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E:\Bahar\Assessment\"/>
    </mc:Choice>
  </mc:AlternateContent>
  <xr:revisionPtr revIDLastSave="0" documentId="13_ncr:1_{04C733F4-38BD-47C2-9148-D1762429F128}" xr6:coauthVersionLast="47" xr6:coauthVersionMax="47" xr10:uidLastSave="{00000000-0000-0000-0000-000000000000}"/>
  <bookViews>
    <workbookView xWindow="38280" yWindow="-120" windowWidth="29040" windowHeight="15720" activeTab="1" xr2:uid="{00000000-000D-0000-FFFF-FFFF00000000}"/>
  </bookViews>
  <sheets>
    <sheet name="Stats" sheetId="1" r:id="rId1"/>
    <sheet name="Data" sheetId="2" r:id="rId2"/>
    <sheet name="Forecasting" sheetId="5" r:id="rId3"/>
    <sheet name="SQLCode" sheetId="4" r:id="rId4"/>
    <sheet name="PythonCode" sheetId="6" r:id="rId5"/>
    <sheet name="ForecastPythonCode" sheetId="7" r:id="rId6"/>
  </sheets>
  <externalReferences>
    <externalReference r:id="rId7"/>
  </externalReferences>
  <definedNames>
    <definedName name="_xlnm._FilterDatabase" localSheetId="1" hidden="1">Data!$A$1:$O$11022</definedName>
    <definedName name="AccountStatus">[1]Data!$N$2:$N$10973</definedName>
    <definedName name="Actual_count__heloc_adjusted">[1]Data!#REF!</definedName>
    <definedName name="Advanced_date">[1]Data!$B$2:$B$10973</definedName>
    <definedName name="Age">[1]Data!$C$2:$C$10973</definedName>
    <definedName name="ClosedDate">[1]Data!$O$2:$O$10973</definedName>
    <definedName name="DealPurpose">[1]Data!$E$2:$E$10973</definedName>
    <definedName name="DQ_30plus">[1]Data!#REF!</definedName>
    <definedName name="DQ_Bucket">[1]Data!$P$2:$P$10973</definedName>
    <definedName name="GDS">[1]Data!$J$2:$J$10973</definedName>
    <definedName name="Insurance_type">[1]Data!$K$2:$K$10973</definedName>
    <definedName name="MTG_type">[1]Data!$F$2:$F$10973</definedName>
    <definedName name="OccupancyType">[1]Data!$M$2:$M$10973</definedName>
    <definedName name="Previous_month_balance">[1]Data!#REF!</definedName>
    <definedName name="PRINCIPAL_BALANCE">[1]Data!$L$2:$L$10973</definedName>
    <definedName name="Province">[1]Data!$D$2:$D$10973</definedName>
    <definedName name="TDS">[1]Data!$I$2:$I$10973</definedName>
    <definedName name="WA_LTV">[1]Data!#REF!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8" i="1"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9650" i="2"/>
  <c r="P9651" i="2"/>
  <c r="P9652" i="2"/>
  <c r="P9653" i="2"/>
  <c r="P9654" i="2"/>
  <c r="P9655" i="2"/>
  <c r="P9656" i="2"/>
  <c r="P9657" i="2"/>
  <c r="P9658" i="2"/>
  <c r="P9659" i="2"/>
  <c r="P9660" i="2"/>
  <c r="P9661" i="2"/>
  <c r="P9662" i="2"/>
  <c r="P9663" i="2"/>
  <c r="P9664" i="2"/>
  <c r="P9665" i="2"/>
  <c r="P9666" i="2"/>
  <c r="P9667" i="2"/>
  <c r="P9668" i="2"/>
  <c r="P9669" i="2"/>
  <c r="P9670" i="2"/>
  <c r="P9671" i="2"/>
  <c r="P9672" i="2"/>
  <c r="P9673" i="2"/>
  <c r="P9674" i="2"/>
  <c r="P9675" i="2"/>
  <c r="P9676" i="2"/>
  <c r="P9677" i="2"/>
  <c r="P9678" i="2"/>
  <c r="P9679" i="2"/>
  <c r="P9680" i="2"/>
  <c r="P9681" i="2"/>
  <c r="P9682" i="2"/>
  <c r="P9683" i="2"/>
  <c r="P9684" i="2"/>
  <c r="P9685" i="2"/>
  <c r="P9686" i="2"/>
  <c r="P9687" i="2"/>
  <c r="P9688" i="2"/>
  <c r="P9689" i="2"/>
  <c r="P9690" i="2"/>
  <c r="P9691" i="2"/>
  <c r="P9692" i="2"/>
  <c r="P9693" i="2"/>
  <c r="P9694" i="2"/>
  <c r="P9695" i="2"/>
  <c r="P9696" i="2"/>
  <c r="P9697" i="2"/>
  <c r="P9698" i="2"/>
  <c r="P9699" i="2"/>
  <c r="P9700" i="2"/>
  <c r="P9701" i="2"/>
  <c r="P9702" i="2"/>
  <c r="P9703" i="2"/>
  <c r="P9704" i="2"/>
  <c r="P9705" i="2"/>
  <c r="P9706" i="2"/>
  <c r="P9707" i="2"/>
  <c r="P9708" i="2"/>
  <c r="P9709" i="2"/>
  <c r="P9710" i="2"/>
  <c r="P9711" i="2"/>
  <c r="P9712" i="2"/>
  <c r="P9713" i="2"/>
  <c r="P9714" i="2"/>
  <c r="P9715" i="2"/>
  <c r="P9716" i="2"/>
  <c r="P9717" i="2"/>
  <c r="P9718" i="2"/>
  <c r="P9719" i="2"/>
  <c r="P9720" i="2"/>
  <c r="P9721" i="2"/>
  <c r="P9722" i="2"/>
  <c r="P9723" i="2"/>
  <c r="P9724" i="2"/>
  <c r="P9725" i="2"/>
  <c r="P9726" i="2"/>
  <c r="P9727" i="2"/>
  <c r="P9728" i="2"/>
  <c r="P9729" i="2"/>
  <c r="P9730" i="2"/>
  <c r="P9731" i="2"/>
  <c r="P9732" i="2"/>
  <c r="P9733" i="2"/>
  <c r="P9734" i="2"/>
  <c r="P9735" i="2"/>
  <c r="P9736" i="2"/>
  <c r="P9737" i="2"/>
  <c r="P9738" i="2"/>
  <c r="P9739" i="2"/>
  <c r="P9740" i="2"/>
  <c r="P9741" i="2"/>
  <c r="P9742" i="2"/>
  <c r="P9743" i="2"/>
  <c r="P9744" i="2"/>
  <c r="P9745" i="2"/>
  <c r="P9746" i="2"/>
  <c r="P9747" i="2"/>
  <c r="P9748" i="2"/>
  <c r="P9749" i="2"/>
  <c r="P9750" i="2"/>
  <c r="P9751" i="2"/>
  <c r="P9752" i="2"/>
  <c r="P9753" i="2"/>
  <c r="P9754" i="2"/>
  <c r="P9755" i="2"/>
  <c r="P9756" i="2"/>
  <c r="P9757" i="2"/>
  <c r="P9758" i="2"/>
  <c r="P9759" i="2"/>
  <c r="P9760" i="2"/>
  <c r="P9761" i="2"/>
  <c r="P9762" i="2"/>
  <c r="P9763" i="2"/>
  <c r="P9764" i="2"/>
  <c r="P9765" i="2"/>
  <c r="P9766" i="2"/>
  <c r="P9767" i="2"/>
  <c r="P9768" i="2"/>
  <c r="P9769" i="2"/>
  <c r="P9770" i="2"/>
  <c r="P9771" i="2"/>
  <c r="P9772" i="2"/>
  <c r="P9773" i="2"/>
  <c r="P9774" i="2"/>
  <c r="P9775" i="2"/>
  <c r="P9776" i="2"/>
  <c r="P9777" i="2"/>
  <c r="P9778" i="2"/>
  <c r="P9779" i="2"/>
  <c r="P9780" i="2"/>
  <c r="P9781" i="2"/>
  <c r="P9782" i="2"/>
  <c r="P9783" i="2"/>
  <c r="P9784" i="2"/>
  <c r="P9785" i="2"/>
  <c r="P9786" i="2"/>
  <c r="P9787" i="2"/>
  <c r="P9788" i="2"/>
  <c r="P9789" i="2"/>
  <c r="P9790" i="2"/>
  <c r="P9791" i="2"/>
  <c r="P9792" i="2"/>
  <c r="P9793" i="2"/>
  <c r="P9794" i="2"/>
  <c r="P9795" i="2"/>
  <c r="P9796" i="2"/>
  <c r="P9797" i="2"/>
  <c r="P9798" i="2"/>
  <c r="P9799" i="2"/>
  <c r="P9800" i="2"/>
  <c r="P9801" i="2"/>
  <c r="P9802" i="2"/>
  <c r="P9803" i="2"/>
  <c r="P9804" i="2"/>
  <c r="P9805" i="2"/>
  <c r="P9806" i="2"/>
  <c r="P9807" i="2"/>
  <c r="P9808" i="2"/>
  <c r="P9809" i="2"/>
  <c r="P9810" i="2"/>
  <c r="P9811" i="2"/>
  <c r="P9812" i="2"/>
  <c r="P9813" i="2"/>
  <c r="P9814" i="2"/>
  <c r="P9815" i="2"/>
  <c r="P9816" i="2"/>
  <c r="P9817" i="2"/>
  <c r="P9818" i="2"/>
  <c r="P9819" i="2"/>
  <c r="P9820" i="2"/>
  <c r="P9821" i="2"/>
  <c r="P9822" i="2"/>
  <c r="P9823" i="2"/>
  <c r="P9824" i="2"/>
  <c r="P9825" i="2"/>
  <c r="P9826" i="2"/>
  <c r="P9827" i="2"/>
  <c r="P9828" i="2"/>
  <c r="P9829" i="2"/>
  <c r="P9830" i="2"/>
  <c r="P9831" i="2"/>
  <c r="P9832" i="2"/>
  <c r="P9833" i="2"/>
  <c r="P9834" i="2"/>
  <c r="P9835" i="2"/>
  <c r="P9836" i="2"/>
  <c r="P9837" i="2"/>
  <c r="P9838" i="2"/>
  <c r="P9839" i="2"/>
  <c r="P9840" i="2"/>
  <c r="P9841" i="2"/>
  <c r="P9842" i="2"/>
  <c r="P9843" i="2"/>
  <c r="P9844" i="2"/>
  <c r="P9845" i="2"/>
  <c r="P9846" i="2"/>
  <c r="P9847" i="2"/>
  <c r="P9848" i="2"/>
  <c r="P9849" i="2"/>
  <c r="P9850" i="2"/>
  <c r="P9851" i="2"/>
  <c r="P9852" i="2"/>
  <c r="P9853" i="2"/>
  <c r="P9854" i="2"/>
  <c r="P9855" i="2"/>
  <c r="P9856" i="2"/>
  <c r="P9857" i="2"/>
  <c r="P9858" i="2"/>
  <c r="P9859" i="2"/>
  <c r="P9860" i="2"/>
  <c r="P9861" i="2"/>
  <c r="P9862" i="2"/>
  <c r="P9863" i="2"/>
  <c r="P9864" i="2"/>
  <c r="P9865" i="2"/>
  <c r="P9866" i="2"/>
  <c r="P9867" i="2"/>
  <c r="P9868" i="2"/>
  <c r="P9869" i="2"/>
  <c r="P9870" i="2"/>
  <c r="P9871" i="2"/>
  <c r="P9872" i="2"/>
  <c r="P9873" i="2"/>
  <c r="P9874" i="2"/>
  <c r="P9875" i="2"/>
  <c r="P9876" i="2"/>
  <c r="P9877" i="2"/>
  <c r="P9878" i="2"/>
  <c r="P9879" i="2"/>
  <c r="P9880" i="2"/>
  <c r="P9881" i="2"/>
  <c r="P9882" i="2"/>
  <c r="P9883" i="2"/>
  <c r="P9884" i="2"/>
  <c r="P9885" i="2"/>
  <c r="P9886" i="2"/>
  <c r="P9887" i="2"/>
  <c r="P9888" i="2"/>
  <c r="P9889" i="2"/>
  <c r="P9890" i="2"/>
  <c r="P9891" i="2"/>
  <c r="P9892" i="2"/>
  <c r="P9893" i="2"/>
  <c r="P9894" i="2"/>
  <c r="P9895" i="2"/>
  <c r="P9896" i="2"/>
  <c r="P9897" i="2"/>
  <c r="P9898" i="2"/>
  <c r="P9899" i="2"/>
  <c r="P9900" i="2"/>
  <c r="P9901" i="2"/>
  <c r="P9902" i="2"/>
  <c r="P9903" i="2"/>
  <c r="P9904" i="2"/>
  <c r="P9905" i="2"/>
  <c r="P9906" i="2"/>
  <c r="P9907" i="2"/>
  <c r="P9908" i="2"/>
  <c r="P9909" i="2"/>
  <c r="P9910" i="2"/>
  <c r="P9911" i="2"/>
  <c r="P9912" i="2"/>
  <c r="P9913" i="2"/>
  <c r="P9914" i="2"/>
  <c r="P9915" i="2"/>
  <c r="P9916" i="2"/>
  <c r="P9917" i="2"/>
  <c r="P9918" i="2"/>
  <c r="P9919" i="2"/>
  <c r="P9920" i="2"/>
  <c r="P9921" i="2"/>
  <c r="P9922" i="2"/>
  <c r="P9923" i="2"/>
  <c r="P9924" i="2"/>
  <c r="P9925" i="2"/>
  <c r="P9926" i="2"/>
  <c r="P9927" i="2"/>
  <c r="P9928" i="2"/>
  <c r="P9929" i="2"/>
  <c r="P9930" i="2"/>
  <c r="P9931" i="2"/>
  <c r="P9932" i="2"/>
  <c r="P9933" i="2"/>
  <c r="P9934" i="2"/>
  <c r="P9935" i="2"/>
  <c r="P9936" i="2"/>
  <c r="P9937" i="2"/>
  <c r="P9938" i="2"/>
  <c r="P9939" i="2"/>
  <c r="P9940" i="2"/>
  <c r="P9941" i="2"/>
  <c r="P9942" i="2"/>
  <c r="P9943" i="2"/>
  <c r="P9944" i="2"/>
  <c r="P9945" i="2"/>
  <c r="P9946" i="2"/>
  <c r="P9947" i="2"/>
  <c r="P9948" i="2"/>
  <c r="P9949" i="2"/>
  <c r="P9950" i="2"/>
  <c r="P9951" i="2"/>
  <c r="P9952" i="2"/>
  <c r="P9953" i="2"/>
  <c r="P9954" i="2"/>
  <c r="P9955" i="2"/>
  <c r="P9956" i="2"/>
  <c r="P9957" i="2"/>
  <c r="P9958" i="2"/>
  <c r="P9959" i="2"/>
  <c r="P9960" i="2"/>
  <c r="P9961" i="2"/>
  <c r="P9962" i="2"/>
  <c r="P9963" i="2"/>
  <c r="P9964" i="2"/>
  <c r="P9965" i="2"/>
  <c r="P9966" i="2"/>
  <c r="P9967" i="2"/>
  <c r="P9968" i="2"/>
  <c r="P9969" i="2"/>
  <c r="P9970" i="2"/>
  <c r="P9971" i="2"/>
  <c r="P9972" i="2"/>
  <c r="P9973" i="2"/>
  <c r="P9974" i="2"/>
  <c r="P9975" i="2"/>
  <c r="P9976" i="2"/>
  <c r="P9977" i="2"/>
  <c r="P9978" i="2"/>
  <c r="P9979" i="2"/>
  <c r="P9980" i="2"/>
  <c r="P9981" i="2"/>
  <c r="P9982" i="2"/>
  <c r="P9983" i="2"/>
  <c r="P9984" i="2"/>
  <c r="P9985" i="2"/>
  <c r="P9986" i="2"/>
  <c r="P9987" i="2"/>
  <c r="P9988" i="2"/>
  <c r="P9989" i="2"/>
  <c r="P9990" i="2"/>
  <c r="P9991" i="2"/>
  <c r="P9992" i="2"/>
  <c r="P9993" i="2"/>
  <c r="P9994" i="2"/>
  <c r="P9995" i="2"/>
  <c r="P9996" i="2"/>
  <c r="P9997" i="2"/>
  <c r="P9998" i="2"/>
  <c r="P9999" i="2"/>
  <c r="P10000" i="2"/>
  <c r="P10001" i="2"/>
  <c r="P10002" i="2"/>
  <c r="P10003" i="2"/>
  <c r="P10004" i="2"/>
  <c r="P10005" i="2"/>
  <c r="P10006" i="2"/>
  <c r="P10007" i="2"/>
  <c r="P10008" i="2"/>
  <c r="P10009" i="2"/>
  <c r="P10010" i="2"/>
  <c r="P10011" i="2"/>
  <c r="P10012" i="2"/>
  <c r="P10013" i="2"/>
  <c r="P10014" i="2"/>
  <c r="P10015" i="2"/>
  <c r="P10016" i="2"/>
  <c r="P10017" i="2"/>
  <c r="P10018" i="2"/>
  <c r="P10019" i="2"/>
  <c r="P10020" i="2"/>
  <c r="P10021" i="2"/>
  <c r="P10022" i="2"/>
  <c r="P10023" i="2"/>
  <c r="P10024" i="2"/>
  <c r="P10025" i="2"/>
  <c r="P10026" i="2"/>
  <c r="P10027" i="2"/>
  <c r="P10028" i="2"/>
  <c r="P10029" i="2"/>
  <c r="P10030" i="2"/>
  <c r="P10031" i="2"/>
  <c r="P10032" i="2"/>
  <c r="P10033" i="2"/>
  <c r="P10034" i="2"/>
  <c r="P10035" i="2"/>
  <c r="P10036" i="2"/>
  <c r="P10037" i="2"/>
  <c r="P10038" i="2"/>
  <c r="P10039" i="2"/>
  <c r="P10040" i="2"/>
  <c r="P10041" i="2"/>
  <c r="P10042" i="2"/>
  <c r="P10043" i="2"/>
  <c r="P10044" i="2"/>
  <c r="P10045" i="2"/>
  <c r="P10046" i="2"/>
  <c r="P10047" i="2"/>
  <c r="P10048" i="2"/>
  <c r="P10049" i="2"/>
  <c r="P10050" i="2"/>
  <c r="P10051" i="2"/>
  <c r="P10052" i="2"/>
  <c r="P10053" i="2"/>
  <c r="P10054" i="2"/>
  <c r="P10055" i="2"/>
  <c r="P10056" i="2"/>
  <c r="P10057" i="2"/>
  <c r="P10058" i="2"/>
  <c r="P10059" i="2"/>
  <c r="P10060" i="2"/>
  <c r="P10061" i="2"/>
  <c r="P10062" i="2"/>
  <c r="P10063" i="2"/>
  <c r="P10064" i="2"/>
  <c r="P10065" i="2"/>
  <c r="P10066" i="2"/>
  <c r="P10067" i="2"/>
  <c r="P10068" i="2"/>
  <c r="P10069" i="2"/>
  <c r="P10070" i="2"/>
  <c r="P10071" i="2"/>
  <c r="P10072" i="2"/>
  <c r="P10073" i="2"/>
  <c r="P10074" i="2"/>
  <c r="P10075" i="2"/>
  <c r="P10076" i="2"/>
  <c r="P10077" i="2"/>
  <c r="P10078" i="2"/>
  <c r="P10079" i="2"/>
  <c r="P10080" i="2"/>
  <c r="P10081" i="2"/>
  <c r="P10082" i="2"/>
  <c r="P10083" i="2"/>
  <c r="P10084" i="2"/>
  <c r="P10085" i="2"/>
  <c r="P10086" i="2"/>
  <c r="P10087" i="2"/>
  <c r="P10088" i="2"/>
  <c r="P10089" i="2"/>
  <c r="P10090" i="2"/>
  <c r="P10091" i="2"/>
  <c r="P10092" i="2"/>
  <c r="P10093" i="2"/>
  <c r="P10094" i="2"/>
  <c r="P10095" i="2"/>
  <c r="P10096" i="2"/>
  <c r="P10097" i="2"/>
  <c r="P10098" i="2"/>
  <c r="P10099" i="2"/>
  <c r="P10100" i="2"/>
  <c r="P10101" i="2"/>
  <c r="P10102" i="2"/>
  <c r="P10103" i="2"/>
  <c r="P10104" i="2"/>
  <c r="P10105" i="2"/>
  <c r="P10106" i="2"/>
  <c r="P10107" i="2"/>
  <c r="P10108" i="2"/>
  <c r="P10109" i="2"/>
  <c r="P10110" i="2"/>
  <c r="P10111" i="2"/>
  <c r="P10112" i="2"/>
  <c r="P10113" i="2"/>
  <c r="P10114" i="2"/>
  <c r="P10115" i="2"/>
  <c r="P10116" i="2"/>
  <c r="P10117" i="2"/>
  <c r="P10118" i="2"/>
  <c r="P10119" i="2"/>
  <c r="P10120" i="2"/>
  <c r="P10121" i="2"/>
  <c r="P10122" i="2"/>
  <c r="P10123" i="2"/>
  <c r="P10124" i="2"/>
  <c r="P10125" i="2"/>
  <c r="P10126" i="2"/>
  <c r="P10127" i="2"/>
  <c r="P10128" i="2"/>
  <c r="P10129" i="2"/>
  <c r="P10130" i="2"/>
  <c r="P10131" i="2"/>
  <c r="P10132" i="2"/>
  <c r="P10133" i="2"/>
  <c r="P10134" i="2"/>
  <c r="P10135" i="2"/>
  <c r="P10136" i="2"/>
  <c r="P10137" i="2"/>
  <c r="P10138" i="2"/>
  <c r="P10139" i="2"/>
  <c r="P10140" i="2"/>
  <c r="P10141" i="2"/>
  <c r="P10142" i="2"/>
  <c r="P10143" i="2"/>
  <c r="P10144" i="2"/>
  <c r="P10145" i="2"/>
  <c r="P10146" i="2"/>
  <c r="P10147" i="2"/>
  <c r="P10148" i="2"/>
  <c r="P10149" i="2"/>
  <c r="P10150" i="2"/>
  <c r="P10151" i="2"/>
  <c r="P10152" i="2"/>
  <c r="P10153" i="2"/>
  <c r="P10154" i="2"/>
  <c r="P10155" i="2"/>
  <c r="P10156" i="2"/>
  <c r="P10157" i="2"/>
  <c r="P10158" i="2"/>
  <c r="P10159" i="2"/>
  <c r="P10160" i="2"/>
  <c r="P10161" i="2"/>
  <c r="P10162" i="2"/>
  <c r="P10163" i="2"/>
  <c r="P10164" i="2"/>
  <c r="P10165" i="2"/>
  <c r="P10166" i="2"/>
  <c r="P10167" i="2"/>
  <c r="P10168" i="2"/>
  <c r="P10169" i="2"/>
  <c r="P10170" i="2"/>
  <c r="P10171" i="2"/>
  <c r="P10172" i="2"/>
  <c r="P10173" i="2"/>
  <c r="P10174" i="2"/>
  <c r="P10175" i="2"/>
  <c r="P10176" i="2"/>
  <c r="P10177" i="2"/>
  <c r="P10178" i="2"/>
  <c r="P10179" i="2"/>
  <c r="P10180" i="2"/>
  <c r="P10181" i="2"/>
  <c r="P10182" i="2"/>
  <c r="P10183" i="2"/>
  <c r="P10184" i="2"/>
  <c r="P10185" i="2"/>
  <c r="P10186" i="2"/>
  <c r="P10187" i="2"/>
  <c r="P10188" i="2"/>
  <c r="P10189" i="2"/>
  <c r="P10190" i="2"/>
  <c r="P10191" i="2"/>
  <c r="P10192" i="2"/>
  <c r="P10193" i="2"/>
  <c r="P10194" i="2"/>
  <c r="P10195" i="2"/>
  <c r="P10196" i="2"/>
  <c r="P10197" i="2"/>
  <c r="P10198" i="2"/>
  <c r="P10199" i="2"/>
  <c r="P10200" i="2"/>
  <c r="P10201" i="2"/>
  <c r="P10202" i="2"/>
  <c r="P10203" i="2"/>
  <c r="P10204" i="2"/>
  <c r="P10205" i="2"/>
  <c r="P10206" i="2"/>
  <c r="P10207" i="2"/>
  <c r="P10208" i="2"/>
  <c r="P10209" i="2"/>
  <c r="P10210" i="2"/>
  <c r="P10211" i="2"/>
  <c r="P10212" i="2"/>
  <c r="P10213" i="2"/>
  <c r="P10214" i="2"/>
  <c r="P10215" i="2"/>
  <c r="P10216" i="2"/>
  <c r="P10217" i="2"/>
  <c r="P10218" i="2"/>
  <c r="P10219" i="2"/>
  <c r="P10220" i="2"/>
  <c r="P10221" i="2"/>
  <c r="P10222" i="2"/>
  <c r="P10223" i="2"/>
  <c r="P10224" i="2"/>
  <c r="P10225" i="2"/>
  <c r="P10226" i="2"/>
  <c r="P10227" i="2"/>
  <c r="P10228" i="2"/>
  <c r="P10229" i="2"/>
  <c r="P10230" i="2"/>
  <c r="P10231" i="2"/>
  <c r="P10232" i="2"/>
  <c r="P10233" i="2"/>
  <c r="P10234" i="2"/>
  <c r="P10235" i="2"/>
  <c r="P10236" i="2"/>
  <c r="P10237" i="2"/>
  <c r="P10238" i="2"/>
  <c r="P10239" i="2"/>
  <c r="P10240" i="2"/>
  <c r="P10241" i="2"/>
  <c r="P10242" i="2"/>
  <c r="P10243" i="2"/>
  <c r="P10244" i="2"/>
  <c r="P10245" i="2"/>
  <c r="P10246" i="2"/>
  <c r="P10247" i="2"/>
  <c r="P10248" i="2"/>
  <c r="P10249" i="2"/>
  <c r="P10250" i="2"/>
  <c r="P10251" i="2"/>
  <c r="P10252" i="2"/>
  <c r="P10253" i="2"/>
  <c r="P10254" i="2"/>
  <c r="P10255" i="2"/>
  <c r="P10256" i="2"/>
  <c r="P10257" i="2"/>
  <c r="P10258" i="2"/>
  <c r="P10259" i="2"/>
  <c r="P10260" i="2"/>
  <c r="P10261" i="2"/>
  <c r="P10262" i="2"/>
  <c r="P10263" i="2"/>
  <c r="P10264" i="2"/>
  <c r="P10265" i="2"/>
  <c r="P10266" i="2"/>
  <c r="P10267" i="2"/>
  <c r="P10268" i="2"/>
  <c r="P10269" i="2"/>
  <c r="P10270" i="2"/>
  <c r="P10271" i="2"/>
  <c r="P10272" i="2"/>
  <c r="P10273" i="2"/>
  <c r="P10274" i="2"/>
  <c r="P10275" i="2"/>
  <c r="P10276" i="2"/>
  <c r="P10277" i="2"/>
  <c r="P10278" i="2"/>
  <c r="P10279" i="2"/>
  <c r="P10280" i="2"/>
  <c r="P10281" i="2"/>
  <c r="P10282" i="2"/>
  <c r="P10283" i="2"/>
  <c r="P10284" i="2"/>
  <c r="P10285" i="2"/>
  <c r="P10286" i="2"/>
  <c r="P10287" i="2"/>
  <c r="P10288" i="2"/>
  <c r="P10289" i="2"/>
  <c r="P10290" i="2"/>
  <c r="P10291" i="2"/>
  <c r="P10292" i="2"/>
  <c r="P10293" i="2"/>
  <c r="P10294" i="2"/>
  <c r="P10295" i="2"/>
  <c r="P10296" i="2"/>
  <c r="P10297" i="2"/>
  <c r="P10298" i="2"/>
  <c r="P10299" i="2"/>
  <c r="P10300" i="2"/>
  <c r="P10301" i="2"/>
  <c r="P10302" i="2"/>
  <c r="P10303" i="2"/>
  <c r="P10304" i="2"/>
  <c r="P10305" i="2"/>
  <c r="P10306" i="2"/>
  <c r="P10307" i="2"/>
  <c r="P10308" i="2"/>
  <c r="P10309" i="2"/>
  <c r="P10310" i="2"/>
  <c r="P10311" i="2"/>
  <c r="P10312" i="2"/>
  <c r="P10313" i="2"/>
  <c r="P10314" i="2"/>
  <c r="P10315" i="2"/>
  <c r="P10316" i="2"/>
  <c r="P10317" i="2"/>
  <c r="P10318" i="2"/>
  <c r="P10319" i="2"/>
  <c r="P10320" i="2"/>
  <c r="P10321" i="2"/>
  <c r="P10322" i="2"/>
  <c r="P10323" i="2"/>
  <c r="P10324" i="2"/>
  <c r="P10325" i="2"/>
  <c r="P10326" i="2"/>
  <c r="P10327" i="2"/>
  <c r="P10328" i="2"/>
  <c r="P10329" i="2"/>
  <c r="P10330" i="2"/>
  <c r="P10331" i="2"/>
  <c r="P10332" i="2"/>
  <c r="P10333" i="2"/>
  <c r="P10334" i="2"/>
  <c r="P10335" i="2"/>
  <c r="P10336" i="2"/>
  <c r="P10337" i="2"/>
  <c r="P10338" i="2"/>
  <c r="P10339" i="2"/>
  <c r="P10340" i="2"/>
  <c r="P10341" i="2"/>
  <c r="P10342" i="2"/>
  <c r="P10343" i="2"/>
  <c r="P10344" i="2"/>
  <c r="P10345" i="2"/>
  <c r="P10346" i="2"/>
  <c r="P10347" i="2"/>
  <c r="P10348" i="2"/>
  <c r="P10349" i="2"/>
  <c r="P10350" i="2"/>
  <c r="P10351" i="2"/>
  <c r="P10352" i="2"/>
  <c r="P10353" i="2"/>
  <c r="P10354" i="2"/>
  <c r="P10355" i="2"/>
  <c r="P10356" i="2"/>
  <c r="P10357" i="2"/>
  <c r="P10358" i="2"/>
  <c r="P10359" i="2"/>
  <c r="P10360" i="2"/>
  <c r="P10361" i="2"/>
  <c r="P10362" i="2"/>
  <c r="P10363" i="2"/>
  <c r="P10364" i="2"/>
  <c r="P10365" i="2"/>
  <c r="P10366" i="2"/>
  <c r="P10367" i="2"/>
  <c r="P10368" i="2"/>
  <c r="P10369" i="2"/>
  <c r="P10370" i="2"/>
  <c r="P10371" i="2"/>
  <c r="P10372" i="2"/>
  <c r="P10373" i="2"/>
  <c r="P10374" i="2"/>
  <c r="P10375" i="2"/>
  <c r="P10376" i="2"/>
  <c r="P10377" i="2"/>
  <c r="P10378" i="2"/>
  <c r="P10379" i="2"/>
  <c r="P10380" i="2"/>
  <c r="P10381" i="2"/>
  <c r="P10382" i="2"/>
  <c r="P10383" i="2"/>
  <c r="P10384" i="2"/>
  <c r="P10385" i="2"/>
  <c r="P10386" i="2"/>
  <c r="P10387" i="2"/>
  <c r="P10388" i="2"/>
  <c r="P10389" i="2"/>
  <c r="P10390" i="2"/>
  <c r="P10391" i="2"/>
  <c r="P10392" i="2"/>
  <c r="P10393" i="2"/>
  <c r="P10394" i="2"/>
  <c r="P10395" i="2"/>
  <c r="P10396" i="2"/>
  <c r="P10397" i="2"/>
  <c r="P10398" i="2"/>
  <c r="P10399" i="2"/>
  <c r="P10400" i="2"/>
  <c r="P10401" i="2"/>
  <c r="P10402" i="2"/>
  <c r="P10403" i="2"/>
  <c r="P10404" i="2"/>
  <c r="P10405" i="2"/>
  <c r="P10406" i="2"/>
  <c r="P10407" i="2"/>
  <c r="P10408" i="2"/>
  <c r="P10409" i="2"/>
  <c r="P10410" i="2"/>
  <c r="P10411" i="2"/>
  <c r="P10412" i="2"/>
  <c r="P10413" i="2"/>
  <c r="P10414" i="2"/>
  <c r="P10415" i="2"/>
  <c r="P10416" i="2"/>
  <c r="P10417" i="2"/>
  <c r="P10418" i="2"/>
  <c r="P10419" i="2"/>
  <c r="P10420" i="2"/>
  <c r="P10421" i="2"/>
  <c r="P10422" i="2"/>
  <c r="P10423" i="2"/>
  <c r="P10424" i="2"/>
  <c r="P10425" i="2"/>
  <c r="P10426" i="2"/>
  <c r="P10427" i="2"/>
  <c r="P10428" i="2"/>
  <c r="P10429" i="2"/>
  <c r="P10430" i="2"/>
  <c r="P10431" i="2"/>
  <c r="P10432" i="2"/>
  <c r="P10433" i="2"/>
  <c r="P10434" i="2"/>
  <c r="P10435" i="2"/>
  <c r="P10436" i="2"/>
  <c r="P10437" i="2"/>
  <c r="P10438" i="2"/>
  <c r="P10439" i="2"/>
  <c r="P10440" i="2"/>
  <c r="P10441" i="2"/>
  <c r="P10442" i="2"/>
  <c r="P10443" i="2"/>
  <c r="P10444" i="2"/>
  <c r="P10445" i="2"/>
  <c r="P10446" i="2"/>
  <c r="P10447" i="2"/>
  <c r="P10448" i="2"/>
  <c r="P10449" i="2"/>
  <c r="P10450" i="2"/>
  <c r="P10451" i="2"/>
  <c r="P10452" i="2"/>
  <c r="P10453" i="2"/>
  <c r="P10454" i="2"/>
  <c r="P10455" i="2"/>
  <c r="P10456" i="2"/>
  <c r="P10457" i="2"/>
  <c r="P10458" i="2"/>
  <c r="P10459" i="2"/>
  <c r="P10460" i="2"/>
  <c r="P10461" i="2"/>
  <c r="P10462" i="2"/>
  <c r="P10463" i="2"/>
  <c r="P10464" i="2"/>
  <c r="P10465" i="2"/>
  <c r="P10466" i="2"/>
  <c r="P10467" i="2"/>
  <c r="P10468" i="2"/>
  <c r="P10469" i="2"/>
  <c r="P10470" i="2"/>
  <c r="P10471" i="2"/>
  <c r="P10472" i="2"/>
  <c r="P10473" i="2"/>
  <c r="P10474" i="2"/>
  <c r="P10475" i="2"/>
  <c r="P10476" i="2"/>
  <c r="P10477" i="2"/>
  <c r="P10478" i="2"/>
  <c r="P10479" i="2"/>
  <c r="P10480" i="2"/>
  <c r="P10481" i="2"/>
  <c r="P10482" i="2"/>
  <c r="P10483" i="2"/>
  <c r="P10484" i="2"/>
  <c r="P10485" i="2"/>
  <c r="P10486" i="2"/>
  <c r="P10487" i="2"/>
  <c r="P10488" i="2"/>
  <c r="P10489" i="2"/>
  <c r="P10490" i="2"/>
  <c r="P10491" i="2"/>
  <c r="P10492" i="2"/>
  <c r="P10493" i="2"/>
  <c r="P10494" i="2"/>
  <c r="P10495" i="2"/>
  <c r="P10496" i="2"/>
  <c r="P10497" i="2"/>
  <c r="P10498" i="2"/>
  <c r="P10499" i="2"/>
  <c r="P10500" i="2"/>
  <c r="P10501" i="2"/>
  <c r="P10502" i="2"/>
  <c r="P10503" i="2"/>
  <c r="P10504" i="2"/>
  <c r="P10505" i="2"/>
  <c r="P10506" i="2"/>
  <c r="P10507" i="2"/>
  <c r="P10508" i="2"/>
  <c r="P10509" i="2"/>
  <c r="P10510" i="2"/>
  <c r="P10511" i="2"/>
  <c r="P10512" i="2"/>
  <c r="P10513" i="2"/>
  <c r="P10514" i="2"/>
  <c r="P10515" i="2"/>
  <c r="P10516" i="2"/>
  <c r="P10517" i="2"/>
  <c r="P10518" i="2"/>
  <c r="P10519" i="2"/>
  <c r="P10520" i="2"/>
  <c r="P10521" i="2"/>
  <c r="P10522" i="2"/>
  <c r="P10523" i="2"/>
  <c r="P10524" i="2"/>
  <c r="P10525" i="2"/>
  <c r="P10526" i="2"/>
  <c r="P10527" i="2"/>
  <c r="P10528" i="2"/>
  <c r="P10529" i="2"/>
  <c r="P10530" i="2"/>
  <c r="P10531" i="2"/>
  <c r="P10532" i="2"/>
  <c r="P10533" i="2"/>
  <c r="P10534" i="2"/>
  <c r="P10535" i="2"/>
  <c r="P10536" i="2"/>
  <c r="P10537" i="2"/>
  <c r="P10538" i="2"/>
  <c r="P10539" i="2"/>
  <c r="P10540" i="2"/>
  <c r="P10541" i="2"/>
  <c r="P10542" i="2"/>
  <c r="P10543" i="2"/>
  <c r="P10544" i="2"/>
  <c r="P10545" i="2"/>
  <c r="P10546" i="2"/>
  <c r="P10547" i="2"/>
  <c r="P10548" i="2"/>
  <c r="P10549" i="2"/>
  <c r="P10550" i="2"/>
  <c r="P10551" i="2"/>
  <c r="P10552" i="2"/>
  <c r="P10553" i="2"/>
  <c r="P10554" i="2"/>
  <c r="P10555" i="2"/>
  <c r="P10556" i="2"/>
  <c r="P10557" i="2"/>
  <c r="P10558" i="2"/>
  <c r="P10559" i="2"/>
  <c r="P10560" i="2"/>
  <c r="P10561" i="2"/>
  <c r="P10562" i="2"/>
  <c r="P10563" i="2"/>
  <c r="P10564" i="2"/>
  <c r="P10565" i="2"/>
  <c r="P10566" i="2"/>
  <c r="P10567" i="2"/>
  <c r="P10568" i="2"/>
  <c r="P10569" i="2"/>
  <c r="P10570" i="2"/>
  <c r="P10571" i="2"/>
  <c r="P10572" i="2"/>
  <c r="P10573" i="2"/>
  <c r="P10574" i="2"/>
  <c r="P10575" i="2"/>
  <c r="P10576" i="2"/>
  <c r="P10577" i="2"/>
  <c r="P10578" i="2"/>
  <c r="P10579" i="2"/>
  <c r="P10580" i="2"/>
  <c r="P10581" i="2"/>
  <c r="P10582" i="2"/>
  <c r="P10583" i="2"/>
  <c r="P10584" i="2"/>
  <c r="P10585" i="2"/>
  <c r="P10586" i="2"/>
  <c r="P10587" i="2"/>
  <c r="P10588" i="2"/>
  <c r="P10589" i="2"/>
  <c r="P10590" i="2"/>
  <c r="P10591" i="2"/>
  <c r="P10592" i="2"/>
  <c r="P10593" i="2"/>
  <c r="P10594" i="2"/>
  <c r="P10595" i="2"/>
  <c r="P10596" i="2"/>
  <c r="P10597" i="2"/>
  <c r="P10598" i="2"/>
  <c r="P10599" i="2"/>
  <c r="P10600" i="2"/>
  <c r="P10601" i="2"/>
  <c r="P10602" i="2"/>
  <c r="P10603" i="2"/>
  <c r="P10604" i="2"/>
  <c r="P10605" i="2"/>
  <c r="P10606" i="2"/>
  <c r="P10607" i="2"/>
  <c r="P10608" i="2"/>
  <c r="P10609" i="2"/>
  <c r="P10610" i="2"/>
  <c r="P10611" i="2"/>
  <c r="P10612" i="2"/>
  <c r="P10613" i="2"/>
  <c r="P10614" i="2"/>
  <c r="P10615" i="2"/>
  <c r="P10616" i="2"/>
  <c r="P10617" i="2"/>
  <c r="P10618" i="2"/>
  <c r="P10619" i="2"/>
  <c r="P10620" i="2"/>
  <c r="P10621" i="2"/>
  <c r="P10622" i="2"/>
  <c r="P10623" i="2"/>
  <c r="P10624" i="2"/>
  <c r="P10625" i="2"/>
  <c r="P10626" i="2"/>
  <c r="P10627" i="2"/>
  <c r="P10628" i="2"/>
  <c r="P10629" i="2"/>
  <c r="P10630" i="2"/>
  <c r="P10631" i="2"/>
  <c r="P10632" i="2"/>
  <c r="P10633" i="2"/>
  <c r="P10634" i="2"/>
  <c r="P10635" i="2"/>
  <c r="P10636" i="2"/>
  <c r="P10637" i="2"/>
  <c r="P10638" i="2"/>
  <c r="P10639" i="2"/>
  <c r="P10640" i="2"/>
  <c r="P10641" i="2"/>
  <c r="P10642" i="2"/>
  <c r="P10643" i="2"/>
  <c r="P10644" i="2"/>
  <c r="P10645" i="2"/>
  <c r="P10646" i="2"/>
  <c r="P10647" i="2"/>
  <c r="P10648" i="2"/>
  <c r="P10649" i="2"/>
  <c r="P10650" i="2"/>
  <c r="P10651" i="2"/>
  <c r="P10652" i="2"/>
  <c r="P10653" i="2"/>
  <c r="P10654" i="2"/>
  <c r="P10655" i="2"/>
  <c r="P10656" i="2"/>
  <c r="P10657" i="2"/>
  <c r="P10658" i="2"/>
  <c r="P10659" i="2"/>
  <c r="P10660" i="2"/>
  <c r="P10661" i="2"/>
  <c r="P10662" i="2"/>
  <c r="P10663" i="2"/>
  <c r="P10664" i="2"/>
  <c r="P10665" i="2"/>
  <c r="P10666" i="2"/>
  <c r="P10667" i="2"/>
  <c r="P10668" i="2"/>
  <c r="P10669" i="2"/>
  <c r="P10670" i="2"/>
  <c r="P10671" i="2"/>
  <c r="P10672" i="2"/>
  <c r="P10673" i="2"/>
  <c r="P10674" i="2"/>
  <c r="P10675" i="2"/>
  <c r="P10676" i="2"/>
  <c r="P10677" i="2"/>
  <c r="P10678" i="2"/>
  <c r="P10679" i="2"/>
  <c r="P10680" i="2"/>
  <c r="P10681" i="2"/>
  <c r="P10682" i="2"/>
  <c r="P10683" i="2"/>
  <c r="P10684" i="2"/>
  <c r="P10685" i="2"/>
  <c r="P10686" i="2"/>
  <c r="P10687" i="2"/>
  <c r="P10688" i="2"/>
  <c r="P10689" i="2"/>
  <c r="P10690" i="2"/>
  <c r="P10691" i="2"/>
  <c r="P10692" i="2"/>
  <c r="P10693" i="2"/>
  <c r="P10694" i="2"/>
  <c r="P10695" i="2"/>
  <c r="P10696" i="2"/>
  <c r="P10697" i="2"/>
  <c r="P10698" i="2"/>
  <c r="P10699" i="2"/>
  <c r="P10700" i="2"/>
  <c r="P10701" i="2"/>
  <c r="P10702" i="2"/>
  <c r="P10703" i="2"/>
  <c r="P10704" i="2"/>
  <c r="P10705" i="2"/>
  <c r="P10706" i="2"/>
  <c r="P10707" i="2"/>
  <c r="P10708" i="2"/>
  <c r="P10709" i="2"/>
  <c r="P10710" i="2"/>
  <c r="P10711" i="2"/>
  <c r="P10712" i="2"/>
  <c r="P10713" i="2"/>
  <c r="P10714" i="2"/>
  <c r="P10715" i="2"/>
  <c r="P10716" i="2"/>
  <c r="P10717" i="2"/>
  <c r="P10718" i="2"/>
  <c r="P10719" i="2"/>
  <c r="P10720" i="2"/>
  <c r="P10721" i="2"/>
  <c r="P10722" i="2"/>
  <c r="P10723" i="2"/>
  <c r="P10724" i="2"/>
  <c r="P10725" i="2"/>
  <c r="P10726" i="2"/>
  <c r="P10727" i="2"/>
  <c r="P10728" i="2"/>
  <c r="P10729" i="2"/>
  <c r="P10730" i="2"/>
  <c r="P10731" i="2"/>
  <c r="P10732" i="2"/>
  <c r="P10733" i="2"/>
  <c r="P10734" i="2"/>
  <c r="P10735" i="2"/>
  <c r="P10736" i="2"/>
  <c r="P10737" i="2"/>
  <c r="P10738" i="2"/>
  <c r="P10739" i="2"/>
  <c r="P10740" i="2"/>
  <c r="P10741" i="2"/>
  <c r="P10742" i="2"/>
  <c r="P10743" i="2"/>
  <c r="P10744" i="2"/>
  <c r="P10745" i="2"/>
  <c r="P10746" i="2"/>
  <c r="P10747" i="2"/>
  <c r="P10748" i="2"/>
  <c r="P10749" i="2"/>
  <c r="P10750" i="2"/>
  <c r="P10751" i="2"/>
  <c r="P10752" i="2"/>
  <c r="P10753" i="2"/>
  <c r="P10754" i="2"/>
  <c r="P10755" i="2"/>
  <c r="P10756" i="2"/>
  <c r="P10757" i="2"/>
  <c r="P10758" i="2"/>
  <c r="P10759" i="2"/>
  <c r="P10760" i="2"/>
  <c r="P10761" i="2"/>
  <c r="P10762" i="2"/>
  <c r="P10763" i="2"/>
  <c r="P10764" i="2"/>
  <c r="P10765" i="2"/>
  <c r="P10766" i="2"/>
  <c r="P10767" i="2"/>
  <c r="P10768" i="2"/>
  <c r="P10769" i="2"/>
  <c r="P10770" i="2"/>
  <c r="P10771" i="2"/>
  <c r="P10772" i="2"/>
  <c r="P10773" i="2"/>
  <c r="P10774" i="2"/>
  <c r="P10775" i="2"/>
  <c r="P10776" i="2"/>
  <c r="P10777" i="2"/>
  <c r="P10778" i="2"/>
  <c r="P10779" i="2"/>
  <c r="P10780" i="2"/>
  <c r="P10781" i="2"/>
  <c r="P10782" i="2"/>
  <c r="P10783" i="2"/>
  <c r="P10784" i="2"/>
  <c r="P10785" i="2"/>
  <c r="P10786" i="2"/>
  <c r="P10787" i="2"/>
  <c r="P10788" i="2"/>
  <c r="P10789" i="2"/>
  <c r="P10790" i="2"/>
  <c r="P10791" i="2"/>
  <c r="P10792" i="2"/>
  <c r="P10793" i="2"/>
  <c r="P10794" i="2"/>
  <c r="P10795" i="2"/>
  <c r="P10796" i="2"/>
  <c r="P10797" i="2"/>
  <c r="P10798" i="2"/>
  <c r="P10799" i="2"/>
  <c r="P10800" i="2"/>
  <c r="P10801" i="2"/>
  <c r="P10802" i="2"/>
  <c r="P10803" i="2"/>
  <c r="P10804" i="2"/>
  <c r="P10805" i="2"/>
  <c r="P10806" i="2"/>
  <c r="P10807" i="2"/>
  <c r="P10808" i="2"/>
  <c r="P10809" i="2"/>
  <c r="P10810" i="2"/>
  <c r="P10811" i="2"/>
  <c r="P10812" i="2"/>
  <c r="P10813" i="2"/>
  <c r="P10814" i="2"/>
  <c r="P10815" i="2"/>
  <c r="P10816" i="2"/>
  <c r="P10817" i="2"/>
  <c r="P10818" i="2"/>
  <c r="P10819" i="2"/>
  <c r="P10820" i="2"/>
  <c r="P10821" i="2"/>
  <c r="P10822" i="2"/>
  <c r="P10823" i="2"/>
  <c r="P10824" i="2"/>
  <c r="P10825" i="2"/>
  <c r="P10826" i="2"/>
  <c r="P10827" i="2"/>
  <c r="P10828" i="2"/>
  <c r="P10829" i="2"/>
  <c r="P10830" i="2"/>
  <c r="P10831" i="2"/>
  <c r="P10832" i="2"/>
  <c r="P10833" i="2"/>
  <c r="P10834" i="2"/>
  <c r="P10835" i="2"/>
  <c r="P10836" i="2"/>
  <c r="P10837" i="2"/>
  <c r="P10838" i="2"/>
  <c r="P10839" i="2"/>
  <c r="P10840" i="2"/>
  <c r="P10841" i="2"/>
  <c r="P10842" i="2"/>
  <c r="P10843" i="2"/>
  <c r="P10844" i="2"/>
  <c r="P10845" i="2"/>
  <c r="P10846" i="2"/>
  <c r="P10847" i="2"/>
  <c r="P10848" i="2"/>
  <c r="P10849" i="2"/>
  <c r="P10850" i="2"/>
  <c r="P10851" i="2"/>
  <c r="P10852" i="2"/>
  <c r="P10853" i="2"/>
  <c r="P10854" i="2"/>
  <c r="P10855" i="2"/>
  <c r="P10856" i="2"/>
  <c r="P10857" i="2"/>
  <c r="P10858" i="2"/>
  <c r="P10859" i="2"/>
  <c r="P10860" i="2"/>
  <c r="P10861" i="2"/>
  <c r="P10862" i="2"/>
  <c r="P10863" i="2"/>
  <c r="P10864" i="2"/>
  <c r="P10865" i="2"/>
  <c r="P10866" i="2"/>
  <c r="P10867" i="2"/>
  <c r="P10868" i="2"/>
  <c r="P10869" i="2"/>
  <c r="P10870" i="2"/>
  <c r="P10871" i="2"/>
  <c r="P10872" i="2"/>
  <c r="P10873" i="2"/>
  <c r="P10874" i="2"/>
  <c r="P10875" i="2"/>
  <c r="P10876" i="2"/>
  <c r="P10877" i="2"/>
  <c r="P10878" i="2"/>
  <c r="P10879" i="2"/>
  <c r="P10880" i="2"/>
  <c r="P10881" i="2"/>
  <c r="P10882" i="2"/>
  <c r="P10883" i="2"/>
  <c r="P10884" i="2"/>
  <c r="P10885" i="2"/>
  <c r="P10886" i="2"/>
  <c r="P10887" i="2"/>
  <c r="P10888" i="2"/>
  <c r="P10889" i="2"/>
  <c r="P10890" i="2"/>
  <c r="P10891" i="2"/>
  <c r="P10892" i="2"/>
  <c r="P10893" i="2"/>
  <c r="P10894" i="2"/>
  <c r="P10895" i="2"/>
  <c r="P10896" i="2"/>
  <c r="P10897" i="2"/>
  <c r="P10898" i="2"/>
  <c r="P10899" i="2"/>
  <c r="P10900" i="2"/>
  <c r="P10901" i="2"/>
  <c r="P10902" i="2"/>
  <c r="P10903" i="2"/>
  <c r="P10904" i="2"/>
  <c r="P10905" i="2"/>
  <c r="P10906" i="2"/>
  <c r="P10907" i="2"/>
  <c r="P10908" i="2"/>
  <c r="P10909" i="2"/>
  <c r="P10910" i="2"/>
  <c r="P10911" i="2"/>
  <c r="P10912" i="2"/>
  <c r="P10913" i="2"/>
  <c r="P10914" i="2"/>
  <c r="P10915" i="2"/>
  <c r="P10916" i="2"/>
  <c r="P10917" i="2"/>
  <c r="P10918" i="2"/>
  <c r="P10919" i="2"/>
  <c r="P10920" i="2"/>
  <c r="P10921" i="2"/>
  <c r="P10922" i="2"/>
  <c r="P10923" i="2"/>
  <c r="P10924" i="2"/>
  <c r="P10925" i="2"/>
  <c r="P10926" i="2"/>
  <c r="P10927" i="2"/>
  <c r="P10928" i="2"/>
  <c r="P10929" i="2"/>
  <c r="P10930" i="2"/>
  <c r="P10931" i="2"/>
  <c r="P10932" i="2"/>
  <c r="P10933" i="2"/>
  <c r="P10934" i="2"/>
  <c r="P10935" i="2"/>
  <c r="P10936" i="2"/>
  <c r="P10937" i="2"/>
  <c r="P10938" i="2"/>
  <c r="P10939" i="2"/>
  <c r="P10940" i="2"/>
  <c r="P10941" i="2"/>
  <c r="P10942" i="2"/>
  <c r="P10943" i="2"/>
  <c r="P10944" i="2"/>
  <c r="P10945" i="2"/>
  <c r="P10946" i="2"/>
  <c r="P10947" i="2"/>
  <c r="P10948" i="2"/>
  <c r="P10949" i="2"/>
  <c r="P10950" i="2"/>
  <c r="P10951" i="2"/>
  <c r="P10952" i="2"/>
  <c r="P10953" i="2"/>
  <c r="P10954" i="2"/>
  <c r="P10955" i="2"/>
  <c r="P10956" i="2"/>
  <c r="P10957" i="2"/>
  <c r="P10958" i="2"/>
  <c r="P10959" i="2"/>
  <c r="P10960" i="2"/>
  <c r="P10961" i="2"/>
  <c r="P10962" i="2"/>
  <c r="P10963" i="2"/>
  <c r="P10964" i="2"/>
  <c r="P10965" i="2"/>
  <c r="P10966" i="2"/>
  <c r="P10967" i="2"/>
  <c r="P10968" i="2"/>
  <c r="P10969" i="2"/>
  <c r="P10970" i="2"/>
  <c r="P10971" i="2"/>
  <c r="P10972" i="2"/>
  <c r="P10973" i="2"/>
  <c r="P10974" i="2"/>
  <c r="P10975" i="2"/>
  <c r="P10976" i="2"/>
  <c r="P10977" i="2"/>
  <c r="P10978" i="2"/>
  <c r="P10979" i="2"/>
  <c r="P10980" i="2"/>
  <c r="P10981" i="2"/>
  <c r="P10982" i="2"/>
  <c r="P10983" i="2"/>
  <c r="P10984" i="2"/>
  <c r="P10985" i="2"/>
  <c r="P10986" i="2"/>
  <c r="P10987" i="2"/>
  <c r="P10988" i="2"/>
  <c r="P10989" i="2"/>
  <c r="P10990" i="2"/>
  <c r="P10991" i="2"/>
  <c r="P10992" i="2"/>
  <c r="P10993" i="2"/>
  <c r="P10994" i="2"/>
  <c r="P10995" i="2"/>
  <c r="P10996" i="2"/>
  <c r="P10997" i="2"/>
  <c r="P10998" i="2"/>
  <c r="P10999" i="2"/>
  <c r="P11000" i="2"/>
  <c r="P11001" i="2"/>
  <c r="P11002" i="2"/>
  <c r="P11003" i="2"/>
  <c r="P11004" i="2"/>
  <c r="P11005" i="2"/>
  <c r="P11006" i="2"/>
  <c r="P11007" i="2"/>
  <c r="P11008" i="2"/>
  <c r="P11009" i="2"/>
  <c r="P11010" i="2"/>
  <c r="P11011" i="2"/>
  <c r="P11012" i="2"/>
  <c r="P11013" i="2"/>
  <c r="P11014" i="2"/>
  <c r="P11015" i="2"/>
  <c r="P11016" i="2"/>
  <c r="P11017" i="2"/>
  <c r="P11018" i="2"/>
  <c r="P11019" i="2"/>
  <c r="P11020" i="2"/>
  <c r="P11021" i="2"/>
  <c r="P11022" i="2"/>
  <c r="P2" i="2"/>
  <c r="D9" i="1" a="1"/>
  <c r="D9" i="1" s="1"/>
  <c r="D4" i="1"/>
  <c r="D17" i="1"/>
  <c r="D16" i="1"/>
  <c r="D15" i="1"/>
  <c r="D14" i="1"/>
  <c r="D13" i="1"/>
  <c r="D12" i="1"/>
  <c r="D11" i="1"/>
  <c r="D10" i="1"/>
  <c r="D8" i="1"/>
  <c r="D7" i="1"/>
  <c r="D6" i="1"/>
  <c r="D3" i="1"/>
  <c r="D5" i="1"/>
  <c r="D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<sst xmlns="http://schemas.openxmlformats.org/spreadsheetml/2006/main" count="77321" uniqueCount="148">
  <si>
    <t>General Stats</t>
  </si>
  <si>
    <t>Portfolio</t>
  </si>
  <si>
    <t>$ AUM</t>
  </si>
  <si>
    <t>AUM count</t>
  </si>
  <si>
    <t>Avg Mortgage Size</t>
  </si>
  <si>
    <t>Risk</t>
  </si>
  <si>
    <t>Median Credit Score</t>
  </si>
  <si>
    <t>Weighted Avg LTV</t>
  </si>
  <si>
    <t>Avg GDS</t>
  </si>
  <si>
    <t>Avg TDS</t>
  </si>
  <si>
    <t>Avg Age (mos.)</t>
  </si>
  <si>
    <t>Type</t>
  </si>
  <si>
    <t>% Fixed Rate</t>
  </si>
  <si>
    <t>% Conventional</t>
  </si>
  <si>
    <t>% Purchase Type</t>
  </si>
  <si>
    <t>% Owner Occupied</t>
  </si>
  <si>
    <t>Geography</t>
  </si>
  <si>
    <t>% Ontario mix</t>
  </si>
  <si>
    <t>% British Columbia Mix</t>
  </si>
  <si>
    <t>% Alberta Mix</t>
  </si>
  <si>
    <t>Delinquency</t>
  </si>
  <si>
    <t>30+ days in units</t>
  </si>
  <si>
    <t>EPD</t>
  </si>
  <si>
    <t>Early payment default - 90+ days delinquent within 12 months of origination</t>
  </si>
  <si>
    <t>number of units 30+ days delinquent / total units</t>
  </si>
  <si>
    <t>Balance owner occupied/ total balance</t>
  </si>
  <si>
    <t>Balance in province/ total balance</t>
  </si>
  <si>
    <t>Purchase / Purchase + / total balance</t>
  </si>
  <si>
    <t>LTV &lt;= 80 balance / total balance</t>
  </si>
  <si>
    <t>Fixed rate balance / total balance</t>
  </si>
  <si>
    <t>average age (unit weighted)</t>
  </si>
  <si>
    <t>Average Tds/ non zero</t>
  </si>
  <si>
    <t>Weighted Average LTV (weighted by balance)</t>
  </si>
  <si>
    <t>Median Beacon score</t>
  </si>
  <si>
    <t>sum of balance</t>
  </si>
  <si>
    <t>count of units</t>
  </si>
  <si>
    <t>Deal</t>
  </si>
  <si>
    <t>AdvanceDate</t>
  </si>
  <si>
    <t>PROV</t>
  </si>
  <si>
    <t>DealPurpose</t>
  </si>
  <si>
    <t>ARM</t>
  </si>
  <si>
    <t>BEACON</t>
  </si>
  <si>
    <t>LTV</t>
  </si>
  <si>
    <t>TDS</t>
  </si>
  <si>
    <t>GDS</t>
  </si>
  <si>
    <t>Insurance type</t>
  </si>
  <si>
    <t>PRINCIPAL_BALANCE</t>
  </si>
  <si>
    <t>OccupancyType</t>
  </si>
  <si>
    <t>AccountStatus</t>
  </si>
  <si>
    <t>Closed_Date</t>
  </si>
  <si>
    <t>DQ_bucket</t>
  </si>
  <si>
    <t>AB</t>
  </si>
  <si>
    <t>Refinance External</t>
  </si>
  <si>
    <t>Fixed</t>
  </si>
  <si>
    <t>Conv</t>
  </si>
  <si>
    <t>Owner-Occupied</t>
  </si>
  <si>
    <t>Current</t>
  </si>
  <si>
    <t>ON</t>
  </si>
  <si>
    <t>BC</t>
  </si>
  <si>
    <t>Transfer</t>
  </si>
  <si>
    <t>HiRatio</t>
  </si>
  <si>
    <t>Purchase</t>
  </si>
  <si>
    <t>Rental</t>
  </si>
  <si>
    <t>SK</t>
  </si>
  <si>
    <t>Purchase with Improvements</t>
  </si>
  <si>
    <t>NS</t>
  </si>
  <si>
    <t>Second Home</t>
  </si>
  <si>
    <t>Port Increase</t>
  </si>
  <si>
    <t>Portable</t>
  </si>
  <si>
    <t>0-29</t>
  </si>
  <si>
    <t>NB</t>
  </si>
  <si>
    <t>Refinance Existing Client</t>
  </si>
  <si>
    <t>ETO Existing Client</t>
  </si>
  <si>
    <t>90+</t>
  </si>
  <si>
    <t>MB</t>
  </si>
  <si>
    <t>Port Decrease</t>
  </si>
  <si>
    <t>Variable</t>
  </si>
  <si>
    <t>Other</t>
  </si>
  <si>
    <t>NL</t>
  </si>
  <si>
    <t>ETO External</t>
  </si>
  <si>
    <t>30-59</t>
  </si>
  <si>
    <t>PE</t>
  </si>
  <si>
    <t>60-89</t>
  </si>
  <si>
    <t>Open</t>
  </si>
  <si>
    <t>Closed</t>
  </si>
  <si>
    <t>Average Gds / non zero</t>
  </si>
  <si>
    <t>Date</t>
  </si>
  <si>
    <t>Sales Units</t>
  </si>
  <si>
    <t>Price</t>
  </si>
  <si>
    <t>Invetory</t>
  </si>
  <si>
    <t>MEDIAN(Data!F:F)</t>
  </si>
  <si>
    <t>SUM(Data!K:K)</t>
  </si>
  <si>
    <t>COUNTA(Data!A:A) - 1</t>
  </si>
  <si>
    <t>SUMPRODUCT(Data!G:G, Data!K:K) / SUM(Data!K:K)</t>
  </si>
  <si>
    <t>AVERAGEIF(Data!I:I, "&lt;&gt;0")</t>
  </si>
  <si>
    <t>AVERAGEIF(Data!H:H, "&lt;&gt;0")</t>
  </si>
  <si>
    <t>SUMIF(Data!E:E, "Fixed", Data!K:K) / SUM(Data!K:K)</t>
  </si>
  <si>
    <t>SUMIF(Data!G:G, "&lt;=80", Data!K:K) / SUM(Data!K:K)</t>
  </si>
  <si>
    <t>(SUMIF(Data!D:D, "Purchase", Data!K:K) + SUMIF(Data!D:D, "Purchase with Improvements", Data!K:K)) / SUM(Data!K:K)</t>
  </si>
  <si>
    <t>Description</t>
  </si>
  <si>
    <t>SUMIF(Data!L:L, "Owner-Occupied", Data!K:K) / SUM(Data!K:K)</t>
  </si>
  <si>
    <t>Excel Formula</t>
  </si>
  <si>
    <t>SUMIF(Data!C:C, "ON", Data!K:K) / SUM(Data!K:K)</t>
  </si>
  <si>
    <t>SUMIF(Data!C:C, "AB", Data!K:K) / SUM(Data!K:K)</t>
  </si>
  <si>
    <t>SUMIF(Data!C:C, "BC", Data!K:K) / SUM(Data!K:K)</t>
  </si>
  <si>
    <t>(COUNTIF(Data!O:O, "30-59") + COUNTIF(Data!O:O, "60-89") + COUNTIF(Data!O:O, "90+")) / (COUNTA(Data!A:A) - 1)</t>
  </si>
  <si>
    <t>(COUNTIFS(Data!O:O, "90+", Data!B:B, "&gt;=" &amp; DATE(YEAR(TODAY())-1, MONTH(TODAY()), DAY(TODAY())))) / (COUNTA(Data!A:A) - 1)</t>
  </si>
  <si>
    <t>SUMPRODUCT(AVERAGE(DATEDIF(Data!B2:B11022, TODAY(), "M")), (COUNTA(Data!A:A) - 1)) / (COUNTA(Data!A:A) - 1)</t>
  </si>
  <si>
    <t>AVERAGEIF(Data!K:K, "&lt;&gt;0")</t>
  </si>
  <si>
    <t>SQL</t>
  </si>
  <si>
    <t>SELECT CAST(SUM(PrincipalBalance) AS DECIMAL(20)) [$AUM] FROM @DataTable;</t>
  </si>
  <si>
    <t>SELECT COUNT(Deal) [AUM Count] FROM @DataTable;</t>
  </si>
  <si>
    <t>WITH CTE_Beacons AS 
	(
		SELECT
			BEACON,
			COUNT(*) OVER() AS TotalCount,
			ROW_NUMBER() OVER (ORDER BY BEACON) AS RowAsc,
			ROW_NUMBER() OVER (ORDER BY BEACON DESC) AS RowDesc
		FROM @DataTable
	), CTE_Median AS (
		SELECT BEACON
		FROM CTE_Beacons
		WHERE RowAsc = TotalCount / 2 + 1
		   OR RowDesc = TotalCount / 2 + 1
	)
SELECT AVG(CAST(BEACON AS FLOAT)) AS [Median Credit Score] FROM CTE_Median;</t>
  </si>
  <si>
    <t>SELECT CAST((SUM(LTV * PrincipalBalance) / NULLIF(SUM(PrincipalBalance), 0)) AS DECIMAL(20,2)) AS [Weighted Avg LTV] FROM @DataTable;</t>
  </si>
  <si>
    <t>SELECT CAST(AVG(CAST(GDS AS FLOAT)) AS DECIMAL(20,2)) AS [Average GDS] FROM @DataTable WHERE GDS &gt; 0;</t>
  </si>
  <si>
    <t>SQL Scripts ( Assuming data has been inserted into table variable called @DataTable as showing in attached script in email)</t>
  </si>
  <si>
    <t>SELECT CAST(AVG(CAST(TDS AS FLOAT)) AS DECIMAL(20,2)) AS [Average TDS] FROM @DataTable WHERE TDS &gt; 0;</t>
  </si>
  <si>
    <t>SELECT CAST(AVG(DATEDIFF(MONTH, AdvanceDate, GETDATE())) AS DECIMAL(20,2)) AS AverageAgeInMonths FROM @DataTable;</t>
  </si>
  <si>
    <t>SELECT CAST((SUM(PrincipalBalance) / ( SELECT SUM(PrincipalBalance) FROM @DataTable ) * 100 ) AS DECIMAL(20,2)) AS [% Fixed Rate] 
FROM @DataTable 
WHERE RateType = 'Fixed';</t>
  </si>
  <si>
    <t>SELECT CAST((SUM(PrincipalBalance) / ( SELECT SUM(PrincipalBalance) FROM @DataTable ) * 100 ) AS DECIMAL(20,2)) AS [% Conventional] 
FROM @DataTable 
WHERE LTV &lt;= 80;</t>
  </si>
  <si>
    <t>SELECT CAST((SUM(PrincipalBalance) / COUNT(Deal)) AS DECIMAL(20,2)) [Avg Mortgage Size] 
FROM @DataTable 
WHERE ISNULL(PrincipalBalance, 0) &lt;&gt; 0;</t>
  </si>
  <si>
    <t>SELECT CAST((SUM(PrincipalBalance) / ( SELECT SUM(PrincipalBalance) FROM @DataTable ) * 100 ) AS DECIMAL(20,2)) AS [% Purchase Type] 
FROM @DataTable 
WHERE DealPurpose IN ( 'Purchase', 'Purchase with Improvements' );</t>
  </si>
  <si>
    <t>SELECT CAST((SUM(PrincipalBalance) / ( SELECT SUM(PrincipalBalance) FROM @DataTable ) * 100 ) AS DECIMAL(20,2)) AS [% Owner Occupied] 
FROM @DataTable 
WHERE OccupancyType = 'Owner-Occupied';</t>
  </si>
  <si>
    <t>SELECT CAST((SUM(PrincipalBalance) / ( SELECT SUM(PrincipalBalance) FROM @DataTable ) * 100 ) AS DECIMAL(20,2)) AS [% Ontario Mix] 
FROM @DataTable 
WHERE PROV = 'ON';</t>
  </si>
  <si>
    <t>SELECT CAST((SUM(PrincipalBalance) / ( SELECT SUM(PrincipalBalance) FROM @DataTable ) * 100 ) AS DECIMAL(20,2)) AS [% British Columbia Mix] 
FROM @DataTable 
WHERE PROV = 'BC';</t>
  </si>
  <si>
    <t>SELECT CAST((SUM(PrincipalBalance) / ( SELECT SUM(PrincipalBalance) FROM @DataTable ) * 100 ) AS DECIMAL(20,2)) AS [% Alberta Mix] 
FROM @DataTable 
WHERE PROV = 'AB';</t>
  </si>
  <si>
    <t>SELECT ( CAST(COUNT(Deal) AS DECIMAL(20,2)) / ( SELECT CAST(COUNT(Deal) AS DECIMAL(20,2)) FROM @DataTable ) ) * 100.00 AS [30+ Days In Units]
FROM @DataTable 
WHERE DelinquencyBucket IN ( '30-59', '60-89', '90+' );</t>
  </si>
  <si>
    <t>SELECT ( CAST(COUNT(Deal) AS DECIMAL(20,2)) / ( SELECT CAST(COUNT(Deal) AS DECIMAL(20,2)) FROM @DataTable ) ) * 100.00 AS [EPD]
FROM @DataTable 
WHERE DelinquencyBucket = '90+'
	AND DATEDIFF(MONTH, AdvanceDate, GETDATE()) = 12;</t>
  </si>
  <si>
    <t>Python Code</t>
  </si>
  <si>
    <t>df = pd.read_excel(file_path)
principal_balance_sum = df['PRINCIPAL_BALANCE'].sum()</t>
  </si>
  <si>
    <t>records_count = len(df)</t>
  </si>
  <si>
    <t>records_count = len(df)
avg_mortgage_size_non_zero = df[df['PRINCIPAL_BALANCE'] &gt; 0]['PRINCIPAL_BALANCE'].mean()</t>
  </si>
  <si>
    <t>median_beacon_score = df['BEACON'].median()</t>
  </si>
  <si>
    <t>weighted_avg_ltv = (df['LTV'] * df['PRINCIPAL_BALANCE']).sum() / df['PRINCIPAL_BALANCE'].sum()</t>
  </si>
  <si>
    <t>avg_non_zero_gds = df[df['GDS'] &gt; 0]['GDS'].mean()</t>
  </si>
  <si>
    <t>avg_non_zero_tds = df[df['TDS'] &gt; 0]['TDS'].mean()</t>
  </si>
  <si>
    <t># Ensure 'Advance Date' is in datetime format
df['AdvanceDate'] = pd.to_datetime(df['AdvanceDate'])
# Calculate the age of each advance in months as of today
df['AdvanceAgeInMonths'] = ((datetime.now() - df['AdvanceDate']).dt.days / 365) * 12
# Calculate the average age of advances
weighted_sum = df['AdvanceAgeInMonths'].sum()
total_weight = len(df)
# Calculate weighted average
weighted_average_age = weighted_sum / total_weight</t>
  </si>
  <si>
    <t>fixed_rate_balance = df[df['ARM'] == 'Fixed']['PRINCIPAL_BALANCE'].sum()
percentage_fixed_rate_balance = (fixed_rate_balance / principal_balance_sum) * 100</t>
  </si>
  <si>
    <t>ltv_80_or_less_balance = df[df['LTV'] &lt;= 80]['PRINCIPAL_BALANCE'].sum()
percentage_ltv_80_or_less_balance = (ltv_80_or_less_balance / principal_balance_sum) * 100</t>
  </si>
  <si>
    <t>purchase_balances = df[df['DealPurpose'].isin(['Purchase', 'Purchase with Improvements'])]['PRINCIPAL_BALANCE'].sum()
percentage_purchase_balances = (purchase_balances / principal_balance_sum) * 100</t>
  </si>
  <si>
    <t>owner_occupied_balances = df[df['OccupancyType'] == 'Owner-Occupied']['PRINCIPAL_BALANCE'].sum()
percentage_owner_occupied_balances = (owner_occupied_balances / principal_balance_sum) * 100</t>
  </si>
  <si>
    <t>on_balance = df[df['PROV'] == 'ON']['PRINCIPAL_BALANCE'].sum()
percentage_on_balance = (on_balance / principal_balance_sum) * 100</t>
  </si>
  <si>
    <t>ab_balance = df[df['PROV'] == 'AB']['PRINCIPAL_BALANCE'].sum()
percentage_ab_balance = (ab_balance / principal_balance_sum) * 100</t>
  </si>
  <si>
    <t>bc_balance = df[df['PROV'] == 'BC']['PRINCIPAL_BALANCE'].sum()
percentage_bc_balance = (bc_balance / principal_balance_sum) * 100</t>
  </si>
  <si>
    <t>delinquent_30plus_count = df[df['DQ_bucket'].isin(['30-59', '60-89', '90+'])].shape[0]
percentage_delinquent_30plus = (delinquent_30plus_count / len(df)) * 100</t>
  </si>
  <si>
    <t># Calculate current date
current_date = datetime.now()
# Filter records that are 90+ days delinquent
delinquent_90plus = df[df['DQ_bucket'] == '90+']
# Further filter to those within the last 12 months
delinquent_90plus_within_12_months = delinquent_90plus[(current_date - df['AdvanceDate']).dt.days / 365.25 &lt;= 1]
# Count the filtered records
delinquent_90plus_within_12_months_count = delinquent_90plus_within_12_months.shape[0]
# Calculate the percentage
percentage_delinquent_90plus_within_12_months = (delinquent_90plus_within_12_months_count / len(df)) * 100</t>
  </si>
  <si>
    <t>import pandas as pd
import numpy as np
# Load the data from the uploaded Excel file
file_path = 'C:/AssessmentForecastOnly.xlsx'  # Provide the correct file path here
df = pd.read_excel(file_path)
# Calculate a 12-month simple moving average (SMA) for the 'Sales Units'
df['SMA_12'] = df['Sales Units'].rolling(window=12).mean()
# The forecast for the next 12 months will be the average of the last 12 months
last_sma_12 = df['SMA_12'].iloc[-1]
# Generate dates for the next 12 months to associate with our forecast
last_date = df['Date'].iloc[-1]
forecast_dates = pd.date_range(start=last_date + pd.DateOffset(months=1), periods=12, freq='MS')
# Create a forecast dataframe
forecast_df = pd.DataFrame({'Date': forecast_dates, 'Forecasted Sales Units': last_sma_12})
print(forecast_df)
# Calculate RMSE
rmse = np.sqrt(((df['Sales Units'] - df['SMA_12']) ** 2).mean())
print('Root Mean Squared Error (RMSE):', rmse)</t>
  </si>
  <si>
    <t>Output:
==============
         Date  Forecasted Sales Units
0  2022-01-01              554.916667
1  2022-02-01              554.916667
2  2022-03-01              554.916667
3  2022-04-01              554.916667
4  2022-05-01              554.916667
5  2022-06-01              554.916667
6  2022-07-01              554.916667
7  2022-08-01              554.916667
8  2022-09-01              554.916667
9  2022-10-01              554.916667
10 2022-11-01              554.916667
11 2022-12-01              554.916667
Root Mean Squared Error (RMSE): 132.4453440731937
Explanation:
==============
RMSE is a widely-used metric for evaluating the accuracy of forecasts, particularly in time series analysis.
It penalizes large errors more heavily than small errors, providing a more balanced assessment of forecast accuracy.
By comparing the RMSE to the scale of the data (in this case, the range of sales units), we can interpret whether the model's errors are relatively small or large.
By calculating RMSE for the SMA model, we will get a quantitative measure of its predictive accuracy, allowing us to assess how well it performs in forecasting sales units based on the simple moving average approach.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</si>
</sst>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8" formatCode="&quot;$&quot;#,##0.00;[Red]\-&quot;$&quot;#,##0.00"/>
    <numFmt numFmtId="164" formatCode="_(* #,##0.00_);_(* \(#,##0.00\);_(* &quot;-&quot;??_);_(@_)"/>
    <numFmt numFmtId="165" formatCode="[$-409]mmmm\-yy;@"/>
    <numFmt numFmtId="166" formatCode="_(* #,##0_);_(* \(#,##0\);_(* &quot;-&quot;??_);_(@_)"/>
  </numFmts>
  <fonts count="6" x14ac:knownFonts="1">
    <font>
      <sz val="11"/>
      <color theme="1"/>
      <name val="Calibri"/>
      <family val="2"/>
      <scheme val="minor"/>
    </font>
    <font>
      <sz val="11"/>
      <color theme="1"/>
      <name val="Calibri"/>
      <family val="2"/>
      <scheme val="minor"/>
    </font>
    <font>
      <sz val="11"/>
      <color theme="1"/>
      <name val="Calibri"/>
      <family val="2"/>
    </font>
    <font>
      <b/>
      <sz val="10"/>
      <name val="Arial"/>
      <family val="2"/>
    </font>
    <font>
      <sz val="10"/>
      <name val="Arial"/>
      <family val="2"/>
    </font>
    <font>
      <b/>
      <sz val="11"/>
      <color rgb="FFFFFFFF"/>
      <name val="Calibri"/>
      <family val="2"/>
    </font>
  </fonts>
  <fills count="11">
    <fill>
      <patternFill patternType="none"/>
    </fill>
    <fill>
      <patternFill patternType="gray125"/>
    </fill>
    <fill>
      <patternFill patternType="solid">
        <fgColor rgb="FFC0C0C0"/>
        <bgColor rgb="FF000000"/>
      </patternFill>
    </fill>
    <fill>
      <patternFill patternType="solid">
        <fgColor theme="0"/>
        <bgColor indexed="64"/>
      </patternFill>
    </fill>
    <fill>
      <patternFill patternType="solid">
        <fgColor theme="0"/>
        <bgColor rgb="FF000000"/>
      </patternFill>
    </fill>
    <fill>
      <patternFill patternType="solid">
        <fgColor theme="4" tint="0.59999389629810485"/>
        <bgColor indexed="64"/>
      </patternFill>
    </fill>
    <fill>
      <patternFill patternType="solid">
        <fgColor theme="4" tint="0.59999389629810485"/>
        <bgColor rgb="FF000000"/>
      </patternFill>
    </fill>
    <fill>
      <patternFill patternType="solid">
        <fgColor rgb="FF4F81BD"/>
        <bgColor rgb="FF4F81BD"/>
      </patternFill>
    </fill>
    <fill>
      <patternFill patternType="solid">
        <fgColor rgb="FFDCE6F1"/>
        <bgColor rgb="FFDCE6F1"/>
      </patternFill>
    </fill>
    <fill>
      <patternFill patternType="solid">
        <fgColor rgb="FFFFC000"/>
        <bgColor indexed="64"/>
      </patternFill>
    </fill>
    <fill>
      <patternFill patternType="solid">
        <fgColor rgb="FFFFC000"/>
        <bgColor rgb="FF000000"/>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rgb="FF95B3D7"/>
      </top>
      <bottom style="thin">
        <color rgb="FF95B3D7"/>
      </bottom>
      <diagonal/>
    </border>
  </borders>
  <cellStyleXfs count="2">
    <xf numFmtId="0" fontId="0" fillId="0" borderId="0"/>
    <xf numFmtId="164" fontId="1" fillId="0" borderId="0" applyFont="0" applyFill="0" applyBorder="0" applyAlignment="0" applyProtection="0"/>
  </cellStyleXfs>
  <cellXfs count="44">
    <xf numFmtId="0" fontId="0" fillId="0" borderId="0" xfId="0"/>
    <xf numFmtId="0" fontId="2" fillId="0" borderId="4" xfId="0" applyFont="1" applyBorder="1"/>
    <xf numFmtId="0" fontId="2" fillId="0" borderId="1" xfId="0" applyFont="1" applyBorder="1"/>
    <xf numFmtId="0" fontId="2" fillId="0" borderId="6" xfId="0" applyFont="1" applyBorder="1"/>
    <xf numFmtId="0" fontId="4" fillId="3" borderId="4" xfId="0" applyFont="1" applyFill="1" applyBorder="1"/>
    <xf numFmtId="0" fontId="4" fillId="3" borderId="1" xfId="0" applyFont="1" applyFill="1" applyBorder="1"/>
    <xf numFmtId="0" fontId="4" fillId="4" borderId="1" xfId="0" applyFont="1" applyFill="1" applyBorder="1"/>
    <xf numFmtId="0" fontId="4" fillId="4" borderId="6" xfId="0" applyFont="1" applyFill="1" applyBorder="1"/>
    <xf numFmtId="0" fontId="2" fillId="5" borderId="1" xfId="0" applyFont="1" applyFill="1" applyBorder="1"/>
    <xf numFmtId="0" fontId="4" fillId="6" borderId="1" xfId="0" applyFont="1" applyFill="1" applyBorder="1"/>
    <xf numFmtId="0" fontId="4" fillId="5" borderId="1" xfId="0" applyFont="1" applyFill="1" applyBorder="1"/>
    <xf numFmtId="1" fontId="2" fillId="2" borderId="7" xfId="0" applyNumberFormat="1" applyFont="1" applyFill="1" applyBorder="1" applyAlignment="1">
      <alignment horizontal="center"/>
    </xf>
    <xf numFmtId="1" fontId="2" fillId="2" borderId="2" xfId="0" applyNumberFormat="1" applyFont="1" applyFill="1" applyBorder="1" applyAlignment="1">
      <alignment horizontal="center"/>
    </xf>
    <xf numFmtId="0" fontId="3" fillId="2" borderId="2" xfId="0" applyFont="1" applyFill="1" applyBorder="1" applyAlignment="1">
      <alignment horizontal="center" vertical="center" wrapText="1"/>
    </xf>
    <xf numFmtId="165" fontId="3" fillId="2" borderId="8" xfId="0" applyNumberFormat="1" applyFont="1" applyFill="1" applyBorder="1" applyAlignment="1">
      <alignment horizontal="center" vertical="center" wrapText="1"/>
    </xf>
    <xf numFmtId="14" fontId="5" fillId="7" borderId="10" xfId="0" applyNumberFormat="1" applyFont="1" applyFill="1" applyBorder="1"/>
    <xf numFmtId="0" fontId="5" fillId="7" borderId="10" xfId="0" applyFont="1" applyFill="1" applyBorder="1"/>
    <xf numFmtId="164" fontId="5" fillId="7" borderId="10" xfId="1" applyFont="1" applyFill="1" applyBorder="1"/>
    <xf numFmtId="14" fontId="2" fillId="8" borderId="10" xfId="0" applyNumberFormat="1" applyFont="1" applyFill="1" applyBorder="1"/>
    <xf numFmtId="0" fontId="2" fillId="8" borderId="10" xfId="0" applyFont="1" applyFill="1" applyBorder="1"/>
    <xf numFmtId="164" fontId="2" fillId="8" borderId="10" xfId="1" applyFont="1" applyFill="1" applyBorder="1"/>
    <xf numFmtId="14" fontId="2" fillId="0" borderId="10" xfId="0" applyNumberFormat="1" applyFont="1" applyBorder="1"/>
    <xf numFmtId="0" fontId="2" fillId="0" borderId="10" xfId="0" applyFont="1" applyBorder="1"/>
    <xf numFmtId="164" fontId="2" fillId="0" borderId="10" xfId="1" applyFont="1" applyFill="1" applyBorder="1"/>
    <xf numFmtId="14" fontId="0" fillId="0" borderId="0" xfId="0" applyNumberFormat="1"/>
    <xf numFmtId="14" fontId="5" fillId="7" borderId="10" xfId="1" applyNumberFormat="1" applyFont="1" applyFill="1" applyBorder="1"/>
    <xf numFmtId="14" fontId="2" fillId="8" borderId="10" xfId="1" applyNumberFormat="1" applyFont="1" applyFill="1" applyBorder="1"/>
    <xf numFmtId="14" fontId="2" fillId="0" borderId="10" xfId="1" applyNumberFormat="1" applyFont="1" applyFill="1" applyBorder="1"/>
    <xf numFmtId="166" fontId="2" fillId="9" borderId="9" xfId="1" applyNumberFormat="1" applyFont="1" applyFill="1" applyBorder="1"/>
    <xf numFmtId="0" fontId="2" fillId="10" borderId="9" xfId="0" applyFont="1" applyFill="1" applyBorder="1"/>
    <xf numFmtId="10" fontId="2" fillId="10" borderId="9" xfId="0" applyNumberFormat="1" applyFont="1" applyFill="1" applyBorder="1"/>
    <xf numFmtId="8" fontId="0" fillId="0" borderId="0" xfId="0" applyNumberFormat="1"/>
    <xf numFmtId="2" fontId="2" fillId="10" borderId="9" xfId="0" applyNumberFormat="1" applyFont="1" applyFill="1" applyBorder="1"/>
    <xf numFmtId="164" fontId="5" fillId="7" borderId="0" xfId="1" applyFont="1" applyFill="1" applyBorder="1"/>
    <xf numFmtId="4" fontId="2" fillId="9" borderId="9" xfId="1" applyNumberFormat="1" applyFont="1" applyFill="1" applyBorder="1"/>
    <xf numFmtId="10" fontId="2" fillId="9" borderId="9" xfId="0" applyNumberFormat="1" applyFont="1" applyFill="1" applyBorder="1"/>
    <xf numFmtId="1" fontId="0" fillId="0" borderId="0" xfId="0" applyNumberFormat="1"/>
    <xf numFmtId="0" fontId="4" fillId="2" borderId="2" xfId="0" applyFont="1" applyFill="1" applyBorder="1" applyAlignment="1">
      <alignment horizontal="center" vertical="center" wrapText="1"/>
    </xf>
    <xf numFmtId="0" fontId="0" fillId="0" borderId="1" xfId="0" applyBorder="1"/>
    <xf numFmtId="0" fontId="0" fillId="0" borderId="1" xfId="0" applyBorder="1" applyAlignment="1">
      <alignment wrapText="1"/>
    </xf>
    <xf numFmtId="0" fontId="0" fillId="0" borderId="1" xfId="0" applyBorder="1" applyAlignment="1">
      <alignment vertical="top" wrapText="1"/>
    </xf>
    <xf numFmtId="0" fontId="4" fillId="0" borderId="3" xfId="0" applyFont="1" applyBorder="1" applyAlignment="1">
      <alignment vertical="top"/>
    </xf>
    <xf numFmtId="0" fontId="4" fillId="5" borderId="3" xfId="0" applyFont="1" applyFill="1" applyBorder="1" applyAlignment="1">
      <alignment vertical="top"/>
    </xf>
    <xf numFmtId="0" fontId="4" fillId="0" borderId="5" xfId="0" applyFont="1" applyBorder="1" applyAlignment="1">
      <alignment vertical="top"/>
    </xf>
  </cellXfs>
  <cellStyles count="2">
    <cellStyle name="Comma" xfId="1" builtinId="3"/>
    <cellStyle name="Normal" xfId="0" builtinId="0"/>
  </cellStyles>
  <dxfs count="7">
    <dxf>
      <fill>
        <patternFill patternType="solid">
          <fgColor rgb="FFDCE6F1"/>
          <bgColor rgb="FFDCE6F1"/>
        </patternFill>
      </fill>
    </dxf>
    <dxf>
      <fill>
        <patternFill patternType="solid">
          <fgColor rgb="FFDCE6F1"/>
          <bgColor rgb="FFDCE6F1"/>
        </patternFill>
      </fill>
    </dxf>
    <dxf>
      <font>
        <b/>
        <color rgb="FF000000"/>
      </font>
    </dxf>
    <dxf>
      <font>
        <b/>
        <color rgb="FF000000"/>
      </font>
    </dxf>
    <dxf>
      <font>
        <b/>
        <color rgb="FF000000"/>
      </font>
      <border>
        <top style="double">
          <color rgb="FF4F81BD"/>
        </top>
      </border>
    </dxf>
    <dxf>
      <font>
        <b/>
        <color rgb="FFFFFFFF"/>
      </font>
      <fill>
        <patternFill patternType="solid">
          <fgColor rgb="FF4F81BD"/>
          <bgColor rgb="FF4F81BD"/>
        </patternFill>
      </fill>
    </dxf>
    <dxf>
      <font>
        <color rgb="FF000000"/>
      </font>
      <border>
        <left style="thin">
          <color rgb="FF95B3D7"/>
        </left>
        <right style="thin">
          <color rgb="FF95B3D7"/>
        </right>
        <top style="thin">
          <color rgb="FF95B3D7"/>
        </top>
        <bottom style="thin">
          <color rgb="FF95B3D7"/>
        </bottom>
        <horizontal style="thin">
          <color rgb="FF95B3D7"/>
        </horizontal>
      </border>
    </dxf>
  </dxfs>
  <tableStyles count="1" defaultTableStyle="TableStyleMedium2" defaultPivotStyle="PivotStyleLight16">
    <tableStyle name="TableStyleMedium2 2" pivot="0" count="7" xr9:uid="{00000000-0011-0000-FFFF-FFFF00000000}">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RISK%20COMMITTEE\CFC\Portfolio%20Stats%20Jan%20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C"/>
      <sheetName val="Data"/>
    </sheetNames>
    <sheetDataSet>
      <sheetData sheetId="0"/>
      <sheetData sheetId="1">
        <row r="2">
          <cell r="B2">
            <v>42464</v>
          </cell>
          <cell r="C2">
            <v>9</v>
          </cell>
          <cell r="D2" t="str">
            <v>AB</v>
          </cell>
          <cell r="E2" t="str">
            <v>Refinance External</v>
          </cell>
          <cell r="F2" t="str">
            <v>Fixed</v>
          </cell>
          <cell r="I2">
            <v>37.9</v>
          </cell>
          <cell r="J2">
            <v>28.18</v>
          </cell>
          <cell r="K2" t="str">
            <v>Conv</v>
          </cell>
          <cell r="L2">
            <v>268367.26</v>
          </cell>
          <cell r="M2" t="str">
            <v>Owner-Occupied</v>
          </cell>
          <cell r="N2">
            <v>0</v>
          </cell>
          <cell r="O2">
            <v>43831</v>
          </cell>
          <cell r="P2" t="str">
            <v>Current</v>
          </cell>
        </row>
        <row r="3">
          <cell r="B3">
            <v>42354</v>
          </cell>
          <cell r="C3">
            <v>13</v>
          </cell>
          <cell r="D3" t="str">
            <v>ON</v>
          </cell>
          <cell r="E3" t="str">
            <v>Refinance External</v>
          </cell>
          <cell r="F3" t="str">
            <v>Fixed</v>
          </cell>
          <cell r="I3">
            <v>36.1</v>
          </cell>
          <cell r="J3">
            <v>23.43</v>
          </cell>
          <cell r="K3" t="str">
            <v>Conv</v>
          </cell>
          <cell r="L3">
            <v>323238.63</v>
          </cell>
          <cell r="M3" t="str">
            <v>Owner-Occupied</v>
          </cell>
          <cell r="N3">
            <v>0</v>
          </cell>
          <cell r="O3">
            <v>43831</v>
          </cell>
          <cell r="P3" t="str">
            <v>Current</v>
          </cell>
        </row>
        <row r="4">
          <cell r="B4">
            <v>42614</v>
          </cell>
          <cell r="C4">
            <v>4</v>
          </cell>
          <cell r="D4" t="str">
            <v>BC</v>
          </cell>
          <cell r="E4" t="str">
            <v>Transfer</v>
          </cell>
          <cell r="F4" t="str">
            <v>Fixed</v>
          </cell>
          <cell r="I4">
            <v>5.48</v>
          </cell>
          <cell r="J4">
            <v>4.03</v>
          </cell>
          <cell r="K4" t="str">
            <v>HiRatio</v>
          </cell>
          <cell r="L4">
            <v>340397.49</v>
          </cell>
          <cell r="M4" t="str">
            <v>Owner-Occupied</v>
          </cell>
          <cell r="N4">
            <v>0</v>
          </cell>
          <cell r="O4">
            <v>43831</v>
          </cell>
          <cell r="P4" t="str">
            <v>Current</v>
          </cell>
        </row>
        <row r="5">
          <cell r="B5">
            <v>41766</v>
          </cell>
          <cell r="C5">
            <v>32</v>
          </cell>
          <cell r="D5" t="str">
            <v>AB</v>
          </cell>
          <cell r="E5" t="str">
            <v>Refinance External</v>
          </cell>
          <cell r="F5" t="str">
            <v>Fixed</v>
          </cell>
          <cell r="I5">
            <v>40.409999999999997</v>
          </cell>
          <cell r="J5">
            <v>10.59</v>
          </cell>
          <cell r="K5" t="str">
            <v>Conv</v>
          </cell>
          <cell r="L5">
            <v>260941.57</v>
          </cell>
          <cell r="M5" t="str">
            <v>Owner-Occupied</v>
          </cell>
          <cell r="N5">
            <v>0</v>
          </cell>
          <cell r="O5">
            <v>43831</v>
          </cell>
          <cell r="P5" t="str">
            <v>Current</v>
          </cell>
        </row>
        <row r="6">
          <cell r="B6">
            <v>40813</v>
          </cell>
          <cell r="C6">
            <v>64</v>
          </cell>
          <cell r="D6" t="str">
            <v>BC</v>
          </cell>
          <cell r="E6" t="str">
            <v>Purchase</v>
          </cell>
          <cell r="F6" t="str">
            <v>Fixed</v>
          </cell>
          <cell r="I6">
            <v>23.99</v>
          </cell>
          <cell r="J6">
            <v>15.31</v>
          </cell>
          <cell r="K6" t="str">
            <v>HiRatio</v>
          </cell>
          <cell r="L6">
            <v>0</v>
          </cell>
          <cell r="M6" t="str">
            <v>Owner-Occupied</v>
          </cell>
          <cell r="N6">
            <v>4</v>
          </cell>
          <cell r="O6">
            <v>42660</v>
          </cell>
          <cell r="P6" t="str">
            <v>Current</v>
          </cell>
        </row>
        <row r="7">
          <cell r="B7">
            <v>42230</v>
          </cell>
          <cell r="C7">
            <v>17</v>
          </cell>
          <cell r="D7" t="str">
            <v>AB</v>
          </cell>
          <cell r="E7" t="str">
            <v>Purchase</v>
          </cell>
          <cell r="F7" t="str">
            <v>Fixed</v>
          </cell>
          <cell r="I7">
            <v>42.27</v>
          </cell>
          <cell r="J7">
            <v>35.049999999999997</v>
          </cell>
          <cell r="K7" t="str">
            <v>HiRatio</v>
          </cell>
          <cell r="L7">
            <v>301927.92</v>
          </cell>
          <cell r="M7" t="str">
            <v>Owner-Occupied</v>
          </cell>
          <cell r="N7">
            <v>0</v>
          </cell>
          <cell r="O7">
            <v>43831</v>
          </cell>
          <cell r="P7" t="str">
            <v>Current</v>
          </cell>
        </row>
        <row r="8">
          <cell r="B8">
            <v>41046</v>
          </cell>
          <cell r="C8">
            <v>56</v>
          </cell>
          <cell r="D8" t="str">
            <v>AB</v>
          </cell>
          <cell r="E8" t="str">
            <v>Purchase</v>
          </cell>
          <cell r="F8" t="str">
            <v>Fixed</v>
          </cell>
          <cell r="I8">
            <v>22.89</v>
          </cell>
          <cell r="J8">
            <v>13.35</v>
          </cell>
          <cell r="K8" t="str">
            <v>Conv</v>
          </cell>
          <cell r="L8">
            <v>0</v>
          </cell>
          <cell r="M8" t="str">
            <v>Owner-Occupied</v>
          </cell>
          <cell r="N8">
            <v>4</v>
          </cell>
          <cell r="O8">
            <v>42167</v>
          </cell>
          <cell r="P8" t="str">
            <v>Current</v>
          </cell>
        </row>
        <row r="9">
          <cell r="B9">
            <v>41395</v>
          </cell>
          <cell r="C9">
            <v>44</v>
          </cell>
          <cell r="D9" t="str">
            <v>AB</v>
          </cell>
          <cell r="E9" t="str">
            <v>Purchase</v>
          </cell>
          <cell r="F9" t="str">
            <v>Fixed</v>
          </cell>
          <cell r="I9">
            <v>41.52</v>
          </cell>
          <cell r="J9">
            <v>27.1</v>
          </cell>
          <cell r="K9" t="str">
            <v>HiRatio</v>
          </cell>
          <cell r="L9">
            <v>557233.86</v>
          </cell>
          <cell r="M9" t="str">
            <v>Owner-Occupied</v>
          </cell>
          <cell r="N9">
            <v>0</v>
          </cell>
          <cell r="O9">
            <v>43831</v>
          </cell>
          <cell r="P9" t="str">
            <v>Current</v>
          </cell>
        </row>
        <row r="10">
          <cell r="B10">
            <v>41579</v>
          </cell>
          <cell r="C10">
            <v>38</v>
          </cell>
          <cell r="D10" t="str">
            <v>ON</v>
          </cell>
          <cell r="E10" t="str">
            <v>Purchase</v>
          </cell>
          <cell r="F10" t="str">
            <v>Fixed</v>
          </cell>
          <cell r="I10">
            <v>36.96</v>
          </cell>
          <cell r="J10">
            <v>36.409999999999997</v>
          </cell>
          <cell r="K10" t="str">
            <v>Conv</v>
          </cell>
          <cell r="L10">
            <v>183986.02</v>
          </cell>
          <cell r="M10" t="str">
            <v>Owner-Occupied</v>
          </cell>
          <cell r="N10">
            <v>0</v>
          </cell>
          <cell r="O10">
            <v>43831</v>
          </cell>
          <cell r="P10" t="str">
            <v>Current</v>
          </cell>
        </row>
        <row r="11">
          <cell r="B11">
            <v>42018</v>
          </cell>
          <cell r="C11">
            <v>24</v>
          </cell>
          <cell r="D11" t="str">
            <v>ON</v>
          </cell>
          <cell r="E11" t="str">
            <v>Purchase</v>
          </cell>
          <cell r="F11" t="str">
            <v>ARM</v>
          </cell>
          <cell r="I11">
            <v>38.799999999999997</v>
          </cell>
          <cell r="J11">
            <v>8.7100000000000009</v>
          </cell>
          <cell r="K11" t="str">
            <v>Conv</v>
          </cell>
          <cell r="L11">
            <v>203324.62</v>
          </cell>
          <cell r="M11" t="str">
            <v>Rental</v>
          </cell>
          <cell r="N11">
            <v>0</v>
          </cell>
          <cell r="O11">
            <v>43831</v>
          </cell>
          <cell r="P11" t="str">
            <v>Current</v>
          </cell>
        </row>
        <row r="12">
          <cell r="B12">
            <v>41767</v>
          </cell>
          <cell r="C12">
            <v>32</v>
          </cell>
          <cell r="D12" t="str">
            <v>BC</v>
          </cell>
          <cell r="E12" t="str">
            <v>Purchase</v>
          </cell>
          <cell r="F12" t="str">
            <v>ARM</v>
          </cell>
          <cell r="I12">
            <v>34.659999999999997</v>
          </cell>
          <cell r="J12">
            <v>25.77</v>
          </cell>
          <cell r="K12" t="str">
            <v>HiRatio</v>
          </cell>
          <cell r="L12">
            <v>0</v>
          </cell>
          <cell r="M12" t="str">
            <v>Owner-Occupied</v>
          </cell>
          <cell r="N12">
            <v>4</v>
          </cell>
          <cell r="O12">
            <v>42537</v>
          </cell>
          <cell r="P12" t="str">
            <v>Current</v>
          </cell>
        </row>
        <row r="13">
          <cell r="B13">
            <v>42135</v>
          </cell>
          <cell r="C13">
            <v>20</v>
          </cell>
          <cell r="D13" t="str">
            <v>BC</v>
          </cell>
          <cell r="E13" t="str">
            <v>Refinance External</v>
          </cell>
          <cell r="F13" t="str">
            <v>Fixed</v>
          </cell>
          <cell r="I13">
            <v>24.1</v>
          </cell>
          <cell r="J13">
            <v>24.1</v>
          </cell>
          <cell r="K13" t="str">
            <v>Conv</v>
          </cell>
          <cell r="L13">
            <v>0</v>
          </cell>
          <cell r="M13" t="str">
            <v>Owner-Occupied</v>
          </cell>
          <cell r="N13">
            <v>4</v>
          </cell>
          <cell r="O13">
            <v>42745</v>
          </cell>
          <cell r="P13" t="str">
            <v>Current</v>
          </cell>
        </row>
        <row r="14">
          <cell r="B14">
            <v>40483</v>
          </cell>
          <cell r="C14">
            <v>74</v>
          </cell>
          <cell r="D14" t="str">
            <v>ON</v>
          </cell>
          <cell r="E14" t="str">
            <v>Purchase</v>
          </cell>
          <cell r="F14" t="str">
            <v>Fixed</v>
          </cell>
          <cell r="I14">
            <v>39.340000000000003</v>
          </cell>
          <cell r="J14">
            <v>10.49</v>
          </cell>
          <cell r="K14" t="str">
            <v>Conv</v>
          </cell>
          <cell r="L14">
            <v>0</v>
          </cell>
          <cell r="M14" t="str">
            <v>Rental</v>
          </cell>
          <cell r="N14">
            <v>4</v>
          </cell>
          <cell r="O14">
            <v>41255</v>
          </cell>
          <cell r="P14" t="str">
            <v>Current</v>
          </cell>
        </row>
        <row r="15">
          <cell r="B15">
            <v>41614</v>
          </cell>
          <cell r="C15">
            <v>37</v>
          </cell>
          <cell r="D15" t="str">
            <v>ON</v>
          </cell>
          <cell r="E15" t="str">
            <v>Purchase</v>
          </cell>
          <cell r="F15" t="str">
            <v>Fixed</v>
          </cell>
          <cell r="I15">
            <v>32.68</v>
          </cell>
          <cell r="J15">
            <v>24</v>
          </cell>
          <cell r="K15" t="str">
            <v>Conv</v>
          </cell>
          <cell r="L15">
            <v>0</v>
          </cell>
          <cell r="M15" t="str">
            <v>Owner-Occupied</v>
          </cell>
          <cell r="N15">
            <v>4</v>
          </cell>
          <cell r="O15">
            <v>41912</v>
          </cell>
          <cell r="P15" t="str">
            <v>Current</v>
          </cell>
        </row>
        <row r="16">
          <cell r="B16">
            <v>41151</v>
          </cell>
          <cell r="C16">
            <v>53</v>
          </cell>
          <cell r="D16" t="str">
            <v>BC</v>
          </cell>
          <cell r="E16" t="str">
            <v>Purchase</v>
          </cell>
          <cell r="F16" t="str">
            <v>Fixed</v>
          </cell>
          <cell r="I16">
            <v>39.19</v>
          </cell>
          <cell r="J16">
            <v>20.88</v>
          </cell>
          <cell r="K16" t="str">
            <v>HiRatio</v>
          </cell>
          <cell r="L16">
            <v>209705.06</v>
          </cell>
          <cell r="M16" t="str">
            <v>Owner-Occupied</v>
          </cell>
          <cell r="N16">
            <v>0</v>
          </cell>
          <cell r="O16">
            <v>43831</v>
          </cell>
          <cell r="P16" t="str">
            <v>Current</v>
          </cell>
        </row>
        <row r="17">
          <cell r="B17">
            <v>40610</v>
          </cell>
          <cell r="C17">
            <v>70</v>
          </cell>
          <cell r="D17" t="str">
            <v>ON</v>
          </cell>
          <cell r="E17" t="str">
            <v>Refinance External</v>
          </cell>
          <cell r="F17" t="str">
            <v>Fixed</v>
          </cell>
          <cell r="I17">
            <v>39.58</v>
          </cell>
          <cell r="J17">
            <v>23.86</v>
          </cell>
          <cell r="K17" t="str">
            <v>HiRatio</v>
          </cell>
          <cell r="L17">
            <v>0</v>
          </cell>
          <cell r="M17" t="str">
            <v>Owner-Occupied</v>
          </cell>
          <cell r="N17">
            <v>4</v>
          </cell>
          <cell r="O17">
            <v>42047</v>
          </cell>
          <cell r="P17" t="str">
            <v>Current</v>
          </cell>
        </row>
        <row r="18">
          <cell r="B18">
            <v>40570</v>
          </cell>
          <cell r="C18">
            <v>72</v>
          </cell>
          <cell r="D18" t="str">
            <v>ON</v>
          </cell>
          <cell r="E18" t="str">
            <v>Purchase</v>
          </cell>
          <cell r="F18" t="str">
            <v>ARM</v>
          </cell>
          <cell r="I18">
            <v>25.12</v>
          </cell>
          <cell r="J18">
            <v>10.1</v>
          </cell>
          <cell r="K18" t="str">
            <v>HiRatio</v>
          </cell>
          <cell r="L18">
            <v>245004.76</v>
          </cell>
          <cell r="M18" t="str">
            <v>Owner-Occupied</v>
          </cell>
          <cell r="N18">
            <v>0</v>
          </cell>
          <cell r="O18">
            <v>43831</v>
          </cell>
          <cell r="P18" t="str">
            <v>Current</v>
          </cell>
        </row>
        <row r="19">
          <cell r="B19">
            <v>41586</v>
          </cell>
          <cell r="C19">
            <v>38</v>
          </cell>
          <cell r="D19" t="str">
            <v>ON</v>
          </cell>
          <cell r="E19" t="str">
            <v>Refinance External</v>
          </cell>
          <cell r="F19" t="str">
            <v>Fixed</v>
          </cell>
          <cell r="I19">
            <v>39.99</v>
          </cell>
          <cell r="J19">
            <v>25.62</v>
          </cell>
          <cell r="K19" t="str">
            <v>Conv</v>
          </cell>
          <cell r="L19">
            <v>123613.1</v>
          </cell>
          <cell r="M19" t="str">
            <v>Owner-Occupied</v>
          </cell>
          <cell r="N19">
            <v>0</v>
          </cell>
          <cell r="O19">
            <v>43831</v>
          </cell>
          <cell r="P19" t="str">
            <v>Current</v>
          </cell>
        </row>
        <row r="20">
          <cell r="B20">
            <v>41579</v>
          </cell>
          <cell r="C20">
            <v>38</v>
          </cell>
          <cell r="D20" t="str">
            <v>ON</v>
          </cell>
          <cell r="E20" t="str">
            <v>Purchase</v>
          </cell>
          <cell r="F20" t="str">
            <v>Fixed</v>
          </cell>
          <cell r="I20">
            <v>38.57</v>
          </cell>
          <cell r="J20">
            <v>38.4</v>
          </cell>
          <cell r="K20" t="str">
            <v>HiRatio</v>
          </cell>
          <cell r="L20">
            <v>344553.9</v>
          </cell>
          <cell r="M20" t="str">
            <v>Owner-Occupied</v>
          </cell>
          <cell r="N20">
            <v>0</v>
          </cell>
          <cell r="O20">
            <v>43831</v>
          </cell>
          <cell r="P20" t="str">
            <v>Current</v>
          </cell>
        </row>
        <row r="21">
          <cell r="B21">
            <v>42293</v>
          </cell>
          <cell r="C21">
            <v>15</v>
          </cell>
          <cell r="D21" t="str">
            <v>SK</v>
          </cell>
          <cell r="E21" t="str">
            <v>Purchase</v>
          </cell>
          <cell r="F21" t="str">
            <v>ARM</v>
          </cell>
          <cell r="I21">
            <v>37.56</v>
          </cell>
          <cell r="J21">
            <v>10.3</v>
          </cell>
          <cell r="K21" t="str">
            <v>HiRatio</v>
          </cell>
          <cell r="L21">
            <v>128366.66</v>
          </cell>
          <cell r="M21" t="str">
            <v>Owner-Occupied</v>
          </cell>
          <cell r="N21">
            <v>0</v>
          </cell>
          <cell r="O21">
            <v>43831</v>
          </cell>
          <cell r="P21" t="str">
            <v>Current</v>
          </cell>
        </row>
        <row r="22">
          <cell r="B22">
            <v>42622</v>
          </cell>
          <cell r="C22">
            <v>4</v>
          </cell>
          <cell r="D22" t="str">
            <v>ON</v>
          </cell>
          <cell r="E22" t="str">
            <v>Purchase</v>
          </cell>
          <cell r="F22" t="str">
            <v>Fixed</v>
          </cell>
          <cell r="I22">
            <v>37.090000000000003</v>
          </cell>
          <cell r="J22">
            <v>35.58</v>
          </cell>
          <cell r="K22" t="str">
            <v>HiRatio</v>
          </cell>
          <cell r="L22">
            <v>568073.66</v>
          </cell>
          <cell r="M22" t="str">
            <v>Owner-Occupied</v>
          </cell>
          <cell r="N22">
            <v>0</v>
          </cell>
          <cell r="O22">
            <v>43831</v>
          </cell>
          <cell r="P22" t="str">
            <v>Current</v>
          </cell>
        </row>
        <row r="23">
          <cell r="B23">
            <v>42566</v>
          </cell>
          <cell r="C23">
            <v>6</v>
          </cell>
          <cell r="D23" t="str">
            <v>ON</v>
          </cell>
          <cell r="E23" t="str">
            <v>Purchase</v>
          </cell>
          <cell r="F23" t="str">
            <v>Fixed</v>
          </cell>
          <cell r="I23">
            <v>40.950000000000003</v>
          </cell>
          <cell r="J23">
            <v>25.75</v>
          </cell>
          <cell r="K23" t="str">
            <v>HiRatio</v>
          </cell>
          <cell r="L23">
            <v>254954.67</v>
          </cell>
          <cell r="M23" t="str">
            <v>Owner-Occupied</v>
          </cell>
          <cell r="N23">
            <v>0</v>
          </cell>
          <cell r="O23">
            <v>43831</v>
          </cell>
          <cell r="P23" t="str">
            <v>Current</v>
          </cell>
        </row>
        <row r="24">
          <cell r="B24">
            <v>42292</v>
          </cell>
          <cell r="C24">
            <v>15</v>
          </cell>
          <cell r="D24" t="str">
            <v>BC</v>
          </cell>
          <cell r="E24" t="str">
            <v>Refinance External</v>
          </cell>
          <cell r="F24" t="str">
            <v>ARM</v>
          </cell>
          <cell r="I24">
            <v>31.34</v>
          </cell>
          <cell r="J24">
            <v>26.53</v>
          </cell>
          <cell r="K24" t="str">
            <v>Conv</v>
          </cell>
          <cell r="L24">
            <v>532807.14</v>
          </cell>
          <cell r="M24" t="str">
            <v>Owner-Occupied</v>
          </cell>
          <cell r="N24">
            <v>0</v>
          </cell>
          <cell r="O24">
            <v>43831</v>
          </cell>
          <cell r="P24" t="str">
            <v>Current</v>
          </cell>
        </row>
        <row r="25">
          <cell r="B25">
            <v>41802</v>
          </cell>
          <cell r="C25">
            <v>31</v>
          </cell>
          <cell r="D25" t="str">
            <v>ON</v>
          </cell>
          <cell r="E25" t="str">
            <v>Refinance External</v>
          </cell>
          <cell r="F25" t="str">
            <v>ARM</v>
          </cell>
          <cell r="I25">
            <v>37.130000000000003</v>
          </cell>
          <cell r="J25">
            <v>19.93</v>
          </cell>
          <cell r="K25" t="str">
            <v>Conv</v>
          </cell>
          <cell r="L25">
            <v>247486.23</v>
          </cell>
          <cell r="M25" t="str">
            <v>Owner-Occupied</v>
          </cell>
          <cell r="N25">
            <v>0</v>
          </cell>
          <cell r="O25">
            <v>43831</v>
          </cell>
          <cell r="P25" t="str">
            <v>Current</v>
          </cell>
        </row>
        <row r="26">
          <cell r="B26">
            <v>42216</v>
          </cell>
          <cell r="C26">
            <v>18</v>
          </cell>
          <cell r="D26" t="str">
            <v>BC</v>
          </cell>
          <cell r="E26" t="str">
            <v>Purchase</v>
          </cell>
          <cell r="F26" t="str">
            <v>Fixed</v>
          </cell>
          <cell r="I26">
            <v>43.99</v>
          </cell>
          <cell r="J26">
            <v>36.479999999999997</v>
          </cell>
          <cell r="K26" t="str">
            <v>HiRatio</v>
          </cell>
          <cell r="L26">
            <v>329587.53999999998</v>
          </cell>
          <cell r="M26" t="str">
            <v>Owner-Occupied</v>
          </cell>
          <cell r="N26">
            <v>0</v>
          </cell>
          <cell r="O26">
            <v>43831</v>
          </cell>
          <cell r="P26" t="str">
            <v>Current</v>
          </cell>
        </row>
        <row r="27">
          <cell r="B27">
            <v>41152</v>
          </cell>
          <cell r="C27">
            <v>53</v>
          </cell>
          <cell r="D27" t="str">
            <v>AB</v>
          </cell>
          <cell r="E27" t="str">
            <v>Purchase</v>
          </cell>
          <cell r="F27" t="str">
            <v>Fixed</v>
          </cell>
          <cell r="I27">
            <v>26.71</v>
          </cell>
          <cell r="J27">
            <v>20.79</v>
          </cell>
          <cell r="K27" t="str">
            <v>HiRatio</v>
          </cell>
          <cell r="L27">
            <v>261837.9</v>
          </cell>
          <cell r="M27" t="str">
            <v>Owner-Occupied</v>
          </cell>
          <cell r="N27">
            <v>0</v>
          </cell>
          <cell r="O27">
            <v>43831</v>
          </cell>
          <cell r="P27" t="str">
            <v>Current</v>
          </cell>
        </row>
        <row r="28">
          <cell r="B28">
            <v>42445</v>
          </cell>
          <cell r="C28">
            <v>10</v>
          </cell>
          <cell r="D28" t="str">
            <v>ON</v>
          </cell>
          <cell r="E28" t="str">
            <v>Refinance External</v>
          </cell>
          <cell r="F28" t="str">
            <v>ARM</v>
          </cell>
          <cell r="I28">
            <v>37.64</v>
          </cell>
          <cell r="J28">
            <v>20.58</v>
          </cell>
          <cell r="K28" t="str">
            <v>Conv</v>
          </cell>
          <cell r="L28">
            <v>273466.59000000003</v>
          </cell>
          <cell r="M28" t="str">
            <v>Owner-Occupied</v>
          </cell>
          <cell r="N28">
            <v>0</v>
          </cell>
          <cell r="O28">
            <v>43831</v>
          </cell>
          <cell r="P28" t="str">
            <v>Current</v>
          </cell>
        </row>
        <row r="29">
          <cell r="B29">
            <v>40679</v>
          </cell>
          <cell r="C29">
            <v>68</v>
          </cell>
          <cell r="D29" t="str">
            <v>AB</v>
          </cell>
          <cell r="E29" t="str">
            <v>Purchase</v>
          </cell>
          <cell r="F29" t="str">
            <v>Fixed</v>
          </cell>
          <cell r="I29">
            <v>45.82</v>
          </cell>
          <cell r="J29">
            <v>40.130000000000003</v>
          </cell>
          <cell r="K29" t="str">
            <v>HiRatio</v>
          </cell>
          <cell r="L29">
            <v>372080.86</v>
          </cell>
          <cell r="M29" t="str">
            <v>Owner-Occupied</v>
          </cell>
          <cell r="N29">
            <v>0</v>
          </cell>
          <cell r="O29">
            <v>43831</v>
          </cell>
          <cell r="P29" t="str">
            <v>Current</v>
          </cell>
        </row>
        <row r="30">
          <cell r="B30">
            <v>40458</v>
          </cell>
          <cell r="C30">
            <v>75</v>
          </cell>
          <cell r="D30" t="str">
            <v>ON</v>
          </cell>
          <cell r="E30" t="str">
            <v>Refinance External</v>
          </cell>
          <cell r="F30" t="str">
            <v>ARM</v>
          </cell>
          <cell r="I30">
            <v>37.04</v>
          </cell>
          <cell r="J30">
            <v>6.94</v>
          </cell>
          <cell r="K30" t="str">
            <v>Conv</v>
          </cell>
          <cell r="L30">
            <v>158348.79</v>
          </cell>
          <cell r="M30" t="str">
            <v>Rental</v>
          </cell>
          <cell r="N30">
            <v>0</v>
          </cell>
          <cell r="O30">
            <v>43831</v>
          </cell>
          <cell r="P30" t="str">
            <v>Current</v>
          </cell>
        </row>
        <row r="31">
          <cell r="B31">
            <v>41880</v>
          </cell>
          <cell r="C31">
            <v>29</v>
          </cell>
          <cell r="D31" t="str">
            <v>ON</v>
          </cell>
          <cell r="E31" t="str">
            <v>Purchase</v>
          </cell>
          <cell r="F31" t="str">
            <v>Fixed</v>
          </cell>
          <cell r="I31">
            <v>40.880000000000003</v>
          </cell>
          <cell r="J31">
            <v>30.76</v>
          </cell>
          <cell r="K31" t="str">
            <v>HiRatio</v>
          </cell>
          <cell r="L31">
            <v>223575.91</v>
          </cell>
          <cell r="M31" t="str">
            <v>Owner-Occupied</v>
          </cell>
          <cell r="N31">
            <v>0</v>
          </cell>
          <cell r="O31">
            <v>43831</v>
          </cell>
          <cell r="P31" t="str">
            <v>Current</v>
          </cell>
        </row>
        <row r="32">
          <cell r="B32">
            <v>41029</v>
          </cell>
          <cell r="C32">
            <v>57</v>
          </cell>
          <cell r="D32" t="str">
            <v>ON</v>
          </cell>
          <cell r="E32" t="str">
            <v>Purchase</v>
          </cell>
          <cell r="F32" t="str">
            <v>Fixed</v>
          </cell>
          <cell r="I32">
            <v>41.99</v>
          </cell>
          <cell r="J32">
            <v>40.53</v>
          </cell>
          <cell r="K32" t="str">
            <v>HiRatio</v>
          </cell>
          <cell r="L32">
            <v>0</v>
          </cell>
          <cell r="M32" t="str">
            <v>Owner-Occupied</v>
          </cell>
          <cell r="N32">
            <v>4</v>
          </cell>
          <cell r="O32">
            <v>42216</v>
          </cell>
          <cell r="P32" t="str">
            <v>Current</v>
          </cell>
        </row>
        <row r="33">
          <cell r="B33">
            <v>41759</v>
          </cell>
          <cell r="C33">
            <v>33</v>
          </cell>
          <cell r="D33" t="str">
            <v>ON</v>
          </cell>
          <cell r="E33" t="str">
            <v>Purchase</v>
          </cell>
          <cell r="F33" t="str">
            <v>Fixed</v>
          </cell>
          <cell r="I33">
            <v>35.11</v>
          </cell>
          <cell r="J33">
            <v>28.41</v>
          </cell>
          <cell r="K33" t="str">
            <v>Conv</v>
          </cell>
          <cell r="L33">
            <v>140704.73000000001</v>
          </cell>
          <cell r="M33" t="str">
            <v>Owner-Occupied</v>
          </cell>
          <cell r="N33">
            <v>0</v>
          </cell>
          <cell r="O33">
            <v>43831</v>
          </cell>
          <cell r="P33" t="str">
            <v>Current</v>
          </cell>
        </row>
        <row r="34">
          <cell r="B34">
            <v>42395</v>
          </cell>
          <cell r="C34">
            <v>12</v>
          </cell>
          <cell r="D34" t="str">
            <v>ON</v>
          </cell>
          <cell r="E34" t="str">
            <v>Purchase</v>
          </cell>
          <cell r="F34" t="str">
            <v>ARM</v>
          </cell>
          <cell r="I34">
            <v>36.4</v>
          </cell>
          <cell r="J34">
            <v>26.71</v>
          </cell>
          <cell r="K34" t="str">
            <v>HiRatio</v>
          </cell>
          <cell r="L34">
            <v>225066.55</v>
          </cell>
          <cell r="M34" t="str">
            <v>Owner-Occupied</v>
          </cell>
          <cell r="N34">
            <v>0</v>
          </cell>
          <cell r="O34">
            <v>43831</v>
          </cell>
          <cell r="P34" t="str">
            <v>Current</v>
          </cell>
        </row>
        <row r="35">
          <cell r="B35">
            <v>41528</v>
          </cell>
          <cell r="C35">
            <v>40</v>
          </cell>
          <cell r="D35" t="str">
            <v>BC</v>
          </cell>
          <cell r="E35" t="str">
            <v>Purchase</v>
          </cell>
          <cell r="F35" t="str">
            <v>ARM</v>
          </cell>
          <cell r="I35">
            <v>29.01</v>
          </cell>
          <cell r="J35">
            <v>28.85</v>
          </cell>
          <cell r="K35" t="str">
            <v>Conv</v>
          </cell>
          <cell r="L35">
            <v>1004568.15</v>
          </cell>
          <cell r="M35" t="str">
            <v>Owner-Occupied</v>
          </cell>
          <cell r="N35">
            <v>0</v>
          </cell>
          <cell r="O35">
            <v>43831</v>
          </cell>
          <cell r="P35" t="str">
            <v>Current</v>
          </cell>
        </row>
        <row r="36">
          <cell r="B36">
            <v>40975</v>
          </cell>
          <cell r="C36">
            <v>58</v>
          </cell>
          <cell r="D36" t="str">
            <v>AB</v>
          </cell>
          <cell r="E36" t="str">
            <v>Purchase</v>
          </cell>
          <cell r="F36" t="str">
            <v>Fixed</v>
          </cell>
          <cell r="I36">
            <v>25.38</v>
          </cell>
          <cell r="J36">
            <v>8.18</v>
          </cell>
          <cell r="K36" t="str">
            <v>HiRatio</v>
          </cell>
          <cell r="L36">
            <v>259806.86</v>
          </cell>
          <cell r="M36" t="str">
            <v>Owner-Occupied</v>
          </cell>
          <cell r="N36">
            <v>0</v>
          </cell>
          <cell r="O36">
            <v>43831</v>
          </cell>
          <cell r="P36" t="str">
            <v>Current</v>
          </cell>
        </row>
        <row r="37">
          <cell r="B37">
            <v>42696</v>
          </cell>
          <cell r="C37">
            <v>2</v>
          </cell>
          <cell r="D37" t="str">
            <v>AB</v>
          </cell>
          <cell r="E37" t="str">
            <v>Purchase</v>
          </cell>
          <cell r="F37" t="str">
            <v>Fixed</v>
          </cell>
          <cell r="I37">
            <v>40.03</v>
          </cell>
          <cell r="J37">
            <v>22.88</v>
          </cell>
          <cell r="K37" t="str">
            <v>Conv</v>
          </cell>
          <cell r="L37">
            <v>492478.05</v>
          </cell>
          <cell r="M37" t="str">
            <v>Owner-Occupied</v>
          </cell>
          <cell r="N37">
            <v>0</v>
          </cell>
          <cell r="O37">
            <v>43831</v>
          </cell>
          <cell r="P37" t="str">
            <v>Current</v>
          </cell>
        </row>
        <row r="38">
          <cell r="B38">
            <v>40721</v>
          </cell>
          <cell r="C38">
            <v>67</v>
          </cell>
          <cell r="D38" t="str">
            <v>ON</v>
          </cell>
          <cell r="E38" t="str">
            <v>Purchase</v>
          </cell>
          <cell r="F38" t="str">
            <v>Fixed</v>
          </cell>
          <cell r="I38">
            <v>41.85</v>
          </cell>
          <cell r="J38">
            <v>23.02</v>
          </cell>
          <cell r="K38" t="str">
            <v>HiRatio</v>
          </cell>
          <cell r="L38">
            <v>207604.08</v>
          </cell>
          <cell r="M38" t="str">
            <v>Owner-Occupied</v>
          </cell>
          <cell r="N38">
            <v>0</v>
          </cell>
          <cell r="O38">
            <v>43831</v>
          </cell>
          <cell r="P38" t="str">
            <v>Current</v>
          </cell>
        </row>
        <row r="39">
          <cell r="B39">
            <v>42100</v>
          </cell>
          <cell r="C39">
            <v>21</v>
          </cell>
          <cell r="D39" t="str">
            <v>ON</v>
          </cell>
          <cell r="E39" t="str">
            <v>Refinance External</v>
          </cell>
          <cell r="F39" t="str">
            <v>Fixed</v>
          </cell>
          <cell r="I39">
            <v>29.93</v>
          </cell>
          <cell r="J39">
            <v>15.72</v>
          </cell>
          <cell r="K39" t="str">
            <v>Conv</v>
          </cell>
          <cell r="L39">
            <v>0</v>
          </cell>
          <cell r="M39" t="str">
            <v>Owner-Occupied</v>
          </cell>
          <cell r="N39">
            <v>4</v>
          </cell>
          <cell r="O39">
            <v>42123</v>
          </cell>
          <cell r="P39" t="str">
            <v>Current</v>
          </cell>
        </row>
        <row r="40">
          <cell r="B40">
            <v>42104</v>
          </cell>
          <cell r="C40">
            <v>21</v>
          </cell>
          <cell r="D40" t="str">
            <v>ON</v>
          </cell>
          <cell r="E40" t="str">
            <v>Refinance External</v>
          </cell>
          <cell r="F40" t="str">
            <v>Fixed</v>
          </cell>
          <cell r="I40">
            <v>14.52</v>
          </cell>
          <cell r="J40">
            <v>14.52</v>
          </cell>
          <cell r="K40" t="str">
            <v>Conv</v>
          </cell>
          <cell r="L40">
            <v>131487.44</v>
          </cell>
          <cell r="M40" t="str">
            <v>Owner-Occupied</v>
          </cell>
          <cell r="N40">
            <v>0</v>
          </cell>
          <cell r="O40">
            <v>43831</v>
          </cell>
          <cell r="P40" t="str">
            <v>Current</v>
          </cell>
        </row>
        <row r="41">
          <cell r="B41">
            <v>42247</v>
          </cell>
          <cell r="C41">
            <v>17</v>
          </cell>
          <cell r="D41" t="str">
            <v>ON</v>
          </cell>
          <cell r="E41" t="str">
            <v>Purchase</v>
          </cell>
          <cell r="F41" t="str">
            <v>Fixed</v>
          </cell>
          <cell r="I41">
            <v>29.84</v>
          </cell>
          <cell r="J41">
            <v>19.52</v>
          </cell>
          <cell r="K41" t="str">
            <v>HiRatio</v>
          </cell>
          <cell r="L41">
            <v>309096.44</v>
          </cell>
          <cell r="M41" t="str">
            <v>Owner-Occupied</v>
          </cell>
          <cell r="N41">
            <v>0</v>
          </cell>
          <cell r="O41">
            <v>43831</v>
          </cell>
          <cell r="P41" t="str">
            <v>Current</v>
          </cell>
        </row>
        <row r="42">
          <cell r="B42">
            <v>41653</v>
          </cell>
          <cell r="C42">
            <v>36</v>
          </cell>
          <cell r="D42" t="str">
            <v>AB</v>
          </cell>
          <cell r="E42" t="str">
            <v>Purchase</v>
          </cell>
          <cell r="F42" t="str">
            <v>Fixed</v>
          </cell>
          <cell r="I42">
            <v>43.66</v>
          </cell>
          <cell r="J42">
            <v>28.94</v>
          </cell>
          <cell r="K42" t="str">
            <v>HiRatio</v>
          </cell>
          <cell r="L42">
            <v>265411.38</v>
          </cell>
          <cell r="M42" t="str">
            <v>Owner-Occupied</v>
          </cell>
          <cell r="N42">
            <v>0</v>
          </cell>
          <cell r="O42">
            <v>43831</v>
          </cell>
          <cell r="P42" t="str">
            <v>Current</v>
          </cell>
        </row>
        <row r="43">
          <cell r="B43">
            <v>41572</v>
          </cell>
          <cell r="C43">
            <v>39</v>
          </cell>
          <cell r="D43" t="str">
            <v>ON</v>
          </cell>
          <cell r="E43" t="str">
            <v>Purchase</v>
          </cell>
          <cell r="F43" t="str">
            <v>ARM</v>
          </cell>
          <cell r="I43">
            <v>30.34</v>
          </cell>
          <cell r="J43">
            <v>27.59</v>
          </cell>
          <cell r="K43" t="str">
            <v>HiRatio</v>
          </cell>
          <cell r="L43">
            <v>222581.29</v>
          </cell>
          <cell r="M43" t="str">
            <v>Owner-Occupied</v>
          </cell>
          <cell r="N43">
            <v>0</v>
          </cell>
          <cell r="O43">
            <v>43831</v>
          </cell>
          <cell r="P43" t="str">
            <v>Current</v>
          </cell>
        </row>
        <row r="44">
          <cell r="B44">
            <v>41957</v>
          </cell>
          <cell r="C44">
            <v>26</v>
          </cell>
          <cell r="D44" t="str">
            <v>AB</v>
          </cell>
          <cell r="E44" t="str">
            <v>Purchase with Improvements</v>
          </cell>
          <cell r="F44" t="str">
            <v>Fixed</v>
          </cell>
          <cell r="I44">
            <v>41.11</v>
          </cell>
          <cell r="J44">
            <v>38.869999999999997</v>
          </cell>
          <cell r="K44" t="str">
            <v>HiRatio</v>
          </cell>
          <cell r="L44">
            <v>533524.80000000005</v>
          </cell>
          <cell r="M44" t="str">
            <v>Owner-Occupied</v>
          </cell>
          <cell r="N44">
            <v>0</v>
          </cell>
          <cell r="O44">
            <v>43831</v>
          </cell>
          <cell r="P44" t="str">
            <v>Current</v>
          </cell>
        </row>
        <row r="45">
          <cell r="B45">
            <v>41908</v>
          </cell>
          <cell r="C45">
            <v>28</v>
          </cell>
          <cell r="D45" t="str">
            <v>ON</v>
          </cell>
          <cell r="E45" t="str">
            <v>Purchase</v>
          </cell>
          <cell r="F45" t="str">
            <v>Fixed</v>
          </cell>
          <cell r="I45">
            <v>39.07</v>
          </cell>
          <cell r="J45">
            <v>38.1</v>
          </cell>
          <cell r="K45" t="str">
            <v>Conv</v>
          </cell>
          <cell r="L45">
            <v>265075.03999999998</v>
          </cell>
          <cell r="M45" t="str">
            <v>Owner-Occupied</v>
          </cell>
          <cell r="N45">
            <v>0</v>
          </cell>
          <cell r="O45">
            <v>43831</v>
          </cell>
          <cell r="P45" t="str">
            <v>Current</v>
          </cell>
        </row>
        <row r="46">
          <cell r="B46">
            <v>41929</v>
          </cell>
          <cell r="C46">
            <v>27</v>
          </cell>
          <cell r="D46" t="str">
            <v>NS</v>
          </cell>
          <cell r="E46" t="str">
            <v>Purchase</v>
          </cell>
          <cell r="F46" t="str">
            <v>ARM</v>
          </cell>
          <cell r="I46">
            <v>40.659999999999997</v>
          </cell>
          <cell r="J46">
            <v>5.83</v>
          </cell>
          <cell r="K46" t="str">
            <v>Conv</v>
          </cell>
          <cell r="L46">
            <v>91927.78</v>
          </cell>
          <cell r="M46" t="str">
            <v>Second Home</v>
          </cell>
          <cell r="N46">
            <v>0</v>
          </cell>
          <cell r="O46">
            <v>43831</v>
          </cell>
          <cell r="P46" t="str">
            <v>Current</v>
          </cell>
        </row>
        <row r="47">
          <cell r="B47">
            <v>42475</v>
          </cell>
          <cell r="C47">
            <v>9</v>
          </cell>
          <cell r="D47" t="str">
            <v>ON</v>
          </cell>
          <cell r="E47" t="str">
            <v>Refinance External</v>
          </cell>
          <cell r="F47" t="str">
            <v>ARM</v>
          </cell>
          <cell r="I47">
            <v>20.57</v>
          </cell>
          <cell r="J47">
            <v>19.23</v>
          </cell>
          <cell r="K47" t="str">
            <v>Conv</v>
          </cell>
          <cell r="L47">
            <v>192964.95</v>
          </cell>
          <cell r="M47" t="str">
            <v>Owner-Occupied</v>
          </cell>
          <cell r="N47">
            <v>0</v>
          </cell>
          <cell r="O47">
            <v>43831</v>
          </cell>
          <cell r="P47" t="str">
            <v>Current</v>
          </cell>
        </row>
        <row r="48">
          <cell r="B48">
            <v>41897</v>
          </cell>
          <cell r="C48">
            <v>28</v>
          </cell>
          <cell r="D48" t="str">
            <v>ON</v>
          </cell>
          <cell r="E48" t="str">
            <v>Purchase</v>
          </cell>
          <cell r="F48" t="str">
            <v>Fixed</v>
          </cell>
          <cell r="I48">
            <v>36.21</v>
          </cell>
          <cell r="J48">
            <v>26.47</v>
          </cell>
          <cell r="K48" t="str">
            <v>HiRatio</v>
          </cell>
          <cell r="L48">
            <v>0</v>
          </cell>
          <cell r="M48" t="str">
            <v>Owner-Occupied</v>
          </cell>
          <cell r="N48">
            <v>4</v>
          </cell>
          <cell r="O48">
            <v>42457</v>
          </cell>
          <cell r="P48" t="str">
            <v>Current</v>
          </cell>
        </row>
        <row r="49">
          <cell r="B49">
            <v>41921</v>
          </cell>
          <cell r="C49">
            <v>27</v>
          </cell>
          <cell r="D49" t="str">
            <v>AB</v>
          </cell>
          <cell r="E49" t="str">
            <v>Transfer</v>
          </cell>
          <cell r="F49" t="str">
            <v>ARM</v>
          </cell>
          <cell r="I49">
            <v>34.28</v>
          </cell>
          <cell r="J49">
            <v>20.61</v>
          </cell>
          <cell r="K49" t="str">
            <v>HiRatio</v>
          </cell>
          <cell r="L49">
            <v>201466.21</v>
          </cell>
          <cell r="M49" t="str">
            <v>Owner-Occupied</v>
          </cell>
          <cell r="N49">
            <v>0</v>
          </cell>
          <cell r="O49">
            <v>43831</v>
          </cell>
          <cell r="P49" t="str">
            <v>Current</v>
          </cell>
        </row>
        <row r="50">
          <cell r="B50">
            <v>42199</v>
          </cell>
          <cell r="C50">
            <v>18</v>
          </cell>
          <cell r="D50" t="str">
            <v>ON</v>
          </cell>
          <cell r="E50" t="str">
            <v>Transfer</v>
          </cell>
          <cell r="F50" t="str">
            <v>ARM</v>
          </cell>
          <cell r="I50">
            <v>20.66</v>
          </cell>
          <cell r="J50">
            <v>19.989999999999998</v>
          </cell>
          <cell r="K50" t="str">
            <v>Conv</v>
          </cell>
          <cell r="L50">
            <v>0</v>
          </cell>
          <cell r="M50" t="str">
            <v>Owner-Occupied</v>
          </cell>
          <cell r="N50">
            <v>4</v>
          </cell>
          <cell r="O50">
            <v>42548</v>
          </cell>
          <cell r="P50" t="str">
            <v>Current</v>
          </cell>
        </row>
        <row r="51">
          <cell r="B51">
            <v>41911</v>
          </cell>
          <cell r="C51">
            <v>28</v>
          </cell>
          <cell r="D51" t="str">
            <v>AB</v>
          </cell>
          <cell r="E51" t="str">
            <v>Purchase</v>
          </cell>
          <cell r="F51" t="str">
            <v>Fixed</v>
          </cell>
          <cell r="I51">
            <v>29.27</v>
          </cell>
          <cell r="J51">
            <v>27.85</v>
          </cell>
          <cell r="K51" t="str">
            <v>HiRatio</v>
          </cell>
          <cell r="L51">
            <v>306395.06</v>
          </cell>
          <cell r="M51" t="str">
            <v>Owner-Occupied</v>
          </cell>
          <cell r="N51">
            <v>0</v>
          </cell>
          <cell r="O51">
            <v>43831</v>
          </cell>
          <cell r="P51" t="str">
            <v>Current</v>
          </cell>
        </row>
        <row r="52">
          <cell r="B52">
            <v>41030</v>
          </cell>
          <cell r="C52">
            <v>56</v>
          </cell>
          <cell r="D52" t="str">
            <v>ON</v>
          </cell>
          <cell r="E52" t="str">
            <v>Purchase</v>
          </cell>
          <cell r="F52" t="str">
            <v>Fixed</v>
          </cell>
          <cell r="I52">
            <v>40.29</v>
          </cell>
          <cell r="J52">
            <v>29.37</v>
          </cell>
          <cell r="K52" t="str">
            <v>Conv</v>
          </cell>
          <cell r="L52">
            <v>178808.66</v>
          </cell>
          <cell r="M52" t="str">
            <v>Owner-Occupied</v>
          </cell>
          <cell r="N52">
            <v>0</v>
          </cell>
          <cell r="O52">
            <v>43831</v>
          </cell>
          <cell r="P52" t="str">
            <v>Current</v>
          </cell>
        </row>
        <row r="53">
          <cell r="B53">
            <v>42551</v>
          </cell>
          <cell r="C53">
            <v>7</v>
          </cell>
          <cell r="D53" t="str">
            <v>BC</v>
          </cell>
          <cell r="E53" t="str">
            <v>Purchase</v>
          </cell>
          <cell r="F53" t="str">
            <v>Fixed</v>
          </cell>
          <cell r="I53">
            <v>37.24</v>
          </cell>
          <cell r="J53">
            <v>35.58</v>
          </cell>
          <cell r="K53" t="str">
            <v>HiRatio</v>
          </cell>
          <cell r="L53">
            <v>431723.7</v>
          </cell>
          <cell r="M53" t="str">
            <v>Owner-Occupied</v>
          </cell>
          <cell r="N53">
            <v>0</v>
          </cell>
          <cell r="O53">
            <v>43831</v>
          </cell>
          <cell r="P53" t="str">
            <v>Current</v>
          </cell>
        </row>
        <row r="54">
          <cell r="B54">
            <v>42326</v>
          </cell>
          <cell r="C54">
            <v>14</v>
          </cell>
          <cell r="D54" t="str">
            <v>ON</v>
          </cell>
          <cell r="E54" t="str">
            <v>Refinance External</v>
          </cell>
          <cell r="F54" t="str">
            <v>ARM</v>
          </cell>
          <cell r="I54">
            <v>33.31</v>
          </cell>
          <cell r="J54">
            <v>26.5</v>
          </cell>
          <cell r="K54" t="str">
            <v>Conv</v>
          </cell>
          <cell r="L54">
            <v>159337.22</v>
          </cell>
          <cell r="M54" t="str">
            <v>Owner-Occupied</v>
          </cell>
          <cell r="N54">
            <v>0</v>
          </cell>
          <cell r="O54">
            <v>43831</v>
          </cell>
          <cell r="P54" t="str">
            <v>Current</v>
          </cell>
        </row>
        <row r="55">
          <cell r="B55">
            <v>42632</v>
          </cell>
          <cell r="C55">
            <v>4</v>
          </cell>
          <cell r="D55" t="str">
            <v>ON</v>
          </cell>
          <cell r="E55" t="str">
            <v>Port Increase</v>
          </cell>
          <cell r="F55" t="str">
            <v>Fixed</v>
          </cell>
          <cell r="I55">
            <v>29.15</v>
          </cell>
          <cell r="J55">
            <v>19.25</v>
          </cell>
          <cell r="K55" t="str">
            <v>Conv</v>
          </cell>
          <cell r="L55">
            <v>516028.71</v>
          </cell>
          <cell r="M55" t="str">
            <v>Owner-Occupied</v>
          </cell>
          <cell r="N55">
            <v>0</v>
          </cell>
          <cell r="O55">
            <v>43831</v>
          </cell>
          <cell r="P55" t="str">
            <v>Current</v>
          </cell>
        </row>
        <row r="56">
          <cell r="B56">
            <v>40872</v>
          </cell>
          <cell r="C56">
            <v>62</v>
          </cell>
          <cell r="D56" t="str">
            <v>ON</v>
          </cell>
          <cell r="E56" t="str">
            <v>Purchase</v>
          </cell>
          <cell r="F56" t="str">
            <v>Fixed</v>
          </cell>
          <cell r="I56">
            <v>22.05</v>
          </cell>
          <cell r="J56">
            <v>33.090000000000003</v>
          </cell>
          <cell r="K56" t="str">
            <v>Conv</v>
          </cell>
          <cell r="L56">
            <v>0</v>
          </cell>
          <cell r="M56" t="str">
            <v>Owner-Occupied</v>
          </cell>
          <cell r="N56">
            <v>4</v>
          </cell>
          <cell r="O56">
            <v>42709</v>
          </cell>
          <cell r="P56" t="str">
            <v>Current</v>
          </cell>
        </row>
        <row r="57">
          <cell r="B57">
            <v>42461</v>
          </cell>
          <cell r="C57">
            <v>9</v>
          </cell>
          <cell r="D57" t="str">
            <v>BC</v>
          </cell>
          <cell r="E57" t="str">
            <v>Purchase</v>
          </cell>
          <cell r="F57" t="str">
            <v>Fixed</v>
          </cell>
          <cell r="I57">
            <v>38.700000000000003</v>
          </cell>
          <cell r="J57">
            <v>31.18</v>
          </cell>
          <cell r="K57" t="str">
            <v>HiRatio</v>
          </cell>
          <cell r="L57">
            <v>215648.29</v>
          </cell>
          <cell r="M57" t="str">
            <v>Owner-Occupied</v>
          </cell>
          <cell r="N57">
            <v>0</v>
          </cell>
          <cell r="O57">
            <v>43831</v>
          </cell>
          <cell r="P57" t="str">
            <v>Current</v>
          </cell>
        </row>
        <row r="58">
          <cell r="B58">
            <v>42432</v>
          </cell>
          <cell r="C58">
            <v>10</v>
          </cell>
          <cell r="D58" t="str">
            <v>BC</v>
          </cell>
          <cell r="E58" t="str">
            <v>Purchase</v>
          </cell>
          <cell r="F58" t="str">
            <v>Fixed</v>
          </cell>
          <cell r="I58">
            <v>33.53</v>
          </cell>
          <cell r="J58">
            <v>22.71</v>
          </cell>
          <cell r="K58" t="str">
            <v>Conv</v>
          </cell>
          <cell r="L58">
            <v>179356.57</v>
          </cell>
          <cell r="M58" t="str">
            <v>Owner-Occupied</v>
          </cell>
          <cell r="N58">
            <v>0</v>
          </cell>
          <cell r="O58">
            <v>43831</v>
          </cell>
          <cell r="P58" t="str">
            <v>Current</v>
          </cell>
        </row>
        <row r="59">
          <cell r="B59">
            <v>41974</v>
          </cell>
          <cell r="C59">
            <v>25</v>
          </cell>
          <cell r="D59" t="str">
            <v>ON</v>
          </cell>
          <cell r="E59" t="str">
            <v>Purchase</v>
          </cell>
          <cell r="F59" t="str">
            <v>Fixed</v>
          </cell>
          <cell r="I59">
            <v>35.21</v>
          </cell>
          <cell r="J59">
            <v>31.33</v>
          </cell>
          <cell r="K59" t="str">
            <v>HiRatio</v>
          </cell>
          <cell r="L59">
            <v>223531.11</v>
          </cell>
          <cell r="M59" t="str">
            <v>Owner-Occupied</v>
          </cell>
          <cell r="N59">
            <v>0</v>
          </cell>
          <cell r="O59">
            <v>43831</v>
          </cell>
          <cell r="P59" t="str">
            <v>Current</v>
          </cell>
        </row>
        <row r="60">
          <cell r="B60">
            <v>41152</v>
          </cell>
          <cell r="C60">
            <v>53</v>
          </cell>
          <cell r="D60" t="str">
            <v>ON</v>
          </cell>
          <cell r="E60" t="str">
            <v>Purchase</v>
          </cell>
          <cell r="F60" t="str">
            <v>Fixed</v>
          </cell>
          <cell r="I60">
            <v>34.21</v>
          </cell>
          <cell r="J60">
            <v>33.659999999999997</v>
          </cell>
          <cell r="K60" t="str">
            <v>Conv</v>
          </cell>
          <cell r="L60">
            <v>322311.73</v>
          </cell>
          <cell r="M60" t="str">
            <v>Owner-Occupied</v>
          </cell>
          <cell r="N60">
            <v>0</v>
          </cell>
          <cell r="O60">
            <v>43831</v>
          </cell>
          <cell r="P60" t="str">
            <v>Current</v>
          </cell>
        </row>
        <row r="61">
          <cell r="B61">
            <v>42579</v>
          </cell>
          <cell r="C61">
            <v>6</v>
          </cell>
          <cell r="D61" t="str">
            <v>ON</v>
          </cell>
          <cell r="E61" t="str">
            <v>Purchase</v>
          </cell>
          <cell r="F61" t="str">
            <v>Fixed</v>
          </cell>
          <cell r="I61">
            <v>39.880000000000003</v>
          </cell>
          <cell r="J61">
            <v>31.41</v>
          </cell>
          <cell r="K61" t="str">
            <v>HiRatio</v>
          </cell>
          <cell r="L61">
            <v>226005.08</v>
          </cell>
          <cell r="M61" t="str">
            <v>Owner-Occupied</v>
          </cell>
          <cell r="N61">
            <v>0</v>
          </cell>
          <cell r="O61">
            <v>43831</v>
          </cell>
          <cell r="P61" t="str">
            <v>Current</v>
          </cell>
        </row>
        <row r="62">
          <cell r="B62">
            <v>41872</v>
          </cell>
          <cell r="C62">
            <v>29</v>
          </cell>
          <cell r="D62" t="str">
            <v>AB</v>
          </cell>
          <cell r="E62" t="str">
            <v>Port Increase</v>
          </cell>
          <cell r="F62" t="str">
            <v>Fixed</v>
          </cell>
          <cell r="I62">
            <v>42.25</v>
          </cell>
          <cell r="J62">
            <v>20.12</v>
          </cell>
          <cell r="K62" t="str">
            <v>HiRatio</v>
          </cell>
          <cell r="L62">
            <v>0</v>
          </cell>
          <cell r="M62" t="str">
            <v>Second Home</v>
          </cell>
          <cell r="N62">
            <v>4</v>
          </cell>
          <cell r="O62">
            <v>42690</v>
          </cell>
          <cell r="P62" t="str">
            <v>Current</v>
          </cell>
        </row>
        <row r="63">
          <cell r="B63">
            <v>40753</v>
          </cell>
          <cell r="C63">
            <v>66</v>
          </cell>
          <cell r="D63" t="str">
            <v>ON</v>
          </cell>
          <cell r="E63" t="str">
            <v>Refinance External</v>
          </cell>
          <cell r="F63" t="str">
            <v>ARM</v>
          </cell>
          <cell r="I63">
            <v>34.21</v>
          </cell>
          <cell r="J63">
            <v>34.21</v>
          </cell>
          <cell r="K63" t="str">
            <v>Conv</v>
          </cell>
          <cell r="L63">
            <v>0</v>
          </cell>
          <cell r="M63" t="str">
            <v>Owner-Occupied</v>
          </cell>
          <cell r="N63">
            <v>4</v>
          </cell>
          <cell r="O63">
            <v>41086</v>
          </cell>
          <cell r="P63" t="str">
            <v>Current</v>
          </cell>
        </row>
        <row r="64">
          <cell r="B64">
            <v>42468</v>
          </cell>
          <cell r="C64">
            <v>9</v>
          </cell>
          <cell r="D64" t="str">
            <v>ON</v>
          </cell>
          <cell r="E64" t="str">
            <v>Refinance External</v>
          </cell>
          <cell r="F64" t="str">
            <v>ARM</v>
          </cell>
          <cell r="I64">
            <v>32.44</v>
          </cell>
          <cell r="J64">
            <v>24.99</v>
          </cell>
          <cell r="K64" t="str">
            <v>Conv</v>
          </cell>
          <cell r="L64">
            <v>156119.97</v>
          </cell>
          <cell r="M64" t="str">
            <v>Owner-Occupied</v>
          </cell>
          <cell r="N64">
            <v>0</v>
          </cell>
          <cell r="O64">
            <v>43831</v>
          </cell>
          <cell r="P64" t="str">
            <v>Current</v>
          </cell>
        </row>
        <row r="65">
          <cell r="B65">
            <v>41599</v>
          </cell>
          <cell r="C65">
            <v>38</v>
          </cell>
          <cell r="D65" t="str">
            <v>SK</v>
          </cell>
          <cell r="E65" t="str">
            <v>Purchase</v>
          </cell>
          <cell r="F65" t="str">
            <v>ARM</v>
          </cell>
          <cell r="I65">
            <v>16</v>
          </cell>
          <cell r="J65">
            <v>10.68</v>
          </cell>
          <cell r="K65" t="str">
            <v>HiRatio</v>
          </cell>
          <cell r="L65">
            <v>0</v>
          </cell>
          <cell r="M65" t="str">
            <v>Owner-Occupied</v>
          </cell>
          <cell r="N65">
            <v>4</v>
          </cell>
          <cell r="O65">
            <v>42222</v>
          </cell>
          <cell r="P65" t="str">
            <v>Current</v>
          </cell>
        </row>
        <row r="66">
          <cell r="B66">
            <v>42116</v>
          </cell>
          <cell r="C66">
            <v>21</v>
          </cell>
          <cell r="D66" t="str">
            <v>BC</v>
          </cell>
          <cell r="E66" t="str">
            <v>Purchase</v>
          </cell>
          <cell r="F66" t="str">
            <v>ARM</v>
          </cell>
          <cell r="I66">
            <v>27.67</v>
          </cell>
          <cell r="J66">
            <v>25.02</v>
          </cell>
          <cell r="K66" t="str">
            <v>HiRatio</v>
          </cell>
          <cell r="L66">
            <v>303776.59999999998</v>
          </cell>
          <cell r="M66" t="str">
            <v>Owner-Occupied</v>
          </cell>
          <cell r="N66">
            <v>0</v>
          </cell>
          <cell r="O66">
            <v>43831</v>
          </cell>
          <cell r="P66" t="str">
            <v>Current</v>
          </cell>
        </row>
        <row r="67">
          <cell r="B67">
            <v>42150</v>
          </cell>
          <cell r="C67">
            <v>20</v>
          </cell>
          <cell r="D67" t="str">
            <v>ON</v>
          </cell>
          <cell r="E67" t="str">
            <v>Transfer</v>
          </cell>
          <cell r="F67" t="str">
            <v>ARM</v>
          </cell>
          <cell r="I67">
            <v>12.59</v>
          </cell>
          <cell r="J67">
            <v>12.01</v>
          </cell>
          <cell r="K67" t="str">
            <v>Conv</v>
          </cell>
          <cell r="L67">
            <v>187193.74</v>
          </cell>
          <cell r="M67" t="str">
            <v>Owner-Occupied</v>
          </cell>
          <cell r="N67">
            <v>0</v>
          </cell>
          <cell r="O67">
            <v>43831</v>
          </cell>
          <cell r="P67" t="str">
            <v>Current</v>
          </cell>
        </row>
        <row r="68">
          <cell r="B68">
            <v>42338</v>
          </cell>
          <cell r="C68">
            <v>14</v>
          </cell>
          <cell r="D68" t="str">
            <v>AB</v>
          </cell>
          <cell r="E68" t="str">
            <v>Purchase</v>
          </cell>
          <cell r="F68" t="str">
            <v>Fixed</v>
          </cell>
          <cell r="I68">
            <v>41.45</v>
          </cell>
          <cell r="J68">
            <v>37.450000000000003</v>
          </cell>
          <cell r="K68" t="str">
            <v>HiRatio</v>
          </cell>
          <cell r="L68">
            <v>300987.34000000003</v>
          </cell>
          <cell r="M68" t="str">
            <v>Owner-Occupied</v>
          </cell>
          <cell r="N68">
            <v>0</v>
          </cell>
          <cell r="O68">
            <v>43831</v>
          </cell>
          <cell r="P68" t="str">
            <v>Current</v>
          </cell>
        </row>
        <row r="69">
          <cell r="B69">
            <v>42538</v>
          </cell>
          <cell r="C69">
            <v>7</v>
          </cell>
          <cell r="D69" t="str">
            <v>AB</v>
          </cell>
          <cell r="E69" t="str">
            <v>Purchase</v>
          </cell>
          <cell r="F69" t="str">
            <v>ARM</v>
          </cell>
          <cell r="I69">
            <v>35.049999999999997</v>
          </cell>
          <cell r="J69">
            <v>25.53</v>
          </cell>
          <cell r="K69" t="str">
            <v>Conv</v>
          </cell>
          <cell r="L69">
            <v>578055.44999999995</v>
          </cell>
          <cell r="M69" t="str">
            <v>Owner-Occupied</v>
          </cell>
          <cell r="N69">
            <v>0</v>
          </cell>
          <cell r="O69">
            <v>43831</v>
          </cell>
          <cell r="P69" t="str">
            <v>Current</v>
          </cell>
        </row>
        <row r="70">
          <cell r="B70">
            <v>42058</v>
          </cell>
          <cell r="C70">
            <v>23</v>
          </cell>
          <cell r="D70" t="str">
            <v>ON</v>
          </cell>
          <cell r="E70" t="str">
            <v>Refinance External</v>
          </cell>
          <cell r="F70" t="str">
            <v>ARM</v>
          </cell>
          <cell r="I70">
            <v>15.97</v>
          </cell>
          <cell r="J70">
            <v>15.16</v>
          </cell>
          <cell r="K70" t="str">
            <v>Conv</v>
          </cell>
          <cell r="L70">
            <v>376057.23</v>
          </cell>
          <cell r="M70" t="str">
            <v>Owner-Occupied</v>
          </cell>
          <cell r="N70">
            <v>0</v>
          </cell>
          <cell r="O70">
            <v>43831</v>
          </cell>
          <cell r="P70" t="str">
            <v>Current</v>
          </cell>
        </row>
        <row r="71">
          <cell r="B71">
            <v>41820</v>
          </cell>
          <cell r="C71">
            <v>31</v>
          </cell>
          <cell r="D71" t="str">
            <v>BC</v>
          </cell>
          <cell r="E71" t="str">
            <v>Purchase</v>
          </cell>
          <cell r="F71" t="str">
            <v>Fixed</v>
          </cell>
          <cell r="I71">
            <v>39.07</v>
          </cell>
          <cell r="J71">
            <v>34.35</v>
          </cell>
          <cell r="K71" t="str">
            <v>HiRatio</v>
          </cell>
          <cell r="L71">
            <v>253598.93</v>
          </cell>
          <cell r="M71" t="str">
            <v>Owner-Occupied</v>
          </cell>
          <cell r="N71">
            <v>0</v>
          </cell>
          <cell r="O71">
            <v>43831</v>
          </cell>
          <cell r="P71" t="str">
            <v>Current</v>
          </cell>
        </row>
        <row r="72">
          <cell r="B72">
            <v>41752</v>
          </cell>
          <cell r="C72">
            <v>33</v>
          </cell>
          <cell r="D72" t="str">
            <v>AB</v>
          </cell>
          <cell r="E72" t="str">
            <v>Purchase</v>
          </cell>
          <cell r="F72" t="str">
            <v>Fixed</v>
          </cell>
          <cell r="I72">
            <v>26.68</v>
          </cell>
          <cell r="J72">
            <v>26.33</v>
          </cell>
          <cell r="K72" t="str">
            <v>HiRatio</v>
          </cell>
          <cell r="L72">
            <v>200244.77</v>
          </cell>
          <cell r="M72" t="str">
            <v>Owner-Occupied</v>
          </cell>
          <cell r="N72">
            <v>0</v>
          </cell>
          <cell r="O72">
            <v>43831</v>
          </cell>
          <cell r="P72" t="str">
            <v>Current</v>
          </cell>
        </row>
        <row r="73">
          <cell r="B73">
            <v>41929</v>
          </cell>
          <cell r="C73">
            <v>27</v>
          </cell>
          <cell r="D73" t="str">
            <v>AB</v>
          </cell>
          <cell r="E73" t="str">
            <v>Purchase</v>
          </cell>
          <cell r="F73" t="str">
            <v>ARM</v>
          </cell>
          <cell r="I73">
            <v>17.399999999999999</v>
          </cell>
          <cell r="J73">
            <v>17.18</v>
          </cell>
          <cell r="K73" t="str">
            <v>HiRatio</v>
          </cell>
          <cell r="L73">
            <v>492135.4</v>
          </cell>
          <cell r="M73" t="str">
            <v>Owner-Occupied</v>
          </cell>
          <cell r="N73">
            <v>0</v>
          </cell>
          <cell r="O73">
            <v>43831</v>
          </cell>
          <cell r="P73" t="str">
            <v>Current</v>
          </cell>
        </row>
        <row r="74">
          <cell r="B74">
            <v>40753</v>
          </cell>
          <cell r="C74">
            <v>66</v>
          </cell>
          <cell r="D74" t="str">
            <v>NS</v>
          </cell>
          <cell r="E74" t="str">
            <v>Purchase</v>
          </cell>
          <cell r="F74" t="str">
            <v>Fixed</v>
          </cell>
          <cell r="I74">
            <v>38.200000000000003</v>
          </cell>
          <cell r="J74">
            <v>18.64</v>
          </cell>
          <cell r="K74" t="str">
            <v>HiRatio</v>
          </cell>
          <cell r="L74">
            <v>143732.21</v>
          </cell>
          <cell r="M74" t="str">
            <v>Owner-Occupied</v>
          </cell>
          <cell r="N74">
            <v>0</v>
          </cell>
          <cell r="O74">
            <v>43831</v>
          </cell>
          <cell r="P74" t="str">
            <v>Current</v>
          </cell>
        </row>
        <row r="75">
          <cell r="B75">
            <v>41975</v>
          </cell>
          <cell r="C75">
            <v>25</v>
          </cell>
          <cell r="D75" t="str">
            <v>AB</v>
          </cell>
          <cell r="E75" t="str">
            <v>Refinance External</v>
          </cell>
          <cell r="F75" t="str">
            <v>Fixed</v>
          </cell>
          <cell r="I75">
            <v>18.7</v>
          </cell>
          <cell r="J75">
            <v>16.420000000000002</v>
          </cell>
          <cell r="K75" t="str">
            <v>Conv</v>
          </cell>
          <cell r="L75">
            <v>0</v>
          </cell>
          <cell r="M75" t="str">
            <v>Owner-Occupied</v>
          </cell>
          <cell r="N75">
            <v>4</v>
          </cell>
          <cell r="O75">
            <v>42647</v>
          </cell>
          <cell r="P75" t="str">
            <v>Current</v>
          </cell>
        </row>
        <row r="76">
          <cell r="B76">
            <v>40844</v>
          </cell>
          <cell r="C76">
            <v>63</v>
          </cell>
          <cell r="D76" t="str">
            <v>ON</v>
          </cell>
          <cell r="E76" t="str">
            <v>Purchase</v>
          </cell>
          <cell r="F76" t="str">
            <v>Fixed</v>
          </cell>
          <cell r="I76">
            <v>30.73</v>
          </cell>
          <cell r="J76">
            <v>14.78</v>
          </cell>
          <cell r="K76" t="str">
            <v>Conv</v>
          </cell>
          <cell r="L76">
            <v>0</v>
          </cell>
          <cell r="M76" t="str">
            <v>Rental</v>
          </cell>
          <cell r="N76">
            <v>4</v>
          </cell>
          <cell r="O76">
            <v>42023</v>
          </cell>
          <cell r="P76" t="str">
            <v>Current</v>
          </cell>
        </row>
        <row r="77">
          <cell r="B77">
            <v>41964</v>
          </cell>
          <cell r="C77">
            <v>26</v>
          </cell>
          <cell r="D77" t="str">
            <v>AB</v>
          </cell>
          <cell r="E77" t="str">
            <v>Purchase</v>
          </cell>
          <cell r="F77" t="str">
            <v>ARM</v>
          </cell>
          <cell r="I77">
            <v>31.98</v>
          </cell>
          <cell r="J77">
            <v>28.68</v>
          </cell>
          <cell r="K77" t="str">
            <v>Conv</v>
          </cell>
          <cell r="L77">
            <v>444919.37</v>
          </cell>
          <cell r="M77" t="str">
            <v>Owner-Occupied</v>
          </cell>
          <cell r="N77">
            <v>0</v>
          </cell>
          <cell r="O77">
            <v>43831</v>
          </cell>
          <cell r="P77" t="str">
            <v>Current</v>
          </cell>
        </row>
        <row r="78">
          <cell r="B78">
            <v>42643</v>
          </cell>
          <cell r="C78">
            <v>4</v>
          </cell>
          <cell r="D78" t="str">
            <v>AB</v>
          </cell>
          <cell r="E78" t="str">
            <v>Purchase</v>
          </cell>
          <cell r="F78" t="str">
            <v>Fixed</v>
          </cell>
          <cell r="I78">
            <v>28.52</v>
          </cell>
          <cell r="J78">
            <v>21.52</v>
          </cell>
          <cell r="K78" t="str">
            <v>HiRatio</v>
          </cell>
          <cell r="L78">
            <v>214454.92</v>
          </cell>
          <cell r="M78" t="str">
            <v>Owner-Occupied</v>
          </cell>
          <cell r="N78">
            <v>0</v>
          </cell>
          <cell r="O78">
            <v>43831</v>
          </cell>
          <cell r="P78" t="str">
            <v>Current</v>
          </cell>
        </row>
        <row r="79">
          <cell r="B79">
            <v>42094</v>
          </cell>
          <cell r="C79">
            <v>22</v>
          </cell>
          <cell r="D79" t="str">
            <v>ON</v>
          </cell>
          <cell r="E79" t="str">
            <v>Purchase</v>
          </cell>
          <cell r="F79" t="str">
            <v>ARM</v>
          </cell>
          <cell r="I79">
            <v>34.19</v>
          </cell>
          <cell r="J79">
            <v>27.98</v>
          </cell>
          <cell r="K79" t="str">
            <v>HiRatio</v>
          </cell>
          <cell r="L79">
            <v>521797.3</v>
          </cell>
          <cell r="M79" t="str">
            <v>Owner-Occupied</v>
          </cell>
          <cell r="N79">
            <v>0</v>
          </cell>
          <cell r="O79">
            <v>43831</v>
          </cell>
          <cell r="P79" t="str">
            <v>Current</v>
          </cell>
        </row>
        <row r="80">
          <cell r="B80">
            <v>40696</v>
          </cell>
          <cell r="C80">
            <v>67</v>
          </cell>
          <cell r="D80" t="str">
            <v>ON</v>
          </cell>
          <cell r="E80" t="str">
            <v>Purchase</v>
          </cell>
          <cell r="F80" t="str">
            <v>Fixed</v>
          </cell>
          <cell r="I80">
            <v>38.07</v>
          </cell>
          <cell r="J80">
            <v>38.07</v>
          </cell>
          <cell r="K80" t="str">
            <v>HiRatio</v>
          </cell>
          <cell r="L80">
            <v>0</v>
          </cell>
          <cell r="M80" t="str">
            <v>Owner-Occupied</v>
          </cell>
          <cell r="N80">
            <v>4</v>
          </cell>
          <cell r="O80">
            <v>42527</v>
          </cell>
          <cell r="P80" t="str">
            <v>Current</v>
          </cell>
        </row>
        <row r="81">
          <cell r="B81">
            <v>42359</v>
          </cell>
          <cell r="C81">
            <v>13</v>
          </cell>
          <cell r="D81" t="str">
            <v>ON</v>
          </cell>
          <cell r="E81" t="str">
            <v>Refinance External</v>
          </cell>
          <cell r="F81" t="str">
            <v>Fixed</v>
          </cell>
          <cell r="I81">
            <v>43.54</v>
          </cell>
          <cell r="J81">
            <v>27.04</v>
          </cell>
          <cell r="K81" t="str">
            <v>Conv</v>
          </cell>
          <cell r="L81">
            <v>0</v>
          </cell>
          <cell r="M81" t="str">
            <v>Owner-Occupied</v>
          </cell>
          <cell r="N81">
            <v>4</v>
          </cell>
          <cell r="O81">
            <v>42522</v>
          </cell>
          <cell r="P81" t="str">
            <v>Current</v>
          </cell>
        </row>
        <row r="82">
          <cell r="B82">
            <v>40357</v>
          </cell>
          <cell r="C82">
            <v>79</v>
          </cell>
          <cell r="D82" t="str">
            <v>AB</v>
          </cell>
          <cell r="E82" t="str">
            <v>Purchase</v>
          </cell>
          <cell r="F82" t="str">
            <v>ARM</v>
          </cell>
          <cell r="I82">
            <v>32.26</v>
          </cell>
          <cell r="J82">
            <v>12.88</v>
          </cell>
          <cell r="K82" t="str">
            <v>Conv</v>
          </cell>
          <cell r="L82">
            <v>0</v>
          </cell>
          <cell r="M82" t="str">
            <v>Rental</v>
          </cell>
          <cell r="N82">
            <v>4</v>
          </cell>
          <cell r="O82">
            <v>40816</v>
          </cell>
          <cell r="P82" t="str">
            <v>Current</v>
          </cell>
        </row>
        <row r="83">
          <cell r="B83">
            <v>42160</v>
          </cell>
          <cell r="C83">
            <v>19</v>
          </cell>
          <cell r="D83" t="str">
            <v>ON</v>
          </cell>
          <cell r="E83" t="str">
            <v>Refinance External</v>
          </cell>
          <cell r="F83" t="str">
            <v>ARM</v>
          </cell>
          <cell r="I83">
            <v>18.64</v>
          </cell>
          <cell r="J83">
            <v>18.489999999999998</v>
          </cell>
          <cell r="K83" t="str">
            <v>Conv</v>
          </cell>
          <cell r="L83">
            <v>0</v>
          </cell>
          <cell r="M83" t="str">
            <v>Owner-Occupied</v>
          </cell>
          <cell r="N83">
            <v>4</v>
          </cell>
          <cell r="O83">
            <v>42401</v>
          </cell>
          <cell r="P83" t="str">
            <v>Current</v>
          </cell>
        </row>
        <row r="84">
          <cell r="B84">
            <v>42151</v>
          </cell>
          <cell r="C84">
            <v>20</v>
          </cell>
          <cell r="D84" t="str">
            <v>ON</v>
          </cell>
          <cell r="E84" t="str">
            <v>Purchase</v>
          </cell>
          <cell r="F84" t="str">
            <v>ARM</v>
          </cell>
          <cell r="I84">
            <v>18.28</v>
          </cell>
          <cell r="J84">
            <v>18.12</v>
          </cell>
          <cell r="K84" t="str">
            <v>HiRatio</v>
          </cell>
          <cell r="L84">
            <v>439746.04</v>
          </cell>
          <cell r="M84" t="str">
            <v>Owner-Occupied</v>
          </cell>
          <cell r="N84">
            <v>0</v>
          </cell>
          <cell r="O84">
            <v>43831</v>
          </cell>
          <cell r="P84" t="str">
            <v>Current</v>
          </cell>
        </row>
        <row r="85">
          <cell r="B85">
            <v>42354</v>
          </cell>
          <cell r="C85">
            <v>13</v>
          </cell>
          <cell r="D85" t="str">
            <v>ON</v>
          </cell>
          <cell r="E85" t="str">
            <v>Portable</v>
          </cell>
          <cell r="F85" t="str">
            <v>Fixed</v>
          </cell>
          <cell r="I85">
            <v>38.54</v>
          </cell>
          <cell r="J85">
            <v>24.72</v>
          </cell>
          <cell r="K85" t="str">
            <v>HiRatio</v>
          </cell>
          <cell r="L85">
            <v>198990.93</v>
          </cell>
          <cell r="M85" t="str">
            <v>Owner-Occupied</v>
          </cell>
          <cell r="N85">
            <v>0</v>
          </cell>
          <cell r="O85">
            <v>43831</v>
          </cell>
          <cell r="P85" t="str">
            <v>Current</v>
          </cell>
        </row>
        <row r="86">
          <cell r="B86">
            <v>42184</v>
          </cell>
          <cell r="C86">
            <v>19</v>
          </cell>
          <cell r="D86" t="str">
            <v>AB</v>
          </cell>
          <cell r="E86" t="str">
            <v>Purchase</v>
          </cell>
          <cell r="F86" t="str">
            <v>ARM</v>
          </cell>
          <cell r="I86">
            <v>29.78</v>
          </cell>
          <cell r="J86">
            <v>24.84</v>
          </cell>
          <cell r="K86" t="str">
            <v>HiRatio</v>
          </cell>
          <cell r="L86">
            <v>379932.02</v>
          </cell>
          <cell r="M86" t="str">
            <v>Owner-Occupied</v>
          </cell>
          <cell r="N86">
            <v>0</v>
          </cell>
          <cell r="O86">
            <v>43831</v>
          </cell>
          <cell r="P86" t="str">
            <v>Current</v>
          </cell>
        </row>
        <row r="87">
          <cell r="B87">
            <v>42429</v>
          </cell>
          <cell r="C87">
            <v>11</v>
          </cell>
          <cell r="D87" t="str">
            <v>AB</v>
          </cell>
          <cell r="E87" t="str">
            <v>Refinance External</v>
          </cell>
          <cell r="F87" t="str">
            <v>Fixed</v>
          </cell>
          <cell r="I87">
            <v>31.77</v>
          </cell>
          <cell r="J87">
            <v>26.34</v>
          </cell>
          <cell r="K87" t="str">
            <v>Conv</v>
          </cell>
          <cell r="L87">
            <v>450253.72</v>
          </cell>
          <cell r="M87" t="str">
            <v>Owner-Occupied</v>
          </cell>
          <cell r="N87">
            <v>0</v>
          </cell>
          <cell r="O87">
            <v>43831</v>
          </cell>
          <cell r="P87" t="str">
            <v>Current</v>
          </cell>
        </row>
        <row r="88">
          <cell r="B88">
            <v>41670</v>
          </cell>
          <cell r="C88">
            <v>36</v>
          </cell>
          <cell r="D88" t="str">
            <v>AB</v>
          </cell>
          <cell r="E88" t="str">
            <v>Purchase</v>
          </cell>
          <cell r="F88" t="str">
            <v>ARM</v>
          </cell>
          <cell r="I88">
            <v>31.92</v>
          </cell>
          <cell r="J88">
            <v>14.44</v>
          </cell>
          <cell r="K88" t="str">
            <v>HiRatio</v>
          </cell>
          <cell r="L88">
            <v>299680.61</v>
          </cell>
          <cell r="M88" t="str">
            <v>Owner-Occupied</v>
          </cell>
          <cell r="N88">
            <v>0</v>
          </cell>
          <cell r="O88">
            <v>43831</v>
          </cell>
          <cell r="P88" t="str">
            <v>Current</v>
          </cell>
        </row>
        <row r="89">
          <cell r="B89">
            <v>41775</v>
          </cell>
          <cell r="C89">
            <v>32</v>
          </cell>
          <cell r="D89" t="str">
            <v>ON</v>
          </cell>
          <cell r="E89" t="str">
            <v>Refinance External</v>
          </cell>
          <cell r="F89" t="str">
            <v>ARM</v>
          </cell>
          <cell r="I89">
            <v>19.079999999999998</v>
          </cell>
          <cell r="J89">
            <v>18.14</v>
          </cell>
          <cell r="K89" t="str">
            <v>Conv</v>
          </cell>
          <cell r="L89">
            <v>0</v>
          </cell>
          <cell r="M89" t="str">
            <v>Owner-Occupied</v>
          </cell>
          <cell r="N89">
            <v>4</v>
          </cell>
          <cell r="O89">
            <v>42243</v>
          </cell>
          <cell r="P89" t="str">
            <v>Current</v>
          </cell>
        </row>
        <row r="90">
          <cell r="B90">
            <v>42734</v>
          </cell>
          <cell r="C90">
            <v>1</v>
          </cell>
          <cell r="D90" t="str">
            <v>AB</v>
          </cell>
          <cell r="E90" t="str">
            <v>Transfer</v>
          </cell>
          <cell r="F90" t="str">
            <v>Fixed</v>
          </cell>
          <cell r="I90">
            <v>34.01</v>
          </cell>
          <cell r="J90">
            <v>8.89</v>
          </cell>
          <cell r="K90" t="str">
            <v>HiRatio</v>
          </cell>
          <cell r="L90">
            <v>154122.94</v>
          </cell>
          <cell r="M90" t="str">
            <v>Owner-Occupied</v>
          </cell>
          <cell r="N90">
            <v>0</v>
          </cell>
          <cell r="O90">
            <v>43831</v>
          </cell>
          <cell r="P90" t="str">
            <v>Current</v>
          </cell>
        </row>
        <row r="91">
          <cell r="B91">
            <v>42181</v>
          </cell>
          <cell r="C91">
            <v>19</v>
          </cell>
          <cell r="D91" t="str">
            <v>ON</v>
          </cell>
          <cell r="E91" t="str">
            <v>Purchase</v>
          </cell>
          <cell r="F91" t="str">
            <v>ARM</v>
          </cell>
          <cell r="I91">
            <v>28.27</v>
          </cell>
          <cell r="J91">
            <v>27.55</v>
          </cell>
          <cell r="K91" t="str">
            <v>Conv</v>
          </cell>
          <cell r="L91">
            <v>346753.6</v>
          </cell>
          <cell r="M91" t="str">
            <v>Owner-Occupied</v>
          </cell>
          <cell r="N91">
            <v>0</v>
          </cell>
          <cell r="O91">
            <v>43831</v>
          </cell>
          <cell r="P91" t="str">
            <v>Current</v>
          </cell>
        </row>
        <row r="92">
          <cell r="B92">
            <v>41663</v>
          </cell>
          <cell r="C92">
            <v>36</v>
          </cell>
          <cell r="D92" t="str">
            <v>BC</v>
          </cell>
          <cell r="E92" t="str">
            <v>Purchase</v>
          </cell>
          <cell r="F92" t="str">
            <v>ARM</v>
          </cell>
          <cell r="I92">
            <v>34.51</v>
          </cell>
          <cell r="J92">
            <v>29.38</v>
          </cell>
          <cell r="K92" t="str">
            <v>Conv</v>
          </cell>
          <cell r="L92">
            <v>324503.59000000003</v>
          </cell>
          <cell r="M92" t="str">
            <v>Owner-Occupied</v>
          </cell>
          <cell r="N92">
            <v>0</v>
          </cell>
          <cell r="O92">
            <v>43831</v>
          </cell>
          <cell r="P92" t="str">
            <v>Current</v>
          </cell>
        </row>
        <row r="93">
          <cell r="B93">
            <v>42338</v>
          </cell>
          <cell r="C93">
            <v>14</v>
          </cell>
          <cell r="D93" t="str">
            <v>AB</v>
          </cell>
          <cell r="E93" t="str">
            <v>Refinance External</v>
          </cell>
          <cell r="F93" t="str">
            <v>Fixed</v>
          </cell>
          <cell r="I93">
            <v>38.53</v>
          </cell>
          <cell r="J93">
            <v>38.32</v>
          </cell>
          <cell r="K93" t="str">
            <v>Conv</v>
          </cell>
          <cell r="L93">
            <v>319070.68</v>
          </cell>
          <cell r="M93" t="str">
            <v>Owner-Occupied</v>
          </cell>
          <cell r="N93">
            <v>0</v>
          </cell>
          <cell r="O93">
            <v>43831</v>
          </cell>
          <cell r="P93" t="str">
            <v>Current</v>
          </cell>
        </row>
        <row r="94">
          <cell r="B94">
            <v>40802</v>
          </cell>
          <cell r="C94">
            <v>64</v>
          </cell>
          <cell r="D94" t="str">
            <v>BC</v>
          </cell>
          <cell r="E94" t="str">
            <v>Purchase</v>
          </cell>
          <cell r="F94" t="str">
            <v>Fixed</v>
          </cell>
          <cell r="I94">
            <v>32.4</v>
          </cell>
          <cell r="J94">
            <v>22.67</v>
          </cell>
          <cell r="K94" t="str">
            <v>HiRatio</v>
          </cell>
          <cell r="L94">
            <v>0</v>
          </cell>
          <cell r="M94" t="str">
            <v>Owner-Occupied</v>
          </cell>
          <cell r="N94">
            <v>4</v>
          </cell>
          <cell r="O94">
            <v>42604</v>
          </cell>
          <cell r="P94" t="str">
            <v>Current</v>
          </cell>
        </row>
        <row r="95">
          <cell r="B95">
            <v>42187</v>
          </cell>
          <cell r="C95">
            <v>18</v>
          </cell>
          <cell r="D95" t="str">
            <v>ON</v>
          </cell>
          <cell r="E95" t="str">
            <v>Purchase</v>
          </cell>
          <cell r="F95" t="str">
            <v>Fixed</v>
          </cell>
          <cell r="I95">
            <v>41.34</v>
          </cell>
          <cell r="J95">
            <v>35.130000000000003</v>
          </cell>
          <cell r="K95" t="str">
            <v>HiRatio</v>
          </cell>
          <cell r="L95">
            <v>387640.24</v>
          </cell>
          <cell r="M95" t="str">
            <v>Owner-Occupied</v>
          </cell>
          <cell r="N95">
            <v>0</v>
          </cell>
          <cell r="O95">
            <v>43831</v>
          </cell>
          <cell r="P95" t="str">
            <v>Current</v>
          </cell>
        </row>
        <row r="96">
          <cell r="B96">
            <v>41870</v>
          </cell>
          <cell r="C96">
            <v>29</v>
          </cell>
          <cell r="D96" t="str">
            <v>ON</v>
          </cell>
          <cell r="E96" t="str">
            <v>Purchase</v>
          </cell>
          <cell r="F96" t="str">
            <v>ARM</v>
          </cell>
          <cell r="I96">
            <v>36.31</v>
          </cell>
          <cell r="J96">
            <v>23.07</v>
          </cell>
          <cell r="K96" t="str">
            <v>HiRatio</v>
          </cell>
          <cell r="L96">
            <v>453540.94</v>
          </cell>
          <cell r="M96" t="str">
            <v>Owner-Occupied</v>
          </cell>
          <cell r="N96">
            <v>0</v>
          </cell>
          <cell r="O96">
            <v>43831</v>
          </cell>
          <cell r="P96" t="str">
            <v>Current</v>
          </cell>
        </row>
        <row r="97">
          <cell r="B97">
            <v>40897</v>
          </cell>
          <cell r="C97">
            <v>61</v>
          </cell>
          <cell r="D97" t="str">
            <v>ON</v>
          </cell>
          <cell r="E97" t="str">
            <v>Refinance External</v>
          </cell>
          <cell r="F97" t="str">
            <v>Fixed</v>
          </cell>
          <cell r="I97">
            <v>43.09</v>
          </cell>
          <cell r="J97">
            <v>22.15</v>
          </cell>
          <cell r="K97" t="str">
            <v>HiRatio</v>
          </cell>
          <cell r="L97">
            <v>0</v>
          </cell>
          <cell r="M97" t="str">
            <v>Owner-Occupied</v>
          </cell>
          <cell r="N97">
            <v>4</v>
          </cell>
          <cell r="O97">
            <v>42464</v>
          </cell>
          <cell r="P97" t="str">
            <v>Current</v>
          </cell>
        </row>
        <row r="98">
          <cell r="B98">
            <v>41305</v>
          </cell>
          <cell r="C98">
            <v>48</v>
          </cell>
          <cell r="D98" t="str">
            <v>ON</v>
          </cell>
          <cell r="E98" t="str">
            <v>Purchase</v>
          </cell>
          <cell r="F98" t="str">
            <v>Fixed</v>
          </cell>
          <cell r="I98">
            <v>32.47</v>
          </cell>
          <cell r="J98">
            <v>22.32</v>
          </cell>
          <cell r="K98" t="str">
            <v>HiRatio</v>
          </cell>
          <cell r="L98">
            <v>153691.31</v>
          </cell>
          <cell r="M98" t="str">
            <v>Owner-Occupied</v>
          </cell>
          <cell r="N98">
            <v>0</v>
          </cell>
          <cell r="O98">
            <v>43831</v>
          </cell>
          <cell r="P98" t="str">
            <v>0-29</v>
          </cell>
        </row>
        <row r="99">
          <cell r="B99">
            <v>42079</v>
          </cell>
          <cell r="C99">
            <v>22</v>
          </cell>
          <cell r="D99" t="str">
            <v>ON</v>
          </cell>
          <cell r="E99" t="str">
            <v>Purchase</v>
          </cell>
          <cell r="F99" t="str">
            <v>ARM</v>
          </cell>
          <cell r="I99">
            <v>27.59</v>
          </cell>
          <cell r="J99">
            <v>10.39</v>
          </cell>
          <cell r="K99" t="str">
            <v>HiRatio</v>
          </cell>
          <cell r="L99">
            <v>438993.04</v>
          </cell>
          <cell r="M99" t="str">
            <v>Second Home</v>
          </cell>
          <cell r="N99">
            <v>0</v>
          </cell>
          <cell r="O99">
            <v>43831</v>
          </cell>
          <cell r="P99" t="str">
            <v>Current</v>
          </cell>
        </row>
        <row r="100">
          <cell r="B100">
            <v>42398</v>
          </cell>
          <cell r="C100">
            <v>12</v>
          </cell>
          <cell r="D100" t="str">
            <v>ON</v>
          </cell>
          <cell r="E100" t="str">
            <v>Refinance External</v>
          </cell>
          <cell r="F100" t="str">
            <v>ARM</v>
          </cell>
          <cell r="I100">
            <v>35.61</v>
          </cell>
          <cell r="J100">
            <v>15.74</v>
          </cell>
          <cell r="K100" t="str">
            <v>Conv</v>
          </cell>
          <cell r="L100">
            <v>245487.88</v>
          </cell>
          <cell r="M100" t="str">
            <v>Owner-Occupied</v>
          </cell>
          <cell r="N100">
            <v>0</v>
          </cell>
          <cell r="O100">
            <v>43831</v>
          </cell>
          <cell r="P100" t="str">
            <v>Current</v>
          </cell>
        </row>
        <row r="101">
          <cell r="B101">
            <v>41990</v>
          </cell>
          <cell r="C101">
            <v>25</v>
          </cell>
          <cell r="D101" t="str">
            <v>SK</v>
          </cell>
          <cell r="E101" t="str">
            <v>Purchase</v>
          </cell>
          <cell r="F101" t="str">
            <v>Fixed</v>
          </cell>
          <cell r="I101">
            <v>38.729999999999997</v>
          </cell>
          <cell r="J101">
            <v>38.729999999999997</v>
          </cell>
          <cell r="K101" t="str">
            <v>HiRatio</v>
          </cell>
          <cell r="L101">
            <v>188916.18</v>
          </cell>
          <cell r="M101" t="str">
            <v>Owner-Occupied</v>
          </cell>
          <cell r="N101">
            <v>0</v>
          </cell>
          <cell r="O101">
            <v>43831</v>
          </cell>
          <cell r="P101" t="str">
            <v>Current</v>
          </cell>
        </row>
        <row r="102">
          <cell r="B102">
            <v>42438</v>
          </cell>
          <cell r="C102">
            <v>10</v>
          </cell>
          <cell r="D102" t="str">
            <v>BC</v>
          </cell>
          <cell r="E102" t="str">
            <v>Transfer</v>
          </cell>
          <cell r="F102" t="str">
            <v>ARM</v>
          </cell>
          <cell r="I102">
            <v>30.95</v>
          </cell>
          <cell r="J102">
            <v>18.71</v>
          </cell>
          <cell r="K102" t="str">
            <v>Conv</v>
          </cell>
          <cell r="L102">
            <v>299574.34999999998</v>
          </cell>
          <cell r="M102" t="str">
            <v>Owner-Occupied</v>
          </cell>
          <cell r="N102">
            <v>0</v>
          </cell>
          <cell r="O102">
            <v>43831</v>
          </cell>
          <cell r="P102" t="str">
            <v>Current</v>
          </cell>
        </row>
        <row r="103">
          <cell r="B103">
            <v>42338</v>
          </cell>
          <cell r="C103">
            <v>14</v>
          </cell>
          <cell r="D103" t="str">
            <v>ON</v>
          </cell>
          <cell r="E103" t="str">
            <v>Purchase</v>
          </cell>
          <cell r="F103" t="str">
            <v>Fixed</v>
          </cell>
          <cell r="I103">
            <v>32.61</v>
          </cell>
          <cell r="J103">
            <v>32.46</v>
          </cell>
          <cell r="K103" t="str">
            <v>HiRatio</v>
          </cell>
          <cell r="L103">
            <v>177122.57</v>
          </cell>
          <cell r="M103" t="str">
            <v>Owner-Occupied</v>
          </cell>
          <cell r="N103">
            <v>0</v>
          </cell>
          <cell r="O103">
            <v>43831</v>
          </cell>
          <cell r="P103" t="str">
            <v>Current</v>
          </cell>
        </row>
        <row r="104">
          <cell r="B104">
            <v>42430</v>
          </cell>
          <cell r="C104">
            <v>10</v>
          </cell>
          <cell r="D104" t="str">
            <v>ON</v>
          </cell>
          <cell r="E104" t="str">
            <v>Purchase</v>
          </cell>
          <cell r="F104" t="str">
            <v>Fixed</v>
          </cell>
          <cell r="I104">
            <v>14.87</v>
          </cell>
          <cell r="J104">
            <v>10.68</v>
          </cell>
          <cell r="K104" t="str">
            <v>Conv</v>
          </cell>
          <cell r="L104">
            <v>113658.95</v>
          </cell>
          <cell r="M104" t="str">
            <v>Owner-Occupied</v>
          </cell>
          <cell r="N104">
            <v>0</v>
          </cell>
          <cell r="O104">
            <v>43831</v>
          </cell>
          <cell r="P104" t="str">
            <v>Current</v>
          </cell>
        </row>
        <row r="105">
          <cell r="B105">
            <v>41983</v>
          </cell>
          <cell r="C105">
            <v>25</v>
          </cell>
          <cell r="D105" t="str">
            <v>ON</v>
          </cell>
          <cell r="E105" t="str">
            <v>Purchase</v>
          </cell>
          <cell r="F105" t="str">
            <v>Fixed</v>
          </cell>
          <cell r="I105">
            <v>35.409999999999997</v>
          </cell>
          <cell r="J105">
            <v>17.13</v>
          </cell>
          <cell r="K105" t="str">
            <v>HiRatio</v>
          </cell>
          <cell r="L105">
            <v>306257.62</v>
          </cell>
          <cell r="M105" t="str">
            <v>Owner-Occupied</v>
          </cell>
          <cell r="N105">
            <v>0</v>
          </cell>
          <cell r="O105">
            <v>43831</v>
          </cell>
          <cell r="P105" t="str">
            <v>Current</v>
          </cell>
        </row>
        <row r="106">
          <cell r="B106">
            <v>42125</v>
          </cell>
          <cell r="C106">
            <v>20</v>
          </cell>
          <cell r="D106" t="str">
            <v>BC</v>
          </cell>
          <cell r="E106" t="str">
            <v>Refinance External</v>
          </cell>
          <cell r="F106" t="str">
            <v>ARM</v>
          </cell>
          <cell r="I106">
            <v>33.28</v>
          </cell>
          <cell r="J106">
            <v>29.95</v>
          </cell>
          <cell r="K106" t="str">
            <v>Conv</v>
          </cell>
          <cell r="L106">
            <v>413565.62</v>
          </cell>
          <cell r="M106" t="str">
            <v>Owner-Occupied</v>
          </cell>
          <cell r="N106">
            <v>0</v>
          </cell>
          <cell r="O106">
            <v>43831</v>
          </cell>
          <cell r="P106" t="str">
            <v>Current</v>
          </cell>
        </row>
        <row r="107">
          <cell r="B107">
            <v>40766</v>
          </cell>
          <cell r="C107">
            <v>65</v>
          </cell>
          <cell r="D107" t="str">
            <v>ON</v>
          </cell>
          <cell r="E107" t="str">
            <v>Purchase</v>
          </cell>
          <cell r="F107" t="str">
            <v>ARM</v>
          </cell>
          <cell r="I107">
            <v>25.35</v>
          </cell>
          <cell r="J107">
            <v>25.19</v>
          </cell>
          <cell r="K107" t="str">
            <v>HiRatio</v>
          </cell>
          <cell r="L107">
            <v>0</v>
          </cell>
          <cell r="M107" t="str">
            <v>Owner-Occupied</v>
          </cell>
          <cell r="N107">
            <v>4</v>
          </cell>
          <cell r="O107">
            <v>41929</v>
          </cell>
          <cell r="P107" t="str">
            <v>Current</v>
          </cell>
        </row>
        <row r="108">
          <cell r="B108">
            <v>40662</v>
          </cell>
          <cell r="C108">
            <v>69</v>
          </cell>
          <cell r="D108" t="str">
            <v>ON</v>
          </cell>
          <cell r="E108" t="str">
            <v>Purchase</v>
          </cell>
          <cell r="F108" t="str">
            <v>Fixed</v>
          </cell>
          <cell r="I108">
            <v>26.54</v>
          </cell>
          <cell r="J108">
            <v>20.75</v>
          </cell>
          <cell r="K108" t="str">
            <v>HiRatio</v>
          </cell>
          <cell r="L108">
            <v>0</v>
          </cell>
          <cell r="M108" t="str">
            <v>Owner-Occupied</v>
          </cell>
          <cell r="N108">
            <v>4</v>
          </cell>
          <cell r="O108">
            <v>41767</v>
          </cell>
          <cell r="P108" t="str">
            <v>Current</v>
          </cell>
        </row>
        <row r="109">
          <cell r="B109">
            <v>42095</v>
          </cell>
          <cell r="C109">
            <v>21</v>
          </cell>
          <cell r="D109" t="str">
            <v>ON</v>
          </cell>
          <cell r="E109" t="str">
            <v>Refinance External</v>
          </cell>
          <cell r="F109" t="str">
            <v>ARM</v>
          </cell>
          <cell r="I109">
            <v>24.34</v>
          </cell>
          <cell r="J109">
            <v>22.7</v>
          </cell>
          <cell r="K109" t="str">
            <v>Conv</v>
          </cell>
          <cell r="L109">
            <v>495480.02</v>
          </cell>
          <cell r="M109" t="str">
            <v>Owner-Occupied</v>
          </cell>
          <cell r="N109">
            <v>0</v>
          </cell>
          <cell r="O109">
            <v>43831</v>
          </cell>
          <cell r="P109" t="str">
            <v>Current</v>
          </cell>
        </row>
        <row r="110">
          <cell r="B110">
            <v>40420</v>
          </cell>
          <cell r="C110">
            <v>77</v>
          </cell>
          <cell r="D110" t="str">
            <v>ON</v>
          </cell>
          <cell r="E110" t="str">
            <v>Refinance External</v>
          </cell>
          <cell r="F110" t="str">
            <v>ARM</v>
          </cell>
          <cell r="I110">
            <v>37.47</v>
          </cell>
          <cell r="J110">
            <v>16.59</v>
          </cell>
          <cell r="K110" t="str">
            <v>Conv</v>
          </cell>
          <cell r="L110">
            <v>145594.37</v>
          </cell>
          <cell r="M110" t="str">
            <v>Owner-Occupied</v>
          </cell>
          <cell r="N110">
            <v>0</v>
          </cell>
          <cell r="O110">
            <v>43831</v>
          </cell>
          <cell r="P110" t="str">
            <v>Current</v>
          </cell>
        </row>
        <row r="111">
          <cell r="B111">
            <v>42697</v>
          </cell>
          <cell r="C111">
            <v>2</v>
          </cell>
          <cell r="D111" t="str">
            <v>BC</v>
          </cell>
          <cell r="E111" t="str">
            <v>Purchase</v>
          </cell>
          <cell r="F111" t="str">
            <v>Fixed</v>
          </cell>
          <cell r="I111">
            <v>30.78</v>
          </cell>
          <cell r="J111">
            <v>24.7</v>
          </cell>
          <cell r="K111" t="str">
            <v>HiRatio</v>
          </cell>
          <cell r="L111">
            <v>240054.85</v>
          </cell>
          <cell r="M111" t="str">
            <v>Owner-Occupied</v>
          </cell>
          <cell r="N111">
            <v>0</v>
          </cell>
          <cell r="O111">
            <v>43831</v>
          </cell>
          <cell r="P111" t="str">
            <v>Current</v>
          </cell>
        </row>
        <row r="112">
          <cell r="B112">
            <v>42250</v>
          </cell>
          <cell r="C112">
            <v>16</v>
          </cell>
          <cell r="D112" t="str">
            <v>ON</v>
          </cell>
          <cell r="E112" t="str">
            <v>Transfer</v>
          </cell>
          <cell r="F112" t="str">
            <v>Fixed</v>
          </cell>
          <cell r="I112">
            <v>23.99</v>
          </cell>
          <cell r="J112">
            <v>15.09</v>
          </cell>
          <cell r="K112" t="str">
            <v>Conv</v>
          </cell>
          <cell r="L112">
            <v>505144.8</v>
          </cell>
          <cell r="M112" t="str">
            <v>Owner-Occupied</v>
          </cell>
          <cell r="N112">
            <v>0</v>
          </cell>
          <cell r="O112">
            <v>43831</v>
          </cell>
          <cell r="P112" t="str">
            <v>Current</v>
          </cell>
        </row>
        <row r="113">
          <cell r="B113">
            <v>41935</v>
          </cell>
          <cell r="C113">
            <v>27</v>
          </cell>
          <cell r="D113" t="str">
            <v>AB</v>
          </cell>
          <cell r="E113" t="str">
            <v>Purchase</v>
          </cell>
          <cell r="F113" t="str">
            <v>ARM</v>
          </cell>
          <cell r="I113">
            <v>32.92</v>
          </cell>
          <cell r="J113">
            <v>18.89</v>
          </cell>
          <cell r="K113" t="str">
            <v>HiRatio</v>
          </cell>
          <cell r="L113">
            <v>410993.56</v>
          </cell>
          <cell r="M113" t="str">
            <v>Owner-Occupied</v>
          </cell>
          <cell r="N113">
            <v>0</v>
          </cell>
          <cell r="O113">
            <v>43831</v>
          </cell>
          <cell r="P113" t="str">
            <v>Current</v>
          </cell>
        </row>
        <row r="114">
          <cell r="B114">
            <v>42566</v>
          </cell>
          <cell r="C114">
            <v>6</v>
          </cell>
          <cell r="D114" t="str">
            <v>NB</v>
          </cell>
          <cell r="E114" t="str">
            <v>Purchase</v>
          </cell>
          <cell r="F114" t="str">
            <v>Fixed</v>
          </cell>
          <cell r="I114">
            <v>41.75</v>
          </cell>
          <cell r="J114">
            <v>27.58</v>
          </cell>
          <cell r="K114" t="str">
            <v>HiRatio</v>
          </cell>
          <cell r="L114">
            <v>284244.03999999998</v>
          </cell>
          <cell r="M114" t="str">
            <v>Owner-Occupied</v>
          </cell>
          <cell r="N114">
            <v>0</v>
          </cell>
          <cell r="O114">
            <v>43831</v>
          </cell>
          <cell r="P114" t="str">
            <v>Current</v>
          </cell>
        </row>
        <row r="115">
          <cell r="B115">
            <v>42123</v>
          </cell>
          <cell r="C115">
            <v>21</v>
          </cell>
          <cell r="D115" t="str">
            <v>BC</v>
          </cell>
          <cell r="E115" t="str">
            <v>Transfer</v>
          </cell>
          <cell r="F115" t="str">
            <v>ARM</v>
          </cell>
          <cell r="I115">
            <v>30.61</v>
          </cell>
          <cell r="J115">
            <v>19.93</v>
          </cell>
          <cell r="K115" t="str">
            <v>Conv</v>
          </cell>
          <cell r="L115">
            <v>254058.21</v>
          </cell>
          <cell r="M115" t="str">
            <v>Owner-Occupied</v>
          </cell>
          <cell r="N115">
            <v>0</v>
          </cell>
          <cell r="O115">
            <v>43831</v>
          </cell>
          <cell r="P115" t="str">
            <v>Current</v>
          </cell>
        </row>
        <row r="116">
          <cell r="B116">
            <v>40878</v>
          </cell>
          <cell r="C116">
            <v>61</v>
          </cell>
          <cell r="D116" t="str">
            <v>BC</v>
          </cell>
          <cell r="E116" t="str">
            <v>Purchase</v>
          </cell>
          <cell r="F116" t="str">
            <v>Fixed</v>
          </cell>
          <cell r="I116">
            <v>34.33</v>
          </cell>
          <cell r="J116">
            <v>33.43</v>
          </cell>
          <cell r="K116" t="str">
            <v>HiRatio</v>
          </cell>
          <cell r="L116">
            <v>226471.03</v>
          </cell>
          <cell r="M116" t="str">
            <v>Owner-Occupied</v>
          </cell>
          <cell r="N116">
            <v>0</v>
          </cell>
          <cell r="O116">
            <v>43831</v>
          </cell>
          <cell r="P116" t="str">
            <v>Current</v>
          </cell>
        </row>
        <row r="117">
          <cell r="B117">
            <v>42209</v>
          </cell>
          <cell r="C117">
            <v>18</v>
          </cell>
          <cell r="D117" t="str">
            <v>ON</v>
          </cell>
          <cell r="E117" t="str">
            <v>Refinance External</v>
          </cell>
          <cell r="F117" t="str">
            <v>Fixed</v>
          </cell>
          <cell r="I117">
            <v>41.12</v>
          </cell>
          <cell r="J117">
            <v>23.8</v>
          </cell>
          <cell r="K117" t="str">
            <v>Conv</v>
          </cell>
          <cell r="L117">
            <v>347751.06</v>
          </cell>
          <cell r="M117" t="str">
            <v>Owner-Occupied</v>
          </cell>
          <cell r="N117">
            <v>0</v>
          </cell>
          <cell r="O117">
            <v>43831</v>
          </cell>
          <cell r="P117" t="str">
            <v>Current</v>
          </cell>
        </row>
        <row r="118">
          <cell r="B118">
            <v>40757</v>
          </cell>
          <cell r="C118">
            <v>65</v>
          </cell>
          <cell r="D118" t="str">
            <v>AB</v>
          </cell>
          <cell r="E118" t="str">
            <v>Purchase</v>
          </cell>
          <cell r="F118" t="str">
            <v>Fixed</v>
          </cell>
          <cell r="I118">
            <v>25.92</v>
          </cell>
          <cell r="J118">
            <v>16.22</v>
          </cell>
          <cell r="K118" t="str">
            <v>HiRatio</v>
          </cell>
          <cell r="L118">
            <v>359506.24</v>
          </cell>
          <cell r="M118" t="str">
            <v>Owner-Occupied</v>
          </cell>
          <cell r="N118">
            <v>0</v>
          </cell>
          <cell r="O118">
            <v>43831</v>
          </cell>
          <cell r="P118" t="str">
            <v>Current</v>
          </cell>
        </row>
        <row r="119">
          <cell r="B119">
            <v>42033</v>
          </cell>
          <cell r="C119">
            <v>24</v>
          </cell>
          <cell r="D119" t="str">
            <v>AB</v>
          </cell>
          <cell r="E119" t="str">
            <v>Purchase</v>
          </cell>
          <cell r="F119" t="str">
            <v>ARM</v>
          </cell>
          <cell r="I119">
            <v>29.46</v>
          </cell>
          <cell r="J119">
            <v>23.98</v>
          </cell>
          <cell r="K119" t="str">
            <v>HiRatio</v>
          </cell>
          <cell r="L119">
            <v>329472.96000000002</v>
          </cell>
          <cell r="M119" t="str">
            <v>Owner-Occupied</v>
          </cell>
          <cell r="N119">
            <v>0</v>
          </cell>
          <cell r="O119">
            <v>43831</v>
          </cell>
          <cell r="P119" t="str">
            <v>Current</v>
          </cell>
        </row>
        <row r="120">
          <cell r="B120">
            <v>42291</v>
          </cell>
          <cell r="C120">
            <v>15</v>
          </cell>
          <cell r="D120" t="str">
            <v>ON</v>
          </cell>
          <cell r="E120" t="str">
            <v>Refinance External</v>
          </cell>
          <cell r="F120" t="str">
            <v>ARM</v>
          </cell>
          <cell r="I120">
            <v>32.46</v>
          </cell>
          <cell r="J120">
            <v>27.59</v>
          </cell>
          <cell r="K120" t="str">
            <v>Conv</v>
          </cell>
          <cell r="L120">
            <v>251938.62</v>
          </cell>
          <cell r="M120" t="str">
            <v>Owner-Occupied</v>
          </cell>
          <cell r="N120">
            <v>0</v>
          </cell>
          <cell r="O120">
            <v>43831</v>
          </cell>
          <cell r="P120" t="str">
            <v>Current</v>
          </cell>
        </row>
        <row r="121">
          <cell r="B121">
            <v>41820</v>
          </cell>
          <cell r="C121">
            <v>31</v>
          </cell>
          <cell r="D121" t="str">
            <v>ON</v>
          </cell>
          <cell r="E121" t="str">
            <v>Purchase</v>
          </cell>
          <cell r="F121" t="str">
            <v>ARM</v>
          </cell>
          <cell r="I121">
            <v>31.5</v>
          </cell>
          <cell r="J121">
            <v>16.8</v>
          </cell>
          <cell r="K121" t="str">
            <v>HiRatio</v>
          </cell>
          <cell r="L121">
            <v>102362.96</v>
          </cell>
          <cell r="M121" t="str">
            <v>Owner-Occupied</v>
          </cell>
          <cell r="N121">
            <v>0</v>
          </cell>
          <cell r="O121">
            <v>43831</v>
          </cell>
          <cell r="P121" t="str">
            <v>Current</v>
          </cell>
        </row>
        <row r="122">
          <cell r="B122">
            <v>42034</v>
          </cell>
          <cell r="C122">
            <v>24</v>
          </cell>
          <cell r="D122" t="str">
            <v>AB</v>
          </cell>
          <cell r="E122" t="str">
            <v>Purchase</v>
          </cell>
          <cell r="F122" t="str">
            <v>Fixed</v>
          </cell>
          <cell r="I122">
            <v>39.31</v>
          </cell>
          <cell r="J122">
            <v>13.99</v>
          </cell>
          <cell r="K122" t="str">
            <v>HiRatio</v>
          </cell>
          <cell r="L122">
            <v>99768.94</v>
          </cell>
          <cell r="M122" t="str">
            <v>Owner-Occupied</v>
          </cell>
          <cell r="N122">
            <v>0</v>
          </cell>
          <cell r="O122">
            <v>43831</v>
          </cell>
          <cell r="P122" t="str">
            <v>Current</v>
          </cell>
        </row>
        <row r="123">
          <cell r="B123">
            <v>40868</v>
          </cell>
          <cell r="C123">
            <v>62</v>
          </cell>
          <cell r="D123" t="str">
            <v>ON</v>
          </cell>
          <cell r="E123" t="str">
            <v>Refinance Existing Client</v>
          </cell>
          <cell r="F123" t="str">
            <v>Fixed</v>
          </cell>
          <cell r="I123">
            <v>45.71</v>
          </cell>
          <cell r="J123">
            <v>20.76</v>
          </cell>
          <cell r="K123" t="str">
            <v>Conv</v>
          </cell>
          <cell r="L123">
            <v>132514.23999999999</v>
          </cell>
          <cell r="M123" t="str">
            <v>Second Home</v>
          </cell>
          <cell r="N123">
            <v>0</v>
          </cell>
          <cell r="O123">
            <v>43831</v>
          </cell>
          <cell r="P123" t="str">
            <v>Current</v>
          </cell>
        </row>
        <row r="124">
          <cell r="B124">
            <v>42114</v>
          </cell>
          <cell r="C124">
            <v>21</v>
          </cell>
          <cell r="D124" t="str">
            <v>ON</v>
          </cell>
          <cell r="E124" t="str">
            <v>Purchase</v>
          </cell>
          <cell r="F124" t="str">
            <v>Fixed</v>
          </cell>
          <cell r="I124">
            <v>40.67</v>
          </cell>
          <cell r="J124">
            <v>37.5</v>
          </cell>
          <cell r="K124" t="str">
            <v>Conv</v>
          </cell>
          <cell r="L124">
            <v>241054.13</v>
          </cell>
          <cell r="M124" t="str">
            <v>Owner-Occupied</v>
          </cell>
          <cell r="N124">
            <v>0</v>
          </cell>
          <cell r="O124">
            <v>43831</v>
          </cell>
          <cell r="P124" t="str">
            <v>Current</v>
          </cell>
        </row>
        <row r="125">
          <cell r="B125">
            <v>42167</v>
          </cell>
          <cell r="C125">
            <v>19</v>
          </cell>
          <cell r="D125" t="str">
            <v>AB</v>
          </cell>
          <cell r="E125" t="str">
            <v>Purchase</v>
          </cell>
          <cell r="F125" t="str">
            <v>Fixed</v>
          </cell>
          <cell r="I125">
            <v>36.479999999999997</v>
          </cell>
          <cell r="J125">
            <v>35.68</v>
          </cell>
          <cell r="K125" t="str">
            <v>HiRatio</v>
          </cell>
          <cell r="L125">
            <v>452042.9</v>
          </cell>
          <cell r="M125" t="str">
            <v>Owner-Occupied</v>
          </cell>
          <cell r="N125">
            <v>0</v>
          </cell>
          <cell r="O125">
            <v>43831</v>
          </cell>
          <cell r="P125" t="str">
            <v>Current</v>
          </cell>
        </row>
        <row r="126">
          <cell r="B126">
            <v>42353</v>
          </cell>
          <cell r="C126">
            <v>13</v>
          </cell>
          <cell r="D126" t="str">
            <v>BC</v>
          </cell>
          <cell r="E126" t="str">
            <v>Purchase</v>
          </cell>
          <cell r="F126" t="str">
            <v>Fixed</v>
          </cell>
          <cell r="I126">
            <v>37.68</v>
          </cell>
          <cell r="J126">
            <v>26.03</v>
          </cell>
          <cell r="K126" t="str">
            <v>Conv</v>
          </cell>
          <cell r="L126">
            <v>577553.94999999995</v>
          </cell>
          <cell r="M126" t="str">
            <v>Owner-Occupied</v>
          </cell>
          <cell r="N126">
            <v>0</v>
          </cell>
          <cell r="O126">
            <v>43831</v>
          </cell>
          <cell r="P126" t="str">
            <v>Current</v>
          </cell>
        </row>
        <row r="127">
          <cell r="B127">
            <v>41932</v>
          </cell>
          <cell r="C127">
            <v>27</v>
          </cell>
          <cell r="D127" t="str">
            <v>ON</v>
          </cell>
          <cell r="E127" t="str">
            <v>Purchase</v>
          </cell>
          <cell r="F127" t="str">
            <v>ARM</v>
          </cell>
          <cell r="I127">
            <v>33.06</v>
          </cell>
          <cell r="J127">
            <v>22.05</v>
          </cell>
          <cell r="K127" t="str">
            <v>Conv</v>
          </cell>
          <cell r="L127">
            <v>392205.72</v>
          </cell>
          <cell r="M127" t="str">
            <v>Owner-Occupied</v>
          </cell>
          <cell r="N127">
            <v>0</v>
          </cell>
          <cell r="O127">
            <v>43831</v>
          </cell>
          <cell r="P127" t="str">
            <v>Current</v>
          </cell>
        </row>
        <row r="128">
          <cell r="B128">
            <v>42475</v>
          </cell>
          <cell r="C128">
            <v>9</v>
          </cell>
          <cell r="D128" t="str">
            <v>ON</v>
          </cell>
          <cell r="E128" t="str">
            <v>Purchase</v>
          </cell>
          <cell r="F128" t="str">
            <v>Fixed</v>
          </cell>
          <cell r="I128">
            <v>28.82</v>
          </cell>
          <cell r="J128">
            <v>28.6</v>
          </cell>
          <cell r="K128" t="str">
            <v>Conv</v>
          </cell>
          <cell r="L128">
            <v>221107.49</v>
          </cell>
          <cell r="M128" t="str">
            <v>Owner-Occupied</v>
          </cell>
          <cell r="N128">
            <v>0</v>
          </cell>
          <cell r="O128">
            <v>43831</v>
          </cell>
          <cell r="P128" t="str">
            <v>Current</v>
          </cell>
        </row>
        <row r="129">
          <cell r="B129">
            <v>42227</v>
          </cell>
          <cell r="C129">
            <v>17</v>
          </cell>
          <cell r="D129" t="str">
            <v>SK</v>
          </cell>
          <cell r="E129" t="str">
            <v>Purchase</v>
          </cell>
          <cell r="F129" t="str">
            <v>ARM</v>
          </cell>
          <cell r="I129">
            <v>29.85</v>
          </cell>
          <cell r="J129">
            <v>17.899999999999999</v>
          </cell>
          <cell r="K129" t="str">
            <v>Conv</v>
          </cell>
          <cell r="L129">
            <v>342218.38</v>
          </cell>
          <cell r="M129" t="str">
            <v>Owner-Occupied</v>
          </cell>
          <cell r="N129">
            <v>0</v>
          </cell>
          <cell r="O129">
            <v>43831</v>
          </cell>
          <cell r="P129" t="str">
            <v>Current</v>
          </cell>
        </row>
        <row r="130">
          <cell r="B130">
            <v>40732</v>
          </cell>
          <cell r="C130">
            <v>66</v>
          </cell>
          <cell r="D130" t="str">
            <v>AB</v>
          </cell>
          <cell r="E130" t="str">
            <v>Purchase</v>
          </cell>
          <cell r="F130" t="str">
            <v>Fixed</v>
          </cell>
          <cell r="I130">
            <v>31.34</v>
          </cell>
          <cell r="J130">
            <v>25.52</v>
          </cell>
          <cell r="K130" t="str">
            <v>HiRatio</v>
          </cell>
          <cell r="L130">
            <v>0</v>
          </cell>
          <cell r="M130" t="str">
            <v>Owner-Occupied</v>
          </cell>
          <cell r="N130">
            <v>4</v>
          </cell>
          <cell r="O130">
            <v>42102</v>
          </cell>
          <cell r="P130" t="str">
            <v>Current</v>
          </cell>
        </row>
        <row r="131">
          <cell r="B131">
            <v>42579</v>
          </cell>
          <cell r="C131">
            <v>6</v>
          </cell>
          <cell r="D131" t="str">
            <v>ON</v>
          </cell>
          <cell r="E131" t="str">
            <v>Purchase</v>
          </cell>
          <cell r="F131" t="str">
            <v>ARM</v>
          </cell>
          <cell r="I131">
            <v>40.28</v>
          </cell>
          <cell r="J131">
            <v>11.79</v>
          </cell>
          <cell r="K131" t="str">
            <v>HiRatio</v>
          </cell>
          <cell r="L131">
            <v>265216.61</v>
          </cell>
          <cell r="M131" t="str">
            <v>Second Home</v>
          </cell>
          <cell r="N131">
            <v>0</v>
          </cell>
          <cell r="O131">
            <v>43831</v>
          </cell>
          <cell r="P131" t="str">
            <v>Current</v>
          </cell>
        </row>
        <row r="132">
          <cell r="B132">
            <v>42639</v>
          </cell>
          <cell r="C132">
            <v>4</v>
          </cell>
          <cell r="D132" t="str">
            <v>AB</v>
          </cell>
          <cell r="E132" t="str">
            <v>Refinance External</v>
          </cell>
          <cell r="F132" t="str">
            <v>Fixed</v>
          </cell>
          <cell r="I132">
            <v>32.68</v>
          </cell>
          <cell r="J132">
            <v>24.15</v>
          </cell>
          <cell r="K132" t="str">
            <v>Conv</v>
          </cell>
          <cell r="L132">
            <v>374020.25</v>
          </cell>
          <cell r="M132" t="str">
            <v>Owner-Occupied</v>
          </cell>
          <cell r="N132">
            <v>0</v>
          </cell>
          <cell r="O132">
            <v>43831</v>
          </cell>
          <cell r="P132" t="str">
            <v>Current</v>
          </cell>
        </row>
        <row r="133">
          <cell r="B133">
            <v>41170</v>
          </cell>
          <cell r="C133">
            <v>52</v>
          </cell>
          <cell r="D133" t="str">
            <v>ON</v>
          </cell>
          <cell r="E133" t="str">
            <v>Purchase</v>
          </cell>
          <cell r="F133" t="str">
            <v>Fixed</v>
          </cell>
          <cell r="I133">
            <v>31.92</v>
          </cell>
          <cell r="J133">
            <v>31.75</v>
          </cell>
          <cell r="K133" t="str">
            <v>HiRatio</v>
          </cell>
          <cell r="L133">
            <v>0</v>
          </cell>
          <cell r="M133" t="str">
            <v>Owner-Occupied</v>
          </cell>
          <cell r="N133">
            <v>4</v>
          </cell>
          <cell r="O133">
            <v>42216</v>
          </cell>
          <cell r="P133" t="str">
            <v>Current</v>
          </cell>
        </row>
        <row r="134">
          <cell r="B134">
            <v>42192</v>
          </cell>
          <cell r="C134">
            <v>18</v>
          </cell>
          <cell r="D134" t="str">
            <v>ON</v>
          </cell>
          <cell r="E134" t="str">
            <v>Purchase</v>
          </cell>
          <cell r="F134" t="str">
            <v>Fixed</v>
          </cell>
          <cell r="I134">
            <v>38.340000000000003</v>
          </cell>
          <cell r="J134">
            <v>32</v>
          </cell>
          <cell r="K134" t="str">
            <v>Conv</v>
          </cell>
          <cell r="L134">
            <v>501225.65</v>
          </cell>
          <cell r="M134" t="str">
            <v>Owner-Occupied</v>
          </cell>
          <cell r="N134">
            <v>0</v>
          </cell>
          <cell r="O134">
            <v>43831</v>
          </cell>
          <cell r="P134" t="str">
            <v>Current</v>
          </cell>
        </row>
        <row r="135">
          <cell r="B135">
            <v>42151</v>
          </cell>
          <cell r="C135">
            <v>20</v>
          </cell>
          <cell r="D135" t="str">
            <v>ON</v>
          </cell>
          <cell r="E135" t="str">
            <v>Purchase</v>
          </cell>
          <cell r="F135" t="str">
            <v>Fixed</v>
          </cell>
          <cell r="I135">
            <v>32.090000000000003</v>
          </cell>
          <cell r="J135">
            <v>16.14</v>
          </cell>
          <cell r="K135" t="str">
            <v>Conv</v>
          </cell>
          <cell r="L135">
            <v>318873.14</v>
          </cell>
          <cell r="M135" t="str">
            <v>Owner-Occupied</v>
          </cell>
          <cell r="N135">
            <v>0</v>
          </cell>
          <cell r="O135">
            <v>43831</v>
          </cell>
          <cell r="P135" t="str">
            <v>Current</v>
          </cell>
        </row>
        <row r="136">
          <cell r="B136">
            <v>42440</v>
          </cell>
          <cell r="C136">
            <v>10</v>
          </cell>
          <cell r="D136" t="str">
            <v>ON</v>
          </cell>
          <cell r="E136" t="str">
            <v>Refinance External</v>
          </cell>
          <cell r="F136" t="str">
            <v>ARM</v>
          </cell>
          <cell r="I136">
            <v>29.92</v>
          </cell>
          <cell r="J136">
            <v>19.37</v>
          </cell>
          <cell r="K136" t="str">
            <v>Conv</v>
          </cell>
          <cell r="L136">
            <v>365366.21</v>
          </cell>
          <cell r="M136" t="str">
            <v>Owner-Occupied</v>
          </cell>
          <cell r="N136">
            <v>0</v>
          </cell>
          <cell r="O136">
            <v>43831</v>
          </cell>
          <cell r="P136" t="str">
            <v>Current</v>
          </cell>
        </row>
        <row r="137">
          <cell r="B137">
            <v>40557</v>
          </cell>
          <cell r="C137">
            <v>72</v>
          </cell>
          <cell r="D137" t="str">
            <v>ON</v>
          </cell>
          <cell r="E137" t="str">
            <v>Refinance External</v>
          </cell>
          <cell r="F137" t="str">
            <v>Fixed</v>
          </cell>
          <cell r="I137">
            <v>24.69</v>
          </cell>
          <cell r="J137">
            <v>18.32</v>
          </cell>
          <cell r="K137" t="str">
            <v>Conv</v>
          </cell>
          <cell r="L137">
            <v>0</v>
          </cell>
          <cell r="M137" t="str">
            <v>Owner-Occupied</v>
          </cell>
          <cell r="N137">
            <v>4</v>
          </cell>
          <cell r="O137">
            <v>42039</v>
          </cell>
          <cell r="P137" t="str">
            <v>Current</v>
          </cell>
        </row>
        <row r="138">
          <cell r="B138">
            <v>41740</v>
          </cell>
          <cell r="C138">
            <v>33</v>
          </cell>
          <cell r="D138" t="str">
            <v>AB</v>
          </cell>
          <cell r="E138" t="str">
            <v>Purchase</v>
          </cell>
          <cell r="F138" t="str">
            <v>Fixed</v>
          </cell>
          <cell r="I138">
            <v>36.58</v>
          </cell>
          <cell r="J138">
            <v>26.29</v>
          </cell>
          <cell r="K138" t="str">
            <v>HiRatio</v>
          </cell>
          <cell r="L138">
            <v>396336.84</v>
          </cell>
          <cell r="M138" t="str">
            <v>Owner-Occupied</v>
          </cell>
          <cell r="N138">
            <v>0</v>
          </cell>
          <cell r="O138">
            <v>43831</v>
          </cell>
          <cell r="P138" t="str">
            <v>Current</v>
          </cell>
        </row>
        <row r="139">
          <cell r="B139">
            <v>41774</v>
          </cell>
          <cell r="C139">
            <v>32</v>
          </cell>
          <cell r="D139" t="str">
            <v>ON</v>
          </cell>
          <cell r="E139" t="str">
            <v>Transfer</v>
          </cell>
          <cell r="F139" t="str">
            <v>Fixed</v>
          </cell>
          <cell r="I139">
            <v>26.49</v>
          </cell>
          <cell r="J139">
            <v>19.78</v>
          </cell>
          <cell r="K139" t="str">
            <v>Conv</v>
          </cell>
          <cell r="L139">
            <v>165459.84</v>
          </cell>
          <cell r="M139" t="str">
            <v>Owner-Occupied</v>
          </cell>
          <cell r="N139">
            <v>0</v>
          </cell>
          <cell r="O139">
            <v>43831</v>
          </cell>
          <cell r="P139" t="str">
            <v>Current</v>
          </cell>
        </row>
        <row r="140">
          <cell r="B140">
            <v>41642</v>
          </cell>
          <cell r="C140">
            <v>36</v>
          </cell>
          <cell r="D140" t="str">
            <v>NS</v>
          </cell>
          <cell r="E140" t="str">
            <v>Refinance External</v>
          </cell>
          <cell r="F140" t="str">
            <v>Fixed</v>
          </cell>
          <cell r="I140">
            <v>36.090000000000003</v>
          </cell>
          <cell r="J140">
            <v>25.62</v>
          </cell>
          <cell r="K140" t="str">
            <v>Conv</v>
          </cell>
          <cell r="L140">
            <v>80421.83</v>
          </cell>
          <cell r="M140" t="str">
            <v>Owner-Occupied</v>
          </cell>
          <cell r="N140">
            <v>0</v>
          </cell>
          <cell r="O140">
            <v>43831</v>
          </cell>
          <cell r="P140" t="str">
            <v>Current</v>
          </cell>
        </row>
        <row r="141">
          <cell r="B141">
            <v>42438</v>
          </cell>
          <cell r="C141">
            <v>10</v>
          </cell>
          <cell r="D141" t="str">
            <v>ON</v>
          </cell>
          <cell r="E141" t="str">
            <v>Refinance External</v>
          </cell>
          <cell r="F141" t="str">
            <v>Fixed</v>
          </cell>
          <cell r="I141">
            <v>28.4</v>
          </cell>
          <cell r="J141">
            <v>26.77</v>
          </cell>
          <cell r="K141" t="str">
            <v>Conv</v>
          </cell>
          <cell r="L141">
            <v>85033.11</v>
          </cell>
          <cell r="M141" t="str">
            <v>Owner-Occupied</v>
          </cell>
          <cell r="N141">
            <v>0</v>
          </cell>
          <cell r="O141">
            <v>43831</v>
          </cell>
          <cell r="P141" t="str">
            <v>Current</v>
          </cell>
        </row>
        <row r="142">
          <cell r="B142">
            <v>41835</v>
          </cell>
          <cell r="C142">
            <v>30</v>
          </cell>
          <cell r="D142" t="str">
            <v>AB</v>
          </cell>
          <cell r="E142" t="str">
            <v>Purchase</v>
          </cell>
          <cell r="F142" t="str">
            <v>Fixed</v>
          </cell>
          <cell r="I142">
            <v>43.86</v>
          </cell>
          <cell r="J142">
            <v>15.71</v>
          </cell>
          <cell r="K142" t="str">
            <v>HiRatio</v>
          </cell>
          <cell r="L142">
            <v>200516.7</v>
          </cell>
          <cell r="M142" t="str">
            <v>Owner-Occupied</v>
          </cell>
          <cell r="N142">
            <v>0</v>
          </cell>
          <cell r="O142">
            <v>43831</v>
          </cell>
          <cell r="P142" t="str">
            <v>Current</v>
          </cell>
        </row>
        <row r="143">
          <cell r="B143">
            <v>41862</v>
          </cell>
          <cell r="C143">
            <v>29</v>
          </cell>
          <cell r="D143" t="str">
            <v>ON</v>
          </cell>
          <cell r="E143" t="str">
            <v>Refinance External</v>
          </cell>
          <cell r="F143" t="str">
            <v>Fixed</v>
          </cell>
          <cell r="I143">
            <v>43.63</v>
          </cell>
          <cell r="J143">
            <v>34.549999999999997</v>
          </cell>
          <cell r="K143" t="str">
            <v>Conv</v>
          </cell>
          <cell r="L143">
            <v>366966.21</v>
          </cell>
          <cell r="M143" t="str">
            <v>Owner-Occupied</v>
          </cell>
          <cell r="N143">
            <v>0</v>
          </cell>
          <cell r="O143">
            <v>43831</v>
          </cell>
          <cell r="P143" t="str">
            <v>Current</v>
          </cell>
        </row>
        <row r="144">
          <cell r="B144">
            <v>41022</v>
          </cell>
          <cell r="C144">
            <v>57</v>
          </cell>
          <cell r="D144" t="str">
            <v>ON</v>
          </cell>
          <cell r="E144" t="str">
            <v>Purchase</v>
          </cell>
          <cell r="F144" t="str">
            <v>Fixed</v>
          </cell>
          <cell r="I144">
            <v>34.53</v>
          </cell>
          <cell r="J144">
            <v>34.22</v>
          </cell>
          <cell r="K144" t="str">
            <v>HiRatio</v>
          </cell>
          <cell r="L144">
            <v>0</v>
          </cell>
          <cell r="M144" t="str">
            <v>Owner-Occupied</v>
          </cell>
          <cell r="N144">
            <v>4</v>
          </cell>
          <cell r="O144">
            <v>42650</v>
          </cell>
          <cell r="P144" t="str">
            <v>Current</v>
          </cell>
        </row>
        <row r="145">
          <cell r="B145">
            <v>42247</v>
          </cell>
          <cell r="C145">
            <v>17</v>
          </cell>
          <cell r="D145" t="str">
            <v>ON</v>
          </cell>
          <cell r="E145" t="str">
            <v>Purchase</v>
          </cell>
          <cell r="F145" t="str">
            <v>Fixed</v>
          </cell>
          <cell r="I145">
            <v>27.27</v>
          </cell>
          <cell r="J145">
            <v>26.8</v>
          </cell>
          <cell r="K145" t="str">
            <v>HiRatio</v>
          </cell>
          <cell r="L145">
            <v>233423.28</v>
          </cell>
          <cell r="M145" t="str">
            <v>Owner-Occupied</v>
          </cell>
          <cell r="N145">
            <v>0</v>
          </cell>
          <cell r="O145">
            <v>43831</v>
          </cell>
          <cell r="P145" t="str">
            <v>Current</v>
          </cell>
        </row>
        <row r="146">
          <cell r="B146">
            <v>41487</v>
          </cell>
          <cell r="C146">
            <v>41</v>
          </cell>
          <cell r="D146" t="str">
            <v>AB</v>
          </cell>
          <cell r="E146" t="str">
            <v>Purchase</v>
          </cell>
          <cell r="F146" t="str">
            <v>Fixed</v>
          </cell>
          <cell r="I146">
            <v>26.07</v>
          </cell>
          <cell r="J146">
            <v>20.74</v>
          </cell>
          <cell r="K146" t="str">
            <v>HiRatio</v>
          </cell>
          <cell r="L146">
            <v>279096.40000000002</v>
          </cell>
          <cell r="M146" t="str">
            <v>Owner-Occupied</v>
          </cell>
          <cell r="N146">
            <v>0</v>
          </cell>
          <cell r="O146">
            <v>43831</v>
          </cell>
          <cell r="P146" t="str">
            <v>Current</v>
          </cell>
        </row>
        <row r="147">
          <cell r="B147">
            <v>42485</v>
          </cell>
          <cell r="C147">
            <v>9</v>
          </cell>
          <cell r="D147" t="str">
            <v>BC</v>
          </cell>
          <cell r="E147" t="str">
            <v>Port Increase</v>
          </cell>
          <cell r="F147" t="str">
            <v>Fixed</v>
          </cell>
          <cell r="I147">
            <v>29.51</v>
          </cell>
          <cell r="J147">
            <v>22.21</v>
          </cell>
          <cell r="K147" t="str">
            <v>Conv</v>
          </cell>
          <cell r="L147">
            <v>303551.98</v>
          </cell>
          <cell r="M147" t="str">
            <v>Owner-Occupied</v>
          </cell>
          <cell r="N147">
            <v>0</v>
          </cell>
          <cell r="O147">
            <v>43831</v>
          </cell>
          <cell r="P147" t="str">
            <v>Current</v>
          </cell>
        </row>
        <row r="148">
          <cell r="B148">
            <v>42361</v>
          </cell>
          <cell r="C148">
            <v>13</v>
          </cell>
          <cell r="D148" t="str">
            <v>BC</v>
          </cell>
          <cell r="E148" t="str">
            <v>Purchase with Improvements</v>
          </cell>
          <cell r="F148" t="str">
            <v>Fixed</v>
          </cell>
          <cell r="I148">
            <v>41.8</v>
          </cell>
          <cell r="J148">
            <v>16.170000000000002</v>
          </cell>
          <cell r="K148" t="str">
            <v>HiRatio</v>
          </cell>
          <cell r="L148">
            <v>130179.01</v>
          </cell>
          <cell r="M148" t="str">
            <v>Owner-Occupied</v>
          </cell>
          <cell r="N148">
            <v>0</v>
          </cell>
          <cell r="O148">
            <v>43831</v>
          </cell>
          <cell r="P148" t="str">
            <v>Current</v>
          </cell>
        </row>
        <row r="149">
          <cell r="B149">
            <v>40532</v>
          </cell>
          <cell r="C149">
            <v>73</v>
          </cell>
          <cell r="D149" t="str">
            <v>BC</v>
          </cell>
          <cell r="E149" t="str">
            <v>Purchase</v>
          </cell>
          <cell r="F149" t="str">
            <v>Fixed</v>
          </cell>
          <cell r="I149">
            <v>39.159999999999997</v>
          </cell>
          <cell r="J149">
            <v>18.850000000000001</v>
          </cell>
          <cell r="K149" t="str">
            <v>HiRatio</v>
          </cell>
          <cell r="L149">
            <v>0</v>
          </cell>
          <cell r="M149" t="str">
            <v>Owner-Occupied</v>
          </cell>
          <cell r="N149">
            <v>4</v>
          </cell>
          <cell r="O149">
            <v>41974</v>
          </cell>
          <cell r="P149" t="str">
            <v>Current</v>
          </cell>
        </row>
        <row r="150">
          <cell r="B150">
            <v>41654</v>
          </cell>
          <cell r="C150">
            <v>36</v>
          </cell>
          <cell r="D150" t="str">
            <v>ON</v>
          </cell>
          <cell r="E150" t="str">
            <v>Purchase</v>
          </cell>
          <cell r="F150" t="str">
            <v>ARM</v>
          </cell>
          <cell r="I150">
            <v>19.34</v>
          </cell>
          <cell r="J150">
            <v>14.9</v>
          </cell>
          <cell r="K150" t="str">
            <v>Conv</v>
          </cell>
          <cell r="L150">
            <v>83115.520000000004</v>
          </cell>
          <cell r="M150" t="str">
            <v>Second Home</v>
          </cell>
          <cell r="N150">
            <v>0</v>
          </cell>
          <cell r="O150">
            <v>43831</v>
          </cell>
          <cell r="P150" t="str">
            <v>Current</v>
          </cell>
        </row>
        <row r="151">
          <cell r="B151">
            <v>41424</v>
          </cell>
          <cell r="C151">
            <v>44</v>
          </cell>
          <cell r="D151" t="str">
            <v>AB</v>
          </cell>
          <cell r="E151" t="str">
            <v>Purchase</v>
          </cell>
          <cell r="F151" t="str">
            <v>Fixed</v>
          </cell>
          <cell r="I151">
            <v>27.07</v>
          </cell>
          <cell r="J151">
            <v>23.85</v>
          </cell>
          <cell r="K151" t="str">
            <v>HiRatio</v>
          </cell>
          <cell r="L151">
            <v>334596.95</v>
          </cell>
          <cell r="M151" t="str">
            <v>Owner-Occupied</v>
          </cell>
          <cell r="N151">
            <v>0</v>
          </cell>
          <cell r="O151">
            <v>43831</v>
          </cell>
          <cell r="P151" t="str">
            <v>Current</v>
          </cell>
        </row>
        <row r="152">
          <cell r="B152">
            <v>41528</v>
          </cell>
          <cell r="C152">
            <v>40</v>
          </cell>
          <cell r="D152" t="str">
            <v>ON</v>
          </cell>
          <cell r="E152" t="str">
            <v>Refinance External</v>
          </cell>
          <cell r="F152" t="str">
            <v>Fixed</v>
          </cell>
          <cell r="I152">
            <v>37.54</v>
          </cell>
          <cell r="J152">
            <v>25.24</v>
          </cell>
          <cell r="K152" t="str">
            <v>Conv</v>
          </cell>
          <cell r="L152">
            <v>105685.07</v>
          </cell>
          <cell r="M152" t="str">
            <v>Owner-Occupied</v>
          </cell>
          <cell r="N152">
            <v>0</v>
          </cell>
          <cell r="O152">
            <v>43831</v>
          </cell>
          <cell r="P152" t="str">
            <v>Current</v>
          </cell>
        </row>
        <row r="153">
          <cell r="B153">
            <v>41802</v>
          </cell>
          <cell r="C153">
            <v>31</v>
          </cell>
          <cell r="D153" t="str">
            <v>BC</v>
          </cell>
          <cell r="E153" t="str">
            <v>Portable</v>
          </cell>
          <cell r="F153" t="str">
            <v>Fixed</v>
          </cell>
          <cell r="I153">
            <v>36.409999999999997</v>
          </cell>
          <cell r="J153">
            <v>30.79</v>
          </cell>
          <cell r="K153" t="str">
            <v>Conv</v>
          </cell>
          <cell r="L153">
            <v>0</v>
          </cell>
          <cell r="M153" t="str">
            <v>Owner-Occupied</v>
          </cell>
          <cell r="N153">
            <v>4</v>
          </cell>
          <cell r="O153">
            <v>41974</v>
          </cell>
          <cell r="P153" t="str">
            <v>Current</v>
          </cell>
        </row>
        <row r="154">
          <cell r="B154">
            <v>42489</v>
          </cell>
          <cell r="C154">
            <v>9</v>
          </cell>
          <cell r="D154" t="str">
            <v>AB</v>
          </cell>
          <cell r="E154" t="str">
            <v>Purchase</v>
          </cell>
          <cell r="F154" t="str">
            <v>Fixed</v>
          </cell>
          <cell r="I154">
            <v>17.059999999999999</v>
          </cell>
          <cell r="J154">
            <v>15.32</v>
          </cell>
          <cell r="K154" t="str">
            <v>Conv</v>
          </cell>
          <cell r="L154">
            <v>349856.52</v>
          </cell>
          <cell r="M154" t="str">
            <v>Owner-Occupied</v>
          </cell>
          <cell r="N154">
            <v>0</v>
          </cell>
          <cell r="O154">
            <v>43831</v>
          </cell>
          <cell r="P154" t="str">
            <v>Current</v>
          </cell>
        </row>
        <row r="155">
          <cell r="B155">
            <v>41767</v>
          </cell>
          <cell r="C155">
            <v>32</v>
          </cell>
          <cell r="D155" t="str">
            <v>AB</v>
          </cell>
          <cell r="E155" t="str">
            <v>ETO Existing Client</v>
          </cell>
          <cell r="F155" t="str">
            <v>Fixed</v>
          </cell>
          <cell r="I155">
            <v>27.29</v>
          </cell>
          <cell r="J155">
            <v>21.89</v>
          </cell>
          <cell r="K155" t="str">
            <v>Conv</v>
          </cell>
          <cell r="L155">
            <v>0</v>
          </cell>
          <cell r="M155" t="str">
            <v>Owner-Occupied</v>
          </cell>
          <cell r="N155">
            <v>4</v>
          </cell>
          <cell r="O155">
            <v>42474</v>
          </cell>
          <cell r="P155" t="str">
            <v>Current</v>
          </cell>
        </row>
        <row r="156">
          <cell r="B156">
            <v>40963</v>
          </cell>
          <cell r="C156">
            <v>59</v>
          </cell>
          <cell r="D156" t="str">
            <v>BC</v>
          </cell>
          <cell r="E156" t="str">
            <v>Purchase</v>
          </cell>
          <cell r="F156" t="str">
            <v>Fixed</v>
          </cell>
          <cell r="I156">
            <v>21.17</v>
          </cell>
          <cell r="J156">
            <v>14.48</v>
          </cell>
          <cell r="K156" t="str">
            <v>HiRatio</v>
          </cell>
          <cell r="L156">
            <v>0</v>
          </cell>
          <cell r="M156" t="str">
            <v>Owner-Occupied</v>
          </cell>
          <cell r="N156">
            <v>4</v>
          </cell>
          <cell r="O156">
            <v>42279</v>
          </cell>
          <cell r="P156" t="str">
            <v>Current</v>
          </cell>
        </row>
        <row r="157">
          <cell r="B157">
            <v>40786</v>
          </cell>
          <cell r="C157">
            <v>65</v>
          </cell>
          <cell r="D157" t="str">
            <v>ON</v>
          </cell>
          <cell r="E157" t="str">
            <v>Purchase</v>
          </cell>
          <cell r="F157" t="str">
            <v>Fixed</v>
          </cell>
          <cell r="I157">
            <v>29.89</v>
          </cell>
          <cell r="J157">
            <v>29.24</v>
          </cell>
          <cell r="K157" t="str">
            <v>HiRatio</v>
          </cell>
          <cell r="L157">
            <v>0</v>
          </cell>
          <cell r="M157" t="str">
            <v>Owner-Occupied</v>
          </cell>
          <cell r="N157">
            <v>4</v>
          </cell>
          <cell r="O157">
            <v>41886</v>
          </cell>
          <cell r="P157" t="str">
            <v>Current</v>
          </cell>
        </row>
        <row r="158">
          <cell r="B158">
            <v>42719</v>
          </cell>
          <cell r="C158">
            <v>1</v>
          </cell>
          <cell r="D158" t="str">
            <v>AB</v>
          </cell>
          <cell r="E158" t="str">
            <v>Purchase</v>
          </cell>
          <cell r="F158" t="str">
            <v>Fixed</v>
          </cell>
          <cell r="I158">
            <v>41.18</v>
          </cell>
          <cell r="J158">
            <v>38.049999999999997</v>
          </cell>
          <cell r="K158" t="str">
            <v>HiRatio</v>
          </cell>
          <cell r="L158">
            <v>300020.83</v>
          </cell>
          <cell r="M158" t="str">
            <v>Owner-Occupied</v>
          </cell>
          <cell r="N158">
            <v>0</v>
          </cell>
          <cell r="O158">
            <v>43831</v>
          </cell>
          <cell r="P158" t="str">
            <v>Current</v>
          </cell>
        </row>
        <row r="159">
          <cell r="B159">
            <v>42237</v>
          </cell>
          <cell r="C159">
            <v>17</v>
          </cell>
          <cell r="D159" t="str">
            <v>ON</v>
          </cell>
          <cell r="E159" t="str">
            <v>Purchase</v>
          </cell>
          <cell r="F159" t="str">
            <v>Fixed</v>
          </cell>
          <cell r="I159">
            <v>39.56</v>
          </cell>
          <cell r="J159">
            <v>34.92</v>
          </cell>
          <cell r="K159" t="str">
            <v>Conv</v>
          </cell>
          <cell r="L159">
            <v>287681.96000000002</v>
          </cell>
          <cell r="M159" t="str">
            <v>Owner-Occupied</v>
          </cell>
          <cell r="N159">
            <v>0</v>
          </cell>
          <cell r="O159">
            <v>43831</v>
          </cell>
          <cell r="P159" t="str">
            <v>Current</v>
          </cell>
        </row>
        <row r="160">
          <cell r="B160">
            <v>42181</v>
          </cell>
          <cell r="C160">
            <v>19</v>
          </cell>
          <cell r="D160" t="str">
            <v>ON</v>
          </cell>
          <cell r="E160" t="str">
            <v>Purchase</v>
          </cell>
          <cell r="F160" t="str">
            <v>Fixed</v>
          </cell>
          <cell r="I160">
            <v>36.28</v>
          </cell>
          <cell r="J160">
            <v>28.5</v>
          </cell>
          <cell r="K160" t="str">
            <v>HiRatio</v>
          </cell>
          <cell r="L160">
            <v>418818.2</v>
          </cell>
          <cell r="M160" t="str">
            <v>Owner-Occupied</v>
          </cell>
          <cell r="N160">
            <v>0</v>
          </cell>
          <cell r="O160">
            <v>43831</v>
          </cell>
          <cell r="P160" t="str">
            <v>Current</v>
          </cell>
        </row>
        <row r="161">
          <cell r="B161">
            <v>42404</v>
          </cell>
          <cell r="C161">
            <v>11</v>
          </cell>
          <cell r="D161" t="str">
            <v>BC</v>
          </cell>
          <cell r="E161" t="str">
            <v>Refinance External</v>
          </cell>
          <cell r="F161" t="str">
            <v>ARM</v>
          </cell>
          <cell r="I161">
            <v>37.29</v>
          </cell>
          <cell r="J161">
            <v>23.81</v>
          </cell>
          <cell r="K161" t="str">
            <v>Conv</v>
          </cell>
          <cell r="L161">
            <v>373040.13</v>
          </cell>
          <cell r="M161" t="str">
            <v>Owner-Occupied</v>
          </cell>
          <cell r="N161">
            <v>0</v>
          </cell>
          <cell r="O161">
            <v>43831</v>
          </cell>
          <cell r="P161" t="str">
            <v>Current</v>
          </cell>
        </row>
        <row r="162">
          <cell r="B162">
            <v>41879</v>
          </cell>
          <cell r="C162">
            <v>29</v>
          </cell>
          <cell r="D162" t="str">
            <v>ON</v>
          </cell>
          <cell r="E162" t="str">
            <v>Refinance Existing Client</v>
          </cell>
          <cell r="F162" t="str">
            <v>ARM</v>
          </cell>
          <cell r="I162">
            <v>35.47</v>
          </cell>
          <cell r="J162">
            <v>11.27</v>
          </cell>
          <cell r="K162" t="str">
            <v>Conv</v>
          </cell>
          <cell r="L162">
            <v>253915.9</v>
          </cell>
          <cell r="M162" t="str">
            <v>Rental</v>
          </cell>
          <cell r="N162">
            <v>0</v>
          </cell>
          <cell r="O162">
            <v>43831</v>
          </cell>
          <cell r="P162" t="str">
            <v>Current</v>
          </cell>
        </row>
        <row r="163">
          <cell r="B163">
            <v>41988</v>
          </cell>
          <cell r="C163">
            <v>25</v>
          </cell>
          <cell r="D163" t="str">
            <v>ON</v>
          </cell>
          <cell r="E163" t="str">
            <v>Purchase</v>
          </cell>
          <cell r="F163" t="str">
            <v>Fixed</v>
          </cell>
          <cell r="I163">
            <v>42.81</v>
          </cell>
          <cell r="J163">
            <v>33.020000000000003</v>
          </cell>
          <cell r="K163" t="str">
            <v>HiRatio</v>
          </cell>
          <cell r="L163">
            <v>185854.97</v>
          </cell>
          <cell r="M163" t="str">
            <v>Owner-Occupied</v>
          </cell>
          <cell r="N163">
            <v>0</v>
          </cell>
          <cell r="O163">
            <v>43831</v>
          </cell>
          <cell r="P163" t="str">
            <v>Current</v>
          </cell>
        </row>
        <row r="164">
          <cell r="B164">
            <v>40379</v>
          </cell>
          <cell r="C164">
            <v>78</v>
          </cell>
          <cell r="D164" t="str">
            <v>AB</v>
          </cell>
          <cell r="E164" t="str">
            <v>Purchase</v>
          </cell>
          <cell r="F164" t="str">
            <v>Fixed</v>
          </cell>
          <cell r="I164">
            <v>32.770000000000003</v>
          </cell>
          <cell r="J164">
            <v>25.67</v>
          </cell>
          <cell r="K164" t="str">
            <v>HiRatio</v>
          </cell>
          <cell r="L164">
            <v>217474.36</v>
          </cell>
          <cell r="M164" t="str">
            <v>Owner-Occupied</v>
          </cell>
          <cell r="N164">
            <v>0</v>
          </cell>
          <cell r="O164">
            <v>43831</v>
          </cell>
          <cell r="P164" t="str">
            <v>Current</v>
          </cell>
        </row>
        <row r="165">
          <cell r="B165">
            <v>42466</v>
          </cell>
          <cell r="C165">
            <v>9</v>
          </cell>
          <cell r="D165" t="str">
            <v>BC</v>
          </cell>
          <cell r="E165" t="str">
            <v>Refinance External</v>
          </cell>
          <cell r="F165" t="str">
            <v>Fixed</v>
          </cell>
          <cell r="I165">
            <v>36.92</v>
          </cell>
          <cell r="J165">
            <v>30.61</v>
          </cell>
          <cell r="K165" t="str">
            <v>Conv</v>
          </cell>
          <cell r="L165">
            <v>478439.06</v>
          </cell>
          <cell r="M165" t="str">
            <v>Owner-Occupied</v>
          </cell>
          <cell r="N165">
            <v>0</v>
          </cell>
          <cell r="O165">
            <v>43831</v>
          </cell>
          <cell r="P165" t="str">
            <v>Current</v>
          </cell>
        </row>
        <row r="166">
          <cell r="B166">
            <v>42348</v>
          </cell>
          <cell r="C166">
            <v>13</v>
          </cell>
          <cell r="D166" t="str">
            <v>ON</v>
          </cell>
          <cell r="E166" t="str">
            <v>Purchase</v>
          </cell>
          <cell r="F166" t="str">
            <v>Fixed</v>
          </cell>
          <cell r="I166">
            <v>21.44</v>
          </cell>
          <cell r="J166">
            <v>20.09</v>
          </cell>
          <cell r="K166" t="str">
            <v>Conv</v>
          </cell>
          <cell r="L166">
            <v>601477.67000000004</v>
          </cell>
          <cell r="M166" t="str">
            <v>Owner-Occupied</v>
          </cell>
          <cell r="N166">
            <v>0</v>
          </cell>
          <cell r="O166">
            <v>43831</v>
          </cell>
          <cell r="P166" t="str">
            <v>Current</v>
          </cell>
        </row>
        <row r="167">
          <cell r="B167">
            <v>42167</v>
          </cell>
          <cell r="C167">
            <v>19</v>
          </cell>
          <cell r="D167" t="str">
            <v>ON</v>
          </cell>
          <cell r="E167" t="str">
            <v>Purchase</v>
          </cell>
          <cell r="F167" t="str">
            <v>Fixed</v>
          </cell>
          <cell r="I167">
            <v>28.61</v>
          </cell>
          <cell r="J167">
            <v>25.07</v>
          </cell>
          <cell r="K167" t="str">
            <v>HiRatio</v>
          </cell>
          <cell r="L167">
            <v>377866.64</v>
          </cell>
          <cell r="M167" t="str">
            <v>Owner-Occupied</v>
          </cell>
          <cell r="N167">
            <v>0</v>
          </cell>
          <cell r="O167">
            <v>43831</v>
          </cell>
          <cell r="P167" t="str">
            <v>Current</v>
          </cell>
        </row>
        <row r="168">
          <cell r="B168">
            <v>41379</v>
          </cell>
          <cell r="C168">
            <v>45</v>
          </cell>
          <cell r="D168" t="str">
            <v>ON</v>
          </cell>
          <cell r="E168" t="str">
            <v>Purchase</v>
          </cell>
          <cell r="F168" t="str">
            <v>ARM</v>
          </cell>
          <cell r="I168">
            <v>37.46</v>
          </cell>
          <cell r="J168">
            <v>19.98</v>
          </cell>
          <cell r="K168" t="str">
            <v>Conv</v>
          </cell>
          <cell r="L168">
            <v>0</v>
          </cell>
          <cell r="M168" t="str">
            <v>Rental</v>
          </cell>
          <cell r="N168">
            <v>4</v>
          </cell>
          <cell r="O168">
            <v>42461</v>
          </cell>
          <cell r="P168" t="str">
            <v>Current</v>
          </cell>
        </row>
        <row r="169">
          <cell r="B169">
            <v>42369</v>
          </cell>
          <cell r="C169">
            <v>13</v>
          </cell>
          <cell r="D169" t="str">
            <v>AB</v>
          </cell>
          <cell r="E169" t="str">
            <v>Transfer</v>
          </cell>
          <cell r="F169" t="str">
            <v>ARM</v>
          </cell>
          <cell r="I169">
            <v>38.35</v>
          </cell>
          <cell r="J169">
            <v>17.329999999999998</v>
          </cell>
          <cell r="K169" t="str">
            <v>HiRatio</v>
          </cell>
          <cell r="L169">
            <v>304813.05</v>
          </cell>
          <cell r="M169" t="str">
            <v>Owner-Occupied</v>
          </cell>
          <cell r="N169">
            <v>0</v>
          </cell>
          <cell r="O169">
            <v>43831</v>
          </cell>
          <cell r="P169" t="str">
            <v>Current</v>
          </cell>
        </row>
        <row r="170">
          <cell r="B170">
            <v>41033</v>
          </cell>
          <cell r="C170">
            <v>56</v>
          </cell>
          <cell r="D170" t="str">
            <v>ON</v>
          </cell>
          <cell r="E170" t="str">
            <v>Purchase</v>
          </cell>
          <cell r="F170" t="str">
            <v>ARM</v>
          </cell>
          <cell r="I170">
            <v>32.49</v>
          </cell>
          <cell r="J170">
            <v>9.3000000000000007</v>
          </cell>
          <cell r="K170" t="str">
            <v>Conv</v>
          </cell>
          <cell r="L170">
            <v>129239.15</v>
          </cell>
          <cell r="M170" t="str">
            <v>Second Home</v>
          </cell>
          <cell r="N170">
            <v>0</v>
          </cell>
          <cell r="O170">
            <v>43831</v>
          </cell>
          <cell r="P170" t="str">
            <v>Current</v>
          </cell>
        </row>
        <row r="171">
          <cell r="B171">
            <v>41838</v>
          </cell>
          <cell r="C171">
            <v>30</v>
          </cell>
          <cell r="D171" t="str">
            <v>ON</v>
          </cell>
          <cell r="E171" t="str">
            <v>Purchase</v>
          </cell>
          <cell r="F171" t="str">
            <v>Fixed</v>
          </cell>
          <cell r="I171">
            <v>41.26</v>
          </cell>
          <cell r="J171">
            <v>13.63</v>
          </cell>
          <cell r="K171" t="str">
            <v>HiRatio</v>
          </cell>
          <cell r="L171">
            <v>175294.13</v>
          </cell>
          <cell r="M171" t="str">
            <v>Owner-Occupied</v>
          </cell>
          <cell r="N171">
            <v>0</v>
          </cell>
          <cell r="O171">
            <v>43831</v>
          </cell>
          <cell r="P171" t="str">
            <v>Current</v>
          </cell>
        </row>
        <row r="172">
          <cell r="B172">
            <v>41565</v>
          </cell>
          <cell r="C172">
            <v>39</v>
          </cell>
          <cell r="D172" t="str">
            <v>AB</v>
          </cell>
          <cell r="E172" t="str">
            <v>Purchase</v>
          </cell>
          <cell r="F172" t="str">
            <v>Fixed</v>
          </cell>
          <cell r="I172">
            <v>34.880000000000003</v>
          </cell>
          <cell r="J172">
            <v>24.59</v>
          </cell>
          <cell r="K172" t="str">
            <v>HiRatio</v>
          </cell>
          <cell r="L172">
            <v>191337.59</v>
          </cell>
          <cell r="M172" t="str">
            <v>Owner-Occupied</v>
          </cell>
          <cell r="N172">
            <v>0</v>
          </cell>
          <cell r="O172">
            <v>43831</v>
          </cell>
          <cell r="P172" t="str">
            <v>Current</v>
          </cell>
        </row>
        <row r="173">
          <cell r="B173">
            <v>42488</v>
          </cell>
          <cell r="C173">
            <v>9</v>
          </cell>
          <cell r="D173" t="str">
            <v>ON</v>
          </cell>
          <cell r="E173" t="str">
            <v>Purchase</v>
          </cell>
          <cell r="F173" t="str">
            <v>Fixed</v>
          </cell>
          <cell r="I173">
            <v>39.090000000000003</v>
          </cell>
          <cell r="J173">
            <v>27.7</v>
          </cell>
          <cell r="K173" t="str">
            <v>HiRatio</v>
          </cell>
          <cell r="L173">
            <v>360973.46</v>
          </cell>
          <cell r="M173" t="str">
            <v>Second Home</v>
          </cell>
          <cell r="N173">
            <v>0</v>
          </cell>
          <cell r="O173">
            <v>43831</v>
          </cell>
          <cell r="P173" t="str">
            <v>Current</v>
          </cell>
        </row>
        <row r="174">
          <cell r="B174">
            <v>41626</v>
          </cell>
          <cell r="C174">
            <v>37</v>
          </cell>
          <cell r="D174" t="str">
            <v>AB</v>
          </cell>
          <cell r="E174" t="str">
            <v>Purchase</v>
          </cell>
          <cell r="F174" t="str">
            <v>Fixed</v>
          </cell>
          <cell r="I174">
            <v>37.299999999999997</v>
          </cell>
          <cell r="J174">
            <v>30.45</v>
          </cell>
          <cell r="K174" t="str">
            <v>HiRatio</v>
          </cell>
          <cell r="L174">
            <v>552762.54</v>
          </cell>
          <cell r="M174" t="str">
            <v>Owner-Occupied</v>
          </cell>
          <cell r="N174">
            <v>0</v>
          </cell>
          <cell r="O174">
            <v>43831</v>
          </cell>
          <cell r="P174" t="str">
            <v>Current</v>
          </cell>
        </row>
        <row r="175">
          <cell r="B175">
            <v>41026</v>
          </cell>
          <cell r="C175">
            <v>57</v>
          </cell>
          <cell r="D175" t="str">
            <v>ON</v>
          </cell>
          <cell r="E175" t="str">
            <v>Purchase</v>
          </cell>
          <cell r="F175" t="str">
            <v>Fixed</v>
          </cell>
          <cell r="I175">
            <v>33.369999999999997</v>
          </cell>
          <cell r="J175">
            <v>21.11</v>
          </cell>
          <cell r="K175" t="str">
            <v>HiRatio</v>
          </cell>
          <cell r="L175">
            <v>183336.12</v>
          </cell>
          <cell r="M175" t="str">
            <v>Owner-Occupied</v>
          </cell>
          <cell r="N175">
            <v>0</v>
          </cell>
          <cell r="O175">
            <v>43831</v>
          </cell>
          <cell r="P175" t="str">
            <v>Current</v>
          </cell>
        </row>
        <row r="176">
          <cell r="B176">
            <v>40599</v>
          </cell>
          <cell r="C176">
            <v>71</v>
          </cell>
          <cell r="D176" t="str">
            <v>ON</v>
          </cell>
          <cell r="E176" t="str">
            <v>Purchase</v>
          </cell>
          <cell r="F176" t="str">
            <v>ARM</v>
          </cell>
          <cell r="I176">
            <v>24.39</v>
          </cell>
          <cell r="J176">
            <v>27.23</v>
          </cell>
          <cell r="K176" t="str">
            <v>HiRatio</v>
          </cell>
          <cell r="L176">
            <v>205139.65</v>
          </cell>
          <cell r="M176" t="str">
            <v>Owner-Occupied</v>
          </cell>
          <cell r="N176">
            <v>0</v>
          </cell>
          <cell r="O176">
            <v>43831</v>
          </cell>
          <cell r="P176" t="str">
            <v>Current</v>
          </cell>
        </row>
        <row r="177">
          <cell r="B177">
            <v>42277</v>
          </cell>
          <cell r="C177">
            <v>16</v>
          </cell>
          <cell r="D177" t="str">
            <v>ON</v>
          </cell>
          <cell r="E177" t="str">
            <v>Purchase</v>
          </cell>
          <cell r="F177" t="str">
            <v>ARM</v>
          </cell>
          <cell r="I177">
            <v>12.29</v>
          </cell>
          <cell r="J177">
            <v>10.89</v>
          </cell>
          <cell r="K177" t="str">
            <v>Conv</v>
          </cell>
          <cell r="L177">
            <v>219834.07</v>
          </cell>
          <cell r="M177" t="str">
            <v>Owner-Occupied</v>
          </cell>
          <cell r="N177">
            <v>0</v>
          </cell>
          <cell r="O177">
            <v>43831</v>
          </cell>
          <cell r="P177" t="str">
            <v>Current</v>
          </cell>
        </row>
        <row r="178">
          <cell r="B178">
            <v>42328</v>
          </cell>
          <cell r="C178">
            <v>14</v>
          </cell>
          <cell r="D178" t="str">
            <v>ON</v>
          </cell>
          <cell r="E178" t="str">
            <v>Purchase</v>
          </cell>
          <cell r="F178" t="str">
            <v>ARM</v>
          </cell>
          <cell r="I178">
            <v>23.32</v>
          </cell>
          <cell r="J178">
            <v>22.81</v>
          </cell>
          <cell r="K178" t="str">
            <v>Conv</v>
          </cell>
          <cell r="L178">
            <v>205248.69</v>
          </cell>
          <cell r="M178" t="str">
            <v>Owner-Occupied</v>
          </cell>
          <cell r="N178">
            <v>0</v>
          </cell>
          <cell r="O178">
            <v>43831</v>
          </cell>
          <cell r="P178" t="str">
            <v>Current</v>
          </cell>
        </row>
        <row r="179">
          <cell r="B179">
            <v>41873</v>
          </cell>
          <cell r="C179">
            <v>29</v>
          </cell>
          <cell r="D179" t="str">
            <v>ON</v>
          </cell>
          <cell r="E179" t="str">
            <v>Purchase</v>
          </cell>
          <cell r="F179" t="str">
            <v>Fixed</v>
          </cell>
          <cell r="I179">
            <v>37.909999999999997</v>
          </cell>
          <cell r="J179">
            <v>25.76</v>
          </cell>
          <cell r="K179" t="str">
            <v>HiRatio</v>
          </cell>
          <cell r="L179">
            <v>0</v>
          </cell>
          <cell r="M179" t="str">
            <v>Owner-Occupied</v>
          </cell>
          <cell r="N179">
            <v>4</v>
          </cell>
          <cell r="O179">
            <v>42754</v>
          </cell>
          <cell r="P179" t="str">
            <v>Current</v>
          </cell>
        </row>
        <row r="180">
          <cell r="B180">
            <v>40983</v>
          </cell>
          <cell r="C180">
            <v>58</v>
          </cell>
          <cell r="D180" t="str">
            <v>AB</v>
          </cell>
          <cell r="E180" t="str">
            <v>Purchase</v>
          </cell>
          <cell r="F180" t="str">
            <v>Fixed</v>
          </cell>
          <cell r="I180">
            <v>12.17</v>
          </cell>
          <cell r="J180">
            <v>11.7</v>
          </cell>
          <cell r="K180" t="str">
            <v>HiRatio</v>
          </cell>
          <cell r="L180">
            <v>260976.85</v>
          </cell>
          <cell r="M180" t="str">
            <v>Owner-Occupied</v>
          </cell>
          <cell r="N180">
            <v>0</v>
          </cell>
          <cell r="O180">
            <v>43831</v>
          </cell>
          <cell r="P180" t="str">
            <v>90+</v>
          </cell>
        </row>
        <row r="181">
          <cell r="B181">
            <v>42065</v>
          </cell>
          <cell r="C181">
            <v>22</v>
          </cell>
          <cell r="D181" t="str">
            <v>AB</v>
          </cell>
          <cell r="E181" t="str">
            <v>Purchase</v>
          </cell>
          <cell r="F181" t="str">
            <v>ARM</v>
          </cell>
          <cell r="I181">
            <v>29.24</v>
          </cell>
          <cell r="J181">
            <v>29.24</v>
          </cell>
          <cell r="K181" t="str">
            <v>HiRatio</v>
          </cell>
          <cell r="L181">
            <v>295742.73</v>
          </cell>
          <cell r="M181" t="str">
            <v>Owner-Occupied</v>
          </cell>
          <cell r="N181">
            <v>0</v>
          </cell>
          <cell r="O181">
            <v>43831</v>
          </cell>
          <cell r="P181" t="str">
            <v>Current</v>
          </cell>
        </row>
        <row r="182">
          <cell r="B182">
            <v>42475</v>
          </cell>
          <cell r="C182">
            <v>9</v>
          </cell>
          <cell r="D182" t="str">
            <v>ON</v>
          </cell>
          <cell r="E182" t="str">
            <v>Purchase</v>
          </cell>
          <cell r="F182" t="str">
            <v>ARM</v>
          </cell>
          <cell r="I182">
            <v>30.69</v>
          </cell>
          <cell r="J182">
            <v>25.8</v>
          </cell>
          <cell r="K182" t="str">
            <v>HiRatio</v>
          </cell>
          <cell r="L182">
            <v>466733.55</v>
          </cell>
          <cell r="M182" t="str">
            <v>Owner-Occupied</v>
          </cell>
          <cell r="N182">
            <v>0</v>
          </cell>
          <cell r="O182">
            <v>43831</v>
          </cell>
          <cell r="P182" t="str">
            <v>Current</v>
          </cell>
        </row>
        <row r="183">
          <cell r="B183">
            <v>41978</v>
          </cell>
          <cell r="C183">
            <v>25</v>
          </cell>
          <cell r="D183" t="str">
            <v>AB</v>
          </cell>
          <cell r="E183" t="str">
            <v>Purchase</v>
          </cell>
          <cell r="F183" t="str">
            <v>Fixed</v>
          </cell>
          <cell r="I183">
            <v>24.24</v>
          </cell>
          <cell r="J183">
            <v>17.66</v>
          </cell>
          <cell r="K183" t="str">
            <v>HiRatio</v>
          </cell>
          <cell r="L183">
            <v>285922.45</v>
          </cell>
          <cell r="M183" t="str">
            <v>Owner-Occupied</v>
          </cell>
          <cell r="N183">
            <v>0</v>
          </cell>
          <cell r="O183">
            <v>43831</v>
          </cell>
          <cell r="P183" t="str">
            <v>Current</v>
          </cell>
        </row>
        <row r="184">
          <cell r="B184">
            <v>42216</v>
          </cell>
          <cell r="C184">
            <v>18</v>
          </cell>
          <cell r="D184" t="str">
            <v>BC</v>
          </cell>
          <cell r="E184" t="str">
            <v>Refinance External</v>
          </cell>
          <cell r="F184" t="str">
            <v>ARM</v>
          </cell>
          <cell r="I184">
            <v>24.11</v>
          </cell>
          <cell r="J184">
            <v>22.82</v>
          </cell>
          <cell r="K184" t="str">
            <v>Conv</v>
          </cell>
          <cell r="L184">
            <v>494039.96</v>
          </cell>
          <cell r="M184" t="str">
            <v>Owner-Occupied</v>
          </cell>
          <cell r="N184">
            <v>0</v>
          </cell>
          <cell r="O184">
            <v>43831</v>
          </cell>
          <cell r="P184" t="str">
            <v>Current</v>
          </cell>
        </row>
        <row r="185">
          <cell r="B185">
            <v>41774</v>
          </cell>
          <cell r="C185">
            <v>32</v>
          </cell>
          <cell r="D185" t="str">
            <v>AB</v>
          </cell>
          <cell r="E185" t="str">
            <v>Purchase</v>
          </cell>
          <cell r="F185" t="str">
            <v>Fixed</v>
          </cell>
          <cell r="I185">
            <v>29.63</v>
          </cell>
          <cell r="J185">
            <v>21.91</v>
          </cell>
          <cell r="K185" t="str">
            <v>HiRatio</v>
          </cell>
          <cell r="L185">
            <v>0</v>
          </cell>
          <cell r="M185" t="str">
            <v>Owner-Occupied</v>
          </cell>
          <cell r="N185">
            <v>4</v>
          </cell>
          <cell r="O185">
            <v>42625</v>
          </cell>
          <cell r="P185" t="str">
            <v>Current</v>
          </cell>
        </row>
        <row r="186">
          <cell r="B186">
            <v>41698</v>
          </cell>
          <cell r="C186">
            <v>35</v>
          </cell>
          <cell r="D186" t="str">
            <v>SK</v>
          </cell>
          <cell r="E186" t="str">
            <v>Purchase</v>
          </cell>
          <cell r="F186" t="str">
            <v>ARM</v>
          </cell>
          <cell r="I186">
            <v>36.31</v>
          </cell>
          <cell r="J186">
            <v>16.16</v>
          </cell>
          <cell r="K186" t="str">
            <v>Conv</v>
          </cell>
          <cell r="L186">
            <v>0</v>
          </cell>
          <cell r="M186" t="str">
            <v>Owner-Occupied</v>
          </cell>
          <cell r="N186">
            <v>4</v>
          </cell>
          <cell r="O186">
            <v>42046</v>
          </cell>
          <cell r="P186" t="str">
            <v>Current</v>
          </cell>
        </row>
        <row r="187">
          <cell r="B187">
            <v>42241</v>
          </cell>
          <cell r="C187">
            <v>17</v>
          </cell>
          <cell r="D187" t="str">
            <v>BC</v>
          </cell>
          <cell r="E187" t="str">
            <v>Purchase with Improvements</v>
          </cell>
          <cell r="F187" t="str">
            <v>Fixed</v>
          </cell>
          <cell r="I187">
            <v>35.28</v>
          </cell>
          <cell r="J187">
            <v>20.25</v>
          </cell>
          <cell r="K187" t="str">
            <v>HiRatio</v>
          </cell>
          <cell r="L187">
            <v>315742.71000000002</v>
          </cell>
          <cell r="M187" t="str">
            <v>Owner-Occupied</v>
          </cell>
          <cell r="N187">
            <v>0</v>
          </cell>
          <cell r="O187">
            <v>43831</v>
          </cell>
          <cell r="P187" t="str">
            <v>Current</v>
          </cell>
        </row>
        <row r="188">
          <cell r="B188">
            <v>41814</v>
          </cell>
          <cell r="C188">
            <v>31</v>
          </cell>
          <cell r="D188" t="str">
            <v>BC</v>
          </cell>
          <cell r="E188" t="str">
            <v>Purchase</v>
          </cell>
          <cell r="F188" t="str">
            <v>Fixed</v>
          </cell>
          <cell r="I188">
            <v>39</v>
          </cell>
          <cell r="J188">
            <v>38.92</v>
          </cell>
          <cell r="K188" t="str">
            <v>HiRatio</v>
          </cell>
          <cell r="L188">
            <v>217769.75</v>
          </cell>
          <cell r="M188" t="str">
            <v>Owner-Occupied</v>
          </cell>
          <cell r="N188">
            <v>0</v>
          </cell>
          <cell r="O188">
            <v>43831</v>
          </cell>
          <cell r="P188" t="str">
            <v>Current</v>
          </cell>
        </row>
        <row r="189">
          <cell r="B189">
            <v>42153</v>
          </cell>
          <cell r="C189">
            <v>20</v>
          </cell>
          <cell r="D189" t="str">
            <v>ON</v>
          </cell>
          <cell r="E189" t="str">
            <v>Purchase</v>
          </cell>
          <cell r="F189" t="str">
            <v>ARM</v>
          </cell>
          <cell r="I189">
            <v>33.78</v>
          </cell>
          <cell r="J189">
            <v>20.74</v>
          </cell>
          <cell r="K189" t="str">
            <v>HiRatio</v>
          </cell>
          <cell r="L189">
            <v>571735.41</v>
          </cell>
          <cell r="M189" t="str">
            <v>Owner-Occupied</v>
          </cell>
          <cell r="N189">
            <v>0</v>
          </cell>
          <cell r="O189">
            <v>43831</v>
          </cell>
          <cell r="P189" t="str">
            <v>Current</v>
          </cell>
        </row>
        <row r="190">
          <cell r="B190">
            <v>40757</v>
          </cell>
          <cell r="C190">
            <v>65</v>
          </cell>
          <cell r="D190" t="str">
            <v>ON</v>
          </cell>
          <cell r="E190" t="str">
            <v>Purchase</v>
          </cell>
          <cell r="F190" t="str">
            <v>Fixed</v>
          </cell>
          <cell r="I190">
            <v>35.36</v>
          </cell>
          <cell r="J190">
            <v>14.1</v>
          </cell>
          <cell r="K190" t="str">
            <v>HiRatio</v>
          </cell>
          <cell r="L190">
            <v>0</v>
          </cell>
          <cell r="M190" t="str">
            <v>Owner-Occupied</v>
          </cell>
          <cell r="N190">
            <v>4</v>
          </cell>
          <cell r="O190">
            <v>42608</v>
          </cell>
          <cell r="P190" t="str">
            <v>Current</v>
          </cell>
        </row>
        <row r="191">
          <cell r="B191">
            <v>41628</v>
          </cell>
          <cell r="C191">
            <v>37</v>
          </cell>
          <cell r="D191" t="str">
            <v>ON</v>
          </cell>
          <cell r="E191" t="str">
            <v>Purchase</v>
          </cell>
          <cell r="F191" t="str">
            <v>Fixed</v>
          </cell>
          <cell r="I191">
            <v>26.95</v>
          </cell>
          <cell r="J191">
            <v>26.41</v>
          </cell>
          <cell r="K191" t="str">
            <v>HiRatio</v>
          </cell>
          <cell r="L191">
            <v>154333.18</v>
          </cell>
          <cell r="M191" t="str">
            <v>Owner-Occupied</v>
          </cell>
          <cell r="N191">
            <v>0</v>
          </cell>
          <cell r="O191">
            <v>43831</v>
          </cell>
          <cell r="P191" t="str">
            <v>Current</v>
          </cell>
        </row>
        <row r="192">
          <cell r="B192">
            <v>41908</v>
          </cell>
          <cell r="C192">
            <v>28</v>
          </cell>
          <cell r="D192" t="str">
            <v>AB</v>
          </cell>
          <cell r="E192" t="str">
            <v>Purchase with Improvements</v>
          </cell>
          <cell r="F192" t="str">
            <v>Fixed</v>
          </cell>
          <cell r="I192">
            <v>42.8</v>
          </cell>
          <cell r="J192">
            <v>34.380000000000003</v>
          </cell>
          <cell r="K192" t="str">
            <v>HiRatio</v>
          </cell>
          <cell r="L192">
            <v>402078.2</v>
          </cell>
          <cell r="M192" t="str">
            <v>Owner-Occupied</v>
          </cell>
          <cell r="N192">
            <v>0</v>
          </cell>
          <cell r="O192">
            <v>43831</v>
          </cell>
          <cell r="P192" t="str">
            <v>Current</v>
          </cell>
        </row>
        <row r="193">
          <cell r="B193">
            <v>41918</v>
          </cell>
          <cell r="C193">
            <v>27</v>
          </cell>
          <cell r="D193" t="str">
            <v>ON</v>
          </cell>
          <cell r="E193" t="str">
            <v>Refinance External</v>
          </cell>
          <cell r="F193" t="str">
            <v>ARM</v>
          </cell>
          <cell r="I193">
            <v>34.9</v>
          </cell>
          <cell r="J193">
            <v>23.35</v>
          </cell>
          <cell r="K193" t="str">
            <v>Conv</v>
          </cell>
          <cell r="L193">
            <v>196629.94</v>
          </cell>
          <cell r="M193" t="str">
            <v>Owner-Occupied</v>
          </cell>
          <cell r="N193">
            <v>0</v>
          </cell>
          <cell r="O193">
            <v>43831</v>
          </cell>
          <cell r="P193" t="str">
            <v>Current</v>
          </cell>
        </row>
        <row r="194">
          <cell r="B194">
            <v>40581</v>
          </cell>
          <cell r="C194">
            <v>71</v>
          </cell>
          <cell r="D194" t="str">
            <v>AB</v>
          </cell>
          <cell r="E194" t="str">
            <v>Refinance External</v>
          </cell>
          <cell r="F194" t="str">
            <v>Fixed</v>
          </cell>
          <cell r="I194">
            <v>31</v>
          </cell>
          <cell r="J194">
            <v>27.75</v>
          </cell>
          <cell r="K194" t="str">
            <v>Conv</v>
          </cell>
          <cell r="L194">
            <v>0</v>
          </cell>
          <cell r="M194" t="str">
            <v>Owner-Occupied</v>
          </cell>
          <cell r="N194">
            <v>4</v>
          </cell>
          <cell r="O194">
            <v>41011</v>
          </cell>
          <cell r="P194" t="str">
            <v>Current</v>
          </cell>
        </row>
        <row r="195">
          <cell r="B195">
            <v>40627</v>
          </cell>
          <cell r="C195">
            <v>70</v>
          </cell>
          <cell r="D195" t="str">
            <v>NB</v>
          </cell>
          <cell r="E195" t="str">
            <v>Refinance External</v>
          </cell>
          <cell r="F195" t="str">
            <v>Fixed</v>
          </cell>
          <cell r="I195">
            <v>29.54</v>
          </cell>
          <cell r="J195">
            <v>8.2799999999999994</v>
          </cell>
          <cell r="K195" t="str">
            <v>Conv</v>
          </cell>
          <cell r="L195">
            <v>0</v>
          </cell>
          <cell r="M195" t="str">
            <v>Owner-Occupied</v>
          </cell>
          <cell r="N195">
            <v>4</v>
          </cell>
          <cell r="O195">
            <v>41960</v>
          </cell>
          <cell r="P195" t="str">
            <v>Current</v>
          </cell>
        </row>
        <row r="196">
          <cell r="B196">
            <v>41439</v>
          </cell>
          <cell r="C196">
            <v>43</v>
          </cell>
          <cell r="D196" t="str">
            <v>ON</v>
          </cell>
          <cell r="E196" t="str">
            <v>Purchase with Improvements</v>
          </cell>
          <cell r="F196" t="str">
            <v>Fixed</v>
          </cell>
          <cell r="I196">
            <v>37.700000000000003</v>
          </cell>
          <cell r="J196">
            <v>28.17</v>
          </cell>
          <cell r="K196" t="str">
            <v>HiRatio</v>
          </cell>
          <cell r="L196">
            <v>221997.74</v>
          </cell>
          <cell r="M196" t="str">
            <v>Owner-Occupied</v>
          </cell>
          <cell r="N196">
            <v>0</v>
          </cell>
          <cell r="O196">
            <v>43831</v>
          </cell>
          <cell r="P196" t="str">
            <v>Current</v>
          </cell>
        </row>
        <row r="197">
          <cell r="B197">
            <v>42458</v>
          </cell>
          <cell r="C197">
            <v>10</v>
          </cell>
          <cell r="D197" t="str">
            <v>AB</v>
          </cell>
          <cell r="E197" t="str">
            <v>Purchase</v>
          </cell>
          <cell r="F197" t="str">
            <v>Fixed</v>
          </cell>
          <cell r="I197">
            <v>28.06</v>
          </cell>
          <cell r="J197">
            <v>27.48</v>
          </cell>
          <cell r="K197" t="str">
            <v>HiRatio</v>
          </cell>
          <cell r="L197">
            <v>282937.73</v>
          </cell>
          <cell r="M197" t="str">
            <v>Owner-Occupied</v>
          </cell>
          <cell r="N197">
            <v>0</v>
          </cell>
          <cell r="O197">
            <v>43831</v>
          </cell>
          <cell r="P197" t="str">
            <v>Current</v>
          </cell>
        </row>
        <row r="198">
          <cell r="B198">
            <v>41941</v>
          </cell>
          <cell r="C198">
            <v>27</v>
          </cell>
          <cell r="D198" t="str">
            <v>ON</v>
          </cell>
          <cell r="E198" t="str">
            <v>Purchase</v>
          </cell>
          <cell r="F198" t="str">
            <v>Fixed</v>
          </cell>
          <cell r="I198">
            <v>43.48</v>
          </cell>
          <cell r="J198">
            <v>37.369999999999997</v>
          </cell>
          <cell r="K198" t="str">
            <v>HiRatio</v>
          </cell>
          <cell r="L198">
            <v>284941.81</v>
          </cell>
          <cell r="M198" t="str">
            <v>Owner-Occupied</v>
          </cell>
          <cell r="N198">
            <v>0</v>
          </cell>
          <cell r="O198">
            <v>43831</v>
          </cell>
          <cell r="P198" t="str">
            <v>Current</v>
          </cell>
        </row>
        <row r="199">
          <cell r="B199">
            <v>42356</v>
          </cell>
          <cell r="C199">
            <v>13</v>
          </cell>
          <cell r="D199" t="str">
            <v>AB</v>
          </cell>
          <cell r="E199" t="str">
            <v>Purchase</v>
          </cell>
          <cell r="F199" t="str">
            <v>Fixed</v>
          </cell>
          <cell r="I199">
            <v>36.450000000000003</v>
          </cell>
          <cell r="J199">
            <v>27.98</v>
          </cell>
          <cell r="K199" t="str">
            <v>Conv</v>
          </cell>
          <cell r="L199">
            <v>202218.75</v>
          </cell>
          <cell r="M199" t="str">
            <v>Owner-Occupied</v>
          </cell>
          <cell r="N199">
            <v>0</v>
          </cell>
          <cell r="O199">
            <v>43831</v>
          </cell>
          <cell r="P199" t="str">
            <v>Current</v>
          </cell>
        </row>
        <row r="200">
          <cell r="B200">
            <v>40840</v>
          </cell>
          <cell r="C200">
            <v>63</v>
          </cell>
          <cell r="D200" t="str">
            <v>AB</v>
          </cell>
          <cell r="E200" t="str">
            <v>Purchase</v>
          </cell>
          <cell r="F200" t="str">
            <v>Fixed</v>
          </cell>
          <cell r="I200">
            <v>31.18</v>
          </cell>
          <cell r="J200">
            <v>19.77</v>
          </cell>
          <cell r="K200" t="str">
            <v>Conv</v>
          </cell>
          <cell r="L200">
            <v>0</v>
          </cell>
          <cell r="M200" t="str">
            <v>Owner-Occupied</v>
          </cell>
          <cell r="N200">
            <v>4</v>
          </cell>
          <cell r="O200">
            <v>41200</v>
          </cell>
          <cell r="P200" t="str">
            <v>Current</v>
          </cell>
        </row>
        <row r="201">
          <cell r="B201">
            <v>42173</v>
          </cell>
          <cell r="C201">
            <v>19</v>
          </cell>
          <cell r="D201" t="str">
            <v>ON</v>
          </cell>
          <cell r="E201" t="str">
            <v>Purchase</v>
          </cell>
          <cell r="F201" t="str">
            <v>ARM</v>
          </cell>
          <cell r="I201">
            <v>28.82</v>
          </cell>
          <cell r="J201">
            <v>28.3</v>
          </cell>
          <cell r="K201" t="str">
            <v>Conv</v>
          </cell>
          <cell r="L201">
            <v>287182.71000000002</v>
          </cell>
          <cell r="M201" t="str">
            <v>Owner-Occupied</v>
          </cell>
          <cell r="N201">
            <v>0</v>
          </cell>
          <cell r="O201">
            <v>43831</v>
          </cell>
          <cell r="P201" t="str">
            <v>Current</v>
          </cell>
        </row>
        <row r="202">
          <cell r="B202">
            <v>42160</v>
          </cell>
          <cell r="C202">
            <v>19</v>
          </cell>
          <cell r="D202" t="str">
            <v>AB</v>
          </cell>
          <cell r="E202" t="str">
            <v>Purchase</v>
          </cell>
          <cell r="F202" t="str">
            <v>Fixed</v>
          </cell>
          <cell r="I202">
            <v>39.67</v>
          </cell>
          <cell r="J202">
            <v>26.16</v>
          </cell>
          <cell r="K202" t="str">
            <v>HiRatio</v>
          </cell>
          <cell r="L202">
            <v>266053.46000000002</v>
          </cell>
          <cell r="M202" t="str">
            <v>Owner-Occupied</v>
          </cell>
          <cell r="N202">
            <v>0</v>
          </cell>
          <cell r="O202">
            <v>43831</v>
          </cell>
          <cell r="P202" t="str">
            <v>Current</v>
          </cell>
        </row>
        <row r="203">
          <cell r="B203">
            <v>41047</v>
          </cell>
          <cell r="C203">
            <v>56</v>
          </cell>
          <cell r="D203" t="str">
            <v>ON</v>
          </cell>
          <cell r="E203" t="str">
            <v>Purchase</v>
          </cell>
          <cell r="F203" t="str">
            <v>Fixed</v>
          </cell>
          <cell r="I203">
            <v>39.380000000000003</v>
          </cell>
          <cell r="J203">
            <v>38.799999999999997</v>
          </cell>
          <cell r="K203" t="str">
            <v>HiRatio</v>
          </cell>
          <cell r="L203">
            <v>0</v>
          </cell>
          <cell r="M203" t="str">
            <v>Owner-Occupied</v>
          </cell>
          <cell r="N203">
            <v>4</v>
          </cell>
          <cell r="O203">
            <v>42201</v>
          </cell>
          <cell r="P203" t="str">
            <v>Current</v>
          </cell>
        </row>
        <row r="204">
          <cell r="B204">
            <v>42509</v>
          </cell>
          <cell r="C204">
            <v>8</v>
          </cell>
          <cell r="D204" t="str">
            <v>BC</v>
          </cell>
          <cell r="E204" t="str">
            <v>Purchase</v>
          </cell>
          <cell r="F204" t="str">
            <v>ARM</v>
          </cell>
          <cell r="I204">
            <v>0</v>
          </cell>
          <cell r="J204">
            <v>28.2</v>
          </cell>
          <cell r="K204" t="str">
            <v>Conv</v>
          </cell>
          <cell r="L204">
            <v>0</v>
          </cell>
          <cell r="M204" t="str">
            <v>Owner-Occupied</v>
          </cell>
          <cell r="N204">
            <v>4</v>
          </cell>
          <cell r="O204">
            <v>42556</v>
          </cell>
          <cell r="P204" t="str">
            <v>Current</v>
          </cell>
        </row>
        <row r="205">
          <cell r="B205">
            <v>41026</v>
          </cell>
          <cell r="C205">
            <v>57</v>
          </cell>
          <cell r="D205" t="str">
            <v>BC</v>
          </cell>
          <cell r="E205" t="str">
            <v>Purchase</v>
          </cell>
          <cell r="F205" t="str">
            <v>Fixed</v>
          </cell>
          <cell r="I205">
            <v>34.93</v>
          </cell>
          <cell r="J205">
            <v>33.380000000000003</v>
          </cell>
          <cell r="K205" t="str">
            <v>HiRatio</v>
          </cell>
          <cell r="L205">
            <v>0</v>
          </cell>
          <cell r="M205" t="str">
            <v>Owner-Occupied</v>
          </cell>
          <cell r="N205">
            <v>4</v>
          </cell>
          <cell r="O205">
            <v>42488</v>
          </cell>
          <cell r="P205" t="str">
            <v>Current</v>
          </cell>
        </row>
        <row r="206">
          <cell r="B206">
            <v>41613</v>
          </cell>
          <cell r="C206">
            <v>37</v>
          </cell>
          <cell r="D206" t="str">
            <v>BC</v>
          </cell>
          <cell r="E206" t="str">
            <v>Purchase</v>
          </cell>
          <cell r="F206" t="str">
            <v>ARM</v>
          </cell>
          <cell r="I206">
            <v>32.159999999999997</v>
          </cell>
          <cell r="J206">
            <v>32</v>
          </cell>
          <cell r="K206" t="str">
            <v>Conv</v>
          </cell>
          <cell r="L206">
            <v>0</v>
          </cell>
          <cell r="M206" t="str">
            <v>Owner-Occupied</v>
          </cell>
          <cell r="N206">
            <v>4</v>
          </cell>
          <cell r="O206">
            <v>42537</v>
          </cell>
          <cell r="P206" t="str">
            <v>Current</v>
          </cell>
        </row>
        <row r="207">
          <cell r="B207">
            <v>40617</v>
          </cell>
          <cell r="C207">
            <v>70</v>
          </cell>
          <cell r="D207" t="str">
            <v>AB</v>
          </cell>
          <cell r="E207" t="str">
            <v>Purchase</v>
          </cell>
          <cell r="F207" t="str">
            <v>Fixed</v>
          </cell>
          <cell r="I207">
            <v>41.04</v>
          </cell>
          <cell r="J207">
            <v>14.99</v>
          </cell>
          <cell r="K207" t="str">
            <v>HiRatio</v>
          </cell>
          <cell r="L207">
            <v>178447.65</v>
          </cell>
          <cell r="M207" t="str">
            <v>Owner-Occupied</v>
          </cell>
          <cell r="N207">
            <v>0</v>
          </cell>
          <cell r="O207">
            <v>43831</v>
          </cell>
          <cell r="P207" t="str">
            <v>Current</v>
          </cell>
        </row>
        <row r="208">
          <cell r="B208">
            <v>41760</v>
          </cell>
          <cell r="C208">
            <v>32</v>
          </cell>
          <cell r="D208" t="str">
            <v>ON</v>
          </cell>
          <cell r="E208" t="str">
            <v>Purchase</v>
          </cell>
          <cell r="F208" t="str">
            <v>ARM</v>
          </cell>
          <cell r="I208">
            <v>22.82</v>
          </cell>
          <cell r="J208">
            <v>21.95</v>
          </cell>
          <cell r="K208" t="str">
            <v>Conv</v>
          </cell>
          <cell r="L208">
            <v>203938.61</v>
          </cell>
          <cell r="M208" t="str">
            <v>Owner-Occupied</v>
          </cell>
          <cell r="N208">
            <v>0</v>
          </cell>
          <cell r="O208">
            <v>43831</v>
          </cell>
          <cell r="P208" t="str">
            <v>Current</v>
          </cell>
        </row>
        <row r="209">
          <cell r="B209">
            <v>42055</v>
          </cell>
          <cell r="C209">
            <v>23</v>
          </cell>
          <cell r="D209" t="str">
            <v>ON</v>
          </cell>
          <cell r="E209" t="str">
            <v>Refinance External</v>
          </cell>
          <cell r="F209" t="str">
            <v>ARM</v>
          </cell>
          <cell r="I209">
            <v>35.700000000000003</v>
          </cell>
          <cell r="J209">
            <v>28.87</v>
          </cell>
          <cell r="K209" t="str">
            <v>Conv</v>
          </cell>
          <cell r="L209">
            <v>335329.15999999997</v>
          </cell>
          <cell r="M209" t="str">
            <v>Owner-Occupied</v>
          </cell>
          <cell r="N209">
            <v>0</v>
          </cell>
          <cell r="O209">
            <v>43831</v>
          </cell>
          <cell r="P209" t="str">
            <v>Current</v>
          </cell>
        </row>
        <row r="210">
          <cell r="B210">
            <v>42522</v>
          </cell>
          <cell r="C210">
            <v>7</v>
          </cell>
          <cell r="D210" t="str">
            <v>ON</v>
          </cell>
          <cell r="E210" t="str">
            <v>Purchase</v>
          </cell>
          <cell r="F210" t="str">
            <v>ARM</v>
          </cell>
          <cell r="I210">
            <v>38.96</v>
          </cell>
          <cell r="J210">
            <v>16.690000000000001</v>
          </cell>
          <cell r="K210" t="str">
            <v>Conv</v>
          </cell>
          <cell r="L210">
            <v>455577.2</v>
          </cell>
          <cell r="M210" t="str">
            <v>Owner-Occupied</v>
          </cell>
          <cell r="N210">
            <v>0</v>
          </cell>
          <cell r="O210">
            <v>43831</v>
          </cell>
          <cell r="P210" t="str">
            <v>Current</v>
          </cell>
        </row>
        <row r="211">
          <cell r="B211">
            <v>40968</v>
          </cell>
          <cell r="C211">
            <v>59</v>
          </cell>
          <cell r="D211" t="str">
            <v>ON</v>
          </cell>
          <cell r="E211" t="str">
            <v>Refinance External</v>
          </cell>
          <cell r="F211" t="str">
            <v>Fixed</v>
          </cell>
          <cell r="I211">
            <v>39.549999999999997</v>
          </cell>
          <cell r="J211">
            <v>39.549999999999997</v>
          </cell>
          <cell r="K211" t="str">
            <v>Conv</v>
          </cell>
          <cell r="L211">
            <v>132771.13</v>
          </cell>
          <cell r="M211" t="str">
            <v>Owner-Occupied</v>
          </cell>
          <cell r="N211">
            <v>0</v>
          </cell>
          <cell r="O211">
            <v>43831</v>
          </cell>
          <cell r="P211" t="str">
            <v>Current</v>
          </cell>
        </row>
        <row r="212">
          <cell r="B212">
            <v>42506</v>
          </cell>
          <cell r="C212">
            <v>8</v>
          </cell>
          <cell r="D212" t="str">
            <v>ON</v>
          </cell>
          <cell r="E212" t="str">
            <v>Purchase</v>
          </cell>
          <cell r="F212" t="str">
            <v>Fixed</v>
          </cell>
          <cell r="I212">
            <v>35.67</v>
          </cell>
          <cell r="J212">
            <v>28.31</v>
          </cell>
          <cell r="K212" t="str">
            <v>Conv</v>
          </cell>
          <cell r="L212">
            <v>347042.9</v>
          </cell>
          <cell r="M212" t="str">
            <v>Owner-Occupied</v>
          </cell>
          <cell r="N212">
            <v>0</v>
          </cell>
          <cell r="O212">
            <v>43831</v>
          </cell>
          <cell r="P212" t="str">
            <v>Current</v>
          </cell>
        </row>
        <row r="213">
          <cell r="B213">
            <v>42611</v>
          </cell>
          <cell r="C213">
            <v>5</v>
          </cell>
          <cell r="D213" t="str">
            <v>AB</v>
          </cell>
          <cell r="E213" t="str">
            <v>Purchase</v>
          </cell>
          <cell r="F213" t="str">
            <v>Fixed</v>
          </cell>
          <cell r="I213">
            <v>39.869999999999997</v>
          </cell>
          <cell r="J213">
            <v>34.83</v>
          </cell>
          <cell r="K213" t="str">
            <v>HiRatio</v>
          </cell>
          <cell r="L213">
            <v>379801.26</v>
          </cell>
          <cell r="M213" t="str">
            <v>Owner-Occupied</v>
          </cell>
          <cell r="N213">
            <v>0</v>
          </cell>
          <cell r="O213">
            <v>43831</v>
          </cell>
          <cell r="P213" t="str">
            <v>Current</v>
          </cell>
        </row>
        <row r="214">
          <cell r="B214">
            <v>42636</v>
          </cell>
          <cell r="C214">
            <v>4</v>
          </cell>
          <cell r="D214" t="str">
            <v>ON</v>
          </cell>
          <cell r="E214" t="str">
            <v>Purchase</v>
          </cell>
          <cell r="F214" t="str">
            <v>ARM</v>
          </cell>
          <cell r="I214">
            <v>38.520000000000003</v>
          </cell>
          <cell r="J214">
            <v>14.92</v>
          </cell>
          <cell r="K214" t="str">
            <v>HiRatio</v>
          </cell>
          <cell r="L214">
            <v>121039.58</v>
          </cell>
          <cell r="M214" t="str">
            <v>Owner-Occupied</v>
          </cell>
          <cell r="N214">
            <v>0</v>
          </cell>
          <cell r="O214">
            <v>43831</v>
          </cell>
          <cell r="P214" t="str">
            <v>Current</v>
          </cell>
        </row>
        <row r="215">
          <cell r="B215">
            <v>42615</v>
          </cell>
          <cell r="C215">
            <v>4</v>
          </cell>
          <cell r="D215" t="str">
            <v>ON</v>
          </cell>
          <cell r="E215" t="str">
            <v>Purchase</v>
          </cell>
          <cell r="F215" t="str">
            <v>Fixed</v>
          </cell>
          <cell r="I215">
            <v>41.87</v>
          </cell>
          <cell r="J215">
            <v>31.86</v>
          </cell>
          <cell r="K215" t="str">
            <v>HiRatio</v>
          </cell>
          <cell r="L215">
            <v>250493.12</v>
          </cell>
          <cell r="M215" t="str">
            <v>Owner-Occupied</v>
          </cell>
          <cell r="N215">
            <v>0</v>
          </cell>
          <cell r="O215">
            <v>43831</v>
          </cell>
          <cell r="P215" t="str">
            <v>Current</v>
          </cell>
        </row>
        <row r="216">
          <cell r="B216">
            <v>41885</v>
          </cell>
          <cell r="C216">
            <v>28</v>
          </cell>
          <cell r="D216" t="str">
            <v>ON</v>
          </cell>
          <cell r="E216" t="str">
            <v>Purchase</v>
          </cell>
          <cell r="F216" t="str">
            <v>ARM</v>
          </cell>
          <cell r="I216">
            <v>37.51</v>
          </cell>
          <cell r="J216">
            <v>14.68</v>
          </cell>
          <cell r="K216" t="str">
            <v>HiRatio</v>
          </cell>
          <cell r="L216">
            <v>113739.52</v>
          </cell>
          <cell r="M216" t="str">
            <v>Owner-Occupied</v>
          </cell>
          <cell r="N216">
            <v>0</v>
          </cell>
          <cell r="O216">
            <v>43831</v>
          </cell>
          <cell r="P216" t="str">
            <v>Current</v>
          </cell>
        </row>
        <row r="217">
          <cell r="B217">
            <v>40980</v>
          </cell>
          <cell r="C217">
            <v>58</v>
          </cell>
          <cell r="D217" t="str">
            <v>ON</v>
          </cell>
          <cell r="E217" t="str">
            <v>Purchase</v>
          </cell>
          <cell r="F217" t="str">
            <v>Fixed</v>
          </cell>
          <cell r="I217">
            <v>37.04</v>
          </cell>
          <cell r="J217">
            <v>30.46</v>
          </cell>
          <cell r="K217" t="str">
            <v>HiRatio</v>
          </cell>
          <cell r="L217">
            <v>0</v>
          </cell>
          <cell r="M217" t="str">
            <v>Owner-Occupied</v>
          </cell>
          <cell r="N217">
            <v>4</v>
          </cell>
          <cell r="O217">
            <v>41521</v>
          </cell>
          <cell r="P217" t="str">
            <v>Current</v>
          </cell>
        </row>
        <row r="218">
          <cell r="B218">
            <v>41159</v>
          </cell>
          <cell r="C218">
            <v>52</v>
          </cell>
          <cell r="D218" t="str">
            <v>BC</v>
          </cell>
          <cell r="E218" t="str">
            <v>Refinance External</v>
          </cell>
          <cell r="F218" t="str">
            <v>ARM</v>
          </cell>
          <cell r="I218">
            <v>35.99</v>
          </cell>
          <cell r="J218">
            <v>35.99</v>
          </cell>
          <cell r="K218" t="str">
            <v>Conv</v>
          </cell>
          <cell r="L218">
            <v>0</v>
          </cell>
          <cell r="M218" t="str">
            <v>Owner-Occupied</v>
          </cell>
          <cell r="N218">
            <v>4</v>
          </cell>
          <cell r="O218">
            <v>42626</v>
          </cell>
          <cell r="P218" t="str">
            <v>Current</v>
          </cell>
        </row>
        <row r="219">
          <cell r="B219">
            <v>41109</v>
          </cell>
          <cell r="C219">
            <v>54</v>
          </cell>
          <cell r="D219" t="str">
            <v>ON</v>
          </cell>
          <cell r="E219" t="str">
            <v>Refinance External</v>
          </cell>
          <cell r="F219" t="str">
            <v>Fixed</v>
          </cell>
          <cell r="I219">
            <v>39.78</v>
          </cell>
          <cell r="J219">
            <v>34.61</v>
          </cell>
          <cell r="K219" t="str">
            <v>Conv</v>
          </cell>
          <cell r="L219">
            <v>0</v>
          </cell>
          <cell r="M219" t="str">
            <v>Owner-Occupied</v>
          </cell>
          <cell r="N219">
            <v>4</v>
          </cell>
          <cell r="O219">
            <v>41844</v>
          </cell>
          <cell r="P219" t="str">
            <v>Current</v>
          </cell>
        </row>
        <row r="220">
          <cell r="B220">
            <v>42671</v>
          </cell>
          <cell r="C220">
            <v>3</v>
          </cell>
          <cell r="D220" t="str">
            <v>BC</v>
          </cell>
          <cell r="E220" t="str">
            <v>Purchase</v>
          </cell>
          <cell r="F220" t="str">
            <v>Fixed</v>
          </cell>
          <cell r="I220">
            <v>38.299999999999997</v>
          </cell>
          <cell r="J220">
            <v>8.2899999999999991</v>
          </cell>
          <cell r="K220" t="str">
            <v>HiRatio</v>
          </cell>
          <cell r="L220">
            <v>112076.71</v>
          </cell>
          <cell r="M220" t="str">
            <v>Second Home</v>
          </cell>
          <cell r="N220">
            <v>0</v>
          </cell>
          <cell r="O220">
            <v>43831</v>
          </cell>
          <cell r="P220" t="str">
            <v>Current</v>
          </cell>
        </row>
        <row r="221">
          <cell r="B221">
            <v>42689</v>
          </cell>
          <cell r="C221">
            <v>2</v>
          </cell>
          <cell r="D221" t="str">
            <v>ON</v>
          </cell>
          <cell r="E221" t="str">
            <v>Purchase</v>
          </cell>
          <cell r="F221" t="str">
            <v>Fixed</v>
          </cell>
          <cell r="I221">
            <v>39.43</v>
          </cell>
          <cell r="J221">
            <v>38.18</v>
          </cell>
          <cell r="K221" t="str">
            <v>Conv</v>
          </cell>
          <cell r="L221">
            <v>257600.84</v>
          </cell>
          <cell r="M221" t="str">
            <v>Owner-Occupied</v>
          </cell>
          <cell r="N221">
            <v>0</v>
          </cell>
          <cell r="O221">
            <v>43831</v>
          </cell>
          <cell r="P221" t="str">
            <v>Current</v>
          </cell>
        </row>
        <row r="222">
          <cell r="B222">
            <v>41326</v>
          </cell>
          <cell r="C222">
            <v>47</v>
          </cell>
          <cell r="D222" t="str">
            <v>ON</v>
          </cell>
          <cell r="E222" t="str">
            <v>Purchase</v>
          </cell>
          <cell r="F222" t="str">
            <v>Fixed</v>
          </cell>
          <cell r="I222">
            <v>43.09</v>
          </cell>
          <cell r="J222">
            <v>31.19</v>
          </cell>
          <cell r="K222" t="str">
            <v>HiRatio</v>
          </cell>
          <cell r="L222">
            <v>0</v>
          </cell>
          <cell r="M222" t="str">
            <v>Owner-Occupied</v>
          </cell>
          <cell r="N222">
            <v>4</v>
          </cell>
          <cell r="O222">
            <v>42093</v>
          </cell>
          <cell r="P222" t="str">
            <v>Current</v>
          </cell>
        </row>
        <row r="223">
          <cell r="B223">
            <v>42522</v>
          </cell>
          <cell r="C223">
            <v>7</v>
          </cell>
          <cell r="D223" t="str">
            <v>ON</v>
          </cell>
          <cell r="E223" t="str">
            <v>Refinance External</v>
          </cell>
          <cell r="F223" t="str">
            <v>Fixed</v>
          </cell>
          <cell r="I223">
            <v>40.69</v>
          </cell>
          <cell r="J223">
            <v>38.380000000000003</v>
          </cell>
          <cell r="K223" t="str">
            <v>Conv</v>
          </cell>
          <cell r="L223">
            <v>475524.09</v>
          </cell>
          <cell r="M223" t="str">
            <v>Owner-Occupied</v>
          </cell>
          <cell r="N223">
            <v>0</v>
          </cell>
          <cell r="O223">
            <v>43831</v>
          </cell>
          <cell r="P223" t="str">
            <v>Current</v>
          </cell>
        </row>
        <row r="224">
          <cell r="B224">
            <v>42328</v>
          </cell>
          <cell r="C224">
            <v>14</v>
          </cell>
          <cell r="D224" t="str">
            <v>AB</v>
          </cell>
          <cell r="E224" t="str">
            <v>Purchase with Improvements</v>
          </cell>
          <cell r="F224" t="str">
            <v>Fixed</v>
          </cell>
          <cell r="I224">
            <v>32.44</v>
          </cell>
          <cell r="J224">
            <v>20.81</v>
          </cell>
          <cell r="K224" t="str">
            <v>HiRatio</v>
          </cell>
          <cell r="L224">
            <v>497728.45</v>
          </cell>
          <cell r="M224" t="str">
            <v>Owner-Occupied</v>
          </cell>
          <cell r="N224">
            <v>0</v>
          </cell>
          <cell r="O224">
            <v>43831</v>
          </cell>
          <cell r="P224" t="str">
            <v>Current</v>
          </cell>
        </row>
        <row r="225">
          <cell r="B225">
            <v>42747</v>
          </cell>
          <cell r="C225">
            <v>0</v>
          </cell>
          <cell r="D225" t="str">
            <v>ON</v>
          </cell>
          <cell r="E225" t="str">
            <v>Purchase</v>
          </cell>
          <cell r="F225" t="str">
            <v>Fixed</v>
          </cell>
          <cell r="I225">
            <v>40.46</v>
          </cell>
          <cell r="J225">
            <v>27.68</v>
          </cell>
          <cell r="K225" t="str">
            <v>HiRatio</v>
          </cell>
          <cell r="L225">
            <v>380593.15</v>
          </cell>
          <cell r="M225" t="str">
            <v>Owner-Occupied</v>
          </cell>
          <cell r="N225">
            <v>0</v>
          </cell>
          <cell r="O225">
            <v>43831</v>
          </cell>
          <cell r="P225" t="str">
            <v>Current</v>
          </cell>
        </row>
        <row r="226">
          <cell r="B226">
            <v>42705</v>
          </cell>
          <cell r="C226">
            <v>1</v>
          </cell>
          <cell r="D226" t="str">
            <v>BC</v>
          </cell>
          <cell r="E226" t="str">
            <v>Purchase with Improvements</v>
          </cell>
          <cell r="F226" t="str">
            <v>Fixed</v>
          </cell>
          <cell r="I226">
            <v>35.31</v>
          </cell>
          <cell r="J226">
            <v>27.16</v>
          </cell>
          <cell r="K226" t="str">
            <v>HiRatio</v>
          </cell>
          <cell r="L226">
            <v>298100.81</v>
          </cell>
          <cell r="M226" t="str">
            <v>Owner-Occupied</v>
          </cell>
          <cell r="N226">
            <v>0</v>
          </cell>
          <cell r="O226">
            <v>43831</v>
          </cell>
          <cell r="P226" t="str">
            <v>Current</v>
          </cell>
        </row>
        <row r="227">
          <cell r="B227">
            <v>42746</v>
          </cell>
          <cell r="C227">
            <v>0</v>
          </cell>
          <cell r="D227" t="str">
            <v>BC</v>
          </cell>
          <cell r="E227" t="str">
            <v>Purchase</v>
          </cell>
          <cell r="F227" t="str">
            <v>Fixed</v>
          </cell>
          <cell r="I227">
            <v>41.03</v>
          </cell>
          <cell r="J227">
            <v>38.590000000000003</v>
          </cell>
          <cell r="K227" t="str">
            <v>HiRatio</v>
          </cell>
          <cell r="L227">
            <v>331776</v>
          </cell>
          <cell r="M227" t="str">
            <v>Owner-Occupied</v>
          </cell>
          <cell r="N227">
            <v>0</v>
          </cell>
          <cell r="O227">
            <v>43831</v>
          </cell>
          <cell r="P227" t="str">
            <v>Current</v>
          </cell>
        </row>
        <row r="228">
          <cell r="B228">
            <v>41515</v>
          </cell>
          <cell r="C228">
            <v>41</v>
          </cell>
          <cell r="D228" t="str">
            <v>MB</v>
          </cell>
          <cell r="E228" t="str">
            <v>Purchase with Improvements</v>
          </cell>
          <cell r="F228" t="str">
            <v>Fixed</v>
          </cell>
          <cell r="I228">
            <v>41.07</v>
          </cell>
          <cell r="J228">
            <v>26.19</v>
          </cell>
          <cell r="K228" t="str">
            <v>HiRatio</v>
          </cell>
          <cell r="L228">
            <v>0</v>
          </cell>
          <cell r="M228" t="str">
            <v>Owner-Occupied</v>
          </cell>
          <cell r="N228">
            <v>4</v>
          </cell>
          <cell r="O228">
            <v>42765</v>
          </cell>
          <cell r="P228" t="str">
            <v>Current</v>
          </cell>
        </row>
        <row r="229">
          <cell r="B229">
            <v>41719</v>
          </cell>
          <cell r="C229">
            <v>34</v>
          </cell>
          <cell r="D229" t="str">
            <v>ON</v>
          </cell>
          <cell r="E229" t="str">
            <v>Purchase</v>
          </cell>
          <cell r="F229" t="str">
            <v>Fixed</v>
          </cell>
          <cell r="I229">
            <v>37.43</v>
          </cell>
          <cell r="J229">
            <v>33.65</v>
          </cell>
          <cell r="K229" t="str">
            <v>HiRatio</v>
          </cell>
          <cell r="L229">
            <v>0</v>
          </cell>
          <cell r="M229" t="str">
            <v>Owner-Occupied</v>
          </cell>
          <cell r="N229">
            <v>4</v>
          </cell>
          <cell r="O229">
            <v>42205</v>
          </cell>
          <cell r="P229" t="str">
            <v>Current</v>
          </cell>
        </row>
        <row r="230">
          <cell r="B230">
            <v>40907</v>
          </cell>
          <cell r="C230">
            <v>61</v>
          </cell>
          <cell r="D230" t="str">
            <v>ON</v>
          </cell>
          <cell r="E230" t="str">
            <v>Purchase</v>
          </cell>
          <cell r="F230" t="str">
            <v>Fixed</v>
          </cell>
          <cell r="I230">
            <v>36.909999999999997</v>
          </cell>
          <cell r="J230">
            <v>26.5</v>
          </cell>
          <cell r="K230" t="str">
            <v>Conv</v>
          </cell>
          <cell r="L230">
            <v>234910.4</v>
          </cell>
          <cell r="M230" t="str">
            <v>Owner-Occupied</v>
          </cell>
          <cell r="N230">
            <v>0</v>
          </cell>
          <cell r="O230">
            <v>43831</v>
          </cell>
          <cell r="P230" t="str">
            <v>Current</v>
          </cell>
        </row>
        <row r="231">
          <cell r="B231">
            <v>42629</v>
          </cell>
          <cell r="C231">
            <v>4</v>
          </cell>
          <cell r="D231" t="str">
            <v>BC</v>
          </cell>
          <cell r="E231" t="str">
            <v>Transfer</v>
          </cell>
          <cell r="F231" t="str">
            <v>Fixed</v>
          </cell>
          <cell r="I231">
            <v>42.72</v>
          </cell>
          <cell r="J231">
            <v>28.18</v>
          </cell>
          <cell r="K231" t="str">
            <v>HiRatio</v>
          </cell>
          <cell r="L231">
            <v>299217.34000000003</v>
          </cell>
          <cell r="M231" t="str">
            <v>Owner-Occupied</v>
          </cell>
          <cell r="N231">
            <v>0</v>
          </cell>
          <cell r="O231">
            <v>43831</v>
          </cell>
          <cell r="P231" t="str">
            <v>Current</v>
          </cell>
        </row>
        <row r="232">
          <cell r="B232">
            <v>42467</v>
          </cell>
          <cell r="C232">
            <v>9</v>
          </cell>
          <cell r="D232" t="str">
            <v>ON</v>
          </cell>
          <cell r="E232" t="str">
            <v>Refinance External</v>
          </cell>
          <cell r="F232" t="str">
            <v>Fixed</v>
          </cell>
          <cell r="I232">
            <v>36.130000000000003</v>
          </cell>
          <cell r="J232">
            <v>22.78</v>
          </cell>
          <cell r="K232" t="str">
            <v>Conv</v>
          </cell>
          <cell r="L232">
            <v>491575.78</v>
          </cell>
          <cell r="M232" t="str">
            <v>Owner-Occupied</v>
          </cell>
          <cell r="N232">
            <v>0</v>
          </cell>
          <cell r="O232">
            <v>43831</v>
          </cell>
          <cell r="P232" t="str">
            <v>Current</v>
          </cell>
        </row>
        <row r="233">
          <cell r="B233">
            <v>42200</v>
          </cell>
          <cell r="C233">
            <v>18</v>
          </cell>
          <cell r="D233" t="str">
            <v>ON</v>
          </cell>
          <cell r="E233" t="str">
            <v>Purchase</v>
          </cell>
          <cell r="F233" t="str">
            <v>ARM</v>
          </cell>
          <cell r="I233">
            <v>37.01</v>
          </cell>
          <cell r="J233">
            <v>17.21</v>
          </cell>
          <cell r="K233" t="str">
            <v>HiRatio</v>
          </cell>
          <cell r="L233">
            <v>402569.86</v>
          </cell>
          <cell r="M233" t="str">
            <v>Owner-Occupied</v>
          </cell>
          <cell r="N233">
            <v>0</v>
          </cell>
          <cell r="O233">
            <v>43831</v>
          </cell>
          <cell r="P233" t="str">
            <v>Current</v>
          </cell>
        </row>
        <row r="234">
          <cell r="B234">
            <v>42165</v>
          </cell>
          <cell r="C234">
            <v>19</v>
          </cell>
          <cell r="D234" t="str">
            <v>ON</v>
          </cell>
          <cell r="E234" t="str">
            <v>Purchase</v>
          </cell>
          <cell r="F234" t="str">
            <v>Fixed</v>
          </cell>
          <cell r="I234">
            <v>28.21</v>
          </cell>
          <cell r="J234">
            <v>27.71</v>
          </cell>
          <cell r="K234" t="str">
            <v>HiRatio</v>
          </cell>
          <cell r="L234">
            <v>360859.97</v>
          </cell>
          <cell r="M234" t="str">
            <v>Owner-Occupied</v>
          </cell>
          <cell r="N234">
            <v>0</v>
          </cell>
          <cell r="O234">
            <v>43831</v>
          </cell>
          <cell r="P234" t="str">
            <v>Current</v>
          </cell>
        </row>
        <row r="235">
          <cell r="B235">
            <v>42394</v>
          </cell>
          <cell r="C235">
            <v>12</v>
          </cell>
          <cell r="D235" t="str">
            <v>ON</v>
          </cell>
          <cell r="E235" t="str">
            <v>Purchase</v>
          </cell>
          <cell r="F235" t="str">
            <v>Fixed</v>
          </cell>
          <cell r="I235">
            <v>36.020000000000003</v>
          </cell>
          <cell r="J235">
            <v>35.659999999999997</v>
          </cell>
          <cell r="K235" t="str">
            <v>Conv</v>
          </cell>
          <cell r="L235">
            <v>257054.94</v>
          </cell>
          <cell r="M235" t="str">
            <v>Owner-Occupied</v>
          </cell>
          <cell r="N235">
            <v>0</v>
          </cell>
          <cell r="O235">
            <v>43831</v>
          </cell>
          <cell r="P235" t="str">
            <v>Current</v>
          </cell>
        </row>
        <row r="236">
          <cell r="B236">
            <v>41936</v>
          </cell>
          <cell r="C236">
            <v>27</v>
          </cell>
          <cell r="D236" t="str">
            <v>ON</v>
          </cell>
          <cell r="E236" t="str">
            <v>Purchase</v>
          </cell>
          <cell r="F236" t="str">
            <v>ARM</v>
          </cell>
          <cell r="I236">
            <v>30.52</v>
          </cell>
          <cell r="J236">
            <v>30.37</v>
          </cell>
          <cell r="K236" t="str">
            <v>HiRatio</v>
          </cell>
          <cell r="L236">
            <v>368546.5</v>
          </cell>
          <cell r="M236" t="str">
            <v>Owner-Occupied</v>
          </cell>
          <cell r="N236">
            <v>0</v>
          </cell>
          <cell r="O236">
            <v>43831</v>
          </cell>
          <cell r="P236" t="str">
            <v>Current</v>
          </cell>
        </row>
        <row r="237">
          <cell r="B237">
            <v>42704</v>
          </cell>
          <cell r="C237">
            <v>2</v>
          </cell>
          <cell r="D237" t="str">
            <v>AB</v>
          </cell>
          <cell r="E237" t="str">
            <v>Purchase</v>
          </cell>
          <cell r="F237" t="str">
            <v>Fixed</v>
          </cell>
          <cell r="I237">
            <v>43.57</v>
          </cell>
          <cell r="J237">
            <v>35.72</v>
          </cell>
          <cell r="K237" t="str">
            <v>HiRatio</v>
          </cell>
          <cell r="L237">
            <v>630559.92000000004</v>
          </cell>
          <cell r="M237" t="str">
            <v>Owner-Occupied</v>
          </cell>
          <cell r="N237">
            <v>0</v>
          </cell>
          <cell r="O237">
            <v>43831</v>
          </cell>
          <cell r="P237" t="str">
            <v>Current</v>
          </cell>
        </row>
        <row r="238">
          <cell r="B238">
            <v>42755</v>
          </cell>
          <cell r="C238">
            <v>0</v>
          </cell>
          <cell r="D238" t="str">
            <v>ON</v>
          </cell>
          <cell r="E238" t="str">
            <v>Purchase</v>
          </cell>
          <cell r="F238" t="str">
            <v>Fixed</v>
          </cell>
          <cell r="I238">
            <v>29.99</v>
          </cell>
          <cell r="J238">
            <v>29.48</v>
          </cell>
          <cell r="K238" t="str">
            <v>HiRatio</v>
          </cell>
          <cell r="L238">
            <v>395366.40000000002</v>
          </cell>
          <cell r="M238" t="str">
            <v>Owner-Occupied</v>
          </cell>
          <cell r="N238">
            <v>0</v>
          </cell>
          <cell r="O238">
            <v>43831</v>
          </cell>
          <cell r="P238" t="str">
            <v>Current</v>
          </cell>
        </row>
        <row r="239">
          <cell r="B239">
            <v>42551</v>
          </cell>
          <cell r="C239">
            <v>7</v>
          </cell>
          <cell r="D239" t="str">
            <v>BC</v>
          </cell>
          <cell r="E239" t="str">
            <v>Purchase</v>
          </cell>
          <cell r="F239" t="str">
            <v>Fixed</v>
          </cell>
          <cell r="I239">
            <v>44</v>
          </cell>
          <cell r="J239">
            <v>32.33</v>
          </cell>
          <cell r="K239" t="str">
            <v>HiRatio</v>
          </cell>
          <cell r="L239">
            <v>334687.11</v>
          </cell>
          <cell r="M239" t="str">
            <v>Owner-Occupied</v>
          </cell>
          <cell r="N239">
            <v>0</v>
          </cell>
          <cell r="O239">
            <v>43831</v>
          </cell>
          <cell r="P239" t="str">
            <v>Current</v>
          </cell>
        </row>
        <row r="240">
          <cell r="B240">
            <v>42095</v>
          </cell>
          <cell r="C240">
            <v>21</v>
          </cell>
          <cell r="D240" t="str">
            <v>AB</v>
          </cell>
          <cell r="E240" t="str">
            <v>Purchase</v>
          </cell>
          <cell r="F240" t="str">
            <v>Fixed</v>
          </cell>
          <cell r="I240">
            <v>42.22</v>
          </cell>
          <cell r="J240">
            <v>30.59</v>
          </cell>
          <cell r="K240" t="str">
            <v>HiRatio</v>
          </cell>
          <cell r="L240">
            <v>314002.74</v>
          </cell>
          <cell r="M240" t="str">
            <v>Owner-Occupied</v>
          </cell>
          <cell r="N240">
            <v>0</v>
          </cell>
          <cell r="O240">
            <v>43831</v>
          </cell>
          <cell r="P240" t="str">
            <v>Current</v>
          </cell>
        </row>
        <row r="241">
          <cell r="B241">
            <v>41621</v>
          </cell>
          <cell r="C241">
            <v>37</v>
          </cell>
          <cell r="D241" t="str">
            <v>ON</v>
          </cell>
          <cell r="E241" t="str">
            <v>Purchase</v>
          </cell>
          <cell r="F241" t="str">
            <v>Fixed</v>
          </cell>
          <cell r="I241">
            <v>32.01</v>
          </cell>
          <cell r="J241">
            <v>19.57</v>
          </cell>
          <cell r="K241" t="str">
            <v>HiRatio</v>
          </cell>
          <cell r="L241">
            <v>0</v>
          </cell>
          <cell r="M241" t="str">
            <v>Owner-Occupied</v>
          </cell>
          <cell r="N241">
            <v>4</v>
          </cell>
          <cell r="O241">
            <v>42555</v>
          </cell>
          <cell r="P241" t="str">
            <v>Current</v>
          </cell>
        </row>
        <row r="242">
          <cell r="B242">
            <v>42522</v>
          </cell>
          <cell r="C242">
            <v>7</v>
          </cell>
          <cell r="D242" t="str">
            <v>AB</v>
          </cell>
          <cell r="E242" t="str">
            <v>Purchase</v>
          </cell>
          <cell r="F242" t="str">
            <v>Fixed</v>
          </cell>
          <cell r="I242">
            <v>40.630000000000003</v>
          </cell>
          <cell r="J242">
            <v>26.86</v>
          </cell>
          <cell r="K242" t="str">
            <v>HiRatio</v>
          </cell>
          <cell r="L242">
            <v>153599.45000000001</v>
          </cell>
          <cell r="M242" t="str">
            <v>Owner-Occupied</v>
          </cell>
          <cell r="N242">
            <v>0</v>
          </cell>
          <cell r="O242">
            <v>43831</v>
          </cell>
          <cell r="P242" t="str">
            <v>Current</v>
          </cell>
        </row>
        <row r="243">
          <cell r="B243">
            <v>41120</v>
          </cell>
          <cell r="C243">
            <v>54</v>
          </cell>
          <cell r="D243" t="str">
            <v>AB</v>
          </cell>
          <cell r="E243" t="str">
            <v>Purchase</v>
          </cell>
          <cell r="F243" t="str">
            <v>Fixed</v>
          </cell>
          <cell r="I243">
            <v>35.42</v>
          </cell>
          <cell r="J243">
            <v>29.96</v>
          </cell>
          <cell r="K243" t="str">
            <v>HiRatio</v>
          </cell>
          <cell r="L243">
            <v>167353.20000000001</v>
          </cell>
          <cell r="M243" t="str">
            <v>Owner-Occupied</v>
          </cell>
          <cell r="N243">
            <v>0</v>
          </cell>
          <cell r="O243">
            <v>43831</v>
          </cell>
          <cell r="P243" t="str">
            <v>Current</v>
          </cell>
        </row>
        <row r="244">
          <cell r="B244">
            <v>41865</v>
          </cell>
          <cell r="C244">
            <v>29</v>
          </cell>
          <cell r="D244" t="str">
            <v>ON</v>
          </cell>
          <cell r="E244" t="str">
            <v>Purchase</v>
          </cell>
          <cell r="F244" t="str">
            <v>ARM</v>
          </cell>
          <cell r="I244">
            <v>36.54</v>
          </cell>
          <cell r="J244">
            <v>23.51</v>
          </cell>
          <cell r="K244" t="str">
            <v>HiRatio</v>
          </cell>
          <cell r="L244">
            <v>216925.36</v>
          </cell>
          <cell r="M244" t="str">
            <v>Owner-Occupied</v>
          </cell>
          <cell r="N244">
            <v>0</v>
          </cell>
          <cell r="O244">
            <v>43831</v>
          </cell>
          <cell r="P244" t="str">
            <v>Current</v>
          </cell>
        </row>
        <row r="245">
          <cell r="B245">
            <v>42562</v>
          </cell>
          <cell r="C245">
            <v>6</v>
          </cell>
          <cell r="D245" t="str">
            <v>ON</v>
          </cell>
          <cell r="E245" t="str">
            <v>Port Decrease</v>
          </cell>
          <cell r="F245" t="str">
            <v>ARM</v>
          </cell>
          <cell r="I245">
            <v>38.74</v>
          </cell>
          <cell r="J245">
            <v>21.81</v>
          </cell>
          <cell r="K245" t="str">
            <v>HiRatio</v>
          </cell>
          <cell r="L245">
            <v>347031.88</v>
          </cell>
          <cell r="M245" t="str">
            <v>Owner-Occupied</v>
          </cell>
          <cell r="N245">
            <v>0</v>
          </cell>
          <cell r="O245">
            <v>43831</v>
          </cell>
          <cell r="P245" t="str">
            <v>Current</v>
          </cell>
        </row>
        <row r="246">
          <cell r="B246">
            <v>42531</v>
          </cell>
          <cell r="C246">
            <v>7</v>
          </cell>
          <cell r="D246" t="str">
            <v>ON</v>
          </cell>
          <cell r="E246" t="str">
            <v>Port Decrease</v>
          </cell>
          <cell r="F246" t="str">
            <v>ARM</v>
          </cell>
          <cell r="I246">
            <v>23.38</v>
          </cell>
          <cell r="J246">
            <v>19.98</v>
          </cell>
          <cell r="K246" t="str">
            <v>Conv</v>
          </cell>
          <cell r="L246">
            <v>448119.41</v>
          </cell>
          <cell r="M246" t="str">
            <v>Owner-Occupied</v>
          </cell>
          <cell r="N246">
            <v>0</v>
          </cell>
          <cell r="O246">
            <v>43831</v>
          </cell>
          <cell r="P246" t="str">
            <v>Current</v>
          </cell>
        </row>
        <row r="247">
          <cell r="B247">
            <v>40710</v>
          </cell>
          <cell r="C247">
            <v>67</v>
          </cell>
          <cell r="D247" t="str">
            <v>ON</v>
          </cell>
          <cell r="E247" t="str">
            <v>Purchase</v>
          </cell>
          <cell r="F247" t="str">
            <v>Fixed</v>
          </cell>
          <cell r="I247">
            <v>39.22</v>
          </cell>
          <cell r="J247">
            <v>39.22</v>
          </cell>
          <cell r="K247" t="str">
            <v>HiRatio</v>
          </cell>
          <cell r="L247">
            <v>0</v>
          </cell>
          <cell r="M247" t="str">
            <v>Owner-Occupied</v>
          </cell>
          <cell r="N247">
            <v>4</v>
          </cell>
          <cell r="O247">
            <v>41849</v>
          </cell>
          <cell r="P247" t="str">
            <v>Current</v>
          </cell>
        </row>
        <row r="248">
          <cell r="B248">
            <v>41093</v>
          </cell>
          <cell r="C248">
            <v>54</v>
          </cell>
          <cell r="D248" t="str">
            <v>ON</v>
          </cell>
          <cell r="E248" t="str">
            <v>Purchase</v>
          </cell>
          <cell r="F248" t="str">
            <v>Fixed</v>
          </cell>
          <cell r="I248">
            <v>38.83</v>
          </cell>
          <cell r="J248">
            <v>29.19</v>
          </cell>
          <cell r="K248" t="str">
            <v>HiRatio</v>
          </cell>
          <cell r="L248">
            <v>146439.62</v>
          </cell>
          <cell r="M248" t="str">
            <v>Owner-Occupied</v>
          </cell>
          <cell r="N248">
            <v>0</v>
          </cell>
          <cell r="O248">
            <v>43831</v>
          </cell>
          <cell r="P248" t="str">
            <v>Current</v>
          </cell>
        </row>
        <row r="249">
          <cell r="B249">
            <v>41197</v>
          </cell>
          <cell r="C249">
            <v>51</v>
          </cell>
          <cell r="D249" t="str">
            <v>BC</v>
          </cell>
          <cell r="E249" t="str">
            <v>Purchase</v>
          </cell>
          <cell r="F249" t="str">
            <v>Fixed</v>
          </cell>
          <cell r="I249">
            <v>38.46</v>
          </cell>
          <cell r="J249">
            <v>32.799999999999997</v>
          </cell>
          <cell r="K249" t="str">
            <v>HiRatio</v>
          </cell>
          <cell r="L249">
            <v>358752.68</v>
          </cell>
          <cell r="M249" t="str">
            <v>Owner-Occupied</v>
          </cell>
          <cell r="N249">
            <v>0</v>
          </cell>
          <cell r="O249">
            <v>43831</v>
          </cell>
          <cell r="P249" t="str">
            <v>Current</v>
          </cell>
        </row>
        <row r="250">
          <cell r="B250">
            <v>41152</v>
          </cell>
          <cell r="C250">
            <v>53</v>
          </cell>
          <cell r="D250" t="str">
            <v>SK</v>
          </cell>
          <cell r="E250" t="str">
            <v>Purchase</v>
          </cell>
          <cell r="F250" t="str">
            <v>Fixed</v>
          </cell>
          <cell r="I250">
            <v>39.01</v>
          </cell>
          <cell r="J250">
            <v>22.11</v>
          </cell>
          <cell r="K250" t="str">
            <v>HiRatio</v>
          </cell>
          <cell r="L250">
            <v>132027.46</v>
          </cell>
          <cell r="M250" t="str">
            <v>Owner-Occupied</v>
          </cell>
          <cell r="N250">
            <v>0</v>
          </cell>
          <cell r="O250">
            <v>43831</v>
          </cell>
          <cell r="P250" t="str">
            <v>Current</v>
          </cell>
        </row>
        <row r="251">
          <cell r="B251">
            <v>41698</v>
          </cell>
          <cell r="C251">
            <v>35</v>
          </cell>
          <cell r="D251" t="str">
            <v>SK</v>
          </cell>
          <cell r="E251" t="str">
            <v>Purchase</v>
          </cell>
          <cell r="F251" t="str">
            <v>ARM</v>
          </cell>
          <cell r="I251">
            <v>30.29</v>
          </cell>
          <cell r="J251">
            <v>29.7</v>
          </cell>
          <cell r="K251" t="str">
            <v>HiRatio</v>
          </cell>
          <cell r="L251">
            <v>235368.59</v>
          </cell>
          <cell r="M251" t="str">
            <v>Owner-Occupied</v>
          </cell>
          <cell r="N251">
            <v>0</v>
          </cell>
          <cell r="O251">
            <v>43831</v>
          </cell>
          <cell r="P251" t="str">
            <v>Current</v>
          </cell>
        </row>
        <row r="252">
          <cell r="B252">
            <v>42027</v>
          </cell>
          <cell r="C252">
            <v>24</v>
          </cell>
          <cell r="D252" t="str">
            <v>ON</v>
          </cell>
          <cell r="E252" t="str">
            <v>Purchase</v>
          </cell>
          <cell r="F252" t="str">
            <v>Fixed</v>
          </cell>
          <cell r="I252">
            <v>43.66</v>
          </cell>
          <cell r="J252">
            <v>33.950000000000003</v>
          </cell>
          <cell r="K252" t="str">
            <v>HiRatio</v>
          </cell>
          <cell r="L252">
            <v>262626.48</v>
          </cell>
          <cell r="M252" t="str">
            <v>Owner-Occupied</v>
          </cell>
          <cell r="N252">
            <v>0</v>
          </cell>
          <cell r="O252">
            <v>43831</v>
          </cell>
          <cell r="P252" t="str">
            <v>Current</v>
          </cell>
        </row>
        <row r="253">
          <cell r="B253">
            <v>42222</v>
          </cell>
          <cell r="C253">
            <v>17</v>
          </cell>
          <cell r="D253" t="str">
            <v>NB</v>
          </cell>
          <cell r="E253" t="str">
            <v>Transfer</v>
          </cell>
          <cell r="F253" t="str">
            <v>Fixed</v>
          </cell>
          <cell r="I253">
            <v>17.309999999999999</v>
          </cell>
          <cell r="J253">
            <v>13.4</v>
          </cell>
          <cell r="K253" t="str">
            <v>Conv</v>
          </cell>
          <cell r="L253">
            <v>127827.91</v>
          </cell>
          <cell r="M253" t="str">
            <v>Owner-Occupied</v>
          </cell>
          <cell r="N253">
            <v>0</v>
          </cell>
          <cell r="O253">
            <v>43831</v>
          </cell>
          <cell r="P253" t="str">
            <v>Current</v>
          </cell>
        </row>
        <row r="254">
          <cell r="B254">
            <v>41792</v>
          </cell>
          <cell r="C254">
            <v>31</v>
          </cell>
          <cell r="D254" t="str">
            <v>ON</v>
          </cell>
          <cell r="E254" t="str">
            <v>Purchase</v>
          </cell>
          <cell r="F254" t="str">
            <v>Fixed</v>
          </cell>
          <cell r="I254">
            <v>39.78</v>
          </cell>
          <cell r="J254">
            <v>13.25</v>
          </cell>
          <cell r="K254" t="str">
            <v>Conv</v>
          </cell>
          <cell r="L254">
            <v>187192.55</v>
          </cell>
          <cell r="M254" t="str">
            <v>Rental</v>
          </cell>
          <cell r="N254">
            <v>0</v>
          </cell>
          <cell r="O254">
            <v>43831</v>
          </cell>
          <cell r="P254" t="str">
            <v>Current</v>
          </cell>
        </row>
        <row r="255">
          <cell r="B255">
            <v>41711</v>
          </cell>
          <cell r="C255">
            <v>34</v>
          </cell>
          <cell r="D255" t="str">
            <v>BC</v>
          </cell>
          <cell r="E255" t="str">
            <v>Refinance External</v>
          </cell>
          <cell r="F255" t="str">
            <v>ARM</v>
          </cell>
          <cell r="I255">
            <v>22.42</v>
          </cell>
          <cell r="J255">
            <v>20.93</v>
          </cell>
          <cell r="K255" t="str">
            <v>Conv</v>
          </cell>
          <cell r="L255">
            <v>175971.16</v>
          </cell>
          <cell r="M255" t="str">
            <v>Owner-Occupied</v>
          </cell>
          <cell r="N255">
            <v>0</v>
          </cell>
          <cell r="O255">
            <v>43831</v>
          </cell>
          <cell r="P255" t="str">
            <v>Current</v>
          </cell>
        </row>
        <row r="256">
          <cell r="B256">
            <v>42034</v>
          </cell>
          <cell r="C256">
            <v>24</v>
          </cell>
          <cell r="D256" t="str">
            <v>ON</v>
          </cell>
          <cell r="E256" t="str">
            <v>Purchase</v>
          </cell>
          <cell r="F256" t="str">
            <v>Fixed</v>
          </cell>
          <cell r="I256">
            <v>26.13</v>
          </cell>
          <cell r="J256">
            <v>16.28</v>
          </cell>
          <cell r="K256" t="str">
            <v>HiRatio</v>
          </cell>
          <cell r="L256">
            <v>220378.65</v>
          </cell>
          <cell r="M256" t="str">
            <v>Owner-Occupied</v>
          </cell>
          <cell r="N256">
            <v>0</v>
          </cell>
          <cell r="O256">
            <v>43831</v>
          </cell>
          <cell r="P256" t="str">
            <v>Current</v>
          </cell>
        </row>
        <row r="257">
          <cell r="B257">
            <v>42643</v>
          </cell>
          <cell r="C257">
            <v>4</v>
          </cell>
          <cell r="D257" t="str">
            <v>AB</v>
          </cell>
          <cell r="E257" t="str">
            <v>ETO Existing Client</v>
          </cell>
          <cell r="F257" t="str">
            <v>Fixed</v>
          </cell>
          <cell r="I257">
            <v>23.3</v>
          </cell>
          <cell r="J257">
            <v>23.3</v>
          </cell>
          <cell r="K257" t="str">
            <v>Conv</v>
          </cell>
          <cell r="L257">
            <v>443559.17</v>
          </cell>
          <cell r="M257" t="str">
            <v>Owner-Occupied</v>
          </cell>
          <cell r="N257">
            <v>0</v>
          </cell>
          <cell r="O257">
            <v>43831</v>
          </cell>
          <cell r="P257" t="str">
            <v>Current</v>
          </cell>
        </row>
        <row r="258">
          <cell r="B258">
            <v>41848</v>
          </cell>
          <cell r="C258">
            <v>30</v>
          </cell>
          <cell r="D258" t="str">
            <v>ON</v>
          </cell>
          <cell r="E258" t="str">
            <v>Refinance External</v>
          </cell>
          <cell r="F258" t="str">
            <v>Fixed</v>
          </cell>
          <cell r="I258">
            <v>36.24</v>
          </cell>
          <cell r="J258">
            <v>31.74</v>
          </cell>
          <cell r="K258" t="str">
            <v>Conv</v>
          </cell>
          <cell r="L258">
            <v>402138.2</v>
          </cell>
          <cell r="M258" t="str">
            <v>Owner-Occupied</v>
          </cell>
          <cell r="N258">
            <v>0</v>
          </cell>
          <cell r="O258">
            <v>43831</v>
          </cell>
          <cell r="P258" t="str">
            <v>Current</v>
          </cell>
        </row>
        <row r="259">
          <cell r="B259">
            <v>42647</v>
          </cell>
          <cell r="C259">
            <v>3</v>
          </cell>
          <cell r="D259" t="str">
            <v>ON</v>
          </cell>
          <cell r="E259" t="str">
            <v>Purchase</v>
          </cell>
          <cell r="F259" t="str">
            <v>Fixed</v>
          </cell>
          <cell r="I259">
            <v>35.520000000000003</v>
          </cell>
          <cell r="J259">
            <v>27.53</v>
          </cell>
          <cell r="K259" t="str">
            <v>HiRatio</v>
          </cell>
          <cell r="L259">
            <v>375131.61</v>
          </cell>
          <cell r="M259" t="str">
            <v>Owner-Occupied</v>
          </cell>
          <cell r="N259">
            <v>0</v>
          </cell>
          <cell r="O259">
            <v>43831</v>
          </cell>
          <cell r="P259" t="str">
            <v>Current</v>
          </cell>
        </row>
        <row r="260">
          <cell r="B260">
            <v>41054</v>
          </cell>
          <cell r="C260">
            <v>56</v>
          </cell>
          <cell r="D260" t="str">
            <v>ON</v>
          </cell>
          <cell r="E260" t="str">
            <v>Refinance External</v>
          </cell>
          <cell r="F260" t="str">
            <v>Fixed</v>
          </cell>
          <cell r="I260">
            <v>35.700000000000003</v>
          </cell>
          <cell r="J260">
            <v>35.04</v>
          </cell>
          <cell r="K260" t="str">
            <v>Conv</v>
          </cell>
          <cell r="L260">
            <v>176973.78</v>
          </cell>
          <cell r="M260" t="str">
            <v>Owner-Occupied</v>
          </cell>
          <cell r="N260">
            <v>0</v>
          </cell>
          <cell r="O260">
            <v>43831</v>
          </cell>
          <cell r="P260" t="str">
            <v>Current</v>
          </cell>
        </row>
        <row r="261">
          <cell r="B261">
            <v>41537</v>
          </cell>
          <cell r="C261">
            <v>40</v>
          </cell>
          <cell r="D261" t="str">
            <v>ON</v>
          </cell>
          <cell r="E261" t="str">
            <v>Purchase</v>
          </cell>
          <cell r="F261" t="str">
            <v>ARM</v>
          </cell>
          <cell r="I261">
            <v>34.03</v>
          </cell>
          <cell r="J261">
            <v>14.58</v>
          </cell>
          <cell r="K261" t="str">
            <v>Conv</v>
          </cell>
          <cell r="L261">
            <v>193107.36</v>
          </cell>
          <cell r="M261" t="str">
            <v>Rental</v>
          </cell>
          <cell r="N261">
            <v>0</v>
          </cell>
          <cell r="O261">
            <v>43831</v>
          </cell>
          <cell r="P261" t="str">
            <v>Current</v>
          </cell>
        </row>
        <row r="262">
          <cell r="B262">
            <v>42275</v>
          </cell>
          <cell r="C262">
            <v>16</v>
          </cell>
          <cell r="D262" t="str">
            <v>AB</v>
          </cell>
          <cell r="E262" t="str">
            <v>Refinance External</v>
          </cell>
          <cell r="F262" t="str">
            <v>Fixed</v>
          </cell>
          <cell r="I262">
            <v>41.26</v>
          </cell>
          <cell r="J262">
            <v>27.94</v>
          </cell>
          <cell r="K262" t="str">
            <v>Conv</v>
          </cell>
          <cell r="L262">
            <v>252548.52</v>
          </cell>
          <cell r="M262" t="str">
            <v>Owner-Occupied</v>
          </cell>
          <cell r="N262">
            <v>0</v>
          </cell>
          <cell r="O262">
            <v>43831</v>
          </cell>
          <cell r="P262" t="str">
            <v>Current</v>
          </cell>
        </row>
        <row r="263">
          <cell r="B263">
            <v>40515</v>
          </cell>
          <cell r="C263">
            <v>73</v>
          </cell>
          <cell r="D263" t="str">
            <v>ON</v>
          </cell>
          <cell r="E263" t="str">
            <v>Transfer</v>
          </cell>
          <cell r="F263" t="str">
            <v>Fixed</v>
          </cell>
          <cell r="I263">
            <v>33.42</v>
          </cell>
          <cell r="J263">
            <v>24.66</v>
          </cell>
          <cell r="K263" t="str">
            <v>Conv</v>
          </cell>
          <cell r="L263">
            <v>230892.51</v>
          </cell>
          <cell r="M263" t="str">
            <v>Owner-Occupied</v>
          </cell>
          <cell r="N263">
            <v>0</v>
          </cell>
          <cell r="O263">
            <v>43831</v>
          </cell>
          <cell r="P263" t="str">
            <v>Current</v>
          </cell>
        </row>
        <row r="264">
          <cell r="B264">
            <v>41541</v>
          </cell>
          <cell r="C264">
            <v>40</v>
          </cell>
          <cell r="D264" t="str">
            <v>ON</v>
          </cell>
          <cell r="E264" t="str">
            <v>Transfer</v>
          </cell>
          <cell r="F264" t="str">
            <v>ARM</v>
          </cell>
          <cell r="I264">
            <v>31.77</v>
          </cell>
          <cell r="J264">
            <v>20.45</v>
          </cell>
          <cell r="K264" t="str">
            <v>Conv</v>
          </cell>
          <cell r="L264">
            <v>166192.57</v>
          </cell>
          <cell r="M264" t="str">
            <v>Owner-Occupied</v>
          </cell>
          <cell r="N264">
            <v>0</v>
          </cell>
          <cell r="O264">
            <v>43831</v>
          </cell>
          <cell r="P264" t="str">
            <v>Current</v>
          </cell>
        </row>
        <row r="265">
          <cell r="B265">
            <v>42396</v>
          </cell>
          <cell r="C265">
            <v>12</v>
          </cell>
          <cell r="D265" t="str">
            <v>ON</v>
          </cell>
          <cell r="E265" t="str">
            <v>Purchase</v>
          </cell>
          <cell r="F265" t="str">
            <v>ARM</v>
          </cell>
          <cell r="I265">
            <v>32.15</v>
          </cell>
          <cell r="J265">
            <v>27.23</v>
          </cell>
          <cell r="K265" t="str">
            <v>Conv</v>
          </cell>
          <cell r="L265">
            <v>416286.97</v>
          </cell>
          <cell r="M265" t="str">
            <v>Owner-Occupied</v>
          </cell>
          <cell r="N265">
            <v>0</v>
          </cell>
          <cell r="O265">
            <v>43831</v>
          </cell>
          <cell r="P265" t="str">
            <v>Current</v>
          </cell>
        </row>
        <row r="266">
          <cell r="B266">
            <v>40716</v>
          </cell>
          <cell r="C266">
            <v>67</v>
          </cell>
          <cell r="D266" t="str">
            <v>ON</v>
          </cell>
          <cell r="E266" t="str">
            <v>Refinance External</v>
          </cell>
          <cell r="F266" t="str">
            <v>ARM</v>
          </cell>
          <cell r="I266">
            <v>39.549999999999997</v>
          </cell>
          <cell r="J266">
            <v>33.979999999999997</v>
          </cell>
          <cell r="K266" t="str">
            <v>Conv</v>
          </cell>
          <cell r="L266">
            <v>0</v>
          </cell>
          <cell r="M266" t="str">
            <v>Owner-Occupied</v>
          </cell>
          <cell r="N266">
            <v>4</v>
          </cell>
          <cell r="O266">
            <v>41450</v>
          </cell>
          <cell r="P266" t="str">
            <v>Current</v>
          </cell>
        </row>
        <row r="267">
          <cell r="B267">
            <v>41667</v>
          </cell>
          <cell r="C267">
            <v>36</v>
          </cell>
          <cell r="D267" t="str">
            <v>BC</v>
          </cell>
          <cell r="E267" t="str">
            <v>Refinance External</v>
          </cell>
          <cell r="F267" t="str">
            <v>ARM</v>
          </cell>
          <cell r="I267">
            <v>30.26</v>
          </cell>
          <cell r="J267">
            <v>26.3</v>
          </cell>
          <cell r="K267" t="str">
            <v>Conv</v>
          </cell>
          <cell r="L267">
            <v>340313.78</v>
          </cell>
          <cell r="M267" t="str">
            <v>Owner-Occupied</v>
          </cell>
          <cell r="N267">
            <v>0</v>
          </cell>
          <cell r="O267">
            <v>43831</v>
          </cell>
          <cell r="P267" t="str">
            <v>Current</v>
          </cell>
        </row>
        <row r="268">
          <cell r="B268">
            <v>40830</v>
          </cell>
          <cell r="C268">
            <v>63</v>
          </cell>
          <cell r="D268" t="str">
            <v>ON</v>
          </cell>
          <cell r="E268" t="str">
            <v>Refinance External</v>
          </cell>
          <cell r="F268" t="str">
            <v>Fixed</v>
          </cell>
          <cell r="I268">
            <v>34.65</v>
          </cell>
          <cell r="J268">
            <v>23.54</v>
          </cell>
          <cell r="K268" t="str">
            <v>HiRatio</v>
          </cell>
          <cell r="L268">
            <v>0</v>
          </cell>
          <cell r="M268" t="str">
            <v>Owner-Occupied</v>
          </cell>
          <cell r="N268">
            <v>4</v>
          </cell>
          <cell r="O268">
            <v>41661</v>
          </cell>
          <cell r="P268" t="str">
            <v>Current</v>
          </cell>
        </row>
        <row r="269">
          <cell r="B269">
            <v>41026</v>
          </cell>
          <cell r="C269">
            <v>57</v>
          </cell>
          <cell r="D269" t="str">
            <v>ON</v>
          </cell>
          <cell r="E269" t="str">
            <v>Purchase</v>
          </cell>
          <cell r="F269" t="str">
            <v>Fixed</v>
          </cell>
          <cell r="I269">
            <v>30.65</v>
          </cell>
          <cell r="J269">
            <v>21.99</v>
          </cell>
          <cell r="K269" t="str">
            <v>Conv</v>
          </cell>
          <cell r="L269">
            <v>0</v>
          </cell>
          <cell r="M269" t="str">
            <v>Owner-Occupied</v>
          </cell>
          <cell r="N269">
            <v>4</v>
          </cell>
          <cell r="O269">
            <v>42060</v>
          </cell>
          <cell r="P269" t="str">
            <v>Current</v>
          </cell>
        </row>
        <row r="270">
          <cell r="B270">
            <v>41087</v>
          </cell>
          <cell r="C270">
            <v>55</v>
          </cell>
          <cell r="D270" t="str">
            <v>BC</v>
          </cell>
          <cell r="E270" t="str">
            <v>Refinance External</v>
          </cell>
          <cell r="F270" t="str">
            <v>Fixed</v>
          </cell>
          <cell r="I270">
            <v>33.65</v>
          </cell>
          <cell r="J270">
            <v>24.13</v>
          </cell>
          <cell r="K270" t="str">
            <v>Conv</v>
          </cell>
          <cell r="L270">
            <v>0</v>
          </cell>
          <cell r="M270" t="str">
            <v>Owner-Occupied</v>
          </cell>
          <cell r="N270">
            <v>4</v>
          </cell>
          <cell r="O270">
            <v>42184</v>
          </cell>
          <cell r="P270" t="str">
            <v>Current</v>
          </cell>
        </row>
        <row r="271">
          <cell r="B271">
            <v>41180</v>
          </cell>
          <cell r="C271">
            <v>52</v>
          </cell>
          <cell r="D271" t="str">
            <v>ON</v>
          </cell>
          <cell r="E271" t="str">
            <v>Purchase</v>
          </cell>
          <cell r="F271" t="str">
            <v>ARM</v>
          </cell>
          <cell r="I271">
            <v>36.340000000000003</v>
          </cell>
          <cell r="J271">
            <v>24.05</v>
          </cell>
          <cell r="K271" t="str">
            <v>Conv</v>
          </cell>
          <cell r="L271">
            <v>0</v>
          </cell>
          <cell r="M271" t="str">
            <v>Owner-Occupied</v>
          </cell>
          <cell r="N271">
            <v>4</v>
          </cell>
          <cell r="O271">
            <v>41453</v>
          </cell>
          <cell r="P271" t="str">
            <v>Current</v>
          </cell>
        </row>
        <row r="272">
          <cell r="B272">
            <v>42173</v>
          </cell>
          <cell r="C272">
            <v>19</v>
          </cell>
          <cell r="D272" t="str">
            <v>BC</v>
          </cell>
          <cell r="E272" t="str">
            <v>Purchase</v>
          </cell>
          <cell r="F272" t="str">
            <v>ARM</v>
          </cell>
          <cell r="I272">
            <v>25.54</v>
          </cell>
          <cell r="J272">
            <v>25.4</v>
          </cell>
          <cell r="K272" t="str">
            <v>Conv</v>
          </cell>
          <cell r="L272">
            <v>180760.22</v>
          </cell>
          <cell r="M272" t="str">
            <v>Owner-Occupied</v>
          </cell>
          <cell r="N272">
            <v>0</v>
          </cell>
          <cell r="O272">
            <v>43831</v>
          </cell>
          <cell r="P272" t="str">
            <v>Current</v>
          </cell>
        </row>
        <row r="273">
          <cell r="B273">
            <v>42545</v>
          </cell>
          <cell r="C273">
            <v>7</v>
          </cell>
          <cell r="D273" t="str">
            <v>ON</v>
          </cell>
          <cell r="E273" t="str">
            <v>Purchase</v>
          </cell>
          <cell r="F273" t="str">
            <v>Fixed</v>
          </cell>
          <cell r="I273">
            <v>36.43</v>
          </cell>
          <cell r="J273">
            <v>33.31</v>
          </cell>
          <cell r="K273" t="str">
            <v>HiRatio</v>
          </cell>
          <cell r="L273">
            <v>178971.9</v>
          </cell>
          <cell r="M273" t="str">
            <v>Owner-Occupied</v>
          </cell>
          <cell r="N273">
            <v>0</v>
          </cell>
          <cell r="O273">
            <v>43831</v>
          </cell>
          <cell r="P273" t="str">
            <v>Current</v>
          </cell>
        </row>
        <row r="274">
          <cell r="B274">
            <v>40627</v>
          </cell>
          <cell r="C274">
            <v>70</v>
          </cell>
          <cell r="D274" t="str">
            <v>AB</v>
          </cell>
          <cell r="E274" t="str">
            <v>Purchase</v>
          </cell>
          <cell r="F274" t="str">
            <v>Fixed</v>
          </cell>
          <cell r="I274">
            <v>41.22</v>
          </cell>
          <cell r="J274">
            <v>38.56</v>
          </cell>
          <cell r="K274" t="str">
            <v>HiRatio</v>
          </cell>
          <cell r="L274">
            <v>0</v>
          </cell>
          <cell r="M274" t="str">
            <v>Owner-Occupied</v>
          </cell>
          <cell r="N274">
            <v>4</v>
          </cell>
          <cell r="O274">
            <v>42457</v>
          </cell>
          <cell r="P274" t="str">
            <v>Current</v>
          </cell>
        </row>
        <row r="275">
          <cell r="B275">
            <v>41970</v>
          </cell>
          <cell r="C275">
            <v>26</v>
          </cell>
          <cell r="D275" t="str">
            <v>BC</v>
          </cell>
          <cell r="E275" t="str">
            <v>Purchase</v>
          </cell>
          <cell r="F275" t="str">
            <v>ARM</v>
          </cell>
          <cell r="I275">
            <v>32.11</v>
          </cell>
          <cell r="J275">
            <v>31.36</v>
          </cell>
          <cell r="K275" t="str">
            <v>HiRatio</v>
          </cell>
          <cell r="L275">
            <v>406057.42</v>
          </cell>
          <cell r="M275" t="str">
            <v>Owner-Occupied</v>
          </cell>
          <cell r="N275">
            <v>0</v>
          </cell>
          <cell r="O275">
            <v>43831</v>
          </cell>
          <cell r="P275" t="str">
            <v>Current</v>
          </cell>
        </row>
        <row r="276">
          <cell r="B276">
            <v>42627</v>
          </cell>
          <cell r="C276">
            <v>4</v>
          </cell>
          <cell r="D276" t="str">
            <v>ON</v>
          </cell>
          <cell r="E276" t="str">
            <v>Purchase</v>
          </cell>
          <cell r="F276" t="str">
            <v>ARM</v>
          </cell>
          <cell r="I276">
            <v>31.28</v>
          </cell>
          <cell r="J276">
            <v>24.86</v>
          </cell>
          <cell r="K276" t="str">
            <v>Conv</v>
          </cell>
          <cell r="L276">
            <v>391340.77</v>
          </cell>
          <cell r="M276" t="str">
            <v>Owner-Occupied</v>
          </cell>
          <cell r="N276">
            <v>0</v>
          </cell>
          <cell r="O276">
            <v>43831</v>
          </cell>
          <cell r="P276" t="str">
            <v>Current</v>
          </cell>
        </row>
        <row r="277">
          <cell r="B277">
            <v>42642</v>
          </cell>
          <cell r="C277">
            <v>4</v>
          </cell>
          <cell r="D277" t="str">
            <v>ON</v>
          </cell>
          <cell r="E277" t="str">
            <v>Purchase</v>
          </cell>
          <cell r="F277" t="str">
            <v>ARM</v>
          </cell>
          <cell r="I277">
            <v>35.42</v>
          </cell>
          <cell r="J277">
            <v>25.23</v>
          </cell>
          <cell r="K277" t="str">
            <v>Conv</v>
          </cell>
          <cell r="L277">
            <v>449777.56</v>
          </cell>
          <cell r="M277" t="str">
            <v>Owner-Occupied</v>
          </cell>
          <cell r="N277">
            <v>0</v>
          </cell>
          <cell r="O277">
            <v>43831</v>
          </cell>
          <cell r="P277" t="str">
            <v>Current</v>
          </cell>
        </row>
        <row r="278">
          <cell r="B278">
            <v>41604</v>
          </cell>
          <cell r="C278">
            <v>38</v>
          </cell>
          <cell r="D278" t="str">
            <v>ON</v>
          </cell>
          <cell r="E278" t="str">
            <v>Refinance External</v>
          </cell>
          <cell r="F278" t="str">
            <v>Fixed</v>
          </cell>
          <cell r="I278">
            <v>30.75</v>
          </cell>
          <cell r="J278">
            <v>28.95</v>
          </cell>
          <cell r="K278" t="str">
            <v>Conv</v>
          </cell>
          <cell r="L278">
            <v>495642.98</v>
          </cell>
          <cell r="M278" t="str">
            <v>Owner-Occupied</v>
          </cell>
          <cell r="N278">
            <v>0</v>
          </cell>
          <cell r="O278">
            <v>43831</v>
          </cell>
          <cell r="P278" t="str">
            <v>Current</v>
          </cell>
        </row>
        <row r="279">
          <cell r="B279">
            <v>40841</v>
          </cell>
          <cell r="C279">
            <v>63</v>
          </cell>
          <cell r="D279" t="str">
            <v>AB</v>
          </cell>
          <cell r="E279" t="str">
            <v>Purchase</v>
          </cell>
          <cell r="F279" t="str">
            <v>Fixed</v>
          </cell>
          <cell r="I279">
            <v>23.09</v>
          </cell>
          <cell r="J279">
            <v>21.11</v>
          </cell>
          <cell r="K279" t="str">
            <v>HiRatio</v>
          </cell>
          <cell r="L279">
            <v>0</v>
          </cell>
          <cell r="M279" t="str">
            <v>Owner-Occupied</v>
          </cell>
          <cell r="N279">
            <v>4</v>
          </cell>
          <cell r="O279">
            <v>41786</v>
          </cell>
          <cell r="P279" t="str">
            <v>Current</v>
          </cell>
        </row>
        <row r="280">
          <cell r="B280">
            <v>41912</v>
          </cell>
          <cell r="C280">
            <v>28</v>
          </cell>
          <cell r="D280" t="str">
            <v>ON</v>
          </cell>
          <cell r="E280" t="str">
            <v>Refinance External</v>
          </cell>
          <cell r="F280" t="str">
            <v>Fixed</v>
          </cell>
          <cell r="I280">
            <v>34.11</v>
          </cell>
          <cell r="J280">
            <v>15.34</v>
          </cell>
          <cell r="K280" t="str">
            <v>Conv</v>
          </cell>
          <cell r="L280">
            <v>216882.63</v>
          </cell>
          <cell r="M280" t="str">
            <v>Owner-Occupied</v>
          </cell>
          <cell r="N280">
            <v>0</v>
          </cell>
          <cell r="O280">
            <v>43831</v>
          </cell>
          <cell r="P280" t="str">
            <v>Current</v>
          </cell>
        </row>
        <row r="281">
          <cell r="B281">
            <v>42243</v>
          </cell>
          <cell r="C281">
            <v>17</v>
          </cell>
          <cell r="D281" t="str">
            <v>ON</v>
          </cell>
          <cell r="E281" t="str">
            <v>Purchase</v>
          </cell>
          <cell r="F281" t="str">
            <v>ARM</v>
          </cell>
          <cell r="I281">
            <v>20.97</v>
          </cell>
          <cell r="J281">
            <v>20.97</v>
          </cell>
          <cell r="K281" t="str">
            <v>Conv</v>
          </cell>
          <cell r="L281">
            <v>0</v>
          </cell>
          <cell r="M281" t="str">
            <v>Owner-Occupied</v>
          </cell>
          <cell r="N281">
            <v>4</v>
          </cell>
          <cell r="O281">
            <v>42613</v>
          </cell>
          <cell r="P281" t="str">
            <v>Current</v>
          </cell>
        </row>
        <row r="282">
          <cell r="B282">
            <v>40949</v>
          </cell>
          <cell r="C282">
            <v>59</v>
          </cell>
          <cell r="D282" t="str">
            <v>AB</v>
          </cell>
          <cell r="E282" t="str">
            <v>Purchase</v>
          </cell>
          <cell r="F282" t="str">
            <v>Fixed</v>
          </cell>
          <cell r="I282">
            <v>29.44</v>
          </cell>
          <cell r="J282">
            <v>29.44</v>
          </cell>
          <cell r="K282" t="str">
            <v>HiRatio</v>
          </cell>
          <cell r="L282">
            <v>0</v>
          </cell>
          <cell r="M282" t="str">
            <v>Owner-Occupied</v>
          </cell>
          <cell r="N282">
            <v>4</v>
          </cell>
          <cell r="O282">
            <v>41990</v>
          </cell>
          <cell r="P282" t="str">
            <v>Current</v>
          </cell>
        </row>
        <row r="283">
          <cell r="B283">
            <v>41001</v>
          </cell>
          <cell r="C283">
            <v>57</v>
          </cell>
          <cell r="D283" t="str">
            <v>AB</v>
          </cell>
          <cell r="E283" t="str">
            <v>Transfer</v>
          </cell>
          <cell r="F283" t="str">
            <v>Fixed</v>
          </cell>
          <cell r="I283">
            <v>34.36</v>
          </cell>
          <cell r="J283">
            <v>12.98</v>
          </cell>
          <cell r="K283" t="str">
            <v>HiRatio</v>
          </cell>
          <cell r="L283">
            <v>0</v>
          </cell>
          <cell r="M283" t="str">
            <v>Owner-Occupied</v>
          </cell>
          <cell r="N283">
            <v>4</v>
          </cell>
          <cell r="O283">
            <v>41983</v>
          </cell>
          <cell r="P283" t="str">
            <v>Current</v>
          </cell>
        </row>
        <row r="284">
          <cell r="B284">
            <v>41835</v>
          </cell>
          <cell r="C284">
            <v>30</v>
          </cell>
          <cell r="D284" t="str">
            <v>AB</v>
          </cell>
          <cell r="E284" t="str">
            <v>Purchase</v>
          </cell>
          <cell r="F284" t="str">
            <v>Fixed</v>
          </cell>
          <cell r="I284">
            <v>25.74</v>
          </cell>
          <cell r="J284">
            <v>15.18</v>
          </cell>
          <cell r="K284" t="str">
            <v>HiRatio</v>
          </cell>
          <cell r="L284">
            <v>271341.51</v>
          </cell>
          <cell r="M284" t="str">
            <v>Owner-Occupied</v>
          </cell>
          <cell r="N284">
            <v>0</v>
          </cell>
          <cell r="O284">
            <v>43831</v>
          </cell>
          <cell r="P284" t="str">
            <v>Current</v>
          </cell>
        </row>
        <row r="285">
          <cell r="B285">
            <v>41723</v>
          </cell>
          <cell r="C285">
            <v>34</v>
          </cell>
          <cell r="D285" t="str">
            <v>AB</v>
          </cell>
          <cell r="E285" t="str">
            <v>Purchase</v>
          </cell>
          <cell r="F285" t="str">
            <v>Fixed</v>
          </cell>
          <cell r="I285">
            <v>43.45</v>
          </cell>
          <cell r="J285">
            <v>21.11</v>
          </cell>
          <cell r="K285" t="str">
            <v>HiRatio</v>
          </cell>
          <cell r="L285">
            <v>240525.64</v>
          </cell>
          <cell r="M285" t="str">
            <v>Owner-Occupied</v>
          </cell>
          <cell r="N285">
            <v>0</v>
          </cell>
          <cell r="O285">
            <v>43831</v>
          </cell>
          <cell r="P285" t="str">
            <v>Current</v>
          </cell>
        </row>
        <row r="286">
          <cell r="B286">
            <v>42200</v>
          </cell>
          <cell r="C286">
            <v>18</v>
          </cell>
          <cell r="D286" t="str">
            <v>AB</v>
          </cell>
          <cell r="E286" t="str">
            <v>Purchase</v>
          </cell>
          <cell r="F286" t="str">
            <v>Fixed</v>
          </cell>
          <cell r="I286">
            <v>35.35</v>
          </cell>
          <cell r="J286">
            <v>25.11</v>
          </cell>
          <cell r="K286" t="str">
            <v>HiRatio</v>
          </cell>
          <cell r="L286">
            <v>382090.8</v>
          </cell>
          <cell r="M286" t="str">
            <v>Owner-Occupied</v>
          </cell>
          <cell r="N286">
            <v>0</v>
          </cell>
          <cell r="O286">
            <v>43831</v>
          </cell>
          <cell r="P286" t="str">
            <v>Current</v>
          </cell>
        </row>
        <row r="287">
          <cell r="B287">
            <v>40695</v>
          </cell>
          <cell r="C287">
            <v>67</v>
          </cell>
          <cell r="D287" t="str">
            <v>AB</v>
          </cell>
          <cell r="E287" t="str">
            <v>Purchase</v>
          </cell>
          <cell r="F287" t="str">
            <v>Variable</v>
          </cell>
          <cell r="I287">
            <v>11.31</v>
          </cell>
          <cell r="J287">
            <v>8.68</v>
          </cell>
          <cell r="K287" t="str">
            <v>HiRatio</v>
          </cell>
          <cell r="L287">
            <v>0</v>
          </cell>
          <cell r="M287" t="str">
            <v>Owner-Occupied</v>
          </cell>
          <cell r="N287">
            <v>0</v>
          </cell>
          <cell r="O287">
            <v>43831</v>
          </cell>
          <cell r="P287" t="str">
            <v>Current</v>
          </cell>
        </row>
        <row r="288">
          <cell r="B288">
            <v>42138</v>
          </cell>
          <cell r="C288">
            <v>20</v>
          </cell>
          <cell r="D288" t="str">
            <v>BC</v>
          </cell>
          <cell r="E288" t="str">
            <v>Purchase</v>
          </cell>
          <cell r="F288" t="str">
            <v>ARM</v>
          </cell>
          <cell r="I288">
            <v>35.619999999999997</v>
          </cell>
          <cell r="J288">
            <v>14.68</v>
          </cell>
          <cell r="K288" t="str">
            <v>Conv</v>
          </cell>
          <cell r="L288">
            <v>388230.38</v>
          </cell>
          <cell r="M288" t="str">
            <v>Second Home</v>
          </cell>
          <cell r="N288">
            <v>0</v>
          </cell>
          <cell r="O288">
            <v>43831</v>
          </cell>
          <cell r="P288" t="str">
            <v>Current</v>
          </cell>
        </row>
        <row r="289">
          <cell r="B289">
            <v>41871</v>
          </cell>
          <cell r="C289">
            <v>29</v>
          </cell>
          <cell r="D289" t="str">
            <v>ON</v>
          </cell>
          <cell r="E289" t="str">
            <v>Purchase</v>
          </cell>
          <cell r="F289" t="str">
            <v>ARM</v>
          </cell>
          <cell r="I289">
            <v>38.53</v>
          </cell>
          <cell r="J289">
            <v>19.55</v>
          </cell>
          <cell r="K289" t="str">
            <v>HiRatio</v>
          </cell>
          <cell r="L289">
            <v>631257.72</v>
          </cell>
          <cell r="M289" t="str">
            <v>Owner-Occupied</v>
          </cell>
          <cell r="N289">
            <v>0</v>
          </cell>
          <cell r="O289">
            <v>43831</v>
          </cell>
          <cell r="P289" t="str">
            <v>Current</v>
          </cell>
        </row>
        <row r="290">
          <cell r="B290">
            <v>42520</v>
          </cell>
          <cell r="C290">
            <v>8</v>
          </cell>
          <cell r="D290" t="str">
            <v>AB</v>
          </cell>
          <cell r="E290" t="str">
            <v>Purchase</v>
          </cell>
          <cell r="F290" t="str">
            <v>Fixed</v>
          </cell>
          <cell r="I290">
            <v>33.57</v>
          </cell>
          <cell r="J290">
            <v>7.78</v>
          </cell>
          <cell r="K290" t="str">
            <v>HiRatio</v>
          </cell>
          <cell r="L290">
            <v>361909.7</v>
          </cell>
          <cell r="M290" t="str">
            <v>Second Home</v>
          </cell>
          <cell r="N290">
            <v>0</v>
          </cell>
          <cell r="O290">
            <v>43831</v>
          </cell>
          <cell r="P290" t="str">
            <v>Current</v>
          </cell>
        </row>
        <row r="291">
          <cell r="B291">
            <v>42678</v>
          </cell>
          <cell r="C291">
            <v>2</v>
          </cell>
          <cell r="D291" t="str">
            <v>BC</v>
          </cell>
          <cell r="E291" t="str">
            <v>Refinance External</v>
          </cell>
          <cell r="F291" t="str">
            <v>ARM</v>
          </cell>
          <cell r="I291">
            <v>21.05</v>
          </cell>
          <cell r="J291">
            <v>18.77</v>
          </cell>
          <cell r="K291" t="str">
            <v>HiRatio</v>
          </cell>
          <cell r="L291">
            <v>266200.2</v>
          </cell>
          <cell r="M291" t="str">
            <v>Owner-Occupied</v>
          </cell>
          <cell r="N291">
            <v>0</v>
          </cell>
          <cell r="O291">
            <v>43831</v>
          </cell>
          <cell r="P291" t="str">
            <v>Current</v>
          </cell>
        </row>
        <row r="292">
          <cell r="B292">
            <v>42039</v>
          </cell>
          <cell r="C292">
            <v>23</v>
          </cell>
          <cell r="D292" t="str">
            <v>AB</v>
          </cell>
          <cell r="E292" t="str">
            <v>Purchase</v>
          </cell>
          <cell r="F292" t="str">
            <v>Fixed</v>
          </cell>
          <cell r="I292">
            <v>40.98</v>
          </cell>
          <cell r="J292">
            <v>18.86</v>
          </cell>
          <cell r="K292" t="str">
            <v>HiRatio</v>
          </cell>
          <cell r="L292">
            <v>508389.09</v>
          </cell>
          <cell r="M292" t="str">
            <v>Owner-Occupied</v>
          </cell>
          <cell r="N292">
            <v>0</v>
          </cell>
          <cell r="O292">
            <v>43831</v>
          </cell>
          <cell r="P292" t="str">
            <v>Current</v>
          </cell>
        </row>
        <row r="293">
          <cell r="B293">
            <v>42250</v>
          </cell>
          <cell r="C293">
            <v>16</v>
          </cell>
          <cell r="D293" t="str">
            <v>ON</v>
          </cell>
          <cell r="E293" t="str">
            <v>Purchase</v>
          </cell>
          <cell r="F293" t="str">
            <v>ARM</v>
          </cell>
          <cell r="I293">
            <v>26.61</v>
          </cell>
          <cell r="J293">
            <v>26.31</v>
          </cell>
          <cell r="K293" t="str">
            <v>Conv</v>
          </cell>
          <cell r="L293">
            <v>984230.45</v>
          </cell>
          <cell r="M293" t="str">
            <v>Owner-Occupied</v>
          </cell>
          <cell r="N293">
            <v>0</v>
          </cell>
          <cell r="O293">
            <v>43831</v>
          </cell>
          <cell r="P293" t="str">
            <v>Current</v>
          </cell>
        </row>
        <row r="294">
          <cell r="B294">
            <v>40518</v>
          </cell>
          <cell r="C294">
            <v>73</v>
          </cell>
          <cell r="D294" t="str">
            <v>AB</v>
          </cell>
          <cell r="E294" t="str">
            <v>Purchase</v>
          </cell>
          <cell r="F294" t="str">
            <v>ARM</v>
          </cell>
          <cell r="I294">
            <v>36.729999999999997</v>
          </cell>
          <cell r="J294">
            <v>16.28</v>
          </cell>
          <cell r="K294" t="str">
            <v>HiRatio</v>
          </cell>
          <cell r="L294">
            <v>287333.77</v>
          </cell>
          <cell r="M294" t="str">
            <v>Owner-Occupied</v>
          </cell>
          <cell r="N294">
            <v>0</v>
          </cell>
          <cell r="O294">
            <v>43831</v>
          </cell>
          <cell r="P294" t="str">
            <v>Current</v>
          </cell>
        </row>
        <row r="295">
          <cell r="B295">
            <v>41586</v>
          </cell>
          <cell r="C295">
            <v>38</v>
          </cell>
          <cell r="D295" t="str">
            <v>NS</v>
          </cell>
          <cell r="E295" t="str">
            <v>Purchase</v>
          </cell>
          <cell r="F295" t="str">
            <v>ARM</v>
          </cell>
          <cell r="I295">
            <v>36.21</v>
          </cell>
          <cell r="J295">
            <v>19.73</v>
          </cell>
          <cell r="K295" t="str">
            <v>HiRatio</v>
          </cell>
          <cell r="L295">
            <v>129836.74</v>
          </cell>
          <cell r="M295" t="str">
            <v>Owner-Occupied</v>
          </cell>
          <cell r="N295">
            <v>0</v>
          </cell>
          <cell r="O295">
            <v>43831</v>
          </cell>
          <cell r="P295" t="str">
            <v>Current</v>
          </cell>
        </row>
        <row r="296">
          <cell r="B296">
            <v>42326</v>
          </cell>
          <cell r="C296">
            <v>14</v>
          </cell>
          <cell r="D296" t="str">
            <v>ON</v>
          </cell>
          <cell r="E296" t="str">
            <v>Purchase</v>
          </cell>
          <cell r="F296" t="str">
            <v>ARM</v>
          </cell>
          <cell r="I296">
            <v>23.5</v>
          </cell>
          <cell r="J296">
            <v>23.04</v>
          </cell>
          <cell r="K296" t="str">
            <v>HiRatio</v>
          </cell>
          <cell r="L296">
            <v>354863.5</v>
          </cell>
          <cell r="M296" t="str">
            <v>Owner-Occupied</v>
          </cell>
          <cell r="N296">
            <v>0</v>
          </cell>
          <cell r="O296">
            <v>43831</v>
          </cell>
          <cell r="P296" t="str">
            <v>Current</v>
          </cell>
        </row>
        <row r="297">
          <cell r="B297">
            <v>41148</v>
          </cell>
          <cell r="C297">
            <v>53</v>
          </cell>
          <cell r="D297" t="str">
            <v>AB</v>
          </cell>
          <cell r="E297" t="str">
            <v>Purchase</v>
          </cell>
          <cell r="F297" t="str">
            <v>Fixed</v>
          </cell>
          <cell r="I297">
            <v>30.28</v>
          </cell>
          <cell r="J297">
            <v>25.23</v>
          </cell>
          <cell r="K297" t="str">
            <v>HiRatio</v>
          </cell>
          <cell r="L297">
            <v>0</v>
          </cell>
          <cell r="M297" t="str">
            <v>Owner-Occupied</v>
          </cell>
          <cell r="N297">
            <v>4</v>
          </cell>
          <cell r="O297">
            <v>42611</v>
          </cell>
          <cell r="P297" t="str">
            <v>Current</v>
          </cell>
        </row>
        <row r="298">
          <cell r="B298">
            <v>41264</v>
          </cell>
          <cell r="C298">
            <v>49</v>
          </cell>
          <cell r="D298" t="str">
            <v>ON</v>
          </cell>
          <cell r="E298" t="str">
            <v>Purchase</v>
          </cell>
          <cell r="F298" t="str">
            <v>Fixed</v>
          </cell>
          <cell r="I298">
            <v>37.18</v>
          </cell>
          <cell r="J298">
            <v>22.37</v>
          </cell>
          <cell r="K298" t="str">
            <v>Conv</v>
          </cell>
          <cell r="L298">
            <v>0</v>
          </cell>
          <cell r="M298" t="str">
            <v>Owner-Occupied</v>
          </cell>
          <cell r="N298">
            <v>4</v>
          </cell>
          <cell r="O298">
            <v>42156</v>
          </cell>
          <cell r="P298" t="str">
            <v>Current</v>
          </cell>
        </row>
        <row r="299">
          <cell r="B299">
            <v>41421</v>
          </cell>
          <cell r="C299">
            <v>44</v>
          </cell>
          <cell r="D299" t="str">
            <v>ON</v>
          </cell>
          <cell r="E299" t="str">
            <v>Refinance External</v>
          </cell>
          <cell r="F299" t="str">
            <v>Fixed</v>
          </cell>
          <cell r="I299">
            <v>39.42</v>
          </cell>
          <cell r="J299">
            <v>37.46</v>
          </cell>
          <cell r="K299" t="str">
            <v>Conv</v>
          </cell>
          <cell r="L299">
            <v>0</v>
          </cell>
          <cell r="M299" t="str">
            <v>Owner-Occupied</v>
          </cell>
          <cell r="N299">
            <v>4</v>
          </cell>
          <cell r="O299">
            <v>42200</v>
          </cell>
          <cell r="P299" t="str">
            <v>Current</v>
          </cell>
        </row>
        <row r="300">
          <cell r="B300">
            <v>41544</v>
          </cell>
          <cell r="C300">
            <v>40</v>
          </cell>
          <cell r="D300" t="str">
            <v>ON</v>
          </cell>
          <cell r="E300" t="str">
            <v>Refinance External</v>
          </cell>
          <cell r="F300" t="str">
            <v>Fixed</v>
          </cell>
          <cell r="I300">
            <v>39.42</v>
          </cell>
          <cell r="J300">
            <v>36.17</v>
          </cell>
          <cell r="K300" t="str">
            <v>Conv</v>
          </cell>
          <cell r="L300">
            <v>0</v>
          </cell>
          <cell r="M300" t="str">
            <v>Owner-Occupied</v>
          </cell>
          <cell r="N300">
            <v>4</v>
          </cell>
          <cell r="O300">
            <v>42376</v>
          </cell>
          <cell r="P300" t="str">
            <v>Current</v>
          </cell>
        </row>
        <row r="301">
          <cell r="B301">
            <v>41621</v>
          </cell>
          <cell r="C301">
            <v>37</v>
          </cell>
          <cell r="D301" t="str">
            <v>AB</v>
          </cell>
          <cell r="E301" t="str">
            <v>Purchase</v>
          </cell>
          <cell r="F301" t="str">
            <v>Fixed</v>
          </cell>
          <cell r="I301">
            <v>39.909999999999997</v>
          </cell>
          <cell r="J301">
            <v>28.2</v>
          </cell>
          <cell r="K301" t="str">
            <v>HiRatio</v>
          </cell>
          <cell r="L301">
            <v>0</v>
          </cell>
          <cell r="M301" t="str">
            <v>Owner-Occupied</v>
          </cell>
          <cell r="N301">
            <v>4</v>
          </cell>
          <cell r="O301">
            <v>42214</v>
          </cell>
          <cell r="P301" t="str">
            <v>Current</v>
          </cell>
        </row>
        <row r="302">
          <cell r="B302">
            <v>41843</v>
          </cell>
          <cell r="C302">
            <v>30</v>
          </cell>
          <cell r="D302" t="str">
            <v>AB</v>
          </cell>
          <cell r="E302" t="str">
            <v>Purchase</v>
          </cell>
          <cell r="F302" t="str">
            <v>ARM</v>
          </cell>
          <cell r="I302">
            <v>24.98</v>
          </cell>
          <cell r="J302">
            <v>24.08</v>
          </cell>
          <cell r="K302" t="str">
            <v>HiRatio</v>
          </cell>
          <cell r="L302">
            <v>290684.49</v>
          </cell>
          <cell r="M302" t="str">
            <v>Owner-Occupied</v>
          </cell>
          <cell r="N302">
            <v>0</v>
          </cell>
          <cell r="O302">
            <v>43831</v>
          </cell>
          <cell r="P302" t="str">
            <v>Current</v>
          </cell>
        </row>
        <row r="303">
          <cell r="B303">
            <v>42748</v>
          </cell>
          <cell r="C303">
            <v>0</v>
          </cell>
          <cell r="D303" t="str">
            <v>AB</v>
          </cell>
          <cell r="E303" t="str">
            <v>Transfer</v>
          </cell>
          <cell r="F303" t="str">
            <v>Fixed</v>
          </cell>
          <cell r="I303">
            <v>37.35</v>
          </cell>
          <cell r="J303">
            <v>28.31</v>
          </cell>
          <cell r="K303" t="str">
            <v>HiRatio</v>
          </cell>
          <cell r="L303">
            <v>301043.67</v>
          </cell>
          <cell r="M303" t="str">
            <v>Owner-Occupied</v>
          </cell>
          <cell r="N303">
            <v>0</v>
          </cell>
          <cell r="O303">
            <v>43831</v>
          </cell>
          <cell r="P303" t="str">
            <v>Current</v>
          </cell>
        </row>
        <row r="304">
          <cell r="B304">
            <v>40662</v>
          </cell>
          <cell r="C304">
            <v>69</v>
          </cell>
          <cell r="D304" t="str">
            <v>ON</v>
          </cell>
          <cell r="E304" t="str">
            <v>Purchase</v>
          </cell>
          <cell r="F304" t="str">
            <v>ARM</v>
          </cell>
          <cell r="I304">
            <v>16.760000000000002</v>
          </cell>
          <cell r="J304">
            <v>14.81</v>
          </cell>
          <cell r="K304" t="str">
            <v>HiRatio</v>
          </cell>
          <cell r="L304">
            <v>109531.38</v>
          </cell>
          <cell r="M304" t="str">
            <v>Owner-Occupied</v>
          </cell>
          <cell r="N304">
            <v>0</v>
          </cell>
          <cell r="O304">
            <v>43831</v>
          </cell>
          <cell r="P304" t="str">
            <v>Current</v>
          </cell>
        </row>
        <row r="305">
          <cell r="B305">
            <v>41831</v>
          </cell>
          <cell r="C305">
            <v>30</v>
          </cell>
          <cell r="D305" t="str">
            <v>AB</v>
          </cell>
          <cell r="E305" t="str">
            <v>Purchase</v>
          </cell>
          <cell r="F305" t="str">
            <v>Fixed</v>
          </cell>
          <cell r="I305">
            <v>36.619999999999997</v>
          </cell>
          <cell r="J305">
            <v>28.41</v>
          </cell>
          <cell r="K305" t="str">
            <v>HiRatio</v>
          </cell>
          <cell r="L305">
            <v>377572.85</v>
          </cell>
          <cell r="M305" t="str">
            <v>Owner-Occupied</v>
          </cell>
          <cell r="N305">
            <v>0</v>
          </cell>
          <cell r="O305">
            <v>43831</v>
          </cell>
          <cell r="P305" t="str">
            <v>Current</v>
          </cell>
        </row>
        <row r="306">
          <cell r="B306">
            <v>42094</v>
          </cell>
          <cell r="C306">
            <v>22</v>
          </cell>
          <cell r="D306" t="str">
            <v>ON</v>
          </cell>
          <cell r="E306" t="str">
            <v>Purchase</v>
          </cell>
          <cell r="F306" t="str">
            <v>ARM</v>
          </cell>
          <cell r="I306">
            <v>21.46</v>
          </cell>
          <cell r="J306">
            <v>20.309999999999999</v>
          </cell>
          <cell r="K306" t="str">
            <v>Conv</v>
          </cell>
          <cell r="L306">
            <v>234766.51</v>
          </cell>
          <cell r="M306" t="str">
            <v>Owner-Occupied</v>
          </cell>
          <cell r="N306">
            <v>0</v>
          </cell>
          <cell r="O306">
            <v>43831</v>
          </cell>
          <cell r="P306" t="str">
            <v>Current</v>
          </cell>
        </row>
        <row r="307">
          <cell r="B307">
            <v>42109</v>
          </cell>
          <cell r="C307">
            <v>21</v>
          </cell>
          <cell r="D307" t="str">
            <v>AB</v>
          </cell>
          <cell r="E307" t="str">
            <v>Purchase</v>
          </cell>
          <cell r="F307" t="str">
            <v>ARM</v>
          </cell>
          <cell r="I307">
            <v>38.1</v>
          </cell>
          <cell r="J307">
            <v>12.42</v>
          </cell>
          <cell r="K307" t="str">
            <v>HiRatio</v>
          </cell>
          <cell r="L307">
            <v>335843.68</v>
          </cell>
          <cell r="M307" t="str">
            <v>Owner-Occupied</v>
          </cell>
          <cell r="N307">
            <v>0</v>
          </cell>
          <cell r="O307">
            <v>43831</v>
          </cell>
          <cell r="P307" t="str">
            <v>Current</v>
          </cell>
        </row>
        <row r="308">
          <cell r="B308">
            <v>42248</v>
          </cell>
          <cell r="C308">
            <v>16</v>
          </cell>
          <cell r="D308" t="str">
            <v>AB</v>
          </cell>
          <cell r="E308" t="str">
            <v>Purchase</v>
          </cell>
          <cell r="F308" t="str">
            <v>Fixed</v>
          </cell>
          <cell r="I308">
            <v>33.729999999999997</v>
          </cell>
          <cell r="J308">
            <v>32.86</v>
          </cell>
          <cell r="K308" t="str">
            <v>HiRatio</v>
          </cell>
          <cell r="L308">
            <v>198747.27</v>
          </cell>
          <cell r="M308" t="str">
            <v>Owner-Occupied</v>
          </cell>
          <cell r="N308">
            <v>0</v>
          </cell>
          <cell r="O308">
            <v>43831</v>
          </cell>
          <cell r="P308" t="str">
            <v>Current</v>
          </cell>
        </row>
        <row r="309">
          <cell r="B309">
            <v>42193</v>
          </cell>
          <cell r="C309">
            <v>18</v>
          </cell>
          <cell r="D309" t="str">
            <v>ON</v>
          </cell>
          <cell r="E309" t="str">
            <v>Refinance External</v>
          </cell>
          <cell r="F309" t="str">
            <v>Fixed</v>
          </cell>
          <cell r="I309">
            <v>31.38</v>
          </cell>
          <cell r="J309">
            <v>15.34</v>
          </cell>
          <cell r="K309" t="str">
            <v>Conv</v>
          </cell>
          <cell r="L309">
            <v>0</v>
          </cell>
          <cell r="M309" t="str">
            <v>Owner-Occupied</v>
          </cell>
          <cell r="N309">
            <v>4</v>
          </cell>
          <cell r="O309">
            <v>42432</v>
          </cell>
          <cell r="P309" t="str">
            <v>Current</v>
          </cell>
        </row>
        <row r="310">
          <cell r="B310">
            <v>41053</v>
          </cell>
          <cell r="C310">
            <v>56</v>
          </cell>
          <cell r="D310" t="str">
            <v>AB</v>
          </cell>
          <cell r="E310" t="str">
            <v>Purchase</v>
          </cell>
          <cell r="F310" t="str">
            <v>Fixed</v>
          </cell>
          <cell r="I310">
            <v>33.950000000000003</v>
          </cell>
          <cell r="J310">
            <v>25.88</v>
          </cell>
          <cell r="K310" t="str">
            <v>HiRatio</v>
          </cell>
          <cell r="L310">
            <v>0</v>
          </cell>
          <cell r="M310" t="str">
            <v>Owner-Occupied</v>
          </cell>
          <cell r="N310">
            <v>4</v>
          </cell>
          <cell r="O310">
            <v>42521</v>
          </cell>
          <cell r="P310" t="str">
            <v>Current</v>
          </cell>
        </row>
        <row r="311">
          <cell r="B311">
            <v>41145</v>
          </cell>
          <cell r="C311">
            <v>53</v>
          </cell>
          <cell r="D311" t="str">
            <v>ON</v>
          </cell>
          <cell r="E311" t="str">
            <v>Purchase</v>
          </cell>
          <cell r="F311" t="str">
            <v>Fixed</v>
          </cell>
          <cell r="I311">
            <v>32.35</v>
          </cell>
          <cell r="J311">
            <v>17.36</v>
          </cell>
          <cell r="K311" t="str">
            <v>HiRatio</v>
          </cell>
          <cell r="L311">
            <v>0</v>
          </cell>
          <cell r="M311" t="str">
            <v>Owner-Occupied</v>
          </cell>
          <cell r="N311">
            <v>4</v>
          </cell>
          <cell r="O311">
            <v>42424</v>
          </cell>
          <cell r="P311" t="str">
            <v>Current</v>
          </cell>
        </row>
        <row r="312">
          <cell r="B312">
            <v>42545</v>
          </cell>
          <cell r="C312">
            <v>7</v>
          </cell>
          <cell r="D312" t="str">
            <v>ON</v>
          </cell>
          <cell r="E312" t="str">
            <v>Purchase</v>
          </cell>
          <cell r="F312" t="str">
            <v>Fixed</v>
          </cell>
          <cell r="I312">
            <v>43.64</v>
          </cell>
          <cell r="J312">
            <v>31.21</v>
          </cell>
          <cell r="K312" t="str">
            <v>HiRatio</v>
          </cell>
          <cell r="L312">
            <v>261196.01</v>
          </cell>
          <cell r="M312" t="str">
            <v>Owner-Occupied</v>
          </cell>
          <cell r="N312">
            <v>0</v>
          </cell>
          <cell r="O312">
            <v>43831</v>
          </cell>
          <cell r="P312" t="str">
            <v>Current</v>
          </cell>
        </row>
        <row r="313">
          <cell r="B313">
            <v>41361</v>
          </cell>
          <cell r="C313">
            <v>46</v>
          </cell>
          <cell r="D313" t="str">
            <v>AB</v>
          </cell>
          <cell r="E313" t="str">
            <v>Purchase</v>
          </cell>
          <cell r="F313" t="str">
            <v>Fixed</v>
          </cell>
          <cell r="I313">
            <v>37.520000000000003</v>
          </cell>
          <cell r="J313">
            <v>24.2</v>
          </cell>
          <cell r="K313" t="str">
            <v>HiRatio</v>
          </cell>
          <cell r="L313">
            <v>304889.38</v>
          </cell>
          <cell r="M313" t="str">
            <v>Owner-Occupied</v>
          </cell>
          <cell r="N313">
            <v>0</v>
          </cell>
          <cell r="O313">
            <v>43831</v>
          </cell>
          <cell r="P313" t="str">
            <v>Current</v>
          </cell>
        </row>
        <row r="314">
          <cell r="B314">
            <v>42353</v>
          </cell>
          <cell r="C314">
            <v>13</v>
          </cell>
          <cell r="D314" t="str">
            <v>BC</v>
          </cell>
          <cell r="E314" t="str">
            <v>ETO Existing Client</v>
          </cell>
          <cell r="F314" t="str">
            <v>ARM</v>
          </cell>
          <cell r="I314">
            <v>33.26</v>
          </cell>
          <cell r="J314">
            <v>24.18</v>
          </cell>
          <cell r="K314" t="str">
            <v>Conv</v>
          </cell>
          <cell r="L314">
            <v>399020.51</v>
          </cell>
          <cell r="M314" t="str">
            <v>Owner-Occupied</v>
          </cell>
          <cell r="N314">
            <v>0</v>
          </cell>
          <cell r="O314">
            <v>43831</v>
          </cell>
          <cell r="P314" t="str">
            <v>Current</v>
          </cell>
        </row>
        <row r="315">
          <cell r="B315">
            <v>41452</v>
          </cell>
          <cell r="C315">
            <v>43</v>
          </cell>
          <cell r="D315" t="str">
            <v>BC</v>
          </cell>
          <cell r="E315" t="str">
            <v>Refinance External</v>
          </cell>
          <cell r="F315" t="str">
            <v>Fixed</v>
          </cell>
          <cell r="I315">
            <v>35.229999999999997</v>
          </cell>
          <cell r="J315">
            <v>15.28</v>
          </cell>
          <cell r="K315" t="str">
            <v>HiRatio</v>
          </cell>
          <cell r="L315">
            <v>249686.73</v>
          </cell>
          <cell r="M315" t="str">
            <v>Owner-Occupied</v>
          </cell>
          <cell r="N315">
            <v>0</v>
          </cell>
          <cell r="O315">
            <v>43831</v>
          </cell>
          <cell r="P315" t="str">
            <v>Current</v>
          </cell>
        </row>
        <row r="316">
          <cell r="B316">
            <v>41971</v>
          </cell>
          <cell r="C316">
            <v>26</v>
          </cell>
          <cell r="D316" t="str">
            <v>MB</v>
          </cell>
          <cell r="E316" t="str">
            <v>Purchase</v>
          </cell>
          <cell r="F316" t="str">
            <v>Fixed</v>
          </cell>
          <cell r="I316">
            <v>38.82</v>
          </cell>
          <cell r="J316">
            <v>37.270000000000003</v>
          </cell>
          <cell r="K316" t="str">
            <v>HiRatio</v>
          </cell>
          <cell r="L316">
            <v>193210.7</v>
          </cell>
          <cell r="M316" t="str">
            <v>Owner-Occupied</v>
          </cell>
          <cell r="N316">
            <v>0</v>
          </cell>
          <cell r="O316">
            <v>43831</v>
          </cell>
          <cell r="P316" t="str">
            <v>Current</v>
          </cell>
        </row>
        <row r="317">
          <cell r="B317">
            <v>42411</v>
          </cell>
          <cell r="C317">
            <v>11</v>
          </cell>
          <cell r="D317" t="str">
            <v>AB</v>
          </cell>
          <cell r="E317" t="str">
            <v>Transfer</v>
          </cell>
          <cell r="F317" t="str">
            <v>Fixed</v>
          </cell>
          <cell r="I317">
            <v>31.72</v>
          </cell>
          <cell r="J317">
            <v>20.69</v>
          </cell>
          <cell r="K317" t="str">
            <v>Conv</v>
          </cell>
          <cell r="L317">
            <v>196555.77</v>
          </cell>
          <cell r="M317" t="str">
            <v>Owner-Occupied</v>
          </cell>
          <cell r="N317">
            <v>0</v>
          </cell>
          <cell r="O317">
            <v>43831</v>
          </cell>
          <cell r="P317" t="str">
            <v>Current</v>
          </cell>
        </row>
        <row r="318">
          <cell r="B318">
            <v>41607</v>
          </cell>
          <cell r="C318">
            <v>38</v>
          </cell>
          <cell r="D318" t="str">
            <v>NB</v>
          </cell>
          <cell r="E318" t="str">
            <v>Purchase</v>
          </cell>
          <cell r="F318" t="str">
            <v>Fixed</v>
          </cell>
          <cell r="I318">
            <v>43.27</v>
          </cell>
          <cell r="J318">
            <v>9.98</v>
          </cell>
          <cell r="K318" t="str">
            <v>HiRatio</v>
          </cell>
          <cell r="L318">
            <v>109680.22</v>
          </cell>
          <cell r="M318" t="str">
            <v>Owner-Occupied</v>
          </cell>
          <cell r="N318">
            <v>0</v>
          </cell>
          <cell r="O318">
            <v>43831</v>
          </cell>
          <cell r="P318" t="str">
            <v>Current</v>
          </cell>
        </row>
        <row r="319">
          <cell r="B319">
            <v>40841</v>
          </cell>
          <cell r="C319">
            <v>63</v>
          </cell>
          <cell r="D319" t="str">
            <v>AB</v>
          </cell>
          <cell r="E319" t="str">
            <v>Purchase</v>
          </cell>
          <cell r="F319" t="str">
            <v>Fixed</v>
          </cell>
          <cell r="I319">
            <v>25.84</v>
          </cell>
          <cell r="J319">
            <v>10.55</v>
          </cell>
          <cell r="K319" t="str">
            <v>Conv</v>
          </cell>
          <cell r="L319">
            <v>0</v>
          </cell>
          <cell r="M319" t="str">
            <v>Second Home</v>
          </cell>
          <cell r="N319">
            <v>4</v>
          </cell>
          <cell r="O319">
            <v>41078</v>
          </cell>
          <cell r="P319" t="str">
            <v>Current</v>
          </cell>
        </row>
        <row r="320">
          <cell r="B320">
            <v>40522</v>
          </cell>
          <cell r="C320">
            <v>73</v>
          </cell>
          <cell r="D320" t="str">
            <v>BC</v>
          </cell>
          <cell r="E320" t="str">
            <v>Purchase</v>
          </cell>
          <cell r="F320" t="str">
            <v>Fixed</v>
          </cell>
          <cell r="I320">
            <v>22.09</v>
          </cell>
          <cell r="J320">
            <v>19.84</v>
          </cell>
          <cell r="K320" t="str">
            <v>Conv</v>
          </cell>
          <cell r="L320">
            <v>390733.7</v>
          </cell>
          <cell r="M320" t="str">
            <v>Owner-Occupied</v>
          </cell>
          <cell r="N320">
            <v>0</v>
          </cell>
          <cell r="O320">
            <v>43831</v>
          </cell>
          <cell r="P320" t="str">
            <v>Current</v>
          </cell>
        </row>
        <row r="321">
          <cell r="B321">
            <v>41540</v>
          </cell>
          <cell r="C321">
            <v>40</v>
          </cell>
          <cell r="D321" t="str">
            <v>ON</v>
          </cell>
          <cell r="E321" t="str">
            <v>Purchase</v>
          </cell>
          <cell r="F321" t="str">
            <v>Fixed</v>
          </cell>
          <cell r="I321">
            <v>19.420000000000002</v>
          </cell>
          <cell r="J321">
            <v>4.29</v>
          </cell>
          <cell r="K321" t="str">
            <v>HiRatio</v>
          </cell>
          <cell r="L321">
            <v>287436.96000000002</v>
          </cell>
          <cell r="M321" t="str">
            <v>Owner-Occupied</v>
          </cell>
          <cell r="N321">
            <v>0</v>
          </cell>
          <cell r="O321">
            <v>43831</v>
          </cell>
          <cell r="P321" t="str">
            <v>Current</v>
          </cell>
        </row>
        <row r="322">
          <cell r="B322">
            <v>42549</v>
          </cell>
          <cell r="C322">
            <v>7</v>
          </cell>
          <cell r="D322" t="str">
            <v>BC</v>
          </cell>
          <cell r="E322" t="str">
            <v>Purchase</v>
          </cell>
          <cell r="F322" t="str">
            <v>ARM</v>
          </cell>
          <cell r="I322">
            <v>36.54</v>
          </cell>
          <cell r="J322">
            <v>24.91</v>
          </cell>
          <cell r="K322" t="str">
            <v>Conv</v>
          </cell>
          <cell r="L322">
            <v>196644.91</v>
          </cell>
          <cell r="M322" t="str">
            <v>Owner-Occupied</v>
          </cell>
          <cell r="N322">
            <v>0</v>
          </cell>
          <cell r="O322">
            <v>43831</v>
          </cell>
          <cell r="P322" t="str">
            <v>Current</v>
          </cell>
        </row>
        <row r="323">
          <cell r="B323">
            <v>40388</v>
          </cell>
          <cell r="C323">
            <v>78</v>
          </cell>
          <cell r="D323" t="str">
            <v>ON</v>
          </cell>
          <cell r="E323" t="str">
            <v>Purchase</v>
          </cell>
          <cell r="I323">
            <v>21.51</v>
          </cell>
          <cell r="J323">
            <v>20.55</v>
          </cell>
          <cell r="K323" t="str">
            <v>Other</v>
          </cell>
          <cell r="L323">
            <v>0</v>
          </cell>
          <cell r="M323" t="str">
            <v>Owner-Occupied</v>
          </cell>
          <cell r="N323">
            <v>4</v>
          </cell>
          <cell r="O323">
            <v>41499</v>
          </cell>
          <cell r="P323" t="str">
            <v>Current</v>
          </cell>
        </row>
        <row r="324">
          <cell r="B324">
            <v>40683</v>
          </cell>
          <cell r="C324">
            <v>68</v>
          </cell>
          <cell r="D324" t="str">
            <v>ON</v>
          </cell>
          <cell r="E324" t="str">
            <v>Purchase</v>
          </cell>
          <cell r="F324" t="str">
            <v>ARM</v>
          </cell>
          <cell r="I324">
            <v>26.91</v>
          </cell>
          <cell r="J324">
            <v>26.91</v>
          </cell>
          <cell r="K324" t="str">
            <v>HiRatio</v>
          </cell>
          <cell r="L324">
            <v>0</v>
          </cell>
          <cell r="M324" t="str">
            <v>Owner-Occupied</v>
          </cell>
          <cell r="N324">
            <v>4</v>
          </cell>
          <cell r="O324">
            <v>41779</v>
          </cell>
          <cell r="P324" t="str">
            <v>Current</v>
          </cell>
        </row>
        <row r="325">
          <cell r="B325">
            <v>40822</v>
          </cell>
          <cell r="C325">
            <v>63</v>
          </cell>
          <cell r="D325" t="str">
            <v>ON</v>
          </cell>
          <cell r="E325" t="str">
            <v>Purchase</v>
          </cell>
          <cell r="F325" t="str">
            <v>ARM</v>
          </cell>
          <cell r="I325">
            <v>33.43</v>
          </cell>
          <cell r="J325">
            <v>11.4</v>
          </cell>
          <cell r="K325" t="str">
            <v>Conv</v>
          </cell>
          <cell r="L325">
            <v>169153.19</v>
          </cell>
          <cell r="M325" t="str">
            <v>Second Home</v>
          </cell>
          <cell r="N325">
            <v>0</v>
          </cell>
          <cell r="O325">
            <v>43831</v>
          </cell>
          <cell r="P325" t="str">
            <v>Current</v>
          </cell>
        </row>
        <row r="326">
          <cell r="B326">
            <v>42082</v>
          </cell>
          <cell r="C326">
            <v>22</v>
          </cell>
          <cell r="D326" t="str">
            <v>ON</v>
          </cell>
          <cell r="E326" t="str">
            <v>Purchase</v>
          </cell>
          <cell r="F326" t="str">
            <v>ARM</v>
          </cell>
          <cell r="I326">
            <v>39.46</v>
          </cell>
          <cell r="J326">
            <v>14.28</v>
          </cell>
          <cell r="K326" t="str">
            <v>Conv</v>
          </cell>
          <cell r="L326">
            <v>207699.91</v>
          </cell>
          <cell r="M326" t="str">
            <v>Second Home</v>
          </cell>
          <cell r="N326">
            <v>0</v>
          </cell>
          <cell r="O326">
            <v>43831</v>
          </cell>
          <cell r="P326" t="str">
            <v>Current</v>
          </cell>
        </row>
        <row r="327">
          <cell r="B327">
            <v>42094</v>
          </cell>
          <cell r="C327">
            <v>22</v>
          </cell>
          <cell r="D327" t="str">
            <v>ON</v>
          </cell>
          <cell r="E327" t="str">
            <v>Purchase</v>
          </cell>
          <cell r="F327" t="str">
            <v>Fixed</v>
          </cell>
          <cell r="I327">
            <v>40.299999999999997</v>
          </cell>
          <cell r="J327">
            <v>17.77</v>
          </cell>
          <cell r="K327" t="str">
            <v>Conv</v>
          </cell>
          <cell r="L327">
            <v>182322.28</v>
          </cell>
          <cell r="M327" t="str">
            <v>Owner-Occupied</v>
          </cell>
          <cell r="N327">
            <v>0</v>
          </cell>
          <cell r="O327">
            <v>43831</v>
          </cell>
          <cell r="P327" t="str">
            <v>Current</v>
          </cell>
        </row>
        <row r="328">
          <cell r="B328">
            <v>42136</v>
          </cell>
          <cell r="C328">
            <v>20</v>
          </cell>
          <cell r="D328" t="str">
            <v>BC</v>
          </cell>
          <cell r="E328" t="str">
            <v>Purchase</v>
          </cell>
          <cell r="F328" t="str">
            <v>Fixed</v>
          </cell>
          <cell r="I328">
            <v>40.96</v>
          </cell>
          <cell r="J328">
            <v>38.93</v>
          </cell>
          <cell r="K328" t="str">
            <v>HiRatio</v>
          </cell>
          <cell r="L328">
            <v>307916.05</v>
          </cell>
          <cell r="M328" t="str">
            <v>Owner-Occupied</v>
          </cell>
          <cell r="N328">
            <v>0</v>
          </cell>
          <cell r="O328">
            <v>43831</v>
          </cell>
          <cell r="P328" t="str">
            <v>Current</v>
          </cell>
        </row>
        <row r="329">
          <cell r="B329">
            <v>42285</v>
          </cell>
          <cell r="C329">
            <v>15</v>
          </cell>
          <cell r="D329" t="str">
            <v>BC</v>
          </cell>
          <cell r="E329" t="str">
            <v>Purchase</v>
          </cell>
          <cell r="F329" t="str">
            <v>ARM</v>
          </cell>
          <cell r="I329">
            <v>31.65</v>
          </cell>
          <cell r="J329">
            <v>22.26</v>
          </cell>
          <cell r="K329" t="str">
            <v>HiRatio</v>
          </cell>
          <cell r="L329">
            <v>562053.24</v>
          </cell>
          <cell r="M329" t="str">
            <v>Owner-Occupied</v>
          </cell>
          <cell r="N329">
            <v>0</v>
          </cell>
          <cell r="O329">
            <v>43831</v>
          </cell>
          <cell r="P329" t="str">
            <v>Current</v>
          </cell>
        </row>
        <row r="330">
          <cell r="B330">
            <v>42480</v>
          </cell>
          <cell r="C330">
            <v>9</v>
          </cell>
          <cell r="D330" t="str">
            <v>ON</v>
          </cell>
          <cell r="E330" t="str">
            <v>Refinance External</v>
          </cell>
          <cell r="F330" t="str">
            <v>ARM</v>
          </cell>
          <cell r="I330">
            <v>24.94</v>
          </cell>
          <cell r="J330">
            <v>20.37</v>
          </cell>
          <cell r="K330" t="str">
            <v>Conv</v>
          </cell>
          <cell r="L330">
            <v>428874.77</v>
          </cell>
          <cell r="M330" t="str">
            <v>Owner-Occupied</v>
          </cell>
          <cell r="N330">
            <v>0</v>
          </cell>
          <cell r="O330">
            <v>43831</v>
          </cell>
          <cell r="P330" t="str">
            <v>Current</v>
          </cell>
        </row>
        <row r="331">
          <cell r="B331">
            <v>40666</v>
          </cell>
          <cell r="C331">
            <v>68</v>
          </cell>
          <cell r="D331" t="str">
            <v>AB</v>
          </cell>
          <cell r="E331" t="str">
            <v>Purchase</v>
          </cell>
          <cell r="F331" t="str">
            <v>Fixed</v>
          </cell>
          <cell r="I331">
            <v>24.9</v>
          </cell>
          <cell r="J331">
            <v>10.91</v>
          </cell>
          <cell r="K331" t="str">
            <v>HiRatio</v>
          </cell>
          <cell r="L331">
            <v>249451.28</v>
          </cell>
          <cell r="M331" t="str">
            <v>Second Home</v>
          </cell>
          <cell r="N331">
            <v>0</v>
          </cell>
          <cell r="O331">
            <v>43831</v>
          </cell>
          <cell r="P331" t="str">
            <v>Current</v>
          </cell>
        </row>
        <row r="332">
          <cell r="B332">
            <v>42384</v>
          </cell>
          <cell r="C332">
            <v>12</v>
          </cell>
          <cell r="D332" t="str">
            <v>ON</v>
          </cell>
          <cell r="E332" t="str">
            <v>Purchase</v>
          </cell>
          <cell r="F332" t="str">
            <v>Fixed</v>
          </cell>
          <cell r="I332">
            <v>33.79</v>
          </cell>
          <cell r="J332">
            <v>19.45</v>
          </cell>
          <cell r="K332" t="str">
            <v>HiRatio</v>
          </cell>
          <cell r="L332">
            <v>678524.55</v>
          </cell>
          <cell r="M332" t="str">
            <v>Owner-Occupied</v>
          </cell>
          <cell r="N332">
            <v>0</v>
          </cell>
          <cell r="O332">
            <v>43831</v>
          </cell>
          <cell r="P332" t="str">
            <v>Current</v>
          </cell>
        </row>
        <row r="333">
          <cell r="B333">
            <v>42125</v>
          </cell>
          <cell r="C333">
            <v>20</v>
          </cell>
          <cell r="D333" t="str">
            <v>BC</v>
          </cell>
          <cell r="E333" t="str">
            <v>Purchase</v>
          </cell>
          <cell r="F333" t="str">
            <v>Fixed</v>
          </cell>
          <cell r="I333">
            <v>41.72</v>
          </cell>
          <cell r="J333">
            <v>30.52</v>
          </cell>
          <cell r="K333" t="str">
            <v>Conv</v>
          </cell>
          <cell r="L333">
            <v>472403.19</v>
          </cell>
          <cell r="M333" t="str">
            <v>Owner-Occupied</v>
          </cell>
          <cell r="N333">
            <v>0</v>
          </cell>
          <cell r="O333">
            <v>43831</v>
          </cell>
          <cell r="P333" t="str">
            <v>Current</v>
          </cell>
        </row>
        <row r="334">
          <cell r="B334">
            <v>42290</v>
          </cell>
          <cell r="C334">
            <v>15</v>
          </cell>
          <cell r="D334" t="str">
            <v>BC</v>
          </cell>
          <cell r="E334" t="str">
            <v>Refinance External</v>
          </cell>
          <cell r="F334" t="str">
            <v>ARM</v>
          </cell>
          <cell r="I334">
            <v>36.369999999999997</v>
          </cell>
          <cell r="J334">
            <v>20.28</v>
          </cell>
          <cell r="K334" t="str">
            <v>Conv</v>
          </cell>
          <cell r="L334">
            <v>213990.78</v>
          </cell>
          <cell r="M334" t="str">
            <v>Owner-Occupied</v>
          </cell>
          <cell r="N334">
            <v>0</v>
          </cell>
          <cell r="O334">
            <v>43831</v>
          </cell>
          <cell r="P334" t="str">
            <v>Current</v>
          </cell>
        </row>
        <row r="335">
          <cell r="B335">
            <v>41820</v>
          </cell>
          <cell r="C335">
            <v>31</v>
          </cell>
          <cell r="D335" t="str">
            <v>AB</v>
          </cell>
          <cell r="E335" t="str">
            <v>Purchase</v>
          </cell>
          <cell r="F335" t="str">
            <v>Fixed</v>
          </cell>
          <cell r="I335">
            <v>41.55</v>
          </cell>
          <cell r="J335">
            <v>32.909999999999997</v>
          </cell>
          <cell r="K335" t="str">
            <v>HiRatio</v>
          </cell>
          <cell r="L335">
            <v>485916.83</v>
          </cell>
          <cell r="M335" t="str">
            <v>Owner-Occupied</v>
          </cell>
          <cell r="N335">
            <v>0</v>
          </cell>
          <cell r="O335">
            <v>43831</v>
          </cell>
          <cell r="P335" t="str">
            <v>Current</v>
          </cell>
        </row>
        <row r="336">
          <cell r="B336">
            <v>41019</v>
          </cell>
          <cell r="C336">
            <v>57</v>
          </cell>
          <cell r="D336" t="str">
            <v>ON</v>
          </cell>
          <cell r="E336" t="str">
            <v>Purchase</v>
          </cell>
          <cell r="F336" t="str">
            <v>Fixed</v>
          </cell>
          <cell r="I336">
            <v>39.479999999999997</v>
          </cell>
          <cell r="J336">
            <v>18.600000000000001</v>
          </cell>
          <cell r="K336" t="str">
            <v>HiRatio</v>
          </cell>
          <cell r="L336">
            <v>0</v>
          </cell>
          <cell r="M336" t="str">
            <v>Second Home</v>
          </cell>
          <cell r="N336">
            <v>4</v>
          </cell>
          <cell r="O336">
            <v>42187</v>
          </cell>
          <cell r="P336" t="str">
            <v>Current</v>
          </cell>
        </row>
        <row r="337">
          <cell r="B337">
            <v>40996</v>
          </cell>
          <cell r="C337">
            <v>58</v>
          </cell>
          <cell r="D337" t="str">
            <v>AB</v>
          </cell>
          <cell r="E337" t="str">
            <v>Purchase</v>
          </cell>
          <cell r="F337" t="str">
            <v>Fixed</v>
          </cell>
          <cell r="I337">
            <v>30.62</v>
          </cell>
          <cell r="J337">
            <v>13.93</v>
          </cell>
          <cell r="K337" t="str">
            <v>HiRatio</v>
          </cell>
          <cell r="L337">
            <v>0</v>
          </cell>
          <cell r="M337" t="str">
            <v>Owner-Occupied</v>
          </cell>
          <cell r="N337">
            <v>4</v>
          </cell>
          <cell r="O337">
            <v>42474</v>
          </cell>
          <cell r="P337" t="str">
            <v>Current</v>
          </cell>
        </row>
        <row r="338">
          <cell r="B338">
            <v>41995</v>
          </cell>
          <cell r="C338">
            <v>25</v>
          </cell>
          <cell r="D338" t="str">
            <v>ON</v>
          </cell>
          <cell r="E338" t="str">
            <v>Refinance External</v>
          </cell>
          <cell r="F338" t="str">
            <v>Fixed</v>
          </cell>
          <cell r="I338">
            <v>36.020000000000003</v>
          </cell>
          <cell r="J338">
            <v>21.79</v>
          </cell>
          <cell r="K338" t="str">
            <v>Conv</v>
          </cell>
          <cell r="L338">
            <v>242892.1</v>
          </cell>
          <cell r="M338" t="str">
            <v>Owner-Occupied</v>
          </cell>
          <cell r="N338">
            <v>0</v>
          </cell>
          <cell r="O338">
            <v>43831</v>
          </cell>
          <cell r="P338" t="str">
            <v>Current</v>
          </cell>
        </row>
        <row r="339">
          <cell r="B339">
            <v>42248</v>
          </cell>
          <cell r="C339">
            <v>16</v>
          </cell>
          <cell r="D339" t="str">
            <v>AB</v>
          </cell>
          <cell r="E339" t="str">
            <v>Refinance External</v>
          </cell>
          <cell r="F339" t="str">
            <v>Fixed</v>
          </cell>
          <cell r="I339">
            <v>21.97</v>
          </cell>
          <cell r="J339">
            <v>20.41</v>
          </cell>
          <cell r="K339" t="str">
            <v>Conv</v>
          </cell>
          <cell r="L339">
            <v>308791.71000000002</v>
          </cell>
          <cell r="M339" t="str">
            <v>Owner-Occupied</v>
          </cell>
          <cell r="N339">
            <v>0</v>
          </cell>
          <cell r="O339">
            <v>43831</v>
          </cell>
          <cell r="P339" t="str">
            <v>Current</v>
          </cell>
        </row>
        <row r="340">
          <cell r="B340">
            <v>40989</v>
          </cell>
          <cell r="C340">
            <v>58</v>
          </cell>
          <cell r="D340" t="str">
            <v>AB</v>
          </cell>
          <cell r="E340" t="str">
            <v>Purchase</v>
          </cell>
          <cell r="F340" t="str">
            <v>Fixed</v>
          </cell>
          <cell r="I340">
            <v>31.66</v>
          </cell>
          <cell r="J340">
            <v>30.23</v>
          </cell>
          <cell r="K340" t="str">
            <v>HiRatio</v>
          </cell>
          <cell r="L340">
            <v>243137.86</v>
          </cell>
          <cell r="M340" t="str">
            <v>Owner-Occupied</v>
          </cell>
          <cell r="N340">
            <v>0</v>
          </cell>
          <cell r="O340">
            <v>43831</v>
          </cell>
          <cell r="P340" t="str">
            <v>Current</v>
          </cell>
        </row>
        <row r="341">
          <cell r="B341">
            <v>42748</v>
          </cell>
          <cell r="C341">
            <v>0</v>
          </cell>
          <cell r="D341" t="str">
            <v>BC</v>
          </cell>
          <cell r="E341" t="str">
            <v>Refinance External</v>
          </cell>
          <cell r="F341" t="str">
            <v>Fixed</v>
          </cell>
          <cell r="I341">
            <v>35.270000000000003</v>
          </cell>
          <cell r="J341">
            <v>30.92</v>
          </cell>
          <cell r="K341" t="str">
            <v>Conv</v>
          </cell>
          <cell r="L341">
            <v>303665.37</v>
          </cell>
          <cell r="M341" t="str">
            <v>Owner-Occupied</v>
          </cell>
          <cell r="N341">
            <v>0</v>
          </cell>
          <cell r="O341">
            <v>43831</v>
          </cell>
          <cell r="P341" t="str">
            <v>Current</v>
          </cell>
        </row>
        <row r="342">
          <cell r="B342">
            <v>42754</v>
          </cell>
          <cell r="C342">
            <v>0</v>
          </cell>
          <cell r="D342" t="str">
            <v>ON</v>
          </cell>
          <cell r="E342" t="str">
            <v>Purchase</v>
          </cell>
          <cell r="F342" t="str">
            <v>ARM</v>
          </cell>
          <cell r="I342">
            <v>29.56</v>
          </cell>
          <cell r="J342">
            <v>28.46</v>
          </cell>
          <cell r="K342" t="str">
            <v>Conv</v>
          </cell>
          <cell r="L342">
            <v>415000</v>
          </cell>
          <cell r="M342" t="str">
            <v>Owner-Occupied</v>
          </cell>
          <cell r="N342">
            <v>0</v>
          </cell>
          <cell r="O342">
            <v>43831</v>
          </cell>
          <cell r="P342" t="str">
            <v>Current</v>
          </cell>
        </row>
        <row r="343">
          <cell r="B343">
            <v>41809</v>
          </cell>
          <cell r="C343">
            <v>31</v>
          </cell>
          <cell r="D343" t="str">
            <v>ON</v>
          </cell>
          <cell r="E343" t="str">
            <v>Purchase</v>
          </cell>
          <cell r="F343" t="str">
            <v>Fixed</v>
          </cell>
          <cell r="I343">
            <v>39.659999999999997</v>
          </cell>
          <cell r="J343">
            <v>30.35</v>
          </cell>
          <cell r="K343" t="str">
            <v>HiRatio</v>
          </cell>
          <cell r="L343">
            <v>267510.5</v>
          </cell>
          <cell r="M343" t="str">
            <v>Owner-Occupied</v>
          </cell>
          <cell r="N343">
            <v>0</v>
          </cell>
          <cell r="O343">
            <v>43831</v>
          </cell>
          <cell r="P343" t="str">
            <v>Current</v>
          </cell>
        </row>
        <row r="344">
          <cell r="B344">
            <v>41110</v>
          </cell>
          <cell r="C344">
            <v>54</v>
          </cell>
          <cell r="D344" t="str">
            <v>ON</v>
          </cell>
          <cell r="E344" t="str">
            <v>Refinance External</v>
          </cell>
          <cell r="F344" t="str">
            <v>Fixed</v>
          </cell>
          <cell r="I344">
            <v>31.48</v>
          </cell>
          <cell r="J344">
            <v>22.73</v>
          </cell>
          <cell r="K344" t="str">
            <v>HiRatio</v>
          </cell>
          <cell r="L344">
            <v>0</v>
          </cell>
          <cell r="M344" t="str">
            <v>Owner-Occupied</v>
          </cell>
          <cell r="N344">
            <v>4</v>
          </cell>
          <cell r="O344">
            <v>42101</v>
          </cell>
          <cell r="P344" t="str">
            <v>Current</v>
          </cell>
        </row>
        <row r="345">
          <cell r="B345">
            <v>41208</v>
          </cell>
          <cell r="C345">
            <v>51</v>
          </cell>
          <cell r="D345" t="str">
            <v>ON</v>
          </cell>
          <cell r="E345" t="str">
            <v>Purchase</v>
          </cell>
          <cell r="F345" t="str">
            <v>Fixed</v>
          </cell>
          <cell r="I345">
            <v>39.840000000000003</v>
          </cell>
          <cell r="J345">
            <v>36.369999999999997</v>
          </cell>
          <cell r="K345" t="str">
            <v>HiRatio</v>
          </cell>
          <cell r="L345">
            <v>0</v>
          </cell>
          <cell r="M345" t="str">
            <v>Owner-Occupied</v>
          </cell>
          <cell r="N345">
            <v>4</v>
          </cell>
          <cell r="O345">
            <v>42702</v>
          </cell>
          <cell r="P345" t="str">
            <v>Current</v>
          </cell>
        </row>
        <row r="346">
          <cell r="B346">
            <v>41388</v>
          </cell>
          <cell r="C346">
            <v>45</v>
          </cell>
          <cell r="D346" t="str">
            <v>AB</v>
          </cell>
          <cell r="E346" t="str">
            <v>Purchase</v>
          </cell>
          <cell r="F346" t="str">
            <v>Fixed</v>
          </cell>
          <cell r="I346">
            <v>32.25</v>
          </cell>
          <cell r="J346">
            <v>31.41</v>
          </cell>
          <cell r="K346" t="str">
            <v>HiRatio</v>
          </cell>
          <cell r="L346">
            <v>177128.56</v>
          </cell>
          <cell r="M346" t="str">
            <v>Owner-Occupied</v>
          </cell>
          <cell r="N346">
            <v>0</v>
          </cell>
          <cell r="O346">
            <v>43831</v>
          </cell>
          <cell r="P346" t="str">
            <v>Current</v>
          </cell>
        </row>
        <row r="347">
          <cell r="B347">
            <v>41445</v>
          </cell>
          <cell r="C347">
            <v>43</v>
          </cell>
          <cell r="D347" t="str">
            <v>ON</v>
          </cell>
          <cell r="E347" t="str">
            <v>Purchase</v>
          </cell>
          <cell r="F347" t="str">
            <v>Fixed</v>
          </cell>
          <cell r="I347">
            <v>35.549999999999997</v>
          </cell>
          <cell r="J347">
            <v>34.630000000000003</v>
          </cell>
          <cell r="K347" t="str">
            <v>HiRatio</v>
          </cell>
          <cell r="L347">
            <v>0</v>
          </cell>
          <cell r="M347" t="str">
            <v>Owner-Occupied</v>
          </cell>
          <cell r="N347">
            <v>4</v>
          </cell>
          <cell r="O347">
            <v>42690</v>
          </cell>
          <cell r="P347" t="str">
            <v>Current</v>
          </cell>
        </row>
        <row r="348">
          <cell r="B348">
            <v>41946</v>
          </cell>
          <cell r="C348">
            <v>26</v>
          </cell>
          <cell r="D348" t="str">
            <v>ON</v>
          </cell>
          <cell r="E348" t="str">
            <v>Purchase</v>
          </cell>
          <cell r="F348" t="str">
            <v>ARM</v>
          </cell>
          <cell r="I348">
            <v>27.47</v>
          </cell>
          <cell r="J348">
            <v>27.22</v>
          </cell>
          <cell r="K348" t="str">
            <v>Conv</v>
          </cell>
          <cell r="L348">
            <v>0</v>
          </cell>
          <cell r="M348" t="str">
            <v>Owner-Occupied</v>
          </cell>
          <cell r="N348">
            <v>4</v>
          </cell>
          <cell r="O348">
            <v>42726</v>
          </cell>
          <cell r="P348" t="str">
            <v>Current</v>
          </cell>
        </row>
        <row r="349">
          <cell r="B349">
            <v>42305</v>
          </cell>
          <cell r="C349">
            <v>15</v>
          </cell>
          <cell r="D349" t="str">
            <v>ON</v>
          </cell>
          <cell r="E349" t="str">
            <v>Refinance External</v>
          </cell>
          <cell r="F349" t="str">
            <v>ARM</v>
          </cell>
          <cell r="I349">
            <v>25.32</v>
          </cell>
          <cell r="J349">
            <v>17.559999999999999</v>
          </cell>
          <cell r="K349" t="str">
            <v>Conv</v>
          </cell>
          <cell r="L349">
            <v>210540.1</v>
          </cell>
          <cell r="M349" t="str">
            <v>Owner-Occupied</v>
          </cell>
          <cell r="N349">
            <v>0</v>
          </cell>
          <cell r="O349">
            <v>43831</v>
          </cell>
          <cell r="P349" t="str">
            <v>Current</v>
          </cell>
        </row>
        <row r="350">
          <cell r="B350">
            <v>42496</v>
          </cell>
          <cell r="C350">
            <v>8</v>
          </cell>
          <cell r="D350" t="str">
            <v>AB</v>
          </cell>
          <cell r="E350" t="str">
            <v>Purchase</v>
          </cell>
          <cell r="F350" t="str">
            <v>Fixed</v>
          </cell>
          <cell r="I350">
            <v>31.15</v>
          </cell>
          <cell r="J350">
            <v>30.12</v>
          </cell>
          <cell r="K350" t="str">
            <v>HiRatio</v>
          </cell>
          <cell r="L350">
            <v>292691.49</v>
          </cell>
          <cell r="M350" t="str">
            <v>Owner-Occupied</v>
          </cell>
          <cell r="N350">
            <v>0</v>
          </cell>
          <cell r="O350">
            <v>43831</v>
          </cell>
          <cell r="P350" t="str">
            <v>Current</v>
          </cell>
        </row>
        <row r="351">
          <cell r="B351">
            <v>41540</v>
          </cell>
          <cell r="C351">
            <v>40</v>
          </cell>
          <cell r="D351" t="str">
            <v>ON</v>
          </cell>
          <cell r="E351" t="str">
            <v>Refinance External</v>
          </cell>
          <cell r="F351" t="str">
            <v>ARM</v>
          </cell>
          <cell r="I351">
            <v>30.49</v>
          </cell>
          <cell r="J351">
            <v>25.02</v>
          </cell>
          <cell r="K351" t="str">
            <v>Conv</v>
          </cell>
          <cell r="L351">
            <v>163228.96</v>
          </cell>
          <cell r="M351" t="str">
            <v>Owner-Occupied</v>
          </cell>
          <cell r="N351">
            <v>0</v>
          </cell>
          <cell r="O351">
            <v>43831</v>
          </cell>
          <cell r="P351" t="str">
            <v>Current</v>
          </cell>
        </row>
        <row r="352">
          <cell r="B352">
            <v>42200</v>
          </cell>
          <cell r="C352">
            <v>18</v>
          </cell>
          <cell r="D352" t="str">
            <v>ON</v>
          </cell>
          <cell r="E352" t="str">
            <v>Purchase</v>
          </cell>
          <cell r="F352" t="str">
            <v>Fixed</v>
          </cell>
          <cell r="I352">
            <v>37.64</v>
          </cell>
          <cell r="J352">
            <v>33.840000000000003</v>
          </cell>
          <cell r="K352" t="str">
            <v>Conv</v>
          </cell>
          <cell r="L352">
            <v>302258.86</v>
          </cell>
          <cell r="M352" t="str">
            <v>Owner-Occupied</v>
          </cell>
          <cell r="N352">
            <v>0</v>
          </cell>
          <cell r="O352">
            <v>43831</v>
          </cell>
          <cell r="P352" t="str">
            <v>Current</v>
          </cell>
        </row>
        <row r="353">
          <cell r="B353">
            <v>42745</v>
          </cell>
          <cell r="C353">
            <v>0</v>
          </cell>
          <cell r="D353" t="str">
            <v>ON</v>
          </cell>
          <cell r="E353" t="str">
            <v>Purchase</v>
          </cell>
          <cell r="F353" t="str">
            <v>Fixed</v>
          </cell>
          <cell r="I353">
            <v>34.159999999999997</v>
          </cell>
          <cell r="J353">
            <v>17.28</v>
          </cell>
          <cell r="K353" t="str">
            <v>HiRatio</v>
          </cell>
          <cell r="L353">
            <v>267333.11</v>
          </cell>
          <cell r="M353" t="str">
            <v>Owner-Occupied</v>
          </cell>
          <cell r="N353">
            <v>0</v>
          </cell>
          <cell r="O353">
            <v>43831</v>
          </cell>
          <cell r="P353" t="str">
            <v>Current</v>
          </cell>
        </row>
        <row r="354">
          <cell r="B354">
            <v>40445</v>
          </cell>
          <cell r="C354">
            <v>76</v>
          </cell>
          <cell r="D354" t="str">
            <v>AB</v>
          </cell>
          <cell r="E354" t="str">
            <v>Purchase</v>
          </cell>
          <cell r="F354" t="str">
            <v>Fixed</v>
          </cell>
          <cell r="I354">
            <v>39.46</v>
          </cell>
          <cell r="J354">
            <v>39.450000000000003</v>
          </cell>
          <cell r="K354" t="str">
            <v>HiRatio</v>
          </cell>
          <cell r="L354">
            <v>0</v>
          </cell>
          <cell r="M354" t="str">
            <v>Owner-Occupied</v>
          </cell>
          <cell r="N354">
            <v>4</v>
          </cell>
          <cell r="O354">
            <v>42201</v>
          </cell>
          <cell r="P354" t="str">
            <v>Current</v>
          </cell>
        </row>
        <row r="355">
          <cell r="B355">
            <v>42181</v>
          </cell>
          <cell r="C355">
            <v>19</v>
          </cell>
          <cell r="D355" t="str">
            <v>AB</v>
          </cell>
          <cell r="E355" t="str">
            <v>Refinance External</v>
          </cell>
          <cell r="F355" t="str">
            <v>Fixed</v>
          </cell>
          <cell r="I355">
            <v>38.43</v>
          </cell>
          <cell r="J355">
            <v>31.53</v>
          </cell>
          <cell r="K355" t="str">
            <v>Conv</v>
          </cell>
          <cell r="L355">
            <v>252192.21</v>
          </cell>
          <cell r="M355" t="str">
            <v>Owner-Occupied</v>
          </cell>
          <cell r="N355">
            <v>0</v>
          </cell>
          <cell r="O355">
            <v>43831</v>
          </cell>
          <cell r="P355" t="str">
            <v>Current</v>
          </cell>
        </row>
        <row r="356">
          <cell r="B356">
            <v>42167</v>
          </cell>
          <cell r="C356">
            <v>19</v>
          </cell>
          <cell r="D356" t="str">
            <v>ON</v>
          </cell>
          <cell r="E356" t="str">
            <v>Refinance External</v>
          </cell>
          <cell r="F356" t="str">
            <v>Fixed</v>
          </cell>
          <cell r="I356">
            <v>40</v>
          </cell>
          <cell r="J356">
            <v>34.49</v>
          </cell>
          <cell r="K356" t="str">
            <v>Conv</v>
          </cell>
          <cell r="L356">
            <v>290993.75</v>
          </cell>
          <cell r="M356" t="str">
            <v>Owner-Occupied</v>
          </cell>
          <cell r="N356">
            <v>0</v>
          </cell>
          <cell r="O356">
            <v>43831</v>
          </cell>
          <cell r="P356" t="str">
            <v>Current</v>
          </cell>
        </row>
        <row r="357">
          <cell r="B357">
            <v>40718</v>
          </cell>
          <cell r="C357">
            <v>67</v>
          </cell>
          <cell r="D357" t="str">
            <v>ON</v>
          </cell>
          <cell r="E357" t="str">
            <v>Purchase</v>
          </cell>
          <cell r="F357" t="str">
            <v>ARM</v>
          </cell>
          <cell r="I357">
            <v>25.48</v>
          </cell>
          <cell r="J357">
            <v>25.24</v>
          </cell>
          <cell r="K357" t="str">
            <v>HiRatio</v>
          </cell>
          <cell r="L357">
            <v>0</v>
          </cell>
          <cell r="M357" t="str">
            <v>Owner-Occupied</v>
          </cell>
          <cell r="N357">
            <v>4</v>
          </cell>
          <cell r="O357">
            <v>40848</v>
          </cell>
          <cell r="P357" t="str">
            <v>Current</v>
          </cell>
        </row>
        <row r="358">
          <cell r="B358">
            <v>41614</v>
          </cell>
          <cell r="C358">
            <v>37</v>
          </cell>
          <cell r="D358" t="str">
            <v>ON</v>
          </cell>
          <cell r="E358" t="str">
            <v>Refinance External</v>
          </cell>
          <cell r="F358" t="str">
            <v>Fixed</v>
          </cell>
          <cell r="I358">
            <v>36.04</v>
          </cell>
          <cell r="J358">
            <v>35.479999999999997</v>
          </cell>
          <cell r="K358" t="str">
            <v>Conv</v>
          </cell>
          <cell r="L358">
            <v>117830.8</v>
          </cell>
          <cell r="M358" t="str">
            <v>Owner-Occupied</v>
          </cell>
          <cell r="N358">
            <v>0</v>
          </cell>
          <cell r="O358">
            <v>43831</v>
          </cell>
          <cell r="P358" t="str">
            <v>Current</v>
          </cell>
        </row>
        <row r="359">
          <cell r="B359">
            <v>41913</v>
          </cell>
          <cell r="C359">
            <v>27</v>
          </cell>
          <cell r="D359" t="str">
            <v>ON</v>
          </cell>
          <cell r="E359" t="str">
            <v>Purchase</v>
          </cell>
          <cell r="F359" t="str">
            <v>Fixed</v>
          </cell>
          <cell r="I359">
            <v>28.45</v>
          </cell>
          <cell r="J359">
            <v>19.579999999999998</v>
          </cell>
          <cell r="K359" t="str">
            <v>HiRatio</v>
          </cell>
          <cell r="L359">
            <v>252578.46</v>
          </cell>
          <cell r="M359" t="str">
            <v>Owner-Occupied</v>
          </cell>
          <cell r="N359">
            <v>0</v>
          </cell>
          <cell r="O359">
            <v>43831</v>
          </cell>
          <cell r="P359" t="str">
            <v>Current</v>
          </cell>
        </row>
        <row r="360">
          <cell r="B360">
            <v>40896</v>
          </cell>
          <cell r="C360">
            <v>61</v>
          </cell>
          <cell r="D360" t="str">
            <v>ON</v>
          </cell>
          <cell r="E360" t="str">
            <v>Purchase</v>
          </cell>
          <cell r="F360" t="str">
            <v>Fixed</v>
          </cell>
          <cell r="I360">
            <v>41.85</v>
          </cell>
          <cell r="J360">
            <v>25.73</v>
          </cell>
          <cell r="K360" t="str">
            <v>HiRatio</v>
          </cell>
          <cell r="L360">
            <v>0</v>
          </cell>
          <cell r="M360" t="str">
            <v>Owner-Occupied</v>
          </cell>
          <cell r="N360">
            <v>4</v>
          </cell>
          <cell r="O360">
            <v>42361</v>
          </cell>
          <cell r="P360" t="str">
            <v>Current</v>
          </cell>
        </row>
        <row r="361">
          <cell r="B361">
            <v>42158</v>
          </cell>
          <cell r="C361">
            <v>19</v>
          </cell>
          <cell r="D361" t="str">
            <v>ON</v>
          </cell>
          <cell r="E361" t="str">
            <v>Purchase</v>
          </cell>
          <cell r="F361" t="str">
            <v>Fixed</v>
          </cell>
          <cell r="I361">
            <v>20.07</v>
          </cell>
          <cell r="J361">
            <v>19.809999999999999</v>
          </cell>
          <cell r="K361" t="str">
            <v>Conv</v>
          </cell>
          <cell r="L361">
            <v>393742.26</v>
          </cell>
          <cell r="M361" t="str">
            <v>Owner-Occupied</v>
          </cell>
          <cell r="N361">
            <v>0</v>
          </cell>
          <cell r="O361">
            <v>43831</v>
          </cell>
          <cell r="P361" t="str">
            <v>Current</v>
          </cell>
        </row>
        <row r="362">
          <cell r="B362">
            <v>41781</v>
          </cell>
          <cell r="C362">
            <v>32</v>
          </cell>
          <cell r="D362" t="str">
            <v>ON</v>
          </cell>
          <cell r="E362" t="str">
            <v>Purchase</v>
          </cell>
          <cell r="F362" t="str">
            <v>Fixed</v>
          </cell>
          <cell r="I362">
            <v>30.8</v>
          </cell>
          <cell r="J362">
            <v>30.09</v>
          </cell>
          <cell r="K362" t="str">
            <v>HiRatio</v>
          </cell>
          <cell r="L362">
            <v>278804.65000000002</v>
          </cell>
          <cell r="M362" t="str">
            <v>Owner-Occupied</v>
          </cell>
          <cell r="N362">
            <v>0</v>
          </cell>
          <cell r="O362">
            <v>43831</v>
          </cell>
          <cell r="P362" t="str">
            <v>Current</v>
          </cell>
        </row>
        <row r="363">
          <cell r="B363">
            <v>41806</v>
          </cell>
          <cell r="C363">
            <v>31</v>
          </cell>
          <cell r="D363" t="str">
            <v>AB</v>
          </cell>
          <cell r="E363" t="str">
            <v>Purchase</v>
          </cell>
          <cell r="F363" t="str">
            <v>Fixed</v>
          </cell>
          <cell r="I363">
            <v>42.71</v>
          </cell>
          <cell r="J363">
            <v>38.99</v>
          </cell>
          <cell r="K363" t="str">
            <v>HiRatio</v>
          </cell>
          <cell r="L363">
            <v>0</v>
          </cell>
          <cell r="M363" t="str">
            <v>Owner-Occupied</v>
          </cell>
          <cell r="N363">
            <v>4</v>
          </cell>
          <cell r="O363">
            <v>42515</v>
          </cell>
          <cell r="P363" t="str">
            <v>Current</v>
          </cell>
        </row>
        <row r="364">
          <cell r="B364">
            <v>41963</v>
          </cell>
          <cell r="C364">
            <v>26</v>
          </cell>
          <cell r="D364" t="str">
            <v>BC</v>
          </cell>
          <cell r="E364" t="str">
            <v>Purchase</v>
          </cell>
          <cell r="F364" t="str">
            <v>ARM</v>
          </cell>
          <cell r="I364">
            <v>31.98</v>
          </cell>
          <cell r="J364">
            <v>19.170000000000002</v>
          </cell>
          <cell r="K364" t="str">
            <v>Conv</v>
          </cell>
          <cell r="L364">
            <v>0</v>
          </cell>
          <cell r="M364" t="str">
            <v>Owner-Occupied</v>
          </cell>
          <cell r="N364">
            <v>4</v>
          </cell>
          <cell r="O364">
            <v>42534</v>
          </cell>
          <cell r="P364" t="str">
            <v>Current</v>
          </cell>
        </row>
        <row r="365">
          <cell r="B365">
            <v>42156</v>
          </cell>
          <cell r="C365">
            <v>19</v>
          </cell>
          <cell r="D365" t="str">
            <v>BC</v>
          </cell>
          <cell r="E365" t="str">
            <v>Transfer</v>
          </cell>
          <cell r="F365" t="str">
            <v>ARM</v>
          </cell>
          <cell r="I365">
            <v>11.4</v>
          </cell>
          <cell r="J365">
            <v>11.27</v>
          </cell>
          <cell r="K365" t="str">
            <v>Conv</v>
          </cell>
          <cell r="L365">
            <v>190212.27</v>
          </cell>
          <cell r="M365" t="str">
            <v>Owner-Occupied</v>
          </cell>
          <cell r="N365">
            <v>0</v>
          </cell>
          <cell r="O365">
            <v>43831</v>
          </cell>
          <cell r="P365" t="str">
            <v>Current</v>
          </cell>
        </row>
        <row r="366">
          <cell r="B366">
            <v>42649</v>
          </cell>
          <cell r="C366">
            <v>3</v>
          </cell>
          <cell r="D366" t="str">
            <v>ON</v>
          </cell>
          <cell r="E366" t="str">
            <v>Purchase</v>
          </cell>
          <cell r="F366" t="str">
            <v>ARM</v>
          </cell>
          <cell r="I366">
            <v>37.53</v>
          </cell>
          <cell r="J366">
            <v>12.62</v>
          </cell>
          <cell r="K366" t="str">
            <v>HiRatio</v>
          </cell>
          <cell r="L366">
            <v>644365.05000000005</v>
          </cell>
          <cell r="M366" t="str">
            <v>Owner-Occupied</v>
          </cell>
          <cell r="N366">
            <v>0</v>
          </cell>
          <cell r="O366">
            <v>43831</v>
          </cell>
          <cell r="P366" t="str">
            <v>Current</v>
          </cell>
        </row>
        <row r="367">
          <cell r="B367">
            <v>40577</v>
          </cell>
          <cell r="C367">
            <v>71</v>
          </cell>
          <cell r="D367" t="str">
            <v>AB</v>
          </cell>
          <cell r="E367" t="str">
            <v>Purchase</v>
          </cell>
          <cell r="F367" t="str">
            <v>Fixed</v>
          </cell>
          <cell r="I367">
            <v>26.36</v>
          </cell>
          <cell r="J367">
            <v>25.46</v>
          </cell>
          <cell r="K367" t="str">
            <v>HiRatio</v>
          </cell>
          <cell r="L367">
            <v>220277.18</v>
          </cell>
          <cell r="M367" t="str">
            <v>Owner-Occupied</v>
          </cell>
          <cell r="N367">
            <v>0</v>
          </cell>
          <cell r="O367">
            <v>43831</v>
          </cell>
          <cell r="P367" t="str">
            <v>Current</v>
          </cell>
        </row>
        <row r="368">
          <cell r="B368">
            <v>42257</v>
          </cell>
          <cell r="C368">
            <v>16</v>
          </cell>
          <cell r="D368" t="str">
            <v>ON</v>
          </cell>
          <cell r="E368" t="str">
            <v>Refinance External</v>
          </cell>
          <cell r="F368" t="str">
            <v>Fixed</v>
          </cell>
          <cell r="I368">
            <v>38.799999999999997</v>
          </cell>
          <cell r="J368">
            <v>26.37</v>
          </cell>
          <cell r="K368" t="str">
            <v>Conv</v>
          </cell>
          <cell r="L368">
            <v>187457.49</v>
          </cell>
          <cell r="M368" t="str">
            <v>Owner-Occupied</v>
          </cell>
          <cell r="N368">
            <v>0</v>
          </cell>
          <cell r="O368">
            <v>43831</v>
          </cell>
          <cell r="P368" t="str">
            <v>Current</v>
          </cell>
        </row>
        <row r="369">
          <cell r="B369">
            <v>41785</v>
          </cell>
          <cell r="C369">
            <v>32</v>
          </cell>
          <cell r="D369" t="str">
            <v>ON</v>
          </cell>
          <cell r="E369" t="str">
            <v>Purchase</v>
          </cell>
          <cell r="F369" t="str">
            <v>ARM</v>
          </cell>
          <cell r="I369">
            <v>37.99</v>
          </cell>
          <cell r="J369">
            <v>19.809999999999999</v>
          </cell>
          <cell r="K369" t="str">
            <v>Conv</v>
          </cell>
          <cell r="L369">
            <v>0</v>
          </cell>
          <cell r="M369" t="str">
            <v>Rental</v>
          </cell>
          <cell r="N369">
            <v>4</v>
          </cell>
          <cell r="O369">
            <v>42522</v>
          </cell>
          <cell r="P369" t="str">
            <v>Current</v>
          </cell>
        </row>
        <row r="370">
          <cell r="B370">
            <v>42086</v>
          </cell>
          <cell r="C370">
            <v>22</v>
          </cell>
          <cell r="D370" t="str">
            <v>AB</v>
          </cell>
          <cell r="E370" t="str">
            <v>Purchase</v>
          </cell>
          <cell r="F370" t="str">
            <v>Fixed</v>
          </cell>
          <cell r="I370">
            <v>35.450000000000003</v>
          </cell>
          <cell r="J370">
            <v>31.85</v>
          </cell>
          <cell r="K370" t="str">
            <v>HiRatio</v>
          </cell>
          <cell r="L370">
            <v>211135.84</v>
          </cell>
          <cell r="M370" t="str">
            <v>Owner-Occupied</v>
          </cell>
          <cell r="N370">
            <v>0</v>
          </cell>
          <cell r="O370">
            <v>43831</v>
          </cell>
          <cell r="P370" t="str">
            <v>Current</v>
          </cell>
        </row>
        <row r="371">
          <cell r="B371">
            <v>42488</v>
          </cell>
          <cell r="C371">
            <v>9</v>
          </cell>
          <cell r="D371" t="str">
            <v>NL</v>
          </cell>
          <cell r="E371" t="str">
            <v>Purchase</v>
          </cell>
          <cell r="F371" t="str">
            <v>Fixed</v>
          </cell>
          <cell r="I371">
            <v>28.7</v>
          </cell>
          <cell r="J371">
            <v>20.79</v>
          </cell>
          <cell r="K371" t="str">
            <v>HiRatio</v>
          </cell>
          <cell r="L371">
            <v>370720.65</v>
          </cell>
          <cell r="M371" t="str">
            <v>Owner-Occupied</v>
          </cell>
          <cell r="N371">
            <v>0</v>
          </cell>
          <cell r="O371">
            <v>43831</v>
          </cell>
          <cell r="P371" t="str">
            <v>Current</v>
          </cell>
        </row>
        <row r="372">
          <cell r="B372">
            <v>41278</v>
          </cell>
          <cell r="C372">
            <v>48</v>
          </cell>
          <cell r="D372" t="str">
            <v>AB</v>
          </cell>
          <cell r="E372" t="str">
            <v>Purchase</v>
          </cell>
          <cell r="F372" t="str">
            <v>Fixed</v>
          </cell>
          <cell r="I372">
            <v>34.950000000000003</v>
          </cell>
          <cell r="J372">
            <v>26.24</v>
          </cell>
          <cell r="K372" t="str">
            <v>HiRatio</v>
          </cell>
          <cell r="L372">
            <v>308382.96000000002</v>
          </cell>
          <cell r="M372" t="str">
            <v>Owner-Occupied</v>
          </cell>
          <cell r="N372">
            <v>0</v>
          </cell>
          <cell r="O372">
            <v>43831</v>
          </cell>
          <cell r="P372" t="str">
            <v>Current</v>
          </cell>
        </row>
        <row r="373">
          <cell r="B373">
            <v>41236</v>
          </cell>
          <cell r="C373">
            <v>50</v>
          </cell>
          <cell r="D373" t="str">
            <v>SK</v>
          </cell>
          <cell r="E373" t="str">
            <v>Purchase</v>
          </cell>
          <cell r="F373" t="str">
            <v>Fixed</v>
          </cell>
          <cell r="I373">
            <v>37.340000000000003</v>
          </cell>
          <cell r="J373">
            <v>17.059999999999999</v>
          </cell>
          <cell r="K373" t="str">
            <v>HiRatio</v>
          </cell>
          <cell r="L373">
            <v>233883.21</v>
          </cell>
          <cell r="M373" t="str">
            <v>Owner-Occupied</v>
          </cell>
          <cell r="N373">
            <v>0</v>
          </cell>
          <cell r="O373">
            <v>43831</v>
          </cell>
          <cell r="P373" t="str">
            <v>Current</v>
          </cell>
        </row>
        <row r="374">
          <cell r="B374">
            <v>41177</v>
          </cell>
          <cell r="C374">
            <v>52</v>
          </cell>
          <cell r="D374" t="str">
            <v>ON</v>
          </cell>
          <cell r="E374" t="str">
            <v>Refinance External</v>
          </cell>
          <cell r="F374" t="str">
            <v>Fixed</v>
          </cell>
          <cell r="I374">
            <v>40.57</v>
          </cell>
          <cell r="J374">
            <v>40.57</v>
          </cell>
          <cell r="K374" t="str">
            <v>Conv</v>
          </cell>
          <cell r="L374">
            <v>167637.4</v>
          </cell>
          <cell r="M374" t="str">
            <v>Owner-Occupied</v>
          </cell>
          <cell r="N374">
            <v>0</v>
          </cell>
          <cell r="O374">
            <v>43831</v>
          </cell>
          <cell r="P374" t="str">
            <v>Current</v>
          </cell>
        </row>
        <row r="375">
          <cell r="B375">
            <v>42062</v>
          </cell>
          <cell r="C375">
            <v>23</v>
          </cell>
          <cell r="D375" t="str">
            <v>AB</v>
          </cell>
          <cell r="E375" t="str">
            <v>Purchase</v>
          </cell>
          <cell r="F375" t="str">
            <v>Fixed</v>
          </cell>
          <cell r="I375">
            <v>30.78</v>
          </cell>
          <cell r="J375">
            <v>29.34</v>
          </cell>
          <cell r="K375" t="str">
            <v>HiRatio</v>
          </cell>
          <cell r="L375">
            <v>321044.58</v>
          </cell>
          <cell r="M375" t="str">
            <v>Owner-Occupied</v>
          </cell>
          <cell r="N375">
            <v>0</v>
          </cell>
          <cell r="O375">
            <v>43831</v>
          </cell>
          <cell r="P375" t="str">
            <v>Current</v>
          </cell>
        </row>
        <row r="376">
          <cell r="B376">
            <v>42342</v>
          </cell>
          <cell r="C376">
            <v>13</v>
          </cell>
          <cell r="D376" t="str">
            <v>ON</v>
          </cell>
          <cell r="E376" t="str">
            <v>Purchase</v>
          </cell>
          <cell r="F376" t="str">
            <v>Fixed</v>
          </cell>
          <cell r="I376">
            <v>39.549999999999997</v>
          </cell>
          <cell r="J376">
            <v>28</v>
          </cell>
          <cell r="K376" t="str">
            <v>HiRatio</v>
          </cell>
          <cell r="L376">
            <v>561059.72</v>
          </cell>
          <cell r="M376" t="str">
            <v>Owner-Occupied</v>
          </cell>
          <cell r="N376">
            <v>0</v>
          </cell>
          <cell r="O376">
            <v>43831</v>
          </cell>
          <cell r="P376" t="str">
            <v>Current</v>
          </cell>
        </row>
        <row r="377">
          <cell r="B377">
            <v>42397</v>
          </cell>
          <cell r="C377">
            <v>12</v>
          </cell>
          <cell r="D377" t="str">
            <v>ON</v>
          </cell>
          <cell r="E377" t="str">
            <v>Purchase</v>
          </cell>
          <cell r="F377" t="str">
            <v>Fixed</v>
          </cell>
          <cell r="I377">
            <v>34.549999999999997</v>
          </cell>
          <cell r="J377">
            <v>28.22</v>
          </cell>
          <cell r="K377" t="str">
            <v>Conv</v>
          </cell>
          <cell r="L377">
            <v>458953.89</v>
          </cell>
          <cell r="M377" t="str">
            <v>Owner-Occupied</v>
          </cell>
          <cell r="N377">
            <v>0</v>
          </cell>
          <cell r="O377">
            <v>43831</v>
          </cell>
          <cell r="P377" t="str">
            <v>Current</v>
          </cell>
        </row>
        <row r="378">
          <cell r="B378">
            <v>41941</v>
          </cell>
          <cell r="C378">
            <v>27</v>
          </cell>
          <cell r="D378" t="str">
            <v>BC</v>
          </cell>
          <cell r="E378" t="str">
            <v>Purchase</v>
          </cell>
          <cell r="F378" t="str">
            <v>ARM</v>
          </cell>
          <cell r="I378">
            <v>32.590000000000003</v>
          </cell>
          <cell r="J378">
            <v>27.03</v>
          </cell>
          <cell r="K378" t="str">
            <v>Conv</v>
          </cell>
          <cell r="L378">
            <v>596959.68000000005</v>
          </cell>
          <cell r="M378" t="str">
            <v>Owner-Occupied</v>
          </cell>
          <cell r="N378">
            <v>0</v>
          </cell>
          <cell r="O378">
            <v>43831</v>
          </cell>
          <cell r="P378" t="str">
            <v>Current</v>
          </cell>
        </row>
        <row r="379">
          <cell r="B379">
            <v>40729</v>
          </cell>
          <cell r="C379">
            <v>66</v>
          </cell>
          <cell r="D379" t="str">
            <v>ON</v>
          </cell>
          <cell r="E379" t="str">
            <v>Purchase</v>
          </cell>
          <cell r="F379" t="str">
            <v>Fixed</v>
          </cell>
          <cell r="I379">
            <v>35.369999999999997</v>
          </cell>
          <cell r="J379">
            <v>16.29</v>
          </cell>
          <cell r="K379" t="str">
            <v>Conv</v>
          </cell>
          <cell r="L379">
            <v>0</v>
          </cell>
          <cell r="M379" t="str">
            <v>Rental</v>
          </cell>
          <cell r="N379">
            <v>4</v>
          </cell>
          <cell r="O379">
            <v>42145</v>
          </cell>
          <cell r="P379" t="str">
            <v>Current</v>
          </cell>
        </row>
        <row r="380">
          <cell r="B380">
            <v>42058</v>
          </cell>
          <cell r="C380">
            <v>23</v>
          </cell>
          <cell r="D380" t="str">
            <v>BC</v>
          </cell>
          <cell r="E380" t="str">
            <v>Refinance External</v>
          </cell>
          <cell r="F380" t="str">
            <v>ARM</v>
          </cell>
          <cell r="I380">
            <v>10.32</v>
          </cell>
          <cell r="J380">
            <v>4.54</v>
          </cell>
          <cell r="K380" t="str">
            <v>Conv</v>
          </cell>
          <cell r="L380">
            <v>0</v>
          </cell>
          <cell r="M380" t="str">
            <v>Owner-Occupied</v>
          </cell>
          <cell r="N380">
            <v>4</v>
          </cell>
          <cell r="O380">
            <v>42361</v>
          </cell>
          <cell r="P380" t="str">
            <v>Current</v>
          </cell>
        </row>
        <row r="381">
          <cell r="B381">
            <v>42153</v>
          </cell>
          <cell r="C381">
            <v>20</v>
          </cell>
          <cell r="D381" t="str">
            <v>ON</v>
          </cell>
          <cell r="E381" t="str">
            <v>Purchase</v>
          </cell>
          <cell r="F381" t="str">
            <v>Fixed</v>
          </cell>
          <cell r="I381">
            <v>27.3</v>
          </cell>
          <cell r="J381">
            <v>26.77</v>
          </cell>
          <cell r="K381" t="str">
            <v>Conv</v>
          </cell>
          <cell r="L381">
            <v>147861.64000000001</v>
          </cell>
          <cell r="M381" t="str">
            <v>Owner-Occupied</v>
          </cell>
          <cell r="N381">
            <v>0</v>
          </cell>
          <cell r="O381">
            <v>43831</v>
          </cell>
          <cell r="P381" t="str">
            <v>Current</v>
          </cell>
        </row>
        <row r="382">
          <cell r="B382">
            <v>42339</v>
          </cell>
          <cell r="C382">
            <v>13</v>
          </cell>
          <cell r="D382" t="str">
            <v>ON</v>
          </cell>
          <cell r="E382" t="str">
            <v>Purchase</v>
          </cell>
          <cell r="F382" t="str">
            <v>Fixed</v>
          </cell>
          <cell r="I382">
            <v>33.35</v>
          </cell>
          <cell r="J382">
            <v>18.66</v>
          </cell>
          <cell r="K382" t="str">
            <v>HiRatio</v>
          </cell>
          <cell r="L382">
            <v>302666.45</v>
          </cell>
          <cell r="M382" t="str">
            <v>Owner-Occupied</v>
          </cell>
          <cell r="N382">
            <v>0</v>
          </cell>
          <cell r="O382">
            <v>43831</v>
          </cell>
          <cell r="P382" t="str">
            <v>Current</v>
          </cell>
        </row>
        <row r="383">
          <cell r="B383">
            <v>42684</v>
          </cell>
          <cell r="C383">
            <v>2</v>
          </cell>
          <cell r="D383" t="str">
            <v>SK</v>
          </cell>
          <cell r="E383" t="str">
            <v>Purchase</v>
          </cell>
          <cell r="F383" t="str">
            <v>Fixed</v>
          </cell>
          <cell r="I383">
            <v>42.92</v>
          </cell>
          <cell r="J383">
            <v>29.79</v>
          </cell>
          <cell r="K383" t="str">
            <v>HiRatio</v>
          </cell>
          <cell r="L383">
            <v>312309.19</v>
          </cell>
          <cell r="M383" t="str">
            <v>Owner-Occupied</v>
          </cell>
          <cell r="N383">
            <v>0</v>
          </cell>
          <cell r="O383">
            <v>43831</v>
          </cell>
          <cell r="P383" t="str">
            <v>Current</v>
          </cell>
        </row>
        <row r="384">
          <cell r="B384">
            <v>42698</v>
          </cell>
          <cell r="C384">
            <v>2</v>
          </cell>
          <cell r="D384" t="str">
            <v>ON</v>
          </cell>
          <cell r="E384" t="str">
            <v>Refinance External</v>
          </cell>
          <cell r="F384" t="str">
            <v>Fixed</v>
          </cell>
          <cell r="I384">
            <v>27.26</v>
          </cell>
          <cell r="J384">
            <v>22.75</v>
          </cell>
          <cell r="K384" t="str">
            <v>Conv</v>
          </cell>
          <cell r="L384">
            <v>195344.65</v>
          </cell>
          <cell r="M384" t="str">
            <v>Owner-Occupied</v>
          </cell>
          <cell r="N384">
            <v>0</v>
          </cell>
          <cell r="O384">
            <v>43831</v>
          </cell>
          <cell r="P384" t="str">
            <v>Current</v>
          </cell>
        </row>
        <row r="385">
          <cell r="B385">
            <v>41684</v>
          </cell>
          <cell r="C385">
            <v>35</v>
          </cell>
          <cell r="D385" t="str">
            <v>AB</v>
          </cell>
          <cell r="E385" t="str">
            <v>Transfer</v>
          </cell>
          <cell r="F385" t="str">
            <v>Fixed</v>
          </cell>
          <cell r="I385">
            <v>30.85</v>
          </cell>
          <cell r="J385">
            <v>18.52</v>
          </cell>
          <cell r="K385" t="str">
            <v>HiRatio</v>
          </cell>
          <cell r="L385">
            <v>0</v>
          </cell>
          <cell r="M385" t="str">
            <v>Owner-Occupied</v>
          </cell>
          <cell r="N385">
            <v>4</v>
          </cell>
          <cell r="O385">
            <v>41946</v>
          </cell>
          <cell r="P385" t="str">
            <v>Current</v>
          </cell>
        </row>
        <row r="386">
          <cell r="B386">
            <v>40602</v>
          </cell>
          <cell r="C386">
            <v>71</v>
          </cell>
          <cell r="D386" t="str">
            <v>AB</v>
          </cell>
          <cell r="E386" t="str">
            <v>Refinance External</v>
          </cell>
          <cell r="F386" t="str">
            <v>Fixed</v>
          </cell>
          <cell r="I386">
            <v>27.41</v>
          </cell>
          <cell r="J386">
            <v>19.59</v>
          </cell>
          <cell r="K386" t="str">
            <v>Conv</v>
          </cell>
          <cell r="L386">
            <v>0</v>
          </cell>
          <cell r="M386" t="str">
            <v>Owner-Occupied</v>
          </cell>
          <cell r="N386">
            <v>4</v>
          </cell>
          <cell r="O386">
            <v>40604</v>
          </cell>
          <cell r="P386" t="str">
            <v>Current</v>
          </cell>
        </row>
        <row r="387">
          <cell r="B387">
            <v>41953</v>
          </cell>
          <cell r="C387">
            <v>26</v>
          </cell>
          <cell r="D387" t="str">
            <v>AB</v>
          </cell>
          <cell r="E387" t="str">
            <v>Transfer</v>
          </cell>
          <cell r="F387" t="str">
            <v>Fixed</v>
          </cell>
          <cell r="I387">
            <v>23.86</v>
          </cell>
          <cell r="J387">
            <v>17.920000000000002</v>
          </cell>
          <cell r="K387" t="str">
            <v>Conv</v>
          </cell>
          <cell r="L387">
            <v>281705.08</v>
          </cell>
          <cell r="M387" t="str">
            <v>Owner-Occupied</v>
          </cell>
          <cell r="N387">
            <v>0</v>
          </cell>
          <cell r="O387">
            <v>43831</v>
          </cell>
          <cell r="P387" t="str">
            <v>Current</v>
          </cell>
        </row>
        <row r="388">
          <cell r="B388">
            <v>42180</v>
          </cell>
          <cell r="C388">
            <v>19</v>
          </cell>
          <cell r="D388" t="str">
            <v>ON</v>
          </cell>
          <cell r="E388" t="str">
            <v>Refinance External</v>
          </cell>
          <cell r="F388" t="str">
            <v>ARM</v>
          </cell>
          <cell r="I388">
            <v>28.93</v>
          </cell>
          <cell r="J388">
            <v>25.61</v>
          </cell>
          <cell r="K388" t="str">
            <v>Conv</v>
          </cell>
          <cell r="L388">
            <v>298332.21000000002</v>
          </cell>
          <cell r="M388" t="str">
            <v>Owner-Occupied</v>
          </cell>
          <cell r="N388">
            <v>0</v>
          </cell>
          <cell r="O388">
            <v>43831</v>
          </cell>
          <cell r="P388" t="str">
            <v>Current</v>
          </cell>
        </row>
        <row r="389">
          <cell r="B389">
            <v>41411</v>
          </cell>
          <cell r="C389">
            <v>44</v>
          </cell>
          <cell r="D389" t="str">
            <v>AB</v>
          </cell>
          <cell r="E389" t="str">
            <v>Purchase</v>
          </cell>
          <cell r="F389" t="str">
            <v>Fixed</v>
          </cell>
          <cell r="I389">
            <v>28.33</v>
          </cell>
          <cell r="J389">
            <v>23.83</v>
          </cell>
          <cell r="K389" t="str">
            <v>HiRatio</v>
          </cell>
          <cell r="L389">
            <v>330533.94</v>
          </cell>
          <cell r="M389" t="str">
            <v>Owner-Occupied</v>
          </cell>
          <cell r="N389">
            <v>0</v>
          </cell>
          <cell r="O389">
            <v>43831</v>
          </cell>
          <cell r="P389" t="str">
            <v>Current</v>
          </cell>
        </row>
        <row r="390">
          <cell r="B390">
            <v>41856</v>
          </cell>
          <cell r="C390">
            <v>29</v>
          </cell>
          <cell r="D390" t="str">
            <v>AB</v>
          </cell>
          <cell r="E390" t="str">
            <v>Purchase</v>
          </cell>
          <cell r="F390" t="str">
            <v>ARM</v>
          </cell>
          <cell r="I390">
            <v>26.71</v>
          </cell>
          <cell r="J390">
            <v>26.71</v>
          </cell>
          <cell r="K390" t="str">
            <v>HiRatio</v>
          </cell>
          <cell r="L390">
            <v>280339.62</v>
          </cell>
          <cell r="M390" t="str">
            <v>Owner-Occupied</v>
          </cell>
          <cell r="N390">
            <v>0</v>
          </cell>
          <cell r="O390">
            <v>43831</v>
          </cell>
          <cell r="P390" t="str">
            <v>Current</v>
          </cell>
        </row>
        <row r="391">
          <cell r="B391">
            <v>42748</v>
          </cell>
          <cell r="C391">
            <v>0</v>
          </cell>
          <cell r="D391" t="str">
            <v>AB</v>
          </cell>
          <cell r="E391" t="str">
            <v>Purchase</v>
          </cell>
          <cell r="F391" t="str">
            <v>Fixed</v>
          </cell>
          <cell r="I391">
            <v>15.67</v>
          </cell>
          <cell r="J391">
            <v>14.96</v>
          </cell>
          <cell r="K391" t="str">
            <v>Conv</v>
          </cell>
          <cell r="L391">
            <v>304343.38</v>
          </cell>
          <cell r="M391" t="str">
            <v>Owner-Occupied</v>
          </cell>
          <cell r="N391">
            <v>0</v>
          </cell>
          <cell r="O391">
            <v>43831</v>
          </cell>
          <cell r="P391" t="str">
            <v>Current</v>
          </cell>
        </row>
        <row r="392">
          <cell r="B392">
            <v>42153</v>
          </cell>
          <cell r="C392">
            <v>20</v>
          </cell>
          <cell r="D392" t="str">
            <v>AB</v>
          </cell>
          <cell r="E392" t="str">
            <v>Purchase</v>
          </cell>
          <cell r="F392" t="str">
            <v>Fixed</v>
          </cell>
          <cell r="I392">
            <v>33.29</v>
          </cell>
          <cell r="J392">
            <v>19.14</v>
          </cell>
          <cell r="K392" t="str">
            <v>Conv</v>
          </cell>
          <cell r="L392">
            <v>404961.11</v>
          </cell>
          <cell r="M392" t="str">
            <v>Owner-Occupied</v>
          </cell>
          <cell r="N392">
            <v>0</v>
          </cell>
          <cell r="O392">
            <v>43831</v>
          </cell>
          <cell r="P392" t="str">
            <v>Current</v>
          </cell>
        </row>
        <row r="393">
          <cell r="B393">
            <v>40960</v>
          </cell>
          <cell r="C393">
            <v>59</v>
          </cell>
          <cell r="D393" t="str">
            <v>ON</v>
          </cell>
          <cell r="E393" t="str">
            <v>Refinance External</v>
          </cell>
          <cell r="F393" t="str">
            <v>Fixed</v>
          </cell>
          <cell r="I393">
            <v>33.69</v>
          </cell>
          <cell r="J393">
            <v>17.59</v>
          </cell>
          <cell r="K393" t="str">
            <v>HiRatio</v>
          </cell>
          <cell r="L393">
            <v>0</v>
          </cell>
          <cell r="M393" t="str">
            <v>Owner-Occupied</v>
          </cell>
          <cell r="N393">
            <v>4</v>
          </cell>
          <cell r="O393">
            <v>42275</v>
          </cell>
          <cell r="P393" t="str">
            <v>Current</v>
          </cell>
        </row>
        <row r="394">
          <cell r="B394">
            <v>41131</v>
          </cell>
          <cell r="C394">
            <v>53</v>
          </cell>
          <cell r="D394" t="str">
            <v>BC</v>
          </cell>
          <cell r="E394" t="str">
            <v>Refinance External</v>
          </cell>
          <cell r="F394" t="str">
            <v>Fixed</v>
          </cell>
          <cell r="I394">
            <v>29.97</v>
          </cell>
          <cell r="J394">
            <v>25.36</v>
          </cell>
          <cell r="K394" t="str">
            <v>Conv</v>
          </cell>
          <cell r="L394">
            <v>322157.81</v>
          </cell>
          <cell r="M394" t="str">
            <v>Owner-Occupied</v>
          </cell>
          <cell r="N394">
            <v>0</v>
          </cell>
          <cell r="O394">
            <v>43831</v>
          </cell>
          <cell r="P394" t="str">
            <v>Current</v>
          </cell>
        </row>
        <row r="395">
          <cell r="B395">
            <v>42215</v>
          </cell>
          <cell r="C395">
            <v>18</v>
          </cell>
          <cell r="D395" t="str">
            <v>ON</v>
          </cell>
          <cell r="E395" t="str">
            <v>Purchase</v>
          </cell>
          <cell r="F395" t="str">
            <v>ARM</v>
          </cell>
          <cell r="I395">
            <v>26.13</v>
          </cell>
          <cell r="J395">
            <v>20.010000000000002</v>
          </cell>
          <cell r="K395" t="str">
            <v>HiRatio</v>
          </cell>
          <cell r="L395">
            <v>293201.31</v>
          </cell>
          <cell r="M395" t="str">
            <v>Owner-Occupied</v>
          </cell>
          <cell r="N395">
            <v>0</v>
          </cell>
          <cell r="O395">
            <v>43831</v>
          </cell>
          <cell r="P395" t="str">
            <v>Current</v>
          </cell>
        </row>
        <row r="396">
          <cell r="B396">
            <v>42475</v>
          </cell>
          <cell r="C396">
            <v>9</v>
          </cell>
          <cell r="D396" t="str">
            <v>ON</v>
          </cell>
          <cell r="E396" t="str">
            <v>Purchase</v>
          </cell>
          <cell r="F396" t="str">
            <v>Fixed</v>
          </cell>
          <cell r="I396">
            <v>31.41</v>
          </cell>
          <cell r="J396">
            <v>31.22</v>
          </cell>
          <cell r="K396" t="str">
            <v>Conv</v>
          </cell>
          <cell r="L396">
            <v>282323.51</v>
          </cell>
          <cell r="M396" t="str">
            <v>Owner-Occupied</v>
          </cell>
          <cell r="N396">
            <v>0</v>
          </cell>
          <cell r="O396">
            <v>43831</v>
          </cell>
          <cell r="P396" t="str">
            <v>Current</v>
          </cell>
        </row>
        <row r="397">
          <cell r="B397">
            <v>40599</v>
          </cell>
          <cell r="C397">
            <v>71</v>
          </cell>
          <cell r="D397" t="str">
            <v>AB</v>
          </cell>
          <cell r="E397" t="str">
            <v>Purchase</v>
          </cell>
          <cell r="F397" t="str">
            <v>ARM</v>
          </cell>
          <cell r="I397">
            <v>44.16</v>
          </cell>
          <cell r="J397">
            <v>32.090000000000003</v>
          </cell>
          <cell r="K397" t="str">
            <v>HiRatio</v>
          </cell>
          <cell r="L397">
            <v>212229.89</v>
          </cell>
          <cell r="M397" t="str">
            <v>Owner-Occupied</v>
          </cell>
          <cell r="N397">
            <v>0</v>
          </cell>
          <cell r="O397">
            <v>43831</v>
          </cell>
          <cell r="P397" t="str">
            <v>Current</v>
          </cell>
        </row>
        <row r="398">
          <cell r="B398">
            <v>42069</v>
          </cell>
          <cell r="C398">
            <v>22</v>
          </cell>
          <cell r="D398" t="str">
            <v>AB</v>
          </cell>
          <cell r="E398" t="str">
            <v>Purchase</v>
          </cell>
          <cell r="F398" t="str">
            <v>Fixed</v>
          </cell>
          <cell r="I398">
            <v>34.49</v>
          </cell>
          <cell r="J398">
            <v>13.02</v>
          </cell>
          <cell r="K398" t="str">
            <v>HiRatio</v>
          </cell>
          <cell r="L398">
            <v>298136.59999999998</v>
          </cell>
          <cell r="M398" t="str">
            <v>Owner-Occupied</v>
          </cell>
          <cell r="N398">
            <v>0</v>
          </cell>
          <cell r="O398">
            <v>43831</v>
          </cell>
          <cell r="P398" t="str">
            <v>Current</v>
          </cell>
        </row>
        <row r="399">
          <cell r="B399">
            <v>42079</v>
          </cell>
          <cell r="C399">
            <v>22</v>
          </cell>
          <cell r="D399" t="str">
            <v>ON</v>
          </cell>
          <cell r="E399" t="str">
            <v>Purchase</v>
          </cell>
          <cell r="F399" t="str">
            <v>ARM</v>
          </cell>
          <cell r="I399">
            <v>38.06</v>
          </cell>
          <cell r="J399">
            <v>6.65</v>
          </cell>
          <cell r="K399" t="str">
            <v>Conv</v>
          </cell>
          <cell r="L399">
            <v>137525.56</v>
          </cell>
          <cell r="M399" t="str">
            <v>Rental</v>
          </cell>
          <cell r="N399">
            <v>0</v>
          </cell>
          <cell r="O399">
            <v>43831</v>
          </cell>
          <cell r="P399" t="str">
            <v>Current</v>
          </cell>
        </row>
        <row r="400">
          <cell r="B400">
            <v>42076</v>
          </cell>
          <cell r="C400">
            <v>22</v>
          </cell>
          <cell r="D400" t="str">
            <v>ON</v>
          </cell>
          <cell r="E400" t="str">
            <v>Purchase</v>
          </cell>
          <cell r="F400" t="str">
            <v>ARM</v>
          </cell>
          <cell r="I400">
            <v>21.21</v>
          </cell>
          <cell r="J400">
            <v>21</v>
          </cell>
          <cell r="K400" t="str">
            <v>Conv</v>
          </cell>
          <cell r="L400">
            <v>306760.44</v>
          </cell>
          <cell r="M400" t="str">
            <v>Owner-Occupied</v>
          </cell>
          <cell r="N400">
            <v>0</v>
          </cell>
          <cell r="O400">
            <v>43831</v>
          </cell>
          <cell r="P400" t="str">
            <v>Current</v>
          </cell>
        </row>
        <row r="401">
          <cell r="B401">
            <v>42705</v>
          </cell>
          <cell r="C401">
            <v>1</v>
          </cell>
          <cell r="D401" t="str">
            <v>ON</v>
          </cell>
          <cell r="E401" t="str">
            <v>Purchase</v>
          </cell>
          <cell r="F401" t="str">
            <v>Fixed</v>
          </cell>
          <cell r="I401">
            <v>36.78</v>
          </cell>
          <cell r="J401">
            <v>34.92</v>
          </cell>
          <cell r="K401" t="str">
            <v>HiRatio</v>
          </cell>
          <cell r="L401">
            <v>502068.56</v>
          </cell>
          <cell r="M401" t="str">
            <v>Owner-Occupied</v>
          </cell>
          <cell r="N401">
            <v>0</v>
          </cell>
          <cell r="O401">
            <v>43831</v>
          </cell>
          <cell r="P401" t="str">
            <v>Current</v>
          </cell>
        </row>
        <row r="402">
          <cell r="B402">
            <v>40599</v>
          </cell>
          <cell r="C402">
            <v>71</v>
          </cell>
          <cell r="D402" t="str">
            <v>AB</v>
          </cell>
          <cell r="E402" t="str">
            <v>Refinance External</v>
          </cell>
          <cell r="F402" t="str">
            <v>Fixed</v>
          </cell>
          <cell r="I402">
            <v>38.26</v>
          </cell>
          <cell r="J402">
            <v>23.86</v>
          </cell>
          <cell r="K402" t="str">
            <v>HiRatio</v>
          </cell>
          <cell r="L402">
            <v>0</v>
          </cell>
          <cell r="M402" t="str">
            <v>Owner-Occupied</v>
          </cell>
          <cell r="N402">
            <v>4</v>
          </cell>
          <cell r="O402">
            <v>41971</v>
          </cell>
          <cell r="P402" t="str">
            <v>Current</v>
          </cell>
        </row>
        <row r="403">
          <cell r="B403">
            <v>41453</v>
          </cell>
          <cell r="C403">
            <v>43</v>
          </cell>
          <cell r="D403" t="str">
            <v>ON</v>
          </cell>
          <cell r="E403" t="str">
            <v>Purchase</v>
          </cell>
          <cell r="F403" t="str">
            <v>Fixed</v>
          </cell>
          <cell r="I403">
            <v>37</v>
          </cell>
          <cell r="J403">
            <v>35.71</v>
          </cell>
          <cell r="K403" t="str">
            <v>HiRatio</v>
          </cell>
          <cell r="L403">
            <v>227616.9</v>
          </cell>
          <cell r="M403" t="str">
            <v>Owner-Occupied</v>
          </cell>
          <cell r="N403">
            <v>0</v>
          </cell>
          <cell r="O403">
            <v>43831</v>
          </cell>
          <cell r="P403" t="str">
            <v>Current</v>
          </cell>
        </row>
        <row r="404">
          <cell r="B404">
            <v>41054</v>
          </cell>
          <cell r="C404">
            <v>56</v>
          </cell>
          <cell r="D404" t="str">
            <v>ON</v>
          </cell>
          <cell r="E404" t="str">
            <v>Purchase</v>
          </cell>
          <cell r="F404" t="str">
            <v>Fixed</v>
          </cell>
          <cell r="I404">
            <v>43.76</v>
          </cell>
          <cell r="J404">
            <v>43.76</v>
          </cell>
          <cell r="K404" t="str">
            <v>HiRatio</v>
          </cell>
          <cell r="L404">
            <v>207209.18</v>
          </cell>
          <cell r="M404" t="str">
            <v>Owner-Occupied</v>
          </cell>
          <cell r="N404">
            <v>0</v>
          </cell>
          <cell r="O404">
            <v>43831</v>
          </cell>
          <cell r="P404" t="str">
            <v>Current</v>
          </cell>
        </row>
        <row r="405">
          <cell r="B405">
            <v>41054</v>
          </cell>
          <cell r="C405">
            <v>56</v>
          </cell>
          <cell r="D405" t="str">
            <v>BC</v>
          </cell>
          <cell r="E405" t="str">
            <v>Refinance External</v>
          </cell>
          <cell r="F405" t="str">
            <v>ARM</v>
          </cell>
          <cell r="I405">
            <v>37.33</v>
          </cell>
          <cell r="J405">
            <v>13.73</v>
          </cell>
          <cell r="K405" t="str">
            <v>Conv</v>
          </cell>
          <cell r="L405">
            <v>234292.64</v>
          </cell>
          <cell r="M405" t="str">
            <v>Rental</v>
          </cell>
          <cell r="N405">
            <v>0</v>
          </cell>
          <cell r="O405">
            <v>43831</v>
          </cell>
          <cell r="P405" t="str">
            <v>Current</v>
          </cell>
        </row>
        <row r="406">
          <cell r="B406">
            <v>41614</v>
          </cell>
          <cell r="C406">
            <v>37</v>
          </cell>
          <cell r="D406" t="str">
            <v>ON</v>
          </cell>
          <cell r="E406" t="str">
            <v>Refinance External</v>
          </cell>
          <cell r="F406" t="str">
            <v>ARM</v>
          </cell>
          <cell r="I406">
            <v>38.57</v>
          </cell>
          <cell r="J406">
            <v>27.53</v>
          </cell>
          <cell r="K406" t="str">
            <v>Conv</v>
          </cell>
          <cell r="L406">
            <v>105903.41</v>
          </cell>
          <cell r="M406" t="str">
            <v>Owner-Occupied</v>
          </cell>
          <cell r="N406">
            <v>0</v>
          </cell>
          <cell r="O406">
            <v>43831</v>
          </cell>
          <cell r="P406" t="str">
            <v>Current</v>
          </cell>
        </row>
        <row r="407">
          <cell r="B407">
            <v>42137</v>
          </cell>
          <cell r="C407">
            <v>20</v>
          </cell>
          <cell r="D407" t="str">
            <v>ON</v>
          </cell>
          <cell r="E407" t="str">
            <v>Purchase</v>
          </cell>
          <cell r="F407" t="str">
            <v>Fixed</v>
          </cell>
          <cell r="I407">
            <v>30.8</v>
          </cell>
          <cell r="J407">
            <v>30.02</v>
          </cell>
          <cell r="K407" t="str">
            <v>Conv</v>
          </cell>
          <cell r="L407">
            <v>171151.65</v>
          </cell>
          <cell r="M407" t="str">
            <v>Owner-Occupied</v>
          </cell>
          <cell r="N407">
            <v>0</v>
          </cell>
          <cell r="O407">
            <v>43831</v>
          </cell>
          <cell r="P407" t="str">
            <v>Current</v>
          </cell>
        </row>
        <row r="408">
          <cell r="B408">
            <v>41085</v>
          </cell>
          <cell r="C408">
            <v>55</v>
          </cell>
          <cell r="D408" t="str">
            <v>ON</v>
          </cell>
          <cell r="E408" t="str">
            <v>Purchase</v>
          </cell>
          <cell r="F408" t="str">
            <v>Fixed</v>
          </cell>
          <cell r="I408">
            <v>33.700000000000003</v>
          </cell>
          <cell r="J408">
            <v>32.270000000000003</v>
          </cell>
          <cell r="K408" t="str">
            <v>HiRatio</v>
          </cell>
          <cell r="L408">
            <v>0</v>
          </cell>
          <cell r="M408" t="str">
            <v>Owner-Occupied</v>
          </cell>
          <cell r="N408">
            <v>4</v>
          </cell>
          <cell r="O408">
            <v>42584</v>
          </cell>
          <cell r="P408" t="str">
            <v>Current</v>
          </cell>
        </row>
        <row r="409">
          <cell r="B409">
            <v>41094</v>
          </cell>
          <cell r="C409">
            <v>54</v>
          </cell>
          <cell r="D409" t="str">
            <v>ON</v>
          </cell>
          <cell r="E409" t="str">
            <v>Refinance External</v>
          </cell>
          <cell r="F409" t="str">
            <v>ARM</v>
          </cell>
          <cell r="I409">
            <v>33.26</v>
          </cell>
          <cell r="J409">
            <v>26.79</v>
          </cell>
          <cell r="K409" t="str">
            <v>HiRatio</v>
          </cell>
          <cell r="L409">
            <v>0</v>
          </cell>
          <cell r="M409" t="str">
            <v>Owner-Occupied</v>
          </cell>
          <cell r="N409">
            <v>4</v>
          </cell>
          <cell r="O409">
            <v>42446</v>
          </cell>
          <cell r="P409" t="str">
            <v>Current</v>
          </cell>
        </row>
        <row r="410">
          <cell r="B410">
            <v>41988</v>
          </cell>
          <cell r="C410">
            <v>25</v>
          </cell>
          <cell r="D410" t="str">
            <v>ON</v>
          </cell>
          <cell r="E410" t="str">
            <v>Purchase</v>
          </cell>
          <cell r="F410" t="str">
            <v>Fixed</v>
          </cell>
          <cell r="I410">
            <v>24.16</v>
          </cell>
          <cell r="J410">
            <v>22.71</v>
          </cell>
          <cell r="K410" t="str">
            <v>Conv</v>
          </cell>
          <cell r="L410">
            <v>161796.29</v>
          </cell>
          <cell r="M410" t="str">
            <v>Owner-Occupied</v>
          </cell>
          <cell r="N410">
            <v>0</v>
          </cell>
          <cell r="O410">
            <v>43831</v>
          </cell>
          <cell r="P410" t="str">
            <v>Current</v>
          </cell>
        </row>
        <row r="411">
          <cell r="B411">
            <v>42429</v>
          </cell>
          <cell r="C411">
            <v>11</v>
          </cell>
          <cell r="D411" t="str">
            <v>BC</v>
          </cell>
          <cell r="E411" t="str">
            <v>Refinance External</v>
          </cell>
          <cell r="F411" t="str">
            <v>Fixed</v>
          </cell>
          <cell r="I411">
            <v>12.27</v>
          </cell>
          <cell r="J411">
            <v>10.54</v>
          </cell>
          <cell r="K411" t="str">
            <v>Conv</v>
          </cell>
          <cell r="L411">
            <v>219546.7</v>
          </cell>
          <cell r="M411" t="str">
            <v>Owner-Occupied</v>
          </cell>
          <cell r="N411">
            <v>0</v>
          </cell>
          <cell r="O411">
            <v>43831</v>
          </cell>
          <cell r="P411" t="str">
            <v>Current</v>
          </cell>
        </row>
        <row r="412">
          <cell r="B412">
            <v>42145</v>
          </cell>
          <cell r="C412">
            <v>20</v>
          </cell>
          <cell r="D412" t="str">
            <v>ON</v>
          </cell>
          <cell r="E412" t="str">
            <v>Transfer</v>
          </cell>
          <cell r="F412" t="str">
            <v>Fixed</v>
          </cell>
          <cell r="I412">
            <v>24.75</v>
          </cell>
          <cell r="J412">
            <v>20</v>
          </cell>
          <cell r="K412" t="str">
            <v>Conv</v>
          </cell>
          <cell r="L412">
            <v>218858.38</v>
          </cell>
          <cell r="M412" t="str">
            <v>Owner-Occupied</v>
          </cell>
          <cell r="N412">
            <v>0</v>
          </cell>
          <cell r="O412">
            <v>43831</v>
          </cell>
          <cell r="P412" t="str">
            <v>Current</v>
          </cell>
        </row>
        <row r="413">
          <cell r="B413">
            <v>42762</v>
          </cell>
          <cell r="C413">
            <v>0</v>
          </cell>
          <cell r="D413" t="str">
            <v>BC</v>
          </cell>
          <cell r="E413" t="str">
            <v>Purchase</v>
          </cell>
          <cell r="F413" t="str">
            <v>ARM</v>
          </cell>
          <cell r="I413">
            <v>36.4</v>
          </cell>
          <cell r="J413">
            <v>26.07</v>
          </cell>
          <cell r="K413" t="str">
            <v>HiRatio</v>
          </cell>
          <cell r="L413">
            <v>481740</v>
          </cell>
          <cell r="M413" t="str">
            <v>Owner-Occupied</v>
          </cell>
          <cell r="N413">
            <v>0</v>
          </cell>
          <cell r="O413">
            <v>43831</v>
          </cell>
          <cell r="P413" t="str">
            <v>Current</v>
          </cell>
        </row>
        <row r="414">
          <cell r="B414">
            <v>42753</v>
          </cell>
          <cell r="C414">
            <v>0</v>
          </cell>
          <cell r="D414" t="str">
            <v>ON</v>
          </cell>
          <cell r="E414" t="str">
            <v>Purchase</v>
          </cell>
          <cell r="F414" t="str">
            <v>ARM</v>
          </cell>
          <cell r="I414">
            <v>37.01</v>
          </cell>
          <cell r="J414">
            <v>15.2</v>
          </cell>
          <cell r="K414" t="str">
            <v>HiRatio</v>
          </cell>
          <cell r="L414">
            <v>295260</v>
          </cell>
          <cell r="M414" t="str">
            <v>Owner-Occupied</v>
          </cell>
          <cell r="N414">
            <v>0</v>
          </cell>
          <cell r="O414">
            <v>43831</v>
          </cell>
          <cell r="P414" t="str">
            <v>Current</v>
          </cell>
        </row>
        <row r="415">
          <cell r="B415">
            <v>41820</v>
          </cell>
          <cell r="C415">
            <v>31</v>
          </cell>
          <cell r="D415" t="str">
            <v>ON</v>
          </cell>
          <cell r="E415" t="str">
            <v>Purchase</v>
          </cell>
          <cell r="F415" t="str">
            <v>ARM</v>
          </cell>
          <cell r="I415">
            <v>31.57</v>
          </cell>
          <cell r="J415">
            <v>18.39</v>
          </cell>
          <cell r="K415" t="str">
            <v>Conv</v>
          </cell>
          <cell r="L415">
            <v>375819.84</v>
          </cell>
          <cell r="M415" t="str">
            <v>Owner-Occupied</v>
          </cell>
          <cell r="N415">
            <v>0</v>
          </cell>
          <cell r="O415">
            <v>43831</v>
          </cell>
          <cell r="P415" t="str">
            <v>Current</v>
          </cell>
        </row>
        <row r="416">
          <cell r="B416">
            <v>42243</v>
          </cell>
          <cell r="C416">
            <v>17</v>
          </cell>
          <cell r="D416" t="str">
            <v>ON</v>
          </cell>
          <cell r="E416" t="str">
            <v>Purchase</v>
          </cell>
          <cell r="F416" t="str">
            <v>ARM</v>
          </cell>
          <cell r="I416">
            <v>30.46</v>
          </cell>
          <cell r="J416">
            <v>25.47</v>
          </cell>
          <cell r="K416" t="str">
            <v>Conv</v>
          </cell>
          <cell r="L416">
            <v>523588.95</v>
          </cell>
          <cell r="M416" t="str">
            <v>Owner-Occupied</v>
          </cell>
          <cell r="N416">
            <v>0</v>
          </cell>
          <cell r="O416">
            <v>43831</v>
          </cell>
          <cell r="P416" t="str">
            <v>Current</v>
          </cell>
        </row>
        <row r="417">
          <cell r="B417">
            <v>42464</v>
          </cell>
          <cell r="C417">
            <v>9</v>
          </cell>
          <cell r="D417" t="str">
            <v>ON</v>
          </cell>
          <cell r="E417" t="str">
            <v>Refinance External</v>
          </cell>
          <cell r="F417" t="str">
            <v>Fixed</v>
          </cell>
          <cell r="I417">
            <v>28.72</v>
          </cell>
          <cell r="J417">
            <v>22.82</v>
          </cell>
          <cell r="K417" t="str">
            <v>Conv</v>
          </cell>
          <cell r="L417">
            <v>339189.24</v>
          </cell>
          <cell r="M417" t="str">
            <v>Owner-Occupied</v>
          </cell>
          <cell r="N417">
            <v>0</v>
          </cell>
          <cell r="O417">
            <v>43831</v>
          </cell>
          <cell r="P417" t="str">
            <v>Current</v>
          </cell>
        </row>
        <row r="418">
          <cell r="B418">
            <v>41572</v>
          </cell>
          <cell r="C418">
            <v>39</v>
          </cell>
          <cell r="D418" t="str">
            <v>AB</v>
          </cell>
          <cell r="E418" t="str">
            <v>Purchase</v>
          </cell>
          <cell r="F418" t="str">
            <v>Fixed</v>
          </cell>
          <cell r="I418">
            <v>30.95</v>
          </cell>
          <cell r="J418">
            <v>28.7</v>
          </cell>
          <cell r="K418" t="str">
            <v>HiRatio</v>
          </cell>
          <cell r="L418">
            <v>161764.41</v>
          </cell>
          <cell r="M418" t="str">
            <v>Owner-Occupied</v>
          </cell>
          <cell r="N418">
            <v>0</v>
          </cell>
          <cell r="O418">
            <v>43831</v>
          </cell>
          <cell r="P418" t="str">
            <v>Current</v>
          </cell>
        </row>
        <row r="419">
          <cell r="B419">
            <v>40893</v>
          </cell>
          <cell r="C419">
            <v>61</v>
          </cell>
          <cell r="D419" t="str">
            <v>ON</v>
          </cell>
          <cell r="E419" t="str">
            <v>Purchase</v>
          </cell>
          <cell r="F419" t="str">
            <v>Fixed</v>
          </cell>
          <cell r="I419">
            <v>41.22</v>
          </cell>
          <cell r="J419">
            <v>18.27</v>
          </cell>
          <cell r="K419" t="str">
            <v>Conv</v>
          </cell>
          <cell r="L419">
            <v>0</v>
          </cell>
          <cell r="M419" t="str">
            <v>Rental</v>
          </cell>
          <cell r="N419">
            <v>4</v>
          </cell>
          <cell r="O419">
            <v>42508</v>
          </cell>
          <cell r="P419" t="str">
            <v>Current</v>
          </cell>
        </row>
        <row r="420">
          <cell r="B420">
            <v>41701</v>
          </cell>
          <cell r="C420">
            <v>34</v>
          </cell>
          <cell r="D420" t="str">
            <v>AB</v>
          </cell>
          <cell r="E420" t="str">
            <v>Purchase</v>
          </cell>
          <cell r="F420" t="str">
            <v>Fixed</v>
          </cell>
          <cell r="I420">
            <v>30.84</v>
          </cell>
          <cell r="J420">
            <v>28.18</v>
          </cell>
          <cell r="K420" t="str">
            <v>Conv</v>
          </cell>
          <cell r="L420">
            <v>398259.64</v>
          </cell>
          <cell r="M420" t="str">
            <v>Owner-Occupied</v>
          </cell>
          <cell r="N420">
            <v>0</v>
          </cell>
          <cell r="O420">
            <v>43831</v>
          </cell>
          <cell r="P420" t="str">
            <v>Current</v>
          </cell>
        </row>
        <row r="421">
          <cell r="B421">
            <v>42381</v>
          </cell>
          <cell r="C421">
            <v>12</v>
          </cell>
          <cell r="D421" t="str">
            <v>ON</v>
          </cell>
          <cell r="E421" t="str">
            <v>Transfer</v>
          </cell>
          <cell r="F421" t="str">
            <v>Fixed</v>
          </cell>
          <cell r="I421">
            <v>29.94</v>
          </cell>
          <cell r="J421">
            <v>28.28</v>
          </cell>
          <cell r="K421" t="str">
            <v>Conv</v>
          </cell>
          <cell r="L421">
            <v>0</v>
          </cell>
          <cell r="M421" t="str">
            <v>Owner-Occupied</v>
          </cell>
          <cell r="N421">
            <v>4</v>
          </cell>
          <cell r="O421">
            <v>42587</v>
          </cell>
          <cell r="P421" t="str">
            <v>Current</v>
          </cell>
        </row>
        <row r="422">
          <cell r="B422">
            <v>42075</v>
          </cell>
          <cell r="C422">
            <v>22</v>
          </cell>
          <cell r="D422" t="str">
            <v>BC</v>
          </cell>
          <cell r="E422" t="str">
            <v>Refinance External</v>
          </cell>
          <cell r="F422" t="str">
            <v>ARM</v>
          </cell>
          <cell r="I422">
            <v>23.33</v>
          </cell>
          <cell r="J422">
            <v>22.22</v>
          </cell>
          <cell r="K422" t="str">
            <v>Conv</v>
          </cell>
          <cell r="L422">
            <v>178446.84</v>
          </cell>
          <cell r="M422" t="str">
            <v>Owner-Occupied</v>
          </cell>
          <cell r="N422">
            <v>0</v>
          </cell>
          <cell r="O422">
            <v>43831</v>
          </cell>
          <cell r="P422" t="str">
            <v>Current</v>
          </cell>
        </row>
        <row r="423">
          <cell r="B423">
            <v>42522</v>
          </cell>
          <cell r="C423">
            <v>7</v>
          </cell>
          <cell r="D423" t="str">
            <v>ON</v>
          </cell>
          <cell r="E423" t="str">
            <v>Purchase</v>
          </cell>
          <cell r="F423" t="str">
            <v>ARM</v>
          </cell>
          <cell r="I423">
            <v>33.82</v>
          </cell>
          <cell r="J423">
            <v>26.01</v>
          </cell>
          <cell r="K423" t="str">
            <v>HiRatio</v>
          </cell>
          <cell r="L423">
            <v>492721.93</v>
          </cell>
          <cell r="M423" t="str">
            <v>Owner-Occupied</v>
          </cell>
          <cell r="N423">
            <v>0</v>
          </cell>
          <cell r="O423">
            <v>43831</v>
          </cell>
          <cell r="P423" t="str">
            <v>Current</v>
          </cell>
        </row>
        <row r="424">
          <cell r="B424">
            <v>41866</v>
          </cell>
          <cell r="C424">
            <v>29</v>
          </cell>
          <cell r="D424" t="str">
            <v>AB</v>
          </cell>
          <cell r="E424" t="str">
            <v>Purchase</v>
          </cell>
          <cell r="F424" t="str">
            <v>Fixed</v>
          </cell>
          <cell r="I424">
            <v>32.99</v>
          </cell>
          <cell r="J424">
            <v>32.729999999999997</v>
          </cell>
          <cell r="K424" t="str">
            <v>HiRatio</v>
          </cell>
          <cell r="L424">
            <v>450405.17</v>
          </cell>
          <cell r="M424" t="str">
            <v>Owner-Occupied</v>
          </cell>
          <cell r="N424">
            <v>0</v>
          </cell>
          <cell r="O424">
            <v>43831</v>
          </cell>
          <cell r="P424" t="str">
            <v>Current</v>
          </cell>
        </row>
        <row r="425">
          <cell r="B425">
            <v>41528</v>
          </cell>
          <cell r="C425">
            <v>40</v>
          </cell>
          <cell r="D425" t="str">
            <v>SK</v>
          </cell>
          <cell r="E425" t="str">
            <v>Purchase</v>
          </cell>
          <cell r="F425" t="str">
            <v>Fixed</v>
          </cell>
          <cell r="I425">
            <v>35.42</v>
          </cell>
          <cell r="J425">
            <v>12.75</v>
          </cell>
          <cell r="K425" t="str">
            <v>HiRatio</v>
          </cell>
          <cell r="L425">
            <v>195333.22</v>
          </cell>
          <cell r="M425" t="str">
            <v>Owner-Occupied</v>
          </cell>
          <cell r="N425">
            <v>0</v>
          </cell>
          <cell r="O425">
            <v>43831</v>
          </cell>
          <cell r="P425" t="str">
            <v>Current</v>
          </cell>
        </row>
        <row r="426">
          <cell r="B426">
            <v>42629</v>
          </cell>
          <cell r="C426">
            <v>4</v>
          </cell>
          <cell r="D426" t="str">
            <v>AB</v>
          </cell>
          <cell r="E426" t="str">
            <v>Purchase</v>
          </cell>
          <cell r="F426" t="str">
            <v>Fixed</v>
          </cell>
          <cell r="I426">
            <v>41.94</v>
          </cell>
          <cell r="J426">
            <v>14.42</v>
          </cell>
          <cell r="K426" t="str">
            <v>HiRatio</v>
          </cell>
          <cell r="L426">
            <v>241805.13</v>
          </cell>
          <cell r="M426" t="str">
            <v>Owner-Occupied</v>
          </cell>
          <cell r="N426">
            <v>0</v>
          </cell>
          <cell r="O426">
            <v>43831</v>
          </cell>
          <cell r="P426" t="str">
            <v>Current</v>
          </cell>
        </row>
        <row r="427">
          <cell r="B427">
            <v>41719</v>
          </cell>
          <cell r="C427">
            <v>34</v>
          </cell>
          <cell r="D427" t="str">
            <v>AB</v>
          </cell>
          <cell r="E427" t="str">
            <v>Purchase</v>
          </cell>
          <cell r="F427" t="str">
            <v>ARM</v>
          </cell>
          <cell r="I427">
            <v>29.46</v>
          </cell>
          <cell r="J427">
            <v>25.32</v>
          </cell>
          <cell r="K427" t="str">
            <v>Conv</v>
          </cell>
          <cell r="L427">
            <v>176805.88</v>
          </cell>
          <cell r="M427" t="str">
            <v>Owner-Occupied</v>
          </cell>
          <cell r="N427">
            <v>0</v>
          </cell>
          <cell r="O427">
            <v>43831</v>
          </cell>
          <cell r="P427" t="str">
            <v>Current</v>
          </cell>
        </row>
        <row r="428">
          <cell r="B428">
            <v>42586</v>
          </cell>
          <cell r="C428">
            <v>5</v>
          </cell>
          <cell r="D428" t="str">
            <v>ON</v>
          </cell>
          <cell r="E428" t="str">
            <v>Purchase</v>
          </cell>
          <cell r="F428" t="str">
            <v>Fixed</v>
          </cell>
          <cell r="I428">
            <v>40.04</v>
          </cell>
          <cell r="J428">
            <v>13.21</v>
          </cell>
          <cell r="K428" t="str">
            <v>HiRatio</v>
          </cell>
          <cell r="L428">
            <v>317896.83</v>
          </cell>
          <cell r="M428" t="str">
            <v>Second Home</v>
          </cell>
          <cell r="N428">
            <v>0</v>
          </cell>
          <cell r="O428">
            <v>43831</v>
          </cell>
          <cell r="P428" t="str">
            <v>Current</v>
          </cell>
        </row>
        <row r="429">
          <cell r="B429">
            <v>41841</v>
          </cell>
          <cell r="C429">
            <v>30</v>
          </cell>
          <cell r="D429" t="str">
            <v>BC</v>
          </cell>
          <cell r="E429" t="str">
            <v>Purchase</v>
          </cell>
          <cell r="F429" t="str">
            <v>Fixed</v>
          </cell>
          <cell r="I429">
            <v>40.18</v>
          </cell>
          <cell r="J429">
            <v>38.44</v>
          </cell>
          <cell r="K429" t="str">
            <v>Conv</v>
          </cell>
          <cell r="L429">
            <v>425922.89</v>
          </cell>
          <cell r="M429" t="str">
            <v>Owner-Occupied</v>
          </cell>
          <cell r="N429">
            <v>0</v>
          </cell>
          <cell r="O429">
            <v>43831</v>
          </cell>
          <cell r="P429" t="str">
            <v>Current</v>
          </cell>
        </row>
        <row r="430">
          <cell r="B430">
            <v>42398</v>
          </cell>
          <cell r="C430">
            <v>12</v>
          </cell>
          <cell r="D430" t="str">
            <v>AB</v>
          </cell>
          <cell r="E430" t="str">
            <v>Refinance External</v>
          </cell>
          <cell r="F430" t="str">
            <v>ARM</v>
          </cell>
          <cell r="I430">
            <v>33.56</v>
          </cell>
          <cell r="J430">
            <v>21.11</v>
          </cell>
          <cell r="K430" t="str">
            <v>Conv</v>
          </cell>
          <cell r="L430">
            <v>410028.06</v>
          </cell>
          <cell r="M430" t="str">
            <v>Owner-Occupied</v>
          </cell>
          <cell r="N430">
            <v>0</v>
          </cell>
          <cell r="O430">
            <v>43831</v>
          </cell>
          <cell r="P430" t="str">
            <v>Current</v>
          </cell>
        </row>
        <row r="431">
          <cell r="B431">
            <v>42744</v>
          </cell>
          <cell r="C431">
            <v>0</v>
          </cell>
          <cell r="D431" t="str">
            <v>ON</v>
          </cell>
          <cell r="E431" t="str">
            <v>Purchase</v>
          </cell>
          <cell r="F431" t="str">
            <v>ARM</v>
          </cell>
          <cell r="I431">
            <v>27.92</v>
          </cell>
          <cell r="J431">
            <v>26.18</v>
          </cell>
          <cell r="K431" t="str">
            <v>Conv</v>
          </cell>
          <cell r="L431">
            <v>399526.95</v>
          </cell>
          <cell r="M431" t="str">
            <v>Owner-Occupied</v>
          </cell>
          <cell r="N431">
            <v>0</v>
          </cell>
          <cell r="O431">
            <v>43831</v>
          </cell>
          <cell r="P431" t="str">
            <v>Current</v>
          </cell>
        </row>
        <row r="432">
          <cell r="B432">
            <v>42479</v>
          </cell>
          <cell r="C432">
            <v>9</v>
          </cell>
          <cell r="D432" t="str">
            <v>ON</v>
          </cell>
          <cell r="E432" t="str">
            <v>Purchase</v>
          </cell>
          <cell r="F432" t="str">
            <v>Fixed</v>
          </cell>
          <cell r="I432">
            <v>10.43</v>
          </cell>
          <cell r="J432">
            <v>9.85</v>
          </cell>
          <cell r="K432" t="str">
            <v>HiRatio</v>
          </cell>
          <cell r="L432">
            <v>128642.58</v>
          </cell>
          <cell r="M432" t="str">
            <v>Owner-Occupied</v>
          </cell>
          <cell r="N432">
            <v>0</v>
          </cell>
          <cell r="O432">
            <v>43831</v>
          </cell>
          <cell r="P432" t="str">
            <v>Current</v>
          </cell>
        </row>
        <row r="433">
          <cell r="B433">
            <v>40844</v>
          </cell>
          <cell r="C433">
            <v>63</v>
          </cell>
          <cell r="D433" t="str">
            <v>ON</v>
          </cell>
          <cell r="E433" t="str">
            <v>Purchase</v>
          </cell>
          <cell r="F433" t="str">
            <v>Fixed</v>
          </cell>
          <cell r="I433">
            <v>35.43</v>
          </cell>
          <cell r="J433">
            <v>18.5</v>
          </cell>
          <cell r="K433" t="str">
            <v>Conv</v>
          </cell>
          <cell r="L433">
            <v>0</v>
          </cell>
          <cell r="M433" t="str">
            <v>Owner-Occupied</v>
          </cell>
          <cell r="N433">
            <v>4</v>
          </cell>
          <cell r="O433">
            <v>41515</v>
          </cell>
          <cell r="P433" t="str">
            <v>Current</v>
          </cell>
        </row>
        <row r="434">
          <cell r="B434">
            <v>41613</v>
          </cell>
          <cell r="C434">
            <v>37</v>
          </cell>
          <cell r="D434" t="str">
            <v>ON</v>
          </cell>
          <cell r="E434" t="str">
            <v>Transfer</v>
          </cell>
          <cell r="F434" t="str">
            <v>ARM</v>
          </cell>
          <cell r="I434">
            <v>38.01</v>
          </cell>
          <cell r="J434">
            <v>18.899999999999999</v>
          </cell>
          <cell r="K434" t="str">
            <v>Conv</v>
          </cell>
          <cell r="L434">
            <v>0</v>
          </cell>
          <cell r="M434" t="str">
            <v>Owner-Occupied</v>
          </cell>
          <cell r="N434">
            <v>4</v>
          </cell>
          <cell r="O434">
            <v>42494</v>
          </cell>
          <cell r="P434" t="str">
            <v>Current</v>
          </cell>
        </row>
        <row r="435">
          <cell r="B435">
            <v>41807</v>
          </cell>
          <cell r="C435">
            <v>31</v>
          </cell>
          <cell r="D435" t="str">
            <v>ON</v>
          </cell>
          <cell r="E435" t="str">
            <v>Refinance External</v>
          </cell>
          <cell r="F435" t="str">
            <v>ARM</v>
          </cell>
          <cell r="I435">
            <v>39.83</v>
          </cell>
          <cell r="J435">
            <v>13.91</v>
          </cell>
          <cell r="K435" t="str">
            <v>Conv</v>
          </cell>
          <cell r="L435">
            <v>0</v>
          </cell>
          <cell r="M435" t="str">
            <v>Second Home</v>
          </cell>
          <cell r="N435">
            <v>4</v>
          </cell>
          <cell r="O435">
            <v>42723</v>
          </cell>
          <cell r="P435" t="str">
            <v>Current</v>
          </cell>
        </row>
        <row r="436">
          <cell r="B436">
            <v>41649</v>
          </cell>
          <cell r="C436">
            <v>36</v>
          </cell>
          <cell r="D436" t="str">
            <v>ON</v>
          </cell>
          <cell r="E436" t="str">
            <v>Refinance External</v>
          </cell>
          <cell r="F436" t="str">
            <v>Fixed</v>
          </cell>
          <cell r="I436">
            <v>15.32</v>
          </cell>
          <cell r="J436">
            <v>12</v>
          </cell>
          <cell r="K436" t="str">
            <v>Conv</v>
          </cell>
          <cell r="L436">
            <v>0</v>
          </cell>
          <cell r="M436" t="str">
            <v>Owner-Occupied</v>
          </cell>
          <cell r="N436">
            <v>4</v>
          </cell>
          <cell r="O436">
            <v>42208</v>
          </cell>
          <cell r="P436" t="str">
            <v>Current</v>
          </cell>
        </row>
        <row r="437">
          <cell r="B437">
            <v>41918</v>
          </cell>
          <cell r="C437">
            <v>27</v>
          </cell>
          <cell r="D437" t="str">
            <v>BC</v>
          </cell>
          <cell r="E437" t="str">
            <v>Refinance External</v>
          </cell>
          <cell r="F437" t="str">
            <v>ARM</v>
          </cell>
          <cell r="I437">
            <v>28.33</v>
          </cell>
          <cell r="J437">
            <v>23.94</v>
          </cell>
          <cell r="K437" t="str">
            <v>Conv</v>
          </cell>
          <cell r="L437">
            <v>0</v>
          </cell>
          <cell r="M437" t="str">
            <v>Owner-Occupied</v>
          </cell>
          <cell r="N437">
            <v>4</v>
          </cell>
          <cell r="O437">
            <v>42275</v>
          </cell>
          <cell r="P437" t="str">
            <v>Current</v>
          </cell>
        </row>
        <row r="438">
          <cell r="B438">
            <v>41512</v>
          </cell>
          <cell r="C438">
            <v>41</v>
          </cell>
          <cell r="D438" t="str">
            <v>AB</v>
          </cell>
          <cell r="E438" t="str">
            <v>Transfer</v>
          </cell>
          <cell r="F438" t="str">
            <v>ARM</v>
          </cell>
          <cell r="I438">
            <v>33.26</v>
          </cell>
          <cell r="J438">
            <v>17.239999999999998</v>
          </cell>
          <cell r="K438" t="str">
            <v>HiRatio</v>
          </cell>
          <cell r="L438">
            <v>207700.57</v>
          </cell>
          <cell r="M438" t="str">
            <v>Owner-Occupied</v>
          </cell>
          <cell r="N438">
            <v>0</v>
          </cell>
          <cell r="O438">
            <v>43831</v>
          </cell>
          <cell r="P438" t="str">
            <v>Current</v>
          </cell>
        </row>
        <row r="439">
          <cell r="B439">
            <v>41026</v>
          </cell>
          <cell r="C439">
            <v>57</v>
          </cell>
          <cell r="D439" t="str">
            <v>AB</v>
          </cell>
          <cell r="E439" t="str">
            <v>Purchase</v>
          </cell>
          <cell r="F439" t="str">
            <v>Fixed</v>
          </cell>
          <cell r="I439">
            <v>31.61</v>
          </cell>
          <cell r="J439">
            <v>18.21</v>
          </cell>
          <cell r="K439" t="str">
            <v>HiRatio</v>
          </cell>
          <cell r="L439">
            <v>0</v>
          </cell>
          <cell r="M439" t="str">
            <v>Owner-Occupied</v>
          </cell>
          <cell r="N439">
            <v>4</v>
          </cell>
          <cell r="O439">
            <v>42487</v>
          </cell>
          <cell r="P439" t="str">
            <v>Current</v>
          </cell>
        </row>
        <row r="440">
          <cell r="B440">
            <v>42244</v>
          </cell>
          <cell r="C440">
            <v>17</v>
          </cell>
          <cell r="D440" t="str">
            <v>ON</v>
          </cell>
          <cell r="E440" t="str">
            <v>Refinance External</v>
          </cell>
          <cell r="F440" t="str">
            <v>ARM</v>
          </cell>
          <cell r="I440">
            <v>35.119999999999997</v>
          </cell>
          <cell r="J440">
            <v>30.82</v>
          </cell>
          <cell r="K440" t="str">
            <v>Conv</v>
          </cell>
          <cell r="L440">
            <v>285310.49</v>
          </cell>
          <cell r="M440" t="str">
            <v>Owner-Occupied</v>
          </cell>
          <cell r="N440">
            <v>0</v>
          </cell>
          <cell r="O440">
            <v>43831</v>
          </cell>
          <cell r="P440" t="str">
            <v>Current</v>
          </cell>
        </row>
        <row r="441">
          <cell r="B441">
            <v>42468</v>
          </cell>
          <cell r="C441">
            <v>9</v>
          </cell>
          <cell r="D441" t="str">
            <v>ON</v>
          </cell>
          <cell r="E441" t="str">
            <v>Refinance External</v>
          </cell>
          <cell r="F441" t="str">
            <v>ARM</v>
          </cell>
          <cell r="I441">
            <v>38.81</v>
          </cell>
          <cell r="J441">
            <v>11.22</v>
          </cell>
          <cell r="K441" t="str">
            <v>Conv</v>
          </cell>
          <cell r="L441">
            <v>140970.81</v>
          </cell>
          <cell r="M441" t="str">
            <v>Rental</v>
          </cell>
          <cell r="N441">
            <v>0</v>
          </cell>
          <cell r="O441">
            <v>43831</v>
          </cell>
          <cell r="P441" t="str">
            <v>Current</v>
          </cell>
        </row>
        <row r="442">
          <cell r="B442">
            <v>41512</v>
          </cell>
          <cell r="C442">
            <v>41</v>
          </cell>
          <cell r="D442" t="str">
            <v>ON</v>
          </cell>
          <cell r="E442" t="str">
            <v>Purchase</v>
          </cell>
          <cell r="F442" t="str">
            <v>Fixed</v>
          </cell>
          <cell r="I442">
            <v>41.27</v>
          </cell>
          <cell r="J442">
            <v>35.18</v>
          </cell>
          <cell r="K442" t="str">
            <v>HiRatio</v>
          </cell>
          <cell r="L442">
            <v>352134.58</v>
          </cell>
          <cell r="M442" t="str">
            <v>Owner-Occupied</v>
          </cell>
          <cell r="N442">
            <v>0</v>
          </cell>
          <cell r="O442">
            <v>43831</v>
          </cell>
          <cell r="P442" t="str">
            <v>Current</v>
          </cell>
        </row>
        <row r="443">
          <cell r="B443">
            <v>41030</v>
          </cell>
          <cell r="C443">
            <v>56</v>
          </cell>
          <cell r="D443" t="str">
            <v>AB</v>
          </cell>
          <cell r="E443" t="str">
            <v>Purchase</v>
          </cell>
          <cell r="F443" t="str">
            <v>Fixed</v>
          </cell>
          <cell r="I443">
            <v>36.33</v>
          </cell>
          <cell r="J443">
            <v>36.33</v>
          </cell>
          <cell r="K443" t="str">
            <v>HiRatio</v>
          </cell>
          <cell r="L443">
            <v>0</v>
          </cell>
          <cell r="M443" t="str">
            <v>Owner-Occupied</v>
          </cell>
          <cell r="N443">
            <v>4</v>
          </cell>
          <cell r="O443">
            <v>41884</v>
          </cell>
          <cell r="P443" t="str">
            <v>Current</v>
          </cell>
        </row>
        <row r="444">
          <cell r="B444">
            <v>41432</v>
          </cell>
          <cell r="C444">
            <v>43</v>
          </cell>
          <cell r="D444" t="str">
            <v>ON</v>
          </cell>
          <cell r="E444" t="str">
            <v>Purchase</v>
          </cell>
          <cell r="F444" t="str">
            <v>Fixed</v>
          </cell>
          <cell r="I444">
            <v>38.130000000000003</v>
          </cell>
          <cell r="J444">
            <v>27.95</v>
          </cell>
          <cell r="K444" t="str">
            <v>HiRatio</v>
          </cell>
          <cell r="L444">
            <v>0</v>
          </cell>
          <cell r="M444" t="str">
            <v>Owner-Occupied</v>
          </cell>
          <cell r="N444">
            <v>4</v>
          </cell>
          <cell r="O444">
            <v>42255</v>
          </cell>
          <cell r="P444" t="str">
            <v>Current</v>
          </cell>
        </row>
        <row r="445">
          <cell r="B445">
            <v>40821</v>
          </cell>
          <cell r="C445">
            <v>63</v>
          </cell>
          <cell r="D445" t="str">
            <v>ON</v>
          </cell>
          <cell r="E445" t="str">
            <v>Purchase</v>
          </cell>
          <cell r="F445" t="str">
            <v>Fixed</v>
          </cell>
          <cell r="I445">
            <v>36.380000000000003</v>
          </cell>
          <cell r="J445">
            <v>11.9</v>
          </cell>
          <cell r="K445" t="str">
            <v>HiRatio</v>
          </cell>
          <cell r="L445">
            <v>127178.28</v>
          </cell>
          <cell r="M445" t="str">
            <v>Owner-Occupied</v>
          </cell>
          <cell r="N445">
            <v>0</v>
          </cell>
          <cell r="O445">
            <v>43831</v>
          </cell>
          <cell r="P445" t="str">
            <v>Current</v>
          </cell>
        </row>
        <row r="446">
          <cell r="B446">
            <v>42172</v>
          </cell>
          <cell r="C446">
            <v>19</v>
          </cell>
          <cell r="D446" t="str">
            <v>BC</v>
          </cell>
          <cell r="E446" t="str">
            <v>Refinance External</v>
          </cell>
          <cell r="F446" t="str">
            <v>ARM</v>
          </cell>
          <cell r="I446">
            <v>34.049999999999997</v>
          </cell>
          <cell r="J446">
            <v>27.58</v>
          </cell>
          <cell r="K446" t="str">
            <v>Conv</v>
          </cell>
          <cell r="L446">
            <v>142023.26999999999</v>
          </cell>
          <cell r="M446" t="str">
            <v>Owner-Occupied</v>
          </cell>
          <cell r="N446">
            <v>0</v>
          </cell>
          <cell r="O446">
            <v>43831</v>
          </cell>
          <cell r="P446" t="str">
            <v>Current</v>
          </cell>
        </row>
        <row r="447">
          <cell r="B447">
            <v>42453</v>
          </cell>
          <cell r="C447">
            <v>10</v>
          </cell>
          <cell r="D447" t="str">
            <v>BC</v>
          </cell>
          <cell r="E447" t="str">
            <v>Refinance External</v>
          </cell>
          <cell r="F447" t="str">
            <v>Fixed</v>
          </cell>
          <cell r="I447">
            <v>34.69</v>
          </cell>
          <cell r="J447">
            <v>25.34</v>
          </cell>
          <cell r="K447" t="str">
            <v>Conv</v>
          </cell>
          <cell r="L447">
            <v>461989.68</v>
          </cell>
          <cell r="M447" t="str">
            <v>Owner-Occupied</v>
          </cell>
          <cell r="N447">
            <v>0</v>
          </cell>
          <cell r="O447">
            <v>43831</v>
          </cell>
          <cell r="P447" t="str">
            <v>Current</v>
          </cell>
        </row>
        <row r="448">
          <cell r="B448">
            <v>41852</v>
          </cell>
          <cell r="C448">
            <v>29</v>
          </cell>
          <cell r="D448" t="str">
            <v>AB</v>
          </cell>
          <cell r="E448" t="str">
            <v>Transfer</v>
          </cell>
          <cell r="F448" t="str">
            <v>Fixed</v>
          </cell>
          <cell r="I448">
            <v>32.380000000000003</v>
          </cell>
          <cell r="J448">
            <v>11.69</v>
          </cell>
          <cell r="K448" t="str">
            <v>HiRatio</v>
          </cell>
          <cell r="L448">
            <v>144463.76</v>
          </cell>
          <cell r="M448" t="str">
            <v>Owner-Occupied</v>
          </cell>
          <cell r="N448">
            <v>0</v>
          </cell>
          <cell r="O448">
            <v>43831</v>
          </cell>
          <cell r="P448" t="str">
            <v>Current</v>
          </cell>
        </row>
        <row r="449">
          <cell r="B449">
            <v>42094</v>
          </cell>
          <cell r="C449">
            <v>22</v>
          </cell>
          <cell r="D449" t="str">
            <v>ON</v>
          </cell>
          <cell r="E449" t="str">
            <v>Purchase</v>
          </cell>
          <cell r="F449" t="str">
            <v>ARM</v>
          </cell>
          <cell r="I449">
            <v>27.79</v>
          </cell>
          <cell r="J449">
            <v>27.53</v>
          </cell>
          <cell r="K449" t="str">
            <v>Conv</v>
          </cell>
          <cell r="L449">
            <v>575078.61</v>
          </cell>
          <cell r="M449" t="str">
            <v>Owner-Occupied</v>
          </cell>
          <cell r="N449">
            <v>0</v>
          </cell>
          <cell r="O449">
            <v>43831</v>
          </cell>
          <cell r="P449" t="str">
            <v>Current</v>
          </cell>
        </row>
        <row r="450">
          <cell r="B450">
            <v>42132</v>
          </cell>
          <cell r="C450">
            <v>20</v>
          </cell>
          <cell r="D450" t="str">
            <v>ON</v>
          </cell>
          <cell r="E450" t="str">
            <v>Transfer</v>
          </cell>
          <cell r="F450" t="str">
            <v>ARM</v>
          </cell>
          <cell r="I450">
            <v>27.45</v>
          </cell>
          <cell r="J450">
            <v>16.850000000000001</v>
          </cell>
          <cell r="K450" t="str">
            <v>Conv</v>
          </cell>
          <cell r="L450">
            <v>163238.43</v>
          </cell>
          <cell r="M450" t="str">
            <v>Owner-Occupied</v>
          </cell>
          <cell r="N450">
            <v>0</v>
          </cell>
          <cell r="O450">
            <v>43831</v>
          </cell>
          <cell r="P450" t="str">
            <v>Current</v>
          </cell>
        </row>
        <row r="451">
          <cell r="B451">
            <v>41215</v>
          </cell>
          <cell r="C451">
            <v>50</v>
          </cell>
          <cell r="D451" t="str">
            <v>AB</v>
          </cell>
          <cell r="E451" t="str">
            <v>Purchase</v>
          </cell>
          <cell r="F451" t="str">
            <v>Fixed</v>
          </cell>
          <cell r="I451">
            <v>43.07</v>
          </cell>
          <cell r="J451">
            <v>30.6</v>
          </cell>
          <cell r="K451" t="str">
            <v>HiRatio</v>
          </cell>
          <cell r="L451">
            <v>223933.42</v>
          </cell>
          <cell r="M451" t="str">
            <v>Owner-Occupied</v>
          </cell>
          <cell r="N451">
            <v>0</v>
          </cell>
          <cell r="O451">
            <v>43831</v>
          </cell>
          <cell r="P451" t="str">
            <v>Current</v>
          </cell>
        </row>
        <row r="452">
          <cell r="B452">
            <v>41740</v>
          </cell>
          <cell r="C452">
            <v>33</v>
          </cell>
          <cell r="D452" t="str">
            <v>AB</v>
          </cell>
          <cell r="E452" t="str">
            <v>Purchase</v>
          </cell>
          <cell r="F452" t="str">
            <v>Fixed</v>
          </cell>
          <cell r="I452">
            <v>36.58</v>
          </cell>
          <cell r="J452">
            <v>36.35</v>
          </cell>
          <cell r="K452" t="str">
            <v>HiRatio</v>
          </cell>
          <cell r="L452">
            <v>238627.81</v>
          </cell>
          <cell r="M452" t="str">
            <v>Owner-Occupied</v>
          </cell>
          <cell r="N452">
            <v>0</v>
          </cell>
          <cell r="O452">
            <v>43831</v>
          </cell>
          <cell r="P452" t="str">
            <v>Current</v>
          </cell>
        </row>
        <row r="453">
          <cell r="B453">
            <v>41730</v>
          </cell>
          <cell r="C453">
            <v>33</v>
          </cell>
          <cell r="D453" t="str">
            <v>ON</v>
          </cell>
          <cell r="E453" t="str">
            <v>Purchase</v>
          </cell>
          <cell r="F453" t="str">
            <v>ARM</v>
          </cell>
          <cell r="I453">
            <v>39.42</v>
          </cell>
          <cell r="J453">
            <v>14.5</v>
          </cell>
          <cell r="K453" t="str">
            <v>HiRatio</v>
          </cell>
          <cell r="L453">
            <v>304095.7</v>
          </cell>
          <cell r="M453" t="str">
            <v>Owner-Occupied</v>
          </cell>
          <cell r="N453">
            <v>0</v>
          </cell>
          <cell r="O453">
            <v>43831</v>
          </cell>
          <cell r="P453" t="str">
            <v>Current</v>
          </cell>
        </row>
        <row r="454">
          <cell r="B454">
            <v>42033</v>
          </cell>
          <cell r="C454">
            <v>24</v>
          </cell>
          <cell r="D454" t="str">
            <v>BC</v>
          </cell>
          <cell r="E454" t="str">
            <v>Purchase</v>
          </cell>
          <cell r="F454" t="str">
            <v>Fixed</v>
          </cell>
          <cell r="I454">
            <v>39.47</v>
          </cell>
          <cell r="J454">
            <v>38.380000000000003</v>
          </cell>
          <cell r="K454" t="str">
            <v>HiRatio</v>
          </cell>
          <cell r="L454">
            <v>253806.21</v>
          </cell>
          <cell r="M454" t="str">
            <v>Owner-Occupied</v>
          </cell>
          <cell r="N454">
            <v>0</v>
          </cell>
          <cell r="O454">
            <v>43831</v>
          </cell>
          <cell r="P454" t="str">
            <v>Current</v>
          </cell>
        </row>
        <row r="455">
          <cell r="B455">
            <v>42272</v>
          </cell>
          <cell r="C455">
            <v>16</v>
          </cell>
          <cell r="D455" t="str">
            <v>ON</v>
          </cell>
          <cell r="E455" t="str">
            <v>Refinance External</v>
          </cell>
          <cell r="F455" t="str">
            <v>Fixed</v>
          </cell>
          <cell r="I455">
            <v>16.13</v>
          </cell>
          <cell r="J455">
            <v>15.26</v>
          </cell>
          <cell r="K455" t="str">
            <v>Conv</v>
          </cell>
          <cell r="L455">
            <v>167084.65</v>
          </cell>
          <cell r="M455" t="str">
            <v>Owner-Occupied</v>
          </cell>
          <cell r="N455">
            <v>0</v>
          </cell>
          <cell r="O455">
            <v>43831</v>
          </cell>
          <cell r="P455" t="str">
            <v>Current</v>
          </cell>
        </row>
        <row r="456">
          <cell r="B456">
            <v>41551</v>
          </cell>
          <cell r="C456">
            <v>39</v>
          </cell>
          <cell r="D456" t="str">
            <v>ON</v>
          </cell>
          <cell r="E456" t="str">
            <v>Purchase</v>
          </cell>
          <cell r="F456" t="str">
            <v>Fixed</v>
          </cell>
          <cell r="I456">
            <v>23.75</v>
          </cell>
          <cell r="J456">
            <v>23.13</v>
          </cell>
          <cell r="K456" t="str">
            <v>Conv</v>
          </cell>
          <cell r="L456">
            <v>195931.21</v>
          </cell>
          <cell r="M456" t="str">
            <v>Owner-Occupied</v>
          </cell>
          <cell r="N456">
            <v>0</v>
          </cell>
          <cell r="O456">
            <v>43831</v>
          </cell>
          <cell r="P456" t="str">
            <v>Current</v>
          </cell>
        </row>
        <row r="457">
          <cell r="B457">
            <v>42124</v>
          </cell>
          <cell r="C457">
            <v>21</v>
          </cell>
          <cell r="D457" t="str">
            <v>ON</v>
          </cell>
          <cell r="E457" t="str">
            <v>Transfer</v>
          </cell>
          <cell r="F457" t="str">
            <v>ARM</v>
          </cell>
          <cell r="I457">
            <v>22.66</v>
          </cell>
          <cell r="J457">
            <v>21.22</v>
          </cell>
          <cell r="K457" t="str">
            <v>Conv</v>
          </cell>
          <cell r="L457">
            <v>0</v>
          </cell>
          <cell r="M457" t="str">
            <v>Owner-Occupied</v>
          </cell>
          <cell r="N457">
            <v>4</v>
          </cell>
          <cell r="O457">
            <v>42570</v>
          </cell>
          <cell r="P457" t="str">
            <v>Current</v>
          </cell>
        </row>
        <row r="458">
          <cell r="B458">
            <v>41816</v>
          </cell>
          <cell r="C458">
            <v>31</v>
          </cell>
          <cell r="D458" t="str">
            <v>ON</v>
          </cell>
          <cell r="E458" t="str">
            <v>Purchase</v>
          </cell>
          <cell r="F458" t="str">
            <v>ARM</v>
          </cell>
          <cell r="I458">
            <v>31.05</v>
          </cell>
          <cell r="J458">
            <v>27.12</v>
          </cell>
          <cell r="K458" t="str">
            <v>Conv</v>
          </cell>
          <cell r="L458">
            <v>0</v>
          </cell>
          <cell r="M458" t="str">
            <v>Owner-Occupied</v>
          </cell>
          <cell r="N458">
            <v>4</v>
          </cell>
          <cell r="O458">
            <v>42535</v>
          </cell>
          <cell r="P458" t="str">
            <v>Current</v>
          </cell>
        </row>
        <row r="459">
          <cell r="B459">
            <v>41844</v>
          </cell>
          <cell r="C459">
            <v>30</v>
          </cell>
          <cell r="D459" t="str">
            <v>AB</v>
          </cell>
          <cell r="E459" t="str">
            <v>Refinance External</v>
          </cell>
          <cell r="F459" t="str">
            <v>Fixed</v>
          </cell>
          <cell r="I459">
            <v>29.45</v>
          </cell>
          <cell r="J459">
            <v>16.190000000000001</v>
          </cell>
          <cell r="K459" t="str">
            <v>Conv</v>
          </cell>
          <cell r="L459">
            <v>0</v>
          </cell>
          <cell r="M459" t="str">
            <v>Owner-Occupied</v>
          </cell>
          <cell r="N459">
            <v>4</v>
          </cell>
          <cell r="O459">
            <v>42641</v>
          </cell>
          <cell r="P459" t="str">
            <v>Current</v>
          </cell>
        </row>
        <row r="460">
          <cell r="B460">
            <v>41971</v>
          </cell>
          <cell r="C460">
            <v>26</v>
          </cell>
          <cell r="D460" t="str">
            <v>ON</v>
          </cell>
          <cell r="E460" t="str">
            <v>Refinance External</v>
          </cell>
          <cell r="F460" t="str">
            <v>ARM</v>
          </cell>
          <cell r="I460">
            <v>31.89</v>
          </cell>
          <cell r="J460">
            <v>26.24</v>
          </cell>
          <cell r="K460" t="str">
            <v>Conv</v>
          </cell>
          <cell r="L460">
            <v>0</v>
          </cell>
          <cell r="M460" t="str">
            <v>Owner-Occupied</v>
          </cell>
          <cell r="N460">
            <v>4</v>
          </cell>
          <cell r="O460">
            <v>42292</v>
          </cell>
          <cell r="P460" t="str">
            <v>Current</v>
          </cell>
        </row>
        <row r="461">
          <cell r="B461">
            <v>42114</v>
          </cell>
          <cell r="C461">
            <v>21</v>
          </cell>
          <cell r="D461" t="str">
            <v>SK</v>
          </cell>
          <cell r="E461" t="str">
            <v>Transfer</v>
          </cell>
          <cell r="F461" t="str">
            <v>Fixed</v>
          </cell>
          <cell r="I461">
            <v>42.17</v>
          </cell>
          <cell r="J461">
            <v>35.1</v>
          </cell>
          <cell r="K461" t="str">
            <v>Conv</v>
          </cell>
          <cell r="L461">
            <v>240439.92</v>
          </cell>
          <cell r="M461" t="str">
            <v>Owner-Occupied</v>
          </cell>
          <cell r="N461">
            <v>0</v>
          </cell>
          <cell r="O461">
            <v>43831</v>
          </cell>
          <cell r="P461" t="str">
            <v>Current</v>
          </cell>
        </row>
        <row r="462">
          <cell r="B462">
            <v>41682</v>
          </cell>
          <cell r="C462">
            <v>35</v>
          </cell>
          <cell r="D462" t="str">
            <v>ON</v>
          </cell>
          <cell r="E462" t="str">
            <v>Purchase</v>
          </cell>
          <cell r="F462" t="str">
            <v>Fixed</v>
          </cell>
          <cell r="I462">
            <v>41.87</v>
          </cell>
          <cell r="J462">
            <v>17.989999999999998</v>
          </cell>
          <cell r="K462" t="str">
            <v>HiRatio</v>
          </cell>
          <cell r="L462">
            <v>156013.78</v>
          </cell>
          <cell r="M462" t="str">
            <v>Second Home</v>
          </cell>
          <cell r="N462">
            <v>0</v>
          </cell>
          <cell r="O462">
            <v>43831</v>
          </cell>
          <cell r="P462" t="str">
            <v>Current</v>
          </cell>
        </row>
        <row r="463">
          <cell r="B463">
            <v>42534</v>
          </cell>
          <cell r="C463">
            <v>7</v>
          </cell>
          <cell r="D463" t="str">
            <v>ON</v>
          </cell>
          <cell r="E463" t="str">
            <v>Purchase</v>
          </cell>
          <cell r="F463" t="str">
            <v>Fixed</v>
          </cell>
          <cell r="I463">
            <v>35.76</v>
          </cell>
          <cell r="J463">
            <v>27.26</v>
          </cell>
          <cell r="K463" t="str">
            <v>HiRatio</v>
          </cell>
          <cell r="L463">
            <v>499968.35</v>
          </cell>
          <cell r="M463" t="str">
            <v>Owner-Occupied</v>
          </cell>
          <cell r="N463">
            <v>0</v>
          </cell>
          <cell r="O463">
            <v>43831</v>
          </cell>
          <cell r="P463" t="str">
            <v>Current</v>
          </cell>
        </row>
        <row r="464">
          <cell r="B464">
            <v>40872</v>
          </cell>
          <cell r="C464">
            <v>62</v>
          </cell>
          <cell r="D464" t="str">
            <v>ON</v>
          </cell>
          <cell r="E464" t="str">
            <v>Refinance External</v>
          </cell>
          <cell r="F464" t="str">
            <v>Fixed</v>
          </cell>
          <cell r="I464">
            <v>45.15</v>
          </cell>
          <cell r="J464">
            <v>45.15</v>
          </cell>
          <cell r="K464" t="str">
            <v>Conv</v>
          </cell>
          <cell r="L464">
            <v>0</v>
          </cell>
          <cell r="M464" t="str">
            <v>Owner-Occupied</v>
          </cell>
          <cell r="N464">
            <v>4</v>
          </cell>
          <cell r="O464">
            <v>42325</v>
          </cell>
          <cell r="P464" t="str">
            <v>Current</v>
          </cell>
        </row>
        <row r="465">
          <cell r="B465">
            <v>42202</v>
          </cell>
          <cell r="C465">
            <v>18</v>
          </cell>
          <cell r="D465" t="str">
            <v>AB</v>
          </cell>
          <cell r="E465" t="str">
            <v>Purchase</v>
          </cell>
          <cell r="F465" t="str">
            <v>Fixed</v>
          </cell>
          <cell r="I465">
            <v>41.78</v>
          </cell>
          <cell r="J465">
            <v>36.700000000000003</v>
          </cell>
          <cell r="K465" t="str">
            <v>HiRatio</v>
          </cell>
          <cell r="L465">
            <v>295832.33</v>
          </cell>
          <cell r="M465" t="str">
            <v>Owner-Occupied</v>
          </cell>
          <cell r="N465">
            <v>0</v>
          </cell>
          <cell r="O465">
            <v>43831</v>
          </cell>
          <cell r="P465" t="str">
            <v>Current</v>
          </cell>
        </row>
        <row r="466">
          <cell r="B466">
            <v>40718</v>
          </cell>
          <cell r="C466">
            <v>67</v>
          </cell>
          <cell r="D466" t="str">
            <v>AB</v>
          </cell>
          <cell r="E466" t="str">
            <v>Refinance External</v>
          </cell>
          <cell r="F466" t="str">
            <v>Fixed</v>
          </cell>
          <cell r="I466">
            <v>35.659999999999997</v>
          </cell>
          <cell r="J466">
            <v>34.200000000000003</v>
          </cell>
          <cell r="K466" t="str">
            <v>HiRatio</v>
          </cell>
          <cell r="L466">
            <v>348456.11</v>
          </cell>
          <cell r="M466" t="str">
            <v>Owner-Occupied</v>
          </cell>
          <cell r="N466">
            <v>0</v>
          </cell>
          <cell r="O466">
            <v>43831</v>
          </cell>
          <cell r="P466" t="str">
            <v>Current</v>
          </cell>
        </row>
        <row r="467">
          <cell r="B467">
            <v>41940</v>
          </cell>
          <cell r="C467">
            <v>27</v>
          </cell>
          <cell r="D467" t="str">
            <v>AB</v>
          </cell>
          <cell r="E467" t="str">
            <v>Purchase</v>
          </cell>
          <cell r="F467" t="str">
            <v>ARM</v>
          </cell>
          <cell r="I467">
            <v>23.83</v>
          </cell>
          <cell r="J467">
            <v>23.51</v>
          </cell>
          <cell r="K467" t="str">
            <v>HiRatio</v>
          </cell>
          <cell r="L467">
            <v>265601.64</v>
          </cell>
          <cell r="M467" t="str">
            <v>Owner-Occupied</v>
          </cell>
          <cell r="N467">
            <v>0</v>
          </cell>
          <cell r="O467">
            <v>43831</v>
          </cell>
          <cell r="P467" t="str">
            <v>Current</v>
          </cell>
        </row>
        <row r="468">
          <cell r="B468">
            <v>41620</v>
          </cell>
          <cell r="C468">
            <v>37</v>
          </cell>
          <cell r="D468" t="str">
            <v>AB</v>
          </cell>
          <cell r="E468" t="str">
            <v>Purchase</v>
          </cell>
          <cell r="F468" t="str">
            <v>Fixed</v>
          </cell>
          <cell r="I468">
            <v>41.87</v>
          </cell>
          <cell r="J468">
            <v>30.71</v>
          </cell>
          <cell r="K468" t="str">
            <v>HiRatio</v>
          </cell>
          <cell r="L468">
            <v>374632.95</v>
          </cell>
          <cell r="M468" t="str">
            <v>Owner-Occupied</v>
          </cell>
          <cell r="N468">
            <v>0</v>
          </cell>
          <cell r="O468">
            <v>43831</v>
          </cell>
          <cell r="P468" t="str">
            <v>Current</v>
          </cell>
        </row>
        <row r="469">
          <cell r="B469">
            <v>42425</v>
          </cell>
          <cell r="C469">
            <v>11</v>
          </cell>
          <cell r="D469" t="str">
            <v>AB</v>
          </cell>
          <cell r="E469" t="str">
            <v>Purchase</v>
          </cell>
          <cell r="F469" t="str">
            <v>Fixed</v>
          </cell>
          <cell r="I469">
            <v>39.979999999999997</v>
          </cell>
          <cell r="J469">
            <v>30.97</v>
          </cell>
          <cell r="K469" t="str">
            <v>HiRatio</v>
          </cell>
          <cell r="L469">
            <v>358430.02</v>
          </cell>
          <cell r="M469" t="str">
            <v>Owner-Occupied</v>
          </cell>
          <cell r="N469">
            <v>0</v>
          </cell>
          <cell r="O469">
            <v>43831</v>
          </cell>
          <cell r="P469" t="str">
            <v>Current</v>
          </cell>
        </row>
        <row r="470">
          <cell r="B470">
            <v>40672</v>
          </cell>
          <cell r="C470">
            <v>68</v>
          </cell>
          <cell r="D470" t="str">
            <v>AB</v>
          </cell>
          <cell r="E470" t="str">
            <v>Purchase</v>
          </cell>
          <cell r="F470" t="str">
            <v>ARM</v>
          </cell>
          <cell r="I470">
            <v>33.85</v>
          </cell>
          <cell r="J470">
            <v>27.36</v>
          </cell>
          <cell r="K470" t="str">
            <v>Conv</v>
          </cell>
          <cell r="L470">
            <v>221500.7</v>
          </cell>
          <cell r="M470" t="str">
            <v>Owner-Occupied</v>
          </cell>
          <cell r="N470">
            <v>0</v>
          </cell>
          <cell r="O470">
            <v>43831</v>
          </cell>
          <cell r="P470" t="str">
            <v>Current</v>
          </cell>
        </row>
        <row r="471">
          <cell r="B471">
            <v>41816</v>
          </cell>
          <cell r="C471">
            <v>31</v>
          </cell>
          <cell r="D471" t="str">
            <v>SK</v>
          </cell>
          <cell r="E471" t="str">
            <v>Portable</v>
          </cell>
          <cell r="F471" t="str">
            <v>Fixed</v>
          </cell>
          <cell r="I471">
            <v>37.090000000000003</v>
          </cell>
          <cell r="J471">
            <v>23.86</v>
          </cell>
          <cell r="K471" t="str">
            <v>HiRatio</v>
          </cell>
          <cell r="L471">
            <v>242217.45</v>
          </cell>
          <cell r="M471" t="str">
            <v>Owner-Occupied</v>
          </cell>
          <cell r="N471">
            <v>0</v>
          </cell>
          <cell r="O471">
            <v>43831</v>
          </cell>
          <cell r="P471" t="str">
            <v>Current</v>
          </cell>
        </row>
        <row r="472">
          <cell r="B472">
            <v>41928</v>
          </cell>
          <cell r="C472">
            <v>27</v>
          </cell>
          <cell r="D472" t="str">
            <v>ON</v>
          </cell>
          <cell r="E472" t="str">
            <v>Purchase</v>
          </cell>
          <cell r="F472" t="str">
            <v>Fixed</v>
          </cell>
          <cell r="I472">
            <v>36.78</v>
          </cell>
          <cell r="J472">
            <v>36.78</v>
          </cell>
          <cell r="K472" t="str">
            <v>Conv</v>
          </cell>
          <cell r="L472">
            <v>231998.95</v>
          </cell>
          <cell r="M472" t="str">
            <v>Owner-Occupied</v>
          </cell>
          <cell r="N472">
            <v>0</v>
          </cell>
          <cell r="O472">
            <v>43831</v>
          </cell>
          <cell r="P472" t="str">
            <v>Current</v>
          </cell>
        </row>
        <row r="473">
          <cell r="B473">
            <v>42002</v>
          </cell>
          <cell r="C473">
            <v>25</v>
          </cell>
          <cell r="D473" t="str">
            <v>ON</v>
          </cell>
          <cell r="E473" t="str">
            <v>Purchase</v>
          </cell>
          <cell r="F473" t="str">
            <v>Fixed</v>
          </cell>
          <cell r="I473">
            <v>24.48</v>
          </cell>
          <cell r="J473">
            <v>24.06</v>
          </cell>
          <cell r="K473" t="str">
            <v>HiRatio</v>
          </cell>
          <cell r="L473">
            <v>167490.46</v>
          </cell>
          <cell r="M473" t="str">
            <v>Owner-Occupied</v>
          </cell>
          <cell r="N473">
            <v>0</v>
          </cell>
          <cell r="O473">
            <v>43831</v>
          </cell>
          <cell r="P473" t="str">
            <v>Current</v>
          </cell>
        </row>
        <row r="474">
          <cell r="B474">
            <v>42335</v>
          </cell>
          <cell r="C474">
            <v>14</v>
          </cell>
          <cell r="D474" t="str">
            <v>AB</v>
          </cell>
          <cell r="E474" t="str">
            <v>Purchase</v>
          </cell>
          <cell r="F474" t="str">
            <v>Fixed</v>
          </cell>
          <cell r="I474">
            <v>40.11</v>
          </cell>
          <cell r="J474">
            <v>31.33</v>
          </cell>
          <cell r="K474" t="str">
            <v>HiRatio</v>
          </cell>
          <cell r="L474">
            <v>212021.06</v>
          </cell>
          <cell r="M474" t="str">
            <v>Owner-Occupied</v>
          </cell>
          <cell r="N474">
            <v>0</v>
          </cell>
          <cell r="O474">
            <v>43831</v>
          </cell>
          <cell r="P474" t="str">
            <v>Current</v>
          </cell>
        </row>
        <row r="475">
          <cell r="B475">
            <v>40745</v>
          </cell>
          <cell r="C475">
            <v>66</v>
          </cell>
          <cell r="D475" t="str">
            <v>BC</v>
          </cell>
          <cell r="E475" t="str">
            <v>Purchase</v>
          </cell>
          <cell r="F475" t="str">
            <v>Fixed</v>
          </cell>
          <cell r="I475">
            <v>37.44</v>
          </cell>
          <cell r="J475">
            <v>23.24</v>
          </cell>
          <cell r="K475" t="str">
            <v>Conv</v>
          </cell>
          <cell r="L475">
            <v>0</v>
          </cell>
          <cell r="M475" t="str">
            <v>Rental</v>
          </cell>
          <cell r="N475">
            <v>4</v>
          </cell>
          <cell r="O475">
            <v>42284</v>
          </cell>
          <cell r="P475" t="str">
            <v>Current</v>
          </cell>
        </row>
        <row r="476">
          <cell r="B476">
            <v>41761</v>
          </cell>
          <cell r="C476">
            <v>32</v>
          </cell>
          <cell r="D476" t="str">
            <v>BC</v>
          </cell>
          <cell r="E476" t="str">
            <v>Transfer</v>
          </cell>
          <cell r="F476" t="str">
            <v>ARM</v>
          </cell>
          <cell r="I476">
            <v>24.13</v>
          </cell>
          <cell r="J476">
            <v>23.24</v>
          </cell>
          <cell r="K476" t="str">
            <v>HiRatio</v>
          </cell>
          <cell r="L476">
            <v>161131.20000000001</v>
          </cell>
          <cell r="M476" t="str">
            <v>Owner-Occupied</v>
          </cell>
          <cell r="N476">
            <v>0</v>
          </cell>
          <cell r="O476">
            <v>43831</v>
          </cell>
          <cell r="P476" t="str">
            <v>Current</v>
          </cell>
        </row>
        <row r="477">
          <cell r="B477">
            <v>41864</v>
          </cell>
          <cell r="C477">
            <v>29</v>
          </cell>
          <cell r="D477" t="str">
            <v>ON</v>
          </cell>
          <cell r="E477" t="str">
            <v>Transfer</v>
          </cell>
          <cell r="F477" t="str">
            <v>ARM</v>
          </cell>
          <cell r="I477">
            <v>29.62</v>
          </cell>
          <cell r="J477">
            <v>28.75</v>
          </cell>
          <cell r="K477" t="str">
            <v>Conv</v>
          </cell>
          <cell r="L477">
            <v>141019.76999999999</v>
          </cell>
          <cell r="M477" t="str">
            <v>Owner-Occupied</v>
          </cell>
          <cell r="N477">
            <v>0</v>
          </cell>
          <cell r="O477">
            <v>43831</v>
          </cell>
          <cell r="P477" t="str">
            <v>Current</v>
          </cell>
        </row>
        <row r="478">
          <cell r="B478">
            <v>40617</v>
          </cell>
          <cell r="C478">
            <v>70</v>
          </cell>
          <cell r="D478" t="str">
            <v>BC</v>
          </cell>
          <cell r="E478" t="str">
            <v>Purchase</v>
          </cell>
          <cell r="F478" t="str">
            <v>Fixed</v>
          </cell>
          <cell r="I478">
            <v>31.54</v>
          </cell>
          <cell r="J478">
            <v>21.38</v>
          </cell>
          <cell r="K478" t="str">
            <v>Conv</v>
          </cell>
          <cell r="L478">
            <v>0</v>
          </cell>
          <cell r="M478" t="str">
            <v>Owner-Occupied</v>
          </cell>
          <cell r="N478">
            <v>4</v>
          </cell>
          <cell r="O478">
            <v>42447</v>
          </cell>
          <cell r="P478" t="str">
            <v>Current</v>
          </cell>
        </row>
        <row r="479">
          <cell r="B479">
            <v>42438</v>
          </cell>
          <cell r="C479">
            <v>10</v>
          </cell>
          <cell r="D479" t="str">
            <v>ON</v>
          </cell>
          <cell r="E479" t="str">
            <v>Refinance External</v>
          </cell>
          <cell r="F479" t="str">
            <v>ARM</v>
          </cell>
          <cell r="I479">
            <v>29.92</v>
          </cell>
          <cell r="J479">
            <v>27.15</v>
          </cell>
          <cell r="K479" t="str">
            <v>Conv</v>
          </cell>
          <cell r="L479">
            <v>417682.84</v>
          </cell>
          <cell r="M479" t="str">
            <v>Owner-Occupied</v>
          </cell>
          <cell r="N479">
            <v>0</v>
          </cell>
          <cell r="O479">
            <v>43831</v>
          </cell>
          <cell r="P479" t="str">
            <v>Current</v>
          </cell>
        </row>
        <row r="480">
          <cell r="B480">
            <v>42368</v>
          </cell>
          <cell r="C480">
            <v>13</v>
          </cell>
          <cell r="D480" t="str">
            <v>BC</v>
          </cell>
          <cell r="E480" t="str">
            <v>Purchase</v>
          </cell>
          <cell r="F480" t="str">
            <v>Fixed</v>
          </cell>
          <cell r="I480">
            <v>35.71</v>
          </cell>
          <cell r="J480">
            <v>31.1</v>
          </cell>
          <cell r="K480" t="str">
            <v>HiRatio</v>
          </cell>
          <cell r="L480">
            <v>184795.64</v>
          </cell>
          <cell r="M480" t="str">
            <v>Owner-Occupied</v>
          </cell>
          <cell r="N480">
            <v>0</v>
          </cell>
          <cell r="O480">
            <v>43831</v>
          </cell>
          <cell r="P480" t="str">
            <v>Current</v>
          </cell>
        </row>
        <row r="481">
          <cell r="B481">
            <v>40877</v>
          </cell>
          <cell r="C481">
            <v>62</v>
          </cell>
          <cell r="D481" t="str">
            <v>BC</v>
          </cell>
          <cell r="E481" t="str">
            <v>Purchase</v>
          </cell>
          <cell r="F481" t="str">
            <v>Fixed</v>
          </cell>
          <cell r="I481">
            <v>27.76</v>
          </cell>
          <cell r="J481">
            <v>26.85</v>
          </cell>
          <cell r="K481" t="str">
            <v>Conv</v>
          </cell>
          <cell r="L481">
            <v>0</v>
          </cell>
          <cell r="M481" t="str">
            <v>Owner-Occupied</v>
          </cell>
          <cell r="N481">
            <v>4</v>
          </cell>
          <cell r="O481">
            <v>42339</v>
          </cell>
          <cell r="P481" t="str">
            <v>Current</v>
          </cell>
        </row>
        <row r="482">
          <cell r="B482">
            <v>41078</v>
          </cell>
          <cell r="C482">
            <v>55</v>
          </cell>
          <cell r="D482" t="str">
            <v>AB</v>
          </cell>
          <cell r="E482" t="str">
            <v>Purchase</v>
          </cell>
          <cell r="F482" t="str">
            <v>Fixed</v>
          </cell>
          <cell r="I482">
            <v>32.31</v>
          </cell>
          <cell r="J482">
            <v>10.35</v>
          </cell>
          <cell r="K482" t="str">
            <v>Conv</v>
          </cell>
          <cell r="L482">
            <v>68819.63</v>
          </cell>
          <cell r="M482" t="str">
            <v>Owner-Occupied</v>
          </cell>
          <cell r="N482">
            <v>0</v>
          </cell>
          <cell r="O482">
            <v>43831</v>
          </cell>
          <cell r="P482" t="str">
            <v>Current</v>
          </cell>
        </row>
        <row r="483">
          <cell r="B483">
            <v>40448</v>
          </cell>
          <cell r="C483">
            <v>76</v>
          </cell>
          <cell r="D483" t="str">
            <v>BC</v>
          </cell>
          <cell r="E483" t="str">
            <v>Refinance External</v>
          </cell>
          <cell r="F483" t="str">
            <v>ARM</v>
          </cell>
          <cell r="I483">
            <v>32.33</v>
          </cell>
          <cell r="J483">
            <v>28.86</v>
          </cell>
          <cell r="K483" t="str">
            <v>Conv</v>
          </cell>
          <cell r="L483">
            <v>570225.82999999996</v>
          </cell>
          <cell r="M483" t="str">
            <v>Owner-Occupied</v>
          </cell>
          <cell r="N483">
            <v>0</v>
          </cell>
          <cell r="O483">
            <v>43831</v>
          </cell>
          <cell r="P483" t="str">
            <v>Current</v>
          </cell>
        </row>
        <row r="484">
          <cell r="B484">
            <v>41558</v>
          </cell>
          <cell r="C484">
            <v>39</v>
          </cell>
          <cell r="D484" t="str">
            <v>AB</v>
          </cell>
          <cell r="E484" t="str">
            <v>Purchase</v>
          </cell>
          <cell r="F484" t="str">
            <v>Fixed</v>
          </cell>
          <cell r="I484">
            <v>24.54</v>
          </cell>
          <cell r="J484">
            <v>18.77</v>
          </cell>
          <cell r="K484" t="str">
            <v>HiRatio</v>
          </cell>
          <cell r="L484">
            <v>245534.42</v>
          </cell>
          <cell r="M484" t="str">
            <v>Owner-Occupied</v>
          </cell>
          <cell r="N484">
            <v>0</v>
          </cell>
          <cell r="O484">
            <v>43831</v>
          </cell>
          <cell r="P484" t="str">
            <v>Current</v>
          </cell>
        </row>
        <row r="485">
          <cell r="B485">
            <v>42313</v>
          </cell>
          <cell r="C485">
            <v>14</v>
          </cell>
          <cell r="D485" t="str">
            <v>ON</v>
          </cell>
          <cell r="E485" t="str">
            <v>Purchase</v>
          </cell>
          <cell r="F485" t="str">
            <v>Fixed</v>
          </cell>
          <cell r="I485">
            <v>10.69</v>
          </cell>
          <cell r="J485">
            <v>10.38</v>
          </cell>
          <cell r="K485" t="str">
            <v>Conv</v>
          </cell>
          <cell r="L485">
            <v>81113.899999999994</v>
          </cell>
          <cell r="M485" t="str">
            <v>Owner-Occupied</v>
          </cell>
          <cell r="N485">
            <v>0</v>
          </cell>
          <cell r="O485">
            <v>43831</v>
          </cell>
          <cell r="P485" t="str">
            <v>Current</v>
          </cell>
        </row>
        <row r="486">
          <cell r="B486">
            <v>41296</v>
          </cell>
          <cell r="C486">
            <v>48</v>
          </cell>
          <cell r="D486" t="str">
            <v>ON</v>
          </cell>
          <cell r="E486" t="str">
            <v>Purchase</v>
          </cell>
          <cell r="F486" t="str">
            <v>Fixed</v>
          </cell>
          <cell r="I486">
            <v>43.65</v>
          </cell>
          <cell r="J486">
            <v>30.79</v>
          </cell>
          <cell r="K486" t="str">
            <v>HiRatio</v>
          </cell>
          <cell r="L486">
            <v>0</v>
          </cell>
          <cell r="M486" t="str">
            <v>Owner-Occupied</v>
          </cell>
          <cell r="N486">
            <v>4</v>
          </cell>
          <cell r="O486">
            <v>42135</v>
          </cell>
          <cell r="P486" t="str">
            <v>Current</v>
          </cell>
        </row>
        <row r="487">
          <cell r="B487">
            <v>42335</v>
          </cell>
          <cell r="C487">
            <v>14</v>
          </cell>
          <cell r="D487" t="str">
            <v>AB</v>
          </cell>
          <cell r="E487" t="str">
            <v>Purchase</v>
          </cell>
          <cell r="F487" t="str">
            <v>Fixed</v>
          </cell>
          <cell r="I487">
            <v>43.91</v>
          </cell>
          <cell r="J487">
            <v>36.979999999999997</v>
          </cell>
          <cell r="K487" t="str">
            <v>HiRatio</v>
          </cell>
          <cell r="L487">
            <v>485997.87</v>
          </cell>
          <cell r="M487" t="str">
            <v>Owner-Occupied</v>
          </cell>
          <cell r="N487">
            <v>0</v>
          </cell>
          <cell r="O487">
            <v>43831</v>
          </cell>
          <cell r="P487" t="str">
            <v>Current</v>
          </cell>
        </row>
        <row r="488">
          <cell r="B488">
            <v>41543</v>
          </cell>
          <cell r="C488">
            <v>40</v>
          </cell>
          <cell r="D488" t="str">
            <v>ON</v>
          </cell>
          <cell r="E488" t="str">
            <v>Purchase</v>
          </cell>
          <cell r="F488" t="str">
            <v>Fixed</v>
          </cell>
          <cell r="I488">
            <v>32.11</v>
          </cell>
          <cell r="J488">
            <v>15.72</v>
          </cell>
          <cell r="K488" t="str">
            <v>HiRatio</v>
          </cell>
          <cell r="L488">
            <v>396393.06</v>
          </cell>
          <cell r="M488" t="str">
            <v>Owner-Occupied</v>
          </cell>
          <cell r="N488">
            <v>0</v>
          </cell>
          <cell r="O488">
            <v>43831</v>
          </cell>
          <cell r="P488" t="str">
            <v>Current</v>
          </cell>
        </row>
        <row r="489">
          <cell r="B489">
            <v>42335</v>
          </cell>
          <cell r="C489">
            <v>14</v>
          </cell>
          <cell r="D489" t="str">
            <v>BC</v>
          </cell>
          <cell r="E489" t="str">
            <v>Refinance External</v>
          </cell>
          <cell r="F489" t="str">
            <v>Fixed</v>
          </cell>
          <cell r="I489">
            <v>39.119999999999997</v>
          </cell>
          <cell r="J489">
            <v>37.78</v>
          </cell>
          <cell r="K489" t="str">
            <v>Conv</v>
          </cell>
          <cell r="L489">
            <v>255575.34</v>
          </cell>
          <cell r="M489" t="str">
            <v>Owner-Occupied</v>
          </cell>
          <cell r="N489">
            <v>0</v>
          </cell>
          <cell r="O489">
            <v>43831</v>
          </cell>
          <cell r="P489" t="str">
            <v>Current</v>
          </cell>
        </row>
        <row r="490">
          <cell r="B490">
            <v>41946</v>
          </cell>
          <cell r="C490">
            <v>26</v>
          </cell>
          <cell r="D490" t="str">
            <v>BC</v>
          </cell>
          <cell r="E490" t="str">
            <v>Refinance External</v>
          </cell>
          <cell r="F490" t="str">
            <v>ARM</v>
          </cell>
          <cell r="I490">
            <v>37.770000000000003</v>
          </cell>
          <cell r="J490">
            <v>27.28</v>
          </cell>
          <cell r="K490" t="str">
            <v>Conv</v>
          </cell>
          <cell r="L490">
            <v>318741.96000000002</v>
          </cell>
          <cell r="M490" t="str">
            <v>Owner-Occupied</v>
          </cell>
          <cell r="N490">
            <v>0</v>
          </cell>
          <cell r="O490">
            <v>43831</v>
          </cell>
          <cell r="P490" t="str">
            <v>Current</v>
          </cell>
        </row>
        <row r="491">
          <cell r="B491">
            <v>40739</v>
          </cell>
          <cell r="C491">
            <v>66</v>
          </cell>
          <cell r="D491" t="str">
            <v>ON</v>
          </cell>
          <cell r="E491" t="str">
            <v>Purchase</v>
          </cell>
          <cell r="F491" t="str">
            <v>Fixed</v>
          </cell>
          <cell r="I491">
            <v>34.47</v>
          </cell>
          <cell r="J491">
            <v>29.21</v>
          </cell>
          <cell r="K491" t="str">
            <v>HiRatio</v>
          </cell>
          <cell r="L491">
            <v>0</v>
          </cell>
          <cell r="M491" t="str">
            <v>Owner-Occupied</v>
          </cell>
          <cell r="N491">
            <v>4</v>
          </cell>
          <cell r="O491">
            <v>42555</v>
          </cell>
          <cell r="P491" t="str">
            <v>Current</v>
          </cell>
        </row>
        <row r="492">
          <cell r="B492">
            <v>42340</v>
          </cell>
          <cell r="C492">
            <v>13</v>
          </cell>
          <cell r="D492" t="str">
            <v>BC</v>
          </cell>
          <cell r="E492" t="str">
            <v>Purchase</v>
          </cell>
          <cell r="F492" t="str">
            <v>ARM</v>
          </cell>
          <cell r="I492">
            <v>35.53</v>
          </cell>
          <cell r="J492">
            <v>28.42</v>
          </cell>
          <cell r="K492" t="str">
            <v>HiRatio</v>
          </cell>
          <cell r="L492">
            <v>545358.02</v>
          </cell>
          <cell r="M492" t="str">
            <v>Owner-Occupied</v>
          </cell>
          <cell r="N492">
            <v>0</v>
          </cell>
          <cell r="O492">
            <v>43831</v>
          </cell>
          <cell r="P492" t="str">
            <v>Current</v>
          </cell>
        </row>
        <row r="493">
          <cell r="B493">
            <v>41870</v>
          </cell>
          <cell r="C493">
            <v>29</v>
          </cell>
          <cell r="D493" t="str">
            <v>ON</v>
          </cell>
          <cell r="E493" t="str">
            <v>Purchase</v>
          </cell>
          <cell r="F493" t="str">
            <v>Fixed</v>
          </cell>
          <cell r="I493">
            <v>41.51</v>
          </cell>
          <cell r="J493">
            <v>31.91</v>
          </cell>
          <cell r="K493" t="str">
            <v>Conv</v>
          </cell>
          <cell r="L493">
            <v>234445.76</v>
          </cell>
          <cell r="M493" t="str">
            <v>Owner-Occupied</v>
          </cell>
          <cell r="N493">
            <v>0</v>
          </cell>
          <cell r="O493">
            <v>43831</v>
          </cell>
          <cell r="P493" t="str">
            <v>Current</v>
          </cell>
        </row>
        <row r="494">
          <cell r="B494">
            <v>42152</v>
          </cell>
          <cell r="C494">
            <v>20</v>
          </cell>
          <cell r="D494" t="str">
            <v>BC</v>
          </cell>
          <cell r="E494" t="str">
            <v>Purchase</v>
          </cell>
          <cell r="F494" t="str">
            <v>Fixed</v>
          </cell>
          <cell r="I494">
            <v>38.19</v>
          </cell>
          <cell r="J494">
            <v>32.950000000000003</v>
          </cell>
          <cell r="K494" t="str">
            <v>HiRatio</v>
          </cell>
          <cell r="L494">
            <v>293120.07</v>
          </cell>
          <cell r="M494" t="str">
            <v>Owner-Occupied</v>
          </cell>
          <cell r="N494">
            <v>0</v>
          </cell>
          <cell r="O494">
            <v>43831</v>
          </cell>
          <cell r="P494" t="str">
            <v>Current</v>
          </cell>
        </row>
        <row r="495">
          <cell r="B495">
            <v>41691</v>
          </cell>
          <cell r="C495">
            <v>35</v>
          </cell>
          <cell r="D495" t="str">
            <v>ON</v>
          </cell>
          <cell r="E495" t="str">
            <v>Purchase</v>
          </cell>
          <cell r="F495" t="str">
            <v>Fixed</v>
          </cell>
          <cell r="I495">
            <v>29.8</v>
          </cell>
          <cell r="J495">
            <v>17.75</v>
          </cell>
          <cell r="K495" t="str">
            <v>HiRatio</v>
          </cell>
          <cell r="L495">
            <v>246734.1</v>
          </cell>
          <cell r="M495" t="str">
            <v>Owner-Occupied</v>
          </cell>
          <cell r="N495">
            <v>0</v>
          </cell>
          <cell r="O495">
            <v>43831</v>
          </cell>
          <cell r="P495" t="str">
            <v>Current</v>
          </cell>
        </row>
        <row r="496">
          <cell r="B496">
            <v>42230</v>
          </cell>
          <cell r="C496">
            <v>17</v>
          </cell>
          <cell r="D496" t="str">
            <v>ON</v>
          </cell>
          <cell r="E496" t="str">
            <v>Purchase</v>
          </cell>
          <cell r="F496" t="str">
            <v>ARM</v>
          </cell>
          <cell r="I496">
            <v>28.4</v>
          </cell>
          <cell r="J496">
            <v>27.55</v>
          </cell>
          <cell r="K496" t="str">
            <v>Conv</v>
          </cell>
          <cell r="L496">
            <v>245319.95</v>
          </cell>
          <cell r="M496" t="str">
            <v>Owner-Occupied</v>
          </cell>
          <cell r="N496">
            <v>0</v>
          </cell>
          <cell r="O496">
            <v>43831</v>
          </cell>
          <cell r="P496" t="str">
            <v>Current</v>
          </cell>
        </row>
        <row r="497">
          <cell r="B497">
            <v>42702</v>
          </cell>
          <cell r="C497">
            <v>2</v>
          </cell>
          <cell r="D497" t="str">
            <v>AB</v>
          </cell>
          <cell r="E497" t="str">
            <v>Purchase</v>
          </cell>
          <cell r="F497" t="str">
            <v>Fixed</v>
          </cell>
          <cell r="I497">
            <v>27.5</v>
          </cell>
          <cell r="J497">
            <v>21.45</v>
          </cell>
          <cell r="K497" t="str">
            <v>HiRatio</v>
          </cell>
          <cell r="L497">
            <v>0</v>
          </cell>
          <cell r="M497" t="str">
            <v>Owner-Occupied</v>
          </cell>
          <cell r="N497">
            <v>4</v>
          </cell>
          <cell r="O497">
            <v>42698</v>
          </cell>
          <cell r="P497" t="str">
            <v>Current</v>
          </cell>
        </row>
        <row r="498">
          <cell r="B498">
            <v>42117</v>
          </cell>
          <cell r="C498">
            <v>21</v>
          </cell>
          <cell r="D498" t="str">
            <v>ON</v>
          </cell>
          <cell r="E498" t="str">
            <v>Purchase</v>
          </cell>
          <cell r="F498" t="str">
            <v>ARM</v>
          </cell>
          <cell r="I498">
            <v>31.72</v>
          </cell>
          <cell r="J498">
            <v>22.6</v>
          </cell>
          <cell r="K498" t="str">
            <v>HiRatio</v>
          </cell>
          <cell r="L498">
            <v>0</v>
          </cell>
          <cell r="M498" t="str">
            <v>Owner-Occupied</v>
          </cell>
          <cell r="N498">
            <v>4</v>
          </cell>
          <cell r="O498">
            <v>42620</v>
          </cell>
          <cell r="P498" t="str">
            <v>Current</v>
          </cell>
        </row>
        <row r="499">
          <cell r="B499">
            <v>42507</v>
          </cell>
          <cell r="C499">
            <v>8</v>
          </cell>
          <cell r="D499" t="str">
            <v>AB</v>
          </cell>
          <cell r="E499" t="str">
            <v>Purchase</v>
          </cell>
          <cell r="F499" t="str">
            <v>Fixed</v>
          </cell>
          <cell r="I499">
            <v>34.25</v>
          </cell>
          <cell r="J499">
            <v>23.19</v>
          </cell>
          <cell r="K499" t="str">
            <v>HiRatio</v>
          </cell>
          <cell r="L499">
            <v>395146.86</v>
          </cell>
          <cell r="M499" t="str">
            <v>Owner-Occupied</v>
          </cell>
          <cell r="N499">
            <v>0</v>
          </cell>
          <cell r="O499">
            <v>43831</v>
          </cell>
          <cell r="P499" t="str">
            <v>Current</v>
          </cell>
        </row>
        <row r="500">
          <cell r="B500">
            <v>41974</v>
          </cell>
          <cell r="C500">
            <v>25</v>
          </cell>
          <cell r="D500" t="str">
            <v>ON</v>
          </cell>
          <cell r="E500" t="str">
            <v>Purchase</v>
          </cell>
          <cell r="F500" t="str">
            <v>Fixed</v>
          </cell>
          <cell r="I500">
            <v>41.02</v>
          </cell>
          <cell r="J500">
            <v>33.049999999999997</v>
          </cell>
          <cell r="K500" t="str">
            <v>HiRatio</v>
          </cell>
          <cell r="L500">
            <v>264021.62</v>
          </cell>
          <cell r="M500" t="str">
            <v>Owner-Occupied</v>
          </cell>
          <cell r="N500">
            <v>0</v>
          </cell>
          <cell r="O500">
            <v>43831</v>
          </cell>
          <cell r="P500" t="str">
            <v>Current</v>
          </cell>
        </row>
        <row r="501">
          <cell r="B501">
            <v>42216</v>
          </cell>
          <cell r="C501">
            <v>18</v>
          </cell>
          <cell r="D501" t="str">
            <v>AB</v>
          </cell>
          <cell r="E501" t="str">
            <v>Purchase with Improvements</v>
          </cell>
          <cell r="F501" t="str">
            <v>Fixed</v>
          </cell>
          <cell r="I501">
            <v>37.76</v>
          </cell>
          <cell r="J501">
            <v>25.44</v>
          </cell>
          <cell r="K501" t="str">
            <v>HiRatio</v>
          </cell>
          <cell r="L501">
            <v>346195.02</v>
          </cell>
          <cell r="M501" t="str">
            <v>Owner-Occupied</v>
          </cell>
          <cell r="N501">
            <v>0</v>
          </cell>
          <cell r="O501">
            <v>43831</v>
          </cell>
          <cell r="P501" t="str">
            <v>Current</v>
          </cell>
        </row>
        <row r="502">
          <cell r="B502">
            <v>41621</v>
          </cell>
          <cell r="C502">
            <v>37</v>
          </cell>
          <cell r="D502" t="str">
            <v>ON</v>
          </cell>
          <cell r="E502" t="str">
            <v>Purchase</v>
          </cell>
          <cell r="F502" t="str">
            <v>Fixed</v>
          </cell>
          <cell r="I502">
            <v>23.96</v>
          </cell>
          <cell r="J502">
            <v>22.08</v>
          </cell>
          <cell r="K502" t="str">
            <v>Conv</v>
          </cell>
          <cell r="L502">
            <v>179894.88</v>
          </cell>
          <cell r="M502" t="str">
            <v>Owner-Occupied</v>
          </cell>
          <cell r="N502">
            <v>0</v>
          </cell>
          <cell r="O502">
            <v>43831</v>
          </cell>
          <cell r="P502" t="str">
            <v>Current</v>
          </cell>
        </row>
        <row r="503">
          <cell r="B503">
            <v>40815</v>
          </cell>
          <cell r="C503">
            <v>64</v>
          </cell>
          <cell r="D503" t="str">
            <v>BC</v>
          </cell>
          <cell r="E503" t="str">
            <v>Purchase</v>
          </cell>
          <cell r="F503" t="str">
            <v>Fixed</v>
          </cell>
          <cell r="I503">
            <v>40.72</v>
          </cell>
          <cell r="J503">
            <v>20.27</v>
          </cell>
          <cell r="K503" t="str">
            <v>Conv</v>
          </cell>
          <cell r="L503">
            <v>347106.13</v>
          </cell>
          <cell r="M503" t="str">
            <v>Owner-Occupied</v>
          </cell>
          <cell r="N503">
            <v>0</v>
          </cell>
          <cell r="O503">
            <v>43831</v>
          </cell>
          <cell r="P503" t="str">
            <v>Current</v>
          </cell>
        </row>
        <row r="504">
          <cell r="B504">
            <v>40927</v>
          </cell>
          <cell r="C504">
            <v>60</v>
          </cell>
          <cell r="D504" t="str">
            <v>SK</v>
          </cell>
          <cell r="E504" t="str">
            <v>Purchase</v>
          </cell>
          <cell r="F504" t="str">
            <v>ARM</v>
          </cell>
          <cell r="I504">
            <v>35.229999999999997</v>
          </cell>
          <cell r="J504">
            <v>34.700000000000003</v>
          </cell>
          <cell r="K504" t="str">
            <v>HiRatio</v>
          </cell>
          <cell r="L504">
            <v>220513.09</v>
          </cell>
          <cell r="M504" t="str">
            <v>Owner-Occupied</v>
          </cell>
          <cell r="N504">
            <v>0</v>
          </cell>
          <cell r="O504">
            <v>43831</v>
          </cell>
          <cell r="P504" t="str">
            <v>Current</v>
          </cell>
        </row>
        <row r="505">
          <cell r="B505">
            <v>41592</v>
          </cell>
          <cell r="C505">
            <v>38</v>
          </cell>
          <cell r="D505" t="str">
            <v>AB</v>
          </cell>
          <cell r="E505" t="str">
            <v>Purchase</v>
          </cell>
          <cell r="F505" t="str">
            <v>Fixed</v>
          </cell>
          <cell r="I505">
            <v>27.58</v>
          </cell>
          <cell r="J505">
            <v>21.18</v>
          </cell>
          <cell r="K505" t="str">
            <v>HiRatio</v>
          </cell>
          <cell r="L505">
            <v>305081.7</v>
          </cell>
          <cell r="M505" t="str">
            <v>Owner-Occupied</v>
          </cell>
          <cell r="N505">
            <v>0</v>
          </cell>
          <cell r="O505">
            <v>43831</v>
          </cell>
          <cell r="P505" t="str">
            <v>Current</v>
          </cell>
        </row>
        <row r="506">
          <cell r="B506">
            <v>42247</v>
          </cell>
          <cell r="C506">
            <v>17</v>
          </cell>
          <cell r="D506" t="str">
            <v>ON</v>
          </cell>
          <cell r="E506" t="str">
            <v>Purchase</v>
          </cell>
          <cell r="F506" t="str">
            <v>Fixed</v>
          </cell>
          <cell r="I506">
            <v>36.200000000000003</v>
          </cell>
          <cell r="J506">
            <v>33.69</v>
          </cell>
          <cell r="K506" t="str">
            <v>Conv</v>
          </cell>
          <cell r="L506">
            <v>272944.71999999997</v>
          </cell>
          <cell r="M506" t="str">
            <v>Owner-Occupied</v>
          </cell>
          <cell r="N506">
            <v>0</v>
          </cell>
          <cell r="O506">
            <v>43831</v>
          </cell>
          <cell r="P506" t="str">
            <v>Current</v>
          </cell>
        </row>
        <row r="507">
          <cell r="B507">
            <v>42181</v>
          </cell>
          <cell r="C507">
            <v>19</v>
          </cell>
          <cell r="D507" t="str">
            <v>BC</v>
          </cell>
          <cell r="E507" t="str">
            <v>Purchase</v>
          </cell>
          <cell r="F507" t="str">
            <v>Fixed</v>
          </cell>
          <cell r="I507">
            <v>36.36</v>
          </cell>
          <cell r="J507">
            <v>19.45</v>
          </cell>
          <cell r="K507" t="str">
            <v>HiRatio</v>
          </cell>
          <cell r="L507">
            <v>440085</v>
          </cell>
          <cell r="M507" t="str">
            <v>Owner-Occupied</v>
          </cell>
          <cell r="N507">
            <v>0</v>
          </cell>
          <cell r="O507">
            <v>43831</v>
          </cell>
          <cell r="P507" t="str">
            <v>Current</v>
          </cell>
        </row>
        <row r="508">
          <cell r="B508">
            <v>42334</v>
          </cell>
          <cell r="C508">
            <v>14</v>
          </cell>
          <cell r="D508" t="str">
            <v>ON</v>
          </cell>
          <cell r="E508" t="str">
            <v>Purchase</v>
          </cell>
          <cell r="F508" t="str">
            <v>ARM</v>
          </cell>
          <cell r="I508">
            <v>28.02</v>
          </cell>
          <cell r="J508">
            <v>27.35</v>
          </cell>
          <cell r="K508" t="str">
            <v>Conv</v>
          </cell>
          <cell r="L508">
            <v>473869.6</v>
          </cell>
          <cell r="M508" t="str">
            <v>Owner-Occupied</v>
          </cell>
          <cell r="N508">
            <v>0</v>
          </cell>
          <cell r="O508">
            <v>43831</v>
          </cell>
          <cell r="P508" t="str">
            <v>Current</v>
          </cell>
        </row>
        <row r="509">
          <cell r="B509">
            <v>41799</v>
          </cell>
          <cell r="C509">
            <v>31</v>
          </cell>
          <cell r="D509" t="str">
            <v>BC</v>
          </cell>
          <cell r="E509" t="str">
            <v>Purchase</v>
          </cell>
          <cell r="F509" t="str">
            <v>Fixed</v>
          </cell>
          <cell r="I509">
            <v>24.19</v>
          </cell>
          <cell r="J509">
            <v>23.08</v>
          </cell>
          <cell r="K509" t="str">
            <v>Conv</v>
          </cell>
          <cell r="L509">
            <v>0</v>
          </cell>
          <cell r="M509" t="str">
            <v>Owner-Occupied</v>
          </cell>
          <cell r="N509">
            <v>4</v>
          </cell>
          <cell r="O509">
            <v>42520</v>
          </cell>
          <cell r="P509" t="str">
            <v>Current</v>
          </cell>
        </row>
        <row r="510">
          <cell r="B510">
            <v>42100</v>
          </cell>
          <cell r="C510">
            <v>21</v>
          </cell>
          <cell r="D510" t="str">
            <v>ON</v>
          </cell>
          <cell r="E510" t="str">
            <v>Purchase</v>
          </cell>
          <cell r="F510" t="str">
            <v>ARM</v>
          </cell>
          <cell r="I510">
            <v>23.81</v>
          </cell>
          <cell r="J510">
            <v>14.08</v>
          </cell>
          <cell r="K510" t="str">
            <v>Conv</v>
          </cell>
          <cell r="L510">
            <v>478907.46</v>
          </cell>
          <cell r="M510" t="str">
            <v>Owner-Occupied</v>
          </cell>
          <cell r="N510">
            <v>0</v>
          </cell>
          <cell r="O510">
            <v>43831</v>
          </cell>
          <cell r="P510" t="str">
            <v>Current</v>
          </cell>
        </row>
        <row r="511">
          <cell r="B511">
            <v>40814</v>
          </cell>
          <cell r="C511">
            <v>64</v>
          </cell>
          <cell r="D511" t="str">
            <v>ON</v>
          </cell>
          <cell r="E511" t="str">
            <v>ETO External</v>
          </cell>
          <cell r="F511" t="str">
            <v>Fixed</v>
          </cell>
          <cell r="I511">
            <v>40.869999999999997</v>
          </cell>
          <cell r="J511">
            <v>26.62</v>
          </cell>
          <cell r="K511" t="str">
            <v>HiRatio</v>
          </cell>
          <cell r="L511">
            <v>0</v>
          </cell>
          <cell r="M511" t="str">
            <v>Owner-Occupied</v>
          </cell>
          <cell r="N511">
            <v>4</v>
          </cell>
          <cell r="O511">
            <v>42234</v>
          </cell>
          <cell r="P511" t="str">
            <v>Current</v>
          </cell>
        </row>
        <row r="512">
          <cell r="B512">
            <v>41152</v>
          </cell>
          <cell r="C512">
            <v>53</v>
          </cell>
          <cell r="D512" t="str">
            <v>ON</v>
          </cell>
          <cell r="E512" t="str">
            <v>Purchase</v>
          </cell>
          <cell r="F512" t="str">
            <v>Fixed</v>
          </cell>
          <cell r="I512">
            <v>33.159999999999997</v>
          </cell>
          <cell r="J512">
            <v>32.46</v>
          </cell>
          <cell r="K512" t="str">
            <v>HiRatio</v>
          </cell>
          <cell r="L512">
            <v>151128.25</v>
          </cell>
          <cell r="M512" t="str">
            <v>Owner-Occupied</v>
          </cell>
          <cell r="N512">
            <v>0</v>
          </cell>
          <cell r="O512">
            <v>43831</v>
          </cell>
          <cell r="P512" t="str">
            <v>Current</v>
          </cell>
        </row>
        <row r="513">
          <cell r="B513">
            <v>41505</v>
          </cell>
          <cell r="C513">
            <v>41</v>
          </cell>
          <cell r="D513" t="str">
            <v>ON</v>
          </cell>
          <cell r="E513" t="str">
            <v>Purchase</v>
          </cell>
          <cell r="F513" t="str">
            <v>Fixed</v>
          </cell>
          <cell r="I513">
            <v>26.27</v>
          </cell>
          <cell r="J513">
            <v>16.23</v>
          </cell>
          <cell r="K513" t="str">
            <v>HiRatio</v>
          </cell>
          <cell r="L513">
            <v>149383.81</v>
          </cell>
          <cell r="M513" t="str">
            <v>Owner-Occupied</v>
          </cell>
          <cell r="N513">
            <v>0</v>
          </cell>
          <cell r="O513">
            <v>43831</v>
          </cell>
          <cell r="P513" t="str">
            <v>Current</v>
          </cell>
        </row>
        <row r="514">
          <cell r="B514">
            <v>42264</v>
          </cell>
          <cell r="C514">
            <v>16</v>
          </cell>
          <cell r="D514" t="str">
            <v>ON</v>
          </cell>
          <cell r="E514" t="str">
            <v>Refinance External</v>
          </cell>
          <cell r="F514" t="str">
            <v>ARM</v>
          </cell>
          <cell r="I514">
            <v>33.35</v>
          </cell>
          <cell r="J514">
            <v>25.61</v>
          </cell>
          <cell r="K514" t="str">
            <v>Conv</v>
          </cell>
          <cell r="L514">
            <v>294013.57</v>
          </cell>
          <cell r="M514" t="str">
            <v>Owner-Occupied</v>
          </cell>
          <cell r="N514">
            <v>0</v>
          </cell>
          <cell r="O514">
            <v>43831</v>
          </cell>
          <cell r="P514" t="str">
            <v>Current</v>
          </cell>
        </row>
        <row r="515">
          <cell r="B515">
            <v>40443</v>
          </cell>
          <cell r="C515">
            <v>76</v>
          </cell>
          <cell r="D515" t="str">
            <v>ON</v>
          </cell>
          <cell r="E515" t="str">
            <v>Purchase</v>
          </cell>
          <cell r="F515" t="str">
            <v>Fixed</v>
          </cell>
          <cell r="I515">
            <v>35.880000000000003</v>
          </cell>
          <cell r="J515">
            <v>22.07</v>
          </cell>
          <cell r="K515" t="str">
            <v>Conv</v>
          </cell>
          <cell r="L515">
            <v>0</v>
          </cell>
          <cell r="M515" t="str">
            <v>Rental</v>
          </cell>
          <cell r="N515">
            <v>4</v>
          </cell>
          <cell r="O515">
            <v>42037</v>
          </cell>
          <cell r="P515" t="str">
            <v>Current</v>
          </cell>
        </row>
        <row r="516">
          <cell r="B516">
            <v>40527</v>
          </cell>
          <cell r="C516">
            <v>73</v>
          </cell>
          <cell r="D516" t="str">
            <v>BC</v>
          </cell>
          <cell r="E516" t="str">
            <v>Purchase</v>
          </cell>
          <cell r="F516" t="str">
            <v>Fixed</v>
          </cell>
          <cell r="I516">
            <v>43.3</v>
          </cell>
          <cell r="J516">
            <v>42.51</v>
          </cell>
          <cell r="K516" t="str">
            <v>HiRatio</v>
          </cell>
          <cell r="L516">
            <v>0</v>
          </cell>
          <cell r="M516" t="str">
            <v>Owner-Occupied</v>
          </cell>
          <cell r="N516">
            <v>4</v>
          </cell>
          <cell r="O516">
            <v>42349</v>
          </cell>
          <cell r="P516" t="str">
            <v>Current</v>
          </cell>
        </row>
        <row r="517">
          <cell r="B517">
            <v>41765</v>
          </cell>
          <cell r="C517">
            <v>32</v>
          </cell>
          <cell r="D517" t="str">
            <v>ON</v>
          </cell>
          <cell r="E517" t="str">
            <v>Purchase</v>
          </cell>
          <cell r="F517" t="str">
            <v>ARM</v>
          </cell>
          <cell r="I517">
            <v>36.19</v>
          </cell>
          <cell r="J517">
            <v>28.53</v>
          </cell>
          <cell r="K517" t="str">
            <v>HiRatio</v>
          </cell>
          <cell r="L517">
            <v>655969.12</v>
          </cell>
          <cell r="M517" t="str">
            <v>Owner-Occupied</v>
          </cell>
          <cell r="N517">
            <v>0</v>
          </cell>
          <cell r="O517">
            <v>43831</v>
          </cell>
          <cell r="P517" t="str">
            <v>Current</v>
          </cell>
        </row>
        <row r="518">
          <cell r="B518">
            <v>41786</v>
          </cell>
          <cell r="C518">
            <v>32</v>
          </cell>
          <cell r="D518" t="str">
            <v>BC</v>
          </cell>
          <cell r="E518" t="str">
            <v>Purchase</v>
          </cell>
          <cell r="F518" t="str">
            <v>Fixed</v>
          </cell>
          <cell r="I518">
            <v>40.96</v>
          </cell>
          <cell r="J518">
            <v>23.25</v>
          </cell>
          <cell r="K518" t="str">
            <v>HiRatio</v>
          </cell>
          <cell r="L518">
            <v>216188.96</v>
          </cell>
          <cell r="M518" t="str">
            <v>Owner-Occupied</v>
          </cell>
          <cell r="N518">
            <v>0</v>
          </cell>
          <cell r="O518">
            <v>43831</v>
          </cell>
          <cell r="P518" t="str">
            <v>Current</v>
          </cell>
        </row>
        <row r="519">
          <cell r="B519">
            <v>42305</v>
          </cell>
          <cell r="C519">
            <v>15</v>
          </cell>
          <cell r="D519" t="str">
            <v>ON</v>
          </cell>
          <cell r="E519" t="str">
            <v>Refinance External</v>
          </cell>
          <cell r="F519" t="str">
            <v>ARM</v>
          </cell>
          <cell r="I519">
            <v>30.24</v>
          </cell>
          <cell r="J519">
            <v>20.329999999999998</v>
          </cell>
          <cell r="K519" t="str">
            <v>Conv</v>
          </cell>
          <cell r="L519">
            <v>336492.74</v>
          </cell>
          <cell r="M519" t="str">
            <v>Owner-Occupied</v>
          </cell>
          <cell r="N519">
            <v>0</v>
          </cell>
          <cell r="O519">
            <v>43831</v>
          </cell>
          <cell r="P519" t="str">
            <v>Current</v>
          </cell>
        </row>
        <row r="520">
          <cell r="B520">
            <v>41149</v>
          </cell>
          <cell r="C520">
            <v>53</v>
          </cell>
          <cell r="D520" t="str">
            <v>ON</v>
          </cell>
          <cell r="E520" t="str">
            <v>Purchase</v>
          </cell>
          <cell r="F520" t="str">
            <v>Fixed</v>
          </cell>
          <cell r="I520">
            <v>41.85</v>
          </cell>
          <cell r="J520">
            <v>41.83</v>
          </cell>
          <cell r="K520" t="str">
            <v>Conv</v>
          </cell>
          <cell r="L520">
            <v>227966.01</v>
          </cell>
          <cell r="M520" t="str">
            <v>Owner-Occupied</v>
          </cell>
          <cell r="N520">
            <v>0</v>
          </cell>
          <cell r="O520">
            <v>43831</v>
          </cell>
          <cell r="P520" t="str">
            <v>Current</v>
          </cell>
        </row>
        <row r="521">
          <cell r="B521">
            <v>41115</v>
          </cell>
          <cell r="C521">
            <v>54</v>
          </cell>
          <cell r="D521" t="str">
            <v>ON</v>
          </cell>
          <cell r="E521" t="str">
            <v>Purchase</v>
          </cell>
          <cell r="F521" t="str">
            <v>Fixed</v>
          </cell>
          <cell r="I521">
            <v>31.29</v>
          </cell>
          <cell r="J521">
            <v>24.12</v>
          </cell>
          <cell r="K521" t="str">
            <v>HiRatio</v>
          </cell>
          <cell r="L521">
            <v>304104.05</v>
          </cell>
          <cell r="M521" t="str">
            <v>Owner-Occupied</v>
          </cell>
          <cell r="N521">
            <v>0</v>
          </cell>
          <cell r="O521">
            <v>43831</v>
          </cell>
          <cell r="P521" t="str">
            <v>Current</v>
          </cell>
        </row>
        <row r="522">
          <cell r="B522">
            <v>42579</v>
          </cell>
          <cell r="C522">
            <v>6</v>
          </cell>
          <cell r="D522" t="str">
            <v>BC</v>
          </cell>
          <cell r="E522" t="str">
            <v>Purchase</v>
          </cell>
          <cell r="F522" t="str">
            <v>Fixed</v>
          </cell>
          <cell r="I522">
            <v>38.090000000000003</v>
          </cell>
          <cell r="J522">
            <v>19.98</v>
          </cell>
          <cell r="K522" t="str">
            <v>HiRatio</v>
          </cell>
          <cell r="L522">
            <v>236022.73</v>
          </cell>
          <cell r="M522" t="str">
            <v>Owner-Occupied</v>
          </cell>
          <cell r="N522">
            <v>0</v>
          </cell>
          <cell r="O522">
            <v>43831</v>
          </cell>
          <cell r="P522" t="str">
            <v>Current</v>
          </cell>
        </row>
        <row r="523">
          <cell r="B523">
            <v>42671</v>
          </cell>
          <cell r="C523">
            <v>3</v>
          </cell>
          <cell r="D523" t="str">
            <v>ON</v>
          </cell>
          <cell r="E523" t="str">
            <v>Purchase</v>
          </cell>
          <cell r="F523" t="str">
            <v>Fixed</v>
          </cell>
          <cell r="I523">
            <v>28.77</v>
          </cell>
          <cell r="J523">
            <v>28.45</v>
          </cell>
          <cell r="K523" t="str">
            <v>Conv</v>
          </cell>
          <cell r="L523">
            <v>282236.06</v>
          </cell>
          <cell r="M523" t="str">
            <v>Owner-Occupied</v>
          </cell>
          <cell r="N523">
            <v>0</v>
          </cell>
          <cell r="O523">
            <v>43831</v>
          </cell>
          <cell r="P523" t="str">
            <v>Current</v>
          </cell>
        </row>
        <row r="524">
          <cell r="B524">
            <v>41485</v>
          </cell>
          <cell r="C524">
            <v>42</v>
          </cell>
          <cell r="D524" t="str">
            <v>AB</v>
          </cell>
          <cell r="E524" t="str">
            <v>Purchase</v>
          </cell>
          <cell r="F524" t="str">
            <v>Fixed</v>
          </cell>
          <cell r="I524">
            <v>40.090000000000003</v>
          </cell>
          <cell r="J524">
            <v>26.82</v>
          </cell>
          <cell r="K524" t="str">
            <v>HiRatio</v>
          </cell>
          <cell r="L524">
            <v>282910.73</v>
          </cell>
          <cell r="M524" t="str">
            <v>Owner-Occupied</v>
          </cell>
          <cell r="N524">
            <v>0</v>
          </cell>
          <cell r="O524">
            <v>43831</v>
          </cell>
          <cell r="P524" t="str">
            <v>Current</v>
          </cell>
        </row>
        <row r="525">
          <cell r="B525">
            <v>41516</v>
          </cell>
          <cell r="C525">
            <v>41</v>
          </cell>
          <cell r="D525" t="str">
            <v>AB</v>
          </cell>
          <cell r="E525" t="str">
            <v>Purchase</v>
          </cell>
          <cell r="F525" t="str">
            <v>Fixed</v>
          </cell>
          <cell r="I525">
            <v>40.22</v>
          </cell>
          <cell r="J525">
            <v>17.53</v>
          </cell>
          <cell r="K525" t="str">
            <v>HiRatio</v>
          </cell>
          <cell r="L525">
            <v>270586.28999999998</v>
          </cell>
          <cell r="M525" t="str">
            <v>Owner-Occupied</v>
          </cell>
          <cell r="N525">
            <v>0</v>
          </cell>
          <cell r="O525">
            <v>43831</v>
          </cell>
          <cell r="P525" t="str">
            <v>Current</v>
          </cell>
        </row>
        <row r="526">
          <cell r="B526">
            <v>41078</v>
          </cell>
          <cell r="C526">
            <v>55</v>
          </cell>
          <cell r="D526" t="str">
            <v>ON</v>
          </cell>
          <cell r="E526" t="str">
            <v>Purchase</v>
          </cell>
          <cell r="F526" t="str">
            <v>Fixed</v>
          </cell>
          <cell r="I526">
            <v>28.77</v>
          </cell>
          <cell r="J526">
            <v>26.24</v>
          </cell>
          <cell r="K526" t="str">
            <v>Conv</v>
          </cell>
          <cell r="L526">
            <v>91232.14</v>
          </cell>
          <cell r="M526" t="str">
            <v>Rental</v>
          </cell>
          <cell r="N526">
            <v>0</v>
          </cell>
          <cell r="O526">
            <v>43831</v>
          </cell>
          <cell r="P526" t="str">
            <v>Current</v>
          </cell>
        </row>
        <row r="527">
          <cell r="B527">
            <v>41079</v>
          </cell>
          <cell r="C527">
            <v>55</v>
          </cell>
          <cell r="D527" t="str">
            <v>AB</v>
          </cell>
          <cell r="E527" t="str">
            <v>Purchase</v>
          </cell>
          <cell r="F527" t="str">
            <v>Fixed</v>
          </cell>
          <cell r="I527">
            <v>35.340000000000003</v>
          </cell>
          <cell r="J527">
            <v>27.73</v>
          </cell>
          <cell r="K527" t="str">
            <v>HiRatio</v>
          </cell>
          <cell r="L527">
            <v>0</v>
          </cell>
          <cell r="M527" t="str">
            <v>Owner-Occupied</v>
          </cell>
          <cell r="N527">
            <v>4</v>
          </cell>
          <cell r="O527">
            <v>42538</v>
          </cell>
          <cell r="P527" t="str">
            <v>Current</v>
          </cell>
        </row>
        <row r="528">
          <cell r="B528">
            <v>41830</v>
          </cell>
          <cell r="C528">
            <v>30</v>
          </cell>
          <cell r="D528" t="str">
            <v>AB</v>
          </cell>
          <cell r="E528" t="str">
            <v>Purchase</v>
          </cell>
          <cell r="F528" t="str">
            <v>Fixed</v>
          </cell>
          <cell r="I528">
            <v>37.880000000000003</v>
          </cell>
          <cell r="J528">
            <v>29.32</v>
          </cell>
          <cell r="K528" t="str">
            <v>HiRatio</v>
          </cell>
          <cell r="L528">
            <v>297718.93</v>
          </cell>
          <cell r="M528" t="str">
            <v>Owner-Occupied</v>
          </cell>
          <cell r="N528">
            <v>0</v>
          </cell>
          <cell r="O528">
            <v>43831</v>
          </cell>
          <cell r="P528" t="str">
            <v>Current</v>
          </cell>
        </row>
        <row r="529">
          <cell r="B529">
            <v>42431</v>
          </cell>
          <cell r="C529">
            <v>10</v>
          </cell>
          <cell r="D529" t="str">
            <v>AB</v>
          </cell>
          <cell r="E529" t="str">
            <v>Transfer</v>
          </cell>
          <cell r="F529" t="str">
            <v>Fixed</v>
          </cell>
          <cell r="I529">
            <v>38.08</v>
          </cell>
          <cell r="J529">
            <v>22.81</v>
          </cell>
          <cell r="K529" t="str">
            <v>Conv</v>
          </cell>
          <cell r="L529">
            <v>268950.14</v>
          </cell>
          <cell r="M529" t="str">
            <v>Owner-Occupied</v>
          </cell>
          <cell r="N529">
            <v>0</v>
          </cell>
          <cell r="O529">
            <v>43831</v>
          </cell>
          <cell r="P529" t="str">
            <v>Current</v>
          </cell>
        </row>
        <row r="530">
          <cell r="B530">
            <v>42493</v>
          </cell>
          <cell r="C530">
            <v>8</v>
          </cell>
          <cell r="D530" t="str">
            <v>ON</v>
          </cell>
          <cell r="E530" t="str">
            <v>Refinance External</v>
          </cell>
          <cell r="F530" t="str">
            <v>ARM</v>
          </cell>
          <cell r="I530">
            <v>30.1</v>
          </cell>
          <cell r="J530">
            <v>23.07</v>
          </cell>
          <cell r="K530" t="str">
            <v>Conv</v>
          </cell>
          <cell r="L530">
            <v>308653.53999999998</v>
          </cell>
          <cell r="M530" t="str">
            <v>Owner-Occupied</v>
          </cell>
          <cell r="N530">
            <v>0</v>
          </cell>
          <cell r="O530">
            <v>43831</v>
          </cell>
          <cell r="P530" t="str">
            <v>Current</v>
          </cell>
        </row>
        <row r="531">
          <cell r="B531">
            <v>42305</v>
          </cell>
          <cell r="C531">
            <v>15</v>
          </cell>
          <cell r="D531" t="str">
            <v>SK</v>
          </cell>
          <cell r="E531" t="str">
            <v>Purchase</v>
          </cell>
          <cell r="F531" t="str">
            <v>ARM</v>
          </cell>
          <cell r="I531">
            <v>35.6</v>
          </cell>
          <cell r="J531">
            <v>26.77</v>
          </cell>
          <cell r="K531" t="str">
            <v>HiRatio</v>
          </cell>
          <cell r="L531">
            <v>310130.34000000003</v>
          </cell>
          <cell r="M531" t="str">
            <v>Owner-Occupied</v>
          </cell>
          <cell r="N531">
            <v>0</v>
          </cell>
          <cell r="O531">
            <v>43831</v>
          </cell>
          <cell r="P531" t="str">
            <v>Current</v>
          </cell>
        </row>
        <row r="532">
          <cell r="B532">
            <v>41054</v>
          </cell>
          <cell r="C532">
            <v>56</v>
          </cell>
          <cell r="D532" t="str">
            <v>ON</v>
          </cell>
          <cell r="E532" t="str">
            <v>Purchase</v>
          </cell>
          <cell r="F532" t="str">
            <v>Fixed</v>
          </cell>
          <cell r="I532">
            <v>27.96</v>
          </cell>
          <cell r="J532">
            <v>21.43</v>
          </cell>
          <cell r="K532" t="str">
            <v>HiRatio</v>
          </cell>
          <cell r="L532">
            <v>0</v>
          </cell>
          <cell r="M532" t="str">
            <v>Owner-Occupied</v>
          </cell>
          <cell r="N532">
            <v>4</v>
          </cell>
          <cell r="O532">
            <v>42450</v>
          </cell>
          <cell r="P532" t="str">
            <v>Current</v>
          </cell>
        </row>
        <row r="533">
          <cell r="B533">
            <v>41389</v>
          </cell>
          <cell r="C533">
            <v>45</v>
          </cell>
          <cell r="D533" t="str">
            <v>ON</v>
          </cell>
          <cell r="E533" t="str">
            <v>Purchase</v>
          </cell>
          <cell r="F533" t="str">
            <v>Fixed</v>
          </cell>
          <cell r="I533">
            <v>33.14</v>
          </cell>
          <cell r="J533">
            <v>32.799999999999997</v>
          </cell>
          <cell r="K533" t="str">
            <v>Conv</v>
          </cell>
          <cell r="L533">
            <v>0</v>
          </cell>
          <cell r="M533" t="str">
            <v>Owner-Occupied</v>
          </cell>
          <cell r="N533">
            <v>4</v>
          </cell>
          <cell r="O533">
            <v>42486</v>
          </cell>
          <cell r="P533" t="str">
            <v>Current</v>
          </cell>
        </row>
        <row r="534">
          <cell r="B534">
            <v>40955</v>
          </cell>
          <cell r="C534">
            <v>59</v>
          </cell>
          <cell r="D534" t="str">
            <v>AB</v>
          </cell>
          <cell r="E534" t="str">
            <v>Transfer</v>
          </cell>
          <cell r="F534" t="str">
            <v>Fixed</v>
          </cell>
          <cell r="I534">
            <v>25.79</v>
          </cell>
          <cell r="J534">
            <v>20.23</v>
          </cell>
          <cell r="K534" t="str">
            <v>HiRatio</v>
          </cell>
          <cell r="L534">
            <v>0</v>
          </cell>
          <cell r="M534" t="str">
            <v>Owner-Occupied</v>
          </cell>
          <cell r="N534">
            <v>4</v>
          </cell>
          <cell r="O534">
            <v>42300</v>
          </cell>
          <cell r="P534" t="str">
            <v>Current</v>
          </cell>
        </row>
        <row r="535">
          <cell r="B535">
            <v>41060</v>
          </cell>
          <cell r="C535">
            <v>56</v>
          </cell>
          <cell r="D535" t="str">
            <v>ON</v>
          </cell>
          <cell r="E535" t="str">
            <v>Purchase</v>
          </cell>
          <cell r="F535" t="str">
            <v>Fixed</v>
          </cell>
          <cell r="I535">
            <v>36.880000000000003</v>
          </cell>
          <cell r="J535">
            <v>36</v>
          </cell>
          <cell r="K535" t="str">
            <v>HiRatio</v>
          </cell>
          <cell r="L535">
            <v>368940.33</v>
          </cell>
          <cell r="M535" t="str">
            <v>Owner-Occupied</v>
          </cell>
          <cell r="N535">
            <v>0</v>
          </cell>
          <cell r="O535">
            <v>43831</v>
          </cell>
          <cell r="P535" t="str">
            <v>Current</v>
          </cell>
        </row>
        <row r="536">
          <cell r="B536">
            <v>42587</v>
          </cell>
          <cell r="C536">
            <v>5</v>
          </cell>
          <cell r="D536" t="str">
            <v>ON</v>
          </cell>
          <cell r="E536" t="str">
            <v>Refinance External</v>
          </cell>
          <cell r="F536" t="str">
            <v>Fixed</v>
          </cell>
          <cell r="I536">
            <v>36.72</v>
          </cell>
          <cell r="J536">
            <v>36.72</v>
          </cell>
          <cell r="K536" t="str">
            <v>Conv</v>
          </cell>
          <cell r="L536">
            <v>355475.46</v>
          </cell>
          <cell r="M536" t="str">
            <v>Owner-Occupied</v>
          </cell>
          <cell r="N536">
            <v>0</v>
          </cell>
          <cell r="O536">
            <v>43831</v>
          </cell>
          <cell r="P536" t="str">
            <v>Current</v>
          </cell>
        </row>
        <row r="537">
          <cell r="B537">
            <v>41443</v>
          </cell>
          <cell r="C537">
            <v>43</v>
          </cell>
          <cell r="D537" t="str">
            <v>BC</v>
          </cell>
          <cell r="E537" t="str">
            <v>Purchase</v>
          </cell>
          <cell r="F537" t="str">
            <v>Fixed</v>
          </cell>
          <cell r="I537">
            <v>36.1</v>
          </cell>
          <cell r="J537">
            <v>25.05</v>
          </cell>
          <cell r="K537" t="str">
            <v>HiRatio</v>
          </cell>
          <cell r="L537">
            <v>220773.96</v>
          </cell>
          <cell r="M537" t="str">
            <v>Owner-Occupied</v>
          </cell>
          <cell r="N537">
            <v>0</v>
          </cell>
          <cell r="O537">
            <v>43831</v>
          </cell>
          <cell r="P537" t="str">
            <v>Current</v>
          </cell>
        </row>
        <row r="538">
          <cell r="B538">
            <v>42149</v>
          </cell>
          <cell r="C538">
            <v>20</v>
          </cell>
          <cell r="D538" t="str">
            <v>ON</v>
          </cell>
          <cell r="E538" t="str">
            <v>Refinance External</v>
          </cell>
          <cell r="F538" t="str">
            <v>Fixed</v>
          </cell>
          <cell r="I538">
            <v>15.94</v>
          </cell>
          <cell r="J538">
            <v>8.4600000000000009</v>
          </cell>
          <cell r="K538" t="str">
            <v>Conv</v>
          </cell>
          <cell r="L538">
            <v>113520.47</v>
          </cell>
          <cell r="M538" t="str">
            <v>Owner-Occupied</v>
          </cell>
          <cell r="N538">
            <v>0</v>
          </cell>
          <cell r="O538">
            <v>43831</v>
          </cell>
          <cell r="P538" t="str">
            <v>Current</v>
          </cell>
        </row>
        <row r="539">
          <cell r="B539">
            <v>41061</v>
          </cell>
          <cell r="C539">
            <v>55</v>
          </cell>
          <cell r="D539" t="str">
            <v>AB</v>
          </cell>
          <cell r="E539" t="str">
            <v>Purchase</v>
          </cell>
          <cell r="F539" t="str">
            <v>Fixed</v>
          </cell>
          <cell r="I539">
            <v>25.36</v>
          </cell>
          <cell r="J539">
            <v>22.43</v>
          </cell>
          <cell r="K539" t="str">
            <v>HiRatio</v>
          </cell>
          <cell r="L539">
            <v>249208.02</v>
          </cell>
          <cell r="M539" t="str">
            <v>Owner-Occupied</v>
          </cell>
          <cell r="N539">
            <v>0</v>
          </cell>
          <cell r="O539">
            <v>43831</v>
          </cell>
          <cell r="P539" t="str">
            <v>Current</v>
          </cell>
        </row>
        <row r="540">
          <cell r="B540">
            <v>40809</v>
          </cell>
          <cell r="C540">
            <v>64</v>
          </cell>
          <cell r="D540" t="str">
            <v>ON</v>
          </cell>
          <cell r="E540" t="str">
            <v>Purchase</v>
          </cell>
          <cell r="F540" t="str">
            <v>Fixed</v>
          </cell>
          <cell r="I540">
            <v>32.840000000000003</v>
          </cell>
          <cell r="J540">
            <v>30.91</v>
          </cell>
          <cell r="K540" t="str">
            <v>HiRatio</v>
          </cell>
          <cell r="L540">
            <v>0</v>
          </cell>
          <cell r="M540" t="str">
            <v>Owner-Occupied</v>
          </cell>
          <cell r="N540">
            <v>4</v>
          </cell>
          <cell r="O540">
            <v>42608</v>
          </cell>
          <cell r="P540" t="str">
            <v>Current</v>
          </cell>
        </row>
        <row r="541">
          <cell r="B541">
            <v>41484</v>
          </cell>
          <cell r="C541">
            <v>42</v>
          </cell>
          <cell r="D541" t="str">
            <v>ON</v>
          </cell>
          <cell r="E541" t="str">
            <v>Purchase</v>
          </cell>
          <cell r="F541" t="str">
            <v>Fixed</v>
          </cell>
          <cell r="I541">
            <v>33.5</v>
          </cell>
          <cell r="J541">
            <v>14.93</v>
          </cell>
          <cell r="K541" t="str">
            <v>HiRatio</v>
          </cell>
          <cell r="L541">
            <v>0</v>
          </cell>
          <cell r="M541" t="str">
            <v>Owner-Occupied</v>
          </cell>
          <cell r="N541">
            <v>4</v>
          </cell>
          <cell r="O541">
            <v>42457</v>
          </cell>
          <cell r="P541" t="str">
            <v>Current</v>
          </cell>
        </row>
        <row r="542">
          <cell r="B542">
            <v>41792</v>
          </cell>
          <cell r="C542">
            <v>31</v>
          </cell>
          <cell r="D542" t="str">
            <v>AB</v>
          </cell>
          <cell r="E542" t="str">
            <v>Purchase</v>
          </cell>
          <cell r="F542" t="str">
            <v>Fixed</v>
          </cell>
          <cell r="I542">
            <v>26.84</v>
          </cell>
          <cell r="J542">
            <v>19.45</v>
          </cell>
          <cell r="K542" t="str">
            <v>HiRatio</v>
          </cell>
          <cell r="L542">
            <v>218485.85</v>
          </cell>
          <cell r="M542" t="str">
            <v>Owner-Occupied</v>
          </cell>
          <cell r="N542">
            <v>0</v>
          </cell>
          <cell r="O542">
            <v>43831</v>
          </cell>
          <cell r="P542" t="str">
            <v>Current</v>
          </cell>
        </row>
        <row r="543">
          <cell r="B543">
            <v>41817</v>
          </cell>
          <cell r="C543">
            <v>31</v>
          </cell>
          <cell r="D543" t="str">
            <v>ON</v>
          </cell>
          <cell r="E543" t="str">
            <v>Refinance External</v>
          </cell>
          <cell r="F543" t="str">
            <v>Fixed</v>
          </cell>
          <cell r="I543">
            <v>33</v>
          </cell>
          <cell r="J543">
            <v>23.04</v>
          </cell>
          <cell r="K543" t="str">
            <v>Conv</v>
          </cell>
          <cell r="L543">
            <v>0</v>
          </cell>
          <cell r="M543" t="str">
            <v>Owner-Occupied</v>
          </cell>
          <cell r="N543">
            <v>4</v>
          </cell>
          <cell r="O543">
            <v>42199</v>
          </cell>
          <cell r="P543" t="str">
            <v>Current</v>
          </cell>
        </row>
        <row r="544">
          <cell r="B544">
            <v>41152</v>
          </cell>
          <cell r="C544">
            <v>53</v>
          </cell>
          <cell r="D544" t="str">
            <v>ON</v>
          </cell>
          <cell r="E544" t="str">
            <v>Purchase</v>
          </cell>
          <cell r="F544" t="str">
            <v>Fixed</v>
          </cell>
          <cell r="I544">
            <v>35.6</v>
          </cell>
          <cell r="J544">
            <v>35.47</v>
          </cell>
          <cell r="K544" t="str">
            <v>HiRatio</v>
          </cell>
          <cell r="L544">
            <v>159407.17000000001</v>
          </cell>
          <cell r="M544" t="str">
            <v>Owner-Occupied</v>
          </cell>
          <cell r="N544">
            <v>0</v>
          </cell>
          <cell r="O544">
            <v>43831</v>
          </cell>
          <cell r="P544" t="str">
            <v>Current</v>
          </cell>
        </row>
        <row r="545">
          <cell r="B545">
            <v>42331</v>
          </cell>
          <cell r="C545">
            <v>14</v>
          </cell>
          <cell r="D545" t="str">
            <v>AB</v>
          </cell>
          <cell r="E545" t="str">
            <v>Purchase</v>
          </cell>
          <cell r="F545" t="str">
            <v>Fixed</v>
          </cell>
          <cell r="I545">
            <v>34.04</v>
          </cell>
          <cell r="J545">
            <v>26.53</v>
          </cell>
          <cell r="K545" t="str">
            <v>HiRatio</v>
          </cell>
          <cell r="L545">
            <v>350036.27</v>
          </cell>
          <cell r="M545" t="str">
            <v>Owner-Occupied</v>
          </cell>
          <cell r="N545">
            <v>0</v>
          </cell>
          <cell r="O545">
            <v>43831</v>
          </cell>
          <cell r="P545" t="str">
            <v>Current</v>
          </cell>
        </row>
        <row r="546">
          <cell r="B546">
            <v>41970</v>
          </cell>
          <cell r="C546">
            <v>26</v>
          </cell>
          <cell r="D546" t="str">
            <v>ON</v>
          </cell>
          <cell r="E546" t="str">
            <v>Refinance External</v>
          </cell>
          <cell r="F546" t="str">
            <v>ARM</v>
          </cell>
          <cell r="I546">
            <v>26.73</v>
          </cell>
          <cell r="J546">
            <v>18.510000000000002</v>
          </cell>
          <cell r="K546" t="str">
            <v>Conv</v>
          </cell>
          <cell r="L546">
            <v>0</v>
          </cell>
          <cell r="M546" t="str">
            <v>Owner-Occupied</v>
          </cell>
          <cell r="N546">
            <v>4</v>
          </cell>
          <cell r="O546">
            <v>42593</v>
          </cell>
          <cell r="P546" t="str">
            <v>Current</v>
          </cell>
        </row>
        <row r="547">
          <cell r="B547">
            <v>42171</v>
          </cell>
          <cell r="C547">
            <v>19</v>
          </cell>
          <cell r="D547" t="str">
            <v>ON</v>
          </cell>
          <cell r="E547" t="str">
            <v>Purchase</v>
          </cell>
          <cell r="F547" t="str">
            <v>Fixed</v>
          </cell>
          <cell r="I547">
            <v>43.53</v>
          </cell>
          <cell r="J547">
            <v>31.89</v>
          </cell>
          <cell r="K547" t="str">
            <v>HiRatio</v>
          </cell>
          <cell r="L547">
            <v>490965.09</v>
          </cell>
          <cell r="M547" t="str">
            <v>Owner-Occupied</v>
          </cell>
          <cell r="N547">
            <v>0</v>
          </cell>
          <cell r="O547">
            <v>43831</v>
          </cell>
          <cell r="P547" t="str">
            <v>Current</v>
          </cell>
        </row>
        <row r="548">
          <cell r="B548">
            <v>41250</v>
          </cell>
          <cell r="C548">
            <v>49</v>
          </cell>
          <cell r="D548" t="str">
            <v>ON</v>
          </cell>
          <cell r="E548" t="str">
            <v>Purchase</v>
          </cell>
          <cell r="F548" t="str">
            <v>Fixed</v>
          </cell>
          <cell r="I548">
            <v>31.5</v>
          </cell>
          <cell r="J548">
            <v>20.18</v>
          </cell>
          <cell r="K548" t="str">
            <v>HiRatio</v>
          </cell>
          <cell r="L548">
            <v>177373.33</v>
          </cell>
          <cell r="M548" t="str">
            <v>Second Home</v>
          </cell>
          <cell r="N548">
            <v>0</v>
          </cell>
          <cell r="O548">
            <v>43831</v>
          </cell>
          <cell r="P548" t="str">
            <v>Current</v>
          </cell>
        </row>
        <row r="549">
          <cell r="B549">
            <v>42104</v>
          </cell>
          <cell r="C549">
            <v>21</v>
          </cell>
          <cell r="D549" t="str">
            <v>ON</v>
          </cell>
          <cell r="E549" t="str">
            <v>Purchase</v>
          </cell>
          <cell r="F549" t="str">
            <v>ARM</v>
          </cell>
          <cell r="I549">
            <v>38.020000000000003</v>
          </cell>
          <cell r="J549">
            <v>23.65</v>
          </cell>
          <cell r="K549" t="str">
            <v>HiRatio</v>
          </cell>
          <cell r="L549">
            <v>0</v>
          </cell>
          <cell r="M549" t="str">
            <v>Owner-Occupied</v>
          </cell>
          <cell r="N549">
            <v>4</v>
          </cell>
          <cell r="O549">
            <v>42718</v>
          </cell>
          <cell r="P549" t="str">
            <v>Current</v>
          </cell>
        </row>
        <row r="550">
          <cell r="B550">
            <v>41844</v>
          </cell>
          <cell r="C550">
            <v>30</v>
          </cell>
          <cell r="D550" t="str">
            <v>ON</v>
          </cell>
          <cell r="E550" t="str">
            <v>Purchase</v>
          </cell>
          <cell r="F550" t="str">
            <v>ARM</v>
          </cell>
          <cell r="I550">
            <v>24.78</v>
          </cell>
          <cell r="J550">
            <v>16.55</v>
          </cell>
          <cell r="K550" t="str">
            <v>Conv</v>
          </cell>
          <cell r="L550">
            <v>138343.70000000001</v>
          </cell>
          <cell r="M550" t="str">
            <v>Owner-Occupied</v>
          </cell>
          <cell r="N550">
            <v>0</v>
          </cell>
          <cell r="O550">
            <v>43831</v>
          </cell>
          <cell r="P550" t="str">
            <v>Current</v>
          </cell>
        </row>
        <row r="551">
          <cell r="B551">
            <v>41744</v>
          </cell>
          <cell r="C551">
            <v>33</v>
          </cell>
          <cell r="D551" t="str">
            <v>AB</v>
          </cell>
          <cell r="E551" t="str">
            <v>Purchase</v>
          </cell>
          <cell r="F551" t="str">
            <v>ARM</v>
          </cell>
          <cell r="I551">
            <v>29.65</v>
          </cell>
          <cell r="J551">
            <v>29.41</v>
          </cell>
          <cell r="K551" t="str">
            <v>HiRatio</v>
          </cell>
          <cell r="L551">
            <v>420307.20000000001</v>
          </cell>
          <cell r="M551" t="str">
            <v>Owner-Occupied</v>
          </cell>
          <cell r="N551">
            <v>0</v>
          </cell>
          <cell r="O551">
            <v>43831</v>
          </cell>
          <cell r="P551" t="str">
            <v>Current</v>
          </cell>
        </row>
        <row r="552">
          <cell r="B552">
            <v>41110</v>
          </cell>
          <cell r="C552">
            <v>54</v>
          </cell>
          <cell r="D552" t="str">
            <v>BC</v>
          </cell>
          <cell r="E552" t="str">
            <v>Refinance External</v>
          </cell>
          <cell r="F552" t="str">
            <v>Fixed</v>
          </cell>
          <cell r="I552">
            <v>36.74</v>
          </cell>
          <cell r="J552">
            <v>36.74</v>
          </cell>
          <cell r="K552" t="str">
            <v>Conv</v>
          </cell>
          <cell r="L552">
            <v>318412.01</v>
          </cell>
          <cell r="M552" t="str">
            <v>Rental</v>
          </cell>
          <cell r="N552">
            <v>0</v>
          </cell>
          <cell r="O552">
            <v>43831</v>
          </cell>
          <cell r="P552" t="str">
            <v>Current</v>
          </cell>
        </row>
        <row r="553">
          <cell r="B553">
            <v>42214</v>
          </cell>
          <cell r="C553">
            <v>18</v>
          </cell>
          <cell r="D553" t="str">
            <v>ON</v>
          </cell>
          <cell r="E553" t="str">
            <v>Purchase</v>
          </cell>
          <cell r="F553" t="str">
            <v>Fixed</v>
          </cell>
          <cell r="I553">
            <v>42.92</v>
          </cell>
          <cell r="J553">
            <v>30.92</v>
          </cell>
          <cell r="K553" t="str">
            <v>HiRatio</v>
          </cell>
          <cell r="L553">
            <v>371370.53</v>
          </cell>
          <cell r="M553" t="str">
            <v>Owner-Occupied</v>
          </cell>
          <cell r="N553">
            <v>0</v>
          </cell>
          <cell r="O553">
            <v>43831</v>
          </cell>
          <cell r="P553" t="str">
            <v>Current</v>
          </cell>
        </row>
        <row r="554">
          <cell r="B554">
            <v>41138</v>
          </cell>
          <cell r="C554">
            <v>53</v>
          </cell>
          <cell r="D554" t="str">
            <v>ON</v>
          </cell>
          <cell r="E554" t="str">
            <v>Refinance External</v>
          </cell>
          <cell r="F554" t="str">
            <v>Fixed</v>
          </cell>
          <cell r="I554">
            <v>41.82</v>
          </cell>
          <cell r="J554">
            <v>30.55</v>
          </cell>
          <cell r="K554" t="str">
            <v>Conv</v>
          </cell>
          <cell r="L554">
            <v>0</v>
          </cell>
          <cell r="M554" t="str">
            <v>Rental</v>
          </cell>
          <cell r="N554">
            <v>4</v>
          </cell>
          <cell r="O554">
            <v>41487</v>
          </cell>
          <cell r="P554" t="str">
            <v>Current</v>
          </cell>
        </row>
        <row r="555">
          <cell r="B555">
            <v>42671</v>
          </cell>
          <cell r="C555">
            <v>3</v>
          </cell>
          <cell r="D555" t="str">
            <v>ON</v>
          </cell>
          <cell r="E555" t="str">
            <v>Purchase</v>
          </cell>
          <cell r="F555" t="str">
            <v>Fixed</v>
          </cell>
          <cell r="I555">
            <v>43.2</v>
          </cell>
          <cell r="J555">
            <v>19.29</v>
          </cell>
          <cell r="K555" t="str">
            <v>Conv</v>
          </cell>
          <cell r="L555">
            <v>138914.07999999999</v>
          </cell>
          <cell r="M555" t="str">
            <v>Owner-Occupied</v>
          </cell>
          <cell r="N555">
            <v>0</v>
          </cell>
          <cell r="O555">
            <v>43831</v>
          </cell>
          <cell r="P555" t="str">
            <v>Current</v>
          </cell>
        </row>
        <row r="556">
          <cell r="B556">
            <v>41764</v>
          </cell>
          <cell r="C556">
            <v>32</v>
          </cell>
          <cell r="D556" t="str">
            <v>AB</v>
          </cell>
          <cell r="E556" t="str">
            <v>Refinance External</v>
          </cell>
          <cell r="F556" t="str">
            <v>Fixed</v>
          </cell>
          <cell r="I556">
            <v>30.57</v>
          </cell>
          <cell r="J556">
            <v>30.57</v>
          </cell>
          <cell r="K556" t="str">
            <v>Conv</v>
          </cell>
          <cell r="L556">
            <v>0</v>
          </cell>
          <cell r="M556" t="str">
            <v>Owner-Occupied</v>
          </cell>
          <cell r="N556">
            <v>4</v>
          </cell>
          <cell r="O556">
            <v>41775</v>
          </cell>
          <cell r="P556" t="str">
            <v>Current</v>
          </cell>
        </row>
        <row r="557">
          <cell r="B557">
            <v>40987</v>
          </cell>
          <cell r="C557">
            <v>58</v>
          </cell>
          <cell r="D557" t="str">
            <v>ON</v>
          </cell>
          <cell r="E557" t="str">
            <v>Refinance External</v>
          </cell>
          <cell r="F557" t="str">
            <v>Fixed</v>
          </cell>
          <cell r="I557">
            <v>36.79</v>
          </cell>
          <cell r="J557">
            <v>16.420000000000002</v>
          </cell>
          <cell r="K557" t="str">
            <v>Conv</v>
          </cell>
          <cell r="L557">
            <v>0</v>
          </cell>
          <cell r="M557" t="str">
            <v>Rental</v>
          </cell>
          <cell r="N557">
            <v>4</v>
          </cell>
          <cell r="O557">
            <v>41858</v>
          </cell>
          <cell r="P557" t="str">
            <v>Current</v>
          </cell>
        </row>
        <row r="558">
          <cell r="B558">
            <v>41822</v>
          </cell>
          <cell r="C558">
            <v>30</v>
          </cell>
          <cell r="D558" t="str">
            <v>ON</v>
          </cell>
          <cell r="E558" t="str">
            <v>Refinance External</v>
          </cell>
          <cell r="F558" t="str">
            <v>ARM</v>
          </cell>
          <cell r="I558">
            <v>27.7</v>
          </cell>
          <cell r="J558">
            <v>24.09</v>
          </cell>
          <cell r="K558" t="str">
            <v>Conv</v>
          </cell>
          <cell r="L558">
            <v>0</v>
          </cell>
          <cell r="M558" t="str">
            <v>Owner-Occupied</v>
          </cell>
          <cell r="N558">
            <v>4</v>
          </cell>
          <cell r="O558">
            <v>42688</v>
          </cell>
          <cell r="P558" t="str">
            <v>Current</v>
          </cell>
        </row>
        <row r="559">
          <cell r="B559">
            <v>41103</v>
          </cell>
          <cell r="C559">
            <v>54</v>
          </cell>
          <cell r="D559" t="str">
            <v>AB</v>
          </cell>
          <cell r="E559" t="str">
            <v>Purchase</v>
          </cell>
          <cell r="F559" t="str">
            <v>Fixed</v>
          </cell>
          <cell r="I559">
            <v>19.010000000000002</v>
          </cell>
          <cell r="J559">
            <v>18.32</v>
          </cell>
          <cell r="K559" t="str">
            <v>Conv</v>
          </cell>
          <cell r="L559">
            <v>203083.92</v>
          </cell>
          <cell r="M559" t="str">
            <v>Owner-Occupied</v>
          </cell>
          <cell r="N559">
            <v>0</v>
          </cell>
          <cell r="O559">
            <v>43831</v>
          </cell>
          <cell r="P559" t="str">
            <v>Current</v>
          </cell>
        </row>
        <row r="560">
          <cell r="B560">
            <v>41802</v>
          </cell>
          <cell r="C560">
            <v>31</v>
          </cell>
          <cell r="D560" t="str">
            <v>ON</v>
          </cell>
          <cell r="E560" t="str">
            <v>Refinance External</v>
          </cell>
          <cell r="F560" t="str">
            <v>Fixed</v>
          </cell>
          <cell r="I560">
            <v>41.87</v>
          </cell>
          <cell r="J560">
            <v>22.68</v>
          </cell>
          <cell r="K560" t="str">
            <v>Conv</v>
          </cell>
          <cell r="L560">
            <v>0</v>
          </cell>
          <cell r="M560" t="str">
            <v>Owner-Occupied</v>
          </cell>
          <cell r="N560">
            <v>4</v>
          </cell>
          <cell r="O560">
            <v>42387</v>
          </cell>
          <cell r="P560" t="str">
            <v>Current</v>
          </cell>
        </row>
        <row r="561">
          <cell r="B561">
            <v>42060</v>
          </cell>
          <cell r="C561">
            <v>23</v>
          </cell>
          <cell r="D561" t="str">
            <v>ON</v>
          </cell>
          <cell r="E561" t="str">
            <v>Purchase</v>
          </cell>
          <cell r="F561" t="str">
            <v>Fixed</v>
          </cell>
          <cell r="I561">
            <v>43.81</v>
          </cell>
          <cell r="J561">
            <v>36.75</v>
          </cell>
          <cell r="K561" t="str">
            <v>HiRatio</v>
          </cell>
          <cell r="L561">
            <v>318556.40999999997</v>
          </cell>
          <cell r="M561" t="str">
            <v>Owner-Occupied</v>
          </cell>
          <cell r="N561">
            <v>0</v>
          </cell>
          <cell r="O561">
            <v>43831</v>
          </cell>
          <cell r="P561" t="str">
            <v>Current</v>
          </cell>
        </row>
        <row r="562">
          <cell r="B562">
            <v>42520</v>
          </cell>
          <cell r="C562">
            <v>8</v>
          </cell>
          <cell r="D562" t="str">
            <v>ON</v>
          </cell>
          <cell r="E562" t="str">
            <v>Purchase</v>
          </cell>
          <cell r="F562" t="str">
            <v>Fixed</v>
          </cell>
          <cell r="I562">
            <v>33.21</v>
          </cell>
          <cell r="J562">
            <v>30.75</v>
          </cell>
          <cell r="K562" t="str">
            <v>Conv</v>
          </cell>
          <cell r="L562">
            <v>277754.76</v>
          </cell>
          <cell r="M562" t="str">
            <v>Owner-Occupied</v>
          </cell>
          <cell r="N562">
            <v>0</v>
          </cell>
          <cell r="O562">
            <v>43831</v>
          </cell>
          <cell r="P562" t="str">
            <v>Current</v>
          </cell>
        </row>
        <row r="563">
          <cell r="B563">
            <v>42094</v>
          </cell>
          <cell r="C563">
            <v>22</v>
          </cell>
          <cell r="D563" t="str">
            <v>NB</v>
          </cell>
          <cell r="E563" t="str">
            <v>Refinance External</v>
          </cell>
          <cell r="F563" t="str">
            <v>ARM</v>
          </cell>
          <cell r="I563">
            <v>9.67</v>
          </cell>
          <cell r="J563">
            <v>6.91</v>
          </cell>
          <cell r="K563" t="str">
            <v>Conv</v>
          </cell>
          <cell r="L563">
            <v>243658.37</v>
          </cell>
          <cell r="M563" t="str">
            <v>Owner-Occupied</v>
          </cell>
          <cell r="N563">
            <v>0</v>
          </cell>
          <cell r="O563">
            <v>43831</v>
          </cell>
          <cell r="P563" t="str">
            <v>Current</v>
          </cell>
        </row>
        <row r="564">
          <cell r="B564">
            <v>41865</v>
          </cell>
          <cell r="C564">
            <v>29</v>
          </cell>
          <cell r="D564" t="str">
            <v>ON</v>
          </cell>
          <cell r="E564" t="str">
            <v>Transfer</v>
          </cell>
          <cell r="F564" t="str">
            <v>ARM</v>
          </cell>
          <cell r="I564">
            <v>20.7</v>
          </cell>
          <cell r="J564">
            <v>17.690000000000001</v>
          </cell>
          <cell r="K564" t="str">
            <v>Conv</v>
          </cell>
          <cell r="L564">
            <v>205019.42</v>
          </cell>
          <cell r="M564" t="str">
            <v>Owner-Occupied</v>
          </cell>
          <cell r="N564">
            <v>0</v>
          </cell>
          <cell r="O564">
            <v>43831</v>
          </cell>
          <cell r="P564" t="str">
            <v>Current</v>
          </cell>
        </row>
        <row r="565">
          <cell r="B565">
            <v>42522</v>
          </cell>
          <cell r="C565">
            <v>7</v>
          </cell>
          <cell r="D565" t="str">
            <v>BC</v>
          </cell>
          <cell r="E565" t="str">
            <v>Refinance External</v>
          </cell>
          <cell r="F565" t="str">
            <v>Fixed</v>
          </cell>
          <cell r="I565">
            <v>32.79</v>
          </cell>
          <cell r="J565">
            <v>32.79</v>
          </cell>
          <cell r="K565" t="str">
            <v>Conv</v>
          </cell>
          <cell r="L565">
            <v>355238.77</v>
          </cell>
          <cell r="M565" t="str">
            <v>Owner-Occupied</v>
          </cell>
          <cell r="N565">
            <v>0</v>
          </cell>
          <cell r="O565">
            <v>43831</v>
          </cell>
          <cell r="P565" t="str">
            <v>Current</v>
          </cell>
        </row>
        <row r="566">
          <cell r="B566">
            <v>42240</v>
          </cell>
          <cell r="C566">
            <v>17</v>
          </cell>
          <cell r="D566" t="str">
            <v>ON</v>
          </cell>
          <cell r="E566" t="str">
            <v>Refinance External</v>
          </cell>
          <cell r="F566" t="str">
            <v>ARM</v>
          </cell>
          <cell r="I566">
            <v>29.86</v>
          </cell>
          <cell r="J566">
            <v>27.99</v>
          </cell>
          <cell r="K566" t="str">
            <v>Conv</v>
          </cell>
          <cell r="L566">
            <v>284618.84000000003</v>
          </cell>
          <cell r="M566" t="str">
            <v>Owner-Occupied</v>
          </cell>
          <cell r="N566">
            <v>0</v>
          </cell>
          <cell r="O566">
            <v>43831</v>
          </cell>
          <cell r="P566" t="str">
            <v>Current</v>
          </cell>
        </row>
        <row r="567">
          <cell r="B567">
            <v>42293</v>
          </cell>
          <cell r="C567">
            <v>15</v>
          </cell>
          <cell r="D567" t="str">
            <v>ON</v>
          </cell>
          <cell r="E567" t="str">
            <v>Purchase</v>
          </cell>
          <cell r="F567" t="str">
            <v>ARM</v>
          </cell>
          <cell r="I567">
            <v>35.24</v>
          </cell>
          <cell r="J567">
            <v>24.65</v>
          </cell>
          <cell r="K567" t="str">
            <v>HiRatio</v>
          </cell>
          <cell r="L567">
            <v>690627.44</v>
          </cell>
          <cell r="M567" t="str">
            <v>Owner-Occupied</v>
          </cell>
          <cell r="N567">
            <v>0</v>
          </cell>
          <cell r="O567">
            <v>43831</v>
          </cell>
          <cell r="P567" t="str">
            <v>Current</v>
          </cell>
        </row>
        <row r="568">
          <cell r="B568">
            <v>42447</v>
          </cell>
          <cell r="C568">
            <v>10</v>
          </cell>
          <cell r="D568" t="str">
            <v>ON</v>
          </cell>
          <cell r="E568" t="str">
            <v>Refinance External</v>
          </cell>
          <cell r="F568" t="str">
            <v>Fixed</v>
          </cell>
          <cell r="I568">
            <v>30.25</v>
          </cell>
          <cell r="J568">
            <v>29.96</v>
          </cell>
          <cell r="K568" t="str">
            <v>Conv</v>
          </cell>
          <cell r="L568">
            <v>429770.33</v>
          </cell>
          <cell r="M568" t="str">
            <v>Owner-Occupied</v>
          </cell>
          <cell r="N568">
            <v>0</v>
          </cell>
          <cell r="O568">
            <v>43831</v>
          </cell>
          <cell r="P568" t="str">
            <v>Current</v>
          </cell>
        </row>
        <row r="569">
          <cell r="B569">
            <v>40632</v>
          </cell>
          <cell r="C569">
            <v>70</v>
          </cell>
          <cell r="D569" t="str">
            <v>BC</v>
          </cell>
          <cell r="E569" t="str">
            <v>Purchase</v>
          </cell>
          <cell r="F569" t="str">
            <v>Fixed</v>
          </cell>
          <cell r="I569">
            <v>37.67</v>
          </cell>
          <cell r="J569">
            <v>34.880000000000003</v>
          </cell>
          <cell r="K569" t="str">
            <v>HiRatio</v>
          </cell>
          <cell r="L569">
            <v>0</v>
          </cell>
          <cell r="M569" t="str">
            <v>Owner-Occupied</v>
          </cell>
          <cell r="N569">
            <v>4</v>
          </cell>
          <cell r="O569">
            <v>41863</v>
          </cell>
          <cell r="P569" t="str">
            <v>Current</v>
          </cell>
        </row>
        <row r="570">
          <cell r="B570">
            <v>41696</v>
          </cell>
          <cell r="C570">
            <v>35</v>
          </cell>
          <cell r="D570" t="str">
            <v>ON</v>
          </cell>
          <cell r="E570" t="str">
            <v>Transfer</v>
          </cell>
          <cell r="F570" t="str">
            <v>ARM</v>
          </cell>
          <cell r="I570">
            <v>36.94</v>
          </cell>
          <cell r="J570">
            <v>28.25</v>
          </cell>
          <cell r="K570" t="str">
            <v>Conv</v>
          </cell>
          <cell r="L570">
            <v>263261.2</v>
          </cell>
          <cell r="M570" t="str">
            <v>Owner-Occupied</v>
          </cell>
          <cell r="N570">
            <v>0</v>
          </cell>
          <cell r="O570">
            <v>43831</v>
          </cell>
          <cell r="P570" t="str">
            <v>Current</v>
          </cell>
        </row>
        <row r="571">
          <cell r="B571">
            <v>42276</v>
          </cell>
          <cell r="C571">
            <v>16</v>
          </cell>
          <cell r="D571" t="str">
            <v>BC</v>
          </cell>
          <cell r="E571" t="str">
            <v>Purchase</v>
          </cell>
          <cell r="F571" t="str">
            <v>ARM</v>
          </cell>
          <cell r="I571">
            <v>36.880000000000003</v>
          </cell>
          <cell r="J571">
            <v>24.55</v>
          </cell>
          <cell r="K571" t="str">
            <v>HiRatio</v>
          </cell>
          <cell r="L571">
            <v>305521.91999999998</v>
          </cell>
          <cell r="M571" t="str">
            <v>Owner-Occupied</v>
          </cell>
          <cell r="N571">
            <v>0</v>
          </cell>
          <cell r="O571">
            <v>43831</v>
          </cell>
          <cell r="P571" t="str">
            <v>Current</v>
          </cell>
        </row>
        <row r="572">
          <cell r="B572">
            <v>42170</v>
          </cell>
          <cell r="C572">
            <v>19</v>
          </cell>
          <cell r="D572" t="str">
            <v>ON</v>
          </cell>
          <cell r="E572" t="str">
            <v>Purchase</v>
          </cell>
          <cell r="F572" t="str">
            <v>Fixed</v>
          </cell>
          <cell r="I572">
            <v>35.06</v>
          </cell>
          <cell r="J572">
            <v>21.66</v>
          </cell>
          <cell r="K572" t="str">
            <v>HiRatio</v>
          </cell>
          <cell r="L572">
            <v>483990.82</v>
          </cell>
          <cell r="M572" t="str">
            <v>Owner-Occupied</v>
          </cell>
          <cell r="N572">
            <v>0</v>
          </cell>
          <cell r="O572">
            <v>43831</v>
          </cell>
          <cell r="P572" t="str">
            <v>Current</v>
          </cell>
        </row>
        <row r="573">
          <cell r="B573">
            <v>41576</v>
          </cell>
          <cell r="C573">
            <v>39</v>
          </cell>
          <cell r="D573" t="str">
            <v>ON</v>
          </cell>
          <cell r="E573" t="str">
            <v>Purchase</v>
          </cell>
          <cell r="F573" t="str">
            <v>Fixed</v>
          </cell>
          <cell r="I573">
            <v>37.200000000000003</v>
          </cell>
          <cell r="J573">
            <v>32.64</v>
          </cell>
          <cell r="K573" t="str">
            <v>HiRatio</v>
          </cell>
          <cell r="L573">
            <v>193070.15</v>
          </cell>
          <cell r="M573" t="str">
            <v>Owner-Occupied</v>
          </cell>
          <cell r="N573">
            <v>0</v>
          </cell>
          <cell r="O573">
            <v>43831</v>
          </cell>
          <cell r="P573" t="str">
            <v>Current</v>
          </cell>
        </row>
        <row r="574">
          <cell r="B574">
            <v>41767</v>
          </cell>
          <cell r="C574">
            <v>32</v>
          </cell>
          <cell r="D574" t="str">
            <v>ON</v>
          </cell>
          <cell r="E574" t="str">
            <v>Refinance External</v>
          </cell>
          <cell r="F574" t="str">
            <v>ARM</v>
          </cell>
          <cell r="I574">
            <v>31.02</v>
          </cell>
          <cell r="J574">
            <v>29.73</v>
          </cell>
          <cell r="K574" t="str">
            <v>Conv</v>
          </cell>
          <cell r="L574">
            <v>111462.26</v>
          </cell>
          <cell r="M574" t="str">
            <v>Owner-Occupied</v>
          </cell>
          <cell r="N574">
            <v>0</v>
          </cell>
          <cell r="O574">
            <v>43831</v>
          </cell>
          <cell r="P574" t="str">
            <v>Current</v>
          </cell>
        </row>
        <row r="575">
          <cell r="B575">
            <v>42062</v>
          </cell>
          <cell r="C575">
            <v>23</v>
          </cell>
          <cell r="D575" t="str">
            <v>BC</v>
          </cell>
          <cell r="E575" t="str">
            <v>Refinance External</v>
          </cell>
          <cell r="F575" t="str">
            <v>ARM</v>
          </cell>
          <cell r="I575">
            <v>27.11</v>
          </cell>
          <cell r="J575">
            <v>26.4</v>
          </cell>
          <cell r="K575" t="str">
            <v>Conv</v>
          </cell>
          <cell r="L575">
            <v>238034.64</v>
          </cell>
          <cell r="M575" t="str">
            <v>Owner-Occupied</v>
          </cell>
          <cell r="N575">
            <v>0</v>
          </cell>
          <cell r="O575">
            <v>43831</v>
          </cell>
          <cell r="P575" t="str">
            <v>Current</v>
          </cell>
        </row>
        <row r="576">
          <cell r="B576">
            <v>42215</v>
          </cell>
          <cell r="C576">
            <v>18</v>
          </cell>
          <cell r="D576" t="str">
            <v>BC</v>
          </cell>
          <cell r="E576" t="str">
            <v>Purchase</v>
          </cell>
          <cell r="F576" t="str">
            <v>ARM</v>
          </cell>
          <cell r="I576">
            <v>34.340000000000003</v>
          </cell>
          <cell r="J576">
            <v>23.96</v>
          </cell>
          <cell r="K576" t="str">
            <v>HiRatio</v>
          </cell>
          <cell r="L576">
            <v>391297.74</v>
          </cell>
          <cell r="M576" t="str">
            <v>Owner-Occupied</v>
          </cell>
          <cell r="N576">
            <v>0</v>
          </cell>
          <cell r="O576">
            <v>43831</v>
          </cell>
          <cell r="P576" t="str">
            <v>Current</v>
          </cell>
        </row>
        <row r="577">
          <cell r="B577">
            <v>41218</v>
          </cell>
          <cell r="C577">
            <v>50</v>
          </cell>
          <cell r="D577" t="str">
            <v>ON</v>
          </cell>
          <cell r="E577" t="str">
            <v>Refinance External</v>
          </cell>
          <cell r="F577" t="str">
            <v>ARM</v>
          </cell>
          <cell r="I577">
            <v>24.19</v>
          </cell>
          <cell r="J577">
            <v>23.99</v>
          </cell>
          <cell r="K577" t="str">
            <v>Conv</v>
          </cell>
          <cell r="L577">
            <v>204177.86</v>
          </cell>
          <cell r="M577" t="str">
            <v>Owner-Occupied</v>
          </cell>
          <cell r="N577">
            <v>0</v>
          </cell>
          <cell r="O577">
            <v>43831</v>
          </cell>
          <cell r="P577" t="str">
            <v>Current</v>
          </cell>
        </row>
        <row r="578">
          <cell r="B578">
            <v>41257</v>
          </cell>
          <cell r="C578">
            <v>49</v>
          </cell>
          <cell r="D578" t="str">
            <v>ON</v>
          </cell>
          <cell r="E578" t="str">
            <v>Purchase</v>
          </cell>
          <cell r="F578" t="str">
            <v>Fixed</v>
          </cell>
          <cell r="I578">
            <v>40.94</v>
          </cell>
          <cell r="J578">
            <v>31.1</v>
          </cell>
          <cell r="K578" t="str">
            <v>HiRatio</v>
          </cell>
          <cell r="L578">
            <v>0</v>
          </cell>
          <cell r="M578" t="str">
            <v>Owner-Occupied</v>
          </cell>
          <cell r="N578">
            <v>4</v>
          </cell>
          <cell r="O578">
            <v>42194</v>
          </cell>
          <cell r="P578" t="str">
            <v>Current</v>
          </cell>
        </row>
        <row r="579">
          <cell r="B579">
            <v>40695</v>
          </cell>
          <cell r="C579">
            <v>67</v>
          </cell>
          <cell r="D579" t="str">
            <v>AB</v>
          </cell>
          <cell r="E579" t="str">
            <v>Purchase</v>
          </cell>
          <cell r="F579" t="str">
            <v>Fixed</v>
          </cell>
          <cell r="I579">
            <v>11.31</v>
          </cell>
          <cell r="J579">
            <v>8.68</v>
          </cell>
          <cell r="K579" t="str">
            <v>HiRatio</v>
          </cell>
          <cell r="L579">
            <v>0</v>
          </cell>
          <cell r="M579" t="str">
            <v>Owner-Occupied</v>
          </cell>
          <cell r="N579">
            <v>4</v>
          </cell>
          <cell r="O579">
            <v>41794</v>
          </cell>
          <cell r="P579" t="str">
            <v>Current</v>
          </cell>
        </row>
        <row r="580">
          <cell r="B580">
            <v>40787</v>
          </cell>
          <cell r="C580">
            <v>64</v>
          </cell>
          <cell r="D580" t="str">
            <v>ON</v>
          </cell>
          <cell r="E580" t="str">
            <v>Purchase</v>
          </cell>
          <cell r="F580" t="str">
            <v>Fixed</v>
          </cell>
          <cell r="I580">
            <v>29.93</v>
          </cell>
          <cell r="J580">
            <v>25.63</v>
          </cell>
          <cell r="K580" t="str">
            <v>Conv</v>
          </cell>
          <cell r="L580">
            <v>0</v>
          </cell>
          <cell r="M580" t="str">
            <v>Owner-Occupied</v>
          </cell>
          <cell r="N580">
            <v>4</v>
          </cell>
          <cell r="O580">
            <v>41942</v>
          </cell>
          <cell r="P580" t="str">
            <v>Current</v>
          </cell>
        </row>
        <row r="581">
          <cell r="B581">
            <v>42663</v>
          </cell>
          <cell r="C581">
            <v>3</v>
          </cell>
          <cell r="D581" t="str">
            <v>BC</v>
          </cell>
          <cell r="E581" t="str">
            <v>Purchase</v>
          </cell>
          <cell r="F581" t="str">
            <v>Fixed</v>
          </cell>
          <cell r="I581">
            <v>39.1</v>
          </cell>
          <cell r="J581">
            <v>19.21</v>
          </cell>
          <cell r="K581" t="str">
            <v>HiRatio</v>
          </cell>
          <cell r="L581">
            <v>258919.91</v>
          </cell>
          <cell r="M581" t="str">
            <v>Owner-Occupied</v>
          </cell>
          <cell r="N581">
            <v>0</v>
          </cell>
          <cell r="O581">
            <v>43831</v>
          </cell>
          <cell r="P581" t="str">
            <v>Current</v>
          </cell>
        </row>
        <row r="582">
          <cell r="B582">
            <v>41719</v>
          </cell>
          <cell r="C582">
            <v>34</v>
          </cell>
          <cell r="D582" t="str">
            <v>AB</v>
          </cell>
          <cell r="E582" t="str">
            <v>Purchase</v>
          </cell>
          <cell r="F582" t="str">
            <v>Fixed</v>
          </cell>
          <cell r="I582">
            <v>38.340000000000003</v>
          </cell>
          <cell r="J582">
            <v>28.82</v>
          </cell>
          <cell r="K582" t="str">
            <v>HiRatio</v>
          </cell>
          <cell r="L582">
            <v>273229.67</v>
          </cell>
          <cell r="M582" t="str">
            <v>Owner-Occupied</v>
          </cell>
          <cell r="N582">
            <v>0</v>
          </cell>
          <cell r="O582">
            <v>43831</v>
          </cell>
          <cell r="P582" t="str">
            <v>Current</v>
          </cell>
        </row>
        <row r="583">
          <cell r="B583">
            <v>42209</v>
          </cell>
          <cell r="C583">
            <v>18</v>
          </cell>
          <cell r="D583" t="str">
            <v>ON</v>
          </cell>
          <cell r="E583" t="str">
            <v>Purchase</v>
          </cell>
          <cell r="F583" t="str">
            <v>Fixed</v>
          </cell>
          <cell r="I583">
            <v>25.39</v>
          </cell>
          <cell r="J583">
            <v>22.74</v>
          </cell>
          <cell r="K583" t="str">
            <v>HiRatio</v>
          </cell>
          <cell r="L583">
            <v>407759</v>
          </cell>
          <cell r="M583" t="str">
            <v>Owner-Occupied</v>
          </cell>
          <cell r="N583">
            <v>0</v>
          </cell>
          <cell r="O583">
            <v>43831</v>
          </cell>
          <cell r="P583" t="str">
            <v>Current</v>
          </cell>
        </row>
        <row r="584">
          <cell r="B584">
            <v>41701</v>
          </cell>
          <cell r="C584">
            <v>34</v>
          </cell>
          <cell r="D584" t="str">
            <v>ON</v>
          </cell>
          <cell r="E584" t="str">
            <v>Purchase</v>
          </cell>
          <cell r="F584" t="str">
            <v>Fixed</v>
          </cell>
          <cell r="I584">
            <v>32.380000000000003</v>
          </cell>
          <cell r="J584">
            <v>11.99</v>
          </cell>
          <cell r="K584" t="str">
            <v>HiRatio</v>
          </cell>
          <cell r="L584">
            <v>169534.17</v>
          </cell>
          <cell r="M584" t="str">
            <v>Owner-Occupied</v>
          </cell>
          <cell r="N584">
            <v>0</v>
          </cell>
          <cell r="O584">
            <v>43831</v>
          </cell>
          <cell r="P584" t="str">
            <v>Current</v>
          </cell>
        </row>
        <row r="585">
          <cell r="B585">
            <v>41870</v>
          </cell>
          <cell r="C585">
            <v>29</v>
          </cell>
          <cell r="D585" t="str">
            <v>ON</v>
          </cell>
          <cell r="E585" t="str">
            <v>Refinance External</v>
          </cell>
          <cell r="F585" t="str">
            <v>Fixed</v>
          </cell>
          <cell r="I585">
            <v>40.04</v>
          </cell>
          <cell r="J585">
            <v>36.74</v>
          </cell>
          <cell r="K585" t="str">
            <v>Conv</v>
          </cell>
          <cell r="L585">
            <v>295736.64</v>
          </cell>
          <cell r="M585" t="str">
            <v>Owner-Occupied</v>
          </cell>
          <cell r="N585">
            <v>0</v>
          </cell>
          <cell r="O585">
            <v>43831</v>
          </cell>
          <cell r="P585" t="str">
            <v>Current</v>
          </cell>
        </row>
        <row r="586">
          <cell r="B586">
            <v>41400</v>
          </cell>
          <cell r="C586">
            <v>44</v>
          </cell>
          <cell r="D586" t="str">
            <v>AB</v>
          </cell>
          <cell r="E586" t="str">
            <v>Purchase</v>
          </cell>
          <cell r="F586" t="str">
            <v>Fixed</v>
          </cell>
          <cell r="I586">
            <v>25.41</v>
          </cell>
          <cell r="J586">
            <v>14.4</v>
          </cell>
          <cell r="K586" t="str">
            <v>HiRatio</v>
          </cell>
          <cell r="L586">
            <v>0</v>
          </cell>
          <cell r="M586" t="str">
            <v>Owner-Occupied</v>
          </cell>
          <cell r="N586">
            <v>4</v>
          </cell>
          <cell r="O586">
            <v>42635</v>
          </cell>
          <cell r="P586" t="str">
            <v>Current</v>
          </cell>
        </row>
        <row r="587">
          <cell r="B587">
            <v>42110</v>
          </cell>
          <cell r="C587">
            <v>21</v>
          </cell>
          <cell r="D587" t="str">
            <v>AB</v>
          </cell>
          <cell r="E587" t="str">
            <v>Purchase</v>
          </cell>
          <cell r="F587" t="str">
            <v>Fixed</v>
          </cell>
          <cell r="I587">
            <v>38.380000000000003</v>
          </cell>
          <cell r="J587">
            <v>22.93</v>
          </cell>
          <cell r="K587" t="str">
            <v>Conv</v>
          </cell>
          <cell r="L587">
            <v>133592.49</v>
          </cell>
          <cell r="M587" t="str">
            <v>Owner-Occupied</v>
          </cell>
          <cell r="N587">
            <v>0</v>
          </cell>
          <cell r="O587">
            <v>43831</v>
          </cell>
          <cell r="P587" t="str">
            <v>Current</v>
          </cell>
        </row>
        <row r="588">
          <cell r="B588">
            <v>41822</v>
          </cell>
          <cell r="C588">
            <v>30</v>
          </cell>
          <cell r="D588" t="str">
            <v>ON</v>
          </cell>
          <cell r="E588" t="str">
            <v>Refinance External</v>
          </cell>
          <cell r="F588" t="str">
            <v>Fixed</v>
          </cell>
          <cell r="I588">
            <v>41.62</v>
          </cell>
          <cell r="J588">
            <v>13.39</v>
          </cell>
          <cell r="K588" t="str">
            <v>Conv</v>
          </cell>
          <cell r="L588">
            <v>240832.38</v>
          </cell>
          <cell r="M588" t="str">
            <v>Owner-Occupied</v>
          </cell>
          <cell r="N588">
            <v>0</v>
          </cell>
          <cell r="O588">
            <v>43831</v>
          </cell>
          <cell r="P588" t="str">
            <v>Current</v>
          </cell>
        </row>
        <row r="589">
          <cell r="B589">
            <v>41004</v>
          </cell>
          <cell r="C589">
            <v>57</v>
          </cell>
          <cell r="D589" t="str">
            <v>ON</v>
          </cell>
          <cell r="E589" t="str">
            <v>Refinance External</v>
          </cell>
          <cell r="F589" t="str">
            <v>Fixed</v>
          </cell>
          <cell r="I589">
            <v>25.24</v>
          </cell>
          <cell r="J589">
            <v>24.01</v>
          </cell>
          <cell r="K589" t="str">
            <v>HiRatio</v>
          </cell>
          <cell r="L589">
            <v>0</v>
          </cell>
          <cell r="M589" t="str">
            <v>Owner-Occupied</v>
          </cell>
          <cell r="N589">
            <v>4</v>
          </cell>
          <cell r="O589">
            <v>42675</v>
          </cell>
          <cell r="P589" t="str">
            <v>Current</v>
          </cell>
        </row>
        <row r="590">
          <cell r="B590">
            <v>41439</v>
          </cell>
          <cell r="C590">
            <v>43</v>
          </cell>
          <cell r="D590" t="str">
            <v>ON</v>
          </cell>
          <cell r="E590" t="str">
            <v>Purchase</v>
          </cell>
          <cell r="F590" t="str">
            <v>Fixed</v>
          </cell>
          <cell r="I590">
            <v>36.049999999999997</v>
          </cell>
          <cell r="J590">
            <v>24.2</v>
          </cell>
          <cell r="K590" t="str">
            <v>HiRatio</v>
          </cell>
          <cell r="L590">
            <v>0</v>
          </cell>
          <cell r="M590" t="str">
            <v>Owner-Occupied</v>
          </cell>
          <cell r="N590">
            <v>4</v>
          </cell>
          <cell r="O590">
            <v>42349</v>
          </cell>
          <cell r="P590" t="str">
            <v>Current</v>
          </cell>
        </row>
        <row r="591">
          <cell r="B591">
            <v>42502</v>
          </cell>
          <cell r="C591">
            <v>8</v>
          </cell>
          <cell r="D591" t="str">
            <v>BC</v>
          </cell>
          <cell r="E591" t="str">
            <v>Purchase</v>
          </cell>
          <cell r="F591" t="str">
            <v>Fixed</v>
          </cell>
          <cell r="I591">
            <v>20.260000000000002</v>
          </cell>
          <cell r="J591">
            <v>9.36</v>
          </cell>
          <cell r="K591" t="str">
            <v>Conv</v>
          </cell>
          <cell r="L591">
            <v>330091.51</v>
          </cell>
          <cell r="M591" t="str">
            <v>Owner-Occupied</v>
          </cell>
          <cell r="N591">
            <v>0</v>
          </cell>
          <cell r="O591">
            <v>43831</v>
          </cell>
          <cell r="P591" t="str">
            <v>Current</v>
          </cell>
        </row>
        <row r="592">
          <cell r="B592">
            <v>42104</v>
          </cell>
          <cell r="C592">
            <v>21</v>
          </cell>
          <cell r="D592" t="str">
            <v>ON</v>
          </cell>
          <cell r="E592" t="str">
            <v>Transfer</v>
          </cell>
          <cell r="F592" t="str">
            <v>ARM</v>
          </cell>
          <cell r="I592">
            <v>33.6</v>
          </cell>
          <cell r="J592">
            <v>28.24</v>
          </cell>
          <cell r="K592" t="str">
            <v>Conv</v>
          </cell>
          <cell r="L592">
            <v>352411.21</v>
          </cell>
          <cell r="M592" t="str">
            <v>Owner-Occupied</v>
          </cell>
          <cell r="N592">
            <v>0</v>
          </cell>
          <cell r="O592">
            <v>43831</v>
          </cell>
          <cell r="P592" t="str">
            <v>Current</v>
          </cell>
        </row>
        <row r="593">
          <cell r="B593">
            <v>42258</v>
          </cell>
          <cell r="C593">
            <v>16</v>
          </cell>
          <cell r="D593" t="str">
            <v>ON</v>
          </cell>
          <cell r="E593" t="str">
            <v>Purchase</v>
          </cell>
          <cell r="F593" t="str">
            <v>Fixed</v>
          </cell>
          <cell r="I593">
            <v>40.81</v>
          </cell>
          <cell r="J593">
            <v>9.73</v>
          </cell>
          <cell r="K593" t="str">
            <v>HiRatio</v>
          </cell>
          <cell r="L593">
            <v>124894.28</v>
          </cell>
          <cell r="M593" t="str">
            <v>Second Home</v>
          </cell>
          <cell r="N593">
            <v>0</v>
          </cell>
          <cell r="O593">
            <v>43831</v>
          </cell>
          <cell r="P593" t="str">
            <v>Current</v>
          </cell>
        </row>
        <row r="594">
          <cell r="B594">
            <v>41684</v>
          </cell>
          <cell r="C594">
            <v>35</v>
          </cell>
          <cell r="D594" t="str">
            <v>ON</v>
          </cell>
          <cell r="E594" t="str">
            <v>Purchase</v>
          </cell>
          <cell r="F594" t="str">
            <v>ARM</v>
          </cell>
          <cell r="I594">
            <v>23.03</v>
          </cell>
          <cell r="J594">
            <v>11.69</v>
          </cell>
          <cell r="K594" t="str">
            <v>Conv</v>
          </cell>
          <cell r="L594">
            <v>0</v>
          </cell>
          <cell r="M594" t="str">
            <v>Owner-Occupied</v>
          </cell>
          <cell r="N594">
            <v>4</v>
          </cell>
          <cell r="O594">
            <v>42058</v>
          </cell>
          <cell r="P594" t="str">
            <v>Current</v>
          </cell>
        </row>
        <row r="595">
          <cell r="B595">
            <v>42453</v>
          </cell>
          <cell r="C595">
            <v>10</v>
          </cell>
          <cell r="D595" t="str">
            <v>AB</v>
          </cell>
          <cell r="E595" t="str">
            <v>Refinance External</v>
          </cell>
          <cell r="F595" t="str">
            <v>Fixed</v>
          </cell>
          <cell r="I595">
            <v>13.17</v>
          </cell>
          <cell r="J595">
            <v>8.75</v>
          </cell>
          <cell r="K595" t="str">
            <v>Conv</v>
          </cell>
          <cell r="L595">
            <v>243297.34</v>
          </cell>
          <cell r="M595" t="str">
            <v>Owner-Occupied</v>
          </cell>
          <cell r="N595">
            <v>0</v>
          </cell>
          <cell r="O595">
            <v>43831</v>
          </cell>
          <cell r="P595" t="str">
            <v>Current</v>
          </cell>
        </row>
        <row r="596">
          <cell r="B596">
            <v>41920</v>
          </cell>
          <cell r="C596">
            <v>27</v>
          </cell>
          <cell r="D596" t="str">
            <v>AB</v>
          </cell>
          <cell r="E596" t="str">
            <v>Purchase</v>
          </cell>
          <cell r="F596" t="str">
            <v>Fixed</v>
          </cell>
          <cell r="I596">
            <v>43.78</v>
          </cell>
          <cell r="J596">
            <v>24.38</v>
          </cell>
          <cell r="K596" t="str">
            <v>HiRatio</v>
          </cell>
          <cell r="L596">
            <v>314305.62</v>
          </cell>
          <cell r="M596" t="str">
            <v>Owner-Occupied</v>
          </cell>
          <cell r="N596">
            <v>0</v>
          </cell>
          <cell r="O596">
            <v>43831</v>
          </cell>
          <cell r="P596" t="str">
            <v>Current</v>
          </cell>
        </row>
        <row r="597">
          <cell r="B597">
            <v>42307</v>
          </cell>
          <cell r="C597">
            <v>15</v>
          </cell>
          <cell r="D597" t="str">
            <v>ON</v>
          </cell>
          <cell r="E597" t="str">
            <v>Purchase</v>
          </cell>
          <cell r="F597" t="str">
            <v>Fixed</v>
          </cell>
          <cell r="I597">
            <v>31.7</v>
          </cell>
          <cell r="J597">
            <v>27.87</v>
          </cell>
          <cell r="K597" t="str">
            <v>HiRatio</v>
          </cell>
          <cell r="L597">
            <v>190292.15</v>
          </cell>
          <cell r="M597" t="str">
            <v>Owner-Occupied</v>
          </cell>
          <cell r="N597">
            <v>0</v>
          </cell>
          <cell r="O597">
            <v>43831</v>
          </cell>
          <cell r="P597" t="str">
            <v>0-29</v>
          </cell>
        </row>
        <row r="598">
          <cell r="B598">
            <v>42713</v>
          </cell>
          <cell r="C598">
            <v>1</v>
          </cell>
          <cell r="D598" t="str">
            <v>BC</v>
          </cell>
          <cell r="E598" t="str">
            <v>Purchase</v>
          </cell>
          <cell r="F598" t="str">
            <v>Fixed</v>
          </cell>
          <cell r="I598">
            <v>43.3</v>
          </cell>
          <cell r="J598">
            <v>35.56</v>
          </cell>
          <cell r="K598" t="str">
            <v>HiRatio</v>
          </cell>
          <cell r="L598">
            <v>407472.93</v>
          </cell>
          <cell r="M598" t="str">
            <v>Owner-Occupied</v>
          </cell>
          <cell r="N598">
            <v>0</v>
          </cell>
          <cell r="O598">
            <v>43831</v>
          </cell>
          <cell r="P598" t="str">
            <v>Current</v>
          </cell>
        </row>
        <row r="599">
          <cell r="B599">
            <v>40329</v>
          </cell>
          <cell r="C599">
            <v>80</v>
          </cell>
          <cell r="D599" t="str">
            <v>ON</v>
          </cell>
          <cell r="E599" t="str">
            <v>Purchase</v>
          </cell>
          <cell r="F599" t="str">
            <v>Fixed</v>
          </cell>
          <cell r="I599">
            <v>21.11</v>
          </cell>
          <cell r="J599">
            <v>38.08</v>
          </cell>
          <cell r="K599" t="str">
            <v>Conv</v>
          </cell>
          <cell r="L599">
            <v>122137.92</v>
          </cell>
          <cell r="M599" t="str">
            <v>Rental</v>
          </cell>
          <cell r="N599">
            <v>0</v>
          </cell>
          <cell r="O599">
            <v>43831</v>
          </cell>
          <cell r="P599" t="str">
            <v>Current</v>
          </cell>
        </row>
        <row r="600">
          <cell r="B600">
            <v>42234</v>
          </cell>
          <cell r="C600">
            <v>17</v>
          </cell>
          <cell r="D600" t="str">
            <v>SK</v>
          </cell>
          <cell r="E600" t="str">
            <v>Purchase</v>
          </cell>
          <cell r="F600" t="str">
            <v>Fixed</v>
          </cell>
          <cell r="I600">
            <v>38.03</v>
          </cell>
          <cell r="J600">
            <v>37.130000000000003</v>
          </cell>
          <cell r="K600" t="str">
            <v>HiRatio</v>
          </cell>
          <cell r="L600">
            <v>283522.58</v>
          </cell>
          <cell r="M600" t="str">
            <v>Owner-Occupied</v>
          </cell>
          <cell r="N600">
            <v>0</v>
          </cell>
          <cell r="O600">
            <v>43831</v>
          </cell>
          <cell r="P600" t="str">
            <v>Current</v>
          </cell>
        </row>
        <row r="601">
          <cell r="B601">
            <v>40592</v>
          </cell>
          <cell r="C601">
            <v>71</v>
          </cell>
          <cell r="D601" t="str">
            <v>AB</v>
          </cell>
          <cell r="E601" t="str">
            <v>Purchase</v>
          </cell>
          <cell r="F601" t="str">
            <v>Fixed</v>
          </cell>
          <cell r="I601">
            <v>36.82</v>
          </cell>
          <cell r="J601">
            <v>20.18</v>
          </cell>
          <cell r="K601" t="str">
            <v>HiRatio</v>
          </cell>
          <cell r="L601">
            <v>0</v>
          </cell>
          <cell r="M601" t="str">
            <v>Owner-Occupied</v>
          </cell>
          <cell r="N601">
            <v>4</v>
          </cell>
          <cell r="O601">
            <v>41807</v>
          </cell>
          <cell r="P601" t="str">
            <v>Current</v>
          </cell>
        </row>
        <row r="602">
          <cell r="B602">
            <v>42069</v>
          </cell>
          <cell r="C602">
            <v>22</v>
          </cell>
          <cell r="D602" t="str">
            <v>AB</v>
          </cell>
          <cell r="E602" t="str">
            <v>Refinance External</v>
          </cell>
          <cell r="F602" t="str">
            <v>Fixed</v>
          </cell>
          <cell r="I602">
            <v>42.47</v>
          </cell>
          <cell r="J602">
            <v>24.66</v>
          </cell>
          <cell r="K602" t="str">
            <v>Conv</v>
          </cell>
          <cell r="L602">
            <v>71995.39</v>
          </cell>
          <cell r="M602" t="str">
            <v>Owner-Occupied</v>
          </cell>
          <cell r="N602">
            <v>0</v>
          </cell>
          <cell r="O602">
            <v>43831</v>
          </cell>
          <cell r="P602" t="str">
            <v>Current</v>
          </cell>
        </row>
        <row r="603">
          <cell r="B603">
            <v>42549</v>
          </cell>
          <cell r="C603">
            <v>7</v>
          </cell>
          <cell r="D603" t="str">
            <v>AB</v>
          </cell>
          <cell r="E603" t="str">
            <v>Refinance External</v>
          </cell>
          <cell r="F603" t="str">
            <v>ARM</v>
          </cell>
          <cell r="I603">
            <v>20.92</v>
          </cell>
          <cell r="J603">
            <v>17.690000000000001</v>
          </cell>
          <cell r="K603" t="str">
            <v>Conv</v>
          </cell>
          <cell r="L603">
            <v>330197.05</v>
          </cell>
          <cell r="M603" t="str">
            <v>Owner-Occupied</v>
          </cell>
          <cell r="N603">
            <v>0</v>
          </cell>
          <cell r="O603">
            <v>43831</v>
          </cell>
          <cell r="P603" t="str">
            <v>Current</v>
          </cell>
        </row>
        <row r="604">
          <cell r="B604">
            <v>42139</v>
          </cell>
          <cell r="C604">
            <v>20</v>
          </cell>
          <cell r="D604" t="str">
            <v>ON</v>
          </cell>
          <cell r="E604" t="str">
            <v>Purchase with Improvements</v>
          </cell>
          <cell r="F604" t="str">
            <v>Fixed</v>
          </cell>
          <cell r="I604">
            <v>42.07</v>
          </cell>
          <cell r="J604">
            <v>31.18</v>
          </cell>
          <cell r="K604" t="str">
            <v>HiRatio</v>
          </cell>
          <cell r="L604">
            <v>345542.07</v>
          </cell>
          <cell r="M604" t="str">
            <v>Owner-Occupied</v>
          </cell>
          <cell r="N604">
            <v>0</v>
          </cell>
          <cell r="O604">
            <v>43831</v>
          </cell>
          <cell r="P604" t="str">
            <v>Current</v>
          </cell>
        </row>
        <row r="605">
          <cell r="B605">
            <v>41850</v>
          </cell>
          <cell r="C605">
            <v>30</v>
          </cell>
          <cell r="D605" t="str">
            <v>AB</v>
          </cell>
          <cell r="E605" t="str">
            <v>Purchase</v>
          </cell>
          <cell r="F605" t="str">
            <v>Fixed</v>
          </cell>
          <cell r="I605">
            <v>41.23</v>
          </cell>
          <cell r="J605">
            <v>34.200000000000003</v>
          </cell>
          <cell r="K605" t="str">
            <v>HiRatio</v>
          </cell>
          <cell r="L605">
            <v>224919</v>
          </cell>
          <cell r="M605" t="str">
            <v>Owner-Occupied</v>
          </cell>
          <cell r="N605">
            <v>0</v>
          </cell>
          <cell r="O605">
            <v>43831</v>
          </cell>
          <cell r="P605" t="str">
            <v>Current</v>
          </cell>
        </row>
        <row r="606">
          <cell r="B606">
            <v>41817</v>
          </cell>
          <cell r="C606">
            <v>31</v>
          </cell>
          <cell r="D606" t="str">
            <v>SK</v>
          </cell>
          <cell r="E606" t="str">
            <v>Purchase</v>
          </cell>
          <cell r="F606" t="str">
            <v>ARM</v>
          </cell>
          <cell r="I606">
            <v>30.28</v>
          </cell>
          <cell r="J606">
            <v>19.760000000000002</v>
          </cell>
          <cell r="K606" t="str">
            <v>HiRatio</v>
          </cell>
          <cell r="L606">
            <v>293870.36</v>
          </cell>
          <cell r="M606" t="str">
            <v>Owner-Occupied</v>
          </cell>
          <cell r="N606">
            <v>0</v>
          </cell>
          <cell r="O606">
            <v>43831</v>
          </cell>
          <cell r="P606" t="str">
            <v>Current</v>
          </cell>
        </row>
        <row r="607">
          <cell r="B607">
            <v>40940</v>
          </cell>
          <cell r="C607">
            <v>59</v>
          </cell>
          <cell r="D607" t="str">
            <v>BC</v>
          </cell>
          <cell r="E607" t="str">
            <v>Purchase</v>
          </cell>
          <cell r="F607" t="str">
            <v>Fixed</v>
          </cell>
          <cell r="I607">
            <v>33.049999999999997</v>
          </cell>
          <cell r="J607">
            <v>22.97</v>
          </cell>
          <cell r="K607" t="str">
            <v>HiRatio</v>
          </cell>
          <cell r="L607">
            <v>0</v>
          </cell>
          <cell r="M607" t="str">
            <v>Owner-Occupied</v>
          </cell>
          <cell r="N607">
            <v>4</v>
          </cell>
          <cell r="O607">
            <v>42187</v>
          </cell>
          <cell r="P607" t="str">
            <v>Current</v>
          </cell>
        </row>
        <row r="608">
          <cell r="B608">
            <v>42641</v>
          </cell>
          <cell r="C608">
            <v>4</v>
          </cell>
          <cell r="D608" t="str">
            <v>BC</v>
          </cell>
          <cell r="E608" t="str">
            <v>Purchase</v>
          </cell>
          <cell r="F608" t="str">
            <v>Fixed</v>
          </cell>
          <cell r="I608">
            <v>39.700000000000003</v>
          </cell>
          <cell r="J608">
            <v>33.22</v>
          </cell>
          <cell r="K608" t="str">
            <v>HiRatio</v>
          </cell>
          <cell r="L608">
            <v>389818.35</v>
          </cell>
          <cell r="M608" t="str">
            <v>Owner-Occupied</v>
          </cell>
          <cell r="N608">
            <v>0</v>
          </cell>
          <cell r="O608">
            <v>43831</v>
          </cell>
          <cell r="P608" t="str">
            <v>Current</v>
          </cell>
        </row>
        <row r="609">
          <cell r="B609">
            <v>40875</v>
          </cell>
          <cell r="C609">
            <v>62</v>
          </cell>
          <cell r="D609" t="str">
            <v>ON</v>
          </cell>
          <cell r="E609" t="str">
            <v>Refinance External</v>
          </cell>
          <cell r="F609" t="str">
            <v>ARM</v>
          </cell>
          <cell r="I609">
            <v>32.25</v>
          </cell>
          <cell r="J609">
            <v>25.25</v>
          </cell>
          <cell r="K609" t="str">
            <v>HiRatio</v>
          </cell>
          <cell r="L609">
            <v>0</v>
          </cell>
          <cell r="M609" t="str">
            <v>Owner-Occupied</v>
          </cell>
          <cell r="N609">
            <v>4</v>
          </cell>
          <cell r="O609">
            <v>42530</v>
          </cell>
          <cell r="P609" t="str">
            <v>Current</v>
          </cell>
        </row>
        <row r="610">
          <cell r="B610">
            <v>41348</v>
          </cell>
          <cell r="C610">
            <v>46</v>
          </cell>
          <cell r="D610" t="str">
            <v>NS</v>
          </cell>
          <cell r="E610" t="str">
            <v>Purchase with Improvements</v>
          </cell>
          <cell r="F610" t="str">
            <v>Fixed</v>
          </cell>
          <cell r="I610">
            <v>40.33</v>
          </cell>
          <cell r="J610">
            <v>32.39</v>
          </cell>
          <cell r="K610" t="str">
            <v>HiRatio</v>
          </cell>
          <cell r="L610">
            <v>122579.33</v>
          </cell>
          <cell r="M610" t="str">
            <v>Owner-Occupied</v>
          </cell>
          <cell r="N610">
            <v>0</v>
          </cell>
          <cell r="O610">
            <v>43831</v>
          </cell>
          <cell r="P610" t="str">
            <v>Current</v>
          </cell>
        </row>
        <row r="611">
          <cell r="B611">
            <v>42125</v>
          </cell>
          <cell r="C611">
            <v>20</v>
          </cell>
          <cell r="D611" t="str">
            <v>ON</v>
          </cell>
          <cell r="E611" t="str">
            <v>Refinance External</v>
          </cell>
          <cell r="F611" t="str">
            <v>Fixed</v>
          </cell>
          <cell r="I611">
            <v>41.11</v>
          </cell>
          <cell r="J611">
            <v>25.88</v>
          </cell>
          <cell r="K611" t="str">
            <v>Conv</v>
          </cell>
          <cell r="L611">
            <v>209567.29</v>
          </cell>
          <cell r="M611" t="str">
            <v>Owner-Occupied</v>
          </cell>
          <cell r="N611">
            <v>0</v>
          </cell>
          <cell r="O611">
            <v>43831</v>
          </cell>
          <cell r="P611" t="str">
            <v>Current</v>
          </cell>
        </row>
        <row r="612">
          <cell r="B612">
            <v>42191</v>
          </cell>
          <cell r="C612">
            <v>18</v>
          </cell>
          <cell r="D612" t="str">
            <v>AB</v>
          </cell>
          <cell r="E612" t="str">
            <v>Purchase</v>
          </cell>
          <cell r="F612" t="str">
            <v>Fixed</v>
          </cell>
          <cell r="I612">
            <v>22.53</v>
          </cell>
          <cell r="J612">
            <v>22.25</v>
          </cell>
          <cell r="K612" t="str">
            <v>Conv</v>
          </cell>
          <cell r="L612">
            <v>176466.59</v>
          </cell>
          <cell r="M612" t="str">
            <v>Owner-Occupied</v>
          </cell>
          <cell r="N612">
            <v>0</v>
          </cell>
          <cell r="O612">
            <v>43831</v>
          </cell>
          <cell r="P612" t="str">
            <v>Current</v>
          </cell>
        </row>
        <row r="613">
          <cell r="B613">
            <v>41899</v>
          </cell>
          <cell r="C613">
            <v>28</v>
          </cell>
          <cell r="D613" t="str">
            <v>ON</v>
          </cell>
          <cell r="E613" t="str">
            <v>Purchase with Improvements</v>
          </cell>
          <cell r="F613" t="str">
            <v>Fixed</v>
          </cell>
          <cell r="I613">
            <v>41</v>
          </cell>
          <cell r="J613">
            <v>35.229999999999997</v>
          </cell>
          <cell r="K613" t="str">
            <v>HiRatio</v>
          </cell>
          <cell r="L613">
            <v>312033.65999999997</v>
          </cell>
          <cell r="M613" t="str">
            <v>Owner-Occupied</v>
          </cell>
          <cell r="N613">
            <v>0</v>
          </cell>
          <cell r="O613">
            <v>43831</v>
          </cell>
          <cell r="P613" t="str">
            <v>Current</v>
          </cell>
        </row>
        <row r="614">
          <cell r="B614">
            <v>42209</v>
          </cell>
          <cell r="C614">
            <v>18</v>
          </cell>
          <cell r="D614" t="str">
            <v>AB</v>
          </cell>
          <cell r="E614" t="str">
            <v>Purchase</v>
          </cell>
          <cell r="F614" t="str">
            <v>Fixed</v>
          </cell>
          <cell r="I614">
            <v>28.32</v>
          </cell>
          <cell r="J614">
            <v>10.27</v>
          </cell>
          <cell r="K614" t="str">
            <v>Conv</v>
          </cell>
          <cell r="L614">
            <v>343114.28</v>
          </cell>
          <cell r="M614" t="str">
            <v>Owner-Occupied</v>
          </cell>
          <cell r="N614">
            <v>0</v>
          </cell>
          <cell r="O614">
            <v>43831</v>
          </cell>
          <cell r="P614" t="str">
            <v>Current</v>
          </cell>
        </row>
        <row r="615">
          <cell r="B615">
            <v>41001</v>
          </cell>
          <cell r="C615">
            <v>57</v>
          </cell>
          <cell r="D615" t="str">
            <v>AB</v>
          </cell>
          <cell r="E615" t="str">
            <v>Purchase</v>
          </cell>
          <cell r="F615" t="str">
            <v>Fixed</v>
          </cell>
          <cell r="I615">
            <v>28.56</v>
          </cell>
          <cell r="J615">
            <v>16.100000000000001</v>
          </cell>
          <cell r="K615" t="str">
            <v>HiRatio</v>
          </cell>
          <cell r="L615">
            <v>252002.58</v>
          </cell>
          <cell r="M615" t="str">
            <v>Owner-Occupied</v>
          </cell>
          <cell r="N615">
            <v>0</v>
          </cell>
          <cell r="O615">
            <v>43831</v>
          </cell>
          <cell r="P615" t="str">
            <v>Current</v>
          </cell>
        </row>
        <row r="616">
          <cell r="B616">
            <v>42445</v>
          </cell>
          <cell r="C616">
            <v>10</v>
          </cell>
          <cell r="D616" t="str">
            <v>BC</v>
          </cell>
          <cell r="E616" t="str">
            <v>Purchase</v>
          </cell>
          <cell r="F616" t="str">
            <v>Fixed</v>
          </cell>
          <cell r="I616">
            <v>26.09</v>
          </cell>
          <cell r="J616">
            <v>15.5</v>
          </cell>
          <cell r="K616" t="str">
            <v>Conv</v>
          </cell>
          <cell r="L616">
            <v>260993.15</v>
          </cell>
          <cell r="M616" t="str">
            <v>Owner-Occupied</v>
          </cell>
          <cell r="N616">
            <v>0</v>
          </cell>
          <cell r="O616">
            <v>43831</v>
          </cell>
          <cell r="P616" t="str">
            <v>Current</v>
          </cell>
        </row>
        <row r="617">
          <cell r="B617">
            <v>41789</v>
          </cell>
          <cell r="C617">
            <v>32</v>
          </cell>
          <cell r="D617" t="str">
            <v>ON</v>
          </cell>
          <cell r="E617" t="str">
            <v>Purchase</v>
          </cell>
          <cell r="F617" t="str">
            <v>ARM</v>
          </cell>
          <cell r="I617">
            <v>37.6</v>
          </cell>
          <cell r="J617">
            <v>17.420000000000002</v>
          </cell>
          <cell r="K617" t="str">
            <v>HiRatio</v>
          </cell>
          <cell r="L617">
            <v>382133.08</v>
          </cell>
          <cell r="M617" t="str">
            <v>Owner-Occupied</v>
          </cell>
          <cell r="N617">
            <v>0</v>
          </cell>
          <cell r="O617">
            <v>43831</v>
          </cell>
          <cell r="P617" t="str">
            <v>Current</v>
          </cell>
        </row>
        <row r="618">
          <cell r="B618">
            <v>40403</v>
          </cell>
          <cell r="C618">
            <v>77</v>
          </cell>
          <cell r="D618" t="str">
            <v>ON</v>
          </cell>
          <cell r="E618" t="str">
            <v>Refinance External</v>
          </cell>
          <cell r="F618" t="str">
            <v>ARM</v>
          </cell>
          <cell r="I618">
            <v>35.729999999999997</v>
          </cell>
          <cell r="J618">
            <v>25.98</v>
          </cell>
          <cell r="K618" t="str">
            <v>Conv</v>
          </cell>
          <cell r="L618">
            <v>0</v>
          </cell>
          <cell r="M618" t="str">
            <v>Owner-Occupied</v>
          </cell>
          <cell r="N618">
            <v>4</v>
          </cell>
          <cell r="O618">
            <v>41480</v>
          </cell>
          <cell r="P618" t="str">
            <v>Current</v>
          </cell>
        </row>
        <row r="619">
          <cell r="B619">
            <v>40947</v>
          </cell>
          <cell r="C619">
            <v>59</v>
          </cell>
          <cell r="D619" t="str">
            <v>AB</v>
          </cell>
          <cell r="E619" t="str">
            <v>Purchase</v>
          </cell>
          <cell r="F619" t="str">
            <v>Fixed</v>
          </cell>
          <cell r="I619">
            <v>28.74</v>
          </cell>
          <cell r="J619">
            <v>21.24</v>
          </cell>
          <cell r="K619" t="str">
            <v>HiRatio</v>
          </cell>
          <cell r="L619">
            <v>184025.06</v>
          </cell>
          <cell r="M619" t="str">
            <v>Owner-Occupied</v>
          </cell>
          <cell r="N619">
            <v>0</v>
          </cell>
          <cell r="O619">
            <v>43831</v>
          </cell>
          <cell r="P619" t="str">
            <v>Current</v>
          </cell>
        </row>
        <row r="620">
          <cell r="B620">
            <v>42167</v>
          </cell>
          <cell r="C620">
            <v>19</v>
          </cell>
          <cell r="D620" t="str">
            <v>ON</v>
          </cell>
          <cell r="E620" t="str">
            <v>Refinance External</v>
          </cell>
          <cell r="F620" t="str">
            <v>Fixed</v>
          </cell>
          <cell r="I620">
            <v>34.159999999999997</v>
          </cell>
          <cell r="J620">
            <v>21.58</v>
          </cell>
          <cell r="K620" t="str">
            <v>Conv</v>
          </cell>
          <cell r="L620">
            <v>0</v>
          </cell>
          <cell r="M620" t="str">
            <v>Owner-Occupied</v>
          </cell>
          <cell r="N620">
            <v>4</v>
          </cell>
          <cell r="O620">
            <v>42741</v>
          </cell>
          <cell r="P620" t="str">
            <v>Current</v>
          </cell>
        </row>
        <row r="621">
          <cell r="B621">
            <v>40914</v>
          </cell>
          <cell r="C621">
            <v>60</v>
          </cell>
          <cell r="D621" t="str">
            <v>ON</v>
          </cell>
          <cell r="E621" t="str">
            <v>Transfer</v>
          </cell>
          <cell r="F621" t="str">
            <v>Fixed</v>
          </cell>
          <cell r="I621">
            <v>39.61</v>
          </cell>
          <cell r="J621">
            <v>28.08</v>
          </cell>
          <cell r="K621" t="str">
            <v>HiRatio</v>
          </cell>
          <cell r="L621">
            <v>0</v>
          </cell>
          <cell r="M621" t="str">
            <v>Owner-Occupied</v>
          </cell>
          <cell r="N621">
            <v>4</v>
          </cell>
          <cell r="O621">
            <v>41494</v>
          </cell>
          <cell r="P621" t="str">
            <v>Current</v>
          </cell>
        </row>
        <row r="622">
          <cell r="B622">
            <v>41515</v>
          </cell>
          <cell r="C622">
            <v>41</v>
          </cell>
          <cell r="D622" t="str">
            <v>ON</v>
          </cell>
          <cell r="E622" t="str">
            <v>Purchase</v>
          </cell>
          <cell r="F622" t="str">
            <v>Fixed</v>
          </cell>
          <cell r="I622">
            <v>40.01</v>
          </cell>
          <cell r="J622">
            <v>8.33</v>
          </cell>
          <cell r="K622" t="str">
            <v>HiRatio</v>
          </cell>
          <cell r="L622">
            <v>173199.5</v>
          </cell>
          <cell r="M622" t="str">
            <v>Owner-Occupied</v>
          </cell>
          <cell r="N622">
            <v>0</v>
          </cell>
          <cell r="O622">
            <v>43831</v>
          </cell>
          <cell r="P622" t="str">
            <v>Current</v>
          </cell>
        </row>
        <row r="623">
          <cell r="B623">
            <v>41144</v>
          </cell>
          <cell r="C623">
            <v>53</v>
          </cell>
          <cell r="D623" t="str">
            <v>ON</v>
          </cell>
          <cell r="E623" t="str">
            <v>Purchase</v>
          </cell>
          <cell r="F623" t="str">
            <v>Fixed</v>
          </cell>
          <cell r="I623">
            <v>28.53</v>
          </cell>
          <cell r="J623">
            <v>26.34</v>
          </cell>
          <cell r="K623" t="str">
            <v>HiRatio</v>
          </cell>
          <cell r="L623">
            <v>359208.08</v>
          </cell>
          <cell r="M623" t="str">
            <v>Owner-Occupied</v>
          </cell>
          <cell r="N623">
            <v>0</v>
          </cell>
          <cell r="O623">
            <v>43831</v>
          </cell>
          <cell r="P623" t="str">
            <v>Current</v>
          </cell>
        </row>
        <row r="624">
          <cell r="B624">
            <v>40753</v>
          </cell>
          <cell r="C624">
            <v>66</v>
          </cell>
          <cell r="D624" t="str">
            <v>ON</v>
          </cell>
          <cell r="E624" t="str">
            <v>Purchase</v>
          </cell>
          <cell r="F624" t="str">
            <v>Fixed</v>
          </cell>
          <cell r="I624">
            <v>26.59</v>
          </cell>
          <cell r="J624">
            <v>22.9</v>
          </cell>
          <cell r="K624" t="str">
            <v>HiRatio</v>
          </cell>
          <cell r="L624">
            <v>0</v>
          </cell>
          <cell r="M624" t="str">
            <v>Owner-Occupied</v>
          </cell>
          <cell r="N624">
            <v>4</v>
          </cell>
          <cell r="O624">
            <v>42584</v>
          </cell>
          <cell r="P624" t="str">
            <v>Current</v>
          </cell>
        </row>
        <row r="625">
          <cell r="B625">
            <v>42548</v>
          </cell>
          <cell r="C625">
            <v>7</v>
          </cell>
          <cell r="D625" t="str">
            <v>BC</v>
          </cell>
          <cell r="E625" t="str">
            <v>Purchase</v>
          </cell>
          <cell r="F625" t="str">
            <v>Fixed</v>
          </cell>
          <cell r="I625">
            <v>41.76</v>
          </cell>
          <cell r="J625">
            <v>37.25</v>
          </cell>
          <cell r="K625" t="str">
            <v>Conv</v>
          </cell>
          <cell r="L625">
            <v>318578.31</v>
          </cell>
          <cell r="M625" t="str">
            <v>Owner-Occupied</v>
          </cell>
          <cell r="N625">
            <v>0</v>
          </cell>
          <cell r="O625">
            <v>43831</v>
          </cell>
          <cell r="P625" t="str">
            <v>Current</v>
          </cell>
        </row>
        <row r="626">
          <cell r="B626">
            <v>42167</v>
          </cell>
          <cell r="C626">
            <v>19</v>
          </cell>
          <cell r="D626" t="str">
            <v>ON</v>
          </cell>
          <cell r="E626" t="str">
            <v>Purchase</v>
          </cell>
          <cell r="F626" t="str">
            <v>Fixed</v>
          </cell>
          <cell r="I626">
            <v>42.87</v>
          </cell>
          <cell r="J626">
            <v>24.42</v>
          </cell>
          <cell r="K626" t="str">
            <v>HiRatio</v>
          </cell>
          <cell r="L626">
            <v>0</v>
          </cell>
          <cell r="M626" t="str">
            <v>Owner-Occupied</v>
          </cell>
          <cell r="N626">
            <v>4</v>
          </cell>
          <cell r="O626">
            <v>42615</v>
          </cell>
          <cell r="P626" t="str">
            <v>Current</v>
          </cell>
        </row>
        <row r="627">
          <cell r="B627">
            <v>41786</v>
          </cell>
          <cell r="C627">
            <v>32</v>
          </cell>
          <cell r="D627" t="str">
            <v>BC</v>
          </cell>
          <cell r="E627" t="str">
            <v>Transfer</v>
          </cell>
          <cell r="F627" t="str">
            <v>ARM</v>
          </cell>
          <cell r="I627">
            <v>29.6</v>
          </cell>
          <cell r="J627">
            <v>17.61</v>
          </cell>
          <cell r="K627" t="str">
            <v>HiRatio</v>
          </cell>
          <cell r="L627">
            <v>371622.37</v>
          </cell>
          <cell r="M627" t="str">
            <v>Owner-Occupied</v>
          </cell>
          <cell r="N627">
            <v>0</v>
          </cell>
          <cell r="O627">
            <v>43831</v>
          </cell>
          <cell r="P627" t="str">
            <v>Current</v>
          </cell>
        </row>
        <row r="628">
          <cell r="B628">
            <v>42628</v>
          </cell>
          <cell r="C628">
            <v>4</v>
          </cell>
          <cell r="D628" t="str">
            <v>AB</v>
          </cell>
          <cell r="E628" t="str">
            <v>Purchase</v>
          </cell>
          <cell r="F628" t="str">
            <v>Fixed</v>
          </cell>
          <cell r="I628">
            <v>39.270000000000003</v>
          </cell>
          <cell r="J628">
            <v>37.299999999999997</v>
          </cell>
          <cell r="K628" t="str">
            <v>HiRatio</v>
          </cell>
          <cell r="L628">
            <v>321624.43</v>
          </cell>
          <cell r="M628" t="str">
            <v>Owner-Occupied</v>
          </cell>
          <cell r="N628">
            <v>0</v>
          </cell>
          <cell r="O628">
            <v>43831</v>
          </cell>
          <cell r="P628" t="str">
            <v>Current</v>
          </cell>
        </row>
        <row r="629">
          <cell r="B629">
            <v>41305</v>
          </cell>
          <cell r="C629">
            <v>48</v>
          </cell>
          <cell r="D629" t="str">
            <v>SK</v>
          </cell>
          <cell r="E629" t="str">
            <v>Refinance External</v>
          </cell>
          <cell r="F629" t="str">
            <v>Fixed</v>
          </cell>
          <cell r="I629">
            <v>25.22</v>
          </cell>
          <cell r="J629">
            <v>16</v>
          </cell>
          <cell r="K629" t="str">
            <v>Conv</v>
          </cell>
          <cell r="L629">
            <v>182792.54</v>
          </cell>
          <cell r="M629" t="str">
            <v>Owner-Occupied</v>
          </cell>
          <cell r="N629">
            <v>0</v>
          </cell>
          <cell r="O629">
            <v>43831</v>
          </cell>
          <cell r="P629" t="str">
            <v>Current</v>
          </cell>
        </row>
        <row r="630">
          <cell r="B630">
            <v>41599</v>
          </cell>
          <cell r="C630">
            <v>38</v>
          </cell>
          <cell r="D630" t="str">
            <v>ON</v>
          </cell>
          <cell r="E630" t="str">
            <v>Refinance External</v>
          </cell>
          <cell r="F630" t="str">
            <v>ARM</v>
          </cell>
          <cell r="I630">
            <v>21.73</v>
          </cell>
          <cell r="J630">
            <v>20.149999999999999</v>
          </cell>
          <cell r="K630" t="str">
            <v>Conv</v>
          </cell>
          <cell r="L630">
            <v>0</v>
          </cell>
          <cell r="M630" t="str">
            <v>Owner-Occupied</v>
          </cell>
          <cell r="N630">
            <v>4</v>
          </cell>
          <cell r="O630">
            <v>42202</v>
          </cell>
          <cell r="P630" t="str">
            <v>Current</v>
          </cell>
        </row>
        <row r="631">
          <cell r="B631">
            <v>40774</v>
          </cell>
          <cell r="C631">
            <v>65</v>
          </cell>
          <cell r="D631" t="str">
            <v>ON</v>
          </cell>
          <cell r="E631" t="str">
            <v>Purchase</v>
          </cell>
          <cell r="F631" t="str">
            <v>Fixed</v>
          </cell>
          <cell r="I631">
            <v>37.479999999999997</v>
          </cell>
          <cell r="J631">
            <v>29.96</v>
          </cell>
          <cell r="K631" t="str">
            <v>Conv</v>
          </cell>
          <cell r="L631">
            <v>0</v>
          </cell>
          <cell r="M631" t="str">
            <v>Owner-Occupied</v>
          </cell>
          <cell r="N631">
            <v>4</v>
          </cell>
          <cell r="O631">
            <v>42257</v>
          </cell>
          <cell r="P631" t="str">
            <v>Current</v>
          </cell>
        </row>
        <row r="632">
          <cell r="B632">
            <v>42139</v>
          </cell>
          <cell r="C632">
            <v>20</v>
          </cell>
          <cell r="D632" t="str">
            <v>BC</v>
          </cell>
          <cell r="E632" t="str">
            <v>Purchase with Improvements</v>
          </cell>
          <cell r="F632" t="str">
            <v>Fixed</v>
          </cell>
          <cell r="I632">
            <v>40.18</v>
          </cell>
          <cell r="J632">
            <v>25.37</v>
          </cell>
          <cell r="K632" t="str">
            <v>HiRatio</v>
          </cell>
          <cell r="L632">
            <v>177229.01</v>
          </cell>
          <cell r="M632" t="str">
            <v>Owner-Occupied</v>
          </cell>
          <cell r="N632">
            <v>0</v>
          </cell>
          <cell r="O632">
            <v>43831</v>
          </cell>
          <cell r="P632" t="str">
            <v>Current</v>
          </cell>
        </row>
        <row r="633">
          <cell r="B633">
            <v>42163</v>
          </cell>
          <cell r="C633">
            <v>19</v>
          </cell>
          <cell r="D633" t="str">
            <v>AB</v>
          </cell>
          <cell r="E633" t="str">
            <v>Refinance External</v>
          </cell>
          <cell r="F633" t="str">
            <v>ARM</v>
          </cell>
          <cell r="I633">
            <v>37.549999999999997</v>
          </cell>
          <cell r="J633">
            <v>23.01</v>
          </cell>
          <cell r="K633" t="str">
            <v>Conv</v>
          </cell>
          <cell r="L633">
            <v>349900.18</v>
          </cell>
          <cell r="M633" t="str">
            <v>Owner-Occupied</v>
          </cell>
          <cell r="N633">
            <v>0</v>
          </cell>
          <cell r="O633">
            <v>43831</v>
          </cell>
          <cell r="P633" t="str">
            <v>Current</v>
          </cell>
        </row>
        <row r="634">
          <cell r="B634">
            <v>42356</v>
          </cell>
          <cell r="C634">
            <v>13</v>
          </cell>
          <cell r="D634" t="str">
            <v>ON</v>
          </cell>
          <cell r="E634" t="str">
            <v>Refinance External</v>
          </cell>
          <cell r="F634" t="str">
            <v>ARM</v>
          </cell>
          <cell r="I634">
            <v>38.08</v>
          </cell>
          <cell r="J634">
            <v>26.2</v>
          </cell>
          <cell r="K634" t="str">
            <v>Conv</v>
          </cell>
          <cell r="L634">
            <v>208113.23</v>
          </cell>
          <cell r="M634" t="str">
            <v>Owner-Occupied</v>
          </cell>
          <cell r="N634">
            <v>0</v>
          </cell>
          <cell r="O634">
            <v>43831</v>
          </cell>
          <cell r="P634" t="str">
            <v>Current</v>
          </cell>
        </row>
        <row r="635">
          <cell r="B635">
            <v>42419</v>
          </cell>
          <cell r="C635">
            <v>11</v>
          </cell>
          <cell r="D635" t="str">
            <v>SK</v>
          </cell>
          <cell r="E635" t="str">
            <v>Purchase</v>
          </cell>
          <cell r="F635" t="str">
            <v>Fixed</v>
          </cell>
          <cell r="I635">
            <v>34.909999999999997</v>
          </cell>
          <cell r="J635">
            <v>22.75</v>
          </cell>
          <cell r="K635" t="str">
            <v>HiRatio</v>
          </cell>
          <cell r="L635">
            <v>477537.06</v>
          </cell>
          <cell r="M635" t="str">
            <v>Owner-Occupied</v>
          </cell>
          <cell r="N635">
            <v>0</v>
          </cell>
          <cell r="O635">
            <v>43831</v>
          </cell>
          <cell r="P635" t="str">
            <v>Current</v>
          </cell>
        </row>
        <row r="636">
          <cell r="B636">
            <v>40421</v>
          </cell>
          <cell r="C636">
            <v>77</v>
          </cell>
          <cell r="D636" t="str">
            <v>ON</v>
          </cell>
          <cell r="E636" t="str">
            <v>Purchase</v>
          </cell>
          <cell r="F636" t="str">
            <v>ARM</v>
          </cell>
          <cell r="I636">
            <v>25.65</v>
          </cell>
          <cell r="J636">
            <v>25.65</v>
          </cell>
          <cell r="K636" t="str">
            <v>HiRatio</v>
          </cell>
          <cell r="L636">
            <v>0</v>
          </cell>
          <cell r="M636" t="str">
            <v>Owner-Occupied</v>
          </cell>
          <cell r="N636">
            <v>4</v>
          </cell>
          <cell r="O636">
            <v>41913</v>
          </cell>
          <cell r="P636" t="str">
            <v>Current</v>
          </cell>
        </row>
        <row r="637">
          <cell r="B637">
            <v>41758</v>
          </cell>
          <cell r="C637">
            <v>33</v>
          </cell>
          <cell r="D637" t="str">
            <v>BC</v>
          </cell>
          <cell r="E637" t="str">
            <v>Refinance External</v>
          </cell>
          <cell r="F637" t="str">
            <v>Fixed</v>
          </cell>
          <cell r="I637">
            <v>36.32</v>
          </cell>
          <cell r="J637">
            <v>35.54</v>
          </cell>
          <cell r="K637" t="str">
            <v>Conv</v>
          </cell>
          <cell r="L637">
            <v>371718.91</v>
          </cell>
          <cell r="M637" t="str">
            <v>Owner-Occupied</v>
          </cell>
          <cell r="N637">
            <v>0</v>
          </cell>
          <cell r="O637">
            <v>43831</v>
          </cell>
          <cell r="P637" t="str">
            <v>Current</v>
          </cell>
        </row>
        <row r="638">
          <cell r="B638">
            <v>41794</v>
          </cell>
          <cell r="C638">
            <v>31</v>
          </cell>
          <cell r="D638" t="str">
            <v>ON</v>
          </cell>
          <cell r="E638" t="str">
            <v>Refinance External</v>
          </cell>
          <cell r="F638" t="str">
            <v>Fixed</v>
          </cell>
          <cell r="I638">
            <v>26.6</v>
          </cell>
          <cell r="J638">
            <v>22.53</v>
          </cell>
          <cell r="K638" t="str">
            <v>Conv</v>
          </cell>
          <cell r="L638">
            <v>194854.16</v>
          </cell>
          <cell r="M638" t="str">
            <v>Owner-Occupied</v>
          </cell>
          <cell r="N638">
            <v>0</v>
          </cell>
          <cell r="O638">
            <v>43831</v>
          </cell>
          <cell r="P638" t="str">
            <v>Current</v>
          </cell>
        </row>
        <row r="639">
          <cell r="B639">
            <v>41234</v>
          </cell>
          <cell r="C639">
            <v>50</v>
          </cell>
          <cell r="D639" t="str">
            <v>ON</v>
          </cell>
          <cell r="E639" t="str">
            <v>Purchase</v>
          </cell>
          <cell r="F639" t="str">
            <v>Fixed</v>
          </cell>
          <cell r="I639">
            <v>32.270000000000003</v>
          </cell>
          <cell r="J639">
            <v>21.24</v>
          </cell>
          <cell r="K639" t="str">
            <v>HiRatio</v>
          </cell>
          <cell r="L639">
            <v>0</v>
          </cell>
          <cell r="M639" t="str">
            <v>Owner-Occupied</v>
          </cell>
          <cell r="N639">
            <v>4</v>
          </cell>
          <cell r="O639">
            <v>42331</v>
          </cell>
          <cell r="P639" t="str">
            <v>Current</v>
          </cell>
        </row>
        <row r="640">
          <cell r="B640">
            <v>41099</v>
          </cell>
          <cell r="C640">
            <v>54</v>
          </cell>
          <cell r="D640" t="str">
            <v>ON</v>
          </cell>
          <cell r="E640" t="str">
            <v>Purchase</v>
          </cell>
          <cell r="F640" t="str">
            <v>Fixed</v>
          </cell>
          <cell r="I640">
            <v>16.809999999999999</v>
          </cell>
          <cell r="J640">
            <v>16.559999999999999</v>
          </cell>
          <cell r="K640" t="str">
            <v>HiRatio</v>
          </cell>
          <cell r="L640">
            <v>0</v>
          </cell>
          <cell r="M640" t="str">
            <v>Owner-Occupied</v>
          </cell>
          <cell r="N640">
            <v>4</v>
          </cell>
          <cell r="O640">
            <v>42198</v>
          </cell>
          <cell r="P640" t="str">
            <v>Current</v>
          </cell>
        </row>
        <row r="641">
          <cell r="B641">
            <v>41810</v>
          </cell>
          <cell r="C641">
            <v>31</v>
          </cell>
          <cell r="D641" t="str">
            <v>AB</v>
          </cell>
          <cell r="E641" t="str">
            <v>Transfer</v>
          </cell>
          <cell r="F641" t="str">
            <v>Fixed</v>
          </cell>
          <cell r="I641">
            <v>35.01</v>
          </cell>
          <cell r="J641">
            <v>19.93</v>
          </cell>
          <cell r="K641" t="str">
            <v>HiRatio</v>
          </cell>
          <cell r="L641">
            <v>205886.13</v>
          </cell>
          <cell r="M641" t="str">
            <v>Owner-Occupied</v>
          </cell>
          <cell r="N641">
            <v>0</v>
          </cell>
          <cell r="O641">
            <v>43831</v>
          </cell>
          <cell r="P641" t="str">
            <v>Current</v>
          </cell>
        </row>
        <row r="642">
          <cell r="B642">
            <v>42517</v>
          </cell>
          <cell r="C642">
            <v>8</v>
          </cell>
          <cell r="D642" t="str">
            <v>AB</v>
          </cell>
          <cell r="E642" t="str">
            <v>Purchase with Improvements</v>
          </cell>
          <cell r="F642" t="str">
            <v>Fixed</v>
          </cell>
          <cell r="I642">
            <v>31.28</v>
          </cell>
          <cell r="J642">
            <v>22.64</v>
          </cell>
          <cell r="K642" t="str">
            <v>HiRatio</v>
          </cell>
          <cell r="L642">
            <v>448863.64</v>
          </cell>
          <cell r="M642" t="str">
            <v>Owner-Occupied</v>
          </cell>
          <cell r="N642">
            <v>0</v>
          </cell>
          <cell r="O642">
            <v>43831</v>
          </cell>
          <cell r="P642" t="str">
            <v>Current</v>
          </cell>
        </row>
        <row r="643">
          <cell r="B643">
            <v>42534</v>
          </cell>
          <cell r="C643">
            <v>7</v>
          </cell>
          <cell r="D643" t="str">
            <v>AB</v>
          </cell>
          <cell r="E643" t="str">
            <v>Refinance External</v>
          </cell>
          <cell r="F643" t="str">
            <v>ARM</v>
          </cell>
          <cell r="I643">
            <v>22.57</v>
          </cell>
          <cell r="J643">
            <v>12.49</v>
          </cell>
          <cell r="K643" t="str">
            <v>Conv</v>
          </cell>
          <cell r="L643">
            <v>237961.57</v>
          </cell>
          <cell r="M643" t="str">
            <v>Owner-Occupied</v>
          </cell>
          <cell r="N643">
            <v>0</v>
          </cell>
          <cell r="O643">
            <v>43831</v>
          </cell>
          <cell r="P643" t="str">
            <v>Current</v>
          </cell>
        </row>
        <row r="644">
          <cell r="B644">
            <v>41445</v>
          </cell>
          <cell r="C644">
            <v>43</v>
          </cell>
          <cell r="D644" t="str">
            <v>ON</v>
          </cell>
          <cell r="E644" t="str">
            <v>Purchase</v>
          </cell>
          <cell r="F644" t="str">
            <v>Fixed</v>
          </cell>
          <cell r="I644">
            <v>30.87</v>
          </cell>
          <cell r="J644">
            <v>25.22</v>
          </cell>
          <cell r="K644" t="str">
            <v>HiRatio</v>
          </cell>
          <cell r="L644">
            <v>0</v>
          </cell>
          <cell r="M644" t="str">
            <v>Owner-Occupied</v>
          </cell>
          <cell r="N644">
            <v>4</v>
          </cell>
          <cell r="O644">
            <v>42633</v>
          </cell>
          <cell r="P644" t="str">
            <v>Current</v>
          </cell>
        </row>
        <row r="645">
          <cell r="B645">
            <v>42208</v>
          </cell>
          <cell r="C645">
            <v>18</v>
          </cell>
          <cell r="D645" t="str">
            <v>BC</v>
          </cell>
          <cell r="E645" t="str">
            <v>Purchase</v>
          </cell>
          <cell r="F645" t="str">
            <v>Fixed</v>
          </cell>
          <cell r="I645">
            <v>39.24</v>
          </cell>
          <cell r="J645">
            <v>38.81</v>
          </cell>
          <cell r="K645" t="str">
            <v>HiRatio</v>
          </cell>
          <cell r="L645">
            <v>398651.35</v>
          </cell>
          <cell r="M645" t="str">
            <v>Owner-Occupied</v>
          </cell>
          <cell r="N645">
            <v>0</v>
          </cell>
          <cell r="O645">
            <v>43831</v>
          </cell>
          <cell r="P645" t="str">
            <v>Current</v>
          </cell>
        </row>
        <row r="646">
          <cell r="B646">
            <v>41044</v>
          </cell>
          <cell r="C646">
            <v>56</v>
          </cell>
          <cell r="D646" t="str">
            <v>ON</v>
          </cell>
          <cell r="E646" t="str">
            <v>Purchase</v>
          </cell>
          <cell r="F646" t="str">
            <v>Fixed</v>
          </cell>
          <cell r="I646">
            <v>43.6</v>
          </cell>
          <cell r="J646">
            <v>40.619999999999997</v>
          </cell>
          <cell r="K646" t="str">
            <v>HiRatio</v>
          </cell>
          <cell r="L646">
            <v>201271.64</v>
          </cell>
          <cell r="M646" t="str">
            <v>Owner-Occupied</v>
          </cell>
          <cell r="N646">
            <v>0</v>
          </cell>
          <cell r="O646">
            <v>43831</v>
          </cell>
          <cell r="P646" t="str">
            <v>Current</v>
          </cell>
        </row>
        <row r="647">
          <cell r="B647">
            <v>41022</v>
          </cell>
          <cell r="C647">
            <v>57</v>
          </cell>
          <cell r="D647" t="str">
            <v>ON</v>
          </cell>
          <cell r="E647" t="str">
            <v>Purchase</v>
          </cell>
          <cell r="F647" t="str">
            <v>Fixed</v>
          </cell>
          <cell r="I647">
            <v>26.65</v>
          </cell>
          <cell r="J647">
            <v>22.6</v>
          </cell>
          <cell r="K647" t="str">
            <v>HiRatio</v>
          </cell>
          <cell r="L647">
            <v>329584.01</v>
          </cell>
          <cell r="M647" t="str">
            <v>Owner-Occupied</v>
          </cell>
          <cell r="N647">
            <v>0</v>
          </cell>
          <cell r="O647">
            <v>43831</v>
          </cell>
          <cell r="P647" t="str">
            <v>Current</v>
          </cell>
        </row>
        <row r="648">
          <cell r="B648">
            <v>41088</v>
          </cell>
          <cell r="C648">
            <v>55</v>
          </cell>
          <cell r="D648" t="str">
            <v>ON</v>
          </cell>
          <cell r="E648" t="str">
            <v>Purchase</v>
          </cell>
          <cell r="F648" t="str">
            <v>Fixed</v>
          </cell>
          <cell r="I648">
            <v>34.229999999999997</v>
          </cell>
          <cell r="J648">
            <v>40.76</v>
          </cell>
          <cell r="K648" t="str">
            <v>Conv</v>
          </cell>
          <cell r="L648">
            <v>463908.67</v>
          </cell>
          <cell r="M648" t="str">
            <v>Owner-Occupied</v>
          </cell>
          <cell r="N648">
            <v>0</v>
          </cell>
          <cell r="O648">
            <v>43831</v>
          </cell>
          <cell r="P648" t="str">
            <v>Current</v>
          </cell>
        </row>
        <row r="649">
          <cell r="B649">
            <v>41912</v>
          </cell>
          <cell r="C649">
            <v>28</v>
          </cell>
          <cell r="D649" t="str">
            <v>ON</v>
          </cell>
          <cell r="E649" t="str">
            <v>Purchase</v>
          </cell>
          <cell r="F649" t="str">
            <v>Fixed</v>
          </cell>
          <cell r="I649">
            <v>27.71</v>
          </cell>
          <cell r="J649">
            <v>23.52</v>
          </cell>
          <cell r="K649" t="str">
            <v>HiRatio</v>
          </cell>
          <cell r="L649">
            <v>0</v>
          </cell>
          <cell r="M649" t="str">
            <v>Owner-Occupied</v>
          </cell>
          <cell r="N649">
            <v>4</v>
          </cell>
          <cell r="O649">
            <v>42754</v>
          </cell>
          <cell r="P649" t="str">
            <v>Current</v>
          </cell>
        </row>
        <row r="650">
          <cell r="B650">
            <v>41838</v>
          </cell>
          <cell r="C650">
            <v>30</v>
          </cell>
          <cell r="D650" t="str">
            <v>AB</v>
          </cell>
          <cell r="E650" t="str">
            <v>Purchase</v>
          </cell>
          <cell r="F650" t="str">
            <v>Fixed</v>
          </cell>
          <cell r="I650">
            <v>36.380000000000003</v>
          </cell>
          <cell r="J650">
            <v>17.510000000000002</v>
          </cell>
          <cell r="K650" t="str">
            <v>HiRatio</v>
          </cell>
          <cell r="L650">
            <v>246090.75</v>
          </cell>
          <cell r="M650" t="str">
            <v>Owner-Occupied</v>
          </cell>
          <cell r="N650">
            <v>0</v>
          </cell>
          <cell r="O650">
            <v>43831</v>
          </cell>
          <cell r="P650" t="str">
            <v>Current</v>
          </cell>
        </row>
        <row r="651">
          <cell r="B651">
            <v>42233</v>
          </cell>
          <cell r="C651">
            <v>17</v>
          </cell>
          <cell r="D651" t="str">
            <v>AB</v>
          </cell>
          <cell r="E651" t="str">
            <v>Purchase</v>
          </cell>
          <cell r="F651" t="str">
            <v>Fixed</v>
          </cell>
          <cell r="I651">
            <v>27.73</v>
          </cell>
          <cell r="J651">
            <v>27.19</v>
          </cell>
          <cell r="K651" t="str">
            <v>Conv</v>
          </cell>
          <cell r="L651">
            <v>188048.17</v>
          </cell>
          <cell r="M651" t="str">
            <v>Owner-Occupied</v>
          </cell>
          <cell r="N651">
            <v>0</v>
          </cell>
          <cell r="O651">
            <v>43831</v>
          </cell>
          <cell r="P651" t="str">
            <v>Current</v>
          </cell>
        </row>
        <row r="652">
          <cell r="B652">
            <v>42153</v>
          </cell>
          <cell r="C652">
            <v>20</v>
          </cell>
          <cell r="D652" t="str">
            <v>BC</v>
          </cell>
          <cell r="E652" t="str">
            <v>Refinance External</v>
          </cell>
          <cell r="F652" t="str">
            <v>ARM</v>
          </cell>
          <cell r="I652">
            <v>28.75</v>
          </cell>
          <cell r="J652">
            <v>20.059999999999999</v>
          </cell>
          <cell r="K652" t="str">
            <v>Conv</v>
          </cell>
          <cell r="L652">
            <v>0</v>
          </cell>
          <cell r="M652" t="str">
            <v>Owner-Occupied</v>
          </cell>
          <cell r="N652">
            <v>4</v>
          </cell>
          <cell r="O652">
            <v>42398</v>
          </cell>
          <cell r="P652" t="str">
            <v>Current</v>
          </cell>
        </row>
        <row r="653">
          <cell r="B653">
            <v>41836</v>
          </cell>
          <cell r="C653">
            <v>30</v>
          </cell>
          <cell r="D653" t="str">
            <v>MB</v>
          </cell>
          <cell r="E653" t="str">
            <v>Purchase</v>
          </cell>
          <cell r="F653" t="str">
            <v>Fixed</v>
          </cell>
          <cell r="I653">
            <v>36.5</v>
          </cell>
          <cell r="J653">
            <v>32.729999999999997</v>
          </cell>
          <cell r="K653" t="str">
            <v>HiRatio</v>
          </cell>
          <cell r="L653">
            <v>292155.34999999998</v>
          </cell>
          <cell r="M653" t="str">
            <v>Owner-Occupied</v>
          </cell>
          <cell r="N653">
            <v>0</v>
          </cell>
          <cell r="O653">
            <v>43831</v>
          </cell>
          <cell r="P653" t="str">
            <v>Current</v>
          </cell>
        </row>
        <row r="654">
          <cell r="B654">
            <v>40882</v>
          </cell>
          <cell r="C654">
            <v>61</v>
          </cell>
          <cell r="D654" t="str">
            <v>ON</v>
          </cell>
          <cell r="E654" t="str">
            <v>Purchase</v>
          </cell>
          <cell r="F654" t="str">
            <v>Fixed</v>
          </cell>
          <cell r="I654">
            <v>41.69</v>
          </cell>
          <cell r="J654">
            <v>20.59</v>
          </cell>
          <cell r="K654" t="str">
            <v>HiRatio</v>
          </cell>
          <cell r="L654">
            <v>157216.18</v>
          </cell>
          <cell r="M654" t="str">
            <v>Owner-Occupied</v>
          </cell>
          <cell r="N654">
            <v>0</v>
          </cell>
          <cell r="O654">
            <v>43831</v>
          </cell>
          <cell r="P654" t="str">
            <v>Current</v>
          </cell>
        </row>
        <row r="655">
          <cell r="B655">
            <v>42452</v>
          </cell>
          <cell r="C655">
            <v>10</v>
          </cell>
          <cell r="D655" t="str">
            <v>ON</v>
          </cell>
          <cell r="E655" t="str">
            <v>Purchase</v>
          </cell>
          <cell r="F655" t="str">
            <v>ARM</v>
          </cell>
          <cell r="I655">
            <v>31.29</v>
          </cell>
          <cell r="J655">
            <v>29.59</v>
          </cell>
          <cell r="K655" t="str">
            <v>Conv</v>
          </cell>
          <cell r="L655">
            <v>389820.36</v>
          </cell>
          <cell r="M655" t="str">
            <v>Owner-Occupied</v>
          </cell>
          <cell r="N655">
            <v>0</v>
          </cell>
          <cell r="O655">
            <v>43831</v>
          </cell>
          <cell r="P655" t="str">
            <v>Current</v>
          </cell>
        </row>
        <row r="656">
          <cell r="B656">
            <v>40378</v>
          </cell>
          <cell r="C656">
            <v>78</v>
          </cell>
          <cell r="D656" t="str">
            <v>AB</v>
          </cell>
          <cell r="E656" t="str">
            <v>Refinance External</v>
          </cell>
          <cell r="F656" t="str">
            <v>Variable</v>
          </cell>
          <cell r="I656">
            <v>39.47</v>
          </cell>
          <cell r="J656">
            <v>17.13</v>
          </cell>
          <cell r="K656" t="str">
            <v>Other</v>
          </cell>
          <cell r="L656">
            <v>0</v>
          </cell>
          <cell r="M656" t="str">
            <v>Owner-Occupied</v>
          </cell>
          <cell r="N656">
            <v>0</v>
          </cell>
          <cell r="O656">
            <v>43831</v>
          </cell>
          <cell r="P656" t="str">
            <v>Current</v>
          </cell>
        </row>
        <row r="657">
          <cell r="B657">
            <v>42107</v>
          </cell>
          <cell r="C657">
            <v>21</v>
          </cell>
          <cell r="D657" t="str">
            <v>ON</v>
          </cell>
          <cell r="E657" t="str">
            <v>Purchase</v>
          </cell>
          <cell r="F657" t="str">
            <v>ARM</v>
          </cell>
          <cell r="I657">
            <v>36</v>
          </cell>
          <cell r="J657">
            <v>19.29</v>
          </cell>
          <cell r="K657" t="str">
            <v>Conv</v>
          </cell>
          <cell r="L657">
            <v>0</v>
          </cell>
          <cell r="M657" t="str">
            <v>Owner-Occupied</v>
          </cell>
          <cell r="N657">
            <v>4</v>
          </cell>
          <cell r="O657">
            <v>42172</v>
          </cell>
          <cell r="P657" t="str">
            <v>Current</v>
          </cell>
        </row>
        <row r="658">
          <cell r="B658">
            <v>42214</v>
          </cell>
          <cell r="C658">
            <v>18</v>
          </cell>
          <cell r="D658" t="str">
            <v>AB</v>
          </cell>
          <cell r="E658" t="str">
            <v>Purchase</v>
          </cell>
          <cell r="F658" t="str">
            <v>Fixed</v>
          </cell>
          <cell r="I658">
            <v>36.72</v>
          </cell>
          <cell r="J658">
            <v>16.89</v>
          </cell>
          <cell r="K658" t="str">
            <v>HiRatio</v>
          </cell>
          <cell r="L658">
            <v>388099.95</v>
          </cell>
          <cell r="M658" t="str">
            <v>Owner-Occupied</v>
          </cell>
          <cell r="N658">
            <v>0</v>
          </cell>
          <cell r="O658">
            <v>43831</v>
          </cell>
          <cell r="P658" t="str">
            <v>Current</v>
          </cell>
        </row>
        <row r="659">
          <cell r="B659">
            <v>42240</v>
          </cell>
          <cell r="C659">
            <v>17</v>
          </cell>
          <cell r="D659" t="str">
            <v>AB</v>
          </cell>
          <cell r="E659" t="str">
            <v>Purchase</v>
          </cell>
          <cell r="F659" t="str">
            <v>ARM</v>
          </cell>
          <cell r="I659">
            <v>36.07</v>
          </cell>
          <cell r="J659">
            <v>21.79</v>
          </cell>
          <cell r="K659" t="str">
            <v>HiRatio</v>
          </cell>
          <cell r="L659">
            <v>450650.58</v>
          </cell>
          <cell r="M659" t="str">
            <v>Owner-Occupied</v>
          </cell>
          <cell r="N659">
            <v>0</v>
          </cell>
          <cell r="O659">
            <v>43831</v>
          </cell>
          <cell r="P659" t="str">
            <v>Current</v>
          </cell>
        </row>
        <row r="660">
          <cell r="B660">
            <v>40428</v>
          </cell>
          <cell r="C660">
            <v>76</v>
          </cell>
          <cell r="D660" t="str">
            <v>AB</v>
          </cell>
          <cell r="E660" t="str">
            <v>Refinance External</v>
          </cell>
          <cell r="F660" t="str">
            <v>Fixed</v>
          </cell>
          <cell r="I660">
            <v>36.68</v>
          </cell>
          <cell r="J660">
            <v>29.96</v>
          </cell>
          <cell r="K660" t="str">
            <v>Conv</v>
          </cell>
          <cell r="L660">
            <v>0</v>
          </cell>
          <cell r="M660" t="str">
            <v>Owner-Occupied</v>
          </cell>
          <cell r="N660">
            <v>4</v>
          </cell>
          <cell r="O660">
            <v>40973</v>
          </cell>
          <cell r="P660" t="str">
            <v>Current</v>
          </cell>
        </row>
        <row r="661">
          <cell r="B661">
            <v>42537</v>
          </cell>
          <cell r="C661">
            <v>7</v>
          </cell>
          <cell r="D661" t="str">
            <v>ON</v>
          </cell>
          <cell r="E661" t="str">
            <v>Purchase</v>
          </cell>
          <cell r="F661" t="str">
            <v>ARM</v>
          </cell>
          <cell r="I661">
            <v>36.21</v>
          </cell>
          <cell r="J661">
            <v>24.94</v>
          </cell>
          <cell r="K661" t="str">
            <v>HiRatio</v>
          </cell>
          <cell r="L661">
            <v>327893.3</v>
          </cell>
          <cell r="M661" t="str">
            <v>Owner-Occupied</v>
          </cell>
          <cell r="N661">
            <v>0</v>
          </cell>
          <cell r="O661">
            <v>43831</v>
          </cell>
          <cell r="P661" t="str">
            <v>Current</v>
          </cell>
        </row>
        <row r="662">
          <cell r="B662">
            <v>42579</v>
          </cell>
          <cell r="C662">
            <v>6</v>
          </cell>
          <cell r="D662" t="str">
            <v>ON</v>
          </cell>
          <cell r="E662" t="str">
            <v>Purchase</v>
          </cell>
          <cell r="F662" t="str">
            <v>Fixed</v>
          </cell>
          <cell r="I662">
            <v>38.86</v>
          </cell>
          <cell r="J662">
            <v>37.89</v>
          </cell>
          <cell r="K662" t="str">
            <v>HiRatio</v>
          </cell>
          <cell r="L662">
            <v>483125.56</v>
          </cell>
          <cell r="M662" t="str">
            <v>Owner-Occupied</v>
          </cell>
          <cell r="N662">
            <v>0</v>
          </cell>
          <cell r="O662">
            <v>43831</v>
          </cell>
          <cell r="P662" t="str">
            <v>Current</v>
          </cell>
        </row>
        <row r="663">
          <cell r="B663">
            <v>42492</v>
          </cell>
          <cell r="C663">
            <v>8</v>
          </cell>
          <cell r="D663" t="str">
            <v>MB</v>
          </cell>
          <cell r="E663" t="str">
            <v>Purchase</v>
          </cell>
          <cell r="F663" t="str">
            <v>Fixed</v>
          </cell>
          <cell r="I663">
            <v>23</v>
          </cell>
          <cell r="J663">
            <v>9.2899999999999991</v>
          </cell>
          <cell r="K663" t="str">
            <v>Conv</v>
          </cell>
          <cell r="L663">
            <v>238174.72</v>
          </cell>
          <cell r="M663" t="str">
            <v>Second Home</v>
          </cell>
          <cell r="N663">
            <v>0</v>
          </cell>
          <cell r="O663">
            <v>43831</v>
          </cell>
          <cell r="P663" t="str">
            <v>Current</v>
          </cell>
        </row>
        <row r="664">
          <cell r="B664">
            <v>42068</v>
          </cell>
          <cell r="C664">
            <v>22</v>
          </cell>
          <cell r="D664" t="str">
            <v>AB</v>
          </cell>
          <cell r="E664" t="str">
            <v>Purchase</v>
          </cell>
          <cell r="F664" t="str">
            <v>Fixed</v>
          </cell>
          <cell r="I664">
            <v>42.41</v>
          </cell>
          <cell r="J664">
            <v>21.4</v>
          </cell>
          <cell r="K664" t="str">
            <v>Conv</v>
          </cell>
          <cell r="L664">
            <v>356314.93</v>
          </cell>
          <cell r="M664" t="str">
            <v>Owner-Occupied</v>
          </cell>
          <cell r="N664">
            <v>0</v>
          </cell>
          <cell r="O664">
            <v>43831</v>
          </cell>
          <cell r="P664" t="str">
            <v>Current</v>
          </cell>
        </row>
        <row r="665">
          <cell r="B665">
            <v>41628</v>
          </cell>
          <cell r="C665">
            <v>37</v>
          </cell>
          <cell r="D665" t="str">
            <v>ON</v>
          </cell>
          <cell r="E665" t="str">
            <v>Refinance External</v>
          </cell>
          <cell r="F665" t="str">
            <v>Fixed</v>
          </cell>
          <cell r="I665">
            <v>42.9</v>
          </cell>
          <cell r="J665">
            <v>26.91</v>
          </cell>
          <cell r="K665" t="str">
            <v>Conv</v>
          </cell>
          <cell r="L665">
            <v>0</v>
          </cell>
          <cell r="M665" t="str">
            <v>Owner-Occupied</v>
          </cell>
          <cell r="N665">
            <v>4</v>
          </cell>
          <cell r="O665">
            <v>42478</v>
          </cell>
          <cell r="P665" t="str">
            <v>Current</v>
          </cell>
        </row>
        <row r="666">
          <cell r="B666">
            <v>41879</v>
          </cell>
          <cell r="C666">
            <v>29</v>
          </cell>
          <cell r="D666" t="str">
            <v>ON</v>
          </cell>
          <cell r="E666" t="str">
            <v>Purchase</v>
          </cell>
          <cell r="F666" t="str">
            <v>ARM</v>
          </cell>
          <cell r="I666">
            <v>17.579999999999998</v>
          </cell>
          <cell r="J666">
            <v>17.579999999999998</v>
          </cell>
          <cell r="K666" t="str">
            <v>Conv</v>
          </cell>
          <cell r="L666">
            <v>261602.77</v>
          </cell>
          <cell r="M666" t="str">
            <v>Owner-Occupied</v>
          </cell>
          <cell r="N666">
            <v>0</v>
          </cell>
          <cell r="O666">
            <v>43831</v>
          </cell>
          <cell r="P666" t="str">
            <v>Current</v>
          </cell>
        </row>
        <row r="667">
          <cell r="B667">
            <v>41047</v>
          </cell>
          <cell r="C667">
            <v>56</v>
          </cell>
          <cell r="D667" t="str">
            <v>ON</v>
          </cell>
          <cell r="E667" t="str">
            <v>Purchase</v>
          </cell>
          <cell r="F667" t="str">
            <v>Fixed</v>
          </cell>
          <cell r="I667">
            <v>33.770000000000003</v>
          </cell>
          <cell r="J667">
            <v>33.5</v>
          </cell>
          <cell r="K667" t="str">
            <v>Conv</v>
          </cell>
          <cell r="L667">
            <v>160216.38</v>
          </cell>
          <cell r="M667" t="str">
            <v>Owner-Occupied</v>
          </cell>
          <cell r="N667">
            <v>0</v>
          </cell>
          <cell r="O667">
            <v>43831</v>
          </cell>
          <cell r="P667" t="str">
            <v>Current</v>
          </cell>
        </row>
        <row r="668">
          <cell r="B668">
            <v>41816</v>
          </cell>
          <cell r="C668">
            <v>31</v>
          </cell>
          <cell r="D668" t="str">
            <v>ON</v>
          </cell>
          <cell r="E668" t="str">
            <v>Purchase</v>
          </cell>
          <cell r="F668" t="str">
            <v>Fixed</v>
          </cell>
          <cell r="I668">
            <v>22.93</v>
          </cell>
          <cell r="J668">
            <v>21.58</v>
          </cell>
          <cell r="K668" t="str">
            <v>Conv</v>
          </cell>
          <cell r="L668">
            <v>525774.49</v>
          </cell>
          <cell r="M668" t="str">
            <v>Owner-Occupied</v>
          </cell>
          <cell r="N668">
            <v>0</v>
          </cell>
          <cell r="O668">
            <v>43831</v>
          </cell>
          <cell r="P668" t="str">
            <v>Current</v>
          </cell>
        </row>
        <row r="669">
          <cell r="B669">
            <v>41932</v>
          </cell>
          <cell r="C669">
            <v>27</v>
          </cell>
          <cell r="D669" t="str">
            <v>NB</v>
          </cell>
          <cell r="E669" t="str">
            <v>Refinance External</v>
          </cell>
          <cell r="F669" t="str">
            <v>Fixed</v>
          </cell>
          <cell r="I669">
            <v>34.020000000000003</v>
          </cell>
          <cell r="J669">
            <v>14.45</v>
          </cell>
          <cell r="K669" t="str">
            <v>Conv</v>
          </cell>
          <cell r="L669">
            <v>153717.92000000001</v>
          </cell>
          <cell r="M669" t="str">
            <v>Owner-Occupied</v>
          </cell>
          <cell r="N669">
            <v>0</v>
          </cell>
          <cell r="O669">
            <v>43831</v>
          </cell>
          <cell r="P669" t="str">
            <v>Current</v>
          </cell>
        </row>
        <row r="670">
          <cell r="B670">
            <v>42440</v>
          </cell>
          <cell r="C670">
            <v>10</v>
          </cell>
          <cell r="D670" t="str">
            <v>BC</v>
          </cell>
          <cell r="E670" t="str">
            <v>Refinance External</v>
          </cell>
          <cell r="F670" t="str">
            <v>Fixed</v>
          </cell>
          <cell r="I670">
            <v>23.19</v>
          </cell>
          <cell r="J670">
            <v>18.059999999999999</v>
          </cell>
          <cell r="K670" t="str">
            <v>Conv</v>
          </cell>
          <cell r="L670">
            <v>273568.59000000003</v>
          </cell>
          <cell r="M670" t="str">
            <v>Owner-Occupied</v>
          </cell>
          <cell r="N670">
            <v>0</v>
          </cell>
          <cell r="O670">
            <v>43831</v>
          </cell>
          <cell r="P670" t="str">
            <v>Current</v>
          </cell>
        </row>
        <row r="671">
          <cell r="B671">
            <v>40415</v>
          </cell>
          <cell r="C671">
            <v>77</v>
          </cell>
          <cell r="D671" t="str">
            <v>BC</v>
          </cell>
          <cell r="E671" t="str">
            <v>Refinance External</v>
          </cell>
          <cell r="F671" t="str">
            <v>ARM</v>
          </cell>
          <cell r="I671">
            <v>33.51</v>
          </cell>
          <cell r="J671">
            <v>25.97</v>
          </cell>
          <cell r="K671" t="str">
            <v>Conv</v>
          </cell>
          <cell r="L671">
            <v>0</v>
          </cell>
          <cell r="M671" t="str">
            <v>Owner-Occupied</v>
          </cell>
          <cell r="N671">
            <v>4</v>
          </cell>
          <cell r="O671">
            <v>41355</v>
          </cell>
          <cell r="P671" t="str">
            <v>Current</v>
          </cell>
        </row>
        <row r="672">
          <cell r="B672">
            <v>41838</v>
          </cell>
          <cell r="C672">
            <v>30</v>
          </cell>
          <cell r="D672" t="str">
            <v>BC</v>
          </cell>
          <cell r="E672" t="str">
            <v>Purchase</v>
          </cell>
          <cell r="F672" t="str">
            <v>ARM</v>
          </cell>
          <cell r="I672">
            <v>25.43</v>
          </cell>
          <cell r="J672">
            <v>24.26</v>
          </cell>
          <cell r="K672" t="str">
            <v>HiRatio</v>
          </cell>
          <cell r="L672">
            <v>443926.54</v>
          </cell>
          <cell r="M672" t="str">
            <v>Owner-Occupied</v>
          </cell>
          <cell r="N672">
            <v>0</v>
          </cell>
          <cell r="O672">
            <v>43831</v>
          </cell>
          <cell r="P672" t="str">
            <v>Current</v>
          </cell>
        </row>
        <row r="673">
          <cell r="B673">
            <v>41418</v>
          </cell>
          <cell r="C673">
            <v>44</v>
          </cell>
          <cell r="D673" t="str">
            <v>AB</v>
          </cell>
          <cell r="E673" t="str">
            <v>Purchase</v>
          </cell>
          <cell r="F673" t="str">
            <v>Fixed</v>
          </cell>
          <cell r="I673">
            <v>35.54</v>
          </cell>
          <cell r="J673">
            <v>32.46</v>
          </cell>
          <cell r="K673" t="str">
            <v>HiRatio</v>
          </cell>
          <cell r="L673">
            <v>269847.12</v>
          </cell>
          <cell r="M673" t="str">
            <v>Owner-Occupied</v>
          </cell>
          <cell r="N673">
            <v>0</v>
          </cell>
          <cell r="O673">
            <v>43831</v>
          </cell>
          <cell r="P673" t="str">
            <v>Current</v>
          </cell>
        </row>
        <row r="674">
          <cell r="B674">
            <v>41045</v>
          </cell>
          <cell r="C674">
            <v>56</v>
          </cell>
          <cell r="D674" t="str">
            <v>AB</v>
          </cell>
          <cell r="E674" t="str">
            <v>Purchase</v>
          </cell>
          <cell r="F674" t="str">
            <v>Fixed</v>
          </cell>
          <cell r="I674">
            <v>24.81</v>
          </cell>
          <cell r="J674">
            <v>19.989999999999998</v>
          </cell>
          <cell r="K674" t="str">
            <v>HiRatio</v>
          </cell>
          <cell r="L674">
            <v>0</v>
          </cell>
          <cell r="M674" t="str">
            <v>Owner-Occupied</v>
          </cell>
          <cell r="N674">
            <v>4</v>
          </cell>
          <cell r="O674">
            <v>41730</v>
          </cell>
          <cell r="P674" t="str">
            <v>Current</v>
          </cell>
        </row>
        <row r="675">
          <cell r="B675">
            <v>41971</v>
          </cell>
          <cell r="C675">
            <v>26</v>
          </cell>
          <cell r="D675" t="str">
            <v>ON</v>
          </cell>
          <cell r="E675" t="str">
            <v>Refinance External</v>
          </cell>
          <cell r="F675" t="str">
            <v>ARM</v>
          </cell>
          <cell r="I675">
            <v>31.54</v>
          </cell>
          <cell r="J675">
            <v>26.04</v>
          </cell>
          <cell r="K675" t="str">
            <v>Conv</v>
          </cell>
          <cell r="L675">
            <v>271768.83</v>
          </cell>
          <cell r="M675" t="str">
            <v>Owner-Occupied</v>
          </cell>
          <cell r="N675">
            <v>0</v>
          </cell>
          <cell r="O675">
            <v>43831</v>
          </cell>
          <cell r="P675" t="str">
            <v>Current</v>
          </cell>
        </row>
        <row r="676">
          <cell r="B676">
            <v>41698</v>
          </cell>
          <cell r="C676">
            <v>35</v>
          </cell>
          <cell r="D676" t="str">
            <v>ON</v>
          </cell>
          <cell r="E676" t="str">
            <v>Purchase</v>
          </cell>
          <cell r="F676" t="str">
            <v>Fixed</v>
          </cell>
          <cell r="I676">
            <v>38.729999999999997</v>
          </cell>
          <cell r="J676">
            <v>37.409999999999997</v>
          </cell>
          <cell r="K676" t="str">
            <v>HiRatio</v>
          </cell>
          <cell r="L676">
            <v>159563.07</v>
          </cell>
          <cell r="M676" t="str">
            <v>Owner-Occupied</v>
          </cell>
          <cell r="N676">
            <v>0</v>
          </cell>
          <cell r="O676">
            <v>43831</v>
          </cell>
          <cell r="P676" t="str">
            <v>Current</v>
          </cell>
        </row>
        <row r="677">
          <cell r="B677">
            <v>41898</v>
          </cell>
          <cell r="C677">
            <v>28</v>
          </cell>
          <cell r="D677" t="str">
            <v>BC</v>
          </cell>
          <cell r="E677" t="str">
            <v>Purchase</v>
          </cell>
          <cell r="F677" t="str">
            <v>ARM</v>
          </cell>
          <cell r="I677">
            <v>24.19</v>
          </cell>
          <cell r="J677">
            <v>15.49</v>
          </cell>
          <cell r="K677" t="str">
            <v>Conv</v>
          </cell>
          <cell r="L677">
            <v>288715.96999999997</v>
          </cell>
          <cell r="M677" t="str">
            <v>Owner-Occupied</v>
          </cell>
          <cell r="N677">
            <v>0</v>
          </cell>
          <cell r="O677">
            <v>43831</v>
          </cell>
          <cell r="P677" t="str">
            <v>Current</v>
          </cell>
        </row>
        <row r="678">
          <cell r="B678">
            <v>40844</v>
          </cell>
          <cell r="C678">
            <v>63</v>
          </cell>
          <cell r="D678" t="str">
            <v>SK</v>
          </cell>
          <cell r="E678" t="str">
            <v>Purchase</v>
          </cell>
          <cell r="F678" t="str">
            <v>Fixed</v>
          </cell>
          <cell r="I678">
            <v>33.799999999999997</v>
          </cell>
          <cell r="J678">
            <v>23.03</v>
          </cell>
          <cell r="K678" t="str">
            <v>HiRatio</v>
          </cell>
          <cell r="L678">
            <v>0</v>
          </cell>
          <cell r="M678" t="str">
            <v>Owner-Occupied</v>
          </cell>
          <cell r="N678">
            <v>4</v>
          </cell>
          <cell r="O678">
            <v>42198</v>
          </cell>
          <cell r="P678" t="str">
            <v>Current</v>
          </cell>
        </row>
        <row r="679">
          <cell r="B679">
            <v>42361</v>
          </cell>
          <cell r="C679">
            <v>13</v>
          </cell>
          <cell r="D679" t="str">
            <v>BC</v>
          </cell>
          <cell r="E679" t="str">
            <v>Purchase</v>
          </cell>
          <cell r="F679" t="str">
            <v>Fixed</v>
          </cell>
          <cell r="I679">
            <v>23.83</v>
          </cell>
          <cell r="J679">
            <v>13.69</v>
          </cell>
          <cell r="K679" t="str">
            <v>Conv</v>
          </cell>
          <cell r="L679">
            <v>416173.74</v>
          </cell>
          <cell r="M679" t="str">
            <v>Owner-Occupied</v>
          </cell>
          <cell r="N679">
            <v>0</v>
          </cell>
          <cell r="O679">
            <v>43831</v>
          </cell>
          <cell r="P679" t="str">
            <v>Current</v>
          </cell>
        </row>
        <row r="680">
          <cell r="B680">
            <v>42426</v>
          </cell>
          <cell r="C680">
            <v>11</v>
          </cell>
          <cell r="D680" t="str">
            <v>AB</v>
          </cell>
          <cell r="E680" t="str">
            <v>Purchase</v>
          </cell>
          <cell r="F680" t="str">
            <v>Fixed</v>
          </cell>
          <cell r="I680">
            <v>38.92</v>
          </cell>
          <cell r="J680">
            <v>32.53</v>
          </cell>
          <cell r="K680" t="str">
            <v>HiRatio</v>
          </cell>
          <cell r="L680">
            <v>296878.61</v>
          </cell>
          <cell r="M680" t="str">
            <v>Owner-Occupied</v>
          </cell>
          <cell r="N680">
            <v>0</v>
          </cell>
          <cell r="O680">
            <v>43831</v>
          </cell>
          <cell r="P680" t="str">
            <v>Current</v>
          </cell>
        </row>
        <row r="681">
          <cell r="B681">
            <v>41201</v>
          </cell>
          <cell r="C681">
            <v>51</v>
          </cell>
          <cell r="D681" t="str">
            <v>ON</v>
          </cell>
          <cell r="E681" t="str">
            <v>Purchase</v>
          </cell>
          <cell r="F681" t="str">
            <v>Fixed</v>
          </cell>
          <cell r="I681">
            <v>40.64</v>
          </cell>
          <cell r="J681">
            <v>22.42</v>
          </cell>
          <cell r="K681" t="str">
            <v>HiRatio</v>
          </cell>
          <cell r="L681">
            <v>223102.65</v>
          </cell>
          <cell r="M681" t="str">
            <v>Owner-Occupied</v>
          </cell>
          <cell r="N681">
            <v>0</v>
          </cell>
          <cell r="O681">
            <v>43831</v>
          </cell>
          <cell r="P681" t="str">
            <v>Current</v>
          </cell>
        </row>
        <row r="682">
          <cell r="B682">
            <v>42115</v>
          </cell>
          <cell r="C682">
            <v>21</v>
          </cell>
          <cell r="D682" t="str">
            <v>BC</v>
          </cell>
          <cell r="E682" t="str">
            <v>Transfer</v>
          </cell>
          <cell r="F682" t="str">
            <v>ARM</v>
          </cell>
          <cell r="I682">
            <v>28.79</v>
          </cell>
          <cell r="J682">
            <v>27.88</v>
          </cell>
          <cell r="K682" t="str">
            <v>Conv</v>
          </cell>
          <cell r="L682">
            <v>253242.42</v>
          </cell>
          <cell r="M682" t="str">
            <v>Owner-Occupied</v>
          </cell>
          <cell r="N682">
            <v>0</v>
          </cell>
          <cell r="O682">
            <v>43831</v>
          </cell>
          <cell r="P682" t="str">
            <v>Current</v>
          </cell>
        </row>
        <row r="683">
          <cell r="B683">
            <v>41694</v>
          </cell>
          <cell r="C683">
            <v>35</v>
          </cell>
          <cell r="D683" t="str">
            <v>AB</v>
          </cell>
          <cell r="E683" t="str">
            <v>Purchase</v>
          </cell>
          <cell r="F683" t="str">
            <v>ARM</v>
          </cell>
          <cell r="I683">
            <v>34.76</v>
          </cell>
          <cell r="J683">
            <v>28.14</v>
          </cell>
          <cell r="K683" t="str">
            <v>HiRatio</v>
          </cell>
          <cell r="L683">
            <v>326523.65999999997</v>
          </cell>
          <cell r="M683" t="str">
            <v>Owner-Occupied</v>
          </cell>
          <cell r="N683">
            <v>0</v>
          </cell>
          <cell r="O683">
            <v>43831</v>
          </cell>
          <cell r="P683" t="str">
            <v>Current</v>
          </cell>
        </row>
        <row r="684">
          <cell r="B684">
            <v>40905</v>
          </cell>
          <cell r="C684">
            <v>61</v>
          </cell>
          <cell r="D684" t="str">
            <v>AB</v>
          </cell>
          <cell r="E684" t="str">
            <v>Purchase</v>
          </cell>
          <cell r="F684" t="str">
            <v>Fixed</v>
          </cell>
          <cell r="I684">
            <v>43.53</v>
          </cell>
          <cell r="J684">
            <v>31.24</v>
          </cell>
          <cell r="K684" t="str">
            <v>HiRatio</v>
          </cell>
          <cell r="L684">
            <v>0</v>
          </cell>
          <cell r="M684" t="str">
            <v>Owner-Occupied</v>
          </cell>
          <cell r="N684">
            <v>4</v>
          </cell>
          <cell r="O684">
            <v>42355</v>
          </cell>
          <cell r="P684" t="str">
            <v>Current</v>
          </cell>
        </row>
        <row r="685">
          <cell r="B685">
            <v>41089</v>
          </cell>
          <cell r="C685">
            <v>55</v>
          </cell>
          <cell r="D685" t="str">
            <v>ON</v>
          </cell>
          <cell r="E685" t="str">
            <v>Purchase</v>
          </cell>
          <cell r="F685" t="str">
            <v>Fixed</v>
          </cell>
          <cell r="I685">
            <v>19.190000000000001</v>
          </cell>
          <cell r="J685">
            <v>17.52</v>
          </cell>
          <cell r="K685" t="str">
            <v>Conv</v>
          </cell>
          <cell r="L685">
            <v>256520.74</v>
          </cell>
          <cell r="M685" t="str">
            <v>Owner-Occupied</v>
          </cell>
          <cell r="N685">
            <v>0</v>
          </cell>
          <cell r="O685">
            <v>43831</v>
          </cell>
          <cell r="P685" t="str">
            <v>Current</v>
          </cell>
        </row>
        <row r="686">
          <cell r="B686">
            <v>41324</v>
          </cell>
          <cell r="C686">
            <v>47</v>
          </cell>
          <cell r="D686" t="str">
            <v>AB</v>
          </cell>
          <cell r="E686" t="str">
            <v>Purchase</v>
          </cell>
          <cell r="F686" t="str">
            <v>Fixed</v>
          </cell>
          <cell r="I686">
            <v>30.86</v>
          </cell>
          <cell r="J686">
            <v>28.84</v>
          </cell>
          <cell r="K686" t="str">
            <v>HiRatio</v>
          </cell>
          <cell r="L686">
            <v>220862.82</v>
          </cell>
          <cell r="M686" t="str">
            <v>Owner-Occupied</v>
          </cell>
          <cell r="N686">
            <v>0</v>
          </cell>
          <cell r="O686">
            <v>43831</v>
          </cell>
          <cell r="P686" t="str">
            <v>Current</v>
          </cell>
        </row>
        <row r="687">
          <cell r="B687">
            <v>42152</v>
          </cell>
          <cell r="C687">
            <v>20</v>
          </cell>
          <cell r="D687" t="str">
            <v>ON</v>
          </cell>
          <cell r="E687" t="str">
            <v>Purchase</v>
          </cell>
          <cell r="F687" t="str">
            <v>Fixed</v>
          </cell>
          <cell r="I687">
            <v>38.29</v>
          </cell>
          <cell r="J687">
            <v>23.99</v>
          </cell>
          <cell r="K687" t="str">
            <v>HiRatio</v>
          </cell>
          <cell r="L687">
            <v>340120.75</v>
          </cell>
          <cell r="M687" t="str">
            <v>Owner-Occupied</v>
          </cell>
          <cell r="N687">
            <v>0</v>
          </cell>
          <cell r="O687">
            <v>43831</v>
          </cell>
          <cell r="P687" t="str">
            <v>Current</v>
          </cell>
        </row>
        <row r="688">
          <cell r="B688">
            <v>42151</v>
          </cell>
          <cell r="C688">
            <v>20</v>
          </cell>
          <cell r="D688" t="str">
            <v>ON</v>
          </cell>
          <cell r="E688" t="str">
            <v>Purchase</v>
          </cell>
          <cell r="F688" t="str">
            <v>Fixed</v>
          </cell>
          <cell r="I688">
            <v>31.25</v>
          </cell>
          <cell r="J688">
            <v>27.06</v>
          </cell>
          <cell r="K688" t="str">
            <v>Conv</v>
          </cell>
          <cell r="L688">
            <v>368165.15</v>
          </cell>
          <cell r="M688" t="str">
            <v>Owner-Occupied</v>
          </cell>
          <cell r="N688">
            <v>0</v>
          </cell>
          <cell r="O688">
            <v>43831</v>
          </cell>
          <cell r="P688" t="str">
            <v>Current</v>
          </cell>
        </row>
        <row r="689">
          <cell r="B689">
            <v>41059</v>
          </cell>
          <cell r="C689">
            <v>56</v>
          </cell>
          <cell r="D689" t="str">
            <v>BC</v>
          </cell>
          <cell r="E689" t="str">
            <v>Purchase</v>
          </cell>
          <cell r="F689" t="str">
            <v>Fixed</v>
          </cell>
          <cell r="I689">
            <v>39.81</v>
          </cell>
          <cell r="J689">
            <v>31.12</v>
          </cell>
          <cell r="K689" t="str">
            <v>HiRatio</v>
          </cell>
          <cell r="L689">
            <v>351637.41</v>
          </cell>
          <cell r="M689" t="str">
            <v>Owner-Occupied</v>
          </cell>
          <cell r="N689">
            <v>0</v>
          </cell>
          <cell r="O689">
            <v>43831</v>
          </cell>
          <cell r="P689" t="str">
            <v>Current</v>
          </cell>
        </row>
        <row r="690">
          <cell r="B690">
            <v>41289</v>
          </cell>
          <cell r="C690">
            <v>48</v>
          </cell>
          <cell r="D690" t="str">
            <v>AB</v>
          </cell>
          <cell r="E690" t="str">
            <v>Purchase</v>
          </cell>
          <cell r="F690" t="str">
            <v>Fixed</v>
          </cell>
          <cell r="I690">
            <v>22.36</v>
          </cell>
          <cell r="J690">
            <v>22.2</v>
          </cell>
          <cell r="K690" t="str">
            <v>Conv</v>
          </cell>
          <cell r="L690">
            <v>0</v>
          </cell>
          <cell r="M690" t="str">
            <v>Owner-Occupied</v>
          </cell>
          <cell r="N690">
            <v>4</v>
          </cell>
          <cell r="O690">
            <v>42621</v>
          </cell>
          <cell r="P690" t="str">
            <v>Current</v>
          </cell>
        </row>
        <row r="691">
          <cell r="B691">
            <v>41481</v>
          </cell>
          <cell r="C691">
            <v>42</v>
          </cell>
          <cell r="D691" t="str">
            <v>ON</v>
          </cell>
          <cell r="E691" t="str">
            <v>Refinance External</v>
          </cell>
          <cell r="F691" t="str">
            <v>Fixed</v>
          </cell>
          <cell r="I691">
            <v>38.03</v>
          </cell>
          <cell r="J691">
            <v>18.63</v>
          </cell>
          <cell r="K691" t="str">
            <v>Conv</v>
          </cell>
          <cell r="L691">
            <v>0</v>
          </cell>
          <cell r="M691" t="str">
            <v>Owner-Occupied</v>
          </cell>
          <cell r="N691">
            <v>4</v>
          </cell>
          <cell r="O691">
            <v>42670</v>
          </cell>
          <cell r="P691" t="str">
            <v>Current</v>
          </cell>
        </row>
        <row r="692">
          <cell r="B692">
            <v>42492</v>
          </cell>
          <cell r="C692">
            <v>8</v>
          </cell>
          <cell r="D692" t="str">
            <v>ON</v>
          </cell>
          <cell r="E692" t="str">
            <v>Refinance External</v>
          </cell>
          <cell r="F692" t="str">
            <v>ARM</v>
          </cell>
          <cell r="I692">
            <v>31.74</v>
          </cell>
          <cell r="J692">
            <v>31.56</v>
          </cell>
          <cell r="K692" t="str">
            <v>Conv</v>
          </cell>
          <cell r="L692">
            <v>344789.29</v>
          </cell>
          <cell r="M692" t="str">
            <v>Owner-Occupied</v>
          </cell>
          <cell r="N692">
            <v>0</v>
          </cell>
          <cell r="O692">
            <v>43831</v>
          </cell>
          <cell r="P692" t="str">
            <v>Current</v>
          </cell>
        </row>
        <row r="693">
          <cell r="B693">
            <v>42054</v>
          </cell>
          <cell r="C693">
            <v>23</v>
          </cell>
          <cell r="D693" t="str">
            <v>AB</v>
          </cell>
          <cell r="E693" t="str">
            <v>Purchase</v>
          </cell>
          <cell r="F693" t="str">
            <v>ARM</v>
          </cell>
          <cell r="I693">
            <v>27.39</v>
          </cell>
          <cell r="J693">
            <v>15.99</v>
          </cell>
          <cell r="K693" t="str">
            <v>HiRatio</v>
          </cell>
          <cell r="L693">
            <v>172580.87</v>
          </cell>
          <cell r="M693" t="str">
            <v>Owner-Occupied</v>
          </cell>
          <cell r="N693">
            <v>0</v>
          </cell>
          <cell r="O693">
            <v>43831</v>
          </cell>
          <cell r="P693" t="str">
            <v>Current</v>
          </cell>
        </row>
        <row r="694">
          <cell r="B694">
            <v>41593</v>
          </cell>
          <cell r="C694">
            <v>38</v>
          </cell>
          <cell r="D694" t="str">
            <v>ON</v>
          </cell>
          <cell r="E694" t="str">
            <v>Purchase</v>
          </cell>
          <cell r="F694" t="str">
            <v>ARM</v>
          </cell>
          <cell r="I694">
            <v>31.78</v>
          </cell>
          <cell r="J694">
            <v>28.57</v>
          </cell>
          <cell r="K694" t="str">
            <v>HiRatio</v>
          </cell>
          <cell r="L694">
            <v>0</v>
          </cell>
          <cell r="M694" t="str">
            <v>Owner-Occupied</v>
          </cell>
          <cell r="N694">
            <v>4</v>
          </cell>
          <cell r="O694">
            <v>42639</v>
          </cell>
          <cell r="P694" t="str">
            <v>Current</v>
          </cell>
        </row>
        <row r="695">
          <cell r="B695">
            <v>41044</v>
          </cell>
          <cell r="C695">
            <v>56</v>
          </cell>
          <cell r="D695" t="str">
            <v>AB</v>
          </cell>
          <cell r="E695" t="str">
            <v>Purchase</v>
          </cell>
          <cell r="F695" t="str">
            <v>Fixed</v>
          </cell>
          <cell r="I695">
            <v>29.95</v>
          </cell>
          <cell r="J695">
            <v>18.829999999999998</v>
          </cell>
          <cell r="K695" t="str">
            <v>HiRatio</v>
          </cell>
          <cell r="L695">
            <v>0</v>
          </cell>
          <cell r="M695" t="str">
            <v>Owner-Occupied</v>
          </cell>
          <cell r="N695">
            <v>4</v>
          </cell>
          <cell r="O695">
            <v>41045</v>
          </cell>
          <cell r="P695" t="str">
            <v>Current</v>
          </cell>
        </row>
        <row r="696">
          <cell r="B696">
            <v>41030</v>
          </cell>
          <cell r="C696">
            <v>56</v>
          </cell>
          <cell r="D696" t="str">
            <v>ON</v>
          </cell>
          <cell r="E696" t="str">
            <v>Transfer</v>
          </cell>
          <cell r="F696" t="str">
            <v>Fixed</v>
          </cell>
          <cell r="I696">
            <v>22.99</v>
          </cell>
          <cell r="J696">
            <v>18.96</v>
          </cell>
          <cell r="K696" t="str">
            <v>HiRatio</v>
          </cell>
          <cell r="L696">
            <v>0</v>
          </cell>
          <cell r="M696" t="str">
            <v>Owner-Occupied</v>
          </cell>
          <cell r="N696">
            <v>4</v>
          </cell>
          <cell r="O696">
            <v>41765</v>
          </cell>
          <cell r="P696" t="str">
            <v>Current</v>
          </cell>
        </row>
        <row r="697">
          <cell r="B697">
            <v>42286</v>
          </cell>
          <cell r="C697">
            <v>15</v>
          </cell>
          <cell r="D697" t="str">
            <v>ON</v>
          </cell>
          <cell r="E697" t="str">
            <v>Purchase</v>
          </cell>
          <cell r="F697" t="str">
            <v>ARM</v>
          </cell>
          <cell r="I697">
            <v>34.94</v>
          </cell>
          <cell r="J697">
            <v>27.71</v>
          </cell>
          <cell r="K697" t="str">
            <v>HiRatio</v>
          </cell>
          <cell r="L697">
            <v>539781.14</v>
          </cell>
          <cell r="M697" t="str">
            <v>Owner-Occupied</v>
          </cell>
          <cell r="N697">
            <v>0</v>
          </cell>
          <cell r="O697">
            <v>43831</v>
          </cell>
          <cell r="P697" t="str">
            <v>Current</v>
          </cell>
        </row>
        <row r="698">
          <cell r="B698">
            <v>41919</v>
          </cell>
          <cell r="C698">
            <v>27</v>
          </cell>
          <cell r="D698" t="str">
            <v>ON</v>
          </cell>
          <cell r="E698" t="str">
            <v>Purchase</v>
          </cell>
          <cell r="F698" t="str">
            <v>ARM</v>
          </cell>
          <cell r="I698">
            <v>38.64</v>
          </cell>
          <cell r="J698">
            <v>8.65</v>
          </cell>
          <cell r="K698" t="str">
            <v>Conv</v>
          </cell>
          <cell r="L698">
            <v>328002.24</v>
          </cell>
          <cell r="M698" t="str">
            <v>Rental</v>
          </cell>
          <cell r="N698">
            <v>0</v>
          </cell>
          <cell r="O698">
            <v>43831</v>
          </cell>
          <cell r="P698" t="str">
            <v>Current</v>
          </cell>
        </row>
        <row r="699">
          <cell r="B699">
            <v>41536</v>
          </cell>
          <cell r="C699">
            <v>40</v>
          </cell>
          <cell r="D699" t="str">
            <v>BC</v>
          </cell>
          <cell r="E699" t="str">
            <v>Purchase</v>
          </cell>
          <cell r="F699" t="str">
            <v>ARM</v>
          </cell>
          <cell r="I699">
            <v>34</v>
          </cell>
          <cell r="J699">
            <v>13.92</v>
          </cell>
          <cell r="K699" t="str">
            <v>Conv</v>
          </cell>
          <cell r="L699">
            <v>101710</v>
          </cell>
          <cell r="M699" t="str">
            <v>Rental</v>
          </cell>
          <cell r="N699">
            <v>0</v>
          </cell>
          <cell r="O699">
            <v>43831</v>
          </cell>
          <cell r="P699" t="str">
            <v>Current</v>
          </cell>
        </row>
        <row r="700">
          <cell r="B700">
            <v>41369</v>
          </cell>
          <cell r="C700">
            <v>45</v>
          </cell>
          <cell r="D700" t="str">
            <v>AB</v>
          </cell>
          <cell r="E700" t="str">
            <v>Purchase</v>
          </cell>
          <cell r="F700" t="str">
            <v>Fixed</v>
          </cell>
          <cell r="I700">
            <v>40.01</v>
          </cell>
          <cell r="J700">
            <v>26.56</v>
          </cell>
          <cell r="K700" t="str">
            <v>HiRatio</v>
          </cell>
          <cell r="L700">
            <v>343849.77</v>
          </cell>
          <cell r="M700" t="str">
            <v>Owner-Occupied</v>
          </cell>
          <cell r="N700">
            <v>0</v>
          </cell>
          <cell r="O700">
            <v>43831</v>
          </cell>
          <cell r="P700" t="str">
            <v>Current</v>
          </cell>
        </row>
        <row r="701">
          <cell r="B701">
            <v>42230</v>
          </cell>
          <cell r="C701">
            <v>17</v>
          </cell>
          <cell r="D701" t="str">
            <v>ON</v>
          </cell>
          <cell r="E701" t="str">
            <v>Refinance External</v>
          </cell>
          <cell r="F701" t="str">
            <v>ARM</v>
          </cell>
          <cell r="I701">
            <v>18.059999999999999</v>
          </cell>
          <cell r="J701">
            <v>16.86</v>
          </cell>
          <cell r="K701" t="str">
            <v>Conv</v>
          </cell>
          <cell r="L701">
            <v>388307.68</v>
          </cell>
          <cell r="M701" t="str">
            <v>Owner-Occupied</v>
          </cell>
          <cell r="N701">
            <v>0</v>
          </cell>
          <cell r="O701">
            <v>43831</v>
          </cell>
          <cell r="P701" t="str">
            <v>Current</v>
          </cell>
        </row>
        <row r="702">
          <cell r="B702">
            <v>41813</v>
          </cell>
          <cell r="C702">
            <v>31</v>
          </cell>
          <cell r="D702" t="str">
            <v>AB</v>
          </cell>
          <cell r="E702" t="str">
            <v>Purchase</v>
          </cell>
          <cell r="F702" t="str">
            <v>ARM</v>
          </cell>
          <cell r="I702">
            <v>14.12</v>
          </cell>
          <cell r="J702">
            <v>13.03</v>
          </cell>
          <cell r="K702" t="str">
            <v>Conv</v>
          </cell>
          <cell r="L702">
            <v>0</v>
          </cell>
          <cell r="M702" t="str">
            <v>Owner-Occupied</v>
          </cell>
          <cell r="N702">
            <v>4</v>
          </cell>
          <cell r="O702">
            <v>42558</v>
          </cell>
          <cell r="P702" t="str">
            <v>Current</v>
          </cell>
        </row>
        <row r="703">
          <cell r="B703">
            <v>40695</v>
          </cell>
          <cell r="C703">
            <v>67</v>
          </cell>
          <cell r="D703" t="str">
            <v>AB</v>
          </cell>
          <cell r="E703" t="str">
            <v>Purchase</v>
          </cell>
          <cell r="F703" t="str">
            <v>Fixed</v>
          </cell>
          <cell r="I703">
            <v>11.31</v>
          </cell>
          <cell r="J703">
            <v>8.68</v>
          </cell>
          <cell r="K703" t="str">
            <v>HiRatio</v>
          </cell>
          <cell r="L703">
            <v>0</v>
          </cell>
          <cell r="M703" t="str">
            <v>Owner-Occupied</v>
          </cell>
          <cell r="N703">
            <v>4</v>
          </cell>
          <cell r="O703">
            <v>41794</v>
          </cell>
          <cell r="P703" t="str">
            <v>Current</v>
          </cell>
        </row>
        <row r="704">
          <cell r="B704">
            <v>41743</v>
          </cell>
          <cell r="C704">
            <v>33</v>
          </cell>
          <cell r="D704" t="str">
            <v>BC</v>
          </cell>
          <cell r="E704" t="str">
            <v>Purchase</v>
          </cell>
          <cell r="F704" t="str">
            <v>ARM</v>
          </cell>
          <cell r="I704">
            <v>31.33</v>
          </cell>
          <cell r="J704">
            <v>23.41</v>
          </cell>
          <cell r="K704" t="str">
            <v>HiRatio</v>
          </cell>
          <cell r="L704">
            <v>371602.68</v>
          </cell>
          <cell r="M704" t="str">
            <v>Owner-Occupied</v>
          </cell>
          <cell r="N704">
            <v>0</v>
          </cell>
          <cell r="O704">
            <v>43831</v>
          </cell>
          <cell r="P704" t="str">
            <v>Current</v>
          </cell>
        </row>
        <row r="705">
          <cell r="B705">
            <v>41775</v>
          </cell>
          <cell r="C705">
            <v>32</v>
          </cell>
          <cell r="D705" t="str">
            <v>AB</v>
          </cell>
          <cell r="E705" t="str">
            <v>Purchase</v>
          </cell>
          <cell r="F705" t="str">
            <v>Fixed</v>
          </cell>
          <cell r="I705">
            <v>37.979999999999997</v>
          </cell>
          <cell r="J705">
            <v>30.54</v>
          </cell>
          <cell r="K705" t="str">
            <v>HiRatio</v>
          </cell>
          <cell r="L705">
            <v>330996.65999999997</v>
          </cell>
          <cell r="M705" t="str">
            <v>Owner-Occupied</v>
          </cell>
          <cell r="N705">
            <v>0</v>
          </cell>
          <cell r="O705">
            <v>43831</v>
          </cell>
          <cell r="P705" t="str">
            <v>Current</v>
          </cell>
        </row>
        <row r="706">
          <cell r="B706">
            <v>41736</v>
          </cell>
          <cell r="C706">
            <v>33</v>
          </cell>
          <cell r="D706" t="str">
            <v>ON</v>
          </cell>
          <cell r="E706" t="str">
            <v>Refinance External</v>
          </cell>
          <cell r="F706" t="str">
            <v>ARM</v>
          </cell>
          <cell r="I706">
            <v>27.7</v>
          </cell>
          <cell r="J706">
            <v>18.329999999999998</v>
          </cell>
          <cell r="K706" t="str">
            <v>Conv</v>
          </cell>
          <cell r="L706">
            <v>264971.46000000002</v>
          </cell>
          <cell r="M706" t="str">
            <v>Owner-Occupied</v>
          </cell>
          <cell r="N706">
            <v>0</v>
          </cell>
          <cell r="O706">
            <v>43831</v>
          </cell>
          <cell r="P706" t="str">
            <v>Current</v>
          </cell>
        </row>
        <row r="707">
          <cell r="B707">
            <v>41907</v>
          </cell>
          <cell r="C707">
            <v>28</v>
          </cell>
          <cell r="D707" t="str">
            <v>BC</v>
          </cell>
          <cell r="E707" t="str">
            <v>Purchase</v>
          </cell>
          <cell r="F707" t="str">
            <v>Fixed</v>
          </cell>
          <cell r="I707">
            <v>32.299999999999997</v>
          </cell>
          <cell r="J707">
            <v>25.97</v>
          </cell>
          <cell r="K707" t="str">
            <v>HiRatio</v>
          </cell>
          <cell r="L707">
            <v>382749.2</v>
          </cell>
          <cell r="M707" t="str">
            <v>Owner-Occupied</v>
          </cell>
          <cell r="N707">
            <v>0</v>
          </cell>
          <cell r="O707">
            <v>43831</v>
          </cell>
          <cell r="P707" t="str">
            <v>Current</v>
          </cell>
        </row>
        <row r="708">
          <cell r="B708">
            <v>42452</v>
          </cell>
          <cell r="C708">
            <v>10</v>
          </cell>
          <cell r="D708" t="str">
            <v>ON</v>
          </cell>
          <cell r="E708" t="str">
            <v>Refinance External</v>
          </cell>
          <cell r="F708" t="str">
            <v>Fixed</v>
          </cell>
          <cell r="I708">
            <v>34.33</v>
          </cell>
          <cell r="J708">
            <v>22.01</v>
          </cell>
          <cell r="K708" t="str">
            <v>Conv</v>
          </cell>
          <cell r="L708">
            <v>0</v>
          </cell>
          <cell r="M708" t="str">
            <v>Owner-Occupied</v>
          </cell>
          <cell r="N708">
            <v>4</v>
          </cell>
          <cell r="O708">
            <v>42709</v>
          </cell>
          <cell r="P708" t="str">
            <v>Current</v>
          </cell>
        </row>
        <row r="709">
          <cell r="B709">
            <v>40522</v>
          </cell>
          <cell r="C709">
            <v>73</v>
          </cell>
          <cell r="D709" t="str">
            <v>SK</v>
          </cell>
          <cell r="E709" t="str">
            <v>Refinance External</v>
          </cell>
          <cell r="F709" t="str">
            <v>Fixed</v>
          </cell>
          <cell r="I709">
            <v>35.17</v>
          </cell>
          <cell r="J709">
            <v>27.09</v>
          </cell>
          <cell r="K709" t="str">
            <v>HiRatio</v>
          </cell>
          <cell r="L709">
            <v>191108.93</v>
          </cell>
          <cell r="M709" t="str">
            <v>Owner-Occupied</v>
          </cell>
          <cell r="N709">
            <v>0</v>
          </cell>
          <cell r="O709">
            <v>43831</v>
          </cell>
          <cell r="P709" t="str">
            <v>Current</v>
          </cell>
        </row>
        <row r="710">
          <cell r="B710">
            <v>40527</v>
          </cell>
          <cell r="C710">
            <v>73</v>
          </cell>
          <cell r="D710" t="str">
            <v>ON</v>
          </cell>
          <cell r="E710" t="str">
            <v>Purchase</v>
          </cell>
          <cell r="F710" t="str">
            <v>Fixed</v>
          </cell>
          <cell r="I710">
            <v>30.29</v>
          </cell>
          <cell r="J710">
            <v>23.73</v>
          </cell>
          <cell r="K710" t="str">
            <v>HiRatio</v>
          </cell>
          <cell r="L710">
            <v>0</v>
          </cell>
          <cell r="M710" t="str">
            <v>Owner-Occupied</v>
          </cell>
          <cell r="N710">
            <v>4</v>
          </cell>
          <cell r="O710">
            <v>41619</v>
          </cell>
          <cell r="P710" t="str">
            <v>Current</v>
          </cell>
        </row>
        <row r="711">
          <cell r="B711">
            <v>40382</v>
          </cell>
          <cell r="C711">
            <v>78</v>
          </cell>
          <cell r="D711" t="str">
            <v>AB</v>
          </cell>
          <cell r="E711" t="str">
            <v>Purchase</v>
          </cell>
          <cell r="F711" t="str">
            <v>Variable</v>
          </cell>
          <cell r="I711">
            <v>27.05</v>
          </cell>
          <cell r="J711">
            <v>14.82</v>
          </cell>
          <cell r="K711" t="str">
            <v>Conv</v>
          </cell>
          <cell r="L711">
            <v>0</v>
          </cell>
          <cell r="M711" t="str">
            <v>Owner-Occupied</v>
          </cell>
          <cell r="N711">
            <v>4</v>
          </cell>
          <cell r="O711">
            <v>40968</v>
          </cell>
          <cell r="P711" t="str">
            <v>Current</v>
          </cell>
        </row>
        <row r="712">
          <cell r="B712">
            <v>42307</v>
          </cell>
          <cell r="C712">
            <v>15</v>
          </cell>
          <cell r="D712" t="str">
            <v>ON</v>
          </cell>
          <cell r="E712" t="str">
            <v>Purchase</v>
          </cell>
          <cell r="F712" t="str">
            <v>ARM</v>
          </cell>
          <cell r="I712">
            <v>27.64</v>
          </cell>
          <cell r="J712">
            <v>27.07</v>
          </cell>
          <cell r="K712" t="str">
            <v>Conv</v>
          </cell>
          <cell r="L712">
            <v>269090.78999999998</v>
          </cell>
          <cell r="M712" t="str">
            <v>Owner-Occupied</v>
          </cell>
          <cell r="N712">
            <v>0</v>
          </cell>
          <cell r="O712">
            <v>43831</v>
          </cell>
          <cell r="P712" t="str">
            <v>Current</v>
          </cell>
        </row>
        <row r="713">
          <cell r="B713">
            <v>42208</v>
          </cell>
          <cell r="C713">
            <v>18</v>
          </cell>
          <cell r="D713" t="str">
            <v>MB</v>
          </cell>
          <cell r="E713" t="str">
            <v>Refinance External</v>
          </cell>
          <cell r="F713" t="str">
            <v>ARM</v>
          </cell>
          <cell r="I713">
            <v>35.43</v>
          </cell>
          <cell r="J713">
            <v>17.940000000000001</v>
          </cell>
          <cell r="K713" t="str">
            <v>Conv</v>
          </cell>
          <cell r="L713">
            <v>248927.91</v>
          </cell>
          <cell r="M713" t="str">
            <v>Owner-Occupied</v>
          </cell>
          <cell r="N713">
            <v>0</v>
          </cell>
          <cell r="O713">
            <v>43831</v>
          </cell>
          <cell r="P713" t="str">
            <v>Current</v>
          </cell>
        </row>
        <row r="714">
          <cell r="B714">
            <v>42501</v>
          </cell>
          <cell r="C714">
            <v>8</v>
          </cell>
          <cell r="D714" t="str">
            <v>ON</v>
          </cell>
          <cell r="E714" t="str">
            <v>Refinance External</v>
          </cell>
          <cell r="F714" t="str">
            <v>ARM</v>
          </cell>
          <cell r="I714">
            <v>35.119999999999997</v>
          </cell>
          <cell r="J714">
            <v>22.92</v>
          </cell>
          <cell r="K714" t="str">
            <v>Conv</v>
          </cell>
          <cell r="L714">
            <v>913142.36</v>
          </cell>
          <cell r="M714" t="str">
            <v>Owner-Occupied</v>
          </cell>
          <cell r="N714">
            <v>0</v>
          </cell>
          <cell r="O714">
            <v>43831</v>
          </cell>
          <cell r="P714" t="str">
            <v>Current</v>
          </cell>
        </row>
        <row r="715">
          <cell r="B715">
            <v>41228</v>
          </cell>
          <cell r="C715">
            <v>50</v>
          </cell>
          <cell r="D715" t="str">
            <v>ON</v>
          </cell>
          <cell r="E715" t="str">
            <v>Purchase</v>
          </cell>
          <cell r="F715" t="str">
            <v>Fixed</v>
          </cell>
          <cell r="I715">
            <v>41.69</v>
          </cell>
          <cell r="J715">
            <v>41.69</v>
          </cell>
          <cell r="K715" t="str">
            <v>HiRatio</v>
          </cell>
          <cell r="L715">
            <v>0</v>
          </cell>
          <cell r="M715" t="str">
            <v>Owner-Occupied</v>
          </cell>
          <cell r="N715">
            <v>4</v>
          </cell>
          <cell r="O715">
            <v>42206</v>
          </cell>
          <cell r="P715" t="str">
            <v>Current</v>
          </cell>
        </row>
        <row r="716">
          <cell r="B716">
            <v>42401</v>
          </cell>
          <cell r="C716">
            <v>11</v>
          </cell>
          <cell r="D716" t="str">
            <v>SK</v>
          </cell>
          <cell r="E716" t="str">
            <v>Refinance External</v>
          </cell>
          <cell r="F716" t="str">
            <v>Fixed</v>
          </cell>
          <cell r="I716">
            <v>28.11</v>
          </cell>
          <cell r="J716">
            <v>26.02</v>
          </cell>
          <cell r="K716" t="str">
            <v>Conv</v>
          </cell>
          <cell r="L716">
            <v>174070.47</v>
          </cell>
          <cell r="M716" t="str">
            <v>Owner-Occupied</v>
          </cell>
          <cell r="N716">
            <v>0</v>
          </cell>
          <cell r="O716">
            <v>43831</v>
          </cell>
          <cell r="P716" t="str">
            <v>Current</v>
          </cell>
        </row>
        <row r="717">
          <cell r="B717">
            <v>41822</v>
          </cell>
          <cell r="C717">
            <v>30</v>
          </cell>
          <cell r="D717" t="str">
            <v>ON</v>
          </cell>
          <cell r="E717" t="str">
            <v>Purchase</v>
          </cell>
          <cell r="F717" t="str">
            <v>ARM</v>
          </cell>
          <cell r="I717">
            <v>34.57</v>
          </cell>
          <cell r="J717">
            <v>24.13</v>
          </cell>
          <cell r="K717" t="str">
            <v>Conv</v>
          </cell>
          <cell r="L717">
            <v>441529.52</v>
          </cell>
          <cell r="M717" t="str">
            <v>Owner-Occupied</v>
          </cell>
          <cell r="N717">
            <v>0</v>
          </cell>
          <cell r="O717">
            <v>43831</v>
          </cell>
          <cell r="P717" t="str">
            <v>Current</v>
          </cell>
        </row>
        <row r="718">
          <cell r="B718">
            <v>42377</v>
          </cell>
          <cell r="C718">
            <v>12</v>
          </cell>
          <cell r="D718" t="str">
            <v>AB</v>
          </cell>
          <cell r="E718" t="str">
            <v>Purchase</v>
          </cell>
          <cell r="F718" t="str">
            <v>Fixed</v>
          </cell>
          <cell r="I718">
            <v>35.31</v>
          </cell>
          <cell r="J718">
            <v>17.079999999999998</v>
          </cell>
          <cell r="K718" t="str">
            <v>HiRatio</v>
          </cell>
          <cell r="L718">
            <v>294030.44</v>
          </cell>
          <cell r="M718" t="str">
            <v>Owner-Occupied</v>
          </cell>
          <cell r="N718">
            <v>0</v>
          </cell>
          <cell r="O718">
            <v>43831</v>
          </cell>
          <cell r="P718" t="str">
            <v>Current</v>
          </cell>
        </row>
        <row r="719">
          <cell r="B719">
            <v>40982</v>
          </cell>
          <cell r="C719">
            <v>58</v>
          </cell>
          <cell r="D719" t="str">
            <v>AB</v>
          </cell>
          <cell r="E719" t="str">
            <v>Purchase</v>
          </cell>
          <cell r="F719" t="str">
            <v>Fixed</v>
          </cell>
          <cell r="I719">
            <v>28.93</v>
          </cell>
          <cell r="J719">
            <v>12.33</v>
          </cell>
          <cell r="K719" t="str">
            <v>Conv</v>
          </cell>
          <cell r="L719">
            <v>220941.49</v>
          </cell>
          <cell r="M719" t="str">
            <v>Rental</v>
          </cell>
          <cell r="N719">
            <v>0</v>
          </cell>
          <cell r="O719">
            <v>43831</v>
          </cell>
          <cell r="P719" t="str">
            <v>Current</v>
          </cell>
        </row>
        <row r="720">
          <cell r="B720">
            <v>42648</v>
          </cell>
          <cell r="C720">
            <v>3</v>
          </cell>
          <cell r="D720" t="str">
            <v>AB</v>
          </cell>
          <cell r="E720" t="str">
            <v>Transfer</v>
          </cell>
          <cell r="F720" t="str">
            <v>ARM</v>
          </cell>
          <cell r="I720">
            <v>32.229999999999997</v>
          </cell>
          <cell r="J720">
            <v>21.12</v>
          </cell>
          <cell r="K720" t="str">
            <v>HiRatio</v>
          </cell>
          <cell r="L720">
            <v>327230.46999999997</v>
          </cell>
          <cell r="M720" t="str">
            <v>Owner-Occupied</v>
          </cell>
          <cell r="N720">
            <v>0</v>
          </cell>
          <cell r="O720">
            <v>43831</v>
          </cell>
          <cell r="P720" t="str">
            <v>Current</v>
          </cell>
        </row>
        <row r="721">
          <cell r="B721">
            <v>42542</v>
          </cell>
          <cell r="C721">
            <v>7</v>
          </cell>
          <cell r="D721" t="str">
            <v>ON</v>
          </cell>
          <cell r="E721" t="str">
            <v>Purchase</v>
          </cell>
          <cell r="F721" t="str">
            <v>Fixed</v>
          </cell>
          <cell r="I721">
            <v>37.979999999999997</v>
          </cell>
          <cell r="J721">
            <v>28.23</v>
          </cell>
          <cell r="K721" t="str">
            <v>HiRatio</v>
          </cell>
          <cell r="L721">
            <v>337667.07</v>
          </cell>
          <cell r="M721" t="str">
            <v>Owner-Occupied</v>
          </cell>
          <cell r="N721">
            <v>0</v>
          </cell>
          <cell r="O721">
            <v>43831</v>
          </cell>
          <cell r="P721" t="str">
            <v>Current</v>
          </cell>
        </row>
        <row r="722">
          <cell r="B722">
            <v>40939</v>
          </cell>
          <cell r="C722">
            <v>60</v>
          </cell>
          <cell r="D722" t="str">
            <v>AB</v>
          </cell>
          <cell r="E722" t="str">
            <v>Refinance External</v>
          </cell>
          <cell r="F722" t="str">
            <v>Fixed</v>
          </cell>
          <cell r="I722">
            <v>33.479999999999997</v>
          </cell>
          <cell r="J722">
            <v>23.75</v>
          </cell>
          <cell r="K722" t="str">
            <v>HiRatio</v>
          </cell>
          <cell r="L722">
            <v>0</v>
          </cell>
          <cell r="M722" t="str">
            <v>Owner-Occupied</v>
          </cell>
          <cell r="N722">
            <v>4</v>
          </cell>
          <cell r="O722">
            <v>42765</v>
          </cell>
          <cell r="P722" t="str">
            <v>Current</v>
          </cell>
        </row>
        <row r="723">
          <cell r="B723">
            <v>42041</v>
          </cell>
          <cell r="C723">
            <v>23</v>
          </cell>
          <cell r="D723" t="str">
            <v>ON</v>
          </cell>
          <cell r="E723" t="str">
            <v>Purchase</v>
          </cell>
          <cell r="F723" t="str">
            <v>Fixed</v>
          </cell>
          <cell r="I723">
            <v>16.13</v>
          </cell>
          <cell r="J723">
            <v>13.03</v>
          </cell>
          <cell r="K723" t="str">
            <v>Conv</v>
          </cell>
          <cell r="L723">
            <v>210043.07</v>
          </cell>
          <cell r="M723" t="str">
            <v>Owner-Occupied</v>
          </cell>
          <cell r="N723">
            <v>0</v>
          </cell>
          <cell r="O723">
            <v>43831</v>
          </cell>
          <cell r="P723" t="str">
            <v>Current</v>
          </cell>
        </row>
        <row r="724">
          <cell r="B724">
            <v>41400</v>
          </cell>
          <cell r="C724">
            <v>44</v>
          </cell>
          <cell r="D724" t="str">
            <v>AB</v>
          </cell>
          <cell r="E724" t="str">
            <v>Purchase with Improvements</v>
          </cell>
          <cell r="F724" t="str">
            <v>Fixed</v>
          </cell>
          <cell r="I724">
            <v>37.83</v>
          </cell>
          <cell r="J724">
            <v>19.940000000000001</v>
          </cell>
          <cell r="K724" t="str">
            <v>HiRatio</v>
          </cell>
          <cell r="L724">
            <v>271629.36</v>
          </cell>
          <cell r="M724" t="str">
            <v>Owner-Occupied</v>
          </cell>
          <cell r="N724">
            <v>0</v>
          </cell>
          <cell r="O724">
            <v>43831</v>
          </cell>
          <cell r="P724" t="str">
            <v>Current</v>
          </cell>
        </row>
        <row r="725">
          <cell r="B725">
            <v>40921</v>
          </cell>
          <cell r="C725">
            <v>60</v>
          </cell>
          <cell r="D725" t="str">
            <v>AB</v>
          </cell>
          <cell r="E725" t="str">
            <v>Purchase</v>
          </cell>
          <cell r="F725" t="str">
            <v>Fixed</v>
          </cell>
          <cell r="I725">
            <v>38.909999999999997</v>
          </cell>
          <cell r="J725">
            <v>38.909999999999997</v>
          </cell>
          <cell r="K725" t="str">
            <v>HiRatio</v>
          </cell>
          <cell r="L725">
            <v>0</v>
          </cell>
          <cell r="M725" t="str">
            <v>Owner-Occupied</v>
          </cell>
          <cell r="N725">
            <v>4</v>
          </cell>
          <cell r="O725">
            <v>42079</v>
          </cell>
          <cell r="P725" t="str">
            <v>Current</v>
          </cell>
        </row>
        <row r="726">
          <cell r="B726">
            <v>40956</v>
          </cell>
          <cell r="C726">
            <v>59</v>
          </cell>
          <cell r="D726" t="str">
            <v>ON</v>
          </cell>
          <cell r="E726" t="str">
            <v>Purchase</v>
          </cell>
          <cell r="F726" t="str">
            <v>Fixed</v>
          </cell>
          <cell r="I726">
            <v>31.19</v>
          </cell>
          <cell r="J726">
            <v>14.92</v>
          </cell>
          <cell r="K726" t="str">
            <v>HiRatio</v>
          </cell>
          <cell r="L726">
            <v>0</v>
          </cell>
          <cell r="M726" t="str">
            <v>Owner-Occupied</v>
          </cell>
          <cell r="N726">
            <v>4</v>
          </cell>
          <cell r="O726">
            <v>41495</v>
          </cell>
          <cell r="P726" t="str">
            <v>Current</v>
          </cell>
        </row>
        <row r="727">
          <cell r="B727">
            <v>41586</v>
          </cell>
          <cell r="C727">
            <v>38</v>
          </cell>
          <cell r="D727" t="str">
            <v>AB</v>
          </cell>
          <cell r="E727" t="str">
            <v>Purchase</v>
          </cell>
          <cell r="F727" t="str">
            <v>ARM</v>
          </cell>
          <cell r="I727">
            <v>34.97</v>
          </cell>
          <cell r="J727">
            <v>27.95</v>
          </cell>
          <cell r="K727" t="str">
            <v>HiRatio</v>
          </cell>
          <cell r="L727">
            <v>0</v>
          </cell>
          <cell r="M727" t="str">
            <v>Owner-Occupied</v>
          </cell>
          <cell r="N727">
            <v>4</v>
          </cell>
          <cell r="O727">
            <v>41822</v>
          </cell>
          <cell r="P727" t="str">
            <v>Current</v>
          </cell>
        </row>
        <row r="728">
          <cell r="B728">
            <v>42215</v>
          </cell>
          <cell r="C728">
            <v>18</v>
          </cell>
          <cell r="D728" t="str">
            <v>ON</v>
          </cell>
          <cell r="E728" t="str">
            <v>Refinance External</v>
          </cell>
          <cell r="F728" t="str">
            <v>ARM</v>
          </cell>
          <cell r="I728">
            <v>36.090000000000003</v>
          </cell>
          <cell r="J728">
            <v>26.97</v>
          </cell>
          <cell r="K728" t="str">
            <v>Conv</v>
          </cell>
          <cell r="L728">
            <v>521981.3</v>
          </cell>
          <cell r="M728" t="str">
            <v>Owner-Occupied</v>
          </cell>
          <cell r="N728">
            <v>0</v>
          </cell>
          <cell r="O728">
            <v>43831</v>
          </cell>
          <cell r="P728" t="str">
            <v>Current</v>
          </cell>
        </row>
        <row r="729">
          <cell r="B729">
            <v>41610</v>
          </cell>
          <cell r="C729">
            <v>37</v>
          </cell>
          <cell r="D729" t="str">
            <v>ON</v>
          </cell>
          <cell r="E729" t="str">
            <v>Purchase</v>
          </cell>
          <cell r="F729" t="str">
            <v>ARM</v>
          </cell>
          <cell r="I729">
            <v>33.950000000000003</v>
          </cell>
          <cell r="J729">
            <v>25.96</v>
          </cell>
          <cell r="K729" t="str">
            <v>HiRatio</v>
          </cell>
          <cell r="L729">
            <v>274039.73</v>
          </cell>
          <cell r="M729" t="str">
            <v>Owner-Occupied</v>
          </cell>
          <cell r="N729">
            <v>0</v>
          </cell>
          <cell r="O729">
            <v>43831</v>
          </cell>
          <cell r="P729" t="str">
            <v>Current</v>
          </cell>
        </row>
        <row r="730">
          <cell r="B730">
            <v>41453</v>
          </cell>
          <cell r="C730">
            <v>43</v>
          </cell>
          <cell r="D730" t="str">
            <v>AB</v>
          </cell>
          <cell r="E730" t="str">
            <v>Purchase with Improvements</v>
          </cell>
          <cell r="F730" t="str">
            <v>Fixed</v>
          </cell>
          <cell r="I730">
            <v>33.299999999999997</v>
          </cell>
          <cell r="J730">
            <v>12.54</v>
          </cell>
          <cell r="K730" t="str">
            <v>HiRatio</v>
          </cell>
          <cell r="L730">
            <v>193201.6</v>
          </cell>
          <cell r="M730" t="str">
            <v>Owner-Occupied</v>
          </cell>
          <cell r="N730">
            <v>0</v>
          </cell>
          <cell r="O730">
            <v>43831</v>
          </cell>
          <cell r="P730" t="str">
            <v>Current</v>
          </cell>
        </row>
        <row r="731">
          <cell r="B731">
            <v>41851</v>
          </cell>
          <cell r="C731">
            <v>30</v>
          </cell>
          <cell r="D731" t="str">
            <v>AB</v>
          </cell>
          <cell r="E731" t="str">
            <v>Transfer</v>
          </cell>
          <cell r="F731" t="str">
            <v>ARM</v>
          </cell>
          <cell r="I731">
            <v>29.68</v>
          </cell>
          <cell r="J731">
            <v>16.420000000000002</v>
          </cell>
          <cell r="K731" t="str">
            <v>Conv</v>
          </cell>
          <cell r="L731">
            <v>364108.77</v>
          </cell>
          <cell r="M731" t="str">
            <v>Owner-Occupied</v>
          </cell>
          <cell r="N731">
            <v>0</v>
          </cell>
          <cell r="O731">
            <v>43831</v>
          </cell>
          <cell r="P731" t="str">
            <v>Current</v>
          </cell>
        </row>
        <row r="732">
          <cell r="B732">
            <v>41397</v>
          </cell>
          <cell r="C732">
            <v>44</v>
          </cell>
          <cell r="D732" t="str">
            <v>ON</v>
          </cell>
          <cell r="E732" t="str">
            <v>Purchase</v>
          </cell>
          <cell r="F732" t="str">
            <v>ARM</v>
          </cell>
          <cell r="I732">
            <v>39.880000000000003</v>
          </cell>
          <cell r="J732">
            <v>12.18</v>
          </cell>
          <cell r="K732" t="str">
            <v>Conv</v>
          </cell>
          <cell r="L732">
            <v>0</v>
          </cell>
          <cell r="M732" t="str">
            <v>Second Home</v>
          </cell>
          <cell r="N732">
            <v>4</v>
          </cell>
          <cell r="O732">
            <v>42110</v>
          </cell>
          <cell r="P732" t="str">
            <v>Current</v>
          </cell>
        </row>
        <row r="733">
          <cell r="B733">
            <v>42468</v>
          </cell>
          <cell r="C733">
            <v>9</v>
          </cell>
          <cell r="D733" t="str">
            <v>ON</v>
          </cell>
          <cell r="E733" t="str">
            <v>Refinance External</v>
          </cell>
          <cell r="F733" t="str">
            <v>Fixed</v>
          </cell>
          <cell r="I733">
            <v>40.07</v>
          </cell>
          <cell r="J733">
            <v>39.43</v>
          </cell>
          <cell r="K733" t="str">
            <v>Conv</v>
          </cell>
          <cell r="L733">
            <v>363819.41</v>
          </cell>
          <cell r="M733" t="str">
            <v>Owner-Occupied</v>
          </cell>
          <cell r="N733">
            <v>0</v>
          </cell>
          <cell r="O733">
            <v>43831</v>
          </cell>
          <cell r="P733" t="str">
            <v>Current</v>
          </cell>
        </row>
        <row r="734">
          <cell r="B734">
            <v>41029</v>
          </cell>
          <cell r="C734">
            <v>57</v>
          </cell>
          <cell r="D734" t="str">
            <v>AB</v>
          </cell>
          <cell r="E734" t="str">
            <v>Refinance External</v>
          </cell>
          <cell r="F734" t="str">
            <v>Fixed</v>
          </cell>
          <cell r="I734">
            <v>26.26</v>
          </cell>
          <cell r="J734">
            <v>26.15</v>
          </cell>
          <cell r="K734" t="str">
            <v>Conv</v>
          </cell>
          <cell r="L734">
            <v>0</v>
          </cell>
          <cell r="M734" t="str">
            <v>Owner-Occupied</v>
          </cell>
          <cell r="N734">
            <v>4</v>
          </cell>
          <cell r="O734">
            <v>41701</v>
          </cell>
          <cell r="P734" t="str">
            <v>Current</v>
          </cell>
        </row>
        <row r="735">
          <cell r="B735">
            <v>41578</v>
          </cell>
          <cell r="C735">
            <v>39</v>
          </cell>
          <cell r="D735" t="str">
            <v>ON</v>
          </cell>
          <cell r="E735" t="str">
            <v>Purchase</v>
          </cell>
          <cell r="F735" t="str">
            <v>Fixed</v>
          </cell>
          <cell r="I735">
            <v>21.07</v>
          </cell>
          <cell r="J735">
            <v>20.86</v>
          </cell>
          <cell r="K735" t="str">
            <v>Conv</v>
          </cell>
          <cell r="L735">
            <v>155407.79999999999</v>
          </cell>
          <cell r="M735" t="str">
            <v>Owner-Occupied</v>
          </cell>
          <cell r="N735">
            <v>0</v>
          </cell>
          <cell r="O735">
            <v>43831</v>
          </cell>
          <cell r="P735" t="str">
            <v>Current</v>
          </cell>
        </row>
        <row r="736">
          <cell r="B736">
            <v>42692</v>
          </cell>
          <cell r="C736">
            <v>2</v>
          </cell>
          <cell r="D736" t="str">
            <v>AB</v>
          </cell>
          <cell r="E736" t="str">
            <v>Purchase</v>
          </cell>
          <cell r="F736" t="str">
            <v>Fixed</v>
          </cell>
          <cell r="I736">
            <v>34.94</v>
          </cell>
          <cell r="J736">
            <v>28.9</v>
          </cell>
          <cell r="K736" t="str">
            <v>HiRatio</v>
          </cell>
          <cell r="L736">
            <v>288444.93</v>
          </cell>
          <cell r="M736" t="str">
            <v>Owner-Occupied</v>
          </cell>
          <cell r="N736">
            <v>0</v>
          </cell>
          <cell r="O736">
            <v>43831</v>
          </cell>
          <cell r="P736" t="str">
            <v>Current</v>
          </cell>
        </row>
        <row r="737">
          <cell r="B737">
            <v>42569</v>
          </cell>
          <cell r="C737">
            <v>6</v>
          </cell>
          <cell r="D737" t="str">
            <v>ON</v>
          </cell>
          <cell r="E737" t="str">
            <v>Purchase</v>
          </cell>
          <cell r="F737" t="str">
            <v>ARM</v>
          </cell>
          <cell r="I737">
            <v>34.82</v>
          </cell>
          <cell r="J737">
            <v>13.34</v>
          </cell>
          <cell r="K737" t="str">
            <v>HiRatio</v>
          </cell>
          <cell r="L737">
            <v>408866.19</v>
          </cell>
          <cell r="M737" t="str">
            <v>Second Home</v>
          </cell>
          <cell r="N737">
            <v>0</v>
          </cell>
          <cell r="O737">
            <v>43831</v>
          </cell>
          <cell r="P737" t="str">
            <v>Current</v>
          </cell>
        </row>
        <row r="738">
          <cell r="B738">
            <v>42200</v>
          </cell>
          <cell r="C738">
            <v>18</v>
          </cell>
          <cell r="D738" t="str">
            <v>BC</v>
          </cell>
          <cell r="E738" t="str">
            <v>Purchase</v>
          </cell>
          <cell r="F738" t="str">
            <v>Fixed</v>
          </cell>
          <cell r="I738">
            <v>39.33</v>
          </cell>
          <cell r="J738">
            <v>32.82</v>
          </cell>
          <cell r="K738" t="str">
            <v>HiRatio</v>
          </cell>
          <cell r="L738">
            <v>357684.29</v>
          </cell>
          <cell r="M738" t="str">
            <v>Owner-Occupied</v>
          </cell>
          <cell r="N738">
            <v>0</v>
          </cell>
          <cell r="O738">
            <v>43831</v>
          </cell>
          <cell r="P738" t="str">
            <v>Current</v>
          </cell>
        </row>
        <row r="739">
          <cell r="B739">
            <v>42615</v>
          </cell>
          <cell r="C739">
            <v>4</v>
          </cell>
          <cell r="D739" t="str">
            <v>ON</v>
          </cell>
          <cell r="E739" t="str">
            <v>Refinance External</v>
          </cell>
          <cell r="F739" t="str">
            <v>Fixed</v>
          </cell>
          <cell r="I739">
            <v>29.95</v>
          </cell>
          <cell r="J739">
            <v>29.75</v>
          </cell>
          <cell r="K739" t="str">
            <v>Conv</v>
          </cell>
          <cell r="L739">
            <v>415301.46</v>
          </cell>
          <cell r="M739" t="str">
            <v>Owner-Occupied</v>
          </cell>
          <cell r="N739">
            <v>0</v>
          </cell>
          <cell r="O739">
            <v>43831</v>
          </cell>
          <cell r="P739" t="str">
            <v>Current</v>
          </cell>
        </row>
        <row r="740">
          <cell r="B740">
            <v>42444</v>
          </cell>
          <cell r="C740">
            <v>10</v>
          </cell>
          <cell r="D740" t="str">
            <v>ON</v>
          </cell>
          <cell r="E740" t="str">
            <v>Purchase</v>
          </cell>
          <cell r="F740" t="str">
            <v>ARM</v>
          </cell>
          <cell r="I740">
            <v>31.16</v>
          </cell>
          <cell r="J740">
            <v>30.67</v>
          </cell>
          <cell r="K740" t="str">
            <v>Conv</v>
          </cell>
          <cell r="L740">
            <v>147342.04999999999</v>
          </cell>
          <cell r="M740" t="str">
            <v>Owner-Occupied</v>
          </cell>
          <cell r="N740">
            <v>0</v>
          </cell>
          <cell r="O740">
            <v>43831</v>
          </cell>
          <cell r="P740" t="str">
            <v>Current</v>
          </cell>
        </row>
        <row r="741">
          <cell r="B741">
            <v>41089</v>
          </cell>
          <cell r="C741">
            <v>55</v>
          </cell>
          <cell r="D741" t="str">
            <v>AB</v>
          </cell>
          <cell r="E741" t="str">
            <v>Refinance External</v>
          </cell>
          <cell r="F741" t="str">
            <v>Fixed</v>
          </cell>
          <cell r="I741">
            <v>31.18</v>
          </cell>
          <cell r="J741">
            <v>31.18</v>
          </cell>
          <cell r="K741" t="str">
            <v>Conv</v>
          </cell>
          <cell r="L741">
            <v>0</v>
          </cell>
          <cell r="M741" t="str">
            <v>Owner-Occupied</v>
          </cell>
          <cell r="N741">
            <v>4</v>
          </cell>
          <cell r="O741">
            <v>41354</v>
          </cell>
          <cell r="P741" t="str">
            <v>Current</v>
          </cell>
        </row>
        <row r="742">
          <cell r="B742">
            <v>41723</v>
          </cell>
          <cell r="C742">
            <v>34</v>
          </cell>
          <cell r="D742" t="str">
            <v>BC</v>
          </cell>
          <cell r="E742" t="str">
            <v>Purchase</v>
          </cell>
          <cell r="F742" t="str">
            <v>Fixed</v>
          </cell>
          <cell r="I742">
            <v>25.59</v>
          </cell>
          <cell r="J742">
            <v>24.28</v>
          </cell>
          <cell r="K742" t="str">
            <v>HiRatio</v>
          </cell>
          <cell r="L742">
            <v>290335.23</v>
          </cell>
          <cell r="M742" t="str">
            <v>Owner-Occupied</v>
          </cell>
          <cell r="N742">
            <v>0</v>
          </cell>
          <cell r="O742">
            <v>43831</v>
          </cell>
          <cell r="P742" t="str">
            <v>Current</v>
          </cell>
        </row>
        <row r="743">
          <cell r="B743">
            <v>41715</v>
          </cell>
          <cell r="C743">
            <v>34</v>
          </cell>
          <cell r="D743" t="str">
            <v>BC</v>
          </cell>
          <cell r="E743" t="str">
            <v>Refinance External</v>
          </cell>
          <cell r="F743" t="str">
            <v>Fixed</v>
          </cell>
          <cell r="I743">
            <v>34.270000000000003</v>
          </cell>
          <cell r="J743">
            <v>27.34</v>
          </cell>
          <cell r="K743" t="str">
            <v>Conv</v>
          </cell>
          <cell r="L743">
            <v>329347.09999999998</v>
          </cell>
          <cell r="M743" t="str">
            <v>Owner-Occupied</v>
          </cell>
          <cell r="N743">
            <v>0</v>
          </cell>
          <cell r="O743">
            <v>43831</v>
          </cell>
          <cell r="P743" t="str">
            <v>Current</v>
          </cell>
        </row>
        <row r="744">
          <cell r="B744">
            <v>41879</v>
          </cell>
          <cell r="C744">
            <v>29</v>
          </cell>
          <cell r="D744" t="str">
            <v>BC</v>
          </cell>
          <cell r="E744" t="str">
            <v>Purchase</v>
          </cell>
          <cell r="F744" t="str">
            <v>Fixed</v>
          </cell>
          <cell r="I744">
            <v>41.25</v>
          </cell>
          <cell r="J744">
            <v>34.450000000000003</v>
          </cell>
          <cell r="K744" t="str">
            <v>HiRatio</v>
          </cell>
          <cell r="L744">
            <v>386845.92</v>
          </cell>
          <cell r="M744" t="str">
            <v>Owner-Occupied</v>
          </cell>
          <cell r="N744">
            <v>0</v>
          </cell>
          <cell r="O744">
            <v>43831</v>
          </cell>
          <cell r="P744" t="str">
            <v>Current</v>
          </cell>
        </row>
        <row r="745">
          <cell r="B745">
            <v>42039</v>
          </cell>
          <cell r="C745">
            <v>23</v>
          </cell>
          <cell r="D745" t="str">
            <v>AB</v>
          </cell>
          <cell r="E745" t="str">
            <v>Purchase</v>
          </cell>
          <cell r="F745" t="str">
            <v>Fixed</v>
          </cell>
          <cell r="I745">
            <v>36.22</v>
          </cell>
          <cell r="J745">
            <v>24.25</v>
          </cell>
          <cell r="K745" t="str">
            <v>HiRatio</v>
          </cell>
          <cell r="L745">
            <v>207272.48</v>
          </cell>
          <cell r="M745" t="str">
            <v>Owner-Occupied</v>
          </cell>
          <cell r="N745">
            <v>0</v>
          </cell>
          <cell r="O745">
            <v>43831</v>
          </cell>
          <cell r="P745" t="str">
            <v>Current</v>
          </cell>
        </row>
        <row r="746">
          <cell r="B746">
            <v>42026</v>
          </cell>
          <cell r="C746">
            <v>24</v>
          </cell>
          <cell r="D746" t="str">
            <v>ON</v>
          </cell>
          <cell r="E746" t="str">
            <v>Refinance External</v>
          </cell>
          <cell r="F746" t="str">
            <v>Fixed</v>
          </cell>
          <cell r="I746">
            <v>34.1</v>
          </cell>
          <cell r="J746">
            <v>17.350000000000001</v>
          </cell>
          <cell r="K746" t="str">
            <v>Conv</v>
          </cell>
          <cell r="L746">
            <v>0</v>
          </cell>
          <cell r="M746" t="str">
            <v>Owner-Occupied</v>
          </cell>
          <cell r="N746">
            <v>4</v>
          </cell>
          <cell r="O746">
            <v>42696</v>
          </cell>
          <cell r="P746" t="str">
            <v>Current</v>
          </cell>
        </row>
        <row r="747">
          <cell r="B747">
            <v>41701</v>
          </cell>
          <cell r="C747">
            <v>34</v>
          </cell>
          <cell r="D747" t="str">
            <v>AB</v>
          </cell>
          <cell r="E747" t="str">
            <v>Purchase</v>
          </cell>
          <cell r="F747" t="str">
            <v>ARM</v>
          </cell>
          <cell r="I747">
            <v>32.29</v>
          </cell>
          <cell r="J747">
            <v>17.239999999999998</v>
          </cell>
          <cell r="K747" t="str">
            <v>HiRatio</v>
          </cell>
          <cell r="L747">
            <v>0</v>
          </cell>
          <cell r="M747" t="str">
            <v>Owner-Occupied</v>
          </cell>
          <cell r="N747">
            <v>4</v>
          </cell>
          <cell r="O747">
            <v>42706</v>
          </cell>
          <cell r="P747" t="str">
            <v>Current</v>
          </cell>
        </row>
        <row r="748">
          <cell r="B748">
            <v>41774</v>
          </cell>
          <cell r="C748">
            <v>32</v>
          </cell>
          <cell r="D748" t="str">
            <v>ON</v>
          </cell>
          <cell r="E748" t="str">
            <v>Purchase</v>
          </cell>
          <cell r="F748" t="str">
            <v>Fixed</v>
          </cell>
          <cell r="I748">
            <v>38.39</v>
          </cell>
          <cell r="J748">
            <v>27.92</v>
          </cell>
          <cell r="K748" t="str">
            <v>HiRatio</v>
          </cell>
          <cell r="L748">
            <v>229754.91</v>
          </cell>
          <cell r="M748" t="str">
            <v>Owner-Occupied</v>
          </cell>
          <cell r="N748">
            <v>0</v>
          </cell>
          <cell r="O748">
            <v>43831</v>
          </cell>
          <cell r="P748" t="str">
            <v>Current</v>
          </cell>
        </row>
        <row r="749">
          <cell r="B749">
            <v>41684</v>
          </cell>
          <cell r="C749">
            <v>35</v>
          </cell>
          <cell r="D749" t="str">
            <v>ON</v>
          </cell>
          <cell r="E749" t="str">
            <v>Purchase</v>
          </cell>
          <cell r="F749" t="str">
            <v>ARM</v>
          </cell>
          <cell r="I749">
            <v>36.25</v>
          </cell>
          <cell r="J749">
            <v>9.9499999999999993</v>
          </cell>
          <cell r="K749" t="str">
            <v>Conv</v>
          </cell>
          <cell r="L749">
            <v>280762.61</v>
          </cell>
          <cell r="M749" t="str">
            <v>Owner-Occupied</v>
          </cell>
          <cell r="N749">
            <v>0</v>
          </cell>
          <cell r="O749">
            <v>43831</v>
          </cell>
          <cell r="P749" t="str">
            <v>Current</v>
          </cell>
        </row>
        <row r="750">
          <cell r="B750">
            <v>42024</v>
          </cell>
          <cell r="C750">
            <v>24</v>
          </cell>
          <cell r="D750" t="str">
            <v>BC</v>
          </cell>
          <cell r="E750" t="str">
            <v>Purchase</v>
          </cell>
          <cell r="F750" t="str">
            <v>Fixed</v>
          </cell>
          <cell r="I750">
            <v>32.520000000000003</v>
          </cell>
          <cell r="J750">
            <v>14.3</v>
          </cell>
          <cell r="K750" t="str">
            <v>HiRatio</v>
          </cell>
          <cell r="L750">
            <v>476808.09</v>
          </cell>
          <cell r="M750" t="str">
            <v>Second Home</v>
          </cell>
          <cell r="N750">
            <v>0</v>
          </cell>
          <cell r="O750">
            <v>43831</v>
          </cell>
          <cell r="P750" t="str">
            <v>90+</v>
          </cell>
        </row>
        <row r="751">
          <cell r="B751">
            <v>42209</v>
          </cell>
          <cell r="C751">
            <v>18</v>
          </cell>
          <cell r="D751" t="str">
            <v>SK</v>
          </cell>
          <cell r="E751" t="str">
            <v>Purchase</v>
          </cell>
          <cell r="F751" t="str">
            <v>Fixed</v>
          </cell>
          <cell r="I751">
            <v>38.6</v>
          </cell>
          <cell r="J751">
            <v>29.63</v>
          </cell>
          <cell r="K751" t="str">
            <v>HiRatio</v>
          </cell>
          <cell r="L751">
            <v>312014.61</v>
          </cell>
          <cell r="M751" t="str">
            <v>Owner-Occupied</v>
          </cell>
          <cell r="N751">
            <v>0</v>
          </cell>
          <cell r="O751">
            <v>43831</v>
          </cell>
          <cell r="P751" t="str">
            <v>Current</v>
          </cell>
        </row>
        <row r="752">
          <cell r="B752">
            <v>40774</v>
          </cell>
          <cell r="C752">
            <v>65</v>
          </cell>
          <cell r="D752" t="str">
            <v>ON</v>
          </cell>
          <cell r="E752" t="str">
            <v>Refinance External</v>
          </cell>
          <cell r="F752" t="str">
            <v>Fixed</v>
          </cell>
          <cell r="I752">
            <v>29.68</v>
          </cell>
          <cell r="J752">
            <v>28.49</v>
          </cell>
          <cell r="K752" t="str">
            <v>Conv</v>
          </cell>
          <cell r="L752">
            <v>0</v>
          </cell>
          <cell r="M752" t="str">
            <v>Owner-Occupied</v>
          </cell>
          <cell r="N752">
            <v>4</v>
          </cell>
          <cell r="O752">
            <v>42101</v>
          </cell>
          <cell r="P752" t="str">
            <v>Current</v>
          </cell>
        </row>
        <row r="753">
          <cell r="B753">
            <v>40695</v>
          </cell>
          <cell r="C753">
            <v>67</v>
          </cell>
          <cell r="D753" t="str">
            <v>ON</v>
          </cell>
          <cell r="E753" t="str">
            <v>Purchase</v>
          </cell>
          <cell r="F753" t="str">
            <v>Fixed</v>
          </cell>
          <cell r="I753">
            <v>38.51</v>
          </cell>
          <cell r="J753">
            <v>7.64</v>
          </cell>
          <cell r="K753" t="str">
            <v>HiRatio</v>
          </cell>
          <cell r="L753">
            <v>358950.66</v>
          </cell>
          <cell r="M753" t="str">
            <v>Second Home</v>
          </cell>
          <cell r="N753">
            <v>0</v>
          </cell>
          <cell r="O753">
            <v>43831</v>
          </cell>
          <cell r="P753" t="str">
            <v>Current</v>
          </cell>
        </row>
        <row r="754">
          <cell r="B754">
            <v>42270</v>
          </cell>
          <cell r="C754">
            <v>16</v>
          </cell>
          <cell r="D754" t="str">
            <v>ON</v>
          </cell>
          <cell r="E754" t="str">
            <v>Refinance External</v>
          </cell>
          <cell r="F754" t="str">
            <v>ARM</v>
          </cell>
          <cell r="I754">
            <v>30.76</v>
          </cell>
          <cell r="J754">
            <v>29.93</v>
          </cell>
          <cell r="K754" t="str">
            <v>Conv</v>
          </cell>
          <cell r="L754">
            <v>307420.55</v>
          </cell>
          <cell r="M754" t="str">
            <v>Owner-Occupied</v>
          </cell>
          <cell r="N754">
            <v>0</v>
          </cell>
          <cell r="O754">
            <v>43831</v>
          </cell>
          <cell r="P754" t="str">
            <v>Current</v>
          </cell>
        </row>
        <row r="755">
          <cell r="B755">
            <v>42664</v>
          </cell>
          <cell r="C755">
            <v>3</v>
          </cell>
          <cell r="D755" t="str">
            <v>ON</v>
          </cell>
          <cell r="E755" t="str">
            <v>Purchase</v>
          </cell>
          <cell r="F755" t="str">
            <v>Fixed</v>
          </cell>
          <cell r="I755">
            <v>23.11</v>
          </cell>
          <cell r="J755">
            <v>22.83</v>
          </cell>
          <cell r="K755" t="str">
            <v>Conv</v>
          </cell>
          <cell r="L755">
            <v>214889.31</v>
          </cell>
          <cell r="M755" t="str">
            <v>Owner-Occupied</v>
          </cell>
          <cell r="N755">
            <v>0</v>
          </cell>
          <cell r="O755">
            <v>43831</v>
          </cell>
          <cell r="P755" t="str">
            <v>Current</v>
          </cell>
        </row>
        <row r="756">
          <cell r="B756">
            <v>41074</v>
          </cell>
          <cell r="C756">
            <v>55</v>
          </cell>
          <cell r="D756" t="str">
            <v>BC</v>
          </cell>
          <cell r="E756" t="str">
            <v>Transfer</v>
          </cell>
          <cell r="F756" t="str">
            <v>Fixed</v>
          </cell>
          <cell r="I756">
            <v>32.74</v>
          </cell>
          <cell r="J756">
            <v>14.89</v>
          </cell>
          <cell r="K756" t="str">
            <v>HiRatio</v>
          </cell>
          <cell r="L756">
            <v>0</v>
          </cell>
          <cell r="M756" t="str">
            <v>Owner-Occupied</v>
          </cell>
          <cell r="N756">
            <v>4</v>
          </cell>
          <cell r="O756">
            <v>41409</v>
          </cell>
          <cell r="P756" t="str">
            <v>Current</v>
          </cell>
        </row>
        <row r="757">
          <cell r="B757">
            <v>42223</v>
          </cell>
          <cell r="C757">
            <v>17</v>
          </cell>
          <cell r="D757" t="str">
            <v>ON</v>
          </cell>
          <cell r="E757" t="str">
            <v>Purchase</v>
          </cell>
          <cell r="F757" t="str">
            <v>ARM</v>
          </cell>
          <cell r="I757">
            <v>25.52</v>
          </cell>
          <cell r="J757">
            <v>21.33</v>
          </cell>
          <cell r="K757" t="str">
            <v>Conv</v>
          </cell>
          <cell r="L757">
            <v>802836.38</v>
          </cell>
          <cell r="M757" t="str">
            <v>Owner-Occupied</v>
          </cell>
          <cell r="N757">
            <v>0</v>
          </cell>
          <cell r="O757">
            <v>43831</v>
          </cell>
          <cell r="P757" t="str">
            <v>Current</v>
          </cell>
        </row>
        <row r="758">
          <cell r="B758">
            <v>41395</v>
          </cell>
          <cell r="C758">
            <v>44</v>
          </cell>
          <cell r="D758" t="str">
            <v>BC</v>
          </cell>
          <cell r="E758" t="str">
            <v>Transfer</v>
          </cell>
          <cell r="F758" t="str">
            <v>Fixed</v>
          </cell>
          <cell r="I758">
            <v>42.56</v>
          </cell>
          <cell r="J758">
            <v>20.38</v>
          </cell>
          <cell r="K758" t="str">
            <v>HiRatio</v>
          </cell>
          <cell r="L758">
            <v>258413.77</v>
          </cell>
          <cell r="M758" t="str">
            <v>Owner-Occupied</v>
          </cell>
          <cell r="N758">
            <v>0</v>
          </cell>
          <cell r="O758">
            <v>43831</v>
          </cell>
          <cell r="P758" t="str">
            <v>Current</v>
          </cell>
        </row>
        <row r="759">
          <cell r="B759">
            <v>41670</v>
          </cell>
          <cell r="C759">
            <v>36</v>
          </cell>
          <cell r="D759" t="str">
            <v>ON</v>
          </cell>
          <cell r="E759" t="str">
            <v>Transfer</v>
          </cell>
          <cell r="F759" t="str">
            <v>Fixed</v>
          </cell>
          <cell r="I759">
            <v>35.65</v>
          </cell>
          <cell r="J759">
            <v>24.51</v>
          </cell>
          <cell r="K759" t="str">
            <v>HiRatio</v>
          </cell>
          <cell r="L759">
            <v>166306.56</v>
          </cell>
          <cell r="M759" t="str">
            <v>Owner-Occupied</v>
          </cell>
          <cell r="N759">
            <v>0</v>
          </cell>
          <cell r="O759">
            <v>43831</v>
          </cell>
          <cell r="P759" t="str">
            <v>Current</v>
          </cell>
        </row>
        <row r="760">
          <cell r="B760">
            <v>41389</v>
          </cell>
          <cell r="C760">
            <v>45</v>
          </cell>
          <cell r="D760" t="str">
            <v>ON</v>
          </cell>
          <cell r="E760" t="str">
            <v>Purchase</v>
          </cell>
          <cell r="F760" t="str">
            <v>Fixed</v>
          </cell>
          <cell r="I760">
            <v>30.25</v>
          </cell>
          <cell r="J760">
            <v>9.7200000000000006</v>
          </cell>
          <cell r="K760" t="str">
            <v>HiRatio</v>
          </cell>
          <cell r="L760">
            <v>0</v>
          </cell>
          <cell r="M760" t="str">
            <v>Owner-Occupied</v>
          </cell>
          <cell r="N760">
            <v>4</v>
          </cell>
          <cell r="O760">
            <v>41884</v>
          </cell>
          <cell r="P760" t="str">
            <v>Current</v>
          </cell>
        </row>
        <row r="761">
          <cell r="B761">
            <v>42167</v>
          </cell>
          <cell r="C761">
            <v>19</v>
          </cell>
          <cell r="D761" t="str">
            <v>ON</v>
          </cell>
          <cell r="E761" t="str">
            <v>Purchase</v>
          </cell>
          <cell r="F761" t="str">
            <v>Fixed</v>
          </cell>
          <cell r="I761">
            <v>28.88</v>
          </cell>
          <cell r="J761">
            <v>21.59</v>
          </cell>
          <cell r="K761" t="str">
            <v>HiRatio</v>
          </cell>
          <cell r="L761">
            <v>196122.21</v>
          </cell>
          <cell r="M761" t="str">
            <v>Owner-Occupied</v>
          </cell>
          <cell r="N761">
            <v>0</v>
          </cell>
          <cell r="O761">
            <v>43831</v>
          </cell>
          <cell r="P761" t="str">
            <v>Current</v>
          </cell>
        </row>
        <row r="762">
          <cell r="B762">
            <v>40505</v>
          </cell>
          <cell r="C762">
            <v>74</v>
          </cell>
          <cell r="D762" t="str">
            <v>AB</v>
          </cell>
          <cell r="E762" t="str">
            <v>Purchase</v>
          </cell>
          <cell r="F762" t="str">
            <v>Fixed</v>
          </cell>
          <cell r="I762">
            <v>43.26</v>
          </cell>
          <cell r="J762">
            <v>43.15</v>
          </cell>
          <cell r="K762" t="str">
            <v>HiRatio</v>
          </cell>
          <cell r="L762">
            <v>219195.09</v>
          </cell>
          <cell r="M762" t="str">
            <v>Owner-Occupied</v>
          </cell>
          <cell r="N762">
            <v>0</v>
          </cell>
          <cell r="O762">
            <v>43831</v>
          </cell>
          <cell r="P762" t="str">
            <v>Current</v>
          </cell>
        </row>
        <row r="763">
          <cell r="B763">
            <v>41152</v>
          </cell>
          <cell r="C763">
            <v>53</v>
          </cell>
          <cell r="D763" t="str">
            <v>AB</v>
          </cell>
          <cell r="E763" t="str">
            <v>Purchase</v>
          </cell>
          <cell r="F763" t="str">
            <v>Fixed</v>
          </cell>
          <cell r="I763">
            <v>32.74</v>
          </cell>
          <cell r="J763">
            <v>32.17</v>
          </cell>
          <cell r="K763" t="str">
            <v>HiRatio</v>
          </cell>
          <cell r="L763">
            <v>266529.21000000002</v>
          </cell>
          <cell r="M763" t="str">
            <v>Owner-Occupied</v>
          </cell>
          <cell r="N763">
            <v>0</v>
          </cell>
          <cell r="O763">
            <v>43831</v>
          </cell>
          <cell r="P763" t="str">
            <v>Current</v>
          </cell>
        </row>
        <row r="764">
          <cell r="B764">
            <v>41425</v>
          </cell>
          <cell r="C764">
            <v>44</v>
          </cell>
          <cell r="D764" t="str">
            <v>AB</v>
          </cell>
          <cell r="E764" t="str">
            <v>Purchase</v>
          </cell>
          <cell r="F764" t="str">
            <v>Fixed</v>
          </cell>
          <cell r="I764">
            <v>26.35</v>
          </cell>
          <cell r="J764">
            <v>23.42</v>
          </cell>
          <cell r="K764" t="str">
            <v>HiRatio</v>
          </cell>
          <cell r="L764">
            <v>184929.68</v>
          </cell>
          <cell r="M764" t="str">
            <v>Owner-Occupied</v>
          </cell>
          <cell r="N764">
            <v>0</v>
          </cell>
          <cell r="O764">
            <v>43831</v>
          </cell>
          <cell r="P764" t="str">
            <v>Current</v>
          </cell>
        </row>
        <row r="765">
          <cell r="B765">
            <v>42278</v>
          </cell>
          <cell r="C765">
            <v>15</v>
          </cell>
          <cell r="D765" t="str">
            <v>ON</v>
          </cell>
          <cell r="E765" t="str">
            <v>Purchase</v>
          </cell>
          <cell r="F765" t="str">
            <v>ARM</v>
          </cell>
          <cell r="I765">
            <v>33.229999999999997</v>
          </cell>
          <cell r="J765">
            <v>24.6</v>
          </cell>
          <cell r="K765" t="str">
            <v>Conv</v>
          </cell>
          <cell r="L765">
            <v>316449.46000000002</v>
          </cell>
          <cell r="M765" t="str">
            <v>Owner-Occupied</v>
          </cell>
          <cell r="N765">
            <v>0</v>
          </cell>
          <cell r="O765">
            <v>43831</v>
          </cell>
          <cell r="P765" t="str">
            <v>Current</v>
          </cell>
        </row>
        <row r="766">
          <cell r="B766">
            <v>42013</v>
          </cell>
          <cell r="C766">
            <v>24</v>
          </cell>
          <cell r="D766" t="str">
            <v>ON</v>
          </cell>
          <cell r="E766" t="str">
            <v>Purchase</v>
          </cell>
          <cell r="F766" t="str">
            <v>Fixed</v>
          </cell>
          <cell r="I766">
            <v>39.200000000000003</v>
          </cell>
          <cell r="J766">
            <v>38.83</v>
          </cell>
          <cell r="K766" t="str">
            <v>HiRatio</v>
          </cell>
          <cell r="L766">
            <v>149957.41</v>
          </cell>
          <cell r="M766" t="str">
            <v>Owner-Occupied</v>
          </cell>
          <cell r="N766">
            <v>0</v>
          </cell>
          <cell r="O766">
            <v>43831</v>
          </cell>
          <cell r="P766" t="str">
            <v>Current</v>
          </cell>
        </row>
        <row r="767">
          <cell r="B767">
            <v>42193</v>
          </cell>
          <cell r="C767">
            <v>18</v>
          </cell>
          <cell r="D767" t="str">
            <v>ON</v>
          </cell>
          <cell r="E767" t="str">
            <v>Refinance External</v>
          </cell>
          <cell r="F767" t="str">
            <v>Fixed</v>
          </cell>
          <cell r="I767">
            <v>39.61</v>
          </cell>
          <cell r="J767">
            <v>37.24</v>
          </cell>
          <cell r="K767" t="str">
            <v>Conv</v>
          </cell>
          <cell r="L767">
            <v>419704.26</v>
          </cell>
          <cell r="M767" t="str">
            <v>Owner-Occupied</v>
          </cell>
          <cell r="N767">
            <v>0</v>
          </cell>
          <cell r="O767">
            <v>43831</v>
          </cell>
          <cell r="P767" t="str">
            <v>Current</v>
          </cell>
        </row>
        <row r="768">
          <cell r="B768">
            <v>40515</v>
          </cell>
          <cell r="C768">
            <v>73</v>
          </cell>
          <cell r="D768" t="str">
            <v>ON</v>
          </cell>
          <cell r="E768" t="str">
            <v>Purchase</v>
          </cell>
          <cell r="F768" t="str">
            <v>Fixed</v>
          </cell>
          <cell r="I768">
            <v>37.24</v>
          </cell>
          <cell r="J768">
            <v>29.18</v>
          </cell>
          <cell r="K768" t="str">
            <v>Conv</v>
          </cell>
          <cell r="L768">
            <v>0</v>
          </cell>
          <cell r="M768" t="str">
            <v>Owner-Occupied</v>
          </cell>
          <cell r="N768">
            <v>4</v>
          </cell>
          <cell r="O768">
            <v>42339</v>
          </cell>
          <cell r="P768" t="str">
            <v>Current</v>
          </cell>
        </row>
        <row r="769">
          <cell r="B769">
            <v>42124</v>
          </cell>
          <cell r="C769">
            <v>21</v>
          </cell>
          <cell r="D769" t="str">
            <v>AB</v>
          </cell>
          <cell r="E769" t="str">
            <v>Refinance External</v>
          </cell>
          <cell r="F769" t="str">
            <v>Fixed</v>
          </cell>
          <cell r="I769">
            <v>43.21</v>
          </cell>
          <cell r="J769">
            <v>27.64</v>
          </cell>
          <cell r="K769" t="str">
            <v>Conv</v>
          </cell>
          <cell r="L769">
            <v>265894.26</v>
          </cell>
          <cell r="M769" t="str">
            <v>Owner-Occupied</v>
          </cell>
          <cell r="N769">
            <v>0</v>
          </cell>
          <cell r="O769">
            <v>43831</v>
          </cell>
          <cell r="P769" t="str">
            <v>Current</v>
          </cell>
        </row>
        <row r="770">
          <cell r="B770">
            <v>41120</v>
          </cell>
          <cell r="C770">
            <v>54</v>
          </cell>
          <cell r="D770" t="str">
            <v>ON</v>
          </cell>
          <cell r="E770" t="str">
            <v>Purchase</v>
          </cell>
          <cell r="F770" t="str">
            <v>Fixed</v>
          </cell>
          <cell r="I770">
            <v>23.63</v>
          </cell>
          <cell r="J770">
            <v>23.46</v>
          </cell>
          <cell r="K770" t="str">
            <v>Conv</v>
          </cell>
          <cell r="L770">
            <v>214378.55</v>
          </cell>
          <cell r="M770" t="str">
            <v>Owner-Occupied</v>
          </cell>
          <cell r="N770">
            <v>0</v>
          </cell>
          <cell r="O770">
            <v>43831</v>
          </cell>
          <cell r="P770" t="str">
            <v>Current</v>
          </cell>
        </row>
        <row r="771">
          <cell r="B771">
            <v>42307</v>
          </cell>
          <cell r="C771">
            <v>15</v>
          </cell>
          <cell r="D771" t="str">
            <v>AB</v>
          </cell>
          <cell r="E771" t="str">
            <v>Purchase</v>
          </cell>
          <cell r="F771" t="str">
            <v>Fixed</v>
          </cell>
          <cell r="I771">
            <v>38.82</v>
          </cell>
          <cell r="J771">
            <v>36.76</v>
          </cell>
          <cell r="K771" t="str">
            <v>HiRatio</v>
          </cell>
          <cell r="L771">
            <v>225654.36</v>
          </cell>
          <cell r="M771" t="str">
            <v>Owner-Occupied</v>
          </cell>
          <cell r="N771">
            <v>0</v>
          </cell>
          <cell r="O771">
            <v>43831</v>
          </cell>
          <cell r="P771" t="str">
            <v>Current</v>
          </cell>
        </row>
        <row r="772">
          <cell r="B772">
            <v>42657</v>
          </cell>
          <cell r="C772">
            <v>3</v>
          </cell>
          <cell r="D772" t="str">
            <v>BC</v>
          </cell>
          <cell r="E772" t="str">
            <v>Refinance External</v>
          </cell>
          <cell r="F772" t="str">
            <v>ARM</v>
          </cell>
          <cell r="I772">
            <v>25.25</v>
          </cell>
          <cell r="J772">
            <v>17.95</v>
          </cell>
          <cell r="K772" t="str">
            <v>Conv</v>
          </cell>
          <cell r="L772">
            <v>496830.94</v>
          </cell>
          <cell r="M772" t="str">
            <v>Owner-Occupied</v>
          </cell>
          <cell r="N772">
            <v>0</v>
          </cell>
          <cell r="O772">
            <v>43831</v>
          </cell>
          <cell r="P772" t="str">
            <v>Current</v>
          </cell>
        </row>
        <row r="773">
          <cell r="B773">
            <v>41705</v>
          </cell>
          <cell r="C773">
            <v>34</v>
          </cell>
          <cell r="D773" t="str">
            <v>ON</v>
          </cell>
          <cell r="E773" t="str">
            <v>Purchase with Improvements</v>
          </cell>
          <cell r="F773" t="str">
            <v>ARM</v>
          </cell>
          <cell r="I773">
            <v>37.36</v>
          </cell>
          <cell r="J773">
            <v>21.13</v>
          </cell>
          <cell r="K773" t="str">
            <v>HiRatio</v>
          </cell>
          <cell r="L773">
            <v>0</v>
          </cell>
          <cell r="M773" t="str">
            <v>Owner-Occupied</v>
          </cell>
          <cell r="N773">
            <v>4</v>
          </cell>
          <cell r="O773">
            <v>42460</v>
          </cell>
          <cell r="P773" t="str">
            <v>Current</v>
          </cell>
        </row>
        <row r="774">
          <cell r="B774">
            <v>42475</v>
          </cell>
          <cell r="C774">
            <v>9</v>
          </cell>
          <cell r="D774" t="str">
            <v>ON</v>
          </cell>
          <cell r="E774" t="str">
            <v>Refinance External</v>
          </cell>
          <cell r="F774" t="str">
            <v>ARM</v>
          </cell>
          <cell r="I774">
            <v>29.3</v>
          </cell>
          <cell r="J774">
            <v>23.65</v>
          </cell>
          <cell r="K774" t="str">
            <v>Conv</v>
          </cell>
          <cell r="L774">
            <v>333756.87</v>
          </cell>
          <cell r="M774" t="str">
            <v>Owner-Occupied</v>
          </cell>
          <cell r="N774">
            <v>0</v>
          </cell>
          <cell r="O774">
            <v>43831</v>
          </cell>
          <cell r="P774" t="str">
            <v>Current</v>
          </cell>
        </row>
        <row r="775">
          <cell r="B775">
            <v>41793</v>
          </cell>
          <cell r="C775">
            <v>31</v>
          </cell>
          <cell r="D775" t="str">
            <v>ON</v>
          </cell>
          <cell r="E775" t="str">
            <v>Purchase</v>
          </cell>
          <cell r="F775" t="str">
            <v>ARM</v>
          </cell>
          <cell r="I775">
            <v>31.59</v>
          </cell>
          <cell r="J775">
            <v>22.38</v>
          </cell>
          <cell r="K775" t="str">
            <v>HiRatio</v>
          </cell>
          <cell r="L775">
            <v>233722.41</v>
          </cell>
          <cell r="M775" t="str">
            <v>Owner-Occupied</v>
          </cell>
          <cell r="N775">
            <v>0</v>
          </cell>
          <cell r="O775">
            <v>43831</v>
          </cell>
          <cell r="P775" t="str">
            <v>Current</v>
          </cell>
        </row>
        <row r="776">
          <cell r="B776">
            <v>42577</v>
          </cell>
          <cell r="C776">
            <v>6</v>
          </cell>
          <cell r="D776" t="str">
            <v>BC</v>
          </cell>
          <cell r="E776" t="str">
            <v>Refinance External</v>
          </cell>
          <cell r="F776" t="str">
            <v>ARM</v>
          </cell>
          <cell r="I776">
            <v>31.96</v>
          </cell>
          <cell r="J776">
            <v>25.12</v>
          </cell>
          <cell r="K776" t="str">
            <v>Conv</v>
          </cell>
          <cell r="L776">
            <v>371739.82</v>
          </cell>
          <cell r="M776" t="str">
            <v>Owner-Occupied</v>
          </cell>
          <cell r="N776">
            <v>0</v>
          </cell>
          <cell r="O776">
            <v>43831</v>
          </cell>
          <cell r="P776" t="str">
            <v>Current</v>
          </cell>
        </row>
        <row r="777">
          <cell r="B777">
            <v>40465</v>
          </cell>
          <cell r="C777">
            <v>75</v>
          </cell>
          <cell r="D777" t="str">
            <v>ON</v>
          </cell>
          <cell r="E777" t="str">
            <v>Purchase</v>
          </cell>
          <cell r="F777" t="str">
            <v>ARM</v>
          </cell>
          <cell r="I777">
            <v>23.47</v>
          </cell>
          <cell r="J777">
            <v>21.51</v>
          </cell>
          <cell r="K777" t="str">
            <v>Conv</v>
          </cell>
          <cell r="L777">
            <v>0</v>
          </cell>
          <cell r="M777" t="str">
            <v>Owner-Occupied</v>
          </cell>
          <cell r="N777">
            <v>4</v>
          </cell>
          <cell r="O777">
            <v>40897</v>
          </cell>
          <cell r="P777" t="str">
            <v>Current</v>
          </cell>
        </row>
        <row r="778">
          <cell r="B778">
            <v>40872</v>
          </cell>
          <cell r="C778">
            <v>62</v>
          </cell>
          <cell r="D778" t="str">
            <v>ON</v>
          </cell>
          <cell r="E778" t="str">
            <v>Purchase</v>
          </cell>
          <cell r="F778" t="str">
            <v>Fixed</v>
          </cell>
          <cell r="I778">
            <v>19.97</v>
          </cell>
          <cell r="J778">
            <v>15.62</v>
          </cell>
          <cell r="K778" t="str">
            <v>HiRatio</v>
          </cell>
          <cell r="L778">
            <v>233955.11</v>
          </cell>
          <cell r="M778" t="str">
            <v>Owner-Occupied</v>
          </cell>
          <cell r="N778">
            <v>0</v>
          </cell>
          <cell r="O778">
            <v>43831</v>
          </cell>
          <cell r="P778" t="str">
            <v>Current</v>
          </cell>
        </row>
        <row r="779">
          <cell r="B779">
            <v>41236</v>
          </cell>
          <cell r="C779">
            <v>50</v>
          </cell>
          <cell r="D779" t="str">
            <v>AB</v>
          </cell>
          <cell r="E779" t="str">
            <v>Purchase</v>
          </cell>
          <cell r="F779" t="str">
            <v>Fixed</v>
          </cell>
          <cell r="I779">
            <v>24.75</v>
          </cell>
          <cell r="J779">
            <v>24.59</v>
          </cell>
          <cell r="K779" t="str">
            <v>HiRatio</v>
          </cell>
          <cell r="L779">
            <v>158905.51999999999</v>
          </cell>
          <cell r="M779" t="str">
            <v>Owner-Occupied</v>
          </cell>
          <cell r="N779">
            <v>0</v>
          </cell>
          <cell r="O779">
            <v>43831</v>
          </cell>
          <cell r="P779" t="str">
            <v>Current</v>
          </cell>
        </row>
        <row r="780">
          <cell r="B780">
            <v>41746</v>
          </cell>
          <cell r="C780">
            <v>33</v>
          </cell>
          <cell r="D780" t="str">
            <v>ON</v>
          </cell>
          <cell r="E780" t="str">
            <v>Refinance External</v>
          </cell>
          <cell r="F780" t="str">
            <v>ARM</v>
          </cell>
          <cell r="I780">
            <v>39.99</v>
          </cell>
          <cell r="J780">
            <v>17.399999999999999</v>
          </cell>
          <cell r="K780" t="str">
            <v>Conv</v>
          </cell>
          <cell r="L780">
            <v>161031.81</v>
          </cell>
          <cell r="M780" t="str">
            <v>Owner-Occupied</v>
          </cell>
          <cell r="N780">
            <v>0</v>
          </cell>
          <cell r="O780">
            <v>43831</v>
          </cell>
          <cell r="P780" t="str">
            <v>Current</v>
          </cell>
        </row>
        <row r="781">
          <cell r="B781">
            <v>41927</v>
          </cell>
          <cell r="C781">
            <v>27</v>
          </cell>
          <cell r="D781" t="str">
            <v>ON</v>
          </cell>
          <cell r="E781" t="str">
            <v>Purchase</v>
          </cell>
          <cell r="F781" t="str">
            <v>ARM</v>
          </cell>
          <cell r="I781">
            <v>33.06</v>
          </cell>
          <cell r="J781">
            <v>24.94</v>
          </cell>
          <cell r="K781" t="str">
            <v>HiRatio</v>
          </cell>
          <cell r="L781">
            <v>0</v>
          </cell>
          <cell r="M781" t="str">
            <v>Owner-Occupied</v>
          </cell>
          <cell r="N781">
            <v>4</v>
          </cell>
          <cell r="O781">
            <v>42348</v>
          </cell>
          <cell r="P781" t="str">
            <v>Current</v>
          </cell>
        </row>
        <row r="782">
          <cell r="B782">
            <v>42188</v>
          </cell>
          <cell r="C782">
            <v>18</v>
          </cell>
          <cell r="D782" t="str">
            <v>ON</v>
          </cell>
          <cell r="E782" t="str">
            <v>Purchase</v>
          </cell>
          <cell r="F782" t="str">
            <v>ARM</v>
          </cell>
          <cell r="I782">
            <v>36.53</v>
          </cell>
          <cell r="J782">
            <v>31.81</v>
          </cell>
          <cell r="K782" t="str">
            <v>HiRatio</v>
          </cell>
          <cell r="L782">
            <v>168127.93</v>
          </cell>
          <cell r="M782" t="str">
            <v>Owner-Occupied</v>
          </cell>
          <cell r="N782">
            <v>0</v>
          </cell>
          <cell r="O782">
            <v>43831</v>
          </cell>
          <cell r="P782" t="str">
            <v>Current</v>
          </cell>
        </row>
        <row r="783">
          <cell r="B783">
            <v>42608</v>
          </cell>
          <cell r="C783">
            <v>5</v>
          </cell>
          <cell r="D783" t="str">
            <v>SK</v>
          </cell>
          <cell r="E783" t="str">
            <v>Purchase</v>
          </cell>
          <cell r="F783" t="str">
            <v>Fixed</v>
          </cell>
          <cell r="I783">
            <v>39.19</v>
          </cell>
          <cell r="J783">
            <v>38.57</v>
          </cell>
          <cell r="K783" t="str">
            <v>HiRatio</v>
          </cell>
          <cell r="L783">
            <v>243695.03</v>
          </cell>
          <cell r="M783" t="str">
            <v>Owner-Occupied</v>
          </cell>
          <cell r="N783">
            <v>0</v>
          </cell>
          <cell r="O783">
            <v>43831</v>
          </cell>
          <cell r="P783" t="str">
            <v>Current</v>
          </cell>
        </row>
        <row r="784">
          <cell r="B784">
            <v>41852</v>
          </cell>
          <cell r="C784">
            <v>29</v>
          </cell>
          <cell r="D784" t="str">
            <v>ON</v>
          </cell>
          <cell r="E784" t="str">
            <v>Refinance External</v>
          </cell>
          <cell r="F784" t="str">
            <v>Fixed</v>
          </cell>
          <cell r="I784">
            <v>30.04</v>
          </cell>
          <cell r="J784">
            <v>18.22</v>
          </cell>
          <cell r="K784" t="str">
            <v>Conv</v>
          </cell>
          <cell r="L784">
            <v>144941.49</v>
          </cell>
          <cell r="M784" t="str">
            <v>Owner-Occupied</v>
          </cell>
          <cell r="N784">
            <v>0</v>
          </cell>
          <cell r="O784">
            <v>43831</v>
          </cell>
          <cell r="P784" t="str">
            <v>Current</v>
          </cell>
        </row>
        <row r="785">
          <cell r="B785">
            <v>41690</v>
          </cell>
          <cell r="C785">
            <v>35</v>
          </cell>
          <cell r="D785" t="str">
            <v>AB</v>
          </cell>
          <cell r="E785" t="str">
            <v>Purchase</v>
          </cell>
          <cell r="F785" t="str">
            <v>ARM</v>
          </cell>
          <cell r="I785">
            <v>27.04</v>
          </cell>
          <cell r="J785">
            <v>26.19</v>
          </cell>
          <cell r="K785" t="str">
            <v>HiRatio</v>
          </cell>
          <cell r="L785">
            <v>313590.69</v>
          </cell>
          <cell r="M785" t="str">
            <v>Owner-Occupied</v>
          </cell>
          <cell r="N785">
            <v>0</v>
          </cell>
          <cell r="O785">
            <v>43831</v>
          </cell>
          <cell r="P785" t="str">
            <v>Current</v>
          </cell>
        </row>
        <row r="786">
          <cell r="B786">
            <v>41603</v>
          </cell>
          <cell r="C786">
            <v>38</v>
          </cell>
          <cell r="D786" t="str">
            <v>AB</v>
          </cell>
          <cell r="E786" t="str">
            <v>Purchase</v>
          </cell>
          <cell r="F786" t="str">
            <v>Fixed</v>
          </cell>
          <cell r="I786">
            <v>25.54</v>
          </cell>
          <cell r="J786">
            <v>25.53</v>
          </cell>
          <cell r="K786" t="str">
            <v>HiRatio</v>
          </cell>
          <cell r="L786">
            <v>314710.71999999997</v>
          </cell>
          <cell r="M786" t="str">
            <v>Owner-Occupied</v>
          </cell>
          <cell r="N786">
            <v>0</v>
          </cell>
          <cell r="O786">
            <v>43831</v>
          </cell>
          <cell r="P786" t="str">
            <v>Current</v>
          </cell>
        </row>
        <row r="787">
          <cell r="B787">
            <v>42206</v>
          </cell>
          <cell r="C787">
            <v>18</v>
          </cell>
          <cell r="D787" t="str">
            <v>ON</v>
          </cell>
          <cell r="E787" t="str">
            <v>Transfer</v>
          </cell>
          <cell r="F787" t="str">
            <v>Fixed</v>
          </cell>
          <cell r="I787">
            <v>29.03</v>
          </cell>
          <cell r="J787">
            <v>15.57</v>
          </cell>
          <cell r="K787" t="str">
            <v>Conv</v>
          </cell>
          <cell r="L787">
            <v>129080.06</v>
          </cell>
          <cell r="M787" t="str">
            <v>Owner-Occupied</v>
          </cell>
          <cell r="N787">
            <v>0</v>
          </cell>
          <cell r="O787">
            <v>43831</v>
          </cell>
          <cell r="P787" t="str">
            <v>Current</v>
          </cell>
        </row>
        <row r="788">
          <cell r="B788">
            <v>40998</v>
          </cell>
          <cell r="C788">
            <v>58</v>
          </cell>
          <cell r="D788" t="str">
            <v>ON</v>
          </cell>
          <cell r="E788" t="str">
            <v>Purchase</v>
          </cell>
          <cell r="F788" t="str">
            <v>ARM</v>
          </cell>
          <cell r="I788">
            <v>36.18</v>
          </cell>
          <cell r="J788">
            <v>6.9</v>
          </cell>
          <cell r="K788" t="str">
            <v>Conv</v>
          </cell>
          <cell r="L788">
            <v>0</v>
          </cell>
          <cell r="M788" t="str">
            <v>Rental</v>
          </cell>
          <cell r="N788">
            <v>4</v>
          </cell>
          <cell r="O788">
            <v>42674</v>
          </cell>
          <cell r="P788" t="str">
            <v>Current</v>
          </cell>
        </row>
        <row r="789">
          <cell r="B789">
            <v>40627</v>
          </cell>
          <cell r="C789">
            <v>70</v>
          </cell>
          <cell r="D789" t="str">
            <v>ON</v>
          </cell>
          <cell r="E789" t="str">
            <v>Purchase</v>
          </cell>
          <cell r="F789" t="str">
            <v>Fixed</v>
          </cell>
          <cell r="I789">
            <v>38.869999999999997</v>
          </cell>
          <cell r="J789">
            <v>27.53</v>
          </cell>
          <cell r="K789" t="str">
            <v>HiRatio</v>
          </cell>
          <cell r="L789">
            <v>176087.38</v>
          </cell>
          <cell r="M789" t="str">
            <v>Owner-Occupied</v>
          </cell>
          <cell r="N789">
            <v>0</v>
          </cell>
          <cell r="O789">
            <v>43831</v>
          </cell>
          <cell r="P789" t="str">
            <v>Current</v>
          </cell>
        </row>
        <row r="790">
          <cell r="B790">
            <v>42200</v>
          </cell>
          <cell r="C790">
            <v>18</v>
          </cell>
          <cell r="D790" t="str">
            <v>SK</v>
          </cell>
          <cell r="E790" t="str">
            <v>Purchase</v>
          </cell>
          <cell r="F790" t="str">
            <v>Fixed</v>
          </cell>
          <cell r="I790">
            <v>38.130000000000003</v>
          </cell>
          <cell r="J790">
            <v>17.91</v>
          </cell>
          <cell r="K790" t="str">
            <v>HiRatio</v>
          </cell>
          <cell r="L790">
            <v>271204.39</v>
          </cell>
          <cell r="M790" t="str">
            <v>Owner-Occupied</v>
          </cell>
          <cell r="N790">
            <v>0</v>
          </cell>
          <cell r="O790">
            <v>43831</v>
          </cell>
          <cell r="P790" t="str">
            <v>Current</v>
          </cell>
        </row>
        <row r="791">
          <cell r="B791">
            <v>42674</v>
          </cell>
          <cell r="C791">
            <v>3</v>
          </cell>
          <cell r="D791" t="str">
            <v>ON</v>
          </cell>
          <cell r="E791" t="str">
            <v>Refinance External</v>
          </cell>
          <cell r="F791" t="str">
            <v>Fixed</v>
          </cell>
          <cell r="I791">
            <v>30.72</v>
          </cell>
          <cell r="J791">
            <v>21.02</v>
          </cell>
          <cell r="K791" t="str">
            <v>Conv</v>
          </cell>
          <cell r="L791">
            <v>174008.52</v>
          </cell>
          <cell r="M791" t="str">
            <v>Owner-Occupied</v>
          </cell>
          <cell r="N791">
            <v>0</v>
          </cell>
          <cell r="O791">
            <v>43831</v>
          </cell>
          <cell r="P791" t="str">
            <v>Current</v>
          </cell>
        </row>
        <row r="792">
          <cell r="B792">
            <v>42688</v>
          </cell>
          <cell r="C792">
            <v>2</v>
          </cell>
          <cell r="D792" t="str">
            <v>ON</v>
          </cell>
          <cell r="E792" t="str">
            <v>Refinance External</v>
          </cell>
          <cell r="F792" t="str">
            <v>ARM</v>
          </cell>
          <cell r="I792">
            <v>29.03</v>
          </cell>
          <cell r="J792">
            <v>20.93</v>
          </cell>
          <cell r="K792" t="str">
            <v>Conv</v>
          </cell>
          <cell r="L792">
            <v>546328.56999999995</v>
          </cell>
          <cell r="M792" t="str">
            <v>Owner-Occupied</v>
          </cell>
          <cell r="N792">
            <v>0</v>
          </cell>
          <cell r="O792">
            <v>43831</v>
          </cell>
          <cell r="P792" t="str">
            <v>Current</v>
          </cell>
        </row>
        <row r="793">
          <cell r="B793">
            <v>41246</v>
          </cell>
          <cell r="C793">
            <v>49</v>
          </cell>
          <cell r="D793" t="str">
            <v>ON</v>
          </cell>
          <cell r="E793" t="str">
            <v>Purchase</v>
          </cell>
          <cell r="F793" t="str">
            <v>Fixed</v>
          </cell>
          <cell r="I793">
            <v>39.299999999999997</v>
          </cell>
          <cell r="J793">
            <v>34.94</v>
          </cell>
          <cell r="K793" t="str">
            <v>Conv</v>
          </cell>
          <cell r="L793">
            <v>333432.75</v>
          </cell>
          <cell r="M793" t="str">
            <v>Owner-Occupied</v>
          </cell>
          <cell r="N793">
            <v>0</v>
          </cell>
          <cell r="O793">
            <v>43831</v>
          </cell>
          <cell r="P793" t="str">
            <v>Current</v>
          </cell>
        </row>
        <row r="794">
          <cell r="B794">
            <v>41117</v>
          </cell>
          <cell r="C794">
            <v>54</v>
          </cell>
          <cell r="D794" t="str">
            <v>ON</v>
          </cell>
          <cell r="E794" t="str">
            <v>Refinance External</v>
          </cell>
          <cell r="F794" t="str">
            <v>Fixed</v>
          </cell>
          <cell r="I794">
            <v>43.02</v>
          </cell>
          <cell r="J794">
            <v>30.05</v>
          </cell>
          <cell r="K794" t="str">
            <v>HiRatio</v>
          </cell>
          <cell r="L794">
            <v>199896.02</v>
          </cell>
          <cell r="M794" t="str">
            <v>Owner-Occupied</v>
          </cell>
          <cell r="N794">
            <v>0</v>
          </cell>
          <cell r="O794">
            <v>43831</v>
          </cell>
          <cell r="P794" t="str">
            <v>Current</v>
          </cell>
        </row>
        <row r="795">
          <cell r="B795">
            <v>41053</v>
          </cell>
          <cell r="C795">
            <v>56</v>
          </cell>
          <cell r="D795" t="str">
            <v>ON</v>
          </cell>
          <cell r="E795" t="str">
            <v>Purchase</v>
          </cell>
          <cell r="F795" t="str">
            <v>Fixed</v>
          </cell>
          <cell r="I795">
            <v>40.909999999999997</v>
          </cell>
          <cell r="J795">
            <v>25.74</v>
          </cell>
          <cell r="K795" t="str">
            <v>HiRatio</v>
          </cell>
          <cell r="L795">
            <v>0</v>
          </cell>
          <cell r="M795" t="str">
            <v>Owner-Occupied</v>
          </cell>
          <cell r="N795">
            <v>4</v>
          </cell>
          <cell r="O795">
            <v>42503</v>
          </cell>
          <cell r="P795" t="str">
            <v>Current</v>
          </cell>
        </row>
        <row r="796">
          <cell r="B796">
            <v>41978</v>
          </cell>
          <cell r="C796">
            <v>25</v>
          </cell>
          <cell r="D796" t="str">
            <v>BC</v>
          </cell>
          <cell r="E796" t="str">
            <v>Refinance External</v>
          </cell>
          <cell r="F796" t="str">
            <v>Fixed</v>
          </cell>
          <cell r="I796">
            <v>26.34</v>
          </cell>
          <cell r="J796">
            <v>26.34</v>
          </cell>
          <cell r="K796" t="str">
            <v>Conv</v>
          </cell>
          <cell r="L796">
            <v>269805.38</v>
          </cell>
          <cell r="M796" t="str">
            <v>Owner-Occupied</v>
          </cell>
          <cell r="N796">
            <v>0</v>
          </cell>
          <cell r="O796">
            <v>43831</v>
          </cell>
          <cell r="P796" t="str">
            <v>Current</v>
          </cell>
        </row>
        <row r="797">
          <cell r="B797">
            <v>41712</v>
          </cell>
          <cell r="C797">
            <v>34</v>
          </cell>
          <cell r="D797" t="str">
            <v>SK</v>
          </cell>
          <cell r="E797" t="str">
            <v>Refinance External</v>
          </cell>
          <cell r="F797" t="str">
            <v>Fixed</v>
          </cell>
          <cell r="I797">
            <v>26.35</v>
          </cell>
          <cell r="J797">
            <v>26.35</v>
          </cell>
          <cell r="K797" t="str">
            <v>Conv</v>
          </cell>
          <cell r="L797">
            <v>112371.01</v>
          </cell>
          <cell r="M797" t="str">
            <v>Owner-Occupied</v>
          </cell>
          <cell r="N797">
            <v>0</v>
          </cell>
          <cell r="O797">
            <v>43831</v>
          </cell>
          <cell r="P797" t="str">
            <v>Current</v>
          </cell>
        </row>
        <row r="798">
          <cell r="B798">
            <v>42496</v>
          </cell>
          <cell r="C798">
            <v>8</v>
          </cell>
          <cell r="D798" t="str">
            <v>ON</v>
          </cell>
          <cell r="E798" t="str">
            <v>Purchase</v>
          </cell>
          <cell r="F798" t="str">
            <v>Fixed</v>
          </cell>
          <cell r="I798">
            <v>38.619999999999997</v>
          </cell>
          <cell r="J798">
            <v>32.44</v>
          </cell>
          <cell r="K798" t="str">
            <v>HiRatio</v>
          </cell>
          <cell r="L798">
            <v>311161.68</v>
          </cell>
          <cell r="M798" t="str">
            <v>Owner-Occupied</v>
          </cell>
          <cell r="N798">
            <v>0</v>
          </cell>
          <cell r="O798">
            <v>43831</v>
          </cell>
          <cell r="P798" t="str">
            <v>Current</v>
          </cell>
        </row>
        <row r="799">
          <cell r="B799">
            <v>41817</v>
          </cell>
          <cell r="C799">
            <v>31</v>
          </cell>
          <cell r="D799" t="str">
            <v>ON</v>
          </cell>
          <cell r="E799" t="str">
            <v>Purchase</v>
          </cell>
          <cell r="F799" t="str">
            <v>Fixed</v>
          </cell>
          <cell r="I799">
            <v>29.6</v>
          </cell>
          <cell r="J799">
            <v>29.44</v>
          </cell>
          <cell r="K799" t="str">
            <v>Conv</v>
          </cell>
          <cell r="L799">
            <v>0</v>
          </cell>
          <cell r="M799" t="str">
            <v>Owner-Occupied</v>
          </cell>
          <cell r="N799">
            <v>4</v>
          </cell>
          <cell r="O799">
            <v>41824</v>
          </cell>
          <cell r="P799" t="str">
            <v>Current</v>
          </cell>
        </row>
        <row r="800">
          <cell r="B800">
            <v>40675</v>
          </cell>
          <cell r="C800">
            <v>68</v>
          </cell>
          <cell r="D800" t="str">
            <v>ON</v>
          </cell>
          <cell r="E800" t="str">
            <v>Purchase</v>
          </cell>
          <cell r="F800" t="str">
            <v>ARM</v>
          </cell>
          <cell r="I800">
            <v>22.27</v>
          </cell>
          <cell r="J800">
            <v>20.98</v>
          </cell>
          <cell r="K800" t="str">
            <v>HiRatio</v>
          </cell>
          <cell r="L800">
            <v>121908.21</v>
          </cell>
          <cell r="M800" t="str">
            <v>Owner-Occupied</v>
          </cell>
          <cell r="N800">
            <v>0</v>
          </cell>
          <cell r="O800">
            <v>43831</v>
          </cell>
          <cell r="P800" t="str">
            <v>Current</v>
          </cell>
        </row>
        <row r="801">
          <cell r="B801">
            <v>42562</v>
          </cell>
          <cell r="C801">
            <v>6</v>
          </cell>
          <cell r="D801" t="str">
            <v>AB</v>
          </cell>
          <cell r="E801" t="str">
            <v>Purchase</v>
          </cell>
          <cell r="F801" t="str">
            <v>ARM</v>
          </cell>
          <cell r="I801">
            <v>40.75</v>
          </cell>
          <cell r="J801">
            <v>12.98</v>
          </cell>
          <cell r="K801" t="str">
            <v>Conv</v>
          </cell>
          <cell r="L801">
            <v>442564.72</v>
          </cell>
          <cell r="M801" t="str">
            <v>Owner-Occupied</v>
          </cell>
          <cell r="N801">
            <v>0</v>
          </cell>
          <cell r="O801">
            <v>43831</v>
          </cell>
          <cell r="P801" t="str">
            <v>Current</v>
          </cell>
        </row>
        <row r="802">
          <cell r="B802">
            <v>42461</v>
          </cell>
          <cell r="C802">
            <v>9</v>
          </cell>
          <cell r="D802" t="str">
            <v>ON</v>
          </cell>
          <cell r="E802" t="str">
            <v>Refinance External</v>
          </cell>
          <cell r="F802" t="str">
            <v>Fixed</v>
          </cell>
          <cell r="I802">
            <v>19.36</v>
          </cell>
          <cell r="J802">
            <v>18.829999999999998</v>
          </cell>
          <cell r="K802" t="str">
            <v>Conv</v>
          </cell>
          <cell r="L802">
            <v>381106.07</v>
          </cell>
          <cell r="M802" t="str">
            <v>Owner-Occupied</v>
          </cell>
          <cell r="N802">
            <v>0</v>
          </cell>
          <cell r="O802">
            <v>43831</v>
          </cell>
          <cell r="P802" t="str">
            <v>Current</v>
          </cell>
        </row>
        <row r="803">
          <cell r="B803">
            <v>42622</v>
          </cell>
          <cell r="C803">
            <v>4</v>
          </cell>
          <cell r="D803" t="str">
            <v>BC</v>
          </cell>
          <cell r="E803" t="str">
            <v>Purchase</v>
          </cell>
          <cell r="F803" t="str">
            <v>ARM</v>
          </cell>
          <cell r="I803">
            <v>25.28</v>
          </cell>
          <cell r="J803">
            <v>23.76</v>
          </cell>
          <cell r="K803" t="str">
            <v>HiRatio</v>
          </cell>
          <cell r="L803">
            <v>594273.21</v>
          </cell>
          <cell r="M803" t="str">
            <v>Owner-Occupied</v>
          </cell>
          <cell r="N803">
            <v>0</v>
          </cell>
          <cell r="O803">
            <v>43831</v>
          </cell>
          <cell r="P803" t="str">
            <v>Current</v>
          </cell>
        </row>
        <row r="804">
          <cell r="B804">
            <v>42201</v>
          </cell>
          <cell r="C804">
            <v>18</v>
          </cell>
          <cell r="D804" t="str">
            <v>BC</v>
          </cell>
          <cell r="E804" t="str">
            <v>Purchase</v>
          </cell>
          <cell r="F804" t="str">
            <v>Fixed</v>
          </cell>
          <cell r="I804">
            <v>41.86</v>
          </cell>
          <cell r="J804">
            <v>22.14</v>
          </cell>
          <cell r="K804" t="str">
            <v>HiRatio</v>
          </cell>
          <cell r="L804">
            <v>365164.29</v>
          </cell>
          <cell r="M804" t="str">
            <v>Second Home</v>
          </cell>
          <cell r="N804">
            <v>0</v>
          </cell>
          <cell r="O804">
            <v>43831</v>
          </cell>
          <cell r="P804" t="str">
            <v>Current</v>
          </cell>
        </row>
        <row r="805">
          <cell r="B805">
            <v>40968</v>
          </cell>
          <cell r="C805">
            <v>59</v>
          </cell>
          <cell r="D805" t="str">
            <v>AB</v>
          </cell>
          <cell r="E805" t="str">
            <v>Purchase</v>
          </cell>
          <cell r="F805" t="str">
            <v>Fixed</v>
          </cell>
          <cell r="I805">
            <v>28.77</v>
          </cell>
          <cell r="J805">
            <v>28.25</v>
          </cell>
          <cell r="K805" t="str">
            <v>HiRatio</v>
          </cell>
          <cell r="L805">
            <v>0</v>
          </cell>
          <cell r="M805" t="str">
            <v>Owner-Occupied</v>
          </cell>
          <cell r="N805">
            <v>4</v>
          </cell>
          <cell r="O805">
            <v>41983</v>
          </cell>
          <cell r="P805" t="str">
            <v>Current</v>
          </cell>
        </row>
        <row r="806">
          <cell r="B806">
            <v>41145</v>
          </cell>
          <cell r="C806">
            <v>53</v>
          </cell>
          <cell r="D806" t="str">
            <v>ON</v>
          </cell>
          <cell r="E806" t="str">
            <v>Purchase</v>
          </cell>
          <cell r="F806" t="str">
            <v>Fixed</v>
          </cell>
          <cell r="I806">
            <v>40.96</v>
          </cell>
          <cell r="J806">
            <v>10.07</v>
          </cell>
          <cell r="K806" t="str">
            <v>HiRatio</v>
          </cell>
          <cell r="L806">
            <v>192672.19</v>
          </cell>
          <cell r="M806" t="str">
            <v>Owner-Occupied</v>
          </cell>
          <cell r="N806">
            <v>0</v>
          </cell>
          <cell r="O806">
            <v>43831</v>
          </cell>
          <cell r="P806" t="str">
            <v>Current</v>
          </cell>
        </row>
        <row r="807">
          <cell r="B807">
            <v>42138</v>
          </cell>
          <cell r="C807">
            <v>20</v>
          </cell>
          <cell r="D807" t="str">
            <v>ON</v>
          </cell>
          <cell r="E807" t="str">
            <v>Refinance External</v>
          </cell>
          <cell r="F807" t="str">
            <v>ARM</v>
          </cell>
          <cell r="I807">
            <v>26.24</v>
          </cell>
          <cell r="J807">
            <v>16.96</v>
          </cell>
          <cell r="K807" t="str">
            <v>Conv</v>
          </cell>
          <cell r="L807">
            <v>323091.3</v>
          </cell>
          <cell r="M807" t="str">
            <v>Owner-Occupied</v>
          </cell>
          <cell r="N807">
            <v>0</v>
          </cell>
          <cell r="O807">
            <v>43831</v>
          </cell>
          <cell r="P807" t="str">
            <v>Current</v>
          </cell>
        </row>
        <row r="808">
          <cell r="B808">
            <v>41395</v>
          </cell>
          <cell r="C808">
            <v>44</v>
          </cell>
          <cell r="D808" t="str">
            <v>AB</v>
          </cell>
          <cell r="E808" t="str">
            <v>Transfer</v>
          </cell>
          <cell r="F808" t="str">
            <v>Fixed</v>
          </cell>
          <cell r="I808">
            <v>16.940000000000001</v>
          </cell>
          <cell r="J808">
            <v>16.940000000000001</v>
          </cell>
          <cell r="K808" t="str">
            <v>Conv</v>
          </cell>
          <cell r="L808">
            <v>159663.60999999999</v>
          </cell>
          <cell r="M808" t="str">
            <v>Owner-Occupied</v>
          </cell>
          <cell r="N808">
            <v>0</v>
          </cell>
          <cell r="O808">
            <v>43831</v>
          </cell>
          <cell r="P808" t="str">
            <v>Current</v>
          </cell>
        </row>
        <row r="809">
          <cell r="B809">
            <v>41676</v>
          </cell>
          <cell r="C809">
            <v>35</v>
          </cell>
          <cell r="D809" t="str">
            <v>AB</v>
          </cell>
          <cell r="E809" t="str">
            <v>Purchase</v>
          </cell>
          <cell r="F809" t="str">
            <v>Fixed</v>
          </cell>
          <cell r="I809">
            <v>41.8</v>
          </cell>
          <cell r="J809">
            <v>15.53</v>
          </cell>
          <cell r="K809" t="str">
            <v>HiRatio</v>
          </cell>
          <cell r="L809">
            <v>615159.77</v>
          </cell>
          <cell r="M809" t="str">
            <v>Owner-Occupied</v>
          </cell>
          <cell r="N809">
            <v>0</v>
          </cell>
          <cell r="O809">
            <v>43831</v>
          </cell>
          <cell r="P809" t="str">
            <v>Current</v>
          </cell>
        </row>
        <row r="810">
          <cell r="B810">
            <v>40841</v>
          </cell>
          <cell r="C810">
            <v>63</v>
          </cell>
          <cell r="D810" t="str">
            <v>AB</v>
          </cell>
          <cell r="E810" t="str">
            <v>Purchase</v>
          </cell>
          <cell r="F810" t="str">
            <v>Fixed</v>
          </cell>
          <cell r="I810">
            <v>34.99</v>
          </cell>
          <cell r="J810">
            <v>18.86</v>
          </cell>
          <cell r="K810" t="str">
            <v>Conv</v>
          </cell>
          <cell r="L810">
            <v>108030.13</v>
          </cell>
          <cell r="M810" t="str">
            <v>Owner-Occupied</v>
          </cell>
          <cell r="N810">
            <v>0</v>
          </cell>
          <cell r="O810">
            <v>43831</v>
          </cell>
          <cell r="P810" t="str">
            <v>Current</v>
          </cell>
        </row>
        <row r="811">
          <cell r="B811">
            <v>42069</v>
          </cell>
          <cell r="C811">
            <v>22</v>
          </cell>
          <cell r="D811" t="str">
            <v>ON</v>
          </cell>
          <cell r="E811" t="str">
            <v>Refinance External</v>
          </cell>
          <cell r="F811" t="str">
            <v>ARM</v>
          </cell>
          <cell r="I811">
            <v>20.28</v>
          </cell>
          <cell r="J811">
            <v>14.75</v>
          </cell>
          <cell r="K811" t="str">
            <v>Conv</v>
          </cell>
          <cell r="L811">
            <v>375922.64</v>
          </cell>
          <cell r="M811" t="str">
            <v>Owner-Occupied</v>
          </cell>
          <cell r="N811">
            <v>0</v>
          </cell>
          <cell r="O811">
            <v>43831</v>
          </cell>
          <cell r="P811" t="str">
            <v>Current</v>
          </cell>
        </row>
        <row r="812">
          <cell r="B812">
            <v>42193</v>
          </cell>
          <cell r="C812">
            <v>18</v>
          </cell>
          <cell r="D812" t="str">
            <v>ON</v>
          </cell>
          <cell r="E812" t="str">
            <v>Purchase</v>
          </cell>
          <cell r="F812" t="str">
            <v>ARM</v>
          </cell>
          <cell r="I812">
            <v>35.24</v>
          </cell>
          <cell r="J812">
            <v>25.88</v>
          </cell>
          <cell r="K812" t="str">
            <v>Conv</v>
          </cell>
          <cell r="L812">
            <v>504266.89</v>
          </cell>
          <cell r="M812" t="str">
            <v>Owner-Occupied</v>
          </cell>
          <cell r="N812">
            <v>0</v>
          </cell>
          <cell r="O812">
            <v>43831</v>
          </cell>
          <cell r="P812" t="str">
            <v>Current</v>
          </cell>
        </row>
        <row r="813">
          <cell r="B813">
            <v>42517</v>
          </cell>
          <cell r="C813">
            <v>8</v>
          </cell>
          <cell r="D813" t="str">
            <v>AB</v>
          </cell>
          <cell r="E813" t="str">
            <v>Purchase</v>
          </cell>
          <cell r="F813" t="str">
            <v>Fixed</v>
          </cell>
          <cell r="I813">
            <v>36.9</v>
          </cell>
          <cell r="J813">
            <v>36.67</v>
          </cell>
          <cell r="K813" t="str">
            <v>HiRatio</v>
          </cell>
          <cell r="L813">
            <v>265382.34999999998</v>
          </cell>
          <cell r="M813" t="str">
            <v>Owner-Occupied</v>
          </cell>
          <cell r="N813">
            <v>0</v>
          </cell>
          <cell r="O813">
            <v>43831</v>
          </cell>
          <cell r="P813" t="str">
            <v>Current</v>
          </cell>
        </row>
        <row r="814">
          <cell r="B814">
            <v>42202</v>
          </cell>
          <cell r="C814">
            <v>18</v>
          </cell>
          <cell r="D814" t="str">
            <v>AB</v>
          </cell>
          <cell r="E814" t="str">
            <v>Purchase</v>
          </cell>
          <cell r="F814" t="str">
            <v>Fixed</v>
          </cell>
          <cell r="I814">
            <v>40.71</v>
          </cell>
          <cell r="J814">
            <v>27.26</v>
          </cell>
          <cell r="K814" t="str">
            <v>HiRatio</v>
          </cell>
          <cell r="L814">
            <v>393191.13</v>
          </cell>
          <cell r="M814" t="str">
            <v>Owner-Occupied</v>
          </cell>
          <cell r="N814">
            <v>0</v>
          </cell>
          <cell r="O814">
            <v>43831</v>
          </cell>
          <cell r="P814" t="str">
            <v>Current</v>
          </cell>
        </row>
        <row r="815">
          <cell r="B815">
            <v>41185</v>
          </cell>
          <cell r="C815">
            <v>51</v>
          </cell>
          <cell r="D815" t="str">
            <v>BC</v>
          </cell>
          <cell r="E815" t="str">
            <v>Purchase</v>
          </cell>
          <cell r="F815" t="str">
            <v>Fixed</v>
          </cell>
          <cell r="I815">
            <v>38.200000000000003</v>
          </cell>
          <cell r="J815">
            <v>28.53</v>
          </cell>
          <cell r="K815" t="str">
            <v>HiRatio</v>
          </cell>
          <cell r="L815">
            <v>236020.89</v>
          </cell>
          <cell r="M815" t="str">
            <v>Owner-Occupied</v>
          </cell>
          <cell r="N815">
            <v>0</v>
          </cell>
          <cell r="O815">
            <v>43831</v>
          </cell>
          <cell r="P815" t="str">
            <v>Current</v>
          </cell>
        </row>
        <row r="816">
          <cell r="B816">
            <v>42236</v>
          </cell>
          <cell r="C816">
            <v>17</v>
          </cell>
          <cell r="D816" t="str">
            <v>AB</v>
          </cell>
          <cell r="E816" t="str">
            <v>Purchase</v>
          </cell>
          <cell r="F816" t="str">
            <v>Fixed</v>
          </cell>
          <cell r="I816">
            <v>43.97</v>
          </cell>
          <cell r="J816">
            <v>35.799999999999997</v>
          </cell>
          <cell r="K816" t="str">
            <v>HiRatio</v>
          </cell>
          <cell r="L816">
            <v>381654.18</v>
          </cell>
          <cell r="M816" t="str">
            <v>Owner-Occupied</v>
          </cell>
          <cell r="N816">
            <v>0</v>
          </cell>
          <cell r="O816">
            <v>43831</v>
          </cell>
          <cell r="P816" t="str">
            <v>Current</v>
          </cell>
        </row>
        <row r="817">
          <cell r="B817">
            <v>41823</v>
          </cell>
          <cell r="C817">
            <v>30</v>
          </cell>
          <cell r="D817" t="str">
            <v>BC</v>
          </cell>
          <cell r="E817" t="str">
            <v>Purchase</v>
          </cell>
          <cell r="F817" t="str">
            <v>ARM</v>
          </cell>
          <cell r="I817">
            <v>29.65</v>
          </cell>
          <cell r="J817">
            <v>20.89</v>
          </cell>
          <cell r="K817" t="str">
            <v>HiRatio</v>
          </cell>
          <cell r="L817">
            <v>425128.77</v>
          </cell>
          <cell r="M817" t="str">
            <v>Owner-Occupied</v>
          </cell>
          <cell r="N817">
            <v>0</v>
          </cell>
          <cell r="O817">
            <v>43831</v>
          </cell>
          <cell r="P817" t="str">
            <v>Current</v>
          </cell>
        </row>
        <row r="818">
          <cell r="B818">
            <v>41977</v>
          </cell>
          <cell r="C818">
            <v>25</v>
          </cell>
          <cell r="D818" t="str">
            <v>AB</v>
          </cell>
          <cell r="E818" t="str">
            <v>Purchase</v>
          </cell>
          <cell r="F818" t="str">
            <v>Fixed</v>
          </cell>
          <cell r="I818">
            <v>42.91</v>
          </cell>
          <cell r="J818">
            <v>18.2</v>
          </cell>
          <cell r="K818" t="str">
            <v>HiRatio</v>
          </cell>
          <cell r="L818">
            <v>305715.52</v>
          </cell>
          <cell r="M818" t="str">
            <v>Owner-Occupied</v>
          </cell>
          <cell r="N818">
            <v>0</v>
          </cell>
          <cell r="O818">
            <v>43831</v>
          </cell>
          <cell r="P818" t="str">
            <v>Current</v>
          </cell>
        </row>
        <row r="819">
          <cell r="B819">
            <v>41422</v>
          </cell>
          <cell r="C819">
            <v>44</v>
          </cell>
          <cell r="D819" t="str">
            <v>ON</v>
          </cell>
          <cell r="E819" t="str">
            <v>Purchase</v>
          </cell>
          <cell r="F819" t="str">
            <v>Fixed</v>
          </cell>
          <cell r="I819">
            <v>40.67</v>
          </cell>
          <cell r="J819">
            <v>34.04</v>
          </cell>
          <cell r="K819" t="str">
            <v>HiRatio</v>
          </cell>
          <cell r="L819">
            <v>425318.79</v>
          </cell>
          <cell r="M819" t="str">
            <v>Owner-Occupied</v>
          </cell>
          <cell r="N819">
            <v>0</v>
          </cell>
          <cell r="O819">
            <v>43831</v>
          </cell>
          <cell r="P819" t="str">
            <v>Current</v>
          </cell>
        </row>
        <row r="820">
          <cell r="B820">
            <v>41058</v>
          </cell>
          <cell r="C820">
            <v>56</v>
          </cell>
          <cell r="D820" t="str">
            <v>ON</v>
          </cell>
          <cell r="E820" t="str">
            <v>Refinance External</v>
          </cell>
          <cell r="F820" t="str">
            <v>ARM</v>
          </cell>
          <cell r="I820">
            <v>43.58</v>
          </cell>
          <cell r="J820">
            <v>32.47</v>
          </cell>
          <cell r="K820" t="str">
            <v>Conv</v>
          </cell>
          <cell r="L820">
            <v>269803.3</v>
          </cell>
          <cell r="M820" t="str">
            <v>Owner-Occupied</v>
          </cell>
          <cell r="N820">
            <v>0</v>
          </cell>
          <cell r="O820">
            <v>43831</v>
          </cell>
          <cell r="P820" t="str">
            <v>Current</v>
          </cell>
        </row>
        <row r="821">
          <cell r="B821">
            <v>40683</v>
          </cell>
          <cell r="C821">
            <v>68</v>
          </cell>
          <cell r="D821" t="str">
            <v>SK</v>
          </cell>
          <cell r="E821" t="str">
            <v>Purchase</v>
          </cell>
          <cell r="F821" t="str">
            <v>Fixed</v>
          </cell>
          <cell r="I821">
            <v>18.440000000000001</v>
          </cell>
          <cell r="J821">
            <v>18.32</v>
          </cell>
          <cell r="K821" t="str">
            <v>HiRatio</v>
          </cell>
          <cell r="L821">
            <v>0</v>
          </cell>
          <cell r="M821" t="str">
            <v>Owner-Occupied</v>
          </cell>
          <cell r="N821">
            <v>4</v>
          </cell>
          <cell r="O821">
            <v>41549</v>
          </cell>
          <cell r="P821" t="str">
            <v>Current</v>
          </cell>
        </row>
        <row r="822">
          <cell r="B822">
            <v>41915</v>
          </cell>
          <cell r="C822">
            <v>27</v>
          </cell>
          <cell r="D822" t="str">
            <v>ON</v>
          </cell>
          <cell r="E822" t="str">
            <v>Purchase</v>
          </cell>
          <cell r="F822" t="str">
            <v>Fixed</v>
          </cell>
          <cell r="I822">
            <v>43.39</v>
          </cell>
          <cell r="J822">
            <v>31.07</v>
          </cell>
          <cell r="K822" t="str">
            <v>HiRatio</v>
          </cell>
          <cell r="L822">
            <v>169843.74</v>
          </cell>
          <cell r="M822" t="str">
            <v>Owner-Occupied</v>
          </cell>
          <cell r="N822">
            <v>0</v>
          </cell>
          <cell r="O822">
            <v>43831</v>
          </cell>
          <cell r="P822" t="str">
            <v>Current</v>
          </cell>
        </row>
        <row r="823">
          <cell r="B823">
            <v>41122</v>
          </cell>
          <cell r="C823">
            <v>53</v>
          </cell>
          <cell r="D823" t="str">
            <v>AB</v>
          </cell>
          <cell r="E823" t="str">
            <v>Purchase</v>
          </cell>
          <cell r="F823" t="str">
            <v>Fixed</v>
          </cell>
          <cell r="I823">
            <v>10.59</v>
          </cell>
          <cell r="J823">
            <v>3.51</v>
          </cell>
          <cell r="K823" t="str">
            <v>Conv</v>
          </cell>
          <cell r="L823">
            <v>301894.59999999998</v>
          </cell>
          <cell r="M823" t="str">
            <v>Second Home</v>
          </cell>
          <cell r="N823">
            <v>0</v>
          </cell>
          <cell r="O823">
            <v>43831</v>
          </cell>
          <cell r="P823" t="str">
            <v>Current</v>
          </cell>
        </row>
        <row r="824">
          <cell r="B824">
            <v>42558</v>
          </cell>
          <cell r="C824">
            <v>6</v>
          </cell>
          <cell r="D824" t="str">
            <v>BC</v>
          </cell>
          <cell r="E824" t="str">
            <v>Transfer</v>
          </cell>
          <cell r="F824" t="str">
            <v>Fixed</v>
          </cell>
          <cell r="I824">
            <v>37.380000000000003</v>
          </cell>
          <cell r="J824">
            <v>20.37</v>
          </cell>
          <cell r="K824" t="str">
            <v>HiRatio</v>
          </cell>
          <cell r="L824">
            <v>248123.82</v>
          </cell>
          <cell r="M824" t="str">
            <v>Owner-Occupied</v>
          </cell>
          <cell r="N824">
            <v>0</v>
          </cell>
          <cell r="O824">
            <v>43831</v>
          </cell>
          <cell r="P824" t="str">
            <v>Current</v>
          </cell>
        </row>
        <row r="825">
          <cell r="B825">
            <v>42522</v>
          </cell>
          <cell r="C825">
            <v>7</v>
          </cell>
          <cell r="D825" t="str">
            <v>ON</v>
          </cell>
          <cell r="E825" t="str">
            <v>Purchase</v>
          </cell>
          <cell r="F825" t="str">
            <v>ARM</v>
          </cell>
          <cell r="I825">
            <v>39.03</v>
          </cell>
          <cell r="J825">
            <v>26.11</v>
          </cell>
          <cell r="K825" t="str">
            <v>HiRatio</v>
          </cell>
          <cell r="L825">
            <v>146926.85999999999</v>
          </cell>
          <cell r="M825" t="str">
            <v>Owner-Occupied</v>
          </cell>
          <cell r="N825">
            <v>0</v>
          </cell>
          <cell r="O825">
            <v>43831</v>
          </cell>
          <cell r="P825" t="str">
            <v>Current</v>
          </cell>
        </row>
        <row r="826">
          <cell r="B826">
            <v>40742</v>
          </cell>
          <cell r="C826">
            <v>66</v>
          </cell>
          <cell r="D826" t="str">
            <v>AB</v>
          </cell>
          <cell r="E826" t="str">
            <v>Purchase</v>
          </cell>
          <cell r="F826" t="str">
            <v>ARM</v>
          </cell>
          <cell r="I826">
            <v>25.71</v>
          </cell>
          <cell r="J826">
            <v>24.8</v>
          </cell>
          <cell r="K826" t="str">
            <v>HiRatio</v>
          </cell>
          <cell r="L826">
            <v>208938.48</v>
          </cell>
          <cell r="M826" t="str">
            <v>Owner-Occupied</v>
          </cell>
          <cell r="N826">
            <v>0</v>
          </cell>
          <cell r="O826">
            <v>43831</v>
          </cell>
          <cell r="P826" t="str">
            <v>Current</v>
          </cell>
        </row>
        <row r="827">
          <cell r="B827">
            <v>41960</v>
          </cell>
          <cell r="C827">
            <v>26</v>
          </cell>
          <cell r="D827" t="str">
            <v>AB</v>
          </cell>
          <cell r="E827" t="str">
            <v>Purchase</v>
          </cell>
          <cell r="F827" t="str">
            <v>ARM</v>
          </cell>
          <cell r="I827">
            <v>36.97</v>
          </cell>
          <cell r="J827">
            <v>14.78</v>
          </cell>
          <cell r="K827" t="str">
            <v>Conv</v>
          </cell>
          <cell r="L827">
            <v>675055.04</v>
          </cell>
          <cell r="M827" t="str">
            <v>Owner-Occupied</v>
          </cell>
          <cell r="N827">
            <v>0</v>
          </cell>
          <cell r="O827">
            <v>43831</v>
          </cell>
          <cell r="P827" t="str">
            <v>Current</v>
          </cell>
        </row>
        <row r="828">
          <cell r="B828">
            <v>42704</v>
          </cell>
          <cell r="C828">
            <v>2</v>
          </cell>
          <cell r="D828" t="str">
            <v>BC</v>
          </cell>
          <cell r="E828" t="str">
            <v>Purchase</v>
          </cell>
          <cell r="F828" t="str">
            <v>Fixed</v>
          </cell>
          <cell r="I828">
            <v>34.65</v>
          </cell>
          <cell r="J828">
            <v>26.87</v>
          </cell>
          <cell r="K828" t="str">
            <v>Conv</v>
          </cell>
          <cell r="L828">
            <v>372996.49</v>
          </cell>
          <cell r="M828" t="str">
            <v>Owner-Occupied</v>
          </cell>
          <cell r="N828">
            <v>0</v>
          </cell>
          <cell r="O828">
            <v>43831</v>
          </cell>
          <cell r="P828" t="str">
            <v>Current</v>
          </cell>
        </row>
        <row r="829">
          <cell r="B829">
            <v>41709</v>
          </cell>
          <cell r="C829">
            <v>34</v>
          </cell>
          <cell r="D829" t="str">
            <v>BC</v>
          </cell>
          <cell r="E829" t="str">
            <v>Refinance External</v>
          </cell>
          <cell r="F829" t="str">
            <v>Fixed</v>
          </cell>
          <cell r="I829">
            <v>30.66</v>
          </cell>
          <cell r="J829">
            <v>17.309999999999999</v>
          </cell>
          <cell r="K829" t="str">
            <v>Conv</v>
          </cell>
          <cell r="L829">
            <v>325546.14</v>
          </cell>
          <cell r="M829" t="str">
            <v>Owner-Occupied</v>
          </cell>
          <cell r="N829">
            <v>0</v>
          </cell>
          <cell r="O829">
            <v>43831</v>
          </cell>
          <cell r="P829" t="str">
            <v>Current</v>
          </cell>
        </row>
        <row r="830">
          <cell r="B830">
            <v>41383</v>
          </cell>
          <cell r="C830">
            <v>45</v>
          </cell>
          <cell r="D830" t="str">
            <v>ON</v>
          </cell>
          <cell r="E830" t="str">
            <v>Transfer</v>
          </cell>
          <cell r="F830" t="str">
            <v>Fixed</v>
          </cell>
          <cell r="I830">
            <v>32.49</v>
          </cell>
          <cell r="J830">
            <v>23</v>
          </cell>
          <cell r="K830" t="str">
            <v>HiRatio</v>
          </cell>
          <cell r="L830">
            <v>266775.18</v>
          </cell>
          <cell r="M830" t="str">
            <v>Owner-Occupied</v>
          </cell>
          <cell r="N830">
            <v>0</v>
          </cell>
          <cell r="O830">
            <v>43831</v>
          </cell>
          <cell r="P830" t="str">
            <v>Current</v>
          </cell>
        </row>
        <row r="831">
          <cell r="B831">
            <v>41789</v>
          </cell>
          <cell r="C831">
            <v>32</v>
          </cell>
          <cell r="D831" t="str">
            <v>SK</v>
          </cell>
          <cell r="E831" t="str">
            <v>Purchase</v>
          </cell>
          <cell r="F831" t="str">
            <v>Fixed</v>
          </cell>
          <cell r="I831">
            <v>39.67</v>
          </cell>
          <cell r="J831">
            <v>38.57</v>
          </cell>
          <cell r="K831" t="str">
            <v>HiRatio</v>
          </cell>
          <cell r="L831">
            <v>229672.99</v>
          </cell>
          <cell r="M831" t="str">
            <v>Owner-Occupied</v>
          </cell>
          <cell r="N831">
            <v>0</v>
          </cell>
          <cell r="O831">
            <v>43831</v>
          </cell>
          <cell r="P831" t="str">
            <v>Current</v>
          </cell>
        </row>
        <row r="832">
          <cell r="B832">
            <v>42195</v>
          </cell>
          <cell r="C832">
            <v>18</v>
          </cell>
          <cell r="D832" t="str">
            <v>ON</v>
          </cell>
          <cell r="E832" t="str">
            <v>Refinance External</v>
          </cell>
          <cell r="F832" t="str">
            <v>ARM</v>
          </cell>
          <cell r="I832">
            <v>33.590000000000003</v>
          </cell>
          <cell r="J832">
            <v>21.29</v>
          </cell>
          <cell r="K832" t="str">
            <v>Conv</v>
          </cell>
          <cell r="L832">
            <v>324711.56</v>
          </cell>
          <cell r="M832" t="str">
            <v>Owner-Occupied</v>
          </cell>
          <cell r="N832">
            <v>0</v>
          </cell>
          <cell r="O832">
            <v>43831</v>
          </cell>
          <cell r="P832" t="str">
            <v>Current</v>
          </cell>
        </row>
        <row r="833">
          <cell r="B833">
            <v>41866</v>
          </cell>
          <cell r="C833">
            <v>29</v>
          </cell>
          <cell r="D833" t="str">
            <v>ON</v>
          </cell>
          <cell r="E833" t="str">
            <v>Purchase</v>
          </cell>
          <cell r="F833" t="str">
            <v>Fixed</v>
          </cell>
          <cell r="I833">
            <v>41.11</v>
          </cell>
          <cell r="J833">
            <v>32.9</v>
          </cell>
          <cell r="K833" t="str">
            <v>HiRatio</v>
          </cell>
          <cell r="L833">
            <v>346587.29</v>
          </cell>
          <cell r="M833" t="str">
            <v>Owner-Occupied</v>
          </cell>
          <cell r="N833">
            <v>0</v>
          </cell>
          <cell r="O833">
            <v>43831</v>
          </cell>
          <cell r="P833" t="str">
            <v>Current</v>
          </cell>
        </row>
        <row r="834">
          <cell r="B834">
            <v>42461</v>
          </cell>
          <cell r="C834">
            <v>9</v>
          </cell>
          <cell r="D834" t="str">
            <v>ON</v>
          </cell>
          <cell r="E834" t="str">
            <v>Refinance External</v>
          </cell>
          <cell r="F834" t="str">
            <v>Fixed</v>
          </cell>
          <cell r="I834">
            <v>30.76</v>
          </cell>
          <cell r="J834">
            <v>29.68</v>
          </cell>
          <cell r="K834" t="str">
            <v>Conv</v>
          </cell>
          <cell r="L834">
            <v>216140.08</v>
          </cell>
          <cell r="M834" t="str">
            <v>Owner-Occupied</v>
          </cell>
          <cell r="N834">
            <v>0</v>
          </cell>
          <cell r="O834">
            <v>43831</v>
          </cell>
          <cell r="P834" t="str">
            <v>Current</v>
          </cell>
        </row>
        <row r="835">
          <cell r="B835">
            <v>42200</v>
          </cell>
          <cell r="C835">
            <v>18</v>
          </cell>
          <cell r="D835" t="str">
            <v>ON</v>
          </cell>
          <cell r="E835" t="str">
            <v>Purchase</v>
          </cell>
          <cell r="F835" t="str">
            <v>Fixed</v>
          </cell>
          <cell r="I835">
            <v>23.62</v>
          </cell>
          <cell r="J835">
            <v>20.239999999999998</v>
          </cell>
          <cell r="K835" t="str">
            <v>Conv</v>
          </cell>
          <cell r="L835">
            <v>144412.79999999999</v>
          </cell>
          <cell r="M835" t="str">
            <v>Owner-Occupied</v>
          </cell>
          <cell r="N835">
            <v>0</v>
          </cell>
          <cell r="O835">
            <v>43831</v>
          </cell>
          <cell r="P835" t="str">
            <v>Current</v>
          </cell>
        </row>
        <row r="836">
          <cell r="B836">
            <v>41835</v>
          </cell>
          <cell r="C836">
            <v>30</v>
          </cell>
          <cell r="D836" t="str">
            <v>AB</v>
          </cell>
          <cell r="E836" t="str">
            <v>Refinance External</v>
          </cell>
          <cell r="F836" t="str">
            <v>Fixed</v>
          </cell>
          <cell r="I836">
            <v>22.1</v>
          </cell>
          <cell r="J836">
            <v>21.47</v>
          </cell>
          <cell r="K836" t="str">
            <v>Conv</v>
          </cell>
          <cell r="L836">
            <v>240471.16</v>
          </cell>
          <cell r="M836" t="str">
            <v>Owner-Occupied</v>
          </cell>
          <cell r="N836">
            <v>0</v>
          </cell>
          <cell r="O836">
            <v>43831</v>
          </cell>
          <cell r="P836" t="str">
            <v>Current</v>
          </cell>
        </row>
        <row r="837">
          <cell r="B837">
            <v>40900</v>
          </cell>
          <cell r="C837">
            <v>61</v>
          </cell>
          <cell r="D837" t="str">
            <v>ON</v>
          </cell>
          <cell r="E837" t="str">
            <v>Refinance External</v>
          </cell>
          <cell r="F837" t="str">
            <v>Fixed</v>
          </cell>
          <cell r="I837">
            <v>41.48</v>
          </cell>
          <cell r="J837">
            <v>34.44</v>
          </cell>
          <cell r="K837" t="str">
            <v>Conv</v>
          </cell>
          <cell r="L837">
            <v>532055.92000000004</v>
          </cell>
          <cell r="M837" t="str">
            <v>Owner-Occupied</v>
          </cell>
          <cell r="N837">
            <v>0</v>
          </cell>
          <cell r="O837">
            <v>43831</v>
          </cell>
          <cell r="P837" t="str">
            <v>Current</v>
          </cell>
        </row>
        <row r="838">
          <cell r="B838">
            <v>41612</v>
          </cell>
          <cell r="C838">
            <v>37</v>
          </cell>
          <cell r="D838" t="str">
            <v>ON</v>
          </cell>
          <cell r="E838" t="str">
            <v>Refinance External</v>
          </cell>
          <cell r="F838" t="str">
            <v>Fixed</v>
          </cell>
          <cell r="I838">
            <v>40.43</v>
          </cell>
          <cell r="J838">
            <v>37.51</v>
          </cell>
          <cell r="K838" t="str">
            <v>Conv</v>
          </cell>
          <cell r="L838">
            <v>230214.31</v>
          </cell>
          <cell r="M838" t="str">
            <v>Owner-Occupied</v>
          </cell>
          <cell r="N838">
            <v>0</v>
          </cell>
          <cell r="O838">
            <v>43831</v>
          </cell>
          <cell r="P838" t="str">
            <v>Current</v>
          </cell>
        </row>
        <row r="839">
          <cell r="B839">
            <v>42194</v>
          </cell>
          <cell r="C839">
            <v>18</v>
          </cell>
          <cell r="D839" t="str">
            <v>ON</v>
          </cell>
          <cell r="E839" t="str">
            <v>Purchase</v>
          </cell>
          <cell r="F839" t="str">
            <v>ARM</v>
          </cell>
          <cell r="I839">
            <v>31.99</v>
          </cell>
          <cell r="J839">
            <v>30.01</v>
          </cell>
          <cell r="K839" t="str">
            <v>HiRatio</v>
          </cell>
          <cell r="L839">
            <v>491893.54</v>
          </cell>
          <cell r="M839" t="str">
            <v>Owner-Occupied</v>
          </cell>
          <cell r="N839">
            <v>0</v>
          </cell>
          <cell r="O839">
            <v>43831</v>
          </cell>
          <cell r="P839" t="str">
            <v>Current</v>
          </cell>
        </row>
        <row r="840">
          <cell r="B840">
            <v>42531</v>
          </cell>
          <cell r="C840">
            <v>7</v>
          </cell>
          <cell r="D840" t="str">
            <v>SK</v>
          </cell>
          <cell r="E840" t="str">
            <v>Refinance External</v>
          </cell>
          <cell r="F840" t="str">
            <v>Fixed</v>
          </cell>
          <cell r="I840">
            <v>37.299999999999997</v>
          </cell>
          <cell r="J840">
            <v>37.03</v>
          </cell>
          <cell r="K840" t="str">
            <v>Conv</v>
          </cell>
          <cell r="L840">
            <v>246406.83</v>
          </cell>
          <cell r="M840" t="str">
            <v>Owner-Occupied</v>
          </cell>
          <cell r="N840">
            <v>0</v>
          </cell>
          <cell r="O840">
            <v>43831</v>
          </cell>
          <cell r="P840" t="str">
            <v>Current</v>
          </cell>
        </row>
        <row r="841">
          <cell r="B841">
            <v>40714</v>
          </cell>
          <cell r="C841">
            <v>67</v>
          </cell>
          <cell r="D841" t="str">
            <v>AB</v>
          </cell>
          <cell r="E841" t="str">
            <v>Refinance External</v>
          </cell>
          <cell r="F841" t="str">
            <v>Fixed</v>
          </cell>
          <cell r="I841">
            <v>12.42</v>
          </cell>
          <cell r="J841">
            <v>8.43</v>
          </cell>
          <cell r="K841" t="str">
            <v>Conv</v>
          </cell>
          <cell r="L841">
            <v>0</v>
          </cell>
          <cell r="M841" t="str">
            <v>Owner-Occupied</v>
          </cell>
          <cell r="N841">
            <v>4</v>
          </cell>
          <cell r="O841">
            <v>42545</v>
          </cell>
          <cell r="P841" t="str">
            <v>Current</v>
          </cell>
        </row>
        <row r="842">
          <cell r="B842">
            <v>42426</v>
          </cell>
          <cell r="C842">
            <v>11</v>
          </cell>
          <cell r="D842" t="str">
            <v>ON</v>
          </cell>
          <cell r="E842" t="str">
            <v>Refinance External</v>
          </cell>
          <cell r="F842" t="str">
            <v>Fixed</v>
          </cell>
          <cell r="I842">
            <v>33.299999999999997</v>
          </cell>
          <cell r="J842">
            <v>29.61</v>
          </cell>
          <cell r="K842" t="str">
            <v>Conv</v>
          </cell>
          <cell r="L842">
            <v>223618.94</v>
          </cell>
          <cell r="M842" t="str">
            <v>Owner-Occupied</v>
          </cell>
          <cell r="N842">
            <v>0</v>
          </cell>
          <cell r="O842">
            <v>43831</v>
          </cell>
          <cell r="P842" t="str">
            <v>Current</v>
          </cell>
        </row>
        <row r="843">
          <cell r="B843">
            <v>42643</v>
          </cell>
          <cell r="C843">
            <v>4</v>
          </cell>
          <cell r="D843" t="str">
            <v>AB</v>
          </cell>
          <cell r="E843" t="str">
            <v>Purchase</v>
          </cell>
          <cell r="F843" t="str">
            <v>ARM</v>
          </cell>
          <cell r="I843">
            <v>31.42</v>
          </cell>
          <cell r="J843">
            <v>30.34</v>
          </cell>
          <cell r="K843" t="str">
            <v>Conv</v>
          </cell>
          <cell r="L843">
            <v>378817.35</v>
          </cell>
          <cell r="M843" t="str">
            <v>Owner-Occupied</v>
          </cell>
          <cell r="N843">
            <v>0</v>
          </cell>
          <cell r="O843">
            <v>43831</v>
          </cell>
          <cell r="P843" t="str">
            <v>Current</v>
          </cell>
        </row>
        <row r="844">
          <cell r="B844">
            <v>41656</v>
          </cell>
          <cell r="C844">
            <v>36</v>
          </cell>
          <cell r="D844" t="str">
            <v>ON</v>
          </cell>
          <cell r="E844" t="str">
            <v>Refinance External</v>
          </cell>
          <cell r="F844" t="str">
            <v>Fixed</v>
          </cell>
          <cell r="I844">
            <v>40.159999999999997</v>
          </cell>
          <cell r="J844">
            <v>15.67</v>
          </cell>
          <cell r="K844" t="str">
            <v>Conv</v>
          </cell>
          <cell r="L844">
            <v>202983.77</v>
          </cell>
          <cell r="M844" t="str">
            <v>Owner-Occupied</v>
          </cell>
          <cell r="N844">
            <v>0</v>
          </cell>
          <cell r="O844">
            <v>43831</v>
          </cell>
          <cell r="P844" t="str">
            <v>Current</v>
          </cell>
        </row>
        <row r="845">
          <cell r="B845">
            <v>40770</v>
          </cell>
          <cell r="C845">
            <v>65</v>
          </cell>
          <cell r="D845" t="str">
            <v>NS</v>
          </cell>
          <cell r="E845" t="str">
            <v>Purchase</v>
          </cell>
          <cell r="F845" t="str">
            <v>Fixed</v>
          </cell>
          <cell r="I845">
            <v>40.090000000000003</v>
          </cell>
          <cell r="J845">
            <v>18.41</v>
          </cell>
          <cell r="K845" t="str">
            <v>Conv</v>
          </cell>
          <cell r="L845">
            <v>105356.94</v>
          </cell>
          <cell r="M845" t="str">
            <v>Owner-Occupied</v>
          </cell>
          <cell r="N845">
            <v>0</v>
          </cell>
          <cell r="O845">
            <v>43831</v>
          </cell>
          <cell r="P845" t="str">
            <v>Current</v>
          </cell>
        </row>
        <row r="846">
          <cell r="B846">
            <v>41607</v>
          </cell>
          <cell r="C846">
            <v>38</v>
          </cell>
          <cell r="D846" t="str">
            <v>ON</v>
          </cell>
          <cell r="E846" t="str">
            <v>Purchase</v>
          </cell>
          <cell r="F846" t="str">
            <v>Fixed</v>
          </cell>
          <cell r="I846">
            <v>41.98</v>
          </cell>
          <cell r="J846">
            <v>30.98</v>
          </cell>
          <cell r="K846" t="str">
            <v>HiRatio</v>
          </cell>
          <cell r="L846">
            <v>152157.04999999999</v>
          </cell>
          <cell r="M846" t="str">
            <v>Owner-Occupied</v>
          </cell>
          <cell r="N846">
            <v>0</v>
          </cell>
          <cell r="O846">
            <v>43831</v>
          </cell>
          <cell r="P846" t="str">
            <v>Current</v>
          </cell>
        </row>
        <row r="847">
          <cell r="B847">
            <v>41943</v>
          </cell>
          <cell r="C847">
            <v>27</v>
          </cell>
          <cell r="D847" t="str">
            <v>ON</v>
          </cell>
          <cell r="E847" t="str">
            <v>Purchase</v>
          </cell>
          <cell r="F847" t="str">
            <v>ARM</v>
          </cell>
          <cell r="I847">
            <v>27.8</v>
          </cell>
          <cell r="J847">
            <v>26.26</v>
          </cell>
          <cell r="K847" t="str">
            <v>Conv</v>
          </cell>
          <cell r="L847">
            <v>139236.01999999999</v>
          </cell>
          <cell r="M847" t="str">
            <v>Owner-Occupied</v>
          </cell>
          <cell r="N847">
            <v>0</v>
          </cell>
          <cell r="O847">
            <v>43831</v>
          </cell>
          <cell r="P847" t="str">
            <v>Current</v>
          </cell>
        </row>
        <row r="848">
          <cell r="B848">
            <v>41610</v>
          </cell>
          <cell r="C848">
            <v>37</v>
          </cell>
          <cell r="D848" t="str">
            <v>ON</v>
          </cell>
          <cell r="E848" t="str">
            <v>Purchase</v>
          </cell>
          <cell r="F848" t="str">
            <v>ARM</v>
          </cell>
          <cell r="I848">
            <v>35.92</v>
          </cell>
          <cell r="J848">
            <v>23.83</v>
          </cell>
          <cell r="K848" t="str">
            <v>HiRatio</v>
          </cell>
          <cell r="L848">
            <v>0</v>
          </cell>
          <cell r="M848" t="str">
            <v>Owner-Occupied</v>
          </cell>
          <cell r="N848">
            <v>4</v>
          </cell>
          <cell r="O848">
            <v>42270</v>
          </cell>
          <cell r="P848" t="str">
            <v>Current</v>
          </cell>
        </row>
        <row r="849">
          <cell r="B849">
            <v>41082</v>
          </cell>
          <cell r="C849">
            <v>55</v>
          </cell>
          <cell r="D849" t="str">
            <v>AB</v>
          </cell>
          <cell r="E849" t="str">
            <v>Purchase</v>
          </cell>
          <cell r="F849" t="str">
            <v>Fixed</v>
          </cell>
          <cell r="I849">
            <v>25.41</v>
          </cell>
          <cell r="J849">
            <v>25.41</v>
          </cell>
          <cell r="K849" t="str">
            <v>Conv</v>
          </cell>
          <cell r="L849">
            <v>170684.15</v>
          </cell>
          <cell r="M849" t="str">
            <v>Owner-Occupied</v>
          </cell>
          <cell r="N849">
            <v>0</v>
          </cell>
          <cell r="O849">
            <v>43831</v>
          </cell>
          <cell r="P849" t="str">
            <v>Current</v>
          </cell>
        </row>
        <row r="850">
          <cell r="B850">
            <v>41712</v>
          </cell>
          <cell r="C850">
            <v>34</v>
          </cell>
          <cell r="D850" t="str">
            <v>AB</v>
          </cell>
          <cell r="E850" t="str">
            <v>Purchase</v>
          </cell>
          <cell r="F850" t="str">
            <v>Fixed</v>
          </cell>
          <cell r="I850">
            <v>38.49</v>
          </cell>
          <cell r="J850">
            <v>38.18</v>
          </cell>
          <cell r="K850" t="str">
            <v>HiRatio</v>
          </cell>
          <cell r="L850">
            <v>265365.74</v>
          </cell>
          <cell r="M850" t="str">
            <v>Owner-Occupied</v>
          </cell>
          <cell r="N850">
            <v>0</v>
          </cell>
          <cell r="O850">
            <v>43831</v>
          </cell>
          <cell r="P850" t="str">
            <v>Current</v>
          </cell>
        </row>
        <row r="851">
          <cell r="B851">
            <v>41724</v>
          </cell>
          <cell r="C851">
            <v>34</v>
          </cell>
          <cell r="D851" t="str">
            <v>AB</v>
          </cell>
          <cell r="E851" t="str">
            <v>Purchase</v>
          </cell>
          <cell r="F851" t="str">
            <v>ARM</v>
          </cell>
          <cell r="I851">
            <v>27.14</v>
          </cell>
          <cell r="J851">
            <v>16.579999999999998</v>
          </cell>
          <cell r="K851" t="str">
            <v>Conv</v>
          </cell>
          <cell r="L851">
            <v>436923.53</v>
          </cell>
          <cell r="M851" t="str">
            <v>Owner-Occupied</v>
          </cell>
          <cell r="N851">
            <v>0</v>
          </cell>
          <cell r="O851">
            <v>43831</v>
          </cell>
          <cell r="P851" t="str">
            <v>Current</v>
          </cell>
        </row>
        <row r="852">
          <cell r="B852">
            <v>42565</v>
          </cell>
          <cell r="C852">
            <v>6</v>
          </cell>
          <cell r="D852" t="str">
            <v>BC</v>
          </cell>
          <cell r="E852" t="str">
            <v>Refinance External</v>
          </cell>
          <cell r="F852" t="str">
            <v>ARM</v>
          </cell>
          <cell r="I852">
            <v>27.8</v>
          </cell>
          <cell r="J852">
            <v>24.91</v>
          </cell>
          <cell r="K852" t="str">
            <v>Conv</v>
          </cell>
          <cell r="L852">
            <v>157964.85</v>
          </cell>
          <cell r="M852" t="str">
            <v>Owner-Occupied</v>
          </cell>
          <cell r="N852">
            <v>0</v>
          </cell>
          <cell r="O852">
            <v>43831</v>
          </cell>
          <cell r="P852" t="str">
            <v>Current</v>
          </cell>
        </row>
        <row r="853">
          <cell r="B853">
            <v>40654</v>
          </cell>
          <cell r="C853">
            <v>69</v>
          </cell>
          <cell r="D853" t="str">
            <v>AB</v>
          </cell>
          <cell r="E853" t="str">
            <v>Purchase</v>
          </cell>
          <cell r="F853" t="str">
            <v>ARM</v>
          </cell>
          <cell r="I853">
            <v>32.979999999999997</v>
          </cell>
          <cell r="J853">
            <v>25.03</v>
          </cell>
          <cell r="K853" t="str">
            <v>HiRatio</v>
          </cell>
          <cell r="L853">
            <v>260476.32</v>
          </cell>
          <cell r="M853" t="str">
            <v>Owner-Occupied</v>
          </cell>
          <cell r="N853">
            <v>0</v>
          </cell>
          <cell r="O853">
            <v>43831</v>
          </cell>
          <cell r="P853" t="str">
            <v>Current</v>
          </cell>
        </row>
        <row r="854">
          <cell r="B854">
            <v>42179</v>
          </cell>
          <cell r="C854">
            <v>19</v>
          </cell>
          <cell r="D854" t="str">
            <v>AB</v>
          </cell>
          <cell r="E854" t="str">
            <v>Transfer</v>
          </cell>
          <cell r="F854" t="str">
            <v>Fixed</v>
          </cell>
          <cell r="I854">
            <v>33.44</v>
          </cell>
          <cell r="J854">
            <v>32.53</v>
          </cell>
          <cell r="K854" t="str">
            <v>Conv</v>
          </cell>
          <cell r="L854">
            <v>254029.91</v>
          </cell>
          <cell r="M854" t="str">
            <v>Owner-Occupied</v>
          </cell>
          <cell r="N854">
            <v>0</v>
          </cell>
          <cell r="O854">
            <v>43831</v>
          </cell>
          <cell r="P854" t="str">
            <v>Current</v>
          </cell>
        </row>
        <row r="855">
          <cell r="B855">
            <v>41565</v>
          </cell>
          <cell r="C855">
            <v>39</v>
          </cell>
          <cell r="D855" t="str">
            <v>ON</v>
          </cell>
          <cell r="E855" t="str">
            <v>Purchase</v>
          </cell>
          <cell r="F855" t="str">
            <v>ARM</v>
          </cell>
          <cell r="I855">
            <v>27.78</v>
          </cell>
          <cell r="J855">
            <v>19.7</v>
          </cell>
          <cell r="K855" t="str">
            <v>HiRatio</v>
          </cell>
          <cell r="L855">
            <v>278558.07</v>
          </cell>
          <cell r="M855" t="str">
            <v>Owner-Occupied</v>
          </cell>
          <cell r="N855">
            <v>0</v>
          </cell>
          <cell r="O855">
            <v>43831</v>
          </cell>
          <cell r="P855" t="str">
            <v>Current</v>
          </cell>
        </row>
        <row r="856">
          <cell r="B856">
            <v>42551</v>
          </cell>
          <cell r="C856">
            <v>7</v>
          </cell>
          <cell r="D856" t="str">
            <v>ON</v>
          </cell>
          <cell r="E856" t="str">
            <v>Purchase</v>
          </cell>
          <cell r="F856" t="str">
            <v>Fixed</v>
          </cell>
          <cell r="I856">
            <v>38.71</v>
          </cell>
          <cell r="J856">
            <v>18.21</v>
          </cell>
          <cell r="K856" t="str">
            <v>HiRatio</v>
          </cell>
          <cell r="L856">
            <v>178530.83</v>
          </cell>
          <cell r="M856" t="str">
            <v>Owner-Occupied</v>
          </cell>
          <cell r="N856">
            <v>0</v>
          </cell>
          <cell r="O856">
            <v>43831</v>
          </cell>
          <cell r="P856" t="str">
            <v>Current</v>
          </cell>
        </row>
        <row r="857">
          <cell r="B857">
            <v>42041</v>
          </cell>
          <cell r="C857">
            <v>23</v>
          </cell>
          <cell r="D857" t="str">
            <v>ON</v>
          </cell>
          <cell r="E857" t="str">
            <v>Refinance External</v>
          </cell>
          <cell r="F857" t="str">
            <v>ARM</v>
          </cell>
          <cell r="I857">
            <v>27.49</v>
          </cell>
          <cell r="J857">
            <v>25.56</v>
          </cell>
          <cell r="K857" t="str">
            <v>Conv</v>
          </cell>
          <cell r="L857">
            <v>0</v>
          </cell>
          <cell r="M857" t="str">
            <v>Owner-Occupied</v>
          </cell>
          <cell r="N857">
            <v>4</v>
          </cell>
          <cell r="O857">
            <v>42709</v>
          </cell>
          <cell r="P857" t="str">
            <v>Current</v>
          </cell>
        </row>
        <row r="858">
          <cell r="B858">
            <v>40402</v>
          </cell>
          <cell r="C858">
            <v>77</v>
          </cell>
          <cell r="D858" t="str">
            <v>ON</v>
          </cell>
          <cell r="E858" t="str">
            <v>Purchase</v>
          </cell>
          <cell r="F858" t="str">
            <v>ARM</v>
          </cell>
          <cell r="I858">
            <v>10.93</v>
          </cell>
          <cell r="J858">
            <v>4.33</v>
          </cell>
          <cell r="K858" t="str">
            <v>Conv</v>
          </cell>
          <cell r="L858">
            <v>0</v>
          </cell>
          <cell r="M858" t="str">
            <v>Second Home</v>
          </cell>
          <cell r="N858">
            <v>4</v>
          </cell>
          <cell r="O858">
            <v>42570</v>
          </cell>
          <cell r="P858" t="str">
            <v>Current</v>
          </cell>
        </row>
        <row r="859">
          <cell r="B859">
            <v>41145</v>
          </cell>
          <cell r="C859">
            <v>53</v>
          </cell>
          <cell r="D859" t="str">
            <v>AB</v>
          </cell>
          <cell r="E859" t="str">
            <v>Purchase</v>
          </cell>
          <cell r="F859" t="str">
            <v>Fixed</v>
          </cell>
          <cell r="I859">
            <v>22.13</v>
          </cell>
          <cell r="J859">
            <v>22.01</v>
          </cell>
          <cell r="K859" t="str">
            <v>HiRatio</v>
          </cell>
          <cell r="L859">
            <v>334955.23</v>
          </cell>
          <cell r="M859" t="str">
            <v>Owner-Occupied</v>
          </cell>
          <cell r="N859">
            <v>0</v>
          </cell>
          <cell r="O859">
            <v>43831</v>
          </cell>
          <cell r="P859" t="str">
            <v>Current</v>
          </cell>
        </row>
        <row r="860">
          <cell r="B860">
            <v>42200</v>
          </cell>
          <cell r="C860">
            <v>18</v>
          </cell>
          <cell r="D860" t="str">
            <v>ON</v>
          </cell>
          <cell r="E860" t="str">
            <v>Purchase</v>
          </cell>
          <cell r="F860" t="str">
            <v>Fixed</v>
          </cell>
          <cell r="I860">
            <v>36.22</v>
          </cell>
          <cell r="J860">
            <v>20.88</v>
          </cell>
          <cell r="K860" t="str">
            <v>HiRatio</v>
          </cell>
          <cell r="L860">
            <v>476868.29</v>
          </cell>
          <cell r="M860" t="str">
            <v>Owner-Occupied</v>
          </cell>
          <cell r="N860">
            <v>0</v>
          </cell>
          <cell r="O860">
            <v>43831</v>
          </cell>
          <cell r="P860" t="str">
            <v>Current</v>
          </cell>
        </row>
        <row r="861">
          <cell r="B861">
            <v>42167</v>
          </cell>
          <cell r="C861">
            <v>19</v>
          </cell>
          <cell r="D861" t="str">
            <v>ON</v>
          </cell>
          <cell r="E861" t="str">
            <v>Refinance External</v>
          </cell>
          <cell r="F861" t="str">
            <v>Fixed</v>
          </cell>
          <cell r="I861">
            <v>26.44</v>
          </cell>
          <cell r="J861">
            <v>25.84</v>
          </cell>
          <cell r="K861" t="str">
            <v>Conv</v>
          </cell>
          <cell r="L861">
            <v>171039.77</v>
          </cell>
          <cell r="M861" t="str">
            <v>Owner-Occupied</v>
          </cell>
          <cell r="N861">
            <v>0</v>
          </cell>
          <cell r="O861">
            <v>43831</v>
          </cell>
          <cell r="P861" t="str">
            <v>Current</v>
          </cell>
        </row>
        <row r="862">
          <cell r="B862">
            <v>41948</v>
          </cell>
          <cell r="C862">
            <v>26</v>
          </cell>
          <cell r="D862" t="str">
            <v>ON</v>
          </cell>
          <cell r="E862" t="str">
            <v>Purchase</v>
          </cell>
          <cell r="F862" t="str">
            <v>ARM</v>
          </cell>
          <cell r="I862">
            <v>36.590000000000003</v>
          </cell>
          <cell r="J862">
            <v>31.33</v>
          </cell>
          <cell r="K862" t="str">
            <v>HiRatio</v>
          </cell>
          <cell r="L862">
            <v>191930.82</v>
          </cell>
          <cell r="M862" t="str">
            <v>Owner-Occupied</v>
          </cell>
          <cell r="N862">
            <v>0</v>
          </cell>
          <cell r="O862">
            <v>43831</v>
          </cell>
          <cell r="P862" t="str">
            <v>Current</v>
          </cell>
        </row>
        <row r="863">
          <cell r="B863">
            <v>42277</v>
          </cell>
          <cell r="C863">
            <v>16</v>
          </cell>
          <cell r="D863" t="str">
            <v>ON</v>
          </cell>
          <cell r="E863" t="str">
            <v>Purchase</v>
          </cell>
          <cell r="F863" t="str">
            <v>Fixed</v>
          </cell>
          <cell r="I863">
            <v>41.16</v>
          </cell>
          <cell r="J863">
            <v>21.62</v>
          </cell>
          <cell r="K863" t="str">
            <v>HiRatio</v>
          </cell>
          <cell r="L863">
            <v>335801.61</v>
          </cell>
          <cell r="M863" t="str">
            <v>Owner-Occupied</v>
          </cell>
          <cell r="N863">
            <v>0</v>
          </cell>
          <cell r="O863">
            <v>43831</v>
          </cell>
          <cell r="P863" t="str">
            <v>Current</v>
          </cell>
        </row>
        <row r="864">
          <cell r="B864">
            <v>41082</v>
          </cell>
          <cell r="C864">
            <v>55</v>
          </cell>
          <cell r="D864" t="str">
            <v>ON</v>
          </cell>
          <cell r="E864" t="str">
            <v>Purchase</v>
          </cell>
          <cell r="F864" t="str">
            <v>ARM</v>
          </cell>
          <cell r="I864">
            <v>38.47</v>
          </cell>
          <cell r="J864">
            <v>29.42</v>
          </cell>
          <cell r="K864" t="str">
            <v>Conv</v>
          </cell>
          <cell r="L864">
            <v>293841.13</v>
          </cell>
          <cell r="M864" t="str">
            <v>Owner-Occupied</v>
          </cell>
          <cell r="N864">
            <v>0</v>
          </cell>
          <cell r="O864">
            <v>43831</v>
          </cell>
          <cell r="P864" t="str">
            <v>Current</v>
          </cell>
        </row>
        <row r="865">
          <cell r="B865">
            <v>42185</v>
          </cell>
          <cell r="C865">
            <v>19</v>
          </cell>
          <cell r="D865" t="str">
            <v>BC</v>
          </cell>
          <cell r="E865" t="str">
            <v>Purchase</v>
          </cell>
          <cell r="F865" t="str">
            <v>ARM</v>
          </cell>
          <cell r="I865">
            <v>17.77</v>
          </cell>
          <cell r="J865">
            <v>17.66</v>
          </cell>
          <cell r="K865" t="str">
            <v>Conv</v>
          </cell>
          <cell r="L865">
            <v>273686.7</v>
          </cell>
          <cell r="M865" t="str">
            <v>Owner-Occupied</v>
          </cell>
          <cell r="N865">
            <v>0</v>
          </cell>
          <cell r="O865">
            <v>43831</v>
          </cell>
          <cell r="P865" t="str">
            <v>Current</v>
          </cell>
        </row>
        <row r="866">
          <cell r="B866">
            <v>41670</v>
          </cell>
          <cell r="C866">
            <v>36</v>
          </cell>
          <cell r="D866" t="str">
            <v>ON</v>
          </cell>
          <cell r="E866" t="str">
            <v>Refinance External</v>
          </cell>
          <cell r="F866" t="str">
            <v>Fixed</v>
          </cell>
          <cell r="I866">
            <v>37.119999999999997</v>
          </cell>
          <cell r="J866">
            <v>20.98</v>
          </cell>
          <cell r="K866" t="str">
            <v>Conv</v>
          </cell>
          <cell r="L866">
            <v>0</v>
          </cell>
          <cell r="M866" t="str">
            <v>Owner-Occupied</v>
          </cell>
          <cell r="N866">
            <v>4</v>
          </cell>
          <cell r="O866">
            <v>42474</v>
          </cell>
          <cell r="P866" t="str">
            <v>Current</v>
          </cell>
        </row>
        <row r="867">
          <cell r="B867">
            <v>41838</v>
          </cell>
          <cell r="C867">
            <v>30</v>
          </cell>
          <cell r="D867" t="str">
            <v>ON</v>
          </cell>
          <cell r="E867" t="str">
            <v>Purchase</v>
          </cell>
          <cell r="F867" t="str">
            <v>Fixed</v>
          </cell>
          <cell r="I867">
            <v>32.36</v>
          </cell>
          <cell r="J867">
            <v>32.17</v>
          </cell>
          <cell r="K867" t="str">
            <v>HiRatio</v>
          </cell>
          <cell r="L867">
            <v>0</v>
          </cell>
          <cell r="M867" t="str">
            <v>Owner-Occupied</v>
          </cell>
          <cell r="N867">
            <v>4</v>
          </cell>
          <cell r="O867">
            <v>42668</v>
          </cell>
          <cell r="P867" t="str">
            <v>Current</v>
          </cell>
        </row>
        <row r="868">
          <cell r="B868">
            <v>42349</v>
          </cell>
          <cell r="C868">
            <v>13</v>
          </cell>
          <cell r="D868" t="str">
            <v>ON</v>
          </cell>
          <cell r="E868" t="str">
            <v>Purchase</v>
          </cell>
          <cell r="F868" t="str">
            <v>Fixed</v>
          </cell>
          <cell r="I868">
            <v>39.86</v>
          </cell>
          <cell r="J868">
            <v>18.48</v>
          </cell>
          <cell r="K868" t="str">
            <v>Conv</v>
          </cell>
          <cell r="L868">
            <v>243988.1</v>
          </cell>
          <cell r="M868" t="str">
            <v>Owner-Occupied</v>
          </cell>
          <cell r="N868">
            <v>0</v>
          </cell>
          <cell r="O868">
            <v>43831</v>
          </cell>
          <cell r="P868" t="str">
            <v>Current</v>
          </cell>
        </row>
        <row r="869">
          <cell r="B869">
            <v>42605</v>
          </cell>
          <cell r="C869">
            <v>5</v>
          </cell>
          <cell r="D869" t="str">
            <v>ON</v>
          </cell>
          <cell r="E869" t="str">
            <v>Purchase</v>
          </cell>
          <cell r="F869" t="str">
            <v>Fixed</v>
          </cell>
          <cell r="I869">
            <v>41.25</v>
          </cell>
          <cell r="J869">
            <v>36.36</v>
          </cell>
          <cell r="K869" t="str">
            <v>HiRatio</v>
          </cell>
          <cell r="L869">
            <v>677826.5</v>
          </cell>
          <cell r="M869" t="str">
            <v>Owner-Occupied</v>
          </cell>
          <cell r="N869">
            <v>0</v>
          </cell>
          <cell r="O869">
            <v>43831</v>
          </cell>
          <cell r="P869" t="str">
            <v>Current</v>
          </cell>
        </row>
        <row r="870">
          <cell r="B870">
            <v>42639</v>
          </cell>
          <cell r="C870">
            <v>4</v>
          </cell>
          <cell r="D870" t="str">
            <v>ON</v>
          </cell>
          <cell r="E870" t="str">
            <v>Refinance External</v>
          </cell>
          <cell r="F870" t="str">
            <v>Fixed</v>
          </cell>
          <cell r="I870">
            <v>33.659999999999997</v>
          </cell>
          <cell r="J870">
            <v>22.87</v>
          </cell>
          <cell r="K870" t="str">
            <v>Conv</v>
          </cell>
          <cell r="L870">
            <v>457487.6</v>
          </cell>
          <cell r="M870" t="str">
            <v>Owner-Occupied</v>
          </cell>
          <cell r="N870">
            <v>0</v>
          </cell>
          <cell r="O870">
            <v>43831</v>
          </cell>
          <cell r="P870" t="str">
            <v>Current</v>
          </cell>
        </row>
        <row r="871">
          <cell r="B871">
            <v>41726</v>
          </cell>
          <cell r="C871">
            <v>34</v>
          </cell>
          <cell r="D871" t="str">
            <v>ON</v>
          </cell>
          <cell r="E871" t="str">
            <v>Refinance External</v>
          </cell>
          <cell r="F871" t="str">
            <v>Fixed</v>
          </cell>
          <cell r="I871">
            <v>31.23</v>
          </cell>
          <cell r="J871">
            <v>18.75</v>
          </cell>
          <cell r="K871" t="str">
            <v>Conv</v>
          </cell>
          <cell r="L871">
            <v>443781.16</v>
          </cell>
          <cell r="M871" t="str">
            <v>Owner-Occupied</v>
          </cell>
          <cell r="N871">
            <v>0</v>
          </cell>
          <cell r="O871">
            <v>43831</v>
          </cell>
          <cell r="P871" t="str">
            <v>Current</v>
          </cell>
        </row>
        <row r="872">
          <cell r="B872">
            <v>42594</v>
          </cell>
          <cell r="C872">
            <v>5</v>
          </cell>
          <cell r="D872" t="str">
            <v>ON</v>
          </cell>
          <cell r="E872" t="str">
            <v>Purchase</v>
          </cell>
          <cell r="F872" t="str">
            <v>Fixed</v>
          </cell>
          <cell r="I872">
            <v>41.8</v>
          </cell>
          <cell r="J872">
            <v>29.5</v>
          </cell>
          <cell r="K872" t="str">
            <v>HiRatio</v>
          </cell>
          <cell r="L872">
            <v>697565.32</v>
          </cell>
          <cell r="M872" t="str">
            <v>Owner-Occupied</v>
          </cell>
          <cell r="N872">
            <v>0</v>
          </cell>
          <cell r="O872">
            <v>43831</v>
          </cell>
          <cell r="P872" t="str">
            <v>Current</v>
          </cell>
        </row>
        <row r="873">
          <cell r="B873">
            <v>41856</v>
          </cell>
          <cell r="C873">
            <v>29</v>
          </cell>
          <cell r="D873" t="str">
            <v>ON</v>
          </cell>
          <cell r="E873" t="str">
            <v>Refinance External</v>
          </cell>
          <cell r="F873" t="str">
            <v>Fixed</v>
          </cell>
          <cell r="I873">
            <v>27.14</v>
          </cell>
          <cell r="J873">
            <v>24.6</v>
          </cell>
          <cell r="K873" t="str">
            <v>Conv</v>
          </cell>
          <cell r="L873">
            <v>0</v>
          </cell>
          <cell r="M873" t="str">
            <v>Owner-Occupied</v>
          </cell>
          <cell r="N873">
            <v>4</v>
          </cell>
          <cell r="O873">
            <v>42321</v>
          </cell>
          <cell r="P873" t="str">
            <v>Current</v>
          </cell>
        </row>
        <row r="874">
          <cell r="B874">
            <v>41988</v>
          </cell>
          <cell r="C874">
            <v>25</v>
          </cell>
          <cell r="D874" t="str">
            <v>BC</v>
          </cell>
          <cell r="E874" t="str">
            <v>Refinance External</v>
          </cell>
          <cell r="F874" t="str">
            <v>ARM</v>
          </cell>
          <cell r="I874">
            <v>26.41</v>
          </cell>
          <cell r="J874">
            <v>25.14</v>
          </cell>
          <cell r="K874" t="str">
            <v>Conv</v>
          </cell>
          <cell r="L874">
            <v>250997.19</v>
          </cell>
          <cell r="M874" t="str">
            <v>Owner-Occupied</v>
          </cell>
          <cell r="N874">
            <v>0</v>
          </cell>
          <cell r="O874">
            <v>43831</v>
          </cell>
          <cell r="P874" t="str">
            <v>Current</v>
          </cell>
        </row>
        <row r="875">
          <cell r="B875">
            <v>42367</v>
          </cell>
          <cell r="C875">
            <v>13</v>
          </cell>
          <cell r="D875" t="str">
            <v>ON</v>
          </cell>
          <cell r="E875" t="str">
            <v>Purchase</v>
          </cell>
          <cell r="F875" t="str">
            <v>Fixed</v>
          </cell>
          <cell r="I875">
            <v>39.94</v>
          </cell>
          <cell r="J875">
            <v>34.369999999999997</v>
          </cell>
          <cell r="K875" t="str">
            <v>HiRatio</v>
          </cell>
          <cell r="L875">
            <v>160599.99</v>
          </cell>
          <cell r="M875" t="str">
            <v>Owner-Occupied</v>
          </cell>
          <cell r="N875">
            <v>0</v>
          </cell>
          <cell r="O875">
            <v>43831</v>
          </cell>
          <cell r="P875" t="str">
            <v>Current</v>
          </cell>
        </row>
        <row r="876">
          <cell r="B876">
            <v>42228</v>
          </cell>
          <cell r="C876">
            <v>17</v>
          </cell>
          <cell r="D876" t="str">
            <v>AB</v>
          </cell>
          <cell r="E876" t="str">
            <v>Refinance External</v>
          </cell>
          <cell r="F876" t="str">
            <v>Fixed</v>
          </cell>
          <cell r="I876">
            <v>43.59</v>
          </cell>
          <cell r="J876">
            <v>29.31</v>
          </cell>
          <cell r="K876" t="str">
            <v>Conv</v>
          </cell>
          <cell r="L876">
            <v>262956.08</v>
          </cell>
          <cell r="M876" t="str">
            <v>Owner-Occupied</v>
          </cell>
          <cell r="N876">
            <v>0</v>
          </cell>
          <cell r="O876">
            <v>43831</v>
          </cell>
          <cell r="P876" t="str">
            <v>Current</v>
          </cell>
        </row>
        <row r="877">
          <cell r="B877">
            <v>41642</v>
          </cell>
          <cell r="C877">
            <v>36</v>
          </cell>
          <cell r="D877" t="str">
            <v>AB</v>
          </cell>
          <cell r="E877" t="str">
            <v>Purchase</v>
          </cell>
          <cell r="F877" t="str">
            <v>Fixed</v>
          </cell>
          <cell r="I877">
            <v>40.270000000000003</v>
          </cell>
          <cell r="J877">
            <v>23.51</v>
          </cell>
          <cell r="K877" t="str">
            <v>HiRatio</v>
          </cell>
          <cell r="L877">
            <v>285675.82</v>
          </cell>
          <cell r="M877" t="str">
            <v>Owner-Occupied</v>
          </cell>
          <cell r="N877">
            <v>0</v>
          </cell>
          <cell r="O877">
            <v>43831</v>
          </cell>
          <cell r="P877" t="str">
            <v>Current</v>
          </cell>
        </row>
        <row r="878">
          <cell r="B878">
            <v>42069</v>
          </cell>
          <cell r="C878">
            <v>22</v>
          </cell>
          <cell r="D878" t="str">
            <v>ON</v>
          </cell>
          <cell r="E878" t="str">
            <v>Refinance External</v>
          </cell>
          <cell r="F878" t="str">
            <v>ARM</v>
          </cell>
          <cell r="I878">
            <v>28.12</v>
          </cell>
          <cell r="J878">
            <v>27.83</v>
          </cell>
          <cell r="K878" t="str">
            <v>Conv</v>
          </cell>
          <cell r="L878">
            <v>0</v>
          </cell>
          <cell r="M878" t="str">
            <v>Owner-Occupied</v>
          </cell>
          <cell r="N878">
            <v>4</v>
          </cell>
          <cell r="O878">
            <v>42522</v>
          </cell>
          <cell r="P878" t="str">
            <v>Current</v>
          </cell>
        </row>
        <row r="879">
          <cell r="B879">
            <v>41446</v>
          </cell>
          <cell r="C879">
            <v>43</v>
          </cell>
          <cell r="D879" t="str">
            <v>ON</v>
          </cell>
          <cell r="E879" t="str">
            <v>Purchase</v>
          </cell>
          <cell r="F879" t="str">
            <v>Fixed</v>
          </cell>
          <cell r="I879">
            <v>26.52</v>
          </cell>
          <cell r="J879">
            <v>24.29</v>
          </cell>
          <cell r="K879" t="str">
            <v>HiRatio</v>
          </cell>
          <cell r="L879">
            <v>503377.11</v>
          </cell>
          <cell r="M879" t="str">
            <v>Owner-Occupied</v>
          </cell>
          <cell r="N879">
            <v>0</v>
          </cell>
          <cell r="O879">
            <v>43831</v>
          </cell>
          <cell r="P879" t="str">
            <v>Current</v>
          </cell>
        </row>
        <row r="880">
          <cell r="B880">
            <v>41834</v>
          </cell>
          <cell r="C880">
            <v>30</v>
          </cell>
          <cell r="D880" t="str">
            <v>BC</v>
          </cell>
          <cell r="E880" t="str">
            <v>Purchase</v>
          </cell>
          <cell r="F880" t="str">
            <v>ARM</v>
          </cell>
          <cell r="I880">
            <v>33.549999999999997</v>
          </cell>
          <cell r="J880">
            <v>29.72</v>
          </cell>
          <cell r="K880" t="str">
            <v>HiRatio</v>
          </cell>
          <cell r="L880">
            <v>354696.76</v>
          </cell>
          <cell r="M880" t="str">
            <v>Owner-Occupied</v>
          </cell>
          <cell r="N880">
            <v>0</v>
          </cell>
          <cell r="O880">
            <v>43831</v>
          </cell>
          <cell r="P880" t="str">
            <v>Current</v>
          </cell>
        </row>
        <row r="881">
          <cell r="B881">
            <v>40746</v>
          </cell>
          <cell r="C881">
            <v>66</v>
          </cell>
          <cell r="D881" t="str">
            <v>ON</v>
          </cell>
          <cell r="E881" t="str">
            <v>Purchase</v>
          </cell>
          <cell r="F881" t="str">
            <v>ARM</v>
          </cell>
          <cell r="I881">
            <v>33.979999999999997</v>
          </cell>
          <cell r="J881">
            <v>25.12</v>
          </cell>
          <cell r="K881" t="str">
            <v>HiRatio</v>
          </cell>
          <cell r="L881">
            <v>325656.77</v>
          </cell>
          <cell r="M881" t="str">
            <v>Owner-Occupied</v>
          </cell>
          <cell r="N881">
            <v>0</v>
          </cell>
          <cell r="O881">
            <v>43831</v>
          </cell>
          <cell r="P881" t="str">
            <v>Current</v>
          </cell>
        </row>
        <row r="882">
          <cell r="B882">
            <v>40527</v>
          </cell>
          <cell r="C882">
            <v>73</v>
          </cell>
          <cell r="D882" t="str">
            <v>ON</v>
          </cell>
          <cell r="E882" t="str">
            <v>Purchase</v>
          </cell>
          <cell r="F882" t="str">
            <v>Fixed</v>
          </cell>
          <cell r="I882">
            <v>40.409999999999997</v>
          </cell>
          <cell r="J882">
            <v>30.18</v>
          </cell>
          <cell r="K882" t="str">
            <v>Conv</v>
          </cell>
          <cell r="L882">
            <v>0</v>
          </cell>
          <cell r="M882" t="str">
            <v>Owner-Occupied</v>
          </cell>
          <cell r="N882">
            <v>4</v>
          </cell>
          <cell r="O882">
            <v>42314</v>
          </cell>
          <cell r="P882" t="str">
            <v>Current</v>
          </cell>
        </row>
        <row r="883">
          <cell r="B883">
            <v>41624</v>
          </cell>
          <cell r="C883">
            <v>37</v>
          </cell>
          <cell r="D883" t="str">
            <v>ON</v>
          </cell>
          <cell r="E883" t="str">
            <v>Refinance External</v>
          </cell>
          <cell r="F883" t="str">
            <v>Fixed</v>
          </cell>
          <cell r="I883">
            <v>35.020000000000003</v>
          </cell>
          <cell r="J883">
            <v>35.020000000000003</v>
          </cell>
          <cell r="K883" t="str">
            <v>Conv</v>
          </cell>
          <cell r="L883">
            <v>350932.21</v>
          </cell>
          <cell r="M883" t="str">
            <v>Owner-Occupied</v>
          </cell>
          <cell r="N883">
            <v>0</v>
          </cell>
          <cell r="O883">
            <v>43831</v>
          </cell>
          <cell r="P883" t="str">
            <v>Current</v>
          </cell>
        </row>
        <row r="884">
          <cell r="B884">
            <v>42060</v>
          </cell>
          <cell r="C884">
            <v>23</v>
          </cell>
          <cell r="D884" t="str">
            <v>ON</v>
          </cell>
          <cell r="E884" t="str">
            <v>Purchase</v>
          </cell>
          <cell r="F884" t="str">
            <v>Fixed</v>
          </cell>
          <cell r="I884">
            <v>39.43</v>
          </cell>
          <cell r="J884">
            <v>32.32</v>
          </cell>
          <cell r="K884" t="str">
            <v>HiRatio</v>
          </cell>
          <cell r="L884">
            <v>0</v>
          </cell>
          <cell r="M884" t="str">
            <v>Owner-Occupied</v>
          </cell>
          <cell r="N884">
            <v>4</v>
          </cell>
          <cell r="O884">
            <v>42620</v>
          </cell>
          <cell r="P884" t="str">
            <v>Current</v>
          </cell>
        </row>
        <row r="885">
          <cell r="B885">
            <v>40806</v>
          </cell>
          <cell r="C885">
            <v>64</v>
          </cell>
          <cell r="D885" t="str">
            <v>AB</v>
          </cell>
          <cell r="E885" t="str">
            <v>Purchase</v>
          </cell>
          <cell r="F885" t="str">
            <v>ARM</v>
          </cell>
          <cell r="I885">
            <v>25.45</v>
          </cell>
          <cell r="J885">
            <v>21.6</v>
          </cell>
          <cell r="K885" t="str">
            <v>HiRatio</v>
          </cell>
          <cell r="L885">
            <v>0</v>
          </cell>
          <cell r="M885" t="str">
            <v>Owner-Occupied</v>
          </cell>
          <cell r="N885">
            <v>4</v>
          </cell>
          <cell r="O885">
            <v>42432</v>
          </cell>
          <cell r="P885" t="str">
            <v>Current</v>
          </cell>
        </row>
        <row r="886">
          <cell r="B886">
            <v>40861</v>
          </cell>
          <cell r="C886">
            <v>62</v>
          </cell>
          <cell r="D886" t="str">
            <v>AB</v>
          </cell>
          <cell r="E886" t="str">
            <v>Refinance External</v>
          </cell>
          <cell r="F886" t="str">
            <v>Fixed</v>
          </cell>
          <cell r="I886">
            <v>29.86</v>
          </cell>
          <cell r="J886">
            <v>29.53</v>
          </cell>
          <cell r="K886" t="str">
            <v>HiRatio</v>
          </cell>
          <cell r="L886">
            <v>232521.44</v>
          </cell>
          <cell r="M886" t="str">
            <v>Owner-Occupied</v>
          </cell>
          <cell r="N886">
            <v>0</v>
          </cell>
          <cell r="O886">
            <v>43831</v>
          </cell>
          <cell r="P886" t="str">
            <v>Current</v>
          </cell>
        </row>
        <row r="887">
          <cell r="B887">
            <v>40996</v>
          </cell>
          <cell r="C887">
            <v>58</v>
          </cell>
          <cell r="D887" t="str">
            <v>AB</v>
          </cell>
          <cell r="E887" t="str">
            <v>Purchase</v>
          </cell>
          <cell r="F887" t="str">
            <v>Fixed</v>
          </cell>
          <cell r="I887">
            <v>38.03</v>
          </cell>
          <cell r="J887">
            <v>22.1</v>
          </cell>
          <cell r="K887" t="str">
            <v>HiRatio</v>
          </cell>
          <cell r="L887">
            <v>280270.65999999997</v>
          </cell>
          <cell r="M887" t="str">
            <v>Owner-Occupied</v>
          </cell>
          <cell r="N887">
            <v>0</v>
          </cell>
          <cell r="O887">
            <v>43831</v>
          </cell>
          <cell r="P887" t="str">
            <v>Current</v>
          </cell>
        </row>
        <row r="888">
          <cell r="B888">
            <v>42181</v>
          </cell>
          <cell r="C888">
            <v>19</v>
          </cell>
          <cell r="D888" t="str">
            <v>BC</v>
          </cell>
          <cell r="E888" t="str">
            <v>Purchase</v>
          </cell>
          <cell r="F888" t="str">
            <v>Fixed</v>
          </cell>
          <cell r="I888">
            <v>37.479999999999997</v>
          </cell>
          <cell r="J888">
            <v>7.62</v>
          </cell>
          <cell r="K888" t="str">
            <v>HiRatio</v>
          </cell>
          <cell r="L888">
            <v>181943.74</v>
          </cell>
          <cell r="M888" t="str">
            <v>Second Home</v>
          </cell>
          <cell r="N888">
            <v>0</v>
          </cell>
          <cell r="O888">
            <v>43831</v>
          </cell>
          <cell r="P888" t="str">
            <v>Current</v>
          </cell>
        </row>
        <row r="889">
          <cell r="B889">
            <v>40844</v>
          </cell>
          <cell r="C889">
            <v>63</v>
          </cell>
          <cell r="D889" t="str">
            <v>ON</v>
          </cell>
          <cell r="E889" t="str">
            <v>Purchase</v>
          </cell>
          <cell r="F889" t="str">
            <v>Fixed</v>
          </cell>
          <cell r="I889">
            <v>42.82</v>
          </cell>
          <cell r="J889">
            <v>42.82</v>
          </cell>
          <cell r="K889" t="str">
            <v>HiRatio</v>
          </cell>
          <cell r="L889">
            <v>228878.28</v>
          </cell>
          <cell r="M889" t="str">
            <v>Owner-Occupied</v>
          </cell>
          <cell r="N889">
            <v>0</v>
          </cell>
          <cell r="O889">
            <v>43831</v>
          </cell>
          <cell r="P889" t="str">
            <v>Current</v>
          </cell>
        </row>
        <row r="890">
          <cell r="B890">
            <v>42424</v>
          </cell>
          <cell r="C890">
            <v>11</v>
          </cell>
          <cell r="D890" t="str">
            <v>ON</v>
          </cell>
          <cell r="E890" t="str">
            <v>Purchase</v>
          </cell>
          <cell r="F890" t="str">
            <v>Fixed</v>
          </cell>
          <cell r="I890">
            <v>24.84</v>
          </cell>
          <cell r="J890">
            <v>15.3</v>
          </cell>
          <cell r="K890" t="str">
            <v>HiRatio</v>
          </cell>
          <cell r="L890">
            <v>451981.01</v>
          </cell>
          <cell r="M890" t="str">
            <v>Owner-Occupied</v>
          </cell>
          <cell r="N890">
            <v>0</v>
          </cell>
          <cell r="O890">
            <v>43831</v>
          </cell>
          <cell r="P890" t="str">
            <v>Current</v>
          </cell>
        </row>
        <row r="891">
          <cell r="B891">
            <v>41129</v>
          </cell>
          <cell r="C891">
            <v>53</v>
          </cell>
          <cell r="D891" t="str">
            <v>ON</v>
          </cell>
          <cell r="E891" t="str">
            <v>Refinance External</v>
          </cell>
          <cell r="F891" t="str">
            <v>Fixed</v>
          </cell>
          <cell r="I891">
            <v>38.590000000000003</v>
          </cell>
          <cell r="J891">
            <v>20.5</v>
          </cell>
          <cell r="K891" t="str">
            <v>HiRatio</v>
          </cell>
          <cell r="L891">
            <v>0</v>
          </cell>
          <cell r="M891" t="str">
            <v>Owner-Occupied</v>
          </cell>
          <cell r="N891">
            <v>4</v>
          </cell>
          <cell r="O891">
            <v>41463</v>
          </cell>
          <cell r="P891" t="str">
            <v>Current</v>
          </cell>
        </row>
        <row r="892">
          <cell r="B892">
            <v>42152</v>
          </cell>
          <cell r="C892">
            <v>20</v>
          </cell>
          <cell r="D892" t="str">
            <v>SK</v>
          </cell>
          <cell r="E892" t="str">
            <v>Purchase</v>
          </cell>
          <cell r="F892" t="str">
            <v>Fixed</v>
          </cell>
          <cell r="I892">
            <v>33.770000000000003</v>
          </cell>
          <cell r="J892">
            <v>33.770000000000003</v>
          </cell>
          <cell r="K892" t="str">
            <v>HiRatio</v>
          </cell>
          <cell r="L892">
            <v>216647.57</v>
          </cell>
          <cell r="M892" t="str">
            <v>Owner-Occupied</v>
          </cell>
          <cell r="N892">
            <v>0</v>
          </cell>
          <cell r="O892">
            <v>43831</v>
          </cell>
          <cell r="P892" t="str">
            <v>Current</v>
          </cell>
        </row>
        <row r="893">
          <cell r="B893">
            <v>40596</v>
          </cell>
          <cell r="C893">
            <v>71</v>
          </cell>
          <cell r="D893" t="str">
            <v>AB</v>
          </cell>
          <cell r="E893" t="str">
            <v>Purchase</v>
          </cell>
          <cell r="F893" t="str">
            <v>ARM</v>
          </cell>
          <cell r="I893">
            <v>27</v>
          </cell>
          <cell r="J893">
            <v>25.68</v>
          </cell>
          <cell r="K893" t="str">
            <v>HiRatio</v>
          </cell>
          <cell r="L893">
            <v>208270.57</v>
          </cell>
          <cell r="M893" t="str">
            <v>Owner-Occupied</v>
          </cell>
          <cell r="N893">
            <v>0</v>
          </cell>
          <cell r="O893">
            <v>43831</v>
          </cell>
          <cell r="P893" t="str">
            <v>Current</v>
          </cell>
        </row>
        <row r="894">
          <cell r="B894">
            <v>40868</v>
          </cell>
          <cell r="C894">
            <v>62</v>
          </cell>
          <cell r="D894" t="str">
            <v>AB</v>
          </cell>
          <cell r="E894" t="str">
            <v>Purchase</v>
          </cell>
          <cell r="F894" t="str">
            <v>Fixed</v>
          </cell>
          <cell r="I894">
            <v>30.36</v>
          </cell>
          <cell r="J894">
            <v>28.42</v>
          </cell>
          <cell r="K894" t="str">
            <v>HiRatio</v>
          </cell>
          <cell r="L894">
            <v>176295.34</v>
          </cell>
          <cell r="M894" t="str">
            <v>Owner-Occupied</v>
          </cell>
          <cell r="N894">
            <v>0</v>
          </cell>
          <cell r="O894">
            <v>43831</v>
          </cell>
          <cell r="P894" t="str">
            <v>Current</v>
          </cell>
        </row>
        <row r="895">
          <cell r="B895">
            <v>41806</v>
          </cell>
          <cell r="C895">
            <v>31</v>
          </cell>
          <cell r="D895" t="str">
            <v>AB</v>
          </cell>
          <cell r="E895" t="str">
            <v>Purchase</v>
          </cell>
          <cell r="F895" t="str">
            <v>Fixed</v>
          </cell>
          <cell r="I895">
            <v>40.28</v>
          </cell>
          <cell r="J895">
            <v>23.45</v>
          </cell>
          <cell r="K895" t="str">
            <v>HiRatio</v>
          </cell>
          <cell r="L895">
            <v>386337.46</v>
          </cell>
          <cell r="M895" t="str">
            <v>Owner-Occupied</v>
          </cell>
          <cell r="N895">
            <v>0</v>
          </cell>
          <cell r="O895">
            <v>43831</v>
          </cell>
          <cell r="P895" t="str">
            <v>Current</v>
          </cell>
        </row>
        <row r="896">
          <cell r="B896">
            <v>42276</v>
          </cell>
          <cell r="C896">
            <v>16</v>
          </cell>
          <cell r="D896" t="str">
            <v>ON</v>
          </cell>
          <cell r="E896" t="str">
            <v>Purchase</v>
          </cell>
          <cell r="F896" t="str">
            <v>ARM</v>
          </cell>
          <cell r="I896">
            <v>20.53</v>
          </cell>
          <cell r="J896">
            <v>20.399999999999999</v>
          </cell>
          <cell r="K896" t="str">
            <v>Conv</v>
          </cell>
          <cell r="L896">
            <v>240214.49</v>
          </cell>
          <cell r="M896" t="str">
            <v>Owner-Occupied</v>
          </cell>
          <cell r="N896">
            <v>0</v>
          </cell>
          <cell r="O896">
            <v>43831</v>
          </cell>
          <cell r="P896" t="str">
            <v>Current</v>
          </cell>
        </row>
        <row r="897">
          <cell r="B897">
            <v>41129</v>
          </cell>
          <cell r="C897">
            <v>53</v>
          </cell>
          <cell r="D897" t="str">
            <v>AB</v>
          </cell>
          <cell r="E897" t="str">
            <v>Purchase</v>
          </cell>
          <cell r="F897" t="str">
            <v>Fixed</v>
          </cell>
          <cell r="I897">
            <v>28.86</v>
          </cell>
          <cell r="J897">
            <v>24.84</v>
          </cell>
          <cell r="K897" t="str">
            <v>HiRatio</v>
          </cell>
          <cell r="L897">
            <v>0</v>
          </cell>
          <cell r="M897" t="str">
            <v>Owner-Occupied</v>
          </cell>
          <cell r="N897">
            <v>4</v>
          </cell>
          <cell r="O897">
            <v>42593</v>
          </cell>
          <cell r="P897" t="str">
            <v>Current</v>
          </cell>
        </row>
        <row r="898">
          <cell r="B898">
            <v>41836</v>
          </cell>
          <cell r="C898">
            <v>30</v>
          </cell>
          <cell r="D898" t="str">
            <v>ON</v>
          </cell>
          <cell r="E898" t="str">
            <v>Transfer</v>
          </cell>
          <cell r="F898" t="str">
            <v>Fixed</v>
          </cell>
          <cell r="I898">
            <v>41.08</v>
          </cell>
          <cell r="J898">
            <v>35.65</v>
          </cell>
          <cell r="K898" t="str">
            <v>HiRatio</v>
          </cell>
          <cell r="L898">
            <v>346447.05</v>
          </cell>
          <cell r="M898" t="str">
            <v>Owner-Occupied</v>
          </cell>
          <cell r="N898">
            <v>0</v>
          </cell>
          <cell r="O898">
            <v>43831</v>
          </cell>
          <cell r="P898" t="str">
            <v>Current</v>
          </cell>
        </row>
        <row r="899">
          <cell r="B899">
            <v>41971</v>
          </cell>
          <cell r="C899">
            <v>26</v>
          </cell>
          <cell r="D899" t="str">
            <v>ON</v>
          </cell>
          <cell r="E899" t="str">
            <v>ETO Existing Client</v>
          </cell>
          <cell r="F899" t="str">
            <v>Fixed</v>
          </cell>
          <cell r="I899">
            <v>30.08</v>
          </cell>
          <cell r="J899">
            <v>29.78</v>
          </cell>
          <cell r="K899" t="str">
            <v>Conv</v>
          </cell>
          <cell r="L899">
            <v>205859.89</v>
          </cell>
          <cell r="M899" t="str">
            <v>Owner-Occupied</v>
          </cell>
          <cell r="N899">
            <v>0</v>
          </cell>
          <cell r="O899">
            <v>43831</v>
          </cell>
          <cell r="P899" t="str">
            <v>Current</v>
          </cell>
        </row>
        <row r="900">
          <cell r="B900">
            <v>42122</v>
          </cell>
          <cell r="C900">
            <v>21</v>
          </cell>
          <cell r="D900" t="str">
            <v>ON</v>
          </cell>
          <cell r="E900" t="str">
            <v>Purchase</v>
          </cell>
          <cell r="F900" t="str">
            <v>Fixed</v>
          </cell>
          <cell r="I900">
            <v>41.85</v>
          </cell>
          <cell r="J900">
            <v>21.3</v>
          </cell>
          <cell r="K900" t="str">
            <v>HiRatio</v>
          </cell>
          <cell r="L900">
            <v>395388.95</v>
          </cell>
          <cell r="M900" t="str">
            <v>Owner-Occupied</v>
          </cell>
          <cell r="N900">
            <v>0</v>
          </cell>
          <cell r="O900">
            <v>43831</v>
          </cell>
          <cell r="P900" t="str">
            <v>Current</v>
          </cell>
        </row>
        <row r="901">
          <cell r="B901">
            <v>41940</v>
          </cell>
          <cell r="C901">
            <v>27</v>
          </cell>
          <cell r="D901" t="str">
            <v>AB</v>
          </cell>
          <cell r="E901" t="str">
            <v>Refinance External</v>
          </cell>
          <cell r="F901" t="str">
            <v>Fixed</v>
          </cell>
          <cell r="I901">
            <v>34.54</v>
          </cell>
          <cell r="J901">
            <v>13.94</v>
          </cell>
          <cell r="K901" t="str">
            <v>Conv</v>
          </cell>
          <cell r="L901">
            <v>213003.59</v>
          </cell>
          <cell r="M901" t="str">
            <v>Owner-Occupied</v>
          </cell>
          <cell r="N901">
            <v>0</v>
          </cell>
          <cell r="O901">
            <v>43831</v>
          </cell>
          <cell r="P901" t="str">
            <v>Current</v>
          </cell>
        </row>
        <row r="902">
          <cell r="B902">
            <v>42622</v>
          </cell>
          <cell r="C902">
            <v>4</v>
          </cell>
          <cell r="D902" t="str">
            <v>BC</v>
          </cell>
          <cell r="E902" t="str">
            <v>Purchase</v>
          </cell>
          <cell r="F902" t="str">
            <v>ARM</v>
          </cell>
          <cell r="I902">
            <v>35.47</v>
          </cell>
          <cell r="J902">
            <v>25.35</v>
          </cell>
          <cell r="K902" t="str">
            <v>HiRatio</v>
          </cell>
          <cell r="L902">
            <v>729492.08</v>
          </cell>
          <cell r="M902" t="str">
            <v>Owner-Occupied</v>
          </cell>
          <cell r="N902">
            <v>0</v>
          </cell>
          <cell r="O902">
            <v>43831</v>
          </cell>
          <cell r="P902" t="str">
            <v>Current</v>
          </cell>
        </row>
        <row r="903">
          <cell r="B903">
            <v>41137</v>
          </cell>
          <cell r="C903">
            <v>53</v>
          </cell>
          <cell r="D903" t="str">
            <v>BC</v>
          </cell>
          <cell r="E903" t="str">
            <v>Refinance External</v>
          </cell>
          <cell r="F903" t="str">
            <v>Fixed</v>
          </cell>
          <cell r="I903">
            <v>34.89</v>
          </cell>
          <cell r="J903">
            <v>38.11</v>
          </cell>
          <cell r="K903" t="str">
            <v>Conv</v>
          </cell>
          <cell r="L903">
            <v>0</v>
          </cell>
          <cell r="M903" t="str">
            <v>Owner-Occupied</v>
          </cell>
          <cell r="N903">
            <v>4</v>
          </cell>
          <cell r="O903">
            <v>42229</v>
          </cell>
          <cell r="P903" t="str">
            <v>Current</v>
          </cell>
        </row>
        <row r="904">
          <cell r="B904">
            <v>42200</v>
          </cell>
          <cell r="C904">
            <v>18</v>
          </cell>
          <cell r="D904" t="str">
            <v>ON</v>
          </cell>
          <cell r="E904" t="str">
            <v>Refinance External</v>
          </cell>
          <cell r="F904" t="str">
            <v>Fixed</v>
          </cell>
          <cell r="I904">
            <v>29.67</v>
          </cell>
          <cell r="J904">
            <v>28.96</v>
          </cell>
          <cell r="K904" t="str">
            <v>Conv</v>
          </cell>
          <cell r="L904">
            <v>149951.04999999999</v>
          </cell>
          <cell r="M904" t="str">
            <v>Owner-Occupied</v>
          </cell>
          <cell r="N904">
            <v>0</v>
          </cell>
          <cell r="O904">
            <v>43831</v>
          </cell>
          <cell r="P904" t="str">
            <v>Current</v>
          </cell>
        </row>
        <row r="905">
          <cell r="B905">
            <v>41950</v>
          </cell>
          <cell r="C905">
            <v>26</v>
          </cell>
          <cell r="D905" t="str">
            <v>ON</v>
          </cell>
          <cell r="E905" t="str">
            <v>Refinance External</v>
          </cell>
          <cell r="F905" t="str">
            <v>ARM</v>
          </cell>
          <cell r="I905">
            <v>28.5</v>
          </cell>
          <cell r="J905">
            <v>28.5</v>
          </cell>
          <cell r="K905" t="str">
            <v>Conv</v>
          </cell>
          <cell r="L905">
            <v>0</v>
          </cell>
          <cell r="M905" t="str">
            <v>Owner-Occupied</v>
          </cell>
          <cell r="N905">
            <v>4</v>
          </cell>
          <cell r="O905">
            <v>42704</v>
          </cell>
          <cell r="P905" t="str">
            <v>Current</v>
          </cell>
        </row>
        <row r="906">
          <cell r="B906">
            <v>40841</v>
          </cell>
          <cell r="C906">
            <v>63</v>
          </cell>
          <cell r="D906" t="str">
            <v>AB</v>
          </cell>
          <cell r="E906" t="str">
            <v>Purchase</v>
          </cell>
          <cell r="F906" t="str">
            <v>Fixed</v>
          </cell>
          <cell r="I906">
            <v>34.479999999999997</v>
          </cell>
          <cell r="J906">
            <v>33.9</v>
          </cell>
          <cell r="K906" t="str">
            <v>HiRatio</v>
          </cell>
          <cell r="L906">
            <v>0</v>
          </cell>
          <cell r="M906" t="str">
            <v>Owner-Occupied</v>
          </cell>
          <cell r="N906">
            <v>4</v>
          </cell>
          <cell r="O906">
            <v>42325</v>
          </cell>
          <cell r="P906" t="str">
            <v>Current</v>
          </cell>
        </row>
        <row r="907">
          <cell r="B907">
            <v>41411</v>
          </cell>
          <cell r="C907">
            <v>44</v>
          </cell>
          <cell r="D907" t="str">
            <v>ON</v>
          </cell>
          <cell r="E907" t="str">
            <v>Purchase</v>
          </cell>
          <cell r="F907" t="str">
            <v>Fixed</v>
          </cell>
          <cell r="I907">
            <v>41.61</v>
          </cell>
          <cell r="J907">
            <v>38.9</v>
          </cell>
          <cell r="K907" t="str">
            <v>HiRatio</v>
          </cell>
          <cell r="L907">
            <v>172254.82</v>
          </cell>
          <cell r="M907" t="str">
            <v>Owner-Occupied</v>
          </cell>
          <cell r="N907">
            <v>0</v>
          </cell>
          <cell r="O907">
            <v>43831</v>
          </cell>
          <cell r="P907" t="str">
            <v>Current</v>
          </cell>
        </row>
        <row r="908">
          <cell r="B908">
            <v>41759</v>
          </cell>
          <cell r="C908">
            <v>33</v>
          </cell>
          <cell r="D908" t="str">
            <v>BC</v>
          </cell>
          <cell r="E908" t="str">
            <v>Purchase</v>
          </cell>
          <cell r="F908" t="str">
            <v>ARM</v>
          </cell>
          <cell r="I908">
            <v>26.39</v>
          </cell>
          <cell r="J908">
            <v>20.97</v>
          </cell>
          <cell r="K908" t="str">
            <v>HiRatio</v>
          </cell>
          <cell r="L908">
            <v>310856.13</v>
          </cell>
          <cell r="M908" t="str">
            <v>Owner-Occupied</v>
          </cell>
          <cell r="N908">
            <v>0</v>
          </cell>
          <cell r="O908">
            <v>43831</v>
          </cell>
          <cell r="P908" t="str">
            <v>Current</v>
          </cell>
        </row>
        <row r="909">
          <cell r="B909">
            <v>40373</v>
          </cell>
          <cell r="C909">
            <v>78</v>
          </cell>
          <cell r="D909" t="str">
            <v>ON</v>
          </cell>
          <cell r="E909" t="str">
            <v>Refinance External</v>
          </cell>
          <cell r="F909" t="str">
            <v>ARM</v>
          </cell>
          <cell r="I909">
            <v>37.700000000000003</v>
          </cell>
          <cell r="J909">
            <v>16.04</v>
          </cell>
          <cell r="K909" t="str">
            <v>HiRatio</v>
          </cell>
          <cell r="L909">
            <v>288693.24</v>
          </cell>
          <cell r="M909" t="str">
            <v>Owner-Occupied</v>
          </cell>
          <cell r="N909">
            <v>0</v>
          </cell>
          <cell r="O909">
            <v>43831</v>
          </cell>
          <cell r="P909" t="str">
            <v>Current</v>
          </cell>
        </row>
        <row r="910">
          <cell r="B910">
            <v>41879</v>
          </cell>
          <cell r="C910">
            <v>29</v>
          </cell>
          <cell r="D910" t="str">
            <v>AB</v>
          </cell>
          <cell r="E910" t="str">
            <v>Purchase</v>
          </cell>
          <cell r="F910" t="str">
            <v>Fixed</v>
          </cell>
          <cell r="I910">
            <v>34.79</v>
          </cell>
          <cell r="J910">
            <v>34.76</v>
          </cell>
          <cell r="K910" t="str">
            <v>HiRatio</v>
          </cell>
          <cell r="L910">
            <v>312249.95</v>
          </cell>
          <cell r="M910" t="str">
            <v>Owner-Occupied</v>
          </cell>
          <cell r="N910">
            <v>0</v>
          </cell>
          <cell r="O910">
            <v>43831</v>
          </cell>
          <cell r="P910" t="str">
            <v>Current</v>
          </cell>
        </row>
        <row r="911">
          <cell r="B911">
            <v>41864</v>
          </cell>
          <cell r="C911">
            <v>29</v>
          </cell>
          <cell r="D911" t="str">
            <v>SK</v>
          </cell>
          <cell r="E911" t="str">
            <v>Purchase</v>
          </cell>
          <cell r="F911" t="str">
            <v>Fixed</v>
          </cell>
          <cell r="I911">
            <v>41.39</v>
          </cell>
          <cell r="J911">
            <v>11.95</v>
          </cell>
          <cell r="K911" t="str">
            <v>Conv</v>
          </cell>
          <cell r="L911">
            <v>130947.34</v>
          </cell>
          <cell r="M911" t="str">
            <v>Second Home</v>
          </cell>
          <cell r="N911">
            <v>0</v>
          </cell>
          <cell r="O911">
            <v>43831</v>
          </cell>
          <cell r="P911" t="str">
            <v>Current</v>
          </cell>
        </row>
        <row r="912">
          <cell r="B912">
            <v>42083</v>
          </cell>
          <cell r="C912">
            <v>22</v>
          </cell>
          <cell r="D912" t="str">
            <v>AB</v>
          </cell>
          <cell r="E912" t="str">
            <v>Transfer</v>
          </cell>
          <cell r="F912" t="str">
            <v>ARM</v>
          </cell>
          <cell r="I912">
            <v>24.97</v>
          </cell>
          <cell r="J912">
            <v>22.94</v>
          </cell>
          <cell r="K912" t="str">
            <v>HiRatio</v>
          </cell>
          <cell r="L912">
            <v>0</v>
          </cell>
          <cell r="M912" t="str">
            <v>Owner-Occupied</v>
          </cell>
          <cell r="N912">
            <v>4</v>
          </cell>
          <cell r="O912">
            <v>42338</v>
          </cell>
          <cell r="P912" t="str">
            <v>Current</v>
          </cell>
        </row>
        <row r="913">
          <cell r="B913">
            <v>41759</v>
          </cell>
          <cell r="C913">
            <v>33</v>
          </cell>
          <cell r="D913" t="str">
            <v>AB</v>
          </cell>
          <cell r="E913" t="str">
            <v>Refinance External</v>
          </cell>
          <cell r="F913" t="str">
            <v>ARM</v>
          </cell>
          <cell r="I913">
            <v>36.14</v>
          </cell>
          <cell r="J913">
            <v>12.38</v>
          </cell>
          <cell r="K913" t="str">
            <v>Conv</v>
          </cell>
          <cell r="L913">
            <v>220102.5</v>
          </cell>
          <cell r="M913" t="str">
            <v>Owner-Occupied</v>
          </cell>
          <cell r="N913">
            <v>0</v>
          </cell>
          <cell r="O913">
            <v>43831</v>
          </cell>
          <cell r="P913" t="str">
            <v>Current</v>
          </cell>
        </row>
        <row r="914">
          <cell r="B914">
            <v>42592</v>
          </cell>
          <cell r="C914">
            <v>5</v>
          </cell>
          <cell r="D914" t="str">
            <v>ON</v>
          </cell>
          <cell r="E914" t="str">
            <v>Purchase</v>
          </cell>
          <cell r="F914" t="str">
            <v>Fixed</v>
          </cell>
          <cell r="I914">
            <v>43.5</v>
          </cell>
          <cell r="J914">
            <v>36.340000000000003</v>
          </cell>
          <cell r="K914" t="str">
            <v>Conv</v>
          </cell>
          <cell r="L914">
            <v>217287.14</v>
          </cell>
          <cell r="M914" t="str">
            <v>Owner-Occupied</v>
          </cell>
          <cell r="N914">
            <v>0</v>
          </cell>
          <cell r="O914">
            <v>43831</v>
          </cell>
          <cell r="P914" t="str">
            <v>Current</v>
          </cell>
        </row>
        <row r="915">
          <cell r="B915">
            <v>42489</v>
          </cell>
          <cell r="C915">
            <v>9</v>
          </cell>
          <cell r="D915" t="str">
            <v>BC</v>
          </cell>
          <cell r="E915" t="str">
            <v>Purchase</v>
          </cell>
          <cell r="F915" t="str">
            <v>ARM</v>
          </cell>
          <cell r="I915">
            <v>33.549999999999997</v>
          </cell>
          <cell r="J915">
            <v>29.86</v>
          </cell>
          <cell r="K915" t="str">
            <v>Conv</v>
          </cell>
          <cell r="L915">
            <v>392695.73</v>
          </cell>
          <cell r="M915" t="str">
            <v>Owner-Occupied</v>
          </cell>
          <cell r="N915">
            <v>0</v>
          </cell>
          <cell r="O915">
            <v>43831</v>
          </cell>
          <cell r="P915" t="str">
            <v>Current</v>
          </cell>
        </row>
        <row r="916">
          <cell r="B916">
            <v>41841</v>
          </cell>
          <cell r="C916">
            <v>30</v>
          </cell>
          <cell r="D916" t="str">
            <v>ON</v>
          </cell>
          <cell r="E916" t="str">
            <v>Purchase</v>
          </cell>
          <cell r="F916" t="str">
            <v>ARM</v>
          </cell>
          <cell r="I916">
            <v>36.56</v>
          </cell>
          <cell r="J916">
            <v>27.12</v>
          </cell>
          <cell r="K916" t="str">
            <v>Conv</v>
          </cell>
          <cell r="L916">
            <v>0</v>
          </cell>
          <cell r="M916" t="str">
            <v>Owner-Occupied</v>
          </cell>
          <cell r="N916">
            <v>4</v>
          </cell>
          <cell r="O916">
            <v>42270</v>
          </cell>
          <cell r="P916" t="str">
            <v>Current</v>
          </cell>
        </row>
        <row r="917">
          <cell r="B917">
            <v>42226</v>
          </cell>
          <cell r="C917">
            <v>17</v>
          </cell>
          <cell r="D917" t="str">
            <v>AB</v>
          </cell>
          <cell r="E917" t="str">
            <v>Purchase</v>
          </cell>
          <cell r="F917" t="str">
            <v>Fixed</v>
          </cell>
          <cell r="I917">
            <v>40.94</v>
          </cell>
          <cell r="J917">
            <v>20.67</v>
          </cell>
          <cell r="K917" t="str">
            <v>HiRatio</v>
          </cell>
          <cell r="L917">
            <v>466796.35</v>
          </cell>
          <cell r="M917" t="str">
            <v>Owner-Occupied</v>
          </cell>
          <cell r="N917">
            <v>0</v>
          </cell>
          <cell r="O917">
            <v>43831</v>
          </cell>
          <cell r="P917" t="str">
            <v>Current</v>
          </cell>
        </row>
        <row r="918">
          <cell r="B918">
            <v>42184</v>
          </cell>
          <cell r="C918">
            <v>19</v>
          </cell>
          <cell r="D918" t="str">
            <v>ON</v>
          </cell>
          <cell r="E918" t="str">
            <v>Purchase</v>
          </cell>
          <cell r="F918" t="str">
            <v>ARM</v>
          </cell>
          <cell r="I918">
            <v>39.71</v>
          </cell>
          <cell r="J918">
            <v>14.65</v>
          </cell>
          <cell r="K918" t="str">
            <v>Conv</v>
          </cell>
          <cell r="L918">
            <v>343741.61</v>
          </cell>
          <cell r="M918" t="str">
            <v>Owner-Occupied</v>
          </cell>
          <cell r="N918">
            <v>0</v>
          </cell>
          <cell r="O918">
            <v>43831</v>
          </cell>
          <cell r="P918" t="str">
            <v>Current</v>
          </cell>
        </row>
        <row r="919">
          <cell r="B919">
            <v>41725</v>
          </cell>
          <cell r="C919">
            <v>34</v>
          </cell>
          <cell r="D919" t="str">
            <v>BC</v>
          </cell>
          <cell r="E919" t="str">
            <v>Purchase</v>
          </cell>
          <cell r="F919" t="str">
            <v>Fixed</v>
          </cell>
          <cell r="I919">
            <v>42.95</v>
          </cell>
          <cell r="J919">
            <v>24.74</v>
          </cell>
          <cell r="K919" t="str">
            <v>HiRatio</v>
          </cell>
          <cell r="L919">
            <v>167410.22</v>
          </cell>
          <cell r="M919" t="str">
            <v>Owner-Occupied</v>
          </cell>
          <cell r="N919">
            <v>0</v>
          </cell>
          <cell r="O919">
            <v>43831</v>
          </cell>
          <cell r="P919" t="str">
            <v>Current</v>
          </cell>
        </row>
        <row r="920">
          <cell r="B920">
            <v>41117</v>
          </cell>
          <cell r="C920">
            <v>54</v>
          </cell>
          <cell r="D920" t="str">
            <v>BC</v>
          </cell>
          <cell r="E920" t="str">
            <v>Refinance External</v>
          </cell>
          <cell r="F920" t="str">
            <v>ARM</v>
          </cell>
          <cell r="I920">
            <v>30.14</v>
          </cell>
          <cell r="J920">
            <v>21.2</v>
          </cell>
          <cell r="K920" t="str">
            <v>Conv</v>
          </cell>
          <cell r="L920">
            <v>224946.22</v>
          </cell>
          <cell r="M920" t="str">
            <v>Owner-Occupied</v>
          </cell>
          <cell r="N920">
            <v>0</v>
          </cell>
          <cell r="O920">
            <v>43831</v>
          </cell>
          <cell r="P920" t="str">
            <v>Current</v>
          </cell>
        </row>
        <row r="921">
          <cell r="B921">
            <v>42460</v>
          </cell>
          <cell r="C921">
            <v>10</v>
          </cell>
          <cell r="D921" t="str">
            <v>AB</v>
          </cell>
          <cell r="E921" t="str">
            <v>Transfer</v>
          </cell>
          <cell r="F921" t="str">
            <v>Fixed</v>
          </cell>
          <cell r="I921">
            <v>26.87</v>
          </cell>
          <cell r="J921">
            <v>21.77</v>
          </cell>
          <cell r="K921" t="str">
            <v>Conv</v>
          </cell>
          <cell r="L921">
            <v>296028.26</v>
          </cell>
          <cell r="M921" t="str">
            <v>Owner-Occupied</v>
          </cell>
          <cell r="N921">
            <v>0</v>
          </cell>
          <cell r="O921">
            <v>43831</v>
          </cell>
          <cell r="P921" t="str">
            <v>Current</v>
          </cell>
        </row>
        <row r="922">
          <cell r="B922">
            <v>42220</v>
          </cell>
          <cell r="C922">
            <v>17</v>
          </cell>
          <cell r="D922" t="str">
            <v>SK</v>
          </cell>
          <cell r="E922" t="str">
            <v>Refinance External</v>
          </cell>
          <cell r="F922" t="str">
            <v>ARM</v>
          </cell>
          <cell r="I922">
            <v>37.549999999999997</v>
          </cell>
          <cell r="J922">
            <v>10.64</v>
          </cell>
          <cell r="K922" t="str">
            <v>Conv</v>
          </cell>
          <cell r="L922">
            <v>191679.12</v>
          </cell>
          <cell r="M922" t="str">
            <v>Owner-Occupied</v>
          </cell>
          <cell r="N922">
            <v>0</v>
          </cell>
          <cell r="O922">
            <v>43831</v>
          </cell>
          <cell r="P922" t="str">
            <v>Current</v>
          </cell>
        </row>
        <row r="923">
          <cell r="B923">
            <v>42146</v>
          </cell>
          <cell r="C923">
            <v>20</v>
          </cell>
          <cell r="D923" t="str">
            <v>ON</v>
          </cell>
          <cell r="E923" t="str">
            <v>Refinance External</v>
          </cell>
          <cell r="F923" t="str">
            <v>ARM</v>
          </cell>
          <cell r="I923">
            <v>27.15</v>
          </cell>
          <cell r="J923">
            <v>18.36</v>
          </cell>
          <cell r="K923" t="str">
            <v>Conv</v>
          </cell>
          <cell r="L923">
            <v>265327.02</v>
          </cell>
          <cell r="M923" t="str">
            <v>Owner-Occupied</v>
          </cell>
          <cell r="N923">
            <v>0</v>
          </cell>
          <cell r="O923">
            <v>43831</v>
          </cell>
          <cell r="P923" t="str">
            <v>Current</v>
          </cell>
        </row>
        <row r="924">
          <cell r="B924">
            <v>41718</v>
          </cell>
          <cell r="C924">
            <v>34</v>
          </cell>
          <cell r="D924" t="str">
            <v>ON</v>
          </cell>
          <cell r="E924" t="str">
            <v>Purchase</v>
          </cell>
          <cell r="F924" t="str">
            <v>ARM</v>
          </cell>
          <cell r="I924">
            <v>26.19</v>
          </cell>
          <cell r="J924">
            <v>23.48</v>
          </cell>
          <cell r="K924" t="str">
            <v>HiRatio</v>
          </cell>
          <cell r="L924">
            <v>0</v>
          </cell>
          <cell r="M924" t="str">
            <v>Owner-Occupied</v>
          </cell>
          <cell r="N924">
            <v>4</v>
          </cell>
          <cell r="O924">
            <v>42557</v>
          </cell>
          <cell r="P924" t="str">
            <v>Current</v>
          </cell>
        </row>
        <row r="925">
          <cell r="B925">
            <v>42598</v>
          </cell>
          <cell r="C925">
            <v>5</v>
          </cell>
          <cell r="D925" t="str">
            <v>ON</v>
          </cell>
          <cell r="E925" t="str">
            <v>Purchase</v>
          </cell>
          <cell r="F925" t="str">
            <v>Fixed</v>
          </cell>
          <cell r="I925">
            <v>38.369999999999997</v>
          </cell>
          <cell r="J925">
            <v>38.24</v>
          </cell>
          <cell r="K925" t="str">
            <v>Conv</v>
          </cell>
          <cell r="L925">
            <v>520428.39</v>
          </cell>
          <cell r="M925" t="str">
            <v>Owner-Occupied</v>
          </cell>
          <cell r="N925">
            <v>0</v>
          </cell>
          <cell r="O925">
            <v>43831</v>
          </cell>
          <cell r="P925" t="str">
            <v>Current</v>
          </cell>
        </row>
        <row r="926">
          <cell r="B926">
            <v>40400</v>
          </cell>
          <cell r="C926">
            <v>77</v>
          </cell>
          <cell r="D926" t="str">
            <v>ON</v>
          </cell>
          <cell r="E926" t="str">
            <v>Refinance External</v>
          </cell>
          <cell r="F926" t="str">
            <v>Fixed</v>
          </cell>
          <cell r="I926">
            <v>36.229999999999997</v>
          </cell>
          <cell r="J926">
            <v>27.61</v>
          </cell>
          <cell r="K926" t="str">
            <v>Conv</v>
          </cell>
          <cell r="L926">
            <v>0</v>
          </cell>
          <cell r="M926" t="str">
            <v>Owner-Occupied</v>
          </cell>
          <cell r="N926">
            <v>4</v>
          </cell>
          <cell r="O926">
            <v>41500</v>
          </cell>
          <cell r="P926" t="str">
            <v>Current</v>
          </cell>
        </row>
        <row r="927">
          <cell r="B927">
            <v>42377</v>
          </cell>
          <cell r="C927">
            <v>12</v>
          </cell>
          <cell r="D927" t="str">
            <v>SK</v>
          </cell>
          <cell r="E927" t="str">
            <v>Purchase</v>
          </cell>
          <cell r="F927" t="str">
            <v>Fixed</v>
          </cell>
          <cell r="I927">
            <v>42.18</v>
          </cell>
          <cell r="J927">
            <v>31.5</v>
          </cell>
          <cell r="K927" t="str">
            <v>HiRatio</v>
          </cell>
          <cell r="L927">
            <v>414198.12</v>
          </cell>
          <cell r="M927" t="str">
            <v>Owner-Occupied</v>
          </cell>
          <cell r="N927">
            <v>0</v>
          </cell>
          <cell r="O927">
            <v>43831</v>
          </cell>
          <cell r="P927" t="str">
            <v>Current</v>
          </cell>
        </row>
        <row r="928">
          <cell r="B928">
            <v>41851</v>
          </cell>
          <cell r="C928">
            <v>30</v>
          </cell>
          <cell r="D928" t="str">
            <v>BC</v>
          </cell>
          <cell r="E928" t="str">
            <v>Purchase</v>
          </cell>
          <cell r="F928" t="str">
            <v>Fixed</v>
          </cell>
          <cell r="I928">
            <v>40.520000000000003</v>
          </cell>
          <cell r="J928">
            <v>30.2</v>
          </cell>
          <cell r="K928" t="str">
            <v>HiRatio</v>
          </cell>
          <cell r="L928">
            <v>0</v>
          </cell>
          <cell r="M928" t="str">
            <v>Owner-Occupied</v>
          </cell>
          <cell r="N928">
            <v>4</v>
          </cell>
          <cell r="O928">
            <v>42404</v>
          </cell>
          <cell r="P928" t="str">
            <v>Current</v>
          </cell>
        </row>
        <row r="929">
          <cell r="B929">
            <v>41976</v>
          </cell>
          <cell r="C929">
            <v>25</v>
          </cell>
          <cell r="D929" t="str">
            <v>SK</v>
          </cell>
          <cell r="E929" t="str">
            <v>Purchase</v>
          </cell>
          <cell r="F929" t="str">
            <v>ARM</v>
          </cell>
          <cell r="I929">
            <v>34.840000000000003</v>
          </cell>
          <cell r="J929">
            <v>24.91</v>
          </cell>
          <cell r="K929" t="str">
            <v>HiRatio</v>
          </cell>
          <cell r="L929">
            <v>352903.28</v>
          </cell>
          <cell r="M929" t="str">
            <v>Owner-Occupied</v>
          </cell>
          <cell r="N929">
            <v>0</v>
          </cell>
          <cell r="O929">
            <v>43831</v>
          </cell>
          <cell r="P929" t="str">
            <v>Current</v>
          </cell>
        </row>
        <row r="930">
          <cell r="B930">
            <v>40865</v>
          </cell>
          <cell r="C930">
            <v>62</v>
          </cell>
          <cell r="D930" t="str">
            <v>ON</v>
          </cell>
          <cell r="E930" t="str">
            <v>Purchase</v>
          </cell>
          <cell r="F930" t="str">
            <v>Fixed</v>
          </cell>
          <cell r="I930">
            <v>34.44</v>
          </cell>
          <cell r="J930">
            <v>33.51</v>
          </cell>
          <cell r="K930" t="str">
            <v>HiRatio</v>
          </cell>
          <cell r="L930">
            <v>0</v>
          </cell>
          <cell r="M930" t="str">
            <v>Owner-Occupied</v>
          </cell>
          <cell r="N930">
            <v>4</v>
          </cell>
          <cell r="O930">
            <v>42650</v>
          </cell>
          <cell r="P930" t="str">
            <v>Current</v>
          </cell>
        </row>
        <row r="931">
          <cell r="B931">
            <v>41061</v>
          </cell>
          <cell r="C931">
            <v>55</v>
          </cell>
          <cell r="D931" t="str">
            <v>AB</v>
          </cell>
          <cell r="E931" t="str">
            <v>Purchase</v>
          </cell>
          <cell r="F931" t="str">
            <v>Fixed</v>
          </cell>
          <cell r="I931">
            <v>31.95</v>
          </cell>
          <cell r="J931">
            <v>17.260000000000002</v>
          </cell>
          <cell r="K931" t="str">
            <v>HiRatio</v>
          </cell>
          <cell r="L931">
            <v>235767.72</v>
          </cell>
          <cell r="M931" t="str">
            <v>Owner-Occupied</v>
          </cell>
          <cell r="N931">
            <v>0</v>
          </cell>
          <cell r="O931">
            <v>43831</v>
          </cell>
          <cell r="P931" t="str">
            <v>Current</v>
          </cell>
        </row>
        <row r="932">
          <cell r="B932">
            <v>40813</v>
          </cell>
          <cell r="C932">
            <v>64</v>
          </cell>
          <cell r="D932" t="str">
            <v>AB</v>
          </cell>
          <cell r="E932" t="str">
            <v>Refinance External</v>
          </cell>
          <cell r="F932" t="str">
            <v>Fixed</v>
          </cell>
          <cell r="I932">
            <v>34.79</v>
          </cell>
          <cell r="J932">
            <v>17.989999999999998</v>
          </cell>
          <cell r="K932" t="str">
            <v>HiRatio</v>
          </cell>
          <cell r="L932">
            <v>0</v>
          </cell>
          <cell r="M932" t="str">
            <v>Owner-Occupied</v>
          </cell>
          <cell r="N932">
            <v>4</v>
          </cell>
          <cell r="O932">
            <v>41850</v>
          </cell>
          <cell r="P932" t="str">
            <v>Current</v>
          </cell>
        </row>
        <row r="933">
          <cell r="B933">
            <v>41624</v>
          </cell>
          <cell r="C933">
            <v>37</v>
          </cell>
          <cell r="D933" t="str">
            <v>ON</v>
          </cell>
          <cell r="E933" t="str">
            <v>Purchase</v>
          </cell>
          <cell r="F933" t="str">
            <v>Fixed</v>
          </cell>
          <cell r="I933">
            <v>36.21</v>
          </cell>
          <cell r="J933">
            <v>34.24</v>
          </cell>
          <cell r="K933" t="str">
            <v>HiRatio</v>
          </cell>
          <cell r="L933">
            <v>197524.29</v>
          </cell>
          <cell r="M933" t="str">
            <v>Owner-Occupied</v>
          </cell>
          <cell r="N933">
            <v>0</v>
          </cell>
          <cell r="O933">
            <v>43831</v>
          </cell>
          <cell r="P933" t="str">
            <v>Current</v>
          </cell>
        </row>
        <row r="934">
          <cell r="B934">
            <v>40739</v>
          </cell>
          <cell r="C934">
            <v>66</v>
          </cell>
          <cell r="D934" t="str">
            <v>ON</v>
          </cell>
          <cell r="E934" t="str">
            <v>Purchase</v>
          </cell>
          <cell r="F934" t="str">
            <v>ARM</v>
          </cell>
          <cell r="I934">
            <v>29</v>
          </cell>
          <cell r="J934">
            <v>23.87</v>
          </cell>
          <cell r="K934" t="str">
            <v>HiRatio</v>
          </cell>
          <cell r="L934">
            <v>224362.79</v>
          </cell>
          <cell r="M934" t="str">
            <v>Owner-Occupied</v>
          </cell>
          <cell r="N934">
            <v>0</v>
          </cell>
          <cell r="O934">
            <v>43831</v>
          </cell>
          <cell r="P934" t="str">
            <v>Current</v>
          </cell>
        </row>
        <row r="935">
          <cell r="B935">
            <v>42185</v>
          </cell>
          <cell r="C935">
            <v>19</v>
          </cell>
          <cell r="D935" t="str">
            <v>ON</v>
          </cell>
          <cell r="E935" t="str">
            <v>Purchase</v>
          </cell>
          <cell r="F935" t="str">
            <v>Fixed</v>
          </cell>
          <cell r="I935">
            <v>24.95</v>
          </cell>
          <cell r="J935">
            <v>20.07</v>
          </cell>
          <cell r="K935" t="str">
            <v>Conv</v>
          </cell>
          <cell r="L935">
            <v>159073.99</v>
          </cell>
          <cell r="M935" t="str">
            <v>Owner-Occupied</v>
          </cell>
          <cell r="N935">
            <v>0</v>
          </cell>
          <cell r="O935">
            <v>43831</v>
          </cell>
          <cell r="P935" t="str">
            <v>Current</v>
          </cell>
        </row>
        <row r="936">
          <cell r="B936">
            <v>41320</v>
          </cell>
          <cell r="C936">
            <v>47</v>
          </cell>
          <cell r="D936" t="str">
            <v>AB</v>
          </cell>
          <cell r="E936" t="str">
            <v>Purchase</v>
          </cell>
          <cell r="F936" t="str">
            <v>Fixed</v>
          </cell>
          <cell r="I936">
            <v>34.869999999999997</v>
          </cell>
          <cell r="J936">
            <v>19.59</v>
          </cell>
          <cell r="K936" t="str">
            <v>HiRatio</v>
          </cell>
          <cell r="L936">
            <v>290583.65999999997</v>
          </cell>
          <cell r="M936" t="str">
            <v>Owner-Occupied</v>
          </cell>
          <cell r="N936">
            <v>0</v>
          </cell>
          <cell r="O936">
            <v>43831</v>
          </cell>
          <cell r="P936" t="str">
            <v>Current</v>
          </cell>
        </row>
        <row r="937">
          <cell r="B937">
            <v>42201</v>
          </cell>
          <cell r="C937">
            <v>18</v>
          </cell>
          <cell r="D937" t="str">
            <v>ON</v>
          </cell>
          <cell r="E937" t="str">
            <v>Transfer</v>
          </cell>
          <cell r="F937" t="str">
            <v>ARM</v>
          </cell>
          <cell r="I937">
            <v>33.26</v>
          </cell>
          <cell r="J937">
            <v>25.01</v>
          </cell>
          <cell r="K937" t="str">
            <v>Conv</v>
          </cell>
          <cell r="L937">
            <v>203125.56</v>
          </cell>
          <cell r="M937" t="str">
            <v>Owner-Occupied</v>
          </cell>
          <cell r="N937">
            <v>0</v>
          </cell>
          <cell r="O937">
            <v>43831</v>
          </cell>
          <cell r="P937" t="str">
            <v>Current</v>
          </cell>
        </row>
        <row r="938">
          <cell r="B938">
            <v>40340</v>
          </cell>
          <cell r="C938">
            <v>79</v>
          </cell>
          <cell r="D938" t="str">
            <v>ON</v>
          </cell>
          <cell r="E938" t="str">
            <v>Refinance External</v>
          </cell>
          <cell r="F938" t="str">
            <v>Fixed</v>
          </cell>
          <cell r="I938">
            <v>30.34</v>
          </cell>
          <cell r="J938">
            <v>28.1</v>
          </cell>
          <cell r="K938" t="str">
            <v>HiRatio</v>
          </cell>
          <cell r="L938">
            <v>155382.04999999999</v>
          </cell>
          <cell r="M938" t="str">
            <v>Owner-Occupied</v>
          </cell>
          <cell r="N938">
            <v>0</v>
          </cell>
          <cell r="O938">
            <v>43831</v>
          </cell>
          <cell r="P938" t="str">
            <v>Current</v>
          </cell>
        </row>
        <row r="939">
          <cell r="B939">
            <v>42048</v>
          </cell>
          <cell r="C939">
            <v>23</v>
          </cell>
          <cell r="D939" t="str">
            <v>AB</v>
          </cell>
          <cell r="E939" t="str">
            <v>Purchase</v>
          </cell>
          <cell r="F939" t="str">
            <v>Fixed</v>
          </cell>
          <cell r="I939">
            <v>37.29</v>
          </cell>
          <cell r="J939">
            <v>22.65</v>
          </cell>
          <cell r="K939" t="str">
            <v>HiRatio</v>
          </cell>
          <cell r="L939">
            <v>317030.89</v>
          </cell>
          <cell r="M939" t="str">
            <v>Owner-Occupied</v>
          </cell>
          <cell r="N939">
            <v>0</v>
          </cell>
          <cell r="O939">
            <v>43831</v>
          </cell>
          <cell r="P939" t="str">
            <v>Current</v>
          </cell>
        </row>
        <row r="940">
          <cell r="B940">
            <v>42290</v>
          </cell>
          <cell r="C940">
            <v>15</v>
          </cell>
          <cell r="D940" t="str">
            <v>AB</v>
          </cell>
          <cell r="E940" t="str">
            <v>Refinance External</v>
          </cell>
          <cell r="F940" t="str">
            <v>Fixed</v>
          </cell>
          <cell r="I940">
            <v>30.37</v>
          </cell>
          <cell r="J940">
            <v>20.46</v>
          </cell>
          <cell r="K940" t="str">
            <v>Conv</v>
          </cell>
          <cell r="L940">
            <v>128387</v>
          </cell>
          <cell r="M940" t="str">
            <v>Owner-Occupied</v>
          </cell>
          <cell r="N940">
            <v>0</v>
          </cell>
          <cell r="O940">
            <v>43831</v>
          </cell>
          <cell r="P940" t="str">
            <v>Current</v>
          </cell>
        </row>
        <row r="941">
          <cell r="B941">
            <v>41759</v>
          </cell>
          <cell r="C941">
            <v>33</v>
          </cell>
          <cell r="D941" t="str">
            <v>AB</v>
          </cell>
          <cell r="E941" t="str">
            <v>Purchase</v>
          </cell>
          <cell r="F941" t="str">
            <v>ARM</v>
          </cell>
          <cell r="I941">
            <v>30.54</v>
          </cell>
          <cell r="J941">
            <v>21.99</v>
          </cell>
          <cell r="K941" t="str">
            <v>HiRatio</v>
          </cell>
          <cell r="L941">
            <v>424851.69</v>
          </cell>
          <cell r="M941" t="str">
            <v>Owner-Occupied</v>
          </cell>
          <cell r="N941">
            <v>0</v>
          </cell>
          <cell r="O941">
            <v>43831</v>
          </cell>
          <cell r="P941" t="str">
            <v>Current</v>
          </cell>
        </row>
        <row r="942">
          <cell r="B942">
            <v>40753</v>
          </cell>
          <cell r="C942">
            <v>66</v>
          </cell>
          <cell r="D942" t="str">
            <v>AB</v>
          </cell>
          <cell r="E942" t="str">
            <v>Purchase</v>
          </cell>
          <cell r="F942" t="str">
            <v>Fixed</v>
          </cell>
          <cell r="I942">
            <v>26.46</v>
          </cell>
          <cell r="J942">
            <v>14.82</v>
          </cell>
          <cell r="K942" t="str">
            <v>HiRatio</v>
          </cell>
          <cell r="L942">
            <v>0</v>
          </cell>
          <cell r="M942" t="str">
            <v>Second Home</v>
          </cell>
          <cell r="N942">
            <v>4</v>
          </cell>
          <cell r="O942">
            <v>42584</v>
          </cell>
          <cell r="P942" t="str">
            <v>Current</v>
          </cell>
        </row>
        <row r="943">
          <cell r="B943">
            <v>42521</v>
          </cell>
          <cell r="C943">
            <v>8</v>
          </cell>
          <cell r="D943" t="str">
            <v>ON</v>
          </cell>
          <cell r="E943" t="str">
            <v>Purchase</v>
          </cell>
          <cell r="F943" t="str">
            <v>ARM</v>
          </cell>
          <cell r="I943">
            <v>38.18</v>
          </cell>
          <cell r="J943">
            <v>21.76</v>
          </cell>
          <cell r="K943" t="str">
            <v>Conv</v>
          </cell>
          <cell r="L943">
            <v>673826.1</v>
          </cell>
          <cell r="M943" t="str">
            <v>Owner-Occupied</v>
          </cell>
          <cell r="N943">
            <v>0</v>
          </cell>
          <cell r="O943">
            <v>43831</v>
          </cell>
          <cell r="P943" t="str">
            <v>Current</v>
          </cell>
        </row>
        <row r="944">
          <cell r="B944">
            <v>42194</v>
          </cell>
          <cell r="C944">
            <v>18</v>
          </cell>
          <cell r="D944" t="str">
            <v>ON</v>
          </cell>
          <cell r="E944" t="str">
            <v>Purchase</v>
          </cell>
          <cell r="F944" t="str">
            <v>Fixed</v>
          </cell>
          <cell r="I944">
            <v>20.57</v>
          </cell>
          <cell r="J944">
            <v>20.32</v>
          </cell>
          <cell r="K944" t="str">
            <v>Conv</v>
          </cell>
          <cell r="L944">
            <v>428794.72</v>
          </cell>
          <cell r="M944" t="str">
            <v>Owner-Occupied</v>
          </cell>
          <cell r="N944">
            <v>0</v>
          </cell>
          <cell r="O944">
            <v>43831</v>
          </cell>
          <cell r="P944" t="str">
            <v>Current</v>
          </cell>
        </row>
        <row r="945">
          <cell r="B945">
            <v>42510</v>
          </cell>
          <cell r="C945">
            <v>8</v>
          </cell>
          <cell r="D945" t="str">
            <v>ON</v>
          </cell>
          <cell r="E945" t="str">
            <v>Refinance External</v>
          </cell>
          <cell r="F945" t="str">
            <v>Fixed</v>
          </cell>
          <cell r="I945">
            <v>28.17</v>
          </cell>
          <cell r="J945">
            <v>20.329999999999998</v>
          </cell>
          <cell r="K945" t="str">
            <v>Conv</v>
          </cell>
          <cell r="L945">
            <v>117399.86</v>
          </cell>
          <cell r="M945" t="str">
            <v>Owner-Occupied</v>
          </cell>
          <cell r="N945">
            <v>0</v>
          </cell>
          <cell r="O945">
            <v>43831</v>
          </cell>
          <cell r="P945" t="str">
            <v>Current</v>
          </cell>
        </row>
        <row r="946">
          <cell r="B946">
            <v>40424</v>
          </cell>
          <cell r="C946">
            <v>76</v>
          </cell>
          <cell r="D946" t="str">
            <v>MB</v>
          </cell>
          <cell r="E946" t="str">
            <v>Refinance External</v>
          </cell>
          <cell r="F946" t="str">
            <v>ARM</v>
          </cell>
          <cell r="I946">
            <v>29.52</v>
          </cell>
          <cell r="J946">
            <v>4</v>
          </cell>
          <cell r="K946" t="str">
            <v>Conv</v>
          </cell>
          <cell r="L946">
            <v>200053.38</v>
          </cell>
          <cell r="M946" t="str">
            <v>Rental</v>
          </cell>
          <cell r="N946">
            <v>0</v>
          </cell>
          <cell r="O946">
            <v>43831</v>
          </cell>
          <cell r="P946" t="str">
            <v>Current</v>
          </cell>
        </row>
        <row r="947">
          <cell r="B947">
            <v>42129</v>
          </cell>
          <cell r="C947">
            <v>20</v>
          </cell>
          <cell r="D947" t="str">
            <v>ON</v>
          </cell>
          <cell r="E947" t="str">
            <v>Purchase</v>
          </cell>
          <cell r="F947" t="str">
            <v>ARM</v>
          </cell>
          <cell r="I947">
            <v>36.72</v>
          </cell>
          <cell r="J947">
            <v>22.92</v>
          </cell>
          <cell r="K947" t="str">
            <v>HiRatio</v>
          </cell>
          <cell r="L947">
            <v>342037.98</v>
          </cell>
          <cell r="M947" t="str">
            <v>Owner-Occupied</v>
          </cell>
          <cell r="N947">
            <v>0</v>
          </cell>
          <cell r="O947">
            <v>43831</v>
          </cell>
          <cell r="P947" t="str">
            <v>Current</v>
          </cell>
        </row>
        <row r="948">
          <cell r="B948">
            <v>40667</v>
          </cell>
          <cell r="C948">
            <v>68</v>
          </cell>
          <cell r="D948" t="str">
            <v>BC</v>
          </cell>
          <cell r="E948" t="str">
            <v>Purchase</v>
          </cell>
          <cell r="F948" t="str">
            <v>Fixed</v>
          </cell>
          <cell r="I948">
            <v>41.81</v>
          </cell>
          <cell r="J948">
            <v>23.22</v>
          </cell>
          <cell r="K948" t="str">
            <v>Conv</v>
          </cell>
          <cell r="L948">
            <v>450685.66</v>
          </cell>
          <cell r="M948" t="str">
            <v>Owner-Occupied</v>
          </cell>
          <cell r="N948">
            <v>0</v>
          </cell>
          <cell r="O948">
            <v>43831</v>
          </cell>
          <cell r="P948" t="str">
            <v>Current</v>
          </cell>
        </row>
        <row r="949">
          <cell r="B949">
            <v>41863</v>
          </cell>
          <cell r="C949">
            <v>29</v>
          </cell>
          <cell r="D949" t="str">
            <v>AB</v>
          </cell>
          <cell r="E949" t="str">
            <v>Purchase</v>
          </cell>
          <cell r="F949" t="str">
            <v>Fixed</v>
          </cell>
          <cell r="I949">
            <v>43.91</v>
          </cell>
          <cell r="J949">
            <v>21.96</v>
          </cell>
          <cell r="K949" t="str">
            <v>HiRatio</v>
          </cell>
          <cell r="L949">
            <v>266481.77</v>
          </cell>
          <cell r="M949" t="str">
            <v>Second Home</v>
          </cell>
          <cell r="N949">
            <v>0</v>
          </cell>
          <cell r="O949">
            <v>43831</v>
          </cell>
          <cell r="P949" t="str">
            <v>Current</v>
          </cell>
        </row>
        <row r="950">
          <cell r="B950">
            <v>42223</v>
          </cell>
          <cell r="C950">
            <v>17</v>
          </cell>
          <cell r="D950" t="str">
            <v>ON</v>
          </cell>
          <cell r="E950" t="str">
            <v>Refinance External</v>
          </cell>
          <cell r="F950" t="str">
            <v>Fixed</v>
          </cell>
          <cell r="I950">
            <v>38.65</v>
          </cell>
          <cell r="J950">
            <v>38.65</v>
          </cell>
          <cell r="K950" t="str">
            <v>Conv</v>
          </cell>
          <cell r="L950">
            <v>127564.91</v>
          </cell>
          <cell r="M950" t="str">
            <v>Owner-Occupied</v>
          </cell>
          <cell r="N950">
            <v>0</v>
          </cell>
          <cell r="O950">
            <v>43831</v>
          </cell>
          <cell r="P950" t="str">
            <v>Current</v>
          </cell>
        </row>
        <row r="951">
          <cell r="B951">
            <v>42184</v>
          </cell>
          <cell r="C951">
            <v>19</v>
          </cell>
          <cell r="D951" t="str">
            <v>AB</v>
          </cell>
          <cell r="E951" t="str">
            <v>Purchase</v>
          </cell>
          <cell r="F951" t="str">
            <v>Fixed</v>
          </cell>
          <cell r="I951">
            <v>32.46</v>
          </cell>
          <cell r="J951">
            <v>26.43</v>
          </cell>
          <cell r="K951" t="str">
            <v>Conv</v>
          </cell>
          <cell r="L951">
            <v>356528.02</v>
          </cell>
          <cell r="M951" t="str">
            <v>Owner-Occupied</v>
          </cell>
          <cell r="N951">
            <v>0</v>
          </cell>
          <cell r="O951">
            <v>43831</v>
          </cell>
          <cell r="P951" t="str">
            <v>Current</v>
          </cell>
        </row>
        <row r="952">
          <cell r="B952">
            <v>42671</v>
          </cell>
          <cell r="C952">
            <v>3</v>
          </cell>
          <cell r="D952" t="str">
            <v>AB</v>
          </cell>
          <cell r="E952" t="str">
            <v>Purchase</v>
          </cell>
          <cell r="F952" t="str">
            <v>Fixed</v>
          </cell>
          <cell r="I952">
            <v>39.6</v>
          </cell>
          <cell r="J952">
            <v>26.92</v>
          </cell>
          <cell r="K952" t="str">
            <v>HiRatio</v>
          </cell>
          <cell r="L952">
            <v>377851.33</v>
          </cell>
          <cell r="M952" t="str">
            <v>Owner-Occupied</v>
          </cell>
          <cell r="N952">
            <v>0</v>
          </cell>
          <cell r="O952">
            <v>43831</v>
          </cell>
          <cell r="P952" t="str">
            <v>Current</v>
          </cell>
        </row>
        <row r="953">
          <cell r="B953">
            <v>41781</v>
          </cell>
          <cell r="C953">
            <v>32</v>
          </cell>
          <cell r="D953" t="str">
            <v>BC</v>
          </cell>
          <cell r="E953" t="str">
            <v>Purchase</v>
          </cell>
          <cell r="F953" t="str">
            <v>Fixed</v>
          </cell>
          <cell r="I953">
            <v>39.26</v>
          </cell>
          <cell r="J953">
            <v>38.909999999999997</v>
          </cell>
          <cell r="K953" t="str">
            <v>HiRatio</v>
          </cell>
          <cell r="L953">
            <v>422450.43</v>
          </cell>
          <cell r="M953" t="str">
            <v>Owner-Occupied</v>
          </cell>
          <cell r="N953">
            <v>0</v>
          </cell>
          <cell r="O953">
            <v>43831</v>
          </cell>
          <cell r="P953" t="str">
            <v>Current</v>
          </cell>
        </row>
        <row r="954">
          <cell r="B954">
            <v>42300</v>
          </cell>
          <cell r="C954">
            <v>15</v>
          </cell>
          <cell r="D954" t="str">
            <v>ON</v>
          </cell>
          <cell r="E954" t="str">
            <v>Purchase</v>
          </cell>
          <cell r="F954" t="str">
            <v>ARM</v>
          </cell>
          <cell r="I954">
            <v>29.57</v>
          </cell>
          <cell r="J954">
            <v>16.059999999999999</v>
          </cell>
          <cell r="K954" t="str">
            <v>HiRatio</v>
          </cell>
          <cell r="L954">
            <v>0</v>
          </cell>
          <cell r="M954" t="str">
            <v>Second Home</v>
          </cell>
          <cell r="N954">
            <v>4</v>
          </cell>
          <cell r="O954">
            <v>42760</v>
          </cell>
          <cell r="P954" t="str">
            <v>Current</v>
          </cell>
        </row>
        <row r="955">
          <cell r="B955">
            <v>41894</v>
          </cell>
          <cell r="C955">
            <v>28</v>
          </cell>
          <cell r="D955" t="str">
            <v>BC</v>
          </cell>
          <cell r="E955" t="str">
            <v>Purchase</v>
          </cell>
          <cell r="F955" t="str">
            <v>Fixed</v>
          </cell>
          <cell r="I955">
            <v>34.35</v>
          </cell>
          <cell r="J955">
            <v>34.35</v>
          </cell>
          <cell r="K955" t="str">
            <v>HiRatio</v>
          </cell>
          <cell r="L955">
            <v>270739.38</v>
          </cell>
          <cell r="M955" t="str">
            <v>Owner-Occupied</v>
          </cell>
          <cell r="N955">
            <v>0</v>
          </cell>
          <cell r="O955">
            <v>43831</v>
          </cell>
          <cell r="P955" t="str">
            <v>Current</v>
          </cell>
        </row>
        <row r="956">
          <cell r="B956">
            <v>41724</v>
          </cell>
          <cell r="C956">
            <v>34</v>
          </cell>
          <cell r="D956" t="str">
            <v>ON</v>
          </cell>
          <cell r="E956" t="str">
            <v>Refinance External</v>
          </cell>
          <cell r="F956" t="str">
            <v>ARM</v>
          </cell>
          <cell r="I956">
            <v>37</v>
          </cell>
          <cell r="J956">
            <v>21.84</v>
          </cell>
          <cell r="K956" t="str">
            <v>Conv</v>
          </cell>
          <cell r="L956">
            <v>535113.52</v>
          </cell>
          <cell r="M956" t="str">
            <v>Owner-Occupied</v>
          </cell>
          <cell r="N956">
            <v>0</v>
          </cell>
          <cell r="O956">
            <v>43831</v>
          </cell>
          <cell r="P956" t="str">
            <v>Current</v>
          </cell>
        </row>
        <row r="957">
          <cell r="B957">
            <v>42146</v>
          </cell>
          <cell r="C957">
            <v>20</v>
          </cell>
          <cell r="D957" t="str">
            <v>ON</v>
          </cell>
          <cell r="E957" t="str">
            <v>Purchase</v>
          </cell>
          <cell r="F957" t="str">
            <v>ARM</v>
          </cell>
          <cell r="I957">
            <v>29.92</v>
          </cell>
          <cell r="J957">
            <v>25.2</v>
          </cell>
          <cell r="K957" t="str">
            <v>Conv</v>
          </cell>
          <cell r="L957">
            <v>222336.24</v>
          </cell>
          <cell r="M957" t="str">
            <v>Owner-Occupied</v>
          </cell>
          <cell r="N957">
            <v>0</v>
          </cell>
          <cell r="O957">
            <v>43831</v>
          </cell>
          <cell r="P957" t="str">
            <v>Current</v>
          </cell>
        </row>
        <row r="958">
          <cell r="B958">
            <v>42440</v>
          </cell>
          <cell r="C958">
            <v>10</v>
          </cell>
          <cell r="D958" t="str">
            <v>ON</v>
          </cell>
          <cell r="E958" t="str">
            <v>Refinance External</v>
          </cell>
          <cell r="F958" t="str">
            <v>Fixed</v>
          </cell>
          <cell r="I958">
            <v>40.869999999999997</v>
          </cell>
          <cell r="J958">
            <v>37.99</v>
          </cell>
          <cell r="K958" t="str">
            <v>Conv</v>
          </cell>
          <cell r="L958">
            <v>121771.24</v>
          </cell>
          <cell r="M958" t="str">
            <v>Owner-Occupied</v>
          </cell>
          <cell r="N958">
            <v>0</v>
          </cell>
          <cell r="O958">
            <v>43831</v>
          </cell>
          <cell r="P958" t="str">
            <v>Current</v>
          </cell>
        </row>
        <row r="959">
          <cell r="B959">
            <v>41458</v>
          </cell>
          <cell r="C959">
            <v>42</v>
          </cell>
          <cell r="D959" t="str">
            <v>ON</v>
          </cell>
          <cell r="E959" t="str">
            <v>Refinance External</v>
          </cell>
          <cell r="F959" t="str">
            <v>ARM</v>
          </cell>
          <cell r="I959">
            <v>27.74</v>
          </cell>
          <cell r="J959">
            <v>14.46</v>
          </cell>
          <cell r="K959" t="str">
            <v>Conv</v>
          </cell>
          <cell r="L959">
            <v>207445.93</v>
          </cell>
          <cell r="M959" t="str">
            <v>Rental</v>
          </cell>
          <cell r="N959">
            <v>0</v>
          </cell>
          <cell r="O959">
            <v>43831</v>
          </cell>
          <cell r="P959" t="str">
            <v>Current</v>
          </cell>
        </row>
        <row r="960">
          <cell r="B960">
            <v>42101</v>
          </cell>
          <cell r="C960">
            <v>21</v>
          </cell>
          <cell r="D960" t="str">
            <v>ON</v>
          </cell>
          <cell r="E960" t="str">
            <v>Purchase</v>
          </cell>
          <cell r="F960" t="str">
            <v>ARM</v>
          </cell>
          <cell r="I960">
            <v>30.53</v>
          </cell>
          <cell r="J960">
            <v>16.63</v>
          </cell>
          <cell r="K960" t="str">
            <v>Conv</v>
          </cell>
          <cell r="L960">
            <v>89446.07</v>
          </cell>
          <cell r="M960" t="str">
            <v>Owner-Occupied</v>
          </cell>
          <cell r="N960">
            <v>0</v>
          </cell>
          <cell r="O960">
            <v>43831</v>
          </cell>
          <cell r="P960" t="str">
            <v>Current</v>
          </cell>
        </row>
        <row r="961">
          <cell r="B961">
            <v>42124</v>
          </cell>
          <cell r="C961">
            <v>21</v>
          </cell>
          <cell r="D961" t="str">
            <v>BC</v>
          </cell>
          <cell r="E961" t="str">
            <v>Purchase</v>
          </cell>
          <cell r="F961" t="str">
            <v>Fixed</v>
          </cell>
          <cell r="I961">
            <v>37.840000000000003</v>
          </cell>
          <cell r="J961">
            <v>25.07</v>
          </cell>
          <cell r="K961" t="str">
            <v>Conv</v>
          </cell>
          <cell r="L961">
            <v>390733.03</v>
          </cell>
          <cell r="M961" t="str">
            <v>Owner-Occupied</v>
          </cell>
          <cell r="N961">
            <v>0</v>
          </cell>
          <cell r="O961">
            <v>43831</v>
          </cell>
          <cell r="P961" t="str">
            <v>Current</v>
          </cell>
        </row>
        <row r="962">
          <cell r="B962">
            <v>41451</v>
          </cell>
          <cell r="C962">
            <v>43</v>
          </cell>
          <cell r="D962" t="str">
            <v>ON</v>
          </cell>
          <cell r="E962" t="str">
            <v>Purchase</v>
          </cell>
          <cell r="F962" t="str">
            <v>Fixed</v>
          </cell>
          <cell r="I962">
            <v>43.48</v>
          </cell>
          <cell r="J962">
            <v>15.16</v>
          </cell>
          <cell r="K962" t="str">
            <v>HiRatio</v>
          </cell>
          <cell r="L962">
            <v>0</v>
          </cell>
          <cell r="M962" t="str">
            <v>Owner-Occupied</v>
          </cell>
          <cell r="N962">
            <v>4</v>
          </cell>
          <cell r="O962">
            <v>42569</v>
          </cell>
          <cell r="P962" t="str">
            <v>Current</v>
          </cell>
        </row>
        <row r="963">
          <cell r="B963">
            <v>40872</v>
          </cell>
          <cell r="C963">
            <v>62</v>
          </cell>
          <cell r="D963" t="str">
            <v>AB</v>
          </cell>
          <cell r="E963" t="str">
            <v>Purchase</v>
          </cell>
          <cell r="F963" t="str">
            <v>ARM</v>
          </cell>
          <cell r="I963">
            <v>37.25</v>
          </cell>
          <cell r="J963">
            <v>16.670000000000002</v>
          </cell>
          <cell r="K963" t="str">
            <v>Conv</v>
          </cell>
          <cell r="L963">
            <v>0</v>
          </cell>
          <cell r="M963" t="str">
            <v>Rental</v>
          </cell>
          <cell r="N963">
            <v>4</v>
          </cell>
          <cell r="O963">
            <v>41617</v>
          </cell>
          <cell r="P963" t="str">
            <v>Current</v>
          </cell>
        </row>
        <row r="964">
          <cell r="B964">
            <v>41572</v>
          </cell>
          <cell r="C964">
            <v>39</v>
          </cell>
          <cell r="D964" t="str">
            <v>AB</v>
          </cell>
          <cell r="E964" t="str">
            <v>Refinance External</v>
          </cell>
          <cell r="F964" t="str">
            <v>Fixed</v>
          </cell>
          <cell r="I964">
            <v>22.2</v>
          </cell>
          <cell r="J964">
            <v>12.66</v>
          </cell>
          <cell r="K964" t="str">
            <v>HiRatio</v>
          </cell>
          <cell r="L964">
            <v>0</v>
          </cell>
          <cell r="M964" t="str">
            <v>Owner-Occupied</v>
          </cell>
          <cell r="N964">
            <v>4</v>
          </cell>
          <cell r="O964">
            <v>42314</v>
          </cell>
          <cell r="P964" t="str">
            <v>Current</v>
          </cell>
        </row>
        <row r="965">
          <cell r="B965">
            <v>41899</v>
          </cell>
          <cell r="C965">
            <v>28</v>
          </cell>
          <cell r="D965" t="str">
            <v>NL</v>
          </cell>
          <cell r="E965" t="str">
            <v>Purchase</v>
          </cell>
          <cell r="F965" t="str">
            <v>Fixed</v>
          </cell>
          <cell r="I965">
            <v>38.5</v>
          </cell>
          <cell r="J965">
            <v>32.07</v>
          </cell>
          <cell r="K965" t="str">
            <v>Conv</v>
          </cell>
          <cell r="L965">
            <v>373741.69</v>
          </cell>
          <cell r="M965" t="str">
            <v>Owner-Occupied</v>
          </cell>
          <cell r="N965">
            <v>0</v>
          </cell>
          <cell r="O965">
            <v>43831</v>
          </cell>
          <cell r="P965" t="str">
            <v>Current</v>
          </cell>
        </row>
        <row r="966">
          <cell r="B966">
            <v>41894</v>
          </cell>
          <cell r="C966">
            <v>28</v>
          </cell>
          <cell r="D966" t="str">
            <v>AB</v>
          </cell>
          <cell r="E966" t="str">
            <v>Refinance External</v>
          </cell>
          <cell r="F966" t="str">
            <v>Fixed</v>
          </cell>
          <cell r="I966">
            <v>33.75</v>
          </cell>
          <cell r="J966">
            <v>28.51</v>
          </cell>
          <cell r="K966" t="str">
            <v>Conv</v>
          </cell>
          <cell r="L966">
            <v>81407.33</v>
          </cell>
          <cell r="M966" t="str">
            <v>Owner-Occupied</v>
          </cell>
          <cell r="N966">
            <v>0</v>
          </cell>
          <cell r="O966">
            <v>43831</v>
          </cell>
          <cell r="P966" t="str">
            <v>Current</v>
          </cell>
        </row>
        <row r="967">
          <cell r="B967">
            <v>42348</v>
          </cell>
          <cell r="C967">
            <v>13</v>
          </cell>
          <cell r="D967" t="str">
            <v>ON</v>
          </cell>
          <cell r="E967" t="str">
            <v>Purchase</v>
          </cell>
          <cell r="F967" t="str">
            <v>Fixed</v>
          </cell>
          <cell r="I967">
            <v>41.59</v>
          </cell>
          <cell r="J967">
            <v>34.450000000000003</v>
          </cell>
          <cell r="K967" t="str">
            <v>HiRatio</v>
          </cell>
          <cell r="L967">
            <v>276760.96000000002</v>
          </cell>
          <cell r="M967" t="str">
            <v>Owner-Occupied</v>
          </cell>
          <cell r="N967">
            <v>0</v>
          </cell>
          <cell r="O967">
            <v>43831</v>
          </cell>
          <cell r="P967" t="str">
            <v>Current</v>
          </cell>
        </row>
        <row r="968">
          <cell r="B968">
            <v>42192</v>
          </cell>
          <cell r="C968">
            <v>18</v>
          </cell>
          <cell r="D968" t="str">
            <v>ON</v>
          </cell>
          <cell r="E968" t="str">
            <v>Purchase</v>
          </cell>
          <cell r="F968" t="str">
            <v>ARM</v>
          </cell>
          <cell r="I968">
            <v>37.36</v>
          </cell>
          <cell r="J968">
            <v>28.84</v>
          </cell>
          <cell r="K968" t="str">
            <v>HiRatio</v>
          </cell>
          <cell r="L968">
            <v>180539.96</v>
          </cell>
          <cell r="M968" t="str">
            <v>Owner-Occupied</v>
          </cell>
          <cell r="N968">
            <v>0</v>
          </cell>
          <cell r="O968">
            <v>43831</v>
          </cell>
          <cell r="P968" t="str">
            <v>Current</v>
          </cell>
        </row>
        <row r="969">
          <cell r="B969">
            <v>42178</v>
          </cell>
          <cell r="C969">
            <v>19</v>
          </cell>
          <cell r="D969" t="str">
            <v>ON</v>
          </cell>
          <cell r="E969" t="str">
            <v>Transfer</v>
          </cell>
          <cell r="F969" t="str">
            <v>Fixed</v>
          </cell>
          <cell r="I969">
            <v>31.88</v>
          </cell>
          <cell r="J969">
            <v>19.579999999999998</v>
          </cell>
          <cell r="K969" t="str">
            <v>Conv</v>
          </cell>
          <cell r="L969">
            <v>216125.46</v>
          </cell>
          <cell r="M969" t="str">
            <v>Owner-Occupied</v>
          </cell>
          <cell r="N969">
            <v>0</v>
          </cell>
          <cell r="O969">
            <v>43831</v>
          </cell>
          <cell r="P969" t="str">
            <v>Current</v>
          </cell>
        </row>
        <row r="970">
          <cell r="B970">
            <v>41786</v>
          </cell>
          <cell r="C970">
            <v>32</v>
          </cell>
          <cell r="D970" t="str">
            <v>ON</v>
          </cell>
          <cell r="E970" t="str">
            <v>Purchase</v>
          </cell>
          <cell r="F970" t="str">
            <v>Fixed</v>
          </cell>
          <cell r="I970">
            <v>39.46</v>
          </cell>
          <cell r="J970">
            <v>39.049999999999997</v>
          </cell>
          <cell r="K970" t="str">
            <v>Conv</v>
          </cell>
          <cell r="L970">
            <v>237312.25</v>
          </cell>
          <cell r="M970" t="str">
            <v>Owner-Occupied</v>
          </cell>
          <cell r="N970">
            <v>0</v>
          </cell>
          <cell r="O970">
            <v>43831</v>
          </cell>
          <cell r="P970" t="str">
            <v>Current</v>
          </cell>
        </row>
        <row r="971">
          <cell r="B971">
            <v>42208</v>
          </cell>
          <cell r="C971">
            <v>18</v>
          </cell>
          <cell r="D971" t="str">
            <v>ON</v>
          </cell>
          <cell r="E971" t="str">
            <v>Purchase</v>
          </cell>
          <cell r="F971" t="str">
            <v>Fixed</v>
          </cell>
          <cell r="I971">
            <v>39.979999999999997</v>
          </cell>
          <cell r="J971">
            <v>38.659999999999997</v>
          </cell>
          <cell r="K971" t="str">
            <v>Conv</v>
          </cell>
          <cell r="L971">
            <v>198955.32</v>
          </cell>
          <cell r="M971" t="str">
            <v>Owner-Occupied</v>
          </cell>
          <cell r="N971">
            <v>0</v>
          </cell>
          <cell r="O971">
            <v>43831</v>
          </cell>
          <cell r="P971" t="str">
            <v>Current</v>
          </cell>
        </row>
        <row r="972">
          <cell r="B972">
            <v>41386</v>
          </cell>
          <cell r="C972">
            <v>45</v>
          </cell>
          <cell r="D972" t="str">
            <v>MB</v>
          </cell>
          <cell r="E972" t="str">
            <v>Purchase</v>
          </cell>
          <cell r="F972" t="str">
            <v>Fixed</v>
          </cell>
          <cell r="I972">
            <v>34.28</v>
          </cell>
          <cell r="J972">
            <v>32.159999999999997</v>
          </cell>
          <cell r="K972" t="str">
            <v>Conv</v>
          </cell>
          <cell r="L972">
            <v>0</v>
          </cell>
          <cell r="M972" t="str">
            <v>Owner-Occupied</v>
          </cell>
          <cell r="N972">
            <v>4</v>
          </cell>
          <cell r="O972">
            <v>42642</v>
          </cell>
          <cell r="P972" t="str">
            <v>Current</v>
          </cell>
        </row>
        <row r="973">
          <cell r="B973">
            <v>41576</v>
          </cell>
          <cell r="C973">
            <v>39</v>
          </cell>
          <cell r="D973" t="str">
            <v>ON</v>
          </cell>
          <cell r="E973" t="str">
            <v>Refinance External</v>
          </cell>
          <cell r="F973" t="str">
            <v>Fixed</v>
          </cell>
          <cell r="I973">
            <v>41.85</v>
          </cell>
          <cell r="J973">
            <v>22.62</v>
          </cell>
          <cell r="K973" t="str">
            <v>Conv</v>
          </cell>
          <cell r="L973">
            <v>0</v>
          </cell>
          <cell r="M973" t="str">
            <v>Owner-Occupied</v>
          </cell>
          <cell r="N973">
            <v>4</v>
          </cell>
          <cell r="O973">
            <v>41974</v>
          </cell>
          <cell r="P973" t="str">
            <v>Current</v>
          </cell>
        </row>
        <row r="974">
          <cell r="B974">
            <v>42179</v>
          </cell>
          <cell r="C974">
            <v>19</v>
          </cell>
          <cell r="D974" t="str">
            <v>ON</v>
          </cell>
          <cell r="E974" t="str">
            <v>Purchase</v>
          </cell>
          <cell r="F974" t="str">
            <v>ARM</v>
          </cell>
          <cell r="I974">
            <v>29.28</v>
          </cell>
          <cell r="J974">
            <v>29.28</v>
          </cell>
          <cell r="K974" t="str">
            <v>Conv</v>
          </cell>
          <cell r="L974">
            <v>251684.12</v>
          </cell>
          <cell r="M974" t="str">
            <v>Owner-Occupied</v>
          </cell>
          <cell r="N974">
            <v>0</v>
          </cell>
          <cell r="O974">
            <v>43831</v>
          </cell>
          <cell r="P974" t="str">
            <v>Current</v>
          </cell>
        </row>
        <row r="975">
          <cell r="B975">
            <v>41562</v>
          </cell>
          <cell r="C975">
            <v>39</v>
          </cell>
          <cell r="D975" t="str">
            <v>ON</v>
          </cell>
          <cell r="E975" t="str">
            <v>Purchase</v>
          </cell>
          <cell r="F975" t="str">
            <v>Fixed</v>
          </cell>
          <cell r="I975">
            <v>43.46</v>
          </cell>
          <cell r="J975">
            <v>31.78</v>
          </cell>
          <cell r="K975" t="str">
            <v>HiRatio</v>
          </cell>
          <cell r="L975">
            <v>225190.22</v>
          </cell>
          <cell r="M975" t="str">
            <v>Owner-Occupied</v>
          </cell>
          <cell r="N975">
            <v>0</v>
          </cell>
          <cell r="O975">
            <v>43831</v>
          </cell>
          <cell r="P975" t="str">
            <v>Current</v>
          </cell>
        </row>
        <row r="976">
          <cell r="B976">
            <v>41780</v>
          </cell>
          <cell r="C976">
            <v>32</v>
          </cell>
          <cell r="D976" t="str">
            <v>BC</v>
          </cell>
          <cell r="E976" t="str">
            <v>Transfer</v>
          </cell>
          <cell r="F976" t="str">
            <v>ARM</v>
          </cell>
          <cell r="I976">
            <v>14.05</v>
          </cell>
          <cell r="J976">
            <v>8</v>
          </cell>
          <cell r="K976" t="str">
            <v>Conv</v>
          </cell>
          <cell r="L976">
            <v>168967</v>
          </cell>
          <cell r="M976" t="str">
            <v>Owner-Occupied</v>
          </cell>
          <cell r="N976">
            <v>0</v>
          </cell>
          <cell r="O976">
            <v>43831</v>
          </cell>
          <cell r="P976" t="str">
            <v>Current</v>
          </cell>
        </row>
        <row r="977">
          <cell r="B977">
            <v>41880</v>
          </cell>
          <cell r="C977">
            <v>29</v>
          </cell>
          <cell r="D977" t="str">
            <v>ON</v>
          </cell>
          <cell r="E977" t="str">
            <v>Purchase</v>
          </cell>
          <cell r="F977" t="str">
            <v>Fixed</v>
          </cell>
          <cell r="I977">
            <v>41.89</v>
          </cell>
          <cell r="J977">
            <v>11.72</v>
          </cell>
          <cell r="K977" t="str">
            <v>HiRatio</v>
          </cell>
          <cell r="L977">
            <v>203209.57</v>
          </cell>
          <cell r="M977" t="str">
            <v>Second Home</v>
          </cell>
          <cell r="N977">
            <v>0</v>
          </cell>
          <cell r="O977">
            <v>43831</v>
          </cell>
          <cell r="P977" t="str">
            <v>Current</v>
          </cell>
        </row>
        <row r="978">
          <cell r="B978">
            <v>42181</v>
          </cell>
          <cell r="C978">
            <v>19</v>
          </cell>
          <cell r="D978" t="str">
            <v>ON</v>
          </cell>
          <cell r="E978" t="str">
            <v>Purchase</v>
          </cell>
          <cell r="F978" t="str">
            <v>Fixed</v>
          </cell>
          <cell r="I978">
            <v>43.76</v>
          </cell>
          <cell r="J978">
            <v>31.26</v>
          </cell>
          <cell r="K978" t="str">
            <v>HiRatio</v>
          </cell>
          <cell r="L978">
            <v>488769.04</v>
          </cell>
          <cell r="M978" t="str">
            <v>Owner-Occupied</v>
          </cell>
          <cell r="N978">
            <v>0</v>
          </cell>
          <cell r="O978">
            <v>43831</v>
          </cell>
          <cell r="P978" t="str">
            <v>Current</v>
          </cell>
        </row>
        <row r="979">
          <cell r="B979">
            <v>41205</v>
          </cell>
          <cell r="C979">
            <v>51</v>
          </cell>
          <cell r="D979" t="str">
            <v>ON</v>
          </cell>
          <cell r="E979" t="str">
            <v>Purchase</v>
          </cell>
          <cell r="F979" t="str">
            <v>Fixed</v>
          </cell>
          <cell r="I979">
            <v>37.65</v>
          </cell>
          <cell r="J979">
            <v>33.26</v>
          </cell>
          <cell r="K979" t="str">
            <v>HiRatio</v>
          </cell>
          <cell r="L979">
            <v>0</v>
          </cell>
          <cell r="M979" t="str">
            <v>Owner-Occupied</v>
          </cell>
          <cell r="N979">
            <v>4</v>
          </cell>
          <cell r="O979">
            <v>42384</v>
          </cell>
          <cell r="P979" t="str">
            <v>Current</v>
          </cell>
        </row>
        <row r="980">
          <cell r="B980">
            <v>42276</v>
          </cell>
          <cell r="C980">
            <v>16</v>
          </cell>
          <cell r="D980" t="str">
            <v>ON</v>
          </cell>
          <cell r="E980" t="str">
            <v>Purchase</v>
          </cell>
          <cell r="F980" t="str">
            <v>ARM</v>
          </cell>
          <cell r="I980">
            <v>28.47</v>
          </cell>
          <cell r="J980">
            <v>21.83</v>
          </cell>
          <cell r="K980" t="str">
            <v>Conv</v>
          </cell>
          <cell r="L980">
            <v>276627.17</v>
          </cell>
          <cell r="M980" t="str">
            <v>Owner-Occupied</v>
          </cell>
          <cell r="N980">
            <v>0</v>
          </cell>
          <cell r="O980">
            <v>43831</v>
          </cell>
          <cell r="P980" t="str">
            <v>Current</v>
          </cell>
        </row>
        <row r="981">
          <cell r="B981">
            <v>41871</v>
          </cell>
          <cell r="C981">
            <v>29</v>
          </cell>
          <cell r="D981" t="str">
            <v>ON</v>
          </cell>
          <cell r="E981" t="str">
            <v>Refinance External</v>
          </cell>
          <cell r="F981" t="str">
            <v>Fixed</v>
          </cell>
          <cell r="I981">
            <v>38.96</v>
          </cell>
          <cell r="J981">
            <v>38.96</v>
          </cell>
          <cell r="K981" t="str">
            <v>Conv</v>
          </cell>
          <cell r="L981">
            <v>0</v>
          </cell>
          <cell r="M981" t="str">
            <v>Owner-Occupied</v>
          </cell>
          <cell r="N981">
            <v>4</v>
          </cell>
          <cell r="O981">
            <v>42443</v>
          </cell>
          <cell r="P981" t="str">
            <v>Current</v>
          </cell>
        </row>
        <row r="982">
          <cell r="B982">
            <v>41968</v>
          </cell>
          <cell r="C982">
            <v>26</v>
          </cell>
          <cell r="D982" t="str">
            <v>AB</v>
          </cell>
          <cell r="E982" t="str">
            <v>Purchase</v>
          </cell>
          <cell r="F982" t="str">
            <v>ARM</v>
          </cell>
          <cell r="I982">
            <v>22.63</v>
          </cell>
          <cell r="J982">
            <v>9.18</v>
          </cell>
          <cell r="K982" t="str">
            <v>HiRatio</v>
          </cell>
          <cell r="L982">
            <v>141577.35999999999</v>
          </cell>
          <cell r="M982" t="str">
            <v>Owner-Occupied</v>
          </cell>
          <cell r="N982">
            <v>0</v>
          </cell>
          <cell r="O982">
            <v>43831</v>
          </cell>
          <cell r="P982" t="str">
            <v>Current</v>
          </cell>
        </row>
        <row r="983">
          <cell r="B983">
            <v>42502</v>
          </cell>
          <cell r="C983">
            <v>8</v>
          </cell>
          <cell r="D983" t="str">
            <v>ON</v>
          </cell>
          <cell r="E983" t="str">
            <v>Port Increase</v>
          </cell>
          <cell r="F983" t="str">
            <v>Fixed</v>
          </cell>
          <cell r="I983">
            <v>37.36</v>
          </cell>
          <cell r="J983">
            <v>22.55</v>
          </cell>
          <cell r="K983" t="str">
            <v>Conv</v>
          </cell>
          <cell r="L983">
            <v>391909.48</v>
          </cell>
          <cell r="M983" t="str">
            <v>Owner-Occupied</v>
          </cell>
          <cell r="N983">
            <v>0</v>
          </cell>
          <cell r="O983">
            <v>43831</v>
          </cell>
          <cell r="P983" t="str">
            <v>Current</v>
          </cell>
        </row>
        <row r="984">
          <cell r="B984">
            <v>42625</v>
          </cell>
          <cell r="C984">
            <v>4</v>
          </cell>
          <cell r="D984" t="str">
            <v>ON</v>
          </cell>
          <cell r="E984" t="str">
            <v>Transfer</v>
          </cell>
          <cell r="F984" t="str">
            <v>Fixed</v>
          </cell>
          <cell r="I984">
            <v>30.53</v>
          </cell>
          <cell r="J984">
            <v>21.32</v>
          </cell>
          <cell r="K984" t="str">
            <v>Conv</v>
          </cell>
          <cell r="L984">
            <v>209106.57</v>
          </cell>
          <cell r="M984" t="str">
            <v>Owner-Occupied</v>
          </cell>
          <cell r="N984">
            <v>0</v>
          </cell>
          <cell r="O984">
            <v>43831</v>
          </cell>
          <cell r="P984" t="str">
            <v>Current</v>
          </cell>
        </row>
        <row r="985">
          <cell r="B985">
            <v>41446</v>
          </cell>
          <cell r="C985">
            <v>43</v>
          </cell>
          <cell r="D985" t="str">
            <v>NS</v>
          </cell>
          <cell r="E985" t="str">
            <v>Purchase</v>
          </cell>
          <cell r="F985" t="str">
            <v>Fixed</v>
          </cell>
          <cell r="I985">
            <v>36.97</v>
          </cell>
          <cell r="J985">
            <v>28.15</v>
          </cell>
          <cell r="K985" t="str">
            <v>HiRatio</v>
          </cell>
          <cell r="L985">
            <v>260554.04</v>
          </cell>
          <cell r="M985" t="str">
            <v>Owner-Occupied</v>
          </cell>
          <cell r="N985">
            <v>0</v>
          </cell>
          <cell r="O985">
            <v>43831</v>
          </cell>
          <cell r="P985" t="str">
            <v>Current</v>
          </cell>
        </row>
        <row r="986">
          <cell r="B986">
            <v>41379</v>
          </cell>
          <cell r="C986">
            <v>45</v>
          </cell>
          <cell r="D986" t="str">
            <v>ON</v>
          </cell>
          <cell r="E986" t="str">
            <v>Purchase</v>
          </cell>
          <cell r="F986" t="str">
            <v>Fixed</v>
          </cell>
          <cell r="I986">
            <v>36.29</v>
          </cell>
          <cell r="J986">
            <v>35.950000000000003</v>
          </cell>
          <cell r="K986" t="str">
            <v>HiRatio</v>
          </cell>
          <cell r="L986">
            <v>137875.60999999999</v>
          </cell>
          <cell r="M986" t="str">
            <v>Owner-Occupied</v>
          </cell>
          <cell r="N986">
            <v>0</v>
          </cell>
          <cell r="O986">
            <v>43831</v>
          </cell>
          <cell r="P986" t="str">
            <v>Current</v>
          </cell>
        </row>
        <row r="987">
          <cell r="B987">
            <v>42151</v>
          </cell>
          <cell r="C987">
            <v>20</v>
          </cell>
          <cell r="D987" t="str">
            <v>ON</v>
          </cell>
          <cell r="E987" t="str">
            <v>Purchase</v>
          </cell>
          <cell r="F987" t="str">
            <v>ARM</v>
          </cell>
          <cell r="I987">
            <v>37.49</v>
          </cell>
          <cell r="J987">
            <v>27.78</v>
          </cell>
          <cell r="K987" t="str">
            <v>Conv</v>
          </cell>
          <cell r="L987">
            <v>0</v>
          </cell>
          <cell r="M987" t="str">
            <v>Owner-Occupied</v>
          </cell>
          <cell r="N987">
            <v>4</v>
          </cell>
          <cell r="O987">
            <v>42639</v>
          </cell>
          <cell r="P987" t="str">
            <v>Current</v>
          </cell>
        </row>
        <row r="988">
          <cell r="B988">
            <v>42611</v>
          </cell>
          <cell r="C988">
            <v>5</v>
          </cell>
          <cell r="D988" t="str">
            <v>AB</v>
          </cell>
          <cell r="E988" t="str">
            <v>Purchase</v>
          </cell>
          <cell r="F988" t="str">
            <v>Fixed</v>
          </cell>
          <cell r="I988">
            <v>36.56</v>
          </cell>
          <cell r="J988">
            <v>35.18</v>
          </cell>
          <cell r="K988" t="str">
            <v>HiRatio</v>
          </cell>
          <cell r="L988">
            <v>407383.48</v>
          </cell>
          <cell r="M988" t="str">
            <v>Owner-Occupied</v>
          </cell>
          <cell r="N988">
            <v>0</v>
          </cell>
          <cell r="O988">
            <v>43831</v>
          </cell>
          <cell r="P988" t="str">
            <v>Current</v>
          </cell>
        </row>
        <row r="989">
          <cell r="B989">
            <v>41033</v>
          </cell>
          <cell r="C989">
            <v>56</v>
          </cell>
          <cell r="D989" t="str">
            <v>AB</v>
          </cell>
          <cell r="E989" t="str">
            <v>Purchase</v>
          </cell>
          <cell r="F989" t="str">
            <v>Fixed</v>
          </cell>
          <cell r="I989">
            <v>17.93</v>
          </cell>
          <cell r="J989">
            <v>54.69</v>
          </cell>
          <cell r="K989" t="str">
            <v>Conv</v>
          </cell>
          <cell r="L989">
            <v>181013.01</v>
          </cell>
          <cell r="M989" t="str">
            <v>Rental</v>
          </cell>
          <cell r="N989">
            <v>0</v>
          </cell>
          <cell r="O989">
            <v>43831</v>
          </cell>
          <cell r="P989" t="str">
            <v>Current</v>
          </cell>
        </row>
        <row r="990">
          <cell r="B990">
            <v>41320</v>
          </cell>
          <cell r="C990">
            <v>47</v>
          </cell>
          <cell r="D990" t="str">
            <v>ON</v>
          </cell>
          <cell r="E990" t="str">
            <v>Purchase</v>
          </cell>
          <cell r="F990" t="str">
            <v>Fixed</v>
          </cell>
          <cell r="I990">
            <v>41.53</v>
          </cell>
          <cell r="J990">
            <v>25.91</v>
          </cell>
          <cell r="K990" t="str">
            <v>HiRatio</v>
          </cell>
          <cell r="L990">
            <v>0</v>
          </cell>
          <cell r="M990" t="str">
            <v>Owner-Occupied</v>
          </cell>
          <cell r="N990">
            <v>4</v>
          </cell>
          <cell r="O990">
            <v>42662</v>
          </cell>
          <cell r="P990" t="str">
            <v>Current</v>
          </cell>
        </row>
        <row r="991">
          <cell r="B991">
            <v>41795</v>
          </cell>
          <cell r="C991">
            <v>31</v>
          </cell>
          <cell r="D991" t="str">
            <v>ON</v>
          </cell>
          <cell r="E991" t="str">
            <v>Refinance External</v>
          </cell>
          <cell r="F991" t="str">
            <v>ARM</v>
          </cell>
          <cell r="I991">
            <v>40.68</v>
          </cell>
          <cell r="J991">
            <v>13.51</v>
          </cell>
          <cell r="K991" t="str">
            <v>Conv</v>
          </cell>
          <cell r="L991">
            <v>0</v>
          </cell>
          <cell r="M991" t="str">
            <v>Rental</v>
          </cell>
          <cell r="N991">
            <v>4</v>
          </cell>
          <cell r="O991">
            <v>41957</v>
          </cell>
          <cell r="P991" t="str">
            <v>Current</v>
          </cell>
        </row>
        <row r="992">
          <cell r="B992">
            <v>42465</v>
          </cell>
          <cell r="C992">
            <v>9</v>
          </cell>
          <cell r="D992" t="str">
            <v>ON</v>
          </cell>
          <cell r="E992" t="str">
            <v>Refinance External</v>
          </cell>
          <cell r="F992" t="str">
            <v>ARM</v>
          </cell>
          <cell r="I992">
            <v>17.13</v>
          </cell>
          <cell r="J992">
            <v>16.02</v>
          </cell>
          <cell r="K992" t="str">
            <v>Conv</v>
          </cell>
          <cell r="L992">
            <v>337935.85</v>
          </cell>
          <cell r="M992" t="str">
            <v>Owner-Occupied</v>
          </cell>
          <cell r="N992">
            <v>0</v>
          </cell>
          <cell r="O992">
            <v>43831</v>
          </cell>
          <cell r="P992" t="str">
            <v>Current</v>
          </cell>
        </row>
        <row r="993">
          <cell r="B993">
            <v>41922</v>
          </cell>
          <cell r="C993">
            <v>27</v>
          </cell>
          <cell r="D993" t="str">
            <v>AB</v>
          </cell>
          <cell r="E993" t="str">
            <v>Refinance External</v>
          </cell>
          <cell r="F993" t="str">
            <v>Fixed</v>
          </cell>
          <cell r="I993">
            <v>37.19</v>
          </cell>
          <cell r="J993">
            <v>31.57</v>
          </cell>
          <cell r="K993" t="str">
            <v>Conv</v>
          </cell>
          <cell r="L993">
            <v>215811.45</v>
          </cell>
          <cell r="M993" t="str">
            <v>Owner-Occupied</v>
          </cell>
          <cell r="N993">
            <v>0</v>
          </cell>
          <cell r="O993">
            <v>43831</v>
          </cell>
          <cell r="P993" t="str">
            <v>Current</v>
          </cell>
        </row>
        <row r="994">
          <cell r="B994">
            <v>41810</v>
          </cell>
          <cell r="C994">
            <v>31</v>
          </cell>
          <cell r="D994" t="str">
            <v>ON</v>
          </cell>
          <cell r="E994" t="str">
            <v>Purchase</v>
          </cell>
          <cell r="F994" t="str">
            <v>Fixed</v>
          </cell>
          <cell r="I994">
            <v>39.229999999999997</v>
          </cell>
          <cell r="J994">
            <v>24.41</v>
          </cell>
          <cell r="K994" t="str">
            <v>HiRatio</v>
          </cell>
          <cell r="L994">
            <v>241400.61</v>
          </cell>
          <cell r="M994" t="str">
            <v>Owner-Occupied</v>
          </cell>
          <cell r="N994">
            <v>0</v>
          </cell>
          <cell r="O994">
            <v>43831</v>
          </cell>
          <cell r="P994" t="str">
            <v>Current</v>
          </cell>
        </row>
        <row r="995">
          <cell r="B995">
            <v>41649</v>
          </cell>
          <cell r="C995">
            <v>36</v>
          </cell>
          <cell r="D995" t="str">
            <v>ON</v>
          </cell>
          <cell r="E995" t="str">
            <v>Refinance External</v>
          </cell>
          <cell r="F995" t="str">
            <v>Fixed</v>
          </cell>
          <cell r="I995">
            <v>29.52</v>
          </cell>
          <cell r="J995">
            <v>28.98</v>
          </cell>
          <cell r="K995" t="str">
            <v>Conv</v>
          </cell>
          <cell r="L995">
            <v>53358.87</v>
          </cell>
          <cell r="M995" t="str">
            <v>Owner-Occupied</v>
          </cell>
          <cell r="N995">
            <v>0</v>
          </cell>
          <cell r="O995">
            <v>43831</v>
          </cell>
          <cell r="P995" t="str">
            <v>Current</v>
          </cell>
        </row>
        <row r="996">
          <cell r="B996">
            <v>40785</v>
          </cell>
          <cell r="C996">
            <v>65</v>
          </cell>
          <cell r="D996" t="str">
            <v>ON</v>
          </cell>
          <cell r="E996" t="str">
            <v>Purchase</v>
          </cell>
          <cell r="F996" t="str">
            <v>Fixed</v>
          </cell>
          <cell r="I996">
            <v>30.57</v>
          </cell>
          <cell r="J996">
            <v>29.02</v>
          </cell>
          <cell r="K996" t="str">
            <v>HiRatio</v>
          </cell>
          <cell r="L996">
            <v>0</v>
          </cell>
          <cell r="M996" t="str">
            <v>Owner-Occupied</v>
          </cell>
          <cell r="N996">
            <v>4</v>
          </cell>
          <cell r="O996">
            <v>42207</v>
          </cell>
          <cell r="P996" t="str">
            <v>Current</v>
          </cell>
        </row>
        <row r="997">
          <cell r="B997">
            <v>42353</v>
          </cell>
          <cell r="C997">
            <v>13</v>
          </cell>
          <cell r="D997" t="str">
            <v>AB</v>
          </cell>
          <cell r="E997" t="str">
            <v>Purchase</v>
          </cell>
          <cell r="F997" t="str">
            <v>Fixed</v>
          </cell>
          <cell r="I997">
            <v>34.200000000000003</v>
          </cell>
          <cell r="J997">
            <v>22.82</v>
          </cell>
          <cell r="K997" t="str">
            <v>HiRatio</v>
          </cell>
          <cell r="L997">
            <v>299815.05</v>
          </cell>
          <cell r="M997" t="str">
            <v>Owner-Occupied</v>
          </cell>
          <cell r="N997">
            <v>0</v>
          </cell>
          <cell r="O997">
            <v>43831</v>
          </cell>
          <cell r="P997" t="str">
            <v>Current</v>
          </cell>
        </row>
        <row r="998">
          <cell r="B998">
            <v>42185</v>
          </cell>
          <cell r="C998">
            <v>19</v>
          </cell>
          <cell r="D998" t="str">
            <v>AB</v>
          </cell>
          <cell r="E998" t="str">
            <v>Purchase</v>
          </cell>
          <cell r="F998" t="str">
            <v>ARM</v>
          </cell>
          <cell r="I998">
            <v>31.66</v>
          </cell>
          <cell r="J998">
            <v>30.58</v>
          </cell>
          <cell r="K998" t="str">
            <v>Conv</v>
          </cell>
          <cell r="L998">
            <v>326729.12</v>
          </cell>
          <cell r="M998" t="str">
            <v>Owner-Occupied</v>
          </cell>
          <cell r="N998">
            <v>0</v>
          </cell>
          <cell r="O998">
            <v>43831</v>
          </cell>
          <cell r="P998" t="str">
            <v>Current</v>
          </cell>
        </row>
        <row r="999">
          <cell r="B999">
            <v>42719</v>
          </cell>
          <cell r="C999">
            <v>1</v>
          </cell>
          <cell r="D999" t="str">
            <v>ON</v>
          </cell>
          <cell r="E999" t="str">
            <v>Purchase</v>
          </cell>
          <cell r="F999" t="str">
            <v>ARM</v>
          </cell>
          <cell r="I999">
            <v>24.13</v>
          </cell>
          <cell r="J999">
            <v>23.71</v>
          </cell>
          <cell r="K999" t="str">
            <v>HiRatio</v>
          </cell>
          <cell r="L999">
            <v>292572.09999999998</v>
          </cell>
          <cell r="M999" t="str">
            <v>Owner-Occupied</v>
          </cell>
          <cell r="N999">
            <v>0</v>
          </cell>
          <cell r="O999">
            <v>43831</v>
          </cell>
          <cell r="P999" t="str">
            <v>Current</v>
          </cell>
        </row>
        <row r="1000">
          <cell r="B1000">
            <v>42335</v>
          </cell>
          <cell r="C1000">
            <v>14</v>
          </cell>
          <cell r="D1000" t="str">
            <v>BC</v>
          </cell>
          <cell r="E1000" t="str">
            <v>Purchase</v>
          </cell>
          <cell r="F1000" t="str">
            <v>Fixed</v>
          </cell>
          <cell r="I1000">
            <v>29.96</v>
          </cell>
          <cell r="J1000">
            <v>25.78</v>
          </cell>
          <cell r="K1000" t="str">
            <v>Conv</v>
          </cell>
          <cell r="L1000">
            <v>401147.76</v>
          </cell>
          <cell r="M1000" t="str">
            <v>Owner-Occupied</v>
          </cell>
          <cell r="N1000">
            <v>0</v>
          </cell>
          <cell r="O1000">
            <v>43831</v>
          </cell>
          <cell r="P1000" t="str">
            <v>Current</v>
          </cell>
        </row>
        <row r="1001">
          <cell r="B1001">
            <v>42076</v>
          </cell>
          <cell r="C1001">
            <v>22</v>
          </cell>
          <cell r="D1001" t="str">
            <v>ON</v>
          </cell>
          <cell r="E1001" t="str">
            <v>Refinance External</v>
          </cell>
          <cell r="F1001" t="str">
            <v>Fixed</v>
          </cell>
          <cell r="I1001">
            <v>40.79</v>
          </cell>
          <cell r="J1001">
            <v>34.39</v>
          </cell>
          <cell r="K1001" t="str">
            <v>Conv</v>
          </cell>
          <cell r="L1001">
            <v>277088.64000000001</v>
          </cell>
          <cell r="M1001" t="str">
            <v>Owner-Occupied</v>
          </cell>
          <cell r="N1001">
            <v>0</v>
          </cell>
          <cell r="O1001">
            <v>43831</v>
          </cell>
          <cell r="P1001" t="str">
            <v>Current</v>
          </cell>
        </row>
        <row r="1002">
          <cell r="B1002">
            <v>41936</v>
          </cell>
          <cell r="C1002">
            <v>27</v>
          </cell>
          <cell r="D1002" t="str">
            <v>ON</v>
          </cell>
          <cell r="E1002" t="str">
            <v>Purchase</v>
          </cell>
          <cell r="F1002" t="str">
            <v>ARM</v>
          </cell>
          <cell r="I1002">
            <v>33.950000000000003</v>
          </cell>
          <cell r="J1002">
            <v>24.22</v>
          </cell>
          <cell r="K1002" t="str">
            <v>HiRatio</v>
          </cell>
          <cell r="L1002">
            <v>299170.90999999997</v>
          </cell>
          <cell r="M1002" t="str">
            <v>Owner-Occupied</v>
          </cell>
          <cell r="N1002">
            <v>0</v>
          </cell>
          <cell r="O1002">
            <v>43831</v>
          </cell>
          <cell r="P1002" t="str">
            <v>Current</v>
          </cell>
        </row>
        <row r="1003">
          <cell r="B1003">
            <v>41624</v>
          </cell>
          <cell r="C1003">
            <v>37</v>
          </cell>
          <cell r="D1003" t="str">
            <v>ON</v>
          </cell>
          <cell r="E1003" t="str">
            <v>Refinance External</v>
          </cell>
          <cell r="F1003" t="str">
            <v>ARM</v>
          </cell>
          <cell r="I1003">
            <v>28.5</v>
          </cell>
          <cell r="J1003">
            <v>26.07</v>
          </cell>
          <cell r="K1003" t="str">
            <v>Conv</v>
          </cell>
          <cell r="L1003">
            <v>293668.78999999998</v>
          </cell>
          <cell r="M1003" t="str">
            <v>Owner-Occupied</v>
          </cell>
          <cell r="N1003">
            <v>0</v>
          </cell>
          <cell r="O1003">
            <v>43831</v>
          </cell>
          <cell r="P1003" t="str">
            <v>Current</v>
          </cell>
        </row>
        <row r="1004">
          <cell r="B1004">
            <v>41551</v>
          </cell>
          <cell r="C1004">
            <v>39</v>
          </cell>
          <cell r="D1004" t="str">
            <v>ON</v>
          </cell>
          <cell r="E1004" t="str">
            <v>Refinance External</v>
          </cell>
          <cell r="F1004" t="str">
            <v>Fixed</v>
          </cell>
          <cell r="I1004">
            <v>20.41</v>
          </cell>
          <cell r="J1004">
            <v>20.41</v>
          </cell>
          <cell r="K1004" t="str">
            <v>Conv</v>
          </cell>
          <cell r="L1004">
            <v>162966.63</v>
          </cell>
          <cell r="M1004" t="str">
            <v>Owner-Occupied</v>
          </cell>
          <cell r="N1004">
            <v>0</v>
          </cell>
          <cell r="O1004">
            <v>43831</v>
          </cell>
          <cell r="P1004" t="str">
            <v>0-29</v>
          </cell>
        </row>
        <row r="1005">
          <cell r="B1005">
            <v>42445</v>
          </cell>
          <cell r="C1005">
            <v>10</v>
          </cell>
          <cell r="D1005" t="str">
            <v>ON</v>
          </cell>
          <cell r="E1005" t="str">
            <v>Refinance External</v>
          </cell>
          <cell r="F1005" t="str">
            <v>Fixed</v>
          </cell>
          <cell r="I1005">
            <v>24.72</v>
          </cell>
          <cell r="J1005">
            <v>15.07</v>
          </cell>
          <cell r="K1005" t="str">
            <v>Conv</v>
          </cell>
          <cell r="L1005">
            <v>358230.3</v>
          </cell>
          <cell r="M1005" t="str">
            <v>Owner-Occupied</v>
          </cell>
          <cell r="N1005">
            <v>0</v>
          </cell>
          <cell r="O1005">
            <v>43831</v>
          </cell>
          <cell r="P1005" t="str">
            <v>Current</v>
          </cell>
        </row>
        <row r="1006">
          <cell r="B1006">
            <v>41410</v>
          </cell>
          <cell r="C1006">
            <v>44</v>
          </cell>
          <cell r="D1006" t="str">
            <v>ON</v>
          </cell>
          <cell r="E1006" t="str">
            <v>Purchase</v>
          </cell>
          <cell r="F1006" t="str">
            <v>Fixed</v>
          </cell>
          <cell r="I1006">
            <v>39.340000000000003</v>
          </cell>
          <cell r="J1006">
            <v>17.059999999999999</v>
          </cell>
          <cell r="K1006" t="str">
            <v>HiRatio</v>
          </cell>
          <cell r="L1006">
            <v>254561.55</v>
          </cell>
          <cell r="M1006" t="str">
            <v>Owner-Occupied</v>
          </cell>
          <cell r="N1006">
            <v>0</v>
          </cell>
          <cell r="O1006">
            <v>43831</v>
          </cell>
          <cell r="P1006" t="str">
            <v>Current</v>
          </cell>
        </row>
        <row r="1007">
          <cell r="B1007">
            <v>42258</v>
          </cell>
          <cell r="C1007">
            <v>16</v>
          </cell>
          <cell r="D1007" t="str">
            <v>ON</v>
          </cell>
          <cell r="E1007" t="str">
            <v>Purchase</v>
          </cell>
          <cell r="F1007" t="str">
            <v>Fixed</v>
          </cell>
          <cell r="I1007">
            <v>31.58</v>
          </cell>
          <cell r="J1007">
            <v>10.09</v>
          </cell>
          <cell r="K1007" t="str">
            <v>Conv</v>
          </cell>
          <cell r="L1007">
            <v>396751.39</v>
          </cell>
          <cell r="M1007" t="str">
            <v>Rental</v>
          </cell>
          <cell r="N1007">
            <v>0</v>
          </cell>
          <cell r="O1007">
            <v>43831</v>
          </cell>
          <cell r="P1007" t="str">
            <v>Current</v>
          </cell>
        </row>
        <row r="1008">
          <cell r="B1008">
            <v>42473</v>
          </cell>
          <cell r="C1008">
            <v>9</v>
          </cell>
          <cell r="D1008" t="str">
            <v>BC</v>
          </cell>
          <cell r="E1008" t="str">
            <v>Transfer</v>
          </cell>
          <cell r="F1008" t="str">
            <v>Fixed</v>
          </cell>
          <cell r="I1008">
            <v>34.6</v>
          </cell>
          <cell r="J1008">
            <v>31.99</v>
          </cell>
          <cell r="K1008" t="str">
            <v>Conv</v>
          </cell>
          <cell r="L1008">
            <v>201639.32</v>
          </cell>
          <cell r="M1008" t="str">
            <v>Owner-Occupied</v>
          </cell>
          <cell r="N1008">
            <v>0</v>
          </cell>
          <cell r="O1008">
            <v>43831</v>
          </cell>
          <cell r="P1008" t="str">
            <v>Current</v>
          </cell>
        </row>
        <row r="1009">
          <cell r="B1009">
            <v>40753</v>
          </cell>
          <cell r="C1009">
            <v>66</v>
          </cell>
          <cell r="D1009" t="str">
            <v>ON</v>
          </cell>
          <cell r="E1009" t="str">
            <v>Refinance External</v>
          </cell>
          <cell r="F1009" t="str">
            <v>ARM</v>
          </cell>
          <cell r="I1009">
            <v>35.159999999999997</v>
          </cell>
          <cell r="J1009">
            <v>17.5</v>
          </cell>
          <cell r="K1009" t="str">
            <v>Conv</v>
          </cell>
          <cell r="L1009">
            <v>0</v>
          </cell>
          <cell r="M1009" t="str">
            <v>Rental</v>
          </cell>
          <cell r="N1009">
            <v>4</v>
          </cell>
          <cell r="O1009">
            <v>42762</v>
          </cell>
          <cell r="P1009" t="str">
            <v>Current</v>
          </cell>
        </row>
        <row r="1010">
          <cell r="B1010">
            <v>41871</v>
          </cell>
          <cell r="C1010">
            <v>29</v>
          </cell>
          <cell r="D1010" t="str">
            <v>BC</v>
          </cell>
          <cell r="E1010" t="str">
            <v>Purchase</v>
          </cell>
          <cell r="F1010" t="str">
            <v>ARM</v>
          </cell>
          <cell r="I1010">
            <v>24.69</v>
          </cell>
          <cell r="J1010">
            <v>21.26</v>
          </cell>
          <cell r="K1010" t="str">
            <v>HiRatio</v>
          </cell>
          <cell r="L1010">
            <v>457032.93</v>
          </cell>
          <cell r="M1010" t="str">
            <v>Owner-Occupied</v>
          </cell>
          <cell r="N1010">
            <v>0</v>
          </cell>
          <cell r="O1010">
            <v>43831</v>
          </cell>
          <cell r="P1010" t="str">
            <v>Current</v>
          </cell>
        </row>
        <row r="1011">
          <cell r="B1011">
            <v>41383</v>
          </cell>
          <cell r="C1011">
            <v>45</v>
          </cell>
          <cell r="D1011" t="str">
            <v>ON</v>
          </cell>
          <cell r="E1011" t="str">
            <v>Transfer</v>
          </cell>
          <cell r="F1011" t="str">
            <v>Fixed</v>
          </cell>
          <cell r="I1011">
            <v>24.1</v>
          </cell>
          <cell r="J1011">
            <v>21.2</v>
          </cell>
          <cell r="K1011" t="str">
            <v>HiRatio</v>
          </cell>
          <cell r="L1011">
            <v>280461.21999999997</v>
          </cell>
          <cell r="M1011" t="str">
            <v>Owner-Occupied</v>
          </cell>
          <cell r="N1011">
            <v>0</v>
          </cell>
          <cell r="O1011">
            <v>43831</v>
          </cell>
          <cell r="P1011" t="str">
            <v>Current</v>
          </cell>
        </row>
        <row r="1012">
          <cell r="B1012">
            <v>42704</v>
          </cell>
          <cell r="C1012">
            <v>2</v>
          </cell>
          <cell r="D1012" t="str">
            <v>BC</v>
          </cell>
          <cell r="E1012" t="str">
            <v>Purchase</v>
          </cell>
          <cell r="F1012" t="str">
            <v>ARM</v>
          </cell>
          <cell r="I1012">
            <v>30.84</v>
          </cell>
          <cell r="J1012">
            <v>30.73</v>
          </cell>
          <cell r="K1012" t="str">
            <v>Conv</v>
          </cell>
          <cell r="L1012">
            <v>545488.63</v>
          </cell>
          <cell r="M1012" t="str">
            <v>Owner-Occupied</v>
          </cell>
          <cell r="N1012">
            <v>0</v>
          </cell>
          <cell r="O1012">
            <v>43831</v>
          </cell>
          <cell r="P1012" t="str">
            <v>Current</v>
          </cell>
        </row>
        <row r="1013">
          <cell r="B1013">
            <v>42468</v>
          </cell>
          <cell r="C1013">
            <v>9</v>
          </cell>
          <cell r="D1013" t="str">
            <v>ON</v>
          </cell>
          <cell r="E1013" t="str">
            <v>Purchase</v>
          </cell>
          <cell r="F1013" t="str">
            <v>ARM</v>
          </cell>
          <cell r="I1013">
            <v>30.91</v>
          </cell>
          <cell r="J1013">
            <v>30.34</v>
          </cell>
          <cell r="K1013" t="str">
            <v>Conv</v>
          </cell>
          <cell r="L1013">
            <v>359605.36</v>
          </cell>
          <cell r="M1013" t="str">
            <v>Owner-Occupied</v>
          </cell>
          <cell r="N1013">
            <v>0</v>
          </cell>
          <cell r="O1013">
            <v>43831</v>
          </cell>
          <cell r="P1013" t="str">
            <v>Current</v>
          </cell>
        </row>
        <row r="1014">
          <cell r="B1014">
            <v>42275</v>
          </cell>
          <cell r="C1014">
            <v>16</v>
          </cell>
          <cell r="D1014" t="str">
            <v>ON</v>
          </cell>
          <cell r="E1014" t="str">
            <v>Refinance External</v>
          </cell>
          <cell r="F1014" t="str">
            <v>ARM</v>
          </cell>
          <cell r="I1014">
            <v>25.47</v>
          </cell>
          <cell r="J1014">
            <v>19</v>
          </cell>
          <cell r="K1014" t="str">
            <v>Conv</v>
          </cell>
          <cell r="L1014">
            <v>559049.72</v>
          </cell>
          <cell r="M1014" t="str">
            <v>Owner-Occupied</v>
          </cell>
          <cell r="N1014">
            <v>0</v>
          </cell>
          <cell r="O1014">
            <v>43831</v>
          </cell>
          <cell r="P1014" t="str">
            <v>Current</v>
          </cell>
        </row>
        <row r="1015">
          <cell r="B1015">
            <v>41120</v>
          </cell>
          <cell r="C1015">
            <v>54</v>
          </cell>
          <cell r="D1015" t="str">
            <v>ON</v>
          </cell>
          <cell r="E1015" t="str">
            <v>Purchase</v>
          </cell>
          <cell r="F1015" t="str">
            <v>Fixed</v>
          </cell>
          <cell r="I1015">
            <v>38.26</v>
          </cell>
          <cell r="J1015">
            <v>24.57</v>
          </cell>
          <cell r="K1015" t="str">
            <v>HiRatio</v>
          </cell>
          <cell r="L1015">
            <v>359767.12</v>
          </cell>
          <cell r="M1015" t="str">
            <v>Owner-Occupied</v>
          </cell>
          <cell r="N1015">
            <v>0</v>
          </cell>
          <cell r="O1015">
            <v>43831</v>
          </cell>
          <cell r="P1015" t="str">
            <v>Current</v>
          </cell>
        </row>
        <row r="1016">
          <cell r="B1016">
            <v>41596</v>
          </cell>
          <cell r="C1016">
            <v>38</v>
          </cell>
          <cell r="D1016" t="str">
            <v>BC</v>
          </cell>
          <cell r="E1016" t="str">
            <v>Purchase</v>
          </cell>
          <cell r="F1016" t="str">
            <v>Fixed</v>
          </cell>
          <cell r="I1016">
            <v>36.229999999999997</v>
          </cell>
          <cell r="J1016">
            <v>36.17</v>
          </cell>
          <cell r="K1016" t="str">
            <v>HiRatio</v>
          </cell>
          <cell r="L1016">
            <v>290860.71999999997</v>
          </cell>
          <cell r="M1016" t="str">
            <v>Owner-Occupied</v>
          </cell>
          <cell r="N1016">
            <v>0</v>
          </cell>
          <cell r="O1016">
            <v>43831</v>
          </cell>
          <cell r="P1016" t="str">
            <v>Current</v>
          </cell>
        </row>
        <row r="1017">
          <cell r="B1017">
            <v>42523</v>
          </cell>
          <cell r="C1017">
            <v>7</v>
          </cell>
          <cell r="D1017" t="str">
            <v>MB</v>
          </cell>
          <cell r="E1017" t="str">
            <v>Purchase</v>
          </cell>
          <cell r="F1017" t="str">
            <v>Fixed</v>
          </cell>
          <cell r="I1017">
            <v>30.24</v>
          </cell>
          <cell r="J1017">
            <v>17.45</v>
          </cell>
          <cell r="K1017" t="str">
            <v>HiRatio</v>
          </cell>
          <cell r="L1017">
            <v>430427.27</v>
          </cell>
          <cell r="M1017" t="str">
            <v>Owner-Occupied</v>
          </cell>
          <cell r="N1017">
            <v>0</v>
          </cell>
          <cell r="O1017">
            <v>43831</v>
          </cell>
          <cell r="P1017" t="str">
            <v>Current</v>
          </cell>
        </row>
        <row r="1018">
          <cell r="B1018">
            <v>40990</v>
          </cell>
          <cell r="C1018">
            <v>58</v>
          </cell>
          <cell r="D1018" t="str">
            <v>ON</v>
          </cell>
          <cell r="E1018" t="str">
            <v>Purchase</v>
          </cell>
          <cell r="F1018" t="str">
            <v>Fixed</v>
          </cell>
          <cell r="I1018">
            <v>30.14</v>
          </cell>
          <cell r="J1018">
            <v>18.68</v>
          </cell>
          <cell r="K1018" t="str">
            <v>HiRatio</v>
          </cell>
          <cell r="L1018">
            <v>0</v>
          </cell>
          <cell r="M1018" t="str">
            <v>Owner-Occupied</v>
          </cell>
          <cell r="N1018">
            <v>4</v>
          </cell>
          <cell r="O1018">
            <v>42297</v>
          </cell>
          <cell r="P1018" t="str">
            <v>Current</v>
          </cell>
        </row>
        <row r="1019">
          <cell r="B1019">
            <v>41695</v>
          </cell>
          <cell r="C1019">
            <v>35</v>
          </cell>
          <cell r="D1019" t="str">
            <v>BC</v>
          </cell>
          <cell r="E1019" t="str">
            <v>Purchase</v>
          </cell>
          <cell r="F1019" t="str">
            <v>Fixed</v>
          </cell>
          <cell r="I1019">
            <v>30.42</v>
          </cell>
          <cell r="J1019">
            <v>24.13</v>
          </cell>
          <cell r="K1019" t="str">
            <v>Conv</v>
          </cell>
          <cell r="L1019">
            <v>0</v>
          </cell>
          <cell r="M1019" t="str">
            <v>Owner-Occupied</v>
          </cell>
          <cell r="N1019">
            <v>4</v>
          </cell>
          <cell r="O1019">
            <v>42599</v>
          </cell>
          <cell r="P1019" t="str">
            <v>Current</v>
          </cell>
        </row>
        <row r="1020">
          <cell r="B1020">
            <v>41621</v>
          </cell>
          <cell r="C1020">
            <v>37</v>
          </cell>
          <cell r="D1020" t="str">
            <v>AB</v>
          </cell>
          <cell r="E1020" t="str">
            <v>Purchase</v>
          </cell>
          <cell r="F1020" t="str">
            <v>ARM</v>
          </cell>
          <cell r="I1020">
            <v>33.9</v>
          </cell>
          <cell r="J1020">
            <v>26.87</v>
          </cell>
          <cell r="K1020" t="str">
            <v>Conv</v>
          </cell>
          <cell r="L1020">
            <v>108838.52</v>
          </cell>
          <cell r="M1020" t="str">
            <v>Rental</v>
          </cell>
          <cell r="N1020">
            <v>0</v>
          </cell>
          <cell r="O1020">
            <v>43831</v>
          </cell>
          <cell r="P1020" t="str">
            <v>Current</v>
          </cell>
        </row>
        <row r="1021">
          <cell r="B1021">
            <v>42671</v>
          </cell>
          <cell r="C1021">
            <v>3</v>
          </cell>
          <cell r="D1021" t="str">
            <v>ON</v>
          </cell>
          <cell r="E1021" t="str">
            <v>Refinance External</v>
          </cell>
          <cell r="F1021" t="str">
            <v>ARM</v>
          </cell>
          <cell r="I1021">
            <v>24.84</v>
          </cell>
          <cell r="J1021">
            <v>20.79</v>
          </cell>
          <cell r="K1021" t="str">
            <v>Conv</v>
          </cell>
          <cell r="L1021">
            <v>263244.21999999997</v>
          </cell>
          <cell r="M1021" t="str">
            <v>Owner-Occupied</v>
          </cell>
          <cell r="N1021">
            <v>0</v>
          </cell>
          <cell r="O1021">
            <v>43831</v>
          </cell>
          <cell r="P1021" t="str">
            <v>Current</v>
          </cell>
        </row>
        <row r="1022">
          <cell r="B1022">
            <v>42193</v>
          </cell>
          <cell r="C1022">
            <v>18</v>
          </cell>
          <cell r="D1022" t="str">
            <v>BC</v>
          </cell>
          <cell r="E1022" t="str">
            <v>Refinance External</v>
          </cell>
          <cell r="F1022" t="str">
            <v>Fixed</v>
          </cell>
          <cell r="I1022">
            <v>34.520000000000003</v>
          </cell>
          <cell r="J1022">
            <v>20.93</v>
          </cell>
          <cell r="K1022" t="str">
            <v>Conv</v>
          </cell>
          <cell r="L1022">
            <v>343568.94</v>
          </cell>
          <cell r="M1022" t="str">
            <v>Owner-Occupied</v>
          </cell>
          <cell r="N1022">
            <v>0</v>
          </cell>
          <cell r="O1022">
            <v>43831</v>
          </cell>
          <cell r="P1022" t="str">
            <v>Current</v>
          </cell>
        </row>
        <row r="1023">
          <cell r="B1023">
            <v>42502</v>
          </cell>
          <cell r="C1023">
            <v>8</v>
          </cell>
          <cell r="D1023" t="str">
            <v>BC</v>
          </cell>
          <cell r="E1023" t="str">
            <v>Purchase</v>
          </cell>
          <cell r="F1023" t="str">
            <v>Fixed</v>
          </cell>
          <cell r="I1023">
            <v>37.659999999999997</v>
          </cell>
          <cell r="J1023">
            <v>37.31</v>
          </cell>
          <cell r="K1023" t="str">
            <v>Conv</v>
          </cell>
          <cell r="L1023">
            <v>196317.7</v>
          </cell>
          <cell r="M1023" t="str">
            <v>Owner-Occupied</v>
          </cell>
          <cell r="N1023">
            <v>0</v>
          </cell>
          <cell r="O1023">
            <v>43831</v>
          </cell>
          <cell r="P1023" t="str">
            <v>Current</v>
          </cell>
        </row>
        <row r="1024">
          <cell r="B1024">
            <v>40518</v>
          </cell>
          <cell r="C1024">
            <v>73</v>
          </cell>
          <cell r="D1024" t="str">
            <v>ON</v>
          </cell>
          <cell r="E1024" t="str">
            <v>Refinance External</v>
          </cell>
          <cell r="F1024" t="str">
            <v>Fixed</v>
          </cell>
          <cell r="I1024">
            <v>36.01</v>
          </cell>
          <cell r="J1024">
            <v>32.9</v>
          </cell>
          <cell r="K1024" t="str">
            <v>Conv</v>
          </cell>
          <cell r="L1024">
            <v>0</v>
          </cell>
          <cell r="M1024" t="str">
            <v>Owner-Occupied</v>
          </cell>
          <cell r="N1024">
            <v>4</v>
          </cell>
          <cell r="O1024">
            <v>41613</v>
          </cell>
          <cell r="P1024" t="str">
            <v>Current</v>
          </cell>
        </row>
        <row r="1025">
          <cell r="B1025">
            <v>40816</v>
          </cell>
          <cell r="C1025">
            <v>64</v>
          </cell>
          <cell r="D1025" t="str">
            <v>BC</v>
          </cell>
          <cell r="E1025" t="str">
            <v>Refinance External</v>
          </cell>
          <cell r="F1025" t="str">
            <v>ARM</v>
          </cell>
          <cell r="I1025">
            <v>39.369999999999997</v>
          </cell>
          <cell r="J1025">
            <v>34.090000000000003</v>
          </cell>
          <cell r="K1025" t="str">
            <v>Conv</v>
          </cell>
          <cell r="L1025">
            <v>302316.61</v>
          </cell>
          <cell r="M1025" t="str">
            <v>Owner-Occupied</v>
          </cell>
          <cell r="N1025">
            <v>0</v>
          </cell>
          <cell r="O1025">
            <v>43831</v>
          </cell>
          <cell r="P1025" t="str">
            <v>Current</v>
          </cell>
        </row>
        <row r="1026">
          <cell r="B1026">
            <v>42179</v>
          </cell>
          <cell r="C1026">
            <v>19</v>
          </cell>
          <cell r="D1026" t="str">
            <v>AB</v>
          </cell>
          <cell r="E1026" t="str">
            <v>Refinance External</v>
          </cell>
          <cell r="F1026" t="str">
            <v>ARM</v>
          </cell>
          <cell r="I1026">
            <v>23.36</v>
          </cell>
          <cell r="J1026">
            <v>23.36</v>
          </cell>
          <cell r="K1026" t="str">
            <v>Conv</v>
          </cell>
          <cell r="L1026">
            <v>189009.9</v>
          </cell>
          <cell r="M1026" t="str">
            <v>Owner-Occupied</v>
          </cell>
          <cell r="N1026">
            <v>0</v>
          </cell>
          <cell r="O1026">
            <v>43831</v>
          </cell>
          <cell r="P1026" t="str">
            <v>Current</v>
          </cell>
        </row>
        <row r="1027">
          <cell r="B1027">
            <v>42076</v>
          </cell>
          <cell r="C1027">
            <v>22</v>
          </cell>
          <cell r="D1027" t="str">
            <v>AB</v>
          </cell>
          <cell r="E1027" t="str">
            <v>Purchase</v>
          </cell>
          <cell r="F1027" t="str">
            <v>Fixed</v>
          </cell>
          <cell r="I1027">
            <v>30.96</v>
          </cell>
          <cell r="J1027">
            <v>10.4</v>
          </cell>
          <cell r="K1027" t="str">
            <v>HiRatio</v>
          </cell>
          <cell r="L1027">
            <v>216522.81</v>
          </cell>
          <cell r="M1027" t="str">
            <v>Second Home</v>
          </cell>
          <cell r="N1027">
            <v>0</v>
          </cell>
          <cell r="O1027">
            <v>43831</v>
          </cell>
          <cell r="P1027" t="str">
            <v>Current</v>
          </cell>
        </row>
        <row r="1028">
          <cell r="B1028">
            <v>41795</v>
          </cell>
          <cell r="C1028">
            <v>31</v>
          </cell>
          <cell r="D1028" t="str">
            <v>BC</v>
          </cell>
          <cell r="E1028" t="str">
            <v>Purchase with Improvements</v>
          </cell>
          <cell r="F1028" t="str">
            <v>Fixed</v>
          </cell>
          <cell r="I1028">
            <v>42.14</v>
          </cell>
          <cell r="J1028">
            <v>28.06</v>
          </cell>
          <cell r="K1028" t="str">
            <v>HiRatio</v>
          </cell>
          <cell r="L1028">
            <v>257719.78</v>
          </cell>
          <cell r="M1028" t="str">
            <v>Owner-Occupied</v>
          </cell>
          <cell r="N1028">
            <v>0</v>
          </cell>
          <cell r="O1028">
            <v>43831</v>
          </cell>
          <cell r="P1028" t="str">
            <v>Current</v>
          </cell>
        </row>
        <row r="1029">
          <cell r="B1029">
            <v>41970</v>
          </cell>
          <cell r="C1029">
            <v>26</v>
          </cell>
          <cell r="D1029" t="str">
            <v>AB</v>
          </cell>
          <cell r="E1029" t="str">
            <v>Transfer</v>
          </cell>
          <cell r="F1029" t="str">
            <v>ARM</v>
          </cell>
          <cell r="I1029">
            <v>20.29</v>
          </cell>
          <cell r="J1029">
            <v>18.97</v>
          </cell>
          <cell r="K1029" t="str">
            <v>Conv</v>
          </cell>
          <cell r="L1029">
            <v>307423.84000000003</v>
          </cell>
          <cell r="M1029" t="str">
            <v>Owner-Occupied</v>
          </cell>
          <cell r="N1029">
            <v>0</v>
          </cell>
          <cell r="O1029">
            <v>43831</v>
          </cell>
          <cell r="P1029" t="str">
            <v>Current</v>
          </cell>
        </row>
        <row r="1030">
          <cell r="B1030">
            <v>41046</v>
          </cell>
          <cell r="C1030">
            <v>56</v>
          </cell>
          <cell r="D1030" t="str">
            <v>BC</v>
          </cell>
          <cell r="E1030" t="str">
            <v>Purchase</v>
          </cell>
          <cell r="F1030" t="str">
            <v>Fixed</v>
          </cell>
          <cell r="I1030">
            <v>31.64</v>
          </cell>
          <cell r="J1030">
            <v>15.16</v>
          </cell>
          <cell r="K1030" t="str">
            <v>HiRatio</v>
          </cell>
          <cell r="L1030">
            <v>0</v>
          </cell>
          <cell r="M1030" t="str">
            <v>Owner-Occupied</v>
          </cell>
          <cell r="N1030">
            <v>4</v>
          </cell>
          <cell r="O1030">
            <v>42755</v>
          </cell>
          <cell r="P1030" t="str">
            <v>Current</v>
          </cell>
        </row>
        <row r="1031">
          <cell r="B1031">
            <v>42209</v>
          </cell>
          <cell r="C1031">
            <v>18</v>
          </cell>
          <cell r="D1031" t="str">
            <v>ON</v>
          </cell>
          <cell r="E1031" t="str">
            <v>Refinance External</v>
          </cell>
          <cell r="F1031" t="str">
            <v>Fixed</v>
          </cell>
          <cell r="I1031">
            <v>24.3</v>
          </cell>
          <cell r="J1031">
            <v>19.420000000000002</v>
          </cell>
          <cell r="K1031" t="str">
            <v>Conv</v>
          </cell>
          <cell r="L1031">
            <v>389267.58</v>
          </cell>
          <cell r="M1031" t="str">
            <v>Owner-Occupied</v>
          </cell>
          <cell r="N1031">
            <v>0</v>
          </cell>
          <cell r="O1031">
            <v>43831</v>
          </cell>
          <cell r="P1031" t="str">
            <v>Current</v>
          </cell>
        </row>
        <row r="1032">
          <cell r="B1032">
            <v>41785</v>
          </cell>
          <cell r="C1032">
            <v>32</v>
          </cell>
          <cell r="D1032" t="str">
            <v>ON</v>
          </cell>
          <cell r="E1032" t="str">
            <v>ETO Existing Client</v>
          </cell>
          <cell r="F1032" t="str">
            <v>Fixed</v>
          </cell>
          <cell r="I1032">
            <v>26.83</v>
          </cell>
          <cell r="J1032">
            <v>25.01</v>
          </cell>
          <cell r="K1032" t="str">
            <v>Conv</v>
          </cell>
          <cell r="L1032">
            <v>241766.28</v>
          </cell>
          <cell r="M1032" t="str">
            <v>Owner-Occupied</v>
          </cell>
          <cell r="N1032">
            <v>0</v>
          </cell>
          <cell r="O1032">
            <v>43831</v>
          </cell>
          <cell r="P1032" t="str">
            <v>Current</v>
          </cell>
        </row>
        <row r="1033">
          <cell r="B1033">
            <v>41501</v>
          </cell>
          <cell r="C1033">
            <v>41</v>
          </cell>
          <cell r="D1033" t="str">
            <v>SK</v>
          </cell>
          <cell r="E1033" t="str">
            <v>Purchase</v>
          </cell>
          <cell r="F1033" t="str">
            <v>Fixed</v>
          </cell>
          <cell r="I1033">
            <v>36.299999999999997</v>
          </cell>
          <cell r="J1033">
            <v>25.65</v>
          </cell>
          <cell r="K1033" t="str">
            <v>HiRatio</v>
          </cell>
          <cell r="L1033">
            <v>284283</v>
          </cell>
          <cell r="M1033" t="str">
            <v>Owner-Occupied</v>
          </cell>
          <cell r="N1033">
            <v>0</v>
          </cell>
          <cell r="O1033">
            <v>43831</v>
          </cell>
          <cell r="P1033" t="str">
            <v>Current</v>
          </cell>
        </row>
        <row r="1034">
          <cell r="B1034">
            <v>41285</v>
          </cell>
          <cell r="C1034">
            <v>48</v>
          </cell>
          <cell r="D1034" t="str">
            <v>BC</v>
          </cell>
          <cell r="E1034" t="str">
            <v>Purchase</v>
          </cell>
          <cell r="F1034" t="str">
            <v>Fixed</v>
          </cell>
          <cell r="I1034">
            <v>42.19</v>
          </cell>
          <cell r="J1034">
            <v>31.6</v>
          </cell>
          <cell r="K1034" t="str">
            <v>HiRatio</v>
          </cell>
          <cell r="L1034">
            <v>322232.11</v>
          </cell>
          <cell r="M1034" t="str">
            <v>Owner-Occupied</v>
          </cell>
          <cell r="N1034">
            <v>0</v>
          </cell>
          <cell r="O1034">
            <v>43831</v>
          </cell>
          <cell r="P1034" t="str">
            <v>Current</v>
          </cell>
        </row>
        <row r="1035">
          <cell r="B1035">
            <v>42075</v>
          </cell>
          <cell r="C1035">
            <v>22</v>
          </cell>
          <cell r="D1035" t="str">
            <v>BC</v>
          </cell>
          <cell r="E1035" t="str">
            <v>Purchase</v>
          </cell>
          <cell r="F1035" t="str">
            <v>ARM</v>
          </cell>
          <cell r="I1035">
            <v>24.81</v>
          </cell>
          <cell r="J1035">
            <v>24.67</v>
          </cell>
          <cell r="K1035" t="str">
            <v>HiRatio</v>
          </cell>
          <cell r="L1035">
            <v>394385.17</v>
          </cell>
          <cell r="M1035" t="str">
            <v>Owner-Occupied</v>
          </cell>
          <cell r="N1035">
            <v>0</v>
          </cell>
          <cell r="O1035">
            <v>43831</v>
          </cell>
          <cell r="P1035" t="str">
            <v>Current</v>
          </cell>
        </row>
        <row r="1036">
          <cell r="B1036">
            <v>42594</v>
          </cell>
          <cell r="C1036">
            <v>5</v>
          </cell>
          <cell r="D1036" t="str">
            <v>AB</v>
          </cell>
          <cell r="E1036" t="str">
            <v>Port Decrease</v>
          </cell>
          <cell r="F1036" t="str">
            <v>ARM</v>
          </cell>
          <cell r="I1036">
            <v>14.98</v>
          </cell>
          <cell r="J1036">
            <v>3.28</v>
          </cell>
          <cell r="K1036" t="str">
            <v>HiRatio</v>
          </cell>
          <cell r="L1036">
            <v>292869.90999999997</v>
          </cell>
          <cell r="M1036" t="str">
            <v>Owner-Occupied</v>
          </cell>
          <cell r="N1036">
            <v>0</v>
          </cell>
          <cell r="O1036">
            <v>43831</v>
          </cell>
          <cell r="P1036" t="str">
            <v>Current</v>
          </cell>
        </row>
        <row r="1037">
          <cell r="B1037">
            <v>41873</v>
          </cell>
          <cell r="C1037">
            <v>29</v>
          </cell>
          <cell r="D1037" t="str">
            <v>ON</v>
          </cell>
          <cell r="E1037" t="str">
            <v>Transfer</v>
          </cell>
          <cell r="F1037" t="str">
            <v>ARM</v>
          </cell>
          <cell r="I1037">
            <v>32.770000000000003</v>
          </cell>
          <cell r="J1037">
            <v>31.37</v>
          </cell>
          <cell r="K1037" t="str">
            <v>Conv</v>
          </cell>
          <cell r="L1037">
            <v>0</v>
          </cell>
          <cell r="M1037" t="str">
            <v>Owner-Occupied</v>
          </cell>
          <cell r="N1037">
            <v>4</v>
          </cell>
          <cell r="O1037">
            <v>42509</v>
          </cell>
          <cell r="P1037" t="str">
            <v>Current</v>
          </cell>
        </row>
        <row r="1038">
          <cell r="B1038">
            <v>41988</v>
          </cell>
          <cell r="C1038">
            <v>25</v>
          </cell>
          <cell r="D1038" t="str">
            <v>ON</v>
          </cell>
          <cell r="E1038" t="str">
            <v>Purchase</v>
          </cell>
          <cell r="F1038" t="str">
            <v>Fixed</v>
          </cell>
          <cell r="I1038">
            <v>35.22</v>
          </cell>
          <cell r="J1038">
            <v>28.58</v>
          </cell>
          <cell r="K1038" t="str">
            <v>HiRatio</v>
          </cell>
          <cell r="L1038">
            <v>307918.02</v>
          </cell>
          <cell r="M1038" t="str">
            <v>Owner-Occupied</v>
          </cell>
          <cell r="N1038">
            <v>0</v>
          </cell>
          <cell r="O1038">
            <v>43831</v>
          </cell>
          <cell r="P1038" t="str">
            <v>Current</v>
          </cell>
        </row>
        <row r="1039">
          <cell r="B1039">
            <v>40830</v>
          </cell>
          <cell r="C1039">
            <v>63</v>
          </cell>
          <cell r="D1039" t="str">
            <v>AB</v>
          </cell>
          <cell r="E1039" t="str">
            <v>Purchase</v>
          </cell>
          <cell r="F1039" t="str">
            <v>Fixed</v>
          </cell>
          <cell r="I1039">
            <v>32.270000000000003</v>
          </cell>
          <cell r="J1039">
            <v>22.05</v>
          </cell>
          <cell r="K1039" t="str">
            <v>HiRatio</v>
          </cell>
          <cell r="L1039">
            <v>0</v>
          </cell>
          <cell r="M1039" t="str">
            <v>Owner-Occupied</v>
          </cell>
          <cell r="N1039">
            <v>4</v>
          </cell>
          <cell r="O1039">
            <v>42039</v>
          </cell>
          <cell r="P1039" t="str">
            <v>Current</v>
          </cell>
        </row>
        <row r="1040">
          <cell r="B1040">
            <v>42433</v>
          </cell>
          <cell r="C1040">
            <v>10</v>
          </cell>
          <cell r="D1040" t="str">
            <v>ON</v>
          </cell>
          <cell r="E1040" t="str">
            <v>Refinance External</v>
          </cell>
          <cell r="F1040" t="str">
            <v>Fixed</v>
          </cell>
          <cell r="I1040">
            <v>40.369999999999997</v>
          </cell>
          <cell r="J1040">
            <v>37.81</v>
          </cell>
          <cell r="K1040" t="str">
            <v>Conv</v>
          </cell>
          <cell r="L1040">
            <v>337595.83</v>
          </cell>
          <cell r="M1040" t="str">
            <v>Owner-Occupied</v>
          </cell>
          <cell r="N1040">
            <v>0</v>
          </cell>
          <cell r="O1040">
            <v>43831</v>
          </cell>
          <cell r="P1040" t="str">
            <v>Current</v>
          </cell>
        </row>
        <row r="1041">
          <cell r="B1041">
            <v>42241</v>
          </cell>
          <cell r="C1041">
            <v>17</v>
          </cell>
          <cell r="D1041" t="str">
            <v>SK</v>
          </cell>
          <cell r="E1041" t="str">
            <v>Purchase</v>
          </cell>
          <cell r="F1041" t="str">
            <v>Fixed</v>
          </cell>
          <cell r="I1041">
            <v>42.02</v>
          </cell>
          <cell r="J1041">
            <v>26.43</v>
          </cell>
          <cell r="K1041" t="str">
            <v>HiRatio</v>
          </cell>
          <cell r="L1041">
            <v>387717.94</v>
          </cell>
          <cell r="M1041" t="str">
            <v>Owner-Occupied</v>
          </cell>
          <cell r="N1041">
            <v>0</v>
          </cell>
          <cell r="O1041">
            <v>43831</v>
          </cell>
          <cell r="P1041" t="str">
            <v>Current</v>
          </cell>
        </row>
        <row r="1042">
          <cell r="B1042">
            <v>41607</v>
          </cell>
          <cell r="C1042">
            <v>38</v>
          </cell>
          <cell r="D1042" t="str">
            <v>AB</v>
          </cell>
          <cell r="E1042" t="str">
            <v>Purchase</v>
          </cell>
          <cell r="F1042" t="str">
            <v>ARM</v>
          </cell>
          <cell r="I1042">
            <v>35.6</v>
          </cell>
          <cell r="J1042">
            <v>23.51</v>
          </cell>
          <cell r="K1042" t="str">
            <v>Conv</v>
          </cell>
          <cell r="L1042">
            <v>0</v>
          </cell>
          <cell r="M1042" t="str">
            <v>Owner-Occupied</v>
          </cell>
          <cell r="N1042">
            <v>4</v>
          </cell>
          <cell r="O1042">
            <v>41843</v>
          </cell>
          <cell r="P1042" t="str">
            <v>Current</v>
          </cell>
        </row>
        <row r="1043">
          <cell r="B1043">
            <v>42563</v>
          </cell>
          <cell r="C1043">
            <v>6</v>
          </cell>
          <cell r="D1043" t="str">
            <v>BC</v>
          </cell>
          <cell r="E1043" t="str">
            <v>Purchase</v>
          </cell>
          <cell r="F1043" t="str">
            <v>Fixed</v>
          </cell>
          <cell r="I1043">
            <v>35.22</v>
          </cell>
          <cell r="J1043">
            <v>31.86</v>
          </cell>
          <cell r="K1043" t="str">
            <v>Conv</v>
          </cell>
          <cell r="L1043">
            <v>692198.73</v>
          </cell>
          <cell r="M1043" t="str">
            <v>Owner-Occupied</v>
          </cell>
          <cell r="N1043">
            <v>0</v>
          </cell>
          <cell r="O1043">
            <v>43831</v>
          </cell>
          <cell r="P1043" t="str">
            <v>Current</v>
          </cell>
        </row>
        <row r="1044">
          <cell r="B1044">
            <v>42375</v>
          </cell>
          <cell r="C1044">
            <v>12</v>
          </cell>
          <cell r="D1044" t="str">
            <v>ON</v>
          </cell>
          <cell r="E1044" t="str">
            <v>Refinance External</v>
          </cell>
          <cell r="F1044" t="str">
            <v>Fixed</v>
          </cell>
          <cell r="I1044">
            <v>40.1</v>
          </cell>
          <cell r="J1044">
            <v>35.619999999999997</v>
          </cell>
          <cell r="K1044" t="str">
            <v>Conv</v>
          </cell>
          <cell r="L1044">
            <v>167005.60999999999</v>
          </cell>
          <cell r="M1044" t="str">
            <v>Owner-Occupied</v>
          </cell>
          <cell r="N1044">
            <v>0</v>
          </cell>
          <cell r="O1044">
            <v>43831</v>
          </cell>
          <cell r="P1044" t="str">
            <v>Current</v>
          </cell>
        </row>
        <row r="1045">
          <cell r="B1045">
            <v>40813</v>
          </cell>
          <cell r="C1045">
            <v>64</v>
          </cell>
          <cell r="D1045" t="str">
            <v>AB</v>
          </cell>
          <cell r="E1045" t="str">
            <v>Purchase</v>
          </cell>
          <cell r="F1045" t="str">
            <v>Fixed</v>
          </cell>
          <cell r="I1045">
            <v>41.35</v>
          </cell>
          <cell r="J1045">
            <v>29.4</v>
          </cell>
          <cell r="K1045" t="str">
            <v>HiRatio</v>
          </cell>
          <cell r="L1045">
            <v>0</v>
          </cell>
          <cell r="M1045" t="str">
            <v>Owner-Occupied</v>
          </cell>
          <cell r="N1045">
            <v>4</v>
          </cell>
          <cell r="O1045">
            <v>42586</v>
          </cell>
          <cell r="P1045" t="str">
            <v>Current</v>
          </cell>
        </row>
        <row r="1046">
          <cell r="B1046">
            <v>42160</v>
          </cell>
          <cell r="C1046">
            <v>19</v>
          </cell>
          <cell r="D1046" t="str">
            <v>ON</v>
          </cell>
          <cell r="E1046" t="str">
            <v>Refinance External</v>
          </cell>
          <cell r="F1046" t="str">
            <v>ARM</v>
          </cell>
          <cell r="I1046">
            <v>16.63</v>
          </cell>
          <cell r="J1046">
            <v>16.399999999999999</v>
          </cell>
          <cell r="K1046" t="str">
            <v>Conv</v>
          </cell>
          <cell r="L1046">
            <v>292514.71999999997</v>
          </cell>
          <cell r="M1046" t="str">
            <v>Owner-Occupied</v>
          </cell>
          <cell r="N1046">
            <v>0</v>
          </cell>
          <cell r="O1046">
            <v>43831</v>
          </cell>
          <cell r="P1046" t="str">
            <v>Current</v>
          </cell>
        </row>
        <row r="1047">
          <cell r="B1047">
            <v>42359</v>
          </cell>
          <cell r="C1047">
            <v>13</v>
          </cell>
          <cell r="D1047" t="str">
            <v>SK</v>
          </cell>
          <cell r="E1047" t="str">
            <v>Refinance External</v>
          </cell>
          <cell r="F1047" t="str">
            <v>Fixed</v>
          </cell>
          <cell r="I1047">
            <v>36.46</v>
          </cell>
          <cell r="J1047">
            <v>12.11</v>
          </cell>
          <cell r="K1047" t="str">
            <v>Conv</v>
          </cell>
          <cell r="L1047">
            <v>300177.18</v>
          </cell>
          <cell r="M1047" t="str">
            <v>Owner-Occupied</v>
          </cell>
          <cell r="N1047">
            <v>0</v>
          </cell>
          <cell r="O1047">
            <v>43831</v>
          </cell>
          <cell r="P1047" t="str">
            <v>Current</v>
          </cell>
        </row>
        <row r="1048">
          <cell r="B1048">
            <v>40354</v>
          </cell>
          <cell r="C1048">
            <v>79</v>
          </cell>
          <cell r="D1048" t="str">
            <v>ON</v>
          </cell>
          <cell r="E1048" t="str">
            <v>Purchase</v>
          </cell>
          <cell r="F1048" t="str">
            <v>Fixed</v>
          </cell>
          <cell r="I1048">
            <v>28.66</v>
          </cell>
          <cell r="J1048">
            <v>28.61</v>
          </cell>
          <cell r="K1048" t="str">
            <v>Conv</v>
          </cell>
          <cell r="L1048">
            <v>0</v>
          </cell>
          <cell r="M1048" t="str">
            <v>Owner-Occupied</v>
          </cell>
          <cell r="N1048">
            <v>4</v>
          </cell>
          <cell r="O1048">
            <v>41761</v>
          </cell>
          <cell r="P1048" t="str">
            <v>Current</v>
          </cell>
        </row>
        <row r="1049">
          <cell r="B1049">
            <v>42100</v>
          </cell>
          <cell r="C1049">
            <v>21</v>
          </cell>
          <cell r="D1049" t="str">
            <v>ON</v>
          </cell>
          <cell r="E1049" t="str">
            <v>Purchase</v>
          </cell>
          <cell r="F1049" t="str">
            <v>Fixed</v>
          </cell>
          <cell r="I1049">
            <v>43.45</v>
          </cell>
          <cell r="J1049">
            <v>17.13</v>
          </cell>
          <cell r="K1049" t="str">
            <v>HiRatio</v>
          </cell>
          <cell r="L1049">
            <v>301222.23</v>
          </cell>
          <cell r="M1049" t="str">
            <v>Owner-Occupied</v>
          </cell>
          <cell r="N1049">
            <v>0</v>
          </cell>
          <cell r="O1049">
            <v>43831</v>
          </cell>
          <cell r="P1049" t="str">
            <v>Current</v>
          </cell>
        </row>
        <row r="1050">
          <cell r="B1050">
            <v>42094</v>
          </cell>
          <cell r="C1050">
            <v>22</v>
          </cell>
          <cell r="D1050" t="str">
            <v>BC</v>
          </cell>
          <cell r="E1050" t="str">
            <v>Purchase</v>
          </cell>
          <cell r="F1050" t="str">
            <v>ARM</v>
          </cell>
          <cell r="I1050">
            <v>25.16</v>
          </cell>
          <cell r="J1050">
            <v>4.55</v>
          </cell>
          <cell r="K1050" t="str">
            <v>Conv</v>
          </cell>
          <cell r="L1050">
            <v>176839.53</v>
          </cell>
          <cell r="M1050" t="str">
            <v>Rental</v>
          </cell>
          <cell r="N1050">
            <v>0</v>
          </cell>
          <cell r="O1050">
            <v>43831</v>
          </cell>
          <cell r="P1050" t="str">
            <v>Current</v>
          </cell>
        </row>
        <row r="1051">
          <cell r="B1051">
            <v>42384</v>
          </cell>
          <cell r="C1051">
            <v>12</v>
          </cell>
          <cell r="D1051" t="str">
            <v>ON</v>
          </cell>
          <cell r="E1051" t="str">
            <v>Purchase</v>
          </cell>
          <cell r="F1051" t="str">
            <v>ARM</v>
          </cell>
          <cell r="I1051">
            <v>23.04</v>
          </cell>
          <cell r="J1051">
            <v>19.559999999999999</v>
          </cell>
          <cell r="K1051" t="str">
            <v>Conv</v>
          </cell>
          <cell r="L1051">
            <v>291240.12</v>
          </cell>
          <cell r="M1051" t="str">
            <v>Owner-Occupied</v>
          </cell>
          <cell r="N1051">
            <v>0</v>
          </cell>
          <cell r="O1051">
            <v>43831</v>
          </cell>
          <cell r="P1051" t="str">
            <v>Current</v>
          </cell>
        </row>
        <row r="1052">
          <cell r="B1052">
            <v>40604</v>
          </cell>
          <cell r="C1052">
            <v>70</v>
          </cell>
          <cell r="D1052" t="str">
            <v>AB</v>
          </cell>
          <cell r="E1052" t="str">
            <v>Purchase</v>
          </cell>
          <cell r="F1052" t="str">
            <v>ARM</v>
          </cell>
          <cell r="I1052">
            <v>35.94</v>
          </cell>
          <cell r="J1052">
            <v>25.68</v>
          </cell>
          <cell r="K1052" t="str">
            <v>HiRatio</v>
          </cell>
          <cell r="L1052">
            <v>0</v>
          </cell>
          <cell r="M1052" t="str">
            <v>Owner-Occupied</v>
          </cell>
          <cell r="N1052">
            <v>4</v>
          </cell>
          <cell r="O1052">
            <v>41701</v>
          </cell>
          <cell r="P1052" t="str">
            <v>Current</v>
          </cell>
        </row>
        <row r="1053">
          <cell r="B1053">
            <v>41820</v>
          </cell>
          <cell r="C1053">
            <v>31</v>
          </cell>
          <cell r="D1053" t="str">
            <v>AB</v>
          </cell>
          <cell r="E1053" t="str">
            <v>Purchase</v>
          </cell>
          <cell r="F1053" t="str">
            <v>ARM</v>
          </cell>
          <cell r="I1053">
            <v>10.78</v>
          </cell>
          <cell r="J1053">
            <v>3.85</v>
          </cell>
          <cell r="K1053" t="str">
            <v>Conv</v>
          </cell>
          <cell r="L1053">
            <v>81751.87</v>
          </cell>
          <cell r="M1053" t="str">
            <v>Second Home</v>
          </cell>
          <cell r="N1053">
            <v>0</v>
          </cell>
          <cell r="O1053">
            <v>43831</v>
          </cell>
          <cell r="P1053" t="str">
            <v>Current</v>
          </cell>
        </row>
        <row r="1054">
          <cell r="B1054">
            <v>42095</v>
          </cell>
          <cell r="C1054">
            <v>21</v>
          </cell>
          <cell r="D1054" t="str">
            <v>ON</v>
          </cell>
          <cell r="E1054" t="str">
            <v>Purchase</v>
          </cell>
          <cell r="F1054" t="str">
            <v>Fixed</v>
          </cell>
          <cell r="I1054">
            <v>22.04</v>
          </cell>
          <cell r="J1054">
            <v>21.06</v>
          </cell>
          <cell r="K1054" t="str">
            <v>HiRatio</v>
          </cell>
          <cell r="L1054">
            <v>335035.45</v>
          </cell>
          <cell r="M1054" t="str">
            <v>Owner-Occupied</v>
          </cell>
          <cell r="N1054">
            <v>0</v>
          </cell>
          <cell r="O1054">
            <v>43831</v>
          </cell>
          <cell r="P1054" t="str">
            <v>Current</v>
          </cell>
        </row>
        <row r="1055">
          <cell r="B1055">
            <v>41047</v>
          </cell>
          <cell r="C1055">
            <v>56</v>
          </cell>
          <cell r="D1055" t="str">
            <v>ON</v>
          </cell>
          <cell r="E1055" t="str">
            <v>Purchase</v>
          </cell>
          <cell r="F1055" t="str">
            <v>Fixed</v>
          </cell>
          <cell r="I1055">
            <v>33.58</v>
          </cell>
          <cell r="J1055">
            <v>19.940000000000001</v>
          </cell>
          <cell r="K1055" t="str">
            <v>HiRatio</v>
          </cell>
          <cell r="L1055">
            <v>0</v>
          </cell>
          <cell r="M1055" t="str">
            <v>Owner-Occupied</v>
          </cell>
          <cell r="N1055">
            <v>4</v>
          </cell>
          <cell r="O1055">
            <v>42072</v>
          </cell>
          <cell r="P1055" t="str">
            <v>Current</v>
          </cell>
        </row>
        <row r="1056">
          <cell r="B1056">
            <v>42649</v>
          </cell>
          <cell r="C1056">
            <v>3</v>
          </cell>
          <cell r="D1056" t="str">
            <v>AB</v>
          </cell>
          <cell r="E1056" t="str">
            <v>Purchase</v>
          </cell>
          <cell r="F1056" t="str">
            <v>Fixed</v>
          </cell>
          <cell r="I1056">
            <v>24.72</v>
          </cell>
          <cell r="J1056">
            <v>14.73</v>
          </cell>
          <cell r="K1056" t="str">
            <v>HiRatio</v>
          </cell>
          <cell r="L1056">
            <v>429111.79</v>
          </cell>
          <cell r="M1056" t="str">
            <v>Owner-Occupied</v>
          </cell>
          <cell r="N1056">
            <v>0</v>
          </cell>
          <cell r="O1056">
            <v>43831</v>
          </cell>
          <cell r="P1056" t="str">
            <v>Current</v>
          </cell>
        </row>
        <row r="1057">
          <cell r="B1057">
            <v>42194</v>
          </cell>
          <cell r="C1057">
            <v>18</v>
          </cell>
          <cell r="D1057" t="str">
            <v>AB</v>
          </cell>
          <cell r="E1057" t="str">
            <v>Purchase</v>
          </cell>
          <cell r="F1057" t="str">
            <v>Fixed</v>
          </cell>
          <cell r="I1057">
            <v>35.49</v>
          </cell>
          <cell r="J1057">
            <v>22.17</v>
          </cell>
          <cell r="K1057" t="str">
            <v>HiRatio</v>
          </cell>
          <cell r="L1057">
            <v>356494.43</v>
          </cell>
          <cell r="M1057" t="str">
            <v>Owner-Occupied</v>
          </cell>
          <cell r="N1057">
            <v>0</v>
          </cell>
          <cell r="O1057">
            <v>43831</v>
          </cell>
          <cell r="P1057" t="str">
            <v>Current</v>
          </cell>
        </row>
        <row r="1058">
          <cell r="B1058">
            <v>42195</v>
          </cell>
          <cell r="C1058">
            <v>18</v>
          </cell>
          <cell r="D1058" t="str">
            <v>ON</v>
          </cell>
          <cell r="E1058" t="str">
            <v>Refinance External</v>
          </cell>
          <cell r="F1058" t="str">
            <v>Fixed</v>
          </cell>
          <cell r="I1058">
            <v>28.77</v>
          </cell>
          <cell r="J1058">
            <v>19.350000000000001</v>
          </cell>
          <cell r="K1058" t="str">
            <v>Conv</v>
          </cell>
          <cell r="L1058">
            <v>172401.41</v>
          </cell>
          <cell r="M1058" t="str">
            <v>Owner-Occupied</v>
          </cell>
          <cell r="N1058">
            <v>0</v>
          </cell>
          <cell r="O1058">
            <v>43831</v>
          </cell>
          <cell r="P1058" t="str">
            <v>Current</v>
          </cell>
        </row>
        <row r="1059">
          <cell r="B1059">
            <v>41548</v>
          </cell>
          <cell r="C1059">
            <v>39</v>
          </cell>
          <cell r="D1059" t="str">
            <v>AB</v>
          </cell>
          <cell r="E1059" t="str">
            <v>Purchase</v>
          </cell>
          <cell r="F1059" t="str">
            <v>ARM</v>
          </cell>
          <cell r="I1059">
            <v>30.59</v>
          </cell>
          <cell r="J1059">
            <v>25.72</v>
          </cell>
          <cell r="K1059" t="str">
            <v>HiRatio</v>
          </cell>
          <cell r="L1059">
            <v>189346.83</v>
          </cell>
          <cell r="M1059" t="str">
            <v>Owner-Occupied</v>
          </cell>
          <cell r="N1059">
            <v>0</v>
          </cell>
          <cell r="O1059">
            <v>43831</v>
          </cell>
          <cell r="P1059" t="str">
            <v>Current</v>
          </cell>
        </row>
        <row r="1060">
          <cell r="B1060">
            <v>41544</v>
          </cell>
          <cell r="C1060">
            <v>40</v>
          </cell>
          <cell r="D1060" t="str">
            <v>BC</v>
          </cell>
          <cell r="E1060" t="str">
            <v>Purchase</v>
          </cell>
          <cell r="F1060" t="str">
            <v>Fixed</v>
          </cell>
          <cell r="I1060">
            <v>28.49</v>
          </cell>
          <cell r="J1060">
            <v>24</v>
          </cell>
          <cell r="K1060" t="str">
            <v>HiRatio</v>
          </cell>
          <cell r="L1060">
            <v>186222.57</v>
          </cell>
          <cell r="M1060" t="str">
            <v>Owner-Occupied</v>
          </cell>
          <cell r="N1060">
            <v>0</v>
          </cell>
          <cell r="O1060">
            <v>43831</v>
          </cell>
          <cell r="P1060" t="str">
            <v>Current</v>
          </cell>
        </row>
        <row r="1061">
          <cell r="B1061">
            <v>41243</v>
          </cell>
          <cell r="C1061">
            <v>50</v>
          </cell>
          <cell r="D1061" t="str">
            <v>ON</v>
          </cell>
          <cell r="E1061" t="str">
            <v>Transfer</v>
          </cell>
          <cell r="F1061" t="str">
            <v>Fixed</v>
          </cell>
          <cell r="I1061">
            <v>26.96</v>
          </cell>
          <cell r="J1061">
            <v>26.19</v>
          </cell>
          <cell r="K1061" t="str">
            <v>Conv</v>
          </cell>
          <cell r="L1061">
            <v>170452.5</v>
          </cell>
          <cell r="M1061" t="str">
            <v>Owner-Occupied</v>
          </cell>
          <cell r="N1061">
            <v>0</v>
          </cell>
          <cell r="O1061">
            <v>43831</v>
          </cell>
          <cell r="P1061" t="str">
            <v>Current</v>
          </cell>
        </row>
        <row r="1062">
          <cell r="B1062">
            <v>40857</v>
          </cell>
          <cell r="C1062">
            <v>62</v>
          </cell>
          <cell r="D1062" t="str">
            <v>ON</v>
          </cell>
          <cell r="E1062" t="str">
            <v>Purchase</v>
          </cell>
          <cell r="F1062" t="str">
            <v>Fixed</v>
          </cell>
          <cell r="I1062">
            <v>37.630000000000003</v>
          </cell>
          <cell r="J1062">
            <v>28.29</v>
          </cell>
          <cell r="K1062" t="str">
            <v>Conv</v>
          </cell>
          <cell r="L1062">
            <v>0</v>
          </cell>
          <cell r="M1062" t="str">
            <v>Owner-Occupied</v>
          </cell>
          <cell r="N1062">
            <v>4</v>
          </cell>
          <cell r="O1062">
            <v>42249</v>
          </cell>
          <cell r="P1062" t="str">
            <v>Current</v>
          </cell>
        </row>
        <row r="1063">
          <cell r="B1063">
            <v>42468</v>
          </cell>
          <cell r="C1063">
            <v>9</v>
          </cell>
          <cell r="D1063" t="str">
            <v>ON</v>
          </cell>
          <cell r="E1063" t="str">
            <v>Refinance External</v>
          </cell>
          <cell r="F1063" t="str">
            <v>Fixed</v>
          </cell>
          <cell r="I1063">
            <v>37.96</v>
          </cell>
          <cell r="J1063">
            <v>37.96</v>
          </cell>
          <cell r="K1063" t="str">
            <v>Conv</v>
          </cell>
          <cell r="L1063">
            <v>395676.29</v>
          </cell>
          <cell r="M1063" t="str">
            <v>Owner-Occupied</v>
          </cell>
          <cell r="N1063">
            <v>0</v>
          </cell>
          <cell r="O1063">
            <v>43831</v>
          </cell>
          <cell r="P1063" t="str">
            <v>Current</v>
          </cell>
        </row>
        <row r="1064">
          <cell r="B1064">
            <v>41305</v>
          </cell>
          <cell r="C1064">
            <v>48</v>
          </cell>
          <cell r="D1064" t="str">
            <v>AB</v>
          </cell>
          <cell r="E1064" t="str">
            <v>Purchase</v>
          </cell>
          <cell r="F1064" t="str">
            <v>Fixed</v>
          </cell>
          <cell r="I1064">
            <v>38.49</v>
          </cell>
          <cell r="J1064">
            <v>27.64</v>
          </cell>
          <cell r="K1064" t="str">
            <v>HiRatio</v>
          </cell>
          <cell r="L1064">
            <v>289152.86</v>
          </cell>
          <cell r="M1064" t="str">
            <v>Owner-Occupied</v>
          </cell>
          <cell r="N1064">
            <v>0</v>
          </cell>
          <cell r="O1064">
            <v>43831</v>
          </cell>
          <cell r="P1064" t="str">
            <v>Current</v>
          </cell>
        </row>
        <row r="1065">
          <cell r="B1065">
            <v>42482</v>
          </cell>
          <cell r="C1065">
            <v>9</v>
          </cell>
          <cell r="D1065" t="str">
            <v>SK</v>
          </cell>
          <cell r="E1065" t="str">
            <v>Purchase</v>
          </cell>
          <cell r="F1065" t="str">
            <v>Fixed</v>
          </cell>
          <cell r="I1065">
            <v>43.11</v>
          </cell>
          <cell r="J1065">
            <v>29.4</v>
          </cell>
          <cell r="K1065" t="str">
            <v>Conv</v>
          </cell>
          <cell r="L1065">
            <v>474016.74</v>
          </cell>
          <cell r="M1065" t="str">
            <v>Owner-Occupied</v>
          </cell>
          <cell r="N1065">
            <v>0</v>
          </cell>
          <cell r="O1065">
            <v>43831</v>
          </cell>
          <cell r="P1065" t="str">
            <v>Current</v>
          </cell>
        </row>
        <row r="1066">
          <cell r="B1066">
            <v>41151</v>
          </cell>
          <cell r="C1066">
            <v>53</v>
          </cell>
          <cell r="D1066" t="str">
            <v>BC</v>
          </cell>
          <cell r="E1066" t="str">
            <v>Purchase</v>
          </cell>
          <cell r="F1066" t="str">
            <v>Fixed</v>
          </cell>
          <cell r="I1066">
            <v>29.95</v>
          </cell>
          <cell r="J1066">
            <v>29.29</v>
          </cell>
          <cell r="K1066" t="str">
            <v>HiRatio</v>
          </cell>
          <cell r="L1066">
            <v>268138.51</v>
          </cell>
          <cell r="M1066" t="str">
            <v>Owner-Occupied</v>
          </cell>
          <cell r="N1066">
            <v>0</v>
          </cell>
          <cell r="O1066">
            <v>43831</v>
          </cell>
          <cell r="P1066" t="str">
            <v>Current</v>
          </cell>
        </row>
        <row r="1067">
          <cell r="B1067">
            <v>42531</v>
          </cell>
          <cell r="C1067">
            <v>7</v>
          </cell>
          <cell r="D1067" t="str">
            <v>AB</v>
          </cell>
          <cell r="E1067" t="str">
            <v>Purchase</v>
          </cell>
          <cell r="F1067" t="str">
            <v>Fixed</v>
          </cell>
          <cell r="I1067">
            <v>31.5</v>
          </cell>
          <cell r="J1067">
            <v>30.84</v>
          </cell>
          <cell r="K1067" t="str">
            <v>HiRatio</v>
          </cell>
          <cell r="L1067">
            <v>275387.73</v>
          </cell>
          <cell r="M1067" t="str">
            <v>Owner-Occupied</v>
          </cell>
          <cell r="N1067">
            <v>0</v>
          </cell>
          <cell r="O1067">
            <v>43831</v>
          </cell>
          <cell r="P1067" t="str">
            <v>Current</v>
          </cell>
        </row>
        <row r="1068">
          <cell r="B1068">
            <v>41899</v>
          </cell>
          <cell r="C1068">
            <v>28</v>
          </cell>
          <cell r="D1068" t="str">
            <v>ON</v>
          </cell>
          <cell r="E1068" t="str">
            <v>Purchase</v>
          </cell>
          <cell r="F1068" t="str">
            <v>Fixed</v>
          </cell>
          <cell r="I1068">
            <v>36.06</v>
          </cell>
          <cell r="J1068">
            <v>23.15</v>
          </cell>
          <cell r="K1068" t="str">
            <v>HiRatio</v>
          </cell>
          <cell r="L1068">
            <v>428094.94</v>
          </cell>
          <cell r="M1068" t="str">
            <v>Owner-Occupied</v>
          </cell>
          <cell r="N1068">
            <v>0</v>
          </cell>
          <cell r="O1068">
            <v>43831</v>
          </cell>
          <cell r="P1068" t="str">
            <v>Current</v>
          </cell>
        </row>
        <row r="1069">
          <cell r="B1069">
            <v>41621</v>
          </cell>
          <cell r="C1069">
            <v>37</v>
          </cell>
          <cell r="D1069" t="str">
            <v>ON</v>
          </cell>
          <cell r="E1069" t="str">
            <v>Purchase</v>
          </cell>
          <cell r="F1069" t="str">
            <v>Fixed</v>
          </cell>
          <cell r="I1069">
            <v>40.14</v>
          </cell>
          <cell r="J1069">
            <v>7.81</v>
          </cell>
          <cell r="K1069" t="str">
            <v>HiRatio</v>
          </cell>
          <cell r="L1069">
            <v>246415.11</v>
          </cell>
          <cell r="M1069" t="str">
            <v>Owner-Occupied</v>
          </cell>
          <cell r="N1069">
            <v>0</v>
          </cell>
          <cell r="O1069">
            <v>43831</v>
          </cell>
          <cell r="P1069" t="str">
            <v>Current</v>
          </cell>
        </row>
        <row r="1070">
          <cell r="B1070">
            <v>42674</v>
          </cell>
          <cell r="C1070">
            <v>3</v>
          </cell>
          <cell r="D1070" t="str">
            <v>AB</v>
          </cell>
          <cell r="E1070" t="str">
            <v>Purchase</v>
          </cell>
          <cell r="F1070" t="str">
            <v>Fixed</v>
          </cell>
          <cell r="I1070">
            <v>37.799999999999997</v>
          </cell>
          <cell r="J1070">
            <v>10.33</v>
          </cell>
          <cell r="K1070" t="str">
            <v>HiRatio</v>
          </cell>
          <cell r="L1070">
            <v>214816.93</v>
          </cell>
          <cell r="M1070" t="str">
            <v>Second Home</v>
          </cell>
          <cell r="N1070">
            <v>0</v>
          </cell>
          <cell r="O1070">
            <v>43831</v>
          </cell>
          <cell r="P1070" t="str">
            <v>Current</v>
          </cell>
        </row>
        <row r="1071">
          <cell r="B1071">
            <v>42067</v>
          </cell>
          <cell r="C1071">
            <v>22</v>
          </cell>
          <cell r="D1071" t="str">
            <v>ON</v>
          </cell>
          <cell r="E1071" t="str">
            <v>Purchase</v>
          </cell>
          <cell r="F1071" t="str">
            <v>Fixed</v>
          </cell>
          <cell r="I1071">
            <v>41.64</v>
          </cell>
          <cell r="J1071">
            <v>23.85</v>
          </cell>
          <cell r="K1071" t="str">
            <v>HiRatio</v>
          </cell>
          <cell r="L1071">
            <v>137662.12</v>
          </cell>
          <cell r="M1071" t="str">
            <v>Owner-Occupied</v>
          </cell>
          <cell r="N1071">
            <v>0</v>
          </cell>
          <cell r="O1071">
            <v>43831</v>
          </cell>
          <cell r="P1071" t="str">
            <v>Current</v>
          </cell>
        </row>
        <row r="1072">
          <cell r="B1072">
            <v>41599</v>
          </cell>
          <cell r="C1072">
            <v>38</v>
          </cell>
          <cell r="D1072" t="str">
            <v>SK</v>
          </cell>
          <cell r="E1072" t="str">
            <v>Purchase</v>
          </cell>
          <cell r="F1072" t="str">
            <v>Fixed</v>
          </cell>
          <cell r="I1072">
            <v>33.74</v>
          </cell>
          <cell r="J1072">
            <v>25.39</v>
          </cell>
          <cell r="K1072" t="str">
            <v>HiRatio</v>
          </cell>
          <cell r="L1072">
            <v>246869.48</v>
          </cell>
          <cell r="M1072" t="str">
            <v>Owner-Occupied</v>
          </cell>
          <cell r="N1072">
            <v>0</v>
          </cell>
          <cell r="O1072">
            <v>43831</v>
          </cell>
          <cell r="P1072" t="str">
            <v>Current</v>
          </cell>
        </row>
        <row r="1073">
          <cell r="B1073">
            <v>41593</v>
          </cell>
          <cell r="C1073">
            <v>38</v>
          </cell>
          <cell r="D1073" t="str">
            <v>ON</v>
          </cell>
          <cell r="E1073" t="str">
            <v>Purchase</v>
          </cell>
          <cell r="F1073" t="str">
            <v>Fixed</v>
          </cell>
          <cell r="I1073">
            <v>44.09</v>
          </cell>
          <cell r="J1073">
            <v>37.61</v>
          </cell>
          <cell r="K1073" t="str">
            <v>HiRatio</v>
          </cell>
          <cell r="L1073">
            <v>194092.02</v>
          </cell>
          <cell r="M1073" t="str">
            <v>Owner-Occupied</v>
          </cell>
          <cell r="N1073">
            <v>0</v>
          </cell>
          <cell r="O1073">
            <v>43831</v>
          </cell>
          <cell r="P1073" t="str">
            <v>Current</v>
          </cell>
        </row>
        <row r="1074">
          <cell r="B1074">
            <v>40781</v>
          </cell>
          <cell r="C1074">
            <v>65</v>
          </cell>
          <cell r="D1074" t="str">
            <v>ON</v>
          </cell>
          <cell r="E1074" t="str">
            <v>Purchase</v>
          </cell>
          <cell r="F1074" t="str">
            <v>Fixed</v>
          </cell>
          <cell r="I1074">
            <v>42.59</v>
          </cell>
          <cell r="J1074">
            <v>26.61</v>
          </cell>
          <cell r="K1074" t="str">
            <v>HiRatio</v>
          </cell>
          <cell r="L1074">
            <v>0</v>
          </cell>
          <cell r="M1074" t="str">
            <v>Owner-Occupied</v>
          </cell>
          <cell r="N1074">
            <v>4</v>
          </cell>
          <cell r="O1074">
            <v>42184</v>
          </cell>
          <cell r="P1074" t="str">
            <v>Current</v>
          </cell>
        </row>
        <row r="1075">
          <cell r="B1075">
            <v>41039</v>
          </cell>
          <cell r="C1075">
            <v>56</v>
          </cell>
          <cell r="D1075" t="str">
            <v>BC</v>
          </cell>
          <cell r="E1075" t="str">
            <v>Refinance External</v>
          </cell>
          <cell r="F1075" t="str">
            <v>ARM</v>
          </cell>
          <cell r="I1075">
            <v>40.03</v>
          </cell>
          <cell r="J1075">
            <v>22.71</v>
          </cell>
          <cell r="K1075" t="str">
            <v>Conv</v>
          </cell>
          <cell r="L1075">
            <v>0</v>
          </cell>
          <cell r="M1075" t="str">
            <v>Owner-Occupied</v>
          </cell>
          <cell r="N1075">
            <v>4</v>
          </cell>
          <cell r="O1075">
            <v>42387</v>
          </cell>
          <cell r="P1075" t="str">
            <v>Current</v>
          </cell>
        </row>
        <row r="1076">
          <cell r="B1076">
            <v>41789</v>
          </cell>
          <cell r="C1076">
            <v>32</v>
          </cell>
          <cell r="D1076" t="str">
            <v>ON</v>
          </cell>
          <cell r="E1076" t="str">
            <v>Refinance External</v>
          </cell>
          <cell r="F1076" t="str">
            <v>Fixed</v>
          </cell>
          <cell r="I1076">
            <v>19.91</v>
          </cell>
          <cell r="J1076">
            <v>19.64</v>
          </cell>
          <cell r="K1076" t="str">
            <v>Conv</v>
          </cell>
          <cell r="L1076">
            <v>75066.429999999993</v>
          </cell>
          <cell r="M1076" t="str">
            <v>Owner-Occupied</v>
          </cell>
          <cell r="N1076">
            <v>0</v>
          </cell>
          <cell r="O1076">
            <v>43831</v>
          </cell>
          <cell r="P1076" t="str">
            <v>Current</v>
          </cell>
        </row>
        <row r="1077">
          <cell r="B1077">
            <v>41166</v>
          </cell>
          <cell r="C1077">
            <v>52</v>
          </cell>
          <cell r="D1077" t="str">
            <v>BC</v>
          </cell>
          <cell r="E1077" t="str">
            <v>Purchase</v>
          </cell>
          <cell r="F1077" t="str">
            <v>Fixed</v>
          </cell>
          <cell r="I1077">
            <v>40.82</v>
          </cell>
          <cell r="J1077">
            <v>24.24</v>
          </cell>
          <cell r="K1077" t="str">
            <v>Conv</v>
          </cell>
          <cell r="L1077">
            <v>0</v>
          </cell>
          <cell r="M1077" t="str">
            <v>Rental</v>
          </cell>
          <cell r="N1077">
            <v>4</v>
          </cell>
          <cell r="O1077">
            <v>42635</v>
          </cell>
          <cell r="P1077" t="str">
            <v>Current</v>
          </cell>
        </row>
        <row r="1078">
          <cell r="B1078">
            <v>41823</v>
          </cell>
          <cell r="C1078">
            <v>30</v>
          </cell>
          <cell r="D1078" t="str">
            <v>AB</v>
          </cell>
          <cell r="E1078" t="str">
            <v>Refinance External</v>
          </cell>
          <cell r="F1078" t="str">
            <v>Fixed</v>
          </cell>
          <cell r="I1078">
            <v>33.729999999999997</v>
          </cell>
          <cell r="J1078">
            <v>15.6</v>
          </cell>
          <cell r="K1078" t="str">
            <v>Conv</v>
          </cell>
          <cell r="L1078">
            <v>0</v>
          </cell>
          <cell r="M1078" t="str">
            <v>Owner-Occupied</v>
          </cell>
          <cell r="N1078">
            <v>4</v>
          </cell>
          <cell r="O1078">
            <v>42538</v>
          </cell>
          <cell r="P1078" t="str">
            <v>Current</v>
          </cell>
        </row>
        <row r="1079">
          <cell r="B1079">
            <v>41094</v>
          </cell>
          <cell r="C1079">
            <v>54</v>
          </cell>
          <cell r="D1079" t="str">
            <v>SK</v>
          </cell>
          <cell r="E1079" t="str">
            <v>Refinance External</v>
          </cell>
          <cell r="F1079" t="str">
            <v>Fixed</v>
          </cell>
          <cell r="I1079">
            <v>42.38</v>
          </cell>
          <cell r="J1079">
            <v>42.38</v>
          </cell>
          <cell r="K1079" t="str">
            <v>Conv</v>
          </cell>
          <cell r="L1079">
            <v>226167.63</v>
          </cell>
          <cell r="M1079" t="str">
            <v>Owner-Occupied</v>
          </cell>
          <cell r="N1079">
            <v>0</v>
          </cell>
          <cell r="O1079">
            <v>43831</v>
          </cell>
          <cell r="P1079" t="str">
            <v>Current</v>
          </cell>
        </row>
        <row r="1080">
          <cell r="B1080">
            <v>42094</v>
          </cell>
          <cell r="C1080">
            <v>22</v>
          </cell>
          <cell r="D1080" t="str">
            <v>ON</v>
          </cell>
          <cell r="E1080" t="str">
            <v>Refinance External</v>
          </cell>
          <cell r="F1080" t="str">
            <v>ARM</v>
          </cell>
          <cell r="I1080">
            <v>18.5</v>
          </cell>
          <cell r="J1080">
            <v>16.57</v>
          </cell>
          <cell r="K1080" t="str">
            <v>Conv</v>
          </cell>
          <cell r="L1080">
            <v>292325.05</v>
          </cell>
          <cell r="M1080" t="str">
            <v>Owner-Occupied</v>
          </cell>
          <cell r="N1080">
            <v>0</v>
          </cell>
          <cell r="O1080">
            <v>43831</v>
          </cell>
          <cell r="P1080" t="str">
            <v>Current</v>
          </cell>
        </row>
        <row r="1081">
          <cell r="B1081">
            <v>42719</v>
          </cell>
          <cell r="C1081">
            <v>1</v>
          </cell>
          <cell r="D1081" t="str">
            <v>ON</v>
          </cell>
          <cell r="E1081" t="str">
            <v>Purchase</v>
          </cell>
          <cell r="F1081" t="str">
            <v>Fixed</v>
          </cell>
          <cell r="I1081">
            <v>42.59</v>
          </cell>
          <cell r="J1081">
            <v>28.79</v>
          </cell>
          <cell r="K1081" t="str">
            <v>HiRatio</v>
          </cell>
          <cell r="L1081">
            <v>543494.53</v>
          </cell>
          <cell r="M1081" t="str">
            <v>Owner-Occupied</v>
          </cell>
          <cell r="N1081">
            <v>0</v>
          </cell>
          <cell r="O1081">
            <v>43831</v>
          </cell>
          <cell r="P1081" t="str">
            <v>Current</v>
          </cell>
        </row>
        <row r="1082">
          <cell r="B1082">
            <v>41820</v>
          </cell>
          <cell r="C1082">
            <v>31</v>
          </cell>
          <cell r="D1082" t="str">
            <v>ON</v>
          </cell>
          <cell r="E1082" t="str">
            <v>Refinance External</v>
          </cell>
          <cell r="F1082" t="str">
            <v>Fixed</v>
          </cell>
          <cell r="I1082">
            <v>38.93</v>
          </cell>
          <cell r="J1082">
            <v>33.93</v>
          </cell>
          <cell r="K1082" t="str">
            <v>Conv</v>
          </cell>
          <cell r="L1082">
            <v>0</v>
          </cell>
          <cell r="M1082" t="str">
            <v>Owner-Occupied</v>
          </cell>
          <cell r="N1082">
            <v>4</v>
          </cell>
          <cell r="O1082">
            <v>42613</v>
          </cell>
          <cell r="P1082" t="str">
            <v>Current</v>
          </cell>
        </row>
        <row r="1083">
          <cell r="B1083">
            <v>42256</v>
          </cell>
          <cell r="C1083">
            <v>16</v>
          </cell>
          <cell r="D1083" t="str">
            <v>AB</v>
          </cell>
          <cell r="E1083" t="str">
            <v>Purchase with Improvements</v>
          </cell>
          <cell r="F1083" t="str">
            <v>ARM</v>
          </cell>
          <cell r="I1083">
            <v>23.25</v>
          </cell>
          <cell r="J1083">
            <v>18.329999999999998</v>
          </cell>
          <cell r="K1083" t="str">
            <v>Conv</v>
          </cell>
          <cell r="L1083">
            <v>531557.5</v>
          </cell>
          <cell r="M1083" t="str">
            <v>Owner-Occupied</v>
          </cell>
          <cell r="N1083">
            <v>0</v>
          </cell>
          <cell r="O1083">
            <v>43831</v>
          </cell>
          <cell r="P1083" t="str">
            <v>Current</v>
          </cell>
        </row>
        <row r="1084">
          <cell r="B1084">
            <v>42052</v>
          </cell>
          <cell r="C1084">
            <v>23</v>
          </cell>
          <cell r="D1084" t="str">
            <v>ON</v>
          </cell>
          <cell r="E1084" t="str">
            <v>Purchase</v>
          </cell>
          <cell r="F1084" t="str">
            <v>ARM</v>
          </cell>
          <cell r="I1084">
            <v>22.03</v>
          </cell>
          <cell r="J1084">
            <v>20.57</v>
          </cell>
          <cell r="K1084" t="str">
            <v>Conv</v>
          </cell>
          <cell r="L1084">
            <v>201738.8</v>
          </cell>
          <cell r="M1084" t="str">
            <v>Owner-Occupied</v>
          </cell>
          <cell r="N1084">
            <v>0</v>
          </cell>
          <cell r="O1084">
            <v>43831</v>
          </cell>
          <cell r="P1084" t="str">
            <v>Current</v>
          </cell>
        </row>
        <row r="1085">
          <cell r="B1085">
            <v>41850</v>
          </cell>
          <cell r="C1085">
            <v>30</v>
          </cell>
          <cell r="D1085" t="str">
            <v>BC</v>
          </cell>
          <cell r="E1085" t="str">
            <v>Purchase</v>
          </cell>
          <cell r="F1085" t="str">
            <v>Fixed</v>
          </cell>
          <cell r="I1085">
            <v>38.78</v>
          </cell>
          <cell r="J1085">
            <v>28.38</v>
          </cell>
          <cell r="K1085" t="str">
            <v>HiRatio</v>
          </cell>
          <cell r="L1085">
            <v>247207.2</v>
          </cell>
          <cell r="M1085" t="str">
            <v>Owner-Occupied</v>
          </cell>
          <cell r="N1085">
            <v>0</v>
          </cell>
          <cell r="O1085">
            <v>43831</v>
          </cell>
          <cell r="P1085" t="str">
            <v>Current</v>
          </cell>
        </row>
        <row r="1086">
          <cell r="B1086">
            <v>41060</v>
          </cell>
          <cell r="C1086">
            <v>56</v>
          </cell>
          <cell r="D1086" t="str">
            <v>BC</v>
          </cell>
          <cell r="E1086" t="str">
            <v>Refinance Existing Client</v>
          </cell>
          <cell r="F1086" t="str">
            <v>Fixed</v>
          </cell>
          <cell r="I1086">
            <v>33.200000000000003</v>
          </cell>
          <cell r="J1086">
            <v>25.48</v>
          </cell>
          <cell r="K1086" t="str">
            <v>HiRatio</v>
          </cell>
          <cell r="L1086">
            <v>171099.98</v>
          </cell>
          <cell r="M1086" t="str">
            <v>Owner-Occupied</v>
          </cell>
          <cell r="N1086">
            <v>0</v>
          </cell>
          <cell r="O1086">
            <v>43831</v>
          </cell>
          <cell r="P1086" t="str">
            <v>Current</v>
          </cell>
        </row>
        <row r="1087">
          <cell r="B1087">
            <v>40938</v>
          </cell>
          <cell r="C1087">
            <v>60</v>
          </cell>
          <cell r="D1087" t="str">
            <v>BC</v>
          </cell>
          <cell r="E1087" t="str">
            <v>Purchase</v>
          </cell>
          <cell r="F1087" t="str">
            <v>Fixed</v>
          </cell>
          <cell r="I1087">
            <v>40.32</v>
          </cell>
          <cell r="J1087">
            <v>30.9</v>
          </cell>
          <cell r="K1087" t="str">
            <v>HiRatio</v>
          </cell>
          <cell r="L1087">
            <v>0</v>
          </cell>
          <cell r="M1087" t="str">
            <v>Owner-Occupied</v>
          </cell>
          <cell r="N1087">
            <v>4</v>
          </cell>
          <cell r="O1087">
            <v>42571</v>
          </cell>
          <cell r="P1087" t="str">
            <v>Current</v>
          </cell>
        </row>
        <row r="1088">
          <cell r="B1088">
            <v>41743</v>
          </cell>
          <cell r="C1088">
            <v>33</v>
          </cell>
          <cell r="D1088" t="str">
            <v>ON</v>
          </cell>
          <cell r="E1088" t="str">
            <v>Refinance External</v>
          </cell>
          <cell r="F1088" t="str">
            <v>ARM</v>
          </cell>
          <cell r="I1088">
            <v>31.11</v>
          </cell>
          <cell r="J1088">
            <v>30.82</v>
          </cell>
          <cell r="K1088" t="str">
            <v>Conv</v>
          </cell>
          <cell r="L1088">
            <v>0</v>
          </cell>
          <cell r="M1088" t="str">
            <v>Owner-Occupied</v>
          </cell>
          <cell r="N1088">
            <v>4</v>
          </cell>
          <cell r="O1088">
            <v>42549</v>
          </cell>
          <cell r="P1088" t="str">
            <v>Current</v>
          </cell>
        </row>
        <row r="1089">
          <cell r="B1089">
            <v>40730</v>
          </cell>
          <cell r="C1089">
            <v>66</v>
          </cell>
          <cell r="D1089" t="str">
            <v>ON</v>
          </cell>
          <cell r="E1089" t="str">
            <v>Refinance External</v>
          </cell>
          <cell r="F1089" t="str">
            <v>Fixed</v>
          </cell>
          <cell r="I1089">
            <v>31.21</v>
          </cell>
          <cell r="J1089">
            <v>29.45</v>
          </cell>
          <cell r="K1089" t="str">
            <v>HiRatio</v>
          </cell>
          <cell r="L1089">
            <v>272843.78000000003</v>
          </cell>
          <cell r="M1089" t="str">
            <v>Owner-Occupied</v>
          </cell>
          <cell r="N1089">
            <v>0</v>
          </cell>
          <cell r="O1089">
            <v>43831</v>
          </cell>
          <cell r="P1089" t="str">
            <v>Current</v>
          </cell>
        </row>
        <row r="1090">
          <cell r="B1090">
            <v>40711</v>
          </cell>
          <cell r="C1090">
            <v>67</v>
          </cell>
          <cell r="D1090" t="str">
            <v>AB</v>
          </cell>
          <cell r="E1090" t="str">
            <v>Purchase</v>
          </cell>
          <cell r="F1090" t="str">
            <v>Fixed</v>
          </cell>
          <cell r="I1090">
            <v>43.25</v>
          </cell>
          <cell r="J1090">
            <v>28.12</v>
          </cell>
          <cell r="K1090" t="str">
            <v>HiRatio</v>
          </cell>
          <cell r="L1090">
            <v>249285.2</v>
          </cell>
          <cell r="M1090" t="str">
            <v>Owner-Occupied</v>
          </cell>
          <cell r="N1090">
            <v>0</v>
          </cell>
          <cell r="O1090">
            <v>43831</v>
          </cell>
          <cell r="P1090" t="str">
            <v>Current</v>
          </cell>
        </row>
        <row r="1091">
          <cell r="B1091">
            <v>41870</v>
          </cell>
          <cell r="C1091">
            <v>29</v>
          </cell>
          <cell r="D1091" t="str">
            <v>AB</v>
          </cell>
          <cell r="E1091" t="str">
            <v>Purchase</v>
          </cell>
          <cell r="F1091" t="str">
            <v>Fixed</v>
          </cell>
          <cell r="I1091">
            <v>40.54</v>
          </cell>
          <cell r="J1091">
            <v>24.36</v>
          </cell>
          <cell r="K1091" t="str">
            <v>HiRatio</v>
          </cell>
          <cell r="L1091">
            <v>406369.59</v>
          </cell>
          <cell r="M1091" t="str">
            <v>Owner-Occupied</v>
          </cell>
          <cell r="N1091">
            <v>0</v>
          </cell>
          <cell r="O1091">
            <v>43831</v>
          </cell>
          <cell r="P1091" t="str">
            <v>Current</v>
          </cell>
        </row>
        <row r="1092">
          <cell r="B1092">
            <v>42488</v>
          </cell>
          <cell r="C1092">
            <v>9</v>
          </cell>
          <cell r="D1092" t="str">
            <v>AB</v>
          </cell>
          <cell r="E1092" t="str">
            <v>Purchase</v>
          </cell>
          <cell r="F1092" t="str">
            <v>Fixed</v>
          </cell>
          <cell r="I1092">
            <v>35.6</v>
          </cell>
          <cell r="J1092">
            <v>34.619999999999997</v>
          </cell>
          <cell r="K1092" t="str">
            <v>HiRatio</v>
          </cell>
          <cell r="L1092">
            <v>452475.67</v>
          </cell>
          <cell r="M1092" t="str">
            <v>Owner-Occupied</v>
          </cell>
          <cell r="N1092">
            <v>0</v>
          </cell>
          <cell r="O1092">
            <v>43831</v>
          </cell>
          <cell r="P1092" t="str">
            <v>Current</v>
          </cell>
        </row>
        <row r="1093">
          <cell r="B1093">
            <v>40815</v>
          </cell>
          <cell r="C1093">
            <v>64</v>
          </cell>
          <cell r="D1093" t="str">
            <v>ON</v>
          </cell>
          <cell r="E1093" t="str">
            <v>Refinance External</v>
          </cell>
          <cell r="F1093" t="str">
            <v>ARM</v>
          </cell>
          <cell r="I1093">
            <v>42.9</v>
          </cell>
          <cell r="J1093">
            <v>31.56</v>
          </cell>
          <cell r="K1093" t="str">
            <v>HiRatio</v>
          </cell>
          <cell r="L1093">
            <v>0</v>
          </cell>
          <cell r="M1093" t="str">
            <v>Owner-Occupied</v>
          </cell>
          <cell r="N1093">
            <v>4</v>
          </cell>
          <cell r="O1093">
            <v>42692</v>
          </cell>
          <cell r="P1093" t="str">
            <v>Current</v>
          </cell>
        </row>
        <row r="1094">
          <cell r="B1094">
            <v>41628</v>
          </cell>
          <cell r="C1094">
            <v>37</v>
          </cell>
          <cell r="D1094" t="str">
            <v>ON</v>
          </cell>
          <cell r="E1094" t="str">
            <v>Purchase</v>
          </cell>
          <cell r="F1094" t="str">
            <v>ARM</v>
          </cell>
          <cell r="I1094">
            <v>27.98</v>
          </cell>
          <cell r="J1094">
            <v>27.74</v>
          </cell>
          <cell r="K1094" t="str">
            <v>Conv</v>
          </cell>
          <cell r="L1094">
            <v>198733.17</v>
          </cell>
          <cell r="M1094" t="str">
            <v>Owner-Occupied</v>
          </cell>
          <cell r="N1094">
            <v>0</v>
          </cell>
          <cell r="O1094">
            <v>43831</v>
          </cell>
          <cell r="P1094" t="str">
            <v>Current</v>
          </cell>
        </row>
        <row r="1095">
          <cell r="B1095">
            <v>41184</v>
          </cell>
          <cell r="C1095">
            <v>51</v>
          </cell>
          <cell r="D1095" t="str">
            <v>ON</v>
          </cell>
          <cell r="E1095" t="str">
            <v>Refinance External</v>
          </cell>
          <cell r="F1095" t="str">
            <v>Fixed</v>
          </cell>
          <cell r="I1095">
            <v>28.76</v>
          </cell>
          <cell r="J1095">
            <v>21.97</v>
          </cell>
          <cell r="K1095" t="str">
            <v>HiRatio</v>
          </cell>
          <cell r="L1095">
            <v>0</v>
          </cell>
          <cell r="M1095" t="str">
            <v>Owner-Occupied</v>
          </cell>
          <cell r="N1095">
            <v>4</v>
          </cell>
          <cell r="O1095">
            <v>42027</v>
          </cell>
          <cell r="P1095" t="str">
            <v>Current</v>
          </cell>
        </row>
        <row r="1096">
          <cell r="B1096">
            <v>41992</v>
          </cell>
          <cell r="C1096">
            <v>25</v>
          </cell>
          <cell r="D1096" t="str">
            <v>AB</v>
          </cell>
          <cell r="E1096" t="str">
            <v>Purchase</v>
          </cell>
          <cell r="F1096" t="str">
            <v>Fixed</v>
          </cell>
          <cell r="I1096">
            <v>43.94</v>
          </cell>
          <cell r="J1096">
            <v>12.02</v>
          </cell>
          <cell r="K1096" t="str">
            <v>HiRatio</v>
          </cell>
          <cell r="L1096">
            <v>136526.04999999999</v>
          </cell>
          <cell r="M1096" t="str">
            <v>Owner-Occupied</v>
          </cell>
          <cell r="N1096">
            <v>0</v>
          </cell>
          <cell r="O1096">
            <v>43831</v>
          </cell>
          <cell r="P1096" t="str">
            <v>Current</v>
          </cell>
        </row>
        <row r="1097">
          <cell r="B1097">
            <v>41879</v>
          </cell>
          <cell r="C1097">
            <v>29</v>
          </cell>
          <cell r="D1097" t="str">
            <v>ON</v>
          </cell>
          <cell r="E1097" t="str">
            <v>Purchase</v>
          </cell>
          <cell r="F1097" t="str">
            <v>Fixed</v>
          </cell>
          <cell r="I1097">
            <v>38.020000000000003</v>
          </cell>
          <cell r="J1097">
            <v>11.52</v>
          </cell>
          <cell r="K1097" t="str">
            <v>Conv</v>
          </cell>
          <cell r="L1097">
            <v>0</v>
          </cell>
          <cell r="M1097" t="str">
            <v>Owner-Occupied</v>
          </cell>
          <cell r="N1097">
            <v>4</v>
          </cell>
          <cell r="O1097">
            <v>42558</v>
          </cell>
          <cell r="P1097" t="str">
            <v>Current</v>
          </cell>
        </row>
        <row r="1098">
          <cell r="B1098">
            <v>41949</v>
          </cell>
          <cell r="C1098">
            <v>26</v>
          </cell>
          <cell r="D1098" t="str">
            <v>AB</v>
          </cell>
          <cell r="E1098" t="str">
            <v>Purchase</v>
          </cell>
          <cell r="F1098" t="str">
            <v>ARM</v>
          </cell>
          <cell r="I1098">
            <v>32.869999999999997</v>
          </cell>
          <cell r="J1098">
            <v>22.65</v>
          </cell>
          <cell r="K1098" t="str">
            <v>HiRatio</v>
          </cell>
          <cell r="L1098">
            <v>0</v>
          </cell>
          <cell r="M1098" t="str">
            <v>Owner-Occupied</v>
          </cell>
          <cell r="N1098">
            <v>4</v>
          </cell>
          <cell r="O1098">
            <v>42410</v>
          </cell>
          <cell r="P1098" t="str">
            <v>Current</v>
          </cell>
        </row>
        <row r="1099">
          <cell r="B1099">
            <v>40742</v>
          </cell>
          <cell r="C1099">
            <v>66</v>
          </cell>
          <cell r="D1099" t="str">
            <v>ON</v>
          </cell>
          <cell r="E1099" t="str">
            <v>Purchase</v>
          </cell>
          <cell r="F1099" t="str">
            <v>ARM</v>
          </cell>
          <cell r="I1099">
            <v>34.619999999999997</v>
          </cell>
          <cell r="J1099">
            <v>22.36</v>
          </cell>
          <cell r="K1099" t="str">
            <v>HiRatio</v>
          </cell>
          <cell r="L1099">
            <v>0</v>
          </cell>
          <cell r="M1099" t="str">
            <v>Owner-Occupied</v>
          </cell>
          <cell r="N1099">
            <v>4</v>
          </cell>
          <cell r="O1099">
            <v>42478</v>
          </cell>
          <cell r="P1099" t="str">
            <v>Current</v>
          </cell>
        </row>
        <row r="1100">
          <cell r="B1100">
            <v>42137</v>
          </cell>
          <cell r="C1100">
            <v>20</v>
          </cell>
          <cell r="D1100" t="str">
            <v>BC</v>
          </cell>
          <cell r="E1100" t="str">
            <v>Refinance External</v>
          </cell>
          <cell r="F1100" t="str">
            <v>ARM</v>
          </cell>
          <cell r="I1100">
            <v>21.94</v>
          </cell>
          <cell r="J1100">
            <v>21.05</v>
          </cell>
          <cell r="K1100" t="str">
            <v>Conv</v>
          </cell>
          <cell r="L1100">
            <v>435161.81</v>
          </cell>
          <cell r="M1100" t="str">
            <v>Owner-Occupied</v>
          </cell>
          <cell r="N1100">
            <v>0</v>
          </cell>
          <cell r="O1100">
            <v>43831</v>
          </cell>
          <cell r="P1100" t="str">
            <v>Current</v>
          </cell>
        </row>
        <row r="1101">
          <cell r="B1101">
            <v>42551</v>
          </cell>
          <cell r="C1101">
            <v>7</v>
          </cell>
          <cell r="D1101" t="str">
            <v>AB</v>
          </cell>
          <cell r="E1101" t="str">
            <v>Purchase</v>
          </cell>
          <cell r="F1101" t="str">
            <v>Fixed</v>
          </cell>
          <cell r="I1101">
            <v>32.51</v>
          </cell>
          <cell r="J1101">
            <v>32.01</v>
          </cell>
          <cell r="K1101" t="str">
            <v>HiRatio</v>
          </cell>
          <cell r="L1101">
            <v>249564.63</v>
          </cell>
          <cell r="M1101" t="str">
            <v>Owner-Occupied</v>
          </cell>
          <cell r="N1101">
            <v>0</v>
          </cell>
          <cell r="O1101">
            <v>43831</v>
          </cell>
          <cell r="P1101" t="str">
            <v>Current</v>
          </cell>
        </row>
        <row r="1102">
          <cell r="B1102">
            <v>42065</v>
          </cell>
          <cell r="C1102">
            <v>22</v>
          </cell>
          <cell r="D1102" t="str">
            <v>ON</v>
          </cell>
          <cell r="E1102" t="str">
            <v>Refinance External</v>
          </cell>
          <cell r="F1102" t="str">
            <v>Fixed</v>
          </cell>
          <cell r="I1102">
            <v>40.479999999999997</v>
          </cell>
          <cell r="J1102">
            <v>15.29</v>
          </cell>
          <cell r="K1102" t="str">
            <v>Conv</v>
          </cell>
          <cell r="L1102">
            <v>244626.21</v>
          </cell>
          <cell r="M1102" t="str">
            <v>Rental</v>
          </cell>
          <cell r="N1102">
            <v>0</v>
          </cell>
          <cell r="O1102">
            <v>43831</v>
          </cell>
          <cell r="P1102" t="str">
            <v>Current</v>
          </cell>
        </row>
        <row r="1103">
          <cell r="B1103">
            <v>41607</v>
          </cell>
          <cell r="C1103">
            <v>38</v>
          </cell>
          <cell r="D1103" t="str">
            <v>ON</v>
          </cell>
          <cell r="E1103" t="str">
            <v>Purchase</v>
          </cell>
          <cell r="F1103" t="str">
            <v>ARM</v>
          </cell>
          <cell r="I1103">
            <v>38.49</v>
          </cell>
          <cell r="J1103">
            <v>14.28</v>
          </cell>
          <cell r="K1103" t="str">
            <v>HiRatio</v>
          </cell>
          <cell r="L1103">
            <v>315419.02</v>
          </cell>
          <cell r="M1103" t="str">
            <v>Second Home</v>
          </cell>
          <cell r="N1103">
            <v>0</v>
          </cell>
          <cell r="O1103">
            <v>43831</v>
          </cell>
          <cell r="P1103" t="str">
            <v>Current</v>
          </cell>
        </row>
        <row r="1104">
          <cell r="B1104">
            <v>42613</v>
          </cell>
          <cell r="C1104">
            <v>5</v>
          </cell>
          <cell r="D1104" t="str">
            <v>ON</v>
          </cell>
          <cell r="E1104" t="str">
            <v>Purchase</v>
          </cell>
          <cell r="F1104" t="str">
            <v>ARM</v>
          </cell>
          <cell r="I1104">
            <v>36.53</v>
          </cell>
          <cell r="J1104">
            <v>18.05</v>
          </cell>
          <cell r="K1104" t="str">
            <v>Conv</v>
          </cell>
          <cell r="L1104">
            <v>679339.42</v>
          </cell>
          <cell r="M1104" t="str">
            <v>Owner-Occupied</v>
          </cell>
          <cell r="N1104">
            <v>0</v>
          </cell>
          <cell r="O1104">
            <v>43831</v>
          </cell>
          <cell r="P1104" t="str">
            <v>Current</v>
          </cell>
        </row>
        <row r="1105">
          <cell r="B1105">
            <v>41457</v>
          </cell>
          <cell r="C1105">
            <v>42</v>
          </cell>
          <cell r="D1105" t="str">
            <v>ON</v>
          </cell>
          <cell r="E1105" t="str">
            <v>Purchase</v>
          </cell>
          <cell r="F1105" t="str">
            <v>ARM</v>
          </cell>
          <cell r="I1105">
            <v>36.520000000000003</v>
          </cell>
          <cell r="J1105">
            <v>24.12</v>
          </cell>
          <cell r="K1105" t="str">
            <v>HiRatio</v>
          </cell>
          <cell r="L1105">
            <v>279898.96999999997</v>
          </cell>
          <cell r="M1105" t="str">
            <v>Owner-Occupied</v>
          </cell>
          <cell r="N1105">
            <v>0</v>
          </cell>
          <cell r="O1105">
            <v>43831</v>
          </cell>
          <cell r="P1105" t="str">
            <v>Current</v>
          </cell>
        </row>
        <row r="1106">
          <cell r="B1106">
            <v>42359</v>
          </cell>
          <cell r="C1106">
            <v>13</v>
          </cell>
          <cell r="D1106" t="str">
            <v>AB</v>
          </cell>
          <cell r="E1106" t="str">
            <v>Refinance External</v>
          </cell>
          <cell r="F1106" t="str">
            <v>Fixed</v>
          </cell>
          <cell r="I1106">
            <v>12</v>
          </cell>
          <cell r="J1106">
            <v>7.11</v>
          </cell>
          <cell r="K1106" t="str">
            <v>Conv</v>
          </cell>
          <cell r="L1106">
            <v>244115.04</v>
          </cell>
          <cell r="M1106" t="str">
            <v>Owner-Occupied</v>
          </cell>
          <cell r="N1106">
            <v>0</v>
          </cell>
          <cell r="O1106">
            <v>43831</v>
          </cell>
          <cell r="P1106" t="str">
            <v>Current</v>
          </cell>
        </row>
        <row r="1107">
          <cell r="B1107">
            <v>41808</v>
          </cell>
          <cell r="C1107">
            <v>31</v>
          </cell>
          <cell r="D1107" t="str">
            <v>ON</v>
          </cell>
          <cell r="E1107" t="str">
            <v>Refinance External</v>
          </cell>
          <cell r="F1107" t="str">
            <v>Fixed</v>
          </cell>
          <cell r="I1107">
            <v>21.02</v>
          </cell>
          <cell r="J1107">
            <v>19.260000000000002</v>
          </cell>
          <cell r="K1107" t="str">
            <v>Conv</v>
          </cell>
          <cell r="L1107">
            <v>0</v>
          </cell>
          <cell r="M1107" t="str">
            <v>Owner-Occupied</v>
          </cell>
          <cell r="N1107">
            <v>4</v>
          </cell>
          <cell r="O1107">
            <v>41822</v>
          </cell>
          <cell r="P1107" t="str">
            <v>Current</v>
          </cell>
        </row>
        <row r="1108">
          <cell r="B1108">
            <v>41600</v>
          </cell>
          <cell r="C1108">
            <v>38</v>
          </cell>
          <cell r="D1108" t="str">
            <v>AB</v>
          </cell>
          <cell r="E1108" t="str">
            <v>Purchase</v>
          </cell>
          <cell r="F1108" t="str">
            <v>ARM</v>
          </cell>
          <cell r="I1108">
            <v>34.89</v>
          </cell>
          <cell r="J1108">
            <v>28.74</v>
          </cell>
          <cell r="K1108" t="str">
            <v>HiRatio</v>
          </cell>
          <cell r="L1108">
            <v>449274.71</v>
          </cell>
          <cell r="M1108" t="str">
            <v>Owner-Occupied</v>
          </cell>
          <cell r="N1108">
            <v>0</v>
          </cell>
          <cell r="O1108">
            <v>43831</v>
          </cell>
          <cell r="P1108" t="str">
            <v>Current</v>
          </cell>
        </row>
        <row r="1109">
          <cell r="B1109">
            <v>40795</v>
          </cell>
          <cell r="C1109">
            <v>64</v>
          </cell>
          <cell r="D1109" t="str">
            <v>ON</v>
          </cell>
          <cell r="E1109" t="str">
            <v>Refinance External</v>
          </cell>
          <cell r="F1109" t="str">
            <v>Fixed</v>
          </cell>
          <cell r="I1109">
            <v>26.01</v>
          </cell>
          <cell r="J1109">
            <v>14.76</v>
          </cell>
          <cell r="K1109" t="str">
            <v>Conv</v>
          </cell>
          <cell r="L1109">
            <v>311447.5</v>
          </cell>
          <cell r="M1109" t="str">
            <v>Owner-Occupied</v>
          </cell>
          <cell r="N1109">
            <v>0</v>
          </cell>
          <cell r="O1109">
            <v>43831</v>
          </cell>
          <cell r="P1109" t="str">
            <v>Current</v>
          </cell>
        </row>
        <row r="1110">
          <cell r="B1110">
            <v>40977</v>
          </cell>
          <cell r="C1110">
            <v>58</v>
          </cell>
          <cell r="D1110" t="str">
            <v>AB</v>
          </cell>
          <cell r="E1110" t="str">
            <v>Purchase</v>
          </cell>
          <cell r="F1110" t="str">
            <v>Fixed</v>
          </cell>
          <cell r="I1110">
            <v>39.54</v>
          </cell>
          <cell r="J1110">
            <v>30.87</v>
          </cell>
          <cell r="K1110" t="str">
            <v>HiRatio</v>
          </cell>
          <cell r="L1110">
            <v>0</v>
          </cell>
          <cell r="M1110" t="str">
            <v>Owner-Occupied</v>
          </cell>
          <cell r="N1110">
            <v>4</v>
          </cell>
          <cell r="O1110">
            <v>41535</v>
          </cell>
          <cell r="P1110" t="str">
            <v>Current</v>
          </cell>
        </row>
        <row r="1111">
          <cell r="B1111">
            <v>40724</v>
          </cell>
          <cell r="C1111">
            <v>67</v>
          </cell>
          <cell r="D1111" t="str">
            <v>ON</v>
          </cell>
          <cell r="E1111" t="str">
            <v>Refinance External</v>
          </cell>
          <cell r="F1111" t="str">
            <v>ARM</v>
          </cell>
          <cell r="I1111">
            <v>38.159999999999997</v>
          </cell>
          <cell r="J1111">
            <v>29.18</v>
          </cell>
          <cell r="K1111" t="str">
            <v>Conv</v>
          </cell>
          <cell r="L1111">
            <v>0</v>
          </cell>
          <cell r="M1111" t="str">
            <v>Owner-Occupied</v>
          </cell>
          <cell r="N1111">
            <v>4</v>
          </cell>
          <cell r="O1111">
            <v>41989</v>
          </cell>
          <cell r="P1111" t="str">
            <v>Current</v>
          </cell>
        </row>
        <row r="1112">
          <cell r="B1112">
            <v>42121</v>
          </cell>
          <cell r="C1112">
            <v>21</v>
          </cell>
          <cell r="D1112" t="str">
            <v>ON</v>
          </cell>
          <cell r="E1112" t="str">
            <v>Purchase</v>
          </cell>
          <cell r="F1112" t="str">
            <v>Fixed</v>
          </cell>
          <cell r="I1112">
            <v>18.75</v>
          </cell>
          <cell r="J1112">
            <v>9.69</v>
          </cell>
          <cell r="K1112" t="str">
            <v>Conv</v>
          </cell>
          <cell r="L1112">
            <v>84808.86</v>
          </cell>
          <cell r="M1112" t="str">
            <v>Owner-Occupied</v>
          </cell>
          <cell r="N1112">
            <v>0</v>
          </cell>
          <cell r="O1112">
            <v>43831</v>
          </cell>
          <cell r="P1112" t="str">
            <v>Current</v>
          </cell>
        </row>
        <row r="1113">
          <cell r="B1113">
            <v>42139</v>
          </cell>
          <cell r="C1113">
            <v>20</v>
          </cell>
          <cell r="D1113" t="str">
            <v>ON</v>
          </cell>
          <cell r="E1113" t="str">
            <v>Purchase</v>
          </cell>
          <cell r="F1113" t="str">
            <v>ARM</v>
          </cell>
          <cell r="I1113">
            <v>18.190000000000001</v>
          </cell>
          <cell r="J1113">
            <v>15.33</v>
          </cell>
          <cell r="K1113" t="str">
            <v>HiRatio</v>
          </cell>
          <cell r="L1113">
            <v>125304.4</v>
          </cell>
          <cell r="M1113" t="str">
            <v>Owner-Occupied</v>
          </cell>
          <cell r="N1113">
            <v>0</v>
          </cell>
          <cell r="O1113">
            <v>43831</v>
          </cell>
          <cell r="P1113" t="str">
            <v>Current</v>
          </cell>
        </row>
        <row r="1114">
          <cell r="B1114">
            <v>42657</v>
          </cell>
          <cell r="C1114">
            <v>3</v>
          </cell>
          <cell r="D1114" t="str">
            <v>ON</v>
          </cell>
          <cell r="E1114" t="str">
            <v>Refinance External</v>
          </cell>
          <cell r="F1114" t="str">
            <v>ARM</v>
          </cell>
          <cell r="I1114">
            <v>34.17</v>
          </cell>
          <cell r="J1114">
            <v>31.52</v>
          </cell>
          <cell r="K1114" t="str">
            <v>Conv</v>
          </cell>
          <cell r="L1114">
            <v>232714.39</v>
          </cell>
          <cell r="M1114" t="str">
            <v>Owner-Occupied</v>
          </cell>
          <cell r="N1114">
            <v>0</v>
          </cell>
          <cell r="O1114">
            <v>43831</v>
          </cell>
          <cell r="P1114" t="str">
            <v>Current</v>
          </cell>
        </row>
        <row r="1115">
          <cell r="B1115">
            <v>41891</v>
          </cell>
          <cell r="C1115">
            <v>28</v>
          </cell>
          <cell r="D1115" t="str">
            <v>ON</v>
          </cell>
          <cell r="E1115" t="str">
            <v>Refinance External</v>
          </cell>
          <cell r="F1115" t="str">
            <v>ARM</v>
          </cell>
          <cell r="I1115">
            <v>31.1</v>
          </cell>
          <cell r="J1115">
            <v>31.1</v>
          </cell>
          <cell r="K1115" t="str">
            <v>Conv</v>
          </cell>
          <cell r="L1115">
            <v>0</v>
          </cell>
          <cell r="M1115" t="str">
            <v>Owner-Occupied</v>
          </cell>
          <cell r="N1115">
            <v>4</v>
          </cell>
          <cell r="O1115">
            <v>42340</v>
          </cell>
          <cell r="P1115" t="str">
            <v>Current</v>
          </cell>
        </row>
        <row r="1116">
          <cell r="B1116">
            <v>41145</v>
          </cell>
          <cell r="C1116">
            <v>53</v>
          </cell>
          <cell r="D1116" t="str">
            <v>AB</v>
          </cell>
          <cell r="E1116" t="str">
            <v>Purchase</v>
          </cell>
          <cell r="F1116" t="str">
            <v>Fixed</v>
          </cell>
          <cell r="I1116">
            <v>26.59</v>
          </cell>
          <cell r="J1116">
            <v>16.420000000000002</v>
          </cell>
          <cell r="K1116" t="str">
            <v>HiRatio</v>
          </cell>
          <cell r="L1116">
            <v>0</v>
          </cell>
          <cell r="M1116" t="str">
            <v>Owner-Occupied</v>
          </cell>
          <cell r="N1116">
            <v>4</v>
          </cell>
          <cell r="O1116">
            <v>42660</v>
          </cell>
          <cell r="P1116" t="str">
            <v>Current</v>
          </cell>
        </row>
        <row r="1117">
          <cell r="B1117">
            <v>42604</v>
          </cell>
          <cell r="C1117">
            <v>5</v>
          </cell>
          <cell r="D1117" t="str">
            <v>AB</v>
          </cell>
          <cell r="E1117" t="str">
            <v>Purchase</v>
          </cell>
          <cell r="F1117" t="str">
            <v>Fixed</v>
          </cell>
          <cell r="I1117">
            <v>42.71</v>
          </cell>
          <cell r="J1117">
            <v>33.299999999999997</v>
          </cell>
          <cell r="K1117" t="str">
            <v>Conv</v>
          </cell>
          <cell r="L1117">
            <v>235626.59</v>
          </cell>
          <cell r="M1117" t="str">
            <v>Owner-Occupied</v>
          </cell>
          <cell r="N1117">
            <v>0</v>
          </cell>
          <cell r="O1117">
            <v>43831</v>
          </cell>
          <cell r="P1117" t="str">
            <v>Current</v>
          </cell>
        </row>
        <row r="1118">
          <cell r="B1118">
            <v>40588</v>
          </cell>
          <cell r="C1118">
            <v>71</v>
          </cell>
          <cell r="D1118" t="str">
            <v>AB</v>
          </cell>
          <cell r="E1118" t="str">
            <v>Transfer</v>
          </cell>
          <cell r="F1118" t="str">
            <v>ARM</v>
          </cell>
          <cell r="I1118">
            <v>45.34</v>
          </cell>
          <cell r="J1118">
            <v>24.35</v>
          </cell>
          <cell r="K1118" t="str">
            <v>Conv</v>
          </cell>
          <cell r="L1118">
            <v>115888.89</v>
          </cell>
          <cell r="M1118" t="str">
            <v>Owner-Occupied</v>
          </cell>
          <cell r="N1118">
            <v>0</v>
          </cell>
          <cell r="O1118">
            <v>43831</v>
          </cell>
          <cell r="P1118" t="str">
            <v>Current</v>
          </cell>
        </row>
        <row r="1119">
          <cell r="B1119">
            <v>42116</v>
          </cell>
          <cell r="C1119">
            <v>21</v>
          </cell>
          <cell r="D1119" t="str">
            <v>AB</v>
          </cell>
          <cell r="E1119" t="str">
            <v>Refinance External</v>
          </cell>
          <cell r="F1119" t="str">
            <v>Fixed</v>
          </cell>
          <cell r="I1119">
            <v>33.770000000000003</v>
          </cell>
          <cell r="J1119">
            <v>20.440000000000001</v>
          </cell>
          <cell r="K1119" t="str">
            <v>Conv</v>
          </cell>
          <cell r="L1119">
            <v>402564.76</v>
          </cell>
          <cell r="M1119" t="str">
            <v>Owner-Occupied</v>
          </cell>
          <cell r="N1119">
            <v>0</v>
          </cell>
          <cell r="O1119">
            <v>43831</v>
          </cell>
          <cell r="P1119" t="str">
            <v>Current</v>
          </cell>
        </row>
        <row r="1120">
          <cell r="B1120">
            <v>40877</v>
          </cell>
          <cell r="C1120">
            <v>62</v>
          </cell>
          <cell r="D1120" t="str">
            <v>ON</v>
          </cell>
          <cell r="E1120" t="str">
            <v>Purchase</v>
          </cell>
          <cell r="F1120" t="str">
            <v>Fixed</v>
          </cell>
          <cell r="I1120">
            <v>28.09</v>
          </cell>
          <cell r="J1120">
            <v>25.31</v>
          </cell>
          <cell r="K1120" t="str">
            <v>Conv</v>
          </cell>
          <cell r="L1120">
            <v>0</v>
          </cell>
          <cell r="M1120" t="str">
            <v>Owner-Occupied</v>
          </cell>
          <cell r="N1120">
            <v>4</v>
          </cell>
          <cell r="O1120">
            <v>41472</v>
          </cell>
          <cell r="P1120" t="str">
            <v>Current</v>
          </cell>
        </row>
        <row r="1121">
          <cell r="B1121">
            <v>42145</v>
          </cell>
          <cell r="C1121">
            <v>20</v>
          </cell>
          <cell r="D1121" t="str">
            <v>ON</v>
          </cell>
          <cell r="E1121" t="str">
            <v>Purchase</v>
          </cell>
          <cell r="F1121" t="str">
            <v>ARM</v>
          </cell>
          <cell r="I1121">
            <v>27.87</v>
          </cell>
          <cell r="J1121">
            <v>23.54</v>
          </cell>
          <cell r="K1121" t="str">
            <v>HiRatio</v>
          </cell>
          <cell r="L1121">
            <v>292079.81</v>
          </cell>
          <cell r="M1121" t="str">
            <v>Owner-Occupied</v>
          </cell>
          <cell r="N1121">
            <v>0</v>
          </cell>
          <cell r="O1121">
            <v>43831</v>
          </cell>
          <cell r="P1121" t="str">
            <v>Current</v>
          </cell>
        </row>
        <row r="1122">
          <cell r="B1122">
            <v>41214</v>
          </cell>
          <cell r="C1122">
            <v>50</v>
          </cell>
          <cell r="D1122" t="str">
            <v>AB</v>
          </cell>
          <cell r="E1122" t="str">
            <v>Purchase</v>
          </cell>
          <cell r="F1122" t="str">
            <v>Fixed</v>
          </cell>
          <cell r="I1122">
            <v>42.67</v>
          </cell>
          <cell r="J1122">
            <v>32.340000000000003</v>
          </cell>
          <cell r="K1122" t="str">
            <v>HiRatio</v>
          </cell>
          <cell r="L1122">
            <v>309752.39</v>
          </cell>
          <cell r="M1122" t="str">
            <v>Owner-Occupied</v>
          </cell>
          <cell r="N1122">
            <v>0</v>
          </cell>
          <cell r="O1122">
            <v>43831</v>
          </cell>
          <cell r="P1122" t="str">
            <v>Current</v>
          </cell>
        </row>
        <row r="1123">
          <cell r="B1123">
            <v>42478</v>
          </cell>
          <cell r="C1123">
            <v>9</v>
          </cell>
          <cell r="D1123" t="str">
            <v>BC</v>
          </cell>
          <cell r="E1123" t="str">
            <v>Transfer</v>
          </cell>
          <cell r="F1123" t="str">
            <v>Fixed</v>
          </cell>
          <cell r="I1123">
            <v>24.69</v>
          </cell>
          <cell r="J1123">
            <v>23.38</v>
          </cell>
          <cell r="K1123" t="str">
            <v>Conv</v>
          </cell>
          <cell r="L1123">
            <v>139405.47</v>
          </cell>
          <cell r="M1123" t="str">
            <v>Owner-Occupied</v>
          </cell>
          <cell r="N1123">
            <v>0</v>
          </cell>
          <cell r="O1123">
            <v>43831</v>
          </cell>
          <cell r="P1123" t="str">
            <v>Current</v>
          </cell>
        </row>
        <row r="1124">
          <cell r="B1124">
            <v>42562</v>
          </cell>
          <cell r="C1124">
            <v>6</v>
          </cell>
          <cell r="D1124" t="str">
            <v>AB</v>
          </cell>
          <cell r="E1124" t="str">
            <v>Refinance External</v>
          </cell>
          <cell r="F1124" t="str">
            <v>Fixed</v>
          </cell>
          <cell r="I1124">
            <v>41.03</v>
          </cell>
          <cell r="J1124">
            <v>23.32</v>
          </cell>
          <cell r="K1124" t="str">
            <v>Conv</v>
          </cell>
          <cell r="L1124">
            <v>314013.19</v>
          </cell>
          <cell r="M1124" t="str">
            <v>Owner-Occupied</v>
          </cell>
          <cell r="N1124">
            <v>0</v>
          </cell>
          <cell r="O1124">
            <v>43831</v>
          </cell>
          <cell r="P1124" t="str">
            <v>Current</v>
          </cell>
        </row>
        <row r="1125">
          <cell r="B1125">
            <v>42527</v>
          </cell>
          <cell r="C1125">
            <v>7</v>
          </cell>
          <cell r="D1125" t="str">
            <v>ON</v>
          </cell>
          <cell r="E1125" t="str">
            <v>Purchase</v>
          </cell>
          <cell r="F1125" t="str">
            <v>Fixed</v>
          </cell>
          <cell r="I1125">
            <v>43.08</v>
          </cell>
          <cell r="J1125">
            <v>33.26</v>
          </cell>
          <cell r="K1125" t="str">
            <v>HiRatio</v>
          </cell>
          <cell r="L1125">
            <v>404807.57</v>
          </cell>
          <cell r="M1125" t="str">
            <v>Owner-Occupied</v>
          </cell>
          <cell r="N1125">
            <v>0</v>
          </cell>
          <cell r="O1125">
            <v>43831</v>
          </cell>
          <cell r="P1125" t="str">
            <v>Current</v>
          </cell>
        </row>
        <row r="1126">
          <cell r="B1126">
            <v>42193</v>
          </cell>
          <cell r="C1126">
            <v>18</v>
          </cell>
          <cell r="D1126" t="str">
            <v>AB</v>
          </cell>
          <cell r="E1126" t="str">
            <v>Purchase</v>
          </cell>
          <cell r="F1126" t="str">
            <v>Fixed</v>
          </cell>
          <cell r="I1126">
            <v>37.049999999999997</v>
          </cell>
          <cell r="J1126">
            <v>36.700000000000003</v>
          </cell>
          <cell r="K1126" t="str">
            <v>HiRatio</v>
          </cell>
          <cell r="L1126">
            <v>433608.19</v>
          </cell>
          <cell r="M1126" t="str">
            <v>Owner-Occupied</v>
          </cell>
          <cell r="N1126">
            <v>0</v>
          </cell>
          <cell r="O1126">
            <v>43831</v>
          </cell>
          <cell r="P1126" t="str">
            <v>Current</v>
          </cell>
        </row>
        <row r="1127">
          <cell r="B1127">
            <v>42160</v>
          </cell>
          <cell r="C1127">
            <v>19</v>
          </cell>
          <cell r="D1127" t="str">
            <v>ON</v>
          </cell>
          <cell r="E1127" t="str">
            <v>Refinance External</v>
          </cell>
          <cell r="F1127" t="str">
            <v>Fixed</v>
          </cell>
          <cell r="I1127">
            <v>35.65</v>
          </cell>
          <cell r="J1127">
            <v>18.940000000000001</v>
          </cell>
          <cell r="K1127" t="str">
            <v>Conv</v>
          </cell>
          <cell r="L1127">
            <v>324491.33</v>
          </cell>
          <cell r="M1127" t="str">
            <v>Owner-Occupied</v>
          </cell>
          <cell r="N1127">
            <v>0</v>
          </cell>
          <cell r="O1127">
            <v>43831</v>
          </cell>
          <cell r="P1127" t="str">
            <v>Current</v>
          </cell>
        </row>
        <row r="1128">
          <cell r="B1128">
            <v>42698</v>
          </cell>
          <cell r="C1128">
            <v>2</v>
          </cell>
          <cell r="D1128" t="str">
            <v>BC</v>
          </cell>
          <cell r="E1128" t="str">
            <v>Purchase</v>
          </cell>
          <cell r="F1128" t="str">
            <v>Fixed</v>
          </cell>
          <cell r="I1128">
            <v>33.81</v>
          </cell>
          <cell r="J1128">
            <v>31.33</v>
          </cell>
          <cell r="K1128" t="str">
            <v>HiRatio</v>
          </cell>
          <cell r="L1128">
            <v>460328.47</v>
          </cell>
          <cell r="M1128" t="str">
            <v>Owner-Occupied</v>
          </cell>
          <cell r="N1128">
            <v>0</v>
          </cell>
          <cell r="O1128">
            <v>43831</v>
          </cell>
          <cell r="P1128" t="str">
            <v>Current</v>
          </cell>
        </row>
        <row r="1129">
          <cell r="B1129">
            <v>42151</v>
          </cell>
          <cell r="C1129">
            <v>20</v>
          </cell>
          <cell r="D1129" t="str">
            <v>BC</v>
          </cell>
          <cell r="E1129" t="str">
            <v>Transfer</v>
          </cell>
          <cell r="F1129" t="str">
            <v>ARM</v>
          </cell>
          <cell r="I1129">
            <v>37.04</v>
          </cell>
          <cell r="J1129">
            <v>26</v>
          </cell>
          <cell r="K1129" t="str">
            <v>Conv</v>
          </cell>
          <cell r="L1129">
            <v>302026.13</v>
          </cell>
          <cell r="M1129" t="str">
            <v>Owner-Occupied</v>
          </cell>
          <cell r="N1129">
            <v>0</v>
          </cell>
          <cell r="O1129">
            <v>43831</v>
          </cell>
          <cell r="P1129" t="str">
            <v>Current</v>
          </cell>
        </row>
        <row r="1130">
          <cell r="B1130">
            <v>42094</v>
          </cell>
          <cell r="C1130">
            <v>22</v>
          </cell>
          <cell r="D1130" t="str">
            <v>ON</v>
          </cell>
          <cell r="E1130" t="str">
            <v>Transfer</v>
          </cell>
          <cell r="F1130" t="str">
            <v>ARM</v>
          </cell>
          <cell r="I1130">
            <v>25.52</v>
          </cell>
          <cell r="J1130">
            <v>23.16</v>
          </cell>
          <cell r="K1130" t="str">
            <v>Conv</v>
          </cell>
          <cell r="L1130">
            <v>0</v>
          </cell>
          <cell r="M1130" t="str">
            <v>Owner-Occupied</v>
          </cell>
          <cell r="N1130">
            <v>4</v>
          </cell>
          <cell r="O1130">
            <v>42509</v>
          </cell>
          <cell r="P1130" t="str">
            <v>Current</v>
          </cell>
        </row>
        <row r="1131">
          <cell r="B1131">
            <v>42432</v>
          </cell>
          <cell r="C1131">
            <v>10</v>
          </cell>
          <cell r="D1131" t="str">
            <v>AB</v>
          </cell>
          <cell r="E1131" t="str">
            <v>Transfer</v>
          </cell>
          <cell r="F1131" t="str">
            <v>Fixed</v>
          </cell>
          <cell r="I1131">
            <v>21.83</v>
          </cell>
          <cell r="J1131">
            <v>12.46</v>
          </cell>
          <cell r="K1131" t="str">
            <v>HiRatio</v>
          </cell>
          <cell r="L1131">
            <v>287252.37</v>
          </cell>
          <cell r="M1131" t="str">
            <v>Owner-Occupied</v>
          </cell>
          <cell r="N1131">
            <v>0</v>
          </cell>
          <cell r="O1131">
            <v>43831</v>
          </cell>
          <cell r="P1131" t="str">
            <v>Current</v>
          </cell>
        </row>
        <row r="1132">
          <cell r="B1132">
            <v>41725</v>
          </cell>
          <cell r="C1132">
            <v>34</v>
          </cell>
          <cell r="D1132" t="str">
            <v>NS</v>
          </cell>
          <cell r="E1132" t="str">
            <v>Purchase</v>
          </cell>
          <cell r="F1132" t="str">
            <v>ARM</v>
          </cell>
          <cell r="I1132">
            <v>36.229999999999997</v>
          </cell>
          <cell r="J1132">
            <v>17.16</v>
          </cell>
          <cell r="K1132" t="str">
            <v>HiRatio</v>
          </cell>
          <cell r="L1132">
            <v>361318.12</v>
          </cell>
          <cell r="M1132" t="str">
            <v>Owner-Occupied</v>
          </cell>
          <cell r="N1132">
            <v>0</v>
          </cell>
          <cell r="O1132">
            <v>43831</v>
          </cell>
          <cell r="P1132" t="str">
            <v>Current</v>
          </cell>
        </row>
        <row r="1133">
          <cell r="B1133">
            <v>41694</v>
          </cell>
          <cell r="C1133">
            <v>35</v>
          </cell>
          <cell r="D1133" t="str">
            <v>ON</v>
          </cell>
          <cell r="E1133" t="str">
            <v>Transfer</v>
          </cell>
          <cell r="F1133" t="str">
            <v>ARM</v>
          </cell>
          <cell r="I1133">
            <v>24.27</v>
          </cell>
          <cell r="J1133">
            <v>19.39</v>
          </cell>
          <cell r="K1133" t="str">
            <v>Conv</v>
          </cell>
          <cell r="L1133">
            <v>214001.05</v>
          </cell>
          <cell r="M1133" t="str">
            <v>Owner-Occupied</v>
          </cell>
          <cell r="N1133">
            <v>0</v>
          </cell>
          <cell r="O1133">
            <v>43831</v>
          </cell>
          <cell r="P1133" t="str">
            <v>Current</v>
          </cell>
        </row>
        <row r="1134">
          <cell r="B1134">
            <v>41579</v>
          </cell>
          <cell r="C1134">
            <v>38</v>
          </cell>
          <cell r="D1134" t="str">
            <v>ON</v>
          </cell>
          <cell r="E1134" t="str">
            <v>Refinance External</v>
          </cell>
          <cell r="F1134" t="str">
            <v>ARM</v>
          </cell>
          <cell r="I1134">
            <v>37.049999999999997</v>
          </cell>
          <cell r="J1134">
            <v>23.14</v>
          </cell>
          <cell r="K1134" t="str">
            <v>Conv</v>
          </cell>
          <cell r="L1134">
            <v>0</v>
          </cell>
          <cell r="M1134" t="str">
            <v>Owner-Occupied</v>
          </cell>
          <cell r="N1134">
            <v>4</v>
          </cell>
          <cell r="O1134">
            <v>42494</v>
          </cell>
          <cell r="P1134" t="str">
            <v>Current</v>
          </cell>
        </row>
        <row r="1135">
          <cell r="B1135">
            <v>42066</v>
          </cell>
          <cell r="C1135">
            <v>22</v>
          </cell>
          <cell r="D1135" t="str">
            <v>ON</v>
          </cell>
          <cell r="E1135" t="str">
            <v>Purchase</v>
          </cell>
          <cell r="F1135" t="str">
            <v>Fixed</v>
          </cell>
          <cell r="I1135">
            <v>41.36</v>
          </cell>
          <cell r="J1135">
            <v>20.75</v>
          </cell>
          <cell r="K1135" t="str">
            <v>Conv</v>
          </cell>
          <cell r="L1135">
            <v>249096.94</v>
          </cell>
          <cell r="M1135" t="str">
            <v>Rental</v>
          </cell>
          <cell r="N1135">
            <v>0</v>
          </cell>
          <cell r="O1135">
            <v>43831</v>
          </cell>
          <cell r="P1135" t="str">
            <v>Current</v>
          </cell>
        </row>
        <row r="1136">
          <cell r="B1136">
            <v>42297</v>
          </cell>
          <cell r="C1136">
            <v>15</v>
          </cell>
          <cell r="D1136" t="str">
            <v>BC</v>
          </cell>
          <cell r="E1136" t="str">
            <v>Purchase</v>
          </cell>
          <cell r="F1136" t="str">
            <v>ARM</v>
          </cell>
          <cell r="I1136">
            <v>32.79</v>
          </cell>
          <cell r="J1136">
            <v>28.52</v>
          </cell>
          <cell r="K1136" t="str">
            <v>HiRatio</v>
          </cell>
          <cell r="L1136">
            <v>447215.61</v>
          </cell>
          <cell r="M1136" t="str">
            <v>Owner-Occupied</v>
          </cell>
          <cell r="N1136">
            <v>0</v>
          </cell>
          <cell r="O1136">
            <v>43831</v>
          </cell>
          <cell r="P1136" t="str">
            <v>Current</v>
          </cell>
        </row>
        <row r="1137">
          <cell r="B1137">
            <v>42065</v>
          </cell>
          <cell r="C1137">
            <v>22</v>
          </cell>
          <cell r="D1137" t="str">
            <v>AB</v>
          </cell>
          <cell r="E1137" t="str">
            <v>Portable</v>
          </cell>
          <cell r="F1137" t="str">
            <v>Fixed</v>
          </cell>
          <cell r="I1137">
            <v>36.51</v>
          </cell>
          <cell r="J1137">
            <v>18.170000000000002</v>
          </cell>
          <cell r="K1137" t="str">
            <v>HiRatio</v>
          </cell>
          <cell r="L1137">
            <v>323571.56</v>
          </cell>
          <cell r="M1137" t="str">
            <v>Owner-Occupied</v>
          </cell>
          <cell r="N1137">
            <v>0</v>
          </cell>
          <cell r="O1137">
            <v>43831</v>
          </cell>
          <cell r="P1137" t="str">
            <v>Current</v>
          </cell>
        </row>
        <row r="1138">
          <cell r="B1138">
            <v>42157</v>
          </cell>
          <cell r="C1138">
            <v>19</v>
          </cell>
          <cell r="D1138" t="str">
            <v>ON</v>
          </cell>
          <cell r="E1138" t="str">
            <v>Transfer</v>
          </cell>
          <cell r="F1138" t="str">
            <v>ARM</v>
          </cell>
          <cell r="I1138">
            <v>35.78</v>
          </cell>
          <cell r="J1138">
            <v>26.5</v>
          </cell>
          <cell r="K1138" t="str">
            <v>Conv</v>
          </cell>
          <cell r="L1138">
            <v>280067.07</v>
          </cell>
          <cell r="M1138" t="str">
            <v>Owner-Occupied</v>
          </cell>
          <cell r="N1138">
            <v>0</v>
          </cell>
          <cell r="O1138">
            <v>43831</v>
          </cell>
          <cell r="P1138" t="str">
            <v>Current</v>
          </cell>
        </row>
        <row r="1139">
          <cell r="B1139">
            <v>40739</v>
          </cell>
          <cell r="C1139">
            <v>66</v>
          </cell>
          <cell r="D1139" t="str">
            <v>ON</v>
          </cell>
          <cell r="E1139" t="str">
            <v>Purchase</v>
          </cell>
          <cell r="F1139" t="str">
            <v>ARM</v>
          </cell>
          <cell r="I1139">
            <v>38.520000000000003</v>
          </cell>
          <cell r="J1139">
            <v>23.02</v>
          </cell>
          <cell r="K1139" t="str">
            <v>Conv</v>
          </cell>
          <cell r="L1139">
            <v>404835.06</v>
          </cell>
          <cell r="M1139" t="str">
            <v>Owner-Occupied</v>
          </cell>
          <cell r="N1139">
            <v>0</v>
          </cell>
          <cell r="O1139">
            <v>43831</v>
          </cell>
          <cell r="P1139" t="str">
            <v>Current</v>
          </cell>
        </row>
        <row r="1140">
          <cell r="B1140">
            <v>40767</v>
          </cell>
          <cell r="C1140">
            <v>65</v>
          </cell>
          <cell r="D1140" t="str">
            <v>ON</v>
          </cell>
          <cell r="E1140" t="str">
            <v>Transfer</v>
          </cell>
          <cell r="F1140" t="str">
            <v>Fixed</v>
          </cell>
          <cell r="I1140">
            <v>31.06</v>
          </cell>
          <cell r="J1140">
            <v>29.56</v>
          </cell>
          <cell r="K1140" t="str">
            <v>HiRatio</v>
          </cell>
          <cell r="L1140">
            <v>0</v>
          </cell>
          <cell r="M1140" t="str">
            <v>Owner-Occupied</v>
          </cell>
          <cell r="N1140">
            <v>4</v>
          </cell>
          <cell r="O1140">
            <v>41211</v>
          </cell>
          <cell r="P1140" t="str">
            <v>Current</v>
          </cell>
        </row>
        <row r="1141">
          <cell r="B1141">
            <v>40793</v>
          </cell>
          <cell r="C1141">
            <v>64</v>
          </cell>
          <cell r="D1141" t="str">
            <v>ON</v>
          </cell>
          <cell r="E1141" t="str">
            <v>Refinance External</v>
          </cell>
          <cell r="F1141" t="str">
            <v>Fixed</v>
          </cell>
          <cell r="I1141">
            <v>26.35</v>
          </cell>
          <cell r="J1141">
            <v>26.13</v>
          </cell>
          <cell r="K1141" t="str">
            <v>HiRatio</v>
          </cell>
          <cell r="L1141">
            <v>0</v>
          </cell>
          <cell r="M1141" t="str">
            <v>Owner-Occupied</v>
          </cell>
          <cell r="N1141">
            <v>4</v>
          </cell>
          <cell r="O1141">
            <v>42038</v>
          </cell>
          <cell r="P1141" t="str">
            <v>Current</v>
          </cell>
        </row>
        <row r="1142">
          <cell r="B1142">
            <v>41025</v>
          </cell>
          <cell r="C1142">
            <v>57</v>
          </cell>
          <cell r="D1142" t="str">
            <v>BC</v>
          </cell>
          <cell r="E1142" t="str">
            <v>Purchase</v>
          </cell>
          <cell r="F1142" t="str">
            <v>Fixed</v>
          </cell>
          <cell r="I1142">
            <v>39.659999999999997</v>
          </cell>
          <cell r="J1142">
            <v>31.99</v>
          </cell>
          <cell r="K1142" t="str">
            <v>HiRatio</v>
          </cell>
          <cell r="L1142">
            <v>238582.87</v>
          </cell>
          <cell r="M1142" t="str">
            <v>Owner-Occupied</v>
          </cell>
          <cell r="N1142">
            <v>0</v>
          </cell>
          <cell r="O1142">
            <v>43831</v>
          </cell>
          <cell r="P1142" t="str">
            <v>Current</v>
          </cell>
        </row>
        <row r="1143">
          <cell r="B1143">
            <v>40451</v>
          </cell>
          <cell r="C1143">
            <v>76</v>
          </cell>
          <cell r="D1143" t="str">
            <v>ON</v>
          </cell>
          <cell r="E1143" t="str">
            <v>Purchase</v>
          </cell>
          <cell r="F1143" t="str">
            <v>Fixed</v>
          </cell>
          <cell r="I1143">
            <v>34.76</v>
          </cell>
          <cell r="J1143">
            <v>23.41</v>
          </cell>
          <cell r="K1143" t="str">
            <v>HiRatio</v>
          </cell>
          <cell r="L1143">
            <v>0</v>
          </cell>
          <cell r="M1143" t="str">
            <v>Owner-Occupied</v>
          </cell>
          <cell r="N1143">
            <v>4</v>
          </cell>
          <cell r="O1143">
            <v>42503</v>
          </cell>
          <cell r="P1143" t="str">
            <v>Current</v>
          </cell>
        </row>
        <row r="1144">
          <cell r="B1144">
            <v>42181</v>
          </cell>
          <cell r="C1144">
            <v>19</v>
          </cell>
          <cell r="D1144" t="str">
            <v>AB</v>
          </cell>
          <cell r="E1144" t="str">
            <v>Purchase</v>
          </cell>
          <cell r="F1144" t="str">
            <v>ARM</v>
          </cell>
          <cell r="I1144">
            <v>36.1</v>
          </cell>
          <cell r="J1144">
            <v>21.04</v>
          </cell>
          <cell r="K1144" t="str">
            <v>HiRatio</v>
          </cell>
          <cell r="L1144">
            <v>599931.97</v>
          </cell>
          <cell r="M1144" t="str">
            <v>Owner-Occupied</v>
          </cell>
          <cell r="N1144">
            <v>0</v>
          </cell>
          <cell r="O1144">
            <v>43831</v>
          </cell>
          <cell r="P1144" t="str">
            <v>Current</v>
          </cell>
        </row>
        <row r="1145">
          <cell r="B1145">
            <v>42677</v>
          </cell>
          <cell r="C1145">
            <v>2</v>
          </cell>
          <cell r="D1145" t="str">
            <v>ON</v>
          </cell>
          <cell r="E1145" t="str">
            <v>Purchase</v>
          </cell>
          <cell r="F1145" t="str">
            <v>Fixed</v>
          </cell>
          <cell r="I1145">
            <v>34.229999999999997</v>
          </cell>
          <cell r="J1145">
            <v>24.03</v>
          </cell>
          <cell r="K1145" t="str">
            <v>Conv</v>
          </cell>
          <cell r="L1145">
            <v>551145.63</v>
          </cell>
          <cell r="M1145" t="str">
            <v>Owner-Occupied</v>
          </cell>
          <cell r="N1145">
            <v>0</v>
          </cell>
          <cell r="O1145">
            <v>43831</v>
          </cell>
          <cell r="P1145" t="str">
            <v>Current</v>
          </cell>
        </row>
        <row r="1146">
          <cell r="B1146">
            <v>42593</v>
          </cell>
          <cell r="C1146">
            <v>5</v>
          </cell>
          <cell r="D1146" t="str">
            <v>AB</v>
          </cell>
          <cell r="E1146" t="str">
            <v>Purchase</v>
          </cell>
          <cell r="F1146" t="str">
            <v>Fixed</v>
          </cell>
          <cell r="I1146">
            <v>36.08</v>
          </cell>
          <cell r="J1146">
            <v>35.24</v>
          </cell>
          <cell r="K1146" t="str">
            <v>HiRatio</v>
          </cell>
          <cell r="L1146">
            <v>319784.26</v>
          </cell>
          <cell r="M1146" t="str">
            <v>Owner-Occupied</v>
          </cell>
          <cell r="N1146">
            <v>0</v>
          </cell>
          <cell r="O1146">
            <v>43831</v>
          </cell>
          <cell r="P1146" t="str">
            <v>Current</v>
          </cell>
        </row>
        <row r="1147">
          <cell r="B1147">
            <v>41872</v>
          </cell>
          <cell r="C1147">
            <v>29</v>
          </cell>
          <cell r="D1147" t="str">
            <v>ON</v>
          </cell>
          <cell r="E1147" t="str">
            <v>Purchase</v>
          </cell>
          <cell r="F1147" t="str">
            <v>Fixed</v>
          </cell>
          <cell r="I1147">
            <v>42.94</v>
          </cell>
          <cell r="J1147">
            <v>24.12</v>
          </cell>
          <cell r="K1147" t="str">
            <v>HiRatio</v>
          </cell>
          <cell r="L1147">
            <v>220871.46</v>
          </cell>
          <cell r="M1147" t="str">
            <v>Owner-Occupied</v>
          </cell>
          <cell r="N1147">
            <v>0</v>
          </cell>
          <cell r="O1147">
            <v>43831</v>
          </cell>
          <cell r="P1147" t="str">
            <v>Current</v>
          </cell>
        </row>
        <row r="1148">
          <cell r="B1148">
            <v>40452</v>
          </cell>
          <cell r="C1148">
            <v>75</v>
          </cell>
          <cell r="D1148" t="str">
            <v>AB</v>
          </cell>
          <cell r="E1148" t="str">
            <v>Purchase</v>
          </cell>
          <cell r="F1148" t="str">
            <v>Fixed</v>
          </cell>
          <cell r="I1148">
            <v>34.25</v>
          </cell>
          <cell r="J1148">
            <v>15.92</v>
          </cell>
          <cell r="K1148" t="str">
            <v>Conv</v>
          </cell>
          <cell r="L1148">
            <v>0</v>
          </cell>
          <cell r="M1148" t="str">
            <v>Owner-Occupied</v>
          </cell>
          <cell r="N1148">
            <v>4</v>
          </cell>
          <cell r="O1148">
            <v>41550</v>
          </cell>
          <cell r="P1148" t="str">
            <v>Current</v>
          </cell>
        </row>
        <row r="1149">
          <cell r="B1149">
            <v>42065</v>
          </cell>
          <cell r="C1149">
            <v>22</v>
          </cell>
          <cell r="D1149" t="str">
            <v>AB</v>
          </cell>
          <cell r="E1149" t="str">
            <v>Purchase</v>
          </cell>
          <cell r="F1149" t="str">
            <v>Fixed</v>
          </cell>
          <cell r="I1149">
            <v>40.72</v>
          </cell>
          <cell r="J1149">
            <v>32.159999999999997</v>
          </cell>
          <cell r="K1149" t="str">
            <v>Conv</v>
          </cell>
          <cell r="L1149">
            <v>0</v>
          </cell>
          <cell r="M1149" t="str">
            <v>Owner-Occupied</v>
          </cell>
          <cell r="N1149">
            <v>4</v>
          </cell>
          <cell r="O1149">
            <v>42068</v>
          </cell>
          <cell r="P1149" t="str">
            <v>Current</v>
          </cell>
        </row>
        <row r="1150">
          <cell r="B1150">
            <v>42132</v>
          </cell>
          <cell r="C1150">
            <v>20</v>
          </cell>
          <cell r="D1150" t="str">
            <v>SK</v>
          </cell>
          <cell r="E1150" t="str">
            <v>Transfer</v>
          </cell>
          <cell r="F1150" t="str">
            <v>ARM</v>
          </cell>
          <cell r="I1150">
            <v>20.23</v>
          </cell>
          <cell r="J1150">
            <v>19.649999999999999</v>
          </cell>
          <cell r="K1150" t="str">
            <v>Conv</v>
          </cell>
          <cell r="L1150">
            <v>148491.9</v>
          </cell>
          <cell r="M1150" t="str">
            <v>Owner-Occupied</v>
          </cell>
          <cell r="N1150">
            <v>0</v>
          </cell>
          <cell r="O1150">
            <v>43831</v>
          </cell>
          <cell r="P1150" t="str">
            <v>Current</v>
          </cell>
        </row>
        <row r="1151">
          <cell r="B1151">
            <v>41036</v>
          </cell>
          <cell r="C1151">
            <v>56</v>
          </cell>
          <cell r="D1151" t="str">
            <v>BC</v>
          </cell>
          <cell r="E1151" t="str">
            <v>Purchase</v>
          </cell>
          <cell r="F1151" t="str">
            <v>Fixed</v>
          </cell>
          <cell r="I1151">
            <v>39.479999999999997</v>
          </cell>
          <cell r="J1151">
            <v>30.82</v>
          </cell>
          <cell r="K1151" t="str">
            <v>HiRatio</v>
          </cell>
          <cell r="L1151">
            <v>292112.93</v>
          </cell>
          <cell r="M1151" t="str">
            <v>Owner-Occupied</v>
          </cell>
          <cell r="N1151">
            <v>0</v>
          </cell>
          <cell r="O1151">
            <v>43831</v>
          </cell>
          <cell r="P1151" t="str">
            <v>Current</v>
          </cell>
        </row>
        <row r="1152">
          <cell r="B1152">
            <v>42111</v>
          </cell>
          <cell r="C1152">
            <v>21</v>
          </cell>
          <cell r="D1152" t="str">
            <v>ON</v>
          </cell>
          <cell r="E1152" t="str">
            <v>Refinance External</v>
          </cell>
          <cell r="F1152" t="str">
            <v>ARM</v>
          </cell>
          <cell r="I1152">
            <v>24.63</v>
          </cell>
          <cell r="J1152">
            <v>17.27</v>
          </cell>
          <cell r="K1152" t="str">
            <v>Conv</v>
          </cell>
          <cell r="L1152">
            <v>392486.19</v>
          </cell>
          <cell r="M1152" t="str">
            <v>Owner-Occupied</v>
          </cell>
          <cell r="N1152">
            <v>0</v>
          </cell>
          <cell r="O1152">
            <v>43831</v>
          </cell>
          <cell r="P1152" t="str">
            <v>Current</v>
          </cell>
        </row>
        <row r="1153">
          <cell r="B1153">
            <v>40918</v>
          </cell>
          <cell r="C1153">
            <v>60</v>
          </cell>
          <cell r="D1153" t="str">
            <v>BC</v>
          </cell>
          <cell r="E1153" t="str">
            <v>Purchase</v>
          </cell>
          <cell r="F1153" t="str">
            <v>Fixed</v>
          </cell>
          <cell r="I1153">
            <v>40.19</v>
          </cell>
          <cell r="J1153">
            <v>15.29</v>
          </cell>
          <cell r="K1153" t="str">
            <v>HiRatio</v>
          </cell>
          <cell r="L1153">
            <v>394411.14</v>
          </cell>
          <cell r="M1153" t="str">
            <v>Owner-Occupied</v>
          </cell>
          <cell r="N1153">
            <v>0</v>
          </cell>
          <cell r="O1153">
            <v>43831</v>
          </cell>
          <cell r="P1153" t="str">
            <v>Current</v>
          </cell>
        </row>
        <row r="1154">
          <cell r="B1154">
            <v>42657</v>
          </cell>
          <cell r="C1154">
            <v>3</v>
          </cell>
          <cell r="D1154" t="str">
            <v>AB</v>
          </cell>
          <cell r="E1154" t="str">
            <v>Purchase</v>
          </cell>
          <cell r="F1154" t="str">
            <v>Fixed</v>
          </cell>
          <cell r="I1154">
            <v>35.04</v>
          </cell>
          <cell r="J1154">
            <v>34.549999999999997</v>
          </cell>
          <cell r="K1154" t="str">
            <v>HiRatio</v>
          </cell>
          <cell r="L1154">
            <v>379321.84</v>
          </cell>
          <cell r="M1154" t="str">
            <v>Owner-Occupied</v>
          </cell>
          <cell r="N1154">
            <v>0</v>
          </cell>
          <cell r="O1154">
            <v>43831</v>
          </cell>
          <cell r="P1154" t="str">
            <v>Current</v>
          </cell>
        </row>
        <row r="1155">
          <cell r="B1155">
            <v>42172</v>
          </cell>
          <cell r="C1155">
            <v>19</v>
          </cell>
          <cell r="D1155" t="str">
            <v>ON</v>
          </cell>
          <cell r="E1155" t="str">
            <v>Refinance External</v>
          </cell>
          <cell r="F1155" t="str">
            <v>ARM</v>
          </cell>
          <cell r="I1155">
            <v>36.11</v>
          </cell>
          <cell r="J1155">
            <v>25.91</v>
          </cell>
          <cell r="K1155" t="str">
            <v>Conv</v>
          </cell>
          <cell r="L1155">
            <v>0</v>
          </cell>
          <cell r="M1155" t="str">
            <v>Owner-Occupied</v>
          </cell>
          <cell r="N1155">
            <v>4</v>
          </cell>
          <cell r="O1155">
            <v>42565</v>
          </cell>
          <cell r="P1155" t="str">
            <v>Current</v>
          </cell>
        </row>
        <row r="1156">
          <cell r="B1156">
            <v>40991</v>
          </cell>
          <cell r="C1156">
            <v>58</v>
          </cell>
          <cell r="D1156" t="str">
            <v>BC</v>
          </cell>
          <cell r="E1156" t="str">
            <v>Refinance External</v>
          </cell>
          <cell r="F1156" t="str">
            <v>Fixed</v>
          </cell>
          <cell r="I1156">
            <v>39.68</v>
          </cell>
          <cell r="J1156">
            <v>17.78</v>
          </cell>
          <cell r="K1156" t="str">
            <v>Conv</v>
          </cell>
          <cell r="L1156">
            <v>0</v>
          </cell>
          <cell r="M1156" t="str">
            <v>Owner-Occupied</v>
          </cell>
          <cell r="N1156">
            <v>4</v>
          </cell>
          <cell r="O1156">
            <v>41800</v>
          </cell>
          <cell r="P1156" t="str">
            <v>Current</v>
          </cell>
        </row>
        <row r="1157">
          <cell r="B1157">
            <v>42492</v>
          </cell>
          <cell r="C1157">
            <v>8</v>
          </cell>
          <cell r="D1157" t="str">
            <v>AB</v>
          </cell>
          <cell r="E1157" t="str">
            <v>Refinance External</v>
          </cell>
          <cell r="F1157" t="str">
            <v>Fixed</v>
          </cell>
          <cell r="I1157">
            <v>23.56</v>
          </cell>
          <cell r="J1157">
            <v>16.82</v>
          </cell>
          <cell r="K1157" t="str">
            <v>Conv</v>
          </cell>
          <cell r="L1157">
            <v>335078.40000000002</v>
          </cell>
          <cell r="M1157" t="str">
            <v>Owner-Occupied</v>
          </cell>
          <cell r="N1157">
            <v>0</v>
          </cell>
          <cell r="O1157">
            <v>43831</v>
          </cell>
          <cell r="P1157" t="str">
            <v>Current</v>
          </cell>
        </row>
        <row r="1158">
          <cell r="B1158">
            <v>41106</v>
          </cell>
          <cell r="C1158">
            <v>54</v>
          </cell>
          <cell r="D1158" t="str">
            <v>ON</v>
          </cell>
          <cell r="E1158" t="str">
            <v>Purchase</v>
          </cell>
          <cell r="F1158" t="str">
            <v>Fixed</v>
          </cell>
          <cell r="I1158">
            <v>30.6</v>
          </cell>
          <cell r="J1158">
            <v>20.22</v>
          </cell>
          <cell r="K1158" t="str">
            <v>HiRatio</v>
          </cell>
          <cell r="L1158">
            <v>340269.26</v>
          </cell>
          <cell r="M1158" t="str">
            <v>Owner-Occupied</v>
          </cell>
          <cell r="N1158">
            <v>0</v>
          </cell>
          <cell r="O1158">
            <v>43831</v>
          </cell>
          <cell r="P1158" t="str">
            <v>Current</v>
          </cell>
        </row>
        <row r="1159">
          <cell r="B1159">
            <v>41974</v>
          </cell>
          <cell r="C1159">
            <v>25</v>
          </cell>
          <cell r="D1159" t="str">
            <v>ON</v>
          </cell>
          <cell r="E1159" t="str">
            <v>Refinance External</v>
          </cell>
          <cell r="F1159" t="str">
            <v>ARM</v>
          </cell>
          <cell r="I1159">
            <v>31.09</v>
          </cell>
          <cell r="J1159">
            <v>30.75</v>
          </cell>
          <cell r="K1159" t="str">
            <v>Conv</v>
          </cell>
          <cell r="L1159">
            <v>294606</v>
          </cell>
          <cell r="M1159" t="str">
            <v>Owner-Occupied</v>
          </cell>
          <cell r="N1159">
            <v>0</v>
          </cell>
          <cell r="O1159">
            <v>43831</v>
          </cell>
          <cell r="P1159" t="str">
            <v>Current</v>
          </cell>
        </row>
        <row r="1160">
          <cell r="B1160">
            <v>41060</v>
          </cell>
          <cell r="C1160">
            <v>56</v>
          </cell>
          <cell r="D1160" t="str">
            <v>ON</v>
          </cell>
          <cell r="E1160" t="str">
            <v>Purchase</v>
          </cell>
          <cell r="F1160" t="str">
            <v>Fixed</v>
          </cell>
          <cell r="I1160">
            <v>21.45</v>
          </cell>
          <cell r="J1160">
            <v>20.63</v>
          </cell>
          <cell r="K1160" t="str">
            <v>HiRatio</v>
          </cell>
          <cell r="L1160">
            <v>162027.04999999999</v>
          </cell>
          <cell r="M1160" t="str">
            <v>Owner-Occupied</v>
          </cell>
          <cell r="N1160">
            <v>0</v>
          </cell>
          <cell r="O1160">
            <v>43831</v>
          </cell>
          <cell r="P1160" t="str">
            <v>Current</v>
          </cell>
        </row>
        <row r="1161">
          <cell r="B1161">
            <v>41523</v>
          </cell>
          <cell r="C1161">
            <v>40</v>
          </cell>
          <cell r="D1161" t="str">
            <v>ON</v>
          </cell>
          <cell r="E1161" t="str">
            <v>Purchase</v>
          </cell>
          <cell r="F1161" t="str">
            <v>Fixed</v>
          </cell>
          <cell r="I1161">
            <v>36.130000000000003</v>
          </cell>
          <cell r="J1161">
            <v>30.67</v>
          </cell>
          <cell r="K1161" t="str">
            <v>Conv</v>
          </cell>
          <cell r="L1161">
            <v>754493.87</v>
          </cell>
          <cell r="M1161" t="str">
            <v>Owner-Occupied</v>
          </cell>
          <cell r="N1161">
            <v>0</v>
          </cell>
          <cell r="O1161">
            <v>43831</v>
          </cell>
          <cell r="P1161" t="str">
            <v>Current</v>
          </cell>
        </row>
        <row r="1162">
          <cell r="B1162">
            <v>42641</v>
          </cell>
          <cell r="C1162">
            <v>4</v>
          </cell>
          <cell r="D1162" t="str">
            <v>BC</v>
          </cell>
          <cell r="E1162" t="str">
            <v>Refinance External</v>
          </cell>
          <cell r="F1162" t="str">
            <v>ARM</v>
          </cell>
          <cell r="I1162">
            <v>32.93</v>
          </cell>
          <cell r="J1162">
            <v>14.06</v>
          </cell>
          <cell r="K1162" t="str">
            <v>Conv</v>
          </cell>
          <cell r="L1162">
            <v>391569.36</v>
          </cell>
          <cell r="M1162" t="str">
            <v>Owner-Occupied</v>
          </cell>
          <cell r="N1162">
            <v>0</v>
          </cell>
          <cell r="O1162">
            <v>43831</v>
          </cell>
          <cell r="P1162" t="str">
            <v>Current</v>
          </cell>
        </row>
        <row r="1163">
          <cell r="B1163">
            <v>41285</v>
          </cell>
          <cell r="C1163">
            <v>48</v>
          </cell>
          <cell r="D1163" t="str">
            <v>ON</v>
          </cell>
          <cell r="E1163" t="str">
            <v>Refinance External</v>
          </cell>
          <cell r="F1163" t="str">
            <v>Fixed</v>
          </cell>
          <cell r="I1163">
            <v>40.56</v>
          </cell>
          <cell r="J1163">
            <v>24.28</v>
          </cell>
          <cell r="K1163" t="str">
            <v>Conv</v>
          </cell>
          <cell r="L1163">
            <v>268920.96999999997</v>
          </cell>
          <cell r="M1163" t="str">
            <v>Owner-Occupied</v>
          </cell>
          <cell r="N1163">
            <v>0</v>
          </cell>
          <cell r="O1163">
            <v>43831</v>
          </cell>
          <cell r="P1163" t="str">
            <v>Current</v>
          </cell>
        </row>
        <row r="1164">
          <cell r="B1164">
            <v>40988</v>
          </cell>
          <cell r="C1164">
            <v>58</v>
          </cell>
          <cell r="D1164" t="str">
            <v>AB</v>
          </cell>
          <cell r="E1164" t="str">
            <v>Purchase</v>
          </cell>
          <cell r="F1164" t="str">
            <v>Fixed</v>
          </cell>
          <cell r="I1164">
            <v>34.950000000000003</v>
          </cell>
          <cell r="J1164">
            <v>34.380000000000003</v>
          </cell>
          <cell r="K1164" t="str">
            <v>HiRatio</v>
          </cell>
          <cell r="L1164">
            <v>0</v>
          </cell>
          <cell r="M1164" t="str">
            <v>Owner-Occupied</v>
          </cell>
          <cell r="N1164">
            <v>4</v>
          </cell>
          <cell r="O1164">
            <v>41878</v>
          </cell>
          <cell r="P1164" t="str">
            <v>Current</v>
          </cell>
        </row>
        <row r="1165">
          <cell r="B1165">
            <v>41708</v>
          </cell>
          <cell r="C1165">
            <v>34</v>
          </cell>
          <cell r="D1165" t="str">
            <v>AB</v>
          </cell>
          <cell r="E1165" t="str">
            <v>Transfer</v>
          </cell>
          <cell r="F1165" t="str">
            <v>ARM</v>
          </cell>
          <cell r="I1165">
            <v>19.989999999999998</v>
          </cell>
          <cell r="J1165">
            <v>18.79</v>
          </cell>
          <cell r="K1165" t="str">
            <v>Conv</v>
          </cell>
          <cell r="L1165">
            <v>0</v>
          </cell>
          <cell r="M1165" t="str">
            <v>Owner-Occupied</v>
          </cell>
          <cell r="N1165">
            <v>4</v>
          </cell>
          <cell r="O1165">
            <v>42362</v>
          </cell>
          <cell r="P1165" t="str">
            <v>Current</v>
          </cell>
        </row>
        <row r="1166">
          <cell r="B1166">
            <v>42208</v>
          </cell>
          <cell r="C1166">
            <v>18</v>
          </cell>
          <cell r="D1166" t="str">
            <v>ON</v>
          </cell>
          <cell r="E1166" t="str">
            <v>Purchase</v>
          </cell>
          <cell r="F1166" t="str">
            <v>ARM</v>
          </cell>
          <cell r="I1166">
            <v>31.96</v>
          </cell>
          <cell r="J1166">
            <v>23.55</v>
          </cell>
          <cell r="K1166" t="str">
            <v>HiRatio</v>
          </cell>
          <cell r="L1166">
            <v>565038.52</v>
          </cell>
          <cell r="M1166" t="str">
            <v>Owner-Occupied</v>
          </cell>
          <cell r="N1166">
            <v>0</v>
          </cell>
          <cell r="O1166">
            <v>43831</v>
          </cell>
          <cell r="P1166" t="str">
            <v>Current</v>
          </cell>
        </row>
        <row r="1167">
          <cell r="B1167">
            <v>41051</v>
          </cell>
          <cell r="C1167">
            <v>56</v>
          </cell>
          <cell r="D1167" t="str">
            <v>AB</v>
          </cell>
          <cell r="E1167" t="str">
            <v>Purchase</v>
          </cell>
          <cell r="F1167" t="str">
            <v>Fixed</v>
          </cell>
          <cell r="I1167">
            <v>36.74</v>
          </cell>
          <cell r="J1167">
            <v>24.04</v>
          </cell>
          <cell r="K1167" t="str">
            <v>HiRatio</v>
          </cell>
          <cell r="L1167">
            <v>0</v>
          </cell>
          <cell r="M1167" t="str">
            <v>Owner-Occupied</v>
          </cell>
          <cell r="N1167">
            <v>4</v>
          </cell>
          <cell r="O1167">
            <v>42408</v>
          </cell>
          <cell r="P1167" t="str">
            <v>Current</v>
          </cell>
        </row>
        <row r="1168">
          <cell r="B1168">
            <v>40939</v>
          </cell>
          <cell r="C1168">
            <v>60</v>
          </cell>
          <cell r="D1168" t="str">
            <v>ON</v>
          </cell>
          <cell r="E1168" t="str">
            <v>Purchase</v>
          </cell>
          <cell r="F1168" t="str">
            <v>ARM</v>
          </cell>
          <cell r="I1168">
            <v>37.729999999999997</v>
          </cell>
          <cell r="J1168">
            <v>13.56</v>
          </cell>
          <cell r="K1168" t="str">
            <v>Conv</v>
          </cell>
          <cell r="L1168">
            <v>0</v>
          </cell>
          <cell r="M1168" t="str">
            <v>Rental</v>
          </cell>
          <cell r="N1168">
            <v>4</v>
          </cell>
          <cell r="O1168">
            <v>41437</v>
          </cell>
          <cell r="P1168" t="str">
            <v>Current</v>
          </cell>
        </row>
        <row r="1169">
          <cell r="B1169">
            <v>42185</v>
          </cell>
          <cell r="C1169">
            <v>19</v>
          </cell>
          <cell r="D1169" t="str">
            <v>AB</v>
          </cell>
          <cell r="E1169" t="str">
            <v>Purchase</v>
          </cell>
          <cell r="F1169" t="str">
            <v>Fixed</v>
          </cell>
          <cell r="I1169">
            <v>43.73</v>
          </cell>
          <cell r="J1169">
            <v>16.36</v>
          </cell>
          <cell r="K1169" t="str">
            <v>HiRatio</v>
          </cell>
          <cell r="L1169">
            <v>141509.97</v>
          </cell>
          <cell r="M1169" t="str">
            <v>Second Home</v>
          </cell>
          <cell r="N1169">
            <v>0</v>
          </cell>
          <cell r="O1169">
            <v>43831</v>
          </cell>
          <cell r="P1169" t="str">
            <v>Current</v>
          </cell>
        </row>
        <row r="1170">
          <cell r="B1170">
            <v>42444</v>
          </cell>
          <cell r="C1170">
            <v>10</v>
          </cell>
          <cell r="D1170" t="str">
            <v>BC</v>
          </cell>
          <cell r="E1170" t="str">
            <v>Transfer</v>
          </cell>
          <cell r="F1170" t="str">
            <v>Fixed</v>
          </cell>
          <cell r="I1170">
            <v>35.67</v>
          </cell>
          <cell r="J1170">
            <v>22.08</v>
          </cell>
          <cell r="K1170" t="str">
            <v>HiRatio</v>
          </cell>
          <cell r="L1170">
            <v>323837.61</v>
          </cell>
          <cell r="M1170" t="str">
            <v>Owner-Occupied</v>
          </cell>
          <cell r="N1170">
            <v>0</v>
          </cell>
          <cell r="O1170">
            <v>43831</v>
          </cell>
          <cell r="P1170" t="str">
            <v>Current</v>
          </cell>
        </row>
        <row r="1171">
          <cell r="B1171">
            <v>42402</v>
          </cell>
          <cell r="C1171">
            <v>11</v>
          </cell>
          <cell r="D1171" t="str">
            <v>AB</v>
          </cell>
          <cell r="E1171" t="str">
            <v>Transfer</v>
          </cell>
          <cell r="F1171" t="str">
            <v>Fixed</v>
          </cell>
          <cell r="I1171">
            <v>13.69</v>
          </cell>
          <cell r="J1171">
            <v>10.34</v>
          </cell>
          <cell r="K1171" t="str">
            <v>Conv</v>
          </cell>
          <cell r="L1171">
            <v>282299.49</v>
          </cell>
          <cell r="M1171" t="str">
            <v>Owner-Occupied</v>
          </cell>
          <cell r="N1171">
            <v>0</v>
          </cell>
          <cell r="O1171">
            <v>43831</v>
          </cell>
          <cell r="P1171" t="str">
            <v>Current</v>
          </cell>
        </row>
        <row r="1172">
          <cell r="B1172">
            <v>40872</v>
          </cell>
          <cell r="C1172">
            <v>62</v>
          </cell>
          <cell r="D1172" t="str">
            <v>ON</v>
          </cell>
          <cell r="E1172" t="str">
            <v>Purchase</v>
          </cell>
          <cell r="F1172" t="str">
            <v>Fixed</v>
          </cell>
          <cell r="I1172">
            <v>24.26</v>
          </cell>
          <cell r="J1172">
            <v>16.93</v>
          </cell>
          <cell r="K1172" t="str">
            <v>HiRatio</v>
          </cell>
          <cell r="L1172">
            <v>0</v>
          </cell>
          <cell r="M1172" t="str">
            <v>Owner-Occupied</v>
          </cell>
          <cell r="N1172">
            <v>4</v>
          </cell>
          <cell r="O1172">
            <v>41908</v>
          </cell>
          <cell r="P1172" t="str">
            <v>Current</v>
          </cell>
        </row>
        <row r="1173">
          <cell r="B1173">
            <v>42061</v>
          </cell>
          <cell r="C1173">
            <v>23</v>
          </cell>
          <cell r="D1173" t="str">
            <v>SK</v>
          </cell>
          <cell r="E1173" t="str">
            <v>Purchase</v>
          </cell>
          <cell r="F1173" t="str">
            <v>ARM</v>
          </cell>
          <cell r="I1173">
            <v>32.15</v>
          </cell>
          <cell r="J1173">
            <v>26.7</v>
          </cell>
          <cell r="K1173" t="str">
            <v>HiRatio</v>
          </cell>
          <cell r="L1173">
            <v>268858.73</v>
          </cell>
          <cell r="M1173" t="str">
            <v>Owner-Occupied</v>
          </cell>
          <cell r="N1173">
            <v>0</v>
          </cell>
          <cell r="O1173">
            <v>43831</v>
          </cell>
          <cell r="P1173" t="str">
            <v>Current</v>
          </cell>
        </row>
        <row r="1174">
          <cell r="B1174">
            <v>42167</v>
          </cell>
          <cell r="C1174">
            <v>19</v>
          </cell>
          <cell r="D1174" t="str">
            <v>ON</v>
          </cell>
          <cell r="E1174" t="str">
            <v>Purchase</v>
          </cell>
          <cell r="F1174" t="str">
            <v>Fixed</v>
          </cell>
          <cell r="I1174">
            <v>36.01</v>
          </cell>
          <cell r="J1174">
            <v>25.69</v>
          </cell>
          <cell r="K1174" t="str">
            <v>HiRatio</v>
          </cell>
          <cell r="L1174">
            <v>558694.34</v>
          </cell>
          <cell r="M1174" t="str">
            <v>Owner-Occupied</v>
          </cell>
          <cell r="N1174">
            <v>0</v>
          </cell>
          <cell r="O1174">
            <v>43831</v>
          </cell>
          <cell r="P1174" t="str">
            <v>Current</v>
          </cell>
        </row>
        <row r="1175">
          <cell r="B1175">
            <v>40304</v>
          </cell>
          <cell r="C1175">
            <v>80</v>
          </cell>
          <cell r="D1175" t="str">
            <v>AB</v>
          </cell>
          <cell r="E1175" t="str">
            <v>Purchase</v>
          </cell>
          <cell r="F1175" t="str">
            <v>ARM</v>
          </cell>
          <cell r="I1175">
            <v>41.15</v>
          </cell>
          <cell r="J1175">
            <v>27.17</v>
          </cell>
          <cell r="K1175" t="str">
            <v>HiRatio</v>
          </cell>
          <cell r="L1175">
            <v>508782.43</v>
          </cell>
          <cell r="M1175" t="str">
            <v>Owner-Occupied</v>
          </cell>
          <cell r="N1175">
            <v>0</v>
          </cell>
          <cell r="O1175">
            <v>43831</v>
          </cell>
          <cell r="P1175" t="str">
            <v>Current</v>
          </cell>
        </row>
        <row r="1176">
          <cell r="B1176">
            <v>40379</v>
          </cell>
          <cell r="C1176">
            <v>78</v>
          </cell>
          <cell r="D1176" t="str">
            <v>ON</v>
          </cell>
          <cell r="E1176" t="str">
            <v>Purchase</v>
          </cell>
          <cell r="F1176" t="str">
            <v>ARM</v>
          </cell>
          <cell r="I1176">
            <v>26.74</v>
          </cell>
          <cell r="J1176">
            <v>21.44</v>
          </cell>
          <cell r="K1176" t="str">
            <v>HiRatio</v>
          </cell>
          <cell r="L1176">
            <v>0</v>
          </cell>
          <cell r="M1176" t="str">
            <v>Owner-Occupied</v>
          </cell>
          <cell r="N1176">
            <v>4</v>
          </cell>
          <cell r="O1176">
            <v>40876</v>
          </cell>
          <cell r="P1176" t="str">
            <v>Current</v>
          </cell>
        </row>
        <row r="1177">
          <cell r="B1177">
            <v>41492</v>
          </cell>
          <cell r="C1177">
            <v>41</v>
          </cell>
          <cell r="D1177" t="str">
            <v>ON</v>
          </cell>
          <cell r="E1177" t="str">
            <v>Refinance Existing Client</v>
          </cell>
          <cell r="F1177" t="str">
            <v>Fixed</v>
          </cell>
          <cell r="I1177">
            <v>20.78</v>
          </cell>
          <cell r="J1177">
            <v>13.29</v>
          </cell>
          <cell r="K1177" t="str">
            <v>Conv</v>
          </cell>
          <cell r="L1177">
            <v>216698.85</v>
          </cell>
          <cell r="M1177" t="str">
            <v>Owner-Occupied</v>
          </cell>
          <cell r="N1177">
            <v>0</v>
          </cell>
          <cell r="O1177">
            <v>43831</v>
          </cell>
          <cell r="P1177" t="str">
            <v>Current</v>
          </cell>
        </row>
        <row r="1178">
          <cell r="B1178">
            <v>42517</v>
          </cell>
          <cell r="C1178">
            <v>8</v>
          </cell>
          <cell r="D1178" t="str">
            <v>ON</v>
          </cell>
          <cell r="E1178" t="str">
            <v>Refinance External</v>
          </cell>
          <cell r="F1178" t="str">
            <v>ARM</v>
          </cell>
          <cell r="I1178">
            <v>16.57</v>
          </cell>
          <cell r="J1178">
            <v>15.39</v>
          </cell>
          <cell r="K1178" t="str">
            <v>Conv</v>
          </cell>
          <cell r="L1178">
            <v>371905.41</v>
          </cell>
          <cell r="M1178" t="str">
            <v>Owner-Occupied</v>
          </cell>
          <cell r="N1178">
            <v>0</v>
          </cell>
          <cell r="O1178">
            <v>43831</v>
          </cell>
          <cell r="P1178" t="str">
            <v>Current</v>
          </cell>
        </row>
        <row r="1179">
          <cell r="B1179">
            <v>42188</v>
          </cell>
          <cell r="C1179">
            <v>18</v>
          </cell>
          <cell r="D1179" t="str">
            <v>ON</v>
          </cell>
          <cell r="E1179" t="str">
            <v>Refinance External</v>
          </cell>
          <cell r="F1179" t="str">
            <v>ARM</v>
          </cell>
          <cell r="I1179">
            <v>28.11</v>
          </cell>
          <cell r="J1179">
            <v>19.64</v>
          </cell>
          <cell r="K1179" t="str">
            <v>Conv</v>
          </cell>
          <cell r="L1179">
            <v>273023.09999999998</v>
          </cell>
          <cell r="M1179" t="str">
            <v>Owner-Occupied</v>
          </cell>
          <cell r="N1179">
            <v>0</v>
          </cell>
          <cell r="O1179">
            <v>43831</v>
          </cell>
          <cell r="P1179" t="str">
            <v>Current</v>
          </cell>
        </row>
        <row r="1180">
          <cell r="B1180">
            <v>40403</v>
          </cell>
          <cell r="C1180">
            <v>77</v>
          </cell>
          <cell r="D1180" t="str">
            <v>AB</v>
          </cell>
          <cell r="E1180" t="str">
            <v>Purchase</v>
          </cell>
          <cell r="F1180" t="str">
            <v>ARM</v>
          </cell>
          <cell r="I1180">
            <v>32.68</v>
          </cell>
          <cell r="J1180">
            <v>11.97</v>
          </cell>
          <cell r="K1180" t="str">
            <v>Conv</v>
          </cell>
          <cell r="L1180">
            <v>379166.61</v>
          </cell>
          <cell r="M1180" t="str">
            <v>Owner-Occupied</v>
          </cell>
          <cell r="N1180">
            <v>0</v>
          </cell>
          <cell r="O1180">
            <v>43831</v>
          </cell>
          <cell r="P1180" t="str">
            <v>Current</v>
          </cell>
        </row>
        <row r="1181">
          <cell r="B1181">
            <v>41698</v>
          </cell>
          <cell r="C1181">
            <v>35</v>
          </cell>
          <cell r="D1181" t="str">
            <v>BC</v>
          </cell>
          <cell r="E1181" t="str">
            <v>Purchase</v>
          </cell>
          <cell r="F1181" t="str">
            <v>ARM</v>
          </cell>
          <cell r="I1181">
            <v>32.630000000000003</v>
          </cell>
          <cell r="J1181">
            <v>8.34</v>
          </cell>
          <cell r="K1181" t="str">
            <v>Conv</v>
          </cell>
          <cell r="L1181">
            <v>81979.38</v>
          </cell>
          <cell r="M1181" t="str">
            <v>Second Home</v>
          </cell>
          <cell r="N1181">
            <v>0</v>
          </cell>
          <cell r="O1181">
            <v>43831</v>
          </cell>
          <cell r="P1181" t="str">
            <v>Current</v>
          </cell>
        </row>
        <row r="1182">
          <cell r="B1182">
            <v>40695</v>
          </cell>
          <cell r="C1182">
            <v>67</v>
          </cell>
          <cell r="D1182" t="str">
            <v>AB</v>
          </cell>
          <cell r="E1182" t="str">
            <v>Purchase</v>
          </cell>
          <cell r="F1182" t="str">
            <v>Variable</v>
          </cell>
          <cell r="I1182">
            <v>11.31</v>
          </cell>
          <cell r="J1182">
            <v>8.68</v>
          </cell>
          <cell r="K1182" t="str">
            <v>Other</v>
          </cell>
          <cell r="L1182">
            <v>0</v>
          </cell>
          <cell r="M1182" t="str">
            <v>Owner-Occupied</v>
          </cell>
          <cell r="N1182">
            <v>0</v>
          </cell>
          <cell r="O1182">
            <v>43831</v>
          </cell>
          <cell r="P1182" t="str">
            <v>Current</v>
          </cell>
        </row>
        <row r="1183">
          <cell r="B1183">
            <v>42565</v>
          </cell>
          <cell r="C1183">
            <v>6</v>
          </cell>
          <cell r="D1183" t="str">
            <v>AB</v>
          </cell>
          <cell r="E1183" t="str">
            <v>Portable</v>
          </cell>
          <cell r="F1183" t="str">
            <v>Fixed</v>
          </cell>
          <cell r="I1183">
            <v>25.82</v>
          </cell>
          <cell r="J1183">
            <v>23.38</v>
          </cell>
          <cell r="K1183" t="str">
            <v>Conv</v>
          </cell>
          <cell r="L1183">
            <v>0</v>
          </cell>
          <cell r="M1183" t="str">
            <v>Owner-Occupied</v>
          </cell>
          <cell r="N1183">
            <v>4</v>
          </cell>
          <cell r="O1183">
            <v>42746</v>
          </cell>
          <cell r="P1183" t="str">
            <v>Current</v>
          </cell>
        </row>
        <row r="1184">
          <cell r="B1184">
            <v>42205</v>
          </cell>
          <cell r="C1184">
            <v>18</v>
          </cell>
          <cell r="D1184" t="str">
            <v>BC</v>
          </cell>
          <cell r="E1184" t="str">
            <v>Purchase</v>
          </cell>
          <cell r="F1184" t="str">
            <v>ARM</v>
          </cell>
          <cell r="I1184">
            <v>32.479999999999997</v>
          </cell>
          <cell r="J1184">
            <v>19.36</v>
          </cell>
          <cell r="K1184" t="str">
            <v>Conv</v>
          </cell>
          <cell r="L1184">
            <v>673500.25</v>
          </cell>
          <cell r="M1184" t="str">
            <v>Owner-Occupied</v>
          </cell>
          <cell r="N1184">
            <v>0</v>
          </cell>
          <cell r="O1184">
            <v>43831</v>
          </cell>
          <cell r="P1184" t="str">
            <v>Current</v>
          </cell>
        </row>
        <row r="1185">
          <cell r="B1185">
            <v>40753</v>
          </cell>
          <cell r="C1185">
            <v>66</v>
          </cell>
          <cell r="D1185" t="str">
            <v>ON</v>
          </cell>
          <cell r="E1185" t="str">
            <v>Purchase</v>
          </cell>
          <cell r="F1185" t="str">
            <v>Fixed</v>
          </cell>
          <cell r="I1185">
            <v>30.29</v>
          </cell>
          <cell r="J1185">
            <v>30.07</v>
          </cell>
          <cell r="K1185" t="str">
            <v>Conv</v>
          </cell>
          <cell r="L1185">
            <v>0</v>
          </cell>
          <cell r="M1185" t="str">
            <v>Owner-Occupied</v>
          </cell>
          <cell r="N1185">
            <v>4</v>
          </cell>
          <cell r="O1185">
            <v>42584</v>
          </cell>
          <cell r="P1185" t="str">
            <v>Current</v>
          </cell>
        </row>
        <row r="1186">
          <cell r="B1186">
            <v>42010</v>
          </cell>
          <cell r="C1186">
            <v>24</v>
          </cell>
          <cell r="D1186" t="str">
            <v>ON</v>
          </cell>
          <cell r="E1186" t="str">
            <v>Purchase with Improvements</v>
          </cell>
          <cell r="F1186" t="str">
            <v>Fixed</v>
          </cell>
          <cell r="I1186">
            <v>27.16</v>
          </cell>
          <cell r="J1186">
            <v>20.260000000000002</v>
          </cell>
          <cell r="K1186" t="str">
            <v>HiRatio</v>
          </cell>
          <cell r="L1186">
            <v>153197.84</v>
          </cell>
          <cell r="M1186" t="str">
            <v>Owner-Occupied</v>
          </cell>
          <cell r="N1186">
            <v>0</v>
          </cell>
          <cell r="O1186">
            <v>43831</v>
          </cell>
          <cell r="P1186" t="str">
            <v>Current</v>
          </cell>
        </row>
        <row r="1187">
          <cell r="B1187">
            <v>42614</v>
          </cell>
          <cell r="C1187">
            <v>4</v>
          </cell>
          <cell r="D1187" t="str">
            <v>BC</v>
          </cell>
          <cell r="E1187" t="str">
            <v>Purchase</v>
          </cell>
          <cell r="F1187" t="str">
            <v>Fixed</v>
          </cell>
          <cell r="I1187">
            <v>34.82</v>
          </cell>
          <cell r="J1187">
            <v>25.44</v>
          </cell>
          <cell r="K1187" t="str">
            <v>HiRatio</v>
          </cell>
          <cell r="L1187">
            <v>539326.59</v>
          </cell>
          <cell r="M1187" t="str">
            <v>Owner-Occupied</v>
          </cell>
          <cell r="N1187">
            <v>0</v>
          </cell>
          <cell r="O1187">
            <v>43831</v>
          </cell>
          <cell r="P1187" t="str">
            <v>Current</v>
          </cell>
        </row>
        <row r="1188">
          <cell r="B1188">
            <v>41911</v>
          </cell>
          <cell r="C1188">
            <v>28</v>
          </cell>
          <cell r="D1188" t="str">
            <v>BC</v>
          </cell>
          <cell r="E1188" t="str">
            <v>Purchase</v>
          </cell>
          <cell r="F1188" t="str">
            <v>Fixed</v>
          </cell>
          <cell r="I1188">
            <v>24.91</v>
          </cell>
          <cell r="J1188">
            <v>23.2</v>
          </cell>
          <cell r="K1188" t="str">
            <v>HiRatio</v>
          </cell>
          <cell r="L1188">
            <v>0</v>
          </cell>
          <cell r="M1188" t="str">
            <v>Owner-Occupied</v>
          </cell>
          <cell r="N1188">
            <v>4</v>
          </cell>
          <cell r="O1188">
            <v>42571</v>
          </cell>
          <cell r="P1188" t="str">
            <v>Current</v>
          </cell>
        </row>
        <row r="1189">
          <cell r="B1189">
            <v>40731</v>
          </cell>
          <cell r="C1189">
            <v>66</v>
          </cell>
          <cell r="D1189" t="str">
            <v>BC</v>
          </cell>
          <cell r="E1189" t="str">
            <v>Purchase</v>
          </cell>
          <cell r="F1189" t="str">
            <v>Fixed</v>
          </cell>
          <cell r="I1189">
            <v>40.33</v>
          </cell>
          <cell r="J1189">
            <v>40.24</v>
          </cell>
          <cell r="K1189" t="str">
            <v>HiRatio</v>
          </cell>
          <cell r="L1189">
            <v>0</v>
          </cell>
          <cell r="M1189" t="str">
            <v>Owner-Occupied</v>
          </cell>
          <cell r="N1189">
            <v>4</v>
          </cell>
          <cell r="O1189">
            <v>41814</v>
          </cell>
          <cell r="P1189" t="str">
            <v>Current</v>
          </cell>
        </row>
        <row r="1190">
          <cell r="B1190">
            <v>42193</v>
          </cell>
          <cell r="C1190">
            <v>18</v>
          </cell>
          <cell r="D1190" t="str">
            <v>ON</v>
          </cell>
          <cell r="E1190" t="str">
            <v>Refinance External</v>
          </cell>
          <cell r="F1190" t="str">
            <v>ARM</v>
          </cell>
          <cell r="I1190">
            <v>35.869999999999997</v>
          </cell>
          <cell r="J1190">
            <v>25.51</v>
          </cell>
          <cell r="K1190" t="str">
            <v>Conv</v>
          </cell>
          <cell r="L1190">
            <v>262167.58</v>
          </cell>
          <cell r="M1190" t="str">
            <v>Owner-Occupied</v>
          </cell>
          <cell r="N1190">
            <v>0</v>
          </cell>
          <cell r="O1190">
            <v>43831</v>
          </cell>
          <cell r="P1190" t="str">
            <v>Current</v>
          </cell>
        </row>
        <row r="1191">
          <cell r="B1191">
            <v>42068</v>
          </cell>
          <cell r="C1191">
            <v>22</v>
          </cell>
          <cell r="D1191" t="str">
            <v>AB</v>
          </cell>
          <cell r="E1191" t="str">
            <v>Purchase</v>
          </cell>
          <cell r="F1191" t="str">
            <v>Fixed</v>
          </cell>
          <cell r="I1191">
            <v>16.559999999999999</v>
          </cell>
          <cell r="J1191">
            <v>15.84</v>
          </cell>
          <cell r="K1191" t="str">
            <v>Conv</v>
          </cell>
          <cell r="L1191">
            <v>252180.37</v>
          </cell>
          <cell r="M1191" t="str">
            <v>Owner-Occupied</v>
          </cell>
          <cell r="N1191">
            <v>0</v>
          </cell>
          <cell r="O1191">
            <v>43831</v>
          </cell>
          <cell r="P1191" t="str">
            <v>Current</v>
          </cell>
        </row>
        <row r="1192">
          <cell r="B1192">
            <v>41354</v>
          </cell>
          <cell r="C1192">
            <v>46</v>
          </cell>
          <cell r="D1192" t="str">
            <v>BC</v>
          </cell>
          <cell r="E1192" t="str">
            <v>Purchase</v>
          </cell>
          <cell r="F1192" t="str">
            <v>Fixed</v>
          </cell>
          <cell r="I1192">
            <v>42.85</v>
          </cell>
          <cell r="J1192">
            <v>28.4</v>
          </cell>
          <cell r="K1192" t="str">
            <v>HiRatio</v>
          </cell>
          <cell r="L1192">
            <v>115539.35</v>
          </cell>
          <cell r="M1192" t="str">
            <v>Owner-Occupied</v>
          </cell>
          <cell r="N1192">
            <v>0</v>
          </cell>
          <cell r="O1192">
            <v>43831</v>
          </cell>
          <cell r="P1192" t="str">
            <v>Current</v>
          </cell>
        </row>
        <row r="1193">
          <cell r="B1193">
            <v>41082</v>
          </cell>
          <cell r="C1193">
            <v>55</v>
          </cell>
          <cell r="D1193" t="str">
            <v>ON</v>
          </cell>
          <cell r="E1193" t="str">
            <v>Refinance External</v>
          </cell>
          <cell r="F1193" t="str">
            <v>Fixed</v>
          </cell>
          <cell r="I1193">
            <v>34.479999999999997</v>
          </cell>
          <cell r="J1193">
            <v>32.47</v>
          </cell>
          <cell r="K1193" t="str">
            <v>HiRatio</v>
          </cell>
          <cell r="L1193">
            <v>0</v>
          </cell>
          <cell r="M1193" t="str">
            <v>Owner-Occupied</v>
          </cell>
          <cell r="N1193">
            <v>4</v>
          </cell>
          <cell r="O1193">
            <v>41691</v>
          </cell>
          <cell r="P1193" t="str">
            <v>Current</v>
          </cell>
        </row>
        <row r="1194">
          <cell r="B1194">
            <v>41705</v>
          </cell>
          <cell r="C1194">
            <v>34</v>
          </cell>
          <cell r="D1194" t="str">
            <v>AB</v>
          </cell>
          <cell r="E1194" t="str">
            <v>Purchase</v>
          </cell>
          <cell r="F1194" t="str">
            <v>Fixed</v>
          </cell>
          <cell r="I1194">
            <v>42.95</v>
          </cell>
          <cell r="J1194">
            <v>17.16</v>
          </cell>
          <cell r="K1194" t="str">
            <v>HiRatio</v>
          </cell>
          <cell r="L1194">
            <v>193739.59</v>
          </cell>
          <cell r="M1194" t="str">
            <v>Owner-Occupied</v>
          </cell>
          <cell r="N1194">
            <v>0</v>
          </cell>
          <cell r="O1194">
            <v>43831</v>
          </cell>
          <cell r="P1194" t="str">
            <v>Current</v>
          </cell>
        </row>
        <row r="1195">
          <cell r="B1195">
            <v>40848</v>
          </cell>
          <cell r="C1195">
            <v>62</v>
          </cell>
          <cell r="D1195" t="str">
            <v>ON</v>
          </cell>
          <cell r="E1195" t="str">
            <v>Purchase</v>
          </cell>
          <cell r="F1195" t="str">
            <v>Fixed</v>
          </cell>
          <cell r="I1195">
            <v>36.78</v>
          </cell>
          <cell r="J1195">
            <v>25.12</v>
          </cell>
          <cell r="K1195" t="str">
            <v>HiRatio</v>
          </cell>
          <cell r="L1195">
            <v>0</v>
          </cell>
          <cell r="M1195" t="str">
            <v>Owner-Occupied</v>
          </cell>
          <cell r="N1195">
            <v>4</v>
          </cell>
          <cell r="O1195">
            <v>42677</v>
          </cell>
          <cell r="P1195" t="str">
            <v>Current</v>
          </cell>
        </row>
        <row r="1196">
          <cell r="B1196">
            <v>42307</v>
          </cell>
          <cell r="C1196">
            <v>15</v>
          </cell>
          <cell r="D1196" t="str">
            <v>ON</v>
          </cell>
          <cell r="E1196" t="str">
            <v>Refinance External</v>
          </cell>
          <cell r="F1196" t="str">
            <v>ARM</v>
          </cell>
          <cell r="I1196">
            <v>29.6</v>
          </cell>
          <cell r="J1196">
            <v>25.22</v>
          </cell>
          <cell r="K1196" t="str">
            <v>Conv</v>
          </cell>
          <cell r="L1196">
            <v>152752.18</v>
          </cell>
          <cell r="M1196" t="str">
            <v>Owner-Occupied</v>
          </cell>
          <cell r="N1196">
            <v>0</v>
          </cell>
          <cell r="O1196">
            <v>43831</v>
          </cell>
          <cell r="P1196" t="str">
            <v>Current</v>
          </cell>
        </row>
        <row r="1197">
          <cell r="B1197">
            <v>41425</v>
          </cell>
          <cell r="C1197">
            <v>44</v>
          </cell>
          <cell r="D1197" t="str">
            <v>BC</v>
          </cell>
          <cell r="E1197" t="str">
            <v>Purchase</v>
          </cell>
          <cell r="F1197" t="str">
            <v>Fixed</v>
          </cell>
          <cell r="I1197">
            <v>25.72</v>
          </cell>
          <cell r="J1197">
            <v>25.19</v>
          </cell>
          <cell r="K1197" t="str">
            <v>HiRatio</v>
          </cell>
          <cell r="L1197">
            <v>209518.54</v>
          </cell>
          <cell r="M1197" t="str">
            <v>Owner-Occupied</v>
          </cell>
          <cell r="N1197">
            <v>0</v>
          </cell>
          <cell r="O1197">
            <v>43831</v>
          </cell>
          <cell r="P1197" t="str">
            <v>Current</v>
          </cell>
        </row>
        <row r="1198">
          <cell r="B1198">
            <v>42305</v>
          </cell>
          <cell r="C1198">
            <v>15</v>
          </cell>
          <cell r="D1198" t="str">
            <v>ON</v>
          </cell>
          <cell r="E1198" t="str">
            <v>Purchase</v>
          </cell>
          <cell r="F1198" t="str">
            <v>Fixed</v>
          </cell>
          <cell r="I1198">
            <v>30.92</v>
          </cell>
          <cell r="J1198">
            <v>20.65</v>
          </cell>
          <cell r="K1198" t="str">
            <v>HiRatio</v>
          </cell>
          <cell r="L1198">
            <v>452364.33</v>
          </cell>
          <cell r="M1198" t="str">
            <v>Owner-Occupied</v>
          </cell>
          <cell r="N1198">
            <v>0</v>
          </cell>
          <cell r="O1198">
            <v>43831</v>
          </cell>
          <cell r="P1198" t="str">
            <v>Current</v>
          </cell>
        </row>
        <row r="1199">
          <cell r="B1199">
            <v>42234</v>
          </cell>
          <cell r="C1199">
            <v>17</v>
          </cell>
          <cell r="D1199" t="str">
            <v>ON</v>
          </cell>
          <cell r="E1199" t="str">
            <v>Transfer</v>
          </cell>
          <cell r="F1199" t="str">
            <v>ARM</v>
          </cell>
          <cell r="I1199">
            <v>22.59</v>
          </cell>
          <cell r="J1199">
            <v>17.7</v>
          </cell>
          <cell r="K1199" t="str">
            <v>HiRatio</v>
          </cell>
          <cell r="L1199">
            <v>158608.94</v>
          </cell>
          <cell r="M1199" t="str">
            <v>Owner-Occupied</v>
          </cell>
          <cell r="N1199">
            <v>0</v>
          </cell>
          <cell r="O1199">
            <v>43831</v>
          </cell>
          <cell r="P1199" t="str">
            <v>Current</v>
          </cell>
        </row>
        <row r="1200">
          <cell r="B1200">
            <v>40724</v>
          </cell>
          <cell r="C1200">
            <v>67</v>
          </cell>
          <cell r="D1200" t="str">
            <v>ON</v>
          </cell>
          <cell r="E1200" t="str">
            <v>Purchase</v>
          </cell>
          <cell r="F1200" t="str">
            <v>Fixed</v>
          </cell>
          <cell r="I1200">
            <v>32.78</v>
          </cell>
          <cell r="J1200">
            <v>23.61</v>
          </cell>
          <cell r="K1200" t="str">
            <v>HiRatio</v>
          </cell>
          <cell r="L1200">
            <v>0</v>
          </cell>
          <cell r="M1200" t="str">
            <v>Owner-Occupied</v>
          </cell>
          <cell r="N1200">
            <v>4</v>
          </cell>
          <cell r="O1200">
            <v>42107</v>
          </cell>
          <cell r="P1200" t="str">
            <v>Current</v>
          </cell>
        </row>
        <row r="1201">
          <cell r="B1201">
            <v>42216</v>
          </cell>
          <cell r="C1201">
            <v>18</v>
          </cell>
          <cell r="D1201" t="str">
            <v>ON</v>
          </cell>
          <cell r="E1201" t="str">
            <v>Purchase</v>
          </cell>
          <cell r="F1201" t="str">
            <v>ARM</v>
          </cell>
          <cell r="I1201">
            <v>27.25</v>
          </cell>
          <cell r="J1201">
            <v>23.62</v>
          </cell>
          <cell r="K1201" t="str">
            <v>Conv</v>
          </cell>
          <cell r="L1201">
            <v>516477.28</v>
          </cell>
          <cell r="M1201" t="str">
            <v>Owner-Occupied</v>
          </cell>
          <cell r="N1201">
            <v>0</v>
          </cell>
          <cell r="O1201">
            <v>43831</v>
          </cell>
          <cell r="P1201" t="str">
            <v>Current</v>
          </cell>
        </row>
        <row r="1202">
          <cell r="B1202">
            <v>41890</v>
          </cell>
          <cell r="C1202">
            <v>28</v>
          </cell>
          <cell r="D1202" t="str">
            <v>ON</v>
          </cell>
          <cell r="E1202" t="str">
            <v>Purchase</v>
          </cell>
          <cell r="F1202" t="str">
            <v>Fixed</v>
          </cell>
          <cell r="I1202">
            <v>40.69</v>
          </cell>
          <cell r="J1202">
            <v>16.53</v>
          </cell>
          <cell r="K1202" t="str">
            <v>HiRatio</v>
          </cell>
          <cell r="L1202">
            <v>162557.56</v>
          </cell>
          <cell r="M1202" t="str">
            <v>Owner-Occupied</v>
          </cell>
          <cell r="N1202">
            <v>0</v>
          </cell>
          <cell r="O1202">
            <v>43831</v>
          </cell>
          <cell r="P1202" t="str">
            <v>Current</v>
          </cell>
        </row>
        <row r="1203">
          <cell r="B1203">
            <v>40507</v>
          </cell>
          <cell r="C1203">
            <v>74</v>
          </cell>
          <cell r="D1203" t="str">
            <v>ON</v>
          </cell>
          <cell r="E1203" t="str">
            <v>Refinance External</v>
          </cell>
          <cell r="F1203" t="str">
            <v>Fixed</v>
          </cell>
          <cell r="I1203">
            <v>38.950000000000003</v>
          </cell>
          <cell r="J1203">
            <v>25.41</v>
          </cell>
          <cell r="K1203" t="str">
            <v>Conv</v>
          </cell>
          <cell r="L1203">
            <v>0</v>
          </cell>
          <cell r="M1203" t="str">
            <v>Owner-Occupied</v>
          </cell>
          <cell r="N1203">
            <v>4</v>
          </cell>
          <cell r="O1203">
            <v>41453</v>
          </cell>
          <cell r="P1203" t="str">
            <v>Current</v>
          </cell>
        </row>
        <row r="1204">
          <cell r="B1204">
            <v>42622</v>
          </cell>
          <cell r="C1204">
            <v>4</v>
          </cell>
          <cell r="D1204" t="str">
            <v>ON</v>
          </cell>
          <cell r="E1204" t="str">
            <v>Purchase</v>
          </cell>
          <cell r="F1204" t="str">
            <v>Fixed</v>
          </cell>
          <cell r="I1204">
            <v>33.15</v>
          </cell>
          <cell r="J1204">
            <v>32.64</v>
          </cell>
          <cell r="K1204" t="str">
            <v>HiRatio</v>
          </cell>
          <cell r="L1204">
            <v>197183.66</v>
          </cell>
          <cell r="M1204" t="str">
            <v>Owner-Occupied</v>
          </cell>
          <cell r="N1204">
            <v>0</v>
          </cell>
          <cell r="O1204">
            <v>43831</v>
          </cell>
          <cell r="P1204" t="str">
            <v>Current</v>
          </cell>
        </row>
        <row r="1205">
          <cell r="B1205">
            <v>41228</v>
          </cell>
          <cell r="C1205">
            <v>50</v>
          </cell>
          <cell r="D1205" t="str">
            <v>ON</v>
          </cell>
          <cell r="E1205" t="str">
            <v>Purchase</v>
          </cell>
          <cell r="F1205" t="str">
            <v>Fixed</v>
          </cell>
          <cell r="I1205">
            <v>41.04</v>
          </cell>
          <cell r="J1205">
            <v>35.26</v>
          </cell>
          <cell r="K1205" t="str">
            <v>Conv</v>
          </cell>
          <cell r="L1205">
            <v>430863.41</v>
          </cell>
          <cell r="M1205" t="str">
            <v>Owner-Occupied</v>
          </cell>
          <cell r="N1205">
            <v>0</v>
          </cell>
          <cell r="O1205">
            <v>43831</v>
          </cell>
          <cell r="P1205" t="str">
            <v>Current</v>
          </cell>
        </row>
        <row r="1206">
          <cell r="B1206">
            <v>42102</v>
          </cell>
          <cell r="C1206">
            <v>21</v>
          </cell>
          <cell r="D1206" t="str">
            <v>ON</v>
          </cell>
          <cell r="E1206" t="str">
            <v>Transfer</v>
          </cell>
          <cell r="F1206" t="str">
            <v>ARM</v>
          </cell>
          <cell r="I1206">
            <v>35.880000000000003</v>
          </cell>
          <cell r="J1206">
            <v>23.71</v>
          </cell>
          <cell r="K1206" t="str">
            <v>HiRatio</v>
          </cell>
          <cell r="L1206">
            <v>167406.01</v>
          </cell>
          <cell r="M1206" t="str">
            <v>Owner-Occupied</v>
          </cell>
          <cell r="N1206">
            <v>0</v>
          </cell>
          <cell r="O1206">
            <v>43831</v>
          </cell>
          <cell r="P1206" t="str">
            <v>Current</v>
          </cell>
        </row>
        <row r="1207">
          <cell r="B1207">
            <v>42632</v>
          </cell>
          <cell r="C1207">
            <v>4</v>
          </cell>
          <cell r="D1207" t="str">
            <v>AB</v>
          </cell>
          <cell r="E1207" t="str">
            <v>Refinance External</v>
          </cell>
          <cell r="F1207" t="str">
            <v>Fixed</v>
          </cell>
          <cell r="I1207">
            <v>41.22</v>
          </cell>
          <cell r="J1207">
            <v>6.05</v>
          </cell>
          <cell r="K1207" t="str">
            <v>Conv</v>
          </cell>
          <cell r="L1207">
            <v>277274.61</v>
          </cell>
          <cell r="M1207" t="str">
            <v>Second Home</v>
          </cell>
          <cell r="N1207">
            <v>0</v>
          </cell>
          <cell r="O1207">
            <v>43831</v>
          </cell>
          <cell r="P1207" t="str">
            <v>Current</v>
          </cell>
        </row>
        <row r="1208">
          <cell r="B1208">
            <v>41970</v>
          </cell>
          <cell r="C1208">
            <v>26</v>
          </cell>
          <cell r="D1208" t="str">
            <v>BC</v>
          </cell>
          <cell r="E1208" t="str">
            <v>Purchase</v>
          </cell>
          <cell r="F1208" t="str">
            <v>ARM</v>
          </cell>
          <cell r="I1208">
            <v>33</v>
          </cell>
          <cell r="J1208">
            <v>11.46</v>
          </cell>
          <cell r="K1208" t="str">
            <v>Conv</v>
          </cell>
          <cell r="L1208">
            <v>139900.75</v>
          </cell>
          <cell r="M1208" t="str">
            <v>Owner-Occupied</v>
          </cell>
          <cell r="N1208">
            <v>0</v>
          </cell>
          <cell r="O1208">
            <v>43831</v>
          </cell>
          <cell r="P1208" t="str">
            <v>Current</v>
          </cell>
        </row>
        <row r="1209">
          <cell r="B1209">
            <v>40841</v>
          </cell>
          <cell r="C1209">
            <v>63</v>
          </cell>
          <cell r="D1209" t="str">
            <v>MB</v>
          </cell>
          <cell r="E1209" t="str">
            <v>Refinance External</v>
          </cell>
          <cell r="F1209" t="str">
            <v>Fixed</v>
          </cell>
          <cell r="I1209">
            <v>37.869999999999997</v>
          </cell>
          <cell r="J1209">
            <v>19.149999999999999</v>
          </cell>
          <cell r="K1209" t="str">
            <v>Conv</v>
          </cell>
          <cell r="L1209">
            <v>0</v>
          </cell>
          <cell r="M1209" t="str">
            <v>Owner-Occupied</v>
          </cell>
          <cell r="N1209">
            <v>4</v>
          </cell>
          <cell r="O1209">
            <v>41929</v>
          </cell>
          <cell r="P1209" t="str">
            <v>Current</v>
          </cell>
        </row>
        <row r="1210">
          <cell r="B1210">
            <v>42201</v>
          </cell>
          <cell r="C1210">
            <v>18</v>
          </cell>
          <cell r="D1210" t="str">
            <v>AB</v>
          </cell>
          <cell r="E1210" t="str">
            <v>Refinance External</v>
          </cell>
          <cell r="F1210" t="str">
            <v>Fixed</v>
          </cell>
          <cell r="I1210">
            <v>33.340000000000003</v>
          </cell>
          <cell r="J1210">
            <v>21.79</v>
          </cell>
          <cell r="K1210" t="str">
            <v>Conv</v>
          </cell>
          <cell r="L1210">
            <v>168635.85</v>
          </cell>
          <cell r="M1210" t="str">
            <v>Owner-Occupied</v>
          </cell>
          <cell r="N1210">
            <v>0</v>
          </cell>
          <cell r="O1210">
            <v>43831</v>
          </cell>
          <cell r="P1210" t="str">
            <v>Current</v>
          </cell>
        </row>
        <row r="1211">
          <cell r="B1211">
            <v>40602</v>
          </cell>
          <cell r="C1211">
            <v>71</v>
          </cell>
          <cell r="D1211" t="str">
            <v>ON</v>
          </cell>
          <cell r="E1211" t="str">
            <v>Purchase</v>
          </cell>
          <cell r="F1211" t="str">
            <v>Fixed</v>
          </cell>
          <cell r="I1211">
            <v>23.19</v>
          </cell>
          <cell r="J1211">
            <v>22.15</v>
          </cell>
          <cell r="K1211" t="str">
            <v>HiRatio</v>
          </cell>
          <cell r="L1211">
            <v>0</v>
          </cell>
          <cell r="M1211" t="str">
            <v>Owner-Occupied</v>
          </cell>
          <cell r="N1211">
            <v>4</v>
          </cell>
          <cell r="O1211">
            <v>42444</v>
          </cell>
          <cell r="P1211" t="str">
            <v>Current</v>
          </cell>
        </row>
        <row r="1212">
          <cell r="B1212">
            <v>42184</v>
          </cell>
          <cell r="C1212">
            <v>19</v>
          </cell>
          <cell r="D1212" t="str">
            <v>AB</v>
          </cell>
          <cell r="E1212" t="str">
            <v>Purchase</v>
          </cell>
          <cell r="F1212" t="str">
            <v>ARM</v>
          </cell>
          <cell r="I1212">
            <v>25.71</v>
          </cell>
          <cell r="J1212">
            <v>25.5</v>
          </cell>
          <cell r="K1212" t="str">
            <v>Conv</v>
          </cell>
          <cell r="L1212">
            <v>328614.46999999997</v>
          </cell>
          <cell r="M1212" t="str">
            <v>Owner-Occupied</v>
          </cell>
          <cell r="N1212">
            <v>0</v>
          </cell>
          <cell r="O1212">
            <v>43831</v>
          </cell>
          <cell r="P1212" t="str">
            <v>Current</v>
          </cell>
        </row>
        <row r="1213">
          <cell r="B1213">
            <v>41753</v>
          </cell>
          <cell r="C1213">
            <v>33</v>
          </cell>
          <cell r="D1213" t="str">
            <v>ON</v>
          </cell>
          <cell r="E1213" t="str">
            <v>Transfer</v>
          </cell>
          <cell r="F1213" t="str">
            <v>Fixed</v>
          </cell>
          <cell r="I1213">
            <v>12.77</v>
          </cell>
          <cell r="J1213">
            <v>12.36</v>
          </cell>
          <cell r="K1213" t="str">
            <v>Conv</v>
          </cell>
          <cell r="L1213">
            <v>38434.43</v>
          </cell>
          <cell r="M1213" t="str">
            <v>Owner-Occupied</v>
          </cell>
          <cell r="N1213">
            <v>0</v>
          </cell>
          <cell r="O1213">
            <v>43831</v>
          </cell>
          <cell r="P1213" t="str">
            <v>Current</v>
          </cell>
        </row>
        <row r="1214">
          <cell r="B1214">
            <v>41971</v>
          </cell>
          <cell r="C1214">
            <v>26</v>
          </cell>
          <cell r="D1214" t="str">
            <v>BC</v>
          </cell>
          <cell r="E1214" t="str">
            <v>Purchase</v>
          </cell>
          <cell r="F1214" t="str">
            <v>ARM</v>
          </cell>
          <cell r="I1214">
            <v>30.33</v>
          </cell>
          <cell r="J1214">
            <v>24.62</v>
          </cell>
          <cell r="K1214" t="str">
            <v>Conv</v>
          </cell>
          <cell r="L1214">
            <v>394141.26</v>
          </cell>
          <cell r="M1214" t="str">
            <v>Owner-Occupied</v>
          </cell>
          <cell r="N1214">
            <v>0</v>
          </cell>
          <cell r="O1214">
            <v>43831</v>
          </cell>
          <cell r="P1214" t="str">
            <v>Current</v>
          </cell>
        </row>
        <row r="1215">
          <cell r="B1215">
            <v>40415</v>
          </cell>
          <cell r="C1215">
            <v>77</v>
          </cell>
          <cell r="D1215" t="str">
            <v>BC</v>
          </cell>
          <cell r="E1215" t="str">
            <v>Purchase</v>
          </cell>
          <cell r="F1215" t="str">
            <v>Variable</v>
          </cell>
          <cell r="I1215">
            <v>26.8</v>
          </cell>
          <cell r="J1215">
            <v>27.27</v>
          </cell>
          <cell r="K1215" t="str">
            <v>Conv</v>
          </cell>
          <cell r="L1215">
            <v>300000</v>
          </cell>
          <cell r="M1215" t="str">
            <v>Second Home</v>
          </cell>
          <cell r="N1215">
            <v>0</v>
          </cell>
          <cell r="O1215">
            <v>43831</v>
          </cell>
          <cell r="P1215" t="str">
            <v>Current</v>
          </cell>
        </row>
        <row r="1216">
          <cell r="B1216">
            <v>40969</v>
          </cell>
          <cell r="C1216">
            <v>58</v>
          </cell>
          <cell r="D1216" t="str">
            <v>ON</v>
          </cell>
          <cell r="E1216" t="str">
            <v>Refinance External</v>
          </cell>
          <cell r="F1216" t="str">
            <v>Fixed</v>
          </cell>
          <cell r="I1216">
            <v>34.39</v>
          </cell>
          <cell r="J1216">
            <v>49.99</v>
          </cell>
          <cell r="K1216" t="str">
            <v>Conv</v>
          </cell>
          <cell r="L1216">
            <v>0</v>
          </cell>
          <cell r="M1216" t="str">
            <v>Rental</v>
          </cell>
          <cell r="N1216">
            <v>4</v>
          </cell>
          <cell r="O1216">
            <v>41793</v>
          </cell>
          <cell r="P1216" t="str">
            <v>Current</v>
          </cell>
        </row>
        <row r="1217">
          <cell r="B1217">
            <v>41425</v>
          </cell>
          <cell r="C1217">
            <v>44</v>
          </cell>
          <cell r="D1217" t="str">
            <v>BC</v>
          </cell>
          <cell r="E1217" t="str">
            <v>Purchase</v>
          </cell>
          <cell r="F1217" t="str">
            <v>ARM</v>
          </cell>
          <cell r="I1217">
            <v>35.799999999999997</v>
          </cell>
          <cell r="J1217">
            <v>13.74</v>
          </cell>
          <cell r="K1217" t="str">
            <v>HiRatio</v>
          </cell>
          <cell r="L1217">
            <v>0</v>
          </cell>
          <cell r="M1217" t="str">
            <v>Owner-Occupied</v>
          </cell>
          <cell r="N1217">
            <v>4</v>
          </cell>
          <cell r="O1217">
            <v>42538</v>
          </cell>
          <cell r="P1217" t="str">
            <v>Current</v>
          </cell>
        </row>
        <row r="1218">
          <cell r="B1218">
            <v>41929</v>
          </cell>
          <cell r="C1218">
            <v>27</v>
          </cell>
          <cell r="D1218" t="str">
            <v>BC</v>
          </cell>
          <cell r="E1218" t="str">
            <v>Purchase</v>
          </cell>
          <cell r="F1218" t="str">
            <v>Fixed</v>
          </cell>
          <cell r="I1218">
            <v>38.42</v>
          </cell>
          <cell r="J1218">
            <v>36.590000000000003</v>
          </cell>
          <cell r="K1218" t="str">
            <v>Conv</v>
          </cell>
          <cell r="L1218">
            <v>275511.49</v>
          </cell>
          <cell r="M1218" t="str">
            <v>Owner-Occupied</v>
          </cell>
          <cell r="N1218">
            <v>0</v>
          </cell>
          <cell r="O1218">
            <v>43831</v>
          </cell>
          <cell r="P1218" t="str">
            <v>Current</v>
          </cell>
        </row>
        <row r="1219">
          <cell r="B1219">
            <v>40989</v>
          </cell>
          <cell r="C1219">
            <v>58</v>
          </cell>
          <cell r="D1219" t="str">
            <v>AB</v>
          </cell>
          <cell r="E1219" t="str">
            <v>Purchase</v>
          </cell>
          <cell r="F1219" t="str">
            <v>Fixed</v>
          </cell>
          <cell r="I1219">
            <v>37.54</v>
          </cell>
          <cell r="J1219">
            <v>21.34</v>
          </cell>
          <cell r="K1219" t="str">
            <v>HiRatio</v>
          </cell>
          <cell r="L1219">
            <v>0</v>
          </cell>
          <cell r="M1219" t="str">
            <v>Owner-Occupied</v>
          </cell>
          <cell r="N1219">
            <v>4</v>
          </cell>
          <cell r="O1219">
            <v>42339</v>
          </cell>
          <cell r="P1219" t="str">
            <v>Current</v>
          </cell>
        </row>
        <row r="1220">
          <cell r="B1220">
            <v>41989</v>
          </cell>
          <cell r="C1220">
            <v>25</v>
          </cell>
          <cell r="D1220" t="str">
            <v>NS</v>
          </cell>
          <cell r="E1220" t="str">
            <v>Purchase with Improvements</v>
          </cell>
          <cell r="F1220" t="str">
            <v>ARM</v>
          </cell>
          <cell r="I1220">
            <v>38.799999999999997</v>
          </cell>
          <cell r="J1220">
            <v>15.23</v>
          </cell>
          <cell r="K1220" t="str">
            <v>HiRatio</v>
          </cell>
          <cell r="L1220">
            <v>189091.09</v>
          </cell>
          <cell r="M1220" t="str">
            <v>Owner-Occupied</v>
          </cell>
          <cell r="N1220">
            <v>0</v>
          </cell>
          <cell r="O1220">
            <v>43831</v>
          </cell>
          <cell r="P1220" t="str">
            <v>Current</v>
          </cell>
        </row>
        <row r="1221">
          <cell r="B1221">
            <v>42271</v>
          </cell>
          <cell r="C1221">
            <v>16</v>
          </cell>
          <cell r="D1221" t="str">
            <v>ON</v>
          </cell>
          <cell r="E1221" t="str">
            <v>Purchase</v>
          </cell>
          <cell r="F1221" t="str">
            <v>Fixed</v>
          </cell>
          <cell r="I1221">
            <v>43.25</v>
          </cell>
          <cell r="J1221">
            <v>33.04</v>
          </cell>
          <cell r="K1221" t="str">
            <v>HiRatio</v>
          </cell>
          <cell r="L1221">
            <v>418009.1</v>
          </cell>
          <cell r="M1221" t="str">
            <v>Owner-Occupied</v>
          </cell>
          <cell r="N1221">
            <v>0</v>
          </cell>
          <cell r="O1221">
            <v>43831</v>
          </cell>
          <cell r="P1221" t="str">
            <v>Current</v>
          </cell>
        </row>
        <row r="1222">
          <cell r="B1222">
            <v>42535</v>
          </cell>
          <cell r="C1222">
            <v>7</v>
          </cell>
          <cell r="D1222" t="str">
            <v>ON</v>
          </cell>
          <cell r="E1222" t="str">
            <v>Port Decrease</v>
          </cell>
          <cell r="F1222" t="str">
            <v>ARM</v>
          </cell>
          <cell r="I1222">
            <v>20.010000000000002</v>
          </cell>
          <cell r="J1222">
            <v>18.84</v>
          </cell>
          <cell r="K1222" t="str">
            <v>Conv</v>
          </cell>
          <cell r="L1222">
            <v>143393.56</v>
          </cell>
          <cell r="M1222" t="str">
            <v>Owner-Occupied</v>
          </cell>
          <cell r="N1222">
            <v>0</v>
          </cell>
          <cell r="O1222">
            <v>43831</v>
          </cell>
          <cell r="P1222" t="str">
            <v>Current</v>
          </cell>
        </row>
        <row r="1223">
          <cell r="B1223">
            <v>40996</v>
          </cell>
          <cell r="C1223">
            <v>58</v>
          </cell>
          <cell r="D1223" t="str">
            <v>AB</v>
          </cell>
          <cell r="E1223" t="str">
            <v>Purchase</v>
          </cell>
          <cell r="F1223" t="str">
            <v>Fixed</v>
          </cell>
          <cell r="I1223">
            <v>33.369999999999997</v>
          </cell>
          <cell r="J1223">
            <v>11.57</v>
          </cell>
          <cell r="K1223" t="str">
            <v>HiRatio</v>
          </cell>
          <cell r="L1223">
            <v>247222.78</v>
          </cell>
          <cell r="M1223" t="str">
            <v>Owner-Occupied</v>
          </cell>
          <cell r="N1223">
            <v>0</v>
          </cell>
          <cell r="O1223">
            <v>43831</v>
          </cell>
          <cell r="P1223" t="str">
            <v>Current</v>
          </cell>
        </row>
        <row r="1224">
          <cell r="B1224">
            <v>41901</v>
          </cell>
          <cell r="C1224">
            <v>28</v>
          </cell>
          <cell r="D1224" t="str">
            <v>BC</v>
          </cell>
          <cell r="E1224" t="str">
            <v>Refinance External</v>
          </cell>
          <cell r="F1224" t="str">
            <v>ARM</v>
          </cell>
          <cell r="I1224">
            <v>28.17</v>
          </cell>
          <cell r="J1224">
            <v>27.54</v>
          </cell>
          <cell r="K1224" t="str">
            <v>Conv</v>
          </cell>
          <cell r="L1224">
            <v>120269.87</v>
          </cell>
          <cell r="M1224" t="str">
            <v>Owner-Occupied</v>
          </cell>
          <cell r="N1224">
            <v>0</v>
          </cell>
          <cell r="O1224">
            <v>43831</v>
          </cell>
          <cell r="P1224" t="str">
            <v>Current</v>
          </cell>
        </row>
        <row r="1225">
          <cell r="B1225">
            <v>42139</v>
          </cell>
          <cell r="C1225">
            <v>20</v>
          </cell>
          <cell r="D1225" t="str">
            <v>ON</v>
          </cell>
          <cell r="E1225" t="str">
            <v>Purchase</v>
          </cell>
          <cell r="F1225" t="str">
            <v>Fixed</v>
          </cell>
          <cell r="I1225">
            <v>39.58</v>
          </cell>
          <cell r="J1225">
            <v>18.47</v>
          </cell>
          <cell r="K1225" t="str">
            <v>HiRatio</v>
          </cell>
          <cell r="L1225">
            <v>172508.2</v>
          </cell>
          <cell r="M1225" t="str">
            <v>Owner-Occupied</v>
          </cell>
          <cell r="N1225">
            <v>0</v>
          </cell>
          <cell r="O1225">
            <v>43831</v>
          </cell>
          <cell r="P1225" t="str">
            <v>Current</v>
          </cell>
        </row>
        <row r="1226">
          <cell r="B1226">
            <v>40877</v>
          </cell>
          <cell r="C1226">
            <v>62</v>
          </cell>
          <cell r="D1226" t="str">
            <v>AB</v>
          </cell>
          <cell r="E1226" t="str">
            <v>Purchase</v>
          </cell>
          <cell r="F1226" t="str">
            <v>ARM</v>
          </cell>
          <cell r="I1226">
            <v>32.700000000000003</v>
          </cell>
          <cell r="J1226">
            <v>21.79</v>
          </cell>
          <cell r="K1226" t="str">
            <v>Conv</v>
          </cell>
          <cell r="L1226">
            <v>0</v>
          </cell>
          <cell r="M1226" t="str">
            <v>Rental</v>
          </cell>
          <cell r="N1226">
            <v>4</v>
          </cell>
          <cell r="O1226">
            <v>41033</v>
          </cell>
          <cell r="P1226" t="str">
            <v>Current</v>
          </cell>
        </row>
        <row r="1227">
          <cell r="B1227">
            <v>41704</v>
          </cell>
          <cell r="C1227">
            <v>34</v>
          </cell>
          <cell r="D1227" t="str">
            <v>BC</v>
          </cell>
          <cell r="E1227" t="str">
            <v>Purchase</v>
          </cell>
          <cell r="F1227" t="str">
            <v>Fixed</v>
          </cell>
          <cell r="I1227">
            <v>29.62</v>
          </cell>
          <cell r="J1227">
            <v>28.07</v>
          </cell>
          <cell r="K1227" t="str">
            <v>HiRatio</v>
          </cell>
          <cell r="L1227">
            <v>195491.1</v>
          </cell>
          <cell r="M1227" t="str">
            <v>Owner-Occupied</v>
          </cell>
          <cell r="N1227">
            <v>0</v>
          </cell>
          <cell r="O1227">
            <v>43831</v>
          </cell>
          <cell r="P1227" t="str">
            <v>Current</v>
          </cell>
        </row>
        <row r="1228">
          <cell r="B1228">
            <v>41863</v>
          </cell>
          <cell r="C1228">
            <v>29</v>
          </cell>
          <cell r="D1228" t="str">
            <v>ON</v>
          </cell>
          <cell r="E1228" t="str">
            <v>Purchase with Improvements</v>
          </cell>
          <cell r="F1228" t="str">
            <v>Fixed</v>
          </cell>
          <cell r="I1228">
            <v>32.32</v>
          </cell>
          <cell r="J1228">
            <v>23.96</v>
          </cell>
          <cell r="K1228" t="str">
            <v>HiRatio</v>
          </cell>
          <cell r="L1228">
            <v>379210.23999999999</v>
          </cell>
          <cell r="M1228" t="str">
            <v>Owner-Occupied</v>
          </cell>
          <cell r="N1228">
            <v>0</v>
          </cell>
          <cell r="O1228">
            <v>43831</v>
          </cell>
          <cell r="P1228" t="str">
            <v>Current</v>
          </cell>
        </row>
        <row r="1229">
          <cell r="B1229">
            <v>42310</v>
          </cell>
          <cell r="C1229">
            <v>14</v>
          </cell>
          <cell r="D1229" t="str">
            <v>ON</v>
          </cell>
          <cell r="E1229" t="str">
            <v>Purchase</v>
          </cell>
          <cell r="F1229" t="str">
            <v>ARM</v>
          </cell>
          <cell r="I1229">
            <v>31.7</v>
          </cell>
          <cell r="J1229">
            <v>20.03</v>
          </cell>
          <cell r="K1229" t="str">
            <v>Conv</v>
          </cell>
          <cell r="L1229">
            <v>345874.65</v>
          </cell>
          <cell r="M1229" t="str">
            <v>Owner-Occupied</v>
          </cell>
          <cell r="N1229">
            <v>0</v>
          </cell>
          <cell r="O1229">
            <v>43831</v>
          </cell>
          <cell r="P1229" t="str">
            <v>Current</v>
          </cell>
        </row>
        <row r="1230">
          <cell r="B1230">
            <v>42566</v>
          </cell>
          <cell r="C1230">
            <v>6</v>
          </cell>
          <cell r="D1230" t="str">
            <v>ON</v>
          </cell>
          <cell r="E1230" t="str">
            <v>Purchase</v>
          </cell>
          <cell r="F1230" t="str">
            <v>Fixed</v>
          </cell>
          <cell r="I1230">
            <v>38.700000000000003</v>
          </cell>
          <cell r="J1230">
            <v>34.99</v>
          </cell>
          <cell r="K1230" t="str">
            <v>HiRatio</v>
          </cell>
          <cell r="L1230">
            <v>349116.17</v>
          </cell>
          <cell r="M1230" t="str">
            <v>Owner-Occupied</v>
          </cell>
          <cell r="N1230">
            <v>0</v>
          </cell>
          <cell r="O1230">
            <v>43831</v>
          </cell>
          <cell r="P1230" t="str">
            <v>Current</v>
          </cell>
        </row>
        <row r="1231">
          <cell r="B1231">
            <v>42468</v>
          </cell>
          <cell r="C1231">
            <v>9</v>
          </cell>
          <cell r="D1231" t="str">
            <v>ON</v>
          </cell>
          <cell r="E1231" t="str">
            <v>Purchase</v>
          </cell>
          <cell r="F1231" t="str">
            <v>ARM</v>
          </cell>
          <cell r="I1231">
            <v>22.25</v>
          </cell>
          <cell r="J1231">
            <v>17.62</v>
          </cell>
          <cell r="K1231" t="str">
            <v>Conv</v>
          </cell>
          <cell r="L1231">
            <v>0</v>
          </cell>
          <cell r="M1231" t="str">
            <v>Second Home</v>
          </cell>
          <cell r="N1231">
            <v>4</v>
          </cell>
          <cell r="O1231">
            <v>42563</v>
          </cell>
          <cell r="P1231" t="str">
            <v>Current</v>
          </cell>
        </row>
        <row r="1232">
          <cell r="B1232">
            <v>41136</v>
          </cell>
          <cell r="C1232">
            <v>53</v>
          </cell>
          <cell r="D1232" t="str">
            <v>AB</v>
          </cell>
          <cell r="E1232" t="str">
            <v>Purchase</v>
          </cell>
          <cell r="F1232" t="str">
            <v>Fixed</v>
          </cell>
          <cell r="I1232">
            <v>21.41</v>
          </cell>
          <cell r="J1232">
            <v>21.4</v>
          </cell>
          <cell r="K1232" t="str">
            <v>HiRatio</v>
          </cell>
          <cell r="L1232">
            <v>320613.42</v>
          </cell>
          <cell r="M1232" t="str">
            <v>Owner-Occupied</v>
          </cell>
          <cell r="N1232">
            <v>0</v>
          </cell>
          <cell r="O1232">
            <v>43831</v>
          </cell>
          <cell r="P1232" t="str">
            <v>Current</v>
          </cell>
        </row>
        <row r="1233">
          <cell r="B1233">
            <v>41089</v>
          </cell>
          <cell r="C1233">
            <v>55</v>
          </cell>
          <cell r="D1233" t="str">
            <v>ON</v>
          </cell>
          <cell r="E1233" t="str">
            <v>Purchase</v>
          </cell>
          <cell r="F1233" t="str">
            <v>Fixed</v>
          </cell>
          <cell r="I1233">
            <v>42.16</v>
          </cell>
          <cell r="J1233">
            <v>26.03</v>
          </cell>
          <cell r="K1233" t="str">
            <v>HiRatio</v>
          </cell>
          <cell r="L1233">
            <v>114900.22</v>
          </cell>
          <cell r="M1233" t="str">
            <v>Owner-Occupied</v>
          </cell>
          <cell r="N1233">
            <v>0</v>
          </cell>
          <cell r="O1233">
            <v>43831</v>
          </cell>
          <cell r="P1233" t="str">
            <v>Current</v>
          </cell>
        </row>
        <row r="1234">
          <cell r="B1234">
            <v>41873</v>
          </cell>
          <cell r="C1234">
            <v>29</v>
          </cell>
          <cell r="D1234" t="str">
            <v>NB</v>
          </cell>
          <cell r="E1234" t="str">
            <v>Purchase</v>
          </cell>
          <cell r="F1234" t="str">
            <v>Fixed</v>
          </cell>
          <cell r="I1234">
            <v>32.71</v>
          </cell>
          <cell r="J1234">
            <v>25.49</v>
          </cell>
          <cell r="K1234" t="str">
            <v>HiRatio</v>
          </cell>
          <cell r="L1234">
            <v>169045.38</v>
          </cell>
          <cell r="M1234" t="str">
            <v>Owner-Occupied</v>
          </cell>
          <cell r="N1234">
            <v>0</v>
          </cell>
          <cell r="O1234">
            <v>43831</v>
          </cell>
          <cell r="P1234" t="str">
            <v>Current</v>
          </cell>
        </row>
        <row r="1235">
          <cell r="B1235">
            <v>41647</v>
          </cell>
          <cell r="C1235">
            <v>36</v>
          </cell>
          <cell r="D1235" t="str">
            <v>BC</v>
          </cell>
          <cell r="E1235" t="str">
            <v>Purchase</v>
          </cell>
          <cell r="F1235" t="str">
            <v>Fixed</v>
          </cell>
          <cell r="I1235">
            <v>36.950000000000003</v>
          </cell>
          <cell r="J1235">
            <v>18.71</v>
          </cell>
          <cell r="K1235" t="str">
            <v>HiRatio</v>
          </cell>
          <cell r="L1235">
            <v>363483.22</v>
          </cell>
          <cell r="M1235" t="str">
            <v>Owner-Occupied</v>
          </cell>
          <cell r="N1235">
            <v>0</v>
          </cell>
          <cell r="O1235">
            <v>43831</v>
          </cell>
          <cell r="P1235" t="str">
            <v>Current</v>
          </cell>
        </row>
        <row r="1236">
          <cell r="B1236">
            <v>42520</v>
          </cell>
          <cell r="C1236">
            <v>8</v>
          </cell>
          <cell r="D1236" t="str">
            <v>ON</v>
          </cell>
          <cell r="E1236" t="str">
            <v>Refinance External</v>
          </cell>
          <cell r="F1236" t="str">
            <v>Fixed</v>
          </cell>
          <cell r="I1236">
            <v>13.97</v>
          </cell>
          <cell r="J1236">
            <v>12.1</v>
          </cell>
          <cell r="K1236" t="str">
            <v>Conv</v>
          </cell>
          <cell r="L1236">
            <v>322057.65000000002</v>
          </cell>
          <cell r="M1236" t="str">
            <v>Owner-Occupied</v>
          </cell>
          <cell r="N1236">
            <v>0</v>
          </cell>
          <cell r="O1236">
            <v>43831</v>
          </cell>
          <cell r="P1236" t="str">
            <v>Current</v>
          </cell>
        </row>
        <row r="1237">
          <cell r="B1237">
            <v>41788</v>
          </cell>
          <cell r="C1237">
            <v>32</v>
          </cell>
          <cell r="D1237" t="str">
            <v>ON</v>
          </cell>
          <cell r="E1237" t="str">
            <v>Purchase</v>
          </cell>
          <cell r="F1237" t="str">
            <v>Fixed</v>
          </cell>
          <cell r="I1237">
            <v>32.840000000000003</v>
          </cell>
          <cell r="J1237">
            <v>16.829999999999998</v>
          </cell>
          <cell r="K1237" t="str">
            <v>HiRatio</v>
          </cell>
          <cell r="L1237">
            <v>307264.32</v>
          </cell>
          <cell r="M1237" t="str">
            <v>Owner-Occupied</v>
          </cell>
          <cell r="N1237">
            <v>0</v>
          </cell>
          <cell r="O1237">
            <v>43831</v>
          </cell>
          <cell r="P1237" t="str">
            <v>Current</v>
          </cell>
        </row>
        <row r="1238">
          <cell r="B1238">
            <v>41450</v>
          </cell>
          <cell r="C1238">
            <v>43</v>
          </cell>
          <cell r="D1238" t="str">
            <v>NS</v>
          </cell>
          <cell r="E1238" t="str">
            <v>Purchase</v>
          </cell>
          <cell r="F1238" t="str">
            <v>ARM</v>
          </cell>
          <cell r="I1238">
            <v>30.65</v>
          </cell>
          <cell r="J1238">
            <v>30.65</v>
          </cell>
          <cell r="K1238" t="str">
            <v>HiRatio</v>
          </cell>
          <cell r="L1238">
            <v>215818.18</v>
          </cell>
          <cell r="M1238" t="str">
            <v>Owner-Occupied</v>
          </cell>
          <cell r="N1238">
            <v>0</v>
          </cell>
          <cell r="O1238">
            <v>43831</v>
          </cell>
          <cell r="P1238" t="str">
            <v>Current</v>
          </cell>
        </row>
        <row r="1239">
          <cell r="B1239">
            <v>41852</v>
          </cell>
          <cell r="C1239">
            <v>29</v>
          </cell>
          <cell r="D1239" t="str">
            <v>ON</v>
          </cell>
          <cell r="E1239" t="str">
            <v>Purchase</v>
          </cell>
          <cell r="F1239" t="str">
            <v>Fixed</v>
          </cell>
          <cell r="I1239">
            <v>41.36</v>
          </cell>
          <cell r="J1239">
            <v>32.72</v>
          </cell>
          <cell r="K1239" t="str">
            <v>HiRatio</v>
          </cell>
          <cell r="L1239">
            <v>260218.38</v>
          </cell>
          <cell r="M1239" t="str">
            <v>Owner-Occupied</v>
          </cell>
          <cell r="N1239">
            <v>0</v>
          </cell>
          <cell r="O1239">
            <v>43831</v>
          </cell>
          <cell r="P1239" t="str">
            <v>Current</v>
          </cell>
        </row>
        <row r="1240">
          <cell r="B1240">
            <v>40892</v>
          </cell>
          <cell r="C1240">
            <v>61</v>
          </cell>
          <cell r="D1240" t="str">
            <v>AB</v>
          </cell>
          <cell r="E1240" t="str">
            <v>Refinance External</v>
          </cell>
          <cell r="F1240" t="str">
            <v>Fixed</v>
          </cell>
          <cell r="I1240">
            <v>38.6</v>
          </cell>
          <cell r="J1240">
            <v>12.08</v>
          </cell>
          <cell r="K1240" t="str">
            <v>Conv</v>
          </cell>
          <cell r="L1240">
            <v>0</v>
          </cell>
          <cell r="M1240" t="str">
            <v>Rental</v>
          </cell>
          <cell r="N1240">
            <v>4</v>
          </cell>
          <cell r="O1240">
            <v>41110</v>
          </cell>
          <cell r="P1240" t="str">
            <v>Current</v>
          </cell>
        </row>
        <row r="1241">
          <cell r="B1241">
            <v>41179</v>
          </cell>
          <cell r="C1241">
            <v>52</v>
          </cell>
          <cell r="D1241" t="str">
            <v>ON</v>
          </cell>
          <cell r="E1241" t="str">
            <v>Refinance External</v>
          </cell>
          <cell r="F1241" t="str">
            <v>Fixed</v>
          </cell>
          <cell r="I1241">
            <v>33.69</v>
          </cell>
          <cell r="J1241">
            <v>33.69</v>
          </cell>
          <cell r="K1241" t="str">
            <v>Conv</v>
          </cell>
          <cell r="L1241">
            <v>142512.31</v>
          </cell>
          <cell r="M1241" t="str">
            <v>Owner-Occupied</v>
          </cell>
          <cell r="N1241">
            <v>0</v>
          </cell>
          <cell r="O1241">
            <v>43831</v>
          </cell>
          <cell r="P1241" t="str">
            <v>Current</v>
          </cell>
        </row>
        <row r="1242">
          <cell r="B1242">
            <v>41592</v>
          </cell>
          <cell r="C1242">
            <v>38</v>
          </cell>
          <cell r="D1242" t="str">
            <v>ON</v>
          </cell>
          <cell r="E1242" t="str">
            <v>Purchase</v>
          </cell>
          <cell r="F1242" t="str">
            <v>Fixed</v>
          </cell>
          <cell r="I1242">
            <v>40.33</v>
          </cell>
          <cell r="J1242">
            <v>16.059999999999999</v>
          </cell>
          <cell r="K1242" t="str">
            <v>HiRatio</v>
          </cell>
          <cell r="L1242">
            <v>134982.82</v>
          </cell>
          <cell r="M1242" t="str">
            <v>Second Home</v>
          </cell>
          <cell r="N1242">
            <v>0</v>
          </cell>
          <cell r="O1242">
            <v>43831</v>
          </cell>
          <cell r="P1242" t="str">
            <v>Current</v>
          </cell>
        </row>
        <row r="1243">
          <cell r="B1243">
            <v>40416</v>
          </cell>
          <cell r="C1243">
            <v>77</v>
          </cell>
          <cell r="D1243" t="str">
            <v>ON</v>
          </cell>
          <cell r="E1243" t="str">
            <v>Purchase</v>
          </cell>
          <cell r="F1243" t="str">
            <v>ARM</v>
          </cell>
          <cell r="I1243">
            <v>25.29</v>
          </cell>
          <cell r="J1243">
            <v>31.14</v>
          </cell>
          <cell r="K1243" t="str">
            <v>Conv</v>
          </cell>
          <cell r="L1243">
            <v>0</v>
          </cell>
          <cell r="M1243" t="str">
            <v>Rental</v>
          </cell>
          <cell r="N1243">
            <v>4</v>
          </cell>
          <cell r="O1243">
            <v>40518</v>
          </cell>
          <cell r="P1243" t="str">
            <v>Current</v>
          </cell>
        </row>
        <row r="1244">
          <cell r="B1244">
            <v>41292</v>
          </cell>
          <cell r="C1244">
            <v>48</v>
          </cell>
          <cell r="D1244" t="str">
            <v>ON</v>
          </cell>
          <cell r="E1244" t="str">
            <v>Purchase</v>
          </cell>
          <cell r="F1244" t="str">
            <v>Fixed</v>
          </cell>
          <cell r="I1244">
            <v>37.840000000000003</v>
          </cell>
          <cell r="J1244">
            <v>23.99</v>
          </cell>
          <cell r="K1244" t="str">
            <v>Conv</v>
          </cell>
          <cell r="L1244">
            <v>184631.55</v>
          </cell>
          <cell r="M1244" t="str">
            <v>Owner-Occupied</v>
          </cell>
          <cell r="N1244">
            <v>0</v>
          </cell>
          <cell r="O1244">
            <v>43831</v>
          </cell>
          <cell r="P1244" t="str">
            <v>Current</v>
          </cell>
        </row>
        <row r="1245">
          <cell r="B1245">
            <v>42520</v>
          </cell>
          <cell r="C1245">
            <v>8</v>
          </cell>
          <cell r="D1245" t="str">
            <v>ON</v>
          </cell>
          <cell r="E1245" t="str">
            <v>Purchase</v>
          </cell>
          <cell r="F1245" t="str">
            <v>Fixed</v>
          </cell>
          <cell r="I1245">
            <v>35.39</v>
          </cell>
          <cell r="J1245">
            <v>7.99</v>
          </cell>
          <cell r="K1245" t="str">
            <v>HiRatio</v>
          </cell>
          <cell r="L1245">
            <v>135132.24</v>
          </cell>
          <cell r="M1245" t="str">
            <v>Owner-Occupied</v>
          </cell>
          <cell r="N1245">
            <v>0</v>
          </cell>
          <cell r="O1245">
            <v>43831</v>
          </cell>
          <cell r="P1245" t="str">
            <v>Current</v>
          </cell>
        </row>
        <row r="1246">
          <cell r="B1246">
            <v>40940</v>
          </cell>
          <cell r="C1246">
            <v>59</v>
          </cell>
          <cell r="D1246" t="str">
            <v>ON</v>
          </cell>
          <cell r="E1246" t="str">
            <v>Refinance External</v>
          </cell>
          <cell r="F1246" t="str">
            <v>Fixed</v>
          </cell>
          <cell r="I1246">
            <v>22.9</v>
          </cell>
          <cell r="J1246">
            <v>14.17</v>
          </cell>
          <cell r="K1246" t="str">
            <v>Conv</v>
          </cell>
          <cell r="L1246">
            <v>0</v>
          </cell>
          <cell r="M1246" t="str">
            <v>Owner-Occupied</v>
          </cell>
          <cell r="N1246">
            <v>4</v>
          </cell>
          <cell r="O1246">
            <v>42237</v>
          </cell>
          <cell r="P1246" t="str">
            <v>Current</v>
          </cell>
        </row>
        <row r="1247">
          <cell r="B1247">
            <v>40956</v>
          </cell>
          <cell r="C1247">
            <v>59</v>
          </cell>
          <cell r="D1247" t="str">
            <v>ON</v>
          </cell>
          <cell r="E1247" t="str">
            <v>Refinance External</v>
          </cell>
          <cell r="F1247" t="str">
            <v>Fixed</v>
          </cell>
          <cell r="I1247">
            <v>42.79</v>
          </cell>
          <cell r="J1247">
            <v>28.56</v>
          </cell>
          <cell r="K1247" t="str">
            <v>HiRatio</v>
          </cell>
          <cell r="L1247">
            <v>186258.5</v>
          </cell>
          <cell r="M1247" t="str">
            <v>Owner-Occupied</v>
          </cell>
          <cell r="N1247">
            <v>0</v>
          </cell>
          <cell r="O1247">
            <v>43831</v>
          </cell>
          <cell r="P1247" t="str">
            <v>0-29</v>
          </cell>
        </row>
        <row r="1248">
          <cell r="B1248">
            <v>42202</v>
          </cell>
          <cell r="C1248">
            <v>18</v>
          </cell>
          <cell r="D1248" t="str">
            <v>ON</v>
          </cell>
          <cell r="E1248" t="str">
            <v>Purchase</v>
          </cell>
          <cell r="F1248" t="str">
            <v>ARM</v>
          </cell>
          <cell r="I1248">
            <v>27.78</v>
          </cell>
          <cell r="J1248">
            <v>26.68</v>
          </cell>
          <cell r="K1248" t="str">
            <v>HiRatio</v>
          </cell>
          <cell r="L1248">
            <v>0</v>
          </cell>
          <cell r="M1248" t="str">
            <v>Owner-Occupied</v>
          </cell>
          <cell r="N1248">
            <v>4</v>
          </cell>
          <cell r="O1248">
            <v>42724</v>
          </cell>
          <cell r="P1248" t="str">
            <v>Current</v>
          </cell>
        </row>
        <row r="1249">
          <cell r="B1249">
            <v>41765</v>
          </cell>
          <cell r="C1249">
            <v>32</v>
          </cell>
          <cell r="D1249" t="str">
            <v>NS</v>
          </cell>
          <cell r="E1249" t="str">
            <v>Purchase</v>
          </cell>
          <cell r="F1249" t="str">
            <v>ARM</v>
          </cell>
          <cell r="I1249">
            <v>33.700000000000003</v>
          </cell>
          <cell r="J1249">
            <v>8.7899999999999991</v>
          </cell>
          <cell r="K1249" t="str">
            <v>HiRatio</v>
          </cell>
          <cell r="L1249">
            <v>145616.01999999999</v>
          </cell>
          <cell r="M1249" t="str">
            <v>Second Home</v>
          </cell>
          <cell r="N1249">
            <v>0</v>
          </cell>
          <cell r="O1249">
            <v>43831</v>
          </cell>
          <cell r="P1249" t="str">
            <v>Current</v>
          </cell>
        </row>
        <row r="1250">
          <cell r="B1250">
            <v>40786</v>
          </cell>
          <cell r="C1250">
            <v>65</v>
          </cell>
          <cell r="D1250" t="str">
            <v>AB</v>
          </cell>
          <cell r="E1250" t="str">
            <v>Refinance External</v>
          </cell>
          <cell r="F1250" t="str">
            <v>Fixed</v>
          </cell>
          <cell r="I1250">
            <v>41.9</v>
          </cell>
          <cell r="J1250">
            <v>34.21</v>
          </cell>
          <cell r="K1250" t="str">
            <v>Conv</v>
          </cell>
          <cell r="L1250">
            <v>0</v>
          </cell>
          <cell r="M1250" t="str">
            <v>Owner-Occupied</v>
          </cell>
          <cell r="N1250">
            <v>4</v>
          </cell>
          <cell r="O1250">
            <v>41696</v>
          </cell>
          <cell r="P1250" t="str">
            <v>Current</v>
          </cell>
        </row>
        <row r="1251">
          <cell r="B1251">
            <v>42292</v>
          </cell>
          <cell r="C1251">
            <v>15</v>
          </cell>
          <cell r="D1251" t="str">
            <v>ON</v>
          </cell>
          <cell r="E1251" t="str">
            <v>Purchase</v>
          </cell>
          <cell r="F1251" t="str">
            <v>Fixed</v>
          </cell>
          <cell r="I1251">
            <v>33.74</v>
          </cell>
          <cell r="J1251">
            <v>33.520000000000003</v>
          </cell>
          <cell r="K1251" t="str">
            <v>HiRatio</v>
          </cell>
          <cell r="L1251">
            <v>386306.06</v>
          </cell>
          <cell r="M1251" t="str">
            <v>Owner-Occupied</v>
          </cell>
          <cell r="N1251">
            <v>0</v>
          </cell>
          <cell r="O1251">
            <v>43831</v>
          </cell>
          <cell r="P1251" t="str">
            <v>Current</v>
          </cell>
        </row>
        <row r="1252">
          <cell r="B1252">
            <v>42235</v>
          </cell>
          <cell r="C1252">
            <v>17</v>
          </cell>
          <cell r="D1252" t="str">
            <v>AB</v>
          </cell>
          <cell r="E1252" t="str">
            <v>Purchase</v>
          </cell>
          <cell r="F1252" t="str">
            <v>ARM</v>
          </cell>
          <cell r="I1252">
            <v>31.63</v>
          </cell>
          <cell r="J1252">
            <v>18.239999999999998</v>
          </cell>
          <cell r="K1252" t="str">
            <v>Conv</v>
          </cell>
          <cell r="L1252">
            <v>453661.47</v>
          </cell>
          <cell r="M1252" t="str">
            <v>Owner-Occupied</v>
          </cell>
          <cell r="N1252">
            <v>0</v>
          </cell>
          <cell r="O1252">
            <v>43831</v>
          </cell>
          <cell r="P1252" t="str">
            <v>Current</v>
          </cell>
        </row>
        <row r="1253">
          <cell r="B1253">
            <v>40996</v>
          </cell>
          <cell r="C1253">
            <v>58</v>
          </cell>
          <cell r="D1253" t="str">
            <v>BC</v>
          </cell>
          <cell r="E1253" t="str">
            <v>Purchase</v>
          </cell>
          <cell r="F1253" t="str">
            <v>Fixed</v>
          </cell>
          <cell r="I1253">
            <v>36.450000000000003</v>
          </cell>
          <cell r="J1253">
            <v>27.46</v>
          </cell>
          <cell r="K1253" t="str">
            <v>HiRatio</v>
          </cell>
          <cell r="L1253">
            <v>0</v>
          </cell>
          <cell r="M1253" t="str">
            <v>Owner-Occupied</v>
          </cell>
          <cell r="N1253">
            <v>4</v>
          </cell>
          <cell r="O1253">
            <v>42551</v>
          </cell>
          <cell r="P1253" t="str">
            <v>Current</v>
          </cell>
        </row>
        <row r="1254">
          <cell r="B1254">
            <v>42208</v>
          </cell>
          <cell r="C1254">
            <v>18</v>
          </cell>
          <cell r="D1254" t="str">
            <v>BC</v>
          </cell>
          <cell r="E1254" t="str">
            <v>Transfer</v>
          </cell>
          <cell r="F1254" t="str">
            <v>ARM</v>
          </cell>
          <cell r="I1254">
            <v>31.34</v>
          </cell>
          <cell r="J1254">
            <v>24.09</v>
          </cell>
          <cell r="K1254" t="str">
            <v>HiRatio</v>
          </cell>
          <cell r="L1254">
            <v>175799.4</v>
          </cell>
          <cell r="M1254" t="str">
            <v>Owner-Occupied</v>
          </cell>
          <cell r="N1254">
            <v>0</v>
          </cell>
          <cell r="O1254">
            <v>43831</v>
          </cell>
          <cell r="P1254" t="str">
            <v>Current</v>
          </cell>
        </row>
        <row r="1255">
          <cell r="B1255">
            <v>42193</v>
          </cell>
          <cell r="C1255">
            <v>18</v>
          </cell>
          <cell r="D1255" t="str">
            <v>ON</v>
          </cell>
          <cell r="E1255" t="str">
            <v>Transfer</v>
          </cell>
          <cell r="F1255" t="str">
            <v>Fixed</v>
          </cell>
          <cell r="I1255">
            <v>21.33</v>
          </cell>
          <cell r="J1255">
            <v>20.49</v>
          </cell>
          <cell r="K1255" t="str">
            <v>Conv</v>
          </cell>
          <cell r="L1255">
            <v>172210.33</v>
          </cell>
          <cell r="M1255" t="str">
            <v>Owner-Occupied</v>
          </cell>
          <cell r="N1255">
            <v>0</v>
          </cell>
          <cell r="O1255">
            <v>43831</v>
          </cell>
          <cell r="P1255" t="str">
            <v>Current</v>
          </cell>
        </row>
        <row r="1256">
          <cell r="B1256">
            <v>42121</v>
          </cell>
          <cell r="C1256">
            <v>21</v>
          </cell>
          <cell r="D1256" t="str">
            <v>AB</v>
          </cell>
          <cell r="E1256" t="str">
            <v>Refinance External</v>
          </cell>
          <cell r="F1256" t="str">
            <v>ARM</v>
          </cell>
          <cell r="I1256">
            <v>22.88</v>
          </cell>
          <cell r="J1256">
            <v>19.989999999999998</v>
          </cell>
          <cell r="K1256" t="str">
            <v>Conv</v>
          </cell>
          <cell r="L1256">
            <v>280719.86</v>
          </cell>
          <cell r="M1256" t="str">
            <v>Owner-Occupied</v>
          </cell>
          <cell r="N1256">
            <v>0</v>
          </cell>
          <cell r="O1256">
            <v>43831</v>
          </cell>
          <cell r="P1256" t="str">
            <v>Current</v>
          </cell>
        </row>
        <row r="1257">
          <cell r="B1257">
            <v>42558</v>
          </cell>
          <cell r="C1257">
            <v>6</v>
          </cell>
          <cell r="D1257" t="str">
            <v>BC</v>
          </cell>
          <cell r="E1257" t="str">
            <v>Transfer</v>
          </cell>
          <cell r="F1257" t="str">
            <v>Fixed</v>
          </cell>
          <cell r="I1257">
            <v>42.44</v>
          </cell>
          <cell r="J1257">
            <v>35.869999999999997</v>
          </cell>
          <cell r="K1257" t="str">
            <v>Conv</v>
          </cell>
          <cell r="L1257">
            <v>424806.36</v>
          </cell>
          <cell r="M1257" t="str">
            <v>Owner-Occupied</v>
          </cell>
          <cell r="N1257">
            <v>0</v>
          </cell>
          <cell r="O1257">
            <v>43831</v>
          </cell>
          <cell r="P1257" t="str">
            <v>Current</v>
          </cell>
        </row>
        <row r="1258">
          <cell r="B1258">
            <v>41751</v>
          </cell>
          <cell r="C1258">
            <v>33</v>
          </cell>
          <cell r="D1258" t="str">
            <v>BC</v>
          </cell>
          <cell r="E1258" t="str">
            <v>Transfer</v>
          </cell>
          <cell r="F1258" t="str">
            <v>ARM</v>
          </cell>
          <cell r="I1258">
            <v>27.42</v>
          </cell>
          <cell r="J1258">
            <v>26.21</v>
          </cell>
          <cell r="K1258" t="str">
            <v>HiRatio</v>
          </cell>
          <cell r="L1258">
            <v>0</v>
          </cell>
          <cell r="M1258" t="str">
            <v>Owner-Occupied</v>
          </cell>
          <cell r="N1258">
            <v>4</v>
          </cell>
          <cell r="O1258">
            <v>42494</v>
          </cell>
          <cell r="P1258" t="str">
            <v>Current</v>
          </cell>
        </row>
        <row r="1259">
          <cell r="B1259">
            <v>41807</v>
          </cell>
          <cell r="C1259">
            <v>31</v>
          </cell>
          <cell r="D1259" t="str">
            <v>BC</v>
          </cell>
          <cell r="E1259" t="str">
            <v>Purchase</v>
          </cell>
          <cell r="F1259" t="str">
            <v>Fixed</v>
          </cell>
          <cell r="I1259">
            <v>36.76</v>
          </cell>
          <cell r="J1259">
            <v>31.8</v>
          </cell>
          <cell r="K1259" t="str">
            <v>Conv</v>
          </cell>
          <cell r="L1259">
            <v>132431.25</v>
          </cell>
          <cell r="M1259" t="str">
            <v>Owner-Occupied</v>
          </cell>
          <cell r="N1259">
            <v>0</v>
          </cell>
          <cell r="O1259">
            <v>43831</v>
          </cell>
          <cell r="P1259" t="str">
            <v>Current</v>
          </cell>
        </row>
        <row r="1260">
          <cell r="B1260">
            <v>42587</v>
          </cell>
          <cell r="C1260">
            <v>5</v>
          </cell>
          <cell r="D1260" t="str">
            <v>ON</v>
          </cell>
          <cell r="E1260" t="str">
            <v>Refinance External</v>
          </cell>
          <cell r="F1260" t="str">
            <v>Fixed</v>
          </cell>
          <cell r="I1260">
            <v>28.53</v>
          </cell>
          <cell r="J1260">
            <v>28.53</v>
          </cell>
          <cell r="K1260" t="str">
            <v>Conv</v>
          </cell>
          <cell r="L1260">
            <v>245654.52</v>
          </cell>
          <cell r="M1260" t="str">
            <v>Owner-Occupied</v>
          </cell>
          <cell r="N1260">
            <v>0</v>
          </cell>
          <cell r="O1260">
            <v>43831</v>
          </cell>
          <cell r="P1260" t="str">
            <v>Current</v>
          </cell>
        </row>
        <row r="1261">
          <cell r="B1261">
            <v>41064</v>
          </cell>
          <cell r="C1261">
            <v>55</v>
          </cell>
          <cell r="D1261" t="str">
            <v>NB</v>
          </cell>
          <cell r="E1261" t="str">
            <v>Purchase</v>
          </cell>
          <cell r="F1261" t="str">
            <v>Fixed</v>
          </cell>
          <cell r="I1261">
            <v>39.4</v>
          </cell>
          <cell r="J1261">
            <v>28.53</v>
          </cell>
          <cell r="K1261" t="str">
            <v>HiRatio</v>
          </cell>
          <cell r="L1261">
            <v>128840.78</v>
          </cell>
          <cell r="M1261" t="str">
            <v>Owner-Occupied</v>
          </cell>
          <cell r="N1261">
            <v>0</v>
          </cell>
          <cell r="O1261">
            <v>43831</v>
          </cell>
          <cell r="P1261" t="str">
            <v>Current</v>
          </cell>
        </row>
        <row r="1262">
          <cell r="B1262">
            <v>41705</v>
          </cell>
          <cell r="C1262">
            <v>34</v>
          </cell>
          <cell r="D1262" t="str">
            <v>AB</v>
          </cell>
          <cell r="E1262" t="str">
            <v>Purchase</v>
          </cell>
          <cell r="F1262" t="str">
            <v>ARM</v>
          </cell>
          <cell r="I1262">
            <v>22.86</v>
          </cell>
          <cell r="J1262">
            <v>22.57</v>
          </cell>
          <cell r="K1262" t="str">
            <v>HiRatio</v>
          </cell>
          <cell r="L1262">
            <v>238858</v>
          </cell>
          <cell r="M1262" t="str">
            <v>Owner-Occupied</v>
          </cell>
          <cell r="N1262">
            <v>0</v>
          </cell>
          <cell r="O1262">
            <v>43831</v>
          </cell>
          <cell r="P1262" t="str">
            <v>Current</v>
          </cell>
        </row>
        <row r="1263">
          <cell r="B1263">
            <v>42492</v>
          </cell>
          <cell r="C1263">
            <v>8</v>
          </cell>
          <cell r="D1263" t="str">
            <v>BC</v>
          </cell>
          <cell r="E1263" t="str">
            <v>Purchase</v>
          </cell>
          <cell r="F1263" t="str">
            <v>Fixed</v>
          </cell>
          <cell r="I1263">
            <v>29.79</v>
          </cell>
          <cell r="J1263">
            <v>20.55</v>
          </cell>
          <cell r="K1263" t="str">
            <v>Conv</v>
          </cell>
          <cell r="L1263">
            <v>474811.33</v>
          </cell>
          <cell r="M1263" t="str">
            <v>Owner-Occupied</v>
          </cell>
          <cell r="N1263">
            <v>0</v>
          </cell>
          <cell r="O1263">
            <v>43831</v>
          </cell>
          <cell r="P1263" t="str">
            <v>Current</v>
          </cell>
        </row>
        <row r="1264">
          <cell r="B1264">
            <v>42025</v>
          </cell>
          <cell r="C1264">
            <v>24</v>
          </cell>
          <cell r="D1264" t="str">
            <v>NS</v>
          </cell>
          <cell r="E1264" t="str">
            <v>Refinance External</v>
          </cell>
          <cell r="F1264" t="str">
            <v>Fixed</v>
          </cell>
          <cell r="I1264">
            <v>33.479999999999997</v>
          </cell>
          <cell r="J1264">
            <v>11.1</v>
          </cell>
          <cell r="K1264" t="str">
            <v>Conv</v>
          </cell>
          <cell r="L1264">
            <v>160972.93</v>
          </cell>
          <cell r="M1264" t="str">
            <v>Owner-Occupied</v>
          </cell>
          <cell r="N1264">
            <v>0</v>
          </cell>
          <cell r="O1264">
            <v>43831</v>
          </cell>
          <cell r="P1264" t="str">
            <v>Current</v>
          </cell>
        </row>
        <row r="1265">
          <cell r="B1265">
            <v>40920</v>
          </cell>
          <cell r="C1265">
            <v>60</v>
          </cell>
          <cell r="D1265" t="str">
            <v>AB</v>
          </cell>
          <cell r="E1265" t="str">
            <v>Purchase</v>
          </cell>
          <cell r="F1265" t="str">
            <v>Fixed</v>
          </cell>
          <cell r="I1265">
            <v>35.770000000000003</v>
          </cell>
          <cell r="J1265">
            <v>34.4</v>
          </cell>
          <cell r="K1265" t="str">
            <v>HiRatio</v>
          </cell>
          <cell r="L1265">
            <v>333556.33</v>
          </cell>
          <cell r="M1265" t="str">
            <v>Owner-Occupied</v>
          </cell>
          <cell r="N1265">
            <v>0</v>
          </cell>
          <cell r="O1265">
            <v>43831</v>
          </cell>
          <cell r="P1265" t="str">
            <v>Current</v>
          </cell>
        </row>
        <row r="1266">
          <cell r="B1266">
            <v>42495</v>
          </cell>
          <cell r="C1266">
            <v>8</v>
          </cell>
          <cell r="D1266" t="str">
            <v>BC</v>
          </cell>
          <cell r="E1266" t="str">
            <v>Transfer</v>
          </cell>
          <cell r="F1266" t="str">
            <v>ARM</v>
          </cell>
          <cell r="I1266">
            <v>32.67</v>
          </cell>
          <cell r="J1266">
            <v>32.51</v>
          </cell>
          <cell r="K1266" t="str">
            <v>Conv</v>
          </cell>
          <cell r="L1266">
            <v>302314.87</v>
          </cell>
          <cell r="M1266" t="str">
            <v>Owner-Occupied</v>
          </cell>
          <cell r="N1266">
            <v>0</v>
          </cell>
          <cell r="O1266">
            <v>43831</v>
          </cell>
          <cell r="P1266" t="str">
            <v>Current</v>
          </cell>
        </row>
        <row r="1267">
          <cell r="B1267">
            <v>41957</v>
          </cell>
          <cell r="C1267">
            <v>26</v>
          </cell>
          <cell r="D1267" t="str">
            <v>ON</v>
          </cell>
          <cell r="E1267" t="str">
            <v>Refinance External</v>
          </cell>
          <cell r="F1267" t="str">
            <v>Fixed</v>
          </cell>
          <cell r="I1267">
            <v>43.43</v>
          </cell>
          <cell r="J1267">
            <v>37.96</v>
          </cell>
          <cell r="K1267" t="str">
            <v>Conv</v>
          </cell>
          <cell r="L1267">
            <v>925956.8</v>
          </cell>
          <cell r="M1267" t="str">
            <v>Owner-Occupied</v>
          </cell>
          <cell r="N1267">
            <v>0</v>
          </cell>
          <cell r="O1267">
            <v>43831</v>
          </cell>
          <cell r="P1267" t="str">
            <v>Current</v>
          </cell>
        </row>
        <row r="1268">
          <cell r="B1268">
            <v>42132</v>
          </cell>
          <cell r="C1268">
            <v>20</v>
          </cell>
          <cell r="D1268" t="str">
            <v>ON</v>
          </cell>
          <cell r="E1268" t="str">
            <v>Purchase</v>
          </cell>
          <cell r="F1268" t="str">
            <v>ARM</v>
          </cell>
          <cell r="I1268">
            <v>38.81</v>
          </cell>
          <cell r="J1268">
            <v>17.850000000000001</v>
          </cell>
          <cell r="K1268" t="str">
            <v>HiRatio</v>
          </cell>
          <cell r="L1268">
            <v>217780.11</v>
          </cell>
          <cell r="M1268" t="str">
            <v>Owner-Occupied</v>
          </cell>
          <cell r="N1268">
            <v>0</v>
          </cell>
          <cell r="O1268">
            <v>43831</v>
          </cell>
          <cell r="P1268" t="str">
            <v>Current</v>
          </cell>
        </row>
        <row r="1269">
          <cell r="B1269">
            <v>41593</v>
          </cell>
          <cell r="C1269">
            <v>38</v>
          </cell>
          <cell r="D1269" t="str">
            <v>ON</v>
          </cell>
          <cell r="E1269" t="str">
            <v>Purchase</v>
          </cell>
          <cell r="F1269" t="str">
            <v>Fixed</v>
          </cell>
          <cell r="I1269">
            <v>37.03</v>
          </cell>
          <cell r="J1269">
            <v>20.39</v>
          </cell>
          <cell r="K1269" t="str">
            <v>HiRatio</v>
          </cell>
          <cell r="L1269">
            <v>218980.1</v>
          </cell>
          <cell r="M1269" t="str">
            <v>Owner-Occupied</v>
          </cell>
          <cell r="N1269">
            <v>0</v>
          </cell>
          <cell r="O1269">
            <v>43831</v>
          </cell>
          <cell r="P1269" t="str">
            <v>Current</v>
          </cell>
        </row>
        <row r="1270">
          <cell r="B1270">
            <v>42215</v>
          </cell>
          <cell r="C1270">
            <v>18</v>
          </cell>
          <cell r="D1270" t="str">
            <v>ON</v>
          </cell>
          <cell r="E1270" t="str">
            <v>Refinance External</v>
          </cell>
          <cell r="F1270" t="str">
            <v>Fixed</v>
          </cell>
          <cell r="I1270">
            <v>33.979999999999997</v>
          </cell>
          <cell r="J1270">
            <v>26.04</v>
          </cell>
          <cell r="K1270" t="str">
            <v>Conv</v>
          </cell>
          <cell r="L1270">
            <v>160883.56</v>
          </cell>
          <cell r="M1270" t="str">
            <v>Owner-Occupied</v>
          </cell>
          <cell r="N1270">
            <v>0</v>
          </cell>
          <cell r="O1270">
            <v>43831</v>
          </cell>
          <cell r="P1270" t="str">
            <v>Current</v>
          </cell>
        </row>
        <row r="1271">
          <cell r="B1271">
            <v>41621</v>
          </cell>
          <cell r="C1271">
            <v>37</v>
          </cell>
          <cell r="D1271" t="str">
            <v>ON</v>
          </cell>
          <cell r="E1271" t="str">
            <v>Purchase</v>
          </cell>
          <cell r="F1271" t="str">
            <v>ARM</v>
          </cell>
          <cell r="I1271">
            <v>32.049999999999997</v>
          </cell>
          <cell r="J1271">
            <v>15.88</v>
          </cell>
          <cell r="K1271" t="str">
            <v>HiRatio</v>
          </cell>
          <cell r="L1271">
            <v>0</v>
          </cell>
          <cell r="M1271" t="str">
            <v>Owner-Occupied</v>
          </cell>
          <cell r="N1271">
            <v>4</v>
          </cell>
          <cell r="O1271">
            <v>42473</v>
          </cell>
          <cell r="P1271" t="str">
            <v>Current</v>
          </cell>
        </row>
        <row r="1272">
          <cell r="B1272">
            <v>42118</v>
          </cell>
          <cell r="C1272">
            <v>21</v>
          </cell>
          <cell r="D1272" t="str">
            <v>ON</v>
          </cell>
          <cell r="E1272" t="str">
            <v>Purchase</v>
          </cell>
          <cell r="F1272" t="str">
            <v>Fixed</v>
          </cell>
          <cell r="I1272">
            <v>41.4</v>
          </cell>
          <cell r="J1272">
            <v>34.26</v>
          </cell>
          <cell r="K1272" t="str">
            <v>HiRatio</v>
          </cell>
          <cell r="L1272">
            <v>254620.69</v>
          </cell>
          <cell r="M1272" t="str">
            <v>Owner-Occupied</v>
          </cell>
          <cell r="N1272">
            <v>0</v>
          </cell>
          <cell r="O1272">
            <v>43831</v>
          </cell>
          <cell r="P1272" t="str">
            <v>Current</v>
          </cell>
        </row>
        <row r="1273">
          <cell r="B1273">
            <v>42699</v>
          </cell>
          <cell r="C1273">
            <v>2</v>
          </cell>
          <cell r="D1273" t="str">
            <v>AB</v>
          </cell>
          <cell r="E1273" t="str">
            <v>Purchase</v>
          </cell>
          <cell r="F1273" t="str">
            <v>Fixed</v>
          </cell>
          <cell r="I1273">
            <v>41.86</v>
          </cell>
          <cell r="J1273">
            <v>24.25</v>
          </cell>
          <cell r="K1273" t="str">
            <v>HiRatio</v>
          </cell>
          <cell r="L1273">
            <v>420998.16</v>
          </cell>
          <cell r="M1273" t="str">
            <v>Owner-Occupied</v>
          </cell>
          <cell r="N1273">
            <v>0</v>
          </cell>
          <cell r="O1273">
            <v>43831</v>
          </cell>
          <cell r="P1273" t="str">
            <v>Current</v>
          </cell>
        </row>
        <row r="1274">
          <cell r="B1274">
            <v>42404</v>
          </cell>
          <cell r="C1274">
            <v>11</v>
          </cell>
          <cell r="D1274" t="str">
            <v>ON</v>
          </cell>
          <cell r="E1274" t="str">
            <v>Refinance External</v>
          </cell>
          <cell r="F1274" t="str">
            <v>Fixed</v>
          </cell>
          <cell r="I1274">
            <v>39.1</v>
          </cell>
          <cell r="J1274">
            <v>18.78</v>
          </cell>
          <cell r="K1274" t="str">
            <v>Conv</v>
          </cell>
          <cell r="L1274">
            <v>162304.56</v>
          </cell>
          <cell r="M1274" t="str">
            <v>Owner-Occupied</v>
          </cell>
          <cell r="N1274">
            <v>0</v>
          </cell>
          <cell r="O1274">
            <v>43831</v>
          </cell>
          <cell r="P1274" t="str">
            <v>Current</v>
          </cell>
        </row>
        <row r="1275">
          <cell r="B1275">
            <v>41848</v>
          </cell>
          <cell r="C1275">
            <v>30</v>
          </cell>
          <cell r="D1275" t="str">
            <v>AB</v>
          </cell>
          <cell r="E1275" t="str">
            <v>Purchase</v>
          </cell>
          <cell r="F1275" t="str">
            <v>Fixed</v>
          </cell>
          <cell r="I1275">
            <v>32.93</v>
          </cell>
          <cell r="J1275">
            <v>22.51</v>
          </cell>
          <cell r="K1275" t="str">
            <v>HiRatio</v>
          </cell>
          <cell r="L1275">
            <v>282090.53999999998</v>
          </cell>
          <cell r="M1275" t="str">
            <v>Owner-Occupied</v>
          </cell>
          <cell r="N1275">
            <v>0</v>
          </cell>
          <cell r="O1275">
            <v>43831</v>
          </cell>
          <cell r="P1275" t="str">
            <v>Current</v>
          </cell>
        </row>
        <row r="1276">
          <cell r="B1276">
            <v>41990</v>
          </cell>
          <cell r="C1276">
            <v>25</v>
          </cell>
          <cell r="D1276" t="str">
            <v>AB</v>
          </cell>
          <cell r="E1276" t="str">
            <v>Purchase</v>
          </cell>
          <cell r="F1276" t="str">
            <v>Fixed</v>
          </cell>
          <cell r="I1276">
            <v>38.54</v>
          </cell>
          <cell r="J1276">
            <v>38.54</v>
          </cell>
          <cell r="K1276" t="str">
            <v>HiRatio</v>
          </cell>
          <cell r="L1276">
            <v>512799.67</v>
          </cell>
          <cell r="M1276" t="str">
            <v>Owner-Occupied</v>
          </cell>
          <cell r="N1276">
            <v>0</v>
          </cell>
          <cell r="O1276">
            <v>43831</v>
          </cell>
          <cell r="P1276" t="str">
            <v>Current</v>
          </cell>
        </row>
        <row r="1277">
          <cell r="B1277">
            <v>42338</v>
          </cell>
          <cell r="C1277">
            <v>14</v>
          </cell>
          <cell r="D1277" t="str">
            <v>ON</v>
          </cell>
          <cell r="E1277" t="str">
            <v>Purchase</v>
          </cell>
          <cell r="F1277" t="str">
            <v>ARM</v>
          </cell>
          <cell r="I1277">
            <v>30.25</v>
          </cell>
          <cell r="J1277">
            <v>22.23</v>
          </cell>
          <cell r="K1277" t="str">
            <v>Conv</v>
          </cell>
          <cell r="L1277">
            <v>444890.55</v>
          </cell>
          <cell r="M1277" t="str">
            <v>Owner-Occupied</v>
          </cell>
          <cell r="N1277">
            <v>0</v>
          </cell>
          <cell r="O1277">
            <v>43831</v>
          </cell>
          <cell r="P1277" t="str">
            <v>Current</v>
          </cell>
        </row>
        <row r="1278">
          <cell r="B1278">
            <v>42220</v>
          </cell>
          <cell r="C1278">
            <v>17</v>
          </cell>
          <cell r="D1278" t="str">
            <v>AB</v>
          </cell>
          <cell r="E1278" t="str">
            <v>Transfer</v>
          </cell>
          <cell r="F1278" t="str">
            <v>Fixed</v>
          </cell>
          <cell r="I1278">
            <v>24.61</v>
          </cell>
          <cell r="J1278">
            <v>15.73</v>
          </cell>
          <cell r="K1278" t="str">
            <v>Conv</v>
          </cell>
          <cell r="L1278">
            <v>235449.21</v>
          </cell>
          <cell r="M1278" t="str">
            <v>Owner-Occupied</v>
          </cell>
          <cell r="N1278">
            <v>0</v>
          </cell>
          <cell r="O1278">
            <v>43831</v>
          </cell>
          <cell r="P1278" t="str">
            <v>Current</v>
          </cell>
        </row>
        <row r="1279">
          <cell r="B1279">
            <v>42550</v>
          </cell>
          <cell r="C1279">
            <v>7</v>
          </cell>
          <cell r="D1279" t="str">
            <v>BC</v>
          </cell>
          <cell r="E1279" t="str">
            <v>Refinance External</v>
          </cell>
          <cell r="F1279" t="str">
            <v>ARM</v>
          </cell>
          <cell r="I1279">
            <v>26.8</v>
          </cell>
          <cell r="J1279">
            <v>24.78</v>
          </cell>
          <cell r="K1279" t="str">
            <v>Conv</v>
          </cell>
          <cell r="L1279">
            <v>586118.96</v>
          </cell>
          <cell r="M1279" t="str">
            <v>Owner-Occupied</v>
          </cell>
          <cell r="N1279">
            <v>0</v>
          </cell>
          <cell r="O1279">
            <v>43831</v>
          </cell>
          <cell r="P1279" t="str">
            <v>Current</v>
          </cell>
        </row>
        <row r="1280">
          <cell r="B1280">
            <v>41935</v>
          </cell>
          <cell r="C1280">
            <v>27</v>
          </cell>
          <cell r="D1280" t="str">
            <v>ON</v>
          </cell>
          <cell r="E1280" t="str">
            <v>Transfer</v>
          </cell>
          <cell r="F1280" t="str">
            <v>ARM</v>
          </cell>
          <cell r="I1280">
            <v>33.69</v>
          </cell>
          <cell r="J1280">
            <v>28.01</v>
          </cell>
          <cell r="K1280" t="str">
            <v>Conv</v>
          </cell>
          <cell r="L1280">
            <v>133275.34</v>
          </cell>
          <cell r="M1280" t="str">
            <v>Owner-Occupied</v>
          </cell>
          <cell r="N1280">
            <v>0</v>
          </cell>
          <cell r="O1280">
            <v>43831</v>
          </cell>
          <cell r="P1280" t="str">
            <v>Current</v>
          </cell>
        </row>
        <row r="1281">
          <cell r="B1281">
            <v>40813</v>
          </cell>
          <cell r="C1281">
            <v>64</v>
          </cell>
          <cell r="D1281" t="str">
            <v>AB</v>
          </cell>
          <cell r="E1281" t="str">
            <v>Purchase</v>
          </cell>
          <cell r="F1281" t="str">
            <v>ARM</v>
          </cell>
          <cell r="I1281">
            <v>41.12</v>
          </cell>
          <cell r="J1281">
            <v>31.04</v>
          </cell>
          <cell r="K1281" t="str">
            <v>HiRatio</v>
          </cell>
          <cell r="L1281">
            <v>257418.04</v>
          </cell>
          <cell r="M1281" t="str">
            <v>Owner-Occupied</v>
          </cell>
          <cell r="N1281">
            <v>0</v>
          </cell>
          <cell r="O1281">
            <v>43831</v>
          </cell>
          <cell r="P1281" t="str">
            <v>Current</v>
          </cell>
        </row>
        <row r="1282">
          <cell r="B1282">
            <v>41984</v>
          </cell>
          <cell r="C1282">
            <v>25</v>
          </cell>
          <cell r="D1282" t="str">
            <v>BC</v>
          </cell>
          <cell r="E1282" t="str">
            <v>Purchase with Improvements</v>
          </cell>
          <cell r="F1282" t="str">
            <v>Fixed</v>
          </cell>
          <cell r="I1282">
            <v>37.28</v>
          </cell>
          <cell r="J1282">
            <v>28.14</v>
          </cell>
          <cell r="K1282" t="str">
            <v>HiRatio</v>
          </cell>
          <cell r="L1282">
            <v>288876.36</v>
          </cell>
          <cell r="M1282" t="str">
            <v>Owner-Occupied</v>
          </cell>
          <cell r="N1282">
            <v>0</v>
          </cell>
          <cell r="O1282">
            <v>43831</v>
          </cell>
          <cell r="P1282" t="str">
            <v>Current</v>
          </cell>
        </row>
        <row r="1283">
          <cell r="B1283">
            <v>40946</v>
          </cell>
          <cell r="C1283">
            <v>59</v>
          </cell>
          <cell r="D1283" t="str">
            <v>AB</v>
          </cell>
          <cell r="E1283" t="str">
            <v>Purchase</v>
          </cell>
          <cell r="F1283" t="str">
            <v>Fixed</v>
          </cell>
          <cell r="I1283">
            <v>32.94</v>
          </cell>
          <cell r="J1283">
            <v>23.99</v>
          </cell>
          <cell r="K1283" t="str">
            <v>HiRatio</v>
          </cell>
          <cell r="L1283">
            <v>0</v>
          </cell>
          <cell r="M1283" t="str">
            <v>Owner-Occupied</v>
          </cell>
          <cell r="N1283">
            <v>4</v>
          </cell>
          <cell r="O1283">
            <v>42551</v>
          </cell>
          <cell r="P1283" t="str">
            <v>Current</v>
          </cell>
        </row>
        <row r="1284">
          <cell r="B1284">
            <v>42170</v>
          </cell>
          <cell r="C1284">
            <v>19</v>
          </cell>
          <cell r="D1284" t="str">
            <v>ON</v>
          </cell>
          <cell r="E1284" t="str">
            <v>Purchase</v>
          </cell>
          <cell r="F1284" t="str">
            <v>Fixed</v>
          </cell>
          <cell r="I1284">
            <v>40.26</v>
          </cell>
          <cell r="J1284">
            <v>30.44</v>
          </cell>
          <cell r="K1284" t="str">
            <v>HiRatio</v>
          </cell>
          <cell r="L1284">
            <v>560796.51</v>
          </cell>
          <cell r="M1284" t="str">
            <v>Owner-Occupied</v>
          </cell>
          <cell r="N1284">
            <v>0</v>
          </cell>
          <cell r="O1284">
            <v>43831</v>
          </cell>
          <cell r="P1284" t="str">
            <v>Current</v>
          </cell>
        </row>
        <row r="1285">
          <cell r="B1285">
            <v>42094</v>
          </cell>
          <cell r="C1285">
            <v>22</v>
          </cell>
          <cell r="D1285" t="str">
            <v>NL</v>
          </cell>
          <cell r="E1285" t="str">
            <v>Refinance External</v>
          </cell>
          <cell r="F1285" t="str">
            <v>ARM</v>
          </cell>
          <cell r="I1285">
            <v>37.18</v>
          </cell>
          <cell r="J1285">
            <v>19.03</v>
          </cell>
          <cell r="K1285" t="str">
            <v>Conv</v>
          </cell>
          <cell r="L1285">
            <v>119732.26</v>
          </cell>
          <cell r="M1285" t="str">
            <v>Owner-Occupied</v>
          </cell>
          <cell r="N1285">
            <v>0</v>
          </cell>
          <cell r="O1285">
            <v>43831</v>
          </cell>
          <cell r="P1285" t="str">
            <v>Current</v>
          </cell>
        </row>
        <row r="1286">
          <cell r="B1286">
            <v>41572</v>
          </cell>
          <cell r="C1286">
            <v>39</v>
          </cell>
          <cell r="D1286" t="str">
            <v>SK</v>
          </cell>
          <cell r="E1286" t="str">
            <v>Purchase</v>
          </cell>
          <cell r="F1286" t="str">
            <v>Fixed</v>
          </cell>
          <cell r="I1286">
            <v>39.659999999999997</v>
          </cell>
          <cell r="J1286">
            <v>21</v>
          </cell>
          <cell r="K1286" t="str">
            <v>HiRatio</v>
          </cell>
          <cell r="L1286">
            <v>291736.49</v>
          </cell>
          <cell r="M1286" t="str">
            <v>Owner-Occupied</v>
          </cell>
          <cell r="N1286">
            <v>0</v>
          </cell>
          <cell r="O1286">
            <v>43831</v>
          </cell>
          <cell r="P1286" t="str">
            <v>Current</v>
          </cell>
        </row>
        <row r="1287">
          <cell r="B1287">
            <v>42662</v>
          </cell>
          <cell r="C1287">
            <v>3</v>
          </cell>
          <cell r="D1287" t="str">
            <v>BC</v>
          </cell>
          <cell r="E1287" t="str">
            <v>Purchase</v>
          </cell>
          <cell r="F1287" t="str">
            <v>ARM</v>
          </cell>
          <cell r="I1287">
            <v>27.82</v>
          </cell>
          <cell r="J1287">
            <v>27.35</v>
          </cell>
          <cell r="K1287" t="str">
            <v>Conv</v>
          </cell>
          <cell r="L1287">
            <v>418307.39</v>
          </cell>
          <cell r="M1287" t="str">
            <v>Owner-Occupied</v>
          </cell>
          <cell r="N1287">
            <v>0</v>
          </cell>
          <cell r="O1287">
            <v>43831</v>
          </cell>
          <cell r="P1287" t="str">
            <v>Current</v>
          </cell>
        </row>
        <row r="1288">
          <cell r="B1288">
            <v>42230</v>
          </cell>
          <cell r="C1288">
            <v>17</v>
          </cell>
          <cell r="D1288" t="str">
            <v>ON</v>
          </cell>
          <cell r="E1288" t="str">
            <v>Transfer</v>
          </cell>
          <cell r="F1288" t="str">
            <v>ARM</v>
          </cell>
          <cell r="I1288">
            <v>25.57</v>
          </cell>
          <cell r="J1288">
            <v>16.600000000000001</v>
          </cell>
          <cell r="K1288" t="str">
            <v>Conv</v>
          </cell>
          <cell r="L1288">
            <v>0</v>
          </cell>
          <cell r="M1288" t="str">
            <v>Owner-Occupied</v>
          </cell>
          <cell r="N1288">
            <v>4</v>
          </cell>
          <cell r="O1288">
            <v>42360</v>
          </cell>
          <cell r="P1288" t="str">
            <v>Current</v>
          </cell>
        </row>
        <row r="1289">
          <cell r="B1289">
            <v>42019</v>
          </cell>
          <cell r="C1289">
            <v>24</v>
          </cell>
          <cell r="D1289" t="str">
            <v>ON</v>
          </cell>
          <cell r="E1289" t="str">
            <v>Purchase</v>
          </cell>
          <cell r="F1289" t="str">
            <v>Fixed</v>
          </cell>
          <cell r="I1289">
            <v>38.25</v>
          </cell>
          <cell r="J1289">
            <v>36.729999999999997</v>
          </cell>
          <cell r="K1289" t="str">
            <v>HiRatio</v>
          </cell>
          <cell r="L1289">
            <v>346264.78</v>
          </cell>
          <cell r="M1289" t="str">
            <v>Owner-Occupied</v>
          </cell>
          <cell r="N1289">
            <v>0</v>
          </cell>
          <cell r="O1289">
            <v>43831</v>
          </cell>
          <cell r="P1289" t="str">
            <v>Current</v>
          </cell>
        </row>
        <row r="1290">
          <cell r="B1290">
            <v>41470</v>
          </cell>
          <cell r="C1290">
            <v>42</v>
          </cell>
          <cell r="D1290" t="str">
            <v>ON</v>
          </cell>
          <cell r="E1290" t="str">
            <v>Purchase</v>
          </cell>
          <cell r="F1290" t="str">
            <v>Fixed</v>
          </cell>
          <cell r="I1290">
            <v>38.54</v>
          </cell>
          <cell r="J1290">
            <v>23.7</v>
          </cell>
          <cell r="K1290" t="str">
            <v>HiRatio</v>
          </cell>
          <cell r="L1290">
            <v>94816.97</v>
          </cell>
          <cell r="M1290" t="str">
            <v>Owner-Occupied</v>
          </cell>
          <cell r="N1290">
            <v>0</v>
          </cell>
          <cell r="O1290">
            <v>43831</v>
          </cell>
          <cell r="P1290" t="str">
            <v>Current</v>
          </cell>
        </row>
        <row r="1291">
          <cell r="B1291">
            <v>42037</v>
          </cell>
          <cell r="C1291">
            <v>23</v>
          </cell>
          <cell r="D1291" t="str">
            <v>AB</v>
          </cell>
          <cell r="E1291" t="str">
            <v>Refinance External</v>
          </cell>
          <cell r="F1291" t="str">
            <v>Fixed</v>
          </cell>
          <cell r="I1291">
            <v>39.049999999999997</v>
          </cell>
          <cell r="J1291">
            <v>20.329999999999998</v>
          </cell>
          <cell r="K1291" t="str">
            <v>Conv</v>
          </cell>
          <cell r="L1291">
            <v>227495.55</v>
          </cell>
          <cell r="M1291" t="str">
            <v>Owner-Occupied</v>
          </cell>
          <cell r="N1291">
            <v>0</v>
          </cell>
          <cell r="O1291">
            <v>43831</v>
          </cell>
          <cell r="P1291" t="str">
            <v>Current</v>
          </cell>
        </row>
        <row r="1292">
          <cell r="B1292">
            <v>41453</v>
          </cell>
          <cell r="C1292">
            <v>43</v>
          </cell>
          <cell r="D1292" t="str">
            <v>NB</v>
          </cell>
          <cell r="E1292" t="str">
            <v>Purchase</v>
          </cell>
          <cell r="F1292" t="str">
            <v>Fixed</v>
          </cell>
          <cell r="I1292">
            <v>30.81</v>
          </cell>
          <cell r="J1292">
            <v>20.83</v>
          </cell>
          <cell r="K1292" t="str">
            <v>HiRatio</v>
          </cell>
          <cell r="L1292">
            <v>118101.92</v>
          </cell>
          <cell r="M1292" t="str">
            <v>Owner-Occupied</v>
          </cell>
          <cell r="N1292">
            <v>0</v>
          </cell>
          <cell r="O1292">
            <v>43831</v>
          </cell>
          <cell r="P1292" t="str">
            <v>Current</v>
          </cell>
        </row>
        <row r="1293">
          <cell r="B1293">
            <v>40703</v>
          </cell>
          <cell r="C1293">
            <v>67</v>
          </cell>
          <cell r="D1293" t="str">
            <v>ON</v>
          </cell>
          <cell r="E1293" t="str">
            <v>Refinance External</v>
          </cell>
          <cell r="F1293" t="str">
            <v>Fixed</v>
          </cell>
          <cell r="I1293">
            <v>40.98</v>
          </cell>
          <cell r="J1293">
            <v>27.36</v>
          </cell>
          <cell r="K1293" t="str">
            <v>HiRatio</v>
          </cell>
          <cell r="L1293">
            <v>0</v>
          </cell>
          <cell r="M1293" t="str">
            <v>Owner-Occupied</v>
          </cell>
          <cell r="N1293">
            <v>4</v>
          </cell>
          <cell r="O1293">
            <v>41397</v>
          </cell>
          <cell r="P1293" t="str">
            <v>Current</v>
          </cell>
        </row>
        <row r="1294">
          <cell r="B1294">
            <v>42419</v>
          </cell>
          <cell r="C1294">
            <v>11</v>
          </cell>
          <cell r="D1294" t="str">
            <v>BC</v>
          </cell>
          <cell r="E1294" t="str">
            <v>Purchase</v>
          </cell>
          <cell r="F1294" t="str">
            <v>Fixed</v>
          </cell>
          <cell r="I1294">
            <v>30.7</v>
          </cell>
          <cell r="J1294">
            <v>20.05</v>
          </cell>
          <cell r="K1294" t="str">
            <v>HiRatio</v>
          </cell>
          <cell r="L1294">
            <v>153543.26</v>
          </cell>
          <cell r="M1294" t="str">
            <v>Owner-Occupied</v>
          </cell>
          <cell r="N1294">
            <v>0</v>
          </cell>
          <cell r="O1294">
            <v>43831</v>
          </cell>
          <cell r="P1294" t="str">
            <v>Current</v>
          </cell>
        </row>
        <row r="1295">
          <cell r="B1295">
            <v>42241</v>
          </cell>
          <cell r="C1295">
            <v>17</v>
          </cell>
          <cell r="D1295" t="str">
            <v>SK</v>
          </cell>
          <cell r="E1295" t="str">
            <v>Refinance External</v>
          </cell>
          <cell r="F1295" t="str">
            <v>ARM</v>
          </cell>
          <cell r="I1295">
            <v>40.380000000000003</v>
          </cell>
          <cell r="J1295">
            <v>22.13</v>
          </cell>
          <cell r="K1295" t="str">
            <v>Conv</v>
          </cell>
          <cell r="L1295">
            <v>171056.4</v>
          </cell>
          <cell r="M1295" t="str">
            <v>Owner-Occupied</v>
          </cell>
          <cell r="N1295">
            <v>0</v>
          </cell>
          <cell r="O1295">
            <v>43831</v>
          </cell>
          <cell r="P1295" t="str">
            <v>Current</v>
          </cell>
        </row>
        <row r="1296">
          <cell r="B1296">
            <v>40900</v>
          </cell>
          <cell r="C1296">
            <v>61</v>
          </cell>
          <cell r="D1296" t="str">
            <v>ON</v>
          </cell>
          <cell r="E1296" t="str">
            <v>Refinance External</v>
          </cell>
          <cell r="F1296" t="str">
            <v>ARM</v>
          </cell>
          <cell r="I1296">
            <v>36.08</v>
          </cell>
          <cell r="J1296">
            <v>30.57</v>
          </cell>
          <cell r="K1296" t="str">
            <v>Conv</v>
          </cell>
          <cell r="L1296">
            <v>563921.18000000005</v>
          </cell>
          <cell r="M1296" t="str">
            <v>Owner-Occupied</v>
          </cell>
          <cell r="N1296">
            <v>0</v>
          </cell>
          <cell r="O1296">
            <v>43831</v>
          </cell>
          <cell r="P1296" t="str">
            <v>Current</v>
          </cell>
        </row>
        <row r="1297">
          <cell r="B1297">
            <v>40924</v>
          </cell>
          <cell r="C1297">
            <v>60</v>
          </cell>
          <cell r="D1297" t="str">
            <v>ON</v>
          </cell>
          <cell r="E1297" t="str">
            <v>Purchase</v>
          </cell>
          <cell r="F1297" t="str">
            <v>Fixed</v>
          </cell>
          <cell r="I1297">
            <v>25.77</v>
          </cell>
          <cell r="J1297">
            <v>12.39</v>
          </cell>
          <cell r="K1297" t="str">
            <v>HiRatio</v>
          </cell>
          <cell r="L1297">
            <v>96109.97</v>
          </cell>
          <cell r="M1297" t="str">
            <v>Owner-Occupied</v>
          </cell>
          <cell r="N1297">
            <v>0</v>
          </cell>
          <cell r="O1297">
            <v>43831</v>
          </cell>
          <cell r="P1297" t="str">
            <v>Current</v>
          </cell>
        </row>
        <row r="1298">
          <cell r="B1298">
            <v>42496</v>
          </cell>
          <cell r="C1298">
            <v>8</v>
          </cell>
          <cell r="D1298" t="str">
            <v>ON</v>
          </cell>
          <cell r="E1298" t="str">
            <v>Purchase</v>
          </cell>
          <cell r="F1298" t="str">
            <v>Fixed</v>
          </cell>
          <cell r="I1298">
            <v>38.229999999999997</v>
          </cell>
          <cell r="J1298">
            <v>26.54</v>
          </cell>
          <cell r="K1298" t="str">
            <v>HiRatio</v>
          </cell>
          <cell r="L1298">
            <v>241255.77</v>
          </cell>
          <cell r="M1298" t="str">
            <v>Owner-Occupied</v>
          </cell>
          <cell r="N1298">
            <v>0</v>
          </cell>
          <cell r="O1298">
            <v>43831</v>
          </cell>
          <cell r="P1298" t="str">
            <v>Current</v>
          </cell>
        </row>
        <row r="1299">
          <cell r="B1299">
            <v>41578</v>
          </cell>
          <cell r="C1299">
            <v>39</v>
          </cell>
          <cell r="D1299" t="str">
            <v>ON</v>
          </cell>
          <cell r="E1299" t="str">
            <v>Purchase</v>
          </cell>
          <cell r="F1299" t="str">
            <v>Fixed</v>
          </cell>
          <cell r="I1299">
            <v>43.14</v>
          </cell>
          <cell r="J1299">
            <v>33.5</v>
          </cell>
          <cell r="K1299" t="str">
            <v>HiRatio</v>
          </cell>
          <cell r="L1299">
            <v>447256.9</v>
          </cell>
          <cell r="M1299" t="str">
            <v>Owner-Occupied</v>
          </cell>
          <cell r="N1299">
            <v>0</v>
          </cell>
          <cell r="O1299">
            <v>43831</v>
          </cell>
          <cell r="P1299" t="str">
            <v>Current</v>
          </cell>
        </row>
        <row r="1300">
          <cell r="B1300">
            <v>41600</v>
          </cell>
          <cell r="C1300">
            <v>38</v>
          </cell>
          <cell r="D1300" t="str">
            <v>MB</v>
          </cell>
          <cell r="E1300" t="str">
            <v>Refinance External</v>
          </cell>
          <cell r="F1300" t="str">
            <v>Fixed</v>
          </cell>
          <cell r="I1300">
            <v>38.479999999999997</v>
          </cell>
          <cell r="J1300">
            <v>22.95</v>
          </cell>
          <cell r="K1300" t="str">
            <v>Conv</v>
          </cell>
          <cell r="L1300">
            <v>0</v>
          </cell>
          <cell r="M1300" t="str">
            <v>Owner-Occupied</v>
          </cell>
          <cell r="N1300">
            <v>4</v>
          </cell>
          <cell r="O1300">
            <v>41891</v>
          </cell>
          <cell r="P1300" t="str">
            <v>Current</v>
          </cell>
        </row>
        <row r="1301">
          <cell r="B1301">
            <v>42598</v>
          </cell>
          <cell r="C1301">
            <v>5</v>
          </cell>
          <cell r="D1301" t="str">
            <v>BC</v>
          </cell>
          <cell r="E1301" t="str">
            <v>Purchase</v>
          </cell>
          <cell r="F1301" t="str">
            <v>Fixed</v>
          </cell>
          <cell r="I1301">
            <v>33.380000000000003</v>
          </cell>
          <cell r="J1301">
            <v>17.23</v>
          </cell>
          <cell r="K1301" t="str">
            <v>Conv</v>
          </cell>
          <cell r="L1301">
            <v>95589.2</v>
          </cell>
          <cell r="M1301" t="str">
            <v>Owner-Occupied</v>
          </cell>
          <cell r="N1301">
            <v>0</v>
          </cell>
          <cell r="O1301">
            <v>43831</v>
          </cell>
          <cell r="P1301" t="str">
            <v>Current</v>
          </cell>
        </row>
        <row r="1302">
          <cell r="B1302">
            <v>41030</v>
          </cell>
          <cell r="C1302">
            <v>56</v>
          </cell>
          <cell r="D1302" t="str">
            <v>ON</v>
          </cell>
          <cell r="E1302" t="str">
            <v>Purchase</v>
          </cell>
          <cell r="F1302" t="str">
            <v>Fixed</v>
          </cell>
          <cell r="I1302">
            <v>24.43</v>
          </cell>
          <cell r="J1302">
            <v>13.87</v>
          </cell>
          <cell r="K1302" t="str">
            <v>HiRatio</v>
          </cell>
          <cell r="L1302">
            <v>155132.72</v>
          </cell>
          <cell r="M1302" t="str">
            <v>Owner-Occupied</v>
          </cell>
          <cell r="N1302">
            <v>0</v>
          </cell>
          <cell r="O1302">
            <v>43831</v>
          </cell>
          <cell r="P1302" t="str">
            <v>Current</v>
          </cell>
        </row>
        <row r="1303">
          <cell r="B1303">
            <v>41614</v>
          </cell>
          <cell r="C1303">
            <v>37</v>
          </cell>
          <cell r="D1303" t="str">
            <v>BC</v>
          </cell>
          <cell r="E1303" t="str">
            <v>Refinance External</v>
          </cell>
          <cell r="F1303" t="str">
            <v>ARM</v>
          </cell>
          <cell r="I1303">
            <v>24.7</v>
          </cell>
          <cell r="J1303">
            <v>18.55</v>
          </cell>
          <cell r="K1303" t="str">
            <v>Conv</v>
          </cell>
          <cell r="L1303">
            <v>316581.14</v>
          </cell>
          <cell r="M1303" t="str">
            <v>Owner-Occupied</v>
          </cell>
          <cell r="N1303">
            <v>0</v>
          </cell>
          <cell r="O1303">
            <v>43831</v>
          </cell>
          <cell r="P1303" t="str">
            <v>Current</v>
          </cell>
        </row>
        <row r="1304">
          <cell r="B1304">
            <v>41058</v>
          </cell>
          <cell r="C1304">
            <v>56</v>
          </cell>
          <cell r="D1304" t="str">
            <v>ON</v>
          </cell>
          <cell r="E1304" t="str">
            <v>Purchase</v>
          </cell>
          <cell r="F1304" t="str">
            <v>Fixed</v>
          </cell>
          <cell r="I1304">
            <v>41.92</v>
          </cell>
          <cell r="J1304">
            <v>34.28</v>
          </cell>
          <cell r="K1304" t="str">
            <v>HiRatio</v>
          </cell>
          <cell r="L1304">
            <v>0</v>
          </cell>
          <cell r="M1304" t="str">
            <v>Owner-Occupied</v>
          </cell>
          <cell r="N1304">
            <v>4</v>
          </cell>
          <cell r="O1304">
            <v>42144</v>
          </cell>
          <cell r="P1304" t="str">
            <v>Current</v>
          </cell>
        </row>
        <row r="1305">
          <cell r="B1305">
            <v>41719</v>
          </cell>
          <cell r="C1305">
            <v>34</v>
          </cell>
          <cell r="D1305" t="str">
            <v>ON</v>
          </cell>
          <cell r="E1305" t="str">
            <v>Refinance External</v>
          </cell>
          <cell r="F1305" t="str">
            <v>ARM</v>
          </cell>
          <cell r="I1305">
            <v>33.86</v>
          </cell>
          <cell r="J1305">
            <v>29.89</v>
          </cell>
          <cell r="K1305" t="str">
            <v>Conv</v>
          </cell>
          <cell r="L1305">
            <v>204555.59</v>
          </cell>
          <cell r="M1305" t="str">
            <v>Owner-Occupied</v>
          </cell>
          <cell r="N1305">
            <v>0</v>
          </cell>
          <cell r="O1305">
            <v>43831</v>
          </cell>
          <cell r="P1305" t="str">
            <v>Current</v>
          </cell>
        </row>
        <row r="1306">
          <cell r="B1306">
            <v>41803</v>
          </cell>
          <cell r="C1306">
            <v>31</v>
          </cell>
          <cell r="D1306" t="str">
            <v>AB</v>
          </cell>
          <cell r="E1306" t="str">
            <v>Purchase</v>
          </cell>
          <cell r="F1306" t="str">
            <v>Fixed</v>
          </cell>
          <cell r="I1306">
            <v>31.76</v>
          </cell>
          <cell r="J1306">
            <v>19.149999999999999</v>
          </cell>
          <cell r="K1306" t="str">
            <v>Conv</v>
          </cell>
          <cell r="L1306">
            <v>295867.5</v>
          </cell>
          <cell r="M1306" t="str">
            <v>Owner-Occupied</v>
          </cell>
          <cell r="N1306">
            <v>0</v>
          </cell>
          <cell r="O1306">
            <v>43831</v>
          </cell>
          <cell r="P1306" t="str">
            <v>Current</v>
          </cell>
        </row>
        <row r="1307">
          <cell r="B1307">
            <v>41849</v>
          </cell>
          <cell r="C1307">
            <v>30</v>
          </cell>
          <cell r="D1307" t="str">
            <v>ON</v>
          </cell>
          <cell r="E1307" t="str">
            <v>Purchase</v>
          </cell>
          <cell r="F1307" t="str">
            <v>ARM</v>
          </cell>
          <cell r="I1307">
            <v>26.67</v>
          </cell>
          <cell r="J1307">
            <v>23.24</v>
          </cell>
          <cell r="K1307" t="str">
            <v>Conv</v>
          </cell>
          <cell r="L1307">
            <v>0</v>
          </cell>
          <cell r="M1307" t="str">
            <v>Owner-Occupied</v>
          </cell>
          <cell r="N1307">
            <v>4</v>
          </cell>
          <cell r="O1307">
            <v>42198</v>
          </cell>
          <cell r="P1307" t="str">
            <v>Current</v>
          </cell>
        </row>
        <row r="1308">
          <cell r="B1308">
            <v>42347</v>
          </cell>
          <cell r="C1308">
            <v>13</v>
          </cell>
          <cell r="D1308" t="str">
            <v>ON</v>
          </cell>
          <cell r="E1308" t="str">
            <v>Refinance External</v>
          </cell>
          <cell r="F1308" t="str">
            <v>Fixed</v>
          </cell>
          <cell r="I1308">
            <v>42.11</v>
          </cell>
          <cell r="J1308">
            <v>26.72</v>
          </cell>
          <cell r="K1308" t="str">
            <v>Conv</v>
          </cell>
          <cell r="L1308">
            <v>264812.5</v>
          </cell>
          <cell r="M1308" t="str">
            <v>Owner-Occupied</v>
          </cell>
          <cell r="N1308">
            <v>0</v>
          </cell>
          <cell r="O1308">
            <v>43831</v>
          </cell>
          <cell r="P1308" t="str">
            <v>Current</v>
          </cell>
        </row>
        <row r="1309">
          <cell r="B1309">
            <v>41845</v>
          </cell>
          <cell r="C1309">
            <v>30</v>
          </cell>
          <cell r="D1309" t="str">
            <v>AB</v>
          </cell>
          <cell r="E1309" t="str">
            <v>Purchase</v>
          </cell>
          <cell r="F1309" t="str">
            <v>Fixed</v>
          </cell>
          <cell r="I1309">
            <v>28.73</v>
          </cell>
          <cell r="J1309">
            <v>23.59</v>
          </cell>
          <cell r="K1309" t="str">
            <v>HiRatio</v>
          </cell>
          <cell r="L1309">
            <v>307764.24</v>
          </cell>
          <cell r="M1309" t="str">
            <v>Owner-Occupied</v>
          </cell>
          <cell r="N1309">
            <v>0</v>
          </cell>
          <cell r="O1309">
            <v>43831</v>
          </cell>
          <cell r="P1309" t="str">
            <v>Current</v>
          </cell>
        </row>
        <row r="1310">
          <cell r="B1310">
            <v>40829</v>
          </cell>
          <cell r="C1310">
            <v>63</v>
          </cell>
          <cell r="D1310" t="str">
            <v>ON</v>
          </cell>
          <cell r="E1310" t="str">
            <v>Purchase</v>
          </cell>
          <cell r="F1310" t="str">
            <v>Fixed</v>
          </cell>
          <cell r="I1310">
            <v>40.28</v>
          </cell>
          <cell r="J1310">
            <v>34.24</v>
          </cell>
          <cell r="K1310" t="str">
            <v>Conv</v>
          </cell>
          <cell r="L1310">
            <v>0</v>
          </cell>
          <cell r="M1310" t="str">
            <v>Owner-Occupied</v>
          </cell>
          <cell r="N1310">
            <v>4</v>
          </cell>
          <cell r="O1310">
            <v>42223</v>
          </cell>
          <cell r="P1310" t="str">
            <v>Current</v>
          </cell>
        </row>
        <row r="1311">
          <cell r="B1311">
            <v>41045</v>
          </cell>
          <cell r="C1311">
            <v>56</v>
          </cell>
          <cell r="D1311" t="str">
            <v>BC</v>
          </cell>
          <cell r="E1311" t="str">
            <v>Purchase</v>
          </cell>
          <cell r="F1311" t="str">
            <v>ARM</v>
          </cell>
          <cell r="I1311">
            <v>40.159999999999997</v>
          </cell>
          <cell r="J1311">
            <v>8.76</v>
          </cell>
          <cell r="K1311" t="str">
            <v>Conv</v>
          </cell>
          <cell r="L1311">
            <v>194964.01</v>
          </cell>
          <cell r="M1311" t="str">
            <v>Rental</v>
          </cell>
          <cell r="N1311">
            <v>0</v>
          </cell>
          <cell r="O1311">
            <v>43831</v>
          </cell>
          <cell r="P1311" t="str">
            <v>Current</v>
          </cell>
        </row>
        <row r="1312">
          <cell r="B1312">
            <v>41621</v>
          </cell>
          <cell r="C1312">
            <v>37</v>
          </cell>
          <cell r="D1312" t="str">
            <v>ON</v>
          </cell>
          <cell r="E1312" t="str">
            <v>Purchase with Improvements</v>
          </cell>
          <cell r="F1312" t="str">
            <v>ARM</v>
          </cell>
          <cell r="I1312">
            <v>36.53</v>
          </cell>
          <cell r="J1312">
            <v>24.94</v>
          </cell>
          <cell r="K1312" t="str">
            <v>HiRatio</v>
          </cell>
          <cell r="L1312">
            <v>235238.17</v>
          </cell>
          <cell r="M1312" t="str">
            <v>Owner-Occupied</v>
          </cell>
          <cell r="N1312">
            <v>0</v>
          </cell>
          <cell r="O1312">
            <v>43831</v>
          </cell>
          <cell r="P1312" t="str">
            <v>Current</v>
          </cell>
        </row>
        <row r="1313">
          <cell r="B1313">
            <v>41694</v>
          </cell>
          <cell r="C1313">
            <v>35</v>
          </cell>
          <cell r="D1313" t="str">
            <v>ON</v>
          </cell>
          <cell r="E1313" t="str">
            <v>Purchase</v>
          </cell>
          <cell r="F1313" t="str">
            <v>ARM</v>
          </cell>
          <cell r="I1313">
            <v>27.13</v>
          </cell>
          <cell r="J1313">
            <v>17.38</v>
          </cell>
          <cell r="K1313" t="str">
            <v>Conv</v>
          </cell>
          <cell r="L1313">
            <v>0</v>
          </cell>
          <cell r="M1313" t="str">
            <v>Owner-Occupied</v>
          </cell>
          <cell r="N1313">
            <v>4</v>
          </cell>
          <cell r="O1313">
            <v>42765</v>
          </cell>
          <cell r="P1313" t="str">
            <v>Current</v>
          </cell>
        </row>
        <row r="1314">
          <cell r="B1314">
            <v>42145</v>
          </cell>
          <cell r="C1314">
            <v>20</v>
          </cell>
          <cell r="D1314" t="str">
            <v>ON</v>
          </cell>
          <cell r="E1314" t="str">
            <v>Purchase</v>
          </cell>
          <cell r="F1314" t="str">
            <v>ARM</v>
          </cell>
          <cell r="I1314">
            <v>30.28</v>
          </cell>
          <cell r="J1314">
            <v>27.05</v>
          </cell>
          <cell r="K1314" t="str">
            <v>HiRatio</v>
          </cell>
          <cell r="L1314">
            <v>0</v>
          </cell>
          <cell r="M1314" t="str">
            <v>Owner-Occupied</v>
          </cell>
          <cell r="N1314">
            <v>4</v>
          </cell>
          <cell r="O1314">
            <v>42717</v>
          </cell>
          <cell r="P1314" t="str">
            <v>Current</v>
          </cell>
        </row>
        <row r="1315">
          <cell r="B1315">
            <v>40980</v>
          </cell>
          <cell r="C1315">
            <v>58</v>
          </cell>
          <cell r="D1315" t="str">
            <v>AB</v>
          </cell>
          <cell r="E1315" t="str">
            <v>Purchase</v>
          </cell>
          <cell r="F1315" t="str">
            <v>Fixed</v>
          </cell>
          <cell r="I1315">
            <v>35.590000000000003</v>
          </cell>
          <cell r="J1315">
            <v>25.75</v>
          </cell>
          <cell r="K1315" t="str">
            <v>HiRatio</v>
          </cell>
          <cell r="L1315">
            <v>0</v>
          </cell>
          <cell r="M1315" t="str">
            <v>Owner-Occupied</v>
          </cell>
          <cell r="N1315">
            <v>4</v>
          </cell>
          <cell r="O1315">
            <v>42145</v>
          </cell>
          <cell r="P1315" t="str">
            <v>Current</v>
          </cell>
        </row>
        <row r="1316">
          <cell r="B1316">
            <v>42216</v>
          </cell>
          <cell r="C1316">
            <v>18</v>
          </cell>
          <cell r="D1316" t="str">
            <v>AB</v>
          </cell>
          <cell r="E1316" t="str">
            <v>Purchase</v>
          </cell>
          <cell r="F1316" t="str">
            <v>Fixed</v>
          </cell>
          <cell r="I1316">
            <v>32.04</v>
          </cell>
          <cell r="J1316">
            <v>20.86</v>
          </cell>
          <cell r="K1316" t="str">
            <v>Conv</v>
          </cell>
          <cell r="L1316">
            <v>308998.42</v>
          </cell>
          <cell r="M1316" t="str">
            <v>Owner-Occupied</v>
          </cell>
          <cell r="N1316">
            <v>0</v>
          </cell>
          <cell r="O1316">
            <v>43831</v>
          </cell>
          <cell r="P1316" t="str">
            <v>Current</v>
          </cell>
        </row>
        <row r="1317">
          <cell r="B1317">
            <v>42334</v>
          </cell>
          <cell r="C1317">
            <v>14</v>
          </cell>
          <cell r="D1317" t="str">
            <v>SK</v>
          </cell>
          <cell r="E1317" t="str">
            <v>Refinance External</v>
          </cell>
          <cell r="F1317" t="str">
            <v>Fixed</v>
          </cell>
          <cell r="I1317">
            <v>40.61</v>
          </cell>
          <cell r="J1317">
            <v>38</v>
          </cell>
          <cell r="K1317" t="str">
            <v>Conv</v>
          </cell>
          <cell r="L1317">
            <v>227893.21</v>
          </cell>
          <cell r="M1317" t="str">
            <v>Owner-Occupied</v>
          </cell>
          <cell r="N1317">
            <v>0</v>
          </cell>
          <cell r="O1317">
            <v>43831</v>
          </cell>
          <cell r="P1317" t="str">
            <v>Current</v>
          </cell>
        </row>
        <row r="1318">
          <cell r="B1318">
            <v>42110</v>
          </cell>
          <cell r="C1318">
            <v>21</v>
          </cell>
          <cell r="D1318" t="str">
            <v>ON</v>
          </cell>
          <cell r="E1318" t="str">
            <v>Purchase</v>
          </cell>
          <cell r="F1318" t="str">
            <v>ARM</v>
          </cell>
          <cell r="I1318">
            <v>29.42</v>
          </cell>
          <cell r="J1318">
            <v>28.34</v>
          </cell>
          <cell r="K1318" t="str">
            <v>Conv</v>
          </cell>
          <cell r="L1318">
            <v>237458.78</v>
          </cell>
          <cell r="M1318" t="str">
            <v>Owner-Occupied</v>
          </cell>
          <cell r="N1318">
            <v>0</v>
          </cell>
          <cell r="O1318">
            <v>43831</v>
          </cell>
          <cell r="P1318" t="str">
            <v>Current</v>
          </cell>
        </row>
        <row r="1319">
          <cell r="B1319">
            <v>42094</v>
          </cell>
          <cell r="C1319">
            <v>22</v>
          </cell>
          <cell r="D1319" t="str">
            <v>ON</v>
          </cell>
          <cell r="E1319" t="str">
            <v>Purchase</v>
          </cell>
          <cell r="F1319" t="str">
            <v>Fixed</v>
          </cell>
          <cell r="I1319">
            <v>43.85</v>
          </cell>
          <cell r="J1319">
            <v>28.62</v>
          </cell>
          <cell r="K1319" t="str">
            <v>Conv</v>
          </cell>
          <cell r="L1319">
            <v>353324.98</v>
          </cell>
          <cell r="M1319" t="str">
            <v>Owner-Occupied</v>
          </cell>
          <cell r="N1319">
            <v>0</v>
          </cell>
          <cell r="O1319">
            <v>43831</v>
          </cell>
          <cell r="P1319" t="str">
            <v>Current</v>
          </cell>
        </row>
        <row r="1320">
          <cell r="B1320">
            <v>42178</v>
          </cell>
          <cell r="C1320">
            <v>19</v>
          </cell>
          <cell r="D1320" t="str">
            <v>ON</v>
          </cell>
          <cell r="E1320" t="str">
            <v>Purchase</v>
          </cell>
          <cell r="F1320" t="str">
            <v>ARM</v>
          </cell>
          <cell r="I1320">
            <v>23.9</v>
          </cell>
          <cell r="J1320">
            <v>20.6</v>
          </cell>
          <cell r="K1320" t="str">
            <v>HiRatio</v>
          </cell>
          <cell r="L1320">
            <v>240498.95</v>
          </cell>
          <cell r="M1320" t="str">
            <v>Owner-Occupied</v>
          </cell>
          <cell r="N1320">
            <v>0</v>
          </cell>
          <cell r="O1320">
            <v>43831</v>
          </cell>
          <cell r="P1320" t="str">
            <v>Current</v>
          </cell>
        </row>
        <row r="1321">
          <cell r="B1321">
            <v>42216</v>
          </cell>
          <cell r="C1321">
            <v>18</v>
          </cell>
          <cell r="D1321" t="str">
            <v>ON</v>
          </cell>
          <cell r="E1321" t="str">
            <v>Transfer</v>
          </cell>
          <cell r="F1321" t="str">
            <v>Fixed</v>
          </cell>
          <cell r="I1321">
            <v>25.93</v>
          </cell>
          <cell r="J1321">
            <v>25.7</v>
          </cell>
          <cell r="K1321" t="str">
            <v>Conv</v>
          </cell>
          <cell r="L1321">
            <v>156732.68</v>
          </cell>
          <cell r="M1321" t="str">
            <v>Owner-Occupied</v>
          </cell>
          <cell r="N1321">
            <v>0</v>
          </cell>
          <cell r="O1321">
            <v>43831</v>
          </cell>
          <cell r="P1321" t="str">
            <v>Current</v>
          </cell>
        </row>
        <row r="1322">
          <cell r="B1322">
            <v>42144</v>
          </cell>
          <cell r="C1322">
            <v>20</v>
          </cell>
          <cell r="D1322" t="str">
            <v>ON</v>
          </cell>
          <cell r="E1322" t="str">
            <v>Purchase</v>
          </cell>
          <cell r="F1322" t="str">
            <v>Fixed</v>
          </cell>
          <cell r="I1322">
            <v>32.99</v>
          </cell>
          <cell r="J1322">
            <v>29.82</v>
          </cell>
          <cell r="K1322" t="str">
            <v>HiRatio</v>
          </cell>
          <cell r="L1322">
            <v>361884.33</v>
          </cell>
          <cell r="M1322" t="str">
            <v>Owner-Occupied</v>
          </cell>
          <cell r="N1322">
            <v>0</v>
          </cell>
          <cell r="O1322">
            <v>43831</v>
          </cell>
          <cell r="P1322" t="str">
            <v>Current</v>
          </cell>
        </row>
        <row r="1323">
          <cell r="B1323">
            <v>42213</v>
          </cell>
          <cell r="C1323">
            <v>18</v>
          </cell>
          <cell r="D1323" t="str">
            <v>AB</v>
          </cell>
          <cell r="E1323" t="str">
            <v>Refinance External</v>
          </cell>
          <cell r="F1323" t="str">
            <v>ARM</v>
          </cell>
          <cell r="I1323">
            <v>34.340000000000003</v>
          </cell>
          <cell r="J1323">
            <v>12.1</v>
          </cell>
          <cell r="K1323" t="str">
            <v>Conv</v>
          </cell>
          <cell r="L1323">
            <v>0</v>
          </cell>
          <cell r="M1323" t="str">
            <v>Rental</v>
          </cell>
          <cell r="N1323">
            <v>4</v>
          </cell>
          <cell r="O1323">
            <v>42706</v>
          </cell>
          <cell r="P1323" t="str">
            <v>Current</v>
          </cell>
        </row>
        <row r="1324">
          <cell r="B1324">
            <v>42184</v>
          </cell>
          <cell r="C1324">
            <v>19</v>
          </cell>
          <cell r="D1324" t="str">
            <v>ON</v>
          </cell>
          <cell r="E1324" t="str">
            <v>Purchase</v>
          </cell>
          <cell r="F1324" t="str">
            <v>Fixed</v>
          </cell>
          <cell r="I1324">
            <v>39.479999999999997</v>
          </cell>
          <cell r="J1324">
            <v>27.79</v>
          </cell>
          <cell r="K1324" t="str">
            <v>HiRatio</v>
          </cell>
          <cell r="L1324">
            <v>318412.01</v>
          </cell>
          <cell r="M1324" t="str">
            <v>Owner-Occupied</v>
          </cell>
          <cell r="N1324">
            <v>0</v>
          </cell>
          <cell r="O1324">
            <v>43831</v>
          </cell>
          <cell r="P1324" t="str">
            <v>Current</v>
          </cell>
        </row>
        <row r="1325">
          <cell r="B1325">
            <v>41663</v>
          </cell>
          <cell r="C1325">
            <v>36</v>
          </cell>
          <cell r="D1325" t="str">
            <v>AB</v>
          </cell>
          <cell r="E1325" t="str">
            <v>Purchase</v>
          </cell>
          <cell r="F1325" t="str">
            <v>ARM</v>
          </cell>
          <cell r="I1325">
            <v>27.86</v>
          </cell>
          <cell r="J1325">
            <v>26.97</v>
          </cell>
          <cell r="K1325" t="str">
            <v>HiRatio</v>
          </cell>
          <cell r="L1325">
            <v>303416.52</v>
          </cell>
          <cell r="M1325" t="str">
            <v>Owner-Occupied</v>
          </cell>
          <cell r="N1325">
            <v>0</v>
          </cell>
          <cell r="O1325">
            <v>43831</v>
          </cell>
          <cell r="P1325" t="str">
            <v>Current</v>
          </cell>
        </row>
        <row r="1326">
          <cell r="B1326">
            <v>41985</v>
          </cell>
          <cell r="C1326">
            <v>25</v>
          </cell>
          <cell r="D1326" t="str">
            <v>ON</v>
          </cell>
          <cell r="E1326" t="str">
            <v>Purchase</v>
          </cell>
          <cell r="F1326" t="str">
            <v>Fixed</v>
          </cell>
          <cell r="I1326">
            <v>34.840000000000003</v>
          </cell>
          <cell r="J1326">
            <v>33.270000000000003</v>
          </cell>
          <cell r="K1326" t="str">
            <v>HiRatio</v>
          </cell>
          <cell r="L1326">
            <v>205081.56</v>
          </cell>
          <cell r="M1326" t="str">
            <v>Owner-Occupied</v>
          </cell>
          <cell r="N1326">
            <v>0</v>
          </cell>
          <cell r="O1326">
            <v>43831</v>
          </cell>
          <cell r="P1326" t="str">
            <v>Current</v>
          </cell>
        </row>
        <row r="1327">
          <cell r="B1327">
            <v>42230</v>
          </cell>
          <cell r="C1327">
            <v>17</v>
          </cell>
          <cell r="D1327" t="str">
            <v>BC</v>
          </cell>
          <cell r="E1327" t="str">
            <v>Purchase</v>
          </cell>
          <cell r="F1327" t="str">
            <v>ARM</v>
          </cell>
          <cell r="I1327">
            <v>36.78</v>
          </cell>
          <cell r="J1327">
            <v>16.37</v>
          </cell>
          <cell r="K1327" t="str">
            <v>HiRatio</v>
          </cell>
          <cell r="L1327">
            <v>331700.17</v>
          </cell>
          <cell r="M1327" t="str">
            <v>Owner-Occupied</v>
          </cell>
          <cell r="N1327">
            <v>0</v>
          </cell>
          <cell r="O1327">
            <v>43831</v>
          </cell>
          <cell r="P1327" t="str">
            <v>Current</v>
          </cell>
        </row>
        <row r="1328">
          <cell r="B1328">
            <v>42377</v>
          </cell>
          <cell r="C1328">
            <v>12</v>
          </cell>
          <cell r="D1328" t="str">
            <v>AB</v>
          </cell>
          <cell r="E1328" t="str">
            <v>Transfer</v>
          </cell>
          <cell r="F1328" t="str">
            <v>Fixed</v>
          </cell>
          <cell r="I1328">
            <v>42.19</v>
          </cell>
          <cell r="J1328">
            <v>23.02</v>
          </cell>
          <cell r="K1328" t="str">
            <v>HiRatio</v>
          </cell>
          <cell r="L1328">
            <v>251102.17</v>
          </cell>
          <cell r="M1328" t="str">
            <v>Owner-Occupied</v>
          </cell>
          <cell r="N1328">
            <v>0</v>
          </cell>
          <cell r="O1328">
            <v>43831</v>
          </cell>
          <cell r="P1328" t="str">
            <v>Current</v>
          </cell>
        </row>
        <row r="1329">
          <cell r="B1329">
            <v>41803</v>
          </cell>
          <cell r="C1329">
            <v>31</v>
          </cell>
          <cell r="D1329" t="str">
            <v>ON</v>
          </cell>
          <cell r="E1329" t="str">
            <v>Transfer</v>
          </cell>
          <cell r="F1329" t="str">
            <v>ARM</v>
          </cell>
          <cell r="I1329">
            <v>32.869999999999997</v>
          </cell>
          <cell r="J1329">
            <v>30.92</v>
          </cell>
          <cell r="K1329" t="str">
            <v>Conv</v>
          </cell>
          <cell r="L1329">
            <v>179001.42</v>
          </cell>
          <cell r="M1329" t="str">
            <v>Owner-Occupied</v>
          </cell>
          <cell r="N1329">
            <v>0</v>
          </cell>
          <cell r="O1329">
            <v>43831</v>
          </cell>
          <cell r="P1329" t="str">
            <v>Current</v>
          </cell>
        </row>
        <row r="1330">
          <cell r="B1330">
            <v>42265</v>
          </cell>
          <cell r="C1330">
            <v>16</v>
          </cell>
          <cell r="D1330" t="str">
            <v>BC</v>
          </cell>
          <cell r="E1330" t="str">
            <v>Purchase</v>
          </cell>
          <cell r="F1330" t="str">
            <v>Fixed</v>
          </cell>
          <cell r="I1330">
            <v>35.76</v>
          </cell>
          <cell r="J1330">
            <v>33.93</v>
          </cell>
          <cell r="K1330" t="str">
            <v>Conv</v>
          </cell>
          <cell r="L1330">
            <v>0</v>
          </cell>
          <cell r="M1330" t="str">
            <v>Owner-Occupied</v>
          </cell>
          <cell r="N1330">
            <v>4</v>
          </cell>
          <cell r="O1330">
            <v>42493</v>
          </cell>
          <cell r="P1330" t="str">
            <v>Current</v>
          </cell>
        </row>
        <row r="1331">
          <cell r="B1331">
            <v>42453</v>
          </cell>
          <cell r="C1331">
            <v>10</v>
          </cell>
          <cell r="D1331" t="str">
            <v>ON</v>
          </cell>
          <cell r="E1331" t="str">
            <v>Transfer</v>
          </cell>
          <cell r="F1331" t="str">
            <v>Fixed</v>
          </cell>
          <cell r="I1331">
            <v>15.73</v>
          </cell>
          <cell r="J1331">
            <v>15.33</v>
          </cell>
          <cell r="K1331" t="str">
            <v>Conv</v>
          </cell>
          <cell r="L1331">
            <v>96194.67</v>
          </cell>
          <cell r="M1331" t="str">
            <v>Owner-Occupied</v>
          </cell>
          <cell r="N1331">
            <v>0</v>
          </cell>
          <cell r="O1331">
            <v>43831</v>
          </cell>
          <cell r="P1331" t="str">
            <v>Current</v>
          </cell>
        </row>
        <row r="1332">
          <cell r="B1332">
            <v>40434</v>
          </cell>
          <cell r="C1332">
            <v>76</v>
          </cell>
          <cell r="D1332" t="str">
            <v>ON</v>
          </cell>
          <cell r="E1332" t="str">
            <v>Refinance External</v>
          </cell>
          <cell r="F1332" t="str">
            <v>Fixed</v>
          </cell>
          <cell r="I1332">
            <v>41.38</v>
          </cell>
          <cell r="J1332">
            <v>37.33</v>
          </cell>
          <cell r="K1332" t="str">
            <v>Conv</v>
          </cell>
          <cell r="L1332">
            <v>0</v>
          </cell>
          <cell r="M1332" t="str">
            <v>Owner-Occupied</v>
          </cell>
          <cell r="N1332">
            <v>4</v>
          </cell>
          <cell r="O1332">
            <v>41625</v>
          </cell>
          <cell r="P1332" t="str">
            <v>Current</v>
          </cell>
        </row>
        <row r="1333">
          <cell r="B1333">
            <v>41696</v>
          </cell>
          <cell r="C1333">
            <v>35</v>
          </cell>
          <cell r="D1333" t="str">
            <v>AB</v>
          </cell>
          <cell r="E1333" t="str">
            <v>Purchase</v>
          </cell>
          <cell r="F1333" t="str">
            <v>Fixed</v>
          </cell>
          <cell r="I1333">
            <v>43.56</v>
          </cell>
          <cell r="J1333">
            <v>24.28</v>
          </cell>
          <cell r="K1333" t="str">
            <v>HiRatio</v>
          </cell>
          <cell r="L1333">
            <v>157983.22</v>
          </cell>
          <cell r="M1333" t="str">
            <v>Owner-Occupied</v>
          </cell>
          <cell r="N1333">
            <v>0</v>
          </cell>
          <cell r="O1333">
            <v>43831</v>
          </cell>
          <cell r="P1333" t="str">
            <v>Current</v>
          </cell>
        </row>
        <row r="1334">
          <cell r="B1334">
            <v>42073</v>
          </cell>
          <cell r="C1334">
            <v>22</v>
          </cell>
          <cell r="D1334" t="str">
            <v>ON</v>
          </cell>
          <cell r="E1334" t="str">
            <v>Refinance External</v>
          </cell>
          <cell r="F1334" t="str">
            <v>Fixed</v>
          </cell>
          <cell r="I1334">
            <v>36.83</v>
          </cell>
          <cell r="J1334">
            <v>27.95</v>
          </cell>
          <cell r="K1334" t="str">
            <v>Conv</v>
          </cell>
          <cell r="L1334">
            <v>138265.01</v>
          </cell>
          <cell r="M1334" t="str">
            <v>Owner-Occupied</v>
          </cell>
          <cell r="N1334">
            <v>0</v>
          </cell>
          <cell r="O1334">
            <v>43831</v>
          </cell>
          <cell r="P1334" t="str">
            <v>Current</v>
          </cell>
        </row>
        <row r="1335">
          <cell r="B1335">
            <v>41842</v>
          </cell>
          <cell r="C1335">
            <v>30</v>
          </cell>
          <cell r="D1335" t="str">
            <v>BC</v>
          </cell>
          <cell r="E1335" t="str">
            <v>Refinance External</v>
          </cell>
          <cell r="F1335" t="str">
            <v>Fixed</v>
          </cell>
          <cell r="I1335">
            <v>41.87</v>
          </cell>
          <cell r="J1335">
            <v>37.270000000000003</v>
          </cell>
          <cell r="K1335" t="str">
            <v>Conv</v>
          </cell>
          <cell r="L1335">
            <v>280612.68</v>
          </cell>
          <cell r="M1335" t="str">
            <v>Owner-Occupied</v>
          </cell>
          <cell r="N1335">
            <v>0</v>
          </cell>
          <cell r="O1335">
            <v>43831</v>
          </cell>
          <cell r="P1335" t="str">
            <v>Current</v>
          </cell>
        </row>
        <row r="1336">
          <cell r="B1336">
            <v>42090</v>
          </cell>
          <cell r="C1336">
            <v>22</v>
          </cell>
          <cell r="D1336" t="str">
            <v>BC</v>
          </cell>
          <cell r="E1336" t="str">
            <v>Refinance External</v>
          </cell>
          <cell r="F1336" t="str">
            <v>ARM</v>
          </cell>
          <cell r="I1336">
            <v>26.02</v>
          </cell>
          <cell r="J1336">
            <v>16.25</v>
          </cell>
          <cell r="K1336" t="str">
            <v>Conv</v>
          </cell>
          <cell r="L1336">
            <v>219104.42</v>
          </cell>
          <cell r="M1336" t="str">
            <v>Owner-Occupied</v>
          </cell>
          <cell r="N1336">
            <v>0</v>
          </cell>
          <cell r="O1336">
            <v>43831</v>
          </cell>
          <cell r="P1336" t="str">
            <v>Current</v>
          </cell>
        </row>
        <row r="1337">
          <cell r="B1337">
            <v>42600</v>
          </cell>
          <cell r="C1337">
            <v>5</v>
          </cell>
          <cell r="D1337" t="str">
            <v>BC</v>
          </cell>
          <cell r="E1337" t="str">
            <v>Purchase</v>
          </cell>
          <cell r="F1337" t="str">
            <v>Fixed</v>
          </cell>
          <cell r="I1337">
            <v>34.130000000000003</v>
          </cell>
          <cell r="J1337">
            <v>30.34</v>
          </cell>
          <cell r="K1337" t="str">
            <v>HiRatio</v>
          </cell>
          <cell r="L1337">
            <v>500368</v>
          </cell>
          <cell r="M1337" t="str">
            <v>Owner-Occupied</v>
          </cell>
          <cell r="N1337">
            <v>0</v>
          </cell>
          <cell r="O1337">
            <v>43831</v>
          </cell>
          <cell r="P1337" t="str">
            <v>Current</v>
          </cell>
        </row>
        <row r="1338">
          <cell r="B1338">
            <v>41354</v>
          </cell>
          <cell r="C1338">
            <v>46</v>
          </cell>
          <cell r="D1338" t="str">
            <v>AB</v>
          </cell>
          <cell r="E1338" t="str">
            <v>Purchase</v>
          </cell>
          <cell r="F1338" t="str">
            <v>Fixed</v>
          </cell>
          <cell r="I1338">
            <v>33.61</v>
          </cell>
          <cell r="J1338">
            <v>33.61</v>
          </cell>
          <cell r="K1338" t="str">
            <v>HiRatio</v>
          </cell>
          <cell r="L1338">
            <v>129857.94</v>
          </cell>
          <cell r="M1338" t="str">
            <v>Owner-Occupied</v>
          </cell>
          <cell r="N1338">
            <v>0</v>
          </cell>
          <cell r="O1338">
            <v>43831</v>
          </cell>
          <cell r="P1338" t="str">
            <v>Current</v>
          </cell>
        </row>
        <row r="1339">
          <cell r="B1339">
            <v>40851</v>
          </cell>
          <cell r="C1339">
            <v>62</v>
          </cell>
          <cell r="D1339" t="str">
            <v>ON</v>
          </cell>
          <cell r="E1339" t="str">
            <v>Purchase</v>
          </cell>
          <cell r="F1339" t="str">
            <v>Fixed</v>
          </cell>
          <cell r="I1339">
            <v>38.57</v>
          </cell>
          <cell r="J1339">
            <v>18.55</v>
          </cell>
          <cell r="K1339" t="str">
            <v>Conv</v>
          </cell>
          <cell r="L1339">
            <v>105481.33</v>
          </cell>
          <cell r="M1339" t="str">
            <v>Owner-Occupied</v>
          </cell>
          <cell r="N1339">
            <v>0</v>
          </cell>
          <cell r="O1339">
            <v>43831</v>
          </cell>
          <cell r="P1339" t="str">
            <v>Current</v>
          </cell>
        </row>
        <row r="1340">
          <cell r="B1340">
            <v>42570</v>
          </cell>
          <cell r="C1340">
            <v>6</v>
          </cell>
          <cell r="D1340" t="str">
            <v>ON</v>
          </cell>
          <cell r="E1340" t="str">
            <v>Transfer</v>
          </cell>
          <cell r="F1340" t="str">
            <v>ARM</v>
          </cell>
          <cell r="I1340">
            <v>25.12</v>
          </cell>
          <cell r="J1340">
            <v>21.23</v>
          </cell>
          <cell r="K1340" t="str">
            <v>Conv</v>
          </cell>
          <cell r="L1340">
            <v>279008.15000000002</v>
          </cell>
          <cell r="M1340" t="str">
            <v>Owner-Occupied</v>
          </cell>
          <cell r="N1340">
            <v>0</v>
          </cell>
          <cell r="O1340">
            <v>43831</v>
          </cell>
          <cell r="P1340" t="str">
            <v>Current</v>
          </cell>
        </row>
        <row r="1341">
          <cell r="B1341">
            <v>42170</v>
          </cell>
          <cell r="C1341">
            <v>19</v>
          </cell>
          <cell r="D1341" t="str">
            <v>ON</v>
          </cell>
          <cell r="E1341" t="str">
            <v>Refinance External</v>
          </cell>
          <cell r="F1341" t="str">
            <v>ARM</v>
          </cell>
          <cell r="I1341">
            <v>27.35</v>
          </cell>
          <cell r="J1341">
            <v>27.35</v>
          </cell>
          <cell r="K1341" t="str">
            <v>Conv</v>
          </cell>
          <cell r="L1341">
            <v>0</v>
          </cell>
          <cell r="M1341" t="str">
            <v>Owner-Occupied</v>
          </cell>
          <cell r="N1341">
            <v>4</v>
          </cell>
          <cell r="O1341">
            <v>42699</v>
          </cell>
          <cell r="P1341" t="str">
            <v>Current</v>
          </cell>
        </row>
        <row r="1342">
          <cell r="B1342">
            <v>41841</v>
          </cell>
          <cell r="C1342">
            <v>30</v>
          </cell>
          <cell r="D1342" t="str">
            <v>AB</v>
          </cell>
          <cell r="E1342" t="str">
            <v>Purchase</v>
          </cell>
          <cell r="F1342" t="str">
            <v>ARM</v>
          </cell>
          <cell r="I1342">
            <v>35.83</v>
          </cell>
          <cell r="J1342">
            <v>11.58</v>
          </cell>
          <cell r="K1342" t="str">
            <v>HiRatio</v>
          </cell>
          <cell r="L1342">
            <v>0</v>
          </cell>
          <cell r="M1342" t="str">
            <v>Owner-Occupied</v>
          </cell>
          <cell r="N1342">
            <v>4</v>
          </cell>
          <cell r="O1342">
            <v>42303</v>
          </cell>
          <cell r="P1342" t="str">
            <v>Current</v>
          </cell>
        </row>
        <row r="1343">
          <cell r="B1343">
            <v>41817</v>
          </cell>
          <cell r="C1343">
            <v>31</v>
          </cell>
          <cell r="D1343" t="str">
            <v>AB</v>
          </cell>
          <cell r="E1343" t="str">
            <v>Purchase</v>
          </cell>
          <cell r="F1343" t="str">
            <v>Fixed</v>
          </cell>
          <cell r="I1343">
            <v>29.97</v>
          </cell>
          <cell r="J1343">
            <v>12.5</v>
          </cell>
          <cell r="K1343" t="str">
            <v>Conv</v>
          </cell>
          <cell r="L1343">
            <v>250710.44</v>
          </cell>
          <cell r="M1343" t="str">
            <v>Owner-Occupied</v>
          </cell>
          <cell r="N1343">
            <v>0</v>
          </cell>
          <cell r="O1343">
            <v>43831</v>
          </cell>
          <cell r="P1343" t="str">
            <v>Current</v>
          </cell>
        </row>
        <row r="1344">
          <cell r="B1344">
            <v>42167</v>
          </cell>
          <cell r="C1344">
            <v>19</v>
          </cell>
          <cell r="D1344" t="str">
            <v>MB</v>
          </cell>
          <cell r="E1344" t="str">
            <v>Purchase</v>
          </cell>
          <cell r="F1344" t="str">
            <v>Fixed</v>
          </cell>
          <cell r="I1344">
            <v>38.880000000000003</v>
          </cell>
          <cell r="J1344">
            <v>23.18</v>
          </cell>
          <cell r="K1344" t="str">
            <v>HiRatio</v>
          </cell>
          <cell r="L1344">
            <v>468059.48</v>
          </cell>
          <cell r="M1344" t="str">
            <v>Owner-Occupied</v>
          </cell>
          <cell r="N1344">
            <v>0</v>
          </cell>
          <cell r="O1344">
            <v>43831</v>
          </cell>
          <cell r="P1344" t="str">
            <v>Current</v>
          </cell>
        </row>
        <row r="1345">
          <cell r="B1345">
            <v>42485</v>
          </cell>
          <cell r="C1345">
            <v>9</v>
          </cell>
          <cell r="D1345" t="str">
            <v>ON</v>
          </cell>
          <cell r="E1345" t="str">
            <v>Purchase</v>
          </cell>
          <cell r="F1345" t="str">
            <v>ARM</v>
          </cell>
          <cell r="I1345">
            <v>28.77</v>
          </cell>
          <cell r="J1345">
            <v>28.6</v>
          </cell>
          <cell r="K1345" t="str">
            <v>Conv</v>
          </cell>
          <cell r="L1345">
            <v>371784.64</v>
          </cell>
          <cell r="M1345" t="str">
            <v>Owner-Occupied</v>
          </cell>
          <cell r="N1345">
            <v>0</v>
          </cell>
          <cell r="O1345">
            <v>43831</v>
          </cell>
          <cell r="P1345" t="str">
            <v>Current</v>
          </cell>
        </row>
        <row r="1346">
          <cell r="B1346">
            <v>42559</v>
          </cell>
          <cell r="C1346">
            <v>6</v>
          </cell>
          <cell r="D1346" t="str">
            <v>ON</v>
          </cell>
          <cell r="E1346" t="str">
            <v>Purchase</v>
          </cell>
          <cell r="F1346" t="str">
            <v>Fixed</v>
          </cell>
          <cell r="I1346">
            <v>41.13</v>
          </cell>
          <cell r="J1346">
            <v>37.78</v>
          </cell>
          <cell r="K1346" t="str">
            <v>HiRatio</v>
          </cell>
          <cell r="L1346">
            <v>573138.32999999996</v>
          </cell>
          <cell r="M1346" t="str">
            <v>Owner-Occupied</v>
          </cell>
          <cell r="N1346">
            <v>0</v>
          </cell>
          <cell r="O1346">
            <v>43831</v>
          </cell>
          <cell r="P1346" t="str">
            <v>Current</v>
          </cell>
        </row>
        <row r="1347">
          <cell r="B1347">
            <v>42683</v>
          </cell>
          <cell r="C1347">
            <v>2</v>
          </cell>
          <cell r="D1347" t="str">
            <v>BC</v>
          </cell>
          <cell r="E1347" t="str">
            <v>Purchase</v>
          </cell>
          <cell r="F1347" t="str">
            <v>Fixed</v>
          </cell>
          <cell r="I1347">
            <v>35.81</v>
          </cell>
          <cell r="J1347">
            <v>34.5</v>
          </cell>
          <cell r="K1347" t="str">
            <v>Conv</v>
          </cell>
          <cell r="L1347">
            <v>261506.76</v>
          </cell>
          <cell r="M1347" t="str">
            <v>Owner-Occupied</v>
          </cell>
          <cell r="N1347">
            <v>0</v>
          </cell>
          <cell r="O1347">
            <v>43831</v>
          </cell>
          <cell r="P1347" t="str">
            <v>Current</v>
          </cell>
        </row>
        <row r="1348">
          <cell r="B1348">
            <v>41516</v>
          </cell>
          <cell r="C1348">
            <v>41</v>
          </cell>
          <cell r="D1348" t="str">
            <v>ON</v>
          </cell>
          <cell r="E1348" t="str">
            <v>Purchase</v>
          </cell>
          <cell r="F1348" t="str">
            <v>Fixed</v>
          </cell>
          <cell r="I1348">
            <v>41.47</v>
          </cell>
          <cell r="J1348">
            <v>38.97</v>
          </cell>
          <cell r="K1348" t="str">
            <v>HiRatio</v>
          </cell>
          <cell r="L1348">
            <v>326487.24</v>
          </cell>
          <cell r="M1348" t="str">
            <v>Owner-Occupied</v>
          </cell>
          <cell r="N1348">
            <v>0</v>
          </cell>
          <cell r="O1348">
            <v>43831</v>
          </cell>
          <cell r="P1348" t="str">
            <v>Current</v>
          </cell>
        </row>
        <row r="1349">
          <cell r="B1349">
            <v>40304</v>
          </cell>
          <cell r="C1349">
            <v>80</v>
          </cell>
          <cell r="D1349" t="str">
            <v>AB</v>
          </cell>
          <cell r="E1349" t="str">
            <v>Purchase</v>
          </cell>
          <cell r="F1349" t="str">
            <v>ARM</v>
          </cell>
          <cell r="I1349">
            <v>41.15</v>
          </cell>
          <cell r="J1349">
            <v>27.17</v>
          </cell>
          <cell r="K1349" t="str">
            <v>HiRatio</v>
          </cell>
          <cell r="L1349">
            <v>0</v>
          </cell>
          <cell r="M1349" t="str">
            <v>Owner-Occupied</v>
          </cell>
          <cell r="N1349">
            <v>4</v>
          </cell>
          <cell r="O1349">
            <v>42136</v>
          </cell>
          <cell r="P1349" t="str">
            <v>Current</v>
          </cell>
        </row>
        <row r="1350">
          <cell r="B1350">
            <v>41075</v>
          </cell>
          <cell r="C1350">
            <v>55</v>
          </cell>
          <cell r="D1350" t="str">
            <v>ON</v>
          </cell>
          <cell r="E1350" t="str">
            <v>Purchase</v>
          </cell>
          <cell r="F1350" t="str">
            <v>Fixed</v>
          </cell>
          <cell r="I1350">
            <v>40.369999999999997</v>
          </cell>
          <cell r="J1350">
            <v>34.82</v>
          </cell>
          <cell r="K1350" t="str">
            <v>HiRatio</v>
          </cell>
          <cell r="L1350">
            <v>0</v>
          </cell>
          <cell r="M1350" t="str">
            <v>Owner-Occupied</v>
          </cell>
          <cell r="N1350">
            <v>4</v>
          </cell>
          <cell r="O1350">
            <v>42312</v>
          </cell>
          <cell r="P1350" t="str">
            <v>Current</v>
          </cell>
        </row>
        <row r="1351">
          <cell r="B1351">
            <v>41698</v>
          </cell>
          <cell r="C1351">
            <v>35</v>
          </cell>
          <cell r="D1351" t="str">
            <v>ON</v>
          </cell>
          <cell r="E1351" t="str">
            <v>Purchase</v>
          </cell>
          <cell r="F1351" t="str">
            <v>ARM</v>
          </cell>
          <cell r="I1351">
            <v>36.39</v>
          </cell>
          <cell r="J1351">
            <v>27.99</v>
          </cell>
          <cell r="K1351" t="str">
            <v>HiRatio</v>
          </cell>
          <cell r="L1351">
            <v>201512.15</v>
          </cell>
          <cell r="M1351" t="str">
            <v>Owner-Occupied</v>
          </cell>
          <cell r="N1351">
            <v>0</v>
          </cell>
          <cell r="O1351">
            <v>43831</v>
          </cell>
          <cell r="P1351" t="str">
            <v>Current</v>
          </cell>
        </row>
        <row r="1352">
          <cell r="B1352">
            <v>42202</v>
          </cell>
          <cell r="C1352">
            <v>18</v>
          </cell>
          <cell r="D1352" t="str">
            <v>ON</v>
          </cell>
          <cell r="E1352" t="str">
            <v>Refinance External</v>
          </cell>
          <cell r="F1352" t="str">
            <v>Fixed</v>
          </cell>
          <cell r="I1352">
            <v>31.3</v>
          </cell>
          <cell r="J1352">
            <v>21.77</v>
          </cell>
          <cell r="K1352" t="str">
            <v>Conv</v>
          </cell>
          <cell r="L1352">
            <v>186282.17</v>
          </cell>
          <cell r="M1352" t="str">
            <v>Owner-Occupied</v>
          </cell>
          <cell r="N1352">
            <v>0</v>
          </cell>
          <cell r="O1352">
            <v>43831</v>
          </cell>
          <cell r="P1352" t="str">
            <v>Current</v>
          </cell>
        </row>
        <row r="1353">
          <cell r="B1353">
            <v>41981</v>
          </cell>
          <cell r="C1353">
            <v>25</v>
          </cell>
          <cell r="D1353" t="str">
            <v>BC</v>
          </cell>
          <cell r="E1353" t="str">
            <v>Purchase</v>
          </cell>
          <cell r="F1353" t="str">
            <v>Fixed</v>
          </cell>
          <cell r="I1353">
            <v>42.61</v>
          </cell>
          <cell r="J1353">
            <v>34.22</v>
          </cell>
          <cell r="K1353" t="str">
            <v>HiRatio</v>
          </cell>
          <cell r="L1353">
            <v>283882.40999999997</v>
          </cell>
          <cell r="M1353" t="str">
            <v>Owner-Occupied</v>
          </cell>
          <cell r="N1353">
            <v>0</v>
          </cell>
          <cell r="O1353">
            <v>43831</v>
          </cell>
          <cell r="P1353" t="str">
            <v>Current</v>
          </cell>
        </row>
        <row r="1354">
          <cell r="B1354">
            <v>40598</v>
          </cell>
          <cell r="C1354">
            <v>71</v>
          </cell>
          <cell r="D1354" t="str">
            <v>ON</v>
          </cell>
          <cell r="E1354" t="str">
            <v>Purchase</v>
          </cell>
          <cell r="F1354" t="str">
            <v>ARM</v>
          </cell>
          <cell r="I1354">
            <v>30.43</v>
          </cell>
          <cell r="J1354">
            <v>23.61</v>
          </cell>
          <cell r="K1354" t="str">
            <v>HiRatio</v>
          </cell>
          <cell r="L1354">
            <v>0</v>
          </cell>
          <cell r="M1354" t="str">
            <v>Owner-Occupied</v>
          </cell>
          <cell r="N1354">
            <v>4</v>
          </cell>
          <cell r="O1354">
            <v>42130</v>
          </cell>
          <cell r="P1354" t="str">
            <v>Current</v>
          </cell>
        </row>
        <row r="1355">
          <cell r="B1355">
            <v>41030</v>
          </cell>
          <cell r="C1355">
            <v>56</v>
          </cell>
          <cell r="D1355" t="str">
            <v>ON</v>
          </cell>
          <cell r="E1355" t="str">
            <v>Purchase</v>
          </cell>
          <cell r="F1355" t="str">
            <v>Fixed</v>
          </cell>
          <cell r="I1355">
            <v>39.520000000000003</v>
          </cell>
          <cell r="J1355">
            <v>39.25</v>
          </cell>
          <cell r="K1355" t="str">
            <v>HiRatio</v>
          </cell>
          <cell r="L1355">
            <v>225135.91</v>
          </cell>
          <cell r="M1355" t="str">
            <v>Owner-Occupied</v>
          </cell>
          <cell r="N1355">
            <v>0</v>
          </cell>
          <cell r="O1355">
            <v>43831</v>
          </cell>
          <cell r="P1355" t="str">
            <v>Current</v>
          </cell>
        </row>
        <row r="1356">
          <cell r="B1356">
            <v>41606</v>
          </cell>
          <cell r="C1356">
            <v>38</v>
          </cell>
          <cell r="D1356" t="str">
            <v>ON</v>
          </cell>
          <cell r="E1356" t="str">
            <v>Purchase</v>
          </cell>
          <cell r="F1356" t="str">
            <v>Fixed</v>
          </cell>
          <cell r="I1356">
            <v>30.85</v>
          </cell>
          <cell r="J1356">
            <v>29.89</v>
          </cell>
          <cell r="K1356" t="str">
            <v>HiRatio</v>
          </cell>
          <cell r="L1356">
            <v>580545.18999999994</v>
          </cell>
          <cell r="M1356" t="str">
            <v>Owner-Occupied</v>
          </cell>
          <cell r="N1356">
            <v>0</v>
          </cell>
          <cell r="O1356">
            <v>43831</v>
          </cell>
          <cell r="P1356" t="str">
            <v>Current</v>
          </cell>
        </row>
        <row r="1357">
          <cell r="B1357">
            <v>41409</v>
          </cell>
          <cell r="C1357">
            <v>44</v>
          </cell>
          <cell r="D1357" t="str">
            <v>SK</v>
          </cell>
          <cell r="E1357" t="str">
            <v>Purchase</v>
          </cell>
          <cell r="F1357" t="str">
            <v>Fixed</v>
          </cell>
          <cell r="I1357">
            <v>32.6</v>
          </cell>
          <cell r="J1357">
            <v>21.2</v>
          </cell>
          <cell r="K1357" t="str">
            <v>HiRatio</v>
          </cell>
          <cell r="L1357">
            <v>277619.02</v>
          </cell>
          <cell r="M1357" t="str">
            <v>Owner-Occupied</v>
          </cell>
          <cell r="N1357">
            <v>0</v>
          </cell>
          <cell r="O1357">
            <v>43831</v>
          </cell>
          <cell r="P1357" t="str">
            <v>Current</v>
          </cell>
        </row>
        <row r="1358">
          <cell r="B1358">
            <v>42220</v>
          </cell>
          <cell r="C1358">
            <v>17</v>
          </cell>
          <cell r="D1358" t="str">
            <v>BC</v>
          </cell>
          <cell r="E1358" t="str">
            <v>Refinance External</v>
          </cell>
          <cell r="F1358" t="str">
            <v>ARM</v>
          </cell>
          <cell r="I1358">
            <v>34.36</v>
          </cell>
          <cell r="J1358">
            <v>29.47</v>
          </cell>
          <cell r="K1358" t="str">
            <v>Conv</v>
          </cell>
          <cell r="L1358">
            <v>82055.56</v>
          </cell>
          <cell r="M1358" t="str">
            <v>Owner-Occupied</v>
          </cell>
          <cell r="N1358">
            <v>0</v>
          </cell>
          <cell r="O1358">
            <v>43831</v>
          </cell>
          <cell r="P1358" t="str">
            <v>Current</v>
          </cell>
        </row>
        <row r="1359">
          <cell r="B1359">
            <v>40513</v>
          </cell>
          <cell r="C1359">
            <v>73</v>
          </cell>
          <cell r="D1359" t="str">
            <v>AB</v>
          </cell>
          <cell r="E1359" t="str">
            <v>Purchase</v>
          </cell>
          <cell r="F1359" t="str">
            <v>Fixed</v>
          </cell>
          <cell r="I1359">
            <v>41.84</v>
          </cell>
          <cell r="J1359">
            <v>27.24</v>
          </cell>
          <cell r="K1359" t="str">
            <v>Conv</v>
          </cell>
          <cell r="L1359">
            <v>0</v>
          </cell>
          <cell r="M1359" t="str">
            <v>Owner-Occupied</v>
          </cell>
          <cell r="N1359">
            <v>4</v>
          </cell>
          <cell r="O1359">
            <v>40905</v>
          </cell>
          <cell r="P1359" t="str">
            <v>Current</v>
          </cell>
        </row>
        <row r="1360">
          <cell r="B1360">
            <v>42410</v>
          </cell>
          <cell r="C1360">
            <v>11</v>
          </cell>
          <cell r="D1360" t="str">
            <v>ON</v>
          </cell>
          <cell r="E1360" t="str">
            <v>Refinance External</v>
          </cell>
          <cell r="F1360" t="str">
            <v>Fixed</v>
          </cell>
          <cell r="I1360">
            <v>43.95</v>
          </cell>
          <cell r="J1360">
            <v>20.87</v>
          </cell>
          <cell r="K1360" t="str">
            <v>Conv</v>
          </cell>
          <cell r="L1360">
            <v>0</v>
          </cell>
          <cell r="M1360" t="str">
            <v>Owner-Occupied</v>
          </cell>
          <cell r="N1360">
            <v>4</v>
          </cell>
          <cell r="O1360">
            <v>42599</v>
          </cell>
          <cell r="P1360" t="str">
            <v>Current</v>
          </cell>
        </row>
        <row r="1361">
          <cell r="B1361">
            <v>42229</v>
          </cell>
          <cell r="C1361">
            <v>17</v>
          </cell>
          <cell r="D1361" t="str">
            <v>ON</v>
          </cell>
          <cell r="E1361" t="str">
            <v>Purchase</v>
          </cell>
          <cell r="F1361" t="str">
            <v>ARM</v>
          </cell>
          <cell r="I1361">
            <v>21.95</v>
          </cell>
          <cell r="J1361">
            <v>21.55</v>
          </cell>
          <cell r="K1361" t="str">
            <v>HiRatio</v>
          </cell>
          <cell r="L1361">
            <v>269259.55</v>
          </cell>
          <cell r="M1361" t="str">
            <v>Owner-Occupied</v>
          </cell>
          <cell r="N1361">
            <v>0</v>
          </cell>
          <cell r="O1361">
            <v>43831</v>
          </cell>
          <cell r="P1361" t="str">
            <v>Current</v>
          </cell>
        </row>
        <row r="1362">
          <cell r="B1362">
            <v>41810</v>
          </cell>
          <cell r="C1362">
            <v>31</v>
          </cell>
          <cell r="D1362" t="str">
            <v>ON</v>
          </cell>
          <cell r="E1362" t="str">
            <v>Portable</v>
          </cell>
          <cell r="F1362" t="str">
            <v>ARM</v>
          </cell>
          <cell r="I1362">
            <v>31.65</v>
          </cell>
          <cell r="J1362">
            <v>31.22</v>
          </cell>
          <cell r="K1362" t="str">
            <v>HiRatio</v>
          </cell>
          <cell r="L1362">
            <v>0</v>
          </cell>
          <cell r="M1362" t="str">
            <v>Owner-Occupied</v>
          </cell>
          <cell r="N1362">
            <v>4</v>
          </cell>
          <cell r="O1362">
            <v>42502</v>
          </cell>
          <cell r="P1362" t="str">
            <v>Current</v>
          </cell>
        </row>
        <row r="1363">
          <cell r="B1363">
            <v>41333</v>
          </cell>
          <cell r="C1363">
            <v>47</v>
          </cell>
          <cell r="D1363" t="str">
            <v>ON</v>
          </cell>
          <cell r="E1363" t="str">
            <v>Purchase</v>
          </cell>
          <cell r="F1363" t="str">
            <v>Fixed</v>
          </cell>
          <cell r="I1363">
            <v>38.35</v>
          </cell>
          <cell r="J1363">
            <v>21.86</v>
          </cell>
          <cell r="K1363" t="str">
            <v>HiRatio</v>
          </cell>
          <cell r="L1363">
            <v>674362.87</v>
          </cell>
          <cell r="M1363" t="str">
            <v>Owner-Occupied</v>
          </cell>
          <cell r="N1363">
            <v>0</v>
          </cell>
          <cell r="O1363">
            <v>43831</v>
          </cell>
          <cell r="P1363" t="str">
            <v>Current</v>
          </cell>
        </row>
        <row r="1364">
          <cell r="B1364">
            <v>41653</v>
          </cell>
          <cell r="C1364">
            <v>36</v>
          </cell>
          <cell r="D1364" t="str">
            <v>AB</v>
          </cell>
          <cell r="E1364" t="str">
            <v>Refinance External</v>
          </cell>
          <cell r="F1364" t="str">
            <v>Fixed</v>
          </cell>
          <cell r="I1364">
            <v>35.35</v>
          </cell>
          <cell r="J1364">
            <v>35.299999999999997</v>
          </cell>
          <cell r="K1364" t="str">
            <v>Conv</v>
          </cell>
          <cell r="L1364">
            <v>0</v>
          </cell>
          <cell r="M1364" t="str">
            <v>Owner-Occupied</v>
          </cell>
          <cell r="N1364">
            <v>4</v>
          </cell>
          <cell r="O1364">
            <v>42306</v>
          </cell>
          <cell r="P1364" t="str">
            <v>Current</v>
          </cell>
        </row>
        <row r="1365">
          <cell r="B1365">
            <v>41901</v>
          </cell>
          <cell r="C1365">
            <v>28</v>
          </cell>
          <cell r="D1365" t="str">
            <v>ON</v>
          </cell>
          <cell r="E1365" t="str">
            <v>Purchase</v>
          </cell>
          <cell r="F1365" t="str">
            <v>ARM</v>
          </cell>
          <cell r="I1365">
            <v>32.17</v>
          </cell>
          <cell r="J1365">
            <v>27.7</v>
          </cell>
          <cell r="K1365" t="str">
            <v>Conv</v>
          </cell>
          <cell r="L1365">
            <v>222162.25</v>
          </cell>
          <cell r="M1365" t="str">
            <v>Owner-Occupied</v>
          </cell>
          <cell r="N1365">
            <v>0</v>
          </cell>
          <cell r="O1365">
            <v>43831</v>
          </cell>
          <cell r="P1365" t="str">
            <v>Current</v>
          </cell>
        </row>
        <row r="1366">
          <cell r="B1366">
            <v>41030</v>
          </cell>
          <cell r="C1366">
            <v>56</v>
          </cell>
          <cell r="D1366" t="str">
            <v>AB</v>
          </cell>
          <cell r="E1366" t="str">
            <v>Purchase</v>
          </cell>
          <cell r="F1366" t="str">
            <v>Fixed</v>
          </cell>
          <cell r="I1366">
            <v>31.81</v>
          </cell>
          <cell r="J1366">
            <v>14.77</v>
          </cell>
          <cell r="K1366" t="str">
            <v>HiRatio</v>
          </cell>
          <cell r="L1366">
            <v>297438.37</v>
          </cell>
          <cell r="M1366" t="str">
            <v>Owner-Occupied</v>
          </cell>
          <cell r="N1366">
            <v>0</v>
          </cell>
          <cell r="O1366">
            <v>43831</v>
          </cell>
          <cell r="P1366" t="str">
            <v>Current</v>
          </cell>
        </row>
        <row r="1367">
          <cell r="B1367">
            <v>40954</v>
          </cell>
          <cell r="C1367">
            <v>59</v>
          </cell>
          <cell r="D1367" t="str">
            <v>AB</v>
          </cell>
          <cell r="E1367" t="str">
            <v>Purchase</v>
          </cell>
          <cell r="F1367" t="str">
            <v>Fixed</v>
          </cell>
          <cell r="I1367">
            <v>38.67</v>
          </cell>
          <cell r="J1367">
            <v>14.96</v>
          </cell>
          <cell r="K1367" t="str">
            <v>HiRatio</v>
          </cell>
          <cell r="L1367">
            <v>303723.71999999997</v>
          </cell>
          <cell r="M1367" t="str">
            <v>Owner-Occupied</v>
          </cell>
          <cell r="N1367">
            <v>0</v>
          </cell>
          <cell r="O1367">
            <v>43831</v>
          </cell>
          <cell r="P1367" t="str">
            <v>Current</v>
          </cell>
        </row>
        <row r="1368">
          <cell r="B1368">
            <v>41912</v>
          </cell>
          <cell r="C1368">
            <v>28</v>
          </cell>
          <cell r="D1368" t="str">
            <v>ON</v>
          </cell>
          <cell r="E1368" t="str">
            <v>Purchase</v>
          </cell>
          <cell r="F1368" t="str">
            <v>ARM</v>
          </cell>
          <cell r="I1368">
            <v>33.17</v>
          </cell>
          <cell r="J1368">
            <v>8.1300000000000008</v>
          </cell>
          <cell r="K1368" t="str">
            <v>Conv</v>
          </cell>
          <cell r="L1368">
            <v>240053.42</v>
          </cell>
          <cell r="M1368" t="str">
            <v>Second Home</v>
          </cell>
          <cell r="N1368">
            <v>0</v>
          </cell>
          <cell r="O1368">
            <v>43831</v>
          </cell>
          <cell r="P1368" t="str">
            <v>Current</v>
          </cell>
        </row>
        <row r="1369">
          <cell r="B1369">
            <v>42342</v>
          </cell>
          <cell r="C1369">
            <v>13</v>
          </cell>
          <cell r="D1369" t="str">
            <v>ON</v>
          </cell>
          <cell r="E1369" t="str">
            <v>Purchase</v>
          </cell>
          <cell r="F1369" t="str">
            <v>Fixed</v>
          </cell>
          <cell r="I1369">
            <v>36.68</v>
          </cell>
          <cell r="J1369">
            <v>26.66</v>
          </cell>
          <cell r="K1369" t="str">
            <v>HiRatio</v>
          </cell>
          <cell r="L1369">
            <v>167802.21</v>
          </cell>
          <cell r="M1369" t="str">
            <v>Owner-Occupied</v>
          </cell>
          <cell r="N1369">
            <v>0</v>
          </cell>
          <cell r="O1369">
            <v>43831</v>
          </cell>
          <cell r="P1369" t="str">
            <v>Current</v>
          </cell>
        </row>
        <row r="1370">
          <cell r="B1370">
            <v>40875</v>
          </cell>
          <cell r="C1370">
            <v>62</v>
          </cell>
          <cell r="D1370" t="str">
            <v>ON</v>
          </cell>
          <cell r="E1370" t="str">
            <v>Purchase</v>
          </cell>
          <cell r="F1370" t="str">
            <v>Fixed</v>
          </cell>
          <cell r="I1370">
            <v>44.57</v>
          </cell>
          <cell r="J1370">
            <v>28.21</v>
          </cell>
          <cell r="K1370" t="str">
            <v>HiRatio</v>
          </cell>
          <cell r="L1370">
            <v>147441.4</v>
          </cell>
          <cell r="M1370" t="str">
            <v>Owner-Occupied</v>
          </cell>
          <cell r="N1370">
            <v>0</v>
          </cell>
          <cell r="O1370">
            <v>43831</v>
          </cell>
          <cell r="P1370" t="str">
            <v>Current</v>
          </cell>
        </row>
        <row r="1371">
          <cell r="B1371">
            <v>40415</v>
          </cell>
          <cell r="C1371">
            <v>77</v>
          </cell>
          <cell r="D1371" t="str">
            <v>BC</v>
          </cell>
          <cell r="E1371" t="str">
            <v>Purchase</v>
          </cell>
          <cell r="F1371" t="str">
            <v>Fixed</v>
          </cell>
          <cell r="I1371">
            <v>26.8</v>
          </cell>
          <cell r="J1371">
            <v>27.27</v>
          </cell>
          <cell r="K1371" t="str">
            <v>Conv</v>
          </cell>
          <cell r="L1371">
            <v>226139.45</v>
          </cell>
          <cell r="M1371" t="str">
            <v>Second Home</v>
          </cell>
          <cell r="N1371">
            <v>0</v>
          </cell>
          <cell r="O1371">
            <v>43831</v>
          </cell>
          <cell r="P1371" t="str">
            <v>Current</v>
          </cell>
        </row>
        <row r="1372">
          <cell r="B1372">
            <v>42475</v>
          </cell>
          <cell r="C1372">
            <v>9</v>
          </cell>
          <cell r="D1372" t="str">
            <v>AB</v>
          </cell>
          <cell r="E1372" t="str">
            <v>Refinance External</v>
          </cell>
          <cell r="F1372" t="str">
            <v>Fixed</v>
          </cell>
          <cell r="I1372">
            <v>34.42</v>
          </cell>
          <cell r="J1372">
            <v>33.520000000000003</v>
          </cell>
          <cell r="K1372" t="str">
            <v>Conv</v>
          </cell>
          <cell r="L1372">
            <v>259587.79</v>
          </cell>
          <cell r="M1372" t="str">
            <v>Owner-Occupied</v>
          </cell>
          <cell r="N1372">
            <v>0</v>
          </cell>
          <cell r="O1372">
            <v>43831</v>
          </cell>
          <cell r="P1372" t="str">
            <v>Current</v>
          </cell>
        </row>
        <row r="1373">
          <cell r="B1373">
            <v>41453</v>
          </cell>
          <cell r="C1373">
            <v>43</v>
          </cell>
          <cell r="D1373" t="str">
            <v>AB</v>
          </cell>
          <cell r="E1373" t="str">
            <v>Purchase</v>
          </cell>
          <cell r="F1373" t="str">
            <v>Fixed</v>
          </cell>
          <cell r="I1373">
            <v>35.909999999999997</v>
          </cell>
          <cell r="J1373">
            <v>20.329999999999998</v>
          </cell>
          <cell r="K1373" t="str">
            <v>HiRatio</v>
          </cell>
          <cell r="L1373">
            <v>323913.17</v>
          </cell>
          <cell r="M1373" t="str">
            <v>Owner-Occupied</v>
          </cell>
          <cell r="N1373">
            <v>0</v>
          </cell>
          <cell r="O1373">
            <v>43831</v>
          </cell>
          <cell r="P1373" t="str">
            <v>Current</v>
          </cell>
        </row>
        <row r="1374">
          <cell r="B1374">
            <v>42125</v>
          </cell>
          <cell r="C1374">
            <v>20</v>
          </cell>
          <cell r="D1374" t="str">
            <v>ON</v>
          </cell>
          <cell r="E1374" t="str">
            <v>Purchase</v>
          </cell>
          <cell r="F1374" t="str">
            <v>Fixed</v>
          </cell>
          <cell r="I1374">
            <v>21.71</v>
          </cell>
          <cell r="J1374">
            <v>19.600000000000001</v>
          </cell>
          <cell r="K1374" t="str">
            <v>Conv</v>
          </cell>
          <cell r="L1374">
            <v>305461.73</v>
          </cell>
          <cell r="M1374" t="str">
            <v>Owner-Occupied</v>
          </cell>
          <cell r="N1374">
            <v>0</v>
          </cell>
          <cell r="O1374">
            <v>43831</v>
          </cell>
          <cell r="P1374" t="str">
            <v>Current</v>
          </cell>
        </row>
        <row r="1375">
          <cell r="B1375">
            <v>41851</v>
          </cell>
          <cell r="C1375">
            <v>30</v>
          </cell>
          <cell r="D1375" t="str">
            <v>ON</v>
          </cell>
          <cell r="E1375" t="str">
            <v>Purchase</v>
          </cell>
          <cell r="F1375" t="str">
            <v>Fixed</v>
          </cell>
          <cell r="I1375">
            <v>35.18</v>
          </cell>
          <cell r="J1375">
            <v>23.18</v>
          </cell>
          <cell r="K1375" t="str">
            <v>Conv</v>
          </cell>
          <cell r="L1375">
            <v>235140.12</v>
          </cell>
          <cell r="M1375" t="str">
            <v>Owner-Occupied</v>
          </cell>
          <cell r="N1375">
            <v>0</v>
          </cell>
          <cell r="O1375">
            <v>43831</v>
          </cell>
          <cell r="P1375" t="str">
            <v>Current</v>
          </cell>
        </row>
        <row r="1376">
          <cell r="B1376">
            <v>42545</v>
          </cell>
          <cell r="C1376">
            <v>7</v>
          </cell>
          <cell r="D1376" t="str">
            <v>BC</v>
          </cell>
          <cell r="E1376" t="str">
            <v>Purchase</v>
          </cell>
          <cell r="F1376" t="str">
            <v>ARM</v>
          </cell>
          <cell r="I1376">
            <v>24.82</v>
          </cell>
          <cell r="J1376">
            <v>21.3</v>
          </cell>
          <cell r="K1376" t="str">
            <v>Conv</v>
          </cell>
          <cell r="L1376">
            <v>637728.65</v>
          </cell>
          <cell r="M1376" t="str">
            <v>Owner-Occupied</v>
          </cell>
          <cell r="N1376">
            <v>0</v>
          </cell>
          <cell r="O1376">
            <v>43831</v>
          </cell>
          <cell r="P1376" t="str">
            <v>Current</v>
          </cell>
        </row>
        <row r="1377">
          <cell r="B1377">
            <v>42338</v>
          </cell>
          <cell r="C1377">
            <v>14</v>
          </cell>
          <cell r="D1377" t="str">
            <v>ON</v>
          </cell>
          <cell r="E1377" t="str">
            <v>Transfer</v>
          </cell>
          <cell r="F1377" t="str">
            <v>Fixed</v>
          </cell>
          <cell r="I1377">
            <v>23.4</v>
          </cell>
          <cell r="J1377">
            <v>17.03</v>
          </cell>
          <cell r="K1377" t="str">
            <v>Conv</v>
          </cell>
          <cell r="L1377">
            <v>126985.52</v>
          </cell>
          <cell r="M1377" t="str">
            <v>Owner-Occupied</v>
          </cell>
          <cell r="N1377">
            <v>0</v>
          </cell>
          <cell r="O1377">
            <v>43831</v>
          </cell>
          <cell r="P1377" t="str">
            <v>Current</v>
          </cell>
        </row>
        <row r="1378">
          <cell r="B1378">
            <v>41281</v>
          </cell>
          <cell r="C1378">
            <v>48</v>
          </cell>
          <cell r="D1378" t="str">
            <v>ON</v>
          </cell>
          <cell r="E1378" t="str">
            <v>Purchase</v>
          </cell>
          <cell r="F1378" t="str">
            <v>Fixed</v>
          </cell>
          <cell r="I1378">
            <v>41.67</v>
          </cell>
          <cell r="J1378">
            <v>34.78</v>
          </cell>
          <cell r="K1378" t="str">
            <v>HiRatio</v>
          </cell>
          <cell r="L1378">
            <v>0</v>
          </cell>
          <cell r="M1378" t="str">
            <v>Owner-Occupied</v>
          </cell>
          <cell r="N1378">
            <v>4</v>
          </cell>
          <cell r="O1378">
            <v>42248</v>
          </cell>
          <cell r="P1378" t="str">
            <v>Current</v>
          </cell>
        </row>
        <row r="1379">
          <cell r="B1379">
            <v>41355</v>
          </cell>
          <cell r="C1379">
            <v>46</v>
          </cell>
          <cell r="D1379" t="str">
            <v>AB</v>
          </cell>
          <cell r="E1379" t="str">
            <v>Purchase</v>
          </cell>
          <cell r="F1379" t="str">
            <v>Fixed</v>
          </cell>
          <cell r="I1379">
            <v>43.44</v>
          </cell>
          <cell r="J1379">
            <v>34.409999999999997</v>
          </cell>
          <cell r="K1379" t="str">
            <v>HiRatio</v>
          </cell>
          <cell r="L1379">
            <v>0</v>
          </cell>
          <cell r="M1379" t="str">
            <v>Owner-Occupied</v>
          </cell>
          <cell r="N1379">
            <v>4</v>
          </cell>
          <cell r="O1379">
            <v>41898</v>
          </cell>
          <cell r="P1379" t="str">
            <v>Current</v>
          </cell>
        </row>
        <row r="1380">
          <cell r="B1380">
            <v>42181</v>
          </cell>
          <cell r="C1380">
            <v>19</v>
          </cell>
          <cell r="D1380" t="str">
            <v>AB</v>
          </cell>
          <cell r="E1380" t="str">
            <v>Purchase</v>
          </cell>
          <cell r="F1380" t="str">
            <v>Fixed</v>
          </cell>
          <cell r="I1380">
            <v>39.42</v>
          </cell>
          <cell r="J1380">
            <v>28.89</v>
          </cell>
          <cell r="K1380" t="str">
            <v>HiRatio</v>
          </cell>
          <cell r="L1380">
            <v>336054.18</v>
          </cell>
          <cell r="M1380" t="str">
            <v>Owner-Occupied</v>
          </cell>
          <cell r="N1380">
            <v>0</v>
          </cell>
          <cell r="O1380">
            <v>43831</v>
          </cell>
          <cell r="P1380" t="str">
            <v>Current</v>
          </cell>
        </row>
        <row r="1381">
          <cell r="B1381">
            <v>42052</v>
          </cell>
          <cell r="C1381">
            <v>23</v>
          </cell>
          <cell r="D1381" t="str">
            <v>ON</v>
          </cell>
          <cell r="E1381" t="str">
            <v>Refinance External</v>
          </cell>
          <cell r="F1381" t="str">
            <v>Fixed</v>
          </cell>
          <cell r="I1381">
            <v>39.47</v>
          </cell>
          <cell r="J1381">
            <v>33.299999999999997</v>
          </cell>
          <cell r="K1381" t="str">
            <v>Conv</v>
          </cell>
          <cell r="L1381">
            <v>425410.17</v>
          </cell>
          <cell r="M1381" t="str">
            <v>Owner-Occupied</v>
          </cell>
          <cell r="N1381">
            <v>0</v>
          </cell>
          <cell r="O1381">
            <v>43831</v>
          </cell>
          <cell r="P1381" t="str">
            <v>Current</v>
          </cell>
        </row>
        <row r="1382">
          <cell r="B1382">
            <v>42461</v>
          </cell>
          <cell r="C1382">
            <v>9</v>
          </cell>
          <cell r="D1382" t="str">
            <v>ON</v>
          </cell>
          <cell r="E1382" t="str">
            <v>Purchase</v>
          </cell>
          <cell r="F1382" t="str">
            <v>ARM</v>
          </cell>
          <cell r="I1382">
            <v>31.41</v>
          </cell>
          <cell r="J1382">
            <v>24.13</v>
          </cell>
          <cell r="K1382" t="str">
            <v>Conv</v>
          </cell>
          <cell r="L1382">
            <v>289210.06</v>
          </cell>
          <cell r="M1382" t="str">
            <v>Owner-Occupied</v>
          </cell>
          <cell r="N1382">
            <v>0</v>
          </cell>
          <cell r="O1382">
            <v>43831</v>
          </cell>
          <cell r="P1382" t="str">
            <v>Current</v>
          </cell>
        </row>
        <row r="1383">
          <cell r="B1383">
            <v>40919</v>
          </cell>
          <cell r="C1383">
            <v>60</v>
          </cell>
          <cell r="D1383" t="str">
            <v>AB</v>
          </cell>
          <cell r="E1383" t="str">
            <v>Transfer</v>
          </cell>
          <cell r="F1383" t="str">
            <v>Fixed</v>
          </cell>
          <cell r="I1383">
            <v>28.68</v>
          </cell>
          <cell r="J1383">
            <v>15.67</v>
          </cell>
          <cell r="K1383" t="str">
            <v>HiRatio</v>
          </cell>
          <cell r="L1383">
            <v>242796.24</v>
          </cell>
          <cell r="M1383" t="str">
            <v>Owner-Occupied</v>
          </cell>
          <cell r="N1383">
            <v>0</v>
          </cell>
          <cell r="O1383">
            <v>43831</v>
          </cell>
          <cell r="P1383" t="str">
            <v>Current</v>
          </cell>
        </row>
        <row r="1384">
          <cell r="B1384">
            <v>42461</v>
          </cell>
          <cell r="C1384">
            <v>9</v>
          </cell>
          <cell r="D1384" t="str">
            <v>ON</v>
          </cell>
          <cell r="E1384" t="str">
            <v>Refinance External</v>
          </cell>
          <cell r="F1384" t="str">
            <v>Fixed</v>
          </cell>
          <cell r="I1384">
            <v>22.28</v>
          </cell>
          <cell r="J1384">
            <v>17.93</v>
          </cell>
          <cell r="K1384" t="str">
            <v>Conv</v>
          </cell>
          <cell r="L1384">
            <v>465184.13</v>
          </cell>
          <cell r="M1384" t="str">
            <v>Owner-Occupied</v>
          </cell>
          <cell r="N1384">
            <v>0</v>
          </cell>
          <cell r="O1384">
            <v>43831</v>
          </cell>
          <cell r="P1384" t="str">
            <v>Current</v>
          </cell>
        </row>
        <row r="1385">
          <cell r="B1385">
            <v>41684</v>
          </cell>
          <cell r="C1385">
            <v>35</v>
          </cell>
          <cell r="D1385" t="str">
            <v>ON</v>
          </cell>
          <cell r="E1385" t="str">
            <v>Refinance External</v>
          </cell>
          <cell r="F1385" t="str">
            <v>ARM</v>
          </cell>
          <cell r="I1385">
            <v>34.03</v>
          </cell>
          <cell r="J1385">
            <v>21.93</v>
          </cell>
          <cell r="K1385" t="str">
            <v>Conv</v>
          </cell>
          <cell r="L1385">
            <v>253338.52</v>
          </cell>
          <cell r="M1385" t="str">
            <v>Owner-Occupied</v>
          </cell>
          <cell r="N1385">
            <v>0</v>
          </cell>
          <cell r="O1385">
            <v>43831</v>
          </cell>
          <cell r="P1385" t="str">
            <v>Current</v>
          </cell>
        </row>
        <row r="1386">
          <cell r="B1386">
            <v>42398</v>
          </cell>
          <cell r="C1386">
            <v>12</v>
          </cell>
          <cell r="D1386" t="str">
            <v>ON</v>
          </cell>
          <cell r="E1386" t="str">
            <v>Transfer</v>
          </cell>
          <cell r="F1386" t="str">
            <v>Fixed</v>
          </cell>
          <cell r="I1386">
            <v>31.82</v>
          </cell>
          <cell r="J1386">
            <v>15.81</v>
          </cell>
          <cell r="K1386" t="str">
            <v>HiRatio</v>
          </cell>
          <cell r="L1386">
            <v>166168</v>
          </cell>
          <cell r="M1386" t="str">
            <v>Owner-Occupied</v>
          </cell>
          <cell r="N1386">
            <v>0</v>
          </cell>
          <cell r="O1386">
            <v>43831</v>
          </cell>
          <cell r="P1386" t="str">
            <v>Current</v>
          </cell>
        </row>
        <row r="1387">
          <cell r="B1387">
            <v>42089</v>
          </cell>
          <cell r="C1387">
            <v>22</v>
          </cell>
          <cell r="D1387" t="str">
            <v>BC</v>
          </cell>
          <cell r="E1387" t="str">
            <v>Purchase</v>
          </cell>
          <cell r="F1387" t="str">
            <v>Fixed</v>
          </cell>
          <cell r="I1387">
            <v>31.39</v>
          </cell>
          <cell r="J1387">
            <v>27.53</v>
          </cell>
          <cell r="K1387" t="str">
            <v>HiRatio</v>
          </cell>
          <cell r="L1387">
            <v>250289.58</v>
          </cell>
          <cell r="M1387" t="str">
            <v>Owner-Occupied</v>
          </cell>
          <cell r="N1387">
            <v>0</v>
          </cell>
          <cell r="O1387">
            <v>43831</v>
          </cell>
          <cell r="P1387" t="str">
            <v>Current</v>
          </cell>
        </row>
        <row r="1388">
          <cell r="B1388">
            <v>41820</v>
          </cell>
          <cell r="C1388">
            <v>31</v>
          </cell>
          <cell r="D1388" t="str">
            <v>ON</v>
          </cell>
          <cell r="E1388" t="str">
            <v>Purchase with Improvements</v>
          </cell>
          <cell r="F1388" t="str">
            <v>Fixed</v>
          </cell>
          <cell r="I1388">
            <v>41.9</v>
          </cell>
          <cell r="J1388">
            <v>37.159999999999997</v>
          </cell>
          <cell r="K1388" t="str">
            <v>HiRatio</v>
          </cell>
          <cell r="L1388">
            <v>0</v>
          </cell>
          <cell r="M1388" t="str">
            <v>Owner-Occupied</v>
          </cell>
          <cell r="N1388">
            <v>4</v>
          </cell>
          <cell r="O1388">
            <v>42702</v>
          </cell>
          <cell r="P1388" t="str">
            <v>Current</v>
          </cell>
        </row>
        <row r="1389">
          <cell r="B1389">
            <v>42426</v>
          </cell>
          <cell r="C1389">
            <v>11</v>
          </cell>
          <cell r="D1389" t="str">
            <v>BC</v>
          </cell>
          <cell r="E1389" t="str">
            <v>Purchase</v>
          </cell>
          <cell r="F1389" t="str">
            <v>Fixed</v>
          </cell>
          <cell r="I1389">
            <v>41.34</v>
          </cell>
          <cell r="J1389">
            <v>38.979999999999997</v>
          </cell>
          <cell r="K1389" t="str">
            <v>HiRatio</v>
          </cell>
          <cell r="L1389">
            <v>274189.28999999998</v>
          </cell>
          <cell r="M1389" t="str">
            <v>Owner-Occupied</v>
          </cell>
          <cell r="N1389">
            <v>0</v>
          </cell>
          <cell r="O1389">
            <v>43831</v>
          </cell>
          <cell r="P1389" t="str">
            <v>Current</v>
          </cell>
        </row>
        <row r="1390">
          <cell r="B1390">
            <v>40837</v>
          </cell>
          <cell r="C1390">
            <v>63</v>
          </cell>
          <cell r="D1390" t="str">
            <v>ON</v>
          </cell>
          <cell r="E1390" t="str">
            <v>Purchase</v>
          </cell>
          <cell r="F1390" t="str">
            <v>Fixed</v>
          </cell>
          <cell r="I1390">
            <v>39.299999999999997</v>
          </cell>
          <cell r="J1390">
            <v>30.97</v>
          </cell>
          <cell r="K1390" t="str">
            <v>HiRatio</v>
          </cell>
          <cell r="L1390">
            <v>0</v>
          </cell>
          <cell r="M1390" t="str">
            <v>Owner-Occupied</v>
          </cell>
          <cell r="N1390">
            <v>4</v>
          </cell>
          <cell r="O1390">
            <v>41680</v>
          </cell>
          <cell r="P1390" t="str">
            <v>Current</v>
          </cell>
        </row>
        <row r="1391">
          <cell r="B1391">
            <v>42055</v>
          </cell>
          <cell r="C1391">
            <v>23</v>
          </cell>
          <cell r="D1391" t="str">
            <v>BC</v>
          </cell>
          <cell r="E1391" t="str">
            <v>Purchase</v>
          </cell>
          <cell r="F1391" t="str">
            <v>ARM</v>
          </cell>
          <cell r="I1391">
            <v>36.57</v>
          </cell>
          <cell r="J1391">
            <v>30.77</v>
          </cell>
          <cell r="K1391" t="str">
            <v>HiRatio</v>
          </cell>
          <cell r="L1391">
            <v>339161.9</v>
          </cell>
          <cell r="M1391" t="str">
            <v>Owner-Occupied</v>
          </cell>
          <cell r="N1391">
            <v>0</v>
          </cell>
          <cell r="O1391">
            <v>43831</v>
          </cell>
          <cell r="P1391" t="str">
            <v>Current</v>
          </cell>
        </row>
        <row r="1392">
          <cell r="B1392">
            <v>41739</v>
          </cell>
          <cell r="C1392">
            <v>33</v>
          </cell>
          <cell r="D1392" t="str">
            <v>ON</v>
          </cell>
          <cell r="E1392" t="str">
            <v>Purchase</v>
          </cell>
          <cell r="F1392" t="str">
            <v>Fixed</v>
          </cell>
          <cell r="I1392">
            <v>38.24</v>
          </cell>
          <cell r="J1392">
            <v>29.38</v>
          </cell>
          <cell r="K1392" t="str">
            <v>HiRatio</v>
          </cell>
          <cell r="L1392">
            <v>0</v>
          </cell>
          <cell r="M1392" t="str">
            <v>Owner-Occupied</v>
          </cell>
          <cell r="N1392">
            <v>4</v>
          </cell>
          <cell r="O1392">
            <v>42487</v>
          </cell>
          <cell r="P1392" t="str">
            <v>Current</v>
          </cell>
        </row>
        <row r="1393">
          <cell r="B1393">
            <v>41330</v>
          </cell>
          <cell r="C1393">
            <v>47</v>
          </cell>
          <cell r="D1393" t="str">
            <v>ON</v>
          </cell>
          <cell r="E1393" t="str">
            <v>Refinance External</v>
          </cell>
          <cell r="F1393" t="str">
            <v>Fixed</v>
          </cell>
          <cell r="I1393">
            <v>43.97</v>
          </cell>
          <cell r="J1393">
            <v>39.61</v>
          </cell>
          <cell r="K1393" t="str">
            <v>Conv</v>
          </cell>
          <cell r="L1393">
            <v>192921.85</v>
          </cell>
          <cell r="M1393" t="str">
            <v>Owner-Occupied</v>
          </cell>
          <cell r="N1393">
            <v>0</v>
          </cell>
          <cell r="O1393">
            <v>43831</v>
          </cell>
          <cell r="P1393" t="str">
            <v>Current</v>
          </cell>
        </row>
        <row r="1394">
          <cell r="B1394">
            <v>41033</v>
          </cell>
          <cell r="C1394">
            <v>56</v>
          </cell>
          <cell r="D1394" t="str">
            <v>ON</v>
          </cell>
          <cell r="E1394" t="str">
            <v>ETO Existing Client</v>
          </cell>
          <cell r="F1394" t="str">
            <v>Fixed</v>
          </cell>
          <cell r="I1394">
            <v>24.65</v>
          </cell>
          <cell r="J1394">
            <v>24.65</v>
          </cell>
          <cell r="K1394" t="str">
            <v>Conv</v>
          </cell>
          <cell r="L1394">
            <v>0</v>
          </cell>
          <cell r="M1394" t="str">
            <v>Owner-Occupied</v>
          </cell>
          <cell r="N1394">
            <v>4</v>
          </cell>
          <cell r="O1394">
            <v>42233</v>
          </cell>
          <cell r="P1394" t="str">
            <v>Current</v>
          </cell>
        </row>
        <row r="1395">
          <cell r="B1395">
            <v>40914</v>
          </cell>
          <cell r="C1395">
            <v>60</v>
          </cell>
          <cell r="D1395" t="str">
            <v>AB</v>
          </cell>
          <cell r="E1395" t="str">
            <v>Purchase</v>
          </cell>
          <cell r="F1395" t="str">
            <v>Fixed</v>
          </cell>
          <cell r="I1395">
            <v>18.86</v>
          </cell>
          <cell r="J1395">
            <v>10.58</v>
          </cell>
          <cell r="K1395" t="str">
            <v>Conv</v>
          </cell>
          <cell r="L1395">
            <v>0</v>
          </cell>
          <cell r="M1395" t="str">
            <v>Owner-Occupied</v>
          </cell>
          <cell r="N1395">
            <v>4</v>
          </cell>
          <cell r="O1395">
            <v>42011</v>
          </cell>
          <cell r="P1395" t="str">
            <v>Current</v>
          </cell>
        </row>
        <row r="1396">
          <cell r="B1396">
            <v>42062</v>
          </cell>
          <cell r="C1396">
            <v>23</v>
          </cell>
          <cell r="D1396" t="str">
            <v>AB</v>
          </cell>
          <cell r="E1396" t="str">
            <v>Purchase</v>
          </cell>
          <cell r="F1396" t="str">
            <v>Fixed</v>
          </cell>
          <cell r="I1396">
            <v>31.68</v>
          </cell>
          <cell r="J1396">
            <v>31.39</v>
          </cell>
          <cell r="K1396" t="str">
            <v>HiRatio</v>
          </cell>
          <cell r="L1396">
            <v>197863.75</v>
          </cell>
          <cell r="M1396" t="str">
            <v>Owner-Occupied</v>
          </cell>
          <cell r="N1396">
            <v>0</v>
          </cell>
          <cell r="O1396">
            <v>43831</v>
          </cell>
          <cell r="P1396" t="str">
            <v>Current</v>
          </cell>
        </row>
        <row r="1397">
          <cell r="B1397">
            <v>41963</v>
          </cell>
          <cell r="C1397">
            <v>26</v>
          </cell>
          <cell r="D1397" t="str">
            <v>ON</v>
          </cell>
          <cell r="E1397" t="str">
            <v>Purchase</v>
          </cell>
          <cell r="F1397" t="str">
            <v>Fixed</v>
          </cell>
          <cell r="I1397">
            <v>43.8</v>
          </cell>
          <cell r="J1397">
            <v>35.26</v>
          </cell>
          <cell r="K1397" t="str">
            <v>HiRatio</v>
          </cell>
          <cell r="L1397">
            <v>288655.39</v>
          </cell>
          <cell r="M1397" t="str">
            <v>Owner-Occupied</v>
          </cell>
          <cell r="N1397">
            <v>0</v>
          </cell>
          <cell r="O1397">
            <v>43831</v>
          </cell>
          <cell r="P1397" t="str">
            <v>Current</v>
          </cell>
        </row>
        <row r="1398">
          <cell r="B1398">
            <v>41738</v>
          </cell>
          <cell r="C1398">
            <v>33</v>
          </cell>
          <cell r="D1398" t="str">
            <v>BC</v>
          </cell>
          <cell r="E1398" t="str">
            <v>Purchase</v>
          </cell>
          <cell r="F1398" t="str">
            <v>ARM</v>
          </cell>
          <cell r="I1398">
            <v>33.36</v>
          </cell>
          <cell r="J1398">
            <v>33.130000000000003</v>
          </cell>
          <cell r="K1398" t="str">
            <v>Conv</v>
          </cell>
          <cell r="L1398">
            <v>0</v>
          </cell>
          <cell r="M1398" t="str">
            <v>Owner-Occupied</v>
          </cell>
          <cell r="N1398">
            <v>4</v>
          </cell>
          <cell r="O1398">
            <v>42167</v>
          </cell>
          <cell r="P1398" t="str">
            <v>Current</v>
          </cell>
        </row>
        <row r="1399">
          <cell r="B1399">
            <v>41008</v>
          </cell>
          <cell r="C1399">
            <v>57</v>
          </cell>
          <cell r="D1399" t="str">
            <v>AB</v>
          </cell>
          <cell r="E1399" t="str">
            <v>Refinance External</v>
          </cell>
          <cell r="F1399" t="str">
            <v>ARM</v>
          </cell>
          <cell r="I1399">
            <v>35.549999999999997</v>
          </cell>
          <cell r="J1399">
            <v>31.95</v>
          </cell>
          <cell r="K1399" t="str">
            <v>HiRatio</v>
          </cell>
          <cell r="L1399">
            <v>332043.11</v>
          </cell>
          <cell r="M1399" t="str">
            <v>Owner-Occupied</v>
          </cell>
          <cell r="N1399">
            <v>0</v>
          </cell>
          <cell r="O1399">
            <v>43831</v>
          </cell>
          <cell r="P1399" t="str">
            <v>Current</v>
          </cell>
        </row>
        <row r="1400">
          <cell r="B1400">
            <v>40581</v>
          </cell>
          <cell r="C1400">
            <v>71</v>
          </cell>
          <cell r="D1400" t="str">
            <v>ON</v>
          </cell>
          <cell r="E1400" t="str">
            <v>Purchase</v>
          </cell>
          <cell r="F1400" t="str">
            <v>Fixed</v>
          </cell>
          <cell r="I1400">
            <v>43.86</v>
          </cell>
          <cell r="J1400">
            <v>43.86</v>
          </cell>
          <cell r="K1400" t="str">
            <v>HiRatio</v>
          </cell>
          <cell r="L1400">
            <v>0</v>
          </cell>
          <cell r="M1400" t="str">
            <v>Owner-Occupied</v>
          </cell>
          <cell r="N1400">
            <v>4</v>
          </cell>
          <cell r="O1400">
            <v>42033</v>
          </cell>
          <cell r="P1400" t="str">
            <v>Current</v>
          </cell>
        </row>
        <row r="1401">
          <cell r="B1401">
            <v>42550</v>
          </cell>
          <cell r="C1401">
            <v>7</v>
          </cell>
          <cell r="D1401" t="str">
            <v>ON</v>
          </cell>
          <cell r="E1401" t="str">
            <v>Purchase</v>
          </cell>
          <cell r="F1401" t="str">
            <v>Fixed</v>
          </cell>
          <cell r="I1401">
            <v>32.76</v>
          </cell>
          <cell r="J1401">
            <v>17.03</v>
          </cell>
          <cell r="K1401" t="str">
            <v>HiRatio</v>
          </cell>
          <cell r="L1401">
            <v>187926.73</v>
          </cell>
          <cell r="M1401" t="str">
            <v>Owner-Occupied</v>
          </cell>
          <cell r="N1401">
            <v>0</v>
          </cell>
          <cell r="O1401">
            <v>43831</v>
          </cell>
          <cell r="P1401" t="str">
            <v>Current</v>
          </cell>
        </row>
        <row r="1402">
          <cell r="B1402">
            <v>40786</v>
          </cell>
          <cell r="C1402">
            <v>65</v>
          </cell>
          <cell r="D1402" t="str">
            <v>ON</v>
          </cell>
          <cell r="E1402" t="str">
            <v>Purchase</v>
          </cell>
          <cell r="F1402" t="str">
            <v>Fixed</v>
          </cell>
          <cell r="I1402">
            <v>39.340000000000003</v>
          </cell>
          <cell r="J1402">
            <v>30.07</v>
          </cell>
          <cell r="K1402" t="str">
            <v>HiRatio</v>
          </cell>
          <cell r="L1402">
            <v>0</v>
          </cell>
          <cell r="M1402" t="str">
            <v>Owner-Occupied</v>
          </cell>
          <cell r="N1402">
            <v>4</v>
          </cell>
          <cell r="O1402">
            <v>42156</v>
          </cell>
          <cell r="P1402" t="str">
            <v>Current</v>
          </cell>
        </row>
        <row r="1403">
          <cell r="B1403">
            <v>42199</v>
          </cell>
          <cell r="C1403">
            <v>18</v>
          </cell>
          <cell r="D1403" t="str">
            <v>ON</v>
          </cell>
          <cell r="E1403" t="str">
            <v>Transfer</v>
          </cell>
          <cell r="F1403" t="str">
            <v>ARM</v>
          </cell>
          <cell r="I1403">
            <v>35.96</v>
          </cell>
          <cell r="J1403">
            <v>34.020000000000003</v>
          </cell>
          <cell r="K1403" t="str">
            <v>Conv</v>
          </cell>
          <cell r="L1403">
            <v>118653.62</v>
          </cell>
          <cell r="M1403" t="str">
            <v>Owner-Occupied</v>
          </cell>
          <cell r="N1403">
            <v>0</v>
          </cell>
          <cell r="O1403">
            <v>43831</v>
          </cell>
          <cell r="P1403" t="str">
            <v>Current</v>
          </cell>
        </row>
        <row r="1404">
          <cell r="B1404">
            <v>41157</v>
          </cell>
          <cell r="C1404">
            <v>52</v>
          </cell>
          <cell r="D1404" t="str">
            <v>ON</v>
          </cell>
          <cell r="E1404" t="str">
            <v>Refinance External</v>
          </cell>
          <cell r="F1404" t="str">
            <v>Fixed</v>
          </cell>
          <cell r="I1404">
            <v>25.01</v>
          </cell>
          <cell r="J1404">
            <v>31.12</v>
          </cell>
          <cell r="K1404" t="str">
            <v>Conv</v>
          </cell>
          <cell r="L1404">
            <v>0</v>
          </cell>
          <cell r="M1404" t="str">
            <v>Rental</v>
          </cell>
          <cell r="N1404">
            <v>4</v>
          </cell>
          <cell r="O1404">
            <v>42598</v>
          </cell>
          <cell r="P1404" t="str">
            <v>Current</v>
          </cell>
        </row>
        <row r="1405">
          <cell r="B1405">
            <v>41418</v>
          </cell>
          <cell r="C1405">
            <v>44</v>
          </cell>
          <cell r="D1405" t="str">
            <v>MB</v>
          </cell>
          <cell r="E1405" t="str">
            <v>Purchase</v>
          </cell>
          <cell r="F1405" t="str">
            <v>Fixed</v>
          </cell>
          <cell r="I1405">
            <v>16.16</v>
          </cell>
          <cell r="J1405">
            <v>15.54</v>
          </cell>
          <cell r="K1405" t="str">
            <v>HiRatio</v>
          </cell>
          <cell r="L1405">
            <v>131696.98000000001</v>
          </cell>
          <cell r="M1405" t="str">
            <v>Owner-Occupied</v>
          </cell>
          <cell r="N1405">
            <v>0</v>
          </cell>
          <cell r="O1405">
            <v>43831</v>
          </cell>
          <cell r="P1405" t="str">
            <v>Current</v>
          </cell>
        </row>
        <row r="1406">
          <cell r="B1406">
            <v>42335</v>
          </cell>
          <cell r="C1406">
            <v>14</v>
          </cell>
          <cell r="D1406" t="str">
            <v>SK</v>
          </cell>
          <cell r="E1406" t="str">
            <v>Purchase</v>
          </cell>
          <cell r="F1406" t="str">
            <v>Fixed</v>
          </cell>
          <cell r="I1406">
            <v>43.62</v>
          </cell>
          <cell r="J1406">
            <v>31.3</v>
          </cell>
          <cell r="K1406" t="str">
            <v>HiRatio</v>
          </cell>
          <cell r="L1406">
            <v>293419.93</v>
          </cell>
          <cell r="M1406" t="str">
            <v>Owner-Occupied</v>
          </cell>
          <cell r="N1406">
            <v>0</v>
          </cell>
          <cell r="O1406">
            <v>43831</v>
          </cell>
          <cell r="P1406" t="str">
            <v>Current</v>
          </cell>
        </row>
        <row r="1407">
          <cell r="B1407">
            <v>41662</v>
          </cell>
          <cell r="C1407">
            <v>36</v>
          </cell>
          <cell r="D1407" t="str">
            <v>ON</v>
          </cell>
          <cell r="E1407" t="str">
            <v>Purchase</v>
          </cell>
          <cell r="F1407" t="str">
            <v>Fixed</v>
          </cell>
          <cell r="I1407">
            <v>24.4</v>
          </cell>
          <cell r="J1407">
            <v>19.46</v>
          </cell>
          <cell r="K1407" t="str">
            <v>HiRatio</v>
          </cell>
          <cell r="L1407">
            <v>0</v>
          </cell>
          <cell r="M1407" t="str">
            <v>Owner-Occupied</v>
          </cell>
          <cell r="N1407">
            <v>4</v>
          </cell>
          <cell r="O1407">
            <v>42047</v>
          </cell>
          <cell r="P1407" t="str">
            <v>Current</v>
          </cell>
        </row>
        <row r="1408">
          <cell r="B1408">
            <v>40844</v>
          </cell>
          <cell r="C1408">
            <v>63</v>
          </cell>
          <cell r="D1408" t="str">
            <v>BC</v>
          </cell>
          <cell r="E1408" t="str">
            <v>Refinance External</v>
          </cell>
          <cell r="F1408" t="str">
            <v>Fixed</v>
          </cell>
          <cell r="I1408">
            <v>25.67</v>
          </cell>
          <cell r="J1408">
            <v>30.62</v>
          </cell>
          <cell r="K1408" t="str">
            <v>Conv</v>
          </cell>
          <cell r="L1408">
            <v>0</v>
          </cell>
          <cell r="M1408" t="str">
            <v>Owner-Occupied</v>
          </cell>
          <cell r="N1408">
            <v>4</v>
          </cell>
          <cell r="O1408">
            <v>42674</v>
          </cell>
          <cell r="P1408" t="str">
            <v>Current</v>
          </cell>
        </row>
        <row r="1409">
          <cell r="B1409">
            <v>42131</v>
          </cell>
          <cell r="C1409">
            <v>20</v>
          </cell>
          <cell r="D1409" t="str">
            <v>ON</v>
          </cell>
          <cell r="E1409" t="str">
            <v>Purchase</v>
          </cell>
          <cell r="F1409" t="str">
            <v>Fixed</v>
          </cell>
          <cell r="I1409">
            <v>34.630000000000003</v>
          </cell>
          <cell r="J1409">
            <v>34.200000000000003</v>
          </cell>
          <cell r="K1409" t="str">
            <v>HiRatio</v>
          </cell>
          <cell r="L1409">
            <v>282958.96999999997</v>
          </cell>
          <cell r="M1409" t="str">
            <v>Owner-Occupied</v>
          </cell>
          <cell r="N1409">
            <v>0</v>
          </cell>
          <cell r="O1409">
            <v>43831</v>
          </cell>
          <cell r="P1409" t="str">
            <v>Current</v>
          </cell>
        </row>
        <row r="1410">
          <cell r="B1410">
            <v>42331</v>
          </cell>
          <cell r="C1410">
            <v>14</v>
          </cell>
          <cell r="D1410" t="str">
            <v>AB</v>
          </cell>
          <cell r="E1410" t="str">
            <v>Refinance External</v>
          </cell>
          <cell r="F1410" t="str">
            <v>Fixed</v>
          </cell>
          <cell r="I1410">
            <v>31.51</v>
          </cell>
          <cell r="J1410">
            <v>11.58</v>
          </cell>
          <cell r="K1410" t="str">
            <v>Conv</v>
          </cell>
          <cell r="L1410">
            <v>379711.01</v>
          </cell>
          <cell r="M1410" t="str">
            <v>Owner-Occupied</v>
          </cell>
          <cell r="N1410">
            <v>0</v>
          </cell>
          <cell r="O1410">
            <v>43831</v>
          </cell>
          <cell r="P1410" t="str">
            <v>Current</v>
          </cell>
        </row>
        <row r="1411">
          <cell r="B1411">
            <v>42661</v>
          </cell>
          <cell r="C1411">
            <v>3</v>
          </cell>
          <cell r="D1411" t="str">
            <v>BC</v>
          </cell>
          <cell r="E1411" t="str">
            <v>Refinance External</v>
          </cell>
          <cell r="F1411" t="str">
            <v>Fixed</v>
          </cell>
          <cell r="I1411">
            <v>33.340000000000003</v>
          </cell>
          <cell r="J1411">
            <v>33.11</v>
          </cell>
          <cell r="K1411" t="str">
            <v>Conv</v>
          </cell>
          <cell r="L1411">
            <v>452359.12</v>
          </cell>
          <cell r="M1411" t="str">
            <v>Owner-Occupied</v>
          </cell>
          <cell r="N1411">
            <v>0</v>
          </cell>
          <cell r="O1411">
            <v>43831</v>
          </cell>
          <cell r="P1411" t="str">
            <v>Current</v>
          </cell>
        </row>
        <row r="1412">
          <cell r="B1412">
            <v>41869</v>
          </cell>
          <cell r="C1412">
            <v>29</v>
          </cell>
          <cell r="D1412" t="str">
            <v>ON</v>
          </cell>
          <cell r="E1412" t="str">
            <v>Refinance External</v>
          </cell>
          <cell r="F1412" t="str">
            <v>Fixed</v>
          </cell>
          <cell r="I1412">
            <v>28.1</v>
          </cell>
          <cell r="J1412">
            <v>20.16</v>
          </cell>
          <cell r="K1412" t="str">
            <v>Conv</v>
          </cell>
          <cell r="L1412">
            <v>0</v>
          </cell>
          <cell r="M1412" t="str">
            <v>Owner-Occupied</v>
          </cell>
          <cell r="N1412">
            <v>4</v>
          </cell>
          <cell r="O1412">
            <v>42521</v>
          </cell>
          <cell r="P1412" t="str">
            <v>Current</v>
          </cell>
        </row>
        <row r="1413">
          <cell r="B1413">
            <v>41866</v>
          </cell>
          <cell r="C1413">
            <v>29</v>
          </cell>
          <cell r="D1413" t="str">
            <v>BC</v>
          </cell>
          <cell r="E1413" t="str">
            <v>Refinance External</v>
          </cell>
          <cell r="F1413" t="str">
            <v>ARM</v>
          </cell>
          <cell r="I1413">
            <v>32.4</v>
          </cell>
          <cell r="J1413">
            <v>27.54</v>
          </cell>
          <cell r="K1413" t="str">
            <v>Conv</v>
          </cell>
          <cell r="L1413">
            <v>0</v>
          </cell>
          <cell r="M1413" t="str">
            <v>Owner-Occupied</v>
          </cell>
          <cell r="N1413">
            <v>4</v>
          </cell>
          <cell r="O1413">
            <v>42103</v>
          </cell>
          <cell r="P1413" t="str">
            <v>Current</v>
          </cell>
        </row>
        <row r="1414">
          <cell r="B1414">
            <v>42282</v>
          </cell>
          <cell r="C1414">
            <v>15</v>
          </cell>
          <cell r="D1414" t="str">
            <v>ON</v>
          </cell>
          <cell r="E1414" t="str">
            <v>Refinance Existing Client</v>
          </cell>
          <cell r="F1414" t="str">
            <v>ARM</v>
          </cell>
          <cell r="I1414">
            <v>35.270000000000003</v>
          </cell>
          <cell r="J1414">
            <v>26.93</v>
          </cell>
          <cell r="K1414" t="str">
            <v>Conv</v>
          </cell>
          <cell r="L1414">
            <v>135729.25</v>
          </cell>
          <cell r="M1414" t="str">
            <v>Owner-Occupied</v>
          </cell>
          <cell r="N1414">
            <v>0</v>
          </cell>
          <cell r="O1414">
            <v>43831</v>
          </cell>
          <cell r="P1414" t="str">
            <v>Current</v>
          </cell>
        </row>
        <row r="1415">
          <cell r="B1415">
            <v>41446</v>
          </cell>
          <cell r="C1415">
            <v>43</v>
          </cell>
          <cell r="D1415" t="str">
            <v>BC</v>
          </cell>
          <cell r="E1415" t="str">
            <v>Purchase with Improvements</v>
          </cell>
          <cell r="F1415" t="str">
            <v>Fixed</v>
          </cell>
          <cell r="I1415">
            <v>41.84</v>
          </cell>
          <cell r="J1415">
            <v>8.92</v>
          </cell>
          <cell r="K1415" t="str">
            <v>HiRatio</v>
          </cell>
          <cell r="L1415">
            <v>131151.53</v>
          </cell>
          <cell r="M1415" t="str">
            <v>Owner-Occupied</v>
          </cell>
          <cell r="N1415">
            <v>0</v>
          </cell>
          <cell r="O1415">
            <v>43831</v>
          </cell>
          <cell r="P1415" t="str">
            <v>Current</v>
          </cell>
        </row>
        <row r="1416">
          <cell r="B1416">
            <v>41740</v>
          </cell>
          <cell r="C1416">
            <v>33</v>
          </cell>
          <cell r="D1416" t="str">
            <v>ON</v>
          </cell>
          <cell r="E1416" t="str">
            <v>Purchase</v>
          </cell>
          <cell r="F1416" t="str">
            <v>ARM</v>
          </cell>
          <cell r="I1416">
            <v>25.24</v>
          </cell>
          <cell r="J1416">
            <v>25.11</v>
          </cell>
          <cell r="K1416" t="str">
            <v>Conv</v>
          </cell>
          <cell r="L1416">
            <v>211820.28</v>
          </cell>
          <cell r="M1416" t="str">
            <v>Owner-Occupied</v>
          </cell>
          <cell r="N1416">
            <v>0</v>
          </cell>
          <cell r="O1416">
            <v>43831</v>
          </cell>
          <cell r="P1416" t="str">
            <v>Current</v>
          </cell>
        </row>
        <row r="1417">
          <cell r="B1417">
            <v>41215</v>
          </cell>
          <cell r="C1417">
            <v>50</v>
          </cell>
          <cell r="D1417" t="str">
            <v>ON</v>
          </cell>
          <cell r="E1417" t="str">
            <v>Purchase</v>
          </cell>
          <cell r="F1417" t="str">
            <v>Fixed</v>
          </cell>
          <cell r="I1417">
            <v>37.86</v>
          </cell>
          <cell r="J1417">
            <v>25.1</v>
          </cell>
          <cell r="K1417" t="str">
            <v>HiRatio</v>
          </cell>
          <cell r="L1417">
            <v>0</v>
          </cell>
          <cell r="M1417" t="str">
            <v>Owner-Occupied</v>
          </cell>
          <cell r="N1417">
            <v>4</v>
          </cell>
          <cell r="O1417">
            <v>42766</v>
          </cell>
          <cell r="P1417" t="str">
            <v>Current</v>
          </cell>
        </row>
        <row r="1418">
          <cell r="B1418">
            <v>42216</v>
          </cell>
          <cell r="C1418">
            <v>18</v>
          </cell>
          <cell r="D1418" t="str">
            <v>AB</v>
          </cell>
          <cell r="E1418" t="str">
            <v>Purchase</v>
          </cell>
          <cell r="F1418" t="str">
            <v>Fixed</v>
          </cell>
          <cell r="I1418">
            <v>38.44</v>
          </cell>
          <cell r="J1418">
            <v>31.24</v>
          </cell>
          <cell r="K1418" t="str">
            <v>HiRatio</v>
          </cell>
          <cell r="L1418">
            <v>309312.88</v>
          </cell>
          <cell r="M1418" t="str">
            <v>Owner-Occupied</v>
          </cell>
          <cell r="N1418">
            <v>0</v>
          </cell>
          <cell r="O1418">
            <v>43831</v>
          </cell>
          <cell r="P1418" t="str">
            <v>Current</v>
          </cell>
        </row>
        <row r="1419">
          <cell r="B1419">
            <v>42541</v>
          </cell>
          <cell r="C1419">
            <v>7</v>
          </cell>
          <cell r="D1419" t="str">
            <v>AB</v>
          </cell>
          <cell r="E1419" t="str">
            <v>Purchase</v>
          </cell>
          <cell r="F1419" t="str">
            <v>Fixed</v>
          </cell>
          <cell r="I1419">
            <v>41.61</v>
          </cell>
          <cell r="J1419">
            <v>21.86</v>
          </cell>
          <cell r="K1419" t="str">
            <v>HiRatio</v>
          </cell>
          <cell r="L1419">
            <v>368455.08</v>
          </cell>
          <cell r="M1419" t="str">
            <v>Owner-Occupied</v>
          </cell>
          <cell r="N1419">
            <v>0</v>
          </cell>
          <cell r="O1419">
            <v>43831</v>
          </cell>
          <cell r="P1419" t="str">
            <v>Current</v>
          </cell>
        </row>
        <row r="1420">
          <cell r="B1420">
            <v>41927</v>
          </cell>
          <cell r="C1420">
            <v>27</v>
          </cell>
          <cell r="D1420" t="str">
            <v>ON</v>
          </cell>
          <cell r="E1420" t="str">
            <v>Purchase</v>
          </cell>
          <cell r="F1420" t="str">
            <v>Fixed</v>
          </cell>
          <cell r="I1420">
            <v>37.28</v>
          </cell>
          <cell r="J1420">
            <v>37.28</v>
          </cell>
          <cell r="K1420" t="str">
            <v>HiRatio</v>
          </cell>
          <cell r="L1420">
            <v>543727.91</v>
          </cell>
          <cell r="M1420" t="str">
            <v>Owner-Occupied</v>
          </cell>
          <cell r="N1420">
            <v>0</v>
          </cell>
          <cell r="O1420">
            <v>43831</v>
          </cell>
          <cell r="P1420" t="str">
            <v>Current</v>
          </cell>
        </row>
        <row r="1421">
          <cell r="B1421">
            <v>42229</v>
          </cell>
          <cell r="C1421">
            <v>17</v>
          </cell>
          <cell r="D1421" t="str">
            <v>BC</v>
          </cell>
          <cell r="E1421" t="str">
            <v>Purchase</v>
          </cell>
          <cell r="F1421" t="str">
            <v>ARM</v>
          </cell>
          <cell r="I1421">
            <v>24.84</v>
          </cell>
          <cell r="J1421">
            <v>22.68</v>
          </cell>
          <cell r="K1421" t="str">
            <v>Conv</v>
          </cell>
          <cell r="L1421">
            <v>603371.9</v>
          </cell>
          <cell r="M1421" t="str">
            <v>Owner-Occupied</v>
          </cell>
          <cell r="N1421">
            <v>0</v>
          </cell>
          <cell r="O1421">
            <v>43831</v>
          </cell>
          <cell r="P1421" t="str">
            <v>Current</v>
          </cell>
        </row>
        <row r="1422">
          <cell r="B1422">
            <v>41607</v>
          </cell>
          <cell r="C1422">
            <v>38</v>
          </cell>
          <cell r="D1422" t="str">
            <v>AB</v>
          </cell>
          <cell r="E1422" t="str">
            <v>Purchase</v>
          </cell>
          <cell r="F1422" t="str">
            <v>Fixed</v>
          </cell>
          <cell r="I1422">
            <v>32.53</v>
          </cell>
          <cell r="J1422">
            <v>29.98</v>
          </cell>
          <cell r="K1422" t="str">
            <v>HiRatio</v>
          </cell>
          <cell r="L1422">
            <v>0</v>
          </cell>
          <cell r="M1422" t="str">
            <v>Owner-Occupied</v>
          </cell>
          <cell r="N1422">
            <v>4</v>
          </cell>
          <cell r="O1422">
            <v>42594</v>
          </cell>
          <cell r="P1422" t="str">
            <v>Current</v>
          </cell>
        </row>
        <row r="1423">
          <cell r="B1423">
            <v>40466</v>
          </cell>
          <cell r="C1423">
            <v>75</v>
          </cell>
          <cell r="D1423" t="str">
            <v>AB</v>
          </cell>
          <cell r="E1423" t="str">
            <v>Refinance External</v>
          </cell>
          <cell r="F1423" t="str">
            <v>ARM</v>
          </cell>
          <cell r="I1423">
            <v>35.35</v>
          </cell>
          <cell r="J1423">
            <v>30.65</v>
          </cell>
          <cell r="K1423" t="str">
            <v>Conv</v>
          </cell>
          <cell r="L1423">
            <v>0</v>
          </cell>
          <cell r="M1423" t="str">
            <v>Owner-Occupied</v>
          </cell>
          <cell r="N1423">
            <v>4</v>
          </cell>
          <cell r="O1423">
            <v>42215</v>
          </cell>
          <cell r="P1423" t="str">
            <v>Current</v>
          </cell>
        </row>
        <row r="1424">
          <cell r="B1424">
            <v>42173</v>
          </cell>
          <cell r="C1424">
            <v>19</v>
          </cell>
          <cell r="D1424" t="str">
            <v>ON</v>
          </cell>
          <cell r="E1424" t="str">
            <v>Purchase</v>
          </cell>
          <cell r="F1424" t="str">
            <v>Fixed</v>
          </cell>
          <cell r="I1424">
            <v>36.979999999999997</v>
          </cell>
          <cell r="J1424">
            <v>22.05</v>
          </cell>
          <cell r="K1424" t="str">
            <v>HiRatio</v>
          </cell>
          <cell r="L1424">
            <v>540363.62</v>
          </cell>
          <cell r="M1424" t="str">
            <v>Owner-Occupied</v>
          </cell>
          <cell r="N1424">
            <v>0</v>
          </cell>
          <cell r="O1424">
            <v>43831</v>
          </cell>
          <cell r="P1424" t="str">
            <v>Current</v>
          </cell>
        </row>
        <row r="1425">
          <cell r="B1425">
            <v>42194</v>
          </cell>
          <cell r="C1425">
            <v>18</v>
          </cell>
          <cell r="D1425" t="str">
            <v>ON</v>
          </cell>
          <cell r="E1425" t="str">
            <v>Purchase</v>
          </cell>
          <cell r="F1425" t="str">
            <v>Fixed</v>
          </cell>
          <cell r="I1425">
            <v>43.36</v>
          </cell>
          <cell r="J1425">
            <v>33.54</v>
          </cell>
          <cell r="K1425" t="str">
            <v>HiRatio</v>
          </cell>
          <cell r="L1425">
            <v>263564.11</v>
          </cell>
          <cell r="M1425" t="str">
            <v>Owner-Occupied</v>
          </cell>
          <cell r="N1425">
            <v>0</v>
          </cell>
          <cell r="O1425">
            <v>43831</v>
          </cell>
          <cell r="P1425" t="str">
            <v>Current</v>
          </cell>
        </row>
        <row r="1426">
          <cell r="B1426">
            <v>40389</v>
          </cell>
          <cell r="C1426">
            <v>78</v>
          </cell>
          <cell r="D1426" t="str">
            <v>ON</v>
          </cell>
          <cell r="E1426" t="str">
            <v>Purchase</v>
          </cell>
          <cell r="F1426" t="str">
            <v>Fixed</v>
          </cell>
          <cell r="I1426">
            <v>41.44</v>
          </cell>
          <cell r="J1426">
            <v>41.04</v>
          </cell>
          <cell r="K1426" t="str">
            <v>HiRatio</v>
          </cell>
          <cell r="L1426">
            <v>137334.42000000001</v>
          </cell>
          <cell r="M1426" t="str">
            <v>Owner-Occupied</v>
          </cell>
          <cell r="N1426">
            <v>0</v>
          </cell>
          <cell r="O1426">
            <v>43831</v>
          </cell>
          <cell r="P1426" t="str">
            <v>0-29</v>
          </cell>
        </row>
        <row r="1427">
          <cell r="B1427">
            <v>42131</v>
          </cell>
          <cell r="C1427">
            <v>20</v>
          </cell>
          <cell r="D1427" t="str">
            <v>ON</v>
          </cell>
          <cell r="E1427" t="str">
            <v>Purchase</v>
          </cell>
          <cell r="F1427" t="str">
            <v>Fixed</v>
          </cell>
          <cell r="I1427">
            <v>20.65</v>
          </cell>
          <cell r="J1427">
            <v>20.65</v>
          </cell>
          <cell r="K1427" t="str">
            <v>Conv</v>
          </cell>
          <cell r="L1427">
            <v>334590.78000000003</v>
          </cell>
          <cell r="M1427" t="str">
            <v>Owner-Occupied</v>
          </cell>
          <cell r="N1427">
            <v>0</v>
          </cell>
          <cell r="O1427">
            <v>43831</v>
          </cell>
          <cell r="P1427" t="str">
            <v>Current</v>
          </cell>
        </row>
        <row r="1428">
          <cell r="B1428">
            <v>41044</v>
          </cell>
          <cell r="C1428">
            <v>56</v>
          </cell>
          <cell r="D1428" t="str">
            <v>AB</v>
          </cell>
          <cell r="E1428" t="str">
            <v>Purchase</v>
          </cell>
          <cell r="F1428" t="str">
            <v>Fixed</v>
          </cell>
          <cell r="I1428">
            <v>40.22</v>
          </cell>
          <cell r="J1428">
            <v>28.43</v>
          </cell>
          <cell r="K1428" t="str">
            <v>HiRatio</v>
          </cell>
          <cell r="L1428">
            <v>0</v>
          </cell>
          <cell r="M1428" t="str">
            <v>Owner-Occupied</v>
          </cell>
          <cell r="N1428">
            <v>4</v>
          </cell>
          <cell r="O1428">
            <v>42587</v>
          </cell>
          <cell r="P1428" t="str">
            <v>Current</v>
          </cell>
        </row>
        <row r="1429">
          <cell r="B1429">
            <v>40828</v>
          </cell>
          <cell r="C1429">
            <v>63</v>
          </cell>
          <cell r="D1429" t="str">
            <v>AB</v>
          </cell>
          <cell r="E1429" t="str">
            <v>Purchase</v>
          </cell>
          <cell r="F1429" t="str">
            <v>Fixed</v>
          </cell>
          <cell r="I1429">
            <v>39.049999999999997</v>
          </cell>
          <cell r="J1429">
            <v>25.84</v>
          </cell>
          <cell r="K1429" t="str">
            <v>HiRatio</v>
          </cell>
          <cell r="L1429">
            <v>176486.5</v>
          </cell>
          <cell r="M1429" t="str">
            <v>Owner-Occupied</v>
          </cell>
          <cell r="N1429">
            <v>0</v>
          </cell>
          <cell r="O1429">
            <v>43831</v>
          </cell>
          <cell r="P1429" t="str">
            <v>Current</v>
          </cell>
        </row>
        <row r="1430">
          <cell r="B1430">
            <v>41131</v>
          </cell>
          <cell r="C1430">
            <v>53</v>
          </cell>
          <cell r="D1430" t="str">
            <v>ON</v>
          </cell>
          <cell r="E1430" t="str">
            <v>Refinance External</v>
          </cell>
          <cell r="F1430" t="str">
            <v>Fixed</v>
          </cell>
          <cell r="I1430">
            <v>43.04</v>
          </cell>
          <cell r="J1430">
            <v>29.07</v>
          </cell>
          <cell r="K1430" t="str">
            <v>Conv</v>
          </cell>
          <cell r="L1430">
            <v>129997.74</v>
          </cell>
          <cell r="M1430" t="str">
            <v>Owner-Occupied</v>
          </cell>
          <cell r="N1430">
            <v>0</v>
          </cell>
          <cell r="O1430">
            <v>43831</v>
          </cell>
          <cell r="P1430" t="str">
            <v>Current</v>
          </cell>
        </row>
        <row r="1431">
          <cell r="B1431">
            <v>42199</v>
          </cell>
          <cell r="C1431">
            <v>18</v>
          </cell>
          <cell r="D1431" t="str">
            <v>SK</v>
          </cell>
          <cell r="E1431" t="str">
            <v>Refinance External</v>
          </cell>
          <cell r="F1431" t="str">
            <v>Fixed</v>
          </cell>
          <cell r="I1431">
            <v>39.42</v>
          </cell>
          <cell r="J1431">
            <v>21.28</v>
          </cell>
          <cell r="K1431" t="str">
            <v>Conv</v>
          </cell>
          <cell r="L1431">
            <v>305566.98</v>
          </cell>
          <cell r="M1431" t="str">
            <v>Owner-Occupied</v>
          </cell>
          <cell r="N1431">
            <v>0</v>
          </cell>
          <cell r="O1431">
            <v>43831</v>
          </cell>
          <cell r="P1431" t="str">
            <v>Current</v>
          </cell>
        </row>
        <row r="1432">
          <cell r="B1432">
            <v>41145</v>
          </cell>
          <cell r="C1432">
            <v>53</v>
          </cell>
          <cell r="D1432" t="str">
            <v>ON</v>
          </cell>
          <cell r="E1432" t="str">
            <v>Purchase</v>
          </cell>
          <cell r="F1432" t="str">
            <v>Fixed</v>
          </cell>
          <cell r="I1432">
            <v>34.630000000000003</v>
          </cell>
          <cell r="J1432">
            <v>6.92</v>
          </cell>
          <cell r="K1432" t="str">
            <v>HiRatio</v>
          </cell>
          <cell r="L1432">
            <v>104035.11</v>
          </cell>
          <cell r="M1432" t="str">
            <v>Owner-Occupied</v>
          </cell>
          <cell r="N1432">
            <v>0</v>
          </cell>
          <cell r="O1432">
            <v>43831</v>
          </cell>
          <cell r="P1432" t="str">
            <v>Current</v>
          </cell>
        </row>
        <row r="1433">
          <cell r="B1433">
            <v>42124</v>
          </cell>
          <cell r="C1433">
            <v>21</v>
          </cell>
          <cell r="D1433" t="str">
            <v>ON</v>
          </cell>
          <cell r="E1433" t="str">
            <v>Purchase</v>
          </cell>
          <cell r="F1433" t="str">
            <v>ARM</v>
          </cell>
          <cell r="I1433">
            <v>28.69</v>
          </cell>
          <cell r="J1433">
            <v>15.94</v>
          </cell>
          <cell r="K1433" t="str">
            <v>Conv</v>
          </cell>
          <cell r="L1433">
            <v>487981.66</v>
          </cell>
          <cell r="M1433" t="str">
            <v>Owner-Occupied</v>
          </cell>
          <cell r="N1433">
            <v>0</v>
          </cell>
          <cell r="O1433">
            <v>43831</v>
          </cell>
          <cell r="P1433" t="str">
            <v>Current</v>
          </cell>
        </row>
        <row r="1434">
          <cell r="B1434">
            <v>42488</v>
          </cell>
          <cell r="C1434">
            <v>9</v>
          </cell>
          <cell r="D1434" t="str">
            <v>BC</v>
          </cell>
          <cell r="E1434" t="str">
            <v>Purchase</v>
          </cell>
          <cell r="F1434" t="str">
            <v>Fixed</v>
          </cell>
          <cell r="I1434">
            <v>38.19</v>
          </cell>
          <cell r="J1434">
            <v>34.28</v>
          </cell>
          <cell r="K1434" t="str">
            <v>HiRatio</v>
          </cell>
          <cell r="L1434">
            <v>317694.28000000003</v>
          </cell>
          <cell r="M1434" t="str">
            <v>Owner-Occupied</v>
          </cell>
          <cell r="N1434">
            <v>0</v>
          </cell>
          <cell r="O1434">
            <v>43831</v>
          </cell>
          <cell r="P1434" t="str">
            <v>Current</v>
          </cell>
        </row>
        <row r="1435">
          <cell r="B1435">
            <v>41712</v>
          </cell>
          <cell r="C1435">
            <v>34</v>
          </cell>
          <cell r="D1435" t="str">
            <v>AB</v>
          </cell>
          <cell r="E1435" t="str">
            <v>Purchase</v>
          </cell>
          <cell r="F1435" t="str">
            <v>ARM</v>
          </cell>
          <cell r="I1435">
            <v>13.78</v>
          </cell>
          <cell r="J1435">
            <v>9.6199999999999992</v>
          </cell>
          <cell r="K1435" t="str">
            <v>Conv</v>
          </cell>
          <cell r="L1435">
            <v>70426.179999999993</v>
          </cell>
          <cell r="M1435" t="str">
            <v>Second Home</v>
          </cell>
          <cell r="N1435">
            <v>0</v>
          </cell>
          <cell r="O1435">
            <v>43831</v>
          </cell>
          <cell r="P1435" t="str">
            <v>Current</v>
          </cell>
        </row>
        <row r="1436">
          <cell r="B1436">
            <v>41075</v>
          </cell>
          <cell r="C1436">
            <v>55</v>
          </cell>
          <cell r="D1436" t="str">
            <v>ON</v>
          </cell>
          <cell r="E1436" t="str">
            <v>Refinance External</v>
          </cell>
          <cell r="F1436" t="str">
            <v>Fixed</v>
          </cell>
          <cell r="I1436">
            <v>37.229999999999997</v>
          </cell>
          <cell r="J1436">
            <v>32.880000000000003</v>
          </cell>
          <cell r="K1436" t="str">
            <v>HiRatio</v>
          </cell>
          <cell r="L1436">
            <v>0</v>
          </cell>
          <cell r="M1436" t="str">
            <v>Owner-Occupied</v>
          </cell>
          <cell r="N1436">
            <v>4</v>
          </cell>
          <cell r="O1436">
            <v>42187</v>
          </cell>
          <cell r="P1436" t="str">
            <v>Current</v>
          </cell>
        </row>
        <row r="1437">
          <cell r="B1437">
            <v>42237</v>
          </cell>
          <cell r="C1437">
            <v>17</v>
          </cell>
          <cell r="D1437" t="str">
            <v>ON</v>
          </cell>
          <cell r="E1437" t="str">
            <v>Refinance External</v>
          </cell>
          <cell r="F1437" t="str">
            <v>ARM</v>
          </cell>
          <cell r="I1437">
            <v>27.23</v>
          </cell>
          <cell r="J1437">
            <v>21.16</v>
          </cell>
          <cell r="K1437" t="str">
            <v>Conv</v>
          </cell>
          <cell r="L1437">
            <v>154457.78</v>
          </cell>
          <cell r="M1437" t="str">
            <v>Owner-Occupied</v>
          </cell>
          <cell r="N1437">
            <v>0</v>
          </cell>
          <cell r="O1437">
            <v>43831</v>
          </cell>
          <cell r="P1437" t="str">
            <v>Current</v>
          </cell>
        </row>
        <row r="1438">
          <cell r="B1438">
            <v>41591</v>
          </cell>
          <cell r="C1438">
            <v>38</v>
          </cell>
          <cell r="D1438" t="str">
            <v>ON</v>
          </cell>
          <cell r="E1438" t="str">
            <v>Purchase</v>
          </cell>
          <cell r="F1438" t="str">
            <v>Fixed</v>
          </cell>
          <cell r="I1438">
            <v>43.47</v>
          </cell>
          <cell r="J1438">
            <v>32.53</v>
          </cell>
          <cell r="K1438" t="str">
            <v>HiRatio</v>
          </cell>
          <cell r="L1438">
            <v>126643.07</v>
          </cell>
          <cell r="M1438" t="str">
            <v>Owner-Occupied</v>
          </cell>
          <cell r="N1438">
            <v>0</v>
          </cell>
          <cell r="O1438">
            <v>43831</v>
          </cell>
          <cell r="P1438" t="str">
            <v>Current</v>
          </cell>
        </row>
        <row r="1439">
          <cell r="B1439">
            <v>42359</v>
          </cell>
          <cell r="C1439">
            <v>13</v>
          </cell>
          <cell r="D1439" t="str">
            <v>ON</v>
          </cell>
          <cell r="E1439" t="str">
            <v>Refinance External</v>
          </cell>
          <cell r="F1439" t="str">
            <v>ARM</v>
          </cell>
          <cell r="I1439">
            <v>31.77</v>
          </cell>
          <cell r="J1439">
            <v>23.67</v>
          </cell>
          <cell r="K1439" t="str">
            <v>Conv</v>
          </cell>
          <cell r="L1439">
            <v>406317.43</v>
          </cell>
          <cell r="M1439" t="str">
            <v>Owner-Occupied</v>
          </cell>
          <cell r="N1439">
            <v>0</v>
          </cell>
          <cell r="O1439">
            <v>43831</v>
          </cell>
          <cell r="P1439" t="str">
            <v>Current</v>
          </cell>
        </row>
        <row r="1440">
          <cell r="B1440">
            <v>40380</v>
          </cell>
          <cell r="C1440">
            <v>78</v>
          </cell>
          <cell r="D1440" t="str">
            <v>AB</v>
          </cell>
          <cell r="E1440" t="str">
            <v>ETO External</v>
          </cell>
          <cell r="F1440" t="str">
            <v>Variable</v>
          </cell>
          <cell r="I1440">
            <v>28.83</v>
          </cell>
          <cell r="J1440">
            <v>12</v>
          </cell>
          <cell r="K1440" t="str">
            <v>Other</v>
          </cell>
          <cell r="L1440">
            <v>0</v>
          </cell>
          <cell r="M1440" t="str">
            <v>Second Home</v>
          </cell>
          <cell r="N1440">
            <v>0</v>
          </cell>
          <cell r="O1440">
            <v>43831</v>
          </cell>
          <cell r="P1440" t="str">
            <v>Current</v>
          </cell>
        </row>
        <row r="1441">
          <cell r="B1441">
            <v>41943</v>
          </cell>
          <cell r="C1441">
            <v>27</v>
          </cell>
          <cell r="D1441" t="str">
            <v>ON</v>
          </cell>
          <cell r="E1441" t="str">
            <v>Purchase</v>
          </cell>
          <cell r="F1441" t="str">
            <v>Fixed</v>
          </cell>
          <cell r="I1441">
            <v>40.020000000000003</v>
          </cell>
          <cell r="J1441">
            <v>29.63</v>
          </cell>
          <cell r="K1441" t="str">
            <v>HiRatio</v>
          </cell>
          <cell r="L1441">
            <v>412967.31</v>
          </cell>
          <cell r="M1441" t="str">
            <v>Owner-Occupied</v>
          </cell>
          <cell r="N1441">
            <v>0</v>
          </cell>
          <cell r="O1441">
            <v>43831</v>
          </cell>
          <cell r="P1441" t="str">
            <v>Current</v>
          </cell>
        </row>
        <row r="1442">
          <cell r="B1442">
            <v>42047</v>
          </cell>
          <cell r="C1442">
            <v>23</v>
          </cell>
          <cell r="D1442" t="str">
            <v>ON</v>
          </cell>
          <cell r="E1442" t="str">
            <v>Purchase</v>
          </cell>
          <cell r="F1442" t="str">
            <v>ARM</v>
          </cell>
          <cell r="I1442">
            <v>32.96</v>
          </cell>
          <cell r="J1442">
            <v>30.39</v>
          </cell>
          <cell r="K1442" t="str">
            <v>Conv</v>
          </cell>
          <cell r="L1442">
            <v>188814.95</v>
          </cell>
          <cell r="M1442" t="str">
            <v>Owner-Occupied</v>
          </cell>
          <cell r="N1442">
            <v>0</v>
          </cell>
          <cell r="O1442">
            <v>43831</v>
          </cell>
          <cell r="P1442" t="str">
            <v>Current</v>
          </cell>
        </row>
        <row r="1443">
          <cell r="B1443">
            <v>41876</v>
          </cell>
          <cell r="C1443">
            <v>29</v>
          </cell>
          <cell r="D1443" t="str">
            <v>ON</v>
          </cell>
          <cell r="E1443" t="str">
            <v>Transfer</v>
          </cell>
          <cell r="F1443" t="str">
            <v>ARM</v>
          </cell>
          <cell r="I1443">
            <v>31.97</v>
          </cell>
          <cell r="J1443">
            <v>24.81</v>
          </cell>
          <cell r="K1443" t="str">
            <v>Conv</v>
          </cell>
          <cell r="L1443">
            <v>218076.1</v>
          </cell>
          <cell r="M1443" t="str">
            <v>Owner-Occupied</v>
          </cell>
          <cell r="N1443">
            <v>0</v>
          </cell>
          <cell r="O1443">
            <v>43831</v>
          </cell>
          <cell r="P1443" t="str">
            <v>Current</v>
          </cell>
        </row>
        <row r="1444">
          <cell r="B1444">
            <v>40648</v>
          </cell>
          <cell r="C1444">
            <v>69</v>
          </cell>
          <cell r="D1444" t="str">
            <v>AB</v>
          </cell>
          <cell r="E1444" t="str">
            <v>Refinance External</v>
          </cell>
          <cell r="F1444" t="str">
            <v>Fixed</v>
          </cell>
          <cell r="I1444">
            <v>38.81</v>
          </cell>
          <cell r="J1444">
            <v>28.74</v>
          </cell>
          <cell r="K1444" t="str">
            <v>HiRatio</v>
          </cell>
          <cell r="L1444">
            <v>237156.01</v>
          </cell>
          <cell r="M1444" t="str">
            <v>Owner-Occupied</v>
          </cell>
          <cell r="N1444">
            <v>0</v>
          </cell>
          <cell r="O1444">
            <v>43831</v>
          </cell>
          <cell r="P1444" t="str">
            <v>Current</v>
          </cell>
        </row>
        <row r="1445">
          <cell r="B1445">
            <v>42635</v>
          </cell>
          <cell r="C1445">
            <v>4</v>
          </cell>
          <cell r="D1445" t="str">
            <v>BC</v>
          </cell>
          <cell r="E1445" t="str">
            <v>Purchase with Improvements</v>
          </cell>
          <cell r="F1445" t="str">
            <v>Fixed</v>
          </cell>
          <cell r="I1445">
            <v>35.64</v>
          </cell>
          <cell r="J1445">
            <v>26.73</v>
          </cell>
          <cell r="K1445" t="str">
            <v>HiRatio</v>
          </cell>
          <cell r="L1445">
            <v>291734.67</v>
          </cell>
          <cell r="M1445" t="str">
            <v>Owner-Occupied</v>
          </cell>
          <cell r="N1445">
            <v>0</v>
          </cell>
          <cell r="O1445">
            <v>43831</v>
          </cell>
          <cell r="P1445" t="str">
            <v>Current</v>
          </cell>
        </row>
        <row r="1446">
          <cell r="B1446">
            <v>41565</v>
          </cell>
          <cell r="C1446">
            <v>39</v>
          </cell>
          <cell r="D1446" t="str">
            <v>ON</v>
          </cell>
          <cell r="E1446" t="str">
            <v>Purchase</v>
          </cell>
          <cell r="F1446" t="str">
            <v>ARM</v>
          </cell>
          <cell r="I1446">
            <v>31.22</v>
          </cell>
          <cell r="J1446">
            <v>30.89</v>
          </cell>
          <cell r="K1446" t="str">
            <v>HiRatio</v>
          </cell>
          <cell r="L1446">
            <v>137979.01</v>
          </cell>
          <cell r="M1446" t="str">
            <v>Owner-Occupied</v>
          </cell>
          <cell r="N1446">
            <v>0</v>
          </cell>
          <cell r="O1446">
            <v>43831</v>
          </cell>
          <cell r="P1446" t="str">
            <v>Current</v>
          </cell>
        </row>
        <row r="1447">
          <cell r="B1447">
            <v>42193</v>
          </cell>
          <cell r="C1447">
            <v>18</v>
          </cell>
          <cell r="D1447" t="str">
            <v>MB</v>
          </cell>
          <cell r="E1447" t="str">
            <v>Purchase</v>
          </cell>
          <cell r="F1447" t="str">
            <v>Fixed</v>
          </cell>
          <cell r="I1447">
            <v>31.34</v>
          </cell>
          <cell r="J1447">
            <v>26.93</v>
          </cell>
          <cell r="K1447" t="str">
            <v>HiRatio</v>
          </cell>
          <cell r="L1447">
            <v>398359.36</v>
          </cell>
          <cell r="M1447" t="str">
            <v>Owner-Occupied</v>
          </cell>
          <cell r="N1447">
            <v>0</v>
          </cell>
          <cell r="O1447">
            <v>43831</v>
          </cell>
          <cell r="P1447" t="str">
            <v>Current</v>
          </cell>
        </row>
        <row r="1448">
          <cell r="B1448">
            <v>41726</v>
          </cell>
          <cell r="C1448">
            <v>34</v>
          </cell>
          <cell r="D1448" t="str">
            <v>AB</v>
          </cell>
          <cell r="E1448" t="str">
            <v>Purchase</v>
          </cell>
          <cell r="F1448" t="str">
            <v>ARM</v>
          </cell>
          <cell r="I1448">
            <v>33.409999999999997</v>
          </cell>
          <cell r="J1448">
            <v>29.57</v>
          </cell>
          <cell r="K1448" t="str">
            <v>HiRatio</v>
          </cell>
          <cell r="L1448">
            <v>0</v>
          </cell>
          <cell r="M1448" t="str">
            <v>Owner-Occupied</v>
          </cell>
          <cell r="N1448">
            <v>4</v>
          </cell>
          <cell r="O1448">
            <v>42621</v>
          </cell>
          <cell r="P1448" t="str">
            <v>Current</v>
          </cell>
        </row>
        <row r="1449">
          <cell r="B1449">
            <v>41169</v>
          </cell>
          <cell r="C1449">
            <v>52</v>
          </cell>
          <cell r="D1449" t="str">
            <v>AB</v>
          </cell>
          <cell r="E1449" t="str">
            <v>Refinance External</v>
          </cell>
          <cell r="F1449" t="str">
            <v>Fixed</v>
          </cell>
          <cell r="I1449">
            <v>34.42</v>
          </cell>
          <cell r="J1449">
            <v>24.94</v>
          </cell>
          <cell r="K1449" t="str">
            <v>Conv</v>
          </cell>
          <cell r="L1449">
            <v>0</v>
          </cell>
          <cell r="M1449" t="str">
            <v>Owner-Occupied</v>
          </cell>
          <cell r="N1449">
            <v>4</v>
          </cell>
          <cell r="O1449">
            <v>42261</v>
          </cell>
          <cell r="P1449" t="str">
            <v>Current</v>
          </cell>
        </row>
        <row r="1450">
          <cell r="B1450">
            <v>42432</v>
          </cell>
          <cell r="C1450">
            <v>10</v>
          </cell>
          <cell r="D1450" t="str">
            <v>BC</v>
          </cell>
          <cell r="E1450" t="str">
            <v>Purchase</v>
          </cell>
          <cell r="F1450" t="str">
            <v>Fixed</v>
          </cell>
          <cell r="I1450">
            <v>31.97</v>
          </cell>
          <cell r="J1450">
            <v>22.94</v>
          </cell>
          <cell r="K1450" t="str">
            <v>Conv</v>
          </cell>
          <cell r="L1450">
            <v>557665.9</v>
          </cell>
          <cell r="M1450" t="str">
            <v>Owner-Occupied</v>
          </cell>
          <cell r="N1450">
            <v>0</v>
          </cell>
          <cell r="O1450">
            <v>43831</v>
          </cell>
          <cell r="P1450" t="str">
            <v>Current</v>
          </cell>
        </row>
        <row r="1451">
          <cell r="B1451">
            <v>42062</v>
          </cell>
          <cell r="C1451">
            <v>23</v>
          </cell>
          <cell r="D1451" t="str">
            <v>BC</v>
          </cell>
          <cell r="E1451" t="str">
            <v>Purchase</v>
          </cell>
          <cell r="F1451" t="str">
            <v>Fixed</v>
          </cell>
          <cell r="I1451">
            <v>43.41</v>
          </cell>
          <cell r="J1451">
            <v>12.69</v>
          </cell>
          <cell r="K1451" t="str">
            <v>HiRatio</v>
          </cell>
          <cell r="L1451">
            <v>148436.79999999999</v>
          </cell>
          <cell r="M1451" t="str">
            <v>Second Home</v>
          </cell>
          <cell r="N1451">
            <v>0</v>
          </cell>
          <cell r="O1451">
            <v>43831</v>
          </cell>
          <cell r="P1451" t="str">
            <v>Current</v>
          </cell>
        </row>
        <row r="1452">
          <cell r="B1452">
            <v>41457</v>
          </cell>
          <cell r="C1452">
            <v>42</v>
          </cell>
          <cell r="D1452" t="str">
            <v>ON</v>
          </cell>
          <cell r="E1452" t="str">
            <v>Refinance External</v>
          </cell>
          <cell r="F1452" t="str">
            <v>Fixed</v>
          </cell>
          <cell r="I1452">
            <v>40.409999999999997</v>
          </cell>
          <cell r="J1452">
            <v>26.92</v>
          </cell>
          <cell r="K1452" t="str">
            <v>Conv</v>
          </cell>
          <cell r="L1452">
            <v>119678.28</v>
          </cell>
          <cell r="M1452" t="str">
            <v>Owner-Occupied</v>
          </cell>
          <cell r="N1452">
            <v>0</v>
          </cell>
          <cell r="O1452">
            <v>43831</v>
          </cell>
          <cell r="P1452" t="str">
            <v>Current</v>
          </cell>
        </row>
        <row r="1453">
          <cell r="B1453">
            <v>42339</v>
          </cell>
          <cell r="C1453">
            <v>13</v>
          </cell>
          <cell r="D1453" t="str">
            <v>BC</v>
          </cell>
          <cell r="E1453" t="str">
            <v>Transfer</v>
          </cell>
          <cell r="F1453" t="str">
            <v>ARM</v>
          </cell>
          <cell r="I1453">
            <v>31.21</v>
          </cell>
          <cell r="J1453">
            <v>19.75</v>
          </cell>
          <cell r="K1453" t="str">
            <v>HiRatio</v>
          </cell>
          <cell r="L1453">
            <v>272752.15999999997</v>
          </cell>
          <cell r="M1453" t="str">
            <v>Owner-Occupied</v>
          </cell>
          <cell r="N1453">
            <v>0</v>
          </cell>
          <cell r="O1453">
            <v>43831</v>
          </cell>
          <cell r="P1453" t="str">
            <v>Current</v>
          </cell>
        </row>
        <row r="1454">
          <cell r="B1454">
            <v>42275</v>
          </cell>
          <cell r="C1454">
            <v>16</v>
          </cell>
          <cell r="D1454" t="str">
            <v>ON</v>
          </cell>
          <cell r="E1454" t="str">
            <v>Refinance External</v>
          </cell>
          <cell r="F1454" t="str">
            <v>ARM</v>
          </cell>
          <cell r="I1454">
            <v>29.08</v>
          </cell>
          <cell r="J1454">
            <v>27.38</v>
          </cell>
          <cell r="K1454" t="str">
            <v>Conv</v>
          </cell>
          <cell r="L1454">
            <v>133602.1</v>
          </cell>
          <cell r="M1454" t="str">
            <v>Owner-Occupied</v>
          </cell>
          <cell r="N1454">
            <v>0</v>
          </cell>
          <cell r="O1454">
            <v>43831</v>
          </cell>
          <cell r="P1454" t="str">
            <v>Current</v>
          </cell>
        </row>
        <row r="1455">
          <cell r="B1455">
            <v>42468</v>
          </cell>
          <cell r="C1455">
            <v>9</v>
          </cell>
          <cell r="D1455" t="str">
            <v>AB</v>
          </cell>
          <cell r="E1455" t="str">
            <v>Transfer</v>
          </cell>
          <cell r="F1455" t="str">
            <v>ARM</v>
          </cell>
          <cell r="I1455">
            <v>26.58</v>
          </cell>
          <cell r="J1455">
            <v>18.649999999999999</v>
          </cell>
          <cell r="K1455" t="str">
            <v>Conv</v>
          </cell>
          <cell r="L1455">
            <v>331268.12</v>
          </cell>
          <cell r="M1455" t="str">
            <v>Owner-Occupied</v>
          </cell>
          <cell r="N1455">
            <v>0</v>
          </cell>
          <cell r="O1455">
            <v>43831</v>
          </cell>
          <cell r="P1455" t="str">
            <v>Current</v>
          </cell>
        </row>
        <row r="1456">
          <cell r="B1456">
            <v>41493</v>
          </cell>
          <cell r="C1456">
            <v>41</v>
          </cell>
          <cell r="D1456" t="str">
            <v>ON</v>
          </cell>
          <cell r="E1456" t="str">
            <v>Refinance External</v>
          </cell>
          <cell r="F1456" t="str">
            <v>Fixed</v>
          </cell>
          <cell r="I1456">
            <v>23.99</v>
          </cell>
          <cell r="J1456">
            <v>15.4</v>
          </cell>
          <cell r="K1456" t="str">
            <v>Conv</v>
          </cell>
          <cell r="L1456">
            <v>181780.68</v>
          </cell>
          <cell r="M1456" t="str">
            <v>Owner-Occupied</v>
          </cell>
          <cell r="N1456">
            <v>0</v>
          </cell>
          <cell r="O1456">
            <v>43831</v>
          </cell>
          <cell r="P1456" t="str">
            <v>Current</v>
          </cell>
        </row>
        <row r="1457">
          <cell r="B1457">
            <v>41792</v>
          </cell>
          <cell r="C1457">
            <v>31</v>
          </cell>
          <cell r="D1457" t="str">
            <v>ON</v>
          </cell>
          <cell r="E1457" t="str">
            <v>Purchase</v>
          </cell>
          <cell r="F1457" t="str">
            <v>ARM</v>
          </cell>
          <cell r="I1457">
            <v>38.42</v>
          </cell>
          <cell r="J1457">
            <v>18.29</v>
          </cell>
          <cell r="K1457" t="str">
            <v>Conv</v>
          </cell>
          <cell r="L1457">
            <v>259046.81</v>
          </cell>
          <cell r="M1457" t="str">
            <v>Owner-Occupied</v>
          </cell>
          <cell r="N1457">
            <v>0</v>
          </cell>
          <cell r="O1457">
            <v>43831</v>
          </cell>
          <cell r="P1457" t="str">
            <v>Current</v>
          </cell>
        </row>
        <row r="1458">
          <cell r="B1458">
            <v>41670</v>
          </cell>
          <cell r="C1458">
            <v>36</v>
          </cell>
          <cell r="D1458" t="str">
            <v>AB</v>
          </cell>
          <cell r="E1458" t="str">
            <v>Purchase</v>
          </cell>
          <cell r="F1458" t="str">
            <v>Fixed</v>
          </cell>
          <cell r="I1458">
            <v>43.18</v>
          </cell>
          <cell r="J1458">
            <v>25.29</v>
          </cell>
          <cell r="K1458" t="str">
            <v>HiRatio</v>
          </cell>
          <cell r="L1458">
            <v>255525.47</v>
          </cell>
          <cell r="M1458" t="str">
            <v>Second Home</v>
          </cell>
          <cell r="N1458">
            <v>0</v>
          </cell>
          <cell r="O1458">
            <v>43831</v>
          </cell>
          <cell r="P1458" t="str">
            <v>Current</v>
          </cell>
        </row>
        <row r="1459">
          <cell r="B1459">
            <v>42143</v>
          </cell>
          <cell r="C1459">
            <v>20</v>
          </cell>
          <cell r="D1459" t="str">
            <v>ON</v>
          </cell>
          <cell r="E1459" t="str">
            <v>Purchase</v>
          </cell>
          <cell r="F1459" t="str">
            <v>Fixed</v>
          </cell>
          <cell r="I1459">
            <v>41.11</v>
          </cell>
          <cell r="J1459">
            <v>33.07</v>
          </cell>
          <cell r="K1459" t="str">
            <v>HiRatio</v>
          </cell>
          <cell r="L1459">
            <v>224103.09</v>
          </cell>
          <cell r="M1459" t="str">
            <v>Owner-Occupied</v>
          </cell>
          <cell r="N1459">
            <v>0</v>
          </cell>
          <cell r="O1459">
            <v>43831</v>
          </cell>
          <cell r="P1459" t="str">
            <v>Current</v>
          </cell>
        </row>
        <row r="1460">
          <cell r="B1460">
            <v>41915</v>
          </cell>
          <cell r="C1460">
            <v>27</v>
          </cell>
          <cell r="D1460" t="str">
            <v>ON</v>
          </cell>
          <cell r="E1460" t="str">
            <v>Purchase with Improvements</v>
          </cell>
          <cell r="F1460" t="str">
            <v>ARM</v>
          </cell>
          <cell r="I1460">
            <v>33.17</v>
          </cell>
          <cell r="J1460">
            <v>19.63</v>
          </cell>
          <cell r="K1460" t="str">
            <v>HiRatio</v>
          </cell>
          <cell r="L1460">
            <v>421350.35</v>
          </cell>
          <cell r="M1460" t="str">
            <v>Owner-Occupied</v>
          </cell>
          <cell r="N1460">
            <v>0</v>
          </cell>
          <cell r="O1460">
            <v>43831</v>
          </cell>
          <cell r="P1460" t="str">
            <v>Current</v>
          </cell>
        </row>
        <row r="1461">
          <cell r="B1461">
            <v>41953</v>
          </cell>
          <cell r="C1461">
            <v>26</v>
          </cell>
          <cell r="D1461" t="str">
            <v>AB</v>
          </cell>
          <cell r="E1461" t="str">
            <v>Purchase</v>
          </cell>
          <cell r="F1461" t="str">
            <v>Fixed</v>
          </cell>
          <cell r="I1461">
            <v>20.67</v>
          </cell>
          <cell r="J1461">
            <v>13.24</v>
          </cell>
          <cell r="K1461" t="str">
            <v>HiRatio</v>
          </cell>
          <cell r="L1461">
            <v>174874.61</v>
          </cell>
          <cell r="M1461" t="str">
            <v>Owner-Occupied</v>
          </cell>
          <cell r="N1461">
            <v>0</v>
          </cell>
          <cell r="O1461">
            <v>43831</v>
          </cell>
          <cell r="P1461" t="str">
            <v>Current</v>
          </cell>
        </row>
        <row r="1462">
          <cell r="B1462">
            <v>42201</v>
          </cell>
          <cell r="C1462">
            <v>18</v>
          </cell>
          <cell r="D1462" t="str">
            <v>ON</v>
          </cell>
          <cell r="E1462" t="str">
            <v>Purchase</v>
          </cell>
          <cell r="F1462" t="str">
            <v>Fixed</v>
          </cell>
          <cell r="I1462">
            <v>40.75</v>
          </cell>
          <cell r="J1462">
            <v>28.29</v>
          </cell>
          <cell r="K1462" t="str">
            <v>HiRatio</v>
          </cell>
          <cell r="L1462">
            <v>209259.92</v>
          </cell>
          <cell r="M1462" t="str">
            <v>Owner-Occupied</v>
          </cell>
          <cell r="N1462">
            <v>0</v>
          </cell>
          <cell r="O1462">
            <v>43831</v>
          </cell>
          <cell r="P1462" t="str">
            <v>Current</v>
          </cell>
        </row>
        <row r="1463">
          <cell r="B1463">
            <v>42279</v>
          </cell>
          <cell r="C1463">
            <v>15</v>
          </cell>
          <cell r="D1463" t="str">
            <v>ON</v>
          </cell>
          <cell r="E1463" t="str">
            <v>Purchase</v>
          </cell>
          <cell r="F1463" t="str">
            <v>ARM</v>
          </cell>
          <cell r="I1463">
            <v>29.31</v>
          </cell>
          <cell r="J1463">
            <v>29.31</v>
          </cell>
          <cell r="K1463" t="str">
            <v>HiRatio</v>
          </cell>
          <cell r="L1463">
            <v>295175.06</v>
          </cell>
          <cell r="M1463" t="str">
            <v>Owner-Occupied</v>
          </cell>
          <cell r="N1463">
            <v>0</v>
          </cell>
          <cell r="O1463">
            <v>43831</v>
          </cell>
          <cell r="P1463" t="str">
            <v>Current</v>
          </cell>
        </row>
        <row r="1464">
          <cell r="B1464">
            <v>41976</v>
          </cell>
          <cell r="C1464">
            <v>25</v>
          </cell>
          <cell r="D1464" t="str">
            <v>BC</v>
          </cell>
          <cell r="E1464" t="str">
            <v>Purchase</v>
          </cell>
          <cell r="F1464" t="str">
            <v>Fixed</v>
          </cell>
          <cell r="I1464">
            <v>33.29</v>
          </cell>
          <cell r="J1464">
            <v>32.880000000000003</v>
          </cell>
          <cell r="K1464" t="str">
            <v>HiRatio</v>
          </cell>
          <cell r="L1464">
            <v>100116.85</v>
          </cell>
          <cell r="M1464" t="str">
            <v>Owner-Occupied</v>
          </cell>
          <cell r="N1464">
            <v>0</v>
          </cell>
          <cell r="O1464">
            <v>43831</v>
          </cell>
          <cell r="P1464" t="str">
            <v>Current</v>
          </cell>
        </row>
        <row r="1465">
          <cell r="B1465">
            <v>42625</v>
          </cell>
          <cell r="C1465">
            <v>4</v>
          </cell>
          <cell r="D1465" t="str">
            <v>AB</v>
          </cell>
          <cell r="E1465" t="str">
            <v>Purchase</v>
          </cell>
          <cell r="F1465" t="str">
            <v>Fixed</v>
          </cell>
          <cell r="I1465">
            <v>38.32</v>
          </cell>
          <cell r="J1465">
            <v>34.159999999999997</v>
          </cell>
          <cell r="K1465" t="str">
            <v>HiRatio</v>
          </cell>
          <cell r="L1465">
            <v>395521.41</v>
          </cell>
          <cell r="M1465" t="str">
            <v>Owner-Occupied</v>
          </cell>
          <cell r="N1465">
            <v>0</v>
          </cell>
          <cell r="O1465">
            <v>43831</v>
          </cell>
          <cell r="P1465" t="str">
            <v>Current</v>
          </cell>
        </row>
        <row r="1466">
          <cell r="B1466">
            <v>41737</v>
          </cell>
          <cell r="C1466">
            <v>33</v>
          </cell>
          <cell r="D1466" t="str">
            <v>ON</v>
          </cell>
          <cell r="E1466" t="str">
            <v>Transfer</v>
          </cell>
          <cell r="F1466" t="str">
            <v>ARM</v>
          </cell>
          <cell r="I1466">
            <v>22.59</v>
          </cell>
          <cell r="J1466">
            <v>14.42</v>
          </cell>
          <cell r="K1466" t="str">
            <v>Conv</v>
          </cell>
          <cell r="L1466">
            <v>155767.46</v>
          </cell>
          <cell r="M1466" t="str">
            <v>Owner-Occupied</v>
          </cell>
          <cell r="N1466">
            <v>0</v>
          </cell>
          <cell r="O1466">
            <v>43831</v>
          </cell>
          <cell r="P1466" t="str">
            <v>Current</v>
          </cell>
        </row>
        <row r="1467">
          <cell r="B1467">
            <v>42523</v>
          </cell>
          <cell r="C1467">
            <v>7</v>
          </cell>
          <cell r="D1467" t="str">
            <v>ON</v>
          </cell>
          <cell r="E1467" t="str">
            <v>Purchase</v>
          </cell>
          <cell r="F1467" t="str">
            <v>Fixed</v>
          </cell>
          <cell r="I1467">
            <v>28.21</v>
          </cell>
          <cell r="J1467">
            <v>26.52</v>
          </cell>
          <cell r="K1467" t="str">
            <v>HiRatio</v>
          </cell>
          <cell r="L1467">
            <v>335619.17</v>
          </cell>
          <cell r="M1467" t="str">
            <v>Owner-Occupied</v>
          </cell>
          <cell r="N1467">
            <v>0</v>
          </cell>
          <cell r="O1467">
            <v>43831</v>
          </cell>
          <cell r="P1467" t="str">
            <v>Current</v>
          </cell>
        </row>
        <row r="1468">
          <cell r="B1468">
            <v>41949</v>
          </cell>
          <cell r="C1468">
            <v>26</v>
          </cell>
          <cell r="D1468" t="str">
            <v>ON</v>
          </cell>
          <cell r="E1468" t="str">
            <v>Transfer</v>
          </cell>
          <cell r="F1468" t="str">
            <v>ARM</v>
          </cell>
          <cell r="I1468">
            <v>19.25</v>
          </cell>
          <cell r="J1468">
            <v>14.29</v>
          </cell>
          <cell r="K1468" t="str">
            <v>Conv</v>
          </cell>
          <cell r="L1468">
            <v>182942.97</v>
          </cell>
          <cell r="M1468" t="str">
            <v>Owner-Occupied</v>
          </cell>
          <cell r="N1468">
            <v>0</v>
          </cell>
          <cell r="O1468">
            <v>43831</v>
          </cell>
          <cell r="P1468" t="str">
            <v>Current</v>
          </cell>
        </row>
        <row r="1469">
          <cell r="B1469">
            <v>41220</v>
          </cell>
          <cell r="C1469">
            <v>50</v>
          </cell>
          <cell r="D1469" t="str">
            <v>AB</v>
          </cell>
          <cell r="E1469" t="str">
            <v>Purchase</v>
          </cell>
          <cell r="F1469" t="str">
            <v>Fixed</v>
          </cell>
          <cell r="I1469">
            <v>33.090000000000003</v>
          </cell>
          <cell r="J1469">
            <v>26.42</v>
          </cell>
          <cell r="K1469" t="str">
            <v>HiRatio</v>
          </cell>
          <cell r="L1469">
            <v>0</v>
          </cell>
          <cell r="M1469" t="str">
            <v>Owner-Occupied</v>
          </cell>
          <cell r="N1469">
            <v>4</v>
          </cell>
          <cell r="O1469">
            <v>42368</v>
          </cell>
          <cell r="P1469" t="str">
            <v>Current</v>
          </cell>
        </row>
        <row r="1470">
          <cell r="B1470">
            <v>41607</v>
          </cell>
          <cell r="C1470">
            <v>38</v>
          </cell>
          <cell r="D1470" t="str">
            <v>AB</v>
          </cell>
          <cell r="E1470" t="str">
            <v>Purchase</v>
          </cell>
          <cell r="F1470" t="str">
            <v>ARM</v>
          </cell>
          <cell r="I1470">
            <v>20.96</v>
          </cell>
          <cell r="J1470">
            <v>11.16</v>
          </cell>
          <cell r="K1470" t="str">
            <v>Conv</v>
          </cell>
          <cell r="L1470">
            <v>226817.22</v>
          </cell>
          <cell r="M1470" t="str">
            <v>Owner-Occupied</v>
          </cell>
          <cell r="N1470">
            <v>0</v>
          </cell>
          <cell r="O1470">
            <v>43831</v>
          </cell>
          <cell r="P1470" t="str">
            <v>Current</v>
          </cell>
        </row>
        <row r="1471">
          <cell r="B1471">
            <v>40856</v>
          </cell>
          <cell r="C1471">
            <v>62</v>
          </cell>
          <cell r="D1471" t="str">
            <v>SK</v>
          </cell>
          <cell r="E1471" t="str">
            <v>Purchase</v>
          </cell>
          <cell r="F1471" t="str">
            <v>Fixed</v>
          </cell>
          <cell r="I1471">
            <v>14.55</v>
          </cell>
          <cell r="J1471">
            <v>10.35</v>
          </cell>
          <cell r="K1471" t="str">
            <v>HiRatio</v>
          </cell>
          <cell r="L1471">
            <v>0</v>
          </cell>
          <cell r="M1471" t="str">
            <v>Owner-Occupied</v>
          </cell>
          <cell r="N1471">
            <v>4</v>
          </cell>
          <cell r="O1471">
            <v>41416</v>
          </cell>
          <cell r="P1471" t="str">
            <v>Current</v>
          </cell>
        </row>
        <row r="1472">
          <cell r="B1472">
            <v>42479</v>
          </cell>
          <cell r="C1472">
            <v>9</v>
          </cell>
          <cell r="D1472" t="str">
            <v>BC</v>
          </cell>
          <cell r="E1472" t="str">
            <v>Refinance External</v>
          </cell>
          <cell r="F1472" t="str">
            <v>ARM</v>
          </cell>
          <cell r="I1472">
            <v>18.62</v>
          </cell>
          <cell r="J1472">
            <v>17.64</v>
          </cell>
          <cell r="K1472" t="str">
            <v>Conv</v>
          </cell>
          <cell r="L1472">
            <v>214203.68</v>
          </cell>
          <cell r="M1472" t="str">
            <v>Owner-Occupied</v>
          </cell>
          <cell r="N1472">
            <v>0</v>
          </cell>
          <cell r="O1472">
            <v>43831</v>
          </cell>
          <cell r="P1472" t="str">
            <v>Current</v>
          </cell>
        </row>
        <row r="1473">
          <cell r="B1473">
            <v>42236</v>
          </cell>
          <cell r="C1473">
            <v>17</v>
          </cell>
          <cell r="D1473" t="str">
            <v>ON</v>
          </cell>
          <cell r="E1473" t="str">
            <v>Purchase</v>
          </cell>
          <cell r="F1473" t="str">
            <v>ARM</v>
          </cell>
          <cell r="I1473">
            <v>32.21</v>
          </cell>
          <cell r="J1473">
            <v>24.62</v>
          </cell>
          <cell r="K1473" t="str">
            <v>Conv</v>
          </cell>
          <cell r="L1473">
            <v>354471.92</v>
          </cell>
          <cell r="M1473" t="str">
            <v>Owner-Occupied</v>
          </cell>
          <cell r="N1473">
            <v>0</v>
          </cell>
          <cell r="O1473">
            <v>43831</v>
          </cell>
          <cell r="P1473" t="str">
            <v>Current</v>
          </cell>
        </row>
        <row r="1474">
          <cell r="B1474">
            <v>42306</v>
          </cell>
          <cell r="C1474">
            <v>15</v>
          </cell>
          <cell r="D1474" t="str">
            <v>SK</v>
          </cell>
          <cell r="E1474" t="str">
            <v>Purchase</v>
          </cell>
          <cell r="F1474" t="str">
            <v>Fixed</v>
          </cell>
          <cell r="I1474">
            <v>40.79</v>
          </cell>
          <cell r="J1474">
            <v>36.020000000000003</v>
          </cell>
          <cell r="K1474" t="str">
            <v>HiRatio</v>
          </cell>
          <cell r="L1474">
            <v>215844.03</v>
          </cell>
          <cell r="M1474" t="str">
            <v>Owner-Occupied</v>
          </cell>
          <cell r="N1474">
            <v>0</v>
          </cell>
          <cell r="O1474">
            <v>43831</v>
          </cell>
          <cell r="P1474" t="str">
            <v>Current</v>
          </cell>
        </row>
        <row r="1475">
          <cell r="B1475">
            <v>40746</v>
          </cell>
          <cell r="C1475">
            <v>66</v>
          </cell>
          <cell r="D1475" t="str">
            <v>AB</v>
          </cell>
          <cell r="E1475" t="str">
            <v>Purchase</v>
          </cell>
          <cell r="F1475" t="str">
            <v>Fixed</v>
          </cell>
          <cell r="I1475">
            <v>12.54</v>
          </cell>
          <cell r="J1475">
            <v>5.08</v>
          </cell>
          <cell r="K1475" t="str">
            <v>Conv</v>
          </cell>
          <cell r="L1475">
            <v>442201.45</v>
          </cell>
          <cell r="M1475" t="str">
            <v>Second Home</v>
          </cell>
          <cell r="N1475">
            <v>0</v>
          </cell>
          <cell r="O1475">
            <v>43831</v>
          </cell>
          <cell r="P1475" t="str">
            <v>Current</v>
          </cell>
        </row>
        <row r="1476">
          <cell r="B1476">
            <v>40799</v>
          </cell>
          <cell r="C1476">
            <v>64</v>
          </cell>
          <cell r="D1476" t="str">
            <v>ON</v>
          </cell>
          <cell r="E1476" t="str">
            <v>Refinance External</v>
          </cell>
          <cell r="F1476" t="str">
            <v>ARM</v>
          </cell>
          <cell r="I1476">
            <v>33.83</v>
          </cell>
          <cell r="J1476">
            <v>20.83</v>
          </cell>
          <cell r="K1476" t="str">
            <v>HiRatio</v>
          </cell>
          <cell r="L1476">
            <v>0</v>
          </cell>
          <cell r="M1476" t="str">
            <v>Owner-Occupied</v>
          </cell>
          <cell r="N1476">
            <v>4</v>
          </cell>
          <cell r="O1476">
            <v>42578</v>
          </cell>
          <cell r="P1476" t="str">
            <v>Current</v>
          </cell>
        </row>
        <row r="1477">
          <cell r="B1477">
            <v>41880</v>
          </cell>
          <cell r="C1477">
            <v>29</v>
          </cell>
          <cell r="D1477" t="str">
            <v>BC</v>
          </cell>
          <cell r="E1477" t="str">
            <v>Purchase</v>
          </cell>
          <cell r="F1477" t="str">
            <v>ARM</v>
          </cell>
          <cell r="I1477">
            <v>33.78</v>
          </cell>
          <cell r="J1477">
            <v>30.37</v>
          </cell>
          <cell r="K1477" t="str">
            <v>HiRatio</v>
          </cell>
          <cell r="L1477">
            <v>345392.04</v>
          </cell>
          <cell r="M1477" t="str">
            <v>Owner-Occupied</v>
          </cell>
          <cell r="N1477">
            <v>0</v>
          </cell>
          <cell r="O1477">
            <v>43831</v>
          </cell>
          <cell r="P1477" t="str">
            <v>Current</v>
          </cell>
        </row>
        <row r="1478">
          <cell r="B1478">
            <v>41955</v>
          </cell>
          <cell r="C1478">
            <v>26</v>
          </cell>
          <cell r="D1478" t="str">
            <v>SK</v>
          </cell>
          <cell r="E1478" t="str">
            <v>Refinance External</v>
          </cell>
          <cell r="F1478" t="str">
            <v>ARM</v>
          </cell>
          <cell r="I1478">
            <v>26.45</v>
          </cell>
          <cell r="J1478">
            <v>25.8</v>
          </cell>
          <cell r="K1478" t="str">
            <v>Conv</v>
          </cell>
          <cell r="L1478">
            <v>0</v>
          </cell>
          <cell r="M1478" t="str">
            <v>Owner-Occupied</v>
          </cell>
          <cell r="N1478">
            <v>4</v>
          </cell>
          <cell r="O1478">
            <v>42213</v>
          </cell>
          <cell r="P1478" t="str">
            <v>Current</v>
          </cell>
        </row>
        <row r="1479">
          <cell r="B1479">
            <v>42212</v>
          </cell>
          <cell r="C1479">
            <v>18</v>
          </cell>
          <cell r="D1479" t="str">
            <v>ON</v>
          </cell>
          <cell r="E1479" t="str">
            <v>Refinance External</v>
          </cell>
          <cell r="F1479" t="str">
            <v>ARM</v>
          </cell>
          <cell r="I1479">
            <v>30.01</v>
          </cell>
          <cell r="J1479">
            <v>30.01</v>
          </cell>
          <cell r="K1479" t="str">
            <v>Conv</v>
          </cell>
          <cell r="L1479">
            <v>567862.13</v>
          </cell>
          <cell r="M1479" t="str">
            <v>Owner-Occupied</v>
          </cell>
          <cell r="N1479">
            <v>0</v>
          </cell>
          <cell r="O1479">
            <v>43831</v>
          </cell>
          <cell r="P1479" t="str">
            <v>Current</v>
          </cell>
        </row>
        <row r="1480">
          <cell r="B1480">
            <v>40696</v>
          </cell>
          <cell r="C1480">
            <v>67</v>
          </cell>
          <cell r="D1480" t="str">
            <v>ON</v>
          </cell>
          <cell r="E1480" t="str">
            <v>Purchase</v>
          </cell>
          <cell r="F1480" t="str">
            <v>Fixed</v>
          </cell>
          <cell r="I1480">
            <v>26.87</v>
          </cell>
          <cell r="J1480">
            <v>21.04</v>
          </cell>
          <cell r="K1480" t="str">
            <v>HiRatio</v>
          </cell>
          <cell r="L1480">
            <v>0</v>
          </cell>
          <cell r="M1480" t="str">
            <v>Owner-Occupied</v>
          </cell>
          <cell r="N1480">
            <v>4</v>
          </cell>
          <cell r="O1480">
            <v>42187</v>
          </cell>
          <cell r="P1480" t="str">
            <v>Current</v>
          </cell>
        </row>
        <row r="1481">
          <cell r="B1481">
            <v>42128</v>
          </cell>
          <cell r="C1481">
            <v>20</v>
          </cell>
          <cell r="D1481" t="str">
            <v>ON</v>
          </cell>
          <cell r="E1481" t="str">
            <v>Transfer</v>
          </cell>
          <cell r="F1481" t="str">
            <v>ARM</v>
          </cell>
          <cell r="I1481">
            <v>20.11</v>
          </cell>
          <cell r="J1481">
            <v>19.23</v>
          </cell>
          <cell r="K1481" t="str">
            <v>HiRatio</v>
          </cell>
          <cell r="L1481">
            <v>320630.11</v>
          </cell>
          <cell r="M1481" t="str">
            <v>Owner-Occupied</v>
          </cell>
          <cell r="N1481">
            <v>0</v>
          </cell>
          <cell r="O1481">
            <v>43831</v>
          </cell>
          <cell r="P1481" t="str">
            <v>Current</v>
          </cell>
        </row>
        <row r="1482">
          <cell r="B1482">
            <v>42230</v>
          </cell>
          <cell r="C1482">
            <v>17</v>
          </cell>
          <cell r="D1482" t="str">
            <v>ON</v>
          </cell>
          <cell r="E1482" t="str">
            <v>Refinance External</v>
          </cell>
          <cell r="F1482" t="str">
            <v>Fixed</v>
          </cell>
          <cell r="I1482">
            <v>34.78</v>
          </cell>
          <cell r="J1482">
            <v>34.78</v>
          </cell>
          <cell r="K1482" t="str">
            <v>Conv</v>
          </cell>
          <cell r="L1482">
            <v>0</v>
          </cell>
          <cell r="M1482" t="str">
            <v>Owner-Occupied</v>
          </cell>
          <cell r="N1482">
            <v>4</v>
          </cell>
          <cell r="O1482">
            <v>42243</v>
          </cell>
          <cell r="P1482" t="str">
            <v>Current</v>
          </cell>
        </row>
        <row r="1483">
          <cell r="B1483">
            <v>42689</v>
          </cell>
          <cell r="C1483">
            <v>2</v>
          </cell>
          <cell r="D1483" t="str">
            <v>AB</v>
          </cell>
          <cell r="E1483" t="str">
            <v>Refinance External</v>
          </cell>
          <cell r="F1483" t="str">
            <v>Fixed</v>
          </cell>
          <cell r="I1483">
            <v>36.729999999999997</v>
          </cell>
          <cell r="J1483">
            <v>14.6</v>
          </cell>
          <cell r="K1483" t="str">
            <v>Conv</v>
          </cell>
          <cell r="L1483">
            <v>316893.99</v>
          </cell>
          <cell r="M1483" t="str">
            <v>Owner-Occupied</v>
          </cell>
          <cell r="N1483">
            <v>0</v>
          </cell>
          <cell r="O1483">
            <v>43831</v>
          </cell>
          <cell r="P1483" t="str">
            <v>Current</v>
          </cell>
        </row>
        <row r="1484">
          <cell r="B1484">
            <v>42107</v>
          </cell>
          <cell r="C1484">
            <v>21</v>
          </cell>
          <cell r="D1484" t="str">
            <v>ON</v>
          </cell>
          <cell r="E1484" t="str">
            <v>Refinance External</v>
          </cell>
          <cell r="F1484" t="str">
            <v>ARM</v>
          </cell>
          <cell r="I1484">
            <v>35.119999999999997</v>
          </cell>
          <cell r="J1484">
            <v>27.17</v>
          </cell>
          <cell r="K1484" t="str">
            <v>Conv</v>
          </cell>
          <cell r="L1484">
            <v>199637.41</v>
          </cell>
          <cell r="M1484" t="str">
            <v>Owner-Occupied</v>
          </cell>
          <cell r="N1484">
            <v>0</v>
          </cell>
          <cell r="O1484">
            <v>43831</v>
          </cell>
          <cell r="P1484" t="str">
            <v>Current</v>
          </cell>
        </row>
        <row r="1485">
          <cell r="B1485">
            <v>41547</v>
          </cell>
          <cell r="C1485">
            <v>40</v>
          </cell>
          <cell r="D1485" t="str">
            <v>ON</v>
          </cell>
          <cell r="E1485" t="str">
            <v>Purchase</v>
          </cell>
          <cell r="F1485" t="str">
            <v>ARM</v>
          </cell>
          <cell r="I1485">
            <v>30.31</v>
          </cell>
          <cell r="J1485">
            <v>30.14</v>
          </cell>
          <cell r="K1485" t="str">
            <v>HiRatio</v>
          </cell>
          <cell r="L1485">
            <v>193153.25</v>
          </cell>
          <cell r="M1485" t="str">
            <v>Owner-Occupied</v>
          </cell>
          <cell r="N1485">
            <v>0</v>
          </cell>
          <cell r="O1485">
            <v>43831</v>
          </cell>
          <cell r="P1485" t="str">
            <v>Current</v>
          </cell>
        </row>
        <row r="1486">
          <cell r="B1486">
            <v>40785</v>
          </cell>
          <cell r="C1486">
            <v>65</v>
          </cell>
          <cell r="D1486" t="str">
            <v>ON</v>
          </cell>
          <cell r="E1486" t="str">
            <v>Purchase</v>
          </cell>
          <cell r="F1486" t="str">
            <v>Fixed</v>
          </cell>
          <cell r="I1486">
            <v>29.72</v>
          </cell>
          <cell r="J1486">
            <v>25.96</v>
          </cell>
          <cell r="K1486" t="str">
            <v>Conv</v>
          </cell>
          <cell r="L1486">
            <v>224808.57</v>
          </cell>
          <cell r="M1486" t="str">
            <v>Owner-Occupied</v>
          </cell>
          <cell r="N1486">
            <v>0</v>
          </cell>
          <cell r="O1486">
            <v>43831</v>
          </cell>
          <cell r="P1486" t="str">
            <v>Current</v>
          </cell>
        </row>
        <row r="1487">
          <cell r="B1487">
            <v>42138</v>
          </cell>
          <cell r="C1487">
            <v>20</v>
          </cell>
          <cell r="D1487" t="str">
            <v>ON</v>
          </cell>
          <cell r="E1487" t="str">
            <v>Purchase</v>
          </cell>
          <cell r="F1487" t="str">
            <v>Fixed</v>
          </cell>
          <cell r="I1487">
            <v>37.869999999999997</v>
          </cell>
          <cell r="J1487">
            <v>28.77</v>
          </cell>
          <cell r="K1487" t="str">
            <v>HiRatio</v>
          </cell>
          <cell r="L1487">
            <v>244548.66</v>
          </cell>
          <cell r="M1487" t="str">
            <v>Owner-Occupied</v>
          </cell>
          <cell r="N1487">
            <v>0</v>
          </cell>
          <cell r="O1487">
            <v>43831</v>
          </cell>
          <cell r="P1487" t="str">
            <v>Current</v>
          </cell>
        </row>
        <row r="1488">
          <cell r="B1488">
            <v>40633</v>
          </cell>
          <cell r="C1488">
            <v>70</v>
          </cell>
          <cell r="D1488" t="str">
            <v>AB</v>
          </cell>
          <cell r="E1488" t="str">
            <v>Purchase</v>
          </cell>
          <cell r="F1488" t="str">
            <v>Fixed</v>
          </cell>
          <cell r="I1488">
            <v>36.43</v>
          </cell>
          <cell r="J1488">
            <v>26.89</v>
          </cell>
          <cell r="K1488" t="str">
            <v>HiRatio</v>
          </cell>
          <cell r="L1488">
            <v>0</v>
          </cell>
          <cell r="M1488" t="str">
            <v>Owner-Occupied</v>
          </cell>
          <cell r="N1488">
            <v>4</v>
          </cell>
          <cell r="O1488">
            <v>42460</v>
          </cell>
          <cell r="P1488" t="str">
            <v>Current</v>
          </cell>
        </row>
        <row r="1489">
          <cell r="B1489">
            <v>42394</v>
          </cell>
          <cell r="C1489">
            <v>12</v>
          </cell>
          <cell r="D1489" t="str">
            <v>ON</v>
          </cell>
          <cell r="E1489" t="str">
            <v>Purchase</v>
          </cell>
          <cell r="F1489" t="str">
            <v>Fixed</v>
          </cell>
          <cell r="I1489">
            <v>43.34</v>
          </cell>
          <cell r="J1489">
            <v>21.43</v>
          </cell>
          <cell r="K1489" t="str">
            <v>HiRatio</v>
          </cell>
          <cell r="L1489">
            <v>277392.7</v>
          </cell>
          <cell r="M1489" t="str">
            <v>Second Home</v>
          </cell>
          <cell r="N1489">
            <v>0</v>
          </cell>
          <cell r="O1489">
            <v>43831</v>
          </cell>
          <cell r="P1489" t="str">
            <v>Current</v>
          </cell>
        </row>
        <row r="1490">
          <cell r="B1490">
            <v>42466</v>
          </cell>
          <cell r="C1490">
            <v>9</v>
          </cell>
          <cell r="D1490" t="str">
            <v>BC</v>
          </cell>
          <cell r="E1490" t="str">
            <v>Refinance External</v>
          </cell>
          <cell r="F1490" t="str">
            <v>Fixed</v>
          </cell>
          <cell r="I1490">
            <v>40.21</v>
          </cell>
          <cell r="J1490">
            <v>17.12</v>
          </cell>
          <cell r="K1490" t="str">
            <v>Conv</v>
          </cell>
          <cell r="L1490">
            <v>294509.90999999997</v>
          </cell>
          <cell r="M1490" t="str">
            <v>Owner-Occupied</v>
          </cell>
          <cell r="N1490">
            <v>0</v>
          </cell>
          <cell r="O1490">
            <v>43831</v>
          </cell>
          <cell r="P1490" t="str">
            <v>Current</v>
          </cell>
        </row>
        <row r="1491">
          <cell r="B1491">
            <v>42627</v>
          </cell>
          <cell r="C1491">
            <v>4</v>
          </cell>
          <cell r="D1491" t="str">
            <v>BC</v>
          </cell>
          <cell r="E1491" t="str">
            <v>Purchase</v>
          </cell>
          <cell r="F1491" t="str">
            <v>Fixed</v>
          </cell>
          <cell r="I1491">
            <v>40.799999999999997</v>
          </cell>
          <cell r="J1491">
            <v>34.409999999999997</v>
          </cell>
          <cell r="K1491" t="str">
            <v>HiRatio</v>
          </cell>
          <cell r="L1491">
            <v>338192.89</v>
          </cell>
          <cell r="M1491" t="str">
            <v>Owner-Occupied</v>
          </cell>
          <cell r="N1491">
            <v>0</v>
          </cell>
          <cell r="O1491">
            <v>43831</v>
          </cell>
          <cell r="P1491" t="str">
            <v>Current</v>
          </cell>
        </row>
        <row r="1492">
          <cell r="B1492">
            <v>42674</v>
          </cell>
          <cell r="C1492">
            <v>3</v>
          </cell>
          <cell r="D1492" t="str">
            <v>AB</v>
          </cell>
          <cell r="E1492" t="str">
            <v>Refinance External</v>
          </cell>
          <cell r="F1492" t="str">
            <v>Fixed</v>
          </cell>
          <cell r="I1492">
            <v>41.87</v>
          </cell>
          <cell r="J1492">
            <v>20.48</v>
          </cell>
          <cell r="K1492" t="str">
            <v>Conv</v>
          </cell>
          <cell r="L1492">
            <v>257792.35</v>
          </cell>
          <cell r="M1492" t="str">
            <v>Owner-Occupied</v>
          </cell>
          <cell r="N1492">
            <v>0</v>
          </cell>
          <cell r="O1492">
            <v>43831</v>
          </cell>
          <cell r="P1492" t="str">
            <v>Current</v>
          </cell>
        </row>
        <row r="1493">
          <cell r="B1493">
            <v>42333</v>
          </cell>
          <cell r="C1493">
            <v>14</v>
          </cell>
          <cell r="D1493" t="str">
            <v>SK</v>
          </cell>
          <cell r="E1493" t="str">
            <v>Transfer</v>
          </cell>
          <cell r="F1493" t="str">
            <v>ARM</v>
          </cell>
          <cell r="I1493">
            <v>21.23</v>
          </cell>
          <cell r="J1493">
            <v>20.95</v>
          </cell>
          <cell r="K1493" t="str">
            <v>HiRatio</v>
          </cell>
          <cell r="L1493">
            <v>240875.06</v>
          </cell>
          <cell r="M1493" t="str">
            <v>Owner-Occupied</v>
          </cell>
          <cell r="N1493">
            <v>0</v>
          </cell>
          <cell r="O1493">
            <v>43831</v>
          </cell>
          <cell r="P1493" t="str">
            <v>Current</v>
          </cell>
        </row>
        <row r="1494">
          <cell r="B1494">
            <v>42200</v>
          </cell>
          <cell r="C1494">
            <v>18</v>
          </cell>
          <cell r="D1494" t="str">
            <v>MB</v>
          </cell>
          <cell r="E1494" t="str">
            <v>Purchase</v>
          </cell>
          <cell r="F1494" t="str">
            <v>ARM</v>
          </cell>
          <cell r="I1494">
            <v>23.43</v>
          </cell>
          <cell r="J1494">
            <v>22.63</v>
          </cell>
          <cell r="K1494" t="str">
            <v>Conv</v>
          </cell>
          <cell r="L1494">
            <v>192616.16</v>
          </cell>
          <cell r="M1494" t="str">
            <v>Owner-Occupied</v>
          </cell>
          <cell r="N1494">
            <v>0</v>
          </cell>
          <cell r="O1494">
            <v>43831</v>
          </cell>
          <cell r="P1494" t="str">
            <v>Current</v>
          </cell>
        </row>
        <row r="1495">
          <cell r="B1495">
            <v>41544</v>
          </cell>
          <cell r="C1495">
            <v>40</v>
          </cell>
          <cell r="D1495" t="str">
            <v>ON</v>
          </cell>
          <cell r="E1495" t="str">
            <v>Purchase</v>
          </cell>
          <cell r="F1495" t="str">
            <v>Fixed</v>
          </cell>
          <cell r="I1495">
            <v>38.79</v>
          </cell>
          <cell r="J1495">
            <v>26.82</v>
          </cell>
          <cell r="K1495" t="str">
            <v>HiRatio</v>
          </cell>
          <cell r="L1495">
            <v>0</v>
          </cell>
          <cell r="M1495" t="str">
            <v>Owner-Occupied</v>
          </cell>
          <cell r="N1495">
            <v>4</v>
          </cell>
          <cell r="O1495">
            <v>42205</v>
          </cell>
          <cell r="P1495" t="str">
            <v>Current</v>
          </cell>
        </row>
        <row r="1496">
          <cell r="B1496">
            <v>40868</v>
          </cell>
          <cell r="C1496">
            <v>62</v>
          </cell>
          <cell r="D1496" t="str">
            <v>AB</v>
          </cell>
          <cell r="E1496" t="str">
            <v>Refinance External</v>
          </cell>
          <cell r="F1496" t="str">
            <v>Fixed</v>
          </cell>
          <cell r="I1496">
            <v>25.68</v>
          </cell>
          <cell r="J1496">
            <v>13.73</v>
          </cell>
          <cell r="K1496" t="str">
            <v>HiRatio</v>
          </cell>
          <cell r="L1496">
            <v>130809.83</v>
          </cell>
          <cell r="M1496" t="str">
            <v>Owner-Occupied</v>
          </cell>
          <cell r="N1496">
            <v>0</v>
          </cell>
          <cell r="O1496">
            <v>43831</v>
          </cell>
          <cell r="P1496" t="str">
            <v>Current</v>
          </cell>
        </row>
        <row r="1497">
          <cell r="B1497">
            <v>41760</v>
          </cell>
          <cell r="C1497">
            <v>32</v>
          </cell>
          <cell r="D1497" t="str">
            <v>BC</v>
          </cell>
          <cell r="E1497" t="str">
            <v>Purchase with Improvements</v>
          </cell>
          <cell r="F1497" t="str">
            <v>Fixed</v>
          </cell>
          <cell r="I1497">
            <v>43.51</v>
          </cell>
          <cell r="J1497">
            <v>21.12</v>
          </cell>
          <cell r="K1497" t="str">
            <v>HiRatio</v>
          </cell>
          <cell r="L1497">
            <v>0</v>
          </cell>
          <cell r="M1497" t="str">
            <v>Owner-Occupied</v>
          </cell>
          <cell r="N1497">
            <v>4</v>
          </cell>
          <cell r="O1497">
            <v>42670</v>
          </cell>
          <cell r="P1497" t="str">
            <v>Current</v>
          </cell>
        </row>
        <row r="1498">
          <cell r="B1498">
            <v>41086</v>
          </cell>
          <cell r="C1498">
            <v>55</v>
          </cell>
          <cell r="D1498" t="str">
            <v>BC</v>
          </cell>
          <cell r="E1498" t="str">
            <v>Purchase</v>
          </cell>
          <cell r="F1498" t="str">
            <v>Fixed</v>
          </cell>
          <cell r="I1498">
            <v>38.4</v>
          </cell>
          <cell r="J1498">
            <v>18.190000000000001</v>
          </cell>
          <cell r="K1498" t="str">
            <v>HiRatio</v>
          </cell>
          <cell r="L1498">
            <v>155365.79</v>
          </cell>
          <cell r="M1498" t="str">
            <v>Owner-Occupied</v>
          </cell>
          <cell r="N1498">
            <v>0</v>
          </cell>
          <cell r="O1498">
            <v>43831</v>
          </cell>
          <cell r="P1498" t="str">
            <v>Current</v>
          </cell>
        </row>
        <row r="1499">
          <cell r="B1499">
            <v>41093</v>
          </cell>
          <cell r="C1499">
            <v>54</v>
          </cell>
          <cell r="D1499" t="str">
            <v>AB</v>
          </cell>
          <cell r="E1499" t="str">
            <v>Purchase</v>
          </cell>
          <cell r="F1499" t="str">
            <v>Fixed</v>
          </cell>
          <cell r="I1499">
            <v>37.200000000000003</v>
          </cell>
          <cell r="J1499">
            <v>32.39</v>
          </cell>
          <cell r="K1499" t="str">
            <v>HiRatio</v>
          </cell>
          <cell r="L1499">
            <v>450639.93</v>
          </cell>
          <cell r="M1499" t="str">
            <v>Owner-Occupied</v>
          </cell>
          <cell r="N1499">
            <v>0</v>
          </cell>
          <cell r="O1499">
            <v>43831</v>
          </cell>
          <cell r="P1499" t="str">
            <v>0-29</v>
          </cell>
        </row>
        <row r="1500">
          <cell r="B1500">
            <v>42320</v>
          </cell>
          <cell r="C1500">
            <v>14</v>
          </cell>
          <cell r="D1500" t="str">
            <v>ON</v>
          </cell>
          <cell r="E1500" t="str">
            <v>Purchase</v>
          </cell>
          <cell r="F1500" t="str">
            <v>ARM</v>
          </cell>
          <cell r="I1500">
            <v>37.76</v>
          </cell>
          <cell r="J1500">
            <v>24.84</v>
          </cell>
          <cell r="K1500" t="str">
            <v>HiRatio</v>
          </cell>
          <cell r="L1500">
            <v>240966.52</v>
          </cell>
          <cell r="M1500" t="str">
            <v>Owner-Occupied</v>
          </cell>
          <cell r="N1500">
            <v>0</v>
          </cell>
          <cell r="O1500">
            <v>43831</v>
          </cell>
          <cell r="P1500" t="str">
            <v>Current</v>
          </cell>
        </row>
        <row r="1501">
          <cell r="B1501">
            <v>41781</v>
          </cell>
          <cell r="C1501">
            <v>32</v>
          </cell>
          <cell r="D1501" t="str">
            <v>ON</v>
          </cell>
          <cell r="E1501" t="str">
            <v>Purchase</v>
          </cell>
          <cell r="F1501" t="str">
            <v>Fixed</v>
          </cell>
          <cell r="I1501">
            <v>35.94</v>
          </cell>
          <cell r="J1501">
            <v>35.67</v>
          </cell>
          <cell r="K1501" t="str">
            <v>HiRatio</v>
          </cell>
          <cell r="L1501">
            <v>158688.01999999999</v>
          </cell>
          <cell r="M1501" t="str">
            <v>Owner-Occupied</v>
          </cell>
          <cell r="N1501">
            <v>0</v>
          </cell>
          <cell r="O1501">
            <v>43831</v>
          </cell>
          <cell r="P1501" t="str">
            <v>Current</v>
          </cell>
        </row>
        <row r="1502">
          <cell r="B1502">
            <v>42335</v>
          </cell>
          <cell r="C1502">
            <v>14</v>
          </cell>
          <cell r="D1502" t="str">
            <v>ON</v>
          </cell>
          <cell r="E1502" t="str">
            <v>Purchase</v>
          </cell>
          <cell r="F1502" t="str">
            <v>Fixed</v>
          </cell>
          <cell r="I1502">
            <v>34.58</v>
          </cell>
          <cell r="J1502">
            <v>31.27</v>
          </cell>
          <cell r="K1502" t="str">
            <v>HiRatio</v>
          </cell>
          <cell r="L1502">
            <v>258244.41</v>
          </cell>
          <cell r="M1502" t="str">
            <v>Owner-Occupied</v>
          </cell>
          <cell r="N1502">
            <v>0</v>
          </cell>
          <cell r="O1502">
            <v>43831</v>
          </cell>
          <cell r="P1502" t="str">
            <v>Current</v>
          </cell>
        </row>
        <row r="1503">
          <cell r="B1503">
            <v>41851</v>
          </cell>
          <cell r="C1503">
            <v>30</v>
          </cell>
          <cell r="D1503" t="str">
            <v>ON</v>
          </cell>
          <cell r="E1503" t="str">
            <v>Transfer</v>
          </cell>
          <cell r="F1503" t="str">
            <v>ARM</v>
          </cell>
          <cell r="I1503">
            <v>21.98</v>
          </cell>
          <cell r="J1503">
            <v>20.85</v>
          </cell>
          <cell r="K1503" t="str">
            <v>Conv</v>
          </cell>
          <cell r="L1503">
            <v>230446.27</v>
          </cell>
          <cell r="M1503" t="str">
            <v>Owner-Occupied</v>
          </cell>
          <cell r="N1503">
            <v>0</v>
          </cell>
          <cell r="O1503">
            <v>43831</v>
          </cell>
          <cell r="P1503" t="str">
            <v>Current</v>
          </cell>
        </row>
        <row r="1504">
          <cell r="B1504">
            <v>40871</v>
          </cell>
          <cell r="C1504">
            <v>62</v>
          </cell>
          <cell r="D1504" t="str">
            <v>ON</v>
          </cell>
          <cell r="E1504" t="str">
            <v>Refinance External</v>
          </cell>
          <cell r="F1504" t="str">
            <v>Fixed</v>
          </cell>
          <cell r="I1504">
            <v>39.58</v>
          </cell>
          <cell r="J1504">
            <v>39.58</v>
          </cell>
          <cell r="K1504" t="str">
            <v>Conv</v>
          </cell>
          <cell r="L1504">
            <v>157039.14000000001</v>
          </cell>
          <cell r="M1504" t="str">
            <v>Owner-Occupied</v>
          </cell>
          <cell r="N1504">
            <v>0</v>
          </cell>
          <cell r="O1504">
            <v>43831</v>
          </cell>
          <cell r="P1504" t="str">
            <v>Current</v>
          </cell>
        </row>
        <row r="1505">
          <cell r="B1505">
            <v>41439</v>
          </cell>
          <cell r="C1505">
            <v>43</v>
          </cell>
          <cell r="D1505" t="str">
            <v>AB</v>
          </cell>
          <cell r="E1505" t="str">
            <v>Purchase with Improvements</v>
          </cell>
          <cell r="F1505" t="str">
            <v>Fixed</v>
          </cell>
          <cell r="I1505">
            <v>35.17</v>
          </cell>
          <cell r="J1505">
            <v>35.17</v>
          </cell>
          <cell r="K1505" t="str">
            <v>HiRatio</v>
          </cell>
          <cell r="L1505">
            <v>288246.64</v>
          </cell>
          <cell r="M1505" t="str">
            <v>Owner-Occupied</v>
          </cell>
          <cell r="N1505">
            <v>0</v>
          </cell>
          <cell r="O1505">
            <v>43831</v>
          </cell>
          <cell r="P1505" t="str">
            <v>Current</v>
          </cell>
        </row>
        <row r="1506">
          <cell r="B1506">
            <v>42430</v>
          </cell>
          <cell r="C1506">
            <v>10</v>
          </cell>
          <cell r="D1506" t="str">
            <v>ON</v>
          </cell>
          <cell r="E1506" t="str">
            <v>Purchase</v>
          </cell>
          <cell r="F1506" t="str">
            <v>Fixed</v>
          </cell>
          <cell r="I1506">
            <v>30.26</v>
          </cell>
          <cell r="J1506">
            <v>13.37</v>
          </cell>
          <cell r="K1506" t="str">
            <v>Conv</v>
          </cell>
          <cell r="L1506">
            <v>107434.12</v>
          </cell>
          <cell r="M1506" t="str">
            <v>Second Home</v>
          </cell>
          <cell r="N1506">
            <v>0</v>
          </cell>
          <cell r="O1506">
            <v>43831</v>
          </cell>
          <cell r="P1506" t="str">
            <v>Current</v>
          </cell>
        </row>
        <row r="1507">
          <cell r="B1507">
            <v>42418</v>
          </cell>
          <cell r="C1507">
            <v>11</v>
          </cell>
          <cell r="D1507" t="str">
            <v>BC</v>
          </cell>
          <cell r="E1507" t="str">
            <v>ETO Existing Client</v>
          </cell>
          <cell r="F1507" t="str">
            <v>ARM</v>
          </cell>
          <cell r="I1507">
            <v>35.75</v>
          </cell>
          <cell r="J1507">
            <v>28.66</v>
          </cell>
          <cell r="K1507" t="str">
            <v>Conv</v>
          </cell>
          <cell r="L1507">
            <v>495264.73</v>
          </cell>
          <cell r="M1507" t="str">
            <v>Owner-Occupied</v>
          </cell>
          <cell r="N1507">
            <v>0</v>
          </cell>
          <cell r="O1507">
            <v>43831</v>
          </cell>
          <cell r="P1507" t="str">
            <v>Current</v>
          </cell>
        </row>
        <row r="1508">
          <cell r="B1508">
            <v>40837</v>
          </cell>
          <cell r="C1508">
            <v>63</v>
          </cell>
          <cell r="D1508" t="str">
            <v>ON</v>
          </cell>
          <cell r="E1508" t="str">
            <v>Refinance External</v>
          </cell>
          <cell r="F1508" t="str">
            <v>ARM</v>
          </cell>
          <cell r="I1508">
            <v>38.24</v>
          </cell>
          <cell r="J1508">
            <v>12.57</v>
          </cell>
          <cell r="K1508" t="str">
            <v>HiRatio</v>
          </cell>
          <cell r="L1508">
            <v>145251.4</v>
          </cell>
          <cell r="M1508" t="str">
            <v>Second Home</v>
          </cell>
          <cell r="N1508">
            <v>0</v>
          </cell>
          <cell r="O1508">
            <v>43831</v>
          </cell>
          <cell r="P1508" t="str">
            <v>Current</v>
          </cell>
        </row>
        <row r="1509">
          <cell r="B1509">
            <v>41863</v>
          </cell>
          <cell r="C1509">
            <v>29</v>
          </cell>
          <cell r="D1509" t="str">
            <v>ON</v>
          </cell>
          <cell r="E1509" t="str">
            <v>Refinance External</v>
          </cell>
          <cell r="F1509" t="str">
            <v>Fixed</v>
          </cell>
          <cell r="I1509">
            <v>37.409999999999997</v>
          </cell>
          <cell r="J1509">
            <v>37.409999999999997</v>
          </cell>
          <cell r="K1509" t="str">
            <v>Conv</v>
          </cell>
          <cell r="L1509">
            <v>228656.68</v>
          </cell>
          <cell r="M1509" t="str">
            <v>Owner-Occupied</v>
          </cell>
          <cell r="N1509">
            <v>0</v>
          </cell>
          <cell r="O1509">
            <v>43831</v>
          </cell>
          <cell r="P1509" t="str">
            <v>Current</v>
          </cell>
        </row>
        <row r="1510">
          <cell r="B1510">
            <v>42187</v>
          </cell>
          <cell r="C1510">
            <v>18</v>
          </cell>
          <cell r="D1510" t="str">
            <v>AB</v>
          </cell>
          <cell r="E1510" t="str">
            <v>Purchase</v>
          </cell>
          <cell r="F1510" t="str">
            <v>Fixed</v>
          </cell>
          <cell r="I1510">
            <v>40.97</v>
          </cell>
          <cell r="J1510">
            <v>14.64</v>
          </cell>
          <cell r="K1510" t="str">
            <v>Conv</v>
          </cell>
          <cell r="L1510">
            <v>267082.19</v>
          </cell>
          <cell r="M1510" t="str">
            <v>Second Home</v>
          </cell>
          <cell r="N1510">
            <v>0</v>
          </cell>
          <cell r="O1510">
            <v>43831</v>
          </cell>
          <cell r="P1510" t="str">
            <v>Current</v>
          </cell>
        </row>
        <row r="1511">
          <cell r="B1511">
            <v>41015</v>
          </cell>
          <cell r="C1511">
            <v>57</v>
          </cell>
          <cell r="D1511" t="str">
            <v>AB</v>
          </cell>
          <cell r="E1511" t="str">
            <v>Refinance Existing Client</v>
          </cell>
          <cell r="F1511" t="str">
            <v>Fixed</v>
          </cell>
          <cell r="I1511">
            <v>39.86</v>
          </cell>
          <cell r="J1511">
            <v>23.44</v>
          </cell>
          <cell r="K1511" t="str">
            <v>Conv</v>
          </cell>
          <cell r="L1511">
            <v>0</v>
          </cell>
          <cell r="M1511" t="str">
            <v>Owner-Occupied</v>
          </cell>
          <cell r="N1511">
            <v>4</v>
          </cell>
          <cell r="O1511">
            <v>41208</v>
          </cell>
          <cell r="P1511" t="str">
            <v>Current</v>
          </cell>
        </row>
        <row r="1512">
          <cell r="B1512">
            <v>41880</v>
          </cell>
          <cell r="C1512">
            <v>29</v>
          </cell>
          <cell r="D1512" t="str">
            <v>ON</v>
          </cell>
          <cell r="E1512" t="str">
            <v>Purchase with Improvements</v>
          </cell>
          <cell r="F1512" t="str">
            <v>Fixed</v>
          </cell>
          <cell r="I1512">
            <v>29.25</v>
          </cell>
          <cell r="J1512">
            <v>25.09</v>
          </cell>
          <cell r="K1512" t="str">
            <v>HiRatio</v>
          </cell>
          <cell r="L1512">
            <v>317515.01</v>
          </cell>
          <cell r="M1512" t="str">
            <v>Owner-Occupied</v>
          </cell>
          <cell r="N1512">
            <v>0</v>
          </cell>
          <cell r="O1512">
            <v>43831</v>
          </cell>
          <cell r="P1512" t="str">
            <v>Current</v>
          </cell>
        </row>
        <row r="1513">
          <cell r="B1513">
            <v>42233</v>
          </cell>
          <cell r="C1513">
            <v>17</v>
          </cell>
          <cell r="D1513" t="str">
            <v>BC</v>
          </cell>
          <cell r="E1513" t="str">
            <v>Purchase</v>
          </cell>
          <cell r="F1513" t="str">
            <v>ARM</v>
          </cell>
          <cell r="I1513">
            <v>33.950000000000003</v>
          </cell>
          <cell r="J1513">
            <v>24.14</v>
          </cell>
          <cell r="K1513" t="str">
            <v>HiRatio</v>
          </cell>
          <cell r="L1513">
            <v>219716.46</v>
          </cell>
          <cell r="M1513" t="str">
            <v>Owner-Occupied</v>
          </cell>
          <cell r="N1513">
            <v>0</v>
          </cell>
          <cell r="O1513">
            <v>43831</v>
          </cell>
          <cell r="P1513" t="str">
            <v>Current</v>
          </cell>
        </row>
        <row r="1514">
          <cell r="B1514">
            <v>40865</v>
          </cell>
          <cell r="C1514">
            <v>62</v>
          </cell>
          <cell r="D1514" t="str">
            <v>ON</v>
          </cell>
          <cell r="E1514" t="str">
            <v>Refinance External</v>
          </cell>
          <cell r="F1514" t="str">
            <v>Fixed</v>
          </cell>
          <cell r="I1514">
            <v>33.96</v>
          </cell>
          <cell r="J1514">
            <v>27.5</v>
          </cell>
          <cell r="K1514" t="str">
            <v>Conv</v>
          </cell>
          <cell r="L1514">
            <v>161294.16</v>
          </cell>
          <cell r="M1514" t="str">
            <v>Owner-Occupied</v>
          </cell>
          <cell r="N1514">
            <v>0</v>
          </cell>
          <cell r="O1514">
            <v>43831</v>
          </cell>
          <cell r="P1514" t="str">
            <v>Current</v>
          </cell>
        </row>
        <row r="1515">
          <cell r="B1515">
            <v>42066</v>
          </cell>
          <cell r="C1515">
            <v>22</v>
          </cell>
          <cell r="D1515" t="str">
            <v>AB</v>
          </cell>
          <cell r="E1515" t="str">
            <v>Refinance External</v>
          </cell>
          <cell r="F1515" t="str">
            <v>ARM</v>
          </cell>
          <cell r="I1515">
            <v>41.68</v>
          </cell>
          <cell r="J1515">
            <v>13.79</v>
          </cell>
          <cell r="K1515" t="str">
            <v>Conv</v>
          </cell>
          <cell r="L1515">
            <v>213549.96</v>
          </cell>
          <cell r="M1515" t="str">
            <v>Rental</v>
          </cell>
          <cell r="N1515">
            <v>0</v>
          </cell>
          <cell r="O1515">
            <v>43831</v>
          </cell>
          <cell r="P1515" t="str">
            <v>Current</v>
          </cell>
        </row>
        <row r="1516">
          <cell r="B1516">
            <v>40983</v>
          </cell>
          <cell r="C1516">
            <v>58</v>
          </cell>
          <cell r="D1516" t="str">
            <v>AB</v>
          </cell>
          <cell r="E1516" t="str">
            <v>Purchase</v>
          </cell>
          <cell r="F1516" t="str">
            <v>Fixed</v>
          </cell>
          <cell r="I1516">
            <v>42.35</v>
          </cell>
          <cell r="J1516">
            <v>33.36</v>
          </cell>
          <cell r="K1516" t="str">
            <v>HiRatio</v>
          </cell>
          <cell r="L1516">
            <v>291322.55</v>
          </cell>
          <cell r="M1516" t="str">
            <v>Owner-Occupied</v>
          </cell>
          <cell r="N1516">
            <v>0</v>
          </cell>
          <cell r="O1516">
            <v>43831</v>
          </cell>
          <cell r="P1516" t="str">
            <v>Current</v>
          </cell>
        </row>
        <row r="1517">
          <cell r="B1517">
            <v>42634</v>
          </cell>
          <cell r="C1517">
            <v>4</v>
          </cell>
          <cell r="D1517" t="str">
            <v>ON</v>
          </cell>
          <cell r="E1517" t="str">
            <v>Purchase</v>
          </cell>
          <cell r="F1517" t="str">
            <v>ARM</v>
          </cell>
          <cell r="I1517">
            <v>28.73</v>
          </cell>
          <cell r="J1517">
            <v>28.13</v>
          </cell>
          <cell r="K1517" t="str">
            <v>HiRatio</v>
          </cell>
          <cell r="L1517">
            <v>288312.86</v>
          </cell>
          <cell r="M1517" t="str">
            <v>Owner-Occupied</v>
          </cell>
          <cell r="N1517">
            <v>0</v>
          </cell>
          <cell r="O1517">
            <v>43831</v>
          </cell>
          <cell r="P1517" t="str">
            <v>Current</v>
          </cell>
        </row>
        <row r="1518">
          <cell r="B1518">
            <v>41436</v>
          </cell>
          <cell r="C1518">
            <v>43</v>
          </cell>
          <cell r="D1518" t="str">
            <v>ON</v>
          </cell>
          <cell r="E1518" t="str">
            <v>ETO Existing Client</v>
          </cell>
          <cell r="F1518" t="str">
            <v>Fixed</v>
          </cell>
          <cell r="I1518">
            <v>36.92</v>
          </cell>
          <cell r="J1518">
            <v>8.1</v>
          </cell>
          <cell r="K1518" t="str">
            <v>Conv</v>
          </cell>
          <cell r="L1518">
            <v>0</v>
          </cell>
          <cell r="M1518" t="str">
            <v>Rental</v>
          </cell>
          <cell r="N1518">
            <v>4</v>
          </cell>
          <cell r="O1518">
            <v>42213</v>
          </cell>
          <cell r="P1518" t="str">
            <v>Current</v>
          </cell>
        </row>
        <row r="1519">
          <cell r="B1519">
            <v>42475</v>
          </cell>
          <cell r="C1519">
            <v>9</v>
          </cell>
          <cell r="D1519" t="str">
            <v>AB</v>
          </cell>
          <cell r="E1519" t="str">
            <v>Purchase</v>
          </cell>
          <cell r="F1519" t="str">
            <v>ARM</v>
          </cell>
          <cell r="I1519">
            <v>35.619999999999997</v>
          </cell>
          <cell r="J1519">
            <v>21.49</v>
          </cell>
          <cell r="K1519" t="str">
            <v>HiRatio</v>
          </cell>
          <cell r="L1519">
            <v>530921.87</v>
          </cell>
          <cell r="M1519" t="str">
            <v>Owner-Occupied</v>
          </cell>
          <cell r="N1519">
            <v>0</v>
          </cell>
          <cell r="O1519">
            <v>43831</v>
          </cell>
          <cell r="P1519" t="str">
            <v>Current</v>
          </cell>
        </row>
        <row r="1520">
          <cell r="B1520">
            <v>41698</v>
          </cell>
          <cell r="C1520">
            <v>35</v>
          </cell>
          <cell r="D1520" t="str">
            <v>ON</v>
          </cell>
          <cell r="E1520" t="str">
            <v>Purchase</v>
          </cell>
          <cell r="F1520" t="str">
            <v>ARM</v>
          </cell>
          <cell r="I1520">
            <v>32.69</v>
          </cell>
          <cell r="J1520">
            <v>27.88</v>
          </cell>
          <cell r="K1520" t="str">
            <v>HiRatio</v>
          </cell>
          <cell r="L1520">
            <v>275467.81</v>
          </cell>
          <cell r="M1520" t="str">
            <v>Owner-Occupied</v>
          </cell>
          <cell r="N1520">
            <v>0</v>
          </cell>
          <cell r="O1520">
            <v>43831</v>
          </cell>
          <cell r="P1520" t="str">
            <v>Current</v>
          </cell>
        </row>
        <row r="1521">
          <cell r="B1521">
            <v>41487</v>
          </cell>
          <cell r="C1521">
            <v>41</v>
          </cell>
          <cell r="D1521" t="str">
            <v>ON</v>
          </cell>
          <cell r="E1521" t="str">
            <v>Purchase</v>
          </cell>
          <cell r="F1521" t="str">
            <v>Fixed</v>
          </cell>
          <cell r="I1521">
            <v>35.49</v>
          </cell>
          <cell r="J1521">
            <v>35.25</v>
          </cell>
          <cell r="K1521" t="str">
            <v>HiRatio</v>
          </cell>
          <cell r="L1521">
            <v>0</v>
          </cell>
          <cell r="M1521" t="str">
            <v>Owner-Occupied</v>
          </cell>
          <cell r="N1521">
            <v>4</v>
          </cell>
          <cell r="O1521">
            <v>42573</v>
          </cell>
          <cell r="P1521" t="str">
            <v>Current</v>
          </cell>
        </row>
        <row r="1522">
          <cell r="B1522">
            <v>42384</v>
          </cell>
          <cell r="C1522">
            <v>12</v>
          </cell>
          <cell r="D1522" t="str">
            <v>ON</v>
          </cell>
          <cell r="E1522" t="str">
            <v>Purchase</v>
          </cell>
          <cell r="F1522" t="str">
            <v>ARM</v>
          </cell>
          <cell r="I1522">
            <v>31.52</v>
          </cell>
          <cell r="J1522">
            <v>23.06</v>
          </cell>
          <cell r="K1522" t="str">
            <v>Conv</v>
          </cell>
          <cell r="L1522">
            <v>470314.54</v>
          </cell>
          <cell r="M1522" t="str">
            <v>Owner-Occupied</v>
          </cell>
          <cell r="N1522">
            <v>0</v>
          </cell>
          <cell r="O1522">
            <v>43831</v>
          </cell>
          <cell r="P1522" t="str">
            <v>Current</v>
          </cell>
        </row>
        <row r="1523">
          <cell r="B1523">
            <v>40801</v>
          </cell>
          <cell r="C1523">
            <v>64</v>
          </cell>
          <cell r="D1523" t="str">
            <v>AB</v>
          </cell>
          <cell r="E1523" t="str">
            <v>Purchase</v>
          </cell>
          <cell r="F1523" t="str">
            <v>Fixed</v>
          </cell>
          <cell r="I1523">
            <v>40.75</v>
          </cell>
          <cell r="J1523">
            <v>39.99</v>
          </cell>
          <cell r="K1523" t="str">
            <v>HiRatio</v>
          </cell>
          <cell r="L1523">
            <v>0</v>
          </cell>
          <cell r="M1523" t="str">
            <v>Owner-Occupied</v>
          </cell>
          <cell r="N1523">
            <v>4</v>
          </cell>
          <cell r="O1523">
            <v>41695</v>
          </cell>
          <cell r="P1523" t="str">
            <v>Current</v>
          </cell>
        </row>
        <row r="1524">
          <cell r="B1524">
            <v>41606</v>
          </cell>
          <cell r="C1524">
            <v>38</v>
          </cell>
          <cell r="D1524" t="str">
            <v>ON</v>
          </cell>
          <cell r="E1524" t="str">
            <v>Purchase</v>
          </cell>
          <cell r="F1524" t="str">
            <v>ARM</v>
          </cell>
          <cell r="I1524">
            <v>35.299999999999997</v>
          </cell>
          <cell r="J1524">
            <v>30.31</v>
          </cell>
          <cell r="K1524" t="str">
            <v>Conv</v>
          </cell>
          <cell r="L1524">
            <v>0</v>
          </cell>
          <cell r="M1524" t="str">
            <v>Owner-Occupied</v>
          </cell>
          <cell r="N1524">
            <v>4</v>
          </cell>
          <cell r="O1524">
            <v>42586</v>
          </cell>
          <cell r="P1524" t="str">
            <v>Current</v>
          </cell>
        </row>
        <row r="1525">
          <cell r="B1525">
            <v>42438</v>
          </cell>
          <cell r="C1525">
            <v>10</v>
          </cell>
          <cell r="D1525" t="str">
            <v>ON</v>
          </cell>
          <cell r="E1525" t="str">
            <v>Purchase</v>
          </cell>
          <cell r="F1525" t="str">
            <v>Fixed</v>
          </cell>
          <cell r="I1525">
            <v>39.83</v>
          </cell>
          <cell r="J1525">
            <v>36.840000000000003</v>
          </cell>
          <cell r="K1525" t="str">
            <v>Conv</v>
          </cell>
          <cell r="L1525">
            <v>108604.18</v>
          </cell>
          <cell r="M1525" t="str">
            <v>Owner-Occupied</v>
          </cell>
          <cell r="N1525">
            <v>0</v>
          </cell>
          <cell r="O1525">
            <v>43831</v>
          </cell>
          <cell r="P1525" t="str">
            <v>Current</v>
          </cell>
        </row>
        <row r="1526">
          <cell r="B1526">
            <v>42556</v>
          </cell>
          <cell r="C1526">
            <v>6</v>
          </cell>
          <cell r="D1526" t="str">
            <v>ON</v>
          </cell>
          <cell r="E1526" t="str">
            <v>Purchase</v>
          </cell>
          <cell r="F1526" t="str">
            <v>ARM</v>
          </cell>
          <cell r="I1526">
            <v>38.590000000000003</v>
          </cell>
          <cell r="J1526">
            <v>24.56</v>
          </cell>
          <cell r="K1526" t="str">
            <v>Conv</v>
          </cell>
          <cell r="L1526">
            <v>123030.62</v>
          </cell>
          <cell r="M1526" t="str">
            <v>Owner-Occupied</v>
          </cell>
          <cell r="N1526">
            <v>0</v>
          </cell>
          <cell r="O1526">
            <v>43831</v>
          </cell>
          <cell r="P1526" t="str">
            <v>Current</v>
          </cell>
        </row>
        <row r="1527">
          <cell r="B1527">
            <v>41180</v>
          </cell>
          <cell r="C1527">
            <v>52</v>
          </cell>
          <cell r="D1527" t="str">
            <v>ON</v>
          </cell>
          <cell r="E1527" t="str">
            <v>Purchase</v>
          </cell>
          <cell r="F1527" t="str">
            <v>Fixed</v>
          </cell>
          <cell r="I1527">
            <v>42.58</v>
          </cell>
          <cell r="J1527">
            <v>25.75</v>
          </cell>
          <cell r="K1527" t="str">
            <v>HiRatio</v>
          </cell>
          <cell r="L1527">
            <v>174092.03</v>
          </cell>
          <cell r="M1527" t="str">
            <v>Owner-Occupied</v>
          </cell>
          <cell r="N1527">
            <v>0</v>
          </cell>
          <cell r="O1527">
            <v>43831</v>
          </cell>
          <cell r="P1527" t="str">
            <v>Current</v>
          </cell>
        </row>
        <row r="1528">
          <cell r="B1528">
            <v>41982</v>
          </cell>
          <cell r="C1528">
            <v>25</v>
          </cell>
          <cell r="D1528" t="str">
            <v>BC</v>
          </cell>
          <cell r="E1528" t="str">
            <v>Purchase</v>
          </cell>
          <cell r="F1528" t="str">
            <v>ARM</v>
          </cell>
          <cell r="I1528">
            <v>33.22</v>
          </cell>
          <cell r="J1528">
            <v>28.71</v>
          </cell>
          <cell r="K1528" t="str">
            <v>Conv</v>
          </cell>
          <cell r="L1528">
            <v>0</v>
          </cell>
          <cell r="M1528" t="str">
            <v>Owner-Occupied</v>
          </cell>
          <cell r="N1528">
            <v>4</v>
          </cell>
          <cell r="O1528">
            <v>42605</v>
          </cell>
          <cell r="P1528" t="str">
            <v>Current</v>
          </cell>
        </row>
        <row r="1529">
          <cell r="B1529">
            <v>40949</v>
          </cell>
          <cell r="C1529">
            <v>59</v>
          </cell>
          <cell r="D1529" t="str">
            <v>ON</v>
          </cell>
          <cell r="E1529" t="str">
            <v>Purchase</v>
          </cell>
          <cell r="F1529" t="str">
            <v>ARM</v>
          </cell>
          <cell r="I1529">
            <v>33.159999999999997</v>
          </cell>
          <cell r="J1529">
            <v>30.46</v>
          </cell>
          <cell r="K1529" t="str">
            <v>HiRatio</v>
          </cell>
          <cell r="L1529">
            <v>158189.13</v>
          </cell>
          <cell r="M1529" t="str">
            <v>Owner-Occupied</v>
          </cell>
          <cell r="N1529">
            <v>0</v>
          </cell>
          <cell r="O1529">
            <v>43831</v>
          </cell>
          <cell r="P1529" t="str">
            <v>Current</v>
          </cell>
        </row>
        <row r="1530">
          <cell r="B1530">
            <v>41606</v>
          </cell>
          <cell r="C1530">
            <v>38</v>
          </cell>
          <cell r="D1530" t="str">
            <v>ON</v>
          </cell>
          <cell r="E1530" t="str">
            <v>Purchase</v>
          </cell>
          <cell r="F1530" t="str">
            <v>ARM</v>
          </cell>
          <cell r="I1530">
            <v>29.16</v>
          </cell>
          <cell r="J1530">
            <v>18.46</v>
          </cell>
          <cell r="K1530" t="str">
            <v>HiRatio</v>
          </cell>
          <cell r="L1530">
            <v>215331.04</v>
          </cell>
          <cell r="M1530" t="str">
            <v>Owner-Occupied</v>
          </cell>
          <cell r="N1530">
            <v>0</v>
          </cell>
          <cell r="O1530">
            <v>43831</v>
          </cell>
          <cell r="P1530" t="str">
            <v>Current</v>
          </cell>
        </row>
        <row r="1531">
          <cell r="B1531">
            <v>42527</v>
          </cell>
          <cell r="C1531">
            <v>7</v>
          </cell>
          <cell r="D1531" t="str">
            <v>BC</v>
          </cell>
          <cell r="E1531" t="str">
            <v>Purchase</v>
          </cell>
          <cell r="F1531" t="str">
            <v>ARM</v>
          </cell>
          <cell r="I1531">
            <v>31.5</v>
          </cell>
          <cell r="J1531">
            <v>31.25</v>
          </cell>
          <cell r="K1531" t="str">
            <v>Conv</v>
          </cell>
          <cell r="L1531">
            <v>302766.2</v>
          </cell>
          <cell r="M1531" t="str">
            <v>Owner-Occupied</v>
          </cell>
          <cell r="N1531">
            <v>0</v>
          </cell>
          <cell r="O1531">
            <v>43831</v>
          </cell>
          <cell r="P1531" t="str">
            <v>Current</v>
          </cell>
        </row>
        <row r="1532">
          <cell r="B1532">
            <v>42338</v>
          </cell>
          <cell r="C1532">
            <v>14</v>
          </cell>
          <cell r="D1532" t="str">
            <v>ON</v>
          </cell>
          <cell r="E1532" t="str">
            <v>Refinance External</v>
          </cell>
          <cell r="F1532" t="str">
            <v>Fixed</v>
          </cell>
          <cell r="I1532">
            <v>38.39</v>
          </cell>
          <cell r="J1532">
            <v>38.21</v>
          </cell>
          <cell r="K1532" t="str">
            <v>Conv</v>
          </cell>
          <cell r="L1532">
            <v>365145.44</v>
          </cell>
          <cell r="M1532" t="str">
            <v>Owner-Occupied</v>
          </cell>
          <cell r="N1532">
            <v>0</v>
          </cell>
          <cell r="O1532">
            <v>43831</v>
          </cell>
          <cell r="P1532" t="str">
            <v>Current</v>
          </cell>
        </row>
        <row r="1533">
          <cell r="B1533">
            <v>41179</v>
          </cell>
          <cell r="C1533">
            <v>52</v>
          </cell>
          <cell r="D1533" t="str">
            <v>ON</v>
          </cell>
          <cell r="E1533" t="str">
            <v>Purchase</v>
          </cell>
          <cell r="F1533" t="str">
            <v>Fixed</v>
          </cell>
          <cell r="I1533">
            <v>35.58</v>
          </cell>
          <cell r="J1533">
            <v>31.7</v>
          </cell>
          <cell r="K1533" t="str">
            <v>HiRatio</v>
          </cell>
          <cell r="L1533">
            <v>0</v>
          </cell>
          <cell r="M1533" t="str">
            <v>Owner-Occupied</v>
          </cell>
          <cell r="N1533">
            <v>4</v>
          </cell>
          <cell r="O1533">
            <v>41544</v>
          </cell>
          <cell r="P1533" t="str">
            <v>Current</v>
          </cell>
        </row>
        <row r="1534">
          <cell r="B1534">
            <v>42156</v>
          </cell>
          <cell r="C1534">
            <v>19</v>
          </cell>
          <cell r="D1534" t="str">
            <v>ON</v>
          </cell>
          <cell r="E1534" t="str">
            <v>Purchase</v>
          </cell>
          <cell r="F1534" t="str">
            <v>ARM</v>
          </cell>
          <cell r="I1534">
            <v>21.52</v>
          </cell>
          <cell r="J1534">
            <v>18.88</v>
          </cell>
          <cell r="K1534" t="str">
            <v>Conv</v>
          </cell>
          <cell r="L1534">
            <v>162680.35</v>
          </cell>
          <cell r="M1534" t="str">
            <v>Owner-Occupied</v>
          </cell>
          <cell r="N1534">
            <v>0</v>
          </cell>
          <cell r="O1534">
            <v>43831</v>
          </cell>
          <cell r="P1534" t="str">
            <v>Current</v>
          </cell>
        </row>
        <row r="1535">
          <cell r="B1535">
            <v>42541</v>
          </cell>
          <cell r="C1535">
            <v>7</v>
          </cell>
          <cell r="D1535" t="str">
            <v>ON</v>
          </cell>
          <cell r="E1535" t="str">
            <v>Refinance External</v>
          </cell>
          <cell r="F1535" t="str">
            <v>Fixed</v>
          </cell>
          <cell r="I1535">
            <v>23.61</v>
          </cell>
          <cell r="J1535">
            <v>15.52</v>
          </cell>
          <cell r="K1535" t="str">
            <v>Conv</v>
          </cell>
          <cell r="L1535">
            <v>419618.96</v>
          </cell>
          <cell r="M1535" t="str">
            <v>Owner-Occupied</v>
          </cell>
          <cell r="N1535">
            <v>0</v>
          </cell>
          <cell r="O1535">
            <v>43831</v>
          </cell>
          <cell r="P1535" t="str">
            <v>Current</v>
          </cell>
        </row>
        <row r="1536">
          <cell r="B1536">
            <v>41359</v>
          </cell>
          <cell r="C1536">
            <v>46</v>
          </cell>
          <cell r="D1536" t="str">
            <v>BC</v>
          </cell>
          <cell r="E1536" t="str">
            <v>Purchase</v>
          </cell>
          <cell r="F1536" t="str">
            <v>Fixed</v>
          </cell>
          <cell r="I1536">
            <v>41.46</v>
          </cell>
          <cell r="J1536">
            <v>32.299999999999997</v>
          </cell>
          <cell r="K1536" t="str">
            <v>Conv</v>
          </cell>
          <cell r="L1536">
            <v>0</v>
          </cell>
          <cell r="M1536" t="str">
            <v>Owner-Occupied</v>
          </cell>
          <cell r="N1536">
            <v>4</v>
          </cell>
          <cell r="O1536">
            <v>42268</v>
          </cell>
          <cell r="P1536" t="str">
            <v>Current</v>
          </cell>
        </row>
        <row r="1537">
          <cell r="B1537">
            <v>41397</v>
          </cell>
          <cell r="C1537">
            <v>44</v>
          </cell>
          <cell r="D1537" t="str">
            <v>NS</v>
          </cell>
          <cell r="E1537" t="str">
            <v>Purchase with Improvements</v>
          </cell>
          <cell r="F1537" t="str">
            <v>Fixed</v>
          </cell>
          <cell r="I1537">
            <v>37.840000000000003</v>
          </cell>
          <cell r="J1537">
            <v>34.590000000000003</v>
          </cell>
          <cell r="K1537" t="str">
            <v>HiRatio</v>
          </cell>
          <cell r="L1537">
            <v>120263.73</v>
          </cell>
          <cell r="M1537" t="str">
            <v>Owner-Occupied</v>
          </cell>
          <cell r="N1537">
            <v>0</v>
          </cell>
          <cell r="O1537">
            <v>43831</v>
          </cell>
          <cell r="P1537" t="str">
            <v>Current</v>
          </cell>
        </row>
        <row r="1538">
          <cell r="B1538">
            <v>42032</v>
          </cell>
          <cell r="C1538">
            <v>24</v>
          </cell>
          <cell r="D1538" t="str">
            <v>ON</v>
          </cell>
          <cell r="E1538" t="str">
            <v>Purchase</v>
          </cell>
          <cell r="F1538" t="str">
            <v>ARM</v>
          </cell>
          <cell r="I1538">
            <v>29.17</v>
          </cell>
          <cell r="J1538">
            <v>28.2</v>
          </cell>
          <cell r="K1538" t="str">
            <v>Conv</v>
          </cell>
          <cell r="L1538">
            <v>209660.65</v>
          </cell>
          <cell r="M1538" t="str">
            <v>Owner-Occupied</v>
          </cell>
          <cell r="N1538">
            <v>0</v>
          </cell>
          <cell r="O1538">
            <v>43831</v>
          </cell>
          <cell r="P1538" t="str">
            <v>0-29</v>
          </cell>
        </row>
        <row r="1539">
          <cell r="B1539">
            <v>40662</v>
          </cell>
          <cell r="C1539">
            <v>69</v>
          </cell>
          <cell r="D1539" t="str">
            <v>ON</v>
          </cell>
          <cell r="E1539" t="str">
            <v>Purchase</v>
          </cell>
          <cell r="F1539" t="str">
            <v>Fixed</v>
          </cell>
          <cell r="I1539">
            <v>24.65</v>
          </cell>
          <cell r="J1539">
            <v>17.18</v>
          </cell>
          <cell r="K1539" t="str">
            <v>HiRatio</v>
          </cell>
          <cell r="L1539">
            <v>0</v>
          </cell>
          <cell r="M1539" t="str">
            <v>Owner-Occupied</v>
          </cell>
          <cell r="N1539">
            <v>4</v>
          </cell>
          <cell r="O1539">
            <v>42425</v>
          </cell>
          <cell r="P1539" t="str">
            <v>Current</v>
          </cell>
        </row>
        <row r="1540">
          <cell r="B1540">
            <v>41603</v>
          </cell>
          <cell r="C1540">
            <v>38</v>
          </cell>
          <cell r="D1540" t="str">
            <v>ON</v>
          </cell>
          <cell r="E1540" t="str">
            <v>Refinance External</v>
          </cell>
          <cell r="F1540" t="str">
            <v>ARM</v>
          </cell>
          <cell r="I1540">
            <v>38.78</v>
          </cell>
          <cell r="J1540">
            <v>27.29</v>
          </cell>
          <cell r="K1540" t="str">
            <v>Conv</v>
          </cell>
          <cell r="L1540">
            <v>133890.22</v>
          </cell>
          <cell r="M1540" t="str">
            <v>Owner-Occupied</v>
          </cell>
          <cell r="N1540">
            <v>0</v>
          </cell>
          <cell r="O1540">
            <v>43831</v>
          </cell>
          <cell r="P1540" t="str">
            <v>Current</v>
          </cell>
        </row>
        <row r="1541">
          <cell r="B1541">
            <v>40919</v>
          </cell>
          <cell r="C1541">
            <v>60</v>
          </cell>
          <cell r="D1541" t="str">
            <v>NS</v>
          </cell>
          <cell r="E1541" t="str">
            <v>Purchase</v>
          </cell>
          <cell r="F1541" t="str">
            <v>ARM</v>
          </cell>
          <cell r="I1541">
            <v>41.59</v>
          </cell>
          <cell r="J1541">
            <v>15.73</v>
          </cell>
          <cell r="K1541" t="str">
            <v>Conv</v>
          </cell>
          <cell r="L1541">
            <v>198174.38</v>
          </cell>
          <cell r="M1541" t="str">
            <v>Rental</v>
          </cell>
          <cell r="N1541">
            <v>0</v>
          </cell>
          <cell r="O1541">
            <v>43831</v>
          </cell>
          <cell r="P1541" t="str">
            <v>Current</v>
          </cell>
        </row>
        <row r="1542">
          <cell r="B1542">
            <v>41725</v>
          </cell>
          <cell r="C1542">
            <v>34</v>
          </cell>
          <cell r="D1542" t="str">
            <v>BC</v>
          </cell>
          <cell r="E1542" t="str">
            <v>Purchase</v>
          </cell>
          <cell r="F1542" t="str">
            <v>ARM</v>
          </cell>
          <cell r="I1542">
            <v>29.38</v>
          </cell>
          <cell r="J1542">
            <v>20.29</v>
          </cell>
          <cell r="K1542" t="str">
            <v>HiRatio</v>
          </cell>
          <cell r="L1542">
            <v>438641.11</v>
          </cell>
          <cell r="M1542" t="str">
            <v>Owner-Occupied</v>
          </cell>
          <cell r="N1542">
            <v>0</v>
          </cell>
          <cell r="O1542">
            <v>43831</v>
          </cell>
          <cell r="P1542" t="str">
            <v>Current</v>
          </cell>
        </row>
        <row r="1543">
          <cell r="B1543">
            <v>40816</v>
          </cell>
          <cell r="C1543">
            <v>64</v>
          </cell>
          <cell r="D1543" t="str">
            <v>ON</v>
          </cell>
          <cell r="E1543" t="str">
            <v>Purchase</v>
          </cell>
          <cell r="F1543" t="str">
            <v>Fixed</v>
          </cell>
          <cell r="I1543">
            <v>26.1</v>
          </cell>
          <cell r="J1543">
            <v>25.12</v>
          </cell>
          <cell r="K1543" t="str">
            <v>HiRatio</v>
          </cell>
          <cell r="L1543">
            <v>0</v>
          </cell>
          <cell r="M1543" t="str">
            <v>Owner-Occupied</v>
          </cell>
          <cell r="N1543">
            <v>4</v>
          </cell>
          <cell r="O1543">
            <v>42233</v>
          </cell>
          <cell r="P1543" t="str">
            <v>Current</v>
          </cell>
        </row>
        <row r="1544">
          <cell r="B1544">
            <v>42128</v>
          </cell>
          <cell r="C1544">
            <v>20</v>
          </cell>
          <cell r="D1544" t="str">
            <v>ON</v>
          </cell>
          <cell r="E1544" t="str">
            <v>Refinance External</v>
          </cell>
          <cell r="F1544" t="str">
            <v>ARM</v>
          </cell>
          <cell r="I1544">
            <v>31.37</v>
          </cell>
          <cell r="J1544">
            <v>30.08</v>
          </cell>
          <cell r="K1544" t="str">
            <v>Conv</v>
          </cell>
          <cell r="L1544">
            <v>493884.95</v>
          </cell>
          <cell r="M1544" t="str">
            <v>Owner-Occupied</v>
          </cell>
          <cell r="N1544">
            <v>0</v>
          </cell>
          <cell r="O1544">
            <v>43831</v>
          </cell>
          <cell r="P1544" t="str">
            <v>Current</v>
          </cell>
        </row>
        <row r="1545">
          <cell r="B1545">
            <v>42597</v>
          </cell>
          <cell r="C1545">
            <v>5</v>
          </cell>
          <cell r="D1545" t="str">
            <v>ON</v>
          </cell>
          <cell r="E1545" t="str">
            <v>Purchase</v>
          </cell>
          <cell r="F1545" t="str">
            <v>Fixed</v>
          </cell>
          <cell r="I1545">
            <v>33.119999999999997</v>
          </cell>
          <cell r="J1545">
            <v>29.49</v>
          </cell>
          <cell r="K1545" t="str">
            <v>HiRatio</v>
          </cell>
          <cell r="L1545">
            <v>357337.18</v>
          </cell>
          <cell r="M1545" t="str">
            <v>Owner-Occupied</v>
          </cell>
          <cell r="N1545">
            <v>0</v>
          </cell>
          <cell r="O1545">
            <v>43831</v>
          </cell>
          <cell r="P1545" t="str">
            <v>Current</v>
          </cell>
        </row>
        <row r="1546">
          <cell r="B1546">
            <v>40767</v>
          </cell>
          <cell r="C1546">
            <v>65</v>
          </cell>
          <cell r="D1546" t="str">
            <v>ON</v>
          </cell>
          <cell r="E1546" t="str">
            <v>Purchase</v>
          </cell>
          <cell r="F1546" t="str">
            <v>ARM</v>
          </cell>
          <cell r="I1546">
            <v>32.450000000000003</v>
          </cell>
          <cell r="J1546">
            <v>13.71</v>
          </cell>
          <cell r="K1546" t="str">
            <v>HiRatio</v>
          </cell>
          <cell r="L1546">
            <v>0</v>
          </cell>
          <cell r="M1546" t="str">
            <v>Owner-Occupied</v>
          </cell>
          <cell r="N1546">
            <v>4</v>
          </cell>
          <cell r="O1546">
            <v>42286</v>
          </cell>
          <cell r="P1546" t="str">
            <v>Current</v>
          </cell>
        </row>
        <row r="1547">
          <cell r="B1547">
            <v>40942</v>
          </cell>
          <cell r="C1547">
            <v>59</v>
          </cell>
          <cell r="D1547" t="str">
            <v>ON</v>
          </cell>
          <cell r="E1547" t="str">
            <v>Purchase</v>
          </cell>
          <cell r="F1547" t="str">
            <v>ARM</v>
          </cell>
          <cell r="I1547">
            <v>23.48</v>
          </cell>
          <cell r="J1547">
            <v>27.08</v>
          </cell>
          <cell r="K1547" t="str">
            <v>Conv</v>
          </cell>
          <cell r="L1547">
            <v>0</v>
          </cell>
          <cell r="M1547" t="str">
            <v>Rental</v>
          </cell>
          <cell r="N1547">
            <v>4</v>
          </cell>
          <cell r="O1547">
            <v>42761</v>
          </cell>
          <cell r="P1547" t="str">
            <v>Current</v>
          </cell>
        </row>
        <row r="1548">
          <cell r="B1548">
            <v>41858</v>
          </cell>
          <cell r="C1548">
            <v>29</v>
          </cell>
          <cell r="D1548" t="str">
            <v>ON</v>
          </cell>
          <cell r="E1548" t="str">
            <v>Refinance External</v>
          </cell>
          <cell r="F1548" t="str">
            <v>Fixed</v>
          </cell>
          <cell r="I1548">
            <v>41</v>
          </cell>
          <cell r="J1548">
            <v>25.29</v>
          </cell>
          <cell r="K1548" t="str">
            <v>Conv</v>
          </cell>
          <cell r="L1548">
            <v>685929.3</v>
          </cell>
          <cell r="M1548" t="str">
            <v>Owner-Occupied</v>
          </cell>
          <cell r="N1548">
            <v>0</v>
          </cell>
          <cell r="O1548">
            <v>43831</v>
          </cell>
          <cell r="P1548" t="str">
            <v>Current</v>
          </cell>
        </row>
        <row r="1549">
          <cell r="B1549">
            <v>42048</v>
          </cell>
          <cell r="C1549">
            <v>23</v>
          </cell>
          <cell r="D1549" t="str">
            <v>ON</v>
          </cell>
          <cell r="E1549" t="str">
            <v>Refinance External</v>
          </cell>
          <cell r="F1549" t="str">
            <v>ARM</v>
          </cell>
          <cell r="I1549">
            <v>34.880000000000003</v>
          </cell>
          <cell r="J1549">
            <v>27.9</v>
          </cell>
          <cell r="K1549" t="str">
            <v>Conv</v>
          </cell>
          <cell r="L1549">
            <v>0</v>
          </cell>
          <cell r="M1549" t="str">
            <v>Owner-Occupied</v>
          </cell>
          <cell r="N1549">
            <v>4</v>
          </cell>
          <cell r="O1549">
            <v>42681</v>
          </cell>
          <cell r="P1549" t="str">
            <v>Current</v>
          </cell>
        </row>
        <row r="1550">
          <cell r="B1550">
            <v>41410</v>
          </cell>
          <cell r="C1550">
            <v>44</v>
          </cell>
          <cell r="D1550" t="str">
            <v>ON</v>
          </cell>
          <cell r="E1550" t="str">
            <v>Purchase</v>
          </cell>
          <cell r="F1550" t="str">
            <v>Fixed</v>
          </cell>
          <cell r="I1550">
            <v>41.97</v>
          </cell>
          <cell r="J1550">
            <v>36.85</v>
          </cell>
          <cell r="K1550" t="str">
            <v>HiRatio</v>
          </cell>
          <cell r="L1550">
            <v>446051.87</v>
          </cell>
          <cell r="M1550" t="str">
            <v>Owner-Occupied</v>
          </cell>
          <cell r="N1550">
            <v>0</v>
          </cell>
          <cell r="O1550">
            <v>43831</v>
          </cell>
          <cell r="P1550" t="str">
            <v>Current</v>
          </cell>
        </row>
        <row r="1551">
          <cell r="B1551">
            <v>42423</v>
          </cell>
          <cell r="C1551">
            <v>11</v>
          </cell>
          <cell r="D1551" t="str">
            <v>BC</v>
          </cell>
          <cell r="E1551" t="str">
            <v>Refinance External</v>
          </cell>
          <cell r="F1551" t="str">
            <v>ARM</v>
          </cell>
          <cell r="I1551">
            <v>31.68</v>
          </cell>
          <cell r="J1551">
            <v>29.96</v>
          </cell>
          <cell r="K1551" t="str">
            <v>Conv</v>
          </cell>
          <cell r="L1551">
            <v>394837.49</v>
          </cell>
          <cell r="M1551" t="str">
            <v>Owner-Occupied</v>
          </cell>
          <cell r="N1551">
            <v>0</v>
          </cell>
          <cell r="O1551">
            <v>43831</v>
          </cell>
          <cell r="P1551" t="str">
            <v>Current</v>
          </cell>
        </row>
        <row r="1552">
          <cell r="B1552">
            <v>42389</v>
          </cell>
          <cell r="C1552">
            <v>12</v>
          </cell>
          <cell r="D1552" t="str">
            <v>ON</v>
          </cell>
          <cell r="E1552" t="str">
            <v>Purchase</v>
          </cell>
          <cell r="F1552" t="str">
            <v>Fixed</v>
          </cell>
          <cell r="I1552">
            <v>42.03</v>
          </cell>
          <cell r="J1552">
            <v>34.31</v>
          </cell>
          <cell r="K1552" t="str">
            <v>HiRatio</v>
          </cell>
          <cell r="L1552">
            <v>402463.98</v>
          </cell>
          <cell r="M1552" t="str">
            <v>Owner-Occupied</v>
          </cell>
          <cell r="N1552">
            <v>0</v>
          </cell>
          <cell r="O1552">
            <v>43831</v>
          </cell>
          <cell r="P1552" t="str">
            <v>Current</v>
          </cell>
        </row>
        <row r="1553">
          <cell r="B1553">
            <v>41576</v>
          </cell>
          <cell r="C1553">
            <v>39</v>
          </cell>
          <cell r="D1553" t="str">
            <v>ON</v>
          </cell>
          <cell r="E1553" t="str">
            <v>Refinance External</v>
          </cell>
          <cell r="F1553" t="str">
            <v>Fixed</v>
          </cell>
          <cell r="I1553">
            <v>33.53</v>
          </cell>
          <cell r="J1553">
            <v>31.34</v>
          </cell>
          <cell r="K1553" t="str">
            <v>Conv</v>
          </cell>
          <cell r="L1553">
            <v>180610.14</v>
          </cell>
          <cell r="M1553" t="str">
            <v>Owner-Occupied</v>
          </cell>
          <cell r="N1553">
            <v>0</v>
          </cell>
          <cell r="O1553">
            <v>43831</v>
          </cell>
          <cell r="P1553" t="str">
            <v>Current</v>
          </cell>
        </row>
        <row r="1554">
          <cell r="B1554">
            <v>41614</v>
          </cell>
          <cell r="C1554">
            <v>37</v>
          </cell>
          <cell r="D1554" t="str">
            <v>ON</v>
          </cell>
          <cell r="E1554" t="str">
            <v>Purchase</v>
          </cell>
          <cell r="F1554" t="str">
            <v>Fixed</v>
          </cell>
          <cell r="I1554">
            <v>31.69</v>
          </cell>
          <cell r="J1554">
            <v>18.940000000000001</v>
          </cell>
          <cell r="K1554" t="str">
            <v>HiRatio</v>
          </cell>
          <cell r="L1554">
            <v>328924.31</v>
          </cell>
          <cell r="M1554" t="str">
            <v>Owner-Occupied</v>
          </cell>
          <cell r="N1554">
            <v>0</v>
          </cell>
          <cell r="O1554">
            <v>43831</v>
          </cell>
          <cell r="P1554" t="str">
            <v>Current</v>
          </cell>
        </row>
        <row r="1555">
          <cell r="B1555">
            <v>40780</v>
          </cell>
          <cell r="C1555">
            <v>65</v>
          </cell>
          <cell r="D1555" t="str">
            <v>ON</v>
          </cell>
          <cell r="E1555" t="str">
            <v>Refinance External</v>
          </cell>
          <cell r="F1555" t="str">
            <v>Fixed</v>
          </cell>
          <cell r="I1555">
            <v>43.01</v>
          </cell>
          <cell r="J1555">
            <v>27.64</v>
          </cell>
          <cell r="K1555" t="str">
            <v>HiRatio</v>
          </cell>
          <cell r="L1555">
            <v>0</v>
          </cell>
          <cell r="M1555" t="str">
            <v>Owner-Occupied</v>
          </cell>
          <cell r="N1555">
            <v>4</v>
          </cell>
          <cell r="O1555">
            <v>42452</v>
          </cell>
          <cell r="P1555" t="str">
            <v>Current</v>
          </cell>
        </row>
        <row r="1556">
          <cell r="B1556">
            <v>41626</v>
          </cell>
          <cell r="C1556">
            <v>37</v>
          </cell>
          <cell r="D1556" t="str">
            <v>NS</v>
          </cell>
          <cell r="E1556" t="str">
            <v>Refinance External</v>
          </cell>
          <cell r="F1556" t="str">
            <v>ARM</v>
          </cell>
          <cell r="I1556">
            <v>36.07</v>
          </cell>
          <cell r="J1556">
            <v>23.83</v>
          </cell>
          <cell r="K1556" t="str">
            <v>Conv</v>
          </cell>
          <cell r="L1556">
            <v>231870.39</v>
          </cell>
          <cell r="M1556" t="str">
            <v>Owner-Occupied</v>
          </cell>
          <cell r="N1556">
            <v>0</v>
          </cell>
          <cell r="O1556">
            <v>43831</v>
          </cell>
          <cell r="P1556" t="str">
            <v>Current</v>
          </cell>
        </row>
        <row r="1557">
          <cell r="B1557">
            <v>41060</v>
          </cell>
          <cell r="C1557">
            <v>56</v>
          </cell>
          <cell r="D1557" t="str">
            <v>ON</v>
          </cell>
          <cell r="E1557" t="str">
            <v>Purchase</v>
          </cell>
          <cell r="F1557" t="str">
            <v>Fixed</v>
          </cell>
          <cell r="I1557">
            <v>34.61</v>
          </cell>
          <cell r="J1557">
            <v>12.23</v>
          </cell>
          <cell r="K1557" t="str">
            <v>Conv</v>
          </cell>
          <cell r="L1557">
            <v>0</v>
          </cell>
          <cell r="M1557" t="str">
            <v>Owner-Occupied</v>
          </cell>
          <cell r="N1557">
            <v>4</v>
          </cell>
          <cell r="O1557">
            <v>42003</v>
          </cell>
          <cell r="P1557" t="str">
            <v>Current</v>
          </cell>
        </row>
        <row r="1558">
          <cell r="B1558">
            <v>42200</v>
          </cell>
          <cell r="C1558">
            <v>18</v>
          </cell>
          <cell r="D1558" t="str">
            <v>SK</v>
          </cell>
          <cell r="E1558" t="str">
            <v>Purchase</v>
          </cell>
          <cell r="F1558" t="str">
            <v>ARM</v>
          </cell>
          <cell r="I1558">
            <v>28.24</v>
          </cell>
          <cell r="J1558">
            <v>17.86</v>
          </cell>
          <cell r="K1558" t="str">
            <v>HiRatio</v>
          </cell>
          <cell r="L1558">
            <v>303715.96999999997</v>
          </cell>
          <cell r="M1558" t="str">
            <v>Owner-Occupied</v>
          </cell>
          <cell r="N1558">
            <v>0</v>
          </cell>
          <cell r="O1558">
            <v>43831</v>
          </cell>
          <cell r="P1558" t="str">
            <v>Current</v>
          </cell>
        </row>
        <row r="1559">
          <cell r="B1559">
            <v>42293</v>
          </cell>
          <cell r="C1559">
            <v>15</v>
          </cell>
          <cell r="D1559" t="str">
            <v>AB</v>
          </cell>
          <cell r="E1559" t="str">
            <v>Purchase</v>
          </cell>
          <cell r="F1559" t="str">
            <v>ARM</v>
          </cell>
          <cell r="I1559">
            <v>31.63</v>
          </cell>
          <cell r="J1559">
            <v>30.47</v>
          </cell>
          <cell r="K1559" t="str">
            <v>HiRatio</v>
          </cell>
          <cell r="L1559">
            <v>261335.81</v>
          </cell>
          <cell r="M1559" t="str">
            <v>Owner-Occupied</v>
          </cell>
          <cell r="N1559">
            <v>0</v>
          </cell>
          <cell r="O1559">
            <v>43831</v>
          </cell>
          <cell r="P1559" t="str">
            <v>Current</v>
          </cell>
        </row>
        <row r="1560">
          <cell r="B1560">
            <v>42517</v>
          </cell>
          <cell r="C1560">
            <v>8</v>
          </cell>
          <cell r="D1560" t="str">
            <v>ON</v>
          </cell>
          <cell r="E1560" t="str">
            <v>Refinance External</v>
          </cell>
          <cell r="F1560" t="str">
            <v>Fixed</v>
          </cell>
          <cell r="I1560">
            <v>27.46</v>
          </cell>
          <cell r="J1560">
            <v>26.98</v>
          </cell>
          <cell r="K1560" t="str">
            <v>Conv</v>
          </cell>
          <cell r="L1560">
            <v>283278.75</v>
          </cell>
          <cell r="M1560" t="str">
            <v>Owner-Occupied</v>
          </cell>
          <cell r="N1560">
            <v>0</v>
          </cell>
          <cell r="O1560">
            <v>43831</v>
          </cell>
          <cell r="P1560" t="str">
            <v>Current</v>
          </cell>
        </row>
        <row r="1561">
          <cell r="B1561">
            <v>40578</v>
          </cell>
          <cell r="C1561">
            <v>71</v>
          </cell>
          <cell r="D1561" t="str">
            <v>ON</v>
          </cell>
          <cell r="E1561" t="str">
            <v>Refinance External</v>
          </cell>
          <cell r="F1561" t="str">
            <v>Fixed</v>
          </cell>
          <cell r="I1561">
            <v>30.93</v>
          </cell>
          <cell r="J1561">
            <v>26.33</v>
          </cell>
          <cell r="K1561" t="str">
            <v>Conv</v>
          </cell>
          <cell r="L1561">
            <v>0</v>
          </cell>
          <cell r="M1561" t="str">
            <v>Owner-Occupied</v>
          </cell>
          <cell r="N1561">
            <v>4</v>
          </cell>
          <cell r="O1561">
            <v>41471</v>
          </cell>
          <cell r="P1561" t="str">
            <v>Current</v>
          </cell>
        </row>
        <row r="1562">
          <cell r="B1562">
            <v>40751</v>
          </cell>
          <cell r="C1562">
            <v>66</v>
          </cell>
          <cell r="D1562" t="str">
            <v>ON</v>
          </cell>
          <cell r="E1562" t="str">
            <v>Purchase</v>
          </cell>
          <cell r="F1562" t="str">
            <v>Fixed</v>
          </cell>
          <cell r="I1562">
            <v>39.130000000000003</v>
          </cell>
          <cell r="J1562">
            <v>29.37</v>
          </cell>
          <cell r="K1562" t="str">
            <v>HiRatio</v>
          </cell>
          <cell r="L1562">
            <v>223806.39</v>
          </cell>
          <cell r="M1562" t="str">
            <v>Owner-Occupied</v>
          </cell>
          <cell r="N1562">
            <v>0</v>
          </cell>
          <cell r="O1562">
            <v>43831</v>
          </cell>
          <cell r="P1562" t="str">
            <v>Current</v>
          </cell>
        </row>
        <row r="1563">
          <cell r="B1563">
            <v>42587</v>
          </cell>
          <cell r="C1563">
            <v>5</v>
          </cell>
          <cell r="D1563" t="str">
            <v>SK</v>
          </cell>
          <cell r="E1563" t="str">
            <v>Portable</v>
          </cell>
          <cell r="F1563" t="str">
            <v>Fixed</v>
          </cell>
          <cell r="I1563">
            <v>37.909999999999997</v>
          </cell>
          <cell r="J1563">
            <v>18.329999999999998</v>
          </cell>
          <cell r="K1563" t="str">
            <v>HiRatio</v>
          </cell>
          <cell r="L1563">
            <v>271112.92</v>
          </cell>
          <cell r="M1563" t="str">
            <v>Owner-Occupied</v>
          </cell>
          <cell r="N1563">
            <v>0</v>
          </cell>
          <cell r="O1563">
            <v>43831</v>
          </cell>
          <cell r="P1563" t="str">
            <v>Current</v>
          </cell>
        </row>
        <row r="1564">
          <cell r="B1564">
            <v>42657</v>
          </cell>
          <cell r="C1564">
            <v>3</v>
          </cell>
          <cell r="D1564" t="str">
            <v>ON</v>
          </cell>
          <cell r="E1564" t="str">
            <v>Refinance External</v>
          </cell>
          <cell r="F1564" t="str">
            <v>Fixed</v>
          </cell>
          <cell r="I1564">
            <v>31.33</v>
          </cell>
          <cell r="J1564">
            <v>25.96</v>
          </cell>
          <cell r="K1564" t="str">
            <v>Conv</v>
          </cell>
          <cell r="L1564">
            <v>426896.44</v>
          </cell>
          <cell r="M1564" t="str">
            <v>Owner-Occupied</v>
          </cell>
          <cell r="N1564">
            <v>0</v>
          </cell>
          <cell r="O1564">
            <v>43831</v>
          </cell>
          <cell r="P1564" t="str">
            <v>Current</v>
          </cell>
        </row>
        <row r="1565">
          <cell r="B1565">
            <v>41815</v>
          </cell>
          <cell r="C1565">
            <v>31</v>
          </cell>
          <cell r="D1565" t="str">
            <v>BC</v>
          </cell>
          <cell r="E1565" t="str">
            <v>Purchase</v>
          </cell>
          <cell r="F1565" t="str">
            <v>Fixed</v>
          </cell>
          <cell r="I1565">
            <v>42.51</v>
          </cell>
          <cell r="J1565">
            <v>32.479999999999997</v>
          </cell>
          <cell r="K1565" t="str">
            <v>HiRatio</v>
          </cell>
          <cell r="L1565">
            <v>558606.67000000004</v>
          </cell>
          <cell r="M1565" t="str">
            <v>Owner-Occupied</v>
          </cell>
          <cell r="N1565">
            <v>0</v>
          </cell>
          <cell r="O1565">
            <v>43831</v>
          </cell>
          <cell r="P1565" t="str">
            <v>Current</v>
          </cell>
        </row>
        <row r="1566">
          <cell r="B1566">
            <v>42642</v>
          </cell>
          <cell r="C1566">
            <v>4</v>
          </cell>
          <cell r="D1566" t="str">
            <v>MB</v>
          </cell>
          <cell r="E1566" t="str">
            <v>Transfer</v>
          </cell>
          <cell r="F1566" t="str">
            <v>Fixed</v>
          </cell>
          <cell r="I1566">
            <v>30.16</v>
          </cell>
          <cell r="J1566">
            <v>9.92</v>
          </cell>
          <cell r="K1566" t="str">
            <v>Conv</v>
          </cell>
          <cell r="L1566">
            <v>197132.41</v>
          </cell>
          <cell r="M1566" t="str">
            <v>Owner-Occupied</v>
          </cell>
          <cell r="N1566">
            <v>0</v>
          </cell>
          <cell r="O1566">
            <v>43831</v>
          </cell>
          <cell r="P1566" t="str">
            <v>Current</v>
          </cell>
        </row>
        <row r="1567">
          <cell r="B1567">
            <v>40603</v>
          </cell>
          <cell r="C1567">
            <v>70</v>
          </cell>
          <cell r="D1567" t="str">
            <v>AB</v>
          </cell>
          <cell r="E1567" t="str">
            <v>Refinance External</v>
          </cell>
          <cell r="F1567" t="str">
            <v>Fixed</v>
          </cell>
          <cell r="I1567">
            <v>36.840000000000003</v>
          </cell>
          <cell r="J1567">
            <v>28.7</v>
          </cell>
          <cell r="K1567" t="str">
            <v>Conv</v>
          </cell>
          <cell r="L1567">
            <v>309921.69</v>
          </cell>
          <cell r="M1567" t="str">
            <v>Owner-Occupied</v>
          </cell>
          <cell r="N1567">
            <v>0</v>
          </cell>
          <cell r="O1567">
            <v>43831</v>
          </cell>
          <cell r="P1567" t="str">
            <v>Current</v>
          </cell>
        </row>
        <row r="1568">
          <cell r="B1568">
            <v>41759</v>
          </cell>
          <cell r="C1568">
            <v>33</v>
          </cell>
          <cell r="D1568" t="str">
            <v>ON</v>
          </cell>
          <cell r="E1568" t="str">
            <v>Purchase</v>
          </cell>
          <cell r="F1568" t="str">
            <v>ARM</v>
          </cell>
          <cell r="I1568">
            <v>39.07</v>
          </cell>
          <cell r="J1568">
            <v>11.08</v>
          </cell>
          <cell r="K1568" t="str">
            <v>Conv</v>
          </cell>
          <cell r="L1568">
            <v>382791.99</v>
          </cell>
          <cell r="M1568" t="str">
            <v>Second Home</v>
          </cell>
          <cell r="N1568">
            <v>0</v>
          </cell>
          <cell r="O1568">
            <v>43831</v>
          </cell>
          <cell r="P1568" t="str">
            <v>Current</v>
          </cell>
        </row>
        <row r="1569">
          <cell r="B1569">
            <v>41575</v>
          </cell>
          <cell r="C1569">
            <v>39</v>
          </cell>
          <cell r="D1569" t="str">
            <v>ON</v>
          </cell>
          <cell r="E1569" t="str">
            <v>Purchase</v>
          </cell>
          <cell r="F1569" t="str">
            <v>Fixed</v>
          </cell>
          <cell r="I1569">
            <v>38.700000000000003</v>
          </cell>
          <cell r="J1569">
            <v>31.64</v>
          </cell>
          <cell r="K1569" t="str">
            <v>HiRatio</v>
          </cell>
          <cell r="L1569">
            <v>234640.43</v>
          </cell>
          <cell r="M1569" t="str">
            <v>Owner-Occupied</v>
          </cell>
          <cell r="N1569">
            <v>0</v>
          </cell>
          <cell r="O1569">
            <v>43831</v>
          </cell>
          <cell r="P1569" t="str">
            <v>Current</v>
          </cell>
        </row>
        <row r="1570">
          <cell r="B1570">
            <v>42431</v>
          </cell>
          <cell r="C1570">
            <v>10</v>
          </cell>
          <cell r="D1570" t="str">
            <v>AB</v>
          </cell>
          <cell r="E1570" t="str">
            <v>Purchase</v>
          </cell>
          <cell r="F1570" t="str">
            <v>Fixed</v>
          </cell>
          <cell r="I1570">
            <v>43.62</v>
          </cell>
          <cell r="J1570">
            <v>32.979999999999997</v>
          </cell>
          <cell r="K1570" t="str">
            <v>Conv</v>
          </cell>
          <cell r="L1570">
            <v>0</v>
          </cell>
          <cell r="M1570" t="str">
            <v>Owner-Occupied</v>
          </cell>
          <cell r="N1570">
            <v>4</v>
          </cell>
          <cell r="O1570">
            <v>42706</v>
          </cell>
          <cell r="P1570" t="str">
            <v>Current</v>
          </cell>
        </row>
        <row r="1571">
          <cell r="B1571">
            <v>40294</v>
          </cell>
          <cell r="C1571">
            <v>81</v>
          </cell>
          <cell r="D1571" t="str">
            <v>ON</v>
          </cell>
          <cell r="E1571" t="str">
            <v>ETO External</v>
          </cell>
          <cell r="F1571" t="str">
            <v>ARM</v>
          </cell>
          <cell r="I1571">
            <v>40.82</v>
          </cell>
          <cell r="J1571">
            <v>31.8</v>
          </cell>
          <cell r="K1571" t="str">
            <v>Conv</v>
          </cell>
          <cell r="L1571">
            <v>176524.68</v>
          </cell>
          <cell r="M1571" t="str">
            <v>Owner-Occupied</v>
          </cell>
          <cell r="N1571">
            <v>0</v>
          </cell>
          <cell r="O1571">
            <v>43831</v>
          </cell>
          <cell r="P1571" t="str">
            <v>Current</v>
          </cell>
        </row>
        <row r="1572">
          <cell r="B1572">
            <v>40463</v>
          </cell>
          <cell r="C1572">
            <v>75</v>
          </cell>
          <cell r="D1572" t="str">
            <v>ON</v>
          </cell>
          <cell r="E1572" t="str">
            <v>Refinance External</v>
          </cell>
          <cell r="F1572" t="str">
            <v>Fixed</v>
          </cell>
          <cell r="I1572">
            <v>32.29</v>
          </cell>
          <cell r="J1572">
            <v>32.18</v>
          </cell>
          <cell r="K1572" t="str">
            <v>HiRatio</v>
          </cell>
          <cell r="L1572">
            <v>0</v>
          </cell>
          <cell r="M1572" t="str">
            <v>Owner-Occupied</v>
          </cell>
          <cell r="N1572">
            <v>4</v>
          </cell>
          <cell r="O1572">
            <v>42292</v>
          </cell>
          <cell r="P1572" t="str">
            <v>Current</v>
          </cell>
        </row>
        <row r="1573">
          <cell r="B1573">
            <v>41106</v>
          </cell>
          <cell r="C1573">
            <v>54</v>
          </cell>
          <cell r="D1573" t="str">
            <v>ON</v>
          </cell>
          <cell r="E1573" t="str">
            <v>Purchase</v>
          </cell>
          <cell r="F1573" t="str">
            <v>Fixed</v>
          </cell>
          <cell r="I1573">
            <v>38.79</v>
          </cell>
          <cell r="J1573">
            <v>23.07</v>
          </cell>
          <cell r="K1573" t="str">
            <v>HiRatio</v>
          </cell>
          <cell r="L1573">
            <v>160525.76000000001</v>
          </cell>
          <cell r="M1573" t="str">
            <v>Owner-Occupied</v>
          </cell>
          <cell r="N1573">
            <v>0</v>
          </cell>
          <cell r="O1573">
            <v>43831</v>
          </cell>
          <cell r="P1573" t="str">
            <v>Current</v>
          </cell>
        </row>
        <row r="1574">
          <cell r="B1574">
            <v>42423</v>
          </cell>
          <cell r="C1574">
            <v>11</v>
          </cell>
          <cell r="D1574" t="str">
            <v>BC</v>
          </cell>
          <cell r="E1574" t="str">
            <v>Purchase</v>
          </cell>
          <cell r="F1574" t="str">
            <v>Fixed</v>
          </cell>
          <cell r="I1574">
            <v>38.979999999999997</v>
          </cell>
          <cell r="J1574">
            <v>28.1</v>
          </cell>
          <cell r="K1574" t="str">
            <v>HiRatio</v>
          </cell>
          <cell r="L1574">
            <v>0</v>
          </cell>
          <cell r="M1574" t="str">
            <v>Owner-Occupied</v>
          </cell>
          <cell r="N1574">
            <v>4</v>
          </cell>
          <cell r="O1574">
            <v>42551</v>
          </cell>
          <cell r="P1574" t="str">
            <v>Current</v>
          </cell>
        </row>
        <row r="1575">
          <cell r="B1575">
            <v>40694</v>
          </cell>
          <cell r="C1575">
            <v>68</v>
          </cell>
          <cell r="D1575" t="str">
            <v>ON</v>
          </cell>
          <cell r="E1575" t="str">
            <v>Refinance External</v>
          </cell>
          <cell r="F1575" t="str">
            <v>ARM</v>
          </cell>
          <cell r="I1575">
            <v>38.340000000000003</v>
          </cell>
          <cell r="J1575">
            <v>34.93</v>
          </cell>
          <cell r="K1575" t="str">
            <v>HiRatio</v>
          </cell>
          <cell r="L1575">
            <v>282668.40999999997</v>
          </cell>
          <cell r="M1575" t="str">
            <v>Owner-Occupied</v>
          </cell>
          <cell r="N1575">
            <v>0</v>
          </cell>
          <cell r="O1575">
            <v>43831</v>
          </cell>
          <cell r="P1575" t="str">
            <v>Current</v>
          </cell>
        </row>
        <row r="1576">
          <cell r="B1576">
            <v>41397</v>
          </cell>
          <cell r="C1576">
            <v>44</v>
          </cell>
          <cell r="D1576" t="str">
            <v>ON</v>
          </cell>
          <cell r="E1576" t="str">
            <v>Purchase</v>
          </cell>
          <cell r="F1576" t="str">
            <v>Fixed</v>
          </cell>
          <cell r="I1576">
            <v>41.19</v>
          </cell>
          <cell r="J1576">
            <v>23.16</v>
          </cell>
          <cell r="K1576" t="str">
            <v>HiRatio</v>
          </cell>
          <cell r="L1576">
            <v>0</v>
          </cell>
          <cell r="M1576" t="str">
            <v>Owner-Occupied</v>
          </cell>
          <cell r="N1576">
            <v>4</v>
          </cell>
          <cell r="O1576">
            <v>42341</v>
          </cell>
          <cell r="P1576" t="str">
            <v>Current</v>
          </cell>
        </row>
        <row r="1577">
          <cell r="B1577">
            <v>41508</v>
          </cell>
          <cell r="C1577">
            <v>41</v>
          </cell>
          <cell r="D1577" t="str">
            <v>ON</v>
          </cell>
          <cell r="E1577" t="str">
            <v>Refinance External</v>
          </cell>
          <cell r="F1577" t="str">
            <v>ARM</v>
          </cell>
          <cell r="I1577">
            <v>29.51</v>
          </cell>
          <cell r="J1577">
            <v>18.850000000000001</v>
          </cell>
          <cell r="K1577" t="str">
            <v>Conv</v>
          </cell>
          <cell r="L1577">
            <v>424107.4</v>
          </cell>
          <cell r="M1577" t="str">
            <v>Owner-Occupied</v>
          </cell>
          <cell r="N1577">
            <v>0</v>
          </cell>
          <cell r="O1577">
            <v>43831</v>
          </cell>
          <cell r="P1577" t="str">
            <v>Current</v>
          </cell>
        </row>
        <row r="1578">
          <cell r="B1578">
            <v>42426</v>
          </cell>
          <cell r="C1578">
            <v>11</v>
          </cell>
          <cell r="D1578" t="str">
            <v>ON</v>
          </cell>
          <cell r="E1578" t="str">
            <v>Transfer</v>
          </cell>
          <cell r="F1578" t="str">
            <v>ARM</v>
          </cell>
          <cell r="I1578">
            <v>32.950000000000003</v>
          </cell>
          <cell r="J1578">
            <v>21.33</v>
          </cell>
          <cell r="K1578" t="str">
            <v>Conv</v>
          </cell>
          <cell r="L1578">
            <v>99297.67</v>
          </cell>
          <cell r="M1578" t="str">
            <v>Owner-Occupied</v>
          </cell>
          <cell r="N1578">
            <v>0</v>
          </cell>
          <cell r="O1578">
            <v>43831</v>
          </cell>
          <cell r="P1578" t="str">
            <v>Current</v>
          </cell>
        </row>
        <row r="1579">
          <cell r="B1579">
            <v>40940</v>
          </cell>
          <cell r="C1579">
            <v>59</v>
          </cell>
          <cell r="D1579" t="str">
            <v>AB</v>
          </cell>
          <cell r="E1579" t="str">
            <v>Purchase</v>
          </cell>
          <cell r="F1579" t="str">
            <v>Fixed</v>
          </cell>
          <cell r="I1579">
            <v>29.92</v>
          </cell>
          <cell r="J1579">
            <v>18.16</v>
          </cell>
          <cell r="K1579" t="str">
            <v>HiRatio</v>
          </cell>
          <cell r="L1579">
            <v>0</v>
          </cell>
          <cell r="M1579" t="str">
            <v>Owner-Occupied</v>
          </cell>
          <cell r="N1579">
            <v>4</v>
          </cell>
          <cell r="O1579">
            <v>41901</v>
          </cell>
          <cell r="P1579" t="str">
            <v>Current</v>
          </cell>
        </row>
        <row r="1580">
          <cell r="B1580">
            <v>41627</v>
          </cell>
          <cell r="C1580">
            <v>37</v>
          </cell>
          <cell r="D1580" t="str">
            <v>MB</v>
          </cell>
          <cell r="E1580" t="str">
            <v>Refinance External</v>
          </cell>
          <cell r="F1580" t="str">
            <v>ARM</v>
          </cell>
          <cell r="I1580">
            <v>25.82</v>
          </cell>
          <cell r="J1580">
            <v>16.37</v>
          </cell>
          <cell r="K1580" t="str">
            <v>Conv</v>
          </cell>
          <cell r="L1580">
            <v>0</v>
          </cell>
          <cell r="M1580" t="str">
            <v>Owner-Occupied</v>
          </cell>
          <cell r="N1580">
            <v>4</v>
          </cell>
          <cell r="O1580">
            <v>41710</v>
          </cell>
          <cell r="P1580" t="str">
            <v>Current</v>
          </cell>
        </row>
        <row r="1581">
          <cell r="B1581">
            <v>40437</v>
          </cell>
          <cell r="C1581">
            <v>76</v>
          </cell>
          <cell r="D1581" t="str">
            <v>BC</v>
          </cell>
          <cell r="E1581" t="str">
            <v>Refinance External</v>
          </cell>
          <cell r="F1581" t="str">
            <v>ARM</v>
          </cell>
          <cell r="I1581">
            <v>27.23</v>
          </cell>
          <cell r="J1581">
            <v>25.09</v>
          </cell>
          <cell r="K1581" t="str">
            <v>Conv</v>
          </cell>
          <cell r="L1581">
            <v>419688.73</v>
          </cell>
          <cell r="M1581" t="str">
            <v>Owner-Occupied</v>
          </cell>
          <cell r="N1581">
            <v>0</v>
          </cell>
          <cell r="O1581">
            <v>43831</v>
          </cell>
          <cell r="P1581" t="str">
            <v>Current</v>
          </cell>
        </row>
        <row r="1582">
          <cell r="B1582">
            <v>42440</v>
          </cell>
          <cell r="C1582">
            <v>10</v>
          </cell>
          <cell r="D1582" t="str">
            <v>ON</v>
          </cell>
          <cell r="E1582" t="str">
            <v>Refinance External</v>
          </cell>
          <cell r="F1582" t="str">
            <v>Fixed</v>
          </cell>
          <cell r="I1582">
            <v>32.83</v>
          </cell>
          <cell r="J1582">
            <v>32.700000000000003</v>
          </cell>
          <cell r="K1582" t="str">
            <v>Conv</v>
          </cell>
          <cell r="L1582">
            <v>427468.37</v>
          </cell>
          <cell r="M1582" t="str">
            <v>Owner-Occupied</v>
          </cell>
          <cell r="N1582">
            <v>0</v>
          </cell>
          <cell r="O1582">
            <v>43831</v>
          </cell>
          <cell r="P1582" t="str">
            <v>Current</v>
          </cell>
        </row>
        <row r="1583">
          <cell r="B1583">
            <v>42580</v>
          </cell>
          <cell r="C1583">
            <v>6</v>
          </cell>
          <cell r="D1583" t="str">
            <v>BC</v>
          </cell>
          <cell r="E1583" t="str">
            <v>Purchase</v>
          </cell>
          <cell r="F1583" t="str">
            <v>Fixed</v>
          </cell>
          <cell r="I1583">
            <v>41.13</v>
          </cell>
          <cell r="J1583">
            <v>29.28</v>
          </cell>
          <cell r="K1583" t="str">
            <v>HiRatio</v>
          </cell>
          <cell r="L1583">
            <v>551254.19999999995</v>
          </cell>
          <cell r="M1583" t="str">
            <v>Owner-Occupied</v>
          </cell>
          <cell r="N1583">
            <v>0</v>
          </cell>
          <cell r="O1583">
            <v>43831</v>
          </cell>
          <cell r="P1583" t="str">
            <v>Current</v>
          </cell>
        </row>
        <row r="1584">
          <cell r="B1584">
            <v>42517</v>
          </cell>
          <cell r="C1584">
            <v>8</v>
          </cell>
          <cell r="D1584" t="str">
            <v>AB</v>
          </cell>
          <cell r="E1584" t="str">
            <v>Transfer</v>
          </cell>
          <cell r="F1584" t="str">
            <v>ARM</v>
          </cell>
          <cell r="I1584">
            <v>15.21</v>
          </cell>
          <cell r="J1584">
            <v>14.28</v>
          </cell>
          <cell r="K1584" t="str">
            <v>Conv</v>
          </cell>
          <cell r="L1584">
            <v>229942</v>
          </cell>
          <cell r="M1584" t="str">
            <v>Owner-Occupied</v>
          </cell>
          <cell r="N1584">
            <v>0</v>
          </cell>
          <cell r="O1584">
            <v>43831</v>
          </cell>
          <cell r="P1584" t="str">
            <v>Current</v>
          </cell>
        </row>
        <row r="1585">
          <cell r="B1585">
            <v>42194</v>
          </cell>
          <cell r="C1585">
            <v>18</v>
          </cell>
          <cell r="D1585" t="str">
            <v>AB</v>
          </cell>
          <cell r="E1585" t="str">
            <v>Purchase</v>
          </cell>
          <cell r="F1585" t="str">
            <v>Fixed</v>
          </cell>
          <cell r="I1585">
            <v>34.42</v>
          </cell>
          <cell r="J1585">
            <v>33.56</v>
          </cell>
          <cell r="K1585" t="str">
            <v>Conv</v>
          </cell>
          <cell r="L1585">
            <v>323818.90999999997</v>
          </cell>
          <cell r="M1585" t="str">
            <v>Owner-Occupied</v>
          </cell>
          <cell r="N1585">
            <v>0</v>
          </cell>
          <cell r="O1585">
            <v>43831</v>
          </cell>
          <cell r="P1585" t="str">
            <v>Current</v>
          </cell>
        </row>
        <row r="1586">
          <cell r="B1586">
            <v>40991</v>
          </cell>
          <cell r="C1586">
            <v>58</v>
          </cell>
          <cell r="D1586" t="str">
            <v>ON</v>
          </cell>
          <cell r="E1586" t="str">
            <v>Refinance External</v>
          </cell>
          <cell r="F1586" t="str">
            <v>Fixed</v>
          </cell>
          <cell r="I1586">
            <v>35.76</v>
          </cell>
          <cell r="J1586">
            <v>34.35</v>
          </cell>
          <cell r="K1586" t="str">
            <v>HiRatio</v>
          </cell>
          <cell r="L1586">
            <v>0</v>
          </cell>
          <cell r="M1586" t="str">
            <v>Owner-Occupied</v>
          </cell>
          <cell r="N1586">
            <v>4</v>
          </cell>
          <cell r="O1586">
            <v>41893</v>
          </cell>
          <cell r="P1586" t="str">
            <v>Current</v>
          </cell>
        </row>
        <row r="1587">
          <cell r="B1587">
            <v>42684</v>
          </cell>
          <cell r="C1587">
            <v>2</v>
          </cell>
          <cell r="D1587" t="str">
            <v>AB</v>
          </cell>
          <cell r="E1587" t="str">
            <v>Purchase</v>
          </cell>
          <cell r="F1587" t="str">
            <v>Fixed</v>
          </cell>
          <cell r="I1587">
            <v>31.11</v>
          </cell>
          <cell r="J1587">
            <v>27.59</v>
          </cell>
          <cell r="K1587" t="str">
            <v>HiRatio</v>
          </cell>
          <cell r="L1587">
            <v>574881.65</v>
          </cell>
          <cell r="M1587" t="str">
            <v>Owner-Occupied</v>
          </cell>
          <cell r="N1587">
            <v>0</v>
          </cell>
          <cell r="O1587">
            <v>43831</v>
          </cell>
          <cell r="P1587" t="str">
            <v>Current</v>
          </cell>
        </row>
        <row r="1588">
          <cell r="B1588">
            <v>40739</v>
          </cell>
          <cell r="C1588">
            <v>66</v>
          </cell>
          <cell r="D1588" t="str">
            <v>NB</v>
          </cell>
          <cell r="E1588" t="str">
            <v>Purchase</v>
          </cell>
          <cell r="F1588" t="str">
            <v>Fixed</v>
          </cell>
          <cell r="I1588">
            <v>37.979999999999997</v>
          </cell>
          <cell r="J1588">
            <v>12.32</v>
          </cell>
          <cell r="K1588" t="str">
            <v>Conv</v>
          </cell>
          <cell r="L1588">
            <v>0</v>
          </cell>
          <cell r="M1588" t="str">
            <v>Second Home</v>
          </cell>
          <cell r="N1588">
            <v>4</v>
          </cell>
          <cell r="O1588">
            <v>42311</v>
          </cell>
          <cell r="P1588" t="str">
            <v>Current</v>
          </cell>
        </row>
        <row r="1589">
          <cell r="B1589">
            <v>41754</v>
          </cell>
          <cell r="C1589">
            <v>33</v>
          </cell>
          <cell r="D1589" t="str">
            <v>NB</v>
          </cell>
          <cell r="E1589" t="str">
            <v>Purchase</v>
          </cell>
          <cell r="F1589" t="str">
            <v>ARM</v>
          </cell>
          <cell r="I1589">
            <v>36.33</v>
          </cell>
          <cell r="J1589">
            <v>12.34</v>
          </cell>
          <cell r="K1589" t="str">
            <v>HiRatio</v>
          </cell>
          <cell r="L1589">
            <v>224486.03</v>
          </cell>
          <cell r="M1589" t="str">
            <v>Owner-Occupied</v>
          </cell>
          <cell r="N1589">
            <v>0</v>
          </cell>
          <cell r="O1589">
            <v>43831</v>
          </cell>
          <cell r="P1589" t="str">
            <v>Current</v>
          </cell>
        </row>
        <row r="1590">
          <cell r="B1590">
            <v>41815</v>
          </cell>
          <cell r="C1590">
            <v>31</v>
          </cell>
          <cell r="D1590" t="str">
            <v>NS</v>
          </cell>
          <cell r="E1590" t="str">
            <v>Transfer</v>
          </cell>
          <cell r="F1590" t="str">
            <v>ARM</v>
          </cell>
          <cell r="I1590">
            <v>26.53</v>
          </cell>
          <cell r="J1590">
            <v>13.04</v>
          </cell>
          <cell r="K1590" t="str">
            <v>Conv</v>
          </cell>
          <cell r="L1590">
            <v>0</v>
          </cell>
          <cell r="M1590" t="str">
            <v>Owner-Occupied</v>
          </cell>
          <cell r="N1590">
            <v>4</v>
          </cell>
          <cell r="O1590">
            <v>41843</v>
          </cell>
          <cell r="P1590" t="str">
            <v>Current</v>
          </cell>
        </row>
        <row r="1591">
          <cell r="B1591">
            <v>41971</v>
          </cell>
          <cell r="C1591">
            <v>26</v>
          </cell>
          <cell r="D1591" t="str">
            <v>ON</v>
          </cell>
          <cell r="E1591" t="str">
            <v>Purchase</v>
          </cell>
          <cell r="F1591" t="str">
            <v>ARM</v>
          </cell>
          <cell r="I1591">
            <v>35.119999999999997</v>
          </cell>
          <cell r="J1591">
            <v>21.89</v>
          </cell>
          <cell r="K1591" t="str">
            <v>HiRatio</v>
          </cell>
          <cell r="L1591">
            <v>476013.7</v>
          </cell>
          <cell r="M1591" t="str">
            <v>Owner-Occupied</v>
          </cell>
          <cell r="N1591">
            <v>0</v>
          </cell>
          <cell r="O1591">
            <v>43831</v>
          </cell>
          <cell r="P1591" t="str">
            <v>Current</v>
          </cell>
        </row>
        <row r="1592">
          <cell r="B1592">
            <v>41759</v>
          </cell>
          <cell r="C1592">
            <v>33</v>
          </cell>
          <cell r="D1592" t="str">
            <v>ON</v>
          </cell>
          <cell r="E1592" t="str">
            <v>Purchase</v>
          </cell>
          <cell r="F1592" t="str">
            <v>Fixed</v>
          </cell>
          <cell r="I1592">
            <v>13.87</v>
          </cell>
          <cell r="J1592">
            <v>12.6</v>
          </cell>
          <cell r="K1592" t="str">
            <v>HiRatio</v>
          </cell>
          <cell r="L1592">
            <v>148857.81</v>
          </cell>
          <cell r="M1592" t="str">
            <v>Owner-Occupied</v>
          </cell>
          <cell r="N1592">
            <v>0</v>
          </cell>
          <cell r="O1592">
            <v>43831</v>
          </cell>
          <cell r="P1592" t="str">
            <v>Current</v>
          </cell>
        </row>
        <row r="1593">
          <cell r="B1593">
            <v>41729</v>
          </cell>
          <cell r="C1593">
            <v>34</v>
          </cell>
          <cell r="D1593" t="str">
            <v>ON</v>
          </cell>
          <cell r="E1593" t="str">
            <v>Refinance External</v>
          </cell>
          <cell r="F1593" t="str">
            <v>ARM</v>
          </cell>
          <cell r="I1593">
            <v>33.979999999999997</v>
          </cell>
          <cell r="J1593">
            <v>26.55</v>
          </cell>
          <cell r="K1593" t="str">
            <v>Conv</v>
          </cell>
          <cell r="L1593">
            <v>210819.48</v>
          </cell>
          <cell r="M1593" t="str">
            <v>Owner-Occupied</v>
          </cell>
          <cell r="N1593">
            <v>0</v>
          </cell>
          <cell r="O1593">
            <v>43831</v>
          </cell>
          <cell r="P1593" t="str">
            <v>Current</v>
          </cell>
        </row>
        <row r="1594">
          <cell r="B1594">
            <v>40724</v>
          </cell>
          <cell r="C1594">
            <v>67</v>
          </cell>
          <cell r="D1594" t="str">
            <v>ON</v>
          </cell>
          <cell r="E1594" t="str">
            <v>Purchase</v>
          </cell>
          <cell r="F1594" t="str">
            <v>Fixed</v>
          </cell>
          <cell r="I1594">
            <v>42.1</v>
          </cell>
          <cell r="J1594">
            <v>19.190000000000001</v>
          </cell>
          <cell r="K1594" t="str">
            <v>HiRatio</v>
          </cell>
          <cell r="L1594">
            <v>0</v>
          </cell>
          <cell r="M1594" t="str">
            <v>Owner-Occupied</v>
          </cell>
          <cell r="N1594">
            <v>4</v>
          </cell>
          <cell r="O1594">
            <v>41736</v>
          </cell>
          <cell r="P1594" t="str">
            <v>Current</v>
          </cell>
        </row>
        <row r="1595">
          <cell r="B1595">
            <v>42453</v>
          </cell>
          <cell r="C1595">
            <v>10</v>
          </cell>
          <cell r="D1595" t="str">
            <v>SK</v>
          </cell>
          <cell r="E1595" t="str">
            <v>Purchase</v>
          </cell>
          <cell r="F1595" t="str">
            <v>ARM</v>
          </cell>
          <cell r="I1595">
            <v>33.58</v>
          </cell>
          <cell r="J1595">
            <v>23.21</v>
          </cell>
          <cell r="K1595" t="str">
            <v>HiRatio</v>
          </cell>
          <cell r="L1595">
            <v>544214.53</v>
          </cell>
          <cell r="M1595" t="str">
            <v>Owner-Occupied</v>
          </cell>
          <cell r="N1595">
            <v>0</v>
          </cell>
          <cell r="O1595">
            <v>43831</v>
          </cell>
          <cell r="P1595" t="str">
            <v>Current</v>
          </cell>
        </row>
        <row r="1596">
          <cell r="B1596">
            <v>41996</v>
          </cell>
          <cell r="C1596">
            <v>25</v>
          </cell>
          <cell r="D1596" t="str">
            <v>AB</v>
          </cell>
          <cell r="E1596" t="str">
            <v>Refinance External</v>
          </cell>
          <cell r="F1596" t="str">
            <v>Fixed</v>
          </cell>
          <cell r="I1596">
            <v>37.83</v>
          </cell>
          <cell r="J1596">
            <v>20.440000000000001</v>
          </cell>
          <cell r="K1596" t="str">
            <v>Conv</v>
          </cell>
          <cell r="L1596">
            <v>326030.46000000002</v>
          </cell>
          <cell r="M1596" t="str">
            <v>Owner-Occupied</v>
          </cell>
          <cell r="N1596">
            <v>0</v>
          </cell>
          <cell r="O1596">
            <v>43831</v>
          </cell>
          <cell r="P1596" t="str">
            <v>Current</v>
          </cell>
        </row>
        <row r="1597">
          <cell r="B1597">
            <v>42104</v>
          </cell>
          <cell r="C1597">
            <v>21</v>
          </cell>
          <cell r="D1597" t="str">
            <v>ON</v>
          </cell>
          <cell r="E1597" t="str">
            <v>Purchase</v>
          </cell>
          <cell r="F1597" t="str">
            <v>ARM</v>
          </cell>
          <cell r="I1597">
            <v>27.35</v>
          </cell>
          <cell r="J1597">
            <v>25.97</v>
          </cell>
          <cell r="K1597" t="str">
            <v>Conv</v>
          </cell>
          <cell r="L1597">
            <v>257660.73</v>
          </cell>
          <cell r="M1597" t="str">
            <v>Owner-Occupied</v>
          </cell>
          <cell r="N1597">
            <v>0</v>
          </cell>
          <cell r="O1597">
            <v>43831</v>
          </cell>
          <cell r="P1597" t="str">
            <v>Current</v>
          </cell>
        </row>
        <row r="1598">
          <cell r="B1598">
            <v>40304</v>
          </cell>
          <cell r="C1598">
            <v>80</v>
          </cell>
          <cell r="D1598" t="str">
            <v>AB</v>
          </cell>
          <cell r="E1598" t="str">
            <v>Purchase</v>
          </cell>
          <cell r="F1598" t="str">
            <v>Variable</v>
          </cell>
          <cell r="I1598">
            <v>41.15</v>
          </cell>
          <cell r="J1598">
            <v>27.17</v>
          </cell>
          <cell r="K1598" t="str">
            <v>Other</v>
          </cell>
          <cell r="L1598">
            <v>0</v>
          </cell>
          <cell r="M1598" t="str">
            <v>Owner-Occupied</v>
          </cell>
          <cell r="N1598">
            <v>0</v>
          </cell>
          <cell r="O1598">
            <v>43831</v>
          </cell>
          <cell r="P1598" t="str">
            <v>Current</v>
          </cell>
        </row>
        <row r="1599">
          <cell r="B1599">
            <v>41152</v>
          </cell>
          <cell r="C1599">
            <v>53</v>
          </cell>
          <cell r="D1599" t="str">
            <v>AB</v>
          </cell>
          <cell r="E1599" t="str">
            <v>Purchase</v>
          </cell>
          <cell r="F1599" t="str">
            <v>Fixed</v>
          </cell>
          <cell r="I1599">
            <v>21.12</v>
          </cell>
          <cell r="J1599">
            <v>20.18</v>
          </cell>
          <cell r="K1599" t="str">
            <v>Conv</v>
          </cell>
          <cell r="L1599">
            <v>235311.54</v>
          </cell>
          <cell r="M1599" t="str">
            <v>Owner-Occupied</v>
          </cell>
          <cell r="N1599">
            <v>0</v>
          </cell>
          <cell r="O1599">
            <v>43831</v>
          </cell>
          <cell r="P1599" t="str">
            <v>Current</v>
          </cell>
        </row>
        <row r="1600">
          <cell r="B1600">
            <v>42429</v>
          </cell>
          <cell r="C1600">
            <v>11</v>
          </cell>
          <cell r="D1600" t="str">
            <v>ON</v>
          </cell>
          <cell r="E1600" t="str">
            <v>Refinance External</v>
          </cell>
          <cell r="F1600" t="str">
            <v>ARM</v>
          </cell>
          <cell r="I1600">
            <v>35.200000000000003</v>
          </cell>
          <cell r="J1600">
            <v>27.01</v>
          </cell>
          <cell r="K1600" t="str">
            <v>Conv</v>
          </cell>
          <cell r="L1600">
            <v>481417.74</v>
          </cell>
          <cell r="M1600" t="str">
            <v>Owner-Occupied</v>
          </cell>
          <cell r="N1600">
            <v>0</v>
          </cell>
          <cell r="O1600">
            <v>43831</v>
          </cell>
          <cell r="P1600" t="str">
            <v>Current</v>
          </cell>
        </row>
        <row r="1601">
          <cell r="B1601">
            <v>41439</v>
          </cell>
          <cell r="C1601">
            <v>43</v>
          </cell>
          <cell r="D1601" t="str">
            <v>AB</v>
          </cell>
          <cell r="E1601" t="str">
            <v>Transfer</v>
          </cell>
          <cell r="F1601" t="str">
            <v>Fixed</v>
          </cell>
          <cell r="I1601">
            <v>34.01</v>
          </cell>
          <cell r="J1601">
            <v>25.58</v>
          </cell>
          <cell r="K1601" t="str">
            <v>HiRatio</v>
          </cell>
          <cell r="L1601">
            <v>0</v>
          </cell>
          <cell r="M1601" t="str">
            <v>Owner-Occupied</v>
          </cell>
          <cell r="N1601">
            <v>4</v>
          </cell>
          <cell r="O1601">
            <v>41786</v>
          </cell>
          <cell r="P1601" t="str">
            <v>Current</v>
          </cell>
        </row>
        <row r="1602">
          <cell r="B1602">
            <v>42131</v>
          </cell>
          <cell r="C1602">
            <v>20</v>
          </cell>
          <cell r="D1602" t="str">
            <v>ON</v>
          </cell>
          <cell r="E1602" t="str">
            <v>Purchase</v>
          </cell>
          <cell r="F1602" t="str">
            <v>Fixed</v>
          </cell>
          <cell r="I1602">
            <v>40.1</v>
          </cell>
          <cell r="J1602">
            <v>16.66</v>
          </cell>
          <cell r="K1602" t="str">
            <v>HiRatio</v>
          </cell>
          <cell r="L1602">
            <v>117530.79</v>
          </cell>
          <cell r="M1602" t="str">
            <v>Second Home</v>
          </cell>
          <cell r="N1602">
            <v>0</v>
          </cell>
          <cell r="O1602">
            <v>43831</v>
          </cell>
          <cell r="P1602" t="str">
            <v>Current</v>
          </cell>
        </row>
        <row r="1603">
          <cell r="B1603">
            <v>41655</v>
          </cell>
          <cell r="C1603">
            <v>36</v>
          </cell>
          <cell r="D1603" t="str">
            <v>ON</v>
          </cell>
          <cell r="E1603" t="str">
            <v>Purchase</v>
          </cell>
          <cell r="F1603" t="str">
            <v>ARM</v>
          </cell>
          <cell r="I1603">
            <v>26.75</v>
          </cell>
          <cell r="J1603">
            <v>25.14</v>
          </cell>
          <cell r="K1603" t="str">
            <v>Conv</v>
          </cell>
          <cell r="L1603">
            <v>204975.7</v>
          </cell>
          <cell r="M1603" t="str">
            <v>Owner-Occupied</v>
          </cell>
          <cell r="N1603">
            <v>0</v>
          </cell>
          <cell r="O1603">
            <v>43831</v>
          </cell>
          <cell r="P1603" t="str">
            <v>Current</v>
          </cell>
        </row>
        <row r="1604">
          <cell r="B1604">
            <v>41082</v>
          </cell>
          <cell r="C1604">
            <v>55</v>
          </cell>
          <cell r="D1604" t="str">
            <v>AB</v>
          </cell>
          <cell r="E1604" t="str">
            <v>Purchase</v>
          </cell>
          <cell r="F1604" t="str">
            <v>Fixed</v>
          </cell>
          <cell r="I1604">
            <v>25.05</v>
          </cell>
          <cell r="J1604">
            <v>21.42</v>
          </cell>
          <cell r="K1604" t="str">
            <v>HiRatio</v>
          </cell>
          <cell r="L1604">
            <v>118406.39</v>
          </cell>
          <cell r="M1604" t="str">
            <v>Owner-Occupied</v>
          </cell>
          <cell r="N1604">
            <v>0</v>
          </cell>
          <cell r="O1604">
            <v>43831</v>
          </cell>
          <cell r="P1604" t="str">
            <v>Current</v>
          </cell>
        </row>
        <row r="1605">
          <cell r="B1605">
            <v>40662</v>
          </cell>
          <cell r="C1605">
            <v>69</v>
          </cell>
          <cell r="D1605" t="str">
            <v>AB</v>
          </cell>
          <cell r="E1605" t="str">
            <v>Purchase</v>
          </cell>
          <cell r="F1605" t="str">
            <v>Fixed</v>
          </cell>
          <cell r="I1605">
            <v>33.9</v>
          </cell>
          <cell r="J1605">
            <v>33.1</v>
          </cell>
          <cell r="K1605" t="str">
            <v>HiRatio</v>
          </cell>
          <cell r="L1605">
            <v>180855.4</v>
          </cell>
          <cell r="M1605" t="str">
            <v>Owner-Occupied</v>
          </cell>
          <cell r="N1605">
            <v>0</v>
          </cell>
          <cell r="O1605">
            <v>43831</v>
          </cell>
          <cell r="P1605" t="str">
            <v>Current</v>
          </cell>
        </row>
        <row r="1606">
          <cell r="B1606">
            <v>42240</v>
          </cell>
          <cell r="C1606">
            <v>17</v>
          </cell>
          <cell r="D1606" t="str">
            <v>AB</v>
          </cell>
          <cell r="E1606" t="str">
            <v>Purchase</v>
          </cell>
          <cell r="F1606" t="str">
            <v>Fixed</v>
          </cell>
          <cell r="I1606">
            <v>37.75</v>
          </cell>
          <cell r="J1606">
            <v>24.45</v>
          </cell>
          <cell r="K1606" t="str">
            <v>HiRatio</v>
          </cell>
          <cell r="L1606">
            <v>0</v>
          </cell>
          <cell r="M1606" t="str">
            <v>Owner-Occupied</v>
          </cell>
          <cell r="N1606">
            <v>4</v>
          </cell>
          <cell r="O1606">
            <v>42228</v>
          </cell>
          <cell r="P1606" t="str">
            <v>Current</v>
          </cell>
        </row>
        <row r="1607">
          <cell r="B1607">
            <v>42152</v>
          </cell>
          <cell r="C1607">
            <v>20</v>
          </cell>
          <cell r="D1607" t="str">
            <v>ON</v>
          </cell>
          <cell r="E1607" t="str">
            <v>Purchase</v>
          </cell>
          <cell r="F1607" t="str">
            <v>Fixed</v>
          </cell>
          <cell r="I1607">
            <v>39.01</v>
          </cell>
          <cell r="J1607">
            <v>38.65</v>
          </cell>
          <cell r="K1607" t="str">
            <v>HiRatio</v>
          </cell>
          <cell r="L1607">
            <v>379608.59</v>
          </cell>
          <cell r="M1607" t="str">
            <v>Owner-Occupied</v>
          </cell>
          <cell r="N1607">
            <v>0</v>
          </cell>
          <cell r="O1607">
            <v>43831</v>
          </cell>
          <cell r="P1607" t="str">
            <v>Current</v>
          </cell>
        </row>
        <row r="1608">
          <cell r="B1608">
            <v>41526</v>
          </cell>
          <cell r="C1608">
            <v>40</v>
          </cell>
          <cell r="D1608" t="str">
            <v>ON</v>
          </cell>
          <cell r="E1608" t="str">
            <v>Purchase</v>
          </cell>
          <cell r="F1608" t="str">
            <v>Fixed</v>
          </cell>
          <cell r="I1608">
            <v>33.11</v>
          </cell>
          <cell r="J1608">
            <v>29.48</v>
          </cell>
          <cell r="K1608" t="str">
            <v>HiRatio</v>
          </cell>
          <cell r="L1608">
            <v>245976.25</v>
          </cell>
          <cell r="M1608" t="str">
            <v>Owner-Occupied</v>
          </cell>
          <cell r="N1608">
            <v>0</v>
          </cell>
          <cell r="O1608">
            <v>43831</v>
          </cell>
          <cell r="P1608" t="str">
            <v>Current</v>
          </cell>
        </row>
        <row r="1609">
          <cell r="B1609">
            <v>40998</v>
          </cell>
          <cell r="C1609">
            <v>58</v>
          </cell>
          <cell r="D1609" t="str">
            <v>ON</v>
          </cell>
          <cell r="E1609" t="str">
            <v>Refinance External</v>
          </cell>
          <cell r="F1609" t="str">
            <v>Fixed</v>
          </cell>
          <cell r="I1609">
            <v>16.57</v>
          </cell>
          <cell r="J1609">
            <v>16.57</v>
          </cell>
          <cell r="K1609" t="str">
            <v>HiRatio</v>
          </cell>
          <cell r="L1609">
            <v>285777.52</v>
          </cell>
          <cell r="M1609" t="str">
            <v>Owner-Occupied</v>
          </cell>
          <cell r="N1609">
            <v>0</v>
          </cell>
          <cell r="O1609">
            <v>43831</v>
          </cell>
          <cell r="P1609" t="str">
            <v>Current</v>
          </cell>
        </row>
        <row r="1610">
          <cell r="B1610">
            <v>40843</v>
          </cell>
          <cell r="C1610">
            <v>63</v>
          </cell>
          <cell r="D1610" t="str">
            <v>AB</v>
          </cell>
          <cell r="E1610" t="str">
            <v>Refinance External</v>
          </cell>
          <cell r="F1610" t="str">
            <v>Fixed</v>
          </cell>
          <cell r="I1610">
            <v>29.81</v>
          </cell>
          <cell r="J1610">
            <v>26.86</v>
          </cell>
          <cell r="K1610" t="str">
            <v>HiRatio</v>
          </cell>
          <cell r="L1610">
            <v>224395.95</v>
          </cell>
          <cell r="M1610" t="str">
            <v>Owner-Occupied</v>
          </cell>
          <cell r="N1610">
            <v>0</v>
          </cell>
          <cell r="O1610">
            <v>43831</v>
          </cell>
          <cell r="P1610" t="str">
            <v>Current</v>
          </cell>
        </row>
        <row r="1611">
          <cell r="B1611">
            <v>41347</v>
          </cell>
          <cell r="C1611">
            <v>46</v>
          </cell>
          <cell r="D1611" t="str">
            <v>ON</v>
          </cell>
          <cell r="E1611" t="str">
            <v>Refinance External</v>
          </cell>
          <cell r="F1611" t="str">
            <v>Fixed</v>
          </cell>
          <cell r="I1611">
            <v>41.92</v>
          </cell>
          <cell r="J1611">
            <v>19.03</v>
          </cell>
          <cell r="K1611" t="str">
            <v>Conv</v>
          </cell>
          <cell r="L1611">
            <v>145218.91</v>
          </cell>
          <cell r="M1611" t="str">
            <v>Owner-Occupied</v>
          </cell>
          <cell r="N1611">
            <v>0</v>
          </cell>
          <cell r="O1611">
            <v>43831</v>
          </cell>
          <cell r="P1611" t="str">
            <v>Current</v>
          </cell>
        </row>
        <row r="1612">
          <cell r="B1612">
            <v>41620</v>
          </cell>
          <cell r="C1612">
            <v>37</v>
          </cell>
          <cell r="D1612" t="str">
            <v>NS</v>
          </cell>
          <cell r="E1612" t="str">
            <v>Refinance External</v>
          </cell>
          <cell r="F1612" t="str">
            <v>ARM</v>
          </cell>
          <cell r="I1612">
            <v>30.88</v>
          </cell>
          <cell r="J1612">
            <v>17.739999999999998</v>
          </cell>
          <cell r="K1612" t="str">
            <v>Conv</v>
          </cell>
          <cell r="L1612">
            <v>233225.2</v>
          </cell>
          <cell r="M1612" t="str">
            <v>Owner-Occupied</v>
          </cell>
          <cell r="N1612">
            <v>0</v>
          </cell>
          <cell r="O1612">
            <v>43831</v>
          </cell>
          <cell r="P1612" t="str">
            <v>Current</v>
          </cell>
        </row>
        <row r="1613">
          <cell r="B1613">
            <v>40844</v>
          </cell>
          <cell r="C1613">
            <v>63</v>
          </cell>
          <cell r="D1613" t="str">
            <v>AB</v>
          </cell>
          <cell r="E1613" t="str">
            <v>Purchase</v>
          </cell>
          <cell r="F1613" t="str">
            <v>Fixed</v>
          </cell>
          <cell r="I1613">
            <v>36.85</v>
          </cell>
          <cell r="J1613">
            <v>21.11</v>
          </cell>
          <cell r="K1613" t="str">
            <v>HiRatio</v>
          </cell>
          <cell r="L1613">
            <v>272031.77</v>
          </cell>
          <cell r="M1613" t="str">
            <v>Owner-Occupied</v>
          </cell>
          <cell r="N1613">
            <v>0</v>
          </cell>
          <cell r="O1613">
            <v>43831</v>
          </cell>
          <cell r="P1613" t="str">
            <v>Current</v>
          </cell>
        </row>
        <row r="1614">
          <cell r="B1614">
            <v>41880</v>
          </cell>
          <cell r="C1614">
            <v>29</v>
          </cell>
          <cell r="D1614" t="str">
            <v>AB</v>
          </cell>
          <cell r="E1614" t="str">
            <v>Purchase</v>
          </cell>
          <cell r="F1614" t="str">
            <v>ARM</v>
          </cell>
          <cell r="I1614">
            <v>37.14</v>
          </cell>
          <cell r="J1614">
            <v>26.01</v>
          </cell>
          <cell r="K1614" t="str">
            <v>HiRatio</v>
          </cell>
          <cell r="L1614">
            <v>646368.97</v>
          </cell>
          <cell r="M1614" t="str">
            <v>Owner-Occupied</v>
          </cell>
          <cell r="N1614">
            <v>0</v>
          </cell>
          <cell r="O1614">
            <v>43831</v>
          </cell>
          <cell r="P1614" t="str">
            <v>Current</v>
          </cell>
        </row>
        <row r="1615">
          <cell r="B1615">
            <v>40836</v>
          </cell>
          <cell r="C1615">
            <v>63</v>
          </cell>
          <cell r="D1615" t="str">
            <v>AB</v>
          </cell>
          <cell r="E1615" t="str">
            <v>Purchase</v>
          </cell>
          <cell r="F1615" t="str">
            <v>Fixed</v>
          </cell>
          <cell r="I1615">
            <v>43.79</v>
          </cell>
          <cell r="J1615">
            <v>8.74</v>
          </cell>
          <cell r="K1615" t="str">
            <v>HiRatio</v>
          </cell>
          <cell r="L1615">
            <v>151116.54</v>
          </cell>
          <cell r="M1615" t="str">
            <v>Owner-Occupied</v>
          </cell>
          <cell r="N1615">
            <v>0</v>
          </cell>
          <cell r="O1615">
            <v>43831</v>
          </cell>
          <cell r="P1615" t="str">
            <v>Current</v>
          </cell>
        </row>
        <row r="1616">
          <cell r="B1616">
            <v>41887</v>
          </cell>
          <cell r="C1616">
            <v>28</v>
          </cell>
          <cell r="D1616" t="str">
            <v>ON</v>
          </cell>
          <cell r="E1616" t="str">
            <v>Refinance External</v>
          </cell>
          <cell r="F1616" t="str">
            <v>Fixed</v>
          </cell>
          <cell r="I1616">
            <v>39.44</v>
          </cell>
          <cell r="J1616">
            <v>37.29</v>
          </cell>
          <cell r="K1616" t="str">
            <v>Conv</v>
          </cell>
          <cell r="L1616">
            <v>192736.67</v>
          </cell>
          <cell r="M1616" t="str">
            <v>Owner-Occupied</v>
          </cell>
          <cell r="N1616">
            <v>0</v>
          </cell>
          <cell r="O1616">
            <v>43831</v>
          </cell>
          <cell r="P1616" t="str">
            <v>Current</v>
          </cell>
        </row>
        <row r="1617">
          <cell r="B1617">
            <v>41774</v>
          </cell>
          <cell r="C1617">
            <v>32</v>
          </cell>
          <cell r="D1617" t="str">
            <v>ON</v>
          </cell>
          <cell r="E1617" t="str">
            <v>Purchase</v>
          </cell>
          <cell r="F1617" t="str">
            <v>Fixed</v>
          </cell>
          <cell r="I1617">
            <v>40.03</v>
          </cell>
          <cell r="J1617">
            <v>12.84</v>
          </cell>
          <cell r="K1617" t="str">
            <v>HiRatio</v>
          </cell>
          <cell r="L1617">
            <v>199160.56</v>
          </cell>
          <cell r="M1617" t="str">
            <v>Second Home</v>
          </cell>
          <cell r="N1617">
            <v>0</v>
          </cell>
          <cell r="O1617">
            <v>43831</v>
          </cell>
          <cell r="P1617" t="str">
            <v>Current</v>
          </cell>
        </row>
        <row r="1618">
          <cell r="B1618">
            <v>42276</v>
          </cell>
          <cell r="C1618">
            <v>16</v>
          </cell>
          <cell r="D1618" t="str">
            <v>ON</v>
          </cell>
          <cell r="E1618" t="str">
            <v>Refinance External</v>
          </cell>
          <cell r="F1618" t="str">
            <v>ARM</v>
          </cell>
          <cell r="I1618">
            <v>27.08</v>
          </cell>
          <cell r="J1618">
            <v>19.77</v>
          </cell>
          <cell r="K1618" t="str">
            <v>Conv</v>
          </cell>
          <cell r="L1618">
            <v>380519.25</v>
          </cell>
          <cell r="M1618" t="str">
            <v>Owner-Occupied</v>
          </cell>
          <cell r="N1618">
            <v>0</v>
          </cell>
          <cell r="O1618">
            <v>43831</v>
          </cell>
          <cell r="P1618" t="str">
            <v>Current</v>
          </cell>
        </row>
        <row r="1619">
          <cell r="B1619">
            <v>42087</v>
          </cell>
          <cell r="C1619">
            <v>22</v>
          </cell>
          <cell r="D1619" t="str">
            <v>BC</v>
          </cell>
          <cell r="E1619" t="str">
            <v>Transfer</v>
          </cell>
          <cell r="F1619" t="str">
            <v>ARM</v>
          </cell>
          <cell r="I1619">
            <v>29.41</v>
          </cell>
          <cell r="J1619">
            <v>23.1</v>
          </cell>
          <cell r="K1619" t="str">
            <v>HiRatio</v>
          </cell>
          <cell r="L1619">
            <v>202224.72</v>
          </cell>
          <cell r="M1619" t="str">
            <v>Owner-Occupied</v>
          </cell>
          <cell r="N1619">
            <v>0</v>
          </cell>
          <cell r="O1619">
            <v>43831</v>
          </cell>
          <cell r="P1619" t="str">
            <v>Current</v>
          </cell>
        </row>
        <row r="1620">
          <cell r="B1620">
            <v>41145</v>
          </cell>
          <cell r="C1620">
            <v>53</v>
          </cell>
          <cell r="D1620" t="str">
            <v>ON</v>
          </cell>
          <cell r="E1620" t="str">
            <v>Purchase</v>
          </cell>
          <cell r="F1620" t="str">
            <v>Fixed</v>
          </cell>
          <cell r="I1620">
            <v>37.119999999999997</v>
          </cell>
          <cell r="J1620">
            <v>34.33</v>
          </cell>
          <cell r="K1620" t="str">
            <v>Conv</v>
          </cell>
          <cell r="L1620">
            <v>0</v>
          </cell>
          <cell r="M1620" t="str">
            <v>Owner-Occupied</v>
          </cell>
          <cell r="N1620">
            <v>4</v>
          </cell>
          <cell r="O1620">
            <v>42318</v>
          </cell>
          <cell r="P1620" t="str">
            <v>Current</v>
          </cell>
        </row>
        <row r="1621">
          <cell r="B1621">
            <v>41019</v>
          </cell>
          <cell r="C1621">
            <v>57</v>
          </cell>
          <cell r="D1621" t="str">
            <v>AB</v>
          </cell>
          <cell r="E1621" t="str">
            <v>Purchase</v>
          </cell>
          <cell r="F1621" t="str">
            <v>Fixed</v>
          </cell>
          <cell r="I1621">
            <v>32.79</v>
          </cell>
          <cell r="J1621">
            <v>27.16</v>
          </cell>
          <cell r="K1621" t="str">
            <v>HiRatio</v>
          </cell>
          <cell r="L1621">
            <v>637391.05000000005</v>
          </cell>
          <cell r="M1621" t="str">
            <v>Owner-Occupied</v>
          </cell>
          <cell r="N1621">
            <v>0</v>
          </cell>
          <cell r="O1621">
            <v>43831</v>
          </cell>
          <cell r="P1621" t="str">
            <v>Current</v>
          </cell>
        </row>
        <row r="1622">
          <cell r="B1622">
            <v>42486</v>
          </cell>
          <cell r="C1622">
            <v>9</v>
          </cell>
          <cell r="D1622" t="str">
            <v>ON</v>
          </cell>
          <cell r="E1622" t="str">
            <v>Refinance External</v>
          </cell>
          <cell r="F1622" t="str">
            <v>Fixed</v>
          </cell>
          <cell r="I1622">
            <v>26.56</v>
          </cell>
          <cell r="J1622">
            <v>23.5</v>
          </cell>
          <cell r="K1622" t="str">
            <v>Conv</v>
          </cell>
          <cell r="L1622">
            <v>0</v>
          </cell>
          <cell r="M1622" t="str">
            <v>Owner-Occupied</v>
          </cell>
          <cell r="N1622">
            <v>4</v>
          </cell>
          <cell r="O1622">
            <v>42503</v>
          </cell>
          <cell r="P1622" t="str">
            <v>Current</v>
          </cell>
        </row>
        <row r="1623">
          <cell r="B1623">
            <v>41760</v>
          </cell>
          <cell r="C1623">
            <v>32</v>
          </cell>
          <cell r="D1623" t="str">
            <v>ON</v>
          </cell>
          <cell r="E1623" t="str">
            <v>Refinance External</v>
          </cell>
          <cell r="F1623" t="str">
            <v>ARM</v>
          </cell>
          <cell r="I1623">
            <v>27.47</v>
          </cell>
          <cell r="J1623">
            <v>11.06</v>
          </cell>
          <cell r="K1623" t="str">
            <v>Conv</v>
          </cell>
          <cell r="L1623">
            <v>146311.46</v>
          </cell>
          <cell r="M1623" t="str">
            <v>Owner-Occupied</v>
          </cell>
          <cell r="N1623">
            <v>0</v>
          </cell>
          <cell r="O1623">
            <v>43831</v>
          </cell>
          <cell r="P1623" t="str">
            <v>Current</v>
          </cell>
        </row>
        <row r="1624">
          <cell r="B1624">
            <v>40967</v>
          </cell>
          <cell r="C1624">
            <v>59</v>
          </cell>
          <cell r="D1624" t="str">
            <v>ON</v>
          </cell>
          <cell r="E1624" t="str">
            <v>Purchase</v>
          </cell>
          <cell r="F1624" t="str">
            <v>Fixed</v>
          </cell>
          <cell r="I1624">
            <v>36.78</v>
          </cell>
          <cell r="J1624">
            <v>35.64</v>
          </cell>
          <cell r="K1624" t="str">
            <v>HiRatio</v>
          </cell>
          <cell r="L1624">
            <v>294410.44</v>
          </cell>
          <cell r="M1624" t="str">
            <v>Owner-Occupied</v>
          </cell>
          <cell r="N1624">
            <v>0</v>
          </cell>
          <cell r="O1624">
            <v>43831</v>
          </cell>
          <cell r="P1624" t="str">
            <v>Current</v>
          </cell>
        </row>
        <row r="1625">
          <cell r="B1625">
            <v>42580</v>
          </cell>
          <cell r="C1625">
            <v>6</v>
          </cell>
          <cell r="D1625" t="str">
            <v>ON</v>
          </cell>
          <cell r="E1625" t="str">
            <v>Purchase with Improvements</v>
          </cell>
          <cell r="F1625" t="str">
            <v>Fixed</v>
          </cell>
          <cell r="I1625">
            <v>34.630000000000003</v>
          </cell>
          <cell r="J1625">
            <v>7.64</v>
          </cell>
          <cell r="K1625" t="str">
            <v>HiRatio</v>
          </cell>
          <cell r="L1625">
            <v>108416.73</v>
          </cell>
          <cell r="M1625" t="str">
            <v>Owner-Occupied</v>
          </cell>
          <cell r="N1625">
            <v>0</v>
          </cell>
          <cell r="O1625">
            <v>43831</v>
          </cell>
          <cell r="P1625" t="str">
            <v>Current</v>
          </cell>
        </row>
        <row r="1626">
          <cell r="B1626">
            <v>41673</v>
          </cell>
          <cell r="C1626">
            <v>35</v>
          </cell>
          <cell r="D1626" t="str">
            <v>ON</v>
          </cell>
          <cell r="E1626" t="str">
            <v>Refinance External</v>
          </cell>
          <cell r="F1626" t="str">
            <v>ARM</v>
          </cell>
          <cell r="I1626">
            <v>34</v>
          </cell>
          <cell r="J1626">
            <v>20.190000000000001</v>
          </cell>
          <cell r="K1626" t="str">
            <v>Conv</v>
          </cell>
          <cell r="L1626">
            <v>0</v>
          </cell>
          <cell r="M1626" t="str">
            <v>Owner-Occupied</v>
          </cell>
          <cell r="N1626">
            <v>4</v>
          </cell>
          <cell r="O1626">
            <v>42038</v>
          </cell>
          <cell r="P1626" t="str">
            <v>Current</v>
          </cell>
        </row>
        <row r="1627">
          <cell r="B1627">
            <v>40533</v>
          </cell>
          <cell r="C1627">
            <v>73</v>
          </cell>
          <cell r="D1627" t="str">
            <v>ON</v>
          </cell>
          <cell r="E1627" t="str">
            <v>Refinance External</v>
          </cell>
          <cell r="F1627" t="str">
            <v>Fixed</v>
          </cell>
          <cell r="I1627">
            <v>25.63</v>
          </cell>
          <cell r="J1627">
            <v>25.63</v>
          </cell>
          <cell r="K1627" t="str">
            <v>Conv</v>
          </cell>
          <cell r="L1627">
            <v>135736.70000000001</v>
          </cell>
          <cell r="M1627" t="str">
            <v>Owner-Occupied</v>
          </cell>
          <cell r="N1627">
            <v>0</v>
          </cell>
          <cell r="O1627">
            <v>43831</v>
          </cell>
          <cell r="P1627" t="str">
            <v>Current</v>
          </cell>
        </row>
        <row r="1628">
          <cell r="B1628">
            <v>42303</v>
          </cell>
          <cell r="C1628">
            <v>15</v>
          </cell>
          <cell r="D1628" t="str">
            <v>BC</v>
          </cell>
          <cell r="E1628" t="str">
            <v>Purchase</v>
          </cell>
          <cell r="F1628" t="str">
            <v>Fixed</v>
          </cell>
          <cell r="I1628">
            <v>43.67</v>
          </cell>
          <cell r="J1628">
            <v>36.32</v>
          </cell>
          <cell r="K1628" t="str">
            <v>Conv</v>
          </cell>
          <cell r="L1628">
            <v>497742.05</v>
          </cell>
          <cell r="M1628" t="str">
            <v>Owner-Occupied</v>
          </cell>
          <cell r="N1628">
            <v>0</v>
          </cell>
          <cell r="O1628">
            <v>43831</v>
          </cell>
          <cell r="P1628" t="str">
            <v>Current</v>
          </cell>
        </row>
        <row r="1629">
          <cell r="B1629">
            <v>42193</v>
          </cell>
          <cell r="C1629">
            <v>18</v>
          </cell>
          <cell r="D1629" t="str">
            <v>ON</v>
          </cell>
          <cell r="E1629" t="str">
            <v>Purchase</v>
          </cell>
          <cell r="F1629" t="str">
            <v>ARM</v>
          </cell>
          <cell r="I1629">
            <v>15.21</v>
          </cell>
          <cell r="J1629">
            <v>13.24</v>
          </cell>
          <cell r="K1629" t="str">
            <v>Conv</v>
          </cell>
          <cell r="L1629">
            <v>137013.6</v>
          </cell>
          <cell r="M1629" t="str">
            <v>Owner-Occupied</v>
          </cell>
          <cell r="N1629">
            <v>0</v>
          </cell>
          <cell r="O1629">
            <v>43831</v>
          </cell>
          <cell r="P1629" t="str">
            <v>Current</v>
          </cell>
        </row>
        <row r="1630">
          <cell r="B1630">
            <v>42439</v>
          </cell>
          <cell r="C1630">
            <v>10</v>
          </cell>
          <cell r="D1630" t="str">
            <v>BC</v>
          </cell>
          <cell r="E1630" t="str">
            <v>Purchase</v>
          </cell>
          <cell r="F1630" t="str">
            <v>Fixed</v>
          </cell>
          <cell r="I1630">
            <v>34.43</v>
          </cell>
          <cell r="J1630">
            <v>32.4</v>
          </cell>
          <cell r="K1630" t="str">
            <v>HiRatio</v>
          </cell>
          <cell r="L1630">
            <v>265348.7</v>
          </cell>
          <cell r="M1630" t="str">
            <v>Owner-Occupied</v>
          </cell>
          <cell r="N1630">
            <v>0</v>
          </cell>
          <cell r="O1630">
            <v>43831</v>
          </cell>
          <cell r="P1630" t="str">
            <v>Current</v>
          </cell>
        </row>
        <row r="1631">
          <cell r="B1631">
            <v>41087</v>
          </cell>
          <cell r="C1631">
            <v>55</v>
          </cell>
          <cell r="D1631" t="str">
            <v>AB</v>
          </cell>
          <cell r="E1631" t="str">
            <v>Purchase</v>
          </cell>
          <cell r="F1631" t="str">
            <v>Fixed</v>
          </cell>
          <cell r="I1631">
            <v>37.56</v>
          </cell>
          <cell r="J1631">
            <v>22.15</v>
          </cell>
          <cell r="K1631" t="str">
            <v>HiRatio</v>
          </cell>
          <cell r="L1631">
            <v>281345.15000000002</v>
          </cell>
          <cell r="M1631" t="str">
            <v>Owner-Occupied</v>
          </cell>
          <cell r="N1631">
            <v>0</v>
          </cell>
          <cell r="O1631">
            <v>43831</v>
          </cell>
          <cell r="P1631" t="str">
            <v>Current</v>
          </cell>
        </row>
        <row r="1632">
          <cell r="B1632">
            <v>41619</v>
          </cell>
          <cell r="C1632">
            <v>37</v>
          </cell>
          <cell r="D1632" t="str">
            <v>ON</v>
          </cell>
          <cell r="E1632" t="str">
            <v>Purchase</v>
          </cell>
          <cell r="F1632" t="str">
            <v>ARM</v>
          </cell>
          <cell r="I1632">
            <v>31.21</v>
          </cell>
          <cell r="J1632">
            <v>27.62</v>
          </cell>
          <cell r="K1632" t="str">
            <v>HiRatio</v>
          </cell>
          <cell r="L1632">
            <v>0</v>
          </cell>
          <cell r="M1632" t="str">
            <v>Owner-Occupied</v>
          </cell>
          <cell r="N1632">
            <v>4</v>
          </cell>
          <cell r="O1632">
            <v>42732</v>
          </cell>
          <cell r="P1632" t="str">
            <v>Current</v>
          </cell>
        </row>
        <row r="1633">
          <cell r="B1633">
            <v>42153</v>
          </cell>
          <cell r="C1633">
            <v>20</v>
          </cell>
          <cell r="D1633" t="str">
            <v>SK</v>
          </cell>
          <cell r="E1633" t="str">
            <v>Purchase</v>
          </cell>
          <cell r="F1633" t="str">
            <v>ARM</v>
          </cell>
          <cell r="I1633">
            <v>35.799999999999997</v>
          </cell>
          <cell r="J1633">
            <v>28.04</v>
          </cell>
          <cell r="K1633" t="str">
            <v>HiRatio</v>
          </cell>
          <cell r="L1633">
            <v>296319.27</v>
          </cell>
          <cell r="M1633" t="str">
            <v>Owner-Occupied</v>
          </cell>
          <cell r="N1633">
            <v>0</v>
          </cell>
          <cell r="O1633">
            <v>43831</v>
          </cell>
          <cell r="P1633" t="str">
            <v>Current</v>
          </cell>
        </row>
        <row r="1634">
          <cell r="B1634">
            <v>42215</v>
          </cell>
          <cell r="C1634">
            <v>18</v>
          </cell>
          <cell r="D1634" t="str">
            <v>AB</v>
          </cell>
          <cell r="E1634" t="str">
            <v>Refinance External</v>
          </cell>
          <cell r="F1634" t="str">
            <v>Fixed</v>
          </cell>
          <cell r="I1634">
            <v>43.86</v>
          </cell>
          <cell r="J1634">
            <v>27.23</v>
          </cell>
          <cell r="K1634" t="str">
            <v>Conv</v>
          </cell>
          <cell r="L1634">
            <v>354000.37</v>
          </cell>
          <cell r="M1634" t="str">
            <v>Owner-Occupied</v>
          </cell>
          <cell r="N1634">
            <v>0</v>
          </cell>
          <cell r="O1634">
            <v>43831</v>
          </cell>
          <cell r="P1634" t="str">
            <v>Current</v>
          </cell>
        </row>
        <row r="1635">
          <cell r="B1635">
            <v>42303</v>
          </cell>
          <cell r="C1635">
            <v>15</v>
          </cell>
          <cell r="D1635" t="str">
            <v>ON</v>
          </cell>
          <cell r="E1635" t="str">
            <v>Refinance External</v>
          </cell>
          <cell r="F1635" t="str">
            <v>Fixed</v>
          </cell>
          <cell r="I1635">
            <v>19.809999999999999</v>
          </cell>
          <cell r="J1635">
            <v>19.809999999999999</v>
          </cell>
          <cell r="K1635" t="str">
            <v>Conv</v>
          </cell>
          <cell r="L1635">
            <v>0</v>
          </cell>
          <cell r="M1635" t="str">
            <v>Owner-Occupied</v>
          </cell>
          <cell r="N1635">
            <v>4</v>
          </cell>
          <cell r="O1635">
            <v>42655</v>
          </cell>
          <cell r="P1635" t="str">
            <v>Current</v>
          </cell>
        </row>
        <row r="1636">
          <cell r="B1636">
            <v>41683</v>
          </cell>
          <cell r="C1636">
            <v>35</v>
          </cell>
          <cell r="D1636" t="str">
            <v>AB</v>
          </cell>
          <cell r="E1636" t="str">
            <v>Purchase</v>
          </cell>
          <cell r="F1636" t="str">
            <v>ARM</v>
          </cell>
          <cell r="I1636">
            <v>21.42</v>
          </cell>
          <cell r="J1636">
            <v>18.89</v>
          </cell>
          <cell r="K1636" t="str">
            <v>Conv</v>
          </cell>
          <cell r="L1636">
            <v>132410.32</v>
          </cell>
          <cell r="M1636" t="str">
            <v>Owner-Occupied</v>
          </cell>
          <cell r="N1636">
            <v>0</v>
          </cell>
          <cell r="O1636">
            <v>43831</v>
          </cell>
          <cell r="P1636" t="str">
            <v>Current</v>
          </cell>
        </row>
        <row r="1637">
          <cell r="B1637">
            <v>42016</v>
          </cell>
          <cell r="C1637">
            <v>24</v>
          </cell>
          <cell r="D1637" t="str">
            <v>BC</v>
          </cell>
          <cell r="E1637" t="str">
            <v>Transfer</v>
          </cell>
          <cell r="F1637" t="str">
            <v>Fixed</v>
          </cell>
          <cell r="I1637">
            <v>30.41</v>
          </cell>
          <cell r="J1637">
            <v>27.89</v>
          </cell>
          <cell r="K1637" t="str">
            <v>Conv</v>
          </cell>
          <cell r="L1637">
            <v>358476.41</v>
          </cell>
          <cell r="M1637" t="str">
            <v>Owner-Occupied</v>
          </cell>
          <cell r="N1637">
            <v>0</v>
          </cell>
          <cell r="O1637">
            <v>43831</v>
          </cell>
          <cell r="P1637" t="str">
            <v>Current</v>
          </cell>
        </row>
        <row r="1638">
          <cell r="B1638">
            <v>41586</v>
          </cell>
          <cell r="C1638">
            <v>38</v>
          </cell>
          <cell r="D1638" t="str">
            <v>AB</v>
          </cell>
          <cell r="E1638" t="str">
            <v>Purchase</v>
          </cell>
          <cell r="F1638" t="str">
            <v>Fixed</v>
          </cell>
          <cell r="I1638">
            <v>35.409999999999997</v>
          </cell>
          <cell r="J1638">
            <v>34.56</v>
          </cell>
          <cell r="K1638" t="str">
            <v>HiRatio</v>
          </cell>
          <cell r="L1638">
            <v>174286.58</v>
          </cell>
          <cell r="M1638" t="str">
            <v>Owner-Occupied</v>
          </cell>
          <cell r="N1638">
            <v>0</v>
          </cell>
          <cell r="O1638">
            <v>43831</v>
          </cell>
          <cell r="P1638" t="str">
            <v>Current</v>
          </cell>
        </row>
        <row r="1639">
          <cell r="B1639">
            <v>42613</v>
          </cell>
          <cell r="C1639">
            <v>5</v>
          </cell>
          <cell r="D1639" t="str">
            <v>ON</v>
          </cell>
          <cell r="E1639" t="str">
            <v>Purchase</v>
          </cell>
          <cell r="F1639" t="str">
            <v>Fixed</v>
          </cell>
          <cell r="I1639">
            <v>42.76</v>
          </cell>
          <cell r="J1639">
            <v>38.71</v>
          </cell>
          <cell r="K1639" t="str">
            <v>HiRatio</v>
          </cell>
          <cell r="L1639">
            <v>387663.06</v>
          </cell>
          <cell r="M1639" t="str">
            <v>Owner-Occupied</v>
          </cell>
          <cell r="N1639">
            <v>0</v>
          </cell>
          <cell r="O1639">
            <v>43831</v>
          </cell>
          <cell r="P1639" t="str">
            <v>Current</v>
          </cell>
        </row>
        <row r="1640">
          <cell r="B1640">
            <v>42107</v>
          </cell>
          <cell r="C1640">
            <v>21</v>
          </cell>
          <cell r="D1640" t="str">
            <v>AB</v>
          </cell>
          <cell r="E1640" t="str">
            <v>Purchase</v>
          </cell>
          <cell r="F1640" t="str">
            <v>Fixed</v>
          </cell>
          <cell r="I1640">
            <v>35.26</v>
          </cell>
          <cell r="J1640">
            <v>15.78</v>
          </cell>
          <cell r="K1640" t="str">
            <v>HiRatio</v>
          </cell>
          <cell r="L1640">
            <v>537674.52</v>
          </cell>
          <cell r="M1640" t="str">
            <v>Owner-Occupied</v>
          </cell>
          <cell r="N1640">
            <v>0</v>
          </cell>
          <cell r="O1640">
            <v>43831</v>
          </cell>
          <cell r="P1640" t="str">
            <v>Current</v>
          </cell>
        </row>
        <row r="1641">
          <cell r="B1641">
            <v>41451</v>
          </cell>
          <cell r="C1641">
            <v>43</v>
          </cell>
          <cell r="D1641" t="str">
            <v>ON</v>
          </cell>
          <cell r="E1641" t="str">
            <v>Purchase</v>
          </cell>
          <cell r="F1641" t="str">
            <v>Fixed</v>
          </cell>
          <cell r="I1641">
            <v>38.14</v>
          </cell>
          <cell r="J1641">
            <v>33.159999999999997</v>
          </cell>
          <cell r="K1641" t="str">
            <v>Conv</v>
          </cell>
          <cell r="L1641">
            <v>533869.94999999995</v>
          </cell>
          <cell r="M1641" t="str">
            <v>Owner-Occupied</v>
          </cell>
          <cell r="N1641">
            <v>0</v>
          </cell>
          <cell r="O1641">
            <v>43831</v>
          </cell>
          <cell r="P1641" t="str">
            <v>Current</v>
          </cell>
        </row>
        <row r="1642">
          <cell r="B1642">
            <v>41810</v>
          </cell>
          <cell r="C1642">
            <v>31</v>
          </cell>
          <cell r="D1642" t="str">
            <v>ON</v>
          </cell>
          <cell r="E1642" t="str">
            <v>ETO Existing Client</v>
          </cell>
          <cell r="F1642" t="str">
            <v>Fixed</v>
          </cell>
          <cell r="I1642">
            <v>20.74</v>
          </cell>
          <cell r="J1642">
            <v>18.64</v>
          </cell>
          <cell r="K1642" t="str">
            <v>Conv</v>
          </cell>
          <cell r="L1642">
            <v>0</v>
          </cell>
          <cell r="M1642" t="str">
            <v>Owner-Occupied</v>
          </cell>
          <cell r="N1642">
            <v>4</v>
          </cell>
          <cell r="O1642">
            <v>42521</v>
          </cell>
          <cell r="P1642" t="str">
            <v>Current</v>
          </cell>
        </row>
        <row r="1643">
          <cell r="B1643">
            <v>42185</v>
          </cell>
          <cell r="C1643">
            <v>19</v>
          </cell>
          <cell r="D1643" t="str">
            <v>ON</v>
          </cell>
          <cell r="E1643" t="str">
            <v>Purchase</v>
          </cell>
          <cell r="F1643" t="str">
            <v>ARM</v>
          </cell>
          <cell r="I1643">
            <v>36.619999999999997</v>
          </cell>
          <cell r="J1643">
            <v>14.63</v>
          </cell>
          <cell r="K1643" t="str">
            <v>Conv</v>
          </cell>
          <cell r="L1643">
            <v>407585.93</v>
          </cell>
          <cell r="M1643" t="str">
            <v>Owner-Occupied</v>
          </cell>
          <cell r="N1643">
            <v>0</v>
          </cell>
          <cell r="O1643">
            <v>43831</v>
          </cell>
          <cell r="P1643" t="str">
            <v>Current</v>
          </cell>
        </row>
        <row r="1644">
          <cell r="B1644">
            <v>41701</v>
          </cell>
          <cell r="C1644">
            <v>34</v>
          </cell>
          <cell r="D1644" t="str">
            <v>AB</v>
          </cell>
          <cell r="E1644" t="str">
            <v>Refinance External</v>
          </cell>
          <cell r="F1644" t="str">
            <v>Fixed</v>
          </cell>
          <cell r="I1644">
            <v>41.15</v>
          </cell>
          <cell r="J1644">
            <v>33.979999999999997</v>
          </cell>
          <cell r="K1644" t="str">
            <v>Conv</v>
          </cell>
          <cell r="L1644">
            <v>289766.42</v>
          </cell>
          <cell r="M1644" t="str">
            <v>Owner-Occupied</v>
          </cell>
          <cell r="N1644">
            <v>0</v>
          </cell>
          <cell r="O1644">
            <v>43831</v>
          </cell>
          <cell r="P1644" t="str">
            <v>Current</v>
          </cell>
        </row>
        <row r="1645">
          <cell r="B1645">
            <v>42179</v>
          </cell>
          <cell r="C1645">
            <v>19</v>
          </cell>
          <cell r="D1645" t="str">
            <v>BC</v>
          </cell>
          <cell r="E1645" t="str">
            <v>Refinance External</v>
          </cell>
          <cell r="F1645" t="str">
            <v>ARM</v>
          </cell>
          <cell r="I1645">
            <v>24.11</v>
          </cell>
          <cell r="J1645">
            <v>20.64</v>
          </cell>
          <cell r="K1645" t="str">
            <v>Conv</v>
          </cell>
          <cell r="L1645">
            <v>225515.95</v>
          </cell>
          <cell r="M1645" t="str">
            <v>Owner-Occupied</v>
          </cell>
          <cell r="N1645">
            <v>0</v>
          </cell>
          <cell r="O1645">
            <v>43831</v>
          </cell>
          <cell r="P1645" t="str">
            <v>Current</v>
          </cell>
        </row>
        <row r="1646">
          <cell r="B1646">
            <v>41842</v>
          </cell>
          <cell r="C1646">
            <v>30</v>
          </cell>
          <cell r="D1646" t="str">
            <v>ON</v>
          </cell>
          <cell r="E1646" t="str">
            <v>Purchase</v>
          </cell>
          <cell r="F1646" t="str">
            <v>ARM</v>
          </cell>
          <cell r="I1646">
            <v>33.04</v>
          </cell>
          <cell r="J1646">
            <v>26.53</v>
          </cell>
          <cell r="K1646" t="str">
            <v>Conv</v>
          </cell>
          <cell r="L1646">
            <v>299555.78000000003</v>
          </cell>
          <cell r="M1646" t="str">
            <v>Owner-Occupied</v>
          </cell>
          <cell r="N1646">
            <v>0</v>
          </cell>
          <cell r="O1646">
            <v>43831</v>
          </cell>
          <cell r="P1646" t="str">
            <v>Current</v>
          </cell>
        </row>
        <row r="1647">
          <cell r="B1647">
            <v>42125</v>
          </cell>
          <cell r="C1647">
            <v>20</v>
          </cell>
          <cell r="D1647" t="str">
            <v>AB</v>
          </cell>
          <cell r="E1647" t="str">
            <v>Purchase</v>
          </cell>
          <cell r="F1647" t="str">
            <v>Fixed</v>
          </cell>
          <cell r="I1647">
            <v>33.47</v>
          </cell>
          <cell r="J1647">
            <v>19.88</v>
          </cell>
          <cell r="K1647" t="str">
            <v>HiRatio</v>
          </cell>
          <cell r="L1647">
            <v>300122.21000000002</v>
          </cell>
          <cell r="M1647" t="str">
            <v>Owner-Occupied</v>
          </cell>
          <cell r="N1647">
            <v>0</v>
          </cell>
          <cell r="O1647">
            <v>43831</v>
          </cell>
          <cell r="P1647" t="str">
            <v>Current</v>
          </cell>
        </row>
        <row r="1648">
          <cell r="B1648">
            <v>41859</v>
          </cell>
          <cell r="C1648">
            <v>29</v>
          </cell>
          <cell r="D1648" t="str">
            <v>ON</v>
          </cell>
          <cell r="E1648" t="str">
            <v>Refinance External</v>
          </cell>
          <cell r="F1648" t="str">
            <v>ARM</v>
          </cell>
          <cell r="I1648">
            <v>36.96</v>
          </cell>
          <cell r="J1648">
            <v>18.22</v>
          </cell>
          <cell r="K1648" t="str">
            <v>Conv</v>
          </cell>
          <cell r="L1648">
            <v>201506.76</v>
          </cell>
          <cell r="M1648" t="str">
            <v>Owner-Occupied</v>
          </cell>
          <cell r="N1648">
            <v>0</v>
          </cell>
          <cell r="O1648">
            <v>43831</v>
          </cell>
          <cell r="P1648" t="str">
            <v>Current</v>
          </cell>
        </row>
        <row r="1649">
          <cell r="B1649">
            <v>41578</v>
          </cell>
          <cell r="C1649">
            <v>39</v>
          </cell>
          <cell r="D1649" t="str">
            <v>ON</v>
          </cell>
          <cell r="E1649" t="str">
            <v>Purchase</v>
          </cell>
          <cell r="F1649" t="str">
            <v>ARM</v>
          </cell>
          <cell r="I1649">
            <v>38.1</v>
          </cell>
          <cell r="J1649">
            <v>15.51</v>
          </cell>
          <cell r="K1649" t="str">
            <v>HiRatio</v>
          </cell>
          <cell r="L1649">
            <v>292834.02</v>
          </cell>
          <cell r="M1649" t="str">
            <v>Owner-Occupied</v>
          </cell>
          <cell r="N1649">
            <v>0</v>
          </cell>
          <cell r="O1649">
            <v>43831</v>
          </cell>
          <cell r="P1649" t="str">
            <v>Current</v>
          </cell>
        </row>
        <row r="1650">
          <cell r="B1650">
            <v>41598</v>
          </cell>
          <cell r="C1650">
            <v>38</v>
          </cell>
          <cell r="D1650" t="str">
            <v>ON</v>
          </cell>
          <cell r="E1650" t="str">
            <v>Purchase</v>
          </cell>
          <cell r="F1650" t="str">
            <v>ARM</v>
          </cell>
          <cell r="I1650">
            <v>34.78</v>
          </cell>
          <cell r="J1650">
            <v>25.2</v>
          </cell>
          <cell r="K1650" t="str">
            <v>HiRatio</v>
          </cell>
          <cell r="L1650">
            <v>319417.28000000003</v>
          </cell>
          <cell r="M1650" t="str">
            <v>Owner-Occupied</v>
          </cell>
          <cell r="N1650">
            <v>0</v>
          </cell>
          <cell r="O1650">
            <v>43831</v>
          </cell>
          <cell r="P1650" t="str">
            <v>Current</v>
          </cell>
        </row>
        <row r="1651">
          <cell r="B1651">
            <v>42495</v>
          </cell>
          <cell r="C1651">
            <v>8</v>
          </cell>
          <cell r="D1651" t="str">
            <v>ON</v>
          </cell>
          <cell r="E1651" t="str">
            <v>Transfer</v>
          </cell>
          <cell r="F1651" t="str">
            <v>ARM</v>
          </cell>
          <cell r="I1651">
            <v>27.72</v>
          </cell>
          <cell r="J1651">
            <v>16.829999999999998</v>
          </cell>
          <cell r="K1651" t="str">
            <v>Conv</v>
          </cell>
          <cell r="L1651">
            <v>183461.42</v>
          </cell>
          <cell r="M1651" t="str">
            <v>Owner-Occupied</v>
          </cell>
          <cell r="N1651">
            <v>0</v>
          </cell>
          <cell r="O1651">
            <v>43831</v>
          </cell>
          <cell r="P1651" t="str">
            <v>Current</v>
          </cell>
        </row>
        <row r="1652">
          <cell r="B1652">
            <v>41996</v>
          </cell>
          <cell r="C1652">
            <v>25</v>
          </cell>
          <cell r="D1652" t="str">
            <v>ON</v>
          </cell>
          <cell r="E1652" t="str">
            <v>Purchase</v>
          </cell>
          <cell r="F1652" t="str">
            <v>Fixed</v>
          </cell>
          <cell r="I1652">
            <v>36.049999999999997</v>
          </cell>
          <cell r="J1652">
            <v>36.049999999999997</v>
          </cell>
          <cell r="K1652" t="str">
            <v>HiRatio</v>
          </cell>
          <cell r="L1652">
            <v>212162.45</v>
          </cell>
          <cell r="M1652" t="str">
            <v>Owner-Occupied</v>
          </cell>
          <cell r="N1652">
            <v>0</v>
          </cell>
          <cell r="O1652">
            <v>43831</v>
          </cell>
          <cell r="P1652" t="str">
            <v>Current</v>
          </cell>
        </row>
        <row r="1653">
          <cell r="B1653">
            <v>42376</v>
          </cell>
          <cell r="C1653">
            <v>12</v>
          </cell>
          <cell r="D1653" t="str">
            <v>ON</v>
          </cell>
          <cell r="E1653" t="str">
            <v>Purchase</v>
          </cell>
          <cell r="F1653" t="str">
            <v>Fixed</v>
          </cell>
          <cell r="I1653">
            <v>40.39</v>
          </cell>
          <cell r="J1653">
            <v>38.82</v>
          </cell>
          <cell r="K1653" t="str">
            <v>Conv</v>
          </cell>
          <cell r="L1653">
            <v>104936.7</v>
          </cell>
          <cell r="M1653" t="str">
            <v>Owner-Occupied</v>
          </cell>
          <cell r="N1653">
            <v>0</v>
          </cell>
          <cell r="O1653">
            <v>43831</v>
          </cell>
          <cell r="P1653" t="str">
            <v>Current</v>
          </cell>
        </row>
        <row r="1654">
          <cell r="B1654">
            <v>42124</v>
          </cell>
          <cell r="C1654">
            <v>21</v>
          </cell>
          <cell r="D1654" t="str">
            <v>ON</v>
          </cell>
          <cell r="E1654" t="str">
            <v>Transfer</v>
          </cell>
          <cell r="F1654" t="str">
            <v>Fixed</v>
          </cell>
          <cell r="I1654">
            <v>22.83</v>
          </cell>
          <cell r="J1654">
            <v>18.260000000000002</v>
          </cell>
          <cell r="K1654" t="str">
            <v>Conv</v>
          </cell>
          <cell r="L1654">
            <v>151978.88</v>
          </cell>
          <cell r="M1654" t="str">
            <v>Owner-Occupied</v>
          </cell>
          <cell r="N1654">
            <v>0</v>
          </cell>
          <cell r="O1654">
            <v>43831</v>
          </cell>
          <cell r="P1654" t="str">
            <v>Current</v>
          </cell>
        </row>
        <row r="1655">
          <cell r="B1655">
            <v>41144</v>
          </cell>
          <cell r="C1655">
            <v>53</v>
          </cell>
          <cell r="D1655" t="str">
            <v>ON</v>
          </cell>
          <cell r="E1655" t="str">
            <v>Purchase</v>
          </cell>
          <cell r="F1655" t="str">
            <v>Fixed</v>
          </cell>
          <cell r="I1655">
            <v>22.14</v>
          </cell>
          <cell r="J1655">
            <v>18.989999999999998</v>
          </cell>
          <cell r="K1655" t="str">
            <v>HiRatio</v>
          </cell>
          <cell r="L1655">
            <v>0</v>
          </cell>
          <cell r="M1655" t="str">
            <v>Owner-Occupied</v>
          </cell>
          <cell r="N1655">
            <v>4</v>
          </cell>
          <cell r="O1655">
            <v>41824</v>
          </cell>
          <cell r="P1655" t="str">
            <v>Current</v>
          </cell>
        </row>
        <row r="1656">
          <cell r="B1656">
            <v>40802</v>
          </cell>
          <cell r="C1656">
            <v>64</v>
          </cell>
          <cell r="D1656" t="str">
            <v>AB</v>
          </cell>
          <cell r="E1656" t="str">
            <v>Purchase</v>
          </cell>
          <cell r="F1656" t="str">
            <v>Fixed</v>
          </cell>
          <cell r="I1656">
            <v>34.72</v>
          </cell>
          <cell r="J1656">
            <v>32.07</v>
          </cell>
          <cell r="K1656" t="str">
            <v>HiRatio</v>
          </cell>
          <cell r="L1656">
            <v>0</v>
          </cell>
          <cell r="M1656" t="str">
            <v>Owner-Occupied</v>
          </cell>
          <cell r="N1656">
            <v>4</v>
          </cell>
          <cell r="O1656">
            <v>41515</v>
          </cell>
          <cell r="P1656" t="str">
            <v>Current</v>
          </cell>
        </row>
        <row r="1657">
          <cell r="B1657">
            <v>41061</v>
          </cell>
          <cell r="C1657">
            <v>55</v>
          </cell>
          <cell r="D1657" t="str">
            <v>SK</v>
          </cell>
          <cell r="E1657" t="str">
            <v>Purchase</v>
          </cell>
          <cell r="F1657" t="str">
            <v>Fixed</v>
          </cell>
          <cell r="I1657">
            <v>26.21</v>
          </cell>
          <cell r="J1657">
            <v>15.68</v>
          </cell>
          <cell r="K1657" t="str">
            <v>HiRatio</v>
          </cell>
          <cell r="L1657">
            <v>159633.12</v>
          </cell>
          <cell r="M1657" t="str">
            <v>Owner-Occupied</v>
          </cell>
          <cell r="N1657">
            <v>0</v>
          </cell>
          <cell r="O1657">
            <v>43831</v>
          </cell>
          <cell r="P1657" t="str">
            <v>Current</v>
          </cell>
        </row>
        <row r="1658">
          <cell r="B1658">
            <v>40409</v>
          </cell>
          <cell r="C1658">
            <v>77</v>
          </cell>
          <cell r="D1658" t="str">
            <v>AB</v>
          </cell>
          <cell r="E1658" t="str">
            <v>Purchase</v>
          </cell>
          <cell r="F1658" t="str">
            <v>Fixed</v>
          </cell>
          <cell r="I1658">
            <v>25.44</v>
          </cell>
          <cell r="J1658">
            <v>12.89</v>
          </cell>
          <cell r="K1658" t="str">
            <v>Conv</v>
          </cell>
          <cell r="L1658">
            <v>129530.55</v>
          </cell>
          <cell r="M1658" t="str">
            <v>Owner-Occupied</v>
          </cell>
          <cell r="N1658">
            <v>0</v>
          </cell>
          <cell r="O1658">
            <v>43831</v>
          </cell>
          <cell r="P1658" t="str">
            <v>Current</v>
          </cell>
        </row>
        <row r="1659">
          <cell r="B1659">
            <v>41806</v>
          </cell>
          <cell r="C1659">
            <v>31</v>
          </cell>
          <cell r="D1659" t="str">
            <v>ON</v>
          </cell>
          <cell r="E1659" t="str">
            <v>Purchase</v>
          </cell>
          <cell r="F1659" t="str">
            <v>ARM</v>
          </cell>
          <cell r="I1659">
            <v>14.64</v>
          </cell>
          <cell r="J1659">
            <v>11.98</v>
          </cell>
          <cell r="K1659" t="str">
            <v>HiRatio</v>
          </cell>
          <cell r="L1659">
            <v>266335.38</v>
          </cell>
          <cell r="M1659" t="str">
            <v>Owner-Occupied</v>
          </cell>
          <cell r="N1659">
            <v>0</v>
          </cell>
          <cell r="O1659">
            <v>43831</v>
          </cell>
          <cell r="P1659" t="str">
            <v>Current</v>
          </cell>
        </row>
        <row r="1660">
          <cell r="B1660">
            <v>42403</v>
          </cell>
          <cell r="C1660">
            <v>11</v>
          </cell>
          <cell r="D1660" t="str">
            <v>ON</v>
          </cell>
          <cell r="E1660" t="str">
            <v>Purchase</v>
          </cell>
          <cell r="F1660" t="str">
            <v>Fixed</v>
          </cell>
          <cell r="I1660">
            <v>32.770000000000003</v>
          </cell>
          <cell r="J1660">
            <v>30.65</v>
          </cell>
          <cell r="K1660" t="str">
            <v>Conv</v>
          </cell>
          <cell r="L1660">
            <v>218040.39</v>
          </cell>
          <cell r="M1660" t="str">
            <v>Owner-Occupied</v>
          </cell>
          <cell r="N1660">
            <v>0</v>
          </cell>
          <cell r="O1660">
            <v>43831</v>
          </cell>
          <cell r="P1660" t="str">
            <v>Current</v>
          </cell>
        </row>
        <row r="1661">
          <cell r="B1661">
            <v>42508</v>
          </cell>
          <cell r="C1661">
            <v>8</v>
          </cell>
          <cell r="D1661" t="str">
            <v>ON</v>
          </cell>
          <cell r="E1661" t="str">
            <v>Purchase with Improvements</v>
          </cell>
          <cell r="F1661" t="str">
            <v>Fixed</v>
          </cell>
          <cell r="I1661">
            <v>43.98</v>
          </cell>
          <cell r="J1661">
            <v>25.84</v>
          </cell>
          <cell r="K1661" t="str">
            <v>HiRatio</v>
          </cell>
          <cell r="L1661">
            <v>300760.34000000003</v>
          </cell>
          <cell r="M1661" t="str">
            <v>Owner-Occupied</v>
          </cell>
          <cell r="N1661">
            <v>0</v>
          </cell>
          <cell r="O1661">
            <v>43831</v>
          </cell>
          <cell r="P1661" t="str">
            <v>Current</v>
          </cell>
        </row>
        <row r="1662">
          <cell r="B1662">
            <v>42506</v>
          </cell>
          <cell r="C1662">
            <v>8</v>
          </cell>
          <cell r="D1662" t="str">
            <v>ON</v>
          </cell>
          <cell r="E1662" t="str">
            <v>Purchase</v>
          </cell>
          <cell r="F1662" t="str">
            <v>Fixed</v>
          </cell>
          <cell r="I1662">
            <v>37.869999999999997</v>
          </cell>
          <cell r="J1662">
            <v>35.46</v>
          </cell>
          <cell r="K1662" t="str">
            <v>HiRatio</v>
          </cell>
          <cell r="L1662">
            <v>549556.26</v>
          </cell>
          <cell r="M1662" t="str">
            <v>Owner-Occupied</v>
          </cell>
          <cell r="N1662">
            <v>0</v>
          </cell>
          <cell r="O1662">
            <v>43831</v>
          </cell>
          <cell r="P1662" t="str">
            <v>Current</v>
          </cell>
        </row>
        <row r="1663">
          <cell r="B1663">
            <v>41767</v>
          </cell>
          <cell r="C1663">
            <v>32</v>
          </cell>
          <cell r="D1663" t="str">
            <v>ON</v>
          </cell>
          <cell r="E1663" t="str">
            <v>Purchase</v>
          </cell>
          <cell r="F1663" t="str">
            <v>ARM</v>
          </cell>
          <cell r="I1663">
            <v>32.76</v>
          </cell>
          <cell r="J1663">
            <v>25.57</v>
          </cell>
          <cell r="K1663" t="str">
            <v>HiRatio</v>
          </cell>
          <cell r="L1663">
            <v>302898.52</v>
          </cell>
          <cell r="M1663" t="str">
            <v>Owner-Occupied</v>
          </cell>
          <cell r="N1663">
            <v>0</v>
          </cell>
          <cell r="O1663">
            <v>43831</v>
          </cell>
          <cell r="P1663" t="str">
            <v>Current</v>
          </cell>
        </row>
        <row r="1664">
          <cell r="B1664">
            <v>41583</v>
          </cell>
          <cell r="C1664">
            <v>38</v>
          </cell>
          <cell r="D1664" t="str">
            <v>ON</v>
          </cell>
          <cell r="E1664" t="str">
            <v>Transfer</v>
          </cell>
          <cell r="F1664" t="str">
            <v>ARM</v>
          </cell>
          <cell r="I1664">
            <v>34.31</v>
          </cell>
          <cell r="J1664">
            <v>14.65</v>
          </cell>
          <cell r="K1664" t="str">
            <v>Conv</v>
          </cell>
          <cell r="L1664">
            <v>245733.51</v>
          </cell>
          <cell r="M1664" t="str">
            <v>Second Home</v>
          </cell>
          <cell r="N1664">
            <v>0</v>
          </cell>
          <cell r="O1664">
            <v>43831</v>
          </cell>
          <cell r="P1664" t="str">
            <v>Current</v>
          </cell>
        </row>
        <row r="1665">
          <cell r="B1665">
            <v>42376</v>
          </cell>
          <cell r="C1665">
            <v>12</v>
          </cell>
          <cell r="D1665" t="str">
            <v>ON</v>
          </cell>
          <cell r="E1665" t="str">
            <v>Purchase</v>
          </cell>
          <cell r="F1665" t="str">
            <v>ARM</v>
          </cell>
          <cell r="I1665">
            <v>36.549999999999997</v>
          </cell>
          <cell r="J1665">
            <v>14.47</v>
          </cell>
          <cell r="K1665" t="str">
            <v>HiRatio</v>
          </cell>
          <cell r="L1665">
            <v>263450.46999999997</v>
          </cell>
          <cell r="M1665" t="str">
            <v>Owner-Occupied</v>
          </cell>
          <cell r="N1665">
            <v>0</v>
          </cell>
          <cell r="O1665">
            <v>43831</v>
          </cell>
          <cell r="P1665" t="str">
            <v>Current</v>
          </cell>
        </row>
        <row r="1666">
          <cell r="B1666">
            <v>42034</v>
          </cell>
          <cell r="C1666">
            <v>24</v>
          </cell>
          <cell r="D1666" t="str">
            <v>ON</v>
          </cell>
          <cell r="E1666" t="str">
            <v>Purchase</v>
          </cell>
          <cell r="F1666" t="str">
            <v>Fixed</v>
          </cell>
          <cell r="I1666">
            <v>21.29</v>
          </cell>
          <cell r="J1666">
            <v>17.13</v>
          </cell>
          <cell r="K1666" t="str">
            <v>HiRatio</v>
          </cell>
          <cell r="L1666">
            <v>255183.59</v>
          </cell>
          <cell r="M1666" t="str">
            <v>Owner-Occupied</v>
          </cell>
          <cell r="N1666">
            <v>0</v>
          </cell>
          <cell r="O1666">
            <v>43831</v>
          </cell>
          <cell r="P1666" t="str">
            <v>Current</v>
          </cell>
        </row>
        <row r="1667">
          <cell r="B1667">
            <v>41859</v>
          </cell>
          <cell r="C1667">
            <v>29</v>
          </cell>
          <cell r="D1667" t="str">
            <v>ON</v>
          </cell>
          <cell r="E1667" t="str">
            <v>Purchase with Improvements</v>
          </cell>
          <cell r="F1667" t="str">
            <v>Fixed</v>
          </cell>
          <cell r="I1667">
            <v>31.52</v>
          </cell>
          <cell r="J1667">
            <v>23.42</v>
          </cell>
          <cell r="K1667" t="str">
            <v>HiRatio</v>
          </cell>
          <cell r="L1667">
            <v>239013.25</v>
          </cell>
          <cell r="M1667" t="str">
            <v>Owner-Occupied</v>
          </cell>
          <cell r="N1667">
            <v>0</v>
          </cell>
          <cell r="O1667">
            <v>43831</v>
          </cell>
          <cell r="P1667" t="str">
            <v>Current</v>
          </cell>
        </row>
        <row r="1668">
          <cell r="B1668">
            <v>41547</v>
          </cell>
          <cell r="C1668">
            <v>40</v>
          </cell>
          <cell r="D1668" t="str">
            <v>AB</v>
          </cell>
          <cell r="E1668" t="str">
            <v>Purchase</v>
          </cell>
          <cell r="F1668" t="str">
            <v>Fixed</v>
          </cell>
          <cell r="I1668">
            <v>39.82</v>
          </cell>
          <cell r="J1668">
            <v>29.04</v>
          </cell>
          <cell r="K1668" t="str">
            <v>HiRatio</v>
          </cell>
          <cell r="L1668">
            <v>279179.15999999997</v>
          </cell>
          <cell r="M1668" t="str">
            <v>Owner-Occupied</v>
          </cell>
          <cell r="N1668">
            <v>0</v>
          </cell>
          <cell r="O1668">
            <v>43831</v>
          </cell>
          <cell r="P1668" t="str">
            <v>Current</v>
          </cell>
        </row>
        <row r="1669">
          <cell r="B1669">
            <v>41844</v>
          </cell>
          <cell r="C1669">
            <v>30</v>
          </cell>
          <cell r="D1669" t="str">
            <v>ON</v>
          </cell>
          <cell r="E1669" t="str">
            <v>Purchase</v>
          </cell>
          <cell r="F1669" t="str">
            <v>ARM</v>
          </cell>
          <cell r="I1669">
            <v>31.63</v>
          </cell>
          <cell r="J1669">
            <v>18.32</v>
          </cell>
          <cell r="K1669" t="str">
            <v>Conv</v>
          </cell>
          <cell r="L1669">
            <v>216677.16</v>
          </cell>
          <cell r="M1669" t="str">
            <v>Owner-Occupied</v>
          </cell>
          <cell r="N1669">
            <v>0</v>
          </cell>
          <cell r="O1669">
            <v>43831</v>
          </cell>
          <cell r="P1669" t="str">
            <v>Current</v>
          </cell>
        </row>
        <row r="1670">
          <cell r="B1670">
            <v>42054</v>
          </cell>
          <cell r="C1670">
            <v>23</v>
          </cell>
          <cell r="D1670" t="str">
            <v>ON</v>
          </cell>
          <cell r="E1670" t="str">
            <v>Purchase</v>
          </cell>
          <cell r="F1670" t="str">
            <v>ARM</v>
          </cell>
          <cell r="I1670">
            <v>33.159999999999997</v>
          </cell>
          <cell r="J1670">
            <v>19.34</v>
          </cell>
          <cell r="K1670" t="str">
            <v>Conv</v>
          </cell>
          <cell r="L1670">
            <v>364631.76</v>
          </cell>
          <cell r="M1670" t="str">
            <v>Owner-Occupied</v>
          </cell>
          <cell r="N1670">
            <v>0</v>
          </cell>
          <cell r="O1670">
            <v>43831</v>
          </cell>
          <cell r="P1670" t="str">
            <v>Current</v>
          </cell>
        </row>
        <row r="1671">
          <cell r="B1671">
            <v>42061</v>
          </cell>
          <cell r="C1671">
            <v>23</v>
          </cell>
          <cell r="D1671" t="str">
            <v>AB</v>
          </cell>
          <cell r="E1671" t="str">
            <v>Purchase</v>
          </cell>
          <cell r="F1671" t="str">
            <v>Fixed</v>
          </cell>
          <cell r="I1671">
            <v>42.74</v>
          </cell>
          <cell r="J1671">
            <v>29.72</v>
          </cell>
          <cell r="K1671" t="str">
            <v>HiRatio</v>
          </cell>
          <cell r="L1671">
            <v>246016.98</v>
          </cell>
          <cell r="M1671" t="str">
            <v>Owner-Occupied</v>
          </cell>
          <cell r="N1671">
            <v>0</v>
          </cell>
          <cell r="O1671">
            <v>43831</v>
          </cell>
          <cell r="P1671" t="str">
            <v>Current</v>
          </cell>
        </row>
        <row r="1672">
          <cell r="B1672">
            <v>42200</v>
          </cell>
          <cell r="C1672">
            <v>18</v>
          </cell>
          <cell r="D1672" t="str">
            <v>SK</v>
          </cell>
          <cell r="E1672" t="str">
            <v>Purchase</v>
          </cell>
          <cell r="F1672" t="str">
            <v>Fixed</v>
          </cell>
          <cell r="I1672">
            <v>18.57</v>
          </cell>
          <cell r="J1672">
            <v>15.88</v>
          </cell>
          <cell r="K1672" t="str">
            <v>HiRatio</v>
          </cell>
          <cell r="L1672">
            <v>222078.47</v>
          </cell>
          <cell r="M1672" t="str">
            <v>Owner-Occupied</v>
          </cell>
          <cell r="N1672">
            <v>0</v>
          </cell>
          <cell r="O1672">
            <v>43831</v>
          </cell>
          <cell r="P1672" t="str">
            <v>Current</v>
          </cell>
        </row>
        <row r="1673">
          <cell r="B1673">
            <v>40830</v>
          </cell>
          <cell r="C1673">
            <v>63</v>
          </cell>
          <cell r="D1673" t="str">
            <v>ON</v>
          </cell>
          <cell r="E1673" t="str">
            <v>Refinance External</v>
          </cell>
          <cell r="F1673" t="str">
            <v>Fixed</v>
          </cell>
          <cell r="I1673">
            <v>34.369999999999997</v>
          </cell>
          <cell r="J1673">
            <v>25.35</v>
          </cell>
          <cell r="K1673" t="str">
            <v>HiRatio</v>
          </cell>
          <cell r="L1673">
            <v>0</v>
          </cell>
          <cell r="M1673" t="str">
            <v>Owner-Occupied</v>
          </cell>
          <cell r="N1673">
            <v>4</v>
          </cell>
          <cell r="O1673">
            <v>41740</v>
          </cell>
          <cell r="P1673" t="str">
            <v>Current</v>
          </cell>
        </row>
        <row r="1674">
          <cell r="B1674">
            <v>42073</v>
          </cell>
          <cell r="C1674">
            <v>22</v>
          </cell>
          <cell r="D1674" t="str">
            <v>ON</v>
          </cell>
          <cell r="E1674" t="str">
            <v>Purchase</v>
          </cell>
          <cell r="F1674" t="str">
            <v>ARM</v>
          </cell>
          <cell r="I1674">
            <v>33.58</v>
          </cell>
          <cell r="J1674">
            <v>29.52</v>
          </cell>
          <cell r="K1674" t="str">
            <v>HiRatio</v>
          </cell>
          <cell r="L1674">
            <v>556489.43999999994</v>
          </cell>
          <cell r="M1674" t="str">
            <v>Owner-Occupied</v>
          </cell>
          <cell r="N1674">
            <v>0</v>
          </cell>
          <cell r="O1674">
            <v>43831</v>
          </cell>
          <cell r="P1674" t="str">
            <v>Current</v>
          </cell>
        </row>
        <row r="1675">
          <cell r="B1675">
            <v>41771</v>
          </cell>
          <cell r="C1675">
            <v>32</v>
          </cell>
          <cell r="D1675" t="str">
            <v>BC</v>
          </cell>
          <cell r="E1675" t="str">
            <v>Transfer</v>
          </cell>
          <cell r="F1675" t="str">
            <v>Fixed</v>
          </cell>
          <cell r="I1675">
            <v>33.04</v>
          </cell>
          <cell r="J1675">
            <v>23.07</v>
          </cell>
          <cell r="K1675" t="str">
            <v>HiRatio</v>
          </cell>
          <cell r="L1675">
            <v>174927.25</v>
          </cell>
          <cell r="M1675" t="str">
            <v>Owner-Occupied</v>
          </cell>
          <cell r="N1675">
            <v>0</v>
          </cell>
          <cell r="O1675">
            <v>43831</v>
          </cell>
          <cell r="P1675" t="str">
            <v>Current</v>
          </cell>
        </row>
        <row r="1676">
          <cell r="B1676">
            <v>40848</v>
          </cell>
          <cell r="C1676">
            <v>62</v>
          </cell>
          <cell r="D1676" t="str">
            <v>SK</v>
          </cell>
          <cell r="E1676" t="str">
            <v>Purchase</v>
          </cell>
          <cell r="F1676" t="str">
            <v>Fixed</v>
          </cell>
          <cell r="I1676">
            <v>30.77</v>
          </cell>
          <cell r="J1676">
            <v>30.64</v>
          </cell>
          <cell r="K1676" t="str">
            <v>HiRatio</v>
          </cell>
          <cell r="L1676">
            <v>248935.36</v>
          </cell>
          <cell r="M1676" t="str">
            <v>Owner-Occupied</v>
          </cell>
          <cell r="N1676">
            <v>0</v>
          </cell>
          <cell r="O1676">
            <v>43831</v>
          </cell>
          <cell r="P1676" t="str">
            <v>Current</v>
          </cell>
        </row>
        <row r="1677">
          <cell r="B1677">
            <v>42158</v>
          </cell>
          <cell r="C1677">
            <v>19</v>
          </cell>
          <cell r="D1677" t="str">
            <v>MB</v>
          </cell>
          <cell r="E1677" t="str">
            <v>Purchase</v>
          </cell>
          <cell r="F1677" t="str">
            <v>ARM</v>
          </cell>
          <cell r="I1677">
            <v>24.33</v>
          </cell>
          <cell r="J1677">
            <v>12.51</v>
          </cell>
          <cell r="K1677" t="str">
            <v>HiRatio</v>
          </cell>
          <cell r="L1677">
            <v>533514.13</v>
          </cell>
          <cell r="M1677" t="str">
            <v>Owner-Occupied</v>
          </cell>
          <cell r="N1677">
            <v>0</v>
          </cell>
          <cell r="O1677">
            <v>43831</v>
          </cell>
          <cell r="P1677" t="str">
            <v>Current</v>
          </cell>
        </row>
        <row r="1678">
          <cell r="B1678">
            <v>40718</v>
          </cell>
          <cell r="C1678">
            <v>67</v>
          </cell>
          <cell r="D1678" t="str">
            <v>ON</v>
          </cell>
          <cell r="E1678" t="str">
            <v>Purchase</v>
          </cell>
          <cell r="F1678" t="str">
            <v>Fixed</v>
          </cell>
          <cell r="I1678">
            <v>42.89</v>
          </cell>
          <cell r="J1678">
            <v>41.69</v>
          </cell>
          <cell r="K1678" t="str">
            <v>HiRatio</v>
          </cell>
          <cell r="L1678">
            <v>0</v>
          </cell>
          <cell r="M1678" t="str">
            <v>Owner-Occupied</v>
          </cell>
          <cell r="N1678">
            <v>4</v>
          </cell>
          <cell r="O1678">
            <v>42548</v>
          </cell>
          <cell r="P1678" t="str">
            <v>Current</v>
          </cell>
        </row>
        <row r="1679">
          <cell r="B1679">
            <v>40819</v>
          </cell>
          <cell r="C1679">
            <v>63</v>
          </cell>
          <cell r="D1679" t="str">
            <v>AB</v>
          </cell>
          <cell r="E1679" t="str">
            <v>Purchase</v>
          </cell>
          <cell r="F1679" t="str">
            <v>Fixed</v>
          </cell>
          <cell r="I1679">
            <v>27.83</v>
          </cell>
          <cell r="J1679">
            <v>24.01</v>
          </cell>
          <cell r="K1679" t="str">
            <v>HiRatio</v>
          </cell>
          <cell r="L1679">
            <v>0</v>
          </cell>
          <cell r="M1679" t="str">
            <v>Owner-Occupied</v>
          </cell>
          <cell r="N1679">
            <v>4</v>
          </cell>
          <cell r="O1679">
            <v>42558</v>
          </cell>
          <cell r="P1679" t="str">
            <v>Current</v>
          </cell>
        </row>
        <row r="1680">
          <cell r="B1680">
            <v>42353</v>
          </cell>
          <cell r="C1680">
            <v>13</v>
          </cell>
          <cell r="D1680" t="str">
            <v>BC</v>
          </cell>
          <cell r="E1680" t="str">
            <v>Transfer</v>
          </cell>
          <cell r="F1680" t="str">
            <v>Fixed</v>
          </cell>
          <cell r="I1680">
            <v>42.2</v>
          </cell>
          <cell r="J1680">
            <v>22.49</v>
          </cell>
          <cell r="K1680" t="str">
            <v>Conv</v>
          </cell>
          <cell r="L1680">
            <v>236370.96</v>
          </cell>
          <cell r="M1680" t="str">
            <v>Owner-Occupied</v>
          </cell>
          <cell r="N1680">
            <v>0</v>
          </cell>
          <cell r="O1680">
            <v>43831</v>
          </cell>
          <cell r="P1680" t="str">
            <v>Current</v>
          </cell>
        </row>
        <row r="1681">
          <cell r="B1681">
            <v>41047</v>
          </cell>
          <cell r="C1681">
            <v>56</v>
          </cell>
          <cell r="D1681" t="str">
            <v>AB</v>
          </cell>
          <cell r="E1681" t="str">
            <v>Purchase</v>
          </cell>
          <cell r="F1681" t="str">
            <v>Fixed</v>
          </cell>
          <cell r="I1681">
            <v>40.46</v>
          </cell>
          <cell r="J1681">
            <v>27.36</v>
          </cell>
          <cell r="K1681" t="str">
            <v>HiRatio</v>
          </cell>
          <cell r="L1681">
            <v>318546.96000000002</v>
          </cell>
          <cell r="M1681" t="str">
            <v>Owner-Occupied</v>
          </cell>
          <cell r="N1681">
            <v>0</v>
          </cell>
          <cell r="O1681">
            <v>43831</v>
          </cell>
          <cell r="P1681" t="str">
            <v>Current</v>
          </cell>
        </row>
        <row r="1682">
          <cell r="B1682">
            <v>42422</v>
          </cell>
          <cell r="C1682">
            <v>11</v>
          </cell>
          <cell r="D1682" t="str">
            <v>ON</v>
          </cell>
          <cell r="E1682" t="str">
            <v>Purchase</v>
          </cell>
          <cell r="F1682" t="str">
            <v>Fixed</v>
          </cell>
          <cell r="I1682">
            <v>26.23</v>
          </cell>
          <cell r="J1682">
            <v>7.46</v>
          </cell>
          <cell r="K1682" t="str">
            <v>Conv</v>
          </cell>
          <cell r="L1682">
            <v>194565.09</v>
          </cell>
          <cell r="M1682" t="str">
            <v>Second Home</v>
          </cell>
          <cell r="N1682">
            <v>0</v>
          </cell>
          <cell r="O1682">
            <v>43831</v>
          </cell>
          <cell r="P1682" t="str">
            <v>Current</v>
          </cell>
        </row>
        <row r="1683">
          <cell r="B1683">
            <v>41942</v>
          </cell>
          <cell r="C1683">
            <v>27</v>
          </cell>
          <cell r="D1683" t="str">
            <v>ON</v>
          </cell>
          <cell r="E1683" t="str">
            <v>Transfer</v>
          </cell>
          <cell r="F1683" t="str">
            <v>Fixed</v>
          </cell>
          <cell r="I1683">
            <v>20.97</v>
          </cell>
          <cell r="J1683">
            <v>19.37</v>
          </cell>
          <cell r="K1683" t="str">
            <v>Conv</v>
          </cell>
          <cell r="L1683">
            <v>124596.78</v>
          </cell>
          <cell r="M1683" t="str">
            <v>Owner-Occupied</v>
          </cell>
          <cell r="N1683">
            <v>0</v>
          </cell>
          <cell r="O1683">
            <v>43831</v>
          </cell>
          <cell r="P1683" t="str">
            <v>Current</v>
          </cell>
        </row>
        <row r="1684">
          <cell r="B1684">
            <v>41243</v>
          </cell>
          <cell r="C1684">
            <v>50</v>
          </cell>
          <cell r="D1684" t="str">
            <v>ON</v>
          </cell>
          <cell r="E1684" t="str">
            <v>Purchase</v>
          </cell>
          <cell r="F1684" t="str">
            <v>Fixed</v>
          </cell>
          <cell r="I1684">
            <v>41.72</v>
          </cell>
          <cell r="J1684">
            <v>26.5</v>
          </cell>
          <cell r="K1684" t="str">
            <v>HiRatio</v>
          </cell>
          <cell r="L1684">
            <v>218081.42</v>
          </cell>
          <cell r="M1684" t="str">
            <v>Owner-Occupied</v>
          </cell>
          <cell r="N1684">
            <v>0</v>
          </cell>
          <cell r="O1684">
            <v>43831</v>
          </cell>
          <cell r="P1684" t="str">
            <v>Current</v>
          </cell>
        </row>
        <row r="1685">
          <cell r="B1685">
            <v>42657</v>
          </cell>
          <cell r="C1685">
            <v>3</v>
          </cell>
          <cell r="D1685" t="str">
            <v>ON</v>
          </cell>
          <cell r="E1685" t="str">
            <v>Purchase</v>
          </cell>
          <cell r="F1685" t="str">
            <v>Fixed</v>
          </cell>
          <cell r="I1685">
            <v>40.130000000000003</v>
          </cell>
          <cell r="J1685">
            <v>33.75</v>
          </cell>
          <cell r="K1685" t="str">
            <v>HiRatio</v>
          </cell>
          <cell r="L1685">
            <v>542186.9</v>
          </cell>
          <cell r="M1685" t="str">
            <v>Owner-Occupied</v>
          </cell>
          <cell r="N1685">
            <v>0</v>
          </cell>
          <cell r="O1685">
            <v>43831</v>
          </cell>
          <cell r="P1685" t="str">
            <v>Current</v>
          </cell>
        </row>
        <row r="1686">
          <cell r="B1686">
            <v>41120</v>
          </cell>
          <cell r="C1686">
            <v>54</v>
          </cell>
          <cell r="D1686" t="str">
            <v>ON</v>
          </cell>
          <cell r="E1686" t="str">
            <v>Purchase</v>
          </cell>
          <cell r="F1686" t="str">
            <v>Fixed</v>
          </cell>
          <cell r="I1686">
            <v>27.63</v>
          </cell>
          <cell r="J1686">
            <v>21.78</v>
          </cell>
          <cell r="K1686" t="str">
            <v>HiRatio</v>
          </cell>
          <cell r="L1686">
            <v>372919.89</v>
          </cell>
          <cell r="M1686" t="str">
            <v>Owner-Occupied</v>
          </cell>
          <cell r="N1686">
            <v>0</v>
          </cell>
          <cell r="O1686">
            <v>43831</v>
          </cell>
          <cell r="P1686" t="str">
            <v>Current</v>
          </cell>
        </row>
        <row r="1687">
          <cell r="B1687">
            <v>41029</v>
          </cell>
          <cell r="C1687">
            <v>57</v>
          </cell>
          <cell r="D1687" t="str">
            <v>BC</v>
          </cell>
          <cell r="E1687" t="str">
            <v>Purchase</v>
          </cell>
          <cell r="F1687" t="str">
            <v>ARM</v>
          </cell>
          <cell r="I1687">
            <v>37.619999999999997</v>
          </cell>
          <cell r="J1687">
            <v>41.31</v>
          </cell>
          <cell r="K1687" t="str">
            <v>Conv</v>
          </cell>
          <cell r="L1687">
            <v>372171.69</v>
          </cell>
          <cell r="M1687" t="str">
            <v>Owner-Occupied</v>
          </cell>
          <cell r="N1687">
            <v>0</v>
          </cell>
          <cell r="O1687">
            <v>43831</v>
          </cell>
          <cell r="P1687" t="str">
            <v>Current</v>
          </cell>
        </row>
        <row r="1688">
          <cell r="B1688">
            <v>40841</v>
          </cell>
          <cell r="C1688">
            <v>63</v>
          </cell>
          <cell r="D1688" t="str">
            <v>SK</v>
          </cell>
          <cell r="E1688" t="str">
            <v>Refinance External</v>
          </cell>
          <cell r="F1688" t="str">
            <v>Fixed</v>
          </cell>
          <cell r="I1688">
            <v>36.89</v>
          </cell>
          <cell r="J1688">
            <v>36.35</v>
          </cell>
          <cell r="K1688" t="str">
            <v>Conv</v>
          </cell>
          <cell r="L1688">
            <v>0</v>
          </cell>
          <cell r="M1688" t="str">
            <v>Owner-Occupied</v>
          </cell>
          <cell r="N1688">
            <v>4</v>
          </cell>
          <cell r="O1688">
            <v>42305</v>
          </cell>
          <cell r="P1688" t="str">
            <v>Current</v>
          </cell>
        </row>
        <row r="1689">
          <cell r="B1689">
            <v>41094</v>
          </cell>
          <cell r="C1689">
            <v>54</v>
          </cell>
          <cell r="D1689" t="str">
            <v>AB</v>
          </cell>
          <cell r="E1689" t="str">
            <v>Purchase</v>
          </cell>
          <cell r="F1689" t="str">
            <v>Fixed</v>
          </cell>
          <cell r="I1689">
            <v>25.7</v>
          </cell>
          <cell r="J1689">
            <v>23.83</v>
          </cell>
          <cell r="K1689" t="str">
            <v>HiRatio</v>
          </cell>
          <cell r="L1689">
            <v>278023.33</v>
          </cell>
          <cell r="M1689" t="str">
            <v>Owner-Occupied</v>
          </cell>
          <cell r="N1689">
            <v>0</v>
          </cell>
          <cell r="O1689">
            <v>43831</v>
          </cell>
          <cell r="P1689" t="str">
            <v>Current</v>
          </cell>
        </row>
        <row r="1690">
          <cell r="B1690">
            <v>42698</v>
          </cell>
          <cell r="C1690">
            <v>2</v>
          </cell>
          <cell r="D1690" t="str">
            <v>AB</v>
          </cell>
          <cell r="E1690" t="str">
            <v>Purchase</v>
          </cell>
          <cell r="F1690" t="str">
            <v>Fixed</v>
          </cell>
          <cell r="I1690">
            <v>37.380000000000003</v>
          </cell>
          <cell r="J1690">
            <v>35.880000000000003</v>
          </cell>
          <cell r="K1690" t="str">
            <v>HiRatio</v>
          </cell>
          <cell r="L1690">
            <v>267436.45</v>
          </cell>
          <cell r="M1690" t="str">
            <v>Owner-Occupied</v>
          </cell>
          <cell r="N1690">
            <v>0</v>
          </cell>
          <cell r="O1690">
            <v>43831</v>
          </cell>
          <cell r="P1690" t="str">
            <v>Current</v>
          </cell>
        </row>
        <row r="1691">
          <cell r="B1691">
            <v>42719</v>
          </cell>
          <cell r="C1691">
            <v>1</v>
          </cell>
          <cell r="D1691" t="str">
            <v>BC</v>
          </cell>
          <cell r="E1691" t="str">
            <v>Purchase</v>
          </cell>
          <cell r="F1691" t="str">
            <v>Fixed</v>
          </cell>
          <cell r="I1691">
            <v>25.55</v>
          </cell>
          <cell r="J1691">
            <v>19.29</v>
          </cell>
          <cell r="K1691" t="str">
            <v>HiRatio</v>
          </cell>
          <cell r="L1691">
            <v>455726.27</v>
          </cell>
          <cell r="M1691" t="str">
            <v>Owner-Occupied</v>
          </cell>
          <cell r="N1691">
            <v>0</v>
          </cell>
          <cell r="O1691">
            <v>43831</v>
          </cell>
          <cell r="P1691" t="str">
            <v>Current</v>
          </cell>
        </row>
        <row r="1692">
          <cell r="B1692">
            <v>40939</v>
          </cell>
          <cell r="C1692">
            <v>60</v>
          </cell>
          <cell r="D1692" t="str">
            <v>AB</v>
          </cell>
          <cell r="E1692" t="str">
            <v>Purchase</v>
          </cell>
          <cell r="F1692" t="str">
            <v>Fixed</v>
          </cell>
          <cell r="I1692">
            <v>36.75</v>
          </cell>
          <cell r="J1692">
            <v>7</v>
          </cell>
          <cell r="K1692" t="str">
            <v>HiRatio</v>
          </cell>
          <cell r="L1692">
            <v>0</v>
          </cell>
          <cell r="M1692" t="str">
            <v>Second Home</v>
          </cell>
          <cell r="N1692">
            <v>4</v>
          </cell>
          <cell r="O1692">
            <v>42765</v>
          </cell>
          <cell r="P1692" t="str">
            <v>Current</v>
          </cell>
        </row>
        <row r="1693">
          <cell r="B1693">
            <v>40892</v>
          </cell>
          <cell r="C1693">
            <v>61</v>
          </cell>
          <cell r="D1693" t="str">
            <v>BC</v>
          </cell>
          <cell r="E1693" t="str">
            <v>Purchase</v>
          </cell>
          <cell r="F1693" t="str">
            <v>Fixed</v>
          </cell>
          <cell r="I1693">
            <v>43.03</v>
          </cell>
          <cell r="J1693">
            <v>28.36</v>
          </cell>
          <cell r="K1693" t="str">
            <v>HiRatio</v>
          </cell>
          <cell r="L1693">
            <v>160368.06</v>
          </cell>
          <cell r="M1693" t="str">
            <v>Owner-Occupied</v>
          </cell>
          <cell r="N1693">
            <v>0</v>
          </cell>
          <cell r="O1693">
            <v>43831</v>
          </cell>
          <cell r="P1693" t="str">
            <v>Current</v>
          </cell>
        </row>
        <row r="1694">
          <cell r="B1694">
            <v>41845</v>
          </cell>
          <cell r="C1694">
            <v>30</v>
          </cell>
          <cell r="D1694" t="str">
            <v>ON</v>
          </cell>
          <cell r="E1694" t="str">
            <v>Refinance External</v>
          </cell>
          <cell r="F1694" t="str">
            <v>Fixed</v>
          </cell>
          <cell r="I1694">
            <v>42.1</v>
          </cell>
          <cell r="J1694">
            <v>27.97</v>
          </cell>
          <cell r="K1694" t="str">
            <v>Conv</v>
          </cell>
          <cell r="L1694">
            <v>192793.96</v>
          </cell>
          <cell r="M1694" t="str">
            <v>Owner-Occupied</v>
          </cell>
          <cell r="N1694">
            <v>0</v>
          </cell>
          <cell r="O1694">
            <v>43831</v>
          </cell>
          <cell r="P1694" t="str">
            <v>Current</v>
          </cell>
        </row>
        <row r="1695">
          <cell r="B1695">
            <v>41816</v>
          </cell>
          <cell r="C1695">
            <v>31</v>
          </cell>
          <cell r="D1695" t="str">
            <v>AB</v>
          </cell>
          <cell r="E1695" t="str">
            <v>Purchase with Improvements</v>
          </cell>
          <cell r="F1695" t="str">
            <v>ARM</v>
          </cell>
          <cell r="I1695">
            <v>30.01</v>
          </cell>
          <cell r="J1695">
            <v>16.61</v>
          </cell>
          <cell r="K1695" t="str">
            <v>HiRatio</v>
          </cell>
          <cell r="L1695">
            <v>382193.75</v>
          </cell>
          <cell r="M1695" t="str">
            <v>Owner-Occupied</v>
          </cell>
          <cell r="N1695">
            <v>0</v>
          </cell>
          <cell r="O1695">
            <v>43831</v>
          </cell>
          <cell r="P1695" t="str">
            <v>Current</v>
          </cell>
        </row>
        <row r="1696">
          <cell r="B1696">
            <v>40568</v>
          </cell>
          <cell r="C1696">
            <v>72</v>
          </cell>
          <cell r="D1696" t="str">
            <v>ON</v>
          </cell>
          <cell r="E1696" t="str">
            <v>Refinance External</v>
          </cell>
          <cell r="F1696" t="str">
            <v>Fixed</v>
          </cell>
          <cell r="I1696">
            <v>43.32</v>
          </cell>
          <cell r="J1696">
            <v>43.1</v>
          </cell>
          <cell r="K1696" t="str">
            <v>Conv</v>
          </cell>
          <cell r="L1696">
            <v>0</v>
          </cell>
          <cell r="M1696" t="str">
            <v>Owner-Occupied</v>
          </cell>
          <cell r="N1696">
            <v>4</v>
          </cell>
          <cell r="O1696">
            <v>41347</v>
          </cell>
          <cell r="P1696" t="str">
            <v>Current</v>
          </cell>
        </row>
        <row r="1697">
          <cell r="B1697">
            <v>42055</v>
          </cell>
          <cell r="C1697">
            <v>23</v>
          </cell>
          <cell r="D1697" t="str">
            <v>AB</v>
          </cell>
          <cell r="E1697" t="str">
            <v>Purchase</v>
          </cell>
          <cell r="F1697" t="str">
            <v>Fixed</v>
          </cell>
          <cell r="I1697">
            <v>31.55</v>
          </cell>
          <cell r="J1697">
            <v>29</v>
          </cell>
          <cell r="K1697" t="str">
            <v>HiRatio</v>
          </cell>
          <cell r="L1697">
            <v>322497.81</v>
          </cell>
          <cell r="M1697" t="str">
            <v>Owner-Occupied</v>
          </cell>
          <cell r="N1697">
            <v>0</v>
          </cell>
          <cell r="O1697">
            <v>43831</v>
          </cell>
          <cell r="P1697" t="str">
            <v>Current</v>
          </cell>
        </row>
        <row r="1698">
          <cell r="B1698">
            <v>41089</v>
          </cell>
          <cell r="C1698">
            <v>55</v>
          </cell>
          <cell r="D1698" t="str">
            <v>ON</v>
          </cell>
          <cell r="E1698" t="str">
            <v>Refinance External</v>
          </cell>
          <cell r="F1698" t="str">
            <v>Fixed</v>
          </cell>
          <cell r="I1698">
            <v>24.74</v>
          </cell>
          <cell r="J1698">
            <v>19.39</v>
          </cell>
          <cell r="K1698" t="str">
            <v>Conv</v>
          </cell>
          <cell r="L1698">
            <v>0</v>
          </cell>
          <cell r="M1698" t="str">
            <v>Owner-Occupied</v>
          </cell>
          <cell r="N1698">
            <v>4</v>
          </cell>
          <cell r="O1698">
            <v>41914</v>
          </cell>
          <cell r="P1698" t="str">
            <v>Current</v>
          </cell>
        </row>
        <row r="1699">
          <cell r="B1699">
            <v>41122</v>
          </cell>
          <cell r="C1699">
            <v>53</v>
          </cell>
          <cell r="D1699" t="str">
            <v>ON</v>
          </cell>
          <cell r="E1699" t="str">
            <v>Refinance External</v>
          </cell>
          <cell r="F1699" t="str">
            <v>Fixed</v>
          </cell>
          <cell r="I1699">
            <v>33.67</v>
          </cell>
          <cell r="J1699">
            <v>19.64</v>
          </cell>
          <cell r="K1699" t="str">
            <v>HiRatio</v>
          </cell>
          <cell r="L1699">
            <v>0</v>
          </cell>
          <cell r="M1699" t="str">
            <v>Owner-Occupied</v>
          </cell>
          <cell r="N1699">
            <v>4</v>
          </cell>
          <cell r="O1699">
            <v>41736</v>
          </cell>
          <cell r="P1699" t="str">
            <v>Current</v>
          </cell>
        </row>
        <row r="1700">
          <cell r="B1700">
            <v>41712</v>
          </cell>
          <cell r="C1700">
            <v>34</v>
          </cell>
          <cell r="D1700" t="str">
            <v>BC</v>
          </cell>
          <cell r="E1700" t="str">
            <v>Purchase</v>
          </cell>
          <cell r="F1700" t="str">
            <v>ARM</v>
          </cell>
          <cell r="I1700">
            <v>37.67</v>
          </cell>
          <cell r="J1700">
            <v>10.029999999999999</v>
          </cell>
          <cell r="K1700" t="str">
            <v>HiRatio</v>
          </cell>
          <cell r="L1700">
            <v>0</v>
          </cell>
          <cell r="M1700" t="str">
            <v>Second Home</v>
          </cell>
          <cell r="N1700">
            <v>4</v>
          </cell>
          <cell r="O1700">
            <v>42611</v>
          </cell>
          <cell r="P1700" t="str">
            <v>Current</v>
          </cell>
        </row>
        <row r="1701">
          <cell r="B1701">
            <v>40589</v>
          </cell>
          <cell r="C1701">
            <v>71</v>
          </cell>
          <cell r="D1701" t="str">
            <v>AB</v>
          </cell>
          <cell r="E1701" t="str">
            <v>Purchase</v>
          </cell>
          <cell r="F1701" t="str">
            <v>ARM</v>
          </cell>
          <cell r="I1701">
            <v>32.24</v>
          </cell>
          <cell r="J1701">
            <v>29.71</v>
          </cell>
          <cell r="K1701" t="str">
            <v>Conv</v>
          </cell>
          <cell r="L1701">
            <v>282109.43</v>
          </cell>
          <cell r="M1701" t="str">
            <v>Owner-Occupied</v>
          </cell>
          <cell r="N1701">
            <v>0</v>
          </cell>
          <cell r="O1701">
            <v>43831</v>
          </cell>
          <cell r="P1701" t="str">
            <v>Current</v>
          </cell>
        </row>
        <row r="1702">
          <cell r="B1702">
            <v>41820</v>
          </cell>
          <cell r="C1702">
            <v>31</v>
          </cell>
          <cell r="D1702" t="str">
            <v>AB</v>
          </cell>
          <cell r="E1702" t="str">
            <v>Purchase</v>
          </cell>
          <cell r="F1702" t="str">
            <v>Fixed</v>
          </cell>
          <cell r="I1702">
            <v>42.75</v>
          </cell>
          <cell r="J1702">
            <v>38.950000000000003</v>
          </cell>
          <cell r="K1702" t="str">
            <v>HiRatio</v>
          </cell>
          <cell r="L1702">
            <v>470580.75</v>
          </cell>
          <cell r="M1702" t="str">
            <v>Owner-Occupied</v>
          </cell>
          <cell r="N1702">
            <v>0</v>
          </cell>
          <cell r="O1702">
            <v>43831</v>
          </cell>
          <cell r="P1702" t="str">
            <v>Current</v>
          </cell>
        </row>
        <row r="1703">
          <cell r="B1703">
            <v>40939</v>
          </cell>
          <cell r="C1703">
            <v>60</v>
          </cell>
          <cell r="D1703" t="str">
            <v>AB</v>
          </cell>
          <cell r="E1703" t="str">
            <v>Purchase</v>
          </cell>
          <cell r="F1703" t="str">
            <v>ARM</v>
          </cell>
          <cell r="I1703">
            <v>41.96</v>
          </cell>
          <cell r="J1703">
            <v>13.41</v>
          </cell>
          <cell r="K1703" t="str">
            <v>Conv</v>
          </cell>
          <cell r="L1703">
            <v>0</v>
          </cell>
          <cell r="M1703" t="str">
            <v>Rental</v>
          </cell>
          <cell r="N1703">
            <v>4</v>
          </cell>
          <cell r="O1703">
            <v>41612</v>
          </cell>
          <cell r="P1703" t="str">
            <v>Current</v>
          </cell>
        </row>
        <row r="1704">
          <cell r="B1704">
            <v>42108</v>
          </cell>
          <cell r="C1704">
            <v>21</v>
          </cell>
          <cell r="D1704" t="str">
            <v>ON</v>
          </cell>
          <cell r="E1704" t="str">
            <v>Refinance External</v>
          </cell>
          <cell r="F1704" t="str">
            <v>ARM</v>
          </cell>
          <cell r="I1704">
            <v>17.96</v>
          </cell>
          <cell r="J1704">
            <v>17.09</v>
          </cell>
          <cell r="K1704" t="str">
            <v>Conv</v>
          </cell>
          <cell r="L1704">
            <v>383207.41</v>
          </cell>
          <cell r="M1704" t="str">
            <v>Owner-Occupied</v>
          </cell>
          <cell r="N1704">
            <v>0</v>
          </cell>
          <cell r="O1704">
            <v>43831</v>
          </cell>
          <cell r="P1704" t="str">
            <v>Current</v>
          </cell>
        </row>
        <row r="1705">
          <cell r="B1705">
            <v>42156</v>
          </cell>
          <cell r="C1705">
            <v>19</v>
          </cell>
          <cell r="D1705" t="str">
            <v>AB</v>
          </cell>
          <cell r="E1705" t="str">
            <v>Purchase</v>
          </cell>
          <cell r="F1705" t="str">
            <v>Fixed</v>
          </cell>
          <cell r="I1705">
            <v>37.549999999999997</v>
          </cell>
          <cell r="J1705">
            <v>37.299999999999997</v>
          </cell>
          <cell r="K1705" t="str">
            <v>HiRatio</v>
          </cell>
          <cell r="L1705">
            <v>290163.94</v>
          </cell>
          <cell r="M1705" t="str">
            <v>Owner-Occupied</v>
          </cell>
          <cell r="N1705">
            <v>0</v>
          </cell>
          <cell r="O1705">
            <v>43831</v>
          </cell>
          <cell r="P1705" t="str">
            <v>Current</v>
          </cell>
        </row>
        <row r="1706">
          <cell r="B1706">
            <v>40830</v>
          </cell>
          <cell r="C1706">
            <v>63</v>
          </cell>
          <cell r="D1706" t="str">
            <v>ON</v>
          </cell>
          <cell r="E1706" t="str">
            <v>Refinance External</v>
          </cell>
          <cell r="F1706" t="str">
            <v>Fixed</v>
          </cell>
          <cell r="I1706">
            <v>44.76</v>
          </cell>
          <cell r="J1706">
            <v>18.899999999999999</v>
          </cell>
          <cell r="K1706" t="str">
            <v>Conv</v>
          </cell>
          <cell r="L1706">
            <v>0</v>
          </cell>
          <cell r="M1706" t="str">
            <v>Rental</v>
          </cell>
          <cell r="N1706">
            <v>4</v>
          </cell>
          <cell r="O1706">
            <v>41498</v>
          </cell>
          <cell r="P1706" t="str">
            <v>Current</v>
          </cell>
        </row>
        <row r="1707">
          <cell r="B1707">
            <v>42311</v>
          </cell>
          <cell r="C1707">
            <v>14</v>
          </cell>
          <cell r="D1707" t="str">
            <v>BC</v>
          </cell>
          <cell r="E1707" t="str">
            <v>Transfer</v>
          </cell>
          <cell r="F1707" t="str">
            <v>ARM</v>
          </cell>
          <cell r="I1707">
            <v>30.84</v>
          </cell>
          <cell r="J1707">
            <v>27.2</v>
          </cell>
          <cell r="K1707" t="str">
            <v>Conv</v>
          </cell>
          <cell r="L1707">
            <v>201787.48</v>
          </cell>
          <cell r="M1707" t="str">
            <v>Owner-Occupied</v>
          </cell>
          <cell r="N1707">
            <v>0</v>
          </cell>
          <cell r="O1707">
            <v>43831</v>
          </cell>
          <cell r="P1707" t="str">
            <v>Current</v>
          </cell>
        </row>
        <row r="1708">
          <cell r="B1708">
            <v>42720</v>
          </cell>
          <cell r="C1708">
            <v>1</v>
          </cell>
          <cell r="D1708" t="str">
            <v>AB</v>
          </cell>
          <cell r="E1708" t="str">
            <v>Refinance External</v>
          </cell>
          <cell r="F1708" t="str">
            <v>Fixed</v>
          </cell>
          <cell r="I1708">
            <v>41.35</v>
          </cell>
          <cell r="J1708">
            <v>32.869999999999997</v>
          </cell>
          <cell r="K1708" t="str">
            <v>Conv</v>
          </cell>
          <cell r="L1708">
            <v>358889.67</v>
          </cell>
          <cell r="M1708" t="str">
            <v>Owner-Occupied</v>
          </cell>
          <cell r="N1708">
            <v>0</v>
          </cell>
          <cell r="O1708">
            <v>43831</v>
          </cell>
          <cell r="P1708" t="str">
            <v>Current</v>
          </cell>
        </row>
        <row r="1709">
          <cell r="B1709">
            <v>41726</v>
          </cell>
          <cell r="C1709">
            <v>34</v>
          </cell>
          <cell r="D1709" t="str">
            <v>AB</v>
          </cell>
          <cell r="E1709" t="str">
            <v>Refinance External</v>
          </cell>
          <cell r="F1709" t="str">
            <v>Fixed</v>
          </cell>
          <cell r="I1709">
            <v>38.78</v>
          </cell>
          <cell r="J1709">
            <v>38.78</v>
          </cell>
          <cell r="K1709" t="str">
            <v>Conv</v>
          </cell>
          <cell r="L1709">
            <v>0</v>
          </cell>
          <cell r="M1709" t="str">
            <v>Owner-Occupied</v>
          </cell>
          <cell r="N1709">
            <v>4</v>
          </cell>
          <cell r="O1709">
            <v>42468</v>
          </cell>
          <cell r="P1709" t="str">
            <v>Current</v>
          </cell>
        </row>
        <row r="1710">
          <cell r="B1710">
            <v>42068</v>
          </cell>
          <cell r="C1710">
            <v>22</v>
          </cell>
          <cell r="D1710" t="str">
            <v>BC</v>
          </cell>
          <cell r="E1710" t="str">
            <v>Purchase</v>
          </cell>
          <cell r="F1710" t="str">
            <v>ARM</v>
          </cell>
          <cell r="I1710">
            <v>35.090000000000003</v>
          </cell>
          <cell r="J1710">
            <v>24.39</v>
          </cell>
          <cell r="K1710" t="str">
            <v>Conv</v>
          </cell>
          <cell r="L1710">
            <v>0</v>
          </cell>
          <cell r="M1710" t="str">
            <v>Owner-Occupied</v>
          </cell>
          <cell r="N1710">
            <v>4</v>
          </cell>
          <cell r="O1710">
            <v>42591</v>
          </cell>
          <cell r="P1710" t="str">
            <v>Current</v>
          </cell>
        </row>
        <row r="1711">
          <cell r="B1711">
            <v>42537</v>
          </cell>
          <cell r="C1711">
            <v>7</v>
          </cell>
          <cell r="D1711" t="str">
            <v>BC</v>
          </cell>
          <cell r="E1711" t="str">
            <v>Purchase</v>
          </cell>
          <cell r="F1711" t="str">
            <v>Fixed</v>
          </cell>
          <cell r="I1711">
            <v>38.6</v>
          </cell>
          <cell r="J1711">
            <v>36.24</v>
          </cell>
          <cell r="K1711" t="str">
            <v>Conv</v>
          </cell>
          <cell r="L1711">
            <v>245992.88</v>
          </cell>
          <cell r="M1711" t="str">
            <v>Owner-Occupied</v>
          </cell>
          <cell r="N1711">
            <v>0</v>
          </cell>
          <cell r="O1711">
            <v>43831</v>
          </cell>
          <cell r="P1711" t="str">
            <v>Current</v>
          </cell>
        </row>
        <row r="1712">
          <cell r="B1712">
            <v>42475</v>
          </cell>
          <cell r="C1712">
            <v>9</v>
          </cell>
          <cell r="D1712" t="str">
            <v>BC</v>
          </cell>
          <cell r="E1712" t="str">
            <v>Refinance External</v>
          </cell>
          <cell r="F1712" t="str">
            <v>ARM</v>
          </cell>
          <cell r="I1712">
            <v>22.68</v>
          </cell>
          <cell r="J1712">
            <v>17.61</v>
          </cell>
          <cell r="K1712" t="str">
            <v>Conv</v>
          </cell>
          <cell r="L1712">
            <v>224798.11</v>
          </cell>
          <cell r="M1712" t="str">
            <v>Owner-Occupied</v>
          </cell>
          <cell r="N1712">
            <v>0</v>
          </cell>
          <cell r="O1712">
            <v>43831</v>
          </cell>
          <cell r="P1712" t="str">
            <v>Current</v>
          </cell>
        </row>
        <row r="1713">
          <cell r="B1713">
            <v>41607</v>
          </cell>
          <cell r="C1713">
            <v>38</v>
          </cell>
          <cell r="D1713" t="str">
            <v>ON</v>
          </cell>
          <cell r="E1713" t="str">
            <v>Refinance External</v>
          </cell>
          <cell r="F1713" t="str">
            <v>Fixed</v>
          </cell>
          <cell r="I1713">
            <v>30.08</v>
          </cell>
          <cell r="J1713">
            <v>10.74</v>
          </cell>
          <cell r="K1713" t="str">
            <v>Conv</v>
          </cell>
          <cell r="L1713">
            <v>366116.25</v>
          </cell>
          <cell r="M1713" t="str">
            <v>Owner-Occupied</v>
          </cell>
          <cell r="N1713">
            <v>0</v>
          </cell>
          <cell r="O1713">
            <v>43831</v>
          </cell>
          <cell r="P1713" t="str">
            <v>Current</v>
          </cell>
        </row>
        <row r="1714">
          <cell r="B1714">
            <v>41842</v>
          </cell>
          <cell r="C1714">
            <v>30</v>
          </cell>
          <cell r="D1714" t="str">
            <v>ON</v>
          </cell>
          <cell r="E1714" t="str">
            <v>Purchase</v>
          </cell>
          <cell r="F1714" t="str">
            <v>ARM</v>
          </cell>
          <cell r="I1714">
            <v>26.78</v>
          </cell>
          <cell r="J1714">
            <v>19.739999999999998</v>
          </cell>
          <cell r="K1714" t="str">
            <v>Conv</v>
          </cell>
          <cell r="L1714">
            <v>0</v>
          </cell>
          <cell r="M1714" t="str">
            <v>Owner-Occupied</v>
          </cell>
          <cell r="N1714">
            <v>4</v>
          </cell>
          <cell r="O1714">
            <v>42762</v>
          </cell>
          <cell r="P1714" t="str">
            <v>Current</v>
          </cell>
        </row>
        <row r="1715">
          <cell r="B1715">
            <v>42258</v>
          </cell>
          <cell r="C1715">
            <v>16</v>
          </cell>
          <cell r="D1715" t="str">
            <v>ON</v>
          </cell>
          <cell r="E1715" t="str">
            <v>Refinance External</v>
          </cell>
          <cell r="F1715" t="str">
            <v>ARM</v>
          </cell>
          <cell r="I1715">
            <v>32.42</v>
          </cell>
          <cell r="J1715">
            <v>23.51</v>
          </cell>
          <cell r="K1715" t="str">
            <v>Conv</v>
          </cell>
          <cell r="L1715">
            <v>425193.53</v>
          </cell>
          <cell r="M1715" t="str">
            <v>Owner-Occupied</v>
          </cell>
          <cell r="N1715">
            <v>0</v>
          </cell>
          <cell r="O1715">
            <v>43831</v>
          </cell>
          <cell r="P1715" t="str">
            <v>Current</v>
          </cell>
        </row>
        <row r="1716">
          <cell r="B1716">
            <v>40724</v>
          </cell>
          <cell r="C1716">
            <v>67</v>
          </cell>
          <cell r="D1716" t="str">
            <v>AB</v>
          </cell>
          <cell r="E1716" t="str">
            <v>Purchase</v>
          </cell>
          <cell r="F1716" t="str">
            <v>Fixed</v>
          </cell>
          <cell r="I1716">
            <v>32.4</v>
          </cell>
          <cell r="J1716">
            <v>30.41</v>
          </cell>
          <cell r="K1716" t="str">
            <v>HiRatio</v>
          </cell>
          <cell r="L1716">
            <v>0</v>
          </cell>
          <cell r="M1716" t="str">
            <v>Owner-Occupied</v>
          </cell>
          <cell r="N1716">
            <v>4</v>
          </cell>
          <cell r="O1716">
            <v>42566</v>
          </cell>
          <cell r="P1716" t="str">
            <v>Current</v>
          </cell>
        </row>
        <row r="1717">
          <cell r="B1717">
            <v>42146</v>
          </cell>
          <cell r="C1717">
            <v>20</v>
          </cell>
          <cell r="D1717" t="str">
            <v>ON</v>
          </cell>
          <cell r="E1717" t="str">
            <v>Purchase</v>
          </cell>
          <cell r="F1717" t="str">
            <v>Fixed</v>
          </cell>
          <cell r="I1717">
            <v>40.71</v>
          </cell>
          <cell r="J1717">
            <v>33.36</v>
          </cell>
          <cell r="K1717" t="str">
            <v>HiRatio</v>
          </cell>
          <cell r="L1717">
            <v>369142.56</v>
          </cell>
          <cell r="M1717" t="str">
            <v>Owner-Occupied</v>
          </cell>
          <cell r="N1717">
            <v>0</v>
          </cell>
          <cell r="O1717">
            <v>43831</v>
          </cell>
          <cell r="P1717" t="str">
            <v>0-29</v>
          </cell>
        </row>
        <row r="1718">
          <cell r="B1718">
            <v>42457</v>
          </cell>
          <cell r="C1718">
            <v>10</v>
          </cell>
          <cell r="D1718" t="str">
            <v>BC</v>
          </cell>
          <cell r="E1718" t="str">
            <v>Refinance External</v>
          </cell>
          <cell r="F1718" t="str">
            <v>ARM</v>
          </cell>
          <cell r="I1718">
            <v>34.770000000000003</v>
          </cell>
          <cell r="J1718">
            <v>30.41</v>
          </cell>
          <cell r="K1718" t="str">
            <v>Conv</v>
          </cell>
          <cell r="L1718">
            <v>431149.46</v>
          </cell>
          <cell r="M1718" t="str">
            <v>Owner-Occupied</v>
          </cell>
          <cell r="N1718">
            <v>0</v>
          </cell>
          <cell r="O1718">
            <v>43831</v>
          </cell>
          <cell r="P1718" t="str">
            <v>Current</v>
          </cell>
        </row>
        <row r="1719">
          <cell r="B1719">
            <v>41222</v>
          </cell>
          <cell r="C1719">
            <v>50</v>
          </cell>
          <cell r="D1719" t="str">
            <v>ON</v>
          </cell>
          <cell r="E1719" t="str">
            <v>Purchase</v>
          </cell>
          <cell r="F1719" t="str">
            <v>Fixed</v>
          </cell>
          <cell r="I1719">
            <v>36.49</v>
          </cell>
          <cell r="J1719">
            <v>35.1</v>
          </cell>
          <cell r="K1719" t="str">
            <v>HiRatio</v>
          </cell>
          <cell r="L1719">
            <v>0</v>
          </cell>
          <cell r="M1719" t="str">
            <v>Owner-Occupied</v>
          </cell>
          <cell r="N1719">
            <v>4</v>
          </cell>
          <cell r="O1719">
            <v>41604</v>
          </cell>
          <cell r="P1719" t="str">
            <v>Current</v>
          </cell>
        </row>
        <row r="1720">
          <cell r="B1720">
            <v>40787</v>
          </cell>
          <cell r="C1720">
            <v>64</v>
          </cell>
          <cell r="D1720" t="str">
            <v>AB</v>
          </cell>
          <cell r="E1720" t="str">
            <v>Purchase</v>
          </cell>
          <cell r="F1720" t="str">
            <v>Fixed</v>
          </cell>
          <cell r="I1720">
            <v>16.61</v>
          </cell>
          <cell r="J1720">
            <v>15.22</v>
          </cell>
          <cell r="K1720" t="str">
            <v>Conv</v>
          </cell>
          <cell r="L1720">
            <v>0</v>
          </cell>
          <cell r="M1720" t="str">
            <v>Owner-Occupied</v>
          </cell>
          <cell r="N1720">
            <v>4</v>
          </cell>
          <cell r="O1720">
            <v>42640</v>
          </cell>
          <cell r="P1720" t="str">
            <v>Current</v>
          </cell>
        </row>
        <row r="1721">
          <cell r="B1721">
            <v>42108</v>
          </cell>
          <cell r="C1721">
            <v>21</v>
          </cell>
          <cell r="D1721" t="str">
            <v>ON</v>
          </cell>
          <cell r="E1721" t="str">
            <v>Refinance External</v>
          </cell>
          <cell r="F1721" t="str">
            <v>Fixed</v>
          </cell>
          <cell r="I1721">
            <v>42.64</v>
          </cell>
          <cell r="J1721">
            <v>17.809999999999999</v>
          </cell>
          <cell r="K1721" t="str">
            <v>Conv</v>
          </cell>
          <cell r="L1721">
            <v>153854.63</v>
          </cell>
          <cell r="M1721" t="str">
            <v>Owner-Occupied</v>
          </cell>
          <cell r="N1721">
            <v>0</v>
          </cell>
          <cell r="O1721">
            <v>43831</v>
          </cell>
          <cell r="P1721" t="str">
            <v>Current</v>
          </cell>
        </row>
        <row r="1722">
          <cell r="B1722">
            <v>40879</v>
          </cell>
          <cell r="C1722">
            <v>61</v>
          </cell>
          <cell r="D1722" t="str">
            <v>AB</v>
          </cell>
          <cell r="E1722" t="str">
            <v>Refinance External</v>
          </cell>
          <cell r="F1722" t="str">
            <v>Fixed</v>
          </cell>
          <cell r="I1722">
            <v>36.06</v>
          </cell>
          <cell r="J1722">
            <v>13.88</v>
          </cell>
          <cell r="K1722" t="str">
            <v>HiRatio</v>
          </cell>
          <cell r="L1722">
            <v>154859.53</v>
          </cell>
          <cell r="M1722" t="str">
            <v>Owner-Occupied</v>
          </cell>
          <cell r="N1722">
            <v>0</v>
          </cell>
          <cell r="O1722">
            <v>43831</v>
          </cell>
          <cell r="P1722" t="str">
            <v>Current</v>
          </cell>
        </row>
        <row r="1723">
          <cell r="B1723">
            <v>42527</v>
          </cell>
          <cell r="C1723">
            <v>7</v>
          </cell>
          <cell r="D1723" t="str">
            <v>ON</v>
          </cell>
          <cell r="E1723" t="str">
            <v>Purchase</v>
          </cell>
          <cell r="F1723" t="str">
            <v>Fixed</v>
          </cell>
          <cell r="I1723">
            <v>34.85</v>
          </cell>
          <cell r="J1723">
            <v>5.63</v>
          </cell>
          <cell r="K1723" t="str">
            <v>Conv</v>
          </cell>
          <cell r="L1723">
            <v>437698.87</v>
          </cell>
          <cell r="M1723" t="str">
            <v>Owner-Occupied</v>
          </cell>
          <cell r="N1723">
            <v>0</v>
          </cell>
          <cell r="O1723">
            <v>43831</v>
          </cell>
          <cell r="P1723" t="str">
            <v>Current</v>
          </cell>
        </row>
        <row r="1724">
          <cell r="B1724">
            <v>41106</v>
          </cell>
          <cell r="C1724">
            <v>54</v>
          </cell>
          <cell r="D1724" t="str">
            <v>ON</v>
          </cell>
          <cell r="E1724" t="str">
            <v>Purchase</v>
          </cell>
          <cell r="F1724" t="str">
            <v>ARM</v>
          </cell>
          <cell r="I1724">
            <v>33.24</v>
          </cell>
          <cell r="J1724">
            <v>14.79</v>
          </cell>
          <cell r="K1724" t="str">
            <v>HiRatio</v>
          </cell>
          <cell r="L1724">
            <v>295614.83</v>
          </cell>
          <cell r="M1724" t="str">
            <v>Owner-Occupied</v>
          </cell>
          <cell r="N1724">
            <v>0</v>
          </cell>
          <cell r="O1724">
            <v>43831</v>
          </cell>
          <cell r="P1724" t="str">
            <v>Current</v>
          </cell>
        </row>
        <row r="1725">
          <cell r="B1725">
            <v>42598</v>
          </cell>
          <cell r="C1725">
            <v>5</v>
          </cell>
          <cell r="D1725" t="str">
            <v>BC</v>
          </cell>
          <cell r="E1725" t="str">
            <v>Purchase</v>
          </cell>
          <cell r="F1725" t="str">
            <v>Fixed</v>
          </cell>
          <cell r="I1725">
            <v>41.42</v>
          </cell>
          <cell r="J1725">
            <v>41.02</v>
          </cell>
          <cell r="K1725" t="str">
            <v>Conv</v>
          </cell>
          <cell r="L1725">
            <v>416796.78</v>
          </cell>
          <cell r="M1725" t="str">
            <v>Owner-Occupied</v>
          </cell>
          <cell r="N1725">
            <v>0</v>
          </cell>
          <cell r="O1725">
            <v>43831</v>
          </cell>
          <cell r="P1725" t="str">
            <v>Current</v>
          </cell>
        </row>
        <row r="1726">
          <cell r="B1726">
            <v>41598</v>
          </cell>
          <cell r="C1726">
            <v>38</v>
          </cell>
          <cell r="D1726" t="str">
            <v>ON</v>
          </cell>
          <cell r="E1726" t="str">
            <v>Purchase</v>
          </cell>
          <cell r="F1726" t="str">
            <v>Fixed</v>
          </cell>
          <cell r="I1726">
            <v>39.619999999999997</v>
          </cell>
          <cell r="J1726">
            <v>33.67</v>
          </cell>
          <cell r="K1726" t="str">
            <v>HiRatio</v>
          </cell>
          <cell r="L1726">
            <v>0</v>
          </cell>
          <cell r="M1726" t="str">
            <v>Owner-Occupied</v>
          </cell>
          <cell r="N1726">
            <v>4</v>
          </cell>
          <cell r="O1726">
            <v>42712</v>
          </cell>
          <cell r="P1726" t="str">
            <v>Current</v>
          </cell>
        </row>
        <row r="1727">
          <cell r="B1727">
            <v>42047</v>
          </cell>
          <cell r="C1727">
            <v>23</v>
          </cell>
          <cell r="D1727" t="str">
            <v>AB</v>
          </cell>
          <cell r="E1727" t="str">
            <v>Refinance External</v>
          </cell>
          <cell r="F1727" t="str">
            <v>Fixed</v>
          </cell>
          <cell r="I1727">
            <v>34.86</v>
          </cell>
          <cell r="J1727">
            <v>34.86</v>
          </cell>
          <cell r="K1727" t="str">
            <v>Conv</v>
          </cell>
          <cell r="L1727">
            <v>403987.93</v>
          </cell>
          <cell r="M1727" t="str">
            <v>Owner-Occupied</v>
          </cell>
          <cell r="N1727">
            <v>0</v>
          </cell>
          <cell r="O1727">
            <v>43831</v>
          </cell>
          <cell r="P1727" t="str">
            <v>Current</v>
          </cell>
        </row>
        <row r="1728">
          <cell r="B1728">
            <v>41038</v>
          </cell>
          <cell r="C1728">
            <v>56</v>
          </cell>
          <cell r="D1728" t="str">
            <v>BC</v>
          </cell>
          <cell r="E1728" t="str">
            <v>Refinance External</v>
          </cell>
          <cell r="F1728" t="str">
            <v>Fixed</v>
          </cell>
          <cell r="I1728">
            <v>34.049999999999997</v>
          </cell>
          <cell r="J1728">
            <v>21.83</v>
          </cell>
          <cell r="K1728" t="str">
            <v>Conv</v>
          </cell>
          <cell r="L1728">
            <v>252634.33</v>
          </cell>
          <cell r="M1728" t="str">
            <v>Owner-Occupied</v>
          </cell>
          <cell r="N1728">
            <v>0</v>
          </cell>
          <cell r="O1728">
            <v>43831</v>
          </cell>
          <cell r="P1728" t="str">
            <v>Current</v>
          </cell>
        </row>
        <row r="1729">
          <cell r="B1729">
            <v>40690</v>
          </cell>
          <cell r="C1729">
            <v>68</v>
          </cell>
          <cell r="D1729" t="str">
            <v>BC</v>
          </cell>
          <cell r="E1729" t="str">
            <v>Refinance External</v>
          </cell>
          <cell r="F1729" t="str">
            <v>ARM</v>
          </cell>
          <cell r="I1729">
            <v>30.87</v>
          </cell>
          <cell r="J1729">
            <v>12.25</v>
          </cell>
          <cell r="K1729" t="str">
            <v>Conv</v>
          </cell>
          <cell r="L1729">
            <v>293584.96999999997</v>
          </cell>
          <cell r="M1729" t="str">
            <v>Owner-Occupied</v>
          </cell>
          <cell r="N1729">
            <v>0</v>
          </cell>
          <cell r="O1729">
            <v>43831</v>
          </cell>
          <cell r="P1729" t="str">
            <v>Current</v>
          </cell>
        </row>
        <row r="1730">
          <cell r="B1730">
            <v>42398</v>
          </cell>
          <cell r="C1730">
            <v>12</v>
          </cell>
          <cell r="D1730" t="str">
            <v>AB</v>
          </cell>
          <cell r="E1730" t="str">
            <v>Purchase</v>
          </cell>
          <cell r="F1730" t="str">
            <v>Fixed</v>
          </cell>
          <cell r="I1730">
            <v>40.479999999999997</v>
          </cell>
          <cell r="J1730">
            <v>21.74</v>
          </cell>
          <cell r="K1730" t="str">
            <v>HiRatio</v>
          </cell>
          <cell r="L1730">
            <v>542786.14</v>
          </cell>
          <cell r="M1730" t="str">
            <v>Owner-Occupied</v>
          </cell>
          <cell r="N1730">
            <v>0</v>
          </cell>
          <cell r="O1730">
            <v>43831</v>
          </cell>
          <cell r="P1730" t="str">
            <v>Current</v>
          </cell>
        </row>
        <row r="1731">
          <cell r="B1731">
            <v>40963</v>
          </cell>
          <cell r="C1731">
            <v>59</v>
          </cell>
          <cell r="D1731" t="str">
            <v>ON</v>
          </cell>
          <cell r="E1731" t="str">
            <v>Purchase</v>
          </cell>
          <cell r="F1731" t="str">
            <v>Fixed</v>
          </cell>
          <cell r="I1731">
            <v>43.01</v>
          </cell>
          <cell r="J1731">
            <v>12.12</v>
          </cell>
          <cell r="K1731" t="str">
            <v>Conv</v>
          </cell>
          <cell r="L1731">
            <v>0</v>
          </cell>
          <cell r="M1731" t="str">
            <v>Rental</v>
          </cell>
          <cell r="N1731">
            <v>4</v>
          </cell>
          <cell r="O1731">
            <v>42332</v>
          </cell>
          <cell r="P1731" t="str">
            <v>Current</v>
          </cell>
        </row>
        <row r="1732">
          <cell r="B1732">
            <v>42270</v>
          </cell>
          <cell r="C1732">
            <v>16</v>
          </cell>
          <cell r="D1732" t="str">
            <v>ON</v>
          </cell>
          <cell r="E1732" t="str">
            <v>Purchase</v>
          </cell>
          <cell r="F1732" t="str">
            <v>ARM</v>
          </cell>
          <cell r="I1732">
            <v>24.14</v>
          </cell>
          <cell r="J1732">
            <v>21.49</v>
          </cell>
          <cell r="K1732" t="str">
            <v>Conv</v>
          </cell>
          <cell r="L1732">
            <v>240291.24</v>
          </cell>
          <cell r="M1732" t="str">
            <v>Owner-Occupied</v>
          </cell>
          <cell r="N1732">
            <v>0</v>
          </cell>
          <cell r="O1732">
            <v>43831</v>
          </cell>
          <cell r="P1732" t="str">
            <v>Current</v>
          </cell>
        </row>
        <row r="1733">
          <cell r="B1733">
            <v>41955</v>
          </cell>
          <cell r="C1733">
            <v>26</v>
          </cell>
          <cell r="D1733" t="str">
            <v>ON</v>
          </cell>
          <cell r="E1733" t="str">
            <v>Refinance External</v>
          </cell>
          <cell r="F1733" t="str">
            <v>Fixed</v>
          </cell>
          <cell r="I1733">
            <v>34.369999999999997</v>
          </cell>
          <cell r="J1733">
            <v>33.49</v>
          </cell>
          <cell r="K1733" t="str">
            <v>Conv</v>
          </cell>
          <cell r="L1733">
            <v>371965.88</v>
          </cell>
          <cell r="M1733" t="str">
            <v>Owner-Occupied</v>
          </cell>
          <cell r="N1733">
            <v>0</v>
          </cell>
          <cell r="O1733">
            <v>43831</v>
          </cell>
          <cell r="P1733" t="str">
            <v>Current</v>
          </cell>
        </row>
        <row r="1734">
          <cell r="B1734">
            <v>42466</v>
          </cell>
          <cell r="C1734">
            <v>9</v>
          </cell>
          <cell r="D1734" t="str">
            <v>BC</v>
          </cell>
          <cell r="E1734" t="str">
            <v>Purchase</v>
          </cell>
          <cell r="F1734" t="str">
            <v>Fixed</v>
          </cell>
          <cell r="I1734">
            <v>26.58</v>
          </cell>
          <cell r="J1734">
            <v>25.27</v>
          </cell>
          <cell r="K1734" t="str">
            <v>Conv</v>
          </cell>
          <cell r="L1734">
            <v>142811.51</v>
          </cell>
          <cell r="M1734" t="str">
            <v>Owner-Occupied</v>
          </cell>
          <cell r="N1734">
            <v>0</v>
          </cell>
          <cell r="O1734">
            <v>43831</v>
          </cell>
          <cell r="P1734" t="str">
            <v>Current</v>
          </cell>
        </row>
        <row r="1735">
          <cell r="B1735">
            <v>42278</v>
          </cell>
          <cell r="C1735">
            <v>15</v>
          </cell>
          <cell r="D1735" t="str">
            <v>ON</v>
          </cell>
          <cell r="E1735" t="str">
            <v>Purchase</v>
          </cell>
          <cell r="F1735" t="str">
            <v>ARM</v>
          </cell>
          <cell r="I1735">
            <v>26.01</v>
          </cell>
          <cell r="J1735">
            <v>21.88</v>
          </cell>
          <cell r="K1735" t="str">
            <v>Conv</v>
          </cell>
          <cell r="L1735">
            <v>221333.59</v>
          </cell>
          <cell r="M1735" t="str">
            <v>Owner-Occupied</v>
          </cell>
          <cell r="N1735">
            <v>0</v>
          </cell>
          <cell r="O1735">
            <v>43831</v>
          </cell>
          <cell r="P1735" t="str">
            <v>Current</v>
          </cell>
        </row>
        <row r="1736">
          <cell r="B1736">
            <v>40690</v>
          </cell>
          <cell r="C1736">
            <v>68</v>
          </cell>
          <cell r="D1736" t="str">
            <v>AB</v>
          </cell>
          <cell r="E1736" t="str">
            <v>Refinance External</v>
          </cell>
          <cell r="F1736" t="str">
            <v>Fixed</v>
          </cell>
          <cell r="I1736">
            <v>37.94</v>
          </cell>
          <cell r="J1736">
            <v>31.58</v>
          </cell>
          <cell r="K1736" t="str">
            <v>Conv</v>
          </cell>
          <cell r="L1736">
            <v>245544.78</v>
          </cell>
          <cell r="M1736" t="str">
            <v>Owner-Occupied</v>
          </cell>
          <cell r="N1736">
            <v>0</v>
          </cell>
          <cell r="O1736">
            <v>43831</v>
          </cell>
          <cell r="P1736" t="str">
            <v>Current</v>
          </cell>
        </row>
        <row r="1737">
          <cell r="B1737">
            <v>42160</v>
          </cell>
          <cell r="C1737">
            <v>19</v>
          </cell>
          <cell r="D1737" t="str">
            <v>ON</v>
          </cell>
          <cell r="E1737" t="str">
            <v>Refinance External</v>
          </cell>
          <cell r="F1737" t="str">
            <v>Fixed</v>
          </cell>
          <cell r="I1737">
            <v>27.73</v>
          </cell>
          <cell r="J1737">
            <v>18.399999999999999</v>
          </cell>
          <cell r="K1737" t="str">
            <v>Conv</v>
          </cell>
          <cell r="L1737">
            <v>233555.03</v>
          </cell>
          <cell r="M1737" t="str">
            <v>Owner-Occupied</v>
          </cell>
          <cell r="N1737">
            <v>0</v>
          </cell>
          <cell r="O1737">
            <v>43831</v>
          </cell>
          <cell r="P1737" t="str">
            <v>Current</v>
          </cell>
        </row>
        <row r="1738">
          <cell r="B1738">
            <v>42058</v>
          </cell>
          <cell r="C1738">
            <v>23</v>
          </cell>
          <cell r="D1738" t="str">
            <v>ON</v>
          </cell>
          <cell r="E1738" t="str">
            <v>Refinance External</v>
          </cell>
          <cell r="F1738" t="str">
            <v>ARM</v>
          </cell>
          <cell r="I1738">
            <v>20.6</v>
          </cell>
          <cell r="J1738">
            <v>19.53</v>
          </cell>
          <cell r="K1738" t="str">
            <v>Conv</v>
          </cell>
          <cell r="L1738">
            <v>425302.01</v>
          </cell>
          <cell r="M1738" t="str">
            <v>Owner-Occupied</v>
          </cell>
          <cell r="N1738">
            <v>0</v>
          </cell>
          <cell r="O1738">
            <v>43831</v>
          </cell>
          <cell r="P1738" t="str">
            <v>Current</v>
          </cell>
        </row>
        <row r="1739">
          <cell r="B1739">
            <v>41792</v>
          </cell>
          <cell r="C1739">
            <v>31</v>
          </cell>
          <cell r="D1739" t="str">
            <v>ON</v>
          </cell>
          <cell r="E1739" t="str">
            <v>Refinance External</v>
          </cell>
          <cell r="F1739" t="str">
            <v>ARM</v>
          </cell>
          <cell r="I1739">
            <v>25.66</v>
          </cell>
          <cell r="J1739">
            <v>23.79</v>
          </cell>
          <cell r="K1739" t="str">
            <v>Conv</v>
          </cell>
          <cell r="L1739">
            <v>217759.8</v>
          </cell>
          <cell r="M1739" t="str">
            <v>Owner-Occupied</v>
          </cell>
          <cell r="N1739">
            <v>0</v>
          </cell>
          <cell r="O1739">
            <v>43831</v>
          </cell>
          <cell r="P1739" t="str">
            <v>Current</v>
          </cell>
        </row>
        <row r="1740">
          <cell r="B1740">
            <v>40661</v>
          </cell>
          <cell r="C1740">
            <v>69</v>
          </cell>
          <cell r="D1740" t="str">
            <v>BC</v>
          </cell>
          <cell r="E1740" t="str">
            <v>Refinance External</v>
          </cell>
          <cell r="F1740" t="str">
            <v>Fixed</v>
          </cell>
          <cell r="I1740">
            <v>39.69</v>
          </cell>
          <cell r="J1740">
            <v>39.33</v>
          </cell>
          <cell r="K1740" t="str">
            <v>Conv</v>
          </cell>
          <cell r="L1740">
            <v>0</v>
          </cell>
          <cell r="M1740" t="str">
            <v>Owner-Occupied</v>
          </cell>
          <cell r="N1740">
            <v>4</v>
          </cell>
          <cell r="O1740">
            <v>41766</v>
          </cell>
          <cell r="P1740" t="str">
            <v>Current</v>
          </cell>
        </row>
        <row r="1741">
          <cell r="B1741">
            <v>40802</v>
          </cell>
          <cell r="C1741">
            <v>64</v>
          </cell>
          <cell r="D1741" t="str">
            <v>NS</v>
          </cell>
          <cell r="E1741" t="str">
            <v>Refinance External</v>
          </cell>
          <cell r="F1741" t="str">
            <v>Fixed</v>
          </cell>
          <cell r="I1741">
            <v>37.229999999999997</v>
          </cell>
          <cell r="J1741">
            <v>12.02</v>
          </cell>
          <cell r="K1741" t="str">
            <v>HiRatio</v>
          </cell>
          <cell r="L1741">
            <v>124497.88</v>
          </cell>
          <cell r="M1741" t="str">
            <v>Owner-Occupied</v>
          </cell>
          <cell r="N1741">
            <v>0</v>
          </cell>
          <cell r="O1741">
            <v>43831</v>
          </cell>
          <cell r="P1741" t="str">
            <v>Current</v>
          </cell>
        </row>
        <row r="1742">
          <cell r="B1742">
            <v>42062</v>
          </cell>
          <cell r="C1742">
            <v>23</v>
          </cell>
          <cell r="D1742" t="str">
            <v>NS</v>
          </cell>
          <cell r="E1742" t="str">
            <v>Purchase</v>
          </cell>
          <cell r="F1742" t="str">
            <v>Fixed</v>
          </cell>
          <cell r="I1742">
            <v>39.9</v>
          </cell>
          <cell r="J1742">
            <v>21.51</v>
          </cell>
          <cell r="K1742" t="str">
            <v>HiRatio</v>
          </cell>
          <cell r="L1742">
            <v>303739.76</v>
          </cell>
          <cell r="M1742" t="str">
            <v>Owner-Occupied</v>
          </cell>
          <cell r="N1742">
            <v>0</v>
          </cell>
          <cell r="O1742">
            <v>43831</v>
          </cell>
          <cell r="P1742" t="str">
            <v>Current</v>
          </cell>
        </row>
        <row r="1743">
          <cell r="B1743">
            <v>41417</v>
          </cell>
          <cell r="C1743">
            <v>44</v>
          </cell>
          <cell r="D1743" t="str">
            <v>SK</v>
          </cell>
          <cell r="E1743" t="str">
            <v>Purchase with Improvements</v>
          </cell>
          <cell r="F1743" t="str">
            <v>Fixed</v>
          </cell>
          <cell r="I1743">
            <v>40.36</v>
          </cell>
          <cell r="J1743">
            <v>22.38</v>
          </cell>
          <cell r="K1743" t="str">
            <v>HiRatio</v>
          </cell>
          <cell r="L1743">
            <v>297809.40999999997</v>
          </cell>
          <cell r="M1743" t="str">
            <v>Owner-Occupied</v>
          </cell>
          <cell r="N1743">
            <v>0</v>
          </cell>
          <cell r="O1743">
            <v>43831</v>
          </cell>
          <cell r="P1743" t="str">
            <v>Current</v>
          </cell>
        </row>
        <row r="1744">
          <cell r="B1744">
            <v>40773</v>
          </cell>
          <cell r="C1744">
            <v>65</v>
          </cell>
          <cell r="D1744" t="str">
            <v>ON</v>
          </cell>
          <cell r="E1744" t="str">
            <v>Purchase</v>
          </cell>
          <cell r="F1744" t="str">
            <v>Fixed</v>
          </cell>
          <cell r="I1744">
            <v>26.76</v>
          </cell>
          <cell r="J1744">
            <v>26.35</v>
          </cell>
          <cell r="K1744" t="str">
            <v>HiRatio</v>
          </cell>
          <cell r="L1744">
            <v>0</v>
          </cell>
          <cell r="M1744" t="str">
            <v>Owner-Occupied</v>
          </cell>
          <cell r="N1744">
            <v>4</v>
          </cell>
          <cell r="O1744">
            <v>42601</v>
          </cell>
          <cell r="P1744" t="str">
            <v>Current</v>
          </cell>
        </row>
        <row r="1745">
          <cell r="B1745">
            <v>40774</v>
          </cell>
          <cell r="C1745">
            <v>65</v>
          </cell>
          <cell r="D1745" t="str">
            <v>ON</v>
          </cell>
          <cell r="E1745" t="str">
            <v>Purchase</v>
          </cell>
          <cell r="F1745" t="str">
            <v>Fixed</v>
          </cell>
          <cell r="I1745">
            <v>36.43</v>
          </cell>
          <cell r="J1745">
            <v>31.89</v>
          </cell>
          <cell r="K1745" t="str">
            <v>HiRatio</v>
          </cell>
          <cell r="L1745">
            <v>0</v>
          </cell>
          <cell r="M1745" t="str">
            <v>Owner-Occupied</v>
          </cell>
          <cell r="N1745">
            <v>4</v>
          </cell>
          <cell r="O1745">
            <v>42604</v>
          </cell>
          <cell r="P1745" t="str">
            <v>Current</v>
          </cell>
        </row>
        <row r="1746">
          <cell r="B1746">
            <v>41019</v>
          </cell>
          <cell r="C1746">
            <v>57</v>
          </cell>
          <cell r="D1746" t="str">
            <v>AB</v>
          </cell>
          <cell r="E1746" t="str">
            <v>Purchase</v>
          </cell>
          <cell r="F1746" t="str">
            <v>Fixed</v>
          </cell>
          <cell r="I1746">
            <v>27.95</v>
          </cell>
          <cell r="J1746">
            <v>20.18</v>
          </cell>
          <cell r="K1746" t="str">
            <v>HiRatio</v>
          </cell>
          <cell r="L1746">
            <v>0</v>
          </cell>
          <cell r="M1746" t="str">
            <v>Owner-Occupied</v>
          </cell>
          <cell r="N1746">
            <v>4</v>
          </cell>
          <cell r="O1746">
            <v>42282</v>
          </cell>
          <cell r="P1746" t="str">
            <v>Current</v>
          </cell>
        </row>
        <row r="1747">
          <cell r="B1747">
            <v>40921</v>
          </cell>
          <cell r="C1747">
            <v>60</v>
          </cell>
          <cell r="D1747" t="str">
            <v>ON</v>
          </cell>
          <cell r="E1747" t="str">
            <v>Purchase</v>
          </cell>
          <cell r="F1747" t="str">
            <v>ARM</v>
          </cell>
          <cell r="I1747">
            <v>31.15</v>
          </cell>
          <cell r="J1747">
            <v>10.97</v>
          </cell>
          <cell r="K1747" t="str">
            <v>Conv</v>
          </cell>
          <cell r="L1747">
            <v>0</v>
          </cell>
          <cell r="M1747" t="str">
            <v>Rental</v>
          </cell>
          <cell r="N1747">
            <v>4</v>
          </cell>
          <cell r="O1747">
            <v>42480</v>
          </cell>
          <cell r="P1747" t="str">
            <v>Current</v>
          </cell>
        </row>
        <row r="1748">
          <cell r="B1748">
            <v>41886</v>
          </cell>
          <cell r="C1748">
            <v>28</v>
          </cell>
          <cell r="D1748" t="str">
            <v>BC</v>
          </cell>
          <cell r="E1748" t="str">
            <v>Purchase</v>
          </cell>
          <cell r="F1748" t="str">
            <v>ARM</v>
          </cell>
          <cell r="I1748">
            <v>30.5</v>
          </cell>
          <cell r="J1748">
            <v>24.1</v>
          </cell>
          <cell r="K1748" t="str">
            <v>HiRatio</v>
          </cell>
          <cell r="L1748">
            <v>303648.67</v>
          </cell>
          <cell r="M1748" t="str">
            <v>Owner-Occupied</v>
          </cell>
          <cell r="N1748">
            <v>0</v>
          </cell>
          <cell r="O1748">
            <v>43831</v>
          </cell>
          <cell r="P1748" t="str">
            <v>Current</v>
          </cell>
        </row>
        <row r="1749">
          <cell r="B1749">
            <v>41437</v>
          </cell>
          <cell r="C1749">
            <v>43</v>
          </cell>
          <cell r="D1749" t="str">
            <v>ON</v>
          </cell>
          <cell r="E1749" t="str">
            <v>Transfer</v>
          </cell>
          <cell r="F1749" t="str">
            <v>Fixed</v>
          </cell>
          <cell r="I1749">
            <v>19.57</v>
          </cell>
          <cell r="J1749">
            <v>15.8</v>
          </cell>
          <cell r="K1749" t="str">
            <v>HiRatio</v>
          </cell>
          <cell r="L1749">
            <v>138870</v>
          </cell>
          <cell r="M1749" t="str">
            <v>Owner-Occupied</v>
          </cell>
          <cell r="N1749">
            <v>0</v>
          </cell>
          <cell r="O1749">
            <v>43831</v>
          </cell>
          <cell r="P1749" t="str">
            <v>Current</v>
          </cell>
        </row>
        <row r="1750">
          <cell r="B1750">
            <v>41974</v>
          </cell>
          <cell r="C1750">
            <v>25</v>
          </cell>
          <cell r="D1750" t="str">
            <v>ON</v>
          </cell>
          <cell r="E1750" t="str">
            <v>Refinance External</v>
          </cell>
          <cell r="F1750" t="str">
            <v>Fixed</v>
          </cell>
          <cell r="I1750">
            <v>43.63</v>
          </cell>
          <cell r="J1750">
            <v>10.94</v>
          </cell>
          <cell r="K1750" t="str">
            <v>Conv</v>
          </cell>
          <cell r="L1750">
            <v>212858.37</v>
          </cell>
          <cell r="M1750" t="str">
            <v>Rental</v>
          </cell>
          <cell r="N1750">
            <v>0</v>
          </cell>
          <cell r="O1750">
            <v>43831</v>
          </cell>
          <cell r="P1750" t="str">
            <v>Current</v>
          </cell>
        </row>
        <row r="1751">
          <cell r="B1751">
            <v>41835</v>
          </cell>
          <cell r="C1751">
            <v>30</v>
          </cell>
          <cell r="D1751" t="str">
            <v>NL</v>
          </cell>
          <cell r="E1751" t="str">
            <v>Purchase</v>
          </cell>
          <cell r="F1751" t="str">
            <v>Fixed</v>
          </cell>
          <cell r="I1751">
            <v>39.340000000000003</v>
          </cell>
          <cell r="J1751">
            <v>28.45</v>
          </cell>
          <cell r="K1751" t="str">
            <v>HiRatio</v>
          </cell>
          <cell r="L1751">
            <v>171063.69</v>
          </cell>
          <cell r="M1751" t="str">
            <v>Owner-Occupied</v>
          </cell>
          <cell r="N1751">
            <v>0</v>
          </cell>
          <cell r="O1751">
            <v>43831</v>
          </cell>
          <cell r="P1751" t="str">
            <v>Current</v>
          </cell>
        </row>
        <row r="1752">
          <cell r="B1752">
            <v>42416</v>
          </cell>
          <cell r="C1752">
            <v>11</v>
          </cell>
          <cell r="D1752" t="str">
            <v>BC</v>
          </cell>
          <cell r="E1752" t="str">
            <v>Refinance External</v>
          </cell>
          <cell r="F1752" t="str">
            <v>Fixed</v>
          </cell>
          <cell r="I1752">
            <v>37.07</v>
          </cell>
          <cell r="J1752">
            <v>32.31</v>
          </cell>
          <cell r="K1752" t="str">
            <v>Conv</v>
          </cell>
          <cell r="L1752">
            <v>307195.58</v>
          </cell>
          <cell r="M1752" t="str">
            <v>Owner-Occupied</v>
          </cell>
          <cell r="N1752">
            <v>0</v>
          </cell>
          <cell r="O1752">
            <v>43831</v>
          </cell>
          <cell r="P1752" t="str">
            <v>Current</v>
          </cell>
        </row>
        <row r="1753">
          <cell r="B1753">
            <v>40718</v>
          </cell>
          <cell r="C1753">
            <v>67</v>
          </cell>
          <cell r="D1753" t="str">
            <v>ON</v>
          </cell>
          <cell r="E1753" t="str">
            <v>Purchase</v>
          </cell>
          <cell r="F1753" t="str">
            <v>Fixed</v>
          </cell>
          <cell r="I1753">
            <v>42.21</v>
          </cell>
          <cell r="J1753">
            <v>42.21</v>
          </cell>
          <cell r="K1753" t="str">
            <v>HiRatio</v>
          </cell>
          <cell r="L1753">
            <v>195086.38</v>
          </cell>
          <cell r="M1753" t="str">
            <v>Owner-Occupied</v>
          </cell>
          <cell r="N1753">
            <v>0</v>
          </cell>
          <cell r="O1753">
            <v>43831</v>
          </cell>
          <cell r="P1753" t="str">
            <v>Current</v>
          </cell>
        </row>
        <row r="1754">
          <cell r="B1754">
            <v>42234</v>
          </cell>
          <cell r="C1754">
            <v>17</v>
          </cell>
          <cell r="D1754" t="str">
            <v>ON</v>
          </cell>
          <cell r="E1754" t="str">
            <v>Purchase</v>
          </cell>
          <cell r="F1754" t="str">
            <v>ARM</v>
          </cell>
          <cell r="I1754">
            <v>30.47</v>
          </cell>
          <cell r="J1754">
            <v>26.91</v>
          </cell>
          <cell r="K1754" t="str">
            <v>Conv</v>
          </cell>
          <cell r="L1754">
            <v>574915.24</v>
          </cell>
          <cell r="M1754" t="str">
            <v>Owner-Occupied</v>
          </cell>
          <cell r="N1754">
            <v>0</v>
          </cell>
          <cell r="O1754">
            <v>43831</v>
          </cell>
          <cell r="P1754" t="str">
            <v>Current</v>
          </cell>
        </row>
        <row r="1755">
          <cell r="B1755">
            <v>40899</v>
          </cell>
          <cell r="C1755">
            <v>61</v>
          </cell>
          <cell r="D1755" t="str">
            <v>AB</v>
          </cell>
          <cell r="E1755" t="str">
            <v>Purchase</v>
          </cell>
          <cell r="F1755" t="str">
            <v>Fixed</v>
          </cell>
          <cell r="I1755">
            <v>33.630000000000003</v>
          </cell>
          <cell r="J1755">
            <v>16.43</v>
          </cell>
          <cell r="K1755" t="str">
            <v>HiRatio</v>
          </cell>
          <cell r="L1755">
            <v>204814.06</v>
          </cell>
          <cell r="M1755" t="str">
            <v>Owner-Occupied</v>
          </cell>
          <cell r="N1755">
            <v>0</v>
          </cell>
          <cell r="O1755">
            <v>43831</v>
          </cell>
          <cell r="P1755" t="str">
            <v>Current</v>
          </cell>
        </row>
        <row r="1756">
          <cell r="B1756">
            <v>41088</v>
          </cell>
          <cell r="C1756">
            <v>55</v>
          </cell>
          <cell r="D1756" t="str">
            <v>AB</v>
          </cell>
          <cell r="E1756" t="str">
            <v>Refinance External</v>
          </cell>
          <cell r="F1756" t="str">
            <v>Fixed</v>
          </cell>
          <cell r="I1756">
            <v>34.479999999999997</v>
          </cell>
          <cell r="J1756">
            <v>14.76</v>
          </cell>
          <cell r="K1756" t="str">
            <v>Conv</v>
          </cell>
          <cell r="L1756">
            <v>241273.60000000001</v>
          </cell>
          <cell r="M1756" t="str">
            <v>Rental</v>
          </cell>
          <cell r="N1756">
            <v>0</v>
          </cell>
          <cell r="O1756">
            <v>43831</v>
          </cell>
          <cell r="P1756" t="str">
            <v>Current</v>
          </cell>
        </row>
        <row r="1757">
          <cell r="B1757">
            <v>41864</v>
          </cell>
          <cell r="C1757">
            <v>29</v>
          </cell>
          <cell r="D1757" t="str">
            <v>AB</v>
          </cell>
          <cell r="E1757" t="str">
            <v>Purchase</v>
          </cell>
          <cell r="F1757" t="str">
            <v>Fixed</v>
          </cell>
          <cell r="I1757">
            <v>33.130000000000003</v>
          </cell>
          <cell r="J1757">
            <v>11.58</v>
          </cell>
          <cell r="K1757" t="str">
            <v>HiRatio</v>
          </cell>
          <cell r="L1757">
            <v>381839.68</v>
          </cell>
          <cell r="M1757" t="str">
            <v>Owner-Occupied</v>
          </cell>
          <cell r="N1757">
            <v>0</v>
          </cell>
          <cell r="O1757">
            <v>43831</v>
          </cell>
          <cell r="P1757" t="str">
            <v>Current</v>
          </cell>
        </row>
        <row r="1758">
          <cell r="B1758">
            <v>41576</v>
          </cell>
          <cell r="C1758">
            <v>39</v>
          </cell>
          <cell r="D1758" t="str">
            <v>ON</v>
          </cell>
          <cell r="E1758" t="str">
            <v>Refinance External</v>
          </cell>
          <cell r="F1758" t="str">
            <v>ARM</v>
          </cell>
          <cell r="I1758">
            <v>27.07</v>
          </cell>
          <cell r="J1758">
            <v>11.85</v>
          </cell>
          <cell r="K1758" t="str">
            <v>Conv</v>
          </cell>
          <cell r="L1758">
            <v>245184.68</v>
          </cell>
          <cell r="M1758" t="str">
            <v>Owner-Occupied</v>
          </cell>
          <cell r="N1758">
            <v>0</v>
          </cell>
          <cell r="O1758">
            <v>43831</v>
          </cell>
          <cell r="P1758" t="str">
            <v>Current</v>
          </cell>
        </row>
        <row r="1759">
          <cell r="B1759">
            <v>41444</v>
          </cell>
          <cell r="C1759">
            <v>43</v>
          </cell>
          <cell r="D1759" t="str">
            <v>SK</v>
          </cell>
          <cell r="E1759" t="str">
            <v>Purchase</v>
          </cell>
          <cell r="F1759" t="str">
            <v>Fixed</v>
          </cell>
          <cell r="I1759">
            <v>35.64</v>
          </cell>
          <cell r="J1759">
            <v>27.63</v>
          </cell>
          <cell r="K1759" t="str">
            <v>HiRatio</v>
          </cell>
          <cell r="L1759">
            <v>198775.96</v>
          </cell>
          <cell r="M1759" t="str">
            <v>Owner-Occupied</v>
          </cell>
          <cell r="N1759">
            <v>0</v>
          </cell>
          <cell r="O1759">
            <v>43831</v>
          </cell>
          <cell r="P1759" t="str">
            <v>Current</v>
          </cell>
        </row>
        <row r="1760">
          <cell r="B1760">
            <v>40452</v>
          </cell>
          <cell r="C1760">
            <v>75</v>
          </cell>
          <cell r="D1760" t="str">
            <v>ON</v>
          </cell>
          <cell r="E1760" t="str">
            <v>Refinance External</v>
          </cell>
          <cell r="F1760" t="str">
            <v>ARM</v>
          </cell>
          <cell r="I1760">
            <v>16.760000000000002</v>
          </cell>
          <cell r="J1760">
            <v>15.18</v>
          </cell>
          <cell r="K1760" t="str">
            <v>Conv</v>
          </cell>
          <cell r="L1760">
            <v>219399.25</v>
          </cell>
          <cell r="M1760" t="str">
            <v>Rental</v>
          </cell>
          <cell r="N1760">
            <v>0</v>
          </cell>
          <cell r="O1760">
            <v>43831</v>
          </cell>
          <cell r="P1760" t="str">
            <v>Current</v>
          </cell>
        </row>
        <row r="1761">
          <cell r="B1761">
            <v>42286</v>
          </cell>
          <cell r="C1761">
            <v>15</v>
          </cell>
          <cell r="D1761" t="str">
            <v>BC</v>
          </cell>
          <cell r="E1761" t="str">
            <v>Refinance External</v>
          </cell>
          <cell r="F1761" t="str">
            <v>ARM</v>
          </cell>
          <cell r="I1761">
            <v>30.02</v>
          </cell>
          <cell r="J1761">
            <v>24.62</v>
          </cell>
          <cell r="K1761" t="str">
            <v>Conv</v>
          </cell>
          <cell r="L1761">
            <v>402893.21</v>
          </cell>
          <cell r="M1761" t="str">
            <v>Owner-Occupied</v>
          </cell>
          <cell r="N1761">
            <v>0</v>
          </cell>
          <cell r="O1761">
            <v>43831</v>
          </cell>
          <cell r="P1761" t="str">
            <v>Current</v>
          </cell>
        </row>
        <row r="1762">
          <cell r="B1762">
            <v>42550</v>
          </cell>
          <cell r="C1762">
            <v>7</v>
          </cell>
          <cell r="D1762" t="str">
            <v>BC</v>
          </cell>
          <cell r="E1762" t="str">
            <v>Purchase</v>
          </cell>
          <cell r="F1762" t="str">
            <v>Fixed</v>
          </cell>
          <cell r="I1762">
            <v>40.47</v>
          </cell>
          <cell r="J1762">
            <v>28.05</v>
          </cell>
          <cell r="K1762" t="str">
            <v>HiRatio</v>
          </cell>
          <cell r="L1762">
            <v>580738.68000000005</v>
          </cell>
          <cell r="M1762" t="str">
            <v>Owner-Occupied</v>
          </cell>
          <cell r="N1762">
            <v>0</v>
          </cell>
          <cell r="O1762">
            <v>43831</v>
          </cell>
          <cell r="P1762" t="str">
            <v>Current</v>
          </cell>
        </row>
        <row r="1763">
          <cell r="B1763">
            <v>42177</v>
          </cell>
          <cell r="C1763">
            <v>19</v>
          </cell>
          <cell r="D1763" t="str">
            <v>AB</v>
          </cell>
          <cell r="E1763" t="str">
            <v>Refinance External</v>
          </cell>
          <cell r="F1763" t="str">
            <v>ARM</v>
          </cell>
          <cell r="I1763">
            <v>27.13</v>
          </cell>
          <cell r="J1763">
            <v>14.78</v>
          </cell>
          <cell r="K1763" t="str">
            <v>Conv</v>
          </cell>
          <cell r="L1763">
            <v>345168.73</v>
          </cell>
          <cell r="M1763" t="str">
            <v>Owner-Occupied</v>
          </cell>
          <cell r="N1763">
            <v>0</v>
          </cell>
          <cell r="O1763">
            <v>43831</v>
          </cell>
          <cell r="P1763" t="str">
            <v>Current</v>
          </cell>
        </row>
        <row r="1764">
          <cell r="B1764">
            <v>41851</v>
          </cell>
          <cell r="C1764">
            <v>30</v>
          </cell>
          <cell r="D1764" t="str">
            <v>ON</v>
          </cell>
          <cell r="E1764" t="str">
            <v>Purchase</v>
          </cell>
          <cell r="F1764" t="str">
            <v>Fixed</v>
          </cell>
          <cell r="I1764">
            <v>29.42</v>
          </cell>
          <cell r="J1764">
            <v>16.18</v>
          </cell>
          <cell r="K1764" t="str">
            <v>HiRatio</v>
          </cell>
          <cell r="L1764">
            <v>0</v>
          </cell>
          <cell r="M1764" t="str">
            <v>Owner-Occupied</v>
          </cell>
          <cell r="N1764">
            <v>4</v>
          </cell>
          <cell r="O1764">
            <v>42709</v>
          </cell>
          <cell r="P1764" t="str">
            <v>Current</v>
          </cell>
        </row>
        <row r="1765">
          <cell r="B1765">
            <v>42065</v>
          </cell>
          <cell r="C1765">
            <v>22</v>
          </cell>
          <cell r="D1765" t="str">
            <v>AB</v>
          </cell>
          <cell r="E1765" t="str">
            <v>Purchase</v>
          </cell>
          <cell r="F1765" t="str">
            <v>Fixed</v>
          </cell>
          <cell r="I1765">
            <v>39.68</v>
          </cell>
          <cell r="J1765">
            <v>26.28</v>
          </cell>
          <cell r="K1765" t="str">
            <v>HiRatio</v>
          </cell>
          <cell r="L1765">
            <v>330786.52</v>
          </cell>
          <cell r="M1765" t="str">
            <v>Owner-Occupied</v>
          </cell>
          <cell r="N1765">
            <v>0</v>
          </cell>
          <cell r="O1765">
            <v>43831</v>
          </cell>
          <cell r="P1765" t="str">
            <v>Current</v>
          </cell>
        </row>
        <row r="1766">
          <cell r="B1766">
            <v>42335</v>
          </cell>
          <cell r="C1766">
            <v>14</v>
          </cell>
          <cell r="D1766" t="str">
            <v>ON</v>
          </cell>
          <cell r="E1766" t="str">
            <v>Purchase</v>
          </cell>
          <cell r="F1766" t="str">
            <v>Fixed</v>
          </cell>
          <cell r="I1766">
            <v>42.74</v>
          </cell>
          <cell r="J1766">
            <v>29.49</v>
          </cell>
          <cell r="K1766" t="str">
            <v>HiRatio</v>
          </cell>
          <cell r="L1766">
            <v>534884.16</v>
          </cell>
          <cell r="M1766" t="str">
            <v>Owner-Occupied</v>
          </cell>
          <cell r="N1766">
            <v>0</v>
          </cell>
          <cell r="O1766">
            <v>43831</v>
          </cell>
          <cell r="P1766" t="str">
            <v>Current</v>
          </cell>
        </row>
        <row r="1767">
          <cell r="B1767">
            <v>42271</v>
          </cell>
          <cell r="C1767">
            <v>16</v>
          </cell>
          <cell r="D1767" t="str">
            <v>BC</v>
          </cell>
          <cell r="E1767" t="str">
            <v>Purchase</v>
          </cell>
          <cell r="F1767" t="str">
            <v>ARM</v>
          </cell>
          <cell r="I1767">
            <v>39.86</v>
          </cell>
          <cell r="J1767">
            <v>18.29</v>
          </cell>
          <cell r="K1767" t="str">
            <v>Conv</v>
          </cell>
          <cell r="L1767">
            <v>113535.99</v>
          </cell>
          <cell r="M1767" t="str">
            <v>Owner-Occupied</v>
          </cell>
          <cell r="N1767">
            <v>0</v>
          </cell>
          <cell r="O1767">
            <v>43831</v>
          </cell>
          <cell r="P1767" t="str">
            <v>Current</v>
          </cell>
        </row>
        <row r="1768">
          <cell r="B1768">
            <v>41158</v>
          </cell>
          <cell r="C1768">
            <v>52</v>
          </cell>
          <cell r="D1768" t="str">
            <v>BC</v>
          </cell>
          <cell r="E1768" t="str">
            <v>Purchase</v>
          </cell>
          <cell r="F1768" t="str">
            <v>Fixed</v>
          </cell>
          <cell r="I1768">
            <v>35.24</v>
          </cell>
          <cell r="J1768">
            <v>34.24</v>
          </cell>
          <cell r="K1768" t="str">
            <v>HiRatio</v>
          </cell>
          <cell r="L1768">
            <v>448265.87</v>
          </cell>
          <cell r="M1768" t="str">
            <v>Owner-Occupied</v>
          </cell>
          <cell r="N1768">
            <v>0</v>
          </cell>
          <cell r="O1768">
            <v>43831</v>
          </cell>
          <cell r="P1768" t="str">
            <v>Current</v>
          </cell>
        </row>
        <row r="1769">
          <cell r="B1769">
            <v>42355</v>
          </cell>
          <cell r="C1769">
            <v>13</v>
          </cell>
          <cell r="D1769" t="str">
            <v>ON</v>
          </cell>
          <cell r="E1769" t="str">
            <v>Refinance External</v>
          </cell>
          <cell r="F1769" t="str">
            <v>ARM</v>
          </cell>
          <cell r="I1769">
            <v>31.6</v>
          </cell>
          <cell r="J1769">
            <v>18.5</v>
          </cell>
          <cell r="K1769" t="str">
            <v>Conv</v>
          </cell>
          <cell r="L1769">
            <v>233662.66</v>
          </cell>
          <cell r="M1769" t="str">
            <v>Rental</v>
          </cell>
          <cell r="N1769">
            <v>0</v>
          </cell>
          <cell r="O1769">
            <v>43831</v>
          </cell>
          <cell r="P1769" t="str">
            <v>Current</v>
          </cell>
        </row>
        <row r="1770">
          <cell r="B1770">
            <v>41761</v>
          </cell>
          <cell r="C1770">
            <v>32</v>
          </cell>
          <cell r="D1770" t="str">
            <v>AB</v>
          </cell>
          <cell r="E1770" t="str">
            <v>Purchase</v>
          </cell>
          <cell r="F1770" t="str">
            <v>Fixed</v>
          </cell>
          <cell r="I1770">
            <v>29.23</v>
          </cell>
          <cell r="J1770">
            <v>25.78</v>
          </cell>
          <cell r="K1770" t="str">
            <v>HiRatio</v>
          </cell>
          <cell r="L1770">
            <v>182134.02</v>
          </cell>
          <cell r="M1770" t="str">
            <v>Owner-Occupied</v>
          </cell>
          <cell r="N1770">
            <v>0</v>
          </cell>
          <cell r="O1770">
            <v>43831</v>
          </cell>
          <cell r="P1770" t="str">
            <v>Current</v>
          </cell>
        </row>
        <row r="1771">
          <cell r="B1771">
            <v>40940</v>
          </cell>
          <cell r="C1771">
            <v>59</v>
          </cell>
          <cell r="D1771" t="str">
            <v>ON</v>
          </cell>
          <cell r="E1771" t="str">
            <v>Refinance External</v>
          </cell>
          <cell r="F1771" t="str">
            <v>Fixed</v>
          </cell>
          <cell r="I1771">
            <v>24.97</v>
          </cell>
          <cell r="J1771">
            <v>24.25</v>
          </cell>
          <cell r="K1771" t="str">
            <v>Conv</v>
          </cell>
          <cell r="L1771">
            <v>193900.05</v>
          </cell>
          <cell r="M1771" t="str">
            <v>Owner-Occupied</v>
          </cell>
          <cell r="N1771">
            <v>0</v>
          </cell>
          <cell r="O1771">
            <v>43831</v>
          </cell>
          <cell r="P1771" t="str">
            <v>Current</v>
          </cell>
        </row>
        <row r="1772">
          <cell r="B1772">
            <v>41334</v>
          </cell>
          <cell r="C1772">
            <v>46</v>
          </cell>
          <cell r="D1772" t="str">
            <v>ON</v>
          </cell>
          <cell r="E1772" t="str">
            <v>Purchase</v>
          </cell>
          <cell r="F1772" t="str">
            <v>Fixed</v>
          </cell>
          <cell r="I1772">
            <v>43.48</v>
          </cell>
          <cell r="J1772">
            <v>34.47</v>
          </cell>
          <cell r="K1772" t="str">
            <v>HiRatio</v>
          </cell>
          <cell r="L1772">
            <v>209482.65</v>
          </cell>
          <cell r="M1772" t="str">
            <v>Owner-Occupied</v>
          </cell>
          <cell r="N1772">
            <v>0</v>
          </cell>
          <cell r="O1772">
            <v>43831</v>
          </cell>
          <cell r="P1772" t="str">
            <v>Current</v>
          </cell>
        </row>
        <row r="1773">
          <cell r="B1773">
            <v>42395</v>
          </cell>
          <cell r="C1773">
            <v>12</v>
          </cell>
          <cell r="D1773" t="str">
            <v>ON</v>
          </cell>
          <cell r="E1773" t="str">
            <v>Refinance External</v>
          </cell>
          <cell r="F1773" t="str">
            <v>ARM</v>
          </cell>
          <cell r="I1773">
            <v>24.86</v>
          </cell>
          <cell r="J1773">
            <v>17.95</v>
          </cell>
          <cell r="K1773" t="str">
            <v>Conv</v>
          </cell>
          <cell r="L1773">
            <v>155591.99</v>
          </cell>
          <cell r="M1773" t="str">
            <v>Owner-Occupied</v>
          </cell>
          <cell r="N1773">
            <v>0</v>
          </cell>
          <cell r="O1773">
            <v>43831</v>
          </cell>
          <cell r="P1773" t="str">
            <v>Current</v>
          </cell>
        </row>
        <row r="1774">
          <cell r="B1774">
            <v>41520</v>
          </cell>
          <cell r="C1774">
            <v>40</v>
          </cell>
          <cell r="D1774" t="str">
            <v>NS</v>
          </cell>
          <cell r="E1774" t="str">
            <v>Refinance External</v>
          </cell>
          <cell r="F1774" t="str">
            <v>Fixed</v>
          </cell>
          <cell r="I1774">
            <v>31.44</v>
          </cell>
          <cell r="J1774">
            <v>13.4</v>
          </cell>
          <cell r="K1774" t="str">
            <v>Conv</v>
          </cell>
          <cell r="L1774">
            <v>84640.62</v>
          </cell>
          <cell r="M1774" t="str">
            <v>Owner-Occupied</v>
          </cell>
          <cell r="N1774">
            <v>0</v>
          </cell>
          <cell r="O1774">
            <v>43831</v>
          </cell>
          <cell r="P1774" t="str">
            <v>Current</v>
          </cell>
        </row>
        <row r="1775">
          <cell r="B1775">
            <v>41516</v>
          </cell>
          <cell r="C1775">
            <v>41</v>
          </cell>
          <cell r="D1775" t="str">
            <v>AB</v>
          </cell>
          <cell r="E1775" t="str">
            <v>Refinance External</v>
          </cell>
          <cell r="F1775" t="str">
            <v>Fixed</v>
          </cell>
          <cell r="I1775">
            <v>23.77</v>
          </cell>
          <cell r="J1775">
            <v>23.77</v>
          </cell>
          <cell r="K1775" t="str">
            <v>Conv</v>
          </cell>
          <cell r="L1775">
            <v>0</v>
          </cell>
          <cell r="M1775" t="str">
            <v>Owner-Occupied</v>
          </cell>
          <cell r="N1775">
            <v>4</v>
          </cell>
          <cell r="O1775">
            <v>42191</v>
          </cell>
          <cell r="P1775" t="str">
            <v>Current</v>
          </cell>
        </row>
        <row r="1776">
          <cell r="B1776">
            <v>42485</v>
          </cell>
          <cell r="C1776">
            <v>9</v>
          </cell>
          <cell r="D1776" t="str">
            <v>BC</v>
          </cell>
          <cell r="E1776" t="str">
            <v>Refinance External</v>
          </cell>
          <cell r="F1776" t="str">
            <v>Fixed</v>
          </cell>
          <cell r="I1776">
            <v>30.34</v>
          </cell>
          <cell r="J1776">
            <v>13.05</v>
          </cell>
          <cell r="K1776" t="str">
            <v>Conv</v>
          </cell>
          <cell r="L1776">
            <v>241684.9</v>
          </cell>
          <cell r="M1776" t="str">
            <v>Owner-Occupied</v>
          </cell>
          <cell r="N1776">
            <v>0</v>
          </cell>
          <cell r="O1776">
            <v>43831</v>
          </cell>
          <cell r="P1776" t="str">
            <v>Current</v>
          </cell>
        </row>
        <row r="1777">
          <cell r="B1777">
            <v>42664</v>
          </cell>
          <cell r="C1777">
            <v>3</v>
          </cell>
          <cell r="D1777" t="str">
            <v>BC</v>
          </cell>
          <cell r="E1777" t="str">
            <v>Purchase</v>
          </cell>
          <cell r="F1777" t="str">
            <v>ARM</v>
          </cell>
          <cell r="I1777">
            <v>30.68</v>
          </cell>
          <cell r="J1777">
            <v>22.97</v>
          </cell>
          <cell r="K1777" t="str">
            <v>Conv</v>
          </cell>
          <cell r="L1777">
            <v>810256.41</v>
          </cell>
          <cell r="M1777" t="str">
            <v>Owner-Occupied</v>
          </cell>
          <cell r="N1777">
            <v>0</v>
          </cell>
          <cell r="O1777">
            <v>43831</v>
          </cell>
          <cell r="P1777" t="str">
            <v>Current</v>
          </cell>
        </row>
        <row r="1778">
          <cell r="B1778">
            <v>42338</v>
          </cell>
          <cell r="C1778">
            <v>14</v>
          </cell>
          <cell r="D1778" t="str">
            <v>ON</v>
          </cell>
          <cell r="E1778" t="str">
            <v>Transfer</v>
          </cell>
          <cell r="F1778" t="str">
            <v>Fixed</v>
          </cell>
          <cell r="I1778">
            <v>28.26</v>
          </cell>
          <cell r="J1778">
            <v>21.09</v>
          </cell>
          <cell r="K1778" t="str">
            <v>Conv</v>
          </cell>
          <cell r="L1778">
            <v>203225.8</v>
          </cell>
          <cell r="M1778" t="str">
            <v>Owner-Occupied</v>
          </cell>
          <cell r="N1778">
            <v>0</v>
          </cell>
          <cell r="O1778">
            <v>43831</v>
          </cell>
          <cell r="P1778" t="str">
            <v>Current</v>
          </cell>
        </row>
        <row r="1779">
          <cell r="B1779">
            <v>42228</v>
          </cell>
          <cell r="C1779">
            <v>17</v>
          </cell>
          <cell r="D1779" t="str">
            <v>BC</v>
          </cell>
          <cell r="E1779" t="str">
            <v>Purchase with Improvements</v>
          </cell>
          <cell r="F1779" t="str">
            <v>Fixed</v>
          </cell>
          <cell r="I1779">
            <v>28.55</v>
          </cell>
          <cell r="J1779">
            <v>18.86</v>
          </cell>
          <cell r="K1779" t="str">
            <v>Conv</v>
          </cell>
          <cell r="L1779">
            <v>411118.71</v>
          </cell>
          <cell r="M1779" t="str">
            <v>Owner-Occupied</v>
          </cell>
          <cell r="N1779">
            <v>0</v>
          </cell>
          <cell r="O1779">
            <v>43831</v>
          </cell>
          <cell r="P1779" t="str">
            <v>Current</v>
          </cell>
        </row>
        <row r="1780">
          <cell r="B1780">
            <v>41607</v>
          </cell>
          <cell r="C1780">
            <v>38</v>
          </cell>
          <cell r="D1780" t="str">
            <v>NB</v>
          </cell>
          <cell r="E1780" t="str">
            <v>Purchase</v>
          </cell>
          <cell r="F1780" t="str">
            <v>Fixed</v>
          </cell>
          <cell r="I1780">
            <v>38.04</v>
          </cell>
          <cell r="J1780">
            <v>22.09</v>
          </cell>
          <cell r="K1780" t="str">
            <v>HiRatio</v>
          </cell>
          <cell r="L1780">
            <v>78104.47</v>
          </cell>
          <cell r="M1780" t="str">
            <v>Owner-Occupied</v>
          </cell>
          <cell r="N1780">
            <v>0</v>
          </cell>
          <cell r="O1780">
            <v>43831</v>
          </cell>
          <cell r="P1780" t="str">
            <v>Current</v>
          </cell>
        </row>
        <row r="1781">
          <cell r="B1781">
            <v>42500</v>
          </cell>
          <cell r="C1781">
            <v>8</v>
          </cell>
          <cell r="D1781" t="str">
            <v>ON</v>
          </cell>
          <cell r="E1781" t="str">
            <v>Transfer</v>
          </cell>
          <cell r="F1781" t="str">
            <v>ARM</v>
          </cell>
          <cell r="I1781">
            <v>29.62</v>
          </cell>
          <cell r="J1781">
            <v>28.85</v>
          </cell>
          <cell r="K1781" t="str">
            <v>Conv</v>
          </cell>
          <cell r="L1781">
            <v>198700.34</v>
          </cell>
          <cell r="M1781" t="str">
            <v>Owner-Occupied</v>
          </cell>
          <cell r="N1781">
            <v>0</v>
          </cell>
          <cell r="O1781">
            <v>43831</v>
          </cell>
          <cell r="P1781" t="str">
            <v>Current</v>
          </cell>
        </row>
        <row r="1782">
          <cell r="B1782">
            <v>41978</v>
          </cell>
          <cell r="C1782">
            <v>25</v>
          </cell>
          <cell r="D1782" t="str">
            <v>ON</v>
          </cell>
          <cell r="E1782" t="str">
            <v>Purchase</v>
          </cell>
          <cell r="F1782" t="str">
            <v>Fixed</v>
          </cell>
          <cell r="I1782">
            <v>41.35</v>
          </cell>
          <cell r="J1782">
            <v>36.64</v>
          </cell>
          <cell r="K1782" t="str">
            <v>HiRatio</v>
          </cell>
          <cell r="L1782">
            <v>131035.85</v>
          </cell>
          <cell r="M1782" t="str">
            <v>Owner-Occupied</v>
          </cell>
          <cell r="N1782">
            <v>0</v>
          </cell>
          <cell r="O1782">
            <v>43831</v>
          </cell>
          <cell r="P1782" t="str">
            <v>Current</v>
          </cell>
        </row>
        <row r="1783">
          <cell r="B1783">
            <v>42086</v>
          </cell>
          <cell r="C1783">
            <v>22</v>
          </cell>
          <cell r="D1783" t="str">
            <v>NL</v>
          </cell>
          <cell r="E1783" t="str">
            <v>Purchase</v>
          </cell>
          <cell r="F1783" t="str">
            <v>ARM</v>
          </cell>
          <cell r="I1783">
            <v>32.630000000000003</v>
          </cell>
          <cell r="J1783">
            <v>25.57</v>
          </cell>
          <cell r="K1783" t="str">
            <v>HiRatio</v>
          </cell>
          <cell r="L1783">
            <v>279121.82</v>
          </cell>
          <cell r="M1783" t="str">
            <v>Owner-Occupied</v>
          </cell>
          <cell r="N1783">
            <v>0</v>
          </cell>
          <cell r="O1783">
            <v>43831</v>
          </cell>
          <cell r="P1783" t="str">
            <v>Current</v>
          </cell>
        </row>
        <row r="1784">
          <cell r="B1784">
            <v>41851</v>
          </cell>
          <cell r="C1784">
            <v>30</v>
          </cell>
          <cell r="D1784" t="str">
            <v>ON</v>
          </cell>
          <cell r="E1784" t="str">
            <v>Purchase</v>
          </cell>
          <cell r="F1784" t="str">
            <v>Fixed</v>
          </cell>
          <cell r="I1784">
            <v>42.52</v>
          </cell>
          <cell r="J1784">
            <v>33.090000000000003</v>
          </cell>
          <cell r="K1784" t="str">
            <v>Conv</v>
          </cell>
          <cell r="L1784">
            <v>378595.99</v>
          </cell>
          <cell r="M1784" t="str">
            <v>Owner-Occupied</v>
          </cell>
          <cell r="N1784">
            <v>0</v>
          </cell>
          <cell r="O1784">
            <v>43831</v>
          </cell>
          <cell r="P1784" t="str">
            <v>Current</v>
          </cell>
        </row>
        <row r="1785">
          <cell r="B1785">
            <v>42698</v>
          </cell>
          <cell r="C1785">
            <v>2</v>
          </cell>
          <cell r="D1785" t="str">
            <v>BC</v>
          </cell>
          <cell r="E1785" t="str">
            <v>Purchase</v>
          </cell>
          <cell r="F1785" t="str">
            <v>Fixed</v>
          </cell>
          <cell r="I1785">
            <v>38.369999999999997</v>
          </cell>
          <cell r="J1785">
            <v>28.03</v>
          </cell>
          <cell r="K1785" t="str">
            <v>HiRatio</v>
          </cell>
          <cell r="L1785">
            <v>463058.05</v>
          </cell>
          <cell r="M1785" t="str">
            <v>Owner-Occupied</v>
          </cell>
          <cell r="N1785">
            <v>0</v>
          </cell>
          <cell r="O1785">
            <v>43831</v>
          </cell>
          <cell r="P1785" t="str">
            <v>Current</v>
          </cell>
        </row>
        <row r="1786">
          <cell r="B1786">
            <v>42109</v>
          </cell>
          <cell r="C1786">
            <v>21</v>
          </cell>
          <cell r="D1786" t="str">
            <v>ON</v>
          </cell>
          <cell r="E1786" t="str">
            <v>Purchase</v>
          </cell>
          <cell r="F1786" t="str">
            <v>Fixed</v>
          </cell>
          <cell r="I1786">
            <v>32.42</v>
          </cell>
          <cell r="J1786">
            <v>31.31</v>
          </cell>
          <cell r="K1786" t="str">
            <v>HiRatio</v>
          </cell>
          <cell r="L1786">
            <v>219589.2</v>
          </cell>
          <cell r="M1786" t="str">
            <v>Owner-Occupied</v>
          </cell>
          <cell r="N1786">
            <v>0</v>
          </cell>
          <cell r="O1786">
            <v>43831</v>
          </cell>
          <cell r="P1786" t="str">
            <v>Current</v>
          </cell>
        </row>
        <row r="1787">
          <cell r="B1787">
            <v>42165</v>
          </cell>
          <cell r="C1787">
            <v>19</v>
          </cell>
          <cell r="D1787" t="str">
            <v>BC</v>
          </cell>
          <cell r="E1787" t="str">
            <v>Refinance External</v>
          </cell>
          <cell r="F1787" t="str">
            <v>ARM</v>
          </cell>
          <cell r="I1787">
            <v>37.89</v>
          </cell>
          <cell r="J1787">
            <v>18.25</v>
          </cell>
          <cell r="K1787" t="str">
            <v>Conv</v>
          </cell>
          <cell r="L1787">
            <v>367888.83</v>
          </cell>
          <cell r="M1787" t="str">
            <v>Owner-Occupied</v>
          </cell>
          <cell r="N1787">
            <v>0</v>
          </cell>
          <cell r="O1787">
            <v>43831</v>
          </cell>
          <cell r="P1787" t="str">
            <v>Current</v>
          </cell>
        </row>
        <row r="1788">
          <cell r="B1788">
            <v>40618</v>
          </cell>
          <cell r="C1788">
            <v>70</v>
          </cell>
          <cell r="D1788" t="str">
            <v>ON</v>
          </cell>
          <cell r="E1788" t="str">
            <v>Refinance External</v>
          </cell>
          <cell r="F1788" t="str">
            <v>Variable</v>
          </cell>
          <cell r="I1788">
            <v>26.26</v>
          </cell>
          <cell r="J1788">
            <v>25.86</v>
          </cell>
          <cell r="K1788" t="str">
            <v>Conv</v>
          </cell>
          <cell r="L1788">
            <v>188000</v>
          </cell>
          <cell r="M1788" t="str">
            <v>Owner-Occupied</v>
          </cell>
          <cell r="N1788">
            <v>0</v>
          </cell>
          <cell r="O1788">
            <v>43831</v>
          </cell>
          <cell r="P1788" t="str">
            <v>0-29</v>
          </cell>
        </row>
        <row r="1789">
          <cell r="B1789">
            <v>41880</v>
          </cell>
          <cell r="C1789">
            <v>29</v>
          </cell>
          <cell r="D1789" t="str">
            <v>NB</v>
          </cell>
          <cell r="E1789" t="str">
            <v>Purchase</v>
          </cell>
          <cell r="F1789" t="str">
            <v>Fixed</v>
          </cell>
          <cell r="I1789">
            <v>31.31</v>
          </cell>
          <cell r="J1789">
            <v>12.54</v>
          </cell>
          <cell r="K1789" t="str">
            <v>HiRatio</v>
          </cell>
          <cell r="L1789">
            <v>0</v>
          </cell>
          <cell r="M1789" t="str">
            <v>Owner-Occupied</v>
          </cell>
          <cell r="N1789">
            <v>4</v>
          </cell>
          <cell r="O1789">
            <v>42766</v>
          </cell>
          <cell r="P1789" t="str">
            <v>Current</v>
          </cell>
        </row>
        <row r="1790">
          <cell r="B1790">
            <v>41606</v>
          </cell>
          <cell r="C1790">
            <v>38</v>
          </cell>
          <cell r="D1790" t="str">
            <v>AB</v>
          </cell>
          <cell r="E1790" t="str">
            <v>Purchase</v>
          </cell>
          <cell r="F1790" t="str">
            <v>Fixed</v>
          </cell>
          <cell r="I1790">
            <v>38.64</v>
          </cell>
          <cell r="J1790">
            <v>37.6</v>
          </cell>
          <cell r="K1790" t="str">
            <v>HiRatio</v>
          </cell>
          <cell r="L1790">
            <v>238730.99</v>
          </cell>
          <cell r="M1790" t="str">
            <v>Owner-Occupied</v>
          </cell>
          <cell r="N1790">
            <v>0</v>
          </cell>
          <cell r="O1790">
            <v>43831</v>
          </cell>
          <cell r="P1790" t="str">
            <v>Current</v>
          </cell>
        </row>
        <row r="1791">
          <cell r="B1791">
            <v>42439</v>
          </cell>
          <cell r="C1791">
            <v>10</v>
          </cell>
          <cell r="D1791" t="str">
            <v>ON</v>
          </cell>
          <cell r="E1791" t="str">
            <v>Purchase</v>
          </cell>
          <cell r="F1791" t="str">
            <v>Fixed</v>
          </cell>
          <cell r="I1791">
            <v>28.63</v>
          </cell>
          <cell r="J1791">
            <v>28.44</v>
          </cell>
          <cell r="K1791" t="str">
            <v>Conv</v>
          </cell>
          <cell r="L1791">
            <v>380890.11</v>
          </cell>
          <cell r="M1791" t="str">
            <v>Owner-Occupied</v>
          </cell>
          <cell r="N1791">
            <v>0</v>
          </cell>
          <cell r="O1791">
            <v>43831</v>
          </cell>
          <cell r="P1791" t="str">
            <v>Current</v>
          </cell>
        </row>
        <row r="1792">
          <cell r="B1792">
            <v>41628</v>
          </cell>
          <cell r="C1792">
            <v>37</v>
          </cell>
          <cell r="D1792" t="str">
            <v>ON</v>
          </cell>
          <cell r="E1792" t="str">
            <v>Purchase</v>
          </cell>
          <cell r="F1792" t="str">
            <v>Fixed</v>
          </cell>
          <cell r="I1792">
            <v>39.299999999999997</v>
          </cell>
          <cell r="J1792">
            <v>38.26</v>
          </cell>
          <cell r="K1792" t="str">
            <v>Conv</v>
          </cell>
          <cell r="L1792">
            <v>199031.66</v>
          </cell>
          <cell r="M1792" t="str">
            <v>Owner-Occupied</v>
          </cell>
          <cell r="N1792">
            <v>0</v>
          </cell>
          <cell r="O1792">
            <v>43831</v>
          </cell>
          <cell r="P1792" t="str">
            <v>Current</v>
          </cell>
        </row>
        <row r="1793">
          <cell r="B1793">
            <v>42178</v>
          </cell>
          <cell r="C1793">
            <v>19</v>
          </cell>
          <cell r="D1793" t="str">
            <v>ON</v>
          </cell>
          <cell r="E1793" t="str">
            <v>Purchase</v>
          </cell>
          <cell r="F1793" t="str">
            <v>Fixed</v>
          </cell>
          <cell r="I1793">
            <v>42.23</v>
          </cell>
          <cell r="J1793">
            <v>35.81</v>
          </cell>
          <cell r="K1793" t="str">
            <v>HiRatio</v>
          </cell>
          <cell r="L1793">
            <v>449012.79</v>
          </cell>
          <cell r="M1793" t="str">
            <v>Owner-Occupied</v>
          </cell>
          <cell r="N1793">
            <v>0</v>
          </cell>
          <cell r="O1793">
            <v>43831</v>
          </cell>
          <cell r="P1793" t="str">
            <v>Current</v>
          </cell>
        </row>
        <row r="1794">
          <cell r="B1794">
            <v>41698</v>
          </cell>
          <cell r="C1794">
            <v>35</v>
          </cell>
          <cell r="D1794" t="str">
            <v>AB</v>
          </cell>
          <cell r="E1794" t="str">
            <v>Purchase</v>
          </cell>
          <cell r="F1794" t="str">
            <v>Fixed</v>
          </cell>
          <cell r="I1794">
            <v>40.590000000000003</v>
          </cell>
          <cell r="J1794">
            <v>22.56</v>
          </cell>
          <cell r="K1794" t="str">
            <v>HiRatio</v>
          </cell>
          <cell r="L1794">
            <v>384892.08</v>
          </cell>
          <cell r="M1794" t="str">
            <v>Owner-Occupied</v>
          </cell>
          <cell r="N1794">
            <v>0</v>
          </cell>
          <cell r="O1794">
            <v>43831</v>
          </cell>
          <cell r="P1794" t="str">
            <v>Current</v>
          </cell>
        </row>
        <row r="1795">
          <cell r="B1795">
            <v>42697</v>
          </cell>
          <cell r="C1795">
            <v>2</v>
          </cell>
          <cell r="D1795" t="str">
            <v>BC</v>
          </cell>
          <cell r="E1795" t="str">
            <v>Refinance External</v>
          </cell>
          <cell r="F1795" t="str">
            <v>Fixed</v>
          </cell>
          <cell r="I1795">
            <v>21.75</v>
          </cell>
          <cell r="J1795">
            <v>21.75</v>
          </cell>
          <cell r="K1795" t="str">
            <v>Conv</v>
          </cell>
          <cell r="L1795">
            <v>264981.23</v>
          </cell>
          <cell r="M1795" t="str">
            <v>Owner-Occupied</v>
          </cell>
          <cell r="N1795">
            <v>0</v>
          </cell>
          <cell r="O1795">
            <v>43831</v>
          </cell>
          <cell r="P1795" t="str">
            <v>Current</v>
          </cell>
        </row>
        <row r="1796">
          <cell r="B1796">
            <v>42020</v>
          </cell>
          <cell r="C1796">
            <v>24</v>
          </cell>
          <cell r="D1796" t="str">
            <v>ON</v>
          </cell>
          <cell r="E1796" t="str">
            <v>Purchase</v>
          </cell>
          <cell r="F1796" t="str">
            <v>ARM</v>
          </cell>
          <cell r="I1796">
            <v>28.18</v>
          </cell>
          <cell r="J1796">
            <v>27.7</v>
          </cell>
          <cell r="K1796" t="str">
            <v>Conv</v>
          </cell>
          <cell r="L1796">
            <v>183052.78</v>
          </cell>
          <cell r="M1796" t="str">
            <v>Owner-Occupied</v>
          </cell>
          <cell r="N1796">
            <v>0</v>
          </cell>
          <cell r="O1796">
            <v>43831</v>
          </cell>
          <cell r="P1796" t="str">
            <v>Current</v>
          </cell>
        </row>
        <row r="1797">
          <cell r="B1797">
            <v>40893</v>
          </cell>
          <cell r="C1797">
            <v>61</v>
          </cell>
          <cell r="D1797" t="str">
            <v>SK</v>
          </cell>
          <cell r="E1797" t="str">
            <v>Purchase</v>
          </cell>
          <cell r="F1797" t="str">
            <v>Fixed</v>
          </cell>
          <cell r="I1797">
            <v>32.15</v>
          </cell>
          <cell r="J1797">
            <v>18.43</v>
          </cell>
          <cell r="K1797" t="str">
            <v>HiRatio</v>
          </cell>
          <cell r="L1797">
            <v>0</v>
          </cell>
          <cell r="M1797" t="str">
            <v>Owner-Occupied</v>
          </cell>
          <cell r="N1797">
            <v>4</v>
          </cell>
          <cell r="O1797">
            <v>42418</v>
          </cell>
          <cell r="P1797" t="str">
            <v>Current</v>
          </cell>
        </row>
        <row r="1798">
          <cell r="B1798">
            <v>40906</v>
          </cell>
          <cell r="C1798">
            <v>61</v>
          </cell>
          <cell r="D1798" t="str">
            <v>AB</v>
          </cell>
          <cell r="E1798" t="str">
            <v>Purchase</v>
          </cell>
          <cell r="F1798" t="str">
            <v>ARM</v>
          </cell>
          <cell r="I1798">
            <v>36.67</v>
          </cell>
          <cell r="J1798">
            <v>9.09</v>
          </cell>
          <cell r="K1798" t="str">
            <v>HiRatio</v>
          </cell>
          <cell r="L1798">
            <v>155178.04</v>
          </cell>
          <cell r="M1798" t="str">
            <v>Owner-Occupied</v>
          </cell>
          <cell r="N1798">
            <v>0</v>
          </cell>
          <cell r="O1798">
            <v>43831</v>
          </cell>
          <cell r="P1798" t="str">
            <v>Current</v>
          </cell>
        </row>
        <row r="1799">
          <cell r="B1799">
            <v>40844</v>
          </cell>
          <cell r="C1799">
            <v>63</v>
          </cell>
          <cell r="D1799" t="str">
            <v>AB</v>
          </cell>
          <cell r="E1799" t="str">
            <v>Purchase</v>
          </cell>
          <cell r="F1799" t="str">
            <v>Fixed</v>
          </cell>
          <cell r="I1799">
            <v>34.770000000000003</v>
          </cell>
          <cell r="J1799">
            <v>27.25</v>
          </cell>
          <cell r="K1799" t="str">
            <v>HiRatio</v>
          </cell>
          <cell r="L1799">
            <v>0</v>
          </cell>
          <cell r="M1799" t="str">
            <v>Owner-Occupied</v>
          </cell>
          <cell r="N1799">
            <v>4</v>
          </cell>
          <cell r="O1799">
            <v>42089</v>
          </cell>
          <cell r="P1799" t="str">
            <v>Current</v>
          </cell>
        </row>
        <row r="1800">
          <cell r="B1800">
            <v>42384</v>
          </cell>
          <cell r="C1800">
            <v>12</v>
          </cell>
          <cell r="D1800" t="str">
            <v>ON</v>
          </cell>
          <cell r="E1800" t="str">
            <v>Purchase</v>
          </cell>
          <cell r="F1800" t="str">
            <v>ARM</v>
          </cell>
          <cell r="I1800">
            <v>36.85</v>
          </cell>
          <cell r="J1800">
            <v>19.45</v>
          </cell>
          <cell r="K1800" t="str">
            <v>Conv</v>
          </cell>
          <cell r="L1800">
            <v>229925.47</v>
          </cell>
          <cell r="M1800" t="str">
            <v>Owner-Occupied</v>
          </cell>
          <cell r="N1800">
            <v>0</v>
          </cell>
          <cell r="O1800">
            <v>43831</v>
          </cell>
          <cell r="P1800" t="str">
            <v>Current</v>
          </cell>
        </row>
        <row r="1801">
          <cell r="B1801">
            <v>42019</v>
          </cell>
          <cell r="C1801">
            <v>24</v>
          </cell>
          <cell r="D1801" t="str">
            <v>AB</v>
          </cell>
          <cell r="E1801" t="str">
            <v>Purchase</v>
          </cell>
          <cell r="F1801" t="str">
            <v>Fixed</v>
          </cell>
          <cell r="I1801">
            <v>42.34</v>
          </cell>
          <cell r="J1801">
            <v>26.54</v>
          </cell>
          <cell r="K1801" t="str">
            <v>HiRatio</v>
          </cell>
          <cell r="L1801">
            <v>387151.53</v>
          </cell>
          <cell r="M1801" t="str">
            <v>Owner-Occupied</v>
          </cell>
          <cell r="N1801">
            <v>0</v>
          </cell>
          <cell r="O1801">
            <v>43831</v>
          </cell>
          <cell r="P1801" t="str">
            <v>Current</v>
          </cell>
        </row>
        <row r="1802">
          <cell r="B1802">
            <v>42194</v>
          </cell>
          <cell r="C1802">
            <v>18</v>
          </cell>
          <cell r="D1802" t="str">
            <v>ON</v>
          </cell>
          <cell r="E1802" t="str">
            <v>Purchase</v>
          </cell>
          <cell r="F1802" t="str">
            <v>Fixed</v>
          </cell>
          <cell r="I1802">
            <v>33.229999999999997</v>
          </cell>
          <cell r="J1802">
            <v>27.29</v>
          </cell>
          <cell r="K1802" t="str">
            <v>HiRatio</v>
          </cell>
          <cell r="L1802">
            <v>298570.71999999997</v>
          </cell>
          <cell r="M1802" t="str">
            <v>Owner-Occupied</v>
          </cell>
          <cell r="N1802">
            <v>0</v>
          </cell>
          <cell r="O1802">
            <v>43831</v>
          </cell>
          <cell r="P1802" t="str">
            <v>Current</v>
          </cell>
        </row>
        <row r="1803">
          <cell r="B1803">
            <v>40996</v>
          </cell>
          <cell r="C1803">
            <v>58</v>
          </cell>
          <cell r="D1803" t="str">
            <v>AB</v>
          </cell>
          <cell r="E1803" t="str">
            <v>Purchase</v>
          </cell>
          <cell r="F1803" t="str">
            <v>Fixed</v>
          </cell>
          <cell r="I1803">
            <v>41.99</v>
          </cell>
          <cell r="J1803">
            <v>26.84</v>
          </cell>
          <cell r="K1803" t="str">
            <v>HiRatio</v>
          </cell>
          <cell r="L1803">
            <v>312763.67</v>
          </cell>
          <cell r="M1803" t="str">
            <v>Owner-Occupied</v>
          </cell>
          <cell r="N1803">
            <v>0</v>
          </cell>
          <cell r="O1803">
            <v>43831</v>
          </cell>
          <cell r="P1803" t="str">
            <v>Current</v>
          </cell>
        </row>
        <row r="1804">
          <cell r="B1804">
            <v>41360</v>
          </cell>
          <cell r="C1804">
            <v>46</v>
          </cell>
          <cell r="D1804" t="str">
            <v>AB</v>
          </cell>
          <cell r="E1804" t="str">
            <v>Transfer</v>
          </cell>
          <cell r="F1804" t="str">
            <v>ARM</v>
          </cell>
          <cell r="I1804">
            <v>40.119999999999997</v>
          </cell>
          <cell r="J1804">
            <v>31.53</v>
          </cell>
          <cell r="K1804" t="str">
            <v>HiRatio</v>
          </cell>
          <cell r="L1804">
            <v>320768.90999999997</v>
          </cell>
          <cell r="M1804" t="str">
            <v>Owner-Occupied</v>
          </cell>
          <cell r="N1804">
            <v>0</v>
          </cell>
          <cell r="O1804">
            <v>43831</v>
          </cell>
          <cell r="P1804" t="str">
            <v>Current</v>
          </cell>
        </row>
        <row r="1805">
          <cell r="B1805">
            <v>40694</v>
          </cell>
          <cell r="C1805">
            <v>68</v>
          </cell>
          <cell r="D1805" t="str">
            <v>ON</v>
          </cell>
          <cell r="E1805" t="str">
            <v>Purchase</v>
          </cell>
          <cell r="F1805" t="str">
            <v>ARM</v>
          </cell>
          <cell r="I1805">
            <v>41.15</v>
          </cell>
          <cell r="J1805">
            <v>27.51</v>
          </cell>
          <cell r="K1805" t="str">
            <v>Conv</v>
          </cell>
          <cell r="L1805">
            <v>0</v>
          </cell>
          <cell r="M1805" t="str">
            <v>Owner-Occupied</v>
          </cell>
          <cell r="N1805">
            <v>4</v>
          </cell>
          <cell r="O1805">
            <v>41848</v>
          </cell>
          <cell r="P1805" t="str">
            <v>Current</v>
          </cell>
        </row>
        <row r="1806">
          <cell r="B1806">
            <v>41939</v>
          </cell>
          <cell r="C1806">
            <v>27</v>
          </cell>
          <cell r="D1806" t="str">
            <v>AB</v>
          </cell>
          <cell r="E1806" t="str">
            <v>Purchase</v>
          </cell>
          <cell r="F1806" t="str">
            <v>ARM</v>
          </cell>
          <cell r="I1806">
            <v>35.32</v>
          </cell>
          <cell r="J1806">
            <v>27.06</v>
          </cell>
          <cell r="K1806" t="str">
            <v>Conv</v>
          </cell>
          <cell r="L1806">
            <v>354072.96</v>
          </cell>
          <cell r="M1806" t="str">
            <v>Owner-Occupied</v>
          </cell>
          <cell r="N1806">
            <v>0</v>
          </cell>
          <cell r="O1806">
            <v>43831</v>
          </cell>
          <cell r="P1806" t="str">
            <v>Current</v>
          </cell>
        </row>
        <row r="1807">
          <cell r="B1807">
            <v>40515</v>
          </cell>
          <cell r="C1807">
            <v>73</v>
          </cell>
          <cell r="D1807" t="str">
            <v>AB</v>
          </cell>
          <cell r="E1807" t="str">
            <v>Refinance External</v>
          </cell>
          <cell r="F1807" t="str">
            <v>Variable</v>
          </cell>
          <cell r="I1807">
            <v>33.51</v>
          </cell>
          <cell r="J1807">
            <v>20.45</v>
          </cell>
          <cell r="K1807" t="str">
            <v>Conv</v>
          </cell>
          <cell r="L1807">
            <v>0</v>
          </cell>
          <cell r="M1807" t="str">
            <v>Owner-Occupied</v>
          </cell>
          <cell r="N1807">
            <v>4</v>
          </cell>
          <cell r="O1807">
            <v>42185</v>
          </cell>
          <cell r="P1807" t="str">
            <v>Current</v>
          </cell>
        </row>
        <row r="1808">
          <cell r="B1808">
            <v>41152</v>
          </cell>
          <cell r="C1808">
            <v>53</v>
          </cell>
          <cell r="D1808" t="str">
            <v>AB</v>
          </cell>
          <cell r="E1808" t="str">
            <v>Purchase</v>
          </cell>
          <cell r="F1808" t="str">
            <v>Fixed</v>
          </cell>
          <cell r="I1808">
            <v>24.39</v>
          </cell>
          <cell r="J1808">
            <v>19.559999999999999</v>
          </cell>
          <cell r="K1808" t="str">
            <v>HiRatio</v>
          </cell>
          <cell r="L1808">
            <v>296066.40999999997</v>
          </cell>
          <cell r="M1808" t="str">
            <v>Owner-Occupied</v>
          </cell>
          <cell r="N1808">
            <v>0</v>
          </cell>
          <cell r="O1808">
            <v>43831</v>
          </cell>
          <cell r="P1808" t="str">
            <v>Current</v>
          </cell>
        </row>
        <row r="1809">
          <cell r="B1809">
            <v>42153</v>
          </cell>
          <cell r="C1809">
            <v>20</v>
          </cell>
          <cell r="D1809" t="str">
            <v>ON</v>
          </cell>
          <cell r="E1809" t="str">
            <v>Purchase</v>
          </cell>
          <cell r="F1809" t="str">
            <v>Fixed</v>
          </cell>
          <cell r="I1809">
            <v>43.37</v>
          </cell>
          <cell r="J1809">
            <v>38.47</v>
          </cell>
          <cell r="K1809" t="str">
            <v>HiRatio</v>
          </cell>
          <cell r="L1809">
            <v>0</v>
          </cell>
          <cell r="M1809" t="str">
            <v>Owner-Occupied</v>
          </cell>
          <cell r="N1809">
            <v>4</v>
          </cell>
          <cell r="O1809">
            <v>42461</v>
          </cell>
          <cell r="P1809" t="str">
            <v>Current</v>
          </cell>
        </row>
        <row r="1810">
          <cell r="B1810">
            <v>42629</v>
          </cell>
          <cell r="C1810">
            <v>4</v>
          </cell>
          <cell r="D1810" t="str">
            <v>ON</v>
          </cell>
          <cell r="E1810" t="str">
            <v>Purchase</v>
          </cell>
          <cell r="F1810" t="str">
            <v>Fixed</v>
          </cell>
          <cell r="I1810">
            <v>40.630000000000003</v>
          </cell>
          <cell r="J1810">
            <v>20.52</v>
          </cell>
          <cell r="K1810" t="str">
            <v>Conv</v>
          </cell>
          <cell r="L1810">
            <v>252833.67</v>
          </cell>
          <cell r="M1810" t="str">
            <v>Owner-Occupied</v>
          </cell>
          <cell r="N1810">
            <v>0</v>
          </cell>
          <cell r="O1810">
            <v>43831</v>
          </cell>
          <cell r="P1810" t="str">
            <v>Current</v>
          </cell>
        </row>
        <row r="1811">
          <cell r="B1811">
            <v>42073</v>
          </cell>
          <cell r="C1811">
            <v>22</v>
          </cell>
          <cell r="D1811" t="str">
            <v>ON</v>
          </cell>
          <cell r="E1811" t="str">
            <v>Refinance External</v>
          </cell>
          <cell r="F1811" t="str">
            <v>ARM</v>
          </cell>
          <cell r="I1811">
            <v>21.72</v>
          </cell>
          <cell r="J1811">
            <v>12.51</v>
          </cell>
          <cell r="K1811" t="str">
            <v>Conv</v>
          </cell>
          <cell r="L1811">
            <v>260244.03</v>
          </cell>
          <cell r="M1811" t="str">
            <v>Owner-Occupied</v>
          </cell>
          <cell r="N1811">
            <v>0</v>
          </cell>
          <cell r="O1811">
            <v>43831</v>
          </cell>
          <cell r="P1811" t="str">
            <v>Current</v>
          </cell>
        </row>
        <row r="1812">
          <cell r="B1812">
            <v>40668</v>
          </cell>
          <cell r="C1812">
            <v>68</v>
          </cell>
          <cell r="D1812" t="str">
            <v>ON</v>
          </cell>
          <cell r="E1812" t="str">
            <v>Purchase</v>
          </cell>
          <cell r="F1812" t="str">
            <v>ARM</v>
          </cell>
          <cell r="I1812">
            <v>32.4</v>
          </cell>
          <cell r="J1812">
            <v>18.100000000000001</v>
          </cell>
          <cell r="K1812" t="str">
            <v>Conv</v>
          </cell>
          <cell r="L1812">
            <v>0</v>
          </cell>
          <cell r="M1812" t="str">
            <v>Rental</v>
          </cell>
          <cell r="N1812">
            <v>4</v>
          </cell>
          <cell r="O1812">
            <v>40849</v>
          </cell>
          <cell r="P1812" t="str">
            <v>Current</v>
          </cell>
        </row>
        <row r="1813">
          <cell r="B1813">
            <v>42639</v>
          </cell>
          <cell r="C1813">
            <v>4</v>
          </cell>
          <cell r="D1813" t="str">
            <v>BC</v>
          </cell>
          <cell r="E1813" t="str">
            <v>Refinance External</v>
          </cell>
          <cell r="F1813" t="str">
            <v>Fixed</v>
          </cell>
          <cell r="I1813">
            <v>24.2</v>
          </cell>
          <cell r="J1813">
            <v>19.75</v>
          </cell>
          <cell r="K1813" t="str">
            <v>Conv</v>
          </cell>
          <cell r="L1813">
            <v>460511.15</v>
          </cell>
          <cell r="M1813" t="str">
            <v>Rental</v>
          </cell>
          <cell r="N1813">
            <v>0</v>
          </cell>
          <cell r="O1813">
            <v>43831</v>
          </cell>
          <cell r="P1813" t="str">
            <v>Current</v>
          </cell>
        </row>
        <row r="1814">
          <cell r="B1814">
            <v>42095</v>
          </cell>
          <cell r="C1814">
            <v>21</v>
          </cell>
          <cell r="D1814" t="str">
            <v>ON</v>
          </cell>
          <cell r="E1814" t="str">
            <v>Purchase</v>
          </cell>
          <cell r="F1814" t="str">
            <v>Fixed</v>
          </cell>
          <cell r="I1814">
            <v>34.46</v>
          </cell>
          <cell r="J1814">
            <v>20.41</v>
          </cell>
          <cell r="K1814" t="str">
            <v>HiRatio</v>
          </cell>
          <cell r="L1814">
            <v>170639.42</v>
          </cell>
          <cell r="M1814" t="str">
            <v>Owner-Occupied</v>
          </cell>
          <cell r="N1814">
            <v>0</v>
          </cell>
          <cell r="O1814">
            <v>43831</v>
          </cell>
          <cell r="P1814" t="str">
            <v>Current</v>
          </cell>
        </row>
        <row r="1815">
          <cell r="B1815">
            <v>40784</v>
          </cell>
          <cell r="C1815">
            <v>65</v>
          </cell>
          <cell r="D1815" t="str">
            <v>ON</v>
          </cell>
          <cell r="E1815" t="str">
            <v>Purchase</v>
          </cell>
          <cell r="F1815" t="str">
            <v>Fixed</v>
          </cell>
          <cell r="I1815">
            <v>35.299999999999997</v>
          </cell>
          <cell r="J1815">
            <v>9.01</v>
          </cell>
          <cell r="K1815" t="str">
            <v>HiRatio</v>
          </cell>
          <cell r="L1815">
            <v>196719.1</v>
          </cell>
          <cell r="M1815" t="str">
            <v>Second Home</v>
          </cell>
          <cell r="N1815">
            <v>0</v>
          </cell>
          <cell r="O1815">
            <v>43831</v>
          </cell>
          <cell r="P1815" t="str">
            <v>Current</v>
          </cell>
        </row>
        <row r="1816">
          <cell r="B1816">
            <v>41229</v>
          </cell>
          <cell r="C1816">
            <v>50</v>
          </cell>
          <cell r="D1816" t="str">
            <v>ON</v>
          </cell>
          <cell r="E1816" t="str">
            <v>Purchase</v>
          </cell>
          <cell r="F1816" t="str">
            <v>Fixed</v>
          </cell>
          <cell r="I1816">
            <v>32</v>
          </cell>
          <cell r="J1816">
            <v>31.04</v>
          </cell>
          <cell r="K1816" t="str">
            <v>HiRatio</v>
          </cell>
          <cell r="L1816">
            <v>0</v>
          </cell>
          <cell r="M1816" t="str">
            <v>Owner-Occupied</v>
          </cell>
          <cell r="N1816">
            <v>4</v>
          </cell>
          <cell r="O1816">
            <v>42726</v>
          </cell>
          <cell r="P1816" t="str">
            <v>Current</v>
          </cell>
        </row>
        <row r="1817">
          <cell r="B1817">
            <v>42642</v>
          </cell>
          <cell r="C1817">
            <v>4</v>
          </cell>
          <cell r="D1817" t="str">
            <v>ON</v>
          </cell>
          <cell r="E1817" t="str">
            <v>Refinance External</v>
          </cell>
          <cell r="F1817" t="str">
            <v>Fixed</v>
          </cell>
          <cell r="I1817">
            <v>35.24</v>
          </cell>
          <cell r="J1817">
            <v>24.51</v>
          </cell>
          <cell r="K1817" t="str">
            <v>Conv</v>
          </cell>
          <cell r="L1817">
            <v>202034.41</v>
          </cell>
          <cell r="M1817" t="str">
            <v>Owner-Occupied</v>
          </cell>
          <cell r="N1817">
            <v>0</v>
          </cell>
          <cell r="O1817">
            <v>43831</v>
          </cell>
          <cell r="P1817" t="str">
            <v>Current</v>
          </cell>
        </row>
        <row r="1818">
          <cell r="B1818">
            <v>41610</v>
          </cell>
          <cell r="C1818">
            <v>37</v>
          </cell>
          <cell r="D1818" t="str">
            <v>AB</v>
          </cell>
          <cell r="E1818" t="str">
            <v>Purchase</v>
          </cell>
          <cell r="F1818" t="str">
            <v>Fixed</v>
          </cell>
          <cell r="I1818">
            <v>40.130000000000003</v>
          </cell>
          <cell r="J1818">
            <v>18.8</v>
          </cell>
          <cell r="K1818" t="str">
            <v>HiRatio</v>
          </cell>
          <cell r="L1818">
            <v>0</v>
          </cell>
          <cell r="M1818" t="str">
            <v>Second Home</v>
          </cell>
          <cell r="N1818">
            <v>4</v>
          </cell>
          <cell r="O1818">
            <v>42180</v>
          </cell>
          <cell r="P1818" t="str">
            <v>Current</v>
          </cell>
        </row>
        <row r="1819">
          <cell r="B1819">
            <v>41789</v>
          </cell>
          <cell r="C1819">
            <v>32</v>
          </cell>
          <cell r="D1819" t="str">
            <v>AB</v>
          </cell>
          <cell r="E1819" t="str">
            <v>Purchase</v>
          </cell>
          <cell r="F1819" t="str">
            <v>ARM</v>
          </cell>
          <cell r="I1819">
            <v>31.8</v>
          </cell>
          <cell r="J1819">
            <v>27.44</v>
          </cell>
          <cell r="K1819" t="str">
            <v>HiRatio</v>
          </cell>
          <cell r="L1819">
            <v>303293.84000000003</v>
          </cell>
          <cell r="M1819" t="str">
            <v>Owner-Occupied</v>
          </cell>
          <cell r="N1819">
            <v>0</v>
          </cell>
          <cell r="O1819">
            <v>43831</v>
          </cell>
          <cell r="P1819" t="str">
            <v>Current</v>
          </cell>
        </row>
        <row r="1820">
          <cell r="B1820">
            <v>40739</v>
          </cell>
          <cell r="C1820">
            <v>66</v>
          </cell>
          <cell r="D1820" t="str">
            <v>ON</v>
          </cell>
          <cell r="E1820" t="str">
            <v>Purchase</v>
          </cell>
          <cell r="F1820" t="str">
            <v>Fixed</v>
          </cell>
          <cell r="I1820">
            <v>29.56</v>
          </cell>
          <cell r="J1820">
            <v>21.34</v>
          </cell>
          <cell r="K1820" t="str">
            <v>HiRatio</v>
          </cell>
          <cell r="L1820">
            <v>143421.62</v>
          </cell>
          <cell r="M1820" t="str">
            <v>Owner-Occupied</v>
          </cell>
          <cell r="N1820">
            <v>0</v>
          </cell>
          <cell r="O1820">
            <v>43831</v>
          </cell>
          <cell r="P1820" t="str">
            <v>Current</v>
          </cell>
        </row>
        <row r="1821">
          <cell r="B1821">
            <v>41530</v>
          </cell>
          <cell r="C1821">
            <v>40</v>
          </cell>
          <cell r="D1821" t="str">
            <v>ON</v>
          </cell>
          <cell r="E1821" t="str">
            <v>Purchase with Improvements</v>
          </cell>
          <cell r="F1821" t="str">
            <v>Fixed</v>
          </cell>
          <cell r="I1821">
            <v>40.07</v>
          </cell>
          <cell r="J1821">
            <v>38.86</v>
          </cell>
          <cell r="K1821" t="str">
            <v>HiRatio</v>
          </cell>
          <cell r="L1821">
            <v>177830.65</v>
          </cell>
          <cell r="M1821" t="str">
            <v>Owner-Occupied</v>
          </cell>
          <cell r="N1821">
            <v>0</v>
          </cell>
          <cell r="O1821">
            <v>43831</v>
          </cell>
          <cell r="P1821" t="str">
            <v>Current</v>
          </cell>
        </row>
        <row r="1822">
          <cell r="B1822">
            <v>42635</v>
          </cell>
          <cell r="C1822">
            <v>4</v>
          </cell>
          <cell r="D1822" t="str">
            <v>BC</v>
          </cell>
          <cell r="E1822" t="str">
            <v>Purchase</v>
          </cell>
          <cell r="F1822" t="str">
            <v>Fixed</v>
          </cell>
          <cell r="I1822">
            <v>19.5</v>
          </cell>
          <cell r="J1822">
            <v>6.67</v>
          </cell>
          <cell r="K1822" t="str">
            <v>HiRatio</v>
          </cell>
          <cell r="L1822">
            <v>186979.13</v>
          </cell>
          <cell r="M1822" t="str">
            <v>Second Home</v>
          </cell>
          <cell r="N1822">
            <v>0</v>
          </cell>
          <cell r="O1822">
            <v>43831</v>
          </cell>
          <cell r="P1822" t="str">
            <v>Current</v>
          </cell>
        </row>
        <row r="1823">
          <cell r="B1823">
            <v>41815</v>
          </cell>
          <cell r="C1823">
            <v>31</v>
          </cell>
          <cell r="D1823" t="str">
            <v>ON</v>
          </cell>
          <cell r="E1823" t="str">
            <v>Transfer</v>
          </cell>
          <cell r="F1823" t="str">
            <v>ARM</v>
          </cell>
          <cell r="I1823">
            <v>28.66</v>
          </cell>
          <cell r="J1823">
            <v>26.06</v>
          </cell>
          <cell r="K1823" t="str">
            <v>Conv</v>
          </cell>
          <cell r="L1823">
            <v>176069.84</v>
          </cell>
          <cell r="M1823" t="str">
            <v>Owner-Occupied</v>
          </cell>
          <cell r="N1823">
            <v>0</v>
          </cell>
          <cell r="O1823">
            <v>43831</v>
          </cell>
          <cell r="P1823" t="str">
            <v>Current</v>
          </cell>
        </row>
        <row r="1824">
          <cell r="B1824">
            <v>41774</v>
          </cell>
          <cell r="C1824">
            <v>32</v>
          </cell>
          <cell r="D1824" t="str">
            <v>SK</v>
          </cell>
          <cell r="E1824" t="str">
            <v>Purchase</v>
          </cell>
          <cell r="F1824" t="str">
            <v>Fixed</v>
          </cell>
          <cell r="I1824">
            <v>34.31</v>
          </cell>
          <cell r="J1824">
            <v>34.31</v>
          </cell>
          <cell r="K1824" t="str">
            <v>HiRatio</v>
          </cell>
          <cell r="L1824">
            <v>0</v>
          </cell>
          <cell r="M1824" t="str">
            <v>Owner-Occupied</v>
          </cell>
          <cell r="N1824">
            <v>4</v>
          </cell>
          <cell r="O1824">
            <v>42606</v>
          </cell>
          <cell r="P1824" t="str">
            <v>Current</v>
          </cell>
        </row>
        <row r="1825">
          <cell r="B1825">
            <v>42705</v>
          </cell>
          <cell r="C1825">
            <v>1</v>
          </cell>
          <cell r="D1825" t="str">
            <v>BC</v>
          </cell>
          <cell r="E1825" t="str">
            <v>Purchase</v>
          </cell>
          <cell r="F1825" t="str">
            <v>Fixed</v>
          </cell>
          <cell r="I1825">
            <v>40.99</v>
          </cell>
          <cell r="J1825">
            <v>32.909999999999997</v>
          </cell>
          <cell r="K1825" t="str">
            <v>HiRatio</v>
          </cell>
          <cell r="L1825">
            <v>348775.59</v>
          </cell>
          <cell r="M1825" t="str">
            <v>Owner-Occupied</v>
          </cell>
          <cell r="N1825">
            <v>0</v>
          </cell>
          <cell r="O1825">
            <v>43831</v>
          </cell>
          <cell r="P1825" t="str">
            <v>Current</v>
          </cell>
        </row>
        <row r="1826">
          <cell r="B1826">
            <v>42584</v>
          </cell>
          <cell r="C1826">
            <v>5</v>
          </cell>
          <cell r="D1826" t="str">
            <v>ON</v>
          </cell>
          <cell r="E1826" t="str">
            <v>Purchase</v>
          </cell>
          <cell r="F1826" t="str">
            <v>Fixed</v>
          </cell>
          <cell r="I1826">
            <v>28.54</v>
          </cell>
          <cell r="J1826">
            <v>22.36</v>
          </cell>
          <cell r="K1826" t="str">
            <v>HiRatio</v>
          </cell>
          <cell r="L1826">
            <v>273718.34000000003</v>
          </cell>
          <cell r="M1826" t="str">
            <v>Owner-Occupied</v>
          </cell>
          <cell r="N1826">
            <v>0</v>
          </cell>
          <cell r="O1826">
            <v>43831</v>
          </cell>
          <cell r="P1826" t="str">
            <v>Current</v>
          </cell>
        </row>
        <row r="1827">
          <cell r="B1827">
            <v>41060</v>
          </cell>
          <cell r="C1827">
            <v>56</v>
          </cell>
          <cell r="D1827" t="str">
            <v>BC</v>
          </cell>
          <cell r="E1827" t="str">
            <v>Refinance External</v>
          </cell>
          <cell r="F1827" t="str">
            <v>Fixed</v>
          </cell>
          <cell r="I1827">
            <v>29.97</v>
          </cell>
          <cell r="J1827">
            <v>20.170000000000002</v>
          </cell>
          <cell r="K1827" t="str">
            <v>HiRatio</v>
          </cell>
          <cell r="L1827">
            <v>506683.3</v>
          </cell>
          <cell r="M1827" t="str">
            <v>Owner-Occupied</v>
          </cell>
          <cell r="N1827">
            <v>0</v>
          </cell>
          <cell r="O1827">
            <v>43831</v>
          </cell>
          <cell r="P1827" t="str">
            <v>Current</v>
          </cell>
        </row>
        <row r="1828">
          <cell r="B1828">
            <v>41852</v>
          </cell>
          <cell r="C1828">
            <v>29</v>
          </cell>
          <cell r="D1828" t="str">
            <v>ON</v>
          </cell>
          <cell r="E1828" t="str">
            <v>Purchase</v>
          </cell>
          <cell r="F1828" t="str">
            <v>Fixed</v>
          </cell>
          <cell r="I1828">
            <v>41.8</v>
          </cell>
          <cell r="J1828">
            <v>11.69</v>
          </cell>
          <cell r="K1828" t="str">
            <v>Conv</v>
          </cell>
          <cell r="L1828">
            <v>118884</v>
          </cell>
          <cell r="M1828" t="str">
            <v>Rental</v>
          </cell>
          <cell r="N1828">
            <v>0</v>
          </cell>
          <cell r="O1828">
            <v>43831</v>
          </cell>
          <cell r="P1828" t="str">
            <v>Current</v>
          </cell>
        </row>
        <row r="1829">
          <cell r="B1829">
            <v>42177</v>
          </cell>
          <cell r="C1829">
            <v>19</v>
          </cell>
          <cell r="D1829" t="str">
            <v>AB</v>
          </cell>
          <cell r="E1829" t="str">
            <v>Purchase</v>
          </cell>
          <cell r="F1829" t="str">
            <v>Fixed</v>
          </cell>
          <cell r="I1829">
            <v>41.87</v>
          </cell>
          <cell r="J1829">
            <v>26.74</v>
          </cell>
          <cell r="K1829" t="str">
            <v>HiRatio</v>
          </cell>
          <cell r="L1829">
            <v>406604.19</v>
          </cell>
          <cell r="M1829" t="str">
            <v>Owner-Occupied</v>
          </cell>
          <cell r="N1829">
            <v>0</v>
          </cell>
          <cell r="O1829">
            <v>43831</v>
          </cell>
          <cell r="P1829" t="str">
            <v>30-59</v>
          </cell>
        </row>
        <row r="1830">
          <cell r="B1830">
            <v>42318</v>
          </cell>
          <cell r="C1830">
            <v>14</v>
          </cell>
          <cell r="D1830" t="str">
            <v>AB</v>
          </cell>
          <cell r="E1830" t="str">
            <v>Refinance External</v>
          </cell>
          <cell r="F1830" t="str">
            <v>Fixed</v>
          </cell>
          <cell r="I1830">
            <v>30.53</v>
          </cell>
          <cell r="J1830">
            <v>27.31</v>
          </cell>
          <cell r="K1830" t="str">
            <v>Conv</v>
          </cell>
          <cell r="L1830">
            <v>203973.76000000001</v>
          </cell>
          <cell r="M1830" t="str">
            <v>Owner-Occupied</v>
          </cell>
          <cell r="N1830">
            <v>0</v>
          </cell>
          <cell r="O1830">
            <v>43831</v>
          </cell>
          <cell r="P1830" t="str">
            <v>Current</v>
          </cell>
        </row>
        <row r="1831">
          <cell r="B1831">
            <v>41907</v>
          </cell>
          <cell r="C1831">
            <v>28</v>
          </cell>
          <cell r="D1831" t="str">
            <v>ON</v>
          </cell>
          <cell r="E1831" t="str">
            <v>Refinance External</v>
          </cell>
          <cell r="F1831" t="str">
            <v>ARM</v>
          </cell>
          <cell r="I1831">
            <v>33.630000000000003</v>
          </cell>
          <cell r="J1831">
            <v>28.93</v>
          </cell>
          <cell r="K1831" t="str">
            <v>Conv</v>
          </cell>
          <cell r="L1831">
            <v>0</v>
          </cell>
          <cell r="M1831" t="str">
            <v>Owner-Occupied</v>
          </cell>
          <cell r="N1831">
            <v>4</v>
          </cell>
          <cell r="O1831">
            <v>42515</v>
          </cell>
          <cell r="P1831" t="str">
            <v>Current</v>
          </cell>
        </row>
        <row r="1832">
          <cell r="B1832">
            <v>41530</v>
          </cell>
          <cell r="C1832">
            <v>40</v>
          </cell>
          <cell r="D1832" t="str">
            <v>AB</v>
          </cell>
          <cell r="E1832" t="str">
            <v>Purchase</v>
          </cell>
          <cell r="F1832" t="str">
            <v>Fixed</v>
          </cell>
          <cell r="I1832">
            <v>41.89</v>
          </cell>
          <cell r="J1832">
            <v>25.26</v>
          </cell>
          <cell r="K1832" t="str">
            <v>HiRatio</v>
          </cell>
          <cell r="L1832">
            <v>204445.75</v>
          </cell>
          <cell r="M1832" t="str">
            <v>Owner-Occupied</v>
          </cell>
          <cell r="N1832">
            <v>0</v>
          </cell>
          <cell r="O1832">
            <v>43831</v>
          </cell>
          <cell r="P1832" t="str">
            <v>Current</v>
          </cell>
        </row>
        <row r="1833">
          <cell r="B1833">
            <v>42461</v>
          </cell>
          <cell r="C1833">
            <v>9</v>
          </cell>
          <cell r="D1833" t="str">
            <v>ON</v>
          </cell>
          <cell r="E1833" t="str">
            <v>Refinance External</v>
          </cell>
          <cell r="F1833" t="str">
            <v>ARM</v>
          </cell>
          <cell r="I1833">
            <v>19.11</v>
          </cell>
          <cell r="J1833">
            <v>18.84</v>
          </cell>
          <cell r="K1833" t="str">
            <v>Conv</v>
          </cell>
          <cell r="L1833">
            <v>170824.13</v>
          </cell>
          <cell r="M1833" t="str">
            <v>Owner-Occupied</v>
          </cell>
          <cell r="N1833">
            <v>0</v>
          </cell>
          <cell r="O1833">
            <v>43831</v>
          </cell>
          <cell r="P1833" t="str">
            <v>Current</v>
          </cell>
        </row>
        <row r="1834">
          <cell r="B1834">
            <v>42634</v>
          </cell>
          <cell r="C1834">
            <v>4</v>
          </cell>
          <cell r="D1834" t="str">
            <v>BC</v>
          </cell>
          <cell r="E1834" t="str">
            <v>Purchase</v>
          </cell>
          <cell r="F1834" t="str">
            <v>ARM</v>
          </cell>
          <cell r="I1834">
            <v>34.47</v>
          </cell>
          <cell r="J1834">
            <v>25.57</v>
          </cell>
          <cell r="K1834" t="str">
            <v>Conv</v>
          </cell>
          <cell r="L1834">
            <v>375539.75</v>
          </cell>
          <cell r="M1834" t="str">
            <v>Owner-Occupied</v>
          </cell>
          <cell r="N1834">
            <v>0</v>
          </cell>
          <cell r="O1834">
            <v>43831</v>
          </cell>
          <cell r="P1834" t="str">
            <v>Current</v>
          </cell>
        </row>
        <row r="1835">
          <cell r="B1835">
            <v>42416</v>
          </cell>
          <cell r="C1835">
            <v>11</v>
          </cell>
          <cell r="D1835" t="str">
            <v>ON</v>
          </cell>
          <cell r="E1835" t="str">
            <v>Purchase</v>
          </cell>
          <cell r="F1835" t="str">
            <v>Fixed</v>
          </cell>
          <cell r="I1835">
            <v>34.9</v>
          </cell>
          <cell r="J1835">
            <v>21.63</v>
          </cell>
          <cell r="K1835" t="str">
            <v>Conv</v>
          </cell>
          <cell r="L1835">
            <v>227378.71</v>
          </cell>
          <cell r="M1835" t="str">
            <v>Second Home</v>
          </cell>
          <cell r="N1835">
            <v>0</v>
          </cell>
          <cell r="O1835">
            <v>43831</v>
          </cell>
          <cell r="P1835" t="str">
            <v>Current</v>
          </cell>
        </row>
        <row r="1836">
          <cell r="B1836">
            <v>42345</v>
          </cell>
          <cell r="C1836">
            <v>13</v>
          </cell>
          <cell r="D1836" t="str">
            <v>AB</v>
          </cell>
          <cell r="E1836" t="str">
            <v>Purchase</v>
          </cell>
          <cell r="F1836" t="str">
            <v>Fixed</v>
          </cell>
          <cell r="I1836">
            <v>39.909999999999997</v>
          </cell>
          <cell r="J1836">
            <v>24.93</v>
          </cell>
          <cell r="K1836" t="str">
            <v>HiRatio</v>
          </cell>
          <cell r="L1836">
            <v>219382.5</v>
          </cell>
          <cell r="M1836" t="str">
            <v>Owner-Occupied</v>
          </cell>
          <cell r="N1836">
            <v>0</v>
          </cell>
          <cell r="O1836">
            <v>43831</v>
          </cell>
          <cell r="P1836" t="str">
            <v>Current</v>
          </cell>
        </row>
        <row r="1837">
          <cell r="B1837">
            <v>40963</v>
          </cell>
          <cell r="C1837">
            <v>59</v>
          </cell>
          <cell r="D1837" t="str">
            <v>ON</v>
          </cell>
          <cell r="E1837" t="str">
            <v>Purchase</v>
          </cell>
          <cell r="F1837" t="str">
            <v>Fixed</v>
          </cell>
          <cell r="I1837">
            <v>37.89</v>
          </cell>
          <cell r="J1837">
            <v>35.33</v>
          </cell>
          <cell r="K1837" t="str">
            <v>HiRatio</v>
          </cell>
          <cell r="L1837">
            <v>181209</v>
          </cell>
          <cell r="M1837" t="str">
            <v>Owner-Occupied</v>
          </cell>
          <cell r="N1837">
            <v>0</v>
          </cell>
          <cell r="O1837">
            <v>43831</v>
          </cell>
          <cell r="P1837" t="str">
            <v>Current</v>
          </cell>
        </row>
        <row r="1838">
          <cell r="B1838">
            <v>42430</v>
          </cell>
          <cell r="C1838">
            <v>10</v>
          </cell>
          <cell r="D1838" t="str">
            <v>ON</v>
          </cell>
          <cell r="E1838" t="str">
            <v>Purchase</v>
          </cell>
          <cell r="F1838" t="str">
            <v>Fixed</v>
          </cell>
          <cell r="I1838">
            <v>36.619999999999997</v>
          </cell>
          <cell r="J1838">
            <v>19.05</v>
          </cell>
          <cell r="K1838" t="str">
            <v>HiRatio</v>
          </cell>
          <cell r="L1838">
            <v>431855.26</v>
          </cell>
          <cell r="M1838" t="str">
            <v>Owner-Occupied</v>
          </cell>
          <cell r="N1838">
            <v>0</v>
          </cell>
          <cell r="O1838">
            <v>43831</v>
          </cell>
          <cell r="P1838" t="str">
            <v>Current</v>
          </cell>
        </row>
        <row r="1839">
          <cell r="B1839">
            <v>42093</v>
          </cell>
          <cell r="C1839">
            <v>22</v>
          </cell>
          <cell r="D1839" t="str">
            <v>BC</v>
          </cell>
          <cell r="E1839" t="str">
            <v>Refinance External</v>
          </cell>
          <cell r="F1839" t="str">
            <v>Fixed</v>
          </cell>
          <cell r="I1839">
            <v>34.69</v>
          </cell>
          <cell r="J1839">
            <v>34.69</v>
          </cell>
          <cell r="K1839" t="str">
            <v>Conv</v>
          </cell>
          <cell r="L1839">
            <v>0</v>
          </cell>
          <cell r="M1839" t="str">
            <v>Owner-Occupied</v>
          </cell>
          <cell r="N1839">
            <v>4</v>
          </cell>
          <cell r="O1839">
            <v>42724</v>
          </cell>
          <cell r="P1839" t="str">
            <v>Current</v>
          </cell>
        </row>
        <row r="1840">
          <cell r="B1840">
            <v>41642</v>
          </cell>
          <cell r="C1840">
            <v>36</v>
          </cell>
          <cell r="D1840" t="str">
            <v>ON</v>
          </cell>
          <cell r="E1840" t="str">
            <v>Purchase</v>
          </cell>
          <cell r="F1840" t="str">
            <v>ARM</v>
          </cell>
          <cell r="I1840">
            <v>35.47</v>
          </cell>
          <cell r="J1840">
            <v>16.78</v>
          </cell>
          <cell r="K1840" t="str">
            <v>HiRatio</v>
          </cell>
          <cell r="L1840">
            <v>279675.8</v>
          </cell>
          <cell r="M1840" t="str">
            <v>Owner-Occupied</v>
          </cell>
          <cell r="N1840">
            <v>0</v>
          </cell>
          <cell r="O1840">
            <v>43831</v>
          </cell>
          <cell r="P1840" t="str">
            <v>Current</v>
          </cell>
        </row>
        <row r="1841">
          <cell r="B1841">
            <v>42244</v>
          </cell>
          <cell r="C1841">
            <v>17</v>
          </cell>
          <cell r="D1841" t="str">
            <v>AB</v>
          </cell>
          <cell r="E1841" t="str">
            <v>Purchase</v>
          </cell>
          <cell r="F1841" t="str">
            <v>Fixed</v>
          </cell>
          <cell r="I1841">
            <v>41.93</v>
          </cell>
          <cell r="J1841">
            <v>28.26</v>
          </cell>
          <cell r="K1841" t="str">
            <v>HiRatio</v>
          </cell>
          <cell r="L1841">
            <v>490927.69</v>
          </cell>
          <cell r="M1841" t="str">
            <v>Owner-Occupied</v>
          </cell>
          <cell r="N1841">
            <v>0</v>
          </cell>
          <cell r="O1841">
            <v>43831</v>
          </cell>
          <cell r="P1841" t="str">
            <v>Current</v>
          </cell>
        </row>
        <row r="1842">
          <cell r="B1842">
            <v>42443</v>
          </cell>
          <cell r="C1842">
            <v>10</v>
          </cell>
          <cell r="D1842" t="str">
            <v>ON</v>
          </cell>
          <cell r="E1842" t="str">
            <v>Purchase</v>
          </cell>
          <cell r="F1842" t="str">
            <v>Fixed</v>
          </cell>
          <cell r="I1842">
            <v>39.07</v>
          </cell>
          <cell r="J1842">
            <v>35.799999999999997</v>
          </cell>
          <cell r="K1842" t="str">
            <v>HiRatio</v>
          </cell>
          <cell r="L1842">
            <v>467025.2</v>
          </cell>
          <cell r="M1842" t="str">
            <v>Owner-Occupied</v>
          </cell>
          <cell r="N1842">
            <v>0</v>
          </cell>
          <cell r="O1842">
            <v>43831</v>
          </cell>
          <cell r="P1842" t="str">
            <v>Current</v>
          </cell>
        </row>
        <row r="1843">
          <cell r="B1843">
            <v>42089</v>
          </cell>
          <cell r="C1843">
            <v>22</v>
          </cell>
          <cell r="D1843" t="str">
            <v>BC</v>
          </cell>
          <cell r="E1843" t="str">
            <v>Purchase</v>
          </cell>
          <cell r="F1843" t="str">
            <v>ARM</v>
          </cell>
          <cell r="I1843">
            <v>29.44</v>
          </cell>
          <cell r="J1843">
            <v>28.83</v>
          </cell>
          <cell r="K1843" t="str">
            <v>Conv</v>
          </cell>
          <cell r="L1843">
            <v>378724.01</v>
          </cell>
          <cell r="M1843" t="str">
            <v>Owner-Occupied</v>
          </cell>
          <cell r="N1843">
            <v>0</v>
          </cell>
          <cell r="O1843">
            <v>43831</v>
          </cell>
          <cell r="P1843" t="str">
            <v>Current</v>
          </cell>
        </row>
        <row r="1844">
          <cell r="B1844">
            <v>40857</v>
          </cell>
          <cell r="C1844">
            <v>62</v>
          </cell>
          <cell r="D1844" t="str">
            <v>AB</v>
          </cell>
          <cell r="E1844" t="str">
            <v>Refinance External</v>
          </cell>
          <cell r="F1844" t="str">
            <v>Fixed</v>
          </cell>
          <cell r="I1844">
            <v>41.24</v>
          </cell>
          <cell r="J1844">
            <v>28.66</v>
          </cell>
          <cell r="K1844" t="str">
            <v>Conv</v>
          </cell>
          <cell r="L1844">
            <v>153691.5</v>
          </cell>
          <cell r="M1844" t="str">
            <v>Rental</v>
          </cell>
          <cell r="N1844">
            <v>0</v>
          </cell>
          <cell r="O1844">
            <v>43831</v>
          </cell>
          <cell r="P1844" t="str">
            <v>Current</v>
          </cell>
        </row>
        <row r="1845">
          <cell r="B1845">
            <v>41443</v>
          </cell>
          <cell r="C1845">
            <v>43</v>
          </cell>
          <cell r="D1845" t="str">
            <v>AB</v>
          </cell>
          <cell r="E1845" t="str">
            <v>Purchase</v>
          </cell>
          <cell r="F1845" t="str">
            <v>Fixed</v>
          </cell>
          <cell r="I1845">
            <v>38.64</v>
          </cell>
          <cell r="J1845">
            <v>29.95</v>
          </cell>
          <cell r="K1845" t="str">
            <v>HiRatio</v>
          </cell>
          <cell r="L1845">
            <v>346833.89</v>
          </cell>
          <cell r="M1845" t="str">
            <v>Owner-Occupied</v>
          </cell>
          <cell r="N1845">
            <v>0</v>
          </cell>
          <cell r="O1845">
            <v>43831</v>
          </cell>
          <cell r="P1845" t="str">
            <v>Current</v>
          </cell>
        </row>
        <row r="1846">
          <cell r="B1846">
            <v>42396</v>
          </cell>
          <cell r="C1846">
            <v>12</v>
          </cell>
          <cell r="D1846" t="str">
            <v>BC</v>
          </cell>
          <cell r="E1846" t="str">
            <v>Purchase</v>
          </cell>
          <cell r="F1846" t="str">
            <v>ARM</v>
          </cell>
          <cell r="I1846">
            <v>31.27</v>
          </cell>
          <cell r="J1846">
            <v>25.72</v>
          </cell>
          <cell r="K1846" t="str">
            <v>HiRatio</v>
          </cell>
          <cell r="L1846">
            <v>214750.42</v>
          </cell>
          <cell r="M1846" t="str">
            <v>Owner-Occupied</v>
          </cell>
          <cell r="N1846">
            <v>0</v>
          </cell>
          <cell r="O1846">
            <v>43831</v>
          </cell>
          <cell r="P1846" t="str">
            <v>Current</v>
          </cell>
        </row>
        <row r="1847">
          <cell r="B1847">
            <v>42733</v>
          </cell>
          <cell r="C1847">
            <v>1</v>
          </cell>
          <cell r="D1847" t="str">
            <v>ON</v>
          </cell>
          <cell r="E1847" t="str">
            <v>Purchase</v>
          </cell>
          <cell r="F1847" t="str">
            <v>Fixed</v>
          </cell>
          <cell r="I1847">
            <v>26.76</v>
          </cell>
          <cell r="J1847">
            <v>26.5</v>
          </cell>
          <cell r="K1847" t="str">
            <v>Conv</v>
          </cell>
          <cell r="L1847">
            <v>127696.47</v>
          </cell>
          <cell r="M1847" t="str">
            <v>Owner-Occupied</v>
          </cell>
          <cell r="N1847">
            <v>0</v>
          </cell>
          <cell r="O1847">
            <v>43831</v>
          </cell>
          <cell r="P1847" t="str">
            <v>Current</v>
          </cell>
        </row>
        <row r="1848">
          <cell r="B1848">
            <v>42202</v>
          </cell>
          <cell r="C1848">
            <v>18</v>
          </cell>
          <cell r="D1848" t="str">
            <v>ON</v>
          </cell>
          <cell r="E1848" t="str">
            <v>Refinance External</v>
          </cell>
          <cell r="F1848" t="str">
            <v>Fixed</v>
          </cell>
          <cell r="I1848">
            <v>22.21</v>
          </cell>
          <cell r="J1848">
            <v>21.61</v>
          </cell>
          <cell r="K1848" t="str">
            <v>Conv</v>
          </cell>
          <cell r="L1848">
            <v>711966.37</v>
          </cell>
          <cell r="M1848" t="str">
            <v>Owner-Occupied</v>
          </cell>
          <cell r="N1848">
            <v>0</v>
          </cell>
          <cell r="O1848">
            <v>43831</v>
          </cell>
          <cell r="P1848" t="str">
            <v>Current</v>
          </cell>
        </row>
        <row r="1849">
          <cell r="B1849">
            <v>41397</v>
          </cell>
          <cell r="C1849">
            <v>44</v>
          </cell>
          <cell r="D1849" t="str">
            <v>ON</v>
          </cell>
          <cell r="E1849" t="str">
            <v>ETO Existing Client</v>
          </cell>
          <cell r="F1849" t="str">
            <v>Fixed</v>
          </cell>
          <cell r="I1849">
            <v>30.65</v>
          </cell>
          <cell r="J1849">
            <v>30.35</v>
          </cell>
          <cell r="K1849" t="str">
            <v>Conv</v>
          </cell>
          <cell r="L1849">
            <v>134055.67999999999</v>
          </cell>
          <cell r="M1849" t="str">
            <v>Owner-Occupied</v>
          </cell>
          <cell r="N1849">
            <v>0</v>
          </cell>
          <cell r="O1849">
            <v>43831</v>
          </cell>
          <cell r="P1849" t="str">
            <v>Current</v>
          </cell>
        </row>
        <row r="1850">
          <cell r="B1850">
            <v>40837</v>
          </cell>
          <cell r="C1850">
            <v>63</v>
          </cell>
          <cell r="D1850" t="str">
            <v>AB</v>
          </cell>
          <cell r="E1850" t="str">
            <v>Purchase</v>
          </cell>
          <cell r="F1850" t="str">
            <v>Fixed</v>
          </cell>
          <cell r="I1850">
            <v>41.62</v>
          </cell>
          <cell r="J1850">
            <v>21.29</v>
          </cell>
          <cell r="K1850" t="str">
            <v>HiRatio</v>
          </cell>
          <cell r="L1850">
            <v>197744.44</v>
          </cell>
          <cell r="M1850" t="str">
            <v>Owner-Occupied</v>
          </cell>
          <cell r="N1850">
            <v>0</v>
          </cell>
          <cell r="O1850">
            <v>43831</v>
          </cell>
          <cell r="P1850" t="str">
            <v>Current</v>
          </cell>
        </row>
        <row r="1851">
          <cell r="B1851">
            <v>40690</v>
          </cell>
          <cell r="C1851">
            <v>68</v>
          </cell>
          <cell r="D1851" t="str">
            <v>ON</v>
          </cell>
          <cell r="E1851" t="str">
            <v>Refinance External</v>
          </cell>
          <cell r="F1851" t="str">
            <v>ARM</v>
          </cell>
          <cell r="I1851">
            <v>29.67</v>
          </cell>
          <cell r="J1851">
            <v>27.65</v>
          </cell>
          <cell r="K1851" t="str">
            <v>Conv</v>
          </cell>
          <cell r="L1851">
            <v>0</v>
          </cell>
          <cell r="M1851" t="str">
            <v>Owner-Occupied</v>
          </cell>
          <cell r="N1851">
            <v>4</v>
          </cell>
          <cell r="O1851">
            <v>41029</v>
          </cell>
          <cell r="P1851" t="str">
            <v>Current</v>
          </cell>
        </row>
        <row r="1852">
          <cell r="B1852">
            <v>41074</v>
          </cell>
          <cell r="C1852">
            <v>55</v>
          </cell>
          <cell r="D1852" t="str">
            <v>BC</v>
          </cell>
          <cell r="E1852" t="str">
            <v>Refinance External</v>
          </cell>
          <cell r="F1852" t="str">
            <v>Fixed</v>
          </cell>
          <cell r="I1852">
            <v>42.17</v>
          </cell>
          <cell r="J1852">
            <v>31.61</v>
          </cell>
          <cell r="K1852" t="str">
            <v>HiRatio</v>
          </cell>
          <cell r="L1852">
            <v>0</v>
          </cell>
          <cell r="M1852" t="str">
            <v>Owner-Occupied</v>
          </cell>
          <cell r="N1852">
            <v>4</v>
          </cell>
          <cell r="O1852">
            <v>42032</v>
          </cell>
          <cell r="P1852" t="str">
            <v>Current</v>
          </cell>
        </row>
        <row r="1853">
          <cell r="B1853">
            <v>42019</v>
          </cell>
          <cell r="C1853">
            <v>24</v>
          </cell>
          <cell r="D1853" t="str">
            <v>ON</v>
          </cell>
          <cell r="E1853" t="str">
            <v>Purchase</v>
          </cell>
          <cell r="F1853" t="str">
            <v>Fixed</v>
          </cell>
          <cell r="I1853">
            <v>26.74</v>
          </cell>
          <cell r="J1853">
            <v>23.33</v>
          </cell>
          <cell r="K1853" t="str">
            <v>HiRatio</v>
          </cell>
          <cell r="L1853">
            <v>140989.68</v>
          </cell>
          <cell r="M1853" t="str">
            <v>Owner-Occupied</v>
          </cell>
          <cell r="N1853">
            <v>0</v>
          </cell>
          <cell r="O1853">
            <v>43831</v>
          </cell>
          <cell r="P1853" t="str">
            <v>Current</v>
          </cell>
        </row>
        <row r="1854">
          <cell r="B1854">
            <v>42247</v>
          </cell>
          <cell r="C1854">
            <v>17</v>
          </cell>
          <cell r="D1854" t="str">
            <v>AB</v>
          </cell>
          <cell r="E1854" t="str">
            <v>Transfer</v>
          </cell>
          <cell r="F1854" t="str">
            <v>Fixed</v>
          </cell>
          <cell r="I1854">
            <v>43.02</v>
          </cell>
          <cell r="J1854">
            <v>28.59</v>
          </cell>
          <cell r="K1854" t="str">
            <v>HiRatio</v>
          </cell>
          <cell r="L1854">
            <v>275684.53999999998</v>
          </cell>
          <cell r="M1854" t="str">
            <v>Owner-Occupied</v>
          </cell>
          <cell r="N1854">
            <v>0</v>
          </cell>
          <cell r="O1854">
            <v>43831</v>
          </cell>
          <cell r="P1854" t="str">
            <v>Current</v>
          </cell>
        </row>
        <row r="1855">
          <cell r="B1855">
            <v>42167</v>
          </cell>
          <cell r="C1855">
            <v>19</v>
          </cell>
          <cell r="D1855" t="str">
            <v>BC</v>
          </cell>
          <cell r="E1855" t="str">
            <v>Transfer</v>
          </cell>
          <cell r="F1855" t="str">
            <v>ARM</v>
          </cell>
          <cell r="I1855">
            <v>35.520000000000003</v>
          </cell>
          <cell r="J1855">
            <v>26.52</v>
          </cell>
          <cell r="K1855" t="str">
            <v>Conv</v>
          </cell>
          <cell r="L1855">
            <v>297176.56</v>
          </cell>
          <cell r="M1855" t="str">
            <v>Owner-Occupied</v>
          </cell>
          <cell r="N1855">
            <v>0</v>
          </cell>
          <cell r="O1855">
            <v>43831</v>
          </cell>
          <cell r="P1855" t="str">
            <v>Current</v>
          </cell>
        </row>
        <row r="1856">
          <cell r="B1856">
            <v>42041</v>
          </cell>
          <cell r="C1856">
            <v>23</v>
          </cell>
          <cell r="D1856" t="str">
            <v>AB</v>
          </cell>
          <cell r="E1856" t="str">
            <v>Refinance External</v>
          </cell>
          <cell r="F1856" t="str">
            <v>Fixed</v>
          </cell>
          <cell r="I1856">
            <v>40.81</v>
          </cell>
          <cell r="J1856">
            <v>24.37</v>
          </cell>
          <cell r="K1856" t="str">
            <v>Conv</v>
          </cell>
          <cell r="L1856">
            <v>273152.69</v>
          </cell>
          <cell r="M1856" t="str">
            <v>Owner-Occupied</v>
          </cell>
          <cell r="N1856">
            <v>0</v>
          </cell>
          <cell r="O1856">
            <v>43831</v>
          </cell>
          <cell r="P1856" t="str">
            <v>Current</v>
          </cell>
        </row>
        <row r="1857">
          <cell r="B1857">
            <v>40821</v>
          </cell>
          <cell r="C1857">
            <v>63</v>
          </cell>
          <cell r="D1857" t="str">
            <v>AB</v>
          </cell>
          <cell r="E1857" t="str">
            <v>Purchase</v>
          </cell>
          <cell r="F1857" t="str">
            <v>Fixed</v>
          </cell>
          <cell r="I1857">
            <v>41.86</v>
          </cell>
          <cell r="J1857">
            <v>19.670000000000002</v>
          </cell>
          <cell r="K1857" t="str">
            <v>HiRatio</v>
          </cell>
          <cell r="L1857">
            <v>271718.44</v>
          </cell>
          <cell r="M1857" t="str">
            <v>Owner-Occupied</v>
          </cell>
          <cell r="N1857">
            <v>0</v>
          </cell>
          <cell r="O1857">
            <v>43831</v>
          </cell>
          <cell r="P1857" t="str">
            <v>Current</v>
          </cell>
        </row>
        <row r="1858">
          <cell r="B1858">
            <v>42093</v>
          </cell>
          <cell r="C1858">
            <v>22</v>
          </cell>
          <cell r="D1858" t="str">
            <v>ON</v>
          </cell>
          <cell r="E1858" t="str">
            <v>Purchase</v>
          </cell>
          <cell r="F1858" t="str">
            <v>Fixed</v>
          </cell>
          <cell r="I1858">
            <v>41.84</v>
          </cell>
          <cell r="J1858">
            <v>36.94</v>
          </cell>
          <cell r="K1858" t="str">
            <v>HiRatio</v>
          </cell>
          <cell r="L1858">
            <v>371448.64</v>
          </cell>
          <cell r="M1858" t="str">
            <v>Owner-Occupied</v>
          </cell>
          <cell r="N1858">
            <v>0</v>
          </cell>
          <cell r="O1858">
            <v>43831</v>
          </cell>
          <cell r="P1858" t="str">
            <v>Current</v>
          </cell>
        </row>
        <row r="1859">
          <cell r="B1859">
            <v>40508</v>
          </cell>
          <cell r="C1859">
            <v>74</v>
          </cell>
          <cell r="D1859" t="str">
            <v>ON</v>
          </cell>
          <cell r="E1859" t="str">
            <v>Refinance External</v>
          </cell>
          <cell r="F1859" t="str">
            <v>Fixed</v>
          </cell>
          <cell r="I1859">
            <v>41.28</v>
          </cell>
          <cell r="J1859">
            <v>9.3699999999999992</v>
          </cell>
          <cell r="K1859" t="str">
            <v>Conv</v>
          </cell>
          <cell r="L1859">
            <v>0</v>
          </cell>
          <cell r="M1859" t="str">
            <v>Rental</v>
          </cell>
          <cell r="N1859">
            <v>4</v>
          </cell>
          <cell r="O1859">
            <v>41446</v>
          </cell>
          <cell r="P1859" t="str">
            <v>Current</v>
          </cell>
        </row>
        <row r="1860">
          <cell r="B1860">
            <v>42437</v>
          </cell>
          <cell r="C1860">
            <v>10</v>
          </cell>
          <cell r="D1860" t="str">
            <v>AB</v>
          </cell>
          <cell r="E1860" t="str">
            <v>Refinance External</v>
          </cell>
          <cell r="F1860" t="str">
            <v>Fixed</v>
          </cell>
          <cell r="I1860">
            <v>18.66</v>
          </cell>
          <cell r="J1860">
            <v>14.52</v>
          </cell>
          <cell r="K1860" t="str">
            <v>Conv</v>
          </cell>
          <cell r="L1860">
            <v>216149.06</v>
          </cell>
          <cell r="M1860" t="str">
            <v>Owner-Occupied</v>
          </cell>
          <cell r="N1860">
            <v>0</v>
          </cell>
          <cell r="O1860">
            <v>43831</v>
          </cell>
          <cell r="P1860" t="str">
            <v>Current</v>
          </cell>
        </row>
        <row r="1861">
          <cell r="B1861">
            <v>42135</v>
          </cell>
          <cell r="C1861">
            <v>20</v>
          </cell>
          <cell r="D1861" t="str">
            <v>ON</v>
          </cell>
          <cell r="E1861" t="str">
            <v>Purchase</v>
          </cell>
          <cell r="F1861" t="str">
            <v>Fixed</v>
          </cell>
          <cell r="I1861">
            <v>41.98</v>
          </cell>
          <cell r="J1861">
            <v>24.94</v>
          </cell>
          <cell r="K1861" t="str">
            <v>HiRatio</v>
          </cell>
          <cell r="L1861">
            <v>503371.22</v>
          </cell>
          <cell r="M1861" t="str">
            <v>Second Home</v>
          </cell>
          <cell r="N1861">
            <v>0</v>
          </cell>
          <cell r="O1861">
            <v>43831</v>
          </cell>
          <cell r="P1861" t="str">
            <v>Current</v>
          </cell>
        </row>
        <row r="1862">
          <cell r="B1862">
            <v>42321</v>
          </cell>
          <cell r="C1862">
            <v>14</v>
          </cell>
          <cell r="D1862" t="str">
            <v>ON</v>
          </cell>
          <cell r="E1862" t="str">
            <v>Refinance External</v>
          </cell>
          <cell r="F1862" t="str">
            <v>ARM</v>
          </cell>
          <cell r="I1862">
            <v>25.16</v>
          </cell>
          <cell r="J1862">
            <v>18.03</v>
          </cell>
          <cell r="K1862" t="str">
            <v>Conv</v>
          </cell>
          <cell r="L1862">
            <v>294987.37</v>
          </cell>
          <cell r="M1862" t="str">
            <v>Owner-Occupied</v>
          </cell>
          <cell r="N1862">
            <v>0</v>
          </cell>
          <cell r="O1862">
            <v>43831</v>
          </cell>
          <cell r="P1862" t="str">
            <v>0-29</v>
          </cell>
        </row>
        <row r="1863">
          <cell r="B1863">
            <v>41926</v>
          </cell>
          <cell r="C1863">
            <v>27</v>
          </cell>
          <cell r="D1863" t="str">
            <v>ON</v>
          </cell>
          <cell r="E1863" t="str">
            <v>Refinance External</v>
          </cell>
          <cell r="F1863" t="str">
            <v>ARM</v>
          </cell>
          <cell r="I1863">
            <v>23.34</v>
          </cell>
          <cell r="J1863">
            <v>22.76</v>
          </cell>
          <cell r="K1863" t="str">
            <v>Conv</v>
          </cell>
          <cell r="L1863">
            <v>0</v>
          </cell>
          <cell r="M1863" t="str">
            <v>Owner-Occupied</v>
          </cell>
          <cell r="N1863">
            <v>4</v>
          </cell>
          <cell r="O1863">
            <v>42107</v>
          </cell>
          <cell r="P1863" t="str">
            <v>Current</v>
          </cell>
        </row>
        <row r="1864">
          <cell r="B1864">
            <v>42156</v>
          </cell>
          <cell r="C1864">
            <v>19</v>
          </cell>
          <cell r="D1864" t="str">
            <v>ON</v>
          </cell>
          <cell r="E1864" t="str">
            <v>Transfer</v>
          </cell>
          <cell r="F1864" t="str">
            <v>Fixed</v>
          </cell>
          <cell r="I1864">
            <v>40.44</v>
          </cell>
          <cell r="J1864">
            <v>19.96</v>
          </cell>
          <cell r="K1864" t="str">
            <v>Conv</v>
          </cell>
          <cell r="L1864">
            <v>231868.79999999999</v>
          </cell>
          <cell r="M1864" t="str">
            <v>Owner-Occupied</v>
          </cell>
          <cell r="N1864">
            <v>0</v>
          </cell>
          <cell r="O1864">
            <v>43831</v>
          </cell>
          <cell r="P1864" t="str">
            <v>Current</v>
          </cell>
        </row>
        <row r="1865">
          <cell r="B1865">
            <v>41296</v>
          </cell>
          <cell r="C1865">
            <v>48</v>
          </cell>
          <cell r="D1865" t="str">
            <v>AB</v>
          </cell>
          <cell r="E1865" t="str">
            <v>Purchase</v>
          </cell>
          <cell r="F1865" t="str">
            <v>Fixed</v>
          </cell>
          <cell r="I1865">
            <v>39.51</v>
          </cell>
          <cell r="J1865">
            <v>17.8</v>
          </cell>
          <cell r="K1865" t="str">
            <v>HiRatio</v>
          </cell>
          <cell r="L1865">
            <v>0</v>
          </cell>
          <cell r="M1865" t="str">
            <v>Owner-Occupied</v>
          </cell>
          <cell r="N1865">
            <v>4</v>
          </cell>
          <cell r="O1865">
            <v>42716</v>
          </cell>
          <cell r="P1865" t="str">
            <v>Current</v>
          </cell>
        </row>
        <row r="1866">
          <cell r="B1866">
            <v>41760</v>
          </cell>
          <cell r="C1866">
            <v>32</v>
          </cell>
          <cell r="D1866" t="str">
            <v>ON</v>
          </cell>
          <cell r="E1866" t="str">
            <v>Refinance External</v>
          </cell>
          <cell r="F1866" t="str">
            <v>Fixed</v>
          </cell>
          <cell r="I1866">
            <v>41.55</v>
          </cell>
          <cell r="J1866">
            <v>26.64</v>
          </cell>
          <cell r="K1866" t="str">
            <v>Conv</v>
          </cell>
          <cell r="L1866">
            <v>276997.21000000002</v>
          </cell>
          <cell r="M1866" t="str">
            <v>Owner-Occupied</v>
          </cell>
          <cell r="N1866">
            <v>0</v>
          </cell>
          <cell r="O1866">
            <v>43831</v>
          </cell>
          <cell r="P1866" t="str">
            <v>Current</v>
          </cell>
        </row>
        <row r="1867">
          <cell r="B1867">
            <v>42580</v>
          </cell>
          <cell r="C1867">
            <v>6</v>
          </cell>
          <cell r="D1867" t="str">
            <v>AB</v>
          </cell>
          <cell r="E1867" t="str">
            <v>Purchase</v>
          </cell>
          <cell r="F1867" t="str">
            <v>Fixed</v>
          </cell>
          <cell r="I1867">
            <v>41.86</v>
          </cell>
          <cell r="J1867">
            <v>23.83</v>
          </cell>
          <cell r="K1867" t="str">
            <v>HiRatio</v>
          </cell>
          <cell r="L1867">
            <v>310326.24</v>
          </cell>
          <cell r="M1867" t="str">
            <v>Owner-Occupied</v>
          </cell>
          <cell r="N1867">
            <v>0</v>
          </cell>
          <cell r="O1867">
            <v>43831</v>
          </cell>
          <cell r="P1867" t="str">
            <v>Current</v>
          </cell>
        </row>
        <row r="1868">
          <cell r="B1868">
            <v>40688</v>
          </cell>
          <cell r="C1868">
            <v>68</v>
          </cell>
          <cell r="D1868" t="str">
            <v>AB</v>
          </cell>
          <cell r="E1868" t="str">
            <v>Purchase</v>
          </cell>
          <cell r="F1868" t="str">
            <v>Fixed</v>
          </cell>
          <cell r="I1868">
            <v>39.74</v>
          </cell>
          <cell r="J1868">
            <v>37.81</v>
          </cell>
          <cell r="K1868" t="str">
            <v>HiRatio</v>
          </cell>
          <cell r="L1868">
            <v>0</v>
          </cell>
          <cell r="M1868" t="str">
            <v>Owner-Occupied</v>
          </cell>
          <cell r="N1868">
            <v>4</v>
          </cell>
          <cell r="O1868">
            <v>42520</v>
          </cell>
          <cell r="P1868" t="str">
            <v>Current</v>
          </cell>
        </row>
        <row r="1869">
          <cell r="B1869">
            <v>42384</v>
          </cell>
          <cell r="C1869">
            <v>12</v>
          </cell>
          <cell r="D1869" t="str">
            <v>BC</v>
          </cell>
          <cell r="E1869" t="str">
            <v>Purchase</v>
          </cell>
          <cell r="F1869" t="str">
            <v>ARM</v>
          </cell>
          <cell r="I1869">
            <v>29.38</v>
          </cell>
          <cell r="J1869">
            <v>26.06</v>
          </cell>
          <cell r="K1869" t="str">
            <v>HiRatio</v>
          </cell>
          <cell r="L1869">
            <v>263201.94</v>
          </cell>
          <cell r="M1869" t="str">
            <v>Owner-Occupied</v>
          </cell>
          <cell r="N1869">
            <v>0</v>
          </cell>
          <cell r="O1869">
            <v>43831</v>
          </cell>
          <cell r="P1869" t="str">
            <v>Current</v>
          </cell>
        </row>
        <row r="1870">
          <cell r="B1870">
            <v>40848</v>
          </cell>
          <cell r="C1870">
            <v>62</v>
          </cell>
          <cell r="D1870" t="str">
            <v>AB</v>
          </cell>
          <cell r="E1870" t="str">
            <v>Purchase</v>
          </cell>
          <cell r="F1870" t="str">
            <v>Fixed</v>
          </cell>
          <cell r="I1870">
            <v>27.32</v>
          </cell>
          <cell r="J1870">
            <v>15.77</v>
          </cell>
          <cell r="K1870" t="str">
            <v>Conv</v>
          </cell>
          <cell r="L1870">
            <v>0</v>
          </cell>
          <cell r="M1870" t="str">
            <v>Owner-Occupied</v>
          </cell>
          <cell r="N1870">
            <v>4</v>
          </cell>
          <cell r="O1870">
            <v>41710</v>
          </cell>
          <cell r="P1870" t="str">
            <v>Current</v>
          </cell>
        </row>
        <row r="1871">
          <cell r="B1871">
            <v>40393</v>
          </cell>
          <cell r="C1871">
            <v>77</v>
          </cell>
          <cell r="D1871" t="str">
            <v>AB</v>
          </cell>
          <cell r="E1871" t="str">
            <v>Purchase</v>
          </cell>
          <cell r="F1871" t="str">
            <v>Fixed</v>
          </cell>
          <cell r="I1871">
            <v>42.52</v>
          </cell>
          <cell r="J1871">
            <v>21.47</v>
          </cell>
          <cell r="K1871" t="str">
            <v>HiRatio</v>
          </cell>
          <cell r="L1871">
            <v>256378.07</v>
          </cell>
          <cell r="M1871" t="str">
            <v>Owner-Occupied</v>
          </cell>
          <cell r="N1871">
            <v>0</v>
          </cell>
          <cell r="O1871">
            <v>43831</v>
          </cell>
          <cell r="P1871" t="str">
            <v>Current</v>
          </cell>
        </row>
        <row r="1872">
          <cell r="B1872">
            <v>40780</v>
          </cell>
          <cell r="C1872">
            <v>65</v>
          </cell>
          <cell r="D1872" t="str">
            <v>ON</v>
          </cell>
          <cell r="E1872" t="str">
            <v>Refinance External</v>
          </cell>
          <cell r="F1872" t="str">
            <v>ARM</v>
          </cell>
          <cell r="I1872">
            <v>30.86</v>
          </cell>
          <cell r="J1872">
            <v>30.84</v>
          </cell>
          <cell r="K1872" t="str">
            <v>HiRatio</v>
          </cell>
          <cell r="L1872">
            <v>0</v>
          </cell>
          <cell r="M1872" t="str">
            <v>Owner-Occupied</v>
          </cell>
          <cell r="N1872">
            <v>4</v>
          </cell>
          <cell r="O1872">
            <v>41765</v>
          </cell>
          <cell r="P1872" t="str">
            <v>Current</v>
          </cell>
        </row>
        <row r="1873">
          <cell r="B1873">
            <v>40758</v>
          </cell>
          <cell r="C1873">
            <v>65</v>
          </cell>
          <cell r="D1873" t="str">
            <v>ON</v>
          </cell>
          <cell r="E1873" t="str">
            <v>Purchase</v>
          </cell>
          <cell r="F1873" t="str">
            <v>ARM</v>
          </cell>
          <cell r="I1873">
            <v>26.3</v>
          </cell>
          <cell r="J1873">
            <v>25.58</v>
          </cell>
          <cell r="K1873" t="str">
            <v>Conv</v>
          </cell>
          <cell r="L1873">
            <v>0</v>
          </cell>
          <cell r="M1873" t="str">
            <v>Owner-Occupied</v>
          </cell>
          <cell r="N1873">
            <v>4</v>
          </cell>
          <cell r="O1873">
            <v>42713</v>
          </cell>
          <cell r="P1873" t="str">
            <v>Current</v>
          </cell>
        </row>
        <row r="1874">
          <cell r="B1874">
            <v>42240</v>
          </cell>
          <cell r="C1874">
            <v>17</v>
          </cell>
          <cell r="D1874" t="str">
            <v>ON</v>
          </cell>
          <cell r="E1874" t="str">
            <v>Purchase</v>
          </cell>
          <cell r="F1874" t="str">
            <v>ARM</v>
          </cell>
          <cell r="I1874">
            <v>28.05</v>
          </cell>
          <cell r="J1874">
            <v>26.26</v>
          </cell>
          <cell r="K1874" t="str">
            <v>Conv</v>
          </cell>
          <cell r="L1874">
            <v>233318.53</v>
          </cell>
          <cell r="M1874" t="str">
            <v>Owner-Occupied</v>
          </cell>
          <cell r="N1874">
            <v>0</v>
          </cell>
          <cell r="O1874">
            <v>43831</v>
          </cell>
          <cell r="P1874" t="str">
            <v>Current</v>
          </cell>
        </row>
        <row r="1875">
          <cell r="B1875">
            <v>41729</v>
          </cell>
          <cell r="C1875">
            <v>34</v>
          </cell>
          <cell r="D1875" t="str">
            <v>ON</v>
          </cell>
          <cell r="E1875" t="str">
            <v>Purchase</v>
          </cell>
          <cell r="F1875" t="str">
            <v>Fixed</v>
          </cell>
          <cell r="I1875">
            <v>35.700000000000003</v>
          </cell>
          <cell r="J1875">
            <v>20.99</v>
          </cell>
          <cell r="K1875" t="str">
            <v>HiRatio</v>
          </cell>
          <cell r="L1875">
            <v>139310.34</v>
          </cell>
          <cell r="M1875" t="str">
            <v>Owner-Occupied</v>
          </cell>
          <cell r="N1875">
            <v>0</v>
          </cell>
          <cell r="O1875">
            <v>43831</v>
          </cell>
          <cell r="P1875" t="str">
            <v>Current</v>
          </cell>
        </row>
        <row r="1876">
          <cell r="B1876">
            <v>40850</v>
          </cell>
          <cell r="C1876">
            <v>62</v>
          </cell>
          <cell r="D1876" t="str">
            <v>ON</v>
          </cell>
          <cell r="E1876" t="str">
            <v>Refinance External</v>
          </cell>
          <cell r="F1876" t="str">
            <v>Fixed</v>
          </cell>
          <cell r="I1876">
            <v>43.57</v>
          </cell>
          <cell r="J1876">
            <v>38.409999999999997</v>
          </cell>
          <cell r="K1876" t="str">
            <v>HiRatio</v>
          </cell>
          <cell r="L1876">
            <v>0</v>
          </cell>
          <cell r="M1876" t="str">
            <v>Owner-Occupied</v>
          </cell>
          <cell r="N1876">
            <v>4</v>
          </cell>
          <cell r="O1876">
            <v>42677</v>
          </cell>
          <cell r="P1876" t="str">
            <v>Current</v>
          </cell>
        </row>
        <row r="1877">
          <cell r="B1877">
            <v>42157</v>
          </cell>
          <cell r="C1877">
            <v>19</v>
          </cell>
          <cell r="D1877" t="str">
            <v>MB</v>
          </cell>
          <cell r="E1877" t="str">
            <v>Purchase</v>
          </cell>
          <cell r="F1877" t="str">
            <v>ARM</v>
          </cell>
          <cell r="I1877">
            <v>35.43</v>
          </cell>
          <cell r="J1877">
            <v>17.68</v>
          </cell>
          <cell r="K1877" t="str">
            <v>HiRatio</v>
          </cell>
          <cell r="L1877">
            <v>377535.62</v>
          </cell>
          <cell r="M1877" t="str">
            <v>Owner-Occupied</v>
          </cell>
          <cell r="N1877">
            <v>0</v>
          </cell>
          <cell r="O1877">
            <v>43831</v>
          </cell>
          <cell r="P1877" t="str">
            <v>Current</v>
          </cell>
        </row>
        <row r="1878">
          <cell r="B1878">
            <v>41180</v>
          </cell>
          <cell r="C1878">
            <v>52</v>
          </cell>
          <cell r="D1878" t="str">
            <v>ON</v>
          </cell>
          <cell r="E1878" t="str">
            <v>Refinance External</v>
          </cell>
          <cell r="F1878" t="str">
            <v>Fixed</v>
          </cell>
          <cell r="I1878">
            <v>37.409999999999997</v>
          </cell>
          <cell r="J1878">
            <v>35.15</v>
          </cell>
          <cell r="K1878" t="str">
            <v>Conv</v>
          </cell>
          <cell r="L1878">
            <v>0</v>
          </cell>
          <cell r="M1878" t="str">
            <v>Owner-Occupied</v>
          </cell>
          <cell r="N1878">
            <v>4</v>
          </cell>
          <cell r="O1878">
            <v>41886</v>
          </cell>
          <cell r="P1878" t="str">
            <v>Current</v>
          </cell>
        </row>
        <row r="1879">
          <cell r="B1879">
            <v>41760</v>
          </cell>
          <cell r="C1879">
            <v>32</v>
          </cell>
          <cell r="D1879" t="str">
            <v>AB</v>
          </cell>
          <cell r="E1879" t="str">
            <v>Purchase</v>
          </cell>
          <cell r="F1879" t="str">
            <v>Fixed</v>
          </cell>
          <cell r="I1879">
            <v>37.549999999999997</v>
          </cell>
          <cell r="J1879">
            <v>33.18</v>
          </cell>
          <cell r="K1879" t="str">
            <v>HiRatio</v>
          </cell>
          <cell r="L1879">
            <v>218458.3</v>
          </cell>
          <cell r="M1879" t="str">
            <v>Owner-Occupied</v>
          </cell>
          <cell r="N1879">
            <v>0</v>
          </cell>
          <cell r="O1879">
            <v>43831</v>
          </cell>
          <cell r="P1879" t="str">
            <v>Current</v>
          </cell>
        </row>
        <row r="1880">
          <cell r="B1880">
            <v>41899</v>
          </cell>
          <cell r="C1880">
            <v>28</v>
          </cell>
          <cell r="D1880" t="str">
            <v>ON</v>
          </cell>
          <cell r="E1880" t="str">
            <v>Purchase</v>
          </cell>
          <cell r="F1880" t="str">
            <v>Fixed</v>
          </cell>
          <cell r="I1880">
            <v>38.369999999999997</v>
          </cell>
          <cell r="J1880">
            <v>38.369999999999997</v>
          </cell>
          <cell r="K1880" t="str">
            <v>HiRatio</v>
          </cell>
          <cell r="L1880">
            <v>188951.36</v>
          </cell>
          <cell r="M1880" t="str">
            <v>Owner-Occupied</v>
          </cell>
          <cell r="N1880">
            <v>0</v>
          </cell>
          <cell r="O1880">
            <v>43831</v>
          </cell>
          <cell r="P1880" t="str">
            <v>Current</v>
          </cell>
        </row>
        <row r="1881">
          <cell r="B1881">
            <v>42587</v>
          </cell>
          <cell r="C1881">
            <v>5</v>
          </cell>
          <cell r="D1881" t="str">
            <v>SK</v>
          </cell>
          <cell r="E1881" t="str">
            <v>Transfer</v>
          </cell>
          <cell r="F1881" t="str">
            <v>Fixed</v>
          </cell>
          <cell r="I1881">
            <v>34.78</v>
          </cell>
          <cell r="J1881">
            <v>16.190000000000001</v>
          </cell>
          <cell r="K1881" t="str">
            <v>Conv</v>
          </cell>
          <cell r="L1881">
            <v>241361.5</v>
          </cell>
          <cell r="M1881" t="str">
            <v>Owner-Occupied</v>
          </cell>
          <cell r="N1881">
            <v>0</v>
          </cell>
          <cell r="O1881">
            <v>43831</v>
          </cell>
          <cell r="P1881" t="str">
            <v>Current</v>
          </cell>
        </row>
        <row r="1882">
          <cell r="B1882">
            <v>41915</v>
          </cell>
          <cell r="C1882">
            <v>27</v>
          </cell>
          <cell r="D1882" t="str">
            <v>ON</v>
          </cell>
          <cell r="E1882" t="str">
            <v>Refinance External</v>
          </cell>
          <cell r="F1882" t="str">
            <v>ARM</v>
          </cell>
          <cell r="I1882">
            <v>28.4</v>
          </cell>
          <cell r="J1882">
            <v>28.4</v>
          </cell>
          <cell r="K1882" t="str">
            <v>Conv</v>
          </cell>
          <cell r="L1882">
            <v>0</v>
          </cell>
          <cell r="M1882" t="str">
            <v>Owner-Occupied</v>
          </cell>
          <cell r="N1882">
            <v>4</v>
          </cell>
          <cell r="O1882">
            <v>42464</v>
          </cell>
          <cell r="P1882" t="str">
            <v>Current</v>
          </cell>
        </row>
        <row r="1883">
          <cell r="B1883">
            <v>41019</v>
          </cell>
          <cell r="C1883">
            <v>57</v>
          </cell>
          <cell r="D1883" t="str">
            <v>AB</v>
          </cell>
          <cell r="E1883" t="str">
            <v>Purchase</v>
          </cell>
          <cell r="F1883" t="str">
            <v>ARM</v>
          </cell>
          <cell r="I1883">
            <v>30.49</v>
          </cell>
          <cell r="J1883">
            <v>27.27</v>
          </cell>
          <cell r="K1883" t="str">
            <v>Conv</v>
          </cell>
          <cell r="L1883">
            <v>0</v>
          </cell>
          <cell r="M1883" t="str">
            <v>Owner-Occupied</v>
          </cell>
          <cell r="N1883">
            <v>4</v>
          </cell>
          <cell r="O1883">
            <v>41450</v>
          </cell>
          <cell r="P1883" t="str">
            <v>Current</v>
          </cell>
        </row>
        <row r="1884">
          <cell r="B1884">
            <v>42522</v>
          </cell>
          <cell r="C1884">
            <v>7</v>
          </cell>
          <cell r="D1884" t="str">
            <v>BC</v>
          </cell>
          <cell r="E1884" t="str">
            <v>Purchase</v>
          </cell>
          <cell r="F1884" t="str">
            <v>ARM</v>
          </cell>
          <cell r="I1884">
            <v>25.89</v>
          </cell>
          <cell r="J1884">
            <v>18.920000000000002</v>
          </cell>
          <cell r="K1884" t="str">
            <v>Conv</v>
          </cell>
          <cell r="L1884">
            <v>438614.85</v>
          </cell>
          <cell r="M1884" t="str">
            <v>Owner-Occupied</v>
          </cell>
          <cell r="N1884">
            <v>0</v>
          </cell>
          <cell r="O1884">
            <v>43831</v>
          </cell>
          <cell r="P1884" t="str">
            <v>Current</v>
          </cell>
        </row>
        <row r="1885">
          <cell r="B1885">
            <v>42087</v>
          </cell>
          <cell r="C1885">
            <v>22</v>
          </cell>
          <cell r="D1885" t="str">
            <v>NL</v>
          </cell>
          <cell r="E1885" t="str">
            <v>Refinance External</v>
          </cell>
          <cell r="F1885" t="str">
            <v>Fixed</v>
          </cell>
          <cell r="I1885">
            <v>19.100000000000001</v>
          </cell>
          <cell r="J1885">
            <v>10.96</v>
          </cell>
          <cell r="K1885" t="str">
            <v>Conv</v>
          </cell>
          <cell r="L1885">
            <v>149402.16</v>
          </cell>
          <cell r="M1885" t="str">
            <v>Owner-Occupied</v>
          </cell>
          <cell r="N1885">
            <v>0</v>
          </cell>
          <cell r="O1885">
            <v>43831</v>
          </cell>
          <cell r="P1885" t="str">
            <v>Current</v>
          </cell>
        </row>
        <row r="1886">
          <cell r="B1886">
            <v>42622</v>
          </cell>
          <cell r="C1886">
            <v>4</v>
          </cell>
          <cell r="D1886" t="str">
            <v>BC</v>
          </cell>
          <cell r="E1886" t="str">
            <v>Purchase</v>
          </cell>
          <cell r="F1886" t="str">
            <v>Fixed</v>
          </cell>
          <cell r="I1886">
            <v>42.14</v>
          </cell>
          <cell r="J1886">
            <v>28.82</v>
          </cell>
          <cell r="K1886" t="str">
            <v>HiRatio</v>
          </cell>
          <cell r="L1886">
            <v>254927.67</v>
          </cell>
          <cell r="M1886" t="str">
            <v>Owner-Occupied</v>
          </cell>
          <cell r="N1886">
            <v>0</v>
          </cell>
          <cell r="O1886">
            <v>43831</v>
          </cell>
          <cell r="P1886" t="str">
            <v>Current</v>
          </cell>
        </row>
        <row r="1887">
          <cell r="B1887">
            <v>40847</v>
          </cell>
          <cell r="C1887">
            <v>63</v>
          </cell>
          <cell r="D1887" t="str">
            <v>AB</v>
          </cell>
          <cell r="E1887" t="str">
            <v>Transfer</v>
          </cell>
          <cell r="F1887" t="str">
            <v>Fixed</v>
          </cell>
          <cell r="I1887">
            <v>16.91</v>
          </cell>
          <cell r="J1887">
            <v>15.41</v>
          </cell>
          <cell r="K1887" t="str">
            <v>Conv</v>
          </cell>
          <cell r="L1887">
            <v>0</v>
          </cell>
          <cell r="M1887" t="str">
            <v>Owner-Occupied</v>
          </cell>
          <cell r="N1887">
            <v>4</v>
          </cell>
          <cell r="O1887">
            <v>41220</v>
          </cell>
          <cell r="P1887" t="str">
            <v>Current</v>
          </cell>
        </row>
        <row r="1888">
          <cell r="B1888">
            <v>40345</v>
          </cell>
          <cell r="C1888">
            <v>79</v>
          </cell>
          <cell r="D1888" t="str">
            <v>AB</v>
          </cell>
          <cell r="E1888" t="str">
            <v>Purchase</v>
          </cell>
          <cell r="F1888" t="str">
            <v>Fixed</v>
          </cell>
          <cell r="I1888">
            <v>38.369999999999997</v>
          </cell>
          <cell r="J1888">
            <v>34.04</v>
          </cell>
          <cell r="K1888" t="str">
            <v>HiRatio</v>
          </cell>
          <cell r="L1888">
            <v>163624.03</v>
          </cell>
          <cell r="M1888" t="str">
            <v>Owner-Occupied</v>
          </cell>
          <cell r="N1888">
            <v>0</v>
          </cell>
          <cell r="O1888">
            <v>43831</v>
          </cell>
          <cell r="P1888" t="str">
            <v>Current</v>
          </cell>
        </row>
        <row r="1889">
          <cell r="B1889">
            <v>41472</v>
          </cell>
          <cell r="C1889">
            <v>42</v>
          </cell>
          <cell r="D1889" t="str">
            <v>ON</v>
          </cell>
          <cell r="E1889" t="str">
            <v>Transfer</v>
          </cell>
          <cell r="F1889" t="str">
            <v>Fixed</v>
          </cell>
          <cell r="I1889">
            <v>31.73</v>
          </cell>
          <cell r="J1889">
            <v>24.38</v>
          </cell>
          <cell r="K1889" t="str">
            <v>Conv</v>
          </cell>
          <cell r="L1889">
            <v>129537.05</v>
          </cell>
          <cell r="M1889" t="str">
            <v>Owner-Occupied</v>
          </cell>
          <cell r="N1889">
            <v>0</v>
          </cell>
          <cell r="O1889">
            <v>43831</v>
          </cell>
          <cell r="P1889" t="str">
            <v>Current</v>
          </cell>
        </row>
        <row r="1890">
          <cell r="B1890">
            <v>41152</v>
          </cell>
          <cell r="C1890">
            <v>53</v>
          </cell>
          <cell r="D1890" t="str">
            <v>ON</v>
          </cell>
          <cell r="E1890" t="str">
            <v>Transfer</v>
          </cell>
          <cell r="F1890" t="str">
            <v>Fixed</v>
          </cell>
          <cell r="I1890">
            <v>26.17</v>
          </cell>
          <cell r="J1890">
            <v>24.65</v>
          </cell>
          <cell r="K1890" t="str">
            <v>HiRatio</v>
          </cell>
          <cell r="L1890">
            <v>207695.7</v>
          </cell>
          <cell r="M1890" t="str">
            <v>Owner-Occupied</v>
          </cell>
          <cell r="N1890">
            <v>0</v>
          </cell>
          <cell r="O1890">
            <v>43831</v>
          </cell>
          <cell r="P1890" t="str">
            <v>Current</v>
          </cell>
        </row>
        <row r="1891">
          <cell r="B1891">
            <v>42740</v>
          </cell>
          <cell r="C1891">
            <v>0</v>
          </cell>
          <cell r="D1891" t="str">
            <v>AB</v>
          </cell>
          <cell r="E1891" t="str">
            <v>Purchase</v>
          </cell>
          <cell r="F1891" t="str">
            <v>Fixed</v>
          </cell>
          <cell r="I1891">
            <v>35.4</v>
          </cell>
          <cell r="J1891">
            <v>32.21</v>
          </cell>
          <cell r="K1891" t="str">
            <v>HiRatio</v>
          </cell>
          <cell r="L1891">
            <v>177156</v>
          </cell>
          <cell r="M1891" t="str">
            <v>Owner-Occupied</v>
          </cell>
          <cell r="N1891">
            <v>0</v>
          </cell>
          <cell r="O1891">
            <v>43831</v>
          </cell>
          <cell r="P1891" t="str">
            <v>Current</v>
          </cell>
        </row>
        <row r="1892">
          <cell r="B1892">
            <v>41838</v>
          </cell>
          <cell r="C1892">
            <v>30</v>
          </cell>
          <cell r="D1892" t="str">
            <v>BC</v>
          </cell>
          <cell r="E1892" t="str">
            <v>Transfer</v>
          </cell>
          <cell r="F1892" t="str">
            <v>ARM</v>
          </cell>
          <cell r="I1892">
            <v>31.69</v>
          </cell>
          <cell r="J1892">
            <v>30.82</v>
          </cell>
          <cell r="K1892" t="str">
            <v>Conv</v>
          </cell>
          <cell r="L1892">
            <v>132801.94</v>
          </cell>
          <cell r="M1892" t="str">
            <v>Owner-Occupied</v>
          </cell>
          <cell r="N1892">
            <v>0</v>
          </cell>
          <cell r="O1892">
            <v>43831</v>
          </cell>
          <cell r="P1892" t="str">
            <v>Current</v>
          </cell>
        </row>
        <row r="1893">
          <cell r="B1893">
            <v>42226</v>
          </cell>
          <cell r="C1893">
            <v>17</v>
          </cell>
          <cell r="D1893" t="str">
            <v>ON</v>
          </cell>
          <cell r="E1893" t="str">
            <v>Purchase</v>
          </cell>
          <cell r="F1893" t="str">
            <v>ARM</v>
          </cell>
          <cell r="I1893">
            <v>32.54</v>
          </cell>
          <cell r="J1893">
            <v>27.18</v>
          </cell>
          <cell r="K1893" t="str">
            <v>HiRatio</v>
          </cell>
          <cell r="L1893">
            <v>837866.3</v>
          </cell>
          <cell r="M1893" t="str">
            <v>Owner-Occupied</v>
          </cell>
          <cell r="N1893">
            <v>0</v>
          </cell>
          <cell r="O1893">
            <v>43831</v>
          </cell>
          <cell r="P1893" t="str">
            <v>Current</v>
          </cell>
        </row>
        <row r="1894">
          <cell r="B1894">
            <v>41775</v>
          </cell>
          <cell r="C1894">
            <v>32</v>
          </cell>
          <cell r="D1894" t="str">
            <v>ON</v>
          </cell>
          <cell r="E1894" t="str">
            <v>Refinance External</v>
          </cell>
          <cell r="F1894" t="str">
            <v>ARM</v>
          </cell>
          <cell r="I1894">
            <v>22.99</v>
          </cell>
          <cell r="J1894">
            <v>17.18</v>
          </cell>
          <cell r="K1894" t="str">
            <v>Conv</v>
          </cell>
          <cell r="L1894">
            <v>717471.85</v>
          </cell>
          <cell r="M1894" t="str">
            <v>Owner-Occupied</v>
          </cell>
          <cell r="N1894">
            <v>0</v>
          </cell>
          <cell r="O1894">
            <v>43831</v>
          </cell>
          <cell r="P1894" t="str">
            <v>Current</v>
          </cell>
        </row>
        <row r="1895">
          <cell r="B1895">
            <v>42396</v>
          </cell>
          <cell r="C1895">
            <v>12</v>
          </cell>
          <cell r="D1895" t="str">
            <v>AB</v>
          </cell>
          <cell r="E1895" t="str">
            <v>Refinance External</v>
          </cell>
          <cell r="F1895" t="str">
            <v>Fixed</v>
          </cell>
          <cell r="I1895">
            <v>34.28</v>
          </cell>
          <cell r="J1895">
            <v>15.86</v>
          </cell>
          <cell r="K1895" t="str">
            <v>Conv</v>
          </cell>
          <cell r="L1895">
            <v>428348.73</v>
          </cell>
          <cell r="M1895" t="str">
            <v>Owner-Occupied</v>
          </cell>
          <cell r="N1895">
            <v>0</v>
          </cell>
          <cell r="O1895">
            <v>43831</v>
          </cell>
          <cell r="P1895" t="str">
            <v>Current</v>
          </cell>
        </row>
        <row r="1896">
          <cell r="B1896">
            <v>42153</v>
          </cell>
          <cell r="C1896">
            <v>20</v>
          </cell>
          <cell r="D1896" t="str">
            <v>BC</v>
          </cell>
          <cell r="E1896" t="str">
            <v>Purchase</v>
          </cell>
          <cell r="F1896" t="str">
            <v>Fixed</v>
          </cell>
          <cell r="I1896">
            <v>34.659999999999997</v>
          </cell>
          <cell r="J1896">
            <v>31.41</v>
          </cell>
          <cell r="K1896" t="str">
            <v>HiRatio</v>
          </cell>
          <cell r="L1896">
            <v>230006.3</v>
          </cell>
          <cell r="M1896" t="str">
            <v>Owner-Occupied</v>
          </cell>
          <cell r="N1896">
            <v>0</v>
          </cell>
          <cell r="O1896">
            <v>43831</v>
          </cell>
          <cell r="P1896" t="str">
            <v>Current</v>
          </cell>
        </row>
        <row r="1897">
          <cell r="B1897">
            <v>41943</v>
          </cell>
          <cell r="C1897">
            <v>27</v>
          </cell>
          <cell r="D1897" t="str">
            <v>ON</v>
          </cell>
          <cell r="E1897" t="str">
            <v>Purchase</v>
          </cell>
          <cell r="F1897" t="str">
            <v>Fixed</v>
          </cell>
          <cell r="I1897">
            <v>42.1</v>
          </cell>
          <cell r="J1897">
            <v>23.45</v>
          </cell>
          <cell r="K1897" t="str">
            <v>HiRatio</v>
          </cell>
          <cell r="L1897">
            <v>222288.74</v>
          </cell>
          <cell r="M1897" t="str">
            <v>Owner-Occupied</v>
          </cell>
          <cell r="N1897">
            <v>0</v>
          </cell>
          <cell r="O1897">
            <v>43831</v>
          </cell>
          <cell r="P1897" t="str">
            <v>Current</v>
          </cell>
        </row>
        <row r="1898">
          <cell r="B1898">
            <v>42020</v>
          </cell>
          <cell r="C1898">
            <v>24</v>
          </cell>
          <cell r="D1898" t="str">
            <v>BC</v>
          </cell>
          <cell r="E1898" t="str">
            <v>Refinance External</v>
          </cell>
          <cell r="F1898" t="str">
            <v>ARM</v>
          </cell>
          <cell r="I1898">
            <v>38.68</v>
          </cell>
          <cell r="J1898">
            <v>16.73</v>
          </cell>
          <cell r="K1898" t="str">
            <v>Conv</v>
          </cell>
          <cell r="L1898">
            <v>188371.82</v>
          </cell>
          <cell r="M1898" t="str">
            <v>Owner-Occupied</v>
          </cell>
          <cell r="N1898">
            <v>0</v>
          </cell>
          <cell r="O1898">
            <v>43831</v>
          </cell>
          <cell r="P1898" t="str">
            <v>Current</v>
          </cell>
        </row>
        <row r="1899">
          <cell r="B1899">
            <v>41726</v>
          </cell>
          <cell r="C1899">
            <v>34</v>
          </cell>
          <cell r="D1899" t="str">
            <v>MB</v>
          </cell>
          <cell r="E1899" t="str">
            <v>Purchase</v>
          </cell>
          <cell r="F1899" t="str">
            <v>ARM</v>
          </cell>
          <cell r="I1899">
            <v>22.87</v>
          </cell>
          <cell r="J1899">
            <v>22.87</v>
          </cell>
          <cell r="K1899" t="str">
            <v>HiRatio</v>
          </cell>
          <cell r="L1899">
            <v>215137.65</v>
          </cell>
          <cell r="M1899" t="str">
            <v>Owner-Occupied</v>
          </cell>
          <cell r="N1899">
            <v>0</v>
          </cell>
          <cell r="O1899">
            <v>43831</v>
          </cell>
          <cell r="P1899" t="str">
            <v>Current</v>
          </cell>
        </row>
        <row r="1900">
          <cell r="B1900">
            <v>40871</v>
          </cell>
          <cell r="C1900">
            <v>62</v>
          </cell>
          <cell r="D1900" t="str">
            <v>ON</v>
          </cell>
          <cell r="E1900" t="str">
            <v>Purchase</v>
          </cell>
          <cell r="F1900" t="str">
            <v>ARM</v>
          </cell>
          <cell r="I1900">
            <v>32.82</v>
          </cell>
          <cell r="J1900">
            <v>27.36</v>
          </cell>
          <cell r="K1900" t="str">
            <v>HiRatio</v>
          </cell>
          <cell r="L1900">
            <v>291723.2</v>
          </cell>
          <cell r="M1900" t="str">
            <v>Owner-Occupied</v>
          </cell>
          <cell r="N1900">
            <v>0</v>
          </cell>
          <cell r="O1900">
            <v>43831</v>
          </cell>
          <cell r="P1900" t="str">
            <v>Current</v>
          </cell>
        </row>
        <row r="1901">
          <cell r="B1901">
            <v>42457</v>
          </cell>
          <cell r="C1901">
            <v>10</v>
          </cell>
          <cell r="D1901" t="str">
            <v>ON</v>
          </cell>
          <cell r="E1901" t="str">
            <v>Refinance External</v>
          </cell>
          <cell r="F1901" t="str">
            <v>Fixed</v>
          </cell>
          <cell r="I1901">
            <v>10.9</v>
          </cell>
          <cell r="J1901">
            <v>9.43</v>
          </cell>
          <cell r="K1901" t="str">
            <v>Conv</v>
          </cell>
          <cell r="L1901">
            <v>0</v>
          </cell>
          <cell r="M1901" t="str">
            <v>Owner-Occupied</v>
          </cell>
          <cell r="N1901">
            <v>4</v>
          </cell>
          <cell r="O1901">
            <v>42522</v>
          </cell>
          <cell r="P1901" t="str">
            <v>Current</v>
          </cell>
        </row>
        <row r="1902">
          <cell r="B1902">
            <v>41019</v>
          </cell>
          <cell r="C1902">
            <v>57</v>
          </cell>
          <cell r="D1902" t="str">
            <v>AB</v>
          </cell>
          <cell r="E1902" t="str">
            <v>Purchase</v>
          </cell>
          <cell r="F1902" t="str">
            <v>Fixed</v>
          </cell>
          <cell r="I1902">
            <v>35.15</v>
          </cell>
          <cell r="J1902">
            <v>34.25</v>
          </cell>
          <cell r="K1902" t="str">
            <v>HiRatio</v>
          </cell>
          <cell r="L1902">
            <v>250310.52</v>
          </cell>
          <cell r="M1902" t="str">
            <v>Owner-Occupied</v>
          </cell>
          <cell r="N1902">
            <v>0</v>
          </cell>
          <cell r="O1902">
            <v>43831</v>
          </cell>
          <cell r="P1902" t="str">
            <v>Current</v>
          </cell>
        </row>
        <row r="1903">
          <cell r="B1903">
            <v>41977</v>
          </cell>
          <cell r="C1903">
            <v>25</v>
          </cell>
          <cell r="D1903" t="str">
            <v>ON</v>
          </cell>
          <cell r="E1903" t="str">
            <v>Refinance External</v>
          </cell>
          <cell r="F1903" t="str">
            <v>Fixed</v>
          </cell>
          <cell r="I1903">
            <v>30.27</v>
          </cell>
          <cell r="J1903">
            <v>27.59</v>
          </cell>
          <cell r="K1903" t="str">
            <v>Conv</v>
          </cell>
          <cell r="L1903">
            <v>394868.06</v>
          </cell>
          <cell r="M1903" t="str">
            <v>Owner-Occupied</v>
          </cell>
          <cell r="N1903">
            <v>0</v>
          </cell>
          <cell r="O1903">
            <v>43831</v>
          </cell>
          <cell r="P1903" t="str">
            <v>Current</v>
          </cell>
        </row>
        <row r="1904">
          <cell r="B1904">
            <v>42124</v>
          </cell>
          <cell r="C1904">
            <v>21</v>
          </cell>
          <cell r="D1904" t="str">
            <v>BC</v>
          </cell>
          <cell r="E1904" t="str">
            <v>Purchase</v>
          </cell>
          <cell r="F1904" t="str">
            <v>Fixed</v>
          </cell>
          <cell r="I1904">
            <v>34.869999999999997</v>
          </cell>
          <cell r="J1904">
            <v>21.27</v>
          </cell>
          <cell r="K1904" t="str">
            <v>HiRatio</v>
          </cell>
          <cell r="L1904">
            <v>287572.03000000003</v>
          </cell>
          <cell r="M1904" t="str">
            <v>Owner-Occupied</v>
          </cell>
          <cell r="N1904">
            <v>0</v>
          </cell>
          <cell r="O1904">
            <v>43831</v>
          </cell>
          <cell r="P1904" t="str">
            <v>Current</v>
          </cell>
        </row>
        <row r="1905">
          <cell r="B1905">
            <v>41089</v>
          </cell>
          <cell r="C1905">
            <v>55</v>
          </cell>
          <cell r="D1905" t="str">
            <v>AB</v>
          </cell>
          <cell r="E1905" t="str">
            <v>Purchase</v>
          </cell>
          <cell r="F1905" t="str">
            <v>Fixed</v>
          </cell>
          <cell r="I1905">
            <v>30.47</v>
          </cell>
          <cell r="J1905">
            <v>30.24</v>
          </cell>
          <cell r="K1905" t="str">
            <v>HiRatio</v>
          </cell>
          <cell r="L1905">
            <v>365905.14</v>
          </cell>
          <cell r="M1905" t="str">
            <v>Owner-Occupied</v>
          </cell>
          <cell r="N1905">
            <v>0</v>
          </cell>
          <cell r="O1905">
            <v>43831</v>
          </cell>
          <cell r="P1905" t="str">
            <v>Current</v>
          </cell>
        </row>
        <row r="1906">
          <cell r="B1906">
            <v>42265</v>
          </cell>
          <cell r="C1906">
            <v>16</v>
          </cell>
          <cell r="D1906" t="str">
            <v>ON</v>
          </cell>
          <cell r="E1906" t="str">
            <v>Refinance External</v>
          </cell>
          <cell r="F1906" t="str">
            <v>ARM</v>
          </cell>
          <cell r="I1906">
            <v>26.62</v>
          </cell>
          <cell r="J1906">
            <v>13.56</v>
          </cell>
          <cell r="K1906" t="str">
            <v>Conv</v>
          </cell>
          <cell r="L1906">
            <v>280947.90000000002</v>
          </cell>
          <cell r="M1906" t="str">
            <v>Owner-Occupied</v>
          </cell>
          <cell r="N1906">
            <v>0</v>
          </cell>
          <cell r="O1906">
            <v>43831</v>
          </cell>
          <cell r="P1906" t="str">
            <v>Current</v>
          </cell>
        </row>
        <row r="1907">
          <cell r="B1907">
            <v>42283</v>
          </cell>
          <cell r="C1907">
            <v>15</v>
          </cell>
          <cell r="D1907" t="str">
            <v>ON</v>
          </cell>
          <cell r="E1907" t="str">
            <v>Purchase</v>
          </cell>
          <cell r="F1907" t="str">
            <v>ARM</v>
          </cell>
          <cell r="I1907">
            <v>30.11</v>
          </cell>
          <cell r="J1907">
            <v>16.73</v>
          </cell>
          <cell r="K1907" t="str">
            <v>Conv</v>
          </cell>
          <cell r="L1907">
            <v>123339.02</v>
          </cell>
          <cell r="M1907" t="str">
            <v>Owner-Occupied</v>
          </cell>
          <cell r="N1907">
            <v>0</v>
          </cell>
          <cell r="O1907">
            <v>43831</v>
          </cell>
          <cell r="P1907" t="str">
            <v>Current</v>
          </cell>
        </row>
        <row r="1908">
          <cell r="B1908">
            <v>42493</v>
          </cell>
          <cell r="C1908">
            <v>8</v>
          </cell>
          <cell r="D1908" t="str">
            <v>AB</v>
          </cell>
          <cell r="E1908" t="str">
            <v>Refinance External</v>
          </cell>
          <cell r="F1908" t="str">
            <v>Fixed</v>
          </cell>
          <cell r="I1908">
            <v>25.66</v>
          </cell>
          <cell r="J1908">
            <v>22.09</v>
          </cell>
          <cell r="K1908" t="str">
            <v>Conv</v>
          </cell>
          <cell r="L1908">
            <v>240193.92000000001</v>
          </cell>
          <cell r="M1908" t="str">
            <v>Owner-Occupied</v>
          </cell>
          <cell r="N1908">
            <v>0</v>
          </cell>
          <cell r="O1908">
            <v>43831</v>
          </cell>
          <cell r="P1908" t="str">
            <v>Current</v>
          </cell>
        </row>
        <row r="1909">
          <cell r="B1909">
            <v>42580</v>
          </cell>
          <cell r="C1909">
            <v>6</v>
          </cell>
          <cell r="D1909" t="str">
            <v>AB</v>
          </cell>
          <cell r="E1909" t="str">
            <v>Purchase</v>
          </cell>
          <cell r="F1909" t="str">
            <v>Fixed</v>
          </cell>
          <cell r="I1909">
            <v>35.47</v>
          </cell>
          <cell r="J1909">
            <v>16.11</v>
          </cell>
          <cell r="K1909" t="str">
            <v>HiRatio</v>
          </cell>
          <cell r="L1909">
            <v>487585.29</v>
          </cell>
          <cell r="M1909" t="str">
            <v>Owner-Occupied</v>
          </cell>
          <cell r="N1909">
            <v>0</v>
          </cell>
          <cell r="O1909">
            <v>43831</v>
          </cell>
          <cell r="P1909" t="str">
            <v>Current</v>
          </cell>
        </row>
        <row r="1910">
          <cell r="B1910">
            <v>42608</v>
          </cell>
          <cell r="C1910">
            <v>5</v>
          </cell>
          <cell r="D1910" t="str">
            <v>AB</v>
          </cell>
          <cell r="E1910" t="str">
            <v>Refinance External</v>
          </cell>
          <cell r="F1910" t="str">
            <v>Fixed</v>
          </cell>
          <cell r="I1910">
            <v>16.71</v>
          </cell>
          <cell r="J1910">
            <v>16.579999999999998</v>
          </cell>
          <cell r="K1910" t="str">
            <v>Conv</v>
          </cell>
          <cell r="L1910">
            <v>224496.2</v>
          </cell>
          <cell r="M1910" t="str">
            <v>Owner-Occupied</v>
          </cell>
          <cell r="N1910">
            <v>0</v>
          </cell>
          <cell r="O1910">
            <v>43831</v>
          </cell>
          <cell r="P1910" t="str">
            <v>Current</v>
          </cell>
        </row>
        <row r="1911">
          <cell r="B1911">
            <v>41642</v>
          </cell>
          <cell r="C1911">
            <v>36</v>
          </cell>
          <cell r="D1911" t="str">
            <v>ON</v>
          </cell>
          <cell r="E1911" t="str">
            <v>Purchase</v>
          </cell>
          <cell r="F1911" t="str">
            <v>Fixed</v>
          </cell>
          <cell r="I1911">
            <v>43.42</v>
          </cell>
          <cell r="J1911">
            <v>38.6</v>
          </cell>
          <cell r="K1911" t="str">
            <v>HiRatio</v>
          </cell>
          <cell r="L1911">
            <v>0</v>
          </cell>
          <cell r="M1911" t="str">
            <v>Owner-Occupied</v>
          </cell>
          <cell r="N1911">
            <v>4</v>
          </cell>
          <cell r="O1911">
            <v>42471</v>
          </cell>
          <cell r="P1911" t="str">
            <v>Current</v>
          </cell>
        </row>
        <row r="1912">
          <cell r="B1912">
            <v>42437</v>
          </cell>
          <cell r="C1912">
            <v>10</v>
          </cell>
          <cell r="D1912" t="str">
            <v>ON</v>
          </cell>
          <cell r="E1912" t="str">
            <v>Purchase</v>
          </cell>
          <cell r="F1912" t="str">
            <v>ARM</v>
          </cell>
          <cell r="I1912">
            <v>32.18</v>
          </cell>
          <cell r="J1912">
            <v>26.89</v>
          </cell>
          <cell r="K1912" t="str">
            <v>HiRatio</v>
          </cell>
          <cell r="L1912">
            <v>386491.16</v>
          </cell>
          <cell r="M1912" t="str">
            <v>Owner-Occupied</v>
          </cell>
          <cell r="N1912">
            <v>0</v>
          </cell>
          <cell r="O1912">
            <v>43831</v>
          </cell>
          <cell r="P1912" t="str">
            <v>Current</v>
          </cell>
        </row>
        <row r="1913">
          <cell r="B1913">
            <v>42214</v>
          </cell>
          <cell r="C1913">
            <v>18</v>
          </cell>
          <cell r="D1913" t="str">
            <v>ON</v>
          </cell>
          <cell r="E1913" t="str">
            <v>Purchase</v>
          </cell>
          <cell r="F1913" t="str">
            <v>ARM</v>
          </cell>
          <cell r="I1913">
            <v>32.76</v>
          </cell>
          <cell r="J1913">
            <v>17.47</v>
          </cell>
          <cell r="K1913" t="str">
            <v>Conv</v>
          </cell>
          <cell r="L1913">
            <v>167697.07999999999</v>
          </cell>
          <cell r="M1913" t="str">
            <v>Owner-Occupied</v>
          </cell>
          <cell r="N1913">
            <v>0</v>
          </cell>
          <cell r="O1913">
            <v>43831</v>
          </cell>
          <cell r="P1913" t="str">
            <v>Current</v>
          </cell>
        </row>
        <row r="1914">
          <cell r="B1914">
            <v>42193</v>
          </cell>
          <cell r="C1914">
            <v>18</v>
          </cell>
          <cell r="D1914" t="str">
            <v>ON</v>
          </cell>
          <cell r="E1914" t="str">
            <v>Purchase</v>
          </cell>
          <cell r="F1914" t="str">
            <v>Fixed</v>
          </cell>
          <cell r="I1914">
            <v>35.64</v>
          </cell>
          <cell r="J1914">
            <v>35.32</v>
          </cell>
          <cell r="K1914" t="str">
            <v>HiRatio</v>
          </cell>
          <cell r="L1914">
            <v>224608.5</v>
          </cell>
          <cell r="M1914" t="str">
            <v>Owner-Occupied</v>
          </cell>
          <cell r="N1914">
            <v>0</v>
          </cell>
          <cell r="O1914">
            <v>43831</v>
          </cell>
          <cell r="P1914" t="str">
            <v>Current</v>
          </cell>
        </row>
        <row r="1915">
          <cell r="B1915">
            <v>41579</v>
          </cell>
          <cell r="C1915">
            <v>38</v>
          </cell>
          <cell r="D1915" t="str">
            <v>AB</v>
          </cell>
          <cell r="E1915" t="str">
            <v>Purchase</v>
          </cell>
          <cell r="F1915" t="str">
            <v>Fixed</v>
          </cell>
          <cell r="I1915">
            <v>40.229999999999997</v>
          </cell>
          <cell r="J1915">
            <v>29.38</v>
          </cell>
          <cell r="K1915" t="str">
            <v>HiRatio</v>
          </cell>
          <cell r="L1915">
            <v>0</v>
          </cell>
          <cell r="M1915" t="str">
            <v>Owner-Occupied</v>
          </cell>
          <cell r="N1915">
            <v>4</v>
          </cell>
          <cell r="O1915">
            <v>42720</v>
          </cell>
          <cell r="P1915" t="str">
            <v>Current</v>
          </cell>
        </row>
        <row r="1916">
          <cell r="B1916">
            <v>42150</v>
          </cell>
          <cell r="C1916">
            <v>20</v>
          </cell>
          <cell r="D1916" t="str">
            <v>ON</v>
          </cell>
          <cell r="E1916" t="str">
            <v>Purchase</v>
          </cell>
          <cell r="F1916" t="str">
            <v>Fixed</v>
          </cell>
          <cell r="I1916">
            <v>30.01</v>
          </cell>
          <cell r="J1916">
            <v>29.45</v>
          </cell>
          <cell r="K1916" t="str">
            <v>Conv</v>
          </cell>
          <cell r="L1916">
            <v>250075.09</v>
          </cell>
          <cell r="M1916" t="str">
            <v>Owner-Occupied</v>
          </cell>
          <cell r="N1916">
            <v>0</v>
          </cell>
          <cell r="O1916">
            <v>43831</v>
          </cell>
          <cell r="P1916" t="str">
            <v>Current</v>
          </cell>
        </row>
        <row r="1917">
          <cell r="B1917">
            <v>41873</v>
          </cell>
          <cell r="C1917">
            <v>29</v>
          </cell>
          <cell r="D1917" t="str">
            <v>ON</v>
          </cell>
          <cell r="E1917" t="str">
            <v>Refinance External</v>
          </cell>
          <cell r="F1917" t="str">
            <v>ARM</v>
          </cell>
          <cell r="I1917">
            <v>22.39</v>
          </cell>
          <cell r="J1917">
            <v>14.59</v>
          </cell>
          <cell r="K1917" t="str">
            <v>Conv</v>
          </cell>
          <cell r="L1917">
            <v>0</v>
          </cell>
          <cell r="M1917" t="str">
            <v>Owner-Occupied</v>
          </cell>
          <cell r="N1917">
            <v>4</v>
          </cell>
          <cell r="O1917">
            <v>42702</v>
          </cell>
          <cell r="P1917" t="str">
            <v>Current</v>
          </cell>
        </row>
        <row r="1918">
          <cell r="B1918">
            <v>40931</v>
          </cell>
          <cell r="C1918">
            <v>60</v>
          </cell>
          <cell r="D1918" t="str">
            <v>ON</v>
          </cell>
          <cell r="E1918" t="str">
            <v>Purchase</v>
          </cell>
          <cell r="F1918" t="str">
            <v>Fixed</v>
          </cell>
          <cell r="I1918">
            <v>25.01</v>
          </cell>
          <cell r="J1918">
            <v>20.37</v>
          </cell>
          <cell r="K1918" t="str">
            <v>HiRatio</v>
          </cell>
          <cell r="L1918">
            <v>0</v>
          </cell>
          <cell r="M1918" t="str">
            <v>Owner-Occupied</v>
          </cell>
          <cell r="N1918">
            <v>4</v>
          </cell>
          <cell r="O1918">
            <v>41662</v>
          </cell>
          <cell r="P1918" t="str">
            <v>Current</v>
          </cell>
        </row>
        <row r="1919">
          <cell r="B1919">
            <v>40802</v>
          </cell>
          <cell r="C1919">
            <v>64</v>
          </cell>
          <cell r="D1919" t="str">
            <v>AB</v>
          </cell>
          <cell r="E1919" t="str">
            <v>Refinance External</v>
          </cell>
          <cell r="F1919" t="str">
            <v>Fixed</v>
          </cell>
          <cell r="I1919">
            <v>31.66</v>
          </cell>
          <cell r="J1919">
            <v>21.69</v>
          </cell>
          <cell r="K1919" t="str">
            <v>Conv</v>
          </cell>
          <cell r="L1919">
            <v>0</v>
          </cell>
          <cell r="M1919" t="str">
            <v>Owner-Occupied</v>
          </cell>
          <cell r="N1919">
            <v>4</v>
          </cell>
          <cell r="O1919">
            <v>41169</v>
          </cell>
          <cell r="P1919" t="str">
            <v>Current</v>
          </cell>
        </row>
        <row r="1920">
          <cell r="B1920">
            <v>40924</v>
          </cell>
          <cell r="C1920">
            <v>60</v>
          </cell>
          <cell r="D1920" t="str">
            <v>ON</v>
          </cell>
          <cell r="E1920" t="str">
            <v>Purchase</v>
          </cell>
          <cell r="F1920" t="str">
            <v>Fixed</v>
          </cell>
          <cell r="I1920">
            <v>41.1</v>
          </cell>
          <cell r="J1920">
            <v>18.829999999999998</v>
          </cell>
          <cell r="K1920" t="str">
            <v>HiRatio</v>
          </cell>
          <cell r="L1920">
            <v>0</v>
          </cell>
          <cell r="M1920" t="str">
            <v>Owner-Occupied</v>
          </cell>
          <cell r="N1920">
            <v>4</v>
          </cell>
          <cell r="O1920">
            <v>41082</v>
          </cell>
          <cell r="P1920" t="str">
            <v>Current</v>
          </cell>
        </row>
        <row r="1921">
          <cell r="B1921">
            <v>41858</v>
          </cell>
          <cell r="C1921">
            <v>29</v>
          </cell>
          <cell r="D1921" t="str">
            <v>BC</v>
          </cell>
          <cell r="E1921" t="str">
            <v>Transfer</v>
          </cell>
          <cell r="F1921" t="str">
            <v>ARM</v>
          </cell>
          <cell r="I1921">
            <v>35.01</v>
          </cell>
          <cell r="J1921">
            <v>20.12</v>
          </cell>
          <cell r="K1921" t="str">
            <v>HiRatio</v>
          </cell>
          <cell r="L1921">
            <v>574239.41</v>
          </cell>
          <cell r="M1921" t="str">
            <v>Owner-Occupied</v>
          </cell>
          <cell r="N1921">
            <v>0</v>
          </cell>
          <cell r="O1921">
            <v>43831</v>
          </cell>
          <cell r="P1921" t="str">
            <v>Current</v>
          </cell>
        </row>
        <row r="1922">
          <cell r="B1922">
            <v>40983</v>
          </cell>
          <cell r="C1922">
            <v>58</v>
          </cell>
          <cell r="D1922" t="str">
            <v>ON</v>
          </cell>
          <cell r="E1922" t="str">
            <v>Purchase</v>
          </cell>
          <cell r="F1922" t="str">
            <v>Fixed</v>
          </cell>
          <cell r="I1922">
            <v>33.200000000000003</v>
          </cell>
          <cell r="J1922">
            <v>14.47</v>
          </cell>
          <cell r="K1922" t="str">
            <v>HiRatio</v>
          </cell>
          <cell r="L1922">
            <v>159236.37</v>
          </cell>
          <cell r="M1922" t="str">
            <v>Owner-Occupied</v>
          </cell>
          <cell r="N1922">
            <v>0</v>
          </cell>
          <cell r="O1922">
            <v>43831</v>
          </cell>
          <cell r="P1922" t="str">
            <v>Current</v>
          </cell>
        </row>
        <row r="1923">
          <cell r="B1923">
            <v>42215</v>
          </cell>
          <cell r="C1923">
            <v>18</v>
          </cell>
          <cell r="D1923" t="str">
            <v>ON</v>
          </cell>
          <cell r="E1923" t="str">
            <v>Purchase</v>
          </cell>
          <cell r="F1923" t="str">
            <v>ARM</v>
          </cell>
          <cell r="I1923">
            <v>30.88</v>
          </cell>
          <cell r="J1923">
            <v>30.11</v>
          </cell>
          <cell r="K1923" t="str">
            <v>Conv</v>
          </cell>
          <cell r="L1923">
            <v>354652.99</v>
          </cell>
          <cell r="M1923" t="str">
            <v>Owner-Occupied</v>
          </cell>
          <cell r="N1923">
            <v>0</v>
          </cell>
          <cell r="O1923">
            <v>43831</v>
          </cell>
          <cell r="P1923" t="str">
            <v>Current</v>
          </cell>
        </row>
        <row r="1924">
          <cell r="B1924">
            <v>42247</v>
          </cell>
          <cell r="C1924">
            <v>17</v>
          </cell>
          <cell r="D1924" t="str">
            <v>AB</v>
          </cell>
          <cell r="E1924" t="str">
            <v>Purchase</v>
          </cell>
          <cell r="F1924" t="str">
            <v>ARM</v>
          </cell>
          <cell r="I1924">
            <v>34.06</v>
          </cell>
          <cell r="J1924">
            <v>21.43</v>
          </cell>
          <cell r="K1924" t="str">
            <v>HiRatio</v>
          </cell>
          <cell r="L1924">
            <v>431938.84</v>
          </cell>
          <cell r="M1924" t="str">
            <v>Owner-Occupied</v>
          </cell>
          <cell r="N1924">
            <v>0</v>
          </cell>
          <cell r="O1924">
            <v>43831</v>
          </cell>
          <cell r="P1924" t="str">
            <v>Current</v>
          </cell>
        </row>
        <row r="1925">
          <cell r="B1925">
            <v>40963</v>
          </cell>
          <cell r="C1925">
            <v>59</v>
          </cell>
          <cell r="D1925" t="str">
            <v>ON</v>
          </cell>
          <cell r="E1925" t="str">
            <v>Purchase</v>
          </cell>
          <cell r="F1925" t="str">
            <v>ARM</v>
          </cell>
          <cell r="I1925">
            <v>20.86</v>
          </cell>
          <cell r="J1925">
            <v>20.41</v>
          </cell>
          <cell r="K1925" t="str">
            <v>Conv</v>
          </cell>
          <cell r="L1925">
            <v>0</v>
          </cell>
          <cell r="M1925" t="str">
            <v>Owner-Occupied</v>
          </cell>
          <cell r="N1925">
            <v>4</v>
          </cell>
          <cell r="O1925">
            <v>42158</v>
          </cell>
          <cell r="P1925" t="str">
            <v>Current</v>
          </cell>
        </row>
        <row r="1926">
          <cell r="B1926">
            <v>41128</v>
          </cell>
          <cell r="C1926">
            <v>53</v>
          </cell>
          <cell r="D1926" t="str">
            <v>ON</v>
          </cell>
          <cell r="E1926" t="str">
            <v>Purchase</v>
          </cell>
          <cell r="F1926" t="str">
            <v>Fixed</v>
          </cell>
          <cell r="I1926">
            <v>40.799999999999997</v>
          </cell>
          <cell r="J1926">
            <v>17.14</v>
          </cell>
          <cell r="K1926" t="str">
            <v>HiRatio</v>
          </cell>
          <cell r="L1926">
            <v>0</v>
          </cell>
          <cell r="M1926" t="str">
            <v>Owner-Occupied</v>
          </cell>
          <cell r="N1926">
            <v>4</v>
          </cell>
          <cell r="O1926">
            <v>42622</v>
          </cell>
          <cell r="P1926" t="str">
            <v>Current</v>
          </cell>
        </row>
        <row r="1927">
          <cell r="B1927">
            <v>41942</v>
          </cell>
          <cell r="C1927">
            <v>27</v>
          </cell>
          <cell r="D1927" t="str">
            <v>ON</v>
          </cell>
          <cell r="E1927" t="str">
            <v>Purchase</v>
          </cell>
          <cell r="F1927" t="str">
            <v>ARM</v>
          </cell>
          <cell r="I1927">
            <v>30.46</v>
          </cell>
          <cell r="J1927">
            <v>20.170000000000002</v>
          </cell>
          <cell r="K1927" t="str">
            <v>HiRatio</v>
          </cell>
          <cell r="L1927">
            <v>506666.57</v>
          </cell>
          <cell r="M1927" t="str">
            <v>Owner-Occupied</v>
          </cell>
          <cell r="N1927">
            <v>0</v>
          </cell>
          <cell r="O1927">
            <v>43831</v>
          </cell>
          <cell r="P1927" t="str">
            <v>Current</v>
          </cell>
        </row>
        <row r="1928">
          <cell r="B1928">
            <v>41788</v>
          </cell>
          <cell r="C1928">
            <v>32</v>
          </cell>
          <cell r="D1928" t="str">
            <v>ON</v>
          </cell>
          <cell r="E1928" t="str">
            <v>Purchase</v>
          </cell>
          <cell r="F1928" t="str">
            <v>ARM</v>
          </cell>
          <cell r="I1928">
            <v>18.829999999999998</v>
          </cell>
          <cell r="J1928">
            <v>16.25</v>
          </cell>
          <cell r="K1928" t="str">
            <v>Conv</v>
          </cell>
          <cell r="L1928">
            <v>0</v>
          </cell>
          <cell r="M1928" t="str">
            <v>Owner-Occupied</v>
          </cell>
          <cell r="N1928">
            <v>4</v>
          </cell>
          <cell r="O1928">
            <v>42627</v>
          </cell>
          <cell r="P1928" t="str">
            <v>Current</v>
          </cell>
        </row>
        <row r="1929">
          <cell r="B1929">
            <v>41870</v>
          </cell>
          <cell r="C1929">
            <v>29</v>
          </cell>
          <cell r="D1929" t="str">
            <v>ON</v>
          </cell>
          <cell r="E1929" t="str">
            <v>Transfer</v>
          </cell>
          <cell r="F1929" t="str">
            <v>ARM</v>
          </cell>
          <cell r="I1929">
            <v>28.91</v>
          </cell>
          <cell r="J1929">
            <v>24.05</v>
          </cell>
          <cell r="K1929" t="str">
            <v>Conv</v>
          </cell>
          <cell r="L1929">
            <v>287140.40000000002</v>
          </cell>
          <cell r="M1929" t="str">
            <v>Owner-Occupied</v>
          </cell>
          <cell r="N1929">
            <v>0</v>
          </cell>
          <cell r="O1929">
            <v>43831</v>
          </cell>
          <cell r="P1929" t="str">
            <v>Current</v>
          </cell>
        </row>
        <row r="1930">
          <cell r="B1930">
            <v>41073</v>
          </cell>
          <cell r="C1930">
            <v>55</v>
          </cell>
          <cell r="D1930" t="str">
            <v>BC</v>
          </cell>
          <cell r="E1930" t="str">
            <v>Purchase</v>
          </cell>
          <cell r="F1930" t="str">
            <v>Fixed</v>
          </cell>
          <cell r="I1930">
            <v>28.26</v>
          </cell>
          <cell r="J1930">
            <v>28.05</v>
          </cell>
          <cell r="K1930" t="str">
            <v>HiRatio</v>
          </cell>
          <cell r="L1930">
            <v>254305.35</v>
          </cell>
          <cell r="M1930" t="str">
            <v>Owner-Occupied</v>
          </cell>
          <cell r="N1930">
            <v>0</v>
          </cell>
          <cell r="O1930">
            <v>43831</v>
          </cell>
          <cell r="P1930" t="str">
            <v>Current</v>
          </cell>
        </row>
        <row r="1931">
          <cell r="B1931">
            <v>41057</v>
          </cell>
          <cell r="C1931">
            <v>56</v>
          </cell>
          <cell r="D1931" t="str">
            <v>AB</v>
          </cell>
          <cell r="E1931" t="str">
            <v>Purchase</v>
          </cell>
          <cell r="F1931" t="str">
            <v>Fixed</v>
          </cell>
          <cell r="I1931">
            <v>34.020000000000003</v>
          </cell>
          <cell r="J1931">
            <v>24.65</v>
          </cell>
          <cell r="K1931" t="str">
            <v>HiRatio</v>
          </cell>
          <cell r="L1931">
            <v>317431.09999999998</v>
          </cell>
          <cell r="M1931" t="str">
            <v>Owner-Occupied</v>
          </cell>
          <cell r="N1931">
            <v>0</v>
          </cell>
          <cell r="O1931">
            <v>43831</v>
          </cell>
          <cell r="P1931" t="str">
            <v>Current</v>
          </cell>
        </row>
        <row r="1932">
          <cell r="B1932">
            <v>41817</v>
          </cell>
          <cell r="C1932">
            <v>31</v>
          </cell>
          <cell r="D1932" t="str">
            <v>ON</v>
          </cell>
          <cell r="E1932" t="str">
            <v>Purchase</v>
          </cell>
          <cell r="F1932" t="str">
            <v>ARM</v>
          </cell>
          <cell r="I1932">
            <v>20</v>
          </cell>
          <cell r="J1932">
            <v>19.36</v>
          </cell>
          <cell r="K1932" t="str">
            <v>HiRatio</v>
          </cell>
          <cell r="L1932">
            <v>0</v>
          </cell>
          <cell r="M1932" t="str">
            <v>Owner-Occupied</v>
          </cell>
          <cell r="N1932">
            <v>4</v>
          </cell>
          <cell r="O1932">
            <v>42361</v>
          </cell>
          <cell r="P1932" t="str">
            <v>Current</v>
          </cell>
        </row>
        <row r="1933">
          <cell r="B1933">
            <v>42669</v>
          </cell>
          <cell r="C1933">
            <v>3</v>
          </cell>
          <cell r="D1933" t="str">
            <v>SK</v>
          </cell>
          <cell r="E1933" t="str">
            <v>Refinance External</v>
          </cell>
          <cell r="F1933" t="str">
            <v>Fixed</v>
          </cell>
          <cell r="I1933">
            <v>41.63</v>
          </cell>
          <cell r="J1933">
            <v>15.85</v>
          </cell>
          <cell r="K1933" t="str">
            <v>Conv</v>
          </cell>
          <cell r="L1933">
            <v>223740.41</v>
          </cell>
          <cell r="M1933" t="str">
            <v>Owner-Occupied</v>
          </cell>
          <cell r="N1933">
            <v>0</v>
          </cell>
          <cell r="O1933">
            <v>43831</v>
          </cell>
          <cell r="P1933" t="str">
            <v>Current</v>
          </cell>
        </row>
        <row r="1934">
          <cell r="B1934">
            <v>42432</v>
          </cell>
          <cell r="C1934">
            <v>10</v>
          </cell>
          <cell r="D1934" t="str">
            <v>AB</v>
          </cell>
          <cell r="E1934" t="str">
            <v>Transfer</v>
          </cell>
          <cell r="F1934" t="str">
            <v>Fixed</v>
          </cell>
          <cell r="I1934">
            <v>31.67</v>
          </cell>
          <cell r="J1934">
            <v>22.32</v>
          </cell>
          <cell r="K1934" t="str">
            <v>Conv</v>
          </cell>
          <cell r="L1934">
            <v>0</v>
          </cell>
          <cell r="M1934" t="str">
            <v>Owner-Occupied</v>
          </cell>
          <cell r="N1934">
            <v>4</v>
          </cell>
          <cell r="O1934">
            <v>42572</v>
          </cell>
          <cell r="P1934" t="str">
            <v>Current</v>
          </cell>
        </row>
        <row r="1935">
          <cell r="B1935">
            <v>42607</v>
          </cell>
          <cell r="C1935">
            <v>5</v>
          </cell>
          <cell r="D1935" t="str">
            <v>ON</v>
          </cell>
          <cell r="E1935" t="str">
            <v>Purchase</v>
          </cell>
          <cell r="F1935" t="str">
            <v>Fixed</v>
          </cell>
          <cell r="I1935">
            <v>39.979999999999997</v>
          </cell>
          <cell r="J1935">
            <v>34.67</v>
          </cell>
          <cell r="K1935" t="str">
            <v>HiRatio</v>
          </cell>
          <cell r="L1935">
            <v>455389.16</v>
          </cell>
          <cell r="M1935" t="str">
            <v>Owner-Occupied</v>
          </cell>
          <cell r="N1935">
            <v>0</v>
          </cell>
          <cell r="O1935">
            <v>43831</v>
          </cell>
          <cell r="P1935" t="str">
            <v>Current</v>
          </cell>
        </row>
        <row r="1936">
          <cell r="B1936">
            <v>41600</v>
          </cell>
          <cell r="C1936">
            <v>38</v>
          </cell>
          <cell r="D1936" t="str">
            <v>AB</v>
          </cell>
          <cell r="E1936" t="str">
            <v>Purchase</v>
          </cell>
          <cell r="F1936" t="str">
            <v>Fixed</v>
          </cell>
          <cell r="I1936">
            <v>27.2</v>
          </cell>
          <cell r="J1936">
            <v>18.68</v>
          </cell>
          <cell r="K1936" t="str">
            <v>HiRatio</v>
          </cell>
          <cell r="L1936">
            <v>345896.06</v>
          </cell>
          <cell r="M1936" t="str">
            <v>Owner-Occupied</v>
          </cell>
          <cell r="N1936">
            <v>0</v>
          </cell>
          <cell r="O1936">
            <v>43831</v>
          </cell>
          <cell r="P1936" t="str">
            <v>Current</v>
          </cell>
        </row>
        <row r="1937">
          <cell r="B1937">
            <v>42256</v>
          </cell>
          <cell r="C1937">
            <v>16</v>
          </cell>
          <cell r="D1937" t="str">
            <v>ON</v>
          </cell>
          <cell r="E1937" t="str">
            <v>Refinance External</v>
          </cell>
          <cell r="F1937" t="str">
            <v>Fixed</v>
          </cell>
          <cell r="I1937">
            <v>27.87</v>
          </cell>
          <cell r="J1937">
            <v>27.87</v>
          </cell>
          <cell r="K1937" t="str">
            <v>Conv</v>
          </cell>
          <cell r="L1937">
            <v>389922.22</v>
          </cell>
          <cell r="M1937" t="str">
            <v>Owner-Occupied</v>
          </cell>
          <cell r="N1937">
            <v>0</v>
          </cell>
          <cell r="O1937">
            <v>43831</v>
          </cell>
          <cell r="P1937" t="str">
            <v>Current</v>
          </cell>
        </row>
        <row r="1938">
          <cell r="B1938">
            <v>41801</v>
          </cell>
          <cell r="C1938">
            <v>31</v>
          </cell>
          <cell r="D1938" t="str">
            <v>ON</v>
          </cell>
          <cell r="E1938" t="str">
            <v>Purchase</v>
          </cell>
          <cell r="F1938" t="str">
            <v>ARM</v>
          </cell>
          <cell r="I1938">
            <v>33.450000000000003</v>
          </cell>
          <cell r="J1938">
            <v>24.32</v>
          </cell>
          <cell r="K1938" t="str">
            <v>HiRatio</v>
          </cell>
          <cell r="L1938">
            <v>279235.37</v>
          </cell>
          <cell r="M1938" t="str">
            <v>Owner-Occupied</v>
          </cell>
          <cell r="N1938">
            <v>0</v>
          </cell>
          <cell r="O1938">
            <v>43831</v>
          </cell>
          <cell r="P1938" t="str">
            <v>Current</v>
          </cell>
        </row>
        <row r="1939">
          <cell r="B1939">
            <v>41624</v>
          </cell>
          <cell r="C1939">
            <v>37</v>
          </cell>
          <cell r="D1939" t="str">
            <v>AB</v>
          </cell>
          <cell r="E1939" t="str">
            <v>Purchase</v>
          </cell>
          <cell r="F1939" t="str">
            <v>Fixed</v>
          </cell>
          <cell r="I1939">
            <v>24.94</v>
          </cell>
          <cell r="J1939">
            <v>24.81</v>
          </cell>
          <cell r="K1939" t="str">
            <v>Conv</v>
          </cell>
          <cell r="L1939">
            <v>88822.15</v>
          </cell>
          <cell r="M1939" t="str">
            <v>Owner-Occupied</v>
          </cell>
          <cell r="N1939">
            <v>0</v>
          </cell>
          <cell r="O1939">
            <v>43831</v>
          </cell>
          <cell r="P1939" t="str">
            <v>Current</v>
          </cell>
        </row>
        <row r="1940">
          <cell r="B1940">
            <v>40350</v>
          </cell>
          <cell r="C1940">
            <v>79</v>
          </cell>
          <cell r="D1940" t="str">
            <v>ON</v>
          </cell>
          <cell r="E1940" t="str">
            <v>Purchase</v>
          </cell>
          <cell r="F1940" t="str">
            <v>Fixed</v>
          </cell>
          <cell r="I1940">
            <v>33.61</v>
          </cell>
          <cell r="J1940">
            <v>19.36</v>
          </cell>
          <cell r="K1940" t="str">
            <v>HiRatio</v>
          </cell>
          <cell r="L1940">
            <v>0</v>
          </cell>
          <cell r="M1940" t="str">
            <v>Second Home</v>
          </cell>
          <cell r="N1940">
            <v>4</v>
          </cell>
          <cell r="O1940">
            <v>42037</v>
          </cell>
          <cell r="P1940" t="str">
            <v>Current</v>
          </cell>
        </row>
        <row r="1941">
          <cell r="B1941">
            <v>40809</v>
          </cell>
          <cell r="C1941">
            <v>64</v>
          </cell>
          <cell r="D1941" t="str">
            <v>ON</v>
          </cell>
          <cell r="E1941" t="str">
            <v>Purchase</v>
          </cell>
          <cell r="F1941" t="str">
            <v>Fixed</v>
          </cell>
          <cell r="I1941">
            <v>40.17</v>
          </cell>
          <cell r="J1941">
            <v>23.32</v>
          </cell>
          <cell r="K1941" t="str">
            <v>HiRatio</v>
          </cell>
          <cell r="L1941">
            <v>102316.6</v>
          </cell>
          <cell r="M1941" t="str">
            <v>Owner-Occupied</v>
          </cell>
          <cell r="N1941">
            <v>0</v>
          </cell>
          <cell r="O1941">
            <v>43831</v>
          </cell>
          <cell r="P1941" t="str">
            <v>Current</v>
          </cell>
        </row>
        <row r="1942">
          <cell r="B1942">
            <v>41656</v>
          </cell>
          <cell r="C1942">
            <v>36</v>
          </cell>
          <cell r="D1942" t="str">
            <v>ON</v>
          </cell>
          <cell r="E1942" t="str">
            <v>Purchase</v>
          </cell>
          <cell r="F1942" t="str">
            <v>ARM</v>
          </cell>
          <cell r="I1942">
            <v>36.78</v>
          </cell>
          <cell r="J1942">
            <v>17.28</v>
          </cell>
          <cell r="K1942" t="str">
            <v>Conv</v>
          </cell>
          <cell r="L1942">
            <v>216923.85</v>
          </cell>
          <cell r="M1942" t="str">
            <v>Owner-Occupied</v>
          </cell>
          <cell r="N1942">
            <v>0</v>
          </cell>
          <cell r="O1942">
            <v>43831</v>
          </cell>
          <cell r="P1942" t="str">
            <v>Current</v>
          </cell>
        </row>
        <row r="1943">
          <cell r="B1943">
            <v>42158</v>
          </cell>
          <cell r="C1943">
            <v>19</v>
          </cell>
          <cell r="D1943" t="str">
            <v>ON</v>
          </cell>
          <cell r="E1943" t="str">
            <v>Purchase</v>
          </cell>
          <cell r="F1943" t="str">
            <v>ARM</v>
          </cell>
          <cell r="I1943">
            <v>35.08</v>
          </cell>
          <cell r="J1943">
            <v>16.32</v>
          </cell>
          <cell r="K1943" t="str">
            <v>Conv</v>
          </cell>
          <cell r="L1943">
            <v>0</v>
          </cell>
          <cell r="M1943" t="str">
            <v>Owner-Occupied</v>
          </cell>
          <cell r="N1943">
            <v>4</v>
          </cell>
          <cell r="O1943">
            <v>42338</v>
          </cell>
          <cell r="P1943" t="str">
            <v>Current</v>
          </cell>
        </row>
        <row r="1944">
          <cell r="B1944">
            <v>40787</v>
          </cell>
          <cell r="C1944">
            <v>64</v>
          </cell>
          <cell r="D1944" t="str">
            <v>AB</v>
          </cell>
          <cell r="E1944" t="str">
            <v>Purchase</v>
          </cell>
          <cell r="F1944" t="str">
            <v>Fixed</v>
          </cell>
          <cell r="I1944">
            <v>37.67</v>
          </cell>
          <cell r="J1944">
            <v>25.57</v>
          </cell>
          <cell r="K1944" t="str">
            <v>HiRatio</v>
          </cell>
          <cell r="L1944">
            <v>295878.89</v>
          </cell>
          <cell r="M1944" t="str">
            <v>Owner-Occupied</v>
          </cell>
          <cell r="N1944">
            <v>0</v>
          </cell>
          <cell r="O1944">
            <v>43831</v>
          </cell>
          <cell r="P1944" t="str">
            <v>30-59</v>
          </cell>
        </row>
        <row r="1945">
          <cell r="B1945">
            <v>40498</v>
          </cell>
          <cell r="C1945">
            <v>74</v>
          </cell>
          <cell r="D1945" t="str">
            <v>AB</v>
          </cell>
          <cell r="E1945" t="str">
            <v>Purchase</v>
          </cell>
          <cell r="F1945" t="str">
            <v>Fixed</v>
          </cell>
          <cell r="I1945">
            <v>41.18</v>
          </cell>
          <cell r="J1945">
            <v>33.909999999999997</v>
          </cell>
          <cell r="K1945" t="str">
            <v>HiRatio</v>
          </cell>
          <cell r="L1945">
            <v>0</v>
          </cell>
          <cell r="M1945" t="str">
            <v>Owner-Occupied</v>
          </cell>
          <cell r="N1945">
            <v>4</v>
          </cell>
          <cell r="O1945">
            <v>42209</v>
          </cell>
          <cell r="P1945" t="str">
            <v>Current</v>
          </cell>
        </row>
        <row r="1946">
          <cell r="B1946">
            <v>41117</v>
          </cell>
          <cell r="C1946">
            <v>54</v>
          </cell>
          <cell r="D1946" t="str">
            <v>ON</v>
          </cell>
          <cell r="E1946" t="str">
            <v>Purchase</v>
          </cell>
          <cell r="F1946" t="str">
            <v>Fixed</v>
          </cell>
          <cell r="I1946">
            <v>38.54</v>
          </cell>
          <cell r="J1946">
            <v>38.340000000000003</v>
          </cell>
          <cell r="K1946" t="str">
            <v>HiRatio</v>
          </cell>
          <cell r="L1946">
            <v>5515.89</v>
          </cell>
          <cell r="M1946" t="str">
            <v>Owner-Occupied</v>
          </cell>
          <cell r="N1946">
            <v>0</v>
          </cell>
          <cell r="O1946">
            <v>43831</v>
          </cell>
          <cell r="P1946" t="str">
            <v>90+</v>
          </cell>
        </row>
        <row r="1947">
          <cell r="B1947">
            <v>40291</v>
          </cell>
          <cell r="C1947">
            <v>81</v>
          </cell>
          <cell r="D1947" t="str">
            <v>ON</v>
          </cell>
          <cell r="E1947" t="str">
            <v>Purchase</v>
          </cell>
          <cell r="F1947" t="str">
            <v>Fixed</v>
          </cell>
          <cell r="I1947">
            <v>37.25</v>
          </cell>
          <cell r="J1947">
            <v>20.34</v>
          </cell>
          <cell r="K1947" t="str">
            <v>HiRatio</v>
          </cell>
          <cell r="L1947">
            <v>0</v>
          </cell>
          <cell r="M1947" t="str">
            <v>Owner-Occupied</v>
          </cell>
          <cell r="N1947">
            <v>4</v>
          </cell>
          <cell r="O1947">
            <v>42160</v>
          </cell>
          <cell r="P1947" t="str">
            <v>Current</v>
          </cell>
        </row>
        <row r="1948">
          <cell r="B1948">
            <v>42691</v>
          </cell>
          <cell r="C1948">
            <v>2</v>
          </cell>
          <cell r="D1948" t="str">
            <v>ON</v>
          </cell>
          <cell r="E1948" t="str">
            <v>Refinance External</v>
          </cell>
          <cell r="F1948" t="str">
            <v>ARM</v>
          </cell>
          <cell r="I1948">
            <v>27.64</v>
          </cell>
          <cell r="J1948">
            <v>23.39</v>
          </cell>
          <cell r="K1948" t="str">
            <v>Conv</v>
          </cell>
          <cell r="L1948">
            <v>477506.61</v>
          </cell>
          <cell r="M1948" t="str">
            <v>Owner-Occupied</v>
          </cell>
          <cell r="N1948">
            <v>0</v>
          </cell>
          <cell r="O1948">
            <v>43831</v>
          </cell>
          <cell r="P1948" t="str">
            <v>Current</v>
          </cell>
        </row>
        <row r="1949">
          <cell r="B1949">
            <v>41611</v>
          </cell>
          <cell r="C1949">
            <v>37</v>
          </cell>
          <cell r="D1949" t="str">
            <v>ON</v>
          </cell>
          <cell r="E1949" t="str">
            <v>Purchase</v>
          </cell>
          <cell r="F1949" t="str">
            <v>Fixed</v>
          </cell>
          <cell r="I1949">
            <v>27.18</v>
          </cell>
          <cell r="J1949">
            <v>24.2</v>
          </cell>
          <cell r="K1949" t="str">
            <v>Conv</v>
          </cell>
          <cell r="L1949">
            <v>15670.33</v>
          </cell>
          <cell r="M1949" t="str">
            <v>Owner-Occupied</v>
          </cell>
          <cell r="N1949">
            <v>0</v>
          </cell>
          <cell r="O1949">
            <v>43831</v>
          </cell>
          <cell r="P1949" t="str">
            <v>Current</v>
          </cell>
        </row>
        <row r="1950">
          <cell r="B1950">
            <v>41344</v>
          </cell>
          <cell r="C1950">
            <v>46</v>
          </cell>
          <cell r="D1950" t="str">
            <v>BC</v>
          </cell>
          <cell r="E1950" t="str">
            <v>Purchase</v>
          </cell>
          <cell r="F1950" t="str">
            <v>Fixed</v>
          </cell>
          <cell r="I1950">
            <v>43.31</v>
          </cell>
          <cell r="J1950">
            <v>31.55</v>
          </cell>
          <cell r="K1950" t="str">
            <v>HiRatio</v>
          </cell>
          <cell r="L1950">
            <v>286156.52</v>
          </cell>
          <cell r="M1950" t="str">
            <v>Owner-Occupied</v>
          </cell>
          <cell r="N1950">
            <v>0</v>
          </cell>
          <cell r="O1950">
            <v>43831</v>
          </cell>
          <cell r="P1950" t="str">
            <v>Current</v>
          </cell>
        </row>
        <row r="1951">
          <cell r="B1951">
            <v>42461</v>
          </cell>
          <cell r="C1951">
            <v>9</v>
          </cell>
          <cell r="D1951" t="str">
            <v>AB</v>
          </cell>
          <cell r="E1951" t="str">
            <v>Transfer</v>
          </cell>
          <cell r="F1951" t="str">
            <v>ARM</v>
          </cell>
          <cell r="I1951">
            <v>34.64</v>
          </cell>
          <cell r="J1951">
            <v>22.38</v>
          </cell>
          <cell r="K1951" t="str">
            <v>Conv</v>
          </cell>
          <cell r="L1951">
            <v>188273.1</v>
          </cell>
          <cell r="M1951" t="str">
            <v>Owner-Occupied</v>
          </cell>
          <cell r="N1951">
            <v>0</v>
          </cell>
          <cell r="O1951">
            <v>43831</v>
          </cell>
          <cell r="P1951" t="str">
            <v>Current</v>
          </cell>
        </row>
        <row r="1952">
          <cell r="B1952">
            <v>41047</v>
          </cell>
          <cell r="C1952">
            <v>56</v>
          </cell>
          <cell r="D1952" t="str">
            <v>ON</v>
          </cell>
          <cell r="E1952" t="str">
            <v>Refinance External</v>
          </cell>
          <cell r="F1952" t="str">
            <v>Fixed</v>
          </cell>
          <cell r="I1952">
            <v>40.54</v>
          </cell>
          <cell r="J1952">
            <v>28.09</v>
          </cell>
          <cell r="K1952" t="str">
            <v>HiRatio</v>
          </cell>
          <cell r="L1952">
            <v>289392.43</v>
          </cell>
          <cell r="M1952" t="str">
            <v>Owner-Occupied</v>
          </cell>
          <cell r="N1952">
            <v>0</v>
          </cell>
          <cell r="O1952">
            <v>43831</v>
          </cell>
          <cell r="P1952" t="str">
            <v>Current</v>
          </cell>
        </row>
        <row r="1953">
          <cell r="B1953">
            <v>41129</v>
          </cell>
          <cell r="C1953">
            <v>53</v>
          </cell>
          <cell r="D1953" t="str">
            <v>ON</v>
          </cell>
          <cell r="E1953" t="str">
            <v>Refinance External</v>
          </cell>
          <cell r="F1953" t="str">
            <v>Fixed</v>
          </cell>
          <cell r="I1953">
            <v>36.15</v>
          </cell>
          <cell r="J1953">
            <v>23.95</v>
          </cell>
          <cell r="K1953" t="str">
            <v>Conv</v>
          </cell>
          <cell r="L1953">
            <v>0</v>
          </cell>
          <cell r="M1953" t="str">
            <v>Owner-Occupied</v>
          </cell>
          <cell r="N1953">
            <v>4</v>
          </cell>
          <cell r="O1953">
            <v>41943</v>
          </cell>
          <cell r="P1953" t="str">
            <v>Current</v>
          </cell>
        </row>
        <row r="1954">
          <cell r="B1954">
            <v>42072</v>
          </cell>
          <cell r="C1954">
            <v>22</v>
          </cell>
          <cell r="D1954" t="str">
            <v>ON</v>
          </cell>
          <cell r="E1954" t="str">
            <v>Refinance External</v>
          </cell>
          <cell r="F1954" t="str">
            <v>ARM</v>
          </cell>
          <cell r="I1954">
            <v>36.700000000000003</v>
          </cell>
          <cell r="J1954">
            <v>22.15</v>
          </cell>
          <cell r="K1954" t="str">
            <v>Conv</v>
          </cell>
          <cell r="L1954">
            <v>156761.29999999999</v>
          </cell>
          <cell r="M1954" t="str">
            <v>Owner-Occupied</v>
          </cell>
          <cell r="N1954">
            <v>0</v>
          </cell>
          <cell r="O1954">
            <v>43831</v>
          </cell>
          <cell r="P1954" t="str">
            <v>Current</v>
          </cell>
        </row>
        <row r="1955">
          <cell r="B1955">
            <v>42125</v>
          </cell>
          <cell r="C1955">
            <v>20</v>
          </cell>
          <cell r="D1955" t="str">
            <v>ON</v>
          </cell>
          <cell r="E1955" t="str">
            <v>Purchase</v>
          </cell>
          <cell r="F1955" t="str">
            <v>Fixed</v>
          </cell>
          <cell r="I1955">
            <v>43.1</v>
          </cell>
          <cell r="J1955">
            <v>35.14</v>
          </cell>
          <cell r="K1955" t="str">
            <v>HiRatio</v>
          </cell>
          <cell r="L1955">
            <v>241418.03</v>
          </cell>
          <cell r="M1955" t="str">
            <v>Owner-Occupied</v>
          </cell>
          <cell r="N1955">
            <v>0</v>
          </cell>
          <cell r="O1955">
            <v>43831</v>
          </cell>
          <cell r="P1955" t="str">
            <v>Current</v>
          </cell>
        </row>
        <row r="1956">
          <cell r="B1956">
            <v>41156</v>
          </cell>
          <cell r="C1956">
            <v>52</v>
          </cell>
          <cell r="D1956" t="str">
            <v>ON</v>
          </cell>
          <cell r="E1956" t="str">
            <v>Purchase</v>
          </cell>
          <cell r="F1956" t="str">
            <v>Fixed</v>
          </cell>
          <cell r="I1956">
            <v>39.130000000000003</v>
          </cell>
          <cell r="J1956">
            <v>35.770000000000003</v>
          </cell>
          <cell r="K1956" t="str">
            <v>HiRatio</v>
          </cell>
          <cell r="L1956">
            <v>0</v>
          </cell>
          <cell r="M1956" t="str">
            <v>Owner-Occupied</v>
          </cell>
          <cell r="N1956">
            <v>4</v>
          </cell>
          <cell r="O1956">
            <v>42741</v>
          </cell>
          <cell r="P1956" t="str">
            <v>Current</v>
          </cell>
        </row>
        <row r="1957">
          <cell r="B1957">
            <v>42458</v>
          </cell>
          <cell r="C1957">
            <v>10</v>
          </cell>
          <cell r="D1957" t="str">
            <v>ON</v>
          </cell>
          <cell r="E1957" t="str">
            <v>Purchase</v>
          </cell>
          <cell r="F1957" t="str">
            <v>ARM</v>
          </cell>
          <cell r="I1957">
            <v>26.58</v>
          </cell>
          <cell r="J1957">
            <v>21.62</v>
          </cell>
          <cell r="K1957" t="str">
            <v>Conv</v>
          </cell>
          <cell r="L1957">
            <v>388058.61</v>
          </cell>
          <cell r="M1957" t="str">
            <v>Owner-Occupied</v>
          </cell>
          <cell r="N1957">
            <v>0</v>
          </cell>
          <cell r="O1957">
            <v>43831</v>
          </cell>
          <cell r="P1957" t="str">
            <v>Current</v>
          </cell>
        </row>
        <row r="1958">
          <cell r="B1958">
            <v>40990</v>
          </cell>
          <cell r="C1958">
            <v>58</v>
          </cell>
          <cell r="D1958" t="str">
            <v>AB</v>
          </cell>
          <cell r="E1958" t="str">
            <v>Purchase</v>
          </cell>
          <cell r="F1958" t="str">
            <v>Fixed</v>
          </cell>
          <cell r="I1958">
            <v>27.85</v>
          </cell>
          <cell r="J1958">
            <v>26.95</v>
          </cell>
          <cell r="K1958" t="str">
            <v>HiRatio</v>
          </cell>
          <cell r="L1958">
            <v>343714.39</v>
          </cell>
          <cell r="M1958" t="str">
            <v>Owner-Occupied</v>
          </cell>
          <cell r="N1958">
            <v>0</v>
          </cell>
          <cell r="O1958">
            <v>43831</v>
          </cell>
          <cell r="P1958" t="str">
            <v>Current</v>
          </cell>
        </row>
        <row r="1959">
          <cell r="B1959">
            <v>41926</v>
          </cell>
          <cell r="C1959">
            <v>27</v>
          </cell>
          <cell r="D1959" t="str">
            <v>AB</v>
          </cell>
          <cell r="E1959" t="str">
            <v>Transfer</v>
          </cell>
          <cell r="F1959" t="str">
            <v>ARM</v>
          </cell>
          <cell r="I1959">
            <v>37.630000000000003</v>
          </cell>
          <cell r="J1959">
            <v>25.33</v>
          </cell>
          <cell r="K1959" t="str">
            <v>Conv</v>
          </cell>
          <cell r="L1959">
            <v>241841.76</v>
          </cell>
          <cell r="M1959" t="str">
            <v>Owner-Occupied</v>
          </cell>
          <cell r="N1959">
            <v>0</v>
          </cell>
          <cell r="O1959">
            <v>43831</v>
          </cell>
          <cell r="P1959" t="str">
            <v>Current</v>
          </cell>
        </row>
        <row r="1960">
          <cell r="B1960">
            <v>41579</v>
          </cell>
          <cell r="C1960">
            <v>38</v>
          </cell>
          <cell r="D1960" t="str">
            <v>AB</v>
          </cell>
          <cell r="E1960" t="str">
            <v>Purchase</v>
          </cell>
          <cell r="F1960" t="str">
            <v>ARM</v>
          </cell>
          <cell r="I1960">
            <v>34.79</v>
          </cell>
          <cell r="J1960">
            <v>28.58</v>
          </cell>
          <cell r="K1960" t="str">
            <v>Conv</v>
          </cell>
          <cell r="L1960">
            <v>461595.72</v>
          </cell>
          <cell r="M1960" t="str">
            <v>Owner-Occupied</v>
          </cell>
          <cell r="N1960">
            <v>0</v>
          </cell>
          <cell r="O1960">
            <v>43831</v>
          </cell>
          <cell r="P1960" t="str">
            <v>Current</v>
          </cell>
        </row>
        <row r="1961">
          <cell r="B1961">
            <v>41815</v>
          </cell>
          <cell r="C1961">
            <v>31</v>
          </cell>
          <cell r="D1961" t="str">
            <v>ON</v>
          </cell>
          <cell r="E1961" t="str">
            <v>Purchase</v>
          </cell>
          <cell r="F1961" t="str">
            <v>ARM</v>
          </cell>
          <cell r="I1961">
            <v>29.78</v>
          </cell>
          <cell r="J1961">
            <v>29.24</v>
          </cell>
          <cell r="K1961" t="str">
            <v>HiRatio</v>
          </cell>
          <cell r="L1961">
            <v>163676.51999999999</v>
          </cell>
          <cell r="M1961" t="str">
            <v>Owner-Occupied</v>
          </cell>
          <cell r="N1961">
            <v>0</v>
          </cell>
          <cell r="O1961">
            <v>43831</v>
          </cell>
          <cell r="P1961" t="str">
            <v>Current</v>
          </cell>
        </row>
        <row r="1962">
          <cell r="B1962">
            <v>42516</v>
          </cell>
          <cell r="C1962">
            <v>8</v>
          </cell>
          <cell r="D1962" t="str">
            <v>ON</v>
          </cell>
          <cell r="E1962" t="str">
            <v>Transfer</v>
          </cell>
          <cell r="F1962" t="str">
            <v>Fixed</v>
          </cell>
          <cell r="I1962">
            <v>27.23</v>
          </cell>
          <cell r="J1962">
            <v>20.66</v>
          </cell>
          <cell r="K1962" t="str">
            <v>Conv</v>
          </cell>
          <cell r="L1962">
            <v>884604.6</v>
          </cell>
          <cell r="M1962" t="str">
            <v>Owner-Occupied</v>
          </cell>
          <cell r="N1962">
            <v>0</v>
          </cell>
          <cell r="O1962">
            <v>43831</v>
          </cell>
          <cell r="P1962" t="str">
            <v>Current</v>
          </cell>
        </row>
        <row r="1963">
          <cell r="B1963">
            <v>41696</v>
          </cell>
          <cell r="C1963">
            <v>35</v>
          </cell>
          <cell r="D1963" t="str">
            <v>NS</v>
          </cell>
          <cell r="E1963" t="str">
            <v>Purchase</v>
          </cell>
          <cell r="F1963" t="str">
            <v>ARM</v>
          </cell>
          <cell r="I1963">
            <v>26.47</v>
          </cell>
          <cell r="J1963">
            <v>24.47</v>
          </cell>
          <cell r="K1963" t="str">
            <v>HiRatio</v>
          </cell>
          <cell r="L1963">
            <v>191893.44</v>
          </cell>
          <cell r="M1963" t="str">
            <v>Owner-Occupied</v>
          </cell>
          <cell r="N1963">
            <v>0</v>
          </cell>
          <cell r="O1963">
            <v>43831</v>
          </cell>
          <cell r="P1963" t="str">
            <v>Current</v>
          </cell>
        </row>
        <row r="1964">
          <cell r="B1964">
            <v>41341</v>
          </cell>
          <cell r="C1964">
            <v>46</v>
          </cell>
          <cell r="D1964" t="str">
            <v>ON</v>
          </cell>
          <cell r="E1964" t="str">
            <v>Purchase</v>
          </cell>
          <cell r="F1964" t="str">
            <v>ARM</v>
          </cell>
          <cell r="I1964">
            <v>37.020000000000003</v>
          </cell>
          <cell r="J1964">
            <v>14.78</v>
          </cell>
          <cell r="K1964" t="str">
            <v>Conv</v>
          </cell>
          <cell r="L1964">
            <v>70524.5</v>
          </cell>
          <cell r="M1964" t="str">
            <v>Rental</v>
          </cell>
          <cell r="N1964">
            <v>0</v>
          </cell>
          <cell r="O1964">
            <v>43831</v>
          </cell>
          <cell r="P1964" t="str">
            <v>Current</v>
          </cell>
        </row>
        <row r="1965">
          <cell r="B1965">
            <v>41851</v>
          </cell>
          <cell r="C1965">
            <v>30</v>
          </cell>
          <cell r="D1965" t="str">
            <v>AB</v>
          </cell>
          <cell r="E1965" t="str">
            <v>Purchase</v>
          </cell>
          <cell r="F1965" t="str">
            <v>Fixed</v>
          </cell>
          <cell r="I1965">
            <v>27.78</v>
          </cell>
          <cell r="J1965">
            <v>26.99</v>
          </cell>
          <cell r="K1965" t="str">
            <v>HiRatio</v>
          </cell>
          <cell r="L1965">
            <v>240015.75</v>
          </cell>
          <cell r="M1965" t="str">
            <v>Owner-Occupied</v>
          </cell>
          <cell r="N1965">
            <v>0</v>
          </cell>
          <cell r="O1965">
            <v>43831</v>
          </cell>
          <cell r="P1965" t="str">
            <v>Current</v>
          </cell>
        </row>
        <row r="1966">
          <cell r="B1966">
            <v>42144</v>
          </cell>
          <cell r="C1966">
            <v>20</v>
          </cell>
          <cell r="D1966" t="str">
            <v>ON</v>
          </cell>
          <cell r="E1966" t="str">
            <v>Purchase</v>
          </cell>
          <cell r="F1966" t="str">
            <v>Fixed</v>
          </cell>
          <cell r="I1966">
            <v>31.85</v>
          </cell>
          <cell r="J1966">
            <v>31.01</v>
          </cell>
          <cell r="K1966" t="str">
            <v>Conv</v>
          </cell>
          <cell r="L1966">
            <v>273640.69</v>
          </cell>
          <cell r="M1966" t="str">
            <v>Owner-Occupied</v>
          </cell>
          <cell r="N1966">
            <v>0</v>
          </cell>
          <cell r="O1966">
            <v>43831</v>
          </cell>
          <cell r="P1966" t="str">
            <v>Current</v>
          </cell>
        </row>
        <row r="1967">
          <cell r="B1967">
            <v>42096</v>
          </cell>
          <cell r="C1967">
            <v>21</v>
          </cell>
          <cell r="D1967" t="str">
            <v>ON</v>
          </cell>
          <cell r="E1967" t="str">
            <v>Purchase</v>
          </cell>
          <cell r="F1967" t="str">
            <v>ARM</v>
          </cell>
          <cell r="I1967">
            <v>33.74</v>
          </cell>
          <cell r="J1967">
            <v>18.149999999999999</v>
          </cell>
          <cell r="K1967" t="str">
            <v>HiRatio</v>
          </cell>
          <cell r="L1967">
            <v>235016.02</v>
          </cell>
          <cell r="M1967" t="str">
            <v>Owner-Occupied</v>
          </cell>
          <cell r="N1967">
            <v>0</v>
          </cell>
          <cell r="O1967">
            <v>43831</v>
          </cell>
          <cell r="P1967" t="str">
            <v>Current</v>
          </cell>
        </row>
        <row r="1968">
          <cell r="B1968">
            <v>42691</v>
          </cell>
          <cell r="C1968">
            <v>2</v>
          </cell>
          <cell r="D1968" t="str">
            <v>MB</v>
          </cell>
          <cell r="E1968" t="str">
            <v>Purchase</v>
          </cell>
          <cell r="F1968" t="str">
            <v>Fixed</v>
          </cell>
          <cell r="I1968">
            <v>35.24</v>
          </cell>
          <cell r="J1968">
            <v>21.84</v>
          </cell>
          <cell r="K1968" t="str">
            <v>HiRatio</v>
          </cell>
          <cell r="L1968">
            <v>230073.49</v>
          </cell>
          <cell r="M1968" t="str">
            <v>Owner-Occupied</v>
          </cell>
          <cell r="N1968">
            <v>0</v>
          </cell>
          <cell r="O1968">
            <v>43831</v>
          </cell>
          <cell r="P1968" t="str">
            <v>Current</v>
          </cell>
        </row>
        <row r="1969">
          <cell r="B1969">
            <v>42089</v>
          </cell>
          <cell r="C1969">
            <v>22</v>
          </cell>
          <cell r="D1969" t="str">
            <v>BC</v>
          </cell>
          <cell r="E1969" t="str">
            <v>Purchase</v>
          </cell>
          <cell r="F1969" t="str">
            <v>Fixed</v>
          </cell>
          <cell r="I1969">
            <v>42.49</v>
          </cell>
          <cell r="J1969">
            <v>37.65</v>
          </cell>
          <cell r="K1969" t="str">
            <v>HiRatio</v>
          </cell>
          <cell r="L1969">
            <v>360974.54</v>
          </cell>
          <cell r="M1969" t="str">
            <v>Owner-Occupied</v>
          </cell>
          <cell r="N1969">
            <v>0</v>
          </cell>
          <cell r="O1969">
            <v>43831</v>
          </cell>
          <cell r="P1969" t="str">
            <v>Current</v>
          </cell>
        </row>
        <row r="1970">
          <cell r="B1970">
            <v>42256</v>
          </cell>
          <cell r="C1970">
            <v>16</v>
          </cell>
          <cell r="D1970" t="str">
            <v>ON</v>
          </cell>
          <cell r="E1970" t="str">
            <v>Refinance External</v>
          </cell>
          <cell r="F1970" t="str">
            <v>ARM</v>
          </cell>
          <cell r="I1970">
            <v>30.66</v>
          </cell>
          <cell r="J1970">
            <v>14.01</v>
          </cell>
          <cell r="K1970" t="str">
            <v>Conv</v>
          </cell>
          <cell r="L1970">
            <v>420860.97</v>
          </cell>
          <cell r="M1970" t="str">
            <v>Owner-Occupied</v>
          </cell>
          <cell r="N1970">
            <v>0</v>
          </cell>
          <cell r="O1970">
            <v>43831</v>
          </cell>
          <cell r="P1970" t="str">
            <v>Current</v>
          </cell>
        </row>
        <row r="1971">
          <cell r="B1971">
            <v>42527</v>
          </cell>
          <cell r="C1971">
            <v>7</v>
          </cell>
          <cell r="D1971" t="str">
            <v>ON</v>
          </cell>
          <cell r="E1971" t="str">
            <v>Purchase</v>
          </cell>
          <cell r="F1971" t="str">
            <v>ARM</v>
          </cell>
          <cell r="I1971">
            <v>29.03</v>
          </cell>
          <cell r="J1971">
            <v>26.99</v>
          </cell>
          <cell r="K1971" t="str">
            <v>Conv</v>
          </cell>
          <cell r="L1971">
            <v>295361.49</v>
          </cell>
          <cell r="M1971" t="str">
            <v>Owner-Occupied</v>
          </cell>
          <cell r="N1971">
            <v>0</v>
          </cell>
          <cell r="O1971">
            <v>43831</v>
          </cell>
          <cell r="P1971" t="str">
            <v>Current</v>
          </cell>
        </row>
        <row r="1972">
          <cell r="B1972">
            <v>41927</v>
          </cell>
          <cell r="C1972">
            <v>27</v>
          </cell>
          <cell r="D1972" t="str">
            <v>ON</v>
          </cell>
          <cell r="E1972" t="str">
            <v>Purchase</v>
          </cell>
          <cell r="F1972" t="str">
            <v>Fixed</v>
          </cell>
          <cell r="I1972">
            <v>38.840000000000003</v>
          </cell>
          <cell r="J1972">
            <v>29.58</v>
          </cell>
          <cell r="K1972" t="str">
            <v>HiRatio</v>
          </cell>
          <cell r="L1972">
            <v>276416.23</v>
          </cell>
          <cell r="M1972" t="str">
            <v>Owner-Occupied</v>
          </cell>
          <cell r="N1972">
            <v>0</v>
          </cell>
          <cell r="O1972">
            <v>43831</v>
          </cell>
          <cell r="P1972" t="str">
            <v>Current</v>
          </cell>
        </row>
        <row r="1973">
          <cell r="B1973">
            <v>42535</v>
          </cell>
          <cell r="C1973">
            <v>7</v>
          </cell>
          <cell r="D1973" t="str">
            <v>ON</v>
          </cell>
          <cell r="E1973" t="str">
            <v>Port Increase</v>
          </cell>
          <cell r="F1973" t="str">
            <v>Fixed</v>
          </cell>
          <cell r="I1973">
            <v>35.57</v>
          </cell>
          <cell r="J1973">
            <v>32.619999999999997</v>
          </cell>
          <cell r="K1973" t="str">
            <v>HiRatio</v>
          </cell>
          <cell r="L1973">
            <v>530463.32999999996</v>
          </cell>
          <cell r="M1973" t="str">
            <v>Owner-Occupied</v>
          </cell>
          <cell r="N1973">
            <v>0</v>
          </cell>
          <cell r="O1973">
            <v>43831</v>
          </cell>
          <cell r="P1973" t="str">
            <v>Current</v>
          </cell>
        </row>
        <row r="1974">
          <cell r="B1974">
            <v>42123</v>
          </cell>
          <cell r="C1974">
            <v>21</v>
          </cell>
          <cell r="D1974" t="str">
            <v>AB</v>
          </cell>
          <cell r="E1974" t="str">
            <v>Transfer</v>
          </cell>
          <cell r="F1974" t="str">
            <v>Fixed</v>
          </cell>
          <cell r="I1974">
            <v>25.18</v>
          </cell>
          <cell r="J1974">
            <v>25.18</v>
          </cell>
          <cell r="K1974" t="str">
            <v>Conv</v>
          </cell>
          <cell r="L1974">
            <v>351045.16</v>
          </cell>
          <cell r="M1974" t="str">
            <v>Owner-Occupied</v>
          </cell>
          <cell r="N1974">
            <v>0</v>
          </cell>
          <cell r="O1974">
            <v>43831</v>
          </cell>
          <cell r="P1974" t="str">
            <v>Current</v>
          </cell>
        </row>
        <row r="1975">
          <cell r="B1975">
            <v>40521</v>
          </cell>
          <cell r="C1975">
            <v>73</v>
          </cell>
          <cell r="D1975" t="str">
            <v>ON</v>
          </cell>
          <cell r="E1975" t="str">
            <v>Refinance External</v>
          </cell>
          <cell r="F1975" t="str">
            <v>Fixed</v>
          </cell>
          <cell r="I1975">
            <v>27.37</v>
          </cell>
          <cell r="J1975">
            <v>27.37</v>
          </cell>
          <cell r="K1975" t="str">
            <v>Conv</v>
          </cell>
          <cell r="L1975">
            <v>0</v>
          </cell>
          <cell r="M1975" t="str">
            <v>Owner-Occupied</v>
          </cell>
          <cell r="N1975">
            <v>4</v>
          </cell>
          <cell r="O1975">
            <v>42349</v>
          </cell>
          <cell r="P1975" t="str">
            <v>Current</v>
          </cell>
        </row>
        <row r="1976">
          <cell r="B1976">
            <v>41278</v>
          </cell>
          <cell r="C1976">
            <v>48</v>
          </cell>
          <cell r="D1976" t="str">
            <v>AB</v>
          </cell>
          <cell r="E1976" t="str">
            <v>Transfer</v>
          </cell>
          <cell r="F1976" t="str">
            <v>Fixed</v>
          </cell>
          <cell r="I1976">
            <v>34.72</v>
          </cell>
          <cell r="J1976">
            <v>13.95</v>
          </cell>
          <cell r="K1976" t="str">
            <v>HiRatio</v>
          </cell>
          <cell r="L1976">
            <v>236383.44</v>
          </cell>
          <cell r="M1976" t="str">
            <v>Owner-Occupied</v>
          </cell>
          <cell r="N1976">
            <v>0</v>
          </cell>
          <cell r="O1976">
            <v>43831</v>
          </cell>
          <cell r="P1976" t="str">
            <v>Current</v>
          </cell>
        </row>
        <row r="1977">
          <cell r="B1977">
            <v>41831</v>
          </cell>
          <cell r="C1977">
            <v>30</v>
          </cell>
          <cell r="D1977" t="str">
            <v>ON</v>
          </cell>
          <cell r="E1977" t="str">
            <v>Purchase</v>
          </cell>
          <cell r="F1977" t="str">
            <v>ARM</v>
          </cell>
          <cell r="I1977">
            <v>27.75</v>
          </cell>
          <cell r="J1977">
            <v>27.44</v>
          </cell>
          <cell r="K1977" t="str">
            <v>Conv</v>
          </cell>
          <cell r="L1977">
            <v>145621.64000000001</v>
          </cell>
          <cell r="M1977" t="str">
            <v>Owner-Occupied</v>
          </cell>
          <cell r="N1977">
            <v>0</v>
          </cell>
          <cell r="O1977">
            <v>43831</v>
          </cell>
          <cell r="P1977" t="str">
            <v>Current</v>
          </cell>
        </row>
        <row r="1978">
          <cell r="B1978">
            <v>42669</v>
          </cell>
          <cell r="C1978">
            <v>3</v>
          </cell>
          <cell r="D1978" t="str">
            <v>AB</v>
          </cell>
          <cell r="E1978" t="str">
            <v>Refinance External</v>
          </cell>
          <cell r="F1978" t="str">
            <v>Fixed</v>
          </cell>
          <cell r="I1978">
            <v>34.880000000000003</v>
          </cell>
          <cell r="J1978">
            <v>11.02</v>
          </cell>
          <cell r="K1978" t="str">
            <v>Conv</v>
          </cell>
          <cell r="L1978">
            <v>335530.12</v>
          </cell>
          <cell r="M1978" t="str">
            <v>Owner-Occupied</v>
          </cell>
          <cell r="N1978">
            <v>0</v>
          </cell>
          <cell r="O1978">
            <v>43831</v>
          </cell>
          <cell r="P1978" t="str">
            <v>Current</v>
          </cell>
        </row>
        <row r="1979">
          <cell r="B1979">
            <v>40592</v>
          </cell>
          <cell r="C1979">
            <v>71</v>
          </cell>
          <cell r="D1979" t="str">
            <v>AB</v>
          </cell>
          <cell r="E1979" t="str">
            <v>Purchase</v>
          </cell>
          <cell r="F1979" t="str">
            <v>Fixed</v>
          </cell>
          <cell r="I1979">
            <v>24.11</v>
          </cell>
          <cell r="J1979">
            <v>22.9</v>
          </cell>
          <cell r="K1979" t="str">
            <v>Conv</v>
          </cell>
          <cell r="L1979">
            <v>0</v>
          </cell>
          <cell r="M1979" t="str">
            <v>Owner-Occupied</v>
          </cell>
          <cell r="N1979">
            <v>4</v>
          </cell>
          <cell r="O1979">
            <v>41198</v>
          </cell>
          <cell r="P1979" t="str">
            <v>Current</v>
          </cell>
        </row>
        <row r="1980">
          <cell r="B1980">
            <v>41366</v>
          </cell>
          <cell r="C1980">
            <v>45</v>
          </cell>
          <cell r="D1980" t="str">
            <v>BC</v>
          </cell>
          <cell r="E1980" t="str">
            <v>Purchase</v>
          </cell>
          <cell r="F1980" t="str">
            <v>ARM</v>
          </cell>
          <cell r="I1980">
            <v>21.78</v>
          </cell>
          <cell r="J1980">
            <v>8.7899999999999991</v>
          </cell>
          <cell r="K1980" t="str">
            <v>Conv</v>
          </cell>
          <cell r="L1980">
            <v>266217.28999999998</v>
          </cell>
          <cell r="M1980" t="str">
            <v>Second Home</v>
          </cell>
          <cell r="N1980">
            <v>0</v>
          </cell>
          <cell r="O1980">
            <v>43831</v>
          </cell>
          <cell r="P1980" t="str">
            <v>Current</v>
          </cell>
        </row>
        <row r="1981">
          <cell r="B1981">
            <v>40753</v>
          </cell>
          <cell r="C1981">
            <v>66</v>
          </cell>
          <cell r="D1981" t="str">
            <v>AB</v>
          </cell>
          <cell r="E1981" t="str">
            <v>Refinance External</v>
          </cell>
          <cell r="F1981" t="str">
            <v>Fixed</v>
          </cell>
          <cell r="I1981">
            <v>37.770000000000003</v>
          </cell>
          <cell r="J1981">
            <v>20.05</v>
          </cell>
          <cell r="K1981" t="str">
            <v>HiRatio</v>
          </cell>
          <cell r="L1981">
            <v>192794.01</v>
          </cell>
          <cell r="M1981" t="str">
            <v>Owner-Occupied</v>
          </cell>
          <cell r="N1981">
            <v>0</v>
          </cell>
          <cell r="O1981">
            <v>43831</v>
          </cell>
          <cell r="P1981" t="str">
            <v>Current</v>
          </cell>
        </row>
        <row r="1982">
          <cell r="B1982">
            <v>41943</v>
          </cell>
          <cell r="C1982">
            <v>27</v>
          </cell>
          <cell r="D1982" t="str">
            <v>BC</v>
          </cell>
          <cell r="E1982" t="str">
            <v>Purchase</v>
          </cell>
          <cell r="F1982" t="str">
            <v>ARM</v>
          </cell>
          <cell r="I1982">
            <v>29.78</v>
          </cell>
          <cell r="J1982">
            <v>28.77</v>
          </cell>
          <cell r="K1982" t="str">
            <v>HiRatio</v>
          </cell>
          <cell r="L1982">
            <v>331042.5</v>
          </cell>
          <cell r="M1982" t="str">
            <v>Owner-Occupied</v>
          </cell>
          <cell r="N1982">
            <v>0</v>
          </cell>
          <cell r="O1982">
            <v>43831</v>
          </cell>
          <cell r="P1982" t="str">
            <v>Current</v>
          </cell>
        </row>
        <row r="1983">
          <cell r="B1983">
            <v>41001</v>
          </cell>
          <cell r="C1983">
            <v>57</v>
          </cell>
          <cell r="D1983" t="str">
            <v>ON</v>
          </cell>
          <cell r="E1983" t="str">
            <v>Purchase</v>
          </cell>
          <cell r="F1983" t="str">
            <v>Fixed</v>
          </cell>
          <cell r="I1983">
            <v>33.35</v>
          </cell>
          <cell r="J1983">
            <v>22.01</v>
          </cell>
          <cell r="K1983" t="str">
            <v>HiRatio</v>
          </cell>
          <cell r="L1983">
            <v>292913.82</v>
          </cell>
          <cell r="M1983" t="str">
            <v>Owner-Occupied</v>
          </cell>
          <cell r="N1983">
            <v>0</v>
          </cell>
          <cell r="O1983">
            <v>43831</v>
          </cell>
          <cell r="P1983" t="str">
            <v>Current</v>
          </cell>
        </row>
        <row r="1984">
          <cell r="B1984">
            <v>40358</v>
          </cell>
          <cell r="C1984">
            <v>79</v>
          </cell>
          <cell r="D1984" t="str">
            <v>AB</v>
          </cell>
          <cell r="E1984" t="str">
            <v>Purchase</v>
          </cell>
          <cell r="F1984" t="str">
            <v>ARM</v>
          </cell>
          <cell r="I1984">
            <v>29.25</v>
          </cell>
          <cell r="J1984">
            <v>15.23</v>
          </cell>
          <cell r="K1984" t="str">
            <v>HiRatio</v>
          </cell>
          <cell r="L1984">
            <v>0</v>
          </cell>
          <cell r="M1984" t="str">
            <v>Owner-Occupied</v>
          </cell>
          <cell r="N1984">
            <v>4</v>
          </cell>
          <cell r="O1984">
            <v>41108</v>
          </cell>
          <cell r="P1984" t="str">
            <v>Current</v>
          </cell>
        </row>
        <row r="1985">
          <cell r="B1985">
            <v>42188</v>
          </cell>
          <cell r="C1985">
            <v>18</v>
          </cell>
          <cell r="D1985" t="str">
            <v>BC</v>
          </cell>
          <cell r="E1985" t="str">
            <v>Refinance External</v>
          </cell>
          <cell r="F1985" t="str">
            <v>ARM</v>
          </cell>
          <cell r="I1985">
            <v>33.92</v>
          </cell>
          <cell r="J1985">
            <v>29.34</v>
          </cell>
          <cell r="K1985" t="str">
            <v>Conv</v>
          </cell>
          <cell r="L1985">
            <v>418252.79</v>
          </cell>
          <cell r="M1985" t="str">
            <v>Owner-Occupied</v>
          </cell>
          <cell r="N1985">
            <v>0</v>
          </cell>
          <cell r="O1985">
            <v>43831</v>
          </cell>
          <cell r="P1985" t="str">
            <v>Current</v>
          </cell>
        </row>
        <row r="1986">
          <cell r="B1986">
            <v>42223</v>
          </cell>
          <cell r="C1986">
            <v>17</v>
          </cell>
          <cell r="D1986" t="str">
            <v>ON</v>
          </cell>
          <cell r="E1986" t="str">
            <v>Refinance External</v>
          </cell>
          <cell r="F1986" t="str">
            <v>ARM</v>
          </cell>
          <cell r="I1986">
            <v>20.52</v>
          </cell>
          <cell r="J1986">
            <v>19.57</v>
          </cell>
          <cell r="K1986" t="str">
            <v>Conv</v>
          </cell>
          <cell r="L1986">
            <v>281364.06</v>
          </cell>
          <cell r="M1986" t="str">
            <v>Owner-Occupied</v>
          </cell>
          <cell r="N1986">
            <v>0</v>
          </cell>
          <cell r="O1986">
            <v>43831</v>
          </cell>
          <cell r="P1986" t="str">
            <v>Current</v>
          </cell>
        </row>
        <row r="1987">
          <cell r="B1987">
            <v>41873</v>
          </cell>
          <cell r="C1987">
            <v>29</v>
          </cell>
          <cell r="D1987" t="str">
            <v>ON</v>
          </cell>
          <cell r="E1987" t="str">
            <v>Purchase</v>
          </cell>
          <cell r="F1987" t="str">
            <v>ARM</v>
          </cell>
          <cell r="I1987">
            <v>24.17</v>
          </cell>
          <cell r="J1987">
            <v>23.82</v>
          </cell>
          <cell r="K1987" t="str">
            <v>Conv</v>
          </cell>
          <cell r="L1987">
            <v>203326.07999999999</v>
          </cell>
          <cell r="M1987" t="str">
            <v>Owner-Occupied</v>
          </cell>
          <cell r="N1987">
            <v>0</v>
          </cell>
          <cell r="O1987">
            <v>43831</v>
          </cell>
          <cell r="P1987" t="str">
            <v>Current</v>
          </cell>
        </row>
        <row r="1988">
          <cell r="B1988">
            <v>41796</v>
          </cell>
          <cell r="C1988">
            <v>31</v>
          </cell>
          <cell r="D1988" t="str">
            <v>AB</v>
          </cell>
          <cell r="E1988" t="str">
            <v>Purchase</v>
          </cell>
          <cell r="F1988" t="str">
            <v>Fixed</v>
          </cell>
          <cell r="I1988">
            <v>34.119999999999997</v>
          </cell>
          <cell r="J1988">
            <v>34.119999999999997</v>
          </cell>
          <cell r="K1988" t="str">
            <v>HiRatio</v>
          </cell>
          <cell r="L1988">
            <v>532300.99</v>
          </cell>
          <cell r="M1988" t="str">
            <v>Owner-Occupied</v>
          </cell>
          <cell r="N1988">
            <v>0</v>
          </cell>
          <cell r="O1988">
            <v>43831</v>
          </cell>
          <cell r="P1988" t="str">
            <v>Current</v>
          </cell>
        </row>
        <row r="1989">
          <cell r="B1989">
            <v>41115</v>
          </cell>
          <cell r="C1989">
            <v>54</v>
          </cell>
          <cell r="D1989" t="str">
            <v>ON</v>
          </cell>
          <cell r="E1989" t="str">
            <v>Refinance External</v>
          </cell>
          <cell r="F1989" t="str">
            <v>Fixed</v>
          </cell>
          <cell r="I1989">
            <v>37.200000000000003</v>
          </cell>
          <cell r="J1989">
            <v>27.19</v>
          </cell>
          <cell r="K1989" t="str">
            <v>HiRatio</v>
          </cell>
          <cell r="L1989">
            <v>352320.41</v>
          </cell>
          <cell r="M1989" t="str">
            <v>Owner-Occupied</v>
          </cell>
          <cell r="N1989">
            <v>0</v>
          </cell>
          <cell r="O1989">
            <v>43831</v>
          </cell>
          <cell r="P1989" t="str">
            <v>Current</v>
          </cell>
        </row>
        <row r="1990">
          <cell r="B1990">
            <v>40830</v>
          </cell>
          <cell r="C1990">
            <v>63</v>
          </cell>
          <cell r="D1990" t="str">
            <v>ON</v>
          </cell>
          <cell r="E1990" t="str">
            <v>Purchase</v>
          </cell>
          <cell r="F1990" t="str">
            <v>Fixed</v>
          </cell>
          <cell r="I1990">
            <v>43.94</v>
          </cell>
          <cell r="J1990">
            <v>43.85</v>
          </cell>
          <cell r="K1990" t="str">
            <v>HiRatio</v>
          </cell>
          <cell r="L1990">
            <v>0</v>
          </cell>
          <cell r="M1990" t="str">
            <v>Owner-Occupied</v>
          </cell>
          <cell r="N1990">
            <v>4</v>
          </cell>
          <cell r="O1990">
            <v>42335</v>
          </cell>
          <cell r="P1990" t="str">
            <v>Current</v>
          </cell>
        </row>
        <row r="1991">
          <cell r="B1991">
            <v>41638</v>
          </cell>
          <cell r="C1991">
            <v>37</v>
          </cell>
          <cell r="D1991" t="str">
            <v>ON</v>
          </cell>
          <cell r="E1991" t="str">
            <v>Purchase</v>
          </cell>
          <cell r="F1991" t="str">
            <v>ARM</v>
          </cell>
          <cell r="I1991">
            <v>28.44</v>
          </cell>
          <cell r="J1991">
            <v>23.25</v>
          </cell>
          <cell r="K1991" t="str">
            <v>HiRatio</v>
          </cell>
          <cell r="L1991">
            <v>309538.11</v>
          </cell>
          <cell r="M1991" t="str">
            <v>Owner-Occupied</v>
          </cell>
          <cell r="N1991">
            <v>0</v>
          </cell>
          <cell r="O1991">
            <v>43831</v>
          </cell>
          <cell r="P1991" t="str">
            <v>Current</v>
          </cell>
        </row>
        <row r="1992">
          <cell r="B1992">
            <v>42439</v>
          </cell>
          <cell r="C1992">
            <v>10</v>
          </cell>
          <cell r="D1992" t="str">
            <v>ON</v>
          </cell>
          <cell r="E1992" t="str">
            <v>Purchase</v>
          </cell>
          <cell r="F1992" t="str">
            <v>Fixed</v>
          </cell>
          <cell r="I1992">
            <v>23</v>
          </cell>
          <cell r="J1992">
            <v>22.05</v>
          </cell>
          <cell r="K1992" t="str">
            <v>Conv</v>
          </cell>
          <cell r="L1992">
            <v>142507.6</v>
          </cell>
          <cell r="M1992" t="str">
            <v>Owner-Occupied</v>
          </cell>
          <cell r="N1992">
            <v>0</v>
          </cell>
          <cell r="O1992">
            <v>43831</v>
          </cell>
          <cell r="P1992" t="str">
            <v>Current</v>
          </cell>
        </row>
        <row r="1993">
          <cell r="B1993">
            <v>42377</v>
          </cell>
          <cell r="C1993">
            <v>12</v>
          </cell>
          <cell r="D1993" t="str">
            <v>ON</v>
          </cell>
          <cell r="E1993" t="str">
            <v>Refinance External</v>
          </cell>
          <cell r="F1993" t="str">
            <v>ARM</v>
          </cell>
          <cell r="I1993">
            <v>28.27</v>
          </cell>
          <cell r="J1993">
            <v>22.88</v>
          </cell>
          <cell r="K1993" t="str">
            <v>Conv</v>
          </cell>
          <cell r="L1993">
            <v>325838.64</v>
          </cell>
          <cell r="M1993" t="str">
            <v>Owner-Occupied</v>
          </cell>
          <cell r="N1993">
            <v>0</v>
          </cell>
          <cell r="O1993">
            <v>43831</v>
          </cell>
          <cell r="P1993" t="str">
            <v>Current</v>
          </cell>
        </row>
        <row r="1994">
          <cell r="B1994">
            <v>42646</v>
          </cell>
          <cell r="C1994">
            <v>3</v>
          </cell>
          <cell r="D1994" t="str">
            <v>AB</v>
          </cell>
          <cell r="E1994" t="str">
            <v>Purchase</v>
          </cell>
          <cell r="F1994" t="str">
            <v>Fixed</v>
          </cell>
          <cell r="I1994">
            <v>43.66</v>
          </cell>
          <cell r="J1994">
            <v>29.43</v>
          </cell>
          <cell r="K1994" t="str">
            <v>HiRatio</v>
          </cell>
          <cell r="L1994">
            <v>343395.49</v>
          </cell>
          <cell r="M1994" t="str">
            <v>Owner-Occupied</v>
          </cell>
          <cell r="N1994">
            <v>0</v>
          </cell>
          <cell r="O1994">
            <v>43831</v>
          </cell>
          <cell r="P1994" t="str">
            <v>Current</v>
          </cell>
        </row>
        <row r="1995">
          <cell r="B1995">
            <v>42150</v>
          </cell>
          <cell r="C1995">
            <v>20</v>
          </cell>
          <cell r="D1995" t="str">
            <v>ON</v>
          </cell>
          <cell r="E1995" t="str">
            <v>Purchase</v>
          </cell>
          <cell r="F1995" t="str">
            <v>Fixed</v>
          </cell>
          <cell r="I1995">
            <v>29.17</v>
          </cell>
          <cell r="J1995">
            <v>12.59</v>
          </cell>
          <cell r="K1995" t="str">
            <v>HiRatio</v>
          </cell>
          <cell r="L1995">
            <v>249838.46</v>
          </cell>
          <cell r="M1995" t="str">
            <v>Owner-Occupied</v>
          </cell>
          <cell r="N1995">
            <v>0</v>
          </cell>
          <cell r="O1995">
            <v>43831</v>
          </cell>
          <cell r="P1995" t="str">
            <v>Current</v>
          </cell>
        </row>
        <row r="1996">
          <cell r="B1996">
            <v>40963</v>
          </cell>
          <cell r="C1996">
            <v>59</v>
          </cell>
          <cell r="D1996" t="str">
            <v>AB</v>
          </cell>
          <cell r="E1996" t="str">
            <v>Purchase</v>
          </cell>
          <cell r="F1996" t="str">
            <v>Fixed</v>
          </cell>
          <cell r="I1996">
            <v>31.76</v>
          </cell>
          <cell r="J1996">
            <v>22.73</v>
          </cell>
          <cell r="K1996" t="str">
            <v>Conv</v>
          </cell>
          <cell r="L1996">
            <v>0</v>
          </cell>
          <cell r="M1996" t="str">
            <v>Owner-Occupied</v>
          </cell>
          <cell r="N1996">
            <v>4</v>
          </cell>
          <cell r="O1996">
            <v>41983</v>
          </cell>
          <cell r="P1996" t="str">
            <v>Current</v>
          </cell>
        </row>
        <row r="1997">
          <cell r="B1997">
            <v>41792</v>
          </cell>
          <cell r="C1997">
            <v>31</v>
          </cell>
          <cell r="D1997" t="str">
            <v>AB</v>
          </cell>
          <cell r="E1997" t="str">
            <v>Purchase with Improvements</v>
          </cell>
          <cell r="F1997" t="str">
            <v>Fixed</v>
          </cell>
          <cell r="I1997">
            <v>35.96</v>
          </cell>
          <cell r="J1997">
            <v>31.94</v>
          </cell>
          <cell r="K1997" t="str">
            <v>HiRatio</v>
          </cell>
          <cell r="L1997">
            <v>193966.86</v>
          </cell>
          <cell r="M1997" t="str">
            <v>Owner-Occupied</v>
          </cell>
          <cell r="N1997">
            <v>0</v>
          </cell>
          <cell r="O1997">
            <v>43831</v>
          </cell>
          <cell r="P1997" t="str">
            <v>Current</v>
          </cell>
        </row>
        <row r="1998">
          <cell r="B1998">
            <v>42045</v>
          </cell>
          <cell r="C1998">
            <v>23</v>
          </cell>
          <cell r="D1998" t="str">
            <v>AB</v>
          </cell>
          <cell r="E1998" t="str">
            <v>Purchase</v>
          </cell>
          <cell r="F1998" t="str">
            <v>Fixed</v>
          </cell>
          <cell r="I1998">
            <v>33.18</v>
          </cell>
          <cell r="J1998">
            <v>32.549999999999997</v>
          </cell>
          <cell r="K1998" t="str">
            <v>HiRatio</v>
          </cell>
          <cell r="L1998">
            <v>0</v>
          </cell>
          <cell r="M1998" t="str">
            <v>Owner-Occupied</v>
          </cell>
          <cell r="N1998">
            <v>4</v>
          </cell>
          <cell r="O1998">
            <v>42426</v>
          </cell>
          <cell r="P1998" t="str">
            <v>Current</v>
          </cell>
        </row>
        <row r="1999">
          <cell r="B1999">
            <v>42104</v>
          </cell>
          <cell r="C1999">
            <v>21</v>
          </cell>
          <cell r="D1999" t="str">
            <v>ON</v>
          </cell>
          <cell r="E1999" t="str">
            <v>Purchase</v>
          </cell>
          <cell r="F1999" t="str">
            <v>Fixed</v>
          </cell>
          <cell r="I1999">
            <v>35.36</v>
          </cell>
          <cell r="J1999">
            <v>32.44</v>
          </cell>
          <cell r="K1999" t="str">
            <v>Conv</v>
          </cell>
          <cell r="L1999">
            <v>610359.75</v>
          </cell>
          <cell r="M1999" t="str">
            <v>Owner-Occupied</v>
          </cell>
          <cell r="N1999">
            <v>0</v>
          </cell>
          <cell r="O1999">
            <v>43831</v>
          </cell>
          <cell r="P1999" t="str">
            <v>Current</v>
          </cell>
        </row>
        <row r="2000">
          <cell r="B2000">
            <v>41943</v>
          </cell>
          <cell r="C2000">
            <v>27</v>
          </cell>
          <cell r="D2000" t="str">
            <v>ON</v>
          </cell>
          <cell r="E2000" t="str">
            <v>Purchase</v>
          </cell>
          <cell r="F2000" t="str">
            <v>ARM</v>
          </cell>
          <cell r="I2000">
            <v>32.39</v>
          </cell>
          <cell r="J2000">
            <v>29.6</v>
          </cell>
          <cell r="K2000" t="str">
            <v>HiRatio</v>
          </cell>
          <cell r="L2000">
            <v>284339.61</v>
          </cell>
          <cell r="M2000" t="str">
            <v>Owner-Occupied</v>
          </cell>
          <cell r="N2000">
            <v>0</v>
          </cell>
          <cell r="O2000">
            <v>43831</v>
          </cell>
          <cell r="P2000" t="str">
            <v>Current</v>
          </cell>
        </row>
        <row r="2001">
          <cell r="B2001">
            <v>42430</v>
          </cell>
          <cell r="C2001">
            <v>10</v>
          </cell>
          <cell r="D2001" t="str">
            <v>BC</v>
          </cell>
          <cell r="E2001" t="str">
            <v>Transfer</v>
          </cell>
          <cell r="F2001" t="str">
            <v>ARM</v>
          </cell>
          <cell r="I2001">
            <v>34.18</v>
          </cell>
          <cell r="J2001">
            <v>23.64</v>
          </cell>
          <cell r="K2001" t="str">
            <v>HiRatio</v>
          </cell>
          <cell r="L2001">
            <v>348813.36</v>
          </cell>
          <cell r="M2001" t="str">
            <v>Owner-Occupied</v>
          </cell>
          <cell r="N2001">
            <v>0</v>
          </cell>
          <cell r="O2001">
            <v>43831</v>
          </cell>
          <cell r="P2001" t="str">
            <v>Current</v>
          </cell>
        </row>
        <row r="2002">
          <cell r="B2002">
            <v>42720</v>
          </cell>
          <cell r="C2002">
            <v>1</v>
          </cell>
          <cell r="D2002" t="str">
            <v>AB</v>
          </cell>
          <cell r="E2002" t="str">
            <v>Purchase</v>
          </cell>
          <cell r="F2002" t="str">
            <v>ARM</v>
          </cell>
          <cell r="I2002">
            <v>35.22</v>
          </cell>
          <cell r="J2002">
            <v>21.02</v>
          </cell>
          <cell r="K2002" t="str">
            <v>HiRatio</v>
          </cell>
          <cell r="L2002">
            <v>518603.89</v>
          </cell>
          <cell r="M2002" t="str">
            <v>Owner-Occupied</v>
          </cell>
          <cell r="N2002">
            <v>0</v>
          </cell>
          <cell r="O2002">
            <v>43831</v>
          </cell>
          <cell r="P2002" t="str">
            <v>Current</v>
          </cell>
        </row>
        <row r="2003">
          <cell r="B2003">
            <v>41180</v>
          </cell>
          <cell r="C2003">
            <v>52</v>
          </cell>
          <cell r="D2003" t="str">
            <v>ON</v>
          </cell>
          <cell r="E2003" t="str">
            <v>Refinance External</v>
          </cell>
          <cell r="F2003" t="str">
            <v>Fixed</v>
          </cell>
          <cell r="I2003">
            <v>33.03</v>
          </cell>
          <cell r="J2003">
            <v>31.17</v>
          </cell>
          <cell r="K2003" t="str">
            <v>Conv</v>
          </cell>
          <cell r="L2003">
            <v>0</v>
          </cell>
          <cell r="M2003" t="str">
            <v>Owner-Occupied</v>
          </cell>
          <cell r="N2003">
            <v>4</v>
          </cell>
          <cell r="O2003">
            <v>42551</v>
          </cell>
          <cell r="P2003" t="str">
            <v>Current</v>
          </cell>
        </row>
        <row r="2004">
          <cell r="B2004">
            <v>41093</v>
          </cell>
          <cell r="C2004">
            <v>54</v>
          </cell>
          <cell r="D2004" t="str">
            <v>AB</v>
          </cell>
          <cell r="E2004" t="str">
            <v>Port Increase</v>
          </cell>
          <cell r="F2004" t="str">
            <v>Fixed</v>
          </cell>
          <cell r="I2004">
            <v>40.630000000000003</v>
          </cell>
          <cell r="J2004">
            <v>29.15</v>
          </cell>
          <cell r="K2004" t="str">
            <v>Conv</v>
          </cell>
          <cell r="L2004">
            <v>0</v>
          </cell>
          <cell r="M2004" t="str">
            <v>Owner-Occupied</v>
          </cell>
          <cell r="N2004">
            <v>4</v>
          </cell>
          <cell r="O2004">
            <v>42570</v>
          </cell>
          <cell r="P2004" t="str">
            <v>Current</v>
          </cell>
        </row>
        <row r="2005">
          <cell r="B2005">
            <v>41137</v>
          </cell>
          <cell r="C2005">
            <v>53</v>
          </cell>
          <cell r="D2005" t="str">
            <v>ON</v>
          </cell>
          <cell r="E2005" t="str">
            <v>Refinance External</v>
          </cell>
          <cell r="F2005" t="str">
            <v>Fixed</v>
          </cell>
          <cell r="I2005">
            <v>42.01</v>
          </cell>
          <cell r="J2005">
            <v>31.09</v>
          </cell>
          <cell r="K2005" t="str">
            <v>Conv</v>
          </cell>
          <cell r="L2005">
            <v>224211.55</v>
          </cell>
          <cell r="M2005" t="str">
            <v>Owner-Occupied</v>
          </cell>
          <cell r="N2005">
            <v>0</v>
          </cell>
          <cell r="O2005">
            <v>43831</v>
          </cell>
          <cell r="P2005" t="str">
            <v>Current</v>
          </cell>
        </row>
        <row r="2006">
          <cell r="B2006">
            <v>42502</v>
          </cell>
          <cell r="C2006">
            <v>8</v>
          </cell>
          <cell r="D2006" t="str">
            <v>BC</v>
          </cell>
          <cell r="E2006" t="str">
            <v>Refinance External</v>
          </cell>
          <cell r="F2006" t="str">
            <v>Fixed</v>
          </cell>
          <cell r="I2006">
            <v>34.06</v>
          </cell>
          <cell r="J2006">
            <v>34.06</v>
          </cell>
          <cell r="K2006" t="str">
            <v>Conv</v>
          </cell>
          <cell r="L2006">
            <v>404428.07</v>
          </cell>
          <cell r="M2006" t="str">
            <v>Owner-Occupied</v>
          </cell>
          <cell r="N2006">
            <v>0</v>
          </cell>
          <cell r="O2006">
            <v>43831</v>
          </cell>
          <cell r="P2006" t="str">
            <v>Current</v>
          </cell>
        </row>
        <row r="2007">
          <cell r="B2007">
            <v>41012</v>
          </cell>
          <cell r="C2007">
            <v>57</v>
          </cell>
          <cell r="D2007" t="str">
            <v>AB</v>
          </cell>
          <cell r="E2007" t="str">
            <v>Purchase</v>
          </cell>
          <cell r="F2007" t="str">
            <v>Fixed</v>
          </cell>
          <cell r="I2007">
            <v>40.86</v>
          </cell>
          <cell r="J2007">
            <v>19.63</v>
          </cell>
          <cell r="K2007" t="str">
            <v>HiRatio</v>
          </cell>
          <cell r="L2007">
            <v>0</v>
          </cell>
          <cell r="M2007" t="str">
            <v>Owner-Occupied</v>
          </cell>
          <cell r="N2007">
            <v>4</v>
          </cell>
          <cell r="O2007">
            <v>41772</v>
          </cell>
          <cell r="P2007" t="str">
            <v>Current</v>
          </cell>
        </row>
        <row r="2008">
          <cell r="B2008">
            <v>42510</v>
          </cell>
          <cell r="C2008">
            <v>8</v>
          </cell>
          <cell r="D2008" t="str">
            <v>MB</v>
          </cell>
          <cell r="E2008" t="str">
            <v>Purchase</v>
          </cell>
          <cell r="F2008" t="str">
            <v>Fixed</v>
          </cell>
          <cell r="I2008">
            <v>31.54</v>
          </cell>
          <cell r="J2008">
            <v>30.59</v>
          </cell>
          <cell r="K2008" t="str">
            <v>HiRatio</v>
          </cell>
          <cell r="L2008">
            <v>330134.38</v>
          </cell>
          <cell r="M2008" t="str">
            <v>Owner-Occupied</v>
          </cell>
          <cell r="N2008">
            <v>0</v>
          </cell>
          <cell r="O2008">
            <v>43831</v>
          </cell>
          <cell r="P2008" t="str">
            <v>Current</v>
          </cell>
        </row>
        <row r="2009">
          <cell r="B2009">
            <v>42060</v>
          </cell>
          <cell r="C2009">
            <v>23</v>
          </cell>
          <cell r="D2009" t="str">
            <v>BC</v>
          </cell>
          <cell r="E2009" t="str">
            <v>Purchase</v>
          </cell>
          <cell r="F2009" t="str">
            <v>Fixed</v>
          </cell>
          <cell r="I2009">
            <v>33.25</v>
          </cell>
          <cell r="J2009">
            <v>32.869999999999997</v>
          </cell>
          <cell r="K2009" t="str">
            <v>HiRatio</v>
          </cell>
          <cell r="L2009">
            <v>169927.46</v>
          </cell>
          <cell r="M2009" t="str">
            <v>Owner-Occupied</v>
          </cell>
          <cell r="N2009">
            <v>0</v>
          </cell>
          <cell r="O2009">
            <v>43831</v>
          </cell>
          <cell r="P2009" t="str">
            <v>Current</v>
          </cell>
        </row>
        <row r="2010">
          <cell r="B2010">
            <v>42601</v>
          </cell>
          <cell r="C2010">
            <v>5</v>
          </cell>
          <cell r="D2010" t="str">
            <v>ON</v>
          </cell>
          <cell r="E2010" t="str">
            <v>Portable</v>
          </cell>
          <cell r="F2010" t="str">
            <v>ARM</v>
          </cell>
          <cell r="I2010">
            <v>35.049999999999997</v>
          </cell>
          <cell r="J2010">
            <v>32.590000000000003</v>
          </cell>
          <cell r="K2010" t="str">
            <v>HiRatio</v>
          </cell>
          <cell r="L2010">
            <v>329111.28000000003</v>
          </cell>
          <cell r="M2010" t="str">
            <v>Owner-Occupied</v>
          </cell>
          <cell r="N2010">
            <v>0</v>
          </cell>
          <cell r="O2010">
            <v>43831</v>
          </cell>
          <cell r="P2010" t="str">
            <v>Current</v>
          </cell>
        </row>
        <row r="2011">
          <cell r="B2011">
            <v>40899</v>
          </cell>
          <cell r="C2011">
            <v>61</v>
          </cell>
          <cell r="D2011" t="str">
            <v>AB</v>
          </cell>
          <cell r="E2011" t="str">
            <v>Purchase</v>
          </cell>
          <cell r="F2011" t="str">
            <v>Fixed</v>
          </cell>
          <cell r="I2011">
            <v>39.79</v>
          </cell>
          <cell r="J2011">
            <v>31.17</v>
          </cell>
          <cell r="K2011" t="str">
            <v>Conv</v>
          </cell>
          <cell r="L2011">
            <v>84479.62</v>
          </cell>
          <cell r="M2011" t="str">
            <v>Owner-Occupied</v>
          </cell>
          <cell r="N2011">
            <v>0</v>
          </cell>
          <cell r="O2011">
            <v>43831</v>
          </cell>
          <cell r="P2011" t="str">
            <v>Current</v>
          </cell>
        </row>
        <row r="2012">
          <cell r="B2012">
            <v>41852</v>
          </cell>
          <cell r="C2012">
            <v>29</v>
          </cell>
          <cell r="D2012" t="str">
            <v>AB</v>
          </cell>
          <cell r="E2012" t="str">
            <v>Purchase</v>
          </cell>
          <cell r="F2012" t="str">
            <v>Fixed</v>
          </cell>
          <cell r="I2012">
            <v>33.25</v>
          </cell>
          <cell r="J2012">
            <v>23.01</v>
          </cell>
          <cell r="K2012" t="str">
            <v>HiRatio</v>
          </cell>
          <cell r="L2012">
            <v>271729.53999999998</v>
          </cell>
          <cell r="M2012" t="str">
            <v>Owner-Occupied</v>
          </cell>
          <cell r="N2012">
            <v>0</v>
          </cell>
          <cell r="O2012">
            <v>43831</v>
          </cell>
          <cell r="P2012" t="str">
            <v>Current</v>
          </cell>
        </row>
        <row r="2013">
          <cell r="B2013">
            <v>40760</v>
          </cell>
          <cell r="C2013">
            <v>65</v>
          </cell>
          <cell r="D2013" t="str">
            <v>ON</v>
          </cell>
          <cell r="E2013" t="str">
            <v>Refinance External</v>
          </cell>
          <cell r="F2013" t="str">
            <v>ARM</v>
          </cell>
          <cell r="I2013">
            <v>29.78</v>
          </cell>
          <cell r="J2013">
            <v>29.78</v>
          </cell>
          <cell r="K2013" t="str">
            <v>Conv</v>
          </cell>
          <cell r="L2013">
            <v>257632.07</v>
          </cell>
          <cell r="M2013" t="str">
            <v>Owner-Occupied</v>
          </cell>
          <cell r="N2013">
            <v>0</v>
          </cell>
          <cell r="O2013">
            <v>43831</v>
          </cell>
          <cell r="P2013" t="str">
            <v>Current</v>
          </cell>
        </row>
        <row r="2014">
          <cell r="B2014">
            <v>42335</v>
          </cell>
          <cell r="C2014">
            <v>14</v>
          </cell>
          <cell r="D2014" t="str">
            <v>ON</v>
          </cell>
          <cell r="E2014" t="str">
            <v>Purchase</v>
          </cell>
          <cell r="F2014" t="str">
            <v>Fixed</v>
          </cell>
          <cell r="I2014">
            <v>39.24</v>
          </cell>
          <cell r="J2014">
            <v>36.83</v>
          </cell>
          <cell r="K2014" t="str">
            <v>Conv</v>
          </cell>
          <cell r="L2014">
            <v>251006.7</v>
          </cell>
          <cell r="M2014" t="str">
            <v>Owner-Occupied</v>
          </cell>
          <cell r="N2014">
            <v>0</v>
          </cell>
          <cell r="O2014">
            <v>43831</v>
          </cell>
          <cell r="P2014" t="str">
            <v>Current</v>
          </cell>
        </row>
        <row r="2015">
          <cell r="B2015">
            <v>41074</v>
          </cell>
          <cell r="C2015">
            <v>55</v>
          </cell>
          <cell r="D2015" t="str">
            <v>ON</v>
          </cell>
          <cell r="E2015" t="str">
            <v>Refinance External</v>
          </cell>
          <cell r="F2015" t="str">
            <v>Fixed</v>
          </cell>
          <cell r="I2015">
            <v>25.74</v>
          </cell>
          <cell r="J2015">
            <v>17.95</v>
          </cell>
          <cell r="K2015" t="str">
            <v>Conv</v>
          </cell>
          <cell r="L2015">
            <v>0</v>
          </cell>
          <cell r="M2015" t="str">
            <v>Owner-Occupied</v>
          </cell>
          <cell r="N2015">
            <v>4</v>
          </cell>
          <cell r="O2015">
            <v>41876</v>
          </cell>
          <cell r="P2015" t="str">
            <v>Current</v>
          </cell>
        </row>
        <row r="2016">
          <cell r="B2016">
            <v>40998</v>
          </cell>
          <cell r="C2016">
            <v>58</v>
          </cell>
          <cell r="D2016" t="str">
            <v>ON</v>
          </cell>
          <cell r="E2016" t="str">
            <v>Purchase</v>
          </cell>
          <cell r="F2016" t="str">
            <v>Fixed</v>
          </cell>
          <cell r="I2016">
            <v>36.020000000000003</v>
          </cell>
          <cell r="J2016">
            <v>16.78</v>
          </cell>
          <cell r="K2016" t="str">
            <v>HiRatio</v>
          </cell>
          <cell r="L2016">
            <v>155301.28</v>
          </cell>
          <cell r="M2016" t="str">
            <v>Owner-Occupied</v>
          </cell>
          <cell r="N2016">
            <v>0</v>
          </cell>
          <cell r="O2016">
            <v>43831</v>
          </cell>
          <cell r="P2016" t="str">
            <v>Current</v>
          </cell>
        </row>
        <row r="2017">
          <cell r="B2017">
            <v>41806</v>
          </cell>
          <cell r="C2017">
            <v>31</v>
          </cell>
          <cell r="D2017" t="str">
            <v>ON</v>
          </cell>
          <cell r="E2017" t="str">
            <v>Purchase</v>
          </cell>
          <cell r="F2017" t="str">
            <v>ARM</v>
          </cell>
          <cell r="I2017">
            <v>33.869999999999997</v>
          </cell>
          <cell r="J2017">
            <v>28.04</v>
          </cell>
          <cell r="K2017" t="str">
            <v>HiRatio</v>
          </cell>
          <cell r="L2017">
            <v>639618.74</v>
          </cell>
          <cell r="M2017" t="str">
            <v>Owner-Occupied</v>
          </cell>
          <cell r="N2017">
            <v>0</v>
          </cell>
          <cell r="O2017">
            <v>43831</v>
          </cell>
          <cell r="P2017" t="str">
            <v>Current</v>
          </cell>
        </row>
        <row r="2018">
          <cell r="B2018">
            <v>42459</v>
          </cell>
          <cell r="C2018">
            <v>10</v>
          </cell>
          <cell r="D2018" t="str">
            <v>BC</v>
          </cell>
          <cell r="E2018" t="str">
            <v>Purchase</v>
          </cell>
          <cell r="F2018" t="str">
            <v>Fixed</v>
          </cell>
          <cell r="I2018">
            <v>36.82</v>
          </cell>
          <cell r="J2018">
            <v>30.12</v>
          </cell>
          <cell r="K2018" t="str">
            <v>HiRatio</v>
          </cell>
          <cell r="L2018">
            <v>392788.34</v>
          </cell>
          <cell r="M2018" t="str">
            <v>Owner-Occupied</v>
          </cell>
          <cell r="N2018">
            <v>0</v>
          </cell>
          <cell r="O2018">
            <v>43831</v>
          </cell>
          <cell r="P2018" t="str">
            <v>Current</v>
          </cell>
        </row>
        <row r="2019">
          <cell r="B2019">
            <v>41061</v>
          </cell>
          <cell r="C2019">
            <v>55</v>
          </cell>
          <cell r="D2019" t="str">
            <v>AB</v>
          </cell>
          <cell r="E2019" t="str">
            <v>Purchase</v>
          </cell>
          <cell r="F2019" t="str">
            <v>Fixed</v>
          </cell>
          <cell r="I2019">
            <v>40.950000000000003</v>
          </cell>
          <cell r="J2019">
            <v>16.79</v>
          </cell>
          <cell r="K2019" t="str">
            <v>Conv</v>
          </cell>
          <cell r="L2019">
            <v>368171.39</v>
          </cell>
          <cell r="M2019" t="str">
            <v>Rental</v>
          </cell>
          <cell r="N2019">
            <v>0</v>
          </cell>
          <cell r="O2019">
            <v>43831</v>
          </cell>
          <cell r="P2019" t="str">
            <v>Current</v>
          </cell>
        </row>
        <row r="2020">
          <cell r="B2020">
            <v>41579</v>
          </cell>
          <cell r="C2020">
            <v>38</v>
          </cell>
          <cell r="D2020" t="str">
            <v>AB</v>
          </cell>
          <cell r="E2020" t="str">
            <v>Purchase</v>
          </cell>
          <cell r="F2020" t="str">
            <v>Fixed</v>
          </cell>
          <cell r="I2020">
            <v>43.61</v>
          </cell>
          <cell r="J2020">
            <v>33.270000000000003</v>
          </cell>
          <cell r="K2020" t="str">
            <v>HiRatio</v>
          </cell>
          <cell r="L2020">
            <v>354541.18</v>
          </cell>
          <cell r="M2020" t="str">
            <v>Owner-Occupied</v>
          </cell>
          <cell r="N2020">
            <v>0</v>
          </cell>
          <cell r="O2020">
            <v>43831</v>
          </cell>
          <cell r="P2020" t="str">
            <v>Current</v>
          </cell>
        </row>
        <row r="2021">
          <cell r="B2021">
            <v>42200</v>
          </cell>
          <cell r="C2021">
            <v>18</v>
          </cell>
          <cell r="D2021" t="str">
            <v>ON</v>
          </cell>
          <cell r="E2021" t="str">
            <v>Purchase</v>
          </cell>
          <cell r="F2021" t="str">
            <v>ARM</v>
          </cell>
          <cell r="I2021">
            <v>32.1</v>
          </cell>
          <cell r="J2021">
            <v>23.96</v>
          </cell>
          <cell r="K2021" t="str">
            <v>Conv</v>
          </cell>
          <cell r="L2021">
            <v>449358.45</v>
          </cell>
          <cell r="M2021" t="str">
            <v>Owner-Occupied</v>
          </cell>
          <cell r="N2021">
            <v>0</v>
          </cell>
          <cell r="O2021">
            <v>43831</v>
          </cell>
          <cell r="P2021" t="str">
            <v>Current</v>
          </cell>
        </row>
        <row r="2022">
          <cell r="B2022">
            <v>42489</v>
          </cell>
          <cell r="C2022">
            <v>9</v>
          </cell>
          <cell r="D2022" t="str">
            <v>ON</v>
          </cell>
          <cell r="E2022" t="str">
            <v>Refinance External</v>
          </cell>
          <cell r="F2022" t="str">
            <v>ARM</v>
          </cell>
          <cell r="I2022">
            <v>39.68</v>
          </cell>
          <cell r="J2022">
            <v>11.76</v>
          </cell>
          <cell r="K2022" t="str">
            <v>Conv</v>
          </cell>
          <cell r="L2022">
            <v>458122.09</v>
          </cell>
          <cell r="M2022" t="str">
            <v>Owner-Occupied</v>
          </cell>
          <cell r="N2022">
            <v>0</v>
          </cell>
          <cell r="O2022">
            <v>43831</v>
          </cell>
          <cell r="P2022" t="str">
            <v>Current</v>
          </cell>
        </row>
        <row r="2023">
          <cell r="B2023">
            <v>42166</v>
          </cell>
          <cell r="C2023">
            <v>19</v>
          </cell>
          <cell r="D2023" t="str">
            <v>BC</v>
          </cell>
          <cell r="E2023" t="str">
            <v>Purchase</v>
          </cell>
          <cell r="F2023" t="str">
            <v>ARM</v>
          </cell>
          <cell r="I2023">
            <v>33.78</v>
          </cell>
          <cell r="J2023">
            <v>30.05</v>
          </cell>
          <cell r="K2023" t="str">
            <v>HiRatio</v>
          </cell>
          <cell r="L2023">
            <v>369312.55</v>
          </cell>
          <cell r="M2023" t="str">
            <v>Owner-Occupied</v>
          </cell>
          <cell r="N2023">
            <v>0</v>
          </cell>
          <cell r="O2023">
            <v>43831</v>
          </cell>
          <cell r="P2023" t="str">
            <v>Current</v>
          </cell>
        </row>
        <row r="2024">
          <cell r="B2024">
            <v>41529</v>
          </cell>
          <cell r="C2024">
            <v>40</v>
          </cell>
          <cell r="D2024" t="str">
            <v>ON</v>
          </cell>
          <cell r="E2024" t="str">
            <v>Purchase</v>
          </cell>
          <cell r="F2024" t="str">
            <v>ARM</v>
          </cell>
          <cell r="I2024">
            <v>29.52</v>
          </cell>
          <cell r="J2024">
            <v>28.82</v>
          </cell>
          <cell r="K2024" t="str">
            <v>Conv</v>
          </cell>
          <cell r="L2024">
            <v>138217.34</v>
          </cell>
          <cell r="M2024" t="str">
            <v>Owner-Occupied</v>
          </cell>
          <cell r="N2024">
            <v>0</v>
          </cell>
          <cell r="O2024">
            <v>43831</v>
          </cell>
          <cell r="P2024" t="str">
            <v>Current</v>
          </cell>
        </row>
        <row r="2025">
          <cell r="B2025">
            <v>41974</v>
          </cell>
          <cell r="C2025">
            <v>25</v>
          </cell>
          <cell r="D2025" t="str">
            <v>AB</v>
          </cell>
          <cell r="E2025" t="str">
            <v>Refinance External</v>
          </cell>
          <cell r="F2025" t="str">
            <v>ARM</v>
          </cell>
          <cell r="I2025">
            <v>24.7</v>
          </cell>
          <cell r="J2025">
            <v>9.1999999999999993</v>
          </cell>
          <cell r="K2025" t="str">
            <v>Conv</v>
          </cell>
          <cell r="L2025">
            <v>152337.13</v>
          </cell>
          <cell r="M2025" t="str">
            <v>Owner-Occupied</v>
          </cell>
          <cell r="N2025">
            <v>0</v>
          </cell>
          <cell r="O2025">
            <v>43831</v>
          </cell>
          <cell r="P2025" t="str">
            <v>Current</v>
          </cell>
        </row>
        <row r="2026">
          <cell r="B2026">
            <v>42398</v>
          </cell>
          <cell r="C2026">
            <v>12</v>
          </cell>
          <cell r="D2026" t="str">
            <v>ON</v>
          </cell>
          <cell r="E2026" t="str">
            <v>Purchase</v>
          </cell>
          <cell r="F2026" t="str">
            <v>ARM</v>
          </cell>
          <cell r="I2026">
            <v>30.16</v>
          </cell>
          <cell r="J2026">
            <v>21.9</v>
          </cell>
          <cell r="K2026" t="str">
            <v>Conv</v>
          </cell>
          <cell r="L2026">
            <v>585136.53</v>
          </cell>
          <cell r="M2026" t="str">
            <v>Owner-Occupied</v>
          </cell>
          <cell r="N2026">
            <v>0</v>
          </cell>
          <cell r="O2026">
            <v>43831</v>
          </cell>
          <cell r="P2026" t="str">
            <v>Current</v>
          </cell>
        </row>
        <row r="2027">
          <cell r="B2027">
            <v>42305</v>
          </cell>
          <cell r="C2027">
            <v>15</v>
          </cell>
          <cell r="D2027" t="str">
            <v>ON</v>
          </cell>
          <cell r="E2027" t="str">
            <v>Purchase</v>
          </cell>
          <cell r="F2027" t="str">
            <v>ARM</v>
          </cell>
          <cell r="I2027">
            <v>30.55</v>
          </cell>
          <cell r="J2027">
            <v>30.1</v>
          </cell>
          <cell r="K2027" t="str">
            <v>Conv</v>
          </cell>
          <cell r="L2027">
            <v>407108.38</v>
          </cell>
          <cell r="M2027" t="str">
            <v>Owner-Occupied</v>
          </cell>
          <cell r="N2027">
            <v>0</v>
          </cell>
          <cell r="O2027">
            <v>43831</v>
          </cell>
          <cell r="P2027" t="str">
            <v>Current</v>
          </cell>
        </row>
        <row r="2028">
          <cell r="B2028">
            <v>42151</v>
          </cell>
          <cell r="C2028">
            <v>20</v>
          </cell>
          <cell r="D2028" t="str">
            <v>ON</v>
          </cell>
          <cell r="E2028" t="str">
            <v>Purchase</v>
          </cell>
          <cell r="F2028" t="str">
            <v>Fixed</v>
          </cell>
          <cell r="I2028">
            <v>30.67</v>
          </cell>
          <cell r="J2028">
            <v>25.56</v>
          </cell>
          <cell r="K2028" t="str">
            <v>HiRatio</v>
          </cell>
          <cell r="L2028">
            <v>330921.08</v>
          </cell>
          <cell r="M2028" t="str">
            <v>Owner-Occupied</v>
          </cell>
          <cell r="N2028">
            <v>0</v>
          </cell>
          <cell r="O2028">
            <v>43831</v>
          </cell>
          <cell r="P2028" t="str">
            <v>Current</v>
          </cell>
        </row>
        <row r="2029">
          <cell r="B2029">
            <v>42139</v>
          </cell>
          <cell r="C2029">
            <v>20</v>
          </cell>
          <cell r="D2029" t="str">
            <v>ON</v>
          </cell>
          <cell r="E2029" t="str">
            <v>Refinance External</v>
          </cell>
          <cell r="F2029" t="str">
            <v>ARM</v>
          </cell>
          <cell r="I2029">
            <v>34.64</v>
          </cell>
          <cell r="J2029">
            <v>22.72</v>
          </cell>
          <cell r="K2029" t="str">
            <v>HiRatio</v>
          </cell>
          <cell r="L2029">
            <v>0</v>
          </cell>
          <cell r="M2029" t="str">
            <v>Owner-Occupied</v>
          </cell>
          <cell r="N2029">
            <v>4</v>
          </cell>
          <cell r="O2029">
            <v>42411</v>
          </cell>
          <cell r="P2029" t="str">
            <v>Current</v>
          </cell>
        </row>
        <row r="2030">
          <cell r="B2030">
            <v>41516</v>
          </cell>
          <cell r="C2030">
            <v>41</v>
          </cell>
          <cell r="D2030" t="str">
            <v>BC</v>
          </cell>
          <cell r="E2030" t="str">
            <v>Purchase</v>
          </cell>
          <cell r="F2030" t="str">
            <v>Fixed</v>
          </cell>
          <cell r="I2030">
            <v>39.200000000000003</v>
          </cell>
          <cell r="J2030">
            <v>20.56</v>
          </cell>
          <cell r="K2030" t="str">
            <v>HiRatio</v>
          </cell>
          <cell r="L2030">
            <v>432235.96</v>
          </cell>
          <cell r="M2030" t="str">
            <v>Owner-Occupied</v>
          </cell>
          <cell r="N2030">
            <v>0</v>
          </cell>
          <cell r="O2030">
            <v>43831</v>
          </cell>
          <cell r="P2030" t="str">
            <v>Current</v>
          </cell>
        </row>
        <row r="2031">
          <cell r="B2031">
            <v>42206</v>
          </cell>
          <cell r="C2031">
            <v>18</v>
          </cell>
          <cell r="D2031" t="str">
            <v>NL</v>
          </cell>
          <cell r="E2031" t="str">
            <v>Purchase</v>
          </cell>
          <cell r="F2031" t="str">
            <v>Fixed</v>
          </cell>
          <cell r="I2031">
            <v>38.950000000000003</v>
          </cell>
          <cell r="J2031">
            <v>33.19</v>
          </cell>
          <cell r="K2031" t="str">
            <v>HiRatio</v>
          </cell>
          <cell r="L2031">
            <v>183290.72</v>
          </cell>
          <cell r="M2031" t="str">
            <v>Second Home</v>
          </cell>
          <cell r="N2031">
            <v>0</v>
          </cell>
          <cell r="O2031">
            <v>43831</v>
          </cell>
          <cell r="P2031" t="str">
            <v>Current</v>
          </cell>
        </row>
        <row r="2032">
          <cell r="B2032">
            <v>41586</v>
          </cell>
          <cell r="C2032">
            <v>38</v>
          </cell>
          <cell r="D2032" t="str">
            <v>AB</v>
          </cell>
          <cell r="E2032" t="str">
            <v>Purchase</v>
          </cell>
          <cell r="F2032" t="str">
            <v>Fixed</v>
          </cell>
          <cell r="I2032">
            <v>34.29</v>
          </cell>
          <cell r="J2032">
            <v>21.04</v>
          </cell>
          <cell r="K2032" t="str">
            <v>HiRatio</v>
          </cell>
          <cell r="L2032">
            <v>0</v>
          </cell>
          <cell r="M2032" t="str">
            <v>Owner-Occupied</v>
          </cell>
          <cell r="N2032">
            <v>4</v>
          </cell>
          <cell r="O2032">
            <v>42188</v>
          </cell>
          <cell r="P2032" t="str">
            <v>Current</v>
          </cell>
        </row>
        <row r="2033">
          <cell r="B2033">
            <v>40728</v>
          </cell>
          <cell r="C2033">
            <v>66</v>
          </cell>
          <cell r="D2033" t="str">
            <v>AB</v>
          </cell>
          <cell r="E2033" t="str">
            <v>Refinance External</v>
          </cell>
          <cell r="F2033" t="str">
            <v>Fixed</v>
          </cell>
          <cell r="I2033">
            <v>19.98</v>
          </cell>
          <cell r="J2033">
            <v>19.760000000000002</v>
          </cell>
          <cell r="K2033" t="str">
            <v>HiRatio</v>
          </cell>
          <cell r="L2033">
            <v>0</v>
          </cell>
          <cell r="M2033" t="str">
            <v>Owner-Occupied</v>
          </cell>
          <cell r="N2033">
            <v>4</v>
          </cell>
          <cell r="O2033">
            <v>42271</v>
          </cell>
          <cell r="P2033" t="str">
            <v>Current</v>
          </cell>
        </row>
        <row r="2034">
          <cell r="B2034">
            <v>42125</v>
          </cell>
          <cell r="C2034">
            <v>20</v>
          </cell>
          <cell r="D2034" t="str">
            <v>ON</v>
          </cell>
          <cell r="E2034" t="str">
            <v>Refinance External</v>
          </cell>
          <cell r="F2034" t="str">
            <v>ARM</v>
          </cell>
          <cell r="I2034">
            <v>36.51</v>
          </cell>
          <cell r="J2034">
            <v>14.93</v>
          </cell>
          <cell r="K2034" t="str">
            <v>Conv</v>
          </cell>
          <cell r="L2034">
            <v>272922.76</v>
          </cell>
          <cell r="M2034" t="str">
            <v>Owner-Occupied</v>
          </cell>
          <cell r="N2034">
            <v>0</v>
          </cell>
          <cell r="O2034">
            <v>43831</v>
          </cell>
          <cell r="P2034" t="str">
            <v>Current</v>
          </cell>
        </row>
        <row r="2035">
          <cell r="B2035">
            <v>42243</v>
          </cell>
          <cell r="C2035">
            <v>17</v>
          </cell>
          <cell r="D2035" t="str">
            <v>AB</v>
          </cell>
          <cell r="E2035" t="str">
            <v>Purchase</v>
          </cell>
          <cell r="F2035" t="str">
            <v>Fixed</v>
          </cell>
          <cell r="I2035">
            <v>39.42</v>
          </cell>
          <cell r="J2035">
            <v>38.65</v>
          </cell>
          <cell r="K2035" t="str">
            <v>Conv</v>
          </cell>
          <cell r="L2035">
            <v>252203.86</v>
          </cell>
          <cell r="M2035" t="str">
            <v>Owner-Occupied</v>
          </cell>
          <cell r="N2035">
            <v>0</v>
          </cell>
          <cell r="O2035">
            <v>43831</v>
          </cell>
          <cell r="P2035" t="str">
            <v>Current</v>
          </cell>
        </row>
        <row r="2036">
          <cell r="B2036">
            <v>41572</v>
          </cell>
          <cell r="C2036">
            <v>39</v>
          </cell>
          <cell r="D2036" t="str">
            <v>AB</v>
          </cell>
          <cell r="E2036" t="str">
            <v>Transfer</v>
          </cell>
          <cell r="F2036" t="str">
            <v>Fixed</v>
          </cell>
          <cell r="I2036">
            <v>30.19</v>
          </cell>
          <cell r="J2036">
            <v>17.010000000000002</v>
          </cell>
          <cell r="K2036" t="str">
            <v>Conv</v>
          </cell>
          <cell r="L2036">
            <v>216599.7</v>
          </cell>
          <cell r="M2036" t="str">
            <v>Owner-Occupied</v>
          </cell>
          <cell r="N2036">
            <v>0</v>
          </cell>
          <cell r="O2036">
            <v>43831</v>
          </cell>
          <cell r="P2036" t="str">
            <v>Current</v>
          </cell>
        </row>
        <row r="2037">
          <cell r="B2037">
            <v>41106</v>
          </cell>
          <cell r="C2037">
            <v>54</v>
          </cell>
          <cell r="D2037" t="str">
            <v>AB</v>
          </cell>
          <cell r="E2037" t="str">
            <v>Purchase</v>
          </cell>
          <cell r="F2037" t="str">
            <v>Fixed</v>
          </cell>
          <cell r="I2037">
            <v>39.11</v>
          </cell>
          <cell r="J2037">
            <v>13.35</v>
          </cell>
          <cell r="K2037" t="str">
            <v>HiRatio</v>
          </cell>
          <cell r="L2037">
            <v>0</v>
          </cell>
          <cell r="M2037" t="str">
            <v>Owner-Occupied</v>
          </cell>
          <cell r="N2037">
            <v>4</v>
          </cell>
          <cell r="O2037">
            <v>42101</v>
          </cell>
          <cell r="P2037" t="str">
            <v>Current</v>
          </cell>
        </row>
        <row r="2038">
          <cell r="B2038">
            <v>41058</v>
          </cell>
          <cell r="C2038">
            <v>56</v>
          </cell>
          <cell r="D2038" t="str">
            <v>BC</v>
          </cell>
          <cell r="E2038" t="str">
            <v>Purchase</v>
          </cell>
          <cell r="F2038" t="str">
            <v>Fixed</v>
          </cell>
          <cell r="I2038">
            <v>39.479999999999997</v>
          </cell>
          <cell r="J2038">
            <v>37.44</v>
          </cell>
          <cell r="K2038" t="str">
            <v>Conv</v>
          </cell>
          <cell r="L2038">
            <v>310746.05</v>
          </cell>
          <cell r="M2038" t="str">
            <v>Owner-Occupied</v>
          </cell>
          <cell r="N2038">
            <v>0</v>
          </cell>
          <cell r="O2038">
            <v>43831</v>
          </cell>
          <cell r="P2038" t="str">
            <v>Current</v>
          </cell>
        </row>
        <row r="2039">
          <cell r="B2039">
            <v>41075</v>
          </cell>
          <cell r="C2039">
            <v>55</v>
          </cell>
          <cell r="D2039" t="str">
            <v>ON</v>
          </cell>
          <cell r="E2039" t="str">
            <v>Purchase</v>
          </cell>
          <cell r="F2039" t="str">
            <v>ARM</v>
          </cell>
          <cell r="I2039">
            <v>33.299999999999997</v>
          </cell>
          <cell r="J2039">
            <v>32.19</v>
          </cell>
          <cell r="K2039" t="str">
            <v>Conv</v>
          </cell>
          <cell r="L2039">
            <v>0</v>
          </cell>
          <cell r="M2039" t="str">
            <v>Owner-Occupied</v>
          </cell>
          <cell r="N2039">
            <v>4</v>
          </cell>
          <cell r="O2039">
            <v>41865</v>
          </cell>
          <cell r="P2039" t="str">
            <v>Current</v>
          </cell>
        </row>
        <row r="2040">
          <cell r="B2040">
            <v>42346</v>
          </cell>
          <cell r="C2040">
            <v>13</v>
          </cell>
          <cell r="D2040" t="str">
            <v>ON</v>
          </cell>
          <cell r="E2040" t="str">
            <v>Refinance External</v>
          </cell>
          <cell r="F2040" t="str">
            <v>ARM</v>
          </cell>
          <cell r="I2040">
            <v>15.73</v>
          </cell>
          <cell r="J2040">
            <v>11.17</v>
          </cell>
          <cell r="K2040" t="str">
            <v>Conv</v>
          </cell>
          <cell r="L2040">
            <v>200726.65</v>
          </cell>
          <cell r="M2040" t="str">
            <v>Owner-Occupied</v>
          </cell>
          <cell r="N2040">
            <v>0</v>
          </cell>
          <cell r="O2040">
            <v>43831</v>
          </cell>
          <cell r="P2040" t="str">
            <v>Current</v>
          </cell>
        </row>
        <row r="2041">
          <cell r="B2041">
            <v>41572</v>
          </cell>
          <cell r="C2041">
            <v>39</v>
          </cell>
          <cell r="D2041" t="str">
            <v>ON</v>
          </cell>
          <cell r="E2041" t="str">
            <v>Purchase</v>
          </cell>
          <cell r="F2041" t="str">
            <v>Fixed</v>
          </cell>
          <cell r="I2041">
            <v>43.21</v>
          </cell>
          <cell r="J2041">
            <v>38.99</v>
          </cell>
          <cell r="K2041" t="str">
            <v>HiRatio</v>
          </cell>
          <cell r="L2041">
            <v>174269.33</v>
          </cell>
          <cell r="M2041" t="str">
            <v>Owner-Occupied</v>
          </cell>
          <cell r="N2041">
            <v>0</v>
          </cell>
          <cell r="O2041">
            <v>43831</v>
          </cell>
          <cell r="P2041" t="str">
            <v>Current</v>
          </cell>
        </row>
        <row r="2042">
          <cell r="B2042">
            <v>42159</v>
          </cell>
          <cell r="C2042">
            <v>19</v>
          </cell>
          <cell r="D2042" t="str">
            <v>BC</v>
          </cell>
          <cell r="E2042" t="str">
            <v>Transfer</v>
          </cell>
          <cell r="F2042" t="str">
            <v>ARM</v>
          </cell>
          <cell r="I2042">
            <v>22.32</v>
          </cell>
          <cell r="J2042">
            <v>18.28</v>
          </cell>
          <cell r="K2042" t="str">
            <v>Conv</v>
          </cell>
          <cell r="L2042">
            <v>471139.97</v>
          </cell>
          <cell r="M2042" t="str">
            <v>Owner-Occupied</v>
          </cell>
          <cell r="N2042">
            <v>0</v>
          </cell>
          <cell r="O2042">
            <v>43831</v>
          </cell>
          <cell r="P2042" t="str">
            <v>Current</v>
          </cell>
        </row>
        <row r="2043">
          <cell r="B2043">
            <v>42594</v>
          </cell>
          <cell r="C2043">
            <v>5</v>
          </cell>
          <cell r="D2043" t="str">
            <v>AB</v>
          </cell>
          <cell r="E2043" t="str">
            <v>Purchase</v>
          </cell>
          <cell r="F2043" t="str">
            <v>Fixed</v>
          </cell>
          <cell r="I2043">
            <v>22.71</v>
          </cell>
          <cell r="J2043">
            <v>15.86</v>
          </cell>
          <cell r="K2043" t="str">
            <v>Conv</v>
          </cell>
          <cell r="L2043">
            <v>479385.01</v>
          </cell>
          <cell r="M2043" t="str">
            <v>Owner-Occupied</v>
          </cell>
          <cell r="N2043">
            <v>0</v>
          </cell>
          <cell r="O2043">
            <v>43831</v>
          </cell>
          <cell r="P2043" t="str">
            <v>Current</v>
          </cell>
        </row>
        <row r="2044">
          <cell r="B2044">
            <v>41138</v>
          </cell>
          <cell r="C2044">
            <v>53</v>
          </cell>
          <cell r="D2044" t="str">
            <v>ON</v>
          </cell>
          <cell r="E2044" t="str">
            <v>Refinance External</v>
          </cell>
          <cell r="F2044" t="str">
            <v>Fixed</v>
          </cell>
          <cell r="I2044">
            <v>23.35</v>
          </cell>
          <cell r="J2044">
            <v>20.04</v>
          </cell>
          <cell r="K2044" t="str">
            <v>Conv</v>
          </cell>
          <cell r="L2044">
            <v>109815.77</v>
          </cell>
          <cell r="M2044" t="str">
            <v>Owner-Occupied</v>
          </cell>
          <cell r="N2044">
            <v>0</v>
          </cell>
          <cell r="O2044">
            <v>43831</v>
          </cell>
          <cell r="P2044" t="str">
            <v>Current</v>
          </cell>
        </row>
        <row r="2045">
          <cell r="B2045">
            <v>42222</v>
          </cell>
          <cell r="C2045">
            <v>17</v>
          </cell>
          <cell r="D2045" t="str">
            <v>AB</v>
          </cell>
          <cell r="E2045" t="str">
            <v>Refinance External</v>
          </cell>
          <cell r="F2045" t="str">
            <v>Fixed</v>
          </cell>
          <cell r="I2045">
            <v>39.15</v>
          </cell>
          <cell r="J2045">
            <v>38.24</v>
          </cell>
          <cell r="K2045" t="str">
            <v>Conv</v>
          </cell>
          <cell r="L2045">
            <v>329889.74</v>
          </cell>
          <cell r="M2045" t="str">
            <v>Owner-Occupied</v>
          </cell>
          <cell r="N2045">
            <v>0</v>
          </cell>
          <cell r="O2045">
            <v>43831</v>
          </cell>
          <cell r="P2045" t="str">
            <v>Current</v>
          </cell>
        </row>
        <row r="2046">
          <cell r="B2046">
            <v>42516</v>
          </cell>
          <cell r="C2046">
            <v>8</v>
          </cell>
          <cell r="D2046" t="str">
            <v>ON</v>
          </cell>
          <cell r="E2046" t="str">
            <v>Port Increase</v>
          </cell>
          <cell r="F2046" t="str">
            <v>Fixed</v>
          </cell>
          <cell r="I2046">
            <v>21.87</v>
          </cell>
          <cell r="J2046">
            <v>20.58</v>
          </cell>
          <cell r="K2046" t="str">
            <v>Conv</v>
          </cell>
          <cell r="L2046">
            <v>328228.86</v>
          </cell>
          <cell r="M2046" t="str">
            <v>Owner-Occupied</v>
          </cell>
          <cell r="N2046">
            <v>0</v>
          </cell>
          <cell r="O2046">
            <v>43831</v>
          </cell>
          <cell r="P2046" t="str">
            <v>Current</v>
          </cell>
        </row>
        <row r="2047">
          <cell r="B2047">
            <v>41988</v>
          </cell>
          <cell r="C2047">
            <v>25</v>
          </cell>
          <cell r="D2047" t="str">
            <v>ON</v>
          </cell>
          <cell r="E2047" t="str">
            <v>Purchase</v>
          </cell>
          <cell r="F2047" t="str">
            <v>Fixed</v>
          </cell>
          <cell r="I2047">
            <v>17.37</v>
          </cell>
          <cell r="J2047">
            <v>16.850000000000001</v>
          </cell>
          <cell r="K2047" t="str">
            <v>HiRatio</v>
          </cell>
          <cell r="L2047">
            <v>689479.65</v>
          </cell>
          <cell r="M2047" t="str">
            <v>Owner-Occupied</v>
          </cell>
          <cell r="N2047">
            <v>0</v>
          </cell>
          <cell r="O2047">
            <v>43831</v>
          </cell>
          <cell r="P2047" t="str">
            <v>Current</v>
          </cell>
        </row>
        <row r="2048">
          <cell r="B2048">
            <v>42209</v>
          </cell>
          <cell r="C2048">
            <v>18</v>
          </cell>
          <cell r="D2048" t="str">
            <v>AB</v>
          </cell>
          <cell r="E2048" t="str">
            <v>Refinance External</v>
          </cell>
          <cell r="F2048" t="str">
            <v>Fixed</v>
          </cell>
          <cell r="I2048">
            <v>24.32</v>
          </cell>
          <cell r="J2048">
            <v>18.23</v>
          </cell>
          <cell r="K2048" t="str">
            <v>Conv</v>
          </cell>
          <cell r="L2048">
            <v>289858.21000000002</v>
          </cell>
          <cell r="M2048" t="str">
            <v>Owner-Occupied</v>
          </cell>
          <cell r="N2048">
            <v>0</v>
          </cell>
          <cell r="O2048">
            <v>43831</v>
          </cell>
          <cell r="P2048" t="str">
            <v>Current</v>
          </cell>
        </row>
        <row r="2049">
          <cell r="B2049">
            <v>42334</v>
          </cell>
          <cell r="C2049">
            <v>14</v>
          </cell>
          <cell r="D2049" t="str">
            <v>ON</v>
          </cell>
          <cell r="E2049" t="str">
            <v>Purchase</v>
          </cell>
          <cell r="F2049" t="str">
            <v>Fixed</v>
          </cell>
          <cell r="I2049">
            <v>36.049999999999997</v>
          </cell>
          <cell r="J2049">
            <v>32.869999999999997</v>
          </cell>
          <cell r="K2049" t="str">
            <v>HiRatio</v>
          </cell>
          <cell r="L2049">
            <v>408735.76</v>
          </cell>
          <cell r="M2049" t="str">
            <v>Owner-Occupied</v>
          </cell>
          <cell r="N2049">
            <v>0</v>
          </cell>
          <cell r="O2049">
            <v>43831</v>
          </cell>
          <cell r="P2049" t="str">
            <v>Current</v>
          </cell>
        </row>
        <row r="2050">
          <cell r="B2050">
            <v>42270</v>
          </cell>
          <cell r="C2050">
            <v>16</v>
          </cell>
          <cell r="D2050" t="str">
            <v>ON</v>
          </cell>
          <cell r="E2050" t="str">
            <v>Refinance External</v>
          </cell>
          <cell r="F2050" t="str">
            <v>ARM</v>
          </cell>
          <cell r="I2050">
            <v>24.73</v>
          </cell>
          <cell r="J2050">
            <v>24.65</v>
          </cell>
          <cell r="K2050" t="str">
            <v>Conv</v>
          </cell>
          <cell r="L2050">
            <v>574017.34</v>
          </cell>
          <cell r="M2050" t="str">
            <v>Owner-Occupied</v>
          </cell>
          <cell r="N2050">
            <v>0</v>
          </cell>
          <cell r="O2050">
            <v>43831</v>
          </cell>
          <cell r="P2050" t="str">
            <v>Current</v>
          </cell>
        </row>
        <row r="2051">
          <cell r="B2051">
            <v>42482</v>
          </cell>
          <cell r="C2051">
            <v>9</v>
          </cell>
          <cell r="D2051" t="str">
            <v>AB</v>
          </cell>
          <cell r="E2051" t="str">
            <v>Refinance External</v>
          </cell>
          <cell r="F2051" t="str">
            <v>Fixed</v>
          </cell>
          <cell r="I2051">
            <v>31.97</v>
          </cell>
          <cell r="J2051">
            <v>15.53</v>
          </cell>
          <cell r="K2051" t="str">
            <v>Conv</v>
          </cell>
          <cell r="L2051">
            <v>342861.09</v>
          </cell>
          <cell r="M2051" t="str">
            <v>Owner-Occupied</v>
          </cell>
          <cell r="N2051">
            <v>0</v>
          </cell>
          <cell r="O2051">
            <v>43831</v>
          </cell>
          <cell r="P2051" t="str">
            <v>Current</v>
          </cell>
        </row>
        <row r="2052">
          <cell r="B2052">
            <v>40753</v>
          </cell>
          <cell r="C2052">
            <v>66</v>
          </cell>
          <cell r="D2052" t="str">
            <v>SK</v>
          </cell>
          <cell r="E2052" t="str">
            <v>Refinance External</v>
          </cell>
          <cell r="F2052" t="str">
            <v>Fixed</v>
          </cell>
          <cell r="I2052">
            <v>37.520000000000003</v>
          </cell>
          <cell r="J2052">
            <v>32.79</v>
          </cell>
          <cell r="K2052" t="str">
            <v>Conv</v>
          </cell>
          <cell r="L2052">
            <v>89711.71</v>
          </cell>
          <cell r="M2052" t="str">
            <v>Owner-Occupied</v>
          </cell>
          <cell r="N2052">
            <v>0</v>
          </cell>
          <cell r="O2052">
            <v>43831</v>
          </cell>
          <cell r="P2052" t="str">
            <v>Current</v>
          </cell>
        </row>
        <row r="2053">
          <cell r="B2053">
            <v>41596</v>
          </cell>
          <cell r="C2053">
            <v>38</v>
          </cell>
          <cell r="D2053" t="str">
            <v>ON</v>
          </cell>
          <cell r="E2053" t="str">
            <v>Purchase</v>
          </cell>
          <cell r="F2053" t="str">
            <v>Fixed</v>
          </cell>
          <cell r="I2053">
            <v>35.04</v>
          </cell>
          <cell r="J2053">
            <v>27.73</v>
          </cell>
          <cell r="K2053" t="str">
            <v>HiRatio</v>
          </cell>
          <cell r="L2053">
            <v>0</v>
          </cell>
          <cell r="M2053" t="str">
            <v>Owner-Occupied</v>
          </cell>
          <cell r="N2053">
            <v>4</v>
          </cell>
          <cell r="O2053">
            <v>42352</v>
          </cell>
          <cell r="P2053" t="str">
            <v>Current</v>
          </cell>
        </row>
        <row r="2054">
          <cell r="B2054">
            <v>41683</v>
          </cell>
          <cell r="C2054">
            <v>35</v>
          </cell>
          <cell r="D2054" t="str">
            <v>ON</v>
          </cell>
          <cell r="E2054" t="str">
            <v>Purchase</v>
          </cell>
          <cell r="F2054" t="str">
            <v>ARM</v>
          </cell>
          <cell r="I2054">
            <v>39.57</v>
          </cell>
          <cell r="J2054">
            <v>25.43</v>
          </cell>
          <cell r="K2054" t="str">
            <v>HiRatio</v>
          </cell>
          <cell r="L2054">
            <v>229753.82</v>
          </cell>
          <cell r="M2054" t="str">
            <v>Owner-Occupied</v>
          </cell>
          <cell r="N2054">
            <v>0</v>
          </cell>
          <cell r="O2054">
            <v>43831</v>
          </cell>
          <cell r="P2054" t="str">
            <v>Current</v>
          </cell>
        </row>
        <row r="2055">
          <cell r="B2055">
            <v>42117</v>
          </cell>
          <cell r="C2055">
            <v>21</v>
          </cell>
          <cell r="D2055" t="str">
            <v>BC</v>
          </cell>
          <cell r="E2055" t="str">
            <v>Purchase</v>
          </cell>
          <cell r="F2055" t="str">
            <v>Fixed</v>
          </cell>
          <cell r="I2055">
            <v>27.28</v>
          </cell>
          <cell r="J2055">
            <v>15.36</v>
          </cell>
          <cell r="K2055" t="str">
            <v>HiRatio</v>
          </cell>
          <cell r="L2055">
            <v>226286.37</v>
          </cell>
          <cell r="M2055" t="str">
            <v>Owner-Occupied</v>
          </cell>
          <cell r="N2055">
            <v>0</v>
          </cell>
          <cell r="O2055">
            <v>43831</v>
          </cell>
          <cell r="P2055" t="str">
            <v>Current</v>
          </cell>
        </row>
        <row r="2056">
          <cell r="B2056">
            <v>41673</v>
          </cell>
          <cell r="C2056">
            <v>35</v>
          </cell>
          <cell r="D2056" t="str">
            <v>ON</v>
          </cell>
          <cell r="E2056" t="str">
            <v>Purchase</v>
          </cell>
          <cell r="F2056" t="str">
            <v>Fixed</v>
          </cell>
          <cell r="I2056">
            <v>34.19</v>
          </cell>
          <cell r="J2056">
            <v>31.41</v>
          </cell>
          <cell r="K2056" t="str">
            <v>HiRatio</v>
          </cell>
          <cell r="L2056">
            <v>166448.59</v>
          </cell>
          <cell r="M2056" t="str">
            <v>Owner-Occupied</v>
          </cell>
          <cell r="N2056">
            <v>0</v>
          </cell>
          <cell r="O2056">
            <v>43831</v>
          </cell>
          <cell r="P2056" t="str">
            <v>Current</v>
          </cell>
        </row>
        <row r="2057">
          <cell r="B2057">
            <v>42244</v>
          </cell>
          <cell r="C2057">
            <v>17</v>
          </cell>
          <cell r="D2057" t="str">
            <v>ON</v>
          </cell>
          <cell r="E2057" t="str">
            <v>Purchase</v>
          </cell>
          <cell r="F2057" t="str">
            <v>Fixed</v>
          </cell>
          <cell r="I2057">
            <v>43.13</v>
          </cell>
          <cell r="J2057">
            <v>34.729999999999997</v>
          </cell>
          <cell r="K2057" t="str">
            <v>HiRatio</v>
          </cell>
          <cell r="L2057">
            <v>398490.46</v>
          </cell>
          <cell r="M2057" t="str">
            <v>Owner-Occupied</v>
          </cell>
          <cell r="N2057">
            <v>0</v>
          </cell>
          <cell r="O2057">
            <v>43831</v>
          </cell>
          <cell r="P2057" t="str">
            <v>Current</v>
          </cell>
        </row>
        <row r="2058">
          <cell r="B2058">
            <v>42152</v>
          </cell>
          <cell r="C2058">
            <v>20</v>
          </cell>
          <cell r="D2058" t="str">
            <v>BC</v>
          </cell>
          <cell r="E2058" t="str">
            <v>Purchase</v>
          </cell>
          <cell r="F2058" t="str">
            <v>Fixed</v>
          </cell>
          <cell r="I2058">
            <v>42.41</v>
          </cell>
          <cell r="J2058">
            <v>24.09</v>
          </cell>
          <cell r="K2058" t="str">
            <v>HiRatio</v>
          </cell>
          <cell r="L2058">
            <v>291379.81</v>
          </cell>
          <cell r="M2058" t="str">
            <v>Owner-Occupied</v>
          </cell>
          <cell r="N2058">
            <v>0</v>
          </cell>
          <cell r="O2058">
            <v>43831</v>
          </cell>
          <cell r="P2058" t="str">
            <v>Current</v>
          </cell>
        </row>
        <row r="2059">
          <cell r="B2059">
            <v>41411</v>
          </cell>
          <cell r="C2059">
            <v>44</v>
          </cell>
          <cell r="D2059" t="str">
            <v>ON</v>
          </cell>
          <cell r="E2059" t="str">
            <v>ETO Existing Client</v>
          </cell>
          <cell r="F2059" t="str">
            <v>Fixed</v>
          </cell>
          <cell r="I2059">
            <v>38.07</v>
          </cell>
          <cell r="J2059">
            <v>28.58</v>
          </cell>
          <cell r="K2059" t="str">
            <v>Conv</v>
          </cell>
          <cell r="L2059">
            <v>0</v>
          </cell>
          <cell r="M2059" t="str">
            <v>Owner-Occupied</v>
          </cell>
          <cell r="N2059">
            <v>4</v>
          </cell>
          <cell r="O2059">
            <v>42705</v>
          </cell>
          <cell r="P2059" t="str">
            <v>Current</v>
          </cell>
        </row>
        <row r="2060">
          <cell r="B2060">
            <v>41162</v>
          </cell>
          <cell r="C2060">
            <v>52</v>
          </cell>
          <cell r="D2060" t="str">
            <v>ON</v>
          </cell>
          <cell r="E2060" t="str">
            <v>Purchase</v>
          </cell>
          <cell r="F2060" t="str">
            <v>Fixed</v>
          </cell>
          <cell r="I2060">
            <v>26.78</v>
          </cell>
          <cell r="J2060">
            <v>26.15</v>
          </cell>
          <cell r="K2060" t="str">
            <v>Conv</v>
          </cell>
          <cell r="L2060">
            <v>271096</v>
          </cell>
          <cell r="M2060" t="str">
            <v>Owner-Occupied</v>
          </cell>
          <cell r="N2060">
            <v>0</v>
          </cell>
          <cell r="O2060">
            <v>43831</v>
          </cell>
          <cell r="P2060" t="str">
            <v>Current</v>
          </cell>
        </row>
        <row r="2061">
          <cell r="B2061">
            <v>40770</v>
          </cell>
          <cell r="C2061">
            <v>65</v>
          </cell>
          <cell r="D2061" t="str">
            <v>AB</v>
          </cell>
          <cell r="E2061" t="str">
            <v>Purchase</v>
          </cell>
          <cell r="F2061" t="str">
            <v>Fixed</v>
          </cell>
          <cell r="I2061">
            <v>20.309999999999999</v>
          </cell>
          <cell r="J2061">
            <v>20.04</v>
          </cell>
          <cell r="K2061" t="str">
            <v>HiRatio</v>
          </cell>
          <cell r="L2061">
            <v>0</v>
          </cell>
          <cell r="M2061" t="str">
            <v>Owner-Occupied</v>
          </cell>
          <cell r="N2061">
            <v>4</v>
          </cell>
          <cell r="O2061">
            <v>42600</v>
          </cell>
          <cell r="P2061" t="str">
            <v>Current</v>
          </cell>
        </row>
        <row r="2062">
          <cell r="B2062">
            <v>41939</v>
          </cell>
          <cell r="C2062">
            <v>27</v>
          </cell>
          <cell r="D2062" t="str">
            <v>AB</v>
          </cell>
          <cell r="E2062" t="str">
            <v>Refinance External</v>
          </cell>
          <cell r="F2062" t="str">
            <v>Fixed</v>
          </cell>
          <cell r="I2062">
            <v>34.44</v>
          </cell>
          <cell r="J2062">
            <v>33.82</v>
          </cell>
          <cell r="K2062" t="str">
            <v>Conv</v>
          </cell>
          <cell r="L2062">
            <v>153318.95000000001</v>
          </cell>
          <cell r="M2062" t="str">
            <v>Owner-Occupied</v>
          </cell>
          <cell r="N2062">
            <v>0</v>
          </cell>
          <cell r="O2062">
            <v>43831</v>
          </cell>
          <cell r="P2062" t="str">
            <v>Current</v>
          </cell>
        </row>
        <row r="2063">
          <cell r="B2063">
            <v>42083</v>
          </cell>
          <cell r="C2063">
            <v>22</v>
          </cell>
          <cell r="D2063" t="str">
            <v>ON</v>
          </cell>
          <cell r="E2063" t="str">
            <v>Purchase</v>
          </cell>
          <cell r="F2063" t="str">
            <v>ARM</v>
          </cell>
          <cell r="I2063">
            <v>25.29</v>
          </cell>
          <cell r="J2063">
            <v>24.59</v>
          </cell>
          <cell r="K2063" t="str">
            <v>Conv</v>
          </cell>
          <cell r="L2063">
            <v>424319.37</v>
          </cell>
          <cell r="M2063" t="str">
            <v>Owner-Occupied</v>
          </cell>
          <cell r="N2063">
            <v>0</v>
          </cell>
          <cell r="O2063">
            <v>43831</v>
          </cell>
          <cell r="P2063" t="str">
            <v>Current</v>
          </cell>
        </row>
        <row r="2064">
          <cell r="B2064">
            <v>42460</v>
          </cell>
          <cell r="C2064">
            <v>10</v>
          </cell>
          <cell r="D2064" t="str">
            <v>ON</v>
          </cell>
          <cell r="E2064" t="str">
            <v>Refinance External</v>
          </cell>
          <cell r="F2064" t="str">
            <v>Fixed</v>
          </cell>
          <cell r="I2064">
            <v>31.75</v>
          </cell>
          <cell r="J2064">
            <v>31.13</v>
          </cell>
          <cell r="K2064" t="str">
            <v>Conv</v>
          </cell>
          <cell r="L2064">
            <v>262746.3</v>
          </cell>
          <cell r="M2064" t="str">
            <v>Owner-Occupied</v>
          </cell>
          <cell r="N2064">
            <v>0</v>
          </cell>
          <cell r="O2064">
            <v>43831</v>
          </cell>
          <cell r="P2064" t="str">
            <v>Current</v>
          </cell>
        </row>
        <row r="2065">
          <cell r="B2065">
            <v>40521</v>
          </cell>
          <cell r="C2065">
            <v>73</v>
          </cell>
          <cell r="D2065" t="str">
            <v>ON</v>
          </cell>
          <cell r="E2065" t="str">
            <v>Refinance External</v>
          </cell>
          <cell r="F2065" t="str">
            <v>Fixed</v>
          </cell>
          <cell r="I2065">
            <v>44.58</v>
          </cell>
          <cell r="J2065">
            <v>43.38</v>
          </cell>
          <cell r="K2065" t="str">
            <v>Conv</v>
          </cell>
          <cell r="L2065">
            <v>0</v>
          </cell>
          <cell r="M2065" t="str">
            <v>Owner-Occupied</v>
          </cell>
          <cell r="N2065">
            <v>4</v>
          </cell>
          <cell r="O2065">
            <v>42342</v>
          </cell>
          <cell r="P2065" t="str">
            <v>Current</v>
          </cell>
        </row>
        <row r="2066">
          <cell r="B2066">
            <v>42489</v>
          </cell>
          <cell r="C2066">
            <v>9</v>
          </cell>
          <cell r="D2066" t="str">
            <v>AB</v>
          </cell>
          <cell r="E2066" t="str">
            <v>Purchase</v>
          </cell>
          <cell r="F2066" t="str">
            <v>Fixed</v>
          </cell>
          <cell r="I2066">
            <v>15.82</v>
          </cell>
          <cell r="J2066">
            <v>14.24</v>
          </cell>
          <cell r="K2066" t="str">
            <v>Conv</v>
          </cell>
          <cell r="L2066">
            <v>304938.48</v>
          </cell>
          <cell r="M2066" t="str">
            <v>Owner-Occupied</v>
          </cell>
          <cell r="N2066">
            <v>0</v>
          </cell>
          <cell r="O2066">
            <v>43831</v>
          </cell>
          <cell r="P2066" t="str">
            <v>Current</v>
          </cell>
        </row>
        <row r="2067">
          <cell r="B2067">
            <v>41820</v>
          </cell>
          <cell r="C2067">
            <v>31</v>
          </cell>
          <cell r="D2067" t="str">
            <v>ON</v>
          </cell>
          <cell r="E2067" t="str">
            <v>Purchase</v>
          </cell>
          <cell r="F2067" t="str">
            <v>Fixed</v>
          </cell>
          <cell r="I2067">
            <v>38.68</v>
          </cell>
          <cell r="J2067">
            <v>32.76</v>
          </cell>
          <cell r="K2067" t="str">
            <v>Conv</v>
          </cell>
          <cell r="L2067">
            <v>297858.56</v>
          </cell>
          <cell r="M2067" t="str">
            <v>Owner-Occupied</v>
          </cell>
          <cell r="N2067">
            <v>0</v>
          </cell>
          <cell r="O2067">
            <v>43831</v>
          </cell>
          <cell r="P2067" t="str">
            <v>Current</v>
          </cell>
        </row>
        <row r="2068">
          <cell r="B2068">
            <v>41075</v>
          </cell>
          <cell r="C2068">
            <v>55</v>
          </cell>
          <cell r="D2068" t="str">
            <v>AB</v>
          </cell>
          <cell r="E2068" t="str">
            <v>Refinance External</v>
          </cell>
          <cell r="F2068" t="str">
            <v>Fixed</v>
          </cell>
          <cell r="I2068">
            <v>26.72</v>
          </cell>
          <cell r="J2068">
            <v>18.04</v>
          </cell>
          <cell r="K2068" t="str">
            <v>HiRatio</v>
          </cell>
          <cell r="L2068">
            <v>146529.42000000001</v>
          </cell>
          <cell r="M2068" t="str">
            <v>Owner-Occupied</v>
          </cell>
          <cell r="N2068">
            <v>0</v>
          </cell>
          <cell r="O2068">
            <v>43831</v>
          </cell>
          <cell r="P2068" t="str">
            <v>Current</v>
          </cell>
        </row>
        <row r="2069">
          <cell r="B2069">
            <v>42079</v>
          </cell>
          <cell r="C2069">
            <v>22</v>
          </cell>
          <cell r="D2069" t="str">
            <v>ON</v>
          </cell>
          <cell r="E2069" t="str">
            <v>Purchase</v>
          </cell>
          <cell r="F2069" t="str">
            <v>Fixed</v>
          </cell>
          <cell r="I2069">
            <v>22.89</v>
          </cell>
          <cell r="J2069">
            <v>20.97</v>
          </cell>
          <cell r="K2069" t="str">
            <v>Conv</v>
          </cell>
          <cell r="L2069">
            <v>676391.79</v>
          </cell>
          <cell r="M2069" t="str">
            <v>Owner-Occupied</v>
          </cell>
          <cell r="N2069">
            <v>0</v>
          </cell>
          <cell r="O2069">
            <v>43831</v>
          </cell>
          <cell r="P2069" t="str">
            <v>Current</v>
          </cell>
        </row>
        <row r="2070">
          <cell r="B2070">
            <v>42436</v>
          </cell>
          <cell r="C2070">
            <v>10</v>
          </cell>
          <cell r="D2070" t="str">
            <v>AB</v>
          </cell>
          <cell r="E2070" t="str">
            <v>Transfer</v>
          </cell>
          <cell r="F2070" t="str">
            <v>Fixed</v>
          </cell>
          <cell r="I2070">
            <v>14.01</v>
          </cell>
          <cell r="J2070">
            <v>13.43</v>
          </cell>
          <cell r="K2070" t="str">
            <v>Conv</v>
          </cell>
          <cell r="L2070">
            <v>289523.34000000003</v>
          </cell>
          <cell r="M2070" t="str">
            <v>Owner-Occupied</v>
          </cell>
          <cell r="N2070">
            <v>0</v>
          </cell>
          <cell r="O2070">
            <v>43831</v>
          </cell>
          <cell r="P2070" t="str">
            <v>Current</v>
          </cell>
        </row>
        <row r="2071">
          <cell r="B2071">
            <v>40711</v>
          </cell>
          <cell r="C2071">
            <v>67</v>
          </cell>
          <cell r="D2071" t="str">
            <v>ON</v>
          </cell>
          <cell r="E2071" t="str">
            <v>Purchase</v>
          </cell>
          <cell r="F2071" t="str">
            <v>ARM</v>
          </cell>
          <cell r="I2071">
            <v>29.08</v>
          </cell>
          <cell r="J2071">
            <v>29.02</v>
          </cell>
          <cell r="K2071" t="str">
            <v>HiRatio</v>
          </cell>
          <cell r="L2071">
            <v>0</v>
          </cell>
          <cell r="M2071" t="str">
            <v>Owner-Occupied</v>
          </cell>
          <cell r="N2071">
            <v>4</v>
          </cell>
          <cell r="O2071">
            <v>42633</v>
          </cell>
          <cell r="P2071" t="str">
            <v>Current</v>
          </cell>
        </row>
        <row r="2072">
          <cell r="B2072">
            <v>40368</v>
          </cell>
          <cell r="C2072">
            <v>78</v>
          </cell>
          <cell r="D2072" t="str">
            <v>ON</v>
          </cell>
          <cell r="E2072" t="str">
            <v>Refinance External</v>
          </cell>
          <cell r="F2072" t="str">
            <v>Fixed</v>
          </cell>
          <cell r="I2072">
            <v>24.21</v>
          </cell>
          <cell r="J2072">
            <v>19.86</v>
          </cell>
          <cell r="K2072" t="str">
            <v>HiRatio</v>
          </cell>
          <cell r="L2072">
            <v>155835.32999999999</v>
          </cell>
          <cell r="M2072" t="str">
            <v>Owner-Occupied</v>
          </cell>
          <cell r="N2072">
            <v>0</v>
          </cell>
          <cell r="O2072">
            <v>43831</v>
          </cell>
          <cell r="P2072" t="str">
            <v>Current</v>
          </cell>
        </row>
        <row r="2073">
          <cell r="B2073">
            <v>41597</v>
          </cell>
          <cell r="C2073">
            <v>38</v>
          </cell>
          <cell r="D2073" t="str">
            <v>ON</v>
          </cell>
          <cell r="E2073" t="str">
            <v>Purchase</v>
          </cell>
          <cell r="F2073" t="str">
            <v>Fixed</v>
          </cell>
          <cell r="I2073">
            <v>35.9</v>
          </cell>
          <cell r="J2073">
            <v>23.95</v>
          </cell>
          <cell r="K2073" t="str">
            <v>HiRatio</v>
          </cell>
          <cell r="L2073">
            <v>178023.96</v>
          </cell>
          <cell r="M2073" t="str">
            <v>Owner-Occupied</v>
          </cell>
          <cell r="N2073">
            <v>0</v>
          </cell>
          <cell r="O2073">
            <v>43831</v>
          </cell>
          <cell r="P2073" t="str">
            <v>Current</v>
          </cell>
        </row>
        <row r="2074">
          <cell r="B2074">
            <v>42102</v>
          </cell>
          <cell r="C2074">
            <v>21</v>
          </cell>
          <cell r="D2074" t="str">
            <v>AB</v>
          </cell>
          <cell r="E2074" t="str">
            <v>Refinance External</v>
          </cell>
          <cell r="F2074" t="str">
            <v>ARM</v>
          </cell>
          <cell r="I2074">
            <v>37.1</v>
          </cell>
          <cell r="J2074">
            <v>25.07</v>
          </cell>
          <cell r="K2074" t="str">
            <v>Conv</v>
          </cell>
          <cell r="L2074">
            <v>0</v>
          </cell>
          <cell r="M2074" t="str">
            <v>Owner-Occupied</v>
          </cell>
          <cell r="N2074">
            <v>4</v>
          </cell>
          <cell r="O2074">
            <v>42440</v>
          </cell>
          <cell r="P2074" t="str">
            <v>Current</v>
          </cell>
        </row>
        <row r="2075">
          <cell r="B2075">
            <v>41120</v>
          </cell>
          <cell r="C2075">
            <v>54</v>
          </cell>
          <cell r="D2075" t="str">
            <v>AB</v>
          </cell>
          <cell r="E2075" t="str">
            <v>Purchase</v>
          </cell>
          <cell r="F2075" t="str">
            <v>Fixed</v>
          </cell>
          <cell r="I2075">
            <v>33.909999999999997</v>
          </cell>
          <cell r="J2075">
            <v>32.090000000000003</v>
          </cell>
          <cell r="K2075" t="str">
            <v>HiRatio</v>
          </cell>
          <cell r="L2075">
            <v>0</v>
          </cell>
          <cell r="M2075" t="str">
            <v>Owner-Occupied</v>
          </cell>
          <cell r="N2075">
            <v>4</v>
          </cell>
          <cell r="O2075">
            <v>42587</v>
          </cell>
          <cell r="P2075" t="str">
            <v>Current</v>
          </cell>
        </row>
        <row r="2076">
          <cell r="B2076">
            <v>42173</v>
          </cell>
          <cell r="C2076">
            <v>19</v>
          </cell>
          <cell r="D2076" t="str">
            <v>BC</v>
          </cell>
          <cell r="E2076" t="str">
            <v>Purchase</v>
          </cell>
          <cell r="F2076" t="str">
            <v>Fixed</v>
          </cell>
          <cell r="I2076">
            <v>40.79</v>
          </cell>
          <cell r="J2076">
            <v>27.69</v>
          </cell>
          <cell r="K2076" t="str">
            <v>HiRatio</v>
          </cell>
          <cell r="L2076">
            <v>298532.32</v>
          </cell>
          <cell r="M2076" t="str">
            <v>Owner-Occupied</v>
          </cell>
          <cell r="N2076">
            <v>0</v>
          </cell>
          <cell r="O2076">
            <v>43831</v>
          </cell>
          <cell r="P2076" t="str">
            <v>Current</v>
          </cell>
        </row>
        <row r="2077">
          <cell r="B2077">
            <v>42704</v>
          </cell>
          <cell r="C2077">
            <v>2</v>
          </cell>
          <cell r="D2077" t="str">
            <v>ON</v>
          </cell>
          <cell r="E2077" t="str">
            <v>Purchase</v>
          </cell>
          <cell r="F2077" t="str">
            <v>Fixed</v>
          </cell>
          <cell r="I2077">
            <v>43.58</v>
          </cell>
          <cell r="J2077">
            <v>18.09</v>
          </cell>
          <cell r="K2077" t="str">
            <v>Conv</v>
          </cell>
          <cell r="L2077">
            <v>266971.75</v>
          </cell>
          <cell r="M2077" t="str">
            <v>Owner-Occupied</v>
          </cell>
          <cell r="N2077">
            <v>0</v>
          </cell>
          <cell r="O2077">
            <v>43831</v>
          </cell>
          <cell r="P2077" t="str">
            <v>Current</v>
          </cell>
        </row>
        <row r="2078">
          <cell r="B2078">
            <v>41054</v>
          </cell>
          <cell r="C2078">
            <v>56</v>
          </cell>
          <cell r="D2078" t="str">
            <v>ON</v>
          </cell>
          <cell r="E2078" t="str">
            <v>Refinance External</v>
          </cell>
          <cell r="F2078" t="str">
            <v>Fixed</v>
          </cell>
          <cell r="I2078">
            <v>34.799999999999997</v>
          </cell>
          <cell r="J2078">
            <v>34.590000000000003</v>
          </cell>
          <cell r="K2078" t="str">
            <v>HiRatio</v>
          </cell>
          <cell r="L2078">
            <v>0</v>
          </cell>
          <cell r="M2078" t="str">
            <v>Owner-Occupied</v>
          </cell>
          <cell r="N2078">
            <v>4</v>
          </cell>
          <cell r="O2078">
            <v>41484</v>
          </cell>
          <cell r="P2078" t="str">
            <v>Current</v>
          </cell>
        </row>
        <row r="2079">
          <cell r="B2079">
            <v>42265</v>
          </cell>
          <cell r="C2079">
            <v>16</v>
          </cell>
          <cell r="D2079" t="str">
            <v>ON</v>
          </cell>
          <cell r="E2079" t="str">
            <v>Purchase</v>
          </cell>
          <cell r="F2079" t="str">
            <v>ARM</v>
          </cell>
          <cell r="I2079">
            <v>31.83</v>
          </cell>
          <cell r="J2079">
            <v>28.11</v>
          </cell>
          <cell r="K2079" t="str">
            <v>Conv</v>
          </cell>
          <cell r="L2079">
            <v>553500.49</v>
          </cell>
          <cell r="M2079" t="str">
            <v>Owner-Occupied</v>
          </cell>
          <cell r="N2079">
            <v>0</v>
          </cell>
          <cell r="O2079">
            <v>43831</v>
          </cell>
          <cell r="P2079" t="str">
            <v>Current</v>
          </cell>
        </row>
        <row r="2080">
          <cell r="B2080">
            <v>42521</v>
          </cell>
          <cell r="C2080">
            <v>8</v>
          </cell>
          <cell r="D2080" t="str">
            <v>ON</v>
          </cell>
          <cell r="E2080" t="str">
            <v>Portable</v>
          </cell>
          <cell r="F2080" t="str">
            <v>Fixed</v>
          </cell>
          <cell r="I2080">
            <v>39.619999999999997</v>
          </cell>
          <cell r="J2080">
            <v>24.3</v>
          </cell>
          <cell r="K2080" t="str">
            <v>Conv</v>
          </cell>
          <cell r="L2080">
            <v>257120.51</v>
          </cell>
          <cell r="M2080" t="str">
            <v>Owner-Occupied</v>
          </cell>
          <cell r="N2080">
            <v>0</v>
          </cell>
          <cell r="O2080">
            <v>43831</v>
          </cell>
          <cell r="P2080" t="str">
            <v>Current</v>
          </cell>
        </row>
        <row r="2081">
          <cell r="B2081">
            <v>41852</v>
          </cell>
          <cell r="C2081">
            <v>29</v>
          </cell>
          <cell r="D2081" t="str">
            <v>AB</v>
          </cell>
          <cell r="E2081" t="str">
            <v>Refinance External</v>
          </cell>
          <cell r="F2081" t="str">
            <v>ARM</v>
          </cell>
          <cell r="I2081">
            <v>18.54</v>
          </cell>
          <cell r="J2081">
            <v>16.989999999999998</v>
          </cell>
          <cell r="K2081" t="str">
            <v>Conv</v>
          </cell>
          <cell r="L2081">
            <v>221039.21</v>
          </cell>
          <cell r="M2081" t="str">
            <v>Owner-Occupied</v>
          </cell>
          <cell r="N2081">
            <v>0</v>
          </cell>
          <cell r="O2081">
            <v>43831</v>
          </cell>
          <cell r="P2081" t="str">
            <v>Current</v>
          </cell>
        </row>
        <row r="2082">
          <cell r="B2082">
            <v>42324</v>
          </cell>
          <cell r="C2082">
            <v>14</v>
          </cell>
          <cell r="D2082" t="str">
            <v>AB</v>
          </cell>
          <cell r="E2082" t="str">
            <v>Purchase</v>
          </cell>
          <cell r="F2082" t="str">
            <v>Fixed</v>
          </cell>
          <cell r="I2082">
            <v>29.09</v>
          </cell>
          <cell r="J2082">
            <v>28.25</v>
          </cell>
          <cell r="K2082" t="str">
            <v>Conv</v>
          </cell>
          <cell r="L2082">
            <v>371758.59</v>
          </cell>
          <cell r="M2082" t="str">
            <v>Owner-Occupied</v>
          </cell>
          <cell r="N2082">
            <v>0</v>
          </cell>
          <cell r="O2082">
            <v>43831</v>
          </cell>
          <cell r="P2082" t="str">
            <v>Current</v>
          </cell>
        </row>
        <row r="2083">
          <cell r="B2083">
            <v>41057</v>
          </cell>
          <cell r="C2083">
            <v>56</v>
          </cell>
          <cell r="D2083" t="str">
            <v>MB</v>
          </cell>
          <cell r="E2083" t="str">
            <v>Purchase</v>
          </cell>
          <cell r="F2083" t="str">
            <v>Fixed</v>
          </cell>
          <cell r="I2083">
            <v>22.28</v>
          </cell>
          <cell r="J2083">
            <v>21.54</v>
          </cell>
          <cell r="K2083" t="str">
            <v>HiRatio</v>
          </cell>
          <cell r="L2083">
            <v>0</v>
          </cell>
          <cell r="M2083" t="str">
            <v>Owner-Occupied</v>
          </cell>
          <cell r="N2083">
            <v>4</v>
          </cell>
          <cell r="O2083">
            <v>41906</v>
          </cell>
          <cell r="P2083" t="str">
            <v>Current</v>
          </cell>
        </row>
        <row r="2084">
          <cell r="B2084">
            <v>40724</v>
          </cell>
          <cell r="C2084">
            <v>67</v>
          </cell>
          <cell r="D2084" t="str">
            <v>AB</v>
          </cell>
          <cell r="E2084" t="str">
            <v>Purchase</v>
          </cell>
          <cell r="F2084" t="str">
            <v>Fixed</v>
          </cell>
          <cell r="I2084">
            <v>40.880000000000003</v>
          </cell>
          <cell r="J2084">
            <v>40.729999999999997</v>
          </cell>
          <cell r="K2084" t="str">
            <v>HiRatio</v>
          </cell>
          <cell r="L2084">
            <v>251536.02</v>
          </cell>
          <cell r="M2084" t="str">
            <v>Owner-Occupied</v>
          </cell>
          <cell r="N2084">
            <v>0</v>
          </cell>
          <cell r="O2084">
            <v>43831</v>
          </cell>
          <cell r="P2084" t="str">
            <v>Current</v>
          </cell>
        </row>
        <row r="2085">
          <cell r="B2085">
            <v>41484</v>
          </cell>
          <cell r="C2085">
            <v>42</v>
          </cell>
          <cell r="D2085" t="str">
            <v>ON</v>
          </cell>
          <cell r="E2085" t="str">
            <v>Purchase with Improvements</v>
          </cell>
          <cell r="F2085" t="str">
            <v>Fixed</v>
          </cell>
          <cell r="I2085">
            <v>38.409999999999997</v>
          </cell>
          <cell r="J2085">
            <v>19.45</v>
          </cell>
          <cell r="K2085" t="str">
            <v>HiRatio</v>
          </cell>
          <cell r="L2085">
            <v>0</v>
          </cell>
          <cell r="M2085" t="str">
            <v>Owner-Occupied</v>
          </cell>
          <cell r="N2085">
            <v>4</v>
          </cell>
          <cell r="O2085">
            <v>42381</v>
          </cell>
          <cell r="P2085" t="str">
            <v>Current</v>
          </cell>
        </row>
        <row r="2086">
          <cell r="B2086">
            <v>42461</v>
          </cell>
          <cell r="C2086">
            <v>9</v>
          </cell>
          <cell r="D2086" t="str">
            <v>ON</v>
          </cell>
          <cell r="E2086" t="str">
            <v>Purchase</v>
          </cell>
          <cell r="F2086" t="str">
            <v>Fixed</v>
          </cell>
          <cell r="I2086">
            <v>28.44</v>
          </cell>
          <cell r="J2086">
            <v>27.8</v>
          </cell>
          <cell r="K2086" t="str">
            <v>Conv</v>
          </cell>
          <cell r="L2086">
            <v>272415.65000000002</v>
          </cell>
          <cell r="M2086" t="str">
            <v>Owner-Occupied</v>
          </cell>
          <cell r="N2086">
            <v>0</v>
          </cell>
          <cell r="O2086">
            <v>43831</v>
          </cell>
          <cell r="P2086" t="str">
            <v>Current</v>
          </cell>
        </row>
        <row r="2087">
          <cell r="B2087">
            <v>41040</v>
          </cell>
          <cell r="C2087">
            <v>56</v>
          </cell>
          <cell r="D2087" t="str">
            <v>AB</v>
          </cell>
          <cell r="E2087" t="str">
            <v>Portable</v>
          </cell>
          <cell r="F2087" t="str">
            <v>Fixed</v>
          </cell>
          <cell r="I2087">
            <v>40.520000000000003</v>
          </cell>
          <cell r="J2087">
            <v>31.92</v>
          </cell>
          <cell r="K2087" t="str">
            <v>HiRatio</v>
          </cell>
          <cell r="L2087">
            <v>372352.28</v>
          </cell>
          <cell r="M2087" t="str">
            <v>Owner-Occupied</v>
          </cell>
          <cell r="N2087">
            <v>0</v>
          </cell>
          <cell r="O2087">
            <v>43831</v>
          </cell>
          <cell r="P2087" t="str">
            <v>Current</v>
          </cell>
        </row>
        <row r="2088">
          <cell r="B2088">
            <v>40484</v>
          </cell>
          <cell r="C2088">
            <v>74</v>
          </cell>
          <cell r="D2088" t="str">
            <v>AB</v>
          </cell>
          <cell r="E2088" t="str">
            <v>Refinance External</v>
          </cell>
          <cell r="F2088" t="str">
            <v>ARM</v>
          </cell>
          <cell r="I2088">
            <v>30.25</v>
          </cell>
          <cell r="J2088">
            <v>17.690000000000001</v>
          </cell>
          <cell r="K2088" t="str">
            <v>Conv</v>
          </cell>
          <cell r="L2088">
            <v>0</v>
          </cell>
          <cell r="M2088" t="str">
            <v>Rental</v>
          </cell>
          <cell r="N2088">
            <v>4</v>
          </cell>
          <cell r="O2088">
            <v>41495</v>
          </cell>
          <cell r="P2088" t="str">
            <v>Current</v>
          </cell>
        </row>
        <row r="2089">
          <cell r="B2089">
            <v>41478</v>
          </cell>
          <cell r="C2089">
            <v>42</v>
          </cell>
          <cell r="D2089" t="str">
            <v>PE</v>
          </cell>
          <cell r="E2089" t="str">
            <v>Purchase with Improvements</v>
          </cell>
          <cell r="F2089" t="str">
            <v>Fixed</v>
          </cell>
          <cell r="I2089">
            <v>21.09</v>
          </cell>
          <cell r="J2089">
            <v>17.03</v>
          </cell>
          <cell r="K2089" t="str">
            <v>HiRatio</v>
          </cell>
          <cell r="L2089">
            <v>115566.79</v>
          </cell>
          <cell r="M2089" t="str">
            <v>Owner-Occupied</v>
          </cell>
          <cell r="N2089">
            <v>0</v>
          </cell>
          <cell r="O2089">
            <v>43831</v>
          </cell>
          <cell r="P2089" t="str">
            <v>Current</v>
          </cell>
        </row>
        <row r="2090">
          <cell r="B2090">
            <v>41257</v>
          </cell>
          <cell r="C2090">
            <v>49</v>
          </cell>
          <cell r="D2090" t="str">
            <v>AB</v>
          </cell>
          <cell r="E2090" t="str">
            <v>Purchase</v>
          </cell>
          <cell r="F2090" t="str">
            <v>Fixed</v>
          </cell>
          <cell r="I2090">
            <v>33.46</v>
          </cell>
          <cell r="J2090">
            <v>21.71</v>
          </cell>
          <cell r="K2090" t="str">
            <v>HiRatio</v>
          </cell>
          <cell r="L2090">
            <v>573642.21</v>
          </cell>
          <cell r="M2090" t="str">
            <v>Owner-Occupied</v>
          </cell>
          <cell r="N2090">
            <v>0</v>
          </cell>
          <cell r="O2090">
            <v>43831</v>
          </cell>
          <cell r="P2090" t="str">
            <v>Current</v>
          </cell>
        </row>
        <row r="2091">
          <cell r="B2091">
            <v>42346</v>
          </cell>
          <cell r="C2091">
            <v>13</v>
          </cell>
          <cell r="D2091" t="str">
            <v>ON</v>
          </cell>
          <cell r="E2091" t="str">
            <v>Purchase</v>
          </cell>
          <cell r="F2091" t="str">
            <v>ARM</v>
          </cell>
          <cell r="I2091">
            <v>27.59</v>
          </cell>
          <cell r="J2091">
            <v>26.91</v>
          </cell>
          <cell r="K2091" t="str">
            <v>Conv</v>
          </cell>
          <cell r="L2091">
            <v>255959.79</v>
          </cell>
          <cell r="M2091" t="str">
            <v>Owner-Occupied</v>
          </cell>
          <cell r="N2091">
            <v>0</v>
          </cell>
          <cell r="O2091">
            <v>43831</v>
          </cell>
          <cell r="P2091" t="str">
            <v>Current</v>
          </cell>
        </row>
        <row r="2092">
          <cell r="B2092">
            <v>42433</v>
          </cell>
          <cell r="C2092">
            <v>10</v>
          </cell>
          <cell r="D2092" t="str">
            <v>ON</v>
          </cell>
          <cell r="E2092" t="str">
            <v>Transfer</v>
          </cell>
          <cell r="F2092" t="str">
            <v>Fixed</v>
          </cell>
          <cell r="I2092">
            <v>19.46</v>
          </cell>
          <cell r="J2092">
            <v>16.309999999999999</v>
          </cell>
          <cell r="K2092" t="str">
            <v>Conv</v>
          </cell>
          <cell r="L2092">
            <v>135643.4</v>
          </cell>
          <cell r="M2092" t="str">
            <v>Owner-Occupied</v>
          </cell>
          <cell r="N2092">
            <v>0</v>
          </cell>
          <cell r="O2092">
            <v>43831</v>
          </cell>
          <cell r="P2092" t="str">
            <v>Current</v>
          </cell>
        </row>
        <row r="2093">
          <cell r="B2093">
            <v>41103</v>
          </cell>
          <cell r="C2093">
            <v>54</v>
          </cell>
          <cell r="D2093" t="str">
            <v>ON</v>
          </cell>
          <cell r="E2093" t="str">
            <v>Purchase</v>
          </cell>
          <cell r="F2093" t="str">
            <v>Fixed</v>
          </cell>
          <cell r="I2093">
            <v>35.79</v>
          </cell>
          <cell r="J2093">
            <v>35.79</v>
          </cell>
          <cell r="K2093" t="str">
            <v>Conv</v>
          </cell>
          <cell r="L2093">
            <v>0</v>
          </cell>
          <cell r="M2093" t="str">
            <v>Owner-Occupied</v>
          </cell>
          <cell r="N2093">
            <v>4</v>
          </cell>
          <cell r="O2093">
            <v>42040</v>
          </cell>
          <cell r="P2093" t="str">
            <v>Current</v>
          </cell>
        </row>
        <row r="2094">
          <cell r="B2094">
            <v>42640</v>
          </cell>
          <cell r="C2094">
            <v>4</v>
          </cell>
          <cell r="D2094" t="str">
            <v>ON</v>
          </cell>
          <cell r="E2094" t="str">
            <v>Refinance External</v>
          </cell>
          <cell r="F2094" t="str">
            <v>Fixed</v>
          </cell>
          <cell r="I2094">
            <v>28.47</v>
          </cell>
          <cell r="J2094">
            <v>28.47</v>
          </cell>
          <cell r="K2094" t="str">
            <v>Conv</v>
          </cell>
          <cell r="L2094">
            <v>378293.66</v>
          </cell>
          <cell r="M2094" t="str">
            <v>Owner-Occupied</v>
          </cell>
          <cell r="N2094">
            <v>0</v>
          </cell>
          <cell r="O2094">
            <v>43831</v>
          </cell>
          <cell r="P2094" t="str">
            <v>Current</v>
          </cell>
        </row>
        <row r="2095">
          <cell r="B2095">
            <v>41579</v>
          </cell>
          <cell r="C2095">
            <v>38</v>
          </cell>
          <cell r="D2095" t="str">
            <v>AB</v>
          </cell>
          <cell r="E2095" t="str">
            <v>Purchase with Improvements</v>
          </cell>
          <cell r="F2095" t="str">
            <v>ARM</v>
          </cell>
          <cell r="I2095">
            <v>37.659999999999997</v>
          </cell>
          <cell r="J2095">
            <v>9.82</v>
          </cell>
          <cell r="K2095" t="str">
            <v>HiRatio</v>
          </cell>
          <cell r="L2095">
            <v>399453.77</v>
          </cell>
          <cell r="M2095" t="str">
            <v>Owner-Occupied</v>
          </cell>
          <cell r="N2095">
            <v>0</v>
          </cell>
          <cell r="O2095">
            <v>43831</v>
          </cell>
          <cell r="P2095" t="str">
            <v>Current</v>
          </cell>
        </row>
        <row r="2096">
          <cell r="B2096">
            <v>41841</v>
          </cell>
          <cell r="C2096">
            <v>30</v>
          </cell>
          <cell r="D2096" t="str">
            <v>ON</v>
          </cell>
          <cell r="E2096" t="str">
            <v>Purchase</v>
          </cell>
          <cell r="F2096" t="str">
            <v>Fixed</v>
          </cell>
          <cell r="I2096">
            <v>31.47</v>
          </cell>
          <cell r="J2096">
            <v>23.53</v>
          </cell>
          <cell r="K2096" t="str">
            <v>HiRatio</v>
          </cell>
          <cell r="L2096">
            <v>218314.19</v>
          </cell>
          <cell r="M2096" t="str">
            <v>Owner-Occupied</v>
          </cell>
          <cell r="N2096">
            <v>0</v>
          </cell>
          <cell r="O2096">
            <v>43831</v>
          </cell>
          <cell r="P2096" t="str">
            <v>Current</v>
          </cell>
        </row>
        <row r="2097">
          <cell r="B2097">
            <v>40739</v>
          </cell>
          <cell r="C2097">
            <v>66</v>
          </cell>
          <cell r="D2097" t="str">
            <v>AB</v>
          </cell>
          <cell r="E2097" t="str">
            <v>Purchase</v>
          </cell>
          <cell r="F2097" t="str">
            <v>Fixed</v>
          </cell>
          <cell r="I2097">
            <v>31.57</v>
          </cell>
          <cell r="J2097">
            <v>22.24</v>
          </cell>
          <cell r="K2097" t="str">
            <v>Conv</v>
          </cell>
          <cell r="L2097">
            <v>0</v>
          </cell>
          <cell r="M2097" t="str">
            <v>Owner-Occupied</v>
          </cell>
          <cell r="N2097">
            <v>4</v>
          </cell>
          <cell r="O2097">
            <v>41113</v>
          </cell>
          <cell r="P2097" t="str">
            <v>Current</v>
          </cell>
        </row>
        <row r="2098">
          <cell r="B2098">
            <v>42478</v>
          </cell>
          <cell r="C2098">
            <v>9</v>
          </cell>
          <cell r="D2098" t="str">
            <v>ON</v>
          </cell>
          <cell r="E2098" t="str">
            <v>Purchase</v>
          </cell>
          <cell r="F2098" t="str">
            <v>ARM</v>
          </cell>
          <cell r="I2098">
            <v>38.94</v>
          </cell>
          <cell r="J2098">
            <v>16.13</v>
          </cell>
          <cell r="K2098" t="str">
            <v>Conv</v>
          </cell>
          <cell r="L2098">
            <v>316548.65000000002</v>
          </cell>
          <cell r="M2098" t="str">
            <v>Rental</v>
          </cell>
          <cell r="N2098">
            <v>0</v>
          </cell>
          <cell r="O2098">
            <v>43831</v>
          </cell>
          <cell r="P2098" t="str">
            <v>Current</v>
          </cell>
        </row>
        <row r="2099">
          <cell r="B2099">
            <v>42377</v>
          </cell>
          <cell r="C2099">
            <v>12</v>
          </cell>
          <cell r="D2099" t="str">
            <v>ON</v>
          </cell>
          <cell r="E2099" t="str">
            <v>Purchase</v>
          </cell>
          <cell r="F2099" t="str">
            <v>Fixed</v>
          </cell>
          <cell r="I2099">
            <v>37.340000000000003</v>
          </cell>
          <cell r="J2099">
            <v>18.579999999999998</v>
          </cell>
          <cell r="K2099" t="str">
            <v>HiRatio</v>
          </cell>
          <cell r="L2099">
            <v>223091.42</v>
          </cell>
          <cell r="M2099" t="str">
            <v>Owner-Occupied</v>
          </cell>
          <cell r="N2099">
            <v>0</v>
          </cell>
          <cell r="O2099">
            <v>43831</v>
          </cell>
          <cell r="P2099" t="str">
            <v>Current</v>
          </cell>
        </row>
        <row r="2100">
          <cell r="B2100">
            <v>42626</v>
          </cell>
          <cell r="C2100">
            <v>4</v>
          </cell>
          <cell r="D2100" t="str">
            <v>ON</v>
          </cell>
          <cell r="E2100" t="str">
            <v>Refinance External</v>
          </cell>
          <cell r="F2100" t="str">
            <v>ARM</v>
          </cell>
          <cell r="I2100">
            <v>31.6</v>
          </cell>
          <cell r="J2100">
            <v>23.98</v>
          </cell>
          <cell r="K2100" t="str">
            <v>Conv</v>
          </cell>
          <cell r="L2100">
            <v>795668.09</v>
          </cell>
          <cell r="M2100" t="str">
            <v>Owner-Occupied</v>
          </cell>
          <cell r="N2100">
            <v>0</v>
          </cell>
          <cell r="O2100">
            <v>43831</v>
          </cell>
          <cell r="P2100" t="str">
            <v>Current</v>
          </cell>
        </row>
        <row r="2101">
          <cell r="B2101">
            <v>42517</v>
          </cell>
          <cell r="C2101">
            <v>8</v>
          </cell>
          <cell r="D2101" t="str">
            <v>ON</v>
          </cell>
          <cell r="E2101" t="str">
            <v>Refinance External</v>
          </cell>
          <cell r="F2101" t="str">
            <v>ARM</v>
          </cell>
          <cell r="I2101">
            <v>39.43</v>
          </cell>
          <cell r="J2101">
            <v>30.83</v>
          </cell>
          <cell r="K2101" t="str">
            <v>Conv</v>
          </cell>
          <cell r="L2101">
            <v>323782.28000000003</v>
          </cell>
          <cell r="M2101" t="str">
            <v>Owner-Occupied</v>
          </cell>
          <cell r="N2101">
            <v>0</v>
          </cell>
          <cell r="O2101">
            <v>43831</v>
          </cell>
          <cell r="P2101" t="str">
            <v>Current</v>
          </cell>
        </row>
        <row r="2102">
          <cell r="B2102">
            <v>42300</v>
          </cell>
          <cell r="C2102">
            <v>15</v>
          </cell>
          <cell r="D2102" t="str">
            <v>ON</v>
          </cell>
          <cell r="E2102" t="str">
            <v>Purchase</v>
          </cell>
          <cell r="F2102" t="str">
            <v>ARM</v>
          </cell>
          <cell r="I2102">
            <v>26.52</v>
          </cell>
          <cell r="J2102">
            <v>21.65</v>
          </cell>
          <cell r="K2102" t="str">
            <v>HiRatio</v>
          </cell>
          <cell r="L2102">
            <v>555629.81000000006</v>
          </cell>
          <cell r="M2102" t="str">
            <v>Owner-Occupied</v>
          </cell>
          <cell r="N2102">
            <v>0</v>
          </cell>
          <cell r="O2102">
            <v>43831</v>
          </cell>
          <cell r="P2102" t="str">
            <v>Current</v>
          </cell>
        </row>
        <row r="2103">
          <cell r="B2103">
            <v>42766</v>
          </cell>
          <cell r="C2103">
            <v>0</v>
          </cell>
          <cell r="D2103" t="str">
            <v>ON</v>
          </cell>
          <cell r="E2103" t="str">
            <v>Purchase</v>
          </cell>
          <cell r="F2103" t="str">
            <v>Fixed</v>
          </cell>
          <cell r="I2103">
            <v>22.19</v>
          </cell>
          <cell r="J2103">
            <v>18.559999999999999</v>
          </cell>
          <cell r="K2103" t="str">
            <v>HiRatio</v>
          </cell>
          <cell r="L2103">
            <v>322560</v>
          </cell>
          <cell r="M2103" t="str">
            <v>Owner-Occupied</v>
          </cell>
          <cell r="N2103">
            <v>0</v>
          </cell>
          <cell r="O2103">
            <v>43831</v>
          </cell>
          <cell r="P2103" t="str">
            <v>Current</v>
          </cell>
        </row>
        <row r="2104">
          <cell r="B2104">
            <v>40529</v>
          </cell>
          <cell r="C2104">
            <v>73</v>
          </cell>
          <cell r="D2104" t="str">
            <v>AB</v>
          </cell>
          <cell r="E2104" t="str">
            <v>Refinance External</v>
          </cell>
          <cell r="F2104" t="str">
            <v>Fixed</v>
          </cell>
          <cell r="I2104">
            <v>41.59</v>
          </cell>
          <cell r="J2104">
            <v>23.63</v>
          </cell>
          <cell r="K2104" t="str">
            <v>Conv</v>
          </cell>
          <cell r="L2104">
            <v>0</v>
          </cell>
          <cell r="M2104" t="str">
            <v>Owner-Occupied</v>
          </cell>
          <cell r="N2104">
            <v>4</v>
          </cell>
          <cell r="O2104">
            <v>41001</v>
          </cell>
          <cell r="P2104" t="str">
            <v>Current</v>
          </cell>
        </row>
        <row r="2105">
          <cell r="B2105">
            <v>42704</v>
          </cell>
          <cell r="C2105">
            <v>2</v>
          </cell>
          <cell r="D2105" t="str">
            <v>ON</v>
          </cell>
          <cell r="E2105" t="str">
            <v>Purchase</v>
          </cell>
          <cell r="F2105" t="str">
            <v>Fixed</v>
          </cell>
          <cell r="I2105">
            <v>34.71</v>
          </cell>
          <cell r="J2105">
            <v>27.02</v>
          </cell>
          <cell r="K2105" t="str">
            <v>HiRatio</v>
          </cell>
          <cell r="L2105">
            <v>536105.42000000004</v>
          </cell>
          <cell r="M2105" t="str">
            <v>Owner-Occupied</v>
          </cell>
          <cell r="N2105">
            <v>0</v>
          </cell>
          <cell r="O2105">
            <v>43831</v>
          </cell>
          <cell r="P2105" t="str">
            <v>Current</v>
          </cell>
        </row>
        <row r="2106">
          <cell r="B2106">
            <v>40409</v>
          </cell>
          <cell r="C2106">
            <v>77</v>
          </cell>
          <cell r="D2106" t="str">
            <v>ON</v>
          </cell>
          <cell r="E2106" t="str">
            <v>Refinance External</v>
          </cell>
          <cell r="F2106" t="str">
            <v>Fixed</v>
          </cell>
          <cell r="I2106">
            <v>36.590000000000003</v>
          </cell>
          <cell r="J2106">
            <v>26.56</v>
          </cell>
          <cell r="K2106" t="str">
            <v>Conv</v>
          </cell>
          <cell r="L2106">
            <v>281740.24</v>
          </cell>
          <cell r="M2106" t="str">
            <v>Owner-Occupied</v>
          </cell>
          <cell r="N2106">
            <v>0</v>
          </cell>
          <cell r="O2106">
            <v>43831</v>
          </cell>
          <cell r="P2106" t="str">
            <v>Current</v>
          </cell>
        </row>
        <row r="2107">
          <cell r="B2107">
            <v>40842</v>
          </cell>
          <cell r="C2107">
            <v>63</v>
          </cell>
          <cell r="D2107" t="str">
            <v>ON</v>
          </cell>
          <cell r="E2107" t="str">
            <v>Purchase</v>
          </cell>
          <cell r="F2107" t="str">
            <v>Fixed</v>
          </cell>
          <cell r="I2107">
            <v>31.65</v>
          </cell>
          <cell r="J2107">
            <v>29.69</v>
          </cell>
          <cell r="K2107" t="str">
            <v>Conv</v>
          </cell>
          <cell r="L2107">
            <v>0</v>
          </cell>
          <cell r="M2107" t="str">
            <v>Owner-Occupied</v>
          </cell>
          <cell r="N2107">
            <v>4</v>
          </cell>
          <cell r="O2107">
            <v>42670</v>
          </cell>
          <cell r="P2107" t="str">
            <v>Current</v>
          </cell>
        </row>
        <row r="2108">
          <cell r="B2108">
            <v>42555</v>
          </cell>
          <cell r="C2108">
            <v>6</v>
          </cell>
          <cell r="D2108" t="str">
            <v>AB</v>
          </cell>
          <cell r="E2108" t="str">
            <v>Purchase</v>
          </cell>
          <cell r="F2108" t="str">
            <v>ARM</v>
          </cell>
          <cell r="I2108">
            <v>34.39</v>
          </cell>
          <cell r="J2108">
            <v>23.79</v>
          </cell>
          <cell r="K2108" t="str">
            <v>Conv</v>
          </cell>
          <cell r="L2108">
            <v>347885.64</v>
          </cell>
          <cell r="M2108" t="str">
            <v>Owner-Occupied</v>
          </cell>
          <cell r="N2108">
            <v>0</v>
          </cell>
          <cell r="O2108">
            <v>43831</v>
          </cell>
          <cell r="P2108" t="str">
            <v>Current</v>
          </cell>
        </row>
        <row r="2109">
          <cell r="B2109">
            <v>41039</v>
          </cell>
          <cell r="C2109">
            <v>56</v>
          </cell>
          <cell r="D2109" t="str">
            <v>BC</v>
          </cell>
          <cell r="E2109" t="str">
            <v>Purchase</v>
          </cell>
          <cell r="F2109" t="str">
            <v>ARM</v>
          </cell>
          <cell r="I2109">
            <v>40.44</v>
          </cell>
          <cell r="J2109">
            <v>25.29</v>
          </cell>
          <cell r="K2109" t="str">
            <v>Conv</v>
          </cell>
          <cell r="L2109">
            <v>381045.62</v>
          </cell>
          <cell r="M2109" t="str">
            <v>Owner-Occupied</v>
          </cell>
          <cell r="N2109">
            <v>0</v>
          </cell>
          <cell r="O2109">
            <v>43831</v>
          </cell>
          <cell r="P2109" t="str">
            <v>Current</v>
          </cell>
        </row>
        <row r="2110">
          <cell r="B2110">
            <v>42082</v>
          </cell>
          <cell r="C2110">
            <v>22</v>
          </cell>
          <cell r="D2110" t="str">
            <v>ON</v>
          </cell>
          <cell r="E2110" t="str">
            <v>Purchase</v>
          </cell>
          <cell r="F2110" t="str">
            <v>ARM</v>
          </cell>
          <cell r="I2110">
            <v>13.02</v>
          </cell>
          <cell r="J2110">
            <v>11.94</v>
          </cell>
          <cell r="K2110" t="str">
            <v>Conv</v>
          </cell>
          <cell r="L2110">
            <v>132436.44</v>
          </cell>
          <cell r="M2110" t="str">
            <v>Owner-Occupied</v>
          </cell>
          <cell r="N2110">
            <v>0</v>
          </cell>
          <cell r="O2110">
            <v>43831</v>
          </cell>
          <cell r="P2110" t="str">
            <v>Current</v>
          </cell>
        </row>
        <row r="2111">
          <cell r="B2111">
            <v>42310</v>
          </cell>
          <cell r="C2111">
            <v>14</v>
          </cell>
          <cell r="D2111" t="str">
            <v>ON</v>
          </cell>
          <cell r="E2111" t="str">
            <v>Purchase</v>
          </cell>
          <cell r="F2111" t="str">
            <v>ARM</v>
          </cell>
          <cell r="I2111">
            <v>28.02</v>
          </cell>
          <cell r="J2111">
            <v>19.14</v>
          </cell>
          <cell r="K2111" t="str">
            <v>HiRatio</v>
          </cell>
          <cell r="L2111">
            <v>473977.87</v>
          </cell>
          <cell r="M2111" t="str">
            <v>Owner-Occupied</v>
          </cell>
          <cell r="N2111">
            <v>0</v>
          </cell>
          <cell r="O2111">
            <v>43831</v>
          </cell>
          <cell r="P2111" t="str">
            <v>Current</v>
          </cell>
        </row>
        <row r="2112">
          <cell r="B2112">
            <v>41848</v>
          </cell>
          <cell r="C2112">
            <v>30</v>
          </cell>
          <cell r="D2112" t="str">
            <v>BC</v>
          </cell>
          <cell r="E2112" t="str">
            <v>Purchase</v>
          </cell>
          <cell r="F2112" t="str">
            <v>Fixed</v>
          </cell>
          <cell r="I2112">
            <v>39.36</v>
          </cell>
          <cell r="J2112">
            <v>26.89</v>
          </cell>
          <cell r="K2112" t="str">
            <v>HiRatio</v>
          </cell>
          <cell r="L2112">
            <v>324472.37</v>
          </cell>
          <cell r="M2112" t="str">
            <v>Owner-Occupied</v>
          </cell>
          <cell r="N2112">
            <v>0</v>
          </cell>
          <cell r="O2112">
            <v>43831</v>
          </cell>
          <cell r="P2112" t="str">
            <v>Current</v>
          </cell>
        </row>
        <row r="2113">
          <cell r="B2113">
            <v>41764</v>
          </cell>
          <cell r="C2113">
            <v>32</v>
          </cell>
          <cell r="D2113" t="str">
            <v>AB</v>
          </cell>
          <cell r="E2113" t="str">
            <v>Transfer</v>
          </cell>
          <cell r="F2113" t="str">
            <v>Fixed</v>
          </cell>
          <cell r="I2113">
            <v>42.56</v>
          </cell>
          <cell r="J2113">
            <v>17.38</v>
          </cell>
          <cell r="K2113" t="str">
            <v>HiRatio</v>
          </cell>
          <cell r="L2113">
            <v>0</v>
          </cell>
          <cell r="M2113" t="str">
            <v>Owner-Occupied</v>
          </cell>
          <cell r="N2113">
            <v>4</v>
          </cell>
          <cell r="O2113">
            <v>42369</v>
          </cell>
          <cell r="P2113" t="str">
            <v>Current</v>
          </cell>
        </row>
        <row r="2114">
          <cell r="B2114">
            <v>42167</v>
          </cell>
          <cell r="C2114">
            <v>19</v>
          </cell>
          <cell r="D2114" t="str">
            <v>ON</v>
          </cell>
          <cell r="E2114" t="str">
            <v>Purchase with Improvements</v>
          </cell>
          <cell r="F2114" t="str">
            <v>Fixed</v>
          </cell>
          <cell r="I2114">
            <v>41.71</v>
          </cell>
          <cell r="J2114">
            <v>36.979999999999997</v>
          </cell>
          <cell r="K2114" t="str">
            <v>HiRatio</v>
          </cell>
          <cell r="L2114">
            <v>215619.63</v>
          </cell>
          <cell r="M2114" t="str">
            <v>Owner-Occupied</v>
          </cell>
          <cell r="N2114">
            <v>0</v>
          </cell>
          <cell r="O2114">
            <v>43831</v>
          </cell>
          <cell r="P2114" t="str">
            <v>Current</v>
          </cell>
        </row>
        <row r="2115">
          <cell r="B2115">
            <v>42090</v>
          </cell>
          <cell r="C2115">
            <v>22</v>
          </cell>
          <cell r="D2115" t="str">
            <v>ON</v>
          </cell>
          <cell r="E2115" t="str">
            <v>Transfer</v>
          </cell>
          <cell r="F2115" t="str">
            <v>ARM</v>
          </cell>
          <cell r="I2115">
            <v>17.32</v>
          </cell>
          <cell r="J2115">
            <v>13.8</v>
          </cell>
          <cell r="K2115" t="str">
            <v>Conv</v>
          </cell>
          <cell r="L2115">
            <v>144592.20000000001</v>
          </cell>
          <cell r="M2115" t="str">
            <v>Owner-Occupied</v>
          </cell>
          <cell r="N2115">
            <v>0</v>
          </cell>
          <cell r="O2115">
            <v>43831</v>
          </cell>
          <cell r="P2115" t="str">
            <v>Current</v>
          </cell>
        </row>
        <row r="2116">
          <cell r="B2116">
            <v>42215</v>
          </cell>
          <cell r="C2116">
            <v>18</v>
          </cell>
          <cell r="D2116" t="str">
            <v>ON</v>
          </cell>
          <cell r="E2116" t="str">
            <v>Purchase</v>
          </cell>
          <cell r="F2116" t="str">
            <v>Fixed</v>
          </cell>
          <cell r="I2116">
            <v>35</v>
          </cell>
          <cell r="J2116">
            <v>24.51</v>
          </cell>
          <cell r="K2116" t="str">
            <v>HiRatio</v>
          </cell>
          <cell r="L2116">
            <v>338993.4</v>
          </cell>
          <cell r="M2116" t="str">
            <v>Owner-Occupied</v>
          </cell>
          <cell r="N2116">
            <v>0</v>
          </cell>
          <cell r="O2116">
            <v>43831</v>
          </cell>
          <cell r="P2116" t="str">
            <v>Current</v>
          </cell>
        </row>
        <row r="2117">
          <cell r="B2117">
            <v>41054</v>
          </cell>
          <cell r="C2117">
            <v>56</v>
          </cell>
          <cell r="D2117" t="str">
            <v>ON</v>
          </cell>
          <cell r="E2117" t="str">
            <v>Purchase</v>
          </cell>
          <cell r="F2117" t="str">
            <v>Fixed</v>
          </cell>
          <cell r="I2117">
            <v>24.86</v>
          </cell>
          <cell r="J2117">
            <v>16.760000000000002</v>
          </cell>
          <cell r="K2117" t="str">
            <v>Conv</v>
          </cell>
          <cell r="L2117">
            <v>217157.07</v>
          </cell>
          <cell r="M2117" t="str">
            <v>Owner-Occupied</v>
          </cell>
          <cell r="N2117">
            <v>0</v>
          </cell>
          <cell r="O2117">
            <v>43831</v>
          </cell>
          <cell r="P2117" t="str">
            <v>Current</v>
          </cell>
        </row>
        <row r="2118">
          <cell r="B2118">
            <v>40767</v>
          </cell>
          <cell r="C2118">
            <v>65</v>
          </cell>
          <cell r="D2118" t="str">
            <v>BC</v>
          </cell>
          <cell r="E2118" t="str">
            <v>Purchase</v>
          </cell>
          <cell r="F2118" t="str">
            <v>Fixed</v>
          </cell>
          <cell r="I2118">
            <v>39.479999999999997</v>
          </cell>
          <cell r="J2118">
            <v>33.71</v>
          </cell>
          <cell r="K2118" t="str">
            <v>HiRatio</v>
          </cell>
          <cell r="L2118">
            <v>0</v>
          </cell>
          <cell r="M2118" t="str">
            <v>Owner-Occupied</v>
          </cell>
          <cell r="N2118">
            <v>4</v>
          </cell>
          <cell r="O2118">
            <v>41240</v>
          </cell>
          <cell r="P2118" t="str">
            <v>Current</v>
          </cell>
        </row>
        <row r="2119">
          <cell r="B2119">
            <v>41746</v>
          </cell>
          <cell r="C2119">
            <v>33</v>
          </cell>
          <cell r="D2119" t="str">
            <v>AB</v>
          </cell>
          <cell r="E2119" t="str">
            <v>Purchase</v>
          </cell>
          <cell r="F2119" t="str">
            <v>Fixed</v>
          </cell>
          <cell r="I2119">
            <v>32.53</v>
          </cell>
          <cell r="J2119">
            <v>30.13</v>
          </cell>
          <cell r="K2119" t="str">
            <v>HiRatio</v>
          </cell>
          <cell r="L2119">
            <v>331710.69</v>
          </cell>
          <cell r="M2119" t="str">
            <v>Owner-Occupied</v>
          </cell>
          <cell r="N2119">
            <v>0</v>
          </cell>
          <cell r="O2119">
            <v>43831</v>
          </cell>
          <cell r="P2119" t="str">
            <v>Current</v>
          </cell>
        </row>
        <row r="2120">
          <cell r="B2120">
            <v>40760</v>
          </cell>
          <cell r="C2120">
            <v>65</v>
          </cell>
          <cell r="D2120" t="str">
            <v>MB</v>
          </cell>
          <cell r="E2120" t="str">
            <v>Purchase</v>
          </cell>
          <cell r="F2120" t="str">
            <v>Fixed</v>
          </cell>
          <cell r="I2120">
            <v>40.020000000000003</v>
          </cell>
          <cell r="J2120">
            <v>7.1</v>
          </cell>
          <cell r="K2120" t="str">
            <v>HiRatio</v>
          </cell>
          <cell r="L2120">
            <v>120804.72</v>
          </cell>
          <cell r="M2120" t="str">
            <v>Second Home</v>
          </cell>
          <cell r="N2120">
            <v>0</v>
          </cell>
          <cell r="O2120">
            <v>43831</v>
          </cell>
          <cell r="P2120" t="str">
            <v>Current</v>
          </cell>
        </row>
        <row r="2121">
          <cell r="B2121">
            <v>42012</v>
          </cell>
          <cell r="C2121">
            <v>24</v>
          </cell>
          <cell r="D2121" t="str">
            <v>ON</v>
          </cell>
          <cell r="E2121" t="str">
            <v>Purchase</v>
          </cell>
          <cell r="F2121" t="str">
            <v>Fixed</v>
          </cell>
          <cell r="I2121">
            <v>42.55</v>
          </cell>
          <cell r="J2121">
            <v>17.16</v>
          </cell>
          <cell r="K2121" t="str">
            <v>HiRatio</v>
          </cell>
          <cell r="L2121">
            <v>297067.32</v>
          </cell>
          <cell r="M2121" t="str">
            <v>Second Home</v>
          </cell>
          <cell r="N2121">
            <v>0</v>
          </cell>
          <cell r="O2121">
            <v>43831</v>
          </cell>
          <cell r="P2121" t="str">
            <v>Current</v>
          </cell>
        </row>
        <row r="2122">
          <cell r="B2122">
            <v>42230</v>
          </cell>
          <cell r="C2122">
            <v>17</v>
          </cell>
          <cell r="D2122" t="str">
            <v>ON</v>
          </cell>
          <cell r="E2122" t="str">
            <v>Purchase</v>
          </cell>
          <cell r="F2122" t="str">
            <v>ARM</v>
          </cell>
          <cell r="I2122">
            <v>17.23</v>
          </cell>
          <cell r="J2122">
            <v>15.98</v>
          </cell>
          <cell r="K2122" t="str">
            <v>Conv</v>
          </cell>
          <cell r="L2122">
            <v>295147.71999999997</v>
          </cell>
          <cell r="M2122" t="str">
            <v>Owner-Occupied</v>
          </cell>
          <cell r="N2122">
            <v>0</v>
          </cell>
          <cell r="O2122">
            <v>43831</v>
          </cell>
          <cell r="P2122" t="str">
            <v>Current</v>
          </cell>
        </row>
        <row r="2123">
          <cell r="B2123">
            <v>40914</v>
          </cell>
          <cell r="C2123">
            <v>60</v>
          </cell>
          <cell r="D2123" t="str">
            <v>ON</v>
          </cell>
          <cell r="E2123" t="str">
            <v>Purchase</v>
          </cell>
          <cell r="F2123" t="str">
            <v>Fixed</v>
          </cell>
          <cell r="I2123">
            <v>17.36</v>
          </cell>
          <cell r="J2123">
            <v>17.21</v>
          </cell>
          <cell r="K2123" t="str">
            <v>Conv</v>
          </cell>
          <cell r="L2123">
            <v>0</v>
          </cell>
          <cell r="M2123" t="str">
            <v>Owner-Occupied</v>
          </cell>
          <cell r="N2123">
            <v>4</v>
          </cell>
          <cell r="O2123">
            <v>42412</v>
          </cell>
          <cell r="P2123" t="str">
            <v>Current</v>
          </cell>
        </row>
        <row r="2124">
          <cell r="B2124">
            <v>41450</v>
          </cell>
          <cell r="C2124">
            <v>43</v>
          </cell>
          <cell r="D2124" t="str">
            <v>BC</v>
          </cell>
          <cell r="E2124" t="str">
            <v>Purchase</v>
          </cell>
          <cell r="F2124" t="str">
            <v>Fixed</v>
          </cell>
          <cell r="I2124">
            <v>38.200000000000003</v>
          </cell>
          <cell r="J2124">
            <v>26.77</v>
          </cell>
          <cell r="K2124" t="str">
            <v>HiRatio</v>
          </cell>
          <cell r="L2124">
            <v>449577.9</v>
          </cell>
          <cell r="M2124" t="str">
            <v>Owner-Occupied</v>
          </cell>
          <cell r="N2124">
            <v>0</v>
          </cell>
          <cell r="O2124">
            <v>43831</v>
          </cell>
          <cell r="P2124" t="str">
            <v>0-29</v>
          </cell>
        </row>
        <row r="2125">
          <cell r="B2125">
            <v>42453</v>
          </cell>
          <cell r="C2125">
            <v>10</v>
          </cell>
          <cell r="D2125" t="str">
            <v>ON</v>
          </cell>
          <cell r="E2125" t="str">
            <v>Purchase</v>
          </cell>
          <cell r="F2125" t="str">
            <v>ARM</v>
          </cell>
          <cell r="I2125">
            <v>32.22</v>
          </cell>
          <cell r="J2125">
            <v>11.18</v>
          </cell>
          <cell r="K2125" t="str">
            <v>Conv</v>
          </cell>
          <cell r="L2125">
            <v>250216.78</v>
          </cell>
          <cell r="M2125" t="str">
            <v>Second Home</v>
          </cell>
          <cell r="N2125">
            <v>0</v>
          </cell>
          <cell r="O2125">
            <v>43831</v>
          </cell>
          <cell r="P2125" t="str">
            <v>Current</v>
          </cell>
        </row>
        <row r="2126">
          <cell r="B2126">
            <v>42613</v>
          </cell>
          <cell r="C2126">
            <v>5</v>
          </cell>
          <cell r="D2126" t="str">
            <v>BC</v>
          </cell>
          <cell r="E2126" t="str">
            <v>Purchase</v>
          </cell>
          <cell r="F2126" t="str">
            <v>Fixed</v>
          </cell>
          <cell r="I2126">
            <v>34.71</v>
          </cell>
          <cell r="J2126">
            <v>21.4</v>
          </cell>
          <cell r="K2126" t="str">
            <v>Conv</v>
          </cell>
          <cell r="L2126">
            <v>198079.27</v>
          </cell>
          <cell r="M2126" t="str">
            <v>Owner-Occupied</v>
          </cell>
          <cell r="N2126">
            <v>0</v>
          </cell>
          <cell r="O2126">
            <v>43831</v>
          </cell>
          <cell r="P2126" t="str">
            <v>Current</v>
          </cell>
        </row>
        <row r="2127">
          <cell r="B2127">
            <v>42285</v>
          </cell>
          <cell r="C2127">
            <v>15</v>
          </cell>
          <cell r="D2127" t="str">
            <v>ON</v>
          </cell>
          <cell r="E2127" t="str">
            <v>Purchase</v>
          </cell>
          <cell r="F2127" t="str">
            <v>ARM</v>
          </cell>
          <cell r="I2127">
            <v>34.43</v>
          </cell>
          <cell r="J2127">
            <v>18</v>
          </cell>
          <cell r="K2127" t="str">
            <v>Conv</v>
          </cell>
          <cell r="L2127">
            <v>225408.06</v>
          </cell>
          <cell r="M2127" t="str">
            <v>Owner-Occupied</v>
          </cell>
          <cell r="N2127">
            <v>0</v>
          </cell>
          <cell r="O2127">
            <v>43831</v>
          </cell>
          <cell r="P2127" t="str">
            <v>Current</v>
          </cell>
        </row>
        <row r="2128">
          <cell r="B2128">
            <v>42122</v>
          </cell>
          <cell r="C2128">
            <v>21</v>
          </cell>
          <cell r="D2128" t="str">
            <v>ON</v>
          </cell>
          <cell r="E2128" t="str">
            <v>Refinance External</v>
          </cell>
          <cell r="F2128" t="str">
            <v>ARM</v>
          </cell>
          <cell r="I2128">
            <v>28.46</v>
          </cell>
          <cell r="J2128">
            <v>24.9</v>
          </cell>
          <cell r="K2128" t="str">
            <v>Conv</v>
          </cell>
          <cell r="L2128">
            <v>422425.54</v>
          </cell>
          <cell r="M2128" t="str">
            <v>Owner-Occupied</v>
          </cell>
          <cell r="N2128">
            <v>0</v>
          </cell>
          <cell r="O2128">
            <v>43831</v>
          </cell>
          <cell r="P2128" t="str">
            <v>Current</v>
          </cell>
        </row>
        <row r="2129">
          <cell r="B2129">
            <v>42170</v>
          </cell>
          <cell r="C2129">
            <v>19</v>
          </cell>
          <cell r="D2129" t="str">
            <v>ON</v>
          </cell>
          <cell r="E2129" t="str">
            <v>Purchase</v>
          </cell>
          <cell r="F2129" t="str">
            <v>Fixed</v>
          </cell>
          <cell r="I2129">
            <v>42.77</v>
          </cell>
          <cell r="J2129">
            <v>33.479999999999997</v>
          </cell>
          <cell r="K2129" t="str">
            <v>Conv</v>
          </cell>
          <cell r="L2129">
            <v>153115</v>
          </cell>
          <cell r="M2129" t="str">
            <v>Owner-Occupied</v>
          </cell>
          <cell r="N2129">
            <v>0</v>
          </cell>
          <cell r="O2129">
            <v>43831</v>
          </cell>
          <cell r="P2129" t="str">
            <v>Current</v>
          </cell>
        </row>
        <row r="2130">
          <cell r="B2130">
            <v>41075</v>
          </cell>
          <cell r="C2130">
            <v>55</v>
          </cell>
          <cell r="D2130" t="str">
            <v>AB</v>
          </cell>
          <cell r="E2130" t="str">
            <v>Purchase</v>
          </cell>
          <cell r="F2130" t="str">
            <v>Fixed</v>
          </cell>
          <cell r="I2130">
            <v>39.619999999999997</v>
          </cell>
          <cell r="J2130">
            <v>16.940000000000001</v>
          </cell>
          <cell r="K2130" t="str">
            <v>HiRatio</v>
          </cell>
          <cell r="L2130">
            <v>252144.22</v>
          </cell>
          <cell r="M2130" t="str">
            <v>Owner-Occupied</v>
          </cell>
          <cell r="N2130">
            <v>0</v>
          </cell>
          <cell r="O2130">
            <v>43831</v>
          </cell>
          <cell r="P2130" t="str">
            <v>Current</v>
          </cell>
        </row>
        <row r="2131">
          <cell r="B2131">
            <v>41346</v>
          </cell>
          <cell r="C2131">
            <v>46</v>
          </cell>
          <cell r="D2131" t="str">
            <v>AB</v>
          </cell>
          <cell r="E2131" t="str">
            <v>Purchase</v>
          </cell>
          <cell r="F2131" t="str">
            <v>Fixed</v>
          </cell>
          <cell r="I2131">
            <v>35.74</v>
          </cell>
          <cell r="J2131">
            <v>23.36</v>
          </cell>
          <cell r="K2131" t="str">
            <v>HiRatio</v>
          </cell>
          <cell r="L2131">
            <v>253755.69</v>
          </cell>
          <cell r="M2131" t="str">
            <v>Owner-Occupied</v>
          </cell>
          <cell r="N2131">
            <v>0</v>
          </cell>
          <cell r="O2131">
            <v>43831</v>
          </cell>
          <cell r="P2131" t="str">
            <v>Current</v>
          </cell>
        </row>
        <row r="2132">
          <cell r="B2132">
            <v>41892</v>
          </cell>
          <cell r="C2132">
            <v>28</v>
          </cell>
          <cell r="D2132" t="str">
            <v>BC</v>
          </cell>
          <cell r="E2132" t="str">
            <v>Refinance External</v>
          </cell>
          <cell r="F2132" t="str">
            <v>Fixed</v>
          </cell>
          <cell r="I2132">
            <v>40.99</v>
          </cell>
          <cell r="J2132">
            <v>23.45</v>
          </cell>
          <cell r="K2132" t="str">
            <v>Conv</v>
          </cell>
          <cell r="L2132">
            <v>0</v>
          </cell>
          <cell r="M2132" t="str">
            <v>Owner-Occupied</v>
          </cell>
          <cell r="N2132">
            <v>4</v>
          </cell>
          <cell r="O2132">
            <v>42241</v>
          </cell>
          <cell r="P2132" t="str">
            <v>Current</v>
          </cell>
        </row>
        <row r="2133">
          <cell r="B2133">
            <v>42473</v>
          </cell>
          <cell r="C2133">
            <v>9</v>
          </cell>
          <cell r="D2133" t="str">
            <v>NL</v>
          </cell>
          <cell r="E2133" t="str">
            <v>Refinance External</v>
          </cell>
          <cell r="F2133" t="str">
            <v>Fixed</v>
          </cell>
          <cell r="I2133">
            <v>32.31</v>
          </cell>
          <cell r="J2133">
            <v>14.48</v>
          </cell>
          <cell r="K2133" t="str">
            <v>Conv</v>
          </cell>
          <cell r="L2133">
            <v>251097.07</v>
          </cell>
          <cell r="M2133" t="str">
            <v>Owner-Occupied</v>
          </cell>
          <cell r="N2133">
            <v>0</v>
          </cell>
          <cell r="O2133">
            <v>43831</v>
          </cell>
          <cell r="P2133" t="str">
            <v>Current</v>
          </cell>
        </row>
        <row r="2134">
          <cell r="B2134">
            <v>41029</v>
          </cell>
          <cell r="C2134">
            <v>57</v>
          </cell>
          <cell r="D2134" t="str">
            <v>BC</v>
          </cell>
          <cell r="E2134" t="str">
            <v>Purchase</v>
          </cell>
          <cell r="F2134" t="str">
            <v>Fixed</v>
          </cell>
          <cell r="I2134">
            <v>35.65</v>
          </cell>
          <cell r="J2134">
            <v>24.52</v>
          </cell>
          <cell r="K2134" t="str">
            <v>Conv</v>
          </cell>
          <cell r="L2134">
            <v>0</v>
          </cell>
          <cell r="M2134" t="str">
            <v>Owner-Occupied</v>
          </cell>
          <cell r="N2134">
            <v>4</v>
          </cell>
          <cell r="O2134">
            <v>41873</v>
          </cell>
          <cell r="P2134" t="str">
            <v>Current</v>
          </cell>
        </row>
        <row r="2135">
          <cell r="B2135">
            <v>42290</v>
          </cell>
          <cell r="C2135">
            <v>15</v>
          </cell>
          <cell r="D2135" t="str">
            <v>ON</v>
          </cell>
          <cell r="E2135" t="str">
            <v>Purchase</v>
          </cell>
          <cell r="F2135" t="str">
            <v>Fixed</v>
          </cell>
          <cell r="I2135">
            <v>37.630000000000003</v>
          </cell>
          <cell r="J2135">
            <v>37.06</v>
          </cell>
          <cell r="K2135" t="str">
            <v>HiRatio</v>
          </cell>
          <cell r="L2135">
            <v>547174.66</v>
          </cell>
          <cell r="M2135" t="str">
            <v>Owner-Occupied</v>
          </cell>
          <cell r="N2135">
            <v>0</v>
          </cell>
          <cell r="O2135">
            <v>43831</v>
          </cell>
          <cell r="P2135" t="str">
            <v>Current</v>
          </cell>
        </row>
        <row r="2136">
          <cell r="B2136">
            <v>41019</v>
          </cell>
          <cell r="C2136">
            <v>57</v>
          </cell>
          <cell r="D2136" t="str">
            <v>BC</v>
          </cell>
          <cell r="E2136" t="str">
            <v>Purchase</v>
          </cell>
          <cell r="F2136" t="str">
            <v>Fixed</v>
          </cell>
          <cell r="I2136">
            <v>41.52</v>
          </cell>
          <cell r="J2136">
            <v>43.01</v>
          </cell>
          <cell r="K2136" t="str">
            <v>Conv</v>
          </cell>
          <cell r="L2136">
            <v>0</v>
          </cell>
          <cell r="M2136" t="str">
            <v>Owner-Occupied</v>
          </cell>
          <cell r="N2136">
            <v>4</v>
          </cell>
          <cell r="O2136">
            <v>41493</v>
          </cell>
          <cell r="P2136" t="str">
            <v>Current</v>
          </cell>
        </row>
        <row r="2137">
          <cell r="B2137">
            <v>41851</v>
          </cell>
          <cell r="C2137">
            <v>30</v>
          </cell>
          <cell r="D2137" t="str">
            <v>AB</v>
          </cell>
          <cell r="E2137" t="str">
            <v>Purchase</v>
          </cell>
          <cell r="F2137" t="str">
            <v>Fixed</v>
          </cell>
          <cell r="I2137">
            <v>24.07</v>
          </cell>
          <cell r="J2137">
            <v>22.88</v>
          </cell>
          <cell r="K2137" t="str">
            <v>HiRatio</v>
          </cell>
          <cell r="L2137">
            <v>159922.99</v>
          </cell>
          <cell r="M2137" t="str">
            <v>Owner-Occupied</v>
          </cell>
          <cell r="N2137">
            <v>0</v>
          </cell>
          <cell r="O2137">
            <v>43831</v>
          </cell>
          <cell r="P2137" t="str">
            <v>Current</v>
          </cell>
        </row>
        <row r="2138">
          <cell r="B2138">
            <v>40469</v>
          </cell>
          <cell r="C2138">
            <v>75</v>
          </cell>
          <cell r="D2138" t="str">
            <v>ON</v>
          </cell>
          <cell r="E2138" t="str">
            <v>Refinance External</v>
          </cell>
          <cell r="F2138" t="str">
            <v>Fixed</v>
          </cell>
          <cell r="I2138">
            <v>34.81</v>
          </cell>
          <cell r="J2138">
            <v>25.48</v>
          </cell>
          <cell r="K2138" t="str">
            <v>Conv</v>
          </cell>
          <cell r="L2138">
            <v>121294.92</v>
          </cell>
          <cell r="M2138" t="str">
            <v>Owner-Occupied</v>
          </cell>
          <cell r="N2138">
            <v>0</v>
          </cell>
          <cell r="O2138">
            <v>43831</v>
          </cell>
          <cell r="P2138" t="str">
            <v>Current</v>
          </cell>
        </row>
        <row r="2139">
          <cell r="B2139">
            <v>40893</v>
          </cell>
          <cell r="C2139">
            <v>61</v>
          </cell>
          <cell r="D2139" t="str">
            <v>AB</v>
          </cell>
          <cell r="E2139" t="str">
            <v>Purchase</v>
          </cell>
          <cell r="F2139" t="str">
            <v>Fixed</v>
          </cell>
          <cell r="I2139">
            <v>41.05</v>
          </cell>
          <cell r="J2139">
            <v>14.28</v>
          </cell>
          <cell r="K2139" t="str">
            <v>HiRatio</v>
          </cell>
          <cell r="L2139">
            <v>0</v>
          </cell>
          <cell r="M2139" t="str">
            <v>Owner-Occupied</v>
          </cell>
          <cell r="N2139">
            <v>4</v>
          </cell>
          <cell r="O2139">
            <v>41766</v>
          </cell>
          <cell r="P2139" t="str">
            <v>Current</v>
          </cell>
        </row>
        <row r="2140">
          <cell r="B2140">
            <v>42517</v>
          </cell>
          <cell r="C2140">
            <v>8</v>
          </cell>
          <cell r="D2140" t="str">
            <v>ON</v>
          </cell>
          <cell r="E2140" t="str">
            <v>Refinance External</v>
          </cell>
          <cell r="F2140" t="str">
            <v>ARM</v>
          </cell>
          <cell r="I2140">
            <v>26.45</v>
          </cell>
          <cell r="J2140">
            <v>21.27</v>
          </cell>
          <cell r="K2140" t="str">
            <v>Conv</v>
          </cell>
          <cell r="L2140">
            <v>201921.85</v>
          </cell>
          <cell r="M2140" t="str">
            <v>Owner-Occupied</v>
          </cell>
          <cell r="N2140">
            <v>0</v>
          </cell>
          <cell r="O2140">
            <v>43831</v>
          </cell>
          <cell r="P2140" t="str">
            <v>Current</v>
          </cell>
        </row>
        <row r="2141">
          <cell r="B2141">
            <v>40844</v>
          </cell>
          <cell r="C2141">
            <v>63</v>
          </cell>
          <cell r="D2141" t="str">
            <v>ON</v>
          </cell>
          <cell r="E2141" t="str">
            <v>Purchase</v>
          </cell>
          <cell r="F2141" t="str">
            <v>Fixed</v>
          </cell>
          <cell r="I2141">
            <v>25.87</v>
          </cell>
          <cell r="J2141">
            <v>25.04</v>
          </cell>
          <cell r="K2141" t="str">
            <v>Conv</v>
          </cell>
          <cell r="L2141">
            <v>0</v>
          </cell>
          <cell r="M2141" t="str">
            <v>Owner-Occupied</v>
          </cell>
          <cell r="N2141">
            <v>4</v>
          </cell>
          <cell r="O2141">
            <v>41837</v>
          </cell>
          <cell r="P2141" t="str">
            <v>Current</v>
          </cell>
        </row>
        <row r="2142">
          <cell r="B2142">
            <v>40542</v>
          </cell>
          <cell r="C2142">
            <v>73</v>
          </cell>
          <cell r="D2142" t="str">
            <v>BC</v>
          </cell>
          <cell r="E2142" t="str">
            <v>Purchase</v>
          </cell>
          <cell r="F2142" t="str">
            <v>Fixed</v>
          </cell>
          <cell r="I2142">
            <v>29.01</v>
          </cell>
          <cell r="J2142">
            <v>28.23</v>
          </cell>
          <cell r="K2142" t="str">
            <v>HiRatio</v>
          </cell>
          <cell r="L2142">
            <v>0</v>
          </cell>
          <cell r="M2142" t="str">
            <v>Owner-Occupied</v>
          </cell>
          <cell r="N2142">
            <v>4</v>
          </cell>
          <cell r="O2142">
            <v>41311</v>
          </cell>
          <cell r="P2142" t="str">
            <v>Current</v>
          </cell>
        </row>
        <row r="2143">
          <cell r="B2143">
            <v>41683</v>
          </cell>
          <cell r="C2143">
            <v>35</v>
          </cell>
          <cell r="D2143" t="str">
            <v>AB</v>
          </cell>
          <cell r="E2143" t="str">
            <v>Purchase</v>
          </cell>
          <cell r="F2143" t="str">
            <v>Fixed</v>
          </cell>
          <cell r="I2143">
            <v>18.93</v>
          </cell>
          <cell r="J2143">
            <v>17.11</v>
          </cell>
          <cell r="K2143" t="str">
            <v>Conv</v>
          </cell>
          <cell r="L2143">
            <v>79315.48</v>
          </cell>
          <cell r="M2143" t="str">
            <v>Owner-Occupied</v>
          </cell>
          <cell r="N2143">
            <v>0</v>
          </cell>
          <cell r="O2143">
            <v>43831</v>
          </cell>
          <cell r="P2143" t="str">
            <v>Current</v>
          </cell>
        </row>
        <row r="2144">
          <cell r="B2144">
            <v>42362</v>
          </cell>
          <cell r="C2144">
            <v>13</v>
          </cell>
          <cell r="D2144" t="str">
            <v>ON</v>
          </cell>
          <cell r="E2144" t="str">
            <v>Refinance External</v>
          </cell>
          <cell r="F2144" t="str">
            <v>ARM</v>
          </cell>
          <cell r="I2144">
            <v>17.649999999999999</v>
          </cell>
          <cell r="J2144">
            <v>13</v>
          </cell>
          <cell r="K2144" t="str">
            <v>Conv</v>
          </cell>
          <cell r="L2144">
            <v>323245.13</v>
          </cell>
          <cell r="M2144" t="str">
            <v>Owner-Occupied</v>
          </cell>
          <cell r="N2144">
            <v>0</v>
          </cell>
          <cell r="O2144">
            <v>43831</v>
          </cell>
          <cell r="P2144" t="str">
            <v>Current</v>
          </cell>
        </row>
        <row r="2145">
          <cell r="B2145">
            <v>42156</v>
          </cell>
          <cell r="C2145">
            <v>19</v>
          </cell>
          <cell r="D2145" t="str">
            <v>ON</v>
          </cell>
          <cell r="E2145" t="str">
            <v>Purchase</v>
          </cell>
          <cell r="F2145" t="str">
            <v>Fixed</v>
          </cell>
          <cell r="I2145">
            <v>37.909999999999997</v>
          </cell>
          <cell r="J2145">
            <v>18.690000000000001</v>
          </cell>
          <cell r="K2145" t="str">
            <v>HiRatio</v>
          </cell>
          <cell r="L2145">
            <v>333005.81</v>
          </cell>
          <cell r="M2145" t="str">
            <v>Owner-Occupied</v>
          </cell>
          <cell r="N2145">
            <v>0</v>
          </cell>
          <cell r="O2145">
            <v>43831</v>
          </cell>
          <cell r="P2145" t="str">
            <v>Current</v>
          </cell>
        </row>
        <row r="2146">
          <cell r="B2146">
            <v>42017</v>
          </cell>
          <cell r="C2146">
            <v>24</v>
          </cell>
          <cell r="D2146" t="str">
            <v>BC</v>
          </cell>
          <cell r="E2146" t="str">
            <v>Refinance External</v>
          </cell>
          <cell r="F2146" t="str">
            <v>ARM</v>
          </cell>
          <cell r="I2146">
            <v>36.36</v>
          </cell>
          <cell r="J2146">
            <v>22.24</v>
          </cell>
          <cell r="K2146" t="str">
            <v>Conv</v>
          </cell>
          <cell r="L2146">
            <v>0</v>
          </cell>
          <cell r="M2146" t="str">
            <v>Owner-Occupied</v>
          </cell>
          <cell r="N2146">
            <v>4</v>
          </cell>
          <cell r="O2146">
            <v>42355</v>
          </cell>
          <cell r="P2146" t="str">
            <v>Current</v>
          </cell>
        </row>
        <row r="2147">
          <cell r="B2147">
            <v>41606</v>
          </cell>
          <cell r="C2147">
            <v>38</v>
          </cell>
          <cell r="D2147" t="str">
            <v>ON</v>
          </cell>
          <cell r="E2147" t="str">
            <v>Refinance External</v>
          </cell>
          <cell r="F2147" t="str">
            <v>Fixed</v>
          </cell>
          <cell r="I2147">
            <v>43.96</v>
          </cell>
          <cell r="J2147">
            <v>29.36</v>
          </cell>
          <cell r="K2147" t="str">
            <v>Conv</v>
          </cell>
          <cell r="L2147">
            <v>0</v>
          </cell>
          <cell r="M2147" t="str">
            <v>Owner-Occupied</v>
          </cell>
          <cell r="N2147">
            <v>4</v>
          </cell>
          <cell r="O2147">
            <v>42660</v>
          </cell>
          <cell r="P2147" t="str">
            <v>Current</v>
          </cell>
        </row>
        <row r="2148">
          <cell r="B2148">
            <v>42461</v>
          </cell>
          <cell r="C2148">
            <v>9</v>
          </cell>
          <cell r="D2148" t="str">
            <v>ON</v>
          </cell>
          <cell r="E2148" t="str">
            <v>Refinance External</v>
          </cell>
          <cell r="F2148" t="str">
            <v>Fixed</v>
          </cell>
          <cell r="I2148">
            <v>28.03</v>
          </cell>
          <cell r="J2148">
            <v>19.78</v>
          </cell>
          <cell r="K2148" t="str">
            <v>Conv</v>
          </cell>
          <cell r="L2148">
            <v>130485.37</v>
          </cell>
          <cell r="M2148" t="str">
            <v>Owner-Occupied</v>
          </cell>
          <cell r="N2148">
            <v>0</v>
          </cell>
          <cell r="O2148">
            <v>43831</v>
          </cell>
          <cell r="P2148" t="str">
            <v>Current</v>
          </cell>
        </row>
        <row r="2149">
          <cell r="B2149">
            <v>42185</v>
          </cell>
          <cell r="C2149">
            <v>19</v>
          </cell>
          <cell r="D2149" t="str">
            <v>BC</v>
          </cell>
          <cell r="E2149" t="str">
            <v>Purchase</v>
          </cell>
          <cell r="F2149" t="str">
            <v>Fixed</v>
          </cell>
          <cell r="I2149">
            <v>40.799999999999997</v>
          </cell>
          <cell r="J2149">
            <v>29.77</v>
          </cell>
          <cell r="K2149" t="str">
            <v>HiRatio</v>
          </cell>
          <cell r="L2149">
            <v>388340.63</v>
          </cell>
          <cell r="M2149" t="str">
            <v>Owner-Occupied</v>
          </cell>
          <cell r="N2149">
            <v>0</v>
          </cell>
          <cell r="O2149">
            <v>43831</v>
          </cell>
          <cell r="P2149" t="str">
            <v>Current</v>
          </cell>
        </row>
        <row r="2150">
          <cell r="B2150">
            <v>41319</v>
          </cell>
          <cell r="C2150">
            <v>47</v>
          </cell>
          <cell r="D2150" t="str">
            <v>ON</v>
          </cell>
          <cell r="E2150" t="str">
            <v>Purchase</v>
          </cell>
          <cell r="F2150" t="str">
            <v>Fixed</v>
          </cell>
          <cell r="I2150">
            <v>41.58</v>
          </cell>
          <cell r="J2150">
            <v>32.83</v>
          </cell>
          <cell r="K2150" t="str">
            <v>Conv</v>
          </cell>
          <cell r="L2150">
            <v>0</v>
          </cell>
          <cell r="M2150" t="str">
            <v>Owner-Occupied</v>
          </cell>
          <cell r="N2150">
            <v>4</v>
          </cell>
          <cell r="O2150">
            <v>41851</v>
          </cell>
          <cell r="P2150" t="str">
            <v>Current</v>
          </cell>
        </row>
        <row r="2151">
          <cell r="B2151">
            <v>42052</v>
          </cell>
          <cell r="C2151">
            <v>23</v>
          </cell>
          <cell r="D2151" t="str">
            <v>ON</v>
          </cell>
          <cell r="E2151" t="str">
            <v>Refinance External</v>
          </cell>
          <cell r="F2151" t="str">
            <v>Fixed</v>
          </cell>
          <cell r="I2151">
            <v>38.67</v>
          </cell>
          <cell r="J2151">
            <v>38.520000000000003</v>
          </cell>
          <cell r="K2151" t="str">
            <v>Conv</v>
          </cell>
          <cell r="L2151">
            <v>0</v>
          </cell>
          <cell r="M2151" t="str">
            <v>Owner-Occupied</v>
          </cell>
          <cell r="N2151">
            <v>4</v>
          </cell>
          <cell r="O2151">
            <v>42709</v>
          </cell>
          <cell r="P2151" t="str">
            <v>Current</v>
          </cell>
        </row>
        <row r="2152">
          <cell r="B2152">
            <v>42453</v>
          </cell>
          <cell r="C2152">
            <v>10</v>
          </cell>
          <cell r="D2152" t="str">
            <v>ON</v>
          </cell>
          <cell r="E2152" t="str">
            <v>Purchase</v>
          </cell>
          <cell r="F2152" t="str">
            <v>Fixed</v>
          </cell>
          <cell r="I2152">
            <v>43.05</v>
          </cell>
          <cell r="J2152">
            <v>38.25</v>
          </cell>
          <cell r="K2152" t="str">
            <v>HiRatio</v>
          </cell>
          <cell r="L2152">
            <v>267858.03999999998</v>
          </cell>
          <cell r="M2152" t="str">
            <v>Owner-Occupied</v>
          </cell>
          <cell r="N2152">
            <v>0</v>
          </cell>
          <cell r="O2152">
            <v>43831</v>
          </cell>
          <cell r="P2152" t="str">
            <v>Current</v>
          </cell>
        </row>
        <row r="2153">
          <cell r="B2153">
            <v>42055</v>
          </cell>
          <cell r="C2153">
            <v>23</v>
          </cell>
          <cell r="D2153" t="str">
            <v>ON</v>
          </cell>
          <cell r="E2153" t="str">
            <v>Purchase</v>
          </cell>
          <cell r="F2153" t="str">
            <v>ARM</v>
          </cell>
          <cell r="I2153">
            <v>21.01</v>
          </cell>
          <cell r="J2153">
            <v>20.67</v>
          </cell>
          <cell r="K2153" t="str">
            <v>Conv</v>
          </cell>
          <cell r="L2153">
            <v>220620.62</v>
          </cell>
          <cell r="M2153" t="str">
            <v>Owner-Occupied</v>
          </cell>
          <cell r="N2153">
            <v>0</v>
          </cell>
          <cell r="O2153">
            <v>43831</v>
          </cell>
          <cell r="P2153" t="str">
            <v>Current</v>
          </cell>
        </row>
        <row r="2154">
          <cell r="B2154">
            <v>41106</v>
          </cell>
          <cell r="C2154">
            <v>54</v>
          </cell>
          <cell r="D2154" t="str">
            <v>ON</v>
          </cell>
          <cell r="E2154" t="str">
            <v>Purchase</v>
          </cell>
          <cell r="F2154" t="str">
            <v>Fixed</v>
          </cell>
          <cell r="I2154">
            <v>36.68</v>
          </cell>
          <cell r="J2154">
            <v>25.33</v>
          </cell>
          <cell r="K2154" t="str">
            <v>HiRatio</v>
          </cell>
          <cell r="L2154">
            <v>0</v>
          </cell>
          <cell r="M2154" t="str">
            <v>Owner-Occupied</v>
          </cell>
          <cell r="N2154">
            <v>4</v>
          </cell>
          <cell r="O2154">
            <v>42430</v>
          </cell>
          <cell r="P2154" t="str">
            <v>Current</v>
          </cell>
        </row>
        <row r="2155">
          <cell r="B2155">
            <v>42234</v>
          </cell>
          <cell r="C2155">
            <v>17</v>
          </cell>
          <cell r="D2155" t="str">
            <v>ON</v>
          </cell>
          <cell r="E2155" t="str">
            <v>Transfer</v>
          </cell>
          <cell r="F2155" t="str">
            <v>Fixed</v>
          </cell>
          <cell r="I2155">
            <v>32.520000000000003</v>
          </cell>
          <cell r="J2155">
            <v>26.04</v>
          </cell>
          <cell r="K2155" t="str">
            <v>Conv</v>
          </cell>
          <cell r="L2155">
            <v>150829.66</v>
          </cell>
          <cell r="M2155" t="str">
            <v>Owner-Occupied</v>
          </cell>
          <cell r="N2155">
            <v>0</v>
          </cell>
          <cell r="O2155">
            <v>43831</v>
          </cell>
          <cell r="P2155" t="str">
            <v>Current</v>
          </cell>
        </row>
        <row r="2156">
          <cell r="B2156">
            <v>41621</v>
          </cell>
          <cell r="C2156">
            <v>37</v>
          </cell>
          <cell r="D2156" t="str">
            <v>ON</v>
          </cell>
          <cell r="E2156" t="str">
            <v>Refinance External</v>
          </cell>
          <cell r="F2156" t="str">
            <v>ARM</v>
          </cell>
          <cell r="I2156">
            <v>28.33</v>
          </cell>
          <cell r="J2156">
            <v>25.1</v>
          </cell>
          <cell r="K2156" t="str">
            <v>Conv</v>
          </cell>
          <cell r="L2156">
            <v>126160.57</v>
          </cell>
          <cell r="M2156" t="str">
            <v>Owner-Occupied</v>
          </cell>
          <cell r="N2156">
            <v>0</v>
          </cell>
          <cell r="O2156">
            <v>43831</v>
          </cell>
          <cell r="P2156" t="str">
            <v>Current</v>
          </cell>
        </row>
        <row r="2157">
          <cell r="B2157">
            <v>42272</v>
          </cell>
          <cell r="C2157">
            <v>16</v>
          </cell>
          <cell r="D2157" t="str">
            <v>ON</v>
          </cell>
          <cell r="E2157" t="str">
            <v>Purchase</v>
          </cell>
          <cell r="F2157" t="str">
            <v>ARM</v>
          </cell>
          <cell r="I2157">
            <v>31.96</v>
          </cell>
          <cell r="J2157">
            <v>26.76</v>
          </cell>
          <cell r="K2157" t="str">
            <v>Conv</v>
          </cell>
          <cell r="L2157">
            <v>436574.44</v>
          </cell>
          <cell r="M2157" t="str">
            <v>Owner-Occupied</v>
          </cell>
          <cell r="N2157">
            <v>0</v>
          </cell>
          <cell r="O2157">
            <v>43831</v>
          </cell>
          <cell r="P2157" t="str">
            <v>Current</v>
          </cell>
        </row>
        <row r="2158">
          <cell r="B2158">
            <v>41932</v>
          </cell>
          <cell r="C2158">
            <v>27</v>
          </cell>
          <cell r="D2158" t="str">
            <v>ON</v>
          </cell>
          <cell r="E2158" t="str">
            <v>Purchase</v>
          </cell>
          <cell r="F2158" t="str">
            <v>Fixed</v>
          </cell>
          <cell r="I2158">
            <v>18.39</v>
          </cell>
          <cell r="J2158">
            <v>18.309999999999999</v>
          </cell>
          <cell r="K2158" t="str">
            <v>HiRatio</v>
          </cell>
          <cell r="L2158">
            <v>363833.55</v>
          </cell>
          <cell r="M2158" t="str">
            <v>Owner-Occupied</v>
          </cell>
          <cell r="N2158">
            <v>0</v>
          </cell>
          <cell r="O2158">
            <v>43831</v>
          </cell>
          <cell r="P2158" t="str">
            <v>Current</v>
          </cell>
        </row>
        <row r="2159">
          <cell r="B2159">
            <v>42181</v>
          </cell>
          <cell r="C2159">
            <v>19</v>
          </cell>
          <cell r="D2159" t="str">
            <v>AB</v>
          </cell>
          <cell r="E2159" t="str">
            <v>Transfer</v>
          </cell>
          <cell r="F2159" t="str">
            <v>ARM</v>
          </cell>
          <cell r="I2159">
            <v>16.79</v>
          </cell>
          <cell r="J2159">
            <v>12.87</v>
          </cell>
          <cell r="K2159" t="str">
            <v>Conv</v>
          </cell>
          <cell r="L2159">
            <v>0</v>
          </cell>
          <cell r="M2159" t="str">
            <v>Owner-Occupied</v>
          </cell>
          <cell r="N2159">
            <v>4</v>
          </cell>
          <cell r="O2159">
            <v>42342</v>
          </cell>
          <cell r="P2159" t="str">
            <v>Current</v>
          </cell>
        </row>
        <row r="2160">
          <cell r="B2160">
            <v>40704</v>
          </cell>
          <cell r="C2160">
            <v>67</v>
          </cell>
          <cell r="D2160" t="str">
            <v>ON</v>
          </cell>
          <cell r="E2160" t="str">
            <v>Purchase</v>
          </cell>
          <cell r="F2160" t="str">
            <v>Fixed</v>
          </cell>
          <cell r="I2160">
            <v>17.47</v>
          </cell>
          <cell r="J2160">
            <v>16.82</v>
          </cell>
          <cell r="K2160" t="str">
            <v>Conv</v>
          </cell>
          <cell r="L2160">
            <v>107837.62</v>
          </cell>
          <cell r="M2160" t="str">
            <v>Owner-Occupied</v>
          </cell>
          <cell r="N2160">
            <v>0</v>
          </cell>
          <cell r="O2160">
            <v>43831</v>
          </cell>
          <cell r="P2160" t="str">
            <v>Current</v>
          </cell>
        </row>
        <row r="2161">
          <cell r="B2161">
            <v>41850</v>
          </cell>
          <cell r="C2161">
            <v>30</v>
          </cell>
          <cell r="D2161" t="str">
            <v>AB</v>
          </cell>
          <cell r="E2161" t="str">
            <v>Purchase</v>
          </cell>
          <cell r="F2161" t="str">
            <v>Fixed</v>
          </cell>
          <cell r="I2161">
            <v>41.65</v>
          </cell>
          <cell r="J2161">
            <v>18.89</v>
          </cell>
          <cell r="K2161" t="str">
            <v>HiRatio</v>
          </cell>
          <cell r="L2161">
            <v>296217.24</v>
          </cell>
          <cell r="M2161" t="str">
            <v>Second Home</v>
          </cell>
          <cell r="N2161">
            <v>0</v>
          </cell>
          <cell r="O2161">
            <v>43831</v>
          </cell>
          <cell r="P2161" t="str">
            <v>Current</v>
          </cell>
        </row>
        <row r="2162">
          <cell r="B2162">
            <v>42054</v>
          </cell>
          <cell r="C2162">
            <v>23</v>
          </cell>
          <cell r="D2162" t="str">
            <v>MB</v>
          </cell>
          <cell r="E2162" t="str">
            <v>Refinance External</v>
          </cell>
          <cell r="F2162" t="str">
            <v>ARM</v>
          </cell>
          <cell r="I2162">
            <v>31.28</v>
          </cell>
          <cell r="J2162">
            <v>31.28</v>
          </cell>
          <cell r="K2162" t="str">
            <v>Conv</v>
          </cell>
          <cell r="L2162">
            <v>180143.26</v>
          </cell>
          <cell r="M2162" t="str">
            <v>Owner-Occupied</v>
          </cell>
          <cell r="N2162">
            <v>0</v>
          </cell>
          <cell r="O2162">
            <v>43831</v>
          </cell>
          <cell r="P2162" t="str">
            <v>Current</v>
          </cell>
        </row>
        <row r="2163">
          <cell r="B2163">
            <v>41145</v>
          </cell>
          <cell r="C2163">
            <v>53</v>
          </cell>
          <cell r="D2163" t="str">
            <v>AB</v>
          </cell>
          <cell r="E2163" t="str">
            <v>Purchase</v>
          </cell>
          <cell r="F2163" t="str">
            <v>Fixed</v>
          </cell>
          <cell r="I2163">
            <v>35.520000000000003</v>
          </cell>
          <cell r="J2163">
            <v>34.270000000000003</v>
          </cell>
          <cell r="K2163" t="str">
            <v>HiRatio</v>
          </cell>
          <cell r="L2163">
            <v>272601.88</v>
          </cell>
          <cell r="M2163" t="str">
            <v>Owner-Occupied</v>
          </cell>
          <cell r="N2163">
            <v>0</v>
          </cell>
          <cell r="O2163">
            <v>43831</v>
          </cell>
          <cell r="P2163" t="str">
            <v>Current</v>
          </cell>
        </row>
        <row r="2164">
          <cell r="B2164">
            <v>42150</v>
          </cell>
          <cell r="C2164">
            <v>20</v>
          </cell>
          <cell r="D2164" t="str">
            <v>AB</v>
          </cell>
          <cell r="E2164" t="str">
            <v>Purchase</v>
          </cell>
          <cell r="F2164" t="str">
            <v>Fixed</v>
          </cell>
          <cell r="I2164">
            <v>21.44</v>
          </cell>
          <cell r="J2164">
            <v>21.12</v>
          </cell>
          <cell r="K2164" t="str">
            <v>Conv</v>
          </cell>
          <cell r="L2164">
            <v>283399.31</v>
          </cell>
          <cell r="M2164" t="str">
            <v>Owner-Occupied</v>
          </cell>
          <cell r="N2164">
            <v>0</v>
          </cell>
          <cell r="O2164">
            <v>43831</v>
          </cell>
          <cell r="P2164" t="str">
            <v>Current</v>
          </cell>
        </row>
        <row r="2165">
          <cell r="B2165">
            <v>42143</v>
          </cell>
          <cell r="C2165">
            <v>20</v>
          </cell>
          <cell r="D2165" t="str">
            <v>ON</v>
          </cell>
          <cell r="E2165" t="str">
            <v>Purchase</v>
          </cell>
          <cell r="F2165" t="str">
            <v>Fixed</v>
          </cell>
          <cell r="I2165">
            <v>43.08</v>
          </cell>
          <cell r="J2165">
            <v>38.54</v>
          </cell>
          <cell r="K2165" t="str">
            <v>HiRatio</v>
          </cell>
          <cell r="L2165">
            <v>209194.82</v>
          </cell>
          <cell r="M2165" t="str">
            <v>Owner-Occupied</v>
          </cell>
          <cell r="N2165">
            <v>0</v>
          </cell>
          <cell r="O2165">
            <v>43831</v>
          </cell>
          <cell r="P2165" t="str">
            <v>Current</v>
          </cell>
        </row>
        <row r="2166">
          <cell r="B2166">
            <v>41768</v>
          </cell>
          <cell r="C2166">
            <v>32</v>
          </cell>
          <cell r="D2166" t="str">
            <v>BC</v>
          </cell>
          <cell r="E2166" t="str">
            <v>Purchase</v>
          </cell>
          <cell r="F2166" t="str">
            <v>ARM</v>
          </cell>
          <cell r="I2166">
            <v>36.299999999999997</v>
          </cell>
          <cell r="J2166">
            <v>24.12</v>
          </cell>
          <cell r="K2166" t="str">
            <v>Conv</v>
          </cell>
          <cell r="L2166">
            <v>220908.48</v>
          </cell>
          <cell r="M2166" t="str">
            <v>Owner-Occupied</v>
          </cell>
          <cell r="N2166">
            <v>0</v>
          </cell>
          <cell r="O2166">
            <v>43831</v>
          </cell>
          <cell r="P2166" t="str">
            <v>Current</v>
          </cell>
        </row>
        <row r="2167">
          <cell r="B2167">
            <v>42662</v>
          </cell>
          <cell r="C2167">
            <v>3</v>
          </cell>
          <cell r="D2167" t="str">
            <v>BC</v>
          </cell>
          <cell r="E2167" t="str">
            <v>Purchase with Improvements</v>
          </cell>
          <cell r="F2167" t="str">
            <v>Fixed</v>
          </cell>
          <cell r="I2167">
            <v>40.21</v>
          </cell>
          <cell r="J2167">
            <v>32.869999999999997</v>
          </cell>
          <cell r="K2167" t="str">
            <v>Conv</v>
          </cell>
          <cell r="L2167">
            <v>920417.07</v>
          </cell>
          <cell r="M2167" t="str">
            <v>Owner-Occupied</v>
          </cell>
          <cell r="N2167">
            <v>0</v>
          </cell>
          <cell r="O2167">
            <v>43831</v>
          </cell>
          <cell r="P2167" t="str">
            <v>Current</v>
          </cell>
        </row>
        <row r="2168">
          <cell r="B2168">
            <v>40848</v>
          </cell>
          <cell r="C2168">
            <v>62</v>
          </cell>
          <cell r="D2168" t="str">
            <v>ON</v>
          </cell>
          <cell r="E2168" t="str">
            <v>Purchase</v>
          </cell>
          <cell r="F2168" t="str">
            <v>Fixed</v>
          </cell>
          <cell r="I2168">
            <v>35.130000000000003</v>
          </cell>
          <cell r="J2168">
            <v>27.94</v>
          </cell>
          <cell r="K2168" t="str">
            <v>HiRatio</v>
          </cell>
          <cell r="L2168">
            <v>0</v>
          </cell>
          <cell r="M2168" t="str">
            <v>Owner-Occupied</v>
          </cell>
          <cell r="N2168">
            <v>4</v>
          </cell>
          <cell r="O2168">
            <v>42095</v>
          </cell>
          <cell r="P2168" t="str">
            <v>Current</v>
          </cell>
        </row>
        <row r="2169">
          <cell r="B2169">
            <v>41921</v>
          </cell>
          <cell r="C2169">
            <v>27</v>
          </cell>
          <cell r="D2169" t="str">
            <v>ON</v>
          </cell>
          <cell r="E2169" t="str">
            <v>Purchase</v>
          </cell>
          <cell r="F2169" t="str">
            <v>Fixed</v>
          </cell>
          <cell r="I2169">
            <v>35.700000000000003</v>
          </cell>
          <cell r="J2169">
            <v>29.35</v>
          </cell>
          <cell r="K2169" t="str">
            <v>HiRatio</v>
          </cell>
          <cell r="L2169">
            <v>257720.41</v>
          </cell>
          <cell r="M2169" t="str">
            <v>Owner-Occupied</v>
          </cell>
          <cell r="N2169">
            <v>0</v>
          </cell>
          <cell r="O2169">
            <v>43831</v>
          </cell>
          <cell r="P2169" t="str">
            <v>Current</v>
          </cell>
        </row>
        <row r="2170">
          <cell r="B2170">
            <v>42118</v>
          </cell>
          <cell r="C2170">
            <v>21</v>
          </cell>
          <cell r="D2170" t="str">
            <v>BC</v>
          </cell>
          <cell r="E2170" t="str">
            <v>Purchase</v>
          </cell>
          <cell r="F2170" t="str">
            <v>ARM</v>
          </cell>
          <cell r="I2170">
            <v>31.19</v>
          </cell>
          <cell r="J2170">
            <v>18.579999999999998</v>
          </cell>
          <cell r="K2170" t="str">
            <v>HiRatio</v>
          </cell>
          <cell r="L2170">
            <v>654012.27</v>
          </cell>
          <cell r="M2170" t="str">
            <v>Owner-Occupied</v>
          </cell>
          <cell r="N2170">
            <v>0</v>
          </cell>
          <cell r="O2170">
            <v>43831</v>
          </cell>
          <cell r="P2170" t="str">
            <v>Current</v>
          </cell>
        </row>
        <row r="2171">
          <cell r="B2171">
            <v>42570</v>
          </cell>
          <cell r="C2171">
            <v>6</v>
          </cell>
          <cell r="D2171" t="str">
            <v>AB</v>
          </cell>
          <cell r="E2171" t="str">
            <v>Purchase</v>
          </cell>
          <cell r="F2171" t="str">
            <v>Fixed</v>
          </cell>
          <cell r="I2171">
            <v>43.17</v>
          </cell>
          <cell r="J2171">
            <v>30.15</v>
          </cell>
          <cell r="K2171" t="str">
            <v>HiRatio</v>
          </cell>
          <cell r="L2171">
            <v>360055.06</v>
          </cell>
          <cell r="M2171" t="str">
            <v>Owner-Occupied</v>
          </cell>
          <cell r="N2171">
            <v>0</v>
          </cell>
          <cell r="O2171">
            <v>43831</v>
          </cell>
          <cell r="P2171" t="str">
            <v>Current</v>
          </cell>
        </row>
        <row r="2172">
          <cell r="B2172">
            <v>41641</v>
          </cell>
          <cell r="C2172">
            <v>36</v>
          </cell>
          <cell r="D2172" t="str">
            <v>NS</v>
          </cell>
          <cell r="E2172" t="str">
            <v>Purchase</v>
          </cell>
          <cell r="F2172" t="str">
            <v>Fixed</v>
          </cell>
          <cell r="I2172">
            <v>39.44</v>
          </cell>
          <cell r="J2172">
            <v>38.56</v>
          </cell>
          <cell r="K2172" t="str">
            <v>HiRatio</v>
          </cell>
          <cell r="L2172">
            <v>233724.96</v>
          </cell>
          <cell r="M2172" t="str">
            <v>Owner-Occupied</v>
          </cell>
          <cell r="N2172">
            <v>0</v>
          </cell>
          <cell r="O2172">
            <v>43831</v>
          </cell>
          <cell r="P2172" t="str">
            <v>Current</v>
          </cell>
        </row>
        <row r="2173">
          <cell r="B2173">
            <v>40336</v>
          </cell>
          <cell r="C2173">
            <v>79</v>
          </cell>
          <cell r="D2173" t="str">
            <v>AB</v>
          </cell>
          <cell r="E2173" t="str">
            <v>Purchase</v>
          </cell>
          <cell r="F2173" t="str">
            <v>ARM</v>
          </cell>
          <cell r="I2173">
            <v>24.03</v>
          </cell>
          <cell r="J2173">
            <v>23.54</v>
          </cell>
          <cell r="K2173" t="str">
            <v>HiRatio</v>
          </cell>
          <cell r="L2173">
            <v>0</v>
          </cell>
          <cell r="M2173" t="str">
            <v>Owner-Occupied</v>
          </cell>
          <cell r="N2173">
            <v>4</v>
          </cell>
          <cell r="O2173">
            <v>41096</v>
          </cell>
          <cell r="P2173" t="str">
            <v>Current</v>
          </cell>
        </row>
        <row r="2174">
          <cell r="B2174">
            <v>42228</v>
          </cell>
          <cell r="C2174">
            <v>17</v>
          </cell>
          <cell r="D2174" t="str">
            <v>ON</v>
          </cell>
          <cell r="E2174" t="str">
            <v>Transfer</v>
          </cell>
          <cell r="F2174" t="str">
            <v>Fixed</v>
          </cell>
          <cell r="I2174">
            <v>40.200000000000003</v>
          </cell>
          <cell r="J2174">
            <v>30.88</v>
          </cell>
          <cell r="K2174" t="str">
            <v>Conv</v>
          </cell>
          <cell r="L2174">
            <v>188935.19</v>
          </cell>
          <cell r="M2174" t="str">
            <v>Owner-Occupied</v>
          </cell>
          <cell r="N2174">
            <v>0</v>
          </cell>
          <cell r="O2174">
            <v>43831</v>
          </cell>
          <cell r="P2174" t="str">
            <v>Current</v>
          </cell>
        </row>
        <row r="2175">
          <cell r="B2175">
            <v>41579</v>
          </cell>
          <cell r="C2175">
            <v>38</v>
          </cell>
          <cell r="D2175" t="str">
            <v>ON</v>
          </cell>
          <cell r="E2175" t="str">
            <v>Purchase</v>
          </cell>
          <cell r="F2175" t="str">
            <v>ARM</v>
          </cell>
          <cell r="I2175">
            <v>28.93</v>
          </cell>
          <cell r="J2175">
            <v>13.5</v>
          </cell>
          <cell r="K2175" t="str">
            <v>HiRatio</v>
          </cell>
          <cell r="L2175">
            <v>419459.18</v>
          </cell>
          <cell r="M2175" t="str">
            <v>Owner-Occupied</v>
          </cell>
          <cell r="N2175">
            <v>0</v>
          </cell>
          <cell r="O2175">
            <v>43831</v>
          </cell>
          <cell r="P2175" t="str">
            <v>Current</v>
          </cell>
        </row>
        <row r="2176">
          <cell r="B2176">
            <v>42237</v>
          </cell>
          <cell r="C2176">
            <v>17</v>
          </cell>
          <cell r="D2176" t="str">
            <v>ON</v>
          </cell>
          <cell r="E2176" t="str">
            <v>Refinance External</v>
          </cell>
          <cell r="F2176" t="str">
            <v>ARM</v>
          </cell>
          <cell r="I2176">
            <v>29.36</v>
          </cell>
          <cell r="J2176">
            <v>29.36</v>
          </cell>
          <cell r="K2176" t="str">
            <v>Conv</v>
          </cell>
          <cell r="L2176">
            <v>229299.4</v>
          </cell>
          <cell r="M2176" t="str">
            <v>Owner-Occupied</v>
          </cell>
          <cell r="N2176">
            <v>0</v>
          </cell>
          <cell r="O2176">
            <v>43831</v>
          </cell>
          <cell r="P2176" t="str">
            <v>30-59</v>
          </cell>
        </row>
        <row r="2177">
          <cell r="B2177">
            <v>42565</v>
          </cell>
          <cell r="C2177">
            <v>6</v>
          </cell>
          <cell r="D2177" t="str">
            <v>AB</v>
          </cell>
          <cell r="E2177" t="str">
            <v>Purchase</v>
          </cell>
          <cell r="F2177" t="str">
            <v>Fixed</v>
          </cell>
          <cell r="I2177">
            <v>35.049999999999997</v>
          </cell>
          <cell r="J2177">
            <v>27.03</v>
          </cell>
          <cell r="K2177" t="str">
            <v>HiRatio</v>
          </cell>
          <cell r="L2177">
            <v>554323.81000000006</v>
          </cell>
          <cell r="M2177" t="str">
            <v>Owner-Occupied</v>
          </cell>
          <cell r="N2177">
            <v>0</v>
          </cell>
          <cell r="O2177">
            <v>43831</v>
          </cell>
          <cell r="P2177" t="str">
            <v>Current</v>
          </cell>
        </row>
        <row r="2178">
          <cell r="B2178">
            <v>41828</v>
          </cell>
          <cell r="C2178">
            <v>30</v>
          </cell>
          <cell r="D2178" t="str">
            <v>SK</v>
          </cell>
          <cell r="E2178" t="str">
            <v>Purchase</v>
          </cell>
          <cell r="F2178" t="str">
            <v>ARM</v>
          </cell>
          <cell r="I2178">
            <v>31.36</v>
          </cell>
          <cell r="J2178">
            <v>18.079999999999998</v>
          </cell>
          <cell r="K2178" t="str">
            <v>HiRatio</v>
          </cell>
          <cell r="L2178">
            <v>377634.07</v>
          </cell>
          <cell r="M2178" t="str">
            <v>Owner-Occupied</v>
          </cell>
          <cell r="N2178">
            <v>0</v>
          </cell>
          <cell r="O2178">
            <v>43831</v>
          </cell>
          <cell r="P2178" t="str">
            <v>Current</v>
          </cell>
        </row>
        <row r="2179">
          <cell r="B2179">
            <v>41130</v>
          </cell>
          <cell r="C2179">
            <v>53</v>
          </cell>
          <cell r="D2179" t="str">
            <v>ON</v>
          </cell>
          <cell r="E2179" t="str">
            <v>Purchase</v>
          </cell>
          <cell r="F2179" t="str">
            <v>Fixed</v>
          </cell>
          <cell r="I2179">
            <v>38.909999999999997</v>
          </cell>
          <cell r="J2179">
            <v>35.89</v>
          </cell>
          <cell r="K2179" t="str">
            <v>HiRatio</v>
          </cell>
          <cell r="L2179">
            <v>331685.83</v>
          </cell>
          <cell r="M2179" t="str">
            <v>Owner-Occupied</v>
          </cell>
          <cell r="N2179">
            <v>0</v>
          </cell>
          <cell r="O2179">
            <v>43831</v>
          </cell>
          <cell r="P2179" t="str">
            <v>Current</v>
          </cell>
        </row>
        <row r="2180">
          <cell r="B2180">
            <v>40758</v>
          </cell>
          <cell r="C2180">
            <v>65</v>
          </cell>
          <cell r="D2180" t="str">
            <v>ON</v>
          </cell>
          <cell r="E2180" t="str">
            <v>Refinance External</v>
          </cell>
          <cell r="F2180" t="str">
            <v>Fixed</v>
          </cell>
          <cell r="I2180">
            <v>38.94</v>
          </cell>
          <cell r="J2180">
            <v>34.85</v>
          </cell>
          <cell r="K2180" t="str">
            <v>HiRatio</v>
          </cell>
          <cell r="L2180">
            <v>226987.35</v>
          </cell>
          <cell r="M2180" t="str">
            <v>Owner-Occupied</v>
          </cell>
          <cell r="N2180">
            <v>0</v>
          </cell>
          <cell r="O2180">
            <v>43831</v>
          </cell>
          <cell r="P2180" t="str">
            <v>Current</v>
          </cell>
        </row>
        <row r="2181">
          <cell r="B2181">
            <v>42185</v>
          </cell>
          <cell r="C2181">
            <v>19</v>
          </cell>
          <cell r="D2181" t="str">
            <v>ON</v>
          </cell>
          <cell r="E2181" t="str">
            <v>Transfer</v>
          </cell>
          <cell r="F2181" t="str">
            <v>Fixed</v>
          </cell>
          <cell r="I2181">
            <v>15.22</v>
          </cell>
          <cell r="J2181">
            <v>14.04</v>
          </cell>
          <cell r="K2181" t="str">
            <v>Conv</v>
          </cell>
          <cell r="L2181">
            <v>128820.17</v>
          </cell>
          <cell r="M2181" t="str">
            <v>Owner-Occupied</v>
          </cell>
          <cell r="N2181">
            <v>0</v>
          </cell>
          <cell r="O2181">
            <v>43831</v>
          </cell>
          <cell r="P2181" t="str">
            <v>Current</v>
          </cell>
        </row>
        <row r="2182">
          <cell r="B2182">
            <v>41018</v>
          </cell>
          <cell r="C2182">
            <v>57</v>
          </cell>
          <cell r="D2182" t="str">
            <v>BC</v>
          </cell>
          <cell r="E2182" t="str">
            <v>Refinance External</v>
          </cell>
          <cell r="F2182" t="str">
            <v>Fixed</v>
          </cell>
          <cell r="I2182">
            <v>41.03</v>
          </cell>
          <cell r="J2182">
            <v>32.42</v>
          </cell>
          <cell r="K2182" t="str">
            <v>HiRatio</v>
          </cell>
          <cell r="L2182">
            <v>430121.9</v>
          </cell>
          <cell r="M2182" t="str">
            <v>Owner-Occupied</v>
          </cell>
          <cell r="N2182">
            <v>0</v>
          </cell>
          <cell r="O2182">
            <v>43831</v>
          </cell>
          <cell r="P2182" t="str">
            <v>Current</v>
          </cell>
        </row>
        <row r="2183">
          <cell r="B2183">
            <v>42355</v>
          </cell>
          <cell r="C2183">
            <v>13</v>
          </cell>
          <cell r="D2183" t="str">
            <v>BC</v>
          </cell>
          <cell r="E2183" t="str">
            <v>Purchase</v>
          </cell>
          <cell r="F2183" t="str">
            <v>ARM</v>
          </cell>
          <cell r="I2183">
            <v>32.49</v>
          </cell>
          <cell r="J2183">
            <v>25.15</v>
          </cell>
          <cell r="K2183" t="str">
            <v>Conv</v>
          </cell>
          <cell r="L2183">
            <v>151842.96</v>
          </cell>
          <cell r="M2183" t="str">
            <v>Owner-Occupied</v>
          </cell>
          <cell r="N2183">
            <v>0</v>
          </cell>
          <cell r="O2183">
            <v>43831</v>
          </cell>
          <cell r="P2183" t="str">
            <v>Current</v>
          </cell>
        </row>
        <row r="2184">
          <cell r="B2184">
            <v>41775</v>
          </cell>
          <cell r="C2184">
            <v>32</v>
          </cell>
          <cell r="D2184" t="str">
            <v>MB</v>
          </cell>
          <cell r="E2184" t="str">
            <v>Refinance External</v>
          </cell>
          <cell r="F2184" t="str">
            <v>ARM</v>
          </cell>
          <cell r="I2184">
            <v>23.89</v>
          </cell>
          <cell r="J2184">
            <v>15.5</v>
          </cell>
          <cell r="K2184" t="str">
            <v>Conv</v>
          </cell>
          <cell r="L2184">
            <v>296860.67</v>
          </cell>
          <cell r="M2184" t="str">
            <v>Owner-Occupied</v>
          </cell>
          <cell r="N2184">
            <v>0</v>
          </cell>
          <cell r="O2184">
            <v>43831</v>
          </cell>
          <cell r="P2184" t="str">
            <v>Current</v>
          </cell>
        </row>
        <row r="2185">
          <cell r="B2185">
            <v>42174</v>
          </cell>
          <cell r="C2185">
            <v>19</v>
          </cell>
          <cell r="D2185" t="str">
            <v>ON</v>
          </cell>
          <cell r="E2185" t="str">
            <v>Refinance External</v>
          </cell>
          <cell r="F2185" t="str">
            <v>Fixed</v>
          </cell>
          <cell r="I2185">
            <v>41.46</v>
          </cell>
          <cell r="J2185">
            <v>33.950000000000003</v>
          </cell>
          <cell r="K2185" t="str">
            <v>Conv</v>
          </cell>
          <cell r="L2185">
            <v>212691.06</v>
          </cell>
          <cell r="M2185" t="str">
            <v>Owner-Occupied</v>
          </cell>
          <cell r="N2185">
            <v>0</v>
          </cell>
          <cell r="O2185">
            <v>43831</v>
          </cell>
          <cell r="P2185" t="str">
            <v>Current</v>
          </cell>
        </row>
        <row r="2186">
          <cell r="B2186">
            <v>42159</v>
          </cell>
          <cell r="C2186">
            <v>19</v>
          </cell>
          <cell r="D2186" t="str">
            <v>ON</v>
          </cell>
          <cell r="E2186" t="str">
            <v>Purchase</v>
          </cell>
          <cell r="F2186" t="str">
            <v>Fixed</v>
          </cell>
          <cell r="I2186">
            <v>39.840000000000003</v>
          </cell>
          <cell r="J2186">
            <v>9.86</v>
          </cell>
          <cell r="K2186" t="str">
            <v>HiRatio</v>
          </cell>
          <cell r="L2186">
            <v>286746.82</v>
          </cell>
          <cell r="M2186" t="str">
            <v>Second Home</v>
          </cell>
          <cell r="N2186">
            <v>0</v>
          </cell>
          <cell r="O2186">
            <v>43831</v>
          </cell>
          <cell r="P2186" t="str">
            <v>Current</v>
          </cell>
        </row>
        <row r="2187">
          <cell r="B2187">
            <v>41990</v>
          </cell>
          <cell r="C2187">
            <v>25</v>
          </cell>
          <cell r="D2187" t="str">
            <v>ON</v>
          </cell>
          <cell r="E2187" t="str">
            <v>Purchase</v>
          </cell>
          <cell r="F2187" t="str">
            <v>Fixed</v>
          </cell>
          <cell r="I2187">
            <v>39.14</v>
          </cell>
          <cell r="J2187">
            <v>30.15</v>
          </cell>
          <cell r="K2187" t="str">
            <v>HiRatio</v>
          </cell>
          <cell r="L2187">
            <v>146434.71</v>
          </cell>
          <cell r="M2187" t="str">
            <v>Owner-Occupied</v>
          </cell>
          <cell r="N2187">
            <v>0</v>
          </cell>
          <cell r="O2187">
            <v>43831</v>
          </cell>
          <cell r="P2187" t="str">
            <v>Current</v>
          </cell>
        </row>
        <row r="2188">
          <cell r="B2188">
            <v>42551</v>
          </cell>
          <cell r="C2188">
            <v>7</v>
          </cell>
          <cell r="D2188" t="str">
            <v>SK</v>
          </cell>
          <cell r="E2188" t="str">
            <v>Purchase</v>
          </cell>
          <cell r="F2188" t="str">
            <v>Fixed</v>
          </cell>
          <cell r="I2188">
            <v>42.79</v>
          </cell>
          <cell r="J2188">
            <v>27.99</v>
          </cell>
          <cell r="K2188" t="str">
            <v>HiRatio</v>
          </cell>
          <cell r="L2188">
            <v>538508.75</v>
          </cell>
          <cell r="M2188" t="str">
            <v>Owner-Occupied</v>
          </cell>
          <cell r="N2188">
            <v>0</v>
          </cell>
          <cell r="O2188">
            <v>43831</v>
          </cell>
          <cell r="P2188" t="str">
            <v>Current</v>
          </cell>
        </row>
        <row r="2189">
          <cell r="B2189">
            <v>42510</v>
          </cell>
          <cell r="C2189">
            <v>8</v>
          </cell>
          <cell r="D2189" t="str">
            <v>ON</v>
          </cell>
          <cell r="E2189" t="str">
            <v>Purchase with Improvements</v>
          </cell>
          <cell r="F2189" t="str">
            <v>Fixed</v>
          </cell>
          <cell r="I2189">
            <v>31.29</v>
          </cell>
          <cell r="J2189">
            <v>16.989999999999998</v>
          </cell>
          <cell r="K2189" t="str">
            <v>HiRatio</v>
          </cell>
          <cell r="L2189">
            <v>154404.10999999999</v>
          </cell>
          <cell r="M2189" t="str">
            <v>Owner-Occupied</v>
          </cell>
          <cell r="N2189">
            <v>0</v>
          </cell>
          <cell r="O2189">
            <v>43831</v>
          </cell>
          <cell r="P2189" t="str">
            <v>Current</v>
          </cell>
        </row>
        <row r="2190">
          <cell r="B2190">
            <v>40928</v>
          </cell>
          <cell r="C2190">
            <v>60</v>
          </cell>
          <cell r="D2190" t="str">
            <v>BC</v>
          </cell>
          <cell r="E2190" t="str">
            <v>Purchase</v>
          </cell>
          <cell r="F2190" t="str">
            <v>Fixed</v>
          </cell>
          <cell r="I2190">
            <v>34.93</v>
          </cell>
          <cell r="J2190">
            <v>23.73</v>
          </cell>
          <cell r="K2190" t="str">
            <v>HiRatio</v>
          </cell>
          <cell r="L2190">
            <v>0</v>
          </cell>
          <cell r="M2190" t="str">
            <v>Owner-Occupied</v>
          </cell>
          <cell r="N2190">
            <v>4</v>
          </cell>
          <cell r="O2190">
            <v>42149</v>
          </cell>
          <cell r="P2190" t="str">
            <v>Current</v>
          </cell>
        </row>
        <row r="2191">
          <cell r="B2191">
            <v>42291</v>
          </cell>
          <cell r="C2191">
            <v>15</v>
          </cell>
          <cell r="D2191" t="str">
            <v>ON</v>
          </cell>
          <cell r="E2191" t="str">
            <v>Purchase</v>
          </cell>
          <cell r="F2191" t="str">
            <v>ARM</v>
          </cell>
          <cell r="I2191">
            <v>26.88</v>
          </cell>
          <cell r="J2191">
            <v>18.16</v>
          </cell>
          <cell r="K2191" t="str">
            <v>Conv</v>
          </cell>
          <cell r="L2191">
            <v>325749.90000000002</v>
          </cell>
          <cell r="M2191" t="str">
            <v>Owner-Occupied</v>
          </cell>
          <cell r="N2191">
            <v>0</v>
          </cell>
          <cell r="O2191">
            <v>43831</v>
          </cell>
          <cell r="P2191" t="str">
            <v>Current</v>
          </cell>
        </row>
        <row r="2192">
          <cell r="B2192">
            <v>42222</v>
          </cell>
          <cell r="C2192">
            <v>17</v>
          </cell>
          <cell r="D2192" t="str">
            <v>ON</v>
          </cell>
          <cell r="E2192" t="str">
            <v>Refinance External</v>
          </cell>
          <cell r="F2192" t="str">
            <v>ARM</v>
          </cell>
          <cell r="I2192">
            <v>33.17</v>
          </cell>
          <cell r="J2192">
            <v>29.6</v>
          </cell>
          <cell r="K2192" t="str">
            <v>Conv</v>
          </cell>
          <cell r="L2192">
            <v>536951.62</v>
          </cell>
          <cell r="M2192" t="str">
            <v>Owner-Occupied</v>
          </cell>
          <cell r="N2192">
            <v>0</v>
          </cell>
          <cell r="O2192">
            <v>43831</v>
          </cell>
          <cell r="P2192" t="str">
            <v>Current</v>
          </cell>
        </row>
        <row r="2193">
          <cell r="B2193">
            <v>42622</v>
          </cell>
          <cell r="C2193">
            <v>4</v>
          </cell>
          <cell r="D2193" t="str">
            <v>ON</v>
          </cell>
          <cell r="E2193" t="str">
            <v>Transfer</v>
          </cell>
          <cell r="F2193" t="str">
            <v>Fixed</v>
          </cell>
          <cell r="I2193">
            <v>25.57</v>
          </cell>
          <cell r="J2193">
            <v>16.71</v>
          </cell>
          <cell r="K2193" t="str">
            <v>HiRatio</v>
          </cell>
          <cell r="L2193">
            <v>199788.79999999999</v>
          </cell>
          <cell r="M2193" t="str">
            <v>Owner-Occupied</v>
          </cell>
          <cell r="N2193">
            <v>0</v>
          </cell>
          <cell r="O2193">
            <v>43831</v>
          </cell>
          <cell r="P2193" t="str">
            <v>Current</v>
          </cell>
        </row>
        <row r="2194">
          <cell r="B2194">
            <v>40452</v>
          </cell>
          <cell r="C2194">
            <v>75</v>
          </cell>
          <cell r="D2194" t="str">
            <v>AB</v>
          </cell>
          <cell r="E2194" t="str">
            <v>ETO External</v>
          </cell>
          <cell r="F2194" t="str">
            <v>Fixed</v>
          </cell>
          <cell r="I2194">
            <v>12.22</v>
          </cell>
          <cell r="J2194">
            <v>9.25</v>
          </cell>
          <cell r="K2194" t="str">
            <v>Conv</v>
          </cell>
          <cell r="L2194">
            <v>0</v>
          </cell>
          <cell r="M2194" t="str">
            <v>Owner-Occupied</v>
          </cell>
          <cell r="N2194">
            <v>4</v>
          </cell>
          <cell r="O2194">
            <v>41551</v>
          </cell>
          <cell r="P2194" t="str">
            <v>Current</v>
          </cell>
        </row>
        <row r="2195">
          <cell r="B2195">
            <v>42202</v>
          </cell>
          <cell r="C2195">
            <v>18</v>
          </cell>
          <cell r="D2195" t="str">
            <v>ON</v>
          </cell>
          <cell r="E2195" t="str">
            <v>Refinance External</v>
          </cell>
          <cell r="F2195" t="str">
            <v>ARM</v>
          </cell>
          <cell r="I2195">
            <v>32.99</v>
          </cell>
          <cell r="J2195">
            <v>10.86</v>
          </cell>
          <cell r="K2195" t="str">
            <v>Conv</v>
          </cell>
          <cell r="L2195">
            <v>242754.63</v>
          </cell>
          <cell r="M2195" t="str">
            <v>Owner-Occupied</v>
          </cell>
          <cell r="N2195">
            <v>0</v>
          </cell>
          <cell r="O2195">
            <v>43831</v>
          </cell>
          <cell r="P2195" t="str">
            <v>Current</v>
          </cell>
        </row>
        <row r="2196">
          <cell r="B2196">
            <v>42163</v>
          </cell>
          <cell r="C2196">
            <v>19</v>
          </cell>
          <cell r="D2196" t="str">
            <v>ON</v>
          </cell>
          <cell r="E2196" t="str">
            <v>Refinance External</v>
          </cell>
          <cell r="F2196" t="str">
            <v>Fixed</v>
          </cell>
          <cell r="I2196">
            <v>39.35</v>
          </cell>
          <cell r="J2196">
            <v>12.63</v>
          </cell>
          <cell r="K2196" t="str">
            <v>Conv</v>
          </cell>
          <cell r="L2196">
            <v>0</v>
          </cell>
          <cell r="M2196" t="str">
            <v>Owner-Occupied</v>
          </cell>
          <cell r="N2196">
            <v>4</v>
          </cell>
          <cell r="O2196">
            <v>42551</v>
          </cell>
          <cell r="P2196" t="str">
            <v>Current</v>
          </cell>
        </row>
        <row r="2197">
          <cell r="B2197">
            <v>42263</v>
          </cell>
          <cell r="C2197">
            <v>16</v>
          </cell>
          <cell r="D2197" t="str">
            <v>ON</v>
          </cell>
          <cell r="E2197" t="str">
            <v>Purchase with Improvements</v>
          </cell>
          <cell r="F2197" t="str">
            <v>Fixed</v>
          </cell>
          <cell r="I2197">
            <v>27.7</v>
          </cell>
          <cell r="J2197">
            <v>23.64</v>
          </cell>
          <cell r="K2197" t="str">
            <v>Conv</v>
          </cell>
          <cell r="L2197">
            <v>561457.15</v>
          </cell>
          <cell r="M2197" t="str">
            <v>Owner-Occupied</v>
          </cell>
          <cell r="N2197">
            <v>0</v>
          </cell>
          <cell r="O2197">
            <v>43831</v>
          </cell>
          <cell r="P2197" t="str">
            <v>Current</v>
          </cell>
        </row>
        <row r="2198">
          <cell r="B2198">
            <v>41575</v>
          </cell>
          <cell r="C2198">
            <v>39</v>
          </cell>
          <cell r="D2198" t="str">
            <v>ON</v>
          </cell>
          <cell r="E2198" t="str">
            <v>Transfer</v>
          </cell>
          <cell r="F2198" t="str">
            <v>ARM</v>
          </cell>
          <cell r="I2198">
            <v>32.74</v>
          </cell>
          <cell r="J2198">
            <v>17.309999999999999</v>
          </cell>
          <cell r="K2198" t="str">
            <v>Conv</v>
          </cell>
          <cell r="L2198">
            <v>0</v>
          </cell>
          <cell r="M2198" t="str">
            <v>Owner-Occupied</v>
          </cell>
          <cell r="N2198">
            <v>4</v>
          </cell>
          <cell r="O2198">
            <v>41884</v>
          </cell>
          <cell r="P2198" t="str">
            <v>Current</v>
          </cell>
        </row>
        <row r="2199">
          <cell r="B2199">
            <v>41145</v>
          </cell>
          <cell r="C2199">
            <v>53</v>
          </cell>
          <cell r="D2199" t="str">
            <v>ON</v>
          </cell>
          <cell r="E2199" t="str">
            <v>Purchase</v>
          </cell>
          <cell r="F2199" t="str">
            <v>Fixed</v>
          </cell>
          <cell r="I2199">
            <v>42.85</v>
          </cell>
          <cell r="J2199">
            <v>25.68</v>
          </cell>
          <cell r="K2199" t="str">
            <v>HiRatio</v>
          </cell>
          <cell r="L2199">
            <v>168672.69</v>
          </cell>
          <cell r="M2199" t="str">
            <v>Owner-Occupied</v>
          </cell>
          <cell r="N2199">
            <v>0</v>
          </cell>
          <cell r="O2199">
            <v>43831</v>
          </cell>
          <cell r="P2199" t="str">
            <v>Current</v>
          </cell>
        </row>
        <row r="2200">
          <cell r="B2200">
            <v>41943</v>
          </cell>
          <cell r="C2200">
            <v>27</v>
          </cell>
          <cell r="D2200" t="str">
            <v>ON</v>
          </cell>
          <cell r="E2200" t="str">
            <v>Purchase</v>
          </cell>
          <cell r="F2200" t="str">
            <v>ARM</v>
          </cell>
          <cell r="I2200">
            <v>38.67</v>
          </cell>
          <cell r="J2200">
            <v>10.55</v>
          </cell>
          <cell r="K2200" t="str">
            <v>Conv</v>
          </cell>
          <cell r="L2200">
            <v>220840.08</v>
          </cell>
          <cell r="M2200" t="str">
            <v>Second Home</v>
          </cell>
          <cell r="N2200">
            <v>0</v>
          </cell>
          <cell r="O2200">
            <v>43831</v>
          </cell>
          <cell r="P2200" t="str">
            <v>Current</v>
          </cell>
        </row>
        <row r="2201">
          <cell r="B2201">
            <v>40772</v>
          </cell>
          <cell r="C2201">
            <v>65</v>
          </cell>
          <cell r="D2201" t="str">
            <v>ON</v>
          </cell>
          <cell r="E2201" t="str">
            <v>Refinance External</v>
          </cell>
          <cell r="F2201" t="str">
            <v>Fixed</v>
          </cell>
          <cell r="I2201">
            <v>42.77</v>
          </cell>
          <cell r="J2201">
            <v>18.96</v>
          </cell>
          <cell r="K2201" t="str">
            <v>Conv</v>
          </cell>
          <cell r="L2201">
            <v>109002.19</v>
          </cell>
          <cell r="M2201" t="str">
            <v>Owner-Occupied</v>
          </cell>
          <cell r="N2201">
            <v>0</v>
          </cell>
          <cell r="O2201">
            <v>43831</v>
          </cell>
          <cell r="P2201" t="str">
            <v>Current</v>
          </cell>
        </row>
        <row r="2202">
          <cell r="B2202">
            <v>41166</v>
          </cell>
          <cell r="C2202">
            <v>52</v>
          </cell>
          <cell r="D2202" t="str">
            <v>ON</v>
          </cell>
          <cell r="E2202" t="str">
            <v>Purchase</v>
          </cell>
          <cell r="F2202" t="str">
            <v>Fixed</v>
          </cell>
          <cell r="I2202">
            <v>37.19</v>
          </cell>
          <cell r="J2202">
            <v>30.43</v>
          </cell>
          <cell r="K2202" t="str">
            <v>HiRatio</v>
          </cell>
          <cell r="L2202">
            <v>0</v>
          </cell>
          <cell r="M2202" t="str">
            <v>Owner-Occupied</v>
          </cell>
          <cell r="N2202">
            <v>4</v>
          </cell>
          <cell r="O2202">
            <v>41978</v>
          </cell>
          <cell r="P2202" t="str">
            <v>Current</v>
          </cell>
        </row>
        <row r="2203">
          <cell r="B2203">
            <v>41810</v>
          </cell>
          <cell r="C2203">
            <v>31</v>
          </cell>
          <cell r="D2203" t="str">
            <v>AB</v>
          </cell>
          <cell r="E2203" t="str">
            <v>Purchase</v>
          </cell>
          <cell r="F2203" t="str">
            <v>Fixed</v>
          </cell>
          <cell r="I2203">
            <v>42.59</v>
          </cell>
          <cell r="J2203">
            <v>9.42</v>
          </cell>
          <cell r="K2203" t="str">
            <v>HiRatio</v>
          </cell>
          <cell r="L2203">
            <v>305452.63</v>
          </cell>
          <cell r="M2203" t="str">
            <v>Owner-Occupied</v>
          </cell>
          <cell r="N2203">
            <v>0</v>
          </cell>
          <cell r="O2203">
            <v>43831</v>
          </cell>
          <cell r="P2203" t="str">
            <v>Current</v>
          </cell>
        </row>
        <row r="2204">
          <cell r="B2204">
            <v>42156</v>
          </cell>
          <cell r="C2204">
            <v>19</v>
          </cell>
          <cell r="D2204" t="str">
            <v>ON</v>
          </cell>
          <cell r="E2204" t="str">
            <v>Refinance External</v>
          </cell>
          <cell r="F2204" t="str">
            <v>Fixed</v>
          </cell>
          <cell r="I2204">
            <v>29.22</v>
          </cell>
          <cell r="J2204">
            <v>29.22</v>
          </cell>
          <cell r="K2204" t="str">
            <v>Conv</v>
          </cell>
          <cell r="L2204">
            <v>155579.95000000001</v>
          </cell>
          <cell r="M2204" t="str">
            <v>Owner-Occupied</v>
          </cell>
          <cell r="N2204">
            <v>0</v>
          </cell>
          <cell r="O2204">
            <v>43831</v>
          </cell>
          <cell r="P2204" t="str">
            <v>Current</v>
          </cell>
        </row>
        <row r="2205">
          <cell r="B2205">
            <v>42338</v>
          </cell>
          <cell r="C2205">
            <v>14</v>
          </cell>
          <cell r="D2205" t="str">
            <v>AB</v>
          </cell>
          <cell r="E2205" t="str">
            <v>Purchase</v>
          </cell>
          <cell r="F2205" t="str">
            <v>Fixed</v>
          </cell>
          <cell r="I2205">
            <v>41.03</v>
          </cell>
          <cell r="J2205">
            <v>33</v>
          </cell>
          <cell r="K2205" t="str">
            <v>HiRatio</v>
          </cell>
          <cell r="L2205">
            <v>418538.82</v>
          </cell>
          <cell r="M2205" t="str">
            <v>Owner-Occupied</v>
          </cell>
          <cell r="N2205">
            <v>0</v>
          </cell>
          <cell r="O2205">
            <v>43831</v>
          </cell>
          <cell r="P2205" t="str">
            <v>Current</v>
          </cell>
        </row>
        <row r="2206">
          <cell r="B2206">
            <v>41481</v>
          </cell>
          <cell r="C2206">
            <v>42</v>
          </cell>
          <cell r="D2206" t="str">
            <v>AB</v>
          </cell>
          <cell r="E2206" t="str">
            <v>Purchase</v>
          </cell>
          <cell r="F2206" t="str">
            <v>Fixed</v>
          </cell>
          <cell r="I2206">
            <v>33.950000000000003</v>
          </cell>
          <cell r="J2206">
            <v>33.119999999999997</v>
          </cell>
          <cell r="K2206" t="str">
            <v>HiRatio</v>
          </cell>
          <cell r="L2206">
            <v>217595.99</v>
          </cell>
          <cell r="M2206" t="str">
            <v>Owner-Occupied</v>
          </cell>
          <cell r="N2206">
            <v>0</v>
          </cell>
          <cell r="O2206">
            <v>43831</v>
          </cell>
          <cell r="P2206" t="str">
            <v>Current</v>
          </cell>
        </row>
        <row r="2207">
          <cell r="B2207">
            <v>41480</v>
          </cell>
          <cell r="C2207">
            <v>42</v>
          </cell>
          <cell r="D2207" t="str">
            <v>ON</v>
          </cell>
          <cell r="E2207" t="str">
            <v>Purchase</v>
          </cell>
          <cell r="F2207" t="str">
            <v>Fixed</v>
          </cell>
          <cell r="I2207">
            <v>36.200000000000003</v>
          </cell>
          <cell r="J2207">
            <v>36.200000000000003</v>
          </cell>
          <cell r="K2207" t="str">
            <v>HiRatio</v>
          </cell>
          <cell r="L2207">
            <v>334539.37</v>
          </cell>
          <cell r="M2207" t="str">
            <v>Owner-Occupied</v>
          </cell>
          <cell r="N2207">
            <v>0</v>
          </cell>
          <cell r="O2207">
            <v>43831</v>
          </cell>
          <cell r="P2207" t="str">
            <v>Current</v>
          </cell>
        </row>
        <row r="2208">
          <cell r="B2208">
            <v>42698</v>
          </cell>
          <cell r="C2208">
            <v>2</v>
          </cell>
          <cell r="D2208" t="str">
            <v>AB</v>
          </cell>
          <cell r="E2208" t="str">
            <v>Refinance External</v>
          </cell>
          <cell r="F2208" t="str">
            <v>Fixed</v>
          </cell>
          <cell r="I2208">
            <v>37.24</v>
          </cell>
          <cell r="J2208">
            <v>19.71</v>
          </cell>
          <cell r="K2208" t="str">
            <v>Conv</v>
          </cell>
          <cell r="L2208">
            <v>434084.39</v>
          </cell>
          <cell r="M2208" t="str">
            <v>Owner-Occupied</v>
          </cell>
          <cell r="N2208">
            <v>0</v>
          </cell>
          <cell r="O2208">
            <v>43831</v>
          </cell>
          <cell r="P2208" t="str">
            <v>Current</v>
          </cell>
        </row>
        <row r="2209">
          <cell r="B2209">
            <v>42121</v>
          </cell>
          <cell r="C2209">
            <v>21</v>
          </cell>
          <cell r="D2209" t="str">
            <v>BC</v>
          </cell>
          <cell r="E2209" t="str">
            <v>Purchase</v>
          </cell>
          <cell r="F2209" t="str">
            <v>ARM</v>
          </cell>
          <cell r="I2209">
            <v>33.090000000000003</v>
          </cell>
          <cell r="J2209">
            <v>23.71</v>
          </cell>
          <cell r="K2209" t="str">
            <v>HiRatio</v>
          </cell>
          <cell r="L2209">
            <v>252473.24</v>
          </cell>
          <cell r="M2209" t="str">
            <v>Owner-Occupied</v>
          </cell>
          <cell r="N2209">
            <v>0</v>
          </cell>
          <cell r="O2209">
            <v>43831</v>
          </cell>
          <cell r="P2209" t="str">
            <v>Current</v>
          </cell>
        </row>
        <row r="2210">
          <cell r="B2210">
            <v>42191</v>
          </cell>
          <cell r="C2210">
            <v>18</v>
          </cell>
          <cell r="D2210" t="str">
            <v>ON</v>
          </cell>
          <cell r="E2210" t="str">
            <v>Transfer</v>
          </cell>
          <cell r="F2210" t="str">
            <v>ARM</v>
          </cell>
          <cell r="I2210">
            <v>27.11</v>
          </cell>
          <cell r="J2210">
            <v>15.79</v>
          </cell>
          <cell r="K2210" t="str">
            <v>Conv</v>
          </cell>
          <cell r="L2210">
            <v>131420.16</v>
          </cell>
          <cell r="M2210" t="str">
            <v>Owner-Occupied</v>
          </cell>
          <cell r="N2210">
            <v>0</v>
          </cell>
          <cell r="O2210">
            <v>43831</v>
          </cell>
          <cell r="P2210" t="str">
            <v>Current</v>
          </cell>
        </row>
        <row r="2211">
          <cell r="B2211">
            <v>41736</v>
          </cell>
          <cell r="C2211">
            <v>33</v>
          </cell>
          <cell r="D2211" t="str">
            <v>AB</v>
          </cell>
          <cell r="E2211" t="str">
            <v>Transfer</v>
          </cell>
          <cell r="F2211" t="str">
            <v>ARM</v>
          </cell>
          <cell r="I2211">
            <v>18.37</v>
          </cell>
          <cell r="J2211">
            <v>5.93</v>
          </cell>
          <cell r="K2211" t="str">
            <v>Conv</v>
          </cell>
          <cell r="L2211">
            <v>100382.59</v>
          </cell>
          <cell r="M2211" t="str">
            <v>Second Home</v>
          </cell>
          <cell r="N2211">
            <v>0</v>
          </cell>
          <cell r="O2211">
            <v>43831</v>
          </cell>
          <cell r="P2211" t="str">
            <v>Current</v>
          </cell>
        </row>
        <row r="2212">
          <cell r="B2212">
            <v>42187</v>
          </cell>
          <cell r="C2212">
            <v>18</v>
          </cell>
          <cell r="D2212" t="str">
            <v>ON</v>
          </cell>
          <cell r="E2212" t="str">
            <v>Refinance External</v>
          </cell>
          <cell r="F2212" t="str">
            <v>ARM</v>
          </cell>
          <cell r="I2212">
            <v>38.96</v>
          </cell>
          <cell r="J2212">
            <v>21.62</v>
          </cell>
          <cell r="K2212" t="str">
            <v>Conv</v>
          </cell>
          <cell r="L2212">
            <v>235816.7</v>
          </cell>
          <cell r="M2212" t="str">
            <v>Owner-Occupied</v>
          </cell>
          <cell r="N2212">
            <v>0</v>
          </cell>
          <cell r="O2212">
            <v>43831</v>
          </cell>
          <cell r="P2212" t="str">
            <v>Current</v>
          </cell>
        </row>
        <row r="2213">
          <cell r="B2213">
            <v>40815</v>
          </cell>
          <cell r="C2213">
            <v>64</v>
          </cell>
          <cell r="D2213" t="str">
            <v>NS</v>
          </cell>
          <cell r="E2213" t="str">
            <v>Purchase</v>
          </cell>
          <cell r="F2213" t="str">
            <v>Fixed</v>
          </cell>
          <cell r="I2213">
            <v>41.67</v>
          </cell>
          <cell r="J2213">
            <v>21.35</v>
          </cell>
          <cell r="K2213" t="str">
            <v>HiRatio</v>
          </cell>
          <cell r="L2213">
            <v>0</v>
          </cell>
          <cell r="M2213" t="str">
            <v>Owner-Occupied</v>
          </cell>
          <cell r="N2213">
            <v>4</v>
          </cell>
          <cell r="O2213">
            <v>42076</v>
          </cell>
          <cell r="P2213" t="str">
            <v>Current</v>
          </cell>
        </row>
        <row r="2214">
          <cell r="B2214">
            <v>42118</v>
          </cell>
          <cell r="C2214">
            <v>21</v>
          </cell>
          <cell r="D2214" t="str">
            <v>ON</v>
          </cell>
          <cell r="E2214" t="str">
            <v>Refinance External</v>
          </cell>
          <cell r="F2214" t="str">
            <v>Fixed</v>
          </cell>
          <cell r="I2214">
            <v>40.21</v>
          </cell>
          <cell r="J2214">
            <v>28.49</v>
          </cell>
          <cell r="K2214" t="str">
            <v>Conv</v>
          </cell>
          <cell r="L2214">
            <v>522282.26</v>
          </cell>
          <cell r="M2214" t="str">
            <v>Owner-Occupied</v>
          </cell>
          <cell r="N2214">
            <v>0</v>
          </cell>
          <cell r="O2214">
            <v>43831</v>
          </cell>
          <cell r="P2214" t="str">
            <v>Current</v>
          </cell>
        </row>
        <row r="2215">
          <cell r="B2215">
            <v>42401</v>
          </cell>
          <cell r="C2215">
            <v>11</v>
          </cell>
          <cell r="D2215" t="str">
            <v>ON</v>
          </cell>
          <cell r="E2215" t="str">
            <v>Refinance External</v>
          </cell>
          <cell r="F2215" t="str">
            <v>Fixed</v>
          </cell>
          <cell r="I2215">
            <v>32.68</v>
          </cell>
          <cell r="J2215">
            <v>11.03</v>
          </cell>
          <cell r="K2215" t="str">
            <v>Conv</v>
          </cell>
          <cell r="L2215">
            <v>146889.79999999999</v>
          </cell>
          <cell r="M2215" t="str">
            <v>Owner-Occupied</v>
          </cell>
          <cell r="N2215">
            <v>0</v>
          </cell>
          <cell r="O2215">
            <v>43831</v>
          </cell>
          <cell r="P2215" t="str">
            <v>Current</v>
          </cell>
        </row>
        <row r="2216">
          <cell r="B2216">
            <v>41927</v>
          </cell>
          <cell r="C2216">
            <v>27</v>
          </cell>
          <cell r="D2216" t="str">
            <v>ON</v>
          </cell>
          <cell r="E2216" t="str">
            <v>Purchase</v>
          </cell>
          <cell r="F2216" t="str">
            <v>Fixed</v>
          </cell>
          <cell r="I2216">
            <v>28.79</v>
          </cell>
          <cell r="J2216">
            <v>23.13</v>
          </cell>
          <cell r="K2216" t="str">
            <v>HiRatio</v>
          </cell>
          <cell r="L2216">
            <v>383561.11</v>
          </cell>
          <cell r="M2216" t="str">
            <v>Owner-Occupied</v>
          </cell>
          <cell r="N2216">
            <v>0</v>
          </cell>
          <cell r="O2216">
            <v>43831</v>
          </cell>
          <cell r="P2216" t="str">
            <v>Current</v>
          </cell>
        </row>
        <row r="2217">
          <cell r="B2217">
            <v>42177</v>
          </cell>
          <cell r="C2217">
            <v>19</v>
          </cell>
          <cell r="D2217" t="str">
            <v>AB</v>
          </cell>
          <cell r="E2217" t="str">
            <v>Purchase</v>
          </cell>
          <cell r="F2217" t="str">
            <v>ARM</v>
          </cell>
          <cell r="I2217">
            <v>35.35</v>
          </cell>
          <cell r="J2217">
            <v>15.91</v>
          </cell>
          <cell r="K2217" t="str">
            <v>Conv</v>
          </cell>
          <cell r="L2217">
            <v>484401.4</v>
          </cell>
          <cell r="M2217" t="str">
            <v>Owner-Occupied</v>
          </cell>
          <cell r="N2217">
            <v>0</v>
          </cell>
          <cell r="O2217">
            <v>43831</v>
          </cell>
          <cell r="P2217" t="str">
            <v>Current</v>
          </cell>
        </row>
        <row r="2218">
          <cell r="B2218">
            <v>42216</v>
          </cell>
          <cell r="C2218">
            <v>18</v>
          </cell>
          <cell r="D2218" t="str">
            <v>AB</v>
          </cell>
          <cell r="E2218" t="str">
            <v>Refinance External</v>
          </cell>
          <cell r="F2218" t="str">
            <v>Fixed</v>
          </cell>
          <cell r="I2218">
            <v>40.99</v>
          </cell>
          <cell r="J2218">
            <v>37.380000000000003</v>
          </cell>
          <cell r="K2218" t="str">
            <v>Conv</v>
          </cell>
          <cell r="L2218">
            <v>364874.25</v>
          </cell>
          <cell r="M2218" t="str">
            <v>Owner-Occupied</v>
          </cell>
          <cell r="N2218">
            <v>0</v>
          </cell>
          <cell r="O2218">
            <v>43831</v>
          </cell>
          <cell r="P2218" t="str">
            <v>Current</v>
          </cell>
        </row>
        <row r="2219">
          <cell r="B2219">
            <v>42185</v>
          </cell>
          <cell r="C2219">
            <v>19</v>
          </cell>
          <cell r="D2219" t="str">
            <v>ON</v>
          </cell>
          <cell r="E2219" t="str">
            <v>Purchase</v>
          </cell>
          <cell r="F2219" t="str">
            <v>Fixed</v>
          </cell>
          <cell r="I2219">
            <v>41.25</v>
          </cell>
          <cell r="J2219">
            <v>21.89</v>
          </cell>
          <cell r="K2219" t="str">
            <v>HiRatio</v>
          </cell>
          <cell r="L2219">
            <v>745804.73</v>
          </cell>
          <cell r="M2219" t="str">
            <v>Owner-Occupied</v>
          </cell>
          <cell r="N2219">
            <v>0</v>
          </cell>
          <cell r="O2219">
            <v>43831</v>
          </cell>
          <cell r="P2219" t="str">
            <v>Current</v>
          </cell>
        </row>
        <row r="2220">
          <cell r="B2220">
            <v>41716</v>
          </cell>
          <cell r="C2220">
            <v>34</v>
          </cell>
          <cell r="D2220" t="str">
            <v>BC</v>
          </cell>
          <cell r="E2220" t="str">
            <v>Refinance External</v>
          </cell>
          <cell r="F2220" t="str">
            <v>Fixed</v>
          </cell>
          <cell r="I2220">
            <v>34.9</v>
          </cell>
          <cell r="J2220">
            <v>32.92</v>
          </cell>
          <cell r="K2220" t="str">
            <v>Conv</v>
          </cell>
          <cell r="L2220">
            <v>0</v>
          </cell>
          <cell r="M2220" t="str">
            <v>Owner-Occupied</v>
          </cell>
          <cell r="N2220">
            <v>4</v>
          </cell>
          <cell r="O2220">
            <v>42125</v>
          </cell>
          <cell r="P2220" t="str">
            <v>Current</v>
          </cell>
        </row>
        <row r="2221">
          <cell r="B2221">
            <v>41690</v>
          </cell>
          <cell r="C2221">
            <v>35</v>
          </cell>
          <cell r="D2221" t="str">
            <v>AB</v>
          </cell>
          <cell r="E2221" t="str">
            <v>Refinance External</v>
          </cell>
          <cell r="F2221" t="str">
            <v>Fixed</v>
          </cell>
          <cell r="I2221">
            <v>31.69</v>
          </cell>
          <cell r="J2221">
            <v>27.1</v>
          </cell>
          <cell r="K2221" t="str">
            <v>Conv</v>
          </cell>
          <cell r="L2221">
            <v>227785.17</v>
          </cell>
          <cell r="M2221" t="str">
            <v>Owner-Occupied</v>
          </cell>
          <cell r="N2221">
            <v>0</v>
          </cell>
          <cell r="O2221">
            <v>43831</v>
          </cell>
          <cell r="P2221" t="str">
            <v>Current</v>
          </cell>
        </row>
        <row r="2222">
          <cell r="B2222">
            <v>42212</v>
          </cell>
          <cell r="C2222">
            <v>18</v>
          </cell>
          <cell r="D2222" t="str">
            <v>ON</v>
          </cell>
          <cell r="E2222" t="str">
            <v>Transfer</v>
          </cell>
          <cell r="F2222" t="str">
            <v>ARM</v>
          </cell>
          <cell r="I2222">
            <v>21.16</v>
          </cell>
          <cell r="J2222">
            <v>10.6</v>
          </cell>
          <cell r="K2222" t="str">
            <v>Conv</v>
          </cell>
          <cell r="L2222">
            <v>151068.03</v>
          </cell>
          <cell r="M2222" t="str">
            <v>Owner-Occupied</v>
          </cell>
          <cell r="N2222">
            <v>0</v>
          </cell>
          <cell r="O2222">
            <v>43831</v>
          </cell>
          <cell r="P2222" t="str">
            <v>Current</v>
          </cell>
        </row>
        <row r="2223">
          <cell r="B2223">
            <v>40801</v>
          </cell>
          <cell r="C2223">
            <v>64</v>
          </cell>
          <cell r="D2223" t="str">
            <v>AB</v>
          </cell>
          <cell r="E2223" t="str">
            <v>Purchase</v>
          </cell>
          <cell r="F2223" t="str">
            <v>Fixed</v>
          </cell>
          <cell r="I2223">
            <v>42.98</v>
          </cell>
          <cell r="J2223">
            <v>30.55</v>
          </cell>
          <cell r="K2223" t="str">
            <v>HiRatio</v>
          </cell>
          <cell r="L2223">
            <v>0</v>
          </cell>
          <cell r="M2223" t="str">
            <v>Owner-Occupied</v>
          </cell>
          <cell r="N2223">
            <v>4</v>
          </cell>
          <cell r="O2223">
            <v>41838</v>
          </cell>
          <cell r="P2223" t="str">
            <v>Current</v>
          </cell>
        </row>
        <row r="2224">
          <cell r="B2224">
            <v>42342</v>
          </cell>
          <cell r="C2224">
            <v>13</v>
          </cell>
          <cell r="D2224" t="str">
            <v>AB</v>
          </cell>
          <cell r="E2224" t="str">
            <v>Purchase</v>
          </cell>
          <cell r="F2224" t="str">
            <v>ARM</v>
          </cell>
          <cell r="I2224">
            <v>30.51</v>
          </cell>
          <cell r="J2224">
            <v>23.77</v>
          </cell>
          <cell r="K2224" t="str">
            <v>Conv</v>
          </cell>
          <cell r="L2224">
            <v>323239.59999999998</v>
          </cell>
          <cell r="M2224" t="str">
            <v>Owner-Occupied</v>
          </cell>
          <cell r="N2224">
            <v>0</v>
          </cell>
          <cell r="O2224">
            <v>43831</v>
          </cell>
          <cell r="P2224" t="str">
            <v>Current</v>
          </cell>
        </row>
        <row r="2225">
          <cell r="B2225">
            <v>41383</v>
          </cell>
          <cell r="C2225">
            <v>45</v>
          </cell>
          <cell r="D2225" t="str">
            <v>AB</v>
          </cell>
          <cell r="E2225" t="str">
            <v>Purchase</v>
          </cell>
          <cell r="F2225" t="str">
            <v>Fixed</v>
          </cell>
          <cell r="I2225">
            <v>38.840000000000003</v>
          </cell>
          <cell r="J2225">
            <v>29.81</v>
          </cell>
          <cell r="K2225" t="str">
            <v>HiRatio</v>
          </cell>
          <cell r="L2225">
            <v>218350.63</v>
          </cell>
          <cell r="M2225" t="str">
            <v>Owner-Occupied</v>
          </cell>
          <cell r="N2225">
            <v>0</v>
          </cell>
          <cell r="O2225">
            <v>43831</v>
          </cell>
          <cell r="P2225" t="str">
            <v>Current</v>
          </cell>
        </row>
        <row r="2226">
          <cell r="B2226">
            <v>42109</v>
          </cell>
          <cell r="C2226">
            <v>21</v>
          </cell>
          <cell r="D2226" t="str">
            <v>ON</v>
          </cell>
          <cell r="E2226" t="str">
            <v>Purchase</v>
          </cell>
          <cell r="F2226" t="str">
            <v>Fixed</v>
          </cell>
          <cell r="I2226">
            <v>39.94</v>
          </cell>
          <cell r="J2226">
            <v>19</v>
          </cell>
          <cell r="K2226" t="str">
            <v>Conv</v>
          </cell>
          <cell r="L2226">
            <v>118715.04</v>
          </cell>
          <cell r="M2226" t="str">
            <v>Owner-Occupied</v>
          </cell>
          <cell r="N2226">
            <v>0</v>
          </cell>
          <cell r="O2226">
            <v>43831</v>
          </cell>
          <cell r="P2226" t="str">
            <v>Current</v>
          </cell>
        </row>
        <row r="2227">
          <cell r="B2227">
            <v>41180</v>
          </cell>
          <cell r="C2227">
            <v>52</v>
          </cell>
          <cell r="D2227" t="str">
            <v>AB</v>
          </cell>
          <cell r="E2227" t="str">
            <v>Purchase</v>
          </cell>
          <cell r="F2227" t="str">
            <v>Fixed</v>
          </cell>
          <cell r="I2227">
            <v>39.15</v>
          </cell>
          <cell r="J2227">
            <v>26.71</v>
          </cell>
          <cell r="K2227" t="str">
            <v>HiRatio</v>
          </cell>
          <cell r="L2227">
            <v>292801.21000000002</v>
          </cell>
          <cell r="M2227" t="str">
            <v>Owner-Occupied</v>
          </cell>
          <cell r="N2227">
            <v>0</v>
          </cell>
          <cell r="O2227">
            <v>43831</v>
          </cell>
          <cell r="P2227" t="str">
            <v>Current</v>
          </cell>
        </row>
        <row r="2228">
          <cell r="B2228">
            <v>42208</v>
          </cell>
          <cell r="C2228">
            <v>18</v>
          </cell>
          <cell r="D2228" t="str">
            <v>SK</v>
          </cell>
          <cell r="E2228" t="str">
            <v>Refinance External</v>
          </cell>
          <cell r="F2228" t="str">
            <v>Fixed</v>
          </cell>
          <cell r="I2228">
            <v>27.14</v>
          </cell>
          <cell r="J2228">
            <v>16.010000000000002</v>
          </cell>
          <cell r="K2228" t="str">
            <v>Conv</v>
          </cell>
          <cell r="L2228">
            <v>123729.06</v>
          </cell>
          <cell r="M2228" t="str">
            <v>Owner-Occupied</v>
          </cell>
          <cell r="N2228">
            <v>0</v>
          </cell>
          <cell r="O2228">
            <v>43831</v>
          </cell>
          <cell r="P2228" t="str">
            <v>Current</v>
          </cell>
        </row>
        <row r="2229">
          <cell r="B2229">
            <v>41180</v>
          </cell>
          <cell r="C2229">
            <v>52</v>
          </cell>
          <cell r="D2229" t="str">
            <v>MB</v>
          </cell>
          <cell r="E2229" t="str">
            <v>Purchase</v>
          </cell>
          <cell r="F2229" t="str">
            <v>Fixed</v>
          </cell>
          <cell r="I2229">
            <v>38.880000000000003</v>
          </cell>
          <cell r="J2229">
            <v>37.520000000000003</v>
          </cell>
          <cell r="K2229" t="str">
            <v>HiRatio</v>
          </cell>
          <cell r="L2229">
            <v>233333.58</v>
          </cell>
          <cell r="M2229" t="str">
            <v>Owner-Occupied</v>
          </cell>
          <cell r="N2229">
            <v>0</v>
          </cell>
          <cell r="O2229">
            <v>43831</v>
          </cell>
          <cell r="P2229" t="str">
            <v>Current</v>
          </cell>
        </row>
        <row r="2230">
          <cell r="B2230">
            <v>40872</v>
          </cell>
          <cell r="C2230">
            <v>62</v>
          </cell>
          <cell r="D2230" t="str">
            <v>AB</v>
          </cell>
          <cell r="E2230" t="str">
            <v>Purchase</v>
          </cell>
          <cell r="F2230" t="str">
            <v>ARM</v>
          </cell>
          <cell r="I2230">
            <v>32.700000000000003</v>
          </cell>
          <cell r="J2230">
            <v>14.87</v>
          </cell>
          <cell r="K2230" t="str">
            <v>HiRatio</v>
          </cell>
          <cell r="L2230">
            <v>142110.66</v>
          </cell>
          <cell r="M2230" t="str">
            <v>Owner-Occupied</v>
          </cell>
          <cell r="N2230">
            <v>0</v>
          </cell>
          <cell r="O2230">
            <v>43831</v>
          </cell>
          <cell r="P2230" t="str">
            <v>Current</v>
          </cell>
        </row>
        <row r="2231">
          <cell r="B2231">
            <v>41388</v>
          </cell>
          <cell r="C2231">
            <v>45</v>
          </cell>
          <cell r="D2231" t="str">
            <v>BC</v>
          </cell>
          <cell r="E2231" t="str">
            <v>Transfer</v>
          </cell>
          <cell r="F2231" t="str">
            <v>Fixed</v>
          </cell>
          <cell r="I2231">
            <v>32.6</v>
          </cell>
          <cell r="J2231">
            <v>20.440000000000001</v>
          </cell>
          <cell r="K2231" t="str">
            <v>HiRatio</v>
          </cell>
          <cell r="L2231">
            <v>0</v>
          </cell>
          <cell r="M2231" t="str">
            <v>Owner-Occupied</v>
          </cell>
          <cell r="N2231">
            <v>4</v>
          </cell>
          <cell r="O2231">
            <v>42272</v>
          </cell>
          <cell r="P2231" t="str">
            <v>Current</v>
          </cell>
        </row>
        <row r="2232">
          <cell r="B2232">
            <v>42359</v>
          </cell>
          <cell r="C2232">
            <v>13</v>
          </cell>
          <cell r="D2232" t="str">
            <v>ON</v>
          </cell>
          <cell r="E2232" t="str">
            <v>Purchase</v>
          </cell>
          <cell r="F2232" t="str">
            <v>ARM</v>
          </cell>
          <cell r="I2232">
            <v>27.55</v>
          </cell>
          <cell r="J2232">
            <v>20.05</v>
          </cell>
          <cell r="K2232" t="str">
            <v>HiRatio</v>
          </cell>
          <cell r="L2232">
            <v>282868.03000000003</v>
          </cell>
          <cell r="M2232" t="str">
            <v>Owner-Occupied</v>
          </cell>
          <cell r="N2232">
            <v>0</v>
          </cell>
          <cell r="O2232">
            <v>43831</v>
          </cell>
          <cell r="P2232" t="str">
            <v>Current</v>
          </cell>
        </row>
        <row r="2233">
          <cell r="B2233">
            <v>42648</v>
          </cell>
          <cell r="C2233">
            <v>3</v>
          </cell>
          <cell r="D2233" t="str">
            <v>AB</v>
          </cell>
          <cell r="E2233" t="str">
            <v>Refinance External</v>
          </cell>
          <cell r="F2233" t="str">
            <v>ARM</v>
          </cell>
          <cell r="I2233">
            <v>20.67</v>
          </cell>
          <cell r="J2233">
            <v>17.5</v>
          </cell>
          <cell r="K2233" t="str">
            <v>Conv</v>
          </cell>
          <cell r="L2233">
            <v>337371.23</v>
          </cell>
          <cell r="M2233" t="str">
            <v>Owner-Occupied</v>
          </cell>
          <cell r="N2233">
            <v>0</v>
          </cell>
          <cell r="O2233">
            <v>43831</v>
          </cell>
          <cell r="P2233" t="str">
            <v>Current</v>
          </cell>
        </row>
        <row r="2234">
          <cell r="B2234">
            <v>42265</v>
          </cell>
          <cell r="C2234">
            <v>16</v>
          </cell>
          <cell r="D2234" t="str">
            <v>AB</v>
          </cell>
          <cell r="E2234" t="str">
            <v>Portable</v>
          </cell>
          <cell r="F2234" t="str">
            <v>ARM</v>
          </cell>
          <cell r="I2234">
            <v>36.909999999999997</v>
          </cell>
          <cell r="J2234">
            <v>28.42</v>
          </cell>
          <cell r="K2234" t="str">
            <v>HiRatio</v>
          </cell>
          <cell r="L2234">
            <v>461002.22</v>
          </cell>
          <cell r="M2234" t="str">
            <v>Owner-Occupied</v>
          </cell>
          <cell r="N2234">
            <v>0</v>
          </cell>
          <cell r="O2234">
            <v>43831</v>
          </cell>
          <cell r="P2234" t="str">
            <v>Current</v>
          </cell>
        </row>
        <row r="2235">
          <cell r="B2235">
            <v>42326</v>
          </cell>
          <cell r="C2235">
            <v>14</v>
          </cell>
          <cell r="D2235" t="str">
            <v>ON</v>
          </cell>
          <cell r="E2235" t="str">
            <v>Purchase</v>
          </cell>
          <cell r="F2235" t="str">
            <v>ARM</v>
          </cell>
          <cell r="I2235">
            <v>30.39</v>
          </cell>
          <cell r="J2235">
            <v>27.82</v>
          </cell>
          <cell r="K2235" t="str">
            <v>HiRatio</v>
          </cell>
          <cell r="L2235">
            <v>524937.55000000005</v>
          </cell>
          <cell r="M2235" t="str">
            <v>Owner-Occupied</v>
          </cell>
          <cell r="N2235">
            <v>0</v>
          </cell>
          <cell r="O2235">
            <v>43831</v>
          </cell>
          <cell r="P2235" t="str">
            <v>Current</v>
          </cell>
        </row>
        <row r="2236">
          <cell r="B2236">
            <v>41835</v>
          </cell>
          <cell r="C2236">
            <v>30</v>
          </cell>
          <cell r="D2236" t="str">
            <v>ON</v>
          </cell>
          <cell r="E2236" t="str">
            <v>Purchase</v>
          </cell>
          <cell r="F2236" t="str">
            <v>ARM</v>
          </cell>
          <cell r="I2236">
            <v>22.89</v>
          </cell>
          <cell r="J2236">
            <v>20.440000000000001</v>
          </cell>
          <cell r="K2236" t="str">
            <v>Conv</v>
          </cell>
          <cell r="L2236">
            <v>611029.54</v>
          </cell>
          <cell r="M2236" t="str">
            <v>Owner-Occupied</v>
          </cell>
          <cell r="N2236">
            <v>0</v>
          </cell>
          <cell r="O2236">
            <v>43831</v>
          </cell>
          <cell r="P2236" t="str">
            <v>Current</v>
          </cell>
        </row>
        <row r="2237">
          <cell r="B2237">
            <v>42534</v>
          </cell>
          <cell r="C2237">
            <v>7</v>
          </cell>
          <cell r="D2237" t="str">
            <v>AB</v>
          </cell>
          <cell r="E2237" t="str">
            <v>Purchase</v>
          </cell>
          <cell r="F2237" t="str">
            <v>Fixed</v>
          </cell>
          <cell r="I2237">
            <v>38.28</v>
          </cell>
          <cell r="J2237">
            <v>23.51</v>
          </cell>
          <cell r="K2237" t="str">
            <v>HiRatio</v>
          </cell>
          <cell r="L2237">
            <v>483177.06</v>
          </cell>
          <cell r="M2237" t="str">
            <v>Owner-Occupied</v>
          </cell>
          <cell r="N2237">
            <v>0</v>
          </cell>
          <cell r="O2237">
            <v>43831</v>
          </cell>
          <cell r="P2237" t="str">
            <v>Current</v>
          </cell>
        </row>
        <row r="2238">
          <cell r="B2238">
            <v>42292</v>
          </cell>
          <cell r="C2238">
            <v>15</v>
          </cell>
          <cell r="D2238" t="str">
            <v>ON</v>
          </cell>
          <cell r="E2238" t="str">
            <v>Refinance External</v>
          </cell>
          <cell r="F2238" t="str">
            <v>Fixed</v>
          </cell>
          <cell r="I2238">
            <v>40.98</v>
          </cell>
          <cell r="J2238">
            <v>28.78</v>
          </cell>
          <cell r="K2238" t="str">
            <v>Conv</v>
          </cell>
          <cell r="L2238">
            <v>120800.28</v>
          </cell>
          <cell r="M2238" t="str">
            <v>Owner-Occupied</v>
          </cell>
          <cell r="N2238">
            <v>0</v>
          </cell>
          <cell r="O2238">
            <v>43831</v>
          </cell>
          <cell r="P2238" t="str">
            <v>Current</v>
          </cell>
        </row>
        <row r="2239">
          <cell r="B2239">
            <v>41579</v>
          </cell>
          <cell r="C2239">
            <v>38</v>
          </cell>
          <cell r="D2239" t="str">
            <v>BC</v>
          </cell>
          <cell r="E2239" t="str">
            <v>Purchase</v>
          </cell>
          <cell r="F2239" t="str">
            <v>Fixed</v>
          </cell>
          <cell r="I2239">
            <v>37.06</v>
          </cell>
          <cell r="J2239">
            <v>36.99</v>
          </cell>
          <cell r="K2239" t="str">
            <v>HiRatio</v>
          </cell>
          <cell r="L2239">
            <v>0</v>
          </cell>
          <cell r="M2239" t="str">
            <v>Owner-Occupied</v>
          </cell>
          <cell r="N2239">
            <v>4</v>
          </cell>
          <cell r="O2239">
            <v>42562</v>
          </cell>
          <cell r="P2239" t="str">
            <v>Current</v>
          </cell>
        </row>
        <row r="2240">
          <cell r="B2240">
            <v>42440</v>
          </cell>
          <cell r="C2240">
            <v>10</v>
          </cell>
          <cell r="D2240" t="str">
            <v>ON</v>
          </cell>
          <cell r="E2240" t="str">
            <v>Refinance External</v>
          </cell>
          <cell r="F2240" t="str">
            <v>ARM</v>
          </cell>
          <cell r="I2240">
            <v>27.09</v>
          </cell>
          <cell r="J2240">
            <v>23.46</v>
          </cell>
          <cell r="K2240" t="str">
            <v>Conv</v>
          </cell>
          <cell r="L2240">
            <v>287961.88</v>
          </cell>
          <cell r="M2240" t="str">
            <v>Owner-Occupied</v>
          </cell>
          <cell r="N2240">
            <v>0</v>
          </cell>
          <cell r="O2240">
            <v>43831</v>
          </cell>
          <cell r="P2240" t="str">
            <v>Current</v>
          </cell>
        </row>
        <row r="2241">
          <cell r="B2241">
            <v>42185</v>
          </cell>
          <cell r="C2241">
            <v>19</v>
          </cell>
          <cell r="D2241" t="str">
            <v>MB</v>
          </cell>
          <cell r="E2241" t="str">
            <v>Purchase</v>
          </cell>
          <cell r="F2241" t="str">
            <v>Fixed</v>
          </cell>
          <cell r="I2241">
            <v>32.9</v>
          </cell>
          <cell r="J2241">
            <v>22.53</v>
          </cell>
          <cell r="K2241" t="str">
            <v>HiRatio</v>
          </cell>
          <cell r="L2241">
            <v>156061.39000000001</v>
          </cell>
          <cell r="M2241" t="str">
            <v>Owner-Occupied</v>
          </cell>
          <cell r="N2241">
            <v>0</v>
          </cell>
          <cell r="O2241">
            <v>43831</v>
          </cell>
          <cell r="P2241" t="str">
            <v>Current</v>
          </cell>
        </row>
        <row r="2242">
          <cell r="B2242">
            <v>41746</v>
          </cell>
          <cell r="C2242">
            <v>33</v>
          </cell>
          <cell r="D2242" t="str">
            <v>AB</v>
          </cell>
          <cell r="E2242" t="str">
            <v>Purchase</v>
          </cell>
          <cell r="F2242" t="str">
            <v>Fixed</v>
          </cell>
          <cell r="I2242">
            <v>31.18</v>
          </cell>
          <cell r="J2242">
            <v>25.04</v>
          </cell>
          <cell r="K2242" t="str">
            <v>HiRatio</v>
          </cell>
          <cell r="L2242">
            <v>421587.11</v>
          </cell>
          <cell r="M2242" t="str">
            <v>Owner-Occupied</v>
          </cell>
          <cell r="N2242">
            <v>0</v>
          </cell>
          <cell r="O2242">
            <v>43831</v>
          </cell>
          <cell r="P2242" t="str">
            <v>Current</v>
          </cell>
        </row>
        <row r="2243">
          <cell r="B2243">
            <v>42466</v>
          </cell>
          <cell r="C2243">
            <v>9</v>
          </cell>
          <cell r="D2243" t="str">
            <v>ON</v>
          </cell>
          <cell r="E2243" t="str">
            <v>Purchase</v>
          </cell>
          <cell r="F2243" t="str">
            <v>Fixed</v>
          </cell>
          <cell r="I2243">
            <v>34.97</v>
          </cell>
          <cell r="J2243">
            <v>19.899999999999999</v>
          </cell>
          <cell r="K2243" t="str">
            <v>Conv</v>
          </cell>
          <cell r="L2243">
            <v>662964.26</v>
          </cell>
          <cell r="M2243" t="str">
            <v>Owner-Occupied</v>
          </cell>
          <cell r="N2243">
            <v>0</v>
          </cell>
          <cell r="O2243">
            <v>43831</v>
          </cell>
          <cell r="P2243" t="str">
            <v>Current</v>
          </cell>
        </row>
        <row r="2244">
          <cell r="B2244">
            <v>42103</v>
          </cell>
          <cell r="C2244">
            <v>21</v>
          </cell>
          <cell r="D2244" t="str">
            <v>BC</v>
          </cell>
          <cell r="E2244" t="str">
            <v>Purchase</v>
          </cell>
          <cell r="F2244" t="str">
            <v>ARM</v>
          </cell>
          <cell r="I2244">
            <v>26.81</v>
          </cell>
          <cell r="J2244">
            <v>24.25</v>
          </cell>
          <cell r="K2244" t="str">
            <v>Conv</v>
          </cell>
          <cell r="L2244">
            <v>899162.47</v>
          </cell>
          <cell r="M2244" t="str">
            <v>Owner-Occupied</v>
          </cell>
          <cell r="N2244">
            <v>0</v>
          </cell>
          <cell r="O2244">
            <v>43831</v>
          </cell>
          <cell r="P2244" t="str">
            <v>Current</v>
          </cell>
        </row>
        <row r="2245">
          <cell r="B2245">
            <v>42250</v>
          </cell>
          <cell r="C2245">
            <v>16</v>
          </cell>
          <cell r="D2245" t="str">
            <v>ON</v>
          </cell>
          <cell r="E2245" t="str">
            <v>Portable</v>
          </cell>
          <cell r="F2245" t="str">
            <v>Fixed</v>
          </cell>
          <cell r="I2245">
            <v>41.29</v>
          </cell>
          <cell r="J2245">
            <v>30.37</v>
          </cell>
          <cell r="K2245" t="str">
            <v>HiRatio</v>
          </cell>
          <cell r="L2245">
            <v>243562.84</v>
          </cell>
          <cell r="M2245" t="str">
            <v>Owner-Occupied</v>
          </cell>
          <cell r="N2245">
            <v>0</v>
          </cell>
          <cell r="O2245">
            <v>43831</v>
          </cell>
          <cell r="P2245" t="str">
            <v>Current</v>
          </cell>
        </row>
        <row r="2246">
          <cell r="B2246">
            <v>42550</v>
          </cell>
          <cell r="C2246">
            <v>7</v>
          </cell>
          <cell r="D2246" t="str">
            <v>ON</v>
          </cell>
          <cell r="E2246" t="str">
            <v>Refinance External</v>
          </cell>
          <cell r="F2246" t="str">
            <v>Fixed</v>
          </cell>
          <cell r="I2246">
            <v>42.35</v>
          </cell>
          <cell r="J2246">
            <v>37.25</v>
          </cell>
          <cell r="K2246" t="str">
            <v>Conv</v>
          </cell>
          <cell r="L2246">
            <v>244738.96</v>
          </cell>
          <cell r="M2246" t="str">
            <v>Owner-Occupied</v>
          </cell>
          <cell r="N2246">
            <v>0</v>
          </cell>
          <cell r="O2246">
            <v>43831</v>
          </cell>
          <cell r="P2246" t="str">
            <v>Current</v>
          </cell>
        </row>
        <row r="2247">
          <cell r="B2247">
            <v>42125</v>
          </cell>
          <cell r="C2247">
            <v>20</v>
          </cell>
          <cell r="D2247" t="str">
            <v>ON</v>
          </cell>
          <cell r="E2247" t="str">
            <v>Purchase</v>
          </cell>
          <cell r="F2247" t="str">
            <v>ARM</v>
          </cell>
          <cell r="I2247">
            <v>26.92</v>
          </cell>
          <cell r="J2247">
            <v>10.41</v>
          </cell>
          <cell r="K2247" t="str">
            <v>HiRatio</v>
          </cell>
          <cell r="L2247">
            <v>302014.93</v>
          </cell>
          <cell r="M2247" t="str">
            <v>Second Home</v>
          </cell>
          <cell r="N2247">
            <v>0</v>
          </cell>
          <cell r="O2247">
            <v>43831</v>
          </cell>
          <cell r="P2247" t="str">
            <v>Current</v>
          </cell>
        </row>
        <row r="2248">
          <cell r="B2248">
            <v>41775</v>
          </cell>
          <cell r="C2248">
            <v>32</v>
          </cell>
          <cell r="D2248" t="str">
            <v>AB</v>
          </cell>
          <cell r="E2248" t="str">
            <v>Purchase</v>
          </cell>
          <cell r="F2248" t="str">
            <v>Fixed</v>
          </cell>
          <cell r="I2248">
            <v>42.94</v>
          </cell>
          <cell r="J2248">
            <v>33.770000000000003</v>
          </cell>
          <cell r="K2248" t="str">
            <v>HiRatio</v>
          </cell>
          <cell r="L2248">
            <v>157183.93</v>
          </cell>
          <cell r="M2248" t="str">
            <v>Owner-Occupied</v>
          </cell>
          <cell r="N2248">
            <v>0</v>
          </cell>
          <cell r="O2248">
            <v>43831</v>
          </cell>
          <cell r="P2248" t="str">
            <v>Current</v>
          </cell>
        </row>
        <row r="2249">
          <cell r="B2249">
            <v>42223</v>
          </cell>
          <cell r="C2249">
            <v>17</v>
          </cell>
          <cell r="D2249" t="str">
            <v>ON</v>
          </cell>
          <cell r="E2249" t="str">
            <v>Purchase</v>
          </cell>
          <cell r="F2249" t="str">
            <v>ARM</v>
          </cell>
          <cell r="I2249">
            <v>26.16</v>
          </cell>
          <cell r="J2249">
            <v>14.59</v>
          </cell>
          <cell r="K2249" t="str">
            <v>Conv</v>
          </cell>
          <cell r="L2249">
            <v>332523.37</v>
          </cell>
          <cell r="M2249" t="str">
            <v>Owner-Occupied</v>
          </cell>
          <cell r="N2249">
            <v>0</v>
          </cell>
          <cell r="O2249">
            <v>43831</v>
          </cell>
          <cell r="P2249" t="str">
            <v>Current</v>
          </cell>
        </row>
        <row r="2250">
          <cell r="B2250">
            <v>41638</v>
          </cell>
          <cell r="C2250">
            <v>37</v>
          </cell>
          <cell r="D2250" t="str">
            <v>AB</v>
          </cell>
          <cell r="E2250" t="str">
            <v>Purchase</v>
          </cell>
          <cell r="F2250" t="str">
            <v>Fixed</v>
          </cell>
          <cell r="I2250">
            <v>34.6</v>
          </cell>
          <cell r="J2250">
            <v>33.19</v>
          </cell>
          <cell r="K2250" t="str">
            <v>HiRatio</v>
          </cell>
          <cell r="L2250">
            <v>284005.5</v>
          </cell>
          <cell r="M2250" t="str">
            <v>Owner-Occupied</v>
          </cell>
          <cell r="N2250">
            <v>0</v>
          </cell>
          <cell r="O2250">
            <v>43831</v>
          </cell>
          <cell r="P2250" t="str">
            <v>Current</v>
          </cell>
        </row>
        <row r="2251">
          <cell r="B2251">
            <v>41116</v>
          </cell>
          <cell r="C2251">
            <v>54</v>
          </cell>
          <cell r="D2251" t="str">
            <v>MB</v>
          </cell>
          <cell r="E2251" t="str">
            <v>Refinance External</v>
          </cell>
          <cell r="F2251" t="str">
            <v>Fixed</v>
          </cell>
          <cell r="I2251">
            <v>39.76</v>
          </cell>
          <cell r="J2251">
            <v>17.47</v>
          </cell>
          <cell r="K2251" t="str">
            <v>HiRatio</v>
          </cell>
          <cell r="L2251">
            <v>197299.52</v>
          </cell>
          <cell r="M2251" t="str">
            <v>Owner-Occupied</v>
          </cell>
          <cell r="N2251">
            <v>0</v>
          </cell>
          <cell r="O2251">
            <v>43831</v>
          </cell>
          <cell r="P2251" t="str">
            <v>Current</v>
          </cell>
        </row>
        <row r="2252">
          <cell r="B2252">
            <v>42482</v>
          </cell>
          <cell r="C2252">
            <v>9</v>
          </cell>
          <cell r="D2252" t="str">
            <v>AB</v>
          </cell>
          <cell r="E2252" t="str">
            <v>Purchase</v>
          </cell>
          <cell r="F2252" t="str">
            <v>Fixed</v>
          </cell>
          <cell r="I2252">
            <v>38.74</v>
          </cell>
          <cell r="J2252">
            <v>38.14</v>
          </cell>
          <cell r="K2252" t="str">
            <v>HiRatio</v>
          </cell>
          <cell r="L2252">
            <v>526865.97</v>
          </cell>
          <cell r="M2252" t="str">
            <v>Owner-Occupied</v>
          </cell>
          <cell r="N2252">
            <v>0</v>
          </cell>
          <cell r="O2252">
            <v>43831</v>
          </cell>
          <cell r="P2252" t="str">
            <v>Current</v>
          </cell>
        </row>
        <row r="2253">
          <cell r="B2253">
            <v>41781</v>
          </cell>
          <cell r="C2253">
            <v>32</v>
          </cell>
          <cell r="D2253" t="str">
            <v>AB</v>
          </cell>
          <cell r="E2253" t="str">
            <v>Refinance External</v>
          </cell>
          <cell r="F2253" t="str">
            <v>ARM</v>
          </cell>
          <cell r="I2253">
            <v>34.200000000000003</v>
          </cell>
          <cell r="J2253">
            <v>19.91</v>
          </cell>
          <cell r="K2253" t="str">
            <v>Conv</v>
          </cell>
          <cell r="L2253">
            <v>0</v>
          </cell>
          <cell r="M2253" t="str">
            <v>Owner-Occupied</v>
          </cell>
          <cell r="N2253">
            <v>4</v>
          </cell>
          <cell r="O2253">
            <v>41914</v>
          </cell>
          <cell r="P2253" t="str">
            <v>Current</v>
          </cell>
        </row>
        <row r="2254">
          <cell r="B2254">
            <v>42215</v>
          </cell>
          <cell r="C2254">
            <v>18</v>
          </cell>
          <cell r="D2254" t="str">
            <v>ON</v>
          </cell>
          <cell r="E2254" t="str">
            <v>Purchase</v>
          </cell>
          <cell r="F2254" t="str">
            <v>Fixed</v>
          </cell>
          <cell r="I2254">
            <v>43.79</v>
          </cell>
          <cell r="J2254">
            <v>26.93</v>
          </cell>
          <cell r="K2254" t="str">
            <v>HiRatio</v>
          </cell>
          <cell r="L2254">
            <v>302556.03999999998</v>
          </cell>
          <cell r="M2254" t="str">
            <v>Owner-Occupied</v>
          </cell>
          <cell r="N2254">
            <v>0</v>
          </cell>
          <cell r="O2254">
            <v>43831</v>
          </cell>
          <cell r="P2254" t="str">
            <v>Current</v>
          </cell>
        </row>
        <row r="2255">
          <cell r="B2255">
            <v>40739</v>
          </cell>
          <cell r="C2255">
            <v>66</v>
          </cell>
          <cell r="D2255" t="str">
            <v>SK</v>
          </cell>
          <cell r="E2255" t="str">
            <v>Purchase</v>
          </cell>
          <cell r="F2255" t="str">
            <v>Fixed</v>
          </cell>
          <cell r="I2255">
            <v>40.98</v>
          </cell>
          <cell r="J2255">
            <v>22.31</v>
          </cell>
          <cell r="K2255" t="str">
            <v>HiRatio</v>
          </cell>
          <cell r="L2255">
            <v>289428.95</v>
          </cell>
          <cell r="M2255" t="str">
            <v>Owner-Occupied</v>
          </cell>
          <cell r="N2255">
            <v>0</v>
          </cell>
          <cell r="O2255">
            <v>43831</v>
          </cell>
          <cell r="P2255" t="str">
            <v>Current</v>
          </cell>
        </row>
        <row r="2256">
          <cell r="B2256">
            <v>42143</v>
          </cell>
          <cell r="C2256">
            <v>20</v>
          </cell>
          <cell r="D2256" t="str">
            <v>BC</v>
          </cell>
          <cell r="E2256" t="str">
            <v>Purchase</v>
          </cell>
          <cell r="F2256" t="str">
            <v>Fixed</v>
          </cell>
          <cell r="I2256">
            <v>38.44</v>
          </cell>
          <cell r="J2256">
            <v>35.5</v>
          </cell>
          <cell r="K2256" t="str">
            <v>Conv</v>
          </cell>
          <cell r="L2256">
            <v>674927.03</v>
          </cell>
          <cell r="M2256" t="str">
            <v>Owner-Occupied</v>
          </cell>
          <cell r="N2256">
            <v>0</v>
          </cell>
          <cell r="O2256">
            <v>43831</v>
          </cell>
          <cell r="P2256" t="str">
            <v>Current</v>
          </cell>
        </row>
        <row r="2257">
          <cell r="B2257">
            <v>42551</v>
          </cell>
          <cell r="C2257">
            <v>7</v>
          </cell>
          <cell r="D2257" t="str">
            <v>AB</v>
          </cell>
          <cell r="E2257" t="str">
            <v>Refinance External</v>
          </cell>
          <cell r="F2257" t="str">
            <v>Fixed</v>
          </cell>
          <cell r="I2257">
            <v>17.55</v>
          </cell>
          <cell r="J2257">
            <v>17.18</v>
          </cell>
          <cell r="K2257" t="str">
            <v>Conv</v>
          </cell>
          <cell r="L2257">
            <v>233341.57</v>
          </cell>
          <cell r="M2257" t="str">
            <v>Owner-Occupied</v>
          </cell>
          <cell r="N2257">
            <v>0</v>
          </cell>
          <cell r="O2257">
            <v>43831</v>
          </cell>
          <cell r="P2257" t="str">
            <v>Current</v>
          </cell>
        </row>
        <row r="2258">
          <cell r="B2258">
            <v>42580</v>
          </cell>
          <cell r="C2258">
            <v>6</v>
          </cell>
          <cell r="D2258" t="str">
            <v>ON</v>
          </cell>
          <cell r="E2258" t="str">
            <v>Purchase</v>
          </cell>
          <cell r="F2258" t="str">
            <v>Fixed</v>
          </cell>
          <cell r="I2258">
            <v>34.94</v>
          </cell>
          <cell r="J2258">
            <v>20.66</v>
          </cell>
          <cell r="K2258" t="str">
            <v>Conv</v>
          </cell>
          <cell r="L2258">
            <v>284824.81</v>
          </cell>
          <cell r="M2258" t="str">
            <v>Owner-Occupied</v>
          </cell>
          <cell r="N2258">
            <v>0</v>
          </cell>
          <cell r="O2258">
            <v>43831</v>
          </cell>
          <cell r="P2258" t="str">
            <v>Current</v>
          </cell>
        </row>
        <row r="2259">
          <cell r="B2259">
            <v>42145</v>
          </cell>
          <cell r="C2259">
            <v>20</v>
          </cell>
          <cell r="D2259" t="str">
            <v>NS</v>
          </cell>
          <cell r="E2259" t="str">
            <v>Purchase</v>
          </cell>
          <cell r="F2259" t="str">
            <v>Fixed</v>
          </cell>
          <cell r="I2259">
            <v>25.6</v>
          </cell>
          <cell r="J2259">
            <v>18.91</v>
          </cell>
          <cell r="K2259" t="str">
            <v>HiRatio</v>
          </cell>
          <cell r="L2259">
            <v>175295.04</v>
          </cell>
          <cell r="M2259" t="str">
            <v>Owner-Occupied</v>
          </cell>
          <cell r="N2259">
            <v>0</v>
          </cell>
          <cell r="O2259">
            <v>43831</v>
          </cell>
          <cell r="P2259" t="str">
            <v>Current</v>
          </cell>
        </row>
        <row r="2260">
          <cell r="B2260">
            <v>41708</v>
          </cell>
          <cell r="C2260">
            <v>34</v>
          </cell>
          <cell r="D2260" t="str">
            <v>AB</v>
          </cell>
          <cell r="E2260" t="str">
            <v>Purchase</v>
          </cell>
          <cell r="F2260" t="str">
            <v>ARM</v>
          </cell>
          <cell r="I2260">
            <v>14.45</v>
          </cell>
          <cell r="J2260">
            <v>14.32</v>
          </cell>
          <cell r="K2260" t="str">
            <v>Conv</v>
          </cell>
          <cell r="L2260">
            <v>0</v>
          </cell>
          <cell r="M2260" t="str">
            <v>Owner-Occupied</v>
          </cell>
          <cell r="N2260">
            <v>4</v>
          </cell>
          <cell r="O2260">
            <v>41900</v>
          </cell>
          <cell r="P2260" t="str">
            <v>Current</v>
          </cell>
        </row>
        <row r="2261">
          <cell r="B2261">
            <v>41912</v>
          </cell>
          <cell r="C2261">
            <v>28</v>
          </cell>
          <cell r="D2261" t="str">
            <v>AB</v>
          </cell>
          <cell r="E2261" t="str">
            <v>Refinance External</v>
          </cell>
          <cell r="F2261" t="str">
            <v>Fixed</v>
          </cell>
          <cell r="I2261">
            <v>30.82</v>
          </cell>
          <cell r="J2261">
            <v>19.940000000000001</v>
          </cell>
          <cell r="K2261" t="str">
            <v>Conv</v>
          </cell>
          <cell r="L2261">
            <v>289815.5</v>
          </cell>
          <cell r="M2261" t="str">
            <v>Owner-Occupied</v>
          </cell>
          <cell r="N2261">
            <v>0</v>
          </cell>
          <cell r="O2261">
            <v>43831</v>
          </cell>
          <cell r="P2261" t="str">
            <v>Current</v>
          </cell>
        </row>
        <row r="2262">
          <cell r="B2262">
            <v>40752</v>
          </cell>
          <cell r="C2262">
            <v>66</v>
          </cell>
          <cell r="D2262" t="str">
            <v>AB</v>
          </cell>
          <cell r="E2262" t="str">
            <v>Purchase</v>
          </cell>
          <cell r="F2262" t="str">
            <v>Fixed</v>
          </cell>
          <cell r="I2262">
            <v>39.4</v>
          </cell>
          <cell r="J2262">
            <v>24.32</v>
          </cell>
          <cell r="K2262" t="str">
            <v>HiRatio</v>
          </cell>
          <cell r="L2262">
            <v>0</v>
          </cell>
          <cell r="M2262" t="str">
            <v>Owner-Occupied</v>
          </cell>
          <cell r="N2262">
            <v>4</v>
          </cell>
          <cell r="O2262">
            <v>41788</v>
          </cell>
          <cell r="P2262" t="str">
            <v>Current</v>
          </cell>
        </row>
        <row r="2263">
          <cell r="B2263">
            <v>41782</v>
          </cell>
          <cell r="C2263">
            <v>32</v>
          </cell>
          <cell r="D2263" t="str">
            <v>NS</v>
          </cell>
          <cell r="E2263" t="str">
            <v>Refinance External</v>
          </cell>
          <cell r="F2263" t="str">
            <v>ARM</v>
          </cell>
          <cell r="I2263">
            <v>27.19</v>
          </cell>
          <cell r="J2263">
            <v>16.63</v>
          </cell>
          <cell r="K2263" t="str">
            <v>Conv</v>
          </cell>
          <cell r="L2263">
            <v>0</v>
          </cell>
          <cell r="M2263" t="str">
            <v>Owner-Occupied</v>
          </cell>
          <cell r="N2263">
            <v>4</v>
          </cell>
          <cell r="O2263">
            <v>42342</v>
          </cell>
          <cell r="P2263" t="str">
            <v>Current</v>
          </cell>
        </row>
        <row r="2264">
          <cell r="B2264">
            <v>40557</v>
          </cell>
          <cell r="C2264">
            <v>72</v>
          </cell>
          <cell r="D2264" t="str">
            <v>AB</v>
          </cell>
          <cell r="E2264" t="str">
            <v>Purchase</v>
          </cell>
          <cell r="F2264" t="str">
            <v>ARM</v>
          </cell>
          <cell r="I2264">
            <v>7.03</v>
          </cell>
          <cell r="J2264">
            <v>35.159999999999997</v>
          </cell>
          <cell r="K2264" t="str">
            <v>Conv</v>
          </cell>
          <cell r="L2264">
            <v>0</v>
          </cell>
          <cell r="M2264" t="str">
            <v>Rental</v>
          </cell>
          <cell r="N2264">
            <v>4</v>
          </cell>
          <cell r="O2264">
            <v>40693</v>
          </cell>
          <cell r="P2264" t="str">
            <v>Current</v>
          </cell>
        </row>
        <row r="2265">
          <cell r="B2265">
            <v>41893</v>
          </cell>
          <cell r="C2265">
            <v>28</v>
          </cell>
          <cell r="D2265" t="str">
            <v>AB</v>
          </cell>
          <cell r="E2265" t="str">
            <v>Refinance External</v>
          </cell>
          <cell r="F2265" t="str">
            <v>Fixed</v>
          </cell>
          <cell r="I2265">
            <v>22.83</v>
          </cell>
          <cell r="J2265">
            <v>21.39</v>
          </cell>
          <cell r="K2265" t="str">
            <v>Conv</v>
          </cell>
          <cell r="L2265">
            <v>336339.99</v>
          </cell>
          <cell r="M2265" t="str">
            <v>Owner-Occupied</v>
          </cell>
          <cell r="N2265">
            <v>0</v>
          </cell>
          <cell r="O2265">
            <v>43831</v>
          </cell>
          <cell r="P2265" t="str">
            <v>Current</v>
          </cell>
        </row>
        <row r="2266">
          <cell r="B2266">
            <v>41941</v>
          </cell>
          <cell r="C2266">
            <v>27</v>
          </cell>
          <cell r="D2266" t="str">
            <v>BC</v>
          </cell>
          <cell r="E2266" t="str">
            <v>Purchase</v>
          </cell>
          <cell r="F2266" t="str">
            <v>Fixed</v>
          </cell>
          <cell r="I2266">
            <v>43.58</v>
          </cell>
          <cell r="J2266">
            <v>24.28</v>
          </cell>
          <cell r="K2266" t="str">
            <v>HiRatio</v>
          </cell>
          <cell r="L2266">
            <v>578342.1</v>
          </cell>
          <cell r="M2266" t="str">
            <v>Owner-Occupied</v>
          </cell>
          <cell r="N2266">
            <v>0</v>
          </cell>
          <cell r="O2266">
            <v>43831</v>
          </cell>
          <cell r="P2266" t="str">
            <v>Current</v>
          </cell>
        </row>
        <row r="2267">
          <cell r="B2267">
            <v>41824</v>
          </cell>
          <cell r="C2267">
            <v>30</v>
          </cell>
          <cell r="D2267" t="str">
            <v>ON</v>
          </cell>
          <cell r="E2267" t="str">
            <v>Refinance External</v>
          </cell>
          <cell r="F2267" t="str">
            <v>Fixed</v>
          </cell>
          <cell r="I2267">
            <v>38.36</v>
          </cell>
          <cell r="J2267">
            <v>38.36</v>
          </cell>
          <cell r="K2267" t="str">
            <v>Conv</v>
          </cell>
          <cell r="L2267">
            <v>241492.65</v>
          </cell>
          <cell r="M2267" t="str">
            <v>Owner-Occupied</v>
          </cell>
          <cell r="N2267">
            <v>0</v>
          </cell>
          <cell r="O2267">
            <v>43831</v>
          </cell>
          <cell r="P2267" t="str">
            <v>Current</v>
          </cell>
        </row>
        <row r="2268">
          <cell r="B2268">
            <v>41388</v>
          </cell>
          <cell r="C2268">
            <v>45</v>
          </cell>
          <cell r="D2268" t="str">
            <v>ON</v>
          </cell>
          <cell r="E2268" t="str">
            <v>Purchase</v>
          </cell>
          <cell r="F2268" t="str">
            <v>Fixed</v>
          </cell>
          <cell r="I2268">
            <v>29.69</v>
          </cell>
          <cell r="J2268">
            <v>24.66</v>
          </cell>
          <cell r="K2268" t="str">
            <v>HiRatio</v>
          </cell>
          <cell r="L2268">
            <v>0</v>
          </cell>
          <cell r="M2268" t="str">
            <v>Owner-Occupied</v>
          </cell>
          <cell r="N2268">
            <v>4</v>
          </cell>
          <cell r="O2268">
            <v>42725</v>
          </cell>
          <cell r="P2268" t="str">
            <v>Current</v>
          </cell>
        </row>
        <row r="2269">
          <cell r="B2269">
            <v>40814</v>
          </cell>
          <cell r="C2269">
            <v>64</v>
          </cell>
          <cell r="D2269" t="str">
            <v>ON</v>
          </cell>
          <cell r="E2269" t="str">
            <v>Purchase</v>
          </cell>
          <cell r="F2269" t="str">
            <v>Fixed</v>
          </cell>
          <cell r="I2269">
            <v>30.15</v>
          </cell>
          <cell r="J2269">
            <v>29.17</v>
          </cell>
          <cell r="K2269" t="str">
            <v>HiRatio</v>
          </cell>
          <cell r="L2269">
            <v>0</v>
          </cell>
          <cell r="M2269" t="str">
            <v>Owner-Occupied</v>
          </cell>
          <cell r="N2269">
            <v>4</v>
          </cell>
          <cell r="O2269">
            <v>42394</v>
          </cell>
          <cell r="P2269" t="str">
            <v>Current</v>
          </cell>
        </row>
        <row r="2270">
          <cell r="B2270">
            <v>40792</v>
          </cell>
          <cell r="C2270">
            <v>64</v>
          </cell>
          <cell r="D2270" t="str">
            <v>AB</v>
          </cell>
          <cell r="E2270" t="str">
            <v>Refinance External</v>
          </cell>
          <cell r="F2270" t="str">
            <v>Fixed</v>
          </cell>
          <cell r="I2270">
            <v>41.2</v>
          </cell>
          <cell r="J2270">
            <v>30.81</v>
          </cell>
          <cell r="K2270" t="str">
            <v>Conv</v>
          </cell>
          <cell r="L2270">
            <v>0</v>
          </cell>
          <cell r="M2270" t="str">
            <v>Owner-Occupied</v>
          </cell>
          <cell r="N2270">
            <v>4</v>
          </cell>
          <cell r="O2270">
            <v>41235</v>
          </cell>
          <cell r="P2270" t="str">
            <v>Current</v>
          </cell>
        </row>
        <row r="2271">
          <cell r="B2271">
            <v>41927</v>
          </cell>
          <cell r="C2271">
            <v>27</v>
          </cell>
          <cell r="D2271" t="str">
            <v>BC</v>
          </cell>
          <cell r="E2271" t="str">
            <v>Refinance External</v>
          </cell>
          <cell r="F2271" t="str">
            <v>ARM</v>
          </cell>
          <cell r="I2271">
            <v>32.44</v>
          </cell>
          <cell r="J2271">
            <v>29.95</v>
          </cell>
          <cell r="K2271" t="str">
            <v>Conv</v>
          </cell>
          <cell r="L2271">
            <v>348867.93</v>
          </cell>
          <cell r="M2271" t="str">
            <v>Owner-Occupied</v>
          </cell>
          <cell r="N2271">
            <v>0</v>
          </cell>
          <cell r="O2271">
            <v>43831</v>
          </cell>
          <cell r="P2271" t="str">
            <v>Current</v>
          </cell>
        </row>
        <row r="2272">
          <cell r="B2272">
            <v>40988</v>
          </cell>
          <cell r="C2272">
            <v>58</v>
          </cell>
          <cell r="D2272" t="str">
            <v>AB</v>
          </cell>
          <cell r="E2272" t="str">
            <v>Purchase</v>
          </cell>
          <cell r="F2272" t="str">
            <v>Fixed</v>
          </cell>
          <cell r="I2272">
            <v>37.82</v>
          </cell>
          <cell r="J2272">
            <v>20.79</v>
          </cell>
          <cell r="K2272" t="str">
            <v>HiRatio</v>
          </cell>
          <cell r="L2272">
            <v>0</v>
          </cell>
          <cell r="M2272" t="str">
            <v>Owner-Occupied</v>
          </cell>
          <cell r="N2272">
            <v>4</v>
          </cell>
          <cell r="O2272">
            <v>42450</v>
          </cell>
          <cell r="P2272" t="str">
            <v>Current</v>
          </cell>
        </row>
        <row r="2273">
          <cell r="B2273">
            <v>42065</v>
          </cell>
          <cell r="C2273">
            <v>22</v>
          </cell>
          <cell r="D2273" t="str">
            <v>ON</v>
          </cell>
          <cell r="E2273" t="str">
            <v>Refinance External</v>
          </cell>
          <cell r="F2273" t="str">
            <v>ARM</v>
          </cell>
          <cell r="I2273">
            <v>30.66</v>
          </cell>
          <cell r="J2273">
            <v>29.69</v>
          </cell>
          <cell r="K2273" t="str">
            <v>Conv</v>
          </cell>
          <cell r="L2273">
            <v>381147.11</v>
          </cell>
          <cell r="M2273" t="str">
            <v>Owner-Occupied</v>
          </cell>
          <cell r="N2273">
            <v>0</v>
          </cell>
          <cell r="O2273">
            <v>43831</v>
          </cell>
          <cell r="P2273" t="str">
            <v>Current</v>
          </cell>
        </row>
        <row r="2274">
          <cell r="B2274">
            <v>41739</v>
          </cell>
          <cell r="C2274">
            <v>33</v>
          </cell>
          <cell r="D2274" t="str">
            <v>BC</v>
          </cell>
          <cell r="E2274" t="str">
            <v>Purchase</v>
          </cell>
          <cell r="F2274" t="str">
            <v>ARM</v>
          </cell>
          <cell r="I2274">
            <v>15.47</v>
          </cell>
          <cell r="J2274">
            <v>15.41</v>
          </cell>
          <cell r="K2274" t="str">
            <v>Conv</v>
          </cell>
          <cell r="L2274">
            <v>332188.12</v>
          </cell>
          <cell r="M2274" t="str">
            <v>Owner-Occupied</v>
          </cell>
          <cell r="N2274">
            <v>0</v>
          </cell>
          <cell r="O2274">
            <v>43831</v>
          </cell>
          <cell r="P2274" t="str">
            <v>Current</v>
          </cell>
        </row>
        <row r="2275">
          <cell r="B2275">
            <v>42325</v>
          </cell>
          <cell r="C2275">
            <v>14</v>
          </cell>
          <cell r="D2275" t="str">
            <v>BC</v>
          </cell>
          <cell r="E2275" t="str">
            <v>Refinance External</v>
          </cell>
          <cell r="F2275" t="str">
            <v>ARM</v>
          </cell>
          <cell r="I2275">
            <v>36.99</v>
          </cell>
          <cell r="J2275">
            <v>22.35</v>
          </cell>
          <cell r="K2275" t="str">
            <v>Conv</v>
          </cell>
          <cell r="L2275">
            <v>658462.21</v>
          </cell>
          <cell r="M2275" t="str">
            <v>Owner-Occupied</v>
          </cell>
          <cell r="N2275">
            <v>0</v>
          </cell>
          <cell r="O2275">
            <v>43831</v>
          </cell>
          <cell r="P2275" t="str">
            <v>Current</v>
          </cell>
        </row>
        <row r="2276">
          <cell r="B2276">
            <v>41450</v>
          </cell>
          <cell r="C2276">
            <v>43</v>
          </cell>
          <cell r="D2276" t="str">
            <v>BC</v>
          </cell>
          <cell r="E2276" t="str">
            <v>Purchase</v>
          </cell>
          <cell r="F2276" t="str">
            <v>ARM</v>
          </cell>
          <cell r="I2276">
            <v>41.61</v>
          </cell>
          <cell r="J2276">
            <v>4.1900000000000004</v>
          </cell>
          <cell r="K2276" t="str">
            <v>Conv</v>
          </cell>
          <cell r="L2276">
            <v>262211.62</v>
          </cell>
          <cell r="M2276" t="str">
            <v>Rental</v>
          </cell>
          <cell r="N2276">
            <v>0</v>
          </cell>
          <cell r="O2276">
            <v>43831</v>
          </cell>
          <cell r="P2276" t="str">
            <v>Current</v>
          </cell>
        </row>
        <row r="2277">
          <cell r="B2277">
            <v>42444</v>
          </cell>
          <cell r="C2277">
            <v>10</v>
          </cell>
          <cell r="D2277" t="str">
            <v>BC</v>
          </cell>
          <cell r="E2277" t="str">
            <v>Purchase</v>
          </cell>
          <cell r="F2277" t="str">
            <v>Fixed</v>
          </cell>
          <cell r="I2277">
            <v>31.8</v>
          </cell>
          <cell r="J2277">
            <v>30.73</v>
          </cell>
          <cell r="K2277" t="str">
            <v>HiRatio</v>
          </cell>
          <cell r="L2277">
            <v>634801.96</v>
          </cell>
          <cell r="M2277" t="str">
            <v>Owner-Occupied</v>
          </cell>
          <cell r="N2277">
            <v>0</v>
          </cell>
          <cell r="O2277">
            <v>43831</v>
          </cell>
          <cell r="P2277" t="str">
            <v>Current</v>
          </cell>
        </row>
        <row r="2278">
          <cell r="B2278">
            <v>41971</v>
          </cell>
          <cell r="C2278">
            <v>26</v>
          </cell>
          <cell r="D2278" t="str">
            <v>ON</v>
          </cell>
          <cell r="E2278" t="str">
            <v>Refinance External</v>
          </cell>
          <cell r="F2278" t="str">
            <v>Fixed</v>
          </cell>
          <cell r="I2278">
            <v>25.13</v>
          </cell>
          <cell r="J2278">
            <v>21.64</v>
          </cell>
          <cell r="K2278" t="str">
            <v>Conv</v>
          </cell>
          <cell r="L2278">
            <v>0</v>
          </cell>
          <cell r="M2278" t="str">
            <v>Owner-Occupied</v>
          </cell>
          <cell r="N2278">
            <v>4</v>
          </cell>
          <cell r="O2278">
            <v>42611</v>
          </cell>
          <cell r="P2278" t="str">
            <v>Current</v>
          </cell>
        </row>
        <row r="2279">
          <cell r="B2279">
            <v>41102</v>
          </cell>
          <cell r="C2279">
            <v>54</v>
          </cell>
          <cell r="D2279" t="str">
            <v>BC</v>
          </cell>
          <cell r="E2279" t="str">
            <v>Refinance External</v>
          </cell>
          <cell r="F2279" t="str">
            <v>Fixed</v>
          </cell>
          <cell r="I2279">
            <v>29.91</v>
          </cell>
          <cell r="J2279">
            <v>41.63</v>
          </cell>
          <cell r="K2279" t="str">
            <v>Conv</v>
          </cell>
          <cell r="L2279">
            <v>0</v>
          </cell>
          <cell r="M2279" t="str">
            <v>Owner-Occupied</v>
          </cell>
          <cell r="N2279">
            <v>4</v>
          </cell>
          <cell r="O2279">
            <v>41390</v>
          </cell>
          <cell r="P2279" t="str">
            <v>Current</v>
          </cell>
        </row>
        <row r="2280">
          <cell r="B2280">
            <v>41088</v>
          </cell>
          <cell r="C2280">
            <v>55</v>
          </cell>
          <cell r="D2280" t="str">
            <v>BC</v>
          </cell>
          <cell r="E2280" t="str">
            <v>Purchase</v>
          </cell>
          <cell r="F2280" t="str">
            <v>Fixed</v>
          </cell>
          <cell r="I2280">
            <v>39.159999999999997</v>
          </cell>
          <cell r="J2280">
            <v>26.79</v>
          </cell>
          <cell r="K2280" t="str">
            <v>HiRatio</v>
          </cell>
          <cell r="L2280">
            <v>0</v>
          </cell>
          <cell r="M2280" t="str">
            <v>Owner-Occupied</v>
          </cell>
          <cell r="N2280">
            <v>4</v>
          </cell>
          <cell r="O2280">
            <v>42522</v>
          </cell>
          <cell r="P2280" t="str">
            <v>Current</v>
          </cell>
        </row>
        <row r="2281">
          <cell r="B2281">
            <v>42216</v>
          </cell>
          <cell r="C2281">
            <v>18</v>
          </cell>
          <cell r="D2281" t="str">
            <v>ON</v>
          </cell>
          <cell r="E2281" t="str">
            <v>Purchase</v>
          </cell>
          <cell r="F2281" t="str">
            <v>Fixed</v>
          </cell>
          <cell r="I2281">
            <v>26.65</v>
          </cell>
          <cell r="J2281">
            <v>18.71</v>
          </cell>
          <cell r="K2281" t="str">
            <v>HiRatio</v>
          </cell>
          <cell r="L2281">
            <v>509149.75</v>
          </cell>
          <cell r="M2281" t="str">
            <v>Owner-Occupied</v>
          </cell>
          <cell r="N2281">
            <v>0</v>
          </cell>
          <cell r="O2281">
            <v>43831</v>
          </cell>
          <cell r="P2281" t="str">
            <v>Current</v>
          </cell>
        </row>
        <row r="2282">
          <cell r="B2282">
            <v>41859</v>
          </cell>
          <cell r="C2282">
            <v>29</v>
          </cell>
          <cell r="D2282" t="str">
            <v>MB</v>
          </cell>
          <cell r="E2282" t="str">
            <v>Purchase</v>
          </cell>
          <cell r="F2282" t="str">
            <v>ARM</v>
          </cell>
          <cell r="I2282">
            <v>26.44</v>
          </cell>
          <cell r="J2282">
            <v>26.27</v>
          </cell>
          <cell r="K2282" t="str">
            <v>Conv</v>
          </cell>
          <cell r="L2282">
            <v>227895.81</v>
          </cell>
          <cell r="M2282" t="str">
            <v>Owner-Occupied</v>
          </cell>
          <cell r="N2282">
            <v>0</v>
          </cell>
          <cell r="O2282">
            <v>43831</v>
          </cell>
          <cell r="P2282" t="str">
            <v>Current</v>
          </cell>
        </row>
        <row r="2283">
          <cell r="B2283">
            <v>41547</v>
          </cell>
          <cell r="C2283">
            <v>40</v>
          </cell>
          <cell r="D2283" t="str">
            <v>ON</v>
          </cell>
          <cell r="E2283" t="str">
            <v>Port Decrease</v>
          </cell>
          <cell r="F2283" t="str">
            <v>Fixed</v>
          </cell>
          <cell r="I2283">
            <v>30.64</v>
          </cell>
          <cell r="J2283">
            <v>21.61</v>
          </cell>
          <cell r="K2283" t="str">
            <v>HiRatio</v>
          </cell>
          <cell r="L2283">
            <v>0</v>
          </cell>
          <cell r="M2283" t="str">
            <v>Owner-Occupied</v>
          </cell>
          <cell r="N2283">
            <v>4</v>
          </cell>
          <cell r="O2283">
            <v>42696</v>
          </cell>
          <cell r="P2283" t="str">
            <v>Current</v>
          </cell>
        </row>
        <row r="2284">
          <cell r="B2284">
            <v>40478</v>
          </cell>
          <cell r="C2284">
            <v>75</v>
          </cell>
          <cell r="D2284" t="str">
            <v>AB</v>
          </cell>
          <cell r="E2284" t="str">
            <v>Purchase</v>
          </cell>
          <cell r="F2284" t="str">
            <v>Fixed</v>
          </cell>
          <cell r="I2284">
            <v>36.69</v>
          </cell>
          <cell r="J2284">
            <v>29.49</v>
          </cell>
          <cell r="K2284" t="str">
            <v>HiRatio</v>
          </cell>
          <cell r="L2284">
            <v>0</v>
          </cell>
          <cell r="M2284" t="str">
            <v>Owner-Occupied</v>
          </cell>
          <cell r="N2284">
            <v>4</v>
          </cell>
          <cell r="O2284">
            <v>42310</v>
          </cell>
          <cell r="P2284" t="str">
            <v>Current</v>
          </cell>
        </row>
        <row r="2285">
          <cell r="B2285">
            <v>42548</v>
          </cell>
          <cell r="C2285">
            <v>7</v>
          </cell>
          <cell r="D2285" t="str">
            <v>AB</v>
          </cell>
          <cell r="E2285" t="str">
            <v>Purchase</v>
          </cell>
          <cell r="F2285" t="str">
            <v>Fixed</v>
          </cell>
          <cell r="I2285">
            <v>39.51</v>
          </cell>
          <cell r="J2285">
            <v>25.3</v>
          </cell>
          <cell r="K2285" t="str">
            <v>HiRatio</v>
          </cell>
          <cell r="L2285">
            <v>390881.49</v>
          </cell>
          <cell r="M2285" t="str">
            <v>Owner-Occupied</v>
          </cell>
          <cell r="N2285">
            <v>0</v>
          </cell>
          <cell r="O2285">
            <v>43831</v>
          </cell>
          <cell r="P2285" t="str">
            <v>Current</v>
          </cell>
        </row>
        <row r="2286">
          <cell r="B2286">
            <v>42188</v>
          </cell>
          <cell r="C2286">
            <v>18</v>
          </cell>
          <cell r="D2286" t="str">
            <v>BC</v>
          </cell>
          <cell r="E2286" t="str">
            <v>Purchase</v>
          </cell>
          <cell r="F2286" t="str">
            <v>Fixed</v>
          </cell>
          <cell r="I2286">
            <v>32.51</v>
          </cell>
          <cell r="J2286">
            <v>20.55</v>
          </cell>
          <cell r="K2286" t="str">
            <v>HiRatio</v>
          </cell>
          <cell r="L2286">
            <v>329920.32</v>
          </cell>
          <cell r="M2286" t="str">
            <v>Owner-Occupied</v>
          </cell>
          <cell r="N2286">
            <v>0</v>
          </cell>
          <cell r="O2286">
            <v>43831</v>
          </cell>
          <cell r="P2286" t="str">
            <v>Current</v>
          </cell>
        </row>
        <row r="2287">
          <cell r="B2287">
            <v>41677</v>
          </cell>
          <cell r="C2287">
            <v>35</v>
          </cell>
          <cell r="D2287" t="str">
            <v>ON</v>
          </cell>
          <cell r="E2287" t="str">
            <v>Purchase</v>
          </cell>
          <cell r="F2287" t="str">
            <v>ARM</v>
          </cell>
          <cell r="I2287">
            <v>20.89</v>
          </cell>
          <cell r="J2287">
            <v>19.079999999999998</v>
          </cell>
          <cell r="K2287" t="str">
            <v>Conv</v>
          </cell>
          <cell r="L2287">
            <v>186858.74</v>
          </cell>
          <cell r="M2287" t="str">
            <v>Owner-Occupied</v>
          </cell>
          <cell r="N2287">
            <v>0</v>
          </cell>
          <cell r="O2287">
            <v>43831</v>
          </cell>
          <cell r="P2287" t="str">
            <v>Current</v>
          </cell>
        </row>
        <row r="2288">
          <cell r="B2288">
            <v>42601</v>
          </cell>
          <cell r="C2288">
            <v>5</v>
          </cell>
          <cell r="D2288" t="str">
            <v>ON</v>
          </cell>
          <cell r="E2288" t="str">
            <v>Purchase</v>
          </cell>
          <cell r="F2288" t="str">
            <v>Fixed</v>
          </cell>
          <cell r="I2288">
            <v>41.28</v>
          </cell>
          <cell r="J2288">
            <v>29.26</v>
          </cell>
          <cell r="K2288" t="str">
            <v>HiRatio</v>
          </cell>
          <cell r="L2288">
            <v>290476.24</v>
          </cell>
          <cell r="M2288" t="str">
            <v>Owner-Occupied</v>
          </cell>
          <cell r="N2288">
            <v>0</v>
          </cell>
          <cell r="O2288">
            <v>43831</v>
          </cell>
          <cell r="P2288" t="str">
            <v>Current</v>
          </cell>
        </row>
        <row r="2289">
          <cell r="B2289">
            <v>40856</v>
          </cell>
          <cell r="C2289">
            <v>62</v>
          </cell>
          <cell r="D2289" t="str">
            <v>AB</v>
          </cell>
          <cell r="E2289" t="str">
            <v>Refinance External</v>
          </cell>
          <cell r="F2289" t="str">
            <v>Fixed</v>
          </cell>
          <cell r="I2289">
            <v>31.74</v>
          </cell>
          <cell r="J2289">
            <v>17.73</v>
          </cell>
          <cell r="K2289" t="str">
            <v>Conv</v>
          </cell>
          <cell r="L2289">
            <v>0</v>
          </cell>
          <cell r="M2289" t="str">
            <v>Owner-Occupied</v>
          </cell>
          <cell r="N2289">
            <v>4</v>
          </cell>
          <cell r="O2289">
            <v>41813</v>
          </cell>
          <cell r="P2289" t="str">
            <v>Current</v>
          </cell>
        </row>
        <row r="2290">
          <cell r="B2290">
            <v>41614</v>
          </cell>
          <cell r="C2290">
            <v>37</v>
          </cell>
          <cell r="D2290" t="str">
            <v>SK</v>
          </cell>
          <cell r="E2290" t="str">
            <v>Purchase with Improvements</v>
          </cell>
          <cell r="F2290" t="str">
            <v>Fixed</v>
          </cell>
          <cell r="I2290">
            <v>34.700000000000003</v>
          </cell>
          <cell r="J2290">
            <v>34.68</v>
          </cell>
          <cell r="K2290" t="str">
            <v>HiRatio</v>
          </cell>
          <cell r="L2290">
            <v>304952.21999999997</v>
          </cell>
          <cell r="M2290" t="str">
            <v>Owner-Occupied</v>
          </cell>
          <cell r="N2290">
            <v>0</v>
          </cell>
          <cell r="O2290">
            <v>43831</v>
          </cell>
          <cell r="P2290" t="str">
            <v>Current</v>
          </cell>
        </row>
        <row r="2291">
          <cell r="B2291">
            <v>40822</v>
          </cell>
          <cell r="C2291">
            <v>63</v>
          </cell>
          <cell r="D2291" t="str">
            <v>ON</v>
          </cell>
          <cell r="E2291" t="str">
            <v>Purchase</v>
          </cell>
          <cell r="F2291" t="str">
            <v>Fixed</v>
          </cell>
          <cell r="I2291">
            <v>43.06</v>
          </cell>
          <cell r="J2291">
            <v>32.299999999999997</v>
          </cell>
          <cell r="K2291" t="str">
            <v>HiRatio</v>
          </cell>
          <cell r="L2291">
            <v>0</v>
          </cell>
          <cell r="M2291" t="str">
            <v>Owner-Occupied</v>
          </cell>
          <cell r="N2291">
            <v>4</v>
          </cell>
          <cell r="O2291">
            <v>42465</v>
          </cell>
          <cell r="P2291" t="str">
            <v>Current</v>
          </cell>
        </row>
        <row r="2292">
          <cell r="B2292">
            <v>41068</v>
          </cell>
          <cell r="C2292">
            <v>55</v>
          </cell>
          <cell r="D2292" t="str">
            <v>AB</v>
          </cell>
          <cell r="E2292" t="str">
            <v>Purchase</v>
          </cell>
          <cell r="F2292" t="str">
            <v>ARM</v>
          </cell>
          <cell r="I2292">
            <v>34.869999999999997</v>
          </cell>
          <cell r="J2292">
            <v>24.22</v>
          </cell>
          <cell r="K2292" t="str">
            <v>HiRatio</v>
          </cell>
          <cell r="L2292">
            <v>303507.84999999998</v>
          </cell>
          <cell r="M2292" t="str">
            <v>Owner-Occupied</v>
          </cell>
          <cell r="N2292">
            <v>0</v>
          </cell>
          <cell r="O2292">
            <v>43831</v>
          </cell>
          <cell r="P2292" t="str">
            <v>0-29</v>
          </cell>
        </row>
        <row r="2293">
          <cell r="B2293">
            <v>42325</v>
          </cell>
          <cell r="C2293">
            <v>14</v>
          </cell>
          <cell r="D2293" t="str">
            <v>ON</v>
          </cell>
          <cell r="E2293" t="str">
            <v>Purchase</v>
          </cell>
          <cell r="F2293" t="str">
            <v>ARM</v>
          </cell>
          <cell r="I2293">
            <v>31.47</v>
          </cell>
          <cell r="J2293">
            <v>27.77</v>
          </cell>
          <cell r="K2293" t="str">
            <v>HiRatio</v>
          </cell>
          <cell r="L2293">
            <v>650505.43999999994</v>
          </cell>
          <cell r="M2293" t="str">
            <v>Owner-Occupied</v>
          </cell>
          <cell r="N2293">
            <v>0</v>
          </cell>
          <cell r="O2293">
            <v>43831</v>
          </cell>
          <cell r="P2293" t="str">
            <v>Current</v>
          </cell>
        </row>
        <row r="2294">
          <cell r="B2294">
            <v>41887</v>
          </cell>
          <cell r="C2294">
            <v>28</v>
          </cell>
          <cell r="D2294" t="str">
            <v>ON</v>
          </cell>
          <cell r="E2294" t="str">
            <v>Purchase</v>
          </cell>
          <cell r="F2294" t="str">
            <v>Fixed</v>
          </cell>
          <cell r="I2294">
            <v>34.479999999999997</v>
          </cell>
          <cell r="J2294">
            <v>34.479999999999997</v>
          </cell>
          <cell r="K2294" t="str">
            <v>Conv</v>
          </cell>
          <cell r="L2294">
            <v>220477.83</v>
          </cell>
          <cell r="M2294" t="str">
            <v>Owner-Occupied</v>
          </cell>
          <cell r="N2294">
            <v>0</v>
          </cell>
          <cell r="O2294">
            <v>43831</v>
          </cell>
          <cell r="P2294" t="str">
            <v>Current</v>
          </cell>
        </row>
        <row r="2295">
          <cell r="B2295">
            <v>42205</v>
          </cell>
          <cell r="C2295">
            <v>18</v>
          </cell>
          <cell r="D2295" t="str">
            <v>ON</v>
          </cell>
          <cell r="E2295" t="str">
            <v>Transfer</v>
          </cell>
          <cell r="F2295" t="str">
            <v>ARM</v>
          </cell>
          <cell r="I2295">
            <v>34.32</v>
          </cell>
          <cell r="J2295">
            <v>28.54</v>
          </cell>
          <cell r="K2295" t="str">
            <v>Conv</v>
          </cell>
          <cell r="L2295">
            <v>337848.97</v>
          </cell>
          <cell r="M2295" t="str">
            <v>Owner-Occupied</v>
          </cell>
          <cell r="N2295">
            <v>0</v>
          </cell>
          <cell r="O2295">
            <v>43831</v>
          </cell>
          <cell r="P2295" t="str">
            <v>Current</v>
          </cell>
        </row>
        <row r="2296">
          <cell r="B2296">
            <v>41788</v>
          </cell>
          <cell r="C2296">
            <v>32</v>
          </cell>
          <cell r="D2296" t="str">
            <v>BC</v>
          </cell>
          <cell r="E2296" t="str">
            <v>Purchase</v>
          </cell>
          <cell r="F2296" t="str">
            <v>ARM</v>
          </cell>
          <cell r="I2296">
            <v>27.03</v>
          </cell>
          <cell r="J2296">
            <v>26.75</v>
          </cell>
          <cell r="K2296" t="str">
            <v>Conv</v>
          </cell>
          <cell r="L2296">
            <v>181617.02</v>
          </cell>
          <cell r="M2296" t="str">
            <v>Owner-Occupied</v>
          </cell>
          <cell r="N2296">
            <v>0</v>
          </cell>
          <cell r="O2296">
            <v>43831</v>
          </cell>
          <cell r="P2296" t="str">
            <v>Current</v>
          </cell>
        </row>
        <row r="2297">
          <cell r="B2297">
            <v>41057</v>
          </cell>
          <cell r="C2297">
            <v>56</v>
          </cell>
          <cell r="D2297" t="str">
            <v>AB</v>
          </cell>
          <cell r="E2297" t="str">
            <v>Purchase</v>
          </cell>
          <cell r="F2297" t="str">
            <v>Fixed</v>
          </cell>
          <cell r="I2297">
            <v>36.56</v>
          </cell>
          <cell r="J2297">
            <v>12.86</v>
          </cell>
          <cell r="K2297" t="str">
            <v>HiRatio</v>
          </cell>
          <cell r="L2297">
            <v>661145</v>
          </cell>
          <cell r="M2297" t="str">
            <v>Owner-Occupied</v>
          </cell>
          <cell r="N2297">
            <v>0</v>
          </cell>
          <cell r="O2297">
            <v>43831</v>
          </cell>
          <cell r="P2297" t="str">
            <v>Current</v>
          </cell>
        </row>
        <row r="2298">
          <cell r="B2298">
            <v>40710</v>
          </cell>
          <cell r="C2298">
            <v>67</v>
          </cell>
          <cell r="D2298" t="str">
            <v>ON</v>
          </cell>
          <cell r="E2298" t="str">
            <v>Refinance External</v>
          </cell>
          <cell r="F2298" t="str">
            <v>Fixed</v>
          </cell>
          <cell r="I2298">
            <v>39.770000000000003</v>
          </cell>
          <cell r="J2298">
            <v>33.74</v>
          </cell>
          <cell r="K2298" t="str">
            <v>HiRatio</v>
          </cell>
          <cell r="L2298">
            <v>305439.02</v>
          </cell>
          <cell r="M2298" t="str">
            <v>Owner-Occupied</v>
          </cell>
          <cell r="N2298">
            <v>0</v>
          </cell>
          <cell r="O2298">
            <v>43831</v>
          </cell>
          <cell r="P2298" t="str">
            <v>Current</v>
          </cell>
        </row>
        <row r="2299">
          <cell r="B2299">
            <v>42333</v>
          </cell>
          <cell r="C2299">
            <v>14</v>
          </cell>
          <cell r="D2299" t="str">
            <v>ON</v>
          </cell>
          <cell r="E2299" t="str">
            <v>Purchase</v>
          </cell>
          <cell r="F2299" t="str">
            <v>Fixed</v>
          </cell>
          <cell r="I2299">
            <v>36.04</v>
          </cell>
          <cell r="J2299">
            <v>35.67</v>
          </cell>
          <cell r="K2299" t="str">
            <v>HiRatio</v>
          </cell>
          <cell r="L2299">
            <v>491238.21</v>
          </cell>
          <cell r="M2299" t="str">
            <v>Owner-Occupied</v>
          </cell>
          <cell r="N2299">
            <v>0</v>
          </cell>
          <cell r="O2299">
            <v>43831</v>
          </cell>
          <cell r="P2299" t="str">
            <v>Current</v>
          </cell>
        </row>
        <row r="2300">
          <cell r="B2300">
            <v>42611</v>
          </cell>
          <cell r="C2300">
            <v>5</v>
          </cell>
          <cell r="D2300" t="str">
            <v>ON</v>
          </cell>
          <cell r="E2300" t="str">
            <v>Purchase</v>
          </cell>
          <cell r="F2300" t="str">
            <v>Fixed</v>
          </cell>
          <cell r="I2300">
            <v>33.549999999999997</v>
          </cell>
          <cell r="J2300">
            <v>33.32</v>
          </cell>
          <cell r="K2300" t="str">
            <v>Conv</v>
          </cell>
          <cell r="L2300">
            <v>247520.2</v>
          </cell>
          <cell r="M2300" t="str">
            <v>Owner-Occupied</v>
          </cell>
          <cell r="N2300">
            <v>0</v>
          </cell>
          <cell r="O2300">
            <v>43831</v>
          </cell>
          <cell r="P2300" t="str">
            <v>Current</v>
          </cell>
        </row>
        <row r="2301">
          <cell r="B2301">
            <v>41152</v>
          </cell>
          <cell r="C2301">
            <v>53</v>
          </cell>
          <cell r="D2301" t="str">
            <v>ON</v>
          </cell>
          <cell r="E2301" t="str">
            <v>Purchase</v>
          </cell>
          <cell r="F2301" t="str">
            <v>Fixed</v>
          </cell>
          <cell r="I2301">
            <v>32.450000000000003</v>
          </cell>
          <cell r="J2301">
            <v>10.99</v>
          </cell>
          <cell r="K2301" t="str">
            <v>HiRatio</v>
          </cell>
          <cell r="L2301">
            <v>176320.61</v>
          </cell>
          <cell r="M2301" t="str">
            <v>Owner-Occupied</v>
          </cell>
          <cell r="N2301">
            <v>0</v>
          </cell>
          <cell r="O2301">
            <v>43831</v>
          </cell>
          <cell r="P2301" t="str">
            <v>Current</v>
          </cell>
        </row>
        <row r="2302">
          <cell r="B2302">
            <v>41796</v>
          </cell>
          <cell r="C2302">
            <v>31</v>
          </cell>
          <cell r="D2302" t="str">
            <v>ON</v>
          </cell>
          <cell r="E2302" t="str">
            <v>Purchase</v>
          </cell>
          <cell r="F2302" t="str">
            <v>ARM</v>
          </cell>
          <cell r="I2302">
            <v>32.950000000000003</v>
          </cell>
          <cell r="J2302">
            <v>15.08</v>
          </cell>
          <cell r="K2302" t="str">
            <v>Conv</v>
          </cell>
          <cell r="L2302">
            <v>0</v>
          </cell>
          <cell r="M2302" t="str">
            <v>Owner-Occupied</v>
          </cell>
          <cell r="N2302">
            <v>4</v>
          </cell>
          <cell r="O2302">
            <v>42537</v>
          </cell>
          <cell r="P2302" t="str">
            <v>Current</v>
          </cell>
        </row>
        <row r="2303">
          <cell r="B2303">
            <v>42145</v>
          </cell>
          <cell r="C2303">
            <v>20</v>
          </cell>
          <cell r="D2303" t="str">
            <v>ON</v>
          </cell>
          <cell r="E2303" t="str">
            <v>Refinance External</v>
          </cell>
          <cell r="F2303" t="str">
            <v>Fixed</v>
          </cell>
          <cell r="I2303">
            <v>33.49</v>
          </cell>
          <cell r="J2303">
            <v>28.71</v>
          </cell>
          <cell r="K2303" t="str">
            <v>Conv</v>
          </cell>
          <cell r="L2303">
            <v>319353.09000000003</v>
          </cell>
          <cell r="M2303" t="str">
            <v>Owner-Occupied</v>
          </cell>
          <cell r="N2303">
            <v>0</v>
          </cell>
          <cell r="O2303">
            <v>43831</v>
          </cell>
          <cell r="P2303" t="str">
            <v>Current</v>
          </cell>
        </row>
        <row r="2304">
          <cell r="B2304">
            <v>41610</v>
          </cell>
          <cell r="C2304">
            <v>37</v>
          </cell>
          <cell r="D2304" t="str">
            <v>BC</v>
          </cell>
          <cell r="E2304" t="str">
            <v>Refinance External</v>
          </cell>
          <cell r="F2304" t="str">
            <v>ARM</v>
          </cell>
          <cell r="I2304">
            <v>25.76</v>
          </cell>
          <cell r="J2304">
            <v>19.399999999999999</v>
          </cell>
          <cell r="K2304" t="str">
            <v>Conv</v>
          </cell>
          <cell r="L2304">
            <v>319044.57</v>
          </cell>
          <cell r="M2304" t="str">
            <v>Owner-Occupied</v>
          </cell>
          <cell r="N2304">
            <v>0</v>
          </cell>
          <cell r="O2304">
            <v>43831</v>
          </cell>
          <cell r="P2304" t="str">
            <v>Current</v>
          </cell>
        </row>
        <row r="2305">
          <cell r="B2305">
            <v>41579</v>
          </cell>
          <cell r="C2305">
            <v>38</v>
          </cell>
          <cell r="D2305" t="str">
            <v>AB</v>
          </cell>
          <cell r="E2305" t="str">
            <v>Purchase</v>
          </cell>
          <cell r="F2305" t="str">
            <v>Fixed</v>
          </cell>
          <cell r="I2305">
            <v>42.41</v>
          </cell>
          <cell r="J2305">
            <v>30.5</v>
          </cell>
          <cell r="K2305" t="str">
            <v>HiRatio</v>
          </cell>
          <cell r="L2305">
            <v>338195.15</v>
          </cell>
          <cell r="M2305" t="str">
            <v>Owner-Occupied</v>
          </cell>
          <cell r="N2305">
            <v>0</v>
          </cell>
          <cell r="O2305">
            <v>43831</v>
          </cell>
          <cell r="P2305" t="str">
            <v>Current</v>
          </cell>
        </row>
        <row r="2306">
          <cell r="B2306">
            <v>40728</v>
          </cell>
          <cell r="C2306">
            <v>66</v>
          </cell>
          <cell r="D2306" t="str">
            <v>ON</v>
          </cell>
          <cell r="E2306" t="str">
            <v>Purchase</v>
          </cell>
          <cell r="F2306" t="str">
            <v>Fixed</v>
          </cell>
          <cell r="I2306">
            <v>34.81</v>
          </cell>
          <cell r="J2306">
            <v>25.28</v>
          </cell>
          <cell r="K2306" t="str">
            <v>HiRatio</v>
          </cell>
          <cell r="L2306">
            <v>0</v>
          </cell>
          <cell r="M2306" t="str">
            <v>Owner-Occupied</v>
          </cell>
          <cell r="N2306">
            <v>4</v>
          </cell>
          <cell r="O2306">
            <v>41828</v>
          </cell>
          <cell r="P2306" t="str">
            <v>Current</v>
          </cell>
        </row>
        <row r="2307">
          <cell r="B2307">
            <v>41913</v>
          </cell>
          <cell r="C2307">
            <v>27</v>
          </cell>
          <cell r="D2307" t="str">
            <v>AB</v>
          </cell>
          <cell r="E2307" t="str">
            <v>Refinance External</v>
          </cell>
          <cell r="F2307" t="str">
            <v>Fixed</v>
          </cell>
          <cell r="I2307">
            <v>27.62</v>
          </cell>
          <cell r="J2307">
            <v>12.07</v>
          </cell>
          <cell r="K2307" t="str">
            <v>Conv</v>
          </cell>
          <cell r="L2307">
            <v>251215.8</v>
          </cell>
          <cell r="M2307" t="str">
            <v>Owner-Occupied</v>
          </cell>
          <cell r="N2307">
            <v>0</v>
          </cell>
          <cell r="O2307">
            <v>43831</v>
          </cell>
          <cell r="P2307" t="str">
            <v>Current</v>
          </cell>
        </row>
        <row r="2308">
          <cell r="B2308">
            <v>41499</v>
          </cell>
          <cell r="C2308">
            <v>41</v>
          </cell>
          <cell r="D2308" t="str">
            <v>AB</v>
          </cell>
          <cell r="E2308" t="str">
            <v>Purchase</v>
          </cell>
          <cell r="F2308" t="str">
            <v>ARM</v>
          </cell>
          <cell r="I2308">
            <v>28.76</v>
          </cell>
          <cell r="J2308">
            <v>7.97</v>
          </cell>
          <cell r="K2308" t="str">
            <v>HiRatio</v>
          </cell>
          <cell r="L2308">
            <v>427009.12</v>
          </cell>
          <cell r="M2308" t="str">
            <v>Owner-Occupied</v>
          </cell>
          <cell r="N2308">
            <v>0</v>
          </cell>
          <cell r="O2308">
            <v>43831</v>
          </cell>
          <cell r="P2308" t="str">
            <v>Current</v>
          </cell>
        </row>
        <row r="2309">
          <cell r="B2309">
            <v>40991</v>
          </cell>
          <cell r="C2309">
            <v>58</v>
          </cell>
          <cell r="D2309" t="str">
            <v>AB</v>
          </cell>
          <cell r="E2309" t="str">
            <v>Refinance External</v>
          </cell>
          <cell r="F2309" t="str">
            <v>Fixed</v>
          </cell>
          <cell r="I2309">
            <v>37.96</v>
          </cell>
          <cell r="J2309">
            <v>35.1</v>
          </cell>
          <cell r="K2309" t="str">
            <v>Conv</v>
          </cell>
          <cell r="L2309">
            <v>361268.18</v>
          </cell>
          <cell r="M2309" t="str">
            <v>Owner-Occupied</v>
          </cell>
          <cell r="N2309">
            <v>0</v>
          </cell>
          <cell r="O2309">
            <v>43831</v>
          </cell>
          <cell r="P2309" t="str">
            <v>Current</v>
          </cell>
        </row>
        <row r="2310">
          <cell r="B2310">
            <v>42704</v>
          </cell>
          <cell r="C2310">
            <v>2</v>
          </cell>
          <cell r="D2310" t="str">
            <v>AB</v>
          </cell>
          <cell r="E2310" t="str">
            <v>Purchase</v>
          </cell>
          <cell r="F2310" t="str">
            <v>Fixed</v>
          </cell>
          <cell r="I2310">
            <v>36.61</v>
          </cell>
          <cell r="J2310">
            <v>34.64</v>
          </cell>
          <cell r="K2310" t="str">
            <v>HiRatio</v>
          </cell>
          <cell r="L2310">
            <v>495534.36</v>
          </cell>
          <cell r="M2310" t="str">
            <v>Owner-Occupied</v>
          </cell>
          <cell r="N2310">
            <v>0</v>
          </cell>
          <cell r="O2310">
            <v>43831</v>
          </cell>
          <cell r="P2310" t="str">
            <v>Current</v>
          </cell>
        </row>
        <row r="2311">
          <cell r="B2311">
            <v>42124</v>
          </cell>
          <cell r="C2311">
            <v>21</v>
          </cell>
          <cell r="D2311" t="str">
            <v>ON</v>
          </cell>
          <cell r="E2311" t="str">
            <v>Purchase</v>
          </cell>
          <cell r="F2311" t="str">
            <v>Fixed</v>
          </cell>
          <cell r="I2311">
            <v>31.12</v>
          </cell>
          <cell r="J2311">
            <v>22.81</v>
          </cell>
          <cell r="K2311" t="str">
            <v>Conv</v>
          </cell>
          <cell r="L2311">
            <v>397001.09</v>
          </cell>
          <cell r="M2311" t="str">
            <v>Owner-Occupied</v>
          </cell>
          <cell r="N2311">
            <v>0</v>
          </cell>
          <cell r="O2311">
            <v>43831</v>
          </cell>
          <cell r="P2311" t="str">
            <v>Current</v>
          </cell>
        </row>
        <row r="2312">
          <cell r="B2312">
            <v>42124</v>
          </cell>
          <cell r="C2312">
            <v>21</v>
          </cell>
          <cell r="D2312" t="str">
            <v>ON</v>
          </cell>
          <cell r="E2312" t="str">
            <v>Purchase</v>
          </cell>
          <cell r="F2312" t="str">
            <v>ARM</v>
          </cell>
          <cell r="I2312">
            <v>32.83</v>
          </cell>
          <cell r="J2312">
            <v>14.68</v>
          </cell>
          <cell r="K2312" t="str">
            <v>HiRatio</v>
          </cell>
          <cell r="L2312">
            <v>300830.51</v>
          </cell>
          <cell r="M2312" t="str">
            <v>Owner-Occupied</v>
          </cell>
          <cell r="N2312">
            <v>0</v>
          </cell>
          <cell r="O2312">
            <v>43831</v>
          </cell>
          <cell r="P2312" t="str">
            <v>Current</v>
          </cell>
        </row>
        <row r="2313">
          <cell r="B2313">
            <v>42139</v>
          </cell>
          <cell r="C2313">
            <v>20</v>
          </cell>
          <cell r="D2313" t="str">
            <v>BC</v>
          </cell>
          <cell r="E2313" t="str">
            <v>Transfer</v>
          </cell>
          <cell r="F2313" t="str">
            <v>ARM</v>
          </cell>
          <cell r="I2313">
            <v>18.100000000000001</v>
          </cell>
          <cell r="J2313">
            <v>17.899999999999999</v>
          </cell>
          <cell r="K2313" t="str">
            <v>Conv</v>
          </cell>
          <cell r="L2313">
            <v>125179.38</v>
          </cell>
          <cell r="M2313" t="str">
            <v>Owner-Occupied</v>
          </cell>
          <cell r="N2313">
            <v>0</v>
          </cell>
          <cell r="O2313">
            <v>43831</v>
          </cell>
          <cell r="P2313" t="str">
            <v>Current</v>
          </cell>
        </row>
        <row r="2314">
          <cell r="B2314">
            <v>41786</v>
          </cell>
          <cell r="C2314">
            <v>32</v>
          </cell>
          <cell r="D2314" t="str">
            <v>ON</v>
          </cell>
          <cell r="E2314" t="str">
            <v>Port Decrease</v>
          </cell>
          <cell r="F2314" t="str">
            <v>Fixed</v>
          </cell>
          <cell r="I2314">
            <v>30.59</v>
          </cell>
          <cell r="J2314">
            <v>19.559999999999999</v>
          </cell>
          <cell r="K2314" t="str">
            <v>HiRatio</v>
          </cell>
          <cell r="L2314">
            <v>186482.29</v>
          </cell>
          <cell r="M2314" t="str">
            <v>Owner-Occupied</v>
          </cell>
          <cell r="N2314">
            <v>0</v>
          </cell>
          <cell r="O2314">
            <v>43831</v>
          </cell>
          <cell r="P2314" t="str">
            <v>Current</v>
          </cell>
        </row>
        <row r="2315">
          <cell r="B2315">
            <v>42249</v>
          </cell>
          <cell r="C2315">
            <v>16</v>
          </cell>
          <cell r="D2315" t="str">
            <v>AB</v>
          </cell>
          <cell r="E2315" t="str">
            <v>Refinance External</v>
          </cell>
          <cell r="F2315" t="str">
            <v>Fixed</v>
          </cell>
          <cell r="I2315">
            <v>36.68</v>
          </cell>
          <cell r="J2315">
            <v>29.45</v>
          </cell>
          <cell r="K2315" t="str">
            <v>Conv</v>
          </cell>
          <cell r="L2315">
            <v>239982.23</v>
          </cell>
          <cell r="M2315" t="str">
            <v>Owner-Occupied</v>
          </cell>
          <cell r="N2315">
            <v>0</v>
          </cell>
          <cell r="O2315">
            <v>43831</v>
          </cell>
          <cell r="P2315" t="str">
            <v>Current</v>
          </cell>
        </row>
        <row r="2316">
          <cell r="B2316">
            <v>41897</v>
          </cell>
          <cell r="C2316">
            <v>28</v>
          </cell>
          <cell r="D2316" t="str">
            <v>ON</v>
          </cell>
          <cell r="E2316" t="str">
            <v>Purchase</v>
          </cell>
          <cell r="F2316" t="str">
            <v>ARM</v>
          </cell>
          <cell r="I2316">
            <v>37.67</v>
          </cell>
          <cell r="J2316">
            <v>19.95</v>
          </cell>
          <cell r="K2316" t="str">
            <v>HiRatio</v>
          </cell>
          <cell r="L2316">
            <v>136348.43</v>
          </cell>
          <cell r="M2316" t="str">
            <v>Owner-Occupied</v>
          </cell>
          <cell r="N2316">
            <v>0</v>
          </cell>
          <cell r="O2316">
            <v>43831</v>
          </cell>
          <cell r="P2316" t="str">
            <v>Current</v>
          </cell>
        </row>
        <row r="2317">
          <cell r="B2317">
            <v>41047</v>
          </cell>
          <cell r="C2317">
            <v>56</v>
          </cell>
          <cell r="D2317" t="str">
            <v>ON</v>
          </cell>
          <cell r="E2317" t="str">
            <v>Refinance External</v>
          </cell>
          <cell r="F2317" t="str">
            <v>Fixed</v>
          </cell>
          <cell r="I2317">
            <v>41.6</v>
          </cell>
          <cell r="J2317">
            <v>28.66</v>
          </cell>
          <cell r="K2317" t="str">
            <v>HiRatio</v>
          </cell>
          <cell r="L2317">
            <v>0</v>
          </cell>
          <cell r="M2317" t="str">
            <v>Owner-Occupied</v>
          </cell>
          <cell r="N2317">
            <v>4</v>
          </cell>
          <cell r="O2317">
            <v>41814</v>
          </cell>
          <cell r="P2317" t="str">
            <v>Current</v>
          </cell>
        </row>
        <row r="2318">
          <cell r="B2318">
            <v>41089</v>
          </cell>
          <cell r="C2318">
            <v>55</v>
          </cell>
          <cell r="D2318" t="str">
            <v>ON</v>
          </cell>
          <cell r="E2318" t="str">
            <v>Purchase</v>
          </cell>
          <cell r="F2318" t="str">
            <v>Fixed</v>
          </cell>
          <cell r="I2318">
            <v>41.29</v>
          </cell>
          <cell r="J2318">
            <v>25.88</v>
          </cell>
          <cell r="K2318" t="str">
            <v>Conv</v>
          </cell>
          <cell r="L2318">
            <v>427352.61</v>
          </cell>
          <cell r="M2318" t="str">
            <v>Owner-Occupied</v>
          </cell>
          <cell r="N2318">
            <v>0</v>
          </cell>
          <cell r="O2318">
            <v>43831</v>
          </cell>
          <cell r="P2318" t="str">
            <v>Current</v>
          </cell>
        </row>
        <row r="2319">
          <cell r="B2319">
            <v>40627</v>
          </cell>
          <cell r="C2319">
            <v>70</v>
          </cell>
          <cell r="D2319" t="str">
            <v>BC</v>
          </cell>
          <cell r="E2319" t="str">
            <v>Refinance External</v>
          </cell>
          <cell r="F2319" t="str">
            <v>Fixed</v>
          </cell>
          <cell r="I2319">
            <v>36.31</v>
          </cell>
          <cell r="J2319">
            <v>56.53</v>
          </cell>
          <cell r="K2319" t="str">
            <v>Conv</v>
          </cell>
          <cell r="L2319">
            <v>270743.40999999997</v>
          </cell>
          <cell r="M2319" t="str">
            <v>Owner-Occupied</v>
          </cell>
          <cell r="N2319">
            <v>0</v>
          </cell>
          <cell r="O2319">
            <v>43831</v>
          </cell>
          <cell r="P2319" t="str">
            <v>Current</v>
          </cell>
        </row>
        <row r="2320">
          <cell r="B2320">
            <v>42153</v>
          </cell>
          <cell r="C2320">
            <v>20</v>
          </cell>
          <cell r="D2320" t="str">
            <v>BC</v>
          </cell>
          <cell r="E2320" t="str">
            <v>Portable</v>
          </cell>
          <cell r="F2320" t="str">
            <v>Fixed</v>
          </cell>
          <cell r="I2320">
            <v>42.61</v>
          </cell>
          <cell r="J2320">
            <v>34.380000000000003</v>
          </cell>
          <cell r="K2320" t="str">
            <v>HiRatio</v>
          </cell>
          <cell r="L2320">
            <v>288042.82</v>
          </cell>
          <cell r="M2320" t="str">
            <v>Owner-Occupied</v>
          </cell>
          <cell r="N2320">
            <v>0</v>
          </cell>
          <cell r="O2320">
            <v>43831</v>
          </cell>
          <cell r="P2320" t="str">
            <v>Current</v>
          </cell>
        </row>
        <row r="2321">
          <cell r="B2321">
            <v>42184</v>
          </cell>
          <cell r="C2321">
            <v>19</v>
          </cell>
          <cell r="D2321" t="str">
            <v>BC</v>
          </cell>
          <cell r="E2321" t="str">
            <v>Purchase</v>
          </cell>
          <cell r="F2321" t="str">
            <v>Fixed</v>
          </cell>
          <cell r="I2321">
            <v>43.38</v>
          </cell>
          <cell r="J2321">
            <v>16.03</v>
          </cell>
          <cell r="K2321" t="str">
            <v>HiRatio</v>
          </cell>
          <cell r="L2321">
            <v>268178.49</v>
          </cell>
          <cell r="M2321" t="str">
            <v>Second Home</v>
          </cell>
          <cell r="N2321">
            <v>0</v>
          </cell>
          <cell r="O2321">
            <v>43831</v>
          </cell>
          <cell r="P2321" t="str">
            <v>Current</v>
          </cell>
        </row>
        <row r="2322">
          <cell r="B2322">
            <v>42705</v>
          </cell>
          <cell r="C2322">
            <v>1</v>
          </cell>
          <cell r="D2322" t="str">
            <v>AB</v>
          </cell>
          <cell r="E2322" t="str">
            <v>Refinance External</v>
          </cell>
          <cell r="F2322" t="str">
            <v>ARM</v>
          </cell>
          <cell r="I2322">
            <v>38.17</v>
          </cell>
          <cell r="J2322">
            <v>17.11</v>
          </cell>
          <cell r="K2322" t="str">
            <v>Conv</v>
          </cell>
          <cell r="L2322">
            <v>477772.01</v>
          </cell>
          <cell r="M2322" t="str">
            <v>Owner-Occupied</v>
          </cell>
          <cell r="N2322">
            <v>0</v>
          </cell>
          <cell r="O2322">
            <v>43831</v>
          </cell>
          <cell r="P2322" t="str">
            <v>Current</v>
          </cell>
        </row>
        <row r="2323">
          <cell r="B2323">
            <v>41928</v>
          </cell>
          <cell r="C2323">
            <v>27</v>
          </cell>
          <cell r="D2323" t="str">
            <v>BC</v>
          </cell>
          <cell r="E2323" t="str">
            <v>Purchase</v>
          </cell>
          <cell r="F2323" t="str">
            <v>Fixed</v>
          </cell>
          <cell r="I2323">
            <v>31.76</v>
          </cell>
          <cell r="J2323">
            <v>24.34</v>
          </cell>
          <cell r="K2323" t="str">
            <v>HiRatio</v>
          </cell>
          <cell r="L2323">
            <v>0</v>
          </cell>
          <cell r="M2323" t="str">
            <v>Owner-Occupied</v>
          </cell>
          <cell r="N2323">
            <v>4</v>
          </cell>
          <cell r="O2323">
            <v>42608</v>
          </cell>
          <cell r="P2323" t="str">
            <v>Current</v>
          </cell>
        </row>
        <row r="2324">
          <cell r="B2324">
            <v>41348</v>
          </cell>
          <cell r="C2324">
            <v>46</v>
          </cell>
          <cell r="D2324" t="str">
            <v>AB</v>
          </cell>
          <cell r="E2324" t="str">
            <v>Purchase</v>
          </cell>
          <cell r="F2324" t="str">
            <v>Fixed</v>
          </cell>
          <cell r="I2324">
            <v>30.44</v>
          </cell>
          <cell r="J2324">
            <v>21.93</v>
          </cell>
          <cell r="K2324" t="str">
            <v>HiRatio</v>
          </cell>
          <cell r="L2324">
            <v>230883.94</v>
          </cell>
          <cell r="M2324" t="str">
            <v>Owner-Occupied</v>
          </cell>
          <cell r="N2324">
            <v>0</v>
          </cell>
          <cell r="O2324">
            <v>43831</v>
          </cell>
          <cell r="P2324" t="str">
            <v>Current</v>
          </cell>
        </row>
        <row r="2325">
          <cell r="B2325">
            <v>42132</v>
          </cell>
          <cell r="C2325">
            <v>20</v>
          </cell>
          <cell r="D2325" t="str">
            <v>AB</v>
          </cell>
          <cell r="E2325" t="str">
            <v>Purchase</v>
          </cell>
          <cell r="F2325" t="str">
            <v>Fixed</v>
          </cell>
          <cell r="I2325">
            <v>34.299999999999997</v>
          </cell>
          <cell r="J2325">
            <v>28.38</v>
          </cell>
          <cell r="K2325" t="str">
            <v>HiRatio</v>
          </cell>
          <cell r="L2325">
            <v>321810.78999999998</v>
          </cell>
          <cell r="M2325" t="str">
            <v>Owner-Occupied</v>
          </cell>
          <cell r="N2325">
            <v>0</v>
          </cell>
          <cell r="O2325">
            <v>43831</v>
          </cell>
          <cell r="P2325" t="str">
            <v>Current</v>
          </cell>
        </row>
        <row r="2326">
          <cell r="B2326">
            <v>40847</v>
          </cell>
          <cell r="C2326">
            <v>63</v>
          </cell>
          <cell r="D2326" t="str">
            <v>AB</v>
          </cell>
          <cell r="E2326" t="str">
            <v>Purchase</v>
          </cell>
          <cell r="F2326" t="str">
            <v>Fixed</v>
          </cell>
          <cell r="I2326">
            <v>34.08</v>
          </cell>
          <cell r="J2326">
            <v>23.45</v>
          </cell>
          <cell r="K2326" t="str">
            <v>HiRatio</v>
          </cell>
          <cell r="L2326">
            <v>0</v>
          </cell>
          <cell r="M2326" t="str">
            <v>Owner-Occupied</v>
          </cell>
          <cell r="N2326">
            <v>4</v>
          </cell>
          <cell r="O2326">
            <v>42611</v>
          </cell>
          <cell r="P2326" t="str">
            <v>Current</v>
          </cell>
        </row>
        <row r="2327">
          <cell r="B2327">
            <v>40815</v>
          </cell>
          <cell r="C2327">
            <v>64</v>
          </cell>
          <cell r="D2327" t="str">
            <v>ON</v>
          </cell>
          <cell r="E2327" t="str">
            <v>Refinance External</v>
          </cell>
          <cell r="F2327" t="str">
            <v>Fixed</v>
          </cell>
          <cell r="I2327">
            <v>34.86</v>
          </cell>
          <cell r="J2327">
            <v>33.72</v>
          </cell>
          <cell r="K2327" t="str">
            <v>Conv</v>
          </cell>
          <cell r="L2327">
            <v>129172.24</v>
          </cell>
          <cell r="M2327" t="str">
            <v>Owner-Occupied</v>
          </cell>
          <cell r="N2327">
            <v>0</v>
          </cell>
          <cell r="O2327">
            <v>43831</v>
          </cell>
          <cell r="P2327" t="str">
            <v>Current</v>
          </cell>
        </row>
        <row r="2328">
          <cell r="B2328">
            <v>42229</v>
          </cell>
          <cell r="C2328">
            <v>17</v>
          </cell>
          <cell r="D2328" t="str">
            <v>ON</v>
          </cell>
          <cell r="E2328" t="str">
            <v>Refinance External</v>
          </cell>
          <cell r="F2328" t="str">
            <v>ARM</v>
          </cell>
          <cell r="I2328">
            <v>17.510000000000002</v>
          </cell>
          <cell r="J2328">
            <v>13.49</v>
          </cell>
          <cell r="K2328" t="str">
            <v>Conv</v>
          </cell>
          <cell r="L2328">
            <v>0</v>
          </cell>
          <cell r="M2328" t="str">
            <v>Owner-Occupied</v>
          </cell>
          <cell r="N2328">
            <v>4</v>
          </cell>
          <cell r="O2328">
            <v>42375</v>
          </cell>
          <cell r="P2328" t="str">
            <v>Current</v>
          </cell>
        </row>
        <row r="2329">
          <cell r="B2329">
            <v>42520</v>
          </cell>
          <cell r="C2329">
            <v>8</v>
          </cell>
          <cell r="D2329" t="str">
            <v>ON</v>
          </cell>
          <cell r="E2329" t="str">
            <v>Purchase</v>
          </cell>
          <cell r="F2329" t="str">
            <v>Fixed</v>
          </cell>
          <cell r="I2329">
            <v>41.7</v>
          </cell>
          <cell r="J2329">
            <v>28.67</v>
          </cell>
          <cell r="K2329" t="str">
            <v>HiRatio</v>
          </cell>
          <cell r="L2329">
            <v>253319.62</v>
          </cell>
          <cell r="M2329" t="str">
            <v>Owner-Occupied</v>
          </cell>
          <cell r="N2329">
            <v>0</v>
          </cell>
          <cell r="O2329">
            <v>43831</v>
          </cell>
          <cell r="P2329" t="str">
            <v>Current</v>
          </cell>
        </row>
        <row r="2330">
          <cell r="B2330">
            <v>42117</v>
          </cell>
          <cell r="C2330">
            <v>21</v>
          </cell>
          <cell r="D2330" t="str">
            <v>AB</v>
          </cell>
          <cell r="E2330" t="str">
            <v>Transfer</v>
          </cell>
          <cell r="F2330" t="str">
            <v>Fixed</v>
          </cell>
          <cell r="I2330">
            <v>30.79</v>
          </cell>
          <cell r="J2330">
            <v>26.37</v>
          </cell>
          <cell r="K2330" t="str">
            <v>Conv</v>
          </cell>
          <cell r="L2330">
            <v>0</v>
          </cell>
          <cell r="M2330" t="str">
            <v>Owner-Occupied</v>
          </cell>
          <cell r="N2330">
            <v>4</v>
          </cell>
          <cell r="O2330">
            <v>42566</v>
          </cell>
          <cell r="P2330" t="str">
            <v>Current</v>
          </cell>
        </row>
        <row r="2331">
          <cell r="B2331">
            <v>40422</v>
          </cell>
          <cell r="C2331">
            <v>76</v>
          </cell>
          <cell r="D2331" t="str">
            <v>BC</v>
          </cell>
          <cell r="E2331" t="str">
            <v>Refinance External</v>
          </cell>
          <cell r="F2331" t="str">
            <v>ARM</v>
          </cell>
          <cell r="I2331">
            <v>25.2</v>
          </cell>
          <cell r="J2331">
            <v>23.94</v>
          </cell>
          <cell r="K2331" t="str">
            <v>Conv</v>
          </cell>
          <cell r="L2331">
            <v>0</v>
          </cell>
          <cell r="M2331" t="str">
            <v>Owner-Occupied</v>
          </cell>
          <cell r="N2331">
            <v>4</v>
          </cell>
          <cell r="O2331">
            <v>40534</v>
          </cell>
          <cell r="P2331" t="str">
            <v>Current</v>
          </cell>
        </row>
        <row r="2332">
          <cell r="B2332">
            <v>42034</v>
          </cell>
          <cell r="C2332">
            <v>24</v>
          </cell>
          <cell r="D2332" t="str">
            <v>AB</v>
          </cell>
          <cell r="E2332" t="str">
            <v>Purchase</v>
          </cell>
          <cell r="F2332" t="str">
            <v>ARM</v>
          </cell>
          <cell r="I2332">
            <v>37.409999999999997</v>
          </cell>
          <cell r="J2332">
            <v>13.79</v>
          </cell>
          <cell r="K2332" t="str">
            <v>HiRatio</v>
          </cell>
          <cell r="L2332">
            <v>276175.71999999997</v>
          </cell>
          <cell r="M2332" t="str">
            <v>Owner-Occupied</v>
          </cell>
          <cell r="N2332">
            <v>0</v>
          </cell>
          <cell r="O2332">
            <v>43831</v>
          </cell>
          <cell r="P2332" t="str">
            <v>Current</v>
          </cell>
        </row>
        <row r="2333">
          <cell r="B2333">
            <v>41843</v>
          </cell>
          <cell r="C2333">
            <v>30</v>
          </cell>
          <cell r="D2333" t="str">
            <v>ON</v>
          </cell>
          <cell r="E2333" t="str">
            <v>Refinance External</v>
          </cell>
          <cell r="F2333" t="str">
            <v>ARM</v>
          </cell>
          <cell r="I2333">
            <v>30.56</v>
          </cell>
          <cell r="J2333">
            <v>23.09</v>
          </cell>
          <cell r="K2333" t="str">
            <v>Conv</v>
          </cell>
          <cell r="L2333">
            <v>427488.73</v>
          </cell>
          <cell r="M2333" t="str">
            <v>Owner-Occupied</v>
          </cell>
          <cell r="N2333">
            <v>0</v>
          </cell>
          <cell r="O2333">
            <v>43831</v>
          </cell>
          <cell r="P2333" t="str">
            <v>Current</v>
          </cell>
        </row>
        <row r="2334">
          <cell r="B2334">
            <v>42195</v>
          </cell>
          <cell r="C2334">
            <v>18</v>
          </cell>
          <cell r="D2334" t="str">
            <v>ON</v>
          </cell>
          <cell r="E2334" t="str">
            <v>Purchase</v>
          </cell>
          <cell r="F2334" t="str">
            <v>Fixed</v>
          </cell>
          <cell r="I2334">
            <v>34.880000000000003</v>
          </cell>
          <cell r="J2334">
            <v>27.85</v>
          </cell>
          <cell r="K2334" t="str">
            <v>HiRatio</v>
          </cell>
          <cell r="L2334">
            <v>570567.64</v>
          </cell>
          <cell r="M2334" t="str">
            <v>Owner-Occupied</v>
          </cell>
          <cell r="N2334">
            <v>0</v>
          </cell>
          <cell r="O2334">
            <v>43831</v>
          </cell>
          <cell r="P2334" t="str">
            <v>Current</v>
          </cell>
        </row>
        <row r="2335">
          <cell r="B2335">
            <v>41549</v>
          </cell>
          <cell r="C2335">
            <v>39</v>
          </cell>
          <cell r="D2335" t="str">
            <v>ON</v>
          </cell>
          <cell r="E2335" t="str">
            <v>Refinance External</v>
          </cell>
          <cell r="F2335" t="str">
            <v>ARM</v>
          </cell>
          <cell r="I2335">
            <v>30.88</v>
          </cell>
          <cell r="J2335">
            <v>25.6</v>
          </cell>
          <cell r="K2335" t="str">
            <v>Conv</v>
          </cell>
          <cell r="L2335">
            <v>0</v>
          </cell>
          <cell r="M2335" t="str">
            <v>Owner-Occupied</v>
          </cell>
          <cell r="N2335">
            <v>4</v>
          </cell>
          <cell r="O2335">
            <v>42125</v>
          </cell>
          <cell r="P2335" t="str">
            <v>Current</v>
          </cell>
        </row>
        <row r="2336">
          <cell r="B2336">
            <v>42157</v>
          </cell>
          <cell r="C2336">
            <v>19</v>
          </cell>
          <cell r="D2336" t="str">
            <v>BC</v>
          </cell>
          <cell r="E2336" t="str">
            <v>Refinance External</v>
          </cell>
          <cell r="F2336" t="str">
            <v>Fixed</v>
          </cell>
          <cell r="I2336">
            <v>41.67</v>
          </cell>
          <cell r="J2336">
            <v>26.8</v>
          </cell>
          <cell r="K2336" t="str">
            <v>Conv</v>
          </cell>
          <cell r="L2336">
            <v>328838.28999999998</v>
          </cell>
          <cell r="M2336" t="str">
            <v>Owner-Occupied</v>
          </cell>
          <cell r="N2336">
            <v>0</v>
          </cell>
          <cell r="O2336">
            <v>43831</v>
          </cell>
          <cell r="P2336" t="str">
            <v>Current</v>
          </cell>
        </row>
        <row r="2337">
          <cell r="B2337">
            <v>42318</v>
          </cell>
          <cell r="C2337">
            <v>14</v>
          </cell>
          <cell r="D2337" t="str">
            <v>AB</v>
          </cell>
          <cell r="E2337" t="str">
            <v>Purchase</v>
          </cell>
          <cell r="F2337" t="str">
            <v>Fixed</v>
          </cell>
          <cell r="I2337">
            <v>43.65</v>
          </cell>
          <cell r="J2337">
            <v>37.79</v>
          </cell>
          <cell r="K2337" t="str">
            <v>HiRatio</v>
          </cell>
          <cell r="L2337">
            <v>419624.34</v>
          </cell>
          <cell r="M2337" t="str">
            <v>Owner-Occupied</v>
          </cell>
          <cell r="N2337">
            <v>0</v>
          </cell>
          <cell r="O2337">
            <v>43831</v>
          </cell>
          <cell r="P2337" t="str">
            <v>Current</v>
          </cell>
        </row>
        <row r="2338">
          <cell r="B2338">
            <v>42195</v>
          </cell>
          <cell r="C2338">
            <v>18</v>
          </cell>
          <cell r="D2338" t="str">
            <v>AB</v>
          </cell>
          <cell r="E2338" t="str">
            <v>ETO Existing Client</v>
          </cell>
          <cell r="F2338" t="str">
            <v>Fixed</v>
          </cell>
          <cell r="I2338">
            <v>36.65</v>
          </cell>
          <cell r="J2338">
            <v>29.77</v>
          </cell>
          <cell r="K2338" t="str">
            <v>Conv</v>
          </cell>
          <cell r="L2338">
            <v>222373.35</v>
          </cell>
          <cell r="M2338" t="str">
            <v>Owner-Occupied</v>
          </cell>
          <cell r="N2338">
            <v>0</v>
          </cell>
          <cell r="O2338">
            <v>43831</v>
          </cell>
          <cell r="P2338" t="str">
            <v>Current</v>
          </cell>
        </row>
        <row r="2339">
          <cell r="B2339">
            <v>42622</v>
          </cell>
          <cell r="C2339">
            <v>4</v>
          </cell>
          <cell r="D2339" t="str">
            <v>ON</v>
          </cell>
          <cell r="E2339" t="str">
            <v>ETO Existing Client</v>
          </cell>
          <cell r="F2339" t="str">
            <v>Fixed</v>
          </cell>
          <cell r="I2339">
            <v>43.48</v>
          </cell>
          <cell r="J2339">
            <v>35.94</v>
          </cell>
          <cell r="K2339" t="str">
            <v>Conv</v>
          </cell>
          <cell r="L2339">
            <v>500822.09</v>
          </cell>
          <cell r="M2339" t="str">
            <v>Owner-Occupied</v>
          </cell>
          <cell r="N2339">
            <v>0</v>
          </cell>
          <cell r="O2339">
            <v>43831</v>
          </cell>
          <cell r="P2339" t="str">
            <v>Current</v>
          </cell>
        </row>
        <row r="2340">
          <cell r="B2340">
            <v>41838</v>
          </cell>
          <cell r="C2340">
            <v>30</v>
          </cell>
          <cell r="D2340" t="str">
            <v>ON</v>
          </cell>
          <cell r="E2340" t="str">
            <v>Purchase with Improvements</v>
          </cell>
          <cell r="F2340" t="str">
            <v>ARM</v>
          </cell>
          <cell r="I2340">
            <v>23.38</v>
          </cell>
          <cell r="J2340">
            <v>21.65</v>
          </cell>
          <cell r="K2340" t="str">
            <v>HiRatio</v>
          </cell>
          <cell r="L2340">
            <v>194993.13</v>
          </cell>
          <cell r="M2340" t="str">
            <v>Owner-Occupied</v>
          </cell>
          <cell r="N2340">
            <v>0</v>
          </cell>
          <cell r="O2340">
            <v>43831</v>
          </cell>
          <cell r="P2340" t="str">
            <v>Current</v>
          </cell>
        </row>
        <row r="2341">
          <cell r="B2341">
            <v>42271</v>
          </cell>
          <cell r="C2341">
            <v>16</v>
          </cell>
          <cell r="D2341" t="str">
            <v>ON</v>
          </cell>
          <cell r="E2341" t="str">
            <v>Refinance External</v>
          </cell>
          <cell r="F2341" t="str">
            <v>Fixed</v>
          </cell>
          <cell r="I2341">
            <v>37.31</v>
          </cell>
          <cell r="J2341">
            <v>16.809999999999999</v>
          </cell>
          <cell r="K2341" t="str">
            <v>Conv</v>
          </cell>
          <cell r="L2341">
            <v>199836.13</v>
          </cell>
          <cell r="M2341" t="str">
            <v>Owner-Occupied</v>
          </cell>
          <cell r="N2341">
            <v>0</v>
          </cell>
          <cell r="O2341">
            <v>43831</v>
          </cell>
          <cell r="P2341" t="str">
            <v>Current</v>
          </cell>
        </row>
        <row r="2342">
          <cell r="B2342">
            <v>40583</v>
          </cell>
          <cell r="C2342">
            <v>71</v>
          </cell>
          <cell r="D2342" t="str">
            <v>AB</v>
          </cell>
          <cell r="E2342" t="str">
            <v>Purchase</v>
          </cell>
          <cell r="F2342" t="str">
            <v>Fixed</v>
          </cell>
          <cell r="I2342">
            <v>40.729999999999997</v>
          </cell>
          <cell r="J2342">
            <v>25</v>
          </cell>
          <cell r="K2342" t="str">
            <v>Conv</v>
          </cell>
          <cell r="L2342">
            <v>0</v>
          </cell>
          <cell r="M2342" t="str">
            <v>Owner-Occupied</v>
          </cell>
          <cell r="N2342">
            <v>4</v>
          </cell>
          <cell r="O2342">
            <v>42429</v>
          </cell>
          <cell r="P2342" t="str">
            <v>Current</v>
          </cell>
        </row>
        <row r="2343">
          <cell r="B2343">
            <v>41431</v>
          </cell>
          <cell r="C2343">
            <v>43</v>
          </cell>
          <cell r="D2343" t="str">
            <v>ON</v>
          </cell>
          <cell r="E2343" t="str">
            <v>Purchase</v>
          </cell>
          <cell r="F2343" t="str">
            <v>Fixed</v>
          </cell>
          <cell r="I2343">
            <v>39.82</v>
          </cell>
          <cell r="J2343">
            <v>22.95</v>
          </cell>
          <cell r="K2343" t="str">
            <v>HiRatio</v>
          </cell>
          <cell r="L2343">
            <v>0</v>
          </cell>
          <cell r="M2343" t="str">
            <v>Owner-Occupied</v>
          </cell>
          <cell r="N2343">
            <v>4</v>
          </cell>
          <cell r="O2343">
            <v>42290</v>
          </cell>
          <cell r="P2343" t="str">
            <v>Current</v>
          </cell>
        </row>
        <row r="2344">
          <cell r="B2344">
            <v>42082</v>
          </cell>
          <cell r="C2344">
            <v>22</v>
          </cell>
          <cell r="D2344" t="str">
            <v>ON</v>
          </cell>
          <cell r="E2344" t="str">
            <v>Refinance External</v>
          </cell>
          <cell r="F2344" t="str">
            <v>ARM</v>
          </cell>
          <cell r="I2344">
            <v>26.8</v>
          </cell>
          <cell r="J2344">
            <v>26.66</v>
          </cell>
          <cell r="K2344" t="str">
            <v>Conv</v>
          </cell>
          <cell r="L2344">
            <v>441190.56</v>
          </cell>
          <cell r="M2344" t="str">
            <v>Owner-Occupied</v>
          </cell>
          <cell r="N2344">
            <v>0</v>
          </cell>
          <cell r="O2344">
            <v>43831</v>
          </cell>
          <cell r="P2344" t="str">
            <v>Current</v>
          </cell>
        </row>
        <row r="2345">
          <cell r="B2345">
            <v>42482</v>
          </cell>
          <cell r="C2345">
            <v>9</v>
          </cell>
          <cell r="D2345" t="str">
            <v>AB</v>
          </cell>
          <cell r="E2345" t="str">
            <v>Purchase</v>
          </cell>
          <cell r="F2345" t="str">
            <v>Fixed</v>
          </cell>
          <cell r="I2345">
            <v>28</v>
          </cell>
          <cell r="J2345">
            <v>18.62</v>
          </cell>
          <cell r="K2345" t="str">
            <v>HiRatio</v>
          </cell>
          <cell r="L2345">
            <v>237210.13</v>
          </cell>
          <cell r="M2345" t="str">
            <v>Owner-Occupied</v>
          </cell>
          <cell r="N2345">
            <v>0</v>
          </cell>
          <cell r="O2345">
            <v>43831</v>
          </cell>
          <cell r="P2345" t="str">
            <v>Current</v>
          </cell>
        </row>
        <row r="2346">
          <cell r="B2346">
            <v>42181</v>
          </cell>
          <cell r="C2346">
            <v>19</v>
          </cell>
          <cell r="D2346" t="str">
            <v>ON</v>
          </cell>
          <cell r="E2346" t="str">
            <v>Refinance External</v>
          </cell>
          <cell r="F2346" t="str">
            <v>ARM</v>
          </cell>
          <cell r="I2346">
            <v>38.700000000000003</v>
          </cell>
          <cell r="J2346">
            <v>16.57</v>
          </cell>
          <cell r="K2346" t="str">
            <v>Conv</v>
          </cell>
          <cell r="L2346">
            <v>111500.66</v>
          </cell>
          <cell r="M2346" t="str">
            <v>Owner-Occupied</v>
          </cell>
          <cell r="N2346">
            <v>0</v>
          </cell>
          <cell r="O2346">
            <v>43831</v>
          </cell>
          <cell r="P2346" t="str">
            <v>Current</v>
          </cell>
        </row>
        <row r="2347">
          <cell r="B2347">
            <v>42429</v>
          </cell>
          <cell r="C2347">
            <v>11</v>
          </cell>
          <cell r="D2347" t="str">
            <v>ON</v>
          </cell>
          <cell r="E2347" t="str">
            <v>Purchase</v>
          </cell>
          <cell r="F2347" t="str">
            <v>Fixed</v>
          </cell>
          <cell r="I2347">
            <v>35.99</v>
          </cell>
          <cell r="J2347">
            <v>35.590000000000003</v>
          </cell>
          <cell r="K2347" t="str">
            <v>HiRatio</v>
          </cell>
          <cell r="L2347">
            <v>393891.02</v>
          </cell>
          <cell r="M2347" t="str">
            <v>Owner-Occupied</v>
          </cell>
          <cell r="N2347">
            <v>0</v>
          </cell>
          <cell r="O2347">
            <v>43831</v>
          </cell>
          <cell r="P2347" t="str">
            <v>Current</v>
          </cell>
        </row>
        <row r="2348">
          <cell r="B2348">
            <v>41087</v>
          </cell>
          <cell r="C2348">
            <v>55</v>
          </cell>
          <cell r="D2348" t="str">
            <v>AB</v>
          </cell>
          <cell r="E2348" t="str">
            <v>Purchase</v>
          </cell>
          <cell r="F2348" t="str">
            <v>Fixed</v>
          </cell>
          <cell r="I2348">
            <v>22.29</v>
          </cell>
          <cell r="J2348">
            <v>15.81</v>
          </cell>
          <cell r="K2348" t="str">
            <v>HiRatio</v>
          </cell>
          <cell r="L2348">
            <v>0</v>
          </cell>
          <cell r="M2348" t="str">
            <v>Owner-Occupied</v>
          </cell>
          <cell r="N2348">
            <v>4</v>
          </cell>
          <cell r="O2348">
            <v>42188</v>
          </cell>
          <cell r="P2348" t="str">
            <v>Current</v>
          </cell>
        </row>
        <row r="2349">
          <cell r="B2349">
            <v>42657</v>
          </cell>
          <cell r="C2349">
            <v>3</v>
          </cell>
          <cell r="D2349" t="str">
            <v>ON</v>
          </cell>
          <cell r="E2349" t="str">
            <v>Purchase</v>
          </cell>
          <cell r="F2349" t="str">
            <v>Fixed</v>
          </cell>
          <cell r="I2349">
            <v>30.93</v>
          </cell>
          <cell r="J2349">
            <v>19.47</v>
          </cell>
          <cell r="K2349" t="str">
            <v>HiRatio</v>
          </cell>
          <cell r="L2349">
            <v>375404.79</v>
          </cell>
          <cell r="M2349" t="str">
            <v>Owner-Occupied</v>
          </cell>
          <cell r="N2349">
            <v>0</v>
          </cell>
          <cell r="O2349">
            <v>43831</v>
          </cell>
          <cell r="P2349" t="str">
            <v>Current</v>
          </cell>
        </row>
        <row r="2350">
          <cell r="B2350">
            <v>41110</v>
          </cell>
          <cell r="C2350">
            <v>54</v>
          </cell>
          <cell r="D2350" t="str">
            <v>ON</v>
          </cell>
          <cell r="E2350" t="str">
            <v>Refinance External</v>
          </cell>
          <cell r="F2350" t="str">
            <v>Fixed</v>
          </cell>
          <cell r="I2350">
            <v>33.04</v>
          </cell>
          <cell r="J2350">
            <v>21.3</v>
          </cell>
          <cell r="K2350" t="str">
            <v>HiRatio</v>
          </cell>
          <cell r="L2350">
            <v>0</v>
          </cell>
          <cell r="M2350" t="str">
            <v>Owner-Occupied</v>
          </cell>
          <cell r="N2350">
            <v>4</v>
          </cell>
          <cell r="O2350">
            <v>42249</v>
          </cell>
          <cell r="P2350" t="str">
            <v>Current</v>
          </cell>
        </row>
        <row r="2351">
          <cell r="B2351">
            <v>42605</v>
          </cell>
          <cell r="C2351">
            <v>5</v>
          </cell>
          <cell r="D2351" t="str">
            <v>ON</v>
          </cell>
          <cell r="E2351" t="str">
            <v>Refinance External</v>
          </cell>
          <cell r="F2351" t="str">
            <v>ARM</v>
          </cell>
          <cell r="I2351">
            <v>39.32</v>
          </cell>
          <cell r="J2351">
            <v>11.29</v>
          </cell>
          <cell r="K2351" t="str">
            <v>Conv</v>
          </cell>
          <cell r="L2351">
            <v>275758.38</v>
          </cell>
          <cell r="M2351" t="str">
            <v>Owner-Occupied</v>
          </cell>
          <cell r="N2351">
            <v>0</v>
          </cell>
          <cell r="O2351">
            <v>43831</v>
          </cell>
          <cell r="P2351" t="str">
            <v>Current</v>
          </cell>
        </row>
        <row r="2352">
          <cell r="B2352">
            <v>42215</v>
          </cell>
          <cell r="C2352">
            <v>18</v>
          </cell>
          <cell r="D2352" t="str">
            <v>ON</v>
          </cell>
          <cell r="E2352" t="str">
            <v>Purchase</v>
          </cell>
          <cell r="F2352" t="str">
            <v>Fixed</v>
          </cell>
          <cell r="I2352">
            <v>39.72</v>
          </cell>
          <cell r="J2352">
            <v>17.309999999999999</v>
          </cell>
          <cell r="K2352" t="str">
            <v>Conv</v>
          </cell>
          <cell r="L2352">
            <v>263190.28999999998</v>
          </cell>
          <cell r="M2352" t="str">
            <v>Owner-Occupied</v>
          </cell>
          <cell r="N2352">
            <v>0</v>
          </cell>
          <cell r="O2352">
            <v>43831</v>
          </cell>
          <cell r="P2352" t="str">
            <v>Current</v>
          </cell>
        </row>
        <row r="2353">
          <cell r="B2353">
            <v>40709</v>
          </cell>
          <cell r="C2353">
            <v>67</v>
          </cell>
          <cell r="D2353" t="str">
            <v>ON</v>
          </cell>
          <cell r="E2353" t="str">
            <v>Refinance External</v>
          </cell>
          <cell r="F2353" t="str">
            <v>Fixed</v>
          </cell>
          <cell r="I2353">
            <v>39.56</v>
          </cell>
          <cell r="J2353">
            <v>20.99</v>
          </cell>
          <cell r="K2353" t="str">
            <v>HiRatio</v>
          </cell>
          <cell r="L2353">
            <v>0</v>
          </cell>
          <cell r="M2353" t="str">
            <v>Owner-Occupied</v>
          </cell>
          <cell r="N2353">
            <v>4</v>
          </cell>
          <cell r="O2353">
            <v>41718</v>
          </cell>
          <cell r="P2353" t="str">
            <v>Current</v>
          </cell>
        </row>
        <row r="2354">
          <cell r="B2354">
            <v>42223</v>
          </cell>
          <cell r="C2354">
            <v>17</v>
          </cell>
          <cell r="D2354" t="str">
            <v>ON</v>
          </cell>
          <cell r="E2354" t="str">
            <v>Refinance External</v>
          </cell>
          <cell r="F2354" t="str">
            <v>ARM</v>
          </cell>
          <cell r="I2354">
            <v>23.9</v>
          </cell>
          <cell r="J2354">
            <v>21.68</v>
          </cell>
          <cell r="K2354" t="str">
            <v>Conv</v>
          </cell>
          <cell r="L2354">
            <v>200363.66</v>
          </cell>
          <cell r="M2354" t="str">
            <v>Owner-Occupied</v>
          </cell>
          <cell r="N2354">
            <v>0</v>
          </cell>
          <cell r="O2354">
            <v>43831</v>
          </cell>
          <cell r="P2354" t="str">
            <v>Current</v>
          </cell>
        </row>
        <row r="2355">
          <cell r="B2355">
            <v>41913</v>
          </cell>
          <cell r="C2355">
            <v>27</v>
          </cell>
          <cell r="D2355" t="str">
            <v>ON</v>
          </cell>
          <cell r="E2355" t="str">
            <v>Purchase</v>
          </cell>
          <cell r="F2355" t="str">
            <v>ARM</v>
          </cell>
          <cell r="I2355">
            <v>33.42</v>
          </cell>
          <cell r="J2355">
            <v>26.6</v>
          </cell>
          <cell r="K2355" t="str">
            <v>Conv</v>
          </cell>
          <cell r="L2355">
            <v>258423.24</v>
          </cell>
          <cell r="M2355" t="str">
            <v>Owner-Occupied</v>
          </cell>
          <cell r="N2355">
            <v>0</v>
          </cell>
          <cell r="O2355">
            <v>43831</v>
          </cell>
          <cell r="P2355" t="str">
            <v>Current</v>
          </cell>
        </row>
        <row r="2356">
          <cell r="B2356">
            <v>41395</v>
          </cell>
          <cell r="C2356">
            <v>44</v>
          </cell>
          <cell r="D2356" t="str">
            <v>SK</v>
          </cell>
          <cell r="E2356" t="str">
            <v>Purchase</v>
          </cell>
          <cell r="F2356" t="str">
            <v>Fixed</v>
          </cell>
          <cell r="I2356">
            <v>32.869999999999997</v>
          </cell>
          <cell r="J2356">
            <v>8.73</v>
          </cell>
          <cell r="K2356" t="str">
            <v>HiRatio</v>
          </cell>
          <cell r="L2356">
            <v>0</v>
          </cell>
          <cell r="M2356" t="str">
            <v>Owner-Occupied</v>
          </cell>
          <cell r="N2356">
            <v>4</v>
          </cell>
          <cell r="O2356">
            <v>42362</v>
          </cell>
          <cell r="P2356" t="str">
            <v>Current</v>
          </cell>
        </row>
        <row r="2357">
          <cell r="B2357">
            <v>41962</v>
          </cell>
          <cell r="C2357">
            <v>26</v>
          </cell>
          <cell r="D2357" t="str">
            <v>ON</v>
          </cell>
          <cell r="E2357" t="str">
            <v>Refinance External</v>
          </cell>
          <cell r="F2357" t="str">
            <v>Fixed</v>
          </cell>
          <cell r="I2357">
            <v>28.07</v>
          </cell>
          <cell r="J2357">
            <v>7.69</v>
          </cell>
          <cell r="K2357" t="str">
            <v>Conv</v>
          </cell>
          <cell r="L2357">
            <v>207537.89</v>
          </cell>
          <cell r="M2357" t="str">
            <v>Owner-Occupied</v>
          </cell>
          <cell r="N2357">
            <v>0</v>
          </cell>
          <cell r="O2357">
            <v>43831</v>
          </cell>
          <cell r="P2357" t="str">
            <v>Current</v>
          </cell>
        </row>
        <row r="2358">
          <cell r="B2358">
            <v>41779</v>
          </cell>
          <cell r="C2358">
            <v>32</v>
          </cell>
          <cell r="D2358" t="str">
            <v>ON</v>
          </cell>
          <cell r="E2358" t="str">
            <v>Refinance External</v>
          </cell>
          <cell r="F2358" t="str">
            <v>Fixed</v>
          </cell>
          <cell r="I2358">
            <v>30.75</v>
          </cell>
          <cell r="J2358">
            <v>14.46</v>
          </cell>
          <cell r="K2358" t="str">
            <v>Conv</v>
          </cell>
          <cell r="L2358">
            <v>130477.23</v>
          </cell>
          <cell r="M2358" t="str">
            <v>Owner-Occupied</v>
          </cell>
          <cell r="N2358">
            <v>0</v>
          </cell>
          <cell r="O2358">
            <v>43831</v>
          </cell>
          <cell r="P2358" t="str">
            <v>Current</v>
          </cell>
        </row>
        <row r="2359">
          <cell r="B2359">
            <v>41423</v>
          </cell>
          <cell r="C2359">
            <v>44</v>
          </cell>
          <cell r="D2359" t="str">
            <v>PE</v>
          </cell>
          <cell r="E2359" t="str">
            <v>Purchase</v>
          </cell>
          <cell r="F2359" t="str">
            <v>Fixed</v>
          </cell>
          <cell r="I2359">
            <v>37.14</v>
          </cell>
          <cell r="J2359">
            <v>12.67</v>
          </cell>
          <cell r="K2359" t="str">
            <v>HiRatio</v>
          </cell>
          <cell r="L2359">
            <v>93346.28</v>
          </cell>
          <cell r="M2359" t="str">
            <v>Owner-Occupied</v>
          </cell>
          <cell r="N2359">
            <v>0</v>
          </cell>
          <cell r="O2359">
            <v>43831</v>
          </cell>
          <cell r="P2359" t="str">
            <v>Current</v>
          </cell>
        </row>
        <row r="2360">
          <cell r="B2360">
            <v>41850</v>
          </cell>
          <cell r="C2360">
            <v>30</v>
          </cell>
          <cell r="D2360" t="str">
            <v>ON</v>
          </cell>
          <cell r="E2360" t="str">
            <v>Refinance External</v>
          </cell>
          <cell r="F2360" t="str">
            <v>Fixed</v>
          </cell>
          <cell r="I2360">
            <v>38.64</v>
          </cell>
          <cell r="J2360">
            <v>38.43</v>
          </cell>
          <cell r="K2360" t="str">
            <v>Conv</v>
          </cell>
          <cell r="L2360">
            <v>297776.42</v>
          </cell>
          <cell r="M2360" t="str">
            <v>Owner-Occupied</v>
          </cell>
          <cell r="N2360">
            <v>0</v>
          </cell>
          <cell r="O2360">
            <v>43831</v>
          </cell>
          <cell r="P2360" t="str">
            <v>Current</v>
          </cell>
        </row>
        <row r="2361">
          <cell r="B2361">
            <v>42045</v>
          </cell>
          <cell r="C2361">
            <v>23</v>
          </cell>
          <cell r="D2361" t="str">
            <v>ON</v>
          </cell>
          <cell r="E2361" t="str">
            <v>Purchase</v>
          </cell>
          <cell r="F2361" t="str">
            <v>ARM</v>
          </cell>
          <cell r="I2361">
            <v>33.520000000000003</v>
          </cell>
          <cell r="J2361">
            <v>9.06</v>
          </cell>
          <cell r="K2361" t="str">
            <v>Conv</v>
          </cell>
          <cell r="L2361">
            <v>177574.34</v>
          </cell>
          <cell r="M2361" t="str">
            <v>Second Home</v>
          </cell>
          <cell r="N2361">
            <v>0</v>
          </cell>
          <cell r="O2361">
            <v>43831</v>
          </cell>
          <cell r="P2361" t="str">
            <v>Current</v>
          </cell>
        </row>
        <row r="2362">
          <cell r="B2362">
            <v>42465</v>
          </cell>
          <cell r="C2362">
            <v>9</v>
          </cell>
          <cell r="D2362" t="str">
            <v>AB</v>
          </cell>
          <cell r="E2362" t="str">
            <v>Transfer</v>
          </cell>
          <cell r="F2362" t="str">
            <v>Fixed</v>
          </cell>
          <cell r="I2362">
            <v>41.63</v>
          </cell>
          <cell r="J2362">
            <v>11.44</v>
          </cell>
          <cell r="K2362" t="str">
            <v>Conv</v>
          </cell>
          <cell r="L2362">
            <v>361870.94</v>
          </cell>
          <cell r="M2362" t="str">
            <v>Owner-Occupied</v>
          </cell>
          <cell r="N2362">
            <v>0</v>
          </cell>
          <cell r="O2362">
            <v>43831</v>
          </cell>
          <cell r="P2362" t="str">
            <v>Current</v>
          </cell>
        </row>
        <row r="2363">
          <cell r="B2363">
            <v>40983</v>
          </cell>
          <cell r="C2363">
            <v>58</v>
          </cell>
          <cell r="D2363" t="str">
            <v>ON</v>
          </cell>
          <cell r="E2363" t="str">
            <v>Transfer</v>
          </cell>
          <cell r="F2363" t="str">
            <v>ARM</v>
          </cell>
          <cell r="I2363">
            <v>44.6</v>
          </cell>
          <cell r="J2363">
            <v>9.73</v>
          </cell>
          <cell r="K2363" t="str">
            <v>HiRatio</v>
          </cell>
          <cell r="L2363">
            <v>160375.21</v>
          </cell>
          <cell r="M2363" t="str">
            <v>Second Home</v>
          </cell>
          <cell r="N2363">
            <v>0</v>
          </cell>
          <cell r="O2363">
            <v>43831</v>
          </cell>
          <cell r="P2363" t="str">
            <v>Current</v>
          </cell>
        </row>
        <row r="2364">
          <cell r="B2364">
            <v>40879</v>
          </cell>
          <cell r="C2364">
            <v>61</v>
          </cell>
          <cell r="D2364" t="str">
            <v>AB</v>
          </cell>
          <cell r="E2364" t="str">
            <v>Purchase</v>
          </cell>
          <cell r="F2364" t="str">
            <v>Fixed</v>
          </cell>
          <cell r="I2364">
            <v>44.68</v>
          </cell>
          <cell r="J2364">
            <v>22.65</v>
          </cell>
          <cell r="K2364" t="str">
            <v>Conv</v>
          </cell>
          <cell r="L2364">
            <v>234206.47</v>
          </cell>
          <cell r="M2364" t="str">
            <v>Owner-Occupied</v>
          </cell>
          <cell r="N2364">
            <v>0</v>
          </cell>
          <cell r="O2364">
            <v>43831</v>
          </cell>
          <cell r="P2364" t="str">
            <v>Current</v>
          </cell>
        </row>
        <row r="2365">
          <cell r="B2365">
            <v>41730</v>
          </cell>
          <cell r="C2365">
            <v>33</v>
          </cell>
          <cell r="D2365" t="str">
            <v>ON</v>
          </cell>
          <cell r="E2365" t="str">
            <v>Purchase</v>
          </cell>
          <cell r="F2365" t="str">
            <v>ARM</v>
          </cell>
          <cell r="I2365">
            <v>26.43</v>
          </cell>
          <cell r="J2365">
            <v>21.42</v>
          </cell>
          <cell r="K2365" t="str">
            <v>HiRatio</v>
          </cell>
          <cell r="L2365">
            <v>306426.28999999998</v>
          </cell>
          <cell r="M2365" t="str">
            <v>Owner-Occupied</v>
          </cell>
          <cell r="N2365">
            <v>0</v>
          </cell>
          <cell r="O2365">
            <v>43831</v>
          </cell>
          <cell r="P2365" t="str">
            <v>Current</v>
          </cell>
        </row>
        <row r="2366">
          <cell r="B2366">
            <v>40785</v>
          </cell>
          <cell r="C2366">
            <v>65</v>
          </cell>
          <cell r="D2366" t="str">
            <v>ON</v>
          </cell>
          <cell r="E2366" t="str">
            <v>Purchase</v>
          </cell>
          <cell r="F2366" t="str">
            <v>Fixed</v>
          </cell>
          <cell r="I2366">
            <v>26.5</v>
          </cell>
          <cell r="J2366">
            <v>19.25</v>
          </cell>
          <cell r="K2366" t="str">
            <v>HiRatio</v>
          </cell>
          <cell r="L2366">
            <v>0</v>
          </cell>
          <cell r="M2366" t="str">
            <v>Owner-Occupied</v>
          </cell>
          <cell r="N2366">
            <v>4</v>
          </cell>
          <cell r="O2366">
            <v>42612</v>
          </cell>
          <cell r="P2366" t="str">
            <v>Current</v>
          </cell>
        </row>
        <row r="2367">
          <cell r="B2367">
            <v>42235</v>
          </cell>
          <cell r="C2367">
            <v>17</v>
          </cell>
          <cell r="D2367" t="str">
            <v>BC</v>
          </cell>
          <cell r="E2367" t="str">
            <v>Purchase</v>
          </cell>
          <cell r="F2367" t="str">
            <v>ARM</v>
          </cell>
          <cell r="I2367">
            <v>32.97</v>
          </cell>
          <cell r="J2367">
            <v>29.91</v>
          </cell>
          <cell r="K2367" t="str">
            <v>HiRatio</v>
          </cell>
          <cell r="L2367">
            <v>373433.76</v>
          </cell>
          <cell r="M2367" t="str">
            <v>Owner-Occupied</v>
          </cell>
          <cell r="N2367">
            <v>0</v>
          </cell>
          <cell r="O2367">
            <v>43831</v>
          </cell>
          <cell r="P2367" t="str">
            <v>Current</v>
          </cell>
        </row>
        <row r="2368">
          <cell r="B2368">
            <v>41852</v>
          </cell>
          <cell r="C2368">
            <v>29</v>
          </cell>
          <cell r="D2368" t="str">
            <v>AB</v>
          </cell>
          <cell r="E2368" t="str">
            <v>Purchase</v>
          </cell>
          <cell r="F2368" t="str">
            <v>ARM</v>
          </cell>
          <cell r="I2368">
            <v>40.01</v>
          </cell>
          <cell r="J2368">
            <v>6.75</v>
          </cell>
          <cell r="K2368" t="str">
            <v>HiRatio</v>
          </cell>
          <cell r="L2368">
            <v>212928.74</v>
          </cell>
          <cell r="M2368" t="str">
            <v>Owner-Occupied</v>
          </cell>
          <cell r="N2368">
            <v>0</v>
          </cell>
          <cell r="O2368">
            <v>43831</v>
          </cell>
          <cell r="P2368" t="str">
            <v>Current</v>
          </cell>
        </row>
        <row r="2369">
          <cell r="B2369">
            <v>42628</v>
          </cell>
          <cell r="C2369">
            <v>4</v>
          </cell>
          <cell r="D2369" t="str">
            <v>AB</v>
          </cell>
          <cell r="E2369" t="str">
            <v>Purchase</v>
          </cell>
          <cell r="F2369" t="str">
            <v>Fixed</v>
          </cell>
          <cell r="I2369">
            <v>41.1</v>
          </cell>
          <cell r="J2369">
            <v>38.96</v>
          </cell>
          <cell r="K2369" t="str">
            <v>HiRatio</v>
          </cell>
          <cell r="L2369">
            <v>420541.26</v>
          </cell>
          <cell r="M2369" t="str">
            <v>Owner-Occupied</v>
          </cell>
          <cell r="N2369">
            <v>0</v>
          </cell>
          <cell r="O2369">
            <v>43831</v>
          </cell>
          <cell r="P2369" t="str">
            <v>Current</v>
          </cell>
        </row>
        <row r="2370">
          <cell r="B2370">
            <v>41246</v>
          </cell>
          <cell r="C2370">
            <v>49</v>
          </cell>
          <cell r="D2370" t="str">
            <v>ON</v>
          </cell>
          <cell r="E2370" t="str">
            <v>Refinance External</v>
          </cell>
          <cell r="F2370" t="str">
            <v>Fixed</v>
          </cell>
          <cell r="I2370">
            <v>22.44</v>
          </cell>
          <cell r="J2370">
            <v>19.09</v>
          </cell>
          <cell r="K2370" t="str">
            <v>Conv</v>
          </cell>
          <cell r="L2370">
            <v>0</v>
          </cell>
          <cell r="M2370" t="str">
            <v>Owner-Occupied</v>
          </cell>
          <cell r="N2370">
            <v>4</v>
          </cell>
          <cell r="O2370">
            <v>42143</v>
          </cell>
          <cell r="P2370" t="str">
            <v>Current</v>
          </cell>
        </row>
        <row r="2371">
          <cell r="B2371">
            <v>42138</v>
          </cell>
          <cell r="C2371">
            <v>20</v>
          </cell>
          <cell r="D2371" t="str">
            <v>ON</v>
          </cell>
          <cell r="E2371" t="str">
            <v>Transfer</v>
          </cell>
          <cell r="F2371" t="str">
            <v>Fixed</v>
          </cell>
          <cell r="I2371">
            <v>28.88</v>
          </cell>
          <cell r="J2371">
            <v>22.67</v>
          </cell>
          <cell r="K2371" t="str">
            <v>Conv</v>
          </cell>
          <cell r="L2371">
            <v>126962.16</v>
          </cell>
          <cell r="M2371" t="str">
            <v>Owner-Occupied</v>
          </cell>
          <cell r="N2371">
            <v>0</v>
          </cell>
          <cell r="O2371">
            <v>43831</v>
          </cell>
          <cell r="P2371" t="str">
            <v>Current</v>
          </cell>
        </row>
        <row r="2372">
          <cell r="B2372">
            <v>41395</v>
          </cell>
          <cell r="C2372">
            <v>44</v>
          </cell>
          <cell r="D2372" t="str">
            <v>AB</v>
          </cell>
          <cell r="E2372" t="str">
            <v>Purchase</v>
          </cell>
          <cell r="F2372" t="str">
            <v>Fixed</v>
          </cell>
          <cell r="I2372">
            <v>29.05</v>
          </cell>
          <cell r="J2372">
            <v>24.71</v>
          </cell>
          <cell r="K2372" t="str">
            <v>Conv</v>
          </cell>
          <cell r="L2372">
            <v>260703.02</v>
          </cell>
          <cell r="M2372" t="str">
            <v>Owner-Occupied</v>
          </cell>
          <cell r="N2372">
            <v>0</v>
          </cell>
          <cell r="O2372">
            <v>43831</v>
          </cell>
          <cell r="P2372" t="str">
            <v>Current</v>
          </cell>
        </row>
        <row r="2373">
          <cell r="B2373">
            <v>40668</v>
          </cell>
          <cell r="C2373">
            <v>68</v>
          </cell>
          <cell r="D2373" t="str">
            <v>ON</v>
          </cell>
          <cell r="E2373" t="str">
            <v>Refinance Existing Client</v>
          </cell>
          <cell r="F2373" t="str">
            <v>Fixed</v>
          </cell>
          <cell r="I2373">
            <v>41.66</v>
          </cell>
          <cell r="J2373">
            <v>34.99</v>
          </cell>
          <cell r="K2373" t="str">
            <v>Conv</v>
          </cell>
          <cell r="L2373">
            <v>0</v>
          </cell>
          <cell r="M2373" t="str">
            <v>Owner-Occupied</v>
          </cell>
          <cell r="N2373">
            <v>4</v>
          </cell>
          <cell r="O2373">
            <v>42489</v>
          </cell>
          <cell r="P2373" t="str">
            <v>Current</v>
          </cell>
        </row>
        <row r="2374">
          <cell r="B2374">
            <v>40875</v>
          </cell>
          <cell r="C2374">
            <v>62</v>
          </cell>
          <cell r="D2374" t="str">
            <v>ON</v>
          </cell>
          <cell r="E2374" t="str">
            <v>Purchase</v>
          </cell>
          <cell r="F2374" t="str">
            <v>ARM</v>
          </cell>
          <cell r="I2374">
            <v>30.64</v>
          </cell>
          <cell r="J2374">
            <v>10.51</v>
          </cell>
          <cell r="K2374" t="str">
            <v>HiRatio</v>
          </cell>
          <cell r="L2374">
            <v>191945.47</v>
          </cell>
          <cell r="M2374" t="str">
            <v>Owner-Occupied</v>
          </cell>
          <cell r="N2374">
            <v>0</v>
          </cell>
          <cell r="O2374">
            <v>43831</v>
          </cell>
          <cell r="P2374" t="str">
            <v>Current</v>
          </cell>
        </row>
        <row r="2375">
          <cell r="B2375">
            <v>41869</v>
          </cell>
          <cell r="C2375">
            <v>29</v>
          </cell>
          <cell r="D2375" t="str">
            <v>ON</v>
          </cell>
          <cell r="E2375" t="str">
            <v>Refinance External</v>
          </cell>
          <cell r="F2375" t="str">
            <v>ARM</v>
          </cell>
          <cell r="I2375">
            <v>36.74</v>
          </cell>
          <cell r="J2375">
            <v>28.99</v>
          </cell>
          <cell r="K2375" t="str">
            <v>Conv</v>
          </cell>
          <cell r="L2375">
            <v>0</v>
          </cell>
          <cell r="M2375" t="str">
            <v>Owner-Occupied</v>
          </cell>
          <cell r="N2375">
            <v>4</v>
          </cell>
          <cell r="O2375">
            <v>42221</v>
          </cell>
          <cell r="P2375" t="str">
            <v>Current</v>
          </cell>
        </row>
        <row r="2376">
          <cell r="B2376">
            <v>40689</v>
          </cell>
          <cell r="C2376">
            <v>68</v>
          </cell>
          <cell r="D2376" t="str">
            <v>NL</v>
          </cell>
          <cell r="E2376" t="str">
            <v>Purchase</v>
          </cell>
          <cell r="F2376" t="str">
            <v>Fixed</v>
          </cell>
          <cell r="I2376">
            <v>25.53</v>
          </cell>
          <cell r="J2376">
            <v>22.5</v>
          </cell>
          <cell r="K2376" t="str">
            <v>HiRatio</v>
          </cell>
          <cell r="L2376">
            <v>336138.05</v>
          </cell>
          <cell r="M2376" t="str">
            <v>Owner-Occupied</v>
          </cell>
          <cell r="N2376">
            <v>0</v>
          </cell>
          <cell r="O2376">
            <v>43831</v>
          </cell>
          <cell r="P2376" t="str">
            <v>Current</v>
          </cell>
        </row>
        <row r="2377">
          <cell r="B2377">
            <v>41736</v>
          </cell>
          <cell r="C2377">
            <v>33</v>
          </cell>
          <cell r="D2377" t="str">
            <v>BC</v>
          </cell>
          <cell r="E2377" t="str">
            <v>Purchase</v>
          </cell>
          <cell r="F2377" t="str">
            <v>Fixed</v>
          </cell>
          <cell r="I2377">
            <v>38.93</v>
          </cell>
          <cell r="J2377">
            <v>38.340000000000003</v>
          </cell>
          <cell r="K2377" t="str">
            <v>HiRatio</v>
          </cell>
          <cell r="L2377">
            <v>314789.09000000003</v>
          </cell>
          <cell r="M2377" t="str">
            <v>Owner-Occupied</v>
          </cell>
          <cell r="N2377">
            <v>0</v>
          </cell>
          <cell r="O2377">
            <v>43831</v>
          </cell>
          <cell r="P2377" t="str">
            <v>Current</v>
          </cell>
        </row>
        <row r="2378">
          <cell r="B2378">
            <v>41696</v>
          </cell>
          <cell r="C2378">
            <v>35</v>
          </cell>
          <cell r="D2378" t="str">
            <v>ON</v>
          </cell>
          <cell r="E2378" t="str">
            <v>Refinance External</v>
          </cell>
          <cell r="F2378" t="str">
            <v>Fixed</v>
          </cell>
          <cell r="I2378">
            <v>34.04</v>
          </cell>
          <cell r="J2378">
            <v>21.23</v>
          </cell>
          <cell r="K2378" t="str">
            <v>Conv</v>
          </cell>
          <cell r="L2378">
            <v>346306.03</v>
          </cell>
          <cell r="M2378" t="str">
            <v>Owner-Occupied</v>
          </cell>
          <cell r="N2378">
            <v>0</v>
          </cell>
          <cell r="O2378">
            <v>43831</v>
          </cell>
          <cell r="P2378" t="str">
            <v>Current</v>
          </cell>
        </row>
        <row r="2379">
          <cell r="B2379">
            <v>40998</v>
          </cell>
          <cell r="C2379">
            <v>58</v>
          </cell>
          <cell r="D2379" t="str">
            <v>BC</v>
          </cell>
          <cell r="E2379" t="str">
            <v>Purchase</v>
          </cell>
          <cell r="F2379" t="str">
            <v>Fixed</v>
          </cell>
          <cell r="I2379">
            <v>39.32</v>
          </cell>
          <cell r="J2379">
            <v>39.020000000000003</v>
          </cell>
          <cell r="K2379" t="str">
            <v>HiRatio</v>
          </cell>
          <cell r="L2379">
            <v>279337.89</v>
          </cell>
          <cell r="M2379" t="str">
            <v>Owner-Occupied</v>
          </cell>
          <cell r="N2379">
            <v>0</v>
          </cell>
          <cell r="O2379">
            <v>43831</v>
          </cell>
          <cell r="P2379" t="str">
            <v>Current</v>
          </cell>
        </row>
        <row r="2380">
          <cell r="B2380">
            <v>42180</v>
          </cell>
          <cell r="C2380">
            <v>19</v>
          </cell>
          <cell r="D2380" t="str">
            <v>ON</v>
          </cell>
          <cell r="E2380" t="str">
            <v>Purchase with Improvements</v>
          </cell>
          <cell r="F2380" t="str">
            <v>ARM</v>
          </cell>
          <cell r="I2380">
            <v>14.04</v>
          </cell>
          <cell r="J2380">
            <v>13.62</v>
          </cell>
          <cell r="K2380" t="str">
            <v>Conv</v>
          </cell>
          <cell r="L2380">
            <v>255911.05</v>
          </cell>
          <cell r="M2380" t="str">
            <v>Owner-Occupied</v>
          </cell>
          <cell r="N2380">
            <v>0</v>
          </cell>
          <cell r="O2380">
            <v>43831</v>
          </cell>
          <cell r="P2380" t="str">
            <v>Current</v>
          </cell>
        </row>
        <row r="2381">
          <cell r="B2381">
            <v>42170</v>
          </cell>
          <cell r="C2381">
            <v>19</v>
          </cell>
          <cell r="D2381" t="str">
            <v>ON</v>
          </cell>
          <cell r="E2381" t="str">
            <v>Transfer</v>
          </cell>
          <cell r="F2381" t="str">
            <v>Fixed</v>
          </cell>
          <cell r="I2381">
            <v>26.15</v>
          </cell>
          <cell r="J2381">
            <v>16.690000000000001</v>
          </cell>
          <cell r="K2381" t="str">
            <v>Conv</v>
          </cell>
          <cell r="L2381">
            <v>0</v>
          </cell>
          <cell r="M2381" t="str">
            <v>Owner-Occupied</v>
          </cell>
          <cell r="N2381">
            <v>4</v>
          </cell>
          <cell r="O2381">
            <v>42520</v>
          </cell>
          <cell r="P2381" t="str">
            <v>Current</v>
          </cell>
        </row>
        <row r="2382">
          <cell r="B2382">
            <v>41963</v>
          </cell>
          <cell r="C2382">
            <v>26</v>
          </cell>
          <cell r="D2382" t="str">
            <v>AB</v>
          </cell>
          <cell r="E2382" t="str">
            <v>Purchase</v>
          </cell>
          <cell r="F2382" t="str">
            <v>Fixed</v>
          </cell>
          <cell r="I2382">
            <v>40.17</v>
          </cell>
          <cell r="J2382">
            <v>24.96</v>
          </cell>
          <cell r="K2382" t="str">
            <v>HiRatio</v>
          </cell>
          <cell r="L2382">
            <v>800852.83</v>
          </cell>
          <cell r="M2382" t="str">
            <v>Owner-Occupied</v>
          </cell>
          <cell r="N2382">
            <v>0</v>
          </cell>
          <cell r="O2382">
            <v>43831</v>
          </cell>
          <cell r="P2382" t="str">
            <v>Current</v>
          </cell>
        </row>
        <row r="2383">
          <cell r="B2383">
            <v>41030</v>
          </cell>
          <cell r="C2383">
            <v>56</v>
          </cell>
          <cell r="D2383" t="str">
            <v>AB</v>
          </cell>
          <cell r="E2383" t="str">
            <v>Purchase</v>
          </cell>
          <cell r="F2383" t="str">
            <v>Fixed</v>
          </cell>
          <cell r="I2383">
            <v>24.29</v>
          </cell>
          <cell r="J2383">
            <v>21.33</v>
          </cell>
          <cell r="K2383" t="str">
            <v>HiRatio</v>
          </cell>
          <cell r="L2383">
            <v>0</v>
          </cell>
          <cell r="M2383" t="str">
            <v>Owner-Occupied</v>
          </cell>
          <cell r="N2383">
            <v>4</v>
          </cell>
          <cell r="O2383">
            <v>42345</v>
          </cell>
          <cell r="P2383" t="str">
            <v>Current</v>
          </cell>
        </row>
        <row r="2384">
          <cell r="B2384">
            <v>41564</v>
          </cell>
          <cell r="C2384">
            <v>39</v>
          </cell>
          <cell r="D2384" t="str">
            <v>AB</v>
          </cell>
          <cell r="E2384" t="str">
            <v>Purchase</v>
          </cell>
          <cell r="F2384" t="str">
            <v>Fixed</v>
          </cell>
          <cell r="I2384">
            <v>26.34</v>
          </cell>
          <cell r="J2384">
            <v>17.72</v>
          </cell>
          <cell r="K2384" t="str">
            <v>Conv</v>
          </cell>
          <cell r="L2384">
            <v>0</v>
          </cell>
          <cell r="M2384" t="str">
            <v>Owner-Occupied</v>
          </cell>
          <cell r="N2384">
            <v>4</v>
          </cell>
          <cell r="O2384">
            <v>41864</v>
          </cell>
          <cell r="P2384" t="str">
            <v>Current</v>
          </cell>
        </row>
        <row r="2385">
          <cell r="B2385">
            <v>42390</v>
          </cell>
          <cell r="C2385">
            <v>12</v>
          </cell>
          <cell r="D2385" t="str">
            <v>ON</v>
          </cell>
          <cell r="E2385" t="str">
            <v>Purchase</v>
          </cell>
          <cell r="F2385" t="str">
            <v>ARM</v>
          </cell>
          <cell r="I2385">
            <v>29.7</v>
          </cell>
          <cell r="J2385">
            <v>22.91</v>
          </cell>
          <cell r="K2385" t="str">
            <v>HiRatio</v>
          </cell>
          <cell r="L2385">
            <v>450795.53</v>
          </cell>
          <cell r="M2385" t="str">
            <v>Owner-Occupied</v>
          </cell>
          <cell r="N2385">
            <v>0</v>
          </cell>
          <cell r="O2385">
            <v>43831</v>
          </cell>
          <cell r="P2385" t="str">
            <v>Current</v>
          </cell>
        </row>
        <row r="2386">
          <cell r="B2386">
            <v>42061</v>
          </cell>
          <cell r="C2386">
            <v>23</v>
          </cell>
          <cell r="D2386" t="str">
            <v>AB</v>
          </cell>
          <cell r="E2386" t="str">
            <v>Transfer</v>
          </cell>
          <cell r="F2386" t="str">
            <v>ARM</v>
          </cell>
          <cell r="I2386">
            <v>30.95</v>
          </cell>
          <cell r="J2386">
            <v>29.97</v>
          </cell>
          <cell r="K2386" t="str">
            <v>Conv</v>
          </cell>
          <cell r="L2386">
            <v>283751.33</v>
          </cell>
          <cell r="M2386" t="str">
            <v>Owner-Occupied</v>
          </cell>
          <cell r="N2386">
            <v>0</v>
          </cell>
          <cell r="O2386">
            <v>43831</v>
          </cell>
          <cell r="P2386" t="str">
            <v>Current</v>
          </cell>
        </row>
        <row r="2387">
          <cell r="B2387">
            <v>41956</v>
          </cell>
          <cell r="C2387">
            <v>26</v>
          </cell>
          <cell r="D2387" t="str">
            <v>AB</v>
          </cell>
          <cell r="E2387" t="str">
            <v>Portable</v>
          </cell>
          <cell r="F2387" t="str">
            <v>Fixed</v>
          </cell>
          <cell r="I2387">
            <v>33.409999999999997</v>
          </cell>
          <cell r="J2387">
            <v>15.63</v>
          </cell>
          <cell r="K2387" t="str">
            <v>HiRatio</v>
          </cell>
          <cell r="L2387">
            <v>399641.98</v>
          </cell>
          <cell r="M2387" t="str">
            <v>Owner-Occupied</v>
          </cell>
          <cell r="N2387">
            <v>0</v>
          </cell>
          <cell r="O2387">
            <v>43831</v>
          </cell>
          <cell r="P2387" t="str">
            <v>Current</v>
          </cell>
        </row>
        <row r="2388">
          <cell r="B2388">
            <v>40898</v>
          </cell>
          <cell r="C2388">
            <v>61</v>
          </cell>
          <cell r="D2388" t="str">
            <v>ON</v>
          </cell>
          <cell r="E2388" t="str">
            <v>Purchase</v>
          </cell>
          <cell r="F2388" t="str">
            <v>Fixed</v>
          </cell>
          <cell r="I2388">
            <v>41.02</v>
          </cell>
          <cell r="J2388">
            <v>27.37</v>
          </cell>
          <cell r="K2388" t="str">
            <v>HiRatio</v>
          </cell>
          <cell r="L2388">
            <v>200874.79</v>
          </cell>
          <cell r="M2388" t="str">
            <v>Owner-Occupied</v>
          </cell>
          <cell r="N2388">
            <v>0</v>
          </cell>
          <cell r="O2388">
            <v>43831</v>
          </cell>
          <cell r="P2388" t="str">
            <v>30-59</v>
          </cell>
        </row>
        <row r="2389">
          <cell r="B2389">
            <v>42443</v>
          </cell>
          <cell r="C2389">
            <v>10</v>
          </cell>
          <cell r="D2389" t="str">
            <v>AB</v>
          </cell>
          <cell r="E2389" t="str">
            <v>Transfer</v>
          </cell>
          <cell r="F2389" t="str">
            <v>Fixed</v>
          </cell>
          <cell r="I2389">
            <v>35.22</v>
          </cell>
          <cell r="J2389">
            <v>27.55</v>
          </cell>
          <cell r="K2389" t="str">
            <v>HiRatio</v>
          </cell>
          <cell r="L2389">
            <v>276427.01</v>
          </cell>
          <cell r="M2389" t="str">
            <v>Owner-Occupied</v>
          </cell>
          <cell r="N2389">
            <v>0</v>
          </cell>
          <cell r="O2389">
            <v>43831</v>
          </cell>
          <cell r="P2389" t="str">
            <v>Current</v>
          </cell>
        </row>
        <row r="2390">
          <cell r="B2390">
            <v>42522</v>
          </cell>
          <cell r="C2390">
            <v>7</v>
          </cell>
          <cell r="D2390" t="str">
            <v>ON</v>
          </cell>
          <cell r="E2390" t="str">
            <v>Refinance External</v>
          </cell>
          <cell r="F2390" t="str">
            <v>Fixed</v>
          </cell>
          <cell r="I2390">
            <v>36.69</v>
          </cell>
          <cell r="J2390">
            <v>35.729999999999997</v>
          </cell>
          <cell r="K2390" t="str">
            <v>Conv</v>
          </cell>
          <cell r="L2390">
            <v>318735.88</v>
          </cell>
          <cell r="M2390" t="str">
            <v>Owner-Occupied</v>
          </cell>
          <cell r="N2390">
            <v>0</v>
          </cell>
          <cell r="O2390">
            <v>43831</v>
          </cell>
          <cell r="P2390" t="str">
            <v>Current</v>
          </cell>
        </row>
        <row r="2391">
          <cell r="B2391">
            <v>42453</v>
          </cell>
          <cell r="C2391">
            <v>10</v>
          </cell>
          <cell r="D2391" t="str">
            <v>SK</v>
          </cell>
          <cell r="E2391" t="str">
            <v>Purchase</v>
          </cell>
          <cell r="F2391" t="str">
            <v>ARM</v>
          </cell>
          <cell r="I2391">
            <v>27.87</v>
          </cell>
          <cell r="J2391">
            <v>10.99</v>
          </cell>
          <cell r="K2391" t="str">
            <v>HiRatio</v>
          </cell>
          <cell r="L2391">
            <v>142350.32999999999</v>
          </cell>
          <cell r="M2391" t="str">
            <v>Owner-Occupied</v>
          </cell>
          <cell r="N2391">
            <v>0</v>
          </cell>
          <cell r="O2391">
            <v>43831</v>
          </cell>
          <cell r="P2391" t="str">
            <v>Current</v>
          </cell>
        </row>
        <row r="2392">
          <cell r="B2392">
            <v>41878</v>
          </cell>
          <cell r="C2392">
            <v>29</v>
          </cell>
          <cell r="D2392" t="str">
            <v>ON</v>
          </cell>
          <cell r="E2392" t="str">
            <v>Refinance External</v>
          </cell>
          <cell r="F2392" t="str">
            <v>ARM</v>
          </cell>
          <cell r="I2392">
            <v>38.229999999999997</v>
          </cell>
          <cell r="J2392">
            <v>23.47</v>
          </cell>
          <cell r="K2392" t="str">
            <v>Conv</v>
          </cell>
          <cell r="L2392">
            <v>275193.96999999997</v>
          </cell>
          <cell r="M2392" t="str">
            <v>Owner-Occupied</v>
          </cell>
          <cell r="N2392">
            <v>0</v>
          </cell>
          <cell r="O2392">
            <v>43831</v>
          </cell>
          <cell r="P2392" t="str">
            <v>Current</v>
          </cell>
        </row>
        <row r="2393">
          <cell r="B2393">
            <v>42531</v>
          </cell>
          <cell r="C2393">
            <v>7</v>
          </cell>
          <cell r="D2393" t="str">
            <v>ON</v>
          </cell>
          <cell r="E2393" t="str">
            <v>Transfer</v>
          </cell>
          <cell r="F2393" t="str">
            <v>Fixed</v>
          </cell>
          <cell r="I2393">
            <v>32.29</v>
          </cell>
          <cell r="J2393">
            <v>23.08</v>
          </cell>
          <cell r="K2393" t="str">
            <v>Conv</v>
          </cell>
          <cell r="L2393">
            <v>242466.71</v>
          </cell>
          <cell r="M2393" t="str">
            <v>Owner-Occupied</v>
          </cell>
          <cell r="N2393">
            <v>0</v>
          </cell>
          <cell r="O2393">
            <v>43831</v>
          </cell>
          <cell r="P2393" t="str">
            <v>Current</v>
          </cell>
        </row>
        <row r="2394">
          <cell r="B2394">
            <v>40739</v>
          </cell>
          <cell r="C2394">
            <v>66</v>
          </cell>
          <cell r="D2394" t="str">
            <v>BC</v>
          </cell>
          <cell r="E2394" t="str">
            <v>Refinance External</v>
          </cell>
          <cell r="F2394" t="str">
            <v>Fixed</v>
          </cell>
          <cell r="I2394">
            <v>38.04</v>
          </cell>
          <cell r="J2394">
            <v>28.98</v>
          </cell>
          <cell r="K2394" t="str">
            <v>Conv</v>
          </cell>
          <cell r="L2394">
            <v>0</v>
          </cell>
          <cell r="M2394" t="str">
            <v>Rental</v>
          </cell>
          <cell r="N2394">
            <v>4</v>
          </cell>
          <cell r="O2394">
            <v>40836</v>
          </cell>
          <cell r="P2394" t="str">
            <v>Current</v>
          </cell>
        </row>
        <row r="2395">
          <cell r="B2395">
            <v>40623</v>
          </cell>
          <cell r="C2395">
            <v>70</v>
          </cell>
          <cell r="D2395" t="str">
            <v>ON</v>
          </cell>
          <cell r="E2395" t="str">
            <v>Refinance External</v>
          </cell>
          <cell r="F2395" t="str">
            <v>ARM</v>
          </cell>
          <cell r="I2395">
            <v>27.79</v>
          </cell>
          <cell r="J2395">
            <v>26.33</v>
          </cell>
          <cell r="K2395" t="str">
            <v>HiRatio</v>
          </cell>
          <cell r="L2395">
            <v>0</v>
          </cell>
          <cell r="M2395" t="str">
            <v>Owner-Occupied</v>
          </cell>
          <cell r="N2395">
            <v>4</v>
          </cell>
          <cell r="O2395">
            <v>41820</v>
          </cell>
          <cell r="P2395" t="str">
            <v>Current</v>
          </cell>
        </row>
        <row r="2396">
          <cell r="B2396">
            <v>42188</v>
          </cell>
          <cell r="C2396">
            <v>18</v>
          </cell>
          <cell r="D2396" t="str">
            <v>AB</v>
          </cell>
          <cell r="E2396" t="str">
            <v>Purchase with Improvements</v>
          </cell>
          <cell r="F2396" t="str">
            <v>Fixed</v>
          </cell>
          <cell r="I2396">
            <v>28.85</v>
          </cell>
          <cell r="J2396">
            <v>28.49</v>
          </cell>
          <cell r="K2396" t="str">
            <v>HiRatio</v>
          </cell>
          <cell r="L2396">
            <v>146805.57</v>
          </cell>
          <cell r="M2396" t="str">
            <v>Owner-Occupied</v>
          </cell>
          <cell r="N2396">
            <v>0</v>
          </cell>
          <cell r="O2396">
            <v>43831</v>
          </cell>
          <cell r="P2396" t="str">
            <v>Current</v>
          </cell>
        </row>
        <row r="2397">
          <cell r="B2397">
            <v>42200</v>
          </cell>
          <cell r="C2397">
            <v>18</v>
          </cell>
          <cell r="D2397" t="str">
            <v>SK</v>
          </cell>
          <cell r="E2397" t="str">
            <v>Purchase</v>
          </cell>
          <cell r="F2397" t="str">
            <v>Fixed</v>
          </cell>
          <cell r="I2397">
            <v>42.96</v>
          </cell>
          <cell r="J2397">
            <v>27.39</v>
          </cell>
          <cell r="K2397" t="str">
            <v>HiRatio</v>
          </cell>
          <cell r="L2397">
            <v>335956.74</v>
          </cell>
          <cell r="M2397" t="str">
            <v>Owner-Occupied</v>
          </cell>
          <cell r="N2397">
            <v>0</v>
          </cell>
          <cell r="O2397">
            <v>43831</v>
          </cell>
          <cell r="P2397" t="str">
            <v>Current</v>
          </cell>
        </row>
        <row r="2398">
          <cell r="B2398">
            <v>40598</v>
          </cell>
          <cell r="C2398">
            <v>71</v>
          </cell>
          <cell r="D2398" t="str">
            <v>AB</v>
          </cell>
          <cell r="E2398" t="str">
            <v>Purchase</v>
          </cell>
          <cell r="F2398" t="str">
            <v>Fixed</v>
          </cell>
          <cell r="I2398">
            <v>29.68</v>
          </cell>
          <cell r="J2398">
            <v>23.9</v>
          </cell>
          <cell r="K2398" t="str">
            <v>HiRatio</v>
          </cell>
          <cell r="L2398">
            <v>271256.03999999998</v>
          </cell>
          <cell r="M2398" t="str">
            <v>Owner-Occupied</v>
          </cell>
          <cell r="N2398">
            <v>0</v>
          </cell>
          <cell r="O2398">
            <v>43831</v>
          </cell>
          <cell r="P2398" t="str">
            <v>Current</v>
          </cell>
        </row>
        <row r="2399">
          <cell r="B2399">
            <v>42333</v>
          </cell>
          <cell r="C2399">
            <v>14</v>
          </cell>
          <cell r="D2399" t="str">
            <v>ON</v>
          </cell>
          <cell r="E2399" t="str">
            <v>Purchase</v>
          </cell>
          <cell r="F2399" t="str">
            <v>Fixed</v>
          </cell>
          <cell r="I2399">
            <v>35.39</v>
          </cell>
          <cell r="J2399">
            <v>20.29</v>
          </cell>
          <cell r="K2399" t="str">
            <v>HiRatio</v>
          </cell>
          <cell r="L2399">
            <v>0</v>
          </cell>
          <cell r="M2399" t="str">
            <v>Owner-Occupied</v>
          </cell>
          <cell r="N2399">
            <v>4</v>
          </cell>
          <cell r="O2399">
            <v>42723</v>
          </cell>
          <cell r="P2399" t="str">
            <v>Current</v>
          </cell>
        </row>
        <row r="2400">
          <cell r="B2400">
            <v>41453</v>
          </cell>
          <cell r="C2400">
            <v>43</v>
          </cell>
          <cell r="D2400" t="str">
            <v>ON</v>
          </cell>
          <cell r="E2400" t="str">
            <v>Purchase</v>
          </cell>
          <cell r="F2400" t="str">
            <v>Fixed</v>
          </cell>
          <cell r="I2400">
            <v>35.659999999999997</v>
          </cell>
          <cell r="J2400">
            <v>20.41</v>
          </cell>
          <cell r="K2400" t="str">
            <v>HiRatio</v>
          </cell>
          <cell r="L2400">
            <v>0</v>
          </cell>
          <cell r="M2400" t="str">
            <v>Owner-Occupied</v>
          </cell>
          <cell r="N2400">
            <v>4</v>
          </cell>
          <cell r="O2400">
            <v>42674</v>
          </cell>
          <cell r="P2400" t="str">
            <v>Current</v>
          </cell>
        </row>
        <row r="2401">
          <cell r="B2401">
            <v>41934</v>
          </cell>
          <cell r="C2401">
            <v>27</v>
          </cell>
          <cell r="D2401" t="str">
            <v>ON</v>
          </cell>
          <cell r="E2401" t="str">
            <v>Refinance External</v>
          </cell>
          <cell r="F2401" t="str">
            <v>Fixed</v>
          </cell>
          <cell r="I2401">
            <v>39.85</v>
          </cell>
          <cell r="J2401">
            <v>34.32</v>
          </cell>
          <cell r="K2401" t="str">
            <v>Conv</v>
          </cell>
          <cell r="L2401">
            <v>318052.14</v>
          </cell>
          <cell r="M2401" t="str">
            <v>Owner-Occupied</v>
          </cell>
          <cell r="N2401">
            <v>0</v>
          </cell>
          <cell r="O2401">
            <v>43831</v>
          </cell>
          <cell r="P2401" t="str">
            <v>Current</v>
          </cell>
        </row>
        <row r="2402">
          <cell r="B2402">
            <v>42242</v>
          </cell>
          <cell r="C2402">
            <v>17</v>
          </cell>
          <cell r="D2402" t="str">
            <v>ON</v>
          </cell>
          <cell r="E2402" t="str">
            <v>Transfer</v>
          </cell>
          <cell r="F2402" t="str">
            <v>Fixed</v>
          </cell>
          <cell r="I2402">
            <v>30.66</v>
          </cell>
          <cell r="J2402">
            <v>23.62</v>
          </cell>
          <cell r="K2402" t="str">
            <v>Conv</v>
          </cell>
          <cell r="L2402">
            <v>178870.41</v>
          </cell>
          <cell r="M2402" t="str">
            <v>Owner-Occupied</v>
          </cell>
          <cell r="N2402">
            <v>0</v>
          </cell>
          <cell r="O2402">
            <v>43831</v>
          </cell>
          <cell r="P2402" t="str">
            <v>Current</v>
          </cell>
        </row>
        <row r="2403">
          <cell r="B2403">
            <v>40886</v>
          </cell>
          <cell r="C2403">
            <v>61</v>
          </cell>
          <cell r="D2403" t="str">
            <v>ON</v>
          </cell>
          <cell r="E2403" t="str">
            <v>Purchase</v>
          </cell>
          <cell r="F2403" t="str">
            <v>Fixed</v>
          </cell>
          <cell r="I2403">
            <v>40.090000000000003</v>
          </cell>
          <cell r="J2403">
            <v>35.42</v>
          </cell>
          <cell r="K2403" t="str">
            <v>HiRatio</v>
          </cell>
          <cell r="L2403">
            <v>0</v>
          </cell>
          <cell r="M2403" t="str">
            <v>Owner-Occupied</v>
          </cell>
          <cell r="N2403">
            <v>4</v>
          </cell>
          <cell r="O2403">
            <v>42026</v>
          </cell>
          <cell r="P2403" t="str">
            <v>Current</v>
          </cell>
        </row>
        <row r="2404">
          <cell r="B2404">
            <v>41548</v>
          </cell>
          <cell r="C2404">
            <v>39</v>
          </cell>
          <cell r="D2404" t="str">
            <v>ON</v>
          </cell>
          <cell r="E2404" t="str">
            <v>Transfer</v>
          </cell>
          <cell r="F2404" t="str">
            <v>ARM</v>
          </cell>
          <cell r="I2404">
            <v>26.43</v>
          </cell>
          <cell r="J2404">
            <v>18.55</v>
          </cell>
          <cell r="K2404" t="str">
            <v>Conv</v>
          </cell>
          <cell r="L2404">
            <v>209375.93</v>
          </cell>
          <cell r="M2404" t="str">
            <v>Owner-Occupied</v>
          </cell>
          <cell r="N2404">
            <v>0</v>
          </cell>
          <cell r="O2404">
            <v>43831</v>
          </cell>
          <cell r="P2404" t="str">
            <v>Current</v>
          </cell>
        </row>
        <row r="2405">
          <cell r="B2405">
            <v>41898</v>
          </cell>
          <cell r="C2405">
            <v>28</v>
          </cell>
          <cell r="D2405" t="str">
            <v>AB</v>
          </cell>
          <cell r="E2405" t="str">
            <v>Purchase</v>
          </cell>
          <cell r="F2405" t="str">
            <v>Fixed</v>
          </cell>
          <cell r="I2405">
            <v>35.229999999999997</v>
          </cell>
          <cell r="J2405">
            <v>23.02</v>
          </cell>
          <cell r="K2405" t="str">
            <v>Conv</v>
          </cell>
          <cell r="L2405">
            <v>0</v>
          </cell>
          <cell r="M2405" t="str">
            <v>Owner-Occupied</v>
          </cell>
          <cell r="N2405">
            <v>4</v>
          </cell>
          <cell r="O2405">
            <v>42655</v>
          </cell>
          <cell r="P2405" t="str">
            <v>Current</v>
          </cell>
        </row>
        <row r="2406">
          <cell r="B2406">
            <v>42104</v>
          </cell>
          <cell r="C2406">
            <v>21</v>
          </cell>
          <cell r="D2406" t="str">
            <v>BC</v>
          </cell>
          <cell r="E2406" t="str">
            <v>Refinance External</v>
          </cell>
          <cell r="F2406" t="str">
            <v>ARM</v>
          </cell>
          <cell r="I2406">
            <v>12.23</v>
          </cell>
          <cell r="J2406">
            <v>10.34</v>
          </cell>
          <cell r="K2406" t="str">
            <v>Conv</v>
          </cell>
          <cell r="L2406">
            <v>234276.66</v>
          </cell>
          <cell r="M2406" t="str">
            <v>Owner-Occupied</v>
          </cell>
          <cell r="N2406">
            <v>0</v>
          </cell>
          <cell r="O2406">
            <v>43831</v>
          </cell>
          <cell r="P2406" t="str">
            <v>Current</v>
          </cell>
        </row>
        <row r="2407">
          <cell r="B2407">
            <v>42167</v>
          </cell>
          <cell r="C2407">
            <v>19</v>
          </cell>
          <cell r="D2407" t="str">
            <v>ON</v>
          </cell>
          <cell r="E2407" t="str">
            <v>Refinance External</v>
          </cell>
          <cell r="F2407" t="str">
            <v>Fixed</v>
          </cell>
          <cell r="I2407">
            <v>11.86</v>
          </cell>
          <cell r="J2407">
            <v>11.86</v>
          </cell>
          <cell r="K2407" t="str">
            <v>Conv</v>
          </cell>
          <cell r="L2407">
            <v>185474.24</v>
          </cell>
          <cell r="M2407" t="str">
            <v>Owner-Occupied</v>
          </cell>
          <cell r="N2407">
            <v>0</v>
          </cell>
          <cell r="O2407">
            <v>43831</v>
          </cell>
          <cell r="P2407" t="str">
            <v>Current</v>
          </cell>
        </row>
        <row r="2408">
          <cell r="B2408">
            <v>42307</v>
          </cell>
          <cell r="C2408">
            <v>15</v>
          </cell>
          <cell r="D2408" t="str">
            <v>AB</v>
          </cell>
          <cell r="E2408" t="str">
            <v>Purchase with Improvements</v>
          </cell>
          <cell r="F2408" t="str">
            <v>Fixed</v>
          </cell>
          <cell r="I2408">
            <v>27.03</v>
          </cell>
          <cell r="J2408">
            <v>19.22</v>
          </cell>
          <cell r="K2408" t="str">
            <v>HiRatio</v>
          </cell>
          <cell r="L2408">
            <v>423126.91</v>
          </cell>
          <cell r="M2408" t="str">
            <v>Owner-Occupied</v>
          </cell>
          <cell r="N2408">
            <v>0</v>
          </cell>
          <cell r="O2408">
            <v>43831</v>
          </cell>
          <cell r="P2408" t="str">
            <v>Current</v>
          </cell>
        </row>
        <row r="2409">
          <cell r="B2409">
            <v>41355</v>
          </cell>
          <cell r="C2409">
            <v>46</v>
          </cell>
          <cell r="D2409" t="str">
            <v>BC</v>
          </cell>
          <cell r="E2409" t="str">
            <v>Purchase</v>
          </cell>
          <cell r="F2409" t="str">
            <v>Fixed</v>
          </cell>
          <cell r="I2409">
            <v>43.31</v>
          </cell>
          <cell r="J2409">
            <v>31.42</v>
          </cell>
          <cell r="K2409" t="str">
            <v>HiRatio</v>
          </cell>
          <cell r="L2409">
            <v>0</v>
          </cell>
          <cell r="M2409" t="str">
            <v>Owner-Occupied</v>
          </cell>
          <cell r="N2409">
            <v>4</v>
          </cell>
          <cell r="O2409">
            <v>42647</v>
          </cell>
          <cell r="P2409" t="str">
            <v>Current</v>
          </cell>
        </row>
        <row r="2410">
          <cell r="B2410">
            <v>41646</v>
          </cell>
          <cell r="C2410">
            <v>36</v>
          </cell>
          <cell r="D2410" t="str">
            <v>ON</v>
          </cell>
          <cell r="E2410" t="str">
            <v>Purchase</v>
          </cell>
          <cell r="F2410" t="str">
            <v>ARM</v>
          </cell>
          <cell r="I2410">
            <v>29.01</v>
          </cell>
          <cell r="J2410">
            <v>14.51</v>
          </cell>
          <cell r="K2410" t="str">
            <v>HiRatio</v>
          </cell>
          <cell r="L2410">
            <v>232053.43</v>
          </cell>
          <cell r="M2410" t="str">
            <v>Owner-Occupied</v>
          </cell>
          <cell r="N2410">
            <v>0</v>
          </cell>
          <cell r="O2410">
            <v>43831</v>
          </cell>
          <cell r="P2410" t="str">
            <v>Current</v>
          </cell>
        </row>
        <row r="2411">
          <cell r="B2411">
            <v>41044</v>
          </cell>
          <cell r="C2411">
            <v>56</v>
          </cell>
          <cell r="D2411" t="str">
            <v>ON</v>
          </cell>
          <cell r="E2411" t="str">
            <v>Portable</v>
          </cell>
          <cell r="F2411" t="str">
            <v>ARM</v>
          </cell>
          <cell r="I2411">
            <v>38.15</v>
          </cell>
          <cell r="J2411">
            <v>26.93</v>
          </cell>
          <cell r="K2411" t="str">
            <v>Conv</v>
          </cell>
          <cell r="L2411">
            <v>0</v>
          </cell>
          <cell r="M2411" t="str">
            <v>Owner-Occupied</v>
          </cell>
          <cell r="N2411">
            <v>4</v>
          </cell>
          <cell r="O2411">
            <v>41478</v>
          </cell>
          <cell r="P2411" t="str">
            <v>Current</v>
          </cell>
        </row>
        <row r="2412">
          <cell r="B2412">
            <v>42613</v>
          </cell>
          <cell r="C2412">
            <v>5</v>
          </cell>
          <cell r="D2412" t="str">
            <v>BC</v>
          </cell>
          <cell r="E2412" t="str">
            <v>Refinance External</v>
          </cell>
          <cell r="F2412" t="str">
            <v>Fixed</v>
          </cell>
          <cell r="I2412">
            <v>34.72</v>
          </cell>
          <cell r="J2412">
            <v>24.17</v>
          </cell>
          <cell r="K2412" t="str">
            <v>Conv</v>
          </cell>
          <cell r="L2412">
            <v>248838.65</v>
          </cell>
          <cell r="M2412" t="str">
            <v>Owner-Occupied</v>
          </cell>
          <cell r="N2412">
            <v>0</v>
          </cell>
          <cell r="O2412">
            <v>43831</v>
          </cell>
          <cell r="P2412" t="str">
            <v>Current</v>
          </cell>
        </row>
        <row r="2413">
          <cell r="B2413">
            <v>40361</v>
          </cell>
          <cell r="C2413">
            <v>78</v>
          </cell>
          <cell r="D2413" t="str">
            <v>ON</v>
          </cell>
          <cell r="E2413" t="str">
            <v>Refinance External</v>
          </cell>
          <cell r="F2413" t="str">
            <v>Fixed</v>
          </cell>
          <cell r="I2413">
            <v>37.450000000000003</v>
          </cell>
          <cell r="J2413">
            <v>17.09</v>
          </cell>
          <cell r="K2413" t="str">
            <v>Conv</v>
          </cell>
          <cell r="L2413">
            <v>0</v>
          </cell>
          <cell r="M2413" t="str">
            <v>Rental</v>
          </cell>
          <cell r="N2413">
            <v>4</v>
          </cell>
          <cell r="O2413">
            <v>42212</v>
          </cell>
          <cell r="P2413" t="str">
            <v>Current</v>
          </cell>
        </row>
        <row r="2414">
          <cell r="B2414">
            <v>41934</v>
          </cell>
          <cell r="C2414">
            <v>27</v>
          </cell>
          <cell r="D2414" t="str">
            <v>ON</v>
          </cell>
          <cell r="E2414" t="str">
            <v>Transfer</v>
          </cell>
          <cell r="F2414" t="str">
            <v>ARM</v>
          </cell>
          <cell r="I2414">
            <v>32.840000000000003</v>
          </cell>
          <cell r="J2414">
            <v>19.57</v>
          </cell>
          <cell r="K2414" t="str">
            <v>Conv</v>
          </cell>
          <cell r="L2414">
            <v>119097.44</v>
          </cell>
          <cell r="M2414" t="str">
            <v>Owner-Occupied</v>
          </cell>
          <cell r="N2414">
            <v>0</v>
          </cell>
          <cell r="O2414">
            <v>43831</v>
          </cell>
          <cell r="P2414" t="str">
            <v>Current</v>
          </cell>
        </row>
        <row r="2415">
          <cell r="B2415">
            <v>41333</v>
          </cell>
          <cell r="C2415">
            <v>47</v>
          </cell>
          <cell r="D2415" t="str">
            <v>ON</v>
          </cell>
          <cell r="E2415" t="str">
            <v>Purchase</v>
          </cell>
          <cell r="F2415" t="str">
            <v>Fixed</v>
          </cell>
          <cell r="I2415">
            <v>35.880000000000003</v>
          </cell>
          <cell r="J2415">
            <v>27.33</v>
          </cell>
          <cell r="K2415" t="str">
            <v>HiRatio</v>
          </cell>
          <cell r="L2415">
            <v>0</v>
          </cell>
          <cell r="M2415" t="str">
            <v>Owner-Occupied</v>
          </cell>
          <cell r="N2415">
            <v>4</v>
          </cell>
          <cell r="O2415">
            <v>42114</v>
          </cell>
          <cell r="P2415" t="str">
            <v>Current</v>
          </cell>
        </row>
        <row r="2416">
          <cell r="B2416">
            <v>41645</v>
          </cell>
          <cell r="C2416">
            <v>36</v>
          </cell>
          <cell r="D2416" t="str">
            <v>ON</v>
          </cell>
          <cell r="E2416" t="str">
            <v>Purchase</v>
          </cell>
          <cell r="F2416" t="str">
            <v>Fixed</v>
          </cell>
          <cell r="I2416">
            <v>29.42</v>
          </cell>
          <cell r="J2416">
            <v>23.34</v>
          </cell>
          <cell r="K2416" t="str">
            <v>Conv</v>
          </cell>
          <cell r="L2416">
            <v>0</v>
          </cell>
          <cell r="M2416" t="str">
            <v>Owner-Occupied</v>
          </cell>
          <cell r="N2416">
            <v>4</v>
          </cell>
          <cell r="O2416">
            <v>42654</v>
          </cell>
          <cell r="P2416" t="str">
            <v>Current</v>
          </cell>
        </row>
        <row r="2417">
          <cell r="B2417">
            <v>41354</v>
          </cell>
          <cell r="C2417">
            <v>46</v>
          </cell>
          <cell r="D2417" t="str">
            <v>ON</v>
          </cell>
          <cell r="E2417" t="str">
            <v>Purchase</v>
          </cell>
          <cell r="F2417" t="str">
            <v>ARM</v>
          </cell>
          <cell r="I2417">
            <v>34.26</v>
          </cell>
          <cell r="J2417">
            <v>28.65</v>
          </cell>
          <cell r="K2417" t="str">
            <v>Conv</v>
          </cell>
          <cell r="L2417">
            <v>233254.83</v>
          </cell>
          <cell r="M2417" t="str">
            <v>Owner-Occupied</v>
          </cell>
          <cell r="N2417">
            <v>0</v>
          </cell>
          <cell r="O2417">
            <v>43831</v>
          </cell>
          <cell r="P2417" t="str">
            <v>Current</v>
          </cell>
        </row>
        <row r="2418">
          <cell r="B2418">
            <v>42037</v>
          </cell>
          <cell r="C2418">
            <v>23</v>
          </cell>
          <cell r="D2418" t="str">
            <v>AB</v>
          </cell>
          <cell r="E2418" t="str">
            <v>Purchase</v>
          </cell>
          <cell r="F2418" t="str">
            <v>Fixed</v>
          </cell>
          <cell r="I2418">
            <v>37.97</v>
          </cell>
          <cell r="J2418">
            <v>35.5</v>
          </cell>
          <cell r="K2418" t="str">
            <v>HiRatio</v>
          </cell>
          <cell r="L2418">
            <v>0</v>
          </cell>
          <cell r="M2418" t="str">
            <v>Owner-Occupied</v>
          </cell>
          <cell r="N2418">
            <v>4</v>
          </cell>
          <cell r="O2418">
            <v>42443</v>
          </cell>
          <cell r="P2418" t="str">
            <v>Current</v>
          </cell>
        </row>
        <row r="2419">
          <cell r="B2419">
            <v>40816</v>
          </cell>
          <cell r="C2419">
            <v>64</v>
          </cell>
          <cell r="D2419" t="str">
            <v>ON</v>
          </cell>
          <cell r="E2419" t="str">
            <v>Purchase</v>
          </cell>
          <cell r="F2419" t="str">
            <v>Fixed</v>
          </cell>
          <cell r="I2419">
            <v>39.200000000000003</v>
          </cell>
          <cell r="J2419">
            <v>38.200000000000003</v>
          </cell>
          <cell r="K2419" t="str">
            <v>Conv</v>
          </cell>
          <cell r="L2419">
            <v>0</v>
          </cell>
          <cell r="M2419" t="str">
            <v>Owner-Occupied</v>
          </cell>
          <cell r="N2419">
            <v>4</v>
          </cell>
          <cell r="O2419">
            <v>42277</v>
          </cell>
          <cell r="P2419" t="str">
            <v>Current</v>
          </cell>
        </row>
        <row r="2420">
          <cell r="B2420">
            <v>41121</v>
          </cell>
          <cell r="C2420">
            <v>54</v>
          </cell>
          <cell r="D2420" t="str">
            <v>ON</v>
          </cell>
          <cell r="E2420" t="str">
            <v>Refinance External</v>
          </cell>
          <cell r="F2420" t="str">
            <v>Fixed</v>
          </cell>
          <cell r="I2420">
            <v>33.25</v>
          </cell>
          <cell r="J2420">
            <v>33.25</v>
          </cell>
          <cell r="K2420" t="str">
            <v>Conv</v>
          </cell>
          <cell r="L2420">
            <v>0</v>
          </cell>
          <cell r="M2420" t="str">
            <v>Owner-Occupied</v>
          </cell>
          <cell r="N2420">
            <v>4</v>
          </cell>
          <cell r="O2420">
            <v>42585</v>
          </cell>
          <cell r="P2420" t="str">
            <v>Current</v>
          </cell>
        </row>
        <row r="2421">
          <cell r="B2421">
            <v>41646</v>
          </cell>
          <cell r="C2421">
            <v>36</v>
          </cell>
          <cell r="D2421" t="str">
            <v>ON</v>
          </cell>
          <cell r="E2421" t="str">
            <v>Refinance External</v>
          </cell>
          <cell r="F2421" t="str">
            <v>Fixed</v>
          </cell>
          <cell r="I2421">
            <v>26.87</v>
          </cell>
          <cell r="J2421">
            <v>22.73</v>
          </cell>
          <cell r="K2421" t="str">
            <v>Conv</v>
          </cell>
          <cell r="L2421">
            <v>257355.99</v>
          </cell>
          <cell r="M2421" t="str">
            <v>Owner-Occupied</v>
          </cell>
          <cell r="N2421">
            <v>0</v>
          </cell>
          <cell r="O2421">
            <v>43831</v>
          </cell>
          <cell r="P2421" t="str">
            <v>Current</v>
          </cell>
        </row>
        <row r="2422">
          <cell r="B2422">
            <v>42340</v>
          </cell>
          <cell r="C2422">
            <v>13</v>
          </cell>
          <cell r="D2422" t="str">
            <v>ON</v>
          </cell>
          <cell r="E2422" t="str">
            <v>Purchase</v>
          </cell>
          <cell r="F2422" t="str">
            <v>ARM</v>
          </cell>
          <cell r="I2422">
            <v>18.66</v>
          </cell>
          <cell r="J2422">
            <v>17.2</v>
          </cell>
          <cell r="K2422" t="str">
            <v>Conv</v>
          </cell>
          <cell r="L2422">
            <v>309370.56</v>
          </cell>
          <cell r="M2422" t="str">
            <v>Owner-Occupied</v>
          </cell>
          <cell r="N2422">
            <v>0</v>
          </cell>
          <cell r="O2422">
            <v>43831</v>
          </cell>
          <cell r="P2422" t="str">
            <v>Current</v>
          </cell>
        </row>
        <row r="2423">
          <cell r="B2423">
            <v>41801</v>
          </cell>
          <cell r="C2423">
            <v>31</v>
          </cell>
          <cell r="D2423" t="str">
            <v>BC</v>
          </cell>
          <cell r="E2423" t="str">
            <v>Refinance External</v>
          </cell>
          <cell r="F2423" t="str">
            <v>Fixed</v>
          </cell>
          <cell r="I2423">
            <v>25.18</v>
          </cell>
          <cell r="J2423">
            <v>22.44</v>
          </cell>
          <cell r="K2423" t="str">
            <v>Conv</v>
          </cell>
          <cell r="L2423">
            <v>212393.43</v>
          </cell>
          <cell r="M2423" t="str">
            <v>Owner-Occupied</v>
          </cell>
          <cell r="N2423">
            <v>0</v>
          </cell>
          <cell r="O2423">
            <v>43831</v>
          </cell>
          <cell r="P2423" t="str">
            <v>Current</v>
          </cell>
        </row>
        <row r="2424">
          <cell r="B2424">
            <v>41827</v>
          </cell>
          <cell r="C2424">
            <v>30</v>
          </cell>
          <cell r="D2424" t="str">
            <v>ON</v>
          </cell>
          <cell r="E2424" t="str">
            <v>Purchase</v>
          </cell>
          <cell r="F2424" t="str">
            <v>ARM</v>
          </cell>
          <cell r="I2424">
            <v>33.869999999999997</v>
          </cell>
          <cell r="J2424">
            <v>24.76</v>
          </cell>
          <cell r="K2424" t="str">
            <v>HiRatio</v>
          </cell>
          <cell r="L2424">
            <v>227588.55</v>
          </cell>
          <cell r="M2424" t="str">
            <v>Owner-Occupied</v>
          </cell>
          <cell r="N2424">
            <v>0</v>
          </cell>
          <cell r="O2424">
            <v>43831</v>
          </cell>
          <cell r="P2424" t="str">
            <v>Current</v>
          </cell>
        </row>
        <row r="2425">
          <cell r="B2425">
            <v>41040</v>
          </cell>
          <cell r="C2425">
            <v>56</v>
          </cell>
          <cell r="D2425" t="str">
            <v>ON</v>
          </cell>
          <cell r="E2425" t="str">
            <v>Purchase</v>
          </cell>
          <cell r="F2425" t="str">
            <v>Fixed</v>
          </cell>
          <cell r="I2425">
            <v>39.83</v>
          </cell>
          <cell r="J2425">
            <v>23.79</v>
          </cell>
          <cell r="K2425" t="str">
            <v>HiRatio</v>
          </cell>
          <cell r="L2425">
            <v>0</v>
          </cell>
          <cell r="M2425" t="str">
            <v>Owner-Occupied</v>
          </cell>
          <cell r="N2425">
            <v>4</v>
          </cell>
          <cell r="O2425">
            <v>42255</v>
          </cell>
          <cell r="P2425" t="str">
            <v>Current</v>
          </cell>
        </row>
        <row r="2426">
          <cell r="B2426">
            <v>41669</v>
          </cell>
          <cell r="C2426">
            <v>36</v>
          </cell>
          <cell r="D2426" t="str">
            <v>ON</v>
          </cell>
          <cell r="E2426" t="str">
            <v>Purchase</v>
          </cell>
          <cell r="F2426" t="str">
            <v>Fixed</v>
          </cell>
          <cell r="I2426">
            <v>27.45</v>
          </cell>
          <cell r="J2426">
            <v>20.39</v>
          </cell>
          <cell r="K2426" t="str">
            <v>HiRatio</v>
          </cell>
          <cell r="L2426">
            <v>294912.28000000003</v>
          </cell>
          <cell r="M2426" t="str">
            <v>Owner-Occupied</v>
          </cell>
          <cell r="N2426">
            <v>0</v>
          </cell>
          <cell r="O2426">
            <v>43831</v>
          </cell>
          <cell r="P2426" t="str">
            <v>Current</v>
          </cell>
        </row>
        <row r="2427">
          <cell r="B2427">
            <v>42145</v>
          </cell>
          <cell r="C2427">
            <v>20</v>
          </cell>
          <cell r="D2427" t="str">
            <v>ON</v>
          </cell>
          <cell r="E2427" t="str">
            <v>Refinance External</v>
          </cell>
          <cell r="F2427" t="str">
            <v>ARM</v>
          </cell>
          <cell r="I2427">
            <v>21.33</v>
          </cell>
          <cell r="J2427">
            <v>17.309999999999999</v>
          </cell>
          <cell r="K2427" t="str">
            <v>Conv</v>
          </cell>
          <cell r="L2427">
            <v>418400.74</v>
          </cell>
          <cell r="M2427" t="str">
            <v>Owner-Occupied</v>
          </cell>
          <cell r="N2427">
            <v>0</v>
          </cell>
          <cell r="O2427">
            <v>43831</v>
          </cell>
          <cell r="P2427" t="str">
            <v>Current</v>
          </cell>
        </row>
        <row r="2428">
          <cell r="B2428">
            <v>40592</v>
          </cell>
          <cell r="C2428">
            <v>71</v>
          </cell>
          <cell r="D2428" t="str">
            <v>AB</v>
          </cell>
          <cell r="E2428" t="str">
            <v>Refinance External</v>
          </cell>
          <cell r="F2428" t="str">
            <v>Fixed</v>
          </cell>
          <cell r="I2428">
            <v>34.97</v>
          </cell>
          <cell r="J2428">
            <v>29.02</v>
          </cell>
          <cell r="K2428" t="str">
            <v>Conv</v>
          </cell>
          <cell r="L2428">
            <v>0</v>
          </cell>
          <cell r="M2428" t="str">
            <v>Owner-Occupied</v>
          </cell>
          <cell r="N2428">
            <v>4</v>
          </cell>
          <cell r="O2428">
            <v>42272</v>
          </cell>
          <cell r="P2428" t="str">
            <v>Current</v>
          </cell>
        </row>
        <row r="2429">
          <cell r="B2429">
            <v>42447</v>
          </cell>
          <cell r="C2429">
            <v>10</v>
          </cell>
          <cell r="D2429" t="str">
            <v>ON</v>
          </cell>
          <cell r="E2429" t="str">
            <v>Purchase</v>
          </cell>
          <cell r="F2429" t="str">
            <v>Fixed</v>
          </cell>
          <cell r="I2429">
            <v>34.57</v>
          </cell>
          <cell r="J2429">
            <v>13.87</v>
          </cell>
          <cell r="K2429" t="str">
            <v>HiRatio</v>
          </cell>
          <cell r="L2429">
            <v>307220.09000000003</v>
          </cell>
          <cell r="M2429" t="str">
            <v>Second Home</v>
          </cell>
          <cell r="N2429">
            <v>0</v>
          </cell>
          <cell r="O2429">
            <v>43831</v>
          </cell>
          <cell r="P2429" t="str">
            <v>Current</v>
          </cell>
        </row>
        <row r="2430">
          <cell r="B2430">
            <v>42339</v>
          </cell>
          <cell r="C2430">
            <v>13</v>
          </cell>
          <cell r="D2430" t="str">
            <v>ON</v>
          </cell>
          <cell r="E2430" t="str">
            <v>Transfer</v>
          </cell>
          <cell r="F2430" t="str">
            <v>ARM</v>
          </cell>
          <cell r="I2430">
            <v>37.25</v>
          </cell>
          <cell r="J2430">
            <v>21.98</v>
          </cell>
          <cell r="K2430" t="str">
            <v>HiRatio</v>
          </cell>
          <cell r="L2430">
            <v>0</v>
          </cell>
          <cell r="M2430" t="str">
            <v>Owner-Occupied</v>
          </cell>
          <cell r="N2430">
            <v>4</v>
          </cell>
          <cell r="O2430">
            <v>42745</v>
          </cell>
          <cell r="P2430" t="str">
            <v>Current</v>
          </cell>
        </row>
        <row r="2431">
          <cell r="B2431">
            <v>41558</v>
          </cell>
          <cell r="C2431">
            <v>39</v>
          </cell>
          <cell r="D2431" t="str">
            <v>ON</v>
          </cell>
          <cell r="E2431" t="str">
            <v>Refinance External</v>
          </cell>
          <cell r="F2431" t="str">
            <v>Fixed</v>
          </cell>
          <cell r="I2431">
            <v>39</v>
          </cell>
          <cell r="J2431">
            <v>27.48</v>
          </cell>
          <cell r="K2431" t="str">
            <v>Conv</v>
          </cell>
          <cell r="L2431">
            <v>0</v>
          </cell>
          <cell r="M2431" t="str">
            <v>Owner-Occupied</v>
          </cell>
          <cell r="N2431">
            <v>4</v>
          </cell>
          <cell r="O2431">
            <v>41845</v>
          </cell>
          <cell r="P2431" t="str">
            <v>Current</v>
          </cell>
        </row>
        <row r="2432">
          <cell r="B2432">
            <v>41929</v>
          </cell>
          <cell r="C2432">
            <v>27</v>
          </cell>
          <cell r="D2432" t="str">
            <v>ON</v>
          </cell>
          <cell r="E2432" t="str">
            <v>Refinance External</v>
          </cell>
          <cell r="F2432" t="str">
            <v>Fixed</v>
          </cell>
          <cell r="I2432">
            <v>39.15</v>
          </cell>
          <cell r="J2432">
            <v>29.64</v>
          </cell>
          <cell r="K2432" t="str">
            <v>Conv</v>
          </cell>
          <cell r="L2432">
            <v>509854.23</v>
          </cell>
          <cell r="M2432" t="str">
            <v>Owner-Occupied</v>
          </cell>
          <cell r="N2432">
            <v>0</v>
          </cell>
          <cell r="O2432">
            <v>43831</v>
          </cell>
          <cell r="P2432" t="str">
            <v>Current</v>
          </cell>
        </row>
        <row r="2433">
          <cell r="B2433">
            <v>42516</v>
          </cell>
          <cell r="C2433">
            <v>8</v>
          </cell>
          <cell r="D2433" t="str">
            <v>ON</v>
          </cell>
          <cell r="E2433" t="str">
            <v>Purchase</v>
          </cell>
          <cell r="F2433" t="str">
            <v>Fixed</v>
          </cell>
          <cell r="I2433">
            <v>40.33</v>
          </cell>
          <cell r="J2433">
            <v>33.619999999999997</v>
          </cell>
          <cell r="K2433" t="str">
            <v>HiRatio</v>
          </cell>
          <cell r="L2433">
            <v>469923.35</v>
          </cell>
          <cell r="M2433" t="str">
            <v>Owner-Occupied</v>
          </cell>
          <cell r="N2433">
            <v>0</v>
          </cell>
          <cell r="O2433">
            <v>43831</v>
          </cell>
          <cell r="P2433" t="str">
            <v>Current</v>
          </cell>
        </row>
        <row r="2434">
          <cell r="B2434">
            <v>41214</v>
          </cell>
          <cell r="C2434">
            <v>50</v>
          </cell>
          <cell r="D2434" t="str">
            <v>ON</v>
          </cell>
          <cell r="E2434" t="str">
            <v>Purchase</v>
          </cell>
          <cell r="F2434" t="str">
            <v>Fixed</v>
          </cell>
          <cell r="I2434">
            <v>40.72</v>
          </cell>
          <cell r="J2434">
            <v>32.96</v>
          </cell>
          <cell r="K2434" t="str">
            <v>HiRatio</v>
          </cell>
          <cell r="L2434">
            <v>245523.62</v>
          </cell>
          <cell r="M2434" t="str">
            <v>Owner-Occupied</v>
          </cell>
          <cell r="N2434">
            <v>0</v>
          </cell>
          <cell r="O2434">
            <v>43831</v>
          </cell>
          <cell r="P2434" t="str">
            <v>Current</v>
          </cell>
        </row>
        <row r="2435">
          <cell r="B2435">
            <v>42236</v>
          </cell>
          <cell r="C2435">
            <v>17</v>
          </cell>
          <cell r="D2435" t="str">
            <v>BC</v>
          </cell>
          <cell r="E2435" t="str">
            <v>Refinance External</v>
          </cell>
          <cell r="F2435" t="str">
            <v>ARM</v>
          </cell>
          <cell r="I2435">
            <v>22.63</v>
          </cell>
          <cell r="J2435">
            <v>19.239999999999998</v>
          </cell>
          <cell r="K2435" t="str">
            <v>Conv</v>
          </cell>
          <cell r="L2435">
            <v>446226.47</v>
          </cell>
          <cell r="M2435" t="str">
            <v>Owner-Occupied</v>
          </cell>
          <cell r="N2435">
            <v>0</v>
          </cell>
          <cell r="O2435">
            <v>43831</v>
          </cell>
          <cell r="P2435" t="str">
            <v>Current</v>
          </cell>
        </row>
        <row r="2436">
          <cell r="B2436">
            <v>42611</v>
          </cell>
          <cell r="C2436">
            <v>5</v>
          </cell>
          <cell r="D2436" t="str">
            <v>BC</v>
          </cell>
          <cell r="E2436" t="str">
            <v>Purchase</v>
          </cell>
          <cell r="F2436" t="str">
            <v>Fixed</v>
          </cell>
          <cell r="I2436">
            <v>37.4</v>
          </cell>
          <cell r="J2436">
            <v>28.47</v>
          </cell>
          <cell r="K2436" t="str">
            <v>HiRatio</v>
          </cell>
          <cell r="L2436">
            <v>523616.78</v>
          </cell>
          <cell r="M2436" t="str">
            <v>Owner-Occupied</v>
          </cell>
          <cell r="N2436">
            <v>0</v>
          </cell>
          <cell r="O2436">
            <v>43831</v>
          </cell>
          <cell r="P2436" t="str">
            <v>Current</v>
          </cell>
        </row>
        <row r="2437">
          <cell r="B2437">
            <v>41047</v>
          </cell>
          <cell r="C2437">
            <v>56</v>
          </cell>
          <cell r="D2437" t="str">
            <v>AB</v>
          </cell>
          <cell r="E2437" t="str">
            <v>Purchase</v>
          </cell>
          <cell r="F2437" t="str">
            <v>Fixed</v>
          </cell>
          <cell r="I2437">
            <v>40.32</v>
          </cell>
          <cell r="J2437">
            <v>24.81</v>
          </cell>
          <cell r="K2437" t="str">
            <v>HiRatio</v>
          </cell>
          <cell r="L2437">
            <v>324319.03999999998</v>
          </cell>
          <cell r="M2437" t="str">
            <v>Owner-Occupied</v>
          </cell>
          <cell r="N2437">
            <v>0</v>
          </cell>
          <cell r="O2437">
            <v>43831</v>
          </cell>
          <cell r="P2437" t="str">
            <v>Current</v>
          </cell>
        </row>
        <row r="2438">
          <cell r="B2438">
            <v>41977</v>
          </cell>
          <cell r="C2438">
            <v>25</v>
          </cell>
          <cell r="D2438" t="str">
            <v>AB</v>
          </cell>
          <cell r="E2438" t="str">
            <v>Purchase</v>
          </cell>
          <cell r="F2438" t="str">
            <v>Fixed</v>
          </cell>
          <cell r="I2438">
            <v>36.200000000000003</v>
          </cell>
          <cell r="J2438">
            <v>11.17</v>
          </cell>
          <cell r="K2438" t="str">
            <v>HiRatio</v>
          </cell>
          <cell r="L2438">
            <v>193346.58</v>
          </cell>
          <cell r="M2438" t="str">
            <v>Second Home</v>
          </cell>
          <cell r="N2438">
            <v>0</v>
          </cell>
          <cell r="O2438">
            <v>43831</v>
          </cell>
          <cell r="P2438" t="str">
            <v>Current</v>
          </cell>
        </row>
        <row r="2439">
          <cell r="B2439">
            <v>41411</v>
          </cell>
          <cell r="C2439">
            <v>44</v>
          </cell>
          <cell r="D2439" t="str">
            <v>ON</v>
          </cell>
          <cell r="E2439" t="str">
            <v>Purchase</v>
          </cell>
          <cell r="F2439" t="str">
            <v>Fixed</v>
          </cell>
          <cell r="I2439">
            <v>38.479999999999997</v>
          </cell>
          <cell r="J2439">
            <v>28.71</v>
          </cell>
          <cell r="K2439" t="str">
            <v>HiRatio</v>
          </cell>
          <cell r="L2439">
            <v>0</v>
          </cell>
          <cell r="M2439" t="str">
            <v>Owner-Occupied</v>
          </cell>
          <cell r="N2439">
            <v>4</v>
          </cell>
          <cell r="O2439">
            <v>42132</v>
          </cell>
          <cell r="P2439" t="str">
            <v>Current</v>
          </cell>
        </row>
        <row r="2440">
          <cell r="B2440">
            <v>42600</v>
          </cell>
          <cell r="C2440">
            <v>5</v>
          </cell>
          <cell r="D2440" t="str">
            <v>ON</v>
          </cell>
          <cell r="E2440" t="str">
            <v>Purchase</v>
          </cell>
          <cell r="F2440" t="str">
            <v>ARM</v>
          </cell>
          <cell r="I2440">
            <v>40.28</v>
          </cell>
          <cell r="J2440">
            <v>14.12</v>
          </cell>
          <cell r="K2440" t="str">
            <v>HiRatio</v>
          </cell>
          <cell r="L2440">
            <v>301356.40000000002</v>
          </cell>
          <cell r="M2440" t="str">
            <v>Second Home</v>
          </cell>
          <cell r="N2440">
            <v>0</v>
          </cell>
          <cell r="O2440">
            <v>43831</v>
          </cell>
          <cell r="P2440" t="str">
            <v>Current</v>
          </cell>
        </row>
        <row r="2441">
          <cell r="B2441">
            <v>41850</v>
          </cell>
          <cell r="C2441">
            <v>30</v>
          </cell>
          <cell r="D2441" t="str">
            <v>ON</v>
          </cell>
          <cell r="E2441" t="str">
            <v>Purchase</v>
          </cell>
          <cell r="F2441" t="str">
            <v>Fixed</v>
          </cell>
          <cell r="I2441">
            <v>43.44</v>
          </cell>
          <cell r="J2441">
            <v>34.619999999999997</v>
          </cell>
          <cell r="K2441" t="str">
            <v>Conv</v>
          </cell>
          <cell r="L2441">
            <v>0</v>
          </cell>
          <cell r="M2441" t="str">
            <v>Owner-Occupied</v>
          </cell>
          <cell r="N2441">
            <v>4</v>
          </cell>
          <cell r="O2441">
            <v>42534</v>
          </cell>
          <cell r="P2441" t="str">
            <v>Current</v>
          </cell>
        </row>
        <row r="2442">
          <cell r="B2442">
            <v>41836</v>
          </cell>
          <cell r="C2442">
            <v>30</v>
          </cell>
          <cell r="D2442" t="str">
            <v>AB</v>
          </cell>
          <cell r="E2442" t="str">
            <v>Purchase</v>
          </cell>
          <cell r="F2442" t="str">
            <v>Fixed</v>
          </cell>
          <cell r="I2442">
            <v>36.42</v>
          </cell>
          <cell r="J2442">
            <v>11.14</v>
          </cell>
          <cell r="K2442" t="str">
            <v>Conv</v>
          </cell>
          <cell r="L2442">
            <v>184388.65</v>
          </cell>
          <cell r="M2442" t="str">
            <v>Owner-Occupied</v>
          </cell>
          <cell r="N2442">
            <v>0</v>
          </cell>
          <cell r="O2442">
            <v>43831</v>
          </cell>
          <cell r="P2442" t="str">
            <v>Current</v>
          </cell>
        </row>
        <row r="2443">
          <cell r="B2443">
            <v>42482</v>
          </cell>
          <cell r="C2443">
            <v>9</v>
          </cell>
          <cell r="D2443" t="str">
            <v>ON</v>
          </cell>
          <cell r="E2443" t="str">
            <v>Refinance External</v>
          </cell>
          <cell r="F2443" t="str">
            <v>ARM</v>
          </cell>
          <cell r="I2443">
            <v>28.91</v>
          </cell>
          <cell r="J2443">
            <v>16.38</v>
          </cell>
          <cell r="K2443" t="str">
            <v>Conv</v>
          </cell>
          <cell r="L2443">
            <v>315546.64</v>
          </cell>
          <cell r="M2443" t="str">
            <v>Owner-Occupied</v>
          </cell>
          <cell r="N2443">
            <v>0</v>
          </cell>
          <cell r="O2443">
            <v>43831</v>
          </cell>
          <cell r="P2443" t="str">
            <v>Current</v>
          </cell>
        </row>
        <row r="2444">
          <cell r="B2444">
            <v>42214</v>
          </cell>
          <cell r="C2444">
            <v>18</v>
          </cell>
          <cell r="D2444" t="str">
            <v>ON</v>
          </cell>
          <cell r="E2444" t="str">
            <v>Purchase</v>
          </cell>
          <cell r="F2444" t="str">
            <v>Fixed</v>
          </cell>
          <cell r="I2444">
            <v>40.840000000000003</v>
          </cell>
          <cell r="J2444">
            <v>25.29</v>
          </cell>
          <cell r="K2444" t="str">
            <v>Conv</v>
          </cell>
          <cell r="L2444">
            <v>120557.66</v>
          </cell>
          <cell r="M2444" t="str">
            <v>Owner-Occupied</v>
          </cell>
          <cell r="N2444">
            <v>0</v>
          </cell>
          <cell r="O2444">
            <v>43831</v>
          </cell>
          <cell r="P2444" t="str">
            <v>Current</v>
          </cell>
        </row>
        <row r="2445">
          <cell r="B2445">
            <v>41466</v>
          </cell>
          <cell r="C2445">
            <v>42</v>
          </cell>
          <cell r="D2445" t="str">
            <v>ON</v>
          </cell>
          <cell r="E2445" t="str">
            <v>Refinance External</v>
          </cell>
          <cell r="F2445" t="str">
            <v>Fixed</v>
          </cell>
          <cell r="I2445">
            <v>38.35</v>
          </cell>
          <cell r="J2445">
            <v>25.11</v>
          </cell>
          <cell r="K2445" t="str">
            <v>Conv</v>
          </cell>
          <cell r="L2445">
            <v>0</v>
          </cell>
          <cell r="M2445" t="str">
            <v>Owner-Occupied</v>
          </cell>
          <cell r="N2445">
            <v>4</v>
          </cell>
          <cell r="O2445">
            <v>42216</v>
          </cell>
          <cell r="P2445" t="str">
            <v>Current</v>
          </cell>
        </row>
        <row r="2446">
          <cell r="B2446">
            <v>42459</v>
          </cell>
          <cell r="C2446">
            <v>10</v>
          </cell>
          <cell r="D2446" t="str">
            <v>BC</v>
          </cell>
          <cell r="E2446" t="str">
            <v>Purchase</v>
          </cell>
          <cell r="F2446" t="str">
            <v>Fixed</v>
          </cell>
          <cell r="I2446">
            <v>39.67</v>
          </cell>
          <cell r="J2446">
            <v>37.71</v>
          </cell>
          <cell r="K2446" t="str">
            <v>Conv</v>
          </cell>
          <cell r="L2446">
            <v>450028.94</v>
          </cell>
          <cell r="M2446" t="str">
            <v>Owner-Occupied</v>
          </cell>
          <cell r="N2446">
            <v>0</v>
          </cell>
          <cell r="O2446">
            <v>43831</v>
          </cell>
          <cell r="P2446" t="str">
            <v>Current</v>
          </cell>
        </row>
        <row r="2447">
          <cell r="B2447">
            <v>41306</v>
          </cell>
          <cell r="C2447">
            <v>47</v>
          </cell>
          <cell r="D2447" t="str">
            <v>ON</v>
          </cell>
          <cell r="E2447" t="str">
            <v>Purchase</v>
          </cell>
          <cell r="F2447" t="str">
            <v>Fixed</v>
          </cell>
          <cell r="I2447">
            <v>39.04</v>
          </cell>
          <cell r="J2447">
            <v>38.29</v>
          </cell>
          <cell r="K2447" t="str">
            <v>HiRatio</v>
          </cell>
          <cell r="L2447">
            <v>0</v>
          </cell>
          <cell r="M2447" t="str">
            <v>Owner-Occupied</v>
          </cell>
          <cell r="N2447">
            <v>4</v>
          </cell>
          <cell r="O2447">
            <v>42444</v>
          </cell>
          <cell r="P2447" t="str">
            <v>Current</v>
          </cell>
        </row>
        <row r="2448">
          <cell r="B2448">
            <v>41712</v>
          </cell>
          <cell r="C2448">
            <v>34</v>
          </cell>
          <cell r="D2448" t="str">
            <v>AB</v>
          </cell>
          <cell r="E2448" t="str">
            <v>Purchase</v>
          </cell>
          <cell r="F2448" t="str">
            <v>Fixed</v>
          </cell>
          <cell r="I2448">
            <v>40.479999999999997</v>
          </cell>
          <cell r="J2448">
            <v>22.05</v>
          </cell>
          <cell r="K2448" t="str">
            <v>Conv</v>
          </cell>
          <cell r="L2448">
            <v>119870.59</v>
          </cell>
          <cell r="M2448" t="str">
            <v>Owner-Occupied</v>
          </cell>
          <cell r="N2448">
            <v>0</v>
          </cell>
          <cell r="O2448">
            <v>43831</v>
          </cell>
          <cell r="P2448" t="str">
            <v>Current</v>
          </cell>
        </row>
        <row r="2449">
          <cell r="B2449">
            <v>41745</v>
          </cell>
          <cell r="C2449">
            <v>33</v>
          </cell>
          <cell r="D2449" t="str">
            <v>SK</v>
          </cell>
          <cell r="E2449" t="str">
            <v>Refinance External</v>
          </cell>
          <cell r="F2449" t="str">
            <v>ARM</v>
          </cell>
          <cell r="I2449">
            <v>31.71</v>
          </cell>
          <cell r="J2449">
            <v>12.68</v>
          </cell>
          <cell r="K2449" t="str">
            <v>Conv</v>
          </cell>
          <cell r="L2449">
            <v>133727.78</v>
          </cell>
          <cell r="M2449" t="str">
            <v>Owner-Occupied</v>
          </cell>
          <cell r="N2449">
            <v>0</v>
          </cell>
          <cell r="O2449">
            <v>43831</v>
          </cell>
          <cell r="P2449" t="str">
            <v>Current</v>
          </cell>
        </row>
        <row r="2450">
          <cell r="B2450">
            <v>41614</v>
          </cell>
          <cell r="C2450">
            <v>37</v>
          </cell>
          <cell r="D2450" t="str">
            <v>BC</v>
          </cell>
          <cell r="E2450" t="str">
            <v>Refinance External</v>
          </cell>
          <cell r="F2450" t="str">
            <v>ARM</v>
          </cell>
          <cell r="I2450">
            <v>23.74</v>
          </cell>
          <cell r="J2450">
            <v>22.93</v>
          </cell>
          <cell r="K2450" t="str">
            <v>Conv</v>
          </cell>
          <cell r="L2450">
            <v>0</v>
          </cell>
          <cell r="M2450" t="str">
            <v>Owner-Occupied</v>
          </cell>
          <cell r="N2450">
            <v>4</v>
          </cell>
          <cell r="O2450">
            <v>42011</v>
          </cell>
          <cell r="P2450" t="str">
            <v>Current</v>
          </cell>
        </row>
        <row r="2451">
          <cell r="B2451">
            <v>40752</v>
          </cell>
          <cell r="C2451">
            <v>66</v>
          </cell>
          <cell r="D2451" t="str">
            <v>BC</v>
          </cell>
          <cell r="E2451" t="str">
            <v>Purchase</v>
          </cell>
          <cell r="F2451" t="str">
            <v>Fixed</v>
          </cell>
          <cell r="I2451">
            <v>26.18</v>
          </cell>
          <cell r="J2451">
            <v>25.35</v>
          </cell>
          <cell r="K2451" t="str">
            <v>Conv</v>
          </cell>
          <cell r="L2451">
            <v>0</v>
          </cell>
          <cell r="M2451" t="str">
            <v>Owner-Occupied</v>
          </cell>
          <cell r="N2451">
            <v>4</v>
          </cell>
          <cell r="O2451">
            <v>41642</v>
          </cell>
          <cell r="P2451" t="str">
            <v>Current</v>
          </cell>
        </row>
        <row r="2452">
          <cell r="B2452">
            <v>42474</v>
          </cell>
          <cell r="C2452">
            <v>9</v>
          </cell>
          <cell r="D2452" t="str">
            <v>BC</v>
          </cell>
          <cell r="E2452" t="str">
            <v>Transfer</v>
          </cell>
          <cell r="F2452" t="str">
            <v>ARM</v>
          </cell>
          <cell r="I2452">
            <v>27.96</v>
          </cell>
          <cell r="J2452">
            <v>27.1</v>
          </cell>
          <cell r="K2452" t="str">
            <v>Conv</v>
          </cell>
          <cell r="L2452">
            <v>265676.36</v>
          </cell>
          <cell r="M2452" t="str">
            <v>Owner-Occupied</v>
          </cell>
          <cell r="N2452">
            <v>0</v>
          </cell>
          <cell r="O2452">
            <v>43831</v>
          </cell>
          <cell r="P2452" t="str">
            <v>Current</v>
          </cell>
        </row>
        <row r="2453">
          <cell r="B2453">
            <v>42251</v>
          </cell>
          <cell r="C2453">
            <v>16</v>
          </cell>
          <cell r="D2453" t="str">
            <v>ON</v>
          </cell>
          <cell r="E2453" t="str">
            <v>Purchase</v>
          </cell>
          <cell r="F2453" t="str">
            <v>ARM</v>
          </cell>
          <cell r="I2453">
            <v>25.54</v>
          </cell>
          <cell r="J2453">
            <v>13.85</v>
          </cell>
          <cell r="K2453" t="str">
            <v>HiRatio</v>
          </cell>
          <cell r="L2453">
            <v>325406.40000000002</v>
          </cell>
          <cell r="M2453" t="str">
            <v>Owner-Occupied</v>
          </cell>
          <cell r="N2453">
            <v>0</v>
          </cell>
          <cell r="O2453">
            <v>43831</v>
          </cell>
          <cell r="P2453" t="str">
            <v>Current</v>
          </cell>
        </row>
        <row r="2454">
          <cell r="B2454">
            <v>42713</v>
          </cell>
          <cell r="C2454">
            <v>1</v>
          </cell>
          <cell r="D2454" t="str">
            <v>MB</v>
          </cell>
          <cell r="E2454" t="str">
            <v>Purchase</v>
          </cell>
          <cell r="F2454" t="str">
            <v>Fixed</v>
          </cell>
          <cell r="I2454">
            <v>43.04</v>
          </cell>
          <cell r="J2454">
            <v>17.27</v>
          </cell>
          <cell r="K2454" t="str">
            <v>Conv</v>
          </cell>
          <cell r="L2454">
            <v>152571.51999999999</v>
          </cell>
          <cell r="M2454" t="str">
            <v>Second Home</v>
          </cell>
          <cell r="N2454">
            <v>0</v>
          </cell>
          <cell r="O2454">
            <v>43831</v>
          </cell>
          <cell r="P2454" t="str">
            <v>Current</v>
          </cell>
        </row>
        <row r="2455">
          <cell r="B2455">
            <v>42310</v>
          </cell>
          <cell r="C2455">
            <v>14</v>
          </cell>
          <cell r="D2455" t="str">
            <v>BC</v>
          </cell>
          <cell r="E2455" t="str">
            <v>Transfer</v>
          </cell>
          <cell r="F2455" t="str">
            <v>ARM</v>
          </cell>
          <cell r="I2455">
            <v>31.59</v>
          </cell>
          <cell r="J2455">
            <v>26.06</v>
          </cell>
          <cell r="K2455" t="str">
            <v>Conv</v>
          </cell>
          <cell r="L2455">
            <v>93302.82</v>
          </cell>
          <cell r="M2455" t="str">
            <v>Owner-Occupied</v>
          </cell>
          <cell r="N2455">
            <v>0</v>
          </cell>
          <cell r="O2455">
            <v>43831</v>
          </cell>
          <cell r="P2455" t="str">
            <v>Current</v>
          </cell>
        </row>
        <row r="2456">
          <cell r="B2456">
            <v>42124</v>
          </cell>
          <cell r="C2456">
            <v>21</v>
          </cell>
          <cell r="D2456" t="str">
            <v>ON</v>
          </cell>
          <cell r="E2456" t="str">
            <v>Purchase</v>
          </cell>
          <cell r="F2456" t="str">
            <v>Fixed</v>
          </cell>
          <cell r="I2456">
            <v>41.72</v>
          </cell>
          <cell r="J2456">
            <v>22.75</v>
          </cell>
          <cell r="K2456" t="str">
            <v>HiRatio</v>
          </cell>
          <cell r="L2456">
            <v>134975.60999999999</v>
          </cell>
          <cell r="M2456" t="str">
            <v>Owner-Occupied</v>
          </cell>
          <cell r="N2456">
            <v>0</v>
          </cell>
          <cell r="O2456">
            <v>43831</v>
          </cell>
          <cell r="P2456" t="str">
            <v>Current</v>
          </cell>
        </row>
        <row r="2457">
          <cell r="B2457">
            <v>41411</v>
          </cell>
          <cell r="C2457">
            <v>44</v>
          </cell>
          <cell r="D2457" t="str">
            <v>AB</v>
          </cell>
          <cell r="E2457" t="str">
            <v>Purchase</v>
          </cell>
          <cell r="F2457" t="str">
            <v>Fixed</v>
          </cell>
          <cell r="I2457">
            <v>43.13</v>
          </cell>
          <cell r="J2457">
            <v>22.5</v>
          </cell>
          <cell r="K2457" t="str">
            <v>HiRatio</v>
          </cell>
          <cell r="L2457">
            <v>160434.6</v>
          </cell>
          <cell r="M2457" t="str">
            <v>Owner-Occupied</v>
          </cell>
          <cell r="N2457">
            <v>0</v>
          </cell>
          <cell r="O2457">
            <v>43831</v>
          </cell>
          <cell r="P2457" t="str">
            <v>Current</v>
          </cell>
        </row>
        <row r="2458">
          <cell r="B2458">
            <v>40445</v>
          </cell>
          <cell r="C2458">
            <v>76</v>
          </cell>
          <cell r="D2458" t="str">
            <v>ON</v>
          </cell>
          <cell r="E2458" t="str">
            <v>Refinance External</v>
          </cell>
          <cell r="I2458">
            <v>27.97</v>
          </cell>
          <cell r="J2458">
            <v>1.72</v>
          </cell>
          <cell r="K2458" t="str">
            <v>Other</v>
          </cell>
          <cell r="L2458">
            <v>0</v>
          </cell>
          <cell r="M2458" t="str">
            <v>Rental</v>
          </cell>
          <cell r="N2458">
            <v>4</v>
          </cell>
          <cell r="O2458">
            <v>41548</v>
          </cell>
          <cell r="P2458" t="str">
            <v>Current</v>
          </cell>
        </row>
        <row r="2459">
          <cell r="B2459">
            <v>42667</v>
          </cell>
          <cell r="C2459">
            <v>3</v>
          </cell>
          <cell r="D2459" t="str">
            <v>SK</v>
          </cell>
          <cell r="E2459" t="str">
            <v>Purchase with Improvements</v>
          </cell>
          <cell r="F2459" t="str">
            <v>Fixed</v>
          </cell>
          <cell r="I2459">
            <v>30.83</v>
          </cell>
          <cell r="J2459">
            <v>30.57</v>
          </cell>
          <cell r="K2459" t="str">
            <v>HiRatio</v>
          </cell>
          <cell r="L2459">
            <v>209793.65</v>
          </cell>
          <cell r="M2459" t="str">
            <v>Owner-Occupied</v>
          </cell>
          <cell r="N2459">
            <v>0</v>
          </cell>
          <cell r="O2459">
            <v>43831</v>
          </cell>
          <cell r="P2459" t="str">
            <v>Current</v>
          </cell>
        </row>
        <row r="2460">
          <cell r="B2460">
            <v>41054</v>
          </cell>
          <cell r="C2460">
            <v>56</v>
          </cell>
          <cell r="D2460" t="str">
            <v>MB</v>
          </cell>
          <cell r="E2460" t="str">
            <v>Purchase</v>
          </cell>
          <cell r="F2460" t="str">
            <v>Fixed</v>
          </cell>
          <cell r="I2460">
            <v>32.119999999999997</v>
          </cell>
          <cell r="J2460">
            <v>30.15</v>
          </cell>
          <cell r="K2460" t="str">
            <v>HiRatio</v>
          </cell>
          <cell r="L2460">
            <v>0</v>
          </cell>
          <cell r="M2460" t="str">
            <v>Owner-Occupied</v>
          </cell>
          <cell r="N2460">
            <v>4</v>
          </cell>
          <cell r="O2460">
            <v>42739</v>
          </cell>
          <cell r="P2460" t="str">
            <v>Current</v>
          </cell>
        </row>
        <row r="2461">
          <cell r="B2461">
            <v>42202</v>
          </cell>
          <cell r="C2461">
            <v>18</v>
          </cell>
          <cell r="D2461" t="str">
            <v>SK</v>
          </cell>
          <cell r="E2461" t="str">
            <v>Purchase</v>
          </cell>
          <cell r="F2461" t="str">
            <v>Fixed</v>
          </cell>
          <cell r="I2461">
            <v>28.84</v>
          </cell>
          <cell r="J2461">
            <v>26.38</v>
          </cell>
          <cell r="K2461" t="str">
            <v>HiRatio</v>
          </cell>
          <cell r="L2461">
            <v>247173.67</v>
          </cell>
          <cell r="M2461" t="str">
            <v>Owner-Occupied</v>
          </cell>
          <cell r="N2461">
            <v>0</v>
          </cell>
          <cell r="O2461">
            <v>43831</v>
          </cell>
          <cell r="P2461" t="str">
            <v>Current</v>
          </cell>
        </row>
        <row r="2462">
          <cell r="B2462">
            <v>42452</v>
          </cell>
          <cell r="C2462">
            <v>10</v>
          </cell>
          <cell r="D2462" t="str">
            <v>AB</v>
          </cell>
          <cell r="E2462" t="str">
            <v>Transfer</v>
          </cell>
          <cell r="F2462" t="str">
            <v>Fixed</v>
          </cell>
          <cell r="I2462">
            <v>35.43</v>
          </cell>
          <cell r="J2462">
            <v>19.45</v>
          </cell>
          <cell r="K2462" t="str">
            <v>HiRatio</v>
          </cell>
          <cell r="L2462">
            <v>257309.57</v>
          </cell>
          <cell r="M2462" t="str">
            <v>Owner-Occupied</v>
          </cell>
          <cell r="N2462">
            <v>0</v>
          </cell>
          <cell r="O2462">
            <v>43831</v>
          </cell>
          <cell r="P2462" t="str">
            <v>Current</v>
          </cell>
        </row>
        <row r="2463">
          <cell r="B2463">
            <v>41029</v>
          </cell>
          <cell r="C2463">
            <v>57</v>
          </cell>
          <cell r="D2463" t="str">
            <v>ON</v>
          </cell>
          <cell r="E2463" t="str">
            <v>Purchase</v>
          </cell>
          <cell r="F2463" t="str">
            <v>Fixed</v>
          </cell>
          <cell r="I2463">
            <v>40.49</v>
          </cell>
          <cell r="J2463">
            <v>33.6</v>
          </cell>
          <cell r="K2463" t="str">
            <v>HiRatio</v>
          </cell>
          <cell r="L2463">
            <v>0</v>
          </cell>
          <cell r="M2463" t="str">
            <v>Owner-Occupied</v>
          </cell>
          <cell r="N2463">
            <v>4</v>
          </cell>
          <cell r="O2463">
            <v>41627</v>
          </cell>
          <cell r="P2463" t="str">
            <v>Current</v>
          </cell>
        </row>
        <row r="2464">
          <cell r="B2464">
            <v>42447</v>
          </cell>
          <cell r="C2464">
            <v>10</v>
          </cell>
          <cell r="D2464" t="str">
            <v>ON</v>
          </cell>
          <cell r="E2464" t="str">
            <v>Refinance External</v>
          </cell>
          <cell r="F2464" t="str">
            <v>ARM</v>
          </cell>
          <cell r="I2464">
            <v>30.51</v>
          </cell>
          <cell r="J2464">
            <v>10.61</v>
          </cell>
          <cell r="K2464" t="str">
            <v>Conv</v>
          </cell>
          <cell r="L2464">
            <v>446382.39</v>
          </cell>
          <cell r="M2464" t="str">
            <v>Rental</v>
          </cell>
          <cell r="N2464">
            <v>0</v>
          </cell>
          <cell r="O2464">
            <v>43831</v>
          </cell>
          <cell r="P2464" t="str">
            <v>Current</v>
          </cell>
        </row>
        <row r="2465">
          <cell r="B2465">
            <v>41617</v>
          </cell>
          <cell r="C2465">
            <v>37</v>
          </cell>
          <cell r="D2465" t="str">
            <v>ON</v>
          </cell>
          <cell r="E2465" t="str">
            <v>Purchase</v>
          </cell>
          <cell r="F2465" t="str">
            <v>ARM</v>
          </cell>
          <cell r="I2465">
            <v>35.46</v>
          </cell>
          <cell r="J2465">
            <v>22.13</v>
          </cell>
          <cell r="K2465" t="str">
            <v>HiRatio</v>
          </cell>
          <cell r="L2465">
            <v>254697.5</v>
          </cell>
          <cell r="M2465" t="str">
            <v>Owner-Occupied</v>
          </cell>
          <cell r="N2465">
            <v>0</v>
          </cell>
          <cell r="O2465">
            <v>43831</v>
          </cell>
          <cell r="P2465" t="str">
            <v>Current</v>
          </cell>
        </row>
        <row r="2466">
          <cell r="B2466">
            <v>42209</v>
          </cell>
          <cell r="C2466">
            <v>18</v>
          </cell>
          <cell r="D2466" t="str">
            <v>BC</v>
          </cell>
          <cell r="E2466" t="str">
            <v>Refinance External</v>
          </cell>
          <cell r="F2466" t="str">
            <v>ARM</v>
          </cell>
          <cell r="I2466">
            <v>31.11</v>
          </cell>
          <cell r="J2466">
            <v>29.47</v>
          </cell>
          <cell r="K2466" t="str">
            <v>Conv</v>
          </cell>
          <cell r="L2466">
            <v>300996.62</v>
          </cell>
          <cell r="M2466" t="str">
            <v>Owner-Occupied</v>
          </cell>
          <cell r="N2466">
            <v>0</v>
          </cell>
          <cell r="O2466">
            <v>43831</v>
          </cell>
          <cell r="P2466" t="str">
            <v>Current</v>
          </cell>
        </row>
        <row r="2467">
          <cell r="B2467">
            <v>42425</v>
          </cell>
          <cell r="C2467">
            <v>11</v>
          </cell>
          <cell r="D2467" t="str">
            <v>AB</v>
          </cell>
          <cell r="E2467" t="str">
            <v>Purchase</v>
          </cell>
          <cell r="F2467" t="str">
            <v>Fixed</v>
          </cell>
          <cell r="I2467">
            <v>38.18</v>
          </cell>
          <cell r="J2467">
            <v>20.09</v>
          </cell>
          <cell r="K2467" t="str">
            <v>Conv</v>
          </cell>
          <cell r="L2467">
            <v>144872.82</v>
          </cell>
          <cell r="M2467" t="str">
            <v>Owner-Occupied</v>
          </cell>
          <cell r="N2467">
            <v>0</v>
          </cell>
          <cell r="O2467">
            <v>43831</v>
          </cell>
          <cell r="P2467" t="str">
            <v>Current</v>
          </cell>
        </row>
        <row r="2468">
          <cell r="B2468">
            <v>41593</v>
          </cell>
          <cell r="C2468">
            <v>38</v>
          </cell>
          <cell r="D2468" t="str">
            <v>AB</v>
          </cell>
          <cell r="E2468" t="str">
            <v>Purchase</v>
          </cell>
          <cell r="F2468" t="str">
            <v>Fixed</v>
          </cell>
          <cell r="I2468">
            <v>37.130000000000003</v>
          </cell>
          <cell r="J2468">
            <v>36.42</v>
          </cell>
          <cell r="K2468" t="str">
            <v>HiRatio</v>
          </cell>
          <cell r="L2468">
            <v>213206.56</v>
          </cell>
          <cell r="M2468" t="str">
            <v>Owner-Occupied</v>
          </cell>
          <cell r="N2468">
            <v>0</v>
          </cell>
          <cell r="O2468">
            <v>43831</v>
          </cell>
          <cell r="P2468" t="str">
            <v>Current</v>
          </cell>
        </row>
        <row r="2469">
          <cell r="B2469">
            <v>42242</v>
          </cell>
          <cell r="C2469">
            <v>17</v>
          </cell>
          <cell r="D2469" t="str">
            <v>ON</v>
          </cell>
          <cell r="E2469" t="str">
            <v>Transfer</v>
          </cell>
          <cell r="F2469" t="str">
            <v>Fixed</v>
          </cell>
          <cell r="I2469">
            <v>19.149999999999999</v>
          </cell>
          <cell r="J2469">
            <v>15.56</v>
          </cell>
          <cell r="K2469" t="str">
            <v>Conv</v>
          </cell>
          <cell r="L2469">
            <v>193397.34</v>
          </cell>
          <cell r="M2469" t="str">
            <v>Owner-Occupied</v>
          </cell>
          <cell r="N2469">
            <v>0</v>
          </cell>
          <cell r="O2469">
            <v>43831</v>
          </cell>
          <cell r="P2469" t="str">
            <v>Current</v>
          </cell>
        </row>
        <row r="2470">
          <cell r="B2470">
            <v>42430</v>
          </cell>
          <cell r="C2470">
            <v>10</v>
          </cell>
          <cell r="D2470" t="str">
            <v>ON</v>
          </cell>
          <cell r="E2470" t="str">
            <v>Purchase with Improvements</v>
          </cell>
          <cell r="F2470" t="str">
            <v>Fixed</v>
          </cell>
          <cell r="I2470">
            <v>42.65</v>
          </cell>
          <cell r="J2470">
            <v>30.63</v>
          </cell>
          <cell r="K2470" t="str">
            <v>Conv</v>
          </cell>
          <cell r="L2470">
            <v>211825.51</v>
          </cell>
          <cell r="M2470" t="str">
            <v>Owner-Occupied</v>
          </cell>
          <cell r="N2470">
            <v>0</v>
          </cell>
          <cell r="O2470">
            <v>43831</v>
          </cell>
          <cell r="P2470" t="str">
            <v>Current</v>
          </cell>
        </row>
        <row r="2471">
          <cell r="B2471">
            <v>42369</v>
          </cell>
          <cell r="C2471">
            <v>13</v>
          </cell>
          <cell r="D2471" t="str">
            <v>ON</v>
          </cell>
          <cell r="E2471" t="str">
            <v>Transfer</v>
          </cell>
          <cell r="F2471" t="str">
            <v>Fixed</v>
          </cell>
          <cell r="I2471">
            <v>26.12</v>
          </cell>
          <cell r="J2471">
            <v>15.2</v>
          </cell>
          <cell r="K2471" t="str">
            <v>Conv</v>
          </cell>
          <cell r="L2471">
            <v>154226.64000000001</v>
          </cell>
          <cell r="M2471" t="str">
            <v>Owner-Occupied</v>
          </cell>
          <cell r="N2471">
            <v>0</v>
          </cell>
          <cell r="O2471">
            <v>43831</v>
          </cell>
          <cell r="P2471" t="str">
            <v>Current</v>
          </cell>
        </row>
        <row r="2472">
          <cell r="B2472">
            <v>42109</v>
          </cell>
          <cell r="C2472">
            <v>21</v>
          </cell>
          <cell r="D2472" t="str">
            <v>BC</v>
          </cell>
          <cell r="E2472" t="str">
            <v>Refinance External</v>
          </cell>
          <cell r="F2472" t="str">
            <v>ARM</v>
          </cell>
          <cell r="I2472">
            <v>32.049999999999997</v>
          </cell>
          <cell r="J2472">
            <v>31.59</v>
          </cell>
          <cell r="K2472" t="str">
            <v>Conv</v>
          </cell>
          <cell r="L2472">
            <v>258519.12</v>
          </cell>
          <cell r="M2472" t="str">
            <v>Owner-Occupied</v>
          </cell>
          <cell r="N2472">
            <v>0</v>
          </cell>
          <cell r="O2472">
            <v>43831</v>
          </cell>
          <cell r="P2472" t="str">
            <v>Current</v>
          </cell>
        </row>
        <row r="2473">
          <cell r="B2473">
            <v>42213</v>
          </cell>
          <cell r="C2473">
            <v>18</v>
          </cell>
          <cell r="D2473" t="str">
            <v>BC</v>
          </cell>
          <cell r="E2473" t="str">
            <v>Purchase</v>
          </cell>
          <cell r="F2473" t="str">
            <v>Fixed</v>
          </cell>
          <cell r="I2473">
            <v>32.299999999999997</v>
          </cell>
          <cell r="J2473">
            <v>32.090000000000003</v>
          </cell>
          <cell r="K2473" t="str">
            <v>HiRatio</v>
          </cell>
          <cell r="L2473">
            <v>552517.75</v>
          </cell>
          <cell r="M2473" t="str">
            <v>Owner-Occupied</v>
          </cell>
          <cell r="N2473">
            <v>0</v>
          </cell>
          <cell r="O2473">
            <v>43831</v>
          </cell>
          <cell r="P2473" t="str">
            <v>Current</v>
          </cell>
        </row>
        <row r="2474">
          <cell r="B2474">
            <v>42335</v>
          </cell>
          <cell r="C2474">
            <v>14</v>
          </cell>
          <cell r="D2474" t="str">
            <v>AB</v>
          </cell>
          <cell r="E2474" t="str">
            <v>Purchase</v>
          </cell>
          <cell r="F2474" t="str">
            <v>Fixed</v>
          </cell>
          <cell r="I2474">
            <v>36.119999999999997</v>
          </cell>
          <cell r="J2474">
            <v>31.19</v>
          </cell>
          <cell r="K2474" t="str">
            <v>Conv</v>
          </cell>
          <cell r="L2474">
            <v>418431.56</v>
          </cell>
          <cell r="M2474" t="str">
            <v>Owner-Occupied</v>
          </cell>
          <cell r="N2474">
            <v>0</v>
          </cell>
          <cell r="O2474">
            <v>43831</v>
          </cell>
          <cell r="P2474" t="str">
            <v>Current</v>
          </cell>
        </row>
        <row r="2475">
          <cell r="B2475">
            <v>40592</v>
          </cell>
          <cell r="C2475">
            <v>71</v>
          </cell>
          <cell r="D2475" t="str">
            <v>ON</v>
          </cell>
          <cell r="E2475" t="str">
            <v>Purchase</v>
          </cell>
          <cell r="F2475" t="str">
            <v>Fixed</v>
          </cell>
          <cell r="I2475">
            <v>41.44</v>
          </cell>
          <cell r="J2475">
            <v>26.83</v>
          </cell>
          <cell r="K2475" t="str">
            <v>HiRatio</v>
          </cell>
          <cell r="L2475">
            <v>461287.62</v>
          </cell>
          <cell r="M2475" t="str">
            <v>Owner-Occupied</v>
          </cell>
          <cell r="N2475">
            <v>0</v>
          </cell>
          <cell r="O2475">
            <v>43831</v>
          </cell>
          <cell r="P2475" t="str">
            <v>Current</v>
          </cell>
        </row>
        <row r="2476">
          <cell r="B2476">
            <v>41698</v>
          </cell>
          <cell r="C2476">
            <v>35</v>
          </cell>
          <cell r="D2476" t="str">
            <v>ON</v>
          </cell>
          <cell r="E2476" t="str">
            <v>Purchase</v>
          </cell>
          <cell r="F2476" t="str">
            <v>Fixed</v>
          </cell>
          <cell r="I2476">
            <v>40.33</v>
          </cell>
          <cell r="J2476">
            <v>19.579999999999998</v>
          </cell>
          <cell r="K2476" t="str">
            <v>HiRatio</v>
          </cell>
          <cell r="L2476">
            <v>176313.39</v>
          </cell>
          <cell r="M2476" t="str">
            <v>Owner-Occupied</v>
          </cell>
          <cell r="N2476">
            <v>0</v>
          </cell>
          <cell r="O2476">
            <v>43831</v>
          </cell>
          <cell r="P2476" t="str">
            <v>Current</v>
          </cell>
        </row>
        <row r="2477">
          <cell r="B2477">
            <v>41082</v>
          </cell>
          <cell r="C2477">
            <v>55</v>
          </cell>
          <cell r="D2477" t="str">
            <v>ON</v>
          </cell>
          <cell r="E2477" t="str">
            <v>Purchase</v>
          </cell>
          <cell r="F2477" t="str">
            <v>Fixed</v>
          </cell>
          <cell r="I2477">
            <v>26.23</v>
          </cell>
          <cell r="J2477">
            <v>25.84</v>
          </cell>
          <cell r="K2477" t="str">
            <v>Conv</v>
          </cell>
          <cell r="L2477">
            <v>295436.40000000002</v>
          </cell>
          <cell r="M2477" t="str">
            <v>Owner-Occupied</v>
          </cell>
          <cell r="N2477">
            <v>0</v>
          </cell>
          <cell r="O2477">
            <v>43831</v>
          </cell>
          <cell r="P2477" t="str">
            <v>Current</v>
          </cell>
        </row>
        <row r="2478">
          <cell r="B2478">
            <v>42248</v>
          </cell>
          <cell r="C2478">
            <v>16</v>
          </cell>
          <cell r="D2478" t="str">
            <v>ON</v>
          </cell>
          <cell r="E2478" t="str">
            <v>Purchase</v>
          </cell>
          <cell r="F2478" t="str">
            <v>ARM</v>
          </cell>
          <cell r="I2478">
            <v>34.090000000000003</v>
          </cell>
          <cell r="J2478">
            <v>25.28</v>
          </cell>
          <cell r="K2478" t="str">
            <v>HiRatio</v>
          </cell>
          <cell r="L2478">
            <v>469935.78</v>
          </cell>
          <cell r="M2478" t="str">
            <v>Owner-Occupied</v>
          </cell>
          <cell r="N2478">
            <v>0</v>
          </cell>
          <cell r="O2478">
            <v>43831</v>
          </cell>
          <cell r="P2478" t="str">
            <v>Current</v>
          </cell>
        </row>
        <row r="2479">
          <cell r="B2479">
            <v>41787</v>
          </cell>
          <cell r="C2479">
            <v>32</v>
          </cell>
          <cell r="D2479" t="str">
            <v>ON</v>
          </cell>
          <cell r="E2479" t="str">
            <v>Purchase</v>
          </cell>
          <cell r="F2479" t="str">
            <v>ARM</v>
          </cell>
          <cell r="I2479">
            <v>29.36</v>
          </cell>
          <cell r="J2479">
            <v>21.98</v>
          </cell>
          <cell r="K2479" t="str">
            <v>HiRatio</v>
          </cell>
          <cell r="L2479">
            <v>628821.94999999995</v>
          </cell>
          <cell r="M2479" t="str">
            <v>Owner-Occupied</v>
          </cell>
          <cell r="N2479">
            <v>0</v>
          </cell>
          <cell r="O2479">
            <v>43831</v>
          </cell>
          <cell r="P2479" t="str">
            <v>Current</v>
          </cell>
        </row>
        <row r="2480">
          <cell r="B2480">
            <v>40745</v>
          </cell>
          <cell r="C2480">
            <v>66</v>
          </cell>
          <cell r="D2480" t="str">
            <v>BC</v>
          </cell>
          <cell r="E2480" t="str">
            <v>Refinance External</v>
          </cell>
          <cell r="F2480" t="str">
            <v>ARM</v>
          </cell>
          <cell r="I2480">
            <v>39.15</v>
          </cell>
          <cell r="J2480">
            <v>12.5</v>
          </cell>
          <cell r="K2480" t="str">
            <v>Conv</v>
          </cell>
          <cell r="L2480">
            <v>0</v>
          </cell>
          <cell r="M2480" t="str">
            <v>Rental</v>
          </cell>
          <cell r="N2480">
            <v>4</v>
          </cell>
          <cell r="O2480">
            <v>41535</v>
          </cell>
          <cell r="P2480" t="str">
            <v>Current</v>
          </cell>
        </row>
        <row r="2481">
          <cell r="B2481">
            <v>40479</v>
          </cell>
          <cell r="C2481">
            <v>75</v>
          </cell>
          <cell r="D2481" t="str">
            <v>ON</v>
          </cell>
          <cell r="E2481" t="str">
            <v>Purchase</v>
          </cell>
          <cell r="F2481" t="str">
            <v>Fixed</v>
          </cell>
          <cell r="I2481">
            <v>33.840000000000003</v>
          </cell>
          <cell r="J2481">
            <v>31.73</v>
          </cell>
          <cell r="K2481" t="str">
            <v>HiRatio</v>
          </cell>
          <cell r="L2481">
            <v>0</v>
          </cell>
          <cell r="M2481" t="str">
            <v>Owner-Occupied</v>
          </cell>
          <cell r="N2481">
            <v>4</v>
          </cell>
          <cell r="O2481">
            <v>41040</v>
          </cell>
          <cell r="P2481" t="str">
            <v>Current</v>
          </cell>
        </row>
        <row r="2482">
          <cell r="B2482">
            <v>41845</v>
          </cell>
          <cell r="C2482">
            <v>30</v>
          </cell>
          <cell r="D2482" t="str">
            <v>AB</v>
          </cell>
          <cell r="E2482" t="str">
            <v>Purchase</v>
          </cell>
          <cell r="F2482" t="str">
            <v>Fixed</v>
          </cell>
          <cell r="I2482">
            <v>41.39</v>
          </cell>
          <cell r="J2482">
            <v>29.13</v>
          </cell>
          <cell r="K2482" t="str">
            <v>HiRatio</v>
          </cell>
          <cell r="L2482">
            <v>301361.32</v>
          </cell>
          <cell r="M2482" t="str">
            <v>Owner-Occupied</v>
          </cell>
          <cell r="N2482">
            <v>0</v>
          </cell>
          <cell r="O2482">
            <v>43831</v>
          </cell>
          <cell r="P2482" t="str">
            <v>Current</v>
          </cell>
        </row>
        <row r="2483">
          <cell r="B2483">
            <v>41908</v>
          </cell>
          <cell r="C2483">
            <v>28</v>
          </cell>
          <cell r="D2483" t="str">
            <v>ON</v>
          </cell>
          <cell r="E2483" t="str">
            <v>Purchase</v>
          </cell>
          <cell r="F2483" t="str">
            <v>Fixed</v>
          </cell>
          <cell r="I2483">
            <v>30.43</v>
          </cell>
          <cell r="J2483">
            <v>29.82</v>
          </cell>
          <cell r="K2483" t="str">
            <v>Conv</v>
          </cell>
          <cell r="L2483">
            <v>220250.98</v>
          </cell>
          <cell r="M2483" t="str">
            <v>Owner-Occupied</v>
          </cell>
          <cell r="N2483">
            <v>0</v>
          </cell>
          <cell r="O2483">
            <v>43831</v>
          </cell>
          <cell r="P2483" t="str">
            <v>Current</v>
          </cell>
        </row>
        <row r="2484">
          <cell r="B2484">
            <v>42230</v>
          </cell>
          <cell r="C2484">
            <v>17</v>
          </cell>
          <cell r="D2484" t="str">
            <v>ON</v>
          </cell>
          <cell r="E2484" t="str">
            <v>Purchase</v>
          </cell>
          <cell r="F2484" t="str">
            <v>Fixed</v>
          </cell>
          <cell r="I2484">
            <v>38.799999999999997</v>
          </cell>
          <cell r="J2484">
            <v>18.64</v>
          </cell>
          <cell r="K2484" t="str">
            <v>HiRatio</v>
          </cell>
          <cell r="L2484">
            <v>252852.21</v>
          </cell>
          <cell r="M2484" t="str">
            <v>Owner-Occupied</v>
          </cell>
          <cell r="N2484">
            <v>0</v>
          </cell>
          <cell r="O2484">
            <v>43831</v>
          </cell>
          <cell r="P2484" t="str">
            <v>Current</v>
          </cell>
        </row>
        <row r="2485">
          <cell r="B2485">
            <v>41781</v>
          </cell>
          <cell r="C2485">
            <v>32</v>
          </cell>
          <cell r="D2485" t="str">
            <v>AB</v>
          </cell>
          <cell r="E2485" t="str">
            <v>Purchase</v>
          </cell>
          <cell r="F2485" t="str">
            <v>Fixed</v>
          </cell>
          <cell r="I2485">
            <v>34.880000000000003</v>
          </cell>
          <cell r="J2485">
            <v>31.59</v>
          </cell>
          <cell r="K2485" t="str">
            <v>HiRatio</v>
          </cell>
          <cell r="L2485">
            <v>317116.03000000003</v>
          </cell>
          <cell r="M2485" t="str">
            <v>Owner-Occupied</v>
          </cell>
          <cell r="N2485">
            <v>0</v>
          </cell>
          <cell r="O2485">
            <v>43831</v>
          </cell>
          <cell r="P2485" t="str">
            <v>Current</v>
          </cell>
        </row>
        <row r="2486">
          <cell r="B2486">
            <v>41996</v>
          </cell>
          <cell r="C2486">
            <v>25</v>
          </cell>
          <cell r="D2486" t="str">
            <v>ON</v>
          </cell>
          <cell r="E2486" t="str">
            <v>Purchase</v>
          </cell>
          <cell r="F2486" t="str">
            <v>Fixed</v>
          </cell>
          <cell r="I2486">
            <v>42.92</v>
          </cell>
          <cell r="J2486">
            <v>35.479999999999997</v>
          </cell>
          <cell r="K2486" t="str">
            <v>HiRatio</v>
          </cell>
          <cell r="L2486">
            <v>193228.61</v>
          </cell>
          <cell r="M2486" t="str">
            <v>Owner-Occupied</v>
          </cell>
          <cell r="N2486">
            <v>0</v>
          </cell>
          <cell r="O2486">
            <v>43831</v>
          </cell>
          <cell r="P2486" t="str">
            <v>Current</v>
          </cell>
        </row>
        <row r="2487">
          <cell r="B2487">
            <v>42223</v>
          </cell>
          <cell r="C2487">
            <v>17</v>
          </cell>
          <cell r="D2487" t="str">
            <v>ON</v>
          </cell>
          <cell r="E2487" t="str">
            <v>Purchase</v>
          </cell>
          <cell r="F2487" t="str">
            <v>Fixed</v>
          </cell>
          <cell r="I2487">
            <v>39.42</v>
          </cell>
          <cell r="J2487">
            <v>30.82</v>
          </cell>
          <cell r="K2487" t="str">
            <v>Conv</v>
          </cell>
          <cell r="L2487">
            <v>369308.41</v>
          </cell>
          <cell r="M2487" t="str">
            <v>Owner-Occupied</v>
          </cell>
          <cell r="N2487">
            <v>0</v>
          </cell>
          <cell r="O2487">
            <v>43831</v>
          </cell>
          <cell r="P2487" t="str">
            <v>Current</v>
          </cell>
        </row>
        <row r="2488">
          <cell r="B2488">
            <v>42096</v>
          </cell>
          <cell r="C2488">
            <v>21</v>
          </cell>
          <cell r="D2488" t="str">
            <v>BC</v>
          </cell>
          <cell r="E2488" t="str">
            <v>Refinance External</v>
          </cell>
          <cell r="F2488" t="str">
            <v>ARM</v>
          </cell>
          <cell r="I2488">
            <v>32.130000000000003</v>
          </cell>
          <cell r="J2488">
            <v>17.11</v>
          </cell>
          <cell r="K2488" t="str">
            <v>Conv</v>
          </cell>
          <cell r="L2488">
            <v>139604.38</v>
          </cell>
          <cell r="M2488" t="str">
            <v>Owner-Occupied</v>
          </cell>
          <cell r="N2488">
            <v>0</v>
          </cell>
          <cell r="O2488">
            <v>43831</v>
          </cell>
          <cell r="P2488" t="str">
            <v>Current</v>
          </cell>
        </row>
        <row r="2489">
          <cell r="B2489">
            <v>41851</v>
          </cell>
          <cell r="C2489">
            <v>30</v>
          </cell>
          <cell r="D2489" t="str">
            <v>ON</v>
          </cell>
          <cell r="E2489" t="str">
            <v>Purchase</v>
          </cell>
          <cell r="F2489" t="str">
            <v>ARM</v>
          </cell>
          <cell r="I2489">
            <v>27.83</v>
          </cell>
          <cell r="J2489">
            <v>21.26</v>
          </cell>
          <cell r="K2489" t="str">
            <v>Conv</v>
          </cell>
          <cell r="L2489">
            <v>430696.09</v>
          </cell>
          <cell r="M2489" t="str">
            <v>Owner-Occupied</v>
          </cell>
          <cell r="N2489">
            <v>0</v>
          </cell>
          <cell r="O2489">
            <v>43831</v>
          </cell>
          <cell r="P2489" t="str">
            <v>Current</v>
          </cell>
        </row>
        <row r="2490">
          <cell r="B2490">
            <v>42689</v>
          </cell>
          <cell r="C2490">
            <v>2</v>
          </cell>
          <cell r="D2490" t="str">
            <v>AB</v>
          </cell>
          <cell r="E2490" t="str">
            <v>Purchase</v>
          </cell>
          <cell r="F2490" t="str">
            <v>Fixed</v>
          </cell>
          <cell r="I2490">
            <v>41.86</v>
          </cell>
          <cell r="J2490">
            <v>11.5</v>
          </cell>
          <cell r="K2490" t="str">
            <v>Conv</v>
          </cell>
          <cell r="L2490">
            <v>298763.83</v>
          </cell>
          <cell r="M2490" t="str">
            <v>Owner-Occupied</v>
          </cell>
          <cell r="N2490">
            <v>0</v>
          </cell>
          <cell r="O2490">
            <v>43831</v>
          </cell>
          <cell r="P2490" t="str">
            <v>Current</v>
          </cell>
        </row>
        <row r="2491">
          <cell r="B2491">
            <v>41131</v>
          </cell>
          <cell r="C2491">
            <v>53</v>
          </cell>
          <cell r="D2491" t="str">
            <v>ON</v>
          </cell>
          <cell r="E2491" t="str">
            <v>Portable</v>
          </cell>
          <cell r="F2491" t="str">
            <v>Fixed</v>
          </cell>
          <cell r="I2491">
            <v>37.5</v>
          </cell>
          <cell r="J2491">
            <v>14.46</v>
          </cell>
          <cell r="K2491" t="str">
            <v>Conv</v>
          </cell>
          <cell r="L2491">
            <v>0</v>
          </cell>
          <cell r="M2491" t="str">
            <v>Owner-Occupied</v>
          </cell>
          <cell r="N2491">
            <v>4</v>
          </cell>
          <cell r="O2491">
            <v>41955</v>
          </cell>
          <cell r="P2491" t="str">
            <v>Current</v>
          </cell>
        </row>
        <row r="2492">
          <cell r="B2492">
            <v>42580</v>
          </cell>
          <cell r="C2492">
            <v>6</v>
          </cell>
          <cell r="D2492" t="str">
            <v>ON</v>
          </cell>
          <cell r="E2492" t="str">
            <v>Refinance External</v>
          </cell>
          <cell r="F2492" t="str">
            <v>Fixed</v>
          </cell>
          <cell r="I2492">
            <v>26.87</v>
          </cell>
          <cell r="J2492">
            <v>16.309999999999999</v>
          </cell>
          <cell r="K2492" t="str">
            <v>Conv</v>
          </cell>
          <cell r="L2492">
            <v>375673.9</v>
          </cell>
          <cell r="M2492" t="str">
            <v>Owner-Occupied</v>
          </cell>
          <cell r="N2492">
            <v>0</v>
          </cell>
          <cell r="O2492">
            <v>43831</v>
          </cell>
          <cell r="P2492" t="str">
            <v>Current</v>
          </cell>
        </row>
        <row r="2493">
          <cell r="B2493">
            <v>40822</v>
          </cell>
          <cell r="C2493">
            <v>63</v>
          </cell>
          <cell r="D2493" t="str">
            <v>BC</v>
          </cell>
          <cell r="E2493" t="str">
            <v>Purchase</v>
          </cell>
          <cell r="F2493" t="str">
            <v>ARM</v>
          </cell>
          <cell r="I2493">
            <v>42.74</v>
          </cell>
          <cell r="J2493">
            <v>22.61</v>
          </cell>
          <cell r="K2493" t="str">
            <v>Conv</v>
          </cell>
          <cell r="L2493">
            <v>501821.69</v>
          </cell>
          <cell r="M2493" t="str">
            <v>Owner-Occupied</v>
          </cell>
          <cell r="N2493">
            <v>0</v>
          </cell>
          <cell r="O2493">
            <v>43831</v>
          </cell>
          <cell r="P2493" t="str">
            <v>Current</v>
          </cell>
        </row>
        <row r="2494">
          <cell r="B2494">
            <v>42132</v>
          </cell>
          <cell r="C2494">
            <v>20</v>
          </cell>
          <cell r="D2494" t="str">
            <v>ON</v>
          </cell>
          <cell r="E2494" t="str">
            <v>Purchase</v>
          </cell>
          <cell r="F2494" t="str">
            <v>ARM</v>
          </cell>
          <cell r="I2494">
            <v>25.18</v>
          </cell>
          <cell r="J2494">
            <v>24.47</v>
          </cell>
          <cell r="K2494" t="str">
            <v>Conv</v>
          </cell>
          <cell r="L2494">
            <v>261458.44</v>
          </cell>
          <cell r="M2494" t="str">
            <v>Owner-Occupied</v>
          </cell>
          <cell r="N2494">
            <v>0</v>
          </cell>
          <cell r="O2494">
            <v>43831</v>
          </cell>
          <cell r="P2494" t="str">
            <v>Current</v>
          </cell>
        </row>
        <row r="2495">
          <cell r="B2495">
            <v>42004</v>
          </cell>
          <cell r="C2495">
            <v>25</v>
          </cell>
          <cell r="D2495" t="str">
            <v>AB</v>
          </cell>
          <cell r="E2495" t="str">
            <v>Purchase</v>
          </cell>
          <cell r="F2495" t="str">
            <v>Fixed</v>
          </cell>
          <cell r="I2495">
            <v>38.47</v>
          </cell>
          <cell r="J2495">
            <v>36.24</v>
          </cell>
          <cell r="K2495" t="str">
            <v>HiRatio</v>
          </cell>
          <cell r="L2495">
            <v>357231.7</v>
          </cell>
          <cell r="M2495" t="str">
            <v>Owner-Occupied</v>
          </cell>
          <cell r="N2495">
            <v>0</v>
          </cell>
          <cell r="O2495">
            <v>43831</v>
          </cell>
          <cell r="P2495" t="str">
            <v>Current</v>
          </cell>
        </row>
        <row r="2496">
          <cell r="B2496">
            <v>42440</v>
          </cell>
          <cell r="C2496">
            <v>10</v>
          </cell>
          <cell r="D2496" t="str">
            <v>ON</v>
          </cell>
          <cell r="E2496" t="str">
            <v>Transfer</v>
          </cell>
          <cell r="F2496" t="str">
            <v>ARM</v>
          </cell>
          <cell r="I2496">
            <v>40.1</v>
          </cell>
          <cell r="J2496">
            <v>22.88</v>
          </cell>
          <cell r="K2496" t="str">
            <v>Conv</v>
          </cell>
          <cell r="L2496">
            <v>200813.03</v>
          </cell>
          <cell r="M2496" t="str">
            <v>Owner-Occupied</v>
          </cell>
          <cell r="N2496">
            <v>0</v>
          </cell>
          <cell r="O2496">
            <v>43831</v>
          </cell>
          <cell r="P2496" t="str">
            <v>Current</v>
          </cell>
        </row>
        <row r="2497">
          <cell r="B2497">
            <v>40885</v>
          </cell>
          <cell r="C2497">
            <v>61</v>
          </cell>
          <cell r="D2497" t="str">
            <v>ON</v>
          </cell>
          <cell r="E2497" t="str">
            <v>Purchase</v>
          </cell>
          <cell r="F2497" t="str">
            <v>Fixed</v>
          </cell>
          <cell r="I2497">
            <v>30.29</v>
          </cell>
          <cell r="J2497">
            <v>21.7</v>
          </cell>
          <cell r="K2497" t="str">
            <v>Conv</v>
          </cell>
          <cell r="L2497">
            <v>0</v>
          </cell>
          <cell r="M2497" t="str">
            <v>Owner-Occupied</v>
          </cell>
          <cell r="N2497">
            <v>4</v>
          </cell>
          <cell r="O2497">
            <v>41897</v>
          </cell>
          <cell r="P2497" t="str">
            <v>Current</v>
          </cell>
        </row>
        <row r="2498">
          <cell r="B2498">
            <v>40319</v>
          </cell>
          <cell r="C2498">
            <v>80</v>
          </cell>
          <cell r="D2498" t="str">
            <v>ON</v>
          </cell>
          <cell r="E2498" t="str">
            <v>Refinance External</v>
          </cell>
          <cell r="F2498" t="str">
            <v>Fixed</v>
          </cell>
          <cell r="I2498">
            <v>41.85</v>
          </cell>
          <cell r="J2498">
            <v>23.68</v>
          </cell>
          <cell r="K2498" t="str">
            <v>HiRatio</v>
          </cell>
          <cell r="L2498">
            <v>266525.21000000002</v>
          </cell>
          <cell r="M2498" t="str">
            <v>Owner-Occupied</v>
          </cell>
          <cell r="N2498">
            <v>0</v>
          </cell>
          <cell r="O2498">
            <v>43831</v>
          </cell>
          <cell r="P2498" t="str">
            <v>Current</v>
          </cell>
        </row>
        <row r="2499">
          <cell r="B2499">
            <v>41271</v>
          </cell>
          <cell r="C2499">
            <v>49</v>
          </cell>
          <cell r="D2499" t="str">
            <v>ON</v>
          </cell>
          <cell r="E2499" t="str">
            <v>Purchase</v>
          </cell>
          <cell r="F2499" t="str">
            <v>Fixed</v>
          </cell>
          <cell r="I2499">
            <v>40.4</v>
          </cell>
          <cell r="J2499">
            <v>31.59</v>
          </cell>
          <cell r="K2499" t="str">
            <v>HiRatio</v>
          </cell>
          <cell r="L2499">
            <v>332490.90000000002</v>
          </cell>
          <cell r="M2499" t="str">
            <v>Owner-Occupied</v>
          </cell>
          <cell r="N2499">
            <v>0</v>
          </cell>
          <cell r="O2499">
            <v>43831</v>
          </cell>
          <cell r="P2499" t="str">
            <v>Current</v>
          </cell>
        </row>
        <row r="2500">
          <cell r="B2500">
            <v>41282</v>
          </cell>
          <cell r="C2500">
            <v>48</v>
          </cell>
          <cell r="D2500" t="str">
            <v>AB</v>
          </cell>
          <cell r="E2500" t="str">
            <v>Transfer</v>
          </cell>
          <cell r="F2500" t="str">
            <v>Fixed</v>
          </cell>
          <cell r="I2500">
            <v>34.76</v>
          </cell>
          <cell r="J2500">
            <v>20.23</v>
          </cell>
          <cell r="K2500" t="str">
            <v>HiRatio</v>
          </cell>
          <cell r="L2500">
            <v>201138.32</v>
          </cell>
          <cell r="M2500" t="str">
            <v>Owner-Occupied</v>
          </cell>
          <cell r="N2500">
            <v>0</v>
          </cell>
          <cell r="O2500">
            <v>43831</v>
          </cell>
          <cell r="P2500" t="str">
            <v>Current</v>
          </cell>
        </row>
        <row r="2501">
          <cell r="B2501">
            <v>40836</v>
          </cell>
          <cell r="C2501">
            <v>63</v>
          </cell>
          <cell r="D2501" t="str">
            <v>ON</v>
          </cell>
          <cell r="E2501" t="str">
            <v>Purchase</v>
          </cell>
          <cell r="F2501" t="str">
            <v>ARM</v>
          </cell>
          <cell r="I2501">
            <v>33.020000000000003</v>
          </cell>
          <cell r="J2501">
            <v>26.63</v>
          </cell>
          <cell r="K2501" t="str">
            <v>HiRatio</v>
          </cell>
          <cell r="L2501">
            <v>0</v>
          </cell>
          <cell r="M2501" t="str">
            <v>Owner-Occupied</v>
          </cell>
          <cell r="N2501">
            <v>4</v>
          </cell>
          <cell r="O2501">
            <v>41961</v>
          </cell>
          <cell r="P2501" t="str">
            <v>Current</v>
          </cell>
        </row>
        <row r="2502">
          <cell r="B2502">
            <v>42599</v>
          </cell>
          <cell r="C2502">
            <v>5</v>
          </cell>
          <cell r="D2502" t="str">
            <v>ON</v>
          </cell>
          <cell r="E2502" t="str">
            <v>Purchase</v>
          </cell>
          <cell r="F2502" t="str">
            <v>Fixed</v>
          </cell>
          <cell r="I2502">
            <v>35.5</v>
          </cell>
          <cell r="J2502">
            <v>35.5</v>
          </cell>
          <cell r="K2502" t="str">
            <v>Conv</v>
          </cell>
          <cell r="L2502">
            <v>457675.68</v>
          </cell>
          <cell r="M2502" t="str">
            <v>Owner-Occupied</v>
          </cell>
          <cell r="N2502">
            <v>0</v>
          </cell>
          <cell r="O2502">
            <v>43831</v>
          </cell>
          <cell r="P2502" t="str">
            <v>Current</v>
          </cell>
        </row>
        <row r="2503">
          <cell r="B2503">
            <v>42264</v>
          </cell>
          <cell r="C2503">
            <v>16</v>
          </cell>
          <cell r="D2503" t="str">
            <v>BC</v>
          </cell>
          <cell r="E2503" t="str">
            <v>Purchase</v>
          </cell>
          <cell r="F2503" t="str">
            <v>ARM</v>
          </cell>
          <cell r="I2503">
            <v>30.76</v>
          </cell>
          <cell r="J2503">
            <v>30.04</v>
          </cell>
          <cell r="K2503" t="str">
            <v>Conv</v>
          </cell>
          <cell r="L2503">
            <v>386662.2</v>
          </cell>
          <cell r="M2503" t="str">
            <v>Owner-Occupied</v>
          </cell>
          <cell r="N2503">
            <v>0</v>
          </cell>
          <cell r="O2503">
            <v>43831</v>
          </cell>
          <cell r="P2503" t="str">
            <v>Current</v>
          </cell>
        </row>
        <row r="2504">
          <cell r="B2504">
            <v>41551</v>
          </cell>
          <cell r="C2504">
            <v>39</v>
          </cell>
          <cell r="D2504" t="str">
            <v>AB</v>
          </cell>
          <cell r="E2504" t="str">
            <v>Refinance External</v>
          </cell>
          <cell r="F2504" t="str">
            <v>Fixed</v>
          </cell>
          <cell r="I2504">
            <v>40.020000000000003</v>
          </cell>
          <cell r="J2504">
            <v>32.86</v>
          </cell>
          <cell r="K2504" t="str">
            <v>Conv</v>
          </cell>
          <cell r="L2504">
            <v>219961.65</v>
          </cell>
          <cell r="M2504" t="str">
            <v>Owner-Occupied</v>
          </cell>
          <cell r="N2504">
            <v>0</v>
          </cell>
          <cell r="O2504">
            <v>43831</v>
          </cell>
          <cell r="P2504" t="str">
            <v>Current</v>
          </cell>
        </row>
        <row r="2505">
          <cell r="B2505">
            <v>41432</v>
          </cell>
          <cell r="C2505">
            <v>43</v>
          </cell>
          <cell r="D2505" t="str">
            <v>ON</v>
          </cell>
          <cell r="E2505" t="str">
            <v>Purchase</v>
          </cell>
          <cell r="F2505" t="str">
            <v>Fixed</v>
          </cell>
          <cell r="I2505">
            <v>39.979999999999997</v>
          </cell>
          <cell r="J2505">
            <v>25.18</v>
          </cell>
          <cell r="K2505" t="str">
            <v>HiRatio</v>
          </cell>
          <cell r="L2505">
            <v>373976.87</v>
          </cell>
          <cell r="M2505" t="str">
            <v>Owner-Occupied</v>
          </cell>
          <cell r="N2505">
            <v>0</v>
          </cell>
          <cell r="O2505">
            <v>43831</v>
          </cell>
          <cell r="P2505" t="str">
            <v>Current</v>
          </cell>
        </row>
        <row r="2506">
          <cell r="B2506">
            <v>40497</v>
          </cell>
          <cell r="C2506">
            <v>74</v>
          </cell>
          <cell r="D2506" t="str">
            <v>ON</v>
          </cell>
          <cell r="E2506" t="str">
            <v>Purchase</v>
          </cell>
          <cell r="F2506" t="str">
            <v>ARM</v>
          </cell>
          <cell r="I2506">
            <v>20.21</v>
          </cell>
          <cell r="J2506">
            <v>11.15</v>
          </cell>
          <cell r="K2506" t="str">
            <v>Conv</v>
          </cell>
          <cell r="L2506">
            <v>182686.68</v>
          </cell>
          <cell r="M2506" t="str">
            <v>Rental</v>
          </cell>
          <cell r="N2506">
            <v>0</v>
          </cell>
          <cell r="O2506">
            <v>43831</v>
          </cell>
          <cell r="P2506" t="str">
            <v>Current</v>
          </cell>
        </row>
        <row r="2507">
          <cell r="B2507">
            <v>40949</v>
          </cell>
          <cell r="C2507">
            <v>59</v>
          </cell>
          <cell r="D2507" t="str">
            <v>ON</v>
          </cell>
          <cell r="E2507" t="str">
            <v>Refinance External</v>
          </cell>
          <cell r="F2507" t="str">
            <v>Fixed</v>
          </cell>
          <cell r="I2507">
            <v>37.369999999999997</v>
          </cell>
          <cell r="J2507">
            <v>37.369999999999997</v>
          </cell>
          <cell r="K2507" t="str">
            <v>Conv</v>
          </cell>
          <cell r="L2507">
            <v>199904.95</v>
          </cell>
          <cell r="M2507" t="str">
            <v>Owner-Occupied</v>
          </cell>
          <cell r="N2507">
            <v>0</v>
          </cell>
          <cell r="O2507">
            <v>43831</v>
          </cell>
          <cell r="P2507" t="str">
            <v>Current</v>
          </cell>
        </row>
        <row r="2508">
          <cell r="B2508">
            <v>40571</v>
          </cell>
          <cell r="C2508">
            <v>72</v>
          </cell>
          <cell r="D2508" t="str">
            <v>ON</v>
          </cell>
          <cell r="E2508" t="str">
            <v>Refinance External</v>
          </cell>
          <cell r="F2508" t="str">
            <v>ARM</v>
          </cell>
          <cell r="I2508">
            <v>43.87</v>
          </cell>
          <cell r="J2508">
            <v>31.93</v>
          </cell>
          <cell r="K2508" t="str">
            <v>HiRatio</v>
          </cell>
          <cell r="L2508">
            <v>383370.98</v>
          </cell>
          <cell r="M2508" t="str">
            <v>Owner-Occupied</v>
          </cell>
          <cell r="N2508">
            <v>0</v>
          </cell>
          <cell r="O2508">
            <v>43831</v>
          </cell>
          <cell r="P2508" t="str">
            <v>Current</v>
          </cell>
        </row>
        <row r="2509">
          <cell r="B2509">
            <v>42131</v>
          </cell>
          <cell r="C2509">
            <v>20</v>
          </cell>
          <cell r="D2509" t="str">
            <v>ON</v>
          </cell>
          <cell r="E2509" t="str">
            <v>Refinance External</v>
          </cell>
          <cell r="F2509" t="str">
            <v>ARM</v>
          </cell>
          <cell r="I2509">
            <v>33.659999999999997</v>
          </cell>
          <cell r="J2509">
            <v>28.22</v>
          </cell>
          <cell r="K2509" t="str">
            <v>Conv</v>
          </cell>
          <cell r="L2509">
            <v>0</v>
          </cell>
          <cell r="M2509" t="str">
            <v>Owner-Occupied</v>
          </cell>
          <cell r="N2509">
            <v>4</v>
          </cell>
          <cell r="O2509">
            <v>42556</v>
          </cell>
          <cell r="P2509" t="str">
            <v>Current</v>
          </cell>
        </row>
        <row r="2510">
          <cell r="B2510">
            <v>42521</v>
          </cell>
          <cell r="C2510">
            <v>8</v>
          </cell>
          <cell r="D2510" t="str">
            <v>ON</v>
          </cell>
          <cell r="E2510" t="str">
            <v>Purchase</v>
          </cell>
          <cell r="F2510" t="str">
            <v>ARM</v>
          </cell>
          <cell r="I2510">
            <v>31.3</v>
          </cell>
          <cell r="J2510">
            <v>29.43</v>
          </cell>
          <cell r="K2510" t="str">
            <v>Conv</v>
          </cell>
          <cell r="L2510">
            <v>393573.79</v>
          </cell>
          <cell r="M2510" t="str">
            <v>Owner-Occupied</v>
          </cell>
          <cell r="N2510">
            <v>0</v>
          </cell>
          <cell r="O2510">
            <v>43831</v>
          </cell>
          <cell r="P2510" t="str">
            <v>Current</v>
          </cell>
        </row>
        <row r="2511">
          <cell r="B2511">
            <v>42543</v>
          </cell>
          <cell r="C2511">
            <v>7</v>
          </cell>
          <cell r="D2511" t="str">
            <v>BC</v>
          </cell>
          <cell r="E2511" t="str">
            <v>Purchase</v>
          </cell>
          <cell r="F2511" t="str">
            <v>Fixed</v>
          </cell>
          <cell r="I2511">
            <v>35.9</v>
          </cell>
          <cell r="J2511">
            <v>32.46</v>
          </cell>
          <cell r="K2511" t="str">
            <v>HiRatio</v>
          </cell>
          <cell r="L2511">
            <v>227316.18</v>
          </cell>
          <cell r="M2511" t="str">
            <v>Owner-Occupied</v>
          </cell>
          <cell r="N2511">
            <v>0</v>
          </cell>
          <cell r="O2511">
            <v>43831</v>
          </cell>
          <cell r="P2511" t="str">
            <v>Current</v>
          </cell>
        </row>
        <row r="2512">
          <cell r="B2512">
            <v>42207</v>
          </cell>
          <cell r="C2512">
            <v>18</v>
          </cell>
          <cell r="D2512" t="str">
            <v>ON</v>
          </cell>
          <cell r="E2512" t="str">
            <v>Transfer</v>
          </cell>
          <cell r="F2512" t="str">
            <v>ARM</v>
          </cell>
          <cell r="I2512">
            <v>29.28</v>
          </cell>
          <cell r="J2512">
            <v>16.97</v>
          </cell>
          <cell r="K2512" t="str">
            <v>Conv</v>
          </cell>
          <cell r="L2512">
            <v>195224.51</v>
          </cell>
          <cell r="M2512" t="str">
            <v>Owner-Occupied</v>
          </cell>
          <cell r="N2512">
            <v>0</v>
          </cell>
          <cell r="O2512">
            <v>43831</v>
          </cell>
          <cell r="P2512" t="str">
            <v>Current</v>
          </cell>
        </row>
        <row r="2513">
          <cell r="B2513">
            <v>40816</v>
          </cell>
          <cell r="C2513">
            <v>64</v>
          </cell>
          <cell r="D2513" t="str">
            <v>ON</v>
          </cell>
          <cell r="E2513" t="str">
            <v>Purchase</v>
          </cell>
          <cell r="F2513" t="str">
            <v>Fixed</v>
          </cell>
          <cell r="I2513">
            <v>32.03</v>
          </cell>
          <cell r="J2513">
            <v>30.77</v>
          </cell>
          <cell r="K2513" t="str">
            <v>HiRatio</v>
          </cell>
          <cell r="L2513">
            <v>0</v>
          </cell>
          <cell r="M2513" t="str">
            <v>Owner-Occupied</v>
          </cell>
          <cell r="N2513">
            <v>4</v>
          </cell>
          <cell r="O2513">
            <v>42278</v>
          </cell>
          <cell r="P2513" t="str">
            <v>Current</v>
          </cell>
        </row>
        <row r="2514">
          <cell r="B2514">
            <v>41676</v>
          </cell>
          <cell r="C2514">
            <v>35</v>
          </cell>
          <cell r="D2514" t="str">
            <v>AB</v>
          </cell>
          <cell r="E2514" t="str">
            <v>Purchase</v>
          </cell>
          <cell r="F2514" t="str">
            <v>ARM</v>
          </cell>
          <cell r="I2514">
            <v>31.4</v>
          </cell>
          <cell r="J2514">
            <v>23.44</v>
          </cell>
          <cell r="K2514" t="str">
            <v>HiRatio</v>
          </cell>
          <cell r="L2514">
            <v>254751.35</v>
          </cell>
          <cell r="M2514" t="str">
            <v>Owner-Occupied</v>
          </cell>
          <cell r="N2514">
            <v>0</v>
          </cell>
          <cell r="O2514">
            <v>43831</v>
          </cell>
          <cell r="P2514" t="str">
            <v>Current</v>
          </cell>
        </row>
        <row r="2515">
          <cell r="B2515">
            <v>42123</v>
          </cell>
          <cell r="C2515">
            <v>21</v>
          </cell>
          <cell r="D2515" t="str">
            <v>AB</v>
          </cell>
          <cell r="E2515" t="str">
            <v>Purchase</v>
          </cell>
          <cell r="F2515" t="str">
            <v>ARM</v>
          </cell>
          <cell r="I2515">
            <v>24.5</v>
          </cell>
          <cell r="J2515">
            <v>24.11</v>
          </cell>
          <cell r="K2515" t="str">
            <v>Conv</v>
          </cell>
          <cell r="L2515">
            <v>0</v>
          </cell>
          <cell r="M2515" t="str">
            <v>Owner-Occupied</v>
          </cell>
          <cell r="N2515">
            <v>4</v>
          </cell>
          <cell r="O2515">
            <v>42459</v>
          </cell>
          <cell r="P2515" t="str">
            <v>Current</v>
          </cell>
        </row>
        <row r="2516">
          <cell r="B2516">
            <v>40742</v>
          </cell>
          <cell r="C2516">
            <v>66</v>
          </cell>
          <cell r="D2516" t="str">
            <v>ON</v>
          </cell>
          <cell r="E2516" t="str">
            <v>Purchase</v>
          </cell>
          <cell r="F2516" t="str">
            <v>ARM</v>
          </cell>
          <cell r="I2516">
            <v>32.21</v>
          </cell>
          <cell r="J2516">
            <v>8.9600000000000009</v>
          </cell>
          <cell r="K2516" t="str">
            <v>Conv</v>
          </cell>
          <cell r="L2516">
            <v>134512.94</v>
          </cell>
          <cell r="M2516" t="str">
            <v>Second Home</v>
          </cell>
          <cell r="N2516">
            <v>0</v>
          </cell>
          <cell r="O2516">
            <v>43831</v>
          </cell>
          <cell r="P2516" t="str">
            <v>Current</v>
          </cell>
        </row>
        <row r="2517">
          <cell r="B2517">
            <v>40781</v>
          </cell>
          <cell r="C2517">
            <v>65</v>
          </cell>
          <cell r="D2517" t="str">
            <v>AB</v>
          </cell>
          <cell r="E2517" t="str">
            <v>Purchase</v>
          </cell>
          <cell r="F2517" t="str">
            <v>Fixed</v>
          </cell>
          <cell r="I2517">
            <v>30.75</v>
          </cell>
          <cell r="J2517">
            <v>24.66</v>
          </cell>
          <cell r="K2517" t="str">
            <v>HiRatio</v>
          </cell>
          <cell r="L2517">
            <v>0</v>
          </cell>
          <cell r="M2517" t="str">
            <v>Owner-Occupied</v>
          </cell>
          <cell r="N2517">
            <v>4</v>
          </cell>
          <cell r="O2517">
            <v>42611</v>
          </cell>
          <cell r="P2517" t="str">
            <v>Current</v>
          </cell>
        </row>
        <row r="2518">
          <cell r="B2518">
            <v>42573</v>
          </cell>
          <cell r="C2518">
            <v>6</v>
          </cell>
          <cell r="D2518" t="str">
            <v>ON</v>
          </cell>
          <cell r="E2518" t="str">
            <v>Purchase</v>
          </cell>
          <cell r="F2518" t="str">
            <v>Fixed</v>
          </cell>
          <cell r="I2518">
            <v>40.880000000000003</v>
          </cell>
          <cell r="J2518">
            <v>32.630000000000003</v>
          </cell>
          <cell r="K2518" t="str">
            <v>HiRatio</v>
          </cell>
          <cell r="L2518">
            <v>273158.83</v>
          </cell>
          <cell r="M2518" t="str">
            <v>Owner-Occupied</v>
          </cell>
          <cell r="N2518">
            <v>0</v>
          </cell>
          <cell r="O2518">
            <v>43831</v>
          </cell>
          <cell r="P2518" t="str">
            <v>Current</v>
          </cell>
        </row>
        <row r="2519">
          <cell r="B2519">
            <v>42361</v>
          </cell>
          <cell r="C2519">
            <v>13</v>
          </cell>
          <cell r="D2519" t="str">
            <v>ON</v>
          </cell>
          <cell r="E2519" t="str">
            <v>Refinance External</v>
          </cell>
          <cell r="F2519" t="str">
            <v>ARM</v>
          </cell>
          <cell r="I2519">
            <v>15.88</v>
          </cell>
          <cell r="J2519">
            <v>14.52</v>
          </cell>
          <cell r="K2519" t="str">
            <v>Conv</v>
          </cell>
          <cell r="L2519">
            <v>145167.29999999999</v>
          </cell>
          <cell r="M2519" t="str">
            <v>Owner-Occupied</v>
          </cell>
          <cell r="N2519">
            <v>0</v>
          </cell>
          <cell r="O2519">
            <v>43831</v>
          </cell>
          <cell r="P2519" t="str">
            <v>Current</v>
          </cell>
        </row>
        <row r="2520">
          <cell r="B2520">
            <v>41096</v>
          </cell>
          <cell r="C2520">
            <v>54</v>
          </cell>
          <cell r="D2520" t="str">
            <v>BC</v>
          </cell>
          <cell r="E2520" t="str">
            <v>Purchase</v>
          </cell>
          <cell r="F2520" t="str">
            <v>ARM</v>
          </cell>
          <cell r="I2520">
            <v>28.96</v>
          </cell>
          <cell r="J2520">
            <v>53.6</v>
          </cell>
          <cell r="K2520" t="str">
            <v>Conv</v>
          </cell>
          <cell r="L2520">
            <v>0</v>
          </cell>
          <cell r="M2520" t="str">
            <v>Owner-Occupied</v>
          </cell>
          <cell r="N2520">
            <v>4</v>
          </cell>
          <cell r="O2520">
            <v>41932</v>
          </cell>
          <cell r="P2520" t="str">
            <v>Current</v>
          </cell>
        </row>
        <row r="2521">
          <cell r="B2521">
            <v>42214</v>
          </cell>
          <cell r="C2521">
            <v>18</v>
          </cell>
          <cell r="D2521" t="str">
            <v>BC</v>
          </cell>
          <cell r="E2521" t="str">
            <v>Purchase</v>
          </cell>
          <cell r="F2521" t="str">
            <v>Fixed</v>
          </cell>
          <cell r="I2521">
            <v>41.53</v>
          </cell>
          <cell r="J2521">
            <v>16.829999999999998</v>
          </cell>
          <cell r="K2521" t="str">
            <v>HiRatio</v>
          </cell>
          <cell r="L2521">
            <v>373601.41</v>
          </cell>
          <cell r="M2521" t="str">
            <v>Owner-Occupied</v>
          </cell>
          <cell r="N2521">
            <v>0</v>
          </cell>
          <cell r="O2521">
            <v>43831</v>
          </cell>
          <cell r="P2521" t="str">
            <v>Current</v>
          </cell>
        </row>
        <row r="2522">
          <cell r="B2522">
            <v>41970</v>
          </cell>
          <cell r="C2522">
            <v>26</v>
          </cell>
          <cell r="D2522" t="str">
            <v>ON</v>
          </cell>
          <cell r="E2522" t="str">
            <v>Purchase</v>
          </cell>
          <cell r="F2522" t="str">
            <v>ARM</v>
          </cell>
          <cell r="I2522">
            <v>30.46</v>
          </cell>
          <cell r="J2522">
            <v>14.14</v>
          </cell>
          <cell r="K2522" t="str">
            <v>Conv</v>
          </cell>
          <cell r="L2522">
            <v>45431.68</v>
          </cell>
          <cell r="M2522" t="str">
            <v>Owner-Occupied</v>
          </cell>
          <cell r="N2522">
            <v>0</v>
          </cell>
          <cell r="O2522">
            <v>43831</v>
          </cell>
          <cell r="P2522" t="str">
            <v>Current</v>
          </cell>
        </row>
        <row r="2523">
          <cell r="B2523">
            <v>41801</v>
          </cell>
          <cell r="C2523">
            <v>31</v>
          </cell>
          <cell r="D2523" t="str">
            <v>BC</v>
          </cell>
          <cell r="E2523" t="str">
            <v>Purchase</v>
          </cell>
          <cell r="F2523" t="str">
            <v>Fixed</v>
          </cell>
          <cell r="I2523">
            <v>40.67</v>
          </cell>
          <cell r="J2523">
            <v>34.96</v>
          </cell>
          <cell r="K2523" t="str">
            <v>HiRatio</v>
          </cell>
          <cell r="L2523">
            <v>215657.27</v>
          </cell>
          <cell r="M2523" t="str">
            <v>Owner-Occupied</v>
          </cell>
          <cell r="N2523">
            <v>0</v>
          </cell>
          <cell r="O2523">
            <v>43831</v>
          </cell>
          <cell r="P2523" t="str">
            <v>Current</v>
          </cell>
        </row>
        <row r="2524">
          <cell r="B2524">
            <v>41725</v>
          </cell>
          <cell r="C2524">
            <v>34</v>
          </cell>
          <cell r="D2524" t="str">
            <v>ON</v>
          </cell>
          <cell r="E2524" t="str">
            <v>Port Increase</v>
          </cell>
          <cell r="F2524" t="str">
            <v>Fixed</v>
          </cell>
          <cell r="I2524">
            <v>37.68</v>
          </cell>
          <cell r="J2524">
            <v>21.44</v>
          </cell>
          <cell r="K2524" t="str">
            <v>HiRatio</v>
          </cell>
          <cell r="L2524">
            <v>0</v>
          </cell>
          <cell r="M2524" t="str">
            <v>Owner-Occupied</v>
          </cell>
          <cell r="N2524">
            <v>4</v>
          </cell>
          <cell r="O2524">
            <v>42387</v>
          </cell>
          <cell r="P2524" t="str">
            <v>Current</v>
          </cell>
        </row>
        <row r="2525">
          <cell r="B2525">
            <v>42199</v>
          </cell>
          <cell r="C2525">
            <v>18</v>
          </cell>
          <cell r="D2525" t="str">
            <v>ON</v>
          </cell>
          <cell r="E2525" t="str">
            <v>Transfer</v>
          </cell>
          <cell r="F2525" t="str">
            <v>ARM</v>
          </cell>
          <cell r="I2525">
            <v>20.83</v>
          </cell>
          <cell r="J2525">
            <v>19.149999999999999</v>
          </cell>
          <cell r="K2525" t="str">
            <v>Conv</v>
          </cell>
          <cell r="L2525">
            <v>98233.86</v>
          </cell>
          <cell r="M2525" t="str">
            <v>Owner-Occupied</v>
          </cell>
          <cell r="N2525">
            <v>0</v>
          </cell>
          <cell r="O2525">
            <v>43831</v>
          </cell>
          <cell r="P2525" t="str">
            <v>Current</v>
          </cell>
        </row>
        <row r="2526">
          <cell r="B2526">
            <v>41095</v>
          </cell>
          <cell r="C2526">
            <v>54</v>
          </cell>
          <cell r="D2526" t="str">
            <v>ON</v>
          </cell>
          <cell r="E2526" t="str">
            <v>Purchase</v>
          </cell>
          <cell r="F2526" t="str">
            <v>ARM</v>
          </cell>
          <cell r="I2526">
            <v>12.47</v>
          </cell>
          <cell r="J2526">
            <v>12.17</v>
          </cell>
          <cell r="K2526" t="str">
            <v>Conv</v>
          </cell>
          <cell r="L2526">
            <v>0</v>
          </cell>
          <cell r="M2526" t="str">
            <v>Owner-Occupied</v>
          </cell>
          <cell r="N2526">
            <v>4</v>
          </cell>
          <cell r="O2526">
            <v>41841</v>
          </cell>
          <cell r="P2526" t="str">
            <v>Current</v>
          </cell>
        </row>
        <row r="2527">
          <cell r="B2527">
            <v>41789</v>
          </cell>
          <cell r="C2527">
            <v>32</v>
          </cell>
          <cell r="D2527" t="str">
            <v>ON</v>
          </cell>
          <cell r="E2527" t="str">
            <v>Purchase</v>
          </cell>
          <cell r="F2527" t="str">
            <v>ARM</v>
          </cell>
          <cell r="I2527">
            <v>34.71</v>
          </cell>
          <cell r="J2527">
            <v>30.38</v>
          </cell>
          <cell r="K2527" t="str">
            <v>HiRatio</v>
          </cell>
          <cell r="L2527">
            <v>228454.22</v>
          </cell>
          <cell r="M2527" t="str">
            <v>Owner-Occupied</v>
          </cell>
          <cell r="N2527">
            <v>0</v>
          </cell>
          <cell r="O2527">
            <v>43831</v>
          </cell>
          <cell r="P2527" t="str">
            <v>Current</v>
          </cell>
        </row>
        <row r="2528">
          <cell r="B2528">
            <v>41030</v>
          </cell>
          <cell r="C2528">
            <v>56</v>
          </cell>
          <cell r="D2528" t="str">
            <v>AB</v>
          </cell>
          <cell r="E2528" t="str">
            <v>Purchase</v>
          </cell>
          <cell r="F2528" t="str">
            <v>Fixed</v>
          </cell>
          <cell r="I2528">
            <v>37.86</v>
          </cell>
          <cell r="J2528">
            <v>17.2</v>
          </cell>
          <cell r="K2528" t="str">
            <v>HiRatio</v>
          </cell>
          <cell r="L2528">
            <v>259017.58</v>
          </cell>
          <cell r="M2528" t="str">
            <v>Owner-Occupied</v>
          </cell>
          <cell r="N2528">
            <v>0</v>
          </cell>
          <cell r="O2528">
            <v>43831</v>
          </cell>
          <cell r="P2528" t="str">
            <v>Current</v>
          </cell>
        </row>
        <row r="2529">
          <cell r="B2529">
            <v>41673</v>
          </cell>
          <cell r="C2529">
            <v>35</v>
          </cell>
          <cell r="D2529" t="str">
            <v>AB</v>
          </cell>
          <cell r="E2529" t="str">
            <v>Purchase</v>
          </cell>
          <cell r="F2529" t="str">
            <v>Fixed</v>
          </cell>
          <cell r="I2529">
            <v>39.08</v>
          </cell>
          <cell r="J2529">
            <v>38.19</v>
          </cell>
          <cell r="K2529" t="str">
            <v>HiRatio</v>
          </cell>
          <cell r="L2529">
            <v>0</v>
          </cell>
          <cell r="M2529" t="str">
            <v>Owner-Occupied</v>
          </cell>
          <cell r="N2529">
            <v>4</v>
          </cell>
          <cell r="O2529">
            <v>42674</v>
          </cell>
          <cell r="P2529" t="str">
            <v>Current</v>
          </cell>
        </row>
        <row r="2530">
          <cell r="B2530">
            <v>41614</v>
          </cell>
          <cell r="C2530">
            <v>37</v>
          </cell>
          <cell r="D2530" t="str">
            <v>AB</v>
          </cell>
          <cell r="E2530" t="str">
            <v>Purchase</v>
          </cell>
          <cell r="F2530" t="str">
            <v>Fixed</v>
          </cell>
          <cell r="I2530">
            <v>39.9</v>
          </cell>
          <cell r="J2530">
            <v>33.729999999999997</v>
          </cell>
          <cell r="K2530" t="str">
            <v>HiRatio</v>
          </cell>
          <cell r="L2530">
            <v>0</v>
          </cell>
          <cell r="M2530" t="str">
            <v>Owner-Occupied</v>
          </cell>
          <cell r="N2530">
            <v>4</v>
          </cell>
          <cell r="O2530">
            <v>42725</v>
          </cell>
          <cell r="P2530" t="str">
            <v>Current</v>
          </cell>
        </row>
        <row r="2531">
          <cell r="B2531">
            <v>42635</v>
          </cell>
          <cell r="C2531">
            <v>4</v>
          </cell>
          <cell r="D2531" t="str">
            <v>AB</v>
          </cell>
          <cell r="E2531" t="str">
            <v>Refinance External</v>
          </cell>
          <cell r="F2531" t="str">
            <v>Fixed</v>
          </cell>
          <cell r="I2531">
            <v>19.809999999999999</v>
          </cell>
          <cell r="J2531">
            <v>18.82</v>
          </cell>
          <cell r="K2531" t="str">
            <v>Conv</v>
          </cell>
          <cell r="L2531">
            <v>241708.99</v>
          </cell>
          <cell r="M2531" t="str">
            <v>Owner-Occupied</v>
          </cell>
          <cell r="N2531">
            <v>0</v>
          </cell>
          <cell r="O2531">
            <v>43831</v>
          </cell>
          <cell r="P2531" t="str">
            <v>Current</v>
          </cell>
        </row>
        <row r="2532">
          <cell r="B2532">
            <v>42276</v>
          </cell>
          <cell r="C2532">
            <v>16</v>
          </cell>
          <cell r="D2532" t="str">
            <v>ON</v>
          </cell>
          <cell r="E2532" t="str">
            <v>Purchase</v>
          </cell>
          <cell r="F2532" t="str">
            <v>ARM</v>
          </cell>
          <cell r="I2532">
            <v>35.56</v>
          </cell>
          <cell r="J2532">
            <v>27.37</v>
          </cell>
          <cell r="K2532" t="str">
            <v>HiRatio</v>
          </cell>
          <cell r="L2532">
            <v>655487.23</v>
          </cell>
          <cell r="M2532" t="str">
            <v>Owner-Occupied</v>
          </cell>
          <cell r="N2532">
            <v>0</v>
          </cell>
          <cell r="O2532">
            <v>43831</v>
          </cell>
          <cell r="P2532" t="str">
            <v>Current</v>
          </cell>
        </row>
        <row r="2533">
          <cell r="B2533">
            <v>41271</v>
          </cell>
          <cell r="C2533">
            <v>49</v>
          </cell>
          <cell r="D2533" t="str">
            <v>ON</v>
          </cell>
          <cell r="E2533" t="str">
            <v>Purchase</v>
          </cell>
          <cell r="F2533" t="str">
            <v>Fixed</v>
          </cell>
          <cell r="I2533">
            <v>28.28</v>
          </cell>
          <cell r="J2533">
            <v>22.9</v>
          </cell>
          <cell r="K2533" t="str">
            <v>HiRatio</v>
          </cell>
          <cell r="L2533">
            <v>244037.02</v>
          </cell>
          <cell r="M2533" t="str">
            <v>Owner-Occupied</v>
          </cell>
          <cell r="N2533">
            <v>0</v>
          </cell>
          <cell r="O2533">
            <v>43831</v>
          </cell>
          <cell r="P2533" t="str">
            <v>Current</v>
          </cell>
        </row>
        <row r="2534">
          <cell r="B2534">
            <v>41026</v>
          </cell>
          <cell r="C2534">
            <v>57</v>
          </cell>
          <cell r="D2534" t="str">
            <v>AB</v>
          </cell>
          <cell r="E2534" t="str">
            <v>Purchase</v>
          </cell>
          <cell r="F2534" t="str">
            <v>Fixed</v>
          </cell>
          <cell r="I2534">
            <v>34.68</v>
          </cell>
          <cell r="J2534">
            <v>25.67</v>
          </cell>
          <cell r="K2534" t="str">
            <v>HiRatio</v>
          </cell>
          <cell r="L2534">
            <v>237700.91</v>
          </cell>
          <cell r="M2534" t="str">
            <v>Owner-Occupied</v>
          </cell>
          <cell r="N2534">
            <v>0</v>
          </cell>
          <cell r="O2534">
            <v>43831</v>
          </cell>
          <cell r="P2534" t="str">
            <v>Current</v>
          </cell>
        </row>
        <row r="2535">
          <cell r="B2535">
            <v>42234</v>
          </cell>
          <cell r="C2535">
            <v>17</v>
          </cell>
          <cell r="D2535" t="str">
            <v>BC</v>
          </cell>
          <cell r="E2535" t="str">
            <v>Purchase with Improvements</v>
          </cell>
          <cell r="F2535" t="str">
            <v>ARM</v>
          </cell>
          <cell r="I2535">
            <v>32.42</v>
          </cell>
          <cell r="J2535">
            <v>17.89</v>
          </cell>
          <cell r="K2535" t="str">
            <v>Conv</v>
          </cell>
          <cell r="L2535">
            <v>357251.04</v>
          </cell>
          <cell r="M2535" t="str">
            <v>Owner-Occupied</v>
          </cell>
          <cell r="N2535">
            <v>0</v>
          </cell>
          <cell r="O2535">
            <v>43831</v>
          </cell>
          <cell r="P2535" t="str">
            <v>Current</v>
          </cell>
        </row>
        <row r="2536">
          <cell r="B2536">
            <v>41423</v>
          </cell>
          <cell r="C2536">
            <v>44</v>
          </cell>
          <cell r="D2536" t="str">
            <v>AB</v>
          </cell>
          <cell r="E2536" t="str">
            <v>Purchase</v>
          </cell>
          <cell r="F2536" t="str">
            <v>Fixed</v>
          </cell>
          <cell r="I2536">
            <v>43.81</v>
          </cell>
          <cell r="J2536">
            <v>12.14</v>
          </cell>
          <cell r="K2536" t="str">
            <v>HiRatio</v>
          </cell>
          <cell r="L2536">
            <v>129594.71</v>
          </cell>
          <cell r="M2536" t="str">
            <v>Owner-Occupied</v>
          </cell>
          <cell r="N2536">
            <v>0</v>
          </cell>
          <cell r="O2536">
            <v>43831</v>
          </cell>
          <cell r="P2536" t="str">
            <v>Current</v>
          </cell>
        </row>
        <row r="2537">
          <cell r="B2537">
            <v>42184</v>
          </cell>
          <cell r="C2537">
            <v>19</v>
          </cell>
          <cell r="D2537" t="str">
            <v>ON</v>
          </cell>
          <cell r="E2537" t="str">
            <v>Purchase</v>
          </cell>
          <cell r="F2537" t="str">
            <v>ARM</v>
          </cell>
          <cell r="I2537">
            <v>36.270000000000003</v>
          </cell>
          <cell r="J2537">
            <v>11</v>
          </cell>
          <cell r="K2537" t="str">
            <v>HiRatio</v>
          </cell>
          <cell r="L2537">
            <v>373981.91</v>
          </cell>
          <cell r="M2537" t="str">
            <v>Second Home</v>
          </cell>
          <cell r="N2537">
            <v>0</v>
          </cell>
          <cell r="O2537">
            <v>43831</v>
          </cell>
          <cell r="P2537" t="str">
            <v>Current</v>
          </cell>
        </row>
        <row r="2538">
          <cell r="B2538">
            <v>40347</v>
          </cell>
          <cell r="C2538">
            <v>79</v>
          </cell>
          <cell r="D2538" t="str">
            <v>NS</v>
          </cell>
          <cell r="E2538" t="str">
            <v>ETO External</v>
          </cell>
          <cell r="F2538" t="str">
            <v>ARM</v>
          </cell>
          <cell r="I2538">
            <v>33.54</v>
          </cell>
          <cell r="J2538">
            <v>7.6</v>
          </cell>
          <cell r="K2538" t="str">
            <v>Conv</v>
          </cell>
          <cell r="L2538">
            <v>187715.96</v>
          </cell>
          <cell r="M2538" t="str">
            <v>Rental</v>
          </cell>
          <cell r="N2538">
            <v>0</v>
          </cell>
          <cell r="O2538">
            <v>43831</v>
          </cell>
          <cell r="P2538" t="str">
            <v>Current</v>
          </cell>
        </row>
        <row r="2539">
          <cell r="B2539">
            <v>42179</v>
          </cell>
          <cell r="C2539">
            <v>19</v>
          </cell>
          <cell r="D2539" t="str">
            <v>ON</v>
          </cell>
          <cell r="E2539" t="str">
            <v>Purchase</v>
          </cell>
          <cell r="F2539" t="str">
            <v>Fixed</v>
          </cell>
          <cell r="I2539">
            <v>36.729999999999997</v>
          </cell>
          <cell r="J2539">
            <v>18.37</v>
          </cell>
          <cell r="K2539" t="str">
            <v>Conv</v>
          </cell>
          <cell r="L2539">
            <v>412727.1</v>
          </cell>
          <cell r="M2539" t="str">
            <v>Owner-Occupied</v>
          </cell>
          <cell r="N2539">
            <v>0</v>
          </cell>
          <cell r="O2539">
            <v>43831</v>
          </cell>
          <cell r="P2539" t="str">
            <v>Current</v>
          </cell>
        </row>
        <row r="2540">
          <cell r="B2540">
            <v>42185</v>
          </cell>
          <cell r="C2540">
            <v>19</v>
          </cell>
          <cell r="D2540" t="str">
            <v>SK</v>
          </cell>
          <cell r="E2540" t="str">
            <v>Purchase</v>
          </cell>
          <cell r="F2540" t="str">
            <v>Fixed</v>
          </cell>
          <cell r="I2540">
            <v>28.78</v>
          </cell>
          <cell r="J2540">
            <v>25.49</v>
          </cell>
          <cell r="K2540" t="str">
            <v>Conv</v>
          </cell>
          <cell r="L2540">
            <v>190631.63</v>
          </cell>
          <cell r="M2540" t="str">
            <v>Owner-Occupied</v>
          </cell>
          <cell r="N2540">
            <v>0</v>
          </cell>
          <cell r="O2540">
            <v>43831</v>
          </cell>
          <cell r="P2540" t="str">
            <v>Current</v>
          </cell>
        </row>
        <row r="2541">
          <cell r="B2541">
            <v>42493</v>
          </cell>
          <cell r="C2541">
            <v>8</v>
          </cell>
          <cell r="D2541" t="str">
            <v>BC</v>
          </cell>
          <cell r="E2541" t="str">
            <v>Purchase</v>
          </cell>
          <cell r="F2541" t="str">
            <v>ARM</v>
          </cell>
          <cell r="I2541">
            <v>33.69</v>
          </cell>
          <cell r="J2541">
            <v>26.26</v>
          </cell>
          <cell r="K2541" t="str">
            <v>Conv</v>
          </cell>
          <cell r="L2541">
            <v>232313.58</v>
          </cell>
          <cell r="M2541" t="str">
            <v>Owner-Occupied</v>
          </cell>
          <cell r="N2541">
            <v>0</v>
          </cell>
          <cell r="O2541">
            <v>43831</v>
          </cell>
          <cell r="P2541" t="str">
            <v>Current</v>
          </cell>
        </row>
        <row r="2542">
          <cell r="B2542">
            <v>41521</v>
          </cell>
          <cell r="C2542">
            <v>40</v>
          </cell>
          <cell r="D2542" t="str">
            <v>NS</v>
          </cell>
          <cell r="E2542" t="str">
            <v>Transfer</v>
          </cell>
          <cell r="F2542" t="str">
            <v>ARM</v>
          </cell>
          <cell r="I2542">
            <v>37.22</v>
          </cell>
          <cell r="J2542">
            <v>18.760000000000002</v>
          </cell>
          <cell r="K2542" t="str">
            <v>Conv</v>
          </cell>
          <cell r="L2542">
            <v>0</v>
          </cell>
          <cell r="M2542" t="str">
            <v>Owner-Occupied</v>
          </cell>
          <cell r="N2542">
            <v>4</v>
          </cell>
          <cell r="O2542">
            <v>42257</v>
          </cell>
          <cell r="P2542" t="str">
            <v>Current</v>
          </cell>
        </row>
        <row r="2543">
          <cell r="B2543">
            <v>41022</v>
          </cell>
          <cell r="C2543">
            <v>57</v>
          </cell>
          <cell r="D2543" t="str">
            <v>ON</v>
          </cell>
          <cell r="E2543" t="str">
            <v>Purchase</v>
          </cell>
          <cell r="F2543" t="str">
            <v>Fixed</v>
          </cell>
          <cell r="I2543">
            <v>31.73</v>
          </cell>
          <cell r="J2543">
            <v>28.55</v>
          </cell>
          <cell r="K2543" t="str">
            <v>HiRatio</v>
          </cell>
          <cell r="L2543">
            <v>0</v>
          </cell>
          <cell r="M2543" t="str">
            <v>Owner-Occupied</v>
          </cell>
          <cell r="N2543">
            <v>4</v>
          </cell>
          <cell r="O2543">
            <v>41025</v>
          </cell>
          <cell r="P2543" t="str">
            <v>Current</v>
          </cell>
        </row>
        <row r="2544">
          <cell r="B2544">
            <v>42641</v>
          </cell>
          <cell r="C2544">
            <v>4</v>
          </cell>
          <cell r="D2544" t="str">
            <v>BC</v>
          </cell>
          <cell r="E2544" t="str">
            <v>Purchase</v>
          </cell>
          <cell r="F2544" t="str">
            <v>Fixed</v>
          </cell>
          <cell r="I2544">
            <v>43.07</v>
          </cell>
          <cell r="J2544">
            <v>14.48</v>
          </cell>
          <cell r="K2544" t="str">
            <v>Conv</v>
          </cell>
          <cell r="L2544">
            <v>116630.76</v>
          </cell>
          <cell r="M2544" t="str">
            <v>Second Home</v>
          </cell>
          <cell r="N2544">
            <v>0</v>
          </cell>
          <cell r="O2544">
            <v>43831</v>
          </cell>
          <cell r="P2544" t="str">
            <v>Current</v>
          </cell>
        </row>
        <row r="2545">
          <cell r="B2545">
            <v>41502</v>
          </cell>
          <cell r="C2545">
            <v>41</v>
          </cell>
          <cell r="D2545" t="str">
            <v>AB</v>
          </cell>
          <cell r="E2545" t="str">
            <v>Purchase</v>
          </cell>
          <cell r="F2545" t="str">
            <v>ARM</v>
          </cell>
          <cell r="I2545">
            <v>33.43</v>
          </cell>
          <cell r="J2545">
            <v>24.27</v>
          </cell>
          <cell r="K2545" t="str">
            <v>HiRatio</v>
          </cell>
          <cell r="L2545">
            <v>490177.94</v>
          </cell>
          <cell r="M2545" t="str">
            <v>Owner-Occupied</v>
          </cell>
          <cell r="N2545">
            <v>0</v>
          </cell>
          <cell r="O2545">
            <v>43831</v>
          </cell>
          <cell r="P2545" t="str">
            <v>Current</v>
          </cell>
        </row>
        <row r="2546">
          <cell r="B2546">
            <v>42446</v>
          </cell>
          <cell r="C2546">
            <v>10</v>
          </cell>
          <cell r="D2546" t="str">
            <v>ON</v>
          </cell>
          <cell r="E2546" t="str">
            <v>Purchase</v>
          </cell>
          <cell r="F2546" t="str">
            <v>ARM</v>
          </cell>
          <cell r="I2546">
            <v>32.04</v>
          </cell>
          <cell r="J2546">
            <v>30.43</v>
          </cell>
          <cell r="K2546" t="str">
            <v>Conv</v>
          </cell>
          <cell r="L2546">
            <v>705674.18</v>
          </cell>
          <cell r="M2546" t="str">
            <v>Owner-Occupied</v>
          </cell>
          <cell r="N2546">
            <v>0</v>
          </cell>
          <cell r="O2546">
            <v>43831</v>
          </cell>
          <cell r="P2546" t="str">
            <v>Current</v>
          </cell>
        </row>
        <row r="2547">
          <cell r="B2547">
            <v>42181</v>
          </cell>
          <cell r="C2547">
            <v>19</v>
          </cell>
          <cell r="D2547" t="str">
            <v>BC</v>
          </cell>
          <cell r="E2547" t="str">
            <v>Purchase</v>
          </cell>
          <cell r="F2547" t="str">
            <v>Fixed</v>
          </cell>
          <cell r="I2547">
            <v>36.24</v>
          </cell>
          <cell r="J2547">
            <v>31.84</v>
          </cell>
          <cell r="K2547" t="str">
            <v>HiRatio</v>
          </cell>
          <cell r="L2547">
            <v>0</v>
          </cell>
          <cell r="M2547" t="str">
            <v>Owner-Occupied</v>
          </cell>
          <cell r="N2547">
            <v>4</v>
          </cell>
          <cell r="O2547">
            <v>42572</v>
          </cell>
          <cell r="P2547" t="str">
            <v>Current</v>
          </cell>
        </row>
        <row r="2548">
          <cell r="B2548">
            <v>41683</v>
          </cell>
          <cell r="C2548">
            <v>35</v>
          </cell>
          <cell r="D2548" t="str">
            <v>ON</v>
          </cell>
          <cell r="E2548" t="str">
            <v>Refinance External</v>
          </cell>
          <cell r="F2548" t="str">
            <v>ARM</v>
          </cell>
          <cell r="I2548">
            <v>36.17</v>
          </cell>
          <cell r="J2548">
            <v>21.82</v>
          </cell>
          <cell r="K2548" t="str">
            <v>Conv</v>
          </cell>
          <cell r="L2548">
            <v>0</v>
          </cell>
          <cell r="M2548" t="str">
            <v>Owner-Occupied</v>
          </cell>
          <cell r="N2548">
            <v>4</v>
          </cell>
          <cell r="O2548">
            <v>42229</v>
          </cell>
          <cell r="P2548" t="str">
            <v>Current</v>
          </cell>
        </row>
        <row r="2549">
          <cell r="B2549">
            <v>41817</v>
          </cell>
          <cell r="C2549">
            <v>31</v>
          </cell>
          <cell r="D2549" t="str">
            <v>ON</v>
          </cell>
          <cell r="E2549" t="str">
            <v>Purchase</v>
          </cell>
          <cell r="F2549" t="str">
            <v>ARM</v>
          </cell>
          <cell r="I2549">
            <v>26.56</v>
          </cell>
          <cell r="J2549">
            <v>12.91</v>
          </cell>
          <cell r="K2549" t="str">
            <v>HiRatio</v>
          </cell>
          <cell r="L2549">
            <v>0</v>
          </cell>
          <cell r="M2549" t="str">
            <v>Owner-Occupied</v>
          </cell>
          <cell r="N2549">
            <v>4</v>
          </cell>
          <cell r="O2549">
            <v>42520</v>
          </cell>
          <cell r="P2549" t="str">
            <v>Current</v>
          </cell>
        </row>
        <row r="2550">
          <cell r="B2550">
            <v>42416</v>
          </cell>
          <cell r="C2550">
            <v>11</v>
          </cell>
          <cell r="D2550" t="str">
            <v>ON</v>
          </cell>
          <cell r="E2550" t="str">
            <v>Purchase</v>
          </cell>
          <cell r="F2550" t="str">
            <v>Fixed</v>
          </cell>
          <cell r="I2550">
            <v>42.01</v>
          </cell>
          <cell r="J2550">
            <v>23.09</v>
          </cell>
          <cell r="K2550" t="str">
            <v>HiRatio</v>
          </cell>
          <cell r="L2550">
            <v>367786.99</v>
          </cell>
          <cell r="M2550" t="str">
            <v>Second Home</v>
          </cell>
          <cell r="N2550">
            <v>0</v>
          </cell>
          <cell r="O2550">
            <v>43831</v>
          </cell>
          <cell r="P2550" t="str">
            <v>Current</v>
          </cell>
        </row>
        <row r="2551">
          <cell r="B2551">
            <v>40807</v>
          </cell>
          <cell r="C2551">
            <v>64</v>
          </cell>
          <cell r="D2551" t="str">
            <v>AB</v>
          </cell>
          <cell r="E2551" t="str">
            <v>Purchase</v>
          </cell>
          <cell r="F2551" t="str">
            <v>Fixed</v>
          </cell>
          <cell r="I2551">
            <v>29.09</v>
          </cell>
          <cell r="J2551">
            <v>10.25</v>
          </cell>
          <cell r="K2551" t="str">
            <v>HiRatio</v>
          </cell>
          <cell r="L2551">
            <v>0</v>
          </cell>
          <cell r="M2551" t="str">
            <v>Owner-Occupied</v>
          </cell>
          <cell r="N2551">
            <v>4</v>
          </cell>
          <cell r="O2551">
            <v>41247</v>
          </cell>
          <cell r="P2551" t="str">
            <v>Current</v>
          </cell>
        </row>
        <row r="2552">
          <cell r="B2552">
            <v>41145</v>
          </cell>
          <cell r="C2552">
            <v>53</v>
          </cell>
          <cell r="D2552" t="str">
            <v>AB</v>
          </cell>
          <cell r="E2552" t="str">
            <v>Purchase</v>
          </cell>
          <cell r="F2552" t="str">
            <v>Fixed</v>
          </cell>
          <cell r="I2552">
            <v>34.1</v>
          </cell>
          <cell r="J2552">
            <v>25.87</v>
          </cell>
          <cell r="K2552" t="str">
            <v>HiRatio</v>
          </cell>
          <cell r="L2552">
            <v>269650.26</v>
          </cell>
          <cell r="M2552" t="str">
            <v>Owner-Occupied</v>
          </cell>
          <cell r="N2552">
            <v>0</v>
          </cell>
          <cell r="O2552">
            <v>43831</v>
          </cell>
          <cell r="P2552" t="str">
            <v>Current</v>
          </cell>
        </row>
        <row r="2553">
          <cell r="B2553">
            <v>42719</v>
          </cell>
          <cell r="C2553">
            <v>1</v>
          </cell>
          <cell r="D2553" t="str">
            <v>AB</v>
          </cell>
          <cell r="E2553" t="str">
            <v>Purchase</v>
          </cell>
          <cell r="F2553" t="str">
            <v>Fixed</v>
          </cell>
          <cell r="I2553">
            <v>39.14</v>
          </cell>
          <cell r="J2553">
            <v>38.4</v>
          </cell>
          <cell r="K2553" t="str">
            <v>Conv</v>
          </cell>
          <cell r="L2553">
            <v>383508</v>
          </cell>
          <cell r="M2553" t="str">
            <v>Owner-Occupied</v>
          </cell>
          <cell r="N2553">
            <v>0</v>
          </cell>
          <cell r="O2553">
            <v>43831</v>
          </cell>
          <cell r="P2553" t="str">
            <v>Current</v>
          </cell>
        </row>
        <row r="2554">
          <cell r="B2554">
            <v>41974</v>
          </cell>
          <cell r="C2554">
            <v>25</v>
          </cell>
          <cell r="D2554" t="str">
            <v>ON</v>
          </cell>
          <cell r="E2554" t="str">
            <v>Purchase</v>
          </cell>
          <cell r="F2554" t="str">
            <v>Fixed</v>
          </cell>
          <cell r="I2554">
            <v>32.700000000000003</v>
          </cell>
          <cell r="J2554">
            <v>31.74</v>
          </cell>
          <cell r="K2554" t="str">
            <v>HiRatio</v>
          </cell>
          <cell r="L2554">
            <v>167364.23000000001</v>
          </cell>
          <cell r="M2554" t="str">
            <v>Owner-Occupied</v>
          </cell>
          <cell r="N2554">
            <v>0</v>
          </cell>
          <cell r="O2554">
            <v>43831</v>
          </cell>
          <cell r="P2554" t="str">
            <v>Current</v>
          </cell>
        </row>
        <row r="2555">
          <cell r="B2555">
            <v>42080</v>
          </cell>
          <cell r="C2555">
            <v>22</v>
          </cell>
          <cell r="D2555" t="str">
            <v>ON</v>
          </cell>
          <cell r="E2555" t="str">
            <v>Purchase</v>
          </cell>
          <cell r="F2555" t="str">
            <v>ARM</v>
          </cell>
          <cell r="I2555">
            <v>25.6</v>
          </cell>
          <cell r="J2555">
            <v>19.97</v>
          </cell>
          <cell r="K2555" t="str">
            <v>Conv</v>
          </cell>
          <cell r="L2555">
            <v>448210.2</v>
          </cell>
          <cell r="M2555" t="str">
            <v>Owner-Occupied</v>
          </cell>
          <cell r="N2555">
            <v>0</v>
          </cell>
          <cell r="O2555">
            <v>43831</v>
          </cell>
          <cell r="P2555" t="str">
            <v>Current</v>
          </cell>
        </row>
        <row r="2556">
          <cell r="B2556">
            <v>42166</v>
          </cell>
          <cell r="C2556">
            <v>19</v>
          </cell>
          <cell r="D2556" t="str">
            <v>ON</v>
          </cell>
          <cell r="E2556" t="str">
            <v>Refinance External</v>
          </cell>
          <cell r="F2556" t="str">
            <v>Fixed</v>
          </cell>
          <cell r="I2556">
            <v>34.159999999999997</v>
          </cell>
          <cell r="J2556">
            <v>30.55</v>
          </cell>
          <cell r="K2556" t="str">
            <v>Conv</v>
          </cell>
          <cell r="L2556">
            <v>503719.42</v>
          </cell>
          <cell r="M2556" t="str">
            <v>Owner-Occupied</v>
          </cell>
          <cell r="N2556">
            <v>0</v>
          </cell>
          <cell r="O2556">
            <v>43831</v>
          </cell>
          <cell r="P2556" t="str">
            <v>Current</v>
          </cell>
        </row>
        <row r="2557">
          <cell r="B2557">
            <v>41018</v>
          </cell>
          <cell r="C2557">
            <v>57</v>
          </cell>
          <cell r="D2557" t="str">
            <v>ON</v>
          </cell>
          <cell r="E2557" t="str">
            <v>Transfer</v>
          </cell>
          <cell r="F2557" t="str">
            <v>Fixed</v>
          </cell>
          <cell r="I2557">
            <v>27.54</v>
          </cell>
          <cell r="J2557">
            <v>20.94</v>
          </cell>
          <cell r="K2557" t="str">
            <v>HiRatio</v>
          </cell>
          <cell r="L2557">
            <v>0</v>
          </cell>
          <cell r="M2557" t="str">
            <v>Owner-Occupied</v>
          </cell>
          <cell r="N2557">
            <v>4</v>
          </cell>
          <cell r="O2557">
            <v>42241</v>
          </cell>
          <cell r="P2557" t="str">
            <v>Current</v>
          </cell>
        </row>
        <row r="2558">
          <cell r="B2558">
            <v>40753</v>
          </cell>
          <cell r="C2558">
            <v>66</v>
          </cell>
          <cell r="D2558" t="str">
            <v>ON</v>
          </cell>
          <cell r="E2558" t="str">
            <v>Refinance External</v>
          </cell>
          <cell r="F2558" t="str">
            <v>Fixed</v>
          </cell>
          <cell r="I2558">
            <v>27.57</v>
          </cell>
          <cell r="J2558">
            <v>27.57</v>
          </cell>
          <cell r="K2558" t="str">
            <v>HiRatio</v>
          </cell>
          <cell r="L2558">
            <v>0</v>
          </cell>
          <cell r="M2558" t="str">
            <v>Owner-Occupied</v>
          </cell>
          <cell r="N2558">
            <v>4</v>
          </cell>
          <cell r="O2558">
            <v>41914</v>
          </cell>
          <cell r="P2558" t="str">
            <v>Current</v>
          </cell>
        </row>
        <row r="2559">
          <cell r="B2559">
            <v>41703</v>
          </cell>
          <cell r="C2559">
            <v>34</v>
          </cell>
          <cell r="D2559" t="str">
            <v>ON</v>
          </cell>
          <cell r="E2559" t="str">
            <v>Purchase</v>
          </cell>
          <cell r="F2559" t="str">
            <v>Fixed</v>
          </cell>
          <cell r="I2559">
            <v>26.12</v>
          </cell>
          <cell r="J2559">
            <v>20.32</v>
          </cell>
          <cell r="K2559" t="str">
            <v>HiRatio</v>
          </cell>
          <cell r="L2559">
            <v>277684.98</v>
          </cell>
          <cell r="M2559" t="str">
            <v>Owner-Occupied</v>
          </cell>
          <cell r="N2559">
            <v>0</v>
          </cell>
          <cell r="O2559">
            <v>43831</v>
          </cell>
          <cell r="P2559" t="str">
            <v>Current</v>
          </cell>
        </row>
        <row r="2560">
          <cell r="B2560">
            <v>41520</v>
          </cell>
          <cell r="C2560">
            <v>40</v>
          </cell>
          <cell r="D2560" t="str">
            <v>ON</v>
          </cell>
          <cell r="E2560" t="str">
            <v>Purchase</v>
          </cell>
          <cell r="F2560" t="str">
            <v>Fixed</v>
          </cell>
          <cell r="I2560">
            <v>39.090000000000003</v>
          </cell>
          <cell r="J2560">
            <v>33.43</v>
          </cell>
          <cell r="K2560" t="str">
            <v>HiRatio</v>
          </cell>
          <cell r="L2560">
            <v>0</v>
          </cell>
          <cell r="M2560" t="str">
            <v>Owner-Occupied</v>
          </cell>
          <cell r="N2560">
            <v>4</v>
          </cell>
          <cell r="O2560">
            <v>42296</v>
          </cell>
          <cell r="P2560" t="str">
            <v>Current</v>
          </cell>
        </row>
        <row r="2561">
          <cell r="B2561">
            <v>40862</v>
          </cell>
          <cell r="C2561">
            <v>62</v>
          </cell>
          <cell r="D2561" t="str">
            <v>AB</v>
          </cell>
          <cell r="E2561" t="str">
            <v>Purchase with Improvements</v>
          </cell>
          <cell r="F2561" t="str">
            <v>Fixed</v>
          </cell>
          <cell r="I2561">
            <v>32.83</v>
          </cell>
          <cell r="J2561">
            <v>29.58</v>
          </cell>
          <cell r="K2561" t="str">
            <v>HiRatio</v>
          </cell>
          <cell r="L2561">
            <v>0</v>
          </cell>
          <cell r="M2561" t="str">
            <v>Owner-Occupied</v>
          </cell>
          <cell r="N2561">
            <v>4</v>
          </cell>
          <cell r="O2561">
            <v>42244</v>
          </cell>
          <cell r="P2561" t="str">
            <v>Current</v>
          </cell>
        </row>
        <row r="2562">
          <cell r="B2562">
            <v>42555</v>
          </cell>
          <cell r="C2562">
            <v>6</v>
          </cell>
          <cell r="D2562" t="str">
            <v>ON</v>
          </cell>
          <cell r="E2562" t="str">
            <v>Purchase</v>
          </cell>
          <cell r="F2562" t="str">
            <v>Fixed</v>
          </cell>
          <cell r="I2562">
            <v>43.95</v>
          </cell>
          <cell r="J2562">
            <v>32.29</v>
          </cell>
          <cell r="K2562" t="str">
            <v>HiRatio</v>
          </cell>
          <cell r="L2562">
            <v>299159.28000000003</v>
          </cell>
          <cell r="M2562" t="str">
            <v>Owner-Occupied</v>
          </cell>
          <cell r="N2562">
            <v>0</v>
          </cell>
          <cell r="O2562">
            <v>43831</v>
          </cell>
          <cell r="P2562" t="str">
            <v>Current</v>
          </cell>
        </row>
        <row r="2563">
          <cell r="B2563">
            <v>40746</v>
          </cell>
          <cell r="C2563">
            <v>66</v>
          </cell>
          <cell r="D2563" t="str">
            <v>BC</v>
          </cell>
          <cell r="E2563" t="str">
            <v>Refinance External</v>
          </cell>
          <cell r="F2563" t="str">
            <v>Fixed</v>
          </cell>
          <cell r="I2563">
            <v>43.21</v>
          </cell>
          <cell r="J2563">
            <v>35.42</v>
          </cell>
          <cell r="K2563" t="str">
            <v>HiRatio</v>
          </cell>
          <cell r="L2563">
            <v>237734.49</v>
          </cell>
          <cell r="M2563" t="str">
            <v>Owner-Occupied</v>
          </cell>
          <cell r="N2563">
            <v>0</v>
          </cell>
          <cell r="O2563">
            <v>43831</v>
          </cell>
          <cell r="P2563" t="str">
            <v>Current</v>
          </cell>
        </row>
        <row r="2564">
          <cell r="B2564">
            <v>42163</v>
          </cell>
          <cell r="C2564">
            <v>19</v>
          </cell>
          <cell r="D2564" t="str">
            <v>ON</v>
          </cell>
          <cell r="E2564" t="str">
            <v>Refinance External</v>
          </cell>
          <cell r="F2564" t="str">
            <v>Fixed</v>
          </cell>
          <cell r="I2564">
            <v>43.8</v>
          </cell>
          <cell r="J2564">
            <v>24.7</v>
          </cell>
          <cell r="K2564" t="str">
            <v>Conv</v>
          </cell>
          <cell r="L2564">
            <v>341342.81</v>
          </cell>
          <cell r="M2564" t="str">
            <v>Owner-Occupied</v>
          </cell>
          <cell r="N2564">
            <v>0</v>
          </cell>
          <cell r="O2564">
            <v>43831</v>
          </cell>
          <cell r="P2564" t="str">
            <v>Current</v>
          </cell>
        </row>
        <row r="2565">
          <cell r="B2565">
            <v>42125</v>
          </cell>
          <cell r="C2565">
            <v>20</v>
          </cell>
          <cell r="D2565" t="str">
            <v>AB</v>
          </cell>
          <cell r="E2565" t="str">
            <v>Purchase</v>
          </cell>
          <cell r="F2565" t="str">
            <v>Fixed</v>
          </cell>
          <cell r="I2565">
            <v>34.159999999999997</v>
          </cell>
          <cell r="J2565">
            <v>15.6</v>
          </cell>
          <cell r="K2565" t="str">
            <v>HiRatio</v>
          </cell>
          <cell r="L2565">
            <v>433620.24</v>
          </cell>
          <cell r="M2565" t="str">
            <v>Owner-Occupied</v>
          </cell>
          <cell r="N2565">
            <v>0</v>
          </cell>
          <cell r="O2565">
            <v>43831</v>
          </cell>
          <cell r="P2565" t="str">
            <v>Current</v>
          </cell>
        </row>
        <row r="2566">
          <cell r="B2566">
            <v>41110</v>
          </cell>
          <cell r="C2566">
            <v>54</v>
          </cell>
          <cell r="D2566" t="str">
            <v>ON</v>
          </cell>
          <cell r="E2566" t="str">
            <v>Refinance External</v>
          </cell>
          <cell r="F2566" t="str">
            <v>Fixed</v>
          </cell>
          <cell r="I2566">
            <v>30.87</v>
          </cell>
          <cell r="J2566">
            <v>11.72</v>
          </cell>
          <cell r="K2566" t="str">
            <v>HiRatio</v>
          </cell>
          <cell r="L2566">
            <v>169252.18</v>
          </cell>
          <cell r="M2566" t="str">
            <v>Owner-Occupied</v>
          </cell>
          <cell r="N2566">
            <v>0</v>
          </cell>
          <cell r="O2566">
            <v>43831</v>
          </cell>
          <cell r="P2566" t="str">
            <v>Current</v>
          </cell>
        </row>
        <row r="2567">
          <cell r="B2567">
            <v>41967</v>
          </cell>
          <cell r="C2567">
            <v>26</v>
          </cell>
          <cell r="D2567" t="str">
            <v>AB</v>
          </cell>
          <cell r="E2567" t="str">
            <v>Purchase</v>
          </cell>
          <cell r="F2567" t="str">
            <v>Fixed</v>
          </cell>
          <cell r="I2567">
            <v>43.42</v>
          </cell>
          <cell r="J2567">
            <v>31.88</v>
          </cell>
          <cell r="K2567" t="str">
            <v>HiRatio</v>
          </cell>
          <cell r="L2567">
            <v>234361.12</v>
          </cell>
          <cell r="M2567" t="str">
            <v>Owner-Occupied</v>
          </cell>
          <cell r="N2567">
            <v>0</v>
          </cell>
          <cell r="O2567">
            <v>43831</v>
          </cell>
          <cell r="P2567" t="str">
            <v>Current</v>
          </cell>
        </row>
        <row r="2568">
          <cell r="B2568">
            <v>41709</v>
          </cell>
          <cell r="C2568">
            <v>34</v>
          </cell>
          <cell r="D2568" t="str">
            <v>AB</v>
          </cell>
          <cell r="E2568" t="str">
            <v>Purchase</v>
          </cell>
          <cell r="F2568" t="str">
            <v>ARM</v>
          </cell>
          <cell r="I2568">
            <v>30.23</v>
          </cell>
          <cell r="J2568">
            <v>25.09</v>
          </cell>
          <cell r="K2568" t="str">
            <v>HiRatio</v>
          </cell>
          <cell r="L2568">
            <v>581684.97</v>
          </cell>
          <cell r="M2568" t="str">
            <v>Owner-Occupied</v>
          </cell>
          <cell r="N2568">
            <v>0</v>
          </cell>
          <cell r="O2568">
            <v>43831</v>
          </cell>
          <cell r="P2568" t="str">
            <v>Current</v>
          </cell>
        </row>
        <row r="2569">
          <cell r="B2569">
            <v>42465</v>
          </cell>
          <cell r="C2569">
            <v>9</v>
          </cell>
          <cell r="D2569" t="str">
            <v>ON</v>
          </cell>
          <cell r="E2569" t="str">
            <v>Transfer</v>
          </cell>
          <cell r="F2569" t="str">
            <v>Fixed</v>
          </cell>
          <cell r="I2569">
            <v>43.55</v>
          </cell>
          <cell r="J2569">
            <v>27.87</v>
          </cell>
          <cell r="K2569" t="str">
            <v>Conv</v>
          </cell>
          <cell r="L2569">
            <v>198780.42</v>
          </cell>
          <cell r="M2569" t="str">
            <v>Owner-Occupied</v>
          </cell>
          <cell r="N2569">
            <v>0</v>
          </cell>
          <cell r="O2569">
            <v>43831</v>
          </cell>
          <cell r="P2569" t="str">
            <v>Current</v>
          </cell>
        </row>
        <row r="2570">
          <cell r="B2570">
            <v>41131</v>
          </cell>
          <cell r="C2570">
            <v>53</v>
          </cell>
          <cell r="D2570" t="str">
            <v>AB</v>
          </cell>
          <cell r="E2570" t="str">
            <v>Purchase</v>
          </cell>
          <cell r="F2570" t="str">
            <v>Fixed</v>
          </cell>
          <cell r="I2570">
            <v>31</v>
          </cell>
          <cell r="J2570">
            <v>20.89</v>
          </cell>
          <cell r="K2570" t="str">
            <v>HiRatio</v>
          </cell>
          <cell r="L2570">
            <v>0</v>
          </cell>
          <cell r="M2570" t="str">
            <v>Owner-Occupied</v>
          </cell>
          <cell r="N2570">
            <v>4</v>
          </cell>
          <cell r="O2570">
            <v>41912</v>
          </cell>
          <cell r="P2570" t="str">
            <v>Current</v>
          </cell>
        </row>
        <row r="2571">
          <cell r="B2571">
            <v>41611</v>
          </cell>
          <cell r="C2571">
            <v>37</v>
          </cell>
          <cell r="D2571" t="str">
            <v>NB</v>
          </cell>
          <cell r="E2571" t="str">
            <v>Purchase</v>
          </cell>
          <cell r="F2571" t="str">
            <v>Fixed</v>
          </cell>
          <cell r="I2571">
            <v>42.62</v>
          </cell>
          <cell r="J2571">
            <v>24.33</v>
          </cell>
          <cell r="K2571" t="str">
            <v>Conv</v>
          </cell>
          <cell r="L2571">
            <v>0</v>
          </cell>
          <cell r="M2571" t="str">
            <v>Owner-Occupied</v>
          </cell>
          <cell r="N2571">
            <v>4</v>
          </cell>
          <cell r="O2571">
            <v>42444</v>
          </cell>
          <cell r="P2571" t="str">
            <v>Current</v>
          </cell>
        </row>
        <row r="2572">
          <cell r="B2572">
            <v>41173</v>
          </cell>
          <cell r="C2572">
            <v>52</v>
          </cell>
          <cell r="D2572" t="str">
            <v>BC</v>
          </cell>
          <cell r="E2572" t="str">
            <v>Purchase</v>
          </cell>
          <cell r="F2572" t="str">
            <v>Fixed</v>
          </cell>
          <cell r="I2572">
            <v>26.76</v>
          </cell>
          <cell r="J2572">
            <v>20.58</v>
          </cell>
          <cell r="K2572" t="str">
            <v>HiRatio</v>
          </cell>
          <cell r="L2572">
            <v>252445.41</v>
          </cell>
          <cell r="M2572" t="str">
            <v>Owner-Occupied</v>
          </cell>
          <cell r="N2572">
            <v>0</v>
          </cell>
          <cell r="O2572">
            <v>43831</v>
          </cell>
          <cell r="P2572" t="str">
            <v>Current</v>
          </cell>
        </row>
        <row r="2573">
          <cell r="B2573">
            <v>42153</v>
          </cell>
          <cell r="C2573">
            <v>20</v>
          </cell>
          <cell r="D2573" t="str">
            <v>ON</v>
          </cell>
          <cell r="E2573" t="str">
            <v>Refinance External</v>
          </cell>
          <cell r="F2573" t="str">
            <v>Fixed</v>
          </cell>
          <cell r="I2573">
            <v>34.020000000000003</v>
          </cell>
          <cell r="J2573">
            <v>27.74</v>
          </cell>
          <cell r="K2573" t="str">
            <v>Conv</v>
          </cell>
          <cell r="L2573">
            <v>0</v>
          </cell>
          <cell r="M2573" t="str">
            <v>Owner-Occupied</v>
          </cell>
          <cell r="N2573">
            <v>4</v>
          </cell>
          <cell r="O2573">
            <v>42670</v>
          </cell>
          <cell r="P2573" t="str">
            <v>Current</v>
          </cell>
        </row>
        <row r="2574">
          <cell r="B2574">
            <v>41729</v>
          </cell>
          <cell r="C2574">
            <v>34</v>
          </cell>
          <cell r="D2574" t="str">
            <v>ON</v>
          </cell>
          <cell r="E2574" t="str">
            <v>Purchase</v>
          </cell>
          <cell r="F2574" t="str">
            <v>ARM</v>
          </cell>
          <cell r="I2574">
            <v>35.08</v>
          </cell>
          <cell r="J2574">
            <v>26.34</v>
          </cell>
          <cell r="K2574" t="str">
            <v>HiRatio</v>
          </cell>
          <cell r="L2574">
            <v>238015.84</v>
          </cell>
          <cell r="M2574" t="str">
            <v>Owner-Occupied</v>
          </cell>
          <cell r="N2574">
            <v>0</v>
          </cell>
          <cell r="O2574">
            <v>43831</v>
          </cell>
          <cell r="P2574" t="str">
            <v>Current</v>
          </cell>
        </row>
        <row r="2575">
          <cell r="B2575">
            <v>41074</v>
          </cell>
          <cell r="C2575">
            <v>55</v>
          </cell>
          <cell r="D2575" t="str">
            <v>BC</v>
          </cell>
          <cell r="E2575" t="str">
            <v>Purchase</v>
          </cell>
          <cell r="F2575" t="str">
            <v>Fixed</v>
          </cell>
          <cell r="I2575">
            <v>27.38</v>
          </cell>
          <cell r="J2575">
            <v>27.34</v>
          </cell>
          <cell r="K2575" t="str">
            <v>HiRatio</v>
          </cell>
          <cell r="L2575">
            <v>423221.48</v>
          </cell>
          <cell r="M2575" t="str">
            <v>Owner-Occupied</v>
          </cell>
          <cell r="N2575">
            <v>0</v>
          </cell>
          <cell r="O2575">
            <v>43831</v>
          </cell>
          <cell r="P2575" t="str">
            <v>Current</v>
          </cell>
        </row>
        <row r="2576">
          <cell r="B2576">
            <v>42397</v>
          </cell>
          <cell r="C2576">
            <v>12</v>
          </cell>
          <cell r="D2576" t="str">
            <v>ON</v>
          </cell>
          <cell r="E2576" t="str">
            <v>Purchase</v>
          </cell>
          <cell r="F2576" t="str">
            <v>Fixed</v>
          </cell>
          <cell r="I2576">
            <v>35.99</v>
          </cell>
          <cell r="J2576">
            <v>35.24</v>
          </cell>
          <cell r="K2576" t="str">
            <v>Conv</v>
          </cell>
          <cell r="L2576">
            <v>299725.38</v>
          </cell>
          <cell r="M2576" t="str">
            <v>Owner-Occupied</v>
          </cell>
          <cell r="N2576">
            <v>0</v>
          </cell>
          <cell r="O2576">
            <v>43831</v>
          </cell>
          <cell r="P2576" t="str">
            <v>Current</v>
          </cell>
        </row>
        <row r="2577">
          <cell r="B2577">
            <v>42026</v>
          </cell>
          <cell r="C2577">
            <v>24</v>
          </cell>
          <cell r="D2577" t="str">
            <v>AB</v>
          </cell>
          <cell r="E2577" t="str">
            <v>Transfer</v>
          </cell>
          <cell r="F2577" t="str">
            <v>Fixed</v>
          </cell>
          <cell r="I2577">
            <v>20.170000000000002</v>
          </cell>
          <cell r="J2577">
            <v>18.82</v>
          </cell>
          <cell r="K2577" t="str">
            <v>HiRatio</v>
          </cell>
          <cell r="L2577">
            <v>169662.72</v>
          </cell>
          <cell r="M2577" t="str">
            <v>Owner-Occupied</v>
          </cell>
          <cell r="N2577">
            <v>0</v>
          </cell>
          <cell r="O2577">
            <v>43831</v>
          </cell>
          <cell r="P2577" t="str">
            <v>Current</v>
          </cell>
        </row>
        <row r="2578">
          <cell r="B2578">
            <v>40976</v>
          </cell>
          <cell r="C2578">
            <v>58</v>
          </cell>
          <cell r="D2578" t="str">
            <v>ON</v>
          </cell>
          <cell r="E2578" t="str">
            <v>Refinance External</v>
          </cell>
          <cell r="F2578" t="str">
            <v>Fixed</v>
          </cell>
          <cell r="I2578">
            <v>18.440000000000001</v>
          </cell>
          <cell r="J2578">
            <v>14.38</v>
          </cell>
          <cell r="K2578" t="str">
            <v>HiRatio</v>
          </cell>
          <cell r="L2578">
            <v>0</v>
          </cell>
          <cell r="M2578" t="str">
            <v>Owner-Occupied</v>
          </cell>
          <cell r="N2578">
            <v>4</v>
          </cell>
          <cell r="O2578">
            <v>41760</v>
          </cell>
          <cell r="P2578" t="str">
            <v>Current</v>
          </cell>
        </row>
        <row r="2579">
          <cell r="B2579">
            <v>42286</v>
          </cell>
          <cell r="C2579">
            <v>15</v>
          </cell>
          <cell r="D2579" t="str">
            <v>ON</v>
          </cell>
          <cell r="E2579" t="str">
            <v>Refinance External</v>
          </cell>
          <cell r="F2579" t="str">
            <v>ARM</v>
          </cell>
          <cell r="I2579">
            <v>21.8</v>
          </cell>
          <cell r="J2579">
            <v>9.99</v>
          </cell>
          <cell r="K2579" t="str">
            <v>Conv</v>
          </cell>
          <cell r="L2579">
            <v>219226.86</v>
          </cell>
          <cell r="M2579" t="str">
            <v>Owner-Occupied</v>
          </cell>
          <cell r="N2579">
            <v>0</v>
          </cell>
          <cell r="O2579">
            <v>43831</v>
          </cell>
          <cell r="P2579" t="str">
            <v>Current</v>
          </cell>
        </row>
        <row r="2580">
          <cell r="B2580">
            <v>41086</v>
          </cell>
          <cell r="C2580">
            <v>55</v>
          </cell>
          <cell r="D2580" t="str">
            <v>ON</v>
          </cell>
          <cell r="E2580" t="str">
            <v>Purchase</v>
          </cell>
          <cell r="F2580" t="str">
            <v>Fixed</v>
          </cell>
          <cell r="I2580">
            <v>41.47</v>
          </cell>
          <cell r="J2580">
            <v>13.87</v>
          </cell>
          <cell r="K2580" t="str">
            <v>Conv</v>
          </cell>
          <cell r="L2580">
            <v>0</v>
          </cell>
          <cell r="M2580" t="str">
            <v>Rental</v>
          </cell>
          <cell r="N2580">
            <v>4</v>
          </cell>
          <cell r="O2580">
            <v>41820</v>
          </cell>
          <cell r="P2580" t="str">
            <v>Current</v>
          </cell>
        </row>
        <row r="2581">
          <cell r="B2581">
            <v>41880</v>
          </cell>
          <cell r="C2581">
            <v>29</v>
          </cell>
          <cell r="D2581" t="str">
            <v>ON</v>
          </cell>
          <cell r="E2581" t="str">
            <v>Purchase</v>
          </cell>
          <cell r="F2581" t="str">
            <v>ARM</v>
          </cell>
          <cell r="I2581">
            <v>37.049999999999997</v>
          </cell>
          <cell r="J2581">
            <v>26.38</v>
          </cell>
          <cell r="K2581" t="str">
            <v>HiRatio</v>
          </cell>
          <cell r="L2581">
            <v>159191.43</v>
          </cell>
          <cell r="M2581" t="str">
            <v>Owner-Occupied</v>
          </cell>
          <cell r="N2581">
            <v>0</v>
          </cell>
          <cell r="O2581">
            <v>43831</v>
          </cell>
          <cell r="P2581" t="str">
            <v>Current</v>
          </cell>
        </row>
        <row r="2582">
          <cell r="B2582">
            <v>42025</v>
          </cell>
          <cell r="C2582">
            <v>24</v>
          </cell>
          <cell r="D2582" t="str">
            <v>BC</v>
          </cell>
          <cell r="E2582" t="str">
            <v>Transfer</v>
          </cell>
          <cell r="F2582" t="str">
            <v>ARM</v>
          </cell>
          <cell r="I2582">
            <v>36.42</v>
          </cell>
          <cell r="J2582">
            <v>11.23</v>
          </cell>
          <cell r="K2582" t="str">
            <v>Conv</v>
          </cell>
          <cell r="L2582">
            <v>338999.19</v>
          </cell>
          <cell r="M2582" t="str">
            <v>Owner-Occupied</v>
          </cell>
          <cell r="N2582">
            <v>0</v>
          </cell>
          <cell r="O2582">
            <v>43831</v>
          </cell>
          <cell r="P2582" t="str">
            <v>Current</v>
          </cell>
        </row>
        <row r="2583">
          <cell r="B2583">
            <v>42488</v>
          </cell>
          <cell r="C2583">
            <v>9</v>
          </cell>
          <cell r="D2583" t="str">
            <v>ON</v>
          </cell>
          <cell r="E2583" t="str">
            <v>Purchase</v>
          </cell>
          <cell r="F2583" t="str">
            <v>ARM</v>
          </cell>
          <cell r="I2583">
            <v>35.29</v>
          </cell>
          <cell r="J2583">
            <v>28.65</v>
          </cell>
          <cell r="K2583" t="str">
            <v>Conv</v>
          </cell>
          <cell r="L2583">
            <v>363599.59</v>
          </cell>
          <cell r="M2583" t="str">
            <v>Owner-Occupied</v>
          </cell>
          <cell r="N2583">
            <v>0</v>
          </cell>
          <cell r="O2583">
            <v>43831</v>
          </cell>
          <cell r="P2583" t="str">
            <v>Current</v>
          </cell>
        </row>
        <row r="2584">
          <cell r="B2584">
            <v>42135</v>
          </cell>
          <cell r="C2584">
            <v>20</v>
          </cell>
          <cell r="D2584" t="str">
            <v>SK</v>
          </cell>
          <cell r="E2584" t="str">
            <v>Refinance External</v>
          </cell>
          <cell r="F2584" t="str">
            <v>Fixed</v>
          </cell>
          <cell r="I2584">
            <v>39.42</v>
          </cell>
          <cell r="J2584">
            <v>31.3</v>
          </cell>
          <cell r="K2584" t="str">
            <v>Conv</v>
          </cell>
          <cell r="L2584">
            <v>240410.4</v>
          </cell>
          <cell r="M2584" t="str">
            <v>Owner-Occupied</v>
          </cell>
          <cell r="N2584">
            <v>0</v>
          </cell>
          <cell r="O2584">
            <v>43831</v>
          </cell>
          <cell r="P2584" t="str">
            <v>60-89</v>
          </cell>
        </row>
        <row r="2585">
          <cell r="B2585">
            <v>42605</v>
          </cell>
          <cell r="C2585">
            <v>5</v>
          </cell>
          <cell r="D2585" t="str">
            <v>ON</v>
          </cell>
          <cell r="E2585" t="str">
            <v>Purchase</v>
          </cell>
          <cell r="F2585" t="str">
            <v>Fixed</v>
          </cell>
          <cell r="I2585">
            <v>39.68</v>
          </cell>
          <cell r="J2585">
            <v>33.799999999999997</v>
          </cell>
          <cell r="K2585" t="str">
            <v>HiRatio</v>
          </cell>
          <cell r="L2585">
            <v>445261.03</v>
          </cell>
          <cell r="M2585" t="str">
            <v>Owner-Occupied</v>
          </cell>
          <cell r="N2585">
            <v>0</v>
          </cell>
          <cell r="O2585">
            <v>43831</v>
          </cell>
          <cell r="P2585" t="str">
            <v>Current</v>
          </cell>
        </row>
        <row r="2586">
          <cell r="B2586">
            <v>42025</v>
          </cell>
          <cell r="C2586">
            <v>24</v>
          </cell>
          <cell r="D2586" t="str">
            <v>ON</v>
          </cell>
          <cell r="E2586" t="str">
            <v>Purchase</v>
          </cell>
          <cell r="F2586" t="str">
            <v>Fixed</v>
          </cell>
          <cell r="I2586">
            <v>32.35</v>
          </cell>
          <cell r="J2586">
            <v>31.55</v>
          </cell>
          <cell r="K2586" t="str">
            <v>HiRatio</v>
          </cell>
          <cell r="L2586">
            <v>354318.76</v>
          </cell>
          <cell r="M2586" t="str">
            <v>Owner-Occupied</v>
          </cell>
          <cell r="N2586">
            <v>0</v>
          </cell>
          <cell r="O2586">
            <v>43831</v>
          </cell>
          <cell r="P2586" t="str">
            <v>Current</v>
          </cell>
        </row>
        <row r="2587">
          <cell r="B2587">
            <v>41796</v>
          </cell>
          <cell r="C2587">
            <v>31</v>
          </cell>
          <cell r="D2587" t="str">
            <v>AB</v>
          </cell>
          <cell r="E2587" t="str">
            <v>Refinance External</v>
          </cell>
          <cell r="F2587" t="str">
            <v>ARM</v>
          </cell>
          <cell r="I2587">
            <v>22.87</v>
          </cell>
          <cell r="J2587">
            <v>16.809999999999999</v>
          </cell>
          <cell r="K2587" t="str">
            <v>Conv</v>
          </cell>
          <cell r="L2587">
            <v>305615.44</v>
          </cell>
          <cell r="M2587" t="str">
            <v>Owner-Occupied</v>
          </cell>
          <cell r="N2587">
            <v>0</v>
          </cell>
          <cell r="O2587">
            <v>43831</v>
          </cell>
          <cell r="P2587" t="str">
            <v>Current</v>
          </cell>
        </row>
        <row r="2588">
          <cell r="B2588">
            <v>42397</v>
          </cell>
          <cell r="C2588">
            <v>12</v>
          </cell>
          <cell r="D2588" t="str">
            <v>ON</v>
          </cell>
          <cell r="E2588" t="str">
            <v>Purchase</v>
          </cell>
          <cell r="F2588" t="str">
            <v>ARM</v>
          </cell>
          <cell r="I2588">
            <v>28.18</v>
          </cell>
          <cell r="J2588">
            <v>28.07</v>
          </cell>
          <cell r="K2588" t="str">
            <v>HiRatio</v>
          </cell>
          <cell r="L2588">
            <v>522651.99</v>
          </cell>
          <cell r="M2588" t="str">
            <v>Owner-Occupied</v>
          </cell>
          <cell r="N2588">
            <v>0</v>
          </cell>
          <cell r="O2588">
            <v>43831</v>
          </cell>
          <cell r="P2588" t="str">
            <v>Current</v>
          </cell>
        </row>
        <row r="2589">
          <cell r="B2589">
            <v>40966</v>
          </cell>
          <cell r="C2589">
            <v>59</v>
          </cell>
          <cell r="D2589" t="str">
            <v>ON</v>
          </cell>
          <cell r="E2589" t="str">
            <v>Purchase</v>
          </cell>
          <cell r="F2589" t="str">
            <v>Fixed</v>
          </cell>
          <cell r="I2589">
            <v>43</v>
          </cell>
          <cell r="J2589">
            <v>30.31</v>
          </cell>
          <cell r="K2589" t="str">
            <v>HiRatio</v>
          </cell>
          <cell r="L2589">
            <v>0</v>
          </cell>
          <cell r="M2589" t="str">
            <v>Owner-Occupied</v>
          </cell>
          <cell r="N2589">
            <v>4</v>
          </cell>
          <cell r="O2589">
            <v>42243</v>
          </cell>
          <cell r="P2589" t="str">
            <v>Current</v>
          </cell>
        </row>
        <row r="2590">
          <cell r="B2590">
            <v>42145</v>
          </cell>
          <cell r="C2590">
            <v>20</v>
          </cell>
          <cell r="D2590" t="str">
            <v>BC</v>
          </cell>
          <cell r="E2590" t="str">
            <v>Purchase</v>
          </cell>
          <cell r="F2590" t="str">
            <v>ARM</v>
          </cell>
          <cell r="I2590">
            <v>35.549999999999997</v>
          </cell>
          <cell r="J2590">
            <v>20.98</v>
          </cell>
          <cell r="K2590" t="str">
            <v>HiRatio</v>
          </cell>
          <cell r="L2590">
            <v>130720.58</v>
          </cell>
          <cell r="M2590" t="str">
            <v>Owner-Occupied</v>
          </cell>
          <cell r="N2590">
            <v>0</v>
          </cell>
          <cell r="O2590">
            <v>43831</v>
          </cell>
          <cell r="P2590" t="str">
            <v>Current</v>
          </cell>
        </row>
        <row r="2591">
          <cell r="B2591">
            <v>42458</v>
          </cell>
          <cell r="C2591">
            <v>10</v>
          </cell>
          <cell r="D2591" t="str">
            <v>ON</v>
          </cell>
          <cell r="E2591" t="str">
            <v>Purchase</v>
          </cell>
          <cell r="F2591" t="str">
            <v>Fixed</v>
          </cell>
          <cell r="I2591">
            <v>37.700000000000003</v>
          </cell>
          <cell r="J2591">
            <v>22.12</v>
          </cell>
          <cell r="K2591" t="str">
            <v>Conv</v>
          </cell>
          <cell r="L2591">
            <v>506968.13</v>
          </cell>
          <cell r="M2591" t="str">
            <v>Owner-Occupied</v>
          </cell>
          <cell r="N2591">
            <v>0</v>
          </cell>
          <cell r="O2591">
            <v>43831</v>
          </cell>
          <cell r="P2591" t="str">
            <v>Current</v>
          </cell>
        </row>
        <row r="2592">
          <cell r="B2592">
            <v>41730</v>
          </cell>
          <cell r="C2592">
            <v>33</v>
          </cell>
          <cell r="D2592" t="str">
            <v>AB</v>
          </cell>
          <cell r="E2592" t="str">
            <v>Purchase</v>
          </cell>
          <cell r="F2592" t="str">
            <v>Fixed</v>
          </cell>
          <cell r="I2592">
            <v>41.37</v>
          </cell>
          <cell r="J2592">
            <v>29.34</v>
          </cell>
          <cell r="K2592" t="str">
            <v>HiRatio</v>
          </cell>
          <cell r="L2592">
            <v>208953.56</v>
          </cell>
          <cell r="M2592" t="str">
            <v>Owner-Occupied</v>
          </cell>
          <cell r="N2592">
            <v>0</v>
          </cell>
          <cell r="O2592">
            <v>43831</v>
          </cell>
          <cell r="P2592" t="str">
            <v>Current</v>
          </cell>
        </row>
        <row r="2593">
          <cell r="B2593">
            <v>40871</v>
          </cell>
          <cell r="C2593">
            <v>62</v>
          </cell>
          <cell r="D2593" t="str">
            <v>AB</v>
          </cell>
          <cell r="E2593" t="str">
            <v>Refinance External</v>
          </cell>
          <cell r="F2593" t="str">
            <v>Fixed</v>
          </cell>
          <cell r="I2593">
            <v>38.85</v>
          </cell>
          <cell r="J2593">
            <v>32.47</v>
          </cell>
          <cell r="K2593" t="str">
            <v>HiRatio</v>
          </cell>
          <cell r="L2593">
            <v>0</v>
          </cell>
          <cell r="M2593" t="str">
            <v>Owner-Occupied</v>
          </cell>
          <cell r="N2593">
            <v>4</v>
          </cell>
          <cell r="O2593">
            <v>42129</v>
          </cell>
          <cell r="P2593" t="str">
            <v>Current</v>
          </cell>
        </row>
        <row r="2594">
          <cell r="B2594">
            <v>41880</v>
          </cell>
          <cell r="C2594">
            <v>29</v>
          </cell>
          <cell r="D2594" t="str">
            <v>ON</v>
          </cell>
          <cell r="E2594" t="str">
            <v>Purchase</v>
          </cell>
          <cell r="F2594" t="str">
            <v>Fixed</v>
          </cell>
          <cell r="I2594">
            <v>34.68</v>
          </cell>
          <cell r="J2594">
            <v>33.659999999999997</v>
          </cell>
          <cell r="K2594" t="str">
            <v>Conv</v>
          </cell>
          <cell r="L2594">
            <v>427357.44</v>
          </cell>
          <cell r="M2594" t="str">
            <v>Owner-Occupied</v>
          </cell>
          <cell r="N2594">
            <v>0</v>
          </cell>
          <cell r="O2594">
            <v>43831</v>
          </cell>
          <cell r="P2594" t="str">
            <v>Current</v>
          </cell>
        </row>
        <row r="2595">
          <cell r="B2595">
            <v>40574</v>
          </cell>
          <cell r="C2595">
            <v>72</v>
          </cell>
          <cell r="D2595" t="str">
            <v>AB</v>
          </cell>
          <cell r="E2595" t="str">
            <v>Purchase</v>
          </cell>
          <cell r="F2595" t="str">
            <v>Fixed</v>
          </cell>
          <cell r="I2595">
            <v>34.35</v>
          </cell>
          <cell r="J2595">
            <v>18.989999999999998</v>
          </cell>
          <cell r="K2595" t="str">
            <v>HiRatio</v>
          </cell>
          <cell r="L2595">
            <v>0</v>
          </cell>
          <cell r="M2595" t="str">
            <v>Owner-Occupied</v>
          </cell>
          <cell r="N2595">
            <v>4</v>
          </cell>
          <cell r="O2595">
            <v>41193</v>
          </cell>
          <cell r="P2595" t="str">
            <v>Current</v>
          </cell>
        </row>
        <row r="2596">
          <cell r="B2596">
            <v>42306</v>
          </cell>
          <cell r="C2596">
            <v>15</v>
          </cell>
          <cell r="D2596" t="str">
            <v>ON</v>
          </cell>
          <cell r="E2596" t="str">
            <v>Purchase</v>
          </cell>
          <cell r="F2596" t="str">
            <v>Fixed</v>
          </cell>
          <cell r="I2596">
            <v>37.1</v>
          </cell>
          <cell r="J2596">
            <v>22.82</v>
          </cell>
          <cell r="K2596" t="str">
            <v>HiRatio</v>
          </cell>
          <cell r="L2596">
            <v>154116.5</v>
          </cell>
          <cell r="M2596" t="str">
            <v>Owner-Occupied</v>
          </cell>
          <cell r="N2596">
            <v>0</v>
          </cell>
          <cell r="O2596">
            <v>43831</v>
          </cell>
          <cell r="P2596" t="str">
            <v>0-29</v>
          </cell>
        </row>
        <row r="2597">
          <cell r="B2597">
            <v>42170</v>
          </cell>
          <cell r="C2597">
            <v>19</v>
          </cell>
          <cell r="D2597" t="str">
            <v>ON</v>
          </cell>
          <cell r="E2597" t="str">
            <v>Purchase</v>
          </cell>
          <cell r="F2597" t="str">
            <v>Fixed</v>
          </cell>
          <cell r="I2597">
            <v>37.1</v>
          </cell>
          <cell r="J2597">
            <v>37.1</v>
          </cell>
          <cell r="K2597" t="str">
            <v>HiRatio</v>
          </cell>
          <cell r="L2597">
            <v>0</v>
          </cell>
          <cell r="M2597" t="str">
            <v>Owner-Occupied</v>
          </cell>
          <cell r="N2597">
            <v>4</v>
          </cell>
          <cell r="O2597">
            <v>42675</v>
          </cell>
          <cell r="P2597" t="str">
            <v>Current</v>
          </cell>
        </row>
        <row r="2598">
          <cell r="B2598">
            <v>42041</v>
          </cell>
          <cell r="C2598">
            <v>23</v>
          </cell>
          <cell r="D2598" t="str">
            <v>ON</v>
          </cell>
          <cell r="E2598" t="str">
            <v>Purchase</v>
          </cell>
          <cell r="F2598" t="str">
            <v>Fixed</v>
          </cell>
          <cell r="I2598">
            <v>40.630000000000003</v>
          </cell>
          <cell r="J2598">
            <v>29.37</v>
          </cell>
          <cell r="K2598" t="str">
            <v>HiRatio</v>
          </cell>
          <cell r="L2598">
            <v>0</v>
          </cell>
          <cell r="M2598" t="str">
            <v>Owner-Occupied</v>
          </cell>
          <cell r="N2598">
            <v>4</v>
          </cell>
          <cell r="O2598">
            <v>42647</v>
          </cell>
          <cell r="P2598" t="str">
            <v>Current</v>
          </cell>
        </row>
        <row r="2599">
          <cell r="B2599">
            <v>41929</v>
          </cell>
          <cell r="C2599">
            <v>27</v>
          </cell>
          <cell r="D2599" t="str">
            <v>AB</v>
          </cell>
          <cell r="E2599" t="str">
            <v>Purchase</v>
          </cell>
          <cell r="F2599" t="str">
            <v>Fixed</v>
          </cell>
          <cell r="I2599">
            <v>42.04</v>
          </cell>
          <cell r="J2599">
            <v>27.19</v>
          </cell>
          <cell r="K2599" t="str">
            <v>HiRatio</v>
          </cell>
          <cell r="L2599">
            <v>355050.4</v>
          </cell>
          <cell r="M2599" t="str">
            <v>Owner-Occupied</v>
          </cell>
          <cell r="N2599">
            <v>0</v>
          </cell>
          <cell r="O2599">
            <v>43831</v>
          </cell>
          <cell r="P2599" t="str">
            <v>Current</v>
          </cell>
        </row>
        <row r="2600">
          <cell r="B2600">
            <v>41718</v>
          </cell>
          <cell r="C2600">
            <v>34</v>
          </cell>
          <cell r="D2600" t="str">
            <v>BC</v>
          </cell>
          <cell r="E2600" t="str">
            <v>Purchase</v>
          </cell>
          <cell r="F2600" t="str">
            <v>Fixed</v>
          </cell>
          <cell r="I2600">
            <v>33.68</v>
          </cell>
          <cell r="J2600">
            <v>32.28</v>
          </cell>
          <cell r="K2600" t="str">
            <v>HiRatio</v>
          </cell>
          <cell r="L2600">
            <v>533058.4</v>
          </cell>
          <cell r="M2600" t="str">
            <v>Owner-Occupied</v>
          </cell>
          <cell r="N2600">
            <v>0</v>
          </cell>
          <cell r="O2600">
            <v>43831</v>
          </cell>
          <cell r="P2600" t="str">
            <v>Current</v>
          </cell>
        </row>
        <row r="2601">
          <cell r="B2601">
            <v>42751</v>
          </cell>
          <cell r="C2601">
            <v>0</v>
          </cell>
          <cell r="D2601" t="str">
            <v>ON</v>
          </cell>
          <cell r="E2601" t="str">
            <v>Purchase</v>
          </cell>
          <cell r="F2601" t="str">
            <v>Fixed</v>
          </cell>
          <cell r="I2601">
            <v>42.63</v>
          </cell>
          <cell r="J2601">
            <v>29.24</v>
          </cell>
          <cell r="K2601" t="str">
            <v>Conv</v>
          </cell>
          <cell r="L2601">
            <v>680000</v>
          </cell>
          <cell r="M2601" t="str">
            <v>Owner-Occupied</v>
          </cell>
          <cell r="N2601">
            <v>0</v>
          </cell>
          <cell r="O2601">
            <v>43831</v>
          </cell>
          <cell r="P2601" t="str">
            <v>Current</v>
          </cell>
        </row>
        <row r="2602">
          <cell r="B2602">
            <v>42678</v>
          </cell>
          <cell r="C2602">
            <v>2</v>
          </cell>
          <cell r="D2602" t="str">
            <v>ON</v>
          </cell>
          <cell r="E2602" t="str">
            <v>Purchase</v>
          </cell>
          <cell r="F2602" t="str">
            <v>Fixed</v>
          </cell>
          <cell r="I2602">
            <v>40.619999999999997</v>
          </cell>
          <cell r="J2602">
            <v>13.43</v>
          </cell>
          <cell r="K2602" t="str">
            <v>HiRatio</v>
          </cell>
          <cell r="L2602">
            <v>341562.46</v>
          </cell>
          <cell r="M2602" t="str">
            <v>Second Home</v>
          </cell>
          <cell r="N2602">
            <v>0</v>
          </cell>
          <cell r="O2602">
            <v>43831</v>
          </cell>
          <cell r="P2602" t="str">
            <v>Current</v>
          </cell>
        </row>
        <row r="2603">
          <cell r="B2603">
            <v>40406</v>
          </cell>
          <cell r="C2603">
            <v>77</v>
          </cell>
          <cell r="D2603" t="str">
            <v>ON</v>
          </cell>
          <cell r="E2603" t="str">
            <v>Purchase</v>
          </cell>
          <cell r="F2603" t="str">
            <v>Fixed</v>
          </cell>
          <cell r="I2603">
            <v>43.18</v>
          </cell>
          <cell r="J2603">
            <v>34.71</v>
          </cell>
          <cell r="K2603" t="str">
            <v>HiRatio</v>
          </cell>
          <cell r="L2603">
            <v>0</v>
          </cell>
          <cell r="M2603" t="str">
            <v>Owner-Occupied</v>
          </cell>
          <cell r="N2603">
            <v>4</v>
          </cell>
          <cell r="O2603">
            <v>42271</v>
          </cell>
          <cell r="P2603" t="str">
            <v>Current</v>
          </cell>
        </row>
        <row r="2604">
          <cell r="B2604">
            <v>42180</v>
          </cell>
          <cell r="C2604">
            <v>19</v>
          </cell>
          <cell r="D2604" t="str">
            <v>BC</v>
          </cell>
          <cell r="E2604" t="str">
            <v>Purchase</v>
          </cell>
          <cell r="F2604" t="str">
            <v>Fixed</v>
          </cell>
          <cell r="I2604">
            <v>39.33</v>
          </cell>
          <cell r="J2604">
            <v>32.54</v>
          </cell>
          <cell r="K2604" t="str">
            <v>HiRatio</v>
          </cell>
          <cell r="L2604">
            <v>227856.36</v>
          </cell>
          <cell r="M2604" t="str">
            <v>Owner-Occupied</v>
          </cell>
          <cell r="N2604">
            <v>0</v>
          </cell>
          <cell r="O2604">
            <v>43831</v>
          </cell>
          <cell r="P2604" t="str">
            <v>Current</v>
          </cell>
        </row>
        <row r="2605">
          <cell r="B2605">
            <v>41437</v>
          </cell>
          <cell r="C2605">
            <v>43</v>
          </cell>
          <cell r="D2605" t="str">
            <v>AB</v>
          </cell>
          <cell r="E2605" t="str">
            <v>Refinance External</v>
          </cell>
          <cell r="F2605" t="str">
            <v>Fixed</v>
          </cell>
          <cell r="I2605">
            <v>43.09</v>
          </cell>
          <cell r="J2605">
            <v>34.65</v>
          </cell>
          <cell r="K2605" t="str">
            <v>Conv</v>
          </cell>
          <cell r="L2605">
            <v>302604.43</v>
          </cell>
          <cell r="M2605" t="str">
            <v>Owner-Occupied</v>
          </cell>
          <cell r="N2605">
            <v>0</v>
          </cell>
          <cell r="O2605">
            <v>43831</v>
          </cell>
          <cell r="P2605" t="str">
            <v>Current</v>
          </cell>
        </row>
        <row r="2606">
          <cell r="B2606">
            <v>41438</v>
          </cell>
          <cell r="C2606">
            <v>43</v>
          </cell>
          <cell r="D2606" t="str">
            <v>BC</v>
          </cell>
          <cell r="E2606" t="str">
            <v>Purchase</v>
          </cell>
          <cell r="F2606" t="str">
            <v>Fixed</v>
          </cell>
          <cell r="I2606">
            <v>34.520000000000003</v>
          </cell>
          <cell r="J2606">
            <v>26.23</v>
          </cell>
          <cell r="K2606" t="str">
            <v>HiRatio</v>
          </cell>
          <cell r="L2606">
            <v>0</v>
          </cell>
          <cell r="M2606" t="str">
            <v>Owner-Occupied</v>
          </cell>
          <cell r="N2606">
            <v>4</v>
          </cell>
          <cell r="O2606">
            <v>42349</v>
          </cell>
          <cell r="P2606" t="str">
            <v>Current</v>
          </cell>
        </row>
        <row r="2607">
          <cell r="B2607">
            <v>42613</v>
          </cell>
          <cell r="C2607">
            <v>5</v>
          </cell>
          <cell r="D2607" t="str">
            <v>ON</v>
          </cell>
          <cell r="E2607" t="str">
            <v>Purchase</v>
          </cell>
          <cell r="F2607" t="str">
            <v>Fixed</v>
          </cell>
          <cell r="I2607">
            <v>40.61</v>
          </cell>
          <cell r="J2607">
            <v>37.74</v>
          </cell>
          <cell r="K2607" t="str">
            <v>Conv</v>
          </cell>
          <cell r="L2607">
            <v>399318.79</v>
          </cell>
          <cell r="M2607" t="str">
            <v>Owner-Occupied</v>
          </cell>
          <cell r="N2607">
            <v>0</v>
          </cell>
          <cell r="O2607">
            <v>43831</v>
          </cell>
          <cell r="P2607" t="str">
            <v>Current</v>
          </cell>
        </row>
        <row r="2608">
          <cell r="B2608">
            <v>40417</v>
          </cell>
          <cell r="C2608">
            <v>77</v>
          </cell>
          <cell r="D2608" t="str">
            <v>BC</v>
          </cell>
          <cell r="E2608" t="str">
            <v>Refinance External</v>
          </cell>
          <cell r="F2608" t="str">
            <v>ARM</v>
          </cell>
          <cell r="I2608">
            <v>29.67</v>
          </cell>
          <cell r="J2608">
            <v>22.36</v>
          </cell>
          <cell r="K2608" t="str">
            <v>Conv</v>
          </cell>
          <cell r="L2608">
            <v>0</v>
          </cell>
          <cell r="M2608" t="str">
            <v>Owner-Occupied</v>
          </cell>
          <cell r="N2608">
            <v>4</v>
          </cell>
          <cell r="O2608">
            <v>42570</v>
          </cell>
          <cell r="P2608" t="str">
            <v>Current</v>
          </cell>
        </row>
        <row r="2609">
          <cell r="B2609">
            <v>42375</v>
          </cell>
          <cell r="C2609">
            <v>12</v>
          </cell>
          <cell r="D2609" t="str">
            <v>ON</v>
          </cell>
          <cell r="E2609" t="str">
            <v>Refinance External</v>
          </cell>
          <cell r="F2609" t="str">
            <v>Fixed</v>
          </cell>
          <cell r="I2609">
            <v>25.73</v>
          </cell>
          <cell r="J2609">
            <v>20.95</v>
          </cell>
          <cell r="K2609" t="str">
            <v>Conv</v>
          </cell>
          <cell r="L2609">
            <v>193084.72</v>
          </cell>
          <cell r="M2609" t="str">
            <v>Owner-Occupied</v>
          </cell>
          <cell r="N2609">
            <v>0</v>
          </cell>
          <cell r="O2609">
            <v>43831</v>
          </cell>
          <cell r="P2609" t="str">
            <v>Current</v>
          </cell>
        </row>
        <row r="2610">
          <cell r="B2610">
            <v>40410</v>
          </cell>
          <cell r="C2610">
            <v>77</v>
          </cell>
          <cell r="D2610" t="str">
            <v>ON</v>
          </cell>
          <cell r="E2610" t="str">
            <v>Refinance External</v>
          </cell>
          <cell r="F2610" t="str">
            <v>ARM</v>
          </cell>
          <cell r="I2610">
            <v>34.68</v>
          </cell>
          <cell r="J2610">
            <v>34.68</v>
          </cell>
          <cell r="K2610" t="str">
            <v>Conv</v>
          </cell>
          <cell r="L2610">
            <v>0</v>
          </cell>
          <cell r="M2610" t="str">
            <v>Owner-Occupied</v>
          </cell>
          <cell r="N2610">
            <v>4</v>
          </cell>
          <cell r="O2610">
            <v>41505</v>
          </cell>
          <cell r="P2610" t="str">
            <v>Current</v>
          </cell>
        </row>
        <row r="2611">
          <cell r="B2611">
            <v>42184</v>
          </cell>
          <cell r="C2611">
            <v>19</v>
          </cell>
          <cell r="D2611" t="str">
            <v>ON</v>
          </cell>
          <cell r="E2611" t="str">
            <v>Purchase</v>
          </cell>
          <cell r="F2611" t="str">
            <v>Fixed</v>
          </cell>
          <cell r="I2611">
            <v>24.45</v>
          </cell>
          <cell r="J2611">
            <v>20</v>
          </cell>
          <cell r="K2611" t="str">
            <v>Conv</v>
          </cell>
          <cell r="L2611">
            <v>712237.33</v>
          </cell>
          <cell r="M2611" t="str">
            <v>Owner-Occupied</v>
          </cell>
          <cell r="N2611">
            <v>0</v>
          </cell>
          <cell r="O2611">
            <v>43831</v>
          </cell>
          <cell r="P2611" t="str">
            <v>Current</v>
          </cell>
        </row>
        <row r="2612">
          <cell r="B2612">
            <v>40935</v>
          </cell>
          <cell r="C2612">
            <v>60</v>
          </cell>
          <cell r="D2612" t="str">
            <v>AB</v>
          </cell>
          <cell r="E2612" t="str">
            <v>Purchase</v>
          </cell>
          <cell r="F2612" t="str">
            <v>Fixed</v>
          </cell>
          <cell r="I2612">
            <v>43.41</v>
          </cell>
          <cell r="J2612">
            <v>29.15</v>
          </cell>
          <cell r="K2612" t="str">
            <v>HiRatio</v>
          </cell>
          <cell r="L2612">
            <v>236689.27</v>
          </cell>
          <cell r="M2612" t="str">
            <v>Owner-Occupied</v>
          </cell>
          <cell r="N2612">
            <v>0</v>
          </cell>
          <cell r="O2612">
            <v>43831</v>
          </cell>
          <cell r="P2612" t="str">
            <v>Current</v>
          </cell>
        </row>
        <row r="2613">
          <cell r="B2613">
            <v>42549</v>
          </cell>
          <cell r="C2613">
            <v>7</v>
          </cell>
          <cell r="D2613" t="str">
            <v>BC</v>
          </cell>
          <cell r="E2613" t="str">
            <v>Purchase</v>
          </cell>
          <cell r="F2613" t="str">
            <v>ARM</v>
          </cell>
          <cell r="I2613">
            <v>23.65</v>
          </cell>
          <cell r="J2613">
            <v>18.309999999999999</v>
          </cell>
          <cell r="K2613" t="str">
            <v>Conv</v>
          </cell>
          <cell r="L2613">
            <v>504998.82</v>
          </cell>
          <cell r="M2613" t="str">
            <v>Owner-Occupied</v>
          </cell>
          <cell r="N2613">
            <v>0</v>
          </cell>
          <cell r="O2613">
            <v>43831</v>
          </cell>
          <cell r="P2613" t="str">
            <v>Current</v>
          </cell>
        </row>
        <row r="2614">
          <cell r="B2614">
            <v>41009</v>
          </cell>
          <cell r="C2614">
            <v>57</v>
          </cell>
          <cell r="D2614" t="str">
            <v>AB</v>
          </cell>
          <cell r="E2614" t="str">
            <v>Purchase</v>
          </cell>
          <cell r="F2614" t="str">
            <v>Fixed</v>
          </cell>
          <cell r="I2614">
            <v>30.08</v>
          </cell>
          <cell r="J2614">
            <v>17.28</v>
          </cell>
          <cell r="K2614" t="str">
            <v>HiRatio</v>
          </cell>
          <cell r="L2614">
            <v>0</v>
          </cell>
          <cell r="M2614" t="str">
            <v>Owner-Occupied</v>
          </cell>
          <cell r="N2614">
            <v>4</v>
          </cell>
          <cell r="O2614">
            <v>42102</v>
          </cell>
          <cell r="P2614" t="str">
            <v>Current</v>
          </cell>
        </row>
        <row r="2615">
          <cell r="B2615">
            <v>40876</v>
          </cell>
          <cell r="C2615">
            <v>62</v>
          </cell>
          <cell r="D2615" t="str">
            <v>SK</v>
          </cell>
          <cell r="E2615" t="str">
            <v>Purchase</v>
          </cell>
          <cell r="F2615" t="str">
            <v>Fixed</v>
          </cell>
          <cell r="I2615">
            <v>35.29</v>
          </cell>
          <cell r="J2615">
            <v>20.21</v>
          </cell>
          <cell r="K2615" t="str">
            <v>HiRatio</v>
          </cell>
          <cell r="L2615">
            <v>0</v>
          </cell>
          <cell r="M2615" t="str">
            <v>Owner-Occupied</v>
          </cell>
          <cell r="N2615">
            <v>4</v>
          </cell>
          <cell r="O2615">
            <v>41374</v>
          </cell>
          <cell r="P2615" t="str">
            <v>Current</v>
          </cell>
        </row>
        <row r="2616">
          <cell r="B2616">
            <v>42243</v>
          </cell>
          <cell r="C2616">
            <v>17</v>
          </cell>
          <cell r="D2616" t="str">
            <v>ON</v>
          </cell>
          <cell r="E2616" t="str">
            <v>Refinance External</v>
          </cell>
          <cell r="F2616" t="str">
            <v>ARM</v>
          </cell>
          <cell r="I2616">
            <v>26.53</v>
          </cell>
          <cell r="J2616">
            <v>14.2</v>
          </cell>
          <cell r="K2616" t="str">
            <v>Conv</v>
          </cell>
          <cell r="L2616">
            <v>393641.07</v>
          </cell>
          <cell r="M2616" t="str">
            <v>Owner-Occupied</v>
          </cell>
          <cell r="N2616">
            <v>0</v>
          </cell>
          <cell r="O2616">
            <v>43831</v>
          </cell>
          <cell r="P2616" t="str">
            <v>Current</v>
          </cell>
        </row>
        <row r="2617">
          <cell r="B2617">
            <v>41306</v>
          </cell>
          <cell r="C2617">
            <v>47</v>
          </cell>
          <cell r="D2617" t="str">
            <v>ON</v>
          </cell>
          <cell r="E2617" t="str">
            <v>Purchase</v>
          </cell>
          <cell r="F2617" t="str">
            <v>Fixed</v>
          </cell>
          <cell r="I2617">
            <v>37.83</v>
          </cell>
          <cell r="J2617">
            <v>37.83</v>
          </cell>
          <cell r="K2617" t="str">
            <v>HiRatio</v>
          </cell>
          <cell r="L2617">
            <v>0</v>
          </cell>
          <cell r="M2617" t="str">
            <v>Owner-Occupied</v>
          </cell>
          <cell r="N2617">
            <v>4</v>
          </cell>
          <cell r="O2617">
            <v>42401</v>
          </cell>
          <cell r="P2617" t="str">
            <v>Current</v>
          </cell>
        </row>
        <row r="2618">
          <cell r="B2618">
            <v>40854</v>
          </cell>
          <cell r="C2618">
            <v>62</v>
          </cell>
          <cell r="D2618" t="str">
            <v>ON</v>
          </cell>
          <cell r="E2618" t="str">
            <v>Transfer</v>
          </cell>
          <cell r="F2618" t="str">
            <v>Fixed</v>
          </cell>
          <cell r="I2618">
            <v>41.33</v>
          </cell>
          <cell r="J2618">
            <v>22.82</v>
          </cell>
          <cell r="K2618" t="str">
            <v>Conv</v>
          </cell>
          <cell r="L2618">
            <v>0</v>
          </cell>
          <cell r="M2618" t="str">
            <v>Owner-Occupied</v>
          </cell>
          <cell r="N2618">
            <v>4</v>
          </cell>
          <cell r="O2618">
            <v>42178</v>
          </cell>
          <cell r="P2618" t="str">
            <v>Current</v>
          </cell>
        </row>
        <row r="2619">
          <cell r="B2619">
            <v>41543</v>
          </cell>
          <cell r="C2619">
            <v>40</v>
          </cell>
          <cell r="D2619" t="str">
            <v>ON</v>
          </cell>
          <cell r="E2619" t="str">
            <v>Refinance External</v>
          </cell>
          <cell r="F2619" t="str">
            <v>ARM</v>
          </cell>
          <cell r="I2619">
            <v>30.26</v>
          </cell>
          <cell r="J2619">
            <v>29.01</v>
          </cell>
          <cell r="K2619" t="str">
            <v>Conv</v>
          </cell>
          <cell r="L2619">
            <v>0</v>
          </cell>
          <cell r="M2619" t="str">
            <v>Owner-Occupied</v>
          </cell>
          <cell r="N2619">
            <v>4</v>
          </cell>
          <cell r="O2619">
            <v>42053</v>
          </cell>
          <cell r="P2619" t="str">
            <v>Current</v>
          </cell>
        </row>
        <row r="2620">
          <cell r="B2620">
            <v>42445</v>
          </cell>
          <cell r="C2620">
            <v>10</v>
          </cell>
          <cell r="D2620" t="str">
            <v>ON</v>
          </cell>
          <cell r="E2620" t="str">
            <v>Transfer</v>
          </cell>
          <cell r="F2620" t="str">
            <v>Fixed</v>
          </cell>
          <cell r="I2620">
            <v>25.18</v>
          </cell>
          <cell r="J2620">
            <v>18.440000000000001</v>
          </cell>
          <cell r="K2620" t="str">
            <v>Conv</v>
          </cell>
          <cell r="L2620">
            <v>118024.77</v>
          </cell>
          <cell r="M2620" t="str">
            <v>Owner-Occupied</v>
          </cell>
          <cell r="N2620">
            <v>0</v>
          </cell>
          <cell r="O2620">
            <v>43831</v>
          </cell>
          <cell r="P2620" t="str">
            <v>Current</v>
          </cell>
        </row>
        <row r="2621">
          <cell r="B2621">
            <v>41040</v>
          </cell>
          <cell r="C2621">
            <v>56</v>
          </cell>
          <cell r="D2621" t="str">
            <v>AB</v>
          </cell>
          <cell r="E2621" t="str">
            <v>Refinance External</v>
          </cell>
          <cell r="F2621" t="str">
            <v>Fixed</v>
          </cell>
          <cell r="I2621">
            <v>28.71</v>
          </cell>
          <cell r="J2621">
            <v>14.81</v>
          </cell>
          <cell r="K2621" t="str">
            <v>HiRatio</v>
          </cell>
          <cell r="L2621">
            <v>0</v>
          </cell>
          <cell r="M2621" t="str">
            <v>Owner-Occupied</v>
          </cell>
          <cell r="N2621">
            <v>4</v>
          </cell>
          <cell r="O2621">
            <v>42601</v>
          </cell>
          <cell r="P2621" t="str">
            <v>Current</v>
          </cell>
        </row>
        <row r="2622">
          <cell r="B2622">
            <v>42724</v>
          </cell>
          <cell r="C2622">
            <v>1</v>
          </cell>
          <cell r="D2622" t="str">
            <v>NB</v>
          </cell>
          <cell r="E2622" t="str">
            <v>Purchase</v>
          </cell>
          <cell r="F2622" t="str">
            <v>Fixed</v>
          </cell>
          <cell r="I2622">
            <v>32.96</v>
          </cell>
          <cell r="J2622">
            <v>24.68</v>
          </cell>
          <cell r="K2622" t="str">
            <v>HiRatio</v>
          </cell>
          <cell r="L2622">
            <v>125587.92</v>
          </cell>
          <cell r="M2622" t="str">
            <v>Owner-Occupied</v>
          </cell>
          <cell r="N2622">
            <v>0</v>
          </cell>
          <cell r="O2622">
            <v>43831</v>
          </cell>
          <cell r="P2622" t="str">
            <v>Current</v>
          </cell>
        </row>
        <row r="2623">
          <cell r="B2623">
            <v>42464</v>
          </cell>
          <cell r="C2623">
            <v>9</v>
          </cell>
          <cell r="D2623" t="str">
            <v>ON</v>
          </cell>
          <cell r="E2623" t="str">
            <v>Purchase</v>
          </cell>
          <cell r="F2623" t="str">
            <v>Fixed</v>
          </cell>
          <cell r="I2623">
            <v>38.64</v>
          </cell>
          <cell r="J2623">
            <v>38.64</v>
          </cell>
          <cell r="K2623" t="str">
            <v>Conv</v>
          </cell>
          <cell r="L2623">
            <v>467567.58</v>
          </cell>
          <cell r="M2623" t="str">
            <v>Owner-Occupied</v>
          </cell>
          <cell r="N2623">
            <v>0</v>
          </cell>
          <cell r="O2623">
            <v>43831</v>
          </cell>
          <cell r="P2623" t="str">
            <v>Current</v>
          </cell>
        </row>
        <row r="2624">
          <cell r="B2624">
            <v>42123</v>
          </cell>
          <cell r="C2624">
            <v>21</v>
          </cell>
          <cell r="D2624" t="str">
            <v>BC</v>
          </cell>
          <cell r="E2624" t="str">
            <v>Purchase</v>
          </cell>
          <cell r="F2624" t="str">
            <v>Fixed</v>
          </cell>
          <cell r="I2624">
            <v>29.34</v>
          </cell>
          <cell r="J2624">
            <v>23.57</v>
          </cell>
          <cell r="K2624" t="str">
            <v>Conv</v>
          </cell>
          <cell r="L2624">
            <v>252616.44</v>
          </cell>
          <cell r="M2624" t="str">
            <v>Owner-Occupied</v>
          </cell>
          <cell r="N2624">
            <v>0</v>
          </cell>
          <cell r="O2624">
            <v>43831</v>
          </cell>
          <cell r="P2624" t="str">
            <v>Current</v>
          </cell>
        </row>
        <row r="2625">
          <cell r="B2625">
            <v>42425</v>
          </cell>
          <cell r="C2625">
            <v>11</v>
          </cell>
          <cell r="D2625" t="str">
            <v>ON</v>
          </cell>
          <cell r="E2625" t="str">
            <v>Purchase</v>
          </cell>
          <cell r="F2625" t="str">
            <v>Fixed</v>
          </cell>
          <cell r="I2625">
            <v>33.630000000000003</v>
          </cell>
          <cell r="J2625">
            <v>31.54</v>
          </cell>
          <cell r="K2625" t="str">
            <v>HiRatio</v>
          </cell>
          <cell r="L2625">
            <v>421731.38</v>
          </cell>
          <cell r="M2625" t="str">
            <v>Owner-Occupied</v>
          </cell>
          <cell r="N2625">
            <v>0</v>
          </cell>
          <cell r="O2625">
            <v>43831</v>
          </cell>
          <cell r="P2625" t="str">
            <v>Current</v>
          </cell>
        </row>
        <row r="2626">
          <cell r="B2626">
            <v>41771</v>
          </cell>
          <cell r="C2626">
            <v>32</v>
          </cell>
          <cell r="D2626" t="str">
            <v>ON</v>
          </cell>
          <cell r="E2626" t="str">
            <v>Refinance External</v>
          </cell>
          <cell r="F2626" t="str">
            <v>ARM</v>
          </cell>
          <cell r="I2626">
            <v>23.55</v>
          </cell>
          <cell r="J2626">
            <v>18.52</v>
          </cell>
          <cell r="K2626" t="str">
            <v>Conv</v>
          </cell>
          <cell r="L2626">
            <v>243415.15</v>
          </cell>
          <cell r="M2626" t="str">
            <v>Owner-Occupied</v>
          </cell>
          <cell r="N2626">
            <v>0</v>
          </cell>
          <cell r="O2626">
            <v>43831</v>
          </cell>
          <cell r="P2626" t="str">
            <v>Current</v>
          </cell>
        </row>
        <row r="2627">
          <cell r="B2627">
            <v>41558</v>
          </cell>
          <cell r="C2627">
            <v>39</v>
          </cell>
          <cell r="D2627" t="str">
            <v>ON</v>
          </cell>
          <cell r="E2627" t="str">
            <v>Purchase</v>
          </cell>
          <cell r="F2627" t="str">
            <v>ARM</v>
          </cell>
          <cell r="I2627">
            <v>28</v>
          </cell>
          <cell r="J2627">
            <v>12.86</v>
          </cell>
          <cell r="K2627" t="str">
            <v>HiRatio</v>
          </cell>
          <cell r="L2627">
            <v>0</v>
          </cell>
          <cell r="M2627" t="str">
            <v>Owner-Occupied</v>
          </cell>
          <cell r="N2627">
            <v>4</v>
          </cell>
          <cell r="O2627">
            <v>42647</v>
          </cell>
          <cell r="P2627" t="str">
            <v>Current</v>
          </cell>
        </row>
        <row r="2628">
          <cell r="B2628">
            <v>41565</v>
          </cell>
          <cell r="C2628">
            <v>39</v>
          </cell>
          <cell r="D2628" t="str">
            <v>ON</v>
          </cell>
          <cell r="E2628" t="str">
            <v>Refinance External</v>
          </cell>
          <cell r="F2628" t="str">
            <v>ARM</v>
          </cell>
          <cell r="I2628">
            <v>30.65</v>
          </cell>
          <cell r="J2628">
            <v>19</v>
          </cell>
          <cell r="K2628" t="str">
            <v>Conv</v>
          </cell>
          <cell r="L2628">
            <v>0</v>
          </cell>
          <cell r="M2628" t="str">
            <v>Owner-Occupied</v>
          </cell>
          <cell r="N2628">
            <v>4</v>
          </cell>
          <cell r="O2628">
            <v>42695</v>
          </cell>
          <cell r="P2628" t="str">
            <v>Current</v>
          </cell>
        </row>
        <row r="2629">
          <cell r="B2629">
            <v>41787</v>
          </cell>
          <cell r="C2629">
            <v>32</v>
          </cell>
          <cell r="D2629" t="str">
            <v>ON</v>
          </cell>
          <cell r="E2629" t="str">
            <v>Refinance External</v>
          </cell>
          <cell r="F2629" t="str">
            <v>Fixed</v>
          </cell>
          <cell r="I2629">
            <v>30.24</v>
          </cell>
          <cell r="J2629">
            <v>18.010000000000002</v>
          </cell>
          <cell r="K2629" t="str">
            <v>Conv</v>
          </cell>
          <cell r="L2629">
            <v>177283.25</v>
          </cell>
          <cell r="M2629" t="str">
            <v>Owner-Occupied</v>
          </cell>
          <cell r="N2629">
            <v>0</v>
          </cell>
          <cell r="O2629">
            <v>43831</v>
          </cell>
          <cell r="P2629" t="str">
            <v>Current</v>
          </cell>
        </row>
        <row r="2630">
          <cell r="B2630">
            <v>42011</v>
          </cell>
          <cell r="C2630">
            <v>24</v>
          </cell>
          <cell r="D2630" t="str">
            <v>BC</v>
          </cell>
          <cell r="E2630" t="str">
            <v>Transfer</v>
          </cell>
          <cell r="F2630" t="str">
            <v>ARM</v>
          </cell>
          <cell r="I2630">
            <v>21.53</v>
          </cell>
          <cell r="J2630">
            <v>16.809999999999999</v>
          </cell>
          <cell r="K2630" t="str">
            <v>Conv</v>
          </cell>
          <cell r="L2630">
            <v>242198.11</v>
          </cell>
          <cell r="M2630" t="str">
            <v>Owner-Occupied</v>
          </cell>
          <cell r="N2630">
            <v>0</v>
          </cell>
          <cell r="O2630">
            <v>43831</v>
          </cell>
          <cell r="P2630" t="str">
            <v>Current</v>
          </cell>
        </row>
        <row r="2631">
          <cell r="B2631">
            <v>42597</v>
          </cell>
          <cell r="C2631">
            <v>5</v>
          </cell>
          <cell r="D2631" t="str">
            <v>ON</v>
          </cell>
          <cell r="E2631" t="str">
            <v>Purchase</v>
          </cell>
          <cell r="F2631" t="str">
            <v>Fixed</v>
          </cell>
          <cell r="I2631">
            <v>40.049999999999997</v>
          </cell>
          <cell r="J2631">
            <v>31.72</v>
          </cell>
          <cell r="K2631" t="str">
            <v>Conv</v>
          </cell>
          <cell r="L2631">
            <v>373237.03</v>
          </cell>
          <cell r="M2631" t="str">
            <v>Owner-Occupied</v>
          </cell>
          <cell r="N2631">
            <v>0</v>
          </cell>
          <cell r="O2631">
            <v>43831</v>
          </cell>
          <cell r="P2631" t="str">
            <v>Current</v>
          </cell>
        </row>
        <row r="2632">
          <cell r="B2632">
            <v>41095</v>
          </cell>
          <cell r="C2632">
            <v>54</v>
          </cell>
          <cell r="D2632" t="str">
            <v>ON</v>
          </cell>
          <cell r="E2632" t="str">
            <v>Purchase</v>
          </cell>
          <cell r="F2632" t="str">
            <v>Fixed</v>
          </cell>
          <cell r="I2632">
            <v>35.549999999999997</v>
          </cell>
          <cell r="J2632">
            <v>16.93</v>
          </cell>
          <cell r="K2632" t="str">
            <v>HiRatio</v>
          </cell>
          <cell r="L2632">
            <v>248301.13</v>
          </cell>
          <cell r="M2632" t="str">
            <v>Owner-Occupied</v>
          </cell>
          <cell r="N2632">
            <v>0</v>
          </cell>
          <cell r="O2632">
            <v>43831</v>
          </cell>
          <cell r="P2632" t="str">
            <v>Current</v>
          </cell>
        </row>
        <row r="2633">
          <cell r="B2633">
            <v>41872</v>
          </cell>
          <cell r="C2633">
            <v>29</v>
          </cell>
          <cell r="D2633" t="str">
            <v>ON</v>
          </cell>
          <cell r="E2633" t="str">
            <v>Transfer</v>
          </cell>
          <cell r="F2633" t="str">
            <v>ARM</v>
          </cell>
          <cell r="I2633">
            <v>27.16</v>
          </cell>
          <cell r="J2633">
            <v>23.33</v>
          </cell>
          <cell r="K2633" t="str">
            <v>Conv</v>
          </cell>
          <cell r="L2633">
            <v>278169.46000000002</v>
          </cell>
          <cell r="M2633" t="str">
            <v>Owner-Occupied</v>
          </cell>
          <cell r="N2633">
            <v>0</v>
          </cell>
          <cell r="O2633">
            <v>43831</v>
          </cell>
          <cell r="P2633" t="str">
            <v>Current</v>
          </cell>
        </row>
        <row r="2634">
          <cell r="B2634">
            <v>40877</v>
          </cell>
          <cell r="C2634">
            <v>62</v>
          </cell>
          <cell r="D2634" t="str">
            <v>BC</v>
          </cell>
          <cell r="E2634" t="str">
            <v>Purchase</v>
          </cell>
          <cell r="F2634" t="str">
            <v>Fixed</v>
          </cell>
          <cell r="I2634">
            <v>24.29</v>
          </cell>
          <cell r="J2634">
            <v>23.4</v>
          </cell>
          <cell r="K2634" t="str">
            <v>HiRatio</v>
          </cell>
          <cell r="L2634">
            <v>0</v>
          </cell>
          <cell r="M2634" t="str">
            <v>Owner-Occupied</v>
          </cell>
          <cell r="N2634">
            <v>4</v>
          </cell>
          <cell r="O2634">
            <v>41493</v>
          </cell>
          <cell r="P2634" t="str">
            <v>Current</v>
          </cell>
        </row>
        <row r="2635">
          <cell r="B2635">
            <v>41781</v>
          </cell>
          <cell r="C2635">
            <v>32</v>
          </cell>
          <cell r="D2635" t="str">
            <v>ON</v>
          </cell>
          <cell r="E2635" t="str">
            <v>Purchase</v>
          </cell>
          <cell r="F2635" t="str">
            <v>Fixed</v>
          </cell>
          <cell r="I2635">
            <v>35.130000000000003</v>
          </cell>
          <cell r="J2635">
            <v>29.77</v>
          </cell>
          <cell r="K2635" t="str">
            <v>Conv</v>
          </cell>
          <cell r="L2635">
            <v>283389.36</v>
          </cell>
          <cell r="M2635" t="str">
            <v>Owner-Occupied</v>
          </cell>
          <cell r="N2635">
            <v>0</v>
          </cell>
          <cell r="O2635">
            <v>43831</v>
          </cell>
          <cell r="P2635" t="str">
            <v>Current</v>
          </cell>
        </row>
        <row r="2636">
          <cell r="B2636">
            <v>42138</v>
          </cell>
          <cell r="C2636">
            <v>20</v>
          </cell>
          <cell r="D2636" t="str">
            <v>ON</v>
          </cell>
          <cell r="E2636" t="str">
            <v>Refinance External</v>
          </cell>
          <cell r="F2636" t="str">
            <v>Fixed</v>
          </cell>
          <cell r="I2636">
            <v>41.1</v>
          </cell>
          <cell r="J2636">
            <v>28.31</v>
          </cell>
          <cell r="K2636" t="str">
            <v>Conv</v>
          </cell>
          <cell r="L2636">
            <v>249871.9</v>
          </cell>
          <cell r="M2636" t="str">
            <v>Owner-Occupied</v>
          </cell>
          <cell r="N2636">
            <v>0</v>
          </cell>
          <cell r="O2636">
            <v>43831</v>
          </cell>
          <cell r="P2636" t="str">
            <v>Current</v>
          </cell>
        </row>
        <row r="2637">
          <cell r="B2637">
            <v>41177</v>
          </cell>
          <cell r="C2637">
            <v>52</v>
          </cell>
          <cell r="D2637" t="str">
            <v>AB</v>
          </cell>
          <cell r="E2637" t="str">
            <v>Purchase</v>
          </cell>
          <cell r="F2637" t="str">
            <v>Fixed</v>
          </cell>
          <cell r="I2637">
            <v>36.28</v>
          </cell>
          <cell r="J2637">
            <v>18.48</v>
          </cell>
          <cell r="K2637" t="str">
            <v>HiRatio</v>
          </cell>
          <cell r="L2637">
            <v>173817.25</v>
          </cell>
          <cell r="M2637" t="str">
            <v>Owner-Occupied</v>
          </cell>
          <cell r="N2637">
            <v>0</v>
          </cell>
          <cell r="O2637">
            <v>43831</v>
          </cell>
          <cell r="P2637" t="str">
            <v>Current</v>
          </cell>
        </row>
        <row r="2638">
          <cell r="B2638">
            <v>40844</v>
          </cell>
          <cell r="C2638">
            <v>63</v>
          </cell>
          <cell r="D2638" t="str">
            <v>ON</v>
          </cell>
          <cell r="E2638" t="str">
            <v>Purchase</v>
          </cell>
          <cell r="F2638" t="str">
            <v>Fixed</v>
          </cell>
          <cell r="I2638">
            <v>32.880000000000003</v>
          </cell>
          <cell r="J2638">
            <v>24.62</v>
          </cell>
          <cell r="K2638" t="str">
            <v>Conv</v>
          </cell>
          <cell r="L2638">
            <v>0</v>
          </cell>
          <cell r="M2638" t="str">
            <v>Owner-Occupied</v>
          </cell>
          <cell r="N2638">
            <v>4</v>
          </cell>
          <cell r="O2638">
            <v>42305</v>
          </cell>
          <cell r="P2638" t="str">
            <v>Current</v>
          </cell>
        </row>
        <row r="2639">
          <cell r="B2639">
            <v>40998</v>
          </cell>
          <cell r="C2639">
            <v>58</v>
          </cell>
          <cell r="D2639" t="str">
            <v>ON</v>
          </cell>
          <cell r="E2639" t="str">
            <v>Purchase</v>
          </cell>
          <cell r="F2639" t="str">
            <v>Fixed</v>
          </cell>
          <cell r="I2639">
            <v>37.159999999999997</v>
          </cell>
          <cell r="J2639">
            <v>24.55</v>
          </cell>
          <cell r="K2639" t="str">
            <v>HiRatio</v>
          </cell>
          <cell r="L2639">
            <v>0</v>
          </cell>
          <cell r="M2639" t="str">
            <v>Owner-Occupied</v>
          </cell>
          <cell r="N2639">
            <v>4</v>
          </cell>
          <cell r="O2639">
            <v>42739</v>
          </cell>
          <cell r="P2639" t="str">
            <v>Current</v>
          </cell>
        </row>
        <row r="2640">
          <cell r="B2640">
            <v>42243</v>
          </cell>
          <cell r="C2640">
            <v>17</v>
          </cell>
          <cell r="D2640" t="str">
            <v>ON</v>
          </cell>
          <cell r="E2640" t="str">
            <v>Purchase</v>
          </cell>
          <cell r="F2640" t="str">
            <v>ARM</v>
          </cell>
          <cell r="I2640">
            <v>29.27</v>
          </cell>
          <cell r="J2640">
            <v>17.59</v>
          </cell>
          <cell r="K2640" t="str">
            <v>HiRatio</v>
          </cell>
          <cell r="L2640">
            <v>413597.73</v>
          </cell>
          <cell r="M2640" t="str">
            <v>Owner-Occupied</v>
          </cell>
          <cell r="N2640">
            <v>0</v>
          </cell>
          <cell r="O2640">
            <v>43831</v>
          </cell>
          <cell r="P2640" t="str">
            <v>Current</v>
          </cell>
        </row>
        <row r="2641">
          <cell r="B2641">
            <v>41719</v>
          </cell>
          <cell r="C2641">
            <v>34</v>
          </cell>
          <cell r="D2641" t="str">
            <v>BC</v>
          </cell>
          <cell r="E2641" t="str">
            <v>Refinance External</v>
          </cell>
          <cell r="F2641" t="str">
            <v>Fixed</v>
          </cell>
          <cell r="I2641">
            <v>34.71</v>
          </cell>
          <cell r="J2641">
            <v>18.62</v>
          </cell>
          <cell r="K2641" t="str">
            <v>Conv</v>
          </cell>
          <cell r="L2641">
            <v>166070.17000000001</v>
          </cell>
          <cell r="M2641" t="str">
            <v>Owner-Occupied</v>
          </cell>
          <cell r="N2641">
            <v>0</v>
          </cell>
          <cell r="O2641">
            <v>43831</v>
          </cell>
          <cell r="P2641" t="str">
            <v>Current</v>
          </cell>
        </row>
        <row r="2642">
          <cell r="B2642">
            <v>42361</v>
          </cell>
          <cell r="C2642">
            <v>13</v>
          </cell>
          <cell r="D2642" t="str">
            <v>ON</v>
          </cell>
          <cell r="E2642" t="str">
            <v>Purchase</v>
          </cell>
          <cell r="F2642" t="str">
            <v>Fixed</v>
          </cell>
          <cell r="I2642">
            <v>22.46</v>
          </cell>
          <cell r="J2642">
            <v>18.14</v>
          </cell>
          <cell r="K2642" t="str">
            <v>HiRatio</v>
          </cell>
          <cell r="L2642">
            <v>228424.31</v>
          </cell>
          <cell r="M2642" t="str">
            <v>Owner-Occupied</v>
          </cell>
          <cell r="N2642">
            <v>0</v>
          </cell>
          <cell r="O2642">
            <v>43831</v>
          </cell>
          <cell r="P2642" t="str">
            <v>Current</v>
          </cell>
        </row>
        <row r="2643">
          <cell r="B2643">
            <v>41725</v>
          </cell>
          <cell r="C2643">
            <v>34</v>
          </cell>
          <cell r="D2643" t="str">
            <v>BC</v>
          </cell>
          <cell r="E2643" t="str">
            <v>Purchase</v>
          </cell>
          <cell r="F2643" t="str">
            <v>ARM</v>
          </cell>
          <cell r="I2643">
            <v>29.26</v>
          </cell>
          <cell r="J2643">
            <v>28.6</v>
          </cell>
          <cell r="K2643" t="str">
            <v>HiRatio</v>
          </cell>
          <cell r="L2643">
            <v>147150.97</v>
          </cell>
          <cell r="M2643" t="str">
            <v>Owner-Occupied</v>
          </cell>
          <cell r="N2643">
            <v>0</v>
          </cell>
          <cell r="O2643">
            <v>43831</v>
          </cell>
          <cell r="P2643" t="str">
            <v>Current</v>
          </cell>
        </row>
        <row r="2644">
          <cell r="B2644">
            <v>41792</v>
          </cell>
          <cell r="C2644">
            <v>31</v>
          </cell>
          <cell r="D2644" t="str">
            <v>ON</v>
          </cell>
          <cell r="E2644" t="str">
            <v>Purchase</v>
          </cell>
          <cell r="F2644" t="str">
            <v>ARM</v>
          </cell>
          <cell r="I2644">
            <v>33.71</v>
          </cell>
          <cell r="J2644">
            <v>32.24</v>
          </cell>
          <cell r="K2644" t="str">
            <v>Conv</v>
          </cell>
          <cell r="L2644">
            <v>0</v>
          </cell>
          <cell r="M2644" t="str">
            <v>Owner-Occupied</v>
          </cell>
          <cell r="N2644">
            <v>4</v>
          </cell>
          <cell r="O2644">
            <v>41809</v>
          </cell>
          <cell r="P2644" t="str">
            <v>Current</v>
          </cell>
        </row>
        <row r="2645">
          <cell r="B2645">
            <v>41394</v>
          </cell>
          <cell r="C2645">
            <v>45</v>
          </cell>
          <cell r="D2645" t="str">
            <v>ON</v>
          </cell>
          <cell r="E2645" t="str">
            <v>Refinance External</v>
          </cell>
          <cell r="F2645" t="str">
            <v>ARM</v>
          </cell>
          <cell r="I2645">
            <v>40.950000000000003</v>
          </cell>
          <cell r="J2645">
            <v>14.13</v>
          </cell>
          <cell r="K2645" t="str">
            <v>Conv</v>
          </cell>
          <cell r="L2645">
            <v>238090.29</v>
          </cell>
          <cell r="M2645" t="str">
            <v>Second Home</v>
          </cell>
          <cell r="N2645">
            <v>0</v>
          </cell>
          <cell r="O2645">
            <v>43831</v>
          </cell>
          <cell r="P2645" t="str">
            <v>Current</v>
          </cell>
        </row>
        <row r="2646">
          <cell r="B2646">
            <v>42328</v>
          </cell>
          <cell r="C2646">
            <v>14</v>
          </cell>
          <cell r="D2646" t="str">
            <v>AB</v>
          </cell>
          <cell r="E2646" t="str">
            <v>Purchase</v>
          </cell>
          <cell r="F2646" t="str">
            <v>Fixed</v>
          </cell>
          <cell r="I2646">
            <v>43.98</v>
          </cell>
          <cell r="J2646">
            <v>37.729999999999997</v>
          </cell>
          <cell r="K2646" t="str">
            <v>Conv</v>
          </cell>
          <cell r="L2646">
            <v>282909.19</v>
          </cell>
          <cell r="M2646" t="str">
            <v>Owner-Occupied</v>
          </cell>
          <cell r="N2646">
            <v>0</v>
          </cell>
          <cell r="O2646">
            <v>43831</v>
          </cell>
          <cell r="P2646" t="str">
            <v>Current</v>
          </cell>
        </row>
        <row r="2647">
          <cell r="B2647">
            <v>41071</v>
          </cell>
          <cell r="C2647">
            <v>55</v>
          </cell>
          <cell r="D2647" t="str">
            <v>AB</v>
          </cell>
          <cell r="E2647" t="str">
            <v>Purchase</v>
          </cell>
          <cell r="F2647" t="str">
            <v>ARM</v>
          </cell>
          <cell r="I2647">
            <v>31.72</v>
          </cell>
          <cell r="J2647">
            <v>21.81</v>
          </cell>
          <cell r="K2647" t="str">
            <v>HiRatio</v>
          </cell>
          <cell r="L2647">
            <v>295481.34000000003</v>
          </cell>
          <cell r="M2647" t="str">
            <v>Owner-Occupied</v>
          </cell>
          <cell r="N2647">
            <v>0</v>
          </cell>
          <cell r="O2647">
            <v>43831</v>
          </cell>
          <cell r="P2647" t="str">
            <v>Current</v>
          </cell>
        </row>
        <row r="2648">
          <cell r="B2648">
            <v>41988</v>
          </cell>
          <cell r="C2648">
            <v>25</v>
          </cell>
          <cell r="D2648" t="str">
            <v>ON</v>
          </cell>
          <cell r="E2648" t="str">
            <v>Purchase</v>
          </cell>
          <cell r="F2648" t="str">
            <v>ARM</v>
          </cell>
          <cell r="I2648">
            <v>28.77</v>
          </cell>
          <cell r="J2648">
            <v>20.79</v>
          </cell>
          <cell r="K2648" t="str">
            <v>HiRatio</v>
          </cell>
          <cell r="L2648">
            <v>420695</v>
          </cell>
          <cell r="M2648" t="str">
            <v>Owner-Occupied</v>
          </cell>
          <cell r="N2648">
            <v>0</v>
          </cell>
          <cell r="O2648">
            <v>43831</v>
          </cell>
          <cell r="P2648" t="str">
            <v>Current</v>
          </cell>
        </row>
        <row r="2649">
          <cell r="B2649">
            <v>40527</v>
          </cell>
          <cell r="C2649">
            <v>73</v>
          </cell>
          <cell r="D2649" t="str">
            <v>AB</v>
          </cell>
          <cell r="E2649" t="str">
            <v>Purchase</v>
          </cell>
          <cell r="F2649" t="str">
            <v>Fixed</v>
          </cell>
          <cell r="I2649">
            <v>31.46</v>
          </cell>
          <cell r="J2649">
            <v>31.07</v>
          </cell>
          <cell r="K2649" t="str">
            <v>Conv</v>
          </cell>
          <cell r="L2649">
            <v>0</v>
          </cell>
          <cell r="M2649" t="str">
            <v>Owner-Occupied</v>
          </cell>
          <cell r="N2649">
            <v>4</v>
          </cell>
          <cell r="O2649">
            <v>41703</v>
          </cell>
          <cell r="P2649" t="str">
            <v>Current</v>
          </cell>
        </row>
        <row r="2650">
          <cell r="B2650">
            <v>41974</v>
          </cell>
          <cell r="C2650">
            <v>25</v>
          </cell>
          <cell r="D2650" t="str">
            <v>BC</v>
          </cell>
          <cell r="E2650" t="str">
            <v>Refinance External</v>
          </cell>
          <cell r="F2650" t="str">
            <v>Fixed</v>
          </cell>
          <cell r="I2650">
            <v>41.92</v>
          </cell>
          <cell r="J2650">
            <v>32.21</v>
          </cell>
          <cell r="K2650" t="str">
            <v>Conv</v>
          </cell>
          <cell r="L2650">
            <v>198868.27</v>
          </cell>
          <cell r="M2650" t="str">
            <v>Owner-Occupied</v>
          </cell>
          <cell r="N2650">
            <v>0</v>
          </cell>
          <cell r="O2650">
            <v>43831</v>
          </cell>
          <cell r="P2650" t="str">
            <v>Current</v>
          </cell>
        </row>
        <row r="2651">
          <cell r="B2651">
            <v>42195</v>
          </cell>
          <cell r="C2651">
            <v>18</v>
          </cell>
          <cell r="D2651" t="str">
            <v>ON</v>
          </cell>
          <cell r="E2651" t="str">
            <v>Purchase</v>
          </cell>
          <cell r="F2651" t="str">
            <v>Fixed</v>
          </cell>
          <cell r="I2651">
            <v>43.66</v>
          </cell>
          <cell r="J2651">
            <v>21.28</v>
          </cell>
          <cell r="K2651" t="str">
            <v>HiRatio</v>
          </cell>
          <cell r="L2651">
            <v>272198.03000000003</v>
          </cell>
          <cell r="M2651" t="str">
            <v>Owner-Occupied</v>
          </cell>
          <cell r="N2651">
            <v>0</v>
          </cell>
          <cell r="O2651">
            <v>43831</v>
          </cell>
          <cell r="P2651" t="str">
            <v>Current</v>
          </cell>
        </row>
        <row r="2652">
          <cell r="B2652">
            <v>40841</v>
          </cell>
          <cell r="C2652">
            <v>63</v>
          </cell>
          <cell r="D2652" t="str">
            <v>ON</v>
          </cell>
          <cell r="E2652" t="str">
            <v>Refinance External</v>
          </cell>
          <cell r="F2652" t="str">
            <v>Fixed</v>
          </cell>
          <cell r="I2652">
            <v>32.369999999999997</v>
          </cell>
          <cell r="J2652">
            <v>32.19</v>
          </cell>
          <cell r="K2652" t="str">
            <v>Conv</v>
          </cell>
          <cell r="L2652">
            <v>0</v>
          </cell>
          <cell r="M2652" t="str">
            <v>Owner-Occupied</v>
          </cell>
          <cell r="N2652">
            <v>4</v>
          </cell>
          <cell r="O2652">
            <v>42303</v>
          </cell>
          <cell r="P2652" t="str">
            <v>Current</v>
          </cell>
        </row>
        <row r="2653">
          <cell r="B2653">
            <v>41075</v>
          </cell>
          <cell r="C2653">
            <v>55</v>
          </cell>
          <cell r="D2653" t="str">
            <v>AB</v>
          </cell>
          <cell r="E2653" t="str">
            <v>Purchase</v>
          </cell>
          <cell r="F2653" t="str">
            <v>Fixed</v>
          </cell>
          <cell r="I2653">
            <v>43.42</v>
          </cell>
          <cell r="J2653">
            <v>24.35</v>
          </cell>
          <cell r="K2653" t="str">
            <v>Conv</v>
          </cell>
          <cell r="L2653">
            <v>0</v>
          </cell>
          <cell r="M2653" t="str">
            <v>Owner-Occupied</v>
          </cell>
          <cell r="N2653">
            <v>4</v>
          </cell>
          <cell r="O2653">
            <v>42391</v>
          </cell>
          <cell r="P2653" t="str">
            <v>Current</v>
          </cell>
        </row>
        <row r="2654">
          <cell r="B2654">
            <v>41754</v>
          </cell>
          <cell r="C2654">
            <v>33</v>
          </cell>
          <cell r="D2654" t="str">
            <v>ON</v>
          </cell>
          <cell r="E2654" t="str">
            <v>Purchase</v>
          </cell>
          <cell r="F2654" t="str">
            <v>Fixed</v>
          </cell>
          <cell r="I2654">
            <v>21.44</v>
          </cell>
          <cell r="J2654">
            <v>20.81</v>
          </cell>
          <cell r="K2654" t="str">
            <v>Conv</v>
          </cell>
          <cell r="L2654">
            <v>224348.11</v>
          </cell>
          <cell r="M2654" t="str">
            <v>Owner-Occupied</v>
          </cell>
          <cell r="N2654">
            <v>0</v>
          </cell>
          <cell r="O2654">
            <v>43831</v>
          </cell>
          <cell r="P2654" t="str">
            <v>Current</v>
          </cell>
        </row>
        <row r="2655">
          <cell r="B2655">
            <v>40877</v>
          </cell>
          <cell r="C2655">
            <v>62</v>
          </cell>
          <cell r="D2655" t="str">
            <v>AB</v>
          </cell>
          <cell r="E2655" t="str">
            <v>Refinance External</v>
          </cell>
          <cell r="I2655">
            <v>21.25</v>
          </cell>
          <cell r="J2655">
            <v>37.76</v>
          </cell>
          <cell r="K2655" t="str">
            <v>Other</v>
          </cell>
          <cell r="L2655">
            <v>0</v>
          </cell>
          <cell r="M2655" t="str">
            <v>Rental</v>
          </cell>
          <cell r="N2655">
            <v>4</v>
          </cell>
          <cell r="O2655">
            <v>41991</v>
          </cell>
          <cell r="P2655" t="str">
            <v>Current</v>
          </cell>
        </row>
        <row r="2656">
          <cell r="B2656">
            <v>42214</v>
          </cell>
          <cell r="C2656">
            <v>18</v>
          </cell>
          <cell r="D2656" t="str">
            <v>ON</v>
          </cell>
          <cell r="E2656" t="str">
            <v>Purchase</v>
          </cell>
          <cell r="F2656" t="str">
            <v>Fixed</v>
          </cell>
          <cell r="I2656">
            <v>18.2</v>
          </cell>
          <cell r="J2656">
            <v>17.510000000000002</v>
          </cell>
          <cell r="K2656" t="str">
            <v>Conv</v>
          </cell>
          <cell r="L2656">
            <v>262885.21000000002</v>
          </cell>
          <cell r="M2656" t="str">
            <v>Owner-Occupied</v>
          </cell>
          <cell r="N2656">
            <v>0</v>
          </cell>
          <cell r="O2656">
            <v>43831</v>
          </cell>
          <cell r="P2656" t="str">
            <v>Current</v>
          </cell>
        </row>
        <row r="2657">
          <cell r="B2657">
            <v>42179</v>
          </cell>
          <cell r="C2657">
            <v>19</v>
          </cell>
          <cell r="D2657" t="str">
            <v>BC</v>
          </cell>
          <cell r="E2657" t="str">
            <v>Purchase</v>
          </cell>
          <cell r="F2657" t="str">
            <v>Fixed</v>
          </cell>
          <cell r="I2657">
            <v>28.42</v>
          </cell>
          <cell r="J2657">
            <v>28.17</v>
          </cell>
          <cell r="K2657" t="str">
            <v>HiRatio</v>
          </cell>
          <cell r="L2657">
            <v>170133.73</v>
          </cell>
          <cell r="M2657" t="str">
            <v>Owner-Occupied</v>
          </cell>
          <cell r="N2657">
            <v>0</v>
          </cell>
          <cell r="O2657">
            <v>43831</v>
          </cell>
          <cell r="P2657" t="str">
            <v>Current</v>
          </cell>
        </row>
        <row r="2658">
          <cell r="B2658">
            <v>42388</v>
          </cell>
          <cell r="C2658">
            <v>12</v>
          </cell>
          <cell r="D2658" t="str">
            <v>AB</v>
          </cell>
          <cell r="E2658" t="str">
            <v>Purchase</v>
          </cell>
          <cell r="F2658" t="str">
            <v>Fixed</v>
          </cell>
          <cell r="I2658">
            <v>37.35</v>
          </cell>
          <cell r="J2658">
            <v>30.07</v>
          </cell>
          <cell r="K2658" t="str">
            <v>HiRatio</v>
          </cell>
          <cell r="L2658">
            <v>286351.46999999997</v>
          </cell>
          <cell r="M2658" t="str">
            <v>Owner-Occupied</v>
          </cell>
          <cell r="N2658">
            <v>0</v>
          </cell>
          <cell r="O2658">
            <v>43831</v>
          </cell>
          <cell r="P2658" t="str">
            <v>Current</v>
          </cell>
        </row>
        <row r="2659">
          <cell r="B2659">
            <v>41942</v>
          </cell>
          <cell r="C2659">
            <v>27</v>
          </cell>
          <cell r="D2659" t="str">
            <v>ON</v>
          </cell>
          <cell r="E2659" t="str">
            <v>Purchase</v>
          </cell>
          <cell r="F2659" t="str">
            <v>Fixed</v>
          </cell>
          <cell r="I2659">
            <v>31.13</v>
          </cell>
          <cell r="J2659">
            <v>24.32</v>
          </cell>
          <cell r="K2659" t="str">
            <v>HiRatio</v>
          </cell>
          <cell r="L2659">
            <v>482693.38</v>
          </cell>
          <cell r="M2659" t="str">
            <v>Owner-Occupied</v>
          </cell>
          <cell r="N2659">
            <v>0</v>
          </cell>
          <cell r="O2659">
            <v>43831</v>
          </cell>
          <cell r="P2659" t="str">
            <v>Current</v>
          </cell>
        </row>
        <row r="2660">
          <cell r="B2660">
            <v>42556</v>
          </cell>
          <cell r="C2660">
            <v>6</v>
          </cell>
          <cell r="D2660" t="str">
            <v>BC</v>
          </cell>
          <cell r="E2660" t="str">
            <v>Purchase</v>
          </cell>
          <cell r="F2660" t="str">
            <v>Fixed</v>
          </cell>
          <cell r="I2660">
            <v>41.5</v>
          </cell>
          <cell r="J2660">
            <v>10.45</v>
          </cell>
          <cell r="K2660" t="str">
            <v>Conv</v>
          </cell>
          <cell r="L2660">
            <v>377537.76</v>
          </cell>
          <cell r="M2660" t="str">
            <v>Owner-Occupied</v>
          </cell>
          <cell r="N2660">
            <v>0</v>
          </cell>
          <cell r="O2660">
            <v>43831</v>
          </cell>
          <cell r="P2660" t="str">
            <v>Current</v>
          </cell>
        </row>
        <row r="2661">
          <cell r="B2661">
            <v>42062</v>
          </cell>
          <cell r="C2661">
            <v>23</v>
          </cell>
          <cell r="D2661" t="str">
            <v>ON</v>
          </cell>
          <cell r="E2661" t="str">
            <v>Purchase</v>
          </cell>
          <cell r="F2661" t="str">
            <v>Fixed</v>
          </cell>
          <cell r="I2661">
            <v>36.700000000000003</v>
          </cell>
          <cell r="J2661">
            <v>35.54</v>
          </cell>
          <cell r="K2661" t="str">
            <v>Conv</v>
          </cell>
          <cell r="L2661">
            <v>396419.03</v>
          </cell>
          <cell r="M2661" t="str">
            <v>Owner-Occupied</v>
          </cell>
          <cell r="N2661">
            <v>0</v>
          </cell>
          <cell r="O2661">
            <v>43831</v>
          </cell>
          <cell r="P2661" t="str">
            <v>Current</v>
          </cell>
        </row>
        <row r="2662">
          <cell r="B2662">
            <v>42026</v>
          </cell>
          <cell r="C2662">
            <v>24</v>
          </cell>
          <cell r="D2662" t="str">
            <v>ON</v>
          </cell>
          <cell r="E2662" t="str">
            <v>Purchase with Improvements</v>
          </cell>
          <cell r="F2662" t="str">
            <v>Fixed</v>
          </cell>
          <cell r="I2662">
            <v>41.59</v>
          </cell>
          <cell r="J2662">
            <v>34.630000000000003</v>
          </cell>
          <cell r="K2662" t="str">
            <v>HiRatio</v>
          </cell>
          <cell r="L2662">
            <v>469797.65</v>
          </cell>
          <cell r="M2662" t="str">
            <v>Owner-Occupied</v>
          </cell>
          <cell r="N2662">
            <v>0</v>
          </cell>
          <cell r="O2662">
            <v>43831</v>
          </cell>
          <cell r="P2662" t="str">
            <v>Current</v>
          </cell>
        </row>
        <row r="2663">
          <cell r="B2663">
            <v>41597</v>
          </cell>
          <cell r="C2663">
            <v>38</v>
          </cell>
          <cell r="D2663" t="str">
            <v>BC</v>
          </cell>
          <cell r="E2663" t="str">
            <v>Refinance External</v>
          </cell>
          <cell r="F2663" t="str">
            <v>ARM</v>
          </cell>
          <cell r="I2663">
            <v>30.56</v>
          </cell>
          <cell r="J2663">
            <v>23.7</v>
          </cell>
          <cell r="K2663" t="str">
            <v>Conv</v>
          </cell>
          <cell r="L2663">
            <v>360943.74</v>
          </cell>
          <cell r="M2663" t="str">
            <v>Owner-Occupied</v>
          </cell>
          <cell r="N2663">
            <v>0</v>
          </cell>
          <cell r="O2663">
            <v>43831</v>
          </cell>
          <cell r="P2663" t="str">
            <v>Current</v>
          </cell>
        </row>
        <row r="2664">
          <cell r="B2664">
            <v>42592</v>
          </cell>
          <cell r="C2664">
            <v>5</v>
          </cell>
          <cell r="D2664" t="str">
            <v>ON</v>
          </cell>
          <cell r="E2664" t="str">
            <v>Purchase</v>
          </cell>
          <cell r="F2664" t="str">
            <v>ARM</v>
          </cell>
          <cell r="I2664">
            <v>32.409999999999997</v>
          </cell>
          <cell r="J2664">
            <v>12.87</v>
          </cell>
          <cell r="K2664" t="str">
            <v>HiRatio</v>
          </cell>
          <cell r="L2664">
            <v>388846.48</v>
          </cell>
          <cell r="M2664" t="str">
            <v>Second Home</v>
          </cell>
          <cell r="N2664">
            <v>0</v>
          </cell>
          <cell r="O2664">
            <v>43831</v>
          </cell>
          <cell r="P2664" t="str">
            <v>Current</v>
          </cell>
        </row>
        <row r="2665">
          <cell r="B2665">
            <v>41432</v>
          </cell>
          <cell r="C2665">
            <v>43</v>
          </cell>
          <cell r="D2665" t="str">
            <v>ON</v>
          </cell>
          <cell r="E2665" t="str">
            <v>Purchase</v>
          </cell>
          <cell r="F2665" t="str">
            <v>Fixed</v>
          </cell>
          <cell r="I2665">
            <v>35.659999999999997</v>
          </cell>
          <cell r="J2665">
            <v>26.72</v>
          </cell>
          <cell r="K2665" t="str">
            <v>HiRatio</v>
          </cell>
          <cell r="L2665">
            <v>0</v>
          </cell>
          <cell r="M2665" t="str">
            <v>Owner-Occupied</v>
          </cell>
          <cell r="N2665">
            <v>4</v>
          </cell>
          <cell r="O2665">
            <v>42710</v>
          </cell>
          <cell r="P2665" t="str">
            <v>Current</v>
          </cell>
        </row>
        <row r="2666">
          <cell r="B2666">
            <v>41822</v>
          </cell>
          <cell r="C2666">
            <v>30</v>
          </cell>
          <cell r="D2666" t="str">
            <v>ON</v>
          </cell>
          <cell r="E2666" t="str">
            <v>Refinance External</v>
          </cell>
          <cell r="F2666" t="str">
            <v>Fixed</v>
          </cell>
          <cell r="I2666">
            <v>19.61</v>
          </cell>
          <cell r="J2666">
            <v>17.52</v>
          </cell>
          <cell r="K2666" t="str">
            <v>Conv</v>
          </cell>
          <cell r="L2666">
            <v>228636.67</v>
          </cell>
          <cell r="M2666" t="str">
            <v>Owner-Occupied</v>
          </cell>
          <cell r="N2666">
            <v>0</v>
          </cell>
          <cell r="O2666">
            <v>43831</v>
          </cell>
          <cell r="P2666" t="str">
            <v>Current</v>
          </cell>
        </row>
        <row r="2667">
          <cell r="B2667">
            <v>40416</v>
          </cell>
          <cell r="C2667">
            <v>77</v>
          </cell>
          <cell r="D2667" t="str">
            <v>ON</v>
          </cell>
          <cell r="E2667" t="str">
            <v>Refinance External</v>
          </cell>
          <cell r="F2667" t="str">
            <v>ARM</v>
          </cell>
          <cell r="I2667">
            <v>23.03</v>
          </cell>
          <cell r="J2667">
            <v>36.450000000000003</v>
          </cell>
          <cell r="K2667" t="str">
            <v>Conv</v>
          </cell>
          <cell r="L2667">
            <v>0</v>
          </cell>
          <cell r="M2667" t="str">
            <v>Rental</v>
          </cell>
          <cell r="N2667">
            <v>4</v>
          </cell>
          <cell r="O2667">
            <v>42193</v>
          </cell>
          <cell r="P2667" t="str">
            <v>Current</v>
          </cell>
        </row>
        <row r="2668">
          <cell r="B2668">
            <v>42139</v>
          </cell>
          <cell r="C2668">
            <v>20</v>
          </cell>
          <cell r="D2668" t="str">
            <v>MB</v>
          </cell>
          <cell r="E2668" t="str">
            <v>Purchase</v>
          </cell>
          <cell r="F2668" t="str">
            <v>Fixed</v>
          </cell>
          <cell r="I2668">
            <v>40.71</v>
          </cell>
          <cell r="J2668">
            <v>38.729999999999997</v>
          </cell>
          <cell r="K2668" t="str">
            <v>HiRatio</v>
          </cell>
          <cell r="L2668">
            <v>207551.02</v>
          </cell>
          <cell r="M2668" t="str">
            <v>Owner-Occupied</v>
          </cell>
          <cell r="N2668">
            <v>0</v>
          </cell>
          <cell r="O2668">
            <v>43831</v>
          </cell>
          <cell r="P2668" t="str">
            <v>Current</v>
          </cell>
        </row>
        <row r="2669">
          <cell r="B2669">
            <v>41520</v>
          </cell>
          <cell r="C2669">
            <v>40</v>
          </cell>
          <cell r="D2669" t="str">
            <v>AB</v>
          </cell>
          <cell r="E2669" t="str">
            <v>Transfer</v>
          </cell>
          <cell r="F2669" t="str">
            <v>Fixed</v>
          </cell>
          <cell r="I2669">
            <v>30.3</v>
          </cell>
          <cell r="J2669">
            <v>22.35</v>
          </cell>
          <cell r="K2669" t="str">
            <v>HiRatio</v>
          </cell>
          <cell r="L2669">
            <v>528509.73</v>
          </cell>
          <cell r="M2669" t="str">
            <v>Owner-Occupied</v>
          </cell>
          <cell r="N2669">
            <v>0</v>
          </cell>
          <cell r="O2669">
            <v>43831</v>
          </cell>
          <cell r="P2669" t="str">
            <v>Current</v>
          </cell>
        </row>
        <row r="2670">
          <cell r="B2670">
            <v>42208</v>
          </cell>
          <cell r="C2670">
            <v>18</v>
          </cell>
          <cell r="D2670" t="str">
            <v>SK</v>
          </cell>
          <cell r="E2670" t="str">
            <v>Purchase</v>
          </cell>
          <cell r="F2670" t="str">
            <v>Fixed</v>
          </cell>
          <cell r="I2670">
            <v>37.01</v>
          </cell>
          <cell r="J2670">
            <v>23.84</v>
          </cell>
          <cell r="K2670" t="str">
            <v>Conv</v>
          </cell>
          <cell r="L2670">
            <v>457514.86</v>
          </cell>
          <cell r="M2670" t="str">
            <v>Owner-Occupied</v>
          </cell>
          <cell r="N2670">
            <v>0</v>
          </cell>
          <cell r="O2670">
            <v>43831</v>
          </cell>
          <cell r="P2670" t="str">
            <v>Current</v>
          </cell>
        </row>
        <row r="2671">
          <cell r="B2671">
            <v>42215</v>
          </cell>
          <cell r="C2671">
            <v>18</v>
          </cell>
          <cell r="D2671" t="str">
            <v>AB</v>
          </cell>
          <cell r="E2671" t="str">
            <v>Purchase</v>
          </cell>
          <cell r="F2671" t="str">
            <v>Fixed</v>
          </cell>
          <cell r="I2671">
            <v>32.22</v>
          </cell>
          <cell r="J2671">
            <v>31.59</v>
          </cell>
          <cell r="K2671" t="str">
            <v>Conv</v>
          </cell>
          <cell r="L2671">
            <v>552888.84</v>
          </cell>
          <cell r="M2671" t="str">
            <v>Owner-Occupied</v>
          </cell>
          <cell r="N2671">
            <v>0</v>
          </cell>
          <cell r="O2671">
            <v>43831</v>
          </cell>
          <cell r="P2671" t="str">
            <v>Current</v>
          </cell>
        </row>
        <row r="2672">
          <cell r="B2672">
            <v>42544</v>
          </cell>
          <cell r="C2672">
            <v>7</v>
          </cell>
          <cell r="D2672" t="str">
            <v>ON</v>
          </cell>
          <cell r="E2672" t="str">
            <v>Purchase</v>
          </cell>
          <cell r="F2672" t="str">
            <v>Fixed</v>
          </cell>
          <cell r="I2672">
            <v>38.770000000000003</v>
          </cell>
          <cell r="J2672">
            <v>37.49</v>
          </cell>
          <cell r="K2672" t="str">
            <v>Conv</v>
          </cell>
          <cell r="L2672">
            <v>491549.32</v>
          </cell>
          <cell r="M2672" t="str">
            <v>Owner-Occupied</v>
          </cell>
          <cell r="N2672">
            <v>0</v>
          </cell>
          <cell r="O2672">
            <v>43831</v>
          </cell>
          <cell r="P2672" t="str">
            <v>Current</v>
          </cell>
        </row>
        <row r="2673">
          <cell r="B2673">
            <v>41722</v>
          </cell>
          <cell r="C2673">
            <v>34</v>
          </cell>
          <cell r="D2673" t="str">
            <v>ON</v>
          </cell>
          <cell r="E2673" t="str">
            <v>Purchase</v>
          </cell>
          <cell r="F2673" t="str">
            <v>Fixed</v>
          </cell>
          <cell r="I2673">
            <v>15.62</v>
          </cell>
          <cell r="J2673">
            <v>11.82</v>
          </cell>
          <cell r="K2673" t="str">
            <v>Conv</v>
          </cell>
          <cell r="L2673">
            <v>0</v>
          </cell>
          <cell r="M2673" t="str">
            <v>Owner-Occupied</v>
          </cell>
          <cell r="N2673">
            <v>4</v>
          </cell>
          <cell r="O2673">
            <v>42192</v>
          </cell>
          <cell r="P2673" t="str">
            <v>Current</v>
          </cell>
        </row>
        <row r="2674">
          <cell r="B2674">
            <v>41865</v>
          </cell>
          <cell r="C2674">
            <v>29</v>
          </cell>
          <cell r="D2674" t="str">
            <v>BC</v>
          </cell>
          <cell r="E2674" t="str">
            <v>Transfer</v>
          </cell>
          <cell r="F2674" t="str">
            <v>Fixed</v>
          </cell>
          <cell r="I2674">
            <v>27.02</v>
          </cell>
          <cell r="J2674">
            <v>24.85</v>
          </cell>
          <cell r="K2674" t="str">
            <v>HiRatio</v>
          </cell>
          <cell r="L2674">
            <v>0</v>
          </cell>
          <cell r="M2674" t="str">
            <v>Owner-Occupied</v>
          </cell>
          <cell r="N2674">
            <v>4</v>
          </cell>
          <cell r="O2674">
            <v>42417</v>
          </cell>
          <cell r="P2674" t="str">
            <v>Current</v>
          </cell>
        </row>
        <row r="2675">
          <cell r="B2675">
            <v>41768</v>
          </cell>
          <cell r="C2675">
            <v>32</v>
          </cell>
          <cell r="D2675" t="str">
            <v>ON</v>
          </cell>
          <cell r="E2675" t="str">
            <v>Transfer</v>
          </cell>
          <cell r="F2675" t="str">
            <v>ARM</v>
          </cell>
          <cell r="I2675">
            <v>11.06</v>
          </cell>
          <cell r="J2675">
            <v>10.23</v>
          </cell>
          <cell r="K2675" t="str">
            <v>Conv</v>
          </cell>
          <cell r="L2675">
            <v>247493.65</v>
          </cell>
          <cell r="M2675" t="str">
            <v>Owner-Occupied</v>
          </cell>
          <cell r="N2675">
            <v>0</v>
          </cell>
          <cell r="O2675">
            <v>43831</v>
          </cell>
          <cell r="P2675" t="str">
            <v>Current</v>
          </cell>
        </row>
        <row r="2676">
          <cell r="B2676">
            <v>40973</v>
          </cell>
          <cell r="C2676">
            <v>58</v>
          </cell>
          <cell r="D2676" t="str">
            <v>AB</v>
          </cell>
          <cell r="E2676" t="str">
            <v>Purchase</v>
          </cell>
          <cell r="F2676" t="str">
            <v>Fixed</v>
          </cell>
          <cell r="I2676">
            <v>38.32</v>
          </cell>
          <cell r="J2676">
            <v>23.2</v>
          </cell>
          <cell r="K2676" t="str">
            <v>Conv</v>
          </cell>
          <cell r="L2676">
            <v>162945.60000000001</v>
          </cell>
          <cell r="M2676" t="str">
            <v>Owner-Occupied</v>
          </cell>
          <cell r="N2676">
            <v>0</v>
          </cell>
          <cell r="O2676">
            <v>43831</v>
          </cell>
          <cell r="P2676" t="str">
            <v>Current</v>
          </cell>
        </row>
        <row r="2677">
          <cell r="B2677">
            <v>41578</v>
          </cell>
          <cell r="C2677">
            <v>39</v>
          </cell>
          <cell r="D2677" t="str">
            <v>AB</v>
          </cell>
          <cell r="E2677" t="str">
            <v>Purchase</v>
          </cell>
          <cell r="F2677" t="str">
            <v>Fixed</v>
          </cell>
          <cell r="I2677">
            <v>40.590000000000003</v>
          </cell>
          <cell r="J2677">
            <v>33.76</v>
          </cell>
          <cell r="K2677" t="str">
            <v>HiRatio</v>
          </cell>
          <cell r="L2677">
            <v>394450.32</v>
          </cell>
          <cell r="M2677" t="str">
            <v>Owner-Occupied</v>
          </cell>
          <cell r="N2677">
            <v>0</v>
          </cell>
          <cell r="O2677">
            <v>43831</v>
          </cell>
          <cell r="P2677" t="str">
            <v>Current</v>
          </cell>
        </row>
        <row r="2678">
          <cell r="B2678">
            <v>41894</v>
          </cell>
          <cell r="C2678">
            <v>28</v>
          </cell>
          <cell r="D2678" t="str">
            <v>ON</v>
          </cell>
          <cell r="E2678" t="str">
            <v>Purchase</v>
          </cell>
          <cell r="F2678" t="str">
            <v>Fixed</v>
          </cell>
          <cell r="I2678">
            <v>43.94</v>
          </cell>
          <cell r="J2678">
            <v>21.77</v>
          </cell>
          <cell r="K2678" t="str">
            <v>HiRatio</v>
          </cell>
          <cell r="L2678">
            <v>232451.07</v>
          </cell>
          <cell r="M2678" t="str">
            <v>Owner-Occupied</v>
          </cell>
          <cell r="N2678">
            <v>0</v>
          </cell>
          <cell r="O2678">
            <v>43831</v>
          </cell>
          <cell r="P2678" t="str">
            <v>Current</v>
          </cell>
        </row>
        <row r="2679">
          <cell r="B2679">
            <v>41136</v>
          </cell>
          <cell r="C2679">
            <v>53</v>
          </cell>
          <cell r="D2679" t="str">
            <v>ON</v>
          </cell>
          <cell r="E2679" t="str">
            <v>Refinance External</v>
          </cell>
          <cell r="F2679" t="str">
            <v>Fixed</v>
          </cell>
          <cell r="I2679">
            <v>23.42</v>
          </cell>
          <cell r="J2679">
            <v>23.42</v>
          </cell>
          <cell r="K2679" t="str">
            <v>Conv</v>
          </cell>
          <cell r="L2679">
            <v>0</v>
          </cell>
          <cell r="M2679" t="str">
            <v>Owner-Occupied</v>
          </cell>
          <cell r="N2679">
            <v>4</v>
          </cell>
          <cell r="O2679">
            <v>42669</v>
          </cell>
          <cell r="P2679" t="str">
            <v>Current</v>
          </cell>
        </row>
        <row r="2680">
          <cell r="B2680">
            <v>41066</v>
          </cell>
          <cell r="C2680">
            <v>55</v>
          </cell>
          <cell r="D2680" t="str">
            <v>AB</v>
          </cell>
          <cell r="E2680" t="str">
            <v>Purchase</v>
          </cell>
          <cell r="F2680" t="str">
            <v>Fixed</v>
          </cell>
          <cell r="I2680">
            <v>21.94</v>
          </cell>
          <cell r="J2680">
            <v>12.19</v>
          </cell>
          <cell r="K2680" t="str">
            <v>HiRatio</v>
          </cell>
          <cell r="L2680">
            <v>242378.64</v>
          </cell>
          <cell r="M2680" t="str">
            <v>Owner-Occupied</v>
          </cell>
          <cell r="N2680">
            <v>0</v>
          </cell>
          <cell r="O2680">
            <v>43831</v>
          </cell>
          <cell r="P2680" t="str">
            <v>Current</v>
          </cell>
        </row>
        <row r="2681">
          <cell r="B2681">
            <v>42164</v>
          </cell>
          <cell r="C2681">
            <v>19</v>
          </cell>
          <cell r="D2681" t="str">
            <v>AB</v>
          </cell>
          <cell r="E2681" t="str">
            <v>Purchase</v>
          </cell>
          <cell r="F2681" t="str">
            <v>Fixed</v>
          </cell>
          <cell r="I2681">
            <v>37.18</v>
          </cell>
          <cell r="J2681">
            <v>32.590000000000003</v>
          </cell>
          <cell r="K2681" t="str">
            <v>HiRatio</v>
          </cell>
          <cell r="L2681">
            <v>360654.35</v>
          </cell>
          <cell r="M2681" t="str">
            <v>Owner-Occupied</v>
          </cell>
          <cell r="N2681">
            <v>0</v>
          </cell>
          <cell r="O2681">
            <v>43831</v>
          </cell>
          <cell r="P2681" t="str">
            <v>Current</v>
          </cell>
        </row>
        <row r="2682">
          <cell r="B2682">
            <v>41964</v>
          </cell>
          <cell r="C2682">
            <v>26</v>
          </cell>
          <cell r="D2682" t="str">
            <v>ON</v>
          </cell>
          <cell r="E2682" t="str">
            <v>Purchase</v>
          </cell>
          <cell r="F2682" t="str">
            <v>Fixed</v>
          </cell>
          <cell r="I2682">
            <v>24.92</v>
          </cell>
          <cell r="J2682">
            <v>22.47</v>
          </cell>
          <cell r="K2682" t="str">
            <v>HiRatio</v>
          </cell>
          <cell r="L2682">
            <v>175747.24</v>
          </cell>
          <cell r="M2682" t="str">
            <v>Owner-Occupied</v>
          </cell>
          <cell r="N2682">
            <v>0</v>
          </cell>
          <cell r="O2682">
            <v>43831</v>
          </cell>
          <cell r="P2682" t="str">
            <v>Current</v>
          </cell>
        </row>
        <row r="2683">
          <cell r="B2683">
            <v>40319</v>
          </cell>
          <cell r="C2683">
            <v>80</v>
          </cell>
          <cell r="D2683" t="str">
            <v>BC</v>
          </cell>
          <cell r="E2683" t="str">
            <v>Purchase</v>
          </cell>
          <cell r="F2683" t="str">
            <v>ARM</v>
          </cell>
          <cell r="I2683">
            <v>45.85</v>
          </cell>
          <cell r="J2683">
            <v>42.86</v>
          </cell>
          <cell r="K2683" t="str">
            <v>HiRatio</v>
          </cell>
          <cell r="L2683">
            <v>275568.59999999998</v>
          </cell>
          <cell r="M2683" t="str">
            <v>Owner-Occupied</v>
          </cell>
          <cell r="N2683">
            <v>0</v>
          </cell>
          <cell r="O2683">
            <v>43831</v>
          </cell>
          <cell r="P2683" t="str">
            <v>Current</v>
          </cell>
        </row>
        <row r="2684">
          <cell r="B2684">
            <v>41030</v>
          </cell>
          <cell r="C2684">
            <v>56</v>
          </cell>
          <cell r="D2684" t="str">
            <v>ON</v>
          </cell>
          <cell r="E2684" t="str">
            <v>Purchase</v>
          </cell>
          <cell r="F2684" t="str">
            <v>Fixed</v>
          </cell>
          <cell r="I2684">
            <v>31.35</v>
          </cell>
          <cell r="J2684">
            <v>28.71</v>
          </cell>
          <cell r="K2684" t="str">
            <v>HiRatio</v>
          </cell>
          <cell r="L2684">
            <v>268356.73</v>
          </cell>
          <cell r="M2684" t="str">
            <v>Owner-Occupied</v>
          </cell>
          <cell r="N2684">
            <v>0</v>
          </cell>
          <cell r="O2684">
            <v>43831</v>
          </cell>
          <cell r="P2684" t="str">
            <v>Current</v>
          </cell>
        </row>
        <row r="2685">
          <cell r="B2685">
            <v>41845</v>
          </cell>
          <cell r="C2685">
            <v>30</v>
          </cell>
          <cell r="D2685" t="str">
            <v>ON</v>
          </cell>
          <cell r="E2685" t="str">
            <v>Purchase</v>
          </cell>
          <cell r="F2685" t="str">
            <v>ARM</v>
          </cell>
          <cell r="I2685">
            <v>38.08</v>
          </cell>
          <cell r="J2685">
            <v>24.85</v>
          </cell>
          <cell r="K2685" t="str">
            <v>HiRatio</v>
          </cell>
          <cell r="L2685">
            <v>276301.17</v>
          </cell>
          <cell r="M2685" t="str">
            <v>Owner-Occupied</v>
          </cell>
          <cell r="N2685">
            <v>0</v>
          </cell>
          <cell r="O2685">
            <v>43831</v>
          </cell>
          <cell r="P2685" t="str">
            <v>Current</v>
          </cell>
        </row>
        <row r="2686">
          <cell r="B2686">
            <v>41852</v>
          </cell>
          <cell r="C2686">
            <v>29</v>
          </cell>
          <cell r="D2686" t="str">
            <v>AB</v>
          </cell>
          <cell r="E2686" t="str">
            <v>Refinance External</v>
          </cell>
          <cell r="F2686" t="str">
            <v>Fixed</v>
          </cell>
          <cell r="I2686">
            <v>36.520000000000003</v>
          </cell>
          <cell r="J2686">
            <v>26.23</v>
          </cell>
          <cell r="K2686" t="str">
            <v>Conv</v>
          </cell>
          <cell r="L2686">
            <v>322758.96000000002</v>
          </cell>
          <cell r="M2686" t="str">
            <v>Owner-Occupied</v>
          </cell>
          <cell r="N2686">
            <v>0</v>
          </cell>
          <cell r="O2686">
            <v>43831</v>
          </cell>
          <cell r="P2686" t="str">
            <v>Current</v>
          </cell>
        </row>
        <row r="2687">
          <cell r="B2687">
            <v>42761</v>
          </cell>
          <cell r="C2687">
            <v>0</v>
          </cell>
          <cell r="D2687" t="str">
            <v>BC</v>
          </cell>
          <cell r="E2687" t="str">
            <v>Purchase</v>
          </cell>
          <cell r="F2687" t="str">
            <v>ARM</v>
          </cell>
          <cell r="I2687">
            <v>28.18</v>
          </cell>
          <cell r="J2687">
            <v>27.98</v>
          </cell>
          <cell r="K2687" t="str">
            <v>Conv</v>
          </cell>
          <cell r="L2687">
            <v>255196</v>
          </cell>
          <cell r="M2687" t="str">
            <v>Owner-Occupied</v>
          </cell>
          <cell r="N2687">
            <v>0</v>
          </cell>
          <cell r="O2687">
            <v>43831</v>
          </cell>
          <cell r="P2687" t="str">
            <v>Current</v>
          </cell>
        </row>
        <row r="2688">
          <cell r="B2688">
            <v>41803</v>
          </cell>
          <cell r="C2688">
            <v>31</v>
          </cell>
          <cell r="D2688" t="str">
            <v>BC</v>
          </cell>
          <cell r="E2688" t="str">
            <v>Transfer</v>
          </cell>
          <cell r="F2688" t="str">
            <v>ARM</v>
          </cell>
          <cell r="I2688">
            <v>23.59</v>
          </cell>
          <cell r="J2688">
            <v>22.94</v>
          </cell>
          <cell r="K2688" t="str">
            <v>Conv</v>
          </cell>
          <cell r="L2688">
            <v>271928.88</v>
          </cell>
          <cell r="M2688" t="str">
            <v>Owner-Occupied</v>
          </cell>
          <cell r="N2688">
            <v>0</v>
          </cell>
          <cell r="O2688">
            <v>43831</v>
          </cell>
          <cell r="P2688" t="str">
            <v>Current</v>
          </cell>
        </row>
        <row r="2689">
          <cell r="B2689">
            <v>42095</v>
          </cell>
          <cell r="C2689">
            <v>21</v>
          </cell>
          <cell r="D2689" t="str">
            <v>AB</v>
          </cell>
          <cell r="E2689" t="str">
            <v>Purchase</v>
          </cell>
          <cell r="F2689" t="str">
            <v>ARM</v>
          </cell>
          <cell r="I2689">
            <v>28.97</v>
          </cell>
          <cell r="J2689">
            <v>15.51</v>
          </cell>
          <cell r="K2689" t="str">
            <v>HiRatio</v>
          </cell>
          <cell r="L2689">
            <v>295251.07</v>
          </cell>
          <cell r="M2689" t="str">
            <v>Owner-Occupied</v>
          </cell>
          <cell r="N2689">
            <v>0</v>
          </cell>
          <cell r="O2689">
            <v>43831</v>
          </cell>
          <cell r="P2689" t="str">
            <v>Current</v>
          </cell>
        </row>
        <row r="2690">
          <cell r="B2690">
            <v>41550</v>
          </cell>
          <cell r="C2690">
            <v>39</v>
          </cell>
          <cell r="D2690" t="str">
            <v>AB</v>
          </cell>
          <cell r="E2690" t="str">
            <v>Refinance External</v>
          </cell>
          <cell r="F2690" t="str">
            <v>Fixed</v>
          </cell>
          <cell r="I2690">
            <v>38.5</v>
          </cell>
          <cell r="J2690">
            <v>34.770000000000003</v>
          </cell>
          <cell r="K2690" t="str">
            <v>Conv</v>
          </cell>
          <cell r="L2690">
            <v>227765.33</v>
          </cell>
          <cell r="M2690" t="str">
            <v>Owner-Occupied</v>
          </cell>
          <cell r="N2690">
            <v>0</v>
          </cell>
          <cell r="O2690">
            <v>43831</v>
          </cell>
          <cell r="P2690" t="str">
            <v>Current</v>
          </cell>
        </row>
        <row r="2691">
          <cell r="B2691">
            <v>40833</v>
          </cell>
          <cell r="C2691">
            <v>63</v>
          </cell>
          <cell r="D2691" t="str">
            <v>ON</v>
          </cell>
          <cell r="E2691" t="str">
            <v>Purchase</v>
          </cell>
          <cell r="F2691" t="str">
            <v>Fixed</v>
          </cell>
          <cell r="I2691">
            <v>17.32</v>
          </cell>
          <cell r="J2691">
            <v>16.77</v>
          </cell>
          <cell r="K2691" t="str">
            <v>HiRatio</v>
          </cell>
          <cell r="L2691">
            <v>0</v>
          </cell>
          <cell r="M2691" t="str">
            <v>Owner-Occupied</v>
          </cell>
          <cell r="N2691">
            <v>4</v>
          </cell>
          <cell r="O2691">
            <v>41936</v>
          </cell>
          <cell r="P2691" t="str">
            <v>Current</v>
          </cell>
        </row>
        <row r="2692">
          <cell r="B2692">
            <v>41583</v>
          </cell>
          <cell r="C2692">
            <v>38</v>
          </cell>
          <cell r="D2692" t="str">
            <v>AB</v>
          </cell>
          <cell r="E2692" t="str">
            <v>Purchase</v>
          </cell>
          <cell r="F2692" t="str">
            <v>Fixed</v>
          </cell>
          <cell r="I2692">
            <v>43.79</v>
          </cell>
          <cell r="J2692">
            <v>24.01</v>
          </cell>
          <cell r="K2692" t="str">
            <v>HiRatio</v>
          </cell>
          <cell r="L2692">
            <v>458211.74</v>
          </cell>
          <cell r="M2692" t="str">
            <v>Owner-Occupied</v>
          </cell>
          <cell r="N2692">
            <v>0</v>
          </cell>
          <cell r="O2692">
            <v>43831</v>
          </cell>
          <cell r="P2692" t="str">
            <v>Current</v>
          </cell>
        </row>
        <row r="2693">
          <cell r="B2693">
            <v>40963</v>
          </cell>
          <cell r="C2693">
            <v>59</v>
          </cell>
          <cell r="D2693" t="str">
            <v>AB</v>
          </cell>
          <cell r="E2693" t="str">
            <v>Purchase</v>
          </cell>
          <cell r="F2693" t="str">
            <v>Fixed</v>
          </cell>
          <cell r="I2693">
            <v>38.770000000000003</v>
          </cell>
          <cell r="J2693">
            <v>24.88</v>
          </cell>
          <cell r="K2693" t="str">
            <v>HiRatio</v>
          </cell>
          <cell r="L2693">
            <v>334249.28000000003</v>
          </cell>
          <cell r="M2693" t="str">
            <v>Owner-Occupied</v>
          </cell>
          <cell r="N2693">
            <v>0</v>
          </cell>
          <cell r="O2693">
            <v>43831</v>
          </cell>
          <cell r="P2693" t="str">
            <v>Current</v>
          </cell>
        </row>
        <row r="2694">
          <cell r="B2694">
            <v>42537</v>
          </cell>
          <cell r="C2694">
            <v>7</v>
          </cell>
          <cell r="D2694" t="str">
            <v>BC</v>
          </cell>
          <cell r="E2694" t="str">
            <v>Purchase with Improvements</v>
          </cell>
          <cell r="F2694" t="str">
            <v>Fixed</v>
          </cell>
          <cell r="I2694">
            <v>36.950000000000003</v>
          </cell>
          <cell r="J2694">
            <v>21.29</v>
          </cell>
          <cell r="K2694" t="str">
            <v>HiRatio</v>
          </cell>
          <cell r="L2694">
            <v>355040.99</v>
          </cell>
          <cell r="M2694" t="str">
            <v>Owner-Occupied</v>
          </cell>
          <cell r="N2694">
            <v>0</v>
          </cell>
          <cell r="O2694">
            <v>43831</v>
          </cell>
          <cell r="P2694" t="str">
            <v>Current</v>
          </cell>
        </row>
        <row r="2695">
          <cell r="B2695">
            <v>42754</v>
          </cell>
          <cell r="C2695">
            <v>0</v>
          </cell>
          <cell r="D2695" t="str">
            <v>SK</v>
          </cell>
          <cell r="E2695" t="str">
            <v>Refinance External</v>
          </cell>
          <cell r="F2695" t="str">
            <v>Fixed</v>
          </cell>
          <cell r="I2695">
            <v>30.94</v>
          </cell>
          <cell r="J2695">
            <v>15.49</v>
          </cell>
          <cell r="K2695" t="str">
            <v>Conv</v>
          </cell>
          <cell r="L2695">
            <v>328000</v>
          </cell>
          <cell r="M2695" t="str">
            <v>Owner-Occupied</v>
          </cell>
          <cell r="N2695">
            <v>0</v>
          </cell>
          <cell r="O2695">
            <v>43831</v>
          </cell>
          <cell r="P2695" t="str">
            <v>Current</v>
          </cell>
        </row>
        <row r="2696">
          <cell r="B2696">
            <v>41912</v>
          </cell>
          <cell r="C2696">
            <v>28</v>
          </cell>
          <cell r="D2696" t="str">
            <v>ON</v>
          </cell>
          <cell r="E2696" t="str">
            <v>Purchase</v>
          </cell>
          <cell r="F2696" t="str">
            <v>Fixed</v>
          </cell>
          <cell r="I2696">
            <v>30.6</v>
          </cell>
          <cell r="J2696">
            <v>20.66</v>
          </cell>
          <cell r="K2696" t="str">
            <v>Conv</v>
          </cell>
          <cell r="L2696">
            <v>510592.58</v>
          </cell>
          <cell r="M2696" t="str">
            <v>Owner-Occupied</v>
          </cell>
          <cell r="N2696">
            <v>0</v>
          </cell>
          <cell r="O2696">
            <v>43831</v>
          </cell>
          <cell r="P2696" t="str">
            <v>Current</v>
          </cell>
        </row>
        <row r="2697">
          <cell r="B2697">
            <v>41274</v>
          </cell>
          <cell r="C2697">
            <v>49</v>
          </cell>
          <cell r="D2697" t="str">
            <v>ON</v>
          </cell>
          <cell r="E2697" t="str">
            <v>Transfer</v>
          </cell>
          <cell r="F2697" t="str">
            <v>Fixed</v>
          </cell>
          <cell r="I2697">
            <v>25.57</v>
          </cell>
          <cell r="J2697">
            <v>12.98</v>
          </cell>
          <cell r="K2697" t="str">
            <v>HiRatio</v>
          </cell>
          <cell r="L2697">
            <v>0</v>
          </cell>
          <cell r="M2697" t="str">
            <v>Owner-Occupied</v>
          </cell>
          <cell r="N2697">
            <v>4</v>
          </cell>
          <cell r="O2697">
            <v>41395</v>
          </cell>
          <cell r="P2697" t="str">
            <v>Current</v>
          </cell>
        </row>
        <row r="2698">
          <cell r="B2698">
            <v>42061</v>
          </cell>
          <cell r="C2698">
            <v>23</v>
          </cell>
          <cell r="D2698" t="str">
            <v>BC</v>
          </cell>
          <cell r="E2698" t="str">
            <v>Purchase</v>
          </cell>
          <cell r="F2698" t="str">
            <v>ARM</v>
          </cell>
          <cell r="I2698">
            <v>33.68</v>
          </cell>
          <cell r="J2698">
            <v>30.6</v>
          </cell>
          <cell r="K2698" t="str">
            <v>HiRatio</v>
          </cell>
          <cell r="L2698">
            <v>0</v>
          </cell>
          <cell r="M2698" t="str">
            <v>Owner-Occupied</v>
          </cell>
          <cell r="N2698">
            <v>4</v>
          </cell>
          <cell r="O2698">
            <v>42738</v>
          </cell>
          <cell r="P2698" t="str">
            <v>Current</v>
          </cell>
        </row>
        <row r="2699">
          <cell r="B2699">
            <v>42524</v>
          </cell>
          <cell r="C2699">
            <v>7</v>
          </cell>
          <cell r="D2699" t="str">
            <v>ON</v>
          </cell>
          <cell r="E2699" t="str">
            <v>Purchase</v>
          </cell>
          <cell r="F2699" t="str">
            <v>Fixed</v>
          </cell>
          <cell r="I2699">
            <v>27.8</v>
          </cell>
          <cell r="J2699">
            <v>27.13</v>
          </cell>
          <cell r="K2699" t="str">
            <v>Conv</v>
          </cell>
          <cell r="L2699">
            <v>184081.1</v>
          </cell>
          <cell r="M2699" t="str">
            <v>Owner-Occupied</v>
          </cell>
          <cell r="N2699">
            <v>0</v>
          </cell>
          <cell r="O2699">
            <v>43831</v>
          </cell>
          <cell r="P2699" t="str">
            <v>Current</v>
          </cell>
        </row>
        <row r="2700">
          <cell r="B2700">
            <v>41453</v>
          </cell>
          <cell r="C2700">
            <v>43</v>
          </cell>
          <cell r="D2700" t="str">
            <v>AB</v>
          </cell>
          <cell r="E2700" t="str">
            <v>Transfer</v>
          </cell>
          <cell r="F2700" t="str">
            <v>Fixed</v>
          </cell>
          <cell r="I2700">
            <v>43.54</v>
          </cell>
          <cell r="J2700">
            <v>17</v>
          </cell>
          <cell r="K2700" t="str">
            <v>HiRatio</v>
          </cell>
          <cell r="L2700">
            <v>270529.18</v>
          </cell>
          <cell r="M2700" t="str">
            <v>Owner-Occupied</v>
          </cell>
          <cell r="N2700">
            <v>0</v>
          </cell>
          <cell r="O2700">
            <v>43831</v>
          </cell>
          <cell r="P2700" t="str">
            <v>Current</v>
          </cell>
        </row>
        <row r="2701">
          <cell r="B2701">
            <v>42580</v>
          </cell>
          <cell r="C2701">
            <v>6</v>
          </cell>
          <cell r="D2701" t="str">
            <v>ON</v>
          </cell>
          <cell r="E2701" t="str">
            <v>Purchase</v>
          </cell>
          <cell r="F2701" t="str">
            <v>Fixed</v>
          </cell>
          <cell r="I2701">
            <v>40.82</v>
          </cell>
          <cell r="J2701">
            <v>33.89</v>
          </cell>
          <cell r="K2701" t="str">
            <v>HiRatio</v>
          </cell>
          <cell r="L2701">
            <v>227044.74</v>
          </cell>
          <cell r="M2701" t="str">
            <v>Owner-Occupied</v>
          </cell>
          <cell r="N2701">
            <v>0</v>
          </cell>
          <cell r="O2701">
            <v>43831</v>
          </cell>
          <cell r="P2701" t="str">
            <v>Current</v>
          </cell>
        </row>
        <row r="2702">
          <cell r="B2702">
            <v>41572</v>
          </cell>
          <cell r="C2702">
            <v>39</v>
          </cell>
          <cell r="D2702" t="str">
            <v>AB</v>
          </cell>
          <cell r="E2702" t="str">
            <v>Purchase</v>
          </cell>
          <cell r="F2702" t="str">
            <v>Fixed</v>
          </cell>
          <cell r="I2702">
            <v>35.840000000000003</v>
          </cell>
          <cell r="J2702">
            <v>24.08</v>
          </cell>
          <cell r="K2702" t="str">
            <v>HiRatio</v>
          </cell>
          <cell r="L2702">
            <v>174948.17</v>
          </cell>
          <cell r="M2702" t="str">
            <v>Owner-Occupied</v>
          </cell>
          <cell r="N2702">
            <v>0</v>
          </cell>
          <cell r="O2702">
            <v>43831</v>
          </cell>
          <cell r="P2702" t="str">
            <v>Current</v>
          </cell>
        </row>
        <row r="2703">
          <cell r="B2703">
            <v>41789</v>
          </cell>
          <cell r="C2703">
            <v>32</v>
          </cell>
          <cell r="D2703" t="str">
            <v>ON</v>
          </cell>
          <cell r="E2703" t="str">
            <v>Purchase</v>
          </cell>
          <cell r="F2703" t="str">
            <v>ARM</v>
          </cell>
          <cell r="I2703">
            <v>20.02</v>
          </cell>
          <cell r="J2703">
            <v>16.43</v>
          </cell>
          <cell r="K2703" t="str">
            <v>HiRatio</v>
          </cell>
          <cell r="L2703">
            <v>0</v>
          </cell>
          <cell r="M2703" t="str">
            <v>Owner-Occupied</v>
          </cell>
          <cell r="N2703">
            <v>4</v>
          </cell>
          <cell r="O2703">
            <v>42669</v>
          </cell>
          <cell r="P2703" t="str">
            <v>Current</v>
          </cell>
        </row>
        <row r="2704">
          <cell r="B2704">
            <v>42156</v>
          </cell>
          <cell r="C2704">
            <v>19</v>
          </cell>
          <cell r="D2704" t="str">
            <v>ON</v>
          </cell>
          <cell r="E2704" t="str">
            <v>Refinance External</v>
          </cell>
          <cell r="F2704" t="str">
            <v>ARM</v>
          </cell>
          <cell r="I2704">
            <v>34.049999999999997</v>
          </cell>
          <cell r="J2704">
            <v>20.97</v>
          </cell>
          <cell r="K2704" t="str">
            <v>Conv</v>
          </cell>
          <cell r="L2704">
            <v>481169.17</v>
          </cell>
          <cell r="M2704" t="str">
            <v>Owner-Occupied</v>
          </cell>
          <cell r="N2704">
            <v>0</v>
          </cell>
          <cell r="O2704">
            <v>43831</v>
          </cell>
          <cell r="P2704" t="str">
            <v>Current</v>
          </cell>
        </row>
        <row r="2705">
          <cell r="B2705">
            <v>41668</v>
          </cell>
          <cell r="C2705">
            <v>36</v>
          </cell>
          <cell r="D2705" t="str">
            <v>ON</v>
          </cell>
          <cell r="E2705" t="str">
            <v>Purchase with Improvements</v>
          </cell>
          <cell r="F2705" t="str">
            <v>Fixed</v>
          </cell>
          <cell r="I2705">
            <v>23.94</v>
          </cell>
          <cell r="J2705">
            <v>21.36</v>
          </cell>
          <cell r="K2705" t="str">
            <v>HiRatio</v>
          </cell>
          <cell r="L2705">
            <v>194222.79</v>
          </cell>
          <cell r="M2705" t="str">
            <v>Owner-Occupied</v>
          </cell>
          <cell r="N2705">
            <v>0</v>
          </cell>
          <cell r="O2705">
            <v>43831</v>
          </cell>
          <cell r="P2705" t="str">
            <v>Current</v>
          </cell>
        </row>
        <row r="2706">
          <cell r="B2706">
            <v>42124</v>
          </cell>
          <cell r="C2706">
            <v>21</v>
          </cell>
          <cell r="D2706" t="str">
            <v>ON</v>
          </cell>
          <cell r="E2706" t="str">
            <v>Refinance External</v>
          </cell>
          <cell r="F2706" t="str">
            <v>ARM</v>
          </cell>
          <cell r="I2706">
            <v>23.65</v>
          </cell>
          <cell r="J2706">
            <v>21.89</v>
          </cell>
          <cell r="K2706" t="str">
            <v>Conv</v>
          </cell>
          <cell r="L2706">
            <v>316153</v>
          </cell>
          <cell r="M2706" t="str">
            <v>Owner-Occupied</v>
          </cell>
          <cell r="N2706">
            <v>0</v>
          </cell>
          <cell r="O2706">
            <v>43831</v>
          </cell>
          <cell r="P2706" t="str">
            <v>Current</v>
          </cell>
        </row>
        <row r="2707">
          <cell r="B2707">
            <v>42230</v>
          </cell>
          <cell r="C2707">
            <v>17</v>
          </cell>
          <cell r="D2707" t="str">
            <v>ON</v>
          </cell>
          <cell r="E2707" t="str">
            <v>Purchase</v>
          </cell>
          <cell r="F2707" t="str">
            <v>Fixed</v>
          </cell>
          <cell r="I2707">
            <v>36.200000000000003</v>
          </cell>
          <cell r="J2707">
            <v>31.93</v>
          </cell>
          <cell r="K2707" t="str">
            <v>HiRatio</v>
          </cell>
          <cell r="L2707">
            <v>389066.76</v>
          </cell>
          <cell r="M2707" t="str">
            <v>Owner-Occupied</v>
          </cell>
          <cell r="N2707">
            <v>0</v>
          </cell>
          <cell r="O2707">
            <v>43831</v>
          </cell>
          <cell r="P2707" t="str">
            <v>Current</v>
          </cell>
        </row>
        <row r="2708">
          <cell r="B2708">
            <v>42193</v>
          </cell>
          <cell r="C2708">
            <v>18</v>
          </cell>
          <cell r="D2708" t="str">
            <v>ON</v>
          </cell>
          <cell r="E2708" t="str">
            <v>Refinance External</v>
          </cell>
          <cell r="F2708" t="str">
            <v>Fixed</v>
          </cell>
          <cell r="I2708">
            <v>27.22</v>
          </cell>
          <cell r="J2708">
            <v>20.25</v>
          </cell>
          <cell r="K2708" t="str">
            <v>Conv</v>
          </cell>
          <cell r="L2708">
            <v>210016.8</v>
          </cell>
          <cell r="M2708" t="str">
            <v>Owner-Occupied</v>
          </cell>
          <cell r="N2708">
            <v>0</v>
          </cell>
          <cell r="O2708">
            <v>43831</v>
          </cell>
          <cell r="P2708" t="str">
            <v>Current</v>
          </cell>
        </row>
        <row r="2709">
          <cell r="B2709">
            <v>42165</v>
          </cell>
          <cell r="C2709">
            <v>19</v>
          </cell>
          <cell r="D2709" t="str">
            <v>BC</v>
          </cell>
          <cell r="E2709" t="str">
            <v>Purchase with Improvements</v>
          </cell>
          <cell r="F2709" t="str">
            <v>Fixed</v>
          </cell>
          <cell r="I2709">
            <v>42.14</v>
          </cell>
          <cell r="J2709">
            <v>31.56</v>
          </cell>
          <cell r="K2709" t="str">
            <v>HiRatio</v>
          </cell>
          <cell r="L2709">
            <v>539362.62</v>
          </cell>
          <cell r="M2709" t="str">
            <v>Owner-Occupied</v>
          </cell>
          <cell r="N2709">
            <v>0</v>
          </cell>
          <cell r="O2709">
            <v>43831</v>
          </cell>
          <cell r="P2709" t="str">
            <v>Current</v>
          </cell>
        </row>
        <row r="2710">
          <cell r="B2710">
            <v>41624</v>
          </cell>
          <cell r="C2710">
            <v>37</v>
          </cell>
          <cell r="D2710" t="str">
            <v>ON</v>
          </cell>
          <cell r="E2710" t="str">
            <v>Purchase</v>
          </cell>
          <cell r="F2710" t="str">
            <v>ARM</v>
          </cell>
          <cell r="I2710">
            <v>33.93</v>
          </cell>
          <cell r="J2710">
            <v>18.64</v>
          </cell>
          <cell r="K2710" t="str">
            <v>Conv</v>
          </cell>
          <cell r="L2710">
            <v>422880.62</v>
          </cell>
          <cell r="M2710" t="str">
            <v>Owner-Occupied</v>
          </cell>
          <cell r="N2710">
            <v>0</v>
          </cell>
          <cell r="O2710">
            <v>43831</v>
          </cell>
          <cell r="P2710" t="str">
            <v>Current</v>
          </cell>
        </row>
        <row r="2711">
          <cell r="B2711">
            <v>40837</v>
          </cell>
          <cell r="C2711">
            <v>63</v>
          </cell>
          <cell r="D2711" t="str">
            <v>ON</v>
          </cell>
          <cell r="E2711" t="str">
            <v>Refinance External</v>
          </cell>
          <cell r="F2711" t="str">
            <v>ARM</v>
          </cell>
          <cell r="I2711">
            <v>20.11</v>
          </cell>
          <cell r="J2711">
            <v>14.45</v>
          </cell>
          <cell r="K2711" t="str">
            <v>HiRatio</v>
          </cell>
          <cell r="L2711">
            <v>0</v>
          </cell>
          <cell r="M2711" t="str">
            <v>Owner-Occupied</v>
          </cell>
          <cell r="N2711">
            <v>4</v>
          </cell>
          <cell r="O2711">
            <v>41768</v>
          </cell>
          <cell r="P2711" t="str">
            <v>Current</v>
          </cell>
        </row>
        <row r="2712">
          <cell r="B2712">
            <v>41544</v>
          </cell>
          <cell r="C2712">
            <v>40</v>
          </cell>
          <cell r="D2712" t="str">
            <v>AB</v>
          </cell>
          <cell r="E2712" t="str">
            <v>Purchase</v>
          </cell>
          <cell r="F2712" t="str">
            <v>Fixed</v>
          </cell>
          <cell r="I2712">
            <v>40.729999999999997</v>
          </cell>
          <cell r="J2712">
            <v>38</v>
          </cell>
          <cell r="K2712" t="str">
            <v>HiRatio</v>
          </cell>
          <cell r="L2712">
            <v>189103.23</v>
          </cell>
          <cell r="M2712" t="str">
            <v>Owner-Occupied</v>
          </cell>
          <cell r="N2712">
            <v>0</v>
          </cell>
          <cell r="O2712">
            <v>43831</v>
          </cell>
          <cell r="P2712" t="str">
            <v>Current</v>
          </cell>
        </row>
        <row r="2713">
          <cell r="B2713">
            <v>41366</v>
          </cell>
          <cell r="C2713">
            <v>45</v>
          </cell>
          <cell r="D2713" t="str">
            <v>ON</v>
          </cell>
          <cell r="E2713" t="str">
            <v>Purchase</v>
          </cell>
          <cell r="F2713" t="str">
            <v>Fixed</v>
          </cell>
          <cell r="I2713">
            <v>36.81</v>
          </cell>
          <cell r="J2713">
            <v>25.18</v>
          </cell>
          <cell r="K2713" t="str">
            <v>HiRatio</v>
          </cell>
          <cell r="L2713">
            <v>314120.75</v>
          </cell>
          <cell r="M2713" t="str">
            <v>Owner-Occupied</v>
          </cell>
          <cell r="N2713">
            <v>0</v>
          </cell>
          <cell r="O2713">
            <v>43831</v>
          </cell>
          <cell r="P2713" t="str">
            <v>Current</v>
          </cell>
        </row>
        <row r="2714">
          <cell r="B2714">
            <v>42265</v>
          </cell>
          <cell r="C2714">
            <v>16</v>
          </cell>
          <cell r="D2714" t="str">
            <v>ON</v>
          </cell>
          <cell r="E2714" t="str">
            <v>Purchase</v>
          </cell>
          <cell r="F2714" t="str">
            <v>Fixed</v>
          </cell>
          <cell r="I2714">
            <v>42.09</v>
          </cell>
          <cell r="J2714">
            <v>27.36</v>
          </cell>
          <cell r="K2714" t="str">
            <v>HiRatio</v>
          </cell>
          <cell r="L2714">
            <v>0</v>
          </cell>
          <cell r="M2714" t="str">
            <v>Owner-Occupied</v>
          </cell>
          <cell r="N2714">
            <v>4</v>
          </cell>
          <cell r="O2714">
            <v>42671</v>
          </cell>
          <cell r="P2714" t="str">
            <v>Current</v>
          </cell>
        </row>
        <row r="2715">
          <cell r="B2715">
            <v>42123</v>
          </cell>
          <cell r="C2715">
            <v>21</v>
          </cell>
          <cell r="D2715" t="str">
            <v>MB</v>
          </cell>
          <cell r="E2715" t="str">
            <v>Refinance External</v>
          </cell>
          <cell r="F2715" t="str">
            <v>ARM</v>
          </cell>
          <cell r="I2715">
            <v>18.399999999999999</v>
          </cell>
          <cell r="J2715">
            <v>17.23</v>
          </cell>
          <cell r="K2715" t="str">
            <v>Conv</v>
          </cell>
          <cell r="L2715">
            <v>66038.960000000006</v>
          </cell>
          <cell r="M2715" t="str">
            <v>Owner-Occupied</v>
          </cell>
          <cell r="N2715">
            <v>0</v>
          </cell>
          <cell r="O2715">
            <v>43831</v>
          </cell>
          <cell r="P2715" t="str">
            <v>Current</v>
          </cell>
        </row>
        <row r="2716">
          <cell r="B2716">
            <v>42608</v>
          </cell>
          <cell r="C2716">
            <v>5</v>
          </cell>
          <cell r="D2716" t="str">
            <v>AB</v>
          </cell>
          <cell r="E2716" t="str">
            <v>Purchase</v>
          </cell>
          <cell r="F2716" t="str">
            <v>Fixed</v>
          </cell>
          <cell r="I2716">
            <v>38.1</v>
          </cell>
          <cell r="J2716">
            <v>25.04</v>
          </cell>
          <cell r="K2716" t="str">
            <v>Conv</v>
          </cell>
          <cell r="L2716">
            <v>380701.35</v>
          </cell>
          <cell r="M2716" t="str">
            <v>Owner-Occupied</v>
          </cell>
          <cell r="N2716">
            <v>0</v>
          </cell>
          <cell r="O2716">
            <v>43831</v>
          </cell>
          <cell r="P2716" t="str">
            <v>Current</v>
          </cell>
        </row>
        <row r="2717">
          <cell r="B2717">
            <v>42209</v>
          </cell>
          <cell r="C2717">
            <v>18</v>
          </cell>
          <cell r="D2717" t="str">
            <v>ON</v>
          </cell>
          <cell r="E2717" t="str">
            <v>Purchase</v>
          </cell>
          <cell r="F2717" t="str">
            <v>Fixed</v>
          </cell>
          <cell r="I2717">
            <v>34.909999999999997</v>
          </cell>
          <cell r="J2717">
            <v>27.61</v>
          </cell>
          <cell r="K2717" t="str">
            <v>HiRatio</v>
          </cell>
          <cell r="L2717">
            <v>233458.37</v>
          </cell>
          <cell r="M2717" t="str">
            <v>Owner-Occupied</v>
          </cell>
          <cell r="N2717">
            <v>0</v>
          </cell>
          <cell r="O2717">
            <v>43831</v>
          </cell>
          <cell r="P2717" t="str">
            <v>Current</v>
          </cell>
        </row>
        <row r="2718">
          <cell r="B2718">
            <v>42671</v>
          </cell>
          <cell r="C2718">
            <v>3</v>
          </cell>
          <cell r="D2718" t="str">
            <v>BC</v>
          </cell>
          <cell r="E2718" t="str">
            <v>Purchase</v>
          </cell>
          <cell r="F2718" t="str">
            <v>ARM</v>
          </cell>
          <cell r="I2718">
            <v>26.11</v>
          </cell>
          <cell r="J2718">
            <v>15.01</v>
          </cell>
          <cell r="K2718" t="str">
            <v>Conv</v>
          </cell>
          <cell r="L2718">
            <v>225469.29</v>
          </cell>
          <cell r="M2718" t="str">
            <v>Owner-Occupied</v>
          </cell>
          <cell r="N2718">
            <v>0</v>
          </cell>
          <cell r="O2718">
            <v>43831</v>
          </cell>
          <cell r="P2718" t="str">
            <v>Current</v>
          </cell>
        </row>
        <row r="2719">
          <cell r="B2719">
            <v>41880</v>
          </cell>
          <cell r="C2719">
            <v>29</v>
          </cell>
          <cell r="D2719" t="str">
            <v>ON</v>
          </cell>
          <cell r="E2719" t="str">
            <v>Refinance External</v>
          </cell>
          <cell r="F2719" t="str">
            <v>ARM</v>
          </cell>
          <cell r="I2719">
            <v>34.21</v>
          </cell>
          <cell r="J2719">
            <v>26.33</v>
          </cell>
          <cell r="K2719" t="str">
            <v>Conv</v>
          </cell>
          <cell r="L2719">
            <v>260813.28</v>
          </cell>
          <cell r="M2719" t="str">
            <v>Owner-Occupied</v>
          </cell>
          <cell r="N2719">
            <v>0</v>
          </cell>
          <cell r="O2719">
            <v>43831</v>
          </cell>
          <cell r="P2719" t="str">
            <v>Current</v>
          </cell>
        </row>
        <row r="2720">
          <cell r="B2720">
            <v>41971</v>
          </cell>
          <cell r="C2720">
            <v>26</v>
          </cell>
          <cell r="D2720" t="str">
            <v>ON</v>
          </cell>
          <cell r="E2720" t="str">
            <v>Purchase</v>
          </cell>
          <cell r="F2720" t="str">
            <v>Fixed</v>
          </cell>
          <cell r="I2720">
            <v>31.43</v>
          </cell>
          <cell r="J2720">
            <v>31.11</v>
          </cell>
          <cell r="K2720" t="str">
            <v>HiRatio</v>
          </cell>
          <cell r="L2720">
            <v>139645.35</v>
          </cell>
          <cell r="M2720" t="str">
            <v>Owner-Occupied</v>
          </cell>
          <cell r="N2720">
            <v>0</v>
          </cell>
          <cell r="O2720">
            <v>43831</v>
          </cell>
          <cell r="P2720" t="str">
            <v>Current</v>
          </cell>
        </row>
        <row r="2721">
          <cell r="B2721">
            <v>41607</v>
          </cell>
          <cell r="C2721">
            <v>38</v>
          </cell>
          <cell r="D2721" t="str">
            <v>AB</v>
          </cell>
          <cell r="E2721" t="str">
            <v>Purchase</v>
          </cell>
          <cell r="F2721" t="str">
            <v>Fixed</v>
          </cell>
          <cell r="I2721">
            <v>41.66</v>
          </cell>
          <cell r="J2721">
            <v>15.62</v>
          </cell>
          <cell r="K2721" t="str">
            <v>HiRatio</v>
          </cell>
          <cell r="L2721">
            <v>254592.9</v>
          </cell>
          <cell r="M2721" t="str">
            <v>Second Home</v>
          </cell>
          <cell r="N2721">
            <v>0</v>
          </cell>
          <cell r="O2721">
            <v>43831</v>
          </cell>
          <cell r="P2721" t="str">
            <v>Current</v>
          </cell>
        </row>
        <row r="2722">
          <cell r="B2722">
            <v>42179</v>
          </cell>
          <cell r="C2722">
            <v>19</v>
          </cell>
          <cell r="D2722" t="str">
            <v>BC</v>
          </cell>
          <cell r="E2722" t="str">
            <v>Refinance External</v>
          </cell>
          <cell r="F2722" t="str">
            <v>ARM</v>
          </cell>
          <cell r="I2722">
            <v>26.25</v>
          </cell>
          <cell r="J2722">
            <v>24.89</v>
          </cell>
          <cell r="K2722" t="str">
            <v>Conv</v>
          </cell>
          <cell r="L2722">
            <v>389108</v>
          </cell>
          <cell r="M2722" t="str">
            <v>Second Home</v>
          </cell>
          <cell r="N2722">
            <v>0</v>
          </cell>
          <cell r="O2722">
            <v>43831</v>
          </cell>
          <cell r="P2722" t="str">
            <v>Current</v>
          </cell>
        </row>
        <row r="2723">
          <cell r="B2723">
            <v>40889</v>
          </cell>
          <cell r="C2723">
            <v>61</v>
          </cell>
          <cell r="D2723" t="str">
            <v>AB</v>
          </cell>
          <cell r="E2723" t="str">
            <v>Transfer</v>
          </cell>
          <cell r="F2723" t="str">
            <v>Fixed</v>
          </cell>
          <cell r="I2723">
            <v>38.6</v>
          </cell>
          <cell r="J2723">
            <v>32.520000000000003</v>
          </cell>
          <cell r="K2723" t="str">
            <v>Conv</v>
          </cell>
          <cell r="L2723">
            <v>0</v>
          </cell>
          <cell r="M2723" t="str">
            <v>Owner-Occupied</v>
          </cell>
          <cell r="N2723">
            <v>4</v>
          </cell>
          <cell r="O2723">
            <v>41486</v>
          </cell>
          <cell r="P2723" t="str">
            <v>Current</v>
          </cell>
        </row>
        <row r="2724">
          <cell r="B2724">
            <v>42095</v>
          </cell>
          <cell r="C2724">
            <v>21</v>
          </cell>
          <cell r="D2724" t="str">
            <v>ON</v>
          </cell>
          <cell r="E2724" t="str">
            <v>Refinance External</v>
          </cell>
          <cell r="F2724" t="str">
            <v>ARM</v>
          </cell>
          <cell r="I2724">
            <v>30.52</v>
          </cell>
          <cell r="J2724">
            <v>22.55</v>
          </cell>
          <cell r="K2724" t="str">
            <v>Conv</v>
          </cell>
          <cell r="L2724">
            <v>0</v>
          </cell>
          <cell r="M2724" t="str">
            <v>Owner-Occupied</v>
          </cell>
          <cell r="N2724">
            <v>4</v>
          </cell>
          <cell r="O2724">
            <v>42579</v>
          </cell>
          <cell r="P2724" t="str">
            <v>Current</v>
          </cell>
        </row>
        <row r="2725">
          <cell r="B2725">
            <v>42307</v>
          </cell>
          <cell r="C2725">
            <v>15</v>
          </cell>
          <cell r="D2725" t="str">
            <v>ON</v>
          </cell>
          <cell r="E2725" t="str">
            <v>Refinance External</v>
          </cell>
          <cell r="F2725" t="str">
            <v>Fixed</v>
          </cell>
          <cell r="I2725">
            <v>25.05</v>
          </cell>
          <cell r="J2725">
            <v>23.86</v>
          </cell>
          <cell r="K2725" t="str">
            <v>Conv</v>
          </cell>
          <cell r="L2725">
            <v>152059.35</v>
          </cell>
          <cell r="M2725" t="str">
            <v>Owner-Occupied</v>
          </cell>
          <cell r="N2725">
            <v>0</v>
          </cell>
          <cell r="O2725">
            <v>43831</v>
          </cell>
          <cell r="P2725" t="str">
            <v>Current</v>
          </cell>
        </row>
        <row r="2726">
          <cell r="B2726">
            <v>41677</v>
          </cell>
          <cell r="C2726">
            <v>35</v>
          </cell>
          <cell r="D2726" t="str">
            <v>ON</v>
          </cell>
          <cell r="E2726" t="str">
            <v>Refinance External</v>
          </cell>
          <cell r="F2726" t="str">
            <v>Fixed</v>
          </cell>
          <cell r="I2726">
            <v>32.17</v>
          </cell>
          <cell r="J2726">
            <v>30.38</v>
          </cell>
          <cell r="K2726" t="str">
            <v>Conv</v>
          </cell>
          <cell r="L2726">
            <v>225677.77</v>
          </cell>
          <cell r="M2726" t="str">
            <v>Owner-Occupied</v>
          </cell>
          <cell r="N2726">
            <v>0</v>
          </cell>
          <cell r="O2726">
            <v>43831</v>
          </cell>
          <cell r="P2726" t="str">
            <v>Current</v>
          </cell>
        </row>
        <row r="2727">
          <cell r="B2727">
            <v>42216</v>
          </cell>
          <cell r="C2727">
            <v>18</v>
          </cell>
          <cell r="D2727" t="str">
            <v>BC</v>
          </cell>
          <cell r="E2727" t="str">
            <v>Transfer</v>
          </cell>
          <cell r="F2727" t="str">
            <v>ARM</v>
          </cell>
          <cell r="I2727">
            <v>27.54</v>
          </cell>
          <cell r="J2727">
            <v>18.34</v>
          </cell>
          <cell r="K2727" t="str">
            <v>Conv</v>
          </cell>
          <cell r="L2727">
            <v>247835.88</v>
          </cell>
          <cell r="M2727" t="str">
            <v>Owner-Occupied</v>
          </cell>
          <cell r="N2727">
            <v>0</v>
          </cell>
          <cell r="O2727">
            <v>43831</v>
          </cell>
          <cell r="P2727" t="str">
            <v>Current</v>
          </cell>
        </row>
        <row r="2728">
          <cell r="B2728">
            <v>41887</v>
          </cell>
          <cell r="C2728">
            <v>28</v>
          </cell>
          <cell r="D2728" t="str">
            <v>ON</v>
          </cell>
          <cell r="E2728" t="str">
            <v>Refinance External</v>
          </cell>
          <cell r="F2728" t="str">
            <v>ARM</v>
          </cell>
          <cell r="I2728">
            <v>20.84</v>
          </cell>
          <cell r="J2728">
            <v>16.3</v>
          </cell>
          <cell r="K2728" t="str">
            <v>Conv</v>
          </cell>
          <cell r="L2728">
            <v>334134.68</v>
          </cell>
          <cell r="M2728" t="str">
            <v>Owner-Occupied</v>
          </cell>
          <cell r="N2728">
            <v>0</v>
          </cell>
          <cell r="O2728">
            <v>43831</v>
          </cell>
          <cell r="P2728" t="str">
            <v>Current</v>
          </cell>
        </row>
        <row r="2729">
          <cell r="B2729">
            <v>41068</v>
          </cell>
          <cell r="C2729">
            <v>55</v>
          </cell>
          <cell r="D2729" t="str">
            <v>ON</v>
          </cell>
          <cell r="E2729" t="str">
            <v>Refinance External</v>
          </cell>
          <cell r="F2729" t="str">
            <v>Fixed</v>
          </cell>
          <cell r="I2729">
            <v>22.94</v>
          </cell>
          <cell r="J2729">
            <v>22.22</v>
          </cell>
          <cell r="K2729" t="str">
            <v>Conv</v>
          </cell>
          <cell r="L2729">
            <v>115515.99</v>
          </cell>
          <cell r="M2729" t="str">
            <v>Owner-Occupied</v>
          </cell>
          <cell r="N2729">
            <v>0</v>
          </cell>
          <cell r="O2729">
            <v>43831</v>
          </cell>
          <cell r="P2729" t="str">
            <v>Current</v>
          </cell>
        </row>
        <row r="2730">
          <cell r="B2730">
            <v>41565</v>
          </cell>
          <cell r="C2730">
            <v>39</v>
          </cell>
          <cell r="D2730" t="str">
            <v>ON</v>
          </cell>
          <cell r="E2730" t="str">
            <v>Purchase</v>
          </cell>
          <cell r="F2730" t="str">
            <v>Fixed</v>
          </cell>
          <cell r="I2730">
            <v>38.19</v>
          </cell>
          <cell r="J2730">
            <v>9.4</v>
          </cell>
          <cell r="K2730" t="str">
            <v>HiRatio</v>
          </cell>
          <cell r="L2730">
            <v>75599.22</v>
          </cell>
          <cell r="M2730" t="str">
            <v>Owner-Occupied</v>
          </cell>
          <cell r="N2730">
            <v>0</v>
          </cell>
          <cell r="O2730">
            <v>43831</v>
          </cell>
          <cell r="P2730" t="str">
            <v>Current</v>
          </cell>
        </row>
        <row r="2731">
          <cell r="B2731">
            <v>41971</v>
          </cell>
          <cell r="C2731">
            <v>26</v>
          </cell>
          <cell r="D2731" t="str">
            <v>ON</v>
          </cell>
          <cell r="E2731" t="str">
            <v>Purchase</v>
          </cell>
          <cell r="F2731" t="str">
            <v>Fixed</v>
          </cell>
          <cell r="I2731">
            <v>43.7</v>
          </cell>
          <cell r="J2731">
            <v>37.22</v>
          </cell>
          <cell r="K2731" t="str">
            <v>HiRatio</v>
          </cell>
          <cell r="L2731">
            <v>321035.68</v>
          </cell>
          <cell r="M2731" t="str">
            <v>Owner-Occupied</v>
          </cell>
          <cell r="N2731">
            <v>0</v>
          </cell>
          <cell r="O2731">
            <v>43831</v>
          </cell>
          <cell r="P2731" t="str">
            <v>Current</v>
          </cell>
        </row>
        <row r="2732">
          <cell r="B2732">
            <v>42353</v>
          </cell>
          <cell r="C2732">
            <v>13</v>
          </cell>
          <cell r="D2732" t="str">
            <v>ON</v>
          </cell>
          <cell r="E2732" t="str">
            <v>Purchase</v>
          </cell>
          <cell r="F2732" t="str">
            <v>Fixed</v>
          </cell>
          <cell r="I2732">
            <v>37.61</v>
          </cell>
          <cell r="J2732">
            <v>35.47</v>
          </cell>
          <cell r="K2732" t="str">
            <v>HiRatio</v>
          </cell>
          <cell r="L2732">
            <v>270582.11</v>
          </cell>
          <cell r="M2732" t="str">
            <v>Owner-Occupied</v>
          </cell>
          <cell r="N2732">
            <v>0</v>
          </cell>
          <cell r="O2732">
            <v>43831</v>
          </cell>
          <cell r="P2732" t="str">
            <v>Current</v>
          </cell>
        </row>
        <row r="2733">
          <cell r="B2733">
            <v>41787</v>
          </cell>
          <cell r="C2733">
            <v>32</v>
          </cell>
          <cell r="D2733" t="str">
            <v>ON</v>
          </cell>
          <cell r="E2733" t="str">
            <v>Transfer</v>
          </cell>
          <cell r="F2733" t="str">
            <v>ARM</v>
          </cell>
          <cell r="I2733">
            <v>21.63</v>
          </cell>
          <cell r="J2733">
            <v>21.35</v>
          </cell>
          <cell r="K2733" t="str">
            <v>Conv</v>
          </cell>
          <cell r="L2733">
            <v>139251.38</v>
          </cell>
          <cell r="M2733" t="str">
            <v>Owner-Occupied</v>
          </cell>
          <cell r="N2733">
            <v>0</v>
          </cell>
          <cell r="O2733">
            <v>43831</v>
          </cell>
          <cell r="P2733" t="str">
            <v>Current</v>
          </cell>
        </row>
        <row r="2734">
          <cell r="B2734">
            <v>42201</v>
          </cell>
          <cell r="C2734">
            <v>18</v>
          </cell>
          <cell r="D2734" t="str">
            <v>ON</v>
          </cell>
          <cell r="E2734" t="str">
            <v>Purchase</v>
          </cell>
          <cell r="F2734" t="str">
            <v>ARM</v>
          </cell>
          <cell r="I2734">
            <v>26.86</v>
          </cell>
          <cell r="J2734">
            <v>23.71</v>
          </cell>
          <cell r="K2734" t="str">
            <v>Conv</v>
          </cell>
          <cell r="L2734">
            <v>636013.74</v>
          </cell>
          <cell r="M2734" t="str">
            <v>Owner-Occupied</v>
          </cell>
          <cell r="N2734">
            <v>0</v>
          </cell>
          <cell r="O2734">
            <v>43831</v>
          </cell>
          <cell r="P2734" t="str">
            <v>Current</v>
          </cell>
        </row>
        <row r="2735">
          <cell r="B2735">
            <v>41744</v>
          </cell>
          <cell r="C2735">
            <v>33</v>
          </cell>
          <cell r="D2735" t="str">
            <v>BC</v>
          </cell>
          <cell r="E2735" t="str">
            <v>Purchase</v>
          </cell>
          <cell r="F2735" t="str">
            <v>Fixed</v>
          </cell>
          <cell r="I2735">
            <v>40.93</v>
          </cell>
          <cell r="J2735">
            <v>30.8</v>
          </cell>
          <cell r="K2735" t="str">
            <v>HiRatio</v>
          </cell>
          <cell r="L2735">
            <v>321789.24</v>
          </cell>
          <cell r="M2735" t="str">
            <v>Owner-Occupied</v>
          </cell>
          <cell r="N2735">
            <v>0</v>
          </cell>
          <cell r="O2735">
            <v>43831</v>
          </cell>
          <cell r="P2735" t="str">
            <v>Current</v>
          </cell>
        </row>
        <row r="2736">
          <cell r="B2736">
            <v>40921</v>
          </cell>
          <cell r="C2736">
            <v>60</v>
          </cell>
          <cell r="D2736" t="str">
            <v>AB</v>
          </cell>
          <cell r="E2736" t="str">
            <v>Purchase</v>
          </cell>
          <cell r="F2736" t="str">
            <v>Fixed</v>
          </cell>
          <cell r="I2736">
            <v>29.53</v>
          </cell>
          <cell r="J2736">
            <v>23.65</v>
          </cell>
          <cell r="K2736" t="str">
            <v>HiRatio</v>
          </cell>
          <cell r="L2736">
            <v>0</v>
          </cell>
          <cell r="M2736" t="str">
            <v>Owner-Occupied</v>
          </cell>
          <cell r="N2736">
            <v>4</v>
          </cell>
          <cell r="O2736">
            <v>42017</v>
          </cell>
          <cell r="P2736" t="str">
            <v>Current</v>
          </cell>
        </row>
        <row r="2737">
          <cell r="B2737">
            <v>41782</v>
          </cell>
          <cell r="C2737">
            <v>32</v>
          </cell>
          <cell r="D2737" t="str">
            <v>ON</v>
          </cell>
          <cell r="E2737" t="str">
            <v>Purchase</v>
          </cell>
          <cell r="F2737" t="str">
            <v>ARM</v>
          </cell>
          <cell r="I2737">
            <v>26.15</v>
          </cell>
          <cell r="J2737">
            <v>17.87</v>
          </cell>
          <cell r="K2737" t="str">
            <v>HiRatio</v>
          </cell>
          <cell r="L2737">
            <v>196495.1</v>
          </cell>
          <cell r="M2737" t="str">
            <v>Owner-Occupied</v>
          </cell>
          <cell r="N2737">
            <v>0</v>
          </cell>
          <cell r="O2737">
            <v>43831</v>
          </cell>
          <cell r="P2737" t="str">
            <v>Current</v>
          </cell>
        </row>
        <row r="2738">
          <cell r="B2738">
            <v>41885</v>
          </cell>
          <cell r="C2738">
            <v>28</v>
          </cell>
          <cell r="D2738" t="str">
            <v>ON</v>
          </cell>
          <cell r="E2738" t="str">
            <v>Refinance External</v>
          </cell>
          <cell r="F2738" t="str">
            <v>ARM</v>
          </cell>
          <cell r="I2738">
            <v>27.73</v>
          </cell>
          <cell r="J2738">
            <v>16.8</v>
          </cell>
          <cell r="K2738" t="str">
            <v>Conv</v>
          </cell>
          <cell r="L2738">
            <v>118121.31</v>
          </cell>
          <cell r="M2738" t="str">
            <v>Owner-Occupied</v>
          </cell>
          <cell r="N2738">
            <v>0</v>
          </cell>
          <cell r="O2738">
            <v>43831</v>
          </cell>
          <cell r="P2738" t="str">
            <v>Current</v>
          </cell>
        </row>
        <row r="2739">
          <cell r="B2739">
            <v>42179</v>
          </cell>
          <cell r="C2739">
            <v>19</v>
          </cell>
          <cell r="D2739" t="str">
            <v>ON</v>
          </cell>
          <cell r="E2739" t="str">
            <v>Refinance External</v>
          </cell>
          <cell r="F2739" t="str">
            <v>ARM</v>
          </cell>
          <cell r="I2739">
            <v>21.31</v>
          </cell>
          <cell r="J2739">
            <v>20.239999999999998</v>
          </cell>
          <cell r="K2739" t="str">
            <v>Conv</v>
          </cell>
          <cell r="L2739">
            <v>0</v>
          </cell>
          <cell r="M2739" t="str">
            <v>Owner-Occupied</v>
          </cell>
          <cell r="N2739">
            <v>4</v>
          </cell>
          <cell r="O2739">
            <v>42754</v>
          </cell>
          <cell r="P2739" t="str">
            <v>Current</v>
          </cell>
        </row>
        <row r="2740">
          <cell r="B2740">
            <v>41775</v>
          </cell>
          <cell r="C2740">
            <v>32</v>
          </cell>
          <cell r="D2740" t="str">
            <v>AB</v>
          </cell>
          <cell r="E2740" t="str">
            <v>Refinance External</v>
          </cell>
          <cell r="F2740" t="str">
            <v>ARM</v>
          </cell>
          <cell r="I2740">
            <v>24.77</v>
          </cell>
          <cell r="J2740">
            <v>17.059999999999999</v>
          </cell>
          <cell r="K2740" t="str">
            <v>Conv</v>
          </cell>
          <cell r="L2740">
            <v>0</v>
          </cell>
          <cell r="M2740" t="str">
            <v>Owner-Occupied</v>
          </cell>
          <cell r="N2740">
            <v>4</v>
          </cell>
          <cell r="O2740">
            <v>42535</v>
          </cell>
          <cell r="P2740" t="str">
            <v>Current</v>
          </cell>
        </row>
        <row r="2741">
          <cell r="B2741">
            <v>41424</v>
          </cell>
          <cell r="C2741">
            <v>44</v>
          </cell>
          <cell r="D2741" t="str">
            <v>ON</v>
          </cell>
          <cell r="E2741" t="str">
            <v>Purchase</v>
          </cell>
          <cell r="F2741" t="str">
            <v>Fixed</v>
          </cell>
          <cell r="I2741">
            <v>40.54</v>
          </cell>
          <cell r="J2741">
            <v>33.869999999999997</v>
          </cell>
          <cell r="K2741" t="str">
            <v>HiRatio</v>
          </cell>
          <cell r="L2741">
            <v>0</v>
          </cell>
          <cell r="M2741" t="str">
            <v>Owner-Occupied</v>
          </cell>
          <cell r="N2741">
            <v>4</v>
          </cell>
          <cell r="O2741">
            <v>42311</v>
          </cell>
          <cell r="P2741" t="str">
            <v>Current</v>
          </cell>
        </row>
        <row r="2742">
          <cell r="B2742">
            <v>42447</v>
          </cell>
          <cell r="C2742">
            <v>10</v>
          </cell>
          <cell r="D2742" t="str">
            <v>AB</v>
          </cell>
          <cell r="E2742" t="str">
            <v>Transfer</v>
          </cell>
          <cell r="F2742" t="str">
            <v>Fixed</v>
          </cell>
          <cell r="I2742">
            <v>32.700000000000003</v>
          </cell>
          <cell r="J2742">
            <v>11.5</v>
          </cell>
          <cell r="K2742" t="str">
            <v>Conv</v>
          </cell>
          <cell r="L2742">
            <v>88210.38</v>
          </cell>
          <cell r="M2742" t="str">
            <v>Owner-Occupied</v>
          </cell>
          <cell r="N2742">
            <v>0</v>
          </cell>
          <cell r="O2742">
            <v>43831</v>
          </cell>
          <cell r="P2742" t="str">
            <v>Current</v>
          </cell>
        </row>
        <row r="2743">
          <cell r="B2743">
            <v>42458</v>
          </cell>
          <cell r="C2743">
            <v>10</v>
          </cell>
          <cell r="D2743" t="str">
            <v>ON</v>
          </cell>
          <cell r="E2743" t="str">
            <v>Purchase</v>
          </cell>
          <cell r="F2743" t="str">
            <v>Fixed</v>
          </cell>
          <cell r="I2743">
            <v>41.4</v>
          </cell>
          <cell r="J2743">
            <v>35.869999999999997</v>
          </cell>
          <cell r="K2743" t="str">
            <v>HiRatio</v>
          </cell>
          <cell r="L2743">
            <v>600926.9</v>
          </cell>
          <cell r="M2743" t="str">
            <v>Owner-Occupied</v>
          </cell>
          <cell r="N2743">
            <v>0</v>
          </cell>
          <cell r="O2743">
            <v>43831</v>
          </cell>
          <cell r="P2743" t="str">
            <v>Current</v>
          </cell>
        </row>
        <row r="2744">
          <cell r="B2744">
            <v>41873</v>
          </cell>
          <cell r="C2744">
            <v>29</v>
          </cell>
          <cell r="D2744" t="str">
            <v>AB</v>
          </cell>
          <cell r="E2744" t="str">
            <v>Transfer</v>
          </cell>
          <cell r="F2744" t="str">
            <v>ARM</v>
          </cell>
          <cell r="I2744">
            <v>22.2</v>
          </cell>
          <cell r="J2744">
            <v>16.190000000000001</v>
          </cell>
          <cell r="K2744" t="str">
            <v>Conv</v>
          </cell>
          <cell r="L2744">
            <v>88230.52</v>
          </cell>
          <cell r="M2744" t="str">
            <v>Owner-Occupied</v>
          </cell>
          <cell r="N2744">
            <v>0</v>
          </cell>
          <cell r="O2744">
            <v>43831</v>
          </cell>
          <cell r="P2744" t="str">
            <v>Current</v>
          </cell>
        </row>
        <row r="2745">
          <cell r="B2745">
            <v>41981</v>
          </cell>
          <cell r="C2745">
            <v>25</v>
          </cell>
          <cell r="D2745" t="str">
            <v>ON</v>
          </cell>
          <cell r="E2745" t="str">
            <v>Refinance External</v>
          </cell>
          <cell r="F2745" t="str">
            <v>Fixed</v>
          </cell>
          <cell r="I2745">
            <v>39.79</v>
          </cell>
          <cell r="J2745">
            <v>28.99</v>
          </cell>
          <cell r="K2745" t="str">
            <v>Conv</v>
          </cell>
          <cell r="L2745">
            <v>124665.45</v>
          </cell>
          <cell r="M2745" t="str">
            <v>Owner-Occupied</v>
          </cell>
          <cell r="N2745">
            <v>0</v>
          </cell>
          <cell r="O2745">
            <v>43831</v>
          </cell>
          <cell r="P2745" t="str">
            <v>Current</v>
          </cell>
        </row>
        <row r="2746">
          <cell r="B2746">
            <v>42716</v>
          </cell>
          <cell r="C2746">
            <v>1</v>
          </cell>
          <cell r="D2746" t="str">
            <v>BC</v>
          </cell>
          <cell r="E2746" t="str">
            <v>Refinance External</v>
          </cell>
          <cell r="F2746" t="str">
            <v>Fixed</v>
          </cell>
          <cell r="I2746">
            <v>39.85</v>
          </cell>
          <cell r="J2746">
            <v>32.909999999999997</v>
          </cell>
          <cell r="K2746" t="str">
            <v>Conv</v>
          </cell>
          <cell r="L2746">
            <v>629553.9</v>
          </cell>
          <cell r="M2746" t="str">
            <v>Owner-Occupied</v>
          </cell>
          <cell r="N2746">
            <v>0</v>
          </cell>
          <cell r="O2746">
            <v>43831</v>
          </cell>
          <cell r="P2746" t="str">
            <v>Current</v>
          </cell>
        </row>
        <row r="2747">
          <cell r="B2747">
            <v>41880</v>
          </cell>
          <cell r="C2747">
            <v>29</v>
          </cell>
          <cell r="D2747" t="str">
            <v>AB</v>
          </cell>
          <cell r="E2747" t="str">
            <v>Purchase</v>
          </cell>
          <cell r="F2747" t="str">
            <v>Fixed</v>
          </cell>
          <cell r="I2747">
            <v>42.6</v>
          </cell>
          <cell r="J2747">
            <v>21.68</v>
          </cell>
          <cell r="K2747" t="str">
            <v>HiRatio</v>
          </cell>
          <cell r="L2747">
            <v>356808.95</v>
          </cell>
          <cell r="M2747" t="str">
            <v>Owner-Occupied</v>
          </cell>
          <cell r="N2747">
            <v>0</v>
          </cell>
          <cell r="O2747">
            <v>43831</v>
          </cell>
          <cell r="P2747" t="str">
            <v>Current</v>
          </cell>
        </row>
        <row r="2748">
          <cell r="B2748">
            <v>42163</v>
          </cell>
          <cell r="C2748">
            <v>19</v>
          </cell>
          <cell r="D2748" t="str">
            <v>BC</v>
          </cell>
          <cell r="E2748" t="str">
            <v>Purchase</v>
          </cell>
          <cell r="F2748" t="str">
            <v>Fixed</v>
          </cell>
          <cell r="I2748">
            <v>39.619999999999997</v>
          </cell>
          <cell r="J2748">
            <v>38.89</v>
          </cell>
          <cell r="K2748" t="str">
            <v>HiRatio</v>
          </cell>
          <cell r="L2748">
            <v>262670.46000000002</v>
          </cell>
          <cell r="M2748" t="str">
            <v>Owner-Occupied</v>
          </cell>
          <cell r="N2748">
            <v>0</v>
          </cell>
          <cell r="O2748">
            <v>43831</v>
          </cell>
          <cell r="P2748" t="str">
            <v>Current</v>
          </cell>
        </row>
        <row r="2749">
          <cell r="B2749">
            <v>41621</v>
          </cell>
          <cell r="C2749">
            <v>37</v>
          </cell>
          <cell r="D2749" t="str">
            <v>AB</v>
          </cell>
          <cell r="E2749" t="str">
            <v>Purchase</v>
          </cell>
          <cell r="F2749" t="str">
            <v>Fixed</v>
          </cell>
          <cell r="I2749">
            <v>42.37</v>
          </cell>
          <cell r="J2749">
            <v>27.8</v>
          </cell>
          <cell r="K2749" t="str">
            <v>HiRatio</v>
          </cell>
          <cell r="L2749">
            <v>260277.5</v>
          </cell>
          <cell r="M2749" t="str">
            <v>Owner-Occupied</v>
          </cell>
          <cell r="N2749">
            <v>0</v>
          </cell>
          <cell r="O2749">
            <v>43831</v>
          </cell>
          <cell r="P2749" t="str">
            <v>0-29</v>
          </cell>
        </row>
        <row r="2750">
          <cell r="B2750">
            <v>41029</v>
          </cell>
          <cell r="C2750">
            <v>57</v>
          </cell>
          <cell r="D2750" t="str">
            <v>ON</v>
          </cell>
          <cell r="E2750" t="str">
            <v>Purchase</v>
          </cell>
          <cell r="F2750" t="str">
            <v>ARM</v>
          </cell>
          <cell r="I2750">
            <v>36.28</v>
          </cell>
          <cell r="J2750">
            <v>24.64</v>
          </cell>
          <cell r="K2750" t="str">
            <v>HiRatio</v>
          </cell>
          <cell r="L2750">
            <v>390824.27</v>
          </cell>
          <cell r="M2750" t="str">
            <v>Owner-Occupied</v>
          </cell>
          <cell r="N2750">
            <v>0</v>
          </cell>
          <cell r="O2750">
            <v>43831</v>
          </cell>
          <cell r="P2750" t="str">
            <v>Current</v>
          </cell>
        </row>
        <row r="2751">
          <cell r="B2751">
            <v>41012</v>
          </cell>
          <cell r="C2751">
            <v>57</v>
          </cell>
          <cell r="D2751" t="str">
            <v>AB</v>
          </cell>
          <cell r="E2751" t="str">
            <v>Purchase</v>
          </cell>
          <cell r="F2751" t="str">
            <v>Fixed</v>
          </cell>
          <cell r="I2751">
            <v>35.799999999999997</v>
          </cell>
          <cell r="J2751">
            <v>29.8</v>
          </cell>
          <cell r="K2751" t="str">
            <v>HiRatio</v>
          </cell>
          <cell r="L2751">
            <v>0</v>
          </cell>
          <cell r="M2751" t="str">
            <v>Owner-Occupied</v>
          </cell>
          <cell r="N2751">
            <v>4</v>
          </cell>
          <cell r="O2751">
            <v>41667</v>
          </cell>
          <cell r="P2751" t="str">
            <v>Current</v>
          </cell>
        </row>
        <row r="2752">
          <cell r="B2752">
            <v>40410</v>
          </cell>
          <cell r="C2752">
            <v>77</v>
          </cell>
          <cell r="D2752" t="str">
            <v>ON</v>
          </cell>
          <cell r="E2752" t="str">
            <v>Refinance External</v>
          </cell>
          <cell r="F2752" t="str">
            <v>Fixed</v>
          </cell>
          <cell r="I2752">
            <v>35.15</v>
          </cell>
          <cell r="J2752">
            <v>17.72</v>
          </cell>
          <cell r="K2752" t="str">
            <v>HiRatio</v>
          </cell>
          <cell r="L2752">
            <v>172427.24</v>
          </cell>
          <cell r="M2752" t="str">
            <v>Owner-Occupied</v>
          </cell>
          <cell r="N2752">
            <v>0</v>
          </cell>
          <cell r="O2752">
            <v>43831</v>
          </cell>
          <cell r="P2752" t="str">
            <v>Current</v>
          </cell>
        </row>
        <row r="2753">
          <cell r="B2753">
            <v>41053</v>
          </cell>
          <cell r="C2753">
            <v>56</v>
          </cell>
          <cell r="D2753" t="str">
            <v>BC</v>
          </cell>
          <cell r="E2753" t="str">
            <v>Refinance External</v>
          </cell>
          <cell r="F2753" t="str">
            <v>Fixed</v>
          </cell>
          <cell r="I2753">
            <v>30.66</v>
          </cell>
          <cell r="J2753">
            <v>25.9</v>
          </cell>
          <cell r="K2753" t="str">
            <v>HiRatio</v>
          </cell>
          <cell r="L2753">
            <v>0</v>
          </cell>
          <cell r="M2753" t="str">
            <v>Rental</v>
          </cell>
          <cell r="N2753">
            <v>4</v>
          </cell>
          <cell r="O2753">
            <v>42604</v>
          </cell>
          <cell r="P2753" t="str">
            <v>Current</v>
          </cell>
        </row>
        <row r="2754">
          <cell r="B2754">
            <v>41659</v>
          </cell>
          <cell r="C2754">
            <v>36</v>
          </cell>
          <cell r="D2754" t="str">
            <v>BC</v>
          </cell>
          <cell r="E2754" t="str">
            <v>Purchase</v>
          </cell>
          <cell r="F2754" t="str">
            <v>Fixed</v>
          </cell>
          <cell r="I2754">
            <v>37.83</v>
          </cell>
          <cell r="J2754">
            <v>36.46</v>
          </cell>
          <cell r="K2754" t="str">
            <v>HiRatio</v>
          </cell>
          <cell r="L2754">
            <v>506765.43</v>
          </cell>
          <cell r="M2754" t="str">
            <v>Owner-Occupied</v>
          </cell>
          <cell r="N2754">
            <v>0</v>
          </cell>
          <cell r="O2754">
            <v>43831</v>
          </cell>
          <cell r="P2754" t="str">
            <v>Current</v>
          </cell>
        </row>
        <row r="2755">
          <cell r="B2755">
            <v>41927</v>
          </cell>
          <cell r="C2755">
            <v>27</v>
          </cell>
          <cell r="D2755" t="str">
            <v>BC</v>
          </cell>
          <cell r="E2755" t="str">
            <v>Purchase</v>
          </cell>
          <cell r="F2755" t="str">
            <v>Fixed</v>
          </cell>
          <cell r="I2755">
            <v>42.9</v>
          </cell>
          <cell r="J2755">
            <v>30.06</v>
          </cell>
          <cell r="K2755" t="str">
            <v>HiRatio</v>
          </cell>
          <cell r="L2755">
            <v>178642.39</v>
          </cell>
          <cell r="M2755" t="str">
            <v>Owner-Occupied</v>
          </cell>
          <cell r="N2755">
            <v>0</v>
          </cell>
          <cell r="O2755">
            <v>43831</v>
          </cell>
          <cell r="P2755" t="str">
            <v>Current</v>
          </cell>
        </row>
        <row r="2756">
          <cell r="B2756">
            <v>41075</v>
          </cell>
          <cell r="C2756">
            <v>55</v>
          </cell>
          <cell r="D2756" t="str">
            <v>AB</v>
          </cell>
          <cell r="E2756" t="str">
            <v>Purchase</v>
          </cell>
          <cell r="F2756" t="str">
            <v>Fixed</v>
          </cell>
          <cell r="I2756">
            <v>35.01</v>
          </cell>
          <cell r="J2756">
            <v>31.74</v>
          </cell>
          <cell r="K2756" t="str">
            <v>Conv</v>
          </cell>
          <cell r="L2756">
            <v>0</v>
          </cell>
          <cell r="M2756" t="str">
            <v>Owner-Occupied</v>
          </cell>
          <cell r="N2756">
            <v>4</v>
          </cell>
          <cell r="O2756">
            <v>41764</v>
          </cell>
          <cell r="P2756" t="str">
            <v>Current</v>
          </cell>
        </row>
        <row r="2757">
          <cell r="B2757">
            <v>42158</v>
          </cell>
          <cell r="C2757">
            <v>19</v>
          </cell>
          <cell r="D2757" t="str">
            <v>ON</v>
          </cell>
          <cell r="E2757" t="str">
            <v>Refinance External</v>
          </cell>
          <cell r="F2757" t="str">
            <v>ARM</v>
          </cell>
          <cell r="I2757">
            <v>26.25</v>
          </cell>
          <cell r="J2757">
            <v>5.4</v>
          </cell>
          <cell r="K2757" t="str">
            <v>Conv</v>
          </cell>
          <cell r="L2757">
            <v>142582.81</v>
          </cell>
          <cell r="M2757" t="str">
            <v>Second Home</v>
          </cell>
          <cell r="N2757">
            <v>0</v>
          </cell>
          <cell r="O2757">
            <v>43831</v>
          </cell>
          <cell r="P2757" t="str">
            <v>Current</v>
          </cell>
        </row>
        <row r="2758">
          <cell r="B2758">
            <v>41754</v>
          </cell>
          <cell r="C2758">
            <v>33</v>
          </cell>
          <cell r="D2758" t="str">
            <v>ON</v>
          </cell>
          <cell r="E2758" t="str">
            <v>Purchase</v>
          </cell>
          <cell r="F2758" t="str">
            <v>ARM</v>
          </cell>
          <cell r="I2758">
            <v>14.72</v>
          </cell>
          <cell r="J2758">
            <v>14.72</v>
          </cell>
          <cell r="K2758" t="str">
            <v>Conv</v>
          </cell>
          <cell r="L2758">
            <v>184533.77</v>
          </cell>
          <cell r="M2758" t="str">
            <v>Owner-Occupied</v>
          </cell>
          <cell r="N2758">
            <v>0</v>
          </cell>
          <cell r="O2758">
            <v>43831</v>
          </cell>
          <cell r="P2758" t="str">
            <v>Current</v>
          </cell>
        </row>
        <row r="2759">
          <cell r="B2759">
            <v>42579</v>
          </cell>
          <cell r="C2759">
            <v>6</v>
          </cell>
          <cell r="D2759" t="str">
            <v>AB</v>
          </cell>
          <cell r="E2759" t="str">
            <v>Purchase</v>
          </cell>
          <cell r="F2759" t="str">
            <v>Fixed</v>
          </cell>
          <cell r="I2759">
            <v>42.81</v>
          </cell>
          <cell r="J2759">
            <v>27.01</v>
          </cell>
          <cell r="K2759" t="str">
            <v>HiRatio</v>
          </cell>
          <cell r="L2759">
            <v>578968.66</v>
          </cell>
          <cell r="M2759" t="str">
            <v>Owner-Occupied</v>
          </cell>
          <cell r="N2759">
            <v>0</v>
          </cell>
          <cell r="O2759">
            <v>43831</v>
          </cell>
          <cell r="P2759" t="str">
            <v>Current</v>
          </cell>
        </row>
        <row r="2760">
          <cell r="B2760">
            <v>41390</v>
          </cell>
          <cell r="C2760">
            <v>45</v>
          </cell>
          <cell r="D2760" t="str">
            <v>ON</v>
          </cell>
          <cell r="E2760" t="str">
            <v>Purchase</v>
          </cell>
          <cell r="F2760" t="str">
            <v>Fixed</v>
          </cell>
          <cell r="I2760">
            <v>38.29</v>
          </cell>
          <cell r="J2760">
            <v>32.64</v>
          </cell>
          <cell r="K2760" t="str">
            <v>HiRatio</v>
          </cell>
          <cell r="L2760">
            <v>0</v>
          </cell>
          <cell r="M2760" t="str">
            <v>Owner-Occupied</v>
          </cell>
          <cell r="N2760">
            <v>4</v>
          </cell>
          <cell r="O2760">
            <v>42747</v>
          </cell>
          <cell r="P2760" t="str">
            <v>Current</v>
          </cell>
        </row>
        <row r="2761">
          <cell r="B2761">
            <v>41120</v>
          </cell>
          <cell r="C2761">
            <v>54</v>
          </cell>
          <cell r="D2761" t="str">
            <v>AB</v>
          </cell>
          <cell r="E2761" t="str">
            <v>Purchase</v>
          </cell>
          <cell r="F2761" t="str">
            <v>Fixed</v>
          </cell>
          <cell r="I2761">
            <v>34.549999999999997</v>
          </cell>
          <cell r="J2761">
            <v>32.72</v>
          </cell>
          <cell r="K2761" t="str">
            <v>HiRatio</v>
          </cell>
          <cell r="L2761">
            <v>0</v>
          </cell>
          <cell r="M2761" t="str">
            <v>Owner-Occupied</v>
          </cell>
          <cell r="N2761">
            <v>4</v>
          </cell>
          <cell r="O2761">
            <v>42451</v>
          </cell>
          <cell r="P2761" t="str">
            <v>Current</v>
          </cell>
        </row>
        <row r="2762">
          <cell r="B2762">
            <v>41429</v>
          </cell>
          <cell r="C2762">
            <v>43</v>
          </cell>
          <cell r="D2762" t="str">
            <v>BC</v>
          </cell>
          <cell r="E2762" t="str">
            <v>Transfer</v>
          </cell>
          <cell r="F2762" t="str">
            <v>ARM</v>
          </cell>
          <cell r="I2762">
            <v>34.380000000000003</v>
          </cell>
          <cell r="J2762">
            <v>23.71</v>
          </cell>
          <cell r="K2762" t="str">
            <v>HiRatio</v>
          </cell>
          <cell r="L2762">
            <v>280896.64000000001</v>
          </cell>
          <cell r="M2762" t="str">
            <v>Owner-Occupied</v>
          </cell>
          <cell r="N2762">
            <v>0</v>
          </cell>
          <cell r="O2762">
            <v>43831</v>
          </cell>
          <cell r="P2762" t="str">
            <v>Current</v>
          </cell>
        </row>
        <row r="2763">
          <cell r="B2763">
            <v>41835</v>
          </cell>
          <cell r="C2763">
            <v>30</v>
          </cell>
          <cell r="D2763" t="str">
            <v>BC</v>
          </cell>
          <cell r="E2763" t="str">
            <v>Purchase</v>
          </cell>
          <cell r="F2763" t="str">
            <v>ARM</v>
          </cell>
          <cell r="I2763">
            <v>27.45</v>
          </cell>
          <cell r="J2763">
            <v>26.16</v>
          </cell>
          <cell r="K2763" t="str">
            <v>HiRatio</v>
          </cell>
          <cell r="L2763">
            <v>151652.57999999999</v>
          </cell>
          <cell r="M2763" t="str">
            <v>Owner-Occupied</v>
          </cell>
          <cell r="N2763">
            <v>0</v>
          </cell>
          <cell r="O2763">
            <v>43831</v>
          </cell>
          <cell r="P2763" t="str">
            <v>Current</v>
          </cell>
        </row>
        <row r="2764">
          <cell r="B2764">
            <v>41830</v>
          </cell>
          <cell r="C2764">
            <v>30</v>
          </cell>
          <cell r="D2764" t="str">
            <v>AB</v>
          </cell>
          <cell r="E2764" t="str">
            <v>Transfer</v>
          </cell>
          <cell r="F2764" t="str">
            <v>Fixed</v>
          </cell>
          <cell r="I2764">
            <v>27.1</v>
          </cell>
          <cell r="J2764">
            <v>24.72</v>
          </cell>
          <cell r="K2764" t="str">
            <v>HiRatio</v>
          </cell>
          <cell r="L2764">
            <v>0</v>
          </cell>
          <cell r="M2764" t="str">
            <v>Owner-Occupied</v>
          </cell>
          <cell r="N2764">
            <v>4</v>
          </cell>
          <cell r="O2764">
            <v>41927</v>
          </cell>
          <cell r="P2764" t="str">
            <v>Current</v>
          </cell>
        </row>
        <row r="2765">
          <cell r="B2765">
            <v>42334</v>
          </cell>
          <cell r="C2765">
            <v>14</v>
          </cell>
          <cell r="D2765" t="str">
            <v>AB</v>
          </cell>
          <cell r="E2765" t="str">
            <v>Refinance External</v>
          </cell>
          <cell r="F2765" t="str">
            <v>ARM</v>
          </cell>
          <cell r="I2765">
            <v>36.68</v>
          </cell>
          <cell r="J2765">
            <v>24.53</v>
          </cell>
          <cell r="K2765" t="str">
            <v>Conv</v>
          </cell>
          <cell r="L2765">
            <v>389581.43</v>
          </cell>
          <cell r="M2765" t="str">
            <v>Owner-Occupied</v>
          </cell>
          <cell r="N2765">
            <v>0</v>
          </cell>
          <cell r="O2765">
            <v>43831</v>
          </cell>
          <cell r="P2765" t="str">
            <v>Current</v>
          </cell>
        </row>
        <row r="2766">
          <cell r="B2766">
            <v>42517</v>
          </cell>
          <cell r="C2766">
            <v>8</v>
          </cell>
          <cell r="D2766" t="str">
            <v>BC</v>
          </cell>
          <cell r="E2766" t="str">
            <v>Purchase</v>
          </cell>
          <cell r="F2766" t="str">
            <v>ARM</v>
          </cell>
          <cell r="I2766">
            <v>29.38</v>
          </cell>
          <cell r="J2766">
            <v>26.73</v>
          </cell>
          <cell r="K2766" t="str">
            <v>Conv</v>
          </cell>
          <cell r="L2766">
            <v>308112.06</v>
          </cell>
          <cell r="M2766" t="str">
            <v>Owner-Occupied</v>
          </cell>
          <cell r="N2766">
            <v>0</v>
          </cell>
          <cell r="O2766">
            <v>43831</v>
          </cell>
          <cell r="P2766" t="str">
            <v>Current</v>
          </cell>
        </row>
        <row r="2767">
          <cell r="B2767">
            <v>41782</v>
          </cell>
          <cell r="C2767">
            <v>32</v>
          </cell>
          <cell r="D2767" t="str">
            <v>BC</v>
          </cell>
          <cell r="E2767" t="str">
            <v>Transfer</v>
          </cell>
          <cell r="F2767" t="str">
            <v>Fixed</v>
          </cell>
          <cell r="I2767">
            <v>26.09</v>
          </cell>
          <cell r="J2767">
            <v>25.08</v>
          </cell>
          <cell r="K2767" t="str">
            <v>HiRatio</v>
          </cell>
          <cell r="L2767">
            <v>222772.14</v>
          </cell>
          <cell r="M2767" t="str">
            <v>Owner-Occupied</v>
          </cell>
          <cell r="N2767">
            <v>0</v>
          </cell>
          <cell r="O2767">
            <v>43831</v>
          </cell>
          <cell r="P2767" t="str">
            <v>Current</v>
          </cell>
        </row>
        <row r="2768">
          <cell r="B2768">
            <v>42184</v>
          </cell>
          <cell r="C2768">
            <v>19</v>
          </cell>
          <cell r="D2768" t="str">
            <v>AB</v>
          </cell>
          <cell r="E2768" t="str">
            <v>Purchase</v>
          </cell>
          <cell r="F2768" t="str">
            <v>Fixed</v>
          </cell>
          <cell r="I2768">
            <v>36.43</v>
          </cell>
          <cell r="J2768">
            <v>35</v>
          </cell>
          <cell r="K2768" t="str">
            <v>Conv</v>
          </cell>
          <cell r="L2768">
            <v>243586.09</v>
          </cell>
          <cell r="M2768" t="str">
            <v>Owner-Occupied</v>
          </cell>
          <cell r="N2768">
            <v>0</v>
          </cell>
          <cell r="O2768">
            <v>43831</v>
          </cell>
          <cell r="P2768" t="str">
            <v>Current</v>
          </cell>
        </row>
        <row r="2769">
          <cell r="B2769">
            <v>42128</v>
          </cell>
          <cell r="C2769">
            <v>20</v>
          </cell>
          <cell r="D2769" t="str">
            <v>AB</v>
          </cell>
          <cell r="E2769" t="str">
            <v>Purchase</v>
          </cell>
          <cell r="F2769" t="str">
            <v>Fixed</v>
          </cell>
          <cell r="I2769">
            <v>24.16</v>
          </cell>
          <cell r="J2769">
            <v>23.88</v>
          </cell>
          <cell r="K2769" t="str">
            <v>Conv</v>
          </cell>
          <cell r="L2769">
            <v>295086.86</v>
          </cell>
          <cell r="M2769" t="str">
            <v>Owner-Occupied</v>
          </cell>
          <cell r="N2769">
            <v>0</v>
          </cell>
          <cell r="O2769">
            <v>43831</v>
          </cell>
          <cell r="P2769" t="str">
            <v>Current</v>
          </cell>
        </row>
        <row r="2770">
          <cell r="B2770">
            <v>41624</v>
          </cell>
          <cell r="C2770">
            <v>37</v>
          </cell>
          <cell r="D2770" t="str">
            <v>ON</v>
          </cell>
          <cell r="E2770" t="str">
            <v>Refinance External</v>
          </cell>
          <cell r="F2770" t="str">
            <v>Fixed</v>
          </cell>
          <cell r="I2770">
            <v>31.84</v>
          </cell>
          <cell r="J2770">
            <v>21.4</v>
          </cell>
          <cell r="K2770" t="str">
            <v>Conv</v>
          </cell>
          <cell r="L2770">
            <v>71991.17</v>
          </cell>
          <cell r="M2770" t="str">
            <v>Owner-Occupied</v>
          </cell>
          <cell r="N2770">
            <v>0</v>
          </cell>
          <cell r="O2770">
            <v>43831</v>
          </cell>
          <cell r="P2770" t="str">
            <v>Current</v>
          </cell>
        </row>
        <row r="2771">
          <cell r="B2771">
            <v>41480</v>
          </cell>
          <cell r="C2771">
            <v>42</v>
          </cell>
          <cell r="D2771" t="str">
            <v>ON</v>
          </cell>
          <cell r="E2771" t="str">
            <v>Purchase</v>
          </cell>
          <cell r="F2771" t="str">
            <v>Fixed</v>
          </cell>
          <cell r="I2771">
            <v>21.88</v>
          </cell>
          <cell r="J2771">
            <v>16.84</v>
          </cell>
          <cell r="K2771" t="str">
            <v>HiRatio</v>
          </cell>
          <cell r="L2771">
            <v>268214.15000000002</v>
          </cell>
          <cell r="M2771" t="str">
            <v>Owner-Occupied</v>
          </cell>
          <cell r="N2771">
            <v>0</v>
          </cell>
          <cell r="O2771">
            <v>43831</v>
          </cell>
          <cell r="P2771" t="str">
            <v>Current</v>
          </cell>
        </row>
        <row r="2772">
          <cell r="B2772">
            <v>41885</v>
          </cell>
          <cell r="C2772">
            <v>28</v>
          </cell>
          <cell r="D2772" t="str">
            <v>AB</v>
          </cell>
          <cell r="E2772" t="str">
            <v>Refinance External</v>
          </cell>
          <cell r="F2772" t="str">
            <v>ARM</v>
          </cell>
          <cell r="I2772">
            <v>19.760000000000002</v>
          </cell>
          <cell r="J2772">
            <v>18.010000000000002</v>
          </cell>
          <cell r="K2772" t="str">
            <v>Conv</v>
          </cell>
          <cell r="L2772">
            <v>460192.05</v>
          </cell>
          <cell r="M2772" t="str">
            <v>Owner-Occupied</v>
          </cell>
          <cell r="N2772">
            <v>0</v>
          </cell>
          <cell r="O2772">
            <v>43831</v>
          </cell>
          <cell r="P2772" t="str">
            <v>Current</v>
          </cell>
        </row>
        <row r="2773">
          <cell r="B2773">
            <v>42473</v>
          </cell>
          <cell r="C2773">
            <v>9</v>
          </cell>
          <cell r="D2773" t="str">
            <v>ON</v>
          </cell>
          <cell r="E2773" t="str">
            <v>Refinance External</v>
          </cell>
          <cell r="F2773" t="str">
            <v>Fixed</v>
          </cell>
          <cell r="I2773">
            <v>35.78</v>
          </cell>
          <cell r="J2773">
            <v>29.92</v>
          </cell>
          <cell r="K2773" t="str">
            <v>Conv</v>
          </cell>
          <cell r="L2773">
            <v>513913.59999999998</v>
          </cell>
          <cell r="M2773" t="str">
            <v>Owner-Occupied</v>
          </cell>
          <cell r="N2773">
            <v>0</v>
          </cell>
          <cell r="O2773">
            <v>43831</v>
          </cell>
          <cell r="P2773" t="str">
            <v>Current</v>
          </cell>
        </row>
        <row r="2774">
          <cell r="B2774">
            <v>42153</v>
          </cell>
          <cell r="C2774">
            <v>20</v>
          </cell>
          <cell r="D2774" t="str">
            <v>ON</v>
          </cell>
          <cell r="E2774" t="str">
            <v>Portable</v>
          </cell>
          <cell r="F2774" t="str">
            <v>Fixed</v>
          </cell>
          <cell r="I2774">
            <v>43.24</v>
          </cell>
          <cell r="J2774">
            <v>32.06</v>
          </cell>
          <cell r="K2774" t="str">
            <v>HiRatio</v>
          </cell>
          <cell r="L2774">
            <v>253975.21</v>
          </cell>
          <cell r="M2774" t="str">
            <v>Owner-Occupied</v>
          </cell>
          <cell r="N2774">
            <v>0</v>
          </cell>
          <cell r="O2774">
            <v>43831</v>
          </cell>
          <cell r="P2774" t="str">
            <v>Current</v>
          </cell>
        </row>
        <row r="2775">
          <cell r="B2775">
            <v>41079</v>
          </cell>
          <cell r="C2775">
            <v>55</v>
          </cell>
          <cell r="D2775" t="str">
            <v>BC</v>
          </cell>
          <cell r="E2775" t="str">
            <v>Purchase</v>
          </cell>
          <cell r="F2775" t="str">
            <v>Fixed</v>
          </cell>
          <cell r="I2775">
            <v>30.32</v>
          </cell>
          <cell r="J2775">
            <v>20.37</v>
          </cell>
          <cell r="K2775" t="str">
            <v>HiRatio</v>
          </cell>
          <cell r="L2775">
            <v>0</v>
          </cell>
          <cell r="M2775" t="str">
            <v>Owner-Occupied</v>
          </cell>
          <cell r="N2775">
            <v>4</v>
          </cell>
          <cell r="O2775">
            <v>41816</v>
          </cell>
          <cell r="P2775" t="str">
            <v>Current</v>
          </cell>
        </row>
        <row r="2776">
          <cell r="B2776">
            <v>40319</v>
          </cell>
          <cell r="C2776">
            <v>80</v>
          </cell>
          <cell r="D2776" t="str">
            <v>AB</v>
          </cell>
          <cell r="E2776" t="str">
            <v>Purchase</v>
          </cell>
          <cell r="F2776" t="str">
            <v>Fixed</v>
          </cell>
          <cell r="I2776">
            <v>40.47</v>
          </cell>
          <cell r="J2776">
            <v>26.31</v>
          </cell>
          <cell r="K2776" t="str">
            <v>HiRatio</v>
          </cell>
          <cell r="L2776">
            <v>248081.68</v>
          </cell>
          <cell r="M2776" t="str">
            <v>Owner-Occupied</v>
          </cell>
          <cell r="N2776">
            <v>0</v>
          </cell>
          <cell r="O2776">
            <v>43831</v>
          </cell>
          <cell r="P2776" t="str">
            <v>Current</v>
          </cell>
        </row>
        <row r="2777">
          <cell r="B2777">
            <v>42081</v>
          </cell>
          <cell r="C2777">
            <v>22</v>
          </cell>
          <cell r="D2777" t="str">
            <v>ON</v>
          </cell>
          <cell r="E2777" t="str">
            <v>Transfer</v>
          </cell>
          <cell r="F2777" t="str">
            <v>Fixed</v>
          </cell>
          <cell r="I2777">
            <v>42.44</v>
          </cell>
          <cell r="J2777">
            <v>10.85</v>
          </cell>
          <cell r="K2777" t="str">
            <v>Conv</v>
          </cell>
          <cell r="L2777">
            <v>221134.62</v>
          </cell>
          <cell r="M2777" t="str">
            <v>Second Home</v>
          </cell>
          <cell r="N2777">
            <v>0</v>
          </cell>
          <cell r="O2777">
            <v>43831</v>
          </cell>
          <cell r="P2777" t="str">
            <v>Current</v>
          </cell>
        </row>
        <row r="2778">
          <cell r="B2778">
            <v>41911</v>
          </cell>
          <cell r="C2778">
            <v>28</v>
          </cell>
          <cell r="D2778" t="str">
            <v>AB</v>
          </cell>
          <cell r="E2778" t="str">
            <v>Purchase</v>
          </cell>
          <cell r="F2778" t="str">
            <v>Fixed</v>
          </cell>
          <cell r="I2778">
            <v>37.4</v>
          </cell>
          <cell r="J2778">
            <v>29.87</v>
          </cell>
          <cell r="K2778" t="str">
            <v>HiRatio</v>
          </cell>
          <cell r="L2778">
            <v>0</v>
          </cell>
          <cell r="M2778" t="str">
            <v>Owner-Occupied</v>
          </cell>
          <cell r="N2778">
            <v>4</v>
          </cell>
          <cell r="O2778">
            <v>42647</v>
          </cell>
          <cell r="P2778" t="str">
            <v>Current</v>
          </cell>
        </row>
        <row r="2779">
          <cell r="B2779">
            <v>41712</v>
          </cell>
          <cell r="C2779">
            <v>34</v>
          </cell>
          <cell r="D2779" t="str">
            <v>AB</v>
          </cell>
          <cell r="E2779" t="str">
            <v>Purchase</v>
          </cell>
          <cell r="F2779" t="str">
            <v>Fixed</v>
          </cell>
          <cell r="I2779">
            <v>41.68</v>
          </cell>
          <cell r="J2779">
            <v>29.51</v>
          </cell>
          <cell r="K2779" t="str">
            <v>HiRatio</v>
          </cell>
          <cell r="L2779">
            <v>467504.1</v>
          </cell>
          <cell r="M2779" t="str">
            <v>Owner-Occupied</v>
          </cell>
          <cell r="N2779">
            <v>0</v>
          </cell>
          <cell r="O2779">
            <v>43831</v>
          </cell>
          <cell r="P2779" t="str">
            <v>Current</v>
          </cell>
        </row>
        <row r="2780">
          <cell r="B2780">
            <v>40868</v>
          </cell>
          <cell r="C2780">
            <v>62</v>
          </cell>
          <cell r="D2780" t="str">
            <v>ON</v>
          </cell>
          <cell r="E2780" t="str">
            <v>Refinance External</v>
          </cell>
          <cell r="F2780" t="str">
            <v>Fixed</v>
          </cell>
          <cell r="I2780">
            <v>30.4</v>
          </cell>
          <cell r="J2780">
            <v>23.25</v>
          </cell>
          <cell r="K2780" t="str">
            <v>Conv</v>
          </cell>
          <cell r="L2780">
            <v>0</v>
          </cell>
          <cell r="M2780" t="str">
            <v>Owner-Occupied</v>
          </cell>
          <cell r="N2780">
            <v>4</v>
          </cell>
          <cell r="O2780">
            <v>41922</v>
          </cell>
          <cell r="P2780" t="str">
            <v>Current</v>
          </cell>
        </row>
        <row r="2781">
          <cell r="B2781">
            <v>41842</v>
          </cell>
          <cell r="C2781">
            <v>30</v>
          </cell>
          <cell r="D2781" t="str">
            <v>ON</v>
          </cell>
          <cell r="E2781" t="str">
            <v>Purchase with Improvements</v>
          </cell>
          <cell r="F2781" t="str">
            <v>Fixed</v>
          </cell>
          <cell r="I2781">
            <v>42.83</v>
          </cell>
          <cell r="J2781">
            <v>22</v>
          </cell>
          <cell r="K2781" t="str">
            <v>HiRatio</v>
          </cell>
          <cell r="L2781">
            <v>0</v>
          </cell>
          <cell r="M2781" t="str">
            <v>Owner-Occupied</v>
          </cell>
          <cell r="N2781">
            <v>4</v>
          </cell>
          <cell r="O2781">
            <v>42661</v>
          </cell>
          <cell r="P2781" t="str">
            <v>Current</v>
          </cell>
        </row>
        <row r="2782">
          <cell r="B2782">
            <v>40898</v>
          </cell>
          <cell r="C2782">
            <v>61</v>
          </cell>
          <cell r="D2782" t="str">
            <v>AB</v>
          </cell>
          <cell r="E2782" t="str">
            <v>Purchase</v>
          </cell>
          <cell r="F2782" t="str">
            <v>Fixed</v>
          </cell>
          <cell r="I2782">
            <v>22.59</v>
          </cell>
          <cell r="J2782">
            <v>20.68</v>
          </cell>
          <cell r="K2782" t="str">
            <v>HiRatio</v>
          </cell>
          <cell r="L2782">
            <v>298675.90000000002</v>
          </cell>
          <cell r="M2782" t="str">
            <v>Owner-Occupied</v>
          </cell>
          <cell r="N2782">
            <v>0</v>
          </cell>
          <cell r="O2782">
            <v>43831</v>
          </cell>
          <cell r="P2782" t="str">
            <v>Current</v>
          </cell>
        </row>
        <row r="2783">
          <cell r="B2783">
            <v>42466</v>
          </cell>
          <cell r="C2783">
            <v>9</v>
          </cell>
          <cell r="D2783" t="str">
            <v>ON</v>
          </cell>
          <cell r="E2783" t="str">
            <v>Purchase</v>
          </cell>
          <cell r="F2783" t="str">
            <v>ARM</v>
          </cell>
          <cell r="I2783">
            <v>33.15</v>
          </cell>
          <cell r="J2783">
            <v>28.93</v>
          </cell>
          <cell r="K2783" t="str">
            <v>Conv</v>
          </cell>
          <cell r="L2783">
            <v>512090.68</v>
          </cell>
          <cell r="M2783" t="str">
            <v>Owner-Occupied</v>
          </cell>
          <cell r="N2783">
            <v>0</v>
          </cell>
          <cell r="O2783">
            <v>43831</v>
          </cell>
          <cell r="P2783" t="str">
            <v>Current</v>
          </cell>
        </row>
        <row r="2784">
          <cell r="B2784">
            <v>42466</v>
          </cell>
          <cell r="C2784">
            <v>9</v>
          </cell>
          <cell r="D2784" t="str">
            <v>ON</v>
          </cell>
          <cell r="E2784" t="str">
            <v>Purchase</v>
          </cell>
          <cell r="F2784" t="str">
            <v>Fixed</v>
          </cell>
          <cell r="I2784">
            <v>26.74</v>
          </cell>
          <cell r="J2784">
            <v>20.28</v>
          </cell>
          <cell r="K2784" t="str">
            <v>Conv</v>
          </cell>
          <cell r="L2784">
            <v>0</v>
          </cell>
          <cell r="M2784" t="str">
            <v>Owner-Occupied</v>
          </cell>
          <cell r="N2784">
            <v>4</v>
          </cell>
          <cell r="O2784">
            <v>42467</v>
          </cell>
          <cell r="P2784" t="str">
            <v>Current</v>
          </cell>
        </row>
        <row r="2785">
          <cell r="B2785">
            <v>40786</v>
          </cell>
          <cell r="C2785">
            <v>65</v>
          </cell>
          <cell r="D2785" t="str">
            <v>ON</v>
          </cell>
          <cell r="E2785" t="str">
            <v>Purchase</v>
          </cell>
          <cell r="F2785" t="str">
            <v>ARM</v>
          </cell>
          <cell r="I2785">
            <v>31.5</v>
          </cell>
          <cell r="J2785">
            <v>25.76</v>
          </cell>
          <cell r="K2785" t="str">
            <v>Conv</v>
          </cell>
          <cell r="L2785">
            <v>0</v>
          </cell>
          <cell r="M2785" t="str">
            <v>Owner-Occupied</v>
          </cell>
          <cell r="N2785">
            <v>4</v>
          </cell>
          <cell r="O2785">
            <v>41975</v>
          </cell>
          <cell r="P2785" t="str">
            <v>Current</v>
          </cell>
        </row>
        <row r="2786">
          <cell r="B2786">
            <v>41851</v>
          </cell>
          <cell r="C2786">
            <v>30</v>
          </cell>
          <cell r="D2786" t="str">
            <v>AB</v>
          </cell>
          <cell r="E2786" t="str">
            <v>Purchase</v>
          </cell>
          <cell r="F2786" t="str">
            <v>Fixed</v>
          </cell>
          <cell r="I2786">
            <v>36.72</v>
          </cell>
          <cell r="J2786">
            <v>36.28</v>
          </cell>
          <cell r="K2786" t="str">
            <v>HiRatio</v>
          </cell>
          <cell r="L2786">
            <v>272567.90999999997</v>
          </cell>
          <cell r="M2786" t="str">
            <v>Owner-Occupied</v>
          </cell>
          <cell r="N2786">
            <v>0</v>
          </cell>
          <cell r="O2786">
            <v>43831</v>
          </cell>
          <cell r="P2786" t="str">
            <v>Current</v>
          </cell>
        </row>
        <row r="2787">
          <cell r="B2787">
            <v>42226</v>
          </cell>
          <cell r="C2787">
            <v>17</v>
          </cell>
          <cell r="D2787" t="str">
            <v>ON</v>
          </cell>
          <cell r="E2787" t="str">
            <v>Purchase</v>
          </cell>
          <cell r="F2787" t="str">
            <v>Fixed</v>
          </cell>
          <cell r="I2787">
            <v>26.31</v>
          </cell>
          <cell r="J2787">
            <v>14.73</v>
          </cell>
          <cell r="K2787" t="str">
            <v>HiRatio</v>
          </cell>
          <cell r="L2787">
            <v>187001.06</v>
          </cell>
          <cell r="M2787" t="str">
            <v>Owner-Occupied</v>
          </cell>
          <cell r="N2787">
            <v>0</v>
          </cell>
          <cell r="O2787">
            <v>43831</v>
          </cell>
          <cell r="P2787" t="str">
            <v>Current</v>
          </cell>
        </row>
        <row r="2788">
          <cell r="B2788">
            <v>42634</v>
          </cell>
          <cell r="C2788">
            <v>4</v>
          </cell>
          <cell r="D2788" t="str">
            <v>ON</v>
          </cell>
          <cell r="E2788" t="str">
            <v>Purchase</v>
          </cell>
          <cell r="F2788" t="str">
            <v>ARM</v>
          </cell>
          <cell r="I2788">
            <v>26.99</v>
          </cell>
          <cell r="J2788">
            <v>19.09</v>
          </cell>
          <cell r="K2788" t="str">
            <v>Conv</v>
          </cell>
          <cell r="L2788">
            <v>385374.06</v>
          </cell>
          <cell r="M2788" t="str">
            <v>Owner-Occupied</v>
          </cell>
          <cell r="N2788">
            <v>0</v>
          </cell>
          <cell r="O2788">
            <v>43831</v>
          </cell>
          <cell r="P2788" t="str">
            <v>Current</v>
          </cell>
        </row>
        <row r="2789">
          <cell r="B2789">
            <v>41610</v>
          </cell>
          <cell r="C2789">
            <v>37</v>
          </cell>
          <cell r="D2789" t="str">
            <v>NB</v>
          </cell>
          <cell r="E2789" t="str">
            <v>Purchase</v>
          </cell>
          <cell r="F2789" t="str">
            <v>Fixed</v>
          </cell>
          <cell r="I2789">
            <v>36.159999999999997</v>
          </cell>
          <cell r="J2789">
            <v>35.36</v>
          </cell>
          <cell r="K2789" t="str">
            <v>HiRatio</v>
          </cell>
          <cell r="L2789">
            <v>134885.45000000001</v>
          </cell>
          <cell r="M2789" t="str">
            <v>Owner-Occupied</v>
          </cell>
          <cell r="N2789">
            <v>0</v>
          </cell>
          <cell r="O2789">
            <v>43831</v>
          </cell>
          <cell r="P2789" t="str">
            <v>Current</v>
          </cell>
        </row>
        <row r="2790">
          <cell r="B2790">
            <v>42094</v>
          </cell>
          <cell r="C2790">
            <v>22</v>
          </cell>
          <cell r="D2790" t="str">
            <v>ON</v>
          </cell>
          <cell r="E2790" t="str">
            <v>Purchase</v>
          </cell>
          <cell r="F2790" t="str">
            <v>ARM</v>
          </cell>
          <cell r="I2790">
            <v>25.33</v>
          </cell>
          <cell r="J2790">
            <v>23.09</v>
          </cell>
          <cell r="K2790" t="str">
            <v>HiRatio</v>
          </cell>
          <cell r="L2790">
            <v>308880.84999999998</v>
          </cell>
          <cell r="M2790" t="str">
            <v>Owner-Occupied</v>
          </cell>
          <cell r="N2790">
            <v>0</v>
          </cell>
          <cell r="O2790">
            <v>43831</v>
          </cell>
          <cell r="P2790" t="str">
            <v>Current</v>
          </cell>
        </row>
        <row r="2791">
          <cell r="B2791">
            <v>40934</v>
          </cell>
          <cell r="C2791">
            <v>60</v>
          </cell>
          <cell r="D2791" t="str">
            <v>AB</v>
          </cell>
          <cell r="E2791" t="str">
            <v>Purchase</v>
          </cell>
          <cell r="F2791" t="str">
            <v>Fixed</v>
          </cell>
          <cell r="I2791">
            <v>37.69</v>
          </cell>
          <cell r="J2791">
            <v>18.5</v>
          </cell>
          <cell r="K2791" t="str">
            <v>HiRatio</v>
          </cell>
          <cell r="L2791">
            <v>0</v>
          </cell>
          <cell r="M2791" t="str">
            <v>Owner-Occupied</v>
          </cell>
          <cell r="N2791">
            <v>4</v>
          </cell>
          <cell r="O2791">
            <v>41988</v>
          </cell>
          <cell r="P2791" t="str">
            <v>Current</v>
          </cell>
        </row>
        <row r="2792">
          <cell r="B2792">
            <v>41051</v>
          </cell>
          <cell r="C2792">
            <v>56</v>
          </cell>
          <cell r="D2792" t="str">
            <v>BC</v>
          </cell>
          <cell r="E2792" t="str">
            <v>Purchase</v>
          </cell>
          <cell r="F2792" t="str">
            <v>Fixed</v>
          </cell>
          <cell r="I2792">
            <v>36.229999999999997</v>
          </cell>
          <cell r="J2792">
            <v>20.83</v>
          </cell>
          <cell r="K2792" t="str">
            <v>Conv</v>
          </cell>
          <cell r="L2792">
            <v>211606.73</v>
          </cell>
          <cell r="M2792" t="str">
            <v>Owner-Occupied</v>
          </cell>
          <cell r="N2792">
            <v>0</v>
          </cell>
          <cell r="O2792">
            <v>43831</v>
          </cell>
          <cell r="P2792" t="str">
            <v>Current</v>
          </cell>
        </row>
        <row r="2793">
          <cell r="B2793">
            <v>42458</v>
          </cell>
          <cell r="C2793">
            <v>10</v>
          </cell>
          <cell r="D2793" t="str">
            <v>NS</v>
          </cell>
          <cell r="E2793" t="str">
            <v>Refinance External</v>
          </cell>
          <cell r="F2793" t="str">
            <v>Fixed</v>
          </cell>
          <cell r="I2793">
            <v>32.25</v>
          </cell>
          <cell r="J2793">
            <v>27.16</v>
          </cell>
          <cell r="K2793" t="str">
            <v>Conv</v>
          </cell>
          <cell r="L2793">
            <v>190930.89</v>
          </cell>
          <cell r="M2793" t="str">
            <v>Owner-Occupied</v>
          </cell>
          <cell r="N2793">
            <v>0</v>
          </cell>
          <cell r="O2793">
            <v>43831</v>
          </cell>
          <cell r="P2793" t="str">
            <v>Current</v>
          </cell>
        </row>
        <row r="2794">
          <cell r="B2794">
            <v>40892</v>
          </cell>
          <cell r="C2794">
            <v>61</v>
          </cell>
          <cell r="D2794" t="str">
            <v>ON</v>
          </cell>
          <cell r="E2794" t="str">
            <v>Purchase</v>
          </cell>
          <cell r="F2794" t="str">
            <v>Fixed</v>
          </cell>
          <cell r="I2794">
            <v>41.9</v>
          </cell>
          <cell r="J2794">
            <v>31.25</v>
          </cell>
          <cell r="K2794" t="str">
            <v>HiRatio</v>
          </cell>
          <cell r="L2794">
            <v>0</v>
          </cell>
          <cell r="M2794" t="str">
            <v>Owner-Occupied</v>
          </cell>
          <cell r="N2794">
            <v>4</v>
          </cell>
          <cell r="O2794">
            <v>42144</v>
          </cell>
          <cell r="P2794" t="str">
            <v>Current</v>
          </cell>
        </row>
        <row r="2795">
          <cell r="B2795">
            <v>41397</v>
          </cell>
          <cell r="C2795">
            <v>44</v>
          </cell>
          <cell r="D2795" t="str">
            <v>AB</v>
          </cell>
          <cell r="E2795" t="str">
            <v>Transfer</v>
          </cell>
          <cell r="F2795" t="str">
            <v>Fixed</v>
          </cell>
          <cell r="I2795">
            <v>32.840000000000003</v>
          </cell>
          <cell r="J2795">
            <v>28.7</v>
          </cell>
          <cell r="K2795" t="str">
            <v>HiRatio</v>
          </cell>
          <cell r="L2795">
            <v>436078.45</v>
          </cell>
          <cell r="M2795" t="str">
            <v>Owner-Occupied</v>
          </cell>
          <cell r="N2795">
            <v>0</v>
          </cell>
          <cell r="O2795">
            <v>43831</v>
          </cell>
          <cell r="P2795" t="str">
            <v>Current</v>
          </cell>
        </row>
        <row r="2796">
          <cell r="B2796">
            <v>42397</v>
          </cell>
          <cell r="C2796">
            <v>12</v>
          </cell>
          <cell r="D2796" t="str">
            <v>ON</v>
          </cell>
          <cell r="E2796" t="str">
            <v>Purchase</v>
          </cell>
          <cell r="F2796" t="str">
            <v>Fixed</v>
          </cell>
          <cell r="I2796">
            <v>43.31</v>
          </cell>
          <cell r="J2796">
            <v>34</v>
          </cell>
          <cell r="K2796" t="str">
            <v>HiRatio</v>
          </cell>
          <cell r="L2796">
            <v>594907.9</v>
          </cell>
          <cell r="M2796" t="str">
            <v>Owner-Occupied</v>
          </cell>
          <cell r="N2796">
            <v>0</v>
          </cell>
          <cell r="O2796">
            <v>43831</v>
          </cell>
          <cell r="P2796" t="str">
            <v>Current</v>
          </cell>
        </row>
        <row r="2797">
          <cell r="B2797">
            <v>42458</v>
          </cell>
          <cell r="C2797">
            <v>10</v>
          </cell>
          <cell r="D2797" t="str">
            <v>ON</v>
          </cell>
          <cell r="E2797" t="str">
            <v>Transfer</v>
          </cell>
          <cell r="F2797" t="str">
            <v>ARM</v>
          </cell>
          <cell r="I2797">
            <v>32.82</v>
          </cell>
          <cell r="J2797">
            <v>19.8</v>
          </cell>
          <cell r="K2797" t="str">
            <v>Conv</v>
          </cell>
          <cell r="L2797">
            <v>346048.45</v>
          </cell>
          <cell r="M2797" t="str">
            <v>Owner-Occupied</v>
          </cell>
          <cell r="N2797">
            <v>0</v>
          </cell>
          <cell r="O2797">
            <v>43831</v>
          </cell>
          <cell r="P2797" t="str">
            <v>Current</v>
          </cell>
        </row>
        <row r="2798">
          <cell r="B2798">
            <v>42124</v>
          </cell>
          <cell r="C2798">
            <v>21</v>
          </cell>
          <cell r="D2798" t="str">
            <v>ON</v>
          </cell>
          <cell r="E2798" t="str">
            <v>Purchase</v>
          </cell>
          <cell r="F2798" t="str">
            <v>Fixed</v>
          </cell>
          <cell r="I2798">
            <v>43.44</v>
          </cell>
          <cell r="J2798">
            <v>34.369999999999997</v>
          </cell>
          <cell r="K2798" t="str">
            <v>Conv</v>
          </cell>
          <cell r="L2798">
            <v>293611.78000000003</v>
          </cell>
          <cell r="M2798" t="str">
            <v>Owner-Occupied</v>
          </cell>
          <cell r="N2798">
            <v>0</v>
          </cell>
          <cell r="O2798">
            <v>43831</v>
          </cell>
          <cell r="P2798" t="str">
            <v>Current</v>
          </cell>
        </row>
        <row r="2799">
          <cell r="B2799">
            <v>41509</v>
          </cell>
          <cell r="C2799">
            <v>41</v>
          </cell>
          <cell r="D2799" t="str">
            <v>ON</v>
          </cell>
          <cell r="E2799" t="str">
            <v>Refinance External</v>
          </cell>
          <cell r="F2799" t="str">
            <v>ARM</v>
          </cell>
          <cell r="I2799">
            <v>36.81</v>
          </cell>
          <cell r="J2799">
            <v>23.2</v>
          </cell>
          <cell r="K2799" t="str">
            <v>Conv</v>
          </cell>
          <cell r="L2799">
            <v>726854.57</v>
          </cell>
          <cell r="M2799" t="str">
            <v>Owner-Occupied</v>
          </cell>
          <cell r="N2799">
            <v>0</v>
          </cell>
          <cell r="O2799">
            <v>43831</v>
          </cell>
          <cell r="P2799" t="str">
            <v>Current</v>
          </cell>
        </row>
        <row r="2800">
          <cell r="B2800">
            <v>42166</v>
          </cell>
          <cell r="C2800">
            <v>19</v>
          </cell>
          <cell r="D2800" t="str">
            <v>ON</v>
          </cell>
          <cell r="E2800" t="str">
            <v>Purchase</v>
          </cell>
          <cell r="F2800" t="str">
            <v>Fixed</v>
          </cell>
          <cell r="I2800">
            <v>38.17</v>
          </cell>
          <cell r="J2800">
            <v>37.5</v>
          </cell>
          <cell r="K2800" t="str">
            <v>HiRatio</v>
          </cell>
          <cell r="L2800">
            <v>405927.75</v>
          </cell>
          <cell r="M2800" t="str">
            <v>Owner-Occupied</v>
          </cell>
          <cell r="N2800">
            <v>0</v>
          </cell>
          <cell r="O2800">
            <v>43831</v>
          </cell>
          <cell r="P2800" t="str">
            <v>Current</v>
          </cell>
        </row>
        <row r="2801">
          <cell r="B2801">
            <v>41900</v>
          </cell>
          <cell r="C2801">
            <v>28</v>
          </cell>
          <cell r="D2801" t="str">
            <v>ON</v>
          </cell>
          <cell r="E2801" t="str">
            <v>Refinance External</v>
          </cell>
          <cell r="F2801" t="str">
            <v>ARM</v>
          </cell>
          <cell r="I2801">
            <v>24.05</v>
          </cell>
          <cell r="J2801">
            <v>24.05</v>
          </cell>
          <cell r="K2801" t="str">
            <v>Conv</v>
          </cell>
          <cell r="L2801">
            <v>0</v>
          </cell>
          <cell r="M2801" t="str">
            <v>Owner-Occupied</v>
          </cell>
          <cell r="N2801">
            <v>4</v>
          </cell>
          <cell r="O2801">
            <v>42324</v>
          </cell>
          <cell r="P2801" t="str">
            <v>Current</v>
          </cell>
        </row>
        <row r="2802">
          <cell r="B2802">
            <v>41852</v>
          </cell>
          <cell r="C2802">
            <v>29</v>
          </cell>
          <cell r="D2802" t="str">
            <v>AB</v>
          </cell>
          <cell r="E2802" t="str">
            <v>Purchase</v>
          </cell>
          <cell r="F2802" t="str">
            <v>Fixed</v>
          </cell>
          <cell r="I2802">
            <v>37.229999999999997</v>
          </cell>
          <cell r="J2802">
            <v>34.86</v>
          </cell>
          <cell r="K2802" t="str">
            <v>HiRatio</v>
          </cell>
          <cell r="L2802">
            <v>304281.8</v>
          </cell>
          <cell r="M2802" t="str">
            <v>Owner-Occupied</v>
          </cell>
          <cell r="N2802">
            <v>0</v>
          </cell>
          <cell r="O2802">
            <v>43831</v>
          </cell>
          <cell r="P2802" t="str">
            <v>Current</v>
          </cell>
        </row>
        <row r="2803">
          <cell r="B2803">
            <v>41907</v>
          </cell>
          <cell r="C2803">
            <v>28</v>
          </cell>
          <cell r="D2803" t="str">
            <v>AB</v>
          </cell>
          <cell r="E2803" t="str">
            <v>Refinance External</v>
          </cell>
          <cell r="F2803" t="str">
            <v>Fixed</v>
          </cell>
          <cell r="I2803">
            <v>38.39</v>
          </cell>
          <cell r="J2803">
            <v>22.34</v>
          </cell>
          <cell r="K2803" t="str">
            <v>Conv</v>
          </cell>
          <cell r="L2803">
            <v>232045.3</v>
          </cell>
          <cell r="M2803" t="str">
            <v>Owner-Occupied</v>
          </cell>
          <cell r="N2803">
            <v>0</v>
          </cell>
          <cell r="O2803">
            <v>43831</v>
          </cell>
          <cell r="P2803" t="str">
            <v>Current</v>
          </cell>
        </row>
        <row r="2804">
          <cell r="B2804">
            <v>41817</v>
          </cell>
          <cell r="C2804">
            <v>31</v>
          </cell>
          <cell r="D2804" t="str">
            <v>ON</v>
          </cell>
          <cell r="E2804" t="str">
            <v>Purchase</v>
          </cell>
          <cell r="F2804" t="str">
            <v>Fixed</v>
          </cell>
          <cell r="I2804">
            <v>43.68</v>
          </cell>
          <cell r="J2804">
            <v>17.399999999999999</v>
          </cell>
          <cell r="K2804" t="str">
            <v>Conv</v>
          </cell>
          <cell r="L2804">
            <v>178717.89</v>
          </cell>
          <cell r="M2804" t="str">
            <v>Owner-Occupied</v>
          </cell>
          <cell r="N2804">
            <v>0</v>
          </cell>
          <cell r="O2804">
            <v>43831</v>
          </cell>
          <cell r="P2804" t="str">
            <v>Current</v>
          </cell>
        </row>
        <row r="2805">
          <cell r="B2805">
            <v>41002</v>
          </cell>
          <cell r="C2805">
            <v>57</v>
          </cell>
          <cell r="D2805" t="str">
            <v>AB</v>
          </cell>
          <cell r="E2805" t="str">
            <v>Purchase</v>
          </cell>
          <cell r="F2805" t="str">
            <v>Fixed</v>
          </cell>
          <cell r="I2805">
            <v>30.33</v>
          </cell>
          <cell r="J2805">
            <v>29.91</v>
          </cell>
          <cell r="K2805" t="str">
            <v>HiRatio</v>
          </cell>
          <cell r="L2805">
            <v>0</v>
          </cell>
          <cell r="M2805" t="str">
            <v>Owner-Occupied</v>
          </cell>
          <cell r="N2805">
            <v>4</v>
          </cell>
          <cell r="O2805">
            <v>42261</v>
          </cell>
          <cell r="P2805" t="str">
            <v>Current</v>
          </cell>
        </row>
        <row r="2806">
          <cell r="B2806">
            <v>41897</v>
          </cell>
          <cell r="C2806">
            <v>28</v>
          </cell>
          <cell r="D2806" t="str">
            <v>ON</v>
          </cell>
          <cell r="E2806" t="str">
            <v>Purchase</v>
          </cell>
          <cell r="F2806" t="str">
            <v>Fixed</v>
          </cell>
          <cell r="I2806">
            <v>33.08</v>
          </cell>
          <cell r="J2806">
            <v>23.48</v>
          </cell>
          <cell r="K2806" t="str">
            <v>HiRatio</v>
          </cell>
          <cell r="L2806">
            <v>186696.06</v>
          </cell>
          <cell r="M2806" t="str">
            <v>Owner-Occupied</v>
          </cell>
          <cell r="N2806">
            <v>0</v>
          </cell>
          <cell r="O2806">
            <v>43831</v>
          </cell>
          <cell r="P2806" t="str">
            <v>Current</v>
          </cell>
        </row>
        <row r="2807">
          <cell r="B2807">
            <v>42338</v>
          </cell>
          <cell r="C2807">
            <v>14</v>
          </cell>
          <cell r="D2807" t="str">
            <v>ON</v>
          </cell>
          <cell r="E2807" t="str">
            <v>Transfer</v>
          </cell>
          <cell r="F2807" t="str">
            <v>Fixed</v>
          </cell>
          <cell r="I2807">
            <v>33.72</v>
          </cell>
          <cell r="J2807">
            <v>12.61</v>
          </cell>
          <cell r="K2807" t="str">
            <v>Conv</v>
          </cell>
          <cell r="L2807">
            <v>213165</v>
          </cell>
          <cell r="M2807" t="str">
            <v>Owner-Occupied</v>
          </cell>
          <cell r="N2807">
            <v>0</v>
          </cell>
          <cell r="O2807">
            <v>43831</v>
          </cell>
          <cell r="P2807" t="str">
            <v>Current</v>
          </cell>
        </row>
        <row r="2808">
          <cell r="B2808">
            <v>42459</v>
          </cell>
          <cell r="C2808">
            <v>10</v>
          </cell>
          <cell r="D2808" t="str">
            <v>BC</v>
          </cell>
          <cell r="E2808" t="str">
            <v>Purchase</v>
          </cell>
          <cell r="F2808" t="str">
            <v>Fixed</v>
          </cell>
          <cell r="I2808">
            <v>27.43</v>
          </cell>
          <cell r="J2808">
            <v>25.21</v>
          </cell>
          <cell r="K2808" t="str">
            <v>HiRatio</v>
          </cell>
          <cell r="L2808">
            <v>298500.37</v>
          </cell>
          <cell r="M2808" t="str">
            <v>Owner-Occupied</v>
          </cell>
          <cell r="N2808">
            <v>0</v>
          </cell>
          <cell r="O2808">
            <v>43831</v>
          </cell>
          <cell r="P2808" t="str">
            <v>Current</v>
          </cell>
        </row>
        <row r="2809">
          <cell r="B2809">
            <v>42543</v>
          </cell>
          <cell r="C2809">
            <v>7</v>
          </cell>
          <cell r="D2809" t="str">
            <v>ON</v>
          </cell>
          <cell r="E2809" t="str">
            <v>Refinance External</v>
          </cell>
          <cell r="F2809" t="str">
            <v>ARM</v>
          </cell>
          <cell r="I2809">
            <v>35.68</v>
          </cell>
          <cell r="J2809">
            <v>21.88</v>
          </cell>
          <cell r="K2809" t="str">
            <v>Conv</v>
          </cell>
          <cell r="L2809">
            <v>142036.85999999999</v>
          </cell>
          <cell r="M2809" t="str">
            <v>Owner-Occupied</v>
          </cell>
          <cell r="N2809">
            <v>0</v>
          </cell>
          <cell r="O2809">
            <v>43831</v>
          </cell>
          <cell r="P2809" t="str">
            <v>Current</v>
          </cell>
        </row>
        <row r="2810">
          <cell r="B2810">
            <v>41577</v>
          </cell>
          <cell r="C2810">
            <v>39</v>
          </cell>
          <cell r="D2810" t="str">
            <v>NB</v>
          </cell>
          <cell r="E2810" t="str">
            <v>Purchase</v>
          </cell>
          <cell r="F2810" t="str">
            <v>ARM</v>
          </cell>
          <cell r="I2810">
            <v>23.31</v>
          </cell>
          <cell r="J2810">
            <v>23.2</v>
          </cell>
          <cell r="K2810" t="str">
            <v>HiRatio</v>
          </cell>
          <cell r="L2810">
            <v>146559.71</v>
          </cell>
          <cell r="M2810" t="str">
            <v>Owner-Occupied</v>
          </cell>
          <cell r="N2810">
            <v>0</v>
          </cell>
          <cell r="O2810">
            <v>43831</v>
          </cell>
          <cell r="P2810" t="str">
            <v>Current</v>
          </cell>
        </row>
        <row r="2811">
          <cell r="B2811">
            <v>42111</v>
          </cell>
          <cell r="C2811">
            <v>21</v>
          </cell>
          <cell r="D2811" t="str">
            <v>ON</v>
          </cell>
          <cell r="E2811" t="str">
            <v>Purchase</v>
          </cell>
          <cell r="F2811" t="str">
            <v>ARM</v>
          </cell>
          <cell r="I2811">
            <v>27.58</v>
          </cell>
          <cell r="J2811">
            <v>27.11</v>
          </cell>
          <cell r="K2811" t="str">
            <v>HiRatio</v>
          </cell>
          <cell r="L2811">
            <v>233072.29</v>
          </cell>
          <cell r="M2811" t="str">
            <v>Owner-Occupied</v>
          </cell>
          <cell r="N2811">
            <v>0</v>
          </cell>
          <cell r="O2811">
            <v>43831</v>
          </cell>
          <cell r="P2811" t="str">
            <v>Current</v>
          </cell>
        </row>
        <row r="2812">
          <cell r="B2812">
            <v>42502</v>
          </cell>
          <cell r="C2812">
            <v>8</v>
          </cell>
          <cell r="D2812" t="str">
            <v>ON</v>
          </cell>
          <cell r="E2812" t="str">
            <v>Purchase</v>
          </cell>
          <cell r="F2812" t="str">
            <v>ARM</v>
          </cell>
          <cell r="I2812">
            <v>30.57</v>
          </cell>
          <cell r="J2812">
            <v>29.43</v>
          </cell>
          <cell r="K2812" t="str">
            <v>Conv</v>
          </cell>
          <cell r="L2812">
            <v>442828.31</v>
          </cell>
          <cell r="M2812" t="str">
            <v>Owner-Occupied</v>
          </cell>
          <cell r="N2812">
            <v>0</v>
          </cell>
          <cell r="O2812">
            <v>43831</v>
          </cell>
          <cell r="P2812" t="str">
            <v>Current</v>
          </cell>
        </row>
        <row r="2813">
          <cell r="B2813">
            <v>42145</v>
          </cell>
          <cell r="C2813">
            <v>20</v>
          </cell>
          <cell r="D2813" t="str">
            <v>ON</v>
          </cell>
          <cell r="E2813" t="str">
            <v>Refinance External</v>
          </cell>
          <cell r="F2813" t="str">
            <v>ARM</v>
          </cell>
          <cell r="I2813">
            <v>30.9</v>
          </cell>
          <cell r="J2813">
            <v>19.420000000000002</v>
          </cell>
          <cell r="K2813" t="str">
            <v>Conv</v>
          </cell>
          <cell r="L2813">
            <v>0</v>
          </cell>
          <cell r="M2813" t="str">
            <v>Owner-Occupied</v>
          </cell>
          <cell r="N2813">
            <v>4</v>
          </cell>
          <cell r="O2813">
            <v>42163</v>
          </cell>
          <cell r="P2813" t="str">
            <v>Current</v>
          </cell>
        </row>
        <row r="2814">
          <cell r="B2814">
            <v>40970</v>
          </cell>
          <cell r="C2814">
            <v>58</v>
          </cell>
          <cell r="D2814" t="str">
            <v>ON</v>
          </cell>
          <cell r="E2814" t="str">
            <v>Refinance External</v>
          </cell>
          <cell r="F2814" t="str">
            <v>Fixed</v>
          </cell>
          <cell r="I2814">
            <v>26.06</v>
          </cell>
          <cell r="J2814">
            <v>17.36</v>
          </cell>
          <cell r="K2814" t="str">
            <v>HiRatio</v>
          </cell>
          <cell r="L2814">
            <v>158410.82</v>
          </cell>
          <cell r="M2814" t="str">
            <v>Owner-Occupied</v>
          </cell>
          <cell r="N2814">
            <v>0</v>
          </cell>
          <cell r="O2814">
            <v>43831</v>
          </cell>
          <cell r="P2814" t="str">
            <v>Current</v>
          </cell>
        </row>
        <row r="2815">
          <cell r="B2815">
            <v>41422</v>
          </cell>
          <cell r="C2815">
            <v>44</v>
          </cell>
          <cell r="D2815" t="str">
            <v>ON</v>
          </cell>
          <cell r="E2815" t="str">
            <v>Purchase</v>
          </cell>
          <cell r="F2815" t="str">
            <v>Fixed</v>
          </cell>
          <cell r="I2815">
            <v>32.369999999999997</v>
          </cell>
          <cell r="J2815">
            <v>11.1</v>
          </cell>
          <cell r="K2815" t="str">
            <v>HiRatio</v>
          </cell>
          <cell r="L2815">
            <v>192121.39</v>
          </cell>
          <cell r="M2815" t="str">
            <v>Owner-Occupied</v>
          </cell>
          <cell r="N2815">
            <v>0</v>
          </cell>
          <cell r="O2815">
            <v>43831</v>
          </cell>
          <cell r="P2815" t="str">
            <v>Current</v>
          </cell>
        </row>
        <row r="2816">
          <cell r="B2816">
            <v>42065</v>
          </cell>
          <cell r="C2816">
            <v>22</v>
          </cell>
          <cell r="D2816" t="str">
            <v>AB</v>
          </cell>
          <cell r="E2816" t="str">
            <v>Purchase</v>
          </cell>
          <cell r="F2816" t="str">
            <v>Fixed</v>
          </cell>
          <cell r="I2816">
            <v>38.299999999999997</v>
          </cell>
          <cell r="J2816">
            <v>36.74</v>
          </cell>
          <cell r="K2816" t="str">
            <v>Conv</v>
          </cell>
          <cell r="L2816">
            <v>518016.3</v>
          </cell>
          <cell r="M2816" t="str">
            <v>Owner-Occupied</v>
          </cell>
          <cell r="N2816">
            <v>0</v>
          </cell>
          <cell r="O2816">
            <v>43831</v>
          </cell>
          <cell r="P2816" t="str">
            <v>Current</v>
          </cell>
        </row>
        <row r="2817">
          <cell r="B2817">
            <v>41758</v>
          </cell>
          <cell r="C2817">
            <v>33</v>
          </cell>
          <cell r="D2817" t="str">
            <v>BC</v>
          </cell>
          <cell r="E2817" t="str">
            <v>Purchase</v>
          </cell>
          <cell r="F2817" t="str">
            <v>Fixed</v>
          </cell>
          <cell r="I2817">
            <v>41.29</v>
          </cell>
          <cell r="J2817">
            <v>33.770000000000003</v>
          </cell>
          <cell r="K2817" t="str">
            <v>HiRatio</v>
          </cell>
          <cell r="L2817">
            <v>271388.2</v>
          </cell>
          <cell r="M2817" t="str">
            <v>Owner-Occupied</v>
          </cell>
          <cell r="N2817">
            <v>0</v>
          </cell>
          <cell r="O2817">
            <v>43831</v>
          </cell>
          <cell r="P2817" t="str">
            <v>Current</v>
          </cell>
        </row>
        <row r="2818">
          <cell r="B2818">
            <v>42300</v>
          </cell>
          <cell r="C2818">
            <v>15</v>
          </cell>
          <cell r="D2818" t="str">
            <v>ON</v>
          </cell>
          <cell r="E2818" t="str">
            <v>Purchase</v>
          </cell>
          <cell r="F2818" t="str">
            <v>Fixed</v>
          </cell>
          <cell r="I2818">
            <v>31.06</v>
          </cell>
          <cell r="J2818">
            <v>21.08</v>
          </cell>
          <cell r="K2818" t="str">
            <v>Conv</v>
          </cell>
          <cell r="L2818">
            <v>298537.8</v>
          </cell>
          <cell r="M2818" t="str">
            <v>Owner-Occupied</v>
          </cell>
          <cell r="N2818">
            <v>0</v>
          </cell>
          <cell r="O2818">
            <v>43831</v>
          </cell>
          <cell r="P2818" t="str">
            <v>Current</v>
          </cell>
        </row>
        <row r="2819">
          <cell r="B2819">
            <v>42123</v>
          </cell>
          <cell r="C2819">
            <v>21</v>
          </cell>
          <cell r="D2819" t="str">
            <v>BC</v>
          </cell>
          <cell r="E2819" t="str">
            <v>Refinance External</v>
          </cell>
          <cell r="F2819" t="str">
            <v>Fixed</v>
          </cell>
          <cell r="I2819">
            <v>33.11</v>
          </cell>
          <cell r="J2819">
            <v>19.07</v>
          </cell>
          <cell r="K2819" t="str">
            <v>Conv</v>
          </cell>
          <cell r="L2819">
            <v>383202.57</v>
          </cell>
          <cell r="M2819" t="str">
            <v>Owner-Occupied</v>
          </cell>
          <cell r="N2819">
            <v>0</v>
          </cell>
          <cell r="O2819">
            <v>43831</v>
          </cell>
          <cell r="P2819" t="str">
            <v>Current</v>
          </cell>
        </row>
        <row r="2820">
          <cell r="B2820">
            <v>40651</v>
          </cell>
          <cell r="C2820">
            <v>69</v>
          </cell>
          <cell r="D2820" t="str">
            <v>ON</v>
          </cell>
          <cell r="E2820" t="str">
            <v>Purchase</v>
          </cell>
          <cell r="F2820" t="str">
            <v>Fixed</v>
          </cell>
          <cell r="I2820">
            <v>29.5</v>
          </cell>
          <cell r="J2820">
            <v>19.95</v>
          </cell>
          <cell r="K2820" t="str">
            <v>HiRatio</v>
          </cell>
          <cell r="L2820">
            <v>0</v>
          </cell>
          <cell r="M2820" t="str">
            <v>Owner-Occupied</v>
          </cell>
          <cell r="N2820">
            <v>4</v>
          </cell>
          <cell r="O2820">
            <v>42482</v>
          </cell>
          <cell r="P2820" t="str">
            <v>Current</v>
          </cell>
        </row>
        <row r="2821">
          <cell r="B2821">
            <v>42692</v>
          </cell>
          <cell r="C2821">
            <v>2</v>
          </cell>
          <cell r="D2821" t="str">
            <v>ON</v>
          </cell>
          <cell r="E2821" t="str">
            <v>Purchase with Improvements</v>
          </cell>
          <cell r="F2821" t="str">
            <v>Fixed</v>
          </cell>
          <cell r="I2821">
            <v>42.59</v>
          </cell>
          <cell r="J2821">
            <v>32.11</v>
          </cell>
          <cell r="K2821" t="str">
            <v>HiRatio</v>
          </cell>
          <cell r="L2821">
            <v>420805.83</v>
          </cell>
          <cell r="M2821" t="str">
            <v>Owner-Occupied</v>
          </cell>
          <cell r="N2821">
            <v>0</v>
          </cell>
          <cell r="O2821">
            <v>43831</v>
          </cell>
          <cell r="P2821" t="str">
            <v>Current</v>
          </cell>
        </row>
        <row r="2822">
          <cell r="B2822">
            <v>42069</v>
          </cell>
          <cell r="C2822">
            <v>22</v>
          </cell>
          <cell r="D2822" t="str">
            <v>ON</v>
          </cell>
          <cell r="E2822" t="str">
            <v>Purchase</v>
          </cell>
          <cell r="F2822" t="str">
            <v>ARM</v>
          </cell>
          <cell r="I2822">
            <v>40.22</v>
          </cell>
          <cell r="J2822">
            <v>10.08</v>
          </cell>
          <cell r="K2822" t="str">
            <v>Conv</v>
          </cell>
          <cell r="L2822">
            <v>227370.35</v>
          </cell>
          <cell r="M2822" t="str">
            <v>Second Home</v>
          </cell>
          <cell r="N2822">
            <v>0</v>
          </cell>
          <cell r="O2822">
            <v>43831</v>
          </cell>
          <cell r="P2822" t="str">
            <v>Current</v>
          </cell>
        </row>
        <row r="2823">
          <cell r="B2823">
            <v>41695</v>
          </cell>
          <cell r="C2823">
            <v>35</v>
          </cell>
          <cell r="D2823" t="str">
            <v>AB</v>
          </cell>
          <cell r="E2823" t="str">
            <v>Purchase</v>
          </cell>
          <cell r="F2823" t="str">
            <v>Fixed</v>
          </cell>
          <cell r="I2823">
            <v>43.82</v>
          </cell>
          <cell r="J2823">
            <v>30.62</v>
          </cell>
          <cell r="K2823" t="str">
            <v>HiRatio</v>
          </cell>
          <cell r="L2823">
            <v>163662.89000000001</v>
          </cell>
          <cell r="M2823" t="str">
            <v>Owner-Occupied</v>
          </cell>
          <cell r="N2823">
            <v>0</v>
          </cell>
          <cell r="O2823">
            <v>43831</v>
          </cell>
          <cell r="P2823" t="str">
            <v>Current</v>
          </cell>
        </row>
        <row r="2824">
          <cell r="B2824">
            <v>41353</v>
          </cell>
          <cell r="C2824">
            <v>46</v>
          </cell>
          <cell r="D2824" t="str">
            <v>AB</v>
          </cell>
          <cell r="E2824" t="str">
            <v>Purchase</v>
          </cell>
          <cell r="F2824" t="str">
            <v>Fixed</v>
          </cell>
          <cell r="I2824">
            <v>31.65</v>
          </cell>
          <cell r="J2824">
            <v>13.88</v>
          </cell>
          <cell r="K2824" t="str">
            <v>HiRatio</v>
          </cell>
          <cell r="L2824">
            <v>169421.81</v>
          </cell>
          <cell r="M2824" t="str">
            <v>Owner-Occupied</v>
          </cell>
          <cell r="N2824">
            <v>0</v>
          </cell>
          <cell r="O2824">
            <v>43831</v>
          </cell>
          <cell r="P2824" t="str">
            <v>Current</v>
          </cell>
        </row>
        <row r="2825">
          <cell r="B2825">
            <v>40753</v>
          </cell>
          <cell r="C2825">
            <v>66</v>
          </cell>
          <cell r="D2825" t="str">
            <v>AB</v>
          </cell>
          <cell r="E2825" t="str">
            <v>Refinance External</v>
          </cell>
          <cell r="F2825" t="str">
            <v>Fixed</v>
          </cell>
          <cell r="I2825">
            <v>32.229999999999997</v>
          </cell>
          <cell r="J2825">
            <v>20.57</v>
          </cell>
          <cell r="K2825" t="str">
            <v>Conv</v>
          </cell>
          <cell r="L2825">
            <v>0</v>
          </cell>
          <cell r="M2825" t="str">
            <v>Owner-Occupied</v>
          </cell>
          <cell r="N2825">
            <v>4</v>
          </cell>
          <cell r="O2825">
            <v>41970</v>
          </cell>
          <cell r="P2825" t="str">
            <v>Current</v>
          </cell>
        </row>
        <row r="2826">
          <cell r="B2826">
            <v>41596</v>
          </cell>
          <cell r="C2826">
            <v>38</v>
          </cell>
          <cell r="D2826" t="str">
            <v>ON</v>
          </cell>
          <cell r="E2826" t="str">
            <v>Purchase</v>
          </cell>
          <cell r="F2826" t="str">
            <v>Fixed</v>
          </cell>
          <cell r="I2826">
            <v>39.08</v>
          </cell>
          <cell r="J2826">
            <v>38.74</v>
          </cell>
          <cell r="K2826" t="str">
            <v>Conv</v>
          </cell>
          <cell r="L2826">
            <v>242742.39</v>
          </cell>
          <cell r="M2826" t="str">
            <v>Owner-Occupied</v>
          </cell>
          <cell r="N2826">
            <v>0</v>
          </cell>
          <cell r="O2826">
            <v>43831</v>
          </cell>
          <cell r="P2826" t="str">
            <v>Current</v>
          </cell>
        </row>
        <row r="2827">
          <cell r="B2827">
            <v>42157</v>
          </cell>
          <cell r="C2827">
            <v>19</v>
          </cell>
          <cell r="D2827" t="str">
            <v>ON</v>
          </cell>
          <cell r="E2827" t="str">
            <v>Purchase</v>
          </cell>
          <cell r="F2827" t="str">
            <v>ARM</v>
          </cell>
          <cell r="I2827">
            <v>23.5</v>
          </cell>
          <cell r="J2827">
            <v>23.25</v>
          </cell>
          <cell r="K2827" t="str">
            <v>HiRatio</v>
          </cell>
          <cell r="L2827">
            <v>226046.72</v>
          </cell>
          <cell r="M2827" t="str">
            <v>Owner-Occupied</v>
          </cell>
          <cell r="N2827">
            <v>0</v>
          </cell>
          <cell r="O2827">
            <v>43831</v>
          </cell>
          <cell r="P2827" t="str">
            <v>Current</v>
          </cell>
        </row>
        <row r="2828">
          <cell r="B2828">
            <v>42128</v>
          </cell>
          <cell r="C2828">
            <v>20</v>
          </cell>
          <cell r="D2828" t="str">
            <v>ON</v>
          </cell>
          <cell r="E2828" t="str">
            <v>Refinance External</v>
          </cell>
          <cell r="F2828" t="str">
            <v>Fixed</v>
          </cell>
          <cell r="I2828">
            <v>40.46</v>
          </cell>
          <cell r="J2828">
            <v>20.51</v>
          </cell>
          <cell r="K2828" t="str">
            <v>Conv</v>
          </cell>
          <cell r="L2828">
            <v>244878.54</v>
          </cell>
          <cell r="M2828" t="str">
            <v>Owner-Occupied</v>
          </cell>
          <cell r="N2828">
            <v>0</v>
          </cell>
          <cell r="O2828">
            <v>43831</v>
          </cell>
          <cell r="P2828" t="str">
            <v>Current</v>
          </cell>
        </row>
        <row r="2829">
          <cell r="B2829">
            <v>42557</v>
          </cell>
          <cell r="C2829">
            <v>6</v>
          </cell>
          <cell r="D2829" t="str">
            <v>ON</v>
          </cell>
          <cell r="E2829" t="str">
            <v>Refinance External</v>
          </cell>
          <cell r="F2829" t="str">
            <v>Fixed</v>
          </cell>
          <cell r="I2829">
            <v>42.52</v>
          </cell>
          <cell r="J2829">
            <v>23.82</v>
          </cell>
          <cell r="K2829" t="str">
            <v>Conv</v>
          </cell>
          <cell r="L2829">
            <v>284354.36</v>
          </cell>
          <cell r="M2829" t="str">
            <v>Owner-Occupied</v>
          </cell>
          <cell r="N2829">
            <v>0</v>
          </cell>
          <cell r="O2829">
            <v>43831</v>
          </cell>
          <cell r="P2829" t="str">
            <v>Current</v>
          </cell>
        </row>
        <row r="2830">
          <cell r="B2830">
            <v>42202</v>
          </cell>
          <cell r="C2830">
            <v>18</v>
          </cell>
          <cell r="D2830" t="str">
            <v>ON</v>
          </cell>
          <cell r="E2830" t="str">
            <v>Transfer</v>
          </cell>
          <cell r="F2830" t="str">
            <v>Fixed</v>
          </cell>
          <cell r="I2830">
            <v>38.54</v>
          </cell>
          <cell r="J2830">
            <v>25.39</v>
          </cell>
          <cell r="K2830" t="str">
            <v>Conv</v>
          </cell>
          <cell r="L2830">
            <v>345352.22</v>
          </cell>
          <cell r="M2830" t="str">
            <v>Owner-Occupied</v>
          </cell>
          <cell r="N2830">
            <v>0</v>
          </cell>
          <cell r="O2830">
            <v>43831</v>
          </cell>
          <cell r="P2830" t="str">
            <v>Current</v>
          </cell>
        </row>
        <row r="2831">
          <cell r="B2831">
            <v>42222</v>
          </cell>
          <cell r="C2831">
            <v>17</v>
          </cell>
          <cell r="D2831" t="str">
            <v>NL</v>
          </cell>
          <cell r="E2831" t="str">
            <v>Purchase</v>
          </cell>
          <cell r="F2831" t="str">
            <v>Fixed</v>
          </cell>
          <cell r="I2831">
            <v>35.840000000000003</v>
          </cell>
          <cell r="J2831">
            <v>21.51</v>
          </cell>
          <cell r="K2831" t="str">
            <v>HiRatio</v>
          </cell>
          <cell r="L2831">
            <v>179018.73</v>
          </cell>
          <cell r="M2831" t="str">
            <v>Owner-Occupied</v>
          </cell>
          <cell r="N2831">
            <v>0</v>
          </cell>
          <cell r="O2831">
            <v>43831</v>
          </cell>
          <cell r="P2831" t="str">
            <v>Current</v>
          </cell>
        </row>
        <row r="2832">
          <cell r="B2832">
            <v>41516</v>
          </cell>
          <cell r="C2832">
            <v>41</v>
          </cell>
          <cell r="D2832" t="str">
            <v>ON</v>
          </cell>
          <cell r="E2832" t="str">
            <v>Purchase</v>
          </cell>
          <cell r="F2832" t="str">
            <v>Fixed</v>
          </cell>
          <cell r="I2832">
            <v>43.37</v>
          </cell>
          <cell r="J2832">
            <v>25.09</v>
          </cell>
          <cell r="K2832" t="str">
            <v>HiRatio</v>
          </cell>
          <cell r="L2832">
            <v>0</v>
          </cell>
          <cell r="M2832" t="str">
            <v>Owner-Occupied</v>
          </cell>
          <cell r="N2832">
            <v>4</v>
          </cell>
          <cell r="O2832">
            <v>41866</v>
          </cell>
          <cell r="P2832" t="str">
            <v>Current</v>
          </cell>
        </row>
        <row r="2833">
          <cell r="B2833">
            <v>42248</v>
          </cell>
          <cell r="C2833">
            <v>16</v>
          </cell>
          <cell r="D2833" t="str">
            <v>ON</v>
          </cell>
          <cell r="E2833" t="str">
            <v>Transfer</v>
          </cell>
          <cell r="F2833" t="str">
            <v>Fixed</v>
          </cell>
          <cell r="I2833">
            <v>40.270000000000003</v>
          </cell>
          <cell r="J2833">
            <v>16.5</v>
          </cell>
          <cell r="K2833" t="str">
            <v>Conv</v>
          </cell>
          <cell r="L2833">
            <v>258377.16</v>
          </cell>
          <cell r="M2833" t="str">
            <v>Owner-Occupied</v>
          </cell>
          <cell r="N2833">
            <v>0</v>
          </cell>
          <cell r="O2833">
            <v>43831</v>
          </cell>
          <cell r="P2833" t="str">
            <v>Current</v>
          </cell>
        </row>
        <row r="2834">
          <cell r="B2834">
            <v>40513</v>
          </cell>
          <cell r="C2834">
            <v>73</v>
          </cell>
          <cell r="D2834" t="str">
            <v>BC</v>
          </cell>
          <cell r="E2834" t="str">
            <v>Purchase</v>
          </cell>
          <cell r="F2834" t="str">
            <v>ARM</v>
          </cell>
          <cell r="I2834">
            <v>40.96</v>
          </cell>
          <cell r="J2834">
            <v>40.950000000000003</v>
          </cell>
          <cell r="K2834" t="str">
            <v>HiRatio</v>
          </cell>
          <cell r="L2834">
            <v>313090.81</v>
          </cell>
          <cell r="M2834" t="str">
            <v>Owner-Occupied</v>
          </cell>
          <cell r="N2834">
            <v>0</v>
          </cell>
          <cell r="O2834">
            <v>43831</v>
          </cell>
          <cell r="P2834" t="str">
            <v>Current</v>
          </cell>
        </row>
        <row r="2835">
          <cell r="B2835">
            <v>41596</v>
          </cell>
          <cell r="C2835">
            <v>38</v>
          </cell>
          <cell r="D2835" t="str">
            <v>AB</v>
          </cell>
          <cell r="E2835" t="str">
            <v>Purchase</v>
          </cell>
          <cell r="F2835" t="str">
            <v>Fixed</v>
          </cell>
          <cell r="I2835">
            <v>40.14</v>
          </cell>
          <cell r="J2835">
            <v>36.630000000000003</v>
          </cell>
          <cell r="K2835" t="str">
            <v>HiRatio</v>
          </cell>
          <cell r="L2835">
            <v>313014.7</v>
          </cell>
          <cell r="M2835" t="str">
            <v>Owner-Occupied</v>
          </cell>
          <cell r="N2835">
            <v>0</v>
          </cell>
          <cell r="O2835">
            <v>43831</v>
          </cell>
          <cell r="P2835" t="str">
            <v>Current</v>
          </cell>
        </row>
        <row r="2836">
          <cell r="B2836">
            <v>40379</v>
          </cell>
          <cell r="C2836">
            <v>78</v>
          </cell>
          <cell r="D2836" t="str">
            <v>AB</v>
          </cell>
          <cell r="E2836" t="str">
            <v>Refinance External</v>
          </cell>
          <cell r="F2836" t="str">
            <v>Fixed</v>
          </cell>
          <cell r="I2836">
            <v>37.81</v>
          </cell>
          <cell r="J2836">
            <v>8.9</v>
          </cell>
          <cell r="K2836" t="str">
            <v>HiRatio</v>
          </cell>
          <cell r="L2836">
            <v>298091.96999999997</v>
          </cell>
          <cell r="M2836" t="str">
            <v>Owner-Occupied</v>
          </cell>
          <cell r="N2836">
            <v>0</v>
          </cell>
          <cell r="O2836">
            <v>43831</v>
          </cell>
          <cell r="P2836" t="str">
            <v>Current</v>
          </cell>
        </row>
        <row r="2837">
          <cell r="B2837">
            <v>42338</v>
          </cell>
          <cell r="C2837">
            <v>14</v>
          </cell>
          <cell r="D2837" t="str">
            <v>ON</v>
          </cell>
          <cell r="E2837" t="str">
            <v>Purchase with Improvements</v>
          </cell>
          <cell r="F2837" t="str">
            <v>Fixed</v>
          </cell>
          <cell r="I2837">
            <v>43.41</v>
          </cell>
          <cell r="J2837">
            <v>25.28</v>
          </cell>
          <cell r="K2837" t="str">
            <v>HiRatio</v>
          </cell>
          <cell r="L2837">
            <v>548597.06999999995</v>
          </cell>
          <cell r="M2837" t="str">
            <v>Owner-Occupied</v>
          </cell>
          <cell r="N2837">
            <v>0</v>
          </cell>
          <cell r="O2837">
            <v>43831</v>
          </cell>
          <cell r="P2837" t="str">
            <v>Current</v>
          </cell>
        </row>
        <row r="2838">
          <cell r="B2838">
            <v>41030</v>
          </cell>
          <cell r="C2838">
            <v>56</v>
          </cell>
          <cell r="D2838" t="str">
            <v>AB</v>
          </cell>
          <cell r="E2838" t="str">
            <v>Purchase</v>
          </cell>
          <cell r="F2838" t="str">
            <v>Fixed</v>
          </cell>
          <cell r="I2838">
            <v>36.049999999999997</v>
          </cell>
          <cell r="J2838">
            <v>35.799999999999997</v>
          </cell>
          <cell r="K2838" t="str">
            <v>HiRatio</v>
          </cell>
          <cell r="L2838">
            <v>290714.42</v>
          </cell>
          <cell r="M2838" t="str">
            <v>Owner-Occupied</v>
          </cell>
          <cell r="N2838">
            <v>0</v>
          </cell>
          <cell r="O2838">
            <v>43831</v>
          </cell>
          <cell r="P2838" t="str">
            <v>Current</v>
          </cell>
        </row>
        <row r="2839">
          <cell r="B2839">
            <v>42460</v>
          </cell>
          <cell r="C2839">
            <v>10</v>
          </cell>
          <cell r="D2839" t="str">
            <v>ON</v>
          </cell>
          <cell r="E2839" t="str">
            <v>Portable</v>
          </cell>
          <cell r="F2839" t="str">
            <v>ARM</v>
          </cell>
          <cell r="I2839">
            <v>32.020000000000003</v>
          </cell>
          <cell r="J2839">
            <v>31.65</v>
          </cell>
          <cell r="K2839" t="str">
            <v>Conv</v>
          </cell>
          <cell r="L2839">
            <v>237111.78</v>
          </cell>
          <cell r="M2839" t="str">
            <v>Owner-Occupied</v>
          </cell>
          <cell r="N2839">
            <v>0</v>
          </cell>
          <cell r="O2839">
            <v>43831</v>
          </cell>
          <cell r="P2839" t="str">
            <v>Current</v>
          </cell>
        </row>
        <row r="2840">
          <cell r="B2840">
            <v>41760</v>
          </cell>
          <cell r="C2840">
            <v>32</v>
          </cell>
          <cell r="D2840" t="str">
            <v>ON</v>
          </cell>
          <cell r="E2840" t="str">
            <v>Purchase</v>
          </cell>
          <cell r="F2840" t="str">
            <v>Fixed</v>
          </cell>
          <cell r="I2840">
            <v>40.28</v>
          </cell>
          <cell r="J2840">
            <v>30.68</v>
          </cell>
          <cell r="K2840" t="str">
            <v>HiRatio</v>
          </cell>
          <cell r="L2840">
            <v>93136.33</v>
          </cell>
          <cell r="M2840" t="str">
            <v>Owner-Occupied</v>
          </cell>
          <cell r="N2840">
            <v>0</v>
          </cell>
          <cell r="O2840">
            <v>43831</v>
          </cell>
          <cell r="P2840" t="str">
            <v>Current</v>
          </cell>
        </row>
        <row r="2841">
          <cell r="B2841">
            <v>40382</v>
          </cell>
          <cell r="C2841">
            <v>78</v>
          </cell>
          <cell r="D2841" t="str">
            <v>ON</v>
          </cell>
          <cell r="E2841" t="str">
            <v>Purchase</v>
          </cell>
          <cell r="F2841" t="str">
            <v>ARM</v>
          </cell>
          <cell r="I2841">
            <v>34.020000000000003</v>
          </cell>
          <cell r="J2841">
            <v>14.83</v>
          </cell>
          <cell r="K2841" t="str">
            <v>Conv</v>
          </cell>
          <cell r="L2841">
            <v>173377.34</v>
          </cell>
          <cell r="M2841" t="str">
            <v>Rental</v>
          </cell>
          <cell r="N2841">
            <v>0</v>
          </cell>
          <cell r="O2841">
            <v>43831</v>
          </cell>
          <cell r="P2841" t="str">
            <v>Current</v>
          </cell>
        </row>
        <row r="2842">
          <cell r="B2842">
            <v>42278</v>
          </cell>
          <cell r="C2842">
            <v>15</v>
          </cell>
          <cell r="D2842" t="str">
            <v>NS</v>
          </cell>
          <cell r="E2842" t="str">
            <v>Portable</v>
          </cell>
          <cell r="F2842" t="str">
            <v>ARM</v>
          </cell>
          <cell r="I2842">
            <v>35.119999999999997</v>
          </cell>
          <cell r="J2842">
            <v>26.17</v>
          </cell>
          <cell r="K2842" t="str">
            <v>Conv</v>
          </cell>
          <cell r="L2842">
            <v>258678.17</v>
          </cell>
          <cell r="M2842" t="str">
            <v>Owner-Occupied</v>
          </cell>
          <cell r="N2842">
            <v>0</v>
          </cell>
          <cell r="O2842">
            <v>43831</v>
          </cell>
          <cell r="P2842" t="str">
            <v>Current</v>
          </cell>
        </row>
        <row r="2843">
          <cell r="B2843">
            <v>40386</v>
          </cell>
          <cell r="C2843">
            <v>78</v>
          </cell>
          <cell r="D2843" t="str">
            <v>AB</v>
          </cell>
          <cell r="E2843" t="str">
            <v>Purchase</v>
          </cell>
          <cell r="F2843" t="str">
            <v>Fixed</v>
          </cell>
          <cell r="I2843">
            <v>40.090000000000003</v>
          </cell>
          <cell r="J2843">
            <v>30</v>
          </cell>
          <cell r="K2843" t="str">
            <v>HiRatio</v>
          </cell>
          <cell r="L2843">
            <v>0</v>
          </cell>
          <cell r="M2843" t="str">
            <v>Owner-Occupied</v>
          </cell>
          <cell r="N2843">
            <v>4</v>
          </cell>
          <cell r="O2843">
            <v>41864</v>
          </cell>
          <cell r="P2843" t="str">
            <v>Current</v>
          </cell>
        </row>
        <row r="2844">
          <cell r="B2844">
            <v>41870</v>
          </cell>
          <cell r="C2844">
            <v>29</v>
          </cell>
          <cell r="D2844" t="str">
            <v>ON</v>
          </cell>
          <cell r="E2844" t="str">
            <v>Purchase</v>
          </cell>
          <cell r="F2844" t="str">
            <v>Fixed</v>
          </cell>
          <cell r="I2844">
            <v>41.55</v>
          </cell>
          <cell r="J2844">
            <v>22.93</v>
          </cell>
          <cell r="K2844" t="str">
            <v>HiRatio</v>
          </cell>
          <cell r="L2844">
            <v>0</v>
          </cell>
          <cell r="M2844" t="str">
            <v>Owner-Occupied</v>
          </cell>
          <cell r="N2844">
            <v>4</v>
          </cell>
          <cell r="O2844">
            <v>42157</v>
          </cell>
          <cell r="P2844" t="str">
            <v>Current</v>
          </cell>
        </row>
        <row r="2845">
          <cell r="B2845">
            <v>42426</v>
          </cell>
          <cell r="C2845">
            <v>11</v>
          </cell>
          <cell r="D2845" t="str">
            <v>ON</v>
          </cell>
          <cell r="E2845" t="str">
            <v>Purchase</v>
          </cell>
          <cell r="F2845" t="str">
            <v>ARM</v>
          </cell>
          <cell r="I2845">
            <v>24.59</v>
          </cell>
          <cell r="J2845">
            <v>24.13</v>
          </cell>
          <cell r="K2845" t="str">
            <v>HiRatio</v>
          </cell>
          <cell r="L2845">
            <v>282419.94</v>
          </cell>
          <cell r="M2845" t="str">
            <v>Owner-Occupied</v>
          </cell>
          <cell r="N2845">
            <v>0</v>
          </cell>
          <cell r="O2845">
            <v>43831</v>
          </cell>
          <cell r="P2845" t="str">
            <v>Current</v>
          </cell>
        </row>
        <row r="2846">
          <cell r="B2846">
            <v>42087</v>
          </cell>
          <cell r="C2846">
            <v>22</v>
          </cell>
          <cell r="D2846" t="str">
            <v>ON</v>
          </cell>
          <cell r="E2846" t="str">
            <v>Refinance External</v>
          </cell>
          <cell r="F2846" t="str">
            <v>Fixed</v>
          </cell>
          <cell r="I2846">
            <v>32.26</v>
          </cell>
          <cell r="J2846">
            <v>28.32</v>
          </cell>
          <cell r="K2846" t="str">
            <v>Conv</v>
          </cell>
          <cell r="L2846">
            <v>195128.12</v>
          </cell>
          <cell r="M2846" t="str">
            <v>Owner-Occupied</v>
          </cell>
          <cell r="N2846">
            <v>0</v>
          </cell>
          <cell r="O2846">
            <v>43831</v>
          </cell>
          <cell r="P2846" t="str">
            <v>Current</v>
          </cell>
        </row>
        <row r="2847">
          <cell r="B2847">
            <v>42185</v>
          </cell>
          <cell r="C2847">
            <v>19</v>
          </cell>
          <cell r="D2847" t="str">
            <v>MB</v>
          </cell>
          <cell r="E2847" t="str">
            <v>Purchase</v>
          </cell>
          <cell r="F2847" t="str">
            <v>Fixed</v>
          </cell>
          <cell r="I2847">
            <v>43.5</v>
          </cell>
          <cell r="J2847">
            <v>25.56</v>
          </cell>
          <cell r="K2847" t="str">
            <v>HiRatio</v>
          </cell>
          <cell r="L2847">
            <v>234723.47</v>
          </cell>
          <cell r="M2847" t="str">
            <v>Owner-Occupied</v>
          </cell>
          <cell r="N2847">
            <v>0</v>
          </cell>
          <cell r="O2847">
            <v>43831</v>
          </cell>
          <cell r="P2847" t="str">
            <v>Current</v>
          </cell>
        </row>
        <row r="2848">
          <cell r="B2848">
            <v>42692</v>
          </cell>
          <cell r="C2848">
            <v>2</v>
          </cell>
          <cell r="D2848" t="str">
            <v>AB</v>
          </cell>
          <cell r="E2848" t="str">
            <v>Refinance External</v>
          </cell>
          <cell r="F2848" t="str">
            <v>Fixed</v>
          </cell>
          <cell r="I2848">
            <v>42.34</v>
          </cell>
          <cell r="J2848">
            <v>29.7</v>
          </cell>
          <cell r="K2848" t="str">
            <v>Conv</v>
          </cell>
          <cell r="L2848">
            <v>282934.73</v>
          </cell>
          <cell r="M2848" t="str">
            <v>Owner-Occupied</v>
          </cell>
          <cell r="N2848">
            <v>0</v>
          </cell>
          <cell r="O2848">
            <v>43831</v>
          </cell>
          <cell r="P2848" t="str">
            <v>Current</v>
          </cell>
        </row>
        <row r="2849">
          <cell r="B2849">
            <v>41122</v>
          </cell>
          <cell r="C2849">
            <v>53</v>
          </cell>
          <cell r="D2849" t="str">
            <v>ON</v>
          </cell>
          <cell r="E2849" t="str">
            <v>Refinance External</v>
          </cell>
          <cell r="F2849" t="str">
            <v>Fixed</v>
          </cell>
          <cell r="I2849">
            <v>35.020000000000003</v>
          </cell>
          <cell r="J2849">
            <v>32.65</v>
          </cell>
          <cell r="K2849" t="str">
            <v>Conv</v>
          </cell>
          <cell r="L2849">
            <v>141881.44</v>
          </cell>
          <cell r="M2849" t="str">
            <v>Owner-Occupied</v>
          </cell>
          <cell r="N2849">
            <v>0</v>
          </cell>
          <cell r="O2849">
            <v>43831</v>
          </cell>
          <cell r="P2849" t="str">
            <v>Current</v>
          </cell>
        </row>
        <row r="2850">
          <cell r="B2850">
            <v>42300</v>
          </cell>
          <cell r="C2850">
            <v>15</v>
          </cell>
          <cell r="D2850" t="str">
            <v>ON</v>
          </cell>
          <cell r="E2850" t="str">
            <v>Refinance External</v>
          </cell>
          <cell r="F2850" t="str">
            <v>ARM</v>
          </cell>
          <cell r="I2850">
            <v>33.33</v>
          </cell>
          <cell r="J2850">
            <v>24.47</v>
          </cell>
          <cell r="K2850" t="str">
            <v>Conv</v>
          </cell>
          <cell r="L2850">
            <v>398938.94</v>
          </cell>
          <cell r="M2850" t="str">
            <v>Owner-Occupied</v>
          </cell>
          <cell r="N2850">
            <v>0</v>
          </cell>
          <cell r="O2850">
            <v>43831</v>
          </cell>
          <cell r="P2850" t="str">
            <v>Current</v>
          </cell>
        </row>
        <row r="2851">
          <cell r="B2851">
            <v>42551</v>
          </cell>
          <cell r="C2851">
            <v>7</v>
          </cell>
          <cell r="D2851" t="str">
            <v>AB</v>
          </cell>
          <cell r="E2851" t="str">
            <v>Purchase</v>
          </cell>
          <cell r="F2851" t="str">
            <v>Fixed</v>
          </cell>
          <cell r="I2851">
            <v>25.83</v>
          </cell>
          <cell r="J2851">
            <v>20.2</v>
          </cell>
          <cell r="K2851" t="str">
            <v>HiRatio</v>
          </cell>
          <cell r="L2851">
            <v>356917.8</v>
          </cell>
          <cell r="M2851" t="str">
            <v>Second Home</v>
          </cell>
          <cell r="N2851">
            <v>0</v>
          </cell>
          <cell r="O2851">
            <v>43831</v>
          </cell>
          <cell r="P2851" t="str">
            <v>Current</v>
          </cell>
        </row>
        <row r="2852">
          <cell r="B2852">
            <v>41718</v>
          </cell>
          <cell r="C2852">
            <v>34</v>
          </cell>
          <cell r="D2852" t="str">
            <v>SK</v>
          </cell>
          <cell r="E2852" t="str">
            <v>Transfer</v>
          </cell>
          <cell r="F2852" t="str">
            <v>ARM</v>
          </cell>
          <cell r="I2852">
            <v>20.98</v>
          </cell>
          <cell r="J2852">
            <v>19.29</v>
          </cell>
          <cell r="K2852" t="str">
            <v>Conv</v>
          </cell>
          <cell r="L2852">
            <v>102602.95</v>
          </cell>
          <cell r="M2852" t="str">
            <v>Owner-Occupied</v>
          </cell>
          <cell r="N2852">
            <v>0</v>
          </cell>
          <cell r="O2852">
            <v>43831</v>
          </cell>
          <cell r="P2852" t="str">
            <v>Current</v>
          </cell>
        </row>
        <row r="2853">
          <cell r="B2853">
            <v>40724</v>
          </cell>
          <cell r="C2853">
            <v>67</v>
          </cell>
          <cell r="D2853" t="str">
            <v>AB</v>
          </cell>
          <cell r="E2853" t="str">
            <v>Purchase</v>
          </cell>
          <cell r="F2853" t="str">
            <v>Fixed</v>
          </cell>
          <cell r="I2853">
            <v>39.18</v>
          </cell>
          <cell r="J2853">
            <v>39.18</v>
          </cell>
          <cell r="K2853" t="str">
            <v>HiRatio</v>
          </cell>
          <cell r="L2853">
            <v>286112.3</v>
          </cell>
          <cell r="M2853" t="str">
            <v>Owner-Occupied</v>
          </cell>
          <cell r="N2853">
            <v>0</v>
          </cell>
          <cell r="O2853">
            <v>43831</v>
          </cell>
          <cell r="P2853" t="str">
            <v>Current</v>
          </cell>
        </row>
        <row r="2854">
          <cell r="B2854">
            <v>41500</v>
          </cell>
          <cell r="C2854">
            <v>41</v>
          </cell>
          <cell r="D2854" t="str">
            <v>NS</v>
          </cell>
          <cell r="E2854" t="str">
            <v>Purchase</v>
          </cell>
          <cell r="F2854" t="str">
            <v>Fixed</v>
          </cell>
          <cell r="I2854">
            <v>42.38</v>
          </cell>
          <cell r="J2854">
            <v>19.23</v>
          </cell>
          <cell r="K2854" t="str">
            <v>HiRatio</v>
          </cell>
          <cell r="L2854">
            <v>147746.85</v>
          </cell>
          <cell r="M2854" t="str">
            <v>Owner-Occupied</v>
          </cell>
          <cell r="N2854">
            <v>0</v>
          </cell>
          <cell r="O2854">
            <v>43831</v>
          </cell>
          <cell r="P2854" t="str">
            <v>Current</v>
          </cell>
        </row>
        <row r="2855">
          <cell r="B2855">
            <v>41590</v>
          </cell>
          <cell r="C2855">
            <v>38</v>
          </cell>
          <cell r="D2855" t="str">
            <v>ON</v>
          </cell>
          <cell r="E2855" t="str">
            <v>Refinance External</v>
          </cell>
          <cell r="F2855" t="str">
            <v>Fixed</v>
          </cell>
          <cell r="I2855">
            <v>27.39</v>
          </cell>
          <cell r="J2855">
            <v>10.98</v>
          </cell>
          <cell r="K2855" t="str">
            <v>Conv</v>
          </cell>
          <cell r="L2855">
            <v>182180.12</v>
          </cell>
          <cell r="M2855" t="str">
            <v>Owner-Occupied</v>
          </cell>
          <cell r="N2855">
            <v>0</v>
          </cell>
          <cell r="O2855">
            <v>43831</v>
          </cell>
          <cell r="P2855" t="str">
            <v>Current</v>
          </cell>
        </row>
        <row r="2856">
          <cell r="B2856">
            <v>41593</v>
          </cell>
          <cell r="C2856">
            <v>38</v>
          </cell>
          <cell r="D2856" t="str">
            <v>NS</v>
          </cell>
          <cell r="E2856" t="str">
            <v>Purchase</v>
          </cell>
          <cell r="F2856" t="str">
            <v>Fixed</v>
          </cell>
          <cell r="I2856">
            <v>23.26</v>
          </cell>
          <cell r="J2856">
            <v>22.57</v>
          </cell>
          <cell r="K2856" t="str">
            <v>HiRatio</v>
          </cell>
          <cell r="L2856">
            <v>100863.47</v>
          </cell>
          <cell r="M2856" t="str">
            <v>Owner-Occupied</v>
          </cell>
          <cell r="N2856">
            <v>0</v>
          </cell>
          <cell r="O2856">
            <v>43831</v>
          </cell>
          <cell r="P2856" t="str">
            <v>Current</v>
          </cell>
        </row>
        <row r="2857">
          <cell r="B2857">
            <v>42628</v>
          </cell>
          <cell r="C2857">
            <v>4</v>
          </cell>
          <cell r="D2857" t="str">
            <v>ON</v>
          </cell>
          <cell r="E2857" t="str">
            <v>Refinance External</v>
          </cell>
          <cell r="F2857" t="str">
            <v>Fixed</v>
          </cell>
          <cell r="I2857">
            <v>27.94</v>
          </cell>
          <cell r="J2857">
            <v>17.309999999999999</v>
          </cell>
          <cell r="K2857" t="str">
            <v>Conv</v>
          </cell>
          <cell r="L2857">
            <v>253925.07</v>
          </cell>
          <cell r="M2857" t="str">
            <v>Owner-Occupied</v>
          </cell>
          <cell r="N2857">
            <v>0</v>
          </cell>
          <cell r="O2857">
            <v>43831</v>
          </cell>
          <cell r="P2857" t="str">
            <v>Current</v>
          </cell>
        </row>
        <row r="2858">
          <cell r="B2858">
            <v>42380</v>
          </cell>
          <cell r="C2858">
            <v>12</v>
          </cell>
          <cell r="D2858" t="str">
            <v>ON</v>
          </cell>
          <cell r="E2858" t="str">
            <v>Refinance External</v>
          </cell>
          <cell r="F2858" t="str">
            <v>ARM</v>
          </cell>
          <cell r="I2858">
            <v>13.15</v>
          </cell>
          <cell r="J2858">
            <v>13.15</v>
          </cell>
          <cell r="K2858" t="str">
            <v>Conv</v>
          </cell>
          <cell r="L2858">
            <v>175715.52</v>
          </cell>
          <cell r="M2858" t="str">
            <v>Owner-Occupied</v>
          </cell>
          <cell r="N2858">
            <v>0</v>
          </cell>
          <cell r="O2858">
            <v>43831</v>
          </cell>
          <cell r="P2858" t="str">
            <v>Current</v>
          </cell>
        </row>
        <row r="2859">
          <cell r="B2859">
            <v>42447</v>
          </cell>
          <cell r="C2859">
            <v>10</v>
          </cell>
          <cell r="D2859" t="str">
            <v>ON</v>
          </cell>
          <cell r="E2859" t="str">
            <v>Refinance External</v>
          </cell>
          <cell r="F2859" t="str">
            <v>ARM</v>
          </cell>
          <cell r="I2859">
            <v>26.25</v>
          </cell>
          <cell r="J2859">
            <v>20.48</v>
          </cell>
          <cell r="K2859" t="str">
            <v>Conv</v>
          </cell>
          <cell r="L2859">
            <v>263696.75</v>
          </cell>
          <cell r="M2859" t="str">
            <v>Owner-Occupied</v>
          </cell>
          <cell r="N2859">
            <v>0</v>
          </cell>
          <cell r="O2859">
            <v>43831</v>
          </cell>
          <cell r="P2859" t="str">
            <v>Current</v>
          </cell>
        </row>
        <row r="2860">
          <cell r="B2860">
            <v>41852</v>
          </cell>
          <cell r="C2860">
            <v>29</v>
          </cell>
          <cell r="D2860" t="str">
            <v>AB</v>
          </cell>
          <cell r="E2860" t="str">
            <v>Purchase with Improvements</v>
          </cell>
          <cell r="F2860" t="str">
            <v>Fixed</v>
          </cell>
          <cell r="I2860">
            <v>42.09</v>
          </cell>
          <cell r="J2860">
            <v>38.380000000000003</v>
          </cell>
          <cell r="K2860" t="str">
            <v>HiRatio</v>
          </cell>
          <cell r="L2860">
            <v>278037.61</v>
          </cell>
          <cell r="M2860" t="str">
            <v>Owner-Occupied</v>
          </cell>
          <cell r="N2860">
            <v>0</v>
          </cell>
          <cell r="O2860">
            <v>43831</v>
          </cell>
          <cell r="P2860" t="str">
            <v>Current</v>
          </cell>
        </row>
        <row r="2861">
          <cell r="B2861">
            <v>40382</v>
          </cell>
          <cell r="C2861">
            <v>78</v>
          </cell>
          <cell r="D2861" t="str">
            <v>ON</v>
          </cell>
          <cell r="E2861" t="str">
            <v>Refinance External</v>
          </cell>
          <cell r="F2861" t="str">
            <v>ARM</v>
          </cell>
          <cell r="I2861">
            <v>24.85</v>
          </cell>
          <cell r="J2861">
            <v>22.97</v>
          </cell>
          <cell r="K2861" t="str">
            <v>HiRatio</v>
          </cell>
          <cell r="L2861">
            <v>0</v>
          </cell>
          <cell r="M2861" t="str">
            <v>Owner-Occupied</v>
          </cell>
          <cell r="N2861">
            <v>4</v>
          </cell>
          <cell r="O2861">
            <v>40620</v>
          </cell>
          <cell r="P2861" t="str">
            <v>Current</v>
          </cell>
        </row>
        <row r="2862">
          <cell r="B2862">
            <v>42620</v>
          </cell>
          <cell r="C2862">
            <v>4</v>
          </cell>
          <cell r="D2862" t="str">
            <v>ON</v>
          </cell>
          <cell r="E2862" t="str">
            <v>Refinance External</v>
          </cell>
          <cell r="F2862" t="str">
            <v>Fixed</v>
          </cell>
          <cell r="I2862">
            <v>34.090000000000003</v>
          </cell>
          <cell r="J2862">
            <v>26.57</v>
          </cell>
          <cell r="K2862" t="str">
            <v>Conv</v>
          </cell>
          <cell r="L2862">
            <v>192474.08</v>
          </cell>
          <cell r="M2862" t="str">
            <v>Owner-Occupied</v>
          </cell>
          <cell r="N2862">
            <v>0</v>
          </cell>
          <cell r="O2862">
            <v>43831</v>
          </cell>
          <cell r="P2862" t="str">
            <v>Current</v>
          </cell>
        </row>
        <row r="2863">
          <cell r="B2863">
            <v>42555</v>
          </cell>
          <cell r="C2863">
            <v>6</v>
          </cell>
          <cell r="D2863" t="str">
            <v>ON</v>
          </cell>
          <cell r="E2863" t="str">
            <v>Purchase</v>
          </cell>
          <cell r="F2863" t="str">
            <v>Fixed</v>
          </cell>
          <cell r="I2863">
            <v>40.83</v>
          </cell>
          <cell r="J2863">
            <v>20.170000000000002</v>
          </cell>
          <cell r="K2863" t="str">
            <v>Conv</v>
          </cell>
          <cell r="L2863">
            <v>287518.81</v>
          </cell>
          <cell r="M2863" t="str">
            <v>Owner-Occupied</v>
          </cell>
          <cell r="N2863">
            <v>0</v>
          </cell>
          <cell r="O2863">
            <v>43831</v>
          </cell>
          <cell r="P2863" t="str">
            <v>Current</v>
          </cell>
        </row>
        <row r="2864">
          <cell r="B2864">
            <v>41085</v>
          </cell>
          <cell r="C2864">
            <v>55</v>
          </cell>
          <cell r="D2864" t="str">
            <v>AB</v>
          </cell>
          <cell r="E2864" t="str">
            <v>Purchase</v>
          </cell>
          <cell r="F2864" t="str">
            <v>Fixed</v>
          </cell>
          <cell r="I2864">
            <v>32.93</v>
          </cell>
          <cell r="J2864">
            <v>28.58</v>
          </cell>
          <cell r="K2864" t="str">
            <v>HiRatio</v>
          </cell>
          <cell r="L2864">
            <v>0</v>
          </cell>
          <cell r="M2864" t="str">
            <v>Owner-Occupied</v>
          </cell>
          <cell r="N2864">
            <v>4</v>
          </cell>
          <cell r="O2864">
            <v>42555</v>
          </cell>
          <cell r="P2864" t="str">
            <v>Current</v>
          </cell>
        </row>
        <row r="2865">
          <cell r="B2865">
            <v>42338</v>
          </cell>
          <cell r="C2865">
            <v>14</v>
          </cell>
          <cell r="D2865" t="str">
            <v>ON</v>
          </cell>
          <cell r="E2865" t="str">
            <v>Refinance External</v>
          </cell>
          <cell r="F2865" t="str">
            <v>Fixed</v>
          </cell>
          <cell r="I2865">
            <v>30.64</v>
          </cell>
          <cell r="J2865">
            <v>24.5</v>
          </cell>
          <cell r="K2865" t="str">
            <v>Conv</v>
          </cell>
          <cell r="L2865">
            <v>112073.74</v>
          </cell>
          <cell r="M2865" t="str">
            <v>Owner-Occupied</v>
          </cell>
          <cell r="N2865">
            <v>0</v>
          </cell>
          <cell r="O2865">
            <v>43831</v>
          </cell>
          <cell r="P2865" t="str">
            <v>Current</v>
          </cell>
        </row>
        <row r="2866">
          <cell r="B2866">
            <v>42556</v>
          </cell>
          <cell r="C2866">
            <v>6</v>
          </cell>
          <cell r="D2866" t="str">
            <v>ON</v>
          </cell>
          <cell r="E2866" t="str">
            <v>Purchase</v>
          </cell>
          <cell r="F2866" t="str">
            <v>ARM</v>
          </cell>
          <cell r="I2866">
            <v>27.04</v>
          </cell>
          <cell r="J2866">
            <v>19.899999999999999</v>
          </cell>
          <cell r="K2866" t="str">
            <v>Conv</v>
          </cell>
          <cell r="L2866">
            <v>311321.62</v>
          </cell>
          <cell r="M2866" t="str">
            <v>Owner-Occupied</v>
          </cell>
          <cell r="N2866">
            <v>0</v>
          </cell>
          <cell r="O2866">
            <v>43831</v>
          </cell>
          <cell r="P2866" t="str">
            <v>Current</v>
          </cell>
        </row>
        <row r="2867">
          <cell r="B2867">
            <v>40687</v>
          </cell>
          <cell r="C2867">
            <v>68</v>
          </cell>
          <cell r="D2867" t="str">
            <v>AB</v>
          </cell>
          <cell r="E2867" t="str">
            <v>Purchase</v>
          </cell>
          <cell r="F2867" t="str">
            <v>Fixed</v>
          </cell>
          <cell r="I2867">
            <v>20</v>
          </cell>
          <cell r="J2867">
            <v>19.440000000000001</v>
          </cell>
          <cell r="K2867" t="str">
            <v>Conv</v>
          </cell>
          <cell r="L2867">
            <v>183155.01</v>
          </cell>
          <cell r="M2867" t="str">
            <v>Owner-Occupied</v>
          </cell>
          <cell r="N2867">
            <v>0</v>
          </cell>
          <cell r="O2867">
            <v>43831</v>
          </cell>
          <cell r="P2867" t="str">
            <v>Current</v>
          </cell>
        </row>
        <row r="2868">
          <cell r="B2868">
            <v>41582</v>
          </cell>
          <cell r="C2868">
            <v>38</v>
          </cell>
          <cell r="D2868" t="str">
            <v>ON</v>
          </cell>
          <cell r="E2868" t="str">
            <v>Purchase</v>
          </cell>
          <cell r="F2868" t="str">
            <v>Fixed</v>
          </cell>
          <cell r="I2868">
            <v>42.72</v>
          </cell>
          <cell r="J2868">
            <v>20.2</v>
          </cell>
          <cell r="K2868" t="str">
            <v>Conv</v>
          </cell>
          <cell r="L2868">
            <v>255189.24</v>
          </cell>
          <cell r="M2868" t="str">
            <v>Owner-Occupied</v>
          </cell>
          <cell r="N2868">
            <v>0</v>
          </cell>
          <cell r="O2868">
            <v>43831</v>
          </cell>
          <cell r="P2868" t="str">
            <v>Current</v>
          </cell>
        </row>
        <row r="2869">
          <cell r="B2869">
            <v>40872</v>
          </cell>
          <cell r="C2869">
            <v>62</v>
          </cell>
          <cell r="D2869" t="str">
            <v>ON</v>
          </cell>
          <cell r="E2869" t="str">
            <v>Purchase</v>
          </cell>
          <cell r="F2869" t="str">
            <v>Fixed</v>
          </cell>
          <cell r="I2869">
            <v>42.16</v>
          </cell>
          <cell r="J2869">
            <v>41.59</v>
          </cell>
          <cell r="K2869" t="str">
            <v>Conv</v>
          </cell>
          <cell r="L2869">
            <v>0</v>
          </cell>
          <cell r="M2869" t="str">
            <v>Owner-Occupied</v>
          </cell>
          <cell r="N2869">
            <v>4</v>
          </cell>
          <cell r="O2869">
            <v>41792</v>
          </cell>
          <cell r="P2869" t="str">
            <v>Current</v>
          </cell>
        </row>
        <row r="2870">
          <cell r="B2870">
            <v>40603</v>
          </cell>
          <cell r="C2870">
            <v>70</v>
          </cell>
          <cell r="D2870" t="str">
            <v>AB</v>
          </cell>
          <cell r="E2870" t="str">
            <v>Purchase</v>
          </cell>
          <cell r="F2870" t="str">
            <v>Fixed</v>
          </cell>
          <cell r="I2870">
            <v>23.26</v>
          </cell>
          <cell r="J2870">
            <v>22.67</v>
          </cell>
          <cell r="K2870" t="str">
            <v>Conv</v>
          </cell>
          <cell r="L2870">
            <v>0</v>
          </cell>
          <cell r="M2870" t="str">
            <v>Owner-Occupied</v>
          </cell>
          <cell r="N2870">
            <v>4</v>
          </cell>
          <cell r="O2870">
            <v>42201</v>
          </cell>
          <cell r="P2870" t="str">
            <v>Current</v>
          </cell>
        </row>
        <row r="2871">
          <cell r="B2871">
            <v>41663</v>
          </cell>
          <cell r="C2871">
            <v>36</v>
          </cell>
          <cell r="D2871" t="str">
            <v>AB</v>
          </cell>
          <cell r="E2871" t="str">
            <v>Purchase</v>
          </cell>
          <cell r="F2871" t="str">
            <v>Fixed</v>
          </cell>
          <cell r="I2871">
            <v>30.68</v>
          </cell>
          <cell r="J2871">
            <v>29.21</v>
          </cell>
          <cell r="K2871" t="str">
            <v>HiRatio</v>
          </cell>
          <cell r="L2871">
            <v>377106.91</v>
          </cell>
          <cell r="M2871" t="str">
            <v>Owner-Occupied</v>
          </cell>
          <cell r="N2871">
            <v>0</v>
          </cell>
          <cell r="O2871">
            <v>43831</v>
          </cell>
          <cell r="P2871" t="str">
            <v>Current</v>
          </cell>
        </row>
        <row r="2872">
          <cell r="B2872">
            <v>41926</v>
          </cell>
          <cell r="C2872">
            <v>27</v>
          </cell>
          <cell r="D2872" t="str">
            <v>ON</v>
          </cell>
          <cell r="E2872" t="str">
            <v>Purchase</v>
          </cell>
          <cell r="F2872" t="str">
            <v>ARM</v>
          </cell>
          <cell r="I2872">
            <v>25.96</v>
          </cell>
          <cell r="J2872">
            <v>21.63</v>
          </cell>
          <cell r="K2872" t="str">
            <v>Conv</v>
          </cell>
          <cell r="L2872">
            <v>418211.43</v>
          </cell>
          <cell r="M2872" t="str">
            <v>Owner-Occupied</v>
          </cell>
          <cell r="N2872">
            <v>0</v>
          </cell>
          <cell r="O2872">
            <v>43831</v>
          </cell>
          <cell r="P2872" t="str">
            <v>Current</v>
          </cell>
        </row>
        <row r="2873">
          <cell r="B2873">
            <v>41625</v>
          </cell>
          <cell r="C2873">
            <v>37</v>
          </cell>
          <cell r="D2873" t="str">
            <v>ON</v>
          </cell>
          <cell r="E2873" t="str">
            <v>Purchase</v>
          </cell>
          <cell r="F2873" t="str">
            <v>Fixed</v>
          </cell>
          <cell r="I2873">
            <v>22.37</v>
          </cell>
          <cell r="J2873">
            <v>22.32</v>
          </cell>
          <cell r="K2873" t="str">
            <v>HiRatio</v>
          </cell>
          <cell r="L2873">
            <v>130628</v>
          </cell>
          <cell r="M2873" t="str">
            <v>Owner-Occupied</v>
          </cell>
          <cell r="N2873">
            <v>0</v>
          </cell>
          <cell r="O2873">
            <v>43831</v>
          </cell>
          <cell r="P2873" t="str">
            <v>Current</v>
          </cell>
        </row>
        <row r="2874">
          <cell r="B2874">
            <v>42173</v>
          </cell>
          <cell r="C2874">
            <v>19</v>
          </cell>
          <cell r="D2874" t="str">
            <v>ON</v>
          </cell>
          <cell r="E2874" t="str">
            <v>Purchase</v>
          </cell>
          <cell r="F2874" t="str">
            <v>Fixed</v>
          </cell>
          <cell r="I2874">
            <v>43.95</v>
          </cell>
          <cell r="J2874">
            <v>29.73</v>
          </cell>
          <cell r="K2874" t="str">
            <v>HiRatio</v>
          </cell>
          <cell r="L2874">
            <v>172323.8</v>
          </cell>
          <cell r="M2874" t="str">
            <v>Owner-Occupied</v>
          </cell>
          <cell r="N2874">
            <v>0</v>
          </cell>
          <cell r="O2874">
            <v>43831</v>
          </cell>
          <cell r="P2874" t="str">
            <v>Current</v>
          </cell>
        </row>
        <row r="2875">
          <cell r="B2875">
            <v>41817</v>
          </cell>
          <cell r="C2875">
            <v>31</v>
          </cell>
          <cell r="D2875" t="str">
            <v>ON</v>
          </cell>
          <cell r="E2875" t="str">
            <v>Purchase</v>
          </cell>
          <cell r="F2875" t="str">
            <v>Fixed</v>
          </cell>
          <cell r="I2875">
            <v>40.53</v>
          </cell>
          <cell r="J2875">
            <v>38.119999999999997</v>
          </cell>
          <cell r="K2875" t="str">
            <v>HiRatio</v>
          </cell>
          <cell r="L2875">
            <v>464676.73</v>
          </cell>
          <cell r="M2875" t="str">
            <v>Owner-Occupied</v>
          </cell>
          <cell r="N2875">
            <v>0</v>
          </cell>
          <cell r="O2875">
            <v>43831</v>
          </cell>
          <cell r="P2875" t="str">
            <v>Current</v>
          </cell>
        </row>
        <row r="2876">
          <cell r="B2876">
            <v>42207</v>
          </cell>
          <cell r="C2876">
            <v>18</v>
          </cell>
          <cell r="D2876" t="str">
            <v>ON</v>
          </cell>
          <cell r="E2876" t="str">
            <v>Purchase</v>
          </cell>
          <cell r="F2876" t="str">
            <v>ARM</v>
          </cell>
          <cell r="I2876">
            <v>29.85</v>
          </cell>
          <cell r="J2876">
            <v>19.16</v>
          </cell>
          <cell r="K2876" t="str">
            <v>HiRatio</v>
          </cell>
          <cell r="L2876">
            <v>264017.68</v>
          </cell>
          <cell r="M2876" t="str">
            <v>Owner-Occupied</v>
          </cell>
          <cell r="N2876">
            <v>0</v>
          </cell>
          <cell r="O2876">
            <v>43831</v>
          </cell>
          <cell r="P2876" t="str">
            <v>Current</v>
          </cell>
        </row>
        <row r="2877">
          <cell r="B2877">
            <v>41983</v>
          </cell>
          <cell r="C2877">
            <v>25</v>
          </cell>
          <cell r="D2877" t="str">
            <v>AB</v>
          </cell>
          <cell r="E2877" t="str">
            <v>Purchase</v>
          </cell>
          <cell r="F2877" t="str">
            <v>Fixed</v>
          </cell>
          <cell r="I2877">
            <v>39.14</v>
          </cell>
          <cell r="J2877">
            <v>22.26</v>
          </cell>
          <cell r="K2877" t="str">
            <v>HiRatio</v>
          </cell>
          <cell r="L2877">
            <v>315162.65000000002</v>
          </cell>
          <cell r="M2877" t="str">
            <v>Owner-Occupied</v>
          </cell>
          <cell r="N2877">
            <v>0</v>
          </cell>
          <cell r="O2877">
            <v>43831</v>
          </cell>
          <cell r="P2877" t="str">
            <v>Current</v>
          </cell>
        </row>
        <row r="2878">
          <cell r="B2878">
            <v>40749</v>
          </cell>
          <cell r="C2878">
            <v>66</v>
          </cell>
          <cell r="D2878" t="str">
            <v>MB</v>
          </cell>
          <cell r="E2878" t="str">
            <v>Purchase</v>
          </cell>
          <cell r="F2878" t="str">
            <v>ARM</v>
          </cell>
          <cell r="I2878">
            <v>31.46</v>
          </cell>
          <cell r="J2878">
            <v>29.81</v>
          </cell>
          <cell r="K2878" t="str">
            <v>HiRatio</v>
          </cell>
          <cell r="L2878">
            <v>0</v>
          </cell>
          <cell r="M2878" t="str">
            <v>Owner-Occupied</v>
          </cell>
          <cell r="N2878">
            <v>4</v>
          </cell>
          <cell r="O2878">
            <v>41480</v>
          </cell>
          <cell r="P2878" t="str">
            <v>Current</v>
          </cell>
        </row>
        <row r="2879">
          <cell r="B2879">
            <v>42439</v>
          </cell>
          <cell r="C2879">
            <v>10</v>
          </cell>
          <cell r="D2879" t="str">
            <v>ON</v>
          </cell>
          <cell r="E2879" t="str">
            <v>Purchase</v>
          </cell>
          <cell r="F2879" t="str">
            <v>Fixed</v>
          </cell>
          <cell r="I2879">
            <v>39</v>
          </cell>
          <cell r="J2879">
            <v>29.03</v>
          </cell>
          <cell r="K2879" t="str">
            <v>HiRatio</v>
          </cell>
          <cell r="L2879">
            <v>534925.32999999996</v>
          </cell>
          <cell r="M2879" t="str">
            <v>Owner-Occupied</v>
          </cell>
          <cell r="N2879">
            <v>0</v>
          </cell>
          <cell r="O2879">
            <v>43831</v>
          </cell>
          <cell r="P2879" t="str">
            <v>Current</v>
          </cell>
        </row>
        <row r="2880">
          <cell r="B2880">
            <v>42503</v>
          </cell>
          <cell r="C2880">
            <v>8</v>
          </cell>
          <cell r="D2880" t="str">
            <v>ON</v>
          </cell>
          <cell r="E2880" t="str">
            <v>Refinance External</v>
          </cell>
          <cell r="F2880" t="str">
            <v>Fixed</v>
          </cell>
          <cell r="I2880">
            <v>23.57</v>
          </cell>
          <cell r="J2880">
            <v>22.33</v>
          </cell>
          <cell r="K2880" t="str">
            <v>Conv</v>
          </cell>
          <cell r="L2880">
            <v>273381.3</v>
          </cell>
          <cell r="M2880" t="str">
            <v>Owner-Occupied</v>
          </cell>
          <cell r="N2880">
            <v>0</v>
          </cell>
          <cell r="O2880">
            <v>43831</v>
          </cell>
          <cell r="P2880" t="str">
            <v>Current</v>
          </cell>
        </row>
        <row r="2881">
          <cell r="B2881">
            <v>41831</v>
          </cell>
          <cell r="C2881">
            <v>30</v>
          </cell>
          <cell r="D2881" t="str">
            <v>AB</v>
          </cell>
          <cell r="E2881" t="str">
            <v>Purchase</v>
          </cell>
          <cell r="F2881" t="str">
            <v>Fixed</v>
          </cell>
          <cell r="I2881">
            <v>43.2</v>
          </cell>
          <cell r="J2881">
            <v>27.55</v>
          </cell>
          <cell r="K2881" t="str">
            <v>HiRatio</v>
          </cell>
          <cell r="L2881">
            <v>505370.4</v>
          </cell>
          <cell r="M2881" t="str">
            <v>Owner-Occupied</v>
          </cell>
          <cell r="N2881">
            <v>0</v>
          </cell>
          <cell r="O2881">
            <v>43831</v>
          </cell>
          <cell r="P2881" t="str">
            <v>Current</v>
          </cell>
        </row>
        <row r="2882">
          <cell r="B2882">
            <v>41117</v>
          </cell>
          <cell r="C2882">
            <v>54</v>
          </cell>
          <cell r="D2882" t="str">
            <v>ON</v>
          </cell>
          <cell r="E2882" t="str">
            <v>Purchase</v>
          </cell>
          <cell r="F2882" t="str">
            <v>Fixed</v>
          </cell>
          <cell r="I2882">
            <v>39.24</v>
          </cell>
          <cell r="J2882">
            <v>34.78</v>
          </cell>
          <cell r="K2882" t="str">
            <v>Conv</v>
          </cell>
          <cell r="L2882">
            <v>0</v>
          </cell>
          <cell r="M2882" t="str">
            <v>Owner-Occupied</v>
          </cell>
          <cell r="N2882">
            <v>4</v>
          </cell>
          <cell r="O2882">
            <v>41316</v>
          </cell>
          <cell r="P2882" t="str">
            <v>Current</v>
          </cell>
        </row>
        <row r="2883">
          <cell r="B2883">
            <v>42237</v>
          </cell>
          <cell r="C2883">
            <v>17</v>
          </cell>
          <cell r="D2883" t="str">
            <v>AB</v>
          </cell>
          <cell r="E2883" t="str">
            <v>Portable</v>
          </cell>
          <cell r="F2883" t="str">
            <v>ARM</v>
          </cell>
          <cell r="I2883">
            <v>35.270000000000003</v>
          </cell>
          <cell r="J2883">
            <v>22.41</v>
          </cell>
          <cell r="K2883" t="str">
            <v>HiRatio</v>
          </cell>
          <cell r="L2883">
            <v>234611.38</v>
          </cell>
          <cell r="M2883" t="str">
            <v>Owner-Occupied</v>
          </cell>
          <cell r="N2883">
            <v>0</v>
          </cell>
          <cell r="O2883">
            <v>43831</v>
          </cell>
          <cell r="P2883" t="str">
            <v>Current</v>
          </cell>
        </row>
        <row r="2884">
          <cell r="B2884">
            <v>42527</v>
          </cell>
          <cell r="C2884">
            <v>7</v>
          </cell>
          <cell r="D2884" t="str">
            <v>ON</v>
          </cell>
          <cell r="E2884" t="str">
            <v>Purchase</v>
          </cell>
          <cell r="F2884" t="str">
            <v>ARM</v>
          </cell>
          <cell r="I2884">
            <v>37.33</v>
          </cell>
          <cell r="J2884">
            <v>4.09</v>
          </cell>
          <cell r="K2884" t="str">
            <v>Conv</v>
          </cell>
          <cell r="L2884">
            <v>148375.43</v>
          </cell>
          <cell r="M2884" t="str">
            <v>Rental</v>
          </cell>
          <cell r="N2884">
            <v>0</v>
          </cell>
          <cell r="O2884">
            <v>43831</v>
          </cell>
          <cell r="P2884" t="str">
            <v>Current</v>
          </cell>
        </row>
        <row r="2885">
          <cell r="B2885">
            <v>42312</v>
          </cell>
          <cell r="C2885">
            <v>14</v>
          </cell>
          <cell r="D2885" t="str">
            <v>ON</v>
          </cell>
          <cell r="E2885" t="str">
            <v>Purchase</v>
          </cell>
          <cell r="F2885" t="str">
            <v>ARM</v>
          </cell>
          <cell r="I2885">
            <v>28.57</v>
          </cell>
          <cell r="J2885">
            <v>28.19</v>
          </cell>
          <cell r="K2885" t="str">
            <v>HiRatio</v>
          </cell>
          <cell r="L2885">
            <v>234952.37</v>
          </cell>
          <cell r="M2885" t="str">
            <v>Owner-Occupied</v>
          </cell>
          <cell r="N2885">
            <v>0</v>
          </cell>
          <cell r="O2885">
            <v>43831</v>
          </cell>
          <cell r="P2885" t="str">
            <v>Current</v>
          </cell>
        </row>
        <row r="2886">
          <cell r="B2886">
            <v>42165</v>
          </cell>
          <cell r="C2886">
            <v>19</v>
          </cell>
          <cell r="D2886" t="str">
            <v>ON</v>
          </cell>
          <cell r="E2886" t="str">
            <v>Refinance External</v>
          </cell>
          <cell r="F2886" t="str">
            <v>ARM</v>
          </cell>
          <cell r="I2886">
            <v>29.59</v>
          </cell>
          <cell r="J2886">
            <v>25.3</v>
          </cell>
          <cell r="K2886" t="str">
            <v>Conv</v>
          </cell>
          <cell r="L2886">
            <v>335538.95</v>
          </cell>
          <cell r="M2886" t="str">
            <v>Owner-Occupied</v>
          </cell>
          <cell r="N2886">
            <v>0</v>
          </cell>
          <cell r="O2886">
            <v>43831</v>
          </cell>
          <cell r="P2886" t="str">
            <v>Current</v>
          </cell>
        </row>
        <row r="2887">
          <cell r="B2887">
            <v>41600</v>
          </cell>
          <cell r="C2887">
            <v>38</v>
          </cell>
          <cell r="D2887" t="str">
            <v>ON</v>
          </cell>
          <cell r="E2887" t="str">
            <v>Purchase</v>
          </cell>
          <cell r="F2887" t="str">
            <v>ARM</v>
          </cell>
          <cell r="I2887">
            <v>25.14</v>
          </cell>
          <cell r="J2887">
            <v>24.97</v>
          </cell>
          <cell r="K2887" t="str">
            <v>HiRatio</v>
          </cell>
          <cell r="L2887">
            <v>227145.79</v>
          </cell>
          <cell r="M2887" t="str">
            <v>Owner-Occupied</v>
          </cell>
          <cell r="N2887">
            <v>0</v>
          </cell>
          <cell r="O2887">
            <v>43831</v>
          </cell>
          <cell r="P2887" t="str">
            <v>Current</v>
          </cell>
        </row>
        <row r="2888">
          <cell r="B2888">
            <v>42130</v>
          </cell>
          <cell r="C2888">
            <v>20</v>
          </cell>
          <cell r="D2888" t="str">
            <v>ON</v>
          </cell>
          <cell r="E2888" t="str">
            <v>Transfer</v>
          </cell>
          <cell r="F2888" t="str">
            <v>ARM</v>
          </cell>
          <cell r="I2888">
            <v>33.36</v>
          </cell>
          <cell r="J2888">
            <v>22.15</v>
          </cell>
          <cell r="K2888" t="str">
            <v>HiRatio</v>
          </cell>
          <cell r="L2888">
            <v>313022.8</v>
          </cell>
          <cell r="M2888" t="str">
            <v>Owner-Occupied</v>
          </cell>
          <cell r="N2888">
            <v>0</v>
          </cell>
          <cell r="O2888">
            <v>43831</v>
          </cell>
          <cell r="P2888" t="str">
            <v>Current</v>
          </cell>
        </row>
        <row r="2889">
          <cell r="B2889">
            <v>40792</v>
          </cell>
          <cell r="C2889">
            <v>64</v>
          </cell>
          <cell r="D2889" t="str">
            <v>NS</v>
          </cell>
          <cell r="E2889" t="str">
            <v>Refinance External</v>
          </cell>
          <cell r="F2889" t="str">
            <v>ARM</v>
          </cell>
          <cell r="I2889">
            <v>37.299999999999997</v>
          </cell>
          <cell r="J2889">
            <v>24.38</v>
          </cell>
          <cell r="K2889" t="str">
            <v>Conv</v>
          </cell>
          <cell r="L2889">
            <v>0</v>
          </cell>
          <cell r="M2889" t="str">
            <v>Rental</v>
          </cell>
          <cell r="N2889">
            <v>4</v>
          </cell>
          <cell r="O2889">
            <v>41936</v>
          </cell>
          <cell r="P2889" t="str">
            <v>Current</v>
          </cell>
        </row>
        <row r="2890">
          <cell r="B2890">
            <v>41592</v>
          </cell>
          <cell r="C2890">
            <v>38</v>
          </cell>
          <cell r="D2890" t="str">
            <v>ON</v>
          </cell>
          <cell r="E2890" t="str">
            <v>Purchase</v>
          </cell>
          <cell r="F2890" t="str">
            <v>Fixed</v>
          </cell>
          <cell r="I2890">
            <v>37.49</v>
          </cell>
          <cell r="J2890">
            <v>15.76</v>
          </cell>
          <cell r="K2890" t="str">
            <v>HiRatio</v>
          </cell>
          <cell r="L2890">
            <v>185827.96</v>
          </cell>
          <cell r="M2890" t="str">
            <v>Owner-Occupied</v>
          </cell>
          <cell r="N2890">
            <v>0</v>
          </cell>
          <cell r="O2890">
            <v>43831</v>
          </cell>
          <cell r="P2890" t="str">
            <v>Current</v>
          </cell>
        </row>
        <row r="2891">
          <cell r="B2891">
            <v>41953</v>
          </cell>
          <cell r="C2891">
            <v>26</v>
          </cell>
          <cell r="D2891" t="str">
            <v>ON</v>
          </cell>
          <cell r="E2891" t="str">
            <v>Purchase</v>
          </cell>
          <cell r="F2891" t="str">
            <v>Fixed</v>
          </cell>
          <cell r="I2891">
            <v>24.03</v>
          </cell>
          <cell r="J2891">
            <v>22.56</v>
          </cell>
          <cell r="K2891" t="str">
            <v>Conv</v>
          </cell>
          <cell r="L2891">
            <v>1243617.55</v>
          </cell>
          <cell r="M2891" t="str">
            <v>Owner-Occupied</v>
          </cell>
          <cell r="N2891">
            <v>0</v>
          </cell>
          <cell r="O2891">
            <v>43831</v>
          </cell>
          <cell r="P2891" t="str">
            <v>Current</v>
          </cell>
        </row>
        <row r="2892">
          <cell r="B2892">
            <v>40889</v>
          </cell>
          <cell r="C2892">
            <v>61</v>
          </cell>
          <cell r="D2892" t="str">
            <v>ON</v>
          </cell>
          <cell r="E2892" t="str">
            <v>Purchase</v>
          </cell>
          <cell r="F2892" t="str">
            <v>Fixed</v>
          </cell>
          <cell r="I2892">
            <v>40.6</v>
          </cell>
          <cell r="J2892">
            <v>29.31</v>
          </cell>
          <cell r="K2892" t="str">
            <v>HiRatio</v>
          </cell>
          <cell r="L2892">
            <v>162509.42000000001</v>
          </cell>
          <cell r="M2892" t="str">
            <v>Owner-Occupied</v>
          </cell>
          <cell r="N2892">
            <v>0</v>
          </cell>
          <cell r="O2892">
            <v>43831</v>
          </cell>
          <cell r="P2892" t="str">
            <v>Current</v>
          </cell>
        </row>
        <row r="2893">
          <cell r="B2893">
            <v>41718</v>
          </cell>
          <cell r="C2893">
            <v>34</v>
          </cell>
          <cell r="D2893" t="str">
            <v>AB</v>
          </cell>
          <cell r="E2893" t="str">
            <v>Purchase</v>
          </cell>
          <cell r="F2893" t="str">
            <v>Fixed</v>
          </cell>
          <cell r="I2893">
            <v>32.270000000000003</v>
          </cell>
          <cell r="J2893">
            <v>20.190000000000001</v>
          </cell>
          <cell r="K2893" t="str">
            <v>HiRatio</v>
          </cell>
          <cell r="L2893">
            <v>376848.27</v>
          </cell>
          <cell r="M2893" t="str">
            <v>Owner-Occupied</v>
          </cell>
          <cell r="N2893">
            <v>0</v>
          </cell>
          <cell r="O2893">
            <v>43831</v>
          </cell>
          <cell r="P2893" t="str">
            <v>Current</v>
          </cell>
        </row>
        <row r="2894">
          <cell r="B2894">
            <v>40871</v>
          </cell>
          <cell r="C2894">
            <v>62</v>
          </cell>
          <cell r="D2894" t="str">
            <v>ON</v>
          </cell>
          <cell r="E2894" t="str">
            <v>Purchase</v>
          </cell>
          <cell r="F2894" t="str">
            <v>Fixed</v>
          </cell>
          <cell r="I2894">
            <v>36.11</v>
          </cell>
          <cell r="J2894">
            <v>24.16</v>
          </cell>
          <cell r="K2894" t="str">
            <v>Conv</v>
          </cell>
          <cell r="L2894">
            <v>0</v>
          </cell>
          <cell r="M2894" t="str">
            <v>Owner-Occupied</v>
          </cell>
          <cell r="N2894">
            <v>4</v>
          </cell>
          <cell r="O2894">
            <v>42699</v>
          </cell>
          <cell r="P2894" t="str">
            <v>Current</v>
          </cell>
        </row>
        <row r="2895">
          <cell r="B2895">
            <v>40823</v>
          </cell>
          <cell r="C2895">
            <v>63</v>
          </cell>
          <cell r="D2895" t="str">
            <v>AB</v>
          </cell>
          <cell r="E2895" t="str">
            <v>Refinance External</v>
          </cell>
          <cell r="F2895" t="str">
            <v>Fixed</v>
          </cell>
          <cell r="I2895">
            <v>38.61</v>
          </cell>
          <cell r="J2895">
            <v>27.17</v>
          </cell>
          <cell r="K2895" t="str">
            <v>HiRatio</v>
          </cell>
          <cell r="L2895">
            <v>0</v>
          </cell>
          <cell r="M2895" t="str">
            <v>Owner-Occupied</v>
          </cell>
          <cell r="N2895">
            <v>4</v>
          </cell>
          <cell r="O2895">
            <v>42654</v>
          </cell>
          <cell r="P2895" t="str">
            <v>Current</v>
          </cell>
        </row>
        <row r="2896">
          <cell r="B2896">
            <v>42607</v>
          </cell>
          <cell r="C2896">
            <v>5</v>
          </cell>
          <cell r="D2896" t="str">
            <v>ON</v>
          </cell>
          <cell r="E2896" t="str">
            <v>Purchase</v>
          </cell>
          <cell r="F2896" t="str">
            <v>Fixed</v>
          </cell>
          <cell r="I2896">
            <v>37.29</v>
          </cell>
          <cell r="J2896">
            <v>21.2</v>
          </cell>
          <cell r="K2896" t="str">
            <v>HiRatio</v>
          </cell>
          <cell r="L2896">
            <v>371185.35</v>
          </cell>
          <cell r="M2896" t="str">
            <v>Owner-Occupied</v>
          </cell>
          <cell r="N2896">
            <v>0</v>
          </cell>
          <cell r="O2896">
            <v>43831</v>
          </cell>
          <cell r="P2896" t="str">
            <v>Current</v>
          </cell>
        </row>
        <row r="2897">
          <cell r="B2897">
            <v>42136</v>
          </cell>
          <cell r="C2897">
            <v>20</v>
          </cell>
          <cell r="D2897" t="str">
            <v>BC</v>
          </cell>
          <cell r="E2897" t="str">
            <v>Purchase</v>
          </cell>
          <cell r="F2897" t="str">
            <v>ARM</v>
          </cell>
          <cell r="I2897">
            <v>17.78</v>
          </cell>
          <cell r="J2897">
            <v>17.16</v>
          </cell>
          <cell r="K2897" t="str">
            <v>Conv</v>
          </cell>
          <cell r="L2897">
            <v>307999.27</v>
          </cell>
          <cell r="M2897" t="str">
            <v>Owner-Occupied</v>
          </cell>
          <cell r="N2897">
            <v>0</v>
          </cell>
          <cell r="O2897">
            <v>43831</v>
          </cell>
          <cell r="P2897" t="str">
            <v>Current</v>
          </cell>
        </row>
        <row r="2898">
          <cell r="B2898">
            <v>42076</v>
          </cell>
          <cell r="C2898">
            <v>22</v>
          </cell>
          <cell r="D2898" t="str">
            <v>ON</v>
          </cell>
          <cell r="E2898" t="str">
            <v>Purchase</v>
          </cell>
          <cell r="F2898" t="str">
            <v>ARM</v>
          </cell>
          <cell r="I2898">
            <v>21.5</v>
          </cell>
          <cell r="J2898">
            <v>19.52</v>
          </cell>
          <cell r="K2898" t="str">
            <v>Conv</v>
          </cell>
          <cell r="L2898">
            <v>278116.14</v>
          </cell>
          <cell r="M2898" t="str">
            <v>Owner-Occupied</v>
          </cell>
          <cell r="N2898">
            <v>0</v>
          </cell>
          <cell r="O2898">
            <v>43831</v>
          </cell>
          <cell r="P2898" t="str">
            <v>Current</v>
          </cell>
        </row>
        <row r="2899">
          <cell r="B2899">
            <v>42038</v>
          </cell>
          <cell r="C2899">
            <v>23</v>
          </cell>
          <cell r="D2899" t="str">
            <v>AB</v>
          </cell>
          <cell r="E2899" t="str">
            <v>Purchase</v>
          </cell>
          <cell r="F2899" t="str">
            <v>Fixed</v>
          </cell>
          <cell r="I2899">
            <v>34.630000000000003</v>
          </cell>
          <cell r="J2899">
            <v>32.72</v>
          </cell>
          <cell r="K2899" t="str">
            <v>Conv</v>
          </cell>
          <cell r="L2899">
            <v>268513.24</v>
          </cell>
          <cell r="M2899" t="str">
            <v>Owner-Occupied</v>
          </cell>
          <cell r="N2899">
            <v>0</v>
          </cell>
          <cell r="O2899">
            <v>43831</v>
          </cell>
          <cell r="P2899" t="str">
            <v>Current</v>
          </cell>
        </row>
        <row r="2900">
          <cell r="B2900">
            <v>42338</v>
          </cell>
          <cell r="C2900">
            <v>14</v>
          </cell>
          <cell r="D2900" t="str">
            <v>ON</v>
          </cell>
          <cell r="E2900" t="str">
            <v>Purchase</v>
          </cell>
          <cell r="F2900" t="str">
            <v>Fixed</v>
          </cell>
          <cell r="I2900">
            <v>41.98</v>
          </cell>
          <cell r="J2900">
            <v>15.41</v>
          </cell>
          <cell r="K2900" t="str">
            <v>HiRatio</v>
          </cell>
          <cell r="L2900">
            <v>255272.85</v>
          </cell>
          <cell r="M2900" t="str">
            <v>Second Home</v>
          </cell>
          <cell r="N2900">
            <v>0</v>
          </cell>
          <cell r="O2900">
            <v>43831</v>
          </cell>
          <cell r="P2900" t="str">
            <v>Current</v>
          </cell>
        </row>
        <row r="2901">
          <cell r="B2901">
            <v>40890</v>
          </cell>
          <cell r="C2901">
            <v>61</v>
          </cell>
          <cell r="D2901" t="str">
            <v>ON</v>
          </cell>
          <cell r="E2901" t="str">
            <v>Refinance External</v>
          </cell>
          <cell r="F2901" t="str">
            <v>ARM</v>
          </cell>
          <cell r="I2901">
            <v>32.630000000000003</v>
          </cell>
          <cell r="J2901">
            <v>32.630000000000003</v>
          </cell>
          <cell r="K2901" t="str">
            <v>Conv</v>
          </cell>
          <cell r="L2901">
            <v>0</v>
          </cell>
          <cell r="M2901" t="str">
            <v>Owner-Occupied</v>
          </cell>
          <cell r="N2901">
            <v>4</v>
          </cell>
          <cell r="O2901">
            <v>41121</v>
          </cell>
          <cell r="P2901" t="str">
            <v>Current</v>
          </cell>
        </row>
        <row r="2902">
          <cell r="B2902">
            <v>42431</v>
          </cell>
          <cell r="C2902">
            <v>10</v>
          </cell>
          <cell r="D2902" t="str">
            <v>BC</v>
          </cell>
          <cell r="E2902" t="str">
            <v>Transfer</v>
          </cell>
          <cell r="F2902" t="str">
            <v>Fixed</v>
          </cell>
          <cell r="I2902">
            <v>33.479999999999997</v>
          </cell>
          <cell r="J2902">
            <v>20.79</v>
          </cell>
          <cell r="K2902" t="str">
            <v>Conv</v>
          </cell>
          <cell r="L2902">
            <v>191650.26</v>
          </cell>
          <cell r="M2902" t="str">
            <v>Owner-Occupied</v>
          </cell>
          <cell r="N2902">
            <v>0</v>
          </cell>
          <cell r="O2902">
            <v>43831</v>
          </cell>
          <cell r="P2902" t="str">
            <v>Current</v>
          </cell>
        </row>
        <row r="2903">
          <cell r="B2903">
            <v>40896</v>
          </cell>
          <cell r="C2903">
            <v>61</v>
          </cell>
          <cell r="D2903" t="str">
            <v>AB</v>
          </cell>
          <cell r="E2903" t="str">
            <v>Purchase</v>
          </cell>
          <cell r="F2903" t="str">
            <v>Fixed</v>
          </cell>
          <cell r="I2903">
            <v>43.18</v>
          </cell>
          <cell r="J2903">
            <v>30.05</v>
          </cell>
          <cell r="K2903" t="str">
            <v>Conv</v>
          </cell>
          <cell r="L2903">
            <v>0</v>
          </cell>
          <cell r="M2903" t="str">
            <v>Owner-Occupied</v>
          </cell>
          <cell r="N2903">
            <v>4</v>
          </cell>
          <cell r="O2903">
            <v>42279</v>
          </cell>
          <cell r="P2903" t="str">
            <v>Current</v>
          </cell>
        </row>
        <row r="2904">
          <cell r="B2904">
            <v>40746</v>
          </cell>
          <cell r="C2904">
            <v>66</v>
          </cell>
          <cell r="D2904" t="str">
            <v>ON</v>
          </cell>
          <cell r="E2904" t="str">
            <v>ETO External</v>
          </cell>
          <cell r="F2904" t="str">
            <v>Fixed</v>
          </cell>
          <cell r="I2904">
            <v>39.47</v>
          </cell>
          <cell r="J2904">
            <v>24.55</v>
          </cell>
          <cell r="K2904" t="str">
            <v>HiRatio</v>
          </cell>
          <cell r="L2904">
            <v>0</v>
          </cell>
          <cell r="M2904" t="str">
            <v>Owner-Occupied</v>
          </cell>
          <cell r="N2904">
            <v>4</v>
          </cell>
          <cell r="O2904">
            <v>41789</v>
          </cell>
          <cell r="P2904" t="str">
            <v>Current</v>
          </cell>
        </row>
        <row r="2905">
          <cell r="B2905">
            <v>42667</v>
          </cell>
          <cell r="C2905">
            <v>3</v>
          </cell>
          <cell r="D2905" t="str">
            <v>AB</v>
          </cell>
          <cell r="E2905" t="str">
            <v>Purchase</v>
          </cell>
          <cell r="F2905" t="str">
            <v>Fixed</v>
          </cell>
          <cell r="I2905">
            <v>31.64</v>
          </cell>
          <cell r="J2905">
            <v>29.45</v>
          </cell>
          <cell r="K2905" t="str">
            <v>HiRatio</v>
          </cell>
          <cell r="L2905">
            <v>391452.01</v>
          </cell>
          <cell r="M2905" t="str">
            <v>Owner-Occupied</v>
          </cell>
          <cell r="N2905">
            <v>0</v>
          </cell>
          <cell r="O2905">
            <v>43831</v>
          </cell>
          <cell r="P2905" t="str">
            <v>Current</v>
          </cell>
        </row>
        <row r="2906">
          <cell r="B2906">
            <v>40976</v>
          </cell>
          <cell r="C2906">
            <v>58</v>
          </cell>
          <cell r="D2906" t="str">
            <v>ON</v>
          </cell>
          <cell r="E2906" t="str">
            <v>Purchase</v>
          </cell>
          <cell r="F2906" t="str">
            <v>Fixed</v>
          </cell>
          <cell r="I2906">
            <v>39.979999999999997</v>
          </cell>
          <cell r="J2906">
            <v>30.23</v>
          </cell>
          <cell r="K2906" t="str">
            <v>HiRatio</v>
          </cell>
          <cell r="L2906">
            <v>233189.41</v>
          </cell>
          <cell r="M2906" t="str">
            <v>Owner-Occupied</v>
          </cell>
          <cell r="N2906">
            <v>0</v>
          </cell>
          <cell r="O2906">
            <v>43831</v>
          </cell>
          <cell r="P2906" t="str">
            <v>Current</v>
          </cell>
        </row>
        <row r="2907">
          <cell r="B2907">
            <v>41730</v>
          </cell>
          <cell r="C2907">
            <v>33</v>
          </cell>
          <cell r="D2907" t="str">
            <v>ON</v>
          </cell>
          <cell r="E2907" t="str">
            <v>Purchase</v>
          </cell>
          <cell r="F2907" t="str">
            <v>ARM</v>
          </cell>
          <cell r="I2907">
            <v>30.96</v>
          </cell>
          <cell r="J2907">
            <v>28.86</v>
          </cell>
          <cell r="K2907" t="str">
            <v>HiRatio</v>
          </cell>
          <cell r="L2907">
            <v>259601.15</v>
          </cell>
          <cell r="M2907" t="str">
            <v>Owner-Occupied</v>
          </cell>
          <cell r="N2907">
            <v>0</v>
          </cell>
          <cell r="O2907">
            <v>43831</v>
          </cell>
          <cell r="P2907" t="str">
            <v>Current</v>
          </cell>
        </row>
        <row r="2908">
          <cell r="B2908">
            <v>41921</v>
          </cell>
          <cell r="C2908">
            <v>27</v>
          </cell>
          <cell r="D2908" t="str">
            <v>BC</v>
          </cell>
          <cell r="E2908" t="str">
            <v>Transfer</v>
          </cell>
          <cell r="F2908" t="str">
            <v>Fixed</v>
          </cell>
          <cell r="I2908">
            <v>40.21</v>
          </cell>
          <cell r="J2908">
            <v>21.85</v>
          </cell>
          <cell r="K2908" t="str">
            <v>HiRatio</v>
          </cell>
          <cell r="L2908">
            <v>0</v>
          </cell>
          <cell r="M2908" t="str">
            <v>Owner-Occupied</v>
          </cell>
          <cell r="N2908">
            <v>4</v>
          </cell>
          <cell r="O2908">
            <v>42279</v>
          </cell>
          <cell r="P2908" t="str">
            <v>Current</v>
          </cell>
        </row>
        <row r="2909">
          <cell r="B2909">
            <v>41240</v>
          </cell>
          <cell r="C2909">
            <v>50</v>
          </cell>
          <cell r="D2909" t="str">
            <v>ON</v>
          </cell>
          <cell r="E2909" t="str">
            <v>Purchase</v>
          </cell>
          <cell r="F2909" t="str">
            <v>Fixed</v>
          </cell>
          <cell r="I2909">
            <v>36.549999999999997</v>
          </cell>
          <cell r="J2909">
            <v>36.549999999999997</v>
          </cell>
          <cell r="K2909" t="str">
            <v>HiRatio</v>
          </cell>
          <cell r="L2909">
            <v>281077.98</v>
          </cell>
          <cell r="M2909" t="str">
            <v>Owner-Occupied</v>
          </cell>
          <cell r="N2909">
            <v>0</v>
          </cell>
          <cell r="O2909">
            <v>43831</v>
          </cell>
          <cell r="P2909" t="str">
            <v>Current</v>
          </cell>
        </row>
        <row r="2910">
          <cell r="B2910">
            <v>41442</v>
          </cell>
          <cell r="C2910">
            <v>43</v>
          </cell>
          <cell r="D2910" t="str">
            <v>BC</v>
          </cell>
          <cell r="E2910" t="str">
            <v>Refinance External</v>
          </cell>
          <cell r="F2910" t="str">
            <v>Fixed</v>
          </cell>
          <cell r="I2910">
            <v>37.32</v>
          </cell>
          <cell r="J2910">
            <v>25.89</v>
          </cell>
          <cell r="K2910" t="str">
            <v>Conv</v>
          </cell>
          <cell r="L2910">
            <v>0</v>
          </cell>
          <cell r="M2910" t="str">
            <v>Owner-Occupied</v>
          </cell>
          <cell r="N2910">
            <v>4</v>
          </cell>
          <cell r="O2910">
            <v>42311</v>
          </cell>
          <cell r="P2910" t="str">
            <v>Current</v>
          </cell>
        </row>
        <row r="2911">
          <cell r="B2911">
            <v>40800</v>
          </cell>
          <cell r="C2911">
            <v>64</v>
          </cell>
          <cell r="D2911" t="str">
            <v>AB</v>
          </cell>
          <cell r="E2911" t="str">
            <v>Purchase</v>
          </cell>
          <cell r="F2911" t="str">
            <v>Fixed</v>
          </cell>
          <cell r="I2911">
            <v>34.42</v>
          </cell>
          <cell r="J2911">
            <v>32.869999999999997</v>
          </cell>
          <cell r="K2911" t="str">
            <v>HiRatio</v>
          </cell>
          <cell r="L2911">
            <v>0</v>
          </cell>
          <cell r="M2911" t="str">
            <v>Owner-Occupied</v>
          </cell>
          <cell r="N2911">
            <v>4</v>
          </cell>
          <cell r="O2911">
            <v>41368</v>
          </cell>
          <cell r="P2911" t="str">
            <v>Current</v>
          </cell>
        </row>
        <row r="2912">
          <cell r="B2912">
            <v>41892</v>
          </cell>
          <cell r="C2912">
            <v>28</v>
          </cell>
          <cell r="D2912" t="str">
            <v>ON</v>
          </cell>
          <cell r="E2912" t="str">
            <v>Purchase</v>
          </cell>
          <cell r="F2912" t="str">
            <v>Fixed</v>
          </cell>
          <cell r="I2912">
            <v>38.630000000000003</v>
          </cell>
          <cell r="J2912">
            <v>29.65</v>
          </cell>
          <cell r="K2912" t="str">
            <v>Conv</v>
          </cell>
          <cell r="L2912">
            <v>234408.68</v>
          </cell>
          <cell r="M2912" t="str">
            <v>Owner-Occupied</v>
          </cell>
          <cell r="N2912">
            <v>0</v>
          </cell>
          <cell r="O2912">
            <v>43831</v>
          </cell>
          <cell r="P2912" t="str">
            <v>Current</v>
          </cell>
        </row>
        <row r="2913">
          <cell r="B2913">
            <v>42317</v>
          </cell>
          <cell r="C2913">
            <v>14</v>
          </cell>
          <cell r="D2913" t="str">
            <v>ON</v>
          </cell>
          <cell r="E2913" t="str">
            <v>Refinance External</v>
          </cell>
          <cell r="F2913" t="str">
            <v>Fixed</v>
          </cell>
          <cell r="I2913">
            <v>23.81</v>
          </cell>
          <cell r="J2913">
            <v>15</v>
          </cell>
          <cell r="K2913" t="str">
            <v>Conv</v>
          </cell>
          <cell r="L2913">
            <v>334936.71000000002</v>
          </cell>
          <cell r="M2913" t="str">
            <v>Owner-Occupied</v>
          </cell>
          <cell r="N2913">
            <v>0</v>
          </cell>
          <cell r="O2913">
            <v>43831</v>
          </cell>
          <cell r="P2913" t="str">
            <v>Current</v>
          </cell>
        </row>
        <row r="2914">
          <cell r="B2914">
            <v>40938</v>
          </cell>
          <cell r="C2914">
            <v>60</v>
          </cell>
          <cell r="D2914" t="str">
            <v>AB</v>
          </cell>
          <cell r="E2914" t="str">
            <v>Purchase</v>
          </cell>
          <cell r="F2914" t="str">
            <v>Fixed</v>
          </cell>
          <cell r="I2914">
            <v>37.6</v>
          </cell>
          <cell r="J2914">
            <v>25.5</v>
          </cell>
          <cell r="K2914" t="str">
            <v>HiRatio</v>
          </cell>
          <cell r="L2914">
            <v>0</v>
          </cell>
          <cell r="M2914" t="str">
            <v>Owner-Occupied</v>
          </cell>
          <cell r="N2914">
            <v>4</v>
          </cell>
          <cell r="O2914">
            <v>42249</v>
          </cell>
          <cell r="P2914" t="str">
            <v>Current</v>
          </cell>
        </row>
        <row r="2915">
          <cell r="B2915">
            <v>41278</v>
          </cell>
          <cell r="C2915">
            <v>48</v>
          </cell>
          <cell r="D2915" t="str">
            <v>ON</v>
          </cell>
          <cell r="E2915" t="str">
            <v>Purchase</v>
          </cell>
          <cell r="F2915" t="str">
            <v>Fixed</v>
          </cell>
          <cell r="I2915">
            <v>39.869999999999997</v>
          </cell>
          <cell r="J2915">
            <v>24.95</v>
          </cell>
          <cell r="K2915" t="str">
            <v>HiRatio</v>
          </cell>
          <cell r="L2915">
            <v>0</v>
          </cell>
          <cell r="M2915" t="str">
            <v>Owner-Occupied</v>
          </cell>
          <cell r="N2915">
            <v>4</v>
          </cell>
          <cell r="O2915">
            <v>41947</v>
          </cell>
          <cell r="P2915" t="str">
            <v>Current</v>
          </cell>
        </row>
        <row r="2916">
          <cell r="B2916">
            <v>41684</v>
          </cell>
          <cell r="C2916">
            <v>35</v>
          </cell>
          <cell r="D2916" t="str">
            <v>AB</v>
          </cell>
          <cell r="E2916" t="str">
            <v>Purchase</v>
          </cell>
          <cell r="F2916" t="str">
            <v>Fixed</v>
          </cell>
          <cell r="I2916">
            <v>36.31</v>
          </cell>
          <cell r="J2916">
            <v>33.04</v>
          </cell>
          <cell r="K2916" t="str">
            <v>Conv</v>
          </cell>
          <cell r="L2916">
            <v>250434.57</v>
          </cell>
          <cell r="M2916" t="str">
            <v>Owner-Occupied</v>
          </cell>
          <cell r="N2916">
            <v>0</v>
          </cell>
          <cell r="O2916">
            <v>43831</v>
          </cell>
          <cell r="P2916" t="str">
            <v>Current</v>
          </cell>
        </row>
        <row r="2917">
          <cell r="B2917">
            <v>41696</v>
          </cell>
          <cell r="C2917">
            <v>35</v>
          </cell>
          <cell r="D2917" t="str">
            <v>AB</v>
          </cell>
          <cell r="E2917" t="str">
            <v>Purchase</v>
          </cell>
          <cell r="F2917" t="str">
            <v>Fixed</v>
          </cell>
          <cell r="I2917">
            <v>41.13</v>
          </cell>
          <cell r="J2917">
            <v>18.11</v>
          </cell>
          <cell r="K2917" t="str">
            <v>HiRatio</v>
          </cell>
          <cell r="L2917">
            <v>548543.17000000004</v>
          </cell>
          <cell r="M2917" t="str">
            <v>Owner-Occupied</v>
          </cell>
          <cell r="N2917">
            <v>0</v>
          </cell>
          <cell r="O2917">
            <v>43831</v>
          </cell>
          <cell r="P2917" t="str">
            <v>Current</v>
          </cell>
        </row>
        <row r="2918">
          <cell r="B2918">
            <v>41506</v>
          </cell>
          <cell r="C2918">
            <v>41</v>
          </cell>
          <cell r="D2918" t="str">
            <v>ON</v>
          </cell>
          <cell r="E2918" t="str">
            <v>Refinance External</v>
          </cell>
          <cell r="F2918" t="str">
            <v>ARM</v>
          </cell>
          <cell r="I2918">
            <v>34.03</v>
          </cell>
          <cell r="J2918">
            <v>16.309999999999999</v>
          </cell>
          <cell r="K2918" t="str">
            <v>Conv</v>
          </cell>
          <cell r="L2918">
            <v>207721.45</v>
          </cell>
          <cell r="M2918" t="str">
            <v>Owner-Occupied</v>
          </cell>
          <cell r="N2918">
            <v>0</v>
          </cell>
          <cell r="O2918">
            <v>43831</v>
          </cell>
          <cell r="P2918" t="str">
            <v>Current</v>
          </cell>
        </row>
        <row r="2919">
          <cell r="B2919">
            <v>41512</v>
          </cell>
          <cell r="C2919">
            <v>41</v>
          </cell>
          <cell r="D2919" t="str">
            <v>ON</v>
          </cell>
          <cell r="E2919" t="str">
            <v>Refinance External</v>
          </cell>
          <cell r="F2919" t="str">
            <v>Fixed</v>
          </cell>
          <cell r="I2919">
            <v>43.33</v>
          </cell>
          <cell r="J2919">
            <v>36.58</v>
          </cell>
          <cell r="K2919" t="str">
            <v>Conv</v>
          </cell>
          <cell r="L2919">
            <v>0</v>
          </cell>
          <cell r="M2919" t="str">
            <v>Owner-Occupied</v>
          </cell>
          <cell r="N2919">
            <v>4</v>
          </cell>
          <cell r="O2919">
            <v>42720</v>
          </cell>
          <cell r="P2919" t="str">
            <v>Current</v>
          </cell>
        </row>
        <row r="2920">
          <cell r="B2920">
            <v>41621</v>
          </cell>
          <cell r="C2920">
            <v>37</v>
          </cell>
          <cell r="D2920" t="str">
            <v>ON</v>
          </cell>
          <cell r="E2920" t="str">
            <v>Purchase with Improvements</v>
          </cell>
          <cell r="F2920" t="str">
            <v>Fixed</v>
          </cell>
          <cell r="I2920">
            <v>38.21</v>
          </cell>
          <cell r="J2920">
            <v>37.65</v>
          </cell>
          <cell r="K2920" t="str">
            <v>HiRatio</v>
          </cell>
          <cell r="L2920">
            <v>368735.16</v>
          </cell>
          <cell r="M2920" t="str">
            <v>Owner-Occupied</v>
          </cell>
          <cell r="N2920">
            <v>0</v>
          </cell>
          <cell r="O2920">
            <v>43831</v>
          </cell>
          <cell r="P2920" t="str">
            <v>Current</v>
          </cell>
        </row>
        <row r="2921">
          <cell r="B2921">
            <v>42580</v>
          </cell>
          <cell r="C2921">
            <v>6</v>
          </cell>
          <cell r="D2921" t="str">
            <v>ON</v>
          </cell>
          <cell r="E2921" t="str">
            <v>Purchase</v>
          </cell>
          <cell r="F2921" t="str">
            <v>Fixed</v>
          </cell>
          <cell r="I2921">
            <v>20.95</v>
          </cell>
          <cell r="J2921">
            <v>19.649999999999999</v>
          </cell>
          <cell r="K2921" t="str">
            <v>HiRatio</v>
          </cell>
          <cell r="L2921">
            <v>285983.74</v>
          </cell>
          <cell r="M2921" t="str">
            <v>Owner-Occupied</v>
          </cell>
          <cell r="N2921">
            <v>0</v>
          </cell>
          <cell r="O2921">
            <v>43831</v>
          </cell>
          <cell r="P2921" t="str">
            <v>Current</v>
          </cell>
        </row>
        <row r="2922">
          <cell r="B2922">
            <v>40550</v>
          </cell>
          <cell r="C2922">
            <v>72</v>
          </cell>
          <cell r="D2922" t="str">
            <v>ON</v>
          </cell>
          <cell r="E2922" t="str">
            <v>Purchase</v>
          </cell>
          <cell r="F2922" t="str">
            <v>Fixed</v>
          </cell>
          <cell r="I2922">
            <v>38.6</v>
          </cell>
          <cell r="J2922">
            <v>27.17</v>
          </cell>
          <cell r="K2922" t="str">
            <v>HiRatio</v>
          </cell>
          <cell r="L2922">
            <v>0</v>
          </cell>
          <cell r="M2922" t="str">
            <v>Owner-Occupied</v>
          </cell>
          <cell r="N2922">
            <v>4</v>
          </cell>
          <cell r="O2922">
            <v>40981</v>
          </cell>
          <cell r="P2922" t="str">
            <v>Current</v>
          </cell>
        </row>
        <row r="2923">
          <cell r="B2923">
            <v>41122</v>
          </cell>
          <cell r="C2923">
            <v>53</v>
          </cell>
          <cell r="D2923" t="str">
            <v>AB</v>
          </cell>
          <cell r="E2923" t="str">
            <v>Purchase</v>
          </cell>
          <cell r="F2923" t="str">
            <v>Fixed</v>
          </cell>
          <cell r="I2923">
            <v>31.47</v>
          </cell>
          <cell r="J2923">
            <v>30.42</v>
          </cell>
          <cell r="K2923" t="str">
            <v>HiRatio</v>
          </cell>
          <cell r="L2923">
            <v>0</v>
          </cell>
          <cell r="M2923" t="str">
            <v>Owner-Occupied</v>
          </cell>
          <cell r="N2923">
            <v>4</v>
          </cell>
          <cell r="O2923">
            <v>41828</v>
          </cell>
          <cell r="P2923" t="str">
            <v>Current</v>
          </cell>
        </row>
        <row r="2924">
          <cell r="B2924">
            <v>42453</v>
          </cell>
          <cell r="C2924">
            <v>10</v>
          </cell>
          <cell r="D2924" t="str">
            <v>BC</v>
          </cell>
          <cell r="E2924" t="str">
            <v>Refinance External</v>
          </cell>
          <cell r="F2924" t="str">
            <v>ARM</v>
          </cell>
          <cell r="I2924">
            <v>34.14</v>
          </cell>
          <cell r="J2924">
            <v>20.91</v>
          </cell>
          <cell r="K2924" t="str">
            <v>Conv</v>
          </cell>
          <cell r="L2924">
            <v>372227.06</v>
          </cell>
          <cell r="M2924" t="str">
            <v>Owner-Occupied</v>
          </cell>
          <cell r="N2924">
            <v>0</v>
          </cell>
          <cell r="O2924">
            <v>43831</v>
          </cell>
          <cell r="P2924" t="str">
            <v>Current</v>
          </cell>
        </row>
        <row r="2925">
          <cell r="B2925">
            <v>41754</v>
          </cell>
          <cell r="C2925">
            <v>33</v>
          </cell>
          <cell r="D2925" t="str">
            <v>ON</v>
          </cell>
          <cell r="E2925" t="str">
            <v>Purchase</v>
          </cell>
          <cell r="F2925" t="str">
            <v>Fixed</v>
          </cell>
          <cell r="I2925">
            <v>40.01</v>
          </cell>
          <cell r="J2925">
            <v>33.700000000000003</v>
          </cell>
          <cell r="K2925" t="str">
            <v>HiRatio</v>
          </cell>
          <cell r="L2925">
            <v>353924.72</v>
          </cell>
          <cell r="M2925" t="str">
            <v>Owner-Occupied</v>
          </cell>
          <cell r="N2925">
            <v>0</v>
          </cell>
          <cell r="O2925">
            <v>43831</v>
          </cell>
          <cell r="P2925" t="str">
            <v>Current</v>
          </cell>
        </row>
        <row r="2926">
          <cell r="B2926">
            <v>42261</v>
          </cell>
          <cell r="C2926">
            <v>16</v>
          </cell>
          <cell r="D2926" t="str">
            <v>AB</v>
          </cell>
          <cell r="E2926" t="str">
            <v>Refinance External</v>
          </cell>
          <cell r="F2926" t="str">
            <v>Fixed</v>
          </cell>
          <cell r="I2926">
            <v>36.78</v>
          </cell>
          <cell r="J2926">
            <v>36.57</v>
          </cell>
          <cell r="K2926" t="str">
            <v>Conv</v>
          </cell>
          <cell r="L2926">
            <v>159936.28</v>
          </cell>
          <cell r="M2926" t="str">
            <v>Owner-Occupied</v>
          </cell>
          <cell r="N2926">
            <v>0</v>
          </cell>
          <cell r="O2926">
            <v>43831</v>
          </cell>
          <cell r="P2926" t="str">
            <v>Current</v>
          </cell>
        </row>
        <row r="2927">
          <cell r="B2927">
            <v>40633</v>
          </cell>
          <cell r="C2927">
            <v>70</v>
          </cell>
          <cell r="D2927" t="str">
            <v>ON</v>
          </cell>
          <cell r="E2927" t="str">
            <v>Purchase</v>
          </cell>
          <cell r="F2927" t="str">
            <v>ARM</v>
          </cell>
          <cell r="I2927">
            <v>32.590000000000003</v>
          </cell>
          <cell r="J2927">
            <v>32.29</v>
          </cell>
          <cell r="K2927" t="str">
            <v>HiRatio</v>
          </cell>
          <cell r="L2927">
            <v>250178.69</v>
          </cell>
          <cell r="M2927" t="str">
            <v>Owner-Occupied</v>
          </cell>
          <cell r="N2927">
            <v>0</v>
          </cell>
          <cell r="O2927">
            <v>43831</v>
          </cell>
          <cell r="P2927" t="str">
            <v>Current</v>
          </cell>
        </row>
        <row r="2928">
          <cell r="B2928">
            <v>41001</v>
          </cell>
          <cell r="C2928">
            <v>57</v>
          </cell>
          <cell r="D2928" t="str">
            <v>ON</v>
          </cell>
          <cell r="E2928" t="str">
            <v>Purchase</v>
          </cell>
          <cell r="F2928" t="str">
            <v>Fixed</v>
          </cell>
          <cell r="I2928">
            <v>42.53</v>
          </cell>
          <cell r="J2928">
            <v>42.53</v>
          </cell>
          <cell r="K2928" t="str">
            <v>HiRatio</v>
          </cell>
          <cell r="L2928">
            <v>203999.79</v>
          </cell>
          <cell r="M2928" t="str">
            <v>Owner-Occupied</v>
          </cell>
          <cell r="N2928">
            <v>0</v>
          </cell>
          <cell r="O2928">
            <v>43831</v>
          </cell>
          <cell r="P2928" t="str">
            <v>Current</v>
          </cell>
        </row>
        <row r="2929">
          <cell r="B2929">
            <v>40899</v>
          </cell>
          <cell r="C2929">
            <v>61</v>
          </cell>
          <cell r="D2929" t="str">
            <v>ON</v>
          </cell>
          <cell r="E2929" t="str">
            <v>Purchase</v>
          </cell>
          <cell r="F2929" t="str">
            <v>Fixed</v>
          </cell>
          <cell r="I2929">
            <v>32.659999999999997</v>
          </cell>
          <cell r="J2929">
            <v>15.07</v>
          </cell>
          <cell r="K2929" t="str">
            <v>HiRatio</v>
          </cell>
          <cell r="L2929">
            <v>0</v>
          </cell>
          <cell r="M2929" t="str">
            <v>Owner-Occupied</v>
          </cell>
          <cell r="N2929">
            <v>4</v>
          </cell>
          <cell r="O2929">
            <v>42723</v>
          </cell>
          <cell r="P2929" t="str">
            <v>Current</v>
          </cell>
        </row>
        <row r="2930">
          <cell r="B2930">
            <v>40343</v>
          </cell>
          <cell r="C2930">
            <v>79</v>
          </cell>
          <cell r="D2930" t="str">
            <v>ON</v>
          </cell>
          <cell r="E2930" t="str">
            <v>Refinance External</v>
          </cell>
          <cell r="F2930" t="str">
            <v>Fixed</v>
          </cell>
          <cell r="I2930">
            <v>32.92</v>
          </cell>
          <cell r="J2930">
            <v>7.03</v>
          </cell>
          <cell r="K2930" t="str">
            <v>Conv</v>
          </cell>
          <cell r="L2930">
            <v>153539.49</v>
          </cell>
          <cell r="M2930" t="str">
            <v>Rental</v>
          </cell>
          <cell r="N2930">
            <v>0</v>
          </cell>
          <cell r="O2930">
            <v>43831</v>
          </cell>
          <cell r="P2930" t="str">
            <v>Current</v>
          </cell>
        </row>
        <row r="2931">
          <cell r="B2931">
            <v>42069</v>
          </cell>
          <cell r="C2931">
            <v>22</v>
          </cell>
          <cell r="D2931" t="str">
            <v>ON</v>
          </cell>
          <cell r="E2931" t="str">
            <v>Refinance External</v>
          </cell>
          <cell r="F2931" t="str">
            <v>ARM</v>
          </cell>
          <cell r="I2931">
            <v>27</v>
          </cell>
          <cell r="J2931">
            <v>25.05</v>
          </cell>
          <cell r="K2931" t="str">
            <v>Conv</v>
          </cell>
          <cell r="L2931">
            <v>139714.39000000001</v>
          </cell>
          <cell r="M2931" t="str">
            <v>Owner-Occupied</v>
          </cell>
          <cell r="N2931">
            <v>0</v>
          </cell>
          <cell r="O2931">
            <v>43831</v>
          </cell>
          <cell r="P2931" t="str">
            <v>Current</v>
          </cell>
        </row>
        <row r="2932">
          <cell r="B2932">
            <v>41332</v>
          </cell>
          <cell r="C2932">
            <v>47</v>
          </cell>
          <cell r="D2932" t="str">
            <v>ON</v>
          </cell>
          <cell r="E2932" t="str">
            <v>Refinance External</v>
          </cell>
          <cell r="F2932" t="str">
            <v>Fixed</v>
          </cell>
          <cell r="I2932">
            <v>23.66</v>
          </cell>
          <cell r="J2932">
            <v>22.63</v>
          </cell>
          <cell r="K2932" t="str">
            <v>Conv</v>
          </cell>
          <cell r="L2932">
            <v>258282.81</v>
          </cell>
          <cell r="M2932" t="str">
            <v>Owner-Occupied</v>
          </cell>
          <cell r="N2932">
            <v>0</v>
          </cell>
          <cell r="O2932">
            <v>43831</v>
          </cell>
          <cell r="P2932" t="str">
            <v>Current</v>
          </cell>
        </row>
        <row r="2933">
          <cell r="B2933">
            <v>42339</v>
          </cell>
          <cell r="C2933">
            <v>13</v>
          </cell>
          <cell r="D2933" t="str">
            <v>BC</v>
          </cell>
          <cell r="E2933" t="str">
            <v>Transfer</v>
          </cell>
          <cell r="F2933" t="str">
            <v>ARM</v>
          </cell>
          <cell r="I2933">
            <v>15.78</v>
          </cell>
          <cell r="J2933">
            <v>15.04</v>
          </cell>
          <cell r="K2933" t="str">
            <v>Conv</v>
          </cell>
          <cell r="L2933">
            <v>273641.19</v>
          </cell>
          <cell r="M2933" t="str">
            <v>Owner-Occupied</v>
          </cell>
          <cell r="N2933">
            <v>0</v>
          </cell>
          <cell r="O2933">
            <v>43831</v>
          </cell>
          <cell r="P2933" t="str">
            <v>Current</v>
          </cell>
        </row>
        <row r="2934">
          <cell r="B2934">
            <v>40624</v>
          </cell>
          <cell r="C2934">
            <v>70</v>
          </cell>
          <cell r="D2934" t="str">
            <v>ON</v>
          </cell>
          <cell r="E2934" t="str">
            <v>Refinance External</v>
          </cell>
          <cell r="F2934" t="str">
            <v>ARM</v>
          </cell>
          <cell r="I2934">
            <v>18.47</v>
          </cell>
          <cell r="J2934">
            <v>12.32</v>
          </cell>
          <cell r="K2934" t="str">
            <v>HiRatio</v>
          </cell>
          <cell r="L2934">
            <v>0</v>
          </cell>
          <cell r="M2934" t="str">
            <v>Owner-Occupied</v>
          </cell>
          <cell r="N2934">
            <v>4</v>
          </cell>
          <cell r="O2934">
            <v>42158</v>
          </cell>
          <cell r="P2934" t="str">
            <v>Current</v>
          </cell>
        </row>
        <row r="2935">
          <cell r="B2935">
            <v>41047</v>
          </cell>
          <cell r="C2935">
            <v>56</v>
          </cell>
          <cell r="D2935" t="str">
            <v>ON</v>
          </cell>
          <cell r="E2935" t="str">
            <v>Purchase</v>
          </cell>
          <cell r="F2935" t="str">
            <v>Fixed</v>
          </cell>
          <cell r="I2935">
            <v>42.91</v>
          </cell>
          <cell r="J2935">
            <v>30.13</v>
          </cell>
          <cell r="K2935" t="str">
            <v>HiRatio</v>
          </cell>
          <cell r="L2935">
            <v>0</v>
          </cell>
          <cell r="M2935" t="str">
            <v>Owner-Occupied</v>
          </cell>
          <cell r="N2935">
            <v>4</v>
          </cell>
          <cell r="O2935">
            <v>42744</v>
          </cell>
          <cell r="P2935" t="str">
            <v>Current</v>
          </cell>
        </row>
        <row r="2936">
          <cell r="B2936">
            <v>42093</v>
          </cell>
          <cell r="C2936">
            <v>22</v>
          </cell>
          <cell r="D2936" t="str">
            <v>NS</v>
          </cell>
          <cell r="E2936" t="str">
            <v>Refinance External</v>
          </cell>
          <cell r="F2936" t="str">
            <v>Fixed</v>
          </cell>
          <cell r="I2936">
            <v>27</v>
          </cell>
          <cell r="J2936">
            <v>14.68</v>
          </cell>
          <cell r="K2936" t="str">
            <v>Conv</v>
          </cell>
          <cell r="L2936">
            <v>187680.59</v>
          </cell>
          <cell r="M2936" t="str">
            <v>Owner-Occupied</v>
          </cell>
          <cell r="N2936">
            <v>0</v>
          </cell>
          <cell r="O2936">
            <v>43831</v>
          </cell>
          <cell r="P2936" t="str">
            <v>Current</v>
          </cell>
        </row>
        <row r="2937">
          <cell r="B2937">
            <v>40764</v>
          </cell>
          <cell r="C2937">
            <v>65</v>
          </cell>
          <cell r="D2937" t="str">
            <v>ON</v>
          </cell>
          <cell r="E2937" t="str">
            <v>Purchase with Improvements</v>
          </cell>
          <cell r="F2937" t="str">
            <v>Fixed</v>
          </cell>
          <cell r="I2937">
            <v>39.5</v>
          </cell>
          <cell r="J2937">
            <v>21.65</v>
          </cell>
          <cell r="K2937" t="str">
            <v>HiRatio</v>
          </cell>
          <cell r="L2937">
            <v>0</v>
          </cell>
          <cell r="M2937" t="str">
            <v>Owner-Occupied</v>
          </cell>
          <cell r="N2937">
            <v>4</v>
          </cell>
          <cell r="O2937">
            <v>41782</v>
          </cell>
          <cell r="P2937" t="str">
            <v>Current</v>
          </cell>
        </row>
        <row r="2938">
          <cell r="B2938">
            <v>40752</v>
          </cell>
          <cell r="C2938">
            <v>66</v>
          </cell>
          <cell r="D2938" t="str">
            <v>ON</v>
          </cell>
          <cell r="E2938" t="str">
            <v>Refinance External</v>
          </cell>
          <cell r="F2938" t="str">
            <v>Fixed</v>
          </cell>
          <cell r="I2938">
            <v>43.53</v>
          </cell>
          <cell r="J2938">
            <v>33.729999999999997</v>
          </cell>
          <cell r="K2938" t="str">
            <v>Conv</v>
          </cell>
          <cell r="L2938">
            <v>286680.07</v>
          </cell>
          <cell r="M2938" t="str">
            <v>Owner-Occupied</v>
          </cell>
          <cell r="N2938">
            <v>0</v>
          </cell>
          <cell r="O2938">
            <v>43831</v>
          </cell>
          <cell r="P2938" t="str">
            <v>Current</v>
          </cell>
        </row>
        <row r="2939">
          <cell r="B2939">
            <v>42053</v>
          </cell>
          <cell r="C2939">
            <v>23</v>
          </cell>
          <cell r="D2939" t="str">
            <v>BC</v>
          </cell>
          <cell r="E2939" t="str">
            <v>Transfer</v>
          </cell>
          <cell r="F2939" t="str">
            <v>ARM</v>
          </cell>
          <cell r="I2939">
            <v>32.43</v>
          </cell>
          <cell r="J2939">
            <v>19.07</v>
          </cell>
          <cell r="K2939" t="str">
            <v>HiRatio</v>
          </cell>
          <cell r="L2939">
            <v>190336.04</v>
          </cell>
          <cell r="M2939" t="str">
            <v>Owner-Occupied</v>
          </cell>
          <cell r="N2939">
            <v>0</v>
          </cell>
          <cell r="O2939">
            <v>43831</v>
          </cell>
          <cell r="P2939" t="str">
            <v>Current</v>
          </cell>
        </row>
        <row r="2940">
          <cell r="B2940">
            <v>41907</v>
          </cell>
          <cell r="C2940">
            <v>28</v>
          </cell>
          <cell r="D2940" t="str">
            <v>ON</v>
          </cell>
          <cell r="E2940" t="str">
            <v>Purchase with Improvements</v>
          </cell>
          <cell r="F2940" t="str">
            <v>ARM</v>
          </cell>
          <cell r="I2940">
            <v>35.630000000000003</v>
          </cell>
          <cell r="J2940">
            <v>24.94</v>
          </cell>
          <cell r="K2940" t="str">
            <v>HiRatio</v>
          </cell>
          <cell r="L2940">
            <v>0</v>
          </cell>
          <cell r="M2940" t="str">
            <v>Owner-Occupied</v>
          </cell>
          <cell r="N2940">
            <v>4</v>
          </cell>
          <cell r="O2940">
            <v>42744</v>
          </cell>
          <cell r="P2940" t="str">
            <v>Current</v>
          </cell>
        </row>
        <row r="2941">
          <cell r="B2941">
            <v>40802</v>
          </cell>
          <cell r="C2941">
            <v>64</v>
          </cell>
          <cell r="D2941" t="str">
            <v>AB</v>
          </cell>
          <cell r="E2941" t="str">
            <v>Purchase</v>
          </cell>
          <cell r="F2941" t="str">
            <v>Fixed</v>
          </cell>
          <cell r="I2941">
            <v>39.33</v>
          </cell>
          <cell r="J2941">
            <v>28.81</v>
          </cell>
          <cell r="K2941" t="str">
            <v>HiRatio</v>
          </cell>
          <cell r="L2941">
            <v>0</v>
          </cell>
          <cell r="M2941" t="str">
            <v>Owner-Occupied</v>
          </cell>
          <cell r="N2941">
            <v>4</v>
          </cell>
          <cell r="O2941">
            <v>42321</v>
          </cell>
          <cell r="P2941" t="str">
            <v>Current</v>
          </cell>
        </row>
        <row r="2942">
          <cell r="B2942">
            <v>40378</v>
          </cell>
          <cell r="C2942">
            <v>78</v>
          </cell>
          <cell r="D2942" t="str">
            <v>ON</v>
          </cell>
          <cell r="E2942" t="str">
            <v>Purchase</v>
          </cell>
          <cell r="F2942" t="str">
            <v>Fixed</v>
          </cell>
          <cell r="I2942">
            <v>40.44</v>
          </cell>
          <cell r="J2942">
            <v>19.47</v>
          </cell>
          <cell r="K2942" t="str">
            <v>HiRatio</v>
          </cell>
          <cell r="L2942">
            <v>0</v>
          </cell>
          <cell r="M2942" t="str">
            <v>Owner-Occupied</v>
          </cell>
          <cell r="N2942">
            <v>4</v>
          </cell>
          <cell r="O2942">
            <v>41481</v>
          </cell>
          <cell r="P2942" t="str">
            <v>Current</v>
          </cell>
        </row>
        <row r="2943">
          <cell r="B2943">
            <v>40417</v>
          </cell>
          <cell r="C2943">
            <v>77</v>
          </cell>
          <cell r="D2943" t="str">
            <v>AB</v>
          </cell>
          <cell r="E2943" t="str">
            <v>Refinance External</v>
          </cell>
          <cell r="F2943" t="str">
            <v>Fixed</v>
          </cell>
          <cell r="I2943">
            <v>31.56</v>
          </cell>
          <cell r="J2943">
            <v>20.440000000000001</v>
          </cell>
          <cell r="K2943" t="str">
            <v>HiRatio</v>
          </cell>
          <cell r="L2943">
            <v>355871.11</v>
          </cell>
          <cell r="M2943" t="str">
            <v>Owner-Occupied</v>
          </cell>
          <cell r="N2943">
            <v>0</v>
          </cell>
          <cell r="O2943">
            <v>43831</v>
          </cell>
          <cell r="P2943" t="str">
            <v>Current</v>
          </cell>
        </row>
        <row r="2944">
          <cell r="B2944">
            <v>40497</v>
          </cell>
          <cell r="C2944">
            <v>74</v>
          </cell>
          <cell r="D2944" t="str">
            <v>ON</v>
          </cell>
          <cell r="E2944" t="str">
            <v>Purchase</v>
          </cell>
          <cell r="F2944" t="str">
            <v>ARM</v>
          </cell>
          <cell r="I2944">
            <v>28.97</v>
          </cell>
          <cell r="J2944">
            <v>6.21</v>
          </cell>
          <cell r="K2944" t="str">
            <v>Conv</v>
          </cell>
          <cell r="L2944">
            <v>0</v>
          </cell>
          <cell r="M2944" t="str">
            <v>Rental</v>
          </cell>
          <cell r="N2944">
            <v>4</v>
          </cell>
          <cell r="O2944">
            <v>41396</v>
          </cell>
          <cell r="P2944" t="str">
            <v>Current</v>
          </cell>
        </row>
        <row r="2945">
          <cell r="B2945">
            <v>40862</v>
          </cell>
          <cell r="C2945">
            <v>62</v>
          </cell>
          <cell r="D2945" t="str">
            <v>ON</v>
          </cell>
          <cell r="E2945" t="str">
            <v>Refinance External</v>
          </cell>
          <cell r="F2945" t="str">
            <v>ARM</v>
          </cell>
          <cell r="I2945">
            <v>37.090000000000003</v>
          </cell>
          <cell r="J2945">
            <v>29.25</v>
          </cell>
          <cell r="K2945" t="str">
            <v>Conv</v>
          </cell>
          <cell r="L2945">
            <v>0</v>
          </cell>
          <cell r="M2945" t="str">
            <v>Owner-Occupied</v>
          </cell>
          <cell r="N2945">
            <v>4</v>
          </cell>
          <cell r="O2945">
            <v>41863</v>
          </cell>
          <cell r="P2945" t="str">
            <v>Current</v>
          </cell>
        </row>
        <row r="2946">
          <cell r="B2946">
            <v>41134</v>
          </cell>
          <cell r="C2946">
            <v>53</v>
          </cell>
          <cell r="D2946" t="str">
            <v>ON</v>
          </cell>
          <cell r="E2946" t="str">
            <v>Refinance External</v>
          </cell>
          <cell r="F2946" t="str">
            <v>Fixed</v>
          </cell>
          <cell r="I2946">
            <v>27.96</v>
          </cell>
          <cell r="J2946">
            <v>20.5</v>
          </cell>
          <cell r="K2946" t="str">
            <v>HiRatio</v>
          </cell>
          <cell r="L2946">
            <v>0</v>
          </cell>
          <cell r="M2946" t="str">
            <v>Owner-Occupied</v>
          </cell>
          <cell r="N2946">
            <v>4</v>
          </cell>
          <cell r="O2946">
            <v>42464</v>
          </cell>
          <cell r="P2946" t="str">
            <v>Current</v>
          </cell>
        </row>
        <row r="2947">
          <cell r="B2947">
            <v>41051</v>
          </cell>
          <cell r="C2947">
            <v>56</v>
          </cell>
          <cell r="D2947" t="str">
            <v>AB</v>
          </cell>
          <cell r="E2947" t="str">
            <v>Transfer</v>
          </cell>
          <cell r="F2947" t="str">
            <v>Fixed</v>
          </cell>
          <cell r="I2947">
            <v>41.81</v>
          </cell>
          <cell r="J2947">
            <v>34.67</v>
          </cell>
          <cell r="K2947" t="str">
            <v>Conv</v>
          </cell>
          <cell r="L2947">
            <v>111089.94</v>
          </cell>
          <cell r="M2947" t="str">
            <v>Owner-Occupied</v>
          </cell>
          <cell r="N2947">
            <v>0</v>
          </cell>
          <cell r="O2947">
            <v>43831</v>
          </cell>
          <cell r="P2947" t="str">
            <v>Current</v>
          </cell>
        </row>
        <row r="2948">
          <cell r="B2948">
            <v>41912</v>
          </cell>
          <cell r="C2948">
            <v>28</v>
          </cell>
          <cell r="D2948" t="str">
            <v>ON</v>
          </cell>
          <cell r="E2948" t="str">
            <v>Purchase</v>
          </cell>
          <cell r="F2948" t="str">
            <v>Fixed</v>
          </cell>
          <cell r="I2948">
            <v>39.049999999999997</v>
          </cell>
          <cell r="J2948">
            <v>26.57</v>
          </cell>
          <cell r="K2948" t="str">
            <v>HiRatio</v>
          </cell>
          <cell r="L2948">
            <v>0</v>
          </cell>
          <cell r="M2948" t="str">
            <v>Owner-Occupied</v>
          </cell>
          <cell r="N2948">
            <v>4</v>
          </cell>
          <cell r="O2948">
            <v>42647</v>
          </cell>
          <cell r="P2948" t="str">
            <v>Current</v>
          </cell>
        </row>
        <row r="2949">
          <cell r="B2949">
            <v>42300</v>
          </cell>
          <cell r="C2949">
            <v>15</v>
          </cell>
          <cell r="D2949" t="str">
            <v>ON</v>
          </cell>
          <cell r="E2949" t="str">
            <v>Purchase</v>
          </cell>
          <cell r="F2949" t="str">
            <v>ARM</v>
          </cell>
          <cell r="I2949">
            <v>29.76</v>
          </cell>
          <cell r="J2949">
            <v>16.45</v>
          </cell>
          <cell r="K2949" t="str">
            <v>HiRatio</v>
          </cell>
          <cell r="L2949">
            <v>241248.66</v>
          </cell>
          <cell r="M2949" t="str">
            <v>Second Home</v>
          </cell>
          <cell r="N2949">
            <v>0</v>
          </cell>
          <cell r="O2949">
            <v>43831</v>
          </cell>
          <cell r="P2949" t="str">
            <v>Current</v>
          </cell>
        </row>
        <row r="2950">
          <cell r="B2950">
            <v>42228</v>
          </cell>
          <cell r="C2950">
            <v>17</v>
          </cell>
          <cell r="D2950" t="str">
            <v>ON</v>
          </cell>
          <cell r="E2950" t="str">
            <v>Purchase</v>
          </cell>
          <cell r="F2950" t="str">
            <v>ARM</v>
          </cell>
          <cell r="I2950">
            <v>32.18</v>
          </cell>
          <cell r="J2950">
            <v>29.13</v>
          </cell>
          <cell r="K2950" t="str">
            <v>HiRatio</v>
          </cell>
          <cell r="L2950">
            <v>484222.13</v>
          </cell>
          <cell r="M2950" t="str">
            <v>Owner-Occupied</v>
          </cell>
          <cell r="N2950">
            <v>0</v>
          </cell>
          <cell r="O2950">
            <v>43831</v>
          </cell>
          <cell r="P2950" t="str">
            <v>Current</v>
          </cell>
        </row>
        <row r="2951">
          <cell r="B2951">
            <v>41683</v>
          </cell>
          <cell r="C2951">
            <v>35</v>
          </cell>
          <cell r="D2951" t="str">
            <v>BC</v>
          </cell>
          <cell r="E2951" t="str">
            <v>Transfer</v>
          </cell>
          <cell r="F2951" t="str">
            <v>ARM</v>
          </cell>
          <cell r="I2951">
            <v>26.22</v>
          </cell>
          <cell r="J2951">
            <v>25.58</v>
          </cell>
          <cell r="K2951" t="str">
            <v>Conv</v>
          </cell>
          <cell r="L2951">
            <v>99758.85</v>
          </cell>
          <cell r="M2951" t="str">
            <v>Owner-Occupied</v>
          </cell>
          <cell r="N2951">
            <v>0</v>
          </cell>
          <cell r="O2951">
            <v>43831</v>
          </cell>
          <cell r="P2951" t="str">
            <v>Current</v>
          </cell>
        </row>
        <row r="2952">
          <cell r="B2952">
            <v>42632</v>
          </cell>
          <cell r="C2952">
            <v>4</v>
          </cell>
          <cell r="D2952" t="str">
            <v>BC</v>
          </cell>
          <cell r="E2952" t="str">
            <v>Refinance External</v>
          </cell>
          <cell r="F2952" t="str">
            <v>Fixed</v>
          </cell>
          <cell r="I2952">
            <v>6.05</v>
          </cell>
          <cell r="J2952">
            <v>5.15</v>
          </cell>
          <cell r="K2952" t="str">
            <v>Conv</v>
          </cell>
          <cell r="L2952">
            <v>669840.22</v>
          </cell>
          <cell r="M2952" t="str">
            <v>Owner-Occupied</v>
          </cell>
          <cell r="N2952">
            <v>0</v>
          </cell>
          <cell r="O2952">
            <v>43831</v>
          </cell>
          <cell r="P2952" t="str">
            <v>Current</v>
          </cell>
        </row>
        <row r="2953">
          <cell r="B2953">
            <v>41984</v>
          </cell>
          <cell r="C2953">
            <v>25</v>
          </cell>
          <cell r="D2953" t="str">
            <v>AB</v>
          </cell>
          <cell r="E2953" t="str">
            <v>Purchase</v>
          </cell>
          <cell r="F2953" t="str">
            <v>Fixed</v>
          </cell>
          <cell r="I2953">
            <v>34.58</v>
          </cell>
          <cell r="J2953">
            <v>17.670000000000002</v>
          </cell>
          <cell r="K2953" t="str">
            <v>HiRatio</v>
          </cell>
          <cell r="L2953">
            <v>305267.57</v>
          </cell>
          <cell r="M2953" t="str">
            <v>Owner-Occupied</v>
          </cell>
          <cell r="N2953">
            <v>0</v>
          </cell>
          <cell r="O2953">
            <v>43831</v>
          </cell>
          <cell r="P2953" t="str">
            <v>Current</v>
          </cell>
        </row>
        <row r="2954">
          <cell r="B2954">
            <v>42416</v>
          </cell>
          <cell r="C2954">
            <v>11</v>
          </cell>
          <cell r="D2954" t="str">
            <v>ON</v>
          </cell>
          <cell r="E2954" t="str">
            <v>Refinance External</v>
          </cell>
          <cell r="F2954" t="str">
            <v>ARM</v>
          </cell>
          <cell r="I2954">
            <v>35.549999999999997</v>
          </cell>
          <cell r="J2954">
            <v>28.85</v>
          </cell>
          <cell r="K2954" t="str">
            <v>Conv</v>
          </cell>
          <cell r="L2954">
            <v>479311.03</v>
          </cell>
          <cell r="M2954" t="str">
            <v>Owner-Occupied</v>
          </cell>
          <cell r="N2954">
            <v>0</v>
          </cell>
          <cell r="O2954">
            <v>43831</v>
          </cell>
          <cell r="P2954" t="str">
            <v>Current</v>
          </cell>
        </row>
        <row r="2955">
          <cell r="B2955">
            <v>42762</v>
          </cell>
          <cell r="C2955">
            <v>0</v>
          </cell>
          <cell r="D2955" t="str">
            <v>ON</v>
          </cell>
          <cell r="E2955" t="str">
            <v>Purchase</v>
          </cell>
          <cell r="F2955" t="str">
            <v>Fixed</v>
          </cell>
          <cell r="I2955">
            <v>35.409999999999997</v>
          </cell>
          <cell r="J2955">
            <v>25.35</v>
          </cell>
          <cell r="K2955" t="str">
            <v>Conv</v>
          </cell>
          <cell r="L2955">
            <v>238000</v>
          </cell>
          <cell r="M2955" t="str">
            <v>Second Home</v>
          </cell>
          <cell r="N2955">
            <v>0</v>
          </cell>
          <cell r="O2955">
            <v>43831</v>
          </cell>
          <cell r="P2955" t="str">
            <v>Current</v>
          </cell>
        </row>
        <row r="2956">
          <cell r="B2956">
            <v>41759</v>
          </cell>
          <cell r="C2956">
            <v>33</v>
          </cell>
          <cell r="D2956" t="str">
            <v>BC</v>
          </cell>
          <cell r="E2956" t="str">
            <v>Purchase</v>
          </cell>
          <cell r="F2956" t="str">
            <v>ARM</v>
          </cell>
          <cell r="I2956">
            <v>23.68</v>
          </cell>
          <cell r="J2956">
            <v>19.309999999999999</v>
          </cell>
          <cell r="K2956" t="str">
            <v>HiRatio</v>
          </cell>
          <cell r="L2956">
            <v>232006.26</v>
          </cell>
          <cell r="M2956" t="str">
            <v>Owner-Occupied</v>
          </cell>
          <cell r="N2956">
            <v>0</v>
          </cell>
          <cell r="O2956">
            <v>43831</v>
          </cell>
          <cell r="P2956" t="str">
            <v>Current</v>
          </cell>
        </row>
        <row r="2957">
          <cell r="B2957">
            <v>42551</v>
          </cell>
          <cell r="C2957">
            <v>7</v>
          </cell>
          <cell r="D2957" t="str">
            <v>ON</v>
          </cell>
          <cell r="E2957" t="str">
            <v>Purchase</v>
          </cell>
          <cell r="F2957" t="str">
            <v>ARM</v>
          </cell>
          <cell r="I2957">
            <v>36.159999999999997</v>
          </cell>
          <cell r="J2957">
            <v>13.84</v>
          </cell>
          <cell r="K2957" t="str">
            <v>HiRatio</v>
          </cell>
          <cell r="L2957">
            <v>215710.94</v>
          </cell>
          <cell r="M2957" t="str">
            <v>Second Home</v>
          </cell>
          <cell r="N2957">
            <v>0</v>
          </cell>
          <cell r="O2957">
            <v>43831</v>
          </cell>
          <cell r="P2957" t="str">
            <v>Current</v>
          </cell>
        </row>
        <row r="2958">
          <cell r="B2958">
            <v>41780</v>
          </cell>
          <cell r="C2958">
            <v>32</v>
          </cell>
          <cell r="D2958" t="str">
            <v>ON</v>
          </cell>
          <cell r="E2958" t="str">
            <v>Purchase</v>
          </cell>
          <cell r="F2958" t="str">
            <v>ARM</v>
          </cell>
          <cell r="I2958">
            <v>30.83</v>
          </cell>
          <cell r="J2958">
            <v>29.84</v>
          </cell>
          <cell r="K2958" t="str">
            <v>HiRatio</v>
          </cell>
          <cell r="L2958">
            <v>595631.13</v>
          </cell>
          <cell r="M2958" t="str">
            <v>Owner-Occupied</v>
          </cell>
          <cell r="N2958">
            <v>0</v>
          </cell>
          <cell r="O2958">
            <v>43831</v>
          </cell>
          <cell r="P2958" t="str">
            <v>Current</v>
          </cell>
        </row>
        <row r="2959">
          <cell r="B2959">
            <v>42209</v>
          </cell>
          <cell r="C2959">
            <v>18</v>
          </cell>
          <cell r="D2959" t="str">
            <v>ON</v>
          </cell>
          <cell r="E2959" t="str">
            <v>Purchase</v>
          </cell>
          <cell r="F2959" t="str">
            <v>ARM</v>
          </cell>
          <cell r="I2959">
            <v>25.28</v>
          </cell>
          <cell r="J2959">
            <v>22.86</v>
          </cell>
          <cell r="K2959" t="str">
            <v>Conv</v>
          </cell>
          <cell r="L2959">
            <v>473542.38</v>
          </cell>
          <cell r="M2959" t="str">
            <v>Owner-Occupied</v>
          </cell>
          <cell r="N2959">
            <v>0</v>
          </cell>
          <cell r="O2959">
            <v>43831</v>
          </cell>
          <cell r="P2959" t="str">
            <v>Current</v>
          </cell>
        </row>
        <row r="2960">
          <cell r="B2960">
            <v>41453</v>
          </cell>
          <cell r="C2960">
            <v>43</v>
          </cell>
          <cell r="D2960" t="str">
            <v>AB</v>
          </cell>
          <cell r="E2960" t="str">
            <v>Transfer</v>
          </cell>
          <cell r="F2960" t="str">
            <v>Fixed</v>
          </cell>
          <cell r="I2960">
            <v>31.73</v>
          </cell>
          <cell r="J2960">
            <v>12.79</v>
          </cell>
          <cell r="K2960" t="str">
            <v>HiRatio</v>
          </cell>
          <cell r="L2960">
            <v>0</v>
          </cell>
          <cell r="M2960" t="str">
            <v>Owner-Occupied</v>
          </cell>
          <cell r="N2960">
            <v>4</v>
          </cell>
          <cell r="O2960">
            <v>41813</v>
          </cell>
          <cell r="P2960" t="str">
            <v>Current</v>
          </cell>
        </row>
        <row r="2961">
          <cell r="B2961">
            <v>40987</v>
          </cell>
          <cell r="C2961">
            <v>58</v>
          </cell>
          <cell r="D2961" t="str">
            <v>ON</v>
          </cell>
          <cell r="E2961" t="str">
            <v>Refinance External</v>
          </cell>
          <cell r="F2961" t="str">
            <v>Fixed</v>
          </cell>
          <cell r="I2961">
            <v>38.549999999999997</v>
          </cell>
          <cell r="J2961">
            <v>34.72</v>
          </cell>
          <cell r="K2961" t="str">
            <v>Conv</v>
          </cell>
          <cell r="L2961">
            <v>134460.89000000001</v>
          </cell>
          <cell r="M2961" t="str">
            <v>Owner-Occupied</v>
          </cell>
          <cell r="N2961">
            <v>0</v>
          </cell>
          <cell r="O2961">
            <v>43831</v>
          </cell>
          <cell r="P2961" t="str">
            <v>Current</v>
          </cell>
        </row>
        <row r="2962">
          <cell r="B2962">
            <v>42307</v>
          </cell>
          <cell r="C2962">
            <v>15</v>
          </cell>
          <cell r="D2962" t="str">
            <v>AB</v>
          </cell>
          <cell r="E2962" t="str">
            <v>Purchase</v>
          </cell>
          <cell r="F2962" t="str">
            <v>Fixed</v>
          </cell>
          <cell r="I2962">
            <v>41.71</v>
          </cell>
          <cell r="J2962">
            <v>20.170000000000002</v>
          </cell>
          <cell r="K2962" t="str">
            <v>HiRatio</v>
          </cell>
          <cell r="L2962">
            <v>170039.58</v>
          </cell>
          <cell r="M2962" t="str">
            <v>Owner-Occupied</v>
          </cell>
          <cell r="N2962">
            <v>0</v>
          </cell>
          <cell r="O2962">
            <v>43831</v>
          </cell>
          <cell r="P2962" t="str">
            <v>Current</v>
          </cell>
        </row>
        <row r="2963">
          <cell r="B2963">
            <v>42576</v>
          </cell>
          <cell r="C2963">
            <v>6</v>
          </cell>
          <cell r="D2963" t="str">
            <v>ON</v>
          </cell>
          <cell r="E2963" t="str">
            <v>Purchase</v>
          </cell>
          <cell r="F2963" t="str">
            <v>ARM</v>
          </cell>
          <cell r="I2963">
            <v>34.64</v>
          </cell>
          <cell r="J2963">
            <v>22.84</v>
          </cell>
          <cell r="K2963" t="str">
            <v>Conv</v>
          </cell>
          <cell r="L2963">
            <v>425863.8</v>
          </cell>
          <cell r="M2963" t="str">
            <v>Rental</v>
          </cell>
          <cell r="N2963">
            <v>0</v>
          </cell>
          <cell r="O2963">
            <v>43831</v>
          </cell>
          <cell r="P2963" t="str">
            <v>Current</v>
          </cell>
        </row>
        <row r="2964">
          <cell r="B2964">
            <v>40361</v>
          </cell>
          <cell r="C2964">
            <v>78</v>
          </cell>
          <cell r="D2964" t="str">
            <v>ON</v>
          </cell>
          <cell r="E2964" t="str">
            <v>Purchase</v>
          </cell>
          <cell r="F2964" t="str">
            <v>ARM</v>
          </cell>
          <cell r="I2964">
            <v>27.71</v>
          </cell>
          <cell r="J2964">
            <v>27.68</v>
          </cell>
          <cell r="K2964" t="str">
            <v>HiRatio</v>
          </cell>
          <cell r="L2964">
            <v>0</v>
          </cell>
          <cell r="M2964" t="str">
            <v>Owner-Occupied</v>
          </cell>
          <cell r="N2964">
            <v>4</v>
          </cell>
          <cell r="O2964">
            <v>41361</v>
          </cell>
          <cell r="P2964" t="str">
            <v>Current</v>
          </cell>
        </row>
        <row r="2965">
          <cell r="B2965">
            <v>41802</v>
          </cell>
          <cell r="C2965">
            <v>31</v>
          </cell>
          <cell r="D2965" t="str">
            <v>BC</v>
          </cell>
          <cell r="E2965" t="str">
            <v>Purchase</v>
          </cell>
          <cell r="F2965" t="str">
            <v>Fixed</v>
          </cell>
          <cell r="I2965">
            <v>40.35</v>
          </cell>
          <cell r="J2965">
            <v>19.04</v>
          </cell>
          <cell r="K2965" t="str">
            <v>HiRatio</v>
          </cell>
          <cell r="L2965">
            <v>227543.89</v>
          </cell>
          <cell r="M2965" t="str">
            <v>Owner-Occupied</v>
          </cell>
          <cell r="N2965">
            <v>0</v>
          </cell>
          <cell r="O2965">
            <v>43831</v>
          </cell>
          <cell r="P2965" t="str">
            <v>Current</v>
          </cell>
        </row>
        <row r="2966">
          <cell r="B2966">
            <v>42124</v>
          </cell>
          <cell r="C2966">
            <v>21</v>
          </cell>
          <cell r="D2966" t="str">
            <v>ON</v>
          </cell>
          <cell r="E2966" t="str">
            <v>Purchase</v>
          </cell>
          <cell r="F2966" t="str">
            <v>ARM</v>
          </cell>
          <cell r="I2966">
            <v>31.97</v>
          </cell>
          <cell r="J2966">
            <v>20.37</v>
          </cell>
          <cell r="K2966" t="str">
            <v>HiRatio</v>
          </cell>
          <cell r="L2966">
            <v>281087.32</v>
          </cell>
          <cell r="M2966" t="str">
            <v>Owner-Occupied</v>
          </cell>
          <cell r="N2966">
            <v>0</v>
          </cell>
          <cell r="O2966">
            <v>43831</v>
          </cell>
          <cell r="P2966" t="str">
            <v>Current</v>
          </cell>
        </row>
        <row r="2967">
          <cell r="B2967">
            <v>41947</v>
          </cell>
          <cell r="C2967">
            <v>26</v>
          </cell>
          <cell r="D2967" t="str">
            <v>ON</v>
          </cell>
          <cell r="E2967" t="str">
            <v>Refinance External</v>
          </cell>
          <cell r="F2967" t="str">
            <v>Fixed</v>
          </cell>
          <cell r="I2967">
            <v>41.79</v>
          </cell>
          <cell r="J2967">
            <v>18.399999999999999</v>
          </cell>
          <cell r="K2967" t="str">
            <v>Conv</v>
          </cell>
          <cell r="L2967">
            <v>246638.7</v>
          </cell>
          <cell r="M2967" t="str">
            <v>Owner-Occupied</v>
          </cell>
          <cell r="N2967">
            <v>0</v>
          </cell>
          <cell r="O2967">
            <v>43831</v>
          </cell>
          <cell r="P2967" t="str">
            <v>Current</v>
          </cell>
        </row>
        <row r="2968">
          <cell r="B2968">
            <v>42339</v>
          </cell>
          <cell r="C2968">
            <v>13</v>
          </cell>
          <cell r="D2968" t="str">
            <v>ON</v>
          </cell>
          <cell r="E2968" t="str">
            <v>Purchase</v>
          </cell>
          <cell r="F2968" t="str">
            <v>ARM</v>
          </cell>
          <cell r="I2968">
            <v>31.85</v>
          </cell>
          <cell r="J2968">
            <v>24.89</v>
          </cell>
          <cell r="K2968" t="str">
            <v>Conv</v>
          </cell>
          <cell r="L2968">
            <v>202721.78</v>
          </cell>
          <cell r="M2968" t="str">
            <v>Owner-Occupied</v>
          </cell>
          <cell r="N2968">
            <v>0</v>
          </cell>
          <cell r="O2968">
            <v>43831</v>
          </cell>
          <cell r="P2968" t="str">
            <v>Current</v>
          </cell>
        </row>
        <row r="2969">
          <cell r="B2969">
            <v>40844</v>
          </cell>
          <cell r="C2969">
            <v>63</v>
          </cell>
          <cell r="D2969" t="str">
            <v>ON</v>
          </cell>
          <cell r="E2969" t="str">
            <v>Purchase</v>
          </cell>
          <cell r="F2969" t="str">
            <v>Fixed</v>
          </cell>
          <cell r="I2969">
            <v>31.19</v>
          </cell>
          <cell r="J2969">
            <v>30.95</v>
          </cell>
          <cell r="K2969" t="str">
            <v>Conv</v>
          </cell>
          <cell r="L2969">
            <v>0</v>
          </cell>
          <cell r="M2969" t="str">
            <v>Owner-Occupied</v>
          </cell>
          <cell r="N2969">
            <v>4</v>
          </cell>
          <cell r="O2969">
            <v>42306</v>
          </cell>
          <cell r="P2969" t="str">
            <v>Current</v>
          </cell>
        </row>
        <row r="2970">
          <cell r="B2970">
            <v>41989</v>
          </cell>
          <cell r="C2970">
            <v>25</v>
          </cell>
          <cell r="D2970" t="str">
            <v>AB</v>
          </cell>
          <cell r="E2970" t="str">
            <v>Purchase</v>
          </cell>
          <cell r="F2970" t="str">
            <v>Fixed</v>
          </cell>
          <cell r="I2970">
            <v>43.45</v>
          </cell>
          <cell r="J2970">
            <v>34.479999999999997</v>
          </cell>
          <cell r="K2970" t="str">
            <v>HiRatio</v>
          </cell>
          <cell r="L2970">
            <v>291558.46999999997</v>
          </cell>
          <cell r="M2970" t="str">
            <v>Owner-Occupied</v>
          </cell>
          <cell r="N2970">
            <v>0</v>
          </cell>
          <cell r="O2970">
            <v>43831</v>
          </cell>
          <cell r="P2970" t="str">
            <v>Current</v>
          </cell>
        </row>
        <row r="2971">
          <cell r="B2971">
            <v>42474</v>
          </cell>
          <cell r="C2971">
            <v>9</v>
          </cell>
          <cell r="D2971" t="str">
            <v>ON</v>
          </cell>
          <cell r="E2971" t="str">
            <v>Transfer</v>
          </cell>
          <cell r="F2971" t="str">
            <v>Fixed</v>
          </cell>
          <cell r="I2971">
            <v>16.96</v>
          </cell>
          <cell r="J2971">
            <v>15.89</v>
          </cell>
          <cell r="K2971" t="str">
            <v>Conv</v>
          </cell>
          <cell r="L2971">
            <v>225412.74</v>
          </cell>
          <cell r="M2971" t="str">
            <v>Owner-Occupied</v>
          </cell>
          <cell r="N2971">
            <v>0</v>
          </cell>
          <cell r="O2971">
            <v>43831</v>
          </cell>
          <cell r="P2971" t="str">
            <v>Current</v>
          </cell>
        </row>
        <row r="2972">
          <cell r="B2972">
            <v>41652</v>
          </cell>
          <cell r="C2972">
            <v>36</v>
          </cell>
          <cell r="D2972" t="str">
            <v>ON</v>
          </cell>
          <cell r="E2972" t="str">
            <v>Refinance External</v>
          </cell>
          <cell r="F2972" t="str">
            <v>ARM</v>
          </cell>
          <cell r="I2972">
            <v>35</v>
          </cell>
          <cell r="J2972">
            <v>9.26</v>
          </cell>
          <cell r="K2972" t="str">
            <v>Conv</v>
          </cell>
          <cell r="L2972">
            <v>121747.81</v>
          </cell>
          <cell r="M2972" t="str">
            <v>Rental</v>
          </cell>
          <cell r="N2972">
            <v>0</v>
          </cell>
          <cell r="O2972">
            <v>43831</v>
          </cell>
          <cell r="P2972" t="str">
            <v>Current</v>
          </cell>
        </row>
        <row r="2973">
          <cell r="B2973">
            <v>42139</v>
          </cell>
          <cell r="C2973">
            <v>20</v>
          </cell>
          <cell r="D2973" t="str">
            <v>AB</v>
          </cell>
          <cell r="E2973" t="str">
            <v>Purchase</v>
          </cell>
          <cell r="F2973" t="str">
            <v>Fixed</v>
          </cell>
          <cell r="I2973">
            <v>37.04</v>
          </cell>
          <cell r="J2973">
            <v>20.55</v>
          </cell>
          <cell r="K2973" t="str">
            <v>Conv</v>
          </cell>
          <cell r="L2973">
            <v>346986.97</v>
          </cell>
          <cell r="M2973" t="str">
            <v>Owner-Occupied</v>
          </cell>
          <cell r="N2973">
            <v>0</v>
          </cell>
          <cell r="O2973">
            <v>43831</v>
          </cell>
          <cell r="P2973" t="str">
            <v>Current</v>
          </cell>
        </row>
        <row r="2974">
          <cell r="B2974">
            <v>42744</v>
          </cell>
          <cell r="C2974">
            <v>0</v>
          </cell>
          <cell r="D2974" t="str">
            <v>AB</v>
          </cell>
          <cell r="E2974" t="str">
            <v>Purchase</v>
          </cell>
          <cell r="F2974" t="str">
            <v>Fixed</v>
          </cell>
          <cell r="I2974">
            <v>34.64</v>
          </cell>
          <cell r="J2974">
            <v>23.4</v>
          </cell>
          <cell r="K2974" t="str">
            <v>HiRatio</v>
          </cell>
          <cell r="L2974">
            <v>139576.44</v>
          </cell>
          <cell r="M2974" t="str">
            <v>Owner-Occupied</v>
          </cell>
          <cell r="N2974">
            <v>0</v>
          </cell>
          <cell r="O2974">
            <v>43831</v>
          </cell>
          <cell r="P2974" t="str">
            <v>Current</v>
          </cell>
        </row>
        <row r="2975">
          <cell r="B2975">
            <v>42760</v>
          </cell>
          <cell r="C2975">
            <v>0</v>
          </cell>
          <cell r="D2975" t="str">
            <v>AB</v>
          </cell>
          <cell r="E2975" t="str">
            <v>Purchase</v>
          </cell>
          <cell r="F2975" t="str">
            <v>Fixed</v>
          </cell>
          <cell r="I2975">
            <v>32.020000000000003</v>
          </cell>
          <cell r="J2975">
            <v>24.6</v>
          </cell>
          <cell r="K2975" t="str">
            <v>HiRatio</v>
          </cell>
          <cell r="L2975">
            <v>496541.65</v>
          </cell>
          <cell r="M2975" t="str">
            <v>Owner-Occupied</v>
          </cell>
          <cell r="N2975">
            <v>0</v>
          </cell>
          <cell r="O2975">
            <v>43831</v>
          </cell>
          <cell r="P2975" t="str">
            <v>Current</v>
          </cell>
        </row>
        <row r="2976">
          <cell r="B2976">
            <v>42145</v>
          </cell>
          <cell r="C2976">
            <v>20</v>
          </cell>
          <cell r="D2976" t="str">
            <v>AB</v>
          </cell>
          <cell r="E2976" t="str">
            <v>Purchase</v>
          </cell>
          <cell r="F2976" t="str">
            <v>ARM</v>
          </cell>
          <cell r="I2976">
            <v>32.270000000000003</v>
          </cell>
          <cell r="J2976">
            <v>5.71</v>
          </cell>
          <cell r="K2976" t="str">
            <v>Conv</v>
          </cell>
          <cell r="L2976">
            <v>199070.28</v>
          </cell>
          <cell r="M2976" t="str">
            <v>Second Home</v>
          </cell>
          <cell r="N2976">
            <v>0</v>
          </cell>
          <cell r="O2976">
            <v>43831</v>
          </cell>
          <cell r="P2976" t="str">
            <v>Current</v>
          </cell>
        </row>
        <row r="2977">
          <cell r="B2977">
            <v>40375</v>
          </cell>
          <cell r="C2977">
            <v>78</v>
          </cell>
          <cell r="D2977" t="str">
            <v>AB</v>
          </cell>
          <cell r="E2977" t="str">
            <v>Purchase</v>
          </cell>
          <cell r="F2977" t="str">
            <v>Fixed</v>
          </cell>
          <cell r="I2977">
            <v>33.369999999999997</v>
          </cell>
          <cell r="J2977">
            <v>25.2</v>
          </cell>
          <cell r="K2977" t="str">
            <v>HiRatio</v>
          </cell>
          <cell r="L2977">
            <v>149767.88</v>
          </cell>
          <cell r="M2977" t="str">
            <v>Owner-Occupied</v>
          </cell>
          <cell r="N2977">
            <v>0</v>
          </cell>
          <cell r="O2977">
            <v>43831</v>
          </cell>
          <cell r="P2977" t="str">
            <v>Current</v>
          </cell>
        </row>
        <row r="2978">
          <cell r="B2978">
            <v>41789</v>
          </cell>
          <cell r="C2978">
            <v>32</v>
          </cell>
          <cell r="D2978" t="str">
            <v>BC</v>
          </cell>
          <cell r="E2978" t="str">
            <v>Refinance External</v>
          </cell>
          <cell r="F2978" t="str">
            <v>Fixed</v>
          </cell>
          <cell r="I2978">
            <v>24.63</v>
          </cell>
          <cell r="J2978">
            <v>10.56</v>
          </cell>
          <cell r="K2978" t="str">
            <v>Conv</v>
          </cell>
          <cell r="L2978">
            <v>191614.13</v>
          </cell>
          <cell r="M2978" t="str">
            <v>Owner-Occupied</v>
          </cell>
          <cell r="N2978">
            <v>0</v>
          </cell>
          <cell r="O2978">
            <v>43831</v>
          </cell>
          <cell r="P2978" t="str">
            <v>Current</v>
          </cell>
        </row>
        <row r="2979">
          <cell r="B2979">
            <v>42642</v>
          </cell>
          <cell r="C2979">
            <v>4</v>
          </cell>
          <cell r="D2979" t="str">
            <v>BC</v>
          </cell>
          <cell r="E2979" t="str">
            <v>Refinance External</v>
          </cell>
          <cell r="F2979" t="str">
            <v>ARM</v>
          </cell>
          <cell r="I2979">
            <v>34.270000000000003</v>
          </cell>
          <cell r="J2979">
            <v>26.93</v>
          </cell>
          <cell r="K2979" t="str">
            <v>Conv</v>
          </cell>
          <cell r="L2979">
            <v>462313.37</v>
          </cell>
          <cell r="M2979" t="str">
            <v>Owner-Occupied</v>
          </cell>
          <cell r="N2979">
            <v>0</v>
          </cell>
          <cell r="O2979">
            <v>43831</v>
          </cell>
          <cell r="P2979" t="str">
            <v>Current</v>
          </cell>
        </row>
        <row r="2980">
          <cell r="B2980">
            <v>41725</v>
          </cell>
          <cell r="C2980">
            <v>34</v>
          </cell>
          <cell r="D2980" t="str">
            <v>BC</v>
          </cell>
          <cell r="E2980" t="str">
            <v>Purchase</v>
          </cell>
          <cell r="F2980" t="str">
            <v>Fixed</v>
          </cell>
          <cell r="I2980">
            <v>37.979999999999997</v>
          </cell>
          <cell r="J2980">
            <v>27.52</v>
          </cell>
          <cell r="K2980" t="str">
            <v>HiRatio</v>
          </cell>
          <cell r="L2980">
            <v>0</v>
          </cell>
          <cell r="M2980" t="str">
            <v>Owner-Occupied</v>
          </cell>
          <cell r="N2980">
            <v>4</v>
          </cell>
          <cell r="O2980">
            <v>42523</v>
          </cell>
          <cell r="P2980" t="str">
            <v>Current</v>
          </cell>
        </row>
        <row r="2981">
          <cell r="B2981">
            <v>41885</v>
          </cell>
          <cell r="C2981">
            <v>28</v>
          </cell>
          <cell r="D2981" t="str">
            <v>AB</v>
          </cell>
          <cell r="E2981" t="str">
            <v>Purchase</v>
          </cell>
          <cell r="F2981" t="str">
            <v>Fixed</v>
          </cell>
          <cell r="I2981">
            <v>41.08</v>
          </cell>
          <cell r="J2981">
            <v>23.9</v>
          </cell>
          <cell r="K2981" t="str">
            <v>HiRatio</v>
          </cell>
          <cell r="L2981">
            <v>179223.34</v>
          </cell>
          <cell r="M2981" t="str">
            <v>Owner-Occupied</v>
          </cell>
          <cell r="N2981">
            <v>0</v>
          </cell>
          <cell r="O2981">
            <v>43831</v>
          </cell>
          <cell r="P2981" t="str">
            <v>Current</v>
          </cell>
        </row>
        <row r="2982">
          <cell r="B2982">
            <v>41676</v>
          </cell>
          <cell r="C2982">
            <v>35</v>
          </cell>
          <cell r="D2982" t="str">
            <v>ON</v>
          </cell>
          <cell r="E2982" t="str">
            <v>Purchase</v>
          </cell>
          <cell r="F2982" t="str">
            <v>Fixed</v>
          </cell>
          <cell r="I2982">
            <v>38.33</v>
          </cell>
          <cell r="J2982">
            <v>28.67</v>
          </cell>
          <cell r="K2982" t="str">
            <v>HiRatio</v>
          </cell>
          <cell r="L2982">
            <v>308931.42</v>
          </cell>
          <cell r="M2982" t="str">
            <v>Owner-Occupied</v>
          </cell>
          <cell r="N2982">
            <v>0</v>
          </cell>
          <cell r="O2982">
            <v>43831</v>
          </cell>
          <cell r="P2982" t="str">
            <v>Current</v>
          </cell>
        </row>
        <row r="2983">
          <cell r="B2983">
            <v>41607</v>
          </cell>
          <cell r="C2983">
            <v>38</v>
          </cell>
          <cell r="D2983" t="str">
            <v>ON</v>
          </cell>
          <cell r="E2983" t="str">
            <v>Refinance External</v>
          </cell>
          <cell r="F2983" t="str">
            <v>ARM</v>
          </cell>
          <cell r="I2983">
            <v>25.37</v>
          </cell>
          <cell r="J2983">
            <v>23.54</v>
          </cell>
          <cell r="K2983" t="str">
            <v>Conv</v>
          </cell>
          <cell r="L2983">
            <v>393123.73</v>
          </cell>
          <cell r="M2983" t="str">
            <v>Owner-Occupied</v>
          </cell>
          <cell r="N2983">
            <v>0</v>
          </cell>
          <cell r="O2983">
            <v>43831</v>
          </cell>
          <cell r="P2983" t="str">
            <v>Current</v>
          </cell>
        </row>
        <row r="2984">
          <cell r="B2984">
            <v>41004</v>
          </cell>
          <cell r="C2984">
            <v>57</v>
          </cell>
          <cell r="D2984" t="str">
            <v>ON</v>
          </cell>
          <cell r="E2984" t="str">
            <v>Purchase</v>
          </cell>
          <cell r="F2984" t="str">
            <v>Fixed</v>
          </cell>
          <cell r="I2984">
            <v>40.71</v>
          </cell>
          <cell r="J2984">
            <v>23.19</v>
          </cell>
          <cell r="K2984" t="str">
            <v>HiRatio</v>
          </cell>
          <cell r="L2984">
            <v>0</v>
          </cell>
          <cell r="M2984" t="str">
            <v>Owner-Occupied</v>
          </cell>
          <cell r="N2984">
            <v>4</v>
          </cell>
          <cell r="O2984">
            <v>42480</v>
          </cell>
          <cell r="P2984" t="str">
            <v>Current</v>
          </cell>
        </row>
        <row r="2985">
          <cell r="B2985">
            <v>41520</v>
          </cell>
          <cell r="C2985">
            <v>40</v>
          </cell>
          <cell r="D2985" t="str">
            <v>ON</v>
          </cell>
          <cell r="E2985" t="str">
            <v>Refinance External</v>
          </cell>
          <cell r="F2985" t="str">
            <v>ARM</v>
          </cell>
          <cell r="I2985">
            <v>25.93</v>
          </cell>
          <cell r="J2985">
            <v>25.93</v>
          </cell>
          <cell r="K2985" t="str">
            <v>Conv</v>
          </cell>
          <cell r="L2985">
            <v>0</v>
          </cell>
          <cell r="M2985" t="str">
            <v>Owner-Occupied</v>
          </cell>
          <cell r="N2985">
            <v>4</v>
          </cell>
          <cell r="O2985">
            <v>42695</v>
          </cell>
          <cell r="P2985" t="str">
            <v>Current</v>
          </cell>
        </row>
        <row r="2986">
          <cell r="B2986">
            <v>42642</v>
          </cell>
          <cell r="C2986">
            <v>4</v>
          </cell>
          <cell r="D2986" t="str">
            <v>BC</v>
          </cell>
          <cell r="E2986" t="str">
            <v>Purchase</v>
          </cell>
          <cell r="F2986" t="str">
            <v>Fixed</v>
          </cell>
          <cell r="I2986">
            <v>25.68</v>
          </cell>
          <cell r="J2986">
            <v>12.31</v>
          </cell>
          <cell r="K2986" t="str">
            <v>Conv</v>
          </cell>
          <cell r="L2986">
            <v>98647.19</v>
          </cell>
          <cell r="M2986" t="str">
            <v>Owner-Occupied</v>
          </cell>
          <cell r="N2986">
            <v>0</v>
          </cell>
          <cell r="O2986">
            <v>43831</v>
          </cell>
          <cell r="P2986" t="str">
            <v>Current</v>
          </cell>
        </row>
        <row r="2987">
          <cell r="B2987">
            <v>42033</v>
          </cell>
          <cell r="C2987">
            <v>24</v>
          </cell>
          <cell r="D2987" t="str">
            <v>ON</v>
          </cell>
          <cell r="E2987" t="str">
            <v>Purchase</v>
          </cell>
          <cell r="F2987" t="str">
            <v>ARM</v>
          </cell>
          <cell r="I2987">
            <v>26.07</v>
          </cell>
          <cell r="J2987">
            <v>25.06</v>
          </cell>
          <cell r="K2987" t="str">
            <v>HiRatio</v>
          </cell>
          <cell r="L2987">
            <v>500190.45</v>
          </cell>
          <cell r="M2987" t="str">
            <v>Owner-Occupied</v>
          </cell>
          <cell r="N2987">
            <v>0</v>
          </cell>
          <cell r="O2987">
            <v>43831</v>
          </cell>
          <cell r="P2987" t="str">
            <v>Current</v>
          </cell>
        </row>
        <row r="2988">
          <cell r="B2988">
            <v>42160</v>
          </cell>
          <cell r="C2988">
            <v>19</v>
          </cell>
          <cell r="D2988" t="str">
            <v>ON</v>
          </cell>
          <cell r="E2988" t="str">
            <v>Purchase</v>
          </cell>
          <cell r="F2988" t="str">
            <v>Fixed</v>
          </cell>
          <cell r="I2988">
            <v>33.01</v>
          </cell>
          <cell r="J2988">
            <v>20.76</v>
          </cell>
          <cell r="K2988" t="str">
            <v>HiRatio</v>
          </cell>
          <cell r="L2988">
            <v>166405.51</v>
          </cell>
          <cell r="M2988" t="str">
            <v>Owner-Occupied</v>
          </cell>
          <cell r="N2988">
            <v>0</v>
          </cell>
          <cell r="O2988">
            <v>43831</v>
          </cell>
          <cell r="P2988" t="str">
            <v>Current</v>
          </cell>
        </row>
        <row r="2989">
          <cell r="B2989">
            <v>42622</v>
          </cell>
          <cell r="C2989">
            <v>4</v>
          </cell>
          <cell r="D2989" t="str">
            <v>AB</v>
          </cell>
          <cell r="E2989" t="str">
            <v>Refinance External</v>
          </cell>
          <cell r="F2989" t="str">
            <v>Fixed</v>
          </cell>
          <cell r="I2989">
            <v>27.35</v>
          </cell>
          <cell r="J2989">
            <v>26.9</v>
          </cell>
          <cell r="K2989" t="str">
            <v>Conv</v>
          </cell>
          <cell r="L2989">
            <v>336799.6</v>
          </cell>
          <cell r="M2989" t="str">
            <v>Owner-Occupied</v>
          </cell>
          <cell r="N2989">
            <v>0</v>
          </cell>
          <cell r="O2989">
            <v>43831</v>
          </cell>
          <cell r="P2989" t="str">
            <v>Current</v>
          </cell>
        </row>
        <row r="2990">
          <cell r="B2990">
            <v>40618</v>
          </cell>
          <cell r="C2990">
            <v>70</v>
          </cell>
          <cell r="D2990" t="str">
            <v>ON</v>
          </cell>
          <cell r="E2990" t="str">
            <v>Refinance External</v>
          </cell>
          <cell r="F2990" t="str">
            <v>Variable</v>
          </cell>
          <cell r="I2990">
            <v>26.26</v>
          </cell>
          <cell r="J2990">
            <v>25.86</v>
          </cell>
          <cell r="K2990" t="str">
            <v>Other</v>
          </cell>
          <cell r="L2990">
            <v>0</v>
          </cell>
          <cell r="M2990" t="str">
            <v>Owner-Occupied</v>
          </cell>
          <cell r="N2990">
            <v>0</v>
          </cell>
          <cell r="O2990">
            <v>43831</v>
          </cell>
          <cell r="P2990" t="str">
            <v>Current</v>
          </cell>
        </row>
        <row r="2991">
          <cell r="B2991">
            <v>41152</v>
          </cell>
          <cell r="C2991">
            <v>53</v>
          </cell>
          <cell r="D2991" t="str">
            <v>ON</v>
          </cell>
          <cell r="E2991" t="str">
            <v>Refinance External</v>
          </cell>
          <cell r="F2991" t="str">
            <v>Fixed</v>
          </cell>
          <cell r="I2991">
            <v>21.22</v>
          </cell>
          <cell r="J2991">
            <v>16.170000000000002</v>
          </cell>
          <cell r="K2991" t="str">
            <v>Conv</v>
          </cell>
          <cell r="L2991">
            <v>0</v>
          </cell>
          <cell r="M2991" t="str">
            <v>Owner-Occupied</v>
          </cell>
          <cell r="N2991">
            <v>4</v>
          </cell>
          <cell r="O2991">
            <v>41813</v>
          </cell>
          <cell r="P2991" t="str">
            <v>Current</v>
          </cell>
        </row>
        <row r="2992">
          <cell r="B2992">
            <v>41722</v>
          </cell>
          <cell r="C2992">
            <v>34</v>
          </cell>
          <cell r="D2992" t="str">
            <v>BC</v>
          </cell>
          <cell r="E2992" t="str">
            <v>Purchase</v>
          </cell>
          <cell r="F2992" t="str">
            <v>Fixed</v>
          </cell>
          <cell r="I2992">
            <v>32.56</v>
          </cell>
          <cell r="J2992">
            <v>31.54</v>
          </cell>
          <cell r="K2992" t="str">
            <v>HiRatio</v>
          </cell>
          <cell r="L2992">
            <v>310541.27</v>
          </cell>
          <cell r="M2992" t="str">
            <v>Owner-Occupied</v>
          </cell>
          <cell r="N2992">
            <v>0</v>
          </cell>
          <cell r="O2992">
            <v>43831</v>
          </cell>
          <cell r="P2992" t="str">
            <v>Current</v>
          </cell>
        </row>
        <row r="2993">
          <cell r="B2993">
            <v>40840</v>
          </cell>
          <cell r="C2993">
            <v>63</v>
          </cell>
          <cell r="D2993" t="str">
            <v>ON</v>
          </cell>
          <cell r="E2993" t="str">
            <v>Purchase</v>
          </cell>
          <cell r="F2993" t="str">
            <v>Fixed</v>
          </cell>
          <cell r="I2993">
            <v>37.29</v>
          </cell>
          <cell r="J2993">
            <v>28.55</v>
          </cell>
          <cell r="K2993" t="str">
            <v>HiRatio</v>
          </cell>
          <cell r="L2993">
            <v>0</v>
          </cell>
          <cell r="M2993" t="str">
            <v>Owner-Occupied</v>
          </cell>
          <cell r="N2993">
            <v>4</v>
          </cell>
          <cell r="O2993">
            <v>42298</v>
          </cell>
          <cell r="P2993" t="str">
            <v>Current</v>
          </cell>
        </row>
        <row r="2994">
          <cell r="B2994">
            <v>41026</v>
          </cell>
          <cell r="C2994">
            <v>57</v>
          </cell>
          <cell r="D2994" t="str">
            <v>ON</v>
          </cell>
          <cell r="E2994" t="str">
            <v>Purchase</v>
          </cell>
          <cell r="F2994" t="str">
            <v>Fixed</v>
          </cell>
          <cell r="I2994">
            <v>36.909999999999997</v>
          </cell>
          <cell r="J2994">
            <v>34.950000000000003</v>
          </cell>
          <cell r="K2994" t="str">
            <v>HiRatio</v>
          </cell>
          <cell r="L2994">
            <v>0</v>
          </cell>
          <cell r="M2994" t="str">
            <v>Owner-Occupied</v>
          </cell>
          <cell r="N2994">
            <v>4</v>
          </cell>
          <cell r="O2994">
            <v>41696</v>
          </cell>
          <cell r="P2994" t="str">
            <v>Current</v>
          </cell>
        </row>
        <row r="2995">
          <cell r="B2995">
            <v>42711</v>
          </cell>
          <cell r="C2995">
            <v>1</v>
          </cell>
          <cell r="D2995" t="str">
            <v>ON</v>
          </cell>
          <cell r="E2995" t="str">
            <v>Purchase</v>
          </cell>
          <cell r="F2995" t="str">
            <v>Fixed</v>
          </cell>
          <cell r="I2995">
            <v>40.909999999999997</v>
          </cell>
          <cell r="J2995">
            <v>38.729999999999997</v>
          </cell>
          <cell r="K2995" t="str">
            <v>Conv</v>
          </cell>
          <cell r="L2995">
            <v>618898.97</v>
          </cell>
          <cell r="M2995" t="str">
            <v>Owner-Occupied</v>
          </cell>
          <cell r="N2995">
            <v>0</v>
          </cell>
          <cell r="O2995">
            <v>43831</v>
          </cell>
          <cell r="P2995" t="str">
            <v>Current</v>
          </cell>
        </row>
        <row r="2996">
          <cell r="B2996">
            <v>40466</v>
          </cell>
          <cell r="C2996">
            <v>75</v>
          </cell>
          <cell r="D2996" t="str">
            <v>BC</v>
          </cell>
          <cell r="E2996" t="str">
            <v>Refinance External</v>
          </cell>
          <cell r="F2996" t="str">
            <v>Fixed</v>
          </cell>
          <cell r="I2996">
            <v>39.369999999999997</v>
          </cell>
          <cell r="J2996">
            <v>28.56</v>
          </cell>
          <cell r="K2996" t="str">
            <v>Conv</v>
          </cell>
          <cell r="L2996">
            <v>0</v>
          </cell>
          <cell r="M2996" t="str">
            <v>Owner-Occupied</v>
          </cell>
          <cell r="N2996">
            <v>4</v>
          </cell>
          <cell r="O2996">
            <v>41311</v>
          </cell>
          <cell r="P2996" t="str">
            <v>Current</v>
          </cell>
        </row>
        <row r="2997">
          <cell r="B2997">
            <v>40868</v>
          </cell>
          <cell r="C2997">
            <v>62</v>
          </cell>
          <cell r="D2997" t="str">
            <v>ON</v>
          </cell>
          <cell r="E2997" t="str">
            <v>Refinance External</v>
          </cell>
          <cell r="F2997" t="str">
            <v>Fixed</v>
          </cell>
          <cell r="I2997">
            <v>45.12</v>
          </cell>
          <cell r="J2997">
            <v>24.26</v>
          </cell>
          <cell r="K2997" t="str">
            <v>Conv</v>
          </cell>
          <cell r="L2997">
            <v>0</v>
          </cell>
          <cell r="M2997" t="str">
            <v>Owner-Occupied</v>
          </cell>
          <cell r="N2997">
            <v>4</v>
          </cell>
          <cell r="O2997">
            <v>42178</v>
          </cell>
          <cell r="P2997" t="str">
            <v>Current</v>
          </cell>
        </row>
        <row r="2998">
          <cell r="B2998">
            <v>42450</v>
          </cell>
          <cell r="C2998">
            <v>10</v>
          </cell>
          <cell r="D2998" t="str">
            <v>ON</v>
          </cell>
          <cell r="E2998" t="str">
            <v>Refinance External</v>
          </cell>
          <cell r="F2998" t="str">
            <v>Fixed</v>
          </cell>
          <cell r="I2998">
            <v>42.14</v>
          </cell>
          <cell r="J2998">
            <v>29.58</v>
          </cell>
          <cell r="K2998" t="str">
            <v>Conv</v>
          </cell>
          <cell r="L2998">
            <v>333694.28000000003</v>
          </cell>
          <cell r="M2998" t="str">
            <v>Owner-Occupied</v>
          </cell>
          <cell r="N2998">
            <v>0</v>
          </cell>
          <cell r="O2998">
            <v>43831</v>
          </cell>
          <cell r="P2998" t="str">
            <v>Current</v>
          </cell>
        </row>
        <row r="2999">
          <cell r="B2999">
            <v>42139</v>
          </cell>
          <cell r="C2999">
            <v>20</v>
          </cell>
          <cell r="D2999" t="str">
            <v>ON</v>
          </cell>
          <cell r="E2999" t="str">
            <v>Transfer</v>
          </cell>
          <cell r="F2999" t="str">
            <v>ARM</v>
          </cell>
          <cell r="I2999">
            <v>27.75</v>
          </cell>
          <cell r="J2999">
            <v>20.239999999999998</v>
          </cell>
          <cell r="K2999" t="str">
            <v>Conv</v>
          </cell>
          <cell r="L2999">
            <v>318911.49</v>
          </cell>
          <cell r="M2999" t="str">
            <v>Owner-Occupied</v>
          </cell>
          <cell r="N2999">
            <v>0</v>
          </cell>
          <cell r="O2999">
            <v>43831</v>
          </cell>
          <cell r="P2999" t="str">
            <v>Current</v>
          </cell>
        </row>
        <row r="3000">
          <cell r="B3000">
            <v>41751</v>
          </cell>
          <cell r="C3000">
            <v>33</v>
          </cell>
          <cell r="D3000" t="str">
            <v>AB</v>
          </cell>
          <cell r="E3000" t="str">
            <v>Transfer</v>
          </cell>
          <cell r="F3000" t="str">
            <v>ARM</v>
          </cell>
          <cell r="I3000">
            <v>18.079999999999998</v>
          </cell>
          <cell r="J3000">
            <v>16.350000000000001</v>
          </cell>
          <cell r="K3000" t="str">
            <v>Conv</v>
          </cell>
          <cell r="L3000">
            <v>110087.5</v>
          </cell>
          <cell r="M3000" t="str">
            <v>Owner-Occupied</v>
          </cell>
          <cell r="N3000">
            <v>0</v>
          </cell>
          <cell r="O3000">
            <v>43831</v>
          </cell>
          <cell r="P3000" t="str">
            <v>Current</v>
          </cell>
        </row>
        <row r="3001">
          <cell r="B3001">
            <v>42086</v>
          </cell>
          <cell r="C3001">
            <v>22</v>
          </cell>
          <cell r="D3001" t="str">
            <v>ON</v>
          </cell>
          <cell r="E3001" t="str">
            <v>Refinance External</v>
          </cell>
          <cell r="F3001" t="str">
            <v>ARM</v>
          </cell>
          <cell r="I3001">
            <v>18.07</v>
          </cell>
          <cell r="J3001">
            <v>16.7</v>
          </cell>
          <cell r="K3001" t="str">
            <v>Conv</v>
          </cell>
          <cell r="L3001">
            <v>199460.48000000001</v>
          </cell>
          <cell r="M3001" t="str">
            <v>Owner-Occupied</v>
          </cell>
          <cell r="N3001">
            <v>0</v>
          </cell>
          <cell r="O3001">
            <v>43831</v>
          </cell>
          <cell r="P3001" t="str">
            <v>Current</v>
          </cell>
        </row>
        <row r="3002">
          <cell r="B3002">
            <v>42214</v>
          </cell>
          <cell r="C3002">
            <v>18</v>
          </cell>
          <cell r="D3002" t="str">
            <v>BC</v>
          </cell>
          <cell r="E3002" t="str">
            <v>Purchase</v>
          </cell>
          <cell r="F3002" t="str">
            <v>Fixed</v>
          </cell>
          <cell r="I3002">
            <v>43.47</v>
          </cell>
          <cell r="J3002">
            <v>23.26</v>
          </cell>
          <cell r="K3002" t="str">
            <v>HiRatio</v>
          </cell>
          <cell r="L3002">
            <v>314898.77</v>
          </cell>
          <cell r="M3002" t="str">
            <v>Owner-Occupied</v>
          </cell>
          <cell r="N3002">
            <v>0</v>
          </cell>
          <cell r="O3002">
            <v>43831</v>
          </cell>
          <cell r="P3002" t="str">
            <v>Current</v>
          </cell>
        </row>
        <row r="3003">
          <cell r="B3003">
            <v>42646</v>
          </cell>
          <cell r="C3003">
            <v>3</v>
          </cell>
          <cell r="D3003" t="str">
            <v>AB</v>
          </cell>
          <cell r="E3003" t="str">
            <v>Purchase</v>
          </cell>
          <cell r="F3003" t="str">
            <v>Fixed</v>
          </cell>
          <cell r="I3003">
            <v>32</v>
          </cell>
          <cell r="J3003">
            <v>17.600000000000001</v>
          </cell>
          <cell r="K3003" t="str">
            <v>Conv</v>
          </cell>
          <cell r="L3003">
            <v>157479.20000000001</v>
          </cell>
          <cell r="M3003" t="str">
            <v>Owner-Occupied</v>
          </cell>
          <cell r="N3003">
            <v>0</v>
          </cell>
          <cell r="O3003">
            <v>43831</v>
          </cell>
          <cell r="P3003" t="str">
            <v>Current</v>
          </cell>
        </row>
        <row r="3004">
          <cell r="B3004">
            <v>40847</v>
          </cell>
          <cell r="C3004">
            <v>63</v>
          </cell>
          <cell r="D3004" t="str">
            <v>ON</v>
          </cell>
          <cell r="E3004" t="str">
            <v>Purchase</v>
          </cell>
          <cell r="F3004" t="str">
            <v>Fixed</v>
          </cell>
          <cell r="I3004">
            <v>40.49</v>
          </cell>
          <cell r="J3004">
            <v>28.63</v>
          </cell>
          <cell r="K3004" t="str">
            <v>HiRatio</v>
          </cell>
          <cell r="L3004">
            <v>147709.53</v>
          </cell>
          <cell r="M3004" t="str">
            <v>Owner-Occupied</v>
          </cell>
          <cell r="N3004">
            <v>0</v>
          </cell>
          <cell r="O3004">
            <v>43831</v>
          </cell>
          <cell r="P3004" t="str">
            <v>Current</v>
          </cell>
        </row>
        <row r="3005">
          <cell r="B3005">
            <v>42185</v>
          </cell>
          <cell r="C3005">
            <v>19</v>
          </cell>
          <cell r="D3005" t="str">
            <v>ON</v>
          </cell>
          <cell r="E3005" t="str">
            <v>Refinance External</v>
          </cell>
          <cell r="F3005" t="str">
            <v>ARM</v>
          </cell>
          <cell r="I3005">
            <v>24.58</v>
          </cell>
          <cell r="J3005">
            <v>16.39</v>
          </cell>
          <cell r="K3005" t="str">
            <v>Conv</v>
          </cell>
          <cell r="L3005">
            <v>295642.08</v>
          </cell>
          <cell r="M3005" t="str">
            <v>Owner-Occupied</v>
          </cell>
          <cell r="N3005">
            <v>0</v>
          </cell>
          <cell r="O3005">
            <v>43831</v>
          </cell>
          <cell r="P3005" t="str">
            <v>Current</v>
          </cell>
        </row>
        <row r="3006">
          <cell r="B3006">
            <v>42093</v>
          </cell>
          <cell r="C3006">
            <v>22</v>
          </cell>
          <cell r="D3006" t="str">
            <v>ON</v>
          </cell>
          <cell r="E3006" t="str">
            <v>Purchase</v>
          </cell>
          <cell r="F3006" t="str">
            <v>Fixed</v>
          </cell>
          <cell r="I3006">
            <v>38.880000000000003</v>
          </cell>
          <cell r="J3006">
            <v>22.01</v>
          </cell>
          <cell r="K3006" t="str">
            <v>HiRatio</v>
          </cell>
          <cell r="L3006">
            <v>113795.01</v>
          </cell>
          <cell r="M3006" t="str">
            <v>Owner-Occupied</v>
          </cell>
          <cell r="N3006">
            <v>0</v>
          </cell>
          <cell r="O3006">
            <v>43831</v>
          </cell>
          <cell r="P3006" t="str">
            <v>Current</v>
          </cell>
        </row>
        <row r="3007">
          <cell r="B3007">
            <v>40413</v>
          </cell>
          <cell r="C3007">
            <v>77</v>
          </cell>
          <cell r="D3007" t="str">
            <v>ON</v>
          </cell>
          <cell r="E3007" t="str">
            <v>Refinance External</v>
          </cell>
          <cell r="F3007" t="str">
            <v>ARM</v>
          </cell>
          <cell r="I3007">
            <v>32.43</v>
          </cell>
          <cell r="J3007">
            <v>23.36</v>
          </cell>
          <cell r="K3007" t="str">
            <v>Conv</v>
          </cell>
          <cell r="L3007">
            <v>0</v>
          </cell>
          <cell r="M3007" t="str">
            <v>Owner-Occupied</v>
          </cell>
          <cell r="N3007">
            <v>4</v>
          </cell>
          <cell r="O3007">
            <v>40604</v>
          </cell>
          <cell r="P3007" t="str">
            <v>Current</v>
          </cell>
        </row>
        <row r="3008">
          <cell r="B3008">
            <v>42164</v>
          </cell>
          <cell r="C3008">
            <v>19</v>
          </cell>
          <cell r="D3008" t="str">
            <v>BC</v>
          </cell>
          <cell r="E3008" t="str">
            <v>Refinance External</v>
          </cell>
          <cell r="F3008" t="str">
            <v>ARM</v>
          </cell>
          <cell r="I3008">
            <v>37.75</v>
          </cell>
          <cell r="J3008">
            <v>13.59</v>
          </cell>
          <cell r="K3008" t="str">
            <v>Conv</v>
          </cell>
          <cell r="L3008">
            <v>0</v>
          </cell>
          <cell r="M3008" t="str">
            <v>Owner-Occupied</v>
          </cell>
          <cell r="N3008">
            <v>4</v>
          </cell>
          <cell r="O3008">
            <v>42227</v>
          </cell>
          <cell r="P3008" t="str">
            <v>Current</v>
          </cell>
        </row>
        <row r="3009">
          <cell r="B3009">
            <v>40815</v>
          </cell>
          <cell r="C3009">
            <v>64</v>
          </cell>
          <cell r="D3009" t="str">
            <v>AB</v>
          </cell>
          <cell r="E3009" t="str">
            <v>Purchase</v>
          </cell>
          <cell r="F3009" t="str">
            <v>Fixed</v>
          </cell>
          <cell r="I3009">
            <v>33.44</v>
          </cell>
          <cell r="J3009">
            <v>25.69</v>
          </cell>
          <cell r="K3009" t="str">
            <v>Conv</v>
          </cell>
          <cell r="L3009">
            <v>0</v>
          </cell>
          <cell r="M3009" t="str">
            <v>Owner-Occupied</v>
          </cell>
          <cell r="N3009">
            <v>4</v>
          </cell>
          <cell r="O3009">
            <v>41449</v>
          </cell>
          <cell r="P3009" t="str">
            <v>Current</v>
          </cell>
        </row>
        <row r="3010">
          <cell r="B3010">
            <v>40549</v>
          </cell>
          <cell r="C3010">
            <v>72</v>
          </cell>
          <cell r="D3010" t="str">
            <v>ON</v>
          </cell>
          <cell r="E3010" t="str">
            <v>Purchase</v>
          </cell>
          <cell r="F3010" t="str">
            <v>Fixed</v>
          </cell>
          <cell r="I3010">
            <v>36.270000000000003</v>
          </cell>
          <cell r="J3010">
            <v>31.31</v>
          </cell>
          <cell r="K3010" t="str">
            <v>HiRatio</v>
          </cell>
          <cell r="L3010">
            <v>309919.21000000002</v>
          </cell>
          <cell r="M3010" t="str">
            <v>Owner-Occupied</v>
          </cell>
          <cell r="N3010">
            <v>0</v>
          </cell>
          <cell r="O3010">
            <v>43831</v>
          </cell>
          <cell r="P3010" t="str">
            <v>Current</v>
          </cell>
        </row>
        <row r="3011">
          <cell r="B3011">
            <v>41593</v>
          </cell>
          <cell r="C3011">
            <v>38</v>
          </cell>
          <cell r="D3011" t="str">
            <v>SK</v>
          </cell>
          <cell r="E3011" t="str">
            <v>Purchase</v>
          </cell>
          <cell r="F3011" t="str">
            <v>ARM</v>
          </cell>
          <cell r="I3011">
            <v>38.64</v>
          </cell>
          <cell r="J3011">
            <v>14.96</v>
          </cell>
          <cell r="K3011" t="str">
            <v>HiRatio</v>
          </cell>
          <cell r="L3011">
            <v>0</v>
          </cell>
          <cell r="M3011" t="str">
            <v>Second Home</v>
          </cell>
          <cell r="N3011">
            <v>4</v>
          </cell>
          <cell r="O3011">
            <v>42585</v>
          </cell>
          <cell r="P3011" t="str">
            <v>Current</v>
          </cell>
        </row>
        <row r="3012">
          <cell r="B3012">
            <v>41474</v>
          </cell>
          <cell r="C3012">
            <v>42</v>
          </cell>
          <cell r="D3012" t="str">
            <v>BC</v>
          </cell>
          <cell r="E3012" t="str">
            <v>Purchase</v>
          </cell>
          <cell r="F3012" t="str">
            <v>Fixed</v>
          </cell>
          <cell r="I3012">
            <v>34.44</v>
          </cell>
          <cell r="J3012">
            <v>16.87</v>
          </cell>
          <cell r="K3012" t="str">
            <v>HiRatio</v>
          </cell>
          <cell r="L3012">
            <v>194420.45</v>
          </cell>
          <cell r="M3012" t="str">
            <v>Owner-Occupied</v>
          </cell>
          <cell r="N3012">
            <v>0</v>
          </cell>
          <cell r="O3012">
            <v>43831</v>
          </cell>
          <cell r="P3012" t="str">
            <v>Current</v>
          </cell>
        </row>
        <row r="3013">
          <cell r="B3013">
            <v>41577</v>
          </cell>
          <cell r="C3013">
            <v>39</v>
          </cell>
          <cell r="D3013" t="str">
            <v>AB</v>
          </cell>
          <cell r="E3013" t="str">
            <v>Purchase</v>
          </cell>
          <cell r="F3013" t="str">
            <v>ARM</v>
          </cell>
          <cell r="I3013">
            <v>26.82</v>
          </cell>
          <cell r="J3013">
            <v>24.56</v>
          </cell>
          <cell r="K3013" t="str">
            <v>HiRatio</v>
          </cell>
          <cell r="L3013">
            <v>0</v>
          </cell>
          <cell r="M3013" t="str">
            <v>Owner-Occupied</v>
          </cell>
          <cell r="N3013">
            <v>4</v>
          </cell>
          <cell r="O3013">
            <v>42135</v>
          </cell>
          <cell r="P3013" t="str">
            <v>Current</v>
          </cell>
        </row>
        <row r="3014">
          <cell r="B3014">
            <v>40364</v>
          </cell>
          <cell r="C3014">
            <v>78</v>
          </cell>
          <cell r="D3014" t="str">
            <v>AB</v>
          </cell>
          <cell r="E3014" t="str">
            <v>Refinance External</v>
          </cell>
          <cell r="F3014" t="str">
            <v>Fixed</v>
          </cell>
          <cell r="I3014">
            <v>34.6</v>
          </cell>
          <cell r="J3014">
            <v>27.45</v>
          </cell>
          <cell r="K3014" t="str">
            <v>Conv</v>
          </cell>
          <cell r="L3014">
            <v>0</v>
          </cell>
          <cell r="M3014" t="str">
            <v>Owner-Occupied</v>
          </cell>
          <cell r="N3014">
            <v>4</v>
          </cell>
          <cell r="O3014">
            <v>40431</v>
          </cell>
          <cell r="P3014" t="str">
            <v>Current</v>
          </cell>
        </row>
        <row r="3015">
          <cell r="B3015">
            <v>40549</v>
          </cell>
          <cell r="C3015">
            <v>72</v>
          </cell>
          <cell r="D3015" t="str">
            <v>ON</v>
          </cell>
          <cell r="E3015" t="str">
            <v>Purchase</v>
          </cell>
          <cell r="F3015" t="str">
            <v>Fixed</v>
          </cell>
          <cell r="I3015">
            <v>25.43</v>
          </cell>
          <cell r="J3015">
            <v>18.84</v>
          </cell>
          <cell r="K3015" t="str">
            <v>HiRatio</v>
          </cell>
          <cell r="L3015">
            <v>0</v>
          </cell>
          <cell r="M3015" t="str">
            <v>Owner-Occupied</v>
          </cell>
          <cell r="N3015">
            <v>4</v>
          </cell>
          <cell r="O3015">
            <v>41563</v>
          </cell>
          <cell r="P3015" t="str">
            <v>Current</v>
          </cell>
        </row>
        <row r="3016">
          <cell r="B3016">
            <v>42153</v>
          </cell>
          <cell r="C3016">
            <v>20</v>
          </cell>
          <cell r="D3016" t="str">
            <v>ON</v>
          </cell>
          <cell r="E3016" t="str">
            <v>Purchase</v>
          </cell>
          <cell r="F3016" t="str">
            <v>ARM</v>
          </cell>
          <cell r="I3016">
            <v>20.45</v>
          </cell>
          <cell r="J3016">
            <v>12.05</v>
          </cell>
          <cell r="K3016" t="str">
            <v>Conv</v>
          </cell>
          <cell r="L3016">
            <v>234269.6</v>
          </cell>
          <cell r="M3016" t="str">
            <v>Owner-Occupied</v>
          </cell>
          <cell r="N3016">
            <v>0</v>
          </cell>
          <cell r="O3016">
            <v>43831</v>
          </cell>
          <cell r="P3016" t="str">
            <v>Current</v>
          </cell>
        </row>
        <row r="3017">
          <cell r="B3017">
            <v>42297</v>
          </cell>
          <cell r="C3017">
            <v>15</v>
          </cell>
          <cell r="D3017" t="str">
            <v>ON</v>
          </cell>
          <cell r="E3017" t="str">
            <v>Purchase</v>
          </cell>
          <cell r="F3017" t="str">
            <v>ARM</v>
          </cell>
          <cell r="I3017">
            <v>19.93</v>
          </cell>
          <cell r="J3017">
            <v>18.32</v>
          </cell>
          <cell r="K3017" t="str">
            <v>Conv</v>
          </cell>
          <cell r="L3017">
            <v>381821.56</v>
          </cell>
          <cell r="M3017" t="str">
            <v>Owner-Occupied</v>
          </cell>
          <cell r="N3017">
            <v>0</v>
          </cell>
          <cell r="O3017">
            <v>43831</v>
          </cell>
          <cell r="P3017" t="str">
            <v>Current</v>
          </cell>
        </row>
        <row r="3018">
          <cell r="B3018">
            <v>42198</v>
          </cell>
          <cell r="C3018">
            <v>18</v>
          </cell>
          <cell r="D3018" t="str">
            <v>ON</v>
          </cell>
          <cell r="E3018" t="str">
            <v>Transfer</v>
          </cell>
          <cell r="F3018" t="str">
            <v>Fixed</v>
          </cell>
          <cell r="I3018">
            <v>36.79</v>
          </cell>
          <cell r="J3018">
            <v>27.68</v>
          </cell>
          <cell r="K3018" t="str">
            <v>Conv</v>
          </cell>
          <cell r="L3018">
            <v>0</v>
          </cell>
          <cell r="M3018" t="str">
            <v>Owner-Occupied</v>
          </cell>
          <cell r="N3018">
            <v>4</v>
          </cell>
          <cell r="O3018">
            <v>42600</v>
          </cell>
          <cell r="P3018" t="str">
            <v>Current</v>
          </cell>
        </row>
        <row r="3019">
          <cell r="B3019">
            <v>41073</v>
          </cell>
          <cell r="C3019">
            <v>55</v>
          </cell>
          <cell r="D3019" t="str">
            <v>AB</v>
          </cell>
          <cell r="E3019" t="str">
            <v>Purchase</v>
          </cell>
          <cell r="F3019" t="str">
            <v>Fixed</v>
          </cell>
          <cell r="I3019">
            <v>35.520000000000003</v>
          </cell>
          <cell r="J3019">
            <v>34.18</v>
          </cell>
          <cell r="K3019" t="str">
            <v>Conv</v>
          </cell>
          <cell r="L3019">
            <v>223037.87</v>
          </cell>
          <cell r="M3019" t="str">
            <v>Owner-Occupied</v>
          </cell>
          <cell r="N3019">
            <v>0</v>
          </cell>
          <cell r="O3019">
            <v>43831</v>
          </cell>
          <cell r="P3019" t="str">
            <v>Current</v>
          </cell>
        </row>
        <row r="3020">
          <cell r="B3020">
            <v>42489</v>
          </cell>
          <cell r="C3020">
            <v>9</v>
          </cell>
          <cell r="D3020" t="str">
            <v>BC</v>
          </cell>
          <cell r="E3020" t="str">
            <v>Transfer</v>
          </cell>
          <cell r="F3020" t="str">
            <v>Fixed</v>
          </cell>
          <cell r="I3020">
            <v>37.64</v>
          </cell>
          <cell r="J3020">
            <v>27.62</v>
          </cell>
          <cell r="K3020" t="str">
            <v>Conv</v>
          </cell>
          <cell r="L3020">
            <v>0</v>
          </cell>
          <cell r="M3020" t="str">
            <v>Owner-Occupied</v>
          </cell>
          <cell r="N3020">
            <v>4</v>
          </cell>
          <cell r="O3020">
            <v>42601</v>
          </cell>
          <cell r="P3020" t="str">
            <v>Current</v>
          </cell>
        </row>
        <row r="3021">
          <cell r="B3021">
            <v>42244</v>
          </cell>
          <cell r="C3021">
            <v>17</v>
          </cell>
          <cell r="D3021" t="str">
            <v>SK</v>
          </cell>
          <cell r="E3021" t="str">
            <v>Purchase</v>
          </cell>
          <cell r="F3021" t="str">
            <v>Fixed</v>
          </cell>
          <cell r="I3021">
            <v>29.94</v>
          </cell>
          <cell r="J3021">
            <v>28.48</v>
          </cell>
          <cell r="K3021" t="str">
            <v>Conv</v>
          </cell>
          <cell r="L3021">
            <v>308605.40999999997</v>
          </cell>
          <cell r="M3021" t="str">
            <v>Owner-Occupied</v>
          </cell>
          <cell r="N3021">
            <v>0</v>
          </cell>
          <cell r="O3021">
            <v>43831</v>
          </cell>
          <cell r="P3021" t="str">
            <v>Current</v>
          </cell>
        </row>
        <row r="3022">
          <cell r="B3022">
            <v>42642</v>
          </cell>
          <cell r="C3022">
            <v>4</v>
          </cell>
          <cell r="D3022" t="str">
            <v>BC</v>
          </cell>
          <cell r="E3022" t="str">
            <v>Purchase</v>
          </cell>
          <cell r="F3022" t="str">
            <v>Fixed</v>
          </cell>
          <cell r="I3022">
            <v>41</v>
          </cell>
          <cell r="J3022">
            <v>27.22</v>
          </cell>
          <cell r="K3022" t="str">
            <v>HiRatio</v>
          </cell>
          <cell r="L3022">
            <v>429053.17</v>
          </cell>
          <cell r="M3022" t="str">
            <v>Owner-Occupied</v>
          </cell>
          <cell r="N3022">
            <v>0</v>
          </cell>
          <cell r="O3022">
            <v>43831</v>
          </cell>
          <cell r="P3022" t="str">
            <v>Current</v>
          </cell>
        </row>
        <row r="3023">
          <cell r="B3023">
            <v>42170</v>
          </cell>
          <cell r="C3023">
            <v>19</v>
          </cell>
          <cell r="D3023" t="str">
            <v>ON</v>
          </cell>
          <cell r="E3023" t="str">
            <v>Transfer</v>
          </cell>
          <cell r="F3023" t="str">
            <v>Fixed</v>
          </cell>
          <cell r="I3023">
            <v>25.48</v>
          </cell>
          <cell r="J3023">
            <v>14.45</v>
          </cell>
          <cell r="K3023" t="str">
            <v>Conv</v>
          </cell>
          <cell r="L3023">
            <v>68438.710000000006</v>
          </cell>
          <cell r="M3023" t="str">
            <v>Owner-Occupied</v>
          </cell>
          <cell r="N3023">
            <v>0</v>
          </cell>
          <cell r="O3023">
            <v>43831</v>
          </cell>
          <cell r="P3023" t="str">
            <v>Current</v>
          </cell>
        </row>
        <row r="3024">
          <cell r="B3024">
            <v>42674</v>
          </cell>
          <cell r="C3024">
            <v>3</v>
          </cell>
          <cell r="D3024" t="str">
            <v>BC</v>
          </cell>
          <cell r="E3024" t="str">
            <v>Refinance External</v>
          </cell>
          <cell r="F3024" t="str">
            <v>ARM</v>
          </cell>
          <cell r="I3024">
            <v>20.56</v>
          </cell>
          <cell r="J3024">
            <v>11.45</v>
          </cell>
          <cell r="K3024" t="str">
            <v>Conv</v>
          </cell>
          <cell r="L3024">
            <v>195869.72</v>
          </cell>
          <cell r="M3024" t="str">
            <v>Rental</v>
          </cell>
          <cell r="N3024">
            <v>0</v>
          </cell>
          <cell r="O3024">
            <v>43831</v>
          </cell>
          <cell r="P3024" t="str">
            <v>Current</v>
          </cell>
        </row>
        <row r="3025">
          <cell r="B3025">
            <v>40490</v>
          </cell>
          <cell r="C3025">
            <v>74</v>
          </cell>
          <cell r="D3025" t="str">
            <v>AB</v>
          </cell>
          <cell r="E3025" t="str">
            <v>Purchase</v>
          </cell>
          <cell r="F3025" t="str">
            <v>Fixed</v>
          </cell>
          <cell r="I3025">
            <v>43.64</v>
          </cell>
          <cell r="J3025">
            <v>43.64</v>
          </cell>
          <cell r="K3025" t="str">
            <v>HiRatio</v>
          </cell>
          <cell r="L3025">
            <v>196325.13</v>
          </cell>
          <cell r="M3025" t="str">
            <v>Owner-Occupied</v>
          </cell>
          <cell r="N3025">
            <v>0</v>
          </cell>
          <cell r="O3025">
            <v>43831</v>
          </cell>
          <cell r="P3025" t="str">
            <v>Current</v>
          </cell>
        </row>
        <row r="3026">
          <cell r="B3026">
            <v>40631</v>
          </cell>
          <cell r="C3026">
            <v>70</v>
          </cell>
          <cell r="D3026" t="str">
            <v>AB</v>
          </cell>
          <cell r="E3026" t="str">
            <v>Refinance Existing Client</v>
          </cell>
          <cell r="F3026" t="str">
            <v>Fixed</v>
          </cell>
          <cell r="I3026">
            <v>29.3</v>
          </cell>
          <cell r="J3026">
            <v>28.27</v>
          </cell>
          <cell r="K3026" t="str">
            <v>HiRatio</v>
          </cell>
          <cell r="L3026">
            <v>0</v>
          </cell>
          <cell r="M3026" t="str">
            <v>Owner-Occupied</v>
          </cell>
          <cell r="N3026">
            <v>4</v>
          </cell>
          <cell r="O3026">
            <v>41487</v>
          </cell>
          <cell r="P3026" t="str">
            <v>Current</v>
          </cell>
        </row>
        <row r="3027">
          <cell r="B3027">
            <v>42095</v>
          </cell>
          <cell r="C3027">
            <v>21</v>
          </cell>
          <cell r="D3027" t="str">
            <v>AB</v>
          </cell>
          <cell r="E3027" t="str">
            <v>Transfer</v>
          </cell>
          <cell r="F3027" t="str">
            <v>ARM</v>
          </cell>
          <cell r="I3027">
            <v>15.84</v>
          </cell>
          <cell r="J3027">
            <v>10.5</v>
          </cell>
          <cell r="K3027" t="str">
            <v>Conv</v>
          </cell>
          <cell r="L3027">
            <v>323924.13</v>
          </cell>
          <cell r="M3027" t="str">
            <v>Owner-Occupied</v>
          </cell>
          <cell r="N3027">
            <v>0</v>
          </cell>
          <cell r="O3027">
            <v>43831</v>
          </cell>
          <cell r="P3027" t="str">
            <v>Current</v>
          </cell>
        </row>
        <row r="3028">
          <cell r="B3028">
            <v>41969</v>
          </cell>
          <cell r="C3028">
            <v>26</v>
          </cell>
          <cell r="D3028" t="str">
            <v>ON</v>
          </cell>
          <cell r="E3028" t="str">
            <v>Purchase</v>
          </cell>
          <cell r="F3028" t="str">
            <v>Fixed</v>
          </cell>
          <cell r="I3028">
            <v>40.36</v>
          </cell>
          <cell r="J3028">
            <v>38.97</v>
          </cell>
          <cell r="K3028" t="str">
            <v>HiRatio</v>
          </cell>
          <cell r="L3028">
            <v>464949.78</v>
          </cell>
          <cell r="M3028" t="str">
            <v>Owner-Occupied</v>
          </cell>
          <cell r="N3028">
            <v>0</v>
          </cell>
          <cell r="O3028">
            <v>43831</v>
          </cell>
          <cell r="P3028" t="str">
            <v>Current</v>
          </cell>
        </row>
        <row r="3029">
          <cell r="B3029">
            <v>41614</v>
          </cell>
          <cell r="C3029">
            <v>37</v>
          </cell>
          <cell r="D3029" t="str">
            <v>ON</v>
          </cell>
          <cell r="E3029" t="str">
            <v>Refinance External</v>
          </cell>
          <cell r="F3029" t="str">
            <v>ARM</v>
          </cell>
          <cell r="I3029">
            <v>26.35</v>
          </cell>
          <cell r="J3029">
            <v>26.35</v>
          </cell>
          <cell r="K3029" t="str">
            <v>Conv</v>
          </cell>
          <cell r="L3029">
            <v>188967.34</v>
          </cell>
          <cell r="M3029" t="str">
            <v>Owner-Occupied</v>
          </cell>
          <cell r="N3029">
            <v>0</v>
          </cell>
          <cell r="O3029">
            <v>43831</v>
          </cell>
          <cell r="P3029" t="str">
            <v>Current</v>
          </cell>
        </row>
        <row r="3030">
          <cell r="B3030">
            <v>41880</v>
          </cell>
          <cell r="C3030">
            <v>29</v>
          </cell>
          <cell r="D3030" t="str">
            <v>AB</v>
          </cell>
          <cell r="E3030" t="str">
            <v>Purchase</v>
          </cell>
          <cell r="F3030" t="str">
            <v>ARM</v>
          </cell>
          <cell r="I3030">
            <v>23.57</v>
          </cell>
          <cell r="J3030">
            <v>22.68</v>
          </cell>
          <cell r="K3030" t="str">
            <v>HiRatio</v>
          </cell>
          <cell r="L3030">
            <v>367461.73</v>
          </cell>
          <cell r="M3030" t="str">
            <v>Owner-Occupied</v>
          </cell>
          <cell r="N3030">
            <v>0</v>
          </cell>
          <cell r="O3030">
            <v>43831</v>
          </cell>
          <cell r="P3030" t="str">
            <v>Current</v>
          </cell>
        </row>
        <row r="3031">
          <cell r="B3031">
            <v>40421</v>
          </cell>
          <cell r="C3031">
            <v>77</v>
          </cell>
          <cell r="D3031" t="str">
            <v>ON</v>
          </cell>
          <cell r="E3031" t="str">
            <v>Purchase</v>
          </cell>
          <cell r="F3031" t="str">
            <v>ARM</v>
          </cell>
          <cell r="I3031">
            <v>40.659999999999997</v>
          </cell>
          <cell r="J3031">
            <v>31.11</v>
          </cell>
          <cell r="K3031" t="str">
            <v>Conv</v>
          </cell>
          <cell r="L3031">
            <v>0</v>
          </cell>
          <cell r="M3031" t="str">
            <v>Owner-Occupied</v>
          </cell>
          <cell r="N3031">
            <v>4</v>
          </cell>
          <cell r="O3031">
            <v>40673</v>
          </cell>
          <cell r="P3031" t="str">
            <v>Current</v>
          </cell>
        </row>
        <row r="3032">
          <cell r="B3032">
            <v>42318</v>
          </cell>
          <cell r="C3032">
            <v>14</v>
          </cell>
          <cell r="D3032" t="str">
            <v>ON</v>
          </cell>
          <cell r="E3032" t="str">
            <v>Purchase</v>
          </cell>
          <cell r="F3032" t="str">
            <v>Fixed</v>
          </cell>
          <cell r="I3032">
            <v>34.200000000000003</v>
          </cell>
          <cell r="J3032">
            <v>18.809999999999999</v>
          </cell>
          <cell r="K3032" t="str">
            <v>Conv</v>
          </cell>
          <cell r="L3032">
            <v>558734.07999999996</v>
          </cell>
          <cell r="M3032" t="str">
            <v>Owner-Occupied</v>
          </cell>
          <cell r="N3032">
            <v>0</v>
          </cell>
          <cell r="O3032">
            <v>43831</v>
          </cell>
          <cell r="P3032" t="str">
            <v>Current</v>
          </cell>
        </row>
        <row r="3033">
          <cell r="B3033">
            <v>41089</v>
          </cell>
          <cell r="C3033">
            <v>55</v>
          </cell>
          <cell r="D3033" t="str">
            <v>ON</v>
          </cell>
          <cell r="E3033" t="str">
            <v>Purchase</v>
          </cell>
          <cell r="F3033" t="str">
            <v>Fixed</v>
          </cell>
          <cell r="I3033">
            <v>42.98</v>
          </cell>
          <cell r="J3033">
            <v>28.03</v>
          </cell>
          <cell r="K3033" t="str">
            <v>HiRatio</v>
          </cell>
          <cell r="L3033">
            <v>0</v>
          </cell>
          <cell r="M3033" t="str">
            <v>Owner-Occupied</v>
          </cell>
          <cell r="N3033">
            <v>4</v>
          </cell>
          <cell r="O3033">
            <v>42107</v>
          </cell>
          <cell r="P3033" t="str">
            <v>Current</v>
          </cell>
        </row>
        <row r="3034">
          <cell r="B3034">
            <v>41026</v>
          </cell>
          <cell r="C3034">
            <v>57</v>
          </cell>
          <cell r="D3034" t="str">
            <v>ON</v>
          </cell>
          <cell r="E3034" t="str">
            <v>Purchase</v>
          </cell>
          <cell r="F3034" t="str">
            <v>Fixed</v>
          </cell>
          <cell r="I3034">
            <v>26.08</v>
          </cell>
          <cell r="J3034">
            <v>16.86</v>
          </cell>
          <cell r="K3034" t="str">
            <v>HiRatio</v>
          </cell>
          <cell r="L3034">
            <v>213678.7</v>
          </cell>
          <cell r="M3034" t="str">
            <v>Owner-Occupied</v>
          </cell>
          <cell r="N3034">
            <v>0</v>
          </cell>
          <cell r="O3034">
            <v>43831</v>
          </cell>
          <cell r="P3034" t="str">
            <v>Current</v>
          </cell>
        </row>
        <row r="3035">
          <cell r="B3035">
            <v>40737</v>
          </cell>
          <cell r="C3035">
            <v>66</v>
          </cell>
          <cell r="D3035" t="str">
            <v>BC</v>
          </cell>
          <cell r="E3035" t="str">
            <v>Purchase</v>
          </cell>
          <cell r="F3035" t="str">
            <v>Fixed</v>
          </cell>
          <cell r="I3035">
            <v>41.83</v>
          </cell>
          <cell r="J3035">
            <v>34.1</v>
          </cell>
          <cell r="K3035" t="str">
            <v>Conv</v>
          </cell>
          <cell r="L3035">
            <v>0</v>
          </cell>
          <cell r="M3035" t="str">
            <v>Owner-Occupied</v>
          </cell>
          <cell r="N3035">
            <v>4</v>
          </cell>
          <cell r="O3035">
            <v>42081</v>
          </cell>
          <cell r="P3035" t="str">
            <v>Current</v>
          </cell>
        </row>
        <row r="3036">
          <cell r="B3036">
            <v>42271</v>
          </cell>
          <cell r="C3036">
            <v>16</v>
          </cell>
          <cell r="D3036" t="str">
            <v>ON</v>
          </cell>
          <cell r="E3036" t="str">
            <v>Purchase</v>
          </cell>
          <cell r="F3036" t="str">
            <v>Fixed</v>
          </cell>
          <cell r="I3036">
            <v>25.81</v>
          </cell>
          <cell r="J3036">
            <v>24.85</v>
          </cell>
          <cell r="K3036" t="str">
            <v>HiRatio</v>
          </cell>
          <cell r="L3036">
            <v>366503.15</v>
          </cell>
          <cell r="M3036" t="str">
            <v>Owner-Occupied</v>
          </cell>
          <cell r="N3036">
            <v>0</v>
          </cell>
          <cell r="O3036">
            <v>43831</v>
          </cell>
          <cell r="P3036" t="str">
            <v>Current</v>
          </cell>
        </row>
        <row r="3037">
          <cell r="B3037">
            <v>42447</v>
          </cell>
          <cell r="C3037">
            <v>10</v>
          </cell>
          <cell r="D3037" t="str">
            <v>ON</v>
          </cell>
          <cell r="E3037" t="str">
            <v>Transfer</v>
          </cell>
          <cell r="F3037" t="str">
            <v>Fixed</v>
          </cell>
          <cell r="I3037">
            <v>27.58</v>
          </cell>
          <cell r="J3037">
            <v>25.8</v>
          </cell>
          <cell r="K3037" t="str">
            <v>Conv</v>
          </cell>
          <cell r="L3037">
            <v>266881.81</v>
          </cell>
          <cell r="M3037" t="str">
            <v>Owner-Occupied</v>
          </cell>
          <cell r="N3037">
            <v>0</v>
          </cell>
          <cell r="O3037">
            <v>43831</v>
          </cell>
          <cell r="P3037" t="str">
            <v>Current</v>
          </cell>
        </row>
        <row r="3038">
          <cell r="B3038">
            <v>40681</v>
          </cell>
          <cell r="C3038">
            <v>68</v>
          </cell>
          <cell r="D3038" t="str">
            <v>ON</v>
          </cell>
          <cell r="E3038" t="str">
            <v>Purchase</v>
          </cell>
          <cell r="F3038" t="str">
            <v>ARM</v>
          </cell>
          <cell r="I3038">
            <v>31.03</v>
          </cell>
          <cell r="J3038">
            <v>22.87</v>
          </cell>
          <cell r="K3038" t="str">
            <v>HiRatio</v>
          </cell>
          <cell r="L3038">
            <v>0</v>
          </cell>
          <cell r="M3038" t="str">
            <v>Owner-Occupied</v>
          </cell>
          <cell r="N3038">
            <v>4</v>
          </cell>
          <cell r="O3038">
            <v>41396</v>
          </cell>
          <cell r="P3038" t="str">
            <v>Current</v>
          </cell>
        </row>
        <row r="3039">
          <cell r="B3039">
            <v>42683</v>
          </cell>
          <cell r="C3039">
            <v>2</v>
          </cell>
          <cell r="D3039" t="str">
            <v>ON</v>
          </cell>
          <cell r="E3039" t="str">
            <v>Purchase</v>
          </cell>
          <cell r="F3039" t="str">
            <v>Fixed</v>
          </cell>
          <cell r="I3039">
            <v>24.08</v>
          </cell>
          <cell r="J3039">
            <v>23.45</v>
          </cell>
          <cell r="K3039" t="str">
            <v>Conv</v>
          </cell>
          <cell r="L3039">
            <v>174326.82</v>
          </cell>
          <cell r="M3039" t="str">
            <v>Owner-Occupied</v>
          </cell>
          <cell r="N3039">
            <v>0</v>
          </cell>
          <cell r="O3039">
            <v>43831</v>
          </cell>
          <cell r="P3039" t="str">
            <v>Current</v>
          </cell>
        </row>
        <row r="3040">
          <cell r="B3040">
            <v>41361</v>
          </cell>
          <cell r="C3040">
            <v>46</v>
          </cell>
          <cell r="D3040" t="str">
            <v>AB</v>
          </cell>
          <cell r="E3040" t="str">
            <v>Purchase</v>
          </cell>
          <cell r="F3040" t="str">
            <v>Fixed</v>
          </cell>
          <cell r="I3040">
            <v>37.39</v>
          </cell>
          <cell r="J3040">
            <v>22.54</v>
          </cell>
          <cell r="K3040" t="str">
            <v>HiRatio</v>
          </cell>
          <cell r="L3040">
            <v>143364.85999999999</v>
          </cell>
          <cell r="M3040" t="str">
            <v>Owner-Occupied</v>
          </cell>
          <cell r="N3040">
            <v>0</v>
          </cell>
          <cell r="O3040">
            <v>43831</v>
          </cell>
          <cell r="P3040" t="str">
            <v>Current</v>
          </cell>
        </row>
        <row r="3041">
          <cell r="B3041">
            <v>42471</v>
          </cell>
          <cell r="C3041">
            <v>9</v>
          </cell>
          <cell r="D3041" t="str">
            <v>ON</v>
          </cell>
          <cell r="E3041" t="str">
            <v>Refinance External</v>
          </cell>
          <cell r="F3041" t="str">
            <v>Fixed</v>
          </cell>
          <cell r="I3041">
            <v>30.18</v>
          </cell>
          <cell r="J3041">
            <v>18.46</v>
          </cell>
          <cell r="K3041" t="str">
            <v>Conv</v>
          </cell>
          <cell r="L3041">
            <v>67605.02</v>
          </cell>
          <cell r="M3041" t="str">
            <v>Owner-Occupied</v>
          </cell>
          <cell r="N3041">
            <v>0</v>
          </cell>
          <cell r="O3041">
            <v>43831</v>
          </cell>
          <cell r="P3041" t="str">
            <v>Current</v>
          </cell>
        </row>
        <row r="3042">
          <cell r="B3042">
            <v>42153</v>
          </cell>
          <cell r="C3042">
            <v>20</v>
          </cell>
          <cell r="D3042" t="str">
            <v>NS</v>
          </cell>
          <cell r="E3042" t="str">
            <v>Purchase</v>
          </cell>
          <cell r="F3042" t="str">
            <v>Fixed</v>
          </cell>
          <cell r="I3042">
            <v>19.440000000000001</v>
          </cell>
          <cell r="J3042">
            <v>6.99</v>
          </cell>
          <cell r="K3042" t="str">
            <v>HiRatio</v>
          </cell>
          <cell r="L3042">
            <v>168958.38</v>
          </cell>
          <cell r="M3042" t="str">
            <v>Owner-Occupied</v>
          </cell>
          <cell r="N3042">
            <v>0</v>
          </cell>
          <cell r="O3042">
            <v>43831</v>
          </cell>
          <cell r="P3042" t="str">
            <v>Current</v>
          </cell>
        </row>
        <row r="3043">
          <cell r="B3043">
            <v>41929</v>
          </cell>
          <cell r="C3043">
            <v>27</v>
          </cell>
          <cell r="D3043" t="str">
            <v>AB</v>
          </cell>
          <cell r="E3043" t="str">
            <v>Purchase</v>
          </cell>
          <cell r="F3043" t="str">
            <v>Fixed</v>
          </cell>
          <cell r="I3043">
            <v>43.61</v>
          </cell>
          <cell r="J3043">
            <v>27.86</v>
          </cell>
          <cell r="K3043" t="str">
            <v>HiRatio</v>
          </cell>
          <cell r="L3043">
            <v>403356.74</v>
          </cell>
          <cell r="M3043" t="str">
            <v>Owner-Occupied</v>
          </cell>
          <cell r="N3043">
            <v>0</v>
          </cell>
          <cell r="O3043">
            <v>43831</v>
          </cell>
          <cell r="P3043" t="str">
            <v>Current</v>
          </cell>
        </row>
        <row r="3044">
          <cell r="B3044">
            <v>41745</v>
          </cell>
          <cell r="C3044">
            <v>33</v>
          </cell>
          <cell r="D3044" t="str">
            <v>BC</v>
          </cell>
          <cell r="E3044" t="str">
            <v>Purchase</v>
          </cell>
          <cell r="F3044" t="str">
            <v>ARM</v>
          </cell>
          <cell r="I3044">
            <v>31.71</v>
          </cell>
          <cell r="J3044">
            <v>26.29</v>
          </cell>
          <cell r="K3044" t="str">
            <v>Conv</v>
          </cell>
          <cell r="L3044">
            <v>732555.69</v>
          </cell>
          <cell r="M3044" t="str">
            <v>Owner-Occupied</v>
          </cell>
          <cell r="N3044">
            <v>0</v>
          </cell>
          <cell r="O3044">
            <v>43831</v>
          </cell>
          <cell r="P3044" t="str">
            <v>Current</v>
          </cell>
        </row>
        <row r="3045">
          <cell r="B3045">
            <v>42755</v>
          </cell>
          <cell r="C3045">
            <v>0</v>
          </cell>
          <cell r="D3045" t="str">
            <v>AB</v>
          </cell>
          <cell r="E3045" t="str">
            <v>Purchase</v>
          </cell>
          <cell r="F3045" t="str">
            <v>Fixed</v>
          </cell>
          <cell r="I3045">
            <v>37.130000000000003</v>
          </cell>
          <cell r="J3045">
            <v>18.989999999999998</v>
          </cell>
          <cell r="K3045" t="str">
            <v>HiRatio</v>
          </cell>
          <cell r="L3045">
            <v>323942.40000000002</v>
          </cell>
          <cell r="M3045" t="str">
            <v>Owner-Occupied</v>
          </cell>
          <cell r="N3045">
            <v>0</v>
          </cell>
          <cell r="O3045">
            <v>43831</v>
          </cell>
          <cell r="P3045" t="str">
            <v>Current</v>
          </cell>
        </row>
        <row r="3046">
          <cell r="B3046">
            <v>42081</v>
          </cell>
          <cell r="C3046">
            <v>22</v>
          </cell>
          <cell r="D3046" t="str">
            <v>BC</v>
          </cell>
          <cell r="E3046" t="str">
            <v>Purchase</v>
          </cell>
          <cell r="F3046" t="str">
            <v>Fixed</v>
          </cell>
          <cell r="I3046">
            <v>38.6</v>
          </cell>
          <cell r="J3046">
            <v>37.520000000000003</v>
          </cell>
          <cell r="K3046" t="str">
            <v>Conv</v>
          </cell>
          <cell r="L3046">
            <v>302191.45</v>
          </cell>
          <cell r="M3046" t="str">
            <v>Owner-Occupied</v>
          </cell>
          <cell r="N3046">
            <v>0</v>
          </cell>
          <cell r="O3046">
            <v>43831</v>
          </cell>
          <cell r="P3046" t="str">
            <v>Current</v>
          </cell>
        </row>
        <row r="3047">
          <cell r="B3047">
            <v>40724</v>
          </cell>
          <cell r="C3047">
            <v>67</v>
          </cell>
          <cell r="D3047" t="str">
            <v>ON</v>
          </cell>
          <cell r="E3047" t="str">
            <v>Purchase</v>
          </cell>
          <cell r="F3047" t="str">
            <v>ARM</v>
          </cell>
          <cell r="I3047">
            <v>43.57</v>
          </cell>
          <cell r="J3047">
            <v>25.31</v>
          </cell>
          <cell r="K3047" t="str">
            <v>HiRatio</v>
          </cell>
          <cell r="L3047">
            <v>232603.15</v>
          </cell>
          <cell r="M3047" t="str">
            <v>Owner-Occupied</v>
          </cell>
          <cell r="N3047">
            <v>0</v>
          </cell>
          <cell r="O3047">
            <v>43831</v>
          </cell>
          <cell r="P3047" t="str">
            <v>Current</v>
          </cell>
        </row>
        <row r="3048">
          <cell r="B3048">
            <v>41789</v>
          </cell>
          <cell r="C3048">
            <v>32</v>
          </cell>
          <cell r="D3048" t="str">
            <v>ON</v>
          </cell>
          <cell r="E3048" t="str">
            <v>Purchase</v>
          </cell>
          <cell r="F3048" t="str">
            <v>ARM</v>
          </cell>
          <cell r="I3048">
            <v>30.56</v>
          </cell>
          <cell r="J3048">
            <v>29.98</v>
          </cell>
          <cell r="K3048" t="str">
            <v>Conv</v>
          </cell>
          <cell r="L3048">
            <v>327654.28000000003</v>
          </cell>
          <cell r="M3048" t="str">
            <v>Owner-Occupied</v>
          </cell>
          <cell r="N3048">
            <v>0</v>
          </cell>
          <cell r="O3048">
            <v>43831</v>
          </cell>
          <cell r="P3048" t="str">
            <v>Current</v>
          </cell>
        </row>
        <row r="3049">
          <cell r="B3049">
            <v>41123</v>
          </cell>
          <cell r="C3049">
            <v>53</v>
          </cell>
          <cell r="D3049" t="str">
            <v>ON</v>
          </cell>
          <cell r="E3049" t="str">
            <v>Purchase</v>
          </cell>
          <cell r="F3049" t="str">
            <v>Fixed</v>
          </cell>
          <cell r="I3049">
            <v>32.11</v>
          </cell>
          <cell r="J3049">
            <v>31.39</v>
          </cell>
          <cell r="K3049" t="str">
            <v>HiRatio</v>
          </cell>
          <cell r="L3049">
            <v>0</v>
          </cell>
          <cell r="M3049" t="str">
            <v>Owner-Occupied</v>
          </cell>
          <cell r="N3049">
            <v>4</v>
          </cell>
          <cell r="O3049">
            <v>42249</v>
          </cell>
          <cell r="P3049" t="str">
            <v>Current</v>
          </cell>
        </row>
        <row r="3050">
          <cell r="B3050">
            <v>42543</v>
          </cell>
          <cell r="C3050">
            <v>7</v>
          </cell>
          <cell r="D3050" t="str">
            <v>ON</v>
          </cell>
          <cell r="E3050" t="str">
            <v>Purchase with Improvements</v>
          </cell>
          <cell r="F3050" t="str">
            <v>Fixed</v>
          </cell>
          <cell r="I3050">
            <v>28.94</v>
          </cell>
          <cell r="J3050">
            <v>16.5</v>
          </cell>
          <cell r="K3050" t="str">
            <v>HiRatio</v>
          </cell>
          <cell r="L3050">
            <v>117807.34</v>
          </cell>
          <cell r="M3050" t="str">
            <v>Owner-Occupied</v>
          </cell>
          <cell r="N3050">
            <v>0</v>
          </cell>
          <cell r="O3050">
            <v>43831</v>
          </cell>
          <cell r="P3050" t="str">
            <v>Current</v>
          </cell>
        </row>
        <row r="3051">
          <cell r="B3051">
            <v>42089</v>
          </cell>
          <cell r="C3051">
            <v>22</v>
          </cell>
          <cell r="D3051" t="str">
            <v>BC</v>
          </cell>
          <cell r="E3051" t="str">
            <v>Purchase</v>
          </cell>
          <cell r="F3051" t="str">
            <v>ARM</v>
          </cell>
          <cell r="I3051">
            <v>26.62</v>
          </cell>
          <cell r="J3051">
            <v>24.11</v>
          </cell>
          <cell r="K3051" t="str">
            <v>HiRatio</v>
          </cell>
          <cell r="L3051">
            <v>146364.79</v>
          </cell>
          <cell r="M3051" t="str">
            <v>Owner-Occupied</v>
          </cell>
          <cell r="N3051">
            <v>0</v>
          </cell>
          <cell r="O3051">
            <v>43831</v>
          </cell>
          <cell r="P3051" t="str">
            <v>Current</v>
          </cell>
        </row>
        <row r="3052">
          <cell r="B3052">
            <v>42397</v>
          </cell>
          <cell r="C3052">
            <v>12</v>
          </cell>
          <cell r="D3052" t="str">
            <v>BC</v>
          </cell>
          <cell r="E3052" t="str">
            <v>Purchase</v>
          </cell>
          <cell r="F3052" t="str">
            <v>ARM</v>
          </cell>
          <cell r="I3052">
            <v>17.649999999999999</v>
          </cell>
          <cell r="J3052">
            <v>15.45</v>
          </cell>
          <cell r="K3052" t="str">
            <v>Conv</v>
          </cell>
          <cell r="L3052">
            <v>331091.02</v>
          </cell>
          <cell r="M3052" t="str">
            <v>Owner-Occupied</v>
          </cell>
          <cell r="N3052">
            <v>0</v>
          </cell>
          <cell r="O3052">
            <v>43831</v>
          </cell>
          <cell r="P3052" t="str">
            <v>Current</v>
          </cell>
        </row>
        <row r="3053">
          <cell r="B3053">
            <v>42019</v>
          </cell>
          <cell r="C3053">
            <v>24</v>
          </cell>
          <cell r="D3053" t="str">
            <v>BC</v>
          </cell>
          <cell r="E3053" t="str">
            <v>Purchase</v>
          </cell>
          <cell r="F3053" t="str">
            <v>Fixed</v>
          </cell>
          <cell r="I3053">
            <v>36.93</v>
          </cell>
          <cell r="J3053">
            <v>26.12</v>
          </cell>
          <cell r="K3053" t="str">
            <v>Conv</v>
          </cell>
          <cell r="L3053">
            <v>190456.48</v>
          </cell>
          <cell r="M3053" t="str">
            <v>Owner-Occupied</v>
          </cell>
          <cell r="N3053">
            <v>0</v>
          </cell>
          <cell r="O3053">
            <v>43831</v>
          </cell>
          <cell r="P3053" t="str">
            <v>Current</v>
          </cell>
        </row>
        <row r="3054">
          <cell r="B3054">
            <v>42530</v>
          </cell>
          <cell r="C3054">
            <v>7</v>
          </cell>
          <cell r="D3054" t="str">
            <v>AB</v>
          </cell>
          <cell r="E3054" t="str">
            <v>Purchase</v>
          </cell>
          <cell r="F3054" t="str">
            <v>Fixed</v>
          </cell>
          <cell r="I3054">
            <v>33.020000000000003</v>
          </cell>
          <cell r="J3054">
            <v>30.25</v>
          </cell>
          <cell r="K3054" t="str">
            <v>Conv</v>
          </cell>
          <cell r="L3054">
            <v>123367.03</v>
          </cell>
          <cell r="M3054" t="str">
            <v>Owner-Occupied</v>
          </cell>
          <cell r="N3054">
            <v>0</v>
          </cell>
          <cell r="O3054">
            <v>43831</v>
          </cell>
          <cell r="P3054" t="str">
            <v>Current</v>
          </cell>
        </row>
        <row r="3055">
          <cell r="B3055">
            <v>41054</v>
          </cell>
          <cell r="C3055">
            <v>56</v>
          </cell>
          <cell r="D3055" t="str">
            <v>AB</v>
          </cell>
          <cell r="E3055" t="str">
            <v>Purchase</v>
          </cell>
          <cell r="F3055" t="str">
            <v>Fixed</v>
          </cell>
          <cell r="I3055">
            <v>31.68</v>
          </cell>
          <cell r="J3055">
            <v>31.59</v>
          </cell>
          <cell r="K3055" t="str">
            <v>HiRatio</v>
          </cell>
          <cell r="L3055">
            <v>194680.08</v>
          </cell>
          <cell r="M3055" t="str">
            <v>Owner-Occupied</v>
          </cell>
          <cell r="N3055">
            <v>0</v>
          </cell>
          <cell r="O3055">
            <v>43831</v>
          </cell>
          <cell r="P3055" t="str">
            <v>Current</v>
          </cell>
        </row>
        <row r="3056">
          <cell r="B3056">
            <v>41803</v>
          </cell>
          <cell r="C3056">
            <v>31</v>
          </cell>
          <cell r="D3056" t="str">
            <v>ON</v>
          </cell>
          <cell r="E3056" t="str">
            <v>Purchase</v>
          </cell>
          <cell r="F3056" t="str">
            <v>Fixed</v>
          </cell>
          <cell r="I3056">
            <v>31.51</v>
          </cell>
          <cell r="J3056">
            <v>22.66</v>
          </cell>
          <cell r="K3056" t="str">
            <v>HiRatio</v>
          </cell>
          <cell r="L3056">
            <v>140290.6</v>
          </cell>
          <cell r="M3056" t="str">
            <v>Owner-Occupied</v>
          </cell>
          <cell r="N3056">
            <v>0</v>
          </cell>
          <cell r="O3056">
            <v>41915</v>
          </cell>
          <cell r="P3056" t="str">
            <v>Current</v>
          </cell>
        </row>
        <row r="3057">
          <cell r="B3057">
            <v>42151</v>
          </cell>
          <cell r="C3057">
            <v>20</v>
          </cell>
          <cell r="D3057" t="str">
            <v>BC</v>
          </cell>
          <cell r="E3057" t="str">
            <v>Purchase</v>
          </cell>
          <cell r="F3057" t="str">
            <v>ARM</v>
          </cell>
          <cell r="I3057">
            <v>33.21</v>
          </cell>
          <cell r="J3057">
            <v>6.32</v>
          </cell>
          <cell r="K3057" t="str">
            <v>Conv</v>
          </cell>
          <cell r="L3057">
            <v>129360.3</v>
          </cell>
          <cell r="M3057" t="str">
            <v>Second Home</v>
          </cell>
          <cell r="N3057">
            <v>0</v>
          </cell>
          <cell r="O3057">
            <v>43831</v>
          </cell>
          <cell r="P3057" t="str">
            <v>Current</v>
          </cell>
        </row>
        <row r="3058">
          <cell r="B3058">
            <v>42598</v>
          </cell>
          <cell r="C3058">
            <v>5</v>
          </cell>
          <cell r="D3058" t="str">
            <v>ON</v>
          </cell>
          <cell r="E3058" t="str">
            <v>Purchase</v>
          </cell>
          <cell r="F3058" t="str">
            <v>Fixed</v>
          </cell>
          <cell r="I3058">
            <v>43</v>
          </cell>
          <cell r="J3058">
            <v>38.97</v>
          </cell>
          <cell r="K3058" t="str">
            <v>HiRatio</v>
          </cell>
          <cell r="L3058">
            <v>436837.92</v>
          </cell>
          <cell r="M3058" t="str">
            <v>Owner-Occupied</v>
          </cell>
          <cell r="N3058">
            <v>0</v>
          </cell>
          <cell r="O3058">
            <v>43831</v>
          </cell>
          <cell r="P3058" t="str">
            <v>Current</v>
          </cell>
        </row>
        <row r="3059">
          <cell r="B3059">
            <v>40472</v>
          </cell>
          <cell r="C3059">
            <v>75</v>
          </cell>
          <cell r="D3059" t="str">
            <v>AB</v>
          </cell>
          <cell r="E3059" t="str">
            <v>Purchase</v>
          </cell>
          <cell r="F3059" t="str">
            <v>Fixed</v>
          </cell>
          <cell r="I3059">
            <v>33.380000000000003</v>
          </cell>
          <cell r="J3059">
            <v>28.55</v>
          </cell>
          <cell r="K3059" t="str">
            <v>Conv</v>
          </cell>
          <cell r="L3059">
            <v>0</v>
          </cell>
          <cell r="M3059" t="str">
            <v>Owner-Occupied</v>
          </cell>
          <cell r="N3059">
            <v>4</v>
          </cell>
          <cell r="O3059">
            <v>41947</v>
          </cell>
          <cell r="P3059" t="str">
            <v>Current</v>
          </cell>
        </row>
        <row r="3060">
          <cell r="B3060">
            <v>41057</v>
          </cell>
          <cell r="C3060">
            <v>56</v>
          </cell>
          <cell r="D3060" t="str">
            <v>AB</v>
          </cell>
          <cell r="E3060" t="str">
            <v>Purchase</v>
          </cell>
          <cell r="F3060" t="str">
            <v>Fixed</v>
          </cell>
          <cell r="I3060">
            <v>34.56</v>
          </cell>
          <cell r="J3060">
            <v>23.44</v>
          </cell>
          <cell r="K3060" t="str">
            <v>HiRatio</v>
          </cell>
          <cell r="L3060">
            <v>0</v>
          </cell>
          <cell r="M3060" t="str">
            <v>Owner-Occupied</v>
          </cell>
          <cell r="N3060">
            <v>4</v>
          </cell>
          <cell r="O3060">
            <v>42517</v>
          </cell>
          <cell r="P3060" t="str">
            <v>Current</v>
          </cell>
        </row>
        <row r="3061">
          <cell r="B3061">
            <v>41145</v>
          </cell>
          <cell r="C3061">
            <v>53</v>
          </cell>
          <cell r="D3061" t="str">
            <v>AB</v>
          </cell>
          <cell r="E3061" t="str">
            <v>Refinance External</v>
          </cell>
          <cell r="F3061" t="str">
            <v>Fixed</v>
          </cell>
          <cell r="I3061">
            <v>36.590000000000003</v>
          </cell>
          <cell r="J3061">
            <v>35.619999999999997</v>
          </cell>
          <cell r="K3061" t="str">
            <v>Conv</v>
          </cell>
          <cell r="L3061">
            <v>268080.98</v>
          </cell>
          <cell r="M3061" t="str">
            <v>Owner-Occupied</v>
          </cell>
          <cell r="N3061">
            <v>0</v>
          </cell>
          <cell r="O3061">
            <v>43831</v>
          </cell>
          <cell r="P3061" t="str">
            <v>Current</v>
          </cell>
        </row>
        <row r="3062">
          <cell r="B3062">
            <v>40939</v>
          </cell>
          <cell r="C3062">
            <v>60</v>
          </cell>
          <cell r="D3062" t="str">
            <v>AB</v>
          </cell>
          <cell r="E3062" t="str">
            <v>Transfer</v>
          </cell>
          <cell r="F3062" t="str">
            <v>ARM</v>
          </cell>
          <cell r="I3062">
            <v>41.19</v>
          </cell>
          <cell r="J3062">
            <v>16.18</v>
          </cell>
          <cell r="K3062" t="str">
            <v>Conv</v>
          </cell>
          <cell r="L3062">
            <v>0</v>
          </cell>
          <cell r="M3062" t="str">
            <v>Owner-Occupied</v>
          </cell>
          <cell r="N3062">
            <v>4</v>
          </cell>
          <cell r="O3062">
            <v>42732</v>
          </cell>
          <cell r="P3062" t="str">
            <v>Current</v>
          </cell>
        </row>
        <row r="3063">
          <cell r="B3063">
            <v>41716</v>
          </cell>
          <cell r="C3063">
            <v>34</v>
          </cell>
          <cell r="D3063" t="str">
            <v>ON</v>
          </cell>
          <cell r="E3063" t="str">
            <v>Purchase</v>
          </cell>
          <cell r="F3063" t="str">
            <v>ARM</v>
          </cell>
          <cell r="I3063">
            <v>22.13</v>
          </cell>
          <cell r="J3063">
            <v>6.22</v>
          </cell>
          <cell r="K3063" t="str">
            <v>Conv</v>
          </cell>
          <cell r="L3063">
            <v>484508.15</v>
          </cell>
          <cell r="M3063" t="str">
            <v>Owner-Occupied</v>
          </cell>
          <cell r="N3063">
            <v>0</v>
          </cell>
          <cell r="O3063">
            <v>43831</v>
          </cell>
          <cell r="P3063" t="str">
            <v>Current</v>
          </cell>
        </row>
        <row r="3064">
          <cell r="B3064">
            <v>42153</v>
          </cell>
          <cell r="C3064">
            <v>20</v>
          </cell>
          <cell r="D3064" t="str">
            <v>ON</v>
          </cell>
          <cell r="E3064" t="str">
            <v>Purchase</v>
          </cell>
          <cell r="F3064" t="str">
            <v>Fixed</v>
          </cell>
          <cell r="I3064">
            <v>40.94</v>
          </cell>
          <cell r="J3064">
            <v>34.840000000000003</v>
          </cell>
          <cell r="K3064" t="str">
            <v>HiRatio</v>
          </cell>
          <cell r="L3064">
            <v>256515.56</v>
          </cell>
          <cell r="M3064" t="str">
            <v>Owner-Occupied</v>
          </cell>
          <cell r="N3064">
            <v>0</v>
          </cell>
          <cell r="O3064">
            <v>43831</v>
          </cell>
          <cell r="P3064" t="str">
            <v>Current</v>
          </cell>
        </row>
        <row r="3065">
          <cell r="B3065">
            <v>40312</v>
          </cell>
          <cell r="C3065">
            <v>80</v>
          </cell>
          <cell r="D3065" t="str">
            <v>ON</v>
          </cell>
          <cell r="E3065" t="str">
            <v>Refinance External</v>
          </cell>
          <cell r="F3065" t="str">
            <v>Fixed</v>
          </cell>
          <cell r="I3065">
            <v>21.81</v>
          </cell>
          <cell r="J3065">
            <v>18.14</v>
          </cell>
          <cell r="K3065" t="str">
            <v>Conv</v>
          </cell>
          <cell r="L3065">
            <v>0</v>
          </cell>
          <cell r="M3065" t="str">
            <v>Owner-Occupied</v>
          </cell>
          <cell r="N3065">
            <v>4</v>
          </cell>
          <cell r="O3065">
            <v>41422</v>
          </cell>
          <cell r="P3065" t="str">
            <v>Current</v>
          </cell>
        </row>
        <row r="3066">
          <cell r="B3066">
            <v>42459</v>
          </cell>
          <cell r="C3066">
            <v>10</v>
          </cell>
          <cell r="D3066" t="str">
            <v>ON</v>
          </cell>
          <cell r="E3066" t="str">
            <v>Purchase</v>
          </cell>
          <cell r="F3066" t="str">
            <v>Fixed</v>
          </cell>
          <cell r="I3066">
            <v>39.1</v>
          </cell>
          <cell r="J3066">
            <v>32.82</v>
          </cell>
          <cell r="K3066" t="str">
            <v>HiRatio</v>
          </cell>
          <cell r="L3066">
            <v>341546.58</v>
          </cell>
          <cell r="M3066" t="str">
            <v>Owner-Occupied</v>
          </cell>
          <cell r="N3066">
            <v>0</v>
          </cell>
          <cell r="O3066">
            <v>43831</v>
          </cell>
          <cell r="P3066" t="str">
            <v>Current</v>
          </cell>
        </row>
        <row r="3067">
          <cell r="B3067">
            <v>41975</v>
          </cell>
          <cell r="C3067">
            <v>25</v>
          </cell>
          <cell r="D3067" t="str">
            <v>ON</v>
          </cell>
          <cell r="E3067" t="str">
            <v>Refinance External</v>
          </cell>
          <cell r="F3067" t="str">
            <v>ARM</v>
          </cell>
          <cell r="I3067">
            <v>35</v>
          </cell>
          <cell r="J3067">
            <v>15.74</v>
          </cell>
          <cell r="K3067" t="str">
            <v>Conv</v>
          </cell>
          <cell r="L3067">
            <v>0</v>
          </cell>
          <cell r="M3067" t="str">
            <v>Owner-Occupied</v>
          </cell>
          <cell r="N3067">
            <v>4</v>
          </cell>
          <cell r="O3067">
            <v>42501</v>
          </cell>
          <cell r="P3067" t="str">
            <v>Current</v>
          </cell>
        </row>
        <row r="3068">
          <cell r="B3068">
            <v>42424</v>
          </cell>
          <cell r="C3068">
            <v>11</v>
          </cell>
          <cell r="D3068" t="str">
            <v>BC</v>
          </cell>
          <cell r="E3068" t="str">
            <v>Refinance External</v>
          </cell>
          <cell r="F3068" t="str">
            <v>Fixed</v>
          </cell>
          <cell r="I3068">
            <v>28.14</v>
          </cell>
          <cell r="J3068">
            <v>19.579999999999998</v>
          </cell>
          <cell r="K3068" t="str">
            <v>Conv</v>
          </cell>
          <cell r="L3068">
            <v>272114.98</v>
          </cell>
          <cell r="M3068" t="str">
            <v>Owner-Occupied</v>
          </cell>
          <cell r="N3068">
            <v>0</v>
          </cell>
          <cell r="O3068">
            <v>43831</v>
          </cell>
          <cell r="P3068" t="str">
            <v>Current</v>
          </cell>
        </row>
        <row r="3069">
          <cell r="B3069">
            <v>42103</v>
          </cell>
          <cell r="C3069">
            <v>21</v>
          </cell>
          <cell r="D3069" t="str">
            <v>ON</v>
          </cell>
          <cell r="E3069" t="str">
            <v>Purchase</v>
          </cell>
          <cell r="F3069" t="str">
            <v>Fixed</v>
          </cell>
          <cell r="I3069">
            <v>35.18</v>
          </cell>
          <cell r="J3069">
            <v>11.29</v>
          </cell>
          <cell r="K3069" t="str">
            <v>HiRatio</v>
          </cell>
          <cell r="L3069">
            <v>183432.62</v>
          </cell>
          <cell r="M3069" t="str">
            <v>Owner-Occupied</v>
          </cell>
          <cell r="N3069">
            <v>0</v>
          </cell>
          <cell r="O3069">
            <v>43831</v>
          </cell>
          <cell r="P3069" t="str">
            <v>Current</v>
          </cell>
        </row>
        <row r="3070">
          <cell r="B3070">
            <v>40983</v>
          </cell>
          <cell r="C3070">
            <v>58</v>
          </cell>
          <cell r="D3070" t="str">
            <v>ON</v>
          </cell>
          <cell r="E3070" t="str">
            <v>Purchase</v>
          </cell>
          <cell r="F3070" t="str">
            <v>Fixed</v>
          </cell>
          <cell r="I3070">
            <v>43.61</v>
          </cell>
          <cell r="J3070">
            <v>27.38</v>
          </cell>
          <cell r="K3070" t="str">
            <v>HiRatio</v>
          </cell>
          <cell r="L3070">
            <v>168731.77</v>
          </cell>
          <cell r="M3070" t="str">
            <v>Owner-Occupied</v>
          </cell>
          <cell r="N3070">
            <v>0</v>
          </cell>
          <cell r="O3070">
            <v>43831</v>
          </cell>
          <cell r="P3070" t="str">
            <v>Current</v>
          </cell>
        </row>
        <row r="3071">
          <cell r="B3071">
            <v>41933</v>
          </cell>
          <cell r="C3071">
            <v>27</v>
          </cell>
          <cell r="D3071" t="str">
            <v>SK</v>
          </cell>
          <cell r="E3071" t="str">
            <v>Purchase</v>
          </cell>
          <cell r="F3071" t="str">
            <v>Fixed</v>
          </cell>
          <cell r="I3071">
            <v>28.25</v>
          </cell>
          <cell r="J3071">
            <v>21.19</v>
          </cell>
          <cell r="K3071" t="str">
            <v>HiRatio</v>
          </cell>
          <cell r="L3071">
            <v>183614.82</v>
          </cell>
          <cell r="M3071" t="str">
            <v>Owner-Occupied</v>
          </cell>
          <cell r="N3071">
            <v>0</v>
          </cell>
          <cell r="O3071">
            <v>43831</v>
          </cell>
          <cell r="P3071" t="str">
            <v>Current</v>
          </cell>
        </row>
        <row r="3072">
          <cell r="B3072">
            <v>42437</v>
          </cell>
          <cell r="C3072">
            <v>10</v>
          </cell>
          <cell r="D3072" t="str">
            <v>ON</v>
          </cell>
          <cell r="E3072" t="str">
            <v>Refinance External</v>
          </cell>
          <cell r="F3072" t="str">
            <v>Fixed</v>
          </cell>
          <cell r="I3072">
            <v>39.590000000000003</v>
          </cell>
          <cell r="J3072">
            <v>12.9</v>
          </cell>
          <cell r="K3072" t="str">
            <v>Conv</v>
          </cell>
          <cell r="L3072">
            <v>192807.1</v>
          </cell>
          <cell r="M3072" t="str">
            <v>Rental</v>
          </cell>
          <cell r="N3072">
            <v>0</v>
          </cell>
          <cell r="O3072">
            <v>43831</v>
          </cell>
          <cell r="P3072" t="str">
            <v>Current</v>
          </cell>
        </row>
        <row r="3073">
          <cell r="B3073">
            <v>40718</v>
          </cell>
          <cell r="C3073">
            <v>67</v>
          </cell>
          <cell r="D3073" t="str">
            <v>ON</v>
          </cell>
          <cell r="E3073" t="str">
            <v>Purchase</v>
          </cell>
          <cell r="F3073" t="str">
            <v>ARM</v>
          </cell>
          <cell r="I3073">
            <v>45.1</v>
          </cell>
          <cell r="J3073">
            <v>44.77</v>
          </cell>
          <cell r="K3073" t="str">
            <v>Conv</v>
          </cell>
          <cell r="L3073">
            <v>0</v>
          </cell>
          <cell r="M3073" t="str">
            <v>Owner-Occupied</v>
          </cell>
          <cell r="N3073">
            <v>4</v>
          </cell>
          <cell r="O3073">
            <v>42230</v>
          </cell>
          <cell r="P3073" t="str">
            <v>Current</v>
          </cell>
        </row>
        <row r="3074">
          <cell r="B3074">
            <v>41921</v>
          </cell>
          <cell r="C3074">
            <v>27</v>
          </cell>
          <cell r="D3074" t="str">
            <v>ON</v>
          </cell>
          <cell r="E3074" t="str">
            <v>Purchase</v>
          </cell>
          <cell r="F3074" t="str">
            <v>ARM</v>
          </cell>
          <cell r="I3074">
            <v>16.71</v>
          </cell>
          <cell r="J3074">
            <v>15.88</v>
          </cell>
          <cell r="K3074" t="str">
            <v>Conv</v>
          </cell>
          <cell r="L3074">
            <v>962495.11</v>
          </cell>
          <cell r="M3074" t="str">
            <v>Owner-Occupied</v>
          </cell>
          <cell r="N3074">
            <v>0</v>
          </cell>
          <cell r="O3074">
            <v>43831</v>
          </cell>
          <cell r="P3074" t="str">
            <v>Current</v>
          </cell>
        </row>
        <row r="3075">
          <cell r="B3075">
            <v>41374</v>
          </cell>
          <cell r="C3075">
            <v>45</v>
          </cell>
          <cell r="D3075" t="str">
            <v>ON</v>
          </cell>
          <cell r="E3075" t="str">
            <v>Purchase</v>
          </cell>
          <cell r="F3075" t="str">
            <v>Fixed</v>
          </cell>
          <cell r="I3075">
            <v>41.07</v>
          </cell>
          <cell r="J3075">
            <v>26.1</v>
          </cell>
          <cell r="K3075" t="str">
            <v>HiRatio</v>
          </cell>
          <cell r="L3075">
            <v>0</v>
          </cell>
          <cell r="M3075" t="str">
            <v>Owner-Occupied</v>
          </cell>
          <cell r="N3075">
            <v>4</v>
          </cell>
          <cell r="O3075">
            <v>42352</v>
          </cell>
          <cell r="P3075" t="str">
            <v>Current</v>
          </cell>
        </row>
        <row r="3076">
          <cell r="B3076">
            <v>40420</v>
          </cell>
          <cell r="C3076">
            <v>77</v>
          </cell>
          <cell r="D3076" t="str">
            <v>ON</v>
          </cell>
          <cell r="E3076" t="str">
            <v>Refinance External</v>
          </cell>
          <cell r="F3076" t="str">
            <v>ARM</v>
          </cell>
          <cell r="I3076">
            <v>34.270000000000003</v>
          </cell>
          <cell r="J3076">
            <v>21.78</v>
          </cell>
          <cell r="K3076" t="str">
            <v>Conv</v>
          </cell>
          <cell r="L3076">
            <v>0</v>
          </cell>
          <cell r="M3076" t="str">
            <v>Owner-Occupied</v>
          </cell>
          <cell r="N3076">
            <v>4</v>
          </cell>
          <cell r="O3076">
            <v>42158</v>
          </cell>
          <cell r="P3076" t="str">
            <v>Current</v>
          </cell>
        </row>
        <row r="3077">
          <cell r="B3077">
            <v>41166</v>
          </cell>
          <cell r="C3077">
            <v>52</v>
          </cell>
          <cell r="D3077" t="str">
            <v>ON</v>
          </cell>
          <cell r="E3077" t="str">
            <v>Purchase</v>
          </cell>
          <cell r="F3077" t="str">
            <v>Fixed</v>
          </cell>
          <cell r="I3077">
            <v>41.38</v>
          </cell>
          <cell r="J3077">
            <v>29.47</v>
          </cell>
          <cell r="K3077" t="str">
            <v>HiRatio</v>
          </cell>
          <cell r="L3077">
            <v>135368.79</v>
          </cell>
          <cell r="M3077" t="str">
            <v>Owner-Occupied</v>
          </cell>
          <cell r="N3077">
            <v>0</v>
          </cell>
          <cell r="O3077">
            <v>43831</v>
          </cell>
          <cell r="P3077" t="str">
            <v>Current</v>
          </cell>
        </row>
        <row r="3078">
          <cell r="B3078">
            <v>42272</v>
          </cell>
          <cell r="C3078">
            <v>16</v>
          </cell>
          <cell r="D3078" t="str">
            <v>AB</v>
          </cell>
          <cell r="E3078" t="str">
            <v>Purchase</v>
          </cell>
          <cell r="F3078" t="str">
            <v>Fixed</v>
          </cell>
          <cell r="I3078">
            <v>41.64</v>
          </cell>
          <cell r="J3078">
            <v>22.06</v>
          </cell>
          <cell r="K3078" t="str">
            <v>HiRatio</v>
          </cell>
          <cell r="L3078">
            <v>362399</v>
          </cell>
          <cell r="M3078" t="str">
            <v>Owner-Occupied</v>
          </cell>
          <cell r="N3078">
            <v>0</v>
          </cell>
          <cell r="O3078">
            <v>43831</v>
          </cell>
          <cell r="P3078" t="str">
            <v>Current</v>
          </cell>
        </row>
        <row r="3079">
          <cell r="B3079">
            <v>42206</v>
          </cell>
          <cell r="C3079">
            <v>18</v>
          </cell>
          <cell r="D3079" t="str">
            <v>ON</v>
          </cell>
          <cell r="E3079" t="str">
            <v>Purchase</v>
          </cell>
          <cell r="F3079" t="str">
            <v>ARM</v>
          </cell>
          <cell r="I3079">
            <v>28.12</v>
          </cell>
          <cell r="J3079">
            <v>27.72</v>
          </cell>
          <cell r="K3079" t="str">
            <v>Conv</v>
          </cell>
          <cell r="L3079">
            <v>316589.44</v>
          </cell>
          <cell r="M3079" t="str">
            <v>Owner-Occupied</v>
          </cell>
          <cell r="N3079">
            <v>0</v>
          </cell>
          <cell r="O3079">
            <v>43831</v>
          </cell>
          <cell r="P3079" t="str">
            <v>Current</v>
          </cell>
        </row>
        <row r="3080">
          <cell r="B3080">
            <v>40556</v>
          </cell>
          <cell r="C3080">
            <v>72</v>
          </cell>
          <cell r="D3080" t="str">
            <v>ON</v>
          </cell>
          <cell r="E3080" t="str">
            <v>Purchase</v>
          </cell>
          <cell r="F3080" t="str">
            <v>Fixed</v>
          </cell>
          <cell r="I3080">
            <v>33.74</v>
          </cell>
          <cell r="J3080">
            <v>24.55</v>
          </cell>
          <cell r="K3080" t="str">
            <v>HiRatio</v>
          </cell>
          <cell r="L3080">
            <v>0</v>
          </cell>
          <cell r="M3080" t="str">
            <v>Owner-Occupied</v>
          </cell>
          <cell r="N3080">
            <v>4</v>
          </cell>
          <cell r="O3080">
            <v>41513</v>
          </cell>
          <cell r="P3080" t="str">
            <v>Current</v>
          </cell>
        </row>
        <row r="3081">
          <cell r="B3081">
            <v>41725</v>
          </cell>
          <cell r="C3081">
            <v>34</v>
          </cell>
          <cell r="D3081" t="str">
            <v>BC</v>
          </cell>
          <cell r="E3081" t="str">
            <v>Purchase</v>
          </cell>
          <cell r="F3081" t="str">
            <v>Fixed</v>
          </cell>
          <cell r="I3081">
            <v>21.12</v>
          </cell>
          <cell r="J3081">
            <v>14.02</v>
          </cell>
          <cell r="K3081" t="str">
            <v>HiRatio</v>
          </cell>
          <cell r="L3081">
            <v>332172.46000000002</v>
          </cell>
          <cell r="M3081" t="str">
            <v>Owner-Occupied</v>
          </cell>
          <cell r="N3081">
            <v>0</v>
          </cell>
          <cell r="O3081">
            <v>43831</v>
          </cell>
          <cell r="P3081" t="str">
            <v>Current</v>
          </cell>
        </row>
        <row r="3082">
          <cell r="B3082">
            <v>41975</v>
          </cell>
          <cell r="C3082">
            <v>25</v>
          </cell>
          <cell r="D3082" t="str">
            <v>AB</v>
          </cell>
          <cell r="E3082" t="str">
            <v>Purchase</v>
          </cell>
          <cell r="F3082" t="str">
            <v>Fixed</v>
          </cell>
          <cell r="I3082">
            <v>39.97</v>
          </cell>
          <cell r="J3082">
            <v>34.35</v>
          </cell>
          <cell r="K3082" t="str">
            <v>HiRatio</v>
          </cell>
          <cell r="L3082">
            <v>457702.46</v>
          </cell>
          <cell r="M3082" t="str">
            <v>Owner-Occupied</v>
          </cell>
          <cell r="N3082">
            <v>0</v>
          </cell>
          <cell r="O3082">
            <v>43831</v>
          </cell>
          <cell r="P3082" t="str">
            <v>Current</v>
          </cell>
        </row>
        <row r="3083">
          <cell r="B3083">
            <v>40694</v>
          </cell>
          <cell r="C3083">
            <v>68</v>
          </cell>
          <cell r="D3083" t="str">
            <v>AB</v>
          </cell>
          <cell r="E3083" t="str">
            <v>Purchase</v>
          </cell>
          <cell r="F3083" t="str">
            <v>Fixed</v>
          </cell>
          <cell r="I3083">
            <v>28.51</v>
          </cell>
          <cell r="J3083">
            <v>13.02</v>
          </cell>
          <cell r="K3083" t="str">
            <v>HiRatio</v>
          </cell>
          <cell r="L3083">
            <v>0</v>
          </cell>
          <cell r="M3083" t="str">
            <v>Owner-Occupied</v>
          </cell>
          <cell r="N3083">
            <v>4</v>
          </cell>
          <cell r="O3083">
            <v>42522</v>
          </cell>
          <cell r="P3083" t="str">
            <v>Current</v>
          </cell>
        </row>
        <row r="3084">
          <cell r="B3084">
            <v>42664</v>
          </cell>
          <cell r="C3084">
            <v>3</v>
          </cell>
          <cell r="D3084" t="str">
            <v>AB</v>
          </cell>
          <cell r="E3084" t="str">
            <v>Purchase</v>
          </cell>
          <cell r="F3084" t="str">
            <v>Fixed</v>
          </cell>
          <cell r="I3084">
            <v>43.52</v>
          </cell>
          <cell r="J3084">
            <v>22.02</v>
          </cell>
          <cell r="K3084" t="str">
            <v>HiRatio</v>
          </cell>
          <cell r="L3084">
            <v>278447.27</v>
          </cell>
          <cell r="M3084" t="str">
            <v>Owner-Occupied</v>
          </cell>
          <cell r="N3084">
            <v>0</v>
          </cell>
          <cell r="O3084">
            <v>43831</v>
          </cell>
          <cell r="P3084" t="str">
            <v>Current</v>
          </cell>
        </row>
        <row r="3085">
          <cell r="B3085">
            <v>41866</v>
          </cell>
          <cell r="C3085">
            <v>29</v>
          </cell>
          <cell r="D3085" t="str">
            <v>ON</v>
          </cell>
          <cell r="E3085" t="str">
            <v>Refinance External</v>
          </cell>
          <cell r="F3085" t="str">
            <v>Fixed</v>
          </cell>
          <cell r="I3085">
            <v>38.340000000000003</v>
          </cell>
          <cell r="J3085">
            <v>20.75</v>
          </cell>
          <cell r="K3085" t="str">
            <v>Conv</v>
          </cell>
          <cell r="L3085">
            <v>105575.82</v>
          </cell>
          <cell r="M3085" t="str">
            <v>Owner-Occupied</v>
          </cell>
          <cell r="N3085">
            <v>0</v>
          </cell>
          <cell r="O3085">
            <v>43831</v>
          </cell>
          <cell r="P3085" t="str">
            <v>Current</v>
          </cell>
        </row>
        <row r="3086">
          <cell r="B3086">
            <v>40403</v>
          </cell>
          <cell r="C3086">
            <v>77</v>
          </cell>
          <cell r="D3086" t="str">
            <v>ON</v>
          </cell>
          <cell r="E3086" t="str">
            <v>Refinance External</v>
          </cell>
          <cell r="F3086" t="str">
            <v>Variable</v>
          </cell>
          <cell r="I3086">
            <v>35.729999999999997</v>
          </cell>
          <cell r="J3086">
            <v>25.98</v>
          </cell>
          <cell r="K3086" t="str">
            <v>Other</v>
          </cell>
          <cell r="L3086">
            <v>0</v>
          </cell>
          <cell r="M3086" t="str">
            <v>Owner-Occupied</v>
          </cell>
          <cell r="N3086">
            <v>0</v>
          </cell>
          <cell r="O3086">
            <v>43831</v>
          </cell>
          <cell r="P3086" t="str">
            <v>Current</v>
          </cell>
        </row>
        <row r="3087">
          <cell r="B3087">
            <v>42114</v>
          </cell>
          <cell r="C3087">
            <v>21</v>
          </cell>
          <cell r="D3087" t="str">
            <v>NS</v>
          </cell>
          <cell r="E3087" t="str">
            <v>Transfer</v>
          </cell>
          <cell r="F3087" t="str">
            <v>ARM</v>
          </cell>
          <cell r="I3087">
            <v>34.770000000000003</v>
          </cell>
          <cell r="J3087">
            <v>27.52</v>
          </cell>
          <cell r="K3087" t="str">
            <v>Conv</v>
          </cell>
          <cell r="L3087">
            <v>243776.08</v>
          </cell>
          <cell r="M3087" t="str">
            <v>Owner-Occupied</v>
          </cell>
          <cell r="N3087">
            <v>0</v>
          </cell>
          <cell r="O3087">
            <v>43831</v>
          </cell>
          <cell r="P3087" t="str">
            <v>Current</v>
          </cell>
        </row>
        <row r="3088">
          <cell r="B3088">
            <v>41626</v>
          </cell>
          <cell r="C3088">
            <v>37</v>
          </cell>
          <cell r="D3088" t="str">
            <v>ON</v>
          </cell>
          <cell r="E3088" t="str">
            <v>Transfer</v>
          </cell>
          <cell r="F3088" t="str">
            <v>Fixed</v>
          </cell>
          <cell r="I3088">
            <v>29.69</v>
          </cell>
          <cell r="J3088">
            <v>12.11</v>
          </cell>
          <cell r="K3088" t="str">
            <v>HiRatio</v>
          </cell>
          <cell r="L3088">
            <v>118380.96</v>
          </cell>
          <cell r="M3088" t="str">
            <v>Owner-Occupied</v>
          </cell>
          <cell r="N3088">
            <v>0</v>
          </cell>
          <cell r="O3088">
            <v>43831</v>
          </cell>
          <cell r="P3088" t="str">
            <v>Current</v>
          </cell>
        </row>
        <row r="3089">
          <cell r="B3089">
            <v>40688</v>
          </cell>
          <cell r="C3089">
            <v>68</v>
          </cell>
          <cell r="D3089" t="str">
            <v>ON</v>
          </cell>
          <cell r="E3089" t="str">
            <v>Purchase</v>
          </cell>
          <cell r="F3089" t="str">
            <v>ARM</v>
          </cell>
          <cell r="I3089">
            <v>26.82</v>
          </cell>
          <cell r="J3089">
            <v>6.58</v>
          </cell>
          <cell r="K3089" t="str">
            <v>Conv</v>
          </cell>
          <cell r="L3089">
            <v>0</v>
          </cell>
          <cell r="M3089" t="str">
            <v>Rental</v>
          </cell>
          <cell r="N3089">
            <v>4</v>
          </cell>
          <cell r="O3089">
            <v>40767</v>
          </cell>
          <cell r="P3089" t="str">
            <v>Current</v>
          </cell>
        </row>
        <row r="3090">
          <cell r="B3090">
            <v>41045</v>
          </cell>
          <cell r="C3090">
            <v>56</v>
          </cell>
          <cell r="D3090" t="str">
            <v>ON</v>
          </cell>
          <cell r="E3090" t="str">
            <v>Refinance External</v>
          </cell>
          <cell r="F3090" t="str">
            <v>Fixed</v>
          </cell>
          <cell r="I3090">
            <v>38.92</v>
          </cell>
          <cell r="J3090">
            <v>36.36</v>
          </cell>
          <cell r="K3090" t="str">
            <v>HiRatio</v>
          </cell>
          <cell r="L3090">
            <v>214740.51</v>
          </cell>
          <cell r="M3090" t="str">
            <v>Owner-Occupied</v>
          </cell>
          <cell r="N3090">
            <v>0</v>
          </cell>
          <cell r="O3090">
            <v>43831</v>
          </cell>
          <cell r="P3090" t="str">
            <v>Current</v>
          </cell>
        </row>
        <row r="3091">
          <cell r="B3091">
            <v>41571</v>
          </cell>
          <cell r="C3091">
            <v>39</v>
          </cell>
          <cell r="D3091" t="str">
            <v>ON</v>
          </cell>
          <cell r="E3091" t="str">
            <v>Purchase</v>
          </cell>
          <cell r="F3091" t="str">
            <v>Fixed</v>
          </cell>
          <cell r="I3091">
            <v>43.42</v>
          </cell>
          <cell r="J3091">
            <v>36.43</v>
          </cell>
          <cell r="K3091" t="str">
            <v>HiRatio</v>
          </cell>
          <cell r="L3091">
            <v>0</v>
          </cell>
          <cell r="M3091" t="str">
            <v>Owner-Occupied</v>
          </cell>
          <cell r="N3091">
            <v>4</v>
          </cell>
          <cell r="O3091">
            <v>42762</v>
          </cell>
          <cell r="P3091" t="str">
            <v>Current</v>
          </cell>
        </row>
        <row r="3092">
          <cell r="B3092">
            <v>41943</v>
          </cell>
          <cell r="C3092">
            <v>27</v>
          </cell>
          <cell r="D3092" t="str">
            <v>ON</v>
          </cell>
          <cell r="E3092" t="str">
            <v>Purchase</v>
          </cell>
          <cell r="F3092" t="str">
            <v>Fixed</v>
          </cell>
          <cell r="I3092">
            <v>37.729999999999997</v>
          </cell>
          <cell r="J3092">
            <v>10.97</v>
          </cell>
          <cell r="K3092" t="str">
            <v>HiRatio</v>
          </cell>
          <cell r="L3092">
            <v>305100.95</v>
          </cell>
          <cell r="M3092" t="str">
            <v>Second Home</v>
          </cell>
          <cell r="N3092">
            <v>0</v>
          </cell>
          <cell r="O3092">
            <v>43831</v>
          </cell>
          <cell r="P3092" t="str">
            <v>Current</v>
          </cell>
        </row>
        <row r="3093">
          <cell r="B3093">
            <v>42250</v>
          </cell>
          <cell r="C3093">
            <v>16</v>
          </cell>
          <cell r="D3093" t="str">
            <v>ON</v>
          </cell>
          <cell r="E3093" t="str">
            <v>Purchase</v>
          </cell>
          <cell r="F3093" t="str">
            <v>ARM</v>
          </cell>
          <cell r="I3093">
            <v>35.03</v>
          </cell>
          <cell r="J3093">
            <v>18.510000000000002</v>
          </cell>
          <cell r="K3093" t="str">
            <v>Conv</v>
          </cell>
          <cell r="L3093">
            <v>327466.59000000003</v>
          </cell>
          <cell r="M3093" t="str">
            <v>Owner-Occupied</v>
          </cell>
          <cell r="N3093">
            <v>0</v>
          </cell>
          <cell r="O3093">
            <v>43831</v>
          </cell>
          <cell r="P3093" t="str">
            <v>Current</v>
          </cell>
        </row>
        <row r="3094">
          <cell r="B3094">
            <v>40648</v>
          </cell>
          <cell r="C3094">
            <v>69</v>
          </cell>
          <cell r="D3094" t="str">
            <v>AB</v>
          </cell>
          <cell r="E3094" t="str">
            <v>Purchase</v>
          </cell>
          <cell r="F3094" t="str">
            <v>Fixed</v>
          </cell>
          <cell r="I3094">
            <v>31.51</v>
          </cell>
          <cell r="J3094">
            <v>13.54</v>
          </cell>
          <cell r="K3094" t="str">
            <v>HiRatio</v>
          </cell>
          <cell r="L3094">
            <v>0</v>
          </cell>
          <cell r="M3094" t="str">
            <v>Owner-Occupied</v>
          </cell>
          <cell r="N3094">
            <v>4</v>
          </cell>
          <cell r="O3094">
            <v>41810</v>
          </cell>
          <cell r="P3094" t="str">
            <v>Current</v>
          </cell>
        </row>
        <row r="3095">
          <cell r="B3095">
            <v>41740</v>
          </cell>
          <cell r="C3095">
            <v>33</v>
          </cell>
          <cell r="D3095" t="str">
            <v>ON</v>
          </cell>
          <cell r="E3095" t="str">
            <v>Purchase</v>
          </cell>
          <cell r="F3095" t="str">
            <v>ARM</v>
          </cell>
          <cell r="I3095">
            <v>28.23</v>
          </cell>
          <cell r="J3095">
            <v>17.239999999999998</v>
          </cell>
          <cell r="K3095" t="str">
            <v>HiRatio</v>
          </cell>
          <cell r="L3095">
            <v>0</v>
          </cell>
          <cell r="M3095" t="str">
            <v>Owner-Occupied</v>
          </cell>
          <cell r="N3095">
            <v>4</v>
          </cell>
          <cell r="O3095">
            <v>42765</v>
          </cell>
          <cell r="P3095" t="str">
            <v>Current</v>
          </cell>
        </row>
        <row r="3096">
          <cell r="B3096">
            <v>42482</v>
          </cell>
          <cell r="C3096">
            <v>9</v>
          </cell>
          <cell r="D3096" t="str">
            <v>ON</v>
          </cell>
          <cell r="E3096" t="str">
            <v>Refinance External</v>
          </cell>
          <cell r="F3096" t="str">
            <v>Fixed</v>
          </cell>
          <cell r="I3096">
            <v>33.78</v>
          </cell>
          <cell r="J3096">
            <v>24.75</v>
          </cell>
          <cell r="K3096" t="str">
            <v>Conv</v>
          </cell>
          <cell r="L3096">
            <v>358773.28</v>
          </cell>
          <cell r="M3096" t="str">
            <v>Owner-Occupied</v>
          </cell>
          <cell r="N3096">
            <v>0</v>
          </cell>
          <cell r="O3096">
            <v>43831</v>
          </cell>
          <cell r="P3096" t="str">
            <v>Current</v>
          </cell>
        </row>
        <row r="3097">
          <cell r="B3097">
            <v>41178</v>
          </cell>
          <cell r="C3097">
            <v>52</v>
          </cell>
          <cell r="D3097" t="str">
            <v>ON</v>
          </cell>
          <cell r="E3097" t="str">
            <v>Purchase</v>
          </cell>
          <cell r="F3097" t="str">
            <v>Fixed</v>
          </cell>
          <cell r="I3097">
            <v>41.12</v>
          </cell>
          <cell r="J3097">
            <v>38.159999999999997</v>
          </cell>
          <cell r="K3097" t="str">
            <v>HiRatio</v>
          </cell>
          <cell r="L3097">
            <v>152019.04999999999</v>
          </cell>
          <cell r="M3097" t="str">
            <v>Owner-Occupied</v>
          </cell>
          <cell r="N3097">
            <v>0</v>
          </cell>
          <cell r="O3097">
            <v>43831</v>
          </cell>
          <cell r="P3097" t="str">
            <v>Current</v>
          </cell>
        </row>
        <row r="3098">
          <cell r="B3098">
            <v>40451</v>
          </cell>
          <cell r="C3098">
            <v>76</v>
          </cell>
          <cell r="D3098" t="str">
            <v>ON</v>
          </cell>
          <cell r="E3098" t="str">
            <v>Purchase</v>
          </cell>
          <cell r="F3098" t="str">
            <v>Fixed</v>
          </cell>
          <cell r="I3098">
            <v>44.53</v>
          </cell>
          <cell r="J3098">
            <v>28.8</v>
          </cell>
          <cell r="K3098" t="str">
            <v>HiRatio</v>
          </cell>
          <cell r="L3098">
            <v>187230.68</v>
          </cell>
          <cell r="M3098" t="str">
            <v>Owner-Occupied</v>
          </cell>
          <cell r="N3098">
            <v>0</v>
          </cell>
          <cell r="O3098">
            <v>43831</v>
          </cell>
          <cell r="P3098" t="str">
            <v>Current</v>
          </cell>
        </row>
        <row r="3099">
          <cell r="B3099">
            <v>40962</v>
          </cell>
          <cell r="C3099">
            <v>59</v>
          </cell>
          <cell r="D3099" t="str">
            <v>ON</v>
          </cell>
          <cell r="E3099" t="str">
            <v>Purchase</v>
          </cell>
          <cell r="F3099" t="str">
            <v>Fixed</v>
          </cell>
          <cell r="I3099">
            <v>36.19</v>
          </cell>
          <cell r="J3099">
            <v>14.89</v>
          </cell>
          <cell r="K3099" t="str">
            <v>Conv</v>
          </cell>
          <cell r="L3099">
            <v>0</v>
          </cell>
          <cell r="M3099" t="str">
            <v>Owner-Occupied</v>
          </cell>
          <cell r="N3099">
            <v>4</v>
          </cell>
          <cell r="O3099">
            <v>41186</v>
          </cell>
          <cell r="P3099" t="str">
            <v>Current</v>
          </cell>
        </row>
        <row r="3100">
          <cell r="B3100">
            <v>40610</v>
          </cell>
          <cell r="C3100">
            <v>70</v>
          </cell>
          <cell r="D3100" t="str">
            <v>AB</v>
          </cell>
          <cell r="E3100" t="str">
            <v>Refinance External</v>
          </cell>
          <cell r="F3100" t="str">
            <v>Fixed</v>
          </cell>
          <cell r="I3100">
            <v>40.28</v>
          </cell>
          <cell r="J3100">
            <v>40.28</v>
          </cell>
          <cell r="K3100" t="str">
            <v>Conv</v>
          </cell>
          <cell r="L3100">
            <v>159671.95000000001</v>
          </cell>
          <cell r="M3100" t="str">
            <v>Owner-Occupied</v>
          </cell>
          <cell r="N3100">
            <v>0</v>
          </cell>
          <cell r="O3100">
            <v>43831</v>
          </cell>
          <cell r="P3100" t="str">
            <v>Current</v>
          </cell>
        </row>
        <row r="3101">
          <cell r="B3101">
            <v>40389</v>
          </cell>
          <cell r="C3101">
            <v>78</v>
          </cell>
          <cell r="D3101" t="str">
            <v>AB</v>
          </cell>
          <cell r="E3101" t="str">
            <v>Purchase</v>
          </cell>
          <cell r="F3101" t="str">
            <v>Fixed</v>
          </cell>
          <cell r="I3101">
            <v>35.380000000000003</v>
          </cell>
          <cell r="J3101">
            <v>33.07</v>
          </cell>
          <cell r="K3101" t="str">
            <v>HiRatio</v>
          </cell>
          <cell r="L3101">
            <v>0</v>
          </cell>
          <cell r="M3101" t="str">
            <v>Owner-Occupied</v>
          </cell>
          <cell r="N3101">
            <v>4</v>
          </cell>
          <cell r="O3101">
            <v>41165</v>
          </cell>
          <cell r="P3101" t="str">
            <v>Current</v>
          </cell>
        </row>
        <row r="3102">
          <cell r="B3102">
            <v>41978</v>
          </cell>
          <cell r="C3102">
            <v>25</v>
          </cell>
          <cell r="D3102" t="str">
            <v>ON</v>
          </cell>
          <cell r="E3102" t="str">
            <v>Purchase</v>
          </cell>
          <cell r="F3102" t="str">
            <v>ARM</v>
          </cell>
          <cell r="I3102">
            <v>35.32</v>
          </cell>
          <cell r="J3102">
            <v>29.51</v>
          </cell>
          <cell r="K3102" t="str">
            <v>HiRatio</v>
          </cell>
          <cell r="L3102">
            <v>292698.78999999998</v>
          </cell>
          <cell r="M3102" t="str">
            <v>Owner-Occupied</v>
          </cell>
          <cell r="N3102">
            <v>0</v>
          </cell>
          <cell r="O3102">
            <v>43831</v>
          </cell>
          <cell r="P3102" t="str">
            <v>Current</v>
          </cell>
        </row>
        <row r="3103">
          <cell r="B3103">
            <v>40753</v>
          </cell>
          <cell r="C3103">
            <v>66</v>
          </cell>
          <cell r="D3103" t="str">
            <v>ON</v>
          </cell>
          <cell r="E3103" t="str">
            <v>Purchase</v>
          </cell>
          <cell r="F3103" t="str">
            <v>ARM</v>
          </cell>
          <cell r="I3103">
            <v>34.03</v>
          </cell>
          <cell r="J3103">
            <v>17.39</v>
          </cell>
          <cell r="K3103" t="str">
            <v>HiRatio</v>
          </cell>
          <cell r="L3103">
            <v>0</v>
          </cell>
          <cell r="M3103" t="str">
            <v>Owner-Occupied</v>
          </cell>
          <cell r="N3103">
            <v>4</v>
          </cell>
          <cell r="O3103">
            <v>41337</v>
          </cell>
          <cell r="P3103" t="str">
            <v>Current</v>
          </cell>
        </row>
        <row r="3104">
          <cell r="B3104">
            <v>41184</v>
          </cell>
          <cell r="C3104">
            <v>51</v>
          </cell>
          <cell r="D3104" t="str">
            <v>SK</v>
          </cell>
          <cell r="E3104" t="str">
            <v>Transfer</v>
          </cell>
          <cell r="F3104" t="str">
            <v>Fixed</v>
          </cell>
          <cell r="I3104">
            <v>28.39</v>
          </cell>
          <cell r="J3104">
            <v>15.67</v>
          </cell>
          <cell r="K3104" t="str">
            <v>HiRatio</v>
          </cell>
          <cell r="L3104">
            <v>218742.43</v>
          </cell>
          <cell r="M3104" t="str">
            <v>Owner-Occupied</v>
          </cell>
          <cell r="N3104">
            <v>0</v>
          </cell>
          <cell r="O3104">
            <v>43831</v>
          </cell>
          <cell r="P3104" t="str">
            <v>Current</v>
          </cell>
        </row>
        <row r="3105">
          <cell r="B3105">
            <v>40954</v>
          </cell>
          <cell r="C3105">
            <v>59</v>
          </cell>
          <cell r="D3105" t="str">
            <v>BC</v>
          </cell>
          <cell r="E3105" t="str">
            <v>Purchase</v>
          </cell>
          <cell r="F3105" t="str">
            <v>Fixed</v>
          </cell>
          <cell r="I3105">
            <v>43.08</v>
          </cell>
          <cell r="J3105">
            <v>37.4</v>
          </cell>
          <cell r="K3105" t="str">
            <v>HiRatio</v>
          </cell>
          <cell r="L3105">
            <v>719706.44</v>
          </cell>
          <cell r="M3105" t="str">
            <v>Owner-Occupied</v>
          </cell>
          <cell r="N3105">
            <v>0</v>
          </cell>
          <cell r="O3105">
            <v>43831</v>
          </cell>
          <cell r="P3105" t="str">
            <v>Current</v>
          </cell>
        </row>
        <row r="3106">
          <cell r="B3106">
            <v>41789</v>
          </cell>
          <cell r="C3106">
            <v>32</v>
          </cell>
          <cell r="D3106" t="str">
            <v>AB</v>
          </cell>
          <cell r="E3106" t="str">
            <v>Purchase</v>
          </cell>
          <cell r="F3106" t="str">
            <v>ARM</v>
          </cell>
          <cell r="I3106">
            <v>28.91</v>
          </cell>
          <cell r="J3106">
            <v>7.54</v>
          </cell>
          <cell r="K3106" t="str">
            <v>Conv</v>
          </cell>
          <cell r="L3106">
            <v>246826.14</v>
          </cell>
          <cell r="M3106" t="str">
            <v>Second Home</v>
          </cell>
          <cell r="N3106">
            <v>0</v>
          </cell>
          <cell r="O3106">
            <v>43831</v>
          </cell>
          <cell r="P3106" t="str">
            <v>Current</v>
          </cell>
        </row>
        <row r="3107">
          <cell r="B3107">
            <v>42026</v>
          </cell>
          <cell r="C3107">
            <v>24</v>
          </cell>
          <cell r="D3107" t="str">
            <v>AB</v>
          </cell>
          <cell r="E3107" t="str">
            <v>Transfer</v>
          </cell>
          <cell r="F3107" t="str">
            <v>ARM</v>
          </cell>
          <cell r="I3107">
            <v>34.21</v>
          </cell>
          <cell r="J3107">
            <v>18.38</v>
          </cell>
          <cell r="K3107" t="str">
            <v>Conv</v>
          </cell>
          <cell r="L3107">
            <v>331182.11</v>
          </cell>
          <cell r="M3107" t="str">
            <v>Owner-Occupied</v>
          </cell>
          <cell r="N3107">
            <v>0</v>
          </cell>
          <cell r="O3107">
            <v>43831</v>
          </cell>
          <cell r="P3107" t="str">
            <v>Current</v>
          </cell>
        </row>
        <row r="3108">
          <cell r="B3108">
            <v>41179</v>
          </cell>
          <cell r="C3108">
            <v>52</v>
          </cell>
          <cell r="D3108" t="str">
            <v>AB</v>
          </cell>
          <cell r="E3108" t="str">
            <v>Purchase</v>
          </cell>
          <cell r="F3108" t="str">
            <v>Fixed</v>
          </cell>
          <cell r="I3108">
            <v>29.92</v>
          </cell>
          <cell r="J3108">
            <v>29.54</v>
          </cell>
          <cell r="K3108" t="str">
            <v>Conv</v>
          </cell>
          <cell r="L3108">
            <v>0</v>
          </cell>
          <cell r="M3108" t="str">
            <v>Owner-Occupied</v>
          </cell>
          <cell r="N3108">
            <v>4</v>
          </cell>
          <cell r="O3108">
            <v>42192</v>
          </cell>
          <cell r="P3108" t="str">
            <v>Current</v>
          </cell>
        </row>
        <row r="3109">
          <cell r="B3109">
            <v>40728</v>
          </cell>
          <cell r="C3109">
            <v>66</v>
          </cell>
          <cell r="D3109" t="str">
            <v>AB</v>
          </cell>
          <cell r="E3109" t="str">
            <v>Refinance External</v>
          </cell>
          <cell r="F3109" t="str">
            <v>Fixed</v>
          </cell>
          <cell r="I3109">
            <v>32.89</v>
          </cell>
          <cell r="J3109">
            <v>18.88</v>
          </cell>
          <cell r="K3109" t="str">
            <v>HiRatio</v>
          </cell>
          <cell r="L3109">
            <v>179845.23</v>
          </cell>
          <cell r="M3109" t="str">
            <v>Owner-Occupied</v>
          </cell>
          <cell r="N3109">
            <v>0</v>
          </cell>
          <cell r="O3109">
            <v>43831</v>
          </cell>
          <cell r="P3109" t="str">
            <v>Current</v>
          </cell>
        </row>
        <row r="3110">
          <cell r="B3110">
            <v>40876</v>
          </cell>
          <cell r="C3110">
            <v>62</v>
          </cell>
          <cell r="D3110" t="str">
            <v>ON</v>
          </cell>
          <cell r="E3110" t="str">
            <v>Purchase</v>
          </cell>
          <cell r="F3110" t="str">
            <v>Fixed</v>
          </cell>
          <cell r="I3110">
            <v>25.91</v>
          </cell>
          <cell r="J3110">
            <v>16.82</v>
          </cell>
          <cell r="K3110" t="str">
            <v>HiRatio</v>
          </cell>
          <cell r="L3110">
            <v>0</v>
          </cell>
          <cell r="M3110" t="str">
            <v>Owner-Occupied</v>
          </cell>
          <cell r="N3110">
            <v>4</v>
          </cell>
          <cell r="O3110">
            <v>42704</v>
          </cell>
          <cell r="P3110" t="str">
            <v>Current</v>
          </cell>
        </row>
        <row r="3111">
          <cell r="B3111">
            <v>42093</v>
          </cell>
          <cell r="C3111">
            <v>22</v>
          </cell>
          <cell r="D3111" t="str">
            <v>ON</v>
          </cell>
          <cell r="E3111" t="str">
            <v>Refinance External</v>
          </cell>
          <cell r="F3111" t="str">
            <v>ARM</v>
          </cell>
          <cell r="I3111">
            <v>31</v>
          </cell>
          <cell r="J3111">
            <v>20.53</v>
          </cell>
          <cell r="K3111" t="str">
            <v>Conv</v>
          </cell>
          <cell r="L3111">
            <v>408299.69</v>
          </cell>
          <cell r="M3111" t="str">
            <v>Owner-Occupied</v>
          </cell>
          <cell r="N3111">
            <v>0</v>
          </cell>
          <cell r="O3111">
            <v>43831</v>
          </cell>
          <cell r="P3111" t="str">
            <v>Current</v>
          </cell>
        </row>
        <row r="3112">
          <cell r="B3112">
            <v>42061</v>
          </cell>
          <cell r="C3112">
            <v>23</v>
          </cell>
          <cell r="D3112" t="str">
            <v>AB</v>
          </cell>
          <cell r="E3112" t="str">
            <v>Purchase</v>
          </cell>
          <cell r="F3112" t="str">
            <v>Fixed</v>
          </cell>
          <cell r="I3112">
            <v>39.01</v>
          </cell>
          <cell r="J3112">
            <v>25.46</v>
          </cell>
          <cell r="K3112" t="str">
            <v>HiRatio</v>
          </cell>
          <cell r="L3112">
            <v>484840.91</v>
          </cell>
          <cell r="M3112" t="str">
            <v>Owner-Occupied</v>
          </cell>
          <cell r="N3112">
            <v>0</v>
          </cell>
          <cell r="O3112">
            <v>43831</v>
          </cell>
          <cell r="P3112" t="str">
            <v>Current</v>
          </cell>
        </row>
        <row r="3113">
          <cell r="B3113">
            <v>42667</v>
          </cell>
          <cell r="C3113">
            <v>3</v>
          </cell>
          <cell r="D3113" t="str">
            <v>ON</v>
          </cell>
          <cell r="E3113" t="str">
            <v>Purchase</v>
          </cell>
          <cell r="F3113" t="str">
            <v>Fixed</v>
          </cell>
          <cell r="I3113">
            <v>38.58</v>
          </cell>
          <cell r="J3113">
            <v>25.48</v>
          </cell>
          <cell r="K3113" t="str">
            <v>HiRatio</v>
          </cell>
          <cell r="L3113">
            <v>150370.01</v>
          </cell>
          <cell r="M3113" t="str">
            <v>Owner-Occupied</v>
          </cell>
          <cell r="N3113">
            <v>0</v>
          </cell>
          <cell r="O3113">
            <v>43831</v>
          </cell>
          <cell r="P3113" t="str">
            <v>Current</v>
          </cell>
        </row>
        <row r="3114">
          <cell r="B3114">
            <v>40704</v>
          </cell>
          <cell r="C3114">
            <v>67</v>
          </cell>
          <cell r="D3114" t="str">
            <v>BC</v>
          </cell>
          <cell r="E3114" t="str">
            <v>Purchase</v>
          </cell>
          <cell r="F3114" t="str">
            <v>Fixed</v>
          </cell>
          <cell r="I3114">
            <v>40.549999999999997</v>
          </cell>
          <cell r="J3114">
            <v>27.22</v>
          </cell>
          <cell r="K3114" t="str">
            <v>HiRatio</v>
          </cell>
          <cell r="L3114">
            <v>0</v>
          </cell>
          <cell r="M3114" t="str">
            <v>Owner-Occupied</v>
          </cell>
          <cell r="N3114">
            <v>4</v>
          </cell>
          <cell r="O3114">
            <v>42534</v>
          </cell>
          <cell r="P3114" t="str">
            <v>Current</v>
          </cell>
        </row>
        <row r="3115">
          <cell r="B3115">
            <v>41064</v>
          </cell>
          <cell r="C3115">
            <v>55</v>
          </cell>
          <cell r="D3115" t="str">
            <v>ON</v>
          </cell>
          <cell r="E3115" t="str">
            <v>Purchase</v>
          </cell>
          <cell r="F3115" t="str">
            <v>Fixed</v>
          </cell>
          <cell r="I3115">
            <v>38.159999999999997</v>
          </cell>
          <cell r="J3115">
            <v>12.45</v>
          </cell>
          <cell r="K3115" t="str">
            <v>Conv</v>
          </cell>
          <cell r="L3115">
            <v>0</v>
          </cell>
          <cell r="M3115" t="str">
            <v>Second Home</v>
          </cell>
          <cell r="N3115">
            <v>4</v>
          </cell>
          <cell r="O3115">
            <v>41302</v>
          </cell>
          <cell r="P3115" t="str">
            <v>Current</v>
          </cell>
        </row>
        <row r="3116">
          <cell r="B3116">
            <v>40527</v>
          </cell>
          <cell r="C3116">
            <v>73</v>
          </cell>
          <cell r="D3116" t="str">
            <v>AB</v>
          </cell>
          <cell r="E3116" t="str">
            <v>Purchase</v>
          </cell>
          <cell r="F3116" t="str">
            <v>Fixed</v>
          </cell>
          <cell r="I3116">
            <v>43.76</v>
          </cell>
          <cell r="J3116">
            <v>20.13</v>
          </cell>
          <cell r="K3116" t="str">
            <v>Conv</v>
          </cell>
          <cell r="L3116">
            <v>0</v>
          </cell>
          <cell r="M3116" t="str">
            <v>Owner-Occupied</v>
          </cell>
          <cell r="N3116">
            <v>4</v>
          </cell>
          <cell r="O3116">
            <v>42369</v>
          </cell>
          <cell r="P3116" t="str">
            <v>Current</v>
          </cell>
        </row>
        <row r="3117">
          <cell r="B3117">
            <v>40851</v>
          </cell>
          <cell r="C3117">
            <v>62</v>
          </cell>
          <cell r="D3117" t="str">
            <v>ON</v>
          </cell>
          <cell r="E3117" t="str">
            <v>Refinance External</v>
          </cell>
          <cell r="F3117" t="str">
            <v>Fixed</v>
          </cell>
          <cell r="I3117">
            <v>43.88</v>
          </cell>
          <cell r="J3117">
            <v>43.88</v>
          </cell>
          <cell r="K3117" t="str">
            <v>HiRatio</v>
          </cell>
          <cell r="L3117">
            <v>0</v>
          </cell>
          <cell r="M3117" t="str">
            <v>Owner-Occupied</v>
          </cell>
          <cell r="N3117">
            <v>4</v>
          </cell>
          <cell r="O3117">
            <v>42709</v>
          </cell>
          <cell r="P3117" t="str">
            <v>Current</v>
          </cell>
        </row>
        <row r="3118">
          <cell r="B3118">
            <v>42647</v>
          </cell>
          <cell r="C3118">
            <v>3</v>
          </cell>
          <cell r="D3118" t="str">
            <v>ON</v>
          </cell>
          <cell r="E3118" t="str">
            <v>Purchase</v>
          </cell>
          <cell r="F3118" t="str">
            <v>Fixed</v>
          </cell>
          <cell r="I3118">
            <v>33.08</v>
          </cell>
          <cell r="J3118">
            <v>24.85</v>
          </cell>
          <cell r="K3118" t="str">
            <v>HiRatio</v>
          </cell>
          <cell r="L3118">
            <v>211032.93</v>
          </cell>
          <cell r="M3118" t="str">
            <v>Owner-Occupied</v>
          </cell>
          <cell r="N3118">
            <v>0</v>
          </cell>
          <cell r="O3118">
            <v>43831</v>
          </cell>
          <cell r="P3118" t="str">
            <v>Current</v>
          </cell>
        </row>
        <row r="3119">
          <cell r="B3119">
            <v>40378</v>
          </cell>
          <cell r="C3119">
            <v>78</v>
          </cell>
          <cell r="D3119" t="str">
            <v>AB</v>
          </cell>
          <cell r="E3119" t="str">
            <v>Refinance External</v>
          </cell>
          <cell r="F3119" t="str">
            <v>Variable</v>
          </cell>
          <cell r="I3119">
            <v>39.47</v>
          </cell>
          <cell r="J3119">
            <v>17.13</v>
          </cell>
          <cell r="K3119" t="str">
            <v>Conv</v>
          </cell>
          <cell r="L3119">
            <v>0</v>
          </cell>
          <cell r="M3119" t="str">
            <v>Owner-Occupied</v>
          </cell>
          <cell r="N3119">
            <v>4</v>
          </cell>
          <cell r="O3119">
            <v>42269</v>
          </cell>
          <cell r="P3119" t="str">
            <v>Current</v>
          </cell>
        </row>
        <row r="3120">
          <cell r="B3120">
            <v>42037</v>
          </cell>
          <cell r="C3120">
            <v>23</v>
          </cell>
          <cell r="D3120" t="str">
            <v>AB</v>
          </cell>
          <cell r="E3120" t="str">
            <v>Refinance External</v>
          </cell>
          <cell r="F3120" t="str">
            <v>Fixed</v>
          </cell>
          <cell r="I3120">
            <v>40.340000000000003</v>
          </cell>
          <cell r="J3120">
            <v>32.799999999999997</v>
          </cell>
          <cell r="K3120" t="str">
            <v>Conv</v>
          </cell>
          <cell r="L3120">
            <v>337673.25</v>
          </cell>
          <cell r="M3120" t="str">
            <v>Owner-Occupied</v>
          </cell>
          <cell r="N3120">
            <v>0</v>
          </cell>
          <cell r="O3120">
            <v>43831</v>
          </cell>
          <cell r="P3120" t="str">
            <v>Current</v>
          </cell>
        </row>
        <row r="3121">
          <cell r="B3121">
            <v>42629</v>
          </cell>
          <cell r="C3121">
            <v>4</v>
          </cell>
          <cell r="D3121" t="str">
            <v>ON</v>
          </cell>
          <cell r="E3121" t="str">
            <v>Purchase</v>
          </cell>
          <cell r="F3121" t="str">
            <v>Fixed</v>
          </cell>
          <cell r="I3121">
            <v>38.19</v>
          </cell>
          <cell r="J3121">
            <v>38.020000000000003</v>
          </cell>
          <cell r="K3121" t="str">
            <v>HiRatio</v>
          </cell>
          <cell r="L3121">
            <v>371256.99</v>
          </cell>
          <cell r="M3121" t="str">
            <v>Owner-Occupied</v>
          </cell>
          <cell r="N3121">
            <v>0</v>
          </cell>
          <cell r="O3121">
            <v>43831</v>
          </cell>
          <cell r="P3121" t="str">
            <v>Current</v>
          </cell>
        </row>
        <row r="3122">
          <cell r="B3122">
            <v>40864</v>
          </cell>
          <cell r="C3122">
            <v>62</v>
          </cell>
          <cell r="D3122" t="str">
            <v>BC</v>
          </cell>
          <cell r="E3122" t="str">
            <v>Purchase</v>
          </cell>
          <cell r="F3122" t="str">
            <v>ARM</v>
          </cell>
          <cell r="I3122">
            <v>33.86</v>
          </cell>
          <cell r="J3122">
            <v>33.119999999999997</v>
          </cell>
          <cell r="K3122" t="str">
            <v>HiRatio</v>
          </cell>
          <cell r="L3122">
            <v>0</v>
          </cell>
          <cell r="M3122" t="str">
            <v>Owner-Occupied</v>
          </cell>
          <cell r="N3122">
            <v>4</v>
          </cell>
          <cell r="O3122">
            <v>42710</v>
          </cell>
          <cell r="P3122" t="str">
            <v>Current</v>
          </cell>
        </row>
        <row r="3123">
          <cell r="B3123">
            <v>41100</v>
          </cell>
          <cell r="C3123">
            <v>54</v>
          </cell>
          <cell r="D3123" t="str">
            <v>ON</v>
          </cell>
          <cell r="E3123" t="str">
            <v>Refinance External</v>
          </cell>
          <cell r="F3123" t="str">
            <v>Fixed</v>
          </cell>
          <cell r="I3123">
            <v>33.299999999999997</v>
          </cell>
          <cell r="J3123">
            <v>27.5</v>
          </cell>
          <cell r="K3123" t="str">
            <v>Conv</v>
          </cell>
          <cell r="L3123">
            <v>0</v>
          </cell>
          <cell r="M3123" t="str">
            <v>Owner-Occupied</v>
          </cell>
          <cell r="N3123">
            <v>4</v>
          </cell>
          <cell r="O3123">
            <v>42416</v>
          </cell>
          <cell r="P3123" t="str">
            <v>Current</v>
          </cell>
        </row>
        <row r="3124">
          <cell r="B3124">
            <v>41614</v>
          </cell>
          <cell r="C3124">
            <v>37</v>
          </cell>
          <cell r="D3124" t="str">
            <v>ON</v>
          </cell>
          <cell r="E3124" t="str">
            <v>Refinance External</v>
          </cell>
          <cell r="F3124" t="str">
            <v>ARM</v>
          </cell>
          <cell r="I3124">
            <v>20.54</v>
          </cell>
          <cell r="J3124">
            <v>20.54</v>
          </cell>
          <cell r="K3124" t="str">
            <v>Conv</v>
          </cell>
          <cell r="L3124">
            <v>0</v>
          </cell>
          <cell r="M3124" t="str">
            <v>Owner-Occupied</v>
          </cell>
          <cell r="N3124">
            <v>4</v>
          </cell>
          <cell r="O3124">
            <v>42488</v>
          </cell>
          <cell r="P3124" t="str">
            <v>Current</v>
          </cell>
        </row>
        <row r="3125">
          <cell r="B3125">
            <v>41991</v>
          </cell>
          <cell r="C3125">
            <v>25</v>
          </cell>
          <cell r="D3125" t="str">
            <v>ON</v>
          </cell>
          <cell r="E3125" t="str">
            <v>Purchase</v>
          </cell>
          <cell r="F3125" t="str">
            <v>Fixed</v>
          </cell>
          <cell r="I3125">
            <v>43.29</v>
          </cell>
          <cell r="J3125">
            <v>32.64</v>
          </cell>
          <cell r="K3125" t="str">
            <v>HiRatio</v>
          </cell>
          <cell r="L3125">
            <v>295190.08</v>
          </cell>
          <cell r="M3125" t="str">
            <v>Owner-Occupied</v>
          </cell>
          <cell r="N3125">
            <v>0</v>
          </cell>
          <cell r="O3125">
            <v>43831</v>
          </cell>
          <cell r="P3125" t="str">
            <v>Current</v>
          </cell>
        </row>
        <row r="3126">
          <cell r="B3126">
            <v>42306</v>
          </cell>
          <cell r="C3126">
            <v>15</v>
          </cell>
          <cell r="D3126" t="str">
            <v>ON</v>
          </cell>
          <cell r="E3126" t="str">
            <v>Purchase</v>
          </cell>
          <cell r="F3126" t="str">
            <v>Fixed</v>
          </cell>
          <cell r="I3126">
            <v>41.44</v>
          </cell>
          <cell r="J3126">
            <v>24.9</v>
          </cell>
          <cell r="K3126" t="str">
            <v>HiRatio</v>
          </cell>
          <cell r="L3126">
            <v>374303.27</v>
          </cell>
          <cell r="M3126" t="str">
            <v>Owner-Occupied</v>
          </cell>
          <cell r="N3126">
            <v>0</v>
          </cell>
          <cell r="O3126">
            <v>43831</v>
          </cell>
          <cell r="P3126" t="str">
            <v>0-29</v>
          </cell>
        </row>
        <row r="3127">
          <cell r="B3127">
            <v>41095</v>
          </cell>
          <cell r="C3127">
            <v>54</v>
          </cell>
          <cell r="D3127" t="str">
            <v>ON</v>
          </cell>
          <cell r="E3127" t="str">
            <v>Refinance External</v>
          </cell>
          <cell r="F3127" t="str">
            <v>Fixed</v>
          </cell>
          <cell r="I3127">
            <v>21.62</v>
          </cell>
          <cell r="J3127">
            <v>15.03</v>
          </cell>
          <cell r="K3127" t="str">
            <v>Conv</v>
          </cell>
          <cell r="L3127">
            <v>0</v>
          </cell>
          <cell r="M3127" t="str">
            <v>Owner-Occupied</v>
          </cell>
          <cell r="N3127">
            <v>4</v>
          </cell>
          <cell r="O3127">
            <v>42207</v>
          </cell>
          <cell r="P3127" t="str">
            <v>Current</v>
          </cell>
        </row>
        <row r="3128">
          <cell r="B3128">
            <v>42503</v>
          </cell>
          <cell r="C3128">
            <v>8</v>
          </cell>
          <cell r="D3128" t="str">
            <v>ON</v>
          </cell>
          <cell r="E3128" t="str">
            <v>Purchase</v>
          </cell>
          <cell r="F3128" t="str">
            <v>Fixed</v>
          </cell>
          <cell r="I3128">
            <v>30.56</v>
          </cell>
          <cell r="J3128">
            <v>30.18</v>
          </cell>
          <cell r="K3128" t="str">
            <v>Conv</v>
          </cell>
          <cell r="L3128">
            <v>431188.83</v>
          </cell>
          <cell r="M3128" t="str">
            <v>Owner-Occupied</v>
          </cell>
          <cell r="N3128">
            <v>0</v>
          </cell>
          <cell r="O3128">
            <v>43831</v>
          </cell>
          <cell r="P3128" t="str">
            <v>Current</v>
          </cell>
        </row>
        <row r="3129">
          <cell r="B3129">
            <v>42156</v>
          </cell>
          <cell r="C3129">
            <v>19</v>
          </cell>
          <cell r="D3129" t="str">
            <v>ON</v>
          </cell>
          <cell r="E3129" t="str">
            <v>Purchase</v>
          </cell>
          <cell r="F3129" t="str">
            <v>Fixed</v>
          </cell>
          <cell r="I3129">
            <v>34.04</v>
          </cell>
          <cell r="J3129">
            <v>19.87</v>
          </cell>
          <cell r="K3129" t="str">
            <v>HiRatio</v>
          </cell>
          <cell r="L3129">
            <v>255374.07999999999</v>
          </cell>
          <cell r="M3129" t="str">
            <v>Owner-Occupied</v>
          </cell>
          <cell r="N3129">
            <v>0</v>
          </cell>
          <cell r="O3129">
            <v>43831</v>
          </cell>
          <cell r="P3129" t="str">
            <v>Current</v>
          </cell>
        </row>
        <row r="3130">
          <cell r="B3130">
            <v>41305</v>
          </cell>
          <cell r="C3130">
            <v>48</v>
          </cell>
          <cell r="D3130" t="str">
            <v>AB</v>
          </cell>
          <cell r="E3130" t="str">
            <v>Purchase</v>
          </cell>
          <cell r="F3130" t="str">
            <v>Fixed</v>
          </cell>
          <cell r="I3130">
            <v>42.85</v>
          </cell>
          <cell r="J3130">
            <v>36.92</v>
          </cell>
          <cell r="K3130" t="str">
            <v>HiRatio</v>
          </cell>
          <cell r="L3130">
            <v>278638.82</v>
          </cell>
          <cell r="M3130" t="str">
            <v>Owner-Occupied</v>
          </cell>
          <cell r="N3130">
            <v>0</v>
          </cell>
          <cell r="O3130">
            <v>43831</v>
          </cell>
          <cell r="P3130" t="str">
            <v>Current</v>
          </cell>
        </row>
        <row r="3131">
          <cell r="B3131">
            <v>42642</v>
          </cell>
          <cell r="C3131">
            <v>4</v>
          </cell>
          <cell r="D3131" t="str">
            <v>BC</v>
          </cell>
          <cell r="E3131" t="str">
            <v>Purchase</v>
          </cell>
          <cell r="F3131" t="str">
            <v>ARM</v>
          </cell>
          <cell r="I3131">
            <v>36.700000000000003</v>
          </cell>
          <cell r="J3131">
            <v>23.8</v>
          </cell>
          <cell r="K3131" t="str">
            <v>Conv</v>
          </cell>
          <cell r="L3131">
            <v>337345.49</v>
          </cell>
          <cell r="M3131" t="str">
            <v>Owner-Occupied</v>
          </cell>
          <cell r="N3131">
            <v>0</v>
          </cell>
          <cell r="O3131">
            <v>43831</v>
          </cell>
          <cell r="P3131" t="str">
            <v>Current</v>
          </cell>
        </row>
        <row r="3132">
          <cell r="B3132">
            <v>42179</v>
          </cell>
          <cell r="C3132">
            <v>19</v>
          </cell>
          <cell r="D3132" t="str">
            <v>ON</v>
          </cell>
          <cell r="E3132" t="str">
            <v>Refinance External</v>
          </cell>
          <cell r="F3132" t="str">
            <v>Fixed</v>
          </cell>
          <cell r="I3132">
            <v>30.02</v>
          </cell>
          <cell r="J3132">
            <v>18.59</v>
          </cell>
          <cell r="K3132" t="str">
            <v>Conv</v>
          </cell>
          <cell r="L3132">
            <v>0</v>
          </cell>
          <cell r="M3132" t="str">
            <v>Owner-Occupied</v>
          </cell>
          <cell r="N3132">
            <v>4</v>
          </cell>
          <cell r="O3132">
            <v>42662</v>
          </cell>
          <cell r="P3132" t="str">
            <v>Current</v>
          </cell>
        </row>
        <row r="3133">
          <cell r="B3133">
            <v>40746</v>
          </cell>
          <cell r="C3133">
            <v>66</v>
          </cell>
          <cell r="D3133" t="str">
            <v>NS</v>
          </cell>
          <cell r="E3133" t="str">
            <v>Refinance External</v>
          </cell>
          <cell r="F3133" t="str">
            <v>Fixed</v>
          </cell>
          <cell r="I3133">
            <v>35.85</v>
          </cell>
          <cell r="J3133">
            <v>12.4</v>
          </cell>
          <cell r="K3133" t="str">
            <v>HiRatio</v>
          </cell>
          <cell r="L3133">
            <v>124798</v>
          </cell>
          <cell r="M3133" t="str">
            <v>Owner-Occupied</v>
          </cell>
          <cell r="N3133">
            <v>0</v>
          </cell>
          <cell r="O3133">
            <v>43831</v>
          </cell>
          <cell r="P3133" t="str">
            <v>Current</v>
          </cell>
        </row>
        <row r="3134">
          <cell r="B3134">
            <v>40745</v>
          </cell>
          <cell r="C3134">
            <v>66</v>
          </cell>
          <cell r="D3134" t="str">
            <v>BC</v>
          </cell>
          <cell r="E3134" t="str">
            <v>Purchase</v>
          </cell>
          <cell r="F3134" t="str">
            <v>Fixed</v>
          </cell>
          <cell r="I3134">
            <v>35.770000000000003</v>
          </cell>
          <cell r="J3134">
            <v>26.15</v>
          </cell>
          <cell r="K3134" t="str">
            <v>HiRatio</v>
          </cell>
          <cell r="L3134">
            <v>0</v>
          </cell>
          <cell r="M3134" t="str">
            <v>Owner-Occupied</v>
          </cell>
          <cell r="N3134">
            <v>4</v>
          </cell>
          <cell r="O3134">
            <v>42520</v>
          </cell>
          <cell r="P3134" t="str">
            <v>Current</v>
          </cell>
        </row>
        <row r="3135">
          <cell r="B3135">
            <v>41978</v>
          </cell>
          <cell r="C3135">
            <v>25</v>
          </cell>
          <cell r="D3135" t="str">
            <v>ON</v>
          </cell>
          <cell r="E3135" t="str">
            <v>Purchase</v>
          </cell>
          <cell r="F3135" t="str">
            <v>ARM</v>
          </cell>
          <cell r="I3135">
            <v>26.26</v>
          </cell>
          <cell r="J3135">
            <v>25.99</v>
          </cell>
          <cell r="K3135" t="str">
            <v>Conv</v>
          </cell>
          <cell r="L3135">
            <v>503888.45</v>
          </cell>
          <cell r="M3135" t="str">
            <v>Owner-Occupied</v>
          </cell>
          <cell r="N3135">
            <v>0</v>
          </cell>
          <cell r="O3135">
            <v>43831</v>
          </cell>
          <cell r="P3135" t="str">
            <v>Current</v>
          </cell>
        </row>
        <row r="3136">
          <cell r="B3136">
            <v>41004</v>
          </cell>
          <cell r="C3136">
            <v>57</v>
          </cell>
          <cell r="D3136" t="str">
            <v>ON</v>
          </cell>
          <cell r="E3136" t="str">
            <v>Transfer</v>
          </cell>
          <cell r="F3136" t="str">
            <v>Fixed</v>
          </cell>
          <cell r="I3136">
            <v>39.68</v>
          </cell>
          <cell r="J3136">
            <v>19.64</v>
          </cell>
          <cell r="K3136" t="str">
            <v>HiRatio</v>
          </cell>
          <cell r="L3136">
            <v>0</v>
          </cell>
          <cell r="M3136" t="str">
            <v>Owner-Occupied</v>
          </cell>
          <cell r="N3136">
            <v>4</v>
          </cell>
          <cell r="O3136">
            <v>42278</v>
          </cell>
          <cell r="P3136" t="str">
            <v>Current</v>
          </cell>
        </row>
        <row r="3137">
          <cell r="B3137">
            <v>41128</v>
          </cell>
          <cell r="C3137">
            <v>53</v>
          </cell>
          <cell r="D3137" t="str">
            <v>ON</v>
          </cell>
          <cell r="E3137" t="str">
            <v>Purchase</v>
          </cell>
          <cell r="F3137" t="str">
            <v>Fixed</v>
          </cell>
          <cell r="I3137">
            <v>26.37</v>
          </cell>
          <cell r="J3137">
            <v>25.54</v>
          </cell>
          <cell r="K3137" t="str">
            <v>HiRatio</v>
          </cell>
          <cell r="L3137">
            <v>202741.49</v>
          </cell>
          <cell r="M3137" t="str">
            <v>Owner-Occupied</v>
          </cell>
          <cell r="N3137">
            <v>0</v>
          </cell>
          <cell r="O3137">
            <v>43831</v>
          </cell>
          <cell r="P3137" t="str">
            <v>Current</v>
          </cell>
        </row>
        <row r="3138">
          <cell r="B3138">
            <v>41099</v>
          </cell>
          <cell r="C3138">
            <v>54</v>
          </cell>
          <cell r="D3138" t="str">
            <v>AB</v>
          </cell>
          <cell r="E3138" t="str">
            <v>Purchase</v>
          </cell>
          <cell r="F3138" t="str">
            <v>ARM</v>
          </cell>
          <cell r="I3138">
            <v>29.49</v>
          </cell>
          <cell r="J3138">
            <v>26.51</v>
          </cell>
          <cell r="K3138" t="str">
            <v>HiRatio</v>
          </cell>
          <cell r="L3138">
            <v>270426.5</v>
          </cell>
          <cell r="M3138" t="str">
            <v>Owner-Occupied</v>
          </cell>
          <cell r="N3138">
            <v>0</v>
          </cell>
          <cell r="O3138">
            <v>43831</v>
          </cell>
          <cell r="P3138" t="str">
            <v>Current</v>
          </cell>
        </row>
        <row r="3139">
          <cell r="B3139">
            <v>42338</v>
          </cell>
          <cell r="C3139">
            <v>14</v>
          </cell>
          <cell r="D3139" t="str">
            <v>BC</v>
          </cell>
          <cell r="E3139" t="str">
            <v>Transfer</v>
          </cell>
          <cell r="F3139" t="str">
            <v>Fixed</v>
          </cell>
          <cell r="I3139">
            <v>29.36</v>
          </cell>
          <cell r="J3139">
            <v>25.61</v>
          </cell>
          <cell r="K3139" t="str">
            <v>Conv</v>
          </cell>
          <cell r="L3139">
            <v>367226.91</v>
          </cell>
          <cell r="M3139" t="str">
            <v>Owner-Occupied</v>
          </cell>
          <cell r="N3139">
            <v>0</v>
          </cell>
          <cell r="O3139">
            <v>43831</v>
          </cell>
          <cell r="P3139" t="str">
            <v>Current</v>
          </cell>
        </row>
        <row r="3140">
          <cell r="B3140">
            <v>42558</v>
          </cell>
          <cell r="C3140">
            <v>6</v>
          </cell>
          <cell r="D3140" t="str">
            <v>ON</v>
          </cell>
          <cell r="E3140" t="str">
            <v>Port Increase</v>
          </cell>
          <cell r="F3140" t="str">
            <v>ARM</v>
          </cell>
          <cell r="I3140">
            <v>35.979999999999997</v>
          </cell>
          <cell r="J3140">
            <v>24.69</v>
          </cell>
          <cell r="K3140" t="str">
            <v>HiRatio</v>
          </cell>
          <cell r="L3140">
            <v>528565.97</v>
          </cell>
          <cell r="M3140" t="str">
            <v>Owner-Occupied</v>
          </cell>
          <cell r="N3140">
            <v>0</v>
          </cell>
          <cell r="O3140">
            <v>43831</v>
          </cell>
          <cell r="P3140" t="str">
            <v>Current</v>
          </cell>
        </row>
        <row r="3141">
          <cell r="B3141">
            <v>41605</v>
          </cell>
          <cell r="C3141">
            <v>38</v>
          </cell>
          <cell r="D3141" t="str">
            <v>ON</v>
          </cell>
          <cell r="E3141" t="str">
            <v>Purchase</v>
          </cell>
          <cell r="F3141" t="str">
            <v>Fixed</v>
          </cell>
          <cell r="I3141">
            <v>30.36</v>
          </cell>
          <cell r="J3141">
            <v>10.26</v>
          </cell>
          <cell r="K3141" t="str">
            <v>HiRatio</v>
          </cell>
          <cell r="L3141">
            <v>169943.15</v>
          </cell>
          <cell r="M3141" t="str">
            <v>Owner-Occupied</v>
          </cell>
          <cell r="N3141">
            <v>0</v>
          </cell>
          <cell r="O3141">
            <v>43831</v>
          </cell>
          <cell r="P3141" t="str">
            <v>Current</v>
          </cell>
        </row>
        <row r="3142">
          <cell r="B3142">
            <v>41578</v>
          </cell>
          <cell r="C3142">
            <v>39</v>
          </cell>
          <cell r="D3142" t="str">
            <v>AB</v>
          </cell>
          <cell r="E3142" t="str">
            <v>Purchase</v>
          </cell>
          <cell r="F3142" t="str">
            <v>Fixed</v>
          </cell>
          <cell r="I3142">
            <v>34.770000000000003</v>
          </cell>
          <cell r="J3142">
            <v>18.97</v>
          </cell>
          <cell r="K3142" t="str">
            <v>HiRatio</v>
          </cell>
          <cell r="L3142">
            <v>333216.59000000003</v>
          </cell>
          <cell r="M3142" t="str">
            <v>Owner-Occupied</v>
          </cell>
          <cell r="N3142">
            <v>0</v>
          </cell>
          <cell r="O3142">
            <v>43831</v>
          </cell>
          <cell r="P3142" t="str">
            <v>Current</v>
          </cell>
        </row>
        <row r="3143">
          <cell r="B3143">
            <v>42389</v>
          </cell>
          <cell r="C3143">
            <v>12</v>
          </cell>
          <cell r="D3143" t="str">
            <v>BC</v>
          </cell>
          <cell r="E3143" t="str">
            <v>Purchase</v>
          </cell>
          <cell r="F3143" t="str">
            <v>Fixed</v>
          </cell>
          <cell r="I3143">
            <v>38.729999999999997</v>
          </cell>
          <cell r="J3143">
            <v>36.65</v>
          </cell>
          <cell r="K3143" t="str">
            <v>Conv</v>
          </cell>
          <cell r="L3143">
            <v>132984.29</v>
          </cell>
          <cell r="M3143" t="str">
            <v>Owner-Occupied</v>
          </cell>
          <cell r="N3143">
            <v>0</v>
          </cell>
          <cell r="O3143">
            <v>43831</v>
          </cell>
          <cell r="P3143" t="str">
            <v>Current</v>
          </cell>
        </row>
        <row r="3144">
          <cell r="B3144">
            <v>42199</v>
          </cell>
          <cell r="C3144">
            <v>18</v>
          </cell>
          <cell r="D3144" t="str">
            <v>ON</v>
          </cell>
          <cell r="E3144" t="str">
            <v>Purchase</v>
          </cell>
          <cell r="F3144" t="str">
            <v>ARM</v>
          </cell>
          <cell r="I3144">
            <v>32.590000000000003</v>
          </cell>
          <cell r="J3144">
            <v>25.96</v>
          </cell>
          <cell r="K3144" t="str">
            <v>Conv</v>
          </cell>
          <cell r="L3144">
            <v>450380.84</v>
          </cell>
          <cell r="M3144" t="str">
            <v>Owner-Occupied</v>
          </cell>
          <cell r="N3144">
            <v>0</v>
          </cell>
          <cell r="O3144">
            <v>43831</v>
          </cell>
          <cell r="P3144" t="str">
            <v>Current</v>
          </cell>
        </row>
        <row r="3145">
          <cell r="B3145">
            <v>42636</v>
          </cell>
          <cell r="C3145">
            <v>4</v>
          </cell>
          <cell r="D3145" t="str">
            <v>SK</v>
          </cell>
          <cell r="E3145" t="str">
            <v>Purchase</v>
          </cell>
          <cell r="F3145" t="str">
            <v>Fixed</v>
          </cell>
          <cell r="I3145">
            <v>39.83</v>
          </cell>
          <cell r="J3145">
            <v>23.99</v>
          </cell>
          <cell r="K3145" t="str">
            <v>HiRatio</v>
          </cell>
          <cell r="L3145">
            <v>114431.57</v>
          </cell>
          <cell r="M3145" t="str">
            <v>Owner-Occupied</v>
          </cell>
          <cell r="N3145">
            <v>0</v>
          </cell>
          <cell r="O3145">
            <v>43831</v>
          </cell>
          <cell r="P3145" t="str">
            <v>0-29</v>
          </cell>
        </row>
        <row r="3146">
          <cell r="B3146">
            <v>40764</v>
          </cell>
          <cell r="C3146">
            <v>65</v>
          </cell>
          <cell r="D3146" t="str">
            <v>BC</v>
          </cell>
          <cell r="E3146" t="str">
            <v>Refinance External</v>
          </cell>
          <cell r="F3146" t="str">
            <v>ARM</v>
          </cell>
          <cell r="I3146">
            <v>37.729999999999997</v>
          </cell>
          <cell r="J3146">
            <v>16.920000000000002</v>
          </cell>
          <cell r="K3146" t="str">
            <v>Conv</v>
          </cell>
          <cell r="L3146">
            <v>244036.48000000001</v>
          </cell>
          <cell r="M3146" t="str">
            <v>Owner-Occupied</v>
          </cell>
          <cell r="N3146">
            <v>0</v>
          </cell>
          <cell r="O3146">
            <v>43831</v>
          </cell>
          <cell r="P3146" t="str">
            <v>Current</v>
          </cell>
        </row>
        <row r="3147">
          <cell r="B3147">
            <v>40907</v>
          </cell>
          <cell r="C3147">
            <v>61</v>
          </cell>
          <cell r="D3147" t="str">
            <v>ON</v>
          </cell>
          <cell r="E3147" t="str">
            <v>Transfer</v>
          </cell>
          <cell r="F3147" t="str">
            <v>ARM</v>
          </cell>
          <cell r="I3147">
            <v>26.16</v>
          </cell>
          <cell r="J3147">
            <v>22.31</v>
          </cell>
          <cell r="K3147" t="str">
            <v>Conv</v>
          </cell>
          <cell r="L3147">
            <v>0</v>
          </cell>
          <cell r="M3147" t="str">
            <v>Owner-Occupied</v>
          </cell>
          <cell r="N3147">
            <v>4</v>
          </cell>
          <cell r="O3147">
            <v>42489</v>
          </cell>
          <cell r="P3147" t="str">
            <v>Current</v>
          </cell>
        </row>
        <row r="3148">
          <cell r="B3148">
            <v>42257</v>
          </cell>
          <cell r="C3148">
            <v>16</v>
          </cell>
          <cell r="D3148" t="str">
            <v>ON</v>
          </cell>
          <cell r="E3148" t="str">
            <v>Purchase</v>
          </cell>
          <cell r="F3148" t="str">
            <v>Fixed</v>
          </cell>
          <cell r="I3148">
            <v>31.66</v>
          </cell>
          <cell r="J3148">
            <v>31.27</v>
          </cell>
          <cell r="K3148" t="str">
            <v>Conv</v>
          </cell>
          <cell r="L3148">
            <v>302132.82</v>
          </cell>
          <cell r="M3148" t="str">
            <v>Owner-Occupied</v>
          </cell>
          <cell r="N3148">
            <v>0</v>
          </cell>
          <cell r="O3148">
            <v>43831</v>
          </cell>
          <cell r="P3148" t="str">
            <v>Current</v>
          </cell>
        </row>
        <row r="3149">
          <cell r="B3149">
            <v>40862</v>
          </cell>
          <cell r="C3149">
            <v>62</v>
          </cell>
          <cell r="D3149" t="str">
            <v>BC</v>
          </cell>
          <cell r="E3149" t="str">
            <v>Refinance External</v>
          </cell>
          <cell r="F3149" t="str">
            <v>Fixed</v>
          </cell>
          <cell r="I3149">
            <v>29.83</v>
          </cell>
          <cell r="J3149">
            <v>29.83</v>
          </cell>
          <cell r="K3149" t="str">
            <v>Conv</v>
          </cell>
          <cell r="L3149">
            <v>356828.99</v>
          </cell>
          <cell r="M3149" t="str">
            <v>Owner-Occupied</v>
          </cell>
          <cell r="N3149">
            <v>0</v>
          </cell>
          <cell r="O3149">
            <v>43831</v>
          </cell>
          <cell r="P3149" t="str">
            <v>Current</v>
          </cell>
        </row>
        <row r="3150">
          <cell r="B3150">
            <v>41836</v>
          </cell>
          <cell r="C3150">
            <v>30</v>
          </cell>
          <cell r="D3150" t="str">
            <v>ON</v>
          </cell>
          <cell r="E3150" t="str">
            <v>Purchase</v>
          </cell>
          <cell r="F3150" t="str">
            <v>ARM</v>
          </cell>
          <cell r="I3150">
            <v>27.91</v>
          </cell>
          <cell r="J3150">
            <v>25.13</v>
          </cell>
          <cell r="K3150" t="str">
            <v>Conv</v>
          </cell>
          <cell r="L3150">
            <v>537696.98</v>
          </cell>
          <cell r="M3150" t="str">
            <v>Owner-Occupied</v>
          </cell>
          <cell r="N3150">
            <v>0</v>
          </cell>
          <cell r="O3150">
            <v>43831</v>
          </cell>
          <cell r="P3150" t="str">
            <v>Current</v>
          </cell>
        </row>
        <row r="3151">
          <cell r="B3151">
            <v>41947</v>
          </cell>
          <cell r="C3151">
            <v>26</v>
          </cell>
          <cell r="D3151" t="str">
            <v>BC</v>
          </cell>
          <cell r="E3151" t="str">
            <v>Purchase</v>
          </cell>
          <cell r="F3151" t="str">
            <v>ARM</v>
          </cell>
          <cell r="I3151">
            <v>30.45</v>
          </cell>
          <cell r="J3151">
            <v>22.33</v>
          </cell>
          <cell r="K3151" t="str">
            <v>Conv</v>
          </cell>
          <cell r="L3151">
            <v>428264.98</v>
          </cell>
          <cell r="M3151" t="str">
            <v>Owner-Occupied</v>
          </cell>
          <cell r="N3151">
            <v>0</v>
          </cell>
          <cell r="O3151">
            <v>43831</v>
          </cell>
          <cell r="P3151" t="str">
            <v>Current</v>
          </cell>
        </row>
        <row r="3152">
          <cell r="B3152">
            <v>40878</v>
          </cell>
          <cell r="C3152">
            <v>61</v>
          </cell>
          <cell r="D3152" t="str">
            <v>ON</v>
          </cell>
          <cell r="E3152" t="str">
            <v>Purchase</v>
          </cell>
          <cell r="F3152" t="str">
            <v>ARM</v>
          </cell>
          <cell r="I3152">
            <v>27.17</v>
          </cell>
          <cell r="J3152">
            <v>26.91</v>
          </cell>
          <cell r="K3152" t="str">
            <v>HiRatio</v>
          </cell>
          <cell r="L3152">
            <v>190235.86</v>
          </cell>
          <cell r="M3152" t="str">
            <v>Owner-Occupied</v>
          </cell>
          <cell r="N3152">
            <v>0</v>
          </cell>
          <cell r="O3152">
            <v>43831</v>
          </cell>
          <cell r="P3152" t="str">
            <v>Current</v>
          </cell>
        </row>
        <row r="3153">
          <cell r="B3153">
            <v>40801</v>
          </cell>
          <cell r="C3153">
            <v>64</v>
          </cell>
          <cell r="D3153" t="str">
            <v>AB</v>
          </cell>
          <cell r="E3153" t="str">
            <v>Purchase</v>
          </cell>
          <cell r="F3153" t="str">
            <v>Fixed</v>
          </cell>
          <cell r="I3153">
            <v>38.26</v>
          </cell>
          <cell r="J3153">
            <v>32.51</v>
          </cell>
          <cell r="K3153" t="str">
            <v>HiRatio</v>
          </cell>
          <cell r="L3153">
            <v>405957.19</v>
          </cell>
          <cell r="M3153" t="str">
            <v>Owner-Occupied</v>
          </cell>
          <cell r="N3153">
            <v>0</v>
          </cell>
          <cell r="O3153">
            <v>43831</v>
          </cell>
          <cell r="P3153" t="str">
            <v>Current</v>
          </cell>
        </row>
        <row r="3154">
          <cell r="B3154">
            <v>41116</v>
          </cell>
          <cell r="C3154">
            <v>54</v>
          </cell>
          <cell r="D3154" t="str">
            <v>ON</v>
          </cell>
          <cell r="E3154" t="str">
            <v>Purchase</v>
          </cell>
          <cell r="F3154" t="str">
            <v>Fixed</v>
          </cell>
          <cell r="I3154">
            <v>40.69</v>
          </cell>
          <cell r="J3154">
            <v>37.01</v>
          </cell>
          <cell r="K3154" t="str">
            <v>Conv</v>
          </cell>
          <cell r="L3154">
            <v>286998.14</v>
          </cell>
          <cell r="M3154" t="str">
            <v>Owner-Occupied</v>
          </cell>
          <cell r="N3154">
            <v>0</v>
          </cell>
          <cell r="O3154">
            <v>43831</v>
          </cell>
          <cell r="P3154" t="str">
            <v>Current</v>
          </cell>
        </row>
        <row r="3155">
          <cell r="B3155">
            <v>40844</v>
          </cell>
          <cell r="C3155">
            <v>63</v>
          </cell>
          <cell r="D3155" t="str">
            <v>AB</v>
          </cell>
          <cell r="E3155" t="str">
            <v>Purchase</v>
          </cell>
          <cell r="F3155" t="str">
            <v>Fixed</v>
          </cell>
          <cell r="I3155">
            <v>33.869999999999997</v>
          </cell>
          <cell r="J3155">
            <v>30.68</v>
          </cell>
          <cell r="K3155" t="str">
            <v>HiRatio</v>
          </cell>
          <cell r="L3155">
            <v>0</v>
          </cell>
          <cell r="M3155" t="str">
            <v>Owner-Occupied</v>
          </cell>
          <cell r="N3155">
            <v>4</v>
          </cell>
          <cell r="O3155">
            <v>42579</v>
          </cell>
          <cell r="P3155" t="str">
            <v>Current</v>
          </cell>
        </row>
        <row r="3156">
          <cell r="B3156">
            <v>42248</v>
          </cell>
          <cell r="C3156">
            <v>16</v>
          </cell>
          <cell r="D3156" t="str">
            <v>AB</v>
          </cell>
          <cell r="E3156" t="str">
            <v>Purchase</v>
          </cell>
          <cell r="F3156" t="str">
            <v>ARM</v>
          </cell>
          <cell r="I3156">
            <v>27.52</v>
          </cell>
          <cell r="J3156">
            <v>19.72</v>
          </cell>
          <cell r="K3156" t="str">
            <v>HiRatio</v>
          </cell>
          <cell r="L3156">
            <v>615039.71</v>
          </cell>
          <cell r="M3156" t="str">
            <v>Owner-Occupied</v>
          </cell>
          <cell r="N3156">
            <v>0</v>
          </cell>
          <cell r="O3156">
            <v>43831</v>
          </cell>
          <cell r="P3156" t="str">
            <v>Current</v>
          </cell>
        </row>
        <row r="3157">
          <cell r="B3157">
            <v>42075</v>
          </cell>
          <cell r="C3157">
            <v>22</v>
          </cell>
          <cell r="D3157" t="str">
            <v>BC</v>
          </cell>
          <cell r="E3157" t="str">
            <v>Refinance External</v>
          </cell>
          <cell r="F3157" t="str">
            <v>ARM</v>
          </cell>
          <cell r="I3157">
            <v>30.66</v>
          </cell>
          <cell r="J3157">
            <v>28.71</v>
          </cell>
          <cell r="K3157" t="str">
            <v>Conv</v>
          </cell>
          <cell r="L3157">
            <v>388372.93</v>
          </cell>
          <cell r="M3157" t="str">
            <v>Owner-Occupied</v>
          </cell>
          <cell r="N3157">
            <v>0</v>
          </cell>
          <cell r="O3157">
            <v>43831</v>
          </cell>
          <cell r="P3157" t="str">
            <v>Current</v>
          </cell>
        </row>
        <row r="3158">
          <cell r="B3158">
            <v>41152</v>
          </cell>
          <cell r="C3158">
            <v>53</v>
          </cell>
          <cell r="D3158" t="str">
            <v>ON</v>
          </cell>
          <cell r="E3158" t="str">
            <v>Purchase</v>
          </cell>
          <cell r="F3158" t="str">
            <v>Fixed</v>
          </cell>
          <cell r="I3158">
            <v>42.88</v>
          </cell>
          <cell r="J3158">
            <v>20.399999999999999</v>
          </cell>
          <cell r="K3158" t="str">
            <v>HiRatio</v>
          </cell>
          <cell r="L3158">
            <v>0</v>
          </cell>
          <cell r="M3158" t="str">
            <v>Owner-Occupied</v>
          </cell>
          <cell r="N3158">
            <v>4</v>
          </cell>
          <cell r="O3158">
            <v>42011</v>
          </cell>
          <cell r="P3158" t="str">
            <v>Current</v>
          </cell>
        </row>
        <row r="3159">
          <cell r="B3159">
            <v>41506</v>
          </cell>
          <cell r="C3159">
            <v>41</v>
          </cell>
          <cell r="D3159" t="str">
            <v>AB</v>
          </cell>
          <cell r="E3159" t="str">
            <v>Portable</v>
          </cell>
          <cell r="F3159" t="str">
            <v>Fixed</v>
          </cell>
          <cell r="I3159">
            <v>12.61</v>
          </cell>
          <cell r="J3159">
            <v>9.06</v>
          </cell>
          <cell r="K3159" t="str">
            <v>Conv</v>
          </cell>
          <cell r="L3159">
            <v>0</v>
          </cell>
          <cell r="M3159" t="str">
            <v>Owner-Occupied</v>
          </cell>
          <cell r="N3159">
            <v>4</v>
          </cell>
          <cell r="O3159">
            <v>41941</v>
          </cell>
          <cell r="P3159" t="str">
            <v>Current</v>
          </cell>
        </row>
        <row r="3160">
          <cell r="B3160">
            <v>40394</v>
          </cell>
          <cell r="C3160">
            <v>77</v>
          </cell>
          <cell r="D3160" t="str">
            <v>ON</v>
          </cell>
          <cell r="E3160" t="str">
            <v>Refinance External</v>
          </cell>
          <cell r="F3160" t="str">
            <v>Fixed</v>
          </cell>
          <cell r="I3160">
            <v>26.26</v>
          </cell>
          <cell r="J3160">
            <v>26.26</v>
          </cell>
          <cell r="K3160" t="str">
            <v>HiRatio</v>
          </cell>
          <cell r="L3160">
            <v>0</v>
          </cell>
          <cell r="M3160" t="str">
            <v>Owner-Occupied</v>
          </cell>
          <cell r="N3160">
            <v>4</v>
          </cell>
          <cell r="O3160">
            <v>41493</v>
          </cell>
          <cell r="P3160" t="str">
            <v>Current</v>
          </cell>
        </row>
        <row r="3161">
          <cell r="B3161">
            <v>40816</v>
          </cell>
          <cell r="C3161">
            <v>64</v>
          </cell>
          <cell r="D3161" t="str">
            <v>ON</v>
          </cell>
          <cell r="E3161" t="str">
            <v>Purchase</v>
          </cell>
          <cell r="F3161" t="str">
            <v>Fixed</v>
          </cell>
          <cell r="I3161">
            <v>30.68</v>
          </cell>
          <cell r="J3161">
            <v>22.99</v>
          </cell>
          <cell r="K3161" t="str">
            <v>Conv</v>
          </cell>
          <cell r="L3161">
            <v>0</v>
          </cell>
          <cell r="M3161" t="str">
            <v>Owner-Occupied</v>
          </cell>
          <cell r="N3161">
            <v>4</v>
          </cell>
          <cell r="O3161">
            <v>42643</v>
          </cell>
          <cell r="P3161" t="str">
            <v>Current</v>
          </cell>
        </row>
        <row r="3162">
          <cell r="B3162">
            <v>41493</v>
          </cell>
          <cell r="C3162">
            <v>41</v>
          </cell>
          <cell r="D3162" t="str">
            <v>AB</v>
          </cell>
          <cell r="E3162" t="str">
            <v>Purchase</v>
          </cell>
          <cell r="F3162" t="str">
            <v>ARM</v>
          </cell>
          <cell r="I3162">
            <v>32.520000000000003</v>
          </cell>
          <cell r="J3162">
            <v>32.520000000000003</v>
          </cell>
          <cell r="K3162" t="str">
            <v>Conv</v>
          </cell>
          <cell r="L3162">
            <v>0</v>
          </cell>
          <cell r="M3162" t="str">
            <v>Owner-Occupied</v>
          </cell>
          <cell r="N3162">
            <v>4</v>
          </cell>
          <cell r="O3162">
            <v>42258</v>
          </cell>
          <cell r="P3162" t="str">
            <v>Current</v>
          </cell>
        </row>
        <row r="3163">
          <cell r="B3163">
            <v>42459</v>
          </cell>
          <cell r="C3163">
            <v>10</v>
          </cell>
          <cell r="D3163" t="str">
            <v>ON</v>
          </cell>
          <cell r="E3163" t="str">
            <v>Purchase</v>
          </cell>
          <cell r="F3163" t="str">
            <v>Fixed</v>
          </cell>
          <cell r="I3163">
            <v>41.65</v>
          </cell>
          <cell r="J3163">
            <v>32.72</v>
          </cell>
          <cell r="K3163" t="str">
            <v>HiRatio</v>
          </cell>
          <cell r="L3163">
            <v>464245.62</v>
          </cell>
          <cell r="M3163" t="str">
            <v>Owner-Occupied</v>
          </cell>
          <cell r="N3163">
            <v>0</v>
          </cell>
          <cell r="O3163">
            <v>43831</v>
          </cell>
          <cell r="P3163" t="str">
            <v>Current</v>
          </cell>
        </row>
        <row r="3164">
          <cell r="B3164">
            <v>42338</v>
          </cell>
          <cell r="C3164">
            <v>14</v>
          </cell>
          <cell r="D3164" t="str">
            <v>ON</v>
          </cell>
          <cell r="E3164" t="str">
            <v>Purchase</v>
          </cell>
          <cell r="F3164" t="str">
            <v>Fixed</v>
          </cell>
          <cell r="I3164">
            <v>42.62</v>
          </cell>
          <cell r="J3164">
            <v>32.29</v>
          </cell>
          <cell r="K3164" t="str">
            <v>HiRatio</v>
          </cell>
          <cell r="L3164">
            <v>304608</v>
          </cell>
          <cell r="M3164" t="str">
            <v>Owner-Occupied</v>
          </cell>
          <cell r="N3164">
            <v>0</v>
          </cell>
          <cell r="O3164">
            <v>43831</v>
          </cell>
          <cell r="P3164" t="str">
            <v>Current</v>
          </cell>
        </row>
        <row r="3165">
          <cell r="B3165">
            <v>41619</v>
          </cell>
          <cell r="C3165">
            <v>37</v>
          </cell>
          <cell r="D3165" t="str">
            <v>ON</v>
          </cell>
          <cell r="E3165" t="str">
            <v>Purchase</v>
          </cell>
          <cell r="F3165" t="str">
            <v>Fixed</v>
          </cell>
          <cell r="I3165">
            <v>42.25</v>
          </cell>
          <cell r="J3165">
            <v>31.43</v>
          </cell>
          <cell r="K3165" t="str">
            <v>HiRatio</v>
          </cell>
          <cell r="L3165">
            <v>0</v>
          </cell>
          <cell r="M3165" t="str">
            <v>Owner-Occupied</v>
          </cell>
          <cell r="N3165">
            <v>4</v>
          </cell>
          <cell r="O3165">
            <v>42538</v>
          </cell>
          <cell r="P3165" t="str">
            <v>Current</v>
          </cell>
        </row>
        <row r="3166">
          <cell r="B3166">
            <v>40729</v>
          </cell>
          <cell r="C3166">
            <v>66</v>
          </cell>
          <cell r="D3166" t="str">
            <v>ON</v>
          </cell>
          <cell r="E3166" t="str">
            <v>Purchase</v>
          </cell>
          <cell r="F3166" t="str">
            <v>Fixed</v>
          </cell>
          <cell r="I3166">
            <v>41.81</v>
          </cell>
          <cell r="J3166">
            <v>14.11</v>
          </cell>
          <cell r="K3166" t="str">
            <v>HiRatio</v>
          </cell>
          <cell r="L3166">
            <v>0</v>
          </cell>
          <cell r="M3166" t="str">
            <v>Second Home</v>
          </cell>
          <cell r="N3166">
            <v>4</v>
          </cell>
          <cell r="O3166">
            <v>42566</v>
          </cell>
          <cell r="P3166" t="str">
            <v>Current</v>
          </cell>
        </row>
        <row r="3167">
          <cell r="B3167">
            <v>41830</v>
          </cell>
          <cell r="C3167">
            <v>30</v>
          </cell>
          <cell r="D3167" t="str">
            <v>ON</v>
          </cell>
          <cell r="E3167" t="str">
            <v>Purchase</v>
          </cell>
          <cell r="F3167" t="str">
            <v>ARM</v>
          </cell>
          <cell r="I3167">
            <v>22.49</v>
          </cell>
          <cell r="J3167">
            <v>21.89</v>
          </cell>
          <cell r="K3167" t="str">
            <v>Conv</v>
          </cell>
          <cell r="L3167">
            <v>275183.09999999998</v>
          </cell>
          <cell r="M3167" t="str">
            <v>Owner-Occupied</v>
          </cell>
          <cell r="N3167">
            <v>0</v>
          </cell>
          <cell r="O3167">
            <v>43831</v>
          </cell>
          <cell r="P3167" t="str">
            <v>Current</v>
          </cell>
        </row>
        <row r="3168">
          <cell r="B3168">
            <v>42081</v>
          </cell>
          <cell r="C3168">
            <v>22</v>
          </cell>
          <cell r="D3168" t="str">
            <v>SK</v>
          </cell>
          <cell r="E3168" t="str">
            <v>Refinance External</v>
          </cell>
          <cell r="F3168" t="str">
            <v>ARM</v>
          </cell>
          <cell r="I3168">
            <v>20.98</v>
          </cell>
          <cell r="J3168">
            <v>18.62</v>
          </cell>
          <cell r="K3168" t="str">
            <v>Conv</v>
          </cell>
          <cell r="L3168">
            <v>180544.63</v>
          </cell>
          <cell r="M3168" t="str">
            <v>Owner-Occupied</v>
          </cell>
          <cell r="N3168">
            <v>0</v>
          </cell>
          <cell r="O3168">
            <v>43831</v>
          </cell>
          <cell r="P3168" t="str">
            <v>Current</v>
          </cell>
        </row>
        <row r="3169">
          <cell r="B3169">
            <v>42094</v>
          </cell>
          <cell r="C3169">
            <v>22</v>
          </cell>
          <cell r="D3169" t="str">
            <v>ON</v>
          </cell>
          <cell r="E3169" t="str">
            <v>Purchase</v>
          </cell>
          <cell r="F3169" t="str">
            <v>ARM</v>
          </cell>
          <cell r="I3169">
            <v>29.88</v>
          </cell>
          <cell r="J3169">
            <v>4.91</v>
          </cell>
          <cell r="K3169" t="str">
            <v>Conv</v>
          </cell>
          <cell r="L3169">
            <v>166671.51</v>
          </cell>
          <cell r="M3169" t="str">
            <v>Rental</v>
          </cell>
          <cell r="N3169">
            <v>0</v>
          </cell>
          <cell r="O3169">
            <v>43831</v>
          </cell>
          <cell r="P3169" t="str">
            <v>Current</v>
          </cell>
        </row>
        <row r="3170">
          <cell r="B3170">
            <v>41801</v>
          </cell>
          <cell r="C3170">
            <v>31</v>
          </cell>
          <cell r="D3170" t="str">
            <v>AB</v>
          </cell>
          <cell r="E3170" t="str">
            <v>Refinance External</v>
          </cell>
          <cell r="F3170" t="str">
            <v>Fixed</v>
          </cell>
          <cell r="I3170">
            <v>44</v>
          </cell>
          <cell r="J3170">
            <v>34.32</v>
          </cell>
          <cell r="K3170" t="str">
            <v>Conv</v>
          </cell>
          <cell r="L3170">
            <v>409203.87</v>
          </cell>
          <cell r="M3170" t="str">
            <v>Owner-Occupied</v>
          </cell>
          <cell r="N3170">
            <v>0</v>
          </cell>
          <cell r="O3170">
            <v>43831</v>
          </cell>
          <cell r="P3170" t="str">
            <v>Current</v>
          </cell>
        </row>
        <row r="3171">
          <cell r="B3171">
            <v>42089</v>
          </cell>
          <cell r="C3171">
            <v>22</v>
          </cell>
          <cell r="D3171" t="str">
            <v>AB</v>
          </cell>
          <cell r="E3171" t="str">
            <v>Purchase</v>
          </cell>
          <cell r="F3171" t="str">
            <v>ARM</v>
          </cell>
          <cell r="I3171">
            <v>33.01</v>
          </cell>
          <cell r="J3171">
            <v>18.829999999999998</v>
          </cell>
          <cell r="K3171" t="str">
            <v>Conv</v>
          </cell>
          <cell r="L3171">
            <v>439084.5</v>
          </cell>
          <cell r="M3171" t="str">
            <v>Owner-Occupied</v>
          </cell>
          <cell r="N3171">
            <v>0</v>
          </cell>
          <cell r="O3171">
            <v>43831</v>
          </cell>
          <cell r="P3171" t="str">
            <v>Current</v>
          </cell>
        </row>
        <row r="3172">
          <cell r="B3172">
            <v>41361</v>
          </cell>
          <cell r="C3172">
            <v>46</v>
          </cell>
          <cell r="D3172" t="str">
            <v>AB</v>
          </cell>
          <cell r="E3172" t="str">
            <v>Purchase</v>
          </cell>
          <cell r="F3172" t="str">
            <v>Fixed</v>
          </cell>
          <cell r="I3172">
            <v>42.22</v>
          </cell>
          <cell r="J3172">
            <v>25.97</v>
          </cell>
          <cell r="K3172" t="str">
            <v>HiRatio</v>
          </cell>
          <cell r="L3172">
            <v>0</v>
          </cell>
          <cell r="M3172" t="str">
            <v>Owner-Occupied</v>
          </cell>
          <cell r="N3172">
            <v>4</v>
          </cell>
          <cell r="O3172">
            <v>42514</v>
          </cell>
          <cell r="P3172" t="str">
            <v>Current</v>
          </cell>
        </row>
        <row r="3173">
          <cell r="B3173">
            <v>41884</v>
          </cell>
          <cell r="C3173">
            <v>28</v>
          </cell>
          <cell r="D3173" t="str">
            <v>SK</v>
          </cell>
          <cell r="E3173" t="str">
            <v>Purchase</v>
          </cell>
          <cell r="F3173" t="str">
            <v>Fixed</v>
          </cell>
          <cell r="I3173">
            <v>39</v>
          </cell>
          <cell r="J3173">
            <v>38.380000000000003</v>
          </cell>
          <cell r="K3173" t="str">
            <v>HiRatio</v>
          </cell>
          <cell r="L3173">
            <v>442040.37</v>
          </cell>
          <cell r="M3173" t="str">
            <v>Owner-Occupied</v>
          </cell>
          <cell r="N3173">
            <v>0</v>
          </cell>
          <cell r="O3173">
            <v>43831</v>
          </cell>
          <cell r="P3173" t="str">
            <v>Current</v>
          </cell>
        </row>
        <row r="3174">
          <cell r="B3174">
            <v>42340</v>
          </cell>
          <cell r="C3174">
            <v>13</v>
          </cell>
          <cell r="D3174" t="str">
            <v>ON</v>
          </cell>
          <cell r="E3174" t="str">
            <v>Purchase</v>
          </cell>
          <cell r="F3174" t="str">
            <v>Fixed</v>
          </cell>
          <cell r="I3174">
            <v>29.6</v>
          </cell>
          <cell r="J3174">
            <v>24.61</v>
          </cell>
          <cell r="K3174" t="str">
            <v>Conv</v>
          </cell>
          <cell r="L3174">
            <v>335460.99</v>
          </cell>
          <cell r="M3174" t="str">
            <v>Owner-Occupied</v>
          </cell>
          <cell r="N3174">
            <v>0</v>
          </cell>
          <cell r="O3174">
            <v>43831</v>
          </cell>
          <cell r="P3174" t="str">
            <v>Current</v>
          </cell>
        </row>
        <row r="3175">
          <cell r="B3175">
            <v>40731</v>
          </cell>
          <cell r="C3175">
            <v>66</v>
          </cell>
          <cell r="D3175" t="str">
            <v>ON</v>
          </cell>
          <cell r="E3175" t="str">
            <v>Purchase</v>
          </cell>
          <cell r="F3175" t="str">
            <v>Fixed</v>
          </cell>
          <cell r="I3175">
            <v>40.28</v>
          </cell>
          <cell r="J3175">
            <v>26.72</v>
          </cell>
          <cell r="K3175" t="str">
            <v>HiRatio</v>
          </cell>
          <cell r="L3175">
            <v>0</v>
          </cell>
          <cell r="M3175" t="str">
            <v>Owner-Occupied</v>
          </cell>
          <cell r="N3175">
            <v>4</v>
          </cell>
          <cell r="O3175">
            <v>41591</v>
          </cell>
          <cell r="P3175" t="str">
            <v>Current</v>
          </cell>
        </row>
        <row r="3176">
          <cell r="B3176">
            <v>42202</v>
          </cell>
          <cell r="C3176">
            <v>18</v>
          </cell>
          <cell r="D3176" t="str">
            <v>ON</v>
          </cell>
          <cell r="E3176" t="str">
            <v>Refinance External</v>
          </cell>
          <cell r="F3176" t="str">
            <v>Fixed</v>
          </cell>
          <cell r="I3176">
            <v>26.27</v>
          </cell>
          <cell r="J3176">
            <v>26.27</v>
          </cell>
          <cell r="K3176" t="str">
            <v>Conv</v>
          </cell>
          <cell r="L3176">
            <v>158380.65</v>
          </cell>
          <cell r="M3176" t="str">
            <v>Owner-Occupied</v>
          </cell>
          <cell r="N3176">
            <v>0</v>
          </cell>
          <cell r="O3176">
            <v>43831</v>
          </cell>
          <cell r="P3176" t="str">
            <v>Current</v>
          </cell>
        </row>
        <row r="3177">
          <cell r="B3177">
            <v>42062</v>
          </cell>
          <cell r="C3177">
            <v>23</v>
          </cell>
          <cell r="D3177" t="str">
            <v>ON</v>
          </cell>
          <cell r="E3177" t="str">
            <v>Purchase</v>
          </cell>
          <cell r="F3177" t="str">
            <v>Fixed</v>
          </cell>
          <cell r="I3177">
            <v>39.11</v>
          </cell>
          <cell r="J3177">
            <v>38.64</v>
          </cell>
          <cell r="K3177" t="str">
            <v>HiRatio</v>
          </cell>
          <cell r="L3177">
            <v>0</v>
          </cell>
          <cell r="M3177" t="str">
            <v>Owner-Occupied</v>
          </cell>
          <cell r="N3177">
            <v>4</v>
          </cell>
          <cell r="O3177">
            <v>42712</v>
          </cell>
          <cell r="P3177" t="str">
            <v>Current</v>
          </cell>
        </row>
        <row r="3178">
          <cell r="B3178">
            <v>41816</v>
          </cell>
          <cell r="C3178">
            <v>31</v>
          </cell>
          <cell r="D3178" t="str">
            <v>ON</v>
          </cell>
          <cell r="E3178" t="str">
            <v>Refinance External</v>
          </cell>
          <cell r="F3178" t="str">
            <v>ARM</v>
          </cell>
          <cell r="I3178">
            <v>37.06</v>
          </cell>
          <cell r="J3178">
            <v>17.559999999999999</v>
          </cell>
          <cell r="K3178" t="str">
            <v>Conv</v>
          </cell>
          <cell r="L3178">
            <v>94907.69</v>
          </cell>
          <cell r="M3178" t="str">
            <v>Rental</v>
          </cell>
          <cell r="N3178">
            <v>0</v>
          </cell>
          <cell r="O3178">
            <v>43831</v>
          </cell>
          <cell r="P3178" t="str">
            <v>Current</v>
          </cell>
        </row>
        <row r="3179">
          <cell r="B3179">
            <v>42492</v>
          </cell>
          <cell r="C3179">
            <v>8</v>
          </cell>
          <cell r="D3179" t="str">
            <v>BC</v>
          </cell>
          <cell r="E3179" t="str">
            <v>Refinance External</v>
          </cell>
          <cell r="F3179" t="str">
            <v>ARM</v>
          </cell>
          <cell r="I3179">
            <v>34.64</v>
          </cell>
          <cell r="J3179">
            <v>25.18</v>
          </cell>
          <cell r="K3179" t="str">
            <v>Conv</v>
          </cell>
          <cell r="L3179">
            <v>353968.77</v>
          </cell>
          <cell r="M3179" t="str">
            <v>Owner-Occupied</v>
          </cell>
          <cell r="N3179">
            <v>0</v>
          </cell>
          <cell r="O3179">
            <v>43831</v>
          </cell>
          <cell r="P3179" t="str">
            <v>Current</v>
          </cell>
        </row>
        <row r="3180">
          <cell r="B3180">
            <v>42461</v>
          </cell>
          <cell r="C3180">
            <v>9</v>
          </cell>
          <cell r="D3180" t="str">
            <v>ON</v>
          </cell>
          <cell r="E3180" t="str">
            <v>Refinance External</v>
          </cell>
          <cell r="F3180" t="str">
            <v>Fixed</v>
          </cell>
          <cell r="I3180">
            <v>30.62</v>
          </cell>
          <cell r="J3180">
            <v>18.670000000000002</v>
          </cell>
          <cell r="K3180" t="str">
            <v>Conv</v>
          </cell>
          <cell r="L3180">
            <v>156174.29999999999</v>
          </cell>
          <cell r="M3180" t="str">
            <v>Owner-Occupied</v>
          </cell>
          <cell r="N3180">
            <v>0</v>
          </cell>
          <cell r="O3180">
            <v>43831</v>
          </cell>
          <cell r="P3180" t="str">
            <v>Current</v>
          </cell>
        </row>
        <row r="3181">
          <cell r="B3181">
            <v>40515</v>
          </cell>
          <cell r="C3181">
            <v>73</v>
          </cell>
          <cell r="D3181" t="str">
            <v>AB</v>
          </cell>
          <cell r="E3181" t="str">
            <v>Refinance External</v>
          </cell>
          <cell r="F3181" t="str">
            <v>Variable</v>
          </cell>
          <cell r="I3181">
            <v>33.51</v>
          </cell>
          <cell r="J3181">
            <v>20.45</v>
          </cell>
          <cell r="K3181" t="str">
            <v>Other</v>
          </cell>
          <cell r="L3181">
            <v>0</v>
          </cell>
          <cell r="M3181" t="str">
            <v>Owner-Occupied</v>
          </cell>
          <cell r="N3181">
            <v>0</v>
          </cell>
          <cell r="O3181">
            <v>43831</v>
          </cell>
          <cell r="P3181" t="str">
            <v>Current</v>
          </cell>
        </row>
        <row r="3182">
          <cell r="B3182">
            <v>42131</v>
          </cell>
          <cell r="C3182">
            <v>20</v>
          </cell>
          <cell r="D3182" t="str">
            <v>AB</v>
          </cell>
          <cell r="E3182" t="str">
            <v>Purchase</v>
          </cell>
          <cell r="F3182" t="str">
            <v>Fixed</v>
          </cell>
          <cell r="I3182">
            <v>37.869999999999997</v>
          </cell>
          <cell r="J3182">
            <v>32.770000000000003</v>
          </cell>
          <cell r="K3182" t="str">
            <v>HiRatio</v>
          </cell>
          <cell r="L3182">
            <v>606039.53</v>
          </cell>
          <cell r="M3182" t="str">
            <v>Owner-Occupied</v>
          </cell>
          <cell r="N3182">
            <v>0</v>
          </cell>
          <cell r="O3182">
            <v>43831</v>
          </cell>
          <cell r="P3182" t="str">
            <v>Current</v>
          </cell>
        </row>
        <row r="3183">
          <cell r="B3183">
            <v>42157</v>
          </cell>
          <cell r="C3183">
            <v>19</v>
          </cell>
          <cell r="D3183" t="str">
            <v>BC</v>
          </cell>
          <cell r="E3183" t="str">
            <v>Purchase</v>
          </cell>
          <cell r="F3183" t="str">
            <v>Fixed</v>
          </cell>
          <cell r="I3183">
            <v>30.69</v>
          </cell>
          <cell r="J3183">
            <v>22.57</v>
          </cell>
          <cell r="K3183" t="str">
            <v>Conv</v>
          </cell>
          <cell r="L3183">
            <v>0</v>
          </cell>
          <cell r="M3183" t="str">
            <v>Owner-Occupied</v>
          </cell>
          <cell r="N3183">
            <v>4</v>
          </cell>
          <cell r="O3183">
            <v>42765</v>
          </cell>
          <cell r="P3183" t="str">
            <v>Current</v>
          </cell>
        </row>
        <row r="3184">
          <cell r="B3184">
            <v>42545</v>
          </cell>
          <cell r="C3184">
            <v>7</v>
          </cell>
          <cell r="D3184" t="str">
            <v>BC</v>
          </cell>
          <cell r="E3184" t="str">
            <v>Transfer</v>
          </cell>
          <cell r="F3184" t="str">
            <v>ARM</v>
          </cell>
          <cell r="I3184">
            <v>26.48</v>
          </cell>
          <cell r="J3184">
            <v>17.75</v>
          </cell>
          <cell r="K3184" t="str">
            <v>HiRatio</v>
          </cell>
          <cell r="L3184">
            <v>368329.41</v>
          </cell>
          <cell r="M3184" t="str">
            <v>Owner-Occupied</v>
          </cell>
          <cell r="N3184">
            <v>0</v>
          </cell>
          <cell r="O3184">
            <v>43831</v>
          </cell>
          <cell r="P3184" t="str">
            <v>Current</v>
          </cell>
        </row>
        <row r="3185">
          <cell r="B3185">
            <v>41179</v>
          </cell>
          <cell r="C3185">
            <v>52</v>
          </cell>
          <cell r="D3185" t="str">
            <v>ON</v>
          </cell>
          <cell r="E3185" t="str">
            <v>Refinance External</v>
          </cell>
          <cell r="F3185" t="str">
            <v>Fixed</v>
          </cell>
          <cell r="I3185">
            <v>41.1</v>
          </cell>
          <cell r="J3185">
            <v>29.32</v>
          </cell>
          <cell r="K3185" t="str">
            <v>Conv</v>
          </cell>
          <cell r="L3185">
            <v>0</v>
          </cell>
          <cell r="M3185" t="str">
            <v>Owner-Occupied</v>
          </cell>
          <cell r="N3185">
            <v>4</v>
          </cell>
          <cell r="O3185">
            <v>42031</v>
          </cell>
          <cell r="P3185" t="str">
            <v>Current</v>
          </cell>
        </row>
        <row r="3186">
          <cell r="B3186">
            <v>41614</v>
          </cell>
          <cell r="C3186">
            <v>37</v>
          </cell>
          <cell r="D3186" t="str">
            <v>ON</v>
          </cell>
          <cell r="E3186" t="str">
            <v>Purchase</v>
          </cell>
          <cell r="F3186" t="str">
            <v>Fixed</v>
          </cell>
          <cell r="I3186">
            <v>41.27</v>
          </cell>
          <cell r="J3186">
            <v>14.75</v>
          </cell>
          <cell r="K3186" t="str">
            <v>Conv</v>
          </cell>
          <cell r="L3186">
            <v>0</v>
          </cell>
          <cell r="M3186" t="str">
            <v>Owner-Occupied</v>
          </cell>
          <cell r="N3186">
            <v>4</v>
          </cell>
          <cell r="O3186">
            <v>42509</v>
          </cell>
          <cell r="P3186" t="str">
            <v>Current</v>
          </cell>
        </row>
        <row r="3187">
          <cell r="B3187">
            <v>41152</v>
          </cell>
          <cell r="C3187">
            <v>53</v>
          </cell>
          <cell r="D3187" t="str">
            <v>AB</v>
          </cell>
          <cell r="E3187" t="str">
            <v>Purchase</v>
          </cell>
          <cell r="F3187" t="str">
            <v>Fixed</v>
          </cell>
          <cell r="I3187">
            <v>30.71</v>
          </cell>
          <cell r="J3187">
            <v>22.5</v>
          </cell>
          <cell r="K3187" t="str">
            <v>HiRatio</v>
          </cell>
          <cell r="L3187">
            <v>311360.86</v>
          </cell>
          <cell r="M3187" t="str">
            <v>Owner-Occupied</v>
          </cell>
          <cell r="N3187">
            <v>0</v>
          </cell>
          <cell r="O3187">
            <v>43831</v>
          </cell>
          <cell r="P3187" t="str">
            <v>Current</v>
          </cell>
        </row>
        <row r="3188">
          <cell r="B3188">
            <v>41815</v>
          </cell>
          <cell r="C3188">
            <v>31</v>
          </cell>
          <cell r="D3188" t="str">
            <v>ON</v>
          </cell>
          <cell r="E3188" t="str">
            <v>Purchase</v>
          </cell>
          <cell r="F3188" t="str">
            <v>ARM</v>
          </cell>
          <cell r="I3188">
            <v>29.65</v>
          </cell>
          <cell r="J3188">
            <v>29.41</v>
          </cell>
          <cell r="K3188" t="str">
            <v>Conv</v>
          </cell>
          <cell r="L3188">
            <v>566533.35</v>
          </cell>
          <cell r="M3188" t="str">
            <v>Owner-Occupied</v>
          </cell>
          <cell r="N3188">
            <v>0</v>
          </cell>
          <cell r="O3188">
            <v>43831</v>
          </cell>
          <cell r="P3188" t="str">
            <v>Current</v>
          </cell>
        </row>
        <row r="3189">
          <cell r="B3189">
            <v>40389</v>
          </cell>
          <cell r="C3189">
            <v>78</v>
          </cell>
          <cell r="D3189" t="str">
            <v>ON</v>
          </cell>
          <cell r="E3189" t="str">
            <v>Purchase</v>
          </cell>
          <cell r="F3189" t="str">
            <v>Fixed</v>
          </cell>
          <cell r="I3189">
            <v>38.01</v>
          </cell>
          <cell r="J3189">
            <v>36.229999999999997</v>
          </cell>
          <cell r="K3189" t="str">
            <v>Conv</v>
          </cell>
          <cell r="L3189">
            <v>0</v>
          </cell>
          <cell r="M3189" t="str">
            <v>Owner-Occupied</v>
          </cell>
          <cell r="N3189">
            <v>4</v>
          </cell>
          <cell r="O3189">
            <v>42475</v>
          </cell>
          <cell r="P3189" t="str">
            <v>Current</v>
          </cell>
        </row>
        <row r="3190">
          <cell r="B3190">
            <v>41043</v>
          </cell>
          <cell r="C3190">
            <v>56</v>
          </cell>
          <cell r="D3190" t="str">
            <v>ON</v>
          </cell>
          <cell r="E3190" t="str">
            <v>Purchase</v>
          </cell>
          <cell r="F3190" t="str">
            <v>Fixed</v>
          </cell>
          <cell r="I3190">
            <v>38.99</v>
          </cell>
          <cell r="J3190">
            <v>21.08</v>
          </cell>
          <cell r="K3190" t="str">
            <v>HiRatio</v>
          </cell>
          <cell r="L3190">
            <v>233705.45</v>
          </cell>
          <cell r="M3190" t="str">
            <v>Owner-Occupied</v>
          </cell>
          <cell r="N3190">
            <v>0</v>
          </cell>
          <cell r="O3190">
            <v>43831</v>
          </cell>
          <cell r="P3190" t="str">
            <v>Current</v>
          </cell>
        </row>
        <row r="3191">
          <cell r="B3191">
            <v>41683</v>
          </cell>
          <cell r="C3191">
            <v>35</v>
          </cell>
          <cell r="D3191" t="str">
            <v>ON</v>
          </cell>
          <cell r="E3191" t="str">
            <v>Purchase with Improvements</v>
          </cell>
          <cell r="F3191" t="str">
            <v>ARM</v>
          </cell>
          <cell r="I3191">
            <v>28.83</v>
          </cell>
          <cell r="J3191">
            <v>22.07</v>
          </cell>
          <cell r="K3191" t="str">
            <v>HiRatio</v>
          </cell>
          <cell r="L3191">
            <v>427393.07</v>
          </cell>
          <cell r="M3191" t="str">
            <v>Owner-Occupied</v>
          </cell>
          <cell r="N3191">
            <v>0</v>
          </cell>
          <cell r="O3191">
            <v>43831</v>
          </cell>
          <cell r="P3191" t="str">
            <v>Current</v>
          </cell>
        </row>
        <row r="3192">
          <cell r="B3192">
            <v>40424</v>
          </cell>
          <cell r="C3192">
            <v>76</v>
          </cell>
          <cell r="D3192" t="str">
            <v>ON</v>
          </cell>
          <cell r="E3192" t="str">
            <v>Refinance External</v>
          </cell>
          <cell r="F3192" t="str">
            <v>Fixed</v>
          </cell>
          <cell r="I3192">
            <v>29.31</v>
          </cell>
          <cell r="J3192">
            <v>18.61</v>
          </cell>
          <cell r="K3192" t="str">
            <v>HiRatio</v>
          </cell>
          <cell r="L3192">
            <v>0</v>
          </cell>
          <cell r="M3192" t="str">
            <v>Owner-Occupied</v>
          </cell>
          <cell r="N3192">
            <v>4</v>
          </cell>
          <cell r="O3192">
            <v>41534</v>
          </cell>
          <cell r="P3192" t="str">
            <v>Current</v>
          </cell>
        </row>
        <row r="3193">
          <cell r="B3193">
            <v>42726</v>
          </cell>
          <cell r="C3193">
            <v>1</v>
          </cell>
          <cell r="D3193" t="str">
            <v>BC</v>
          </cell>
          <cell r="E3193" t="str">
            <v>Purchase</v>
          </cell>
          <cell r="F3193" t="str">
            <v>Fixed</v>
          </cell>
          <cell r="I3193">
            <v>22.08</v>
          </cell>
          <cell r="J3193">
            <v>22</v>
          </cell>
          <cell r="K3193" t="str">
            <v>HiRatio</v>
          </cell>
          <cell r="L3193">
            <v>536224.56000000006</v>
          </cell>
          <cell r="M3193" t="str">
            <v>Owner-Occupied</v>
          </cell>
          <cell r="N3193">
            <v>0</v>
          </cell>
          <cell r="O3193">
            <v>43831</v>
          </cell>
          <cell r="P3193" t="str">
            <v>Current</v>
          </cell>
        </row>
        <row r="3194">
          <cell r="B3194">
            <v>40535</v>
          </cell>
          <cell r="C3194">
            <v>73</v>
          </cell>
          <cell r="D3194" t="str">
            <v>SK</v>
          </cell>
          <cell r="E3194" t="str">
            <v>Purchase</v>
          </cell>
          <cell r="F3194" t="str">
            <v>Fixed</v>
          </cell>
          <cell r="I3194">
            <v>34.04</v>
          </cell>
          <cell r="J3194">
            <v>34.04</v>
          </cell>
          <cell r="K3194" t="str">
            <v>HiRatio</v>
          </cell>
          <cell r="L3194">
            <v>231162.44</v>
          </cell>
          <cell r="M3194" t="str">
            <v>Owner-Occupied</v>
          </cell>
          <cell r="N3194">
            <v>0</v>
          </cell>
          <cell r="O3194">
            <v>43831</v>
          </cell>
          <cell r="P3194" t="str">
            <v>Current</v>
          </cell>
        </row>
        <row r="3195">
          <cell r="B3195">
            <v>40413</v>
          </cell>
          <cell r="C3195">
            <v>77</v>
          </cell>
          <cell r="D3195" t="str">
            <v>AB</v>
          </cell>
          <cell r="E3195" t="str">
            <v>Purchase</v>
          </cell>
          <cell r="F3195" t="str">
            <v>Fixed</v>
          </cell>
          <cell r="I3195">
            <v>43</v>
          </cell>
          <cell r="J3195">
            <v>32.69</v>
          </cell>
          <cell r="K3195" t="str">
            <v>HiRatio</v>
          </cell>
          <cell r="L3195">
            <v>0</v>
          </cell>
          <cell r="M3195" t="str">
            <v>Owner-Occupied</v>
          </cell>
          <cell r="N3195">
            <v>4</v>
          </cell>
          <cell r="O3195">
            <v>41842</v>
          </cell>
          <cell r="P3195" t="str">
            <v>Current</v>
          </cell>
        </row>
        <row r="3196">
          <cell r="B3196">
            <v>41726</v>
          </cell>
          <cell r="C3196">
            <v>34</v>
          </cell>
          <cell r="D3196" t="str">
            <v>AB</v>
          </cell>
          <cell r="E3196" t="str">
            <v>Purchase</v>
          </cell>
          <cell r="F3196" t="str">
            <v>Fixed</v>
          </cell>
          <cell r="I3196">
            <v>39.47</v>
          </cell>
          <cell r="J3196">
            <v>26.79</v>
          </cell>
          <cell r="K3196" t="str">
            <v>HiRatio</v>
          </cell>
          <cell r="L3196">
            <v>243452.59</v>
          </cell>
          <cell r="M3196" t="str">
            <v>Owner-Occupied</v>
          </cell>
          <cell r="N3196">
            <v>0</v>
          </cell>
          <cell r="O3196">
            <v>43831</v>
          </cell>
          <cell r="P3196" t="str">
            <v>Current</v>
          </cell>
        </row>
        <row r="3197">
          <cell r="B3197">
            <v>40388</v>
          </cell>
          <cell r="C3197">
            <v>78</v>
          </cell>
          <cell r="D3197" t="str">
            <v>BC</v>
          </cell>
          <cell r="E3197" t="str">
            <v>Purchase</v>
          </cell>
          <cell r="F3197" t="str">
            <v>ARM</v>
          </cell>
          <cell r="I3197">
            <v>36.71</v>
          </cell>
          <cell r="J3197">
            <v>29.45</v>
          </cell>
          <cell r="K3197" t="str">
            <v>Conv</v>
          </cell>
          <cell r="L3197">
            <v>0</v>
          </cell>
          <cell r="M3197" t="str">
            <v>Owner-Occupied</v>
          </cell>
          <cell r="N3197">
            <v>4</v>
          </cell>
          <cell r="O3197">
            <v>40693</v>
          </cell>
          <cell r="P3197" t="str">
            <v>Current</v>
          </cell>
        </row>
        <row r="3198">
          <cell r="B3198">
            <v>42698</v>
          </cell>
          <cell r="C3198">
            <v>2</v>
          </cell>
          <cell r="D3198" t="str">
            <v>AB</v>
          </cell>
          <cell r="E3198" t="str">
            <v>Purchase</v>
          </cell>
          <cell r="F3198" t="str">
            <v>Fixed</v>
          </cell>
          <cell r="I3198">
            <v>32.42</v>
          </cell>
          <cell r="J3198">
            <v>31.43</v>
          </cell>
          <cell r="K3198" t="str">
            <v>HiRatio</v>
          </cell>
          <cell r="L3198">
            <v>305523.12</v>
          </cell>
          <cell r="M3198" t="str">
            <v>Owner-Occupied</v>
          </cell>
          <cell r="N3198">
            <v>0</v>
          </cell>
          <cell r="O3198">
            <v>43831</v>
          </cell>
          <cell r="P3198" t="str">
            <v>Current</v>
          </cell>
        </row>
        <row r="3199">
          <cell r="B3199">
            <v>40438</v>
          </cell>
          <cell r="C3199">
            <v>76</v>
          </cell>
          <cell r="D3199" t="str">
            <v>BC</v>
          </cell>
          <cell r="E3199" t="str">
            <v>Refinance External</v>
          </cell>
          <cell r="F3199" t="str">
            <v>ARM</v>
          </cell>
          <cell r="I3199">
            <v>16.079999999999998</v>
          </cell>
          <cell r="J3199">
            <v>10.82</v>
          </cell>
          <cell r="K3199" t="str">
            <v>Conv</v>
          </cell>
          <cell r="L3199">
            <v>120014.07</v>
          </cell>
          <cell r="M3199" t="str">
            <v>Rental</v>
          </cell>
          <cell r="N3199">
            <v>0</v>
          </cell>
          <cell r="O3199">
            <v>43831</v>
          </cell>
          <cell r="P3199" t="str">
            <v>Current</v>
          </cell>
        </row>
        <row r="3200">
          <cell r="B3200">
            <v>42110</v>
          </cell>
          <cell r="C3200">
            <v>21</v>
          </cell>
          <cell r="D3200" t="str">
            <v>ON</v>
          </cell>
          <cell r="E3200" t="str">
            <v>Transfer</v>
          </cell>
          <cell r="F3200" t="str">
            <v>ARM</v>
          </cell>
          <cell r="I3200">
            <v>21.19</v>
          </cell>
          <cell r="J3200">
            <v>17.23</v>
          </cell>
          <cell r="K3200" t="str">
            <v>Conv</v>
          </cell>
          <cell r="L3200">
            <v>226667.67</v>
          </cell>
          <cell r="M3200" t="str">
            <v>Owner-Occupied</v>
          </cell>
          <cell r="N3200">
            <v>0</v>
          </cell>
          <cell r="O3200">
            <v>43831</v>
          </cell>
          <cell r="P3200" t="str">
            <v>Current</v>
          </cell>
        </row>
        <row r="3201">
          <cell r="B3201">
            <v>41712</v>
          </cell>
          <cell r="C3201">
            <v>34</v>
          </cell>
          <cell r="D3201" t="str">
            <v>AB</v>
          </cell>
          <cell r="E3201" t="str">
            <v>Purchase</v>
          </cell>
          <cell r="F3201" t="str">
            <v>Fixed</v>
          </cell>
          <cell r="I3201">
            <v>43.61</v>
          </cell>
          <cell r="J3201">
            <v>30.25</v>
          </cell>
          <cell r="K3201" t="str">
            <v>HiRatio</v>
          </cell>
          <cell r="L3201">
            <v>171175.88</v>
          </cell>
          <cell r="M3201" t="str">
            <v>Owner-Occupied</v>
          </cell>
          <cell r="N3201">
            <v>0</v>
          </cell>
          <cell r="O3201">
            <v>43831</v>
          </cell>
          <cell r="P3201" t="str">
            <v>Current</v>
          </cell>
        </row>
        <row r="3202">
          <cell r="B3202">
            <v>41008</v>
          </cell>
          <cell r="C3202">
            <v>57</v>
          </cell>
          <cell r="D3202" t="str">
            <v>AB</v>
          </cell>
          <cell r="E3202" t="str">
            <v>Purchase</v>
          </cell>
          <cell r="F3202" t="str">
            <v>Fixed</v>
          </cell>
          <cell r="I3202">
            <v>36.549999999999997</v>
          </cell>
          <cell r="J3202">
            <v>31.14</v>
          </cell>
          <cell r="K3202" t="str">
            <v>HiRatio</v>
          </cell>
          <cell r="L3202">
            <v>258282.09</v>
          </cell>
          <cell r="M3202" t="str">
            <v>Owner-Occupied</v>
          </cell>
          <cell r="N3202">
            <v>0</v>
          </cell>
          <cell r="O3202">
            <v>43831</v>
          </cell>
          <cell r="P3202" t="str">
            <v>Current</v>
          </cell>
        </row>
        <row r="3203">
          <cell r="B3203">
            <v>40527</v>
          </cell>
          <cell r="C3203">
            <v>73</v>
          </cell>
          <cell r="D3203" t="str">
            <v>AB</v>
          </cell>
          <cell r="E3203" t="str">
            <v>Purchase</v>
          </cell>
          <cell r="F3203" t="str">
            <v>ARM</v>
          </cell>
          <cell r="I3203">
            <v>35.57</v>
          </cell>
          <cell r="J3203">
            <v>35.56</v>
          </cell>
          <cell r="K3203" t="str">
            <v>HiRatio</v>
          </cell>
          <cell r="L3203">
            <v>183886.39</v>
          </cell>
          <cell r="M3203" t="str">
            <v>Owner-Occupied</v>
          </cell>
          <cell r="N3203">
            <v>0</v>
          </cell>
          <cell r="O3203">
            <v>43831</v>
          </cell>
          <cell r="P3203" t="str">
            <v>Current</v>
          </cell>
        </row>
        <row r="3204">
          <cell r="B3204">
            <v>41075</v>
          </cell>
          <cell r="C3204">
            <v>55</v>
          </cell>
          <cell r="D3204" t="str">
            <v>ON</v>
          </cell>
          <cell r="E3204" t="str">
            <v>Refinance External</v>
          </cell>
          <cell r="F3204" t="str">
            <v>Fixed</v>
          </cell>
          <cell r="I3204">
            <v>39.04</v>
          </cell>
          <cell r="J3204">
            <v>36.89</v>
          </cell>
          <cell r="K3204" t="str">
            <v>Conv</v>
          </cell>
          <cell r="L3204">
            <v>308288.69</v>
          </cell>
          <cell r="M3204" t="str">
            <v>Owner-Occupied</v>
          </cell>
          <cell r="N3204">
            <v>0</v>
          </cell>
          <cell r="O3204">
            <v>43831</v>
          </cell>
          <cell r="P3204" t="str">
            <v>Current</v>
          </cell>
        </row>
        <row r="3205">
          <cell r="B3205">
            <v>40872</v>
          </cell>
          <cell r="C3205">
            <v>62</v>
          </cell>
          <cell r="D3205" t="str">
            <v>AB</v>
          </cell>
          <cell r="E3205" t="str">
            <v>Purchase</v>
          </cell>
          <cell r="F3205" t="str">
            <v>Fixed</v>
          </cell>
          <cell r="I3205">
            <v>36.4</v>
          </cell>
          <cell r="J3205">
            <v>35.799999999999997</v>
          </cell>
          <cell r="K3205" t="str">
            <v>Conv</v>
          </cell>
          <cell r="L3205">
            <v>0</v>
          </cell>
          <cell r="M3205" t="str">
            <v>Owner-Occupied</v>
          </cell>
          <cell r="N3205">
            <v>4</v>
          </cell>
          <cell r="O3205">
            <v>42212</v>
          </cell>
          <cell r="P3205" t="str">
            <v>Current</v>
          </cell>
        </row>
        <row r="3206">
          <cell r="B3206">
            <v>41649</v>
          </cell>
          <cell r="C3206">
            <v>36</v>
          </cell>
          <cell r="D3206" t="str">
            <v>ON</v>
          </cell>
          <cell r="E3206" t="str">
            <v>Purchase</v>
          </cell>
          <cell r="F3206" t="str">
            <v>Fixed</v>
          </cell>
          <cell r="I3206">
            <v>43.03</v>
          </cell>
          <cell r="J3206">
            <v>26.38</v>
          </cell>
          <cell r="K3206" t="str">
            <v>HiRatio</v>
          </cell>
          <cell r="L3206">
            <v>206881.93</v>
          </cell>
          <cell r="M3206" t="str">
            <v>Owner-Occupied</v>
          </cell>
          <cell r="N3206">
            <v>0</v>
          </cell>
          <cell r="O3206">
            <v>43831</v>
          </cell>
          <cell r="P3206" t="str">
            <v>Current</v>
          </cell>
        </row>
        <row r="3207">
          <cell r="B3207">
            <v>42384</v>
          </cell>
          <cell r="C3207">
            <v>12</v>
          </cell>
          <cell r="D3207" t="str">
            <v>ON</v>
          </cell>
          <cell r="E3207" t="str">
            <v>Purchase</v>
          </cell>
          <cell r="F3207" t="str">
            <v>Fixed</v>
          </cell>
          <cell r="I3207">
            <v>40.159999999999997</v>
          </cell>
          <cell r="J3207">
            <v>33.28</v>
          </cell>
          <cell r="K3207" t="str">
            <v>HiRatio</v>
          </cell>
          <cell r="L3207">
            <v>315470.27</v>
          </cell>
          <cell r="M3207" t="str">
            <v>Owner-Occupied</v>
          </cell>
          <cell r="N3207">
            <v>0</v>
          </cell>
          <cell r="O3207">
            <v>43831</v>
          </cell>
          <cell r="P3207" t="str">
            <v>Current</v>
          </cell>
        </row>
        <row r="3208">
          <cell r="B3208">
            <v>41626</v>
          </cell>
          <cell r="C3208">
            <v>37</v>
          </cell>
          <cell r="D3208" t="str">
            <v>ON</v>
          </cell>
          <cell r="E3208" t="str">
            <v>Purchase</v>
          </cell>
          <cell r="F3208" t="str">
            <v>ARM</v>
          </cell>
          <cell r="I3208">
            <v>33.26</v>
          </cell>
          <cell r="J3208">
            <v>9.2799999999999994</v>
          </cell>
          <cell r="K3208" t="str">
            <v>HiRatio</v>
          </cell>
          <cell r="L3208">
            <v>222510.13</v>
          </cell>
          <cell r="M3208" t="str">
            <v>Second Home</v>
          </cell>
          <cell r="N3208">
            <v>0</v>
          </cell>
          <cell r="O3208">
            <v>43831</v>
          </cell>
          <cell r="P3208" t="str">
            <v>Current</v>
          </cell>
        </row>
        <row r="3209">
          <cell r="B3209">
            <v>41941</v>
          </cell>
          <cell r="C3209">
            <v>27</v>
          </cell>
          <cell r="D3209" t="str">
            <v>ON</v>
          </cell>
          <cell r="E3209" t="str">
            <v>Refinance External</v>
          </cell>
          <cell r="F3209" t="str">
            <v>Fixed</v>
          </cell>
          <cell r="I3209">
            <v>35.950000000000003</v>
          </cell>
          <cell r="J3209">
            <v>32.18</v>
          </cell>
          <cell r="K3209" t="str">
            <v>Conv</v>
          </cell>
          <cell r="L3209">
            <v>348035.77</v>
          </cell>
          <cell r="M3209" t="str">
            <v>Owner-Occupied</v>
          </cell>
          <cell r="N3209">
            <v>0</v>
          </cell>
          <cell r="O3209">
            <v>43831</v>
          </cell>
          <cell r="P3209" t="str">
            <v>Current</v>
          </cell>
        </row>
        <row r="3210">
          <cell r="B3210">
            <v>40357</v>
          </cell>
          <cell r="C3210">
            <v>79</v>
          </cell>
          <cell r="D3210" t="str">
            <v>ON</v>
          </cell>
          <cell r="E3210" t="str">
            <v>Purchase</v>
          </cell>
          <cell r="F3210" t="str">
            <v>Fixed</v>
          </cell>
          <cell r="I3210">
            <v>34.61</v>
          </cell>
          <cell r="J3210">
            <v>25.24</v>
          </cell>
          <cell r="K3210" t="str">
            <v>HiRatio</v>
          </cell>
          <cell r="L3210">
            <v>0</v>
          </cell>
          <cell r="M3210" t="str">
            <v>Second Home</v>
          </cell>
          <cell r="N3210">
            <v>4</v>
          </cell>
          <cell r="O3210">
            <v>41850</v>
          </cell>
          <cell r="P3210" t="str">
            <v>Current</v>
          </cell>
        </row>
        <row r="3211">
          <cell r="B3211">
            <v>41145</v>
          </cell>
          <cell r="C3211">
            <v>53</v>
          </cell>
          <cell r="D3211" t="str">
            <v>AB</v>
          </cell>
          <cell r="E3211" t="str">
            <v>ETO Existing Client</v>
          </cell>
          <cell r="F3211" t="str">
            <v>Fixed</v>
          </cell>
          <cell r="I3211">
            <v>23.28</v>
          </cell>
          <cell r="J3211">
            <v>16.25</v>
          </cell>
          <cell r="K3211" t="str">
            <v>Conv</v>
          </cell>
          <cell r="L3211">
            <v>0</v>
          </cell>
          <cell r="M3211" t="str">
            <v>Owner-Occupied</v>
          </cell>
          <cell r="N3211">
            <v>4</v>
          </cell>
          <cell r="O3211">
            <v>41564</v>
          </cell>
          <cell r="P3211" t="str">
            <v>Current</v>
          </cell>
        </row>
        <row r="3212">
          <cell r="B3212">
            <v>42114</v>
          </cell>
          <cell r="C3212">
            <v>21</v>
          </cell>
          <cell r="D3212" t="str">
            <v>BC</v>
          </cell>
          <cell r="E3212" t="str">
            <v>Refinance External</v>
          </cell>
          <cell r="F3212" t="str">
            <v>ARM</v>
          </cell>
          <cell r="I3212">
            <v>36.049999999999997</v>
          </cell>
          <cell r="J3212">
            <v>26.97</v>
          </cell>
          <cell r="K3212" t="str">
            <v>Conv</v>
          </cell>
          <cell r="L3212">
            <v>292872.39</v>
          </cell>
          <cell r="M3212" t="str">
            <v>Owner-Occupied</v>
          </cell>
          <cell r="N3212">
            <v>0</v>
          </cell>
          <cell r="O3212">
            <v>43831</v>
          </cell>
          <cell r="P3212" t="str">
            <v>Current</v>
          </cell>
        </row>
        <row r="3213">
          <cell r="B3213">
            <v>40840</v>
          </cell>
          <cell r="C3213">
            <v>63</v>
          </cell>
          <cell r="D3213" t="str">
            <v>ON</v>
          </cell>
          <cell r="E3213" t="str">
            <v>Purchase</v>
          </cell>
          <cell r="F3213" t="str">
            <v>Fixed</v>
          </cell>
          <cell r="I3213">
            <v>43.87</v>
          </cell>
          <cell r="J3213">
            <v>39.67</v>
          </cell>
          <cell r="K3213" t="str">
            <v>HiRatio</v>
          </cell>
          <cell r="L3213">
            <v>0</v>
          </cell>
          <cell r="M3213" t="str">
            <v>Owner-Occupied</v>
          </cell>
          <cell r="N3213">
            <v>4</v>
          </cell>
          <cell r="O3213">
            <v>42669</v>
          </cell>
          <cell r="P3213" t="str">
            <v>Current</v>
          </cell>
        </row>
        <row r="3214">
          <cell r="B3214">
            <v>40842</v>
          </cell>
          <cell r="C3214">
            <v>63</v>
          </cell>
          <cell r="D3214" t="str">
            <v>AB</v>
          </cell>
          <cell r="E3214" t="str">
            <v>Purchase</v>
          </cell>
          <cell r="F3214" t="str">
            <v>Fixed</v>
          </cell>
          <cell r="I3214">
            <v>35.18</v>
          </cell>
          <cell r="J3214">
            <v>35.18</v>
          </cell>
          <cell r="K3214" t="str">
            <v>HiRatio</v>
          </cell>
          <cell r="L3214">
            <v>0</v>
          </cell>
          <cell r="M3214" t="str">
            <v>Owner-Occupied</v>
          </cell>
          <cell r="N3214">
            <v>4</v>
          </cell>
          <cell r="O3214">
            <v>42256</v>
          </cell>
          <cell r="P3214" t="str">
            <v>Current</v>
          </cell>
        </row>
        <row r="3215">
          <cell r="B3215">
            <v>42551</v>
          </cell>
          <cell r="C3215">
            <v>7</v>
          </cell>
          <cell r="D3215" t="str">
            <v>ON</v>
          </cell>
          <cell r="E3215" t="str">
            <v>Port Decrease</v>
          </cell>
          <cell r="F3215" t="str">
            <v>ARM</v>
          </cell>
          <cell r="I3215">
            <v>35.270000000000003</v>
          </cell>
          <cell r="J3215">
            <v>26.28</v>
          </cell>
          <cell r="K3215" t="str">
            <v>Conv</v>
          </cell>
          <cell r="L3215">
            <v>387688.75</v>
          </cell>
          <cell r="M3215" t="str">
            <v>Owner-Occupied</v>
          </cell>
          <cell r="N3215">
            <v>0</v>
          </cell>
          <cell r="O3215">
            <v>43831</v>
          </cell>
          <cell r="P3215" t="str">
            <v>Current</v>
          </cell>
        </row>
        <row r="3216">
          <cell r="B3216">
            <v>42016</v>
          </cell>
          <cell r="C3216">
            <v>24</v>
          </cell>
          <cell r="D3216" t="str">
            <v>ON</v>
          </cell>
          <cell r="E3216" t="str">
            <v>Purchase</v>
          </cell>
          <cell r="F3216" t="str">
            <v>Fixed</v>
          </cell>
          <cell r="I3216">
            <v>38.5</v>
          </cell>
          <cell r="J3216">
            <v>29.6</v>
          </cell>
          <cell r="K3216" t="str">
            <v>HiRatio</v>
          </cell>
          <cell r="L3216">
            <v>249775.92</v>
          </cell>
          <cell r="M3216" t="str">
            <v>Owner-Occupied</v>
          </cell>
          <cell r="N3216">
            <v>0</v>
          </cell>
          <cell r="O3216">
            <v>43831</v>
          </cell>
          <cell r="P3216" t="str">
            <v>Current</v>
          </cell>
        </row>
        <row r="3217">
          <cell r="B3217">
            <v>40850</v>
          </cell>
          <cell r="C3217">
            <v>62</v>
          </cell>
          <cell r="D3217" t="str">
            <v>ON</v>
          </cell>
          <cell r="E3217" t="str">
            <v>Purchase</v>
          </cell>
          <cell r="F3217" t="str">
            <v>ARM</v>
          </cell>
          <cell r="I3217">
            <v>31.62</v>
          </cell>
          <cell r="J3217">
            <v>16.37</v>
          </cell>
          <cell r="K3217" t="str">
            <v>Conv</v>
          </cell>
          <cell r="L3217">
            <v>0</v>
          </cell>
          <cell r="M3217" t="str">
            <v>Rental</v>
          </cell>
          <cell r="N3217">
            <v>4</v>
          </cell>
          <cell r="O3217">
            <v>41122</v>
          </cell>
          <cell r="P3217" t="str">
            <v>Current</v>
          </cell>
        </row>
        <row r="3218">
          <cell r="B3218">
            <v>41851</v>
          </cell>
          <cell r="C3218">
            <v>30</v>
          </cell>
          <cell r="D3218" t="str">
            <v>BC</v>
          </cell>
          <cell r="E3218" t="str">
            <v>Purchase</v>
          </cell>
          <cell r="F3218" t="str">
            <v>Fixed</v>
          </cell>
          <cell r="I3218">
            <v>38.58</v>
          </cell>
          <cell r="J3218">
            <v>37.97</v>
          </cell>
          <cell r="K3218" t="str">
            <v>HiRatio</v>
          </cell>
          <cell r="L3218">
            <v>329555.27</v>
          </cell>
          <cell r="M3218" t="str">
            <v>Owner-Occupied</v>
          </cell>
          <cell r="N3218">
            <v>0</v>
          </cell>
          <cell r="O3218">
            <v>43831</v>
          </cell>
          <cell r="P3218" t="str">
            <v>Current</v>
          </cell>
        </row>
        <row r="3219">
          <cell r="B3219">
            <v>41670</v>
          </cell>
          <cell r="C3219">
            <v>36</v>
          </cell>
          <cell r="D3219" t="str">
            <v>ON</v>
          </cell>
          <cell r="E3219" t="str">
            <v>Purchase</v>
          </cell>
          <cell r="F3219" t="str">
            <v>Fixed</v>
          </cell>
          <cell r="I3219">
            <v>40.909999999999997</v>
          </cell>
          <cell r="J3219">
            <v>38.880000000000003</v>
          </cell>
          <cell r="K3219" t="str">
            <v>HiRatio</v>
          </cell>
          <cell r="L3219">
            <v>0</v>
          </cell>
          <cell r="M3219" t="str">
            <v>Owner-Occupied</v>
          </cell>
          <cell r="N3219">
            <v>4</v>
          </cell>
          <cell r="O3219">
            <v>42703</v>
          </cell>
          <cell r="P3219" t="str">
            <v>Current</v>
          </cell>
        </row>
        <row r="3220">
          <cell r="B3220">
            <v>42335</v>
          </cell>
          <cell r="C3220">
            <v>14</v>
          </cell>
          <cell r="D3220" t="str">
            <v>ON</v>
          </cell>
          <cell r="E3220" t="str">
            <v>Refinance External</v>
          </cell>
          <cell r="F3220" t="str">
            <v>ARM</v>
          </cell>
          <cell r="I3220">
            <v>32.47</v>
          </cell>
          <cell r="J3220">
            <v>24.87</v>
          </cell>
          <cell r="K3220" t="str">
            <v>Conv</v>
          </cell>
          <cell r="L3220">
            <v>428671.7</v>
          </cell>
          <cell r="M3220" t="str">
            <v>Owner-Occupied</v>
          </cell>
          <cell r="N3220">
            <v>0</v>
          </cell>
          <cell r="O3220">
            <v>43831</v>
          </cell>
          <cell r="P3220" t="str">
            <v>Current</v>
          </cell>
        </row>
        <row r="3221">
          <cell r="B3221">
            <v>40851</v>
          </cell>
          <cell r="C3221">
            <v>62</v>
          </cell>
          <cell r="D3221" t="str">
            <v>ON</v>
          </cell>
          <cell r="E3221" t="str">
            <v>Refinance External</v>
          </cell>
          <cell r="F3221" t="str">
            <v>Fixed</v>
          </cell>
          <cell r="I3221">
            <v>39.51</v>
          </cell>
          <cell r="J3221">
            <v>28.58</v>
          </cell>
          <cell r="K3221" t="str">
            <v>Conv</v>
          </cell>
          <cell r="L3221">
            <v>0</v>
          </cell>
          <cell r="M3221" t="str">
            <v>Owner-Occupied</v>
          </cell>
          <cell r="N3221">
            <v>4</v>
          </cell>
          <cell r="O3221">
            <v>41914</v>
          </cell>
          <cell r="P3221" t="str">
            <v>Current</v>
          </cell>
        </row>
        <row r="3222">
          <cell r="B3222">
            <v>42139</v>
          </cell>
          <cell r="C3222">
            <v>20</v>
          </cell>
          <cell r="D3222" t="str">
            <v>BC</v>
          </cell>
          <cell r="E3222" t="str">
            <v>Purchase</v>
          </cell>
          <cell r="F3222" t="str">
            <v>ARM</v>
          </cell>
          <cell r="I3222">
            <v>38.46</v>
          </cell>
          <cell r="J3222">
            <v>6.19</v>
          </cell>
          <cell r="K3222" t="str">
            <v>HiRatio</v>
          </cell>
          <cell r="L3222">
            <v>235107.07</v>
          </cell>
          <cell r="M3222" t="str">
            <v>Second Home</v>
          </cell>
          <cell r="N3222">
            <v>0</v>
          </cell>
          <cell r="O3222">
            <v>43831</v>
          </cell>
          <cell r="P3222" t="str">
            <v>Current</v>
          </cell>
        </row>
        <row r="3223">
          <cell r="B3223">
            <v>40738</v>
          </cell>
          <cell r="C3223">
            <v>66</v>
          </cell>
          <cell r="D3223" t="str">
            <v>ON</v>
          </cell>
          <cell r="E3223" t="str">
            <v>Purchase</v>
          </cell>
          <cell r="F3223" t="str">
            <v>Fixed</v>
          </cell>
          <cell r="I3223">
            <v>44.34</v>
          </cell>
          <cell r="J3223">
            <v>19.38</v>
          </cell>
          <cell r="K3223" t="str">
            <v>HiRatio</v>
          </cell>
          <cell r="L3223">
            <v>232522.83</v>
          </cell>
          <cell r="M3223" t="str">
            <v>Owner-Occupied</v>
          </cell>
          <cell r="N3223">
            <v>0</v>
          </cell>
          <cell r="O3223">
            <v>43831</v>
          </cell>
          <cell r="P3223" t="str">
            <v>Current</v>
          </cell>
        </row>
        <row r="3224">
          <cell r="B3224">
            <v>40802</v>
          </cell>
          <cell r="C3224">
            <v>64</v>
          </cell>
          <cell r="D3224" t="str">
            <v>AB</v>
          </cell>
          <cell r="E3224" t="str">
            <v>Purchase</v>
          </cell>
          <cell r="F3224" t="str">
            <v>Fixed</v>
          </cell>
          <cell r="I3224">
            <v>39.26</v>
          </cell>
          <cell r="J3224">
            <v>20.11</v>
          </cell>
          <cell r="K3224" t="str">
            <v>HiRatio</v>
          </cell>
          <cell r="L3224">
            <v>221907.49</v>
          </cell>
          <cell r="M3224" t="str">
            <v>Owner-Occupied</v>
          </cell>
          <cell r="N3224">
            <v>0</v>
          </cell>
          <cell r="O3224">
            <v>43831</v>
          </cell>
          <cell r="P3224" t="str">
            <v>Current</v>
          </cell>
        </row>
        <row r="3225">
          <cell r="B3225">
            <v>40753</v>
          </cell>
          <cell r="C3225">
            <v>66</v>
          </cell>
          <cell r="D3225" t="str">
            <v>ON</v>
          </cell>
          <cell r="E3225" t="str">
            <v>Purchase</v>
          </cell>
          <cell r="F3225" t="str">
            <v>Fixed</v>
          </cell>
          <cell r="I3225">
            <v>33.9</v>
          </cell>
          <cell r="J3225">
            <v>29.47</v>
          </cell>
          <cell r="K3225" t="str">
            <v>HiRatio</v>
          </cell>
          <cell r="L3225">
            <v>313894.75</v>
          </cell>
          <cell r="M3225" t="str">
            <v>Owner-Occupied</v>
          </cell>
          <cell r="N3225">
            <v>0</v>
          </cell>
          <cell r="O3225">
            <v>43831</v>
          </cell>
          <cell r="P3225" t="str">
            <v>Current</v>
          </cell>
        </row>
        <row r="3226">
          <cell r="B3226">
            <v>40528</v>
          </cell>
          <cell r="C3226">
            <v>73</v>
          </cell>
          <cell r="D3226" t="str">
            <v>AB</v>
          </cell>
          <cell r="E3226" t="str">
            <v>Refinance External</v>
          </cell>
          <cell r="F3226" t="str">
            <v>Fixed</v>
          </cell>
          <cell r="I3226">
            <v>40.6</v>
          </cell>
          <cell r="J3226">
            <v>16.239999999999998</v>
          </cell>
          <cell r="K3226" t="str">
            <v>HiRatio</v>
          </cell>
          <cell r="L3226">
            <v>0</v>
          </cell>
          <cell r="M3226" t="str">
            <v>Owner-Occupied</v>
          </cell>
          <cell r="N3226">
            <v>4</v>
          </cell>
          <cell r="O3226">
            <v>42356</v>
          </cell>
          <cell r="P3226" t="str">
            <v>Current</v>
          </cell>
        </row>
        <row r="3227">
          <cell r="B3227">
            <v>42418</v>
          </cell>
          <cell r="C3227">
            <v>11</v>
          </cell>
          <cell r="D3227" t="str">
            <v>ON</v>
          </cell>
          <cell r="E3227" t="str">
            <v>Purchase</v>
          </cell>
          <cell r="F3227" t="str">
            <v>Fixed</v>
          </cell>
          <cell r="I3227">
            <v>29.45</v>
          </cell>
          <cell r="J3227">
            <v>27.75</v>
          </cell>
          <cell r="K3227" t="str">
            <v>Conv</v>
          </cell>
          <cell r="L3227">
            <v>264375.09000000003</v>
          </cell>
          <cell r="M3227" t="str">
            <v>Owner-Occupied</v>
          </cell>
          <cell r="N3227">
            <v>0</v>
          </cell>
          <cell r="O3227">
            <v>43831</v>
          </cell>
          <cell r="P3227" t="str">
            <v>Current</v>
          </cell>
        </row>
        <row r="3228">
          <cell r="B3228">
            <v>42181</v>
          </cell>
          <cell r="C3228">
            <v>19</v>
          </cell>
          <cell r="D3228" t="str">
            <v>ON</v>
          </cell>
          <cell r="E3228" t="str">
            <v>Transfer</v>
          </cell>
          <cell r="F3228" t="str">
            <v>ARM</v>
          </cell>
          <cell r="I3228">
            <v>33.130000000000003</v>
          </cell>
          <cell r="J3228">
            <v>27.61</v>
          </cell>
          <cell r="K3228" t="str">
            <v>Conv</v>
          </cell>
          <cell r="L3228">
            <v>276993.65000000002</v>
          </cell>
          <cell r="M3228" t="str">
            <v>Owner-Occupied</v>
          </cell>
          <cell r="N3228">
            <v>0</v>
          </cell>
          <cell r="O3228">
            <v>43831</v>
          </cell>
          <cell r="P3228" t="str">
            <v>Current</v>
          </cell>
        </row>
        <row r="3229">
          <cell r="B3229">
            <v>41992</v>
          </cell>
          <cell r="C3229">
            <v>25</v>
          </cell>
          <cell r="D3229" t="str">
            <v>AB</v>
          </cell>
          <cell r="E3229" t="str">
            <v>Purchase</v>
          </cell>
          <cell r="F3229" t="str">
            <v>Fixed</v>
          </cell>
          <cell r="I3229">
            <v>41.21</v>
          </cell>
          <cell r="J3229">
            <v>25.89</v>
          </cell>
          <cell r="K3229" t="str">
            <v>HiRatio</v>
          </cell>
          <cell r="L3229">
            <v>330573.59000000003</v>
          </cell>
          <cell r="M3229" t="str">
            <v>Owner-Occupied</v>
          </cell>
          <cell r="N3229">
            <v>0</v>
          </cell>
          <cell r="O3229">
            <v>43831</v>
          </cell>
          <cell r="P3229" t="str">
            <v>Current</v>
          </cell>
        </row>
        <row r="3230">
          <cell r="B3230">
            <v>42208</v>
          </cell>
          <cell r="C3230">
            <v>18</v>
          </cell>
          <cell r="D3230" t="str">
            <v>ON</v>
          </cell>
          <cell r="E3230" t="str">
            <v>Purchase</v>
          </cell>
          <cell r="F3230" t="str">
            <v>Fixed</v>
          </cell>
          <cell r="I3230">
            <v>34.47</v>
          </cell>
          <cell r="J3230">
            <v>34.47</v>
          </cell>
          <cell r="K3230" t="str">
            <v>HiRatio</v>
          </cell>
          <cell r="L3230">
            <v>200829.67</v>
          </cell>
          <cell r="M3230" t="str">
            <v>Owner-Occupied</v>
          </cell>
          <cell r="N3230">
            <v>0</v>
          </cell>
          <cell r="O3230">
            <v>43831</v>
          </cell>
          <cell r="P3230" t="str">
            <v>Current</v>
          </cell>
        </row>
        <row r="3231">
          <cell r="B3231">
            <v>40501</v>
          </cell>
          <cell r="C3231">
            <v>74</v>
          </cell>
          <cell r="D3231" t="str">
            <v>ON</v>
          </cell>
          <cell r="E3231" t="str">
            <v>Purchase</v>
          </cell>
          <cell r="F3231" t="str">
            <v>Fixed</v>
          </cell>
          <cell r="I3231">
            <v>29.68</v>
          </cell>
          <cell r="J3231">
            <v>29.68</v>
          </cell>
          <cell r="K3231" t="str">
            <v>Conv</v>
          </cell>
          <cell r="L3231">
            <v>0</v>
          </cell>
          <cell r="M3231" t="str">
            <v>Owner-Occupied</v>
          </cell>
          <cell r="N3231">
            <v>4</v>
          </cell>
          <cell r="O3231">
            <v>41379</v>
          </cell>
          <cell r="P3231" t="str">
            <v>Current</v>
          </cell>
        </row>
        <row r="3232">
          <cell r="B3232">
            <v>42247</v>
          </cell>
          <cell r="C3232">
            <v>17</v>
          </cell>
          <cell r="D3232" t="str">
            <v>AB</v>
          </cell>
          <cell r="E3232" t="str">
            <v>Purchase</v>
          </cell>
          <cell r="F3232" t="str">
            <v>ARM</v>
          </cell>
          <cell r="I3232">
            <v>35.49</v>
          </cell>
          <cell r="J3232">
            <v>19.3</v>
          </cell>
          <cell r="K3232" t="str">
            <v>Conv</v>
          </cell>
          <cell r="L3232">
            <v>268353.43</v>
          </cell>
          <cell r="M3232" t="str">
            <v>Owner-Occupied</v>
          </cell>
          <cell r="N3232">
            <v>0</v>
          </cell>
          <cell r="O3232">
            <v>43831</v>
          </cell>
          <cell r="P3232" t="str">
            <v>Current</v>
          </cell>
        </row>
        <row r="3233">
          <cell r="B3233">
            <v>41047</v>
          </cell>
          <cell r="C3233">
            <v>56</v>
          </cell>
          <cell r="D3233" t="str">
            <v>ON</v>
          </cell>
          <cell r="E3233" t="str">
            <v>Refinance External</v>
          </cell>
          <cell r="F3233" t="str">
            <v>Fixed</v>
          </cell>
          <cell r="I3233">
            <v>11.86</v>
          </cell>
          <cell r="J3233">
            <v>11.86</v>
          </cell>
          <cell r="K3233" t="str">
            <v>Conv</v>
          </cell>
          <cell r="L3233">
            <v>0</v>
          </cell>
          <cell r="M3233" t="str">
            <v>Owner-Occupied</v>
          </cell>
          <cell r="N3233">
            <v>4</v>
          </cell>
          <cell r="O3233">
            <v>42576</v>
          </cell>
          <cell r="P3233" t="str">
            <v>Current</v>
          </cell>
        </row>
        <row r="3234">
          <cell r="B3234">
            <v>40436</v>
          </cell>
          <cell r="C3234">
            <v>76</v>
          </cell>
          <cell r="D3234" t="str">
            <v>ON</v>
          </cell>
          <cell r="E3234" t="str">
            <v>Refinance External</v>
          </cell>
          <cell r="F3234" t="str">
            <v>ARM</v>
          </cell>
          <cell r="I3234">
            <v>31.13</v>
          </cell>
          <cell r="J3234">
            <v>26.96</v>
          </cell>
          <cell r="K3234" t="str">
            <v>Conv</v>
          </cell>
          <cell r="L3234">
            <v>0</v>
          </cell>
          <cell r="M3234" t="str">
            <v>Owner-Occupied</v>
          </cell>
          <cell r="N3234">
            <v>4</v>
          </cell>
          <cell r="O3234">
            <v>41528</v>
          </cell>
          <cell r="P3234" t="str">
            <v>Current</v>
          </cell>
        </row>
        <row r="3235">
          <cell r="B3235">
            <v>41082</v>
          </cell>
          <cell r="C3235">
            <v>55</v>
          </cell>
          <cell r="D3235" t="str">
            <v>AB</v>
          </cell>
          <cell r="E3235" t="str">
            <v>Purchase</v>
          </cell>
          <cell r="F3235" t="str">
            <v>ARM</v>
          </cell>
          <cell r="I3235">
            <v>26.34</v>
          </cell>
          <cell r="J3235">
            <v>16.79</v>
          </cell>
          <cell r="K3235" t="str">
            <v>Conv</v>
          </cell>
          <cell r="L3235">
            <v>243921.01</v>
          </cell>
          <cell r="M3235" t="str">
            <v>Owner-Occupied</v>
          </cell>
          <cell r="N3235">
            <v>0</v>
          </cell>
          <cell r="O3235">
            <v>43831</v>
          </cell>
          <cell r="P3235" t="str">
            <v>Current</v>
          </cell>
        </row>
        <row r="3236">
          <cell r="B3236">
            <v>42200</v>
          </cell>
          <cell r="C3236">
            <v>18</v>
          </cell>
          <cell r="D3236" t="str">
            <v>SK</v>
          </cell>
          <cell r="E3236" t="str">
            <v>Transfer</v>
          </cell>
          <cell r="F3236" t="str">
            <v>Fixed</v>
          </cell>
          <cell r="I3236">
            <v>20.22</v>
          </cell>
          <cell r="J3236">
            <v>18.940000000000001</v>
          </cell>
          <cell r="K3236" t="str">
            <v>Conv</v>
          </cell>
          <cell r="L3236">
            <v>120422.83</v>
          </cell>
          <cell r="M3236" t="str">
            <v>Owner-Occupied</v>
          </cell>
          <cell r="N3236">
            <v>0</v>
          </cell>
          <cell r="O3236">
            <v>43831</v>
          </cell>
          <cell r="P3236" t="str">
            <v>Current</v>
          </cell>
        </row>
        <row r="3237">
          <cell r="B3237">
            <v>40458</v>
          </cell>
          <cell r="C3237">
            <v>75</v>
          </cell>
          <cell r="D3237" t="str">
            <v>ON</v>
          </cell>
          <cell r="E3237" t="str">
            <v>Purchase</v>
          </cell>
          <cell r="F3237" t="str">
            <v>Fixed</v>
          </cell>
          <cell r="I3237">
            <v>37.04</v>
          </cell>
          <cell r="J3237">
            <v>36.22</v>
          </cell>
          <cell r="K3237" t="str">
            <v>Conv</v>
          </cell>
          <cell r="L3237">
            <v>0</v>
          </cell>
          <cell r="M3237" t="str">
            <v>Owner-Occupied</v>
          </cell>
          <cell r="N3237">
            <v>4</v>
          </cell>
          <cell r="O3237">
            <v>41558</v>
          </cell>
          <cell r="P3237" t="str">
            <v>Current</v>
          </cell>
        </row>
        <row r="3238">
          <cell r="B3238">
            <v>40515</v>
          </cell>
          <cell r="C3238">
            <v>73</v>
          </cell>
          <cell r="D3238" t="str">
            <v>ON</v>
          </cell>
          <cell r="E3238" t="str">
            <v>Purchase</v>
          </cell>
          <cell r="F3238" t="str">
            <v>Fixed</v>
          </cell>
          <cell r="I3238">
            <v>35.049999999999997</v>
          </cell>
          <cell r="J3238">
            <v>26.22</v>
          </cell>
          <cell r="K3238" t="str">
            <v>Conv</v>
          </cell>
          <cell r="L3238">
            <v>0</v>
          </cell>
          <cell r="M3238" t="str">
            <v>Owner-Occupied</v>
          </cell>
          <cell r="N3238">
            <v>4</v>
          </cell>
          <cell r="O3238">
            <v>41038</v>
          </cell>
          <cell r="P3238" t="str">
            <v>Current</v>
          </cell>
        </row>
        <row r="3239">
          <cell r="B3239">
            <v>41361</v>
          </cell>
          <cell r="C3239">
            <v>46</v>
          </cell>
          <cell r="D3239" t="str">
            <v>AB</v>
          </cell>
          <cell r="E3239" t="str">
            <v>Purchase</v>
          </cell>
          <cell r="F3239" t="str">
            <v>Fixed</v>
          </cell>
          <cell r="I3239">
            <v>26.84</v>
          </cell>
          <cell r="J3239">
            <v>26.53</v>
          </cell>
          <cell r="K3239" t="str">
            <v>HiRatio</v>
          </cell>
          <cell r="L3239">
            <v>134431.5</v>
          </cell>
          <cell r="M3239" t="str">
            <v>Owner-Occupied</v>
          </cell>
          <cell r="N3239">
            <v>0</v>
          </cell>
          <cell r="O3239">
            <v>43831</v>
          </cell>
          <cell r="P3239" t="str">
            <v>Current</v>
          </cell>
        </row>
        <row r="3240">
          <cell r="B3240">
            <v>42185</v>
          </cell>
          <cell r="C3240">
            <v>19</v>
          </cell>
          <cell r="D3240" t="str">
            <v>ON</v>
          </cell>
          <cell r="E3240" t="str">
            <v>Purchase</v>
          </cell>
          <cell r="F3240" t="str">
            <v>Fixed</v>
          </cell>
          <cell r="I3240">
            <v>34.89</v>
          </cell>
          <cell r="J3240">
            <v>34.270000000000003</v>
          </cell>
          <cell r="K3240" t="str">
            <v>HiRatio</v>
          </cell>
          <cell r="L3240">
            <v>542353.92000000004</v>
          </cell>
          <cell r="M3240" t="str">
            <v>Owner-Occupied</v>
          </cell>
          <cell r="N3240">
            <v>0</v>
          </cell>
          <cell r="O3240">
            <v>43831</v>
          </cell>
          <cell r="P3240" t="str">
            <v>Current</v>
          </cell>
        </row>
        <row r="3241">
          <cell r="B3241">
            <v>41635</v>
          </cell>
          <cell r="C3241">
            <v>37</v>
          </cell>
          <cell r="D3241" t="str">
            <v>AB</v>
          </cell>
          <cell r="E3241" t="str">
            <v>Purchase</v>
          </cell>
          <cell r="F3241" t="str">
            <v>Fixed</v>
          </cell>
          <cell r="I3241">
            <v>38.130000000000003</v>
          </cell>
          <cell r="J3241">
            <v>31.87</v>
          </cell>
          <cell r="K3241" t="str">
            <v>HiRatio</v>
          </cell>
          <cell r="L3241">
            <v>190332.73</v>
          </cell>
          <cell r="M3241" t="str">
            <v>Owner-Occupied</v>
          </cell>
          <cell r="N3241">
            <v>0</v>
          </cell>
          <cell r="O3241">
            <v>43831</v>
          </cell>
          <cell r="P3241" t="str">
            <v>Current</v>
          </cell>
        </row>
        <row r="3242">
          <cell r="B3242">
            <v>41554</v>
          </cell>
          <cell r="C3242">
            <v>39</v>
          </cell>
          <cell r="D3242" t="str">
            <v>AB</v>
          </cell>
          <cell r="E3242" t="str">
            <v>Purchase</v>
          </cell>
          <cell r="F3242" t="str">
            <v>Fixed</v>
          </cell>
          <cell r="I3242">
            <v>41.28</v>
          </cell>
          <cell r="J3242">
            <v>35.630000000000003</v>
          </cell>
          <cell r="K3242" t="str">
            <v>HiRatio</v>
          </cell>
          <cell r="L3242">
            <v>224938.66</v>
          </cell>
          <cell r="M3242" t="str">
            <v>Owner-Occupied</v>
          </cell>
          <cell r="N3242">
            <v>0</v>
          </cell>
          <cell r="O3242">
            <v>43831</v>
          </cell>
          <cell r="P3242" t="str">
            <v>Current</v>
          </cell>
        </row>
        <row r="3243">
          <cell r="B3243">
            <v>40408</v>
          </cell>
          <cell r="C3243">
            <v>77</v>
          </cell>
          <cell r="D3243" t="str">
            <v>ON</v>
          </cell>
          <cell r="E3243" t="str">
            <v>Purchase</v>
          </cell>
          <cell r="F3243" t="str">
            <v>ARM</v>
          </cell>
          <cell r="I3243">
            <v>40.14</v>
          </cell>
          <cell r="J3243">
            <v>23.12</v>
          </cell>
          <cell r="K3243" t="str">
            <v>Conv</v>
          </cell>
          <cell r="L3243">
            <v>0</v>
          </cell>
          <cell r="M3243" t="str">
            <v>Owner-Occupied</v>
          </cell>
          <cell r="N3243">
            <v>4</v>
          </cell>
          <cell r="O3243">
            <v>41341</v>
          </cell>
          <cell r="P3243" t="str">
            <v>Current</v>
          </cell>
        </row>
        <row r="3244">
          <cell r="B3244">
            <v>42118</v>
          </cell>
          <cell r="C3244">
            <v>21</v>
          </cell>
          <cell r="D3244" t="str">
            <v>SK</v>
          </cell>
          <cell r="E3244" t="str">
            <v>Refinance External</v>
          </cell>
          <cell r="F3244" t="str">
            <v>Fixed</v>
          </cell>
          <cell r="I3244">
            <v>25.23</v>
          </cell>
          <cell r="J3244">
            <v>25.23</v>
          </cell>
          <cell r="K3244" t="str">
            <v>Conv</v>
          </cell>
          <cell r="L3244">
            <v>153558.69</v>
          </cell>
          <cell r="M3244" t="str">
            <v>Owner-Occupied</v>
          </cell>
          <cell r="N3244">
            <v>0</v>
          </cell>
          <cell r="O3244">
            <v>43831</v>
          </cell>
          <cell r="P3244" t="str">
            <v>Current</v>
          </cell>
        </row>
        <row r="3245">
          <cell r="B3245">
            <v>41787</v>
          </cell>
          <cell r="C3245">
            <v>32</v>
          </cell>
          <cell r="D3245" t="str">
            <v>ON</v>
          </cell>
          <cell r="E3245" t="str">
            <v>Transfer</v>
          </cell>
          <cell r="F3245" t="str">
            <v>Fixed</v>
          </cell>
          <cell r="I3245">
            <v>25.43</v>
          </cell>
          <cell r="J3245">
            <v>24.43</v>
          </cell>
          <cell r="K3245" t="str">
            <v>Conv</v>
          </cell>
          <cell r="L3245">
            <v>121800.15</v>
          </cell>
          <cell r="M3245" t="str">
            <v>Owner-Occupied</v>
          </cell>
          <cell r="N3245">
            <v>0</v>
          </cell>
          <cell r="O3245">
            <v>43831</v>
          </cell>
          <cell r="P3245" t="str">
            <v>Current</v>
          </cell>
        </row>
        <row r="3246">
          <cell r="B3246">
            <v>41681</v>
          </cell>
          <cell r="C3246">
            <v>35</v>
          </cell>
          <cell r="D3246" t="str">
            <v>BC</v>
          </cell>
          <cell r="E3246" t="str">
            <v>Refinance External</v>
          </cell>
          <cell r="F3246" t="str">
            <v>Fixed</v>
          </cell>
          <cell r="I3246">
            <v>28.63</v>
          </cell>
          <cell r="J3246">
            <v>23.77</v>
          </cell>
          <cell r="K3246" t="str">
            <v>Conv</v>
          </cell>
          <cell r="L3246">
            <v>477407.74</v>
          </cell>
          <cell r="M3246" t="str">
            <v>Owner-Occupied</v>
          </cell>
          <cell r="N3246">
            <v>0</v>
          </cell>
          <cell r="O3246">
            <v>43831</v>
          </cell>
          <cell r="P3246" t="str">
            <v>Current</v>
          </cell>
        </row>
        <row r="3247">
          <cell r="B3247">
            <v>41620</v>
          </cell>
          <cell r="C3247">
            <v>37</v>
          </cell>
          <cell r="D3247" t="str">
            <v>ON</v>
          </cell>
          <cell r="E3247" t="str">
            <v>Purchase</v>
          </cell>
          <cell r="F3247" t="str">
            <v>ARM</v>
          </cell>
          <cell r="I3247">
            <v>31.71</v>
          </cell>
          <cell r="J3247">
            <v>27.16</v>
          </cell>
          <cell r="K3247" t="str">
            <v>Conv</v>
          </cell>
          <cell r="L3247">
            <v>332762.95</v>
          </cell>
          <cell r="M3247" t="str">
            <v>Owner-Occupied</v>
          </cell>
          <cell r="N3247">
            <v>0</v>
          </cell>
          <cell r="O3247">
            <v>43831</v>
          </cell>
          <cell r="P3247" t="str">
            <v>Current</v>
          </cell>
        </row>
        <row r="3248">
          <cell r="B3248">
            <v>42636</v>
          </cell>
          <cell r="C3248">
            <v>4</v>
          </cell>
          <cell r="D3248" t="str">
            <v>ON</v>
          </cell>
          <cell r="E3248" t="str">
            <v>Purchase</v>
          </cell>
          <cell r="F3248" t="str">
            <v>ARM</v>
          </cell>
          <cell r="I3248">
            <v>31.47</v>
          </cell>
          <cell r="J3248">
            <v>31.47</v>
          </cell>
          <cell r="K3248" t="str">
            <v>Conv</v>
          </cell>
          <cell r="L3248">
            <v>207892.34</v>
          </cell>
          <cell r="M3248" t="str">
            <v>Owner-Occupied</v>
          </cell>
          <cell r="N3248">
            <v>0</v>
          </cell>
          <cell r="O3248">
            <v>43831</v>
          </cell>
          <cell r="P3248" t="str">
            <v>Current</v>
          </cell>
        </row>
        <row r="3249">
          <cell r="B3249">
            <v>41592</v>
          </cell>
          <cell r="C3249">
            <v>38</v>
          </cell>
          <cell r="D3249" t="str">
            <v>ON</v>
          </cell>
          <cell r="E3249" t="str">
            <v>Purchase</v>
          </cell>
          <cell r="F3249" t="str">
            <v>Fixed</v>
          </cell>
          <cell r="I3249">
            <v>27.24</v>
          </cell>
          <cell r="J3249">
            <v>27.24</v>
          </cell>
          <cell r="K3249" t="str">
            <v>HiRatio</v>
          </cell>
          <cell r="L3249">
            <v>0</v>
          </cell>
          <cell r="M3249" t="str">
            <v>Owner-Occupied</v>
          </cell>
          <cell r="N3249">
            <v>4</v>
          </cell>
          <cell r="O3249">
            <v>42093</v>
          </cell>
          <cell r="P3249" t="str">
            <v>Current</v>
          </cell>
        </row>
        <row r="3250">
          <cell r="B3250">
            <v>42208</v>
          </cell>
          <cell r="C3250">
            <v>18</v>
          </cell>
          <cell r="D3250" t="str">
            <v>BC</v>
          </cell>
          <cell r="E3250" t="str">
            <v>Purchase</v>
          </cell>
          <cell r="F3250" t="str">
            <v>Fixed</v>
          </cell>
          <cell r="I3250">
            <v>34.29</v>
          </cell>
          <cell r="J3250">
            <v>26.87</v>
          </cell>
          <cell r="K3250" t="str">
            <v>HiRatio</v>
          </cell>
          <cell r="L3250">
            <v>262522.15000000002</v>
          </cell>
          <cell r="M3250" t="str">
            <v>Owner-Occupied</v>
          </cell>
          <cell r="N3250">
            <v>0</v>
          </cell>
          <cell r="O3250">
            <v>43831</v>
          </cell>
          <cell r="P3250" t="str">
            <v>Current</v>
          </cell>
        </row>
        <row r="3251">
          <cell r="B3251">
            <v>42221</v>
          </cell>
          <cell r="C3251">
            <v>17</v>
          </cell>
          <cell r="D3251" t="str">
            <v>ON</v>
          </cell>
          <cell r="E3251" t="str">
            <v>Purchase</v>
          </cell>
          <cell r="F3251" t="str">
            <v>Fixed</v>
          </cell>
          <cell r="I3251">
            <v>30.14</v>
          </cell>
          <cell r="J3251">
            <v>22.1</v>
          </cell>
          <cell r="K3251" t="str">
            <v>Conv</v>
          </cell>
          <cell r="L3251">
            <v>102798.31</v>
          </cell>
          <cell r="M3251" t="str">
            <v>Owner-Occupied</v>
          </cell>
          <cell r="N3251">
            <v>0</v>
          </cell>
          <cell r="O3251">
            <v>43831</v>
          </cell>
          <cell r="P3251" t="str">
            <v>Current</v>
          </cell>
        </row>
        <row r="3252">
          <cell r="B3252">
            <v>41957</v>
          </cell>
          <cell r="C3252">
            <v>26</v>
          </cell>
          <cell r="D3252" t="str">
            <v>ON</v>
          </cell>
          <cell r="E3252" t="str">
            <v>Transfer</v>
          </cell>
          <cell r="F3252" t="str">
            <v>Fixed</v>
          </cell>
          <cell r="I3252">
            <v>15.91</v>
          </cell>
          <cell r="J3252">
            <v>15.14</v>
          </cell>
          <cell r="K3252" t="str">
            <v>Conv</v>
          </cell>
          <cell r="L3252">
            <v>0</v>
          </cell>
          <cell r="M3252" t="str">
            <v>Owner-Occupied</v>
          </cell>
          <cell r="N3252">
            <v>4</v>
          </cell>
          <cell r="O3252">
            <v>42349</v>
          </cell>
          <cell r="P3252" t="str">
            <v>Current</v>
          </cell>
        </row>
        <row r="3253">
          <cell r="B3253">
            <v>42234</v>
          </cell>
          <cell r="C3253">
            <v>17</v>
          </cell>
          <cell r="D3253" t="str">
            <v>ON</v>
          </cell>
          <cell r="E3253" t="str">
            <v>Refinance External</v>
          </cell>
          <cell r="F3253" t="str">
            <v>ARM</v>
          </cell>
          <cell r="I3253">
            <v>22.71</v>
          </cell>
          <cell r="J3253">
            <v>13.62</v>
          </cell>
          <cell r="K3253" t="str">
            <v>Conv</v>
          </cell>
          <cell r="L3253">
            <v>268604.90999999997</v>
          </cell>
          <cell r="M3253" t="str">
            <v>Owner-Occupied</v>
          </cell>
          <cell r="N3253">
            <v>0</v>
          </cell>
          <cell r="O3253">
            <v>43831</v>
          </cell>
          <cell r="P3253" t="str">
            <v>Current</v>
          </cell>
        </row>
        <row r="3254">
          <cell r="B3254">
            <v>40739</v>
          </cell>
          <cell r="C3254">
            <v>66</v>
          </cell>
          <cell r="D3254" t="str">
            <v>ON</v>
          </cell>
          <cell r="E3254" t="str">
            <v>Purchase</v>
          </cell>
          <cell r="F3254" t="str">
            <v>Fixed</v>
          </cell>
          <cell r="I3254">
            <v>43.68</v>
          </cell>
          <cell r="J3254">
            <v>24.41</v>
          </cell>
          <cell r="K3254" t="str">
            <v>HiRatio</v>
          </cell>
          <cell r="L3254">
            <v>0</v>
          </cell>
          <cell r="M3254" t="str">
            <v>Owner-Occupied</v>
          </cell>
          <cell r="N3254">
            <v>4</v>
          </cell>
          <cell r="O3254">
            <v>42629</v>
          </cell>
          <cell r="P3254" t="str">
            <v>Current</v>
          </cell>
        </row>
        <row r="3255">
          <cell r="B3255">
            <v>40333</v>
          </cell>
          <cell r="C3255">
            <v>79</v>
          </cell>
          <cell r="D3255" t="str">
            <v>ON</v>
          </cell>
          <cell r="E3255" t="str">
            <v>Refinance External</v>
          </cell>
          <cell r="F3255" t="str">
            <v>ARM</v>
          </cell>
          <cell r="I3255">
            <v>26.9</v>
          </cell>
          <cell r="J3255">
            <v>26.9</v>
          </cell>
          <cell r="K3255" t="str">
            <v>Conv</v>
          </cell>
          <cell r="L3255">
            <v>0</v>
          </cell>
          <cell r="M3255" t="str">
            <v>Owner-Occupied</v>
          </cell>
          <cell r="N3255">
            <v>4</v>
          </cell>
          <cell r="O3255">
            <v>41494</v>
          </cell>
          <cell r="P3255" t="str">
            <v>Current</v>
          </cell>
        </row>
        <row r="3256">
          <cell r="B3256">
            <v>41751</v>
          </cell>
          <cell r="C3256">
            <v>33</v>
          </cell>
          <cell r="D3256" t="str">
            <v>AB</v>
          </cell>
          <cell r="E3256" t="str">
            <v>Transfer</v>
          </cell>
          <cell r="F3256" t="str">
            <v>Fixed</v>
          </cell>
          <cell r="I3256">
            <v>27.86</v>
          </cell>
          <cell r="J3256">
            <v>19.95</v>
          </cell>
          <cell r="K3256" t="str">
            <v>HiRatio</v>
          </cell>
          <cell r="L3256">
            <v>310522.21999999997</v>
          </cell>
          <cell r="M3256" t="str">
            <v>Owner-Occupied</v>
          </cell>
          <cell r="N3256">
            <v>0</v>
          </cell>
          <cell r="O3256">
            <v>43831</v>
          </cell>
          <cell r="P3256" t="str">
            <v>Current</v>
          </cell>
        </row>
        <row r="3257">
          <cell r="B3257">
            <v>42153</v>
          </cell>
          <cell r="C3257">
            <v>20</v>
          </cell>
          <cell r="D3257" t="str">
            <v>ON</v>
          </cell>
          <cell r="E3257" t="str">
            <v>Refinance External</v>
          </cell>
          <cell r="F3257" t="str">
            <v>ARM</v>
          </cell>
          <cell r="I3257">
            <v>23.67</v>
          </cell>
          <cell r="J3257">
            <v>23.67</v>
          </cell>
          <cell r="K3257" t="str">
            <v>Conv</v>
          </cell>
          <cell r="L3257">
            <v>254339.01</v>
          </cell>
          <cell r="M3257" t="str">
            <v>Owner-Occupied</v>
          </cell>
          <cell r="N3257">
            <v>0</v>
          </cell>
          <cell r="O3257">
            <v>43831</v>
          </cell>
          <cell r="P3257" t="str">
            <v>Current</v>
          </cell>
        </row>
        <row r="3258">
          <cell r="B3258">
            <v>41471</v>
          </cell>
          <cell r="C3258">
            <v>42</v>
          </cell>
          <cell r="D3258" t="str">
            <v>AB</v>
          </cell>
          <cell r="E3258" t="str">
            <v>Purchase</v>
          </cell>
          <cell r="F3258" t="str">
            <v>Fixed</v>
          </cell>
          <cell r="I3258">
            <v>40.28</v>
          </cell>
          <cell r="J3258">
            <v>21.87</v>
          </cell>
          <cell r="K3258" t="str">
            <v>HiRatio</v>
          </cell>
          <cell r="L3258">
            <v>370846.65</v>
          </cell>
          <cell r="M3258" t="str">
            <v>Owner-Occupied</v>
          </cell>
          <cell r="N3258">
            <v>0</v>
          </cell>
          <cell r="O3258">
            <v>43831</v>
          </cell>
          <cell r="P3258" t="str">
            <v>Current</v>
          </cell>
        </row>
        <row r="3259">
          <cell r="B3259">
            <v>42195</v>
          </cell>
          <cell r="C3259">
            <v>18</v>
          </cell>
          <cell r="D3259" t="str">
            <v>ON</v>
          </cell>
          <cell r="E3259" t="str">
            <v>Purchase</v>
          </cell>
          <cell r="F3259" t="str">
            <v>Fixed</v>
          </cell>
          <cell r="I3259">
            <v>39.590000000000003</v>
          </cell>
          <cell r="J3259">
            <v>18.309999999999999</v>
          </cell>
          <cell r="K3259" t="str">
            <v>HiRatio</v>
          </cell>
          <cell r="L3259">
            <v>237941.27</v>
          </cell>
          <cell r="M3259" t="str">
            <v>Owner-Occupied</v>
          </cell>
          <cell r="N3259">
            <v>0</v>
          </cell>
          <cell r="O3259">
            <v>43831</v>
          </cell>
          <cell r="P3259" t="str">
            <v>Current</v>
          </cell>
        </row>
        <row r="3260">
          <cell r="B3260">
            <v>41806</v>
          </cell>
          <cell r="C3260">
            <v>31</v>
          </cell>
          <cell r="D3260" t="str">
            <v>ON</v>
          </cell>
          <cell r="E3260" t="str">
            <v>Purchase</v>
          </cell>
          <cell r="F3260" t="str">
            <v>ARM</v>
          </cell>
          <cell r="I3260">
            <v>25.87</v>
          </cell>
          <cell r="J3260">
            <v>23.82</v>
          </cell>
          <cell r="K3260" t="str">
            <v>HiRatio</v>
          </cell>
          <cell r="L3260">
            <v>630945.48</v>
          </cell>
          <cell r="M3260" t="str">
            <v>Owner-Occupied</v>
          </cell>
          <cell r="N3260">
            <v>0</v>
          </cell>
          <cell r="O3260">
            <v>43831</v>
          </cell>
          <cell r="P3260" t="str">
            <v>Current</v>
          </cell>
        </row>
        <row r="3261">
          <cell r="B3261">
            <v>42016</v>
          </cell>
          <cell r="C3261">
            <v>24</v>
          </cell>
          <cell r="D3261" t="str">
            <v>AB</v>
          </cell>
          <cell r="E3261" t="str">
            <v>Purchase</v>
          </cell>
          <cell r="F3261" t="str">
            <v>Fixed</v>
          </cell>
          <cell r="I3261">
            <v>38.82</v>
          </cell>
          <cell r="J3261">
            <v>34.51</v>
          </cell>
          <cell r="K3261" t="str">
            <v>HiRatio</v>
          </cell>
          <cell r="L3261">
            <v>206830.57</v>
          </cell>
          <cell r="M3261" t="str">
            <v>Owner-Occupied</v>
          </cell>
          <cell r="N3261">
            <v>0</v>
          </cell>
          <cell r="O3261">
            <v>43831</v>
          </cell>
          <cell r="P3261" t="str">
            <v>Current</v>
          </cell>
        </row>
        <row r="3262">
          <cell r="B3262">
            <v>41680</v>
          </cell>
          <cell r="C3262">
            <v>35</v>
          </cell>
          <cell r="D3262" t="str">
            <v>AB</v>
          </cell>
          <cell r="E3262" t="str">
            <v>Transfer</v>
          </cell>
          <cell r="F3262" t="str">
            <v>ARM</v>
          </cell>
          <cell r="I3262">
            <v>30.65</v>
          </cell>
          <cell r="J3262">
            <v>19.16</v>
          </cell>
          <cell r="K3262" t="str">
            <v>HiRatio</v>
          </cell>
          <cell r="L3262">
            <v>318073.73</v>
          </cell>
          <cell r="M3262" t="str">
            <v>Owner-Occupied</v>
          </cell>
          <cell r="N3262">
            <v>0</v>
          </cell>
          <cell r="O3262">
            <v>43831</v>
          </cell>
          <cell r="P3262" t="str">
            <v>Current</v>
          </cell>
        </row>
        <row r="3263">
          <cell r="B3263">
            <v>41116</v>
          </cell>
          <cell r="C3263">
            <v>54</v>
          </cell>
          <cell r="D3263" t="str">
            <v>BC</v>
          </cell>
          <cell r="E3263" t="str">
            <v>Purchase</v>
          </cell>
          <cell r="F3263" t="str">
            <v>Fixed</v>
          </cell>
          <cell r="I3263">
            <v>36.96</v>
          </cell>
          <cell r="J3263">
            <v>24.46</v>
          </cell>
          <cell r="K3263" t="str">
            <v>HiRatio</v>
          </cell>
          <cell r="L3263">
            <v>0</v>
          </cell>
          <cell r="M3263" t="str">
            <v>Owner-Occupied</v>
          </cell>
          <cell r="N3263">
            <v>4</v>
          </cell>
          <cell r="O3263">
            <v>42578</v>
          </cell>
          <cell r="P3263" t="str">
            <v>Current</v>
          </cell>
        </row>
        <row r="3264">
          <cell r="B3264">
            <v>42212</v>
          </cell>
          <cell r="C3264">
            <v>18</v>
          </cell>
          <cell r="D3264" t="str">
            <v>ON</v>
          </cell>
          <cell r="E3264" t="str">
            <v>Transfer</v>
          </cell>
          <cell r="F3264" t="str">
            <v>ARM</v>
          </cell>
          <cell r="I3264">
            <v>26.51</v>
          </cell>
          <cell r="J3264">
            <v>13.94</v>
          </cell>
          <cell r="K3264" t="str">
            <v>Conv</v>
          </cell>
          <cell r="L3264">
            <v>264377.67</v>
          </cell>
          <cell r="M3264" t="str">
            <v>Owner-Occupied</v>
          </cell>
          <cell r="N3264">
            <v>0</v>
          </cell>
          <cell r="O3264">
            <v>43831</v>
          </cell>
          <cell r="P3264" t="str">
            <v>Current</v>
          </cell>
        </row>
        <row r="3265">
          <cell r="B3265">
            <v>42472</v>
          </cell>
          <cell r="C3265">
            <v>9</v>
          </cell>
          <cell r="D3265" t="str">
            <v>ON</v>
          </cell>
          <cell r="E3265" t="str">
            <v>Refinance External</v>
          </cell>
          <cell r="F3265" t="str">
            <v>Fixed</v>
          </cell>
          <cell r="I3265">
            <v>29.24</v>
          </cell>
          <cell r="J3265">
            <v>22.6</v>
          </cell>
          <cell r="K3265" t="str">
            <v>Conv</v>
          </cell>
          <cell r="L3265">
            <v>291003.84000000003</v>
          </cell>
          <cell r="M3265" t="str">
            <v>Owner-Occupied</v>
          </cell>
          <cell r="N3265">
            <v>0</v>
          </cell>
          <cell r="O3265">
            <v>43831</v>
          </cell>
          <cell r="P3265" t="str">
            <v>Current</v>
          </cell>
        </row>
        <row r="3266">
          <cell r="B3266">
            <v>40396</v>
          </cell>
          <cell r="C3266">
            <v>77</v>
          </cell>
          <cell r="D3266" t="str">
            <v>AB</v>
          </cell>
          <cell r="E3266" t="str">
            <v>Refinance External</v>
          </cell>
          <cell r="F3266" t="str">
            <v>Fixed</v>
          </cell>
          <cell r="I3266">
            <v>28.36</v>
          </cell>
          <cell r="J3266">
            <v>28.36</v>
          </cell>
          <cell r="K3266" t="str">
            <v>Conv</v>
          </cell>
          <cell r="L3266">
            <v>0</v>
          </cell>
          <cell r="M3266" t="str">
            <v>Owner-Occupied</v>
          </cell>
          <cell r="N3266">
            <v>4</v>
          </cell>
          <cell r="O3266">
            <v>41018</v>
          </cell>
          <cell r="P3266" t="str">
            <v>Current</v>
          </cell>
        </row>
        <row r="3267">
          <cell r="B3267">
            <v>42548</v>
          </cell>
          <cell r="C3267">
            <v>7</v>
          </cell>
          <cell r="D3267" t="str">
            <v>ON</v>
          </cell>
          <cell r="E3267" t="str">
            <v>Purchase</v>
          </cell>
          <cell r="F3267" t="str">
            <v>ARM</v>
          </cell>
          <cell r="I3267">
            <v>32.130000000000003</v>
          </cell>
          <cell r="J3267">
            <v>13.02</v>
          </cell>
          <cell r="K3267" t="str">
            <v>Conv</v>
          </cell>
          <cell r="L3267">
            <v>267663.06</v>
          </cell>
          <cell r="M3267" t="str">
            <v>Owner-Occupied</v>
          </cell>
          <cell r="N3267">
            <v>0</v>
          </cell>
          <cell r="O3267">
            <v>43831</v>
          </cell>
          <cell r="P3267" t="str">
            <v>Current</v>
          </cell>
        </row>
        <row r="3268">
          <cell r="B3268">
            <v>42345</v>
          </cell>
          <cell r="C3268">
            <v>13</v>
          </cell>
          <cell r="D3268" t="str">
            <v>BC</v>
          </cell>
          <cell r="E3268" t="str">
            <v>Transfer</v>
          </cell>
          <cell r="F3268" t="str">
            <v>Fixed</v>
          </cell>
          <cell r="I3268">
            <v>26.03</v>
          </cell>
          <cell r="J3268">
            <v>24.88</v>
          </cell>
          <cell r="K3268" t="str">
            <v>Conv</v>
          </cell>
          <cell r="L3268">
            <v>243506.99</v>
          </cell>
          <cell r="M3268" t="str">
            <v>Owner-Occupied</v>
          </cell>
          <cell r="N3268">
            <v>0</v>
          </cell>
          <cell r="O3268">
            <v>43831</v>
          </cell>
          <cell r="P3268" t="str">
            <v>Current</v>
          </cell>
        </row>
        <row r="3269">
          <cell r="B3269">
            <v>41690</v>
          </cell>
          <cell r="C3269">
            <v>35</v>
          </cell>
          <cell r="D3269" t="str">
            <v>BC</v>
          </cell>
          <cell r="E3269" t="str">
            <v>Purchase</v>
          </cell>
          <cell r="F3269" t="str">
            <v>Fixed</v>
          </cell>
          <cell r="I3269">
            <v>38.4</v>
          </cell>
          <cell r="J3269">
            <v>37.979999999999997</v>
          </cell>
          <cell r="K3269" t="str">
            <v>Conv</v>
          </cell>
          <cell r="L3269">
            <v>167662.12</v>
          </cell>
          <cell r="M3269" t="str">
            <v>Owner-Occupied</v>
          </cell>
          <cell r="N3269">
            <v>0</v>
          </cell>
          <cell r="O3269">
            <v>43831</v>
          </cell>
          <cell r="P3269" t="str">
            <v>Current</v>
          </cell>
        </row>
        <row r="3270">
          <cell r="B3270">
            <v>40963</v>
          </cell>
          <cell r="C3270">
            <v>59</v>
          </cell>
          <cell r="D3270" t="str">
            <v>ON</v>
          </cell>
          <cell r="E3270" t="str">
            <v>Purchase</v>
          </cell>
          <cell r="F3270" t="str">
            <v>Fixed</v>
          </cell>
          <cell r="I3270">
            <v>38.090000000000003</v>
          </cell>
          <cell r="J3270">
            <v>21.62</v>
          </cell>
          <cell r="K3270" t="str">
            <v>HiRatio</v>
          </cell>
          <cell r="L3270">
            <v>0</v>
          </cell>
          <cell r="M3270" t="str">
            <v>Owner-Occupied</v>
          </cell>
          <cell r="N3270">
            <v>4</v>
          </cell>
          <cell r="O3270">
            <v>42181</v>
          </cell>
          <cell r="P3270" t="str">
            <v>Current</v>
          </cell>
        </row>
        <row r="3271">
          <cell r="B3271">
            <v>42614</v>
          </cell>
          <cell r="C3271">
            <v>4</v>
          </cell>
          <cell r="D3271" t="str">
            <v>ON</v>
          </cell>
          <cell r="E3271" t="str">
            <v>Port Increase</v>
          </cell>
          <cell r="F3271" t="str">
            <v>Fixed</v>
          </cell>
          <cell r="I3271">
            <v>24.52</v>
          </cell>
          <cell r="J3271">
            <v>19.239999999999998</v>
          </cell>
          <cell r="K3271" t="str">
            <v>HiRatio</v>
          </cell>
          <cell r="L3271">
            <v>358235.45</v>
          </cell>
          <cell r="M3271" t="str">
            <v>Owner-Occupied</v>
          </cell>
          <cell r="N3271">
            <v>0</v>
          </cell>
          <cell r="O3271">
            <v>43831</v>
          </cell>
          <cell r="P3271" t="str">
            <v>Current</v>
          </cell>
        </row>
        <row r="3272">
          <cell r="B3272">
            <v>41740</v>
          </cell>
          <cell r="C3272">
            <v>33</v>
          </cell>
          <cell r="D3272" t="str">
            <v>SK</v>
          </cell>
          <cell r="E3272" t="str">
            <v>Purchase with Improvements</v>
          </cell>
          <cell r="F3272" t="str">
            <v>ARM</v>
          </cell>
          <cell r="I3272">
            <v>28.61</v>
          </cell>
          <cell r="J3272">
            <v>28.42</v>
          </cell>
          <cell r="K3272" t="str">
            <v>HiRatio</v>
          </cell>
          <cell r="L3272">
            <v>352427.26</v>
          </cell>
          <cell r="M3272" t="str">
            <v>Owner-Occupied</v>
          </cell>
          <cell r="N3272">
            <v>0</v>
          </cell>
          <cell r="O3272">
            <v>43831</v>
          </cell>
          <cell r="P3272" t="str">
            <v>Current</v>
          </cell>
        </row>
        <row r="3273">
          <cell r="B3273">
            <v>42104</v>
          </cell>
          <cell r="C3273">
            <v>21</v>
          </cell>
          <cell r="D3273" t="str">
            <v>ON</v>
          </cell>
          <cell r="E3273" t="str">
            <v>Refinance External</v>
          </cell>
          <cell r="F3273" t="str">
            <v>Fixed</v>
          </cell>
          <cell r="I3273">
            <v>22.41</v>
          </cell>
          <cell r="J3273">
            <v>16.170000000000002</v>
          </cell>
          <cell r="K3273" t="str">
            <v>Conv</v>
          </cell>
          <cell r="L3273">
            <v>181207.52</v>
          </cell>
          <cell r="M3273" t="str">
            <v>Owner-Occupied</v>
          </cell>
          <cell r="N3273">
            <v>0</v>
          </cell>
          <cell r="O3273">
            <v>43831</v>
          </cell>
          <cell r="P3273" t="str">
            <v>Current</v>
          </cell>
        </row>
        <row r="3274">
          <cell r="B3274">
            <v>42216</v>
          </cell>
          <cell r="C3274">
            <v>18</v>
          </cell>
          <cell r="D3274" t="str">
            <v>ON</v>
          </cell>
          <cell r="E3274" t="str">
            <v>Purchase</v>
          </cell>
          <cell r="F3274" t="str">
            <v>Fixed</v>
          </cell>
          <cell r="I3274">
            <v>28.7</v>
          </cell>
          <cell r="J3274">
            <v>28.05</v>
          </cell>
          <cell r="K3274" t="str">
            <v>HiRatio</v>
          </cell>
          <cell r="L3274">
            <v>359695.5</v>
          </cell>
          <cell r="M3274" t="str">
            <v>Owner-Occupied</v>
          </cell>
          <cell r="N3274">
            <v>0</v>
          </cell>
          <cell r="O3274">
            <v>43831</v>
          </cell>
          <cell r="P3274" t="str">
            <v>Current</v>
          </cell>
        </row>
        <row r="3275">
          <cell r="B3275">
            <v>40357</v>
          </cell>
          <cell r="C3275">
            <v>79</v>
          </cell>
          <cell r="D3275" t="str">
            <v>BC</v>
          </cell>
          <cell r="E3275" t="str">
            <v>Purchase</v>
          </cell>
          <cell r="F3275" t="str">
            <v>ARM</v>
          </cell>
          <cell r="I3275">
            <v>27.96</v>
          </cell>
          <cell r="J3275">
            <v>23.47</v>
          </cell>
          <cell r="K3275" t="str">
            <v>Conv</v>
          </cell>
          <cell r="L3275">
            <v>0</v>
          </cell>
          <cell r="M3275" t="str">
            <v>Owner-Occupied</v>
          </cell>
          <cell r="N3275">
            <v>4</v>
          </cell>
          <cell r="O3275">
            <v>42181</v>
          </cell>
          <cell r="P3275" t="str">
            <v>Current</v>
          </cell>
        </row>
        <row r="3276">
          <cell r="B3276">
            <v>42061</v>
          </cell>
          <cell r="C3276">
            <v>23</v>
          </cell>
          <cell r="D3276" t="str">
            <v>ON</v>
          </cell>
          <cell r="E3276" t="str">
            <v>Refinance External</v>
          </cell>
          <cell r="F3276" t="str">
            <v>ARM</v>
          </cell>
          <cell r="I3276">
            <v>24.4</v>
          </cell>
          <cell r="J3276">
            <v>19.38</v>
          </cell>
          <cell r="K3276" t="str">
            <v>Conv</v>
          </cell>
          <cell r="L3276">
            <v>221487.3</v>
          </cell>
          <cell r="M3276" t="str">
            <v>Owner-Occupied</v>
          </cell>
          <cell r="N3276">
            <v>0</v>
          </cell>
          <cell r="O3276">
            <v>43831</v>
          </cell>
          <cell r="P3276" t="str">
            <v>Current</v>
          </cell>
        </row>
        <row r="3277">
          <cell r="B3277">
            <v>42425</v>
          </cell>
          <cell r="C3277">
            <v>11</v>
          </cell>
          <cell r="D3277" t="str">
            <v>ON</v>
          </cell>
          <cell r="E3277" t="str">
            <v>Transfer</v>
          </cell>
          <cell r="F3277" t="str">
            <v>Fixed</v>
          </cell>
          <cell r="I3277">
            <v>25.8</v>
          </cell>
          <cell r="J3277">
            <v>17.170000000000002</v>
          </cell>
          <cell r="K3277" t="str">
            <v>HiRatio</v>
          </cell>
          <cell r="L3277">
            <v>122951.01</v>
          </cell>
          <cell r="M3277" t="str">
            <v>Owner-Occupied</v>
          </cell>
          <cell r="N3277">
            <v>0</v>
          </cell>
          <cell r="O3277">
            <v>43831</v>
          </cell>
          <cell r="P3277" t="str">
            <v>Current</v>
          </cell>
        </row>
        <row r="3278">
          <cell r="B3278">
            <v>42571</v>
          </cell>
          <cell r="C3278">
            <v>6</v>
          </cell>
          <cell r="D3278" t="str">
            <v>ON</v>
          </cell>
          <cell r="E3278" t="str">
            <v>Refinance External</v>
          </cell>
          <cell r="F3278" t="str">
            <v>Fixed</v>
          </cell>
          <cell r="I3278">
            <v>32.72</v>
          </cell>
          <cell r="J3278">
            <v>21.92</v>
          </cell>
          <cell r="K3278" t="str">
            <v>Conv</v>
          </cell>
          <cell r="L3278">
            <v>244702.07</v>
          </cell>
          <cell r="M3278" t="str">
            <v>Owner-Occupied</v>
          </cell>
          <cell r="N3278">
            <v>0</v>
          </cell>
          <cell r="O3278">
            <v>43831</v>
          </cell>
          <cell r="P3278" t="str">
            <v>Current</v>
          </cell>
        </row>
        <row r="3279">
          <cell r="B3279">
            <v>42233</v>
          </cell>
          <cell r="C3279">
            <v>17</v>
          </cell>
          <cell r="D3279" t="str">
            <v>ON</v>
          </cell>
          <cell r="E3279" t="str">
            <v>Purchase</v>
          </cell>
          <cell r="F3279" t="str">
            <v>ARM</v>
          </cell>
          <cell r="I3279">
            <v>27.06</v>
          </cell>
          <cell r="J3279">
            <v>26.68</v>
          </cell>
          <cell r="K3279" t="str">
            <v>Conv</v>
          </cell>
          <cell r="L3279">
            <v>814332.68</v>
          </cell>
          <cell r="M3279" t="str">
            <v>Owner-Occupied</v>
          </cell>
          <cell r="N3279">
            <v>0</v>
          </cell>
          <cell r="O3279">
            <v>43831</v>
          </cell>
          <cell r="P3279" t="str">
            <v>Current</v>
          </cell>
        </row>
        <row r="3280">
          <cell r="B3280">
            <v>42388</v>
          </cell>
          <cell r="C3280">
            <v>12</v>
          </cell>
          <cell r="D3280" t="str">
            <v>SK</v>
          </cell>
          <cell r="E3280" t="str">
            <v>Purchase</v>
          </cell>
          <cell r="F3280" t="str">
            <v>ARM</v>
          </cell>
          <cell r="I3280">
            <v>33.31</v>
          </cell>
          <cell r="J3280">
            <v>15.24</v>
          </cell>
          <cell r="K3280" t="str">
            <v>Conv</v>
          </cell>
          <cell r="L3280">
            <v>242325.46</v>
          </cell>
          <cell r="M3280" t="str">
            <v>Owner-Occupied</v>
          </cell>
          <cell r="N3280">
            <v>0</v>
          </cell>
          <cell r="O3280">
            <v>43831</v>
          </cell>
          <cell r="P3280" t="str">
            <v>Current</v>
          </cell>
        </row>
        <row r="3281">
          <cell r="B3281">
            <v>42520</v>
          </cell>
          <cell r="C3281">
            <v>8</v>
          </cell>
          <cell r="D3281" t="str">
            <v>AB</v>
          </cell>
          <cell r="E3281" t="str">
            <v>Purchase</v>
          </cell>
          <cell r="F3281" t="str">
            <v>Fixed</v>
          </cell>
          <cell r="I3281">
            <v>33.69</v>
          </cell>
          <cell r="J3281">
            <v>30.02</v>
          </cell>
          <cell r="K3281" t="str">
            <v>HiRatio</v>
          </cell>
          <cell r="L3281">
            <v>313763.36</v>
          </cell>
          <cell r="M3281" t="str">
            <v>Owner-Occupied</v>
          </cell>
          <cell r="N3281">
            <v>0</v>
          </cell>
          <cell r="O3281">
            <v>43831</v>
          </cell>
          <cell r="P3281" t="str">
            <v>Current</v>
          </cell>
        </row>
        <row r="3282">
          <cell r="B3282">
            <v>41197</v>
          </cell>
          <cell r="C3282">
            <v>51</v>
          </cell>
          <cell r="D3282" t="str">
            <v>AB</v>
          </cell>
          <cell r="E3282" t="str">
            <v>Purchase</v>
          </cell>
          <cell r="F3282" t="str">
            <v>Fixed</v>
          </cell>
          <cell r="I3282">
            <v>21.21</v>
          </cell>
          <cell r="J3282">
            <v>9.17</v>
          </cell>
          <cell r="K3282" t="str">
            <v>Conv</v>
          </cell>
          <cell r="L3282">
            <v>0</v>
          </cell>
          <cell r="M3282" t="str">
            <v>Owner-Occupied</v>
          </cell>
          <cell r="N3282">
            <v>4</v>
          </cell>
          <cell r="O3282">
            <v>42626</v>
          </cell>
          <cell r="P3282" t="str">
            <v>Current</v>
          </cell>
        </row>
        <row r="3283">
          <cell r="B3283">
            <v>42312</v>
          </cell>
          <cell r="C3283">
            <v>14</v>
          </cell>
          <cell r="D3283" t="str">
            <v>ON</v>
          </cell>
          <cell r="E3283" t="str">
            <v>Refinance External</v>
          </cell>
          <cell r="F3283" t="str">
            <v>ARM</v>
          </cell>
          <cell r="I3283">
            <v>30.09</v>
          </cell>
          <cell r="J3283">
            <v>29.32</v>
          </cell>
          <cell r="K3283" t="str">
            <v>Conv</v>
          </cell>
          <cell r="L3283">
            <v>670424.68999999994</v>
          </cell>
          <cell r="M3283" t="str">
            <v>Owner-Occupied</v>
          </cell>
          <cell r="N3283">
            <v>0</v>
          </cell>
          <cell r="O3283">
            <v>43831</v>
          </cell>
          <cell r="P3283" t="str">
            <v>Current</v>
          </cell>
        </row>
        <row r="3284">
          <cell r="B3284">
            <v>40851</v>
          </cell>
          <cell r="C3284">
            <v>62</v>
          </cell>
          <cell r="D3284" t="str">
            <v>ON</v>
          </cell>
          <cell r="E3284" t="str">
            <v>Purchase</v>
          </cell>
          <cell r="F3284" t="str">
            <v>Fixed</v>
          </cell>
          <cell r="I3284">
            <v>41.53</v>
          </cell>
          <cell r="J3284">
            <v>40.32</v>
          </cell>
          <cell r="K3284" t="str">
            <v>HiRatio</v>
          </cell>
          <cell r="L3284">
            <v>116805.46</v>
          </cell>
          <cell r="M3284" t="str">
            <v>Owner-Occupied</v>
          </cell>
          <cell r="N3284">
            <v>0</v>
          </cell>
          <cell r="O3284">
            <v>43831</v>
          </cell>
          <cell r="P3284" t="str">
            <v>Current</v>
          </cell>
        </row>
        <row r="3285">
          <cell r="B3285">
            <v>41568</v>
          </cell>
          <cell r="C3285">
            <v>39</v>
          </cell>
          <cell r="D3285" t="str">
            <v>ON</v>
          </cell>
          <cell r="E3285" t="str">
            <v>Purchase with Improvements</v>
          </cell>
          <cell r="F3285" t="str">
            <v>Fixed</v>
          </cell>
          <cell r="I3285">
            <v>37.799999999999997</v>
          </cell>
          <cell r="J3285">
            <v>14.25</v>
          </cell>
          <cell r="K3285" t="str">
            <v>HiRatio</v>
          </cell>
          <cell r="L3285">
            <v>0</v>
          </cell>
          <cell r="M3285" t="str">
            <v>Second Home</v>
          </cell>
          <cell r="N3285">
            <v>4</v>
          </cell>
          <cell r="O3285">
            <v>41947</v>
          </cell>
          <cell r="P3285" t="str">
            <v>Current</v>
          </cell>
        </row>
        <row r="3286">
          <cell r="B3286">
            <v>42528</v>
          </cell>
          <cell r="C3286">
            <v>7</v>
          </cell>
          <cell r="D3286" t="str">
            <v>ON</v>
          </cell>
          <cell r="E3286" t="str">
            <v>Refinance External</v>
          </cell>
          <cell r="F3286" t="str">
            <v>ARM</v>
          </cell>
          <cell r="I3286">
            <v>29.44</v>
          </cell>
          <cell r="J3286">
            <v>17.78</v>
          </cell>
          <cell r="K3286" t="str">
            <v>Conv</v>
          </cell>
          <cell r="L3286">
            <v>248262.04</v>
          </cell>
          <cell r="M3286" t="str">
            <v>Owner-Occupied</v>
          </cell>
          <cell r="N3286">
            <v>0</v>
          </cell>
          <cell r="O3286">
            <v>43831</v>
          </cell>
          <cell r="P3286" t="str">
            <v>Current</v>
          </cell>
        </row>
        <row r="3287">
          <cell r="B3287">
            <v>41579</v>
          </cell>
          <cell r="C3287">
            <v>38</v>
          </cell>
          <cell r="D3287" t="str">
            <v>AB</v>
          </cell>
          <cell r="E3287" t="str">
            <v>Purchase</v>
          </cell>
          <cell r="F3287" t="str">
            <v>Fixed</v>
          </cell>
          <cell r="I3287">
            <v>40.76</v>
          </cell>
          <cell r="J3287">
            <v>11.43</v>
          </cell>
          <cell r="K3287" t="str">
            <v>HiRatio</v>
          </cell>
          <cell r="L3287">
            <v>249777.87</v>
          </cell>
          <cell r="M3287" t="str">
            <v>Second Home</v>
          </cell>
          <cell r="N3287">
            <v>0</v>
          </cell>
          <cell r="O3287">
            <v>43831</v>
          </cell>
          <cell r="P3287" t="str">
            <v>Current</v>
          </cell>
        </row>
        <row r="3288">
          <cell r="B3288">
            <v>41052</v>
          </cell>
          <cell r="C3288">
            <v>56</v>
          </cell>
          <cell r="D3288" t="str">
            <v>ON</v>
          </cell>
          <cell r="E3288" t="str">
            <v>Refinance External</v>
          </cell>
          <cell r="F3288" t="str">
            <v>Fixed</v>
          </cell>
          <cell r="I3288">
            <v>32.1</v>
          </cell>
          <cell r="J3288">
            <v>30.46</v>
          </cell>
          <cell r="K3288" t="str">
            <v>HiRatio</v>
          </cell>
          <cell r="L3288">
            <v>402380.3</v>
          </cell>
          <cell r="M3288" t="str">
            <v>Owner-Occupied</v>
          </cell>
          <cell r="N3288">
            <v>0</v>
          </cell>
          <cell r="O3288">
            <v>43831</v>
          </cell>
          <cell r="P3288" t="str">
            <v>Current</v>
          </cell>
        </row>
        <row r="3289">
          <cell r="B3289">
            <v>40690</v>
          </cell>
          <cell r="C3289">
            <v>68</v>
          </cell>
          <cell r="D3289" t="str">
            <v>ON</v>
          </cell>
          <cell r="E3289" t="str">
            <v>Purchase</v>
          </cell>
          <cell r="F3289" t="str">
            <v>ARM</v>
          </cell>
          <cell r="I3289">
            <v>29.24</v>
          </cell>
          <cell r="J3289">
            <v>24.58</v>
          </cell>
          <cell r="K3289" t="str">
            <v>HiRatio</v>
          </cell>
          <cell r="L3289">
            <v>0</v>
          </cell>
          <cell r="M3289" t="str">
            <v>Owner-Occupied</v>
          </cell>
          <cell r="N3289">
            <v>4</v>
          </cell>
          <cell r="O3289">
            <v>41411</v>
          </cell>
          <cell r="P3289" t="str">
            <v>Current</v>
          </cell>
        </row>
        <row r="3290">
          <cell r="B3290">
            <v>42705</v>
          </cell>
          <cell r="C3290">
            <v>1</v>
          </cell>
          <cell r="D3290" t="str">
            <v>NL</v>
          </cell>
          <cell r="E3290" t="str">
            <v>Purchase</v>
          </cell>
          <cell r="F3290" t="str">
            <v>Fixed</v>
          </cell>
          <cell r="I3290">
            <v>33.17</v>
          </cell>
          <cell r="J3290">
            <v>22.44</v>
          </cell>
          <cell r="K3290" t="str">
            <v>HiRatio</v>
          </cell>
          <cell r="L3290">
            <v>381845.97</v>
          </cell>
          <cell r="M3290" t="str">
            <v>Owner-Occupied</v>
          </cell>
          <cell r="N3290">
            <v>0</v>
          </cell>
          <cell r="O3290">
            <v>43831</v>
          </cell>
          <cell r="P3290" t="str">
            <v>Current</v>
          </cell>
        </row>
        <row r="3291">
          <cell r="B3291">
            <v>41703</v>
          </cell>
          <cell r="C3291">
            <v>34</v>
          </cell>
          <cell r="D3291" t="str">
            <v>ON</v>
          </cell>
          <cell r="E3291" t="str">
            <v>Purchase</v>
          </cell>
          <cell r="F3291" t="str">
            <v>Fixed</v>
          </cell>
          <cell r="I3291">
            <v>31.81</v>
          </cell>
          <cell r="J3291">
            <v>23.02</v>
          </cell>
          <cell r="K3291" t="str">
            <v>HiRatio</v>
          </cell>
          <cell r="L3291">
            <v>282496.83</v>
          </cell>
          <cell r="M3291" t="str">
            <v>Owner-Occupied</v>
          </cell>
          <cell r="N3291">
            <v>0</v>
          </cell>
          <cell r="O3291">
            <v>43831</v>
          </cell>
          <cell r="P3291" t="str">
            <v>Current</v>
          </cell>
        </row>
        <row r="3292">
          <cell r="B3292">
            <v>40994</v>
          </cell>
          <cell r="C3292">
            <v>58</v>
          </cell>
          <cell r="D3292" t="str">
            <v>ON</v>
          </cell>
          <cell r="E3292" t="str">
            <v>Purchase</v>
          </cell>
          <cell r="F3292" t="str">
            <v>Fixed</v>
          </cell>
          <cell r="I3292">
            <v>23.57</v>
          </cell>
          <cell r="J3292">
            <v>17.22</v>
          </cell>
          <cell r="K3292" t="str">
            <v>HiRatio</v>
          </cell>
          <cell r="L3292">
            <v>0</v>
          </cell>
          <cell r="M3292" t="str">
            <v>Owner-Occupied</v>
          </cell>
          <cell r="N3292">
            <v>4</v>
          </cell>
          <cell r="O3292">
            <v>42412</v>
          </cell>
          <cell r="P3292" t="str">
            <v>Current</v>
          </cell>
        </row>
        <row r="3293">
          <cell r="B3293">
            <v>40374</v>
          </cell>
          <cell r="C3293">
            <v>78</v>
          </cell>
          <cell r="D3293" t="str">
            <v>ON</v>
          </cell>
          <cell r="E3293" t="str">
            <v>Purchase</v>
          </cell>
          <cell r="F3293" t="str">
            <v>Fixed</v>
          </cell>
          <cell r="I3293">
            <v>40.770000000000003</v>
          </cell>
          <cell r="J3293">
            <v>40.729999999999997</v>
          </cell>
          <cell r="K3293" t="str">
            <v>HiRatio</v>
          </cell>
          <cell r="L3293">
            <v>0</v>
          </cell>
          <cell r="M3293" t="str">
            <v>Owner-Occupied</v>
          </cell>
          <cell r="N3293">
            <v>4</v>
          </cell>
          <cell r="O3293">
            <v>41537</v>
          </cell>
          <cell r="P3293" t="str">
            <v>Current</v>
          </cell>
        </row>
        <row r="3294">
          <cell r="B3294">
            <v>41569</v>
          </cell>
          <cell r="C3294">
            <v>39</v>
          </cell>
          <cell r="D3294" t="str">
            <v>NB</v>
          </cell>
          <cell r="E3294" t="str">
            <v>Transfer</v>
          </cell>
          <cell r="F3294" t="str">
            <v>Fixed</v>
          </cell>
          <cell r="I3294">
            <v>41.9</v>
          </cell>
          <cell r="J3294">
            <v>17.39</v>
          </cell>
          <cell r="K3294" t="str">
            <v>Conv</v>
          </cell>
          <cell r="L3294">
            <v>108035.81</v>
          </cell>
          <cell r="M3294" t="str">
            <v>Owner-Occupied</v>
          </cell>
          <cell r="N3294">
            <v>0</v>
          </cell>
          <cell r="O3294">
            <v>43831</v>
          </cell>
          <cell r="P3294" t="str">
            <v>Current</v>
          </cell>
        </row>
        <row r="3295">
          <cell r="B3295">
            <v>42286</v>
          </cell>
          <cell r="C3295">
            <v>15</v>
          </cell>
          <cell r="D3295" t="str">
            <v>AB</v>
          </cell>
          <cell r="E3295" t="str">
            <v>Portable</v>
          </cell>
          <cell r="F3295" t="str">
            <v>Fixed</v>
          </cell>
          <cell r="I3295">
            <v>43.74</v>
          </cell>
          <cell r="J3295">
            <v>34.380000000000003</v>
          </cell>
          <cell r="K3295" t="str">
            <v>HiRatio</v>
          </cell>
          <cell r="L3295">
            <v>657909.96</v>
          </cell>
          <cell r="M3295" t="str">
            <v>Owner-Occupied</v>
          </cell>
          <cell r="N3295">
            <v>0</v>
          </cell>
          <cell r="O3295">
            <v>43831</v>
          </cell>
          <cell r="P3295" t="str">
            <v>Current</v>
          </cell>
        </row>
        <row r="3296">
          <cell r="B3296">
            <v>41873</v>
          </cell>
          <cell r="C3296">
            <v>29</v>
          </cell>
          <cell r="D3296" t="str">
            <v>NS</v>
          </cell>
          <cell r="E3296" t="str">
            <v>Purchase</v>
          </cell>
          <cell r="F3296" t="str">
            <v>Fixed</v>
          </cell>
          <cell r="I3296">
            <v>27.73</v>
          </cell>
          <cell r="J3296">
            <v>19.420000000000002</v>
          </cell>
          <cell r="K3296" t="str">
            <v>HiRatio</v>
          </cell>
          <cell r="L3296">
            <v>195919.66</v>
          </cell>
          <cell r="M3296" t="str">
            <v>Owner-Occupied</v>
          </cell>
          <cell r="N3296">
            <v>0</v>
          </cell>
          <cell r="O3296">
            <v>43831</v>
          </cell>
          <cell r="P3296" t="str">
            <v>Current</v>
          </cell>
        </row>
        <row r="3297">
          <cell r="B3297">
            <v>41978</v>
          </cell>
          <cell r="C3297">
            <v>25</v>
          </cell>
          <cell r="D3297" t="str">
            <v>ON</v>
          </cell>
          <cell r="E3297" t="str">
            <v>Purchase</v>
          </cell>
          <cell r="F3297" t="str">
            <v>ARM</v>
          </cell>
          <cell r="I3297">
            <v>32.880000000000003</v>
          </cell>
          <cell r="J3297">
            <v>29.12</v>
          </cell>
          <cell r="K3297" t="str">
            <v>Conv</v>
          </cell>
          <cell r="L3297">
            <v>234788.22</v>
          </cell>
          <cell r="M3297" t="str">
            <v>Owner-Occupied</v>
          </cell>
          <cell r="N3297">
            <v>0</v>
          </cell>
          <cell r="O3297">
            <v>43831</v>
          </cell>
          <cell r="P3297" t="str">
            <v>Current</v>
          </cell>
        </row>
        <row r="3298">
          <cell r="B3298">
            <v>41578</v>
          </cell>
          <cell r="C3298">
            <v>39</v>
          </cell>
          <cell r="D3298" t="str">
            <v>NB</v>
          </cell>
          <cell r="E3298" t="str">
            <v>Purchase</v>
          </cell>
          <cell r="F3298" t="str">
            <v>Fixed</v>
          </cell>
          <cell r="I3298">
            <v>34.54</v>
          </cell>
          <cell r="J3298">
            <v>21.43</v>
          </cell>
          <cell r="K3298" t="str">
            <v>HiRatio</v>
          </cell>
          <cell r="L3298">
            <v>192326.32</v>
          </cell>
          <cell r="M3298" t="str">
            <v>Owner-Occupied</v>
          </cell>
          <cell r="N3298">
            <v>0</v>
          </cell>
          <cell r="O3298">
            <v>43831</v>
          </cell>
          <cell r="P3298" t="str">
            <v>Current</v>
          </cell>
        </row>
        <row r="3299">
          <cell r="B3299">
            <v>41669</v>
          </cell>
          <cell r="C3299">
            <v>36</v>
          </cell>
          <cell r="D3299" t="str">
            <v>AB</v>
          </cell>
          <cell r="E3299" t="str">
            <v>Purchase</v>
          </cell>
          <cell r="F3299" t="str">
            <v>Fixed</v>
          </cell>
          <cell r="I3299">
            <v>43.88</v>
          </cell>
          <cell r="J3299">
            <v>16.87</v>
          </cell>
          <cell r="K3299" t="str">
            <v>HiRatio</v>
          </cell>
          <cell r="L3299">
            <v>401225.69</v>
          </cell>
          <cell r="M3299" t="str">
            <v>Owner-Occupied</v>
          </cell>
          <cell r="N3299">
            <v>0</v>
          </cell>
          <cell r="O3299">
            <v>43831</v>
          </cell>
          <cell r="P3299" t="str">
            <v>Current</v>
          </cell>
        </row>
        <row r="3300">
          <cell r="B3300">
            <v>42052</v>
          </cell>
          <cell r="C3300">
            <v>23</v>
          </cell>
          <cell r="D3300" t="str">
            <v>SK</v>
          </cell>
          <cell r="E3300" t="str">
            <v>Refinance External</v>
          </cell>
          <cell r="F3300" t="str">
            <v>Fixed</v>
          </cell>
          <cell r="I3300">
            <v>27.47</v>
          </cell>
          <cell r="J3300">
            <v>6.96</v>
          </cell>
          <cell r="K3300" t="str">
            <v>Conv</v>
          </cell>
          <cell r="L3300">
            <v>146866.6</v>
          </cell>
          <cell r="M3300" t="str">
            <v>Rental</v>
          </cell>
          <cell r="N3300">
            <v>0</v>
          </cell>
          <cell r="O3300">
            <v>43831</v>
          </cell>
          <cell r="P3300" t="str">
            <v>Current</v>
          </cell>
        </row>
        <row r="3301">
          <cell r="B3301">
            <v>41871</v>
          </cell>
          <cell r="C3301">
            <v>29</v>
          </cell>
          <cell r="D3301" t="str">
            <v>ON</v>
          </cell>
          <cell r="E3301" t="str">
            <v>Purchase</v>
          </cell>
          <cell r="F3301" t="str">
            <v>Fixed</v>
          </cell>
          <cell r="I3301">
            <v>40.590000000000003</v>
          </cell>
          <cell r="J3301">
            <v>26.21</v>
          </cell>
          <cell r="K3301" t="str">
            <v>HiRatio</v>
          </cell>
          <cell r="L3301">
            <v>262836.11</v>
          </cell>
          <cell r="M3301" t="str">
            <v>Owner-Occupied</v>
          </cell>
          <cell r="N3301">
            <v>0</v>
          </cell>
          <cell r="O3301">
            <v>43831</v>
          </cell>
          <cell r="P3301" t="str">
            <v>Current</v>
          </cell>
        </row>
        <row r="3302">
          <cell r="B3302">
            <v>40515</v>
          </cell>
          <cell r="C3302">
            <v>73</v>
          </cell>
          <cell r="D3302" t="str">
            <v>AB</v>
          </cell>
          <cell r="E3302" t="str">
            <v>Purchase</v>
          </cell>
          <cell r="F3302" t="str">
            <v>Fixed</v>
          </cell>
          <cell r="I3302">
            <v>40.82</v>
          </cell>
          <cell r="J3302">
            <v>37.35</v>
          </cell>
          <cell r="K3302" t="str">
            <v>HiRatio</v>
          </cell>
          <cell r="L3302">
            <v>238879.34</v>
          </cell>
          <cell r="M3302" t="str">
            <v>Owner-Occupied</v>
          </cell>
          <cell r="N3302">
            <v>0</v>
          </cell>
          <cell r="O3302">
            <v>43831</v>
          </cell>
          <cell r="P3302" t="str">
            <v>Current</v>
          </cell>
        </row>
        <row r="3303">
          <cell r="B3303">
            <v>40585</v>
          </cell>
          <cell r="C3303">
            <v>71</v>
          </cell>
          <cell r="D3303" t="str">
            <v>AB</v>
          </cell>
          <cell r="E3303" t="str">
            <v>Purchase</v>
          </cell>
          <cell r="F3303" t="str">
            <v>Fixed</v>
          </cell>
          <cell r="I3303">
            <v>32.07</v>
          </cell>
          <cell r="J3303">
            <v>26.59</v>
          </cell>
          <cell r="K3303" t="str">
            <v>HiRatio</v>
          </cell>
          <cell r="L3303">
            <v>190982.96</v>
          </cell>
          <cell r="M3303" t="str">
            <v>Owner-Occupied</v>
          </cell>
          <cell r="N3303">
            <v>0</v>
          </cell>
          <cell r="O3303">
            <v>43831</v>
          </cell>
          <cell r="P3303" t="str">
            <v>Current</v>
          </cell>
        </row>
        <row r="3304">
          <cell r="B3304">
            <v>40774</v>
          </cell>
          <cell r="C3304">
            <v>65</v>
          </cell>
          <cell r="D3304" t="str">
            <v>AB</v>
          </cell>
          <cell r="E3304" t="str">
            <v>Purchase with Improvements</v>
          </cell>
          <cell r="F3304" t="str">
            <v>Fixed</v>
          </cell>
          <cell r="I3304">
            <v>39.36</v>
          </cell>
          <cell r="J3304">
            <v>11.94</v>
          </cell>
          <cell r="K3304" t="str">
            <v>HiRatio</v>
          </cell>
          <cell r="L3304">
            <v>170029.26</v>
          </cell>
          <cell r="M3304" t="str">
            <v>Second Home</v>
          </cell>
          <cell r="N3304">
            <v>0</v>
          </cell>
          <cell r="O3304">
            <v>43831</v>
          </cell>
          <cell r="P3304" t="str">
            <v>Current</v>
          </cell>
        </row>
        <row r="3305">
          <cell r="B3305">
            <v>42535</v>
          </cell>
          <cell r="C3305">
            <v>7</v>
          </cell>
          <cell r="D3305" t="str">
            <v>ON</v>
          </cell>
          <cell r="E3305" t="str">
            <v>Purchase</v>
          </cell>
          <cell r="F3305" t="str">
            <v>Fixed</v>
          </cell>
          <cell r="I3305">
            <v>41.12</v>
          </cell>
          <cell r="J3305">
            <v>6.06</v>
          </cell>
          <cell r="K3305" t="str">
            <v>Conv</v>
          </cell>
          <cell r="L3305">
            <v>191362.13</v>
          </cell>
          <cell r="M3305" t="str">
            <v>Rental</v>
          </cell>
          <cell r="N3305">
            <v>0</v>
          </cell>
          <cell r="O3305">
            <v>43831</v>
          </cell>
          <cell r="P3305" t="str">
            <v>Current</v>
          </cell>
        </row>
        <row r="3306">
          <cell r="B3306">
            <v>41796</v>
          </cell>
          <cell r="C3306">
            <v>31</v>
          </cell>
          <cell r="D3306" t="str">
            <v>ON</v>
          </cell>
          <cell r="E3306" t="str">
            <v>Refinance External</v>
          </cell>
          <cell r="F3306" t="str">
            <v>ARM</v>
          </cell>
          <cell r="I3306">
            <v>39.47</v>
          </cell>
          <cell r="J3306">
            <v>35.56</v>
          </cell>
          <cell r="K3306" t="str">
            <v>Conv</v>
          </cell>
          <cell r="L3306">
            <v>0</v>
          </cell>
          <cell r="M3306" t="str">
            <v>Owner-Occupied</v>
          </cell>
          <cell r="N3306">
            <v>4</v>
          </cell>
          <cell r="O3306">
            <v>41949</v>
          </cell>
          <cell r="P3306" t="str">
            <v>Current</v>
          </cell>
        </row>
        <row r="3307">
          <cell r="B3307">
            <v>42090</v>
          </cell>
          <cell r="C3307">
            <v>22</v>
          </cell>
          <cell r="D3307" t="str">
            <v>ON</v>
          </cell>
          <cell r="E3307" t="str">
            <v>Refinance External</v>
          </cell>
          <cell r="F3307" t="str">
            <v>ARM</v>
          </cell>
          <cell r="I3307">
            <v>38.17</v>
          </cell>
          <cell r="J3307">
            <v>24.76</v>
          </cell>
          <cell r="K3307" t="str">
            <v>Conv</v>
          </cell>
          <cell r="L3307">
            <v>0</v>
          </cell>
          <cell r="M3307" t="str">
            <v>Owner-Occupied</v>
          </cell>
          <cell r="N3307">
            <v>4</v>
          </cell>
          <cell r="O3307">
            <v>42397</v>
          </cell>
          <cell r="P3307" t="str">
            <v>Current</v>
          </cell>
        </row>
        <row r="3308">
          <cell r="B3308">
            <v>42221</v>
          </cell>
          <cell r="C3308">
            <v>17</v>
          </cell>
          <cell r="D3308" t="str">
            <v>ON</v>
          </cell>
          <cell r="E3308" t="str">
            <v>Purchase</v>
          </cell>
          <cell r="F3308" t="str">
            <v>Fixed</v>
          </cell>
          <cell r="I3308">
            <v>23.95</v>
          </cell>
          <cell r="J3308">
            <v>16.72</v>
          </cell>
          <cell r="K3308" t="str">
            <v>HiRatio</v>
          </cell>
          <cell r="L3308">
            <v>245010.38</v>
          </cell>
          <cell r="M3308" t="str">
            <v>Owner-Occupied</v>
          </cell>
          <cell r="N3308">
            <v>0</v>
          </cell>
          <cell r="O3308">
            <v>43831</v>
          </cell>
          <cell r="P3308" t="str">
            <v>Current</v>
          </cell>
        </row>
        <row r="3309">
          <cell r="B3309">
            <v>42621</v>
          </cell>
          <cell r="C3309">
            <v>4</v>
          </cell>
          <cell r="D3309" t="str">
            <v>BC</v>
          </cell>
          <cell r="E3309" t="str">
            <v>Purchase</v>
          </cell>
          <cell r="F3309" t="str">
            <v>Fixed</v>
          </cell>
          <cell r="I3309">
            <v>40.64</v>
          </cell>
          <cell r="J3309">
            <v>33.01</v>
          </cell>
          <cell r="K3309" t="str">
            <v>HiRatio</v>
          </cell>
          <cell r="L3309">
            <v>462907.91</v>
          </cell>
          <cell r="M3309" t="str">
            <v>Owner-Occupied</v>
          </cell>
          <cell r="N3309">
            <v>0</v>
          </cell>
          <cell r="O3309">
            <v>43831</v>
          </cell>
          <cell r="P3309" t="str">
            <v>Current</v>
          </cell>
        </row>
        <row r="3310">
          <cell r="B3310">
            <v>41460</v>
          </cell>
          <cell r="C3310">
            <v>42</v>
          </cell>
          <cell r="D3310" t="str">
            <v>ON</v>
          </cell>
          <cell r="E3310" t="str">
            <v>Purchase</v>
          </cell>
          <cell r="F3310" t="str">
            <v>Fixed</v>
          </cell>
          <cell r="I3310">
            <v>36.86</v>
          </cell>
          <cell r="J3310">
            <v>23.69</v>
          </cell>
          <cell r="K3310" t="str">
            <v>HiRatio</v>
          </cell>
          <cell r="L3310">
            <v>0</v>
          </cell>
          <cell r="M3310" t="str">
            <v>Owner-Occupied</v>
          </cell>
          <cell r="N3310">
            <v>4</v>
          </cell>
          <cell r="O3310">
            <v>42649</v>
          </cell>
          <cell r="P3310" t="str">
            <v>Current</v>
          </cell>
        </row>
        <row r="3311">
          <cell r="B3311">
            <v>40378</v>
          </cell>
          <cell r="C3311">
            <v>78</v>
          </cell>
          <cell r="D3311" t="str">
            <v>AB</v>
          </cell>
          <cell r="E3311" t="str">
            <v>Purchase</v>
          </cell>
          <cell r="F3311" t="str">
            <v>Fixed</v>
          </cell>
          <cell r="I3311">
            <v>42.46</v>
          </cell>
          <cell r="J3311">
            <v>29.34</v>
          </cell>
          <cell r="K3311" t="str">
            <v>HiRatio</v>
          </cell>
          <cell r="L3311">
            <v>0</v>
          </cell>
          <cell r="M3311" t="str">
            <v>Owner-Occupied</v>
          </cell>
          <cell r="N3311">
            <v>4</v>
          </cell>
          <cell r="O3311">
            <v>41688</v>
          </cell>
          <cell r="P3311" t="str">
            <v>Current</v>
          </cell>
        </row>
        <row r="3312">
          <cell r="B3312">
            <v>41976</v>
          </cell>
          <cell r="C3312">
            <v>25</v>
          </cell>
          <cell r="D3312" t="str">
            <v>AB</v>
          </cell>
          <cell r="E3312" t="str">
            <v>Refinance External</v>
          </cell>
          <cell r="F3312" t="str">
            <v>Fixed</v>
          </cell>
          <cell r="I3312">
            <v>20.5</v>
          </cell>
          <cell r="J3312">
            <v>20.28</v>
          </cell>
          <cell r="K3312" t="str">
            <v>Conv</v>
          </cell>
          <cell r="L3312">
            <v>259343.07</v>
          </cell>
          <cell r="M3312" t="str">
            <v>Owner-Occupied</v>
          </cell>
          <cell r="N3312">
            <v>0</v>
          </cell>
          <cell r="O3312">
            <v>43831</v>
          </cell>
          <cell r="P3312" t="str">
            <v>Current</v>
          </cell>
        </row>
        <row r="3313">
          <cell r="B3313">
            <v>40753</v>
          </cell>
          <cell r="C3313">
            <v>66</v>
          </cell>
          <cell r="D3313" t="str">
            <v>AB</v>
          </cell>
          <cell r="E3313" t="str">
            <v>Purchase</v>
          </cell>
          <cell r="F3313" t="str">
            <v>ARM</v>
          </cell>
          <cell r="I3313">
            <v>40.74</v>
          </cell>
          <cell r="J3313">
            <v>39.880000000000003</v>
          </cell>
          <cell r="K3313" t="str">
            <v>HiRatio</v>
          </cell>
          <cell r="L3313">
            <v>223529.88</v>
          </cell>
          <cell r="M3313" t="str">
            <v>Owner-Occupied</v>
          </cell>
          <cell r="N3313">
            <v>0</v>
          </cell>
          <cell r="O3313">
            <v>43831</v>
          </cell>
          <cell r="P3313" t="str">
            <v>Current</v>
          </cell>
        </row>
        <row r="3314">
          <cell r="B3314">
            <v>42586</v>
          </cell>
          <cell r="C3314">
            <v>5</v>
          </cell>
          <cell r="D3314" t="str">
            <v>ON</v>
          </cell>
          <cell r="E3314" t="str">
            <v>Purchase</v>
          </cell>
          <cell r="F3314" t="str">
            <v>Fixed</v>
          </cell>
          <cell r="I3314">
            <v>41.73</v>
          </cell>
          <cell r="J3314">
            <v>2.42</v>
          </cell>
          <cell r="K3314" t="str">
            <v>Conv</v>
          </cell>
          <cell r="L3314">
            <v>209376.17</v>
          </cell>
          <cell r="M3314" t="str">
            <v>Rental</v>
          </cell>
          <cell r="N3314">
            <v>0</v>
          </cell>
          <cell r="O3314">
            <v>43831</v>
          </cell>
          <cell r="P3314" t="str">
            <v>Current</v>
          </cell>
        </row>
        <row r="3315">
          <cell r="B3315">
            <v>40975</v>
          </cell>
          <cell r="C3315">
            <v>58</v>
          </cell>
          <cell r="D3315" t="str">
            <v>ON</v>
          </cell>
          <cell r="E3315" t="str">
            <v>Purchase</v>
          </cell>
          <cell r="F3315" t="str">
            <v>Fixed</v>
          </cell>
          <cell r="I3315">
            <v>32.270000000000003</v>
          </cell>
          <cell r="J3315">
            <v>10.32</v>
          </cell>
          <cell r="K3315" t="str">
            <v>Conv</v>
          </cell>
          <cell r="L3315">
            <v>0</v>
          </cell>
          <cell r="M3315" t="str">
            <v>Rental</v>
          </cell>
          <cell r="N3315">
            <v>4</v>
          </cell>
          <cell r="O3315">
            <v>41955</v>
          </cell>
          <cell r="P3315" t="str">
            <v>Current</v>
          </cell>
        </row>
        <row r="3316">
          <cell r="B3316">
            <v>41562</v>
          </cell>
          <cell r="C3316">
            <v>39</v>
          </cell>
          <cell r="D3316" t="str">
            <v>ON</v>
          </cell>
          <cell r="E3316" t="str">
            <v>Refinance External</v>
          </cell>
          <cell r="F3316" t="str">
            <v>Fixed</v>
          </cell>
          <cell r="I3316">
            <v>28.74</v>
          </cell>
          <cell r="J3316">
            <v>28.6</v>
          </cell>
          <cell r="K3316" t="str">
            <v>Conv</v>
          </cell>
          <cell r="L3316">
            <v>0</v>
          </cell>
          <cell r="M3316" t="str">
            <v>Owner-Occupied</v>
          </cell>
          <cell r="N3316">
            <v>4</v>
          </cell>
          <cell r="O3316">
            <v>42716</v>
          </cell>
          <cell r="P3316" t="str">
            <v>Current</v>
          </cell>
        </row>
        <row r="3317">
          <cell r="B3317">
            <v>40291</v>
          </cell>
          <cell r="C3317">
            <v>81</v>
          </cell>
          <cell r="D3317" t="str">
            <v>AB</v>
          </cell>
          <cell r="E3317" t="str">
            <v>Purchase</v>
          </cell>
          <cell r="F3317" t="str">
            <v>ARM</v>
          </cell>
          <cell r="I3317">
            <v>14.15</v>
          </cell>
          <cell r="J3317">
            <v>13.51</v>
          </cell>
          <cell r="K3317" t="str">
            <v>Conv</v>
          </cell>
          <cell r="L3317">
            <v>0</v>
          </cell>
          <cell r="M3317" t="str">
            <v>Owner-Occupied</v>
          </cell>
          <cell r="N3317">
            <v>4</v>
          </cell>
          <cell r="O3317">
            <v>40969</v>
          </cell>
          <cell r="P3317" t="str">
            <v>Current</v>
          </cell>
        </row>
        <row r="3318">
          <cell r="B3318">
            <v>41862</v>
          </cell>
          <cell r="C3318">
            <v>29</v>
          </cell>
          <cell r="D3318" t="str">
            <v>AB</v>
          </cell>
          <cell r="E3318" t="str">
            <v>Purchase</v>
          </cell>
          <cell r="F3318" t="str">
            <v>Fixed</v>
          </cell>
          <cell r="I3318">
            <v>33.56</v>
          </cell>
          <cell r="J3318">
            <v>31.66</v>
          </cell>
          <cell r="K3318" t="str">
            <v>Conv</v>
          </cell>
          <cell r="L3318">
            <v>0</v>
          </cell>
          <cell r="M3318" t="str">
            <v>Owner-Occupied</v>
          </cell>
          <cell r="N3318">
            <v>4</v>
          </cell>
          <cell r="O3318">
            <v>42317</v>
          </cell>
          <cell r="P3318" t="str">
            <v>Current</v>
          </cell>
        </row>
        <row r="3319">
          <cell r="B3319">
            <v>42262</v>
          </cell>
          <cell r="C3319">
            <v>16</v>
          </cell>
          <cell r="D3319" t="str">
            <v>AB</v>
          </cell>
          <cell r="E3319" t="str">
            <v>Purchase</v>
          </cell>
          <cell r="F3319" t="str">
            <v>Fixed</v>
          </cell>
          <cell r="I3319">
            <v>36.86</v>
          </cell>
          <cell r="J3319">
            <v>26.95</v>
          </cell>
          <cell r="K3319" t="str">
            <v>Conv</v>
          </cell>
          <cell r="L3319">
            <v>349038.62</v>
          </cell>
          <cell r="M3319" t="str">
            <v>Owner-Occupied</v>
          </cell>
          <cell r="N3319">
            <v>0</v>
          </cell>
          <cell r="O3319">
            <v>43831</v>
          </cell>
          <cell r="P3319" t="str">
            <v>Current</v>
          </cell>
        </row>
        <row r="3320">
          <cell r="B3320">
            <v>42223</v>
          </cell>
          <cell r="C3320">
            <v>17</v>
          </cell>
          <cell r="D3320" t="str">
            <v>ON</v>
          </cell>
          <cell r="E3320" t="str">
            <v>Purchase</v>
          </cell>
          <cell r="F3320" t="str">
            <v>Fixed</v>
          </cell>
          <cell r="I3320">
            <v>26.81</v>
          </cell>
          <cell r="J3320">
            <v>26.56</v>
          </cell>
          <cell r="K3320" t="str">
            <v>Conv</v>
          </cell>
          <cell r="L3320">
            <v>140175.38</v>
          </cell>
          <cell r="M3320" t="str">
            <v>Owner-Occupied</v>
          </cell>
          <cell r="N3320">
            <v>0</v>
          </cell>
          <cell r="O3320">
            <v>43831</v>
          </cell>
          <cell r="P3320" t="str">
            <v>Current</v>
          </cell>
        </row>
        <row r="3321">
          <cell r="B3321">
            <v>42139</v>
          </cell>
          <cell r="C3321">
            <v>20</v>
          </cell>
          <cell r="D3321" t="str">
            <v>ON</v>
          </cell>
          <cell r="E3321" t="str">
            <v>Purchase</v>
          </cell>
          <cell r="F3321" t="str">
            <v>ARM</v>
          </cell>
          <cell r="I3321">
            <v>18.52</v>
          </cell>
          <cell r="J3321">
            <v>15.17</v>
          </cell>
          <cell r="K3321" t="str">
            <v>Conv</v>
          </cell>
          <cell r="L3321">
            <v>422022.74</v>
          </cell>
          <cell r="M3321" t="str">
            <v>Owner-Occupied</v>
          </cell>
          <cell r="N3321">
            <v>0</v>
          </cell>
          <cell r="O3321">
            <v>43831</v>
          </cell>
          <cell r="P3321" t="str">
            <v>Current</v>
          </cell>
        </row>
        <row r="3322">
          <cell r="B3322">
            <v>40522</v>
          </cell>
          <cell r="C3322">
            <v>73</v>
          </cell>
          <cell r="D3322" t="str">
            <v>AB</v>
          </cell>
          <cell r="E3322" t="str">
            <v>Purchase</v>
          </cell>
          <cell r="F3322" t="str">
            <v>ARM</v>
          </cell>
          <cell r="I3322">
            <v>42.55</v>
          </cell>
          <cell r="J3322">
            <v>27.51</v>
          </cell>
          <cell r="K3322" t="str">
            <v>HiRatio</v>
          </cell>
          <cell r="L3322">
            <v>170246.91</v>
          </cell>
          <cell r="M3322" t="str">
            <v>Owner-Occupied</v>
          </cell>
          <cell r="N3322">
            <v>0</v>
          </cell>
          <cell r="O3322">
            <v>43831</v>
          </cell>
          <cell r="P3322" t="str">
            <v>Current</v>
          </cell>
        </row>
        <row r="3323">
          <cell r="B3323">
            <v>40451</v>
          </cell>
          <cell r="C3323">
            <v>76</v>
          </cell>
          <cell r="D3323" t="str">
            <v>ON</v>
          </cell>
          <cell r="E3323" t="str">
            <v>Refinance External</v>
          </cell>
          <cell r="F3323" t="str">
            <v>ARM</v>
          </cell>
          <cell r="I3323">
            <v>40.47</v>
          </cell>
          <cell r="J3323">
            <v>10.81</v>
          </cell>
          <cell r="K3323" t="str">
            <v>Conv</v>
          </cell>
          <cell r="L3323">
            <v>105078.68</v>
          </cell>
          <cell r="M3323" t="str">
            <v>Rental</v>
          </cell>
          <cell r="N3323">
            <v>0</v>
          </cell>
          <cell r="O3323">
            <v>43831</v>
          </cell>
          <cell r="P3323" t="str">
            <v>Current</v>
          </cell>
        </row>
        <row r="3324">
          <cell r="B3324">
            <v>40757</v>
          </cell>
          <cell r="C3324">
            <v>65</v>
          </cell>
          <cell r="D3324" t="str">
            <v>ON</v>
          </cell>
          <cell r="E3324" t="str">
            <v>Purchase</v>
          </cell>
          <cell r="F3324" t="str">
            <v>Fixed</v>
          </cell>
          <cell r="I3324">
            <v>38.299999999999997</v>
          </cell>
          <cell r="J3324">
            <v>29.2</v>
          </cell>
          <cell r="K3324" t="str">
            <v>Conv</v>
          </cell>
          <cell r="L3324">
            <v>0</v>
          </cell>
          <cell r="M3324" t="str">
            <v>Owner-Occupied</v>
          </cell>
          <cell r="N3324">
            <v>4</v>
          </cell>
          <cell r="O3324">
            <v>42585</v>
          </cell>
          <cell r="P3324" t="str">
            <v>Current</v>
          </cell>
        </row>
        <row r="3325">
          <cell r="B3325">
            <v>41690</v>
          </cell>
          <cell r="C3325">
            <v>35</v>
          </cell>
          <cell r="D3325" t="str">
            <v>ON</v>
          </cell>
          <cell r="E3325" t="str">
            <v>Purchase</v>
          </cell>
          <cell r="F3325" t="str">
            <v>ARM</v>
          </cell>
          <cell r="I3325">
            <v>11.13</v>
          </cell>
          <cell r="J3325">
            <v>10.64</v>
          </cell>
          <cell r="K3325" t="str">
            <v>Conv</v>
          </cell>
          <cell r="L3325">
            <v>131289.49</v>
          </cell>
          <cell r="M3325" t="str">
            <v>Owner-Occupied</v>
          </cell>
          <cell r="N3325">
            <v>0</v>
          </cell>
          <cell r="O3325">
            <v>43831</v>
          </cell>
          <cell r="P3325" t="str">
            <v>Current</v>
          </cell>
        </row>
        <row r="3326">
          <cell r="B3326">
            <v>42061</v>
          </cell>
          <cell r="C3326">
            <v>23</v>
          </cell>
          <cell r="D3326" t="str">
            <v>BC</v>
          </cell>
          <cell r="E3326" t="str">
            <v>Purchase</v>
          </cell>
          <cell r="F3326" t="str">
            <v>Fixed</v>
          </cell>
          <cell r="I3326">
            <v>43.37</v>
          </cell>
          <cell r="J3326">
            <v>34.14</v>
          </cell>
          <cell r="K3326" t="str">
            <v>Conv</v>
          </cell>
          <cell r="L3326">
            <v>287049.3</v>
          </cell>
          <cell r="M3326" t="str">
            <v>Owner-Occupied</v>
          </cell>
          <cell r="N3326">
            <v>0</v>
          </cell>
          <cell r="O3326">
            <v>43831</v>
          </cell>
          <cell r="P3326" t="str">
            <v>Current</v>
          </cell>
        </row>
        <row r="3327">
          <cell r="B3327">
            <v>41856</v>
          </cell>
          <cell r="C3327">
            <v>29</v>
          </cell>
          <cell r="D3327" t="str">
            <v>ON</v>
          </cell>
          <cell r="E3327" t="str">
            <v>Purchase</v>
          </cell>
          <cell r="F3327" t="str">
            <v>ARM</v>
          </cell>
          <cell r="I3327">
            <v>36.090000000000003</v>
          </cell>
          <cell r="J3327">
            <v>10.57</v>
          </cell>
          <cell r="K3327" t="str">
            <v>Conv</v>
          </cell>
          <cell r="L3327">
            <v>155541.54999999999</v>
          </cell>
          <cell r="M3327" t="str">
            <v>Rental</v>
          </cell>
          <cell r="N3327">
            <v>0</v>
          </cell>
          <cell r="O3327">
            <v>43831</v>
          </cell>
          <cell r="P3327" t="str">
            <v>Current</v>
          </cell>
        </row>
        <row r="3328">
          <cell r="B3328">
            <v>42234</v>
          </cell>
          <cell r="C3328">
            <v>17</v>
          </cell>
          <cell r="D3328" t="str">
            <v>ON</v>
          </cell>
          <cell r="E3328" t="str">
            <v>Purchase</v>
          </cell>
          <cell r="F3328" t="str">
            <v>ARM</v>
          </cell>
          <cell r="I3328">
            <v>34.08</v>
          </cell>
          <cell r="J3328">
            <v>20.14</v>
          </cell>
          <cell r="K3328" t="str">
            <v>Conv</v>
          </cell>
          <cell r="L3328">
            <v>318321.38</v>
          </cell>
          <cell r="M3328" t="str">
            <v>Owner-Occupied</v>
          </cell>
          <cell r="N3328">
            <v>0</v>
          </cell>
          <cell r="O3328">
            <v>43831</v>
          </cell>
          <cell r="P3328" t="str">
            <v>Current</v>
          </cell>
        </row>
        <row r="3329">
          <cell r="B3329">
            <v>40711</v>
          </cell>
          <cell r="C3329">
            <v>67</v>
          </cell>
          <cell r="D3329" t="str">
            <v>ON</v>
          </cell>
          <cell r="E3329" t="str">
            <v>Refinance External</v>
          </cell>
          <cell r="F3329" t="str">
            <v>ARM</v>
          </cell>
          <cell r="I3329">
            <v>22.89</v>
          </cell>
          <cell r="J3329">
            <v>21.97</v>
          </cell>
          <cell r="K3329" t="str">
            <v>Conv</v>
          </cell>
          <cell r="L3329">
            <v>0</v>
          </cell>
          <cell r="M3329" t="str">
            <v>Owner-Occupied</v>
          </cell>
          <cell r="N3329">
            <v>4</v>
          </cell>
          <cell r="O3329">
            <v>40953</v>
          </cell>
          <cell r="P3329" t="str">
            <v>Current</v>
          </cell>
        </row>
        <row r="3330">
          <cell r="B3330">
            <v>40476</v>
          </cell>
          <cell r="C3330">
            <v>75</v>
          </cell>
          <cell r="D3330" t="str">
            <v>ON</v>
          </cell>
          <cell r="E3330" t="str">
            <v>Refinance External</v>
          </cell>
          <cell r="F3330" t="str">
            <v>Fixed</v>
          </cell>
          <cell r="I3330">
            <v>37.200000000000003</v>
          </cell>
          <cell r="J3330">
            <v>15.38</v>
          </cell>
          <cell r="K3330" t="str">
            <v>HiRatio</v>
          </cell>
          <cell r="L3330">
            <v>0</v>
          </cell>
          <cell r="M3330" t="str">
            <v>Owner-Occupied</v>
          </cell>
          <cell r="N3330">
            <v>4</v>
          </cell>
          <cell r="O3330">
            <v>41830</v>
          </cell>
          <cell r="P3330" t="str">
            <v>Current</v>
          </cell>
        </row>
        <row r="3331">
          <cell r="B3331">
            <v>40809</v>
          </cell>
          <cell r="C3331">
            <v>64</v>
          </cell>
          <cell r="D3331" t="str">
            <v>ON</v>
          </cell>
          <cell r="E3331" t="str">
            <v>Refinance External</v>
          </cell>
          <cell r="F3331" t="str">
            <v>Fixed</v>
          </cell>
          <cell r="I3331">
            <v>38.5</v>
          </cell>
          <cell r="J3331">
            <v>29.24</v>
          </cell>
          <cell r="K3331" t="str">
            <v>HiRatio</v>
          </cell>
          <cell r="L3331">
            <v>0</v>
          </cell>
          <cell r="M3331" t="str">
            <v>Owner-Occupied</v>
          </cell>
          <cell r="N3331">
            <v>4</v>
          </cell>
          <cell r="O3331">
            <v>41809</v>
          </cell>
          <cell r="P3331" t="str">
            <v>Current</v>
          </cell>
        </row>
        <row r="3332">
          <cell r="B3332">
            <v>41859</v>
          </cell>
          <cell r="C3332">
            <v>29</v>
          </cell>
          <cell r="D3332" t="str">
            <v>ON</v>
          </cell>
          <cell r="E3332" t="str">
            <v>Refinance External</v>
          </cell>
          <cell r="F3332" t="str">
            <v>ARM</v>
          </cell>
          <cell r="I3332">
            <v>21.28</v>
          </cell>
          <cell r="J3332">
            <v>17.98</v>
          </cell>
          <cell r="K3332" t="str">
            <v>Conv</v>
          </cell>
          <cell r="L3332">
            <v>0</v>
          </cell>
          <cell r="M3332" t="str">
            <v>Owner-Occupied</v>
          </cell>
          <cell r="N3332">
            <v>4</v>
          </cell>
          <cell r="O3332">
            <v>42228</v>
          </cell>
          <cell r="P3332" t="str">
            <v>Current</v>
          </cell>
        </row>
        <row r="3333">
          <cell r="B3333">
            <v>41019</v>
          </cell>
          <cell r="C3333">
            <v>57</v>
          </cell>
          <cell r="D3333" t="str">
            <v>ON</v>
          </cell>
          <cell r="E3333" t="str">
            <v>Purchase</v>
          </cell>
          <cell r="F3333" t="str">
            <v>Fixed</v>
          </cell>
          <cell r="I3333">
            <v>36.21</v>
          </cell>
          <cell r="J3333">
            <v>28.19</v>
          </cell>
          <cell r="K3333" t="str">
            <v>HiRatio</v>
          </cell>
          <cell r="L3333">
            <v>0</v>
          </cell>
          <cell r="M3333" t="str">
            <v>Owner-Occupied</v>
          </cell>
          <cell r="N3333">
            <v>4</v>
          </cell>
          <cell r="O3333">
            <v>41837</v>
          </cell>
          <cell r="P3333" t="str">
            <v>Current</v>
          </cell>
        </row>
        <row r="3334">
          <cell r="B3334">
            <v>40332</v>
          </cell>
          <cell r="C3334">
            <v>79</v>
          </cell>
          <cell r="D3334" t="str">
            <v>BC</v>
          </cell>
          <cell r="E3334" t="str">
            <v>Purchase</v>
          </cell>
          <cell r="F3334" t="str">
            <v>Fixed</v>
          </cell>
          <cell r="I3334">
            <v>39.159999999999997</v>
          </cell>
          <cell r="J3334">
            <v>36.18</v>
          </cell>
          <cell r="K3334" t="str">
            <v>Conv</v>
          </cell>
          <cell r="L3334">
            <v>225565.58</v>
          </cell>
          <cell r="M3334" t="str">
            <v>Owner-Occupied</v>
          </cell>
          <cell r="N3334">
            <v>0</v>
          </cell>
          <cell r="O3334">
            <v>43831</v>
          </cell>
          <cell r="P3334" t="str">
            <v>Current</v>
          </cell>
        </row>
        <row r="3335">
          <cell r="B3335">
            <v>40429</v>
          </cell>
          <cell r="C3335">
            <v>76</v>
          </cell>
          <cell r="D3335" t="str">
            <v>ON</v>
          </cell>
          <cell r="E3335" t="str">
            <v>Refinance External</v>
          </cell>
          <cell r="F3335" t="str">
            <v>Variable</v>
          </cell>
          <cell r="I3335">
            <v>35.729999999999997</v>
          </cell>
          <cell r="J3335">
            <v>25.98</v>
          </cell>
          <cell r="K3335" t="str">
            <v>Conv</v>
          </cell>
          <cell r="L3335">
            <v>0</v>
          </cell>
          <cell r="M3335" t="str">
            <v>Owner-Occupied</v>
          </cell>
          <cell r="N3335">
            <v>4</v>
          </cell>
          <cell r="O3335">
            <v>41480</v>
          </cell>
          <cell r="P3335" t="str">
            <v>Current</v>
          </cell>
        </row>
        <row r="3336">
          <cell r="B3336">
            <v>40779</v>
          </cell>
          <cell r="C3336">
            <v>65</v>
          </cell>
          <cell r="D3336" t="str">
            <v>BC</v>
          </cell>
          <cell r="E3336" t="str">
            <v>Purchase</v>
          </cell>
          <cell r="F3336" t="str">
            <v>Fixed</v>
          </cell>
          <cell r="I3336">
            <v>41.28</v>
          </cell>
          <cell r="J3336">
            <v>27.53</v>
          </cell>
          <cell r="K3336" t="str">
            <v>HiRatio</v>
          </cell>
          <cell r="L3336">
            <v>0</v>
          </cell>
          <cell r="M3336" t="str">
            <v>Owner-Occupied</v>
          </cell>
          <cell r="N3336">
            <v>4</v>
          </cell>
          <cell r="O3336">
            <v>41974</v>
          </cell>
          <cell r="P3336" t="str">
            <v>Current</v>
          </cell>
        </row>
        <row r="3337">
          <cell r="B3337">
            <v>40378</v>
          </cell>
          <cell r="C3337">
            <v>78</v>
          </cell>
          <cell r="D3337" t="str">
            <v>AB</v>
          </cell>
          <cell r="E3337" t="str">
            <v>Purchase</v>
          </cell>
          <cell r="F3337" t="str">
            <v>ARM</v>
          </cell>
          <cell r="I3337">
            <v>35.53</v>
          </cell>
          <cell r="J3337">
            <v>22.43</v>
          </cell>
          <cell r="K3337" t="str">
            <v>Conv</v>
          </cell>
          <cell r="L3337">
            <v>0</v>
          </cell>
          <cell r="M3337" t="str">
            <v>Owner-Occupied</v>
          </cell>
          <cell r="N3337">
            <v>4</v>
          </cell>
          <cell r="O3337">
            <v>40631</v>
          </cell>
          <cell r="P3337" t="str">
            <v>Current</v>
          </cell>
        </row>
        <row r="3338">
          <cell r="B3338">
            <v>42522</v>
          </cell>
          <cell r="C3338">
            <v>7</v>
          </cell>
          <cell r="D3338" t="str">
            <v>ON</v>
          </cell>
          <cell r="E3338" t="str">
            <v>Transfer</v>
          </cell>
          <cell r="F3338" t="str">
            <v>ARM</v>
          </cell>
          <cell r="I3338">
            <v>33.17</v>
          </cell>
          <cell r="J3338">
            <v>19.16</v>
          </cell>
          <cell r="K3338" t="str">
            <v>Conv</v>
          </cell>
          <cell r="L3338">
            <v>0</v>
          </cell>
          <cell r="M3338" t="str">
            <v>Owner-Occupied</v>
          </cell>
          <cell r="N3338">
            <v>4</v>
          </cell>
          <cell r="O3338">
            <v>42661</v>
          </cell>
          <cell r="P3338" t="str">
            <v>Current</v>
          </cell>
        </row>
        <row r="3339">
          <cell r="B3339">
            <v>42065</v>
          </cell>
          <cell r="C3339">
            <v>22</v>
          </cell>
          <cell r="D3339" t="str">
            <v>ON</v>
          </cell>
          <cell r="E3339" t="str">
            <v>Refinance External</v>
          </cell>
          <cell r="F3339" t="str">
            <v>Fixed</v>
          </cell>
          <cell r="I3339">
            <v>39.22</v>
          </cell>
          <cell r="J3339">
            <v>23.17</v>
          </cell>
          <cell r="K3339" t="str">
            <v>Conv</v>
          </cell>
          <cell r="L3339">
            <v>261828.8</v>
          </cell>
          <cell r="M3339" t="str">
            <v>Owner-Occupied</v>
          </cell>
          <cell r="N3339">
            <v>0</v>
          </cell>
          <cell r="O3339">
            <v>43831</v>
          </cell>
          <cell r="P3339" t="str">
            <v>Current</v>
          </cell>
        </row>
        <row r="3340">
          <cell r="B3340">
            <v>40359</v>
          </cell>
          <cell r="C3340">
            <v>79</v>
          </cell>
          <cell r="D3340" t="str">
            <v>AB</v>
          </cell>
          <cell r="E3340" t="str">
            <v>Purchase</v>
          </cell>
          <cell r="F3340" t="str">
            <v>Fixed</v>
          </cell>
          <cell r="I3340">
            <v>17.95</v>
          </cell>
          <cell r="J3340">
            <v>17.7</v>
          </cell>
          <cell r="K3340" t="str">
            <v>Conv</v>
          </cell>
          <cell r="L3340">
            <v>0</v>
          </cell>
          <cell r="M3340" t="str">
            <v>Owner-Occupied</v>
          </cell>
          <cell r="N3340">
            <v>4</v>
          </cell>
          <cell r="O3340">
            <v>42195</v>
          </cell>
          <cell r="P3340" t="str">
            <v>Current</v>
          </cell>
        </row>
        <row r="3341">
          <cell r="B3341">
            <v>41898</v>
          </cell>
          <cell r="C3341">
            <v>28</v>
          </cell>
          <cell r="D3341" t="str">
            <v>ON</v>
          </cell>
          <cell r="E3341" t="str">
            <v>Portable</v>
          </cell>
          <cell r="F3341" t="str">
            <v>Fixed</v>
          </cell>
          <cell r="I3341">
            <v>41.33</v>
          </cell>
          <cell r="J3341">
            <v>26.25</v>
          </cell>
          <cell r="K3341" t="str">
            <v>HiRatio</v>
          </cell>
          <cell r="L3341">
            <v>350809.46</v>
          </cell>
          <cell r="M3341" t="str">
            <v>Owner-Occupied</v>
          </cell>
          <cell r="N3341">
            <v>0</v>
          </cell>
          <cell r="O3341">
            <v>43831</v>
          </cell>
          <cell r="P3341" t="str">
            <v>Current</v>
          </cell>
        </row>
        <row r="3342">
          <cell r="B3342">
            <v>41719</v>
          </cell>
          <cell r="C3342">
            <v>34</v>
          </cell>
          <cell r="D3342" t="str">
            <v>ON</v>
          </cell>
          <cell r="E3342" t="str">
            <v>Purchase</v>
          </cell>
          <cell r="F3342" t="str">
            <v>ARM</v>
          </cell>
          <cell r="I3342">
            <v>30.45</v>
          </cell>
          <cell r="J3342">
            <v>26.67</v>
          </cell>
          <cell r="K3342" t="str">
            <v>HiRatio</v>
          </cell>
          <cell r="L3342">
            <v>0</v>
          </cell>
          <cell r="M3342" t="str">
            <v>Owner-Occupied</v>
          </cell>
          <cell r="N3342">
            <v>4</v>
          </cell>
          <cell r="O3342">
            <v>41695</v>
          </cell>
          <cell r="P3342" t="str">
            <v>Current</v>
          </cell>
        </row>
        <row r="3343">
          <cell r="B3343">
            <v>40724</v>
          </cell>
          <cell r="C3343">
            <v>67</v>
          </cell>
          <cell r="D3343" t="str">
            <v>ON</v>
          </cell>
          <cell r="E3343" t="str">
            <v>Purchase</v>
          </cell>
          <cell r="F3343" t="str">
            <v>Fixed</v>
          </cell>
          <cell r="I3343">
            <v>39.11</v>
          </cell>
          <cell r="J3343">
            <v>26.47</v>
          </cell>
          <cell r="K3343" t="str">
            <v>Conv</v>
          </cell>
          <cell r="L3343">
            <v>0</v>
          </cell>
          <cell r="M3343" t="str">
            <v>Owner-Occupied</v>
          </cell>
          <cell r="N3343">
            <v>4</v>
          </cell>
          <cell r="O3343">
            <v>40827</v>
          </cell>
          <cell r="P3343" t="str">
            <v>Current</v>
          </cell>
        </row>
        <row r="3344">
          <cell r="B3344">
            <v>42230</v>
          </cell>
          <cell r="C3344">
            <v>17</v>
          </cell>
          <cell r="D3344" t="str">
            <v>ON</v>
          </cell>
          <cell r="E3344" t="str">
            <v>Purchase</v>
          </cell>
          <cell r="F3344" t="str">
            <v>Fixed</v>
          </cell>
          <cell r="I3344">
            <v>43.05</v>
          </cell>
          <cell r="J3344">
            <v>31.97</v>
          </cell>
          <cell r="K3344" t="str">
            <v>HiRatio</v>
          </cell>
          <cell r="L3344">
            <v>273655.90000000002</v>
          </cell>
          <cell r="M3344" t="str">
            <v>Owner-Occupied</v>
          </cell>
          <cell r="N3344">
            <v>0</v>
          </cell>
          <cell r="O3344">
            <v>43831</v>
          </cell>
          <cell r="P3344" t="str">
            <v>Current</v>
          </cell>
        </row>
        <row r="3345">
          <cell r="B3345">
            <v>42570</v>
          </cell>
          <cell r="C3345">
            <v>6</v>
          </cell>
          <cell r="D3345" t="str">
            <v>ON</v>
          </cell>
          <cell r="E3345" t="str">
            <v>Refinance External</v>
          </cell>
          <cell r="F3345" t="str">
            <v>ARM</v>
          </cell>
          <cell r="I3345">
            <v>25.94</v>
          </cell>
          <cell r="J3345">
            <v>25.78</v>
          </cell>
          <cell r="K3345" t="str">
            <v>Conv</v>
          </cell>
          <cell r="L3345">
            <v>306410.96999999997</v>
          </cell>
          <cell r="M3345" t="str">
            <v>Owner-Occupied</v>
          </cell>
          <cell r="N3345">
            <v>0</v>
          </cell>
          <cell r="O3345">
            <v>43831</v>
          </cell>
          <cell r="P3345" t="str">
            <v>Current</v>
          </cell>
        </row>
        <row r="3346">
          <cell r="B3346">
            <v>40808</v>
          </cell>
          <cell r="C3346">
            <v>64</v>
          </cell>
          <cell r="D3346" t="str">
            <v>BC</v>
          </cell>
          <cell r="E3346" t="str">
            <v>Purchase</v>
          </cell>
          <cell r="F3346" t="str">
            <v>ARM</v>
          </cell>
          <cell r="I3346">
            <v>35.020000000000003</v>
          </cell>
          <cell r="J3346">
            <v>25.66</v>
          </cell>
          <cell r="K3346" t="str">
            <v>Conv</v>
          </cell>
          <cell r="L3346">
            <v>0</v>
          </cell>
          <cell r="M3346" t="str">
            <v>Owner-Occupied</v>
          </cell>
          <cell r="N3346">
            <v>4</v>
          </cell>
          <cell r="O3346">
            <v>40837</v>
          </cell>
          <cell r="P3346" t="str">
            <v>Current</v>
          </cell>
        </row>
        <row r="3347">
          <cell r="B3347">
            <v>42129</v>
          </cell>
          <cell r="C3347">
            <v>20</v>
          </cell>
          <cell r="D3347" t="str">
            <v>ON</v>
          </cell>
          <cell r="E3347" t="str">
            <v>Transfer</v>
          </cell>
          <cell r="F3347" t="str">
            <v>ARM</v>
          </cell>
          <cell r="I3347">
            <v>30.36</v>
          </cell>
          <cell r="J3347">
            <v>30.16</v>
          </cell>
          <cell r="K3347" t="str">
            <v>Conv</v>
          </cell>
          <cell r="L3347">
            <v>189703.74</v>
          </cell>
          <cell r="M3347" t="str">
            <v>Owner-Occupied</v>
          </cell>
          <cell r="N3347">
            <v>0</v>
          </cell>
          <cell r="O3347">
            <v>43831</v>
          </cell>
          <cell r="P3347" t="str">
            <v>Current</v>
          </cell>
        </row>
        <row r="3348">
          <cell r="B3348">
            <v>42594</v>
          </cell>
          <cell r="C3348">
            <v>5</v>
          </cell>
          <cell r="D3348" t="str">
            <v>ON</v>
          </cell>
          <cell r="E3348" t="str">
            <v>Refinance External</v>
          </cell>
          <cell r="F3348" t="str">
            <v>ARM</v>
          </cell>
          <cell r="I3348">
            <v>7.59</v>
          </cell>
          <cell r="J3348">
            <v>5.43</v>
          </cell>
          <cell r="K3348" t="str">
            <v>Conv</v>
          </cell>
          <cell r="L3348">
            <v>589203.93000000005</v>
          </cell>
          <cell r="M3348" t="str">
            <v>Owner-Occupied</v>
          </cell>
          <cell r="N3348">
            <v>0</v>
          </cell>
          <cell r="O3348">
            <v>43831</v>
          </cell>
          <cell r="P3348" t="str">
            <v>Current</v>
          </cell>
        </row>
        <row r="3349">
          <cell r="B3349">
            <v>40830</v>
          </cell>
          <cell r="C3349">
            <v>63</v>
          </cell>
          <cell r="D3349" t="str">
            <v>ON</v>
          </cell>
          <cell r="E3349" t="str">
            <v>Refinance External</v>
          </cell>
          <cell r="F3349" t="str">
            <v>Fixed</v>
          </cell>
          <cell r="I3349">
            <v>34.090000000000003</v>
          </cell>
          <cell r="J3349">
            <v>16.399999999999999</v>
          </cell>
          <cell r="K3349" t="str">
            <v>HiRatio</v>
          </cell>
          <cell r="L3349">
            <v>152077.85999999999</v>
          </cell>
          <cell r="M3349" t="str">
            <v>Owner-Occupied</v>
          </cell>
          <cell r="N3349">
            <v>0</v>
          </cell>
          <cell r="O3349">
            <v>43831</v>
          </cell>
          <cell r="P3349" t="str">
            <v>Current</v>
          </cell>
        </row>
        <row r="3350">
          <cell r="B3350">
            <v>41088</v>
          </cell>
          <cell r="C3350">
            <v>55</v>
          </cell>
          <cell r="D3350" t="str">
            <v>ON</v>
          </cell>
          <cell r="E3350" t="str">
            <v>Refinance External</v>
          </cell>
          <cell r="F3350" t="str">
            <v>Fixed</v>
          </cell>
          <cell r="I3350">
            <v>43</v>
          </cell>
          <cell r="J3350">
            <v>41.37</v>
          </cell>
          <cell r="K3350" t="str">
            <v>Conv</v>
          </cell>
          <cell r="L3350">
            <v>319397.13</v>
          </cell>
          <cell r="M3350" t="str">
            <v>Owner-Occupied</v>
          </cell>
          <cell r="N3350">
            <v>0</v>
          </cell>
          <cell r="O3350">
            <v>43831</v>
          </cell>
          <cell r="P3350" t="str">
            <v>Current</v>
          </cell>
        </row>
        <row r="3351">
          <cell r="B3351">
            <v>40469</v>
          </cell>
          <cell r="C3351">
            <v>75</v>
          </cell>
          <cell r="D3351" t="str">
            <v>BC</v>
          </cell>
          <cell r="E3351" t="str">
            <v>Refinance External</v>
          </cell>
          <cell r="F3351" t="str">
            <v>ARM</v>
          </cell>
          <cell r="I3351">
            <v>36.74</v>
          </cell>
          <cell r="J3351">
            <v>25.15</v>
          </cell>
          <cell r="K3351" t="str">
            <v>Conv</v>
          </cell>
          <cell r="L3351">
            <v>550378.49</v>
          </cell>
          <cell r="M3351" t="str">
            <v>Rental</v>
          </cell>
          <cell r="N3351">
            <v>0</v>
          </cell>
          <cell r="O3351">
            <v>43831</v>
          </cell>
          <cell r="P3351" t="str">
            <v>Current</v>
          </cell>
        </row>
        <row r="3352">
          <cell r="B3352">
            <v>41604</v>
          </cell>
          <cell r="C3352">
            <v>38</v>
          </cell>
          <cell r="D3352" t="str">
            <v>BC</v>
          </cell>
          <cell r="E3352" t="str">
            <v>Purchase</v>
          </cell>
          <cell r="F3352" t="str">
            <v>ARM</v>
          </cell>
          <cell r="I3352">
            <v>38.49</v>
          </cell>
          <cell r="J3352">
            <v>16.32</v>
          </cell>
          <cell r="K3352" t="str">
            <v>HiRatio</v>
          </cell>
          <cell r="L3352">
            <v>374845.19</v>
          </cell>
          <cell r="M3352" t="str">
            <v>Owner-Occupied</v>
          </cell>
          <cell r="N3352">
            <v>0</v>
          </cell>
          <cell r="O3352">
            <v>43831</v>
          </cell>
          <cell r="P3352" t="str">
            <v>Current</v>
          </cell>
        </row>
        <row r="3353">
          <cell r="B3353">
            <v>40760</v>
          </cell>
          <cell r="C3353">
            <v>65</v>
          </cell>
          <cell r="D3353" t="str">
            <v>ON</v>
          </cell>
          <cell r="E3353" t="str">
            <v>Purchase</v>
          </cell>
          <cell r="F3353" t="str">
            <v>Fixed</v>
          </cell>
          <cell r="I3353">
            <v>43.73</v>
          </cell>
          <cell r="J3353">
            <v>30.74</v>
          </cell>
          <cell r="K3353" t="str">
            <v>HiRatio</v>
          </cell>
          <cell r="L3353">
            <v>0</v>
          </cell>
          <cell r="M3353" t="str">
            <v>Owner-Occupied</v>
          </cell>
          <cell r="N3353">
            <v>4</v>
          </cell>
          <cell r="O3353">
            <v>41898</v>
          </cell>
          <cell r="P3353" t="str">
            <v>Current</v>
          </cell>
        </row>
        <row r="3354">
          <cell r="B3354">
            <v>41578</v>
          </cell>
          <cell r="C3354">
            <v>39</v>
          </cell>
          <cell r="D3354" t="str">
            <v>ON</v>
          </cell>
          <cell r="E3354" t="str">
            <v>Refinance External</v>
          </cell>
          <cell r="F3354" t="str">
            <v>ARM</v>
          </cell>
          <cell r="I3354">
            <v>17.27</v>
          </cell>
          <cell r="J3354">
            <v>16.32</v>
          </cell>
          <cell r="K3354" t="str">
            <v>Conv</v>
          </cell>
          <cell r="L3354">
            <v>0</v>
          </cell>
          <cell r="M3354" t="str">
            <v>Owner-Occupied</v>
          </cell>
          <cell r="N3354">
            <v>4</v>
          </cell>
          <cell r="O3354">
            <v>42243</v>
          </cell>
          <cell r="P3354" t="str">
            <v>Current</v>
          </cell>
        </row>
        <row r="3355">
          <cell r="B3355">
            <v>41586</v>
          </cell>
          <cell r="C3355">
            <v>38</v>
          </cell>
          <cell r="D3355" t="str">
            <v>ON</v>
          </cell>
          <cell r="E3355" t="str">
            <v>Refinance External</v>
          </cell>
          <cell r="F3355" t="str">
            <v>ARM</v>
          </cell>
          <cell r="I3355">
            <v>31.73</v>
          </cell>
          <cell r="J3355">
            <v>18.43</v>
          </cell>
          <cell r="K3355" t="str">
            <v>Conv</v>
          </cell>
          <cell r="L3355">
            <v>0</v>
          </cell>
          <cell r="M3355" t="str">
            <v>Owner-Occupied</v>
          </cell>
          <cell r="N3355">
            <v>4</v>
          </cell>
          <cell r="O3355">
            <v>42359</v>
          </cell>
          <cell r="P3355" t="str">
            <v>Current</v>
          </cell>
        </row>
        <row r="3356">
          <cell r="B3356">
            <v>40521</v>
          </cell>
          <cell r="C3356">
            <v>73</v>
          </cell>
          <cell r="D3356" t="str">
            <v>AB</v>
          </cell>
          <cell r="E3356" t="str">
            <v>Purchase</v>
          </cell>
          <cell r="F3356" t="str">
            <v>ARM</v>
          </cell>
          <cell r="I3356">
            <v>41.39</v>
          </cell>
          <cell r="J3356">
            <v>30.21</v>
          </cell>
          <cell r="K3356" t="str">
            <v>HiRatio</v>
          </cell>
          <cell r="L3356">
            <v>616027.12</v>
          </cell>
          <cell r="M3356" t="str">
            <v>Owner-Occupied</v>
          </cell>
          <cell r="N3356">
            <v>0</v>
          </cell>
          <cell r="O3356">
            <v>43831</v>
          </cell>
          <cell r="P3356" t="str">
            <v>Current</v>
          </cell>
        </row>
        <row r="3357">
          <cell r="B3357">
            <v>40857</v>
          </cell>
          <cell r="C3357">
            <v>62</v>
          </cell>
          <cell r="D3357" t="str">
            <v>BC</v>
          </cell>
          <cell r="E3357" t="str">
            <v>Purchase</v>
          </cell>
          <cell r="F3357" t="str">
            <v>Fixed</v>
          </cell>
          <cell r="I3357">
            <v>37.880000000000003</v>
          </cell>
          <cell r="J3357">
            <v>35.92</v>
          </cell>
          <cell r="K3357" t="str">
            <v>Conv</v>
          </cell>
          <cell r="L3357">
            <v>244701.13</v>
          </cell>
          <cell r="M3357" t="str">
            <v>Owner-Occupied</v>
          </cell>
          <cell r="N3357">
            <v>0</v>
          </cell>
          <cell r="O3357">
            <v>43831</v>
          </cell>
          <cell r="P3357" t="str">
            <v>Current</v>
          </cell>
        </row>
        <row r="3358">
          <cell r="B3358">
            <v>42102</v>
          </cell>
          <cell r="C3358">
            <v>21</v>
          </cell>
          <cell r="D3358" t="str">
            <v>ON</v>
          </cell>
          <cell r="E3358" t="str">
            <v>Transfer</v>
          </cell>
          <cell r="F3358" t="str">
            <v>ARM</v>
          </cell>
          <cell r="I3358">
            <v>19.260000000000002</v>
          </cell>
          <cell r="J3358">
            <v>18.71</v>
          </cell>
          <cell r="K3358" t="str">
            <v>Conv</v>
          </cell>
          <cell r="L3358">
            <v>97006.22</v>
          </cell>
          <cell r="M3358" t="str">
            <v>Owner-Occupied</v>
          </cell>
          <cell r="N3358">
            <v>0</v>
          </cell>
          <cell r="O3358">
            <v>43831</v>
          </cell>
          <cell r="P3358" t="str">
            <v>Current</v>
          </cell>
        </row>
        <row r="3359">
          <cell r="B3359">
            <v>40403</v>
          </cell>
          <cell r="C3359">
            <v>77</v>
          </cell>
          <cell r="D3359" t="str">
            <v>BC</v>
          </cell>
          <cell r="E3359" t="str">
            <v>Purchase</v>
          </cell>
          <cell r="F3359" t="str">
            <v>Fixed</v>
          </cell>
          <cell r="I3359">
            <v>32.42</v>
          </cell>
          <cell r="J3359">
            <v>32.14</v>
          </cell>
          <cell r="K3359" t="str">
            <v>HiRatio</v>
          </cell>
          <cell r="L3359">
            <v>0</v>
          </cell>
          <cell r="M3359" t="str">
            <v>Owner-Occupied</v>
          </cell>
          <cell r="N3359">
            <v>4</v>
          </cell>
          <cell r="O3359">
            <v>42235</v>
          </cell>
          <cell r="P3359" t="str">
            <v>Current</v>
          </cell>
        </row>
        <row r="3360">
          <cell r="B3360">
            <v>42095</v>
          </cell>
          <cell r="C3360">
            <v>21</v>
          </cell>
          <cell r="D3360" t="str">
            <v>BC</v>
          </cell>
          <cell r="E3360" t="str">
            <v>Purchase</v>
          </cell>
          <cell r="F3360" t="str">
            <v>Fixed</v>
          </cell>
          <cell r="I3360">
            <v>31.19</v>
          </cell>
          <cell r="J3360">
            <v>20.52</v>
          </cell>
          <cell r="K3360" t="str">
            <v>HiRatio</v>
          </cell>
          <cell r="L3360">
            <v>0</v>
          </cell>
          <cell r="M3360" t="str">
            <v>Owner-Occupied</v>
          </cell>
          <cell r="N3360">
            <v>4</v>
          </cell>
          <cell r="O3360">
            <v>42739</v>
          </cell>
          <cell r="P3360" t="str">
            <v>Current</v>
          </cell>
        </row>
        <row r="3361">
          <cell r="B3361">
            <v>42328</v>
          </cell>
          <cell r="C3361">
            <v>14</v>
          </cell>
          <cell r="D3361" t="str">
            <v>AB</v>
          </cell>
          <cell r="E3361" t="str">
            <v>Purchase</v>
          </cell>
          <cell r="F3361" t="str">
            <v>ARM</v>
          </cell>
          <cell r="I3361">
            <v>34.81</v>
          </cell>
          <cell r="J3361">
            <v>23.77</v>
          </cell>
          <cell r="K3361" t="str">
            <v>HiRatio</v>
          </cell>
          <cell r="L3361">
            <v>349393.22</v>
          </cell>
          <cell r="M3361" t="str">
            <v>Owner-Occupied</v>
          </cell>
          <cell r="N3361">
            <v>0</v>
          </cell>
          <cell r="O3361">
            <v>43831</v>
          </cell>
          <cell r="P3361" t="str">
            <v>Current</v>
          </cell>
        </row>
        <row r="3362">
          <cell r="B3362">
            <v>41117</v>
          </cell>
          <cell r="C3362">
            <v>54</v>
          </cell>
          <cell r="D3362" t="str">
            <v>ON</v>
          </cell>
          <cell r="E3362" t="str">
            <v>Purchase</v>
          </cell>
          <cell r="F3362" t="str">
            <v>Fixed</v>
          </cell>
          <cell r="I3362">
            <v>24.73</v>
          </cell>
          <cell r="J3362">
            <v>19.829999999999998</v>
          </cell>
          <cell r="K3362" t="str">
            <v>HiRatio</v>
          </cell>
          <cell r="L3362">
            <v>146625.54</v>
          </cell>
          <cell r="M3362" t="str">
            <v>Owner-Occupied</v>
          </cell>
          <cell r="N3362">
            <v>0</v>
          </cell>
          <cell r="O3362">
            <v>43831</v>
          </cell>
          <cell r="P3362" t="str">
            <v>Current</v>
          </cell>
        </row>
        <row r="3363">
          <cell r="B3363">
            <v>40514</v>
          </cell>
          <cell r="C3363">
            <v>73</v>
          </cell>
          <cell r="D3363" t="str">
            <v>ON</v>
          </cell>
          <cell r="E3363" t="str">
            <v>Refinance External</v>
          </cell>
          <cell r="F3363" t="str">
            <v>Fixed</v>
          </cell>
          <cell r="I3363">
            <v>31.46</v>
          </cell>
          <cell r="J3363">
            <v>29.24</v>
          </cell>
          <cell r="K3363" t="str">
            <v>HiRatio</v>
          </cell>
          <cell r="L3363">
            <v>272429.40000000002</v>
          </cell>
          <cell r="M3363" t="str">
            <v>Owner-Occupied</v>
          </cell>
          <cell r="N3363">
            <v>0</v>
          </cell>
          <cell r="O3363">
            <v>43831</v>
          </cell>
          <cell r="P3363" t="str">
            <v>Current</v>
          </cell>
        </row>
        <row r="3364">
          <cell r="B3364">
            <v>40613</v>
          </cell>
          <cell r="C3364">
            <v>70</v>
          </cell>
          <cell r="D3364" t="str">
            <v>ON</v>
          </cell>
          <cell r="E3364" t="str">
            <v>Refinance External</v>
          </cell>
          <cell r="F3364" t="str">
            <v>ARM</v>
          </cell>
          <cell r="I3364">
            <v>32.6</v>
          </cell>
          <cell r="J3364">
            <v>25.28</v>
          </cell>
          <cell r="K3364" t="str">
            <v>HiRatio</v>
          </cell>
          <cell r="L3364">
            <v>0</v>
          </cell>
          <cell r="M3364" t="str">
            <v>Owner-Occupied</v>
          </cell>
          <cell r="N3364">
            <v>4</v>
          </cell>
          <cell r="O3364">
            <v>41709</v>
          </cell>
          <cell r="P3364" t="str">
            <v>Current</v>
          </cell>
        </row>
        <row r="3365">
          <cell r="B3365">
            <v>42426</v>
          </cell>
          <cell r="C3365">
            <v>11</v>
          </cell>
          <cell r="D3365" t="str">
            <v>ON</v>
          </cell>
          <cell r="E3365" t="str">
            <v>Purchase</v>
          </cell>
          <cell r="F3365" t="str">
            <v>Fixed</v>
          </cell>
          <cell r="I3365">
            <v>35.270000000000003</v>
          </cell>
          <cell r="J3365">
            <v>34.97</v>
          </cell>
          <cell r="K3365" t="str">
            <v>HiRatio</v>
          </cell>
          <cell r="L3365">
            <v>189631.9</v>
          </cell>
          <cell r="M3365" t="str">
            <v>Owner-Occupied</v>
          </cell>
          <cell r="N3365">
            <v>0</v>
          </cell>
          <cell r="O3365">
            <v>43831</v>
          </cell>
          <cell r="P3365" t="str">
            <v>Current</v>
          </cell>
        </row>
        <row r="3366">
          <cell r="B3366">
            <v>41605</v>
          </cell>
          <cell r="C3366">
            <v>38</v>
          </cell>
          <cell r="D3366" t="str">
            <v>SK</v>
          </cell>
          <cell r="E3366" t="str">
            <v>Purchase with Improvements</v>
          </cell>
          <cell r="F3366" t="str">
            <v>Fixed</v>
          </cell>
          <cell r="I3366">
            <v>39.369999999999997</v>
          </cell>
          <cell r="J3366">
            <v>18.239999999999998</v>
          </cell>
          <cell r="K3366" t="str">
            <v>HiRatio</v>
          </cell>
          <cell r="L3366">
            <v>167981.43</v>
          </cell>
          <cell r="M3366" t="str">
            <v>Owner-Occupied</v>
          </cell>
          <cell r="N3366">
            <v>0</v>
          </cell>
          <cell r="O3366">
            <v>43831</v>
          </cell>
          <cell r="P3366" t="str">
            <v>Current</v>
          </cell>
        </row>
        <row r="3367">
          <cell r="B3367">
            <v>41995</v>
          </cell>
          <cell r="C3367">
            <v>25</v>
          </cell>
          <cell r="D3367" t="str">
            <v>ON</v>
          </cell>
          <cell r="E3367" t="str">
            <v>Purchase</v>
          </cell>
          <cell r="F3367" t="str">
            <v>Fixed</v>
          </cell>
          <cell r="I3367">
            <v>42.77</v>
          </cell>
          <cell r="J3367">
            <v>33.33</v>
          </cell>
          <cell r="K3367" t="str">
            <v>HiRatio</v>
          </cell>
          <cell r="L3367">
            <v>225645.61</v>
          </cell>
          <cell r="M3367" t="str">
            <v>Owner-Occupied</v>
          </cell>
          <cell r="N3367">
            <v>0</v>
          </cell>
          <cell r="O3367">
            <v>43831</v>
          </cell>
          <cell r="P3367" t="str">
            <v>Current</v>
          </cell>
        </row>
        <row r="3368">
          <cell r="B3368">
            <v>41394</v>
          </cell>
          <cell r="C3368">
            <v>45</v>
          </cell>
          <cell r="D3368" t="str">
            <v>ON</v>
          </cell>
          <cell r="E3368" t="str">
            <v>Purchase</v>
          </cell>
          <cell r="F3368" t="str">
            <v>Fixed</v>
          </cell>
          <cell r="I3368">
            <v>37.04</v>
          </cell>
          <cell r="J3368">
            <v>17.47</v>
          </cell>
          <cell r="K3368" t="str">
            <v>HiRatio</v>
          </cell>
          <cell r="L3368">
            <v>202412.78</v>
          </cell>
          <cell r="M3368" t="str">
            <v>Owner-Occupied</v>
          </cell>
          <cell r="N3368">
            <v>0</v>
          </cell>
          <cell r="O3368">
            <v>43831</v>
          </cell>
          <cell r="P3368" t="str">
            <v>Current</v>
          </cell>
        </row>
        <row r="3369">
          <cell r="B3369">
            <v>41704</v>
          </cell>
          <cell r="C3369">
            <v>34</v>
          </cell>
          <cell r="D3369" t="str">
            <v>ON</v>
          </cell>
          <cell r="E3369" t="str">
            <v>Purchase</v>
          </cell>
          <cell r="F3369" t="str">
            <v>ARM</v>
          </cell>
          <cell r="I3369">
            <v>36.56</v>
          </cell>
          <cell r="J3369">
            <v>21.77</v>
          </cell>
          <cell r="K3369" t="str">
            <v>HiRatio</v>
          </cell>
          <cell r="L3369">
            <v>0</v>
          </cell>
          <cell r="M3369" t="str">
            <v>Owner-Occupied</v>
          </cell>
          <cell r="N3369">
            <v>4</v>
          </cell>
          <cell r="O3369">
            <v>42607</v>
          </cell>
          <cell r="P3369" t="str">
            <v>Current</v>
          </cell>
        </row>
        <row r="3370">
          <cell r="B3370">
            <v>40386</v>
          </cell>
          <cell r="C3370">
            <v>78</v>
          </cell>
          <cell r="D3370" t="str">
            <v>ON</v>
          </cell>
          <cell r="E3370" t="str">
            <v>Purchase</v>
          </cell>
          <cell r="F3370" t="str">
            <v>Fixed</v>
          </cell>
          <cell r="I3370">
            <v>42.66</v>
          </cell>
          <cell r="J3370">
            <v>19.87</v>
          </cell>
          <cell r="K3370" t="str">
            <v>HiRatio</v>
          </cell>
          <cell r="L3370">
            <v>210411.8</v>
          </cell>
          <cell r="M3370" t="str">
            <v>Owner-Occupied</v>
          </cell>
          <cell r="N3370">
            <v>0</v>
          </cell>
          <cell r="O3370">
            <v>43831</v>
          </cell>
          <cell r="P3370" t="str">
            <v>Current</v>
          </cell>
        </row>
        <row r="3371">
          <cell r="B3371">
            <v>42060</v>
          </cell>
          <cell r="C3371">
            <v>23</v>
          </cell>
          <cell r="D3371" t="str">
            <v>AB</v>
          </cell>
          <cell r="E3371" t="str">
            <v>Purchase</v>
          </cell>
          <cell r="F3371" t="str">
            <v>ARM</v>
          </cell>
          <cell r="I3371">
            <v>30.04</v>
          </cell>
          <cell r="J3371">
            <v>29.77</v>
          </cell>
          <cell r="K3371" t="str">
            <v>Conv</v>
          </cell>
          <cell r="L3371">
            <v>414875.57</v>
          </cell>
          <cell r="M3371" t="str">
            <v>Owner-Occupied</v>
          </cell>
          <cell r="N3371">
            <v>0</v>
          </cell>
          <cell r="O3371">
            <v>43831</v>
          </cell>
          <cell r="P3371" t="str">
            <v>Current</v>
          </cell>
        </row>
        <row r="3372">
          <cell r="B3372">
            <v>41717</v>
          </cell>
          <cell r="C3372">
            <v>34</v>
          </cell>
          <cell r="D3372" t="str">
            <v>ON</v>
          </cell>
          <cell r="E3372" t="str">
            <v>Purchase</v>
          </cell>
          <cell r="F3372" t="str">
            <v>Fixed</v>
          </cell>
          <cell r="I3372">
            <v>43.65</v>
          </cell>
          <cell r="J3372">
            <v>10.87</v>
          </cell>
          <cell r="K3372" t="str">
            <v>HiRatio</v>
          </cell>
          <cell r="L3372">
            <v>342496.47</v>
          </cell>
          <cell r="M3372" t="str">
            <v>Owner-Occupied</v>
          </cell>
          <cell r="N3372">
            <v>0</v>
          </cell>
          <cell r="O3372">
            <v>43831</v>
          </cell>
          <cell r="P3372" t="str">
            <v>Current</v>
          </cell>
        </row>
        <row r="3373">
          <cell r="B3373">
            <v>40371</v>
          </cell>
          <cell r="C3373">
            <v>78</v>
          </cell>
          <cell r="D3373" t="str">
            <v>ON</v>
          </cell>
          <cell r="E3373" t="str">
            <v>Purchase</v>
          </cell>
          <cell r="F3373" t="str">
            <v>ARM</v>
          </cell>
          <cell r="I3373">
            <v>27.42</v>
          </cell>
          <cell r="J3373">
            <v>27.11</v>
          </cell>
          <cell r="K3373" t="str">
            <v>HiRatio</v>
          </cell>
          <cell r="L3373">
            <v>0</v>
          </cell>
          <cell r="M3373" t="str">
            <v>Owner-Occupied</v>
          </cell>
          <cell r="N3373">
            <v>4</v>
          </cell>
          <cell r="O3373">
            <v>40646</v>
          </cell>
          <cell r="P3373" t="str">
            <v>Current</v>
          </cell>
        </row>
        <row r="3374">
          <cell r="B3374">
            <v>41794</v>
          </cell>
          <cell r="C3374">
            <v>31</v>
          </cell>
          <cell r="D3374" t="str">
            <v>ON</v>
          </cell>
          <cell r="E3374" t="str">
            <v>Purchase</v>
          </cell>
          <cell r="F3374" t="str">
            <v>ARM</v>
          </cell>
          <cell r="I3374">
            <v>31.46</v>
          </cell>
          <cell r="J3374">
            <v>23.14</v>
          </cell>
          <cell r="K3374" t="str">
            <v>HiRatio</v>
          </cell>
          <cell r="L3374">
            <v>210987.66</v>
          </cell>
          <cell r="M3374" t="str">
            <v>Owner-Occupied</v>
          </cell>
          <cell r="N3374">
            <v>0</v>
          </cell>
          <cell r="O3374">
            <v>43831</v>
          </cell>
          <cell r="P3374" t="str">
            <v>Current</v>
          </cell>
        </row>
        <row r="3375">
          <cell r="B3375">
            <v>41088</v>
          </cell>
          <cell r="C3375">
            <v>55</v>
          </cell>
          <cell r="D3375" t="str">
            <v>ON</v>
          </cell>
          <cell r="E3375" t="str">
            <v>Purchase</v>
          </cell>
          <cell r="F3375" t="str">
            <v>Fixed</v>
          </cell>
          <cell r="I3375">
            <v>32.33</v>
          </cell>
          <cell r="J3375">
            <v>27.32</v>
          </cell>
          <cell r="K3375" t="str">
            <v>HiRatio</v>
          </cell>
          <cell r="L3375">
            <v>261516.48</v>
          </cell>
          <cell r="M3375" t="str">
            <v>Owner-Occupied</v>
          </cell>
          <cell r="N3375">
            <v>0</v>
          </cell>
          <cell r="O3375">
            <v>43831</v>
          </cell>
          <cell r="P3375" t="str">
            <v>Current</v>
          </cell>
        </row>
        <row r="3376">
          <cell r="B3376">
            <v>41845</v>
          </cell>
          <cell r="C3376">
            <v>30</v>
          </cell>
          <cell r="D3376" t="str">
            <v>ON</v>
          </cell>
          <cell r="E3376" t="str">
            <v>Refinance External</v>
          </cell>
          <cell r="F3376" t="str">
            <v>ARM</v>
          </cell>
          <cell r="I3376">
            <v>28.96</v>
          </cell>
          <cell r="J3376">
            <v>11.52</v>
          </cell>
          <cell r="K3376" t="str">
            <v>Conv</v>
          </cell>
          <cell r="L3376">
            <v>240079.69</v>
          </cell>
          <cell r="M3376" t="str">
            <v>Second Home</v>
          </cell>
          <cell r="N3376">
            <v>0</v>
          </cell>
          <cell r="O3376">
            <v>43831</v>
          </cell>
          <cell r="P3376" t="str">
            <v>Current</v>
          </cell>
        </row>
        <row r="3377">
          <cell r="B3377">
            <v>42585</v>
          </cell>
          <cell r="C3377">
            <v>5</v>
          </cell>
          <cell r="D3377" t="str">
            <v>BC</v>
          </cell>
          <cell r="E3377" t="str">
            <v>Purchase</v>
          </cell>
          <cell r="F3377" t="str">
            <v>Fixed</v>
          </cell>
          <cell r="I3377">
            <v>13.57</v>
          </cell>
          <cell r="J3377">
            <v>5</v>
          </cell>
          <cell r="K3377" t="str">
            <v>HiRatio</v>
          </cell>
          <cell r="L3377">
            <v>696555.88</v>
          </cell>
          <cell r="M3377" t="str">
            <v>Owner-Occupied</v>
          </cell>
          <cell r="N3377">
            <v>0</v>
          </cell>
          <cell r="O3377">
            <v>43831</v>
          </cell>
          <cell r="P3377" t="str">
            <v>Current</v>
          </cell>
        </row>
        <row r="3378">
          <cell r="B3378">
            <v>40784</v>
          </cell>
          <cell r="C3378">
            <v>65</v>
          </cell>
          <cell r="D3378" t="str">
            <v>AB</v>
          </cell>
          <cell r="E3378" t="str">
            <v>Purchase</v>
          </cell>
          <cell r="F3378" t="str">
            <v>Fixed</v>
          </cell>
          <cell r="I3378">
            <v>41.47</v>
          </cell>
          <cell r="J3378">
            <v>40.19</v>
          </cell>
          <cell r="K3378" t="str">
            <v>HiRatio</v>
          </cell>
          <cell r="L3378">
            <v>0</v>
          </cell>
          <cell r="M3378" t="str">
            <v>Owner-Occupied</v>
          </cell>
          <cell r="N3378">
            <v>4</v>
          </cell>
          <cell r="O3378">
            <v>42612</v>
          </cell>
          <cell r="P3378" t="str">
            <v>Current</v>
          </cell>
        </row>
        <row r="3379">
          <cell r="B3379">
            <v>42088</v>
          </cell>
          <cell r="C3379">
            <v>22</v>
          </cell>
          <cell r="D3379" t="str">
            <v>BC</v>
          </cell>
          <cell r="E3379" t="str">
            <v>Refinance External</v>
          </cell>
          <cell r="F3379" t="str">
            <v>Fixed</v>
          </cell>
          <cell r="I3379">
            <v>19.04</v>
          </cell>
          <cell r="J3379">
            <v>13.39</v>
          </cell>
          <cell r="K3379" t="str">
            <v>Conv</v>
          </cell>
          <cell r="L3379">
            <v>360299.53</v>
          </cell>
          <cell r="M3379" t="str">
            <v>Owner-Occupied</v>
          </cell>
          <cell r="N3379">
            <v>0</v>
          </cell>
          <cell r="O3379">
            <v>43831</v>
          </cell>
          <cell r="P3379" t="str">
            <v>Current</v>
          </cell>
        </row>
        <row r="3380">
          <cell r="B3380">
            <v>40912</v>
          </cell>
          <cell r="C3380">
            <v>60</v>
          </cell>
          <cell r="D3380" t="str">
            <v>ON</v>
          </cell>
          <cell r="E3380" t="str">
            <v>Purchase</v>
          </cell>
          <cell r="F3380" t="str">
            <v>Fixed</v>
          </cell>
          <cell r="I3380">
            <v>23.29</v>
          </cell>
          <cell r="J3380">
            <v>21.49</v>
          </cell>
          <cell r="K3380" t="str">
            <v>HiRatio</v>
          </cell>
          <cell r="L3380">
            <v>0</v>
          </cell>
          <cell r="M3380" t="str">
            <v>Owner-Occupied</v>
          </cell>
          <cell r="N3380">
            <v>4</v>
          </cell>
          <cell r="O3380">
            <v>42678</v>
          </cell>
          <cell r="P3380" t="str">
            <v>Current</v>
          </cell>
        </row>
        <row r="3381">
          <cell r="B3381">
            <v>40437</v>
          </cell>
          <cell r="C3381">
            <v>76</v>
          </cell>
          <cell r="D3381" t="str">
            <v>AB</v>
          </cell>
          <cell r="E3381" t="str">
            <v>Purchase</v>
          </cell>
          <cell r="F3381" t="str">
            <v>ARM</v>
          </cell>
          <cell r="I3381">
            <v>34.26</v>
          </cell>
          <cell r="J3381">
            <v>2.33</v>
          </cell>
          <cell r="K3381" t="str">
            <v>Conv</v>
          </cell>
          <cell r="L3381">
            <v>224736.77</v>
          </cell>
          <cell r="M3381" t="str">
            <v>Rental</v>
          </cell>
          <cell r="N3381">
            <v>0</v>
          </cell>
          <cell r="O3381">
            <v>43831</v>
          </cell>
          <cell r="P3381" t="str">
            <v>Current</v>
          </cell>
        </row>
        <row r="3382">
          <cell r="B3382">
            <v>41136</v>
          </cell>
          <cell r="C3382">
            <v>53</v>
          </cell>
          <cell r="D3382" t="str">
            <v>AB</v>
          </cell>
          <cell r="E3382" t="str">
            <v>Purchase</v>
          </cell>
          <cell r="F3382" t="str">
            <v>Fixed</v>
          </cell>
          <cell r="I3382">
            <v>37.99</v>
          </cell>
          <cell r="J3382">
            <v>21.65</v>
          </cell>
          <cell r="K3382" t="str">
            <v>Conv</v>
          </cell>
          <cell r="L3382">
            <v>308492.74</v>
          </cell>
          <cell r="M3382" t="str">
            <v>Owner-Occupied</v>
          </cell>
          <cell r="N3382">
            <v>0</v>
          </cell>
          <cell r="O3382">
            <v>43831</v>
          </cell>
          <cell r="P3382" t="str">
            <v>Current</v>
          </cell>
        </row>
        <row r="3383">
          <cell r="B3383">
            <v>42081</v>
          </cell>
          <cell r="C3383">
            <v>22</v>
          </cell>
          <cell r="D3383" t="str">
            <v>BC</v>
          </cell>
          <cell r="E3383" t="str">
            <v>Refinance External</v>
          </cell>
          <cell r="F3383" t="str">
            <v>ARM</v>
          </cell>
          <cell r="I3383">
            <v>20.61</v>
          </cell>
          <cell r="J3383">
            <v>6.84</v>
          </cell>
          <cell r="K3383" t="str">
            <v>Conv</v>
          </cell>
          <cell r="L3383">
            <v>122494.18</v>
          </cell>
          <cell r="M3383" t="str">
            <v>Owner-Occupied</v>
          </cell>
          <cell r="N3383">
            <v>0</v>
          </cell>
          <cell r="O3383">
            <v>43831</v>
          </cell>
          <cell r="P3383" t="str">
            <v>Current</v>
          </cell>
        </row>
        <row r="3384">
          <cell r="B3384">
            <v>40893</v>
          </cell>
          <cell r="C3384">
            <v>61</v>
          </cell>
          <cell r="D3384" t="str">
            <v>ON</v>
          </cell>
          <cell r="E3384" t="str">
            <v>Purchase</v>
          </cell>
          <cell r="F3384" t="str">
            <v>Fixed</v>
          </cell>
          <cell r="I3384">
            <v>40.43</v>
          </cell>
          <cell r="J3384">
            <v>21.19</v>
          </cell>
          <cell r="K3384" t="str">
            <v>HiRatio</v>
          </cell>
          <cell r="L3384">
            <v>239726.01</v>
          </cell>
          <cell r="M3384" t="str">
            <v>Owner-Occupied</v>
          </cell>
          <cell r="N3384">
            <v>0</v>
          </cell>
          <cell r="O3384">
            <v>43831</v>
          </cell>
          <cell r="P3384" t="str">
            <v>Current</v>
          </cell>
        </row>
        <row r="3385">
          <cell r="B3385">
            <v>42004</v>
          </cell>
          <cell r="C3385">
            <v>25</v>
          </cell>
          <cell r="D3385" t="str">
            <v>ON</v>
          </cell>
          <cell r="E3385" t="str">
            <v>Refinance External</v>
          </cell>
          <cell r="F3385" t="str">
            <v>Fixed</v>
          </cell>
          <cell r="I3385">
            <v>37.79</v>
          </cell>
          <cell r="J3385">
            <v>34.06</v>
          </cell>
          <cell r="K3385" t="str">
            <v>Conv</v>
          </cell>
          <cell r="L3385">
            <v>0</v>
          </cell>
          <cell r="M3385" t="str">
            <v>Owner-Occupied</v>
          </cell>
          <cell r="N3385">
            <v>4</v>
          </cell>
          <cell r="O3385">
            <v>42556</v>
          </cell>
          <cell r="P3385" t="str">
            <v>Current</v>
          </cell>
        </row>
        <row r="3386">
          <cell r="B3386">
            <v>40408</v>
          </cell>
          <cell r="C3386">
            <v>77</v>
          </cell>
          <cell r="D3386" t="str">
            <v>ON</v>
          </cell>
          <cell r="E3386" t="str">
            <v>Refinance External</v>
          </cell>
          <cell r="F3386" t="str">
            <v>ARM</v>
          </cell>
          <cell r="I3386">
            <v>38.450000000000003</v>
          </cell>
          <cell r="J3386">
            <v>25.86</v>
          </cell>
          <cell r="K3386" t="str">
            <v>Conv</v>
          </cell>
          <cell r="L3386">
            <v>0</v>
          </cell>
          <cell r="M3386" t="str">
            <v>Owner-Occupied</v>
          </cell>
          <cell r="N3386">
            <v>4</v>
          </cell>
          <cell r="O3386">
            <v>40618</v>
          </cell>
          <cell r="P3386" t="str">
            <v>Current</v>
          </cell>
        </row>
        <row r="3387">
          <cell r="B3387">
            <v>41148</v>
          </cell>
          <cell r="C3387">
            <v>53</v>
          </cell>
          <cell r="D3387" t="str">
            <v>ON</v>
          </cell>
          <cell r="E3387" t="str">
            <v>Purchase</v>
          </cell>
          <cell r="F3387" t="str">
            <v>Fixed</v>
          </cell>
          <cell r="I3387">
            <v>32.450000000000003</v>
          </cell>
          <cell r="J3387">
            <v>31.95</v>
          </cell>
          <cell r="K3387" t="str">
            <v>HiRatio</v>
          </cell>
          <cell r="L3387">
            <v>310650.94</v>
          </cell>
          <cell r="M3387" t="str">
            <v>Owner-Occupied</v>
          </cell>
          <cell r="N3387">
            <v>0</v>
          </cell>
          <cell r="O3387">
            <v>43831</v>
          </cell>
          <cell r="P3387" t="str">
            <v>Current</v>
          </cell>
        </row>
        <row r="3388">
          <cell r="B3388">
            <v>42227</v>
          </cell>
          <cell r="C3388">
            <v>17</v>
          </cell>
          <cell r="D3388" t="str">
            <v>MB</v>
          </cell>
          <cell r="E3388" t="str">
            <v>Refinance External</v>
          </cell>
          <cell r="F3388" t="str">
            <v>Fixed</v>
          </cell>
          <cell r="I3388">
            <v>33.57</v>
          </cell>
          <cell r="J3388">
            <v>23.81</v>
          </cell>
          <cell r="K3388" t="str">
            <v>Conv</v>
          </cell>
          <cell r="L3388">
            <v>193374.95</v>
          </cell>
          <cell r="M3388" t="str">
            <v>Owner-Occupied</v>
          </cell>
          <cell r="N3388">
            <v>0</v>
          </cell>
          <cell r="O3388">
            <v>43831</v>
          </cell>
          <cell r="P3388" t="str">
            <v>Current</v>
          </cell>
        </row>
        <row r="3389">
          <cell r="B3389">
            <v>41628</v>
          </cell>
          <cell r="C3389">
            <v>37</v>
          </cell>
          <cell r="D3389" t="str">
            <v>ON</v>
          </cell>
          <cell r="E3389" t="str">
            <v>Purchase</v>
          </cell>
          <cell r="F3389" t="str">
            <v>Fixed</v>
          </cell>
          <cell r="I3389">
            <v>35.68</v>
          </cell>
          <cell r="J3389">
            <v>20.86</v>
          </cell>
          <cell r="K3389" t="str">
            <v>HiRatio</v>
          </cell>
          <cell r="L3389">
            <v>140372.22</v>
          </cell>
          <cell r="M3389" t="str">
            <v>Owner-Occupied</v>
          </cell>
          <cell r="N3389">
            <v>0</v>
          </cell>
          <cell r="O3389">
            <v>43831</v>
          </cell>
          <cell r="P3389" t="str">
            <v>Current</v>
          </cell>
        </row>
        <row r="3390">
          <cell r="B3390">
            <v>41033</v>
          </cell>
          <cell r="C3390">
            <v>56</v>
          </cell>
          <cell r="D3390" t="str">
            <v>ON</v>
          </cell>
          <cell r="E3390" t="str">
            <v>ETO Existing Client</v>
          </cell>
          <cell r="F3390" t="str">
            <v>Fixed</v>
          </cell>
          <cell r="I3390">
            <v>31.74</v>
          </cell>
          <cell r="J3390">
            <v>20.29</v>
          </cell>
          <cell r="K3390" t="str">
            <v>Conv</v>
          </cell>
          <cell r="L3390">
            <v>287707.15999999997</v>
          </cell>
          <cell r="M3390" t="str">
            <v>Owner-Occupied</v>
          </cell>
          <cell r="N3390">
            <v>0</v>
          </cell>
          <cell r="O3390">
            <v>43831</v>
          </cell>
          <cell r="P3390" t="str">
            <v>Current</v>
          </cell>
        </row>
        <row r="3391">
          <cell r="B3391">
            <v>41593</v>
          </cell>
          <cell r="C3391">
            <v>38</v>
          </cell>
          <cell r="D3391" t="str">
            <v>AB</v>
          </cell>
          <cell r="E3391" t="str">
            <v>Purchase</v>
          </cell>
          <cell r="F3391" t="str">
            <v>Fixed</v>
          </cell>
          <cell r="I3391">
            <v>39.86</v>
          </cell>
          <cell r="J3391">
            <v>38.99</v>
          </cell>
          <cell r="K3391" t="str">
            <v>HiRatio</v>
          </cell>
          <cell r="L3391">
            <v>181695.81</v>
          </cell>
          <cell r="M3391" t="str">
            <v>Owner-Occupied</v>
          </cell>
          <cell r="N3391">
            <v>0</v>
          </cell>
          <cell r="O3391">
            <v>43831</v>
          </cell>
          <cell r="P3391" t="str">
            <v>Current</v>
          </cell>
        </row>
        <row r="3392">
          <cell r="B3392">
            <v>40780</v>
          </cell>
          <cell r="C3392">
            <v>65</v>
          </cell>
          <cell r="D3392" t="str">
            <v>NL</v>
          </cell>
          <cell r="E3392" t="str">
            <v>Purchase</v>
          </cell>
          <cell r="F3392" t="str">
            <v>Fixed</v>
          </cell>
          <cell r="I3392">
            <v>36.53</v>
          </cell>
          <cell r="J3392">
            <v>14.65</v>
          </cell>
          <cell r="K3392" t="str">
            <v>HiRatio</v>
          </cell>
          <cell r="L3392">
            <v>0</v>
          </cell>
          <cell r="M3392" t="str">
            <v>Owner-Occupied</v>
          </cell>
          <cell r="N3392">
            <v>4</v>
          </cell>
          <cell r="O3392">
            <v>42626</v>
          </cell>
          <cell r="P3392" t="str">
            <v>Current</v>
          </cell>
        </row>
        <row r="3393">
          <cell r="B3393">
            <v>42240</v>
          </cell>
          <cell r="C3393">
            <v>17</v>
          </cell>
          <cell r="D3393" t="str">
            <v>ON</v>
          </cell>
          <cell r="E3393" t="str">
            <v>Transfer</v>
          </cell>
          <cell r="F3393" t="str">
            <v>ARM</v>
          </cell>
          <cell r="I3393">
            <v>35.479999999999997</v>
          </cell>
          <cell r="J3393">
            <v>16.63</v>
          </cell>
          <cell r="K3393" t="str">
            <v>Conv</v>
          </cell>
          <cell r="L3393">
            <v>245044.56</v>
          </cell>
          <cell r="M3393" t="str">
            <v>Owner-Occupied</v>
          </cell>
          <cell r="N3393">
            <v>0</v>
          </cell>
          <cell r="O3393">
            <v>43831</v>
          </cell>
          <cell r="P3393" t="str">
            <v>Current</v>
          </cell>
        </row>
        <row r="3394">
          <cell r="B3394">
            <v>41760</v>
          </cell>
          <cell r="C3394">
            <v>32</v>
          </cell>
          <cell r="D3394" t="str">
            <v>ON</v>
          </cell>
          <cell r="E3394" t="str">
            <v>Purchase</v>
          </cell>
          <cell r="F3394" t="str">
            <v>ARM</v>
          </cell>
          <cell r="I3394">
            <v>33.619999999999997</v>
          </cell>
          <cell r="J3394">
            <v>15.4</v>
          </cell>
          <cell r="K3394" t="str">
            <v>HiRatio</v>
          </cell>
          <cell r="L3394">
            <v>293464.71999999997</v>
          </cell>
          <cell r="M3394" t="str">
            <v>Owner-Occupied</v>
          </cell>
          <cell r="N3394">
            <v>0</v>
          </cell>
          <cell r="O3394">
            <v>43831</v>
          </cell>
          <cell r="P3394" t="str">
            <v>Current</v>
          </cell>
        </row>
        <row r="3395">
          <cell r="B3395">
            <v>42383</v>
          </cell>
          <cell r="C3395">
            <v>12</v>
          </cell>
          <cell r="D3395" t="str">
            <v>ON</v>
          </cell>
          <cell r="E3395" t="str">
            <v>Purchase</v>
          </cell>
          <cell r="F3395" t="str">
            <v>Fixed</v>
          </cell>
          <cell r="I3395">
            <v>35.51</v>
          </cell>
          <cell r="J3395">
            <v>34.71</v>
          </cell>
          <cell r="K3395" t="str">
            <v>HiRatio</v>
          </cell>
          <cell r="L3395">
            <v>301511.86</v>
          </cell>
          <cell r="M3395" t="str">
            <v>Owner-Occupied</v>
          </cell>
          <cell r="N3395">
            <v>0</v>
          </cell>
          <cell r="O3395">
            <v>43831</v>
          </cell>
          <cell r="P3395" t="str">
            <v>Current</v>
          </cell>
        </row>
        <row r="3396">
          <cell r="B3396">
            <v>40431</v>
          </cell>
          <cell r="C3396">
            <v>76</v>
          </cell>
          <cell r="D3396" t="str">
            <v>ON</v>
          </cell>
          <cell r="E3396" t="str">
            <v>Refinance External</v>
          </cell>
          <cell r="F3396" t="str">
            <v>Fixed</v>
          </cell>
          <cell r="I3396">
            <v>30.28</v>
          </cell>
          <cell r="J3396">
            <v>30.07</v>
          </cell>
          <cell r="K3396" t="str">
            <v>HiRatio</v>
          </cell>
          <cell r="L3396">
            <v>0</v>
          </cell>
          <cell r="M3396" t="str">
            <v>Owner-Occupied</v>
          </cell>
          <cell r="N3396">
            <v>4</v>
          </cell>
          <cell r="O3396">
            <v>42270</v>
          </cell>
          <cell r="P3396" t="str">
            <v>Current</v>
          </cell>
        </row>
        <row r="3397">
          <cell r="B3397">
            <v>42622</v>
          </cell>
          <cell r="C3397">
            <v>4</v>
          </cell>
          <cell r="D3397" t="str">
            <v>ON</v>
          </cell>
          <cell r="E3397" t="str">
            <v>Refinance External</v>
          </cell>
          <cell r="F3397" t="str">
            <v>Fixed</v>
          </cell>
          <cell r="I3397">
            <v>36.33</v>
          </cell>
          <cell r="J3397">
            <v>35.78</v>
          </cell>
          <cell r="K3397" t="str">
            <v>Conv</v>
          </cell>
          <cell r="L3397">
            <v>182950.5</v>
          </cell>
          <cell r="M3397" t="str">
            <v>Owner-Occupied</v>
          </cell>
          <cell r="N3397">
            <v>0</v>
          </cell>
          <cell r="O3397">
            <v>43831</v>
          </cell>
          <cell r="P3397" t="str">
            <v>Current</v>
          </cell>
        </row>
        <row r="3398">
          <cell r="B3398">
            <v>41435</v>
          </cell>
          <cell r="C3398">
            <v>43</v>
          </cell>
          <cell r="D3398" t="str">
            <v>SK</v>
          </cell>
          <cell r="E3398" t="str">
            <v>Purchase</v>
          </cell>
          <cell r="F3398" t="str">
            <v>Fixed</v>
          </cell>
          <cell r="I3398">
            <v>26.42</v>
          </cell>
          <cell r="J3398">
            <v>11.08</v>
          </cell>
          <cell r="K3398" t="str">
            <v>HiRatio</v>
          </cell>
          <cell r="L3398">
            <v>139399.23000000001</v>
          </cell>
          <cell r="M3398" t="str">
            <v>Owner-Occupied</v>
          </cell>
          <cell r="N3398">
            <v>0</v>
          </cell>
          <cell r="O3398">
            <v>43831</v>
          </cell>
          <cell r="P3398" t="str">
            <v>Current</v>
          </cell>
        </row>
        <row r="3399">
          <cell r="B3399">
            <v>40444</v>
          </cell>
          <cell r="C3399">
            <v>76</v>
          </cell>
          <cell r="D3399" t="str">
            <v>AB</v>
          </cell>
          <cell r="E3399" t="str">
            <v>Refinance External</v>
          </cell>
          <cell r="F3399" t="str">
            <v>ARM</v>
          </cell>
          <cell r="I3399">
            <v>34.409999999999997</v>
          </cell>
          <cell r="J3399">
            <v>29.07</v>
          </cell>
          <cell r="K3399" t="str">
            <v>Conv</v>
          </cell>
          <cell r="L3399">
            <v>617359.97</v>
          </cell>
          <cell r="M3399" t="str">
            <v>Owner-Occupied</v>
          </cell>
          <cell r="N3399">
            <v>0</v>
          </cell>
          <cell r="O3399">
            <v>43831</v>
          </cell>
          <cell r="P3399" t="str">
            <v>Current</v>
          </cell>
        </row>
        <row r="3400">
          <cell r="B3400">
            <v>39812</v>
          </cell>
          <cell r="C3400">
            <v>97</v>
          </cell>
          <cell r="D3400" t="str">
            <v>ON</v>
          </cell>
          <cell r="E3400" t="str">
            <v>Refinance External</v>
          </cell>
          <cell r="F3400" t="str">
            <v>Fixed</v>
          </cell>
          <cell r="I3400">
            <v>24</v>
          </cell>
          <cell r="J3400">
            <v>24</v>
          </cell>
          <cell r="K3400" t="str">
            <v>HiRatio</v>
          </cell>
          <cell r="L3400">
            <v>0</v>
          </cell>
          <cell r="M3400" t="str">
            <v>Owner-Occupied</v>
          </cell>
          <cell r="N3400">
            <v>4</v>
          </cell>
          <cell r="O3400">
            <v>41929</v>
          </cell>
          <cell r="P3400" t="str">
            <v>Current</v>
          </cell>
        </row>
        <row r="3401">
          <cell r="B3401">
            <v>42326</v>
          </cell>
          <cell r="C3401">
            <v>14</v>
          </cell>
          <cell r="D3401" t="str">
            <v>ON</v>
          </cell>
          <cell r="E3401" t="str">
            <v>Purchase</v>
          </cell>
          <cell r="F3401" t="str">
            <v>Fixed</v>
          </cell>
          <cell r="I3401">
            <v>30.03</v>
          </cell>
          <cell r="J3401">
            <v>29.11</v>
          </cell>
          <cell r="K3401" t="str">
            <v>Conv</v>
          </cell>
          <cell r="L3401">
            <v>290454.15000000002</v>
          </cell>
          <cell r="M3401" t="str">
            <v>Owner-Occupied</v>
          </cell>
          <cell r="N3401">
            <v>0</v>
          </cell>
          <cell r="O3401">
            <v>43831</v>
          </cell>
          <cell r="P3401" t="str">
            <v>Current</v>
          </cell>
        </row>
        <row r="3402">
          <cell r="B3402">
            <v>42129</v>
          </cell>
          <cell r="C3402">
            <v>20</v>
          </cell>
          <cell r="D3402" t="str">
            <v>ON</v>
          </cell>
          <cell r="E3402" t="str">
            <v>Purchase</v>
          </cell>
          <cell r="F3402" t="str">
            <v>Fixed</v>
          </cell>
          <cell r="I3402">
            <v>22.75</v>
          </cell>
          <cell r="J3402">
            <v>21.15</v>
          </cell>
          <cell r="K3402" t="str">
            <v>Conv</v>
          </cell>
          <cell r="L3402">
            <v>380471.75</v>
          </cell>
          <cell r="M3402" t="str">
            <v>Owner-Occupied</v>
          </cell>
          <cell r="N3402">
            <v>0</v>
          </cell>
          <cell r="O3402">
            <v>43831</v>
          </cell>
          <cell r="P3402" t="str">
            <v>Current</v>
          </cell>
        </row>
        <row r="3403">
          <cell r="B3403">
            <v>42109</v>
          </cell>
          <cell r="C3403">
            <v>21</v>
          </cell>
          <cell r="D3403" t="str">
            <v>AB</v>
          </cell>
          <cell r="E3403" t="str">
            <v>Purchase</v>
          </cell>
          <cell r="F3403" t="str">
            <v>Fixed</v>
          </cell>
          <cell r="I3403">
            <v>41.14</v>
          </cell>
          <cell r="J3403">
            <v>25.89</v>
          </cell>
          <cell r="K3403" t="str">
            <v>HiRatio</v>
          </cell>
          <cell r="L3403">
            <v>469819.25</v>
          </cell>
          <cell r="M3403" t="str">
            <v>Owner-Occupied</v>
          </cell>
          <cell r="N3403">
            <v>0</v>
          </cell>
          <cell r="O3403">
            <v>43831</v>
          </cell>
          <cell r="P3403" t="str">
            <v>Current</v>
          </cell>
        </row>
        <row r="3404">
          <cell r="B3404">
            <v>42248</v>
          </cell>
          <cell r="C3404">
            <v>16</v>
          </cell>
          <cell r="D3404" t="str">
            <v>BC</v>
          </cell>
          <cell r="E3404" t="str">
            <v>Purchase</v>
          </cell>
          <cell r="F3404" t="str">
            <v>Fixed</v>
          </cell>
          <cell r="I3404">
            <v>31.49</v>
          </cell>
          <cell r="J3404">
            <v>26.8</v>
          </cell>
          <cell r="K3404" t="str">
            <v>HiRatio</v>
          </cell>
          <cell r="L3404">
            <v>380368.91</v>
          </cell>
          <cell r="M3404" t="str">
            <v>Owner-Occupied</v>
          </cell>
          <cell r="N3404">
            <v>0</v>
          </cell>
          <cell r="O3404">
            <v>43831</v>
          </cell>
          <cell r="P3404" t="str">
            <v>Current</v>
          </cell>
        </row>
        <row r="3405">
          <cell r="B3405">
            <v>40382</v>
          </cell>
          <cell r="C3405">
            <v>78</v>
          </cell>
          <cell r="D3405" t="str">
            <v>ON</v>
          </cell>
          <cell r="E3405" t="str">
            <v>Refinance External</v>
          </cell>
          <cell r="F3405" t="str">
            <v>ARM</v>
          </cell>
          <cell r="I3405">
            <v>35.700000000000003</v>
          </cell>
          <cell r="J3405">
            <v>26.69</v>
          </cell>
          <cell r="K3405" t="str">
            <v>Conv</v>
          </cell>
          <cell r="L3405">
            <v>0</v>
          </cell>
          <cell r="M3405" t="str">
            <v>Owner-Occupied</v>
          </cell>
          <cell r="N3405">
            <v>4</v>
          </cell>
          <cell r="O3405">
            <v>41220</v>
          </cell>
          <cell r="P3405" t="str">
            <v>Current</v>
          </cell>
        </row>
        <row r="3406">
          <cell r="B3406">
            <v>41851</v>
          </cell>
          <cell r="C3406">
            <v>30</v>
          </cell>
          <cell r="D3406" t="str">
            <v>ON</v>
          </cell>
          <cell r="E3406" t="str">
            <v>Purchase</v>
          </cell>
          <cell r="F3406" t="str">
            <v>ARM</v>
          </cell>
          <cell r="I3406">
            <v>33.14</v>
          </cell>
          <cell r="J3406">
            <v>26.84</v>
          </cell>
          <cell r="K3406" t="str">
            <v>Conv</v>
          </cell>
          <cell r="L3406">
            <v>524338.34</v>
          </cell>
          <cell r="M3406" t="str">
            <v>Owner-Occupied</v>
          </cell>
          <cell r="N3406">
            <v>0</v>
          </cell>
          <cell r="O3406">
            <v>43831</v>
          </cell>
          <cell r="P3406" t="str">
            <v>Current</v>
          </cell>
        </row>
        <row r="3407">
          <cell r="B3407">
            <v>42488</v>
          </cell>
          <cell r="C3407">
            <v>9</v>
          </cell>
          <cell r="D3407" t="str">
            <v>ON</v>
          </cell>
          <cell r="E3407" t="str">
            <v>Purchase</v>
          </cell>
          <cell r="F3407" t="str">
            <v>Fixed</v>
          </cell>
          <cell r="I3407">
            <v>38.25</v>
          </cell>
          <cell r="J3407">
            <v>37.03</v>
          </cell>
          <cell r="K3407" t="str">
            <v>Conv</v>
          </cell>
          <cell r="L3407">
            <v>523042.01</v>
          </cell>
          <cell r="M3407" t="str">
            <v>Owner-Occupied</v>
          </cell>
          <cell r="N3407">
            <v>0</v>
          </cell>
          <cell r="O3407">
            <v>43831</v>
          </cell>
          <cell r="P3407" t="str">
            <v>Current</v>
          </cell>
        </row>
        <row r="3408">
          <cell r="B3408">
            <v>42258</v>
          </cell>
          <cell r="C3408">
            <v>16</v>
          </cell>
          <cell r="D3408" t="str">
            <v>ON</v>
          </cell>
          <cell r="E3408" t="str">
            <v>ETO Existing Client</v>
          </cell>
          <cell r="F3408" t="str">
            <v>Fixed</v>
          </cell>
          <cell r="I3408">
            <v>32.090000000000003</v>
          </cell>
          <cell r="J3408">
            <v>19.7</v>
          </cell>
          <cell r="K3408" t="str">
            <v>Conv</v>
          </cell>
          <cell r="L3408">
            <v>369210.01</v>
          </cell>
          <cell r="M3408" t="str">
            <v>Owner-Occupied</v>
          </cell>
          <cell r="N3408">
            <v>0</v>
          </cell>
          <cell r="O3408">
            <v>43831</v>
          </cell>
          <cell r="P3408" t="str">
            <v>Current</v>
          </cell>
        </row>
        <row r="3409">
          <cell r="B3409">
            <v>41409</v>
          </cell>
          <cell r="C3409">
            <v>44</v>
          </cell>
          <cell r="D3409" t="str">
            <v>ON</v>
          </cell>
          <cell r="E3409" t="str">
            <v>Purchase</v>
          </cell>
          <cell r="F3409" t="str">
            <v>Fixed</v>
          </cell>
          <cell r="I3409">
            <v>37.08</v>
          </cell>
          <cell r="J3409">
            <v>28.71</v>
          </cell>
          <cell r="K3409" t="str">
            <v>HiRatio</v>
          </cell>
          <cell r="L3409">
            <v>263800.78999999998</v>
          </cell>
          <cell r="M3409" t="str">
            <v>Owner-Occupied</v>
          </cell>
          <cell r="N3409">
            <v>0</v>
          </cell>
          <cell r="O3409">
            <v>43831</v>
          </cell>
          <cell r="P3409" t="str">
            <v>Current</v>
          </cell>
        </row>
        <row r="3410">
          <cell r="B3410">
            <v>42695</v>
          </cell>
          <cell r="C3410">
            <v>2</v>
          </cell>
          <cell r="D3410" t="str">
            <v>AB</v>
          </cell>
          <cell r="E3410" t="str">
            <v>Refinance External</v>
          </cell>
          <cell r="F3410" t="str">
            <v>Fixed</v>
          </cell>
          <cell r="I3410">
            <v>31.8</v>
          </cell>
          <cell r="J3410">
            <v>13.88</v>
          </cell>
          <cell r="K3410" t="str">
            <v>Conv</v>
          </cell>
          <cell r="L3410">
            <v>461682.14</v>
          </cell>
          <cell r="M3410" t="str">
            <v>Owner-Occupied</v>
          </cell>
          <cell r="N3410">
            <v>0</v>
          </cell>
          <cell r="O3410">
            <v>43831</v>
          </cell>
          <cell r="P3410" t="str">
            <v>Current</v>
          </cell>
        </row>
        <row r="3411">
          <cell r="B3411">
            <v>41788</v>
          </cell>
          <cell r="C3411">
            <v>32</v>
          </cell>
          <cell r="D3411" t="str">
            <v>ON</v>
          </cell>
          <cell r="E3411" t="str">
            <v>Refinance External</v>
          </cell>
          <cell r="F3411" t="str">
            <v>ARM</v>
          </cell>
          <cell r="I3411">
            <v>31.98</v>
          </cell>
          <cell r="J3411">
            <v>23.99</v>
          </cell>
          <cell r="K3411" t="str">
            <v>Conv</v>
          </cell>
          <cell r="L3411">
            <v>0</v>
          </cell>
          <cell r="M3411" t="str">
            <v>Owner-Occupied</v>
          </cell>
          <cell r="N3411">
            <v>4</v>
          </cell>
          <cell r="O3411">
            <v>42563</v>
          </cell>
          <cell r="P3411" t="str">
            <v>Current</v>
          </cell>
        </row>
        <row r="3412">
          <cell r="B3412">
            <v>42314</v>
          </cell>
          <cell r="C3412">
            <v>14</v>
          </cell>
          <cell r="D3412" t="str">
            <v>BC</v>
          </cell>
          <cell r="E3412" t="str">
            <v>Purchase</v>
          </cell>
          <cell r="F3412" t="str">
            <v>ARM</v>
          </cell>
          <cell r="I3412">
            <v>29.64</v>
          </cell>
          <cell r="J3412">
            <v>29.52</v>
          </cell>
          <cell r="K3412" t="str">
            <v>Conv</v>
          </cell>
          <cell r="L3412">
            <v>607511.68000000005</v>
          </cell>
          <cell r="M3412" t="str">
            <v>Owner-Occupied</v>
          </cell>
          <cell r="N3412">
            <v>0</v>
          </cell>
          <cell r="O3412">
            <v>43831</v>
          </cell>
          <cell r="P3412" t="str">
            <v>Current</v>
          </cell>
        </row>
        <row r="3413">
          <cell r="B3413">
            <v>40438</v>
          </cell>
          <cell r="C3413">
            <v>76</v>
          </cell>
          <cell r="D3413" t="str">
            <v>ON</v>
          </cell>
          <cell r="E3413" t="str">
            <v>Purchase</v>
          </cell>
          <cell r="F3413" t="str">
            <v>ARM</v>
          </cell>
          <cell r="I3413">
            <v>16.989999999999998</v>
          </cell>
          <cell r="J3413">
            <v>32.17</v>
          </cell>
          <cell r="K3413" t="str">
            <v>Conv</v>
          </cell>
          <cell r="L3413">
            <v>199007.53</v>
          </cell>
          <cell r="M3413" t="str">
            <v>Rental</v>
          </cell>
          <cell r="N3413">
            <v>0</v>
          </cell>
          <cell r="O3413">
            <v>43831</v>
          </cell>
          <cell r="P3413" t="str">
            <v>Current</v>
          </cell>
        </row>
        <row r="3414">
          <cell r="B3414">
            <v>40774</v>
          </cell>
          <cell r="C3414">
            <v>65</v>
          </cell>
          <cell r="D3414" t="str">
            <v>ON</v>
          </cell>
          <cell r="E3414" t="str">
            <v>Purchase</v>
          </cell>
          <cell r="F3414" t="str">
            <v>Fixed</v>
          </cell>
          <cell r="I3414">
            <v>34.869999999999997</v>
          </cell>
          <cell r="J3414">
            <v>34.57</v>
          </cell>
          <cell r="K3414" t="str">
            <v>HiRatio</v>
          </cell>
          <cell r="L3414">
            <v>200447.7</v>
          </cell>
          <cell r="M3414" t="str">
            <v>Owner-Occupied</v>
          </cell>
          <cell r="N3414">
            <v>0</v>
          </cell>
          <cell r="O3414">
            <v>43831</v>
          </cell>
          <cell r="P3414" t="str">
            <v>Current</v>
          </cell>
        </row>
        <row r="3415">
          <cell r="B3415">
            <v>42599</v>
          </cell>
          <cell r="C3415">
            <v>5</v>
          </cell>
          <cell r="D3415" t="str">
            <v>ON</v>
          </cell>
          <cell r="E3415" t="str">
            <v>Purchase</v>
          </cell>
          <cell r="F3415" t="str">
            <v>Fixed</v>
          </cell>
          <cell r="I3415">
            <v>42.73</v>
          </cell>
          <cell r="J3415">
            <v>31.47</v>
          </cell>
          <cell r="K3415" t="str">
            <v>HiRatio</v>
          </cell>
          <cell r="L3415">
            <v>374431.19</v>
          </cell>
          <cell r="M3415" t="str">
            <v>Owner-Occupied</v>
          </cell>
          <cell r="N3415">
            <v>0</v>
          </cell>
          <cell r="O3415">
            <v>43831</v>
          </cell>
          <cell r="P3415" t="str">
            <v>Current</v>
          </cell>
        </row>
        <row r="3416">
          <cell r="B3416">
            <v>41898</v>
          </cell>
          <cell r="C3416">
            <v>28</v>
          </cell>
          <cell r="D3416" t="str">
            <v>ON</v>
          </cell>
          <cell r="E3416" t="str">
            <v>Purchase with Improvements</v>
          </cell>
          <cell r="F3416" t="str">
            <v>Fixed</v>
          </cell>
          <cell r="I3416">
            <v>42.59</v>
          </cell>
          <cell r="J3416">
            <v>38.75</v>
          </cell>
          <cell r="K3416" t="str">
            <v>HiRatio</v>
          </cell>
          <cell r="L3416">
            <v>0</v>
          </cell>
          <cell r="M3416" t="str">
            <v>Owner-Occupied</v>
          </cell>
          <cell r="N3416">
            <v>4</v>
          </cell>
          <cell r="O3416">
            <v>42464</v>
          </cell>
          <cell r="P3416" t="str">
            <v>Current</v>
          </cell>
        </row>
        <row r="3417">
          <cell r="B3417">
            <v>41946</v>
          </cell>
          <cell r="C3417">
            <v>26</v>
          </cell>
          <cell r="D3417" t="str">
            <v>ON</v>
          </cell>
          <cell r="E3417" t="str">
            <v>Refinance External</v>
          </cell>
          <cell r="F3417" t="str">
            <v>Fixed</v>
          </cell>
          <cell r="I3417">
            <v>38.549999999999997</v>
          </cell>
          <cell r="J3417">
            <v>18.260000000000002</v>
          </cell>
          <cell r="K3417" t="str">
            <v>Conv</v>
          </cell>
          <cell r="L3417">
            <v>271821.19</v>
          </cell>
          <cell r="M3417" t="str">
            <v>Owner-Occupied</v>
          </cell>
          <cell r="N3417">
            <v>0</v>
          </cell>
          <cell r="O3417">
            <v>43831</v>
          </cell>
          <cell r="P3417" t="str">
            <v>Current</v>
          </cell>
        </row>
        <row r="3418">
          <cell r="B3418">
            <v>40840</v>
          </cell>
          <cell r="C3418">
            <v>63</v>
          </cell>
          <cell r="D3418" t="str">
            <v>ON</v>
          </cell>
          <cell r="E3418" t="str">
            <v>Purchase</v>
          </cell>
          <cell r="F3418" t="str">
            <v>Fixed</v>
          </cell>
          <cell r="I3418">
            <v>30.78</v>
          </cell>
          <cell r="J3418">
            <v>21.77</v>
          </cell>
          <cell r="K3418" t="str">
            <v>HiRatio</v>
          </cell>
          <cell r="L3418">
            <v>0</v>
          </cell>
          <cell r="M3418" t="str">
            <v>Owner-Occupied</v>
          </cell>
          <cell r="N3418">
            <v>4</v>
          </cell>
          <cell r="O3418">
            <v>41869</v>
          </cell>
          <cell r="P3418" t="str">
            <v>Current</v>
          </cell>
        </row>
        <row r="3419">
          <cell r="B3419">
            <v>40518</v>
          </cell>
          <cell r="C3419">
            <v>73</v>
          </cell>
          <cell r="D3419" t="str">
            <v>AB</v>
          </cell>
          <cell r="E3419" t="str">
            <v>Purchase</v>
          </cell>
          <cell r="F3419" t="str">
            <v>Fixed</v>
          </cell>
          <cell r="I3419">
            <v>40.25</v>
          </cell>
          <cell r="J3419">
            <v>36.299999999999997</v>
          </cell>
          <cell r="K3419" t="str">
            <v>HiRatio</v>
          </cell>
          <cell r="L3419">
            <v>263259.34999999998</v>
          </cell>
          <cell r="M3419" t="str">
            <v>Owner-Occupied</v>
          </cell>
          <cell r="N3419">
            <v>0</v>
          </cell>
          <cell r="O3419">
            <v>43831</v>
          </cell>
          <cell r="P3419" t="str">
            <v>Current</v>
          </cell>
        </row>
        <row r="3420">
          <cell r="B3420">
            <v>42083</v>
          </cell>
          <cell r="C3420">
            <v>22</v>
          </cell>
          <cell r="D3420" t="str">
            <v>ON</v>
          </cell>
          <cell r="E3420" t="str">
            <v>Purchase</v>
          </cell>
          <cell r="F3420" t="str">
            <v>ARM</v>
          </cell>
          <cell r="I3420">
            <v>18.97</v>
          </cell>
          <cell r="J3420">
            <v>16.91</v>
          </cell>
          <cell r="K3420" t="str">
            <v>HiRatio</v>
          </cell>
          <cell r="L3420">
            <v>0</v>
          </cell>
          <cell r="M3420" t="str">
            <v>Owner-Occupied</v>
          </cell>
          <cell r="N3420">
            <v>4</v>
          </cell>
          <cell r="O3420">
            <v>42726</v>
          </cell>
          <cell r="P3420" t="str">
            <v>Current</v>
          </cell>
        </row>
        <row r="3421">
          <cell r="B3421">
            <v>41704</v>
          </cell>
          <cell r="C3421">
            <v>34</v>
          </cell>
          <cell r="D3421" t="str">
            <v>ON</v>
          </cell>
          <cell r="E3421" t="str">
            <v>Purchase</v>
          </cell>
          <cell r="F3421" t="str">
            <v>Fixed</v>
          </cell>
          <cell r="I3421">
            <v>25.28</v>
          </cell>
          <cell r="J3421">
            <v>20.75</v>
          </cell>
          <cell r="K3421" t="str">
            <v>Conv</v>
          </cell>
          <cell r="L3421">
            <v>281461.94</v>
          </cell>
          <cell r="M3421" t="str">
            <v>Owner-Occupied</v>
          </cell>
          <cell r="N3421">
            <v>0</v>
          </cell>
          <cell r="O3421">
            <v>43831</v>
          </cell>
          <cell r="P3421" t="str">
            <v>Current</v>
          </cell>
        </row>
        <row r="3422">
          <cell r="B3422">
            <v>40920</v>
          </cell>
          <cell r="C3422">
            <v>60</v>
          </cell>
          <cell r="D3422" t="str">
            <v>BC</v>
          </cell>
          <cell r="E3422" t="str">
            <v>Purchase</v>
          </cell>
          <cell r="F3422" t="str">
            <v>Fixed</v>
          </cell>
          <cell r="I3422">
            <v>38.869999999999997</v>
          </cell>
          <cell r="J3422">
            <v>22.95</v>
          </cell>
          <cell r="K3422" t="str">
            <v>Conv</v>
          </cell>
          <cell r="L3422">
            <v>0</v>
          </cell>
          <cell r="M3422" t="str">
            <v>Owner-Occupied</v>
          </cell>
          <cell r="N3422">
            <v>4</v>
          </cell>
          <cell r="O3422">
            <v>42753</v>
          </cell>
          <cell r="P3422" t="str">
            <v>Current</v>
          </cell>
        </row>
        <row r="3423">
          <cell r="B3423">
            <v>42073</v>
          </cell>
          <cell r="C3423">
            <v>22</v>
          </cell>
          <cell r="D3423" t="str">
            <v>AB</v>
          </cell>
          <cell r="E3423" t="str">
            <v>Transfer</v>
          </cell>
          <cell r="F3423" t="str">
            <v>ARM</v>
          </cell>
          <cell r="I3423">
            <v>19.18</v>
          </cell>
          <cell r="J3423">
            <v>9.83</v>
          </cell>
          <cell r="K3423" t="str">
            <v>Conv</v>
          </cell>
          <cell r="L3423">
            <v>144958.13</v>
          </cell>
          <cell r="M3423" t="str">
            <v>Owner-Occupied</v>
          </cell>
          <cell r="N3423">
            <v>0</v>
          </cell>
          <cell r="O3423">
            <v>43831</v>
          </cell>
          <cell r="P3423" t="str">
            <v>Current</v>
          </cell>
        </row>
        <row r="3424">
          <cell r="B3424">
            <v>40899</v>
          </cell>
          <cell r="C3424">
            <v>61</v>
          </cell>
          <cell r="D3424" t="str">
            <v>ON</v>
          </cell>
          <cell r="E3424" t="str">
            <v>Purchase with Improvements</v>
          </cell>
          <cell r="F3424" t="str">
            <v>Fixed</v>
          </cell>
          <cell r="I3424">
            <v>42.72</v>
          </cell>
          <cell r="J3424">
            <v>14.39</v>
          </cell>
          <cell r="K3424" t="str">
            <v>HiRatio</v>
          </cell>
          <cell r="L3424">
            <v>0</v>
          </cell>
          <cell r="M3424" t="str">
            <v>Owner-Occupied</v>
          </cell>
          <cell r="N3424">
            <v>4</v>
          </cell>
          <cell r="O3424">
            <v>41486</v>
          </cell>
          <cell r="P3424" t="str">
            <v>Current</v>
          </cell>
        </row>
        <row r="3425">
          <cell r="B3425">
            <v>40512</v>
          </cell>
          <cell r="C3425">
            <v>74</v>
          </cell>
          <cell r="D3425" t="str">
            <v>ON</v>
          </cell>
          <cell r="E3425" t="str">
            <v>Purchase</v>
          </cell>
          <cell r="F3425" t="str">
            <v>Fixed</v>
          </cell>
          <cell r="I3425">
            <v>24.21</v>
          </cell>
          <cell r="J3425">
            <v>25.18</v>
          </cell>
          <cell r="K3425" t="str">
            <v>Conv</v>
          </cell>
          <cell r="L3425">
            <v>0</v>
          </cell>
          <cell r="M3425" t="str">
            <v>Owner-Occupied</v>
          </cell>
          <cell r="N3425">
            <v>4</v>
          </cell>
          <cell r="O3425">
            <v>41395</v>
          </cell>
          <cell r="P3425" t="str">
            <v>Current</v>
          </cell>
        </row>
        <row r="3426">
          <cell r="B3426">
            <v>40359</v>
          </cell>
          <cell r="C3426">
            <v>79</v>
          </cell>
          <cell r="D3426" t="str">
            <v>ON</v>
          </cell>
          <cell r="E3426" t="str">
            <v>Purchase</v>
          </cell>
          <cell r="F3426" t="str">
            <v>ARM</v>
          </cell>
          <cell r="I3426">
            <v>33.79</v>
          </cell>
          <cell r="J3426">
            <v>33.619999999999997</v>
          </cell>
          <cell r="K3426" t="str">
            <v>HiRatio</v>
          </cell>
          <cell r="L3426">
            <v>113882.63</v>
          </cell>
          <cell r="M3426" t="str">
            <v>Owner-Occupied</v>
          </cell>
          <cell r="N3426">
            <v>0</v>
          </cell>
          <cell r="O3426">
            <v>43831</v>
          </cell>
          <cell r="P3426" t="str">
            <v>Current</v>
          </cell>
        </row>
        <row r="3427">
          <cell r="B3427">
            <v>41568</v>
          </cell>
          <cell r="C3427">
            <v>39</v>
          </cell>
          <cell r="D3427" t="str">
            <v>NB</v>
          </cell>
          <cell r="E3427" t="str">
            <v>Purchase</v>
          </cell>
          <cell r="F3427" t="str">
            <v>Fixed</v>
          </cell>
          <cell r="I3427">
            <v>34.270000000000003</v>
          </cell>
          <cell r="J3427">
            <v>34.24</v>
          </cell>
          <cell r="K3427" t="str">
            <v>HiRatio</v>
          </cell>
          <cell r="L3427">
            <v>88159.08</v>
          </cell>
          <cell r="M3427" t="str">
            <v>Owner-Occupied</v>
          </cell>
          <cell r="N3427">
            <v>0</v>
          </cell>
          <cell r="O3427">
            <v>43831</v>
          </cell>
          <cell r="P3427" t="str">
            <v>Current</v>
          </cell>
        </row>
        <row r="3428">
          <cell r="B3428">
            <v>41547</v>
          </cell>
          <cell r="C3428">
            <v>40</v>
          </cell>
          <cell r="D3428" t="str">
            <v>ON</v>
          </cell>
          <cell r="E3428" t="str">
            <v>Refinance External</v>
          </cell>
          <cell r="F3428" t="str">
            <v>Fixed</v>
          </cell>
          <cell r="I3428">
            <v>35.79</v>
          </cell>
          <cell r="J3428">
            <v>32.08</v>
          </cell>
          <cell r="K3428" t="str">
            <v>Conv</v>
          </cell>
          <cell r="L3428">
            <v>0</v>
          </cell>
          <cell r="M3428" t="str">
            <v>Owner-Occupied</v>
          </cell>
          <cell r="N3428">
            <v>4</v>
          </cell>
          <cell r="O3428">
            <v>42667</v>
          </cell>
          <cell r="P3428" t="str">
            <v>Current</v>
          </cell>
        </row>
        <row r="3429">
          <cell r="B3429">
            <v>41122</v>
          </cell>
          <cell r="C3429">
            <v>53</v>
          </cell>
          <cell r="D3429" t="str">
            <v>ON</v>
          </cell>
          <cell r="E3429" t="str">
            <v>Purchase</v>
          </cell>
          <cell r="F3429" t="str">
            <v>ARM</v>
          </cell>
          <cell r="I3429">
            <v>36.450000000000003</v>
          </cell>
          <cell r="J3429">
            <v>16.850000000000001</v>
          </cell>
          <cell r="K3429" t="str">
            <v>Conv</v>
          </cell>
          <cell r="L3429">
            <v>0</v>
          </cell>
          <cell r="M3429" t="str">
            <v>Owner-Occupied</v>
          </cell>
          <cell r="N3429">
            <v>4</v>
          </cell>
          <cell r="O3429">
            <v>41775</v>
          </cell>
          <cell r="P3429" t="str">
            <v>Current</v>
          </cell>
        </row>
        <row r="3430">
          <cell r="B3430">
            <v>41270</v>
          </cell>
          <cell r="C3430">
            <v>49</v>
          </cell>
          <cell r="D3430" t="str">
            <v>AB</v>
          </cell>
          <cell r="E3430" t="str">
            <v>Refinance External</v>
          </cell>
          <cell r="F3430" t="str">
            <v>Fixed</v>
          </cell>
          <cell r="I3430">
            <v>17.13</v>
          </cell>
          <cell r="J3430">
            <v>17.13</v>
          </cell>
          <cell r="K3430" t="str">
            <v>Conv</v>
          </cell>
          <cell r="L3430">
            <v>126169.03</v>
          </cell>
          <cell r="M3430" t="str">
            <v>Owner-Occupied</v>
          </cell>
          <cell r="N3430">
            <v>0</v>
          </cell>
          <cell r="O3430">
            <v>43831</v>
          </cell>
          <cell r="P3430" t="str">
            <v>Current</v>
          </cell>
        </row>
        <row r="3431">
          <cell r="B3431">
            <v>40855</v>
          </cell>
          <cell r="C3431">
            <v>62</v>
          </cell>
          <cell r="D3431" t="str">
            <v>BC</v>
          </cell>
          <cell r="E3431" t="str">
            <v>Refinance External</v>
          </cell>
          <cell r="F3431" t="str">
            <v>ARM</v>
          </cell>
          <cell r="I3431">
            <v>39.56</v>
          </cell>
          <cell r="J3431">
            <v>40.32</v>
          </cell>
          <cell r="K3431" t="str">
            <v>Conv</v>
          </cell>
          <cell r="L3431">
            <v>661376.29</v>
          </cell>
          <cell r="M3431" t="str">
            <v>Owner-Occupied</v>
          </cell>
          <cell r="N3431">
            <v>0</v>
          </cell>
          <cell r="O3431">
            <v>43831</v>
          </cell>
          <cell r="P3431" t="str">
            <v>Current</v>
          </cell>
        </row>
        <row r="3432">
          <cell r="B3432">
            <v>41576</v>
          </cell>
          <cell r="C3432">
            <v>39</v>
          </cell>
          <cell r="D3432" t="str">
            <v>BC</v>
          </cell>
          <cell r="E3432" t="str">
            <v>Purchase</v>
          </cell>
          <cell r="F3432" t="str">
            <v>Fixed</v>
          </cell>
          <cell r="I3432">
            <v>40</v>
          </cell>
          <cell r="J3432">
            <v>26.4</v>
          </cell>
          <cell r="K3432" t="str">
            <v>HiRatio</v>
          </cell>
          <cell r="L3432">
            <v>0</v>
          </cell>
          <cell r="M3432" t="str">
            <v>Owner-Occupied</v>
          </cell>
          <cell r="N3432">
            <v>4</v>
          </cell>
          <cell r="O3432">
            <v>42605</v>
          </cell>
          <cell r="P3432" t="str">
            <v>Current</v>
          </cell>
        </row>
        <row r="3433">
          <cell r="B3433">
            <v>42704</v>
          </cell>
          <cell r="C3433">
            <v>2</v>
          </cell>
          <cell r="D3433" t="str">
            <v>AB</v>
          </cell>
          <cell r="E3433" t="str">
            <v>Purchase</v>
          </cell>
          <cell r="F3433" t="str">
            <v>Fixed</v>
          </cell>
          <cell r="I3433">
            <v>41.33</v>
          </cell>
          <cell r="J3433">
            <v>31.54</v>
          </cell>
          <cell r="K3433" t="str">
            <v>HiRatio</v>
          </cell>
          <cell r="L3433">
            <v>264665.71000000002</v>
          </cell>
          <cell r="M3433" t="str">
            <v>Owner-Occupied</v>
          </cell>
          <cell r="N3433">
            <v>0</v>
          </cell>
          <cell r="O3433">
            <v>43831</v>
          </cell>
          <cell r="P3433" t="str">
            <v>Current</v>
          </cell>
        </row>
        <row r="3434">
          <cell r="B3434">
            <v>40871</v>
          </cell>
          <cell r="C3434">
            <v>62</v>
          </cell>
          <cell r="D3434" t="str">
            <v>ON</v>
          </cell>
          <cell r="E3434" t="str">
            <v>Purchase</v>
          </cell>
          <cell r="F3434" t="str">
            <v>Fixed</v>
          </cell>
          <cell r="I3434">
            <v>25.23</v>
          </cell>
          <cell r="J3434">
            <v>23.62</v>
          </cell>
          <cell r="K3434" t="str">
            <v>HiRatio</v>
          </cell>
          <cell r="L3434">
            <v>214882.29</v>
          </cell>
          <cell r="M3434" t="str">
            <v>Owner-Occupied</v>
          </cell>
          <cell r="N3434">
            <v>0</v>
          </cell>
          <cell r="O3434">
            <v>43831</v>
          </cell>
          <cell r="P3434" t="str">
            <v>Current</v>
          </cell>
        </row>
        <row r="3435">
          <cell r="B3435">
            <v>42100</v>
          </cell>
          <cell r="C3435">
            <v>21</v>
          </cell>
          <cell r="D3435" t="str">
            <v>BC</v>
          </cell>
          <cell r="E3435" t="str">
            <v>Purchase</v>
          </cell>
          <cell r="F3435" t="str">
            <v>Fixed</v>
          </cell>
          <cell r="I3435">
            <v>35.950000000000003</v>
          </cell>
          <cell r="J3435">
            <v>30.82</v>
          </cell>
          <cell r="K3435" t="str">
            <v>HiRatio</v>
          </cell>
          <cell r="L3435">
            <v>111678.46</v>
          </cell>
          <cell r="M3435" t="str">
            <v>Owner-Occupied</v>
          </cell>
          <cell r="N3435">
            <v>0</v>
          </cell>
          <cell r="O3435">
            <v>43831</v>
          </cell>
          <cell r="P3435" t="str">
            <v>Current</v>
          </cell>
        </row>
        <row r="3436">
          <cell r="B3436">
            <v>42555</v>
          </cell>
          <cell r="C3436">
            <v>6</v>
          </cell>
          <cell r="D3436" t="str">
            <v>ON</v>
          </cell>
          <cell r="E3436" t="str">
            <v>Refinance External</v>
          </cell>
          <cell r="F3436" t="str">
            <v>ARM</v>
          </cell>
          <cell r="I3436">
            <v>20.99</v>
          </cell>
          <cell r="J3436">
            <v>20.99</v>
          </cell>
          <cell r="K3436" t="str">
            <v>Conv</v>
          </cell>
          <cell r="L3436">
            <v>343849.98</v>
          </cell>
          <cell r="M3436" t="str">
            <v>Owner-Occupied</v>
          </cell>
          <cell r="N3436">
            <v>0</v>
          </cell>
          <cell r="O3436">
            <v>43831</v>
          </cell>
          <cell r="P3436" t="str">
            <v>Current</v>
          </cell>
        </row>
        <row r="3437">
          <cell r="B3437">
            <v>40815</v>
          </cell>
          <cell r="C3437">
            <v>64</v>
          </cell>
          <cell r="D3437" t="str">
            <v>ON</v>
          </cell>
          <cell r="E3437" t="str">
            <v>Purchase</v>
          </cell>
          <cell r="F3437" t="str">
            <v>ARM</v>
          </cell>
          <cell r="I3437">
            <v>30.44</v>
          </cell>
          <cell r="J3437">
            <v>29.64</v>
          </cell>
          <cell r="K3437" t="str">
            <v>HiRatio</v>
          </cell>
          <cell r="L3437">
            <v>150096.54999999999</v>
          </cell>
          <cell r="M3437" t="str">
            <v>Owner-Occupied</v>
          </cell>
          <cell r="N3437">
            <v>0</v>
          </cell>
          <cell r="O3437">
            <v>43831</v>
          </cell>
          <cell r="P3437" t="str">
            <v>Current</v>
          </cell>
        </row>
        <row r="3438">
          <cell r="B3438">
            <v>41782</v>
          </cell>
          <cell r="C3438">
            <v>32</v>
          </cell>
          <cell r="D3438" t="str">
            <v>ON</v>
          </cell>
          <cell r="E3438" t="str">
            <v>Purchase</v>
          </cell>
          <cell r="F3438" t="str">
            <v>ARM</v>
          </cell>
          <cell r="I3438">
            <v>34.26</v>
          </cell>
          <cell r="J3438">
            <v>31.2</v>
          </cell>
          <cell r="K3438" t="str">
            <v>HiRatio</v>
          </cell>
          <cell r="L3438">
            <v>0</v>
          </cell>
          <cell r="M3438" t="str">
            <v>Owner-Occupied</v>
          </cell>
          <cell r="N3438">
            <v>4</v>
          </cell>
          <cell r="O3438">
            <v>42723</v>
          </cell>
          <cell r="P3438" t="str">
            <v>Current</v>
          </cell>
        </row>
        <row r="3439">
          <cell r="B3439">
            <v>40497</v>
          </cell>
          <cell r="C3439">
            <v>74</v>
          </cell>
          <cell r="D3439" t="str">
            <v>NL</v>
          </cell>
          <cell r="E3439" t="str">
            <v>Purchase</v>
          </cell>
          <cell r="F3439" t="str">
            <v>Fixed</v>
          </cell>
          <cell r="I3439">
            <v>39.409999999999997</v>
          </cell>
          <cell r="J3439">
            <v>27.39</v>
          </cell>
          <cell r="K3439" t="str">
            <v>HiRatio</v>
          </cell>
          <cell r="L3439">
            <v>0</v>
          </cell>
          <cell r="M3439" t="str">
            <v>Owner-Occupied</v>
          </cell>
          <cell r="N3439">
            <v>4</v>
          </cell>
          <cell r="O3439">
            <v>42355</v>
          </cell>
          <cell r="P3439" t="str">
            <v>Current</v>
          </cell>
        </row>
        <row r="3440">
          <cell r="B3440">
            <v>41059</v>
          </cell>
          <cell r="C3440">
            <v>56</v>
          </cell>
          <cell r="D3440" t="str">
            <v>ON</v>
          </cell>
          <cell r="E3440" t="str">
            <v>Refinance External</v>
          </cell>
          <cell r="F3440" t="str">
            <v>Fixed</v>
          </cell>
          <cell r="I3440">
            <v>22.02</v>
          </cell>
          <cell r="J3440">
            <v>22.02</v>
          </cell>
          <cell r="K3440" t="str">
            <v>Conv</v>
          </cell>
          <cell r="L3440">
            <v>108105.99</v>
          </cell>
          <cell r="M3440" t="str">
            <v>Owner-Occupied</v>
          </cell>
          <cell r="N3440">
            <v>0</v>
          </cell>
          <cell r="O3440">
            <v>41018</v>
          </cell>
          <cell r="P3440" t="str">
            <v>Current</v>
          </cell>
        </row>
        <row r="3441">
          <cell r="B3441">
            <v>41057</v>
          </cell>
          <cell r="C3441">
            <v>56</v>
          </cell>
          <cell r="D3441" t="str">
            <v>ON</v>
          </cell>
          <cell r="E3441" t="str">
            <v>Purchase</v>
          </cell>
          <cell r="F3441" t="str">
            <v>ARM</v>
          </cell>
          <cell r="I3441">
            <v>40.33</v>
          </cell>
          <cell r="J3441">
            <v>40.33</v>
          </cell>
          <cell r="K3441" t="str">
            <v>Conv</v>
          </cell>
          <cell r="L3441">
            <v>0</v>
          </cell>
          <cell r="M3441" t="str">
            <v>Owner-Occupied</v>
          </cell>
          <cell r="N3441">
            <v>4</v>
          </cell>
          <cell r="O3441">
            <v>42487</v>
          </cell>
          <cell r="P3441" t="str">
            <v>Current</v>
          </cell>
        </row>
        <row r="3442">
          <cell r="B3442">
            <v>40480</v>
          </cell>
          <cell r="C3442">
            <v>75</v>
          </cell>
          <cell r="D3442" t="str">
            <v>AB</v>
          </cell>
          <cell r="E3442" t="str">
            <v>ETO External</v>
          </cell>
          <cell r="F3442" t="str">
            <v>Fixed</v>
          </cell>
          <cell r="I3442">
            <v>34.19</v>
          </cell>
          <cell r="J3442">
            <v>33.4</v>
          </cell>
          <cell r="K3442" t="str">
            <v>Conv</v>
          </cell>
          <cell r="L3442">
            <v>0</v>
          </cell>
          <cell r="M3442" t="str">
            <v>Owner-Occupied</v>
          </cell>
          <cell r="N3442">
            <v>4</v>
          </cell>
          <cell r="O3442">
            <v>40662</v>
          </cell>
          <cell r="P3442" t="str">
            <v>Current</v>
          </cell>
        </row>
        <row r="3443">
          <cell r="B3443">
            <v>42123</v>
          </cell>
          <cell r="C3443">
            <v>21</v>
          </cell>
          <cell r="D3443" t="str">
            <v>BC</v>
          </cell>
          <cell r="E3443" t="str">
            <v>Purchase</v>
          </cell>
          <cell r="F3443" t="str">
            <v>ARM</v>
          </cell>
          <cell r="I3443">
            <v>13.85</v>
          </cell>
          <cell r="J3443">
            <v>12.62</v>
          </cell>
          <cell r="K3443" t="str">
            <v>Conv</v>
          </cell>
          <cell r="L3443">
            <v>112617.27</v>
          </cell>
          <cell r="M3443" t="str">
            <v>Owner-Occupied</v>
          </cell>
          <cell r="N3443">
            <v>0</v>
          </cell>
          <cell r="O3443">
            <v>43831</v>
          </cell>
          <cell r="P3443" t="str">
            <v>Current</v>
          </cell>
        </row>
        <row r="3444">
          <cell r="B3444">
            <v>42648</v>
          </cell>
          <cell r="C3444">
            <v>3</v>
          </cell>
          <cell r="D3444" t="str">
            <v>AB</v>
          </cell>
          <cell r="E3444" t="str">
            <v>Refinance External</v>
          </cell>
          <cell r="F3444" t="str">
            <v>Fixed</v>
          </cell>
          <cell r="I3444">
            <v>39.479999999999997</v>
          </cell>
          <cell r="J3444">
            <v>30.23</v>
          </cell>
          <cell r="K3444" t="str">
            <v>Conv</v>
          </cell>
          <cell r="L3444">
            <v>0</v>
          </cell>
          <cell r="M3444" t="str">
            <v>Owner-Occupied</v>
          </cell>
          <cell r="N3444">
            <v>4</v>
          </cell>
          <cell r="O3444">
            <v>42718</v>
          </cell>
          <cell r="P3444" t="str">
            <v>Current</v>
          </cell>
        </row>
        <row r="3445">
          <cell r="B3445">
            <v>40529</v>
          </cell>
          <cell r="C3445">
            <v>73</v>
          </cell>
          <cell r="D3445" t="str">
            <v>ON</v>
          </cell>
          <cell r="E3445" t="str">
            <v>Refinance External</v>
          </cell>
          <cell r="F3445" t="str">
            <v>Fixed</v>
          </cell>
          <cell r="I3445">
            <v>41.69</v>
          </cell>
          <cell r="J3445">
            <v>41.65</v>
          </cell>
          <cell r="K3445" t="str">
            <v>HiRatio</v>
          </cell>
          <cell r="L3445">
            <v>260322.53</v>
          </cell>
          <cell r="M3445" t="str">
            <v>Owner-Occupied</v>
          </cell>
          <cell r="N3445">
            <v>0</v>
          </cell>
          <cell r="O3445">
            <v>43831</v>
          </cell>
          <cell r="P3445" t="str">
            <v>Current</v>
          </cell>
        </row>
        <row r="3446">
          <cell r="B3446">
            <v>40344</v>
          </cell>
          <cell r="C3446">
            <v>79</v>
          </cell>
          <cell r="D3446" t="str">
            <v>ON</v>
          </cell>
          <cell r="E3446" t="str">
            <v>Purchase</v>
          </cell>
          <cell r="F3446" t="str">
            <v>ARM</v>
          </cell>
          <cell r="I3446">
            <v>36.32</v>
          </cell>
          <cell r="J3446">
            <v>14.47</v>
          </cell>
          <cell r="K3446" t="str">
            <v>HiRatio</v>
          </cell>
          <cell r="L3446">
            <v>0</v>
          </cell>
          <cell r="M3446" t="str">
            <v>Owner-Occupied</v>
          </cell>
          <cell r="N3446">
            <v>4</v>
          </cell>
          <cell r="O3446">
            <v>41247</v>
          </cell>
          <cell r="P3446" t="str">
            <v>Current</v>
          </cell>
        </row>
        <row r="3447">
          <cell r="B3447">
            <v>41662</v>
          </cell>
          <cell r="C3447">
            <v>36</v>
          </cell>
          <cell r="D3447" t="str">
            <v>ON</v>
          </cell>
          <cell r="E3447" t="str">
            <v>Refinance External</v>
          </cell>
          <cell r="F3447" t="str">
            <v>Fixed</v>
          </cell>
          <cell r="I3447">
            <v>43.94</v>
          </cell>
          <cell r="J3447">
            <v>19.059999999999999</v>
          </cell>
          <cell r="K3447" t="str">
            <v>Conv</v>
          </cell>
          <cell r="L3447">
            <v>189092.03</v>
          </cell>
          <cell r="M3447" t="str">
            <v>Owner-Occupied</v>
          </cell>
          <cell r="N3447">
            <v>0</v>
          </cell>
          <cell r="O3447">
            <v>43831</v>
          </cell>
          <cell r="P3447" t="str">
            <v>Current</v>
          </cell>
        </row>
        <row r="3448">
          <cell r="B3448">
            <v>41848</v>
          </cell>
          <cell r="C3448">
            <v>30</v>
          </cell>
          <cell r="D3448" t="str">
            <v>ON</v>
          </cell>
          <cell r="E3448" t="str">
            <v>Refinance External</v>
          </cell>
          <cell r="F3448" t="str">
            <v>Fixed</v>
          </cell>
          <cell r="I3448">
            <v>28.75</v>
          </cell>
          <cell r="J3448">
            <v>28.75</v>
          </cell>
          <cell r="K3448" t="str">
            <v>Conv</v>
          </cell>
          <cell r="L3448">
            <v>168401.61</v>
          </cell>
          <cell r="M3448" t="str">
            <v>Owner-Occupied</v>
          </cell>
          <cell r="N3448">
            <v>0</v>
          </cell>
          <cell r="O3448">
            <v>43831</v>
          </cell>
          <cell r="P3448" t="str">
            <v>Current</v>
          </cell>
        </row>
        <row r="3449">
          <cell r="B3449">
            <v>40422</v>
          </cell>
          <cell r="C3449">
            <v>76</v>
          </cell>
          <cell r="D3449" t="str">
            <v>ON</v>
          </cell>
          <cell r="E3449" t="str">
            <v>Refinance External</v>
          </cell>
          <cell r="F3449" t="str">
            <v>ARM</v>
          </cell>
          <cell r="I3449">
            <v>41.17</v>
          </cell>
          <cell r="J3449">
            <v>17.77</v>
          </cell>
          <cell r="K3449" t="str">
            <v>Conv</v>
          </cell>
          <cell r="L3449">
            <v>0</v>
          </cell>
          <cell r="M3449" t="str">
            <v>Second Home</v>
          </cell>
          <cell r="N3449">
            <v>4</v>
          </cell>
          <cell r="O3449">
            <v>40870</v>
          </cell>
          <cell r="P3449" t="str">
            <v>Current</v>
          </cell>
        </row>
        <row r="3450">
          <cell r="B3450">
            <v>40955</v>
          </cell>
          <cell r="C3450">
            <v>59</v>
          </cell>
          <cell r="D3450" t="str">
            <v>ON</v>
          </cell>
          <cell r="E3450" t="str">
            <v>Refinance External</v>
          </cell>
          <cell r="F3450" t="str">
            <v>Fixed</v>
          </cell>
          <cell r="I3450">
            <v>34.700000000000003</v>
          </cell>
          <cell r="J3450">
            <v>21.02</v>
          </cell>
          <cell r="K3450" t="str">
            <v>Conv</v>
          </cell>
          <cell r="L3450">
            <v>0</v>
          </cell>
          <cell r="M3450" t="str">
            <v>Owner-Occupied</v>
          </cell>
          <cell r="N3450">
            <v>4</v>
          </cell>
          <cell r="O3450">
            <v>42542</v>
          </cell>
          <cell r="P3450" t="str">
            <v>Current</v>
          </cell>
        </row>
        <row r="3451">
          <cell r="B3451">
            <v>41151</v>
          </cell>
          <cell r="C3451">
            <v>53</v>
          </cell>
          <cell r="D3451" t="str">
            <v>ON</v>
          </cell>
          <cell r="E3451" t="str">
            <v>Purchase</v>
          </cell>
          <cell r="F3451" t="str">
            <v>Fixed</v>
          </cell>
          <cell r="I3451">
            <v>21.12</v>
          </cell>
          <cell r="J3451">
            <v>20.97</v>
          </cell>
          <cell r="K3451" t="str">
            <v>Conv</v>
          </cell>
          <cell r="L3451">
            <v>185343.16</v>
          </cell>
          <cell r="M3451" t="str">
            <v>Owner-Occupied</v>
          </cell>
          <cell r="N3451">
            <v>0</v>
          </cell>
          <cell r="O3451">
            <v>43831</v>
          </cell>
          <cell r="P3451" t="str">
            <v>Current</v>
          </cell>
        </row>
        <row r="3452">
          <cell r="B3452">
            <v>40315</v>
          </cell>
          <cell r="C3452">
            <v>80</v>
          </cell>
          <cell r="D3452" t="str">
            <v>ON</v>
          </cell>
          <cell r="E3452" t="str">
            <v>Refinance External</v>
          </cell>
          <cell r="F3452" t="str">
            <v>ARM</v>
          </cell>
          <cell r="I3452">
            <v>29.36</v>
          </cell>
          <cell r="J3452">
            <v>16.670000000000002</v>
          </cell>
          <cell r="K3452" t="str">
            <v>HiRatio</v>
          </cell>
          <cell r="L3452">
            <v>0</v>
          </cell>
          <cell r="M3452" t="str">
            <v>Owner-Occupied</v>
          </cell>
          <cell r="N3452">
            <v>4</v>
          </cell>
          <cell r="O3452">
            <v>41145</v>
          </cell>
          <cell r="P3452" t="str">
            <v>Current</v>
          </cell>
        </row>
        <row r="3453">
          <cell r="B3453">
            <v>41890</v>
          </cell>
          <cell r="C3453">
            <v>28</v>
          </cell>
          <cell r="D3453" t="str">
            <v>ON</v>
          </cell>
          <cell r="E3453" t="str">
            <v>Purchase</v>
          </cell>
          <cell r="F3453" t="str">
            <v>Fixed</v>
          </cell>
          <cell r="I3453">
            <v>35.68</v>
          </cell>
          <cell r="J3453">
            <v>23.05</v>
          </cell>
          <cell r="K3453" t="str">
            <v>HiRatio</v>
          </cell>
          <cell r="L3453">
            <v>157424.73000000001</v>
          </cell>
          <cell r="M3453" t="str">
            <v>Owner-Occupied</v>
          </cell>
          <cell r="N3453">
            <v>0</v>
          </cell>
          <cell r="O3453">
            <v>43831</v>
          </cell>
          <cell r="P3453" t="str">
            <v>Current</v>
          </cell>
        </row>
        <row r="3454">
          <cell r="B3454">
            <v>42191</v>
          </cell>
          <cell r="C3454">
            <v>18</v>
          </cell>
          <cell r="D3454" t="str">
            <v>ON</v>
          </cell>
          <cell r="E3454" t="str">
            <v>Purchase</v>
          </cell>
          <cell r="F3454" t="str">
            <v>Fixed</v>
          </cell>
          <cell r="I3454">
            <v>38.56</v>
          </cell>
          <cell r="J3454">
            <v>38.56</v>
          </cell>
          <cell r="K3454" t="str">
            <v>Conv</v>
          </cell>
          <cell r="L3454">
            <v>185951.06</v>
          </cell>
          <cell r="M3454" t="str">
            <v>Owner-Occupied</v>
          </cell>
          <cell r="N3454">
            <v>0</v>
          </cell>
          <cell r="O3454">
            <v>43831</v>
          </cell>
          <cell r="P3454" t="str">
            <v>Current</v>
          </cell>
        </row>
        <row r="3455">
          <cell r="B3455">
            <v>41593</v>
          </cell>
          <cell r="C3455">
            <v>38</v>
          </cell>
          <cell r="D3455" t="str">
            <v>AB</v>
          </cell>
          <cell r="E3455" t="str">
            <v>Purchase</v>
          </cell>
          <cell r="F3455" t="str">
            <v>Fixed</v>
          </cell>
          <cell r="I3455">
            <v>38.64</v>
          </cell>
          <cell r="J3455">
            <v>14.3</v>
          </cell>
          <cell r="K3455" t="str">
            <v>HiRatio</v>
          </cell>
          <cell r="L3455">
            <v>0</v>
          </cell>
          <cell r="M3455" t="str">
            <v>Owner-Occupied</v>
          </cell>
          <cell r="N3455">
            <v>4</v>
          </cell>
          <cell r="O3455">
            <v>42068</v>
          </cell>
          <cell r="P3455" t="str">
            <v>Current</v>
          </cell>
        </row>
        <row r="3456">
          <cell r="B3456">
            <v>40403</v>
          </cell>
          <cell r="C3456">
            <v>77</v>
          </cell>
          <cell r="D3456" t="str">
            <v>ON</v>
          </cell>
          <cell r="E3456" t="str">
            <v>Refinance External</v>
          </cell>
          <cell r="F3456" t="str">
            <v>Fixed</v>
          </cell>
          <cell r="I3456">
            <v>27.53</v>
          </cell>
          <cell r="J3456">
            <v>27.53</v>
          </cell>
          <cell r="K3456" t="str">
            <v>HiRatio</v>
          </cell>
          <cell r="L3456">
            <v>107003.52</v>
          </cell>
          <cell r="M3456" t="str">
            <v>Owner-Occupied</v>
          </cell>
          <cell r="N3456">
            <v>0</v>
          </cell>
          <cell r="O3456">
            <v>43831</v>
          </cell>
          <cell r="P3456" t="str">
            <v>Current</v>
          </cell>
        </row>
        <row r="3457">
          <cell r="B3457">
            <v>42153</v>
          </cell>
          <cell r="C3457">
            <v>20</v>
          </cell>
          <cell r="D3457" t="str">
            <v>ON</v>
          </cell>
          <cell r="E3457" t="str">
            <v>Transfer</v>
          </cell>
          <cell r="F3457" t="str">
            <v>ARM</v>
          </cell>
          <cell r="I3457">
            <v>19.309999999999999</v>
          </cell>
          <cell r="J3457">
            <v>18.52</v>
          </cell>
          <cell r="K3457" t="str">
            <v>Conv</v>
          </cell>
          <cell r="L3457">
            <v>223515.51</v>
          </cell>
          <cell r="M3457" t="str">
            <v>Owner-Occupied</v>
          </cell>
          <cell r="N3457">
            <v>0</v>
          </cell>
          <cell r="O3457">
            <v>43831</v>
          </cell>
          <cell r="P3457" t="str">
            <v>Current</v>
          </cell>
        </row>
        <row r="3458">
          <cell r="B3458">
            <v>41131</v>
          </cell>
          <cell r="C3458">
            <v>53</v>
          </cell>
          <cell r="D3458" t="str">
            <v>AB</v>
          </cell>
          <cell r="E3458" t="str">
            <v>Purchase</v>
          </cell>
          <cell r="F3458" t="str">
            <v>Fixed</v>
          </cell>
          <cell r="I3458">
            <v>29.61</v>
          </cell>
          <cell r="J3458">
            <v>26.38</v>
          </cell>
          <cell r="K3458" t="str">
            <v>HiRatio</v>
          </cell>
          <cell r="L3458">
            <v>0</v>
          </cell>
          <cell r="M3458" t="str">
            <v>Owner-Occupied</v>
          </cell>
          <cell r="N3458">
            <v>4</v>
          </cell>
          <cell r="O3458">
            <v>42625</v>
          </cell>
          <cell r="P3458" t="str">
            <v>Current</v>
          </cell>
        </row>
        <row r="3459">
          <cell r="B3459">
            <v>42223</v>
          </cell>
          <cell r="C3459">
            <v>17</v>
          </cell>
          <cell r="D3459" t="str">
            <v>ON</v>
          </cell>
          <cell r="E3459" t="str">
            <v>Purchase</v>
          </cell>
          <cell r="F3459" t="str">
            <v>Fixed</v>
          </cell>
          <cell r="I3459">
            <v>36.21</v>
          </cell>
          <cell r="J3459">
            <v>28.09</v>
          </cell>
          <cell r="K3459" t="str">
            <v>HiRatio</v>
          </cell>
          <cell r="L3459">
            <v>233725.64</v>
          </cell>
          <cell r="M3459" t="str">
            <v>Owner-Occupied</v>
          </cell>
          <cell r="N3459">
            <v>0</v>
          </cell>
          <cell r="O3459">
            <v>43831</v>
          </cell>
          <cell r="P3459" t="str">
            <v>Current</v>
          </cell>
        </row>
        <row r="3460">
          <cell r="B3460">
            <v>41164</v>
          </cell>
          <cell r="C3460">
            <v>52</v>
          </cell>
          <cell r="D3460" t="str">
            <v>BC</v>
          </cell>
          <cell r="E3460" t="str">
            <v>Refinance External</v>
          </cell>
          <cell r="F3460" t="str">
            <v>Fixed</v>
          </cell>
          <cell r="I3460">
            <v>34.840000000000003</v>
          </cell>
          <cell r="J3460">
            <v>29.71</v>
          </cell>
          <cell r="K3460" t="str">
            <v>Conv</v>
          </cell>
          <cell r="L3460">
            <v>308347.24</v>
          </cell>
          <cell r="M3460" t="str">
            <v>Owner-Occupied</v>
          </cell>
          <cell r="N3460">
            <v>0</v>
          </cell>
          <cell r="O3460">
            <v>43831</v>
          </cell>
          <cell r="P3460" t="str">
            <v>Current</v>
          </cell>
        </row>
        <row r="3461">
          <cell r="B3461">
            <v>41547</v>
          </cell>
          <cell r="C3461">
            <v>40</v>
          </cell>
          <cell r="D3461" t="str">
            <v>ON</v>
          </cell>
          <cell r="E3461" t="str">
            <v>Purchase</v>
          </cell>
          <cell r="F3461" t="str">
            <v>Fixed</v>
          </cell>
          <cell r="I3461">
            <v>41.68</v>
          </cell>
          <cell r="J3461">
            <v>31.66</v>
          </cell>
          <cell r="K3461" t="str">
            <v>Conv</v>
          </cell>
          <cell r="L3461">
            <v>367920.62</v>
          </cell>
          <cell r="M3461" t="str">
            <v>Owner-Occupied</v>
          </cell>
          <cell r="N3461">
            <v>0</v>
          </cell>
          <cell r="O3461">
            <v>43831</v>
          </cell>
          <cell r="P3461" t="str">
            <v>Current</v>
          </cell>
        </row>
        <row r="3462">
          <cell r="B3462">
            <v>40876</v>
          </cell>
          <cell r="C3462">
            <v>62</v>
          </cell>
          <cell r="D3462" t="str">
            <v>BC</v>
          </cell>
          <cell r="E3462" t="str">
            <v>Purchase</v>
          </cell>
          <cell r="F3462" t="str">
            <v>Fixed</v>
          </cell>
          <cell r="I3462">
            <v>32.619999999999997</v>
          </cell>
          <cell r="J3462">
            <v>32.07</v>
          </cell>
          <cell r="K3462" t="str">
            <v>Conv</v>
          </cell>
          <cell r="L3462">
            <v>0</v>
          </cell>
          <cell r="M3462" t="str">
            <v>Owner-Occupied</v>
          </cell>
          <cell r="N3462">
            <v>4</v>
          </cell>
          <cell r="O3462">
            <v>42110</v>
          </cell>
          <cell r="P3462" t="str">
            <v>Current</v>
          </cell>
        </row>
        <row r="3463">
          <cell r="B3463">
            <v>41920</v>
          </cell>
          <cell r="C3463">
            <v>27</v>
          </cell>
          <cell r="D3463" t="str">
            <v>ON</v>
          </cell>
          <cell r="E3463" t="str">
            <v>Purchase</v>
          </cell>
          <cell r="F3463" t="str">
            <v>ARM</v>
          </cell>
          <cell r="I3463">
            <v>37.54</v>
          </cell>
          <cell r="J3463">
            <v>25.02</v>
          </cell>
          <cell r="K3463" t="str">
            <v>HiRatio</v>
          </cell>
          <cell r="L3463">
            <v>0</v>
          </cell>
          <cell r="M3463" t="str">
            <v>Owner-Occupied</v>
          </cell>
          <cell r="N3463">
            <v>4</v>
          </cell>
          <cell r="O3463">
            <v>42657</v>
          </cell>
          <cell r="P3463" t="str">
            <v>Current</v>
          </cell>
        </row>
        <row r="3464">
          <cell r="B3464">
            <v>41828</v>
          </cell>
          <cell r="C3464">
            <v>30</v>
          </cell>
          <cell r="D3464" t="str">
            <v>AB</v>
          </cell>
          <cell r="E3464" t="str">
            <v>Purchase</v>
          </cell>
          <cell r="F3464" t="str">
            <v>Fixed</v>
          </cell>
          <cell r="I3464">
            <v>43.32</v>
          </cell>
          <cell r="J3464">
            <v>38.619999999999997</v>
          </cell>
          <cell r="K3464" t="str">
            <v>HiRatio</v>
          </cell>
          <cell r="L3464">
            <v>280587.49</v>
          </cell>
          <cell r="M3464" t="str">
            <v>Owner-Occupied</v>
          </cell>
          <cell r="N3464">
            <v>0</v>
          </cell>
          <cell r="O3464">
            <v>43831</v>
          </cell>
          <cell r="P3464" t="str">
            <v>Current</v>
          </cell>
        </row>
        <row r="3465">
          <cell r="B3465">
            <v>41928</v>
          </cell>
          <cell r="C3465">
            <v>27</v>
          </cell>
          <cell r="D3465" t="str">
            <v>MB</v>
          </cell>
          <cell r="E3465" t="str">
            <v>Purchase</v>
          </cell>
          <cell r="F3465" t="str">
            <v>Fixed</v>
          </cell>
          <cell r="I3465">
            <v>37.159999999999997</v>
          </cell>
          <cell r="J3465">
            <v>30.35</v>
          </cell>
          <cell r="K3465" t="str">
            <v>HiRatio</v>
          </cell>
          <cell r="L3465">
            <v>261312.54</v>
          </cell>
          <cell r="M3465" t="str">
            <v>Owner-Occupied</v>
          </cell>
          <cell r="N3465">
            <v>0</v>
          </cell>
          <cell r="O3465">
            <v>43831</v>
          </cell>
          <cell r="P3465" t="str">
            <v>Current</v>
          </cell>
        </row>
        <row r="3466">
          <cell r="B3466">
            <v>40714</v>
          </cell>
          <cell r="C3466">
            <v>67</v>
          </cell>
          <cell r="D3466" t="str">
            <v>ON</v>
          </cell>
          <cell r="E3466" t="str">
            <v>Purchase</v>
          </cell>
          <cell r="F3466" t="str">
            <v>Fixed</v>
          </cell>
          <cell r="I3466">
            <v>39</v>
          </cell>
          <cell r="J3466">
            <v>28.99</v>
          </cell>
          <cell r="K3466" t="str">
            <v>Conv</v>
          </cell>
          <cell r="L3466">
            <v>0</v>
          </cell>
          <cell r="M3466" t="str">
            <v>Owner-Occupied</v>
          </cell>
          <cell r="N3466">
            <v>4</v>
          </cell>
          <cell r="O3466">
            <v>41836</v>
          </cell>
          <cell r="P3466" t="str">
            <v>Current</v>
          </cell>
        </row>
        <row r="3467">
          <cell r="B3467">
            <v>42438</v>
          </cell>
          <cell r="C3467">
            <v>10</v>
          </cell>
          <cell r="D3467" t="str">
            <v>ON</v>
          </cell>
          <cell r="E3467" t="str">
            <v>Purchase</v>
          </cell>
          <cell r="F3467" t="str">
            <v>Fixed</v>
          </cell>
          <cell r="I3467">
            <v>34.51</v>
          </cell>
          <cell r="J3467">
            <v>27.88</v>
          </cell>
          <cell r="K3467" t="str">
            <v>Conv</v>
          </cell>
          <cell r="L3467">
            <v>1140077.33</v>
          </cell>
          <cell r="M3467" t="str">
            <v>Owner-Occupied</v>
          </cell>
          <cell r="N3467">
            <v>0</v>
          </cell>
          <cell r="O3467">
            <v>43831</v>
          </cell>
          <cell r="P3467" t="str">
            <v>Current</v>
          </cell>
        </row>
        <row r="3468">
          <cell r="B3468">
            <v>42109</v>
          </cell>
          <cell r="C3468">
            <v>21</v>
          </cell>
          <cell r="D3468" t="str">
            <v>BC</v>
          </cell>
          <cell r="E3468" t="str">
            <v>Purchase</v>
          </cell>
          <cell r="F3468" t="str">
            <v>Fixed</v>
          </cell>
          <cell r="I3468">
            <v>26.52</v>
          </cell>
          <cell r="J3468">
            <v>21.25</v>
          </cell>
          <cell r="K3468" t="str">
            <v>Conv</v>
          </cell>
          <cell r="L3468">
            <v>156748.9</v>
          </cell>
          <cell r="M3468" t="str">
            <v>Owner-Occupied</v>
          </cell>
          <cell r="N3468">
            <v>0</v>
          </cell>
          <cell r="O3468">
            <v>43831</v>
          </cell>
          <cell r="P3468" t="str">
            <v>Current</v>
          </cell>
        </row>
        <row r="3469">
          <cell r="B3469">
            <v>42600</v>
          </cell>
          <cell r="C3469">
            <v>5</v>
          </cell>
          <cell r="D3469" t="str">
            <v>ON</v>
          </cell>
          <cell r="E3469" t="str">
            <v>Refinance External</v>
          </cell>
          <cell r="F3469" t="str">
            <v>ARM</v>
          </cell>
          <cell r="I3469">
            <v>24.06</v>
          </cell>
          <cell r="J3469">
            <v>22.94</v>
          </cell>
          <cell r="K3469" t="str">
            <v>Conv</v>
          </cell>
          <cell r="L3469">
            <v>302311.40000000002</v>
          </cell>
          <cell r="M3469" t="str">
            <v>Owner-Occupied</v>
          </cell>
          <cell r="N3469">
            <v>0</v>
          </cell>
          <cell r="O3469">
            <v>43831</v>
          </cell>
          <cell r="P3469" t="str">
            <v>Current</v>
          </cell>
        </row>
        <row r="3470">
          <cell r="B3470">
            <v>41460</v>
          </cell>
          <cell r="C3470">
            <v>42</v>
          </cell>
          <cell r="D3470" t="str">
            <v>ON</v>
          </cell>
          <cell r="E3470" t="str">
            <v>Purchase</v>
          </cell>
          <cell r="F3470" t="str">
            <v>Fixed</v>
          </cell>
          <cell r="I3470">
            <v>41.3</v>
          </cell>
          <cell r="J3470">
            <v>12.73</v>
          </cell>
          <cell r="K3470" t="str">
            <v>HiRatio</v>
          </cell>
          <cell r="L3470">
            <v>0</v>
          </cell>
          <cell r="M3470" t="str">
            <v>Owner-Occupied</v>
          </cell>
          <cell r="N3470">
            <v>4</v>
          </cell>
          <cell r="O3470">
            <v>41908</v>
          </cell>
          <cell r="P3470" t="str">
            <v>Current</v>
          </cell>
        </row>
        <row r="3471">
          <cell r="B3471">
            <v>42499</v>
          </cell>
          <cell r="C3471">
            <v>8</v>
          </cell>
          <cell r="D3471" t="str">
            <v>BC</v>
          </cell>
          <cell r="E3471" t="str">
            <v>Purchase</v>
          </cell>
          <cell r="F3471" t="str">
            <v>ARM</v>
          </cell>
          <cell r="I3471">
            <v>32.97</v>
          </cell>
          <cell r="J3471">
            <v>23.36</v>
          </cell>
          <cell r="K3471" t="str">
            <v>Conv</v>
          </cell>
          <cell r="L3471">
            <v>193161.66</v>
          </cell>
          <cell r="M3471" t="str">
            <v>Rental</v>
          </cell>
          <cell r="N3471">
            <v>0</v>
          </cell>
          <cell r="O3471">
            <v>43831</v>
          </cell>
          <cell r="P3471" t="str">
            <v>Current</v>
          </cell>
        </row>
        <row r="3472">
          <cell r="B3472">
            <v>42065</v>
          </cell>
          <cell r="C3472">
            <v>22</v>
          </cell>
          <cell r="D3472" t="str">
            <v>ON</v>
          </cell>
          <cell r="E3472" t="str">
            <v>Refinance External</v>
          </cell>
          <cell r="F3472" t="str">
            <v>Fixed</v>
          </cell>
          <cell r="I3472">
            <v>34.43</v>
          </cell>
          <cell r="J3472">
            <v>30.61</v>
          </cell>
          <cell r="K3472" t="str">
            <v>Conv</v>
          </cell>
          <cell r="L3472">
            <v>236857.72</v>
          </cell>
          <cell r="M3472" t="str">
            <v>Owner-Occupied</v>
          </cell>
          <cell r="N3472">
            <v>0</v>
          </cell>
          <cell r="O3472">
            <v>43831</v>
          </cell>
          <cell r="P3472" t="str">
            <v>Current</v>
          </cell>
        </row>
        <row r="3473">
          <cell r="B3473">
            <v>40374</v>
          </cell>
          <cell r="C3473">
            <v>78</v>
          </cell>
          <cell r="D3473" t="str">
            <v>ON</v>
          </cell>
          <cell r="E3473" t="str">
            <v>Refinance External</v>
          </cell>
          <cell r="F3473" t="str">
            <v>Fixed</v>
          </cell>
          <cell r="I3473">
            <v>43.96</v>
          </cell>
          <cell r="J3473">
            <v>42.95</v>
          </cell>
          <cell r="K3473" t="str">
            <v>HiRatio</v>
          </cell>
          <cell r="L3473">
            <v>0</v>
          </cell>
          <cell r="M3473" t="str">
            <v>Owner-Occupied</v>
          </cell>
          <cell r="N3473">
            <v>4</v>
          </cell>
          <cell r="O3473">
            <v>42038</v>
          </cell>
          <cell r="P3473" t="str">
            <v>Current</v>
          </cell>
        </row>
        <row r="3474">
          <cell r="B3474">
            <v>42555</v>
          </cell>
          <cell r="C3474">
            <v>6</v>
          </cell>
          <cell r="D3474" t="str">
            <v>AB</v>
          </cell>
          <cell r="E3474" t="str">
            <v>Purchase</v>
          </cell>
          <cell r="F3474" t="str">
            <v>Fixed</v>
          </cell>
          <cell r="I3474">
            <v>35.76</v>
          </cell>
          <cell r="J3474">
            <v>13.91</v>
          </cell>
          <cell r="K3474" t="str">
            <v>Conv</v>
          </cell>
          <cell r="L3474">
            <v>312736.55</v>
          </cell>
          <cell r="M3474" t="str">
            <v>Owner-Occupied</v>
          </cell>
          <cell r="N3474">
            <v>0</v>
          </cell>
          <cell r="O3474">
            <v>43831</v>
          </cell>
          <cell r="P3474" t="str">
            <v>Current</v>
          </cell>
        </row>
        <row r="3475">
          <cell r="B3475">
            <v>40448</v>
          </cell>
          <cell r="C3475">
            <v>76</v>
          </cell>
          <cell r="D3475" t="str">
            <v>ON</v>
          </cell>
          <cell r="E3475" t="str">
            <v>Refinance External</v>
          </cell>
          <cell r="F3475" t="str">
            <v>ARM</v>
          </cell>
          <cell r="I3475">
            <v>26.77</v>
          </cell>
          <cell r="J3475">
            <v>26.3</v>
          </cell>
          <cell r="K3475" t="str">
            <v>Conv</v>
          </cell>
          <cell r="L3475">
            <v>0</v>
          </cell>
          <cell r="M3475" t="str">
            <v>Owner-Occupied</v>
          </cell>
          <cell r="N3475">
            <v>4</v>
          </cell>
          <cell r="O3475">
            <v>41044</v>
          </cell>
          <cell r="P3475" t="str">
            <v>Current</v>
          </cell>
        </row>
        <row r="3476">
          <cell r="B3476">
            <v>40490</v>
          </cell>
          <cell r="C3476">
            <v>74</v>
          </cell>
          <cell r="D3476" t="str">
            <v>AB</v>
          </cell>
          <cell r="E3476" t="str">
            <v>Refinance External</v>
          </cell>
          <cell r="F3476" t="str">
            <v>ARM</v>
          </cell>
          <cell r="I3476">
            <v>39</v>
          </cell>
          <cell r="J3476">
            <v>23.19</v>
          </cell>
          <cell r="K3476" t="str">
            <v>HiRatio</v>
          </cell>
          <cell r="L3476">
            <v>221797.59</v>
          </cell>
          <cell r="M3476" t="str">
            <v>Owner-Occupied</v>
          </cell>
          <cell r="N3476">
            <v>0</v>
          </cell>
          <cell r="O3476">
            <v>43831</v>
          </cell>
          <cell r="P3476" t="str">
            <v>Current</v>
          </cell>
        </row>
        <row r="3477">
          <cell r="B3477">
            <v>40815</v>
          </cell>
          <cell r="C3477">
            <v>64</v>
          </cell>
          <cell r="D3477" t="str">
            <v>SK</v>
          </cell>
          <cell r="E3477" t="str">
            <v>Purchase</v>
          </cell>
          <cell r="F3477" t="str">
            <v>Fixed</v>
          </cell>
          <cell r="I3477">
            <v>40.25</v>
          </cell>
          <cell r="J3477">
            <v>31.17</v>
          </cell>
          <cell r="K3477" t="str">
            <v>HiRatio</v>
          </cell>
          <cell r="L3477">
            <v>281345.09999999998</v>
          </cell>
          <cell r="M3477" t="str">
            <v>Owner-Occupied</v>
          </cell>
          <cell r="N3477">
            <v>0</v>
          </cell>
          <cell r="O3477">
            <v>43831</v>
          </cell>
          <cell r="P3477" t="str">
            <v>Current</v>
          </cell>
        </row>
        <row r="3478">
          <cell r="B3478">
            <v>42619</v>
          </cell>
          <cell r="C3478">
            <v>4</v>
          </cell>
          <cell r="D3478" t="str">
            <v>ON</v>
          </cell>
          <cell r="E3478" t="str">
            <v>Purchase</v>
          </cell>
          <cell r="F3478" t="str">
            <v>Fixed</v>
          </cell>
          <cell r="I3478">
            <v>41.5</v>
          </cell>
          <cell r="J3478">
            <v>30.22</v>
          </cell>
          <cell r="K3478" t="str">
            <v>Conv</v>
          </cell>
          <cell r="L3478">
            <v>214151.26</v>
          </cell>
          <cell r="M3478" t="str">
            <v>Owner-Occupied</v>
          </cell>
          <cell r="N3478">
            <v>0</v>
          </cell>
          <cell r="O3478">
            <v>43831</v>
          </cell>
          <cell r="P3478" t="str">
            <v>Current</v>
          </cell>
        </row>
        <row r="3479">
          <cell r="B3479">
            <v>40704</v>
          </cell>
          <cell r="C3479">
            <v>67</v>
          </cell>
          <cell r="D3479" t="str">
            <v>ON</v>
          </cell>
          <cell r="E3479" t="str">
            <v>Purchase</v>
          </cell>
          <cell r="F3479" t="str">
            <v>ARM</v>
          </cell>
          <cell r="I3479">
            <v>37.409999999999997</v>
          </cell>
          <cell r="J3479">
            <v>36.96</v>
          </cell>
          <cell r="K3479" t="str">
            <v>HiRatio</v>
          </cell>
          <cell r="L3479">
            <v>253115.5</v>
          </cell>
          <cell r="M3479" t="str">
            <v>Owner-Occupied</v>
          </cell>
          <cell r="N3479">
            <v>0</v>
          </cell>
          <cell r="O3479">
            <v>43831</v>
          </cell>
          <cell r="P3479" t="str">
            <v>Current</v>
          </cell>
        </row>
        <row r="3480">
          <cell r="B3480">
            <v>41087</v>
          </cell>
          <cell r="C3480">
            <v>55</v>
          </cell>
          <cell r="D3480" t="str">
            <v>ON</v>
          </cell>
          <cell r="E3480" t="str">
            <v>Refinance External</v>
          </cell>
          <cell r="F3480" t="str">
            <v>Fixed</v>
          </cell>
          <cell r="I3480">
            <v>39.659999999999997</v>
          </cell>
          <cell r="J3480">
            <v>37.85</v>
          </cell>
          <cell r="K3480" t="str">
            <v>Conv</v>
          </cell>
          <cell r="L3480">
            <v>0</v>
          </cell>
          <cell r="M3480" t="str">
            <v>Owner-Occupied</v>
          </cell>
          <cell r="N3480">
            <v>4</v>
          </cell>
          <cell r="O3480">
            <v>41827</v>
          </cell>
          <cell r="P3480" t="str">
            <v>Current</v>
          </cell>
        </row>
        <row r="3481">
          <cell r="B3481">
            <v>42671</v>
          </cell>
          <cell r="C3481">
            <v>3</v>
          </cell>
          <cell r="D3481" t="str">
            <v>BC</v>
          </cell>
          <cell r="E3481" t="str">
            <v>Purchase</v>
          </cell>
          <cell r="F3481" t="str">
            <v>Fixed</v>
          </cell>
          <cell r="I3481">
            <v>25.48</v>
          </cell>
          <cell r="J3481">
            <v>19.72</v>
          </cell>
          <cell r="K3481" t="str">
            <v>HiRatio</v>
          </cell>
          <cell r="L3481">
            <v>300371.59000000003</v>
          </cell>
          <cell r="M3481" t="str">
            <v>Owner-Occupied</v>
          </cell>
          <cell r="N3481">
            <v>0</v>
          </cell>
          <cell r="O3481">
            <v>43831</v>
          </cell>
          <cell r="P3481" t="str">
            <v>Current</v>
          </cell>
        </row>
        <row r="3482">
          <cell r="B3482">
            <v>42220</v>
          </cell>
          <cell r="C3482">
            <v>17</v>
          </cell>
          <cell r="D3482" t="str">
            <v>AB</v>
          </cell>
          <cell r="E3482" t="str">
            <v>Purchase</v>
          </cell>
          <cell r="F3482" t="str">
            <v>Fixed</v>
          </cell>
          <cell r="I3482">
            <v>39.5</v>
          </cell>
          <cell r="J3482">
            <v>27.85</v>
          </cell>
          <cell r="K3482" t="str">
            <v>Conv</v>
          </cell>
          <cell r="L3482">
            <v>257019.56</v>
          </cell>
          <cell r="M3482" t="str">
            <v>Owner-Occupied</v>
          </cell>
          <cell r="N3482">
            <v>0</v>
          </cell>
          <cell r="O3482">
            <v>43831</v>
          </cell>
          <cell r="P3482" t="str">
            <v>Current</v>
          </cell>
        </row>
        <row r="3483">
          <cell r="B3483">
            <v>40648</v>
          </cell>
          <cell r="C3483">
            <v>69</v>
          </cell>
          <cell r="D3483" t="str">
            <v>AB</v>
          </cell>
          <cell r="E3483" t="str">
            <v>Purchase</v>
          </cell>
          <cell r="F3483" t="str">
            <v>Fixed</v>
          </cell>
          <cell r="I3483">
            <v>34.46</v>
          </cell>
          <cell r="J3483">
            <v>15.22</v>
          </cell>
          <cell r="K3483" t="str">
            <v>HiRatio</v>
          </cell>
          <cell r="L3483">
            <v>0</v>
          </cell>
          <cell r="M3483" t="str">
            <v>Owner-Occupied</v>
          </cell>
          <cell r="N3483">
            <v>4</v>
          </cell>
          <cell r="O3483">
            <v>42478</v>
          </cell>
          <cell r="P3483" t="str">
            <v>Current</v>
          </cell>
        </row>
        <row r="3484">
          <cell r="B3484">
            <v>41163</v>
          </cell>
          <cell r="C3484">
            <v>52</v>
          </cell>
          <cell r="D3484" t="str">
            <v>ON</v>
          </cell>
          <cell r="E3484" t="str">
            <v>Purchase</v>
          </cell>
          <cell r="F3484" t="str">
            <v>Fixed</v>
          </cell>
          <cell r="I3484">
            <v>30.39</v>
          </cell>
          <cell r="J3484">
            <v>24.59</v>
          </cell>
          <cell r="K3484" t="str">
            <v>HiRatio</v>
          </cell>
          <cell r="L3484">
            <v>0</v>
          </cell>
          <cell r="M3484" t="str">
            <v>Owner-Occupied</v>
          </cell>
          <cell r="N3484">
            <v>4</v>
          </cell>
          <cell r="O3484">
            <v>41904</v>
          </cell>
          <cell r="P3484" t="str">
            <v>Current</v>
          </cell>
        </row>
        <row r="3485">
          <cell r="B3485">
            <v>40987</v>
          </cell>
          <cell r="C3485">
            <v>58</v>
          </cell>
          <cell r="D3485" t="str">
            <v>AB</v>
          </cell>
          <cell r="E3485" t="str">
            <v>Refinance External</v>
          </cell>
          <cell r="F3485" t="str">
            <v>Fixed</v>
          </cell>
          <cell r="I3485">
            <v>31.83</v>
          </cell>
          <cell r="J3485">
            <v>21.54</v>
          </cell>
          <cell r="K3485" t="str">
            <v>Conv</v>
          </cell>
          <cell r="L3485">
            <v>0</v>
          </cell>
          <cell r="M3485" t="str">
            <v>Rental</v>
          </cell>
          <cell r="N3485">
            <v>4</v>
          </cell>
          <cell r="O3485">
            <v>41417</v>
          </cell>
          <cell r="P3485" t="str">
            <v>Current</v>
          </cell>
        </row>
        <row r="3486">
          <cell r="B3486">
            <v>42060</v>
          </cell>
          <cell r="C3486">
            <v>23</v>
          </cell>
          <cell r="D3486" t="str">
            <v>AB</v>
          </cell>
          <cell r="E3486" t="str">
            <v>Purchase</v>
          </cell>
          <cell r="F3486" t="str">
            <v>Fixed</v>
          </cell>
          <cell r="I3486">
            <v>40.6</v>
          </cell>
          <cell r="J3486">
            <v>24.82</v>
          </cell>
          <cell r="K3486" t="str">
            <v>HiRatio</v>
          </cell>
          <cell r="L3486">
            <v>315237.19</v>
          </cell>
          <cell r="M3486" t="str">
            <v>Owner-Occupied</v>
          </cell>
          <cell r="N3486">
            <v>0</v>
          </cell>
          <cell r="O3486">
            <v>43831</v>
          </cell>
          <cell r="P3486" t="str">
            <v>0-29</v>
          </cell>
        </row>
        <row r="3487">
          <cell r="B3487">
            <v>39549</v>
          </cell>
          <cell r="C3487">
            <v>105</v>
          </cell>
          <cell r="D3487" t="str">
            <v>AB</v>
          </cell>
          <cell r="E3487" t="str">
            <v>Refinance External</v>
          </cell>
          <cell r="F3487" t="str">
            <v>ARM</v>
          </cell>
          <cell r="I3487">
            <v>71</v>
          </cell>
          <cell r="J3487">
            <v>71</v>
          </cell>
          <cell r="K3487" t="str">
            <v>HiRatio</v>
          </cell>
          <cell r="L3487">
            <v>169327.12</v>
          </cell>
          <cell r="M3487" t="str">
            <v>Owner-Occupied</v>
          </cell>
          <cell r="N3487">
            <v>0</v>
          </cell>
          <cell r="O3487">
            <v>43831</v>
          </cell>
          <cell r="P3487" t="str">
            <v>Current</v>
          </cell>
        </row>
        <row r="3488">
          <cell r="B3488">
            <v>41613</v>
          </cell>
          <cell r="C3488">
            <v>37</v>
          </cell>
          <cell r="D3488" t="str">
            <v>ON</v>
          </cell>
          <cell r="E3488" t="str">
            <v>Purchase</v>
          </cell>
          <cell r="F3488" t="str">
            <v>ARM</v>
          </cell>
          <cell r="I3488">
            <v>28.37</v>
          </cell>
          <cell r="J3488">
            <v>22.45</v>
          </cell>
          <cell r="K3488" t="str">
            <v>Conv</v>
          </cell>
          <cell r="L3488">
            <v>135887.82999999999</v>
          </cell>
          <cell r="M3488" t="str">
            <v>Owner-Occupied</v>
          </cell>
          <cell r="N3488">
            <v>0</v>
          </cell>
          <cell r="O3488">
            <v>43831</v>
          </cell>
          <cell r="P3488" t="str">
            <v>Current</v>
          </cell>
        </row>
        <row r="3489">
          <cell r="B3489">
            <v>41458</v>
          </cell>
          <cell r="C3489">
            <v>42</v>
          </cell>
          <cell r="D3489" t="str">
            <v>BC</v>
          </cell>
          <cell r="E3489" t="str">
            <v>Purchase</v>
          </cell>
          <cell r="F3489" t="str">
            <v>Fixed</v>
          </cell>
          <cell r="I3489">
            <v>35.46</v>
          </cell>
          <cell r="J3489">
            <v>23.36</v>
          </cell>
          <cell r="K3489" t="str">
            <v>HiRatio</v>
          </cell>
          <cell r="L3489">
            <v>0</v>
          </cell>
          <cell r="M3489" t="str">
            <v>Owner-Occupied</v>
          </cell>
          <cell r="N3489">
            <v>4</v>
          </cell>
          <cell r="O3489">
            <v>42590</v>
          </cell>
          <cell r="P3489" t="str">
            <v>Current</v>
          </cell>
        </row>
        <row r="3490">
          <cell r="B3490">
            <v>41505</v>
          </cell>
          <cell r="C3490">
            <v>41</v>
          </cell>
          <cell r="D3490" t="str">
            <v>ON</v>
          </cell>
          <cell r="E3490" t="str">
            <v>Transfer</v>
          </cell>
          <cell r="F3490" t="str">
            <v>ARM</v>
          </cell>
          <cell r="I3490">
            <v>20.99</v>
          </cell>
          <cell r="J3490">
            <v>14.97</v>
          </cell>
          <cell r="K3490" t="str">
            <v>Conv</v>
          </cell>
          <cell r="L3490">
            <v>0</v>
          </cell>
          <cell r="M3490" t="str">
            <v>Owner-Occupied</v>
          </cell>
          <cell r="N3490">
            <v>4</v>
          </cell>
          <cell r="O3490">
            <v>41611</v>
          </cell>
          <cell r="P3490" t="str">
            <v>Current</v>
          </cell>
        </row>
        <row r="3491">
          <cell r="B3491">
            <v>42453</v>
          </cell>
          <cell r="C3491">
            <v>10</v>
          </cell>
          <cell r="D3491" t="str">
            <v>AB</v>
          </cell>
          <cell r="E3491" t="str">
            <v>Purchase</v>
          </cell>
          <cell r="F3491" t="str">
            <v>Fixed</v>
          </cell>
          <cell r="I3491">
            <v>33.08</v>
          </cell>
          <cell r="J3491">
            <v>27.55</v>
          </cell>
          <cell r="K3491" t="str">
            <v>HiRatio</v>
          </cell>
          <cell r="L3491">
            <v>288193.11</v>
          </cell>
          <cell r="M3491" t="str">
            <v>Owner-Occupied</v>
          </cell>
          <cell r="N3491">
            <v>0</v>
          </cell>
          <cell r="O3491">
            <v>43831</v>
          </cell>
          <cell r="P3491" t="str">
            <v>Current</v>
          </cell>
        </row>
        <row r="3492">
          <cell r="B3492">
            <v>41967</v>
          </cell>
          <cell r="C3492">
            <v>26</v>
          </cell>
          <cell r="D3492" t="str">
            <v>ON</v>
          </cell>
          <cell r="E3492" t="str">
            <v>Purchase</v>
          </cell>
          <cell r="F3492" t="str">
            <v>Fixed</v>
          </cell>
          <cell r="I3492">
            <v>34.11</v>
          </cell>
          <cell r="J3492">
            <v>24.8</v>
          </cell>
          <cell r="K3492" t="str">
            <v>Conv</v>
          </cell>
          <cell r="L3492">
            <v>712299.8</v>
          </cell>
          <cell r="M3492" t="str">
            <v>Owner-Occupied</v>
          </cell>
          <cell r="N3492">
            <v>0</v>
          </cell>
          <cell r="O3492">
            <v>43831</v>
          </cell>
          <cell r="P3492" t="str">
            <v>Current</v>
          </cell>
        </row>
        <row r="3493">
          <cell r="B3493">
            <v>41953</v>
          </cell>
          <cell r="C3493">
            <v>26</v>
          </cell>
          <cell r="D3493" t="str">
            <v>ON</v>
          </cell>
          <cell r="E3493" t="str">
            <v>Purchase</v>
          </cell>
          <cell r="F3493" t="str">
            <v>Fixed</v>
          </cell>
          <cell r="I3493">
            <v>26.01</v>
          </cell>
          <cell r="J3493">
            <v>24.22</v>
          </cell>
          <cell r="K3493" t="str">
            <v>Conv</v>
          </cell>
          <cell r="L3493">
            <v>266565.61</v>
          </cell>
          <cell r="M3493" t="str">
            <v>Owner-Occupied</v>
          </cell>
          <cell r="N3493">
            <v>0</v>
          </cell>
          <cell r="O3493">
            <v>43831</v>
          </cell>
          <cell r="P3493" t="str">
            <v>Current</v>
          </cell>
        </row>
        <row r="3494">
          <cell r="B3494">
            <v>41450</v>
          </cell>
          <cell r="C3494">
            <v>43</v>
          </cell>
          <cell r="D3494" t="str">
            <v>SK</v>
          </cell>
          <cell r="E3494" t="str">
            <v>Purchase</v>
          </cell>
          <cell r="F3494" t="str">
            <v>Fixed</v>
          </cell>
          <cell r="I3494">
            <v>27.73</v>
          </cell>
          <cell r="J3494">
            <v>17.55</v>
          </cell>
          <cell r="K3494" t="str">
            <v>HiRatio</v>
          </cell>
          <cell r="L3494">
            <v>258166.24</v>
          </cell>
          <cell r="M3494" t="str">
            <v>Owner-Occupied</v>
          </cell>
          <cell r="N3494">
            <v>0</v>
          </cell>
          <cell r="O3494">
            <v>43831</v>
          </cell>
          <cell r="P3494" t="str">
            <v>Current</v>
          </cell>
        </row>
        <row r="3495">
          <cell r="B3495">
            <v>41803</v>
          </cell>
          <cell r="C3495">
            <v>31</v>
          </cell>
          <cell r="D3495" t="str">
            <v>ON</v>
          </cell>
          <cell r="E3495" t="str">
            <v>Refinance External</v>
          </cell>
          <cell r="F3495" t="str">
            <v>Fixed</v>
          </cell>
          <cell r="I3495">
            <v>43.68</v>
          </cell>
          <cell r="J3495">
            <v>37.72</v>
          </cell>
          <cell r="K3495" t="str">
            <v>Conv</v>
          </cell>
          <cell r="L3495">
            <v>0</v>
          </cell>
          <cell r="M3495" t="str">
            <v>Owner-Occupied</v>
          </cell>
          <cell r="N3495">
            <v>4</v>
          </cell>
          <cell r="O3495">
            <v>42555</v>
          </cell>
          <cell r="P3495" t="str">
            <v>Current</v>
          </cell>
        </row>
        <row r="3496">
          <cell r="B3496">
            <v>40899</v>
          </cell>
          <cell r="C3496">
            <v>61</v>
          </cell>
          <cell r="D3496" t="str">
            <v>ON</v>
          </cell>
          <cell r="E3496" t="str">
            <v>Purchase</v>
          </cell>
          <cell r="F3496" t="str">
            <v>Fixed</v>
          </cell>
          <cell r="I3496">
            <v>25.02</v>
          </cell>
          <cell r="J3496">
            <v>41.83</v>
          </cell>
          <cell r="K3496" t="str">
            <v>HiRatio</v>
          </cell>
          <cell r="L3496">
            <v>0</v>
          </cell>
          <cell r="M3496" t="str">
            <v>Owner-Occupied</v>
          </cell>
          <cell r="N3496">
            <v>4</v>
          </cell>
          <cell r="O3496">
            <v>41662</v>
          </cell>
          <cell r="P3496" t="str">
            <v>Current</v>
          </cell>
        </row>
        <row r="3497">
          <cell r="B3497">
            <v>40393</v>
          </cell>
          <cell r="C3497">
            <v>77</v>
          </cell>
          <cell r="D3497" t="str">
            <v>ON</v>
          </cell>
          <cell r="E3497" t="str">
            <v>Purchase</v>
          </cell>
          <cell r="F3497" t="str">
            <v>Fixed</v>
          </cell>
          <cell r="I3497">
            <v>27.95</v>
          </cell>
          <cell r="J3497">
            <v>26.89</v>
          </cell>
          <cell r="K3497" t="str">
            <v>HiRatio</v>
          </cell>
          <cell r="L3497">
            <v>0</v>
          </cell>
          <cell r="M3497" t="str">
            <v>Owner-Occupied</v>
          </cell>
          <cell r="N3497">
            <v>4</v>
          </cell>
          <cell r="O3497">
            <v>41500</v>
          </cell>
          <cell r="P3497" t="str">
            <v>Current</v>
          </cell>
        </row>
        <row r="3498">
          <cell r="B3498">
            <v>40780</v>
          </cell>
          <cell r="C3498">
            <v>65</v>
          </cell>
          <cell r="D3498" t="str">
            <v>AB</v>
          </cell>
          <cell r="E3498" t="str">
            <v>Refinance External</v>
          </cell>
          <cell r="F3498" t="str">
            <v>Fixed</v>
          </cell>
          <cell r="I3498">
            <v>34.76</v>
          </cell>
          <cell r="J3498">
            <v>31.66</v>
          </cell>
          <cell r="K3498" t="str">
            <v>HiRatio</v>
          </cell>
          <cell r="L3498">
            <v>0</v>
          </cell>
          <cell r="M3498" t="str">
            <v>Owner-Occupied</v>
          </cell>
          <cell r="N3498">
            <v>4</v>
          </cell>
          <cell r="O3498">
            <v>42360</v>
          </cell>
          <cell r="P3498" t="str">
            <v>Current</v>
          </cell>
        </row>
        <row r="3499">
          <cell r="B3499">
            <v>42622</v>
          </cell>
          <cell r="C3499">
            <v>4</v>
          </cell>
          <cell r="D3499" t="str">
            <v>BC</v>
          </cell>
          <cell r="E3499" t="str">
            <v>Refinance External</v>
          </cell>
          <cell r="F3499" t="str">
            <v>ARM</v>
          </cell>
          <cell r="I3499">
            <v>22.68</v>
          </cell>
          <cell r="J3499">
            <v>11.07</v>
          </cell>
          <cell r="K3499" t="str">
            <v>Conv</v>
          </cell>
          <cell r="L3499">
            <v>312049.46000000002</v>
          </cell>
          <cell r="M3499" t="str">
            <v>Owner-Occupied</v>
          </cell>
          <cell r="N3499">
            <v>0</v>
          </cell>
          <cell r="O3499">
            <v>43831</v>
          </cell>
          <cell r="P3499" t="str">
            <v>Current</v>
          </cell>
        </row>
        <row r="3500">
          <cell r="B3500">
            <v>41964</v>
          </cell>
          <cell r="C3500">
            <v>26</v>
          </cell>
          <cell r="D3500" t="str">
            <v>AB</v>
          </cell>
          <cell r="E3500" t="str">
            <v>Purchase</v>
          </cell>
          <cell r="F3500" t="str">
            <v>Fixed</v>
          </cell>
          <cell r="I3500">
            <v>39.32</v>
          </cell>
          <cell r="J3500">
            <v>28.84</v>
          </cell>
          <cell r="K3500" t="str">
            <v>HiRatio</v>
          </cell>
          <cell r="L3500">
            <v>357737.31</v>
          </cell>
          <cell r="M3500" t="str">
            <v>Owner-Occupied</v>
          </cell>
          <cell r="N3500">
            <v>0</v>
          </cell>
          <cell r="O3500">
            <v>43831</v>
          </cell>
          <cell r="P3500" t="str">
            <v>Current</v>
          </cell>
        </row>
        <row r="3501">
          <cell r="B3501">
            <v>42244</v>
          </cell>
          <cell r="C3501">
            <v>17</v>
          </cell>
          <cell r="D3501" t="str">
            <v>ON</v>
          </cell>
          <cell r="E3501" t="str">
            <v>Refinance External</v>
          </cell>
          <cell r="F3501" t="str">
            <v>Fixed</v>
          </cell>
          <cell r="I3501">
            <v>31.43</v>
          </cell>
          <cell r="J3501">
            <v>26.63</v>
          </cell>
          <cell r="K3501" t="str">
            <v>Conv</v>
          </cell>
          <cell r="L3501">
            <v>205710.6</v>
          </cell>
          <cell r="M3501" t="str">
            <v>Owner-Occupied</v>
          </cell>
          <cell r="N3501">
            <v>0</v>
          </cell>
          <cell r="O3501">
            <v>43831</v>
          </cell>
          <cell r="P3501" t="str">
            <v>Current</v>
          </cell>
        </row>
        <row r="3502">
          <cell r="B3502">
            <v>40623</v>
          </cell>
          <cell r="C3502">
            <v>70</v>
          </cell>
          <cell r="D3502" t="str">
            <v>AB</v>
          </cell>
          <cell r="E3502" t="str">
            <v>Purchase</v>
          </cell>
          <cell r="F3502" t="str">
            <v>Fixed</v>
          </cell>
          <cell r="I3502">
            <v>42.84</v>
          </cell>
          <cell r="J3502">
            <v>18.309999999999999</v>
          </cell>
          <cell r="K3502" t="str">
            <v>HiRatio</v>
          </cell>
          <cell r="L3502">
            <v>0</v>
          </cell>
          <cell r="M3502" t="str">
            <v>Owner-Occupied</v>
          </cell>
          <cell r="N3502">
            <v>4</v>
          </cell>
          <cell r="O3502">
            <v>42450</v>
          </cell>
          <cell r="P3502" t="str">
            <v>Current</v>
          </cell>
        </row>
        <row r="3503">
          <cell r="B3503">
            <v>42199</v>
          </cell>
          <cell r="C3503">
            <v>18</v>
          </cell>
          <cell r="D3503" t="str">
            <v>ON</v>
          </cell>
          <cell r="E3503" t="str">
            <v>Purchase</v>
          </cell>
          <cell r="F3503" t="str">
            <v>ARM</v>
          </cell>
          <cell r="I3503">
            <v>29.27</v>
          </cell>
          <cell r="J3503">
            <v>28.89</v>
          </cell>
          <cell r="K3503" t="str">
            <v>Conv</v>
          </cell>
          <cell r="L3503">
            <v>0</v>
          </cell>
          <cell r="M3503" t="str">
            <v>Owner-Occupied</v>
          </cell>
          <cell r="N3503">
            <v>4</v>
          </cell>
          <cell r="O3503">
            <v>42208</v>
          </cell>
          <cell r="P3503" t="str">
            <v>Current</v>
          </cell>
        </row>
        <row r="3504">
          <cell r="B3504">
            <v>41759</v>
          </cell>
          <cell r="C3504">
            <v>33</v>
          </cell>
          <cell r="D3504" t="str">
            <v>AB</v>
          </cell>
          <cell r="E3504" t="str">
            <v>Purchase</v>
          </cell>
          <cell r="F3504" t="str">
            <v>Fixed</v>
          </cell>
          <cell r="I3504">
            <v>32.42</v>
          </cell>
          <cell r="J3504">
            <v>32.200000000000003</v>
          </cell>
          <cell r="K3504" t="str">
            <v>HiRatio</v>
          </cell>
          <cell r="L3504">
            <v>286083.98</v>
          </cell>
          <cell r="M3504" t="str">
            <v>Owner-Occupied</v>
          </cell>
          <cell r="N3504">
            <v>0</v>
          </cell>
          <cell r="O3504">
            <v>43831</v>
          </cell>
          <cell r="P3504" t="str">
            <v>Current</v>
          </cell>
        </row>
        <row r="3505">
          <cell r="B3505">
            <v>42109</v>
          </cell>
          <cell r="C3505">
            <v>21</v>
          </cell>
          <cell r="D3505" t="str">
            <v>AB</v>
          </cell>
          <cell r="E3505" t="str">
            <v>Purchase</v>
          </cell>
          <cell r="F3505" t="str">
            <v>ARM</v>
          </cell>
          <cell r="I3505">
            <v>24.86</v>
          </cell>
          <cell r="J3505">
            <v>11.55</v>
          </cell>
          <cell r="K3505" t="str">
            <v>Conv</v>
          </cell>
          <cell r="L3505">
            <v>495876.35</v>
          </cell>
          <cell r="M3505" t="str">
            <v>Rental</v>
          </cell>
          <cell r="N3505">
            <v>0</v>
          </cell>
          <cell r="O3505">
            <v>43831</v>
          </cell>
          <cell r="P3505" t="str">
            <v>Current</v>
          </cell>
        </row>
        <row r="3506">
          <cell r="B3506">
            <v>41990</v>
          </cell>
          <cell r="C3506">
            <v>25</v>
          </cell>
          <cell r="D3506" t="str">
            <v>BC</v>
          </cell>
          <cell r="E3506" t="str">
            <v>Purchase</v>
          </cell>
          <cell r="F3506" t="str">
            <v>Fixed</v>
          </cell>
          <cell r="I3506">
            <v>36.229999999999997</v>
          </cell>
          <cell r="J3506">
            <v>35.81</v>
          </cell>
          <cell r="K3506" t="str">
            <v>HiRatio</v>
          </cell>
          <cell r="L3506">
            <v>0</v>
          </cell>
          <cell r="M3506" t="str">
            <v>Owner-Occupied</v>
          </cell>
          <cell r="N3506">
            <v>4</v>
          </cell>
          <cell r="O3506">
            <v>42514</v>
          </cell>
          <cell r="P3506" t="str">
            <v>Current</v>
          </cell>
        </row>
        <row r="3507">
          <cell r="B3507">
            <v>42746</v>
          </cell>
          <cell r="C3507">
            <v>0</v>
          </cell>
          <cell r="D3507" t="str">
            <v>BC</v>
          </cell>
          <cell r="E3507" t="str">
            <v>Purchase</v>
          </cell>
          <cell r="F3507" t="str">
            <v>ARM</v>
          </cell>
          <cell r="I3507">
            <v>28.37</v>
          </cell>
          <cell r="J3507">
            <v>24.98</v>
          </cell>
          <cell r="K3507" t="str">
            <v>Conv</v>
          </cell>
          <cell r="L3507">
            <v>857083.89</v>
          </cell>
          <cell r="M3507" t="str">
            <v>Owner-Occupied</v>
          </cell>
          <cell r="N3507">
            <v>0</v>
          </cell>
          <cell r="O3507">
            <v>43831</v>
          </cell>
          <cell r="P3507" t="str">
            <v>Current</v>
          </cell>
        </row>
        <row r="3508">
          <cell r="B3508">
            <v>42684</v>
          </cell>
          <cell r="C3508">
            <v>2</v>
          </cell>
          <cell r="D3508" t="str">
            <v>ON</v>
          </cell>
          <cell r="E3508" t="str">
            <v>Refinance External</v>
          </cell>
          <cell r="F3508" t="str">
            <v>ARM</v>
          </cell>
          <cell r="I3508">
            <v>27.68</v>
          </cell>
          <cell r="J3508">
            <v>20.149999999999999</v>
          </cell>
          <cell r="K3508" t="str">
            <v>Conv</v>
          </cell>
          <cell r="L3508">
            <v>286755.18</v>
          </cell>
          <cell r="M3508" t="str">
            <v>Owner-Occupied</v>
          </cell>
          <cell r="N3508">
            <v>0</v>
          </cell>
          <cell r="O3508">
            <v>43831</v>
          </cell>
          <cell r="P3508" t="str">
            <v>Current</v>
          </cell>
        </row>
        <row r="3509">
          <cell r="B3509">
            <v>40982</v>
          </cell>
          <cell r="C3509">
            <v>58</v>
          </cell>
          <cell r="D3509" t="str">
            <v>BC</v>
          </cell>
          <cell r="E3509" t="str">
            <v>Refinance External</v>
          </cell>
          <cell r="F3509" t="str">
            <v>Fixed</v>
          </cell>
          <cell r="I3509">
            <v>42.46</v>
          </cell>
          <cell r="J3509">
            <v>26.49</v>
          </cell>
          <cell r="K3509" t="str">
            <v>HiRatio</v>
          </cell>
          <cell r="L3509">
            <v>437644.88</v>
          </cell>
          <cell r="M3509" t="str">
            <v>Owner-Occupied</v>
          </cell>
          <cell r="N3509">
            <v>0</v>
          </cell>
          <cell r="O3509">
            <v>43831</v>
          </cell>
          <cell r="P3509" t="str">
            <v>Current</v>
          </cell>
        </row>
        <row r="3510">
          <cell r="B3510">
            <v>41919</v>
          </cell>
          <cell r="C3510">
            <v>27</v>
          </cell>
          <cell r="D3510" t="str">
            <v>AB</v>
          </cell>
          <cell r="E3510" t="str">
            <v>Purchase</v>
          </cell>
          <cell r="F3510" t="str">
            <v>Fixed</v>
          </cell>
          <cell r="I3510">
            <v>36.81</v>
          </cell>
          <cell r="J3510">
            <v>36.49</v>
          </cell>
          <cell r="K3510" t="str">
            <v>HiRatio</v>
          </cell>
          <cell r="L3510">
            <v>273197.14</v>
          </cell>
          <cell r="M3510" t="str">
            <v>Owner-Occupied</v>
          </cell>
          <cell r="N3510">
            <v>0</v>
          </cell>
          <cell r="O3510">
            <v>43831</v>
          </cell>
          <cell r="P3510" t="str">
            <v>Current</v>
          </cell>
        </row>
        <row r="3511">
          <cell r="B3511">
            <v>41579</v>
          </cell>
          <cell r="C3511">
            <v>38</v>
          </cell>
          <cell r="D3511" t="str">
            <v>AB</v>
          </cell>
          <cell r="E3511" t="str">
            <v>Purchase</v>
          </cell>
          <cell r="F3511" t="str">
            <v>ARM</v>
          </cell>
          <cell r="I3511">
            <v>28.9</v>
          </cell>
          <cell r="J3511">
            <v>26.79</v>
          </cell>
          <cell r="K3511" t="str">
            <v>HiRatio</v>
          </cell>
          <cell r="L3511">
            <v>211974.41</v>
          </cell>
          <cell r="M3511" t="str">
            <v>Owner-Occupied</v>
          </cell>
          <cell r="N3511">
            <v>0</v>
          </cell>
          <cell r="O3511">
            <v>43831</v>
          </cell>
          <cell r="P3511" t="str">
            <v>Current</v>
          </cell>
        </row>
        <row r="3512">
          <cell r="B3512">
            <v>41613</v>
          </cell>
          <cell r="C3512">
            <v>37</v>
          </cell>
          <cell r="D3512" t="str">
            <v>ON</v>
          </cell>
          <cell r="E3512" t="str">
            <v>Purchase</v>
          </cell>
          <cell r="F3512" t="str">
            <v>Fixed</v>
          </cell>
          <cell r="I3512">
            <v>36.409999999999997</v>
          </cell>
          <cell r="J3512">
            <v>19.239999999999998</v>
          </cell>
          <cell r="K3512" t="str">
            <v>HiRatio</v>
          </cell>
          <cell r="L3512">
            <v>288825.28999999998</v>
          </cell>
          <cell r="M3512" t="str">
            <v>Owner-Occupied</v>
          </cell>
          <cell r="N3512">
            <v>0</v>
          </cell>
          <cell r="O3512">
            <v>43831</v>
          </cell>
          <cell r="P3512" t="str">
            <v>Current</v>
          </cell>
        </row>
        <row r="3513">
          <cell r="B3513">
            <v>42384</v>
          </cell>
          <cell r="C3513">
            <v>12</v>
          </cell>
          <cell r="D3513" t="str">
            <v>AB</v>
          </cell>
          <cell r="E3513" t="str">
            <v>Purchase</v>
          </cell>
          <cell r="F3513" t="str">
            <v>Fixed</v>
          </cell>
          <cell r="I3513">
            <v>28.1</v>
          </cell>
          <cell r="J3513">
            <v>23.48</v>
          </cell>
          <cell r="K3513" t="str">
            <v>HiRatio</v>
          </cell>
          <cell r="L3513">
            <v>326794.5</v>
          </cell>
          <cell r="M3513" t="str">
            <v>Owner-Occupied</v>
          </cell>
          <cell r="N3513">
            <v>0</v>
          </cell>
          <cell r="O3513">
            <v>43831</v>
          </cell>
          <cell r="P3513" t="str">
            <v>Current</v>
          </cell>
        </row>
        <row r="3514">
          <cell r="B3514">
            <v>42300</v>
          </cell>
          <cell r="C3514">
            <v>15</v>
          </cell>
          <cell r="D3514" t="str">
            <v>AB</v>
          </cell>
          <cell r="E3514" t="str">
            <v>Purchase</v>
          </cell>
          <cell r="F3514" t="str">
            <v>Fixed</v>
          </cell>
          <cell r="I3514">
            <v>40.9</v>
          </cell>
          <cell r="J3514">
            <v>33.479999999999997</v>
          </cell>
          <cell r="K3514" t="str">
            <v>HiRatio</v>
          </cell>
          <cell r="L3514">
            <v>315339.01</v>
          </cell>
          <cell r="M3514" t="str">
            <v>Owner-Occupied</v>
          </cell>
          <cell r="N3514">
            <v>0</v>
          </cell>
          <cell r="O3514">
            <v>43831</v>
          </cell>
          <cell r="P3514" t="str">
            <v>Current</v>
          </cell>
        </row>
        <row r="3515">
          <cell r="B3515">
            <v>41845</v>
          </cell>
          <cell r="C3515">
            <v>30</v>
          </cell>
          <cell r="D3515" t="str">
            <v>ON</v>
          </cell>
          <cell r="E3515" t="str">
            <v>Refinance External</v>
          </cell>
          <cell r="F3515" t="str">
            <v>ARM</v>
          </cell>
          <cell r="I3515">
            <v>34.79</v>
          </cell>
          <cell r="J3515">
            <v>15.24</v>
          </cell>
          <cell r="K3515" t="str">
            <v>Conv</v>
          </cell>
          <cell r="L3515">
            <v>0</v>
          </cell>
          <cell r="M3515" t="str">
            <v>Owner-Occupied</v>
          </cell>
          <cell r="N3515">
            <v>4</v>
          </cell>
          <cell r="O3515">
            <v>42354</v>
          </cell>
          <cell r="P3515" t="str">
            <v>Current</v>
          </cell>
        </row>
        <row r="3516">
          <cell r="B3516">
            <v>42538</v>
          </cell>
          <cell r="C3516">
            <v>7</v>
          </cell>
          <cell r="D3516" t="str">
            <v>ON</v>
          </cell>
          <cell r="E3516" t="str">
            <v>Purchase</v>
          </cell>
          <cell r="F3516" t="str">
            <v>Fixed</v>
          </cell>
          <cell r="I3516">
            <v>21.2</v>
          </cell>
          <cell r="J3516">
            <v>10.65</v>
          </cell>
          <cell r="K3516" t="str">
            <v>Conv</v>
          </cell>
          <cell r="L3516">
            <v>272910.59000000003</v>
          </cell>
          <cell r="M3516" t="str">
            <v>Owner-Occupied</v>
          </cell>
          <cell r="N3516">
            <v>0</v>
          </cell>
          <cell r="O3516">
            <v>43831</v>
          </cell>
          <cell r="P3516" t="str">
            <v>Current</v>
          </cell>
        </row>
        <row r="3517">
          <cell r="B3517">
            <v>41046</v>
          </cell>
          <cell r="C3517">
            <v>56</v>
          </cell>
          <cell r="D3517" t="str">
            <v>ON</v>
          </cell>
          <cell r="E3517" t="str">
            <v>Purchase</v>
          </cell>
          <cell r="F3517" t="str">
            <v>Fixed</v>
          </cell>
          <cell r="I3517">
            <v>29.03</v>
          </cell>
          <cell r="J3517">
            <v>26.81</v>
          </cell>
          <cell r="K3517" t="str">
            <v>HiRatio</v>
          </cell>
          <cell r="L3517">
            <v>158830.54</v>
          </cell>
          <cell r="M3517" t="str">
            <v>Owner-Occupied</v>
          </cell>
          <cell r="N3517">
            <v>0</v>
          </cell>
          <cell r="O3517">
            <v>43831</v>
          </cell>
          <cell r="P3517" t="str">
            <v>Current</v>
          </cell>
        </row>
        <row r="3518">
          <cell r="B3518">
            <v>40518</v>
          </cell>
          <cell r="C3518">
            <v>73</v>
          </cell>
          <cell r="D3518" t="str">
            <v>ON</v>
          </cell>
          <cell r="E3518" t="str">
            <v>Refinance External</v>
          </cell>
          <cell r="F3518" t="str">
            <v>Fixed</v>
          </cell>
          <cell r="I3518">
            <v>40.32</v>
          </cell>
          <cell r="J3518">
            <v>38.89</v>
          </cell>
          <cell r="K3518" t="str">
            <v>Conv</v>
          </cell>
          <cell r="L3518">
            <v>0</v>
          </cell>
          <cell r="M3518" t="str">
            <v>Owner-Occupied</v>
          </cell>
          <cell r="N3518">
            <v>4</v>
          </cell>
          <cell r="O3518">
            <v>41820</v>
          </cell>
          <cell r="P3518" t="str">
            <v>Current</v>
          </cell>
        </row>
        <row r="3519">
          <cell r="B3519">
            <v>40968</v>
          </cell>
          <cell r="C3519">
            <v>59</v>
          </cell>
          <cell r="D3519" t="str">
            <v>ON</v>
          </cell>
          <cell r="E3519" t="str">
            <v>Refinance External</v>
          </cell>
          <cell r="F3519" t="str">
            <v>Fixed</v>
          </cell>
          <cell r="I3519">
            <v>32.15</v>
          </cell>
          <cell r="J3519">
            <v>23.29</v>
          </cell>
          <cell r="K3519" t="str">
            <v>HiRatio</v>
          </cell>
          <cell r="L3519">
            <v>0</v>
          </cell>
          <cell r="M3519" t="str">
            <v>Owner-Occupied</v>
          </cell>
          <cell r="N3519">
            <v>4</v>
          </cell>
          <cell r="O3519">
            <v>42187</v>
          </cell>
          <cell r="P3519" t="str">
            <v>Current</v>
          </cell>
        </row>
        <row r="3520">
          <cell r="B3520">
            <v>41656</v>
          </cell>
          <cell r="C3520">
            <v>36</v>
          </cell>
          <cell r="D3520" t="str">
            <v>AB</v>
          </cell>
          <cell r="E3520" t="str">
            <v>Purchase</v>
          </cell>
          <cell r="F3520" t="str">
            <v>Fixed</v>
          </cell>
          <cell r="I3520">
            <v>40.98</v>
          </cell>
          <cell r="J3520">
            <v>28.11</v>
          </cell>
          <cell r="K3520" t="str">
            <v>HiRatio</v>
          </cell>
          <cell r="L3520">
            <v>480159.26</v>
          </cell>
          <cell r="M3520" t="str">
            <v>Owner-Occupied</v>
          </cell>
          <cell r="N3520">
            <v>0</v>
          </cell>
          <cell r="O3520">
            <v>43831</v>
          </cell>
          <cell r="P3520" t="str">
            <v>Current</v>
          </cell>
        </row>
        <row r="3521">
          <cell r="B3521">
            <v>42425</v>
          </cell>
          <cell r="C3521">
            <v>11</v>
          </cell>
          <cell r="D3521" t="str">
            <v>AB</v>
          </cell>
          <cell r="E3521" t="str">
            <v>Purchase</v>
          </cell>
          <cell r="F3521" t="str">
            <v>Fixed</v>
          </cell>
          <cell r="I3521">
            <v>15.65</v>
          </cell>
          <cell r="J3521">
            <v>15.49</v>
          </cell>
          <cell r="K3521" t="str">
            <v>Conv</v>
          </cell>
          <cell r="L3521">
            <v>330999.64</v>
          </cell>
          <cell r="M3521" t="str">
            <v>Owner-Occupied</v>
          </cell>
          <cell r="N3521">
            <v>0</v>
          </cell>
          <cell r="O3521">
            <v>43831</v>
          </cell>
          <cell r="P3521" t="str">
            <v>Current</v>
          </cell>
        </row>
        <row r="3522">
          <cell r="B3522">
            <v>42558</v>
          </cell>
          <cell r="C3522">
            <v>6</v>
          </cell>
          <cell r="D3522" t="str">
            <v>ON</v>
          </cell>
          <cell r="E3522" t="str">
            <v>Purchase</v>
          </cell>
          <cell r="F3522" t="str">
            <v>ARM</v>
          </cell>
          <cell r="I3522">
            <v>23.4</v>
          </cell>
          <cell r="J3522">
            <v>22.98</v>
          </cell>
          <cell r="K3522" t="str">
            <v>Conv</v>
          </cell>
          <cell r="L3522">
            <v>242091.11</v>
          </cell>
          <cell r="M3522" t="str">
            <v>Owner-Occupied</v>
          </cell>
          <cell r="N3522">
            <v>0</v>
          </cell>
          <cell r="O3522">
            <v>43831</v>
          </cell>
          <cell r="P3522" t="str">
            <v>Current</v>
          </cell>
        </row>
        <row r="3523">
          <cell r="B3523">
            <v>42012</v>
          </cell>
          <cell r="C3523">
            <v>24</v>
          </cell>
          <cell r="D3523" t="str">
            <v>BC</v>
          </cell>
          <cell r="E3523" t="str">
            <v>Purchase</v>
          </cell>
          <cell r="F3523" t="str">
            <v>ARM</v>
          </cell>
          <cell r="I3523">
            <v>14.31</v>
          </cell>
          <cell r="J3523">
            <v>14.13</v>
          </cell>
          <cell r="K3523" t="str">
            <v>Conv</v>
          </cell>
          <cell r="L3523">
            <v>245499.36</v>
          </cell>
          <cell r="M3523" t="str">
            <v>Owner-Occupied</v>
          </cell>
          <cell r="N3523">
            <v>0</v>
          </cell>
          <cell r="O3523">
            <v>43831</v>
          </cell>
          <cell r="P3523" t="str">
            <v>Current</v>
          </cell>
        </row>
        <row r="3524">
          <cell r="B3524">
            <v>40323</v>
          </cell>
          <cell r="C3524">
            <v>80</v>
          </cell>
          <cell r="D3524" t="str">
            <v>AB</v>
          </cell>
          <cell r="E3524" t="str">
            <v>Purchase</v>
          </cell>
          <cell r="F3524" t="str">
            <v>Fixed</v>
          </cell>
          <cell r="I3524">
            <v>38.42</v>
          </cell>
          <cell r="J3524">
            <v>15.15</v>
          </cell>
          <cell r="K3524" t="str">
            <v>Conv</v>
          </cell>
          <cell r="L3524">
            <v>0</v>
          </cell>
          <cell r="M3524" t="str">
            <v>Rental</v>
          </cell>
          <cell r="N3524">
            <v>4</v>
          </cell>
          <cell r="O3524">
            <v>41015</v>
          </cell>
          <cell r="P3524" t="str">
            <v>Current</v>
          </cell>
        </row>
        <row r="3525">
          <cell r="B3525">
            <v>40456</v>
          </cell>
          <cell r="C3525">
            <v>75</v>
          </cell>
          <cell r="D3525" t="str">
            <v>ON</v>
          </cell>
          <cell r="E3525" t="str">
            <v>Purchase</v>
          </cell>
          <cell r="F3525" t="str">
            <v>Fixed</v>
          </cell>
          <cell r="I3525">
            <v>25.81</v>
          </cell>
          <cell r="J3525">
            <v>23.26</v>
          </cell>
          <cell r="K3525" t="str">
            <v>HiRatio</v>
          </cell>
          <cell r="L3525">
            <v>0</v>
          </cell>
          <cell r="M3525" t="str">
            <v>Owner-Occupied</v>
          </cell>
          <cell r="N3525">
            <v>4</v>
          </cell>
          <cell r="O3525">
            <v>42359</v>
          </cell>
          <cell r="P3525" t="str">
            <v>Current</v>
          </cell>
        </row>
        <row r="3526">
          <cell r="B3526">
            <v>41789</v>
          </cell>
          <cell r="C3526">
            <v>32</v>
          </cell>
          <cell r="D3526" t="str">
            <v>ON</v>
          </cell>
          <cell r="E3526" t="str">
            <v>Purchase</v>
          </cell>
          <cell r="F3526" t="str">
            <v>Fixed</v>
          </cell>
          <cell r="I3526">
            <v>38.909999999999997</v>
          </cell>
          <cell r="J3526">
            <v>18.350000000000001</v>
          </cell>
          <cell r="K3526" t="str">
            <v>HiRatio</v>
          </cell>
          <cell r="L3526">
            <v>287645.51</v>
          </cell>
          <cell r="M3526" t="str">
            <v>Owner-Occupied</v>
          </cell>
          <cell r="N3526">
            <v>0</v>
          </cell>
          <cell r="O3526">
            <v>43831</v>
          </cell>
          <cell r="P3526" t="str">
            <v>Current</v>
          </cell>
        </row>
        <row r="3527">
          <cell r="B3527">
            <v>41584</v>
          </cell>
          <cell r="C3527">
            <v>38</v>
          </cell>
          <cell r="D3527" t="str">
            <v>SK</v>
          </cell>
          <cell r="E3527" t="str">
            <v>Refinance External</v>
          </cell>
          <cell r="F3527" t="str">
            <v>ARM</v>
          </cell>
          <cell r="I3527">
            <v>18.8</v>
          </cell>
          <cell r="J3527">
            <v>13.78</v>
          </cell>
          <cell r="K3527" t="str">
            <v>Conv</v>
          </cell>
          <cell r="L3527">
            <v>73923.509999999995</v>
          </cell>
          <cell r="M3527" t="str">
            <v>Owner-Occupied</v>
          </cell>
          <cell r="N3527">
            <v>0</v>
          </cell>
          <cell r="O3527">
            <v>43831</v>
          </cell>
          <cell r="P3527" t="str">
            <v>Current</v>
          </cell>
        </row>
        <row r="3528">
          <cell r="B3528">
            <v>40753</v>
          </cell>
          <cell r="C3528">
            <v>66</v>
          </cell>
          <cell r="D3528" t="str">
            <v>BC</v>
          </cell>
          <cell r="E3528" t="str">
            <v>Purchase</v>
          </cell>
          <cell r="F3528" t="str">
            <v>Fixed</v>
          </cell>
          <cell r="I3528">
            <v>28.83</v>
          </cell>
          <cell r="J3528">
            <v>28.83</v>
          </cell>
          <cell r="K3528" t="str">
            <v>HiRatio</v>
          </cell>
          <cell r="L3528">
            <v>0</v>
          </cell>
          <cell r="M3528" t="str">
            <v>Owner-Occupied</v>
          </cell>
          <cell r="N3528">
            <v>4</v>
          </cell>
          <cell r="O3528">
            <v>42584</v>
          </cell>
          <cell r="P3528" t="str">
            <v>Current</v>
          </cell>
        </row>
        <row r="3529">
          <cell r="B3529">
            <v>42349</v>
          </cell>
          <cell r="C3529">
            <v>13</v>
          </cell>
          <cell r="D3529" t="str">
            <v>ON</v>
          </cell>
          <cell r="E3529" t="str">
            <v>Purchase</v>
          </cell>
          <cell r="F3529" t="str">
            <v>Fixed</v>
          </cell>
          <cell r="I3529">
            <v>28.41</v>
          </cell>
          <cell r="J3529">
            <v>27.92</v>
          </cell>
          <cell r="K3529" t="str">
            <v>Conv</v>
          </cell>
          <cell r="L3529">
            <v>185954.98</v>
          </cell>
          <cell r="M3529" t="str">
            <v>Owner-Occupied</v>
          </cell>
          <cell r="N3529">
            <v>0</v>
          </cell>
          <cell r="O3529">
            <v>43831</v>
          </cell>
          <cell r="P3529" t="str">
            <v>Current</v>
          </cell>
        </row>
        <row r="3530">
          <cell r="B3530">
            <v>42559</v>
          </cell>
          <cell r="C3530">
            <v>6</v>
          </cell>
          <cell r="D3530" t="str">
            <v>ON</v>
          </cell>
          <cell r="E3530" t="str">
            <v>Purchase with Improvements</v>
          </cell>
          <cell r="F3530" t="str">
            <v>ARM</v>
          </cell>
          <cell r="I3530">
            <v>26.09</v>
          </cell>
          <cell r="J3530">
            <v>25.95</v>
          </cell>
          <cell r="K3530" t="str">
            <v>Conv</v>
          </cell>
          <cell r="L3530">
            <v>344003.99</v>
          </cell>
          <cell r="M3530" t="str">
            <v>Owner-Occupied</v>
          </cell>
          <cell r="N3530">
            <v>0</v>
          </cell>
          <cell r="O3530">
            <v>43831</v>
          </cell>
          <cell r="P3530" t="str">
            <v>Current</v>
          </cell>
        </row>
        <row r="3531">
          <cell r="B3531">
            <v>40393</v>
          </cell>
          <cell r="C3531">
            <v>77</v>
          </cell>
          <cell r="D3531" t="str">
            <v>ON</v>
          </cell>
          <cell r="E3531" t="str">
            <v>Purchase</v>
          </cell>
          <cell r="F3531" t="str">
            <v>Fixed</v>
          </cell>
          <cell r="I3531">
            <v>32.36</v>
          </cell>
          <cell r="J3531">
            <v>31.51</v>
          </cell>
          <cell r="K3531" t="str">
            <v>Conv</v>
          </cell>
          <cell r="L3531">
            <v>0</v>
          </cell>
          <cell r="M3531" t="str">
            <v>Owner-Occupied</v>
          </cell>
          <cell r="N3531">
            <v>4</v>
          </cell>
          <cell r="O3531">
            <v>42452</v>
          </cell>
          <cell r="P3531" t="str">
            <v>Current</v>
          </cell>
        </row>
        <row r="3532">
          <cell r="B3532">
            <v>40508</v>
          </cell>
          <cell r="C3532">
            <v>74</v>
          </cell>
          <cell r="D3532" t="str">
            <v>ON</v>
          </cell>
          <cell r="E3532" t="str">
            <v>Refinance External</v>
          </cell>
          <cell r="F3532" t="str">
            <v>Fixed</v>
          </cell>
          <cell r="I3532">
            <v>36.58</v>
          </cell>
          <cell r="J3532">
            <v>31.84</v>
          </cell>
          <cell r="K3532" t="str">
            <v>HiRatio</v>
          </cell>
          <cell r="L3532">
            <v>0</v>
          </cell>
          <cell r="M3532" t="str">
            <v>Owner-Occupied</v>
          </cell>
          <cell r="N3532">
            <v>4</v>
          </cell>
          <cell r="O3532">
            <v>41841</v>
          </cell>
          <cell r="P3532" t="str">
            <v>Current</v>
          </cell>
        </row>
        <row r="3533">
          <cell r="B3533">
            <v>42430</v>
          </cell>
          <cell r="C3533">
            <v>10</v>
          </cell>
          <cell r="D3533" t="str">
            <v>ON</v>
          </cell>
          <cell r="E3533" t="str">
            <v>Purchase</v>
          </cell>
          <cell r="F3533" t="str">
            <v>Fixed</v>
          </cell>
          <cell r="I3533">
            <v>39.14</v>
          </cell>
          <cell r="J3533">
            <v>38.58</v>
          </cell>
          <cell r="K3533" t="str">
            <v>HiRatio</v>
          </cell>
          <cell r="L3533">
            <v>645543.67000000004</v>
          </cell>
          <cell r="M3533" t="str">
            <v>Owner-Occupied</v>
          </cell>
          <cell r="N3533">
            <v>0</v>
          </cell>
          <cell r="O3533">
            <v>43831</v>
          </cell>
          <cell r="P3533" t="str">
            <v>Current</v>
          </cell>
        </row>
        <row r="3534">
          <cell r="B3534">
            <v>42419</v>
          </cell>
          <cell r="C3534">
            <v>11</v>
          </cell>
          <cell r="D3534" t="str">
            <v>ON</v>
          </cell>
          <cell r="E3534" t="str">
            <v>Refinance External</v>
          </cell>
          <cell r="F3534" t="str">
            <v>Fixed</v>
          </cell>
          <cell r="I3534">
            <v>22.85</v>
          </cell>
          <cell r="J3534">
            <v>22.34</v>
          </cell>
          <cell r="K3534" t="str">
            <v>Conv</v>
          </cell>
          <cell r="L3534">
            <v>270239.25</v>
          </cell>
          <cell r="M3534" t="str">
            <v>Owner-Occupied</v>
          </cell>
          <cell r="N3534">
            <v>0</v>
          </cell>
          <cell r="O3534">
            <v>43831</v>
          </cell>
          <cell r="P3534" t="str">
            <v>Current</v>
          </cell>
        </row>
        <row r="3535">
          <cell r="B3535">
            <v>42422</v>
          </cell>
          <cell r="C3535">
            <v>11</v>
          </cell>
          <cell r="D3535" t="str">
            <v>ON</v>
          </cell>
          <cell r="E3535" t="str">
            <v>Purchase</v>
          </cell>
          <cell r="F3535" t="str">
            <v>ARM</v>
          </cell>
          <cell r="I3535">
            <v>32.4</v>
          </cell>
          <cell r="J3535">
            <v>24.23</v>
          </cell>
          <cell r="K3535" t="str">
            <v>Conv</v>
          </cell>
          <cell r="L3535">
            <v>400611.52</v>
          </cell>
          <cell r="M3535" t="str">
            <v>Owner-Occupied</v>
          </cell>
          <cell r="N3535">
            <v>0</v>
          </cell>
          <cell r="O3535">
            <v>43831</v>
          </cell>
          <cell r="P3535" t="str">
            <v>Current</v>
          </cell>
        </row>
        <row r="3536">
          <cell r="B3536">
            <v>41523</v>
          </cell>
          <cell r="C3536">
            <v>40</v>
          </cell>
          <cell r="D3536" t="str">
            <v>BC</v>
          </cell>
          <cell r="E3536" t="str">
            <v>Purchase</v>
          </cell>
          <cell r="F3536" t="str">
            <v>Fixed</v>
          </cell>
          <cell r="I3536">
            <v>38.92</v>
          </cell>
          <cell r="J3536">
            <v>34.85</v>
          </cell>
          <cell r="K3536" t="str">
            <v>HiRatio</v>
          </cell>
          <cell r="L3536">
            <v>0</v>
          </cell>
          <cell r="M3536" t="str">
            <v>Owner-Occupied</v>
          </cell>
          <cell r="N3536">
            <v>4</v>
          </cell>
          <cell r="O3536">
            <v>42270</v>
          </cell>
          <cell r="P3536" t="str">
            <v>Current</v>
          </cell>
        </row>
        <row r="3537">
          <cell r="B3537">
            <v>42517</v>
          </cell>
          <cell r="C3537">
            <v>8</v>
          </cell>
          <cell r="D3537" t="str">
            <v>ON</v>
          </cell>
          <cell r="E3537" t="str">
            <v>Purchase</v>
          </cell>
          <cell r="F3537" t="str">
            <v>Fixed</v>
          </cell>
          <cell r="I3537">
            <v>29.83</v>
          </cell>
          <cell r="J3537">
            <v>13.27</v>
          </cell>
          <cell r="K3537" t="str">
            <v>HiRatio</v>
          </cell>
          <cell r="L3537">
            <v>163891.82999999999</v>
          </cell>
          <cell r="M3537" t="str">
            <v>Second Home</v>
          </cell>
          <cell r="N3537">
            <v>0</v>
          </cell>
          <cell r="O3537">
            <v>43831</v>
          </cell>
          <cell r="P3537" t="str">
            <v>Current</v>
          </cell>
        </row>
        <row r="3538">
          <cell r="B3538">
            <v>41215</v>
          </cell>
          <cell r="C3538">
            <v>50</v>
          </cell>
          <cell r="D3538" t="str">
            <v>ON</v>
          </cell>
          <cell r="E3538" t="str">
            <v>Purchase</v>
          </cell>
          <cell r="F3538" t="str">
            <v>Fixed</v>
          </cell>
          <cell r="I3538">
            <v>36.56</v>
          </cell>
          <cell r="J3538">
            <v>36.270000000000003</v>
          </cell>
          <cell r="K3538" t="str">
            <v>HiRatio</v>
          </cell>
          <cell r="L3538">
            <v>261295.03</v>
          </cell>
          <cell r="M3538" t="str">
            <v>Owner-Occupied</v>
          </cell>
          <cell r="N3538">
            <v>0</v>
          </cell>
          <cell r="O3538">
            <v>43831</v>
          </cell>
          <cell r="P3538" t="str">
            <v>Current</v>
          </cell>
        </row>
        <row r="3539">
          <cell r="B3539">
            <v>40330</v>
          </cell>
          <cell r="C3539">
            <v>79</v>
          </cell>
          <cell r="D3539" t="str">
            <v>AB</v>
          </cell>
          <cell r="E3539" t="str">
            <v>Purchase</v>
          </cell>
          <cell r="F3539" t="str">
            <v>ARM</v>
          </cell>
          <cell r="I3539">
            <v>30.52</v>
          </cell>
          <cell r="J3539">
            <v>14.61</v>
          </cell>
          <cell r="K3539" t="str">
            <v>Conv</v>
          </cell>
          <cell r="L3539">
            <v>272502.51</v>
          </cell>
          <cell r="M3539" t="str">
            <v>Rental</v>
          </cell>
          <cell r="N3539">
            <v>0</v>
          </cell>
          <cell r="O3539">
            <v>43831</v>
          </cell>
          <cell r="P3539" t="str">
            <v>Current</v>
          </cell>
        </row>
        <row r="3540">
          <cell r="B3540">
            <v>40980</v>
          </cell>
          <cell r="C3540">
            <v>58</v>
          </cell>
          <cell r="D3540" t="str">
            <v>AB</v>
          </cell>
          <cell r="E3540" t="str">
            <v>Refinance External</v>
          </cell>
          <cell r="F3540" t="str">
            <v>Fixed</v>
          </cell>
          <cell r="I3540">
            <v>40.68</v>
          </cell>
          <cell r="J3540">
            <v>33.28</v>
          </cell>
          <cell r="K3540" t="str">
            <v>HiRatio</v>
          </cell>
          <cell r="L3540">
            <v>0</v>
          </cell>
          <cell r="M3540" t="str">
            <v>Owner-Occupied</v>
          </cell>
          <cell r="N3540">
            <v>4</v>
          </cell>
          <cell r="O3540">
            <v>42191</v>
          </cell>
          <cell r="P3540" t="str">
            <v>Current</v>
          </cell>
        </row>
        <row r="3541">
          <cell r="B3541">
            <v>41124</v>
          </cell>
          <cell r="C3541">
            <v>53</v>
          </cell>
          <cell r="D3541" t="str">
            <v>ON</v>
          </cell>
          <cell r="E3541" t="str">
            <v>Refinance External</v>
          </cell>
          <cell r="F3541" t="str">
            <v>Fixed</v>
          </cell>
          <cell r="I3541">
            <v>27.94</v>
          </cell>
          <cell r="J3541">
            <v>21.26</v>
          </cell>
          <cell r="K3541" t="str">
            <v>Conv</v>
          </cell>
          <cell r="L3541">
            <v>0</v>
          </cell>
          <cell r="M3541" t="str">
            <v>Owner-Occupied</v>
          </cell>
          <cell r="N3541">
            <v>4</v>
          </cell>
          <cell r="O3541">
            <v>42030</v>
          </cell>
          <cell r="P3541" t="str">
            <v>Current</v>
          </cell>
        </row>
        <row r="3542">
          <cell r="B3542">
            <v>42037</v>
          </cell>
          <cell r="C3542">
            <v>23</v>
          </cell>
          <cell r="D3542" t="str">
            <v>ON</v>
          </cell>
          <cell r="E3542" t="str">
            <v>Purchase</v>
          </cell>
          <cell r="F3542" t="str">
            <v>Fixed</v>
          </cell>
          <cell r="I3542">
            <v>42.67</v>
          </cell>
          <cell r="J3542">
            <v>32.479999999999997</v>
          </cell>
          <cell r="K3542" t="str">
            <v>HiRatio</v>
          </cell>
          <cell r="L3542">
            <v>125810.28</v>
          </cell>
          <cell r="M3542" t="str">
            <v>Owner-Occupied</v>
          </cell>
          <cell r="N3542">
            <v>0</v>
          </cell>
          <cell r="O3542">
            <v>43831</v>
          </cell>
          <cell r="P3542" t="str">
            <v>Current</v>
          </cell>
        </row>
        <row r="3543">
          <cell r="B3543">
            <v>40330</v>
          </cell>
          <cell r="C3543">
            <v>79</v>
          </cell>
          <cell r="D3543" t="str">
            <v>AB</v>
          </cell>
          <cell r="E3543" t="str">
            <v>Purchase</v>
          </cell>
          <cell r="F3543" t="str">
            <v>ARM</v>
          </cell>
          <cell r="I3543">
            <v>56.17</v>
          </cell>
          <cell r="J3543">
            <v>20.72</v>
          </cell>
          <cell r="K3543" t="str">
            <v>Conv</v>
          </cell>
          <cell r="L3543">
            <v>0</v>
          </cell>
          <cell r="M3543" t="str">
            <v>Owner-Occupied</v>
          </cell>
          <cell r="N3543">
            <v>4</v>
          </cell>
          <cell r="O3543">
            <v>40359</v>
          </cell>
          <cell r="P3543" t="str">
            <v>Current</v>
          </cell>
        </row>
        <row r="3544">
          <cell r="B3544">
            <v>41060</v>
          </cell>
          <cell r="C3544">
            <v>56</v>
          </cell>
          <cell r="D3544" t="str">
            <v>AB</v>
          </cell>
          <cell r="E3544" t="str">
            <v>Purchase</v>
          </cell>
          <cell r="F3544" t="str">
            <v>Fixed</v>
          </cell>
          <cell r="I3544">
            <v>31.61</v>
          </cell>
          <cell r="J3544">
            <v>9.89</v>
          </cell>
          <cell r="K3544" t="str">
            <v>Conv</v>
          </cell>
          <cell r="L3544">
            <v>194535.38</v>
          </cell>
          <cell r="M3544" t="str">
            <v>Rental</v>
          </cell>
          <cell r="N3544">
            <v>0</v>
          </cell>
          <cell r="O3544">
            <v>43831</v>
          </cell>
          <cell r="P3544" t="str">
            <v>Current</v>
          </cell>
        </row>
        <row r="3545">
          <cell r="B3545">
            <v>42158</v>
          </cell>
          <cell r="C3545">
            <v>19</v>
          </cell>
          <cell r="D3545" t="str">
            <v>BC</v>
          </cell>
          <cell r="E3545" t="str">
            <v>Purchase</v>
          </cell>
          <cell r="F3545" t="str">
            <v>Fixed</v>
          </cell>
          <cell r="I3545">
            <v>41.9</v>
          </cell>
          <cell r="J3545">
            <v>33.270000000000003</v>
          </cell>
          <cell r="K3545" t="str">
            <v>HiRatio</v>
          </cell>
          <cell r="L3545">
            <v>669868.22</v>
          </cell>
          <cell r="M3545" t="str">
            <v>Owner-Occupied</v>
          </cell>
          <cell r="N3545">
            <v>0</v>
          </cell>
          <cell r="O3545">
            <v>43831</v>
          </cell>
          <cell r="P3545" t="str">
            <v>Current</v>
          </cell>
        </row>
        <row r="3546">
          <cell r="B3546">
            <v>42445</v>
          </cell>
          <cell r="C3546">
            <v>10</v>
          </cell>
          <cell r="D3546" t="str">
            <v>ON</v>
          </cell>
          <cell r="E3546" t="str">
            <v>Purchase</v>
          </cell>
          <cell r="F3546" t="str">
            <v>Fixed</v>
          </cell>
          <cell r="I3546">
            <v>36.39</v>
          </cell>
          <cell r="J3546">
            <v>31.9</v>
          </cell>
          <cell r="K3546" t="str">
            <v>HiRatio</v>
          </cell>
          <cell r="L3546">
            <v>629218.09</v>
          </cell>
          <cell r="M3546" t="str">
            <v>Owner-Occupied</v>
          </cell>
          <cell r="N3546">
            <v>0</v>
          </cell>
          <cell r="O3546">
            <v>43831</v>
          </cell>
          <cell r="P3546" t="str">
            <v>Current</v>
          </cell>
        </row>
        <row r="3547">
          <cell r="B3547">
            <v>40312</v>
          </cell>
          <cell r="C3547">
            <v>80</v>
          </cell>
          <cell r="D3547" t="str">
            <v>ON</v>
          </cell>
          <cell r="E3547" t="str">
            <v>ETO External</v>
          </cell>
          <cell r="F3547" t="str">
            <v>ARM</v>
          </cell>
          <cell r="I3547">
            <v>32.92</v>
          </cell>
          <cell r="J3547">
            <v>7.03</v>
          </cell>
          <cell r="K3547" t="str">
            <v>Conv</v>
          </cell>
          <cell r="L3547">
            <v>0</v>
          </cell>
          <cell r="M3547" t="str">
            <v>Rental</v>
          </cell>
          <cell r="N3547">
            <v>4</v>
          </cell>
          <cell r="O3547">
            <v>40347</v>
          </cell>
          <cell r="P3547" t="str">
            <v>Current</v>
          </cell>
        </row>
        <row r="3548">
          <cell r="B3548">
            <v>41548</v>
          </cell>
          <cell r="C3548">
            <v>39</v>
          </cell>
          <cell r="D3548" t="str">
            <v>AB</v>
          </cell>
          <cell r="E3548" t="str">
            <v>Purchase</v>
          </cell>
          <cell r="F3548" t="str">
            <v>Fixed</v>
          </cell>
          <cell r="I3548">
            <v>43.78</v>
          </cell>
          <cell r="J3548">
            <v>18.72</v>
          </cell>
          <cell r="K3548" t="str">
            <v>HiRatio</v>
          </cell>
          <cell r="L3548">
            <v>0</v>
          </cell>
          <cell r="M3548" t="str">
            <v>Second Home</v>
          </cell>
          <cell r="N3548">
            <v>4</v>
          </cell>
          <cell r="O3548">
            <v>42192</v>
          </cell>
          <cell r="P3548" t="str">
            <v>Current</v>
          </cell>
        </row>
        <row r="3549">
          <cell r="B3549">
            <v>41789</v>
          </cell>
          <cell r="C3549">
            <v>32</v>
          </cell>
          <cell r="D3549" t="str">
            <v>AB</v>
          </cell>
          <cell r="E3549" t="str">
            <v>Purchase</v>
          </cell>
          <cell r="F3549" t="str">
            <v>Fixed</v>
          </cell>
          <cell r="I3549">
            <v>42.7</v>
          </cell>
          <cell r="J3549">
            <v>25.54</v>
          </cell>
          <cell r="K3549" t="str">
            <v>HiRatio</v>
          </cell>
          <cell r="L3549">
            <v>0</v>
          </cell>
          <cell r="M3549" t="str">
            <v>Owner-Occupied</v>
          </cell>
          <cell r="N3549">
            <v>4</v>
          </cell>
          <cell r="O3549">
            <v>42654</v>
          </cell>
          <cell r="P3549" t="str">
            <v>Current</v>
          </cell>
        </row>
        <row r="3550">
          <cell r="B3550">
            <v>42608</v>
          </cell>
          <cell r="C3550">
            <v>5</v>
          </cell>
          <cell r="D3550" t="str">
            <v>AB</v>
          </cell>
          <cell r="E3550" t="str">
            <v>Purchase</v>
          </cell>
          <cell r="F3550" t="str">
            <v>Fixed</v>
          </cell>
          <cell r="I3550">
            <v>37.92</v>
          </cell>
          <cell r="J3550">
            <v>37.92</v>
          </cell>
          <cell r="K3550" t="str">
            <v>HiRatio</v>
          </cell>
          <cell r="L3550">
            <v>411877.16</v>
          </cell>
          <cell r="M3550" t="str">
            <v>Owner-Occupied</v>
          </cell>
          <cell r="N3550">
            <v>0</v>
          </cell>
          <cell r="O3550">
            <v>43831</v>
          </cell>
          <cell r="P3550" t="str">
            <v>Current</v>
          </cell>
        </row>
        <row r="3551">
          <cell r="B3551">
            <v>41670</v>
          </cell>
          <cell r="C3551">
            <v>36</v>
          </cell>
          <cell r="D3551" t="str">
            <v>ON</v>
          </cell>
          <cell r="E3551" t="str">
            <v>Purchase</v>
          </cell>
          <cell r="F3551" t="str">
            <v>ARM</v>
          </cell>
          <cell r="I3551">
            <v>38.39</v>
          </cell>
          <cell r="J3551">
            <v>19.57</v>
          </cell>
          <cell r="K3551" t="str">
            <v>HiRatio</v>
          </cell>
          <cell r="L3551">
            <v>249733.65</v>
          </cell>
          <cell r="M3551" t="str">
            <v>Owner-Occupied</v>
          </cell>
          <cell r="N3551">
            <v>0</v>
          </cell>
          <cell r="O3551">
            <v>43831</v>
          </cell>
          <cell r="P3551" t="str">
            <v>Current</v>
          </cell>
        </row>
        <row r="3552">
          <cell r="B3552">
            <v>40340</v>
          </cell>
          <cell r="C3552">
            <v>79</v>
          </cell>
          <cell r="D3552" t="str">
            <v>ON</v>
          </cell>
          <cell r="E3552" t="str">
            <v>Purchase</v>
          </cell>
          <cell r="F3552" t="str">
            <v>ARM</v>
          </cell>
          <cell r="I3552">
            <v>26.41</v>
          </cell>
          <cell r="J3552">
            <v>18.78</v>
          </cell>
          <cell r="K3552" t="str">
            <v>Conv</v>
          </cell>
          <cell r="L3552">
            <v>0</v>
          </cell>
          <cell r="M3552" t="str">
            <v>Owner-Occupied</v>
          </cell>
          <cell r="N3552">
            <v>4</v>
          </cell>
          <cell r="O3552">
            <v>40953</v>
          </cell>
          <cell r="P3552" t="str">
            <v>Current</v>
          </cell>
        </row>
        <row r="3553">
          <cell r="B3553">
            <v>40752</v>
          </cell>
          <cell r="C3553">
            <v>66</v>
          </cell>
          <cell r="D3553" t="str">
            <v>AB</v>
          </cell>
          <cell r="E3553" t="str">
            <v>Purchase</v>
          </cell>
          <cell r="F3553" t="str">
            <v>Fixed</v>
          </cell>
          <cell r="I3553">
            <v>37.71</v>
          </cell>
          <cell r="J3553">
            <v>26.74</v>
          </cell>
          <cell r="K3553" t="str">
            <v>HiRatio</v>
          </cell>
          <cell r="L3553">
            <v>0</v>
          </cell>
          <cell r="M3553" t="str">
            <v>Owner-Occupied</v>
          </cell>
          <cell r="N3553">
            <v>4</v>
          </cell>
          <cell r="O3553">
            <v>42230</v>
          </cell>
          <cell r="P3553" t="str">
            <v>Current</v>
          </cell>
        </row>
        <row r="3554">
          <cell r="B3554">
            <v>42243</v>
          </cell>
          <cell r="C3554">
            <v>17</v>
          </cell>
          <cell r="D3554" t="str">
            <v>ON</v>
          </cell>
          <cell r="E3554" t="str">
            <v>Purchase</v>
          </cell>
          <cell r="F3554" t="str">
            <v>ARM</v>
          </cell>
          <cell r="I3554">
            <v>33.01</v>
          </cell>
          <cell r="J3554">
            <v>18.12</v>
          </cell>
          <cell r="K3554" t="str">
            <v>HiRatio</v>
          </cell>
          <cell r="L3554">
            <v>540778.69999999995</v>
          </cell>
          <cell r="M3554" t="str">
            <v>Owner-Occupied</v>
          </cell>
          <cell r="N3554">
            <v>0</v>
          </cell>
          <cell r="O3554">
            <v>43831</v>
          </cell>
          <cell r="P3554" t="str">
            <v>Current</v>
          </cell>
        </row>
        <row r="3555">
          <cell r="B3555">
            <v>41121</v>
          </cell>
          <cell r="C3555">
            <v>54</v>
          </cell>
          <cell r="D3555" t="str">
            <v>AB</v>
          </cell>
          <cell r="E3555" t="str">
            <v>Purchase</v>
          </cell>
          <cell r="F3555" t="str">
            <v>Fixed</v>
          </cell>
          <cell r="I3555">
            <v>37.630000000000003</v>
          </cell>
          <cell r="J3555">
            <v>21.29</v>
          </cell>
          <cell r="K3555" t="str">
            <v>HiRatio</v>
          </cell>
          <cell r="L3555">
            <v>165813.09</v>
          </cell>
          <cell r="M3555" t="str">
            <v>Owner-Occupied</v>
          </cell>
          <cell r="N3555">
            <v>0</v>
          </cell>
          <cell r="O3555">
            <v>43831</v>
          </cell>
          <cell r="P3555" t="str">
            <v>Current</v>
          </cell>
        </row>
        <row r="3556">
          <cell r="B3556">
            <v>42408</v>
          </cell>
          <cell r="C3556">
            <v>11</v>
          </cell>
          <cell r="D3556" t="str">
            <v>ON</v>
          </cell>
          <cell r="E3556" t="str">
            <v>Refinance External</v>
          </cell>
          <cell r="F3556" t="str">
            <v>Fixed</v>
          </cell>
          <cell r="I3556">
            <v>17.899999999999999</v>
          </cell>
          <cell r="J3556">
            <v>17.32</v>
          </cell>
          <cell r="K3556" t="str">
            <v>Conv</v>
          </cell>
          <cell r="L3556">
            <v>301821.87</v>
          </cell>
          <cell r="M3556" t="str">
            <v>Owner-Occupied</v>
          </cell>
          <cell r="N3556">
            <v>0</v>
          </cell>
          <cell r="O3556">
            <v>43831</v>
          </cell>
          <cell r="P3556" t="str">
            <v>Current</v>
          </cell>
        </row>
        <row r="3557">
          <cell r="B3557">
            <v>40333</v>
          </cell>
          <cell r="C3557">
            <v>79</v>
          </cell>
          <cell r="D3557" t="str">
            <v>AB</v>
          </cell>
          <cell r="E3557" t="str">
            <v>Refinance External</v>
          </cell>
          <cell r="F3557" t="str">
            <v>Fixed</v>
          </cell>
          <cell r="I3557">
            <v>39.130000000000003</v>
          </cell>
          <cell r="J3557">
            <v>27.54</v>
          </cell>
          <cell r="K3557" t="str">
            <v>Conv</v>
          </cell>
          <cell r="L3557">
            <v>0</v>
          </cell>
          <cell r="M3557" t="str">
            <v>Owner-Occupied</v>
          </cell>
          <cell r="N3557">
            <v>4</v>
          </cell>
          <cell r="O3557">
            <v>41983</v>
          </cell>
          <cell r="P3557" t="str">
            <v>Current</v>
          </cell>
        </row>
        <row r="3558">
          <cell r="B3558">
            <v>41058</v>
          </cell>
          <cell r="C3558">
            <v>56</v>
          </cell>
          <cell r="D3558" t="str">
            <v>ON</v>
          </cell>
          <cell r="E3558" t="str">
            <v>Purchase</v>
          </cell>
          <cell r="F3558" t="str">
            <v>Fixed</v>
          </cell>
          <cell r="I3558">
            <v>37.380000000000003</v>
          </cell>
          <cell r="J3558">
            <v>16.82</v>
          </cell>
          <cell r="K3558" t="str">
            <v>HiRatio</v>
          </cell>
          <cell r="L3558">
            <v>0</v>
          </cell>
          <cell r="M3558" t="str">
            <v>Owner-Occupied</v>
          </cell>
          <cell r="N3558">
            <v>4</v>
          </cell>
          <cell r="O3558">
            <v>42296</v>
          </cell>
          <cell r="P3558" t="str">
            <v>Current</v>
          </cell>
        </row>
        <row r="3559">
          <cell r="B3559">
            <v>41361</v>
          </cell>
          <cell r="C3559">
            <v>46</v>
          </cell>
          <cell r="D3559" t="str">
            <v>ON</v>
          </cell>
          <cell r="E3559" t="str">
            <v>Purchase</v>
          </cell>
          <cell r="F3559" t="str">
            <v>Fixed</v>
          </cell>
          <cell r="I3559">
            <v>25.95</v>
          </cell>
          <cell r="J3559">
            <v>25.31</v>
          </cell>
          <cell r="K3559" t="str">
            <v>HiRatio</v>
          </cell>
          <cell r="L3559">
            <v>318962.44</v>
          </cell>
          <cell r="M3559" t="str">
            <v>Owner-Occupied</v>
          </cell>
          <cell r="N3559">
            <v>0</v>
          </cell>
          <cell r="O3559">
            <v>43831</v>
          </cell>
          <cell r="P3559" t="str">
            <v>Current</v>
          </cell>
        </row>
        <row r="3560">
          <cell r="B3560">
            <v>41757</v>
          </cell>
          <cell r="C3560">
            <v>33</v>
          </cell>
          <cell r="D3560" t="str">
            <v>AB</v>
          </cell>
          <cell r="E3560" t="str">
            <v>Purchase</v>
          </cell>
          <cell r="F3560" t="str">
            <v>ARM</v>
          </cell>
          <cell r="I3560">
            <v>31.62</v>
          </cell>
          <cell r="J3560">
            <v>22.63</v>
          </cell>
          <cell r="K3560" t="str">
            <v>Conv</v>
          </cell>
          <cell r="L3560">
            <v>471134.63</v>
          </cell>
          <cell r="M3560" t="str">
            <v>Owner-Occupied</v>
          </cell>
          <cell r="N3560">
            <v>0</v>
          </cell>
          <cell r="O3560">
            <v>43831</v>
          </cell>
          <cell r="P3560" t="str">
            <v>Current</v>
          </cell>
        </row>
        <row r="3561">
          <cell r="B3561">
            <v>41780</v>
          </cell>
          <cell r="C3561">
            <v>32</v>
          </cell>
          <cell r="D3561" t="str">
            <v>SK</v>
          </cell>
          <cell r="E3561" t="str">
            <v>Purchase</v>
          </cell>
          <cell r="F3561" t="str">
            <v>Fixed</v>
          </cell>
          <cell r="I3561">
            <v>36.130000000000003</v>
          </cell>
          <cell r="J3561">
            <v>24.72</v>
          </cell>
          <cell r="K3561" t="str">
            <v>HiRatio</v>
          </cell>
          <cell r="L3561">
            <v>334255.51</v>
          </cell>
          <cell r="M3561" t="str">
            <v>Owner-Occupied</v>
          </cell>
          <cell r="N3561">
            <v>0</v>
          </cell>
          <cell r="O3561">
            <v>43831</v>
          </cell>
          <cell r="P3561" t="str">
            <v>Current</v>
          </cell>
        </row>
        <row r="3562">
          <cell r="B3562">
            <v>42184</v>
          </cell>
          <cell r="C3562">
            <v>19</v>
          </cell>
          <cell r="D3562" t="str">
            <v>BC</v>
          </cell>
          <cell r="E3562" t="str">
            <v>Purchase</v>
          </cell>
          <cell r="F3562" t="str">
            <v>ARM</v>
          </cell>
          <cell r="I3562">
            <v>20.39</v>
          </cell>
          <cell r="J3562">
            <v>19.89</v>
          </cell>
          <cell r="K3562" t="str">
            <v>Conv</v>
          </cell>
          <cell r="L3562">
            <v>532992.1</v>
          </cell>
          <cell r="M3562" t="str">
            <v>Owner-Occupied</v>
          </cell>
          <cell r="N3562">
            <v>0</v>
          </cell>
          <cell r="O3562">
            <v>43831</v>
          </cell>
          <cell r="P3562" t="str">
            <v>Current</v>
          </cell>
        </row>
        <row r="3563">
          <cell r="B3563">
            <v>41663</v>
          </cell>
          <cell r="C3563">
            <v>36</v>
          </cell>
          <cell r="D3563" t="str">
            <v>AB</v>
          </cell>
          <cell r="E3563" t="str">
            <v>Purchase</v>
          </cell>
          <cell r="F3563" t="str">
            <v>ARM</v>
          </cell>
          <cell r="I3563">
            <v>31.3</v>
          </cell>
          <cell r="J3563">
            <v>19.98</v>
          </cell>
          <cell r="K3563" t="str">
            <v>HiRatio</v>
          </cell>
          <cell r="L3563">
            <v>340651.29</v>
          </cell>
          <cell r="M3563" t="str">
            <v>Owner-Occupied</v>
          </cell>
          <cell r="N3563">
            <v>0</v>
          </cell>
          <cell r="O3563">
            <v>43831</v>
          </cell>
          <cell r="P3563" t="str">
            <v>Current</v>
          </cell>
        </row>
        <row r="3564">
          <cell r="B3564">
            <v>41726</v>
          </cell>
          <cell r="C3564">
            <v>34</v>
          </cell>
          <cell r="D3564" t="str">
            <v>BC</v>
          </cell>
          <cell r="E3564" t="str">
            <v>Purchase</v>
          </cell>
          <cell r="F3564" t="str">
            <v>Fixed</v>
          </cell>
          <cell r="I3564">
            <v>43.37</v>
          </cell>
          <cell r="J3564">
            <v>28.3</v>
          </cell>
          <cell r="K3564" t="str">
            <v>HiRatio</v>
          </cell>
          <cell r="L3564">
            <v>246582.01</v>
          </cell>
          <cell r="M3564" t="str">
            <v>Owner-Occupied</v>
          </cell>
          <cell r="N3564">
            <v>0</v>
          </cell>
          <cell r="O3564">
            <v>43831</v>
          </cell>
          <cell r="P3564" t="str">
            <v>0-29</v>
          </cell>
        </row>
        <row r="3565">
          <cell r="B3565">
            <v>42209</v>
          </cell>
          <cell r="C3565">
            <v>18</v>
          </cell>
          <cell r="D3565" t="str">
            <v>ON</v>
          </cell>
          <cell r="E3565" t="str">
            <v>Refinance External</v>
          </cell>
          <cell r="F3565" t="str">
            <v>Fixed</v>
          </cell>
          <cell r="I3565">
            <v>16.47</v>
          </cell>
          <cell r="J3565">
            <v>9.07</v>
          </cell>
          <cell r="K3565" t="str">
            <v>Conv</v>
          </cell>
          <cell r="L3565">
            <v>149599.12</v>
          </cell>
          <cell r="M3565" t="str">
            <v>Owner-Occupied</v>
          </cell>
          <cell r="N3565">
            <v>0</v>
          </cell>
          <cell r="O3565">
            <v>43831</v>
          </cell>
          <cell r="P3565" t="str">
            <v>Current</v>
          </cell>
        </row>
        <row r="3566">
          <cell r="B3566">
            <v>41701</v>
          </cell>
          <cell r="C3566">
            <v>34</v>
          </cell>
          <cell r="D3566" t="str">
            <v>ON</v>
          </cell>
          <cell r="E3566" t="str">
            <v>Purchase</v>
          </cell>
          <cell r="F3566" t="str">
            <v>ARM</v>
          </cell>
          <cell r="I3566">
            <v>35.29</v>
          </cell>
          <cell r="J3566">
            <v>22.84</v>
          </cell>
          <cell r="K3566" t="str">
            <v>HiRatio</v>
          </cell>
          <cell r="L3566">
            <v>202825.84</v>
          </cell>
          <cell r="M3566" t="str">
            <v>Owner-Occupied</v>
          </cell>
          <cell r="N3566">
            <v>0</v>
          </cell>
          <cell r="O3566">
            <v>43831</v>
          </cell>
          <cell r="P3566" t="str">
            <v>Current</v>
          </cell>
        </row>
        <row r="3567">
          <cell r="B3567">
            <v>42544</v>
          </cell>
          <cell r="C3567">
            <v>7</v>
          </cell>
          <cell r="D3567" t="str">
            <v>NB</v>
          </cell>
          <cell r="E3567" t="str">
            <v>Purchase</v>
          </cell>
          <cell r="F3567" t="str">
            <v>Fixed</v>
          </cell>
          <cell r="I3567">
            <v>40.770000000000003</v>
          </cell>
          <cell r="J3567">
            <v>15.32</v>
          </cell>
          <cell r="K3567" t="str">
            <v>HiRatio</v>
          </cell>
          <cell r="L3567">
            <v>153336.14000000001</v>
          </cell>
          <cell r="M3567" t="str">
            <v>Owner-Occupied</v>
          </cell>
          <cell r="N3567">
            <v>0</v>
          </cell>
          <cell r="O3567">
            <v>43831</v>
          </cell>
          <cell r="P3567" t="str">
            <v>Current</v>
          </cell>
        </row>
        <row r="3568">
          <cell r="B3568">
            <v>41760</v>
          </cell>
          <cell r="C3568">
            <v>32</v>
          </cell>
          <cell r="D3568" t="str">
            <v>ON</v>
          </cell>
          <cell r="E3568" t="str">
            <v>Refinance External</v>
          </cell>
          <cell r="F3568" t="str">
            <v>ARM</v>
          </cell>
          <cell r="I3568">
            <v>39.549999999999997</v>
          </cell>
          <cell r="J3568">
            <v>39.07</v>
          </cell>
          <cell r="K3568" t="str">
            <v>Conv</v>
          </cell>
          <cell r="L3568">
            <v>0</v>
          </cell>
          <cell r="M3568" t="str">
            <v>Owner-Occupied</v>
          </cell>
          <cell r="N3568">
            <v>4</v>
          </cell>
          <cell r="O3568">
            <v>42711</v>
          </cell>
          <cell r="P3568" t="str">
            <v>Current</v>
          </cell>
        </row>
        <row r="3569">
          <cell r="B3569">
            <v>42335</v>
          </cell>
          <cell r="C3569">
            <v>14</v>
          </cell>
          <cell r="D3569" t="str">
            <v>ON</v>
          </cell>
          <cell r="E3569" t="str">
            <v>Purchase</v>
          </cell>
          <cell r="F3569" t="str">
            <v>Fixed</v>
          </cell>
          <cell r="I3569">
            <v>39.83</v>
          </cell>
          <cell r="J3569">
            <v>34.020000000000003</v>
          </cell>
          <cell r="K3569" t="str">
            <v>HiRatio</v>
          </cell>
          <cell r="L3569">
            <v>183455.8</v>
          </cell>
          <cell r="M3569" t="str">
            <v>Owner-Occupied</v>
          </cell>
          <cell r="N3569">
            <v>0</v>
          </cell>
          <cell r="O3569">
            <v>43831</v>
          </cell>
          <cell r="P3569" t="str">
            <v>Current</v>
          </cell>
        </row>
        <row r="3570">
          <cell r="B3570">
            <v>42527</v>
          </cell>
          <cell r="C3570">
            <v>7</v>
          </cell>
          <cell r="D3570" t="str">
            <v>ON</v>
          </cell>
          <cell r="E3570" t="str">
            <v>Purchase with Improvements</v>
          </cell>
          <cell r="F3570" t="str">
            <v>Fixed</v>
          </cell>
          <cell r="I3570">
            <v>36.67</v>
          </cell>
          <cell r="J3570">
            <v>15.78</v>
          </cell>
          <cell r="K3570" t="str">
            <v>HiRatio</v>
          </cell>
          <cell r="L3570">
            <v>226729.74</v>
          </cell>
          <cell r="M3570" t="str">
            <v>Owner-Occupied</v>
          </cell>
          <cell r="N3570">
            <v>0</v>
          </cell>
          <cell r="O3570">
            <v>43831</v>
          </cell>
          <cell r="P3570" t="str">
            <v>Current</v>
          </cell>
        </row>
        <row r="3571">
          <cell r="B3571">
            <v>41968</v>
          </cell>
          <cell r="C3571">
            <v>26</v>
          </cell>
          <cell r="D3571" t="str">
            <v>BC</v>
          </cell>
          <cell r="E3571" t="str">
            <v>Purchase</v>
          </cell>
          <cell r="F3571" t="str">
            <v>ARM</v>
          </cell>
          <cell r="I3571">
            <v>19.34</v>
          </cell>
          <cell r="J3571">
            <v>16.579999999999998</v>
          </cell>
          <cell r="K3571" t="str">
            <v>HiRatio</v>
          </cell>
          <cell r="L3571">
            <v>0</v>
          </cell>
          <cell r="M3571" t="str">
            <v>Owner-Occupied</v>
          </cell>
          <cell r="N3571">
            <v>4</v>
          </cell>
          <cell r="O3571">
            <v>42614</v>
          </cell>
          <cell r="P3571" t="str">
            <v>Current</v>
          </cell>
        </row>
        <row r="3572">
          <cell r="B3572">
            <v>42670</v>
          </cell>
          <cell r="C3572">
            <v>3</v>
          </cell>
          <cell r="D3572" t="str">
            <v>ON</v>
          </cell>
          <cell r="E3572" t="str">
            <v>Purchase</v>
          </cell>
          <cell r="F3572" t="str">
            <v>Fixed</v>
          </cell>
          <cell r="I3572">
            <v>43.43</v>
          </cell>
          <cell r="J3572">
            <v>22.1</v>
          </cell>
          <cell r="K3572" t="str">
            <v>Conv</v>
          </cell>
          <cell r="L3572">
            <v>289337.40999999997</v>
          </cell>
          <cell r="M3572" t="str">
            <v>Second Home</v>
          </cell>
          <cell r="N3572">
            <v>0</v>
          </cell>
          <cell r="O3572">
            <v>43831</v>
          </cell>
          <cell r="P3572" t="str">
            <v>Current</v>
          </cell>
        </row>
        <row r="3573">
          <cell r="B3573">
            <v>41072</v>
          </cell>
          <cell r="C3573">
            <v>55</v>
          </cell>
          <cell r="D3573" t="str">
            <v>AB</v>
          </cell>
          <cell r="E3573" t="str">
            <v>Refinance External</v>
          </cell>
          <cell r="F3573" t="str">
            <v>Fixed</v>
          </cell>
          <cell r="I3573">
            <v>30.51</v>
          </cell>
          <cell r="J3573">
            <v>24.7</v>
          </cell>
          <cell r="K3573" t="str">
            <v>Conv</v>
          </cell>
          <cell r="L3573">
            <v>0</v>
          </cell>
          <cell r="M3573" t="str">
            <v>Owner-Occupied</v>
          </cell>
          <cell r="N3573">
            <v>4</v>
          </cell>
          <cell r="O3573">
            <v>41135</v>
          </cell>
          <cell r="P3573" t="str">
            <v>Current</v>
          </cell>
        </row>
        <row r="3574">
          <cell r="B3574">
            <v>40739</v>
          </cell>
          <cell r="C3574">
            <v>66</v>
          </cell>
          <cell r="D3574" t="str">
            <v>ON</v>
          </cell>
          <cell r="E3574" t="str">
            <v>Purchase</v>
          </cell>
          <cell r="F3574" t="str">
            <v>Fixed</v>
          </cell>
          <cell r="I3574">
            <v>41.14</v>
          </cell>
          <cell r="J3574">
            <v>36.79</v>
          </cell>
          <cell r="K3574" t="str">
            <v>Conv</v>
          </cell>
          <cell r="L3574">
            <v>116700.85</v>
          </cell>
          <cell r="M3574" t="str">
            <v>Owner-Occupied</v>
          </cell>
          <cell r="N3574">
            <v>0</v>
          </cell>
          <cell r="O3574">
            <v>43831</v>
          </cell>
          <cell r="P3574" t="str">
            <v>Current</v>
          </cell>
        </row>
        <row r="3575">
          <cell r="B3575">
            <v>42608</v>
          </cell>
          <cell r="C3575">
            <v>5</v>
          </cell>
          <cell r="D3575" t="str">
            <v>ON</v>
          </cell>
          <cell r="E3575" t="str">
            <v>Purchase</v>
          </cell>
          <cell r="F3575" t="str">
            <v>ARM</v>
          </cell>
          <cell r="I3575">
            <v>20.9</v>
          </cell>
          <cell r="J3575">
            <v>15.95</v>
          </cell>
          <cell r="K3575" t="str">
            <v>Conv</v>
          </cell>
          <cell r="L3575">
            <v>405214.64</v>
          </cell>
          <cell r="M3575" t="str">
            <v>Owner-Occupied</v>
          </cell>
          <cell r="N3575">
            <v>0</v>
          </cell>
          <cell r="O3575">
            <v>43831</v>
          </cell>
          <cell r="P3575" t="str">
            <v>Current</v>
          </cell>
        </row>
        <row r="3576">
          <cell r="B3576">
            <v>42416</v>
          </cell>
          <cell r="C3576">
            <v>11</v>
          </cell>
          <cell r="D3576" t="str">
            <v>SK</v>
          </cell>
          <cell r="E3576" t="str">
            <v>Refinance External</v>
          </cell>
          <cell r="F3576" t="str">
            <v>ARM</v>
          </cell>
          <cell r="I3576">
            <v>37.799999999999997</v>
          </cell>
          <cell r="J3576">
            <v>13.11</v>
          </cell>
          <cell r="K3576" t="str">
            <v>Conv</v>
          </cell>
          <cell r="L3576">
            <v>152958.13</v>
          </cell>
          <cell r="M3576" t="str">
            <v>Owner-Occupied</v>
          </cell>
          <cell r="N3576">
            <v>0</v>
          </cell>
          <cell r="O3576">
            <v>43831</v>
          </cell>
          <cell r="P3576" t="str">
            <v>Current</v>
          </cell>
        </row>
        <row r="3577">
          <cell r="B3577">
            <v>41467</v>
          </cell>
          <cell r="C3577">
            <v>42</v>
          </cell>
          <cell r="D3577" t="str">
            <v>ON</v>
          </cell>
          <cell r="E3577" t="str">
            <v>Portable</v>
          </cell>
          <cell r="F3577" t="str">
            <v>ARM</v>
          </cell>
          <cell r="I3577">
            <v>32.83</v>
          </cell>
          <cell r="J3577">
            <v>30.47</v>
          </cell>
          <cell r="K3577" t="str">
            <v>HiRatio</v>
          </cell>
          <cell r="L3577">
            <v>222610.74</v>
          </cell>
          <cell r="M3577" t="str">
            <v>Owner-Occupied</v>
          </cell>
          <cell r="N3577">
            <v>0</v>
          </cell>
          <cell r="O3577">
            <v>43831</v>
          </cell>
          <cell r="P3577" t="str">
            <v>Current</v>
          </cell>
        </row>
        <row r="3578">
          <cell r="B3578">
            <v>42368</v>
          </cell>
          <cell r="C3578">
            <v>13</v>
          </cell>
          <cell r="D3578" t="str">
            <v>AB</v>
          </cell>
          <cell r="E3578" t="str">
            <v>Refinance External</v>
          </cell>
          <cell r="F3578" t="str">
            <v>Fixed</v>
          </cell>
          <cell r="I3578">
            <v>33.56</v>
          </cell>
          <cell r="J3578">
            <v>27.89</v>
          </cell>
          <cell r="K3578" t="str">
            <v>Conv</v>
          </cell>
          <cell r="L3578">
            <v>209752.81</v>
          </cell>
          <cell r="M3578" t="str">
            <v>Owner-Occupied</v>
          </cell>
          <cell r="N3578">
            <v>0</v>
          </cell>
          <cell r="O3578">
            <v>43831</v>
          </cell>
          <cell r="P3578" t="str">
            <v>Current</v>
          </cell>
        </row>
        <row r="3579">
          <cell r="B3579">
            <v>40738</v>
          </cell>
          <cell r="C3579">
            <v>66</v>
          </cell>
          <cell r="D3579" t="str">
            <v>BC</v>
          </cell>
          <cell r="E3579" t="str">
            <v>Purchase</v>
          </cell>
          <cell r="F3579" t="str">
            <v>Fixed</v>
          </cell>
          <cell r="I3579">
            <v>35.270000000000003</v>
          </cell>
          <cell r="J3579">
            <v>20.95</v>
          </cell>
          <cell r="K3579" t="str">
            <v>Conv</v>
          </cell>
          <cell r="L3579">
            <v>0</v>
          </cell>
          <cell r="M3579" t="str">
            <v>Owner-Occupied</v>
          </cell>
          <cell r="N3579">
            <v>4</v>
          </cell>
          <cell r="O3579">
            <v>41870</v>
          </cell>
          <cell r="P3579" t="str">
            <v>Current</v>
          </cell>
        </row>
        <row r="3580">
          <cell r="B3580">
            <v>41148</v>
          </cell>
          <cell r="C3580">
            <v>53</v>
          </cell>
          <cell r="D3580" t="str">
            <v>ON</v>
          </cell>
          <cell r="E3580" t="str">
            <v>Purchase</v>
          </cell>
          <cell r="F3580" t="str">
            <v>Fixed</v>
          </cell>
          <cell r="I3580">
            <v>31.24</v>
          </cell>
          <cell r="J3580">
            <v>31.91</v>
          </cell>
          <cell r="K3580" t="str">
            <v>Conv</v>
          </cell>
          <cell r="L3580">
            <v>0</v>
          </cell>
          <cell r="M3580" t="str">
            <v>Rental</v>
          </cell>
          <cell r="N3580">
            <v>4</v>
          </cell>
          <cell r="O3580">
            <v>42013</v>
          </cell>
          <cell r="P3580" t="str">
            <v>Current</v>
          </cell>
        </row>
        <row r="3581">
          <cell r="B3581">
            <v>41495</v>
          </cell>
          <cell r="C3581">
            <v>41</v>
          </cell>
          <cell r="D3581" t="str">
            <v>ON</v>
          </cell>
          <cell r="E3581" t="str">
            <v>Purchase</v>
          </cell>
          <cell r="F3581" t="str">
            <v>Fixed</v>
          </cell>
          <cell r="I3581">
            <v>33.22</v>
          </cell>
          <cell r="J3581">
            <v>25.43</v>
          </cell>
          <cell r="K3581" t="str">
            <v>HiRatio</v>
          </cell>
          <cell r="L3581">
            <v>379215.31</v>
          </cell>
          <cell r="M3581" t="str">
            <v>Owner-Occupied</v>
          </cell>
          <cell r="N3581">
            <v>0</v>
          </cell>
          <cell r="O3581">
            <v>43831</v>
          </cell>
          <cell r="P3581" t="str">
            <v>Current</v>
          </cell>
        </row>
        <row r="3582">
          <cell r="B3582">
            <v>41523</v>
          </cell>
          <cell r="C3582">
            <v>40</v>
          </cell>
          <cell r="D3582" t="str">
            <v>ON</v>
          </cell>
          <cell r="E3582" t="str">
            <v>Refinance External</v>
          </cell>
          <cell r="F3582" t="str">
            <v>ARM</v>
          </cell>
          <cell r="I3582">
            <v>26.32</v>
          </cell>
          <cell r="J3582">
            <v>22.3</v>
          </cell>
          <cell r="K3582" t="str">
            <v>Conv</v>
          </cell>
          <cell r="L3582">
            <v>0</v>
          </cell>
          <cell r="M3582" t="str">
            <v>Owner-Occupied</v>
          </cell>
          <cell r="N3582">
            <v>4</v>
          </cell>
          <cell r="O3582">
            <v>42537</v>
          </cell>
          <cell r="P3582" t="str">
            <v>Current</v>
          </cell>
        </row>
        <row r="3583">
          <cell r="B3583">
            <v>42156</v>
          </cell>
          <cell r="C3583">
            <v>19</v>
          </cell>
          <cell r="D3583" t="str">
            <v>AB</v>
          </cell>
          <cell r="E3583" t="str">
            <v>Purchase</v>
          </cell>
          <cell r="F3583" t="str">
            <v>Fixed</v>
          </cell>
          <cell r="I3583">
            <v>37.950000000000003</v>
          </cell>
          <cell r="J3583">
            <v>30.62</v>
          </cell>
          <cell r="K3583" t="str">
            <v>HiRatio</v>
          </cell>
          <cell r="L3583">
            <v>238218.14</v>
          </cell>
          <cell r="M3583" t="str">
            <v>Owner-Occupied</v>
          </cell>
          <cell r="N3583">
            <v>0</v>
          </cell>
          <cell r="O3583">
            <v>43831</v>
          </cell>
          <cell r="P3583" t="str">
            <v>Current</v>
          </cell>
        </row>
        <row r="3584">
          <cell r="B3584">
            <v>41030</v>
          </cell>
          <cell r="C3584">
            <v>56</v>
          </cell>
          <cell r="D3584" t="str">
            <v>AB</v>
          </cell>
          <cell r="E3584" t="str">
            <v>Purchase</v>
          </cell>
          <cell r="F3584" t="str">
            <v>Fixed</v>
          </cell>
          <cell r="I3584">
            <v>21.35</v>
          </cell>
          <cell r="J3584">
            <v>7.32</v>
          </cell>
          <cell r="K3584" t="str">
            <v>Conv</v>
          </cell>
          <cell r="L3584">
            <v>121524.2</v>
          </cell>
          <cell r="M3584" t="str">
            <v>Rental</v>
          </cell>
          <cell r="N3584">
            <v>0</v>
          </cell>
          <cell r="O3584">
            <v>43831</v>
          </cell>
          <cell r="P3584" t="str">
            <v>Current</v>
          </cell>
        </row>
        <row r="3585">
          <cell r="B3585">
            <v>40753</v>
          </cell>
          <cell r="C3585">
            <v>66</v>
          </cell>
          <cell r="D3585" t="str">
            <v>ON</v>
          </cell>
          <cell r="E3585" t="str">
            <v>Purchase</v>
          </cell>
          <cell r="F3585" t="str">
            <v>Fixed</v>
          </cell>
          <cell r="I3585">
            <v>35.520000000000003</v>
          </cell>
          <cell r="J3585">
            <v>34.61</v>
          </cell>
          <cell r="K3585" t="str">
            <v>HiRatio</v>
          </cell>
          <cell r="L3585">
            <v>0</v>
          </cell>
          <cell r="M3585" t="str">
            <v>Owner-Occupied</v>
          </cell>
          <cell r="N3585">
            <v>4</v>
          </cell>
          <cell r="O3585">
            <v>41841</v>
          </cell>
          <cell r="P3585" t="str">
            <v>Current</v>
          </cell>
        </row>
        <row r="3586">
          <cell r="B3586">
            <v>41333</v>
          </cell>
          <cell r="C3586">
            <v>47</v>
          </cell>
          <cell r="D3586" t="str">
            <v>ON</v>
          </cell>
          <cell r="E3586" t="str">
            <v>Purchase</v>
          </cell>
          <cell r="F3586" t="str">
            <v>Fixed</v>
          </cell>
          <cell r="I3586">
            <v>37.130000000000003</v>
          </cell>
          <cell r="J3586">
            <v>36.869999999999997</v>
          </cell>
          <cell r="K3586" t="str">
            <v>HiRatio</v>
          </cell>
          <cell r="L3586">
            <v>202945.27</v>
          </cell>
          <cell r="M3586" t="str">
            <v>Owner-Occupied</v>
          </cell>
          <cell r="N3586">
            <v>0</v>
          </cell>
          <cell r="O3586">
            <v>43831</v>
          </cell>
          <cell r="P3586" t="str">
            <v>Current</v>
          </cell>
        </row>
        <row r="3587">
          <cell r="B3587">
            <v>42093</v>
          </cell>
          <cell r="C3587">
            <v>22</v>
          </cell>
          <cell r="D3587" t="str">
            <v>ON</v>
          </cell>
          <cell r="E3587" t="str">
            <v>Purchase</v>
          </cell>
          <cell r="F3587" t="str">
            <v>ARM</v>
          </cell>
          <cell r="I3587">
            <v>25.12</v>
          </cell>
          <cell r="J3587">
            <v>19.96</v>
          </cell>
          <cell r="K3587" t="str">
            <v>HiRatio</v>
          </cell>
          <cell r="L3587">
            <v>182105.38</v>
          </cell>
          <cell r="M3587" t="str">
            <v>Owner-Occupied</v>
          </cell>
          <cell r="N3587">
            <v>0</v>
          </cell>
          <cell r="O3587">
            <v>43831</v>
          </cell>
          <cell r="P3587" t="str">
            <v>Current</v>
          </cell>
        </row>
        <row r="3588">
          <cell r="B3588">
            <v>41793</v>
          </cell>
          <cell r="C3588">
            <v>31</v>
          </cell>
          <cell r="D3588" t="str">
            <v>NS</v>
          </cell>
          <cell r="E3588" t="str">
            <v>Purchase with Improvements</v>
          </cell>
          <cell r="F3588" t="str">
            <v>ARM</v>
          </cell>
          <cell r="I3588">
            <v>30.88</v>
          </cell>
          <cell r="J3588">
            <v>24.05</v>
          </cell>
          <cell r="K3588" t="str">
            <v>HiRatio</v>
          </cell>
          <cell r="L3588">
            <v>219813.29</v>
          </cell>
          <cell r="M3588" t="str">
            <v>Owner-Occupied</v>
          </cell>
          <cell r="N3588">
            <v>0</v>
          </cell>
          <cell r="O3588">
            <v>43831</v>
          </cell>
          <cell r="P3588" t="str">
            <v>Current</v>
          </cell>
        </row>
        <row r="3589">
          <cell r="B3589">
            <v>41366</v>
          </cell>
          <cell r="C3589">
            <v>45</v>
          </cell>
          <cell r="D3589" t="str">
            <v>AB</v>
          </cell>
          <cell r="E3589" t="str">
            <v>Transfer</v>
          </cell>
          <cell r="F3589" t="str">
            <v>Fixed</v>
          </cell>
          <cell r="I3589">
            <v>39.42</v>
          </cell>
          <cell r="J3589">
            <v>28.63</v>
          </cell>
          <cell r="K3589" t="str">
            <v>HiRatio</v>
          </cell>
          <cell r="L3589">
            <v>0</v>
          </cell>
          <cell r="M3589" t="str">
            <v>Owner-Occupied</v>
          </cell>
          <cell r="N3589">
            <v>4</v>
          </cell>
          <cell r="O3589">
            <v>41494</v>
          </cell>
          <cell r="P3589" t="str">
            <v>Current</v>
          </cell>
        </row>
        <row r="3590">
          <cell r="B3590">
            <v>42403</v>
          </cell>
          <cell r="C3590">
            <v>11</v>
          </cell>
          <cell r="D3590" t="str">
            <v>BC</v>
          </cell>
          <cell r="E3590" t="str">
            <v>Purchase</v>
          </cell>
          <cell r="F3590" t="str">
            <v>ARM</v>
          </cell>
          <cell r="I3590">
            <v>35.979999999999997</v>
          </cell>
          <cell r="J3590">
            <v>28.02</v>
          </cell>
          <cell r="K3590" t="str">
            <v>HiRatio</v>
          </cell>
          <cell r="L3590">
            <v>614341.56999999995</v>
          </cell>
          <cell r="M3590" t="str">
            <v>Owner-Occupied</v>
          </cell>
          <cell r="N3590">
            <v>0</v>
          </cell>
          <cell r="O3590">
            <v>43831</v>
          </cell>
          <cell r="P3590" t="str">
            <v>Current</v>
          </cell>
        </row>
        <row r="3591">
          <cell r="B3591">
            <v>42137</v>
          </cell>
          <cell r="C3591">
            <v>20</v>
          </cell>
          <cell r="D3591" t="str">
            <v>ON</v>
          </cell>
          <cell r="E3591" t="str">
            <v>Refinance External</v>
          </cell>
          <cell r="F3591" t="str">
            <v>ARM</v>
          </cell>
          <cell r="I3591">
            <v>23.18</v>
          </cell>
          <cell r="J3591">
            <v>15.85</v>
          </cell>
          <cell r="K3591" t="str">
            <v>Conv</v>
          </cell>
          <cell r="L3591">
            <v>155805.67000000001</v>
          </cell>
          <cell r="M3591" t="str">
            <v>Owner-Occupied</v>
          </cell>
          <cell r="N3591">
            <v>0</v>
          </cell>
          <cell r="O3591">
            <v>43831</v>
          </cell>
          <cell r="P3591" t="str">
            <v>Current</v>
          </cell>
        </row>
        <row r="3592">
          <cell r="B3592">
            <v>42436</v>
          </cell>
          <cell r="C3592">
            <v>10</v>
          </cell>
          <cell r="D3592" t="str">
            <v>ON</v>
          </cell>
          <cell r="E3592" t="str">
            <v>Refinance External</v>
          </cell>
          <cell r="F3592" t="str">
            <v>Fixed</v>
          </cell>
          <cell r="I3592">
            <v>32.619999999999997</v>
          </cell>
          <cell r="J3592">
            <v>32.619999999999997</v>
          </cell>
          <cell r="K3592" t="str">
            <v>Conv</v>
          </cell>
          <cell r="L3592">
            <v>242575.61</v>
          </cell>
          <cell r="M3592" t="str">
            <v>Owner-Occupied</v>
          </cell>
          <cell r="N3592">
            <v>0</v>
          </cell>
          <cell r="O3592">
            <v>43831</v>
          </cell>
          <cell r="P3592" t="str">
            <v>Current</v>
          </cell>
        </row>
        <row r="3593">
          <cell r="B3593">
            <v>41612</v>
          </cell>
          <cell r="C3593">
            <v>37</v>
          </cell>
          <cell r="D3593" t="str">
            <v>ON</v>
          </cell>
          <cell r="E3593" t="str">
            <v>Purchase</v>
          </cell>
          <cell r="F3593" t="str">
            <v>Fixed</v>
          </cell>
          <cell r="I3593">
            <v>34.9</v>
          </cell>
          <cell r="J3593">
            <v>24.76</v>
          </cell>
          <cell r="K3593" t="str">
            <v>Conv</v>
          </cell>
          <cell r="L3593">
            <v>284791.37</v>
          </cell>
          <cell r="M3593" t="str">
            <v>Owner-Occupied</v>
          </cell>
          <cell r="N3593">
            <v>0</v>
          </cell>
          <cell r="O3593">
            <v>43831</v>
          </cell>
          <cell r="P3593" t="str">
            <v>Current</v>
          </cell>
        </row>
        <row r="3594">
          <cell r="B3594">
            <v>40963</v>
          </cell>
          <cell r="C3594">
            <v>59</v>
          </cell>
          <cell r="D3594" t="str">
            <v>ON</v>
          </cell>
          <cell r="E3594" t="str">
            <v>Refinance External</v>
          </cell>
          <cell r="F3594" t="str">
            <v>ARM</v>
          </cell>
          <cell r="I3594">
            <v>37.590000000000003</v>
          </cell>
          <cell r="J3594">
            <v>33</v>
          </cell>
          <cell r="K3594" t="str">
            <v>Conv</v>
          </cell>
          <cell r="L3594">
            <v>0</v>
          </cell>
          <cell r="M3594" t="str">
            <v>Rental</v>
          </cell>
          <cell r="N3594">
            <v>4</v>
          </cell>
          <cell r="O3594">
            <v>41724</v>
          </cell>
          <cell r="P3594" t="str">
            <v>Current</v>
          </cell>
        </row>
        <row r="3595">
          <cell r="B3595">
            <v>41851</v>
          </cell>
          <cell r="C3595">
            <v>30</v>
          </cell>
          <cell r="D3595" t="str">
            <v>ON</v>
          </cell>
          <cell r="E3595" t="str">
            <v>Purchase</v>
          </cell>
          <cell r="F3595" t="str">
            <v>Fixed</v>
          </cell>
          <cell r="I3595">
            <v>41.05</v>
          </cell>
          <cell r="J3595">
            <v>15.1</v>
          </cell>
          <cell r="K3595" t="str">
            <v>HiRatio</v>
          </cell>
          <cell r="L3595">
            <v>266279.78000000003</v>
          </cell>
          <cell r="M3595" t="str">
            <v>Owner-Occupied</v>
          </cell>
          <cell r="N3595">
            <v>0</v>
          </cell>
          <cell r="O3595">
            <v>43831</v>
          </cell>
          <cell r="P3595" t="str">
            <v>Current</v>
          </cell>
        </row>
        <row r="3596">
          <cell r="B3596">
            <v>42244</v>
          </cell>
          <cell r="C3596">
            <v>17</v>
          </cell>
          <cell r="D3596" t="str">
            <v>ON</v>
          </cell>
          <cell r="E3596" t="str">
            <v>Purchase</v>
          </cell>
          <cell r="F3596" t="str">
            <v>ARM</v>
          </cell>
          <cell r="I3596">
            <v>24.55</v>
          </cell>
          <cell r="J3596">
            <v>28.28</v>
          </cell>
          <cell r="K3596" t="str">
            <v>HiRatio</v>
          </cell>
          <cell r="L3596">
            <v>485155.17</v>
          </cell>
          <cell r="M3596" t="str">
            <v>Owner-Occupied</v>
          </cell>
          <cell r="N3596">
            <v>0</v>
          </cell>
          <cell r="O3596">
            <v>43831</v>
          </cell>
          <cell r="P3596" t="str">
            <v>Current</v>
          </cell>
        </row>
        <row r="3597">
          <cell r="B3597">
            <v>42100</v>
          </cell>
          <cell r="C3597">
            <v>21</v>
          </cell>
          <cell r="D3597" t="str">
            <v>BC</v>
          </cell>
          <cell r="E3597" t="str">
            <v>Transfer</v>
          </cell>
          <cell r="F3597" t="str">
            <v>Fixed</v>
          </cell>
          <cell r="I3597">
            <v>38.08</v>
          </cell>
          <cell r="J3597">
            <v>38.06</v>
          </cell>
          <cell r="K3597" t="str">
            <v>Conv</v>
          </cell>
          <cell r="L3597">
            <v>121763.57</v>
          </cell>
          <cell r="M3597" t="str">
            <v>Owner-Occupied</v>
          </cell>
          <cell r="N3597">
            <v>0</v>
          </cell>
          <cell r="O3597">
            <v>43831</v>
          </cell>
          <cell r="P3597" t="str">
            <v>Current</v>
          </cell>
        </row>
        <row r="3598">
          <cell r="B3598">
            <v>41571</v>
          </cell>
          <cell r="C3598">
            <v>39</v>
          </cell>
          <cell r="D3598" t="str">
            <v>AB</v>
          </cell>
          <cell r="E3598" t="str">
            <v>Purchase</v>
          </cell>
          <cell r="F3598" t="str">
            <v>Fixed</v>
          </cell>
          <cell r="I3598">
            <v>27.37</v>
          </cell>
          <cell r="J3598">
            <v>16.059999999999999</v>
          </cell>
          <cell r="K3598" t="str">
            <v>HiRatio</v>
          </cell>
          <cell r="L3598">
            <v>253650.07</v>
          </cell>
          <cell r="M3598" t="str">
            <v>Owner-Occupied</v>
          </cell>
          <cell r="N3598">
            <v>0</v>
          </cell>
          <cell r="O3598">
            <v>43831</v>
          </cell>
          <cell r="P3598" t="str">
            <v>Current</v>
          </cell>
        </row>
        <row r="3599">
          <cell r="B3599">
            <v>40998</v>
          </cell>
          <cell r="C3599">
            <v>58</v>
          </cell>
          <cell r="D3599" t="str">
            <v>AB</v>
          </cell>
          <cell r="E3599" t="str">
            <v>Refinance External</v>
          </cell>
          <cell r="F3599" t="str">
            <v>Fixed</v>
          </cell>
          <cell r="I3599">
            <v>26.68</v>
          </cell>
          <cell r="J3599">
            <v>12.22</v>
          </cell>
          <cell r="K3599" t="str">
            <v>HiRatio</v>
          </cell>
          <cell r="L3599">
            <v>0</v>
          </cell>
          <cell r="M3599" t="str">
            <v>Owner-Occupied</v>
          </cell>
          <cell r="N3599">
            <v>4</v>
          </cell>
          <cell r="O3599">
            <v>41120</v>
          </cell>
          <cell r="P3599" t="str">
            <v>Current</v>
          </cell>
        </row>
        <row r="3600">
          <cell r="B3600">
            <v>42521</v>
          </cell>
          <cell r="C3600">
            <v>8</v>
          </cell>
          <cell r="D3600" t="str">
            <v>BC</v>
          </cell>
          <cell r="E3600" t="str">
            <v>Refinance External</v>
          </cell>
          <cell r="F3600" t="str">
            <v>ARM</v>
          </cell>
          <cell r="I3600">
            <v>34.08</v>
          </cell>
          <cell r="J3600">
            <v>26.86</v>
          </cell>
          <cell r="K3600" t="str">
            <v>Conv</v>
          </cell>
          <cell r="L3600">
            <v>590722.59</v>
          </cell>
          <cell r="M3600" t="str">
            <v>Owner-Occupied</v>
          </cell>
          <cell r="N3600">
            <v>0</v>
          </cell>
          <cell r="O3600">
            <v>43831</v>
          </cell>
          <cell r="P3600" t="str">
            <v>Current</v>
          </cell>
        </row>
        <row r="3601">
          <cell r="B3601">
            <v>42075</v>
          </cell>
          <cell r="C3601">
            <v>22</v>
          </cell>
          <cell r="D3601" t="str">
            <v>AB</v>
          </cell>
          <cell r="E3601" t="str">
            <v>Transfer</v>
          </cell>
          <cell r="F3601" t="str">
            <v>ARM</v>
          </cell>
          <cell r="I3601">
            <v>31.99</v>
          </cell>
          <cell r="J3601">
            <v>17.239999999999998</v>
          </cell>
          <cell r="K3601" t="str">
            <v>HiRatio</v>
          </cell>
          <cell r="L3601">
            <v>0</v>
          </cell>
          <cell r="M3601" t="str">
            <v>Owner-Occupied</v>
          </cell>
          <cell r="N3601">
            <v>4</v>
          </cell>
          <cell r="O3601">
            <v>42220</v>
          </cell>
          <cell r="P3601" t="str">
            <v>Current</v>
          </cell>
        </row>
        <row r="3602">
          <cell r="B3602">
            <v>40744</v>
          </cell>
          <cell r="C3602">
            <v>66</v>
          </cell>
          <cell r="D3602" t="str">
            <v>ON</v>
          </cell>
          <cell r="E3602" t="str">
            <v>Purchase</v>
          </cell>
          <cell r="F3602" t="str">
            <v>ARM</v>
          </cell>
          <cell r="I3602">
            <v>31.91</v>
          </cell>
          <cell r="J3602">
            <v>25.4</v>
          </cell>
          <cell r="K3602" t="str">
            <v>HiRatio</v>
          </cell>
          <cell r="L3602">
            <v>0</v>
          </cell>
          <cell r="M3602" t="str">
            <v>Owner-Occupied</v>
          </cell>
          <cell r="N3602">
            <v>4</v>
          </cell>
          <cell r="O3602">
            <v>42604</v>
          </cell>
          <cell r="P3602" t="str">
            <v>Current</v>
          </cell>
        </row>
        <row r="3603">
          <cell r="B3603">
            <v>42613</v>
          </cell>
          <cell r="C3603">
            <v>5</v>
          </cell>
          <cell r="D3603" t="str">
            <v>BC</v>
          </cell>
          <cell r="E3603" t="str">
            <v>Purchase</v>
          </cell>
          <cell r="F3603" t="str">
            <v>Fixed</v>
          </cell>
          <cell r="I3603">
            <v>41.27</v>
          </cell>
          <cell r="J3603">
            <v>35.39</v>
          </cell>
          <cell r="K3603" t="str">
            <v>HiRatio</v>
          </cell>
          <cell r="L3603">
            <v>371342.79</v>
          </cell>
          <cell r="M3603" t="str">
            <v>Owner-Occupied</v>
          </cell>
          <cell r="N3603">
            <v>0</v>
          </cell>
          <cell r="O3603">
            <v>43831</v>
          </cell>
          <cell r="P3603" t="str">
            <v>Current</v>
          </cell>
        </row>
        <row r="3604">
          <cell r="B3604">
            <v>42230</v>
          </cell>
          <cell r="C3604">
            <v>17</v>
          </cell>
          <cell r="D3604" t="str">
            <v>ON</v>
          </cell>
          <cell r="E3604" t="str">
            <v>Transfer</v>
          </cell>
          <cell r="F3604" t="str">
            <v>Fixed</v>
          </cell>
          <cell r="I3604">
            <v>32.33</v>
          </cell>
          <cell r="J3604">
            <v>31.76</v>
          </cell>
          <cell r="K3604" t="str">
            <v>Conv</v>
          </cell>
          <cell r="L3604">
            <v>219773.56</v>
          </cell>
          <cell r="M3604" t="str">
            <v>Owner-Occupied</v>
          </cell>
          <cell r="N3604">
            <v>0</v>
          </cell>
          <cell r="O3604">
            <v>43831</v>
          </cell>
          <cell r="P3604" t="str">
            <v>Current</v>
          </cell>
        </row>
        <row r="3605">
          <cell r="B3605">
            <v>42058</v>
          </cell>
          <cell r="C3605">
            <v>23</v>
          </cell>
          <cell r="D3605" t="str">
            <v>AB</v>
          </cell>
          <cell r="E3605" t="str">
            <v>Purchase</v>
          </cell>
          <cell r="F3605" t="str">
            <v>Fixed</v>
          </cell>
          <cell r="I3605">
            <v>36.119999999999997</v>
          </cell>
          <cell r="J3605">
            <v>30.62</v>
          </cell>
          <cell r="K3605" t="str">
            <v>HiRatio</v>
          </cell>
          <cell r="L3605">
            <v>342714.39</v>
          </cell>
          <cell r="M3605" t="str">
            <v>Owner-Occupied</v>
          </cell>
          <cell r="N3605">
            <v>0</v>
          </cell>
          <cell r="O3605">
            <v>43831</v>
          </cell>
          <cell r="P3605" t="str">
            <v>Current</v>
          </cell>
        </row>
        <row r="3606">
          <cell r="B3606">
            <v>42702</v>
          </cell>
          <cell r="C3606">
            <v>2</v>
          </cell>
          <cell r="D3606" t="str">
            <v>AB</v>
          </cell>
          <cell r="E3606" t="str">
            <v>Purchase</v>
          </cell>
          <cell r="F3606" t="str">
            <v>Fixed</v>
          </cell>
          <cell r="I3606">
            <v>38.9</v>
          </cell>
          <cell r="J3606">
            <v>32.25</v>
          </cell>
          <cell r="K3606" t="str">
            <v>HiRatio</v>
          </cell>
          <cell r="L3606">
            <v>362160.54</v>
          </cell>
          <cell r="M3606" t="str">
            <v>Owner-Occupied</v>
          </cell>
          <cell r="N3606">
            <v>0</v>
          </cell>
          <cell r="O3606">
            <v>43831</v>
          </cell>
          <cell r="P3606" t="str">
            <v>Current</v>
          </cell>
        </row>
        <row r="3607">
          <cell r="B3607">
            <v>42698</v>
          </cell>
          <cell r="C3607">
            <v>2</v>
          </cell>
          <cell r="D3607" t="str">
            <v>BC</v>
          </cell>
          <cell r="E3607" t="str">
            <v>Purchase</v>
          </cell>
          <cell r="F3607" t="str">
            <v>Fixed</v>
          </cell>
          <cell r="I3607">
            <v>42.42</v>
          </cell>
          <cell r="J3607">
            <v>15.22</v>
          </cell>
          <cell r="K3607" t="str">
            <v>HiRatio</v>
          </cell>
          <cell r="L3607">
            <v>423371.32</v>
          </cell>
          <cell r="M3607" t="str">
            <v>Owner-Occupied</v>
          </cell>
          <cell r="N3607">
            <v>0</v>
          </cell>
          <cell r="O3607">
            <v>43831</v>
          </cell>
          <cell r="P3607" t="str">
            <v>Current</v>
          </cell>
        </row>
        <row r="3608">
          <cell r="B3608">
            <v>42450</v>
          </cell>
          <cell r="C3608">
            <v>10</v>
          </cell>
          <cell r="D3608" t="str">
            <v>ON</v>
          </cell>
          <cell r="E3608" t="str">
            <v>Refinance External</v>
          </cell>
          <cell r="F3608" t="str">
            <v>Fixed</v>
          </cell>
          <cell r="I3608">
            <v>24.43</v>
          </cell>
          <cell r="J3608">
            <v>15.39</v>
          </cell>
          <cell r="K3608" t="str">
            <v>Conv</v>
          </cell>
          <cell r="L3608">
            <v>438964.22</v>
          </cell>
          <cell r="M3608" t="str">
            <v>Owner-Occupied</v>
          </cell>
          <cell r="N3608">
            <v>0</v>
          </cell>
          <cell r="O3608">
            <v>43831</v>
          </cell>
          <cell r="P3608" t="str">
            <v>Current</v>
          </cell>
        </row>
        <row r="3609">
          <cell r="B3609">
            <v>41730</v>
          </cell>
          <cell r="C3609">
            <v>33</v>
          </cell>
          <cell r="D3609" t="str">
            <v>ON</v>
          </cell>
          <cell r="E3609" t="str">
            <v>Purchase</v>
          </cell>
          <cell r="F3609" t="str">
            <v>ARM</v>
          </cell>
          <cell r="I3609">
            <v>29.4</v>
          </cell>
          <cell r="J3609">
            <v>28.15</v>
          </cell>
          <cell r="K3609" t="str">
            <v>Conv</v>
          </cell>
          <cell r="L3609">
            <v>403368.41</v>
          </cell>
          <cell r="M3609" t="str">
            <v>Owner-Occupied</v>
          </cell>
          <cell r="N3609">
            <v>0</v>
          </cell>
          <cell r="O3609">
            <v>43831</v>
          </cell>
          <cell r="P3609" t="str">
            <v>Current</v>
          </cell>
        </row>
        <row r="3610">
          <cell r="B3610">
            <v>41046</v>
          </cell>
          <cell r="C3610">
            <v>56</v>
          </cell>
          <cell r="D3610" t="str">
            <v>SK</v>
          </cell>
          <cell r="E3610" t="str">
            <v>Purchase</v>
          </cell>
          <cell r="F3610" t="str">
            <v>ARM</v>
          </cell>
          <cell r="I3610">
            <v>30.82</v>
          </cell>
          <cell r="J3610">
            <v>23.17</v>
          </cell>
          <cell r="K3610" t="str">
            <v>Conv</v>
          </cell>
          <cell r="L3610">
            <v>150045.49</v>
          </cell>
          <cell r="M3610" t="str">
            <v>Owner-Occupied</v>
          </cell>
          <cell r="N3610">
            <v>0</v>
          </cell>
          <cell r="O3610">
            <v>43831</v>
          </cell>
          <cell r="P3610" t="str">
            <v>Current</v>
          </cell>
        </row>
        <row r="3611">
          <cell r="B3611">
            <v>40661</v>
          </cell>
          <cell r="C3611">
            <v>69</v>
          </cell>
          <cell r="D3611" t="str">
            <v>ON</v>
          </cell>
          <cell r="E3611" t="str">
            <v>Purchase</v>
          </cell>
          <cell r="I3611">
            <v>26.2</v>
          </cell>
          <cell r="J3611">
            <v>26.04</v>
          </cell>
          <cell r="K3611" t="str">
            <v>Other</v>
          </cell>
          <cell r="L3611">
            <v>0</v>
          </cell>
          <cell r="M3611" t="str">
            <v>Owner-Occupied</v>
          </cell>
          <cell r="N3611">
            <v>4</v>
          </cell>
          <cell r="O3611">
            <v>41793</v>
          </cell>
          <cell r="P3611" t="str">
            <v>Current</v>
          </cell>
        </row>
        <row r="3612">
          <cell r="B3612">
            <v>41820</v>
          </cell>
          <cell r="C3612">
            <v>31</v>
          </cell>
          <cell r="D3612" t="str">
            <v>ON</v>
          </cell>
          <cell r="E3612" t="str">
            <v>Purchase</v>
          </cell>
          <cell r="F3612" t="str">
            <v>Fixed</v>
          </cell>
          <cell r="I3612">
            <v>39.51</v>
          </cell>
          <cell r="J3612">
            <v>32.4</v>
          </cell>
          <cell r="K3612" t="str">
            <v>HiRatio</v>
          </cell>
          <cell r="L3612">
            <v>691535.31</v>
          </cell>
          <cell r="M3612" t="str">
            <v>Owner-Occupied</v>
          </cell>
          <cell r="N3612">
            <v>0</v>
          </cell>
          <cell r="O3612">
            <v>43831</v>
          </cell>
          <cell r="P3612" t="str">
            <v>Current</v>
          </cell>
        </row>
        <row r="3613">
          <cell r="B3613">
            <v>40984</v>
          </cell>
          <cell r="C3613">
            <v>58</v>
          </cell>
          <cell r="D3613" t="str">
            <v>AB</v>
          </cell>
          <cell r="E3613" t="str">
            <v>Purchase</v>
          </cell>
          <cell r="F3613" t="str">
            <v>Fixed</v>
          </cell>
          <cell r="I3613">
            <v>29.69</v>
          </cell>
          <cell r="J3613">
            <v>24.69</v>
          </cell>
          <cell r="K3613" t="str">
            <v>HiRatio</v>
          </cell>
          <cell r="L3613">
            <v>0</v>
          </cell>
          <cell r="M3613" t="str">
            <v>Owner-Occupied</v>
          </cell>
          <cell r="N3613">
            <v>4</v>
          </cell>
          <cell r="O3613">
            <v>42011</v>
          </cell>
          <cell r="P3613" t="str">
            <v>Current</v>
          </cell>
        </row>
        <row r="3614">
          <cell r="B3614">
            <v>40630</v>
          </cell>
          <cell r="C3614">
            <v>70</v>
          </cell>
          <cell r="D3614" t="str">
            <v>AB</v>
          </cell>
          <cell r="E3614" t="str">
            <v>Purchase</v>
          </cell>
          <cell r="F3614" t="str">
            <v>Fixed</v>
          </cell>
          <cell r="I3614">
            <v>28.72</v>
          </cell>
          <cell r="J3614">
            <v>24.3</v>
          </cell>
          <cell r="K3614" t="str">
            <v>HiRatio</v>
          </cell>
          <cell r="L3614">
            <v>427817.53</v>
          </cell>
          <cell r="M3614" t="str">
            <v>Owner-Occupied</v>
          </cell>
          <cell r="N3614">
            <v>0</v>
          </cell>
          <cell r="O3614">
            <v>43831</v>
          </cell>
          <cell r="P3614" t="str">
            <v>Current</v>
          </cell>
        </row>
        <row r="3615">
          <cell r="B3615">
            <v>42124</v>
          </cell>
          <cell r="C3615">
            <v>21</v>
          </cell>
          <cell r="D3615" t="str">
            <v>ON</v>
          </cell>
          <cell r="E3615" t="str">
            <v>Purchase</v>
          </cell>
          <cell r="F3615" t="str">
            <v>ARM</v>
          </cell>
          <cell r="I3615">
            <v>20.66</v>
          </cell>
          <cell r="J3615">
            <v>19.95</v>
          </cell>
          <cell r="K3615" t="str">
            <v>HiRatio</v>
          </cell>
          <cell r="L3615">
            <v>301303.5</v>
          </cell>
          <cell r="M3615" t="str">
            <v>Owner-Occupied</v>
          </cell>
          <cell r="N3615">
            <v>0</v>
          </cell>
          <cell r="O3615">
            <v>43831</v>
          </cell>
          <cell r="P3615" t="str">
            <v>Current</v>
          </cell>
        </row>
        <row r="3616">
          <cell r="B3616">
            <v>41907</v>
          </cell>
          <cell r="C3616">
            <v>28</v>
          </cell>
          <cell r="D3616" t="str">
            <v>ON</v>
          </cell>
          <cell r="E3616" t="str">
            <v>Refinance External</v>
          </cell>
          <cell r="F3616" t="str">
            <v>Fixed</v>
          </cell>
          <cell r="I3616">
            <v>36.26</v>
          </cell>
          <cell r="J3616">
            <v>36.049999999999997</v>
          </cell>
          <cell r="K3616" t="str">
            <v>Conv</v>
          </cell>
          <cell r="L3616">
            <v>0</v>
          </cell>
          <cell r="M3616" t="str">
            <v>Owner-Occupied</v>
          </cell>
          <cell r="N3616">
            <v>4</v>
          </cell>
          <cell r="O3616">
            <v>42688</v>
          </cell>
          <cell r="P3616" t="str">
            <v>Current</v>
          </cell>
        </row>
        <row r="3617">
          <cell r="B3617">
            <v>42131</v>
          </cell>
          <cell r="C3617">
            <v>20</v>
          </cell>
          <cell r="D3617" t="str">
            <v>BC</v>
          </cell>
          <cell r="E3617" t="str">
            <v>Purchase</v>
          </cell>
          <cell r="F3617" t="str">
            <v>Fixed</v>
          </cell>
          <cell r="I3617">
            <v>36.380000000000003</v>
          </cell>
          <cell r="J3617">
            <v>23.48</v>
          </cell>
          <cell r="K3617" t="str">
            <v>Conv</v>
          </cell>
          <cell r="L3617">
            <v>410946.77</v>
          </cell>
          <cell r="M3617" t="str">
            <v>Owner-Occupied</v>
          </cell>
          <cell r="N3617">
            <v>0</v>
          </cell>
          <cell r="O3617">
            <v>43831</v>
          </cell>
          <cell r="P3617" t="str">
            <v>Current</v>
          </cell>
        </row>
        <row r="3618">
          <cell r="B3618">
            <v>42199</v>
          </cell>
          <cell r="C3618">
            <v>18</v>
          </cell>
          <cell r="D3618" t="str">
            <v>ON</v>
          </cell>
          <cell r="E3618" t="str">
            <v>Purchase</v>
          </cell>
          <cell r="F3618" t="str">
            <v>ARM</v>
          </cell>
          <cell r="I3618">
            <v>31.13</v>
          </cell>
          <cell r="J3618">
            <v>30.99</v>
          </cell>
          <cell r="K3618" t="str">
            <v>Conv</v>
          </cell>
          <cell r="L3618">
            <v>415518.36</v>
          </cell>
          <cell r="M3618" t="str">
            <v>Owner-Occupied</v>
          </cell>
          <cell r="N3618">
            <v>0</v>
          </cell>
          <cell r="O3618">
            <v>43831</v>
          </cell>
          <cell r="P3618" t="str">
            <v>Current</v>
          </cell>
        </row>
        <row r="3619">
          <cell r="B3619">
            <v>41710</v>
          </cell>
          <cell r="C3619">
            <v>34</v>
          </cell>
          <cell r="D3619" t="str">
            <v>AB</v>
          </cell>
          <cell r="E3619" t="str">
            <v>Purchase</v>
          </cell>
          <cell r="F3619" t="str">
            <v>Fixed</v>
          </cell>
          <cell r="I3619">
            <v>42.48</v>
          </cell>
          <cell r="J3619">
            <v>17.16</v>
          </cell>
          <cell r="K3619" t="str">
            <v>HiRatio</v>
          </cell>
          <cell r="L3619">
            <v>202687.4</v>
          </cell>
          <cell r="M3619" t="str">
            <v>Second Home</v>
          </cell>
          <cell r="N3619">
            <v>0</v>
          </cell>
          <cell r="O3619">
            <v>43831</v>
          </cell>
          <cell r="P3619" t="str">
            <v>Current</v>
          </cell>
        </row>
        <row r="3620">
          <cell r="B3620">
            <v>41908</v>
          </cell>
          <cell r="C3620">
            <v>28</v>
          </cell>
          <cell r="D3620" t="str">
            <v>ON</v>
          </cell>
          <cell r="E3620" t="str">
            <v>Refinance External</v>
          </cell>
          <cell r="F3620" t="str">
            <v>ARM</v>
          </cell>
          <cell r="I3620">
            <v>33.46</v>
          </cell>
          <cell r="J3620">
            <v>22.24</v>
          </cell>
          <cell r="K3620" t="str">
            <v>Conv</v>
          </cell>
          <cell r="L3620">
            <v>322184.23</v>
          </cell>
          <cell r="M3620" t="str">
            <v>Owner-Occupied</v>
          </cell>
          <cell r="N3620">
            <v>0</v>
          </cell>
          <cell r="O3620">
            <v>43831</v>
          </cell>
          <cell r="P3620" t="str">
            <v>Current</v>
          </cell>
        </row>
        <row r="3621">
          <cell r="B3621">
            <v>41593</v>
          </cell>
          <cell r="C3621">
            <v>38</v>
          </cell>
          <cell r="D3621" t="str">
            <v>NS</v>
          </cell>
          <cell r="E3621" t="str">
            <v>Purchase</v>
          </cell>
          <cell r="F3621" t="str">
            <v>Fixed</v>
          </cell>
          <cell r="I3621">
            <v>38.659999999999997</v>
          </cell>
          <cell r="J3621">
            <v>21.28</v>
          </cell>
          <cell r="K3621" t="str">
            <v>HiRatio</v>
          </cell>
          <cell r="L3621">
            <v>177607.46</v>
          </cell>
          <cell r="M3621" t="str">
            <v>Owner-Occupied</v>
          </cell>
          <cell r="N3621">
            <v>0</v>
          </cell>
          <cell r="O3621">
            <v>43831</v>
          </cell>
          <cell r="P3621" t="str">
            <v>Current</v>
          </cell>
        </row>
        <row r="3622">
          <cell r="B3622">
            <v>41128</v>
          </cell>
          <cell r="C3622">
            <v>53</v>
          </cell>
          <cell r="D3622" t="str">
            <v>AB</v>
          </cell>
          <cell r="E3622" t="str">
            <v>Transfer</v>
          </cell>
          <cell r="F3622" t="str">
            <v>Fixed</v>
          </cell>
          <cell r="I3622">
            <v>20.82</v>
          </cell>
          <cell r="J3622">
            <v>19.09</v>
          </cell>
          <cell r="K3622" t="str">
            <v>HiRatio</v>
          </cell>
          <cell r="L3622">
            <v>266008.28000000003</v>
          </cell>
          <cell r="M3622" t="str">
            <v>Owner-Occupied</v>
          </cell>
          <cell r="N3622">
            <v>0</v>
          </cell>
          <cell r="O3622">
            <v>43831</v>
          </cell>
          <cell r="P3622" t="str">
            <v>Current</v>
          </cell>
        </row>
        <row r="3623">
          <cell r="B3623">
            <v>42258</v>
          </cell>
          <cell r="C3623">
            <v>16</v>
          </cell>
          <cell r="D3623" t="str">
            <v>ON</v>
          </cell>
          <cell r="E3623" t="str">
            <v>Refinance External</v>
          </cell>
          <cell r="F3623" t="str">
            <v>ARM</v>
          </cell>
          <cell r="I3623">
            <v>29.89</v>
          </cell>
          <cell r="J3623">
            <v>13.83</v>
          </cell>
          <cell r="K3623" t="str">
            <v>Conv</v>
          </cell>
          <cell r="L3623">
            <v>555593.65</v>
          </cell>
          <cell r="M3623" t="str">
            <v>Owner-Occupied</v>
          </cell>
          <cell r="N3623">
            <v>0</v>
          </cell>
          <cell r="O3623">
            <v>43831</v>
          </cell>
          <cell r="P3623" t="str">
            <v>Current</v>
          </cell>
        </row>
        <row r="3624">
          <cell r="B3624">
            <v>40604</v>
          </cell>
          <cell r="C3624">
            <v>70</v>
          </cell>
          <cell r="D3624" t="str">
            <v>AB</v>
          </cell>
          <cell r="E3624" t="str">
            <v>Purchase</v>
          </cell>
          <cell r="F3624" t="str">
            <v>Variable</v>
          </cell>
          <cell r="I3624">
            <v>35.94</v>
          </cell>
          <cell r="J3624">
            <v>25.68</v>
          </cell>
          <cell r="K3624" t="str">
            <v>Other</v>
          </cell>
          <cell r="L3624">
            <v>0</v>
          </cell>
          <cell r="M3624" t="str">
            <v>Owner-Occupied</v>
          </cell>
          <cell r="N3624">
            <v>0</v>
          </cell>
          <cell r="O3624">
            <v>43831</v>
          </cell>
          <cell r="P3624" t="str">
            <v>Current</v>
          </cell>
        </row>
        <row r="3625">
          <cell r="B3625">
            <v>42766</v>
          </cell>
          <cell r="C3625">
            <v>0</v>
          </cell>
          <cell r="D3625" t="str">
            <v>AB</v>
          </cell>
          <cell r="E3625" t="str">
            <v>Purchase</v>
          </cell>
          <cell r="F3625" t="str">
            <v>Fixed</v>
          </cell>
          <cell r="I3625">
            <v>26.31</v>
          </cell>
          <cell r="J3625">
            <v>24.61</v>
          </cell>
          <cell r="K3625" t="str">
            <v>HiRatio</v>
          </cell>
          <cell r="L3625">
            <v>112198.8</v>
          </cell>
          <cell r="M3625" t="str">
            <v>Owner-Occupied</v>
          </cell>
          <cell r="N3625">
            <v>0</v>
          </cell>
          <cell r="O3625">
            <v>43831</v>
          </cell>
          <cell r="P3625" t="str">
            <v>Current</v>
          </cell>
        </row>
        <row r="3626">
          <cell r="B3626">
            <v>42090</v>
          </cell>
          <cell r="C3626">
            <v>22</v>
          </cell>
          <cell r="D3626" t="str">
            <v>SK</v>
          </cell>
          <cell r="E3626" t="str">
            <v>Purchase</v>
          </cell>
          <cell r="F3626" t="str">
            <v>ARM</v>
          </cell>
          <cell r="I3626">
            <v>25.79</v>
          </cell>
          <cell r="J3626">
            <v>17.739999999999998</v>
          </cell>
          <cell r="K3626" t="str">
            <v>HiRatio</v>
          </cell>
          <cell r="L3626">
            <v>514761.41</v>
          </cell>
          <cell r="M3626" t="str">
            <v>Owner-Occupied</v>
          </cell>
          <cell r="N3626">
            <v>0</v>
          </cell>
          <cell r="O3626">
            <v>43831</v>
          </cell>
          <cell r="P3626" t="str">
            <v>Current</v>
          </cell>
        </row>
        <row r="3627">
          <cell r="B3627">
            <v>42494</v>
          </cell>
          <cell r="C3627">
            <v>8</v>
          </cell>
          <cell r="D3627" t="str">
            <v>ON</v>
          </cell>
          <cell r="E3627" t="str">
            <v>Refinance External</v>
          </cell>
          <cell r="F3627" t="str">
            <v>ARM</v>
          </cell>
          <cell r="I3627">
            <v>30.51</v>
          </cell>
          <cell r="J3627">
            <v>29.35</v>
          </cell>
          <cell r="K3627" t="str">
            <v>Conv</v>
          </cell>
          <cell r="L3627">
            <v>391955.11</v>
          </cell>
          <cell r="M3627" t="str">
            <v>Owner-Occupied</v>
          </cell>
          <cell r="N3627">
            <v>0</v>
          </cell>
          <cell r="O3627">
            <v>43831</v>
          </cell>
          <cell r="P3627" t="str">
            <v>Current</v>
          </cell>
        </row>
        <row r="3628">
          <cell r="B3628">
            <v>41012</v>
          </cell>
          <cell r="C3628">
            <v>57</v>
          </cell>
          <cell r="D3628" t="str">
            <v>ON</v>
          </cell>
          <cell r="E3628" t="str">
            <v>Purchase</v>
          </cell>
          <cell r="F3628" t="str">
            <v>Fixed</v>
          </cell>
          <cell r="I3628">
            <v>32.92</v>
          </cell>
          <cell r="J3628">
            <v>32.64</v>
          </cell>
          <cell r="K3628" t="str">
            <v>HiRatio</v>
          </cell>
          <cell r="L3628">
            <v>0</v>
          </cell>
          <cell r="M3628" t="str">
            <v>Owner-Occupied</v>
          </cell>
          <cell r="N3628">
            <v>4</v>
          </cell>
          <cell r="O3628">
            <v>42156</v>
          </cell>
          <cell r="P3628" t="str">
            <v>Current</v>
          </cell>
        </row>
        <row r="3629">
          <cell r="B3629">
            <v>40861</v>
          </cell>
          <cell r="C3629">
            <v>62</v>
          </cell>
          <cell r="D3629" t="str">
            <v>AB</v>
          </cell>
          <cell r="E3629" t="str">
            <v>Transfer</v>
          </cell>
          <cell r="F3629" t="str">
            <v>Fixed</v>
          </cell>
          <cell r="I3629">
            <v>32.840000000000003</v>
          </cell>
          <cell r="J3629">
            <v>32.049999999999997</v>
          </cell>
          <cell r="K3629" t="str">
            <v>Conv</v>
          </cell>
          <cell r="L3629">
            <v>263195.14</v>
          </cell>
          <cell r="M3629" t="str">
            <v>Owner-Occupied</v>
          </cell>
          <cell r="N3629">
            <v>0</v>
          </cell>
          <cell r="O3629">
            <v>43831</v>
          </cell>
          <cell r="P3629" t="str">
            <v>Current</v>
          </cell>
        </row>
        <row r="3630">
          <cell r="B3630">
            <v>42213</v>
          </cell>
          <cell r="C3630">
            <v>18</v>
          </cell>
          <cell r="D3630" t="str">
            <v>BC</v>
          </cell>
          <cell r="E3630" t="str">
            <v>Transfer</v>
          </cell>
          <cell r="F3630" t="str">
            <v>Fixed</v>
          </cell>
          <cell r="I3630">
            <v>36.18</v>
          </cell>
          <cell r="J3630">
            <v>30.56</v>
          </cell>
          <cell r="K3630" t="str">
            <v>Conv</v>
          </cell>
          <cell r="L3630">
            <v>263623.38</v>
          </cell>
          <cell r="M3630" t="str">
            <v>Owner-Occupied</v>
          </cell>
          <cell r="N3630">
            <v>0</v>
          </cell>
          <cell r="O3630">
            <v>43831</v>
          </cell>
          <cell r="P3630" t="str">
            <v>Current</v>
          </cell>
        </row>
        <row r="3631">
          <cell r="B3631">
            <v>42361</v>
          </cell>
          <cell r="C3631">
            <v>13</v>
          </cell>
          <cell r="D3631" t="str">
            <v>ON</v>
          </cell>
          <cell r="E3631" t="str">
            <v>Refinance External</v>
          </cell>
          <cell r="F3631" t="str">
            <v>Fixed</v>
          </cell>
          <cell r="I3631">
            <v>23.93</v>
          </cell>
          <cell r="J3631">
            <v>23.16</v>
          </cell>
          <cell r="K3631" t="str">
            <v>Conv</v>
          </cell>
          <cell r="L3631">
            <v>0</v>
          </cell>
          <cell r="M3631" t="str">
            <v>Owner-Occupied</v>
          </cell>
          <cell r="N3631">
            <v>4</v>
          </cell>
          <cell r="O3631">
            <v>42522</v>
          </cell>
          <cell r="P3631" t="str">
            <v>Current</v>
          </cell>
        </row>
        <row r="3632">
          <cell r="B3632">
            <v>42208</v>
          </cell>
          <cell r="C3632">
            <v>18</v>
          </cell>
          <cell r="D3632" t="str">
            <v>BC</v>
          </cell>
          <cell r="E3632" t="str">
            <v>Purchase</v>
          </cell>
          <cell r="F3632" t="str">
            <v>Fixed</v>
          </cell>
          <cell r="I3632">
            <v>37.61</v>
          </cell>
          <cell r="J3632">
            <v>27.69</v>
          </cell>
          <cell r="K3632" t="str">
            <v>Conv</v>
          </cell>
          <cell r="L3632">
            <v>251308.59</v>
          </cell>
          <cell r="M3632" t="str">
            <v>Owner-Occupied</v>
          </cell>
          <cell r="N3632">
            <v>0</v>
          </cell>
          <cell r="O3632">
            <v>43831</v>
          </cell>
          <cell r="P3632" t="str">
            <v>Current</v>
          </cell>
        </row>
        <row r="3633">
          <cell r="B3633">
            <v>42445</v>
          </cell>
          <cell r="C3633">
            <v>10</v>
          </cell>
          <cell r="D3633" t="str">
            <v>BC</v>
          </cell>
          <cell r="E3633" t="str">
            <v>Purchase</v>
          </cell>
          <cell r="F3633" t="str">
            <v>Fixed</v>
          </cell>
          <cell r="I3633">
            <v>35.479999999999997</v>
          </cell>
          <cell r="J3633">
            <v>30.06</v>
          </cell>
          <cell r="K3633" t="str">
            <v>HiRatio</v>
          </cell>
          <cell r="L3633">
            <v>736213.39</v>
          </cell>
          <cell r="M3633" t="str">
            <v>Owner-Occupied</v>
          </cell>
          <cell r="N3633">
            <v>0</v>
          </cell>
          <cell r="O3633">
            <v>43831</v>
          </cell>
          <cell r="P3633" t="str">
            <v>Current</v>
          </cell>
        </row>
        <row r="3634">
          <cell r="B3634">
            <v>42613</v>
          </cell>
          <cell r="C3634">
            <v>5</v>
          </cell>
          <cell r="D3634" t="str">
            <v>ON</v>
          </cell>
          <cell r="E3634" t="str">
            <v>Purchase</v>
          </cell>
          <cell r="F3634" t="str">
            <v>Fixed</v>
          </cell>
          <cell r="I3634">
            <v>43.27</v>
          </cell>
          <cell r="J3634">
            <v>30.38</v>
          </cell>
          <cell r="K3634" t="str">
            <v>HiRatio</v>
          </cell>
          <cell r="L3634">
            <v>345416.79</v>
          </cell>
          <cell r="M3634" t="str">
            <v>Owner-Occupied</v>
          </cell>
          <cell r="N3634">
            <v>0</v>
          </cell>
          <cell r="O3634">
            <v>43831</v>
          </cell>
          <cell r="P3634" t="str">
            <v>Current</v>
          </cell>
        </row>
        <row r="3635">
          <cell r="B3635">
            <v>40760</v>
          </cell>
          <cell r="C3635">
            <v>65</v>
          </cell>
          <cell r="D3635" t="str">
            <v>AB</v>
          </cell>
          <cell r="E3635" t="str">
            <v>Purchase</v>
          </cell>
          <cell r="F3635" t="str">
            <v>Fixed</v>
          </cell>
          <cell r="I3635">
            <v>39.93</v>
          </cell>
          <cell r="J3635">
            <v>21.82</v>
          </cell>
          <cell r="K3635" t="str">
            <v>HiRatio</v>
          </cell>
          <cell r="L3635">
            <v>0</v>
          </cell>
          <cell r="M3635" t="str">
            <v>Owner-Occupied</v>
          </cell>
          <cell r="N3635">
            <v>4</v>
          </cell>
          <cell r="O3635">
            <v>41562</v>
          </cell>
          <cell r="P3635" t="str">
            <v>Current</v>
          </cell>
        </row>
        <row r="3636">
          <cell r="B3636">
            <v>40921</v>
          </cell>
          <cell r="C3636">
            <v>60</v>
          </cell>
          <cell r="D3636" t="str">
            <v>AB</v>
          </cell>
          <cell r="E3636" t="str">
            <v>Purchase</v>
          </cell>
          <cell r="F3636" t="str">
            <v>Fixed</v>
          </cell>
          <cell r="I3636">
            <v>37.76</v>
          </cell>
          <cell r="J3636">
            <v>35.119999999999997</v>
          </cell>
          <cell r="K3636" t="str">
            <v>HiRatio</v>
          </cell>
          <cell r="L3636">
            <v>0</v>
          </cell>
          <cell r="M3636" t="str">
            <v>Owner-Occupied</v>
          </cell>
          <cell r="N3636">
            <v>4</v>
          </cell>
          <cell r="O3636">
            <v>42766</v>
          </cell>
          <cell r="P3636" t="str">
            <v>Current</v>
          </cell>
        </row>
        <row r="3637">
          <cell r="B3637">
            <v>40483</v>
          </cell>
          <cell r="C3637">
            <v>74</v>
          </cell>
          <cell r="D3637" t="str">
            <v>MB</v>
          </cell>
          <cell r="E3637" t="str">
            <v>Purchase</v>
          </cell>
          <cell r="F3637" t="str">
            <v>Fixed</v>
          </cell>
          <cell r="I3637">
            <v>42.7</v>
          </cell>
          <cell r="J3637">
            <v>25.73</v>
          </cell>
          <cell r="K3637" t="str">
            <v>HiRatio</v>
          </cell>
          <cell r="L3637">
            <v>0</v>
          </cell>
          <cell r="M3637" t="str">
            <v>Owner-Occupied</v>
          </cell>
          <cell r="N3637">
            <v>4</v>
          </cell>
          <cell r="O3637">
            <v>41610</v>
          </cell>
          <cell r="P3637" t="str">
            <v>Current</v>
          </cell>
        </row>
        <row r="3638">
          <cell r="B3638">
            <v>41796</v>
          </cell>
          <cell r="C3638">
            <v>31</v>
          </cell>
          <cell r="D3638" t="str">
            <v>AB</v>
          </cell>
          <cell r="E3638" t="str">
            <v>Purchase</v>
          </cell>
          <cell r="F3638" t="str">
            <v>Fixed</v>
          </cell>
          <cell r="I3638">
            <v>34.32</v>
          </cell>
          <cell r="J3638">
            <v>28.29</v>
          </cell>
          <cell r="K3638" t="str">
            <v>HiRatio</v>
          </cell>
          <cell r="L3638">
            <v>365380.87</v>
          </cell>
          <cell r="M3638" t="str">
            <v>Owner-Occupied</v>
          </cell>
          <cell r="N3638">
            <v>0</v>
          </cell>
          <cell r="O3638">
            <v>43831</v>
          </cell>
          <cell r="P3638" t="str">
            <v>Current</v>
          </cell>
        </row>
        <row r="3639">
          <cell r="B3639">
            <v>41204</v>
          </cell>
          <cell r="C3639">
            <v>51</v>
          </cell>
          <cell r="D3639" t="str">
            <v>ON</v>
          </cell>
          <cell r="E3639" t="str">
            <v>Purchase</v>
          </cell>
          <cell r="F3639" t="str">
            <v>Fixed</v>
          </cell>
          <cell r="I3639">
            <v>38.68</v>
          </cell>
          <cell r="J3639">
            <v>34.700000000000003</v>
          </cell>
          <cell r="K3639" t="str">
            <v>HiRatio</v>
          </cell>
          <cell r="L3639">
            <v>0</v>
          </cell>
          <cell r="M3639" t="str">
            <v>Owner-Occupied</v>
          </cell>
          <cell r="N3639">
            <v>4</v>
          </cell>
          <cell r="O3639">
            <v>42006</v>
          </cell>
          <cell r="P3639" t="str">
            <v>Current</v>
          </cell>
        </row>
        <row r="3640">
          <cell r="B3640">
            <v>42230</v>
          </cell>
          <cell r="C3640">
            <v>17</v>
          </cell>
          <cell r="D3640" t="str">
            <v>AB</v>
          </cell>
          <cell r="E3640" t="str">
            <v>Transfer</v>
          </cell>
          <cell r="F3640" t="str">
            <v>Fixed</v>
          </cell>
          <cell r="I3640">
            <v>16.96</v>
          </cell>
          <cell r="J3640">
            <v>13.3</v>
          </cell>
          <cell r="K3640" t="str">
            <v>HiRatio</v>
          </cell>
          <cell r="L3640">
            <v>224625.83</v>
          </cell>
          <cell r="M3640" t="str">
            <v>Owner-Occupied</v>
          </cell>
          <cell r="N3640">
            <v>0</v>
          </cell>
          <cell r="O3640">
            <v>43831</v>
          </cell>
          <cell r="P3640" t="str">
            <v>Current</v>
          </cell>
        </row>
        <row r="3641">
          <cell r="B3641">
            <v>42328</v>
          </cell>
          <cell r="C3641">
            <v>14</v>
          </cell>
          <cell r="D3641" t="str">
            <v>BC</v>
          </cell>
          <cell r="E3641" t="str">
            <v>Refinance External</v>
          </cell>
          <cell r="F3641" t="str">
            <v>Fixed</v>
          </cell>
          <cell r="I3641">
            <v>27.97</v>
          </cell>
          <cell r="J3641">
            <v>21.44</v>
          </cell>
          <cell r="K3641" t="str">
            <v>Conv</v>
          </cell>
          <cell r="L3641">
            <v>231363.19</v>
          </cell>
          <cell r="M3641" t="str">
            <v>Owner-Occupied</v>
          </cell>
          <cell r="N3641">
            <v>0</v>
          </cell>
          <cell r="O3641">
            <v>43831</v>
          </cell>
          <cell r="P3641" t="str">
            <v>Current</v>
          </cell>
        </row>
        <row r="3642">
          <cell r="B3642">
            <v>41753</v>
          </cell>
          <cell r="C3642">
            <v>33</v>
          </cell>
          <cell r="D3642" t="str">
            <v>AB</v>
          </cell>
          <cell r="E3642" t="str">
            <v>Purchase</v>
          </cell>
          <cell r="F3642" t="str">
            <v>Fixed</v>
          </cell>
          <cell r="I3642">
            <v>39.020000000000003</v>
          </cell>
          <cell r="J3642">
            <v>27.18</v>
          </cell>
          <cell r="K3642" t="str">
            <v>HiRatio</v>
          </cell>
          <cell r="L3642">
            <v>265374.67</v>
          </cell>
          <cell r="M3642" t="str">
            <v>Owner-Occupied</v>
          </cell>
          <cell r="N3642">
            <v>0</v>
          </cell>
          <cell r="O3642">
            <v>43831</v>
          </cell>
          <cell r="P3642" t="str">
            <v>Current</v>
          </cell>
        </row>
        <row r="3643">
          <cell r="B3643">
            <v>42424</v>
          </cell>
          <cell r="C3643">
            <v>11</v>
          </cell>
          <cell r="D3643" t="str">
            <v>BC</v>
          </cell>
          <cell r="E3643" t="str">
            <v>Purchase</v>
          </cell>
          <cell r="F3643" t="str">
            <v>Fixed</v>
          </cell>
          <cell r="I3643">
            <v>35.81</v>
          </cell>
          <cell r="J3643">
            <v>21.31</v>
          </cell>
          <cell r="K3643" t="str">
            <v>HiRatio</v>
          </cell>
          <cell r="L3643">
            <v>345272.22</v>
          </cell>
          <cell r="M3643" t="str">
            <v>Owner-Occupied</v>
          </cell>
          <cell r="N3643">
            <v>0</v>
          </cell>
          <cell r="O3643">
            <v>43831</v>
          </cell>
          <cell r="P3643" t="str">
            <v>Current</v>
          </cell>
        </row>
        <row r="3644">
          <cell r="B3644">
            <v>42740</v>
          </cell>
          <cell r="C3644">
            <v>0</v>
          </cell>
          <cell r="D3644" t="str">
            <v>AB</v>
          </cell>
          <cell r="E3644" t="str">
            <v>Purchase</v>
          </cell>
          <cell r="F3644" t="str">
            <v>ARM</v>
          </cell>
          <cell r="I3644">
            <v>35.450000000000003</v>
          </cell>
          <cell r="J3644">
            <v>21.39</v>
          </cell>
          <cell r="K3644" t="str">
            <v>Conv</v>
          </cell>
          <cell r="L3644">
            <v>303517.46999999997</v>
          </cell>
          <cell r="M3644" t="str">
            <v>Owner-Occupied</v>
          </cell>
          <cell r="N3644">
            <v>0</v>
          </cell>
          <cell r="O3644">
            <v>43831</v>
          </cell>
          <cell r="P3644" t="str">
            <v>Current</v>
          </cell>
        </row>
        <row r="3645">
          <cell r="B3645">
            <v>42748</v>
          </cell>
          <cell r="C3645">
            <v>0</v>
          </cell>
          <cell r="D3645" t="str">
            <v>AB</v>
          </cell>
          <cell r="E3645" t="str">
            <v>Refinance External</v>
          </cell>
          <cell r="F3645" t="str">
            <v>Fixed</v>
          </cell>
          <cell r="I3645">
            <v>39.590000000000003</v>
          </cell>
          <cell r="J3645">
            <v>31.6</v>
          </cell>
          <cell r="K3645" t="str">
            <v>Conv</v>
          </cell>
          <cell r="L3645">
            <v>318403.63</v>
          </cell>
          <cell r="M3645" t="str">
            <v>Owner-Occupied</v>
          </cell>
          <cell r="N3645">
            <v>0</v>
          </cell>
          <cell r="O3645">
            <v>43831</v>
          </cell>
          <cell r="P3645" t="str">
            <v>Current</v>
          </cell>
        </row>
        <row r="3646">
          <cell r="B3646">
            <v>42766</v>
          </cell>
          <cell r="C3646">
            <v>0</v>
          </cell>
          <cell r="D3646" t="str">
            <v>ON</v>
          </cell>
          <cell r="E3646" t="str">
            <v>Purchase</v>
          </cell>
          <cell r="F3646" t="str">
            <v>Fixed</v>
          </cell>
          <cell r="I3646">
            <v>41.05</v>
          </cell>
          <cell r="J3646">
            <v>8.2799999999999994</v>
          </cell>
          <cell r="K3646" t="str">
            <v>HiRatio</v>
          </cell>
          <cell r="L3646">
            <v>356280.4</v>
          </cell>
          <cell r="M3646" t="str">
            <v>Second Home</v>
          </cell>
          <cell r="N3646">
            <v>0</v>
          </cell>
          <cell r="O3646">
            <v>43831</v>
          </cell>
          <cell r="P3646" t="str">
            <v>Current</v>
          </cell>
        </row>
        <row r="3647">
          <cell r="B3647">
            <v>40970</v>
          </cell>
          <cell r="C3647">
            <v>58</v>
          </cell>
          <cell r="D3647" t="str">
            <v>ON</v>
          </cell>
          <cell r="E3647" t="str">
            <v>Purchase</v>
          </cell>
          <cell r="F3647" t="str">
            <v>Fixed</v>
          </cell>
          <cell r="I3647">
            <v>24.9</v>
          </cell>
          <cell r="J3647">
            <v>21.79</v>
          </cell>
          <cell r="K3647" t="str">
            <v>HiRatio</v>
          </cell>
          <cell r="L3647">
            <v>181347.38</v>
          </cell>
          <cell r="M3647" t="str">
            <v>Owner-Occupied</v>
          </cell>
          <cell r="N3647">
            <v>0</v>
          </cell>
          <cell r="O3647">
            <v>43831</v>
          </cell>
          <cell r="P3647" t="str">
            <v>Current</v>
          </cell>
        </row>
        <row r="3648">
          <cell r="B3648">
            <v>40365</v>
          </cell>
          <cell r="C3648">
            <v>78</v>
          </cell>
          <cell r="D3648" t="str">
            <v>AB</v>
          </cell>
          <cell r="E3648" t="str">
            <v>Refinance External</v>
          </cell>
          <cell r="F3648" t="str">
            <v>Fixed</v>
          </cell>
          <cell r="I3648">
            <v>22.94</v>
          </cell>
          <cell r="J3648">
            <v>22.94</v>
          </cell>
          <cell r="K3648" t="str">
            <v>Conv</v>
          </cell>
          <cell r="L3648">
            <v>74092.649999999994</v>
          </cell>
          <cell r="M3648" t="str">
            <v>Owner-Occupied</v>
          </cell>
          <cell r="N3648">
            <v>0</v>
          </cell>
          <cell r="O3648">
            <v>43831</v>
          </cell>
          <cell r="P3648" t="str">
            <v>Current</v>
          </cell>
        </row>
        <row r="3649">
          <cell r="B3649">
            <v>41824</v>
          </cell>
          <cell r="C3649">
            <v>30</v>
          </cell>
          <cell r="D3649" t="str">
            <v>AB</v>
          </cell>
          <cell r="E3649" t="str">
            <v>Refinance External</v>
          </cell>
          <cell r="F3649" t="str">
            <v>Fixed</v>
          </cell>
          <cell r="I3649">
            <v>38.200000000000003</v>
          </cell>
          <cell r="J3649">
            <v>13.93</v>
          </cell>
          <cell r="K3649" t="str">
            <v>Conv</v>
          </cell>
          <cell r="L3649">
            <v>190260.47</v>
          </cell>
          <cell r="M3649" t="str">
            <v>Owner-Occupied</v>
          </cell>
          <cell r="N3649">
            <v>0</v>
          </cell>
          <cell r="O3649">
            <v>43831</v>
          </cell>
          <cell r="P3649" t="str">
            <v>Current</v>
          </cell>
        </row>
        <row r="3650">
          <cell r="B3650">
            <v>42356</v>
          </cell>
          <cell r="C3650">
            <v>13</v>
          </cell>
          <cell r="D3650" t="str">
            <v>BC</v>
          </cell>
          <cell r="E3650" t="str">
            <v>Refinance External</v>
          </cell>
          <cell r="F3650" t="str">
            <v>ARM</v>
          </cell>
          <cell r="I3650">
            <v>28.49</v>
          </cell>
          <cell r="J3650">
            <v>28.28</v>
          </cell>
          <cell r="K3650" t="str">
            <v>Conv</v>
          </cell>
          <cell r="L3650">
            <v>341373.09</v>
          </cell>
          <cell r="M3650" t="str">
            <v>Owner-Occupied</v>
          </cell>
          <cell r="N3650">
            <v>0</v>
          </cell>
          <cell r="O3650">
            <v>43831</v>
          </cell>
          <cell r="P3650" t="str">
            <v>Current</v>
          </cell>
        </row>
        <row r="3651">
          <cell r="B3651">
            <v>42136</v>
          </cell>
          <cell r="C3651">
            <v>20</v>
          </cell>
          <cell r="D3651" t="str">
            <v>ON</v>
          </cell>
          <cell r="E3651" t="str">
            <v>Refinance External</v>
          </cell>
          <cell r="F3651" t="str">
            <v>Fixed</v>
          </cell>
          <cell r="I3651">
            <v>42.31</v>
          </cell>
          <cell r="J3651">
            <v>27.56</v>
          </cell>
          <cell r="K3651" t="str">
            <v>Conv</v>
          </cell>
          <cell r="L3651">
            <v>612196.79</v>
          </cell>
          <cell r="M3651" t="str">
            <v>Owner-Occupied</v>
          </cell>
          <cell r="N3651">
            <v>0</v>
          </cell>
          <cell r="O3651">
            <v>43831</v>
          </cell>
          <cell r="P3651" t="str">
            <v>Current</v>
          </cell>
        </row>
        <row r="3652">
          <cell r="B3652">
            <v>42334</v>
          </cell>
          <cell r="C3652">
            <v>14</v>
          </cell>
          <cell r="D3652" t="str">
            <v>ON</v>
          </cell>
          <cell r="E3652" t="str">
            <v>Transfer</v>
          </cell>
          <cell r="F3652" t="str">
            <v>ARM</v>
          </cell>
          <cell r="I3652">
            <v>19.579999999999998</v>
          </cell>
          <cell r="J3652">
            <v>18.05</v>
          </cell>
          <cell r="K3652" t="str">
            <v>Conv</v>
          </cell>
          <cell r="L3652">
            <v>0</v>
          </cell>
          <cell r="M3652" t="str">
            <v>Owner-Occupied</v>
          </cell>
          <cell r="N3652">
            <v>4</v>
          </cell>
          <cell r="O3652">
            <v>42639</v>
          </cell>
          <cell r="P3652" t="str">
            <v>Current</v>
          </cell>
        </row>
        <row r="3653">
          <cell r="B3653">
            <v>40997</v>
          </cell>
          <cell r="C3653">
            <v>58</v>
          </cell>
          <cell r="D3653" t="str">
            <v>ON</v>
          </cell>
          <cell r="E3653" t="str">
            <v>Purchase</v>
          </cell>
          <cell r="F3653" t="str">
            <v>Fixed</v>
          </cell>
          <cell r="I3653">
            <v>39.479999999999997</v>
          </cell>
          <cell r="J3653">
            <v>31.8</v>
          </cell>
          <cell r="K3653" t="str">
            <v>HiRatio</v>
          </cell>
          <cell r="L3653">
            <v>0</v>
          </cell>
          <cell r="M3653" t="str">
            <v>Owner-Occupied</v>
          </cell>
          <cell r="N3653">
            <v>4</v>
          </cell>
          <cell r="O3653">
            <v>42528</v>
          </cell>
          <cell r="P3653" t="str">
            <v>Current</v>
          </cell>
        </row>
        <row r="3654">
          <cell r="B3654">
            <v>42690</v>
          </cell>
          <cell r="C3654">
            <v>2</v>
          </cell>
          <cell r="D3654" t="str">
            <v>ON</v>
          </cell>
          <cell r="E3654" t="str">
            <v>Refinance External</v>
          </cell>
          <cell r="F3654" t="str">
            <v>Fixed</v>
          </cell>
          <cell r="I3654">
            <v>36.94</v>
          </cell>
          <cell r="J3654">
            <v>36.94</v>
          </cell>
          <cell r="K3654" t="str">
            <v>Conv</v>
          </cell>
          <cell r="L3654">
            <v>609789.05000000005</v>
          </cell>
          <cell r="M3654" t="str">
            <v>Owner-Occupied</v>
          </cell>
          <cell r="N3654">
            <v>0</v>
          </cell>
          <cell r="O3654">
            <v>43831</v>
          </cell>
          <cell r="P3654" t="str">
            <v>Current</v>
          </cell>
        </row>
        <row r="3655">
          <cell r="B3655">
            <v>42283</v>
          </cell>
          <cell r="C3655">
            <v>15</v>
          </cell>
          <cell r="D3655" t="str">
            <v>BC</v>
          </cell>
          <cell r="E3655" t="str">
            <v>Refinance External</v>
          </cell>
          <cell r="F3655" t="str">
            <v>Fixed</v>
          </cell>
          <cell r="I3655">
            <v>38.270000000000003</v>
          </cell>
          <cell r="J3655">
            <v>37.74</v>
          </cell>
          <cell r="K3655" t="str">
            <v>Conv</v>
          </cell>
          <cell r="L3655">
            <v>236141.82</v>
          </cell>
          <cell r="M3655" t="str">
            <v>Owner-Occupied</v>
          </cell>
          <cell r="N3655">
            <v>0</v>
          </cell>
          <cell r="O3655">
            <v>43831</v>
          </cell>
          <cell r="P3655" t="str">
            <v>Current</v>
          </cell>
        </row>
        <row r="3656">
          <cell r="B3656">
            <v>42390</v>
          </cell>
          <cell r="C3656">
            <v>12</v>
          </cell>
          <cell r="D3656" t="str">
            <v>ON</v>
          </cell>
          <cell r="E3656" t="str">
            <v>Purchase</v>
          </cell>
          <cell r="F3656" t="str">
            <v>ARM</v>
          </cell>
          <cell r="I3656">
            <v>30.23</v>
          </cell>
          <cell r="J3656">
            <v>19.940000000000001</v>
          </cell>
          <cell r="K3656" t="str">
            <v>HiRatio</v>
          </cell>
          <cell r="L3656">
            <v>522161.89</v>
          </cell>
          <cell r="M3656" t="str">
            <v>Owner-Occupied</v>
          </cell>
          <cell r="N3656">
            <v>0</v>
          </cell>
          <cell r="O3656">
            <v>43831</v>
          </cell>
          <cell r="P3656" t="str">
            <v>Current</v>
          </cell>
        </row>
        <row r="3657">
          <cell r="B3657">
            <v>41871</v>
          </cell>
          <cell r="C3657">
            <v>29</v>
          </cell>
          <cell r="D3657" t="str">
            <v>ON</v>
          </cell>
          <cell r="E3657" t="str">
            <v>Purchase</v>
          </cell>
          <cell r="F3657" t="str">
            <v>ARM</v>
          </cell>
          <cell r="I3657">
            <v>31.57</v>
          </cell>
          <cell r="J3657">
            <v>31.1</v>
          </cell>
          <cell r="K3657" t="str">
            <v>HiRatio</v>
          </cell>
          <cell r="L3657">
            <v>419490.32</v>
          </cell>
          <cell r="M3657" t="str">
            <v>Owner-Occupied</v>
          </cell>
          <cell r="N3657">
            <v>0</v>
          </cell>
          <cell r="O3657">
            <v>43831</v>
          </cell>
          <cell r="P3657" t="str">
            <v>Current</v>
          </cell>
        </row>
        <row r="3658">
          <cell r="B3658">
            <v>40627</v>
          </cell>
          <cell r="C3658">
            <v>70</v>
          </cell>
          <cell r="D3658" t="str">
            <v>ON</v>
          </cell>
          <cell r="E3658" t="str">
            <v>Purchase</v>
          </cell>
          <cell r="F3658" t="str">
            <v>Fixed</v>
          </cell>
          <cell r="I3658">
            <v>40.159999999999997</v>
          </cell>
          <cell r="J3658">
            <v>23.44</v>
          </cell>
          <cell r="K3658" t="str">
            <v>HiRatio</v>
          </cell>
          <cell r="L3658">
            <v>0</v>
          </cell>
          <cell r="M3658" t="str">
            <v>Owner-Occupied</v>
          </cell>
          <cell r="N3658">
            <v>4</v>
          </cell>
          <cell r="O3658">
            <v>42545</v>
          </cell>
          <cell r="P3658" t="str">
            <v>Current</v>
          </cell>
        </row>
        <row r="3659">
          <cell r="B3659">
            <v>41361</v>
          </cell>
          <cell r="C3659">
            <v>46</v>
          </cell>
          <cell r="D3659" t="str">
            <v>AB</v>
          </cell>
          <cell r="E3659" t="str">
            <v>Purchase</v>
          </cell>
          <cell r="F3659" t="str">
            <v>Fixed</v>
          </cell>
          <cell r="I3659">
            <v>36.619999999999997</v>
          </cell>
          <cell r="J3659">
            <v>25.36</v>
          </cell>
          <cell r="K3659" t="str">
            <v>HiRatio</v>
          </cell>
          <cell r="L3659">
            <v>265327.02</v>
          </cell>
          <cell r="M3659" t="str">
            <v>Owner-Occupied</v>
          </cell>
          <cell r="N3659">
            <v>0</v>
          </cell>
          <cell r="O3659">
            <v>43831</v>
          </cell>
          <cell r="P3659" t="str">
            <v>Current</v>
          </cell>
        </row>
        <row r="3660">
          <cell r="B3660">
            <v>40690</v>
          </cell>
          <cell r="C3660">
            <v>68</v>
          </cell>
          <cell r="D3660" t="str">
            <v>ON</v>
          </cell>
          <cell r="E3660" t="str">
            <v>Purchase</v>
          </cell>
          <cell r="F3660" t="str">
            <v>Fixed</v>
          </cell>
          <cell r="I3660">
            <v>41.69</v>
          </cell>
          <cell r="J3660">
            <v>41.49</v>
          </cell>
          <cell r="K3660" t="str">
            <v>HiRatio</v>
          </cell>
          <cell r="L3660">
            <v>0</v>
          </cell>
          <cell r="M3660" t="str">
            <v>Owner-Occupied</v>
          </cell>
          <cell r="N3660">
            <v>4</v>
          </cell>
          <cell r="O3660">
            <v>41976</v>
          </cell>
          <cell r="P3660" t="str">
            <v>Current</v>
          </cell>
        </row>
        <row r="3661">
          <cell r="B3661">
            <v>42674</v>
          </cell>
          <cell r="C3661">
            <v>3</v>
          </cell>
          <cell r="D3661" t="str">
            <v>ON</v>
          </cell>
          <cell r="E3661" t="str">
            <v>Purchase</v>
          </cell>
          <cell r="F3661" t="str">
            <v>ARM</v>
          </cell>
          <cell r="I3661">
            <v>38.659999999999997</v>
          </cell>
          <cell r="J3661">
            <v>17.3</v>
          </cell>
          <cell r="K3661" t="str">
            <v>HiRatio</v>
          </cell>
          <cell r="L3661">
            <v>330287.65000000002</v>
          </cell>
          <cell r="M3661" t="str">
            <v>Second Home</v>
          </cell>
          <cell r="N3661">
            <v>0</v>
          </cell>
          <cell r="O3661">
            <v>43831</v>
          </cell>
          <cell r="P3661" t="str">
            <v>Current</v>
          </cell>
        </row>
        <row r="3662">
          <cell r="B3662">
            <v>41295</v>
          </cell>
          <cell r="C3662">
            <v>48</v>
          </cell>
          <cell r="D3662" t="str">
            <v>AB</v>
          </cell>
          <cell r="E3662" t="str">
            <v>Purchase</v>
          </cell>
          <cell r="F3662" t="str">
            <v>Fixed</v>
          </cell>
          <cell r="I3662">
            <v>27.34</v>
          </cell>
          <cell r="J3662">
            <v>23.44</v>
          </cell>
          <cell r="K3662" t="str">
            <v>HiRatio</v>
          </cell>
          <cell r="L3662">
            <v>214007.3</v>
          </cell>
          <cell r="M3662" t="str">
            <v>Owner-Occupied</v>
          </cell>
          <cell r="N3662">
            <v>0</v>
          </cell>
          <cell r="O3662">
            <v>43831</v>
          </cell>
          <cell r="P3662" t="str">
            <v>Current</v>
          </cell>
        </row>
        <row r="3663">
          <cell r="B3663">
            <v>40897</v>
          </cell>
          <cell r="C3663">
            <v>61</v>
          </cell>
          <cell r="D3663" t="str">
            <v>ON</v>
          </cell>
          <cell r="E3663" t="str">
            <v>Refinance External</v>
          </cell>
          <cell r="F3663" t="str">
            <v>ARM</v>
          </cell>
          <cell r="I3663">
            <v>38.229999999999997</v>
          </cell>
          <cell r="J3663">
            <v>22.52</v>
          </cell>
          <cell r="K3663" t="str">
            <v>HiRatio</v>
          </cell>
          <cell r="L3663">
            <v>180221.02</v>
          </cell>
          <cell r="M3663" t="str">
            <v>Owner-Occupied</v>
          </cell>
          <cell r="N3663">
            <v>0</v>
          </cell>
          <cell r="O3663">
            <v>43831</v>
          </cell>
          <cell r="P3663" t="str">
            <v>Current</v>
          </cell>
        </row>
        <row r="3664">
          <cell r="B3664">
            <v>41117</v>
          </cell>
          <cell r="C3664">
            <v>54</v>
          </cell>
          <cell r="D3664" t="str">
            <v>ON</v>
          </cell>
          <cell r="E3664" t="str">
            <v>Purchase</v>
          </cell>
          <cell r="F3664" t="str">
            <v>Fixed</v>
          </cell>
          <cell r="I3664">
            <v>33.83</v>
          </cell>
          <cell r="J3664">
            <v>24.66</v>
          </cell>
          <cell r="K3664" t="str">
            <v>HiRatio</v>
          </cell>
          <cell r="L3664">
            <v>0</v>
          </cell>
          <cell r="M3664" t="str">
            <v>Owner-Occupied</v>
          </cell>
          <cell r="N3664">
            <v>4</v>
          </cell>
          <cell r="O3664">
            <v>42198</v>
          </cell>
          <cell r="P3664" t="str">
            <v>Current</v>
          </cell>
        </row>
        <row r="3665">
          <cell r="B3665">
            <v>42405</v>
          </cell>
          <cell r="C3665">
            <v>11</v>
          </cell>
          <cell r="D3665" t="str">
            <v>ON</v>
          </cell>
          <cell r="E3665" t="str">
            <v>Purchase</v>
          </cell>
          <cell r="F3665" t="str">
            <v>Fixed</v>
          </cell>
          <cell r="I3665">
            <v>33.17</v>
          </cell>
          <cell r="J3665">
            <v>33.17</v>
          </cell>
          <cell r="K3665" t="str">
            <v>Conv</v>
          </cell>
          <cell r="L3665">
            <v>273775.24</v>
          </cell>
          <cell r="M3665" t="str">
            <v>Owner-Occupied</v>
          </cell>
          <cell r="N3665">
            <v>0</v>
          </cell>
          <cell r="O3665">
            <v>43831</v>
          </cell>
          <cell r="P3665" t="str">
            <v>Current</v>
          </cell>
        </row>
        <row r="3666">
          <cell r="B3666">
            <v>42087</v>
          </cell>
          <cell r="C3666">
            <v>22</v>
          </cell>
          <cell r="D3666" t="str">
            <v>ON</v>
          </cell>
          <cell r="E3666" t="str">
            <v>Transfer</v>
          </cell>
          <cell r="F3666" t="str">
            <v>Fixed</v>
          </cell>
          <cell r="I3666">
            <v>30.21</v>
          </cell>
          <cell r="J3666">
            <v>18.440000000000001</v>
          </cell>
          <cell r="K3666" t="str">
            <v>Conv</v>
          </cell>
          <cell r="L3666">
            <v>0</v>
          </cell>
          <cell r="M3666" t="str">
            <v>Owner-Occupied</v>
          </cell>
          <cell r="N3666">
            <v>4</v>
          </cell>
          <cell r="O3666">
            <v>42129</v>
          </cell>
          <cell r="P3666" t="str">
            <v>Current</v>
          </cell>
        </row>
        <row r="3667">
          <cell r="B3667">
            <v>42122</v>
          </cell>
          <cell r="C3667">
            <v>21</v>
          </cell>
          <cell r="D3667" t="str">
            <v>ON</v>
          </cell>
          <cell r="E3667" t="str">
            <v>Purchase</v>
          </cell>
          <cell r="F3667" t="str">
            <v>ARM</v>
          </cell>
          <cell r="I3667">
            <v>36.35</v>
          </cell>
          <cell r="J3667">
            <v>17.89</v>
          </cell>
          <cell r="K3667" t="str">
            <v>Conv</v>
          </cell>
          <cell r="L3667">
            <v>522113.16</v>
          </cell>
          <cell r="M3667" t="str">
            <v>Rental</v>
          </cell>
          <cell r="N3667">
            <v>0</v>
          </cell>
          <cell r="O3667">
            <v>43831</v>
          </cell>
          <cell r="P3667" t="str">
            <v>Current</v>
          </cell>
        </row>
        <row r="3668">
          <cell r="B3668">
            <v>41607</v>
          </cell>
          <cell r="C3668">
            <v>38</v>
          </cell>
          <cell r="D3668" t="str">
            <v>ON</v>
          </cell>
          <cell r="E3668" t="str">
            <v>Refinance External</v>
          </cell>
          <cell r="F3668" t="str">
            <v>ARM</v>
          </cell>
          <cell r="I3668">
            <v>25.56</v>
          </cell>
          <cell r="J3668">
            <v>22.94</v>
          </cell>
          <cell r="K3668" t="str">
            <v>Conv</v>
          </cell>
          <cell r="L3668">
            <v>243861.26</v>
          </cell>
          <cell r="M3668" t="str">
            <v>Owner-Occupied</v>
          </cell>
          <cell r="N3668">
            <v>0</v>
          </cell>
          <cell r="O3668">
            <v>43831</v>
          </cell>
          <cell r="P3668" t="str">
            <v>Current</v>
          </cell>
        </row>
        <row r="3669">
          <cell r="B3669">
            <v>41831</v>
          </cell>
          <cell r="C3669">
            <v>30</v>
          </cell>
          <cell r="D3669" t="str">
            <v>BC</v>
          </cell>
          <cell r="E3669" t="str">
            <v>Purchase</v>
          </cell>
          <cell r="F3669" t="str">
            <v>Fixed</v>
          </cell>
          <cell r="I3669">
            <v>38.86</v>
          </cell>
          <cell r="J3669">
            <v>36.11</v>
          </cell>
          <cell r="K3669" t="str">
            <v>HiRatio</v>
          </cell>
          <cell r="L3669">
            <v>146579.44</v>
          </cell>
          <cell r="M3669" t="str">
            <v>Owner-Occupied</v>
          </cell>
          <cell r="N3669">
            <v>0</v>
          </cell>
          <cell r="O3669">
            <v>43831</v>
          </cell>
          <cell r="P3669" t="str">
            <v>Current</v>
          </cell>
        </row>
        <row r="3670">
          <cell r="B3670">
            <v>41375</v>
          </cell>
          <cell r="C3670">
            <v>45</v>
          </cell>
          <cell r="D3670" t="str">
            <v>ON</v>
          </cell>
          <cell r="E3670" t="str">
            <v>Purchase</v>
          </cell>
          <cell r="F3670" t="str">
            <v>Fixed</v>
          </cell>
          <cell r="I3670">
            <v>31.86</v>
          </cell>
          <cell r="J3670">
            <v>23.34</v>
          </cell>
          <cell r="K3670" t="str">
            <v>HiRatio</v>
          </cell>
          <cell r="L3670">
            <v>0</v>
          </cell>
          <cell r="M3670" t="str">
            <v>Owner-Occupied</v>
          </cell>
          <cell r="N3670">
            <v>4</v>
          </cell>
          <cell r="O3670">
            <v>42360</v>
          </cell>
          <cell r="P3670" t="str">
            <v>Current</v>
          </cell>
        </row>
        <row r="3671">
          <cell r="B3671">
            <v>42671</v>
          </cell>
          <cell r="C3671">
            <v>3</v>
          </cell>
          <cell r="D3671" t="str">
            <v>ON</v>
          </cell>
          <cell r="E3671" t="str">
            <v>Purchase</v>
          </cell>
          <cell r="F3671" t="str">
            <v>Fixed</v>
          </cell>
          <cell r="I3671">
            <v>33.6</v>
          </cell>
          <cell r="J3671">
            <v>33.22</v>
          </cell>
          <cell r="K3671" t="str">
            <v>HiRatio</v>
          </cell>
          <cell r="L3671">
            <v>262865.37</v>
          </cell>
          <cell r="M3671" t="str">
            <v>Owner-Occupied</v>
          </cell>
          <cell r="N3671">
            <v>0</v>
          </cell>
          <cell r="O3671">
            <v>43831</v>
          </cell>
          <cell r="P3671" t="str">
            <v>Current</v>
          </cell>
        </row>
        <row r="3672">
          <cell r="B3672">
            <v>42495</v>
          </cell>
          <cell r="C3672">
            <v>8</v>
          </cell>
          <cell r="D3672" t="str">
            <v>ON</v>
          </cell>
          <cell r="E3672" t="str">
            <v>Port Decrease</v>
          </cell>
          <cell r="F3672" t="str">
            <v>Fixed</v>
          </cell>
          <cell r="I3672">
            <v>30.73</v>
          </cell>
          <cell r="J3672">
            <v>29.68</v>
          </cell>
          <cell r="K3672" t="str">
            <v>HiRatio</v>
          </cell>
          <cell r="L3672">
            <v>154709.18</v>
          </cell>
          <cell r="M3672" t="str">
            <v>Owner-Occupied</v>
          </cell>
          <cell r="N3672">
            <v>0</v>
          </cell>
          <cell r="O3672">
            <v>43831</v>
          </cell>
          <cell r="P3672" t="str">
            <v>Current</v>
          </cell>
        </row>
        <row r="3673">
          <cell r="B3673">
            <v>42282</v>
          </cell>
          <cell r="C3673">
            <v>15</v>
          </cell>
          <cell r="D3673" t="str">
            <v>ON</v>
          </cell>
          <cell r="E3673" t="str">
            <v>Refinance External</v>
          </cell>
          <cell r="F3673" t="str">
            <v>ARM</v>
          </cell>
          <cell r="I3673">
            <v>25.21</v>
          </cell>
          <cell r="J3673">
            <v>24.74</v>
          </cell>
          <cell r="K3673" t="str">
            <v>Conv</v>
          </cell>
          <cell r="L3673">
            <v>360188.79</v>
          </cell>
          <cell r="M3673" t="str">
            <v>Owner-Occupied</v>
          </cell>
          <cell r="N3673">
            <v>0</v>
          </cell>
          <cell r="O3673">
            <v>43831</v>
          </cell>
          <cell r="P3673" t="str">
            <v>Current</v>
          </cell>
        </row>
        <row r="3674">
          <cell r="B3674">
            <v>41880</v>
          </cell>
          <cell r="C3674">
            <v>29</v>
          </cell>
          <cell r="D3674" t="str">
            <v>AB</v>
          </cell>
          <cell r="E3674" t="str">
            <v>Purchase</v>
          </cell>
          <cell r="F3674" t="str">
            <v>Fixed</v>
          </cell>
          <cell r="I3674">
            <v>22.56</v>
          </cell>
          <cell r="J3674">
            <v>17.059999999999999</v>
          </cell>
          <cell r="K3674" t="str">
            <v>HiRatio</v>
          </cell>
          <cell r="L3674">
            <v>196423.5</v>
          </cell>
          <cell r="M3674" t="str">
            <v>Owner-Occupied</v>
          </cell>
          <cell r="N3674">
            <v>0</v>
          </cell>
          <cell r="O3674">
            <v>43831</v>
          </cell>
          <cell r="P3674" t="str">
            <v>Current</v>
          </cell>
        </row>
        <row r="3675">
          <cell r="B3675">
            <v>42236</v>
          </cell>
          <cell r="C3675">
            <v>17</v>
          </cell>
          <cell r="D3675" t="str">
            <v>ON</v>
          </cell>
          <cell r="E3675" t="str">
            <v>Purchase</v>
          </cell>
          <cell r="F3675" t="str">
            <v>ARM</v>
          </cell>
          <cell r="I3675">
            <v>34.090000000000003</v>
          </cell>
          <cell r="J3675">
            <v>28.19</v>
          </cell>
          <cell r="K3675" t="str">
            <v>Conv</v>
          </cell>
          <cell r="L3675">
            <v>640446.5</v>
          </cell>
          <cell r="M3675" t="str">
            <v>Owner-Occupied</v>
          </cell>
          <cell r="N3675">
            <v>0</v>
          </cell>
          <cell r="O3675">
            <v>43831</v>
          </cell>
          <cell r="P3675" t="str">
            <v>Current</v>
          </cell>
        </row>
        <row r="3676">
          <cell r="B3676">
            <v>42048</v>
          </cell>
          <cell r="C3676">
            <v>23</v>
          </cell>
          <cell r="D3676" t="str">
            <v>AB</v>
          </cell>
          <cell r="E3676" t="str">
            <v>Refinance External</v>
          </cell>
          <cell r="F3676" t="str">
            <v>Fixed</v>
          </cell>
          <cell r="I3676">
            <v>38.159999999999997</v>
          </cell>
          <cell r="J3676">
            <v>33.43</v>
          </cell>
          <cell r="K3676" t="str">
            <v>Conv</v>
          </cell>
          <cell r="L3676">
            <v>191336.41</v>
          </cell>
          <cell r="M3676" t="str">
            <v>Owner-Occupied</v>
          </cell>
          <cell r="N3676">
            <v>0</v>
          </cell>
          <cell r="O3676">
            <v>43831</v>
          </cell>
          <cell r="P3676" t="str">
            <v>Current</v>
          </cell>
        </row>
        <row r="3677">
          <cell r="B3677">
            <v>41957</v>
          </cell>
          <cell r="C3677">
            <v>26</v>
          </cell>
          <cell r="D3677" t="str">
            <v>SK</v>
          </cell>
          <cell r="E3677" t="str">
            <v>Purchase</v>
          </cell>
          <cell r="F3677" t="str">
            <v>ARM</v>
          </cell>
          <cell r="I3677">
            <v>32.020000000000003</v>
          </cell>
          <cell r="J3677">
            <v>31.34</v>
          </cell>
          <cell r="K3677" t="str">
            <v>HiRatio</v>
          </cell>
          <cell r="L3677">
            <v>159692.57999999999</v>
          </cell>
          <cell r="M3677" t="str">
            <v>Owner-Occupied</v>
          </cell>
          <cell r="N3677">
            <v>0</v>
          </cell>
          <cell r="O3677">
            <v>43831</v>
          </cell>
          <cell r="P3677" t="str">
            <v>Current</v>
          </cell>
        </row>
        <row r="3678">
          <cell r="B3678">
            <v>41991</v>
          </cell>
          <cell r="C3678">
            <v>25</v>
          </cell>
          <cell r="D3678" t="str">
            <v>ON</v>
          </cell>
          <cell r="E3678" t="str">
            <v>Purchase</v>
          </cell>
          <cell r="F3678" t="str">
            <v>ARM</v>
          </cell>
          <cell r="I3678">
            <v>36.53</v>
          </cell>
          <cell r="J3678">
            <v>21.61</v>
          </cell>
          <cell r="K3678" t="str">
            <v>Conv</v>
          </cell>
          <cell r="L3678">
            <v>0</v>
          </cell>
          <cell r="M3678" t="str">
            <v>Owner-Occupied</v>
          </cell>
          <cell r="N3678">
            <v>4</v>
          </cell>
          <cell r="O3678">
            <v>42612</v>
          </cell>
          <cell r="P3678" t="str">
            <v>Current</v>
          </cell>
        </row>
        <row r="3679">
          <cell r="B3679">
            <v>41060</v>
          </cell>
          <cell r="C3679">
            <v>56</v>
          </cell>
          <cell r="D3679" t="str">
            <v>ON</v>
          </cell>
          <cell r="E3679" t="str">
            <v>Purchase</v>
          </cell>
          <cell r="F3679" t="str">
            <v>Fixed</v>
          </cell>
          <cell r="I3679">
            <v>37.75</v>
          </cell>
          <cell r="J3679">
            <v>14.77</v>
          </cell>
          <cell r="K3679" t="str">
            <v>Conv</v>
          </cell>
          <cell r="L3679">
            <v>265448.49</v>
          </cell>
          <cell r="M3679" t="str">
            <v>Owner-Occupied</v>
          </cell>
          <cell r="N3679">
            <v>0</v>
          </cell>
          <cell r="O3679">
            <v>43831</v>
          </cell>
          <cell r="P3679" t="str">
            <v>Current</v>
          </cell>
        </row>
        <row r="3680">
          <cell r="B3680">
            <v>41562</v>
          </cell>
          <cell r="C3680">
            <v>39</v>
          </cell>
          <cell r="D3680" t="str">
            <v>AB</v>
          </cell>
          <cell r="E3680" t="str">
            <v>Purchase</v>
          </cell>
          <cell r="F3680" t="str">
            <v>Fixed</v>
          </cell>
          <cell r="I3680">
            <v>39.11</v>
          </cell>
          <cell r="J3680">
            <v>37.04</v>
          </cell>
          <cell r="K3680" t="str">
            <v>HiRatio</v>
          </cell>
          <cell r="L3680">
            <v>277058.49</v>
          </cell>
          <cell r="M3680" t="str">
            <v>Owner-Occupied</v>
          </cell>
          <cell r="N3680">
            <v>0</v>
          </cell>
          <cell r="O3680">
            <v>43831</v>
          </cell>
          <cell r="P3680" t="str">
            <v>Current</v>
          </cell>
        </row>
        <row r="3681">
          <cell r="B3681">
            <v>41043</v>
          </cell>
          <cell r="C3681">
            <v>56</v>
          </cell>
          <cell r="D3681" t="str">
            <v>ON</v>
          </cell>
          <cell r="E3681" t="str">
            <v>Purchase</v>
          </cell>
          <cell r="F3681" t="str">
            <v>Fixed</v>
          </cell>
          <cell r="I3681">
            <v>41.58</v>
          </cell>
          <cell r="J3681">
            <v>34.880000000000003</v>
          </cell>
          <cell r="K3681" t="str">
            <v>HiRatio</v>
          </cell>
          <cell r="L3681">
            <v>0</v>
          </cell>
          <cell r="M3681" t="str">
            <v>Owner-Occupied</v>
          </cell>
          <cell r="N3681">
            <v>4</v>
          </cell>
          <cell r="O3681">
            <v>41963</v>
          </cell>
          <cell r="P3681" t="str">
            <v>Current</v>
          </cell>
        </row>
        <row r="3682">
          <cell r="B3682">
            <v>41907</v>
          </cell>
          <cell r="C3682">
            <v>28</v>
          </cell>
          <cell r="D3682" t="str">
            <v>AB</v>
          </cell>
          <cell r="E3682" t="str">
            <v>Purchase</v>
          </cell>
          <cell r="F3682" t="str">
            <v>ARM</v>
          </cell>
          <cell r="I3682">
            <v>37.86</v>
          </cell>
          <cell r="J3682">
            <v>13.3</v>
          </cell>
          <cell r="K3682" t="str">
            <v>Conv</v>
          </cell>
          <cell r="L3682">
            <v>199161.03</v>
          </cell>
          <cell r="M3682" t="str">
            <v>Owner-Occupied</v>
          </cell>
          <cell r="N3682">
            <v>0</v>
          </cell>
          <cell r="O3682">
            <v>43831</v>
          </cell>
          <cell r="P3682" t="str">
            <v>Current</v>
          </cell>
        </row>
        <row r="3683">
          <cell r="B3683">
            <v>41058</v>
          </cell>
          <cell r="C3683">
            <v>56</v>
          </cell>
          <cell r="D3683" t="str">
            <v>AB</v>
          </cell>
          <cell r="E3683" t="str">
            <v>Purchase</v>
          </cell>
          <cell r="F3683" t="str">
            <v>Fixed</v>
          </cell>
          <cell r="I3683">
            <v>38.869999999999997</v>
          </cell>
          <cell r="J3683">
            <v>27.81</v>
          </cell>
          <cell r="K3683" t="str">
            <v>HiRatio</v>
          </cell>
          <cell r="L3683">
            <v>0</v>
          </cell>
          <cell r="M3683" t="str">
            <v>Owner-Occupied</v>
          </cell>
          <cell r="N3683">
            <v>4</v>
          </cell>
          <cell r="O3683">
            <v>42187</v>
          </cell>
          <cell r="P3683" t="str">
            <v>Current</v>
          </cell>
        </row>
        <row r="3684">
          <cell r="B3684">
            <v>41243</v>
          </cell>
          <cell r="C3684">
            <v>50</v>
          </cell>
          <cell r="D3684" t="str">
            <v>AB</v>
          </cell>
          <cell r="E3684" t="str">
            <v>Purchase</v>
          </cell>
          <cell r="F3684" t="str">
            <v>Fixed</v>
          </cell>
          <cell r="I3684">
            <v>43.68</v>
          </cell>
          <cell r="J3684">
            <v>23.82</v>
          </cell>
          <cell r="K3684" t="str">
            <v>HiRatio</v>
          </cell>
          <cell r="L3684">
            <v>0</v>
          </cell>
          <cell r="M3684" t="str">
            <v>Owner-Occupied</v>
          </cell>
          <cell r="N3684">
            <v>4</v>
          </cell>
          <cell r="O3684">
            <v>42297</v>
          </cell>
          <cell r="P3684" t="str">
            <v>Current</v>
          </cell>
        </row>
        <row r="3685">
          <cell r="B3685">
            <v>41610</v>
          </cell>
          <cell r="C3685">
            <v>37</v>
          </cell>
          <cell r="D3685" t="str">
            <v>AB</v>
          </cell>
          <cell r="E3685" t="str">
            <v>Purchase</v>
          </cell>
          <cell r="F3685" t="str">
            <v>Fixed</v>
          </cell>
          <cell r="I3685">
            <v>42.56</v>
          </cell>
          <cell r="J3685">
            <v>31.06</v>
          </cell>
          <cell r="K3685" t="str">
            <v>HiRatio</v>
          </cell>
          <cell r="L3685">
            <v>206315</v>
          </cell>
          <cell r="M3685" t="str">
            <v>Owner-Occupied</v>
          </cell>
          <cell r="N3685">
            <v>0</v>
          </cell>
          <cell r="O3685">
            <v>43831</v>
          </cell>
          <cell r="P3685" t="str">
            <v>Current</v>
          </cell>
        </row>
        <row r="3686">
          <cell r="B3686">
            <v>42551</v>
          </cell>
          <cell r="C3686">
            <v>7</v>
          </cell>
          <cell r="D3686" t="str">
            <v>ON</v>
          </cell>
          <cell r="E3686" t="str">
            <v>Purchase</v>
          </cell>
          <cell r="F3686" t="str">
            <v>Fixed</v>
          </cell>
          <cell r="I3686">
            <v>42.63</v>
          </cell>
          <cell r="J3686">
            <v>38.94</v>
          </cell>
          <cell r="K3686" t="str">
            <v>HiRatio</v>
          </cell>
          <cell r="L3686">
            <v>495274.2</v>
          </cell>
          <cell r="M3686" t="str">
            <v>Owner-Occupied</v>
          </cell>
          <cell r="N3686">
            <v>0</v>
          </cell>
          <cell r="O3686">
            <v>43831</v>
          </cell>
          <cell r="P3686" t="str">
            <v>Current</v>
          </cell>
        </row>
        <row r="3687">
          <cell r="B3687">
            <v>42223</v>
          </cell>
          <cell r="C3687">
            <v>17</v>
          </cell>
          <cell r="D3687" t="str">
            <v>ON</v>
          </cell>
          <cell r="E3687" t="str">
            <v>Purchase</v>
          </cell>
          <cell r="F3687" t="str">
            <v>Fixed</v>
          </cell>
          <cell r="I3687">
            <v>32.340000000000003</v>
          </cell>
          <cell r="J3687">
            <v>23.18</v>
          </cell>
          <cell r="K3687" t="str">
            <v>HiRatio</v>
          </cell>
          <cell r="L3687">
            <v>256718.93</v>
          </cell>
          <cell r="M3687" t="str">
            <v>Owner-Occupied</v>
          </cell>
          <cell r="N3687">
            <v>0</v>
          </cell>
          <cell r="O3687">
            <v>43831</v>
          </cell>
          <cell r="P3687" t="str">
            <v>Current</v>
          </cell>
        </row>
        <row r="3688">
          <cell r="B3688">
            <v>42017</v>
          </cell>
          <cell r="C3688">
            <v>24</v>
          </cell>
          <cell r="D3688" t="str">
            <v>BC</v>
          </cell>
          <cell r="E3688" t="str">
            <v>Refinance External</v>
          </cell>
          <cell r="F3688" t="str">
            <v>ARM</v>
          </cell>
          <cell r="I3688">
            <v>20.99</v>
          </cell>
          <cell r="J3688">
            <v>15.72</v>
          </cell>
          <cell r="K3688" t="str">
            <v>Conv</v>
          </cell>
          <cell r="L3688">
            <v>113946.52</v>
          </cell>
          <cell r="M3688" t="str">
            <v>Owner-Occupied</v>
          </cell>
          <cell r="N3688">
            <v>0</v>
          </cell>
          <cell r="O3688">
            <v>43831</v>
          </cell>
          <cell r="P3688" t="str">
            <v>Current</v>
          </cell>
        </row>
        <row r="3689">
          <cell r="B3689">
            <v>42153</v>
          </cell>
          <cell r="C3689">
            <v>20</v>
          </cell>
          <cell r="D3689" t="str">
            <v>ON</v>
          </cell>
          <cell r="E3689" t="str">
            <v>Purchase</v>
          </cell>
          <cell r="F3689" t="str">
            <v>Fixed</v>
          </cell>
          <cell r="I3689">
            <v>22.62</v>
          </cell>
          <cell r="J3689">
            <v>18.21</v>
          </cell>
          <cell r="K3689" t="str">
            <v>HiRatio</v>
          </cell>
          <cell r="L3689">
            <v>400091.31</v>
          </cell>
          <cell r="M3689" t="str">
            <v>Owner-Occupied</v>
          </cell>
          <cell r="N3689">
            <v>0</v>
          </cell>
          <cell r="O3689">
            <v>43831</v>
          </cell>
          <cell r="P3689" t="str">
            <v>Current</v>
          </cell>
        </row>
        <row r="3690">
          <cell r="B3690">
            <v>41807</v>
          </cell>
          <cell r="C3690">
            <v>31</v>
          </cell>
          <cell r="D3690" t="str">
            <v>AB</v>
          </cell>
          <cell r="E3690" t="str">
            <v>Purchase</v>
          </cell>
          <cell r="F3690" t="str">
            <v>Fixed</v>
          </cell>
          <cell r="I3690">
            <v>25.78</v>
          </cell>
          <cell r="J3690">
            <v>13.42</v>
          </cell>
          <cell r="K3690" t="str">
            <v>HiRatio</v>
          </cell>
          <cell r="L3690">
            <v>229402.77</v>
          </cell>
          <cell r="M3690" t="str">
            <v>Owner-Occupied</v>
          </cell>
          <cell r="N3690">
            <v>0</v>
          </cell>
          <cell r="O3690">
            <v>43831</v>
          </cell>
          <cell r="P3690" t="str">
            <v>Current</v>
          </cell>
        </row>
        <row r="3691">
          <cell r="B3691">
            <v>42443</v>
          </cell>
          <cell r="C3691">
            <v>10</v>
          </cell>
          <cell r="D3691" t="str">
            <v>ON</v>
          </cell>
          <cell r="E3691" t="str">
            <v>Transfer</v>
          </cell>
          <cell r="F3691" t="str">
            <v>Fixed</v>
          </cell>
          <cell r="I3691">
            <v>27.99</v>
          </cell>
          <cell r="J3691">
            <v>24.95</v>
          </cell>
          <cell r="K3691" t="str">
            <v>Conv</v>
          </cell>
          <cell r="L3691">
            <v>313718.65000000002</v>
          </cell>
          <cell r="M3691" t="str">
            <v>Owner-Occupied</v>
          </cell>
          <cell r="N3691">
            <v>0</v>
          </cell>
          <cell r="O3691">
            <v>43831</v>
          </cell>
          <cell r="P3691" t="str">
            <v>Current</v>
          </cell>
        </row>
        <row r="3692">
          <cell r="B3692">
            <v>41705</v>
          </cell>
          <cell r="C3692">
            <v>34</v>
          </cell>
          <cell r="D3692" t="str">
            <v>ON</v>
          </cell>
          <cell r="E3692" t="str">
            <v>Refinance External</v>
          </cell>
          <cell r="F3692" t="str">
            <v>Fixed</v>
          </cell>
          <cell r="I3692">
            <v>34.15</v>
          </cell>
          <cell r="J3692">
            <v>24.92</v>
          </cell>
          <cell r="K3692" t="str">
            <v>Conv</v>
          </cell>
          <cell r="L3692">
            <v>0</v>
          </cell>
          <cell r="M3692" t="str">
            <v>Owner-Occupied</v>
          </cell>
          <cell r="N3692">
            <v>4</v>
          </cell>
          <cell r="O3692">
            <v>42185</v>
          </cell>
          <cell r="P3692" t="str">
            <v>Current</v>
          </cell>
        </row>
        <row r="3693">
          <cell r="B3693">
            <v>40997</v>
          </cell>
          <cell r="C3693">
            <v>58</v>
          </cell>
          <cell r="D3693" t="str">
            <v>ON</v>
          </cell>
          <cell r="E3693" t="str">
            <v>Purchase</v>
          </cell>
          <cell r="F3693" t="str">
            <v>Fixed</v>
          </cell>
          <cell r="I3693">
            <v>42.53</v>
          </cell>
          <cell r="J3693">
            <v>21.69</v>
          </cell>
          <cell r="K3693" t="str">
            <v>Conv</v>
          </cell>
          <cell r="L3693">
            <v>0</v>
          </cell>
          <cell r="M3693" t="str">
            <v>Owner-Occupied</v>
          </cell>
          <cell r="N3693">
            <v>4</v>
          </cell>
          <cell r="O3693">
            <v>42261</v>
          </cell>
          <cell r="P3693" t="str">
            <v>Current</v>
          </cell>
        </row>
        <row r="3694">
          <cell r="B3694">
            <v>42201</v>
          </cell>
          <cell r="C3694">
            <v>18</v>
          </cell>
          <cell r="D3694" t="str">
            <v>ON</v>
          </cell>
          <cell r="E3694" t="str">
            <v>Purchase</v>
          </cell>
          <cell r="F3694" t="str">
            <v>Fixed</v>
          </cell>
          <cell r="I3694">
            <v>39.549999999999997</v>
          </cell>
          <cell r="J3694">
            <v>9.67</v>
          </cell>
          <cell r="K3694" t="str">
            <v>Conv</v>
          </cell>
          <cell r="L3694">
            <v>239438.53</v>
          </cell>
          <cell r="M3694" t="str">
            <v>Second Home</v>
          </cell>
          <cell r="N3694">
            <v>0</v>
          </cell>
          <cell r="O3694">
            <v>43831</v>
          </cell>
          <cell r="P3694" t="str">
            <v>Current</v>
          </cell>
        </row>
        <row r="3695">
          <cell r="B3695">
            <v>42349</v>
          </cell>
          <cell r="C3695">
            <v>13</v>
          </cell>
          <cell r="D3695" t="str">
            <v>ON</v>
          </cell>
          <cell r="E3695" t="str">
            <v>Refinance External</v>
          </cell>
          <cell r="F3695" t="str">
            <v>ARM</v>
          </cell>
          <cell r="I3695">
            <v>16.649999999999999</v>
          </cell>
          <cell r="J3695">
            <v>16.489999999999998</v>
          </cell>
          <cell r="K3695" t="str">
            <v>Conv</v>
          </cell>
          <cell r="L3695">
            <v>0</v>
          </cell>
          <cell r="M3695" t="str">
            <v>Owner-Occupied</v>
          </cell>
          <cell r="N3695">
            <v>4</v>
          </cell>
          <cell r="O3695">
            <v>42397</v>
          </cell>
          <cell r="P3695" t="str">
            <v>Current</v>
          </cell>
        </row>
        <row r="3696">
          <cell r="B3696">
            <v>42718</v>
          </cell>
          <cell r="C3696">
            <v>1</v>
          </cell>
          <cell r="D3696" t="str">
            <v>ON</v>
          </cell>
          <cell r="E3696" t="str">
            <v>Purchase</v>
          </cell>
          <cell r="F3696" t="str">
            <v>Fixed</v>
          </cell>
          <cell r="I3696">
            <v>37.01</v>
          </cell>
          <cell r="J3696">
            <v>28.02</v>
          </cell>
          <cell r="K3696" t="str">
            <v>HiRatio</v>
          </cell>
          <cell r="L3696">
            <v>357583.17</v>
          </cell>
          <cell r="M3696" t="str">
            <v>Owner-Occupied</v>
          </cell>
          <cell r="N3696">
            <v>0</v>
          </cell>
          <cell r="O3696">
            <v>43831</v>
          </cell>
          <cell r="P3696" t="str">
            <v>Current</v>
          </cell>
        </row>
        <row r="3697">
          <cell r="B3697">
            <v>41781</v>
          </cell>
          <cell r="C3697">
            <v>32</v>
          </cell>
          <cell r="D3697" t="str">
            <v>ON</v>
          </cell>
          <cell r="E3697" t="str">
            <v>Refinance External</v>
          </cell>
          <cell r="F3697" t="str">
            <v>Fixed</v>
          </cell>
          <cell r="I3697">
            <v>38.950000000000003</v>
          </cell>
          <cell r="J3697">
            <v>35.6</v>
          </cell>
          <cell r="K3697" t="str">
            <v>Conv</v>
          </cell>
          <cell r="L3697">
            <v>201950.52</v>
          </cell>
          <cell r="M3697" t="str">
            <v>Owner-Occupied</v>
          </cell>
          <cell r="N3697">
            <v>0</v>
          </cell>
          <cell r="O3697">
            <v>43831</v>
          </cell>
          <cell r="P3697" t="str">
            <v>Current</v>
          </cell>
        </row>
        <row r="3698">
          <cell r="B3698">
            <v>41562</v>
          </cell>
          <cell r="C3698">
            <v>39</v>
          </cell>
          <cell r="D3698" t="str">
            <v>AB</v>
          </cell>
          <cell r="E3698" t="str">
            <v>Purchase</v>
          </cell>
          <cell r="F3698" t="str">
            <v>Fixed</v>
          </cell>
          <cell r="I3698">
            <v>34.049999999999997</v>
          </cell>
          <cell r="J3698">
            <v>32.85</v>
          </cell>
          <cell r="K3698" t="str">
            <v>HiRatio</v>
          </cell>
          <cell r="L3698">
            <v>317555.21000000002</v>
          </cell>
          <cell r="M3698" t="str">
            <v>Owner-Occupied</v>
          </cell>
          <cell r="N3698">
            <v>0</v>
          </cell>
          <cell r="O3698">
            <v>43831</v>
          </cell>
          <cell r="P3698" t="str">
            <v>Current</v>
          </cell>
        </row>
        <row r="3699">
          <cell r="B3699">
            <v>40998</v>
          </cell>
          <cell r="C3699">
            <v>58</v>
          </cell>
          <cell r="D3699" t="str">
            <v>ON</v>
          </cell>
          <cell r="E3699" t="str">
            <v>Purchase</v>
          </cell>
          <cell r="F3699" t="str">
            <v>Fixed</v>
          </cell>
          <cell r="I3699">
            <v>12.02</v>
          </cell>
          <cell r="J3699">
            <v>9.82</v>
          </cell>
          <cell r="K3699" t="str">
            <v>Conv</v>
          </cell>
          <cell r="L3699">
            <v>103169.15</v>
          </cell>
          <cell r="M3699" t="str">
            <v>Owner-Occupied</v>
          </cell>
          <cell r="N3699">
            <v>0</v>
          </cell>
          <cell r="O3699">
            <v>43831</v>
          </cell>
          <cell r="P3699" t="str">
            <v>Current</v>
          </cell>
        </row>
        <row r="3700">
          <cell r="B3700">
            <v>40935</v>
          </cell>
          <cell r="C3700">
            <v>60</v>
          </cell>
          <cell r="D3700" t="str">
            <v>ON</v>
          </cell>
          <cell r="E3700" t="str">
            <v>Refinance External</v>
          </cell>
          <cell r="F3700" t="str">
            <v>Fixed</v>
          </cell>
          <cell r="I3700">
            <v>44.1</v>
          </cell>
          <cell r="J3700">
            <v>11.85</v>
          </cell>
          <cell r="K3700" t="str">
            <v>Conv</v>
          </cell>
          <cell r="L3700">
            <v>0</v>
          </cell>
          <cell r="M3700" t="str">
            <v>Rental</v>
          </cell>
          <cell r="N3700">
            <v>4</v>
          </cell>
          <cell r="O3700">
            <v>41885</v>
          </cell>
          <cell r="P3700" t="str">
            <v>Current</v>
          </cell>
        </row>
        <row r="3701">
          <cell r="B3701">
            <v>42002</v>
          </cell>
          <cell r="C3701">
            <v>25</v>
          </cell>
          <cell r="D3701" t="str">
            <v>ON</v>
          </cell>
          <cell r="E3701" t="str">
            <v>Purchase</v>
          </cell>
          <cell r="F3701" t="str">
            <v>Fixed</v>
          </cell>
          <cell r="I3701">
            <v>40.69</v>
          </cell>
          <cell r="J3701">
            <v>38.28</v>
          </cell>
          <cell r="K3701" t="str">
            <v>HiRatio</v>
          </cell>
          <cell r="L3701">
            <v>201314.86</v>
          </cell>
          <cell r="M3701" t="str">
            <v>Owner-Occupied</v>
          </cell>
          <cell r="N3701">
            <v>0</v>
          </cell>
          <cell r="O3701">
            <v>43831</v>
          </cell>
          <cell r="P3701" t="str">
            <v>Current</v>
          </cell>
        </row>
        <row r="3702">
          <cell r="B3702">
            <v>41556</v>
          </cell>
          <cell r="C3702">
            <v>39</v>
          </cell>
          <cell r="D3702" t="str">
            <v>ON</v>
          </cell>
          <cell r="E3702" t="str">
            <v>Refinance External</v>
          </cell>
          <cell r="F3702" t="str">
            <v>ARM</v>
          </cell>
          <cell r="I3702">
            <v>32.9</v>
          </cell>
          <cell r="J3702">
            <v>26.12</v>
          </cell>
          <cell r="K3702" t="str">
            <v>Conv</v>
          </cell>
          <cell r="L3702">
            <v>0</v>
          </cell>
          <cell r="M3702" t="str">
            <v>Owner-Occupied</v>
          </cell>
          <cell r="N3702">
            <v>4</v>
          </cell>
          <cell r="O3702">
            <v>42368</v>
          </cell>
          <cell r="P3702" t="str">
            <v>Current</v>
          </cell>
        </row>
        <row r="3703">
          <cell r="B3703">
            <v>42124</v>
          </cell>
          <cell r="C3703">
            <v>21</v>
          </cell>
          <cell r="D3703" t="str">
            <v>ON</v>
          </cell>
          <cell r="E3703" t="str">
            <v>Purchase</v>
          </cell>
          <cell r="F3703" t="str">
            <v>ARM</v>
          </cell>
          <cell r="I3703">
            <v>28.91</v>
          </cell>
          <cell r="J3703">
            <v>8.4600000000000009</v>
          </cell>
          <cell r="K3703" t="str">
            <v>Conv</v>
          </cell>
          <cell r="L3703">
            <v>80924.100000000006</v>
          </cell>
          <cell r="M3703" t="str">
            <v>Second Home</v>
          </cell>
          <cell r="N3703">
            <v>0</v>
          </cell>
          <cell r="O3703">
            <v>43831</v>
          </cell>
          <cell r="P3703" t="str">
            <v>Current</v>
          </cell>
        </row>
        <row r="3704">
          <cell r="B3704">
            <v>42720</v>
          </cell>
          <cell r="C3704">
            <v>1</v>
          </cell>
          <cell r="D3704" t="str">
            <v>AB</v>
          </cell>
          <cell r="E3704" t="str">
            <v>Transfer</v>
          </cell>
          <cell r="F3704" t="str">
            <v>ARM</v>
          </cell>
          <cell r="I3704">
            <v>32</v>
          </cell>
          <cell r="J3704">
            <v>17.57</v>
          </cell>
          <cell r="K3704" t="str">
            <v>Conv</v>
          </cell>
          <cell r="L3704">
            <v>478754.73</v>
          </cell>
          <cell r="M3704" t="str">
            <v>Owner-Occupied</v>
          </cell>
          <cell r="N3704">
            <v>0</v>
          </cell>
          <cell r="O3704">
            <v>43831</v>
          </cell>
          <cell r="P3704" t="str">
            <v>Current</v>
          </cell>
        </row>
        <row r="3705">
          <cell r="B3705">
            <v>42401</v>
          </cell>
          <cell r="C3705">
            <v>11</v>
          </cell>
          <cell r="D3705" t="str">
            <v>ON</v>
          </cell>
          <cell r="E3705" t="str">
            <v>Purchase</v>
          </cell>
          <cell r="F3705" t="str">
            <v>ARM</v>
          </cell>
          <cell r="I3705">
            <v>22.17</v>
          </cell>
          <cell r="J3705">
            <v>20.57</v>
          </cell>
          <cell r="K3705" t="str">
            <v>Conv</v>
          </cell>
          <cell r="L3705">
            <v>318858.09999999998</v>
          </cell>
          <cell r="M3705" t="str">
            <v>Owner-Occupied</v>
          </cell>
          <cell r="N3705">
            <v>0</v>
          </cell>
          <cell r="O3705">
            <v>43831</v>
          </cell>
          <cell r="P3705" t="str">
            <v>Current</v>
          </cell>
        </row>
        <row r="3706">
          <cell r="B3706">
            <v>42464</v>
          </cell>
          <cell r="C3706">
            <v>9</v>
          </cell>
          <cell r="D3706" t="str">
            <v>BC</v>
          </cell>
          <cell r="E3706" t="str">
            <v>Refinance External</v>
          </cell>
          <cell r="F3706" t="str">
            <v>ARM</v>
          </cell>
          <cell r="I3706">
            <v>32.86</v>
          </cell>
          <cell r="J3706">
            <v>23.57</v>
          </cell>
          <cell r="K3706" t="str">
            <v>Conv</v>
          </cell>
          <cell r="L3706">
            <v>422481.61</v>
          </cell>
          <cell r="M3706" t="str">
            <v>Owner-Occupied</v>
          </cell>
          <cell r="N3706">
            <v>0</v>
          </cell>
          <cell r="O3706">
            <v>43831</v>
          </cell>
          <cell r="P3706" t="str">
            <v>Current</v>
          </cell>
        </row>
        <row r="3707">
          <cell r="B3707">
            <v>42037</v>
          </cell>
          <cell r="C3707">
            <v>23</v>
          </cell>
          <cell r="D3707" t="str">
            <v>ON</v>
          </cell>
          <cell r="E3707" t="str">
            <v>Refinance External</v>
          </cell>
          <cell r="F3707" t="str">
            <v>Fixed</v>
          </cell>
          <cell r="I3707">
            <v>15.22</v>
          </cell>
          <cell r="J3707">
            <v>12.32</v>
          </cell>
          <cell r="K3707" t="str">
            <v>Conv</v>
          </cell>
          <cell r="L3707">
            <v>0</v>
          </cell>
          <cell r="M3707" t="str">
            <v>Owner-Occupied</v>
          </cell>
          <cell r="N3707">
            <v>4</v>
          </cell>
          <cell r="O3707">
            <v>42108</v>
          </cell>
          <cell r="P3707" t="str">
            <v>Current</v>
          </cell>
        </row>
        <row r="3708">
          <cell r="B3708">
            <v>40694</v>
          </cell>
          <cell r="C3708">
            <v>68</v>
          </cell>
          <cell r="D3708" t="str">
            <v>ON</v>
          </cell>
          <cell r="E3708" t="str">
            <v>Purchase</v>
          </cell>
          <cell r="F3708" t="str">
            <v>Fixed</v>
          </cell>
          <cell r="I3708">
            <v>39.630000000000003</v>
          </cell>
          <cell r="J3708">
            <v>25.23</v>
          </cell>
          <cell r="K3708" t="str">
            <v>Conv</v>
          </cell>
          <cell r="L3708">
            <v>0</v>
          </cell>
          <cell r="M3708" t="str">
            <v>Owner-Occupied</v>
          </cell>
          <cell r="N3708">
            <v>4</v>
          </cell>
          <cell r="O3708">
            <v>41656</v>
          </cell>
          <cell r="P3708" t="str">
            <v>Current</v>
          </cell>
        </row>
        <row r="3709">
          <cell r="B3709">
            <v>41961</v>
          </cell>
          <cell r="C3709">
            <v>26</v>
          </cell>
          <cell r="D3709" t="str">
            <v>ON</v>
          </cell>
          <cell r="E3709" t="str">
            <v>Transfer</v>
          </cell>
          <cell r="F3709" t="str">
            <v>Fixed</v>
          </cell>
          <cell r="I3709">
            <v>23.1</v>
          </cell>
          <cell r="J3709">
            <v>22.23</v>
          </cell>
          <cell r="K3709" t="str">
            <v>Conv</v>
          </cell>
          <cell r="L3709">
            <v>209720.1</v>
          </cell>
          <cell r="M3709" t="str">
            <v>Owner-Occupied</v>
          </cell>
          <cell r="N3709">
            <v>0</v>
          </cell>
          <cell r="O3709">
            <v>43831</v>
          </cell>
          <cell r="P3709" t="str">
            <v>Current</v>
          </cell>
        </row>
        <row r="3710">
          <cell r="B3710">
            <v>40865</v>
          </cell>
          <cell r="C3710">
            <v>62</v>
          </cell>
          <cell r="D3710" t="str">
            <v>ON</v>
          </cell>
          <cell r="E3710" t="str">
            <v>Refinance External</v>
          </cell>
          <cell r="F3710" t="str">
            <v>Fixed</v>
          </cell>
          <cell r="I3710">
            <v>39.15</v>
          </cell>
          <cell r="J3710">
            <v>26.17</v>
          </cell>
          <cell r="K3710" t="str">
            <v>Conv</v>
          </cell>
          <cell r="L3710">
            <v>0</v>
          </cell>
          <cell r="M3710" t="str">
            <v>Owner-Occupied</v>
          </cell>
          <cell r="N3710">
            <v>4</v>
          </cell>
          <cell r="O3710">
            <v>41627</v>
          </cell>
          <cell r="P3710" t="str">
            <v>Current</v>
          </cell>
        </row>
        <row r="3711">
          <cell r="B3711">
            <v>41088</v>
          </cell>
          <cell r="C3711">
            <v>55</v>
          </cell>
          <cell r="D3711" t="str">
            <v>BC</v>
          </cell>
          <cell r="E3711" t="str">
            <v>Purchase</v>
          </cell>
          <cell r="F3711" t="str">
            <v>Fixed</v>
          </cell>
          <cell r="I3711">
            <v>34.83</v>
          </cell>
          <cell r="J3711">
            <v>23.65</v>
          </cell>
          <cell r="K3711" t="str">
            <v>HiRatio</v>
          </cell>
          <cell r="L3711">
            <v>0</v>
          </cell>
          <cell r="M3711" t="str">
            <v>Owner-Occupied</v>
          </cell>
          <cell r="N3711">
            <v>4</v>
          </cell>
          <cell r="O3711">
            <v>42278</v>
          </cell>
          <cell r="P3711" t="str">
            <v>Current</v>
          </cell>
        </row>
        <row r="3712">
          <cell r="B3712">
            <v>42702</v>
          </cell>
          <cell r="C3712">
            <v>2</v>
          </cell>
          <cell r="D3712" t="str">
            <v>ON</v>
          </cell>
          <cell r="E3712" t="str">
            <v>Purchase</v>
          </cell>
          <cell r="F3712" t="str">
            <v>ARM</v>
          </cell>
          <cell r="I3712">
            <v>30.08</v>
          </cell>
          <cell r="J3712">
            <v>18.12</v>
          </cell>
          <cell r="K3712" t="str">
            <v>HiRatio</v>
          </cell>
          <cell r="L3712">
            <v>269593.81</v>
          </cell>
          <cell r="M3712" t="str">
            <v>Owner-Occupied</v>
          </cell>
          <cell r="N3712">
            <v>0</v>
          </cell>
          <cell r="O3712">
            <v>43831</v>
          </cell>
          <cell r="P3712" t="str">
            <v>Current</v>
          </cell>
        </row>
        <row r="3713">
          <cell r="B3713">
            <v>41562</v>
          </cell>
          <cell r="C3713">
            <v>39</v>
          </cell>
          <cell r="D3713" t="str">
            <v>ON</v>
          </cell>
          <cell r="E3713" t="str">
            <v>Purchase</v>
          </cell>
          <cell r="F3713" t="str">
            <v>Fixed</v>
          </cell>
          <cell r="I3713">
            <v>38.14</v>
          </cell>
          <cell r="J3713">
            <v>31.29</v>
          </cell>
          <cell r="K3713" t="str">
            <v>HiRatio</v>
          </cell>
          <cell r="L3713">
            <v>299069.58</v>
          </cell>
          <cell r="M3713" t="str">
            <v>Owner-Occupied</v>
          </cell>
          <cell r="N3713">
            <v>0</v>
          </cell>
          <cell r="O3713">
            <v>43831</v>
          </cell>
          <cell r="P3713" t="str">
            <v>Current</v>
          </cell>
        </row>
        <row r="3714">
          <cell r="B3714">
            <v>42244</v>
          </cell>
          <cell r="C3714">
            <v>17</v>
          </cell>
          <cell r="D3714" t="str">
            <v>ON</v>
          </cell>
          <cell r="E3714" t="str">
            <v>Purchase</v>
          </cell>
          <cell r="F3714" t="str">
            <v>Fixed</v>
          </cell>
          <cell r="I3714">
            <v>36.9</v>
          </cell>
          <cell r="J3714">
            <v>36.6</v>
          </cell>
          <cell r="K3714" t="str">
            <v>HiRatio</v>
          </cell>
          <cell r="L3714">
            <v>412727.44</v>
          </cell>
          <cell r="M3714" t="str">
            <v>Owner-Occupied</v>
          </cell>
          <cell r="N3714">
            <v>0</v>
          </cell>
          <cell r="O3714">
            <v>43831</v>
          </cell>
          <cell r="P3714" t="str">
            <v>Current</v>
          </cell>
        </row>
        <row r="3715">
          <cell r="B3715">
            <v>41815</v>
          </cell>
          <cell r="C3715">
            <v>31</v>
          </cell>
          <cell r="D3715" t="str">
            <v>ON</v>
          </cell>
          <cell r="E3715" t="str">
            <v>Transfer</v>
          </cell>
          <cell r="F3715" t="str">
            <v>Fixed</v>
          </cell>
          <cell r="I3715">
            <v>36.29</v>
          </cell>
          <cell r="J3715">
            <v>36.29</v>
          </cell>
          <cell r="K3715" t="str">
            <v>Conv</v>
          </cell>
          <cell r="L3715">
            <v>199287.86</v>
          </cell>
          <cell r="M3715" t="str">
            <v>Owner-Occupied</v>
          </cell>
          <cell r="N3715">
            <v>0</v>
          </cell>
          <cell r="O3715">
            <v>43831</v>
          </cell>
          <cell r="P3715" t="str">
            <v>Current</v>
          </cell>
        </row>
        <row r="3716">
          <cell r="B3716">
            <v>42184</v>
          </cell>
          <cell r="C3716">
            <v>19</v>
          </cell>
          <cell r="D3716" t="str">
            <v>BC</v>
          </cell>
          <cell r="E3716" t="str">
            <v>Transfer</v>
          </cell>
          <cell r="F3716" t="str">
            <v>ARM</v>
          </cell>
          <cell r="I3716">
            <v>24.36</v>
          </cell>
          <cell r="J3716">
            <v>22.53</v>
          </cell>
          <cell r="K3716" t="str">
            <v>Conv</v>
          </cell>
          <cell r="L3716">
            <v>208828.24</v>
          </cell>
          <cell r="M3716" t="str">
            <v>Owner-Occupied</v>
          </cell>
          <cell r="N3716">
            <v>0</v>
          </cell>
          <cell r="O3716">
            <v>43831</v>
          </cell>
          <cell r="P3716" t="str">
            <v>Current</v>
          </cell>
        </row>
        <row r="3717">
          <cell r="B3717">
            <v>41922</v>
          </cell>
          <cell r="C3717">
            <v>27</v>
          </cell>
          <cell r="D3717" t="str">
            <v>ON</v>
          </cell>
          <cell r="E3717" t="str">
            <v>Purchase</v>
          </cell>
          <cell r="F3717" t="str">
            <v>Fixed</v>
          </cell>
          <cell r="I3717">
            <v>41.97</v>
          </cell>
          <cell r="J3717">
            <v>28.61</v>
          </cell>
          <cell r="K3717" t="str">
            <v>HiRatio</v>
          </cell>
          <cell r="L3717">
            <v>367365.39</v>
          </cell>
          <cell r="M3717" t="str">
            <v>Owner-Occupied</v>
          </cell>
          <cell r="N3717">
            <v>0</v>
          </cell>
          <cell r="O3717">
            <v>43831</v>
          </cell>
          <cell r="P3717" t="str">
            <v>Current</v>
          </cell>
        </row>
        <row r="3718">
          <cell r="B3718">
            <v>42732</v>
          </cell>
          <cell r="C3718">
            <v>1</v>
          </cell>
          <cell r="D3718" t="str">
            <v>BC</v>
          </cell>
          <cell r="E3718" t="str">
            <v>Purchase</v>
          </cell>
          <cell r="F3718" t="str">
            <v>Fixed</v>
          </cell>
          <cell r="I3718">
            <v>40.630000000000003</v>
          </cell>
          <cell r="J3718">
            <v>29.56</v>
          </cell>
          <cell r="K3718" t="str">
            <v>Conv</v>
          </cell>
          <cell r="L3718">
            <v>423455.46</v>
          </cell>
          <cell r="M3718" t="str">
            <v>Owner-Occupied</v>
          </cell>
          <cell r="N3718">
            <v>0</v>
          </cell>
          <cell r="O3718">
            <v>43831</v>
          </cell>
          <cell r="P3718" t="str">
            <v>Current</v>
          </cell>
        </row>
        <row r="3719">
          <cell r="B3719">
            <v>42187</v>
          </cell>
          <cell r="C3719">
            <v>18</v>
          </cell>
          <cell r="D3719" t="str">
            <v>ON</v>
          </cell>
          <cell r="E3719" t="str">
            <v>Refinance External</v>
          </cell>
          <cell r="F3719" t="str">
            <v>ARM</v>
          </cell>
          <cell r="I3719">
            <v>33.9</v>
          </cell>
          <cell r="J3719">
            <v>16.53</v>
          </cell>
          <cell r="K3719" t="str">
            <v>Conv</v>
          </cell>
          <cell r="L3719">
            <v>0</v>
          </cell>
          <cell r="M3719" t="str">
            <v>Rental</v>
          </cell>
          <cell r="N3719">
            <v>4</v>
          </cell>
          <cell r="O3719">
            <v>42732</v>
          </cell>
          <cell r="P3719" t="str">
            <v>Current</v>
          </cell>
        </row>
        <row r="3720">
          <cell r="B3720">
            <v>41571</v>
          </cell>
          <cell r="C3720">
            <v>39</v>
          </cell>
          <cell r="D3720" t="str">
            <v>ON</v>
          </cell>
          <cell r="E3720" t="str">
            <v>Purchase</v>
          </cell>
          <cell r="F3720" t="str">
            <v>ARM</v>
          </cell>
          <cell r="I3720">
            <v>29.74</v>
          </cell>
          <cell r="J3720">
            <v>29.48</v>
          </cell>
          <cell r="K3720" t="str">
            <v>HiRatio</v>
          </cell>
          <cell r="L3720">
            <v>0</v>
          </cell>
          <cell r="M3720" t="str">
            <v>Owner-Occupied</v>
          </cell>
          <cell r="N3720">
            <v>4</v>
          </cell>
          <cell r="O3720">
            <v>42500</v>
          </cell>
          <cell r="P3720" t="str">
            <v>Current</v>
          </cell>
        </row>
        <row r="3721">
          <cell r="B3721">
            <v>41780</v>
          </cell>
          <cell r="C3721">
            <v>32</v>
          </cell>
          <cell r="D3721" t="str">
            <v>ON</v>
          </cell>
          <cell r="E3721" t="str">
            <v>Purchase</v>
          </cell>
          <cell r="F3721" t="str">
            <v>ARM</v>
          </cell>
          <cell r="I3721">
            <v>7.59</v>
          </cell>
          <cell r="J3721">
            <v>7.27</v>
          </cell>
          <cell r="K3721" t="str">
            <v>Conv</v>
          </cell>
          <cell r="L3721">
            <v>89134.39</v>
          </cell>
          <cell r="M3721" t="str">
            <v>Owner-Occupied</v>
          </cell>
          <cell r="N3721">
            <v>0</v>
          </cell>
          <cell r="O3721">
            <v>43831</v>
          </cell>
          <cell r="P3721" t="str">
            <v>Current</v>
          </cell>
        </row>
        <row r="3722">
          <cell r="B3722">
            <v>40982</v>
          </cell>
          <cell r="C3722">
            <v>58</v>
          </cell>
          <cell r="D3722" t="str">
            <v>AB</v>
          </cell>
          <cell r="E3722" t="str">
            <v>Purchase</v>
          </cell>
          <cell r="F3722" t="str">
            <v>Fixed</v>
          </cell>
          <cell r="I3722">
            <v>31.39</v>
          </cell>
          <cell r="J3722">
            <v>22.23</v>
          </cell>
          <cell r="K3722" t="str">
            <v>HiRatio</v>
          </cell>
          <cell r="L3722">
            <v>0</v>
          </cell>
          <cell r="M3722" t="str">
            <v>Owner-Occupied</v>
          </cell>
          <cell r="N3722">
            <v>4</v>
          </cell>
          <cell r="O3722">
            <v>42178</v>
          </cell>
          <cell r="P3722" t="str">
            <v>Current</v>
          </cell>
        </row>
        <row r="3723">
          <cell r="B3723">
            <v>42459</v>
          </cell>
          <cell r="C3723">
            <v>10</v>
          </cell>
          <cell r="D3723" t="str">
            <v>BC</v>
          </cell>
          <cell r="E3723" t="str">
            <v>Purchase</v>
          </cell>
          <cell r="F3723" t="str">
            <v>Fixed</v>
          </cell>
          <cell r="I3723">
            <v>36.43</v>
          </cell>
          <cell r="J3723">
            <v>20.91</v>
          </cell>
          <cell r="K3723" t="str">
            <v>HiRatio</v>
          </cell>
          <cell r="L3723">
            <v>191136.84</v>
          </cell>
          <cell r="M3723" t="str">
            <v>Owner-Occupied</v>
          </cell>
          <cell r="N3723">
            <v>0</v>
          </cell>
          <cell r="O3723">
            <v>43831</v>
          </cell>
          <cell r="P3723" t="str">
            <v>Current</v>
          </cell>
        </row>
        <row r="3724">
          <cell r="B3724">
            <v>42334</v>
          </cell>
          <cell r="C3724">
            <v>14</v>
          </cell>
          <cell r="D3724" t="str">
            <v>ON</v>
          </cell>
          <cell r="E3724" t="str">
            <v>Purchase</v>
          </cell>
          <cell r="F3724" t="str">
            <v>ARM</v>
          </cell>
          <cell r="I3724">
            <v>37.53</v>
          </cell>
          <cell r="J3724">
            <v>20.74</v>
          </cell>
          <cell r="K3724" t="str">
            <v>Conv</v>
          </cell>
          <cell r="L3724">
            <v>236470.59</v>
          </cell>
          <cell r="M3724" t="str">
            <v>Owner-Occupied</v>
          </cell>
          <cell r="N3724">
            <v>0</v>
          </cell>
          <cell r="O3724">
            <v>43831</v>
          </cell>
          <cell r="P3724" t="str">
            <v>Current</v>
          </cell>
        </row>
        <row r="3725">
          <cell r="B3725">
            <v>42300</v>
          </cell>
          <cell r="C3725">
            <v>15</v>
          </cell>
          <cell r="D3725" t="str">
            <v>ON</v>
          </cell>
          <cell r="E3725" t="str">
            <v>Refinance External</v>
          </cell>
          <cell r="F3725" t="str">
            <v>Fixed</v>
          </cell>
          <cell r="I3725">
            <v>24.56</v>
          </cell>
          <cell r="J3725">
            <v>16.239999999999998</v>
          </cell>
          <cell r="K3725" t="str">
            <v>Conv</v>
          </cell>
          <cell r="L3725">
            <v>197810.12</v>
          </cell>
          <cell r="M3725" t="str">
            <v>Owner-Occupied</v>
          </cell>
          <cell r="N3725">
            <v>0</v>
          </cell>
          <cell r="O3725">
            <v>43831</v>
          </cell>
          <cell r="P3725" t="str">
            <v>Current</v>
          </cell>
        </row>
        <row r="3726">
          <cell r="B3726">
            <v>42226</v>
          </cell>
          <cell r="C3726">
            <v>17</v>
          </cell>
          <cell r="D3726" t="str">
            <v>BC</v>
          </cell>
          <cell r="E3726" t="str">
            <v>Refinance External</v>
          </cell>
          <cell r="F3726" t="str">
            <v>ARM</v>
          </cell>
          <cell r="I3726">
            <v>17.190000000000001</v>
          </cell>
          <cell r="J3726">
            <v>15.64</v>
          </cell>
          <cell r="K3726" t="str">
            <v>Conv</v>
          </cell>
          <cell r="L3726">
            <v>404601.02</v>
          </cell>
          <cell r="M3726" t="str">
            <v>Owner-Occupied</v>
          </cell>
          <cell r="N3726">
            <v>0</v>
          </cell>
          <cell r="O3726">
            <v>43831</v>
          </cell>
          <cell r="P3726" t="str">
            <v>Current</v>
          </cell>
        </row>
        <row r="3727">
          <cell r="B3727">
            <v>41046</v>
          </cell>
          <cell r="C3727">
            <v>56</v>
          </cell>
          <cell r="D3727" t="str">
            <v>ON</v>
          </cell>
          <cell r="E3727" t="str">
            <v>Purchase</v>
          </cell>
          <cell r="F3727" t="str">
            <v>Fixed</v>
          </cell>
          <cell r="I3727">
            <v>30.23</v>
          </cell>
          <cell r="J3727">
            <v>29.78</v>
          </cell>
          <cell r="K3727" t="str">
            <v>HiRatio</v>
          </cell>
          <cell r="L3727">
            <v>348937.99</v>
          </cell>
          <cell r="M3727" t="str">
            <v>Owner-Occupied</v>
          </cell>
          <cell r="N3727">
            <v>0</v>
          </cell>
          <cell r="O3727">
            <v>43831</v>
          </cell>
          <cell r="P3727" t="str">
            <v>Current</v>
          </cell>
        </row>
        <row r="3728">
          <cell r="B3728">
            <v>42611</v>
          </cell>
          <cell r="C3728">
            <v>5</v>
          </cell>
          <cell r="D3728" t="str">
            <v>BC</v>
          </cell>
          <cell r="E3728" t="str">
            <v>Purchase</v>
          </cell>
          <cell r="F3728" t="str">
            <v>Fixed</v>
          </cell>
          <cell r="I3728">
            <v>40.74</v>
          </cell>
          <cell r="J3728">
            <v>38.520000000000003</v>
          </cell>
          <cell r="K3728" t="str">
            <v>HiRatio</v>
          </cell>
          <cell r="L3728">
            <v>332208.15000000002</v>
          </cell>
          <cell r="M3728" t="str">
            <v>Owner-Occupied</v>
          </cell>
          <cell r="N3728">
            <v>0</v>
          </cell>
          <cell r="O3728">
            <v>43831</v>
          </cell>
          <cell r="P3728" t="str">
            <v>Current</v>
          </cell>
        </row>
        <row r="3729">
          <cell r="B3729">
            <v>41836</v>
          </cell>
          <cell r="C3729">
            <v>30</v>
          </cell>
          <cell r="D3729" t="str">
            <v>BC</v>
          </cell>
          <cell r="E3729" t="str">
            <v>Purchase</v>
          </cell>
          <cell r="F3729" t="str">
            <v>Fixed</v>
          </cell>
          <cell r="I3729">
            <v>43.77</v>
          </cell>
          <cell r="J3729">
            <v>25.87</v>
          </cell>
          <cell r="K3729" t="str">
            <v>HiRatio</v>
          </cell>
          <cell r="L3729">
            <v>409236.13</v>
          </cell>
          <cell r="M3729" t="str">
            <v>Owner-Occupied</v>
          </cell>
          <cell r="N3729">
            <v>0</v>
          </cell>
          <cell r="O3729">
            <v>43831</v>
          </cell>
          <cell r="P3729" t="str">
            <v>Current</v>
          </cell>
        </row>
        <row r="3730">
          <cell r="B3730">
            <v>40868</v>
          </cell>
          <cell r="C3730">
            <v>62</v>
          </cell>
          <cell r="D3730" t="str">
            <v>AB</v>
          </cell>
          <cell r="E3730" t="str">
            <v>Refinance External</v>
          </cell>
          <cell r="F3730" t="str">
            <v>Fixed</v>
          </cell>
          <cell r="I3730">
            <v>37.520000000000003</v>
          </cell>
          <cell r="J3730">
            <v>29.06</v>
          </cell>
          <cell r="K3730" t="str">
            <v>HiRatio</v>
          </cell>
          <cell r="L3730">
            <v>207975.67999999999</v>
          </cell>
          <cell r="M3730" t="str">
            <v>Owner-Occupied</v>
          </cell>
          <cell r="N3730">
            <v>0</v>
          </cell>
          <cell r="O3730">
            <v>43831</v>
          </cell>
          <cell r="P3730" t="str">
            <v>Current</v>
          </cell>
        </row>
        <row r="3731">
          <cell r="B3731">
            <v>42597</v>
          </cell>
          <cell r="C3731">
            <v>5</v>
          </cell>
          <cell r="D3731" t="str">
            <v>BC</v>
          </cell>
          <cell r="E3731" t="str">
            <v>Purchase</v>
          </cell>
          <cell r="F3731" t="str">
            <v>Fixed</v>
          </cell>
          <cell r="I3731">
            <v>42.74</v>
          </cell>
          <cell r="J3731">
            <v>31.38</v>
          </cell>
          <cell r="K3731" t="str">
            <v>HiRatio</v>
          </cell>
          <cell r="L3731">
            <v>394047.63</v>
          </cell>
          <cell r="M3731" t="str">
            <v>Owner-Occupied</v>
          </cell>
          <cell r="N3731">
            <v>0</v>
          </cell>
          <cell r="O3731">
            <v>43831</v>
          </cell>
          <cell r="P3731" t="str">
            <v>Current</v>
          </cell>
        </row>
        <row r="3732">
          <cell r="B3732">
            <v>42249</v>
          </cell>
          <cell r="C3732">
            <v>16</v>
          </cell>
          <cell r="D3732" t="str">
            <v>AB</v>
          </cell>
          <cell r="E3732" t="str">
            <v>Refinance External</v>
          </cell>
          <cell r="F3732" t="str">
            <v>ARM</v>
          </cell>
          <cell r="I3732">
            <v>27.07</v>
          </cell>
          <cell r="J3732">
            <v>26.15</v>
          </cell>
          <cell r="K3732" t="str">
            <v>Conv</v>
          </cell>
          <cell r="L3732">
            <v>289820.71000000002</v>
          </cell>
          <cell r="M3732" t="str">
            <v>Owner-Occupied</v>
          </cell>
          <cell r="N3732">
            <v>0</v>
          </cell>
          <cell r="O3732">
            <v>43831</v>
          </cell>
          <cell r="P3732" t="str">
            <v>Current</v>
          </cell>
        </row>
        <row r="3733">
          <cell r="B3733">
            <v>41851</v>
          </cell>
          <cell r="C3733">
            <v>30</v>
          </cell>
          <cell r="D3733" t="str">
            <v>ON</v>
          </cell>
          <cell r="E3733" t="str">
            <v>Refinance External</v>
          </cell>
          <cell r="F3733" t="str">
            <v>Fixed</v>
          </cell>
          <cell r="I3733">
            <v>29.67</v>
          </cell>
          <cell r="J3733">
            <v>29.3</v>
          </cell>
          <cell r="K3733" t="str">
            <v>Conv</v>
          </cell>
          <cell r="L3733">
            <v>355099.64</v>
          </cell>
          <cell r="M3733" t="str">
            <v>Owner-Occupied</v>
          </cell>
          <cell r="N3733">
            <v>0</v>
          </cell>
          <cell r="O3733">
            <v>43831</v>
          </cell>
          <cell r="P3733" t="str">
            <v>Current</v>
          </cell>
        </row>
        <row r="3734">
          <cell r="B3734">
            <v>42452</v>
          </cell>
          <cell r="C3734">
            <v>10</v>
          </cell>
          <cell r="D3734" t="str">
            <v>ON</v>
          </cell>
          <cell r="E3734" t="str">
            <v>Transfer</v>
          </cell>
          <cell r="F3734" t="str">
            <v>Fixed</v>
          </cell>
          <cell r="I3734">
            <v>27.98</v>
          </cell>
          <cell r="J3734">
            <v>16.350000000000001</v>
          </cell>
          <cell r="K3734" t="str">
            <v>HiRatio</v>
          </cell>
          <cell r="L3734">
            <v>131820.35</v>
          </cell>
          <cell r="M3734" t="str">
            <v>Owner-Occupied</v>
          </cell>
          <cell r="N3734">
            <v>0</v>
          </cell>
          <cell r="O3734">
            <v>43831</v>
          </cell>
          <cell r="P3734" t="str">
            <v>Current</v>
          </cell>
        </row>
        <row r="3735">
          <cell r="B3735">
            <v>42433</v>
          </cell>
          <cell r="C3735">
            <v>10</v>
          </cell>
          <cell r="D3735" t="str">
            <v>AB</v>
          </cell>
          <cell r="E3735" t="str">
            <v>Purchase</v>
          </cell>
          <cell r="F3735" t="str">
            <v>Fixed</v>
          </cell>
          <cell r="I3735">
            <v>35.96</v>
          </cell>
          <cell r="J3735">
            <v>23.48</v>
          </cell>
          <cell r="K3735" t="str">
            <v>HiRatio</v>
          </cell>
          <cell r="L3735">
            <v>153702.35999999999</v>
          </cell>
          <cell r="M3735" t="str">
            <v>Owner-Occupied</v>
          </cell>
          <cell r="N3735">
            <v>0</v>
          </cell>
          <cell r="O3735">
            <v>43831</v>
          </cell>
          <cell r="P3735" t="str">
            <v>Current</v>
          </cell>
        </row>
        <row r="3736">
          <cell r="B3736">
            <v>41054</v>
          </cell>
          <cell r="C3736">
            <v>56</v>
          </cell>
          <cell r="D3736" t="str">
            <v>ON</v>
          </cell>
          <cell r="E3736" t="str">
            <v>Purchase</v>
          </cell>
          <cell r="F3736" t="str">
            <v>Fixed</v>
          </cell>
          <cell r="I3736">
            <v>38.25</v>
          </cell>
          <cell r="J3736">
            <v>37.96</v>
          </cell>
          <cell r="K3736" t="str">
            <v>HiRatio</v>
          </cell>
          <cell r="L3736">
            <v>321442.40000000002</v>
          </cell>
          <cell r="M3736" t="str">
            <v>Owner-Occupied</v>
          </cell>
          <cell r="N3736">
            <v>0</v>
          </cell>
          <cell r="O3736">
            <v>43831</v>
          </cell>
          <cell r="P3736" t="str">
            <v>Current</v>
          </cell>
        </row>
        <row r="3737">
          <cell r="B3737">
            <v>42192</v>
          </cell>
          <cell r="C3737">
            <v>18</v>
          </cell>
          <cell r="D3737" t="str">
            <v>ON</v>
          </cell>
          <cell r="E3737" t="str">
            <v>Refinance External</v>
          </cell>
          <cell r="F3737" t="str">
            <v>ARM</v>
          </cell>
          <cell r="I3737">
            <v>36.1</v>
          </cell>
          <cell r="J3737">
            <v>17.97</v>
          </cell>
          <cell r="K3737" t="str">
            <v>Conv</v>
          </cell>
          <cell r="L3737">
            <v>264553.34999999998</v>
          </cell>
          <cell r="M3737" t="str">
            <v>Owner-Occupied</v>
          </cell>
          <cell r="N3737">
            <v>0</v>
          </cell>
          <cell r="O3737">
            <v>43831</v>
          </cell>
          <cell r="P3737" t="str">
            <v>Current</v>
          </cell>
        </row>
        <row r="3738">
          <cell r="B3738">
            <v>41887</v>
          </cell>
          <cell r="C3738">
            <v>28</v>
          </cell>
          <cell r="D3738" t="str">
            <v>ON</v>
          </cell>
          <cell r="E3738" t="str">
            <v>Refinance External</v>
          </cell>
          <cell r="F3738" t="str">
            <v>Fixed</v>
          </cell>
          <cell r="I3738">
            <v>38.14</v>
          </cell>
          <cell r="J3738">
            <v>33.31</v>
          </cell>
          <cell r="K3738" t="str">
            <v>Conv</v>
          </cell>
          <cell r="L3738">
            <v>94044.88</v>
          </cell>
          <cell r="M3738" t="str">
            <v>Owner-Occupied</v>
          </cell>
          <cell r="N3738">
            <v>0</v>
          </cell>
          <cell r="O3738">
            <v>43831</v>
          </cell>
          <cell r="P3738" t="str">
            <v>Current</v>
          </cell>
        </row>
        <row r="3739">
          <cell r="B3739">
            <v>42198</v>
          </cell>
          <cell r="C3739">
            <v>18</v>
          </cell>
          <cell r="D3739" t="str">
            <v>ON</v>
          </cell>
          <cell r="E3739" t="str">
            <v>Purchase</v>
          </cell>
          <cell r="F3739" t="str">
            <v>ARM</v>
          </cell>
          <cell r="I3739">
            <v>36.6</v>
          </cell>
          <cell r="J3739">
            <v>26.07</v>
          </cell>
          <cell r="K3739" t="str">
            <v>Conv</v>
          </cell>
          <cell r="L3739">
            <v>358395.38</v>
          </cell>
          <cell r="M3739" t="str">
            <v>Owner-Occupied</v>
          </cell>
          <cell r="N3739">
            <v>0</v>
          </cell>
          <cell r="O3739">
            <v>43831</v>
          </cell>
          <cell r="P3739" t="str">
            <v>Current</v>
          </cell>
        </row>
        <row r="3740">
          <cell r="B3740">
            <v>41250</v>
          </cell>
          <cell r="C3740">
            <v>49</v>
          </cell>
          <cell r="D3740" t="str">
            <v>AB</v>
          </cell>
          <cell r="E3740" t="str">
            <v>Purchase</v>
          </cell>
          <cell r="F3740" t="str">
            <v>Fixed</v>
          </cell>
          <cell r="I3740">
            <v>42.25</v>
          </cell>
          <cell r="J3740">
            <v>14.42</v>
          </cell>
          <cell r="K3740" t="str">
            <v>HiRatio</v>
          </cell>
          <cell r="L3740">
            <v>0</v>
          </cell>
          <cell r="M3740" t="str">
            <v>Owner-Occupied</v>
          </cell>
          <cell r="N3740">
            <v>4</v>
          </cell>
          <cell r="O3740">
            <v>42157</v>
          </cell>
          <cell r="P3740" t="str">
            <v>Current</v>
          </cell>
        </row>
        <row r="3741">
          <cell r="B3741">
            <v>41785</v>
          </cell>
          <cell r="C3741">
            <v>32</v>
          </cell>
          <cell r="D3741" t="str">
            <v>ON</v>
          </cell>
          <cell r="E3741" t="str">
            <v>Purchase</v>
          </cell>
          <cell r="F3741" t="str">
            <v>Fixed</v>
          </cell>
          <cell r="I3741">
            <v>43.1</v>
          </cell>
          <cell r="J3741">
            <v>33.24</v>
          </cell>
          <cell r="K3741" t="str">
            <v>HiRatio</v>
          </cell>
          <cell r="L3741">
            <v>204726.41</v>
          </cell>
          <cell r="M3741" t="str">
            <v>Owner-Occupied</v>
          </cell>
          <cell r="N3741">
            <v>0</v>
          </cell>
          <cell r="O3741">
            <v>43831</v>
          </cell>
          <cell r="P3741" t="str">
            <v>Current</v>
          </cell>
        </row>
        <row r="3742">
          <cell r="B3742">
            <v>41047</v>
          </cell>
          <cell r="C3742">
            <v>56</v>
          </cell>
          <cell r="D3742" t="str">
            <v>AB</v>
          </cell>
          <cell r="E3742" t="str">
            <v>Refinance External</v>
          </cell>
          <cell r="F3742" t="str">
            <v>Fixed</v>
          </cell>
          <cell r="I3742">
            <v>14.02</v>
          </cell>
          <cell r="J3742">
            <v>9.59</v>
          </cell>
          <cell r="K3742" t="str">
            <v>Conv</v>
          </cell>
          <cell r="L3742">
            <v>0</v>
          </cell>
          <cell r="M3742" t="str">
            <v>Rental</v>
          </cell>
          <cell r="N3742">
            <v>4</v>
          </cell>
          <cell r="O3742">
            <v>42713</v>
          </cell>
          <cell r="P3742" t="str">
            <v>Current</v>
          </cell>
        </row>
        <row r="3743">
          <cell r="B3743">
            <v>42461</v>
          </cell>
          <cell r="C3743">
            <v>9</v>
          </cell>
          <cell r="D3743" t="str">
            <v>ON</v>
          </cell>
          <cell r="E3743" t="str">
            <v>Purchase</v>
          </cell>
          <cell r="F3743" t="str">
            <v>Fixed</v>
          </cell>
          <cell r="I3743">
            <v>22.49</v>
          </cell>
          <cell r="J3743">
            <v>20.21</v>
          </cell>
          <cell r="K3743" t="str">
            <v>HiRatio</v>
          </cell>
          <cell r="L3743">
            <v>374267.29</v>
          </cell>
          <cell r="M3743" t="str">
            <v>Owner-Occupied</v>
          </cell>
          <cell r="N3743">
            <v>0</v>
          </cell>
          <cell r="O3743">
            <v>43831</v>
          </cell>
          <cell r="P3743" t="str">
            <v>Current</v>
          </cell>
        </row>
        <row r="3744">
          <cell r="B3744">
            <v>41708</v>
          </cell>
          <cell r="C3744">
            <v>34</v>
          </cell>
          <cell r="D3744" t="str">
            <v>BC</v>
          </cell>
          <cell r="E3744" t="str">
            <v>Purchase</v>
          </cell>
          <cell r="F3744" t="str">
            <v>Fixed</v>
          </cell>
          <cell r="I3744">
            <v>40.94</v>
          </cell>
          <cell r="J3744">
            <v>21.56</v>
          </cell>
          <cell r="K3744" t="str">
            <v>HiRatio</v>
          </cell>
          <cell r="L3744">
            <v>178907.78</v>
          </cell>
          <cell r="M3744" t="str">
            <v>Owner-Occupied</v>
          </cell>
          <cell r="N3744">
            <v>0</v>
          </cell>
          <cell r="O3744">
            <v>43831</v>
          </cell>
          <cell r="P3744" t="str">
            <v>Current</v>
          </cell>
        </row>
        <row r="3745">
          <cell r="B3745">
            <v>41603</v>
          </cell>
          <cell r="C3745">
            <v>38</v>
          </cell>
          <cell r="D3745" t="str">
            <v>NS</v>
          </cell>
          <cell r="E3745" t="str">
            <v>Refinance External</v>
          </cell>
          <cell r="F3745" t="str">
            <v>ARM</v>
          </cell>
          <cell r="I3745">
            <v>19.43</v>
          </cell>
          <cell r="J3745">
            <v>16.28</v>
          </cell>
          <cell r="K3745" t="str">
            <v>Conv</v>
          </cell>
          <cell r="L3745">
            <v>118400.27</v>
          </cell>
          <cell r="M3745" t="str">
            <v>Owner-Occupied</v>
          </cell>
          <cell r="N3745">
            <v>0</v>
          </cell>
          <cell r="O3745">
            <v>43831</v>
          </cell>
          <cell r="P3745" t="str">
            <v>Current</v>
          </cell>
        </row>
        <row r="3746">
          <cell r="B3746">
            <v>42352</v>
          </cell>
          <cell r="C3746">
            <v>13</v>
          </cell>
          <cell r="D3746" t="str">
            <v>ON</v>
          </cell>
          <cell r="E3746" t="str">
            <v>Purchase</v>
          </cell>
          <cell r="F3746" t="str">
            <v>Fixed</v>
          </cell>
          <cell r="I3746">
            <v>40.01</v>
          </cell>
          <cell r="J3746">
            <v>31.82</v>
          </cell>
          <cell r="K3746" t="str">
            <v>HiRatio</v>
          </cell>
          <cell r="L3746">
            <v>427994.96</v>
          </cell>
          <cell r="M3746" t="str">
            <v>Owner-Occupied</v>
          </cell>
          <cell r="N3746">
            <v>0</v>
          </cell>
          <cell r="O3746">
            <v>43831</v>
          </cell>
          <cell r="P3746" t="str">
            <v>Current</v>
          </cell>
        </row>
        <row r="3747">
          <cell r="B3747">
            <v>41109</v>
          </cell>
          <cell r="C3747">
            <v>54</v>
          </cell>
          <cell r="D3747" t="str">
            <v>BC</v>
          </cell>
          <cell r="E3747" t="str">
            <v>Purchase</v>
          </cell>
          <cell r="F3747" t="str">
            <v>Fixed</v>
          </cell>
          <cell r="I3747">
            <v>41.38</v>
          </cell>
          <cell r="J3747">
            <v>36.93</v>
          </cell>
          <cell r="K3747" t="str">
            <v>HiRatio</v>
          </cell>
          <cell r="L3747">
            <v>277499.7</v>
          </cell>
          <cell r="M3747" t="str">
            <v>Owner-Occupied</v>
          </cell>
          <cell r="N3747">
            <v>0</v>
          </cell>
          <cell r="O3747">
            <v>43831</v>
          </cell>
          <cell r="P3747" t="str">
            <v>Current</v>
          </cell>
        </row>
        <row r="3748">
          <cell r="B3748">
            <v>41754</v>
          </cell>
          <cell r="C3748">
            <v>33</v>
          </cell>
          <cell r="D3748" t="str">
            <v>AB</v>
          </cell>
          <cell r="E3748" t="str">
            <v>Purchase</v>
          </cell>
          <cell r="F3748" t="str">
            <v>Fixed</v>
          </cell>
          <cell r="I3748">
            <v>32.880000000000003</v>
          </cell>
          <cell r="J3748">
            <v>31.63</v>
          </cell>
          <cell r="K3748" t="str">
            <v>HiRatio</v>
          </cell>
          <cell r="L3748">
            <v>189357.79</v>
          </cell>
          <cell r="M3748" t="str">
            <v>Owner-Occupied</v>
          </cell>
          <cell r="N3748">
            <v>0</v>
          </cell>
          <cell r="O3748">
            <v>43831</v>
          </cell>
          <cell r="P3748" t="str">
            <v>Current</v>
          </cell>
        </row>
        <row r="3749">
          <cell r="B3749">
            <v>41059</v>
          </cell>
          <cell r="C3749">
            <v>56</v>
          </cell>
          <cell r="D3749" t="str">
            <v>AB</v>
          </cell>
          <cell r="E3749" t="str">
            <v>Purchase</v>
          </cell>
          <cell r="F3749" t="str">
            <v>Fixed</v>
          </cell>
          <cell r="I3749">
            <v>37.71</v>
          </cell>
          <cell r="J3749">
            <v>24.03</v>
          </cell>
          <cell r="K3749" t="str">
            <v>HiRatio</v>
          </cell>
          <cell r="L3749">
            <v>0</v>
          </cell>
          <cell r="M3749" t="str">
            <v>Owner-Occupied</v>
          </cell>
          <cell r="N3749">
            <v>4</v>
          </cell>
          <cell r="O3749">
            <v>41730</v>
          </cell>
          <cell r="P3749" t="str">
            <v>Current</v>
          </cell>
        </row>
        <row r="3750">
          <cell r="B3750">
            <v>42478</v>
          </cell>
          <cell r="C3750">
            <v>9</v>
          </cell>
          <cell r="D3750" t="str">
            <v>ON</v>
          </cell>
          <cell r="E3750" t="str">
            <v>Transfer</v>
          </cell>
          <cell r="F3750" t="str">
            <v>ARM</v>
          </cell>
          <cell r="I3750">
            <v>27.84</v>
          </cell>
          <cell r="J3750">
            <v>23.28</v>
          </cell>
          <cell r="K3750" t="str">
            <v>Conv</v>
          </cell>
          <cell r="L3750">
            <v>193565.66</v>
          </cell>
          <cell r="M3750" t="str">
            <v>Owner-Occupied</v>
          </cell>
          <cell r="N3750">
            <v>0</v>
          </cell>
          <cell r="O3750">
            <v>43831</v>
          </cell>
          <cell r="P3750" t="str">
            <v>Current</v>
          </cell>
        </row>
        <row r="3751">
          <cell r="B3751">
            <v>41757</v>
          </cell>
          <cell r="C3751">
            <v>33</v>
          </cell>
          <cell r="D3751" t="str">
            <v>ON</v>
          </cell>
          <cell r="E3751" t="str">
            <v>Refinance External</v>
          </cell>
          <cell r="F3751" t="str">
            <v>Fixed</v>
          </cell>
          <cell r="I3751">
            <v>38.93</v>
          </cell>
          <cell r="J3751">
            <v>38.93</v>
          </cell>
          <cell r="K3751" t="str">
            <v>Conv</v>
          </cell>
          <cell r="L3751">
            <v>133084.57</v>
          </cell>
          <cell r="M3751" t="str">
            <v>Owner-Occupied</v>
          </cell>
          <cell r="N3751">
            <v>0</v>
          </cell>
          <cell r="O3751">
            <v>43831</v>
          </cell>
          <cell r="P3751" t="str">
            <v>Current</v>
          </cell>
        </row>
        <row r="3752">
          <cell r="B3752">
            <v>42437</v>
          </cell>
          <cell r="C3752">
            <v>10</v>
          </cell>
          <cell r="D3752" t="str">
            <v>ON</v>
          </cell>
          <cell r="E3752" t="str">
            <v>Transfer</v>
          </cell>
          <cell r="F3752" t="str">
            <v>Fixed</v>
          </cell>
          <cell r="I3752">
            <v>26.43</v>
          </cell>
          <cell r="J3752">
            <v>16.97</v>
          </cell>
          <cell r="K3752" t="str">
            <v>Conv</v>
          </cell>
          <cell r="L3752">
            <v>140951.82999999999</v>
          </cell>
          <cell r="M3752" t="str">
            <v>Owner-Occupied</v>
          </cell>
          <cell r="N3752">
            <v>0</v>
          </cell>
          <cell r="O3752">
            <v>43831</v>
          </cell>
          <cell r="P3752" t="str">
            <v>Current</v>
          </cell>
        </row>
        <row r="3753">
          <cell r="B3753">
            <v>41424</v>
          </cell>
          <cell r="C3753">
            <v>44</v>
          </cell>
          <cell r="D3753" t="str">
            <v>BC</v>
          </cell>
          <cell r="E3753" t="str">
            <v>Purchase</v>
          </cell>
          <cell r="F3753" t="str">
            <v>Fixed</v>
          </cell>
          <cell r="I3753">
            <v>36.200000000000003</v>
          </cell>
          <cell r="J3753">
            <v>29.76</v>
          </cell>
          <cell r="K3753" t="str">
            <v>HiRatio</v>
          </cell>
          <cell r="L3753">
            <v>408280.49</v>
          </cell>
          <cell r="M3753" t="str">
            <v>Owner-Occupied</v>
          </cell>
          <cell r="N3753">
            <v>0</v>
          </cell>
          <cell r="O3753">
            <v>43831</v>
          </cell>
          <cell r="P3753" t="str">
            <v>Current</v>
          </cell>
        </row>
        <row r="3754">
          <cell r="B3754">
            <v>42058</v>
          </cell>
          <cell r="C3754">
            <v>23</v>
          </cell>
          <cell r="D3754" t="str">
            <v>AB</v>
          </cell>
          <cell r="E3754" t="str">
            <v>ETO Existing Client</v>
          </cell>
          <cell r="F3754" t="str">
            <v>ARM</v>
          </cell>
          <cell r="I3754">
            <v>24.88</v>
          </cell>
          <cell r="J3754">
            <v>8.6199999999999992</v>
          </cell>
          <cell r="K3754" t="str">
            <v>Conv</v>
          </cell>
          <cell r="L3754">
            <v>191340.14</v>
          </cell>
          <cell r="M3754" t="str">
            <v>Owner-Occupied</v>
          </cell>
          <cell r="N3754">
            <v>0</v>
          </cell>
          <cell r="O3754">
            <v>43831</v>
          </cell>
          <cell r="P3754" t="str">
            <v>Current</v>
          </cell>
        </row>
        <row r="3755">
          <cell r="B3755">
            <v>40939</v>
          </cell>
          <cell r="C3755">
            <v>60</v>
          </cell>
          <cell r="D3755" t="str">
            <v>ON</v>
          </cell>
          <cell r="E3755" t="str">
            <v>Purchase</v>
          </cell>
          <cell r="F3755" t="str">
            <v>ARM</v>
          </cell>
          <cell r="I3755">
            <v>37.17</v>
          </cell>
          <cell r="J3755">
            <v>13.63</v>
          </cell>
          <cell r="K3755" t="str">
            <v>Conv</v>
          </cell>
          <cell r="L3755">
            <v>0</v>
          </cell>
          <cell r="M3755" t="str">
            <v>Rental</v>
          </cell>
          <cell r="N3755">
            <v>4</v>
          </cell>
          <cell r="O3755">
            <v>41351</v>
          </cell>
          <cell r="P3755" t="str">
            <v>Current</v>
          </cell>
        </row>
        <row r="3756">
          <cell r="B3756">
            <v>42578</v>
          </cell>
          <cell r="C3756">
            <v>6</v>
          </cell>
          <cell r="D3756" t="str">
            <v>BC</v>
          </cell>
          <cell r="E3756" t="str">
            <v>Purchase</v>
          </cell>
          <cell r="F3756" t="str">
            <v>Fixed</v>
          </cell>
          <cell r="I3756">
            <v>39.33</v>
          </cell>
          <cell r="J3756">
            <v>36.369999999999997</v>
          </cell>
          <cell r="K3756" t="str">
            <v>HiRatio</v>
          </cell>
          <cell r="L3756">
            <v>532470.19999999995</v>
          </cell>
          <cell r="M3756" t="str">
            <v>Owner-Occupied</v>
          </cell>
          <cell r="N3756">
            <v>0</v>
          </cell>
          <cell r="O3756">
            <v>43831</v>
          </cell>
          <cell r="P3756" t="str">
            <v>Current</v>
          </cell>
        </row>
        <row r="3757">
          <cell r="B3757">
            <v>41599</v>
          </cell>
          <cell r="C3757">
            <v>38</v>
          </cell>
          <cell r="D3757" t="str">
            <v>AB</v>
          </cell>
          <cell r="E3757" t="str">
            <v>Purchase</v>
          </cell>
          <cell r="F3757" t="str">
            <v>Fixed</v>
          </cell>
          <cell r="I3757">
            <v>37.94</v>
          </cell>
          <cell r="J3757">
            <v>21.04</v>
          </cell>
          <cell r="K3757" t="str">
            <v>HiRatio</v>
          </cell>
          <cell r="L3757">
            <v>266800.88</v>
          </cell>
          <cell r="M3757" t="str">
            <v>Owner-Occupied</v>
          </cell>
          <cell r="N3757">
            <v>0</v>
          </cell>
          <cell r="O3757">
            <v>43831</v>
          </cell>
          <cell r="P3757" t="str">
            <v>Current</v>
          </cell>
        </row>
        <row r="3758">
          <cell r="B3758">
            <v>40911</v>
          </cell>
          <cell r="C3758">
            <v>60</v>
          </cell>
          <cell r="D3758" t="str">
            <v>AB</v>
          </cell>
          <cell r="E3758" t="str">
            <v>Refinance External</v>
          </cell>
          <cell r="F3758" t="str">
            <v>Fixed</v>
          </cell>
          <cell r="I3758">
            <v>38.97</v>
          </cell>
          <cell r="J3758">
            <v>29.18</v>
          </cell>
          <cell r="K3758" t="str">
            <v>Conv</v>
          </cell>
          <cell r="L3758">
            <v>0</v>
          </cell>
          <cell r="M3758" t="str">
            <v>Rental</v>
          </cell>
          <cell r="N3758">
            <v>4</v>
          </cell>
          <cell r="O3758">
            <v>41780</v>
          </cell>
          <cell r="P3758" t="str">
            <v>Current</v>
          </cell>
        </row>
        <row r="3759">
          <cell r="B3759">
            <v>42159</v>
          </cell>
          <cell r="C3759">
            <v>19</v>
          </cell>
          <cell r="D3759" t="str">
            <v>ON</v>
          </cell>
          <cell r="E3759" t="str">
            <v>Refinance External</v>
          </cell>
          <cell r="F3759" t="str">
            <v>ARM</v>
          </cell>
          <cell r="I3759">
            <v>23.63</v>
          </cell>
          <cell r="J3759">
            <v>23.63</v>
          </cell>
          <cell r="K3759" t="str">
            <v>Conv</v>
          </cell>
          <cell r="L3759">
            <v>0</v>
          </cell>
          <cell r="M3759" t="str">
            <v>Owner-Occupied</v>
          </cell>
          <cell r="N3759">
            <v>4</v>
          </cell>
          <cell r="O3759">
            <v>42279</v>
          </cell>
          <cell r="P3759" t="str">
            <v>Current</v>
          </cell>
        </row>
        <row r="3760">
          <cell r="B3760">
            <v>40893</v>
          </cell>
          <cell r="C3760">
            <v>61</v>
          </cell>
          <cell r="D3760" t="str">
            <v>ON</v>
          </cell>
          <cell r="E3760" t="str">
            <v>Purchase</v>
          </cell>
          <cell r="F3760" t="str">
            <v>ARM</v>
          </cell>
          <cell r="I3760">
            <v>37.32</v>
          </cell>
          <cell r="J3760">
            <v>22.27</v>
          </cell>
          <cell r="K3760" t="str">
            <v>HiRatio</v>
          </cell>
          <cell r="L3760">
            <v>0</v>
          </cell>
          <cell r="M3760" t="str">
            <v>Owner-Occupied</v>
          </cell>
          <cell r="N3760">
            <v>4</v>
          </cell>
          <cell r="O3760">
            <v>42468</v>
          </cell>
          <cell r="P3760" t="str">
            <v>Current</v>
          </cell>
        </row>
        <row r="3761">
          <cell r="B3761">
            <v>41359</v>
          </cell>
          <cell r="C3761">
            <v>46</v>
          </cell>
          <cell r="D3761" t="str">
            <v>BC</v>
          </cell>
          <cell r="E3761" t="str">
            <v>Purchase</v>
          </cell>
          <cell r="F3761" t="str">
            <v>Fixed</v>
          </cell>
          <cell r="I3761">
            <v>40.25</v>
          </cell>
          <cell r="J3761">
            <v>39.1</v>
          </cell>
          <cell r="K3761" t="str">
            <v>HiRatio</v>
          </cell>
          <cell r="L3761">
            <v>0</v>
          </cell>
          <cell r="M3761" t="str">
            <v>Owner-Occupied</v>
          </cell>
          <cell r="N3761">
            <v>4</v>
          </cell>
          <cell r="O3761">
            <v>42676</v>
          </cell>
          <cell r="P3761" t="str">
            <v>Current</v>
          </cell>
        </row>
        <row r="3762">
          <cell r="B3762">
            <v>42674</v>
          </cell>
          <cell r="C3762">
            <v>3</v>
          </cell>
          <cell r="D3762" t="str">
            <v>BC</v>
          </cell>
          <cell r="E3762" t="str">
            <v>Refinance External</v>
          </cell>
          <cell r="F3762" t="str">
            <v>ARM</v>
          </cell>
          <cell r="I3762">
            <v>15.96</v>
          </cell>
          <cell r="J3762">
            <v>12.37</v>
          </cell>
          <cell r="K3762" t="str">
            <v>Conv</v>
          </cell>
          <cell r="L3762">
            <v>282051.21999999997</v>
          </cell>
          <cell r="M3762" t="str">
            <v>Owner-Occupied</v>
          </cell>
          <cell r="N3762">
            <v>0</v>
          </cell>
          <cell r="O3762">
            <v>43831</v>
          </cell>
          <cell r="P3762" t="str">
            <v>Current</v>
          </cell>
        </row>
        <row r="3763">
          <cell r="B3763">
            <v>40911</v>
          </cell>
          <cell r="C3763">
            <v>60</v>
          </cell>
          <cell r="D3763" t="str">
            <v>ON</v>
          </cell>
          <cell r="E3763" t="str">
            <v>Purchase</v>
          </cell>
          <cell r="F3763" t="str">
            <v>Fixed</v>
          </cell>
          <cell r="I3763">
            <v>42.87</v>
          </cell>
          <cell r="J3763">
            <v>42.52</v>
          </cell>
          <cell r="K3763" t="str">
            <v>Conv</v>
          </cell>
          <cell r="L3763">
            <v>0</v>
          </cell>
          <cell r="M3763" t="str">
            <v>Owner-Occupied</v>
          </cell>
          <cell r="N3763">
            <v>4</v>
          </cell>
          <cell r="O3763">
            <v>42375</v>
          </cell>
          <cell r="P3763" t="str">
            <v>Current</v>
          </cell>
        </row>
        <row r="3764">
          <cell r="B3764">
            <v>41600</v>
          </cell>
          <cell r="C3764">
            <v>38</v>
          </cell>
          <cell r="D3764" t="str">
            <v>ON</v>
          </cell>
          <cell r="E3764" t="str">
            <v>Purchase</v>
          </cell>
          <cell r="F3764" t="str">
            <v>Fixed</v>
          </cell>
          <cell r="I3764">
            <v>43.68</v>
          </cell>
          <cell r="J3764">
            <v>26.76</v>
          </cell>
          <cell r="K3764" t="str">
            <v>HiRatio</v>
          </cell>
          <cell r="L3764">
            <v>258611.26</v>
          </cell>
          <cell r="M3764" t="str">
            <v>Owner-Occupied</v>
          </cell>
          <cell r="N3764">
            <v>0</v>
          </cell>
          <cell r="O3764">
            <v>43831</v>
          </cell>
          <cell r="P3764" t="str">
            <v>Current</v>
          </cell>
        </row>
        <row r="3765">
          <cell r="B3765">
            <v>40669</v>
          </cell>
          <cell r="C3765">
            <v>68</v>
          </cell>
          <cell r="D3765" t="str">
            <v>AB</v>
          </cell>
          <cell r="E3765" t="str">
            <v>Purchase</v>
          </cell>
          <cell r="F3765" t="str">
            <v>Fixed</v>
          </cell>
          <cell r="I3765">
            <v>27.96</v>
          </cell>
          <cell r="J3765">
            <v>27.26</v>
          </cell>
          <cell r="K3765" t="str">
            <v>Conv</v>
          </cell>
          <cell r="L3765">
            <v>222312.08</v>
          </cell>
          <cell r="M3765" t="str">
            <v>Owner-Occupied</v>
          </cell>
          <cell r="N3765">
            <v>0</v>
          </cell>
          <cell r="O3765">
            <v>43831</v>
          </cell>
          <cell r="P3765" t="str">
            <v>Current</v>
          </cell>
        </row>
        <row r="3766">
          <cell r="B3766">
            <v>41325</v>
          </cell>
          <cell r="C3766">
            <v>47</v>
          </cell>
          <cell r="D3766" t="str">
            <v>BC</v>
          </cell>
          <cell r="E3766" t="str">
            <v>Purchase</v>
          </cell>
          <cell r="F3766" t="str">
            <v>Fixed</v>
          </cell>
          <cell r="I3766">
            <v>42.37</v>
          </cell>
          <cell r="J3766">
            <v>25.62</v>
          </cell>
          <cell r="K3766" t="str">
            <v>HiRatio</v>
          </cell>
          <cell r="L3766">
            <v>387406.04</v>
          </cell>
          <cell r="M3766" t="str">
            <v>Owner-Occupied</v>
          </cell>
          <cell r="N3766">
            <v>0</v>
          </cell>
          <cell r="O3766">
            <v>43831</v>
          </cell>
          <cell r="P3766" t="str">
            <v>Current</v>
          </cell>
        </row>
        <row r="3767">
          <cell r="B3767">
            <v>42185</v>
          </cell>
          <cell r="C3767">
            <v>19</v>
          </cell>
          <cell r="D3767" t="str">
            <v>AB</v>
          </cell>
          <cell r="E3767" t="str">
            <v>Purchase</v>
          </cell>
          <cell r="F3767" t="str">
            <v>Fixed</v>
          </cell>
          <cell r="I3767">
            <v>28.21</v>
          </cell>
          <cell r="J3767">
            <v>22.28</v>
          </cell>
          <cell r="K3767" t="str">
            <v>HiRatio</v>
          </cell>
          <cell r="L3767">
            <v>389391.07</v>
          </cell>
          <cell r="M3767" t="str">
            <v>Owner-Occupied</v>
          </cell>
          <cell r="N3767">
            <v>0</v>
          </cell>
          <cell r="O3767">
            <v>43831</v>
          </cell>
          <cell r="P3767" t="str">
            <v>0-29</v>
          </cell>
        </row>
        <row r="3768">
          <cell r="B3768">
            <v>42048</v>
          </cell>
          <cell r="C3768">
            <v>23</v>
          </cell>
          <cell r="D3768" t="str">
            <v>ON</v>
          </cell>
          <cell r="E3768" t="str">
            <v>Purchase</v>
          </cell>
          <cell r="F3768" t="str">
            <v>Fixed</v>
          </cell>
          <cell r="I3768">
            <v>35.11</v>
          </cell>
          <cell r="J3768">
            <v>33.909999999999997</v>
          </cell>
          <cell r="K3768" t="str">
            <v>HiRatio</v>
          </cell>
          <cell r="L3768">
            <v>288122.44</v>
          </cell>
          <cell r="M3768" t="str">
            <v>Owner-Occupied</v>
          </cell>
          <cell r="N3768">
            <v>0</v>
          </cell>
          <cell r="O3768">
            <v>43831</v>
          </cell>
          <cell r="P3768" t="str">
            <v>Current</v>
          </cell>
        </row>
        <row r="3769">
          <cell r="B3769">
            <v>41754</v>
          </cell>
          <cell r="C3769">
            <v>33</v>
          </cell>
          <cell r="D3769" t="str">
            <v>ON</v>
          </cell>
          <cell r="E3769" t="str">
            <v>Refinance External</v>
          </cell>
          <cell r="F3769" t="str">
            <v>Fixed</v>
          </cell>
          <cell r="I3769">
            <v>38.520000000000003</v>
          </cell>
          <cell r="J3769">
            <v>26.71</v>
          </cell>
          <cell r="K3769" t="str">
            <v>Conv</v>
          </cell>
          <cell r="L3769">
            <v>149800.68</v>
          </cell>
          <cell r="M3769" t="str">
            <v>Owner-Occupied</v>
          </cell>
          <cell r="N3769">
            <v>0</v>
          </cell>
          <cell r="O3769">
            <v>43831</v>
          </cell>
          <cell r="P3769" t="str">
            <v>Current</v>
          </cell>
        </row>
        <row r="3770">
          <cell r="B3770">
            <v>42152</v>
          </cell>
          <cell r="C3770">
            <v>20</v>
          </cell>
          <cell r="D3770" t="str">
            <v>ON</v>
          </cell>
          <cell r="E3770" t="str">
            <v>Refinance External</v>
          </cell>
          <cell r="F3770" t="str">
            <v>ARM</v>
          </cell>
          <cell r="I3770">
            <v>37.229999999999997</v>
          </cell>
          <cell r="J3770">
            <v>22.24</v>
          </cell>
          <cell r="K3770" t="str">
            <v>Conv</v>
          </cell>
          <cell r="L3770">
            <v>375983.64</v>
          </cell>
          <cell r="M3770" t="str">
            <v>Owner-Occupied</v>
          </cell>
          <cell r="N3770">
            <v>0</v>
          </cell>
          <cell r="O3770">
            <v>43831</v>
          </cell>
          <cell r="P3770" t="str">
            <v>Current</v>
          </cell>
        </row>
        <row r="3771">
          <cell r="B3771">
            <v>41957</v>
          </cell>
          <cell r="C3771">
            <v>26</v>
          </cell>
          <cell r="D3771" t="str">
            <v>ON</v>
          </cell>
          <cell r="E3771" t="str">
            <v>Purchase</v>
          </cell>
          <cell r="F3771" t="str">
            <v>Fixed</v>
          </cell>
          <cell r="I3771">
            <v>41.87</v>
          </cell>
          <cell r="J3771">
            <v>22.41</v>
          </cell>
          <cell r="K3771" t="str">
            <v>HiRatio</v>
          </cell>
          <cell r="L3771">
            <v>0</v>
          </cell>
          <cell r="M3771" t="str">
            <v>Owner-Occupied</v>
          </cell>
          <cell r="N3771">
            <v>4</v>
          </cell>
          <cell r="O3771">
            <v>42564</v>
          </cell>
          <cell r="P3771" t="str">
            <v>Current</v>
          </cell>
        </row>
        <row r="3772">
          <cell r="B3772">
            <v>42172</v>
          </cell>
          <cell r="C3772">
            <v>19</v>
          </cell>
          <cell r="D3772" t="str">
            <v>ON</v>
          </cell>
          <cell r="E3772" t="str">
            <v>Purchase</v>
          </cell>
          <cell r="F3772" t="str">
            <v>Fixed</v>
          </cell>
          <cell r="I3772">
            <v>39.31</v>
          </cell>
          <cell r="J3772">
            <v>23.59</v>
          </cell>
          <cell r="K3772" t="str">
            <v>HiRatio</v>
          </cell>
          <cell r="L3772">
            <v>258934.98</v>
          </cell>
          <cell r="M3772" t="str">
            <v>Owner-Occupied</v>
          </cell>
          <cell r="N3772">
            <v>0</v>
          </cell>
          <cell r="O3772">
            <v>43831</v>
          </cell>
          <cell r="P3772" t="str">
            <v>Current</v>
          </cell>
        </row>
        <row r="3773">
          <cell r="B3773">
            <v>42153</v>
          </cell>
          <cell r="C3773">
            <v>20</v>
          </cell>
          <cell r="D3773" t="str">
            <v>ON</v>
          </cell>
          <cell r="E3773" t="str">
            <v>Purchase</v>
          </cell>
          <cell r="F3773" t="str">
            <v>Fixed</v>
          </cell>
          <cell r="I3773">
            <v>31.39</v>
          </cell>
          <cell r="J3773">
            <v>16.100000000000001</v>
          </cell>
          <cell r="K3773" t="str">
            <v>HiRatio</v>
          </cell>
          <cell r="L3773">
            <v>217489.88</v>
          </cell>
          <cell r="M3773" t="str">
            <v>Owner-Occupied</v>
          </cell>
          <cell r="N3773">
            <v>0</v>
          </cell>
          <cell r="O3773">
            <v>43831</v>
          </cell>
          <cell r="P3773" t="str">
            <v>Current</v>
          </cell>
        </row>
        <row r="3774">
          <cell r="B3774">
            <v>42181</v>
          </cell>
          <cell r="C3774">
            <v>19</v>
          </cell>
          <cell r="D3774" t="str">
            <v>AB</v>
          </cell>
          <cell r="E3774" t="str">
            <v>Purchase</v>
          </cell>
          <cell r="F3774" t="str">
            <v>Fixed</v>
          </cell>
          <cell r="I3774">
            <v>22.7</v>
          </cell>
          <cell r="J3774">
            <v>17.37</v>
          </cell>
          <cell r="K3774" t="str">
            <v>HiRatio</v>
          </cell>
          <cell r="L3774">
            <v>0</v>
          </cell>
          <cell r="M3774" t="str">
            <v>Owner-Occupied</v>
          </cell>
          <cell r="N3774">
            <v>4</v>
          </cell>
          <cell r="O3774">
            <v>42702</v>
          </cell>
          <cell r="P3774" t="str">
            <v>Current</v>
          </cell>
        </row>
        <row r="3775">
          <cell r="B3775">
            <v>41705</v>
          </cell>
          <cell r="C3775">
            <v>34</v>
          </cell>
          <cell r="D3775" t="str">
            <v>ON</v>
          </cell>
          <cell r="E3775" t="str">
            <v>Purchase</v>
          </cell>
          <cell r="F3775" t="str">
            <v>Fixed</v>
          </cell>
          <cell r="I3775">
            <v>17.88</v>
          </cell>
          <cell r="J3775">
            <v>14.26</v>
          </cell>
          <cell r="K3775" t="str">
            <v>Conv</v>
          </cell>
          <cell r="L3775">
            <v>84478.34</v>
          </cell>
          <cell r="M3775" t="str">
            <v>Owner-Occupied</v>
          </cell>
          <cell r="N3775">
            <v>0</v>
          </cell>
          <cell r="O3775">
            <v>43831</v>
          </cell>
          <cell r="P3775" t="str">
            <v>Current</v>
          </cell>
        </row>
        <row r="3776">
          <cell r="B3776">
            <v>42334</v>
          </cell>
          <cell r="C3776">
            <v>14</v>
          </cell>
          <cell r="D3776" t="str">
            <v>ON</v>
          </cell>
          <cell r="E3776" t="str">
            <v>Purchase</v>
          </cell>
          <cell r="F3776" t="str">
            <v>ARM</v>
          </cell>
          <cell r="I3776">
            <v>37.47</v>
          </cell>
          <cell r="J3776">
            <v>25.17</v>
          </cell>
          <cell r="K3776" t="str">
            <v>HiRatio</v>
          </cell>
          <cell r="L3776">
            <v>347444.77</v>
          </cell>
          <cell r="M3776" t="str">
            <v>Second Home</v>
          </cell>
          <cell r="N3776">
            <v>0</v>
          </cell>
          <cell r="O3776">
            <v>43831</v>
          </cell>
          <cell r="P3776" t="str">
            <v>Current</v>
          </cell>
        </row>
        <row r="3777">
          <cell r="B3777">
            <v>42277</v>
          </cell>
          <cell r="C3777">
            <v>16</v>
          </cell>
          <cell r="D3777" t="str">
            <v>AB</v>
          </cell>
          <cell r="E3777" t="str">
            <v>Refinance External</v>
          </cell>
          <cell r="F3777" t="str">
            <v>ARM</v>
          </cell>
          <cell r="I3777">
            <v>29.15</v>
          </cell>
          <cell r="J3777">
            <v>23.9</v>
          </cell>
          <cell r="K3777" t="str">
            <v>Conv</v>
          </cell>
          <cell r="L3777">
            <v>305239.69</v>
          </cell>
          <cell r="M3777" t="str">
            <v>Owner-Occupied</v>
          </cell>
          <cell r="N3777">
            <v>0</v>
          </cell>
          <cell r="O3777">
            <v>43831</v>
          </cell>
          <cell r="P3777" t="str">
            <v>Current</v>
          </cell>
        </row>
        <row r="3778">
          <cell r="B3778">
            <v>41810</v>
          </cell>
          <cell r="C3778">
            <v>31</v>
          </cell>
          <cell r="D3778" t="str">
            <v>MB</v>
          </cell>
          <cell r="E3778" t="str">
            <v>Purchase</v>
          </cell>
          <cell r="F3778" t="str">
            <v>ARM</v>
          </cell>
          <cell r="I3778">
            <v>32.21</v>
          </cell>
          <cell r="J3778">
            <v>32.21</v>
          </cell>
          <cell r="K3778" t="str">
            <v>HiRatio</v>
          </cell>
          <cell r="L3778">
            <v>180556.11</v>
          </cell>
          <cell r="M3778" t="str">
            <v>Owner-Occupied</v>
          </cell>
          <cell r="N3778">
            <v>0</v>
          </cell>
          <cell r="O3778">
            <v>43831</v>
          </cell>
          <cell r="P3778" t="str">
            <v>Current</v>
          </cell>
        </row>
        <row r="3779">
          <cell r="B3779">
            <v>41807</v>
          </cell>
          <cell r="C3779">
            <v>31</v>
          </cell>
          <cell r="D3779" t="str">
            <v>AB</v>
          </cell>
          <cell r="E3779" t="str">
            <v>Purchase</v>
          </cell>
          <cell r="F3779" t="str">
            <v>Fixed</v>
          </cell>
          <cell r="I3779">
            <v>41.03</v>
          </cell>
          <cell r="J3779">
            <v>26.72</v>
          </cell>
          <cell r="K3779" t="str">
            <v>HiRatio</v>
          </cell>
          <cell r="L3779">
            <v>306400.90999999997</v>
          </cell>
          <cell r="M3779" t="str">
            <v>Owner-Occupied</v>
          </cell>
          <cell r="N3779">
            <v>0</v>
          </cell>
          <cell r="O3779">
            <v>43831</v>
          </cell>
          <cell r="P3779" t="str">
            <v>Current</v>
          </cell>
        </row>
        <row r="3780">
          <cell r="B3780">
            <v>41019</v>
          </cell>
          <cell r="C3780">
            <v>57</v>
          </cell>
          <cell r="D3780" t="str">
            <v>BC</v>
          </cell>
          <cell r="E3780" t="str">
            <v>Refinance External</v>
          </cell>
          <cell r="F3780" t="str">
            <v>Fixed</v>
          </cell>
          <cell r="I3780">
            <v>40.700000000000003</v>
          </cell>
          <cell r="J3780">
            <v>40.700000000000003</v>
          </cell>
          <cell r="K3780" t="str">
            <v>Conv</v>
          </cell>
          <cell r="L3780">
            <v>0</v>
          </cell>
          <cell r="M3780" t="str">
            <v>Owner-Occupied</v>
          </cell>
          <cell r="N3780">
            <v>4</v>
          </cell>
          <cell r="O3780">
            <v>41792</v>
          </cell>
          <cell r="P3780" t="str">
            <v>Current</v>
          </cell>
        </row>
        <row r="3781">
          <cell r="B3781">
            <v>42019</v>
          </cell>
          <cell r="C3781">
            <v>24</v>
          </cell>
          <cell r="D3781" t="str">
            <v>AB</v>
          </cell>
          <cell r="E3781" t="str">
            <v>Purchase</v>
          </cell>
          <cell r="F3781" t="str">
            <v>Fixed</v>
          </cell>
          <cell r="I3781">
            <v>28.38</v>
          </cell>
          <cell r="J3781">
            <v>26.71</v>
          </cell>
          <cell r="K3781" t="str">
            <v>Conv</v>
          </cell>
          <cell r="L3781">
            <v>301704.15999999997</v>
          </cell>
          <cell r="M3781" t="str">
            <v>Owner-Occupied</v>
          </cell>
          <cell r="N3781">
            <v>0</v>
          </cell>
          <cell r="O3781">
            <v>43831</v>
          </cell>
          <cell r="P3781" t="str">
            <v>Current</v>
          </cell>
        </row>
        <row r="3782">
          <cell r="B3782">
            <v>42174</v>
          </cell>
          <cell r="C3782">
            <v>19</v>
          </cell>
          <cell r="D3782" t="str">
            <v>NB</v>
          </cell>
          <cell r="E3782" t="str">
            <v>Purchase</v>
          </cell>
          <cell r="F3782" t="str">
            <v>Fixed</v>
          </cell>
          <cell r="I3782">
            <v>39.25</v>
          </cell>
          <cell r="J3782">
            <v>29.7</v>
          </cell>
          <cell r="K3782" t="str">
            <v>HiRatio</v>
          </cell>
          <cell r="L3782">
            <v>0</v>
          </cell>
          <cell r="M3782" t="str">
            <v>Owner-Occupied</v>
          </cell>
          <cell r="N3782">
            <v>4</v>
          </cell>
          <cell r="O3782">
            <v>42671</v>
          </cell>
          <cell r="P3782" t="str">
            <v>Current</v>
          </cell>
        </row>
        <row r="3783">
          <cell r="B3783">
            <v>41878</v>
          </cell>
          <cell r="C3783">
            <v>29</v>
          </cell>
          <cell r="D3783" t="str">
            <v>ON</v>
          </cell>
          <cell r="E3783" t="str">
            <v>Purchase</v>
          </cell>
          <cell r="F3783" t="str">
            <v>ARM</v>
          </cell>
          <cell r="I3783">
            <v>38.979999999999997</v>
          </cell>
          <cell r="J3783">
            <v>9.68</v>
          </cell>
          <cell r="K3783" t="str">
            <v>Conv</v>
          </cell>
          <cell r="L3783">
            <v>198507</v>
          </cell>
          <cell r="M3783" t="str">
            <v>Rental</v>
          </cell>
          <cell r="N3783">
            <v>0</v>
          </cell>
          <cell r="O3783">
            <v>43831</v>
          </cell>
          <cell r="P3783" t="str">
            <v>Current</v>
          </cell>
        </row>
        <row r="3784">
          <cell r="B3784">
            <v>41016</v>
          </cell>
          <cell r="C3784">
            <v>57</v>
          </cell>
          <cell r="D3784" t="str">
            <v>AB</v>
          </cell>
          <cell r="E3784" t="str">
            <v>Refinance External</v>
          </cell>
          <cell r="F3784" t="str">
            <v>Fixed</v>
          </cell>
          <cell r="I3784">
            <v>25.76</v>
          </cell>
          <cell r="J3784">
            <v>14.44</v>
          </cell>
          <cell r="K3784" t="str">
            <v>HiRatio</v>
          </cell>
          <cell r="L3784">
            <v>0</v>
          </cell>
          <cell r="M3784" t="str">
            <v>Owner-Occupied</v>
          </cell>
          <cell r="N3784">
            <v>4</v>
          </cell>
          <cell r="O3784">
            <v>41884</v>
          </cell>
          <cell r="P3784" t="str">
            <v>Current</v>
          </cell>
        </row>
        <row r="3785">
          <cell r="B3785">
            <v>41765</v>
          </cell>
          <cell r="C3785">
            <v>32</v>
          </cell>
          <cell r="D3785" t="str">
            <v>ON</v>
          </cell>
          <cell r="E3785" t="str">
            <v>Purchase</v>
          </cell>
          <cell r="F3785" t="str">
            <v>Fixed</v>
          </cell>
          <cell r="I3785">
            <v>34.880000000000003</v>
          </cell>
          <cell r="J3785">
            <v>28.18</v>
          </cell>
          <cell r="K3785" t="str">
            <v>HiRatio</v>
          </cell>
          <cell r="L3785">
            <v>321114.42</v>
          </cell>
          <cell r="M3785" t="str">
            <v>Owner-Occupied</v>
          </cell>
          <cell r="N3785">
            <v>0</v>
          </cell>
          <cell r="O3785">
            <v>43831</v>
          </cell>
          <cell r="P3785" t="str">
            <v>Current</v>
          </cell>
        </row>
        <row r="3786">
          <cell r="B3786">
            <v>40968</v>
          </cell>
          <cell r="C3786">
            <v>59</v>
          </cell>
          <cell r="D3786" t="str">
            <v>AB</v>
          </cell>
          <cell r="E3786" t="str">
            <v>Refinance External</v>
          </cell>
          <cell r="F3786" t="str">
            <v>Fixed</v>
          </cell>
          <cell r="I3786">
            <v>36.81</v>
          </cell>
          <cell r="J3786">
            <v>21.17</v>
          </cell>
          <cell r="K3786" t="str">
            <v>Conv</v>
          </cell>
          <cell r="L3786">
            <v>0</v>
          </cell>
          <cell r="M3786" t="str">
            <v>Owner-Occupied</v>
          </cell>
          <cell r="N3786">
            <v>4</v>
          </cell>
          <cell r="O3786">
            <v>42703</v>
          </cell>
          <cell r="P3786" t="str">
            <v>Current</v>
          </cell>
        </row>
        <row r="3787">
          <cell r="B3787">
            <v>41975</v>
          </cell>
          <cell r="C3787">
            <v>25</v>
          </cell>
          <cell r="D3787" t="str">
            <v>AB</v>
          </cell>
          <cell r="E3787" t="str">
            <v>Transfer</v>
          </cell>
          <cell r="F3787" t="str">
            <v>Fixed</v>
          </cell>
          <cell r="I3787">
            <v>29.65</v>
          </cell>
          <cell r="J3787">
            <v>20.69</v>
          </cell>
          <cell r="K3787" t="str">
            <v>Conv</v>
          </cell>
          <cell r="L3787">
            <v>0</v>
          </cell>
          <cell r="M3787" t="str">
            <v>Owner-Occupied</v>
          </cell>
          <cell r="N3787">
            <v>4</v>
          </cell>
          <cell r="O3787">
            <v>42131</v>
          </cell>
          <cell r="P3787" t="str">
            <v>Current</v>
          </cell>
        </row>
        <row r="3788">
          <cell r="B3788">
            <v>41452</v>
          </cell>
          <cell r="C3788">
            <v>43</v>
          </cell>
          <cell r="D3788" t="str">
            <v>ON</v>
          </cell>
          <cell r="E3788" t="str">
            <v>Purchase</v>
          </cell>
          <cell r="F3788" t="str">
            <v>Fixed</v>
          </cell>
          <cell r="I3788">
            <v>30.73</v>
          </cell>
          <cell r="J3788">
            <v>30.31</v>
          </cell>
          <cell r="K3788" t="str">
            <v>HiRatio</v>
          </cell>
          <cell r="L3788">
            <v>380618.36</v>
          </cell>
          <cell r="M3788" t="str">
            <v>Owner-Occupied</v>
          </cell>
          <cell r="N3788">
            <v>0</v>
          </cell>
          <cell r="O3788">
            <v>43831</v>
          </cell>
          <cell r="P3788" t="str">
            <v>Current</v>
          </cell>
        </row>
        <row r="3789">
          <cell r="B3789">
            <v>41061</v>
          </cell>
          <cell r="C3789">
            <v>55</v>
          </cell>
          <cell r="D3789" t="str">
            <v>ON</v>
          </cell>
          <cell r="E3789" t="str">
            <v>Refinance External</v>
          </cell>
          <cell r="F3789" t="str">
            <v>ARM</v>
          </cell>
          <cell r="I3789">
            <v>24.58</v>
          </cell>
          <cell r="J3789">
            <v>23.98</v>
          </cell>
          <cell r="K3789" t="str">
            <v>Conv</v>
          </cell>
          <cell r="L3789">
            <v>0</v>
          </cell>
          <cell r="M3789" t="str">
            <v>Owner-Occupied</v>
          </cell>
          <cell r="N3789">
            <v>4</v>
          </cell>
          <cell r="O3789">
            <v>42661</v>
          </cell>
          <cell r="P3789" t="str">
            <v>Current</v>
          </cell>
        </row>
        <row r="3790">
          <cell r="B3790">
            <v>41361</v>
          </cell>
          <cell r="C3790">
            <v>46</v>
          </cell>
          <cell r="D3790" t="str">
            <v>ON</v>
          </cell>
          <cell r="E3790" t="str">
            <v>Purchase</v>
          </cell>
          <cell r="F3790" t="str">
            <v>Fixed</v>
          </cell>
          <cell r="I3790">
            <v>29.6</v>
          </cell>
          <cell r="J3790">
            <v>24.27</v>
          </cell>
          <cell r="K3790" t="str">
            <v>HiRatio</v>
          </cell>
          <cell r="L3790">
            <v>0</v>
          </cell>
          <cell r="M3790" t="str">
            <v>Owner-Occupied</v>
          </cell>
          <cell r="N3790">
            <v>4</v>
          </cell>
          <cell r="O3790">
            <v>42481</v>
          </cell>
          <cell r="P3790" t="str">
            <v>Current</v>
          </cell>
        </row>
        <row r="3791">
          <cell r="B3791">
            <v>42167</v>
          </cell>
          <cell r="C3791">
            <v>19</v>
          </cell>
          <cell r="D3791" t="str">
            <v>ON</v>
          </cell>
          <cell r="E3791" t="str">
            <v>Purchase</v>
          </cell>
          <cell r="F3791" t="str">
            <v>Fixed</v>
          </cell>
          <cell r="I3791">
            <v>34.979999999999997</v>
          </cell>
          <cell r="J3791">
            <v>34.979999999999997</v>
          </cell>
          <cell r="K3791" t="str">
            <v>HiRatio</v>
          </cell>
          <cell r="L3791">
            <v>0</v>
          </cell>
          <cell r="M3791" t="str">
            <v>Owner-Occupied</v>
          </cell>
          <cell r="N3791">
            <v>4</v>
          </cell>
          <cell r="O3791">
            <v>42608</v>
          </cell>
          <cell r="P3791" t="str">
            <v>Current</v>
          </cell>
        </row>
        <row r="3792">
          <cell r="B3792">
            <v>42237</v>
          </cell>
          <cell r="C3792">
            <v>17</v>
          </cell>
          <cell r="D3792" t="str">
            <v>BC</v>
          </cell>
          <cell r="E3792" t="str">
            <v>Refinance External</v>
          </cell>
          <cell r="F3792" t="str">
            <v>ARM</v>
          </cell>
          <cell r="I3792">
            <v>25.13</v>
          </cell>
          <cell r="J3792">
            <v>24.48</v>
          </cell>
          <cell r="K3792" t="str">
            <v>Conv</v>
          </cell>
          <cell r="L3792">
            <v>0</v>
          </cell>
          <cell r="M3792" t="str">
            <v>Owner-Occupied</v>
          </cell>
          <cell r="N3792">
            <v>4</v>
          </cell>
          <cell r="O3792">
            <v>42562</v>
          </cell>
          <cell r="P3792" t="str">
            <v>Current</v>
          </cell>
        </row>
        <row r="3793">
          <cell r="B3793">
            <v>42425</v>
          </cell>
          <cell r="C3793">
            <v>11</v>
          </cell>
          <cell r="D3793" t="str">
            <v>ON</v>
          </cell>
          <cell r="E3793" t="str">
            <v>Purchase with Improvements</v>
          </cell>
          <cell r="F3793" t="str">
            <v>Fixed</v>
          </cell>
          <cell r="I3793">
            <v>33.85</v>
          </cell>
          <cell r="J3793">
            <v>21.73</v>
          </cell>
          <cell r="K3793" t="str">
            <v>HiRatio</v>
          </cell>
          <cell r="L3793">
            <v>155530.81</v>
          </cell>
          <cell r="M3793" t="str">
            <v>Owner-Occupied</v>
          </cell>
          <cell r="N3793">
            <v>0</v>
          </cell>
          <cell r="O3793">
            <v>43831</v>
          </cell>
          <cell r="P3793" t="str">
            <v>Current</v>
          </cell>
        </row>
        <row r="3794">
          <cell r="B3794">
            <v>40878</v>
          </cell>
          <cell r="C3794">
            <v>61</v>
          </cell>
          <cell r="D3794" t="str">
            <v>ON</v>
          </cell>
          <cell r="E3794" t="str">
            <v>Purchase</v>
          </cell>
          <cell r="F3794" t="str">
            <v>Fixed</v>
          </cell>
          <cell r="I3794">
            <v>39.26</v>
          </cell>
          <cell r="J3794">
            <v>37.86</v>
          </cell>
          <cell r="K3794" t="str">
            <v>HiRatio</v>
          </cell>
          <cell r="L3794">
            <v>172402.3</v>
          </cell>
          <cell r="M3794" t="str">
            <v>Owner-Occupied</v>
          </cell>
          <cell r="N3794">
            <v>0</v>
          </cell>
          <cell r="O3794">
            <v>43831</v>
          </cell>
          <cell r="P3794" t="str">
            <v>Current</v>
          </cell>
        </row>
        <row r="3795">
          <cell r="B3795">
            <v>41089</v>
          </cell>
          <cell r="C3795">
            <v>55</v>
          </cell>
          <cell r="D3795" t="str">
            <v>ON</v>
          </cell>
          <cell r="E3795" t="str">
            <v>Purchase</v>
          </cell>
          <cell r="F3795" t="str">
            <v>Fixed</v>
          </cell>
          <cell r="I3795">
            <v>32.9</v>
          </cell>
          <cell r="J3795">
            <v>30.25</v>
          </cell>
          <cell r="K3795" t="str">
            <v>Conv</v>
          </cell>
          <cell r="L3795">
            <v>163354.43</v>
          </cell>
          <cell r="M3795" t="str">
            <v>Owner-Occupied</v>
          </cell>
          <cell r="N3795">
            <v>0</v>
          </cell>
          <cell r="O3795">
            <v>43831</v>
          </cell>
          <cell r="P3795" t="str">
            <v>Current</v>
          </cell>
        </row>
        <row r="3796">
          <cell r="B3796">
            <v>41684</v>
          </cell>
          <cell r="C3796">
            <v>35</v>
          </cell>
          <cell r="D3796" t="str">
            <v>AB</v>
          </cell>
          <cell r="E3796" t="str">
            <v>Transfer</v>
          </cell>
          <cell r="F3796" t="str">
            <v>Fixed</v>
          </cell>
          <cell r="I3796">
            <v>39.9</v>
          </cell>
          <cell r="J3796">
            <v>17.010000000000002</v>
          </cell>
          <cell r="K3796" t="str">
            <v>Conv</v>
          </cell>
          <cell r="L3796">
            <v>169770.02</v>
          </cell>
          <cell r="M3796" t="str">
            <v>Owner-Occupied</v>
          </cell>
          <cell r="N3796">
            <v>0</v>
          </cell>
          <cell r="O3796">
            <v>43831</v>
          </cell>
          <cell r="P3796" t="str">
            <v>Current</v>
          </cell>
        </row>
        <row r="3797">
          <cell r="B3797">
            <v>42201</v>
          </cell>
          <cell r="C3797">
            <v>18</v>
          </cell>
          <cell r="D3797" t="str">
            <v>ON</v>
          </cell>
          <cell r="E3797" t="str">
            <v>Transfer</v>
          </cell>
          <cell r="F3797" t="str">
            <v>Fixed</v>
          </cell>
          <cell r="I3797">
            <v>13.49</v>
          </cell>
          <cell r="J3797">
            <v>13.23</v>
          </cell>
          <cell r="K3797" t="str">
            <v>Conv</v>
          </cell>
          <cell r="L3797">
            <v>178652.82</v>
          </cell>
          <cell r="M3797" t="str">
            <v>Owner-Occupied</v>
          </cell>
          <cell r="N3797">
            <v>0</v>
          </cell>
          <cell r="O3797">
            <v>43831</v>
          </cell>
          <cell r="P3797" t="str">
            <v>Current</v>
          </cell>
        </row>
        <row r="3798">
          <cell r="B3798">
            <v>42688</v>
          </cell>
          <cell r="C3798">
            <v>2</v>
          </cell>
          <cell r="D3798" t="str">
            <v>ON</v>
          </cell>
          <cell r="E3798" t="str">
            <v>Refinance External</v>
          </cell>
          <cell r="F3798" t="str">
            <v>ARM</v>
          </cell>
          <cell r="I3798">
            <v>34.01</v>
          </cell>
          <cell r="J3798">
            <v>21.85</v>
          </cell>
          <cell r="K3798" t="str">
            <v>Conv</v>
          </cell>
          <cell r="L3798">
            <v>130492.98</v>
          </cell>
          <cell r="M3798" t="str">
            <v>Owner-Occupied</v>
          </cell>
          <cell r="N3798">
            <v>0</v>
          </cell>
          <cell r="O3798">
            <v>43831</v>
          </cell>
          <cell r="P3798" t="str">
            <v>Current</v>
          </cell>
        </row>
        <row r="3799">
          <cell r="B3799">
            <v>41876</v>
          </cell>
          <cell r="C3799">
            <v>29</v>
          </cell>
          <cell r="D3799" t="str">
            <v>ON</v>
          </cell>
          <cell r="E3799" t="str">
            <v>Purchase</v>
          </cell>
          <cell r="F3799" t="str">
            <v>Fixed</v>
          </cell>
          <cell r="I3799">
            <v>43.58</v>
          </cell>
          <cell r="J3799">
            <v>30.1</v>
          </cell>
          <cell r="K3799" t="str">
            <v>HiRatio</v>
          </cell>
          <cell r="L3799">
            <v>0</v>
          </cell>
          <cell r="M3799" t="str">
            <v>Owner-Occupied</v>
          </cell>
          <cell r="N3799">
            <v>4</v>
          </cell>
          <cell r="O3799">
            <v>42474</v>
          </cell>
          <cell r="P3799" t="str">
            <v>Current</v>
          </cell>
        </row>
        <row r="3800">
          <cell r="B3800">
            <v>42118</v>
          </cell>
          <cell r="C3800">
            <v>21</v>
          </cell>
          <cell r="D3800" t="str">
            <v>BC</v>
          </cell>
          <cell r="E3800" t="str">
            <v>Refinance External</v>
          </cell>
          <cell r="F3800" t="str">
            <v>ARM</v>
          </cell>
          <cell r="I3800">
            <v>31.51</v>
          </cell>
          <cell r="J3800">
            <v>22.17</v>
          </cell>
          <cell r="K3800" t="str">
            <v>Conv</v>
          </cell>
          <cell r="L3800">
            <v>238098.37</v>
          </cell>
          <cell r="M3800" t="str">
            <v>Owner-Occupied</v>
          </cell>
          <cell r="N3800">
            <v>0</v>
          </cell>
          <cell r="O3800">
            <v>43831</v>
          </cell>
          <cell r="P3800" t="str">
            <v>Current</v>
          </cell>
        </row>
        <row r="3801">
          <cell r="B3801">
            <v>42033</v>
          </cell>
          <cell r="C3801">
            <v>24</v>
          </cell>
          <cell r="D3801" t="str">
            <v>BC</v>
          </cell>
          <cell r="E3801" t="str">
            <v>Purchase</v>
          </cell>
          <cell r="F3801" t="str">
            <v>Fixed</v>
          </cell>
          <cell r="I3801">
            <v>34.619999999999997</v>
          </cell>
          <cell r="J3801">
            <v>14.83</v>
          </cell>
          <cell r="K3801" t="str">
            <v>HiRatio</v>
          </cell>
          <cell r="L3801">
            <v>398871.09</v>
          </cell>
          <cell r="M3801" t="str">
            <v>Second Home</v>
          </cell>
          <cell r="N3801">
            <v>0</v>
          </cell>
          <cell r="O3801">
            <v>43831</v>
          </cell>
          <cell r="P3801" t="str">
            <v>Current</v>
          </cell>
        </row>
        <row r="3802">
          <cell r="B3802">
            <v>41228</v>
          </cell>
          <cell r="C3802">
            <v>50</v>
          </cell>
          <cell r="D3802" t="str">
            <v>ON</v>
          </cell>
          <cell r="E3802" t="str">
            <v>Purchase</v>
          </cell>
          <cell r="F3802" t="str">
            <v>Fixed</v>
          </cell>
          <cell r="I3802">
            <v>46.88</v>
          </cell>
          <cell r="J3802">
            <v>8.8800000000000008</v>
          </cell>
          <cell r="K3802" t="str">
            <v>Conv</v>
          </cell>
          <cell r="L3802">
            <v>90832.54</v>
          </cell>
          <cell r="M3802" t="str">
            <v>Second Home</v>
          </cell>
          <cell r="N3802">
            <v>0</v>
          </cell>
          <cell r="O3802">
            <v>43831</v>
          </cell>
          <cell r="P3802" t="str">
            <v>Current</v>
          </cell>
        </row>
        <row r="3803">
          <cell r="B3803">
            <v>41844</v>
          </cell>
          <cell r="C3803">
            <v>30</v>
          </cell>
          <cell r="D3803" t="str">
            <v>BC</v>
          </cell>
          <cell r="E3803" t="str">
            <v>Purchase</v>
          </cell>
          <cell r="F3803" t="str">
            <v>Fixed</v>
          </cell>
          <cell r="I3803">
            <v>37.21</v>
          </cell>
          <cell r="J3803">
            <v>36.94</v>
          </cell>
          <cell r="K3803" t="str">
            <v>HiRatio</v>
          </cell>
          <cell r="L3803">
            <v>207986.5</v>
          </cell>
          <cell r="M3803" t="str">
            <v>Owner-Occupied</v>
          </cell>
          <cell r="N3803">
            <v>0</v>
          </cell>
          <cell r="O3803">
            <v>43831</v>
          </cell>
          <cell r="P3803" t="str">
            <v>Current</v>
          </cell>
        </row>
        <row r="3804">
          <cell r="B3804">
            <v>41571</v>
          </cell>
          <cell r="C3804">
            <v>39</v>
          </cell>
          <cell r="D3804" t="str">
            <v>ON</v>
          </cell>
          <cell r="E3804" t="str">
            <v>Refinance External</v>
          </cell>
          <cell r="F3804" t="str">
            <v>ARM</v>
          </cell>
          <cell r="I3804">
            <v>37.43</v>
          </cell>
          <cell r="J3804">
            <v>19.73</v>
          </cell>
          <cell r="K3804" t="str">
            <v>Conv</v>
          </cell>
          <cell r="L3804">
            <v>0</v>
          </cell>
          <cell r="M3804" t="str">
            <v>Owner-Occupied</v>
          </cell>
          <cell r="N3804">
            <v>4</v>
          </cell>
          <cell r="O3804">
            <v>42460</v>
          </cell>
          <cell r="P3804" t="str">
            <v>Current</v>
          </cell>
        </row>
        <row r="3805">
          <cell r="B3805">
            <v>42061</v>
          </cell>
          <cell r="C3805">
            <v>23</v>
          </cell>
          <cell r="D3805" t="str">
            <v>ON</v>
          </cell>
          <cell r="E3805" t="str">
            <v>Purchase</v>
          </cell>
          <cell r="F3805" t="str">
            <v>Fixed</v>
          </cell>
          <cell r="I3805">
            <v>41.89</v>
          </cell>
          <cell r="J3805">
            <v>37.380000000000003</v>
          </cell>
          <cell r="K3805" t="str">
            <v>HiRatio</v>
          </cell>
          <cell r="L3805">
            <v>201314.83</v>
          </cell>
          <cell r="M3805" t="str">
            <v>Owner-Occupied</v>
          </cell>
          <cell r="N3805">
            <v>0</v>
          </cell>
          <cell r="O3805">
            <v>43831</v>
          </cell>
          <cell r="P3805" t="str">
            <v>Current</v>
          </cell>
        </row>
        <row r="3806">
          <cell r="B3806">
            <v>40652</v>
          </cell>
          <cell r="C3806">
            <v>69</v>
          </cell>
          <cell r="D3806" t="str">
            <v>AB</v>
          </cell>
          <cell r="E3806" t="str">
            <v>Refinance External</v>
          </cell>
          <cell r="F3806" t="str">
            <v>Fixed</v>
          </cell>
          <cell r="I3806">
            <v>29.74</v>
          </cell>
          <cell r="J3806">
            <v>22.13</v>
          </cell>
          <cell r="K3806" t="str">
            <v>Conv</v>
          </cell>
          <cell r="L3806">
            <v>0</v>
          </cell>
          <cell r="M3806" t="str">
            <v>Owner-Occupied</v>
          </cell>
          <cell r="N3806">
            <v>4</v>
          </cell>
          <cell r="O3806">
            <v>41157</v>
          </cell>
          <cell r="P3806" t="str">
            <v>Current</v>
          </cell>
        </row>
        <row r="3807">
          <cell r="B3807">
            <v>42551</v>
          </cell>
          <cell r="C3807">
            <v>7</v>
          </cell>
          <cell r="D3807" t="str">
            <v>ON</v>
          </cell>
          <cell r="E3807" t="str">
            <v>Refinance External</v>
          </cell>
          <cell r="F3807" t="str">
            <v>Fixed</v>
          </cell>
          <cell r="I3807">
            <v>41.8</v>
          </cell>
          <cell r="J3807">
            <v>25.07</v>
          </cell>
          <cell r="K3807" t="str">
            <v>Conv</v>
          </cell>
          <cell r="L3807">
            <v>418088.11</v>
          </cell>
          <cell r="M3807" t="str">
            <v>Owner-Occupied</v>
          </cell>
          <cell r="N3807">
            <v>0</v>
          </cell>
          <cell r="O3807">
            <v>43831</v>
          </cell>
          <cell r="P3807" t="str">
            <v>Current</v>
          </cell>
        </row>
        <row r="3808">
          <cell r="B3808">
            <v>42307</v>
          </cell>
          <cell r="C3808">
            <v>15</v>
          </cell>
          <cell r="D3808" t="str">
            <v>ON</v>
          </cell>
          <cell r="E3808" t="str">
            <v>Purchase</v>
          </cell>
          <cell r="F3808" t="str">
            <v>Fixed</v>
          </cell>
          <cell r="I3808">
            <v>40.29</v>
          </cell>
          <cell r="J3808">
            <v>22.62</v>
          </cell>
          <cell r="K3808" t="str">
            <v>Conv</v>
          </cell>
          <cell r="L3808">
            <v>421060.66</v>
          </cell>
          <cell r="M3808" t="str">
            <v>Owner-Occupied</v>
          </cell>
          <cell r="N3808">
            <v>0</v>
          </cell>
          <cell r="O3808">
            <v>43831</v>
          </cell>
          <cell r="P3808" t="str">
            <v>Current</v>
          </cell>
        </row>
        <row r="3809">
          <cell r="B3809">
            <v>41620</v>
          </cell>
          <cell r="C3809">
            <v>37</v>
          </cell>
          <cell r="D3809" t="str">
            <v>ON</v>
          </cell>
          <cell r="E3809" t="str">
            <v>Refinance External</v>
          </cell>
          <cell r="F3809" t="str">
            <v>ARM</v>
          </cell>
          <cell r="I3809">
            <v>33.15</v>
          </cell>
          <cell r="J3809">
            <v>19.16</v>
          </cell>
          <cell r="K3809" t="str">
            <v>Conv</v>
          </cell>
          <cell r="L3809">
            <v>193009.51</v>
          </cell>
          <cell r="M3809" t="str">
            <v>Owner-Occupied</v>
          </cell>
          <cell r="N3809">
            <v>0</v>
          </cell>
          <cell r="O3809">
            <v>43831</v>
          </cell>
          <cell r="P3809" t="str">
            <v>Current</v>
          </cell>
        </row>
        <row r="3810">
          <cell r="B3810">
            <v>42226</v>
          </cell>
          <cell r="C3810">
            <v>17</v>
          </cell>
          <cell r="D3810" t="str">
            <v>ON</v>
          </cell>
          <cell r="E3810" t="str">
            <v>Purchase</v>
          </cell>
          <cell r="F3810" t="str">
            <v>Fixed</v>
          </cell>
          <cell r="I3810">
            <v>38.51</v>
          </cell>
          <cell r="J3810">
            <v>26.46</v>
          </cell>
          <cell r="K3810" t="str">
            <v>Conv</v>
          </cell>
          <cell r="L3810">
            <v>164354.82</v>
          </cell>
          <cell r="M3810" t="str">
            <v>Owner-Occupied</v>
          </cell>
          <cell r="N3810">
            <v>0</v>
          </cell>
          <cell r="O3810">
            <v>43831</v>
          </cell>
          <cell r="P3810" t="str">
            <v>Current</v>
          </cell>
        </row>
        <row r="3811">
          <cell r="B3811">
            <v>42472</v>
          </cell>
          <cell r="C3811">
            <v>9</v>
          </cell>
          <cell r="D3811" t="str">
            <v>AB</v>
          </cell>
          <cell r="E3811" t="str">
            <v>Transfer</v>
          </cell>
          <cell r="F3811" t="str">
            <v>Fixed</v>
          </cell>
          <cell r="I3811">
            <v>39.479999999999997</v>
          </cell>
          <cell r="J3811">
            <v>26.95</v>
          </cell>
          <cell r="K3811" t="str">
            <v>HiRatio</v>
          </cell>
          <cell r="L3811">
            <v>409735.19</v>
          </cell>
          <cell r="M3811" t="str">
            <v>Owner-Occupied</v>
          </cell>
          <cell r="N3811">
            <v>0</v>
          </cell>
          <cell r="O3811">
            <v>43831</v>
          </cell>
          <cell r="P3811" t="str">
            <v>Current</v>
          </cell>
        </row>
        <row r="3812">
          <cell r="B3812">
            <v>40877</v>
          </cell>
          <cell r="C3812">
            <v>62</v>
          </cell>
          <cell r="D3812" t="str">
            <v>ON</v>
          </cell>
          <cell r="E3812" t="str">
            <v>Purchase</v>
          </cell>
          <cell r="F3812" t="str">
            <v>Fixed</v>
          </cell>
          <cell r="I3812">
            <v>30</v>
          </cell>
          <cell r="J3812">
            <v>34.130000000000003</v>
          </cell>
          <cell r="K3812" t="str">
            <v>HiRatio</v>
          </cell>
          <cell r="L3812">
            <v>0</v>
          </cell>
          <cell r="M3812" t="str">
            <v>Owner-Occupied</v>
          </cell>
          <cell r="N3812">
            <v>4</v>
          </cell>
          <cell r="O3812">
            <v>42531</v>
          </cell>
          <cell r="P3812" t="str">
            <v>Current</v>
          </cell>
        </row>
        <row r="3813">
          <cell r="B3813">
            <v>42129</v>
          </cell>
          <cell r="C3813">
            <v>20</v>
          </cell>
          <cell r="D3813" t="str">
            <v>BC</v>
          </cell>
          <cell r="E3813" t="str">
            <v>Transfer</v>
          </cell>
          <cell r="F3813" t="str">
            <v>ARM</v>
          </cell>
          <cell r="I3813">
            <v>37.159999999999997</v>
          </cell>
          <cell r="J3813">
            <v>12.77</v>
          </cell>
          <cell r="K3813" t="str">
            <v>Conv</v>
          </cell>
          <cell r="L3813">
            <v>300356.33</v>
          </cell>
          <cell r="M3813" t="str">
            <v>Owner-Occupied</v>
          </cell>
          <cell r="N3813">
            <v>0</v>
          </cell>
          <cell r="O3813">
            <v>43831</v>
          </cell>
          <cell r="P3813" t="str">
            <v>Current</v>
          </cell>
        </row>
        <row r="3814">
          <cell r="B3814">
            <v>42458</v>
          </cell>
          <cell r="C3814">
            <v>10</v>
          </cell>
          <cell r="D3814" t="str">
            <v>ON</v>
          </cell>
          <cell r="E3814" t="str">
            <v>Refinance External</v>
          </cell>
          <cell r="F3814" t="str">
            <v>ARM</v>
          </cell>
          <cell r="I3814">
            <v>33.659999999999997</v>
          </cell>
          <cell r="J3814">
            <v>29.76</v>
          </cell>
          <cell r="K3814" t="str">
            <v>Conv</v>
          </cell>
          <cell r="L3814">
            <v>390052.24</v>
          </cell>
          <cell r="M3814" t="str">
            <v>Owner-Occupied</v>
          </cell>
          <cell r="N3814">
            <v>0</v>
          </cell>
          <cell r="O3814">
            <v>43831</v>
          </cell>
          <cell r="P3814" t="str">
            <v>Current</v>
          </cell>
        </row>
        <row r="3815">
          <cell r="B3815">
            <v>40816</v>
          </cell>
          <cell r="C3815">
            <v>64</v>
          </cell>
          <cell r="D3815" t="str">
            <v>AB</v>
          </cell>
          <cell r="E3815" t="str">
            <v>Refinance External</v>
          </cell>
          <cell r="F3815" t="str">
            <v>Fixed</v>
          </cell>
          <cell r="I3815">
            <v>33.200000000000003</v>
          </cell>
          <cell r="J3815">
            <v>13.45</v>
          </cell>
          <cell r="K3815" t="str">
            <v>Conv</v>
          </cell>
          <cell r="L3815">
            <v>0</v>
          </cell>
          <cell r="M3815" t="str">
            <v>Rental</v>
          </cell>
          <cell r="N3815">
            <v>4</v>
          </cell>
          <cell r="O3815">
            <v>42639</v>
          </cell>
          <cell r="P3815" t="str">
            <v>Current</v>
          </cell>
        </row>
        <row r="3816">
          <cell r="B3816">
            <v>42103</v>
          </cell>
          <cell r="C3816">
            <v>21</v>
          </cell>
          <cell r="D3816" t="str">
            <v>BC</v>
          </cell>
          <cell r="E3816" t="str">
            <v>Purchase</v>
          </cell>
          <cell r="F3816" t="str">
            <v>Fixed</v>
          </cell>
          <cell r="I3816">
            <v>32.01</v>
          </cell>
          <cell r="J3816">
            <v>19.239999999999998</v>
          </cell>
          <cell r="K3816" t="str">
            <v>HiRatio</v>
          </cell>
          <cell r="L3816">
            <v>328292.8</v>
          </cell>
          <cell r="M3816" t="str">
            <v>Owner-Occupied</v>
          </cell>
          <cell r="N3816">
            <v>0</v>
          </cell>
          <cell r="O3816">
            <v>43831</v>
          </cell>
          <cell r="P3816" t="str">
            <v>Current</v>
          </cell>
        </row>
        <row r="3817">
          <cell r="B3817">
            <v>42065</v>
          </cell>
          <cell r="C3817">
            <v>22</v>
          </cell>
          <cell r="D3817" t="str">
            <v>AB</v>
          </cell>
          <cell r="E3817" t="str">
            <v>Purchase</v>
          </cell>
          <cell r="F3817" t="str">
            <v>Fixed</v>
          </cell>
          <cell r="I3817">
            <v>32.89</v>
          </cell>
          <cell r="J3817">
            <v>32.36</v>
          </cell>
          <cell r="K3817" t="str">
            <v>Conv</v>
          </cell>
          <cell r="L3817">
            <v>318484.17</v>
          </cell>
          <cell r="M3817" t="str">
            <v>Owner-Occupied</v>
          </cell>
          <cell r="N3817">
            <v>0</v>
          </cell>
          <cell r="O3817">
            <v>43831</v>
          </cell>
          <cell r="P3817" t="str">
            <v>Current</v>
          </cell>
        </row>
        <row r="3818">
          <cell r="B3818">
            <v>41152</v>
          </cell>
          <cell r="C3818">
            <v>53</v>
          </cell>
          <cell r="D3818" t="str">
            <v>ON</v>
          </cell>
          <cell r="E3818" t="str">
            <v>Purchase</v>
          </cell>
          <cell r="F3818" t="str">
            <v>Fixed</v>
          </cell>
          <cell r="I3818">
            <v>26.73</v>
          </cell>
          <cell r="J3818">
            <v>26.25</v>
          </cell>
          <cell r="K3818" t="str">
            <v>HiRatio</v>
          </cell>
          <cell r="L3818">
            <v>0</v>
          </cell>
          <cell r="M3818" t="str">
            <v>Owner-Occupied</v>
          </cell>
          <cell r="N3818">
            <v>4</v>
          </cell>
          <cell r="O3818">
            <v>42345</v>
          </cell>
          <cell r="P3818" t="str">
            <v>Current</v>
          </cell>
        </row>
        <row r="3819">
          <cell r="B3819">
            <v>41729</v>
          </cell>
          <cell r="C3819">
            <v>34</v>
          </cell>
          <cell r="D3819" t="str">
            <v>BC</v>
          </cell>
          <cell r="E3819" t="str">
            <v>Purchase</v>
          </cell>
          <cell r="F3819" t="str">
            <v>Fixed</v>
          </cell>
          <cell r="I3819">
            <v>38.53</v>
          </cell>
          <cell r="J3819">
            <v>38.200000000000003</v>
          </cell>
          <cell r="K3819" t="str">
            <v>HiRatio</v>
          </cell>
          <cell r="L3819">
            <v>187298.51</v>
          </cell>
          <cell r="M3819" t="str">
            <v>Owner-Occupied</v>
          </cell>
          <cell r="N3819">
            <v>0</v>
          </cell>
          <cell r="O3819">
            <v>43831</v>
          </cell>
          <cell r="P3819" t="str">
            <v>Current</v>
          </cell>
        </row>
        <row r="3820">
          <cell r="B3820">
            <v>42095</v>
          </cell>
          <cell r="C3820">
            <v>21</v>
          </cell>
          <cell r="D3820" t="str">
            <v>AB</v>
          </cell>
          <cell r="E3820" t="str">
            <v>Transfer</v>
          </cell>
          <cell r="F3820" t="str">
            <v>Fixed</v>
          </cell>
          <cell r="I3820">
            <v>26.38</v>
          </cell>
          <cell r="J3820">
            <v>25.84</v>
          </cell>
          <cell r="K3820" t="str">
            <v>HiRatio</v>
          </cell>
          <cell r="L3820">
            <v>427576.02</v>
          </cell>
          <cell r="M3820" t="str">
            <v>Owner-Occupied</v>
          </cell>
          <cell r="N3820">
            <v>0</v>
          </cell>
          <cell r="O3820">
            <v>43831</v>
          </cell>
          <cell r="P3820" t="str">
            <v>Current</v>
          </cell>
        </row>
        <row r="3821">
          <cell r="B3821">
            <v>42124</v>
          </cell>
          <cell r="C3821">
            <v>21</v>
          </cell>
          <cell r="D3821" t="str">
            <v>ON</v>
          </cell>
          <cell r="E3821" t="str">
            <v>Purchase</v>
          </cell>
          <cell r="F3821" t="str">
            <v>Fixed</v>
          </cell>
          <cell r="I3821">
            <v>23.07</v>
          </cell>
          <cell r="J3821">
            <v>21.1</v>
          </cell>
          <cell r="K3821" t="str">
            <v>HiRatio</v>
          </cell>
          <cell r="L3821">
            <v>528946.32999999996</v>
          </cell>
          <cell r="M3821" t="str">
            <v>Owner-Occupied</v>
          </cell>
          <cell r="N3821">
            <v>0</v>
          </cell>
          <cell r="O3821">
            <v>43831</v>
          </cell>
          <cell r="P3821" t="str">
            <v>Current</v>
          </cell>
        </row>
        <row r="3822">
          <cell r="B3822">
            <v>41614</v>
          </cell>
          <cell r="C3822">
            <v>37</v>
          </cell>
          <cell r="D3822" t="str">
            <v>AB</v>
          </cell>
          <cell r="E3822" t="str">
            <v>Purchase</v>
          </cell>
          <cell r="F3822" t="str">
            <v>Fixed</v>
          </cell>
          <cell r="I3822">
            <v>34.56</v>
          </cell>
          <cell r="J3822">
            <v>33.25</v>
          </cell>
          <cell r="K3822" t="str">
            <v>Conv</v>
          </cell>
          <cell r="L3822">
            <v>314479.59999999998</v>
          </cell>
          <cell r="M3822" t="str">
            <v>Owner-Occupied</v>
          </cell>
          <cell r="N3822">
            <v>0</v>
          </cell>
          <cell r="O3822">
            <v>43831</v>
          </cell>
          <cell r="P3822" t="str">
            <v>Current</v>
          </cell>
        </row>
        <row r="3823">
          <cell r="B3823">
            <v>41950</v>
          </cell>
          <cell r="C3823">
            <v>26</v>
          </cell>
          <cell r="D3823" t="str">
            <v>ON</v>
          </cell>
          <cell r="E3823" t="str">
            <v>Refinance External</v>
          </cell>
          <cell r="F3823" t="str">
            <v>Fixed</v>
          </cell>
          <cell r="I3823">
            <v>37.07</v>
          </cell>
          <cell r="J3823">
            <v>30.66</v>
          </cell>
          <cell r="K3823" t="str">
            <v>Conv</v>
          </cell>
          <cell r="L3823">
            <v>0</v>
          </cell>
          <cell r="M3823" t="str">
            <v>Owner-Occupied</v>
          </cell>
          <cell r="N3823">
            <v>4</v>
          </cell>
          <cell r="O3823">
            <v>42741</v>
          </cell>
          <cell r="P3823" t="str">
            <v>Current</v>
          </cell>
        </row>
        <row r="3824">
          <cell r="B3824">
            <v>40851</v>
          </cell>
          <cell r="C3824">
            <v>62</v>
          </cell>
          <cell r="D3824" t="str">
            <v>AB</v>
          </cell>
          <cell r="E3824" t="str">
            <v>Refinance External</v>
          </cell>
          <cell r="F3824" t="str">
            <v>ARM</v>
          </cell>
          <cell r="I3824">
            <v>32.85</v>
          </cell>
          <cell r="J3824">
            <v>32.85</v>
          </cell>
          <cell r="K3824" t="str">
            <v>Conv</v>
          </cell>
          <cell r="L3824">
            <v>195986.76</v>
          </cell>
          <cell r="M3824" t="str">
            <v>Owner-Occupied</v>
          </cell>
          <cell r="N3824">
            <v>0</v>
          </cell>
          <cell r="O3824">
            <v>43831</v>
          </cell>
          <cell r="P3824" t="str">
            <v>Current</v>
          </cell>
        </row>
        <row r="3825">
          <cell r="B3825">
            <v>42327</v>
          </cell>
          <cell r="C3825">
            <v>14</v>
          </cell>
          <cell r="D3825" t="str">
            <v>ON</v>
          </cell>
          <cell r="E3825" t="str">
            <v>Refinance External</v>
          </cell>
          <cell r="F3825" t="str">
            <v>ARM</v>
          </cell>
          <cell r="I3825">
            <v>33.42</v>
          </cell>
          <cell r="J3825">
            <v>13.21</v>
          </cell>
          <cell r="K3825" t="str">
            <v>Conv</v>
          </cell>
          <cell r="L3825">
            <v>549979.28</v>
          </cell>
          <cell r="M3825" t="str">
            <v>Owner-Occupied</v>
          </cell>
          <cell r="N3825">
            <v>0</v>
          </cell>
          <cell r="O3825">
            <v>43831</v>
          </cell>
          <cell r="P3825" t="str">
            <v>Current</v>
          </cell>
        </row>
        <row r="3826">
          <cell r="B3826">
            <v>40998</v>
          </cell>
          <cell r="C3826">
            <v>58</v>
          </cell>
          <cell r="D3826" t="str">
            <v>ON</v>
          </cell>
          <cell r="E3826" t="str">
            <v>Purchase</v>
          </cell>
          <cell r="F3826" t="str">
            <v>Fixed</v>
          </cell>
          <cell r="I3826">
            <v>41.17</v>
          </cell>
          <cell r="J3826">
            <v>24.65</v>
          </cell>
          <cell r="K3826" t="str">
            <v>Conv</v>
          </cell>
          <cell r="L3826">
            <v>0</v>
          </cell>
          <cell r="M3826" t="str">
            <v>Owner-Occupied</v>
          </cell>
          <cell r="N3826">
            <v>4</v>
          </cell>
          <cell r="O3826">
            <v>41869</v>
          </cell>
          <cell r="P3826" t="str">
            <v>Current</v>
          </cell>
        </row>
        <row r="3827">
          <cell r="B3827">
            <v>41618</v>
          </cell>
          <cell r="C3827">
            <v>37</v>
          </cell>
          <cell r="D3827" t="str">
            <v>BC</v>
          </cell>
          <cell r="E3827" t="str">
            <v>Purchase</v>
          </cell>
          <cell r="F3827" t="str">
            <v>ARM</v>
          </cell>
          <cell r="I3827">
            <v>31.13</v>
          </cell>
          <cell r="J3827">
            <v>30.39</v>
          </cell>
          <cell r="K3827" t="str">
            <v>Conv</v>
          </cell>
          <cell r="L3827">
            <v>368995.52</v>
          </cell>
          <cell r="M3827" t="str">
            <v>Owner-Occupied</v>
          </cell>
          <cell r="N3827">
            <v>0</v>
          </cell>
          <cell r="O3827">
            <v>43831</v>
          </cell>
          <cell r="P3827" t="str">
            <v>Current</v>
          </cell>
        </row>
        <row r="3828">
          <cell r="B3828">
            <v>41942</v>
          </cell>
          <cell r="C3828">
            <v>27</v>
          </cell>
          <cell r="D3828" t="str">
            <v>ON</v>
          </cell>
          <cell r="E3828" t="str">
            <v>Refinance External</v>
          </cell>
          <cell r="F3828" t="str">
            <v>ARM</v>
          </cell>
          <cell r="I3828">
            <v>35.54</v>
          </cell>
          <cell r="J3828">
            <v>32.11</v>
          </cell>
          <cell r="K3828" t="str">
            <v>Conv</v>
          </cell>
          <cell r="L3828">
            <v>372197.87</v>
          </cell>
          <cell r="M3828" t="str">
            <v>Owner-Occupied</v>
          </cell>
          <cell r="N3828">
            <v>0</v>
          </cell>
          <cell r="O3828">
            <v>43831</v>
          </cell>
          <cell r="P3828" t="str">
            <v>Current</v>
          </cell>
        </row>
        <row r="3829">
          <cell r="B3829">
            <v>42137</v>
          </cell>
          <cell r="C3829">
            <v>20</v>
          </cell>
          <cell r="D3829" t="str">
            <v>AB</v>
          </cell>
          <cell r="E3829" t="str">
            <v>Refinance External</v>
          </cell>
          <cell r="F3829" t="str">
            <v>Fixed</v>
          </cell>
          <cell r="I3829">
            <v>39.119999999999997</v>
          </cell>
          <cell r="J3829">
            <v>26.52</v>
          </cell>
          <cell r="K3829" t="str">
            <v>Conv</v>
          </cell>
          <cell r="L3829">
            <v>346268.41</v>
          </cell>
          <cell r="M3829" t="str">
            <v>Owner-Occupied</v>
          </cell>
          <cell r="N3829">
            <v>0</v>
          </cell>
          <cell r="O3829">
            <v>43831</v>
          </cell>
          <cell r="P3829" t="str">
            <v>Current</v>
          </cell>
        </row>
        <row r="3830">
          <cell r="B3830">
            <v>42579</v>
          </cell>
          <cell r="C3830">
            <v>6</v>
          </cell>
          <cell r="D3830" t="str">
            <v>BC</v>
          </cell>
          <cell r="E3830" t="str">
            <v>Purchase</v>
          </cell>
          <cell r="F3830" t="str">
            <v>Fixed</v>
          </cell>
          <cell r="I3830">
            <v>29.77</v>
          </cell>
          <cell r="J3830">
            <v>20.88</v>
          </cell>
          <cell r="K3830" t="str">
            <v>HiRatio</v>
          </cell>
          <cell r="L3830">
            <v>594883.18000000005</v>
          </cell>
          <cell r="M3830" t="str">
            <v>Owner-Occupied</v>
          </cell>
          <cell r="N3830">
            <v>0</v>
          </cell>
          <cell r="O3830">
            <v>43831</v>
          </cell>
          <cell r="P3830" t="str">
            <v>Current</v>
          </cell>
        </row>
        <row r="3831">
          <cell r="B3831">
            <v>41852</v>
          </cell>
          <cell r="C3831">
            <v>29</v>
          </cell>
          <cell r="D3831" t="str">
            <v>ON</v>
          </cell>
          <cell r="E3831" t="str">
            <v>Purchase</v>
          </cell>
          <cell r="F3831" t="str">
            <v>ARM</v>
          </cell>
          <cell r="I3831">
            <v>31.19</v>
          </cell>
          <cell r="J3831">
            <v>5.1100000000000003</v>
          </cell>
          <cell r="K3831" t="str">
            <v>Conv</v>
          </cell>
          <cell r="L3831">
            <v>108243.13</v>
          </cell>
          <cell r="M3831" t="str">
            <v>Rental</v>
          </cell>
          <cell r="N3831">
            <v>0</v>
          </cell>
          <cell r="O3831">
            <v>43831</v>
          </cell>
          <cell r="P3831" t="str">
            <v>Current</v>
          </cell>
        </row>
        <row r="3832">
          <cell r="B3832">
            <v>42345</v>
          </cell>
          <cell r="C3832">
            <v>13</v>
          </cell>
          <cell r="D3832" t="str">
            <v>ON</v>
          </cell>
          <cell r="E3832" t="str">
            <v>Refinance External</v>
          </cell>
          <cell r="F3832" t="str">
            <v>ARM</v>
          </cell>
          <cell r="I3832">
            <v>30.49</v>
          </cell>
          <cell r="J3832">
            <v>24.77</v>
          </cell>
          <cell r="K3832" t="str">
            <v>Conv</v>
          </cell>
          <cell r="L3832">
            <v>257613.68</v>
          </cell>
          <cell r="M3832" t="str">
            <v>Owner-Occupied</v>
          </cell>
          <cell r="N3832">
            <v>0</v>
          </cell>
          <cell r="O3832">
            <v>43831</v>
          </cell>
          <cell r="P3832" t="str">
            <v>Current</v>
          </cell>
        </row>
        <row r="3833">
          <cell r="B3833">
            <v>42320</v>
          </cell>
          <cell r="C3833">
            <v>14</v>
          </cell>
          <cell r="D3833" t="str">
            <v>ON</v>
          </cell>
          <cell r="E3833" t="str">
            <v>Transfer</v>
          </cell>
          <cell r="F3833" t="str">
            <v>Fixed</v>
          </cell>
          <cell r="I3833">
            <v>22.42</v>
          </cell>
          <cell r="J3833">
            <v>20.98</v>
          </cell>
          <cell r="K3833" t="str">
            <v>Conv</v>
          </cell>
          <cell r="L3833">
            <v>225935.35999999999</v>
          </cell>
          <cell r="M3833" t="str">
            <v>Owner-Occupied</v>
          </cell>
          <cell r="N3833">
            <v>0</v>
          </cell>
          <cell r="O3833">
            <v>43831</v>
          </cell>
          <cell r="P3833" t="str">
            <v>Current</v>
          </cell>
        </row>
        <row r="3834">
          <cell r="B3834">
            <v>41782</v>
          </cell>
          <cell r="C3834">
            <v>32</v>
          </cell>
          <cell r="D3834" t="str">
            <v>ON</v>
          </cell>
          <cell r="E3834" t="str">
            <v>Transfer</v>
          </cell>
          <cell r="F3834" t="str">
            <v>ARM</v>
          </cell>
          <cell r="I3834">
            <v>21.38</v>
          </cell>
          <cell r="J3834">
            <v>20.62</v>
          </cell>
          <cell r="K3834" t="str">
            <v>Conv</v>
          </cell>
          <cell r="L3834">
            <v>145835.03</v>
          </cell>
          <cell r="M3834" t="str">
            <v>Owner-Occupied</v>
          </cell>
          <cell r="N3834">
            <v>0</v>
          </cell>
          <cell r="O3834">
            <v>43831</v>
          </cell>
          <cell r="P3834" t="str">
            <v>Current</v>
          </cell>
        </row>
        <row r="3835">
          <cell r="B3835">
            <v>42215</v>
          </cell>
          <cell r="C3835">
            <v>18</v>
          </cell>
          <cell r="D3835" t="str">
            <v>NB</v>
          </cell>
          <cell r="E3835" t="str">
            <v>Purchase</v>
          </cell>
          <cell r="F3835" t="str">
            <v>Fixed</v>
          </cell>
          <cell r="I3835">
            <v>25.37</v>
          </cell>
          <cell r="J3835">
            <v>14.61</v>
          </cell>
          <cell r="K3835" t="str">
            <v>HiRatio</v>
          </cell>
          <cell r="L3835">
            <v>169446.01</v>
          </cell>
          <cell r="M3835" t="str">
            <v>Owner-Occupied</v>
          </cell>
          <cell r="N3835">
            <v>0</v>
          </cell>
          <cell r="O3835">
            <v>43831</v>
          </cell>
          <cell r="P3835" t="str">
            <v>Current</v>
          </cell>
        </row>
        <row r="3836">
          <cell r="B3836">
            <v>41180</v>
          </cell>
          <cell r="C3836">
            <v>52</v>
          </cell>
          <cell r="D3836" t="str">
            <v>ON</v>
          </cell>
          <cell r="E3836" t="str">
            <v>Purchase</v>
          </cell>
          <cell r="F3836" t="str">
            <v>Fixed</v>
          </cell>
          <cell r="I3836">
            <v>36.51</v>
          </cell>
          <cell r="J3836">
            <v>33.880000000000003</v>
          </cell>
          <cell r="K3836" t="str">
            <v>Conv</v>
          </cell>
          <cell r="L3836">
            <v>0</v>
          </cell>
          <cell r="M3836" t="str">
            <v>Owner-Occupied</v>
          </cell>
          <cell r="N3836">
            <v>4</v>
          </cell>
          <cell r="O3836">
            <v>42311</v>
          </cell>
          <cell r="P3836" t="str">
            <v>Current</v>
          </cell>
        </row>
        <row r="3837">
          <cell r="B3837">
            <v>41061</v>
          </cell>
          <cell r="C3837">
            <v>55</v>
          </cell>
          <cell r="D3837" t="str">
            <v>ON</v>
          </cell>
          <cell r="E3837" t="str">
            <v>Purchase</v>
          </cell>
          <cell r="F3837" t="str">
            <v>Fixed</v>
          </cell>
          <cell r="I3837">
            <v>39.24</v>
          </cell>
          <cell r="J3837">
            <v>36.97</v>
          </cell>
          <cell r="K3837" t="str">
            <v>Conv</v>
          </cell>
          <cell r="L3837">
            <v>0</v>
          </cell>
          <cell r="M3837" t="str">
            <v>Owner-Occupied</v>
          </cell>
          <cell r="N3837">
            <v>4</v>
          </cell>
          <cell r="O3837">
            <v>42009</v>
          </cell>
          <cell r="P3837" t="str">
            <v>Current</v>
          </cell>
        </row>
        <row r="3838">
          <cell r="B3838">
            <v>42118</v>
          </cell>
          <cell r="C3838">
            <v>21</v>
          </cell>
          <cell r="D3838" t="str">
            <v>ON</v>
          </cell>
          <cell r="E3838" t="str">
            <v>Purchase</v>
          </cell>
          <cell r="F3838" t="str">
            <v>ARM</v>
          </cell>
          <cell r="I3838">
            <v>37.47</v>
          </cell>
          <cell r="J3838">
            <v>27.18</v>
          </cell>
          <cell r="K3838" t="str">
            <v>HiRatio</v>
          </cell>
          <cell r="L3838">
            <v>384255.51</v>
          </cell>
          <cell r="M3838" t="str">
            <v>Owner-Occupied</v>
          </cell>
          <cell r="N3838">
            <v>0</v>
          </cell>
          <cell r="O3838">
            <v>43831</v>
          </cell>
          <cell r="P3838" t="str">
            <v>Current</v>
          </cell>
        </row>
        <row r="3839">
          <cell r="B3839">
            <v>42076</v>
          </cell>
          <cell r="C3839">
            <v>22</v>
          </cell>
          <cell r="D3839" t="str">
            <v>ON</v>
          </cell>
          <cell r="E3839" t="str">
            <v>Purchase</v>
          </cell>
          <cell r="F3839" t="str">
            <v>Fixed</v>
          </cell>
          <cell r="I3839">
            <v>43.02</v>
          </cell>
          <cell r="J3839">
            <v>35.32</v>
          </cell>
          <cell r="K3839" t="str">
            <v>Conv</v>
          </cell>
          <cell r="L3839">
            <v>0</v>
          </cell>
          <cell r="M3839" t="str">
            <v>Owner-Occupied</v>
          </cell>
          <cell r="N3839">
            <v>4</v>
          </cell>
          <cell r="O3839">
            <v>42585</v>
          </cell>
          <cell r="P3839" t="str">
            <v>Current</v>
          </cell>
        </row>
        <row r="3840">
          <cell r="B3840">
            <v>40861</v>
          </cell>
          <cell r="C3840">
            <v>62</v>
          </cell>
          <cell r="D3840" t="str">
            <v>ON</v>
          </cell>
          <cell r="E3840" t="str">
            <v>Purchase</v>
          </cell>
          <cell r="F3840" t="str">
            <v>ARM</v>
          </cell>
          <cell r="I3840">
            <v>38.89</v>
          </cell>
          <cell r="J3840">
            <v>31.56</v>
          </cell>
          <cell r="K3840" t="str">
            <v>Conv</v>
          </cell>
          <cell r="L3840">
            <v>136746.03</v>
          </cell>
          <cell r="M3840" t="str">
            <v>Owner-Occupied</v>
          </cell>
          <cell r="N3840">
            <v>0</v>
          </cell>
          <cell r="O3840">
            <v>43831</v>
          </cell>
          <cell r="P3840" t="str">
            <v>Current</v>
          </cell>
        </row>
        <row r="3841">
          <cell r="B3841">
            <v>42261</v>
          </cell>
          <cell r="C3841">
            <v>16</v>
          </cell>
          <cell r="D3841" t="str">
            <v>BC</v>
          </cell>
          <cell r="E3841" t="str">
            <v>Refinance External</v>
          </cell>
          <cell r="F3841" t="str">
            <v>ARM</v>
          </cell>
          <cell r="I3841">
            <v>26.46</v>
          </cell>
          <cell r="J3841">
            <v>24.37</v>
          </cell>
          <cell r="K3841" t="str">
            <v>Conv</v>
          </cell>
          <cell r="L3841">
            <v>336991.56</v>
          </cell>
          <cell r="M3841" t="str">
            <v>Owner-Occupied</v>
          </cell>
          <cell r="N3841">
            <v>0</v>
          </cell>
          <cell r="O3841">
            <v>43831</v>
          </cell>
          <cell r="P3841" t="str">
            <v>Current</v>
          </cell>
        </row>
        <row r="3842">
          <cell r="B3842">
            <v>41953</v>
          </cell>
          <cell r="C3842">
            <v>26</v>
          </cell>
          <cell r="D3842" t="str">
            <v>ON</v>
          </cell>
          <cell r="E3842" t="str">
            <v>Purchase</v>
          </cell>
          <cell r="F3842" t="str">
            <v>Fixed</v>
          </cell>
          <cell r="I3842">
            <v>38.51</v>
          </cell>
          <cell r="J3842">
            <v>33.49</v>
          </cell>
          <cell r="K3842" t="str">
            <v>HiRatio</v>
          </cell>
          <cell r="L3842">
            <v>287071.23</v>
          </cell>
          <cell r="M3842" t="str">
            <v>Owner-Occupied</v>
          </cell>
          <cell r="N3842">
            <v>0</v>
          </cell>
          <cell r="O3842">
            <v>43831</v>
          </cell>
          <cell r="P3842" t="str">
            <v>Current</v>
          </cell>
        </row>
        <row r="3843">
          <cell r="B3843">
            <v>40857</v>
          </cell>
          <cell r="C3843">
            <v>62</v>
          </cell>
          <cell r="D3843" t="str">
            <v>ON</v>
          </cell>
          <cell r="E3843" t="str">
            <v>Transfer</v>
          </cell>
          <cell r="F3843" t="str">
            <v>Fixed</v>
          </cell>
          <cell r="I3843">
            <v>37.1</v>
          </cell>
          <cell r="J3843">
            <v>33.03</v>
          </cell>
          <cell r="K3843" t="str">
            <v>Conv</v>
          </cell>
          <cell r="L3843">
            <v>0</v>
          </cell>
          <cell r="M3843" t="str">
            <v>Owner-Occupied</v>
          </cell>
          <cell r="N3843">
            <v>4</v>
          </cell>
          <cell r="O3843">
            <v>41766</v>
          </cell>
          <cell r="P3843" t="str">
            <v>Current</v>
          </cell>
        </row>
        <row r="3844">
          <cell r="B3844">
            <v>41101</v>
          </cell>
          <cell r="C3844">
            <v>54</v>
          </cell>
          <cell r="D3844" t="str">
            <v>ON</v>
          </cell>
          <cell r="E3844" t="str">
            <v>Purchase</v>
          </cell>
          <cell r="F3844" t="str">
            <v>ARM</v>
          </cell>
          <cell r="I3844">
            <v>42.93</v>
          </cell>
          <cell r="J3844">
            <v>37.950000000000003</v>
          </cell>
          <cell r="K3844" t="str">
            <v>Conv</v>
          </cell>
          <cell r="L3844">
            <v>538685.56000000006</v>
          </cell>
          <cell r="M3844" t="str">
            <v>Owner-Occupied</v>
          </cell>
          <cell r="N3844">
            <v>0</v>
          </cell>
          <cell r="O3844">
            <v>43831</v>
          </cell>
          <cell r="P3844" t="str">
            <v>Current</v>
          </cell>
        </row>
        <row r="3845">
          <cell r="B3845">
            <v>41411</v>
          </cell>
          <cell r="C3845">
            <v>44</v>
          </cell>
          <cell r="D3845" t="str">
            <v>AB</v>
          </cell>
          <cell r="E3845" t="str">
            <v>Purchase</v>
          </cell>
          <cell r="F3845" t="str">
            <v>Fixed</v>
          </cell>
          <cell r="I3845">
            <v>40.4</v>
          </cell>
          <cell r="J3845">
            <v>36.64</v>
          </cell>
          <cell r="K3845" t="str">
            <v>HiRatio</v>
          </cell>
          <cell r="L3845">
            <v>197741</v>
          </cell>
          <cell r="M3845" t="str">
            <v>Owner-Occupied</v>
          </cell>
          <cell r="N3845">
            <v>0</v>
          </cell>
          <cell r="O3845">
            <v>43831</v>
          </cell>
          <cell r="P3845" t="str">
            <v>Current</v>
          </cell>
        </row>
        <row r="3846">
          <cell r="B3846">
            <v>41864</v>
          </cell>
          <cell r="C3846">
            <v>29</v>
          </cell>
          <cell r="D3846" t="str">
            <v>BC</v>
          </cell>
          <cell r="E3846" t="str">
            <v>Refinance External</v>
          </cell>
          <cell r="F3846" t="str">
            <v>Fixed</v>
          </cell>
          <cell r="I3846">
            <v>41.86</v>
          </cell>
          <cell r="J3846">
            <v>7.81</v>
          </cell>
          <cell r="K3846" t="str">
            <v>Conv</v>
          </cell>
          <cell r="L3846">
            <v>107523.57</v>
          </cell>
          <cell r="M3846" t="str">
            <v>Rental</v>
          </cell>
          <cell r="N3846">
            <v>0</v>
          </cell>
          <cell r="O3846">
            <v>43831</v>
          </cell>
          <cell r="P3846" t="str">
            <v>Current</v>
          </cell>
        </row>
        <row r="3847">
          <cell r="B3847">
            <v>42179</v>
          </cell>
          <cell r="C3847">
            <v>19</v>
          </cell>
          <cell r="D3847" t="str">
            <v>ON</v>
          </cell>
          <cell r="E3847" t="str">
            <v>Refinance External</v>
          </cell>
          <cell r="F3847" t="str">
            <v>ARM</v>
          </cell>
          <cell r="I3847">
            <v>26.07</v>
          </cell>
          <cell r="J3847">
            <v>18.77</v>
          </cell>
          <cell r="K3847" t="str">
            <v>Conv</v>
          </cell>
          <cell r="L3847">
            <v>496288.48</v>
          </cell>
          <cell r="M3847" t="str">
            <v>Owner-Occupied</v>
          </cell>
          <cell r="N3847">
            <v>0</v>
          </cell>
          <cell r="O3847">
            <v>43831</v>
          </cell>
          <cell r="P3847" t="str">
            <v>Current</v>
          </cell>
        </row>
        <row r="3848">
          <cell r="B3848">
            <v>41029</v>
          </cell>
          <cell r="C3848">
            <v>57</v>
          </cell>
          <cell r="D3848" t="str">
            <v>ON</v>
          </cell>
          <cell r="E3848" t="str">
            <v>Purchase</v>
          </cell>
          <cell r="F3848" t="str">
            <v>Fixed</v>
          </cell>
          <cell r="I3848">
            <v>26.02</v>
          </cell>
          <cell r="J3848">
            <v>22.58</v>
          </cell>
          <cell r="K3848" t="str">
            <v>HiRatio</v>
          </cell>
          <cell r="L3848">
            <v>581003.52000000002</v>
          </cell>
          <cell r="M3848" t="str">
            <v>Owner-Occupied</v>
          </cell>
          <cell r="N3848">
            <v>0</v>
          </cell>
          <cell r="O3848">
            <v>43831</v>
          </cell>
          <cell r="P3848" t="str">
            <v>Current</v>
          </cell>
        </row>
        <row r="3849">
          <cell r="B3849">
            <v>42348</v>
          </cell>
          <cell r="C3849">
            <v>13</v>
          </cell>
          <cell r="D3849" t="str">
            <v>ON</v>
          </cell>
          <cell r="E3849" t="str">
            <v>Refinance External</v>
          </cell>
          <cell r="F3849" t="str">
            <v>ARM</v>
          </cell>
          <cell r="I3849">
            <v>26.34</v>
          </cell>
          <cell r="J3849">
            <v>26</v>
          </cell>
          <cell r="K3849" t="str">
            <v>Conv</v>
          </cell>
          <cell r="L3849">
            <v>296164.18</v>
          </cell>
          <cell r="M3849" t="str">
            <v>Owner-Occupied</v>
          </cell>
          <cell r="N3849">
            <v>0</v>
          </cell>
          <cell r="O3849">
            <v>43831</v>
          </cell>
          <cell r="P3849" t="str">
            <v>Current</v>
          </cell>
        </row>
        <row r="3850">
          <cell r="B3850">
            <v>41648</v>
          </cell>
          <cell r="C3850">
            <v>36</v>
          </cell>
          <cell r="D3850" t="str">
            <v>ON</v>
          </cell>
          <cell r="E3850" t="str">
            <v>Purchase</v>
          </cell>
          <cell r="F3850" t="str">
            <v>Fixed</v>
          </cell>
          <cell r="I3850">
            <v>22.29</v>
          </cell>
          <cell r="J3850">
            <v>16.48</v>
          </cell>
          <cell r="K3850" t="str">
            <v>HiRatio</v>
          </cell>
          <cell r="L3850">
            <v>0</v>
          </cell>
          <cell r="M3850" t="str">
            <v>Owner-Occupied</v>
          </cell>
          <cell r="N3850">
            <v>4</v>
          </cell>
          <cell r="O3850">
            <v>42452</v>
          </cell>
          <cell r="P3850" t="str">
            <v>Current</v>
          </cell>
        </row>
        <row r="3851">
          <cell r="B3851">
            <v>41785</v>
          </cell>
          <cell r="C3851">
            <v>32</v>
          </cell>
          <cell r="D3851" t="str">
            <v>BC</v>
          </cell>
          <cell r="E3851" t="str">
            <v>Purchase</v>
          </cell>
          <cell r="F3851" t="str">
            <v>ARM</v>
          </cell>
          <cell r="I3851">
            <v>36.57</v>
          </cell>
          <cell r="J3851">
            <v>23.93</v>
          </cell>
          <cell r="K3851" t="str">
            <v>HiRatio</v>
          </cell>
          <cell r="L3851">
            <v>388459.5</v>
          </cell>
          <cell r="M3851" t="str">
            <v>Owner-Occupied</v>
          </cell>
          <cell r="N3851">
            <v>0</v>
          </cell>
          <cell r="O3851">
            <v>43831</v>
          </cell>
          <cell r="P3851" t="str">
            <v>Current</v>
          </cell>
        </row>
        <row r="3852">
          <cell r="B3852">
            <v>42342</v>
          </cell>
          <cell r="C3852">
            <v>13</v>
          </cell>
          <cell r="D3852" t="str">
            <v>ON</v>
          </cell>
          <cell r="E3852" t="str">
            <v>Refinance External</v>
          </cell>
          <cell r="F3852" t="str">
            <v>ARM</v>
          </cell>
          <cell r="I3852">
            <v>22.45</v>
          </cell>
          <cell r="J3852">
            <v>18.09</v>
          </cell>
          <cell r="K3852" t="str">
            <v>Conv</v>
          </cell>
          <cell r="L3852">
            <v>194590.76</v>
          </cell>
          <cell r="M3852" t="str">
            <v>Owner-Occupied</v>
          </cell>
          <cell r="N3852">
            <v>0</v>
          </cell>
          <cell r="O3852">
            <v>43831</v>
          </cell>
          <cell r="P3852" t="str">
            <v>Current</v>
          </cell>
        </row>
        <row r="3853">
          <cell r="B3853">
            <v>40695</v>
          </cell>
          <cell r="C3853">
            <v>67</v>
          </cell>
          <cell r="D3853" t="str">
            <v>ON</v>
          </cell>
          <cell r="E3853" t="str">
            <v>Refinance External</v>
          </cell>
          <cell r="F3853" t="str">
            <v>Fixed</v>
          </cell>
          <cell r="I3853">
            <v>21.27</v>
          </cell>
          <cell r="J3853">
            <v>19.88</v>
          </cell>
          <cell r="K3853" t="str">
            <v>Conv</v>
          </cell>
          <cell r="L3853">
            <v>0</v>
          </cell>
          <cell r="M3853" t="str">
            <v>Owner-Occupied</v>
          </cell>
          <cell r="N3853">
            <v>4</v>
          </cell>
          <cell r="O3853">
            <v>40885</v>
          </cell>
          <cell r="P3853" t="str">
            <v>Current</v>
          </cell>
        </row>
        <row r="3854">
          <cell r="B3854">
            <v>41004</v>
          </cell>
          <cell r="C3854">
            <v>57</v>
          </cell>
          <cell r="D3854" t="str">
            <v>ON</v>
          </cell>
          <cell r="E3854" t="str">
            <v>Purchase</v>
          </cell>
          <cell r="F3854" t="str">
            <v>Fixed</v>
          </cell>
          <cell r="I3854">
            <v>36.46</v>
          </cell>
          <cell r="J3854">
            <v>23.39</v>
          </cell>
          <cell r="K3854" t="str">
            <v>Conv</v>
          </cell>
          <cell r="L3854">
            <v>0</v>
          </cell>
          <cell r="M3854" t="str">
            <v>Owner-Occupied</v>
          </cell>
          <cell r="N3854">
            <v>4</v>
          </cell>
          <cell r="O3854">
            <v>41740</v>
          </cell>
          <cell r="P3854" t="str">
            <v>Current</v>
          </cell>
        </row>
        <row r="3855">
          <cell r="B3855">
            <v>42094</v>
          </cell>
          <cell r="C3855">
            <v>22</v>
          </cell>
          <cell r="D3855" t="str">
            <v>ON</v>
          </cell>
          <cell r="E3855" t="str">
            <v>Purchase</v>
          </cell>
          <cell r="F3855" t="str">
            <v>Fixed</v>
          </cell>
          <cell r="I3855">
            <v>29.64</v>
          </cell>
          <cell r="J3855">
            <v>29.24</v>
          </cell>
          <cell r="K3855" t="str">
            <v>HiRatio</v>
          </cell>
          <cell r="L3855">
            <v>213050.71</v>
          </cell>
          <cell r="M3855" t="str">
            <v>Owner-Occupied</v>
          </cell>
          <cell r="N3855">
            <v>0</v>
          </cell>
          <cell r="O3855">
            <v>43831</v>
          </cell>
          <cell r="P3855" t="str">
            <v>Current</v>
          </cell>
        </row>
        <row r="3856">
          <cell r="B3856">
            <v>42720</v>
          </cell>
          <cell r="C3856">
            <v>1</v>
          </cell>
          <cell r="D3856" t="str">
            <v>ON</v>
          </cell>
          <cell r="E3856" t="str">
            <v>Purchase</v>
          </cell>
          <cell r="F3856" t="str">
            <v>Fixed</v>
          </cell>
          <cell r="I3856">
            <v>35.82</v>
          </cell>
          <cell r="J3856">
            <v>13.94</v>
          </cell>
          <cell r="K3856" t="str">
            <v>HiRatio</v>
          </cell>
          <cell r="L3856">
            <v>334501.5</v>
          </cell>
          <cell r="M3856" t="str">
            <v>Owner-Occupied</v>
          </cell>
          <cell r="N3856">
            <v>0</v>
          </cell>
          <cell r="O3856">
            <v>43831</v>
          </cell>
          <cell r="P3856" t="str">
            <v>Current</v>
          </cell>
        </row>
        <row r="3857">
          <cell r="B3857">
            <v>41817</v>
          </cell>
          <cell r="C3857">
            <v>31</v>
          </cell>
          <cell r="D3857" t="str">
            <v>AB</v>
          </cell>
          <cell r="E3857" t="str">
            <v>Purchase</v>
          </cell>
          <cell r="F3857" t="str">
            <v>ARM</v>
          </cell>
          <cell r="I3857">
            <v>27.99</v>
          </cell>
          <cell r="J3857">
            <v>25.65</v>
          </cell>
          <cell r="K3857" t="str">
            <v>HiRatio</v>
          </cell>
          <cell r="L3857">
            <v>336381.52</v>
          </cell>
          <cell r="M3857" t="str">
            <v>Owner-Occupied</v>
          </cell>
          <cell r="N3857">
            <v>0</v>
          </cell>
          <cell r="O3857">
            <v>43831</v>
          </cell>
          <cell r="P3857" t="str">
            <v>Current</v>
          </cell>
        </row>
        <row r="3858">
          <cell r="B3858">
            <v>42508</v>
          </cell>
          <cell r="C3858">
            <v>8</v>
          </cell>
          <cell r="D3858" t="str">
            <v>AB</v>
          </cell>
          <cell r="E3858" t="str">
            <v>Refinance External</v>
          </cell>
          <cell r="F3858" t="str">
            <v>Fixed</v>
          </cell>
          <cell r="I3858">
            <v>31.06</v>
          </cell>
          <cell r="J3858">
            <v>15.15</v>
          </cell>
          <cell r="K3858" t="str">
            <v>Conv</v>
          </cell>
          <cell r="L3858">
            <v>343848.13</v>
          </cell>
          <cell r="M3858" t="str">
            <v>Owner-Occupied</v>
          </cell>
          <cell r="N3858">
            <v>0</v>
          </cell>
          <cell r="O3858">
            <v>43831</v>
          </cell>
          <cell r="P3858" t="str">
            <v>Current</v>
          </cell>
        </row>
        <row r="3859">
          <cell r="B3859">
            <v>41936</v>
          </cell>
          <cell r="C3859">
            <v>27</v>
          </cell>
          <cell r="D3859" t="str">
            <v>ON</v>
          </cell>
          <cell r="E3859" t="str">
            <v>Purchase</v>
          </cell>
          <cell r="F3859" t="str">
            <v>Fixed</v>
          </cell>
          <cell r="I3859">
            <v>43.6</v>
          </cell>
          <cell r="J3859">
            <v>18.55</v>
          </cell>
          <cell r="K3859" t="str">
            <v>HiRatio</v>
          </cell>
          <cell r="L3859">
            <v>293757.11</v>
          </cell>
          <cell r="M3859" t="str">
            <v>Owner-Occupied</v>
          </cell>
          <cell r="N3859">
            <v>0</v>
          </cell>
          <cell r="O3859">
            <v>43831</v>
          </cell>
          <cell r="P3859" t="str">
            <v>Current</v>
          </cell>
        </row>
        <row r="3860">
          <cell r="B3860">
            <v>42187</v>
          </cell>
          <cell r="C3860">
            <v>18</v>
          </cell>
          <cell r="D3860" t="str">
            <v>ON</v>
          </cell>
          <cell r="E3860" t="str">
            <v>Refinance External</v>
          </cell>
          <cell r="F3860" t="str">
            <v>ARM</v>
          </cell>
          <cell r="I3860">
            <v>31.74</v>
          </cell>
          <cell r="J3860">
            <v>30.56</v>
          </cell>
          <cell r="K3860" t="str">
            <v>Conv</v>
          </cell>
          <cell r="L3860">
            <v>189585</v>
          </cell>
          <cell r="M3860" t="str">
            <v>Owner-Occupied</v>
          </cell>
          <cell r="N3860">
            <v>0</v>
          </cell>
          <cell r="O3860">
            <v>43831</v>
          </cell>
          <cell r="P3860" t="str">
            <v>Current</v>
          </cell>
        </row>
        <row r="3861">
          <cell r="B3861">
            <v>41866</v>
          </cell>
          <cell r="C3861">
            <v>29</v>
          </cell>
          <cell r="D3861" t="str">
            <v>ON</v>
          </cell>
          <cell r="E3861" t="str">
            <v>Refinance External</v>
          </cell>
          <cell r="F3861" t="str">
            <v>ARM</v>
          </cell>
          <cell r="I3861">
            <v>22.11</v>
          </cell>
          <cell r="J3861">
            <v>21.72</v>
          </cell>
          <cell r="K3861" t="str">
            <v>Conv</v>
          </cell>
          <cell r="L3861">
            <v>298164.25</v>
          </cell>
          <cell r="M3861" t="str">
            <v>Owner-Occupied</v>
          </cell>
          <cell r="N3861">
            <v>0</v>
          </cell>
          <cell r="O3861">
            <v>43831</v>
          </cell>
          <cell r="P3861" t="str">
            <v>Current</v>
          </cell>
        </row>
        <row r="3862">
          <cell r="B3862">
            <v>42185</v>
          </cell>
          <cell r="C3862">
            <v>19</v>
          </cell>
          <cell r="D3862" t="str">
            <v>BC</v>
          </cell>
          <cell r="E3862" t="str">
            <v>Transfer</v>
          </cell>
          <cell r="F3862" t="str">
            <v>ARM</v>
          </cell>
          <cell r="I3862">
            <v>33.18</v>
          </cell>
          <cell r="J3862">
            <v>19.89</v>
          </cell>
          <cell r="K3862" t="str">
            <v>HiRatio</v>
          </cell>
          <cell r="L3862">
            <v>322483.09999999998</v>
          </cell>
          <cell r="M3862" t="str">
            <v>Owner-Occupied</v>
          </cell>
          <cell r="N3862">
            <v>0</v>
          </cell>
          <cell r="O3862">
            <v>43831</v>
          </cell>
          <cell r="P3862" t="str">
            <v>Current</v>
          </cell>
        </row>
        <row r="3863">
          <cell r="B3863">
            <v>42468</v>
          </cell>
          <cell r="C3863">
            <v>9</v>
          </cell>
          <cell r="D3863" t="str">
            <v>ON</v>
          </cell>
          <cell r="E3863" t="str">
            <v>Refinance External</v>
          </cell>
          <cell r="F3863" t="str">
            <v>Fixed</v>
          </cell>
          <cell r="I3863">
            <v>39.770000000000003</v>
          </cell>
          <cell r="J3863">
            <v>37.42</v>
          </cell>
          <cell r="K3863" t="str">
            <v>Conv</v>
          </cell>
          <cell r="L3863">
            <v>428893.89</v>
          </cell>
          <cell r="M3863" t="str">
            <v>Owner-Occupied</v>
          </cell>
          <cell r="N3863">
            <v>0</v>
          </cell>
          <cell r="O3863">
            <v>43831</v>
          </cell>
          <cell r="P3863" t="str">
            <v>Current</v>
          </cell>
        </row>
        <row r="3864">
          <cell r="B3864">
            <v>41452</v>
          </cell>
          <cell r="C3864">
            <v>43</v>
          </cell>
          <cell r="D3864" t="str">
            <v>AB</v>
          </cell>
          <cell r="E3864" t="str">
            <v>Purchase</v>
          </cell>
          <cell r="F3864" t="str">
            <v>Fixed</v>
          </cell>
          <cell r="I3864">
            <v>40.36</v>
          </cell>
          <cell r="J3864">
            <v>26.52</v>
          </cell>
          <cell r="K3864" t="str">
            <v>Conv</v>
          </cell>
          <cell r="L3864">
            <v>798894.65</v>
          </cell>
          <cell r="M3864" t="str">
            <v>Owner-Occupied</v>
          </cell>
          <cell r="N3864">
            <v>0</v>
          </cell>
          <cell r="O3864">
            <v>43831</v>
          </cell>
          <cell r="P3864" t="str">
            <v>Current</v>
          </cell>
        </row>
        <row r="3865">
          <cell r="B3865">
            <v>42718</v>
          </cell>
          <cell r="C3865">
            <v>1</v>
          </cell>
          <cell r="D3865" t="str">
            <v>BC</v>
          </cell>
          <cell r="E3865" t="str">
            <v>Purchase</v>
          </cell>
          <cell r="F3865" t="str">
            <v>Fixed</v>
          </cell>
          <cell r="I3865">
            <v>31.71</v>
          </cell>
          <cell r="J3865">
            <v>26.49</v>
          </cell>
          <cell r="K3865" t="str">
            <v>HiRatio</v>
          </cell>
          <cell r="L3865">
            <v>326458.34000000003</v>
          </cell>
          <cell r="M3865" t="str">
            <v>Owner-Occupied</v>
          </cell>
          <cell r="N3865">
            <v>0</v>
          </cell>
          <cell r="O3865">
            <v>43831</v>
          </cell>
          <cell r="P3865" t="str">
            <v>Current</v>
          </cell>
        </row>
        <row r="3866">
          <cell r="B3866">
            <v>42088</v>
          </cell>
          <cell r="C3866">
            <v>22</v>
          </cell>
          <cell r="D3866" t="str">
            <v>BC</v>
          </cell>
          <cell r="E3866" t="str">
            <v>Purchase</v>
          </cell>
          <cell r="F3866" t="str">
            <v>Fixed</v>
          </cell>
          <cell r="I3866">
            <v>30.1</v>
          </cell>
          <cell r="J3866">
            <v>25.29</v>
          </cell>
          <cell r="K3866" t="str">
            <v>HiRatio</v>
          </cell>
          <cell r="L3866">
            <v>289010.8</v>
          </cell>
          <cell r="M3866" t="str">
            <v>Owner-Occupied</v>
          </cell>
          <cell r="N3866">
            <v>0</v>
          </cell>
          <cell r="O3866">
            <v>43831</v>
          </cell>
          <cell r="P3866" t="str">
            <v>Current</v>
          </cell>
        </row>
        <row r="3867">
          <cell r="B3867">
            <v>42355</v>
          </cell>
          <cell r="C3867">
            <v>13</v>
          </cell>
          <cell r="D3867" t="str">
            <v>ON</v>
          </cell>
          <cell r="E3867" t="str">
            <v>Purchase</v>
          </cell>
          <cell r="F3867" t="str">
            <v>Fixed</v>
          </cell>
          <cell r="I3867">
            <v>25.75</v>
          </cell>
          <cell r="J3867">
            <v>17.37</v>
          </cell>
          <cell r="K3867" t="str">
            <v>Conv</v>
          </cell>
          <cell r="L3867">
            <v>514884.18</v>
          </cell>
          <cell r="M3867" t="str">
            <v>Owner-Occupied</v>
          </cell>
          <cell r="N3867">
            <v>0</v>
          </cell>
          <cell r="O3867">
            <v>43831</v>
          </cell>
          <cell r="P3867" t="str">
            <v>Current</v>
          </cell>
        </row>
        <row r="3868">
          <cell r="B3868">
            <v>42173</v>
          </cell>
          <cell r="C3868">
            <v>19</v>
          </cell>
          <cell r="D3868" t="str">
            <v>AB</v>
          </cell>
          <cell r="E3868" t="str">
            <v>Refinance External</v>
          </cell>
          <cell r="F3868" t="str">
            <v>Fixed</v>
          </cell>
          <cell r="I3868">
            <v>16.41</v>
          </cell>
          <cell r="J3868">
            <v>14.17</v>
          </cell>
          <cell r="K3868" t="str">
            <v>Conv</v>
          </cell>
          <cell r="L3868">
            <v>267415.39</v>
          </cell>
          <cell r="M3868" t="str">
            <v>Owner-Occupied</v>
          </cell>
          <cell r="N3868">
            <v>0</v>
          </cell>
          <cell r="O3868">
            <v>43831</v>
          </cell>
          <cell r="P3868" t="str">
            <v>Current</v>
          </cell>
        </row>
        <row r="3869">
          <cell r="B3869">
            <v>41785</v>
          </cell>
          <cell r="C3869">
            <v>32</v>
          </cell>
          <cell r="D3869" t="str">
            <v>BC</v>
          </cell>
          <cell r="E3869" t="str">
            <v>Purchase</v>
          </cell>
          <cell r="F3869" t="str">
            <v>Fixed</v>
          </cell>
          <cell r="I3869">
            <v>34.229999999999997</v>
          </cell>
          <cell r="J3869">
            <v>17.579999999999998</v>
          </cell>
          <cell r="K3869" t="str">
            <v>Conv</v>
          </cell>
          <cell r="L3869">
            <v>122264.49</v>
          </cell>
          <cell r="M3869" t="str">
            <v>Owner-Occupied</v>
          </cell>
          <cell r="N3869">
            <v>0</v>
          </cell>
          <cell r="O3869">
            <v>43831</v>
          </cell>
          <cell r="P3869" t="str">
            <v>Current</v>
          </cell>
        </row>
        <row r="3870">
          <cell r="B3870">
            <v>40994</v>
          </cell>
          <cell r="C3870">
            <v>58</v>
          </cell>
          <cell r="D3870" t="str">
            <v>ON</v>
          </cell>
          <cell r="E3870" t="str">
            <v>Transfer</v>
          </cell>
          <cell r="F3870" t="str">
            <v>Fixed</v>
          </cell>
          <cell r="I3870">
            <v>31.09</v>
          </cell>
          <cell r="J3870">
            <v>26.01</v>
          </cell>
          <cell r="K3870" t="str">
            <v>HiRatio</v>
          </cell>
          <cell r="L3870">
            <v>0</v>
          </cell>
          <cell r="M3870" t="str">
            <v>Owner-Occupied</v>
          </cell>
          <cell r="N3870">
            <v>4</v>
          </cell>
          <cell r="O3870">
            <v>42467</v>
          </cell>
          <cell r="P3870" t="str">
            <v>Current</v>
          </cell>
        </row>
        <row r="3871">
          <cell r="B3871">
            <v>41943</v>
          </cell>
          <cell r="C3871">
            <v>27</v>
          </cell>
          <cell r="D3871" t="str">
            <v>ON</v>
          </cell>
          <cell r="E3871" t="str">
            <v>Refinance External</v>
          </cell>
          <cell r="F3871" t="str">
            <v>Fixed</v>
          </cell>
          <cell r="I3871">
            <v>34.26</v>
          </cell>
          <cell r="J3871">
            <v>22.47</v>
          </cell>
          <cell r="K3871" t="str">
            <v>Conv</v>
          </cell>
          <cell r="L3871">
            <v>246089.42</v>
          </cell>
          <cell r="M3871" t="str">
            <v>Owner-Occupied</v>
          </cell>
          <cell r="N3871">
            <v>0</v>
          </cell>
          <cell r="O3871">
            <v>43831</v>
          </cell>
          <cell r="P3871" t="str">
            <v>Current</v>
          </cell>
        </row>
        <row r="3872">
          <cell r="B3872">
            <v>42474</v>
          </cell>
          <cell r="C3872">
            <v>9</v>
          </cell>
          <cell r="D3872" t="str">
            <v>ON</v>
          </cell>
          <cell r="E3872" t="str">
            <v>Purchase</v>
          </cell>
          <cell r="F3872" t="str">
            <v>Fixed</v>
          </cell>
          <cell r="I3872">
            <v>32.43</v>
          </cell>
          <cell r="J3872">
            <v>22.14</v>
          </cell>
          <cell r="K3872" t="str">
            <v>HiRatio</v>
          </cell>
          <cell r="L3872">
            <v>377154.5</v>
          </cell>
          <cell r="M3872" t="str">
            <v>Owner-Occupied</v>
          </cell>
          <cell r="N3872">
            <v>0</v>
          </cell>
          <cell r="O3872">
            <v>43831</v>
          </cell>
          <cell r="P3872" t="str">
            <v>Current</v>
          </cell>
        </row>
        <row r="3873">
          <cell r="B3873">
            <v>41690</v>
          </cell>
          <cell r="C3873">
            <v>35</v>
          </cell>
          <cell r="D3873" t="str">
            <v>ON</v>
          </cell>
          <cell r="E3873" t="str">
            <v>Purchase</v>
          </cell>
          <cell r="F3873" t="str">
            <v>Fixed</v>
          </cell>
          <cell r="I3873">
            <v>33.630000000000003</v>
          </cell>
          <cell r="J3873">
            <v>3.49</v>
          </cell>
          <cell r="K3873" t="str">
            <v>Conv</v>
          </cell>
          <cell r="L3873">
            <v>0</v>
          </cell>
          <cell r="M3873" t="str">
            <v>Second Home</v>
          </cell>
          <cell r="N3873">
            <v>4</v>
          </cell>
          <cell r="O3873">
            <v>41694</v>
          </cell>
          <cell r="P3873" t="str">
            <v>Current</v>
          </cell>
        </row>
        <row r="3874">
          <cell r="B3874">
            <v>41477</v>
          </cell>
          <cell r="C3874">
            <v>42</v>
          </cell>
          <cell r="D3874" t="str">
            <v>AB</v>
          </cell>
          <cell r="E3874" t="str">
            <v>Refinance External</v>
          </cell>
          <cell r="F3874" t="str">
            <v>Fixed</v>
          </cell>
          <cell r="I3874">
            <v>41.97</v>
          </cell>
          <cell r="J3874">
            <v>33.42</v>
          </cell>
          <cell r="K3874" t="str">
            <v>Conv</v>
          </cell>
          <cell r="L3874">
            <v>171385.02</v>
          </cell>
          <cell r="M3874" t="str">
            <v>Owner-Occupied</v>
          </cell>
          <cell r="N3874">
            <v>0</v>
          </cell>
          <cell r="O3874">
            <v>43831</v>
          </cell>
          <cell r="P3874" t="str">
            <v>90+</v>
          </cell>
        </row>
        <row r="3875">
          <cell r="B3875">
            <v>41803</v>
          </cell>
          <cell r="C3875">
            <v>31</v>
          </cell>
          <cell r="D3875" t="str">
            <v>ON</v>
          </cell>
          <cell r="E3875" t="str">
            <v>Purchase</v>
          </cell>
          <cell r="F3875" t="str">
            <v>Fixed</v>
          </cell>
          <cell r="I3875">
            <v>43.68</v>
          </cell>
          <cell r="J3875">
            <v>31.99</v>
          </cell>
          <cell r="K3875" t="str">
            <v>HiRatio</v>
          </cell>
          <cell r="L3875">
            <v>201934.87</v>
          </cell>
          <cell r="M3875" t="str">
            <v>Owner-Occupied</v>
          </cell>
          <cell r="N3875">
            <v>0</v>
          </cell>
          <cell r="O3875">
            <v>43831</v>
          </cell>
          <cell r="P3875" t="str">
            <v>Current</v>
          </cell>
        </row>
        <row r="3876">
          <cell r="B3876">
            <v>41922</v>
          </cell>
          <cell r="C3876">
            <v>27</v>
          </cell>
          <cell r="D3876" t="str">
            <v>ON</v>
          </cell>
          <cell r="E3876" t="str">
            <v>Purchase</v>
          </cell>
          <cell r="F3876" t="str">
            <v>Fixed</v>
          </cell>
          <cell r="I3876">
            <v>39.909999999999997</v>
          </cell>
          <cell r="J3876">
            <v>25.95</v>
          </cell>
          <cell r="K3876" t="str">
            <v>HiRatio</v>
          </cell>
          <cell r="L3876">
            <v>274228.89</v>
          </cell>
          <cell r="M3876" t="str">
            <v>Owner-Occupied</v>
          </cell>
          <cell r="N3876">
            <v>0</v>
          </cell>
          <cell r="O3876">
            <v>43831</v>
          </cell>
          <cell r="P3876" t="str">
            <v>Current</v>
          </cell>
        </row>
        <row r="3877">
          <cell r="B3877">
            <v>41981</v>
          </cell>
          <cell r="C3877">
            <v>25</v>
          </cell>
          <cell r="D3877" t="str">
            <v>BC</v>
          </cell>
          <cell r="E3877" t="str">
            <v>Refinance External</v>
          </cell>
          <cell r="F3877" t="str">
            <v>ARM</v>
          </cell>
          <cell r="I3877">
            <v>34.270000000000003</v>
          </cell>
          <cell r="J3877">
            <v>33.619999999999997</v>
          </cell>
          <cell r="K3877" t="str">
            <v>Conv</v>
          </cell>
          <cell r="L3877">
            <v>193849.99</v>
          </cell>
          <cell r="M3877" t="str">
            <v>Owner-Occupied</v>
          </cell>
          <cell r="N3877">
            <v>0</v>
          </cell>
          <cell r="O3877">
            <v>43831</v>
          </cell>
          <cell r="P3877" t="str">
            <v>Current</v>
          </cell>
        </row>
        <row r="3878">
          <cell r="B3878">
            <v>42438</v>
          </cell>
          <cell r="C3878">
            <v>10</v>
          </cell>
          <cell r="D3878" t="str">
            <v>AB</v>
          </cell>
          <cell r="E3878" t="str">
            <v>Transfer</v>
          </cell>
          <cell r="F3878" t="str">
            <v>Fixed</v>
          </cell>
          <cell r="I3878">
            <v>25.27</v>
          </cell>
          <cell r="J3878">
            <v>17.79</v>
          </cell>
          <cell r="K3878" t="str">
            <v>HiRatio</v>
          </cell>
          <cell r="L3878">
            <v>423263.9</v>
          </cell>
          <cell r="M3878" t="str">
            <v>Owner-Occupied</v>
          </cell>
          <cell r="N3878">
            <v>0</v>
          </cell>
          <cell r="O3878">
            <v>43831</v>
          </cell>
          <cell r="P3878" t="str">
            <v>Current</v>
          </cell>
        </row>
        <row r="3879">
          <cell r="B3879">
            <v>41697</v>
          </cell>
          <cell r="C3879">
            <v>35</v>
          </cell>
          <cell r="D3879" t="str">
            <v>ON</v>
          </cell>
          <cell r="E3879" t="str">
            <v>Transfer</v>
          </cell>
          <cell r="F3879" t="str">
            <v>ARM</v>
          </cell>
          <cell r="I3879">
            <v>16.43</v>
          </cell>
          <cell r="J3879">
            <v>16</v>
          </cell>
          <cell r="K3879" t="str">
            <v>Conv</v>
          </cell>
          <cell r="L3879">
            <v>0</v>
          </cell>
          <cell r="M3879" t="str">
            <v>Owner-Occupied</v>
          </cell>
          <cell r="N3879">
            <v>4</v>
          </cell>
          <cell r="O3879">
            <v>42310</v>
          </cell>
          <cell r="P3879" t="str">
            <v>Current</v>
          </cell>
        </row>
        <row r="3880">
          <cell r="B3880">
            <v>41058</v>
          </cell>
          <cell r="C3880">
            <v>56</v>
          </cell>
          <cell r="D3880" t="str">
            <v>ON</v>
          </cell>
          <cell r="E3880" t="str">
            <v>Purchase</v>
          </cell>
          <cell r="F3880" t="str">
            <v>Fixed</v>
          </cell>
          <cell r="I3880">
            <v>39.22</v>
          </cell>
          <cell r="J3880">
            <v>33.97</v>
          </cell>
          <cell r="K3880" t="str">
            <v>HiRatio</v>
          </cell>
          <cell r="L3880">
            <v>0</v>
          </cell>
          <cell r="M3880" t="str">
            <v>Owner-Occupied</v>
          </cell>
          <cell r="N3880">
            <v>4</v>
          </cell>
          <cell r="O3880">
            <v>41761</v>
          </cell>
          <cell r="P3880" t="str">
            <v>Current</v>
          </cell>
        </row>
        <row r="3881">
          <cell r="B3881">
            <v>41773</v>
          </cell>
          <cell r="C3881">
            <v>32</v>
          </cell>
          <cell r="D3881" t="str">
            <v>AB</v>
          </cell>
          <cell r="E3881" t="str">
            <v>Purchase</v>
          </cell>
          <cell r="F3881" t="str">
            <v>ARM</v>
          </cell>
          <cell r="I3881">
            <v>31.79</v>
          </cell>
          <cell r="J3881">
            <v>20.13</v>
          </cell>
          <cell r="K3881" t="str">
            <v>HiRatio</v>
          </cell>
          <cell r="L3881">
            <v>273274.77</v>
          </cell>
          <cell r="M3881" t="str">
            <v>Owner-Occupied</v>
          </cell>
          <cell r="N3881">
            <v>0</v>
          </cell>
          <cell r="O3881">
            <v>43831</v>
          </cell>
          <cell r="P3881" t="str">
            <v>Current</v>
          </cell>
        </row>
        <row r="3882">
          <cell r="B3882">
            <v>41453</v>
          </cell>
          <cell r="C3882">
            <v>43</v>
          </cell>
          <cell r="D3882" t="str">
            <v>BC</v>
          </cell>
          <cell r="E3882" t="str">
            <v>Transfer</v>
          </cell>
          <cell r="F3882" t="str">
            <v>Fixed</v>
          </cell>
          <cell r="I3882">
            <v>38.19</v>
          </cell>
          <cell r="J3882">
            <v>26.63</v>
          </cell>
          <cell r="K3882" t="str">
            <v>HiRatio</v>
          </cell>
          <cell r="L3882">
            <v>0</v>
          </cell>
          <cell r="M3882" t="str">
            <v>Owner-Occupied</v>
          </cell>
          <cell r="N3882">
            <v>4</v>
          </cell>
          <cell r="O3882">
            <v>42066</v>
          </cell>
          <cell r="P3882" t="str">
            <v>Current</v>
          </cell>
        </row>
        <row r="3883">
          <cell r="B3883">
            <v>41823</v>
          </cell>
          <cell r="C3883">
            <v>30</v>
          </cell>
          <cell r="D3883" t="str">
            <v>ON</v>
          </cell>
          <cell r="E3883" t="str">
            <v>Purchase</v>
          </cell>
          <cell r="F3883" t="str">
            <v>ARM</v>
          </cell>
          <cell r="I3883">
            <v>34.450000000000003</v>
          </cell>
          <cell r="J3883">
            <v>30.83</v>
          </cell>
          <cell r="K3883" t="str">
            <v>Conv</v>
          </cell>
          <cell r="L3883">
            <v>0</v>
          </cell>
          <cell r="M3883" t="str">
            <v>Owner-Occupied</v>
          </cell>
          <cell r="N3883">
            <v>4</v>
          </cell>
          <cell r="O3883">
            <v>42591</v>
          </cell>
          <cell r="P3883" t="str">
            <v>Current</v>
          </cell>
        </row>
        <row r="3884">
          <cell r="B3884">
            <v>41751</v>
          </cell>
          <cell r="C3884">
            <v>33</v>
          </cell>
          <cell r="D3884" t="str">
            <v>ON</v>
          </cell>
          <cell r="E3884" t="str">
            <v>Transfer</v>
          </cell>
          <cell r="F3884" t="str">
            <v>ARM</v>
          </cell>
          <cell r="I3884">
            <v>28.96</v>
          </cell>
          <cell r="J3884">
            <v>21.07</v>
          </cell>
          <cell r="K3884" t="str">
            <v>Conv</v>
          </cell>
          <cell r="L3884">
            <v>203975.21</v>
          </cell>
          <cell r="M3884" t="str">
            <v>Owner-Occupied</v>
          </cell>
          <cell r="N3884">
            <v>0</v>
          </cell>
          <cell r="O3884">
            <v>43831</v>
          </cell>
          <cell r="P3884" t="str">
            <v>Current</v>
          </cell>
        </row>
        <row r="3885">
          <cell r="B3885">
            <v>41971</v>
          </cell>
          <cell r="C3885">
            <v>26</v>
          </cell>
          <cell r="D3885" t="str">
            <v>ON</v>
          </cell>
          <cell r="E3885" t="str">
            <v>Purchase</v>
          </cell>
          <cell r="F3885" t="str">
            <v>Fixed</v>
          </cell>
          <cell r="I3885">
            <v>33.229999999999997</v>
          </cell>
          <cell r="J3885">
            <v>22.7</v>
          </cell>
          <cell r="K3885" t="str">
            <v>HiRatio</v>
          </cell>
          <cell r="L3885">
            <v>188658.05</v>
          </cell>
          <cell r="M3885" t="str">
            <v>Owner-Occupied</v>
          </cell>
          <cell r="N3885">
            <v>0</v>
          </cell>
          <cell r="O3885">
            <v>43831</v>
          </cell>
          <cell r="P3885" t="str">
            <v>Current</v>
          </cell>
        </row>
        <row r="3886">
          <cell r="B3886">
            <v>42338</v>
          </cell>
          <cell r="C3886">
            <v>14</v>
          </cell>
          <cell r="D3886" t="str">
            <v>BC</v>
          </cell>
          <cell r="E3886" t="str">
            <v>Purchase</v>
          </cell>
          <cell r="F3886" t="str">
            <v>Fixed</v>
          </cell>
          <cell r="I3886">
            <v>32.65</v>
          </cell>
          <cell r="J3886">
            <v>19.02</v>
          </cell>
          <cell r="K3886" t="str">
            <v>HiRatio</v>
          </cell>
          <cell r="L3886">
            <v>483597.74</v>
          </cell>
          <cell r="M3886" t="str">
            <v>Owner-Occupied</v>
          </cell>
          <cell r="N3886">
            <v>0</v>
          </cell>
          <cell r="O3886">
            <v>43831</v>
          </cell>
          <cell r="P3886" t="str">
            <v>Current</v>
          </cell>
        </row>
        <row r="3887">
          <cell r="B3887">
            <v>41841</v>
          </cell>
          <cell r="C3887">
            <v>30</v>
          </cell>
          <cell r="D3887" t="str">
            <v>ON</v>
          </cell>
          <cell r="E3887" t="str">
            <v>Purchase</v>
          </cell>
          <cell r="F3887" t="str">
            <v>Fixed</v>
          </cell>
          <cell r="I3887">
            <v>26.5</v>
          </cell>
          <cell r="J3887">
            <v>21.65</v>
          </cell>
          <cell r="K3887" t="str">
            <v>Conv</v>
          </cell>
          <cell r="L3887">
            <v>242729.77</v>
          </cell>
          <cell r="M3887" t="str">
            <v>Owner-Occupied</v>
          </cell>
          <cell r="N3887">
            <v>0</v>
          </cell>
          <cell r="O3887">
            <v>43831</v>
          </cell>
          <cell r="P3887" t="str">
            <v>Current</v>
          </cell>
        </row>
        <row r="3888">
          <cell r="B3888">
            <v>42061</v>
          </cell>
          <cell r="C3888">
            <v>23</v>
          </cell>
          <cell r="D3888" t="str">
            <v>ON</v>
          </cell>
          <cell r="E3888" t="str">
            <v>Refinance External</v>
          </cell>
          <cell r="F3888" t="str">
            <v>ARM</v>
          </cell>
          <cell r="I3888">
            <v>16.11</v>
          </cell>
          <cell r="J3888">
            <v>15.25</v>
          </cell>
          <cell r="K3888" t="str">
            <v>Conv</v>
          </cell>
          <cell r="L3888">
            <v>0</v>
          </cell>
          <cell r="M3888" t="str">
            <v>Owner-Occupied</v>
          </cell>
          <cell r="N3888">
            <v>4</v>
          </cell>
          <cell r="O3888">
            <v>42247</v>
          </cell>
          <cell r="P3888" t="str">
            <v>Current</v>
          </cell>
        </row>
        <row r="3889">
          <cell r="B3889">
            <v>41054</v>
          </cell>
          <cell r="C3889">
            <v>56</v>
          </cell>
          <cell r="D3889" t="str">
            <v>AB</v>
          </cell>
          <cell r="E3889" t="str">
            <v>Purchase</v>
          </cell>
          <cell r="F3889" t="str">
            <v>Fixed</v>
          </cell>
          <cell r="I3889">
            <v>28.22</v>
          </cell>
          <cell r="J3889">
            <v>25.18</v>
          </cell>
          <cell r="K3889" t="str">
            <v>HiRatio</v>
          </cell>
          <cell r="L3889">
            <v>152736.25</v>
          </cell>
          <cell r="M3889" t="str">
            <v>Owner-Occupied</v>
          </cell>
          <cell r="N3889">
            <v>0</v>
          </cell>
          <cell r="O3889">
            <v>43831</v>
          </cell>
          <cell r="P3889" t="str">
            <v>Current</v>
          </cell>
        </row>
        <row r="3890">
          <cell r="B3890">
            <v>41892</v>
          </cell>
          <cell r="C3890">
            <v>28</v>
          </cell>
          <cell r="D3890" t="str">
            <v>BC</v>
          </cell>
          <cell r="E3890" t="str">
            <v>Purchase</v>
          </cell>
          <cell r="F3890" t="str">
            <v>Fixed</v>
          </cell>
          <cell r="I3890">
            <v>37.880000000000003</v>
          </cell>
          <cell r="J3890">
            <v>36.799999999999997</v>
          </cell>
          <cell r="K3890" t="str">
            <v>HiRatio</v>
          </cell>
          <cell r="L3890">
            <v>219694.97</v>
          </cell>
          <cell r="M3890" t="str">
            <v>Owner-Occupied</v>
          </cell>
          <cell r="N3890">
            <v>0</v>
          </cell>
          <cell r="O3890">
            <v>43831</v>
          </cell>
          <cell r="P3890" t="str">
            <v>Current</v>
          </cell>
        </row>
        <row r="3891">
          <cell r="B3891">
            <v>42475</v>
          </cell>
          <cell r="C3891">
            <v>9</v>
          </cell>
          <cell r="D3891" t="str">
            <v>ON</v>
          </cell>
          <cell r="E3891" t="str">
            <v>Purchase</v>
          </cell>
          <cell r="F3891" t="str">
            <v>Fixed</v>
          </cell>
          <cell r="I3891">
            <v>41.33</v>
          </cell>
          <cell r="J3891">
            <v>32.4</v>
          </cell>
          <cell r="K3891" t="str">
            <v>Conv</v>
          </cell>
          <cell r="L3891">
            <v>239022.87</v>
          </cell>
          <cell r="M3891" t="str">
            <v>Owner-Occupied</v>
          </cell>
          <cell r="N3891">
            <v>0</v>
          </cell>
          <cell r="O3891">
            <v>43831</v>
          </cell>
          <cell r="P3891" t="str">
            <v>Current</v>
          </cell>
        </row>
        <row r="3892">
          <cell r="B3892">
            <v>42087</v>
          </cell>
          <cell r="C3892">
            <v>22</v>
          </cell>
          <cell r="D3892" t="str">
            <v>ON</v>
          </cell>
          <cell r="E3892" t="str">
            <v>Purchase</v>
          </cell>
          <cell r="F3892" t="str">
            <v>Fixed</v>
          </cell>
          <cell r="I3892">
            <v>34.17</v>
          </cell>
          <cell r="J3892">
            <v>32.340000000000003</v>
          </cell>
          <cell r="K3892" t="str">
            <v>HiRatio</v>
          </cell>
          <cell r="L3892">
            <v>164366.15</v>
          </cell>
          <cell r="M3892" t="str">
            <v>Owner-Occupied</v>
          </cell>
          <cell r="N3892">
            <v>0</v>
          </cell>
          <cell r="O3892">
            <v>43831</v>
          </cell>
          <cell r="P3892" t="str">
            <v>Current</v>
          </cell>
        </row>
        <row r="3893">
          <cell r="B3893">
            <v>42605</v>
          </cell>
          <cell r="C3893">
            <v>5</v>
          </cell>
          <cell r="D3893" t="str">
            <v>ON</v>
          </cell>
          <cell r="E3893" t="str">
            <v>Purchase</v>
          </cell>
          <cell r="F3893" t="str">
            <v>Fixed</v>
          </cell>
          <cell r="I3893">
            <v>37.36</v>
          </cell>
          <cell r="J3893">
            <v>36.07</v>
          </cell>
          <cell r="K3893" t="str">
            <v>Conv</v>
          </cell>
          <cell r="L3893">
            <v>152420.82</v>
          </cell>
          <cell r="M3893" t="str">
            <v>Owner-Occupied</v>
          </cell>
          <cell r="N3893">
            <v>0</v>
          </cell>
          <cell r="O3893">
            <v>43831</v>
          </cell>
          <cell r="P3893" t="str">
            <v>Current</v>
          </cell>
        </row>
        <row r="3894">
          <cell r="B3894">
            <v>42160</v>
          </cell>
          <cell r="C3894">
            <v>19</v>
          </cell>
          <cell r="D3894" t="str">
            <v>AB</v>
          </cell>
          <cell r="E3894" t="str">
            <v>Purchase</v>
          </cell>
          <cell r="F3894" t="str">
            <v>Fixed</v>
          </cell>
          <cell r="I3894">
            <v>28.95</v>
          </cell>
          <cell r="J3894">
            <v>13.36</v>
          </cell>
          <cell r="K3894" t="str">
            <v>HiRatio</v>
          </cell>
          <cell r="L3894">
            <v>571769.30000000005</v>
          </cell>
          <cell r="M3894" t="str">
            <v>Owner-Occupied</v>
          </cell>
          <cell r="N3894">
            <v>0</v>
          </cell>
          <cell r="O3894">
            <v>43831</v>
          </cell>
          <cell r="P3894" t="str">
            <v>Current</v>
          </cell>
        </row>
        <row r="3895">
          <cell r="B3895">
            <v>42349</v>
          </cell>
          <cell r="C3895">
            <v>13</v>
          </cell>
          <cell r="D3895" t="str">
            <v>AB</v>
          </cell>
          <cell r="E3895" t="str">
            <v>Transfer</v>
          </cell>
          <cell r="F3895" t="str">
            <v>Fixed</v>
          </cell>
          <cell r="I3895">
            <v>30.35</v>
          </cell>
          <cell r="J3895">
            <v>29.92</v>
          </cell>
          <cell r="K3895" t="str">
            <v>Conv</v>
          </cell>
          <cell r="L3895">
            <v>274802.71999999997</v>
          </cell>
          <cell r="M3895" t="str">
            <v>Owner-Occupied</v>
          </cell>
          <cell r="N3895">
            <v>0</v>
          </cell>
          <cell r="O3895">
            <v>43831</v>
          </cell>
          <cell r="P3895" t="str">
            <v>Current</v>
          </cell>
        </row>
        <row r="3896">
          <cell r="B3896">
            <v>42500</v>
          </cell>
          <cell r="C3896">
            <v>8</v>
          </cell>
          <cell r="D3896" t="str">
            <v>ON</v>
          </cell>
          <cell r="E3896" t="str">
            <v>Purchase</v>
          </cell>
          <cell r="F3896" t="str">
            <v>Fixed</v>
          </cell>
          <cell r="I3896">
            <v>30.54</v>
          </cell>
          <cell r="J3896">
            <v>30.54</v>
          </cell>
          <cell r="K3896" t="str">
            <v>HiRatio</v>
          </cell>
          <cell r="L3896">
            <v>379849.02</v>
          </cell>
          <cell r="M3896" t="str">
            <v>Owner-Occupied</v>
          </cell>
          <cell r="N3896">
            <v>0</v>
          </cell>
          <cell r="O3896">
            <v>43831</v>
          </cell>
          <cell r="P3896" t="str">
            <v>Current</v>
          </cell>
        </row>
        <row r="3897">
          <cell r="B3897">
            <v>40651</v>
          </cell>
          <cell r="C3897">
            <v>69</v>
          </cell>
          <cell r="D3897" t="str">
            <v>AB</v>
          </cell>
          <cell r="E3897" t="str">
            <v>Refinance External</v>
          </cell>
          <cell r="F3897" t="str">
            <v>Fixed</v>
          </cell>
          <cell r="I3897">
            <v>14.47</v>
          </cell>
          <cell r="J3897">
            <v>13.56</v>
          </cell>
          <cell r="K3897" t="str">
            <v>HiRatio</v>
          </cell>
          <cell r="L3897">
            <v>196608.99</v>
          </cell>
          <cell r="M3897" t="str">
            <v>Owner-Occupied</v>
          </cell>
          <cell r="N3897">
            <v>0</v>
          </cell>
          <cell r="O3897">
            <v>43831</v>
          </cell>
          <cell r="P3897" t="str">
            <v>Current</v>
          </cell>
        </row>
        <row r="3898">
          <cell r="B3898">
            <v>42016</v>
          </cell>
          <cell r="C3898">
            <v>24</v>
          </cell>
          <cell r="D3898" t="str">
            <v>ON</v>
          </cell>
          <cell r="E3898" t="str">
            <v>Refinance External</v>
          </cell>
          <cell r="F3898" t="str">
            <v>ARM</v>
          </cell>
          <cell r="I3898">
            <v>23.19</v>
          </cell>
          <cell r="J3898">
            <v>6.83</v>
          </cell>
          <cell r="K3898" t="str">
            <v>Conv</v>
          </cell>
          <cell r="L3898">
            <v>0</v>
          </cell>
          <cell r="M3898" t="str">
            <v>Second Home</v>
          </cell>
          <cell r="N3898">
            <v>4</v>
          </cell>
          <cell r="O3898">
            <v>42340</v>
          </cell>
          <cell r="P3898" t="str">
            <v>Current</v>
          </cell>
        </row>
        <row r="3899">
          <cell r="B3899">
            <v>42423</v>
          </cell>
          <cell r="C3899">
            <v>11</v>
          </cell>
          <cell r="D3899" t="str">
            <v>ON</v>
          </cell>
          <cell r="E3899" t="str">
            <v>Refinance External</v>
          </cell>
          <cell r="F3899" t="str">
            <v>Fixed</v>
          </cell>
          <cell r="I3899">
            <v>38.94</v>
          </cell>
          <cell r="J3899">
            <v>33.270000000000003</v>
          </cell>
          <cell r="K3899" t="str">
            <v>Conv</v>
          </cell>
          <cell r="L3899">
            <v>448060.82</v>
          </cell>
          <cell r="M3899" t="str">
            <v>Owner-Occupied</v>
          </cell>
          <cell r="N3899">
            <v>0</v>
          </cell>
          <cell r="O3899">
            <v>43831</v>
          </cell>
          <cell r="P3899" t="str">
            <v>Current</v>
          </cell>
        </row>
        <row r="3900">
          <cell r="B3900">
            <v>40750</v>
          </cell>
          <cell r="C3900">
            <v>66</v>
          </cell>
          <cell r="D3900" t="str">
            <v>AB</v>
          </cell>
          <cell r="E3900" t="str">
            <v>Refinance External</v>
          </cell>
          <cell r="F3900" t="str">
            <v>Fixed</v>
          </cell>
          <cell r="I3900">
            <v>22.7</v>
          </cell>
          <cell r="J3900">
            <v>19.57</v>
          </cell>
          <cell r="K3900" t="str">
            <v>Conv</v>
          </cell>
          <cell r="L3900">
            <v>90293.81</v>
          </cell>
          <cell r="M3900" t="str">
            <v>Owner-Occupied</v>
          </cell>
          <cell r="N3900">
            <v>0</v>
          </cell>
          <cell r="O3900">
            <v>43831</v>
          </cell>
          <cell r="P3900" t="str">
            <v>Current</v>
          </cell>
        </row>
        <row r="3901">
          <cell r="B3901">
            <v>42038</v>
          </cell>
          <cell r="C3901">
            <v>23</v>
          </cell>
          <cell r="D3901" t="str">
            <v>ON</v>
          </cell>
          <cell r="E3901" t="str">
            <v>Purchase</v>
          </cell>
          <cell r="F3901" t="str">
            <v>ARM</v>
          </cell>
          <cell r="I3901">
            <v>27.45</v>
          </cell>
          <cell r="J3901">
            <v>27.26</v>
          </cell>
          <cell r="K3901" t="str">
            <v>HiRatio</v>
          </cell>
          <cell r="L3901">
            <v>0</v>
          </cell>
          <cell r="M3901" t="str">
            <v>Owner-Occupied</v>
          </cell>
          <cell r="N3901">
            <v>4</v>
          </cell>
          <cell r="O3901">
            <v>42759</v>
          </cell>
          <cell r="P3901" t="str">
            <v>Current</v>
          </cell>
        </row>
        <row r="3902">
          <cell r="B3902">
            <v>42185</v>
          </cell>
          <cell r="C3902">
            <v>19</v>
          </cell>
          <cell r="D3902" t="str">
            <v>MB</v>
          </cell>
          <cell r="E3902" t="str">
            <v>Purchase</v>
          </cell>
          <cell r="F3902" t="str">
            <v>ARM</v>
          </cell>
          <cell r="I3902">
            <v>32.11</v>
          </cell>
          <cell r="J3902">
            <v>29.96</v>
          </cell>
          <cell r="K3902" t="str">
            <v>Conv</v>
          </cell>
          <cell r="L3902">
            <v>123596.66</v>
          </cell>
          <cell r="M3902" t="str">
            <v>Owner-Occupied</v>
          </cell>
          <cell r="N3902">
            <v>0</v>
          </cell>
          <cell r="O3902">
            <v>43831</v>
          </cell>
          <cell r="P3902" t="str">
            <v>Current</v>
          </cell>
        </row>
        <row r="3903">
          <cell r="B3903">
            <v>42424</v>
          </cell>
          <cell r="C3903">
            <v>11</v>
          </cell>
          <cell r="D3903" t="str">
            <v>BC</v>
          </cell>
          <cell r="E3903" t="str">
            <v>Refinance External</v>
          </cell>
          <cell r="F3903" t="str">
            <v>ARM</v>
          </cell>
          <cell r="I3903">
            <v>34.51</v>
          </cell>
          <cell r="J3903">
            <v>25.78</v>
          </cell>
          <cell r="K3903" t="str">
            <v>HiRatio</v>
          </cell>
          <cell r="L3903">
            <v>347880.4</v>
          </cell>
          <cell r="M3903" t="str">
            <v>Owner-Occupied</v>
          </cell>
          <cell r="N3903">
            <v>0</v>
          </cell>
          <cell r="O3903">
            <v>43831</v>
          </cell>
          <cell r="P3903" t="str">
            <v>Current</v>
          </cell>
        </row>
        <row r="3904">
          <cell r="B3904">
            <v>41061</v>
          </cell>
          <cell r="C3904">
            <v>55</v>
          </cell>
          <cell r="D3904" t="str">
            <v>AB</v>
          </cell>
          <cell r="E3904" t="str">
            <v>Purchase</v>
          </cell>
          <cell r="F3904" t="str">
            <v>Fixed</v>
          </cell>
          <cell r="I3904">
            <v>30.25</v>
          </cell>
          <cell r="J3904">
            <v>28.93</v>
          </cell>
          <cell r="K3904" t="str">
            <v>HiRatio</v>
          </cell>
          <cell r="L3904">
            <v>238490.25</v>
          </cell>
          <cell r="M3904" t="str">
            <v>Owner-Occupied</v>
          </cell>
          <cell r="N3904">
            <v>0</v>
          </cell>
          <cell r="O3904">
            <v>43831</v>
          </cell>
          <cell r="P3904" t="str">
            <v>Current</v>
          </cell>
        </row>
        <row r="3905">
          <cell r="B3905">
            <v>41725</v>
          </cell>
          <cell r="C3905">
            <v>34</v>
          </cell>
          <cell r="D3905" t="str">
            <v>BC</v>
          </cell>
          <cell r="E3905" t="str">
            <v>Transfer</v>
          </cell>
          <cell r="F3905" t="str">
            <v>ARM</v>
          </cell>
          <cell r="I3905">
            <v>26.35</v>
          </cell>
          <cell r="J3905">
            <v>24.72</v>
          </cell>
          <cell r="K3905" t="str">
            <v>Conv</v>
          </cell>
          <cell r="L3905">
            <v>118409.33</v>
          </cell>
          <cell r="M3905" t="str">
            <v>Owner-Occupied</v>
          </cell>
          <cell r="N3905">
            <v>0</v>
          </cell>
          <cell r="O3905">
            <v>43831</v>
          </cell>
          <cell r="P3905" t="str">
            <v>Current</v>
          </cell>
        </row>
        <row r="3906">
          <cell r="B3906">
            <v>42233</v>
          </cell>
          <cell r="C3906">
            <v>17</v>
          </cell>
          <cell r="D3906" t="str">
            <v>ON</v>
          </cell>
          <cell r="E3906" t="str">
            <v>Purchase</v>
          </cell>
          <cell r="F3906" t="str">
            <v>Fixed</v>
          </cell>
          <cell r="I3906">
            <v>30.83</v>
          </cell>
          <cell r="J3906">
            <v>20.78</v>
          </cell>
          <cell r="K3906" t="str">
            <v>Conv</v>
          </cell>
          <cell r="L3906">
            <v>251761.67</v>
          </cell>
          <cell r="M3906" t="str">
            <v>Owner-Occupied</v>
          </cell>
          <cell r="N3906">
            <v>0</v>
          </cell>
          <cell r="O3906">
            <v>43831</v>
          </cell>
          <cell r="P3906" t="str">
            <v>Current</v>
          </cell>
        </row>
        <row r="3907">
          <cell r="B3907">
            <v>41866</v>
          </cell>
          <cell r="C3907">
            <v>29</v>
          </cell>
          <cell r="D3907" t="str">
            <v>ON</v>
          </cell>
          <cell r="E3907" t="str">
            <v>Purchase</v>
          </cell>
          <cell r="F3907" t="str">
            <v>ARM</v>
          </cell>
          <cell r="I3907">
            <v>18.72</v>
          </cell>
          <cell r="J3907">
            <v>17.96</v>
          </cell>
          <cell r="K3907" t="str">
            <v>Conv</v>
          </cell>
          <cell r="L3907">
            <v>785698.03</v>
          </cell>
          <cell r="M3907" t="str">
            <v>Owner-Occupied</v>
          </cell>
          <cell r="N3907">
            <v>0</v>
          </cell>
          <cell r="O3907">
            <v>43831</v>
          </cell>
          <cell r="P3907" t="str">
            <v>Current</v>
          </cell>
        </row>
        <row r="3908">
          <cell r="B3908">
            <v>42137</v>
          </cell>
          <cell r="C3908">
            <v>20</v>
          </cell>
          <cell r="D3908" t="str">
            <v>BC</v>
          </cell>
          <cell r="E3908" t="str">
            <v>Transfer</v>
          </cell>
          <cell r="F3908" t="str">
            <v>ARM</v>
          </cell>
          <cell r="I3908">
            <v>16.18</v>
          </cell>
          <cell r="J3908">
            <v>15.49</v>
          </cell>
          <cell r="K3908" t="str">
            <v>Conv</v>
          </cell>
          <cell r="L3908">
            <v>0</v>
          </cell>
          <cell r="M3908" t="str">
            <v>Owner-Occupied</v>
          </cell>
          <cell r="N3908">
            <v>4</v>
          </cell>
          <cell r="O3908">
            <v>42632</v>
          </cell>
          <cell r="P3908" t="str">
            <v>Current</v>
          </cell>
        </row>
        <row r="3909">
          <cell r="B3909">
            <v>42597</v>
          </cell>
          <cell r="C3909">
            <v>5</v>
          </cell>
          <cell r="D3909" t="str">
            <v>ON</v>
          </cell>
          <cell r="E3909" t="str">
            <v>Purchase with Improvements</v>
          </cell>
          <cell r="F3909" t="str">
            <v>Fixed</v>
          </cell>
          <cell r="I3909">
            <v>26.18</v>
          </cell>
          <cell r="J3909">
            <v>25.99</v>
          </cell>
          <cell r="K3909" t="str">
            <v>HiRatio</v>
          </cell>
          <cell r="L3909">
            <v>147651.96</v>
          </cell>
          <cell r="M3909" t="str">
            <v>Owner-Occupied</v>
          </cell>
          <cell r="N3909">
            <v>0</v>
          </cell>
          <cell r="O3909">
            <v>43831</v>
          </cell>
          <cell r="P3909" t="str">
            <v>Current</v>
          </cell>
        </row>
        <row r="3910">
          <cell r="B3910">
            <v>42334</v>
          </cell>
          <cell r="C3910">
            <v>14</v>
          </cell>
          <cell r="D3910" t="str">
            <v>ON</v>
          </cell>
          <cell r="E3910" t="str">
            <v>Purchase</v>
          </cell>
          <cell r="F3910" t="str">
            <v>Fixed</v>
          </cell>
          <cell r="I3910">
            <v>34.799999999999997</v>
          </cell>
          <cell r="J3910">
            <v>34.15</v>
          </cell>
          <cell r="K3910" t="str">
            <v>HiRatio</v>
          </cell>
          <cell r="L3910">
            <v>297339.51</v>
          </cell>
          <cell r="M3910" t="str">
            <v>Owner-Occupied</v>
          </cell>
          <cell r="N3910">
            <v>0</v>
          </cell>
          <cell r="O3910">
            <v>43831</v>
          </cell>
          <cell r="P3910" t="str">
            <v>Current</v>
          </cell>
        </row>
        <row r="3911">
          <cell r="B3911">
            <v>41089</v>
          </cell>
          <cell r="C3911">
            <v>55</v>
          </cell>
          <cell r="D3911" t="str">
            <v>ON</v>
          </cell>
          <cell r="E3911" t="str">
            <v>Purchase</v>
          </cell>
          <cell r="F3911" t="str">
            <v>Fixed</v>
          </cell>
          <cell r="I3911">
            <v>32.840000000000003</v>
          </cell>
          <cell r="J3911">
            <v>30.86</v>
          </cell>
          <cell r="K3911" t="str">
            <v>HiRatio</v>
          </cell>
          <cell r="L3911">
            <v>163143.64000000001</v>
          </cell>
          <cell r="M3911" t="str">
            <v>Owner-Occupied</v>
          </cell>
          <cell r="N3911">
            <v>0</v>
          </cell>
          <cell r="O3911">
            <v>43831</v>
          </cell>
          <cell r="P3911" t="str">
            <v>Current</v>
          </cell>
        </row>
        <row r="3912">
          <cell r="B3912">
            <v>42551</v>
          </cell>
          <cell r="C3912">
            <v>7</v>
          </cell>
          <cell r="D3912" t="str">
            <v>BC</v>
          </cell>
          <cell r="E3912" t="str">
            <v>Purchase</v>
          </cell>
          <cell r="F3912" t="str">
            <v>Fixed</v>
          </cell>
          <cell r="I3912">
            <v>35.57</v>
          </cell>
          <cell r="J3912">
            <v>22.28</v>
          </cell>
          <cell r="K3912" t="str">
            <v>Conv</v>
          </cell>
          <cell r="L3912">
            <v>452899.16</v>
          </cell>
          <cell r="M3912" t="str">
            <v>Owner-Occupied</v>
          </cell>
          <cell r="N3912">
            <v>0</v>
          </cell>
          <cell r="O3912">
            <v>43831</v>
          </cell>
          <cell r="P3912" t="str">
            <v>Current</v>
          </cell>
        </row>
        <row r="3913">
          <cell r="B3913">
            <v>42314</v>
          </cell>
          <cell r="C3913">
            <v>14</v>
          </cell>
          <cell r="D3913" t="str">
            <v>ON</v>
          </cell>
          <cell r="E3913" t="str">
            <v>Refinance External</v>
          </cell>
          <cell r="F3913" t="str">
            <v>ARM</v>
          </cell>
          <cell r="I3913">
            <v>35.96</v>
          </cell>
          <cell r="J3913">
            <v>15.46</v>
          </cell>
          <cell r="K3913" t="str">
            <v>Conv</v>
          </cell>
          <cell r="L3913">
            <v>131259.69</v>
          </cell>
          <cell r="M3913" t="str">
            <v>Owner-Occupied</v>
          </cell>
          <cell r="N3913">
            <v>0</v>
          </cell>
          <cell r="O3913">
            <v>43831</v>
          </cell>
          <cell r="P3913" t="str">
            <v>Current</v>
          </cell>
        </row>
        <row r="3914">
          <cell r="B3914">
            <v>42349</v>
          </cell>
          <cell r="C3914">
            <v>13</v>
          </cell>
          <cell r="D3914" t="str">
            <v>ON</v>
          </cell>
          <cell r="E3914" t="str">
            <v>Purchase</v>
          </cell>
          <cell r="F3914" t="str">
            <v>ARM</v>
          </cell>
          <cell r="I3914">
            <v>27.85</v>
          </cell>
          <cell r="J3914">
            <v>18.149999999999999</v>
          </cell>
          <cell r="K3914" t="str">
            <v>HiRatio</v>
          </cell>
          <cell r="L3914">
            <v>76148.039999999994</v>
          </cell>
          <cell r="M3914" t="str">
            <v>Second Home</v>
          </cell>
          <cell r="N3914">
            <v>0</v>
          </cell>
          <cell r="O3914">
            <v>43831</v>
          </cell>
          <cell r="P3914" t="str">
            <v>Current</v>
          </cell>
        </row>
        <row r="3915">
          <cell r="B3915">
            <v>41743</v>
          </cell>
          <cell r="C3915">
            <v>33</v>
          </cell>
          <cell r="D3915" t="str">
            <v>ON</v>
          </cell>
          <cell r="E3915" t="str">
            <v>Purchase</v>
          </cell>
          <cell r="F3915" t="str">
            <v>ARM</v>
          </cell>
          <cell r="I3915">
            <v>33.19</v>
          </cell>
          <cell r="J3915">
            <v>32.380000000000003</v>
          </cell>
          <cell r="K3915" t="str">
            <v>Conv</v>
          </cell>
          <cell r="L3915">
            <v>413755.81</v>
          </cell>
          <cell r="M3915" t="str">
            <v>Owner-Occupied</v>
          </cell>
          <cell r="N3915">
            <v>0</v>
          </cell>
          <cell r="O3915">
            <v>43831</v>
          </cell>
          <cell r="P3915" t="str">
            <v>Current</v>
          </cell>
        </row>
        <row r="3916">
          <cell r="B3916">
            <v>41670</v>
          </cell>
          <cell r="C3916">
            <v>36</v>
          </cell>
          <cell r="D3916" t="str">
            <v>ON</v>
          </cell>
          <cell r="E3916" t="str">
            <v>Refinance External</v>
          </cell>
          <cell r="F3916" t="str">
            <v>ARM</v>
          </cell>
          <cell r="I3916">
            <v>28.12</v>
          </cell>
          <cell r="J3916">
            <v>27.59</v>
          </cell>
          <cell r="K3916" t="str">
            <v>Conv</v>
          </cell>
          <cell r="L3916">
            <v>0</v>
          </cell>
          <cell r="M3916" t="str">
            <v>Owner-Occupied</v>
          </cell>
          <cell r="N3916">
            <v>4</v>
          </cell>
          <cell r="O3916">
            <v>41761</v>
          </cell>
          <cell r="P3916" t="str">
            <v>Current</v>
          </cell>
        </row>
        <row r="3917">
          <cell r="B3917">
            <v>41145</v>
          </cell>
          <cell r="C3917">
            <v>53</v>
          </cell>
          <cell r="D3917" t="str">
            <v>AB</v>
          </cell>
          <cell r="E3917" t="str">
            <v>Purchase</v>
          </cell>
          <cell r="F3917" t="str">
            <v>Fixed</v>
          </cell>
          <cell r="I3917">
            <v>34.06</v>
          </cell>
          <cell r="J3917">
            <v>33.85</v>
          </cell>
          <cell r="K3917" t="str">
            <v>HiRatio</v>
          </cell>
          <cell r="L3917">
            <v>244892.25</v>
          </cell>
          <cell r="M3917" t="str">
            <v>Owner-Occupied</v>
          </cell>
          <cell r="N3917">
            <v>0</v>
          </cell>
          <cell r="O3917">
            <v>43831</v>
          </cell>
          <cell r="P3917" t="str">
            <v>Current</v>
          </cell>
        </row>
        <row r="3918">
          <cell r="B3918">
            <v>42580</v>
          </cell>
          <cell r="C3918">
            <v>6</v>
          </cell>
          <cell r="D3918" t="str">
            <v>BC</v>
          </cell>
          <cell r="E3918" t="str">
            <v>Purchase</v>
          </cell>
          <cell r="F3918" t="str">
            <v>Fixed</v>
          </cell>
          <cell r="I3918">
            <v>34.619999999999997</v>
          </cell>
          <cell r="J3918">
            <v>33.96</v>
          </cell>
          <cell r="K3918" t="str">
            <v>Conv</v>
          </cell>
          <cell r="L3918">
            <v>359841.42</v>
          </cell>
          <cell r="M3918" t="str">
            <v>Owner-Occupied</v>
          </cell>
          <cell r="N3918">
            <v>0</v>
          </cell>
          <cell r="O3918">
            <v>43831</v>
          </cell>
          <cell r="P3918" t="str">
            <v>Current</v>
          </cell>
        </row>
        <row r="3919">
          <cell r="B3919">
            <v>42038</v>
          </cell>
          <cell r="C3919">
            <v>23</v>
          </cell>
          <cell r="D3919" t="str">
            <v>ON</v>
          </cell>
          <cell r="E3919" t="str">
            <v>Purchase</v>
          </cell>
          <cell r="F3919" t="str">
            <v>ARM</v>
          </cell>
          <cell r="I3919">
            <v>36.36</v>
          </cell>
          <cell r="J3919">
            <v>24.36</v>
          </cell>
          <cell r="K3919" t="str">
            <v>HiRatio</v>
          </cell>
          <cell r="L3919">
            <v>492715.79</v>
          </cell>
          <cell r="M3919" t="str">
            <v>Owner-Occupied</v>
          </cell>
          <cell r="N3919">
            <v>0</v>
          </cell>
          <cell r="O3919">
            <v>43831</v>
          </cell>
          <cell r="P3919" t="str">
            <v>Current</v>
          </cell>
        </row>
        <row r="3920">
          <cell r="B3920">
            <v>42353</v>
          </cell>
          <cell r="C3920">
            <v>13</v>
          </cell>
          <cell r="D3920" t="str">
            <v>ON</v>
          </cell>
          <cell r="E3920" t="str">
            <v>Purchase</v>
          </cell>
          <cell r="F3920" t="str">
            <v>ARM</v>
          </cell>
          <cell r="I3920">
            <v>27.26</v>
          </cell>
          <cell r="J3920">
            <v>21.34</v>
          </cell>
          <cell r="K3920" t="str">
            <v>Conv</v>
          </cell>
          <cell r="L3920">
            <v>317849.34000000003</v>
          </cell>
          <cell r="M3920" t="str">
            <v>Owner-Occupied</v>
          </cell>
          <cell r="N3920">
            <v>0</v>
          </cell>
          <cell r="O3920">
            <v>43831</v>
          </cell>
          <cell r="P3920" t="str">
            <v>Current</v>
          </cell>
        </row>
        <row r="3921">
          <cell r="B3921">
            <v>42286</v>
          </cell>
          <cell r="C3921">
            <v>15</v>
          </cell>
          <cell r="D3921" t="str">
            <v>ON</v>
          </cell>
          <cell r="E3921" t="str">
            <v>Purchase</v>
          </cell>
          <cell r="F3921" t="str">
            <v>Fixed</v>
          </cell>
          <cell r="I3921">
            <v>32.86</v>
          </cell>
          <cell r="J3921">
            <v>23.67</v>
          </cell>
          <cell r="K3921" t="str">
            <v>Conv</v>
          </cell>
          <cell r="L3921">
            <v>309613.75</v>
          </cell>
          <cell r="M3921" t="str">
            <v>Owner-Occupied</v>
          </cell>
          <cell r="N3921">
            <v>0</v>
          </cell>
          <cell r="O3921">
            <v>43831</v>
          </cell>
          <cell r="P3921" t="str">
            <v>Current</v>
          </cell>
        </row>
        <row r="3922">
          <cell r="B3922">
            <v>41815</v>
          </cell>
          <cell r="C3922">
            <v>31</v>
          </cell>
          <cell r="D3922" t="str">
            <v>AB</v>
          </cell>
          <cell r="E3922" t="str">
            <v>Transfer</v>
          </cell>
          <cell r="F3922" t="str">
            <v>Fixed</v>
          </cell>
          <cell r="I3922">
            <v>40.89</v>
          </cell>
          <cell r="J3922">
            <v>19.66</v>
          </cell>
          <cell r="K3922" t="str">
            <v>Conv</v>
          </cell>
          <cell r="L3922">
            <v>557183.79</v>
          </cell>
          <cell r="M3922" t="str">
            <v>Owner-Occupied</v>
          </cell>
          <cell r="N3922">
            <v>0</v>
          </cell>
          <cell r="O3922">
            <v>43831</v>
          </cell>
          <cell r="P3922" t="str">
            <v>Current</v>
          </cell>
        </row>
        <row r="3923">
          <cell r="B3923">
            <v>42417</v>
          </cell>
          <cell r="C3923">
            <v>11</v>
          </cell>
          <cell r="D3923" t="str">
            <v>AB</v>
          </cell>
          <cell r="E3923" t="str">
            <v>Purchase</v>
          </cell>
          <cell r="F3923" t="str">
            <v>Fixed</v>
          </cell>
          <cell r="I3923">
            <v>40.44</v>
          </cell>
          <cell r="J3923">
            <v>33.68</v>
          </cell>
          <cell r="K3923" t="str">
            <v>Conv</v>
          </cell>
          <cell r="L3923">
            <v>238164.55</v>
          </cell>
          <cell r="M3923" t="str">
            <v>Owner-Occupied</v>
          </cell>
          <cell r="N3923">
            <v>0</v>
          </cell>
          <cell r="O3923">
            <v>43831</v>
          </cell>
          <cell r="P3923" t="str">
            <v>Current</v>
          </cell>
        </row>
        <row r="3924">
          <cell r="B3924">
            <v>41487</v>
          </cell>
          <cell r="C3924">
            <v>41</v>
          </cell>
          <cell r="D3924" t="str">
            <v>ON</v>
          </cell>
          <cell r="E3924" t="str">
            <v>Purchase</v>
          </cell>
          <cell r="F3924" t="str">
            <v>Fixed</v>
          </cell>
          <cell r="I3924">
            <v>41.51</v>
          </cell>
          <cell r="J3924">
            <v>25.2</v>
          </cell>
          <cell r="K3924" t="str">
            <v>HiRatio</v>
          </cell>
          <cell r="L3924">
            <v>103615.12</v>
          </cell>
          <cell r="M3924" t="str">
            <v>Second Home</v>
          </cell>
          <cell r="N3924">
            <v>0</v>
          </cell>
          <cell r="O3924">
            <v>43831</v>
          </cell>
          <cell r="P3924" t="str">
            <v>Current</v>
          </cell>
        </row>
        <row r="3925">
          <cell r="B3925">
            <v>40746</v>
          </cell>
          <cell r="C3925">
            <v>66</v>
          </cell>
          <cell r="D3925" t="str">
            <v>AB</v>
          </cell>
          <cell r="E3925" t="str">
            <v>Purchase</v>
          </cell>
          <cell r="F3925" t="str">
            <v>Fixed</v>
          </cell>
          <cell r="I3925">
            <v>30.55</v>
          </cell>
          <cell r="J3925">
            <v>30.19</v>
          </cell>
          <cell r="K3925" t="str">
            <v>HiRatio</v>
          </cell>
          <cell r="L3925">
            <v>0</v>
          </cell>
          <cell r="M3925" t="str">
            <v>Owner-Occupied</v>
          </cell>
          <cell r="N3925">
            <v>4</v>
          </cell>
          <cell r="O3925">
            <v>42121</v>
          </cell>
          <cell r="P3925" t="str">
            <v>Current</v>
          </cell>
        </row>
        <row r="3926">
          <cell r="B3926">
            <v>41654</v>
          </cell>
          <cell r="C3926">
            <v>36</v>
          </cell>
          <cell r="D3926" t="str">
            <v>ON</v>
          </cell>
          <cell r="E3926" t="str">
            <v>Purchase</v>
          </cell>
          <cell r="F3926" t="str">
            <v>Fixed</v>
          </cell>
          <cell r="I3926">
            <v>38.58</v>
          </cell>
          <cell r="J3926">
            <v>37.89</v>
          </cell>
          <cell r="K3926" t="str">
            <v>HiRatio</v>
          </cell>
          <cell r="L3926">
            <v>323251.32</v>
          </cell>
          <cell r="M3926" t="str">
            <v>Owner-Occupied</v>
          </cell>
          <cell r="N3926">
            <v>0</v>
          </cell>
          <cell r="O3926">
            <v>43831</v>
          </cell>
          <cell r="P3926" t="str">
            <v>Current</v>
          </cell>
        </row>
        <row r="3927">
          <cell r="B3927">
            <v>40772</v>
          </cell>
          <cell r="C3927">
            <v>65</v>
          </cell>
          <cell r="D3927" t="str">
            <v>ON</v>
          </cell>
          <cell r="E3927" t="str">
            <v>Purchase</v>
          </cell>
          <cell r="F3927" t="str">
            <v>Fixed</v>
          </cell>
          <cell r="I3927">
            <v>39.29</v>
          </cell>
          <cell r="J3927">
            <v>17.260000000000002</v>
          </cell>
          <cell r="K3927" t="str">
            <v>HiRatio</v>
          </cell>
          <cell r="L3927">
            <v>0</v>
          </cell>
          <cell r="M3927" t="str">
            <v>Owner-Occupied</v>
          </cell>
          <cell r="N3927">
            <v>4</v>
          </cell>
          <cell r="O3927">
            <v>42520</v>
          </cell>
          <cell r="P3927" t="str">
            <v>Current</v>
          </cell>
        </row>
        <row r="3928">
          <cell r="B3928">
            <v>42124</v>
          </cell>
          <cell r="C3928">
            <v>21</v>
          </cell>
          <cell r="D3928" t="str">
            <v>ON</v>
          </cell>
          <cell r="E3928" t="str">
            <v>Purchase</v>
          </cell>
          <cell r="F3928" t="str">
            <v>Fixed</v>
          </cell>
          <cell r="I3928">
            <v>30.8</v>
          </cell>
          <cell r="J3928">
            <v>30.8</v>
          </cell>
          <cell r="K3928" t="str">
            <v>HiRatio</v>
          </cell>
          <cell r="L3928">
            <v>271121.81</v>
          </cell>
          <cell r="M3928" t="str">
            <v>Owner-Occupied</v>
          </cell>
          <cell r="N3928">
            <v>0</v>
          </cell>
          <cell r="O3928">
            <v>43831</v>
          </cell>
          <cell r="P3928" t="str">
            <v>Current</v>
          </cell>
        </row>
        <row r="3929">
          <cell r="B3929">
            <v>41712</v>
          </cell>
          <cell r="C3929">
            <v>34</v>
          </cell>
          <cell r="D3929" t="str">
            <v>NS</v>
          </cell>
          <cell r="E3929" t="str">
            <v>Purchase</v>
          </cell>
          <cell r="F3929" t="str">
            <v>ARM</v>
          </cell>
          <cell r="I3929">
            <v>24.5</v>
          </cell>
          <cell r="J3929">
            <v>16.68</v>
          </cell>
          <cell r="K3929" t="str">
            <v>HiRatio</v>
          </cell>
          <cell r="L3929">
            <v>243974.6</v>
          </cell>
          <cell r="M3929" t="str">
            <v>Owner-Occupied</v>
          </cell>
          <cell r="N3929">
            <v>0</v>
          </cell>
          <cell r="O3929">
            <v>43831</v>
          </cell>
          <cell r="P3929" t="str">
            <v>Current</v>
          </cell>
        </row>
        <row r="3930">
          <cell r="B3930">
            <v>42537</v>
          </cell>
          <cell r="C3930">
            <v>7</v>
          </cell>
          <cell r="D3930" t="str">
            <v>ON</v>
          </cell>
          <cell r="E3930" t="str">
            <v>Purchase</v>
          </cell>
          <cell r="F3930" t="str">
            <v>ARM</v>
          </cell>
          <cell r="I3930">
            <v>32.74</v>
          </cell>
          <cell r="J3930">
            <v>13.77</v>
          </cell>
          <cell r="K3930" t="str">
            <v>Conv</v>
          </cell>
          <cell r="L3930">
            <v>329534.49</v>
          </cell>
          <cell r="M3930" t="str">
            <v>Second Home</v>
          </cell>
          <cell r="N3930">
            <v>0</v>
          </cell>
          <cell r="O3930">
            <v>43831</v>
          </cell>
          <cell r="P3930" t="str">
            <v>Current</v>
          </cell>
        </row>
        <row r="3931">
          <cell r="B3931">
            <v>42474</v>
          </cell>
          <cell r="C3931">
            <v>9</v>
          </cell>
          <cell r="D3931" t="str">
            <v>ON</v>
          </cell>
          <cell r="E3931" t="str">
            <v>Purchase</v>
          </cell>
          <cell r="F3931" t="str">
            <v>Fixed</v>
          </cell>
          <cell r="I3931">
            <v>25.22</v>
          </cell>
          <cell r="J3931">
            <v>25.02</v>
          </cell>
          <cell r="K3931" t="str">
            <v>Conv</v>
          </cell>
          <cell r="L3931">
            <v>225965.17</v>
          </cell>
          <cell r="M3931" t="str">
            <v>Owner-Occupied</v>
          </cell>
          <cell r="N3931">
            <v>0</v>
          </cell>
          <cell r="O3931">
            <v>43831</v>
          </cell>
          <cell r="P3931" t="str">
            <v>Current</v>
          </cell>
        </row>
        <row r="3932">
          <cell r="B3932">
            <v>41089</v>
          </cell>
          <cell r="C3932">
            <v>55</v>
          </cell>
          <cell r="D3932" t="str">
            <v>ON</v>
          </cell>
          <cell r="E3932" t="str">
            <v>Purchase</v>
          </cell>
          <cell r="F3932" t="str">
            <v>Fixed</v>
          </cell>
          <cell r="I3932">
            <v>41.36</v>
          </cell>
          <cell r="J3932">
            <v>37.03</v>
          </cell>
          <cell r="K3932" t="str">
            <v>HiRatio</v>
          </cell>
          <cell r="L3932">
            <v>308286.14</v>
          </cell>
          <cell r="M3932" t="str">
            <v>Owner-Occupied</v>
          </cell>
          <cell r="N3932">
            <v>0</v>
          </cell>
          <cell r="O3932">
            <v>43831</v>
          </cell>
          <cell r="P3932" t="str">
            <v>Current</v>
          </cell>
        </row>
        <row r="3933">
          <cell r="B3933">
            <v>40940</v>
          </cell>
          <cell r="C3933">
            <v>59</v>
          </cell>
          <cell r="D3933" t="str">
            <v>BC</v>
          </cell>
          <cell r="E3933" t="str">
            <v>Refinance External</v>
          </cell>
          <cell r="F3933" t="str">
            <v>Fixed</v>
          </cell>
          <cell r="I3933">
            <v>37.380000000000003</v>
          </cell>
          <cell r="J3933">
            <v>36.14</v>
          </cell>
          <cell r="K3933" t="str">
            <v>Conv</v>
          </cell>
          <cell r="L3933">
            <v>0</v>
          </cell>
          <cell r="M3933" t="str">
            <v>Owner-Occupied</v>
          </cell>
          <cell r="N3933">
            <v>4</v>
          </cell>
          <cell r="O3933">
            <v>42038</v>
          </cell>
          <cell r="P3933" t="str">
            <v>Current</v>
          </cell>
        </row>
        <row r="3934">
          <cell r="B3934">
            <v>42545</v>
          </cell>
          <cell r="C3934">
            <v>7</v>
          </cell>
          <cell r="D3934" t="str">
            <v>ON</v>
          </cell>
          <cell r="E3934" t="str">
            <v>Purchase</v>
          </cell>
          <cell r="F3934" t="str">
            <v>ARM</v>
          </cell>
          <cell r="I3934">
            <v>36.43</v>
          </cell>
          <cell r="J3934">
            <v>31.93</v>
          </cell>
          <cell r="K3934" t="str">
            <v>HiRatio</v>
          </cell>
          <cell r="L3934">
            <v>306466.59999999998</v>
          </cell>
          <cell r="M3934" t="str">
            <v>Owner-Occupied</v>
          </cell>
          <cell r="N3934">
            <v>0</v>
          </cell>
          <cell r="O3934">
            <v>43831</v>
          </cell>
          <cell r="P3934" t="str">
            <v>Current</v>
          </cell>
        </row>
        <row r="3935">
          <cell r="B3935">
            <v>41803</v>
          </cell>
          <cell r="C3935">
            <v>31</v>
          </cell>
          <cell r="D3935" t="str">
            <v>ON</v>
          </cell>
          <cell r="E3935" t="str">
            <v>Refinance External</v>
          </cell>
          <cell r="F3935" t="str">
            <v>Fixed</v>
          </cell>
          <cell r="I3935">
            <v>42.55</v>
          </cell>
          <cell r="J3935">
            <v>28.18</v>
          </cell>
          <cell r="K3935" t="str">
            <v>Conv</v>
          </cell>
          <cell r="L3935">
            <v>259219.15</v>
          </cell>
          <cell r="M3935" t="str">
            <v>Owner-Occupied</v>
          </cell>
          <cell r="N3935">
            <v>0</v>
          </cell>
          <cell r="O3935">
            <v>43831</v>
          </cell>
          <cell r="P3935" t="str">
            <v>Current</v>
          </cell>
        </row>
        <row r="3936">
          <cell r="B3936">
            <v>41674</v>
          </cell>
          <cell r="C3936">
            <v>35</v>
          </cell>
          <cell r="D3936" t="str">
            <v>ON</v>
          </cell>
          <cell r="E3936" t="str">
            <v>Refinance External</v>
          </cell>
          <cell r="F3936" t="str">
            <v>ARM</v>
          </cell>
          <cell r="I3936">
            <v>24.86</v>
          </cell>
          <cell r="J3936">
            <v>17.2</v>
          </cell>
          <cell r="K3936" t="str">
            <v>Conv</v>
          </cell>
          <cell r="L3936">
            <v>0</v>
          </cell>
          <cell r="M3936" t="str">
            <v>Owner-Occupied</v>
          </cell>
          <cell r="N3936">
            <v>4</v>
          </cell>
          <cell r="O3936">
            <v>42303</v>
          </cell>
          <cell r="P3936" t="str">
            <v>Current</v>
          </cell>
        </row>
        <row r="3937">
          <cell r="B3937">
            <v>41661</v>
          </cell>
          <cell r="C3937">
            <v>36</v>
          </cell>
          <cell r="D3937" t="str">
            <v>SK</v>
          </cell>
          <cell r="E3937" t="str">
            <v>Purchase</v>
          </cell>
          <cell r="F3937" t="str">
            <v>Fixed</v>
          </cell>
          <cell r="I3937">
            <v>38.31</v>
          </cell>
          <cell r="J3937">
            <v>31.42</v>
          </cell>
          <cell r="K3937" t="str">
            <v>HiRatio</v>
          </cell>
          <cell r="L3937">
            <v>353029.68</v>
          </cell>
          <cell r="M3937" t="str">
            <v>Owner-Occupied</v>
          </cell>
          <cell r="N3937">
            <v>0</v>
          </cell>
          <cell r="O3937">
            <v>43831</v>
          </cell>
          <cell r="P3937" t="str">
            <v>Current</v>
          </cell>
        </row>
        <row r="3938">
          <cell r="B3938">
            <v>41816</v>
          </cell>
          <cell r="C3938">
            <v>31</v>
          </cell>
          <cell r="D3938" t="str">
            <v>BC</v>
          </cell>
          <cell r="E3938" t="str">
            <v>Purchase</v>
          </cell>
          <cell r="F3938" t="str">
            <v>Fixed</v>
          </cell>
          <cell r="I3938">
            <v>36.69</v>
          </cell>
          <cell r="J3938">
            <v>28.21</v>
          </cell>
          <cell r="K3938" t="str">
            <v>HiRatio</v>
          </cell>
          <cell r="L3938">
            <v>283173.49</v>
          </cell>
          <cell r="M3938" t="str">
            <v>Owner-Occupied</v>
          </cell>
          <cell r="N3938">
            <v>0</v>
          </cell>
          <cell r="O3938">
            <v>43831</v>
          </cell>
          <cell r="P3938" t="str">
            <v>Current</v>
          </cell>
        </row>
        <row r="3939">
          <cell r="B3939">
            <v>42129</v>
          </cell>
          <cell r="C3939">
            <v>20</v>
          </cell>
          <cell r="D3939" t="str">
            <v>AB</v>
          </cell>
          <cell r="E3939" t="str">
            <v>Purchase</v>
          </cell>
          <cell r="F3939" t="str">
            <v>ARM</v>
          </cell>
          <cell r="I3939">
            <v>27.61</v>
          </cell>
          <cell r="J3939">
            <v>5.86</v>
          </cell>
          <cell r="K3939" t="str">
            <v>Conv</v>
          </cell>
          <cell r="L3939">
            <v>0</v>
          </cell>
          <cell r="M3939" t="str">
            <v>Rental</v>
          </cell>
          <cell r="N3939">
            <v>4</v>
          </cell>
          <cell r="O3939">
            <v>42629</v>
          </cell>
          <cell r="P3939" t="str">
            <v>Current</v>
          </cell>
        </row>
        <row r="3940">
          <cell r="B3940">
            <v>40786</v>
          </cell>
          <cell r="C3940">
            <v>65</v>
          </cell>
          <cell r="D3940" t="str">
            <v>ON</v>
          </cell>
          <cell r="E3940" t="str">
            <v>Purchase</v>
          </cell>
          <cell r="F3940" t="str">
            <v>ARM</v>
          </cell>
          <cell r="I3940">
            <v>37.4</v>
          </cell>
          <cell r="J3940">
            <v>37.130000000000003</v>
          </cell>
          <cell r="K3940" t="str">
            <v>HiRatio</v>
          </cell>
          <cell r="L3940">
            <v>211387.65</v>
          </cell>
          <cell r="M3940" t="str">
            <v>Owner-Occupied</v>
          </cell>
          <cell r="N3940">
            <v>0</v>
          </cell>
          <cell r="O3940">
            <v>43831</v>
          </cell>
          <cell r="P3940" t="str">
            <v>0-29</v>
          </cell>
        </row>
        <row r="3941">
          <cell r="B3941">
            <v>41655</v>
          </cell>
          <cell r="C3941">
            <v>36</v>
          </cell>
          <cell r="D3941" t="str">
            <v>AB</v>
          </cell>
          <cell r="E3941" t="str">
            <v>Purchase</v>
          </cell>
          <cell r="F3941" t="str">
            <v>Fixed</v>
          </cell>
          <cell r="I3941">
            <v>37</v>
          </cell>
          <cell r="J3941">
            <v>36.64</v>
          </cell>
          <cell r="K3941" t="str">
            <v>HiRatio</v>
          </cell>
          <cell r="L3941">
            <v>324637.64</v>
          </cell>
          <cell r="M3941" t="str">
            <v>Owner-Occupied</v>
          </cell>
          <cell r="N3941">
            <v>0</v>
          </cell>
          <cell r="O3941">
            <v>43831</v>
          </cell>
          <cell r="P3941" t="str">
            <v>Current</v>
          </cell>
        </row>
        <row r="3942">
          <cell r="B3942">
            <v>41229</v>
          </cell>
          <cell r="C3942">
            <v>50</v>
          </cell>
          <cell r="D3942" t="str">
            <v>ON</v>
          </cell>
          <cell r="E3942" t="str">
            <v>Purchase</v>
          </cell>
          <cell r="F3942" t="str">
            <v>Fixed</v>
          </cell>
          <cell r="I3942">
            <v>35.22</v>
          </cell>
          <cell r="J3942">
            <v>33.1</v>
          </cell>
          <cell r="K3942" t="str">
            <v>HiRatio</v>
          </cell>
          <cell r="L3942">
            <v>342099.74</v>
          </cell>
          <cell r="M3942" t="str">
            <v>Owner-Occupied</v>
          </cell>
          <cell r="N3942">
            <v>0</v>
          </cell>
          <cell r="O3942">
            <v>43831</v>
          </cell>
          <cell r="P3942" t="str">
            <v>Current</v>
          </cell>
        </row>
        <row r="3943">
          <cell r="B3943">
            <v>42087</v>
          </cell>
          <cell r="C3943">
            <v>22</v>
          </cell>
          <cell r="D3943" t="str">
            <v>ON</v>
          </cell>
          <cell r="E3943" t="str">
            <v>Refinance External</v>
          </cell>
          <cell r="F3943" t="str">
            <v>ARM</v>
          </cell>
          <cell r="I3943">
            <v>26.58</v>
          </cell>
          <cell r="J3943">
            <v>24.53</v>
          </cell>
          <cell r="K3943" t="str">
            <v>Conv</v>
          </cell>
          <cell r="L3943">
            <v>0</v>
          </cell>
          <cell r="M3943" t="str">
            <v>Owner-Occupied</v>
          </cell>
          <cell r="N3943">
            <v>4</v>
          </cell>
          <cell r="O3943">
            <v>42558</v>
          </cell>
          <cell r="P3943" t="str">
            <v>Current</v>
          </cell>
        </row>
        <row r="3944">
          <cell r="B3944">
            <v>42083</v>
          </cell>
          <cell r="C3944">
            <v>22</v>
          </cell>
          <cell r="D3944" t="str">
            <v>SK</v>
          </cell>
          <cell r="E3944" t="str">
            <v>Purchase</v>
          </cell>
          <cell r="F3944" t="str">
            <v>ARM</v>
          </cell>
          <cell r="I3944">
            <v>34.24</v>
          </cell>
          <cell r="J3944">
            <v>26.44</v>
          </cell>
          <cell r="K3944" t="str">
            <v>HiRatio</v>
          </cell>
          <cell r="L3944">
            <v>336937.65</v>
          </cell>
          <cell r="M3944" t="str">
            <v>Owner-Occupied</v>
          </cell>
          <cell r="N3944">
            <v>0</v>
          </cell>
          <cell r="O3944">
            <v>43831</v>
          </cell>
          <cell r="P3944" t="str">
            <v>Current</v>
          </cell>
        </row>
        <row r="3945">
          <cell r="B3945">
            <v>42163</v>
          </cell>
          <cell r="C3945">
            <v>19</v>
          </cell>
          <cell r="D3945" t="str">
            <v>BC</v>
          </cell>
          <cell r="E3945" t="str">
            <v>Refinance External</v>
          </cell>
          <cell r="F3945" t="str">
            <v>Fixed</v>
          </cell>
          <cell r="I3945">
            <v>20.23</v>
          </cell>
          <cell r="J3945">
            <v>15.98</v>
          </cell>
          <cell r="K3945" t="str">
            <v>Conv</v>
          </cell>
          <cell r="L3945">
            <v>233030.96</v>
          </cell>
          <cell r="M3945" t="str">
            <v>Owner-Occupied</v>
          </cell>
          <cell r="N3945">
            <v>0</v>
          </cell>
          <cell r="O3945">
            <v>43831</v>
          </cell>
          <cell r="P3945" t="str">
            <v>Current</v>
          </cell>
        </row>
        <row r="3946">
          <cell r="B3946">
            <v>41130</v>
          </cell>
          <cell r="C3946">
            <v>53</v>
          </cell>
          <cell r="D3946" t="str">
            <v>ON</v>
          </cell>
          <cell r="E3946" t="str">
            <v>Purchase</v>
          </cell>
          <cell r="F3946" t="str">
            <v>Fixed</v>
          </cell>
          <cell r="I3946">
            <v>29.45</v>
          </cell>
          <cell r="J3946">
            <v>29.18</v>
          </cell>
          <cell r="K3946" t="str">
            <v>HiRatio</v>
          </cell>
          <cell r="L3946">
            <v>0</v>
          </cell>
          <cell r="M3946" t="str">
            <v>Owner-Occupied</v>
          </cell>
          <cell r="N3946">
            <v>4</v>
          </cell>
          <cell r="O3946">
            <v>42228</v>
          </cell>
          <cell r="P3946" t="str">
            <v>Current</v>
          </cell>
        </row>
        <row r="3947">
          <cell r="B3947">
            <v>40945</v>
          </cell>
          <cell r="C3947">
            <v>59</v>
          </cell>
          <cell r="D3947" t="str">
            <v>AB</v>
          </cell>
          <cell r="E3947" t="str">
            <v>Refinance External</v>
          </cell>
          <cell r="F3947" t="str">
            <v>Fixed</v>
          </cell>
          <cell r="I3947">
            <v>44.54</v>
          </cell>
          <cell r="J3947">
            <v>12.5</v>
          </cell>
          <cell r="K3947" t="str">
            <v>Conv</v>
          </cell>
          <cell r="L3947">
            <v>192249.22</v>
          </cell>
          <cell r="M3947" t="str">
            <v>Rental</v>
          </cell>
          <cell r="N3947">
            <v>0</v>
          </cell>
          <cell r="O3947">
            <v>43831</v>
          </cell>
          <cell r="P3947" t="str">
            <v>Current</v>
          </cell>
        </row>
        <row r="3948">
          <cell r="B3948">
            <v>42146</v>
          </cell>
          <cell r="C3948">
            <v>20</v>
          </cell>
          <cell r="D3948" t="str">
            <v>ON</v>
          </cell>
          <cell r="E3948" t="str">
            <v>Purchase</v>
          </cell>
          <cell r="F3948" t="str">
            <v>Fixed</v>
          </cell>
          <cell r="I3948">
            <v>33.979999999999997</v>
          </cell>
          <cell r="J3948">
            <v>33.72</v>
          </cell>
          <cell r="K3948" t="str">
            <v>HiRatio</v>
          </cell>
          <cell r="L3948">
            <v>323896.17</v>
          </cell>
          <cell r="M3948" t="str">
            <v>Owner-Occupied</v>
          </cell>
          <cell r="N3948">
            <v>0</v>
          </cell>
          <cell r="O3948">
            <v>43831</v>
          </cell>
          <cell r="P3948" t="str">
            <v>0-29</v>
          </cell>
        </row>
        <row r="3949">
          <cell r="B3949">
            <v>41334</v>
          </cell>
          <cell r="C3949">
            <v>46</v>
          </cell>
          <cell r="D3949" t="str">
            <v>MB</v>
          </cell>
          <cell r="E3949" t="str">
            <v>Refinance External</v>
          </cell>
          <cell r="F3949" t="str">
            <v>Fixed</v>
          </cell>
          <cell r="I3949">
            <v>43.49</v>
          </cell>
          <cell r="J3949">
            <v>14.86</v>
          </cell>
          <cell r="K3949" t="str">
            <v>Conv</v>
          </cell>
          <cell r="L3949">
            <v>178514.82</v>
          </cell>
          <cell r="M3949" t="str">
            <v>Owner-Occupied</v>
          </cell>
          <cell r="N3949">
            <v>0</v>
          </cell>
          <cell r="O3949">
            <v>43831</v>
          </cell>
          <cell r="P3949" t="str">
            <v>Current</v>
          </cell>
        </row>
        <row r="3950">
          <cell r="B3950">
            <v>42230</v>
          </cell>
          <cell r="C3950">
            <v>17</v>
          </cell>
          <cell r="D3950" t="str">
            <v>MB</v>
          </cell>
          <cell r="E3950" t="str">
            <v>Purchase</v>
          </cell>
          <cell r="F3950" t="str">
            <v>Fixed</v>
          </cell>
          <cell r="I3950">
            <v>38.94</v>
          </cell>
          <cell r="J3950">
            <v>37.76</v>
          </cell>
          <cell r="K3950" t="str">
            <v>HiRatio</v>
          </cell>
          <cell r="L3950">
            <v>284490.78999999998</v>
          </cell>
          <cell r="M3950" t="str">
            <v>Owner-Occupied</v>
          </cell>
          <cell r="N3950">
            <v>0</v>
          </cell>
          <cell r="O3950">
            <v>43831</v>
          </cell>
          <cell r="P3950" t="str">
            <v>Current</v>
          </cell>
        </row>
        <row r="3951">
          <cell r="B3951">
            <v>42335</v>
          </cell>
          <cell r="C3951">
            <v>14</v>
          </cell>
          <cell r="D3951" t="str">
            <v>BC</v>
          </cell>
          <cell r="E3951" t="str">
            <v>Purchase</v>
          </cell>
          <cell r="F3951" t="str">
            <v>ARM</v>
          </cell>
          <cell r="I3951">
            <v>31.76</v>
          </cell>
          <cell r="J3951">
            <v>25.55</v>
          </cell>
          <cell r="K3951" t="str">
            <v>HiRatio</v>
          </cell>
          <cell r="L3951">
            <v>752221.8</v>
          </cell>
          <cell r="M3951" t="str">
            <v>Owner-Occupied</v>
          </cell>
          <cell r="N3951">
            <v>0</v>
          </cell>
          <cell r="O3951">
            <v>43831</v>
          </cell>
          <cell r="P3951" t="str">
            <v>Current</v>
          </cell>
        </row>
        <row r="3952">
          <cell r="B3952">
            <v>40967</v>
          </cell>
          <cell r="C3952">
            <v>59</v>
          </cell>
          <cell r="D3952" t="str">
            <v>ON</v>
          </cell>
          <cell r="E3952" t="str">
            <v>Refinance External</v>
          </cell>
          <cell r="F3952" t="str">
            <v>Fixed</v>
          </cell>
          <cell r="I3952">
            <v>39.6</v>
          </cell>
          <cell r="J3952">
            <v>20.65</v>
          </cell>
          <cell r="K3952" t="str">
            <v>HiRatio</v>
          </cell>
          <cell r="L3952">
            <v>0</v>
          </cell>
          <cell r="M3952" t="str">
            <v>Owner-Occupied</v>
          </cell>
          <cell r="N3952">
            <v>4</v>
          </cell>
          <cell r="O3952">
            <v>41610</v>
          </cell>
          <cell r="P3952" t="str">
            <v>Current</v>
          </cell>
        </row>
        <row r="3953">
          <cell r="B3953">
            <v>42125</v>
          </cell>
          <cell r="C3953">
            <v>20</v>
          </cell>
          <cell r="D3953" t="str">
            <v>BC</v>
          </cell>
          <cell r="E3953" t="str">
            <v>Refinance External</v>
          </cell>
          <cell r="F3953" t="str">
            <v>ARM</v>
          </cell>
          <cell r="I3953">
            <v>25.81</v>
          </cell>
          <cell r="J3953">
            <v>25.55</v>
          </cell>
          <cell r="K3953" t="str">
            <v>Conv</v>
          </cell>
          <cell r="L3953">
            <v>742237.44</v>
          </cell>
          <cell r="M3953" t="str">
            <v>Owner-Occupied</v>
          </cell>
          <cell r="N3953">
            <v>0</v>
          </cell>
          <cell r="O3953">
            <v>43831</v>
          </cell>
          <cell r="P3953" t="str">
            <v>Current</v>
          </cell>
        </row>
        <row r="3954">
          <cell r="B3954">
            <v>42124</v>
          </cell>
          <cell r="C3954">
            <v>21</v>
          </cell>
          <cell r="D3954" t="str">
            <v>ON</v>
          </cell>
          <cell r="E3954" t="str">
            <v>Refinance External</v>
          </cell>
          <cell r="F3954" t="str">
            <v>ARM</v>
          </cell>
          <cell r="I3954">
            <v>26.79</v>
          </cell>
          <cell r="J3954">
            <v>15.49</v>
          </cell>
          <cell r="K3954" t="str">
            <v>Conv</v>
          </cell>
          <cell r="L3954">
            <v>365724.56</v>
          </cell>
          <cell r="M3954" t="str">
            <v>Owner-Occupied</v>
          </cell>
          <cell r="N3954">
            <v>0</v>
          </cell>
          <cell r="O3954">
            <v>43831</v>
          </cell>
          <cell r="P3954" t="str">
            <v>Current</v>
          </cell>
        </row>
        <row r="3955">
          <cell r="B3955">
            <v>42310</v>
          </cell>
          <cell r="C3955">
            <v>14</v>
          </cell>
          <cell r="D3955" t="str">
            <v>AB</v>
          </cell>
          <cell r="E3955" t="str">
            <v>Purchase</v>
          </cell>
          <cell r="F3955" t="str">
            <v>ARM</v>
          </cell>
          <cell r="I3955">
            <v>10.44</v>
          </cell>
          <cell r="J3955">
            <v>2.2799999999999998</v>
          </cell>
          <cell r="K3955" t="str">
            <v>Conv</v>
          </cell>
          <cell r="L3955">
            <v>318990.25</v>
          </cell>
          <cell r="M3955" t="str">
            <v>Rental</v>
          </cell>
          <cell r="N3955">
            <v>0</v>
          </cell>
          <cell r="O3955">
            <v>43831</v>
          </cell>
          <cell r="P3955" t="str">
            <v>Current</v>
          </cell>
        </row>
        <row r="3956">
          <cell r="B3956">
            <v>41936</v>
          </cell>
          <cell r="C3956">
            <v>27</v>
          </cell>
          <cell r="D3956" t="str">
            <v>ON</v>
          </cell>
          <cell r="E3956" t="str">
            <v>Refinance External</v>
          </cell>
          <cell r="F3956" t="str">
            <v>Fixed</v>
          </cell>
          <cell r="I3956">
            <v>43.95</v>
          </cell>
          <cell r="J3956">
            <v>25.04</v>
          </cell>
          <cell r="K3956" t="str">
            <v>Conv</v>
          </cell>
          <cell r="L3956">
            <v>0</v>
          </cell>
          <cell r="M3956" t="str">
            <v>Owner-Occupied</v>
          </cell>
          <cell r="N3956">
            <v>4</v>
          </cell>
          <cell r="O3956">
            <v>42548</v>
          </cell>
          <cell r="P3956" t="str">
            <v>Current</v>
          </cell>
        </row>
        <row r="3957">
          <cell r="B3957">
            <v>42334</v>
          </cell>
          <cell r="C3957">
            <v>14</v>
          </cell>
          <cell r="D3957" t="str">
            <v>ON</v>
          </cell>
          <cell r="E3957" t="str">
            <v>Purchase</v>
          </cell>
          <cell r="F3957" t="str">
            <v>Fixed</v>
          </cell>
          <cell r="I3957">
            <v>40.94</v>
          </cell>
          <cell r="J3957">
            <v>36.32</v>
          </cell>
          <cell r="K3957" t="str">
            <v>HiRatio</v>
          </cell>
          <cell r="L3957">
            <v>501119.87</v>
          </cell>
          <cell r="M3957" t="str">
            <v>Owner-Occupied</v>
          </cell>
          <cell r="N3957">
            <v>0</v>
          </cell>
          <cell r="O3957">
            <v>43831</v>
          </cell>
          <cell r="P3957" t="str">
            <v>Current</v>
          </cell>
        </row>
        <row r="3958">
          <cell r="B3958">
            <v>42656</v>
          </cell>
          <cell r="C3958">
            <v>3</v>
          </cell>
          <cell r="D3958" t="str">
            <v>ON</v>
          </cell>
          <cell r="E3958" t="str">
            <v>Refinance External</v>
          </cell>
          <cell r="F3958" t="str">
            <v>Fixed</v>
          </cell>
          <cell r="I3958">
            <v>28.88</v>
          </cell>
          <cell r="J3958">
            <v>17.82</v>
          </cell>
          <cell r="K3958" t="str">
            <v>Conv</v>
          </cell>
          <cell r="L3958">
            <v>99274.03</v>
          </cell>
          <cell r="M3958" t="str">
            <v>Owner-Occupied</v>
          </cell>
          <cell r="N3958">
            <v>0</v>
          </cell>
          <cell r="O3958">
            <v>43831</v>
          </cell>
          <cell r="P3958" t="str">
            <v>Current</v>
          </cell>
        </row>
        <row r="3959">
          <cell r="B3959">
            <v>41975</v>
          </cell>
          <cell r="C3959">
            <v>25</v>
          </cell>
          <cell r="D3959" t="str">
            <v>ON</v>
          </cell>
          <cell r="E3959" t="str">
            <v>Refinance External</v>
          </cell>
          <cell r="F3959" t="str">
            <v>ARM</v>
          </cell>
          <cell r="I3959">
            <v>20.14</v>
          </cell>
          <cell r="J3959">
            <v>17.96</v>
          </cell>
          <cell r="K3959" t="str">
            <v>Conv</v>
          </cell>
          <cell r="L3959">
            <v>0</v>
          </cell>
          <cell r="M3959" t="str">
            <v>Owner-Occupied</v>
          </cell>
          <cell r="N3959">
            <v>4</v>
          </cell>
          <cell r="O3959">
            <v>42713</v>
          </cell>
          <cell r="P3959" t="str">
            <v>Current</v>
          </cell>
        </row>
        <row r="3960">
          <cell r="B3960">
            <v>42163</v>
          </cell>
          <cell r="C3960">
            <v>19</v>
          </cell>
          <cell r="D3960" t="str">
            <v>ON</v>
          </cell>
          <cell r="E3960" t="str">
            <v>Purchase</v>
          </cell>
          <cell r="F3960" t="str">
            <v>Fixed</v>
          </cell>
          <cell r="I3960">
            <v>40.24</v>
          </cell>
          <cell r="J3960">
            <v>15.9</v>
          </cell>
          <cell r="K3960" t="str">
            <v>Conv</v>
          </cell>
          <cell r="L3960">
            <v>214846.07999999999</v>
          </cell>
          <cell r="M3960" t="str">
            <v>Rental</v>
          </cell>
          <cell r="N3960">
            <v>0</v>
          </cell>
          <cell r="O3960">
            <v>43831</v>
          </cell>
          <cell r="P3960" t="str">
            <v>Current</v>
          </cell>
        </row>
        <row r="3961">
          <cell r="B3961">
            <v>42663</v>
          </cell>
          <cell r="C3961">
            <v>3</v>
          </cell>
          <cell r="D3961" t="str">
            <v>ON</v>
          </cell>
          <cell r="E3961" t="str">
            <v>Purchase</v>
          </cell>
          <cell r="F3961" t="str">
            <v>Fixed</v>
          </cell>
          <cell r="I3961">
            <v>34.36</v>
          </cell>
          <cell r="J3961">
            <v>28.6</v>
          </cell>
          <cell r="K3961" t="str">
            <v>HiRatio</v>
          </cell>
          <cell r="L3961">
            <v>300822.61</v>
          </cell>
          <cell r="M3961" t="str">
            <v>Owner-Occupied</v>
          </cell>
          <cell r="N3961">
            <v>0</v>
          </cell>
          <cell r="O3961">
            <v>43831</v>
          </cell>
          <cell r="P3961" t="str">
            <v>Current</v>
          </cell>
        </row>
        <row r="3962">
          <cell r="B3962">
            <v>41558</v>
          </cell>
          <cell r="C3962">
            <v>39</v>
          </cell>
          <cell r="D3962" t="str">
            <v>AB</v>
          </cell>
          <cell r="E3962" t="str">
            <v>Purchase</v>
          </cell>
          <cell r="F3962" t="str">
            <v>Fixed</v>
          </cell>
          <cell r="I3962">
            <v>42.87</v>
          </cell>
          <cell r="J3962">
            <v>34.729999999999997</v>
          </cell>
          <cell r="K3962" t="str">
            <v>HiRatio</v>
          </cell>
          <cell r="L3962">
            <v>469256.59</v>
          </cell>
          <cell r="M3962" t="str">
            <v>Owner-Occupied</v>
          </cell>
          <cell r="N3962">
            <v>0</v>
          </cell>
          <cell r="O3962">
            <v>43831</v>
          </cell>
          <cell r="P3962" t="str">
            <v>Current</v>
          </cell>
        </row>
        <row r="3963">
          <cell r="B3963">
            <v>42047</v>
          </cell>
          <cell r="C3963">
            <v>23</v>
          </cell>
          <cell r="D3963" t="str">
            <v>AB</v>
          </cell>
          <cell r="E3963" t="str">
            <v>Purchase</v>
          </cell>
          <cell r="F3963" t="str">
            <v>Fixed</v>
          </cell>
          <cell r="I3963">
            <v>22.61</v>
          </cell>
          <cell r="J3963">
            <v>22.35</v>
          </cell>
          <cell r="K3963" t="str">
            <v>Conv</v>
          </cell>
          <cell r="L3963">
            <v>340551.9</v>
          </cell>
          <cell r="M3963" t="str">
            <v>Owner-Occupied</v>
          </cell>
          <cell r="N3963">
            <v>0</v>
          </cell>
          <cell r="O3963">
            <v>43831</v>
          </cell>
          <cell r="P3963" t="str">
            <v>Current</v>
          </cell>
        </row>
        <row r="3964">
          <cell r="B3964">
            <v>42041</v>
          </cell>
          <cell r="C3964">
            <v>23</v>
          </cell>
          <cell r="D3964" t="str">
            <v>PE</v>
          </cell>
          <cell r="E3964" t="str">
            <v>Purchase</v>
          </cell>
          <cell r="F3964" t="str">
            <v>Fixed</v>
          </cell>
          <cell r="I3964">
            <v>37.880000000000003</v>
          </cell>
          <cell r="J3964">
            <v>31.4</v>
          </cell>
          <cell r="K3964" t="str">
            <v>HiRatio</v>
          </cell>
          <cell r="L3964">
            <v>210520.18</v>
          </cell>
          <cell r="M3964" t="str">
            <v>Owner-Occupied</v>
          </cell>
          <cell r="N3964">
            <v>0</v>
          </cell>
          <cell r="O3964">
            <v>43831</v>
          </cell>
          <cell r="P3964" t="str">
            <v>Current</v>
          </cell>
        </row>
        <row r="3965">
          <cell r="B3965">
            <v>42111</v>
          </cell>
          <cell r="C3965">
            <v>21</v>
          </cell>
          <cell r="D3965" t="str">
            <v>ON</v>
          </cell>
          <cell r="E3965" t="str">
            <v>Transfer</v>
          </cell>
          <cell r="F3965" t="str">
            <v>ARM</v>
          </cell>
          <cell r="I3965">
            <v>35.58</v>
          </cell>
          <cell r="J3965">
            <v>27.39</v>
          </cell>
          <cell r="K3965" t="str">
            <v>Conv</v>
          </cell>
          <cell r="L3965">
            <v>149832.1</v>
          </cell>
          <cell r="M3965" t="str">
            <v>Owner-Occupied</v>
          </cell>
          <cell r="N3965">
            <v>0</v>
          </cell>
          <cell r="O3965">
            <v>43831</v>
          </cell>
          <cell r="P3965" t="str">
            <v>Current</v>
          </cell>
        </row>
        <row r="3966">
          <cell r="B3966">
            <v>42215</v>
          </cell>
          <cell r="C3966">
            <v>18</v>
          </cell>
          <cell r="D3966" t="str">
            <v>NB</v>
          </cell>
          <cell r="E3966" t="str">
            <v>Transfer</v>
          </cell>
          <cell r="F3966" t="str">
            <v>ARM</v>
          </cell>
          <cell r="I3966">
            <v>35.26</v>
          </cell>
          <cell r="J3966">
            <v>22.12</v>
          </cell>
          <cell r="K3966" t="str">
            <v>HiRatio</v>
          </cell>
          <cell r="L3966">
            <v>315373.96000000002</v>
          </cell>
          <cell r="M3966" t="str">
            <v>Owner-Occupied</v>
          </cell>
          <cell r="N3966">
            <v>0</v>
          </cell>
          <cell r="O3966">
            <v>43831</v>
          </cell>
          <cell r="P3966" t="str">
            <v>Current</v>
          </cell>
        </row>
        <row r="3967">
          <cell r="B3967">
            <v>41774</v>
          </cell>
          <cell r="C3967">
            <v>32</v>
          </cell>
          <cell r="D3967" t="str">
            <v>AB</v>
          </cell>
          <cell r="E3967" t="str">
            <v>Purchase</v>
          </cell>
          <cell r="F3967" t="str">
            <v>Fixed</v>
          </cell>
          <cell r="I3967">
            <v>39.409999999999997</v>
          </cell>
          <cell r="J3967">
            <v>30.68</v>
          </cell>
          <cell r="K3967" t="str">
            <v>HiRatio</v>
          </cell>
          <cell r="L3967">
            <v>225119.26</v>
          </cell>
          <cell r="M3967" t="str">
            <v>Second Home</v>
          </cell>
          <cell r="N3967">
            <v>0</v>
          </cell>
          <cell r="O3967">
            <v>43831</v>
          </cell>
          <cell r="P3967" t="str">
            <v>Current</v>
          </cell>
        </row>
        <row r="3968">
          <cell r="B3968">
            <v>41988</v>
          </cell>
          <cell r="C3968">
            <v>25</v>
          </cell>
          <cell r="D3968" t="str">
            <v>AB</v>
          </cell>
          <cell r="E3968" t="str">
            <v>Refinance External</v>
          </cell>
          <cell r="F3968" t="str">
            <v>Fixed</v>
          </cell>
          <cell r="I3968">
            <v>36.33</v>
          </cell>
          <cell r="J3968">
            <v>35.630000000000003</v>
          </cell>
          <cell r="K3968" t="str">
            <v>Conv</v>
          </cell>
          <cell r="L3968">
            <v>381820.32</v>
          </cell>
          <cell r="M3968" t="str">
            <v>Owner-Occupied</v>
          </cell>
          <cell r="N3968">
            <v>0</v>
          </cell>
          <cell r="O3968">
            <v>43831</v>
          </cell>
          <cell r="P3968" t="str">
            <v>Current</v>
          </cell>
        </row>
        <row r="3969">
          <cell r="B3969">
            <v>42086</v>
          </cell>
          <cell r="C3969">
            <v>22</v>
          </cell>
          <cell r="D3969" t="str">
            <v>BC</v>
          </cell>
          <cell r="E3969" t="str">
            <v>Transfer</v>
          </cell>
          <cell r="F3969" t="str">
            <v>ARM</v>
          </cell>
          <cell r="I3969">
            <v>25.9</v>
          </cell>
          <cell r="J3969">
            <v>24.88</v>
          </cell>
          <cell r="K3969" t="str">
            <v>HiRatio</v>
          </cell>
          <cell r="L3969">
            <v>235567.53</v>
          </cell>
          <cell r="M3969" t="str">
            <v>Owner-Occupied</v>
          </cell>
          <cell r="N3969">
            <v>0</v>
          </cell>
          <cell r="O3969">
            <v>43831</v>
          </cell>
          <cell r="P3969" t="str">
            <v>Current</v>
          </cell>
        </row>
        <row r="3970">
          <cell r="B3970">
            <v>41432</v>
          </cell>
          <cell r="C3970">
            <v>43</v>
          </cell>
          <cell r="D3970" t="str">
            <v>ON</v>
          </cell>
          <cell r="E3970" t="str">
            <v>Purchase with Improvements</v>
          </cell>
          <cell r="F3970" t="str">
            <v>Fixed</v>
          </cell>
          <cell r="I3970">
            <v>38.72</v>
          </cell>
          <cell r="J3970">
            <v>38.72</v>
          </cell>
          <cell r="K3970" t="str">
            <v>HiRatio</v>
          </cell>
          <cell r="L3970">
            <v>179763.97</v>
          </cell>
          <cell r="M3970" t="str">
            <v>Owner-Occupied</v>
          </cell>
          <cell r="N3970">
            <v>0</v>
          </cell>
          <cell r="O3970">
            <v>43831</v>
          </cell>
          <cell r="P3970" t="str">
            <v>Current</v>
          </cell>
        </row>
        <row r="3971">
          <cell r="B3971">
            <v>42461</v>
          </cell>
          <cell r="C3971">
            <v>9</v>
          </cell>
          <cell r="D3971" t="str">
            <v>AB</v>
          </cell>
          <cell r="E3971" t="str">
            <v>Purchase</v>
          </cell>
          <cell r="F3971" t="str">
            <v>Fixed</v>
          </cell>
          <cell r="I3971">
            <v>41.8</v>
          </cell>
          <cell r="J3971">
            <v>37.67</v>
          </cell>
          <cell r="K3971" t="str">
            <v>HiRatio</v>
          </cell>
          <cell r="L3971">
            <v>260120.38</v>
          </cell>
          <cell r="M3971" t="str">
            <v>Owner-Occupied</v>
          </cell>
          <cell r="N3971">
            <v>0</v>
          </cell>
          <cell r="O3971">
            <v>43831</v>
          </cell>
          <cell r="P3971" t="str">
            <v>Current</v>
          </cell>
        </row>
        <row r="3972">
          <cell r="B3972">
            <v>42397</v>
          </cell>
          <cell r="C3972">
            <v>12</v>
          </cell>
          <cell r="D3972" t="str">
            <v>ON</v>
          </cell>
          <cell r="E3972" t="str">
            <v>Purchase</v>
          </cell>
          <cell r="F3972" t="str">
            <v>ARM</v>
          </cell>
          <cell r="I3972">
            <v>25.38</v>
          </cell>
          <cell r="J3972">
            <v>24.12</v>
          </cell>
          <cell r="K3972" t="str">
            <v>Conv</v>
          </cell>
          <cell r="L3972">
            <v>697335.84</v>
          </cell>
          <cell r="M3972" t="str">
            <v>Owner-Occupied</v>
          </cell>
          <cell r="N3972">
            <v>0</v>
          </cell>
          <cell r="O3972">
            <v>43831</v>
          </cell>
          <cell r="P3972" t="str">
            <v>Current</v>
          </cell>
        </row>
        <row r="3973">
          <cell r="B3973">
            <v>42032</v>
          </cell>
          <cell r="C3973">
            <v>24</v>
          </cell>
          <cell r="D3973" t="str">
            <v>AB</v>
          </cell>
          <cell r="E3973" t="str">
            <v>Purchase</v>
          </cell>
          <cell r="F3973" t="str">
            <v>Fixed</v>
          </cell>
          <cell r="I3973">
            <v>39.11</v>
          </cell>
          <cell r="J3973">
            <v>38.770000000000003</v>
          </cell>
          <cell r="K3973" t="str">
            <v>HiRatio</v>
          </cell>
          <cell r="L3973">
            <v>352979.85</v>
          </cell>
          <cell r="M3973" t="str">
            <v>Owner-Occupied</v>
          </cell>
          <cell r="N3973">
            <v>0</v>
          </cell>
          <cell r="O3973">
            <v>43831</v>
          </cell>
          <cell r="P3973" t="str">
            <v>Current</v>
          </cell>
        </row>
        <row r="3974">
          <cell r="B3974">
            <v>41089</v>
          </cell>
          <cell r="C3974">
            <v>55</v>
          </cell>
          <cell r="D3974" t="str">
            <v>ON</v>
          </cell>
          <cell r="E3974" t="str">
            <v>Purchase</v>
          </cell>
          <cell r="F3974" t="str">
            <v>Fixed</v>
          </cell>
          <cell r="I3974">
            <v>24.62</v>
          </cell>
          <cell r="J3974">
            <v>17.559999999999999</v>
          </cell>
          <cell r="K3974" t="str">
            <v>Conv</v>
          </cell>
          <cell r="L3974">
            <v>383564.15</v>
          </cell>
          <cell r="M3974" t="str">
            <v>Owner-Occupied</v>
          </cell>
          <cell r="N3974">
            <v>0</v>
          </cell>
          <cell r="O3974">
            <v>43831</v>
          </cell>
          <cell r="P3974" t="str">
            <v>Current</v>
          </cell>
        </row>
        <row r="3975">
          <cell r="B3975">
            <v>42412</v>
          </cell>
          <cell r="C3975">
            <v>11</v>
          </cell>
          <cell r="D3975" t="str">
            <v>ON</v>
          </cell>
          <cell r="E3975" t="str">
            <v>Purchase</v>
          </cell>
          <cell r="F3975" t="str">
            <v>ARM</v>
          </cell>
          <cell r="I3975">
            <v>27.94</v>
          </cell>
          <cell r="J3975">
            <v>26.66</v>
          </cell>
          <cell r="K3975" t="str">
            <v>HiRatio</v>
          </cell>
          <cell r="L3975">
            <v>309164.32</v>
          </cell>
          <cell r="M3975" t="str">
            <v>Owner-Occupied</v>
          </cell>
          <cell r="N3975">
            <v>0</v>
          </cell>
          <cell r="O3975">
            <v>43831</v>
          </cell>
          <cell r="P3975" t="str">
            <v>Current</v>
          </cell>
        </row>
        <row r="3976">
          <cell r="B3976">
            <v>42461</v>
          </cell>
          <cell r="C3976">
            <v>9</v>
          </cell>
          <cell r="D3976" t="str">
            <v>ON</v>
          </cell>
          <cell r="E3976" t="str">
            <v>Purchase</v>
          </cell>
          <cell r="F3976" t="str">
            <v>Fixed</v>
          </cell>
          <cell r="I3976">
            <v>37.17</v>
          </cell>
          <cell r="J3976">
            <v>23.1</v>
          </cell>
          <cell r="K3976" t="str">
            <v>Conv</v>
          </cell>
          <cell r="L3976">
            <v>426990.47</v>
          </cell>
          <cell r="M3976" t="str">
            <v>Owner-Occupied</v>
          </cell>
          <cell r="N3976">
            <v>0</v>
          </cell>
          <cell r="O3976">
            <v>43831</v>
          </cell>
          <cell r="P3976" t="str">
            <v>Current</v>
          </cell>
        </row>
        <row r="3977">
          <cell r="B3977">
            <v>42496</v>
          </cell>
          <cell r="C3977">
            <v>8</v>
          </cell>
          <cell r="D3977" t="str">
            <v>SK</v>
          </cell>
          <cell r="E3977" t="str">
            <v>Purchase</v>
          </cell>
          <cell r="F3977" t="str">
            <v>ARM</v>
          </cell>
          <cell r="I3977">
            <v>32.93</v>
          </cell>
          <cell r="J3977">
            <v>26.3</v>
          </cell>
          <cell r="K3977" t="str">
            <v>HiRatio</v>
          </cell>
          <cell r="L3977">
            <v>175373.74</v>
          </cell>
          <cell r="M3977" t="str">
            <v>Owner-Occupied</v>
          </cell>
          <cell r="N3977">
            <v>0</v>
          </cell>
          <cell r="O3977">
            <v>43831</v>
          </cell>
          <cell r="P3977" t="str">
            <v>Current</v>
          </cell>
        </row>
        <row r="3978">
          <cell r="B3978">
            <v>42202</v>
          </cell>
          <cell r="C3978">
            <v>18</v>
          </cell>
          <cell r="D3978" t="str">
            <v>ON</v>
          </cell>
          <cell r="E3978" t="str">
            <v>Purchase</v>
          </cell>
          <cell r="F3978" t="str">
            <v>Fixed</v>
          </cell>
          <cell r="I3978">
            <v>41.67</v>
          </cell>
          <cell r="J3978">
            <v>18.670000000000002</v>
          </cell>
          <cell r="K3978" t="str">
            <v>Conv</v>
          </cell>
          <cell r="L3978">
            <v>199484.1</v>
          </cell>
          <cell r="M3978" t="str">
            <v>Owner-Occupied</v>
          </cell>
          <cell r="N3978">
            <v>0</v>
          </cell>
          <cell r="O3978">
            <v>43831</v>
          </cell>
          <cell r="P3978" t="str">
            <v>Current</v>
          </cell>
        </row>
        <row r="3979">
          <cell r="B3979">
            <v>40914</v>
          </cell>
          <cell r="C3979">
            <v>60</v>
          </cell>
          <cell r="D3979" t="str">
            <v>ON</v>
          </cell>
          <cell r="E3979" t="str">
            <v>Purchase</v>
          </cell>
          <cell r="F3979" t="str">
            <v>Fixed</v>
          </cell>
          <cell r="I3979">
            <v>21.58</v>
          </cell>
          <cell r="J3979">
            <v>15.87</v>
          </cell>
          <cell r="K3979" t="str">
            <v>HiRatio</v>
          </cell>
          <cell r="L3979">
            <v>173219.81</v>
          </cell>
          <cell r="M3979" t="str">
            <v>Owner-Occupied</v>
          </cell>
          <cell r="N3979">
            <v>0</v>
          </cell>
          <cell r="O3979">
            <v>43831</v>
          </cell>
          <cell r="P3979" t="str">
            <v>Current</v>
          </cell>
        </row>
        <row r="3980">
          <cell r="B3980">
            <v>41117</v>
          </cell>
          <cell r="C3980">
            <v>54</v>
          </cell>
          <cell r="D3980" t="str">
            <v>ON</v>
          </cell>
          <cell r="E3980" t="str">
            <v>Purchase</v>
          </cell>
          <cell r="F3980" t="str">
            <v>Fixed</v>
          </cell>
          <cell r="I3980">
            <v>43.75</v>
          </cell>
          <cell r="J3980">
            <v>13.01</v>
          </cell>
          <cell r="K3980" t="str">
            <v>HiRatio</v>
          </cell>
          <cell r="L3980">
            <v>0</v>
          </cell>
          <cell r="M3980" t="str">
            <v>Owner-Occupied</v>
          </cell>
          <cell r="N3980">
            <v>4</v>
          </cell>
          <cell r="O3980">
            <v>41786</v>
          </cell>
          <cell r="P3980" t="str">
            <v>Current</v>
          </cell>
        </row>
        <row r="3981">
          <cell r="B3981">
            <v>41620</v>
          </cell>
          <cell r="C3981">
            <v>37</v>
          </cell>
          <cell r="D3981" t="str">
            <v>AB</v>
          </cell>
          <cell r="E3981" t="str">
            <v>Purchase</v>
          </cell>
          <cell r="F3981" t="str">
            <v>Fixed</v>
          </cell>
          <cell r="I3981">
            <v>42.87</v>
          </cell>
          <cell r="J3981">
            <v>30.44</v>
          </cell>
          <cell r="K3981" t="str">
            <v>HiRatio</v>
          </cell>
          <cell r="L3981">
            <v>403369.54</v>
          </cell>
          <cell r="M3981" t="str">
            <v>Owner-Occupied</v>
          </cell>
          <cell r="N3981">
            <v>0</v>
          </cell>
          <cell r="O3981">
            <v>43831</v>
          </cell>
          <cell r="P3981" t="str">
            <v>Current</v>
          </cell>
        </row>
        <row r="3982">
          <cell r="B3982">
            <v>42152</v>
          </cell>
          <cell r="C3982">
            <v>20</v>
          </cell>
          <cell r="D3982" t="str">
            <v>BC</v>
          </cell>
          <cell r="E3982" t="str">
            <v>Purchase</v>
          </cell>
          <cell r="F3982" t="str">
            <v>Fixed</v>
          </cell>
          <cell r="I3982">
            <v>39.409999999999997</v>
          </cell>
          <cell r="J3982">
            <v>23.17</v>
          </cell>
          <cell r="K3982" t="str">
            <v>HiRatio</v>
          </cell>
          <cell r="L3982">
            <v>0</v>
          </cell>
          <cell r="M3982" t="str">
            <v>Owner-Occupied</v>
          </cell>
          <cell r="N3982">
            <v>4</v>
          </cell>
          <cell r="O3982">
            <v>42557</v>
          </cell>
          <cell r="P3982" t="str">
            <v>Current</v>
          </cell>
        </row>
        <row r="3983">
          <cell r="B3983">
            <v>41988</v>
          </cell>
          <cell r="C3983">
            <v>25</v>
          </cell>
          <cell r="D3983" t="str">
            <v>ON</v>
          </cell>
          <cell r="E3983" t="str">
            <v>Purchase</v>
          </cell>
          <cell r="F3983" t="str">
            <v>Fixed</v>
          </cell>
          <cell r="I3983">
            <v>43.87</v>
          </cell>
          <cell r="J3983">
            <v>36.380000000000003</v>
          </cell>
          <cell r="K3983" t="str">
            <v>HiRatio</v>
          </cell>
          <cell r="L3983">
            <v>467893.32</v>
          </cell>
          <cell r="M3983" t="str">
            <v>Owner-Occupied</v>
          </cell>
          <cell r="N3983">
            <v>0</v>
          </cell>
          <cell r="O3983">
            <v>43831</v>
          </cell>
          <cell r="P3983" t="str">
            <v>Current</v>
          </cell>
        </row>
        <row r="3984">
          <cell r="B3984">
            <v>41788</v>
          </cell>
          <cell r="C3984">
            <v>32</v>
          </cell>
          <cell r="D3984" t="str">
            <v>ON</v>
          </cell>
          <cell r="E3984" t="str">
            <v>Purchase</v>
          </cell>
          <cell r="F3984" t="str">
            <v>Fixed</v>
          </cell>
          <cell r="I3984">
            <v>32.14</v>
          </cell>
          <cell r="J3984">
            <v>30.72</v>
          </cell>
          <cell r="K3984" t="str">
            <v>HiRatio</v>
          </cell>
          <cell r="L3984">
            <v>208033.61</v>
          </cell>
          <cell r="M3984" t="str">
            <v>Owner-Occupied</v>
          </cell>
          <cell r="N3984">
            <v>0</v>
          </cell>
          <cell r="O3984">
            <v>43831</v>
          </cell>
          <cell r="P3984" t="str">
            <v>Current</v>
          </cell>
        </row>
        <row r="3985">
          <cell r="B3985">
            <v>41149</v>
          </cell>
          <cell r="C3985">
            <v>53</v>
          </cell>
          <cell r="D3985" t="str">
            <v>ON</v>
          </cell>
          <cell r="E3985" t="str">
            <v>Refinance External</v>
          </cell>
          <cell r="F3985" t="str">
            <v>Fixed</v>
          </cell>
          <cell r="I3985">
            <v>37.85</v>
          </cell>
          <cell r="J3985">
            <v>20.71</v>
          </cell>
          <cell r="K3985" t="str">
            <v>Conv</v>
          </cell>
          <cell r="L3985">
            <v>0</v>
          </cell>
          <cell r="M3985" t="str">
            <v>Owner-Occupied</v>
          </cell>
          <cell r="N3985">
            <v>4</v>
          </cell>
          <cell r="O3985">
            <v>42499</v>
          </cell>
          <cell r="P3985" t="str">
            <v>Current</v>
          </cell>
        </row>
        <row r="3986">
          <cell r="B3986">
            <v>41795</v>
          </cell>
          <cell r="C3986">
            <v>31</v>
          </cell>
          <cell r="D3986" t="str">
            <v>ON</v>
          </cell>
          <cell r="E3986" t="str">
            <v>Purchase</v>
          </cell>
          <cell r="F3986" t="str">
            <v>Fixed</v>
          </cell>
          <cell r="I3986">
            <v>41.99</v>
          </cell>
          <cell r="J3986">
            <v>27.49</v>
          </cell>
          <cell r="K3986" t="str">
            <v>HiRatio</v>
          </cell>
          <cell r="L3986">
            <v>0</v>
          </cell>
          <cell r="M3986" t="str">
            <v>Owner-Occupied</v>
          </cell>
          <cell r="N3986">
            <v>4</v>
          </cell>
          <cell r="O3986">
            <v>42144</v>
          </cell>
          <cell r="P3986" t="str">
            <v>Current</v>
          </cell>
        </row>
        <row r="3987">
          <cell r="B3987">
            <v>41696</v>
          </cell>
          <cell r="C3987">
            <v>35</v>
          </cell>
          <cell r="D3987" t="str">
            <v>ON</v>
          </cell>
          <cell r="E3987" t="str">
            <v>Refinance External</v>
          </cell>
          <cell r="F3987" t="str">
            <v>Fixed</v>
          </cell>
          <cell r="I3987">
            <v>41.09</v>
          </cell>
          <cell r="J3987">
            <v>25.13</v>
          </cell>
          <cell r="K3987" t="str">
            <v>Conv</v>
          </cell>
          <cell r="L3987">
            <v>599205.4</v>
          </cell>
          <cell r="M3987" t="str">
            <v>Owner-Occupied</v>
          </cell>
          <cell r="N3987">
            <v>0</v>
          </cell>
          <cell r="O3987">
            <v>43831</v>
          </cell>
          <cell r="P3987" t="str">
            <v>Current</v>
          </cell>
        </row>
        <row r="3988">
          <cell r="B3988">
            <v>40742</v>
          </cell>
          <cell r="C3988">
            <v>66</v>
          </cell>
          <cell r="D3988" t="str">
            <v>ON</v>
          </cell>
          <cell r="E3988" t="str">
            <v>Purchase</v>
          </cell>
          <cell r="F3988" t="str">
            <v>Fixed</v>
          </cell>
          <cell r="I3988">
            <v>40.29</v>
          </cell>
          <cell r="J3988">
            <v>27.05</v>
          </cell>
          <cell r="K3988" t="str">
            <v>HiRatio</v>
          </cell>
          <cell r="L3988">
            <v>0</v>
          </cell>
          <cell r="M3988" t="str">
            <v>Owner-Occupied</v>
          </cell>
          <cell r="N3988">
            <v>4</v>
          </cell>
          <cell r="O3988">
            <v>41918</v>
          </cell>
          <cell r="P3988" t="str">
            <v>Current</v>
          </cell>
        </row>
        <row r="3989">
          <cell r="B3989">
            <v>41957</v>
          </cell>
          <cell r="C3989">
            <v>26</v>
          </cell>
          <cell r="D3989" t="str">
            <v>ON</v>
          </cell>
          <cell r="E3989" t="str">
            <v>Refinance External</v>
          </cell>
          <cell r="F3989" t="str">
            <v>Fixed</v>
          </cell>
          <cell r="I3989">
            <v>21.34</v>
          </cell>
          <cell r="J3989">
            <v>16.34</v>
          </cell>
          <cell r="K3989" t="str">
            <v>Conv</v>
          </cell>
          <cell r="L3989">
            <v>209548.04</v>
          </cell>
          <cell r="M3989" t="str">
            <v>Owner-Occupied</v>
          </cell>
          <cell r="N3989">
            <v>0</v>
          </cell>
          <cell r="O3989">
            <v>43831</v>
          </cell>
          <cell r="P3989" t="str">
            <v>Current</v>
          </cell>
        </row>
        <row r="3990">
          <cell r="B3990">
            <v>42061</v>
          </cell>
          <cell r="C3990">
            <v>23</v>
          </cell>
          <cell r="D3990" t="str">
            <v>AB</v>
          </cell>
          <cell r="E3990" t="str">
            <v>Purchase</v>
          </cell>
          <cell r="F3990" t="str">
            <v>Fixed</v>
          </cell>
          <cell r="I3990">
            <v>42.76</v>
          </cell>
          <cell r="J3990">
            <v>24.12</v>
          </cell>
          <cell r="K3990" t="str">
            <v>HiRatio</v>
          </cell>
          <cell r="L3990">
            <v>204609.48</v>
          </cell>
          <cell r="M3990" t="str">
            <v>Owner-Occupied</v>
          </cell>
          <cell r="N3990">
            <v>0</v>
          </cell>
          <cell r="O3990">
            <v>43831</v>
          </cell>
          <cell r="P3990" t="str">
            <v>Current</v>
          </cell>
        </row>
        <row r="3991">
          <cell r="B3991">
            <v>41060</v>
          </cell>
          <cell r="C3991">
            <v>56</v>
          </cell>
          <cell r="D3991" t="str">
            <v>AB</v>
          </cell>
          <cell r="E3991" t="str">
            <v>Refinance External</v>
          </cell>
          <cell r="F3991" t="str">
            <v>Fixed</v>
          </cell>
          <cell r="I3991">
            <v>16.52</v>
          </cell>
          <cell r="J3991">
            <v>16.27</v>
          </cell>
          <cell r="K3991" t="str">
            <v>Conv</v>
          </cell>
          <cell r="L3991">
            <v>0</v>
          </cell>
          <cell r="M3991" t="str">
            <v>Owner-Occupied</v>
          </cell>
          <cell r="N3991">
            <v>4</v>
          </cell>
          <cell r="O3991">
            <v>42181</v>
          </cell>
          <cell r="P3991" t="str">
            <v>Current</v>
          </cell>
        </row>
        <row r="3992">
          <cell r="B3992">
            <v>42227</v>
          </cell>
          <cell r="C3992">
            <v>17</v>
          </cell>
          <cell r="D3992" t="str">
            <v>BC</v>
          </cell>
          <cell r="E3992" t="str">
            <v>Purchase</v>
          </cell>
          <cell r="F3992" t="str">
            <v>Fixed</v>
          </cell>
          <cell r="I3992">
            <v>38.78</v>
          </cell>
          <cell r="J3992">
            <v>32.049999999999997</v>
          </cell>
          <cell r="K3992" t="str">
            <v>Conv</v>
          </cell>
          <cell r="L3992">
            <v>359812.18</v>
          </cell>
          <cell r="M3992" t="str">
            <v>Owner-Occupied</v>
          </cell>
          <cell r="N3992">
            <v>0</v>
          </cell>
          <cell r="O3992">
            <v>43831</v>
          </cell>
          <cell r="P3992" t="str">
            <v>Current</v>
          </cell>
        </row>
        <row r="3993">
          <cell r="B3993">
            <v>40862</v>
          </cell>
          <cell r="C3993">
            <v>62</v>
          </cell>
          <cell r="D3993" t="str">
            <v>AB</v>
          </cell>
          <cell r="E3993" t="str">
            <v>Purchase</v>
          </cell>
          <cell r="F3993" t="str">
            <v>Fixed</v>
          </cell>
          <cell r="I3993">
            <v>31.18</v>
          </cell>
          <cell r="J3993">
            <v>20.89</v>
          </cell>
          <cell r="K3993" t="str">
            <v>HiRatio</v>
          </cell>
          <cell r="L3993">
            <v>0</v>
          </cell>
          <cell r="M3993" t="str">
            <v>Owner-Occupied</v>
          </cell>
          <cell r="N3993">
            <v>4</v>
          </cell>
          <cell r="O3993">
            <v>41507</v>
          </cell>
          <cell r="P3993" t="str">
            <v>Current</v>
          </cell>
        </row>
        <row r="3994">
          <cell r="B3994">
            <v>41919</v>
          </cell>
          <cell r="C3994">
            <v>27</v>
          </cell>
          <cell r="D3994" t="str">
            <v>ON</v>
          </cell>
          <cell r="E3994" t="str">
            <v>Purchase</v>
          </cell>
          <cell r="F3994" t="str">
            <v>Fixed</v>
          </cell>
          <cell r="I3994">
            <v>32.35</v>
          </cell>
          <cell r="J3994">
            <v>31.38</v>
          </cell>
          <cell r="K3994" t="str">
            <v>HiRatio</v>
          </cell>
          <cell r="L3994">
            <v>358044.77</v>
          </cell>
          <cell r="M3994" t="str">
            <v>Owner-Occupied</v>
          </cell>
          <cell r="N3994">
            <v>0</v>
          </cell>
          <cell r="O3994">
            <v>43831</v>
          </cell>
          <cell r="P3994" t="str">
            <v>Current</v>
          </cell>
        </row>
        <row r="3995">
          <cell r="B3995">
            <v>41165</v>
          </cell>
          <cell r="C3995">
            <v>52</v>
          </cell>
          <cell r="D3995" t="str">
            <v>AB</v>
          </cell>
          <cell r="E3995" t="str">
            <v>Purchase</v>
          </cell>
          <cell r="F3995" t="str">
            <v>Fixed</v>
          </cell>
          <cell r="I3995">
            <v>34.47</v>
          </cell>
          <cell r="J3995">
            <v>27.37</v>
          </cell>
          <cell r="K3995" t="str">
            <v>HiRatio</v>
          </cell>
          <cell r="L3995">
            <v>249516.58</v>
          </cell>
          <cell r="M3995" t="str">
            <v>Owner-Occupied</v>
          </cell>
          <cell r="N3995">
            <v>0</v>
          </cell>
          <cell r="O3995">
            <v>43831</v>
          </cell>
          <cell r="P3995" t="str">
            <v>Current</v>
          </cell>
        </row>
        <row r="3996">
          <cell r="B3996">
            <v>41816</v>
          </cell>
          <cell r="C3996">
            <v>31</v>
          </cell>
          <cell r="D3996" t="str">
            <v>AB</v>
          </cell>
          <cell r="E3996" t="str">
            <v>Purchase</v>
          </cell>
          <cell r="F3996" t="str">
            <v>ARM</v>
          </cell>
          <cell r="I3996">
            <v>30.2</v>
          </cell>
          <cell r="J3996">
            <v>26.54</v>
          </cell>
          <cell r="K3996" t="str">
            <v>Conv</v>
          </cell>
          <cell r="L3996">
            <v>464755.06</v>
          </cell>
          <cell r="M3996" t="str">
            <v>Owner-Occupied</v>
          </cell>
          <cell r="N3996">
            <v>0</v>
          </cell>
          <cell r="O3996">
            <v>43831</v>
          </cell>
          <cell r="P3996" t="str">
            <v>Current</v>
          </cell>
        </row>
        <row r="3997">
          <cell r="B3997">
            <v>42339</v>
          </cell>
          <cell r="C3997">
            <v>13</v>
          </cell>
          <cell r="D3997" t="str">
            <v>SK</v>
          </cell>
          <cell r="E3997" t="str">
            <v>Purchase</v>
          </cell>
          <cell r="F3997" t="str">
            <v>ARM</v>
          </cell>
          <cell r="I3997">
            <v>32.11</v>
          </cell>
          <cell r="J3997">
            <v>18.920000000000002</v>
          </cell>
          <cell r="K3997" t="str">
            <v>HiRatio</v>
          </cell>
          <cell r="L3997">
            <v>462920.17</v>
          </cell>
          <cell r="M3997" t="str">
            <v>Owner-Occupied</v>
          </cell>
          <cell r="N3997">
            <v>0</v>
          </cell>
          <cell r="O3997">
            <v>43831</v>
          </cell>
          <cell r="P3997" t="str">
            <v>Current</v>
          </cell>
        </row>
        <row r="3998">
          <cell r="B3998">
            <v>41774</v>
          </cell>
          <cell r="C3998">
            <v>32</v>
          </cell>
          <cell r="D3998" t="str">
            <v>ON</v>
          </cell>
          <cell r="E3998" t="str">
            <v>Refinance External</v>
          </cell>
          <cell r="F3998" t="str">
            <v>ARM</v>
          </cell>
          <cell r="I3998">
            <v>31.19</v>
          </cell>
          <cell r="J3998">
            <v>7.54</v>
          </cell>
          <cell r="K3998" t="str">
            <v>Conv</v>
          </cell>
          <cell r="L3998">
            <v>0</v>
          </cell>
          <cell r="M3998" t="str">
            <v>Owner-Occupied</v>
          </cell>
          <cell r="N3998">
            <v>4</v>
          </cell>
          <cell r="O3998">
            <v>42703</v>
          </cell>
          <cell r="P3998" t="str">
            <v>Current</v>
          </cell>
        </row>
        <row r="3999">
          <cell r="B3999">
            <v>41719</v>
          </cell>
          <cell r="C3999">
            <v>34</v>
          </cell>
          <cell r="D3999" t="str">
            <v>AB</v>
          </cell>
          <cell r="E3999" t="str">
            <v>Refinance External</v>
          </cell>
          <cell r="F3999" t="str">
            <v>ARM</v>
          </cell>
          <cell r="I3999">
            <v>21.06</v>
          </cell>
          <cell r="J3999">
            <v>18.87</v>
          </cell>
          <cell r="K3999" t="str">
            <v>Conv</v>
          </cell>
          <cell r="L3999">
            <v>0</v>
          </cell>
          <cell r="M3999" t="str">
            <v>Owner-Occupied</v>
          </cell>
          <cell r="N3999">
            <v>4</v>
          </cell>
          <cell r="O3999">
            <v>41983</v>
          </cell>
          <cell r="P3999" t="str">
            <v>Current</v>
          </cell>
        </row>
        <row r="4000">
          <cell r="B4000">
            <v>40865</v>
          </cell>
          <cell r="C4000">
            <v>62</v>
          </cell>
          <cell r="D4000" t="str">
            <v>ON</v>
          </cell>
          <cell r="E4000" t="str">
            <v>Refinance External</v>
          </cell>
          <cell r="F4000" t="str">
            <v>Fixed</v>
          </cell>
          <cell r="I4000">
            <v>30.31</v>
          </cell>
          <cell r="J4000">
            <v>29.95</v>
          </cell>
          <cell r="K4000" t="str">
            <v>Conv</v>
          </cell>
          <cell r="L4000">
            <v>0</v>
          </cell>
          <cell r="M4000" t="str">
            <v>Owner-Occupied</v>
          </cell>
          <cell r="N4000">
            <v>4</v>
          </cell>
          <cell r="O4000">
            <v>41808</v>
          </cell>
          <cell r="P4000" t="str">
            <v>Current</v>
          </cell>
        </row>
        <row r="4001">
          <cell r="B4001">
            <v>41313</v>
          </cell>
          <cell r="C4001">
            <v>47</v>
          </cell>
          <cell r="D4001" t="str">
            <v>ON</v>
          </cell>
          <cell r="E4001" t="str">
            <v>Purchase</v>
          </cell>
          <cell r="F4001" t="str">
            <v>Fixed</v>
          </cell>
          <cell r="I4001">
            <v>42.83</v>
          </cell>
          <cell r="J4001">
            <v>38.93</v>
          </cell>
          <cell r="K4001" t="str">
            <v>HiRatio</v>
          </cell>
          <cell r="L4001">
            <v>0</v>
          </cell>
          <cell r="M4001" t="str">
            <v>Owner-Occupied</v>
          </cell>
          <cell r="N4001">
            <v>4</v>
          </cell>
          <cell r="O4001">
            <v>42579</v>
          </cell>
          <cell r="P4001" t="str">
            <v>Current</v>
          </cell>
        </row>
        <row r="4002">
          <cell r="B4002">
            <v>42152</v>
          </cell>
          <cell r="C4002">
            <v>20</v>
          </cell>
          <cell r="D4002" t="str">
            <v>AB</v>
          </cell>
          <cell r="E4002" t="str">
            <v>Purchase</v>
          </cell>
          <cell r="F4002" t="str">
            <v>Fixed</v>
          </cell>
          <cell r="I4002">
            <v>39.229999999999997</v>
          </cell>
          <cell r="J4002">
            <v>22.43</v>
          </cell>
          <cell r="K4002" t="str">
            <v>HiRatio</v>
          </cell>
          <cell r="L4002">
            <v>261799.69</v>
          </cell>
          <cell r="M4002" t="str">
            <v>Owner-Occupied</v>
          </cell>
          <cell r="N4002">
            <v>0</v>
          </cell>
          <cell r="O4002">
            <v>43831</v>
          </cell>
          <cell r="P4002" t="str">
            <v>Current</v>
          </cell>
        </row>
        <row r="4003">
          <cell r="B4003">
            <v>40589</v>
          </cell>
          <cell r="C4003">
            <v>71</v>
          </cell>
          <cell r="D4003" t="str">
            <v>AB</v>
          </cell>
          <cell r="E4003" t="str">
            <v>Refinance External</v>
          </cell>
          <cell r="F4003" t="str">
            <v>Fixed</v>
          </cell>
          <cell r="I4003">
            <v>37.53</v>
          </cell>
          <cell r="J4003">
            <v>37.32</v>
          </cell>
          <cell r="K4003" t="str">
            <v>Conv</v>
          </cell>
          <cell r="L4003">
            <v>424540.56</v>
          </cell>
          <cell r="M4003" t="str">
            <v>Owner-Occupied</v>
          </cell>
          <cell r="N4003">
            <v>0</v>
          </cell>
          <cell r="O4003">
            <v>43831</v>
          </cell>
          <cell r="P4003" t="str">
            <v>Current</v>
          </cell>
        </row>
        <row r="4004">
          <cell r="B4004">
            <v>40924</v>
          </cell>
          <cell r="C4004">
            <v>60</v>
          </cell>
          <cell r="D4004" t="str">
            <v>AB</v>
          </cell>
          <cell r="E4004" t="str">
            <v>Refinance Existing Client</v>
          </cell>
          <cell r="F4004" t="str">
            <v>Fixed</v>
          </cell>
          <cell r="I4004">
            <v>34.950000000000003</v>
          </cell>
          <cell r="J4004">
            <v>22.89</v>
          </cell>
          <cell r="K4004" t="str">
            <v>HiRatio</v>
          </cell>
          <cell r="L4004">
            <v>0</v>
          </cell>
          <cell r="M4004" t="str">
            <v>Owner-Occupied</v>
          </cell>
          <cell r="N4004">
            <v>4</v>
          </cell>
          <cell r="O4004">
            <v>40945</v>
          </cell>
          <cell r="P4004" t="str">
            <v>Current</v>
          </cell>
        </row>
        <row r="4005">
          <cell r="B4005">
            <v>41912</v>
          </cell>
          <cell r="C4005">
            <v>28</v>
          </cell>
          <cell r="D4005" t="str">
            <v>NL</v>
          </cell>
          <cell r="E4005" t="str">
            <v>Purchase</v>
          </cell>
          <cell r="F4005" t="str">
            <v>ARM</v>
          </cell>
          <cell r="I4005">
            <v>31.04</v>
          </cell>
          <cell r="J4005">
            <v>21.9</v>
          </cell>
          <cell r="K4005" t="str">
            <v>Conv</v>
          </cell>
          <cell r="L4005">
            <v>221325.13</v>
          </cell>
          <cell r="M4005" t="str">
            <v>Owner-Occupied</v>
          </cell>
          <cell r="N4005">
            <v>0</v>
          </cell>
          <cell r="O4005">
            <v>43831</v>
          </cell>
          <cell r="P4005" t="str">
            <v>Current</v>
          </cell>
        </row>
        <row r="4006">
          <cell r="B4006">
            <v>40799</v>
          </cell>
          <cell r="C4006">
            <v>64</v>
          </cell>
          <cell r="D4006" t="str">
            <v>AB</v>
          </cell>
          <cell r="E4006" t="str">
            <v>Purchase</v>
          </cell>
          <cell r="F4006" t="str">
            <v>Fixed</v>
          </cell>
          <cell r="I4006">
            <v>29.95</v>
          </cell>
          <cell r="J4006">
            <v>23.76</v>
          </cell>
          <cell r="K4006" t="str">
            <v>HiRatio</v>
          </cell>
          <cell r="L4006">
            <v>197273.85</v>
          </cell>
          <cell r="M4006" t="str">
            <v>Owner-Occupied</v>
          </cell>
          <cell r="N4006">
            <v>0</v>
          </cell>
          <cell r="O4006">
            <v>43831</v>
          </cell>
          <cell r="P4006" t="str">
            <v>Current</v>
          </cell>
        </row>
        <row r="4007">
          <cell r="B4007">
            <v>40899</v>
          </cell>
          <cell r="C4007">
            <v>61</v>
          </cell>
          <cell r="D4007" t="str">
            <v>AB</v>
          </cell>
          <cell r="E4007" t="str">
            <v>Refinance External</v>
          </cell>
          <cell r="F4007" t="str">
            <v>Fixed</v>
          </cell>
          <cell r="I4007">
            <v>33.409999999999997</v>
          </cell>
          <cell r="J4007">
            <v>26.6</v>
          </cell>
          <cell r="K4007" t="str">
            <v>Conv</v>
          </cell>
          <cell r="L4007">
            <v>0</v>
          </cell>
          <cell r="M4007" t="str">
            <v>Rental</v>
          </cell>
          <cell r="N4007">
            <v>4</v>
          </cell>
          <cell r="O4007">
            <v>41823</v>
          </cell>
          <cell r="P4007" t="str">
            <v>Current</v>
          </cell>
        </row>
        <row r="4008">
          <cell r="B4008">
            <v>42339</v>
          </cell>
          <cell r="C4008">
            <v>13</v>
          </cell>
          <cell r="D4008" t="str">
            <v>AB</v>
          </cell>
          <cell r="E4008" t="str">
            <v>Purchase</v>
          </cell>
          <cell r="F4008" t="str">
            <v>Fixed</v>
          </cell>
          <cell r="I4008">
            <v>37.299999999999997</v>
          </cell>
          <cell r="J4008">
            <v>34.020000000000003</v>
          </cell>
          <cell r="K4008" t="str">
            <v>HiRatio</v>
          </cell>
          <cell r="L4008">
            <v>367544.15</v>
          </cell>
          <cell r="M4008" t="str">
            <v>Owner-Occupied</v>
          </cell>
          <cell r="N4008">
            <v>0</v>
          </cell>
          <cell r="O4008">
            <v>43831</v>
          </cell>
          <cell r="P4008" t="str">
            <v>Current</v>
          </cell>
        </row>
        <row r="4009">
          <cell r="B4009">
            <v>42537</v>
          </cell>
          <cell r="C4009">
            <v>7</v>
          </cell>
          <cell r="D4009" t="str">
            <v>BC</v>
          </cell>
          <cell r="E4009" t="str">
            <v>Purchase</v>
          </cell>
          <cell r="F4009" t="str">
            <v>Fixed</v>
          </cell>
          <cell r="I4009">
            <v>28.3</v>
          </cell>
          <cell r="J4009">
            <v>19.8</v>
          </cell>
          <cell r="K4009" t="str">
            <v>HiRatio</v>
          </cell>
          <cell r="L4009">
            <v>199952.88</v>
          </cell>
          <cell r="M4009" t="str">
            <v>Owner-Occupied</v>
          </cell>
          <cell r="N4009">
            <v>0</v>
          </cell>
          <cell r="O4009">
            <v>43831</v>
          </cell>
          <cell r="P4009" t="str">
            <v>Current</v>
          </cell>
        </row>
        <row r="4010">
          <cell r="B4010">
            <v>41872</v>
          </cell>
          <cell r="C4010">
            <v>29</v>
          </cell>
          <cell r="D4010" t="str">
            <v>ON</v>
          </cell>
          <cell r="E4010" t="str">
            <v>Purchase</v>
          </cell>
          <cell r="F4010" t="str">
            <v>ARM</v>
          </cell>
          <cell r="I4010">
            <v>33.1</v>
          </cell>
          <cell r="J4010">
            <v>15.62</v>
          </cell>
          <cell r="K4010" t="str">
            <v>Conv</v>
          </cell>
          <cell r="L4010">
            <v>181386.8</v>
          </cell>
          <cell r="M4010" t="str">
            <v>Owner-Occupied</v>
          </cell>
          <cell r="N4010">
            <v>0</v>
          </cell>
          <cell r="O4010">
            <v>43831</v>
          </cell>
          <cell r="P4010" t="str">
            <v>Current</v>
          </cell>
        </row>
        <row r="4011">
          <cell r="B4011">
            <v>42468</v>
          </cell>
          <cell r="C4011">
            <v>9</v>
          </cell>
          <cell r="D4011" t="str">
            <v>ON</v>
          </cell>
          <cell r="E4011" t="str">
            <v>Purchase</v>
          </cell>
          <cell r="F4011" t="str">
            <v>ARM</v>
          </cell>
          <cell r="I4011">
            <v>27.63</v>
          </cell>
          <cell r="J4011">
            <v>17.59</v>
          </cell>
          <cell r="K4011" t="str">
            <v>Conv</v>
          </cell>
          <cell r="L4011">
            <v>630103.78</v>
          </cell>
          <cell r="M4011" t="str">
            <v>Owner-Occupied</v>
          </cell>
          <cell r="N4011">
            <v>0</v>
          </cell>
          <cell r="O4011">
            <v>43831</v>
          </cell>
          <cell r="P4011" t="str">
            <v>Current</v>
          </cell>
        </row>
        <row r="4012">
          <cell r="B4012">
            <v>42235</v>
          </cell>
          <cell r="C4012">
            <v>17</v>
          </cell>
          <cell r="D4012" t="str">
            <v>AB</v>
          </cell>
          <cell r="E4012" t="str">
            <v>Purchase</v>
          </cell>
          <cell r="F4012" t="str">
            <v>Fixed</v>
          </cell>
          <cell r="I4012">
            <v>38.51</v>
          </cell>
          <cell r="J4012">
            <v>18.43</v>
          </cell>
          <cell r="K4012" t="str">
            <v>HiRatio</v>
          </cell>
          <cell r="L4012">
            <v>261360.39</v>
          </cell>
          <cell r="M4012" t="str">
            <v>Owner-Occupied</v>
          </cell>
          <cell r="N4012">
            <v>0</v>
          </cell>
          <cell r="O4012">
            <v>43831</v>
          </cell>
          <cell r="P4012" t="str">
            <v>Current</v>
          </cell>
        </row>
        <row r="4013">
          <cell r="B4013">
            <v>41813</v>
          </cell>
          <cell r="C4013">
            <v>31</v>
          </cell>
          <cell r="D4013" t="str">
            <v>BC</v>
          </cell>
          <cell r="E4013" t="str">
            <v>Purchase</v>
          </cell>
          <cell r="F4013" t="str">
            <v>Fixed</v>
          </cell>
          <cell r="I4013">
            <v>18.86</v>
          </cell>
          <cell r="J4013">
            <v>18.190000000000001</v>
          </cell>
          <cell r="K4013" t="str">
            <v>Conv</v>
          </cell>
          <cell r="L4013">
            <v>128831.31</v>
          </cell>
          <cell r="M4013" t="str">
            <v>Owner-Occupied</v>
          </cell>
          <cell r="N4013">
            <v>0</v>
          </cell>
          <cell r="O4013">
            <v>43831</v>
          </cell>
          <cell r="P4013" t="str">
            <v>Current</v>
          </cell>
        </row>
        <row r="4014">
          <cell r="B4014">
            <v>41061</v>
          </cell>
          <cell r="C4014">
            <v>55</v>
          </cell>
          <cell r="D4014" t="str">
            <v>ON</v>
          </cell>
          <cell r="E4014" t="str">
            <v>Purchase</v>
          </cell>
          <cell r="F4014" t="str">
            <v>Fixed</v>
          </cell>
          <cell r="I4014">
            <v>35.64</v>
          </cell>
          <cell r="J4014">
            <v>11.02</v>
          </cell>
          <cell r="K4014" t="str">
            <v>HiRatio</v>
          </cell>
          <cell r="L4014">
            <v>340035.49</v>
          </cell>
          <cell r="M4014" t="str">
            <v>Owner-Occupied</v>
          </cell>
          <cell r="N4014">
            <v>0</v>
          </cell>
          <cell r="O4014">
            <v>43831</v>
          </cell>
          <cell r="P4014" t="str">
            <v>Current</v>
          </cell>
        </row>
        <row r="4015">
          <cell r="B4015">
            <v>42082</v>
          </cell>
          <cell r="C4015">
            <v>22</v>
          </cell>
          <cell r="D4015" t="str">
            <v>AB</v>
          </cell>
          <cell r="E4015" t="str">
            <v>Purchase</v>
          </cell>
          <cell r="F4015" t="str">
            <v>ARM</v>
          </cell>
          <cell r="I4015">
            <v>22.61</v>
          </cell>
          <cell r="J4015">
            <v>21.12</v>
          </cell>
          <cell r="K4015" t="str">
            <v>HiRatio</v>
          </cell>
          <cell r="L4015">
            <v>480339.77</v>
          </cell>
          <cell r="M4015" t="str">
            <v>Owner-Occupied</v>
          </cell>
          <cell r="N4015">
            <v>0</v>
          </cell>
          <cell r="O4015">
            <v>43831</v>
          </cell>
          <cell r="P4015" t="str">
            <v>Current</v>
          </cell>
        </row>
        <row r="4016">
          <cell r="B4016">
            <v>42185</v>
          </cell>
          <cell r="C4016">
            <v>19</v>
          </cell>
          <cell r="D4016" t="str">
            <v>ON</v>
          </cell>
          <cell r="E4016" t="str">
            <v>Purchase</v>
          </cell>
          <cell r="F4016" t="str">
            <v>Fixed</v>
          </cell>
          <cell r="I4016">
            <v>34.39</v>
          </cell>
          <cell r="J4016">
            <v>33.4</v>
          </cell>
          <cell r="K4016" t="str">
            <v>Conv</v>
          </cell>
          <cell r="L4016">
            <v>514266.01</v>
          </cell>
          <cell r="M4016" t="str">
            <v>Owner-Occupied</v>
          </cell>
          <cell r="N4016">
            <v>0</v>
          </cell>
          <cell r="O4016">
            <v>43831</v>
          </cell>
          <cell r="P4016" t="str">
            <v>Current</v>
          </cell>
        </row>
        <row r="4017">
          <cell r="B4017">
            <v>41326</v>
          </cell>
          <cell r="C4017">
            <v>47</v>
          </cell>
          <cell r="D4017" t="str">
            <v>AB</v>
          </cell>
          <cell r="E4017" t="str">
            <v>Purchase</v>
          </cell>
          <cell r="F4017" t="str">
            <v>Fixed</v>
          </cell>
          <cell r="I4017">
            <v>32.549999999999997</v>
          </cell>
          <cell r="J4017">
            <v>26.2</v>
          </cell>
          <cell r="K4017" t="str">
            <v>HiRatio</v>
          </cell>
          <cell r="L4017">
            <v>0</v>
          </cell>
          <cell r="M4017" t="str">
            <v>Owner-Occupied</v>
          </cell>
          <cell r="N4017">
            <v>4</v>
          </cell>
          <cell r="O4017">
            <v>42432</v>
          </cell>
          <cell r="P4017" t="str">
            <v>Current</v>
          </cell>
        </row>
        <row r="4018">
          <cell r="B4018">
            <v>40865</v>
          </cell>
          <cell r="C4018">
            <v>62</v>
          </cell>
          <cell r="D4018" t="str">
            <v>ON</v>
          </cell>
          <cell r="E4018" t="str">
            <v>Purchase</v>
          </cell>
          <cell r="F4018" t="str">
            <v>Fixed</v>
          </cell>
          <cell r="I4018">
            <v>37.89</v>
          </cell>
          <cell r="J4018">
            <v>19.170000000000002</v>
          </cell>
          <cell r="K4018" t="str">
            <v>Conv</v>
          </cell>
          <cell r="L4018">
            <v>0</v>
          </cell>
          <cell r="M4018" t="str">
            <v>Owner-Occupied</v>
          </cell>
          <cell r="N4018">
            <v>4</v>
          </cell>
          <cell r="O4018">
            <v>41302</v>
          </cell>
          <cell r="P4018" t="str">
            <v>Current</v>
          </cell>
        </row>
        <row r="4019">
          <cell r="B4019">
            <v>40948</v>
          </cell>
          <cell r="C4019">
            <v>59</v>
          </cell>
          <cell r="D4019" t="str">
            <v>ON</v>
          </cell>
          <cell r="E4019" t="str">
            <v>Purchase</v>
          </cell>
          <cell r="F4019" t="str">
            <v>Fixed</v>
          </cell>
          <cell r="I4019">
            <v>35.869999999999997</v>
          </cell>
          <cell r="J4019">
            <v>25.79</v>
          </cell>
          <cell r="K4019" t="str">
            <v>HiRatio</v>
          </cell>
          <cell r="L4019">
            <v>0</v>
          </cell>
          <cell r="M4019" t="str">
            <v>Owner-Occupied</v>
          </cell>
          <cell r="N4019">
            <v>4</v>
          </cell>
          <cell r="O4019">
            <v>41863</v>
          </cell>
          <cell r="P4019" t="str">
            <v>Current</v>
          </cell>
        </row>
        <row r="4020">
          <cell r="B4020">
            <v>41880</v>
          </cell>
          <cell r="C4020">
            <v>29</v>
          </cell>
          <cell r="D4020" t="str">
            <v>BC</v>
          </cell>
          <cell r="E4020" t="str">
            <v>Refinance External</v>
          </cell>
          <cell r="F4020" t="str">
            <v>ARM</v>
          </cell>
          <cell r="I4020">
            <v>29.28</v>
          </cell>
          <cell r="J4020">
            <v>27.59</v>
          </cell>
          <cell r="K4020" t="str">
            <v>Conv</v>
          </cell>
          <cell r="L4020">
            <v>0</v>
          </cell>
          <cell r="M4020" t="str">
            <v>Owner-Occupied</v>
          </cell>
          <cell r="N4020">
            <v>4</v>
          </cell>
          <cell r="O4020">
            <v>42249</v>
          </cell>
          <cell r="P4020" t="str">
            <v>Current</v>
          </cell>
        </row>
        <row r="4021">
          <cell r="B4021">
            <v>42373</v>
          </cell>
          <cell r="C4021">
            <v>12</v>
          </cell>
          <cell r="D4021" t="str">
            <v>AB</v>
          </cell>
          <cell r="E4021" t="str">
            <v>Transfer</v>
          </cell>
          <cell r="F4021" t="str">
            <v>Fixed</v>
          </cell>
          <cell r="I4021">
            <v>34.78</v>
          </cell>
          <cell r="J4021">
            <v>16.829999999999998</v>
          </cell>
          <cell r="K4021" t="str">
            <v>Conv</v>
          </cell>
          <cell r="L4021">
            <v>209679.2</v>
          </cell>
          <cell r="M4021" t="str">
            <v>Owner-Occupied</v>
          </cell>
          <cell r="N4021">
            <v>0</v>
          </cell>
          <cell r="O4021">
            <v>43831</v>
          </cell>
          <cell r="P4021" t="str">
            <v>Current</v>
          </cell>
        </row>
        <row r="4022">
          <cell r="B4022">
            <v>41094</v>
          </cell>
          <cell r="C4022">
            <v>54</v>
          </cell>
          <cell r="D4022" t="str">
            <v>SK</v>
          </cell>
          <cell r="E4022" t="str">
            <v>Purchase</v>
          </cell>
          <cell r="F4022" t="str">
            <v>ARM</v>
          </cell>
          <cell r="I4022">
            <v>41.41</v>
          </cell>
          <cell r="J4022">
            <v>32.39</v>
          </cell>
          <cell r="K4022" t="str">
            <v>Conv</v>
          </cell>
          <cell r="L4022">
            <v>186355.43</v>
          </cell>
          <cell r="M4022" t="str">
            <v>Owner-Occupied</v>
          </cell>
          <cell r="N4022">
            <v>0</v>
          </cell>
          <cell r="O4022">
            <v>43831</v>
          </cell>
          <cell r="P4022" t="str">
            <v>Current</v>
          </cell>
        </row>
        <row r="4023">
          <cell r="B4023">
            <v>41071</v>
          </cell>
          <cell r="C4023">
            <v>55</v>
          </cell>
          <cell r="D4023" t="str">
            <v>AB</v>
          </cell>
          <cell r="E4023" t="str">
            <v>Purchase</v>
          </cell>
          <cell r="F4023" t="str">
            <v>Fixed</v>
          </cell>
          <cell r="I4023">
            <v>41.71</v>
          </cell>
          <cell r="J4023">
            <v>26.02</v>
          </cell>
          <cell r="K4023" t="str">
            <v>HiRatio</v>
          </cell>
          <cell r="L4023">
            <v>0</v>
          </cell>
          <cell r="M4023" t="str">
            <v>Owner-Occupied</v>
          </cell>
          <cell r="N4023">
            <v>4</v>
          </cell>
          <cell r="O4023">
            <v>42193</v>
          </cell>
          <cell r="P4023" t="str">
            <v>Current</v>
          </cell>
        </row>
        <row r="4024">
          <cell r="B4024">
            <v>42580</v>
          </cell>
          <cell r="C4024">
            <v>6</v>
          </cell>
          <cell r="D4024" t="str">
            <v>AB</v>
          </cell>
          <cell r="E4024" t="str">
            <v>Purchase</v>
          </cell>
          <cell r="F4024" t="str">
            <v>ARM</v>
          </cell>
          <cell r="I4024">
            <v>21.06</v>
          </cell>
          <cell r="J4024">
            <v>3.07</v>
          </cell>
          <cell r="K4024" t="str">
            <v>HiRatio</v>
          </cell>
          <cell r="L4024">
            <v>577841.35</v>
          </cell>
          <cell r="M4024" t="str">
            <v>Owner-Occupied</v>
          </cell>
          <cell r="N4024">
            <v>0</v>
          </cell>
          <cell r="O4024">
            <v>43831</v>
          </cell>
          <cell r="P4024" t="str">
            <v>Current</v>
          </cell>
        </row>
        <row r="4025">
          <cell r="B4025">
            <v>42461</v>
          </cell>
          <cell r="C4025">
            <v>9</v>
          </cell>
          <cell r="D4025" t="str">
            <v>ON</v>
          </cell>
          <cell r="E4025" t="str">
            <v>Purchase</v>
          </cell>
          <cell r="F4025" t="str">
            <v>ARM</v>
          </cell>
          <cell r="I4025">
            <v>18.91</v>
          </cell>
          <cell r="J4025">
            <v>18.760000000000002</v>
          </cell>
          <cell r="K4025" t="str">
            <v>Conv</v>
          </cell>
          <cell r="L4025">
            <v>215046.65</v>
          </cell>
          <cell r="M4025" t="str">
            <v>Owner-Occupied</v>
          </cell>
          <cell r="N4025">
            <v>0</v>
          </cell>
          <cell r="O4025">
            <v>43831</v>
          </cell>
          <cell r="P4025" t="str">
            <v>Current</v>
          </cell>
        </row>
        <row r="4026">
          <cell r="B4026">
            <v>41740</v>
          </cell>
          <cell r="C4026">
            <v>33</v>
          </cell>
          <cell r="D4026" t="str">
            <v>ON</v>
          </cell>
          <cell r="E4026" t="str">
            <v>Transfer</v>
          </cell>
          <cell r="F4026" t="str">
            <v>ARM</v>
          </cell>
          <cell r="I4026">
            <v>36.86</v>
          </cell>
          <cell r="J4026">
            <v>29.07</v>
          </cell>
          <cell r="K4026" t="str">
            <v>Conv</v>
          </cell>
          <cell r="L4026">
            <v>258289.99</v>
          </cell>
          <cell r="M4026" t="str">
            <v>Owner-Occupied</v>
          </cell>
          <cell r="N4026">
            <v>0</v>
          </cell>
          <cell r="O4026">
            <v>43831</v>
          </cell>
          <cell r="P4026" t="str">
            <v>Current</v>
          </cell>
        </row>
        <row r="4027">
          <cell r="B4027">
            <v>42605</v>
          </cell>
          <cell r="C4027">
            <v>5</v>
          </cell>
          <cell r="D4027" t="str">
            <v>ON</v>
          </cell>
          <cell r="E4027" t="str">
            <v>Purchase</v>
          </cell>
          <cell r="F4027" t="str">
            <v>ARM</v>
          </cell>
          <cell r="I4027">
            <v>33.369999999999997</v>
          </cell>
          <cell r="J4027">
            <v>25.9</v>
          </cell>
          <cell r="K4027" t="str">
            <v>Conv</v>
          </cell>
          <cell r="L4027">
            <v>416407.61</v>
          </cell>
          <cell r="M4027" t="str">
            <v>Owner-Occupied</v>
          </cell>
          <cell r="N4027">
            <v>0</v>
          </cell>
          <cell r="O4027">
            <v>43831</v>
          </cell>
          <cell r="P4027" t="str">
            <v>Current</v>
          </cell>
        </row>
        <row r="4028">
          <cell r="B4028">
            <v>42601</v>
          </cell>
          <cell r="C4028">
            <v>5</v>
          </cell>
          <cell r="D4028" t="str">
            <v>ON</v>
          </cell>
          <cell r="E4028" t="str">
            <v>Port Increase</v>
          </cell>
          <cell r="F4028" t="str">
            <v>ARM</v>
          </cell>
          <cell r="I4028">
            <v>32.229999999999997</v>
          </cell>
          <cell r="J4028">
            <v>27.99</v>
          </cell>
          <cell r="K4028" t="str">
            <v>Conv</v>
          </cell>
          <cell r="L4028">
            <v>364473.95</v>
          </cell>
          <cell r="M4028" t="str">
            <v>Owner-Occupied</v>
          </cell>
          <cell r="N4028">
            <v>0</v>
          </cell>
          <cell r="O4028">
            <v>43831</v>
          </cell>
          <cell r="P4028" t="str">
            <v>Current</v>
          </cell>
        </row>
        <row r="4029">
          <cell r="B4029">
            <v>41774</v>
          </cell>
          <cell r="C4029">
            <v>32</v>
          </cell>
          <cell r="D4029" t="str">
            <v>ON</v>
          </cell>
          <cell r="E4029" t="str">
            <v>Purchase</v>
          </cell>
          <cell r="F4029" t="str">
            <v>Fixed</v>
          </cell>
          <cell r="I4029">
            <v>40.19</v>
          </cell>
          <cell r="J4029">
            <v>12.85</v>
          </cell>
          <cell r="K4029" t="str">
            <v>HiRatio</v>
          </cell>
          <cell r="L4029">
            <v>100857</v>
          </cell>
          <cell r="M4029" t="str">
            <v>Owner-Occupied</v>
          </cell>
          <cell r="N4029">
            <v>0</v>
          </cell>
          <cell r="O4029">
            <v>43831</v>
          </cell>
          <cell r="P4029" t="str">
            <v>Current</v>
          </cell>
        </row>
        <row r="4030">
          <cell r="B4030">
            <v>40633</v>
          </cell>
          <cell r="C4030">
            <v>70</v>
          </cell>
          <cell r="D4030" t="str">
            <v>AB</v>
          </cell>
          <cell r="E4030" t="str">
            <v>Purchase</v>
          </cell>
          <cell r="F4030" t="str">
            <v>Fixed</v>
          </cell>
          <cell r="I4030">
            <v>32.869999999999997</v>
          </cell>
          <cell r="J4030">
            <v>19.43</v>
          </cell>
          <cell r="K4030" t="str">
            <v>HiRatio</v>
          </cell>
          <cell r="L4030">
            <v>0</v>
          </cell>
          <cell r="M4030" t="str">
            <v>Owner-Occupied</v>
          </cell>
          <cell r="N4030">
            <v>4</v>
          </cell>
          <cell r="O4030">
            <v>41732</v>
          </cell>
          <cell r="P4030" t="str">
            <v>Current</v>
          </cell>
        </row>
        <row r="4031">
          <cell r="B4031">
            <v>41712</v>
          </cell>
          <cell r="C4031">
            <v>34</v>
          </cell>
          <cell r="D4031" t="str">
            <v>ON</v>
          </cell>
          <cell r="E4031" t="str">
            <v>Purchase</v>
          </cell>
          <cell r="F4031" t="str">
            <v>Fixed</v>
          </cell>
          <cell r="I4031">
            <v>33.96</v>
          </cell>
          <cell r="J4031">
            <v>23.48</v>
          </cell>
          <cell r="K4031" t="str">
            <v>Conv</v>
          </cell>
          <cell r="L4031">
            <v>0</v>
          </cell>
          <cell r="M4031" t="str">
            <v>Owner-Occupied</v>
          </cell>
          <cell r="N4031">
            <v>4</v>
          </cell>
          <cell r="O4031">
            <v>42641</v>
          </cell>
          <cell r="P4031" t="str">
            <v>Current</v>
          </cell>
        </row>
        <row r="4032">
          <cell r="B4032">
            <v>40648</v>
          </cell>
          <cell r="C4032">
            <v>69</v>
          </cell>
          <cell r="D4032" t="str">
            <v>AB</v>
          </cell>
          <cell r="E4032" t="str">
            <v>Purchase</v>
          </cell>
          <cell r="F4032" t="str">
            <v>Fixed</v>
          </cell>
          <cell r="I4032">
            <v>27.32</v>
          </cell>
          <cell r="J4032">
            <v>16.809999999999999</v>
          </cell>
          <cell r="K4032" t="str">
            <v>Conv</v>
          </cell>
          <cell r="L4032">
            <v>0</v>
          </cell>
          <cell r="M4032" t="str">
            <v>Owner-Occupied</v>
          </cell>
          <cell r="N4032">
            <v>4</v>
          </cell>
          <cell r="O4032">
            <v>42530</v>
          </cell>
          <cell r="P4032" t="str">
            <v>Current</v>
          </cell>
        </row>
        <row r="4033">
          <cell r="B4033">
            <v>42356</v>
          </cell>
          <cell r="C4033">
            <v>13</v>
          </cell>
          <cell r="D4033" t="str">
            <v>ON</v>
          </cell>
          <cell r="E4033" t="str">
            <v>Purchase</v>
          </cell>
          <cell r="F4033" t="str">
            <v>Fixed</v>
          </cell>
          <cell r="I4033">
            <v>38.72</v>
          </cell>
          <cell r="J4033">
            <v>38.049999999999997</v>
          </cell>
          <cell r="K4033" t="str">
            <v>HiRatio</v>
          </cell>
          <cell r="L4033">
            <v>411790.19</v>
          </cell>
          <cell r="M4033" t="str">
            <v>Owner-Occupied</v>
          </cell>
          <cell r="N4033">
            <v>0</v>
          </cell>
          <cell r="O4033">
            <v>43831</v>
          </cell>
          <cell r="P4033" t="str">
            <v>Current</v>
          </cell>
        </row>
        <row r="4034">
          <cell r="B4034">
            <v>41870</v>
          </cell>
          <cell r="C4034">
            <v>29</v>
          </cell>
          <cell r="D4034" t="str">
            <v>AB</v>
          </cell>
          <cell r="E4034" t="str">
            <v>Purchase</v>
          </cell>
          <cell r="F4034" t="str">
            <v>Fixed</v>
          </cell>
          <cell r="I4034">
            <v>41.72</v>
          </cell>
          <cell r="J4034">
            <v>27.86</v>
          </cell>
          <cell r="K4034" t="str">
            <v>HiRatio</v>
          </cell>
          <cell r="L4034">
            <v>322738.90000000002</v>
          </cell>
          <cell r="M4034" t="str">
            <v>Owner-Occupied</v>
          </cell>
          <cell r="N4034">
            <v>0</v>
          </cell>
          <cell r="O4034">
            <v>43831</v>
          </cell>
          <cell r="P4034" t="str">
            <v>Current</v>
          </cell>
        </row>
        <row r="4035">
          <cell r="B4035">
            <v>41957</v>
          </cell>
          <cell r="C4035">
            <v>26</v>
          </cell>
          <cell r="D4035" t="str">
            <v>BC</v>
          </cell>
          <cell r="E4035" t="str">
            <v>Purchase</v>
          </cell>
          <cell r="F4035" t="str">
            <v>ARM</v>
          </cell>
          <cell r="I4035">
            <v>31.76</v>
          </cell>
          <cell r="J4035">
            <v>21.74</v>
          </cell>
          <cell r="K4035" t="str">
            <v>Conv</v>
          </cell>
          <cell r="L4035">
            <v>122577.49</v>
          </cell>
          <cell r="M4035" t="str">
            <v>Owner-Occupied</v>
          </cell>
          <cell r="N4035">
            <v>0</v>
          </cell>
          <cell r="O4035">
            <v>43831</v>
          </cell>
          <cell r="P4035" t="str">
            <v>Current</v>
          </cell>
        </row>
        <row r="4036">
          <cell r="B4036">
            <v>42125</v>
          </cell>
          <cell r="C4036">
            <v>20</v>
          </cell>
          <cell r="D4036" t="str">
            <v>ON</v>
          </cell>
          <cell r="E4036" t="str">
            <v>Purchase</v>
          </cell>
          <cell r="F4036" t="str">
            <v>Fixed</v>
          </cell>
          <cell r="I4036">
            <v>40.85</v>
          </cell>
          <cell r="J4036">
            <v>24.21</v>
          </cell>
          <cell r="K4036" t="str">
            <v>HiRatio</v>
          </cell>
          <cell r="L4036">
            <v>125585.11</v>
          </cell>
          <cell r="M4036" t="str">
            <v>Owner-Occupied</v>
          </cell>
          <cell r="N4036">
            <v>0</v>
          </cell>
          <cell r="O4036">
            <v>43831</v>
          </cell>
          <cell r="P4036" t="str">
            <v>Current</v>
          </cell>
        </row>
        <row r="4037">
          <cell r="B4037">
            <v>42216</v>
          </cell>
          <cell r="C4037">
            <v>18</v>
          </cell>
          <cell r="D4037" t="str">
            <v>ON</v>
          </cell>
          <cell r="E4037" t="str">
            <v>Purchase</v>
          </cell>
          <cell r="F4037" t="str">
            <v>Fixed</v>
          </cell>
          <cell r="I4037">
            <v>38.17</v>
          </cell>
          <cell r="J4037">
            <v>27.76</v>
          </cell>
          <cell r="K4037" t="str">
            <v>HiRatio</v>
          </cell>
          <cell r="L4037">
            <v>321307.65999999997</v>
          </cell>
          <cell r="M4037" t="str">
            <v>Owner-Occupied</v>
          </cell>
          <cell r="N4037">
            <v>0</v>
          </cell>
          <cell r="O4037">
            <v>43831</v>
          </cell>
          <cell r="P4037" t="str">
            <v>Current</v>
          </cell>
        </row>
        <row r="4038">
          <cell r="B4038">
            <v>42104</v>
          </cell>
          <cell r="C4038">
            <v>21</v>
          </cell>
          <cell r="D4038" t="str">
            <v>ON</v>
          </cell>
          <cell r="E4038" t="str">
            <v>Refinance External</v>
          </cell>
          <cell r="F4038" t="str">
            <v>ARM</v>
          </cell>
          <cell r="I4038">
            <v>35.299999999999997</v>
          </cell>
          <cell r="J4038">
            <v>23.16</v>
          </cell>
          <cell r="K4038" t="str">
            <v>Conv</v>
          </cell>
          <cell r="L4038">
            <v>0</v>
          </cell>
          <cell r="M4038" t="str">
            <v>Owner-Occupied</v>
          </cell>
          <cell r="N4038">
            <v>4</v>
          </cell>
          <cell r="O4038">
            <v>42310</v>
          </cell>
          <cell r="P4038" t="str">
            <v>Current</v>
          </cell>
        </row>
        <row r="4039">
          <cell r="B4039">
            <v>41820</v>
          </cell>
          <cell r="C4039">
            <v>31</v>
          </cell>
          <cell r="D4039" t="str">
            <v>AB</v>
          </cell>
          <cell r="E4039" t="str">
            <v>Purchase</v>
          </cell>
          <cell r="F4039" t="str">
            <v>Fixed</v>
          </cell>
          <cell r="I4039">
            <v>32.869999999999997</v>
          </cell>
          <cell r="J4039">
            <v>19.28</v>
          </cell>
          <cell r="K4039" t="str">
            <v>HiRatio</v>
          </cell>
          <cell r="L4039">
            <v>308206.5</v>
          </cell>
          <cell r="M4039" t="str">
            <v>Owner-Occupied</v>
          </cell>
          <cell r="N4039">
            <v>0</v>
          </cell>
          <cell r="O4039">
            <v>43831</v>
          </cell>
          <cell r="P4039" t="str">
            <v>Current</v>
          </cell>
        </row>
        <row r="4040">
          <cell r="B4040">
            <v>42171</v>
          </cell>
          <cell r="C4040">
            <v>19</v>
          </cell>
          <cell r="D4040" t="str">
            <v>ON</v>
          </cell>
          <cell r="E4040" t="str">
            <v>Purchase</v>
          </cell>
          <cell r="F4040" t="str">
            <v>ARM</v>
          </cell>
          <cell r="I4040">
            <v>33.630000000000003</v>
          </cell>
          <cell r="J4040">
            <v>25.94</v>
          </cell>
          <cell r="K4040" t="str">
            <v>Conv</v>
          </cell>
          <cell r="L4040">
            <v>0</v>
          </cell>
          <cell r="M4040" t="str">
            <v>Owner-Occupied</v>
          </cell>
          <cell r="N4040">
            <v>4</v>
          </cell>
          <cell r="O4040">
            <v>42573</v>
          </cell>
          <cell r="P4040" t="str">
            <v>Current</v>
          </cell>
        </row>
        <row r="4041">
          <cell r="B4041">
            <v>41824</v>
          </cell>
          <cell r="C4041">
            <v>30</v>
          </cell>
          <cell r="D4041" t="str">
            <v>ON</v>
          </cell>
          <cell r="E4041" t="str">
            <v>Refinance External</v>
          </cell>
          <cell r="F4041" t="str">
            <v>ARM</v>
          </cell>
          <cell r="I4041">
            <v>28.25</v>
          </cell>
          <cell r="J4041">
            <v>20.92</v>
          </cell>
          <cell r="K4041" t="str">
            <v>Conv</v>
          </cell>
          <cell r="L4041">
            <v>349554.53</v>
          </cell>
          <cell r="M4041" t="str">
            <v>Owner-Occupied</v>
          </cell>
          <cell r="N4041">
            <v>0</v>
          </cell>
          <cell r="O4041">
            <v>43831</v>
          </cell>
          <cell r="P4041" t="str">
            <v>Current</v>
          </cell>
        </row>
        <row r="4042">
          <cell r="B4042">
            <v>42131</v>
          </cell>
          <cell r="C4042">
            <v>20</v>
          </cell>
          <cell r="D4042" t="str">
            <v>ON</v>
          </cell>
          <cell r="E4042" t="str">
            <v>Purchase</v>
          </cell>
          <cell r="F4042" t="str">
            <v>Fixed</v>
          </cell>
          <cell r="I4042">
            <v>39.450000000000003</v>
          </cell>
          <cell r="J4042">
            <v>32.409999999999997</v>
          </cell>
          <cell r="K4042" t="str">
            <v>HiRatio</v>
          </cell>
          <cell r="L4042">
            <v>314630.89</v>
          </cell>
          <cell r="M4042" t="str">
            <v>Owner-Occupied</v>
          </cell>
          <cell r="N4042">
            <v>0</v>
          </cell>
          <cell r="O4042">
            <v>43831</v>
          </cell>
          <cell r="P4042" t="str">
            <v>Current</v>
          </cell>
        </row>
        <row r="4043">
          <cell r="B4043">
            <v>42417</v>
          </cell>
          <cell r="C4043">
            <v>11</v>
          </cell>
          <cell r="D4043" t="str">
            <v>ON</v>
          </cell>
          <cell r="E4043" t="str">
            <v>Refinance External</v>
          </cell>
          <cell r="F4043" t="str">
            <v>Fixed</v>
          </cell>
          <cell r="I4043">
            <v>24.62</v>
          </cell>
          <cell r="J4043">
            <v>23.27</v>
          </cell>
          <cell r="K4043" t="str">
            <v>Conv</v>
          </cell>
          <cell r="L4043">
            <v>186924.44</v>
          </cell>
          <cell r="M4043" t="str">
            <v>Owner-Occupied</v>
          </cell>
          <cell r="N4043">
            <v>0</v>
          </cell>
          <cell r="O4043">
            <v>43831</v>
          </cell>
          <cell r="P4043" t="str">
            <v>Current</v>
          </cell>
        </row>
        <row r="4044">
          <cell r="B4044">
            <v>42492</v>
          </cell>
          <cell r="C4044">
            <v>8</v>
          </cell>
          <cell r="D4044" t="str">
            <v>ON</v>
          </cell>
          <cell r="E4044" t="str">
            <v>Purchase</v>
          </cell>
          <cell r="F4044" t="str">
            <v>Fixed</v>
          </cell>
          <cell r="I4044">
            <v>19.21</v>
          </cell>
          <cell r="J4044">
            <v>17.5</v>
          </cell>
          <cell r="K4044" t="str">
            <v>Conv</v>
          </cell>
          <cell r="L4044">
            <v>186842.2</v>
          </cell>
          <cell r="M4044" t="str">
            <v>Owner-Occupied</v>
          </cell>
          <cell r="N4044">
            <v>0</v>
          </cell>
          <cell r="O4044">
            <v>43831</v>
          </cell>
          <cell r="P4044" t="str">
            <v>Current</v>
          </cell>
        </row>
        <row r="4045">
          <cell r="B4045">
            <v>41901</v>
          </cell>
          <cell r="C4045">
            <v>28</v>
          </cell>
          <cell r="D4045" t="str">
            <v>ON</v>
          </cell>
          <cell r="E4045" t="str">
            <v>Purchase</v>
          </cell>
          <cell r="F4045" t="str">
            <v>Fixed</v>
          </cell>
          <cell r="I4045">
            <v>42.92</v>
          </cell>
          <cell r="J4045">
            <v>27.23</v>
          </cell>
          <cell r="K4045" t="str">
            <v>Conv</v>
          </cell>
          <cell r="L4045">
            <v>129194.54</v>
          </cell>
          <cell r="M4045" t="str">
            <v>Owner-Occupied</v>
          </cell>
          <cell r="N4045">
            <v>0</v>
          </cell>
          <cell r="O4045">
            <v>43831</v>
          </cell>
          <cell r="P4045" t="str">
            <v>Current</v>
          </cell>
        </row>
        <row r="4046">
          <cell r="B4046">
            <v>42536</v>
          </cell>
          <cell r="C4046">
            <v>7</v>
          </cell>
          <cell r="D4046" t="str">
            <v>BC</v>
          </cell>
          <cell r="E4046" t="str">
            <v>Purchase</v>
          </cell>
          <cell r="F4046" t="str">
            <v>Fixed</v>
          </cell>
          <cell r="I4046">
            <v>42.51</v>
          </cell>
          <cell r="J4046">
            <v>35.630000000000003</v>
          </cell>
          <cell r="K4046" t="str">
            <v>HiRatio</v>
          </cell>
          <cell r="L4046">
            <v>529593.38</v>
          </cell>
          <cell r="M4046" t="str">
            <v>Owner-Occupied</v>
          </cell>
          <cell r="N4046">
            <v>0</v>
          </cell>
          <cell r="O4046">
            <v>43831</v>
          </cell>
          <cell r="P4046" t="str">
            <v>Current</v>
          </cell>
        </row>
        <row r="4047">
          <cell r="B4047">
            <v>41971</v>
          </cell>
          <cell r="C4047">
            <v>26</v>
          </cell>
          <cell r="D4047" t="str">
            <v>ON</v>
          </cell>
          <cell r="E4047" t="str">
            <v>Purchase</v>
          </cell>
          <cell r="F4047" t="str">
            <v>ARM</v>
          </cell>
          <cell r="I4047">
            <v>27.69</v>
          </cell>
          <cell r="J4047">
            <v>22.95</v>
          </cell>
          <cell r="K4047" t="str">
            <v>Conv</v>
          </cell>
          <cell r="L4047">
            <v>108822.59</v>
          </cell>
          <cell r="M4047" t="str">
            <v>Owner-Occupied</v>
          </cell>
          <cell r="N4047">
            <v>0</v>
          </cell>
          <cell r="O4047">
            <v>43831</v>
          </cell>
          <cell r="P4047" t="str">
            <v>Current</v>
          </cell>
        </row>
        <row r="4048">
          <cell r="B4048">
            <v>41540</v>
          </cell>
          <cell r="C4048">
            <v>40</v>
          </cell>
          <cell r="D4048" t="str">
            <v>AB</v>
          </cell>
          <cell r="E4048" t="str">
            <v>Refinance External</v>
          </cell>
          <cell r="F4048" t="str">
            <v>Fixed</v>
          </cell>
          <cell r="I4048">
            <v>40.700000000000003</v>
          </cell>
          <cell r="J4048">
            <v>17.79</v>
          </cell>
          <cell r="K4048" t="str">
            <v>Conv</v>
          </cell>
          <cell r="L4048">
            <v>222555.34</v>
          </cell>
          <cell r="M4048" t="str">
            <v>Owner-Occupied</v>
          </cell>
          <cell r="N4048">
            <v>0</v>
          </cell>
          <cell r="O4048">
            <v>43831</v>
          </cell>
          <cell r="P4048" t="str">
            <v>Current</v>
          </cell>
        </row>
        <row r="4049">
          <cell r="B4049">
            <v>41488</v>
          </cell>
          <cell r="C4049">
            <v>41</v>
          </cell>
          <cell r="D4049" t="str">
            <v>NB</v>
          </cell>
          <cell r="E4049" t="str">
            <v>Purchase</v>
          </cell>
          <cell r="F4049" t="str">
            <v>Fixed</v>
          </cell>
          <cell r="I4049">
            <v>33.94</v>
          </cell>
          <cell r="J4049">
            <v>16.78</v>
          </cell>
          <cell r="K4049" t="str">
            <v>HiRatio</v>
          </cell>
          <cell r="L4049">
            <v>119726.54</v>
          </cell>
          <cell r="M4049" t="str">
            <v>Owner-Occupied</v>
          </cell>
          <cell r="N4049">
            <v>0</v>
          </cell>
          <cell r="O4049">
            <v>43831</v>
          </cell>
          <cell r="P4049" t="str">
            <v>Current</v>
          </cell>
        </row>
        <row r="4050">
          <cell r="B4050">
            <v>40813</v>
          </cell>
          <cell r="C4050">
            <v>64</v>
          </cell>
          <cell r="D4050" t="str">
            <v>ON</v>
          </cell>
          <cell r="E4050" t="str">
            <v>Refinance External</v>
          </cell>
          <cell r="F4050" t="str">
            <v>Fixed</v>
          </cell>
          <cell r="I4050">
            <v>37.89</v>
          </cell>
          <cell r="J4050">
            <v>36.950000000000003</v>
          </cell>
          <cell r="K4050" t="str">
            <v>Conv</v>
          </cell>
          <cell r="L4050">
            <v>156379.51999999999</v>
          </cell>
          <cell r="M4050" t="str">
            <v>Owner-Occupied</v>
          </cell>
          <cell r="N4050">
            <v>0</v>
          </cell>
          <cell r="O4050">
            <v>43831</v>
          </cell>
          <cell r="P4050" t="str">
            <v>Current</v>
          </cell>
        </row>
        <row r="4051">
          <cell r="B4051">
            <v>41578</v>
          </cell>
          <cell r="C4051">
            <v>39</v>
          </cell>
          <cell r="D4051" t="str">
            <v>ON</v>
          </cell>
          <cell r="E4051" t="str">
            <v>Purchase</v>
          </cell>
          <cell r="F4051" t="str">
            <v>ARM</v>
          </cell>
          <cell r="I4051">
            <v>36.270000000000003</v>
          </cell>
          <cell r="J4051">
            <v>12.14</v>
          </cell>
          <cell r="K4051" t="str">
            <v>Conv</v>
          </cell>
          <cell r="L4051">
            <v>0</v>
          </cell>
          <cell r="M4051" t="str">
            <v>Owner-Occupied</v>
          </cell>
          <cell r="N4051">
            <v>4</v>
          </cell>
          <cell r="O4051">
            <v>42068</v>
          </cell>
          <cell r="P4051" t="str">
            <v>Current</v>
          </cell>
        </row>
        <row r="4052">
          <cell r="B4052">
            <v>40955</v>
          </cell>
          <cell r="C4052">
            <v>59</v>
          </cell>
          <cell r="D4052" t="str">
            <v>BC</v>
          </cell>
          <cell r="E4052" t="str">
            <v>Purchase</v>
          </cell>
          <cell r="F4052" t="str">
            <v>Fixed</v>
          </cell>
          <cell r="I4052">
            <v>37.04</v>
          </cell>
          <cell r="J4052">
            <v>26.62</v>
          </cell>
          <cell r="K4052" t="str">
            <v>HiRatio</v>
          </cell>
          <cell r="L4052">
            <v>431309.86</v>
          </cell>
          <cell r="M4052" t="str">
            <v>Owner-Occupied</v>
          </cell>
          <cell r="N4052">
            <v>0</v>
          </cell>
          <cell r="O4052">
            <v>43831</v>
          </cell>
          <cell r="P4052" t="str">
            <v>Current</v>
          </cell>
        </row>
        <row r="4053">
          <cell r="B4053">
            <v>41186</v>
          </cell>
          <cell r="C4053">
            <v>51</v>
          </cell>
          <cell r="D4053" t="str">
            <v>ON</v>
          </cell>
          <cell r="F4053" t="str">
            <v>Fixed</v>
          </cell>
          <cell r="I4053">
            <v>28.43</v>
          </cell>
          <cell r="J4053">
            <v>24.46</v>
          </cell>
          <cell r="K4053" t="str">
            <v>Conv</v>
          </cell>
          <cell r="L4053">
            <v>0</v>
          </cell>
          <cell r="M4053" t="str">
            <v>Owner-Occupied</v>
          </cell>
          <cell r="N4053">
            <v>4</v>
          </cell>
          <cell r="O4053">
            <v>42345</v>
          </cell>
          <cell r="P4053" t="str">
            <v>Current</v>
          </cell>
        </row>
        <row r="4054">
          <cell r="B4054">
            <v>41907</v>
          </cell>
          <cell r="C4054">
            <v>28</v>
          </cell>
          <cell r="D4054" t="str">
            <v>ON</v>
          </cell>
          <cell r="E4054" t="str">
            <v>Purchase</v>
          </cell>
          <cell r="F4054" t="str">
            <v>Fixed</v>
          </cell>
          <cell r="I4054">
            <v>43.41</v>
          </cell>
          <cell r="J4054">
            <v>30.56</v>
          </cell>
          <cell r="K4054" t="str">
            <v>HiRatio</v>
          </cell>
          <cell r="L4054">
            <v>355664.74</v>
          </cell>
          <cell r="M4054" t="str">
            <v>Owner-Occupied</v>
          </cell>
          <cell r="N4054">
            <v>0</v>
          </cell>
          <cell r="O4054">
            <v>43831</v>
          </cell>
          <cell r="P4054" t="str">
            <v>Current</v>
          </cell>
        </row>
        <row r="4055">
          <cell r="B4055">
            <v>42227</v>
          </cell>
          <cell r="C4055">
            <v>17</v>
          </cell>
          <cell r="D4055" t="str">
            <v>BC</v>
          </cell>
          <cell r="E4055" t="str">
            <v>Refinance External</v>
          </cell>
          <cell r="F4055" t="str">
            <v>ARM</v>
          </cell>
          <cell r="I4055">
            <v>36.159999999999997</v>
          </cell>
          <cell r="J4055">
            <v>23.8</v>
          </cell>
          <cell r="K4055" t="str">
            <v>Conv</v>
          </cell>
          <cell r="L4055">
            <v>0</v>
          </cell>
          <cell r="M4055" t="str">
            <v>Owner-Occupied</v>
          </cell>
          <cell r="N4055">
            <v>4</v>
          </cell>
          <cell r="O4055">
            <v>42222</v>
          </cell>
          <cell r="P4055" t="str">
            <v>Current</v>
          </cell>
        </row>
        <row r="4056">
          <cell r="B4056">
            <v>41834</v>
          </cell>
          <cell r="C4056">
            <v>30</v>
          </cell>
          <cell r="D4056" t="str">
            <v>SK</v>
          </cell>
          <cell r="E4056" t="str">
            <v>Purchase</v>
          </cell>
          <cell r="F4056" t="str">
            <v>Fixed</v>
          </cell>
          <cell r="I4056">
            <v>35.4</v>
          </cell>
          <cell r="J4056">
            <v>26.84</v>
          </cell>
          <cell r="K4056" t="str">
            <v>Conv</v>
          </cell>
          <cell r="L4056">
            <v>248329.33</v>
          </cell>
          <cell r="M4056" t="str">
            <v>Owner-Occupied</v>
          </cell>
          <cell r="N4056">
            <v>0</v>
          </cell>
          <cell r="O4056">
            <v>43831</v>
          </cell>
          <cell r="P4056" t="str">
            <v>Current</v>
          </cell>
        </row>
        <row r="4057">
          <cell r="B4057">
            <v>42348</v>
          </cell>
          <cell r="C4057">
            <v>13</v>
          </cell>
          <cell r="D4057" t="str">
            <v>ON</v>
          </cell>
          <cell r="E4057" t="str">
            <v>Transfer</v>
          </cell>
          <cell r="F4057" t="str">
            <v>Fixed</v>
          </cell>
          <cell r="I4057">
            <v>34.94</v>
          </cell>
          <cell r="J4057">
            <v>23.3</v>
          </cell>
          <cell r="K4057" t="str">
            <v>Conv</v>
          </cell>
          <cell r="L4057">
            <v>0</v>
          </cell>
          <cell r="M4057" t="str">
            <v>Owner-Occupied</v>
          </cell>
          <cell r="N4057">
            <v>4</v>
          </cell>
          <cell r="O4057">
            <v>42675</v>
          </cell>
          <cell r="P4057" t="str">
            <v>Current</v>
          </cell>
        </row>
        <row r="4058">
          <cell r="B4058">
            <v>42515</v>
          </cell>
          <cell r="C4058">
            <v>8</v>
          </cell>
          <cell r="D4058" t="str">
            <v>MB</v>
          </cell>
          <cell r="E4058" t="str">
            <v>Purchase</v>
          </cell>
          <cell r="F4058" t="str">
            <v>Fixed</v>
          </cell>
          <cell r="I4058">
            <v>41.06</v>
          </cell>
          <cell r="J4058">
            <v>35.99</v>
          </cell>
          <cell r="K4058" t="str">
            <v>HiRatio</v>
          </cell>
          <cell r="L4058">
            <v>435071.77</v>
          </cell>
          <cell r="M4058" t="str">
            <v>Owner-Occupied</v>
          </cell>
          <cell r="N4058">
            <v>0</v>
          </cell>
          <cell r="O4058">
            <v>43831</v>
          </cell>
          <cell r="P4058" t="str">
            <v>Current</v>
          </cell>
        </row>
        <row r="4059">
          <cell r="B4059">
            <v>41579</v>
          </cell>
          <cell r="C4059">
            <v>38</v>
          </cell>
          <cell r="D4059" t="str">
            <v>ON</v>
          </cell>
          <cell r="E4059" t="str">
            <v>Purchase</v>
          </cell>
          <cell r="F4059" t="str">
            <v>Fixed</v>
          </cell>
          <cell r="I4059">
            <v>43.85</v>
          </cell>
          <cell r="J4059">
            <v>22.58</v>
          </cell>
          <cell r="K4059" t="str">
            <v>HiRatio</v>
          </cell>
          <cell r="L4059">
            <v>306156.92</v>
          </cell>
          <cell r="M4059" t="str">
            <v>Owner-Occupied</v>
          </cell>
          <cell r="N4059">
            <v>0</v>
          </cell>
          <cell r="O4059">
            <v>43831</v>
          </cell>
          <cell r="P4059" t="str">
            <v>Current</v>
          </cell>
        </row>
        <row r="4060">
          <cell r="B4060">
            <v>40983</v>
          </cell>
          <cell r="C4060">
            <v>58</v>
          </cell>
          <cell r="D4060" t="str">
            <v>AB</v>
          </cell>
          <cell r="E4060" t="str">
            <v>Purchase</v>
          </cell>
          <cell r="F4060" t="str">
            <v>Fixed</v>
          </cell>
          <cell r="I4060">
            <v>22.58</v>
          </cell>
          <cell r="J4060">
            <v>20.48</v>
          </cell>
          <cell r="K4060" t="str">
            <v>Conv</v>
          </cell>
          <cell r="L4060">
            <v>294410.48</v>
          </cell>
          <cell r="M4060" t="str">
            <v>Owner-Occupied</v>
          </cell>
          <cell r="N4060">
            <v>0</v>
          </cell>
          <cell r="O4060">
            <v>43831</v>
          </cell>
          <cell r="P4060" t="str">
            <v>Current</v>
          </cell>
        </row>
        <row r="4061">
          <cell r="B4061">
            <v>41030</v>
          </cell>
          <cell r="C4061">
            <v>56</v>
          </cell>
          <cell r="D4061" t="str">
            <v>BC</v>
          </cell>
          <cell r="E4061" t="str">
            <v>Refinance External</v>
          </cell>
          <cell r="F4061" t="str">
            <v>Fixed</v>
          </cell>
          <cell r="I4061">
            <v>41.99</v>
          </cell>
          <cell r="J4061">
            <v>31.47</v>
          </cell>
          <cell r="K4061" t="str">
            <v>Conv</v>
          </cell>
          <cell r="L4061">
            <v>0</v>
          </cell>
          <cell r="M4061" t="str">
            <v>Owner-Occupied</v>
          </cell>
          <cell r="N4061">
            <v>4</v>
          </cell>
          <cell r="O4061">
            <v>42751</v>
          </cell>
          <cell r="P4061" t="str">
            <v>Current</v>
          </cell>
        </row>
        <row r="4062">
          <cell r="B4062">
            <v>42216</v>
          </cell>
          <cell r="C4062">
            <v>18</v>
          </cell>
          <cell r="D4062" t="str">
            <v>AB</v>
          </cell>
          <cell r="E4062" t="str">
            <v>Refinance External</v>
          </cell>
          <cell r="F4062" t="str">
            <v>ARM</v>
          </cell>
          <cell r="I4062">
            <v>31.69</v>
          </cell>
          <cell r="J4062">
            <v>29.45</v>
          </cell>
          <cell r="K4062" t="str">
            <v>Conv</v>
          </cell>
          <cell r="L4062">
            <v>262582.40000000002</v>
          </cell>
          <cell r="M4062" t="str">
            <v>Owner-Occupied</v>
          </cell>
          <cell r="N4062">
            <v>0</v>
          </cell>
          <cell r="O4062">
            <v>43831</v>
          </cell>
          <cell r="P4062" t="str">
            <v>Current</v>
          </cell>
        </row>
        <row r="4063">
          <cell r="B4063">
            <v>42338</v>
          </cell>
          <cell r="C4063">
            <v>14</v>
          </cell>
          <cell r="D4063" t="str">
            <v>ON</v>
          </cell>
          <cell r="E4063" t="str">
            <v>Purchase</v>
          </cell>
          <cell r="F4063" t="str">
            <v>Fixed</v>
          </cell>
          <cell r="I4063">
            <v>42</v>
          </cell>
          <cell r="J4063">
            <v>37.42</v>
          </cell>
          <cell r="K4063" t="str">
            <v>HiRatio</v>
          </cell>
          <cell r="L4063">
            <v>153575.62</v>
          </cell>
          <cell r="M4063" t="str">
            <v>Owner-Occupied</v>
          </cell>
          <cell r="N4063">
            <v>0</v>
          </cell>
          <cell r="O4063">
            <v>43831</v>
          </cell>
          <cell r="P4063" t="str">
            <v>Current</v>
          </cell>
        </row>
        <row r="4064">
          <cell r="B4064">
            <v>40998</v>
          </cell>
          <cell r="C4064">
            <v>58</v>
          </cell>
          <cell r="D4064" t="str">
            <v>AB</v>
          </cell>
          <cell r="E4064" t="str">
            <v>Purchase</v>
          </cell>
          <cell r="F4064" t="str">
            <v>Fixed</v>
          </cell>
          <cell r="I4064">
            <v>30.27</v>
          </cell>
          <cell r="J4064">
            <v>27.84</v>
          </cell>
          <cell r="K4064" t="str">
            <v>HiRatio</v>
          </cell>
          <cell r="L4064">
            <v>281525.78999999998</v>
          </cell>
          <cell r="M4064" t="str">
            <v>Owner-Occupied</v>
          </cell>
          <cell r="N4064">
            <v>0</v>
          </cell>
          <cell r="O4064">
            <v>43831</v>
          </cell>
          <cell r="P4064" t="str">
            <v>Current</v>
          </cell>
        </row>
        <row r="4065">
          <cell r="B4065">
            <v>41361</v>
          </cell>
          <cell r="C4065">
            <v>46</v>
          </cell>
          <cell r="D4065" t="str">
            <v>AB</v>
          </cell>
          <cell r="E4065" t="str">
            <v>Purchase</v>
          </cell>
          <cell r="F4065" t="str">
            <v>Fixed</v>
          </cell>
          <cell r="I4065">
            <v>39.92</v>
          </cell>
          <cell r="J4065">
            <v>24.23</v>
          </cell>
          <cell r="K4065" t="str">
            <v>HiRatio</v>
          </cell>
          <cell r="L4065">
            <v>277289.5</v>
          </cell>
          <cell r="M4065" t="str">
            <v>Owner-Occupied</v>
          </cell>
          <cell r="N4065">
            <v>0</v>
          </cell>
          <cell r="O4065">
            <v>43831</v>
          </cell>
          <cell r="P4065" t="str">
            <v>Current</v>
          </cell>
        </row>
        <row r="4066">
          <cell r="B4066">
            <v>41143</v>
          </cell>
          <cell r="C4066">
            <v>53</v>
          </cell>
          <cell r="D4066" t="str">
            <v>ON</v>
          </cell>
          <cell r="E4066" t="str">
            <v>Purchase</v>
          </cell>
          <cell r="F4066" t="str">
            <v>Fixed</v>
          </cell>
          <cell r="I4066">
            <v>39.909999999999997</v>
          </cell>
          <cell r="J4066">
            <v>22.44</v>
          </cell>
          <cell r="K4066" t="str">
            <v>HiRatio</v>
          </cell>
          <cell r="L4066">
            <v>0</v>
          </cell>
          <cell r="M4066" t="str">
            <v>Owner-Occupied</v>
          </cell>
          <cell r="N4066">
            <v>4</v>
          </cell>
          <cell r="O4066">
            <v>41872</v>
          </cell>
          <cell r="P4066" t="str">
            <v>Current</v>
          </cell>
        </row>
        <row r="4067">
          <cell r="B4067">
            <v>41775</v>
          </cell>
          <cell r="C4067">
            <v>32</v>
          </cell>
          <cell r="D4067" t="str">
            <v>ON</v>
          </cell>
          <cell r="E4067" t="str">
            <v>Purchase</v>
          </cell>
          <cell r="F4067" t="str">
            <v>Fixed</v>
          </cell>
          <cell r="I4067">
            <v>34.06</v>
          </cell>
          <cell r="J4067">
            <v>31.74</v>
          </cell>
          <cell r="K4067" t="str">
            <v>HiRatio</v>
          </cell>
          <cell r="L4067">
            <v>0</v>
          </cell>
          <cell r="M4067" t="str">
            <v>Owner-Occupied</v>
          </cell>
          <cell r="N4067">
            <v>4</v>
          </cell>
          <cell r="O4067">
            <v>42724</v>
          </cell>
          <cell r="P4067" t="str">
            <v>Current</v>
          </cell>
        </row>
        <row r="4068">
          <cell r="B4068">
            <v>41655</v>
          </cell>
          <cell r="C4068">
            <v>36</v>
          </cell>
          <cell r="D4068" t="str">
            <v>AB</v>
          </cell>
          <cell r="E4068" t="str">
            <v>Transfer</v>
          </cell>
          <cell r="F4068" t="str">
            <v>ARM</v>
          </cell>
          <cell r="I4068">
            <v>28.97</v>
          </cell>
          <cell r="J4068">
            <v>26.22</v>
          </cell>
          <cell r="K4068" t="str">
            <v>Conv</v>
          </cell>
          <cell r="L4068">
            <v>247627.98</v>
          </cell>
          <cell r="M4068" t="str">
            <v>Owner-Occupied</v>
          </cell>
          <cell r="N4068">
            <v>0</v>
          </cell>
          <cell r="O4068">
            <v>43831</v>
          </cell>
          <cell r="P4068" t="str">
            <v>Current</v>
          </cell>
        </row>
        <row r="4069">
          <cell r="B4069">
            <v>42517</v>
          </cell>
          <cell r="C4069">
            <v>8</v>
          </cell>
          <cell r="D4069" t="str">
            <v>BC</v>
          </cell>
          <cell r="E4069" t="str">
            <v>Purchase with Improvements</v>
          </cell>
          <cell r="F4069" t="str">
            <v>Fixed</v>
          </cell>
          <cell r="I4069">
            <v>37.76</v>
          </cell>
          <cell r="J4069">
            <v>36.229999999999997</v>
          </cell>
          <cell r="K4069" t="str">
            <v>HiRatio</v>
          </cell>
          <cell r="L4069">
            <v>367610.83</v>
          </cell>
          <cell r="M4069" t="str">
            <v>Owner-Occupied</v>
          </cell>
          <cell r="N4069">
            <v>0</v>
          </cell>
          <cell r="O4069">
            <v>43831</v>
          </cell>
          <cell r="P4069" t="str">
            <v>Current</v>
          </cell>
        </row>
        <row r="4070">
          <cell r="B4070">
            <v>40683</v>
          </cell>
          <cell r="C4070">
            <v>68</v>
          </cell>
          <cell r="D4070" t="str">
            <v>ON</v>
          </cell>
          <cell r="E4070" t="str">
            <v>Purchase</v>
          </cell>
          <cell r="F4070" t="str">
            <v>ARM</v>
          </cell>
          <cell r="I4070">
            <v>23.84</v>
          </cell>
          <cell r="J4070">
            <v>23.84</v>
          </cell>
          <cell r="K4070" t="str">
            <v>HiRatio</v>
          </cell>
          <cell r="L4070">
            <v>224731.45</v>
          </cell>
          <cell r="M4070" t="str">
            <v>Owner-Occupied</v>
          </cell>
          <cell r="N4070">
            <v>0</v>
          </cell>
          <cell r="O4070">
            <v>43831</v>
          </cell>
          <cell r="P4070" t="str">
            <v>Current</v>
          </cell>
        </row>
        <row r="4071">
          <cell r="B4071">
            <v>40982</v>
          </cell>
          <cell r="C4071">
            <v>58</v>
          </cell>
          <cell r="D4071" t="str">
            <v>AB</v>
          </cell>
          <cell r="E4071" t="str">
            <v>Purchase</v>
          </cell>
          <cell r="F4071" t="str">
            <v>Fixed</v>
          </cell>
          <cell r="I4071">
            <v>31.56</v>
          </cell>
          <cell r="J4071">
            <v>17.05</v>
          </cell>
          <cell r="K4071" t="str">
            <v>HiRatio</v>
          </cell>
          <cell r="L4071">
            <v>0</v>
          </cell>
          <cell r="M4071" t="str">
            <v>Owner-Occupied</v>
          </cell>
          <cell r="N4071">
            <v>4</v>
          </cell>
          <cell r="O4071">
            <v>41521</v>
          </cell>
          <cell r="P4071" t="str">
            <v>Current</v>
          </cell>
        </row>
        <row r="4072">
          <cell r="B4072">
            <v>41506</v>
          </cell>
          <cell r="C4072">
            <v>41</v>
          </cell>
          <cell r="D4072" t="str">
            <v>AB</v>
          </cell>
          <cell r="E4072" t="str">
            <v>Purchase</v>
          </cell>
          <cell r="F4072" t="str">
            <v>ARM</v>
          </cell>
          <cell r="I4072">
            <v>36.83</v>
          </cell>
          <cell r="J4072">
            <v>26.87</v>
          </cell>
          <cell r="K4072" t="str">
            <v>HiRatio</v>
          </cell>
          <cell r="L4072">
            <v>706967.85</v>
          </cell>
          <cell r="M4072" t="str">
            <v>Owner-Occupied</v>
          </cell>
          <cell r="N4072">
            <v>0</v>
          </cell>
          <cell r="O4072">
            <v>43831</v>
          </cell>
          <cell r="P4072" t="str">
            <v>Current</v>
          </cell>
        </row>
        <row r="4073">
          <cell r="B4073">
            <v>41670</v>
          </cell>
          <cell r="C4073">
            <v>36</v>
          </cell>
          <cell r="D4073" t="str">
            <v>ON</v>
          </cell>
          <cell r="E4073" t="str">
            <v>ETO Existing Client</v>
          </cell>
          <cell r="F4073" t="str">
            <v>Fixed</v>
          </cell>
          <cell r="I4073">
            <v>37.880000000000003</v>
          </cell>
          <cell r="J4073">
            <v>17.43</v>
          </cell>
          <cell r="K4073" t="str">
            <v>Conv</v>
          </cell>
          <cell r="L4073">
            <v>0</v>
          </cell>
          <cell r="M4073" t="str">
            <v>Owner-Occupied</v>
          </cell>
          <cell r="N4073">
            <v>4</v>
          </cell>
          <cell r="O4073">
            <v>42493</v>
          </cell>
          <cell r="P4073" t="str">
            <v>Current</v>
          </cell>
        </row>
        <row r="4074">
          <cell r="B4074">
            <v>41544</v>
          </cell>
          <cell r="C4074">
            <v>40</v>
          </cell>
          <cell r="D4074" t="str">
            <v>ON</v>
          </cell>
          <cell r="E4074" t="str">
            <v>Purchase</v>
          </cell>
          <cell r="F4074" t="str">
            <v>Fixed</v>
          </cell>
          <cell r="I4074">
            <v>39.29</v>
          </cell>
          <cell r="J4074">
            <v>38.74</v>
          </cell>
          <cell r="K4074" t="str">
            <v>HiRatio</v>
          </cell>
          <cell r="L4074">
            <v>110190.37</v>
          </cell>
          <cell r="M4074" t="str">
            <v>Owner-Occupied</v>
          </cell>
          <cell r="N4074">
            <v>0</v>
          </cell>
          <cell r="O4074">
            <v>43831</v>
          </cell>
          <cell r="P4074" t="str">
            <v>Current</v>
          </cell>
        </row>
        <row r="4075">
          <cell r="B4075">
            <v>40571</v>
          </cell>
          <cell r="C4075">
            <v>72</v>
          </cell>
          <cell r="D4075" t="str">
            <v>ON</v>
          </cell>
          <cell r="E4075" t="str">
            <v>Purchase</v>
          </cell>
          <cell r="F4075" t="str">
            <v>Fixed</v>
          </cell>
          <cell r="I4075">
            <v>35.58</v>
          </cell>
          <cell r="J4075">
            <v>35.450000000000003</v>
          </cell>
          <cell r="K4075" t="str">
            <v>Conv</v>
          </cell>
          <cell r="L4075">
            <v>0</v>
          </cell>
          <cell r="M4075" t="str">
            <v>Owner-Occupied</v>
          </cell>
          <cell r="N4075">
            <v>4</v>
          </cell>
          <cell r="O4075">
            <v>42125</v>
          </cell>
          <cell r="P4075" t="str">
            <v>Current</v>
          </cell>
        </row>
        <row r="4076">
          <cell r="B4076">
            <v>41607</v>
          </cell>
          <cell r="C4076">
            <v>38</v>
          </cell>
          <cell r="D4076" t="str">
            <v>AB</v>
          </cell>
          <cell r="E4076" t="str">
            <v>Purchase</v>
          </cell>
          <cell r="F4076" t="str">
            <v>Fixed</v>
          </cell>
          <cell r="I4076">
            <v>43.85</v>
          </cell>
          <cell r="J4076">
            <v>37.81</v>
          </cell>
          <cell r="K4076" t="str">
            <v>HiRatio</v>
          </cell>
          <cell r="L4076">
            <v>288040.69</v>
          </cell>
          <cell r="M4076" t="str">
            <v>Owner-Occupied</v>
          </cell>
          <cell r="N4076">
            <v>0</v>
          </cell>
          <cell r="O4076">
            <v>43831</v>
          </cell>
          <cell r="P4076" t="str">
            <v>Current</v>
          </cell>
        </row>
        <row r="4077">
          <cell r="B4077">
            <v>42291</v>
          </cell>
          <cell r="C4077">
            <v>15</v>
          </cell>
          <cell r="D4077" t="str">
            <v>SK</v>
          </cell>
          <cell r="E4077" t="str">
            <v>Purchase</v>
          </cell>
          <cell r="F4077" t="str">
            <v>ARM</v>
          </cell>
          <cell r="I4077">
            <v>30.3</v>
          </cell>
          <cell r="J4077">
            <v>28.33</v>
          </cell>
          <cell r="K4077" t="str">
            <v>Conv</v>
          </cell>
          <cell r="L4077">
            <v>261259.57</v>
          </cell>
          <cell r="M4077" t="str">
            <v>Owner-Occupied</v>
          </cell>
          <cell r="N4077">
            <v>0</v>
          </cell>
          <cell r="O4077">
            <v>43831</v>
          </cell>
          <cell r="P4077" t="str">
            <v>Current</v>
          </cell>
        </row>
        <row r="4078">
          <cell r="B4078">
            <v>42373</v>
          </cell>
          <cell r="C4078">
            <v>12</v>
          </cell>
          <cell r="D4078" t="str">
            <v>ON</v>
          </cell>
          <cell r="E4078" t="str">
            <v>Refinance External</v>
          </cell>
          <cell r="F4078" t="str">
            <v>ARM</v>
          </cell>
          <cell r="I4078">
            <v>37.61</v>
          </cell>
          <cell r="J4078">
            <v>21.14</v>
          </cell>
          <cell r="K4078" t="str">
            <v>Conv</v>
          </cell>
          <cell r="L4078">
            <v>0</v>
          </cell>
          <cell r="M4078" t="str">
            <v>Owner-Occupied</v>
          </cell>
          <cell r="N4078">
            <v>4</v>
          </cell>
          <cell r="O4078">
            <v>42704</v>
          </cell>
          <cell r="P4078" t="str">
            <v>Current</v>
          </cell>
        </row>
        <row r="4079">
          <cell r="B4079">
            <v>41766</v>
          </cell>
          <cell r="C4079">
            <v>32</v>
          </cell>
          <cell r="D4079" t="str">
            <v>AB</v>
          </cell>
          <cell r="E4079" t="str">
            <v>Purchase</v>
          </cell>
          <cell r="F4079" t="str">
            <v>ARM</v>
          </cell>
          <cell r="I4079">
            <v>32.61</v>
          </cell>
          <cell r="J4079">
            <v>25</v>
          </cell>
          <cell r="K4079" t="str">
            <v>Conv</v>
          </cell>
          <cell r="L4079">
            <v>0</v>
          </cell>
          <cell r="M4079" t="str">
            <v>Owner-Occupied</v>
          </cell>
          <cell r="N4079">
            <v>4</v>
          </cell>
          <cell r="O4079">
            <v>42523</v>
          </cell>
          <cell r="P4079" t="str">
            <v>Current</v>
          </cell>
        </row>
        <row r="4080">
          <cell r="B4080">
            <v>41571</v>
          </cell>
          <cell r="C4080">
            <v>39</v>
          </cell>
          <cell r="D4080" t="str">
            <v>ON</v>
          </cell>
          <cell r="E4080" t="str">
            <v>Refinance External</v>
          </cell>
          <cell r="F4080" t="str">
            <v>ARM</v>
          </cell>
          <cell r="I4080">
            <v>25.37</v>
          </cell>
          <cell r="J4080">
            <v>17.95</v>
          </cell>
          <cell r="K4080" t="str">
            <v>Conv</v>
          </cell>
          <cell r="L4080">
            <v>221334.7</v>
          </cell>
          <cell r="M4080" t="str">
            <v>Owner-Occupied</v>
          </cell>
          <cell r="N4080">
            <v>0</v>
          </cell>
          <cell r="O4080">
            <v>43831</v>
          </cell>
          <cell r="P4080" t="str">
            <v>Current</v>
          </cell>
        </row>
        <row r="4081">
          <cell r="B4081">
            <v>42298</v>
          </cell>
          <cell r="C4081">
            <v>15</v>
          </cell>
          <cell r="D4081" t="str">
            <v>ON</v>
          </cell>
          <cell r="E4081" t="str">
            <v>Purchase</v>
          </cell>
          <cell r="F4081" t="str">
            <v>ARM</v>
          </cell>
          <cell r="I4081">
            <v>32.83</v>
          </cell>
          <cell r="J4081">
            <v>23.43</v>
          </cell>
          <cell r="K4081" t="str">
            <v>Conv</v>
          </cell>
          <cell r="L4081">
            <v>185869.86</v>
          </cell>
          <cell r="M4081" t="str">
            <v>Owner-Occupied</v>
          </cell>
          <cell r="N4081">
            <v>0</v>
          </cell>
          <cell r="O4081">
            <v>43831</v>
          </cell>
          <cell r="P4081" t="str">
            <v>Current</v>
          </cell>
        </row>
        <row r="4082">
          <cell r="B4082">
            <v>41402</v>
          </cell>
          <cell r="C4082">
            <v>44</v>
          </cell>
          <cell r="D4082" t="str">
            <v>AB</v>
          </cell>
          <cell r="E4082" t="str">
            <v>Transfer</v>
          </cell>
          <cell r="F4082" t="str">
            <v>Fixed</v>
          </cell>
          <cell r="I4082">
            <v>26.41</v>
          </cell>
          <cell r="J4082">
            <v>17.61</v>
          </cell>
          <cell r="K4082" t="str">
            <v>HiRatio</v>
          </cell>
          <cell r="L4082">
            <v>0</v>
          </cell>
          <cell r="M4082" t="str">
            <v>Owner-Occupied</v>
          </cell>
          <cell r="N4082">
            <v>4</v>
          </cell>
          <cell r="O4082">
            <v>41808</v>
          </cell>
          <cell r="P4082" t="str">
            <v>Current</v>
          </cell>
        </row>
        <row r="4083">
          <cell r="B4083">
            <v>41730</v>
          </cell>
          <cell r="C4083">
            <v>33</v>
          </cell>
          <cell r="D4083" t="str">
            <v>AB</v>
          </cell>
          <cell r="E4083" t="str">
            <v>Purchase</v>
          </cell>
          <cell r="F4083" t="str">
            <v>Fixed</v>
          </cell>
          <cell r="I4083">
            <v>41.37</v>
          </cell>
          <cell r="J4083">
            <v>25.79</v>
          </cell>
          <cell r="K4083" t="str">
            <v>HiRatio</v>
          </cell>
          <cell r="L4083">
            <v>269924.2</v>
          </cell>
          <cell r="M4083" t="str">
            <v>Owner-Occupied</v>
          </cell>
          <cell r="N4083">
            <v>0</v>
          </cell>
          <cell r="O4083">
            <v>43831</v>
          </cell>
          <cell r="P4083" t="str">
            <v>Current</v>
          </cell>
        </row>
        <row r="4084">
          <cell r="B4084">
            <v>42151</v>
          </cell>
          <cell r="C4084">
            <v>20</v>
          </cell>
          <cell r="D4084" t="str">
            <v>AB</v>
          </cell>
          <cell r="E4084" t="str">
            <v>Purchase</v>
          </cell>
          <cell r="F4084" t="str">
            <v>Fixed</v>
          </cell>
          <cell r="I4084">
            <v>37.1</v>
          </cell>
          <cell r="J4084">
            <v>28.21</v>
          </cell>
          <cell r="K4084" t="str">
            <v>HiRatio</v>
          </cell>
          <cell r="L4084">
            <v>223329.83</v>
          </cell>
          <cell r="M4084" t="str">
            <v>Owner-Occupied</v>
          </cell>
          <cell r="N4084">
            <v>0</v>
          </cell>
          <cell r="O4084">
            <v>43831</v>
          </cell>
          <cell r="P4084" t="str">
            <v>Current</v>
          </cell>
        </row>
        <row r="4085">
          <cell r="B4085">
            <v>41606</v>
          </cell>
          <cell r="C4085">
            <v>38</v>
          </cell>
          <cell r="D4085" t="str">
            <v>ON</v>
          </cell>
          <cell r="E4085" t="str">
            <v>Purchase</v>
          </cell>
          <cell r="F4085" t="str">
            <v>ARM</v>
          </cell>
          <cell r="I4085">
            <v>19.86</v>
          </cell>
          <cell r="J4085">
            <v>19.71</v>
          </cell>
          <cell r="K4085" t="str">
            <v>HiRatio</v>
          </cell>
          <cell r="L4085">
            <v>162372.78</v>
          </cell>
          <cell r="M4085" t="str">
            <v>Owner-Occupied</v>
          </cell>
          <cell r="N4085">
            <v>0</v>
          </cell>
          <cell r="O4085">
            <v>43831</v>
          </cell>
          <cell r="P4085" t="str">
            <v>Current</v>
          </cell>
        </row>
        <row r="4086">
          <cell r="B4086">
            <v>41829</v>
          </cell>
          <cell r="C4086">
            <v>30</v>
          </cell>
          <cell r="D4086" t="str">
            <v>ON</v>
          </cell>
          <cell r="E4086" t="str">
            <v>Purchase</v>
          </cell>
          <cell r="F4086" t="str">
            <v>Fixed</v>
          </cell>
          <cell r="I4086">
            <v>32.07</v>
          </cell>
          <cell r="J4086">
            <v>29.68</v>
          </cell>
          <cell r="K4086" t="str">
            <v>HiRatio</v>
          </cell>
          <cell r="L4086">
            <v>147028.46</v>
          </cell>
          <cell r="M4086" t="str">
            <v>Owner-Occupied</v>
          </cell>
          <cell r="N4086">
            <v>0</v>
          </cell>
          <cell r="O4086">
            <v>43831</v>
          </cell>
          <cell r="P4086" t="str">
            <v>Current</v>
          </cell>
        </row>
        <row r="4087">
          <cell r="B4087">
            <v>42762</v>
          </cell>
          <cell r="C4087">
            <v>0</v>
          </cell>
          <cell r="D4087" t="str">
            <v>ON</v>
          </cell>
          <cell r="E4087" t="str">
            <v>Purchase</v>
          </cell>
          <cell r="F4087" t="str">
            <v>ARM</v>
          </cell>
          <cell r="I4087">
            <v>31.6</v>
          </cell>
          <cell r="J4087">
            <v>19.55</v>
          </cell>
          <cell r="K4087" t="str">
            <v>HiRatio</v>
          </cell>
          <cell r="L4087">
            <v>301522.65999999997</v>
          </cell>
          <cell r="M4087" t="str">
            <v>Owner-Occupied</v>
          </cell>
          <cell r="N4087">
            <v>0</v>
          </cell>
          <cell r="O4087">
            <v>43831</v>
          </cell>
          <cell r="P4087" t="str">
            <v>Current</v>
          </cell>
        </row>
        <row r="4088">
          <cell r="B4088">
            <v>42702</v>
          </cell>
          <cell r="C4088">
            <v>2</v>
          </cell>
          <cell r="D4088" t="str">
            <v>ON</v>
          </cell>
          <cell r="E4088" t="str">
            <v>Purchase</v>
          </cell>
          <cell r="F4088" t="str">
            <v>Fixed</v>
          </cell>
          <cell r="I4088">
            <v>29.79</v>
          </cell>
          <cell r="J4088">
            <v>20.86</v>
          </cell>
          <cell r="K4088" t="str">
            <v>HiRatio</v>
          </cell>
          <cell r="L4088">
            <v>302904.28000000003</v>
          </cell>
          <cell r="M4088" t="str">
            <v>Owner-Occupied</v>
          </cell>
          <cell r="N4088">
            <v>0</v>
          </cell>
          <cell r="O4088">
            <v>43831</v>
          </cell>
          <cell r="P4088" t="str">
            <v>Current</v>
          </cell>
        </row>
        <row r="4089">
          <cell r="B4089">
            <v>42569</v>
          </cell>
          <cell r="C4089">
            <v>6</v>
          </cell>
          <cell r="D4089" t="str">
            <v>SK</v>
          </cell>
          <cell r="E4089" t="str">
            <v>Purchase</v>
          </cell>
          <cell r="F4089" t="str">
            <v>Fixed</v>
          </cell>
          <cell r="I4089">
            <v>24.6</v>
          </cell>
          <cell r="J4089">
            <v>21.86</v>
          </cell>
          <cell r="K4089" t="str">
            <v>HiRatio</v>
          </cell>
          <cell r="L4089">
            <v>394460.27</v>
          </cell>
          <cell r="M4089" t="str">
            <v>Owner-Occupied</v>
          </cell>
          <cell r="N4089">
            <v>0</v>
          </cell>
          <cell r="O4089">
            <v>43831</v>
          </cell>
          <cell r="P4089" t="str">
            <v>Current</v>
          </cell>
        </row>
        <row r="4090">
          <cell r="B4090">
            <v>41788</v>
          </cell>
          <cell r="C4090">
            <v>32</v>
          </cell>
          <cell r="D4090" t="str">
            <v>BC</v>
          </cell>
          <cell r="E4090" t="str">
            <v>Purchase</v>
          </cell>
          <cell r="F4090" t="str">
            <v>Fixed</v>
          </cell>
          <cell r="I4090">
            <v>33.159999999999997</v>
          </cell>
          <cell r="J4090">
            <v>17.95</v>
          </cell>
          <cell r="K4090" t="str">
            <v>HiRatio</v>
          </cell>
          <cell r="L4090">
            <v>256171.16</v>
          </cell>
          <cell r="M4090" t="str">
            <v>Owner-Occupied</v>
          </cell>
          <cell r="N4090">
            <v>0</v>
          </cell>
          <cell r="O4090">
            <v>43831</v>
          </cell>
          <cell r="P4090" t="str">
            <v>Current</v>
          </cell>
        </row>
        <row r="4091">
          <cell r="B4091">
            <v>41478</v>
          </cell>
          <cell r="C4091">
            <v>42</v>
          </cell>
          <cell r="D4091" t="str">
            <v>ON</v>
          </cell>
          <cell r="E4091" t="str">
            <v>Purchase</v>
          </cell>
          <cell r="F4091" t="str">
            <v>Fixed</v>
          </cell>
          <cell r="I4091">
            <v>34.979999999999997</v>
          </cell>
          <cell r="J4091">
            <v>26.23</v>
          </cell>
          <cell r="K4091" t="str">
            <v>HiRatio</v>
          </cell>
          <cell r="L4091">
            <v>242595.6</v>
          </cell>
          <cell r="M4091" t="str">
            <v>Owner-Occupied</v>
          </cell>
          <cell r="N4091">
            <v>0</v>
          </cell>
          <cell r="O4091">
            <v>43831</v>
          </cell>
          <cell r="P4091" t="str">
            <v>Current</v>
          </cell>
        </row>
        <row r="4092">
          <cell r="B4092">
            <v>40889</v>
          </cell>
          <cell r="C4092">
            <v>61</v>
          </cell>
          <cell r="D4092" t="str">
            <v>ON</v>
          </cell>
          <cell r="E4092" t="str">
            <v>Purchase</v>
          </cell>
          <cell r="F4092" t="str">
            <v>Fixed</v>
          </cell>
          <cell r="I4092">
            <v>42.23</v>
          </cell>
          <cell r="J4092">
            <v>30.43</v>
          </cell>
          <cell r="K4092" t="str">
            <v>HiRatio</v>
          </cell>
          <cell r="L4092">
            <v>0</v>
          </cell>
          <cell r="M4092" t="str">
            <v>Owner-Occupied</v>
          </cell>
          <cell r="N4092">
            <v>4</v>
          </cell>
          <cell r="O4092">
            <v>41967</v>
          </cell>
          <cell r="P4092" t="str">
            <v>Current</v>
          </cell>
        </row>
        <row r="4093">
          <cell r="B4093">
            <v>42019</v>
          </cell>
          <cell r="C4093">
            <v>24</v>
          </cell>
          <cell r="D4093" t="str">
            <v>AB</v>
          </cell>
          <cell r="E4093" t="str">
            <v>Purchase</v>
          </cell>
          <cell r="F4093" t="str">
            <v>Fixed</v>
          </cell>
          <cell r="I4093">
            <v>42.35</v>
          </cell>
          <cell r="J4093">
            <v>30.86</v>
          </cell>
          <cell r="K4093" t="str">
            <v>HiRatio</v>
          </cell>
          <cell r="L4093">
            <v>456071.14</v>
          </cell>
          <cell r="M4093" t="str">
            <v>Owner-Occupied</v>
          </cell>
          <cell r="N4093">
            <v>0</v>
          </cell>
          <cell r="O4093">
            <v>43831</v>
          </cell>
          <cell r="P4093" t="str">
            <v>Current</v>
          </cell>
        </row>
        <row r="4094">
          <cell r="B4094">
            <v>41886</v>
          </cell>
          <cell r="C4094">
            <v>28</v>
          </cell>
          <cell r="D4094" t="str">
            <v>ON</v>
          </cell>
          <cell r="E4094" t="str">
            <v>Purchase</v>
          </cell>
          <cell r="F4094" t="str">
            <v>ARM</v>
          </cell>
          <cell r="I4094">
            <v>39.85</v>
          </cell>
          <cell r="J4094">
            <v>17.22</v>
          </cell>
          <cell r="K4094" t="str">
            <v>HiRatio</v>
          </cell>
          <cell r="L4094">
            <v>150103.98000000001</v>
          </cell>
          <cell r="M4094" t="str">
            <v>Owner-Occupied</v>
          </cell>
          <cell r="N4094">
            <v>0</v>
          </cell>
          <cell r="O4094">
            <v>43831</v>
          </cell>
          <cell r="P4094" t="str">
            <v>Current</v>
          </cell>
        </row>
        <row r="4095">
          <cell r="B4095">
            <v>41590</v>
          </cell>
          <cell r="C4095">
            <v>38</v>
          </cell>
          <cell r="D4095" t="str">
            <v>ON</v>
          </cell>
          <cell r="E4095" t="str">
            <v>Purchase</v>
          </cell>
          <cell r="F4095" t="str">
            <v>Fixed</v>
          </cell>
          <cell r="I4095">
            <v>43.9</v>
          </cell>
          <cell r="J4095">
            <v>30.77</v>
          </cell>
          <cell r="K4095" t="str">
            <v>HiRatio</v>
          </cell>
          <cell r="L4095">
            <v>348922.55</v>
          </cell>
          <cell r="M4095" t="str">
            <v>Owner-Occupied</v>
          </cell>
          <cell r="N4095">
            <v>0</v>
          </cell>
          <cell r="O4095">
            <v>43831</v>
          </cell>
          <cell r="P4095" t="str">
            <v>Current</v>
          </cell>
        </row>
        <row r="4096">
          <cell r="B4096">
            <v>41593</v>
          </cell>
          <cell r="C4096">
            <v>38</v>
          </cell>
          <cell r="D4096" t="str">
            <v>ON</v>
          </cell>
          <cell r="E4096" t="str">
            <v>Refinance External</v>
          </cell>
          <cell r="F4096" t="str">
            <v>ARM</v>
          </cell>
          <cell r="I4096">
            <v>30.1</v>
          </cell>
          <cell r="J4096">
            <v>24.9</v>
          </cell>
          <cell r="K4096" t="str">
            <v>Conv</v>
          </cell>
          <cell r="L4096">
            <v>556346.03</v>
          </cell>
          <cell r="M4096" t="str">
            <v>Owner-Occupied</v>
          </cell>
          <cell r="N4096">
            <v>0</v>
          </cell>
          <cell r="O4096">
            <v>43831</v>
          </cell>
          <cell r="P4096" t="str">
            <v>Current</v>
          </cell>
        </row>
        <row r="4097">
          <cell r="B4097">
            <v>40780</v>
          </cell>
          <cell r="C4097">
            <v>65</v>
          </cell>
          <cell r="D4097" t="str">
            <v>ON</v>
          </cell>
          <cell r="E4097" t="str">
            <v>Purchase</v>
          </cell>
          <cell r="F4097" t="str">
            <v>ARM</v>
          </cell>
          <cell r="I4097">
            <v>30.46</v>
          </cell>
          <cell r="J4097">
            <v>28.37</v>
          </cell>
          <cell r="K4097" t="str">
            <v>Conv</v>
          </cell>
          <cell r="L4097">
            <v>327440.01</v>
          </cell>
          <cell r="M4097" t="str">
            <v>Owner-Occupied</v>
          </cell>
          <cell r="N4097">
            <v>0</v>
          </cell>
          <cell r="O4097">
            <v>43831</v>
          </cell>
          <cell r="P4097" t="str">
            <v>Current</v>
          </cell>
        </row>
        <row r="4098">
          <cell r="B4098">
            <v>41926</v>
          </cell>
          <cell r="C4098">
            <v>27</v>
          </cell>
          <cell r="D4098" t="str">
            <v>ON</v>
          </cell>
          <cell r="E4098" t="str">
            <v>Purchase</v>
          </cell>
          <cell r="F4098" t="str">
            <v>Fixed</v>
          </cell>
          <cell r="I4098">
            <v>39.06</v>
          </cell>
          <cell r="J4098">
            <v>13.91</v>
          </cell>
          <cell r="K4098" t="str">
            <v>HiRatio</v>
          </cell>
          <cell r="L4098">
            <v>225153.67</v>
          </cell>
          <cell r="M4098" t="str">
            <v>Owner-Occupied</v>
          </cell>
          <cell r="N4098">
            <v>0</v>
          </cell>
          <cell r="O4098">
            <v>43831</v>
          </cell>
          <cell r="P4098" t="str">
            <v>Current</v>
          </cell>
        </row>
        <row r="4099">
          <cell r="B4099">
            <v>41849</v>
          </cell>
          <cell r="C4099">
            <v>30</v>
          </cell>
          <cell r="D4099" t="str">
            <v>ON</v>
          </cell>
          <cell r="E4099" t="str">
            <v>Refinance External</v>
          </cell>
          <cell r="F4099" t="str">
            <v>ARM</v>
          </cell>
          <cell r="I4099">
            <v>37.619999999999997</v>
          </cell>
          <cell r="J4099">
            <v>22.3</v>
          </cell>
          <cell r="K4099" t="str">
            <v>Conv</v>
          </cell>
          <cell r="L4099">
            <v>0</v>
          </cell>
          <cell r="M4099" t="str">
            <v>Owner-Occupied</v>
          </cell>
          <cell r="N4099">
            <v>4</v>
          </cell>
          <cell r="O4099">
            <v>42275</v>
          </cell>
          <cell r="P4099" t="str">
            <v>Current</v>
          </cell>
        </row>
        <row r="4100">
          <cell r="B4100">
            <v>42461</v>
          </cell>
          <cell r="C4100">
            <v>9</v>
          </cell>
          <cell r="D4100" t="str">
            <v>AB</v>
          </cell>
          <cell r="E4100" t="str">
            <v>Transfer</v>
          </cell>
          <cell r="F4100" t="str">
            <v>ARM</v>
          </cell>
          <cell r="I4100">
            <v>30.17</v>
          </cell>
          <cell r="J4100">
            <v>18.100000000000001</v>
          </cell>
          <cell r="K4100" t="str">
            <v>Conv</v>
          </cell>
          <cell r="L4100">
            <v>377456.62</v>
          </cell>
          <cell r="M4100" t="str">
            <v>Owner-Occupied</v>
          </cell>
          <cell r="N4100">
            <v>0</v>
          </cell>
          <cell r="O4100">
            <v>43831</v>
          </cell>
          <cell r="P4100" t="str">
            <v>Current</v>
          </cell>
        </row>
        <row r="4101">
          <cell r="B4101">
            <v>42163</v>
          </cell>
          <cell r="C4101">
            <v>19</v>
          </cell>
          <cell r="D4101" t="str">
            <v>ON</v>
          </cell>
          <cell r="E4101" t="str">
            <v>Purchase</v>
          </cell>
          <cell r="F4101" t="str">
            <v>Fixed</v>
          </cell>
          <cell r="I4101">
            <v>42.77</v>
          </cell>
          <cell r="J4101">
            <v>31.74</v>
          </cell>
          <cell r="K4101" t="str">
            <v>HiRatio</v>
          </cell>
          <cell r="L4101">
            <v>252088.11</v>
          </cell>
          <cell r="M4101" t="str">
            <v>Owner-Occupied</v>
          </cell>
          <cell r="N4101">
            <v>0</v>
          </cell>
          <cell r="O4101">
            <v>43831</v>
          </cell>
          <cell r="P4101" t="str">
            <v>Current</v>
          </cell>
        </row>
        <row r="4102">
          <cell r="B4102">
            <v>42258</v>
          </cell>
          <cell r="C4102">
            <v>16</v>
          </cell>
          <cell r="D4102" t="str">
            <v>ON</v>
          </cell>
          <cell r="E4102" t="str">
            <v>Purchase</v>
          </cell>
          <cell r="F4102" t="str">
            <v>ARM</v>
          </cell>
          <cell r="I4102">
            <v>23.95</v>
          </cell>
          <cell r="J4102">
            <v>18.34</v>
          </cell>
          <cell r="K4102" t="str">
            <v>Conv</v>
          </cell>
          <cell r="L4102">
            <v>319506.32</v>
          </cell>
          <cell r="M4102" t="str">
            <v>Owner-Occupied</v>
          </cell>
          <cell r="N4102">
            <v>0</v>
          </cell>
          <cell r="O4102">
            <v>43831</v>
          </cell>
          <cell r="P4102" t="str">
            <v>Current</v>
          </cell>
        </row>
        <row r="4103">
          <cell r="B4103">
            <v>42307</v>
          </cell>
          <cell r="C4103">
            <v>15</v>
          </cell>
          <cell r="D4103" t="str">
            <v>AB</v>
          </cell>
          <cell r="E4103" t="str">
            <v>Purchase</v>
          </cell>
          <cell r="F4103" t="str">
            <v>Fixed</v>
          </cell>
          <cell r="I4103">
            <v>16.34</v>
          </cell>
          <cell r="J4103">
            <v>12.94</v>
          </cell>
          <cell r="K4103" t="str">
            <v>Conv</v>
          </cell>
          <cell r="L4103">
            <v>275689.06</v>
          </cell>
          <cell r="M4103" t="str">
            <v>Owner-Occupied</v>
          </cell>
          <cell r="N4103">
            <v>0</v>
          </cell>
          <cell r="O4103">
            <v>43831</v>
          </cell>
          <cell r="P4103" t="str">
            <v>Current</v>
          </cell>
        </row>
        <row r="4104">
          <cell r="B4104">
            <v>41583</v>
          </cell>
          <cell r="C4104">
            <v>38</v>
          </cell>
          <cell r="D4104" t="str">
            <v>ON</v>
          </cell>
          <cell r="E4104" t="str">
            <v>Refinance External</v>
          </cell>
          <cell r="F4104" t="str">
            <v>Fixed</v>
          </cell>
          <cell r="I4104">
            <v>31.09</v>
          </cell>
          <cell r="J4104">
            <v>17.39</v>
          </cell>
          <cell r="K4104" t="str">
            <v>Conv</v>
          </cell>
          <cell r="L4104">
            <v>245425.02</v>
          </cell>
          <cell r="M4104" t="str">
            <v>Owner-Occupied</v>
          </cell>
          <cell r="N4104">
            <v>0</v>
          </cell>
          <cell r="O4104">
            <v>43831</v>
          </cell>
          <cell r="P4104" t="str">
            <v>Current</v>
          </cell>
        </row>
        <row r="4105">
          <cell r="B4105">
            <v>41425</v>
          </cell>
          <cell r="C4105">
            <v>44</v>
          </cell>
          <cell r="D4105" t="str">
            <v>BC</v>
          </cell>
          <cell r="E4105" t="str">
            <v>Purchase</v>
          </cell>
          <cell r="F4105" t="str">
            <v>ARM</v>
          </cell>
          <cell r="I4105">
            <v>42.73</v>
          </cell>
          <cell r="J4105">
            <v>30.88</v>
          </cell>
          <cell r="K4105" t="str">
            <v>HiRatio</v>
          </cell>
          <cell r="L4105">
            <v>0</v>
          </cell>
          <cell r="M4105" t="str">
            <v>Owner-Occupied</v>
          </cell>
          <cell r="N4105">
            <v>4</v>
          </cell>
          <cell r="O4105">
            <v>42612</v>
          </cell>
          <cell r="P4105" t="str">
            <v>Current</v>
          </cell>
        </row>
        <row r="4106">
          <cell r="B4106">
            <v>41506</v>
          </cell>
          <cell r="C4106">
            <v>41</v>
          </cell>
          <cell r="D4106" t="str">
            <v>NL</v>
          </cell>
          <cell r="E4106" t="str">
            <v>Purchase</v>
          </cell>
          <cell r="F4106" t="str">
            <v>ARM</v>
          </cell>
          <cell r="I4106">
            <v>35.89</v>
          </cell>
          <cell r="J4106">
            <v>13.68</v>
          </cell>
          <cell r="K4106" t="str">
            <v>HiRatio</v>
          </cell>
          <cell r="L4106">
            <v>276432.75</v>
          </cell>
          <cell r="M4106" t="str">
            <v>Owner-Occupied</v>
          </cell>
          <cell r="N4106">
            <v>0</v>
          </cell>
          <cell r="O4106">
            <v>43831</v>
          </cell>
          <cell r="P4106" t="str">
            <v>Current</v>
          </cell>
        </row>
        <row r="4107">
          <cell r="B4107">
            <v>42185</v>
          </cell>
          <cell r="C4107">
            <v>19</v>
          </cell>
          <cell r="D4107" t="str">
            <v>BC</v>
          </cell>
          <cell r="E4107" t="str">
            <v>Purchase</v>
          </cell>
          <cell r="F4107" t="str">
            <v>Fixed</v>
          </cell>
          <cell r="I4107">
            <v>41.51</v>
          </cell>
          <cell r="J4107">
            <v>27.97</v>
          </cell>
          <cell r="K4107" t="str">
            <v>HiRatio</v>
          </cell>
          <cell r="L4107">
            <v>763980.15</v>
          </cell>
          <cell r="M4107" t="str">
            <v>Owner-Occupied</v>
          </cell>
          <cell r="N4107">
            <v>0</v>
          </cell>
          <cell r="O4107">
            <v>43831</v>
          </cell>
          <cell r="P4107" t="str">
            <v>Current</v>
          </cell>
        </row>
        <row r="4108">
          <cell r="B4108">
            <v>42171</v>
          </cell>
          <cell r="C4108">
            <v>19</v>
          </cell>
          <cell r="D4108" t="str">
            <v>ON</v>
          </cell>
          <cell r="E4108" t="str">
            <v>Purchase</v>
          </cell>
          <cell r="F4108" t="str">
            <v>Fixed</v>
          </cell>
          <cell r="I4108">
            <v>38.17</v>
          </cell>
          <cell r="J4108">
            <v>16.940000000000001</v>
          </cell>
          <cell r="K4108" t="str">
            <v>Conv</v>
          </cell>
          <cell r="L4108">
            <v>347586.2</v>
          </cell>
          <cell r="M4108" t="str">
            <v>Owner-Occupied</v>
          </cell>
          <cell r="N4108">
            <v>0</v>
          </cell>
          <cell r="O4108">
            <v>43831</v>
          </cell>
          <cell r="P4108" t="str">
            <v>Current</v>
          </cell>
        </row>
        <row r="4109">
          <cell r="B4109">
            <v>41151</v>
          </cell>
          <cell r="C4109">
            <v>53</v>
          </cell>
          <cell r="D4109" t="str">
            <v>ON</v>
          </cell>
          <cell r="E4109" t="str">
            <v>Refinance External</v>
          </cell>
          <cell r="F4109" t="str">
            <v>Fixed</v>
          </cell>
          <cell r="I4109">
            <v>27.99</v>
          </cell>
          <cell r="J4109">
            <v>12.19</v>
          </cell>
          <cell r="K4109" t="str">
            <v>Conv</v>
          </cell>
          <cell r="L4109">
            <v>0</v>
          </cell>
          <cell r="M4109" t="str">
            <v>Rental</v>
          </cell>
          <cell r="N4109">
            <v>4</v>
          </cell>
          <cell r="O4109">
            <v>41933</v>
          </cell>
          <cell r="P4109" t="str">
            <v>Current</v>
          </cell>
        </row>
        <row r="4110">
          <cell r="B4110">
            <v>42692</v>
          </cell>
          <cell r="C4110">
            <v>2</v>
          </cell>
          <cell r="D4110" t="str">
            <v>ON</v>
          </cell>
          <cell r="E4110" t="str">
            <v>Refinance External</v>
          </cell>
          <cell r="F4110" t="str">
            <v>Fixed</v>
          </cell>
          <cell r="I4110">
            <v>36.94</v>
          </cell>
          <cell r="J4110">
            <v>33.409999999999997</v>
          </cell>
          <cell r="K4110" t="str">
            <v>Conv</v>
          </cell>
          <cell r="L4110">
            <v>557081.26</v>
          </cell>
          <cell r="M4110" t="str">
            <v>Owner-Occupied</v>
          </cell>
          <cell r="N4110">
            <v>0</v>
          </cell>
          <cell r="O4110">
            <v>43831</v>
          </cell>
          <cell r="P4110" t="str">
            <v>Current</v>
          </cell>
        </row>
        <row r="4111">
          <cell r="B4111">
            <v>41922</v>
          </cell>
          <cell r="C4111">
            <v>27</v>
          </cell>
          <cell r="D4111" t="str">
            <v>ON</v>
          </cell>
          <cell r="E4111" t="str">
            <v>Purchase</v>
          </cell>
          <cell r="F4111" t="str">
            <v>ARM</v>
          </cell>
          <cell r="I4111">
            <v>21.11</v>
          </cell>
          <cell r="J4111">
            <v>15.99</v>
          </cell>
          <cell r="K4111" t="str">
            <v>Conv</v>
          </cell>
          <cell r="L4111">
            <v>244052.66</v>
          </cell>
          <cell r="M4111" t="str">
            <v>Owner-Occupied</v>
          </cell>
          <cell r="N4111">
            <v>0</v>
          </cell>
          <cell r="O4111">
            <v>43831</v>
          </cell>
          <cell r="P4111" t="str">
            <v>Current</v>
          </cell>
        </row>
        <row r="4112">
          <cell r="B4112">
            <v>42307</v>
          </cell>
          <cell r="C4112">
            <v>15</v>
          </cell>
          <cell r="D4112" t="str">
            <v>ON</v>
          </cell>
          <cell r="E4112" t="str">
            <v>Purchase</v>
          </cell>
          <cell r="F4112" t="str">
            <v>ARM</v>
          </cell>
          <cell r="I4112">
            <v>20</v>
          </cell>
          <cell r="J4112">
            <v>15.64</v>
          </cell>
          <cell r="K4112" t="str">
            <v>Conv</v>
          </cell>
          <cell r="L4112">
            <v>0</v>
          </cell>
          <cell r="M4112" t="str">
            <v>Owner-Occupied</v>
          </cell>
          <cell r="N4112">
            <v>4</v>
          </cell>
          <cell r="O4112">
            <v>42710</v>
          </cell>
          <cell r="P4112" t="str">
            <v>Current</v>
          </cell>
        </row>
        <row r="4113">
          <cell r="B4113">
            <v>41806</v>
          </cell>
          <cell r="C4113">
            <v>31</v>
          </cell>
          <cell r="D4113" t="str">
            <v>ON</v>
          </cell>
          <cell r="E4113" t="str">
            <v>Purchase</v>
          </cell>
          <cell r="F4113" t="str">
            <v>ARM</v>
          </cell>
          <cell r="I4113">
            <v>25.43</v>
          </cell>
          <cell r="J4113">
            <v>14.56</v>
          </cell>
          <cell r="K4113" t="str">
            <v>HiRatio</v>
          </cell>
          <cell r="L4113">
            <v>202650.37</v>
          </cell>
          <cell r="M4113" t="str">
            <v>Owner-Occupied</v>
          </cell>
          <cell r="N4113">
            <v>0</v>
          </cell>
          <cell r="O4113">
            <v>43831</v>
          </cell>
          <cell r="P4113" t="str">
            <v>Current</v>
          </cell>
        </row>
        <row r="4114">
          <cell r="B4114">
            <v>41228</v>
          </cell>
          <cell r="C4114">
            <v>50</v>
          </cell>
          <cell r="D4114" t="str">
            <v>BC</v>
          </cell>
          <cell r="E4114" t="str">
            <v>Purchase</v>
          </cell>
          <cell r="F4114" t="str">
            <v>Fixed</v>
          </cell>
          <cell r="I4114">
            <v>43.01</v>
          </cell>
          <cell r="J4114">
            <v>32.61</v>
          </cell>
          <cell r="K4114" t="str">
            <v>HiRatio</v>
          </cell>
          <cell r="L4114">
            <v>0</v>
          </cell>
          <cell r="M4114" t="str">
            <v>Owner-Occupied</v>
          </cell>
          <cell r="N4114">
            <v>4</v>
          </cell>
          <cell r="O4114">
            <v>42643</v>
          </cell>
          <cell r="P4114" t="str">
            <v>Current</v>
          </cell>
        </row>
        <row r="4115">
          <cell r="B4115">
            <v>42418</v>
          </cell>
          <cell r="C4115">
            <v>11</v>
          </cell>
          <cell r="D4115" t="str">
            <v>BC</v>
          </cell>
          <cell r="E4115" t="str">
            <v>Refinance External</v>
          </cell>
          <cell r="F4115" t="str">
            <v>Fixed</v>
          </cell>
          <cell r="I4115">
            <v>30.14</v>
          </cell>
          <cell r="J4115">
            <v>20.55</v>
          </cell>
          <cell r="K4115" t="str">
            <v>Conv</v>
          </cell>
          <cell r="L4115">
            <v>279037.51</v>
          </cell>
          <cell r="M4115" t="str">
            <v>Owner-Occupied</v>
          </cell>
          <cell r="N4115">
            <v>0</v>
          </cell>
          <cell r="O4115">
            <v>43831</v>
          </cell>
          <cell r="P4115" t="str">
            <v>Current</v>
          </cell>
        </row>
        <row r="4116">
          <cell r="B4116">
            <v>41019</v>
          </cell>
          <cell r="C4116">
            <v>57</v>
          </cell>
          <cell r="D4116" t="str">
            <v>AB</v>
          </cell>
          <cell r="E4116" t="str">
            <v>Refinance External</v>
          </cell>
          <cell r="F4116" t="str">
            <v>Fixed</v>
          </cell>
          <cell r="I4116">
            <v>31.44</v>
          </cell>
          <cell r="J4116">
            <v>32.21</v>
          </cell>
          <cell r="K4116" t="str">
            <v>Conv</v>
          </cell>
          <cell r="L4116">
            <v>0</v>
          </cell>
          <cell r="M4116" t="str">
            <v>Owner-Occupied</v>
          </cell>
          <cell r="N4116">
            <v>4</v>
          </cell>
          <cell r="O4116">
            <v>42256</v>
          </cell>
          <cell r="P4116" t="str">
            <v>Current</v>
          </cell>
        </row>
        <row r="4117">
          <cell r="B4117">
            <v>42185</v>
          </cell>
          <cell r="C4117">
            <v>19</v>
          </cell>
          <cell r="D4117" t="str">
            <v>ON</v>
          </cell>
          <cell r="E4117" t="str">
            <v>Transfer</v>
          </cell>
          <cell r="F4117" t="str">
            <v>ARM</v>
          </cell>
          <cell r="I4117">
            <v>30.08</v>
          </cell>
          <cell r="J4117">
            <v>29.84</v>
          </cell>
          <cell r="K4117" t="str">
            <v>Conv</v>
          </cell>
          <cell r="L4117">
            <v>177776.1</v>
          </cell>
          <cell r="M4117" t="str">
            <v>Owner-Occupied</v>
          </cell>
          <cell r="N4117">
            <v>0</v>
          </cell>
          <cell r="O4117">
            <v>43831</v>
          </cell>
          <cell r="P4117" t="str">
            <v>Current</v>
          </cell>
        </row>
        <row r="4118">
          <cell r="B4118">
            <v>42663</v>
          </cell>
          <cell r="C4118">
            <v>3</v>
          </cell>
          <cell r="D4118" t="str">
            <v>BC</v>
          </cell>
          <cell r="E4118" t="str">
            <v>Purchase</v>
          </cell>
          <cell r="F4118" t="str">
            <v>Fixed</v>
          </cell>
          <cell r="I4118">
            <v>39.86</v>
          </cell>
          <cell r="J4118">
            <v>36.97</v>
          </cell>
          <cell r="K4118" t="str">
            <v>HiRatio</v>
          </cell>
          <cell r="L4118">
            <v>355971.88</v>
          </cell>
          <cell r="M4118" t="str">
            <v>Owner-Occupied</v>
          </cell>
          <cell r="N4118">
            <v>0</v>
          </cell>
          <cell r="O4118">
            <v>43831</v>
          </cell>
          <cell r="P4118" t="str">
            <v>Current</v>
          </cell>
        </row>
        <row r="4119">
          <cell r="B4119">
            <v>40879</v>
          </cell>
          <cell r="C4119">
            <v>61</v>
          </cell>
          <cell r="D4119" t="str">
            <v>ON</v>
          </cell>
          <cell r="E4119" t="str">
            <v>Refinance External</v>
          </cell>
          <cell r="F4119" t="str">
            <v>Fixed</v>
          </cell>
          <cell r="I4119">
            <v>42.45</v>
          </cell>
          <cell r="J4119">
            <v>34.29</v>
          </cell>
          <cell r="K4119" t="str">
            <v>Conv</v>
          </cell>
          <cell r="L4119">
            <v>0</v>
          </cell>
          <cell r="M4119" t="str">
            <v>Owner-Occupied</v>
          </cell>
          <cell r="N4119">
            <v>4</v>
          </cell>
          <cell r="O4119">
            <v>42706</v>
          </cell>
          <cell r="P4119" t="str">
            <v>Current</v>
          </cell>
        </row>
        <row r="4120">
          <cell r="B4120">
            <v>40913</v>
          </cell>
          <cell r="C4120">
            <v>60</v>
          </cell>
          <cell r="D4120" t="str">
            <v>ON</v>
          </cell>
          <cell r="E4120" t="str">
            <v>Refinance External</v>
          </cell>
          <cell r="F4120" t="str">
            <v>Fixed</v>
          </cell>
          <cell r="I4120">
            <v>34.18</v>
          </cell>
          <cell r="J4120">
            <v>26.68</v>
          </cell>
          <cell r="K4120" t="str">
            <v>Conv</v>
          </cell>
          <cell r="L4120">
            <v>0</v>
          </cell>
          <cell r="M4120" t="str">
            <v>Owner-Occupied</v>
          </cell>
          <cell r="N4120">
            <v>4</v>
          </cell>
          <cell r="O4120">
            <v>41397</v>
          </cell>
          <cell r="P4120" t="str">
            <v>Current</v>
          </cell>
        </row>
        <row r="4121">
          <cell r="B4121">
            <v>41845</v>
          </cell>
          <cell r="C4121">
            <v>30</v>
          </cell>
          <cell r="D4121" t="str">
            <v>BC</v>
          </cell>
          <cell r="E4121" t="str">
            <v>Purchase</v>
          </cell>
          <cell r="F4121" t="str">
            <v>ARM</v>
          </cell>
          <cell r="I4121">
            <v>22.48</v>
          </cell>
          <cell r="J4121">
            <v>20.83</v>
          </cell>
          <cell r="K4121" t="str">
            <v>Conv</v>
          </cell>
          <cell r="L4121">
            <v>0</v>
          </cell>
          <cell r="M4121" t="str">
            <v>Owner-Occupied</v>
          </cell>
          <cell r="N4121">
            <v>4</v>
          </cell>
          <cell r="O4121">
            <v>42709</v>
          </cell>
          <cell r="P4121" t="str">
            <v>Current</v>
          </cell>
        </row>
        <row r="4122">
          <cell r="B4122">
            <v>42423</v>
          </cell>
          <cell r="C4122">
            <v>11</v>
          </cell>
          <cell r="D4122" t="str">
            <v>AB</v>
          </cell>
          <cell r="E4122" t="str">
            <v>Transfer</v>
          </cell>
          <cell r="F4122" t="str">
            <v>Fixed</v>
          </cell>
          <cell r="I4122">
            <v>25.5</v>
          </cell>
          <cell r="J4122">
            <v>24.62</v>
          </cell>
          <cell r="K4122" t="str">
            <v>Conv</v>
          </cell>
          <cell r="L4122">
            <v>119368.43</v>
          </cell>
          <cell r="M4122" t="str">
            <v>Owner-Occupied</v>
          </cell>
          <cell r="N4122">
            <v>0</v>
          </cell>
          <cell r="O4122">
            <v>43831</v>
          </cell>
          <cell r="P4122" t="str">
            <v>Current</v>
          </cell>
        </row>
        <row r="4123">
          <cell r="B4123">
            <v>41722</v>
          </cell>
          <cell r="C4123">
            <v>34</v>
          </cell>
          <cell r="D4123" t="str">
            <v>BC</v>
          </cell>
          <cell r="E4123" t="str">
            <v>Transfer</v>
          </cell>
          <cell r="F4123" t="str">
            <v>ARM</v>
          </cell>
          <cell r="I4123">
            <v>19.59</v>
          </cell>
          <cell r="J4123">
            <v>19.03</v>
          </cell>
          <cell r="K4123" t="str">
            <v>HiRatio</v>
          </cell>
          <cell r="L4123">
            <v>0</v>
          </cell>
          <cell r="M4123" t="str">
            <v>Owner-Occupied</v>
          </cell>
          <cell r="N4123">
            <v>4</v>
          </cell>
          <cell r="O4123">
            <v>42459</v>
          </cell>
          <cell r="P4123" t="str">
            <v>Current</v>
          </cell>
        </row>
        <row r="4124">
          <cell r="B4124">
            <v>42059</v>
          </cell>
          <cell r="C4124">
            <v>23</v>
          </cell>
          <cell r="D4124" t="str">
            <v>NL</v>
          </cell>
          <cell r="E4124" t="str">
            <v>Refinance External</v>
          </cell>
          <cell r="F4124" t="str">
            <v>ARM</v>
          </cell>
          <cell r="I4124">
            <v>30.85</v>
          </cell>
          <cell r="J4124">
            <v>14.94</v>
          </cell>
          <cell r="K4124" t="str">
            <v>Conv</v>
          </cell>
          <cell r="L4124">
            <v>219617.69</v>
          </cell>
          <cell r="M4124" t="str">
            <v>Owner-Occupied</v>
          </cell>
          <cell r="N4124">
            <v>0</v>
          </cell>
          <cell r="O4124">
            <v>43831</v>
          </cell>
          <cell r="P4124" t="str">
            <v>Current</v>
          </cell>
        </row>
        <row r="4125">
          <cell r="B4125">
            <v>42138</v>
          </cell>
          <cell r="C4125">
            <v>20</v>
          </cell>
          <cell r="D4125" t="str">
            <v>AB</v>
          </cell>
          <cell r="E4125" t="str">
            <v>Purchase with Improvements</v>
          </cell>
          <cell r="F4125" t="str">
            <v>ARM</v>
          </cell>
          <cell r="I4125">
            <v>34.729999999999997</v>
          </cell>
          <cell r="J4125">
            <v>18.27</v>
          </cell>
          <cell r="K4125" t="str">
            <v>Conv</v>
          </cell>
          <cell r="L4125">
            <v>326585.82</v>
          </cell>
          <cell r="M4125" t="str">
            <v>Owner-Occupied</v>
          </cell>
          <cell r="N4125">
            <v>0</v>
          </cell>
          <cell r="O4125">
            <v>43831</v>
          </cell>
          <cell r="P4125" t="str">
            <v>Current</v>
          </cell>
        </row>
        <row r="4126">
          <cell r="B4126">
            <v>42340</v>
          </cell>
          <cell r="C4126">
            <v>13</v>
          </cell>
          <cell r="D4126" t="str">
            <v>ON</v>
          </cell>
          <cell r="E4126" t="str">
            <v>Purchase</v>
          </cell>
          <cell r="F4126" t="str">
            <v>ARM</v>
          </cell>
          <cell r="I4126">
            <v>38.619999999999997</v>
          </cell>
          <cell r="J4126">
            <v>20.22</v>
          </cell>
          <cell r="K4126" t="str">
            <v>Conv</v>
          </cell>
          <cell r="L4126">
            <v>578936.57999999996</v>
          </cell>
          <cell r="M4126" t="str">
            <v>Owner-Occupied</v>
          </cell>
          <cell r="N4126">
            <v>0</v>
          </cell>
          <cell r="O4126">
            <v>43831</v>
          </cell>
          <cell r="P4126" t="str">
            <v>Current</v>
          </cell>
        </row>
        <row r="4127">
          <cell r="B4127">
            <v>41898</v>
          </cell>
          <cell r="C4127">
            <v>28</v>
          </cell>
          <cell r="D4127" t="str">
            <v>ON</v>
          </cell>
          <cell r="E4127" t="str">
            <v>Purchase</v>
          </cell>
          <cell r="F4127" t="str">
            <v>ARM</v>
          </cell>
          <cell r="I4127">
            <v>33.03</v>
          </cell>
          <cell r="J4127">
            <v>31.65</v>
          </cell>
          <cell r="K4127" t="str">
            <v>Conv</v>
          </cell>
          <cell r="L4127">
            <v>263199.86</v>
          </cell>
          <cell r="M4127" t="str">
            <v>Owner-Occupied</v>
          </cell>
          <cell r="N4127">
            <v>0</v>
          </cell>
          <cell r="O4127">
            <v>43831</v>
          </cell>
          <cell r="P4127" t="str">
            <v>Current</v>
          </cell>
        </row>
        <row r="4128">
          <cell r="B4128">
            <v>41842</v>
          </cell>
          <cell r="C4128">
            <v>30</v>
          </cell>
          <cell r="D4128" t="str">
            <v>SK</v>
          </cell>
          <cell r="E4128" t="str">
            <v>Purchase</v>
          </cell>
          <cell r="F4128" t="str">
            <v>Fixed</v>
          </cell>
          <cell r="I4128">
            <v>26.74</v>
          </cell>
          <cell r="J4128">
            <v>19.329999999999998</v>
          </cell>
          <cell r="K4128" t="str">
            <v>HiRatio</v>
          </cell>
          <cell r="L4128">
            <v>291660.69</v>
          </cell>
          <cell r="M4128" t="str">
            <v>Owner-Occupied</v>
          </cell>
          <cell r="N4128">
            <v>0</v>
          </cell>
          <cell r="O4128">
            <v>43831</v>
          </cell>
          <cell r="P4128" t="str">
            <v>Current</v>
          </cell>
        </row>
        <row r="4129">
          <cell r="B4129">
            <v>41617</v>
          </cell>
          <cell r="C4129">
            <v>37</v>
          </cell>
          <cell r="D4129" t="str">
            <v>AB</v>
          </cell>
          <cell r="E4129" t="str">
            <v>Purchase</v>
          </cell>
          <cell r="F4129" t="str">
            <v>Fixed</v>
          </cell>
          <cell r="I4129">
            <v>40.24</v>
          </cell>
          <cell r="J4129">
            <v>30.09</v>
          </cell>
          <cell r="K4129" t="str">
            <v>HiRatio</v>
          </cell>
          <cell r="L4129">
            <v>436203.29</v>
          </cell>
          <cell r="M4129" t="str">
            <v>Owner-Occupied</v>
          </cell>
          <cell r="N4129">
            <v>0</v>
          </cell>
          <cell r="O4129">
            <v>43831</v>
          </cell>
          <cell r="P4129" t="str">
            <v>Current</v>
          </cell>
        </row>
        <row r="4130">
          <cell r="B4130">
            <v>41333</v>
          </cell>
          <cell r="C4130">
            <v>47</v>
          </cell>
          <cell r="D4130" t="str">
            <v>ON</v>
          </cell>
          <cell r="E4130" t="str">
            <v>Purchase</v>
          </cell>
          <cell r="F4130" t="str">
            <v>Fixed</v>
          </cell>
          <cell r="I4130">
            <v>38.35</v>
          </cell>
          <cell r="J4130">
            <v>35.89</v>
          </cell>
          <cell r="K4130" t="str">
            <v>HiRatio</v>
          </cell>
          <cell r="L4130">
            <v>0</v>
          </cell>
          <cell r="M4130" t="str">
            <v>Owner-Occupied</v>
          </cell>
          <cell r="N4130">
            <v>4</v>
          </cell>
          <cell r="O4130">
            <v>42235</v>
          </cell>
          <cell r="P4130" t="str">
            <v>Current</v>
          </cell>
        </row>
        <row r="4131">
          <cell r="B4131">
            <v>41760</v>
          </cell>
          <cell r="C4131">
            <v>32</v>
          </cell>
          <cell r="D4131" t="str">
            <v>ON</v>
          </cell>
          <cell r="E4131" t="str">
            <v>Purchase</v>
          </cell>
          <cell r="F4131" t="str">
            <v>ARM</v>
          </cell>
          <cell r="I4131">
            <v>30.46</v>
          </cell>
          <cell r="J4131">
            <v>27.54</v>
          </cell>
          <cell r="K4131" t="str">
            <v>HiRatio</v>
          </cell>
          <cell r="L4131">
            <v>313824.53999999998</v>
          </cell>
          <cell r="M4131" t="str">
            <v>Owner-Occupied</v>
          </cell>
          <cell r="N4131">
            <v>0</v>
          </cell>
          <cell r="O4131">
            <v>43831</v>
          </cell>
          <cell r="P4131" t="str">
            <v>Current</v>
          </cell>
        </row>
        <row r="4132">
          <cell r="B4132">
            <v>42121</v>
          </cell>
          <cell r="C4132">
            <v>21</v>
          </cell>
          <cell r="D4132" t="str">
            <v>ON</v>
          </cell>
          <cell r="E4132" t="str">
            <v>Refinance External</v>
          </cell>
          <cell r="F4132" t="str">
            <v>ARM</v>
          </cell>
          <cell r="I4132">
            <v>30.33</v>
          </cell>
          <cell r="J4132">
            <v>30.33</v>
          </cell>
          <cell r="K4132" t="str">
            <v>Conv</v>
          </cell>
          <cell r="L4132">
            <v>188813.94</v>
          </cell>
          <cell r="M4132" t="str">
            <v>Owner-Occupied</v>
          </cell>
          <cell r="N4132">
            <v>0</v>
          </cell>
          <cell r="O4132">
            <v>43831</v>
          </cell>
          <cell r="P4132" t="str">
            <v>Current</v>
          </cell>
        </row>
        <row r="4133">
          <cell r="B4133">
            <v>42614</v>
          </cell>
          <cell r="C4133">
            <v>4</v>
          </cell>
          <cell r="D4133" t="str">
            <v>MB</v>
          </cell>
          <cell r="E4133" t="str">
            <v>Purchase</v>
          </cell>
          <cell r="F4133" t="str">
            <v>Fixed</v>
          </cell>
          <cell r="I4133">
            <v>42.79</v>
          </cell>
          <cell r="J4133">
            <v>32.270000000000003</v>
          </cell>
          <cell r="K4133" t="str">
            <v>HiRatio</v>
          </cell>
          <cell r="L4133">
            <v>126303.73</v>
          </cell>
          <cell r="M4133" t="str">
            <v>Owner-Occupied</v>
          </cell>
          <cell r="N4133">
            <v>0</v>
          </cell>
          <cell r="O4133">
            <v>43831</v>
          </cell>
          <cell r="P4133" t="str">
            <v>Current</v>
          </cell>
        </row>
        <row r="4134">
          <cell r="B4134">
            <v>41439</v>
          </cell>
          <cell r="C4134">
            <v>43</v>
          </cell>
          <cell r="D4134" t="str">
            <v>AB</v>
          </cell>
          <cell r="E4134" t="str">
            <v>Purchase</v>
          </cell>
          <cell r="F4134" t="str">
            <v>Fixed</v>
          </cell>
          <cell r="I4134">
            <v>31.8</v>
          </cell>
          <cell r="J4134">
            <v>18.82</v>
          </cell>
          <cell r="K4134" t="str">
            <v>HiRatio</v>
          </cell>
          <cell r="L4134">
            <v>366194.85</v>
          </cell>
          <cell r="M4134" t="str">
            <v>Owner-Occupied</v>
          </cell>
          <cell r="N4134">
            <v>0</v>
          </cell>
          <cell r="O4134">
            <v>43831</v>
          </cell>
          <cell r="P4134" t="str">
            <v>Current</v>
          </cell>
        </row>
        <row r="4135">
          <cell r="B4135">
            <v>42157</v>
          </cell>
          <cell r="C4135">
            <v>19</v>
          </cell>
          <cell r="D4135" t="str">
            <v>AB</v>
          </cell>
          <cell r="E4135" t="str">
            <v>Purchase</v>
          </cell>
          <cell r="F4135" t="str">
            <v>Fixed</v>
          </cell>
          <cell r="I4135">
            <v>43.74</v>
          </cell>
          <cell r="J4135">
            <v>29.15</v>
          </cell>
          <cell r="K4135" t="str">
            <v>HiRatio</v>
          </cell>
          <cell r="L4135">
            <v>301226.40999999997</v>
          </cell>
          <cell r="M4135" t="str">
            <v>Owner-Occupied</v>
          </cell>
          <cell r="N4135">
            <v>0</v>
          </cell>
          <cell r="O4135">
            <v>43831</v>
          </cell>
          <cell r="P4135" t="str">
            <v>Current</v>
          </cell>
        </row>
        <row r="4136">
          <cell r="B4136">
            <v>42577</v>
          </cell>
          <cell r="C4136">
            <v>6</v>
          </cell>
          <cell r="D4136" t="str">
            <v>ON</v>
          </cell>
          <cell r="E4136" t="str">
            <v>Purchase</v>
          </cell>
          <cell r="F4136" t="str">
            <v>ARM</v>
          </cell>
          <cell r="I4136">
            <v>27.41</v>
          </cell>
          <cell r="J4136">
            <v>23.43</v>
          </cell>
          <cell r="K4136" t="str">
            <v>Conv</v>
          </cell>
          <cell r="L4136">
            <v>192307.03</v>
          </cell>
          <cell r="M4136" t="str">
            <v>Owner-Occupied</v>
          </cell>
          <cell r="N4136">
            <v>0</v>
          </cell>
          <cell r="O4136">
            <v>43831</v>
          </cell>
          <cell r="P4136" t="str">
            <v>Current</v>
          </cell>
        </row>
        <row r="4137">
          <cell r="B4137">
            <v>42471</v>
          </cell>
          <cell r="C4137">
            <v>9</v>
          </cell>
          <cell r="D4137" t="str">
            <v>AB</v>
          </cell>
          <cell r="E4137" t="str">
            <v>Transfer</v>
          </cell>
          <cell r="F4137" t="str">
            <v>Fixed</v>
          </cell>
          <cell r="I4137">
            <v>17.3</v>
          </cell>
          <cell r="J4137">
            <v>12.65</v>
          </cell>
          <cell r="K4137" t="str">
            <v>Conv</v>
          </cell>
          <cell r="L4137">
            <v>305074.61</v>
          </cell>
          <cell r="M4137" t="str">
            <v>Owner-Occupied</v>
          </cell>
          <cell r="N4137">
            <v>0</v>
          </cell>
          <cell r="O4137">
            <v>43831</v>
          </cell>
          <cell r="P4137" t="str">
            <v>Current</v>
          </cell>
        </row>
        <row r="4138">
          <cell r="B4138">
            <v>41806</v>
          </cell>
          <cell r="C4138">
            <v>31</v>
          </cell>
          <cell r="D4138" t="str">
            <v>AB</v>
          </cell>
          <cell r="E4138" t="str">
            <v>Purchase</v>
          </cell>
          <cell r="F4138" t="str">
            <v>ARM</v>
          </cell>
          <cell r="I4138">
            <v>27.54</v>
          </cell>
          <cell r="J4138">
            <v>17.68</v>
          </cell>
          <cell r="K4138" t="str">
            <v>HiRatio</v>
          </cell>
          <cell r="L4138">
            <v>346440.26</v>
          </cell>
          <cell r="M4138" t="str">
            <v>Owner-Occupied</v>
          </cell>
          <cell r="N4138">
            <v>0</v>
          </cell>
          <cell r="O4138">
            <v>43831</v>
          </cell>
          <cell r="P4138" t="str">
            <v>Current</v>
          </cell>
        </row>
        <row r="4139">
          <cell r="B4139">
            <v>40757</v>
          </cell>
          <cell r="C4139">
            <v>65</v>
          </cell>
          <cell r="D4139" t="str">
            <v>AB</v>
          </cell>
          <cell r="E4139" t="str">
            <v>Purchase</v>
          </cell>
          <cell r="F4139" t="str">
            <v>Fixed</v>
          </cell>
          <cell r="I4139">
            <v>40.03</v>
          </cell>
          <cell r="J4139">
            <v>33.630000000000003</v>
          </cell>
          <cell r="K4139" t="str">
            <v>HiRatio</v>
          </cell>
          <cell r="L4139">
            <v>0</v>
          </cell>
          <cell r="M4139" t="str">
            <v>Owner-Occupied</v>
          </cell>
          <cell r="N4139">
            <v>4</v>
          </cell>
          <cell r="O4139">
            <v>41957</v>
          </cell>
          <cell r="P4139" t="str">
            <v>Current</v>
          </cell>
        </row>
        <row r="4140">
          <cell r="B4140">
            <v>41788</v>
          </cell>
          <cell r="C4140">
            <v>32</v>
          </cell>
          <cell r="D4140" t="str">
            <v>AB</v>
          </cell>
          <cell r="E4140" t="str">
            <v>Purchase</v>
          </cell>
          <cell r="F4140" t="str">
            <v>ARM</v>
          </cell>
          <cell r="I4140">
            <v>33.479999999999997</v>
          </cell>
          <cell r="J4140">
            <v>30.92</v>
          </cell>
          <cell r="K4140" t="str">
            <v>HiRatio</v>
          </cell>
          <cell r="L4140">
            <v>325667.87</v>
          </cell>
          <cell r="M4140" t="str">
            <v>Owner-Occupied</v>
          </cell>
          <cell r="N4140">
            <v>0</v>
          </cell>
          <cell r="O4140">
            <v>43831</v>
          </cell>
          <cell r="P4140" t="str">
            <v>Current</v>
          </cell>
        </row>
        <row r="4141">
          <cell r="B4141">
            <v>41641</v>
          </cell>
          <cell r="C4141">
            <v>36</v>
          </cell>
          <cell r="D4141" t="str">
            <v>BC</v>
          </cell>
          <cell r="E4141" t="str">
            <v>Purchase</v>
          </cell>
          <cell r="F4141" t="str">
            <v>ARM</v>
          </cell>
          <cell r="I4141">
            <v>21.67</v>
          </cell>
          <cell r="J4141">
            <v>20.67</v>
          </cell>
          <cell r="K4141" t="str">
            <v>Conv</v>
          </cell>
          <cell r="L4141">
            <v>224391.41</v>
          </cell>
          <cell r="M4141" t="str">
            <v>Owner-Occupied</v>
          </cell>
          <cell r="N4141">
            <v>0</v>
          </cell>
          <cell r="O4141">
            <v>43831</v>
          </cell>
          <cell r="P4141" t="str">
            <v>Current</v>
          </cell>
        </row>
        <row r="4142">
          <cell r="B4142">
            <v>40737</v>
          </cell>
          <cell r="C4142">
            <v>66</v>
          </cell>
          <cell r="D4142" t="str">
            <v>AB</v>
          </cell>
          <cell r="E4142" t="str">
            <v>Purchase</v>
          </cell>
          <cell r="F4142" t="str">
            <v>Fixed</v>
          </cell>
          <cell r="I4142">
            <v>38.43</v>
          </cell>
          <cell r="J4142">
            <v>38.43</v>
          </cell>
          <cell r="K4142" t="str">
            <v>HiRatio</v>
          </cell>
          <cell r="L4142">
            <v>0</v>
          </cell>
          <cell r="M4142" t="str">
            <v>Owner-Occupied</v>
          </cell>
          <cell r="N4142">
            <v>4</v>
          </cell>
          <cell r="O4142">
            <v>42565</v>
          </cell>
          <cell r="P4142" t="str">
            <v>Current</v>
          </cell>
        </row>
        <row r="4143">
          <cell r="B4143">
            <v>42209</v>
          </cell>
          <cell r="C4143">
            <v>18</v>
          </cell>
          <cell r="D4143" t="str">
            <v>ON</v>
          </cell>
          <cell r="E4143" t="str">
            <v>Refinance External</v>
          </cell>
          <cell r="F4143" t="str">
            <v>Fixed</v>
          </cell>
          <cell r="I4143">
            <v>31.24</v>
          </cell>
          <cell r="J4143">
            <v>23.77</v>
          </cell>
          <cell r="K4143" t="str">
            <v>Conv</v>
          </cell>
          <cell r="L4143">
            <v>154828.31</v>
          </cell>
          <cell r="M4143" t="str">
            <v>Owner-Occupied</v>
          </cell>
          <cell r="N4143">
            <v>0</v>
          </cell>
          <cell r="O4143">
            <v>43831</v>
          </cell>
          <cell r="P4143" t="str">
            <v>Current</v>
          </cell>
        </row>
        <row r="4144">
          <cell r="B4144">
            <v>41877</v>
          </cell>
          <cell r="C4144">
            <v>29</v>
          </cell>
          <cell r="D4144" t="str">
            <v>ON</v>
          </cell>
          <cell r="E4144" t="str">
            <v>Transfer</v>
          </cell>
          <cell r="F4144" t="str">
            <v>ARM</v>
          </cell>
          <cell r="I4144">
            <v>37.880000000000003</v>
          </cell>
          <cell r="J4144">
            <v>25.52</v>
          </cell>
          <cell r="K4144" t="str">
            <v>HiRatio</v>
          </cell>
          <cell r="L4144">
            <v>0</v>
          </cell>
          <cell r="M4144" t="str">
            <v>Owner-Occupied</v>
          </cell>
          <cell r="N4144">
            <v>4</v>
          </cell>
          <cell r="O4144">
            <v>42555</v>
          </cell>
          <cell r="P4144" t="str">
            <v>Current</v>
          </cell>
        </row>
        <row r="4145">
          <cell r="B4145">
            <v>42157</v>
          </cell>
          <cell r="C4145">
            <v>19</v>
          </cell>
          <cell r="D4145" t="str">
            <v>ON</v>
          </cell>
          <cell r="E4145" t="str">
            <v>Purchase</v>
          </cell>
          <cell r="F4145" t="str">
            <v>Fixed</v>
          </cell>
          <cell r="I4145">
            <v>30.79</v>
          </cell>
          <cell r="J4145">
            <v>22.93</v>
          </cell>
          <cell r="K4145" t="str">
            <v>Conv</v>
          </cell>
          <cell r="L4145">
            <v>314999.53999999998</v>
          </cell>
          <cell r="M4145" t="str">
            <v>Owner-Occupied</v>
          </cell>
          <cell r="N4145">
            <v>0</v>
          </cell>
          <cell r="O4145">
            <v>43831</v>
          </cell>
          <cell r="P4145" t="str">
            <v>Current</v>
          </cell>
        </row>
        <row r="4146">
          <cell r="B4146">
            <v>42279</v>
          </cell>
          <cell r="C4146">
            <v>15</v>
          </cell>
          <cell r="D4146" t="str">
            <v>ON</v>
          </cell>
          <cell r="E4146" t="str">
            <v>Refinance External</v>
          </cell>
          <cell r="F4146" t="str">
            <v>ARM</v>
          </cell>
          <cell r="I4146">
            <v>35.17</v>
          </cell>
          <cell r="J4146">
            <v>23.48</v>
          </cell>
          <cell r="K4146" t="str">
            <v>Conv</v>
          </cell>
          <cell r="L4146">
            <v>0</v>
          </cell>
          <cell r="M4146" t="str">
            <v>Owner-Occupied</v>
          </cell>
          <cell r="N4146">
            <v>4</v>
          </cell>
          <cell r="O4146">
            <v>42660</v>
          </cell>
          <cell r="P4146" t="str">
            <v>Current</v>
          </cell>
        </row>
        <row r="4147">
          <cell r="B4147">
            <v>41997</v>
          </cell>
          <cell r="C4147">
            <v>25</v>
          </cell>
          <cell r="D4147" t="str">
            <v>AB</v>
          </cell>
          <cell r="E4147" t="str">
            <v>Refinance External</v>
          </cell>
          <cell r="F4147" t="str">
            <v>ARM</v>
          </cell>
          <cell r="I4147">
            <v>28.03</v>
          </cell>
          <cell r="J4147">
            <v>18.28</v>
          </cell>
          <cell r="K4147" t="str">
            <v>Conv</v>
          </cell>
          <cell r="L4147">
            <v>305526.74</v>
          </cell>
          <cell r="M4147" t="str">
            <v>Owner-Occupied</v>
          </cell>
          <cell r="N4147">
            <v>0</v>
          </cell>
          <cell r="O4147">
            <v>43831</v>
          </cell>
          <cell r="P4147" t="str">
            <v>Current</v>
          </cell>
        </row>
        <row r="4148">
          <cell r="B4148">
            <v>41600</v>
          </cell>
          <cell r="C4148">
            <v>38</v>
          </cell>
          <cell r="D4148" t="str">
            <v>ON</v>
          </cell>
          <cell r="E4148" t="str">
            <v>Refinance External</v>
          </cell>
          <cell r="F4148" t="str">
            <v>ARM</v>
          </cell>
          <cell r="I4148">
            <v>33.06</v>
          </cell>
          <cell r="J4148">
            <v>23.55</v>
          </cell>
          <cell r="K4148" t="str">
            <v>Conv</v>
          </cell>
          <cell r="L4148">
            <v>149704.70000000001</v>
          </cell>
          <cell r="M4148" t="str">
            <v>Owner-Occupied</v>
          </cell>
          <cell r="N4148">
            <v>0</v>
          </cell>
          <cell r="O4148">
            <v>43831</v>
          </cell>
          <cell r="P4148" t="str">
            <v>Current</v>
          </cell>
        </row>
        <row r="4149">
          <cell r="B4149">
            <v>41088</v>
          </cell>
          <cell r="C4149">
            <v>55</v>
          </cell>
          <cell r="D4149" t="str">
            <v>ON</v>
          </cell>
          <cell r="E4149" t="str">
            <v>Refinance External</v>
          </cell>
          <cell r="F4149" t="str">
            <v>Fixed</v>
          </cell>
          <cell r="I4149">
            <v>25.95</v>
          </cell>
          <cell r="J4149">
            <v>25.95</v>
          </cell>
          <cell r="K4149" t="str">
            <v>HiRatio</v>
          </cell>
          <cell r="L4149">
            <v>0</v>
          </cell>
          <cell r="M4149" t="str">
            <v>Owner-Occupied</v>
          </cell>
          <cell r="N4149">
            <v>4</v>
          </cell>
          <cell r="O4149">
            <v>41428</v>
          </cell>
          <cell r="P4149" t="str">
            <v>Current</v>
          </cell>
        </row>
        <row r="4150">
          <cell r="B4150">
            <v>41061</v>
          </cell>
          <cell r="C4150">
            <v>55</v>
          </cell>
          <cell r="D4150" t="str">
            <v>ON</v>
          </cell>
          <cell r="E4150" t="str">
            <v>Refinance External</v>
          </cell>
          <cell r="F4150" t="str">
            <v>Fixed</v>
          </cell>
          <cell r="I4150">
            <v>35.93</v>
          </cell>
          <cell r="J4150">
            <v>14.34</v>
          </cell>
          <cell r="K4150" t="str">
            <v>HiRatio</v>
          </cell>
          <cell r="L4150">
            <v>0</v>
          </cell>
          <cell r="M4150" t="str">
            <v>Owner-Occupied</v>
          </cell>
          <cell r="N4150">
            <v>4</v>
          </cell>
          <cell r="O4150">
            <v>41659</v>
          </cell>
          <cell r="P4150" t="str">
            <v>Current</v>
          </cell>
        </row>
        <row r="4151">
          <cell r="B4151">
            <v>41886</v>
          </cell>
          <cell r="C4151">
            <v>28</v>
          </cell>
          <cell r="D4151" t="str">
            <v>BC</v>
          </cell>
          <cell r="E4151" t="str">
            <v>Purchase</v>
          </cell>
          <cell r="F4151" t="str">
            <v>ARM</v>
          </cell>
          <cell r="I4151">
            <v>35.53</v>
          </cell>
          <cell r="J4151">
            <v>28.18</v>
          </cell>
          <cell r="K4151" t="str">
            <v>Conv</v>
          </cell>
          <cell r="L4151">
            <v>0</v>
          </cell>
          <cell r="M4151" t="str">
            <v>Owner-Occupied</v>
          </cell>
          <cell r="N4151">
            <v>4</v>
          </cell>
          <cell r="O4151">
            <v>42668</v>
          </cell>
          <cell r="P4151" t="str">
            <v>Current</v>
          </cell>
        </row>
        <row r="4152">
          <cell r="B4152">
            <v>41627</v>
          </cell>
          <cell r="C4152">
            <v>37</v>
          </cell>
          <cell r="D4152" t="str">
            <v>BC</v>
          </cell>
          <cell r="E4152" t="str">
            <v>Purchase</v>
          </cell>
          <cell r="F4152" t="str">
            <v>Fixed</v>
          </cell>
          <cell r="I4152">
            <v>41.72</v>
          </cell>
          <cell r="J4152">
            <v>38.64</v>
          </cell>
          <cell r="K4152" t="str">
            <v>HiRatio</v>
          </cell>
          <cell r="L4152">
            <v>274550.87</v>
          </cell>
          <cell r="M4152" t="str">
            <v>Owner-Occupied</v>
          </cell>
          <cell r="N4152">
            <v>0</v>
          </cell>
          <cell r="O4152">
            <v>43831</v>
          </cell>
          <cell r="P4152" t="str">
            <v>Current</v>
          </cell>
        </row>
        <row r="4153">
          <cell r="B4153">
            <v>41121</v>
          </cell>
          <cell r="C4153">
            <v>54</v>
          </cell>
          <cell r="D4153" t="str">
            <v>ON</v>
          </cell>
          <cell r="E4153" t="str">
            <v>Purchase</v>
          </cell>
          <cell r="F4153" t="str">
            <v>Fixed</v>
          </cell>
          <cell r="I4153">
            <v>43.85</v>
          </cell>
          <cell r="J4153">
            <v>43.85</v>
          </cell>
          <cell r="K4153" t="str">
            <v>HiRatio</v>
          </cell>
          <cell r="L4153">
            <v>120498.18</v>
          </cell>
          <cell r="M4153" t="str">
            <v>Owner-Occupied</v>
          </cell>
          <cell r="N4153">
            <v>0</v>
          </cell>
          <cell r="O4153">
            <v>43831</v>
          </cell>
          <cell r="P4153" t="str">
            <v>Current</v>
          </cell>
        </row>
        <row r="4154">
          <cell r="B4154">
            <v>42615</v>
          </cell>
          <cell r="C4154">
            <v>4</v>
          </cell>
          <cell r="D4154" t="str">
            <v>NS</v>
          </cell>
          <cell r="E4154" t="str">
            <v>Refinance External</v>
          </cell>
          <cell r="F4154" t="str">
            <v>Fixed</v>
          </cell>
          <cell r="I4154">
            <v>36.57</v>
          </cell>
          <cell r="J4154">
            <v>20.79</v>
          </cell>
          <cell r="K4154" t="str">
            <v>Conv</v>
          </cell>
          <cell r="L4154">
            <v>307244.36</v>
          </cell>
          <cell r="M4154" t="str">
            <v>Owner-Occupied</v>
          </cell>
          <cell r="N4154">
            <v>0</v>
          </cell>
          <cell r="O4154">
            <v>43831</v>
          </cell>
          <cell r="P4154" t="str">
            <v>Current</v>
          </cell>
        </row>
        <row r="4155">
          <cell r="B4155">
            <v>42361</v>
          </cell>
          <cell r="C4155">
            <v>13</v>
          </cell>
          <cell r="D4155" t="str">
            <v>ON</v>
          </cell>
          <cell r="E4155" t="str">
            <v>Refinance External</v>
          </cell>
          <cell r="F4155" t="str">
            <v>Fixed</v>
          </cell>
          <cell r="I4155">
            <v>41.63</v>
          </cell>
          <cell r="J4155">
            <v>25.5</v>
          </cell>
          <cell r="K4155" t="str">
            <v>Conv</v>
          </cell>
          <cell r="L4155">
            <v>290610.90000000002</v>
          </cell>
          <cell r="M4155" t="str">
            <v>Owner-Occupied</v>
          </cell>
          <cell r="N4155">
            <v>0</v>
          </cell>
          <cell r="O4155">
            <v>43831</v>
          </cell>
          <cell r="P4155" t="str">
            <v>Current</v>
          </cell>
        </row>
        <row r="4156">
          <cell r="B4156">
            <v>42517</v>
          </cell>
          <cell r="C4156">
            <v>8</v>
          </cell>
          <cell r="D4156" t="str">
            <v>NL</v>
          </cell>
          <cell r="E4156" t="str">
            <v>Purchase</v>
          </cell>
          <cell r="F4156" t="str">
            <v>Fixed</v>
          </cell>
          <cell r="I4156">
            <v>32.979999999999997</v>
          </cell>
          <cell r="J4156">
            <v>18.43</v>
          </cell>
          <cell r="K4156" t="str">
            <v>HiRatio</v>
          </cell>
          <cell r="L4156">
            <v>289196.28999999998</v>
          </cell>
          <cell r="M4156" t="str">
            <v>Owner-Occupied</v>
          </cell>
          <cell r="N4156">
            <v>0</v>
          </cell>
          <cell r="O4156">
            <v>43831</v>
          </cell>
          <cell r="P4156" t="str">
            <v>Current</v>
          </cell>
        </row>
        <row r="4157">
          <cell r="B4157">
            <v>42375</v>
          </cell>
          <cell r="C4157">
            <v>12</v>
          </cell>
          <cell r="D4157" t="str">
            <v>SK</v>
          </cell>
          <cell r="E4157" t="str">
            <v>Refinance External</v>
          </cell>
          <cell r="F4157" t="str">
            <v>ARM</v>
          </cell>
          <cell r="I4157">
            <v>34.67</v>
          </cell>
          <cell r="J4157">
            <v>14.24</v>
          </cell>
          <cell r="K4157" t="str">
            <v>Conv</v>
          </cell>
          <cell r="L4157">
            <v>253765.25</v>
          </cell>
          <cell r="M4157" t="str">
            <v>Owner-Occupied</v>
          </cell>
          <cell r="N4157">
            <v>0</v>
          </cell>
          <cell r="O4157">
            <v>43831</v>
          </cell>
          <cell r="P4157" t="str">
            <v>Current</v>
          </cell>
        </row>
        <row r="4158">
          <cell r="B4158">
            <v>41740</v>
          </cell>
          <cell r="C4158">
            <v>33</v>
          </cell>
          <cell r="D4158" t="str">
            <v>BC</v>
          </cell>
          <cell r="E4158" t="str">
            <v>Refinance External</v>
          </cell>
          <cell r="F4158" t="str">
            <v>Fixed</v>
          </cell>
          <cell r="I4158">
            <v>35.270000000000003</v>
          </cell>
          <cell r="J4158">
            <v>31.25</v>
          </cell>
          <cell r="K4158" t="str">
            <v>Conv</v>
          </cell>
          <cell r="L4158">
            <v>185581.6</v>
          </cell>
          <cell r="M4158" t="str">
            <v>Owner-Occupied</v>
          </cell>
          <cell r="N4158">
            <v>0</v>
          </cell>
          <cell r="O4158">
            <v>43831</v>
          </cell>
          <cell r="P4158" t="str">
            <v>Current</v>
          </cell>
        </row>
        <row r="4159">
          <cell r="B4159">
            <v>41662</v>
          </cell>
          <cell r="C4159">
            <v>36</v>
          </cell>
          <cell r="D4159" t="str">
            <v>ON</v>
          </cell>
          <cell r="E4159" t="str">
            <v>Purchase</v>
          </cell>
          <cell r="F4159" t="str">
            <v>ARM</v>
          </cell>
          <cell r="I4159">
            <v>38.520000000000003</v>
          </cell>
          <cell r="J4159">
            <v>23.31</v>
          </cell>
          <cell r="K4159" t="str">
            <v>HiRatio</v>
          </cell>
          <cell r="L4159">
            <v>376414.64</v>
          </cell>
          <cell r="M4159" t="str">
            <v>Owner-Occupied</v>
          </cell>
          <cell r="N4159">
            <v>0</v>
          </cell>
          <cell r="O4159">
            <v>43831</v>
          </cell>
          <cell r="P4159" t="str">
            <v>Current</v>
          </cell>
        </row>
        <row r="4160">
          <cell r="B4160">
            <v>42276</v>
          </cell>
          <cell r="C4160">
            <v>16</v>
          </cell>
          <cell r="D4160" t="str">
            <v>ON</v>
          </cell>
          <cell r="E4160" t="str">
            <v>Purchase</v>
          </cell>
          <cell r="F4160" t="str">
            <v>ARM</v>
          </cell>
          <cell r="I4160">
            <v>36.450000000000003</v>
          </cell>
          <cell r="J4160">
            <v>27.99</v>
          </cell>
          <cell r="K4160" t="str">
            <v>HiRatio</v>
          </cell>
          <cell r="L4160">
            <v>317861.99</v>
          </cell>
          <cell r="M4160" t="str">
            <v>Owner-Occupied</v>
          </cell>
          <cell r="N4160">
            <v>0</v>
          </cell>
          <cell r="O4160">
            <v>43831</v>
          </cell>
          <cell r="P4160" t="str">
            <v>Current</v>
          </cell>
        </row>
        <row r="4161">
          <cell r="B4161">
            <v>42292</v>
          </cell>
          <cell r="C4161">
            <v>15</v>
          </cell>
          <cell r="D4161" t="str">
            <v>ON</v>
          </cell>
          <cell r="E4161" t="str">
            <v>Purchase</v>
          </cell>
          <cell r="F4161" t="str">
            <v>ARM</v>
          </cell>
          <cell r="I4161">
            <v>38.270000000000003</v>
          </cell>
          <cell r="J4161">
            <v>14.68</v>
          </cell>
          <cell r="K4161" t="str">
            <v>HiRatio</v>
          </cell>
          <cell r="L4161">
            <v>232036.89</v>
          </cell>
          <cell r="M4161" t="str">
            <v>Second Home</v>
          </cell>
          <cell r="N4161">
            <v>0</v>
          </cell>
          <cell r="O4161">
            <v>43831</v>
          </cell>
          <cell r="P4161" t="str">
            <v>Current</v>
          </cell>
        </row>
        <row r="4162">
          <cell r="B4162">
            <v>42173</v>
          </cell>
          <cell r="C4162">
            <v>19</v>
          </cell>
          <cell r="D4162" t="str">
            <v>AB</v>
          </cell>
          <cell r="E4162" t="str">
            <v>Purchase</v>
          </cell>
          <cell r="F4162" t="str">
            <v>Fixed</v>
          </cell>
          <cell r="I4162">
            <v>37.96</v>
          </cell>
          <cell r="J4162">
            <v>26.41</v>
          </cell>
          <cell r="K4162" t="str">
            <v>HiRatio</v>
          </cell>
          <cell r="L4162">
            <v>322039.40000000002</v>
          </cell>
          <cell r="M4162" t="str">
            <v>Owner-Occupied</v>
          </cell>
          <cell r="N4162">
            <v>0</v>
          </cell>
          <cell r="O4162">
            <v>43831</v>
          </cell>
          <cell r="P4162" t="str">
            <v>0-29</v>
          </cell>
        </row>
        <row r="4163">
          <cell r="B4163">
            <v>41740</v>
          </cell>
          <cell r="C4163">
            <v>33</v>
          </cell>
          <cell r="D4163" t="str">
            <v>AB</v>
          </cell>
          <cell r="E4163" t="str">
            <v>Refinance External</v>
          </cell>
          <cell r="F4163" t="str">
            <v>Fixed</v>
          </cell>
          <cell r="I4163">
            <v>29.68</v>
          </cell>
          <cell r="J4163">
            <v>9.82</v>
          </cell>
          <cell r="K4163" t="str">
            <v>Conv</v>
          </cell>
          <cell r="L4163">
            <v>0</v>
          </cell>
          <cell r="M4163" t="str">
            <v>Owner-Occupied</v>
          </cell>
          <cell r="N4163">
            <v>4</v>
          </cell>
          <cell r="O4163">
            <v>42039</v>
          </cell>
          <cell r="P4163" t="str">
            <v>Current</v>
          </cell>
        </row>
        <row r="4164">
          <cell r="B4164">
            <v>42559</v>
          </cell>
          <cell r="C4164">
            <v>6</v>
          </cell>
          <cell r="D4164" t="str">
            <v>ON</v>
          </cell>
          <cell r="E4164" t="str">
            <v>Purchase</v>
          </cell>
          <cell r="F4164" t="str">
            <v>ARM</v>
          </cell>
          <cell r="I4164">
            <v>37.49</v>
          </cell>
          <cell r="J4164">
            <v>16.32</v>
          </cell>
          <cell r="K4164" t="str">
            <v>Conv</v>
          </cell>
          <cell r="L4164">
            <v>282680.28999999998</v>
          </cell>
          <cell r="M4164" t="str">
            <v>Rental</v>
          </cell>
          <cell r="N4164">
            <v>0</v>
          </cell>
          <cell r="O4164">
            <v>43831</v>
          </cell>
          <cell r="P4164" t="str">
            <v>Current</v>
          </cell>
        </row>
        <row r="4165">
          <cell r="B4165">
            <v>41586</v>
          </cell>
          <cell r="C4165">
            <v>38</v>
          </cell>
          <cell r="D4165" t="str">
            <v>AB</v>
          </cell>
          <cell r="E4165" t="str">
            <v>Purchase</v>
          </cell>
          <cell r="F4165" t="str">
            <v>Fixed</v>
          </cell>
          <cell r="I4165">
            <v>34.97</v>
          </cell>
          <cell r="J4165">
            <v>21.51</v>
          </cell>
          <cell r="K4165" t="str">
            <v>HiRatio</v>
          </cell>
          <cell r="L4165">
            <v>569013.87</v>
          </cell>
          <cell r="M4165" t="str">
            <v>Owner-Occupied</v>
          </cell>
          <cell r="N4165">
            <v>0</v>
          </cell>
          <cell r="O4165">
            <v>43831</v>
          </cell>
          <cell r="P4165" t="str">
            <v>Current</v>
          </cell>
        </row>
        <row r="4166">
          <cell r="B4166">
            <v>42216</v>
          </cell>
          <cell r="C4166">
            <v>18</v>
          </cell>
          <cell r="D4166" t="str">
            <v>ON</v>
          </cell>
          <cell r="E4166" t="str">
            <v>Purchase</v>
          </cell>
          <cell r="F4166" t="str">
            <v>ARM</v>
          </cell>
          <cell r="I4166">
            <v>14.56</v>
          </cell>
          <cell r="J4166">
            <v>13.23</v>
          </cell>
          <cell r="K4166" t="str">
            <v>Conv</v>
          </cell>
          <cell r="L4166">
            <v>236609.07</v>
          </cell>
          <cell r="M4166" t="str">
            <v>Owner-Occupied</v>
          </cell>
          <cell r="N4166">
            <v>0</v>
          </cell>
          <cell r="O4166">
            <v>43831</v>
          </cell>
          <cell r="P4166" t="str">
            <v>Current</v>
          </cell>
        </row>
        <row r="4167">
          <cell r="B4167">
            <v>42139</v>
          </cell>
          <cell r="C4167">
            <v>20</v>
          </cell>
          <cell r="D4167" t="str">
            <v>SK</v>
          </cell>
          <cell r="E4167" t="str">
            <v>Purchase</v>
          </cell>
          <cell r="F4167" t="str">
            <v>Fixed</v>
          </cell>
          <cell r="I4167">
            <v>39.51</v>
          </cell>
          <cell r="J4167">
            <v>11.78</v>
          </cell>
          <cell r="K4167" t="str">
            <v>Conv</v>
          </cell>
          <cell r="L4167">
            <v>238749.13</v>
          </cell>
          <cell r="M4167" t="str">
            <v>Rental</v>
          </cell>
          <cell r="N4167">
            <v>0</v>
          </cell>
          <cell r="O4167">
            <v>43831</v>
          </cell>
          <cell r="P4167" t="str">
            <v>Current</v>
          </cell>
        </row>
        <row r="4168">
          <cell r="B4168">
            <v>41089</v>
          </cell>
          <cell r="C4168">
            <v>55</v>
          </cell>
          <cell r="D4168" t="str">
            <v>AB</v>
          </cell>
          <cell r="E4168" t="str">
            <v>Purchase</v>
          </cell>
          <cell r="F4168" t="str">
            <v>Fixed</v>
          </cell>
          <cell r="I4168">
            <v>41.94</v>
          </cell>
          <cell r="J4168">
            <v>12.56</v>
          </cell>
          <cell r="K4168" t="str">
            <v>HiRatio</v>
          </cell>
          <cell r="L4168">
            <v>0</v>
          </cell>
          <cell r="M4168" t="str">
            <v>Owner-Occupied</v>
          </cell>
          <cell r="N4168">
            <v>4</v>
          </cell>
          <cell r="O4168">
            <v>42083</v>
          </cell>
          <cell r="P4168" t="str">
            <v>Current</v>
          </cell>
        </row>
        <row r="4169">
          <cell r="B4169">
            <v>41894</v>
          </cell>
          <cell r="C4169">
            <v>28</v>
          </cell>
          <cell r="D4169" t="str">
            <v>ON</v>
          </cell>
          <cell r="E4169" t="str">
            <v>Refinance External</v>
          </cell>
          <cell r="F4169" t="str">
            <v>ARM</v>
          </cell>
          <cell r="I4169">
            <v>39.32</v>
          </cell>
          <cell r="J4169">
            <v>10.050000000000001</v>
          </cell>
          <cell r="K4169" t="str">
            <v>Conv</v>
          </cell>
          <cell r="L4169">
            <v>277466.42</v>
          </cell>
          <cell r="M4169" t="str">
            <v>Rental</v>
          </cell>
          <cell r="N4169">
            <v>0</v>
          </cell>
          <cell r="O4169">
            <v>43831</v>
          </cell>
          <cell r="P4169" t="str">
            <v>0-29</v>
          </cell>
        </row>
        <row r="4170">
          <cell r="B4170">
            <v>42128</v>
          </cell>
          <cell r="C4170">
            <v>20</v>
          </cell>
          <cell r="D4170" t="str">
            <v>AB</v>
          </cell>
          <cell r="E4170" t="str">
            <v>Purchase with Improvements</v>
          </cell>
          <cell r="F4170" t="str">
            <v>Fixed</v>
          </cell>
          <cell r="I4170">
            <v>41.65</v>
          </cell>
          <cell r="J4170">
            <v>29.28</v>
          </cell>
          <cell r="K4170" t="str">
            <v>HiRatio</v>
          </cell>
          <cell r="L4170">
            <v>320359.63</v>
          </cell>
          <cell r="M4170" t="str">
            <v>Owner-Occupied</v>
          </cell>
          <cell r="N4170">
            <v>0</v>
          </cell>
          <cell r="O4170">
            <v>43831</v>
          </cell>
          <cell r="P4170" t="str">
            <v>Current</v>
          </cell>
        </row>
        <row r="4171">
          <cell r="B4171">
            <v>41249</v>
          </cell>
          <cell r="C4171">
            <v>49</v>
          </cell>
          <cell r="D4171" t="str">
            <v>BC</v>
          </cell>
          <cell r="E4171" t="str">
            <v>Purchase</v>
          </cell>
          <cell r="F4171" t="str">
            <v>Fixed</v>
          </cell>
          <cell r="I4171">
            <v>37.630000000000003</v>
          </cell>
          <cell r="J4171">
            <v>36.72</v>
          </cell>
          <cell r="K4171" t="str">
            <v>HiRatio</v>
          </cell>
          <cell r="L4171">
            <v>235454.19</v>
          </cell>
          <cell r="M4171" t="str">
            <v>Owner-Occupied</v>
          </cell>
          <cell r="N4171">
            <v>0</v>
          </cell>
          <cell r="O4171">
            <v>43831</v>
          </cell>
          <cell r="P4171" t="str">
            <v>Current</v>
          </cell>
        </row>
        <row r="4172">
          <cell r="B4172">
            <v>41579</v>
          </cell>
          <cell r="C4172">
            <v>38</v>
          </cell>
          <cell r="D4172" t="str">
            <v>ON</v>
          </cell>
          <cell r="E4172" t="str">
            <v>Purchase</v>
          </cell>
          <cell r="F4172" t="str">
            <v>ARM</v>
          </cell>
          <cell r="I4172">
            <v>35.47</v>
          </cell>
          <cell r="J4172">
            <v>17.059999999999999</v>
          </cell>
          <cell r="K4172" t="str">
            <v>HiRatio</v>
          </cell>
          <cell r="L4172">
            <v>0</v>
          </cell>
          <cell r="M4172" t="str">
            <v>Owner-Occupied</v>
          </cell>
          <cell r="N4172">
            <v>4</v>
          </cell>
          <cell r="O4172">
            <v>42541</v>
          </cell>
          <cell r="P4172" t="str">
            <v>Current</v>
          </cell>
        </row>
        <row r="4173">
          <cell r="B4173">
            <v>41759</v>
          </cell>
          <cell r="C4173">
            <v>33</v>
          </cell>
          <cell r="D4173" t="str">
            <v>BC</v>
          </cell>
          <cell r="E4173" t="str">
            <v>Purchase</v>
          </cell>
          <cell r="F4173" t="str">
            <v>Fixed</v>
          </cell>
          <cell r="I4173">
            <v>42.37</v>
          </cell>
          <cell r="J4173">
            <v>26.39</v>
          </cell>
          <cell r="K4173" t="str">
            <v>HiRatio</v>
          </cell>
          <cell r="L4173">
            <v>0</v>
          </cell>
          <cell r="M4173" t="str">
            <v>Owner-Occupied</v>
          </cell>
          <cell r="N4173">
            <v>4</v>
          </cell>
          <cell r="O4173">
            <v>42543</v>
          </cell>
          <cell r="P4173" t="str">
            <v>Current</v>
          </cell>
        </row>
        <row r="4174">
          <cell r="B4174">
            <v>42076</v>
          </cell>
          <cell r="C4174">
            <v>22</v>
          </cell>
          <cell r="D4174" t="str">
            <v>ON</v>
          </cell>
          <cell r="E4174" t="str">
            <v>Refinance External</v>
          </cell>
          <cell r="F4174" t="str">
            <v>ARM</v>
          </cell>
          <cell r="I4174">
            <v>29.45</v>
          </cell>
          <cell r="J4174">
            <v>29.45</v>
          </cell>
          <cell r="K4174" t="str">
            <v>Conv</v>
          </cell>
          <cell r="L4174">
            <v>475532.29</v>
          </cell>
          <cell r="M4174" t="str">
            <v>Owner-Occupied</v>
          </cell>
          <cell r="N4174">
            <v>0</v>
          </cell>
          <cell r="O4174">
            <v>43831</v>
          </cell>
          <cell r="P4174" t="str">
            <v>Current</v>
          </cell>
        </row>
        <row r="4175">
          <cell r="B4175">
            <v>42430</v>
          </cell>
          <cell r="C4175">
            <v>10</v>
          </cell>
          <cell r="D4175" t="str">
            <v>BC</v>
          </cell>
          <cell r="E4175" t="str">
            <v>Refinance External</v>
          </cell>
          <cell r="F4175" t="str">
            <v>ARM</v>
          </cell>
          <cell r="I4175">
            <v>31.63</v>
          </cell>
          <cell r="J4175">
            <v>20.8</v>
          </cell>
          <cell r="K4175" t="str">
            <v>Conv</v>
          </cell>
          <cell r="L4175">
            <v>331189.82</v>
          </cell>
          <cell r="M4175" t="str">
            <v>Owner-Occupied</v>
          </cell>
          <cell r="N4175">
            <v>0</v>
          </cell>
          <cell r="O4175">
            <v>43831</v>
          </cell>
          <cell r="P4175" t="str">
            <v>Current</v>
          </cell>
        </row>
        <row r="4176">
          <cell r="B4176">
            <v>40884</v>
          </cell>
          <cell r="C4176">
            <v>61</v>
          </cell>
          <cell r="D4176" t="str">
            <v>AB</v>
          </cell>
          <cell r="E4176" t="str">
            <v>Refinance External</v>
          </cell>
          <cell r="F4176" t="str">
            <v>Fixed</v>
          </cell>
          <cell r="I4176">
            <v>32.92</v>
          </cell>
          <cell r="J4176">
            <v>8.89</v>
          </cell>
          <cell r="K4176" t="str">
            <v>Conv</v>
          </cell>
          <cell r="L4176">
            <v>0</v>
          </cell>
          <cell r="M4176" t="str">
            <v>Rental</v>
          </cell>
          <cell r="N4176">
            <v>4</v>
          </cell>
          <cell r="O4176">
            <v>42306</v>
          </cell>
          <cell r="P4176" t="str">
            <v>Current</v>
          </cell>
        </row>
        <row r="4177">
          <cell r="B4177">
            <v>41599</v>
          </cell>
          <cell r="C4177">
            <v>38</v>
          </cell>
          <cell r="D4177" t="str">
            <v>ON</v>
          </cell>
          <cell r="E4177" t="str">
            <v>Purchase</v>
          </cell>
          <cell r="F4177" t="str">
            <v>Fixed</v>
          </cell>
          <cell r="I4177">
            <v>36.4</v>
          </cell>
          <cell r="J4177">
            <v>13.69</v>
          </cell>
          <cell r="K4177" t="str">
            <v>HiRatio</v>
          </cell>
          <cell r="L4177">
            <v>145626.28</v>
          </cell>
          <cell r="M4177" t="str">
            <v>Owner-Occupied</v>
          </cell>
          <cell r="N4177">
            <v>0</v>
          </cell>
          <cell r="O4177">
            <v>43831</v>
          </cell>
          <cell r="P4177" t="str">
            <v>Current</v>
          </cell>
        </row>
        <row r="4178">
          <cell r="B4178">
            <v>41947</v>
          </cell>
          <cell r="C4178">
            <v>26</v>
          </cell>
          <cell r="D4178" t="str">
            <v>ON</v>
          </cell>
          <cell r="E4178" t="str">
            <v>Purchase</v>
          </cell>
          <cell r="F4178" t="str">
            <v>Fixed</v>
          </cell>
          <cell r="I4178">
            <v>34.700000000000003</v>
          </cell>
          <cell r="J4178">
            <v>34.53</v>
          </cell>
          <cell r="K4178" t="str">
            <v>HiRatio</v>
          </cell>
          <cell r="L4178">
            <v>331079.32</v>
          </cell>
          <cell r="M4178" t="str">
            <v>Owner-Occupied</v>
          </cell>
          <cell r="N4178">
            <v>0</v>
          </cell>
          <cell r="O4178">
            <v>43831</v>
          </cell>
          <cell r="P4178" t="str">
            <v>Current</v>
          </cell>
        </row>
        <row r="4179">
          <cell r="B4179">
            <v>41974</v>
          </cell>
          <cell r="C4179">
            <v>25</v>
          </cell>
          <cell r="D4179" t="str">
            <v>NS</v>
          </cell>
          <cell r="E4179" t="str">
            <v>Purchase</v>
          </cell>
          <cell r="F4179" t="str">
            <v>Fixed</v>
          </cell>
          <cell r="I4179">
            <v>42.77</v>
          </cell>
          <cell r="J4179">
            <v>31.49</v>
          </cell>
          <cell r="K4179" t="str">
            <v>HiRatio</v>
          </cell>
          <cell r="L4179">
            <v>150948.32999999999</v>
          </cell>
          <cell r="M4179" t="str">
            <v>Owner-Occupied</v>
          </cell>
          <cell r="N4179">
            <v>0</v>
          </cell>
          <cell r="O4179">
            <v>43831</v>
          </cell>
          <cell r="P4179" t="str">
            <v>Current</v>
          </cell>
        </row>
        <row r="4180">
          <cell r="B4180">
            <v>42181</v>
          </cell>
          <cell r="C4180">
            <v>19</v>
          </cell>
          <cell r="D4180" t="str">
            <v>ON</v>
          </cell>
          <cell r="E4180" t="str">
            <v>Purchase</v>
          </cell>
          <cell r="F4180" t="str">
            <v>Fixed</v>
          </cell>
          <cell r="I4180">
            <v>37.86</v>
          </cell>
          <cell r="J4180">
            <v>36.4</v>
          </cell>
          <cell r="K4180" t="str">
            <v>Conv</v>
          </cell>
          <cell r="L4180">
            <v>138904.48000000001</v>
          </cell>
          <cell r="M4180" t="str">
            <v>Owner-Occupied</v>
          </cell>
          <cell r="N4180">
            <v>0</v>
          </cell>
          <cell r="O4180">
            <v>43831</v>
          </cell>
          <cell r="P4180" t="str">
            <v>Current</v>
          </cell>
        </row>
        <row r="4181">
          <cell r="B4181">
            <v>41555</v>
          </cell>
          <cell r="C4181">
            <v>39</v>
          </cell>
          <cell r="D4181" t="str">
            <v>ON</v>
          </cell>
          <cell r="E4181" t="str">
            <v>Refinance External</v>
          </cell>
          <cell r="F4181" t="str">
            <v>Fixed</v>
          </cell>
          <cell r="I4181">
            <v>41.46</v>
          </cell>
          <cell r="J4181">
            <v>38.64</v>
          </cell>
          <cell r="K4181" t="str">
            <v>Conv</v>
          </cell>
          <cell r="L4181">
            <v>258094.56</v>
          </cell>
          <cell r="M4181" t="str">
            <v>Owner-Occupied</v>
          </cell>
          <cell r="N4181">
            <v>0</v>
          </cell>
          <cell r="O4181">
            <v>43831</v>
          </cell>
          <cell r="P4181" t="str">
            <v>Current</v>
          </cell>
        </row>
        <row r="4182">
          <cell r="B4182">
            <v>41180</v>
          </cell>
          <cell r="C4182">
            <v>52</v>
          </cell>
          <cell r="D4182" t="str">
            <v>AB</v>
          </cell>
          <cell r="E4182" t="str">
            <v>Purchase</v>
          </cell>
          <cell r="F4182" t="str">
            <v>ARM</v>
          </cell>
          <cell r="I4182">
            <v>20.77</v>
          </cell>
          <cell r="J4182">
            <v>18.38</v>
          </cell>
          <cell r="K4182" t="str">
            <v>Conv</v>
          </cell>
          <cell r="L4182">
            <v>0</v>
          </cell>
          <cell r="M4182" t="str">
            <v>Rental</v>
          </cell>
          <cell r="N4182">
            <v>4</v>
          </cell>
          <cell r="O4182">
            <v>41732</v>
          </cell>
          <cell r="P4182" t="str">
            <v>Current</v>
          </cell>
        </row>
        <row r="4183">
          <cell r="B4183">
            <v>41724</v>
          </cell>
          <cell r="C4183">
            <v>34</v>
          </cell>
          <cell r="D4183" t="str">
            <v>AB</v>
          </cell>
          <cell r="E4183" t="str">
            <v>Purchase</v>
          </cell>
          <cell r="F4183" t="str">
            <v>ARM</v>
          </cell>
          <cell r="I4183">
            <v>42.31</v>
          </cell>
          <cell r="J4183">
            <v>30.93</v>
          </cell>
          <cell r="K4183" t="str">
            <v>HiRatio</v>
          </cell>
          <cell r="L4183">
            <v>282357.13</v>
          </cell>
          <cell r="M4183" t="str">
            <v>Owner-Occupied</v>
          </cell>
          <cell r="N4183">
            <v>0</v>
          </cell>
          <cell r="O4183">
            <v>43831</v>
          </cell>
          <cell r="P4183" t="str">
            <v>Current</v>
          </cell>
        </row>
        <row r="4184">
          <cell r="B4184">
            <v>41631</v>
          </cell>
          <cell r="C4184">
            <v>37</v>
          </cell>
          <cell r="D4184" t="str">
            <v>AB</v>
          </cell>
          <cell r="E4184" t="str">
            <v>Transfer</v>
          </cell>
          <cell r="F4184" t="str">
            <v>ARM</v>
          </cell>
          <cell r="I4184">
            <v>31.1</v>
          </cell>
          <cell r="J4184">
            <v>24.11</v>
          </cell>
          <cell r="K4184" t="str">
            <v>HiRatio</v>
          </cell>
          <cell r="L4184">
            <v>0</v>
          </cell>
          <cell r="M4184" t="str">
            <v>Owner-Occupied</v>
          </cell>
          <cell r="N4184">
            <v>4</v>
          </cell>
          <cell r="O4184">
            <v>41976</v>
          </cell>
          <cell r="P4184" t="str">
            <v>Current</v>
          </cell>
        </row>
        <row r="4185">
          <cell r="B4185">
            <v>42674</v>
          </cell>
          <cell r="C4185">
            <v>3</v>
          </cell>
          <cell r="D4185" t="str">
            <v>ON</v>
          </cell>
          <cell r="E4185" t="str">
            <v>Purchase</v>
          </cell>
          <cell r="F4185" t="str">
            <v>Fixed</v>
          </cell>
          <cell r="I4185">
            <v>35.54</v>
          </cell>
          <cell r="J4185">
            <v>34.42</v>
          </cell>
          <cell r="K4185" t="str">
            <v>HiRatio</v>
          </cell>
          <cell r="L4185">
            <v>282532.53999999998</v>
          </cell>
          <cell r="M4185" t="str">
            <v>Owner-Occupied</v>
          </cell>
          <cell r="N4185">
            <v>0</v>
          </cell>
          <cell r="O4185">
            <v>43831</v>
          </cell>
          <cell r="P4185" t="str">
            <v>Current</v>
          </cell>
        </row>
        <row r="4186">
          <cell r="B4186">
            <v>41487</v>
          </cell>
          <cell r="C4186">
            <v>41</v>
          </cell>
          <cell r="D4186" t="str">
            <v>AB</v>
          </cell>
          <cell r="E4186" t="str">
            <v>Purchase</v>
          </cell>
          <cell r="F4186" t="str">
            <v>Fixed</v>
          </cell>
          <cell r="I4186">
            <v>40.700000000000003</v>
          </cell>
          <cell r="J4186">
            <v>25.94</v>
          </cell>
          <cell r="K4186" t="str">
            <v>HiRatio</v>
          </cell>
          <cell r="L4186">
            <v>117697.83</v>
          </cell>
          <cell r="M4186" t="str">
            <v>Owner-Occupied</v>
          </cell>
          <cell r="N4186">
            <v>0</v>
          </cell>
          <cell r="O4186">
            <v>43831</v>
          </cell>
          <cell r="P4186" t="str">
            <v>Current</v>
          </cell>
        </row>
        <row r="4187">
          <cell r="B4187">
            <v>42214</v>
          </cell>
          <cell r="C4187">
            <v>18</v>
          </cell>
          <cell r="D4187" t="str">
            <v>ON</v>
          </cell>
          <cell r="E4187" t="str">
            <v>Refinance External</v>
          </cell>
          <cell r="F4187" t="str">
            <v>Fixed</v>
          </cell>
          <cell r="I4187">
            <v>20.079999999999998</v>
          </cell>
          <cell r="J4187">
            <v>15.82</v>
          </cell>
          <cell r="K4187" t="str">
            <v>Conv</v>
          </cell>
          <cell r="L4187">
            <v>378369.28000000003</v>
          </cell>
          <cell r="M4187" t="str">
            <v>Owner-Occupied</v>
          </cell>
          <cell r="N4187">
            <v>0</v>
          </cell>
          <cell r="O4187">
            <v>43831</v>
          </cell>
          <cell r="P4187" t="str">
            <v>Current</v>
          </cell>
        </row>
        <row r="4188">
          <cell r="B4188">
            <v>41547</v>
          </cell>
          <cell r="C4188">
            <v>40</v>
          </cell>
          <cell r="D4188" t="str">
            <v>ON</v>
          </cell>
          <cell r="E4188" t="str">
            <v>Purchase</v>
          </cell>
          <cell r="F4188" t="str">
            <v>Fixed</v>
          </cell>
          <cell r="I4188">
            <v>42.14</v>
          </cell>
          <cell r="J4188">
            <v>16.36</v>
          </cell>
          <cell r="K4188" t="str">
            <v>HiRatio</v>
          </cell>
          <cell r="L4188">
            <v>0</v>
          </cell>
          <cell r="M4188" t="str">
            <v>Owner-Occupied</v>
          </cell>
          <cell r="N4188">
            <v>4</v>
          </cell>
          <cell r="O4188">
            <v>41607</v>
          </cell>
          <cell r="P4188" t="str">
            <v>Current</v>
          </cell>
        </row>
        <row r="4189">
          <cell r="B4189">
            <v>42578</v>
          </cell>
          <cell r="C4189">
            <v>6</v>
          </cell>
          <cell r="D4189" t="str">
            <v>BC</v>
          </cell>
          <cell r="E4189" t="str">
            <v>Purchase</v>
          </cell>
          <cell r="F4189" t="str">
            <v>Fixed</v>
          </cell>
          <cell r="I4189">
            <v>41.19</v>
          </cell>
          <cell r="J4189">
            <v>31.52</v>
          </cell>
          <cell r="K4189" t="str">
            <v>HiRatio</v>
          </cell>
          <cell r="L4189">
            <v>251589.6</v>
          </cell>
          <cell r="M4189" t="str">
            <v>Owner-Occupied</v>
          </cell>
          <cell r="N4189">
            <v>0</v>
          </cell>
          <cell r="O4189">
            <v>43831</v>
          </cell>
          <cell r="P4189" t="str">
            <v>Current</v>
          </cell>
        </row>
        <row r="4190">
          <cell r="B4190">
            <v>41285</v>
          </cell>
          <cell r="C4190">
            <v>48</v>
          </cell>
          <cell r="D4190" t="str">
            <v>ON</v>
          </cell>
          <cell r="E4190" t="str">
            <v>Purchase</v>
          </cell>
          <cell r="F4190" t="str">
            <v>Fixed</v>
          </cell>
          <cell r="I4190">
            <v>39.479999999999997</v>
          </cell>
          <cell r="J4190">
            <v>30.74</v>
          </cell>
          <cell r="K4190" t="str">
            <v>HiRatio</v>
          </cell>
          <cell r="L4190">
            <v>277428.82</v>
          </cell>
          <cell r="M4190" t="str">
            <v>Owner-Occupied</v>
          </cell>
          <cell r="N4190">
            <v>0</v>
          </cell>
          <cell r="O4190">
            <v>43831</v>
          </cell>
          <cell r="P4190" t="str">
            <v>Current</v>
          </cell>
        </row>
        <row r="4191">
          <cell r="B4191">
            <v>41668</v>
          </cell>
          <cell r="C4191">
            <v>36</v>
          </cell>
          <cell r="D4191" t="str">
            <v>ON</v>
          </cell>
          <cell r="E4191" t="str">
            <v>Refinance External</v>
          </cell>
          <cell r="F4191" t="str">
            <v>Fixed</v>
          </cell>
          <cell r="I4191">
            <v>33.96</v>
          </cell>
          <cell r="J4191">
            <v>20.5</v>
          </cell>
          <cell r="K4191" t="str">
            <v>Conv</v>
          </cell>
          <cell r="L4191">
            <v>285176.09000000003</v>
          </cell>
          <cell r="M4191" t="str">
            <v>Owner-Occupied</v>
          </cell>
          <cell r="N4191">
            <v>0</v>
          </cell>
          <cell r="O4191">
            <v>43831</v>
          </cell>
          <cell r="P4191" t="str">
            <v>Current</v>
          </cell>
        </row>
        <row r="4192">
          <cell r="B4192">
            <v>41366</v>
          </cell>
          <cell r="C4192">
            <v>45</v>
          </cell>
          <cell r="D4192" t="str">
            <v>ON</v>
          </cell>
          <cell r="E4192" t="str">
            <v>Purchase</v>
          </cell>
          <cell r="F4192" t="str">
            <v>Fixed</v>
          </cell>
          <cell r="I4192">
            <v>43.75</v>
          </cell>
          <cell r="J4192">
            <v>16.760000000000002</v>
          </cell>
          <cell r="K4192" t="str">
            <v>HiRatio</v>
          </cell>
          <cell r="L4192">
            <v>234068.31</v>
          </cell>
          <cell r="M4192" t="str">
            <v>Owner-Occupied</v>
          </cell>
          <cell r="N4192">
            <v>0</v>
          </cell>
          <cell r="O4192">
            <v>43831</v>
          </cell>
          <cell r="P4192" t="str">
            <v>Current</v>
          </cell>
        </row>
        <row r="4193">
          <cell r="B4193">
            <v>42597</v>
          </cell>
          <cell r="C4193">
            <v>5</v>
          </cell>
          <cell r="D4193" t="str">
            <v>AB</v>
          </cell>
          <cell r="E4193" t="str">
            <v>Purchase</v>
          </cell>
          <cell r="F4193" t="str">
            <v>Fixed</v>
          </cell>
          <cell r="I4193">
            <v>42.15</v>
          </cell>
          <cell r="J4193">
            <v>31.89</v>
          </cell>
          <cell r="K4193" t="str">
            <v>HiRatio</v>
          </cell>
          <cell r="L4193">
            <v>155546.18</v>
          </cell>
          <cell r="M4193" t="str">
            <v>Owner-Occupied</v>
          </cell>
          <cell r="N4193">
            <v>0</v>
          </cell>
          <cell r="O4193">
            <v>43831</v>
          </cell>
          <cell r="P4193" t="str">
            <v>Current</v>
          </cell>
        </row>
        <row r="4194">
          <cell r="B4194">
            <v>41859</v>
          </cell>
          <cell r="C4194">
            <v>29</v>
          </cell>
          <cell r="D4194" t="str">
            <v>AB</v>
          </cell>
          <cell r="E4194" t="str">
            <v>Purchase</v>
          </cell>
          <cell r="F4194" t="str">
            <v>Fixed</v>
          </cell>
          <cell r="I4194">
            <v>40.880000000000003</v>
          </cell>
          <cell r="J4194">
            <v>11.36</v>
          </cell>
          <cell r="K4194" t="str">
            <v>HiRatio</v>
          </cell>
          <cell r="L4194">
            <v>324842.90000000002</v>
          </cell>
          <cell r="M4194" t="str">
            <v>Owner-Occupied</v>
          </cell>
          <cell r="N4194">
            <v>0</v>
          </cell>
          <cell r="O4194">
            <v>43831</v>
          </cell>
          <cell r="P4194" t="str">
            <v>Current</v>
          </cell>
        </row>
        <row r="4195">
          <cell r="B4195">
            <v>41822</v>
          </cell>
          <cell r="C4195">
            <v>30</v>
          </cell>
          <cell r="D4195" t="str">
            <v>ON</v>
          </cell>
          <cell r="E4195" t="str">
            <v>Purchase</v>
          </cell>
          <cell r="F4195" t="str">
            <v>Fixed</v>
          </cell>
          <cell r="I4195">
            <v>31.79</v>
          </cell>
          <cell r="J4195">
            <v>31.79</v>
          </cell>
          <cell r="K4195" t="str">
            <v>Conv</v>
          </cell>
          <cell r="L4195">
            <v>426783.06</v>
          </cell>
          <cell r="M4195" t="str">
            <v>Owner-Occupied</v>
          </cell>
          <cell r="N4195">
            <v>0</v>
          </cell>
          <cell r="O4195">
            <v>43831</v>
          </cell>
          <cell r="P4195" t="str">
            <v>Current</v>
          </cell>
        </row>
        <row r="4196">
          <cell r="B4196">
            <v>41610</v>
          </cell>
          <cell r="C4196">
            <v>37</v>
          </cell>
          <cell r="D4196" t="str">
            <v>AB</v>
          </cell>
          <cell r="E4196" t="str">
            <v>Purchase</v>
          </cell>
          <cell r="F4196" t="str">
            <v>Fixed</v>
          </cell>
          <cell r="I4196">
            <v>30.27</v>
          </cell>
          <cell r="J4196">
            <v>26.97</v>
          </cell>
          <cell r="K4196" t="str">
            <v>HiRatio</v>
          </cell>
          <cell r="L4196">
            <v>344313.51</v>
          </cell>
          <cell r="M4196" t="str">
            <v>Owner-Occupied</v>
          </cell>
          <cell r="N4196">
            <v>0</v>
          </cell>
          <cell r="O4196">
            <v>43831</v>
          </cell>
          <cell r="P4196" t="str">
            <v>Current</v>
          </cell>
        </row>
        <row r="4197">
          <cell r="B4197">
            <v>42185</v>
          </cell>
          <cell r="C4197">
            <v>19</v>
          </cell>
          <cell r="D4197" t="str">
            <v>ON</v>
          </cell>
          <cell r="E4197" t="str">
            <v>Purchase</v>
          </cell>
          <cell r="F4197" t="str">
            <v>Fixed</v>
          </cell>
          <cell r="I4197">
            <v>38.25</v>
          </cell>
          <cell r="J4197">
            <v>27.62</v>
          </cell>
          <cell r="K4197" t="str">
            <v>HiRatio</v>
          </cell>
          <cell r="L4197">
            <v>541826.77</v>
          </cell>
          <cell r="M4197" t="str">
            <v>Owner-Occupied</v>
          </cell>
          <cell r="N4197">
            <v>0</v>
          </cell>
          <cell r="O4197">
            <v>43831</v>
          </cell>
          <cell r="P4197" t="str">
            <v>Current</v>
          </cell>
        </row>
        <row r="4198">
          <cell r="B4198">
            <v>42094</v>
          </cell>
          <cell r="C4198">
            <v>22</v>
          </cell>
          <cell r="D4198" t="str">
            <v>SK</v>
          </cell>
          <cell r="E4198" t="str">
            <v>Purchase</v>
          </cell>
          <cell r="F4198" t="str">
            <v>Fixed</v>
          </cell>
          <cell r="I4198">
            <v>34.67</v>
          </cell>
          <cell r="J4198">
            <v>28.72</v>
          </cell>
          <cell r="K4198" t="str">
            <v>Conv</v>
          </cell>
          <cell r="L4198">
            <v>380890.53</v>
          </cell>
          <cell r="M4198" t="str">
            <v>Owner-Occupied</v>
          </cell>
          <cell r="N4198">
            <v>0</v>
          </cell>
          <cell r="O4198">
            <v>43831</v>
          </cell>
          <cell r="P4198" t="str">
            <v>Current</v>
          </cell>
        </row>
        <row r="4199">
          <cell r="B4199">
            <v>41117</v>
          </cell>
          <cell r="C4199">
            <v>54</v>
          </cell>
          <cell r="D4199" t="str">
            <v>AB</v>
          </cell>
          <cell r="E4199" t="str">
            <v>Purchase</v>
          </cell>
          <cell r="F4199" t="str">
            <v>Fixed</v>
          </cell>
          <cell r="I4199">
            <v>39.83</v>
          </cell>
          <cell r="J4199">
            <v>20.3</v>
          </cell>
          <cell r="K4199" t="str">
            <v>Conv</v>
          </cell>
          <cell r="L4199">
            <v>525536.24</v>
          </cell>
          <cell r="M4199" t="str">
            <v>Owner-Occupied</v>
          </cell>
          <cell r="N4199">
            <v>0</v>
          </cell>
          <cell r="O4199">
            <v>43831</v>
          </cell>
          <cell r="P4199" t="str">
            <v>Current</v>
          </cell>
        </row>
        <row r="4200">
          <cell r="B4200">
            <v>40638</v>
          </cell>
          <cell r="C4200">
            <v>69</v>
          </cell>
          <cell r="D4200" t="str">
            <v>AB</v>
          </cell>
          <cell r="E4200" t="str">
            <v>Refinance External</v>
          </cell>
          <cell r="F4200" t="str">
            <v>Fixed</v>
          </cell>
          <cell r="I4200">
            <v>20.8</v>
          </cell>
          <cell r="J4200">
            <v>20.7</v>
          </cell>
          <cell r="K4200" t="str">
            <v>Conv</v>
          </cell>
          <cell r="L4200">
            <v>0</v>
          </cell>
          <cell r="M4200" t="str">
            <v>Owner-Occupied</v>
          </cell>
          <cell r="N4200">
            <v>4</v>
          </cell>
          <cell r="O4200">
            <v>42390</v>
          </cell>
          <cell r="P4200" t="str">
            <v>Current</v>
          </cell>
        </row>
        <row r="4201">
          <cell r="B4201">
            <v>42430</v>
          </cell>
          <cell r="C4201">
            <v>10</v>
          </cell>
          <cell r="D4201" t="str">
            <v>ON</v>
          </cell>
          <cell r="E4201" t="str">
            <v>Refinance External</v>
          </cell>
          <cell r="F4201" t="str">
            <v>ARM</v>
          </cell>
          <cell r="I4201">
            <v>28.86</v>
          </cell>
          <cell r="J4201">
            <v>26.54</v>
          </cell>
          <cell r="K4201" t="str">
            <v>Conv</v>
          </cell>
          <cell r="L4201">
            <v>254731.82</v>
          </cell>
          <cell r="M4201" t="str">
            <v>Owner-Occupied</v>
          </cell>
          <cell r="N4201">
            <v>0</v>
          </cell>
          <cell r="O4201">
            <v>43831</v>
          </cell>
          <cell r="P4201" t="str">
            <v>Current</v>
          </cell>
        </row>
        <row r="4202">
          <cell r="B4202">
            <v>41795</v>
          </cell>
          <cell r="C4202">
            <v>31</v>
          </cell>
          <cell r="D4202" t="str">
            <v>ON</v>
          </cell>
          <cell r="E4202" t="str">
            <v>Purchase</v>
          </cell>
          <cell r="F4202" t="str">
            <v>ARM</v>
          </cell>
          <cell r="I4202">
            <v>30.23</v>
          </cell>
          <cell r="J4202">
            <v>25.05</v>
          </cell>
          <cell r="K4202" t="str">
            <v>Conv</v>
          </cell>
          <cell r="L4202">
            <v>1196911.22</v>
          </cell>
          <cell r="M4202" t="str">
            <v>Owner-Occupied</v>
          </cell>
          <cell r="N4202">
            <v>0</v>
          </cell>
          <cell r="O4202">
            <v>43831</v>
          </cell>
          <cell r="P4202" t="str">
            <v>Current</v>
          </cell>
        </row>
        <row r="4203">
          <cell r="B4203">
            <v>42201</v>
          </cell>
          <cell r="C4203">
            <v>18</v>
          </cell>
          <cell r="D4203" t="str">
            <v>ON</v>
          </cell>
          <cell r="E4203" t="str">
            <v>Purchase</v>
          </cell>
          <cell r="F4203" t="str">
            <v>Fixed</v>
          </cell>
          <cell r="I4203">
            <v>40.700000000000003</v>
          </cell>
          <cell r="J4203">
            <v>28.21</v>
          </cell>
          <cell r="K4203" t="str">
            <v>Conv</v>
          </cell>
          <cell r="L4203">
            <v>306425.25</v>
          </cell>
          <cell r="M4203" t="str">
            <v>Owner-Occupied</v>
          </cell>
          <cell r="N4203">
            <v>0</v>
          </cell>
          <cell r="O4203">
            <v>43831</v>
          </cell>
          <cell r="P4203" t="str">
            <v>Current</v>
          </cell>
        </row>
        <row r="4204">
          <cell r="B4204">
            <v>42465</v>
          </cell>
          <cell r="C4204">
            <v>9</v>
          </cell>
          <cell r="D4204" t="str">
            <v>BC</v>
          </cell>
          <cell r="E4204" t="str">
            <v>Purchase</v>
          </cell>
          <cell r="F4204" t="str">
            <v>Fixed</v>
          </cell>
          <cell r="I4204">
            <v>30.86</v>
          </cell>
          <cell r="J4204">
            <v>30.09</v>
          </cell>
          <cell r="K4204" t="str">
            <v>HiRatio</v>
          </cell>
          <cell r="L4204">
            <v>216704.74</v>
          </cell>
          <cell r="M4204" t="str">
            <v>Owner-Occupied</v>
          </cell>
          <cell r="N4204">
            <v>0</v>
          </cell>
          <cell r="O4204">
            <v>43831</v>
          </cell>
          <cell r="P4204" t="str">
            <v>Current</v>
          </cell>
        </row>
        <row r="4205">
          <cell r="B4205">
            <v>42566</v>
          </cell>
          <cell r="C4205">
            <v>6</v>
          </cell>
          <cell r="D4205" t="str">
            <v>AB</v>
          </cell>
          <cell r="E4205" t="str">
            <v>Refinance External</v>
          </cell>
          <cell r="F4205" t="str">
            <v>Fixed</v>
          </cell>
          <cell r="I4205">
            <v>41.16</v>
          </cell>
          <cell r="J4205">
            <v>30.83</v>
          </cell>
          <cell r="K4205" t="str">
            <v>Conv</v>
          </cell>
          <cell r="L4205">
            <v>246378.95</v>
          </cell>
          <cell r="M4205" t="str">
            <v>Owner-Occupied</v>
          </cell>
          <cell r="N4205">
            <v>0</v>
          </cell>
          <cell r="O4205">
            <v>43831</v>
          </cell>
          <cell r="P4205" t="str">
            <v>Current</v>
          </cell>
        </row>
        <row r="4206">
          <cell r="B4206">
            <v>40784</v>
          </cell>
          <cell r="C4206">
            <v>65</v>
          </cell>
          <cell r="D4206" t="str">
            <v>ON</v>
          </cell>
          <cell r="E4206" t="str">
            <v>Purchase</v>
          </cell>
          <cell r="F4206" t="str">
            <v>Fixed</v>
          </cell>
          <cell r="I4206">
            <v>29.89</v>
          </cell>
          <cell r="J4206">
            <v>18.37</v>
          </cell>
          <cell r="K4206" t="str">
            <v>HiRatio</v>
          </cell>
          <cell r="L4206">
            <v>270012.2</v>
          </cell>
          <cell r="M4206" t="str">
            <v>Owner-Occupied</v>
          </cell>
          <cell r="N4206">
            <v>0</v>
          </cell>
          <cell r="O4206">
            <v>43831</v>
          </cell>
          <cell r="P4206" t="str">
            <v>Current</v>
          </cell>
        </row>
        <row r="4207">
          <cell r="B4207">
            <v>41950</v>
          </cell>
          <cell r="C4207">
            <v>26</v>
          </cell>
          <cell r="D4207" t="str">
            <v>ON</v>
          </cell>
          <cell r="E4207" t="str">
            <v>Refinance External</v>
          </cell>
          <cell r="F4207" t="str">
            <v>ARM</v>
          </cell>
          <cell r="I4207">
            <v>33.4</v>
          </cell>
          <cell r="J4207">
            <v>33.4</v>
          </cell>
          <cell r="K4207" t="str">
            <v>Conv</v>
          </cell>
          <cell r="L4207">
            <v>145822.31</v>
          </cell>
          <cell r="M4207" t="str">
            <v>Owner-Occupied</v>
          </cell>
          <cell r="N4207">
            <v>0</v>
          </cell>
          <cell r="O4207">
            <v>43831</v>
          </cell>
          <cell r="P4207" t="str">
            <v>Current</v>
          </cell>
        </row>
        <row r="4208">
          <cell r="B4208">
            <v>41845</v>
          </cell>
          <cell r="C4208">
            <v>30</v>
          </cell>
          <cell r="D4208" t="str">
            <v>AB</v>
          </cell>
          <cell r="E4208" t="str">
            <v>Purchase</v>
          </cell>
          <cell r="F4208" t="str">
            <v>Fixed</v>
          </cell>
          <cell r="I4208">
            <v>41.28</v>
          </cell>
          <cell r="J4208">
            <v>33.83</v>
          </cell>
          <cell r="K4208" t="str">
            <v>HiRatio</v>
          </cell>
          <cell r="L4208">
            <v>339480.74</v>
          </cell>
          <cell r="M4208" t="str">
            <v>Owner-Occupied</v>
          </cell>
          <cell r="N4208">
            <v>0</v>
          </cell>
          <cell r="O4208">
            <v>43831</v>
          </cell>
          <cell r="P4208" t="str">
            <v>Current</v>
          </cell>
        </row>
        <row r="4209">
          <cell r="B4209">
            <v>41320</v>
          </cell>
          <cell r="C4209">
            <v>47</v>
          </cell>
          <cell r="D4209" t="str">
            <v>ON</v>
          </cell>
          <cell r="E4209" t="str">
            <v>Purchase</v>
          </cell>
          <cell r="F4209" t="str">
            <v>Fixed</v>
          </cell>
          <cell r="I4209">
            <v>43.58</v>
          </cell>
          <cell r="J4209">
            <v>29.21</v>
          </cell>
          <cell r="K4209" t="str">
            <v>HiRatio</v>
          </cell>
          <cell r="L4209">
            <v>270634.69</v>
          </cell>
          <cell r="M4209" t="str">
            <v>Owner-Occupied</v>
          </cell>
          <cell r="N4209">
            <v>0</v>
          </cell>
          <cell r="O4209">
            <v>43831</v>
          </cell>
          <cell r="P4209" t="str">
            <v>Current</v>
          </cell>
        </row>
        <row r="4210">
          <cell r="B4210">
            <v>41029</v>
          </cell>
          <cell r="C4210">
            <v>57</v>
          </cell>
          <cell r="D4210" t="str">
            <v>ON</v>
          </cell>
          <cell r="E4210" t="str">
            <v>Purchase</v>
          </cell>
          <cell r="F4210" t="str">
            <v>Fixed</v>
          </cell>
          <cell r="I4210">
            <v>34.93</v>
          </cell>
          <cell r="J4210">
            <v>33.49</v>
          </cell>
          <cell r="K4210" t="str">
            <v>HiRatio</v>
          </cell>
          <cell r="L4210">
            <v>0</v>
          </cell>
          <cell r="M4210" t="str">
            <v>Owner-Occupied</v>
          </cell>
          <cell r="N4210">
            <v>4</v>
          </cell>
          <cell r="O4210">
            <v>42745</v>
          </cell>
          <cell r="P4210" t="str">
            <v>Current</v>
          </cell>
        </row>
        <row r="4211">
          <cell r="B4211">
            <v>40753</v>
          </cell>
          <cell r="C4211">
            <v>66</v>
          </cell>
          <cell r="D4211" t="str">
            <v>BC</v>
          </cell>
          <cell r="E4211" t="str">
            <v>Refinance External</v>
          </cell>
          <cell r="F4211" t="str">
            <v>Fixed</v>
          </cell>
          <cell r="I4211">
            <v>34.08</v>
          </cell>
          <cell r="J4211">
            <v>16.93</v>
          </cell>
          <cell r="K4211" t="str">
            <v>Conv</v>
          </cell>
          <cell r="L4211">
            <v>0</v>
          </cell>
          <cell r="M4211" t="str">
            <v>Owner-Occupied</v>
          </cell>
          <cell r="N4211">
            <v>4</v>
          </cell>
          <cell r="O4211">
            <v>42149</v>
          </cell>
          <cell r="P4211" t="str">
            <v>Current</v>
          </cell>
        </row>
        <row r="4212">
          <cell r="B4212">
            <v>42446</v>
          </cell>
          <cell r="C4212">
            <v>10</v>
          </cell>
          <cell r="D4212" t="str">
            <v>NS</v>
          </cell>
          <cell r="E4212" t="str">
            <v>Purchase</v>
          </cell>
          <cell r="F4212" t="str">
            <v>Fixed</v>
          </cell>
          <cell r="I4212">
            <v>28.5</v>
          </cell>
          <cell r="J4212">
            <v>19.73</v>
          </cell>
          <cell r="K4212" t="str">
            <v>HiRatio</v>
          </cell>
          <cell r="L4212">
            <v>226228.05</v>
          </cell>
          <cell r="M4212" t="str">
            <v>Owner-Occupied</v>
          </cell>
          <cell r="N4212">
            <v>0</v>
          </cell>
          <cell r="O4212">
            <v>43831</v>
          </cell>
          <cell r="P4212" t="str">
            <v>Current</v>
          </cell>
        </row>
        <row r="4213">
          <cell r="B4213">
            <v>41856</v>
          </cell>
          <cell r="C4213">
            <v>29</v>
          </cell>
          <cell r="D4213" t="str">
            <v>ON</v>
          </cell>
          <cell r="E4213" t="str">
            <v>Purchase</v>
          </cell>
          <cell r="F4213" t="str">
            <v>ARM</v>
          </cell>
          <cell r="I4213">
            <v>18.97</v>
          </cell>
          <cell r="J4213">
            <v>11.04</v>
          </cell>
          <cell r="K4213" t="str">
            <v>HiRatio</v>
          </cell>
          <cell r="L4213">
            <v>0</v>
          </cell>
          <cell r="M4213" t="str">
            <v>Owner-Occupied</v>
          </cell>
          <cell r="N4213">
            <v>4</v>
          </cell>
          <cell r="O4213">
            <v>42584</v>
          </cell>
          <cell r="P4213" t="str">
            <v>Current</v>
          </cell>
        </row>
        <row r="4214">
          <cell r="B4214">
            <v>40676</v>
          </cell>
          <cell r="C4214">
            <v>68</v>
          </cell>
          <cell r="D4214" t="str">
            <v>AB</v>
          </cell>
          <cell r="E4214" t="str">
            <v>Refinance External</v>
          </cell>
          <cell r="F4214" t="str">
            <v>Fixed</v>
          </cell>
          <cell r="I4214">
            <v>35.33</v>
          </cell>
          <cell r="J4214">
            <v>8.9600000000000009</v>
          </cell>
          <cell r="K4214" t="str">
            <v>HiRatio</v>
          </cell>
          <cell r="L4214">
            <v>97938.67</v>
          </cell>
          <cell r="M4214" t="str">
            <v>Owner-Occupied</v>
          </cell>
          <cell r="N4214">
            <v>0</v>
          </cell>
          <cell r="O4214">
            <v>43831</v>
          </cell>
          <cell r="P4214" t="str">
            <v>Current</v>
          </cell>
        </row>
        <row r="4215">
          <cell r="B4215">
            <v>41663</v>
          </cell>
          <cell r="C4215">
            <v>36</v>
          </cell>
          <cell r="D4215" t="str">
            <v>AB</v>
          </cell>
          <cell r="E4215" t="str">
            <v>Purchase</v>
          </cell>
          <cell r="F4215" t="str">
            <v>Fixed</v>
          </cell>
          <cell r="I4215">
            <v>38.799999999999997</v>
          </cell>
          <cell r="J4215">
            <v>35.869999999999997</v>
          </cell>
          <cell r="K4215" t="str">
            <v>HiRatio</v>
          </cell>
          <cell r="L4215">
            <v>173963.75</v>
          </cell>
          <cell r="M4215" t="str">
            <v>Owner-Occupied</v>
          </cell>
          <cell r="N4215">
            <v>0</v>
          </cell>
          <cell r="O4215">
            <v>43831</v>
          </cell>
          <cell r="P4215" t="str">
            <v>Current</v>
          </cell>
        </row>
        <row r="4216">
          <cell r="B4216">
            <v>41943</v>
          </cell>
          <cell r="C4216">
            <v>27</v>
          </cell>
          <cell r="D4216" t="str">
            <v>AB</v>
          </cell>
          <cell r="E4216" t="str">
            <v>Purchase</v>
          </cell>
          <cell r="F4216" t="str">
            <v>ARM</v>
          </cell>
          <cell r="I4216">
            <v>17.87</v>
          </cell>
          <cell r="J4216">
            <v>17.87</v>
          </cell>
          <cell r="K4216" t="str">
            <v>HiRatio</v>
          </cell>
          <cell r="L4216">
            <v>305582.24</v>
          </cell>
          <cell r="M4216" t="str">
            <v>Owner-Occupied</v>
          </cell>
          <cell r="N4216">
            <v>0</v>
          </cell>
          <cell r="O4216">
            <v>43831</v>
          </cell>
          <cell r="P4216" t="str">
            <v>Current</v>
          </cell>
        </row>
        <row r="4217">
          <cell r="B4217">
            <v>42390</v>
          </cell>
          <cell r="C4217">
            <v>12</v>
          </cell>
          <cell r="D4217" t="str">
            <v>AB</v>
          </cell>
          <cell r="E4217" t="str">
            <v>Transfer</v>
          </cell>
          <cell r="F4217" t="str">
            <v>ARM</v>
          </cell>
          <cell r="I4217">
            <v>21.39</v>
          </cell>
          <cell r="J4217">
            <v>16.559999999999999</v>
          </cell>
          <cell r="K4217" t="str">
            <v>Conv</v>
          </cell>
          <cell r="L4217">
            <v>0</v>
          </cell>
          <cell r="M4217" t="str">
            <v>Owner-Occupied</v>
          </cell>
          <cell r="N4217">
            <v>4</v>
          </cell>
          <cell r="O4217">
            <v>42643</v>
          </cell>
          <cell r="P4217" t="str">
            <v>Current</v>
          </cell>
        </row>
        <row r="4218">
          <cell r="B4218">
            <v>42675</v>
          </cell>
          <cell r="C4218">
            <v>2</v>
          </cell>
          <cell r="D4218" t="str">
            <v>ON</v>
          </cell>
          <cell r="E4218" t="str">
            <v>Refinance External</v>
          </cell>
          <cell r="F4218" t="str">
            <v>Fixed</v>
          </cell>
          <cell r="I4218">
            <v>20.13</v>
          </cell>
          <cell r="J4218">
            <v>20.13</v>
          </cell>
          <cell r="K4218" t="str">
            <v>Conv</v>
          </cell>
          <cell r="L4218">
            <v>162372.76</v>
          </cell>
          <cell r="M4218" t="str">
            <v>Owner-Occupied</v>
          </cell>
          <cell r="N4218">
            <v>0</v>
          </cell>
          <cell r="O4218">
            <v>43831</v>
          </cell>
          <cell r="P4218" t="str">
            <v>Current</v>
          </cell>
        </row>
        <row r="4219">
          <cell r="B4219">
            <v>41732</v>
          </cell>
          <cell r="C4219">
            <v>33</v>
          </cell>
          <cell r="D4219" t="str">
            <v>AB</v>
          </cell>
          <cell r="E4219" t="str">
            <v>Purchase</v>
          </cell>
          <cell r="F4219" t="str">
            <v>Fixed</v>
          </cell>
          <cell r="I4219">
            <v>40.06</v>
          </cell>
          <cell r="J4219">
            <v>22.69</v>
          </cell>
          <cell r="K4219" t="str">
            <v>Conv</v>
          </cell>
          <cell r="L4219">
            <v>182349.63</v>
          </cell>
          <cell r="M4219" t="str">
            <v>Second Home</v>
          </cell>
          <cell r="N4219">
            <v>0</v>
          </cell>
          <cell r="O4219">
            <v>43831</v>
          </cell>
          <cell r="P4219" t="str">
            <v>Current</v>
          </cell>
        </row>
        <row r="4220">
          <cell r="B4220">
            <v>41754</v>
          </cell>
          <cell r="C4220">
            <v>33</v>
          </cell>
          <cell r="D4220" t="str">
            <v>ON</v>
          </cell>
          <cell r="E4220" t="str">
            <v>Purchase</v>
          </cell>
          <cell r="F4220" t="str">
            <v>Fixed</v>
          </cell>
          <cell r="I4220">
            <v>37.880000000000003</v>
          </cell>
          <cell r="J4220">
            <v>32.729999999999997</v>
          </cell>
          <cell r="K4220" t="str">
            <v>HiRatio</v>
          </cell>
          <cell r="L4220">
            <v>213388.23</v>
          </cell>
          <cell r="M4220" t="str">
            <v>Owner-Occupied</v>
          </cell>
          <cell r="N4220">
            <v>0</v>
          </cell>
          <cell r="O4220">
            <v>43831</v>
          </cell>
          <cell r="P4220" t="str">
            <v>Current</v>
          </cell>
        </row>
        <row r="4221">
          <cell r="B4221">
            <v>42663</v>
          </cell>
          <cell r="C4221">
            <v>3</v>
          </cell>
          <cell r="D4221" t="str">
            <v>AB</v>
          </cell>
          <cell r="E4221" t="str">
            <v>Purchase</v>
          </cell>
          <cell r="F4221" t="str">
            <v>Fixed</v>
          </cell>
          <cell r="I4221">
            <v>17.25</v>
          </cell>
          <cell r="J4221">
            <v>15.92</v>
          </cell>
          <cell r="K4221" t="str">
            <v>HiRatio</v>
          </cell>
          <cell r="L4221">
            <v>383532.77</v>
          </cell>
          <cell r="M4221" t="str">
            <v>Owner-Occupied</v>
          </cell>
          <cell r="N4221">
            <v>0</v>
          </cell>
          <cell r="O4221">
            <v>43831</v>
          </cell>
          <cell r="P4221" t="str">
            <v>Current</v>
          </cell>
        </row>
        <row r="4222">
          <cell r="B4222">
            <v>42333</v>
          </cell>
          <cell r="C4222">
            <v>14</v>
          </cell>
          <cell r="D4222" t="str">
            <v>AB</v>
          </cell>
          <cell r="E4222" t="str">
            <v>Purchase</v>
          </cell>
          <cell r="F4222" t="str">
            <v>Fixed</v>
          </cell>
          <cell r="I4222">
            <v>23.69</v>
          </cell>
          <cell r="J4222">
            <v>21.47</v>
          </cell>
          <cell r="K4222" t="str">
            <v>Conv</v>
          </cell>
          <cell r="L4222">
            <v>252789.62</v>
          </cell>
          <cell r="M4222" t="str">
            <v>Owner-Occupied</v>
          </cell>
          <cell r="N4222">
            <v>0</v>
          </cell>
          <cell r="O4222">
            <v>43831</v>
          </cell>
          <cell r="P4222" t="str">
            <v>Current</v>
          </cell>
        </row>
        <row r="4223">
          <cell r="B4223">
            <v>42139</v>
          </cell>
          <cell r="C4223">
            <v>20</v>
          </cell>
          <cell r="D4223" t="str">
            <v>ON</v>
          </cell>
          <cell r="E4223" t="str">
            <v>Purchase</v>
          </cell>
          <cell r="F4223" t="str">
            <v>Fixed</v>
          </cell>
          <cell r="I4223">
            <v>29.1</v>
          </cell>
          <cell r="J4223">
            <v>27.5</v>
          </cell>
          <cell r="K4223" t="str">
            <v>Conv</v>
          </cell>
          <cell r="L4223">
            <v>329829.7</v>
          </cell>
          <cell r="M4223" t="str">
            <v>Owner-Occupied</v>
          </cell>
          <cell r="N4223">
            <v>0</v>
          </cell>
          <cell r="O4223">
            <v>43831</v>
          </cell>
          <cell r="P4223" t="str">
            <v>Current</v>
          </cell>
        </row>
        <row r="4224">
          <cell r="B4224">
            <v>42671</v>
          </cell>
          <cell r="C4224">
            <v>3</v>
          </cell>
          <cell r="D4224" t="str">
            <v>ON</v>
          </cell>
          <cell r="E4224" t="str">
            <v>Purchase</v>
          </cell>
          <cell r="F4224" t="str">
            <v>Fixed</v>
          </cell>
          <cell r="I4224">
            <v>36.33</v>
          </cell>
          <cell r="J4224">
            <v>16.28</v>
          </cell>
          <cell r="K4224" t="str">
            <v>HiRatio</v>
          </cell>
          <cell r="L4224">
            <v>294123.77</v>
          </cell>
          <cell r="M4224" t="str">
            <v>Second Home</v>
          </cell>
          <cell r="N4224">
            <v>0</v>
          </cell>
          <cell r="O4224">
            <v>43831</v>
          </cell>
          <cell r="P4224" t="str">
            <v>Current</v>
          </cell>
        </row>
        <row r="4225">
          <cell r="B4225">
            <v>41152</v>
          </cell>
          <cell r="C4225">
            <v>53</v>
          </cell>
          <cell r="D4225" t="str">
            <v>BC</v>
          </cell>
          <cell r="E4225" t="str">
            <v>Refinance External</v>
          </cell>
          <cell r="F4225" t="str">
            <v>ARM</v>
          </cell>
          <cell r="I4225">
            <v>35.299999999999997</v>
          </cell>
          <cell r="J4225">
            <v>35.299999999999997</v>
          </cell>
          <cell r="K4225" t="str">
            <v>Conv</v>
          </cell>
          <cell r="L4225">
            <v>0</v>
          </cell>
          <cell r="M4225" t="str">
            <v>Owner-Occupied</v>
          </cell>
          <cell r="N4225">
            <v>4</v>
          </cell>
          <cell r="O4225">
            <v>41512</v>
          </cell>
          <cell r="P4225" t="str">
            <v>Current</v>
          </cell>
        </row>
        <row r="4226">
          <cell r="B4226">
            <v>42558</v>
          </cell>
          <cell r="C4226">
            <v>6</v>
          </cell>
          <cell r="D4226" t="str">
            <v>AB</v>
          </cell>
          <cell r="E4226" t="str">
            <v>Purchase</v>
          </cell>
          <cell r="F4226" t="str">
            <v>Fixed</v>
          </cell>
          <cell r="I4226">
            <v>41.71</v>
          </cell>
          <cell r="J4226">
            <v>20.02</v>
          </cell>
          <cell r="K4226" t="str">
            <v>HiRatio</v>
          </cell>
          <cell r="L4226">
            <v>348665.9</v>
          </cell>
          <cell r="M4226" t="str">
            <v>Owner-Occupied</v>
          </cell>
          <cell r="N4226">
            <v>0</v>
          </cell>
          <cell r="O4226">
            <v>43831</v>
          </cell>
          <cell r="P4226" t="str">
            <v>Current</v>
          </cell>
        </row>
        <row r="4227">
          <cell r="B4227">
            <v>41394</v>
          </cell>
          <cell r="C4227">
            <v>45</v>
          </cell>
          <cell r="D4227" t="str">
            <v>AB</v>
          </cell>
          <cell r="E4227" t="str">
            <v>Purchase</v>
          </cell>
          <cell r="F4227" t="str">
            <v>Fixed</v>
          </cell>
          <cell r="I4227">
            <v>40.47</v>
          </cell>
          <cell r="J4227">
            <v>35.96</v>
          </cell>
          <cell r="K4227" t="str">
            <v>HiRatio</v>
          </cell>
          <cell r="L4227">
            <v>225722.93</v>
          </cell>
          <cell r="M4227" t="str">
            <v>Owner-Occupied</v>
          </cell>
          <cell r="N4227">
            <v>0</v>
          </cell>
          <cell r="O4227">
            <v>43831</v>
          </cell>
          <cell r="P4227" t="str">
            <v>Current</v>
          </cell>
        </row>
        <row r="4228">
          <cell r="B4228">
            <v>42489</v>
          </cell>
          <cell r="C4228">
            <v>9</v>
          </cell>
          <cell r="D4228" t="str">
            <v>ON</v>
          </cell>
          <cell r="E4228" t="str">
            <v>Purchase</v>
          </cell>
          <cell r="F4228" t="str">
            <v>Fixed</v>
          </cell>
          <cell r="I4228">
            <v>41.02</v>
          </cell>
          <cell r="J4228">
            <v>27.75</v>
          </cell>
          <cell r="K4228" t="str">
            <v>HiRatio</v>
          </cell>
          <cell r="L4228">
            <v>353188.25</v>
          </cell>
          <cell r="M4228" t="str">
            <v>Owner-Occupied</v>
          </cell>
          <cell r="N4228">
            <v>0</v>
          </cell>
          <cell r="O4228">
            <v>43831</v>
          </cell>
          <cell r="P4228" t="str">
            <v>Current</v>
          </cell>
        </row>
        <row r="4229">
          <cell r="B4229">
            <v>42124</v>
          </cell>
          <cell r="C4229">
            <v>21</v>
          </cell>
          <cell r="D4229" t="str">
            <v>ON</v>
          </cell>
          <cell r="E4229" t="str">
            <v>Refinance External</v>
          </cell>
          <cell r="F4229" t="str">
            <v>ARM</v>
          </cell>
          <cell r="I4229">
            <v>30.57</v>
          </cell>
          <cell r="J4229">
            <v>15.43</v>
          </cell>
          <cell r="K4229" t="str">
            <v>Conv</v>
          </cell>
          <cell r="L4229">
            <v>171191.1</v>
          </cell>
          <cell r="M4229" t="str">
            <v>Owner-Occupied</v>
          </cell>
          <cell r="N4229">
            <v>0</v>
          </cell>
          <cell r="O4229">
            <v>43831</v>
          </cell>
          <cell r="P4229" t="str">
            <v>Current</v>
          </cell>
        </row>
        <row r="4230">
          <cell r="B4230">
            <v>41502</v>
          </cell>
          <cell r="C4230">
            <v>41</v>
          </cell>
          <cell r="D4230" t="str">
            <v>AB</v>
          </cell>
          <cell r="E4230" t="str">
            <v>Purchase</v>
          </cell>
          <cell r="F4230" t="str">
            <v>Fixed</v>
          </cell>
          <cell r="I4230">
            <v>42.61</v>
          </cell>
          <cell r="J4230">
            <v>22.66</v>
          </cell>
          <cell r="K4230" t="str">
            <v>HiRatio</v>
          </cell>
          <cell r="L4230">
            <v>287048.53000000003</v>
          </cell>
          <cell r="M4230" t="str">
            <v>Owner-Occupied</v>
          </cell>
          <cell r="N4230">
            <v>0</v>
          </cell>
          <cell r="O4230">
            <v>43831</v>
          </cell>
          <cell r="P4230" t="str">
            <v>Current</v>
          </cell>
        </row>
        <row r="4231">
          <cell r="B4231">
            <v>41677</v>
          </cell>
          <cell r="C4231">
            <v>35</v>
          </cell>
          <cell r="D4231" t="str">
            <v>AB</v>
          </cell>
          <cell r="E4231" t="str">
            <v>Purchase</v>
          </cell>
          <cell r="F4231" t="str">
            <v>Fixed</v>
          </cell>
          <cell r="I4231">
            <v>19.809999999999999</v>
          </cell>
          <cell r="J4231">
            <v>19.13</v>
          </cell>
          <cell r="K4231" t="str">
            <v>Conv</v>
          </cell>
          <cell r="L4231">
            <v>0</v>
          </cell>
          <cell r="M4231" t="str">
            <v>Owner-Occupied</v>
          </cell>
          <cell r="N4231">
            <v>4</v>
          </cell>
          <cell r="O4231">
            <v>41990</v>
          </cell>
          <cell r="P4231" t="str">
            <v>Current</v>
          </cell>
        </row>
        <row r="4232">
          <cell r="B4232">
            <v>41823</v>
          </cell>
          <cell r="C4232">
            <v>30</v>
          </cell>
          <cell r="D4232" t="str">
            <v>AB</v>
          </cell>
          <cell r="E4232" t="str">
            <v>Purchase</v>
          </cell>
          <cell r="F4232" t="str">
            <v>ARM</v>
          </cell>
          <cell r="I4232">
            <v>22.56</v>
          </cell>
          <cell r="J4232">
            <v>20.43</v>
          </cell>
          <cell r="K4232" t="str">
            <v>HiRatio</v>
          </cell>
          <cell r="L4232">
            <v>279114.21999999997</v>
          </cell>
          <cell r="M4232" t="str">
            <v>Owner-Occupied</v>
          </cell>
          <cell r="N4232">
            <v>0</v>
          </cell>
          <cell r="O4232">
            <v>43831</v>
          </cell>
          <cell r="P4232" t="str">
            <v>Current</v>
          </cell>
        </row>
        <row r="4233">
          <cell r="B4233">
            <v>42151</v>
          </cell>
          <cell r="C4233">
            <v>20</v>
          </cell>
          <cell r="D4233" t="str">
            <v>BC</v>
          </cell>
          <cell r="E4233" t="str">
            <v>Purchase</v>
          </cell>
          <cell r="F4233" t="str">
            <v>Fixed</v>
          </cell>
          <cell r="I4233">
            <v>40.6</v>
          </cell>
          <cell r="J4233">
            <v>37.28</v>
          </cell>
          <cell r="K4233" t="str">
            <v>HiRatio</v>
          </cell>
          <cell r="L4233">
            <v>521276.93</v>
          </cell>
          <cell r="M4233" t="str">
            <v>Owner-Occupied</v>
          </cell>
          <cell r="N4233">
            <v>0</v>
          </cell>
          <cell r="O4233">
            <v>43831</v>
          </cell>
          <cell r="P4233" t="str">
            <v>Current</v>
          </cell>
        </row>
        <row r="4234">
          <cell r="B4234">
            <v>41177</v>
          </cell>
          <cell r="C4234">
            <v>52</v>
          </cell>
          <cell r="D4234" t="str">
            <v>ON</v>
          </cell>
          <cell r="E4234" t="str">
            <v>Refinance External</v>
          </cell>
          <cell r="F4234" t="str">
            <v>Fixed</v>
          </cell>
          <cell r="I4234">
            <v>30.67</v>
          </cell>
          <cell r="J4234">
            <v>29.71</v>
          </cell>
          <cell r="K4234" t="str">
            <v>Conv</v>
          </cell>
          <cell r="L4234">
            <v>217099.2</v>
          </cell>
          <cell r="M4234" t="str">
            <v>Owner-Occupied</v>
          </cell>
          <cell r="N4234">
            <v>0</v>
          </cell>
          <cell r="O4234">
            <v>43831</v>
          </cell>
          <cell r="P4234" t="str">
            <v>Current</v>
          </cell>
        </row>
        <row r="4235">
          <cell r="B4235">
            <v>42426</v>
          </cell>
          <cell r="C4235">
            <v>11</v>
          </cell>
          <cell r="D4235" t="str">
            <v>ON</v>
          </cell>
          <cell r="E4235" t="str">
            <v>Refinance External</v>
          </cell>
          <cell r="F4235" t="str">
            <v>ARM</v>
          </cell>
          <cell r="I4235">
            <v>35.979999999999997</v>
          </cell>
          <cell r="J4235">
            <v>13.39</v>
          </cell>
          <cell r="K4235" t="str">
            <v>Conv</v>
          </cell>
          <cell r="L4235">
            <v>239246.07999999999</v>
          </cell>
          <cell r="M4235" t="str">
            <v>Second Home</v>
          </cell>
          <cell r="N4235">
            <v>0</v>
          </cell>
          <cell r="O4235">
            <v>43831</v>
          </cell>
          <cell r="P4235" t="str">
            <v>Current</v>
          </cell>
        </row>
        <row r="4236">
          <cell r="B4236">
            <v>42310</v>
          </cell>
          <cell r="C4236">
            <v>14</v>
          </cell>
          <cell r="D4236" t="str">
            <v>ON</v>
          </cell>
          <cell r="E4236" t="str">
            <v>Purchase</v>
          </cell>
          <cell r="F4236" t="str">
            <v>Fixed</v>
          </cell>
          <cell r="I4236">
            <v>34.450000000000003</v>
          </cell>
          <cell r="J4236">
            <v>29.52</v>
          </cell>
          <cell r="K4236" t="str">
            <v>Conv</v>
          </cell>
          <cell r="L4236">
            <v>0</v>
          </cell>
          <cell r="M4236" t="str">
            <v>Owner-Occupied</v>
          </cell>
          <cell r="N4236">
            <v>4</v>
          </cell>
          <cell r="O4236">
            <v>42473</v>
          </cell>
          <cell r="P4236" t="str">
            <v>Current</v>
          </cell>
        </row>
        <row r="4237">
          <cell r="B4237">
            <v>42670</v>
          </cell>
          <cell r="C4237">
            <v>3</v>
          </cell>
          <cell r="D4237" t="str">
            <v>SK</v>
          </cell>
          <cell r="E4237" t="str">
            <v>Purchase</v>
          </cell>
          <cell r="F4237" t="str">
            <v>Fixed</v>
          </cell>
          <cell r="I4237">
            <v>42.76</v>
          </cell>
          <cell r="J4237">
            <v>32.700000000000003</v>
          </cell>
          <cell r="K4237" t="str">
            <v>HiRatio</v>
          </cell>
          <cell r="L4237">
            <v>281279.62</v>
          </cell>
          <cell r="M4237" t="str">
            <v>Owner-Occupied</v>
          </cell>
          <cell r="N4237">
            <v>0</v>
          </cell>
          <cell r="O4237">
            <v>43831</v>
          </cell>
          <cell r="P4237" t="str">
            <v>Current</v>
          </cell>
        </row>
        <row r="4238">
          <cell r="B4238">
            <v>41001</v>
          </cell>
          <cell r="C4238">
            <v>57</v>
          </cell>
          <cell r="D4238" t="str">
            <v>BC</v>
          </cell>
          <cell r="E4238" t="str">
            <v>Purchase</v>
          </cell>
          <cell r="F4238" t="str">
            <v>Fixed</v>
          </cell>
          <cell r="I4238">
            <v>41.74</v>
          </cell>
          <cell r="J4238">
            <v>26.03</v>
          </cell>
          <cell r="K4238" t="str">
            <v>HiRatio</v>
          </cell>
          <cell r="L4238">
            <v>364662.87</v>
          </cell>
          <cell r="M4238" t="str">
            <v>Owner-Occupied</v>
          </cell>
          <cell r="N4238">
            <v>0</v>
          </cell>
          <cell r="O4238">
            <v>43831</v>
          </cell>
          <cell r="P4238" t="str">
            <v>Current</v>
          </cell>
        </row>
        <row r="4239">
          <cell r="B4239">
            <v>42431</v>
          </cell>
          <cell r="C4239">
            <v>10</v>
          </cell>
          <cell r="D4239" t="str">
            <v>ON</v>
          </cell>
          <cell r="E4239" t="str">
            <v>Refinance External</v>
          </cell>
          <cell r="F4239" t="str">
            <v>Fixed</v>
          </cell>
          <cell r="I4239">
            <v>22.33</v>
          </cell>
          <cell r="J4239">
            <v>21.21</v>
          </cell>
          <cell r="K4239" t="str">
            <v>Conv</v>
          </cell>
          <cell r="L4239">
            <v>241168.13</v>
          </cell>
          <cell r="M4239" t="str">
            <v>Owner-Occupied</v>
          </cell>
          <cell r="N4239">
            <v>0</v>
          </cell>
          <cell r="O4239">
            <v>43831</v>
          </cell>
          <cell r="P4239" t="str">
            <v>Current</v>
          </cell>
        </row>
        <row r="4240">
          <cell r="B4240">
            <v>41054</v>
          </cell>
          <cell r="C4240">
            <v>56</v>
          </cell>
          <cell r="D4240" t="str">
            <v>AB</v>
          </cell>
          <cell r="E4240" t="str">
            <v>Purchase</v>
          </cell>
          <cell r="F4240" t="str">
            <v>Fixed</v>
          </cell>
          <cell r="I4240">
            <v>41.11</v>
          </cell>
          <cell r="J4240">
            <v>26.38</v>
          </cell>
          <cell r="K4240" t="str">
            <v>HiRatio</v>
          </cell>
          <cell r="L4240">
            <v>278171.17</v>
          </cell>
          <cell r="M4240" t="str">
            <v>Owner-Occupied</v>
          </cell>
          <cell r="N4240">
            <v>0</v>
          </cell>
          <cell r="O4240">
            <v>43831</v>
          </cell>
          <cell r="P4240" t="str">
            <v>Current</v>
          </cell>
        </row>
        <row r="4241">
          <cell r="B4241">
            <v>40638</v>
          </cell>
          <cell r="C4241">
            <v>69</v>
          </cell>
          <cell r="D4241" t="str">
            <v>AB</v>
          </cell>
          <cell r="E4241" t="str">
            <v>Refinance External</v>
          </cell>
          <cell r="F4241" t="str">
            <v>Fixed</v>
          </cell>
          <cell r="I4241">
            <v>30.56</v>
          </cell>
          <cell r="J4241">
            <v>30.13</v>
          </cell>
          <cell r="K4241" t="str">
            <v>Conv</v>
          </cell>
          <cell r="L4241">
            <v>0</v>
          </cell>
          <cell r="M4241" t="str">
            <v>Owner-Occupied</v>
          </cell>
          <cell r="N4241">
            <v>4</v>
          </cell>
          <cell r="O4241">
            <v>42079</v>
          </cell>
          <cell r="P4241" t="str">
            <v>Current</v>
          </cell>
        </row>
        <row r="4242">
          <cell r="B4242">
            <v>41880</v>
          </cell>
          <cell r="C4242">
            <v>29</v>
          </cell>
          <cell r="D4242" t="str">
            <v>ON</v>
          </cell>
          <cell r="E4242" t="str">
            <v>Purchase</v>
          </cell>
          <cell r="F4242" t="str">
            <v>Fixed</v>
          </cell>
          <cell r="I4242">
            <v>41.47</v>
          </cell>
          <cell r="J4242">
            <v>25.93</v>
          </cell>
          <cell r="K4242" t="str">
            <v>HiRatio</v>
          </cell>
          <cell r="L4242">
            <v>205650.75</v>
          </cell>
          <cell r="M4242" t="str">
            <v>Owner-Occupied</v>
          </cell>
          <cell r="N4242">
            <v>0</v>
          </cell>
          <cell r="O4242">
            <v>43831</v>
          </cell>
          <cell r="P4242" t="str">
            <v>Current</v>
          </cell>
        </row>
        <row r="4243">
          <cell r="B4243">
            <v>41991</v>
          </cell>
          <cell r="C4243">
            <v>25</v>
          </cell>
          <cell r="D4243" t="str">
            <v>BC</v>
          </cell>
          <cell r="E4243" t="str">
            <v>Refinance External</v>
          </cell>
          <cell r="F4243" t="str">
            <v>Fixed</v>
          </cell>
          <cell r="I4243">
            <v>40.51</v>
          </cell>
          <cell r="J4243">
            <v>31.66</v>
          </cell>
          <cell r="K4243" t="str">
            <v>Conv</v>
          </cell>
          <cell r="L4243">
            <v>0</v>
          </cell>
          <cell r="M4243" t="str">
            <v>Owner-Occupied</v>
          </cell>
          <cell r="N4243">
            <v>4</v>
          </cell>
          <cell r="O4243">
            <v>42563</v>
          </cell>
          <cell r="P4243" t="str">
            <v>Current</v>
          </cell>
        </row>
        <row r="4244">
          <cell r="B4244">
            <v>41612</v>
          </cell>
          <cell r="C4244">
            <v>37</v>
          </cell>
          <cell r="D4244" t="str">
            <v>ON</v>
          </cell>
          <cell r="E4244" t="str">
            <v>Transfer</v>
          </cell>
          <cell r="F4244" t="str">
            <v>ARM</v>
          </cell>
          <cell r="I4244">
            <v>29.69</v>
          </cell>
          <cell r="J4244">
            <v>17.75</v>
          </cell>
          <cell r="K4244" t="str">
            <v>Conv</v>
          </cell>
          <cell r="L4244">
            <v>0</v>
          </cell>
          <cell r="M4244" t="str">
            <v>Owner-Occupied</v>
          </cell>
          <cell r="N4244">
            <v>4</v>
          </cell>
          <cell r="O4244">
            <v>41946</v>
          </cell>
          <cell r="P4244" t="str">
            <v>Current</v>
          </cell>
        </row>
        <row r="4245">
          <cell r="B4245">
            <v>42093</v>
          </cell>
          <cell r="C4245">
            <v>22</v>
          </cell>
          <cell r="D4245" t="str">
            <v>ON</v>
          </cell>
          <cell r="E4245" t="str">
            <v>Purchase</v>
          </cell>
          <cell r="F4245" t="str">
            <v>Fixed</v>
          </cell>
          <cell r="I4245">
            <v>42.02</v>
          </cell>
          <cell r="J4245">
            <v>34.479999999999997</v>
          </cell>
          <cell r="K4245" t="str">
            <v>HiRatio</v>
          </cell>
          <cell r="L4245">
            <v>191473.33</v>
          </cell>
          <cell r="M4245" t="str">
            <v>Owner-Occupied</v>
          </cell>
          <cell r="N4245">
            <v>0</v>
          </cell>
          <cell r="O4245">
            <v>43831</v>
          </cell>
          <cell r="P4245" t="str">
            <v>Current</v>
          </cell>
        </row>
        <row r="4246">
          <cell r="B4246">
            <v>41452</v>
          </cell>
          <cell r="C4246">
            <v>43</v>
          </cell>
          <cell r="D4246" t="str">
            <v>BC</v>
          </cell>
          <cell r="E4246" t="str">
            <v>Refinance External</v>
          </cell>
          <cell r="F4246" t="str">
            <v>Fixed</v>
          </cell>
          <cell r="I4246">
            <v>34.81</v>
          </cell>
          <cell r="J4246">
            <v>34.619999999999997</v>
          </cell>
          <cell r="K4246" t="str">
            <v>Conv</v>
          </cell>
          <cell r="L4246">
            <v>406001.08</v>
          </cell>
          <cell r="M4246" t="str">
            <v>Owner-Occupied</v>
          </cell>
          <cell r="N4246">
            <v>0</v>
          </cell>
          <cell r="O4246">
            <v>43831</v>
          </cell>
          <cell r="P4246" t="str">
            <v>Current</v>
          </cell>
        </row>
        <row r="4247">
          <cell r="B4247">
            <v>42269</v>
          </cell>
          <cell r="C4247">
            <v>16</v>
          </cell>
          <cell r="D4247" t="str">
            <v>SK</v>
          </cell>
          <cell r="E4247" t="str">
            <v>Refinance External</v>
          </cell>
          <cell r="F4247" t="str">
            <v>ARM</v>
          </cell>
          <cell r="I4247">
            <v>21.88</v>
          </cell>
          <cell r="J4247">
            <v>19.88</v>
          </cell>
          <cell r="K4247" t="str">
            <v>Conv</v>
          </cell>
          <cell r="L4247">
            <v>221210.42</v>
          </cell>
          <cell r="M4247" t="str">
            <v>Owner-Occupied</v>
          </cell>
          <cell r="N4247">
            <v>0</v>
          </cell>
          <cell r="O4247">
            <v>43831</v>
          </cell>
          <cell r="P4247" t="str">
            <v>Current</v>
          </cell>
        </row>
        <row r="4248">
          <cell r="B4248">
            <v>42758</v>
          </cell>
          <cell r="C4248">
            <v>0</v>
          </cell>
          <cell r="D4248" t="str">
            <v>BC</v>
          </cell>
          <cell r="E4248" t="str">
            <v>Purchase</v>
          </cell>
          <cell r="F4248" t="str">
            <v>Fixed</v>
          </cell>
          <cell r="I4248">
            <v>39.68</v>
          </cell>
          <cell r="J4248">
            <v>29.44</v>
          </cell>
          <cell r="K4248" t="str">
            <v>HiRatio</v>
          </cell>
          <cell r="L4248">
            <v>397279.63</v>
          </cell>
          <cell r="M4248" t="str">
            <v>Owner-Occupied</v>
          </cell>
          <cell r="N4248">
            <v>0</v>
          </cell>
          <cell r="O4248">
            <v>43831</v>
          </cell>
          <cell r="P4248" t="str">
            <v>Current</v>
          </cell>
        </row>
        <row r="4249">
          <cell r="B4249">
            <v>41061</v>
          </cell>
          <cell r="C4249">
            <v>55</v>
          </cell>
          <cell r="D4249" t="str">
            <v>AB</v>
          </cell>
          <cell r="E4249" t="str">
            <v>Purchase</v>
          </cell>
          <cell r="F4249" t="str">
            <v>Fixed</v>
          </cell>
          <cell r="I4249">
            <v>38.42</v>
          </cell>
          <cell r="J4249">
            <v>11.95</v>
          </cell>
          <cell r="K4249" t="str">
            <v>Conv</v>
          </cell>
          <cell r="L4249">
            <v>262457.74</v>
          </cell>
          <cell r="M4249" t="str">
            <v>Rental</v>
          </cell>
          <cell r="N4249">
            <v>0</v>
          </cell>
          <cell r="O4249">
            <v>43831</v>
          </cell>
          <cell r="P4249" t="str">
            <v>Current</v>
          </cell>
        </row>
        <row r="4250">
          <cell r="B4250">
            <v>40897</v>
          </cell>
          <cell r="C4250">
            <v>61</v>
          </cell>
          <cell r="D4250" t="str">
            <v>ON</v>
          </cell>
          <cell r="E4250" t="str">
            <v>Purchase</v>
          </cell>
          <cell r="F4250" t="str">
            <v>Fixed</v>
          </cell>
          <cell r="I4250">
            <v>41.85</v>
          </cell>
          <cell r="J4250">
            <v>32.31</v>
          </cell>
          <cell r="K4250" t="str">
            <v>Conv</v>
          </cell>
          <cell r="L4250">
            <v>0</v>
          </cell>
          <cell r="M4250" t="str">
            <v>Owner-Occupied</v>
          </cell>
          <cell r="N4250">
            <v>4</v>
          </cell>
          <cell r="O4250">
            <v>41267</v>
          </cell>
          <cell r="P4250" t="str">
            <v>Current</v>
          </cell>
        </row>
        <row r="4251">
          <cell r="B4251">
            <v>42058</v>
          </cell>
          <cell r="C4251">
            <v>23</v>
          </cell>
          <cell r="D4251" t="str">
            <v>ON</v>
          </cell>
          <cell r="E4251" t="str">
            <v>Purchase</v>
          </cell>
          <cell r="F4251" t="str">
            <v>Fixed</v>
          </cell>
          <cell r="I4251">
            <v>41.56</v>
          </cell>
          <cell r="J4251">
            <v>30.77</v>
          </cell>
          <cell r="K4251" t="str">
            <v>Conv</v>
          </cell>
          <cell r="L4251">
            <v>0</v>
          </cell>
          <cell r="M4251" t="str">
            <v>Owner-Occupied</v>
          </cell>
          <cell r="N4251">
            <v>4</v>
          </cell>
          <cell r="O4251">
            <v>42529</v>
          </cell>
          <cell r="P4251" t="str">
            <v>Current</v>
          </cell>
        </row>
        <row r="4252">
          <cell r="B4252">
            <v>41733</v>
          </cell>
          <cell r="C4252">
            <v>33</v>
          </cell>
          <cell r="D4252" t="str">
            <v>ON</v>
          </cell>
          <cell r="E4252" t="str">
            <v>Refinance External</v>
          </cell>
          <cell r="F4252" t="str">
            <v>ARM</v>
          </cell>
          <cell r="I4252">
            <v>31.94</v>
          </cell>
          <cell r="J4252">
            <v>22.1</v>
          </cell>
          <cell r="K4252" t="str">
            <v>Conv</v>
          </cell>
          <cell r="L4252">
            <v>0</v>
          </cell>
          <cell r="M4252" t="str">
            <v>Owner-Occupied</v>
          </cell>
          <cell r="N4252">
            <v>4</v>
          </cell>
          <cell r="O4252">
            <v>42720</v>
          </cell>
          <cell r="P4252" t="str">
            <v>Current</v>
          </cell>
        </row>
        <row r="4253">
          <cell r="B4253">
            <v>41621</v>
          </cell>
          <cell r="C4253">
            <v>37</v>
          </cell>
          <cell r="D4253" t="str">
            <v>AB</v>
          </cell>
          <cell r="E4253" t="str">
            <v>Purchase</v>
          </cell>
          <cell r="F4253" t="str">
            <v>Fixed</v>
          </cell>
          <cell r="I4253">
            <v>35.869999999999997</v>
          </cell>
          <cell r="J4253">
            <v>26.19</v>
          </cell>
          <cell r="K4253" t="str">
            <v>HiRatio</v>
          </cell>
          <cell r="L4253">
            <v>0</v>
          </cell>
          <cell r="M4253" t="str">
            <v>Owner-Occupied</v>
          </cell>
          <cell r="N4253">
            <v>4</v>
          </cell>
          <cell r="O4253">
            <v>42723</v>
          </cell>
          <cell r="P4253" t="str">
            <v>Current</v>
          </cell>
        </row>
        <row r="4254">
          <cell r="B4254">
            <v>42268</v>
          </cell>
          <cell r="C4254">
            <v>16</v>
          </cell>
          <cell r="D4254" t="str">
            <v>ON</v>
          </cell>
          <cell r="E4254" t="str">
            <v>Purchase</v>
          </cell>
          <cell r="F4254" t="str">
            <v>Fixed</v>
          </cell>
          <cell r="I4254">
            <v>35.72</v>
          </cell>
          <cell r="J4254">
            <v>27.17</v>
          </cell>
          <cell r="K4254" t="str">
            <v>Conv</v>
          </cell>
          <cell r="L4254">
            <v>226766.33</v>
          </cell>
          <cell r="M4254" t="str">
            <v>Owner-Occupied</v>
          </cell>
          <cell r="N4254">
            <v>0</v>
          </cell>
          <cell r="O4254">
            <v>43831</v>
          </cell>
          <cell r="P4254" t="str">
            <v>Current</v>
          </cell>
        </row>
        <row r="4255">
          <cell r="B4255">
            <v>41745</v>
          </cell>
          <cell r="C4255">
            <v>33</v>
          </cell>
          <cell r="D4255" t="str">
            <v>AB</v>
          </cell>
          <cell r="E4255" t="str">
            <v>Transfer</v>
          </cell>
          <cell r="F4255" t="str">
            <v>ARM</v>
          </cell>
          <cell r="I4255">
            <v>26.86</v>
          </cell>
          <cell r="J4255">
            <v>26.02</v>
          </cell>
          <cell r="K4255" t="str">
            <v>Conv</v>
          </cell>
          <cell r="L4255">
            <v>43546.3</v>
          </cell>
          <cell r="M4255" t="str">
            <v>Owner-Occupied</v>
          </cell>
          <cell r="N4255">
            <v>0</v>
          </cell>
          <cell r="O4255">
            <v>43831</v>
          </cell>
          <cell r="P4255" t="str">
            <v>Current</v>
          </cell>
        </row>
        <row r="4256">
          <cell r="B4256">
            <v>42369</v>
          </cell>
          <cell r="C4256">
            <v>13</v>
          </cell>
          <cell r="D4256" t="str">
            <v>ON</v>
          </cell>
          <cell r="E4256" t="str">
            <v>Transfer</v>
          </cell>
          <cell r="F4256" t="str">
            <v>ARM</v>
          </cell>
          <cell r="I4256">
            <v>24.65</v>
          </cell>
          <cell r="J4256">
            <v>17.489999999999998</v>
          </cell>
          <cell r="K4256" t="str">
            <v>Conv</v>
          </cell>
          <cell r="L4256">
            <v>238952.66</v>
          </cell>
          <cell r="M4256" t="str">
            <v>Owner-Occupied</v>
          </cell>
          <cell r="N4256">
            <v>0</v>
          </cell>
          <cell r="O4256">
            <v>43831</v>
          </cell>
          <cell r="P4256" t="str">
            <v>Current</v>
          </cell>
        </row>
        <row r="4257">
          <cell r="B4257">
            <v>42628</v>
          </cell>
          <cell r="C4257">
            <v>4</v>
          </cell>
          <cell r="D4257" t="str">
            <v>ON</v>
          </cell>
          <cell r="E4257" t="str">
            <v>Purchase</v>
          </cell>
          <cell r="F4257" t="str">
            <v>Fixed</v>
          </cell>
          <cell r="I4257">
            <v>25.83</v>
          </cell>
          <cell r="J4257">
            <v>20.39</v>
          </cell>
          <cell r="K4257" t="str">
            <v>Conv</v>
          </cell>
          <cell r="L4257">
            <v>674800.84</v>
          </cell>
          <cell r="M4257" t="str">
            <v>Owner-Occupied</v>
          </cell>
          <cell r="N4257">
            <v>0</v>
          </cell>
          <cell r="O4257">
            <v>43831</v>
          </cell>
          <cell r="P4257" t="str">
            <v>Current</v>
          </cell>
        </row>
        <row r="4258">
          <cell r="B4258">
            <v>42102</v>
          </cell>
          <cell r="C4258">
            <v>21</v>
          </cell>
          <cell r="D4258" t="str">
            <v>ON</v>
          </cell>
          <cell r="E4258" t="str">
            <v>Refinance External</v>
          </cell>
          <cell r="F4258" t="str">
            <v>ARM</v>
          </cell>
          <cell r="I4258">
            <v>27.86</v>
          </cell>
          <cell r="J4258">
            <v>22.36</v>
          </cell>
          <cell r="K4258" t="str">
            <v>Conv</v>
          </cell>
          <cell r="L4258">
            <v>260059.03</v>
          </cell>
          <cell r="M4258" t="str">
            <v>Owner-Occupied</v>
          </cell>
          <cell r="N4258">
            <v>0</v>
          </cell>
          <cell r="O4258">
            <v>43831</v>
          </cell>
          <cell r="P4258" t="str">
            <v>Current</v>
          </cell>
        </row>
        <row r="4259">
          <cell r="B4259">
            <v>41638</v>
          </cell>
          <cell r="C4259">
            <v>37</v>
          </cell>
          <cell r="D4259" t="str">
            <v>ON</v>
          </cell>
          <cell r="E4259" t="str">
            <v>Refinance External</v>
          </cell>
          <cell r="F4259" t="str">
            <v>Fixed</v>
          </cell>
          <cell r="I4259">
            <v>42.06</v>
          </cell>
          <cell r="J4259">
            <v>26.29</v>
          </cell>
          <cell r="K4259" t="str">
            <v>Conv</v>
          </cell>
          <cell r="L4259">
            <v>131078.56</v>
          </cell>
          <cell r="M4259" t="str">
            <v>Owner-Occupied</v>
          </cell>
          <cell r="N4259">
            <v>0</v>
          </cell>
          <cell r="O4259">
            <v>43831</v>
          </cell>
          <cell r="P4259" t="str">
            <v>Current</v>
          </cell>
        </row>
        <row r="4260">
          <cell r="B4260">
            <v>41730</v>
          </cell>
          <cell r="C4260">
            <v>33</v>
          </cell>
          <cell r="D4260" t="str">
            <v>AB</v>
          </cell>
          <cell r="E4260" t="str">
            <v>Purchase</v>
          </cell>
          <cell r="F4260" t="str">
            <v>Fixed</v>
          </cell>
          <cell r="I4260">
            <v>29.71</v>
          </cell>
          <cell r="J4260">
            <v>19.97</v>
          </cell>
          <cell r="K4260" t="str">
            <v>Conv</v>
          </cell>
          <cell r="L4260">
            <v>114678.32</v>
          </cell>
          <cell r="M4260" t="str">
            <v>Owner-Occupied</v>
          </cell>
          <cell r="N4260">
            <v>0</v>
          </cell>
          <cell r="O4260">
            <v>43831</v>
          </cell>
          <cell r="P4260" t="str">
            <v>Current</v>
          </cell>
        </row>
        <row r="4261">
          <cell r="B4261">
            <v>40753</v>
          </cell>
          <cell r="C4261">
            <v>66</v>
          </cell>
          <cell r="D4261" t="str">
            <v>AB</v>
          </cell>
          <cell r="E4261" t="str">
            <v>Purchase</v>
          </cell>
          <cell r="F4261" t="str">
            <v>Fixed</v>
          </cell>
          <cell r="I4261">
            <v>38.619999999999997</v>
          </cell>
          <cell r="J4261">
            <v>30.85</v>
          </cell>
          <cell r="K4261" t="str">
            <v>HiRatio</v>
          </cell>
          <cell r="L4261">
            <v>0</v>
          </cell>
          <cell r="M4261" t="str">
            <v>Owner-Occupied</v>
          </cell>
          <cell r="N4261">
            <v>4</v>
          </cell>
          <cell r="O4261">
            <v>41668</v>
          </cell>
          <cell r="P4261" t="str">
            <v>Current</v>
          </cell>
        </row>
        <row r="4262">
          <cell r="B4262">
            <v>42111</v>
          </cell>
          <cell r="C4262">
            <v>21</v>
          </cell>
          <cell r="D4262" t="str">
            <v>BC</v>
          </cell>
          <cell r="E4262" t="str">
            <v>Transfer</v>
          </cell>
          <cell r="F4262" t="str">
            <v>Fixed</v>
          </cell>
          <cell r="I4262">
            <v>36.729999999999997</v>
          </cell>
          <cell r="J4262">
            <v>16.920000000000002</v>
          </cell>
          <cell r="K4262" t="str">
            <v>HiRatio</v>
          </cell>
          <cell r="L4262">
            <v>0</v>
          </cell>
          <cell r="M4262" t="str">
            <v>Owner-Occupied</v>
          </cell>
          <cell r="N4262">
            <v>4</v>
          </cell>
          <cell r="O4262">
            <v>42506</v>
          </cell>
          <cell r="P4262" t="str">
            <v>Current</v>
          </cell>
        </row>
        <row r="4263">
          <cell r="B4263">
            <v>42102</v>
          </cell>
          <cell r="C4263">
            <v>21</v>
          </cell>
          <cell r="D4263" t="str">
            <v>ON</v>
          </cell>
          <cell r="E4263" t="str">
            <v>Refinance External</v>
          </cell>
          <cell r="F4263" t="str">
            <v>Fixed</v>
          </cell>
          <cell r="I4263">
            <v>36.99</v>
          </cell>
          <cell r="J4263">
            <v>23.09</v>
          </cell>
          <cell r="K4263" t="str">
            <v>Conv</v>
          </cell>
          <cell r="L4263">
            <v>0</v>
          </cell>
          <cell r="M4263" t="str">
            <v>Owner-Occupied</v>
          </cell>
          <cell r="N4263">
            <v>4</v>
          </cell>
          <cell r="O4263">
            <v>42478</v>
          </cell>
          <cell r="P4263" t="str">
            <v>Current</v>
          </cell>
        </row>
        <row r="4264">
          <cell r="B4264">
            <v>42153</v>
          </cell>
          <cell r="C4264">
            <v>20</v>
          </cell>
          <cell r="D4264" t="str">
            <v>ON</v>
          </cell>
          <cell r="E4264" t="str">
            <v>Purchase with Improvements</v>
          </cell>
          <cell r="F4264" t="str">
            <v>Fixed</v>
          </cell>
          <cell r="I4264">
            <v>42.9</v>
          </cell>
          <cell r="J4264">
            <v>27.74</v>
          </cell>
          <cell r="K4264" t="str">
            <v>HiRatio</v>
          </cell>
          <cell r="L4264">
            <v>279436.24</v>
          </cell>
          <cell r="M4264" t="str">
            <v>Owner-Occupied</v>
          </cell>
          <cell r="N4264">
            <v>0</v>
          </cell>
          <cell r="O4264">
            <v>43831</v>
          </cell>
          <cell r="P4264" t="str">
            <v>Current</v>
          </cell>
        </row>
        <row r="4265">
          <cell r="B4265">
            <v>41943</v>
          </cell>
          <cell r="C4265">
            <v>27</v>
          </cell>
          <cell r="D4265" t="str">
            <v>ON</v>
          </cell>
          <cell r="E4265" t="str">
            <v>Purchase</v>
          </cell>
          <cell r="F4265" t="str">
            <v>Fixed</v>
          </cell>
          <cell r="I4265">
            <v>37.200000000000003</v>
          </cell>
          <cell r="J4265">
            <v>36.82</v>
          </cell>
          <cell r="K4265" t="str">
            <v>HiRatio</v>
          </cell>
          <cell r="L4265">
            <v>334731.61</v>
          </cell>
          <cell r="M4265" t="str">
            <v>Owner-Occupied</v>
          </cell>
          <cell r="N4265">
            <v>0</v>
          </cell>
          <cell r="O4265">
            <v>43831</v>
          </cell>
          <cell r="P4265" t="str">
            <v>Current</v>
          </cell>
        </row>
        <row r="4266">
          <cell r="B4266">
            <v>42185</v>
          </cell>
          <cell r="C4266">
            <v>19</v>
          </cell>
          <cell r="D4266" t="str">
            <v>BC</v>
          </cell>
          <cell r="E4266" t="str">
            <v>Transfer</v>
          </cell>
          <cell r="F4266" t="str">
            <v>ARM</v>
          </cell>
          <cell r="I4266">
            <v>37.68</v>
          </cell>
          <cell r="J4266">
            <v>25.39</v>
          </cell>
          <cell r="K4266" t="str">
            <v>Conv</v>
          </cell>
          <cell r="L4266">
            <v>332263.40999999997</v>
          </cell>
          <cell r="M4266" t="str">
            <v>Owner-Occupied</v>
          </cell>
          <cell r="N4266">
            <v>0</v>
          </cell>
          <cell r="O4266">
            <v>43831</v>
          </cell>
          <cell r="P4266" t="str">
            <v>Current</v>
          </cell>
        </row>
        <row r="4267">
          <cell r="B4267">
            <v>42450</v>
          </cell>
          <cell r="C4267">
            <v>10</v>
          </cell>
          <cell r="D4267" t="str">
            <v>AB</v>
          </cell>
          <cell r="E4267" t="str">
            <v>Purchase</v>
          </cell>
          <cell r="F4267" t="str">
            <v>Fixed</v>
          </cell>
          <cell r="I4267">
            <v>38.630000000000003</v>
          </cell>
          <cell r="J4267">
            <v>38.200000000000003</v>
          </cell>
          <cell r="K4267" t="str">
            <v>HiRatio</v>
          </cell>
          <cell r="L4267">
            <v>257435.36</v>
          </cell>
          <cell r="M4267" t="str">
            <v>Owner-Occupied</v>
          </cell>
          <cell r="N4267">
            <v>0</v>
          </cell>
          <cell r="O4267">
            <v>43831</v>
          </cell>
          <cell r="P4267" t="str">
            <v>Current</v>
          </cell>
        </row>
        <row r="4268">
          <cell r="B4268">
            <v>41099</v>
          </cell>
          <cell r="C4268">
            <v>54</v>
          </cell>
          <cell r="D4268" t="str">
            <v>ON</v>
          </cell>
          <cell r="E4268" t="str">
            <v>Purchase</v>
          </cell>
          <cell r="F4268" t="str">
            <v>Fixed</v>
          </cell>
          <cell r="I4268">
            <v>43.84</v>
          </cell>
          <cell r="J4268">
            <v>33.450000000000003</v>
          </cell>
          <cell r="K4268" t="str">
            <v>HiRatio</v>
          </cell>
          <cell r="L4268">
            <v>0</v>
          </cell>
          <cell r="M4268" t="str">
            <v>Owner-Occupied</v>
          </cell>
          <cell r="N4268">
            <v>4</v>
          </cell>
          <cell r="O4268">
            <v>42165</v>
          </cell>
          <cell r="P4268" t="str">
            <v>Current</v>
          </cell>
        </row>
        <row r="4269">
          <cell r="B4269">
            <v>42088</v>
          </cell>
          <cell r="C4269">
            <v>22</v>
          </cell>
          <cell r="D4269" t="str">
            <v>ON</v>
          </cell>
          <cell r="E4269" t="str">
            <v>Purchase</v>
          </cell>
          <cell r="F4269" t="str">
            <v>Fixed</v>
          </cell>
          <cell r="I4269">
            <v>28.5</v>
          </cell>
          <cell r="J4269">
            <v>16.13</v>
          </cell>
          <cell r="K4269" t="str">
            <v>HiRatio</v>
          </cell>
          <cell r="L4269">
            <v>207466.91</v>
          </cell>
          <cell r="M4269" t="str">
            <v>Owner-Occupied</v>
          </cell>
          <cell r="N4269">
            <v>0</v>
          </cell>
          <cell r="O4269">
            <v>43831</v>
          </cell>
          <cell r="P4269" t="str">
            <v>Current</v>
          </cell>
        </row>
        <row r="4270">
          <cell r="B4270">
            <v>40694</v>
          </cell>
          <cell r="C4270">
            <v>68</v>
          </cell>
          <cell r="D4270" t="str">
            <v>ON</v>
          </cell>
          <cell r="E4270" t="str">
            <v>Purchase</v>
          </cell>
          <cell r="F4270" t="str">
            <v>ARM</v>
          </cell>
          <cell r="I4270">
            <v>32.369999999999997</v>
          </cell>
          <cell r="J4270">
            <v>32.25</v>
          </cell>
          <cell r="K4270" t="str">
            <v>HiRatio</v>
          </cell>
          <cell r="L4270">
            <v>0</v>
          </cell>
          <cell r="M4270" t="str">
            <v>Owner-Occupied</v>
          </cell>
          <cell r="N4270">
            <v>4</v>
          </cell>
          <cell r="O4270">
            <v>42613</v>
          </cell>
          <cell r="P4270" t="str">
            <v>Current</v>
          </cell>
        </row>
        <row r="4271">
          <cell r="B4271">
            <v>40602</v>
          </cell>
          <cell r="C4271">
            <v>71</v>
          </cell>
          <cell r="D4271" t="str">
            <v>AB</v>
          </cell>
          <cell r="E4271" t="str">
            <v>Purchase</v>
          </cell>
          <cell r="F4271" t="str">
            <v>Fixed</v>
          </cell>
          <cell r="I4271">
            <v>34.880000000000003</v>
          </cell>
          <cell r="J4271">
            <v>21.64</v>
          </cell>
          <cell r="K4271" t="str">
            <v>HiRatio</v>
          </cell>
          <cell r="L4271">
            <v>0</v>
          </cell>
          <cell r="M4271" t="str">
            <v>Owner-Occupied</v>
          </cell>
          <cell r="N4271">
            <v>4</v>
          </cell>
          <cell r="O4271">
            <v>42283</v>
          </cell>
          <cell r="P4271" t="str">
            <v>Current</v>
          </cell>
        </row>
        <row r="4272">
          <cell r="B4272">
            <v>42011</v>
          </cell>
          <cell r="C4272">
            <v>24</v>
          </cell>
          <cell r="D4272" t="str">
            <v>ON</v>
          </cell>
          <cell r="E4272" t="str">
            <v>Purchase</v>
          </cell>
          <cell r="F4272" t="str">
            <v>ARM</v>
          </cell>
          <cell r="I4272">
            <v>33.590000000000003</v>
          </cell>
          <cell r="J4272">
            <v>9.75</v>
          </cell>
          <cell r="K4272" t="str">
            <v>Conv</v>
          </cell>
          <cell r="L4272">
            <v>211490.82</v>
          </cell>
          <cell r="M4272" t="str">
            <v>Second Home</v>
          </cell>
          <cell r="N4272">
            <v>0</v>
          </cell>
          <cell r="O4272">
            <v>43831</v>
          </cell>
          <cell r="P4272" t="str">
            <v>Current</v>
          </cell>
        </row>
        <row r="4273">
          <cell r="B4273">
            <v>41537</v>
          </cell>
          <cell r="C4273">
            <v>40</v>
          </cell>
          <cell r="D4273" t="str">
            <v>ON</v>
          </cell>
          <cell r="E4273" t="str">
            <v>Purchase</v>
          </cell>
          <cell r="F4273" t="str">
            <v>ARM</v>
          </cell>
          <cell r="I4273">
            <v>34.090000000000003</v>
          </cell>
          <cell r="J4273">
            <v>22.46</v>
          </cell>
          <cell r="K4273" t="str">
            <v>HiRatio</v>
          </cell>
          <cell r="L4273">
            <v>0</v>
          </cell>
          <cell r="M4273" t="str">
            <v>Owner-Occupied</v>
          </cell>
          <cell r="N4273">
            <v>4</v>
          </cell>
          <cell r="O4273">
            <v>42178</v>
          </cell>
          <cell r="P4273" t="str">
            <v>Current</v>
          </cell>
        </row>
        <row r="4274">
          <cell r="B4274">
            <v>41593</v>
          </cell>
          <cell r="C4274">
            <v>38</v>
          </cell>
          <cell r="D4274" t="str">
            <v>AB</v>
          </cell>
          <cell r="E4274" t="str">
            <v>Purchase</v>
          </cell>
          <cell r="F4274" t="str">
            <v>Fixed</v>
          </cell>
          <cell r="I4274">
            <v>32.479999999999997</v>
          </cell>
          <cell r="J4274">
            <v>12.52</v>
          </cell>
          <cell r="K4274" t="str">
            <v>HiRatio</v>
          </cell>
          <cell r="L4274">
            <v>0</v>
          </cell>
          <cell r="M4274" t="str">
            <v>Owner-Occupied</v>
          </cell>
          <cell r="N4274">
            <v>4</v>
          </cell>
          <cell r="O4274">
            <v>41941</v>
          </cell>
          <cell r="P4274" t="str">
            <v>Current</v>
          </cell>
        </row>
        <row r="4275">
          <cell r="B4275">
            <v>40969</v>
          </cell>
          <cell r="C4275">
            <v>58</v>
          </cell>
          <cell r="D4275" t="str">
            <v>ON</v>
          </cell>
          <cell r="E4275" t="str">
            <v>Purchase</v>
          </cell>
          <cell r="F4275" t="str">
            <v>Fixed</v>
          </cell>
          <cell r="I4275">
            <v>16.38</v>
          </cell>
          <cell r="J4275">
            <v>16.04</v>
          </cell>
          <cell r="K4275" t="str">
            <v>HiRatio</v>
          </cell>
          <cell r="L4275">
            <v>254691.38</v>
          </cell>
          <cell r="M4275" t="str">
            <v>Owner-Occupied</v>
          </cell>
          <cell r="N4275">
            <v>0</v>
          </cell>
          <cell r="O4275">
            <v>43831</v>
          </cell>
          <cell r="P4275" t="str">
            <v>Current</v>
          </cell>
        </row>
        <row r="4276">
          <cell r="B4276">
            <v>41568</v>
          </cell>
          <cell r="C4276">
            <v>39</v>
          </cell>
          <cell r="D4276" t="str">
            <v>AB</v>
          </cell>
          <cell r="E4276" t="str">
            <v>Purchase</v>
          </cell>
          <cell r="F4276" t="str">
            <v>Fixed</v>
          </cell>
          <cell r="I4276">
            <v>36.950000000000003</v>
          </cell>
          <cell r="J4276">
            <v>34.44</v>
          </cell>
          <cell r="K4276" t="str">
            <v>HiRatio</v>
          </cell>
          <cell r="L4276">
            <v>310910.09999999998</v>
          </cell>
          <cell r="M4276" t="str">
            <v>Owner-Occupied</v>
          </cell>
          <cell r="N4276">
            <v>0</v>
          </cell>
          <cell r="O4276">
            <v>43831</v>
          </cell>
          <cell r="P4276" t="str">
            <v>Current</v>
          </cell>
        </row>
        <row r="4277">
          <cell r="B4277">
            <v>42180</v>
          </cell>
          <cell r="C4277">
            <v>19</v>
          </cell>
          <cell r="D4277" t="str">
            <v>AB</v>
          </cell>
          <cell r="E4277" t="str">
            <v>Purchase</v>
          </cell>
          <cell r="F4277" t="str">
            <v>ARM</v>
          </cell>
          <cell r="I4277">
            <v>30.9</v>
          </cell>
          <cell r="J4277">
            <v>11.62</v>
          </cell>
          <cell r="K4277" t="str">
            <v>HiRatio</v>
          </cell>
          <cell r="L4277">
            <v>295675.36</v>
          </cell>
          <cell r="M4277" t="str">
            <v>Second Home</v>
          </cell>
          <cell r="N4277">
            <v>0</v>
          </cell>
          <cell r="O4277">
            <v>43831</v>
          </cell>
          <cell r="P4277" t="str">
            <v>Current</v>
          </cell>
        </row>
        <row r="4278">
          <cell r="B4278">
            <v>41957</v>
          </cell>
          <cell r="C4278">
            <v>26</v>
          </cell>
          <cell r="D4278" t="str">
            <v>ON</v>
          </cell>
          <cell r="E4278" t="str">
            <v>Purchase</v>
          </cell>
          <cell r="F4278" t="str">
            <v>Fixed</v>
          </cell>
          <cell r="I4278">
            <v>38.74</v>
          </cell>
          <cell r="J4278">
            <v>32.35</v>
          </cell>
          <cell r="K4278" t="str">
            <v>HiRatio</v>
          </cell>
          <cell r="L4278">
            <v>450284.82</v>
          </cell>
          <cell r="M4278" t="str">
            <v>Owner-Occupied</v>
          </cell>
          <cell r="N4278">
            <v>0</v>
          </cell>
          <cell r="O4278">
            <v>43831</v>
          </cell>
          <cell r="P4278" t="str">
            <v>Current</v>
          </cell>
        </row>
        <row r="4279">
          <cell r="B4279">
            <v>42317</v>
          </cell>
          <cell r="C4279">
            <v>14</v>
          </cell>
          <cell r="D4279" t="str">
            <v>BC</v>
          </cell>
          <cell r="E4279" t="str">
            <v>Refinance External</v>
          </cell>
          <cell r="F4279" t="str">
            <v>ARM</v>
          </cell>
          <cell r="I4279">
            <v>30.3</v>
          </cell>
          <cell r="J4279">
            <v>28.5</v>
          </cell>
          <cell r="K4279" t="str">
            <v>Conv</v>
          </cell>
          <cell r="L4279">
            <v>471794.01</v>
          </cell>
          <cell r="M4279" t="str">
            <v>Owner-Occupied</v>
          </cell>
          <cell r="N4279">
            <v>0</v>
          </cell>
          <cell r="O4279">
            <v>43831</v>
          </cell>
          <cell r="P4279" t="str">
            <v>Current</v>
          </cell>
        </row>
        <row r="4280">
          <cell r="B4280">
            <v>41180</v>
          </cell>
          <cell r="C4280">
            <v>52</v>
          </cell>
          <cell r="D4280" t="str">
            <v>ON</v>
          </cell>
          <cell r="E4280" t="str">
            <v>Purchase</v>
          </cell>
          <cell r="F4280" t="str">
            <v>Fixed</v>
          </cell>
          <cell r="I4280">
            <v>40.47</v>
          </cell>
          <cell r="J4280">
            <v>25.31</v>
          </cell>
          <cell r="K4280" t="str">
            <v>HiRatio</v>
          </cell>
          <cell r="L4280">
            <v>0</v>
          </cell>
          <cell r="M4280" t="str">
            <v>Owner-Occupied</v>
          </cell>
          <cell r="N4280">
            <v>4</v>
          </cell>
          <cell r="O4280">
            <v>42272</v>
          </cell>
          <cell r="P4280" t="str">
            <v>Current</v>
          </cell>
        </row>
        <row r="4281">
          <cell r="B4281">
            <v>42607</v>
          </cell>
          <cell r="C4281">
            <v>5</v>
          </cell>
          <cell r="D4281" t="str">
            <v>AB</v>
          </cell>
          <cell r="E4281" t="str">
            <v>Purchase</v>
          </cell>
          <cell r="F4281" t="str">
            <v>Fixed</v>
          </cell>
          <cell r="I4281">
            <v>23.67</v>
          </cell>
          <cell r="J4281">
            <v>19.38</v>
          </cell>
          <cell r="K4281" t="str">
            <v>Conv</v>
          </cell>
          <cell r="L4281">
            <v>372088.37</v>
          </cell>
          <cell r="M4281" t="str">
            <v>Owner-Occupied</v>
          </cell>
          <cell r="N4281">
            <v>0</v>
          </cell>
          <cell r="O4281">
            <v>43831</v>
          </cell>
          <cell r="P4281" t="str">
            <v>0-29</v>
          </cell>
        </row>
        <row r="4282">
          <cell r="B4282">
            <v>42720</v>
          </cell>
          <cell r="C4282">
            <v>1</v>
          </cell>
          <cell r="D4282" t="str">
            <v>ON</v>
          </cell>
          <cell r="E4282" t="str">
            <v>Purchase</v>
          </cell>
          <cell r="F4282" t="str">
            <v>Fixed</v>
          </cell>
          <cell r="I4282">
            <v>34.08</v>
          </cell>
          <cell r="J4282">
            <v>27</v>
          </cell>
          <cell r="K4282" t="str">
            <v>HiRatio</v>
          </cell>
          <cell r="L4282">
            <v>177534.91</v>
          </cell>
          <cell r="M4282" t="str">
            <v>Owner-Occupied</v>
          </cell>
          <cell r="N4282">
            <v>0</v>
          </cell>
          <cell r="O4282">
            <v>43831</v>
          </cell>
          <cell r="P4282" t="str">
            <v>Current</v>
          </cell>
        </row>
        <row r="4283">
          <cell r="B4283">
            <v>41746</v>
          </cell>
          <cell r="C4283">
            <v>33</v>
          </cell>
          <cell r="D4283" t="str">
            <v>ON</v>
          </cell>
          <cell r="E4283" t="str">
            <v>Refinance External</v>
          </cell>
          <cell r="F4283" t="str">
            <v>Fixed</v>
          </cell>
          <cell r="I4283">
            <v>37.19</v>
          </cell>
          <cell r="J4283">
            <v>35.74</v>
          </cell>
          <cell r="K4283" t="str">
            <v>Conv</v>
          </cell>
          <cell r="L4283">
            <v>0</v>
          </cell>
          <cell r="M4283" t="str">
            <v>Owner-Occupied</v>
          </cell>
          <cell r="N4283">
            <v>4</v>
          </cell>
          <cell r="O4283">
            <v>42758</v>
          </cell>
          <cell r="P4283" t="str">
            <v>Current</v>
          </cell>
        </row>
        <row r="4284">
          <cell r="B4284">
            <v>41996</v>
          </cell>
          <cell r="C4284">
            <v>25</v>
          </cell>
          <cell r="D4284" t="str">
            <v>AB</v>
          </cell>
          <cell r="E4284" t="str">
            <v>Purchase</v>
          </cell>
          <cell r="F4284" t="str">
            <v>Fixed</v>
          </cell>
          <cell r="I4284">
            <v>37.89</v>
          </cell>
          <cell r="J4284">
            <v>27.26</v>
          </cell>
          <cell r="K4284" t="str">
            <v>HiRatio</v>
          </cell>
          <cell r="L4284">
            <v>287017.78000000003</v>
          </cell>
          <cell r="M4284" t="str">
            <v>Owner-Occupied</v>
          </cell>
          <cell r="N4284">
            <v>0</v>
          </cell>
          <cell r="O4284">
            <v>43831</v>
          </cell>
          <cell r="P4284" t="str">
            <v>Current</v>
          </cell>
        </row>
        <row r="4285">
          <cell r="B4285">
            <v>42200</v>
          </cell>
          <cell r="C4285">
            <v>18</v>
          </cell>
          <cell r="D4285" t="str">
            <v>ON</v>
          </cell>
          <cell r="E4285" t="str">
            <v>Purchase</v>
          </cell>
          <cell r="F4285" t="str">
            <v>Fixed</v>
          </cell>
          <cell r="I4285">
            <v>42.16</v>
          </cell>
          <cell r="J4285">
            <v>28.68</v>
          </cell>
          <cell r="K4285" t="str">
            <v>HiRatio</v>
          </cell>
          <cell r="L4285">
            <v>246362.54</v>
          </cell>
          <cell r="M4285" t="str">
            <v>Owner-Occupied</v>
          </cell>
          <cell r="N4285">
            <v>0</v>
          </cell>
          <cell r="O4285">
            <v>43831</v>
          </cell>
          <cell r="P4285" t="str">
            <v>Current</v>
          </cell>
        </row>
        <row r="4286">
          <cell r="B4286">
            <v>41817</v>
          </cell>
          <cell r="C4286">
            <v>31</v>
          </cell>
          <cell r="D4286" t="str">
            <v>ON</v>
          </cell>
          <cell r="E4286" t="str">
            <v>Purchase</v>
          </cell>
          <cell r="F4286" t="str">
            <v>Fixed</v>
          </cell>
          <cell r="I4286">
            <v>14.45</v>
          </cell>
          <cell r="J4286">
            <v>14.39</v>
          </cell>
          <cell r="K4286" t="str">
            <v>Conv</v>
          </cell>
          <cell r="L4286">
            <v>425068.55</v>
          </cell>
          <cell r="M4286" t="str">
            <v>Owner-Occupied</v>
          </cell>
          <cell r="N4286">
            <v>0</v>
          </cell>
          <cell r="O4286">
            <v>43831</v>
          </cell>
          <cell r="P4286" t="str">
            <v>Current</v>
          </cell>
        </row>
        <row r="4287">
          <cell r="B4287">
            <v>41754</v>
          </cell>
          <cell r="C4287">
            <v>33</v>
          </cell>
          <cell r="D4287" t="str">
            <v>ON</v>
          </cell>
          <cell r="E4287" t="str">
            <v>Refinance External</v>
          </cell>
          <cell r="F4287" t="str">
            <v>ARM</v>
          </cell>
          <cell r="I4287">
            <v>29.41</v>
          </cell>
          <cell r="J4287">
            <v>19.53</v>
          </cell>
          <cell r="K4287" t="str">
            <v>Conv</v>
          </cell>
          <cell r="L4287">
            <v>244813.07</v>
          </cell>
          <cell r="M4287" t="str">
            <v>Owner-Occupied</v>
          </cell>
          <cell r="N4287">
            <v>0</v>
          </cell>
          <cell r="O4287">
            <v>43831</v>
          </cell>
          <cell r="P4287" t="str">
            <v>Current</v>
          </cell>
        </row>
        <row r="4288">
          <cell r="B4288">
            <v>42397</v>
          </cell>
          <cell r="C4288">
            <v>12</v>
          </cell>
          <cell r="D4288" t="str">
            <v>BC</v>
          </cell>
          <cell r="E4288" t="str">
            <v>Purchase</v>
          </cell>
          <cell r="F4288" t="str">
            <v>ARM</v>
          </cell>
          <cell r="I4288">
            <v>26.07</v>
          </cell>
          <cell r="J4288">
            <v>24.78</v>
          </cell>
          <cell r="K4288" t="str">
            <v>HiRatio</v>
          </cell>
          <cell r="L4288">
            <v>811353.89</v>
          </cell>
          <cell r="M4288" t="str">
            <v>Owner-Occupied</v>
          </cell>
          <cell r="N4288">
            <v>0</v>
          </cell>
          <cell r="O4288">
            <v>43831</v>
          </cell>
          <cell r="P4288" t="str">
            <v>Current</v>
          </cell>
        </row>
        <row r="4289">
          <cell r="B4289">
            <v>42468</v>
          </cell>
          <cell r="C4289">
            <v>9</v>
          </cell>
          <cell r="D4289" t="str">
            <v>AB</v>
          </cell>
          <cell r="E4289" t="str">
            <v>Refinance External</v>
          </cell>
          <cell r="F4289" t="str">
            <v>ARM</v>
          </cell>
          <cell r="I4289">
            <v>22.74</v>
          </cell>
          <cell r="J4289">
            <v>22</v>
          </cell>
          <cell r="K4289" t="str">
            <v>Conv</v>
          </cell>
          <cell r="L4289">
            <v>291236.06</v>
          </cell>
          <cell r="M4289" t="str">
            <v>Owner-Occupied</v>
          </cell>
          <cell r="N4289">
            <v>0</v>
          </cell>
          <cell r="O4289">
            <v>43831</v>
          </cell>
          <cell r="P4289" t="str">
            <v>Current</v>
          </cell>
        </row>
        <row r="4290">
          <cell r="B4290">
            <v>42464</v>
          </cell>
          <cell r="C4290">
            <v>9</v>
          </cell>
          <cell r="D4290" t="str">
            <v>ON</v>
          </cell>
          <cell r="E4290" t="str">
            <v>Purchase</v>
          </cell>
          <cell r="F4290" t="str">
            <v>ARM</v>
          </cell>
          <cell r="I4290">
            <v>17.14</v>
          </cell>
          <cell r="J4290">
            <v>16.39</v>
          </cell>
          <cell r="K4290" t="str">
            <v>Conv</v>
          </cell>
          <cell r="L4290">
            <v>816090.31</v>
          </cell>
          <cell r="M4290" t="str">
            <v>Owner-Occupied</v>
          </cell>
          <cell r="N4290">
            <v>0</v>
          </cell>
          <cell r="O4290">
            <v>43831</v>
          </cell>
          <cell r="P4290" t="str">
            <v>Current</v>
          </cell>
        </row>
        <row r="4291">
          <cell r="B4291">
            <v>42081</v>
          </cell>
          <cell r="C4291">
            <v>22</v>
          </cell>
          <cell r="D4291" t="str">
            <v>ON</v>
          </cell>
          <cell r="E4291" t="str">
            <v>Transfer</v>
          </cell>
          <cell r="F4291" t="str">
            <v>ARM</v>
          </cell>
          <cell r="I4291">
            <v>33.07</v>
          </cell>
          <cell r="J4291">
            <v>32.46</v>
          </cell>
          <cell r="K4291" t="str">
            <v>Conv</v>
          </cell>
          <cell r="L4291">
            <v>66576.17</v>
          </cell>
          <cell r="M4291" t="str">
            <v>Owner-Occupied</v>
          </cell>
          <cell r="N4291">
            <v>0</v>
          </cell>
          <cell r="O4291">
            <v>43831</v>
          </cell>
          <cell r="P4291" t="str">
            <v>Current</v>
          </cell>
        </row>
        <row r="4292">
          <cell r="B4292">
            <v>42109</v>
          </cell>
          <cell r="C4292">
            <v>21</v>
          </cell>
          <cell r="D4292" t="str">
            <v>BC</v>
          </cell>
          <cell r="E4292" t="str">
            <v>Purchase</v>
          </cell>
          <cell r="F4292" t="str">
            <v>Fixed</v>
          </cell>
          <cell r="I4292">
            <v>41.74</v>
          </cell>
          <cell r="J4292">
            <v>24.29</v>
          </cell>
          <cell r="K4292" t="str">
            <v>HiRatio</v>
          </cell>
          <cell r="L4292">
            <v>484000.05</v>
          </cell>
          <cell r="M4292" t="str">
            <v>Owner-Occupied</v>
          </cell>
          <cell r="N4292">
            <v>0</v>
          </cell>
          <cell r="O4292">
            <v>43831</v>
          </cell>
          <cell r="P4292" t="str">
            <v>Current</v>
          </cell>
        </row>
        <row r="4293">
          <cell r="B4293">
            <v>42443</v>
          </cell>
          <cell r="C4293">
            <v>10</v>
          </cell>
          <cell r="D4293" t="str">
            <v>ON</v>
          </cell>
          <cell r="E4293" t="str">
            <v>Purchase</v>
          </cell>
          <cell r="F4293" t="str">
            <v>ARM</v>
          </cell>
          <cell r="I4293">
            <v>37.29</v>
          </cell>
          <cell r="J4293">
            <v>25.81</v>
          </cell>
          <cell r="K4293" t="str">
            <v>HiRatio</v>
          </cell>
          <cell r="L4293">
            <v>311924.46999999997</v>
          </cell>
          <cell r="M4293" t="str">
            <v>Owner-Occupied</v>
          </cell>
          <cell r="N4293">
            <v>0</v>
          </cell>
          <cell r="O4293">
            <v>43831</v>
          </cell>
          <cell r="P4293" t="str">
            <v>Current</v>
          </cell>
        </row>
        <row r="4294">
          <cell r="B4294">
            <v>42209</v>
          </cell>
          <cell r="C4294">
            <v>18</v>
          </cell>
          <cell r="D4294" t="str">
            <v>ON</v>
          </cell>
          <cell r="E4294" t="str">
            <v>Purchase</v>
          </cell>
          <cell r="F4294" t="str">
            <v>Fixed</v>
          </cell>
          <cell r="I4294">
            <v>28.96</v>
          </cell>
          <cell r="J4294">
            <v>22.19</v>
          </cell>
          <cell r="K4294" t="str">
            <v>Conv</v>
          </cell>
          <cell r="L4294">
            <v>226772.47</v>
          </cell>
          <cell r="M4294" t="str">
            <v>Owner-Occupied</v>
          </cell>
          <cell r="N4294">
            <v>0</v>
          </cell>
          <cell r="O4294">
            <v>43831</v>
          </cell>
          <cell r="P4294" t="str">
            <v>Current</v>
          </cell>
        </row>
        <row r="4295">
          <cell r="B4295">
            <v>41866</v>
          </cell>
          <cell r="C4295">
            <v>29</v>
          </cell>
          <cell r="D4295" t="str">
            <v>ON</v>
          </cell>
          <cell r="E4295" t="str">
            <v>Purchase</v>
          </cell>
          <cell r="F4295" t="str">
            <v>Fixed</v>
          </cell>
          <cell r="I4295">
            <v>38.39</v>
          </cell>
          <cell r="J4295">
            <v>37.44</v>
          </cell>
          <cell r="K4295" t="str">
            <v>HiRatio</v>
          </cell>
          <cell r="L4295">
            <v>244861.56</v>
          </cell>
          <cell r="M4295" t="str">
            <v>Owner-Occupied</v>
          </cell>
          <cell r="N4295">
            <v>0</v>
          </cell>
          <cell r="O4295">
            <v>43831</v>
          </cell>
          <cell r="P4295" t="str">
            <v>Current</v>
          </cell>
        </row>
        <row r="4296">
          <cell r="B4296">
            <v>42240</v>
          </cell>
          <cell r="C4296">
            <v>17</v>
          </cell>
          <cell r="D4296" t="str">
            <v>AB</v>
          </cell>
          <cell r="E4296" t="str">
            <v>Refinance External</v>
          </cell>
          <cell r="F4296" t="str">
            <v>ARM</v>
          </cell>
          <cell r="I4296">
            <v>34.229999999999997</v>
          </cell>
          <cell r="J4296">
            <v>23.98</v>
          </cell>
          <cell r="K4296" t="str">
            <v>Conv</v>
          </cell>
          <cell r="L4296">
            <v>246860.38</v>
          </cell>
          <cell r="M4296" t="str">
            <v>Owner-Occupied</v>
          </cell>
          <cell r="N4296">
            <v>0</v>
          </cell>
          <cell r="O4296">
            <v>43831</v>
          </cell>
          <cell r="P4296" t="str">
            <v>Current</v>
          </cell>
        </row>
        <row r="4297">
          <cell r="B4297">
            <v>41177</v>
          </cell>
          <cell r="C4297">
            <v>52</v>
          </cell>
          <cell r="D4297" t="str">
            <v>ON</v>
          </cell>
          <cell r="E4297" t="str">
            <v>Purchase</v>
          </cell>
          <cell r="F4297" t="str">
            <v>Fixed</v>
          </cell>
          <cell r="I4297">
            <v>42.09</v>
          </cell>
          <cell r="J4297">
            <v>33.4</v>
          </cell>
          <cell r="K4297" t="str">
            <v>HiRatio</v>
          </cell>
          <cell r="L4297">
            <v>0</v>
          </cell>
          <cell r="M4297" t="str">
            <v>Owner-Occupied</v>
          </cell>
          <cell r="N4297">
            <v>4</v>
          </cell>
          <cell r="O4297">
            <v>42153</v>
          </cell>
          <cell r="P4297" t="str">
            <v>Current</v>
          </cell>
        </row>
        <row r="4298">
          <cell r="B4298">
            <v>41085</v>
          </cell>
          <cell r="C4298">
            <v>55</v>
          </cell>
          <cell r="D4298" t="str">
            <v>AB</v>
          </cell>
          <cell r="E4298" t="str">
            <v>Purchase</v>
          </cell>
          <cell r="F4298" t="str">
            <v>Fixed</v>
          </cell>
          <cell r="I4298">
            <v>44.67</v>
          </cell>
          <cell r="J4298">
            <v>14.75</v>
          </cell>
          <cell r="K4298" t="str">
            <v>HiRatio</v>
          </cell>
          <cell r="L4298">
            <v>215606.29</v>
          </cell>
          <cell r="M4298" t="str">
            <v>Second Home</v>
          </cell>
          <cell r="N4298">
            <v>0</v>
          </cell>
          <cell r="O4298">
            <v>43831</v>
          </cell>
          <cell r="P4298" t="str">
            <v>Current</v>
          </cell>
        </row>
        <row r="4299">
          <cell r="B4299">
            <v>41785</v>
          </cell>
          <cell r="C4299">
            <v>32</v>
          </cell>
          <cell r="D4299" t="str">
            <v>BC</v>
          </cell>
          <cell r="E4299" t="str">
            <v>Refinance External</v>
          </cell>
          <cell r="F4299" t="str">
            <v>Fixed</v>
          </cell>
          <cell r="I4299">
            <v>32.770000000000003</v>
          </cell>
          <cell r="J4299">
            <v>31.24</v>
          </cell>
          <cell r="K4299" t="str">
            <v>Conv</v>
          </cell>
          <cell r="L4299">
            <v>241021.79</v>
          </cell>
          <cell r="M4299" t="str">
            <v>Owner-Occupied</v>
          </cell>
          <cell r="N4299">
            <v>0</v>
          </cell>
          <cell r="O4299">
            <v>43831</v>
          </cell>
          <cell r="P4299" t="str">
            <v>Current</v>
          </cell>
        </row>
        <row r="4300">
          <cell r="B4300">
            <v>41309</v>
          </cell>
          <cell r="C4300">
            <v>47</v>
          </cell>
          <cell r="D4300" t="str">
            <v>AB</v>
          </cell>
          <cell r="E4300" t="str">
            <v>Purchase</v>
          </cell>
          <cell r="F4300" t="str">
            <v>Fixed</v>
          </cell>
          <cell r="I4300">
            <v>32.200000000000003</v>
          </cell>
          <cell r="J4300">
            <v>31.78</v>
          </cell>
          <cell r="K4300" t="str">
            <v>HiRatio</v>
          </cell>
          <cell r="L4300">
            <v>0</v>
          </cell>
          <cell r="M4300" t="str">
            <v>Owner-Occupied</v>
          </cell>
          <cell r="N4300">
            <v>4</v>
          </cell>
          <cell r="O4300">
            <v>41782</v>
          </cell>
          <cell r="P4300" t="str">
            <v>Current</v>
          </cell>
        </row>
        <row r="4301">
          <cell r="B4301">
            <v>42606</v>
          </cell>
          <cell r="C4301">
            <v>5</v>
          </cell>
          <cell r="D4301" t="str">
            <v>ON</v>
          </cell>
          <cell r="E4301" t="str">
            <v>Purchase</v>
          </cell>
          <cell r="F4301" t="str">
            <v>Fixed</v>
          </cell>
          <cell r="I4301">
            <v>28.26</v>
          </cell>
          <cell r="J4301">
            <v>28.01</v>
          </cell>
          <cell r="K4301" t="str">
            <v>Conv</v>
          </cell>
          <cell r="L4301">
            <v>414864.13</v>
          </cell>
          <cell r="M4301" t="str">
            <v>Owner-Occupied</v>
          </cell>
          <cell r="N4301">
            <v>0</v>
          </cell>
          <cell r="O4301">
            <v>43831</v>
          </cell>
          <cell r="P4301" t="str">
            <v>Current</v>
          </cell>
        </row>
        <row r="4302">
          <cell r="B4302">
            <v>42362</v>
          </cell>
          <cell r="C4302">
            <v>13</v>
          </cell>
          <cell r="D4302" t="str">
            <v>ON</v>
          </cell>
          <cell r="E4302" t="str">
            <v>Transfer</v>
          </cell>
          <cell r="F4302" t="str">
            <v>ARM</v>
          </cell>
          <cell r="I4302">
            <v>30.14</v>
          </cell>
          <cell r="J4302">
            <v>21.63</v>
          </cell>
          <cell r="K4302" t="str">
            <v>Conv</v>
          </cell>
          <cell r="L4302">
            <v>211374.24</v>
          </cell>
          <cell r="M4302" t="str">
            <v>Owner-Occupied</v>
          </cell>
          <cell r="N4302">
            <v>0</v>
          </cell>
          <cell r="O4302">
            <v>43831</v>
          </cell>
          <cell r="P4302" t="str">
            <v>Current</v>
          </cell>
        </row>
        <row r="4303">
          <cell r="B4303">
            <v>41256</v>
          </cell>
          <cell r="C4303">
            <v>49</v>
          </cell>
          <cell r="D4303" t="str">
            <v>AB</v>
          </cell>
          <cell r="E4303" t="str">
            <v>Purchase</v>
          </cell>
          <cell r="F4303" t="str">
            <v>Fixed</v>
          </cell>
          <cell r="I4303">
            <v>39.19</v>
          </cell>
          <cell r="J4303">
            <v>26.17</v>
          </cell>
          <cell r="K4303" t="str">
            <v>HiRatio</v>
          </cell>
          <cell r="L4303">
            <v>194553.35</v>
          </cell>
          <cell r="M4303" t="str">
            <v>Owner-Occupied</v>
          </cell>
          <cell r="N4303">
            <v>0</v>
          </cell>
          <cell r="O4303">
            <v>43831</v>
          </cell>
          <cell r="P4303" t="str">
            <v>Current</v>
          </cell>
        </row>
        <row r="4304">
          <cell r="B4304">
            <v>41395</v>
          </cell>
          <cell r="C4304">
            <v>44</v>
          </cell>
          <cell r="D4304" t="str">
            <v>AB</v>
          </cell>
          <cell r="E4304" t="str">
            <v>Purchase</v>
          </cell>
          <cell r="F4304" t="str">
            <v>Fixed</v>
          </cell>
          <cell r="I4304">
            <v>23.09</v>
          </cell>
          <cell r="J4304">
            <v>22.49</v>
          </cell>
          <cell r="K4304" t="str">
            <v>HiRatio</v>
          </cell>
          <cell r="L4304">
            <v>0</v>
          </cell>
          <cell r="M4304" t="str">
            <v>Owner-Occupied</v>
          </cell>
          <cell r="N4304">
            <v>4</v>
          </cell>
          <cell r="O4304">
            <v>41921</v>
          </cell>
          <cell r="P4304" t="str">
            <v>Current</v>
          </cell>
        </row>
        <row r="4305">
          <cell r="B4305">
            <v>42699</v>
          </cell>
          <cell r="C4305">
            <v>2</v>
          </cell>
          <cell r="D4305" t="str">
            <v>ON</v>
          </cell>
          <cell r="E4305" t="str">
            <v>Purchase</v>
          </cell>
          <cell r="F4305" t="str">
            <v>Fixed</v>
          </cell>
          <cell r="I4305">
            <v>41.34</v>
          </cell>
          <cell r="J4305">
            <v>36.58</v>
          </cell>
          <cell r="K4305" t="str">
            <v>HiRatio</v>
          </cell>
          <cell r="L4305">
            <v>653576.23</v>
          </cell>
          <cell r="M4305" t="str">
            <v>Owner-Occupied</v>
          </cell>
          <cell r="N4305">
            <v>0</v>
          </cell>
          <cell r="O4305">
            <v>43831</v>
          </cell>
          <cell r="P4305" t="str">
            <v>Current</v>
          </cell>
        </row>
        <row r="4306">
          <cell r="B4306">
            <v>41122</v>
          </cell>
          <cell r="C4306">
            <v>53</v>
          </cell>
          <cell r="D4306" t="str">
            <v>AB</v>
          </cell>
          <cell r="E4306" t="str">
            <v>Purchase</v>
          </cell>
          <cell r="F4306" t="str">
            <v>Fixed</v>
          </cell>
          <cell r="I4306">
            <v>32.869999999999997</v>
          </cell>
          <cell r="J4306">
            <v>9.1300000000000008</v>
          </cell>
          <cell r="K4306" t="str">
            <v>HiRatio</v>
          </cell>
          <cell r="L4306">
            <v>186454.88</v>
          </cell>
          <cell r="M4306" t="str">
            <v>Owner-Occupied</v>
          </cell>
          <cell r="N4306">
            <v>0</v>
          </cell>
          <cell r="O4306">
            <v>43831</v>
          </cell>
          <cell r="P4306" t="str">
            <v>Current</v>
          </cell>
        </row>
        <row r="4307">
          <cell r="B4307">
            <v>42145</v>
          </cell>
          <cell r="C4307">
            <v>20</v>
          </cell>
          <cell r="D4307" t="str">
            <v>ON</v>
          </cell>
          <cell r="E4307" t="str">
            <v>Refinance External</v>
          </cell>
          <cell r="F4307" t="str">
            <v>Fixed</v>
          </cell>
          <cell r="I4307">
            <v>36.92</v>
          </cell>
          <cell r="J4307">
            <v>21.07</v>
          </cell>
          <cell r="K4307" t="str">
            <v>Conv</v>
          </cell>
          <cell r="L4307">
            <v>0</v>
          </cell>
          <cell r="M4307" t="str">
            <v>Owner-Occupied</v>
          </cell>
          <cell r="N4307">
            <v>4</v>
          </cell>
          <cell r="O4307">
            <v>42304</v>
          </cell>
          <cell r="P4307" t="str">
            <v>Current</v>
          </cell>
        </row>
        <row r="4308">
          <cell r="B4308">
            <v>42212</v>
          </cell>
          <cell r="C4308">
            <v>18</v>
          </cell>
          <cell r="D4308" t="str">
            <v>ON</v>
          </cell>
          <cell r="E4308" t="str">
            <v>Purchase</v>
          </cell>
          <cell r="F4308" t="str">
            <v>ARM</v>
          </cell>
          <cell r="I4308">
            <v>21.19</v>
          </cell>
          <cell r="J4308">
            <v>20.420000000000002</v>
          </cell>
          <cell r="K4308" t="str">
            <v>Conv</v>
          </cell>
          <cell r="L4308">
            <v>0</v>
          </cell>
          <cell r="M4308" t="str">
            <v>Owner-Occupied</v>
          </cell>
          <cell r="N4308">
            <v>4</v>
          </cell>
          <cell r="O4308">
            <v>42556</v>
          </cell>
          <cell r="P4308" t="str">
            <v>Current</v>
          </cell>
        </row>
        <row r="4309">
          <cell r="B4309">
            <v>41946</v>
          </cell>
          <cell r="C4309">
            <v>26</v>
          </cell>
          <cell r="D4309" t="str">
            <v>NL</v>
          </cell>
          <cell r="E4309" t="str">
            <v>Purchase</v>
          </cell>
          <cell r="F4309" t="str">
            <v>Fixed</v>
          </cell>
          <cell r="I4309">
            <v>32.880000000000003</v>
          </cell>
          <cell r="J4309">
            <v>21.47</v>
          </cell>
          <cell r="K4309" t="str">
            <v>HiRatio</v>
          </cell>
          <cell r="L4309">
            <v>562646.84</v>
          </cell>
          <cell r="M4309" t="str">
            <v>Owner-Occupied</v>
          </cell>
          <cell r="N4309">
            <v>0</v>
          </cell>
          <cell r="O4309">
            <v>43831</v>
          </cell>
          <cell r="P4309" t="str">
            <v>Current</v>
          </cell>
        </row>
        <row r="4310">
          <cell r="B4310">
            <v>41586</v>
          </cell>
          <cell r="C4310">
            <v>38</v>
          </cell>
          <cell r="D4310" t="str">
            <v>ON</v>
          </cell>
          <cell r="E4310" t="str">
            <v>Purchase</v>
          </cell>
          <cell r="F4310" t="str">
            <v>ARM</v>
          </cell>
          <cell r="I4310">
            <v>36.49</v>
          </cell>
          <cell r="J4310">
            <v>13.52</v>
          </cell>
          <cell r="K4310" t="str">
            <v>Conv</v>
          </cell>
          <cell r="L4310">
            <v>0</v>
          </cell>
          <cell r="M4310" t="str">
            <v>Second Home</v>
          </cell>
          <cell r="N4310">
            <v>4</v>
          </cell>
          <cell r="O4310">
            <v>42251</v>
          </cell>
          <cell r="P4310" t="str">
            <v>Current</v>
          </cell>
        </row>
        <row r="4311">
          <cell r="B4311">
            <v>42250</v>
          </cell>
          <cell r="C4311">
            <v>16</v>
          </cell>
          <cell r="D4311" t="str">
            <v>ON</v>
          </cell>
          <cell r="E4311" t="str">
            <v>Purchase</v>
          </cell>
          <cell r="F4311" t="str">
            <v>ARM</v>
          </cell>
          <cell r="I4311">
            <v>25.21</v>
          </cell>
          <cell r="J4311">
            <v>24.7</v>
          </cell>
          <cell r="K4311" t="str">
            <v>Conv</v>
          </cell>
          <cell r="L4311">
            <v>286251.94</v>
          </cell>
          <cell r="M4311" t="str">
            <v>Owner-Occupied</v>
          </cell>
          <cell r="N4311">
            <v>0</v>
          </cell>
          <cell r="O4311">
            <v>43831</v>
          </cell>
          <cell r="P4311" t="str">
            <v>Current</v>
          </cell>
        </row>
        <row r="4312">
          <cell r="B4312">
            <v>41646</v>
          </cell>
          <cell r="C4312">
            <v>36</v>
          </cell>
          <cell r="D4312" t="str">
            <v>AB</v>
          </cell>
          <cell r="E4312" t="str">
            <v>Purchase</v>
          </cell>
          <cell r="F4312" t="str">
            <v>Fixed</v>
          </cell>
          <cell r="I4312">
            <v>21.95</v>
          </cell>
          <cell r="J4312">
            <v>14.4</v>
          </cell>
          <cell r="K4312" t="str">
            <v>HiRatio</v>
          </cell>
          <cell r="L4312">
            <v>213734.31</v>
          </cell>
          <cell r="M4312" t="str">
            <v>Owner-Occupied</v>
          </cell>
          <cell r="N4312">
            <v>0</v>
          </cell>
          <cell r="O4312">
            <v>43831</v>
          </cell>
          <cell r="P4312" t="str">
            <v>Current</v>
          </cell>
        </row>
        <row r="4313">
          <cell r="B4313">
            <v>41590</v>
          </cell>
          <cell r="C4313">
            <v>38</v>
          </cell>
          <cell r="D4313" t="str">
            <v>ON</v>
          </cell>
          <cell r="E4313" t="str">
            <v>Refinance External</v>
          </cell>
          <cell r="F4313" t="str">
            <v>Fixed</v>
          </cell>
          <cell r="I4313">
            <v>40.65</v>
          </cell>
          <cell r="J4313">
            <v>18.23</v>
          </cell>
          <cell r="K4313" t="str">
            <v>Conv</v>
          </cell>
          <cell r="L4313">
            <v>109936.36</v>
          </cell>
          <cell r="M4313" t="str">
            <v>Owner-Occupied</v>
          </cell>
          <cell r="N4313">
            <v>0</v>
          </cell>
          <cell r="O4313">
            <v>43831</v>
          </cell>
          <cell r="P4313" t="str">
            <v>Current</v>
          </cell>
        </row>
        <row r="4314">
          <cell r="B4314">
            <v>42095</v>
          </cell>
          <cell r="C4314">
            <v>21</v>
          </cell>
          <cell r="D4314" t="str">
            <v>BC</v>
          </cell>
          <cell r="E4314" t="str">
            <v>Purchase</v>
          </cell>
          <cell r="F4314" t="str">
            <v>ARM</v>
          </cell>
          <cell r="I4314">
            <v>35.14</v>
          </cell>
          <cell r="J4314">
            <v>22.57</v>
          </cell>
          <cell r="K4314" t="str">
            <v>HiRatio</v>
          </cell>
          <cell r="L4314">
            <v>297801.98</v>
          </cell>
          <cell r="M4314" t="str">
            <v>Owner-Occupied</v>
          </cell>
          <cell r="N4314">
            <v>0</v>
          </cell>
          <cell r="O4314">
            <v>43831</v>
          </cell>
          <cell r="P4314" t="str">
            <v>Current</v>
          </cell>
        </row>
        <row r="4315">
          <cell r="B4315">
            <v>42528</v>
          </cell>
          <cell r="C4315">
            <v>7</v>
          </cell>
          <cell r="D4315" t="str">
            <v>BC</v>
          </cell>
          <cell r="E4315" t="str">
            <v>Refinance External</v>
          </cell>
          <cell r="F4315" t="str">
            <v>Fixed</v>
          </cell>
          <cell r="I4315">
            <v>35.58</v>
          </cell>
          <cell r="J4315">
            <v>28.78</v>
          </cell>
          <cell r="K4315" t="str">
            <v>Conv</v>
          </cell>
          <cell r="L4315">
            <v>147491.46</v>
          </cell>
          <cell r="M4315" t="str">
            <v>Owner-Occupied</v>
          </cell>
          <cell r="N4315">
            <v>0</v>
          </cell>
          <cell r="O4315">
            <v>43831</v>
          </cell>
          <cell r="P4315" t="str">
            <v>Current</v>
          </cell>
        </row>
        <row r="4316">
          <cell r="B4316">
            <v>41670</v>
          </cell>
          <cell r="C4316">
            <v>36</v>
          </cell>
          <cell r="D4316" t="str">
            <v>AB</v>
          </cell>
          <cell r="E4316" t="str">
            <v>Purchase</v>
          </cell>
          <cell r="F4316" t="str">
            <v>ARM</v>
          </cell>
          <cell r="I4316">
            <v>39.549999999999997</v>
          </cell>
          <cell r="J4316">
            <v>10.79</v>
          </cell>
          <cell r="K4316" t="str">
            <v>HiRatio</v>
          </cell>
          <cell r="L4316">
            <v>331813.56</v>
          </cell>
          <cell r="M4316" t="str">
            <v>Second Home</v>
          </cell>
          <cell r="N4316">
            <v>0</v>
          </cell>
          <cell r="O4316">
            <v>43831</v>
          </cell>
          <cell r="P4316" t="str">
            <v>Current</v>
          </cell>
        </row>
        <row r="4317">
          <cell r="B4317">
            <v>42625</v>
          </cell>
          <cell r="C4317">
            <v>4</v>
          </cell>
          <cell r="D4317" t="str">
            <v>BC</v>
          </cell>
          <cell r="E4317" t="str">
            <v>Purchase</v>
          </cell>
          <cell r="F4317" t="str">
            <v>Fixed</v>
          </cell>
          <cell r="I4317">
            <v>39.08</v>
          </cell>
          <cell r="J4317">
            <v>23.2</v>
          </cell>
          <cell r="K4317" t="str">
            <v>Conv</v>
          </cell>
          <cell r="L4317">
            <v>383096.64</v>
          </cell>
          <cell r="M4317" t="str">
            <v>Owner-Occupied</v>
          </cell>
          <cell r="N4317">
            <v>0</v>
          </cell>
          <cell r="O4317">
            <v>43831</v>
          </cell>
          <cell r="P4317" t="str">
            <v>Current</v>
          </cell>
        </row>
        <row r="4318">
          <cell r="B4318">
            <v>42551</v>
          </cell>
          <cell r="C4318">
            <v>7</v>
          </cell>
          <cell r="D4318" t="str">
            <v>AB</v>
          </cell>
          <cell r="E4318" t="str">
            <v>Purchase</v>
          </cell>
          <cell r="F4318" t="str">
            <v>Fixed</v>
          </cell>
          <cell r="I4318">
            <v>28.05</v>
          </cell>
          <cell r="J4318">
            <v>27.36</v>
          </cell>
          <cell r="K4318" t="str">
            <v>Conv</v>
          </cell>
          <cell r="L4318">
            <v>269028.89</v>
          </cell>
          <cell r="M4318" t="str">
            <v>Owner-Occupied</v>
          </cell>
          <cell r="N4318">
            <v>0</v>
          </cell>
          <cell r="O4318">
            <v>43831</v>
          </cell>
          <cell r="P4318" t="str">
            <v>Current</v>
          </cell>
        </row>
        <row r="4319">
          <cell r="B4319">
            <v>40644</v>
          </cell>
          <cell r="C4319">
            <v>69</v>
          </cell>
          <cell r="D4319" t="str">
            <v>ON</v>
          </cell>
          <cell r="E4319" t="str">
            <v>Purchase</v>
          </cell>
          <cell r="F4319" t="str">
            <v>ARM</v>
          </cell>
          <cell r="I4319">
            <v>34.979999999999997</v>
          </cell>
          <cell r="J4319">
            <v>16.670000000000002</v>
          </cell>
          <cell r="K4319" t="str">
            <v>HiRatio</v>
          </cell>
          <cell r="L4319">
            <v>0</v>
          </cell>
          <cell r="M4319" t="str">
            <v>Owner-Occupied</v>
          </cell>
          <cell r="N4319">
            <v>4</v>
          </cell>
          <cell r="O4319">
            <v>41975</v>
          </cell>
          <cell r="P4319" t="str">
            <v>Current</v>
          </cell>
        </row>
        <row r="4320">
          <cell r="B4320">
            <v>41702</v>
          </cell>
          <cell r="C4320">
            <v>34</v>
          </cell>
          <cell r="D4320" t="str">
            <v>ON</v>
          </cell>
          <cell r="E4320" t="str">
            <v>Purchase</v>
          </cell>
          <cell r="F4320" t="str">
            <v>Fixed</v>
          </cell>
          <cell r="I4320">
            <v>29.79</v>
          </cell>
          <cell r="J4320">
            <v>23.45</v>
          </cell>
          <cell r="K4320" t="str">
            <v>Conv</v>
          </cell>
          <cell r="L4320">
            <v>476258.91</v>
          </cell>
          <cell r="M4320" t="str">
            <v>Owner-Occupied</v>
          </cell>
          <cell r="N4320">
            <v>0</v>
          </cell>
          <cell r="O4320">
            <v>43831</v>
          </cell>
          <cell r="P4320" t="str">
            <v>Current</v>
          </cell>
        </row>
        <row r="4321">
          <cell r="B4321">
            <v>41926</v>
          </cell>
          <cell r="C4321">
            <v>27</v>
          </cell>
          <cell r="D4321" t="str">
            <v>ON</v>
          </cell>
          <cell r="E4321" t="str">
            <v>Refinance External</v>
          </cell>
          <cell r="F4321" t="str">
            <v>Fixed</v>
          </cell>
          <cell r="I4321">
            <v>28.21</v>
          </cell>
          <cell r="J4321">
            <v>28.21</v>
          </cell>
          <cell r="K4321" t="str">
            <v>Conv</v>
          </cell>
          <cell r="L4321">
            <v>91622.2</v>
          </cell>
          <cell r="M4321" t="str">
            <v>Owner-Occupied</v>
          </cell>
          <cell r="N4321">
            <v>0</v>
          </cell>
          <cell r="O4321">
            <v>43831</v>
          </cell>
          <cell r="P4321" t="str">
            <v>Current</v>
          </cell>
        </row>
        <row r="4322">
          <cell r="B4322">
            <v>42198</v>
          </cell>
          <cell r="C4322">
            <v>18</v>
          </cell>
          <cell r="D4322" t="str">
            <v>ON</v>
          </cell>
          <cell r="E4322" t="str">
            <v>Refinance External</v>
          </cell>
          <cell r="F4322" t="str">
            <v>ARM</v>
          </cell>
          <cell r="I4322">
            <v>32.299999999999997</v>
          </cell>
          <cell r="J4322">
            <v>11.87</v>
          </cell>
          <cell r="K4322" t="str">
            <v>Conv</v>
          </cell>
          <cell r="L4322">
            <v>137767.76</v>
          </cell>
          <cell r="M4322" t="str">
            <v>Owner-Occupied</v>
          </cell>
          <cell r="N4322">
            <v>0</v>
          </cell>
          <cell r="O4322">
            <v>43831</v>
          </cell>
          <cell r="P4322" t="str">
            <v>Current</v>
          </cell>
        </row>
        <row r="4323">
          <cell r="B4323">
            <v>41113</v>
          </cell>
          <cell r="C4323">
            <v>54</v>
          </cell>
          <cell r="D4323" t="str">
            <v>AB</v>
          </cell>
          <cell r="E4323" t="str">
            <v>Purchase</v>
          </cell>
          <cell r="F4323" t="str">
            <v>Fixed</v>
          </cell>
          <cell r="I4323">
            <v>35.86</v>
          </cell>
          <cell r="J4323">
            <v>22.82</v>
          </cell>
          <cell r="K4323" t="str">
            <v>HiRatio</v>
          </cell>
          <cell r="L4323">
            <v>0</v>
          </cell>
          <cell r="M4323" t="str">
            <v>Owner-Occupied</v>
          </cell>
          <cell r="N4323">
            <v>4</v>
          </cell>
          <cell r="O4323">
            <v>42262</v>
          </cell>
          <cell r="P4323" t="str">
            <v>Current</v>
          </cell>
        </row>
        <row r="4324">
          <cell r="B4324">
            <v>42359</v>
          </cell>
          <cell r="C4324">
            <v>13</v>
          </cell>
          <cell r="D4324" t="str">
            <v>ON</v>
          </cell>
          <cell r="E4324" t="str">
            <v>Purchase</v>
          </cell>
          <cell r="F4324" t="str">
            <v>Fixed</v>
          </cell>
          <cell r="I4324">
            <v>38.29</v>
          </cell>
          <cell r="J4324">
            <v>28.91</v>
          </cell>
          <cell r="K4324" t="str">
            <v>HiRatio</v>
          </cell>
          <cell r="L4324">
            <v>258596.86</v>
          </cell>
          <cell r="M4324" t="str">
            <v>Owner-Occupied</v>
          </cell>
          <cell r="N4324">
            <v>0</v>
          </cell>
          <cell r="O4324">
            <v>43831</v>
          </cell>
          <cell r="P4324" t="str">
            <v>Current</v>
          </cell>
        </row>
        <row r="4325">
          <cell r="B4325">
            <v>41568</v>
          </cell>
          <cell r="C4325">
            <v>39</v>
          </cell>
          <cell r="D4325" t="str">
            <v>NL</v>
          </cell>
          <cell r="E4325" t="str">
            <v>Purchase</v>
          </cell>
          <cell r="F4325" t="str">
            <v>Fixed</v>
          </cell>
          <cell r="I4325">
            <v>43.53</v>
          </cell>
          <cell r="J4325">
            <v>27.81</v>
          </cell>
          <cell r="K4325" t="str">
            <v>HiRatio</v>
          </cell>
          <cell r="L4325">
            <v>251488.9</v>
          </cell>
          <cell r="M4325" t="str">
            <v>Owner-Occupied</v>
          </cell>
          <cell r="N4325">
            <v>0</v>
          </cell>
          <cell r="O4325">
            <v>43831</v>
          </cell>
          <cell r="P4325" t="str">
            <v>Current</v>
          </cell>
        </row>
        <row r="4326">
          <cell r="B4326">
            <v>41908</v>
          </cell>
          <cell r="C4326">
            <v>28</v>
          </cell>
          <cell r="D4326" t="str">
            <v>ON</v>
          </cell>
          <cell r="E4326" t="str">
            <v>Purchase</v>
          </cell>
          <cell r="F4326" t="str">
            <v>Fixed</v>
          </cell>
          <cell r="I4326">
            <v>43.84</v>
          </cell>
          <cell r="J4326">
            <v>22.43</v>
          </cell>
          <cell r="K4326" t="str">
            <v>HiRatio</v>
          </cell>
          <cell r="L4326">
            <v>0</v>
          </cell>
          <cell r="M4326" t="str">
            <v>Owner-Occupied</v>
          </cell>
          <cell r="N4326">
            <v>4</v>
          </cell>
          <cell r="O4326">
            <v>42403</v>
          </cell>
          <cell r="P4326" t="str">
            <v>Current</v>
          </cell>
        </row>
        <row r="4327">
          <cell r="B4327">
            <v>42040</v>
          </cell>
          <cell r="C4327">
            <v>23</v>
          </cell>
          <cell r="D4327" t="str">
            <v>ON</v>
          </cell>
          <cell r="E4327" t="str">
            <v>Purchase with Improvements</v>
          </cell>
          <cell r="F4327" t="str">
            <v>Fixed</v>
          </cell>
          <cell r="I4327">
            <v>41.73</v>
          </cell>
          <cell r="J4327">
            <v>18.45</v>
          </cell>
          <cell r="K4327" t="str">
            <v>HiRatio</v>
          </cell>
          <cell r="L4327">
            <v>339426.21</v>
          </cell>
          <cell r="M4327" t="str">
            <v>Owner-Occupied</v>
          </cell>
          <cell r="N4327">
            <v>0</v>
          </cell>
          <cell r="O4327">
            <v>43831</v>
          </cell>
          <cell r="P4327" t="str">
            <v>Current</v>
          </cell>
        </row>
        <row r="4328">
          <cell r="B4328">
            <v>42285</v>
          </cell>
          <cell r="C4328">
            <v>15</v>
          </cell>
          <cell r="D4328" t="str">
            <v>ON</v>
          </cell>
          <cell r="E4328" t="str">
            <v>Purchase</v>
          </cell>
          <cell r="F4328" t="str">
            <v>ARM</v>
          </cell>
          <cell r="I4328">
            <v>32.32</v>
          </cell>
          <cell r="J4328">
            <v>25.24</v>
          </cell>
          <cell r="K4328" t="str">
            <v>HiRatio</v>
          </cell>
          <cell r="L4328">
            <v>439270.35</v>
          </cell>
          <cell r="M4328" t="str">
            <v>Owner-Occupied</v>
          </cell>
          <cell r="N4328">
            <v>0</v>
          </cell>
          <cell r="O4328">
            <v>43831</v>
          </cell>
          <cell r="P4328" t="str">
            <v>Current</v>
          </cell>
        </row>
        <row r="4329">
          <cell r="B4329">
            <v>41379</v>
          </cell>
          <cell r="C4329">
            <v>45</v>
          </cell>
          <cell r="D4329" t="str">
            <v>ON</v>
          </cell>
          <cell r="E4329" t="str">
            <v>Purchase</v>
          </cell>
          <cell r="F4329" t="str">
            <v>Fixed</v>
          </cell>
          <cell r="I4329">
            <v>39.130000000000003</v>
          </cell>
          <cell r="J4329">
            <v>28.82</v>
          </cell>
          <cell r="K4329" t="str">
            <v>HiRatio</v>
          </cell>
          <cell r="L4329">
            <v>263201.69</v>
          </cell>
          <cell r="M4329" t="str">
            <v>Owner-Occupied</v>
          </cell>
          <cell r="N4329">
            <v>0</v>
          </cell>
          <cell r="O4329">
            <v>43831</v>
          </cell>
          <cell r="P4329" t="str">
            <v>0-29</v>
          </cell>
        </row>
        <row r="4330">
          <cell r="B4330">
            <v>41626</v>
          </cell>
          <cell r="C4330">
            <v>37</v>
          </cell>
          <cell r="D4330" t="str">
            <v>BC</v>
          </cell>
          <cell r="E4330" t="str">
            <v>Purchase</v>
          </cell>
          <cell r="F4330" t="str">
            <v>ARM</v>
          </cell>
          <cell r="I4330">
            <v>29.17</v>
          </cell>
          <cell r="J4330">
            <v>22.11</v>
          </cell>
          <cell r="K4330" t="str">
            <v>Conv</v>
          </cell>
          <cell r="L4330">
            <v>495153.72</v>
          </cell>
          <cell r="M4330" t="str">
            <v>Owner-Occupied</v>
          </cell>
          <cell r="N4330">
            <v>0</v>
          </cell>
          <cell r="O4330">
            <v>43831</v>
          </cell>
          <cell r="P4330" t="str">
            <v>Current</v>
          </cell>
        </row>
        <row r="4331">
          <cell r="B4331">
            <v>41898</v>
          </cell>
          <cell r="C4331">
            <v>28</v>
          </cell>
          <cell r="D4331" t="str">
            <v>ON</v>
          </cell>
          <cell r="E4331" t="str">
            <v>Refinance External</v>
          </cell>
          <cell r="F4331" t="str">
            <v>Fixed</v>
          </cell>
          <cell r="I4331">
            <v>37.880000000000003</v>
          </cell>
          <cell r="J4331">
            <v>24.84</v>
          </cell>
          <cell r="K4331" t="str">
            <v>Conv</v>
          </cell>
          <cell r="L4331">
            <v>243638.5</v>
          </cell>
          <cell r="M4331" t="str">
            <v>Owner-Occupied</v>
          </cell>
          <cell r="N4331">
            <v>0</v>
          </cell>
          <cell r="O4331">
            <v>43831</v>
          </cell>
          <cell r="P4331" t="str">
            <v>Current</v>
          </cell>
        </row>
        <row r="4332">
          <cell r="B4332">
            <v>42068</v>
          </cell>
          <cell r="C4332">
            <v>22</v>
          </cell>
          <cell r="D4332" t="str">
            <v>BC</v>
          </cell>
          <cell r="E4332" t="str">
            <v>Refinance External</v>
          </cell>
          <cell r="F4332" t="str">
            <v>ARM</v>
          </cell>
          <cell r="I4332">
            <v>32.86</v>
          </cell>
          <cell r="J4332">
            <v>32.770000000000003</v>
          </cell>
          <cell r="K4332" t="str">
            <v>Conv</v>
          </cell>
          <cell r="L4332">
            <v>169223.27</v>
          </cell>
          <cell r="M4332" t="str">
            <v>Owner-Occupied</v>
          </cell>
          <cell r="N4332">
            <v>0</v>
          </cell>
          <cell r="O4332">
            <v>43831</v>
          </cell>
          <cell r="P4332" t="str">
            <v>Current</v>
          </cell>
        </row>
        <row r="4333">
          <cell r="B4333">
            <v>42125</v>
          </cell>
          <cell r="C4333">
            <v>20</v>
          </cell>
          <cell r="D4333" t="str">
            <v>AB</v>
          </cell>
          <cell r="E4333" t="str">
            <v>Purchase</v>
          </cell>
          <cell r="F4333" t="str">
            <v>Fixed</v>
          </cell>
          <cell r="I4333">
            <v>23.67</v>
          </cell>
          <cell r="J4333">
            <v>17.04</v>
          </cell>
          <cell r="K4333" t="str">
            <v>Conv</v>
          </cell>
          <cell r="L4333">
            <v>375874.14</v>
          </cell>
          <cell r="M4333" t="str">
            <v>Owner-Occupied</v>
          </cell>
          <cell r="N4333">
            <v>0</v>
          </cell>
          <cell r="O4333">
            <v>43831</v>
          </cell>
          <cell r="P4333" t="str">
            <v>Current</v>
          </cell>
        </row>
        <row r="4334">
          <cell r="B4334">
            <v>41430</v>
          </cell>
          <cell r="C4334">
            <v>43</v>
          </cell>
          <cell r="D4334" t="str">
            <v>ON</v>
          </cell>
          <cell r="E4334" t="str">
            <v>Refinance External</v>
          </cell>
          <cell r="F4334" t="str">
            <v>ARM</v>
          </cell>
          <cell r="I4334">
            <v>32.9</v>
          </cell>
          <cell r="J4334">
            <v>16.63</v>
          </cell>
          <cell r="K4334" t="str">
            <v>Conv</v>
          </cell>
          <cell r="L4334">
            <v>0</v>
          </cell>
          <cell r="M4334" t="str">
            <v>Rental</v>
          </cell>
          <cell r="N4334">
            <v>4</v>
          </cell>
          <cell r="O4334">
            <v>42471</v>
          </cell>
          <cell r="P4334" t="str">
            <v>Current</v>
          </cell>
        </row>
        <row r="4335">
          <cell r="B4335">
            <v>40967</v>
          </cell>
          <cell r="C4335">
            <v>59</v>
          </cell>
          <cell r="D4335" t="str">
            <v>BC</v>
          </cell>
          <cell r="E4335" t="str">
            <v>Purchase</v>
          </cell>
          <cell r="F4335" t="str">
            <v>Fixed</v>
          </cell>
          <cell r="I4335">
            <v>32.89</v>
          </cell>
          <cell r="J4335">
            <v>14.31</v>
          </cell>
          <cell r="K4335" t="str">
            <v>HiRatio</v>
          </cell>
          <cell r="L4335">
            <v>0</v>
          </cell>
          <cell r="M4335" t="str">
            <v>Owner-Occupied</v>
          </cell>
          <cell r="N4335">
            <v>4</v>
          </cell>
          <cell r="O4335">
            <v>42279</v>
          </cell>
          <cell r="P4335" t="str">
            <v>Current</v>
          </cell>
        </row>
        <row r="4336">
          <cell r="B4336">
            <v>42257</v>
          </cell>
          <cell r="C4336">
            <v>16</v>
          </cell>
          <cell r="D4336" t="str">
            <v>ON</v>
          </cell>
          <cell r="E4336" t="str">
            <v>Purchase</v>
          </cell>
          <cell r="F4336" t="str">
            <v>ARM</v>
          </cell>
          <cell r="I4336">
            <v>31.52</v>
          </cell>
          <cell r="J4336">
            <v>14.53</v>
          </cell>
          <cell r="K4336" t="str">
            <v>Conv</v>
          </cell>
          <cell r="L4336">
            <v>0</v>
          </cell>
          <cell r="M4336" t="str">
            <v>Rental</v>
          </cell>
          <cell r="N4336">
            <v>4</v>
          </cell>
          <cell r="O4336">
            <v>42647</v>
          </cell>
          <cell r="P4336" t="str">
            <v>Current</v>
          </cell>
        </row>
        <row r="4337">
          <cell r="B4337">
            <v>41493</v>
          </cell>
          <cell r="C4337">
            <v>41</v>
          </cell>
          <cell r="D4337" t="str">
            <v>AB</v>
          </cell>
          <cell r="E4337" t="str">
            <v>Transfer</v>
          </cell>
          <cell r="F4337" t="str">
            <v>Fixed</v>
          </cell>
          <cell r="I4337">
            <v>39.79</v>
          </cell>
          <cell r="J4337">
            <v>20.71</v>
          </cell>
          <cell r="K4337" t="str">
            <v>HiRatio</v>
          </cell>
          <cell r="L4337">
            <v>307194.8</v>
          </cell>
          <cell r="M4337" t="str">
            <v>Owner-Occupied</v>
          </cell>
          <cell r="N4337">
            <v>0</v>
          </cell>
          <cell r="O4337">
            <v>43831</v>
          </cell>
          <cell r="P4337" t="str">
            <v>Current</v>
          </cell>
        </row>
        <row r="4338">
          <cell r="B4338">
            <v>42584</v>
          </cell>
          <cell r="C4338">
            <v>5</v>
          </cell>
          <cell r="D4338" t="str">
            <v>AB</v>
          </cell>
          <cell r="E4338" t="str">
            <v>Purchase</v>
          </cell>
          <cell r="F4338" t="str">
            <v>Fixed</v>
          </cell>
          <cell r="I4338">
            <v>21.67</v>
          </cell>
          <cell r="J4338">
            <v>4.8099999999999996</v>
          </cell>
          <cell r="K4338" t="str">
            <v>HiRatio</v>
          </cell>
          <cell r="L4338">
            <v>201347.09</v>
          </cell>
          <cell r="M4338" t="str">
            <v>Owner-Occupied</v>
          </cell>
          <cell r="N4338">
            <v>0</v>
          </cell>
          <cell r="O4338">
            <v>43831</v>
          </cell>
          <cell r="P4338" t="str">
            <v>Current</v>
          </cell>
        </row>
        <row r="4339">
          <cell r="B4339">
            <v>42492</v>
          </cell>
          <cell r="C4339">
            <v>8</v>
          </cell>
          <cell r="D4339" t="str">
            <v>BC</v>
          </cell>
          <cell r="E4339" t="str">
            <v>Purchase with Improvements</v>
          </cell>
          <cell r="F4339" t="str">
            <v>ARM</v>
          </cell>
          <cell r="I4339">
            <v>28.97</v>
          </cell>
          <cell r="J4339">
            <v>25.18</v>
          </cell>
          <cell r="K4339" t="str">
            <v>HiRatio</v>
          </cell>
          <cell r="L4339">
            <v>803852.45</v>
          </cell>
          <cell r="M4339" t="str">
            <v>Owner-Occupied</v>
          </cell>
          <cell r="N4339">
            <v>0</v>
          </cell>
          <cell r="O4339">
            <v>43831</v>
          </cell>
          <cell r="P4339" t="str">
            <v>Current</v>
          </cell>
        </row>
        <row r="4340">
          <cell r="B4340">
            <v>40962</v>
          </cell>
          <cell r="C4340">
            <v>59</v>
          </cell>
          <cell r="D4340" t="str">
            <v>BC</v>
          </cell>
          <cell r="E4340" t="str">
            <v>Purchase</v>
          </cell>
          <cell r="F4340" t="str">
            <v>Fixed</v>
          </cell>
          <cell r="I4340">
            <v>27.44</v>
          </cell>
          <cell r="J4340">
            <v>26.94</v>
          </cell>
          <cell r="K4340" t="str">
            <v>HiRatio</v>
          </cell>
          <cell r="L4340">
            <v>241135.58</v>
          </cell>
          <cell r="M4340" t="str">
            <v>Owner-Occupied</v>
          </cell>
          <cell r="N4340">
            <v>0</v>
          </cell>
          <cell r="O4340">
            <v>43831</v>
          </cell>
          <cell r="P4340" t="str">
            <v>Current</v>
          </cell>
        </row>
        <row r="4341">
          <cell r="B4341">
            <v>42163</v>
          </cell>
          <cell r="C4341">
            <v>19</v>
          </cell>
          <cell r="D4341" t="str">
            <v>BC</v>
          </cell>
          <cell r="E4341" t="str">
            <v>Refinance External</v>
          </cell>
          <cell r="F4341" t="str">
            <v>ARM</v>
          </cell>
          <cell r="I4341">
            <v>35.5</v>
          </cell>
          <cell r="J4341">
            <v>25.11</v>
          </cell>
          <cell r="K4341" t="str">
            <v>Conv</v>
          </cell>
          <cell r="L4341">
            <v>218276.82</v>
          </cell>
          <cell r="M4341" t="str">
            <v>Owner-Occupied</v>
          </cell>
          <cell r="N4341">
            <v>0</v>
          </cell>
          <cell r="O4341">
            <v>43831</v>
          </cell>
          <cell r="P4341" t="str">
            <v>Current</v>
          </cell>
        </row>
        <row r="4342">
          <cell r="B4342">
            <v>41806</v>
          </cell>
          <cell r="C4342">
            <v>31</v>
          </cell>
          <cell r="D4342" t="str">
            <v>ON</v>
          </cell>
          <cell r="E4342" t="str">
            <v>Refinance External</v>
          </cell>
          <cell r="F4342" t="str">
            <v>ARM</v>
          </cell>
          <cell r="I4342">
            <v>22.15</v>
          </cell>
          <cell r="J4342">
            <v>21.89</v>
          </cell>
          <cell r="K4342" t="str">
            <v>Conv</v>
          </cell>
          <cell r="L4342">
            <v>464814.78</v>
          </cell>
          <cell r="M4342" t="str">
            <v>Owner-Occupied</v>
          </cell>
          <cell r="N4342">
            <v>0</v>
          </cell>
          <cell r="O4342">
            <v>43831</v>
          </cell>
          <cell r="P4342" t="str">
            <v>Current</v>
          </cell>
        </row>
        <row r="4343">
          <cell r="B4343">
            <v>42356</v>
          </cell>
          <cell r="C4343">
            <v>13</v>
          </cell>
          <cell r="D4343" t="str">
            <v>AB</v>
          </cell>
          <cell r="E4343" t="str">
            <v>Purchase</v>
          </cell>
          <cell r="F4343" t="str">
            <v>Fixed</v>
          </cell>
          <cell r="I4343">
            <v>33.200000000000003</v>
          </cell>
          <cell r="J4343">
            <v>32.869999999999997</v>
          </cell>
          <cell r="K4343" t="str">
            <v>HiRatio</v>
          </cell>
          <cell r="L4343">
            <v>253664</v>
          </cell>
          <cell r="M4343" t="str">
            <v>Owner-Occupied</v>
          </cell>
          <cell r="N4343">
            <v>0</v>
          </cell>
          <cell r="O4343">
            <v>43831</v>
          </cell>
          <cell r="P4343" t="str">
            <v>Current</v>
          </cell>
        </row>
        <row r="4344">
          <cell r="B4344">
            <v>42564</v>
          </cell>
          <cell r="C4344">
            <v>6</v>
          </cell>
          <cell r="D4344" t="str">
            <v>ON</v>
          </cell>
          <cell r="E4344" t="str">
            <v>Purchase</v>
          </cell>
          <cell r="F4344" t="str">
            <v>Fixed</v>
          </cell>
          <cell r="I4344">
            <v>18.63</v>
          </cell>
          <cell r="J4344">
            <v>18.45</v>
          </cell>
          <cell r="K4344" t="str">
            <v>Conv</v>
          </cell>
          <cell r="L4344">
            <v>170481.54</v>
          </cell>
          <cell r="M4344" t="str">
            <v>Owner-Occupied</v>
          </cell>
          <cell r="N4344">
            <v>0</v>
          </cell>
          <cell r="O4344">
            <v>43831</v>
          </cell>
          <cell r="P4344" t="str">
            <v>Current</v>
          </cell>
        </row>
        <row r="4345">
          <cell r="B4345">
            <v>41599</v>
          </cell>
          <cell r="C4345">
            <v>38</v>
          </cell>
          <cell r="D4345" t="str">
            <v>ON</v>
          </cell>
          <cell r="E4345" t="str">
            <v>Refinance External</v>
          </cell>
          <cell r="F4345" t="str">
            <v>Fixed</v>
          </cell>
          <cell r="I4345">
            <v>41.23</v>
          </cell>
          <cell r="J4345">
            <v>34.24</v>
          </cell>
          <cell r="K4345" t="str">
            <v>Conv</v>
          </cell>
          <cell r="L4345">
            <v>0</v>
          </cell>
          <cell r="M4345" t="str">
            <v>Owner-Occupied</v>
          </cell>
          <cell r="N4345">
            <v>4</v>
          </cell>
          <cell r="O4345">
            <v>42177</v>
          </cell>
          <cell r="P4345" t="str">
            <v>Current</v>
          </cell>
        </row>
        <row r="4346">
          <cell r="B4346">
            <v>41848</v>
          </cell>
          <cell r="C4346">
            <v>30</v>
          </cell>
          <cell r="D4346" t="str">
            <v>AB</v>
          </cell>
          <cell r="E4346" t="str">
            <v>Purchase</v>
          </cell>
          <cell r="F4346" t="str">
            <v>Fixed</v>
          </cell>
          <cell r="I4346">
            <v>35.69</v>
          </cell>
          <cell r="J4346">
            <v>21.13</v>
          </cell>
          <cell r="K4346" t="str">
            <v>HiRatio</v>
          </cell>
          <cell r="L4346">
            <v>374406.95</v>
          </cell>
          <cell r="M4346" t="str">
            <v>Owner-Occupied</v>
          </cell>
          <cell r="N4346">
            <v>0</v>
          </cell>
          <cell r="O4346">
            <v>43831</v>
          </cell>
          <cell r="P4346" t="str">
            <v>Current</v>
          </cell>
        </row>
        <row r="4347">
          <cell r="B4347">
            <v>40753</v>
          </cell>
          <cell r="C4347">
            <v>66</v>
          </cell>
          <cell r="D4347" t="str">
            <v>ON</v>
          </cell>
          <cell r="E4347" t="str">
            <v>Purchase</v>
          </cell>
          <cell r="F4347" t="str">
            <v>ARM</v>
          </cell>
          <cell r="I4347">
            <v>32.020000000000003</v>
          </cell>
          <cell r="J4347">
            <v>18.170000000000002</v>
          </cell>
          <cell r="K4347" t="str">
            <v>HiRatio</v>
          </cell>
          <cell r="L4347">
            <v>0</v>
          </cell>
          <cell r="M4347" t="str">
            <v>Owner-Occupied</v>
          </cell>
          <cell r="N4347">
            <v>4</v>
          </cell>
          <cell r="O4347">
            <v>40781</v>
          </cell>
          <cell r="P4347" t="str">
            <v>Current</v>
          </cell>
        </row>
        <row r="4348">
          <cell r="B4348">
            <v>42135</v>
          </cell>
          <cell r="C4348">
            <v>20</v>
          </cell>
          <cell r="D4348" t="str">
            <v>ON</v>
          </cell>
          <cell r="E4348" t="str">
            <v>Purchase</v>
          </cell>
          <cell r="F4348" t="str">
            <v>Fixed</v>
          </cell>
          <cell r="I4348">
            <v>31.65</v>
          </cell>
          <cell r="J4348">
            <v>28.02</v>
          </cell>
          <cell r="K4348" t="str">
            <v>Conv</v>
          </cell>
          <cell r="L4348">
            <v>220530.76</v>
          </cell>
          <cell r="M4348" t="str">
            <v>Owner-Occupied</v>
          </cell>
          <cell r="N4348">
            <v>0</v>
          </cell>
          <cell r="O4348">
            <v>43831</v>
          </cell>
          <cell r="P4348" t="str">
            <v>Current</v>
          </cell>
        </row>
        <row r="4349">
          <cell r="B4349">
            <v>40984</v>
          </cell>
          <cell r="C4349">
            <v>58</v>
          </cell>
          <cell r="D4349" t="str">
            <v>ON</v>
          </cell>
          <cell r="E4349" t="str">
            <v>Refinance External</v>
          </cell>
          <cell r="F4349" t="str">
            <v>Fixed</v>
          </cell>
          <cell r="I4349">
            <v>29.3</v>
          </cell>
          <cell r="J4349">
            <v>21.04</v>
          </cell>
          <cell r="K4349" t="str">
            <v>Conv</v>
          </cell>
          <cell r="L4349">
            <v>362312.68</v>
          </cell>
          <cell r="M4349" t="str">
            <v>Owner-Occupied</v>
          </cell>
          <cell r="N4349">
            <v>0</v>
          </cell>
          <cell r="O4349">
            <v>43831</v>
          </cell>
          <cell r="P4349" t="str">
            <v>Current</v>
          </cell>
        </row>
        <row r="4350">
          <cell r="B4350">
            <v>41117</v>
          </cell>
          <cell r="C4350">
            <v>54</v>
          </cell>
          <cell r="D4350" t="str">
            <v>AB</v>
          </cell>
          <cell r="E4350" t="str">
            <v>Refinance External</v>
          </cell>
          <cell r="F4350" t="str">
            <v>Fixed</v>
          </cell>
          <cell r="I4350">
            <v>20.96</v>
          </cell>
          <cell r="J4350">
            <v>20.96</v>
          </cell>
          <cell r="K4350" t="str">
            <v>HiRatio</v>
          </cell>
          <cell r="L4350">
            <v>0</v>
          </cell>
          <cell r="M4350" t="str">
            <v>Owner-Occupied</v>
          </cell>
          <cell r="N4350">
            <v>4</v>
          </cell>
          <cell r="O4350">
            <v>42579</v>
          </cell>
          <cell r="P4350" t="str">
            <v>Current</v>
          </cell>
        </row>
        <row r="4351">
          <cell r="B4351">
            <v>41484</v>
          </cell>
          <cell r="C4351">
            <v>42</v>
          </cell>
          <cell r="D4351" t="str">
            <v>AB</v>
          </cell>
          <cell r="E4351" t="str">
            <v>Purchase</v>
          </cell>
          <cell r="F4351" t="str">
            <v>Fixed</v>
          </cell>
          <cell r="I4351">
            <v>40.43</v>
          </cell>
          <cell r="J4351">
            <v>30.25</v>
          </cell>
          <cell r="K4351" t="str">
            <v>HiRatio</v>
          </cell>
          <cell r="L4351">
            <v>168048.92</v>
          </cell>
          <cell r="M4351" t="str">
            <v>Owner-Occupied</v>
          </cell>
          <cell r="N4351">
            <v>0</v>
          </cell>
          <cell r="O4351">
            <v>43831</v>
          </cell>
          <cell r="P4351" t="str">
            <v>Current</v>
          </cell>
        </row>
        <row r="4352">
          <cell r="B4352">
            <v>42116</v>
          </cell>
          <cell r="C4352">
            <v>21</v>
          </cell>
          <cell r="D4352" t="str">
            <v>ON</v>
          </cell>
          <cell r="E4352" t="str">
            <v>Refinance External</v>
          </cell>
          <cell r="F4352" t="str">
            <v>ARM</v>
          </cell>
          <cell r="I4352">
            <v>30.64</v>
          </cell>
          <cell r="J4352">
            <v>26.8</v>
          </cell>
          <cell r="K4352" t="str">
            <v>Conv</v>
          </cell>
          <cell r="L4352">
            <v>375015.27</v>
          </cell>
          <cell r="M4352" t="str">
            <v>Owner-Occupied</v>
          </cell>
          <cell r="N4352">
            <v>0</v>
          </cell>
          <cell r="O4352">
            <v>43831</v>
          </cell>
          <cell r="P4352" t="str">
            <v>Current</v>
          </cell>
        </row>
        <row r="4353">
          <cell r="B4353">
            <v>42116</v>
          </cell>
          <cell r="C4353">
            <v>21</v>
          </cell>
          <cell r="D4353" t="str">
            <v>BC</v>
          </cell>
          <cell r="E4353" t="str">
            <v>Transfer</v>
          </cell>
          <cell r="F4353" t="str">
            <v>ARM</v>
          </cell>
          <cell r="I4353">
            <v>36.51</v>
          </cell>
          <cell r="J4353">
            <v>19.84</v>
          </cell>
          <cell r="K4353" t="str">
            <v>HiRatio</v>
          </cell>
          <cell r="L4353">
            <v>264545.02</v>
          </cell>
          <cell r="M4353" t="str">
            <v>Owner-Occupied</v>
          </cell>
          <cell r="N4353">
            <v>0</v>
          </cell>
          <cell r="O4353">
            <v>43831</v>
          </cell>
          <cell r="P4353" t="str">
            <v>Current</v>
          </cell>
        </row>
        <row r="4354">
          <cell r="B4354">
            <v>42607</v>
          </cell>
          <cell r="C4354">
            <v>5</v>
          </cell>
          <cell r="D4354" t="str">
            <v>BC</v>
          </cell>
          <cell r="E4354" t="str">
            <v>Purchase</v>
          </cell>
          <cell r="F4354" t="str">
            <v>Fixed</v>
          </cell>
          <cell r="I4354">
            <v>39.29</v>
          </cell>
          <cell r="J4354">
            <v>29.03</v>
          </cell>
          <cell r="K4354" t="str">
            <v>HiRatio</v>
          </cell>
          <cell r="L4354">
            <v>869183.34</v>
          </cell>
          <cell r="M4354" t="str">
            <v>Owner-Occupied</v>
          </cell>
          <cell r="N4354">
            <v>0</v>
          </cell>
          <cell r="O4354">
            <v>43831</v>
          </cell>
          <cell r="P4354" t="str">
            <v>Current</v>
          </cell>
        </row>
        <row r="4355">
          <cell r="B4355">
            <v>41082</v>
          </cell>
          <cell r="C4355">
            <v>55</v>
          </cell>
          <cell r="D4355" t="str">
            <v>BC</v>
          </cell>
          <cell r="E4355" t="str">
            <v>Refinance External</v>
          </cell>
          <cell r="F4355" t="str">
            <v>Fixed</v>
          </cell>
          <cell r="I4355">
            <v>18.93</v>
          </cell>
          <cell r="J4355">
            <v>34.799999999999997</v>
          </cell>
          <cell r="K4355" t="str">
            <v>Conv</v>
          </cell>
          <cell r="L4355">
            <v>368181.15</v>
          </cell>
          <cell r="M4355" t="str">
            <v>Rental</v>
          </cell>
          <cell r="N4355">
            <v>0</v>
          </cell>
          <cell r="O4355">
            <v>43831</v>
          </cell>
          <cell r="P4355" t="str">
            <v>Current</v>
          </cell>
        </row>
        <row r="4356">
          <cell r="B4356">
            <v>42094</v>
          </cell>
          <cell r="C4356">
            <v>22</v>
          </cell>
          <cell r="D4356" t="str">
            <v>ON</v>
          </cell>
          <cell r="E4356" t="str">
            <v>Transfer</v>
          </cell>
          <cell r="F4356" t="str">
            <v>ARM</v>
          </cell>
          <cell r="I4356">
            <v>19.329999999999998</v>
          </cell>
          <cell r="J4356">
            <v>10.76</v>
          </cell>
          <cell r="K4356" t="str">
            <v>Conv</v>
          </cell>
          <cell r="L4356">
            <v>101720.1</v>
          </cell>
          <cell r="M4356" t="str">
            <v>Owner-Occupied</v>
          </cell>
          <cell r="N4356">
            <v>0</v>
          </cell>
          <cell r="O4356">
            <v>43831</v>
          </cell>
          <cell r="P4356" t="str">
            <v>Current</v>
          </cell>
        </row>
        <row r="4357">
          <cell r="B4357">
            <v>42495</v>
          </cell>
          <cell r="C4357">
            <v>8</v>
          </cell>
          <cell r="D4357" t="str">
            <v>AB</v>
          </cell>
          <cell r="E4357" t="str">
            <v>Purchase</v>
          </cell>
          <cell r="F4357" t="str">
            <v>Fixed</v>
          </cell>
          <cell r="I4357">
            <v>35.56</v>
          </cell>
          <cell r="J4357">
            <v>31.09</v>
          </cell>
          <cell r="K4357" t="str">
            <v>HiRatio</v>
          </cell>
          <cell r="L4357">
            <v>295792.99</v>
          </cell>
          <cell r="M4357" t="str">
            <v>Owner-Occupied</v>
          </cell>
          <cell r="N4357">
            <v>0</v>
          </cell>
          <cell r="O4357">
            <v>43831</v>
          </cell>
          <cell r="P4357" t="str">
            <v>Current</v>
          </cell>
        </row>
        <row r="4358">
          <cell r="B4358">
            <v>40778</v>
          </cell>
          <cell r="C4358">
            <v>65</v>
          </cell>
          <cell r="D4358" t="str">
            <v>MB</v>
          </cell>
          <cell r="E4358" t="str">
            <v>Purchase</v>
          </cell>
          <cell r="F4358" t="str">
            <v>Fixed</v>
          </cell>
          <cell r="I4358">
            <v>35.65</v>
          </cell>
          <cell r="J4358">
            <v>24.69</v>
          </cell>
          <cell r="K4358" t="str">
            <v>HiRatio</v>
          </cell>
          <cell r="L4358">
            <v>0</v>
          </cell>
          <cell r="M4358" t="str">
            <v>Owner-Occupied</v>
          </cell>
          <cell r="N4358">
            <v>4</v>
          </cell>
          <cell r="O4358">
            <v>41331</v>
          </cell>
          <cell r="P4358" t="str">
            <v>Current</v>
          </cell>
        </row>
        <row r="4359">
          <cell r="B4359">
            <v>41765</v>
          </cell>
          <cell r="C4359">
            <v>32</v>
          </cell>
          <cell r="D4359" t="str">
            <v>AB</v>
          </cell>
          <cell r="E4359" t="str">
            <v>Refinance External</v>
          </cell>
          <cell r="F4359" t="str">
            <v>Fixed</v>
          </cell>
          <cell r="I4359">
            <v>42.52</v>
          </cell>
          <cell r="J4359">
            <v>33.36</v>
          </cell>
          <cell r="K4359" t="str">
            <v>Conv</v>
          </cell>
          <cell r="L4359">
            <v>329729.83</v>
          </cell>
          <cell r="M4359" t="str">
            <v>Owner-Occupied</v>
          </cell>
          <cell r="N4359">
            <v>0</v>
          </cell>
          <cell r="O4359">
            <v>43831</v>
          </cell>
          <cell r="P4359" t="str">
            <v>Current</v>
          </cell>
        </row>
        <row r="4360">
          <cell r="B4360">
            <v>42650</v>
          </cell>
          <cell r="C4360">
            <v>3</v>
          </cell>
          <cell r="D4360" t="str">
            <v>ON</v>
          </cell>
          <cell r="E4360" t="str">
            <v>Purchase</v>
          </cell>
          <cell r="F4360" t="str">
            <v>ARM</v>
          </cell>
          <cell r="I4360">
            <v>23.86</v>
          </cell>
          <cell r="J4360">
            <v>14.3</v>
          </cell>
          <cell r="K4360" t="str">
            <v>HiRatio</v>
          </cell>
          <cell r="L4360">
            <v>424984.85</v>
          </cell>
          <cell r="M4360" t="str">
            <v>Second Home</v>
          </cell>
          <cell r="N4360">
            <v>0</v>
          </cell>
          <cell r="O4360">
            <v>43831</v>
          </cell>
          <cell r="P4360" t="str">
            <v>Current</v>
          </cell>
        </row>
        <row r="4361">
          <cell r="B4361">
            <v>42115</v>
          </cell>
          <cell r="C4361">
            <v>21</v>
          </cell>
          <cell r="D4361" t="str">
            <v>ON</v>
          </cell>
          <cell r="E4361" t="str">
            <v>Purchase</v>
          </cell>
          <cell r="F4361" t="str">
            <v>ARM</v>
          </cell>
          <cell r="I4361">
            <v>18.05</v>
          </cell>
          <cell r="J4361">
            <v>17.920000000000002</v>
          </cell>
          <cell r="K4361" t="str">
            <v>Conv</v>
          </cell>
          <cell r="L4361">
            <v>217343.69</v>
          </cell>
          <cell r="M4361" t="str">
            <v>Owner-Occupied</v>
          </cell>
          <cell r="N4361">
            <v>0</v>
          </cell>
          <cell r="O4361">
            <v>43831</v>
          </cell>
          <cell r="P4361" t="str">
            <v>Current</v>
          </cell>
        </row>
        <row r="4362">
          <cell r="B4362">
            <v>42214</v>
          </cell>
          <cell r="C4362">
            <v>18</v>
          </cell>
          <cell r="D4362" t="str">
            <v>ON</v>
          </cell>
          <cell r="E4362" t="str">
            <v>Refinance External</v>
          </cell>
          <cell r="F4362" t="str">
            <v>Fixed</v>
          </cell>
          <cell r="I4362">
            <v>29.73</v>
          </cell>
          <cell r="J4362">
            <v>28.4</v>
          </cell>
          <cell r="K4362" t="str">
            <v>Conv</v>
          </cell>
          <cell r="L4362">
            <v>326549.65999999997</v>
          </cell>
          <cell r="M4362" t="str">
            <v>Owner-Occupied</v>
          </cell>
          <cell r="N4362">
            <v>0</v>
          </cell>
          <cell r="O4362">
            <v>43831</v>
          </cell>
          <cell r="P4362" t="str">
            <v>Current</v>
          </cell>
        </row>
        <row r="4363">
          <cell r="B4363">
            <v>41822</v>
          </cell>
          <cell r="C4363">
            <v>30</v>
          </cell>
          <cell r="D4363" t="str">
            <v>ON</v>
          </cell>
          <cell r="E4363" t="str">
            <v>Refinance External</v>
          </cell>
          <cell r="F4363" t="str">
            <v>Fixed</v>
          </cell>
          <cell r="I4363">
            <v>38.58</v>
          </cell>
          <cell r="J4363">
            <v>25.14</v>
          </cell>
          <cell r="K4363" t="str">
            <v>Conv</v>
          </cell>
          <cell r="L4363">
            <v>0</v>
          </cell>
          <cell r="M4363" t="str">
            <v>Owner-Occupied</v>
          </cell>
          <cell r="N4363">
            <v>4</v>
          </cell>
          <cell r="O4363">
            <v>42557</v>
          </cell>
          <cell r="P4363" t="str">
            <v>Current</v>
          </cell>
        </row>
        <row r="4364">
          <cell r="B4364">
            <v>41086</v>
          </cell>
          <cell r="C4364">
            <v>55</v>
          </cell>
          <cell r="D4364" t="str">
            <v>ON</v>
          </cell>
          <cell r="E4364" t="str">
            <v>Purchase</v>
          </cell>
          <cell r="F4364" t="str">
            <v>Fixed</v>
          </cell>
          <cell r="I4364">
            <v>39.200000000000003</v>
          </cell>
          <cell r="J4364">
            <v>34.57</v>
          </cell>
          <cell r="K4364" t="str">
            <v>HiRatio</v>
          </cell>
          <cell r="L4364">
            <v>0</v>
          </cell>
          <cell r="M4364" t="str">
            <v>Owner-Occupied</v>
          </cell>
          <cell r="N4364">
            <v>4</v>
          </cell>
          <cell r="O4364">
            <v>41774</v>
          </cell>
          <cell r="P4364" t="str">
            <v>Current</v>
          </cell>
        </row>
        <row r="4365">
          <cell r="B4365">
            <v>41879</v>
          </cell>
          <cell r="C4365">
            <v>29</v>
          </cell>
          <cell r="D4365" t="str">
            <v>ON</v>
          </cell>
          <cell r="E4365" t="str">
            <v>Port Decrease</v>
          </cell>
          <cell r="F4365" t="str">
            <v>ARM</v>
          </cell>
          <cell r="I4365">
            <v>32.619999999999997</v>
          </cell>
          <cell r="J4365">
            <v>27.36</v>
          </cell>
          <cell r="K4365" t="str">
            <v>Conv</v>
          </cell>
          <cell r="L4365">
            <v>145821.63</v>
          </cell>
          <cell r="M4365" t="str">
            <v>Owner-Occupied</v>
          </cell>
          <cell r="N4365">
            <v>0</v>
          </cell>
          <cell r="O4365">
            <v>43831</v>
          </cell>
          <cell r="P4365" t="str">
            <v>Current</v>
          </cell>
        </row>
        <row r="4366">
          <cell r="B4366">
            <v>42643</v>
          </cell>
          <cell r="C4366">
            <v>4</v>
          </cell>
          <cell r="D4366" t="str">
            <v>ON</v>
          </cell>
          <cell r="E4366" t="str">
            <v>Purchase</v>
          </cell>
          <cell r="F4366" t="str">
            <v>Fixed</v>
          </cell>
          <cell r="I4366">
            <v>37.450000000000003</v>
          </cell>
          <cell r="J4366">
            <v>32.450000000000003</v>
          </cell>
          <cell r="K4366" t="str">
            <v>Conv</v>
          </cell>
          <cell r="L4366">
            <v>932875.75</v>
          </cell>
          <cell r="M4366" t="str">
            <v>Owner-Occupied</v>
          </cell>
          <cell r="N4366">
            <v>0</v>
          </cell>
          <cell r="O4366">
            <v>43831</v>
          </cell>
          <cell r="P4366" t="str">
            <v>Current</v>
          </cell>
        </row>
        <row r="4367">
          <cell r="B4367">
            <v>42034</v>
          </cell>
          <cell r="C4367">
            <v>24</v>
          </cell>
          <cell r="D4367" t="str">
            <v>AB</v>
          </cell>
          <cell r="E4367" t="str">
            <v>Purchase</v>
          </cell>
          <cell r="F4367" t="str">
            <v>Fixed</v>
          </cell>
          <cell r="I4367">
            <v>26.43</v>
          </cell>
          <cell r="J4367">
            <v>25.67</v>
          </cell>
          <cell r="K4367" t="str">
            <v>Conv</v>
          </cell>
          <cell r="L4367">
            <v>246380.55</v>
          </cell>
          <cell r="M4367" t="str">
            <v>Owner-Occupied</v>
          </cell>
          <cell r="N4367">
            <v>0</v>
          </cell>
          <cell r="O4367">
            <v>43831</v>
          </cell>
          <cell r="P4367" t="str">
            <v>Current</v>
          </cell>
        </row>
        <row r="4368">
          <cell r="B4368">
            <v>41732</v>
          </cell>
          <cell r="C4368">
            <v>33</v>
          </cell>
          <cell r="D4368" t="str">
            <v>AB</v>
          </cell>
          <cell r="E4368" t="str">
            <v>Refinance External</v>
          </cell>
          <cell r="F4368" t="str">
            <v>ARM</v>
          </cell>
          <cell r="I4368">
            <v>16.11</v>
          </cell>
          <cell r="J4368">
            <v>7.37</v>
          </cell>
          <cell r="K4368" t="str">
            <v>Conv</v>
          </cell>
          <cell r="L4368">
            <v>0</v>
          </cell>
          <cell r="M4368" t="str">
            <v>Owner-Occupied</v>
          </cell>
          <cell r="N4368">
            <v>4</v>
          </cell>
          <cell r="O4368">
            <v>42088</v>
          </cell>
          <cell r="P4368" t="str">
            <v>Current</v>
          </cell>
        </row>
        <row r="4369">
          <cell r="B4369">
            <v>42123</v>
          </cell>
          <cell r="C4369">
            <v>21</v>
          </cell>
          <cell r="D4369" t="str">
            <v>BC</v>
          </cell>
          <cell r="E4369" t="str">
            <v>Purchase</v>
          </cell>
          <cell r="F4369" t="str">
            <v>ARM</v>
          </cell>
          <cell r="I4369">
            <v>28.65</v>
          </cell>
          <cell r="J4369">
            <v>27.53</v>
          </cell>
          <cell r="K4369" t="str">
            <v>Conv</v>
          </cell>
          <cell r="L4369">
            <v>469249.77</v>
          </cell>
          <cell r="M4369" t="str">
            <v>Owner-Occupied</v>
          </cell>
          <cell r="N4369">
            <v>0</v>
          </cell>
          <cell r="O4369">
            <v>43831</v>
          </cell>
          <cell r="P4369" t="str">
            <v>Current</v>
          </cell>
        </row>
        <row r="4370">
          <cell r="B4370">
            <v>41404</v>
          </cell>
          <cell r="C4370">
            <v>44</v>
          </cell>
          <cell r="D4370" t="str">
            <v>BC</v>
          </cell>
          <cell r="E4370" t="str">
            <v>Refinance External</v>
          </cell>
          <cell r="F4370" t="str">
            <v>Fixed</v>
          </cell>
          <cell r="I4370">
            <v>23.13</v>
          </cell>
          <cell r="J4370">
            <v>23.13</v>
          </cell>
          <cell r="K4370" t="str">
            <v>Conv</v>
          </cell>
          <cell r="L4370">
            <v>67365.14</v>
          </cell>
          <cell r="M4370" t="str">
            <v>Owner-Occupied</v>
          </cell>
          <cell r="N4370">
            <v>0</v>
          </cell>
          <cell r="O4370">
            <v>43831</v>
          </cell>
          <cell r="P4370" t="str">
            <v>Current</v>
          </cell>
        </row>
        <row r="4371">
          <cell r="B4371">
            <v>42060</v>
          </cell>
          <cell r="C4371">
            <v>23</v>
          </cell>
          <cell r="D4371" t="str">
            <v>ON</v>
          </cell>
          <cell r="E4371" t="str">
            <v>Transfer</v>
          </cell>
          <cell r="F4371" t="str">
            <v>Fixed</v>
          </cell>
          <cell r="I4371">
            <v>21.82</v>
          </cell>
          <cell r="J4371">
            <v>20.76</v>
          </cell>
          <cell r="K4371" t="str">
            <v>Conv</v>
          </cell>
          <cell r="L4371">
            <v>97292.2</v>
          </cell>
          <cell r="M4371" t="str">
            <v>Owner-Occupied</v>
          </cell>
          <cell r="N4371">
            <v>0</v>
          </cell>
          <cell r="O4371">
            <v>43831</v>
          </cell>
          <cell r="P4371" t="str">
            <v>Current</v>
          </cell>
        </row>
        <row r="4372">
          <cell r="B4372">
            <v>42065</v>
          </cell>
          <cell r="C4372">
            <v>22</v>
          </cell>
          <cell r="D4372" t="str">
            <v>ON</v>
          </cell>
          <cell r="E4372" t="str">
            <v>Purchase</v>
          </cell>
          <cell r="F4372" t="str">
            <v>Fixed</v>
          </cell>
          <cell r="I4372">
            <v>42.02</v>
          </cell>
          <cell r="J4372">
            <v>36.28</v>
          </cell>
          <cell r="K4372" t="str">
            <v>HiRatio</v>
          </cell>
          <cell r="L4372">
            <v>268518.5</v>
          </cell>
          <cell r="M4372" t="str">
            <v>Owner-Occupied</v>
          </cell>
          <cell r="N4372">
            <v>0</v>
          </cell>
          <cell r="O4372">
            <v>43831</v>
          </cell>
          <cell r="P4372" t="str">
            <v>Current</v>
          </cell>
        </row>
        <row r="4373">
          <cell r="B4373">
            <v>42123</v>
          </cell>
          <cell r="C4373">
            <v>21</v>
          </cell>
          <cell r="D4373" t="str">
            <v>ON</v>
          </cell>
          <cell r="E4373" t="str">
            <v>Refinance External</v>
          </cell>
          <cell r="F4373" t="str">
            <v>Fixed</v>
          </cell>
          <cell r="I4373">
            <v>28.89</v>
          </cell>
          <cell r="J4373">
            <v>21.02</v>
          </cell>
          <cell r="K4373" t="str">
            <v>Conv</v>
          </cell>
          <cell r="L4373">
            <v>161397.07</v>
          </cell>
          <cell r="M4373" t="str">
            <v>Owner-Occupied</v>
          </cell>
          <cell r="N4373">
            <v>0</v>
          </cell>
          <cell r="O4373">
            <v>43831</v>
          </cell>
          <cell r="P4373" t="str">
            <v>Current</v>
          </cell>
        </row>
        <row r="4374">
          <cell r="B4374">
            <v>40781</v>
          </cell>
          <cell r="C4374">
            <v>65</v>
          </cell>
          <cell r="D4374" t="str">
            <v>ON</v>
          </cell>
          <cell r="E4374" t="str">
            <v>Purchase</v>
          </cell>
          <cell r="F4374" t="str">
            <v>Fixed</v>
          </cell>
          <cell r="I4374">
            <v>35.520000000000003</v>
          </cell>
          <cell r="J4374">
            <v>33.479999999999997</v>
          </cell>
          <cell r="K4374" t="str">
            <v>HiRatio</v>
          </cell>
          <cell r="L4374">
            <v>0</v>
          </cell>
          <cell r="M4374" t="str">
            <v>Owner-Occupied</v>
          </cell>
          <cell r="N4374">
            <v>4</v>
          </cell>
          <cell r="O4374">
            <v>42612</v>
          </cell>
          <cell r="P4374" t="str">
            <v>Current</v>
          </cell>
        </row>
        <row r="4375">
          <cell r="B4375">
            <v>42304</v>
          </cell>
          <cell r="C4375">
            <v>15</v>
          </cell>
          <cell r="D4375" t="str">
            <v>ON</v>
          </cell>
          <cell r="E4375" t="str">
            <v>Refinance External</v>
          </cell>
          <cell r="F4375" t="str">
            <v>ARM</v>
          </cell>
          <cell r="I4375">
            <v>25.2</v>
          </cell>
          <cell r="J4375">
            <v>24.36</v>
          </cell>
          <cell r="K4375" t="str">
            <v>Conv</v>
          </cell>
          <cell r="L4375">
            <v>324548.24</v>
          </cell>
          <cell r="M4375" t="str">
            <v>Owner-Occupied</v>
          </cell>
          <cell r="N4375">
            <v>0</v>
          </cell>
          <cell r="O4375">
            <v>43831</v>
          </cell>
          <cell r="P4375" t="str">
            <v>Current</v>
          </cell>
        </row>
        <row r="4376">
          <cell r="B4376">
            <v>42394</v>
          </cell>
          <cell r="C4376">
            <v>12</v>
          </cell>
          <cell r="D4376" t="str">
            <v>SK</v>
          </cell>
          <cell r="E4376" t="str">
            <v>Purchase</v>
          </cell>
          <cell r="F4376" t="str">
            <v>Fixed</v>
          </cell>
          <cell r="I4376">
            <v>24.99</v>
          </cell>
          <cell r="J4376">
            <v>21.49</v>
          </cell>
          <cell r="K4376" t="str">
            <v>Conv</v>
          </cell>
          <cell r="L4376">
            <v>258409.89</v>
          </cell>
          <cell r="M4376" t="str">
            <v>Owner-Occupied</v>
          </cell>
          <cell r="N4376">
            <v>0</v>
          </cell>
          <cell r="O4376">
            <v>43831</v>
          </cell>
          <cell r="P4376" t="str">
            <v>Current</v>
          </cell>
        </row>
        <row r="4377">
          <cell r="B4377">
            <v>41957</v>
          </cell>
          <cell r="C4377">
            <v>26</v>
          </cell>
          <cell r="D4377" t="str">
            <v>ON</v>
          </cell>
          <cell r="E4377" t="str">
            <v>Purchase</v>
          </cell>
          <cell r="F4377" t="str">
            <v>ARM</v>
          </cell>
          <cell r="I4377">
            <v>35.94</v>
          </cell>
          <cell r="J4377">
            <v>26.97</v>
          </cell>
          <cell r="K4377" t="str">
            <v>HiRatio</v>
          </cell>
          <cell r="L4377">
            <v>0</v>
          </cell>
          <cell r="M4377" t="str">
            <v>Owner-Occupied</v>
          </cell>
          <cell r="N4377">
            <v>4</v>
          </cell>
          <cell r="O4377">
            <v>42157</v>
          </cell>
          <cell r="P4377" t="str">
            <v>Current</v>
          </cell>
        </row>
        <row r="4378">
          <cell r="B4378">
            <v>41309</v>
          </cell>
          <cell r="C4378">
            <v>47</v>
          </cell>
          <cell r="D4378" t="str">
            <v>ON</v>
          </cell>
          <cell r="E4378" t="str">
            <v>Purchase</v>
          </cell>
          <cell r="F4378" t="str">
            <v>Fixed</v>
          </cell>
          <cell r="I4378">
            <v>38.090000000000003</v>
          </cell>
          <cell r="J4378">
            <v>29.66</v>
          </cell>
          <cell r="K4378" t="str">
            <v>HiRatio</v>
          </cell>
          <cell r="L4378">
            <v>355867.4</v>
          </cell>
          <cell r="M4378" t="str">
            <v>Owner-Occupied</v>
          </cell>
          <cell r="N4378">
            <v>0</v>
          </cell>
          <cell r="O4378">
            <v>43831</v>
          </cell>
          <cell r="P4378" t="str">
            <v>Current</v>
          </cell>
        </row>
        <row r="4379">
          <cell r="B4379">
            <v>41085</v>
          </cell>
          <cell r="C4379">
            <v>55</v>
          </cell>
          <cell r="D4379" t="str">
            <v>BC</v>
          </cell>
          <cell r="E4379" t="str">
            <v>Purchase</v>
          </cell>
          <cell r="F4379" t="str">
            <v>ARM</v>
          </cell>
          <cell r="I4379">
            <v>32.74</v>
          </cell>
          <cell r="J4379">
            <v>50.53</v>
          </cell>
          <cell r="K4379" t="str">
            <v>Conv</v>
          </cell>
          <cell r="L4379">
            <v>0</v>
          </cell>
          <cell r="M4379" t="str">
            <v>Owner-Occupied</v>
          </cell>
          <cell r="N4379">
            <v>4</v>
          </cell>
          <cell r="O4379">
            <v>41856</v>
          </cell>
          <cell r="P4379" t="str">
            <v>Current</v>
          </cell>
        </row>
        <row r="4380">
          <cell r="B4380">
            <v>41513</v>
          </cell>
          <cell r="C4380">
            <v>41</v>
          </cell>
          <cell r="D4380" t="str">
            <v>ON</v>
          </cell>
          <cell r="E4380" t="str">
            <v>Purchase</v>
          </cell>
          <cell r="F4380" t="str">
            <v>Fixed</v>
          </cell>
          <cell r="I4380">
            <v>37.24</v>
          </cell>
          <cell r="J4380">
            <v>14.49</v>
          </cell>
          <cell r="K4380" t="str">
            <v>HiRatio</v>
          </cell>
          <cell r="L4380">
            <v>0</v>
          </cell>
          <cell r="M4380" t="str">
            <v>Owner-Occupied</v>
          </cell>
          <cell r="N4380">
            <v>4</v>
          </cell>
          <cell r="O4380">
            <v>42745</v>
          </cell>
          <cell r="P4380" t="str">
            <v>Current</v>
          </cell>
        </row>
        <row r="4381">
          <cell r="B4381">
            <v>41957</v>
          </cell>
          <cell r="C4381">
            <v>26</v>
          </cell>
          <cell r="D4381" t="str">
            <v>BC</v>
          </cell>
          <cell r="E4381" t="str">
            <v>Purchase</v>
          </cell>
          <cell r="F4381" t="str">
            <v>Fixed</v>
          </cell>
          <cell r="I4381">
            <v>31.35</v>
          </cell>
          <cell r="J4381">
            <v>29.51</v>
          </cell>
          <cell r="K4381" t="str">
            <v>Conv</v>
          </cell>
          <cell r="L4381">
            <v>337931.38</v>
          </cell>
          <cell r="M4381" t="str">
            <v>Owner-Occupied</v>
          </cell>
          <cell r="N4381">
            <v>0</v>
          </cell>
          <cell r="O4381">
            <v>43831</v>
          </cell>
          <cell r="P4381" t="str">
            <v>Current</v>
          </cell>
        </row>
        <row r="4382">
          <cell r="B4382">
            <v>41094</v>
          </cell>
          <cell r="C4382">
            <v>54</v>
          </cell>
          <cell r="D4382" t="str">
            <v>SK</v>
          </cell>
          <cell r="E4382" t="str">
            <v>Purchase</v>
          </cell>
          <cell r="F4382" t="str">
            <v>ARM</v>
          </cell>
          <cell r="I4382">
            <v>37.14</v>
          </cell>
          <cell r="J4382">
            <v>35.119999999999997</v>
          </cell>
          <cell r="K4382" t="str">
            <v>Conv</v>
          </cell>
          <cell r="L4382">
            <v>237050.54</v>
          </cell>
          <cell r="M4382" t="str">
            <v>Owner-Occupied</v>
          </cell>
          <cell r="N4382">
            <v>0</v>
          </cell>
          <cell r="O4382">
            <v>43831</v>
          </cell>
          <cell r="P4382" t="str">
            <v>Current</v>
          </cell>
        </row>
        <row r="4383">
          <cell r="B4383">
            <v>41425</v>
          </cell>
          <cell r="C4383">
            <v>44</v>
          </cell>
          <cell r="D4383" t="str">
            <v>BC</v>
          </cell>
          <cell r="E4383" t="str">
            <v>Purchase</v>
          </cell>
          <cell r="F4383" t="str">
            <v>Fixed</v>
          </cell>
          <cell r="I4383">
            <v>38.96</v>
          </cell>
          <cell r="J4383">
            <v>27.76</v>
          </cell>
          <cell r="K4383" t="str">
            <v>HiRatio</v>
          </cell>
          <cell r="L4383">
            <v>268260.01</v>
          </cell>
          <cell r="M4383" t="str">
            <v>Owner-Occupied</v>
          </cell>
          <cell r="N4383">
            <v>0</v>
          </cell>
          <cell r="O4383">
            <v>43831</v>
          </cell>
          <cell r="P4383" t="str">
            <v>Current</v>
          </cell>
        </row>
        <row r="4384">
          <cell r="B4384">
            <v>42080</v>
          </cell>
          <cell r="C4384">
            <v>22</v>
          </cell>
          <cell r="D4384" t="str">
            <v>BC</v>
          </cell>
          <cell r="E4384" t="str">
            <v>Refinance External</v>
          </cell>
          <cell r="F4384" t="str">
            <v>ARM</v>
          </cell>
          <cell r="I4384">
            <v>34.520000000000003</v>
          </cell>
          <cell r="J4384">
            <v>27.5</v>
          </cell>
          <cell r="K4384" t="str">
            <v>Conv</v>
          </cell>
          <cell r="L4384">
            <v>208714.28</v>
          </cell>
          <cell r="M4384" t="str">
            <v>Owner-Occupied</v>
          </cell>
          <cell r="N4384">
            <v>0</v>
          </cell>
          <cell r="O4384">
            <v>43831</v>
          </cell>
          <cell r="P4384" t="str">
            <v>Current</v>
          </cell>
        </row>
        <row r="4385">
          <cell r="B4385">
            <v>42643</v>
          </cell>
          <cell r="C4385">
            <v>4</v>
          </cell>
          <cell r="D4385" t="str">
            <v>BC</v>
          </cell>
          <cell r="E4385" t="str">
            <v>Purchase</v>
          </cell>
          <cell r="F4385" t="str">
            <v>Fixed</v>
          </cell>
          <cell r="I4385">
            <v>37.229999999999997</v>
          </cell>
          <cell r="J4385">
            <v>27.67</v>
          </cell>
          <cell r="K4385" t="str">
            <v>HiRatio</v>
          </cell>
          <cell r="L4385">
            <v>329182.45</v>
          </cell>
          <cell r="M4385" t="str">
            <v>Owner-Occupied</v>
          </cell>
          <cell r="N4385">
            <v>0</v>
          </cell>
          <cell r="O4385">
            <v>43831</v>
          </cell>
          <cell r="P4385" t="str">
            <v>Current</v>
          </cell>
        </row>
        <row r="4386">
          <cell r="B4386">
            <v>42433</v>
          </cell>
          <cell r="C4386">
            <v>10</v>
          </cell>
          <cell r="D4386" t="str">
            <v>ON</v>
          </cell>
          <cell r="E4386" t="str">
            <v>Transfer</v>
          </cell>
          <cell r="F4386" t="str">
            <v>Fixed</v>
          </cell>
          <cell r="I4386">
            <v>27.56</v>
          </cell>
          <cell r="J4386">
            <v>27.3</v>
          </cell>
          <cell r="K4386" t="str">
            <v>Conv</v>
          </cell>
          <cell r="L4386">
            <v>193728.01</v>
          </cell>
          <cell r="M4386" t="str">
            <v>Owner-Occupied</v>
          </cell>
          <cell r="N4386">
            <v>0</v>
          </cell>
          <cell r="O4386">
            <v>43831</v>
          </cell>
          <cell r="P4386" t="str">
            <v>Current</v>
          </cell>
        </row>
        <row r="4387">
          <cell r="B4387">
            <v>41796</v>
          </cell>
          <cell r="C4387">
            <v>31</v>
          </cell>
          <cell r="D4387" t="str">
            <v>NB</v>
          </cell>
          <cell r="E4387" t="str">
            <v>Purchase</v>
          </cell>
          <cell r="F4387" t="str">
            <v>Fixed</v>
          </cell>
          <cell r="I4387">
            <v>41.51</v>
          </cell>
          <cell r="J4387">
            <v>19.25</v>
          </cell>
          <cell r="K4387" t="str">
            <v>HiRatio</v>
          </cell>
          <cell r="L4387">
            <v>89449.74</v>
          </cell>
          <cell r="M4387" t="str">
            <v>Owner-Occupied</v>
          </cell>
          <cell r="N4387">
            <v>0</v>
          </cell>
          <cell r="O4387">
            <v>43831</v>
          </cell>
          <cell r="P4387" t="str">
            <v>Current</v>
          </cell>
        </row>
        <row r="4388">
          <cell r="B4388">
            <v>41492</v>
          </cell>
          <cell r="C4388">
            <v>41</v>
          </cell>
          <cell r="D4388" t="str">
            <v>AB</v>
          </cell>
          <cell r="E4388" t="str">
            <v>Purchase</v>
          </cell>
          <cell r="F4388" t="str">
            <v>ARM</v>
          </cell>
          <cell r="I4388">
            <v>31.95</v>
          </cell>
          <cell r="J4388">
            <v>14.02</v>
          </cell>
          <cell r="K4388" t="str">
            <v>HiRatio</v>
          </cell>
          <cell r="L4388">
            <v>291015.84000000003</v>
          </cell>
          <cell r="M4388" t="str">
            <v>Second Home</v>
          </cell>
          <cell r="N4388">
            <v>0</v>
          </cell>
          <cell r="O4388">
            <v>43831</v>
          </cell>
          <cell r="P4388" t="str">
            <v>Current</v>
          </cell>
        </row>
        <row r="4389">
          <cell r="B4389">
            <v>40729</v>
          </cell>
          <cell r="C4389">
            <v>66</v>
          </cell>
          <cell r="D4389" t="str">
            <v>AB</v>
          </cell>
          <cell r="E4389" t="str">
            <v>Purchase</v>
          </cell>
          <cell r="F4389" t="str">
            <v>Fixed</v>
          </cell>
          <cell r="I4389">
            <v>37.020000000000003</v>
          </cell>
          <cell r="J4389">
            <v>25.46</v>
          </cell>
          <cell r="K4389" t="str">
            <v>HiRatio</v>
          </cell>
          <cell r="L4389">
            <v>520756.47</v>
          </cell>
          <cell r="M4389" t="str">
            <v>Owner-Occupied</v>
          </cell>
          <cell r="N4389">
            <v>0</v>
          </cell>
          <cell r="O4389">
            <v>43831</v>
          </cell>
          <cell r="P4389" t="str">
            <v>Current</v>
          </cell>
        </row>
        <row r="4390">
          <cell r="B4390">
            <v>41997</v>
          </cell>
          <cell r="C4390">
            <v>25</v>
          </cell>
          <cell r="D4390" t="str">
            <v>AB</v>
          </cell>
          <cell r="E4390" t="str">
            <v>Purchase</v>
          </cell>
          <cell r="F4390" t="str">
            <v>Fixed</v>
          </cell>
          <cell r="I4390">
            <v>43.71</v>
          </cell>
          <cell r="J4390">
            <v>36.26</v>
          </cell>
          <cell r="K4390" t="str">
            <v>HiRatio</v>
          </cell>
          <cell r="L4390">
            <v>382956.87</v>
          </cell>
          <cell r="M4390" t="str">
            <v>Owner-Occupied</v>
          </cell>
          <cell r="N4390">
            <v>0</v>
          </cell>
          <cell r="O4390">
            <v>43831</v>
          </cell>
          <cell r="P4390" t="str">
            <v>Current</v>
          </cell>
        </row>
        <row r="4391">
          <cell r="B4391">
            <v>41613</v>
          </cell>
          <cell r="C4391">
            <v>37</v>
          </cell>
          <cell r="D4391" t="str">
            <v>ON</v>
          </cell>
          <cell r="E4391" t="str">
            <v>Purchase</v>
          </cell>
          <cell r="F4391" t="str">
            <v>Fixed</v>
          </cell>
          <cell r="I4391">
            <v>40.81</v>
          </cell>
          <cell r="J4391">
            <v>21.8</v>
          </cell>
          <cell r="K4391" t="str">
            <v>HiRatio</v>
          </cell>
          <cell r="L4391">
            <v>239676.4</v>
          </cell>
          <cell r="M4391" t="str">
            <v>Owner-Occupied</v>
          </cell>
          <cell r="N4391">
            <v>0</v>
          </cell>
          <cell r="O4391">
            <v>43831</v>
          </cell>
          <cell r="P4391" t="str">
            <v>Current</v>
          </cell>
        </row>
        <row r="4392">
          <cell r="B4392">
            <v>41236</v>
          </cell>
          <cell r="C4392">
            <v>50</v>
          </cell>
          <cell r="D4392" t="str">
            <v>ON</v>
          </cell>
          <cell r="E4392" t="str">
            <v>Purchase</v>
          </cell>
          <cell r="F4392" t="str">
            <v>Fixed</v>
          </cell>
          <cell r="I4392">
            <v>36.479999999999997</v>
          </cell>
          <cell r="J4392">
            <v>20.61</v>
          </cell>
          <cell r="K4392" t="str">
            <v>HiRatio</v>
          </cell>
          <cell r="L4392">
            <v>0</v>
          </cell>
          <cell r="M4392" t="str">
            <v>Owner-Occupied</v>
          </cell>
          <cell r="N4392">
            <v>4</v>
          </cell>
          <cell r="O4392">
            <v>42563</v>
          </cell>
          <cell r="P4392" t="str">
            <v>Current</v>
          </cell>
        </row>
        <row r="4393">
          <cell r="B4393">
            <v>41486</v>
          </cell>
          <cell r="C4393">
            <v>42</v>
          </cell>
          <cell r="D4393" t="str">
            <v>ON</v>
          </cell>
          <cell r="E4393" t="str">
            <v>Purchase</v>
          </cell>
          <cell r="F4393" t="str">
            <v>Fixed</v>
          </cell>
          <cell r="I4393">
            <v>29.09</v>
          </cell>
          <cell r="J4393">
            <v>9.24</v>
          </cell>
          <cell r="K4393" t="str">
            <v>HiRatio</v>
          </cell>
          <cell r="L4393">
            <v>158644.76999999999</v>
          </cell>
          <cell r="M4393" t="str">
            <v>Owner-Occupied</v>
          </cell>
          <cell r="N4393">
            <v>0</v>
          </cell>
          <cell r="O4393">
            <v>43831</v>
          </cell>
          <cell r="P4393" t="str">
            <v>Current</v>
          </cell>
        </row>
        <row r="4394">
          <cell r="B4394">
            <v>42055</v>
          </cell>
          <cell r="C4394">
            <v>23</v>
          </cell>
          <cell r="D4394" t="str">
            <v>ON</v>
          </cell>
          <cell r="E4394" t="str">
            <v>Refinance External</v>
          </cell>
          <cell r="F4394" t="str">
            <v>ARM</v>
          </cell>
          <cell r="I4394">
            <v>21.8</v>
          </cell>
          <cell r="J4394">
            <v>16.190000000000001</v>
          </cell>
          <cell r="K4394" t="str">
            <v>Conv</v>
          </cell>
          <cell r="L4394">
            <v>248436.34</v>
          </cell>
          <cell r="M4394" t="str">
            <v>Owner-Occupied</v>
          </cell>
          <cell r="N4394">
            <v>0</v>
          </cell>
          <cell r="O4394">
            <v>43831</v>
          </cell>
          <cell r="P4394" t="str">
            <v>Current</v>
          </cell>
        </row>
        <row r="4395">
          <cell r="B4395">
            <v>41418</v>
          </cell>
          <cell r="C4395">
            <v>44</v>
          </cell>
          <cell r="D4395" t="str">
            <v>ON</v>
          </cell>
          <cell r="E4395" t="str">
            <v>Purchase</v>
          </cell>
          <cell r="F4395" t="str">
            <v>Fixed</v>
          </cell>
          <cell r="I4395">
            <v>32.93</v>
          </cell>
          <cell r="J4395">
            <v>32.57</v>
          </cell>
          <cell r="K4395" t="str">
            <v>HiRatio</v>
          </cell>
          <cell r="L4395">
            <v>289796.68</v>
          </cell>
          <cell r="M4395" t="str">
            <v>Owner-Occupied</v>
          </cell>
          <cell r="N4395">
            <v>0</v>
          </cell>
          <cell r="O4395">
            <v>43831</v>
          </cell>
          <cell r="P4395" t="str">
            <v>Current</v>
          </cell>
        </row>
        <row r="4396">
          <cell r="B4396">
            <v>42114</v>
          </cell>
          <cell r="C4396">
            <v>21</v>
          </cell>
          <cell r="D4396" t="str">
            <v>NL</v>
          </cell>
          <cell r="E4396" t="str">
            <v>Transfer</v>
          </cell>
          <cell r="F4396" t="str">
            <v>ARM</v>
          </cell>
          <cell r="I4396">
            <v>34.81</v>
          </cell>
          <cell r="J4396">
            <v>16.23</v>
          </cell>
          <cell r="K4396" t="str">
            <v>Conv</v>
          </cell>
          <cell r="L4396">
            <v>106169.49</v>
          </cell>
          <cell r="M4396" t="str">
            <v>Owner-Occupied</v>
          </cell>
          <cell r="N4396">
            <v>0</v>
          </cell>
          <cell r="O4396">
            <v>43831</v>
          </cell>
          <cell r="P4396" t="str">
            <v>Current</v>
          </cell>
        </row>
        <row r="4397">
          <cell r="B4397">
            <v>42121</v>
          </cell>
          <cell r="C4397">
            <v>21</v>
          </cell>
          <cell r="D4397" t="str">
            <v>ON</v>
          </cell>
          <cell r="E4397" t="str">
            <v>Refinance External</v>
          </cell>
          <cell r="F4397" t="str">
            <v>Fixed</v>
          </cell>
          <cell r="I4397">
            <v>27</v>
          </cell>
          <cell r="J4397">
            <v>15.75</v>
          </cell>
          <cell r="K4397" t="str">
            <v>Conv</v>
          </cell>
          <cell r="L4397">
            <v>0</v>
          </cell>
          <cell r="M4397" t="str">
            <v>Owner-Occupied</v>
          </cell>
          <cell r="N4397">
            <v>4</v>
          </cell>
          <cell r="O4397">
            <v>42732</v>
          </cell>
          <cell r="P4397" t="str">
            <v>Current</v>
          </cell>
        </row>
        <row r="4398">
          <cell r="B4398">
            <v>40625</v>
          </cell>
          <cell r="C4398">
            <v>70</v>
          </cell>
          <cell r="D4398" t="str">
            <v>BC</v>
          </cell>
          <cell r="E4398" t="str">
            <v>Refinance External</v>
          </cell>
          <cell r="F4398" t="str">
            <v>Fixed</v>
          </cell>
          <cell r="I4398">
            <v>43.81</v>
          </cell>
          <cell r="J4398">
            <v>35.729999999999997</v>
          </cell>
          <cell r="K4398" t="str">
            <v>Conv</v>
          </cell>
          <cell r="L4398">
            <v>398390.84</v>
          </cell>
          <cell r="M4398" t="str">
            <v>Owner-Occupied</v>
          </cell>
          <cell r="N4398">
            <v>0</v>
          </cell>
          <cell r="O4398">
            <v>43831</v>
          </cell>
          <cell r="P4398" t="str">
            <v>Current</v>
          </cell>
        </row>
        <row r="4399">
          <cell r="B4399">
            <v>42110</v>
          </cell>
          <cell r="C4399">
            <v>21</v>
          </cell>
          <cell r="D4399" t="str">
            <v>ON</v>
          </cell>
          <cell r="E4399" t="str">
            <v>Refinance External</v>
          </cell>
          <cell r="F4399" t="str">
            <v>ARM</v>
          </cell>
          <cell r="I4399">
            <v>36.86</v>
          </cell>
          <cell r="J4399">
            <v>28.37</v>
          </cell>
          <cell r="K4399" t="str">
            <v>Conv</v>
          </cell>
          <cell r="L4399">
            <v>398494.31</v>
          </cell>
          <cell r="M4399" t="str">
            <v>Owner-Occupied</v>
          </cell>
          <cell r="N4399">
            <v>0</v>
          </cell>
          <cell r="O4399">
            <v>43831</v>
          </cell>
          <cell r="P4399" t="str">
            <v>Current</v>
          </cell>
        </row>
        <row r="4400">
          <cell r="B4400">
            <v>41922</v>
          </cell>
          <cell r="C4400">
            <v>27</v>
          </cell>
          <cell r="D4400" t="str">
            <v>AB</v>
          </cell>
          <cell r="E4400" t="str">
            <v>Purchase</v>
          </cell>
          <cell r="F4400" t="str">
            <v>Fixed</v>
          </cell>
          <cell r="I4400">
            <v>35.22</v>
          </cell>
          <cell r="J4400">
            <v>14.39</v>
          </cell>
          <cell r="K4400" t="str">
            <v>HiRatio</v>
          </cell>
          <cell r="L4400">
            <v>324101.88</v>
          </cell>
          <cell r="M4400" t="str">
            <v>Owner-Occupied</v>
          </cell>
          <cell r="N4400">
            <v>0</v>
          </cell>
          <cell r="O4400">
            <v>43831</v>
          </cell>
          <cell r="P4400" t="str">
            <v>Current</v>
          </cell>
        </row>
        <row r="4401">
          <cell r="B4401">
            <v>41537</v>
          </cell>
          <cell r="C4401">
            <v>40</v>
          </cell>
          <cell r="D4401" t="str">
            <v>ON</v>
          </cell>
          <cell r="E4401" t="str">
            <v>ETO Existing Client</v>
          </cell>
          <cell r="F4401" t="str">
            <v>ARM</v>
          </cell>
          <cell r="I4401">
            <v>32.65</v>
          </cell>
          <cell r="J4401">
            <v>11.35</v>
          </cell>
          <cell r="K4401" t="str">
            <v>Conv</v>
          </cell>
          <cell r="L4401">
            <v>0</v>
          </cell>
          <cell r="M4401" t="str">
            <v>Rental</v>
          </cell>
          <cell r="N4401">
            <v>4</v>
          </cell>
          <cell r="O4401">
            <v>42124</v>
          </cell>
          <cell r="P4401" t="str">
            <v>Current</v>
          </cell>
        </row>
        <row r="4402">
          <cell r="B4402">
            <v>42160</v>
          </cell>
          <cell r="C4402">
            <v>19</v>
          </cell>
          <cell r="D4402" t="str">
            <v>BC</v>
          </cell>
          <cell r="E4402" t="str">
            <v>Purchase</v>
          </cell>
          <cell r="F4402" t="str">
            <v>Fixed</v>
          </cell>
          <cell r="I4402">
            <v>35.700000000000003</v>
          </cell>
          <cell r="J4402">
            <v>34.51</v>
          </cell>
          <cell r="K4402" t="str">
            <v>HiRatio</v>
          </cell>
          <cell r="L4402">
            <v>228809.59</v>
          </cell>
          <cell r="M4402" t="str">
            <v>Owner-Occupied</v>
          </cell>
          <cell r="N4402">
            <v>0</v>
          </cell>
          <cell r="O4402">
            <v>43831</v>
          </cell>
          <cell r="P4402" t="str">
            <v>Current</v>
          </cell>
        </row>
        <row r="4403">
          <cell r="B4403">
            <v>42156</v>
          </cell>
          <cell r="C4403">
            <v>19</v>
          </cell>
          <cell r="D4403" t="str">
            <v>NB</v>
          </cell>
          <cell r="E4403" t="str">
            <v>Purchase</v>
          </cell>
          <cell r="F4403" t="str">
            <v>Fixed</v>
          </cell>
          <cell r="I4403">
            <v>33.01</v>
          </cell>
          <cell r="J4403">
            <v>0</v>
          </cell>
          <cell r="K4403" t="str">
            <v>HiRatio</v>
          </cell>
          <cell r="L4403">
            <v>113118.29</v>
          </cell>
          <cell r="M4403" t="str">
            <v>Owner-Occupied</v>
          </cell>
          <cell r="N4403">
            <v>0</v>
          </cell>
          <cell r="O4403">
            <v>43831</v>
          </cell>
          <cell r="P4403" t="str">
            <v>Current</v>
          </cell>
        </row>
        <row r="4404">
          <cell r="B4404">
            <v>42261</v>
          </cell>
          <cell r="C4404">
            <v>16</v>
          </cell>
          <cell r="D4404" t="str">
            <v>ON</v>
          </cell>
          <cell r="E4404" t="str">
            <v>Refinance External</v>
          </cell>
          <cell r="F4404" t="str">
            <v>ARM</v>
          </cell>
          <cell r="I4404">
            <v>37.71</v>
          </cell>
          <cell r="J4404">
            <v>21.29</v>
          </cell>
          <cell r="K4404" t="str">
            <v>Conv</v>
          </cell>
          <cell r="L4404">
            <v>183738.06</v>
          </cell>
          <cell r="M4404" t="str">
            <v>Owner-Occupied</v>
          </cell>
          <cell r="N4404">
            <v>0</v>
          </cell>
          <cell r="O4404">
            <v>43831</v>
          </cell>
          <cell r="P4404" t="str">
            <v>Current</v>
          </cell>
        </row>
        <row r="4405">
          <cell r="B4405">
            <v>42185</v>
          </cell>
          <cell r="C4405">
            <v>19</v>
          </cell>
          <cell r="D4405" t="str">
            <v>NS</v>
          </cell>
          <cell r="E4405" t="str">
            <v>Purchase</v>
          </cell>
          <cell r="F4405" t="str">
            <v>ARM</v>
          </cell>
          <cell r="I4405">
            <v>34.76</v>
          </cell>
          <cell r="J4405">
            <v>29.89</v>
          </cell>
          <cell r="K4405" t="str">
            <v>HiRatio</v>
          </cell>
          <cell r="L4405">
            <v>289999.65999999997</v>
          </cell>
          <cell r="M4405" t="str">
            <v>Owner-Occupied</v>
          </cell>
          <cell r="N4405">
            <v>0</v>
          </cell>
          <cell r="O4405">
            <v>43831</v>
          </cell>
          <cell r="P4405" t="str">
            <v>Current</v>
          </cell>
        </row>
        <row r="4406">
          <cell r="B4406">
            <v>42446</v>
          </cell>
          <cell r="C4406">
            <v>10</v>
          </cell>
          <cell r="D4406" t="str">
            <v>ON</v>
          </cell>
          <cell r="E4406" t="str">
            <v>Purchase</v>
          </cell>
          <cell r="F4406" t="str">
            <v>Fixed</v>
          </cell>
          <cell r="I4406">
            <v>30</v>
          </cell>
          <cell r="J4406">
            <v>29.39</v>
          </cell>
          <cell r="K4406" t="str">
            <v>Conv</v>
          </cell>
          <cell r="L4406">
            <v>226002.19</v>
          </cell>
          <cell r="M4406" t="str">
            <v>Owner-Occupied</v>
          </cell>
          <cell r="N4406">
            <v>0</v>
          </cell>
          <cell r="O4406">
            <v>43831</v>
          </cell>
          <cell r="P4406" t="str">
            <v>Current</v>
          </cell>
        </row>
        <row r="4407">
          <cell r="B4407">
            <v>40786</v>
          </cell>
          <cell r="C4407">
            <v>65</v>
          </cell>
          <cell r="D4407" t="str">
            <v>ON</v>
          </cell>
          <cell r="E4407" t="str">
            <v>Purchase</v>
          </cell>
          <cell r="F4407" t="str">
            <v>Fixed</v>
          </cell>
          <cell r="I4407">
            <v>30.81</v>
          </cell>
          <cell r="J4407">
            <v>30.13</v>
          </cell>
          <cell r="K4407" t="str">
            <v>HiRatio</v>
          </cell>
          <cell r="L4407">
            <v>0</v>
          </cell>
          <cell r="M4407" t="str">
            <v>Owner-Occupied</v>
          </cell>
          <cell r="N4407">
            <v>4</v>
          </cell>
          <cell r="O4407">
            <v>42614</v>
          </cell>
          <cell r="P4407" t="str">
            <v>Current</v>
          </cell>
        </row>
        <row r="4408">
          <cell r="B4408">
            <v>42397</v>
          </cell>
          <cell r="C4408">
            <v>12</v>
          </cell>
          <cell r="D4408" t="str">
            <v>BC</v>
          </cell>
          <cell r="E4408" t="str">
            <v>Refinance External</v>
          </cell>
          <cell r="F4408" t="str">
            <v>ARM</v>
          </cell>
          <cell r="I4408">
            <v>35.65</v>
          </cell>
          <cell r="J4408">
            <v>31.54</v>
          </cell>
          <cell r="K4408" t="str">
            <v>Conv</v>
          </cell>
          <cell r="L4408">
            <v>391658.45</v>
          </cell>
          <cell r="M4408" t="str">
            <v>Owner-Occupied</v>
          </cell>
          <cell r="N4408">
            <v>0</v>
          </cell>
          <cell r="O4408">
            <v>43831</v>
          </cell>
          <cell r="P4408" t="str">
            <v>Current</v>
          </cell>
        </row>
        <row r="4409">
          <cell r="B4409">
            <v>42487</v>
          </cell>
          <cell r="C4409">
            <v>9</v>
          </cell>
          <cell r="D4409" t="str">
            <v>ON</v>
          </cell>
          <cell r="E4409" t="str">
            <v>Purchase</v>
          </cell>
          <cell r="F4409" t="str">
            <v>Fixed</v>
          </cell>
          <cell r="I4409">
            <v>37.31</v>
          </cell>
          <cell r="J4409">
            <v>25.4</v>
          </cell>
          <cell r="K4409" t="str">
            <v>HiRatio</v>
          </cell>
          <cell r="L4409">
            <v>250554.05</v>
          </cell>
          <cell r="M4409" t="str">
            <v>Owner-Occupied</v>
          </cell>
          <cell r="N4409">
            <v>0</v>
          </cell>
          <cell r="O4409">
            <v>43831</v>
          </cell>
          <cell r="P4409" t="str">
            <v>Current</v>
          </cell>
        </row>
        <row r="4410">
          <cell r="B4410">
            <v>42641</v>
          </cell>
          <cell r="C4410">
            <v>4</v>
          </cell>
          <cell r="D4410" t="str">
            <v>ON</v>
          </cell>
          <cell r="E4410" t="str">
            <v>Purchase</v>
          </cell>
          <cell r="F4410" t="str">
            <v>Fixed</v>
          </cell>
          <cell r="I4410">
            <v>40.74</v>
          </cell>
          <cell r="J4410">
            <v>27.8</v>
          </cell>
          <cell r="K4410" t="str">
            <v>HiRatio</v>
          </cell>
          <cell r="L4410">
            <v>490674.31</v>
          </cell>
          <cell r="M4410" t="str">
            <v>Owner-Occupied</v>
          </cell>
          <cell r="N4410">
            <v>0</v>
          </cell>
          <cell r="O4410">
            <v>43831</v>
          </cell>
          <cell r="P4410" t="str">
            <v>Current</v>
          </cell>
        </row>
        <row r="4411">
          <cell r="B4411">
            <v>42264</v>
          </cell>
          <cell r="C4411">
            <v>16</v>
          </cell>
          <cell r="D4411" t="str">
            <v>AB</v>
          </cell>
          <cell r="E4411" t="str">
            <v>Purchase</v>
          </cell>
          <cell r="F4411" t="str">
            <v>Fixed</v>
          </cell>
          <cell r="I4411">
            <v>43.06</v>
          </cell>
          <cell r="J4411">
            <v>33.32</v>
          </cell>
          <cell r="K4411" t="str">
            <v>HiRatio</v>
          </cell>
          <cell r="L4411">
            <v>301898.17</v>
          </cell>
          <cell r="M4411" t="str">
            <v>Owner-Occupied</v>
          </cell>
          <cell r="N4411">
            <v>0</v>
          </cell>
          <cell r="O4411">
            <v>43831</v>
          </cell>
          <cell r="P4411" t="str">
            <v>Current</v>
          </cell>
        </row>
        <row r="4412">
          <cell r="B4412">
            <v>41820</v>
          </cell>
          <cell r="C4412">
            <v>31</v>
          </cell>
          <cell r="D4412" t="str">
            <v>ON</v>
          </cell>
          <cell r="E4412" t="str">
            <v>Purchase</v>
          </cell>
          <cell r="F4412" t="str">
            <v>Fixed</v>
          </cell>
          <cell r="I4412">
            <v>39.549999999999997</v>
          </cell>
          <cell r="J4412">
            <v>20.97</v>
          </cell>
          <cell r="K4412" t="str">
            <v>Conv</v>
          </cell>
          <cell r="L4412">
            <v>0</v>
          </cell>
          <cell r="M4412" t="str">
            <v>Owner-Occupied</v>
          </cell>
          <cell r="N4412">
            <v>4</v>
          </cell>
          <cell r="O4412">
            <v>42093</v>
          </cell>
          <cell r="P4412" t="str">
            <v>Current</v>
          </cell>
        </row>
        <row r="4413">
          <cell r="B4413">
            <v>41071</v>
          </cell>
          <cell r="C4413">
            <v>55</v>
          </cell>
          <cell r="D4413" t="str">
            <v>ON</v>
          </cell>
          <cell r="E4413" t="str">
            <v>Refinance External</v>
          </cell>
          <cell r="F4413" t="str">
            <v>Fixed</v>
          </cell>
          <cell r="I4413">
            <v>37</v>
          </cell>
          <cell r="J4413">
            <v>10.81</v>
          </cell>
          <cell r="K4413" t="str">
            <v>Conv</v>
          </cell>
          <cell r="L4413">
            <v>0</v>
          </cell>
          <cell r="M4413" t="str">
            <v>Rental</v>
          </cell>
          <cell r="N4413">
            <v>4</v>
          </cell>
          <cell r="O4413">
            <v>41437</v>
          </cell>
          <cell r="P4413" t="str">
            <v>Current</v>
          </cell>
        </row>
        <row r="4414">
          <cell r="B4414">
            <v>41877</v>
          </cell>
          <cell r="C4414">
            <v>29</v>
          </cell>
          <cell r="D4414" t="str">
            <v>ON</v>
          </cell>
          <cell r="E4414" t="str">
            <v>Purchase</v>
          </cell>
          <cell r="F4414" t="str">
            <v>Fixed</v>
          </cell>
          <cell r="I4414">
            <v>41.39</v>
          </cell>
          <cell r="J4414">
            <v>31.47</v>
          </cell>
          <cell r="K4414" t="str">
            <v>HiRatio</v>
          </cell>
          <cell r="L4414">
            <v>383144.11</v>
          </cell>
          <cell r="M4414" t="str">
            <v>Owner-Occupied</v>
          </cell>
          <cell r="N4414">
            <v>0</v>
          </cell>
          <cell r="O4414">
            <v>43831</v>
          </cell>
          <cell r="P4414" t="str">
            <v>Current</v>
          </cell>
        </row>
        <row r="4415">
          <cell r="B4415">
            <v>42069</v>
          </cell>
          <cell r="C4415">
            <v>22</v>
          </cell>
          <cell r="D4415" t="str">
            <v>ON</v>
          </cell>
          <cell r="E4415" t="str">
            <v>Refinance External</v>
          </cell>
          <cell r="F4415" t="str">
            <v>ARM</v>
          </cell>
          <cell r="I4415">
            <v>36.64</v>
          </cell>
          <cell r="J4415">
            <v>17.64</v>
          </cell>
          <cell r="K4415" t="str">
            <v>Conv</v>
          </cell>
          <cell r="L4415">
            <v>98990.53</v>
          </cell>
          <cell r="M4415" t="str">
            <v>Owner-Occupied</v>
          </cell>
          <cell r="N4415">
            <v>0</v>
          </cell>
          <cell r="O4415">
            <v>43831</v>
          </cell>
          <cell r="P4415" t="str">
            <v>Current</v>
          </cell>
        </row>
        <row r="4416">
          <cell r="B4416">
            <v>41564</v>
          </cell>
          <cell r="C4416">
            <v>39</v>
          </cell>
          <cell r="D4416" t="str">
            <v>ON</v>
          </cell>
          <cell r="E4416" t="str">
            <v>Purchase</v>
          </cell>
          <cell r="F4416" t="str">
            <v>ARM</v>
          </cell>
          <cell r="I4416">
            <v>28.28</v>
          </cell>
          <cell r="J4416">
            <v>12.66</v>
          </cell>
          <cell r="K4416" t="str">
            <v>HiRatio</v>
          </cell>
          <cell r="L4416">
            <v>436059.3</v>
          </cell>
          <cell r="M4416" t="str">
            <v>Owner-Occupied</v>
          </cell>
          <cell r="N4416">
            <v>0</v>
          </cell>
          <cell r="O4416">
            <v>43831</v>
          </cell>
          <cell r="P4416" t="str">
            <v>Current</v>
          </cell>
        </row>
        <row r="4417">
          <cell r="B4417">
            <v>41292</v>
          </cell>
          <cell r="C4417">
            <v>48</v>
          </cell>
          <cell r="D4417" t="str">
            <v>ON</v>
          </cell>
          <cell r="E4417" t="str">
            <v>Purchase</v>
          </cell>
          <cell r="F4417" t="str">
            <v>Fixed</v>
          </cell>
          <cell r="I4417">
            <v>32.54</v>
          </cell>
          <cell r="J4417">
            <v>32.4</v>
          </cell>
          <cell r="K4417" t="str">
            <v>HiRatio</v>
          </cell>
          <cell r="L4417">
            <v>230372.87</v>
          </cell>
          <cell r="M4417" t="str">
            <v>Owner-Occupied</v>
          </cell>
          <cell r="N4417">
            <v>0</v>
          </cell>
          <cell r="O4417">
            <v>43831</v>
          </cell>
          <cell r="P4417" t="str">
            <v>Current</v>
          </cell>
        </row>
        <row r="4418">
          <cell r="B4418">
            <v>41562</v>
          </cell>
          <cell r="C4418">
            <v>39</v>
          </cell>
          <cell r="D4418" t="str">
            <v>ON</v>
          </cell>
          <cell r="E4418" t="str">
            <v>Purchase</v>
          </cell>
          <cell r="F4418" t="str">
            <v>Fixed</v>
          </cell>
          <cell r="I4418">
            <v>39.83</v>
          </cell>
          <cell r="J4418">
            <v>35.21</v>
          </cell>
          <cell r="K4418" t="str">
            <v>HiRatio</v>
          </cell>
          <cell r="L4418">
            <v>0</v>
          </cell>
          <cell r="M4418" t="str">
            <v>Owner-Occupied</v>
          </cell>
          <cell r="N4418">
            <v>4</v>
          </cell>
          <cell r="O4418">
            <v>42626</v>
          </cell>
          <cell r="P4418" t="str">
            <v>Current</v>
          </cell>
        </row>
        <row r="4419">
          <cell r="B4419">
            <v>42487</v>
          </cell>
          <cell r="C4419">
            <v>9</v>
          </cell>
          <cell r="D4419" t="str">
            <v>ON</v>
          </cell>
          <cell r="E4419" t="str">
            <v>Refinance External</v>
          </cell>
          <cell r="F4419" t="str">
            <v>ARM</v>
          </cell>
          <cell r="I4419">
            <v>29.72</v>
          </cell>
          <cell r="J4419">
            <v>20.420000000000002</v>
          </cell>
          <cell r="K4419" t="str">
            <v>Conv</v>
          </cell>
          <cell r="L4419">
            <v>395602.26</v>
          </cell>
          <cell r="M4419" t="str">
            <v>Owner-Occupied</v>
          </cell>
          <cell r="N4419">
            <v>0</v>
          </cell>
          <cell r="O4419">
            <v>43831</v>
          </cell>
          <cell r="P4419" t="str">
            <v>Current</v>
          </cell>
        </row>
        <row r="4420">
          <cell r="B4420">
            <v>42229</v>
          </cell>
          <cell r="C4420">
            <v>17</v>
          </cell>
          <cell r="D4420" t="str">
            <v>AB</v>
          </cell>
          <cell r="E4420" t="str">
            <v>Purchase</v>
          </cell>
          <cell r="F4420" t="str">
            <v>Fixed</v>
          </cell>
          <cell r="I4420">
            <v>28.77</v>
          </cell>
          <cell r="J4420">
            <v>15.84</v>
          </cell>
          <cell r="K4420" t="str">
            <v>HiRatio</v>
          </cell>
          <cell r="L4420">
            <v>305021.34000000003</v>
          </cell>
          <cell r="M4420" t="str">
            <v>Owner-Occupied</v>
          </cell>
          <cell r="N4420">
            <v>0</v>
          </cell>
          <cell r="O4420">
            <v>43831</v>
          </cell>
          <cell r="P4420" t="str">
            <v>Current</v>
          </cell>
        </row>
        <row r="4421">
          <cell r="B4421">
            <v>41775</v>
          </cell>
          <cell r="C4421">
            <v>32</v>
          </cell>
          <cell r="D4421" t="str">
            <v>ON</v>
          </cell>
          <cell r="E4421" t="str">
            <v>Purchase</v>
          </cell>
          <cell r="F4421" t="str">
            <v>ARM</v>
          </cell>
          <cell r="I4421">
            <v>34.08</v>
          </cell>
          <cell r="J4421">
            <v>32.54</v>
          </cell>
          <cell r="K4421" t="str">
            <v>Conv</v>
          </cell>
          <cell r="L4421">
            <v>160702.96</v>
          </cell>
          <cell r="M4421" t="str">
            <v>Owner-Occupied</v>
          </cell>
          <cell r="N4421">
            <v>0</v>
          </cell>
          <cell r="O4421">
            <v>43831</v>
          </cell>
          <cell r="P4421" t="str">
            <v>Current</v>
          </cell>
        </row>
        <row r="4422">
          <cell r="B4422">
            <v>42292</v>
          </cell>
          <cell r="C4422">
            <v>15</v>
          </cell>
          <cell r="D4422" t="str">
            <v>ON</v>
          </cell>
          <cell r="E4422" t="str">
            <v>Purchase</v>
          </cell>
          <cell r="F4422" t="str">
            <v>ARM</v>
          </cell>
          <cell r="I4422">
            <v>19.899999999999999</v>
          </cell>
          <cell r="J4422">
            <v>19.899999999999999</v>
          </cell>
          <cell r="K4422" t="str">
            <v>Conv</v>
          </cell>
          <cell r="L4422">
            <v>116890.91</v>
          </cell>
          <cell r="M4422" t="str">
            <v>Owner-Occupied</v>
          </cell>
          <cell r="N4422">
            <v>0</v>
          </cell>
          <cell r="O4422">
            <v>43831</v>
          </cell>
          <cell r="P4422" t="str">
            <v>Current</v>
          </cell>
        </row>
        <row r="4423">
          <cell r="B4423">
            <v>41970</v>
          </cell>
          <cell r="C4423">
            <v>26</v>
          </cell>
          <cell r="D4423" t="str">
            <v>AB</v>
          </cell>
          <cell r="E4423" t="str">
            <v>Purchase</v>
          </cell>
          <cell r="F4423" t="str">
            <v>Fixed</v>
          </cell>
          <cell r="I4423">
            <v>39.71</v>
          </cell>
          <cell r="J4423">
            <v>24.24</v>
          </cell>
          <cell r="K4423" t="str">
            <v>HiRatio</v>
          </cell>
          <cell r="L4423">
            <v>446546.55</v>
          </cell>
          <cell r="M4423" t="str">
            <v>Owner-Occupied</v>
          </cell>
          <cell r="N4423">
            <v>0</v>
          </cell>
          <cell r="O4423">
            <v>43831</v>
          </cell>
          <cell r="P4423" t="str">
            <v>Current</v>
          </cell>
        </row>
        <row r="4424">
          <cell r="B4424">
            <v>42410</v>
          </cell>
          <cell r="C4424">
            <v>11</v>
          </cell>
          <cell r="D4424" t="str">
            <v>ON</v>
          </cell>
          <cell r="E4424" t="str">
            <v>Purchase</v>
          </cell>
          <cell r="F4424" t="str">
            <v>ARM</v>
          </cell>
          <cell r="I4424">
            <v>31.3</v>
          </cell>
          <cell r="J4424">
            <v>24.33</v>
          </cell>
          <cell r="K4424" t="str">
            <v>Conv</v>
          </cell>
          <cell r="L4424">
            <v>292346.23</v>
          </cell>
          <cell r="M4424" t="str">
            <v>Owner-Occupied</v>
          </cell>
          <cell r="N4424">
            <v>0</v>
          </cell>
          <cell r="O4424">
            <v>43831</v>
          </cell>
          <cell r="P4424" t="str">
            <v>Current</v>
          </cell>
        </row>
        <row r="4425">
          <cell r="B4425">
            <v>41698</v>
          </cell>
          <cell r="C4425">
            <v>35</v>
          </cell>
          <cell r="D4425" t="str">
            <v>AB</v>
          </cell>
          <cell r="E4425" t="str">
            <v>Purchase</v>
          </cell>
          <cell r="F4425" t="str">
            <v>Fixed</v>
          </cell>
          <cell r="I4425">
            <v>35.950000000000003</v>
          </cell>
          <cell r="J4425">
            <v>34.32</v>
          </cell>
          <cell r="K4425" t="str">
            <v>HiRatio</v>
          </cell>
          <cell r="L4425">
            <v>474800.16</v>
          </cell>
          <cell r="M4425" t="str">
            <v>Owner-Occupied</v>
          </cell>
          <cell r="N4425">
            <v>0</v>
          </cell>
          <cell r="O4425">
            <v>43831</v>
          </cell>
          <cell r="P4425" t="str">
            <v>Current</v>
          </cell>
        </row>
        <row r="4426">
          <cell r="B4426">
            <v>42299</v>
          </cell>
          <cell r="C4426">
            <v>15</v>
          </cell>
          <cell r="D4426" t="str">
            <v>ON</v>
          </cell>
          <cell r="E4426" t="str">
            <v>Refinance External</v>
          </cell>
          <cell r="F4426" t="str">
            <v>ARM</v>
          </cell>
          <cell r="I4426">
            <v>22.84</v>
          </cell>
          <cell r="J4426">
            <v>16.690000000000001</v>
          </cell>
          <cell r="K4426" t="str">
            <v>Conv</v>
          </cell>
          <cell r="L4426">
            <v>340686.67</v>
          </cell>
          <cell r="M4426" t="str">
            <v>Owner-Occupied</v>
          </cell>
          <cell r="N4426">
            <v>0</v>
          </cell>
          <cell r="O4426">
            <v>43831</v>
          </cell>
          <cell r="P4426" t="str">
            <v>Current</v>
          </cell>
        </row>
        <row r="4427">
          <cell r="B4427">
            <v>40694</v>
          </cell>
          <cell r="C4427">
            <v>68</v>
          </cell>
          <cell r="D4427" t="str">
            <v>ON</v>
          </cell>
          <cell r="E4427" t="str">
            <v>Purchase</v>
          </cell>
          <cell r="F4427" t="str">
            <v>ARM</v>
          </cell>
          <cell r="I4427">
            <v>26.16</v>
          </cell>
          <cell r="J4427">
            <v>24.07</v>
          </cell>
          <cell r="K4427" t="str">
            <v>HiRatio</v>
          </cell>
          <cell r="L4427">
            <v>0</v>
          </cell>
          <cell r="M4427" t="str">
            <v>Owner-Occupied</v>
          </cell>
          <cell r="N4427">
            <v>4</v>
          </cell>
          <cell r="O4427">
            <v>41381</v>
          </cell>
          <cell r="P4427" t="str">
            <v>Current</v>
          </cell>
        </row>
        <row r="4428">
          <cell r="B4428">
            <v>42240</v>
          </cell>
          <cell r="C4428">
            <v>17</v>
          </cell>
          <cell r="D4428" t="str">
            <v>AB</v>
          </cell>
          <cell r="E4428" t="str">
            <v>Purchase</v>
          </cell>
          <cell r="F4428" t="str">
            <v>ARM</v>
          </cell>
          <cell r="I4428">
            <v>31.56</v>
          </cell>
          <cell r="J4428">
            <v>19.13</v>
          </cell>
          <cell r="K4428" t="str">
            <v>HiRatio</v>
          </cell>
          <cell r="L4428">
            <v>306503.63</v>
          </cell>
          <cell r="M4428" t="str">
            <v>Owner-Occupied</v>
          </cell>
          <cell r="N4428">
            <v>0</v>
          </cell>
          <cell r="O4428">
            <v>43831</v>
          </cell>
          <cell r="P4428" t="str">
            <v>Current</v>
          </cell>
        </row>
        <row r="4429">
          <cell r="B4429">
            <v>42061</v>
          </cell>
          <cell r="C4429">
            <v>23</v>
          </cell>
          <cell r="D4429" t="str">
            <v>AB</v>
          </cell>
          <cell r="E4429" t="str">
            <v>Refinance External</v>
          </cell>
          <cell r="F4429" t="str">
            <v>ARM</v>
          </cell>
          <cell r="I4429">
            <v>29.32</v>
          </cell>
          <cell r="J4429">
            <v>22.77</v>
          </cell>
          <cell r="K4429" t="str">
            <v>Conv</v>
          </cell>
          <cell r="L4429">
            <v>0</v>
          </cell>
          <cell r="M4429" t="str">
            <v>Owner-Occupied</v>
          </cell>
          <cell r="N4429">
            <v>4</v>
          </cell>
          <cell r="O4429">
            <v>42235</v>
          </cell>
          <cell r="P4429" t="str">
            <v>Current</v>
          </cell>
        </row>
        <row r="4430">
          <cell r="B4430">
            <v>40877</v>
          </cell>
          <cell r="C4430">
            <v>62</v>
          </cell>
          <cell r="D4430" t="str">
            <v>BC</v>
          </cell>
          <cell r="E4430" t="str">
            <v>Refinance External</v>
          </cell>
          <cell r="F4430" t="str">
            <v>Fixed</v>
          </cell>
          <cell r="I4430">
            <v>22.74</v>
          </cell>
          <cell r="J4430">
            <v>22.38</v>
          </cell>
          <cell r="K4430" t="str">
            <v>Conv</v>
          </cell>
          <cell r="L4430">
            <v>0</v>
          </cell>
          <cell r="M4430" t="str">
            <v>Owner-Occupied</v>
          </cell>
          <cell r="N4430">
            <v>4</v>
          </cell>
          <cell r="O4430">
            <v>42709</v>
          </cell>
          <cell r="P4430" t="str">
            <v>Current</v>
          </cell>
        </row>
        <row r="4431">
          <cell r="B4431">
            <v>41407</v>
          </cell>
          <cell r="C4431">
            <v>44</v>
          </cell>
          <cell r="D4431" t="str">
            <v>ON</v>
          </cell>
          <cell r="E4431" t="str">
            <v>Purchase</v>
          </cell>
          <cell r="F4431" t="str">
            <v>Fixed</v>
          </cell>
          <cell r="I4431">
            <v>40.36</v>
          </cell>
          <cell r="J4431">
            <v>34</v>
          </cell>
          <cell r="K4431" t="str">
            <v>HiRatio</v>
          </cell>
          <cell r="L4431">
            <v>815445.97</v>
          </cell>
          <cell r="M4431" t="str">
            <v>Owner-Occupied</v>
          </cell>
          <cell r="N4431">
            <v>0</v>
          </cell>
          <cell r="O4431">
            <v>43831</v>
          </cell>
          <cell r="P4431" t="str">
            <v>Current</v>
          </cell>
        </row>
        <row r="4432">
          <cell r="B4432">
            <v>42065</v>
          </cell>
          <cell r="C4432">
            <v>22</v>
          </cell>
          <cell r="D4432" t="str">
            <v>AB</v>
          </cell>
          <cell r="E4432" t="str">
            <v>Purchase with Improvements</v>
          </cell>
          <cell r="F4432" t="str">
            <v>Fixed</v>
          </cell>
          <cell r="I4432">
            <v>42.01</v>
          </cell>
          <cell r="J4432">
            <v>22.62</v>
          </cell>
          <cell r="K4432" t="str">
            <v>HiRatio</v>
          </cell>
          <cell r="L4432">
            <v>327325.03000000003</v>
          </cell>
          <cell r="M4432" t="str">
            <v>Owner-Occupied</v>
          </cell>
          <cell r="N4432">
            <v>0</v>
          </cell>
          <cell r="O4432">
            <v>43831</v>
          </cell>
          <cell r="P4432" t="str">
            <v>Current</v>
          </cell>
        </row>
        <row r="4433">
          <cell r="B4433">
            <v>42762</v>
          </cell>
          <cell r="C4433">
            <v>0</v>
          </cell>
          <cell r="D4433" t="str">
            <v>BC</v>
          </cell>
          <cell r="E4433" t="str">
            <v>Purchase</v>
          </cell>
          <cell r="F4433" t="str">
            <v>Fixed</v>
          </cell>
          <cell r="I4433">
            <v>35.35</v>
          </cell>
          <cell r="J4433">
            <v>21.98</v>
          </cell>
          <cell r="K4433" t="str">
            <v>HiRatio</v>
          </cell>
          <cell r="L4433">
            <v>364055.58</v>
          </cell>
          <cell r="M4433" t="str">
            <v>Owner-Occupied</v>
          </cell>
          <cell r="N4433">
            <v>0</v>
          </cell>
          <cell r="O4433">
            <v>43831</v>
          </cell>
          <cell r="P4433" t="str">
            <v>Current</v>
          </cell>
        </row>
        <row r="4434">
          <cell r="B4434">
            <v>41086</v>
          </cell>
          <cell r="C4434">
            <v>55</v>
          </cell>
          <cell r="D4434" t="str">
            <v>AB</v>
          </cell>
          <cell r="E4434" t="str">
            <v>Purchase</v>
          </cell>
          <cell r="F4434" t="str">
            <v>Fixed</v>
          </cell>
          <cell r="I4434">
            <v>30.62</v>
          </cell>
          <cell r="J4434">
            <v>30.55</v>
          </cell>
          <cell r="K4434" t="str">
            <v>HiRatio</v>
          </cell>
          <cell r="L4434">
            <v>286514.09999999998</v>
          </cell>
          <cell r="M4434" t="str">
            <v>Owner-Occupied</v>
          </cell>
          <cell r="N4434">
            <v>0</v>
          </cell>
          <cell r="O4434">
            <v>43831</v>
          </cell>
          <cell r="P4434" t="str">
            <v>Current</v>
          </cell>
        </row>
        <row r="4435">
          <cell r="B4435">
            <v>41899</v>
          </cell>
          <cell r="C4435">
            <v>28</v>
          </cell>
          <cell r="D4435" t="str">
            <v>ON</v>
          </cell>
          <cell r="E4435" t="str">
            <v>Purchase</v>
          </cell>
          <cell r="F4435" t="str">
            <v>Fixed</v>
          </cell>
          <cell r="I4435">
            <v>36.9</v>
          </cell>
          <cell r="J4435">
            <v>24.6</v>
          </cell>
          <cell r="K4435" t="str">
            <v>HiRatio</v>
          </cell>
          <cell r="L4435">
            <v>270241.78000000003</v>
          </cell>
          <cell r="M4435" t="str">
            <v>Owner-Occupied</v>
          </cell>
          <cell r="N4435">
            <v>0</v>
          </cell>
          <cell r="O4435">
            <v>43831</v>
          </cell>
          <cell r="P4435" t="str">
            <v>Current</v>
          </cell>
        </row>
        <row r="4436">
          <cell r="B4436">
            <v>40870</v>
          </cell>
          <cell r="C4436">
            <v>62</v>
          </cell>
          <cell r="D4436" t="str">
            <v>MB</v>
          </cell>
          <cell r="E4436" t="str">
            <v>Refinance External</v>
          </cell>
          <cell r="F4436" t="str">
            <v>Fixed</v>
          </cell>
          <cell r="I4436">
            <v>32.020000000000003</v>
          </cell>
          <cell r="J4436">
            <v>28.82</v>
          </cell>
          <cell r="K4436" t="str">
            <v>HiRatio</v>
          </cell>
          <cell r="L4436">
            <v>0</v>
          </cell>
          <cell r="M4436" t="str">
            <v>Owner-Occupied</v>
          </cell>
          <cell r="N4436">
            <v>4</v>
          </cell>
          <cell r="O4436">
            <v>42214</v>
          </cell>
          <cell r="P4436" t="str">
            <v>Current</v>
          </cell>
        </row>
        <row r="4437">
          <cell r="B4437">
            <v>41655</v>
          </cell>
          <cell r="C4437">
            <v>36</v>
          </cell>
          <cell r="D4437" t="str">
            <v>ON</v>
          </cell>
          <cell r="E4437" t="str">
            <v>Purchase</v>
          </cell>
          <cell r="F4437" t="str">
            <v>Fixed</v>
          </cell>
          <cell r="I4437">
            <v>42.06</v>
          </cell>
          <cell r="J4437">
            <v>33.43</v>
          </cell>
          <cell r="K4437" t="str">
            <v>HiRatio</v>
          </cell>
          <cell r="L4437">
            <v>431683.05</v>
          </cell>
          <cell r="M4437" t="str">
            <v>Owner-Occupied</v>
          </cell>
          <cell r="N4437">
            <v>0</v>
          </cell>
          <cell r="O4437">
            <v>43831</v>
          </cell>
          <cell r="P4437" t="str">
            <v>Current</v>
          </cell>
        </row>
        <row r="4438">
          <cell r="B4438">
            <v>41989</v>
          </cell>
          <cell r="C4438">
            <v>25</v>
          </cell>
          <cell r="D4438" t="str">
            <v>ON</v>
          </cell>
          <cell r="E4438" t="str">
            <v>Purchase</v>
          </cell>
          <cell r="F4438" t="str">
            <v>Fixed</v>
          </cell>
          <cell r="I4438">
            <v>40.46</v>
          </cell>
          <cell r="J4438">
            <v>14.98</v>
          </cell>
          <cell r="K4438" t="str">
            <v>HiRatio</v>
          </cell>
          <cell r="L4438">
            <v>173536.97</v>
          </cell>
          <cell r="M4438" t="str">
            <v>Owner-Occupied</v>
          </cell>
          <cell r="N4438">
            <v>0</v>
          </cell>
          <cell r="O4438">
            <v>43831</v>
          </cell>
          <cell r="P4438" t="str">
            <v>Current</v>
          </cell>
        </row>
        <row r="4439">
          <cell r="B4439">
            <v>41390</v>
          </cell>
          <cell r="C4439">
            <v>45</v>
          </cell>
          <cell r="D4439" t="str">
            <v>AB</v>
          </cell>
          <cell r="E4439" t="str">
            <v>Purchase</v>
          </cell>
          <cell r="F4439" t="str">
            <v>Fixed</v>
          </cell>
          <cell r="I4439">
            <v>40.07</v>
          </cell>
          <cell r="J4439">
            <v>30.66</v>
          </cell>
          <cell r="K4439" t="str">
            <v>HiRatio</v>
          </cell>
          <cell r="L4439">
            <v>256307.29</v>
          </cell>
          <cell r="M4439" t="str">
            <v>Owner-Occupied</v>
          </cell>
          <cell r="N4439">
            <v>0</v>
          </cell>
          <cell r="O4439">
            <v>43831</v>
          </cell>
          <cell r="P4439" t="str">
            <v>Current</v>
          </cell>
        </row>
        <row r="4440">
          <cell r="B4440">
            <v>41540</v>
          </cell>
          <cell r="C4440">
            <v>40</v>
          </cell>
          <cell r="D4440" t="str">
            <v>ON</v>
          </cell>
          <cell r="E4440" t="str">
            <v>Purchase</v>
          </cell>
          <cell r="F4440" t="str">
            <v>Fixed</v>
          </cell>
          <cell r="I4440">
            <v>43.84</v>
          </cell>
          <cell r="J4440">
            <v>18.62</v>
          </cell>
          <cell r="K4440" t="str">
            <v>HiRatio</v>
          </cell>
          <cell r="L4440">
            <v>299168.52</v>
          </cell>
          <cell r="M4440" t="str">
            <v>Owner-Occupied</v>
          </cell>
          <cell r="N4440">
            <v>0</v>
          </cell>
          <cell r="O4440">
            <v>43831</v>
          </cell>
          <cell r="P4440" t="str">
            <v>Current</v>
          </cell>
        </row>
        <row r="4441">
          <cell r="B4441">
            <v>42334</v>
          </cell>
          <cell r="C4441">
            <v>14</v>
          </cell>
          <cell r="D4441" t="str">
            <v>NS</v>
          </cell>
          <cell r="E4441" t="str">
            <v>Purchase</v>
          </cell>
          <cell r="F4441" t="str">
            <v>Fixed</v>
          </cell>
          <cell r="I4441">
            <v>30.34</v>
          </cell>
          <cell r="J4441">
            <v>24.68</v>
          </cell>
          <cell r="K4441" t="str">
            <v>Conv</v>
          </cell>
          <cell r="L4441">
            <v>247882</v>
          </cell>
          <cell r="M4441" t="str">
            <v>Owner-Occupied</v>
          </cell>
          <cell r="N4441">
            <v>0</v>
          </cell>
          <cell r="O4441">
            <v>43831</v>
          </cell>
          <cell r="P4441" t="str">
            <v>Current</v>
          </cell>
        </row>
        <row r="4442">
          <cell r="B4442">
            <v>42145</v>
          </cell>
          <cell r="C4442">
            <v>20</v>
          </cell>
          <cell r="D4442" t="str">
            <v>ON</v>
          </cell>
          <cell r="E4442" t="str">
            <v>Purchase</v>
          </cell>
          <cell r="F4442" t="str">
            <v>ARM</v>
          </cell>
          <cell r="I4442">
            <v>31.37</v>
          </cell>
          <cell r="J4442">
            <v>24.75</v>
          </cell>
          <cell r="K4442" t="str">
            <v>Conv</v>
          </cell>
          <cell r="L4442">
            <v>324946.42</v>
          </cell>
          <cell r="M4442" t="str">
            <v>Owner-Occupied</v>
          </cell>
          <cell r="N4442">
            <v>0</v>
          </cell>
          <cell r="O4442">
            <v>43831</v>
          </cell>
          <cell r="P4442" t="str">
            <v>Current</v>
          </cell>
        </row>
        <row r="4443">
          <cell r="B4443">
            <v>41529</v>
          </cell>
          <cell r="C4443">
            <v>40</v>
          </cell>
          <cell r="D4443" t="str">
            <v>ON</v>
          </cell>
          <cell r="E4443" t="str">
            <v>Purchase</v>
          </cell>
          <cell r="F4443" t="str">
            <v>ARM</v>
          </cell>
          <cell r="I4443">
            <v>29.02</v>
          </cell>
          <cell r="J4443">
            <v>28.05</v>
          </cell>
          <cell r="K4443" t="str">
            <v>HiRatio</v>
          </cell>
          <cell r="L4443">
            <v>292573.77</v>
          </cell>
          <cell r="M4443" t="str">
            <v>Owner-Occupied</v>
          </cell>
          <cell r="N4443">
            <v>0</v>
          </cell>
          <cell r="O4443">
            <v>43831</v>
          </cell>
          <cell r="P4443" t="str">
            <v>Current</v>
          </cell>
        </row>
        <row r="4444">
          <cell r="B4444">
            <v>42122</v>
          </cell>
          <cell r="C4444">
            <v>21</v>
          </cell>
          <cell r="D4444" t="str">
            <v>ON</v>
          </cell>
          <cell r="E4444" t="str">
            <v>Refinance External</v>
          </cell>
          <cell r="F4444" t="str">
            <v>Fixed</v>
          </cell>
          <cell r="I4444">
            <v>29.81</v>
          </cell>
          <cell r="J4444">
            <v>25.84</v>
          </cell>
          <cell r="K4444" t="str">
            <v>Conv</v>
          </cell>
          <cell r="L4444">
            <v>0</v>
          </cell>
          <cell r="M4444" t="str">
            <v>Owner-Occupied</v>
          </cell>
          <cell r="N4444">
            <v>4</v>
          </cell>
          <cell r="O4444">
            <v>42496</v>
          </cell>
          <cell r="P4444" t="str">
            <v>Current</v>
          </cell>
        </row>
        <row r="4445">
          <cell r="B4445">
            <v>40718</v>
          </cell>
          <cell r="C4445">
            <v>67</v>
          </cell>
          <cell r="D4445" t="str">
            <v>AB</v>
          </cell>
          <cell r="E4445" t="str">
            <v>Purchase</v>
          </cell>
          <cell r="F4445" t="str">
            <v>Fixed</v>
          </cell>
          <cell r="I4445">
            <v>19.53</v>
          </cell>
          <cell r="J4445">
            <v>19.53</v>
          </cell>
          <cell r="K4445" t="str">
            <v>HiRatio</v>
          </cell>
          <cell r="L4445">
            <v>0</v>
          </cell>
          <cell r="M4445" t="str">
            <v>Owner-Occupied</v>
          </cell>
          <cell r="N4445">
            <v>4</v>
          </cell>
          <cell r="O4445">
            <v>42716</v>
          </cell>
          <cell r="P4445" t="str">
            <v>Current</v>
          </cell>
        </row>
        <row r="4446">
          <cell r="B4446">
            <v>42671</v>
          </cell>
          <cell r="C4446">
            <v>3</v>
          </cell>
          <cell r="D4446" t="str">
            <v>AB</v>
          </cell>
          <cell r="E4446" t="str">
            <v>Purchase</v>
          </cell>
          <cell r="F4446" t="str">
            <v>Fixed</v>
          </cell>
          <cell r="I4446">
            <v>28.99</v>
          </cell>
          <cell r="J4446">
            <v>28.29</v>
          </cell>
          <cell r="K4446" t="str">
            <v>Conv</v>
          </cell>
          <cell r="L4446">
            <v>236247.31</v>
          </cell>
          <cell r="M4446" t="str">
            <v>Owner-Occupied</v>
          </cell>
          <cell r="N4446">
            <v>0</v>
          </cell>
          <cell r="O4446">
            <v>43831</v>
          </cell>
          <cell r="P4446" t="str">
            <v>Current</v>
          </cell>
        </row>
        <row r="4447">
          <cell r="B4447">
            <v>42482</v>
          </cell>
          <cell r="C4447">
            <v>9</v>
          </cell>
          <cell r="D4447" t="str">
            <v>BC</v>
          </cell>
          <cell r="E4447" t="str">
            <v>Purchase</v>
          </cell>
          <cell r="F4447" t="str">
            <v>ARM</v>
          </cell>
          <cell r="I4447">
            <v>26.57</v>
          </cell>
          <cell r="J4447">
            <v>14.68</v>
          </cell>
          <cell r="K4447" t="str">
            <v>Conv</v>
          </cell>
          <cell r="L4447">
            <v>214145.28</v>
          </cell>
          <cell r="M4447" t="str">
            <v>Owner-Occupied</v>
          </cell>
          <cell r="N4447">
            <v>0</v>
          </cell>
          <cell r="O4447">
            <v>43831</v>
          </cell>
          <cell r="P4447" t="str">
            <v>Current</v>
          </cell>
        </row>
        <row r="4448">
          <cell r="B4448">
            <v>41983</v>
          </cell>
          <cell r="C4448">
            <v>25</v>
          </cell>
          <cell r="D4448" t="str">
            <v>AB</v>
          </cell>
          <cell r="E4448" t="str">
            <v>Purchase</v>
          </cell>
          <cell r="F4448" t="str">
            <v>Fixed</v>
          </cell>
          <cell r="I4448">
            <v>22.79</v>
          </cell>
          <cell r="J4448">
            <v>17.87</v>
          </cell>
          <cell r="K4448" t="str">
            <v>HiRatio</v>
          </cell>
          <cell r="L4448">
            <v>347631.69</v>
          </cell>
          <cell r="M4448" t="str">
            <v>Owner-Occupied</v>
          </cell>
          <cell r="N4448">
            <v>0</v>
          </cell>
          <cell r="O4448">
            <v>43831</v>
          </cell>
          <cell r="P4448" t="str">
            <v>Current</v>
          </cell>
        </row>
        <row r="4449">
          <cell r="B4449">
            <v>42040</v>
          </cell>
          <cell r="C4449">
            <v>23</v>
          </cell>
          <cell r="D4449" t="str">
            <v>AB</v>
          </cell>
          <cell r="E4449" t="str">
            <v>Purchase with Improvements</v>
          </cell>
          <cell r="F4449" t="str">
            <v>Fixed</v>
          </cell>
          <cell r="I4449">
            <v>35.71</v>
          </cell>
          <cell r="J4449">
            <v>25.92</v>
          </cell>
          <cell r="K4449" t="str">
            <v>HiRatio</v>
          </cell>
          <cell r="L4449">
            <v>311801.14</v>
          </cell>
          <cell r="M4449" t="str">
            <v>Owner-Occupied</v>
          </cell>
          <cell r="N4449">
            <v>0</v>
          </cell>
          <cell r="O4449">
            <v>43831</v>
          </cell>
          <cell r="P4449" t="str">
            <v>Current</v>
          </cell>
        </row>
        <row r="4450">
          <cell r="B4450">
            <v>41551</v>
          </cell>
          <cell r="C4450">
            <v>39</v>
          </cell>
          <cell r="D4450" t="str">
            <v>ON</v>
          </cell>
          <cell r="E4450" t="str">
            <v>Purchase</v>
          </cell>
          <cell r="F4450" t="str">
            <v>Fixed</v>
          </cell>
          <cell r="I4450">
            <v>30.35</v>
          </cell>
          <cell r="J4450">
            <v>12.14</v>
          </cell>
          <cell r="K4450" t="str">
            <v>HiRatio</v>
          </cell>
          <cell r="L4450">
            <v>250908.36</v>
          </cell>
          <cell r="M4450" t="str">
            <v>Owner-Occupied</v>
          </cell>
          <cell r="N4450">
            <v>0</v>
          </cell>
          <cell r="O4450">
            <v>43831</v>
          </cell>
          <cell r="P4450" t="str">
            <v>Current</v>
          </cell>
        </row>
        <row r="4451">
          <cell r="B4451">
            <v>41029</v>
          </cell>
          <cell r="C4451">
            <v>57</v>
          </cell>
          <cell r="D4451" t="str">
            <v>ON</v>
          </cell>
          <cell r="E4451" t="str">
            <v>Purchase</v>
          </cell>
          <cell r="F4451" t="str">
            <v>Fixed</v>
          </cell>
          <cell r="I4451">
            <v>24.76</v>
          </cell>
          <cell r="J4451">
            <v>21</v>
          </cell>
          <cell r="K4451" t="str">
            <v>HiRatio</v>
          </cell>
          <cell r="L4451">
            <v>305475.45</v>
          </cell>
          <cell r="M4451" t="str">
            <v>Owner-Occupied</v>
          </cell>
          <cell r="N4451">
            <v>0</v>
          </cell>
          <cell r="O4451">
            <v>43831</v>
          </cell>
          <cell r="P4451" t="str">
            <v>Current</v>
          </cell>
        </row>
        <row r="4452">
          <cell r="B4452">
            <v>41803</v>
          </cell>
          <cell r="C4452">
            <v>31</v>
          </cell>
          <cell r="D4452" t="str">
            <v>ON</v>
          </cell>
          <cell r="E4452" t="str">
            <v>Purchase with Improvements</v>
          </cell>
          <cell r="F4452" t="str">
            <v>ARM</v>
          </cell>
          <cell r="I4452">
            <v>28.04</v>
          </cell>
          <cell r="J4452">
            <v>21.44</v>
          </cell>
          <cell r="K4452" t="str">
            <v>HiRatio</v>
          </cell>
          <cell r="L4452">
            <v>418335.41</v>
          </cell>
          <cell r="M4452" t="str">
            <v>Owner-Occupied</v>
          </cell>
          <cell r="N4452">
            <v>0</v>
          </cell>
          <cell r="O4452">
            <v>43831</v>
          </cell>
          <cell r="P4452" t="str">
            <v>Current</v>
          </cell>
        </row>
        <row r="4453">
          <cell r="B4453">
            <v>41180</v>
          </cell>
          <cell r="C4453">
            <v>52</v>
          </cell>
          <cell r="D4453" t="str">
            <v>ON</v>
          </cell>
          <cell r="E4453" t="str">
            <v>Refinance External</v>
          </cell>
          <cell r="F4453" t="str">
            <v>Fixed</v>
          </cell>
          <cell r="I4453">
            <v>29</v>
          </cell>
          <cell r="J4453">
            <v>17.66</v>
          </cell>
          <cell r="K4453" t="str">
            <v>Conv</v>
          </cell>
          <cell r="L4453">
            <v>110152.7</v>
          </cell>
          <cell r="M4453" t="str">
            <v>Owner-Occupied</v>
          </cell>
          <cell r="N4453">
            <v>0</v>
          </cell>
          <cell r="O4453">
            <v>43831</v>
          </cell>
          <cell r="P4453" t="str">
            <v>Current</v>
          </cell>
        </row>
        <row r="4454">
          <cell r="B4454">
            <v>42545</v>
          </cell>
          <cell r="C4454">
            <v>7</v>
          </cell>
          <cell r="D4454" t="str">
            <v>AB</v>
          </cell>
          <cell r="E4454" t="str">
            <v>Purchase</v>
          </cell>
          <cell r="F4454" t="str">
            <v>Fixed</v>
          </cell>
          <cell r="I4454">
            <v>42.32</v>
          </cell>
          <cell r="J4454">
            <v>33.229999999999997</v>
          </cell>
          <cell r="K4454" t="str">
            <v>HiRatio</v>
          </cell>
          <cell r="L4454">
            <v>425970.48</v>
          </cell>
          <cell r="M4454" t="str">
            <v>Owner-Occupied</v>
          </cell>
          <cell r="N4454">
            <v>0</v>
          </cell>
          <cell r="O4454">
            <v>43831</v>
          </cell>
          <cell r="P4454" t="str">
            <v>Current</v>
          </cell>
        </row>
        <row r="4455">
          <cell r="B4455">
            <v>40814</v>
          </cell>
          <cell r="C4455">
            <v>64</v>
          </cell>
          <cell r="D4455" t="str">
            <v>AB</v>
          </cell>
          <cell r="E4455" t="str">
            <v>Purchase</v>
          </cell>
          <cell r="F4455" t="str">
            <v>Fixed</v>
          </cell>
          <cell r="I4455">
            <v>41.76</v>
          </cell>
          <cell r="J4455">
            <v>34.22</v>
          </cell>
          <cell r="K4455" t="str">
            <v>HiRatio</v>
          </cell>
          <cell r="L4455">
            <v>0</v>
          </cell>
          <cell r="M4455" t="str">
            <v>Owner-Occupied</v>
          </cell>
          <cell r="N4455">
            <v>4</v>
          </cell>
          <cell r="O4455">
            <v>42649</v>
          </cell>
          <cell r="P4455" t="str">
            <v>Current</v>
          </cell>
        </row>
        <row r="4456">
          <cell r="B4456">
            <v>40862</v>
          </cell>
          <cell r="C4456">
            <v>62</v>
          </cell>
          <cell r="D4456" t="str">
            <v>ON</v>
          </cell>
          <cell r="E4456" t="str">
            <v>Refinance External</v>
          </cell>
          <cell r="F4456" t="str">
            <v>Fixed</v>
          </cell>
          <cell r="I4456">
            <v>38.68</v>
          </cell>
          <cell r="J4456">
            <v>24.85</v>
          </cell>
          <cell r="K4456" t="str">
            <v>HiRatio</v>
          </cell>
          <cell r="L4456">
            <v>0</v>
          </cell>
          <cell r="M4456" t="str">
            <v>Owner-Occupied</v>
          </cell>
          <cell r="N4456">
            <v>4</v>
          </cell>
          <cell r="O4456">
            <v>42691</v>
          </cell>
          <cell r="P4456" t="str">
            <v>Current</v>
          </cell>
        </row>
        <row r="4457">
          <cell r="B4457">
            <v>41638</v>
          </cell>
          <cell r="C4457">
            <v>37</v>
          </cell>
          <cell r="D4457" t="str">
            <v>BC</v>
          </cell>
          <cell r="E4457" t="str">
            <v>Purchase</v>
          </cell>
          <cell r="F4457" t="str">
            <v>Fixed</v>
          </cell>
          <cell r="I4457">
            <v>42.3</v>
          </cell>
          <cell r="J4457">
            <v>36.56</v>
          </cell>
          <cell r="K4457" t="str">
            <v>HiRatio</v>
          </cell>
          <cell r="L4457">
            <v>376001.77</v>
          </cell>
          <cell r="M4457" t="str">
            <v>Owner-Occupied</v>
          </cell>
          <cell r="N4457">
            <v>0</v>
          </cell>
          <cell r="O4457">
            <v>43831</v>
          </cell>
          <cell r="P4457" t="str">
            <v>Current</v>
          </cell>
        </row>
        <row r="4458">
          <cell r="B4458">
            <v>40829</v>
          </cell>
          <cell r="C4458">
            <v>63</v>
          </cell>
          <cell r="D4458" t="str">
            <v>SK</v>
          </cell>
          <cell r="E4458" t="str">
            <v>Refinance External</v>
          </cell>
          <cell r="F4458" t="str">
            <v>Fixed</v>
          </cell>
          <cell r="I4458">
            <v>26.53</v>
          </cell>
          <cell r="J4458">
            <v>19.84</v>
          </cell>
          <cell r="K4458" t="str">
            <v>Conv</v>
          </cell>
          <cell r="L4458">
            <v>0</v>
          </cell>
          <cell r="M4458" t="str">
            <v>Owner-Occupied</v>
          </cell>
          <cell r="N4458">
            <v>4</v>
          </cell>
          <cell r="O4458">
            <v>41325</v>
          </cell>
          <cell r="P4458" t="str">
            <v>Current</v>
          </cell>
        </row>
        <row r="4459">
          <cell r="B4459">
            <v>42053</v>
          </cell>
          <cell r="C4459">
            <v>23</v>
          </cell>
          <cell r="D4459" t="str">
            <v>BC</v>
          </cell>
          <cell r="E4459" t="str">
            <v>Refinance External</v>
          </cell>
          <cell r="F4459" t="str">
            <v>ARM</v>
          </cell>
          <cell r="I4459">
            <v>33.82</v>
          </cell>
          <cell r="J4459">
            <v>27.76</v>
          </cell>
          <cell r="K4459" t="str">
            <v>Conv</v>
          </cell>
          <cell r="L4459">
            <v>0</v>
          </cell>
          <cell r="M4459" t="str">
            <v>Owner-Occupied</v>
          </cell>
          <cell r="N4459">
            <v>4</v>
          </cell>
          <cell r="O4459">
            <v>42590</v>
          </cell>
          <cell r="P4459" t="str">
            <v>Current</v>
          </cell>
        </row>
        <row r="4460">
          <cell r="B4460">
            <v>41498</v>
          </cell>
          <cell r="C4460">
            <v>41</v>
          </cell>
          <cell r="D4460" t="str">
            <v>BC</v>
          </cell>
          <cell r="E4460" t="str">
            <v>Purchase</v>
          </cell>
          <cell r="F4460" t="str">
            <v>Fixed</v>
          </cell>
          <cell r="I4460">
            <v>35.86</v>
          </cell>
          <cell r="J4460">
            <v>34.25</v>
          </cell>
          <cell r="K4460" t="str">
            <v>HiRatio</v>
          </cell>
          <cell r="L4460">
            <v>0</v>
          </cell>
          <cell r="M4460" t="str">
            <v>Owner-Occupied</v>
          </cell>
          <cell r="N4460">
            <v>4</v>
          </cell>
          <cell r="O4460">
            <v>42545</v>
          </cell>
          <cell r="P4460" t="str">
            <v>Current</v>
          </cell>
        </row>
        <row r="4461">
          <cell r="B4461">
            <v>41054</v>
          </cell>
          <cell r="C4461">
            <v>56</v>
          </cell>
          <cell r="D4461" t="str">
            <v>SK</v>
          </cell>
          <cell r="E4461" t="str">
            <v>Purchase</v>
          </cell>
          <cell r="F4461" t="str">
            <v>Fixed</v>
          </cell>
          <cell r="I4461">
            <v>16.100000000000001</v>
          </cell>
          <cell r="J4461">
            <v>10.29</v>
          </cell>
          <cell r="K4461" t="str">
            <v>Conv</v>
          </cell>
          <cell r="L4461">
            <v>7719.52</v>
          </cell>
          <cell r="M4461" t="str">
            <v>Owner-Occupied</v>
          </cell>
          <cell r="N4461">
            <v>0</v>
          </cell>
          <cell r="O4461">
            <v>43831</v>
          </cell>
          <cell r="P4461" t="str">
            <v>Current</v>
          </cell>
        </row>
        <row r="4462">
          <cell r="B4462">
            <v>42354</v>
          </cell>
          <cell r="C4462">
            <v>13</v>
          </cell>
          <cell r="D4462" t="str">
            <v>BC</v>
          </cell>
          <cell r="E4462" t="str">
            <v>Refinance External</v>
          </cell>
          <cell r="F4462" t="str">
            <v>ARM</v>
          </cell>
          <cell r="I4462">
            <v>18.190000000000001</v>
          </cell>
          <cell r="J4462">
            <v>14.59</v>
          </cell>
          <cell r="K4462" t="str">
            <v>Conv</v>
          </cell>
          <cell r="L4462">
            <v>279651.95</v>
          </cell>
          <cell r="M4462" t="str">
            <v>Owner-Occupied</v>
          </cell>
          <cell r="N4462">
            <v>0</v>
          </cell>
          <cell r="O4462">
            <v>43831</v>
          </cell>
          <cell r="P4462" t="str">
            <v>Current</v>
          </cell>
        </row>
        <row r="4463">
          <cell r="B4463">
            <v>41691</v>
          </cell>
          <cell r="C4463">
            <v>35</v>
          </cell>
          <cell r="D4463" t="str">
            <v>AB</v>
          </cell>
          <cell r="E4463" t="str">
            <v>Purchase</v>
          </cell>
          <cell r="F4463" t="str">
            <v>Fixed</v>
          </cell>
          <cell r="I4463">
            <v>32</v>
          </cell>
          <cell r="J4463">
            <v>20.65</v>
          </cell>
          <cell r="K4463" t="str">
            <v>HiRatio</v>
          </cell>
          <cell r="L4463">
            <v>278361.56</v>
          </cell>
          <cell r="M4463" t="str">
            <v>Owner-Occupied</v>
          </cell>
          <cell r="N4463">
            <v>0</v>
          </cell>
          <cell r="O4463">
            <v>43831</v>
          </cell>
          <cell r="P4463" t="str">
            <v>Current</v>
          </cell>
        </row>
        <row r="4464">
          <cell r="B4464">
            <v>42312</v>
          </cell>
          <cell r="C4464">
            <v>14</v>
          </cell>
          <cell r="D4464" t="str">
            <v>ON</v>
          </cell>
          <cell r="E4464" t="str">
            <v>Purchase</v>
          </cell>
          <cell r="F4464" t="str">
            <v>ARM</v>
          </cell>
          <cell r="I4464">
            <v>32.729999999999997</v>
          </cell>
          <cell r="J4464">
            <v>18.72</v>
          </cell>
          <cell r="K4464" t="str">
            <v>Conv</v>
          </cell>
          <cell r="L4464">
            <v>439123.7</v>
          </cell>
          <cell r="M4464" t="str">
            <v>Owner-Occupied</v>
          </cell>
          <cell r="N4464">
            <v>0</v>
          </cell>
          <cell r="O4464">
            <v>43831</v>
          </cell>
          <cell r="P4464" t="str">
            <v>Current</v>
          </cell>
        </row>
        <row r="4465">
          <cell r="B4465">
            <v>42215</v>
          </cell>
          <cell r="C4465">
            <v>18</v>
          </cell>
          <cell r="D4465" t="str">
            <v>BC</v>
          </cell>
          <cell r="E4465" t="str">
            <v>Refinance External</v>
          </cell>
          <cell r="F4465" t="str">
            <v>ARM</v>
          </cell>
          <cell r="I4465">
            <v>33.200000000000003</v>
          </cell>
          <cell r="J4465">
            <v>29.64</v>
          </cell>
          <cell r="K4465" t="str">
            <v>Conv</v>
          </cell>
          <cell r="L4465">
            <v>364017.2</v>
          </cell>
          <cell r="M4465" t="str">
            <v>Owner-Occupied</v>
          </cell>
          <cell r="N4465">
            <v>0</v>
          </cell>
          <cell r="O4465">
            <v>43831</v>
          </cell>
          <cell r="P4465" t="str">
            <v>Current</v>
          </cell>
        </row>
        <row r="4466">
          <cell r="B4466">
            <v>42292</v>
          </cell>
          <cell r="C4466">
            <v>15</v>
          </cell>
          <cell r="D4466" t="str">
            <v>ON</v>
          </cell>
          <cell r="E4466" t="str">
            <v>Transfer</v>
          </cell>
          <cell r="F4466" t="str">
            <v>ARM</v>
          </cell>
          <cell r="I4466">
            <v>26.14</v>
          </cell>
          <cell r="J4466">
            <v>25.28</v>
          </cell>
          <cell r="K4466" t="str">
            <v>Conv</v>
          </cell>
          <cell r="L4466">
            <v>163304.54</v>
          </cell>
          <cell r="M4466" t="str">
            <v>Owner-Occupied</v>
          </cell>
          <cell r="N4466">
            <v>0</v>
          </cell>
          <cell r="O4466">
            <v>43831</v>
          </cell>
          <cell r="P4466" t="str">
            <v>Current</v>
          </cell>
        </row>
        <row r="4467">
          <cell r="B4467">
            <v>41600</v>
          </cell>
          <cell r="C4467">
            <v>38</v>
          </cell>
          <cell r="D4467" t="str">
            <v>ON</v>
          </cell>
          <cell r="E4467" t="str">
            <v>Transfer</v>
          </cell>
          <cell r="F4467" t="str">
            <v>Fixed</v>
          </cell>
          <cell r="I4467">
            <v>26.13</v>
          </cell>
          <cell r="J4467">
            <v>26.13</v>
          </cell>
          <cell r="K4467" t="str">
            <v>Conv</v>
          </cell>
          <cell r="L4467">
            <v>636.34</v>
          </cell>
          <cell r="M4467" t="str">
            <v>Owner-Occupied</v>
          </cell>
          <cell r="N4467">
            <v>0</v>
          </cell>
          <cell r="O4467">
            <v>43831</v>
          </cell>
          <cell r="P4467" t="str">
            <v>Current</v>
          </cell>
        </row>
        <row r="4468">
          <cell r="B4468">
            <v>40821</v>
          </cell>
          <cell r="C4468">
            <v>63</v>
          </cell>
          <cell r="D4468" t="str">
            <v>ON</v>
          </cell>
          <cell r="E4468" t="str">
            <v>Purchase</v>
          </cell>
          <cell r="F4468" t="str">
            <v>Fixed</v>
          </cell>
          <cell r="I4468">
            <v>35.9</v>
          </cell>
          <cell r="J4468">
            <v>28.33</v>
          </cell>
          <cell r="K4468" t="str">
            <v>HiRatio</v>
          </cell>
          <cell r="L4468">
            <v>0</v>
          </cell>
          <cell r="M4468" t="str">
            <v>Owner-Occupied</v>
          </cell>
          <cell r="N4468">
            <v>4</v>
          </cell>
          <cell r="O4468">
            <v>41421</v>
          </cell>
          <cell r="P4468" t="str">
            <v>Current</v>
          </cell>
        </row>
        <row r="4469">
          <cell r="B4469">
            <v>41605</v>
          </cell>
          <cell r="C4469">
            <v>38</v>
          </cell>
          <cell r="D4469" t="str">
            <v>AB</v>
          </cell>
          <cell r="E4469" t="str">
            <v>Purchase</v>
          </cell>
          <cell r="F4469" t="str">
            <v>Fixed</v>
          </cell>
          <cell r="I4469">
            <v>34.06</v>
          </cell>
          <cell r="J4469">
            <v>18.079999999999998</v>
          </cell>
          <cell r="K4469" t="str">
            <v>HiRatio</v>
          </cell>
          <cell r="L4469">
            <v>291390.36</v>
          </cell>
          <cell r="M4469" t="str">
            <v>Owner-Occupied</v>
          </cell>
          <cell r="N4469">
            <v>0</v>
          </cell>
          <cell r="O4469">
            <v>43831</v>
          </cell>
          <cell r="P4469" t="str">
            <v>Current</v>
          </cell>
        </row>
        <row r="4470">
          <cell r="B4470">
            <v>41901</v>
          </cell>
          <cell r="C4470">
            <v>28</v>
          </cell>
          <cell r="D4470" t="str">
            <v>ON</v>
          </cell>
          <cell r="E4470" t="str">
            <v>Purchase</v>
          </cell>
          <cell r="F4470" t="str">
            <v>Fixed</v>
          </cell>
          <cell r="I4470">
            <v>36.479999999999997</v>
          </cell>
          <cell r="J4470">
            <v>33.700000000000003</v>
          </cell>
          <cell r="K4470" t="str">
            <v>HiRatio</v>
          </cell>
          <cell r="L4470">
            <v>191702.34</v>
          </cell>
          <cell r="M4470" t="str">
            <v>Owner-Occupied</v>
          </cell>
          <cell r="N4470">
            <v>0</v>
          </cell>
          <cell r="O4470">
            <v>43831</v>
          </cell>
          <cell r="P4470" t="str">
            <v>Current</v>
          </cell>
        </row>
        <row r="4471">
          <cell r="B4471">
            <v>41887</v>
          </cell>
          <cell r="C4471">
            <v>28</v>
          </cell>
          <cell r="D4471" t="str">
            <v>ON</v>
          </cell>
          <cell r="E4471" t="str">
            <v>Refinance External</v>
          </cell>
          <cell r="F4471" t="str">
            <v>ARM</v>
          </cell>
          <cell r="I4471">
            <v>21.75</v>
          </cell>
          <cell r="J4471">
            <v>18.53</v>
          </cell>
          <cell r="K4471" t="str">
            <v>Conv</v>
          </cell>
          <cell r="L4471">
            <v>316830.42</v>
          </cell>
          <cell r="M4471" t="str">
            <v>Owner-Occupied</v>
          </cell>
          <cell r="N4471">
            <v>0</v>
          </cell>
          <cell r="O4471">
            <v>43831</v>
          </cell>
          <cell r="P4471" t="str">
            <v>Current</v>
          </cell>
        </row>
        <row r="4472">
          <cell r="B4472">
            <v>41901</v>
          </cell>
          <cell r="C4472">
            <v>28</v>
          </cell>
          <cell r="D4472" t="str">
            <v>AB</v>
          </cell>
          <cell r="E4472" t="str">
            <v>Purchase</v>
          </cell>
          <cell r="F4472" t="str">
            <v>Fixed</v>
          </cell>
          <cell r="I4472">
            <v>41.72</v>
          </cell>
          <cell r="J4472">
            <v>21.88</v>
          </cell>
          <cell r="K4472" t="str">
            <v>HiRatio</v>
          </cell>
          <cell r="L4472">
            <v>263735.64</v>
          </cell>
          <cell r="M4472" t="str">
            <v>Owner-Occupied</v>
          </cell>
          <cell r="N4472">
            <v>0</v>
          </cell>
          <cell r="O4472">
            <v>43831</v>
          </cell>
          <cell r="P4472" t="str">
            <v>Current</v>
          </cell>
        </row>
        <row r="4473">
          <cell r="B4473">
            <v>40599</v>
          </cell>
          <cell r="C4473">
            <v>71</v>
          </cell>
          <cell r="D4473" t="str">
            <v>AB</v>
          </cell>
          <cell r="E4473" t="str">
            <v>Refinance External</v>
          </cell>
          <cell r="I4473">
            <v>29.79</v>
          </cell>
          <cell r="J4473">
            <v>21.12</v>
          </cell>
          <cell r="K4473" t="str">
            <v>Other</v>
          </cell>
          <cell r="L4473">
            <v>0</v>
          </cell>
          <cell r="M4473" t="str">
            <v>Owner-Occupied</v>
          </cell>
          <cell r="N4473">
            <v>4</v>
          </cell>
          <cell r="O4473">
            <v>41750</v>
          </cell>
          <cell r="P4473" t="str">
            <v>Current</v>
          </cell>
        </row>
        <row r="4474">
          <cell r="B4474">
            <v>41789</v>
          </cell>
          <cell r="C4474">
            <v>32</v>
          </cell>
          <cell r="D4474" t="str">
            <v>BC</v>
          </cell>
          <cell r="E4474" t="str">
            <v>Purchase</v>
          </cell>
          <cell r="F4474" t="str">
            <v>Fixed</v>
          </cell>
          <cell r="I4474">
            <v>36.46</v>
          </cell>
          <cell r="J4474">
            <v>34.979999999999997</v>
          </cell>
          <cell r="K4474" t="str">
            <v>Conv</v>
          </cell>
          <cell r="L4474">
            <v>0</v>
          </cell>
          <cell r="M4474" t="str">
            <v>Owner-Occupied</v>
          </cell>
          <cell r="N4474">
            <v>4</v>
          </cell>
          <cell r="O4474">
            <v>42143</v>
          </cell>
          <cell r="P4474" t="str">
            <v>Current</v>
          </cell>
        </row>
        <row r="4475">
          <cell r="B4475">
            <v>41060</v>
          </cell>
          <cell r="C4475">
            <v>56</v>
          </cell>
          <cell r="D4475" t="str">
            <v>BC</v>
          </cell>
          <cell r="E4475" t="str">
            <v>Refinance External</v>
          </cell>
          <cell r="F4475" t="str">
            <v>Fixed</v>
          </cell>
          <cell r="I4475">
            <v>39.22</v>
          </cell>
          <cell r="J4475">
            <v>27.15</v>
          </cell>
          <cell r="K4475" t="str">
            <v>Conv</v>
          </cell>
          <cell r="L4475">
            <v>371506.37</v>
          </cell>
          <cell r="M4475" t="str">
            <v>Owner-Occupied</v>
          </cell>
          <cell r="N4475">
            <v>0</v>
          </cell>
          <cell r="O4475">
            <v>43831</v>
          </cell>
          <cell r="P4475" t="str">
            <v>Current</v>
          </cell>
        </row>
        <row r="4476">
          <cell r="B4476">
            <v>41138</v>
          </cell>
          <cell r="C4476">
            <v>53</v>
          </cell>
          <cell r="D4476" t="str">
            <v>ON</v>
          </cell>
          <cell r="E4476" t="str">
            <v>Refinance External</v>
          </cell>
          <cell r="F4476" t="str">
            <v>Fixed</v>
          </cell>
          <cell r="I4476">
            <v>41.64</v>
          </cell>
          <cell r="J4476">
            <v>41.64</v>
          </cell>
          <cell r="K4476" t="str">
            <v>Conv</v>
          </cell>
          <cell r="L4476">
            <v>213063.81</v>
          </cell>
          <cell r="M4476" t="str">
            <v>Owner-Occupied</v>
          </cell>
          <cell r="N4476">
            <v>0</v>
          </cell>
          <cell r="O4476">
            <v>43831</v>
          </cell>
          <cell r="P4476" t="str">
            <v>Current</v>
          </cell>
        </row>
        <row r="4477">
          <cell r="B4477">
            <v>42335</v>
          </cell>
          <cell r="C4477">
            <v>14</v>
          </cell>
          <cell r="D4477" t="str">
            <v>ON</v>
          </cell>
          <cell r="E4477" t="str">
            <v>Purchase</v>
          </cell>
          <cell r="F4477" t="str">
            <v>Fixed</v>
          </cell>
          <cell r="I4477">
            <v>35.93</v>
          </cell>
          <cell r="J4477">
            <v>35.93</v>
          </cell>
          <cell r="K4477" t="str">
            <v>HiRatio</v>
          </cell>
          <cell r="L4477">
            <v>188162.47</v>
          </cell>
          <cell r="M4477" t="str">
            <v>Owner-Occupied</v>
          </cell>
          <cell r="N4477">
            <v>0</v>
          </cell>
          <cell r="O4477">
            <v>43831</v>
          </cell>
          <cell r="P4477" t="str">
            <v>Current</v>
          </cell>
        </row>
        <row r="4478">
          <cell r="B4478">
            <v>42209</v>
          </cell>
          <cell r="C4478">
            <v>18</v>
          </cell>
          <cell r="D4478" t="str">
            <v>BC</v>
          </cell>
          <cell r="E4478" t="str">
            <v>Transfer</v>
          </cell>
          <cell r="F4478" t="str">
            <v>ARM</v>
          </cell>
          <cell r="I4478">
            <v>36.82</v>
          </cell>
          <cell r="J4478">
            <v>14.79</v>
          </cell>
          <cell r="K4478" t="str">
            <v>Conv</v>
          </cell>
          <cell r="L4478">
            <v>297604.55</v>
          </cell>
          <cell r="M4478" t="str">
            <v>Owner-Occupied</v>
          </cell>
          <cell r="N4478">
            <v>0</v>
          </cell>
          <cell r="O4478">
            <v>43831</v>
          </cell>
          <cell r="P4478" t="str">
            <v>Current</v>
          </cell>
        </row>
        <row r="4479">
          <cell r="B4479">
            <v>41121</v>
          </cell>
          <cell r="C4479">
            <v>54</v>
          </cell>
          <cell r="D4479" t="str">
            <v>AB</v>
          </cell>
          <cell r="E4479" t="str">
            <v>Purchase</v>
          </cell>
          <cell r="F4479" t="str">
            <v>Fixed</v>
          </cell>
          <cell r="I4479">
            <v>39.979999999999997</v>
          </cell>
          <cell r="J4479">
            <v>34.29</v>
          </cell>
          <cell r="K4479" t="str">
            <v>HiRatio</v>
          </cell>
          <cell r="L4479">
            <v>324578.37</v>
          </cell>
          <cell r="M4479" t="str">
            <v>Owner-Occupied</v>
          </cell>
          <cell r="N4479">
            <v>0</v>
          </cell>
          <cell r="O4479">
            <v>43831</v>
          </cell>
          <cell r="P4479" t="str">
            <v>Current</v>
          </cell>
        </row>
        <row r="4480">
          <cell r="B4480">
            <v>42243</v>
          </cell>
          <cell r="C4480">
            <v>17</v>
          </cell>
          <cell r="D4480" t="str">
            <v>BC</v>
          </cell>
          <cell r="E4480" t="str">
            <v>Purchase</v>
          </cell>
          <cell r="F4480" t="str">
            <v>Fixed</v>
          </cell>
          <cell r="I4480">
            <v>43.83</v>
          </cell>
          <cell r="J4480">
            <v>35.159999999999997</v>
          </cell>
          <cell r="K4480" t="str">
            <v>Conv</v>
          </cell>
          <cell r="L4480">
            <v>471250.84</v>
          </cell>
          <cell r="M4480" t="str">
            <v>Owner-Occupied</v>
          </cell>
          <cell r="N4480">
            <v>0</v>
          </cell>
          <cell r="O4480">
            <v>43831</v>
          </cell>
          <cell r="P4480" t="str">
            <v>Current</v>
          </cell>
        </row>
        <row r="4481">
          <cell r="B4481">
            <v>42275</v>
          </cell>
          <cell r="C4481">
            <v>16</v>
          </cell>
          <cell r="D4481" t="str">
            <v>AB</v>
          </cell>
          <cell r="E4481" t="str">
            <v>Purchase</v>
          </cell>
          <cell r="F4481" t="str">
            <v>Fixed</v>
          </cell>
          <cell r="I4481">
            <v>40.46</v>
          </cell>
          <cell r="J4481">
            <v>33.71</v>
          </cell>
          <cell r="K4481" t="str">
            <v>Conv</v>
          </cell>
          <cell r="L4481">
            <v>262809.95</v>
          </cell>
          <cell r="M4481" t="str">
            <v>Owner-Occupied</v>
          </cell>
          <cell r="N4481">
            <v>0</v>
          </cell>
          <cell r="O4481">
            <v>43831</v>
          </cell>
          <cell r="P4481" t="str">
            <v>Current</v>
          </cell>
        </row>
        <row r="4482">
          <cell r="B4482">
            <v>41743</v>
          </cell>
          <cell r="C4482">
            <v>33</v>
          </cell>
          <cell r="D4482" t="str">
            <v>ON</v>
          </cell>
          <cell r="E4482" t="str">
            <v>Purchase</v>
          </cell>
          <cell r="F4482" t="str">
            <v>ARM</v>
          </cell>
          <cell r="I4482">
            <v>29.75</v>
          </cell>
          <cell r="J4482">
            <v>25.29</v>
          </cell>
          <cell r="K4482" t="str">
            <v>HiRatio</v>
          </cell>
          <cell r="L4482">
            <v>0</v>
          </cell>
          <cell r="M4482" t="str">
            <v>Owner-Occupied</v>
          </cell>
          <cell r="N4482">
            <v>4</v>
          </cell>
          <cell r="O4482">
            <v>42754</v>
          </cell>
          <cell r="P4482" t="str">
            <v>Current</v>
          </cell>
        </row>
        <row r="4483">
          <cell r="B4483">
            <v>41943</v>
          </cell>
          <cell r="C4483">
            <v>27</v>
          </cell>
          <cell r="D4483" t="str">
            <v>ON</v>
          </cell>
          <cell r="E4483" t="str">
            <v>Purchase</v>
          </cell>
          <cell r="F4483" t="str">
            <v>Fixed</v>
          </cell>
          <cell r="I4483">
            <v>42.91</v>
          </cell>
          <cell r="J4483">
            <v>23.59</v>
          </cell>
          <cell r="K4483" t="str">
            <v>HiRatio</v>
          </cell>
          <cell r="L4483">
            <v>166226.91</v>
          </cell>
          <cell r="M4483" t="str">
            <v>Owner-Occupied</v>
          </cell>
          <cell r="N4483">
            <v>0</v>
          </cell>
          <cell r="O4483">
            <v>43831</v>
          </cell>
          <cell r="P4483" t="str">
            <v>Current</v>
          </cell>
        </row>
        <row r="4484">
          <cell r="B4484">
            <v>42515</v>
          </cell>
          <cell r="C4484">
            <v>8</v>
          </cell>
          <cell r="D4484" t="str">
            <v>BC</v>
          </cell>
          <cell r="E4484" t="str">
            <v>Purchase</v>
          </cell>
          <cell r="F4484" t="str">
            <v>Fixed</v>
          </cell>
          <cell r="I4484">
            <v>31.13</v>
          </cell>
          <cell r="J4484">
            <v>30.69</v>
          </cell>
          <cell r="K4484" t="str">
            <v>HiRatio</v>
          </cell>
          <cell r="L4484">
            <v>330086.59000000003</v>
          </cell>
          <cell r="M4484" t="str">
            <v>Owner-Occupied</v>
          </cell>
          <cell r="N4484">
            <v>0</v>
          </cell>
          <cell r="O4484">
            <v>43831</v>
          </cell>
          <cell r="P4484" t="str">
            <v>Current</v>
          </cell>
        </row>
        <row r="4485">
          <cell r="B4485">
            <v>42349</v>
          </cell>
          <cell r="C4485">
            <v>13</v>
          </cell>
          <cell r="D4485" t="str">
            <v>BC</v>
          </cell>
          <cell r="E4485" t="str">
            <v>Refinance External</v>
          </cell>
          <cell r="F4485" t="str">
            <v>ARM</v>
          </cell>
          <cell r="I4485">
            <v>22.48</v>
          </cell>
          <cell r="J4485">
            <v>19.02</v>
          </cell>
          <cell r="K4485" t="str">
            <v>Conv</v>
          </cell>
          <cell r="L4485">
            <v>408433.82</v>
          </cell>
          <cell r="M4485" t="str">
            <v>Owner-Occupied</v>
          </cell>
          <cell r="N4485">
            <v>0</v>
          </cell>
          <cell r="O4485">
            <v>43831</v>
          </cell>
          <cell r="P4485" t="str">
            <v>Current</v>
          </cell>
        </row>
        <row r="4486">
          <cell r="B4486">
            <v>42122</v>
          </cell>
          <cell r="C4486">
            <v>21</v>
          </cell>
          <cell r="D4486" t="str">
            <v>BC</v>
          </cell>
          <cell r="E4486" t="str">
            <v>Purchase</v>
          </cell>
          <cell r="F4486" t="str">
            <v>ARM</v>
          </cell>
          <cell r="I4486">
            <v>21.71</v>
          </cell>
          <cell r="J4486">
            <v>21.52</v>
          </cell>
          <cell r="K4486" t="str">
            <v>Conv</v>
          </cell>
          <cell r="L4486">
            <v>250147.17</v>
          </cell>
          <cell r="M4486" t="str">
            <v>Owner-Occupied</v>
          </cell>
          <cell r="N4486">
            <v>0</v>
          </cell>
          <cell r="O4486">
            <v>43831</v>
          </cell>
          <cell r="P4486" t="str">
            <v>Current</v>
          </cell>
        </row>
        <row r="4487">
          <cell r="B4487">
            <v>42608</v>
          </cell>
          <cell r="C4487">
            <v>5</v>
          </cell>
          <cell r="D4487" t="str">
            <v>ON</v>
          </cell>
          <cell r="E4487" t="str">
            <v>Purchase</v>
          </cell>
          <cell r="F4487" t="str">
            <v>Fixed</v>
          </cell>
          <cell r="I4487">
            <v>39.99</v>
          </cell>
          <cell r="J4487">
            <v>14.54</v>
          </cell>
          <cell r="K4487" t="str">
            <v>Conv</v>
          </cell>
          <cell r="L4487">
            <v>512322.96</v>
          </cell>
          <cell r="M4487" t="str">
            <v>Rental</v>
          </cell>
          <cell r="N4487">
            <v>0</v>
          </cell>
          <cell r="O4487">
            <v>43831</v>
          </cell>
          <cell r="P4487" t="str">
            <v>Current</v>
          </cell>
        </row>
        <row r="4488">
          <cell r="B4488">
            <v>42551</v>
          </cell>
          <cell r="C4488">
            <v>7</v>
          </cell>
          <cell r="D4488" t="str">
            <v>ON</v>
          </cell>
          <cell r="E4488" t="str">
            <v>Purchase</v>
          </cell>
          <cell r="F4488" t="str">
            <v>Fixed</v>
          </cell>
          <cell r="I4488">
            <v>34.450000000000003</v>
          </cell>
          <cell r="J4488">
            <v>24.03</v>
          </cell>
          <cell r="K4488" t="str">
            <v>Conv</v>
          </cell>
          <cell r="L4488">
            <v>362471.57</v>
          </cell>
          <cell r="M4488" t="str">
            <v>Owner-Occupied</v>
          </cell>
          <cell r="N4488">
            <v>0</v>
          </cell>
          <cell r="O4488">
            <v>43831</v>
          </cell>
          <cell r="P4488" t="str">
            <v>Current</v>
          </cell>
        </row>
        <row r="4489">
          <cell r="B4489">
            <v>42579</v>
          </cell>
          <cell r="C4489">
            <v>6</v>
          </cell>
          <cell r="D4489" t="str">
            <v>AB</v>
          </cell>
          <cell r="E4489" t="str">
            <v>Purchase</v>
          </cell>
          <cell r="F4489" t="str">
            <v>Fixed</v>
          </cell>
          <cell r="I4489">
            <v>39.450000000000003</v>
          </cell>
          <cell r="J4489">
            <v>34.159999999999997</v>
          </cell>
          <cell r="K4489" t="str">
            <v>HiRatio</v>
          </cell>
          <cell r="L4489">
            <v>460829.32</v>
          </cell>
          <cell r="M4489" t="str">
            <v>Owner-Occupied</v>
          </cell>
          <cell r="N4489">
            <v>0</v>
          </cell>
          <cell r="O4489">
            <v>43831</v>
          </cell>
          <cell r="P4489" t="str">
            <v>Current</v>
          </cell>
        </row>
        <row r="4490">
          <cell r="B4490">
            <v>41040</v>
          </cell>
          <cell r="C4490">
            <v>56</v>
          </cell>
          <cell r="D4490" t="str">
            <v>ON</v>
          </cell>
          <cell r="E4490" t="str">
            <v>Refinance External</v>
          </cell>
          <cell r="F4490" t="str">
            <v>Fixed</v>
          </cell>
          <cell r="I4490">
            <v>30.13</v>
          </cell>
          <cell r="J4490">
            <v>17.79</v>
          </cell>
          <cell r="K4490" t="str">
            <v>HiRatio</v>
          </cell>
          <cell r="L4490">
            <v>179125.56</v>
          </cell>
          <cell r="M4490" t="str">
            <v>Owner-Occupied</v>
          </cell>
          <cell r="N4490">
            <v>0</v>
          </cell>
          <cell r="O4490">
            <v>43831</v>
          </cell>
          <cell r="P4490" t="str">
            <v>Current</v>
          </cell>
        </row>
        <row r="4491">
          <cell r="B4491">
            <v>42011</v>
          </cell>
          <cell r="C4491">
            <v>24</v>
          </cell>
          <cell r="D4491" t="str">
            <v>NS</v>
          </cell>
          <cell r="E4491" t="str">
            <v>Transfer</v>
          </cell>
          <cell r="F4491" t="str">
            <v>ARM</v>
          </cell>
          <cell r="I4491">
            <v>32.549999999999997</v>
          </cell>
          <cell r="J4491">
            <v>19.34</v>
          </cell>
          <cell r="K4491" t="str">
            <v>HiRatio</v>
          </cell>
          <cell r="L4491">
            <v>99776.46</v>
          </cell>
          <cell r="M4491" t="str">
            <v>Owner-Occupied</v>
          </cell>
          <cell r="N4491">
            <v>0</v>
          </cell>
          <cell r="O4491">
            <v>43831</v>
          </cell>
          <cell r="P4491" t="str">
            <v>Current</v>
          </cell>
        </row>
        <row r="4492">
          <cell r="B4492">
            <v>41989</v>
          </cell>
          <cell r="C4492">
            <v>25</v>
          </cell>
          <cell r="D4492" t="str">
            <v>BC</v>
          </cell>
          <cell r="E4492" t="str">
            <v>Purchase</v>
          </cell>
          <cell r="F4492" t="str">
            <v>ARM</v>
          </cell>
          <cell r="I4492">
            <v>39.130000000000003</v>
          </cell>
          <cell r="J4492">
            <v>16.59</v>
          </cell>
          <cell r="K4492" t="str">
            <v>HiRatio</v>
          </cell>
          <cell r="L4492">
            <v>286776.53999999998</v>
          </cell>
          <cell r="M4492" t="str">
            <v>Owner-Occupied</v>
          </cell>
          <cell r="N4492">
            <v>0</v>
          </cell>
          <cell r="O4492">
            <v>43831</v>
          </cell>
          <cell r="P4492" t="str">
            <v>Current</v>
          </cell>
        </row>
        <row r="4493">
          <cell r="B4493">
            <v>41794</v>
          </cell>
          <cell r="C4493">
            <v>31</v>
          </cell>
          <cell r="D4493" t="str">
            <v>ON</v>
          </cell>
          <cell r="E4493" t="str">
            <v>Transfer</v>
          </cell>
          <cell r="F4493" t="str">
            <v>ARM</v>
          </cell>
          <cell r="I4493">
            <v>39.56</v>
          </cell>
          <cell r="J4493">
            <v>13.9</v>
          </cell>
          <cell r="K4493" t="str">
            <v>HiRatio</v>
          </cell>
          <cell r="L4493">
            <v>111722.12</v>
          </cell>
          <cell r="M4493" t="str">
            <v>Owner-Occupied</v>
          </cell>
          <cell r="N4493">
            <v>0</v>
          </cell>
          <cell r="O4493">
            <v>43831</v>
          </cell>
          <cell r="P4493" t="str">
            <v>Current</v>
          </cell>
        </row>
        <row r="4494">
          <cell r="B4494">
            <v>42675</v>
          </cell>
          <cell r="C4494">
            <v>2</v>
          </cell>
          <cell r="D4494" t="str">
            <v>ON</v>
          </cell>
          <cell r="E4494" t="str">
            <v>Port Decrease</v>
          </cell>
          <cell r="F4494" t="str">
            <v>ARM</v>
          </cell>
          <cell r="I4494">
            <v>36.64</v>
          </cell>
          <cell r="J4494">
            <v>29.86</v>
          </cell>
          <cell r="K4494" t="str">
            <v>Conv</v>
          </cell>
          <cell r="L4494">
            <v>347195.03</v>
          </cell>
          <cell r="M4494" t="str">
            <v>Owner-Occupied</v>
          </cell>
          <cell r="N4494">
            <v>0</v>
          </cell>
          <cell r="O4494">
            <v>43831</v>
          </cell>
          <cell r="P4494" t="str">
            <v>Current</v>
          </cell>
        </row>
        <row r="4495">
          <cell r="B4495">
            <v>41068</v>
          </cell>
          <cell r="C4495">
            <v>55</v>
          </cell>
          <cell r="D4495" t="str">
            <v>ON</v>
          </cell>
          <cell r="E4495" t="str">
            <v>Refinance External</v>
          </cell>
          <cell r="F4495" t="str">
            <v>Fixed</v>
          </cell>
          <cell r="I4495">
            <v>40.35</v>
          </cell>
          <cell r="J4495">
            <v>27.52</v>
          </cell>
          <cell r="K4495" t="str">
            <v>HiRatio</v>
          </cell>
          <cell r="L4495">
            <v>132068.10999999999</v>
          </cell>
          <cell r="M4495" t="str">
            <v>Owner-Occupied</v>
          </cell>
          <cell r="N4495">
            <v>0</v>
          </cell>
          <cell r="O4495">
            <v>43831</v>
          </cell>
          <cell r="P4495" t="str">
            <v>Current</v>
          </cell>
        </row>
        <row r="4496">
          <cell r="B4496">
            <v>41978</v>
          </cell>
          <cell r="C4496">
            <v>25</v>
          </cell>
          <cell r="D4496" t="str">
            <v>BC</v>
          </cell>
          <cell r="E4496" t="str">
            <v>Purchase</v>
          </cell>
          <cell r="F4496" t="str">
            <v>Fixed</v>
          </cell>
          <cell r="I4496">
            <v>28.31</v>
          </cell>
          <cell r="J4496">
            <v>20.22</v>
          </cell>
          <cell r="K4496" t="str">
            <v>HiRatio</v>
          </cell>
          <cell r="L4496">
            <v>0</v>
          </cell>
          <cell r="M4496" t="str">
            <v>Owner-Occupied</v>
          </cell>
          <cell r="N4496">
            <v>4</v>
          </cell>
          <cell r="O4496">
            <v>42745</v>
          </cell>
          <cell r="P4496" t="str">
            <v>Current</v>
          </cell>
        </row>
        <row r="4497">
          <cell r="B4497">
            <v>42338</v>
          </cell>
          <cell r="C4497">
            <v>14</v>
          </cell>
          <cell r="D4497" t="str">
            <v>ON</v>
          </cell>
          <cell r="E4497" t="str">
            <v>Purchase</v>
          </cell>
          <cell r="F4497" t="str">
            <v>Fixed</v>
          </cell>
          <cell r="I4497">
            <v>42.67</v>
          </cell>
          <cell r="J4497">
            <v>29.47</v>
          </cell>
          <cell r="K4497" t="str">
            <v>HiRatio</v>
          </cell>
          <cell r="L4497">
            <v>380294.59</v>
          </cell>
          <cell r="M4497" t="str">
            <v>Owner-Occupied</v>
          </cell>
          <cell r="N4497">
            <v>0</v>
          </cell>
          <cell r="O4497">
            <v>43831</v>
          </cell>
          <cell r="P4497" t="str">
            <v>Current</v>
          </cell>
        </row>
        <row r="4498">
          <cell r="B4498">
            <v>42152</v>
          </cell>
          <cell r="C4498">
            <v>20</v>
          </cell>
          <cell r="D4498" t="str">
            <v>ON</v>
          </cell>
          <cell r="E4498" t="str">
            <v>Purchase</v>
          </cell>
          <cell r="F4498" t="str">
            <v>ARM</v>
          </cell>
          <cell r="I4498">
            <v>37.18</v>
          </cell>
          <cell r="J4498">
            <v>17.579999999999998</v>
          </cell>
          <cell r="K4498" t="str">
            <v>Conv</v>
          </cell>
          <cell r="L4498">
            <v>174040.92</v>
          </cell>
          <cell r="M4498" t="str">
            <v>Owner-Occupied</v>
          </cell>
          <cell r="N4498">
            <v>0</v>
          </cell>
          <cell r="O4498">
            <v>43831</v>
          </cell>
          <cell r="P4498" t="str">
            <v>Current</v>
          </cell>
        </row>
        <row r="4499">
          <cell r="B4499">
            <v>42206</v>
          </cell>
          <cell r="C4499">
            <v>18</v>
          </cell>
          <cell r="D4499" t="str">
            <v>AB</v>
          </cell>
          <cell r="E4499" t="str">
            <v>Purchase</v>
          </cell>
          <cell r="F4499" t="str">
            <v>Fixed</v>
          </cell>
          <cell r="I4499">
            <v>26.04</v>
          </cell>
          <cell r="J4499">
            <v>23.1</v>
          </cell>
          <cell r="K4499" t="str">
            <v>HiRatio</v>
          </cell>
          <cell r="L4499">
            <v>232836.17</v>
          </cell>
          <cell r="M4499" t="str">
            <v>Owner-Occupied</v>
          </cell>
          <cell r="N4499">
            <v>0</v>
          </cell>
          <cell r="O4499">
            <v>43831</v>
          </cell>
          <cell r="P4499" t="str">
            <v>Current</v>
          </cell>
        </row>
        <row r="4500">
          <cell r="B4500">
            <v>42160</v>
          </cell>
          <cell r="C4500">
            <v>19</v>
          </cell>
          <cell r="D4500" t="str">
            <v>ON</v>
          </cell>
          <cell r="E4500" t="str">
            <v>Refinance External</v>
          </cell>
          <cell r="F4500" t="str">
            <v>ARM</v>
          </cell>
          <cell r="I4500">
            <v>30.47</v>
          </cell>
          <cell r="J4500">
            <v>25.95</v>
          </cell>
          <cell r="K4500" t="str">
            <v>Conv</v>
          </cell>
          <cell r="L4500">
            <v>0</v>
          </cell>
          <cell r="M4500" t="str">
            <v>Owner-Occupied</v>
          </cell>
          <cell r="N4500">
            <v>4</v>
          </cell>
          <cell r="O4500">
            <v>42160</v>
          </cell>
          <cell r="P4500" t="str">
            <v>Current</v>
          </cell>
        </row>
        <row r="4501">
          <cell r="B4501">
            <v>41484</v>
          </cell>
          <cell r="C4501">
            <v>42</v>
          </cell>
          <cell r="D4501" t="str">
            <v>AB</v>
          </cell>
          <cell r="E4501" t="str">
            <v>Purchase</v>
          </cell>
          <cell r="F4501" t="str">
            <v>Fixed</v>
          </cell>
          <cell r="I4501">
            <v>28.22</v>
          </cell>
          <cell r="J4501">
            <v>23.72</v>
          </cell>
          <cell r="K4501" t="str">
            <v>HiRatio</v>
          </cell>
          <cell r="L4501">
            <v>0</v>
          </cell>
          <cell r="M4501" t="str">
            <v>Owner-Occupied</v>
          </cell>
          <cell r="N4501">
            <v>4</v>
          </cell>
          <cell r="O4501">
            <v>42711</v>
          </cell>
          <cell r="P4501" t="str">
            <v>Current</v>
          </cell>
        </row>
        <row r="4502">
          <cell r="B4502">
            <v>40871</v>
          </cell>
          <cell r="C4502">
            <v>62</v>
          </cell>
          <cell r="D4502" t="str">
            <v>ON</v>
          </cell>
          <cell r="E4502" t="str">
            <v>Refinance External</v>
          </cell>
          <cell r="F4502" t="str">
            <v>ARM</v>
          </cell>
          <cell r="I4502">
            <v>31.65</v>
          </cell>
          <cell r="J4502">
            <v>14.79</v>
          </cell>
          <cell r="K4502" t="str">
            <v>Conv</v>
          </cell>
          <cell r="L4502">
            <v>124648.89</v>
          </cell>
          <cell r="M4502" t="str">
            <v>Rental</v>
          </cell>
          <cell r="N4502">
            <v>0</v>
          </cell>
          <cell r="O4502">
            <v>43831</v>
          </cell>
          <cell r="P4502" t="str">
            <v>Current</v>
          </cell>
        </row>
        <row r="4503">
          <cell r="B4503">
            <v>41180</v>
          </cell>
          <cell r="C4503">
            <v>52</v>
          </cell>
          <cell r="D4503" t="str">
            <v>ON</v>
          </cell>
          <cell r="E4503" t="str">
            <v>Purchase</v>
          </cell>
          <cell r="F4503" t="str">
            <v>Fixed</v>
          </cell>
          <cell r="I4503">
            <v>38.6</v>
          </cell>
          <cell r="J4503">
            <v>17.96</v>
          </cell>
          <cell r="K4503" t="str">
            <v>HiRatio</v>
          </cell>
          <cell r="L4503">
            <v>0</v>
          </cell>
          <cell r="M4503" t="str">
            <v>Owner-Occupied</v>
          </cell>
          <cell r="N4503">
            <v>4</v>
          </cell>
          <cell r="O4503">
            <v>41625</v>
          </cell>
          <cell r="P4503" t="str">
            <v>Current</v>
          </cell>
        </row>
        <row r="4504">
          <cell r="B4504">
            <v>42634</v>
          </cell>
          <cell r="C4504">
            <v>4</v>
          </cell>
          <cell r="D4504" t="str">
            <v>AB</v>
          </cell>
          <cell r="E4504" t="str">
            <v>Purchase</v>
          </cell>
          <cell r="F4504" t="str">
            <v>Fixed</v>
          </cell>
          <cell r="I4504">
            <v>22.04</v>
          </cell>
          <cell r="J4504">
            <v>17.670000000000002</v>
          </cell>
          <cell r="K4504" t="str">
            <v>HiRatio</v>
          </cell>
          <cell r="L4504">
            <v>396668.84</v>
          </cell>
          <cell r="M4504" t="str">
            <v>Owner-Occupied</v>
          </cell>
          <cell r="N4504">
            <v>0</v>
          </cell>
          <cell r="O4504">
            <v>43831</v>
          </cell>
          <cell r="P4504" t="str">
            <v>Current</v>
          </cell>
        </row>
        <row r="4505">
          <cell r="B4505">
            <v>41751</v>
          </cell>
          <cell r="C4505">
            <v>33</v>
          </cell>
          <cell r="D4505" t="str">
            <v>ON</v>
          </cell>
          <cell r="E4505" t="str">
            <v>Purchase</v>
          </cell>
          <cell r="F4505" t="str">
            <v>ARM</v>
          </cell>
          <cell r="I4505">
            <v>37.57</v>
          </cell>
          <cell r="J4505">
            <v>25.79</v>
          </cell>
          <cell r="K4505" t="str">
            <v>HiRatio</v>
          </cell>
          <cell r="L4505">
            <v>238062.25</v>
          </cell>
          <cell r="M4505" t="str">
            <v>Owner-Occupied</v>
          </cell>
          <cell r="N4505">
            <v>0</v>
          </cell>
          <cell r="O4505">
            <v>43831</v>
          </cell>
          <cell r="P4505" t="str">
            <v>Current</v>
          </cell>
        </row>
        <row r="4506">
          <cell r="B4506">
            <v>41544</v>
          </cell>
          <cell r="C4506">
            <v>40</v>
          </cell>
          <cell r="D4506" t="str">
            <v>NB</v>
          </cell>
          <cell r="E4506" t="str">
            <v>Purchase</v>
          </cell>
          <cell r="F4506" t="str">
            <v>Fixed</v>
          </cell>
          <cell r="I4506">
            <v>38.43</v>
          </cell>
          <cell r="J4506">
            <v>27.27</v>
          </cell>
          <cell r="K4506" t="str">
            <v>HiRatio</v>
          </cell>
          <cell r="L4506">
            <v>82801.87</v>
          </cell>
          <cell r="M4506" t="str">
            <v>Owner-Occupied</v>
          </cell>
          <cell r="N4506">
            <v>0</v>
          </cell>
          <cell r="O4506">
            <v>43831</v>
          </cell>
          <cell r="P4506" t="str">
            <v>Current</v>
          </cell>
        </row>
        <row r="4507">
          <cell r="B4507">
            <v>41835</v>
          </cell>
          <cell r="C4507">
            <v>30</v>
          </cell>
          <cell r="D4507" t="str">
            <v>MB</v>
          </cell>
          <cell r="E4507" t="str">
            <v>Purchase</v>
          </cell>
          <cell r="F4507" t="str">
            <v>Fixed</v>
          </cell>
          <cell r="I4507">
            <v>24.46</v>
          </cell>
          <cell r="J4507">
            <v>21.12</v>
          </cell>
          <cell r="K4507" t="str">
            <v>HiRatio</v>
          </cell>
          <cell r="L4507">
            <v>300166.06</v>
          </cell>
          <cell r="M4507" t="str">
            <v>Owner-Occupied</v>
          </cell>
          <cell r="N4507">
            <v>0</v>
          </cell>
          <cell r="O4507">
            <v>43831</v>
          </cell>
          <cell r="P4507" t="str">
            <v>Current</v>
          </cell>
        </row>
        <row r="4508">
          <cell r="B4508">
            <v>42444</v>
          </cell>
          <cell r="C4508">
            <v>10</v>
          </cell>
          <cell r="D4508" t="str">
            <v>ON</v>
          </cell>
          <cell r="E4508" t="str">
            <v>Refinance External</v>
          </cell>
          <cell r="F4508" t="str">
            <v>ARM</v>
          </cell>
          <cell r="I4508">
            <v>31.19</v>
          </cell>
          <cell r="J4508">
            <v>21.89</v>
          </cell>
          <cell r="K4508" t="str">
            <v>Conv</v>
          </cell>
          <cell r="L4508">
            <v>289474</v>
          </cell>
          <cell r="M4508" t="str">
            <v>Owner-Occupied</v>
          </cell>
          <cell r="N4508">
            <v>0</v>
          </cell>
          <cell r="O4508">
            <v>43831</v>
          </cell>
          <cell r="P4508" t="str">
            <v>Current</v>
          </cell>
        </row>
        <row r="4509">
          <cell r="B4509">
            <v>42353</v>
          </cell>
          <cell r="C4509">
            <v>13</v>
          </cell>
          <cell r="D4509" t="str">
            <v>BC</v>
          </cell>
          <cell r="E4509" t="str">
            <v>Purchase</v>
          </cell>
          <cell r="F4509" t="str">
            <v>ARM</v>
          </cell>
          <cell r="I4509">
            <v>23.25</v>
          </cell>
          <cell r="J4509">
            <v>22.81</v>
          </cell>
          <cell r="K4509" t="str">
            <v>Conv</v>
          </cell>
          <cell r="L4509">
            <v>279599.78999999998</v>
          </cell>
          <cell r="M4509" t="str">
            <v>Owner-Occupied</v>
          </cell>
          <cell r="N4509">
            <v>0</v>
          </cell>
          <cell r="O4509">
            <v>43831</v>
          </cell>
          <cell r="P4509" t="str">
            <v>Current</v>
          </cell>
        </row>
        <row r="4510">
          <cell r="B4510">
            <v>42138</v>
          </cell>
          <cell r="C4510">
            <v>20</v>
          </cell>
          <cell r="D4510" t="str">
            <v>ON</v>
          </cell>
          <cell r="E4510" t="str">
            <v>Purchase</v>
          </cell>
          <cell r="F4510" t="str">
            <v>ARM</v>
          </cell>
          <cell r="I4510">
            <v>31.12</v>
          </cell>
          <cell r="J4510">
            <v>24.4</v>
          </cell>
          <cell r="K4510" t="str">
            <v>HiRatio</v>
          </cell>
          <cell r="L4510">
            <v>364148.81</v>
          </cell>
          <cell r="M4510" t="str">
            <v>Owner-Occupied</v>
          </cell>
          <cell r="N4510">
            <v>0</v>
          </cell>
          <cell r="O4510">
            <v>43831</v>
          </cell>
          <cell r="P4510" t="str">
            <v>Current</v>
          </cell>
        </row>
        <row r="4511">
          <cell r="B4511">
            <v>40914</v>
          </cell>
          <cell r="C4511">
            <v>60</v>
          </cell>
          <cell r="D4511" t="str">
            <v>AB</v>
          </cell>
          <cell r="E4511" t="str">
            <v>Purchase</v>
          </cell>
          <cell r="F4511" t="str">
            <v>Fixed</v>
          </cell>
          <cell r="I4511">
            <v>41</v>
          </cell>
          <cell r="J4511">
            <v>25.74</v>
          </cell>
          <cell r="K4511" t="str">
            <v>HiRatio</v>
          </cell>
          <cell r="L4511">
            <v>0</v>
          </cell>
          <cell r="M4511" t="str">
            <v>Owner-Occupied</v>
          </cell>
          <cell r="N4511">
            <v>4</v>
          </cell>
          <cell r="O4511">
            <v>42115</v>
          </cell>
          <cell r="P4511" t="str">
            <v>Current</v>
          </cell>
        </row>
        <row r="4512">
          <cell r="B4512">
            <v>42390</v>
          </cell>
          <cell r="C4512">
            <v>12</v>
          </cell>
          <cell r="D4512" t="str">
            <v>AB</v>
          </cell>
          <cell r="E4512" t="str">
            <v>Purchase</v>
          </cell>
          <cell r="F4512" t="str">
            <v>Fixed</v>
          </cell>
          <cell r="I4512">
            <v>39.51</v>
          </cell>
          <cell r="J4512">
            <v>36.869999999999997</v>
          </cell>
          <cell r="K4512" t="str">
            <v>Conv</v>
          </cell>
          <cell r="L4512">
            <v>172122.72</v>
          </cell>
          <cell r="M4512" t="str">
            <v>Owner-Occupied</v>
          </cell>
          <cell r="N4512">
            <v>0</v>
          </cell>
          <cell r="O4512">
            <v>43831</v>
          </cell>
          <cell r="P4512" t="str">
            <v>Current</v>
          </cell>
        </row>
        <row r="4513">
          <cell r="B4513">
            <v>42307</v>
          </cell>
          <cell r="C4513">
            <v>15</v>
          </cell>
          <cell r="D4513" t="str">
            <v>ON</v>
          </cell>
          <cell r="E4513" t="str">
            <v>Purchase</v>
          </cell>
          <cell r="F4513" t="str">
            <v>ARM</v>
          </cell>
          <cell r="I4513">
            <v>30.59</v>
          </cell>
          <cell r="J4513">
            <v>29.54</v>
          </cell>
          <cell r="K4513" t="str">
            <v>Conv</v>
          </cell>
          <cell r="L4513">
            <v>396593.19</v>
          </cell>
          <cell r="M4513" t="str">
            <v>Owner-Occupied</v>
          </cell>
          <cell r="N4513">
            <v>0</v>
          </cell>
          <cell r="O4513">
            <v>43831</v>
          </cell>
          <cell r="P4513" t="str">
            <v>Current</v>
          </cell>
        </row>
        <row r="4514">
          <cell r="B4514">
            <v>41828</v>
          </cell>
          <cell r="C4514">
            <v>30</v>
          </cell>
          <cell r="D4514" t="str">
            <v>AB</v>
          </cell>
          <cell r="E4514" t="str">
            <v>Transfer</v>
          </cell>
          <cell r="F4514" t="str">
            <v>Fixed</v>
          </cell>
          <cell r="I4514">
            <v>28.52</v>
          </cell>
          <cell r="J4514">
            <v>20.63</v>
          </cell>
          <cell r="K4514" t="str">
            <v>Conv</v>
          </cell>
          <cell r="L4514">
            <v>502796.94</v>
          </cell>
          <cell r="M4514" t="str">
            <v>Owner-Occupied</v>
          </cell>
          <cell r="N4514">
            <v>0</v>
          </cell>
          <cell r="O4514">
            <v>43831</v>
          </cell>
          <cell r="P4514" t="str">
            <v>Current</v>
          </cell>
        </row>
        <row r="4515">
          <cell r="B4515">
            <v>42482</v>
          </cell>
          <cell r="C4515">
            <v>9</v>
          </cell>
          <cell r="D4515" t="str">
            <v>ON</v>
          </cell>
          <cell r="E4515" t="str">
            <v>Refinance External</v>
          </cell>
          <cell r="F4515" t="str">
            <v>Fixed</v>
          </cell>
          <cell r="I4515">
            <v>35.24</v>
          </cell>
          <cell r="J4515">
            <v>19.79</v>
          </cell>
          <cell r="K4515" t="str">
            <v>Conv</v>
          </cell>
          <cell r="L4515">
            <v>631831.09</v>
          </cell>
          <cell r="M4515" t="str">
            <v>Owner-Occupied</v>
          </cell>
          <cell r="N4515">
            <v>0</v>
          </cell>
          <cell r="O4515">
            <v>43831</v>
          </cell>
          <cell r="P4515" t="str">
            <v>Current</v>
          </cell>
        </row>
        <row r="4516">
          <cell r="B4516">
            <v>41242</v>
          </cell>
          <cell r="C4516">
            <v>50</v>
          </cell>
          <cell r="D4516" t="str">
            <v>BC</v>
          </cell>
          <cell r="E4516" t="str">
            <v>Purchase</v>
          </cell>
          <cell r="F4516" t="str">
            <v>Fixed</v>
          </cell>
          <cell r="I4516">
            <v>39.090000000000003</v>
          </cell>
          <cell r="J4516">
            <v>37.64</v>
          </cell>
          <cell r="K4516" t="str">
            <v>HiRatio</v>
          </cell>
          <cell r="L4516">
            <v>337182.48</v>
          </cell>
          <cell r="M4516" t="str">
            <v>Owner-Occupied</v>
          </cell>
          <cell r="N4516">
            <v>0</v>
          </cell>
          <cell r="O4516">
            <v>43831</v>
          </cell>
          <cell r="P4516" t="str">
            <v>Current</v>
          </cell>
        </row>
        <row r="4517">
          <cell r="B4517">
            <v>42095</v>
          </cell>
          <cell r="C4517">
            <v>21</v>
          </cell>
          <cell r="D4517" t="str">
            <v>BC</v>
          </cell>
          <cell r="E4517" t="str">
            <v>Purchase with Improvements</v>
          </cell>
          <cell r="F4517" t="str">
            <v>Fixed</v>
          </cell>
          <cell r="I4517">
            <v>40.15</v>
          </cell>
          <cell r="J4517">
            <v>24</v>
          </cell>
          <cell r="K4517" t="str">
            <v>HiRatio</v>
          </cell>
          <cell r="L4517">
            <v>0</v>
          </cell>
          <cell r="M4517" t="str">
            <v>Owner-Occupied</v>
          </cell>
          <cell r="N4517">
            <v>4</v>
          </cell>
          <cell r="O4517">
            <v>42614</v>
          </cell>
          <cell r="P4517" t="str">
            <v>Current</v>
          </cell>
        </row>
        <row r="4518">
          <cell r="B4518">
            <v>41775</v>
          </cell>
          <cell r="C4518">
            <v>32</v>
          </cell>
          <cell r="D4518" t="str">
            <v>BC</v>
          </cell>
          <cell r="E4518" t="str">
            <v>Refinance External</v>
          </cell>
          <cell r="F4518" t="str">
            <v>ARM</v>
          </cell>
          <cell r="I4518">
            <v>34.479999999999997</v>
          </cell>
          <cell r="J4518">
            <v>16.02</v>
          </cell>
          <cell r="K4518" t="str">
            <v>Conv</v>
          </cell>
          <cell r="L4518">
            <v>0</v>
          </cell>
          <cell r="M4518" t="str">
            <v>Second Home</v>
          </cell>
          <cell r="N4518">
            <v>4</v>
          </cell>
          <cell r="O4518">
            <v>42096</v>
          </cell>
          <cell r="P4518" t="str">
            <v>Current</v>
          </cell>
        </row>
        <row r="4519">
          <cell r="B4519">
            <v>40746</v>
          </cell>
          <cell r="C4519">
            <v>66</v>
          </cell>
          <cell r="D4519" t="str">
            <v>ON</v>
          </cell>
          <cell r="E4519" t="str">
            <v>Refinance External</v>
          </cell>
          <cell r="F4519" t="str">
            <v>ARM</v>
          </cell>
          <cell r="I4519">
            <v>31.14</v>
          </cell>
          <cell r="J4519">
            <v>25.74</v>
          </cell>
          <cell r="K4519" t="str">
            <v>HiRatio</v>
          </cell>
          <cell r="L4519">
            <v>209254.36</v>
          </cell>
          <cell r="M4519" t="str">
            <v>Owner-Occupied</v>
          </cell>
          <cell r="N4519">
            <v>0</v>
          </cell>
          <cell r="O4519">
            <v>43831</v>
          </cell>
          <cell r="P4519" t="str">
            <v>Current</v>
          </cell>
        </row>
        <row r="4520">
          <cell r="B4520">
            <v>42628</v>
          </cell>
          <cell r="C4520">
            <v>4</v>
          </cell>
          <cell r="D4520" t="str">
            <v>BC</v>
          </cell>
          <cell r="E4520" t="str">
            <v>Purchase</v>
          </cell>
          <cell r="F4520" t="str">
            <v>Fixed</v>
          </cell>
          <cell r="I4520">
            <v>24.21</v>
          </cell>
          <cell r="J4520">
            <v>16.14</v>
          </cell>
          <cell r="K4520" t="str">
            <v>HiRatio</v>
          </cell>
          <cell r="L4520">
            <v>239331.87</v>
          </cell>
          <cell r="M4520" t="str">
            <v>Owner-Occupied</v>
          </cell>
          <cell r="N4520">
            <v>0</v>
          </cell>
          <cell r="O4520">
            <v>43831</v>
          </cell>
          <cell r="P4520" t="str">
            <v>Current</v>
          </cell>
        </row>
        <row r="4521">
          <cell r="B4521">
            <v>42257</v>
          </cell>
          <cell r="C4521">
            <v>16</v>
          </cell>
          <cell r="D4521" t="str">
            <v>AB</v>
          </cell>
          <cell r="E4521" t="str">
            <v>Purchase</v>
          </cell>
          <cell r="F4521" t="str">
            <v>ARM</v>
          </cell>
          <cell r="I4521">
            <v>36.39</v>
          </cell>
          <cell r="J4521">
            <v>21.33</v>
          </cell>
          <cell r="K4521" t="str">
            <v>HiRatio</v>
          </cell>
          <cell r="L4521">
            <v>360548.3</v>
          </cell>
          <cell r="M4521" t="str">
            <v>Owner-Occupied</v>
          </cell>
          <cell r="N4521">
            <v>0</v>
          </cell>
          <cell r="O4521">
            <v>43831</v>
          </cell>
          <cell r="P4521" t="str">
            <v>Current</v>
          </cell>
        </row>
        <row r="4522">
          <cell r="B4522">
            <v>42556</v>
          </cell>
          <cell r="C4522">
            <v>6</v>
          </cell>
          <cell r="D4522" t="str">
            <v>ON</v>
          </cell>
          <cell r="E4522" t="str">
            <v>Refinance External</v>
          </cell>
          <cell r="F4522" t="str">
            <v>ARM</v>
          </cell>
          <cell r="I4522">
            <v>25.58</v>
          </cell>
          <cell r="J4522">
            <v>24.58</v>
          </cell>
          <cell r="K4522" t="str">
            <v>Conv</v>
          </cell>
          <cell r="L4522">
            <v>360024.9</v>
          </cell>
          <cell r="M4522" t="str">
            <v>Owner-Occupied</v>
          </cell>
          <cell r="N4522">
            <v>0</v>
          </cell>
          <cell r="O4522">
            <v>43831</v>
          </cell>
          <cell r="P4522" t="str">
            <v>Current</v>
          </cell>
        </row>
        <row r="4523">
          <cell r="B4523">
            <v>42460</v>
          </cell>
          <cell r="C4523">
            <v>10</v>
          </cell>
          <cell r="D4523" t="str">
            <v>ON</v>
          </cell>
          <cell r="E4523" t="str">
            <v>Refinance External</v>
          </cell>
          <cell r="F4523" t="str">
            <v>Fixed</v>
          </cell>
          <cell r="I4523">
            <v>31.19</v>
          </cell>
          <cell r="J4523">
            <v>26</v>
          </cell>
          <cell r="K4523" t="str">
            <v>Conv</v>
          </cell>
          <cell r="L4523">
            <v>667780.85</v>
          </cell>
          <cell r="M4523" t="str">
            <v>Owner-Occupied</v>
          </cell>
          <cell r="N4523">
            <v>0</v>
          </cell>
          <cell r="O4523">
            <v>43831</v>
          </cell>
          <cell r="P4523" t="str">
            <v>Current</v>
          </cell>
        </row>
        <row r="4524">
          <cell r="B4524">
            <v>40966</v>
          </cell>
          <cell r="C4524">
            <v>59</v>
          </cell>
          <cell r="D4524" t="str">
            <v>AB</v>
          </cell>
          <cell r="E4524" t="str">
            <v>Purchase</v>
          </cell>
          <cell r="F4524" t="str">
            <v>Fixed</v>
          </cell>
          <cell r="I4524">
            <v>29.29</v>
          </cell>
          <cell r="J4524">
            <v>20.68</v>
          </cell>
          <cell r="K4524" t="str">
            <v>HiRatio</v>
          </cell>
          <cell r="L4524">
            <v>0</v>
          </cell>
          <cell r="M4524" t="str">
            <v>Owner-Occupied</v>
          </cell>
          <cell r="N4524">
            <v>4</v>
          </cell>
          <cell r="O4524">
            <v>42430</v>
          </cell>
          <cell r="P4524" t="str">
            <v>Current</v>
          </cell>
        </row>
        <row r="4525">
          <cell r="B4525">
            <v>40926</v>
          </cell>
          <cell r="C4525">
            <v>60</v>
          </cell>
          <cell r="D4525" t="str">
            <v>AB</v>
          </cell>
          <cell r="E4525" t="str">
            <v>Purchase</v>
          </cell>
          <cell r="F4525" t="str">
            <v>Fixed</v>
          </cell>
          <cell r="I4525">
            <v>30.57</v>
          </cell>
          <cell r="J4525">
            <v>24.58</v>
          </cell>
          <cell r="K4525" t="str">
            <v>HiRatio</v>
          </cell>
          <cell r="L4525">
            <v>0</v>
          </cell>
          <cell r="M4525" t="str">
            <v>Owner-Occupied</v>
          </cell>
          <cell r="N4525">
            <v>4</v>
          </cell>
          <cell r="O4525">
            <v>42558</v>
          </cell>
          <cell r="P4525" t="str">
            <v>Current</v>
          </cell>
        </row>
        <row r="4526">
          <cell r="B4526">
            <v>42696</v>
          </cell>
          <cell r="C4526">
            <v>2</v>
          </cell>
          <cell r="D4526" t="str">
            <v>AB</v>
          </cell>
          <cell r="E4526" t="str">
            <v>Portable</v>
          </cell>
          <cell r="F4526" t="str">
            <v>Fixed</v>
          </cell>
          <cell r="I4526">
            <v>23.98</v>
          </cell>
          <cell r="J4526">
            <v>16.149999999999999</v>
          </cell>
          <cell r="K4526" t="str">
            <v>HiRatio</v>
          </cell>
          <cell r="L4526">
            <v>306161.18</v>
          </cell>
          <cell r="M4526" t="str">
            <v>Owner-Occupied</v>
          </cell>
          <cell r="N4526">
            <v>0</v>
          </cell>
          <cell r="O4526">
            <v>43831</v>
          </cell>
          <cell r="P4526" t="str">
            <v>Current</v>
          </cell>
        </row>
        <row r="4527">
          <cell r="B4527">
            <v>42500</v>
          </cell>
          <cell r="C4527">
            <v>8</v>
          </cell>
          <cell r="D4527" t="str">
            <v>SK</v>
          </cell>
          <cell r="E4527" t="str">
            <v>Transfer</v>
          </cell>
          <cell r="F4527" t="str">
            <v>ARM</v>
          </cell>
          <cell r="I4527">
            <v>33.65</v>
          </cell>
          <cell r="J4527">
            <v>29.83</v>
          </cell>
          <cell r="K4527" t="str">
            <v>Conv</v>
          </cell>
          <cell r="L4527">
            <v>191901.03</v>
          </cell>
          <cell r="M4527" t="str">
            <v>Owner-Occupied</v>
          </cell>
          <cell r="N4527">
            <v>0</v>
          </cell>
          <cell r="O4527">
            <v>43831</v>
          </cell>
          <cell r="P4527" t="str">
            <v>Current</v>
          </cell>
        </row>
        <row r="4528">
          <cell r="B4528">
            <v>40955</v>
          </cell>
          <cell r="C4528">
            <v>59</v>
          </cell>
          <cell r="D4528" t="str">
            <v>ON</v>
          </cell>
          <cell r="E4528" t="str">
            <v>Transfer</v>
          </cell>
          <cell r="F4528" t="str">
            <v>Fixed</v>
          </cell>
          <cell r="I4528">
            <v>18.5</v>
          </cell>
          <cell r="J4528">
            <v>18.22</v>
          </cell>
          <cell r="K4528" t="str">
            <v>Conv</v>
          </cell>
          <cell r="L4528">
            <v>0</v>
          </cell>
          <cell r="M4528" t="str">
            <v>Owner-Occupied</v>
          </cell>
          <cell r="N4528">
            <v>4</v>
          </cell>
          <cell r="O4528">
            <v>42053</v>
          </cell>
          <cell r="P4528" t="str">
            <v>Current</v>
          </cell>
        </row>
        <row r="4529">
          <cell r="B4529">
            <v>41843</v>
          </cell>
          <cell r="C4529">
            <v>30</v>
          </cell>
          <cell r="D4529" t="str">
            <v>ON</v>
          </cell>
          <cell r="E4529" t="str">
            <v>Refinance External</v>
          </cell>
          <cell r="F4529" t="str">
            <v>Fixed</v>
          </cell>
          <cell r="I4529">
            <v>28.51</v>
          </cell>
          <cell r="J4529">
            <v>22.11</v>
          </cell>
          <cell r="K4529" t="str">
            <v>Conv</v>
          </cell>
          <cell r="L4529">
            <v>219506.16</v>
          </cell>
          <cell r="M4529" t="str">
            <v>Owner-Occupied</v>
          </cell>
          <cell r="N4529">
            <v>0</v>
          </cell>
          <cell r="O4529">
            <v>43831</v>
          </cell>
          <cell r="P4529" t="str">
            <v>Current</v>
          </cell>
        </row>
        <row r="4530">
          <cell r="B4530">
            <v>41877</v>
          </cell>
          <cell r="C4530">
            <v>29</v>
          </cell>
          <cell r="D4530" t="str">
            <v>AB</v>
          </cell>
          <cell r="E4530" t="str">
            <v>Refinance External</v>
          </cell>
          <cell r="F4530" t="str">
            <v>ARM</v>
          </cell>
          <cell r="I4530">
            <v>29.25</v>
          </cell>
          <cell r="J4530">
            <v>25.8</v>
          </cell>
          <cell r="K4530" t="str">
            <v>Conv</v>
          </cell>
          <cell r="L4530">
            <v>220000.14</v>
          </cell>
          <cell r="M4530" t="str">
            <v>Owner-Occupied</v>
          </cell>
          <cell r="N4530">
            <v>0</v>
          </cell>
          <cell r="O4530">
            <v>43831</v>
          </cell>
          <cell r="P4530" t="str">
            <v>Current</v>
          </cell>
        </row>
        <row r="4531">
          <cell r="B4531">
            <v>41982</v>
          </cell>
          <cell r="C4531">
            <v>25</v>
          </cell>
          <cell r="D4531" t="str">
            <v>BC</v>
          </cell>
          <cell r="E4531" t="str">
            <v>Transfer</v>
          </cell>
          <cell r="F4531" t="str">
            <v>Fixed</v>
          </cell>
          <cell r="I4531">
            <v>32.25</v>
          </cell>
          <cell r="J4531">
            <v>25.13</v>
          </cell>
          <cell r="K4531" t="str">
            <v>HiRatio</v>
          </cell>
          <cell r="L4531">
            <v>329050.17</v>
          </cell>
          <cell r="M4531" t="str">
            <v>Owner-Occupied</v>
          </cell>
          <cell r="N4531">
            <v>0</v>
          </cell>
          <cell r="O4531">
            <v>43831</v>
          </cell>
          <cell r="P4531" t="str">
            <v>Current</v>
          </cell>
        </row>
        <row r="4532">
          <cell r="B4532">
            <v>42639</v>
          </cell>
          <cell r="C4532">
            <v>4</v>
          </cell>
          <cell r="D4532" t="str">
            <v>BC</v>
          </cell>
          <cell r="E4532" t="str">
            <v>Refinance External</v>
          </cell>
          <cell r="F4532" t="str">
            <v>Fixed</v>
          </cell>
          <cell r="I4532">
            <v>40.94</v>
          </cell>
          <cell r="J4532">
            <v>40.619999999999997</v>
          </cell>
          <cell r="K4532" t="str">
            <v>Conv</v>
          </cell>
          <cell r="L4532">
            <v>476857.18</v>
          </cell>
          <cell r="M4532" t="str">
            <v>Owner-Occupied</v>
          </cell>
          <cell r="N4532">
            <v>0</v>
          </cell>
          <cell r="O4532">
            <v>43831</v>
          </cell>
          <cell r="P4532" t="str">
            <v>Current</v>
          </cell>
        </row>
        <row r="4533">
          <cell r="B4533">
            <v>42247</v>
          </cell>
          <cell r="C4533">
            <v>17</v>
          </cell>
          <cell r="D4533" t="str">
            <v>ON</v>
          </cell>
          <cell r="E4533" t="str">
            <v>Purchase</v>
          </cell>
          <cell r="F4533" t="str">
            <v>ARM</v>
          </cell>
          <cell r="I4533">
            <v>32.04</v>
          </cell>
          <cell r="J4533">
            <v>25.15</v>
          </cell>
          <cell r="K4533" t="str">
            <v>Conv</v>
          </cell>
          <cell r="L4533">
            <v>466757.96</v>
          </cell>
          <cell r="M4533" t="str">
            <v>Owner-Occupied</v>
          </cell>
          <cell r="N4533">
            <v>0</v>
          </cell>
          <cell r="O4533">
            <v>43831</v>
          </cell>
          <cell r="P4533" t="str">
            <v>Current</v>
          </cell>
        </row>
        <row r="4534">
          <cell r="B4534">
            <v>42095</v>
          </cell>
          <cell r="C4534">
            <v>21</v>
          </cell>
          <cell r="D4534" t="str">
            <v>ON</v>
          </cell>
          <cell r="E4534" t="str">
            <v>Purchase</v>
          </cell>
          <cell r="F4534" t="str">
            <v>Fixed</v>
          </cell>
          <cell r="I4534">
            <v>39.93</v>
          </cell>
          <cell r="J4534">
            <v>35.130000000000003</v>
          </cell>
          <cell r="K4534" t="str">
            <v>Conv</v>
          </cell>
          <cell r="L4534">
            <v>331375.3</v>
          </cell>
          <cell r="M4534" t="str">
            <v>Owner-Occupied</v>
          </cell>
          <cell r="N4534">
            <v>0</v>
          </cell>
          <cell r="O4534">
            <v>43831</v>
          </cell>
          <cell r="P4534" t="str">
            <v>Current</v>
          </cell>
        </row>
        <row r="4535">
          <cell r="B4535">
            <v>42439</v>
          </cell>
          <cell r="C4535">
            <v>10</v>
          </cell>
          <cell r="D4535" t="str">
            <v>BC</v>
          </cell>
          <cell r="E4535" t="str">
            <v>Purchase</v>
          </cell>
          <cell r="F4535" t="str">
            <v>ARM</v>
          </cell>
          <cell r="I4535">
            <v>36.659999999999997</v>
          </cell>
          <cell r="J4535">
            <v>18.91</v>
          </cell>
          <cell r="K4535" t="str">
            <v>HiRatio</v>
          </cell>
          <cell r="L4535">
            <v>501948.33</v>
          </cell>
          <cell r="M4535" t="str">
            <v>Owner-Occupied</v>
          </cell>
          <cell r="N4535">
            <v>0</v>
          </cell>
          <cell r="O4535">
            <v>43831</v>
          </cell>
          <cell r="P4535" t="str">
            <v>Current</v>
          </cell>
        </row>
        <row r="4536">
          <cell r="B4536">
            <v>41037</v>
          </cell>
          <cell r="C4536">
            <v>56</v>
          </cell>
          <cell r="D4536" t="str">
            <v>ON</v>
          </cell>
          <cell r="E4536" t="str">
            <v>Refinance External</v>
          </cell>
          <cell r="F4536" t="str">
            <v>Fixed</v>
          </cell>
          <cell r="I4536">
            <v>27.21</v>
          </cell>
          <cell r="J4536">
            <v>19.510000000000002</v>
          </cell>
          <cell r="K4536" t="str">
            <v>Conv</v>
          </cell>
          <cell r="L4536">
            <v>0</v>
          </cell>
          <cell r="M4536" t="str">
            <v>Owner-Occupied</v>
          </cell>
          <cell r="N4536">
            <v>4</v>
          </cell>
          <cell r="O4536">
            <v>41849</v>
          </cell>
          <cell r="P4536" t="str">
            <v>Current</v>
          </cell>
        </row>
        <row r="4537">
          <cell r="B4537">
            <v>40633</v>
          </cell>
          <cell r="C4537">
            <v>70</v>
          </cell>
          <cell r="D4537" t="str">
            <v>AB</v>
          </cell>
          <cell r="E4537" t="str">
            <v>Purchase</v>
          </cell>
          <cell r="F4537" t="str">
            <v>Fixed</v>
          </cell>
          <cell r="I4537">
            <v>38.22</v>
          </cell>
          <cell r="J4537">
            <v>38.22</v>
          </cell>
          <cell r="K4537" t="str">
            <v>HiRatio</v>
          </cell>
          <cell r="L4537">
            <v>229880.17</v>
          </cell>
          <cell r="M4537" t="str">
            <v>Owner-Occupied</v>
          </cell>
          <cell r="N4537">
            <v>0</v>
          </cell>
          <cell r="O4537">
            <v>43831</v>
          </cell>
          <cell r="P4537" t="str">
            <v>Current</v>
          </cell>
        </row>
        <row r="4538">
          <cell r="B4538">
            <v>42601</v>
          </cell>
          <cell r="C4538">
            <v>5</v>
          </cell>
          <cell r="D4538" t="str">
            <v>BC</v>
          </cell>
          <cell r="E4538" t="str">
            <v>Purchase</v>
          </cell>
          <cell r="F4538" t="str">
            <v>Fixed</v>
          </cell>
          <cell r="I4538">
            <v>40.83</v>
          </cell>
          <cell r="J4538">
            <v>31.49</v>
          </cell>
          <cell r="K4538" t="str">
            <v>HiRatio</v>
          </cell>
          <cell r="L4538">
            <v>534155.88</v>
          </cell>
          <cell r="M4538" t="str">
            <v>Owner-Occupied</v>
          </cell>
          <cell r="N4538">
            <v>0</v>
          </cell>
          <cell r="O4538">
            <v>43831</v>
          </cell>
          <cell r="P4538" t="str">
            <v>Current</v>
          </cell>
        </row>
        <row r="4539">
          <cell r="B4539">
            <v>41488</v>
          </cell>
          <cell r="C4539">
            <v>41</v>
          </cell>
          <cell r="D4539" t="str">
            <v>AB</v>
          </cell>
          <cell r="E4539" t="str">
            <v>Purchase</v>
          </cell>
          <cell r="F4539" t="str">
            <v>Fixed</v>
          </cell>
          <cell r="I4539">
            <v>28.84</v>
          </cell>
          <cell r="J4539">
            <v>27.52</v>
          </cell>
          <cell r="K4539" t="str">
            <v>HiRatio</v>
          </cell>
          <cell r="L4539">
            <v>130009.53</v>
          </cell>
          <cell r="M4539" t="str">
            <v>Owner-Occupied</v>
          </cell>
          <cell r="N4539">
            <v>0</v>
          </cell>
          <cell r="O4539">
            <v>43831</v>
          </cell>
          <cell r="P4539" t="str">
            <v>Current</v>
          </cell>
        </row>
        <row r="4540">
          <cell r="B4540">
            <v>41649</v>
          </cell>
          <cell r="C4540">
            <v>36</v>
          </cell>
          <cell r="D4540" t="str">
            <v>BC</v>
          </cell>
          <cell r="E4540" t="str">
            <v>Purchase</v>
          </cell>
          <cell r="F4540" t="str">
            <v>ARM</v>
          </cell>
          <cell r="I4540">
            <v>28.59</v>
          </cell>
          <cell r="J4540">
            <v>20.07</v>
          </cell>
          <cell r="K4540" t="str">
            <v>HiRatio</v>
          </cell>
          <cell r="L4540">
            <v>0</v>
          </cell>
          <cell r="M4540" t="str">
            <v>Owner-Occupied</v>
          </cell>
          <cell r="N4540">
            <v>4</v>
          </cell>
          <cell r="O4540">
            <v>42636</v>
          </cell>
          <cell r="P4540" t="str">
            <v>Current</v>
          </cell>
        </row>
        <row r="4541">
          <cell r="B4541">
            <v>41096</v>
          </cell>
          <cell r="C4541">
            <v>54</v>
          </cell>
          <cell r="D4541" t="str">
            <v>ON</v>
          </cell>
          <cell r="E4541" t="str">
            <v>Purchase</v>
          </cell>
          <cell r="F4541" t="str">
            <v>Fixed</v>
          </cell>
          <cell r="I4541">
            <v>27.58</v>
          </cell>
          <cell r="J4541">
            <v>25.26</v>
          </cell>
          <cell r="K4541" t="str">
            <v>HiRatio</v>
          </cell>
          <cell r="L4541">
            <v>183717.2</v>
          </cell>
          <cell r="M4541" t="str">
            <v>Owner-Occupied</v>
          </cell>
          <cell r="N4541">
            <v>0</v>
          </cell>
          <cell r="O4541">
            <v>43831</v>
          </cell>
          <cell r="P4541" t="str">
            <v>Current</v>
          </cell>
        </row>
        <row r="4542">
          <cell r="B4542">
            <v>41516</v>
          </cell>
          <cell r="C4542">
            <v>41</v>
          </cell>
          <cell r="D4542" t="str">
            <v>BC</v>
          </cell>
          <cell r="E4542" t="str">
            <v>Purchase</v>
          </cell>
          <cell r="F4542" t="str">
            <v>Fixed</v>
          </cell>
          <cell r="I4542">
            <v>38.700000000000003</v>
          </cell>
          <cell r="J4542">
            <v>34.11</v>
          </cell>
          <cell r="K4542" t="str">
            <v>Conv</v>
          </cell>
          <cell r="L4542">
            <v>0</v>
          </cell>
          <cell r="M4542" t="str">
            <v>Owner-Occupied</v>
          </cell>
          <cell r="N4542">
            <v>4</v>
          </cell>
          <cell r="O4542">
            <v>42380</v>
          </cell>
          <cell r="P4542" t="str">
            <v>Current</v>
          </cell>
        </row>
        <row r="4543">
          <cell r="B4543">
            <v>41206</v>
          </cell>
          <cell r="C4543">
            <v>51</v>
          </cell>
          <cell r="D4543" t="str">
            <v>ON</v>
          </cell>
          <cell r="E4543" t="str">
            <v>Transfer</v>
          </cell>
          <cell r="F4543" t="str">
            <v>Fixed</v>
          </cell>
          <cell r="I4543">
            <v>38.909999999999997</v>
          </cell>
          <cell r="J4543">
            <v>19.7</v>
          </cell>
          <cell r="K4543" t="str">
            <v>HiRatio</v>
          </cell>
          <cell r="L4543">
            <v>0</v>
          </cell>
          <cell r="M4543" t="str">
            <v>Owner-Occupied</v>
          </cell>
          <cell r="N4543">
            <v>4</v>
          </cell>
          <cell r="O4543">
            <v>42548</v>
          </cell>
          <cell r="P4543" t="str">
            <v>Current</v>
          </cell>
        </row>
        <row r="4544">
          <cell r="B4544">
            <v>41264</v>
          </cell>
          <cell r="C4544">
            <v>49</v>
          </cell>
          <cell r="D4544" t="str">
            <v>AB</v>
          </cell>
          <cell r="E4544" t="str">
            <v>Purchase</v>
          </cell>
          <cell r="F4544" t="str">
            <v>Fixed</v>
          </cell>
          <cell r="I4544">
            <v>29.2</v>
          </cell>
          <cell r="J4544">
            <v>11.65</v>
          </cell>
          <cell r="K4544" t="str">
            <v>HiRatio</v>
          </cell>
          <cell r="L4544">
            <v>0</v>
          </cell>
          <cell r="M4544" t="str">
            <v>Owner-Occupied</v>
          </cell>
          <cell r="N4544">
            <v>4</v>
          </cell>
          <cell r="O4544">
            <v>42474</v>
          </cell>
          <cell r="P4544" t="str">
            <v>Current</v>
          </cell>
        </row>
        <row r="4545">
          <cell r="B4545">
            <v>42125</v>
          </cell>
          <cell r="C4545">
            <v>20</v>
          </cell>
          <cell r="D4545" t="str">
            <v>ON</v>
          </cell>
          <cell r="E4545" t="str">
            <v>Purchase</v>
          </cell>
          <cell r="F4545" t="str">
            <v>ARM</v>
          </cell>
          <cell r="I4545">
            <v>28.26</v>
          </cell>
          <cell r="J4545">
            <v>27.23</v>
          </cell>
          <cell r="K4545" t="str">
            <v>Conv</v>
          </cell>
          <cell r="L4545">
            <v>233427.96</v>
          </cell>
          <cell r="M4545" t="str">
            <v>Owner-Occupied</v>
          </cell>
          <cell r="N4545">
            <v>0</v>
          </cell>
          <cell r="O4545">
            <v>43831</v>
          </cell>
          <cell r="P4545" t="str">
            <v>Current</v>
          </cell>
        </row>
        <row r="4546">
          <cell r="B4546">
            <v>42607</v>
          </cell>
          <cell r="C4546">
            <v>5</v>
          </cell>
          <cell r="D4546" t="str">
            <v>BC</v>
          </cell>
          <cell r="E4546" t="str">
            <v>Purchase</v>
          </cell>
          <cell r="F4546" t="str">
            <v>Fixed</v>
          </cell>
          <cell r="I4546">
            <v>37.4</v>
          </cell>
          <cell r="J4546">
            <v>30.77</v>
          </cell>
          <cell r="K4546" t="str">
            <v>HiRatio</v>
          </cell>
          <cell r="L4546">
            <v>307485.86</v>
          </cell>
          <cell r="M4546" t="str">
            <v>Owner-Occupied</v>
          </cell>
          <cell r="N4546">
            <v>0</v>
          </cell>
          <cell r="O4546">
            <v>43831</v>
          </cell>
          <cell r="P4546" t="str">
            <v>Current</v>
          </cell>
        </row>
        <row r="4547">
          <cell r="B4547">
            <v>42059</v>
          </cell>
          <cell r="C4547">
            <v>23</v>
          </cell>
          <cell r="D4547" t="str">
            <v>AB</v>
          </cell>
          <cell r="E4547" t="str">
            <v>Refinance External</v>
          </cell>
          <cell r="F4547" t="str">
            <v>Fixed</v>
          </cell>
          <cell r="I4547">
            <v>34.83</v>
          </cell>
          <cell r="J4547">
            <v>34.83</v>
          </cell>
          <cell r="K4547" t="str">
            <v>Conv</v>
          </cell>
          <cell r="L4547">
            <v>283528.81</v>
          </cell>
          <cell r="M4547" t="str">
            <v>Owner-Occupied</v>
          </cell>
          <cell r="N4547">
            <v>0</v>
          </cell>
          <cell r="O4547">
            <v>43831</v>
          </cell>
          <cell r="P4547" t="str">
            <v>Current</v>
          </cell>
        </row>
        <row r="4548">
          <cell r="B4548">
            <v>41981</v>
          </cell>
          <cell r="C4548">
            <v>25</v>
          </cell>
          <cell r="D4548" t="str">
            <v>ON</v>
          </cell>
          <cell r="E4548" t="str">
            <v>Refinance External</v>
          </cell>
          <cell r="F4548" t="str">
            <v>Fixed</v>
          </cell>
          <cell r="I4548">
            <v>30.72</v>
          </cell>
          <cell r="J4548">
            <v>19.47</v>
          </cell>
          <cell r="K4548" t="str">
            <v>Conv</v>
          </cell>
          <cell r="L4548">
            <v>141168.29</v>
          </cell>
          <cell r="M4548" t="str">
            <v>Owner-Occupied</v>
          </cell>
          <cell r="N4548">
            <v>0</v>
          </cell>
          <cell r="O4548">
            <v>43831</v>
          </cell>
          <cell r="P4548" t="str">
            <v>Current</v>
          </cell>
        </row>
        <row r="4549">
          <cell r="B4549">
            <v>42153</v>
          </cell>
          <cell r="C4549">
            <v>20</v>
          </cell>
          <cell r="D4549" t="str">
            <v>ON</v>
          </cell>
          <cell r="E4549" t="str">
            <v>Transfer</v>
          </cell>
          <cell r="F4549" t="str">
            <v>ARM</v>
          </cell>
          <cell r="I4549">
            <v>26.21</v>
          </cell>
          <cell r="J4549">
            <v>24.8</v>
          </cell>
          <cell r="K4549" t="str">
            <v>Conv</v>
          </cell>
          <cell r="L4549">
            <v>0</v>
          </cell>
          <cell r="M4549" t="str">
            <v>Owner-Occupied</v>
          </cell>
          <cell r="N4549">
            <v>4</v>
          </cell>
          <cell r="O4549">
            <v>42445</v>
          </cell>
          <cell r="P4549" t="str">
            <v>Current</v>
          </cell>
        </row>
        <row r="4550">
          <cell r="B4550">
            <v>41619</v>
          </cell>
          <cell r="C4550">
            <v>37</v>
          </cell>
          <cell r="D4550" t="str">
            <v>AB</v>
          </cell>
          <cell r="E4550" t="str">
            <v>Purchase</v>
          </cell>
          <cell r="F4550" t="str">
            <v>Fixed</v>
          </cell>
          <cell r="I4550">
            <v>35.79</v>
          </cell>
          <cell r="J4550">
            <v>32.869999999999997</v>
          </cell>
          <cell r="K4550" t="str">
            <v>HiRatio</v>
          </cell>
          <cell r="L4550">
            <v>844566.84</v>
          </cell>
          <cell r="M4550" t="str">
            <v>Owner-Occupied</v>
          </cell>
          <cell r="N4550">
            <v>0</v>
          </cell>
          <cell r="O4550">
            <v>43831</v>
          </cell>
          <cell r="P4550" t="str">
            <v>Current</v>
          </cell>
        </row>
        <row r="4551">
          <cell r="B4551">
            <v>40648</v>
          </cell>
          <cell r="C4551">
            <v>69</v>
          </cell>
          <cell r="D4551" t="str">
            <v>AB</v>
          </cell>
          <cell r="E4551" t="str">
            <v>Refinance External</v>
          </cell>
          <cell r="F4551" t="str">
            <v>Fixed</v>
          </cell>
          <cell r="I4551">
            <v>30.37</v>
          </cell>
          <cell r="J4551">
            <v>21.83</v>
          </cell>
          <cell r="K4551" t="str">
            <v>Conv</v>
          </cell>
          <cell r="L4551">
            <v>245349.44</v>
          </cell>
          <cell r="M4551" t="str">
            <v>Owner-Occupied</v>
          </cell>
          <cell r="N4551">
            <v>0</v>
          </cell>
          <cell r="O4551">
            <v>43831</v>
          </cell>
          <cell r="P4551" t="str">
            <v>Current</v>
          </cell>
        </row>
        <row r="4552">
          <cell r="B4552">
            <v>42264</v>
          </cell>
          <cell r="C4552">
            <v>16</v>
          </cell>
          <cell r="D4552" t="str">
            <v>MB</v>
          </cell>
          <cell r="E4552" t="str">
            <v>Refinance External</v>
          </cell>
          <cell r="F4552" t="str">
            <v>ARM</v>
          </cell>
          <cell r="I4552">
            <v>32.53</v>
          </cell>
          <cell r="J4552">
            <v>30.77</v>
          </cell>
          <cell r="K4552" t="str">
            <v>Conv</v>
          </cell>
          <cell r="L4552">
            <v>161424.26999999999</v>
          </cell>
          <cell r="M4552" t="str">
            <v>Owner-Occupied</v>
          </cell>
          <cell r="N4552">
            <v>0</v>
          </cell>
          <cell r="O4552">
            <v>43831</v>
          </cell>
          <cell r="P4552" t="str">
            <v>Current</v>
          </cell>
        </row>
        <row r="4553">
          <cell r="B4553">
            <v>41562</v>
          </cell>
          <cell r="C4553">
            <v>39</v>
          </cell>
          <cell r="D4553" t="str">
            <v>ON</v>
          </cell>
          <cell r="E4553" t="str">
            <v>Purchase</v>
          </cell>
          <cell r="F4553" t="str">
            <v>ARM</v>
          </cell>
          <cell r="I4553">
            <v>40.86</v>
          </cell>
          <cell r="J4553">
            <v>12.53</v>
          </cell>
          <cell r="K4553" t="str">
            <v>HiRatio</v>
          </cell>
          <cell r="L4553">
            <v>239092.92</v>
          </cell>
          <cell r="M4553" t="str">
            <v>Owner-Occupied</v>
          </cell>
          <cell r="N4553">
            <v>0</v>
          </cell>
          <cell r="O4553">
            <v>43831</v>
          </cell>
          <cell r="P4553" t="str">
            <v>Current</v>
          </cell>
        </row>
        <row r="4554">
          <cell r="B4554">
            <v>41610</v>
          </cell>
          <cell r="C4554">
            <v>37</v>
          </cell>
          <cell r="D4554" t="str">
            <v>ON</v>
          </cell>
          <cell r="E4554" t="str">
            <v>Purchase</v>
          </cell>
          <cell r="F4554" t="str">
            <v>Fixed</v>
          </cell>
          <cell r="I4554">
            <v>28.99</v>
          </cell>
          <cell r="J4554">
            <v>28.79</v>
          </cell>
          <cell r="K4554" t="str">
            <v>HiRatio</v>
          </cell>
          <cell r="L4554">
            <v>215797.19</v>
          </cell>
          <cell r="M4554" t="str">
            <v>Owner-Occupied</v>
          </cell>
          <cell r="N4554">
            <v>0</v>
          </cell>
          <cell r="O4554">
            <v>43831</v>
          </cell>
          <cell r="P4554" t="str">
            <v>Current</v>
          </cell>
        </row>
        <row r="4555">
          <cell r="B4555">
            <v>41243</v>
          </cell>
          <cell r="C4555">
            <v>50</v>
          </cell>
          <cell r="D4555" t="str">
            <v>ON</v>
          </cell>
          <cell r="E4555" t="str">
            <v>Refinance External</v>
          </cell>
          <cell r="F4555" t="str">
            <v>Fixed</v>
          </cell>
          <cell r="I4555">
            <v>28.93</v>
          </cell>
          <cell r="J4555">
            <v>20.36</v>
          </cell>
          <cell r="K4555" t="str">
            <v>Conv</v>
          </cell>
          <cell r="L4555">
            <v>154116.57999999999</v>
          </cell>
          <cell r="M4555" t="str">
            <v>Owner-Occupied</v>
          </cell>
          <cell r="N4555">
            <v>0</v>
          </cell>
          <cell r="O4555">
            <v>43831</v>
          </cell>
          <cell r="P4555" t="str">
            <v>Current</v>
          </cell>
        </row>
        <row r="4556">
          <cell r="B4556">
            <v>41285</v>
          </cell>
          <cell r="C4556">
            <v>48</v>
          </cell>
          <cell r="D4556" t="str">
            <v>AB</v>
          </cell>
          <cell r="E4556" t="str">
            <v>Purchase</v>
          </cell>
          <cell r="F4556" t="str">
            <v>Fixed</v>
          </cell>
          <cell r="I4556">
            <v>41.28</v>
          </cell>
          <cell r="J4556">
            <v>23.1</v>
          </cell>
          <cell r="K4556" t="str">
            <v>HiRatio</v>
          </cell>
          <cell r="L4556">
            <v>530969.11</v>
          </cell>
          <cell r="M4556" t="str">
            <v>Owner-Occupied</v>
          </cell>
          <cell r="N4556">
            <v>0</v>
          </cell>
          <cell r="O4556">
            <v>43831</v>
          </cell>
          <cell r="P4556" t="str">
            <v>Current</v>
          </cell>
        </row>
        <row r="4557">
          <cell r="B4557">
            <v>42571</v>
          </cell>
          <cell r="C4557">
            <v>6</v>
          </cell>
          <cell r="D4557" t="str">
            <v>AB</v>
          </cell>
          <cell r="E4557" t="str">
            <v>Purchase</v>
          </cell>
          <cell r="F4557" t="str">
            <v>Fixed</v>
          </cell>
          <cell r="I4557">
            <v>35.369999999999997</v>
          </cell>
          <cell r="J4557">
            <v>35.19</v>
          </cell>
          <cell r="K4557" t="str">
            <v>HiRatio</v>
          </cell>
          <cell r="L4557">
            <v>386910.7</v>
          </cell>
          <cell r="M4557" t="str">
            <v>Owner-Occupied</v>
          </cell>
          <cell r="N4557">
            <v>0</v>
          </cell>
          <cell r="O4557">
            <v>43831</v>
          </cell>
          <cell r="P4557" t="str">
            <v>Current</v>
          </cell>
        </row>
        <row r="4558">
          <cell r="B4558">
            <v>41187</v>
          </cell>
          <cell r="C4558">
            <v>51</v>
          </cell>
          <cell r="D4558" t="str">
            <v>ON</v>
          </cell>
          <cell r="E4558" t="str">
            <v>Purchase</v>
          </cell>
          <cell r="F4558" t="str">
            <v>Fixed</v>
          </cell>
          <cell r="I4558">
            <v>38.54</v>
          </cell>
          <cell r="J4558">
            <v>16.86</v>
          </cell>
          <cell r="K4558" t="str">
            <v>HiRatio</v>
          </cell>
          <cell r="L4558">
            <v>167348.54999999999</v>
          </cell>
          <cell r="M4558" t="str">
            <v>Second Home</v>
          </cell>
          <cell r="N4558">
            <v>0</v>
          </cell>
          <cell r="O4558">
            <v>43831</v>
          </cell>
          <cell r="P4558" t="str">
            <v>Current</v>
          </cell>
        </row>
        <row r="4559">
          <cell r="B4559">
            <v>41857</v>
          </cell>
          <cell r="C4559">
            <v>29</v>
          </cell>
          <cell r="D4559" t="str">
            <v>ON</v>
          </cell>
          <cell r="E4559" t="str">
            <v>Purchase</v>
          </cell>
          <cell r="F4559" t="str">
            <v>Fixed</v>
          </cell>
          <cell r="I4559">
            <v>43.93</v>
          </cell>
          <cell r="J4559">
            <v>36.979999999999997</v>
          </cell>
          <cell r="K4559" t="str">
            <v>Conv</v>
          </cell>
          <cell r="L4559">
            <v>167289.24</v>
          </cell>
          <cell r="M4559" t="str">
            <v>Owner-Occupied</v>
          </cell>
          <cell r="N4559">
            <v>0</v>
          </cell>
          <cell r="O4559">
            <v>43831</v>
          </cell>
          <cell r="P4559" t="str">
            <v>Current</v>
          </cell>
        </row>
        <row r="4560">
          <cell r="B4560">
            <v>41912</v>
          </cell>
          <cell r="C4560">
            <v>28</v>
          </cell>
          <cell r="D4560" t="str">
            <v>ON</v>
          </cell>
          <cell r="E4560" t="str">
            <v>Purchase</v>
          </cell>
          <cell r="F4560" t="str">
            <v>Fixed</v>
          </cell>
          <cell r="I4560">
            <v>39.33</v>
          </cell>
          <cell r="J4560">
            <v>32.96</v>
          </cell>
          <cell r="K4560" t="str">
            <v>HiRatio</v>
          </cell>
          <cell r="L4560">
            <v>721314.39</v>
          </cell>
          <cell r="M4560" t="str">
            <v>Owner-Occupied</v>
          </cell>
          <cell r="N4560">
            <v>0</v>
          </cell>
          <cell r="O4560">
            <v>43831</v>
          </cell>
          <cell r="P4560" t="str">
            <v>Current</v>
          </cell>
        </row>
        <row r="4561">
          <cell r="B4561">
            <v>41180</v>
          </cell>
          <cell r="C4561">
            <v>52</v>
          </cell>
          <cell r="D4561" t="str">
            <v>ON</v>
          </cell>
          <cell r="E4561" t="str">
            <v>Purchase</v>
          </cell>
          <cell r="F4561" t="str">
            <v>Fixed</v>
          </cell>
          <cell r="I4561">
            <v>38.71</v>
          </cell>
          <cell r="J4561">
            <v>38.5</v>
          </cell>
          <cell r="K4561" t="str">
            <v>HiRatio</v>
          </cell>
          <cell r="L4561">
            <v>0</v>
          </cell>
          <cell r="M4561" t="str">
            <v>Owner-Occupied</v>
          </cell>
          <cell r="N4561">
            <v>4</v>
          </cell>
          <cell r="O4561">
            <v>41388</v>
          </cell>
          <cell r="P4561" t="str">
            <v>Current</v>
          </cell>
        </row>
        <row r="4562">
          <cell r="B4562">
            <v>41789</v>
          </cell>
          <cell r="C4562">
            <v>32</v>
          </cell>
          <cell r="D4562" t="str">
            <v>AB</v>
          </cell>
          <cell r="E4562" t="str">
            <v>Purchase</v>
          </cell>
          <cell r="F4562" t="str">
            <v>ARM</v>
          </cell>
          <cell r="I4562">
            <v>22.25</v>
          </cell>
          <cell r="J4562">
            <v>22.12</v>
          </cell>
          <cell r="K4562" t="str">
            <v>Conv</v>
          </cell>
          <cell r="L4562">
            <v>266371.40999999997</v>
          </cell>
          <cell r="M4562" t="str">
            <v>Owner-Occupied</v>
          </cell>
          <cell r="N4562">
            <v>0</v>
          </cell>
          <cell r="O4562">
            <v>43831</v>
          </cell>
          <cell r="P4562" t="str">
            <v>Current</v>
          </cell>
        </row>
        <row r="4563">
          <cell r="B4563">
            <v>42223</v>
          </cell>
          <cell r="C4563">
            <v>17</v>
          </cell>
          <cell r="D4563" t="str">
            <v>AB</v>
          </cell>
          <cell r="E4563" t="str">
            <v>Purchase</v>
          </cell>
          <cell r="F4563" t="str">
            <v>Fixed</v>
          </cell>
          <cell r="I4563">
            <v>39.49</v>
          </cell>
          <cell r="J4563">
            <v>34.85</v>
          </cell>
          <cell r="K4563" t="str">
            <v>HiRatio</v>
          </cell>
          <cell r="L4563">
            <v>336461.14</v>
          </cell>
          <cell r="M4563" t="str">
            <v>Owner-Occupied</v>
          </cell>
          <cell r="N4563">
            <v>0</v>
          </cell>
          <cell r="O4563">
            <v>43831</v>
          </cell>
          <cell r="P4563" t="str">
            <v>Current</v>
          </cell>
        </row>
        <row r="4564">
          <cell r="B4564">
            <v>42600</v>
          </cell>
          <cell r="C4564">
            <v>5</v>
          </cell>
          <cell r="D4564" t="str">
            <v>ON</v>
          </cell>
          <cell r="E4564" t="str">
            <v>Refinance External</v>
          </cell>
          <cell r="F4564" t="str">
            <v>Fixed</v>
          </cell>
          <cell r="I4564">
            <v>30.77</v>
          </cell>
          <cell r="J4564">
            <v>15.07</v>
          </cell>
          <cell r="K4564" t="str">
            <v>Conv</v>
          </cell>
          <cell r="L4564">
            <v>346022.2</v>
          </cell>
          <cell r="M4564" t="str">
            <v>Owner-Occupied</v>
          </cell>
          <cell r="N4564">
            <v>0</v>
          </cell>
          <cell r="O4564">
            <v>43831</v>
          </cell>
          <cell r="P4564" t="str">
            <v>Current</v>
          </cell>
        </row>
        <row r="4565">
          <cell r="B4565">
            <v>42144</v>
          </cell>
          <cell r="C4565">
            <v>20</v>
          </cell>
          <cell r="D4565" t="str">
            <v>ON</v>
          </cell>
          <cell r="E4565" t="str">
            <v>Purchase</v>
          </cell>
          <cell r="F4565" t="str">
            <v>Fixed</v>
          </cell>
          <cell r="I4565">
            <v>43.26</v>
          </cell>
          <cell r="J4565">
            <v>37.909999999999997</v>
          </cell>
          <cell r="K4565" t="str">
            <v>HiRatio</v>
          </cell>
          <cell r="L4565">
            <v>280825.46999999997</v>
          </cell>
          <cell r="M4565" t="str">
            <v>Owner-Occupied</v>
          </cell>
          <cell r="N4565">
            <v>0</v>
          </cell>
          <cell r="O4565">
            <v>43831</v>
          </cell>
          <cell r="P4565" t="str">
            <v>Current</v>
          </cell>
        </row>
        <row r="4566">
          <cell r="B4566">
            <v>42391</v>
          </cell>
          <cell r="C4566">
            <v>12</v>
          </cell>
          <cell r="D4566" t="str">
            <v>ON</v>
          </cell>
          <cell r="E4566" t="str">
            <v>Purchase</v>
          </cell>
          <cell r="F4566" t="str">
            <v>ARM</v>
          </cell>
          <cell r="I4566">
            <v>26.9</v>
          </cell>
          <cell r="J4566">
            <v>19.21</v>
          </cell>
          <cell r="K4566" t="str">
            <v>Conv</v>
          </cell>
          <cell r="L4566">
            <v>632735.29</v>
          </cell>
          <cell r="M4566" t="str">
            <v>Owner-Occupied</v>
          </cell>
          <cell r="N4566">
            <v>0</v>
          </cell>
          <cell r="O4566">
            <v>43831</v>
          </cell>
          <cell r="P4566" t="str">
            <v>Current</v>
          </cell>
        </row>
        <row r="4567">
          <cell r="B4567">
            <v>41740</v>
          </cell>
          <cell r="C4567">
            <v>33</v>
          </cell>
          <cell r="D4567" t="str">
            <v>AB</v>
          </cell>
          <cell r="E4567" t="str">
            <v>Purchase</v>
          </cell>
          <cell r="F4567" t="str">
            <v>Fixed</v>
          </cell>
          <cell r="I4567">
            <v>37.619999999999997</v>
          </cell>
          <cell r="J4567">
            <v>36.369999999999997</v>
          </cell>
          <cell r="K4567" t="str">
            <v>HiRatio</v>
          </cell>
          <cell r="L4567">
            <v>242912.38</v>
          </cell>
          <cell r="M4567" t="str">
            <v>Owner-Occupied</v>
          </cell>
          <cell r="N4567">
            <v>0</v>
          </cell>
          <cell r="O4567">
            <v>43831</v>
          </cell>
          <cell r="P4567" t="str">
            <v>Current</v>
          </cell>
        </row>
        <row r="4568">
          <cell r="B4568">
            <v>40704</v>
          </cell>
          <cell r="C4568">
            <v>67</v>
          </cell>
          <cell r="D4568" t="str">
            <v>AB</v>
          </cell>
          <cell r="E4568" t="str">
            <v>Purchase</v>
          </cell>
          <cell r="F4568" t="str">
            <v>ARM</v>
          </cell>
          <cell r="I4568">
            <v>21.95</v>
          </cell>
          <cell r="J4568">
            <v>31.11</v>
          </cell>
          <cell r="K4568" t="str">
            <v>Conv</v>
          </cell>
          <cell r="L4568">
            <v>0</v>
          </cell>
          <cell r="M4568" t="str">
            <v>Rental</v>
          </cell>
          <cell r="N4568">
            <v>4</v>
          </cell>
          <cell r="O4568">
            <v>41886</v>
          </cell>
          <cell r="P4568" t="str">
            <v>Current</v>
          </cell>
        </row>
        <row r="4569">
          <cell r="B4569">
            <v>41326</v>
          </cell>
          <cell r="C4569">
            <v>47</v>
          </cell>
          <cell r="D4569" t="str">
            <v>AB</v>
          </cell>
          <cell r="E4569" t="str">
            <v>Purchase</v>
          </cell>
          <cell r="F4569" t="str">
            <v>Fixed</v>
          </cell>
          <cell r="I4569">
            <v>30.08</v>
          </cell>
          <cell r="J4569">
            <v>14.24</v>
          </cell>
          <cell r="K4569" t="str">
            <v>HiRatio</v>
          </cell>
          <cell r="L4569">
            <v>0</v>
          </cell>
          <cell r="M4569" t="str">
            <v>Owner-Occupied</v>
          </cell>
          <cell r="N4569">
            <v>4</v>
          </cell>
          <cell r="O4569">
            <v>42699</v>
          </cell>
          <cell r="P4569" t="str">
            <v>Current</v>
          </cell>
        </row>
        <row r="4570">
          <cell r="B4570">
            <v>41887</v>
          </cell>
          <cell r="C4570">
            <v>28</v>
          </cell>
          <cell r="D4570" t="str">
            <v>ON</v>
          </cell>
          <cell r="E4570" t="str">
            <v>Refinance External</v>
          </cell>
          <cell r="F4570" t="str">
            <v>ARM</v>
          </cell>
          <cell r="I4570">
            <v>41.2</v>
          </cell>
          <cell r="J4570">
            <v>19.71</v>
          </cell>
          <cell r="K4570" t="str">
            <v>Conv</v>
          </cell>
          <cell r="L4570">
            <v>307549.64</v>
          </cell>
          <cell r="M4570" t="str">
            <v>Owner-Occupied</v>
          </cell>
          <cell r="N4570">
            <v>0</v>
          </cell>
          <cell r="O4570">
            <v>43831</v>
          </cell>
          <cell r="P4570" t="str">
            <v>Current</v>
          </cell>
        </row>
        <row r="4571">
          <cell r="B4571">
            <v>42433</v>
          </cell>
          <cell r="C4571">
            <v>10</v>
          </cell>
          <cell r="D4571" t="str">
            <v>AB</v>
          </cell>
          <cell r="E4571" t="str">
            <v>Refinance External</v>
          </cell>
          <cell r="F4571" t="str">
            <v>Fixed</v>
          </cell>
          <cell r="I4571">
            <v>24.78</v>
          </cell>
          <cell r="J4571">
            <v>24.78</v>
          </cell>
          <cell r="K4571" t="str">
            <v>Conv</v>
          </cell>
          <cell r="L4571">
            <v>194060.49</v>
          </cell>
          <cell r="M4571" t="str">
            <v>Owner-Occupied</v>
          </cell>
          <cell r="N4571">
            <v>0</v>
          </cell>
          <cell r="O4571">
            <v>43831</v>
          </cell>
          <cell r="P4571" t="str">
            <v>Current</v>
          </cell>
        </row>
        <row r="4572">
          <cell r="B4572">
            <v>42380</v>
          </cell>
          <cell r="C4572">
            <v>12</v>
          </cell>
          <cell r="D4572" t="str">
            <v>ON</v>
          </cell>
          <cell r="E4572" t="str">
            <v>Purchase</v>
          </cell>
          <cell r="F4572" t="str">
            <v>Fixed</v>
          </cell>
          <cell r="I4572">
            <v>29.65</v>
          </cell>
          <cell r="J4572">
            <v>29.65</v>
          </cell>
          <cell r="K4572" t="str">
            <v>HiRatio</v>
          </cell>
          <cell r="L4572">
            <v>176410.64</v>
          </cell>
          <cell r="M4572" t="str">
            <v>Owner-Occupied</v>
          </cell>
          <cell r="N4572">
            <v>0</v>
          </cell>
          <cell r="O4572">
            <v>43831</v>
          </cell>
          <cell r="P4572" t="str">
            <v>Current</v>
          </cell>
        </row>
        <row r="4573">
          <cell r="B4573">
            <v>40816</v>
          </cell>
          <cell r="C4573">
            <v>64</v>
          </cell>
          <cell r="D4573" t="str">
            <v>ON</v>
          </cell>
          <cell r="E4573" t="str">
            <v>Refinance External</v>
          </cell>
          <cell r="F4573" t="str">
            <v>Fixed</v>
          </cell>
          <cell r="I4573">
            <v>27.66</v>
          </cell>
          <cell r="J4573">
            <v>17.8</v>
          </cell>
          <cell r="K4573" t="str">
            <v>HiRatio</v>
          </cell>
          <cell r="L4573">
            <v>90063.62</v>
          </cell>
          <cell r="M4573" t="str">
            <v>Owner-Occupied</v>
          </cell>
          <cell r="N4573">
            <v>0</v>
          </cell>
          <cell r="O4573">
            <v>43831</v>
          </cell>
          <cell r="P4573" t="str">
            <v>Current</v>
          </cell>
        </row>
        <row r="4574">
          <cell r="B4574">
            <v>42195</v>
          </cell>
          <cell r="C4574">
            <v>18</v>
          </cell>
          <cell r="D4574" t="str">
            <v>ON</v>
          </cell>
          <cell r="E4574" t="str">
            <v>Purchase</v>
          </cell>
          <cell r="F4574" t="str">
            <v>Fixed</v>
          </cell>
          <cell r="I4574">
            <v>40.07</v>
          </cell>
          <cell r="J4574">
            <v>17.72</v>
          </cell>
          <cell r="K4574" t="str">
            <v>Conv</v>
          </cell>
          <cell r="L4574">
            <v>61616.55</v>
          </cell>
          <cell r="M4574" t="str">
            <v>Owner-Occupied</v>
          </cell>
          <cell r="N4574">
            <v>0</v>
          </cell>
          <cell r="O4574">
            <v>43831</v>
          </cell>
          <cell r="P4574" t="str">
            <v>Current</v>
          </cell>
        </row>
        <row r="4575">
          <cell r="B4575">
            <v>41093</v>
          </cell>
          <cell r="C4575">
            <v>54</v>
          </cell>
          <cell r="D4575" t="str">
            <v>AB</v>
          </cell>
          <cell r="E4575" t="str">
            <v>Purchase</v>
          </cell>
          <cell r="F4575" t="str">
            <v>Fixed</v>
          </cell>
          <cell r="I4575">
            <v>30.17</v>
          </cell>
          <cell r="J4575">
            <v>29.98</v>
          </cell>
          <cell r="K4575" t="str">
            <v>HiRatio</v>
          </cell>
          <cell r="L4575">
            <v>280634.34999999998</v>
          </cell>
          <cell r="M4575" t="str">
            <v>Owner-Occupied</v>
          </cell>
          <cell r="N4575">
            <v>0</v>
          </cell>
          <cell r="O4575">
            <v>43831</v>
          </cell>
          <cell r="P4575" t="str">
            <v>Current</v>
          </cell>
        </row>
        <row r="4576">
          <cell r="B4576">
            <v>42251</v>
          </cell>
          <cell r="C4576">
            <v>16</v>
          </cell>
          <cell r="D4576" t="str">
            <v>AB</v>
          </cell>
          <cell r="E4576" t="str">
            <v>Purchase</v>
          </cell>
          <cell r="F4576" t="str">
            <v>ARM</v>
          </cell>
          <cell r="I4576">
            <v>18.28</v>
          </cell>
          <cell r="J4576">
            <v>10.33</v>
          </cell>
          <cell r="K4576" t="str">
            <v>Conv</v>
          </cell>
          <cell r="L4576">
            <v>0</v>
          </cell>
          <cell r="M4576" t="str">
            <v>Owner-Occupied</v>
          </cell>
          <cell r="N4576">
            <v>4</v>
          </cell>
          <cell r="O4576">
            <v>42555</v>
          </cell>
          <cell r="P4576" t="str">
            <v>Current</v>
          </cell>
        </row>
        <row r="4577">
          <cell r="B4577">
            <v>42419</v>
          </cell>
          <cell r="C4577">
            <v>11</v>
          </cell>
          <cell r="D4577" t="str">
            <v>BC</v>
          </cell>
          <cell r="E4577" t="str">
            <v>Purchase</v>
          </cell>
          <cell r="F4577" t="str">
            <v>Fixed</v>
          </cell>
          <cell r="I4577">
            <v>34.270000000000003</v>
          </cell>
          <cell r="J4577">
            <v>33.020000000000003</v>
          </cell>
          <cell r="K4577" t="str">
            <v>HiRatio</v>
          </cell>
          <cell r="L4577">
            <v>684555.54</v>
          </cell>
          <cell r="M4577" t="str">
            <v>Owner-Occupied</v>
          </cell>
          <cell r="N4577">
            <v>0</v>
          </cell>
          <cell r="O4577">
            <v>43831</v>
          </cell>
          <cell r="P4577" t="str">
            <v>Current</v>
          </cell>
        </row>
        <row r="4578">
          <cell r="B4578">
            <v>42447</v>
          </cell>
          <cell r="C4578">
            <v>10</v>
          </cell>
          <cell r="D4578" t="str">
            <v>AB</v>
          </cell>
          <cell r="E4578" t="str">
            <v>Refinance External</v>
          </cell>
          <cell r="F4578" t="str">
            <v>Fixed</v>
          </cell>
          <cell r="I4578">
            <v>32.53</v>
          </cell>
          <cell r="J4578">
            <v>13.86</v>
          </cell>
          <cell r="K4578" t="str">
            <v>Conv</v>
          </cell>
          <cell r="L4578">
            <v>441073.25</v>
          </cell>
          <cell r="M4578" t="str">
            <v>Owner-Occupied</v>
          </cell>
          <cell r="N4578">
            <v>0</v>
          </cell>
          <cell r="O4578">
            <v>43831</v>
          </cell>
          <cell r="P4578" t="str">
            <v>Current</v>
          </cell>
        </row>
        <row r="4579">
          <cell r="B4579">
            <v>41820</v>
          </cell>
          <cell r="C4579">
            <v>31</v>
          </cell>
          <cell r="D4579" t="str">
            <v>ON</v>
          </cell>
          <cell r="E4579" t="str">
            <v>Purchase</v>
          </cell>
          <cell r="F4579" t="str">
            <v>Fixed</v>
          </cell>
          <cell r="I4579">
            <v>42.52</v>
          </cell>
          <cell r="J4579">
            <v>33.86</v>
          </cell>
          <cell r="K4579" t="str">
            <v>HiRatio</v>
          </cell>
          <cell r="L4579">
            <v>246458.45</v>
          </cell>
          <cell r="M4579" t="str">
            <v>Owner-Occupied</v>
          </cell>
          <cell r="N4579">
            <v>0</v>
          </cell>
          <cell r="O4579">
            <v>43831</v>
          </cell>
          <cell r="P4579" t="str">
            <v>Current</v>
          </cell>
        </row>
        <row r="4580">
          <cell r="B4580">
            <v>42220</v>
          </cell>
          <cell r="C4580">
            <v>17</v>
          </cell>
          <cell r="D4580" t="str">
            <v>AB</v>
          </cell>
          <cell r="E4580" t="str">
            <v>Transfer</v>
          </cell>
          <cell r="F4580" t="str">
            <v>Fixed</v>
          </cell>
          <cell r="I4580">
            <v>35.659999999999997</v>
          </cell>
          <cell r="J4580">
            <v>14.61</v>
          </cell>
          <cell r="K4580" t="str">
            <v>Conv</v>
          </cell>
          <cell r="L4580">
            <v>336497.08</v>
          </cell>
          <cell r="M4580" t="str">
            <v>Owner-Occupied</v>
          </cell>
          <cell r="N4580">
            <v>0</v>
          </cell>
          <cell r="O4580">
            <v>43831</v>
          </cell>
          <cell r="P4580" t="str">
            <v>Current</v>
          </cell>
        </row>
        <row r="4581">
          <cell r="B4581">
            <v>41990</v>
          </cell>
          <cell r="C4581">
            <v>25</v>
          </cell>
          <cell r="D4581" t="str">
            <v>ON</v>
          </cell>
          <cell r="E4581" t="str">
            <v>Purchase</v>
          </cell>
          <cell r="F4581" t="str">
            <v>ARM</v>
          </cell>
          <cell r="I4581">
            <v>35.630000000000003</v>
          </cell>
          <cell r="J4581">
            <v>24.93</v>
          </cell>
          <cell r="K4581" t="str">
            <v>Conv</v>
          </cell>
          <cell r="L4581">
            <v>201080.61</v>
          </cell>
          <cell r="M4581" t="str">
            <v>Owner-Occupied</v>
          </cell>
          <cell r="N4581">
            <v>0</v>
          </cell>
          <cell r="O4581">
            <v>43831</v>
          </cell>
          <cell r="P4581" t="str">
            <v>Current</v>
          </cell>
        </row>
        <row r="4582">
          <cell r="B4582">
            <v>41705</v>
          </cell>
          <cell r="C4582">
            <v>34</v>
          </cell>
          <cell r="D4582" t="str">
            <v>AB</v>
          </cell>
          <cell r="E4582" t="str">
            <v>Purchase</v>
          </cell>
          <cell r="F4582" t="str">
            <v>ARM</v>
          </cell>
          <cell r="I4582">
            <v>24.43</v>
          </cell>
          <cell r="J4582">
            <v>24.2</v>
          </cell>
          <cell r="K4582" t="str">
            <v>HiRatio</v>
          </cell>
          <cell r="L4582">
            <v>289314.40999999997</v>
          </cell>
          <cell r="M4582" t="str">
            <v>Owner-Occupied</v>
          </cell>
          <cell r="N4582">
            <v>0</v>
          </cell>
          <cell r="O4582">
            <v>43831</v>
          </cell>
          <cell r="P4582" t="str">
            <v>Current</v>
          </cell>
        </row>
        <row r="4583">
          <cell r="B4583">
            <v>41838</v>
          </cell>
          <cell r="C4583">
            <v>30</v>
          </cell>
          <cell r="D4583" t="str">
            <v>BC</v>
          </cell>
          <cell r="E4583" t="str">
            <v>Refinance External</v>
          </cell>
          <cell r="F4583" t="str">
            <v>ARM</v>
          </cell>
          <cell r="I4583">
            <v>36.270000000000003</v>
          </cell>
          <cell r="J4583">
            <v>24.4</v>
          </cell>
          <cell r="K4583" t="str">
            <v>Conv</v>
          </cell>
          <cell r="L4583">
            <v>273705.7</v>
          </cell>
          <cell r="M4583" t="str">
            <v>Rental</v>
          </cell>
          <cell r="N4583">
            <v>0</v>
          </cell>
          <cell r="O4583">
            <v>43831</v>
          </cell>
          <cell r="P4583" t="str">
            <v>Current</v>
          </cell>
        </row>
        <row r="4584">
          <cell r="B4584">
            <v>41859</v>
          </cell>
          <cell r="C4584">
            <v>29</v>
          </cell>
          <cell r="D4584" t="str">
            <v>ON</v>
          </cell>
          <cell r="E4584" t="str">
            <v>Refinance External</v>
          </cell>
          <cell r="F4584" t="str">
            <v>Fixed</v>
          </cell>
          <cell r="I4584">
            <v>34.1</v>
          </cell>
          <cell r="J4584">
            <v>29.5</v>
          </cell>
          <cell r="K4584" t="str">
            <v>Conv</v>
          </cell>
          <cell r="L4584">
            <v>228454.6</v>
          </cell>
          <cell r="M4584" t="str">
            <v>Owner-Occupied</v>
          </cell>
          <cell r="N4584">
            <v>0</v>
          </cell>
          <cell r="O4584">
            <v>43831</v>
          </cell>
          <cell r="P4584" t="str">
            <v>Current</v>
          </cell>
        </row>
        <row r="4585">
          <cell r="B4585">
            <v>42597</v>
          </cell>
          <cell r="C4585">
            <v>5</v>
          </cell>
          <cell r="D4585" t="str">
            <v>AB</v>
          </cell>
          <cell r="E4585" t="str">
            <v>Purchase</v>
          </cell>
          <cell r="F4585" t="str">
            <v>ARM</v>
          </cell>
          <cell r="I4585">
            <v>38.1</v>
          </cell>
          <cell r="J4585">
            <v>13.8</v>
          </cell>
          <cell r="K4585" t="str">
            <v>Conv</v>
          </cell>
          <cell r="L4585">
            <v>290787.39</v>
          </cell>
          <cell r="M4585" t="str">
            <v>Owner-Occupied</v>
          </cell>
          <cell r="N4585">
            <v>0</v>
          </cell>
          <cell r="O4585">
            <v>43831</v>
          </cell>
          <cell r="P4585" t="str">
            <v>Current</v>
          </cell>
        </row>
        <row r="4586">
          <cell r="B4586">
            <v>42689</v>
          </cell>
          <cell r="C4586">
            <v>2</v>
          </cell>
          <cell r="D4586" t="str">
            <v>AB</v>
          </cell>
          <cell r="E4586" t="str">
            <v>Purchase</v>
          </cell>
          <cell r="F4586" t="str">
            <v>Fixed</v>
          </cell>
          <cell r="I4586">
            <v>37.950000000000003</v>
          </cell>
          <cell r="J4586">
            <v>24.25</v>
          </cell>
          <cell r="K4586" t="str">
            <v>Conv</v>
          </cell>
          <cell r="L4586">
            <v>206962.33</v>
          </cell>
          <cell r="M4586" t="str">
            <v>Owner-Occupied</v>
          </cell>
          <cell r="N4586">
            <v>0</v>
          </cell>
          <cell r="O4586">
            <v>43831</v>
          </cell>
          <cell r="P4586" t="str">
            <v>Current</v>
          </cell>
        </row>
        <row r="4587">
          <cell r="B4587">
            <v>41701</v>
          </cell>
          <cell r="C4587">
            <v>34</v>
          </cell>
          <cell r="D4587" t="str">
            <v>ON</v>
          </cell>
          <cell r="E4587" t="str">
            <v>Purchase</v>
          </cell>
          <cell r="F4587" t="str">
            <v>Fixed</v>
          </cell>
          <cell r="I4587">
            <v>35.9</v>
          </cell>
          <cell r="J4587">
            <v>35.9</v>
          </cell>
          <cell r="K4587" t="str">
            <v>HiRatio</v>
          </cell>
          <cell r="L4587">
            <v>150740.13</v>
          </cell>
          <cell r="M4587" t="str">
            <v>Owner-Occupied</v>
          </cell>
          <cell r="N4587">
            <v>0</v>
          </cell>
          <cell r="O4587">
            <v>43831</v>
          </cell>
          <cell r="P4587" t="str">
            <v>Current</v>
          </cell>
        </row>
        <row r="4588">
          <cell r="B4588">
            <v>41344</v>
          </cell>
          <cell r="C4588">
            <v>46</v>
          </cell>
          <cell r="D4588" t="str">
            <v>BC</v>
          </cell>
          <cell r="E4588" t="str">
            <v>Purchase</v>
          </cell>
          <cell r="F4588" t="str">
            <v>Fixed</v>
          </cell>
          <cell r="I4588">
            <v>31.04</v>
          </cell>
          <cell r="J4588">
            <v>30.87</v>
          </cell>
          <cell r="K4588" t="str">
            <v>HiRatio</v>
          </cell>
          <cell r="L4588">
            <v>296215.90000000002</v>
          </cell>
          <cell r="M4588" t="str">
            <v>Owner-Occupied</v>
          </cell>
          <cell r="N4588">
            <v>0</v>
          </cell>
          <cell r="O4588">
            <v>43831</v>
          </cell>
          <cell r="P4588" t="str">
            <v>Current</v>
          </cell>
        </row>
        <row r="4589">
          <cell r="B4589">
            <v>42325</v>
          </cell>
          <cell r="C4589">
            <v>14</v>
          </cell>
          <cell r="D4589" t="str">
            <v>BC</v>
          </cell>
          <cell r="E4589" t="str">
            <v>Refinance External</v>
          </cell>
          <cell r="F4589" t="str">
            <v>ARM</v>
          </cell>
          <cell r="I4589">
            <v>35.49</v>
          </cell>
          <cell r="J4589">
            <v>21.43</v>
          </cell>
          <cell r="K4589" t="str">
            <v>Conv</v>
          </cell>
          <cell r="L4589">
            <v>464207.46</v>
          </cell>
          <cell r="M4589" t="str">
            <v>Owner-Occupied</v>
          </cell>
          <cell r="N4589">
            <v>0</v>
          </cell>
          <cell r="O4589">
            <v>43831</v>
          </cell>
          <cell r="P4589" t="str">
            <v>Current</v>
          </cell>
        </row>
        <row r="4590">
          <cell r="B4590">
            <v>42643</v>
          </cell>
          <cell r="C4590">
            <v>4</v>
          </cell>
          <cell r="D4590" t="str">
            <v>ON</v>
          </cell>
          <cell r="E4590" t="str">
            <v>Purchase</v>
          </cell>
          <cell r="F4590" t="str">
            <v>Fixed</v>
          </cell>
          <cell r="I4590">
            <v>21.66</v>
          </cell>
          <cell r="J4590">
            <v>20.38</v>
          </cell>
          <cell r="K4590" t="str">
            <v>HiRatio</v>
          </cell>
          <cell r="L4590">
            <v>192855.42</v>
          </cell>
          <cell r="M4590" t="str">
            <v>Owner-Occupied</v>
          </cell>
          <cell r="N4590">
            <v>0</v>
          </cell>
          <cell r="O4590">
            <v>43831</v>
          </cell>
          <cell r="P4590" t="str">
            <v>Current</v>
          </cell>
        </row>
        <row r="4591">
          <cell r="B4591">
            <v>42121</v>
          </cell>
          <cell r="C4591">
            <v>21</v>
          </cell>
          <cell r="D4591" t="str">
            <v>ON</v>
          </cell>
          <cell r="E4591" t="str">
            <v>Refinance External</v>
          </cell>
          <cell r="F4591" t="str">
            <v>ARM</v>
          </cell>
          <cell r="I4591">
            <v>27.59</v>
          </cell>
          <cell r="J4591">
            <v>16.41</v>
          </cell>
          <cell r="K4591" t="str">
            <v>Conv</v>
          </cell>
          <cell r="L4591">
            <v>188686.18</v>
          </cell>
          <cell r="M4591" t="str">
            <v>Owner-Occupied</v>
          </cell>
          <cell r="N4591">
            <v>0</v>
          </cell>
          <cell r="O4591">
            <v>43831</v>
          </cell>
          <cell r="P4591" t="str">
            <v>Current</v>
          </cell>
        </row>
        <row r="4592">
          <cell r="B4592">
            <v>42058</v>
          </cell>
          <cell r="C4592">
            <v>23</v>
          </cell>
          <cell r="D4592" t="str">
            <v>ON</v>
          </cell>
          <cell r="E4592" t="str">
            <v>Refinance External</v>
          </cell>
          <cell r="F4592" t="str">
            <v>ARM</v>
          </cell>
          <cell r="I4592">
            <v>31.86</v>
          </cell>
          <cell r="J4592">
            <v>31.86</v>
          </cell>
          <cell r="K4592" t="str">
            <v>Conv</v>
          </cell>
          <cell r="L4592">
            <v>0</v>
          </cell>
          <cell r="M4592" t="str">
            <v>Owner-Occupied</v>
          </cell>
          <cell r="N4592">
            <v>4</v>
          </cell>
          <cell r="O4592">
            <v>42234</v>
          </cell>
          <cell r="P4592" t="str">
            <v>Current</v>
          </cell>
        </row>
        <row r="4593">
          <cell r="B4593">
            <v>42075</v>
          </cell>
          <cell r="C4593">
            <v>22</v>
          </cell>
          <cell r="D4593" t="str">
            <v>ON</v>
          </cell>
          <cell r="E4593" t="str">
            <v>Purchase</v>
          </cell>
          <cell r="F4593" t="str">
            <v>Fixed</v>
          </cell>
          <cell r="I4593">
            <v>41.64</v>
          </cell>
          <cell r="J4593">
            <v>24.1</v>
          </cell>
          <cell r="K4593" t="str">
            <v>HiRatio</v>
          </cell>
          <cell r="L4593">
            <v>0</v>
          </cell>
          <cell r="M4593" t="str">
            <v>Owner-Occupied</v>
          </cell>
          <cell r="N4593">
            <v>4</v>
          </cell>
          <cell r="O4593">
            <v>42620</v>
          </cell>
          <cell r="P4593" t="str">
            <v>Current</v>
          </cell>
        </row>
        <row r="4594">
          <cell r="B4594">
            <v>42247</v>
          </cell>
          <cell r="C4594">
            <v>17</v>
          </cell>
          <cell r="D4594" t="str">
            <v>ON</v>
          </cell>
          <cell r="E4594" t="str">
            <v>Purchase</v>
          </cell>
          <cell r="F4594" t="str">
            <v>ARM</v>
          </cell>
          <cell r="I4594">
            <v>36.840000000000003</v>
          </cell>
          <cell r="J4594">
            <v>25.12</v>
          </cell>
          <cell r="K4594" t="str">
            <v>HiRatio</v>
          </cell>
          <cell r="L4594">
            <v>273879.76</v>
          </cell>
          <cell r="M4594" t="str">
            <v>Owner-Occupied</v>
          </cell>
          <cell r="N4594">
            <v>0</v>
          </cell>
          <cell r="O4594">
            <v>43831</v>
          </cell>
          <cell r="P4594" t="str">
            <v>Current</v>
          </cell>
        </row>
        <row r="4595">
          <cell r="B4595">
            <v>41978</v>
          </cell>
          <cell r="C4595">
            <v>25</v>
          </cell>
          <cell r="D4595" t="str">
            <v>BC</v>
          </cell>
          <cell r="E4595" t="str">
            <v>Purchase</v>
          </cell>
          <cell r="F4595" t="str">
            <v>ARM</v>
          </cell>
          <cell r="I4595">
            <v>38.799999999999997</v>
          </cell>
          <cell r="J4595">
            <v>34</v>
          </cell>
          <cell r="K4595" t="str">
            <v>Conv</v>
          </cell>
          <cell r="L4595">
            <v>275823.31</v>
          </cell>
          <cell r="M4595" t="str">
            <v>Owner-Occupied</v>
          </cell>
          <cell r="N4595">
            <v>0</v>
          </cell>
          <cell r="O4595">
            <v>43831</v>
          </cell>
          <cell r="P4595" t="str">
            <v>Current</v>
          </cell>
        </row>
        <row r="4596">
          <cell r="B4596">
            <v>41820</v>
          </cell>
          <cell r="C4596">
            <v>31</v>
          </cell>
          <cell r="D4596" t="str">
            <v>ON</v>
          </cell>
          <cell r="E4596" t="str">
            <v>Refinance External</v>
          </cell>
          <cell r="F4596" t="str">
            <v>Fixed</v>
          </cell>
          <cell r="I4596">
            <v>18.39</v>
          </cell>
          <cell r="J4596">
            <v>13.97</v>
          </cell>
          <cell r="K4596" t="str">
            <v>Conv</v>
          </cell>
          <cell r="L4596">
            <v>124120.98</v>
          </cell>
          <cell r="M4596" t="str">
            <v>Owner-Occupied</v>
          </cell>
          <cell r="N4596">
            <v>0</v>
          </cell>
          <cell r="O4596">
            <v>43831</v>
          </cell>
          <cell r="P4596" t="str">
            <v>Current</v>
          </cell>
        </row>
        <row r="4597">
          <cell r="B4597">
            <v>42311</v>
          </cell>
          <cell r="C4597">
            <v>14</v>
          </cell>
          <cell r="D4597" t="str">
            <v>AB</v>
          </cell>
          <cell r="E4597" t="str">
            <v>Refinance External</v>
          </cell>
          <cell r="F4597" t="str">
            <v>ARM</v>
          </cell>
          <cell r="I4597">
            <v>32.11</v>
          </cell>
          <cell r="J4597">
            <v>23.09</v>
          </cell>
          <cell r="K4597" t="str">
            <v>Conv</v>
          </cell>
          <cell r="L4597">
            <v>416028.81</v>
          </cell>
          <cell r="M4597" t="str">
            <v>Owner-Occupied</v>
          </cell>
          <cell r="N4597">
            <v>0</v>
          </cell>
          <cell r="O4597">
            <v>43831</v>
          </cell>
          <cell r="P4597" t="str">
            <v>Current</v>
          </cell>
        </row>
        <row r="4598">
          <cell r="B4598">
            <v>42222</v>
          </cell>
          <cell r="C4598">
            <v>17</v>
          </cell>
          <cell r="D4598" t="str">
            <v>ON</v>
          </cell>
          <cell r="E4598" t="str">
            <v>Purchase</v>
          </cell>
          <cell r="F4598" t="str">
            <v>ARM</v>
          </cell>
          <cell r="I4598">
            <v>24.62</v>
          </cell>
          <cell r="J4598">
            <v>15.45</v>
          </cell>
          <cell r="K4598" t="str">
            <v>Conv</v>
          </cell>
          <cell r="L4598">
            <v>406223.59</v>
          </cell>
          <cell r="M4598" t="str">
            <v>Second Home</v>
          </cell>
          <cell r="N4598">
            <v>0</v>
          </cell>
          <cell r="O4598">
            <v>43831</v>
          </cell>
          <cell r="P4598" t="str">
            <v>Current</v>
          </cell>
        </row>
        <row r="4599">
          <cell r="B4599">
            <v>42277</v>
          </cell>
          <cell r="C4599">
            <v>16</v>
          </cell>
          <cell r="D4599" t="str">
            <v>ON</v>
          </cell>
          <cell r="E4599" t="str">
            <v>Refinance External</v>
          </cell>
          <cell r="F4599" t="str">
            <v>Fixed</v>
          </cell>
          <cell r="I4599">
            <v>40.49</v>
          </cell>
          <cell r="J4599">
            <v>32.86</v>
          </cell>
          <cell r="K4599" t="str">
            <v>Conv</v>
          </cell>
          <cell r="L4599">
            <v>414588.7</v>
          </cell>
          <cell r="M4599" t="str">
            <v>Owner-Occupied</v>
          </cell>
          <cell r="N4599">
            <v>0</v>
          </cell>
          <cell r="O4599">
            <v>43831</v>
          </cell>
          <cell r="P4599" t="str">
            <v>Current</v>
          </cell>
        </row>
        <row r="4600">
          <cell r="B4600">
            <v>41166</v>
          </cell>
          <cell r="C4600">
            <v>52</v>
          </cell>
          <cell r="D4600" t="str">
            <v>AB</v>
          </cell>
          <cell r="E4600" t="str">
            <v>Purchase</v>
          </cell>
          <cell r="F4600" t="str">
            <v>Fixed</v>
          </cell>
          <cell r="I4600">
            <v>35.99</v>
          </cell>
          <cell r="J4600">
            <v>12.58</v>
          </cell>
          <cell r="K4600" t="str">
            <v>Conv</v>
          </cell>
          <cell r="L4600">
            <v>0</v>
          </cell>
          <cell r="M4600" t="str">
            <v>Owner-Occupied</v>
          </cell>
          <cell r="N4600">
            <v>4</v>
          </cell>
          <cell r="O4600">
            <v>41627</v>
          </cell>
          <cell r="P4600" t="str">
            <v>Current</v>
          </cell>
        </row>
        <row r="4601">
          <cell r="B4601">
            <v>42138</v>
          </cell>
          <cell r="C4601">
            <v>20</v>
          </cell>
          <cell r="D4601" t="str">
            <v>BC</v>
          </cell>
          <cell r="E4601" t="str">
            <v>Purchase</v>
          </cell>
          <cell r="F4601" t="str">
            <v>Fixed</v>
          </cell>
          <cell r="I4601">
            <v>33.6</v>
          </cell>
          <cell r="J4601">
            <v>33.08</v>
          </cell>
          <cell r="K4601" t="str">
            <v>HiRatio</v>
          </cell>
          <cell r="L4601">
            <v>274696.44</v>
          </cell>
          <cell r="M4601" t="str">
            <v>Owner-Occupied</v>
          </cell>
          <cell r="N4601">
            <v>0</v>
          </cell>
          <cell r="O4601">
            <v>43831</v>
          </cell>
          <cell r="P4601" t="str">
            <v>Current</v>
          </cell>
        </row>
        <row r="4602">
          <cell r="B4602">
            <v>41967</v>
          </cell>
          <cell r="C4602">
            <v>26</v>
          </cell>
          <cell r="D4602" t="str">
            <v>ON</v>
          </cell>
          <cell r="E4602" t="str">
            <v>Purchase with Improvements</v>
          </cell>
          <cell r="F4602" t="str">
            <v>Fixed</v>
          </cell>
          <cell r="I4602">
            <v>38.25</v>
          </cell>
          <cell r="J4602">
            <v>27.5</v>
          </cell>
          <cell r="K4602" t="str">
            <v>Conv</v>
          </cell>
          <cell r="L4602">
            <v>483911.12</v>
          </cell>
          <cell r="M4602" t="str">
            <v>Owner-Occupied</v>
          </cell>
          <cell r="N4602">
            <v>0</v>
          </cell>
          <cell r="O4602">
            <v>43831</v>
          </cell>
          <cell r="P4602" t="str">
            <v>Current</v>
          </cell>
        </row>
        <row r="4603">
          <cell r="B4603">
            <v>40744</v>
          </cell>
          <cell r="C4603">
            <v>66</v>
          </cell>
          <cell r="D4603" t="str">
            <v>ON</v>
          </cell>
          <cell r="E4603" t="str">
            <v>Purchase</v>
          </cell>
          <cell r="F4603" t="str">
            <v>Fixed</v>
          </cell>
          <cell r="I4603">
            <v>28.04</v>
          </cell>
          <cell r="J4603">
            <v>15.65</v>
          </cell>
          <cell r="K4603" t="str">
            <v>Conv</v>
          </cell>
          <cell r="L4603">
            <v>229709.63</v>
          </cell>
          <cell r="M4603" t="str">
            <v>Owner-Occupied</v>
          </cell>
          <cell r="N4603">
            <v>0</v>
          </cell>
          <cell r="O4603">
            <v>43831</v>
          </cell>
          <cell r="P4603" t="str">
            <v>Current</v>
          </cell>
        </row>
        <row r="4604">
          <cell r="B4604">
            <v>40844</v>
          </cell>
          <cell r="C4604">
            <v>63</v>
          </cell>
          <cell r="D4604" t="str">
            <v>ON</v>
          </cell>
          <cell r="E4604" t="str">
            <v>Refinance External</v>
          </cell>
          <cell r="F4604" t="str">
            <v>ARM</v>
          </cell>
          <cell r="I4604">
            <v>25.2</v>
          </cell>
          <cell r="J4604">
            <v>17.39</v>
          </cell>
          <cell r="K4604" t="str">
            <v>HiRatio</v>
          </cell>
          <cell r="L4604">
            <v>254898.3</v>
          </cell>
          <cell r="M4604" t="str">
            <v>Owner-Occupied</v>
          </cell>
          <cell r="N4604">
            <v>0</v>
          </cell>
          <cell r="O4604">
            <v>43831</v>
          </cell>
          <cell r="P4604" t="str">
            <v>Current</v>
          </cell>
        </row>
        <row r="4605">
          <cell r="B4605">
            <v>40767</v>
          </cell>
          <cell r="C4605">
            <v>65</v>
          </cell>
          <cell r="D4605" t="str">
            <v>ON</v>
          </cell>
          <cell r="E4605" t="str">
            <v>Purchase</v>
          </cell>
          <cell r="F4605" t="str">
            <v>Fixed</v>
          </cell>
          <cell r="I4605">
            <v>40.799999999999997</v>
          </cell>
          <cell r="J4605">
            <v>39.380000000000003</v>
          </cell>
          <cell r="K4605" t="str">
            <v>HiRatio</v>
          </cell>
          <cell r="L4605">
            <v>0</v>
          </cell>
          <cell r="M4605" t="str">
            <v>Owner-Occupied</v>
          </cell>
          <cell r="N4605">
            <v>4</v>
          </cell>
          <cell r="O4605">
            <v>42282</v>
          </cell>
          <cell r="P4605" t="str">
            <v>Current</v>
          </cell>
        </row>
        <row r="4606">
          <cell r="B4606">
            <v>41689</v>
          </cell>
          <cell r="C4606">
            <v>35</v>
          </cell>
          <cell r="D4606" t="str">
            <v>NS</v>
          </cell>
          <cell r="E4606" t="str">
            <v>Refinance External</v>
          </cell>
          <cell r="F4606" t="str">
            <v>ARM</v>
          </cell>
          <cell r="I4606">
            <v>16.54</v>
          </cell>
          <cell r="J4606">
            <v>11.34</v>
          </cell>
          <cell r="K4606" t="str">
            <v>Conv</v>
          </cell>
          <cell r="L4606">
            <v>143633.35999999999</v>
          </cell>
          <cell r="M4606" t="str">
            <v>Owner-Occupied</v>
          </cell>
          <cell r="N4606">
            <v>0</v>
          </cell>
          <cell r="O4606">
            <v>43831</v>
          </cell>
          <cell r="P4606" t="str">
            <v>Current</v>
          </cell>
        </row>
        <row r="4607">
          <cell r="B4607">
            <v>42613</v>
          </cell>
          <cell r="C4607">
            <v>5</v>
          </cell>
          <cell r="D4607" t="str">
            <v>BC</v>
          </cell>
          <cell r="E4607" t="str">
            <v>ETO Existing Client</v>
          </cell>
          <cell r="F4607" t="str">
            <v>Fixed</v>
          </cell>
          <cell r="I4607">
            <v>26.78</v>
          </cell>
          <cell r="J4607">
            <v>25.66</v>
          </cell>
          <cell r="K4607" t="str">
            <v>Conv</v>
          </cell>
          <cell r="L4607">
            <v>394590.39</v>
          </cell>
          <cell r="M4607" t="str">
            <v>Owner-Occupied</v>
          </cell>
          <cell r="N4607">
            <v>0</v>
          </cell>
          <cell r="O4607">
            <v>43831</v>
          </cell>
          <cell r="P4607" t="str">
            <v>Current</v>
          </cell>
        </row>
        <row r="4608">
          <cell r="B4608">
            <v>42195</v>
          </cell>
          <cell r="C4608">
            <v>18</v>
          </cell>
          <cell r="D4608" t="str">
            <v>ON</v>
          </cell>
          <cell r="E4608" t="str">
            <v>Purchase</v>
          </cell>
          <cell r="F4608" t="str">
            <v>ARM</v>
          </cell>
          <cell r="I4608">
            <v>34.18</v>
          </cell>
          <cell r="J4608">
            <v>29.03</v>
          </cell>
          <cell r="K4608" t="str">
            <v>HiRatio</v>
          </cell>
          <cell r="L4608">
            <v>351268.49</v>
          </cell>
          <cell r="M4608" t="str">
            <v>Owner-Occupied</v>
          </cell>
          <cell r="N4608">
            <v>0</v>
          </cell>
          <cell r="O4608">
            <v>43831</v>
          </cell>
          <cell r="P4608" t="str">
            <v>Current</v>
          </cell>
        </row>
        <row r="4609">
          <cell r="B4609">
            <v>41075</v>
          </cell>
          <cell r="C4609">
            <v>55</v>
          </cell>
          <cell r="D4609" t="str">
            <v>ON</v>
          </cell>
          <cell r="E4609" t="str">
            <v>Purchase</v>
          </cell>
          <cell r="F4609" t="str">
            <v>Fixed</v>
          </cell>
          <cell r="I4609">
            <v>34.54</v>
          </cell>
          <cell r="J4609">
            <v>32.99</v>
          </cell>
          <cell r="K4609" t="str">
            <v>Conv</v>
          </cell>
          <cell r="L4609">
            <v>191747.79</v>
          </cell>
          <cell r="M4609" t="str">
            <v>Owner-Occupied</v>
          </cell>
          <cell r="N4609">
            <v>0</v>
          </cell>
          <cell r="O4609">
            <v>43831</v>
          </cell>
          <cell r="P4609" t="str">
            <v>Current</v>
          </cell>
        </row>
        <row r="4610">
          <cell r="B4610">
            <v>42202</v>
          </cell>
          <cell r="C4610">
            <v>18</v>
          </cell>
          <cell r="D4610" t="str">
            <v>BC</v>
          </cell>
          <cell r="E4610" t="str">
            <v>Refinance External</v>
          </cell>
          <cell r="F4610" t="str">
            <v>Fixed</v>
          </cell>
          <cell r="I4610">
            <v>33.07</v>
          </cell>
          <cell r="J4610">
            <v>18.82</v>
          </cell>
          <cell r="K4610" t="str">
            <v>Conv</v>
          </cell>
          <cell r="L4610">
            <v>242116.01</v>
          </cell>
          <cell r="M4610" t="str">
            <v>Owner-Occupied</v>
          </cell>
          <cell r="N4610">
            <v>0</v>
          </cell>
          <cell r="O4610">
            <v>43831</v>
          </cell>
          <cell r="P4610" t="str">
            <v>Current</v>
          </cell>
        </row>
        <row r="4611">
          <cell r="B4611">
            <v>41831</v>
          </cell>
          <cell r="C4611">
            <v>30</v>
          </cell>
          <cell r="D4611" t="str">
            <v>ON</v>
          </cell>
          <cell r="E4611" t="str">
            <v>Refinance External</v>
          </cell>
          <cell r="F4611" t="str">
            <v>ARM</v>
          </cell>
          <cell r="I4611">
            <v>31</v>
          </cell>
          <cell r="J4611">
            <v>27.25</v>
          </cell>
          <cell r="K4611" t="str">
            <v>Conv</v>
          </cell>
          <cell r="L4611">
            <v>228964.42</v>
          </cell>
          <cell r="M4611" t="str">
            <v>Owner-Occupied</v>
          </cell>
          <cell r="N4611">
            <v>0</v>
          </cell>
          <cell r="O4611">
            <v>43831</v>
          </cell>
          <cell r="P4611" t="str">
            <v>Current</v>
          </cell>
        </row>
        <row r="4612">
          <cell r="B4612">
            <v>41144</v>
          </cell>
          <cell r="C4612">
            <v>53</v>
          </cell>
          <cell r="D4612" t="str">
            <v>ON</v>
          </cell>
          <cell r="E4612" t="str">
            <v>Refinance External</v>
          </cell>
          <cell r="F4612" t="str">
            <v>Fixed</v>
          </cell>
          <cell r="I4612">
            <v>24.8</v>
          </cell>
          <cell r="J4612">
            <v>16.53</v>
          </cell>
          <cell r="K4612" t="str">
            <v>Conv</v>
          </cell>
          <cell r="L4612">
            <v>0</v>
          </cell>
          <cell r="M4612" t="str">
            <v>Owner-Occupied</v>
          </cell>
          <cell r="N4612">
            <v>4</v>
          </cell>
          <cell r="O4612">
            <v>42249</v>
          </cell>
          <cell r="P4612" t="str">
            <v>Current</v>
          </cell>
        </row>
        <row r="4613">
          <cell r="B4613">
            <v>41394</v>
          </cell>
          <cell r="C4613">
            <v>45</v>
          </cell>
          <cell r="D4613" t="str">
            <v>BC</v>
          </cell>
          <cell r="E4613" t="str">
            <v>Refinance External</v>
          </cell>
          <cell r="F4613" t="str">
            <v>Fixed</v>
          </cell>
          <cell r="I4613">
            <v>28.02</v>
          </cell>
          <cell r="J4613">
            <v>21.34</v>
          </cell>
          <cell r="K4613" t="str">
            <v>Conv</v>
          </cell>
          <cell r="L4613">
            <v>101877.01</v>
          </cell>
          <cell r="M4613" t="str">
            <v>Owner-Occupied</v>
          </cell>
          <cell r="N4613">
            <v>0</v>
          </cell>
          <cell r="O4613">
            <v>43831</v>
          </cell>
          <cell r="P4613" t="str">
            <v>Current</v>
          </cell>
        </row>
        <row r="4614">
          <cell r="B4614">
            <v>41878</v>
          </cell>
          <cell r="C4614">
            <v>29</v>
          </cell>
          <cell r="D4614" t="str">
            <v>BC</v>
          </cell>
          <cell r="E4614" t="str">
            <v>Refinance External</v>
          </cell>
          <cell r="F4614" t="str">
            <v>Fixed</v>
          </cell>
          <cell r="I4614">
            <v>38.82</v>
          </cell>
          <cell r="J4614">
            <v>23.77</v>
          </cell>
          <cell r="K4614" t="str">
            <v>Conv</v>
          </cell>
          <cell r="L4614">
            <v>258551.22</v>
          </cell>
          <cell r="M4614" t="str">
            <v>Owner-Occupied</v>
          </cell>
          <cell r="N4614">
            <v>0</v>
          </cell>
          <cell r="O4614">
            <v>43831</v>
          </cell>
          <cell r="P4614" t="str">
            <v>Current</v>
          </cell>
        </row>
        <row r="4615">
          <cell r="B4615">
            <v>41620</v>
          </cell>
          <cell r="C4615">
            <v>37</v>
          </cell>
          <cell r="D4615" t="str">
            <v>AB</v>
          </cell>
          <cell r="E4615" t="str">
            <v>Purchase</v>
          </cell>
          <cell r="F4615" t="str">
            <v>Fixed</v>
          </cell>
          <cell r="I4615">
            <v>32.94</v>
          </cell>
          <cell r="J4615">
            <v>23.64</v>
          </cell>
          <cell r="K4615" t="str">
            <v>HiRatio</v>
          </cell>
          <cell r="L4615">
            <v>159121.91</v>
          </cell>
          <cell r="M4615" t="str">
            <v>Owner-Occupied</v>
          </cell>
          <cell r="N4615">
            <v>0</v>
          </cell>
          <cell r="O4615">
            <v>43831</v>
          </cell>
          <cell r="P4615" t="str">
            <v>Current</v>
          </cell>
        </row>
        <row r="4616">
          <cell r="B4616">
            <v>41222</v>
          </cell>
          <cell r="C4616">
            <v>50</v>
          </cell>
          <cell r="D4616" t="str">
            <v>ON</v>
          </cell>
          <cell r="E4616" t="str">
            <v>Refinance External</v>
          </cell>
          <cell r="F4616" t="str">
            <v>Fixed</v>
          </cell>
          <cell r="I4616">
            <v>39.15</v>
          </cell>
          <cell r="J4616">
            <v>19.510000000000002</v>
          </cell>
          <cell r="K4616" t="str">
            <v>Conv</v>
          </cell>
          <cell r="L4616">
            <v>99662.43</v>
          </cell>
          <cell r="M4616" t="str">
            <v>Owner-Occupied</v>
          </cell>
          <cell r="N4616">
            <v>0</v>
          </cell>
          <cell r="O4616">
            <v>43831</v>
          </cell>
          <cell r="P4616" t="str">
            <v>Current</v>
          </cell>
        </row>
        <row r="4617">
          <cell r="B4617">
            <v>41732</v>
          </cell>
          <cell r="C4617">
            <v>33</v>
          </cell>
          <cell r="D4617" t="str">
            <v>AB</v>
          </cell>
          <cell r="E4617" t="str">
            <v>Refinance External</v>
          </cell>
          <cell r="F4617" t="str">
            <v>ARM</v>
          </cell>
          <cell r="I4617">
            <v>32.26</v>
          </cell>
          <cell r="J4617">
            <v>31.38</v>
          </cell>
          <cell r="K4617" t="str">
            <v>Conv</v>
          </cell>
          <cell r="L4617">
            <v>242583.34</v>
          </cell>
          <cell r="M4617" t="str">
            <v>Owner-Occupied</v>
          </cell>
          <cell r="N4617">
            <v>0</v>
          </cell>
          <cell r="O4617">
            <v>43831</v>
          </cell>
          <cell r="P4617" t="str">
            <v>Current</v>
          </cell>
        </row>
        <row r="4618">
          <cell r="B4618">
            <v>42262</v>
          </cell>
          <cell r="C4618">
            <v>16</v>
          </cell>
          <cell r="D4618" t="str">
            <v>ON</v>
          </cell>
          <cell r="E4618" t="str">
            <v>Refinance External</v>
          </cell>
          <cell r="F4618" t="str">
            <v>ARM</v>
          </cell>
          <cell r="I4618">
            <v>31.87</v>
          </cell>
          <cell r="J4618">
            <v>31.03</v>
          </cell>
          <cell r="K4618" t="str">
            <v>Conv</v>
          </cell>
          <cell r="L4618">
            <v>256210.8</v>
          </cell>
          <cell r="M4618" t="str">
            <v>Owner-Occupied</v>
          </cell>
          <cell r="N4618">
            <v>0</v>
          </cell>
          <cell r="O4618">
            <v>43831</v>
          </cell>
          <cell r="P4618" t="str">
            <v>Current</v>
          </cell>
        </row>
        <row r="4619">
          <cell r="B4619">
            <v>42607</v>
          </cell>
          <cell r="C4619">
            <v>5</v>
          </cell>
          <cell r="D4619" t="str">
            <v>ON</v>
          </cell>
          <cell r="E4619" t="str">
            <v>Refinance External</v>
          </cell>
          <cell r="F4619" t="str">
            <v>Fixed</v>
          </cell>
          <cell r="I4619">
            <v>31.58</v>
          </cell>
          <cell r="J4619">
            <v>28.46</v>
          </cell>
          <cell r="K4619" t="str">
            <v>Conv</v>
          </cell>
          <cell r="L4619">
            <v>170869.16</v>
          </cell>
          <cell r="M4619" t="str">
            <v>Owner-Occupied</v>
          </cell>
          <cell r="N4619">
            <v>0</v>
          </cell>
          <cell r="O4619">
            <v>43831</v>
          </cell>
          <cell r="P4619" t="str">
            <v>Current</v>
          </cell>
        </row>
        <row r="4620">
          <cell r="B4620">
            <v>42123</v>
          </cell>
          <cell r="C4620">
            <v>21</v>
          </cell>
          <cell r="D4620" t="str">
            <v>BC</v>
          </cell>
          <cell r="E4620" t="str">
            <v>Purchase</v>
          </cell>
          <cell r="F4620" t="str">
            <v>ARM</v>
          </cell>
          <cell r="I4620">
            <v>25.38</v>
          </cell>
          <cell r="J4620">
            <v>23.53</v>
          </cell>
          <cell r="K4620" t="str">
            <v>HiRatio</v>
          </cell>
          <cell r="L4620">
            <v>278039.90000000002</v>
          </cell>
          <cell r="M4620" t="str">
            <v>Owner-Occupied</v>
          </cell>
          <cell r="N4620">
            <v>0</v>
          </cell>
          <cell r="O4620">
            <v>43831</v>
          </cell>
          <cell r="P4620" t="str">
            <v>Current</v>
          </cell>
        </row>
        <row r="4621">
          <cell r="B4621">
            <v>40707</v>
          </cell>
          <cell r="C4621">
            <v>67</v>
          </cell>
          <cell r="D4621" t="str">
            <v>SK</v>
          </cell>
          <cell r="E4621" t="str">
            <v>Refinance External</v>
          </cell>
          <cell r="F4621" t="str">
            <v>Fixed</v>
          </cell>
          <cell r="I4621">
            <v>30.35</v>
          </cell>
          <cell r="J4621">
            <v>26.94</v>
          </cell>
          <cell r="K4621" t="str">
            <v>HiRatio</v>
          </cell>
          <cell r="L4621">
            <v>228611.11</v>
          </cell>
          <cell r="M4621" t="str">
            <v>Owner-Occupied</v>
          </cell>
          <cell r="N4621">
            <v>0</v>
          </cell>
          <cell r="O4621">
            <v>43831</v>
          </cell>
          <cell r="P4621" t="str">
            <v>Current</v>
          </cell>
        </row>
        <row r="4622">
          <cell r="B4622">
            <v>42198</v>
          </cell>
          <cell r="C4622">
            <v>18</v>
          </cell>
          <cell r="D4622" t="str">
            <v>ON</v>
          </cell>
          <cell r="E4622" t="str">
            <v>Purchase</v>
          </cell>
          <cell r="F4622" t="str">
            <v>Fixed</v>
          </cell>
          <cell r="I4622">
            <v>34.76</v>
          </cell>
          <cell r="J4622">
            <v>34.590000000000003</v>
          </cell>
          <cell r="K4622" t="str">
            <v>Conv</v>
          </cell>
          <cell r="L4622">
            <v>352223.64</v>
          </cell>
          <cell r="M4622" t="str">
            <v>Owner-Occupied</v>
          </cell>
          <cell r="N4622">
            <v>0</v>
          </cell>
          <cell r="O4622">
            <v>43831</v>
          </cell>
          <cell r="P4622" t="str">
            <v>Current</v>
          </cell>
        </row>
        <row r="4623">
          <cell r="B4623">
            <v>40998</v>
          </cell>
          <cell r="C4623">
            <v>58</v>
          </cell>
          <cell r="D4623" t="str">
            <v>ON</v>
          </cell>
          <cell r="E4623" t="str">
            <v>Purchase</v>
          </cell>
          <cell r="F4623" t="str">
            <v>Fixed</v>
          </cell>
          <cell r="I4623">
            <v>30.2</v>
          </cell>
          <cell r="J4623">
            <v>30</v>
          </cell>
          <cell r="K4623" t="str">
            <v>HiRatio</v>
          </cell>
          <cell r="L4623">
            <v>226017.86</v>
          </cell>
          <cell r="M4623" t="str">
            <v>Owner-Occupied</v>
          </cell>
          <cell r="N4623">
            <v>0</v>
          </cell>
          <cell r="O4623">
            <v>43831</v>
          </cell>
          <cell r="P4623" t="str">
            <v>Current</v>
          </cell>
        </row>
        <row r="4624">
          <cell r="B4624">
            <v>41928</v>
          </cell>
          <cell r="C4624">
            <v>27</v>
          </cell>
          <cell r="D4624" t="str">
            <v>ON</v>
          </cell>
          <cell r="E4624" t="str">
            <v>Purchase</v>
          </cell>
          <cell r="F4624" t="str">
            <v>Fixed</v>
          </cell>
          <cell r="I4624">
            <v>43.98</v>
          </cell>
          <cell r="J4624">
            <v>6.68</v>
          </cell>
          <cell r="K4624" t="str">
            <v>Conv</v>
          </cell>
          <cell r="L4624">
            <v>150520.51</v>
          </cell>
          <cell r="M4624" t="str">
            <v>Rental</v>
          </cell>
          <cell r="N4624">
            <v>0</v>
          </cell>
          <cell r="O4624">
            <v>43831</v>
          </cell>
          <cell r="P4624" t="str">
            <v>Current</v>
          </cell>
        </row>
        <row r="4625">
          <cell r="B4625">
            <v>42664</v>
          </cell>
          <cell r="C4625">
            <v>3</v>
          </cell>
          <cell r="D4625" t="str">
            <v>ON</v>
          </cell>
          <cell r="E4625" t="str">
            <v>Purchase</v>
          </cell>
          <cell r="F4625" t="str">
            <v>ARM</v>
          </cell>
          <cell r="I4625">
            <v>31.45</v>
          </cell>
          <cell r="J4625">
            <v>31.19</v>
          </cell>
          <cell r="K4625" t="str">
            <v>Conv</v>
          </cell>
          <cell r="L4625">
            <v>188599.98</v>
          </cell>
          <cell r="M4625" t="str">
            <v>Owner-Occupied</v>
          </cell>
          <cell r="N4625">
            <v>0</v>
          </cell>
          <cell r="O4625">
            <v>43831</v>
          </cell>
          <cell r="P4625" t="str">
            <v>Current</v>
          </cell>
        </row>
        <row r="4626">
          <cell r="B4626">
            <v>41565</v>
          </cell>
          <cell r="C4626">
            <v>39</v>
          </cell>
          <cell r="D4626" t="str">
            <v>ON</v>
          </cell>
          <cell r="E4626" t="str">
            <v>Refinance External</v>
          </cell>
          <cell r="F4626" t="str">
            <v>ARM</v>
          </cell>
          <cell r="I4626">
            <v>21.2</v>
          </cell>
          <cell r="J4626">
            <v>12.47</v>
          </cell>
          <cell r="K4626" t="str">
            <v>Conv</v>
          </cell>
          <cell r="L4626">
            <v>0</v>
          </cell>
          <cell r="M4626" t="str">
            <v>Owner-Occupied</v>
          </cell>
          <cell r="N4626">
            <v>4</v>
          </cell>
          <cell r="O4626">
            <v>41752</v>
          </cell>
          <cell r="P4626" t="str">
            <v>Current</v>
          </cell>
        </row>
        <row r="4627">
          <cell r="B4627">
            <v>42586</v>
          </cell>
          <cell r="C4627">
            <v>5</v>
          </cell>
          <cell r="D4627" t="str">
            <v>BC</v>
          </cell>
          <cell r="E4627" t="str">
            <v>Purchase</v>
          </cell>
          <cell r="F4627" t="str">
            <v>Fixed</v>
          </cell>
          <cell r="I4627">
            <v>6.73</v>
          </cell>
          <cell r="J4627">
            <v>2.85</v>
          </cell>
          <cell r="K4627" t="str">
            <v>HiRatio</v>
          </cell>
          <cell r="L4627">
            <v>429750.7</v>
          </cell>
          <cell r="M4627" t="str">
            <v>Second Home</v>
          </cell>
          <cell r="N4627">
            <v>0</v>
          </cell>
          <cell r="O4627">
            <v>43831</v>
          </cell>
          <cell r="P4627" t="str">
            <v>Current</v>
          </cell>
        </row>
        <row r="4628">
          <cell r="B4628">
            <v>42188</v>
          </cell>
          <cell r="C4628">
            <v>18</v>
          </cell>
          <cell r="D4628" t="str">
            <v>BC</v>
          </cell>
          <cell r="E4628" t="str">
            <v>Refinance External</v>
          </cell>
          <cell r="F4628" t="str">
            <v>ARM</v>
          </cell>
          <cell r="I4628">
            <v>27.71</v>
          </cell>
          <cell r="J4628">
            <v>26.55</v>
          </cell>
          <cell r="K4628" t="str">
            <v>Conv</v>
          </cell>
          <cell r="L4628">
            <v>334005.26</v>
          </cell>
          <cell r="M4628" t="str">
            <v>Owner-Occupied</v>
          </cell>
          <cell r="N4628">
            <v>0</v>
          </cell>
          <cell r="O4628">
            <v>43831</v>
          </cell>
          <cell r="P4628" t="str">
            <v>Current</v>
          </cell>
        </row>
        <row r="4629">
          <cell r="B4629">
            <v>40914</v>
          </cell>
          <cell r="C4629">
            <v>60</v>
          </cell>
          <cell r="D4629" t="str">
            <v>AB</v>
          </cell>
          <cell r="E4629" t="str">
            <v>Purchase</v>
          </cell>
          <cell r="F4629" t="str">
            <v>Fixed</v>
          </cell>
          <cell r="I4629">
            <v>34.03</v>
          </cell>
          <cell r="J4629">
            <v>30.76</v>
          </cell>
          <cell r="K4629" t="str">
            <v>HiRatio</v>
          </cell>
          <cell r="L4629">
            <v>245960.79</v>
          </cell>
          <cell r="M4629" t="str">
            <v>Owner-Occupied</v>
          </cell>
          <cell r="N4629">
            <v>0</v>
          </cell>
          <cell r="O4629">
            <v>43831</v>
          </cell>
          <cell r="P4629" t="str">
            <v>Current</v>
          </cell>
        </row>
        <row r="4630">
          <cell r="B4630">
            <v>40697</v>
          </cell>
          <cell r="C4630">
            <v>67</v>
          </cell>
          <cell r="D4630" t="str">
            <v>ON</v>
          </cell>
          <cell r="E4630" t="str">
            <v>Refinance External</v>
          </cell>
          <cell r="F4630" t="str">
            <v>Fixed</v>
          </cell>
          <cell r="I4630">
            <v>41.91</v>
          </cell>
          <cell r="J4630">
            <v>28.64</v>
          </cell>
          <cell r="K4630" t="str">
            <v>HiRatio</v>
          </cell>
          <cell r="L4630">
            <v>0</v>
          </cell>
          <cell r="M4630" t="str">
            <v>Owner-Occupied</v>
          </cell>
          <cell r="N4630">
            <v>4</v>
          </cell>
          <cell r="O4630">
            <v>41396</v>
          </cell>
          <cell r="P4630" t="str">
            <v>Current</v>
          </cell>
        </row>
        <row r="4631">
          <cell r="B4631">
            <v>42522</v>
          </cell>
          <cell r="C4631">
            <v>7</v>
          </cell>
          <cell r="D4631" t="str">
            <v>BC</v>
          </cell>
          <cell r="E4631" t="str">
            <v>Purchase with Improvements</v>
          </cell>
          <cell r="F4631" t="str">
            <v>Fixed</v>
          </cell>
          <cell r="I4631">
            <v>36.770000000000003</v>
          </cell>
          <cell r="J4631">
            <v>36.61</v>
          </cell>
          <cell r="K4631" t="str">
            <v>HiRatio</v>
          </cell>
          <cell r="L4631">
            <v>447848.81</v>
          </cell>
          <cell r="M4631" t="str">
            <v>Owner-Occupied</v>
          </cell>
          <cell r="N4631">
            <v>0</v>
          </cell>
          <cell r="O4631">
            <v>43831</v>
          </cell>
          <cell r="P4631" t="str">
            <v>Current</v>
          </cell>
        </row>
        <row r="4632">
          <cell r="B4632">
            <v>40885</v>
          </cell>
          <cell r="C4632">
            <v>61</v>
          </cell>
          <cell r="D4632" t="str">
            <v>ON</v>
          </cell>
          <cell r="E4632" t="str">
            <v>Purchase</v>
          </cell>
          <cell r="F4632" t="str">
            <v>Fixed</v>
          </cell>
          <cell r="I4632">
            <v>42.36</v>
          </cell>
          <cell r="J4632">
            <v>27.28</v>
          </cell>
          <cell r="K4632" t="str">
            <v>HiRatio</v>
          </cell>
          <cell r="L4632">
            <v>0</v>
          </cell>
          <cell r="M4632" t="str">
            <v>Owner-Occupied</v>
          </cell>
          <cell r="N4632">
            <v>4</v>
          </cell>
          <cell r="O4632">
            <v>42720</v>
          </cell>
          <cell r="P4632" t="str">
            <v>Current</v>
          </cell>
        </row>
        <row r="4633">
          <cell r="B4633">
            <v>42109</v>
          </cell>
          <cell r="C4633">
            <v>21</v>
          </cell>
          <cell r="D4633" t="str">
            <v>ON</v>
          </cell>
          <cell r="E4633" t="str">
            <v>Purchase with Improvements</v>
          </cell>
          <cell r="F4633" t="str">
            <v>ARM</v>
          </cell>
          <cell r="I4633">
            <v>21.36</v>
          </cell>
          <cell r="J4633">
            <v>16.649999999999999</v>
          </cell>
          <cell r="K4633" t="str">
            <v>HiRatio</v>
          </cell>
          <cell r="L4633">
            <v>396246.59</v>
          </cell>
          <cell r="M4633" t="str">
            <v>Owner-Occupied</v>
          </cell>
          <cell r="N4633">
            <v>0</v>
          </cell>
          <cell r="O4633">
            <v>43831</v>
          </cell>
          <cell r="P4633" t="str">
            <v>Current</v>
          </cell>
        </row>
        <row r="4634">
          <cell r="B4634">
            <v>41535</v>
          </cell>
          <cell r="C4634">
            <v>40</v>
          </cell>
          <cell r="D4634" t="str">
            <v>ON</v>
          </cell>
          <cell r="E4634" t="str">
            <v>Refinance External</v>
          </cell>
          <cell r="F4634" t="str">
            <v>Fixed</v>
          </cell>
          <cell r="I4634">
            <v>33.64</v>
          </cell>
          <cell r="J4634">
            <v>32.89</v>
          </cell>
          <cell r="K4634" t="str">
            <v>Conv</v>
          </cell>
          <cell r="L4634">
            <v>0</v>
          </cell>
          <cell r="M4634" t="str">
            <v>Owner-Occupied</v>
          </cell>
          <cell r="N4634">
            <v>4</v>
          </cell>
          <cell r="O4634">
            <v>42727</v>
          </cell>
          <cell r="P4634" t="str">
            <v>Current</v>
          </cell>
        </row>
        <row r="4635">
          <cell r="B4635">
            <v>42424</v>
          </cell>
          <cell r="C4635">
            <v>11</v>
          </cell>
          <cell r="D4635" t="str">
            <v>ON</v>
          </cell>
          <cell r="E4635" t="str">
            <v>Purchase</v>
          </cell>
          <cell r="F4635" t="str">
            <v>ARM</v>
          </cell>
          <cell r="I4635">
            <v>29.23</v>
          </cell>
          <cell r="J4635">
            <v>23.31</v>
          </cell>
          <cell r="K4635" t="str">
            <v>HiRatio</v>
          </cell>
          <cell r="L4635">
            <v>364912.43</v>
          </cell>
          <cell r="M4635" t="str">
            <v>Owner-Occupied</v>
          </cell>
          <cell r="N4635">
            <v>0</v>
          </cell>
          <cell r="O4635">
            <v>43831</v>
          </cell>
          <cell r="P4635" t="str">
            <v>Current</v>
          </cell>
        </row>
        <row r="4636">
          <cell r="B4636">
            <v>41068</v>
          </cell>
          <cell r="C4636">
            <v>55</v>
          </cell>
          <cell r="D4636" t="str">
            <v>BC</v>
          </cell>
          <cell r="E4636" t="str">
            <v>Refinance External</v>
          </cell>
          <cell r="F4636" t="str">
            <v>Fixed</v>
          </cell>
          <cell r="I4636">
            <v>36.380000000000003</v>
          </cell>
          <cell r="J4636">
            <v>24.36</v>
          </cell>
          <cell r="K4636" t="str">
            <v>Conv</v>
          </cell>
          <cell r="L4636">
            <v>0</v>
          </cell>
          <cell r="M4636" t="str">
            <v>Owner-Occupied</v>
          </cell>
          <cell r="N4636">
            <v>4</v>
          </cell>
          <cell r="O4636">
            <v>41549</v>
          </cell>
          <cell r="P4636" t="str">
            <v>Current</v>
          </cell>
        </row>
        <row r="4637">
          <cell r="B4637">
            <v>41708</v>
          </cell>
          <cell r="C4637">
            <v>34</v>
          </cell>
          <cell r="D4637" t="str">
            <v>AB</v>
          </cell>
          <cell r="E4637" t="str">
            <v>Purchase</v>
          </cell>
          <cell r="F4637" t="str">
            <v>Fixed</v>
          </cell>
          <cell r="I4637">
            <v>24.54</v>
          </cell>
          <cell r="J4637">
            <v>24</v>
          </cell>
          <cell r="K4637" t="str">
            <v>HiRatio</v>
          </cell>
          <cell r="L4637">
            <v>404333.61</v>
          </cell>
          <cell r="M4637" t="str">
            <v>Owner-Occupied</v>
          </cell>
          <cell r="N4637">
            <v>0</v>
          </cell>
          <cell r="O4637">
            <v>43831</v>
          </cell>
          <cell r="P4637" t="str">
            <v>Current</v>
          </cell>
        </row>
        <row r="4638">
          <cell r="B4638">
            <v>41061</v>
          </cell>
          <cell r="C4638">
            <v>55</v>
          </cell>
          <cell r="D4638" t="str">
            <v>ON</v>
          </cell>
          <cell r="E4638" t="str">
            <v>Purchase</v>
          </cell>
          <cell r="F4638" t="str">
            <v>Fixed</v>
          </cell>
          <cell r="I4638">
            <v>25.69</v>
          </cell>
          <cell r="J4638">
            <v>22.13</v>
          </cell>
          <cell r="K4638" t="str">
            <v>HiRatio</v>
          </cell>
          <cell r="L4638">
            <v>0</v>
          </cell>
          <cell r="M4638" t="str">
            <v>Owner-Occupied</v>
          </cell>
          <cell r="N4638">
            <v>4</v>
          </cell>
          <cell r="O4638">
            <v>41563</v>
          </cell>
          <cell r="P4638" t="str">
            <v>Current</v>
          </cell>
        </row>
        <row r="4639">
          <cell r="B4639">
            <v>42037</v>
          </cell>
          <cell r="C4639">
            <v>23</v>
          </cell>
          <cell r="D4639" t="str">
            <v>ON</v>
          </cell>
          <cell r="E4639" t="str">
            <v>Refinance External</v>
          </cell>
          <cell r="F4639" t="str">
            <v>ARM</v>
          </cell>
          <cell r="I4639">
            <v>35.67</v>
          </cell>
          <cell r="J4639">
            <v>24.5</v>
          </cell>
          <cell r="K4639" t="str">
            <v>Conv</v>
          </cell>
          <cell r="L4639">
            <v>0</v>
          </cell>
          <cell r="M4639" t="str">
            <v>Owner-Occupied</v>
          </cell>
          <cell r="N4639">
            <v>4</v>
          </cell>
          <cell r="O4639">
            <v>42725</v>
          </cell>
          <cell r="P4639" t="str">
            <v>Current</v>
          </cell>
        </row>
        <row r="4640">
          <cell r="B4640">
            <v>41754</v>
          </cell>
          <cell r="C4640">
            <v>33</v>
          </cell>
          <cell r="D4640" t="str">
            <v>ON</v>
          </cell>
          <cell r="E4640" t="str">
            <v>ETO Existing Client</v>
          </cell>
          <cell r="F4640" t="str">
            <v>Fixed</v>
          </cell>
          <cell r="I4640">
            <v>32.42</v>
          </cell>
          <cell r="J4640">
            <v>16.72</v>
          </cell>
          <cell r="K4640" t="str">
            <v>Conv</v>
          </cell>
          <cell r="L4640">
            <v>0</v>
          </cell>
          <cell r="M4640" t="str">
            <v>Owner-Occupied</v>
          </cell>
          <cell r="N4640">
            <v>4</v>
          </cell>
          <cell r="O4640">
            <v>42556</v>
          </cell>
          <cell r="P4640" t="str">
            <v>Current</v>
          </cell>
        </row>
        <row r="4641">
          <cell r="B4641">
            <v>41817</v>
          </cell>
          <cell r="C4641">
            <v>31</v>
          </cell>
          <cell r="D4641" t="str">
            <v>AB</v>
          </cell>
          <cell r="E4641" t="str">
            <v>Purchase</v>
          </cell>
          <cell r="F4641" t="str">
            <v>Fixed</v>
          </cell>
          <cell r="I4641">
            <v>39.729999999999997</v>
          </cell>
          <cell r="J4641">
            <v>24.96</v>
          </cell>
          <cell r="K4641" t="str">
            <v>HiRatio</v>
          </cell>
          <cell r="L4641">
            <v>272457.78000000003</v>
          </cell>
          <cell r="M4641" t="str">
            <v>Owner-Occupied</v>
          </cell>
          <cell r="N4641">
            <v>0</v>
          </cell>
          <cell r="O4641">
            <v>43831</v>
          </cell>
          <cell r="P4641" t="str">
            <v>Current</v>
          </cell>
        </row>
        <row r="4642">
          <cell r="B4642">
            <v>42628</v>
          </cell>
          <cell r="C4642">
            <v>4</v>
          </cell>
          <cell r="D4642" t="str">
            <v>AB</v>
          </cell>
          <cell r="E4642" t="str">
            <v>Purchase</v>
          </cell>
          <cell r="F4642" t="str">
            <v>Fixed</v>
          </cell>
          <cell r="I4642">
            <v>42.42</v>
          </cell>
          <cell r="J4642">
            <v>30.72</v>
          </cell>
          <cell r="K4642" t="str">
            <v>HiRatio</v>
          </cell>
          <cell r="L4642">
            <v>331348.69</v>
          </cell>
          <cell r="M4642" t="str">
            <v>Owner-Occupied</v>
          </cell>
          <cell r="N4642">
            <v>0</v>
          </cell>
          <cell r="O4642">
            <v>43831</v>
          </cell>
          <cell r="P4642" t="str">
            <v>Current</v>
          </cell>
        </row>
        <row r="4643">
          <cell r="B4643">
            <v>41180</v>
          </cell>
          <cell r="C4643">
            <v>52</v>
          </cell>
          <cell r="D4643" t="str">
            <v>AB</v>
          </cell>
          <cell r="E4643" t="str">
            <v>Purchase</v>
          </cell>
          <cell r="F4643" t="str">
            <v>Fixed</v>
          </cell>
          <cell r="I4643">
            <v>35.65</v>
          </cell>
          <cell r="J4643">
            <v>21.14</v>
          </cell>
          <cell r="K4643" t="str">
            <v>HiRatio</v>
          </cell>
          <cell r="L4643">
            <v>0</v>
          </cell>
          <cell r="M4643" t="str">
            <v>Owner-Occupied</v>
          </cell>
          <cell r="N4643">
            <v>4</v>
          </cell>
          <cell r="O4643">
            <v>42572</v>
          </cell>
          <cell r="P4643" t="str">
            <v>Current</v>
          </cell>
        </row>
        <row r="4644">
          <cell r="B4644">
            <v>41487</v>
          </cell>
          <cell r="C4644">
            <v>41</v>
          </cell>
          <cell r="D4644" t="str">
            <v>NB</v>
          </cell>
          <cell r="E4644" t="str">
            <v>Purchase</v>
          </cell>
          <cell r="F4644" t="str">
            <v>Fixed</v>
          </cell>
          <cell r="I4644">
            <v>24.83</v>
          </cell>
          <cell r="J4644">
            <v>23.1</v>
          </cell>
          <cell r="K4644" t="str">
            <v>HiRatio</v>
          </cell>
          <cell r="L4644">
            <v>91202.29</v>
          </cell>
          <cell r="M4644" t="str">
            <v>Owner-Occupied</v>
          </cell>
          <cell r="N4644">
            <v>0</v>
          </cell>
          <cell r="O4644">
            <v>43831</v>
          </cell>
          <cell r="P4644" t="str">
            <v>Current</v>
          </cell>
        </row>
        <row r="4645">
          <cell r="B4645">
            <v>42307</v>
          </cell>
          <cell r="C4645">
            <v>15</v>
          </cell>
          <cell r="D4645" t="str">
            <v>BC</v>
          </cell>
          <cell r="E4645" t="str">
            <v>Refinance External</v>
          </cell>
          <cell r="F4645" t="str">
            <v>ARM</v>
          </cell>
          <cell r="I4645">
            <v>28.25</v>
          </cell>
          <cell r="J4645">
            <v>15.18</v>
          </cell>
          <cell r="K4645" t="str">
            <v>Conv</v>
          </cell>
          <cell r="L4645">
            <v>175435.51</v>
          </cell>
          <cell r="M4645" t="str">
            <v>Owner-Occupied</v>
          </cell>
          <cell r="N4645">
            <v>0</v>
          </cell>
          <cell r="O4645">
            <v>43831</v>
          </cell>
          <cell r="P4645" t="str">
            <v>Current</v>
          </cell>
        </row>
        <row r="4646">
          <cell r="B4646">
            <v>40963</v>
          </cell>
          <cell r="C4646">
            <v>59</v>
          </cell>
          <cell r="D4646" t="str">
            <v>AB</v>
          </cell>
          <cell r="E4646" t="str">
            <v>Purchase</v>
          </cell>
          <cell r="F4646" t="str">
            <v>Fixed</v>
          </cell>
          <cell r="I4646">
            <v>33.83</v>
          </cell>
          <cell r="J4646">
            <v>16.78</v>
          </cell>
          <cell r="K4646" t="str">
            <v>HiRatio</v>
          </cell>
          <cell r="L4646">
            <v>253468.19</v>
          </cell>
          <cell r="M4646" t="str">
            <v>Owner-Occupied</v>
          </cell>
          <cell r="N4646">
            <v>0</v>
          </cell>
          <cell r="O4646">
            <v>43831</v>
          </cell>
          <cell r="P4646" t="str">
            <v>Current</v>
          </cell>
        </row>
        <row r="4647">
          <cell r="B4647">
            <v>42612</v>
          </cell>
          <cell r="C4647">
            <v>5</v>
          </cell>
          <cell r="D4647" t="str">
            <v>BC</v>
          </cell>
          <cell r="E4647" t="str">
            <v>Purchase</v>
          </cell>
          <cell r="F4647" t="str">
            <v>Fixed</v>
          </cell>
          <cell r="I4647">
            <v>42.45</v>
          </cell>
          <cell r="J4647">
            <v>27.02</v>
          </cell>
          <cell r="K4647" t="str">
            <v>Conv</v>
          </cell>
          <cell r="L4647">
            <v>911375.23</v>
          </cell>
          <cell r="M4647" t="str">
            <v>Owner-Occupied</v>
          </cell>
          <cell r="N4647">
            <v>0</v>
          </cell>
          <cell r="O4647">
            <v>43831</v>
          </cell>
          <cell r="P4647" t="str">
            <v>Current</v>
          </cell>
        </row>
        <row r="4648">
          <cell r="B4648">
            <v>41733</v>
          </cell>
          <cell r="C4648">
            <v>33</v>
          </cell>
          <cell r="D4648" t="str">
            <v>BC</v>
          </cell>
          <cell r="E4648" t="str">
            <v>Transfer</v>
          </cell>
          <cell r="F4648" t="str">
            <v>ARM</v>
          </cell>
          <cell r="I4648">
            <v>29.98</v>
          </cell>
          <cell r="J4648">
            <v>18.96</v>
          </cell>
          <cell r="K4648" t="str">
            <v>HiRatio</v>
          </cell>
          <cell r="L4648">
            <v>0</v>
          </cell>
          <cell r="M4648" t="str">
            <v>Owner-Occupied</v>
          </cell>
          <cell r="N4648">
            <v>4</v>
          </cell>
          <cell r="O4648">
            <v>41841</v>
          </cell>
          <cell r="P4648" t="str">
            <v>Current</v>
          </cell>
        </row>
        <row r="4649">
          <cell r="B4649">
            <v>41722</v>
          </cell>
          <cell r="C4649">
            <v>34</v>
          </cell>
          <cell r="D4649" t="str">
            <v>BC</v>
          </cell>
          <cell r="E4649" t="str">
            <v>Transfer</v>
          </cell>
          <cell r="F4649" t="str">
            <v>ARM</v>
          </cell>
          <cell r="I4649">
            <v>22.23</v>
          </cell>
          <cell r="J4649">
            <v>21.65</v>
          </cell>
          <cell r="K4649" t="str">
            <v>Conv</v>
          </cell>
          <cell r="L4649">
            <v>134560.49</v>
          </cell>
          <cell r="M4649" t="str">
            <v>Owner-Occupied</v>
          </cell>
          <cell r="N4649">
            <v>0</v>
          </cell>
          <cell r="O4649">
            <v>43831</v>
          </cell>
          <cell r="P4649" t="str">
            <v>Current</v>
          </cell>
        </row>
        <row r="4650">
          <cell r="B4650">
            <v>41716</v>
          </cell>
          <cell r="C4650">
            <v>34</v>
          </cell>
          <cell r="D4650" t="str">
            <v>AB</v>
          </cell>
          <cell r="E4650" t="str">
            <v>Refinance External</v>
          </cell>
          <cell r="F4650" t="str">
            <v>ARM</v>
          </cell>
          <cell r="I4650">
            <v>20.03</v>
          </cell>
          <cell r="J4650">
            <v>13.93</v>
          </cell>
          <cell r="K4650" t="str">
            <v>Conv</v>
          </cell>
          <cell r="L4650">
            <v>0</v>
          </cell>
          <cell r="M4650" t="str">
            <v>Owner-Occupied</v>
          </cell>
          <cell r="N4650">
            <v>4</v>
          </cell>
          <cell r="O4650">
            <v>42069</v>
          </cell>
          <cell r="P4650" t="str">
            <v>Current</v>
          </cell>
        </row>
        <row r="4651">
          <cell r="B4651">
            <v>41739</v>
          </cell>
          <cell r="C4651">
            <v>33</v>
          </cell>
          <cell r="D4651" t="str">
            <v>BC</v>
          </cell>
          <cell r="E4651" t="str">
            <v>Refinance External</v>
          </cell>
          <cell r="F4651" t="str">
            <v>ARM</v>
          </cell>
          <cell r="I4651">
            <v>24.82</v>
          </cell>
          <cell r="J4651">
            <v>23.44</v>
          </cell>
          <cell r="K4651" t="str">
            <v>Conv</v>
          </cell>
          <cell r="L4651">
            <v>189289.13</v>
          </cell>
          <cell r="M4651" t="str">
            <v>Owner-Occupied</v>
          </cell>
          <cell r="N4651">
            <v>0</v>
          </cell>
          <cell r="O4651">
            <v>43831</v>
          </cell>
          <cell r="P4651" t="str">
            <v>Current</v>
          </cell>
        </row>
        <row r="4652">
          <cell r="B4652">
            <v>41551</v>
          </cell>
          <cell r="C4652">
            <v>39</v>
          </cell>
          <cell r="D4652" t="str">
            <v>AB</v>
          </cell>
          <cell r="E4652" t="str">
            <v>Purchase</v>
          </cell>
          <cell r="F4652" t="str">
            <v>Fixed</v>
          </cell>
          <cell r="I4652">
            <v>34.22</v>
          </cell>
          <cell r="J4652">
            <v>24.98</v>
          </cell>
          <cell r="K4652" t="str">
            <v>HiRatio</v>
          </cell>
          <cell r="L4652">
            <v>557897.97</v>
          </cell>
          <cell r="M4652" t="str">
            <v>Owner-Occupied</v>
          </cell>
          <cell r="N4652">
            <v>0</v>
          </cell>
          <cell r="O4652">
            <v>43831</v>
          </cell>
          <cell r="P4652" t="str">
            <v>Current</v>
          </cell>
        </row>
        <row r="4653">
          <cell r="B4653">
            <v>42195</v>
          </cell>
          <cell r="C4653">
            <v>18</v>
          </cell>
          <cell r="D4653" t="str">
            <v>AB</v>
          </cell>
          <cell r="E4653" t="str">
            <v>Purchase</v>
          </cell>
          <cell r="F4653" t="str">
            <v>ARM</v>
          </cell>
          <cell r="I4653">
            <v>35.06</v>
          </cell>
          <cell r="J4653">
            <v>25.77</v>
          </cell>
          <cell r="K4653" t="str">
            <v>Conv</v>
          </cell>
          <cell r="L4653">
            <v>269667.36</v>
          </cell>
          <cell r="M4653" t="str">
            <v>Owner-Occupied</v>
          </cell>
          <cell r="N4653">
            <v>0</v>
          </cell>
          <cell r="O4653">
            <v>43831</v>
          </cell>
          <cell r="P4653" t="str">
            <v>Current</v>
          </cell>
        </row>
        <row r="4654">
          <cell r="B4654">
            <v>42648</v>
          </cell>
          <cell r="C4654">
            <v>3</v>
          </cell>
          <cell r="D4654" t="str">
            <v>ON</v>
          </cell>
          <cell r="E4654" t="str">
            <v>Refinance External</v>
          </cell>
          <cell r="F4654" t="str">
            <v>Fixed</v>
          </cell>
          <cell r="I4654">
            <v>39.94</v>
          </cell>
          <cell r="J4654">
            <v>16.77</v>
          </cell>
          <cell r="K4654" t="str">
            <v>Conv</v>
          </cell>
          <cell r="L4654">
            <v>194418.83</v>
          </cell>
          <cell r="M4654" t="str">
            <v>Owner-Occupied</v>
          </cell>
          <cell r="N4654">
            <v>0</v>
          </cell>
          <cell r="O4654">
            <v>43831</v>
          </cell>
          <cell r="P4654" t="str">
            <v>Current</v>
          </cell>
        </row>
        <row r="4655">
          <cell r="B4655">
            <v>41732</v>
          </cell>
          <cell r="C4655">
            <v>33</v>
          </cell>
          <cell r="D4655" t="str">
            <v>ON</v>
          </cell>
          <cell r="E4655" t="str">
            <v>Refinance External</v>
          </cell>
          <cell r="F4655" t="str">
            <v>ARM</v>
          </cell>
          <cell r="I4655">
            <v>30.83</v>
          </cell>
          <cell r="J4655">
            <v>30.83</v>
          </cell>
          <cell r="K4655" t="str">
            <v>Conv</v>
          </cell>
          <cell r="L4655">
            <v>186560.22</v>
          </cell>
          <cell r="M4655" t="str">
            <v>Owner-Occupied</v>
          </cell>
          <cell r="N4655">
            <v>0</v>
          </cell>
          <cell r="O4655">
            <v>43831</v>
          </cell>
          <cell r="P4655" t="str">
            <v>Current</v>
          </cell>
        </row>
        <row r="4656">
          <cell r="B4656">
            <v>42216</v>
          </cell>
          <cell r="C4656">
            <v>18</v>
          </cell>
          <cell r="D4656" t="str">
            <v>ON</v>
          </cell>
          <cell r="E4656" t="str">
            <v>Refinance External</v>
          </cell>
          <cell r="F4656" t="str">
            <v>ARM</v>
          </cell>
          <cell r="I4656">
            <v>30.87</v>
          </cell>
          <cell r="J4656">
            <v>10.62</v>
          </cell>
          <cell r="K4656" t="str">
            <v>Conv</v>
          </cell>
          <cell r="L4656">
            <v>159947.94</v>
          </cell>
          <cell r="M4656" t="str">
            <v>Owner-Occupied</v>
          </cell>
          <cell r="N4656">
            <v>0</v>
          </cell>
          <cell r="O4656">
            <v>43831</v>
          </cell>
          <cell r="P4656" t="str">
            <v>Current</v>
          </cell>
        </row>
        <row r="4657">
          <cell r="B4657">
            <v>40611</v>
          </cell>
          <cell r="C4657">
            <v>70</v>
          </cell>
          <cell r="D4657" t="str">
            <v>AB</v>
          </cell>
          <cell r="E4657" t="str">
            <v>Refinance External</v>
          </cell>
          <cell r="F4657" t="str">
            <v>Fixed</v>
          </cell>
          <cell r="I4657">
            <v>33.94</v>
          </cell>
          <cell r="J4657">
            <v>20.32</v>
          </cell>
          <cell r="K4657" t="str">
            <v>Conv</v>
          </cell>
          <cell r="L4657">
            <v>0</v>
          </cell>
          <cell r="M4657" t="str">
            <v>Owner-Occupied</v>
          </cell>
          <cell r="N4657">
            <v>4</v>
          </cell>
          <cell r="O4657">
            <v>41600</v>
          </cell>
          <cell r="P4657" t="str">
            <v>Current</v>
          </cell>
        </row>
        <row r="4658">
          <cell r="B4658">
            <v>42261</v>
          </cell>
          <cell r="C4658">
            <v>16</v>
          </cell>
          <cell r="D4658" t="str">
            <v>ON</v>
          </cell>
          <cell r="E4658" t="str">
            <v>Purchase</v>
          </cell>
          <cell r="F4658" t="str">
            <v>ARM</v>
          </cell>
          <cell r="I4658">
            <v>26.9</v>
          </cell>
          <cell r="J4658">
            <v>20.87</v>
          </cell>
          <cell r="K4658" t="str">
            <v>HiRatio</v>
          </cell>
          <cell r="L4658">
            <v>301735.15000000002</v>
          </cell>
          <cell r="M4658" t="str">
            <v>Owner-Occupied</v>
          </cell>
          <cell r="N4658">
            <v>0</v>
          </cell>
          <cell r="O4658">
            <v>43831</v>
          </cell>
          <cell r="P4658" t="str">
            <v>Current</v>
          </cell>
        </row>
        <row r="4659">
          <cell r="B4659">
            <v>40767</v>
          </cell>
          <cell r="C4659">
            <v>65</v>
          </cell>
          <cell r="D4659" t="str">
            <v>ON</v>
          </cell>
          <cell r="E4659" t="str">
            <v>Purchase</v>
          </cell>
          <cell r="F4659" t="str">
            <v>Fixed</v>
          </cell>
          <cell r="I4659">
            <v>34.869999999999997</v>
          </cell>
          <cell r="J4659">
            <v>21.45</v>
          </cell>
          <cell r="K4659" t="str">
            <v>HiRatio</v>
          </cell>
          <cell r="L4659">
            <v>131934.65</v>
          </cell>
          <cell r="M4659" t="str">
            <v>Owner-Occupied</v>
          </cell>
          <cell r="N4659">
            <v>0</v>
          </cell>
          <cell r="O4659">
            <v>43831</v>
          </cell>
          <cell r="P4659" t="str">
            <v>Current</v>
          </cell>
        </row>
        <row r="4660">
          <cell r="B4660">
            <v>41564</v>
          </cell>
          <cell r="C4660">
            <v>39</v>
          </cell>
          <cell r="D4660" t="str">
            <v>BC</v>
          </cell>
          <cell r="E4660" t="str">
            <v>Transfer</v>
          </cell>
          <cell r="F4660" t="str">
            <v>Fixed</v>
          </cell>
          <cell r="I4660">
            <v>35.26</v>
          </cell>
          <cell r="J4660">
            <v>18.2</v>
          </cell>
          <cell r="K4660" t="str">
            <v>HiRatio</v>
          </cell>
          <cell r="L4660">
            <v>165563.07</v>
          </cell>
          <cell r="M4660" t="str">
            <v>Owner-Occupied</v>
          </cell>
          <cell r="N4660">
            <v>0</v>
          </cell>
          <cell r="O4660">
            <v>43831</v>
          </cell>
          <cell r="P4660" t="str">
            <v>Current</v>
          </cell>
        </row>
        <row r="4661">
          <cell r="B4661">
            <v>42578</v>
          </cell>
          <cell r="C4661">
            <v>6</v>
          </cell>
          <cell r="D4661" t="str">
            <v>ON</v>
          </cell>
          <cell r="E4661" t="str">
            <v>Purchase</v>
          </cell>
          <cell r="F4661" t="str">
            <v>Fixed</v>
          </cell>
          <cell r="I4661">
            <v>34.15</v>
          </cell>
          <cell r="J4661">
            <v>32.33</v>
          </cell>
          <cell r="K4661" t="str">
            <v>HiRatio</v>
          </cell>
          <cell r="L4661">
            <v>554074.75</v>
          </cell>
          <cell r="M4661" t="str">
            <v>Owner-Occupied</v>
          </cell>
          <cell r="N4661">
            <v>0</v>
          </cell>
          <cell r="O4661">
            <v>43831</v>
          </cell>
          <cell r="P4661" t="str">
            <v>Current</v>
          </cell>
        </row>
        <row r="4662">
          <cell r="B4662">
            <v>41568</v>
          </cell>
          <cell r="C4662">
            <v>39</v>
          </cell>
          <cell r="D4662" t="str">
            <v>ON</v>
          </cell>
          <cell r="E4662" t="str">
            <v>Refinance External</v>
          </cell>
          <cell r="F4662" t="str">
            <v>Fixed</v>
          </cell>
          <cell r="I4662">
            <v>31.26</v>
          </cell>
          <cell r="J4662">
            <v>21.45</v>
          </cell>
          <cell r="K4662" t="str">
            <v>Conv</v>
          </cell>
          <cell r="L4662">
            <v>202792.98</v>
          </cell>
          <cell r="M4662" t="str">
            <v>Owner-Occupied</v>
          </cell>
          <cell r="N4662">
            <v>0</v>
          </cell>
          <cell r="O4662">
            <v>43831</v>
          </cell>
          <cell r="P4662" t="str">
            <v>Current</v>
          </cell>
        </row>
        <row r="4663">
          <cell r="B4663">
            <v>41345</v>
          </cell>
          <cell r="C4663">
            <v>46</v>
          </cell>
          <cell r="D4663" t="str">
            <v>BC</v>
          </cell>
          <cell r="E4663" t="str">
            <v>Purchase</v>
          </cell>
          <cell r="F4663" t="str">
            <v>Fixed</v>
          </cell>
          <cell r="I4663">
            <v>38.43</v>
          </cell>
          <cell r="J4663">
            <v>32.26</v>
          </cell>
          <cell r="K4663" t="str">
            <v>HiRatio</v>
          </cell>
          <cell r="L4663">
            <v>233684.77</v>
          </cell>
          <cell r="M4663" t="str">
            <v>Owner-Occupied</v>
          </cell>
          <cell r="N4663">
            <v>0</v>
          </cell>
          <cell r="O4663">
            <v>43831</v>
          </cell>
          <cell r="P4663" t="str">
            <v>Current</v>
          </cell>
        </row>
        <row r="4664">
          <cell r="B4664">
            <v>42461</v>
          </cell>
          <cell r="C4664">
            <v>9</v>
          </cell>
          <cell r="D4664" t="str">
            <v>AB</v>
          </cell>
          <cell r="E4664" t="str">
            <v>Purchase</v>
          </cell>
          <cell r="F4664" t="str">
            <v>Fixed</v>
          </cell>
          <cell r="I4664">
            <v>33.659999999999997</v>
          </cell>
          <cell r="J4664">
            <v>23</v>
          </cell>
          <cell r="K4664" t="str">
            <v>HiRatio</v>
          </cell>
          <cell r="L4664">
            <v>360072.74</v>
          </cell>
          <cell r="M4664" t="str">
            <v>Owner-Occupied</v>
          </cell>
          <cell r="N4664">
            <v>0</v>
          </cell>
          <cell r="O4664">
            <v>43831</v>
          </cell>
          <cell r="P4664" t="str">
            <v>Current</v>
          </cell>
        </row>
        <row r="4665">
          <cell r="B4665">
            <v>42264</v>
          </cell>
          <cell r="C4665">
            <v>16</v>
          </cell>
          <cell r="D4665" t="str">
            <v>NL</v>
          </cell>
          <cell r="E4665" t="str">
            <v>Purchase</v>
          </cell>
          <cell r="F4665" t="str">
            <v>Fixed</v>
          </cell>
          <cell r="I4665">
            <v>39.89</v>
          </cell>
          <cell r="J4665">
            <v>26.94</v>
          </cell>
          <cell r="K4665" t="str">
            <v>HiRatio</v>
          </cell>
          <cell r="L4665">
            <v>277227.46999999997</v>
          </cell>
          <cell r="M4665" t="str">
            <v>Owner-Occupied</v>
          </cell>
          <cell r="N4665">
            <v>0</v>
          </cell>
          <cell r="O4665">
            <v>43831</v>
          </cell>
          <cell r="P4665" t="str">
            <v>Current</v>
          </cell>
        </row>
        <row r="4666">
          <cell r="B4666">
            <v>41086</v>
          </cell>
          <cell r="C4666">
            <v>55</v>
          </cell>
          <cell r="D4666" t="str">
            <v>ON</v>
          </cell>
          <cell r="E4666" t="str">
            <v>Purchase</v>
          </cell>
          <cell r="F4666" t="str">
            <v>Fixed</v>
          </cell>
          <cell r="I4666">
            <v>41.72</v>
          </cell>
          <cell r="J4666">
            <v>41.48</v>
          </cell>
          <cell r="K4666" t="str">
            <v>HiRatio</v>
          </cell>
          <cell r="L4666">
            <v>0</v>
          </cell>
          <cell r="M4666" t="str">
            <v>Owner-Occupied</v>
          </cell>
          <cell r="N4666">
            <v>4</v>
          </cell>
          <cell r="O4666">
            <v>41948</v>
          </cell>
          <cell r="P4666" t="str">
            <v>Current</v>
          </cell>
        </row>
        <row r="4667">
          <cell r="B4667">
            <v>42460</v>
          </cell>
          <cell r="C4667">
            <v>10</v>
          </cell>
          <cell r="D4667" t="str">
            <v>AB</v>
          </cell>
          <cell r="E4667" t="str">
            <v>Purchase</v>
          </cell>
          <cell r="F4667" t="str">
            <v>Fixed</v>
          </cell>
          <cell r="I4667">
            <v>27.7</v>
          </cell>
          <cell r="J4667">
            <v>27.7</v>
          </cell>
          <cell r="K4667" t="str">
            <v>Conv</v>
          </cell>
          <cell r="L4667">
            <v>254736.7</v>
          </cell>
          <cell r="M4667" t="str">
            <v>Owner-Occupied</v>
          </cell>
          <cell r="N4667">
            <v>0</v>
          </cell>
          <cell r="O4667">
            <v>43831</v>
          </cell>
          <cell r="P4667" t="str">
            <v>Current</v>
          </cell>
        </row>
        <row r="4668">
          <cell r="B4668">
            <v>40856</v>
          </cell>
          <cell r="C4668">
            <v>62</v>
          </cell>
          <cell r="D4668" t="str">
            <v>AB</v>
          </cell>
          <cell r="E4668" t="str">
            <v>Transfer</v>
          </cell>
          <cell r="F4668" t="str">
            <v>Fixed</v>
          </cell>
          <cell r="I4668">
            <v>38.31</v>
          </cell>
          <cell r="J4668">
            <v>17.96</v>
          </cell>
          <cell r="K4668" t="str">
            <v>HiRatio</v>
          </cell>
          <cell r="L4668">
            <v>0</v>
          </cell>
          <cell r="M4668" t="str">
            <v>Owner-Occupied</v>
          </cell>
          <cell r="N4668">
            <v>4</v>
          </cell>
          <cell r="O4668">
            <v>42320</v>
          </cell>
          <cell r="P4668" t="str">
            <v>Current</v>
          </cell>
        </row>
        <row r="4669">
          <cell r="B4669">
            <v>40998</v>
          </cell>
          <cell r="C4669">
            <v>58</v>
          </cell>
          <cell r="D4669" t="str">
            <v>BC</v>
          </cell>
          <cell r="E4669" t="str">
            <v>Purchase</v>
          </cell>
          <cell r="F4669" t="str">
            <v>Fixed</v>
          </cell>
          <cell r="I4669">
            <v>30.55</v>
          </cell>
          <cell r="J4669">
            <v>27.65</v>
          </cell>
          <cell r="K4669" t="str">
            <v>Conv</v>
          </cell>
          <cell r="L4669">
            <v>0</v>
          </cell>
          <cell r="M4669" t="str">
            <v>Owner-Occupied</v>
          </cell>
          <cell r="N4669">
            <v>4</v>
          </cell>
          <cell r="O4669">
            <v>42522</v>
          </cell>
          <cell r="P4669" t="str">
            <v>Current</v>
          </cell>
        </row>
        <row r="4670">
          <cell r="B4670">
            <v>41180</v>
          </cell>
          <cell r="C4670">
            <v>52</v>
          </cell>
          <cell r="D4670" t="str">
            <v>ON</v>
          </cell>
          <cell r="E4670" t="str">
            <v>Purchase</v>
          </cell>
          <cell r="F4670" t="str">
            <v>Fixed</v>
          </cell>
          <cell r="I4670">
            <v>21.37</v>
          </cell>
          <cell r="J4670">
            <v>17.850000000000001</v>
          </cell>
          <cell r="K4670" t="str">
            <v>HiRatio</v>
          </cell>
          <cell r="L4670">
            <v>333122.24</v>
          </cell>
          <cell r="M4670" t="str">
            <v>Owner-Occupied</v>
          </cell>
          <cell r="N4670">
            <v>0</v>
          </cell>
          <cell r="O4670">
            <v>43831</v>
          </cell>
          <cell r="P4670" t="str">
            <v>Current</v>
          </cell>
        </row>
        <row r="4671">
          <cell r="B4671">
            <v>41912</v>
          </cell>
          <cell r="C4671">
            <v>28</v>
          </cell>
          <cell r="D4671" t="str">
            <v>ON</v>
          </cell>
          <cell r="E4671" t="str">
            <v>Purchase</v>
          </cell>
          <cell r="F4671" t="str">
            <v>ARM</v>
          </cell>
          <cell r="I4671">
            <v>28.84</v>
          </cell>
          <cell r="J4671">
            <v>22.59</v>
          </cell>
          <cell r="K4671" t="str">
            <v>HiRatio</v>
          </cell>
          <cell r="L4671">
            <v>228496.38</v>
          </cell>
          <cell r="M4671" t="str">
            <v>Owner-Occupied</v>
          </cell>
          <cell r="N4671">
            <v>0</v>
          </cell>
          <cell r="O4671">
            <v>43831</v>
          </cell>
          <cell r="P4671" t="str">
            <v>Current</v>
          </cell>
        </row>
        <row r="4672">
          <cell r="B4672">
            <v>42062</v>
          </cell>
          <cell r="C4672">
            <v>23</v>
          </cell>
          <cell r="D4672" t="str">
            <v>ON</v>
          </cell>
          <cell r="E4672" t="str">
            <v>Purchase</v>
          </cell>
          <cell r="F4672" t="str">
            <v>Fixed</v>
          </cell>
          <cell r="I4672">
            <v>42.14</v>
          </cell>
          <cell r="J4672">
            <v>26.63</v>
          </cell>
          <cell r="K4672" t="str">
            <v>HiRatio</v>
          </cell>
          <cell r="L4672">
            <v>189837.37</v>
          </cell>
          <cell r="M4672" t="str">
            <v>Owner-Occupied</v>
          </cell>
          <cell r="N4672">
            <v>0</v>
          </cell>
          <cell r="O4672">
            <v>43831</v>
          </cell>
          <cell r="P4672" t="str">
            <v>Current</v>
          </cell>
        </row>
        <row r="4673">
          <cell r="B4673">
            <v>42418</v>
          </cell>
          <cell r="C4673">
            <v>11</v>
          </cell>
          <cell r="D4673" t="str">
            <v>ON</v>
          </cell>
          <cell r="E4673" t="str">
            <v>Purchase</v>
          </cell>
          <cell r="F4673" t="str">
            <v>Fixed</v>
          </cell>
          <cell r="I4673">
            <v>19.02</v>
          </cell>
          <cell r="J4673">
            <v>19.02</v>
          </cell>
          <cell r="K4673" t="str">
            <v>Conv</v>
          </cell>
          <cell r="L4673">
            <v>56942.91</v>
          </cell>
          <cell r="M4673" t="str">
            <v>Owner-Occupied</v>
          </cell>
          <cell r="N4673">
            <v>0</v>
          </cell>
          <cell r="O4673">
            <v>43831</v>
          </cell>
          <cell r="P4673" t="str">
            <v>Current</v>
          </cell>
        </row>
        <row r="4674">
          <cell r="B4674">
            <v>41065</v>
          </cell>
          <cell r="C4674">
            <v>55</v>
          </cell>
          <cell r="D4674" t="str">
            <v>BC</v>
          </cell>
          <cell r="E4674" t="str">
            <v>Transfer</v>
          </cell>
          <cell r="F4674" t="str">
            <v>Fixed</v>
          </cell>
          <cell r="I4674">
            <v>33.83</v>
          </cell>
          <cell r="J4674">
            <v>19.559999999999999</v>
          </cell>
          <cell r="K4674" t="str">
            <v>HiRatio</v>
          </cell>
          <cell r="L4674">
            <v>258876.36</v>
          </cell>
          <cell r="M4674" t="str">
            <v>Owner-Occupied</v>
          </cell>
          <cell r="N4674">
            <v>0</v>
          </cell>
          <cell r="O4674">
            <v>43831</v>
          </cell>
          <cell r="P4674" t="str">
            <v>Current</v>
          </cell>
        </row>
        <row r="4675">
          <cell r="B4675">
            <v>42247</v>
          </cell>
          <cell r="C4675">
            <v>17</v>
          </cell>
          <cell r="D4675" t="str">
            <v>AB</v>
          </cell>
          <cell r="E4675" t="str">
            <v>Purchase</v>
          </cell>
          <cell r="F4675" t="str">
            <v>Fixed</v>
          </cell>
          <cell r="I4675">
            <v>41.86</v>
          </cell>
          <cell r="J4675">
            <v>25.63</v>
          </cell>
          <cell r="K4675" t="str">
            <v>HiRatio</v>
          </cell>
          <cell r="L4675">
            <v>492592.27</v>
          </cell>
          <cell r="M4675" t="str">
            <v>Owner-Occupied</v>
          </cell>
          <cell r="N4675">
            <v>0</v>
          </cell>
          <cell r="O4675">
            <v>43831</v>
          </cell>
          <cell r="P4675" t="str">
            <v>Current</v>
          </cell>
        </row>
        <row r="4676">
          <cell r="B4676">
            <v>42590</v>
          </cell>
          <cell r="C4676">
            <v>5</v>
          </cell>
          <cell r="D4676" t="str">
            <v>BC</v>
          </cell>
          <cell r="E4676" t="str">
            <v>Refinance External</v>
          </cell>
          <cell r="F4676" t="str">
            <v>ARM</v>
          </cell>
          <cell r="I4676">
            <v>33.630000000000003</v>
          </cell>
          <cell r="J4676">
            <v>24.17</v>
          </cell>
          <cell r="K4676" t="str">
            <v>Conv</v>
          </cell>
          <cell r="L4676">
            <v>602960.74</v>
          </cell>
          <cell r="M4676" t="str">
            <v>Owner-Occupied</v>
          </cell>
          <cell r="N4676">
            <v>0</v>
          </cell>
          <cell r="O4676">
            <v>43831</v>
          </cell>
          <cell r="P4676" t="str">
            <v>Current</v>
          </cell>
        </row>
        <row r="4677">
          <cell r="B4677">
            <v>41843</v>
          </cell>
          <cell r="C4677">
            <v>30</v>
          </cell>
          <cell r="D4677" t="str">
            <v>NS</v>
          </cell>
          <cell r="E4677" t="str">
            <v>Purchase</v>
          </cell>
          <cell r="F4677" t="str">
            <v>ARM</v>
          </cell>
          <cell r="I4677">
            <v>27.65</v>
          </cell>
          <cell r="J4677">
            <v>14.45</v>
          </cell>
          <cell r="K4677" t="str">
            <v>Conv</v>
          </cell>
          <cell r="L4677">
            <v>0</v>
          </cell>
          <cell r="M4677" t="str">
            <v>Owner-Occupied</v>
          </cell>
          <cell r="N4677">
            <v>4</v>
          </cell>
          <cell r="O4677">
            <v>42450</v>
          </cell>
          <cell r="P4677" t="str">
            <v>Current</v>
          </cell>
        </row>
        <row r="4678">
          <cell r="B4678">
            <v>41452</v>
          </cell>
          <cell r="C4678">
            <v>43</v>
          </cell>
          <cell r="D4678" t="str">
            <v>PE</v>
          </cell>
          <cell r="E4678" t="str">
            <v>Purchase</v>
          </cell>
          <cell r="F4678" t="str">
            <v>Fixed</v>
          </cell>
          <cell r="I4678">
            <v>41.4</v>
          </cell>
          <cell r="J4678">
            <v>22.51</v>
          </cell>
          <cell r="K4678" t="str">
            <v>HiRatio</v>
          </cell>
          <cell r="L4678">
            <v>0</v>
          </cell>
          <cell r="M4678" t="str">
            <v>Owner-Occupied</v>
          </cell>
          <cell r="N4678">
            <v>4</v>
          </cell>
          <cell r="O4678">
            <v>42480</v>
          </cell>
          <cell r="P4678" t="str">
            <v>Current</v>
          </cell>
        </row>
        <row r="4679">
          <cell r="B4679">
            <v>42551</v>
          </cell>
          <cell r="C4679">
            <v>7</v>
          </cell>
          <cell r="D4679" t="str">
            <v>AB</v>
          </cell>
          <cell r="E4679" t="str">
            <v>Purchase</v>
          </cell>
          <cell r="F4679" t="str">
            <v>Fixed</v>
          </cell>
          <cell r="I4679">
            <v>39.56</v>
          </cell>
          <cell r="J4679">
            <v>37.44</v>
          </cell>
          <cell r="K4679" t="str">
            <v>HiRatio</v>
          </cell>
          <cell r="L4679">
            <v>225569.21</v>
          </cell>
          <cell r="M4679" t="str">
            <v>Owner-Occupied</v>
          </cell>
          <cell r="N4679">
            <v>0</v>
          </cell>
          <cell r="O4679">
            <v>43831</v>
          </cell>
          <cell r="P4679" t="str">
            <v>Current</v>
          </cell>
        </row>
        <row r="4680">
          <cell r="B4680">
            <v>41579</v>
          </cell>
          <cell r="C4680">
            <v>38</v>
          </cell>
          <cell r="D4680" t="str">
            <v>ON</v>
          </cell>
          <cell r="E4680" t="str">
            <v>Purchase</v>
          </cell>
          <cell r="F4680" t="str">
            <v>ARM</v>
          </cell>
          <cell r="I4680">
            <v>27.79</v>
          </cell>
          <cell r="J4680">
            <v>19.96</v>
          </cell>
          <cell r="K4680" t="str">
            <v>HiRatio</v>
          </cell>
          <cell r="L4680">
            <v>0</v>
          </cell>
          <cell r="M4680" t="str">
            <v>Owner-Occupied</v>
          </cell>
          <cell r="N4680">
            <v>4</v>
          </cell>
          <cell r="O4680">
            <v>41929</v>
          </cell>
          <cell r="P4680" t="str">
            <v>Current</v>
          </cell>
        </row>
        <row r="4681">
          <cell r="B4681">
            <v>42417</v>
          </cell>
          <cell r="C4681">
            <v>11</v>
          </cell>
          <cell r="D4681" t="str">
            <v>BC</v>
          </cell>
          <cell r="E4681" t="str">
            <v>Refinance External</v>
          </cell>
          <cell r="F4681" t="str">
            <v>Fixed</v>
          </cell>
          <cell r="I4681">
            <v>40.51</v>
          </cell>
          <cell r="J4681">
            <v>25.77</v>
          </cell>
          <cell r="K4681" t="str">
            <v>Conv</v>
          </cell>
          <cell r="L4681">
            <v>180622.94</v>
          </cell>
          <cell r="M4681" t="str">
            <v>Owner-Occupied</v>
          </cell>
          <cell r="N4681">
            <v>0</v>
          </cell>
          <cell r="O4681">
            <v>43831</v>
          </cell>
          <cell r="P4681" t="str">
            <v>Current</v>
          </cell>
        </row>
        <row r="4682">
          <cell r="B4682">
            <v>41359</v>
          </cell>
          <cell r="C4682">
            <v>46</v>
          </cell>
          <cell r="D4682" t="str">
            <v>BC</v>
          </cell>
          <cell r="E4682" t="str">
            <v>Refinance External</v>
          </cell>
          <cell r="F4682" t="str">
            <v>Fixed</v>
          </cell>
          <cell r="I4682">
            <v>36.69</v>
          </cell>
          <cell r="J4682">
            <v>33.83</v>
          </cell>
          <cell r="K4682" t="str">
            <v>Conv</v>
          </cell>
          <cell r="L4682">
            <v>3643.69</v>
          </cell>
          <cell r="M4682" t="str">
            <v>Owner-Occupied</v>
          </cell>
          <cell r="N4682">
            <v>0</v>
          </cell>
          <cell r="O4682">
            <v>43831</v>
          </cell>
          <cell r="P4682" t="str">
            <v>90+</v>
          </cell>
        </row>
        <row r="4683">
          <cell r="B4683">
            <v>42444</v>
          </cell>
          <cell r="C4683">
            <v>10</v>
          </cell>
          <cell r="D4683" t="str">
            <v>ON</v>
          </cell>
          <cell r="E4683" t="str">
            <v>Purchase</v>
          </cell>
          <cell r="F4683" t="str">
            <v>Fixed</v>
          </cell>
          <cell r="I4683">
            <v>42.9</v>
          </cell>
          <cell r="J4683">
            <v>37.880000000000003</v>
          </cell>
          <cell r="K4683" t="str">
            <v>Conv</v>
          </cell>
          <cell r="L4683">
            <v>180587.25</v>
          </cell>
          <cell r="M4683" t="str">
            <v>Owner-Occupied</v>
          </cell>
          <cell r="N4683">
            <v>0</v>
          </cell>
          <cell r="O4683">
            <v>43831</v>
          </cell>
          <cell r="P4683" t="str">
            <v>Current</v>
          </cell>
        </row>
        <row r="4684">
          <cell r="B4684">
            <v>41908</v>
          </cell>
          <cell r="C4684">
            <v>28</v>
          </cell>
          <cell r="D4684" t="str">
            <v>AB</v>
          </cell>
          <cell r="E4684" t="str">
            <v>Purchase</v>
          </cell>
          <cell r="F4684" t="str">
            <v>Fixed</v>
          </cell>
          <cell r="I4684">
            <v>41.18</v>
          </cell>
          <cell r="J4684">
            <v>32.82</v>
          </cell>
          <cell r="K4684" t="str">
            <v>Conv</v>
          </cell>
          <cell r="L4684">
            <v>315766.13</v>
          </cell>
          <cell r="M4684" t="str">
            <v>Owner-Occupied</v>
          </cell>
          <cell r="N4684">
            <v>0</v>
          </cell>
          <cell r="O4684">
            <v>43831</v>
          </cell>
          <cell r="P4684" t="str">
            <v>Current</v>
          </cell>
        </row>
        <row r="4685">
          <cell r="B4685">
            <v>42201</v>
          </cell>
          <cell r="C4685">
            <v>18</v>
          </cell>
          <cell r="D4685" t="str">
            <v>ON</v>
          </cell>
          <cell r="E4685" t="str">
            <v>Purchase</v>
          </cell>
          <cell r="F4685" t="str">
            <v>Fixed</v>
          </cell>
          <cell r="I4685">
            <v>27.7</v>
          </cell>
          <cell r="J4685">
            <v>21.22</v>
          </cell>
          <cell r="K4685" t="str">
            <v>HiRatio</v>
          </cell>
          <cell r="L4685">
            <v>616884.52</v>
          </cell>
          <cell r="M4685" t="str">
            <v>Owner-Occupied</v>
          </cell>
          <cell r="N4685">
            <v>0</v>
          </cell>
          <cell r="O4685">
            <v>43831</v>
          </cell>
          <cell r="P4685" t="str">
            <v>Current</v>
          </cell>
        </row>
        <row r="4686">
          <cell r="B4686">
            <v>42146</v>
          </cell>
          <cell r="C4686">
            <v>20</v>
          </cell>
          <cell r="D4686" t="str">
            <v>ON</v>
          </cell>
          <cell r="E4686" t="str">
            <v>Purchase</v>
          </cell>
          <cell r="F4686" t="str">
            <v>Fixed</v>
          </cell>
          <cell r="I4686">
            <v>40.4</v>
          </cell>
          <cell r="J4686">
            <v>27.09</v>
          </cell>
          <cell r="K4686" t="str">
            <v>HiRatio</v>
          </cell>
          <cell r="L4686">
            <v>230921.85</v>
          </cell>
          <cell r="M4686" t="str">
            <v>Owner-Occupied</v>
          </cell>
          <cell r="N4686">
            <v>0</v>
          </cell>
          <cell r="O4686">
            <v>43831</v>
          </cell>
          <cell r="P4686" t="str">
            <v>Current</v>
          </cell>
        </row>
        <row r="4687">
          <cell r="B4687">
            <v>41060</v>
          </cell>
          <cell r="C4687">
            <v>56</v>
          </cell>
          <cell r="D4687" t="str">
            <v>ON</v>
          </cell>
          <cell r="E4687" t="str">
            <v>Purchase</v>
          </cell>
          <cell r="F4687" t="str">
            <v>Fixed</v>
          </cell>
          <cell r="I4687">
            <v>43.55</v>
          </cell>
          <cell r="J4687">
            <v>32.92</v>
          </cell>
          <cell r="K4687" t="str">
            <v>HiRatio</v>
          </cell>
          <cell r="L4687">
            <v>256537.81</v>
          </cell>
          <cell r="M4687" t="str">
            <v>Owner-Occupied</v>
          </cell>
          <cell r="N4687">
            <v>0</v>
          </cell>
          <cell r="O4687">
            <v>43831</v>
          </cell>
          <cell r="P4687" t="str">
            <v>Current</v>
          </cell>
        </row>
        <row r="4688">
          <cell r="B4688">
            <v>41101</v>
          </cell>
          <cell r="C4688">
            <v>54</v>
          </cell>
          <cell r="D4688" t="str">
            <v>ON</v>
          </cell>
          <cell r="E4688" t="str">
            <v>Refinance External</v>
          </cell>
          <cell r="F4688" t="str">
            <v>Fixed</v>
          </cell>
          <cell r="I4688">
            <v>41.64</v>
          </cell>
          <cell r="J4688">
            <v>13.48</v>
          </cell>
          <cell r="K4688" t="str">
            <v>Conv</v>
          </cell>
          <cell r="L4688">
            <v>109575.86</v>
          </cell>
          <cell r="M4688" t="str">
            <v>Rental</v>
          </cell>
          <cell r="N4688">
            <v>0</v>
          </cell>
          <cell r="O4688">
            <v>43831</v>
          </cell>
          <cell r="P4688" t="str">
            <v>Current</v>
          </cell>
        </row>
        <row r="4689">
          <cell r="B4689">
            <v>42061</v>
          </cell>
          <cell r="C4689">
            <v>23</v>
          </cell>
          <cell r="D4689" t="str">
            <v>BC</v>
          </cell>
          <cell r="E4689" t="str">
            <v>Purchase</v>
          </cell>
          <cell r="F4689" t="str">
            <v>ARM</v>
          </cell>
          <cell r="I4689">
            <v>17.68</v>
          </cell>
          <cell r="J4689">
            <v>17.079999999999998</v>
          </cell>
          <cell r="K4689" t="str">
            <v>Conv</v>
          </cell>
          <cell r="L4689">
            <v>411919.1</v>
          </cell>
          <cell r="M4689" t="str">
            <v>Owner-Occupied</v>
          </cell>
          <cell r="N4689">
            <v>0</v>
          </cell>
          <cell r="O4689">
            <v>43831</v>
          </cell>
          <cell r="P4689" t="str">
            <v>Current</v>
          </cell>
        </row>
        <row r="4690">
          <cell r="B4690">
            <v>41779</v>
          </cell>
          <cell r="C4690">
            <v>32</v>
          </cell>
          <cell r="D4690" t="str">
            <v>AB</v>
          </cell>
          <cell r="E4690" t="str">
            <v>Refinance External</v>
          </cell>
          <cell r="F4690" t="str">
            <v>ARM</v>
          </cell>
          <cell r="I4690">
            <v>20.25</v>
          </cell>
          <cell r="J4690">
            <v>19.79</v>
          </cell>
          <cell r="K4690" t="str">
            <v>Conv</v>
          </cell>
          <cell r="L4690">
            <v>192813.04</v>
          </cell>
          <cell r="M4690" t="str">
            <v>Owner-Occupied</v>
          </cell>
          <cell r="N4690">
            <v>0</v>
          </cell>
          <cell r="O4690">
            <v>43831</v>
          </cell>
          <cell r="P4690" t="str">
            <v>Current</v>
          </cell>
        </row>
        <row r="4691">
          <cell r="B4691">
            <v>41668</v>
          </cell>
          <cell r="C4691">
            <v>36</v>
          </cell>
          <cell r="D4691" t="str">
            <v>AB</v>
          </cell>
          <cell r="E4691" t="str">
            <v>Purchase</v>
          </cell>
          <cell r="F4691" t="str">
            <v>Fixed</v>
          </cell>
          <cell r="I4691">
            <v>31.93</v>
          </cell>
          <cell r="J4691">
            <v>19.12</v>
          </cell>
          <cell r="K4691" t="str">
            <v>Conv</v>
          </cell>
          <cell r="L4691">
            <v>0</v>
          </cell>
          <cell r="M4691" t="str">
            <v>Owner-Occupied</v>
          </cell>
          <cell r="N4691">
            <v>4</v>
          </cell>
          <cell r="O4691">
            <v>41862</v>
          </cell>
          <cell r="P4691" t="str">
            <v>Current</v>
          </cell>
        </row>
        <row r="4692">
          <cell r="B4692">
            <v>41558</v>
          </cell>
          <cell r="C4692">
            <v>39</v>
          </cell>
          <cell r="D4692" t="str">
            <v>AB</v>
          </cell>
          <cell r="E4692" t="str">
            <v>Purchase</v>
          </cell>
          <cell r="F4692" t="str">
            <v>Fixed</v>
          </cell>
          <cell r="I4692">
            <v>28</v>
          </cell>
          <cell r="J4692">
            <v>17.920000000000002</v>
          </cell>
          <cell r="K4692" t="str">
            <v>HiRatio</v>
          </cell>
          <cell r="L4692">
            <v>244542.67</v>
          </cell>
          <cell r="M4692" t="str">
            <v>Owner-Occupied</v>
          </cell>
          <cell r="N4692">
            <v>0</v>
          </cell>
          <cell r="O4692">
            <v>43831</v>
          </cell>
          <cell r="P4692" t="str">
            <v>Current</v>
          </cell>
        </row>
        <row r="4693">
          <cell r="B4693">
            <v>41502</v>
          </cell>
          <cell r="C4693">
            <v>41</v>
          </cell>
          <cell r="D4693" t="str">
            <v>ON</v>
          </cell>
          <cell r="E4693" t="str">
            <v>Purchase</v>
          </cell>
          <cell r="F4693" t="str">
            <v>Fixed</v>
          </cell>
          <cell r="I4693">
            <v>39.229999999999997</v>
          </cell>
          <cell r="J4693">
            <v>14.3</v>
          </cell>
          <cell r="K4693" t="str">
            <v>Conv</v>
          </cell>
          <cell r="L4693">
            <v>0</v>
          </cell>
          <cell r="M4693" t="str">
            <v>Owner-Occupied</v>
          </cell>
          <cell r="N4693">
            <v>4</v>
          </cell>
          <cell r="O4693">
            <v>42572</v>
          </cell>
          <cell r="P4693" t="str">
            <v>Current</v>
          </cell>
        </row>
        <row r="4694">
          <cell r="B4694">
            <v>41670</v>
          </cell>
          <cell r="C4694">
            <v>36</v>
          </cell>
          <cell r="D4694" t="str">
            <v>NS</v>
          </cell>
          <cell r="E4694" t="str">
            <v>Refinance External</v>
          </cell>
          <cell r="F4694" t="str">
            <v>Fixed</v>
          </cell>
          <cell r="I4694">
            <v>38.01</v>
          </cell>
          <cell r="J4694">
            <v>17.23</v>
          </cell>
          <cell r="K4694" t="str">
            <v>Conv</v>
          </cell>
          <cell r="L4694">
            <v>123731.28</v>
          </cell>
          <cell r="M4694" t="str">
            <v>Owner-Occupied</v>
          </cell>
          <cell r="N4694">
            <v>0</v>
          </cell>
          <cell r="O4694">
            <v>43831</v>
          </cell>
          <cell r="P4694" t="str">
            <v>Current</v>
          </cell>
        </row>
        <row r="4695">
          <cell r="B4695">
            <v>42244</v>
          </cell>
          <cell r="C4695">
            <v>17</v>
          </cell>
          <cell r="D4695" t="str">
            <v>ON</v>
          </cell>
          <cell r="E4695" t="str">
            <v>Refinance External</v>
          </cell>
          <cell r="F4695" t="str">
            <v>ARM</v>
          </cell>
          <cell r="I4695">
            <v>37.090000000000003</v>
          </cell>
          <cell r="J4695">
            <v>27.06</v>
          </cell>
          <cell r="K4695" t="str">
            <v>Conv</v>
          </cell>
          <cell r="L4695">
            <v>394131.3</v>
          </cell>
          <cell r="M4695" t="str">
            <v>Owner-Occupied</v>
          </cell>
          <cell r="N4695">
            <v>0</v>
          </cell>
          <cell r="O4695">
            <v>43831</v>
          </cell>
          <cell r="P4695" t="str">
            <v>Current</v>
          </cell>
        </row>
        <row r="4696">
          <cell r="B4696">
            <v>41829</v>
          </cell>
          <cell r="C4696">
            <v>30</v>
          </cell>
          <cell r="D4696" t="str">
            <v>AB</v>
          </cell>
          <cell r="E4696" t="str">
            <v>Purchase</v>
          </cell>
          <cell r="F4696" t="str">
            <v>Fixed</v>
          </cell>
          <cell r="I4696">
            <v>30.14</v>
          </cell>
          <cell r="J4696">
            <v>30.05</v>
          </cell>
          <cell r="K4696" t="str">
            <v>HiRatio</v>
          </cell>
          <cell r="L4696">
            <v>189070.84</v>
          </cell>
          <cell r="M4696" t="str">
            <v>Owner-Occupied</v>
          </cell>
          <cell r="N4696">
            <v>0</v>
          </cell>
          <cell r="O4696">
            <v>43831</v>
          </cell>
          <cell r="P4696" t="str">
            <v>Current</v>
          </cell>
        </row>
        <row r="4697">
          <cell r="B4697">
            <v>41421</v>
          </cell>
          <cell r="C4697">
            <v>44</v>
          </cell>
          <cell r="D4697" t="str">
            <v>BC</v>
          </cell>
          <cell r="E4697" t="str">
            <v>Purchase</v>
          </cell>
          <cell r="F4697" t="str">
            <v>Fixed</v>
          </cell>
          <cell r="I4697">
            <v>32.950000000000003</v>
          </cell>
          <cell r="J4697">
            <v>31.07</v>
          </cell>
          <cell r="K4697" t="str">
            <v>HiRatio</v>
          </cell>
          <cell r="L4697">
            <v>278279.62</v>
          </cell>
          <cell r="M4697" t="str">
            <v>Owner-Occupied</v>
          </cell>
          <cell r="N4697">
            <v>0</v>
          </cell>
          <cell r="O4697">
            <v>43831</v>
          </cell>
          <cell r="P4697" t="str">
            <v>Current</v>
          </cell>
        </row>
        <row r="4698">
          <cell r="B4698">
            <v>42271</v>
          </cell>
          <cell r="C4698">
            <v>16</v>
          </cell>
          <cell r="D4698" t="str">
            <v>ON</v>
          </cell>
          <cell r="E4698" t="str">
            <v>Purchase</v>
          </cell>
          <cell r="F4698" t="str">
            <v>Fixed</v>
          </cell>
          <cell r="I4698">
            <v>23.24</v>
          </cell>
          <cell r="J4698">
            <v>11.63</v>
          </cell>
          <cell r="K4698" t="str">
            <v>HiRatio</v>
          </cell>
          <cell r="L4698">
            <v>159801.48000000001</v>
          </cell>
          <cell r="M4698" t="str">
            <v>Owner-Occupied</v>
          </cell>
          <cell r="N4698">
            <v>0</v>
          </cell>
          <cell r="O4698">
            <v>43831</v>
          </cell>
          <cell r="P4698" t="str">
            <v>Current</v>
          </cell>
        </row>
        <row r="4699">
          <cell r="B4699">
            <v>41521</v>
          </cell>
          <cell r="C4699">
            <v>40</v>
          </cell>
          <cell r="D4699" t="str">
            <v>AB</v>
          </cell>
          <cell r="E4699" t="str">
            <v>Purchase</v>
          </cell>
          <cell r="F4699" t="str">
            <v>Fixed</v>
          </cell>
          <cell r="I4699">
            <v>26.91</v>
          </cell>
          <cell r="J4699">
            <v>18.73</v>
          </cell>
          <cell r="K4699" t="str">
            <v>HiRatio</v>
          </cell>
          <cell r="L4699">
            <v>271205.5</v>
          </cell>
          <cell r="M4699" t="str">
            <v>Owner-Occupied</v>
          </cell>
          <cell r="N4699">
            <v>0</v>
          </cell>
          <cell r="O4699">
            <v>43831</v>
          </cell>
          <cell r="P4699" t="str">
            <v>Current</v>
          </cell>
        </row>
        <row r="4700">
          <cell r="B4700">
            <v>41677</v>
          </cell>
          <cell r="C4700">
            <v>35</v>
          </cell>
          <cell r="D4700" t="str">
            <v>AB</v>
          </cell>
          <cell r="E4700" t="str">
            <v>Purchase</v>
          </cell>
          <cell r="F4700" t="str">
            <v>Fixed</v>
          </cell>
          <cell r="I4700">
            <v>39.65</v>
          </cell>
          <cell r="J4700">
            <v>38.229999999999997</v>
          </cell>
          <cell r="K4700" t="str">
            <v>HiRatio</v>
          </cell>
          <cell r="L4700">
            <v>0</v>
          </cell>
          <cell r="M4700" t="str">
            <v>Owner-Occupied</v>
          </cell>
          <cell r="N4700">
            <v>4</v>
          </cell>
          <cell r="O4700">
            <v>42387</v>
          </cell>
          <cell r="P4700" t="str">
            <v>Current</v>
          </cell>
        </row>
        <row r="4701">
          <cell r="B4701">
            <v>42187</v>
          </cell>
          <cell r="C4701">
            <v>18</v>
          </cell>
          <cell r="D4701" t="str">
            <v>ON</v>
          </cell>
          <cell r="E4701" t="str">
            <v>Transfer</v>
          </cell>
          <cell r="F4701" t="str">
            <v>Fixed</v>
          </cell>
          <cell r="I4701">
            <v>23.47</v>
          </cell>
          <cell r="J4701">
            <v>16.87</v>
          </cell>
          <cell r="K4701" t="str">
            <v>Conv</v>
          </cell>
          <cell r="L4701">
            <v>247233.22</v>
          </cell>
          <cell r="M4701" t="str">
            <v>Owner-Occupied</v>
          </cell>
          <cell r="N4701">
            <v>0</v>
          </cell>
          <cell r="O4701">
            <v>43831</v>
          </cell>
          <cell r="P4701" t="str">
            <v>Current</v>
          </cell>
        </row>
        <row r="4702">
          <cell r="B4702">
            <v>42594</v>
          </cell>
          <cell r="C4702">
            <v>5</v>
          </cell>
          <cell r="D4702" t="str">
            <v>ON</v>
          </cell>
          <cell r="E4702" t="str">
            <v>Purchase</v>
          </cell>
          <cell r="F4702" t="str">
            <v>Fixed</v>
          </cell>
          <cell r="I4702">
            <v>34.99</v>
          </cell>
          <cell r="J4702">
            <v>16.79</v>
          </cell>
          <cell r="K4702" t="str">
            <v>HiRatio</v>
          </cell>
          <cell r="L4702">
            <v>233302.97</v>
          </cell>
          <cell r="M4702" t="str">
            <v>Owner-Occupied</v>
          </cell>
          <cell r="N4702">
            <v>0</v>
          </cell>
          <cell r="O4702">
            <v>43831</v>
          </cell>
          <cell r="P4702" t="str">
            <v>Current</v>
          </cell>
        </row>
        <row r="4703">
          <cell r="B4703">
            <v>41183</v>
          </cell>
          <cell r="C4703">
            <v>51</v>
          </cell>
          <cell r="D4703" t="str">
            <v>ON</v>
          </cell>
          <cell r="E4703" t="str">
            <v>Purchase</v>
          </cell>
          <cell r="F4703" t="str">
            <v>Fixed</v>
          </cell>
          <cell r="I4703">
            <v>29.15</v>
          </cell>
          <cell r="J4703">
            <v>28.85</v>
          </cell>
          <cell r="K4703" t="str">
            <v>HiRatio</v>
          </cell>
          <cell r="L4703">
            <v>177114.6</v>
          </cell>
          <cell r="M4703" t="str">
            <v>Owner-Occupied</v>
          </cell>
          <cell r="N4703">
            <v>0</v>
          </cell>
          <cell r="O4703">
            <v>43831</v>
          </cell>
          <cell r="P4703" t="str">
            <v>Current</v>
          </cell>
        </row>
        <row r="4704">
          <cell r="B4704">
            <v>42103</v>
          </cell>
          <cell r="C4704">
            <v>21</v>
          </cell>
          <cell r="D4704" t="str">
            <v>NS</v>
          </cell>
          <cell r="E4704" t="str">
            <v>Purchase with Improvements</v>
          </cell>
          <cell r="F4704" t="str">
            <v>Fixed</v>
          </cell>
          <cell r="I4704">
            <v>28.69</v>
          </cell>
          <cell r="J4704">
            <v>20.77</v>
          </cell>
          <cell r="K4704" t="str">
            <v>HiRatio</v>
          </cell>
          <cell r="L4704">
            <v>188548.1</v>
          </cell>
          <cell r="M4704" t="str">
            <v>Owner-Occupied</v>
          </cell>
          <cell r="N4704">
            <v>0</v>
          </cell>
          <cell r="O4704">
            <v>43831</v>
          </cell>
          <cell r="P4704" t="str">
            <v>Current</v>
          </cell>
        </row>
        <row r="4705">
          <cell r="B4705">
            <v>40850</v>
          </cell>
          <cell r="C4705">
            <v>62</v>
          </cell>
          <cell r="D4705" t="str">
            <v>ON</v>
          </cell>
          <cell r="E4705" t="str">
            <v>Refinance External</v>
          </cell>
          <cell r="F4705" t="str">
            <v>ARM</v>
          </cell>
          <cell r="I4705">
            <v>40.04</v>
          </cell>
          <cell r="J4705">
            <v>9.89</v>
          </cell>
          <cell r="K4705" t="str">
            <v>Conv</v>
          </cell>
          <cell r="L4705">
            <v>0</v>
          </cell>
          <cell r="M4705" t="str">
            <v>Rental</v>
          </cell>
          <cell r="N4705">
            <v>4</v>
          </cell>
          <cell r="O4705">
            <v>42060</v>
          </cell>
          <cell r="P4705" t="str">
            <v>Current</v>
          </cell>
        </row>
        <row r="4706">
          <cell r="B4706">
            <v>41724</v>
          </cell>
          <cell r="C4706">
            <v>34</v>
          </cell>
          <cell r="D4706" t="str">
            <v>BC</v>
          </cell>
          <cell r="E4706" t="str">
            <v>Purchase</v>
          </cell>
          <cell r="F4706" t="str">
            <v>ARM</v>
          </cell>
          <cell r="I4706">
            <v>30.53</v>
          </cell>
          <cell r="J4706">
            <v>20.78</v>
          </cell>
          <cell r="K4706" t="str">
            <v>Conv</v>
          </cell>
          <cell r="L4706">
            <v>320974.75</v>
          </cell>
          <cell r="M4706" t="str">
            <v>Owner-Occupied</v>
          </cell>
          <cell r="N4706">
            <v>0</v>
          </cell>
          <cell r="O4706">
            <v>43831</v>
          </cell>
          <cell r="P4706" t="str">
            <v>Current</v>
          </cell>
        </row>
        <row r="4707">
          <cell r="B4707">
            <v>42674</v>
          </cell>
          <cell r="C4707">
            <v>3</v>
          </cell>
          <cell r="D4707" t="str">
            <v>ON</v>
          </cell>
          <cell r="E4707" t="str">
            <v>Refinance External</v>
          </cell>
          <cell r="F4707" t="str">
            <v>ARM</v>
          </cell>
          <cell r="I4707">
            <v>22.75</v>
          </cell>
          <cell r="J4707">
            <v>18.41</v>
          </cell>
          <cell r="K4707" t="str">
            <v>Conv</v>
          </cell>
          <cell r="L4707">
            <v>457273.43</v>
          </cell>
          <cell r="M4707" t="str">
            <v>Owner-Occupied</v>
          </cell>
          <cell r="N4707">
            <v>0</v>
          </cell>
          <cell r="O4707">
            <v>43831</v>
          </cell>
          <cell r="P4707" t="str">
            <v>Current</v>
          </cell>
        </row>
        <row r="4708">
          <cell r="B4708">
            <v>41880</v>
          </cell>
          <cell r="C4708">
            <v>29</v>
          </cell>
          <cell r="D4708" t="str">
            <v>AB</v>
          </cell>
          <cell r="E4708" t="str">
            <v>Purchase</v>
          </cell>
          <cell r="F4708" t="str">
            <v>Fixed</v>
          </cell>
          <cell r="I4708">
            <v>34.76</v>
          </cell>
          <cell r="J4708">
            <v>30.29</v>
          </cell>
          <cell r="K4708" t="str">
            <v>HiRatio</v>
          </cell>
          <cell r="L4708">
            <v>349969.51</v>
          </cell>
          <cell r="M4708" t="str">
            <v>Owner-Occupied</v>
          </cell>
          <cell r="N4708">
            <v>0</v>
          </cell>
          <cell r="O4708">
            <v>43831</v>
          </cell>
          <cell r="P4708" t="str">
            <v>Current</v>
          </cell>
        </row>
        <row r="4709">
          <cell r="B4709">
            <v>41801</v>
          </cell>
          <cell r="C4709">
            <v>31</v>
          </cell>
          <cell r="D4709" t="str">
            <v>BC</v>
          </cell>
          <cell r="E4709" t="str">
            <v>Purchase</v>
          </cell>
          <cell r="F4709" t="str">
            <v>Fixed</v>
          </cell>
          <cell r="I4709">
            <v>32.479999999999997</v>
          </cell>
          <cell r="J4709">
            <v>24.77</v>
          </cell>
          <cell r="K4709" t="str">
            <v>HiRatio</v>
          </cell>
          <cell r="L4709">
            <v>177938.67</v>
          </cell>
          <cell r="M4709" t="str">
            <v>Owner-Occupied</v>
          </cell>
          <cell r="N4709">
            <v>0</v>
          </cell>
          <cell r="O4709">
            <v>43831</v>
          </cell>
          <cell r="P4709" t="str">
            <v>Current</v>
          </cell>
        </row>
        <row r="4710">
          <cell r="B4710">
            <v>41929</v>
          </cell>
          <cell r="C4710">
            <v>27</v>
          </cell>
          <cell r="D4710" t="str">
            <v>ON</v>
          </cell>
          <cell r="E4710" t="str">
            <v>Purchase</v>
          </cell>
          <cell r="F4710" t="str">
            <v>ARM</v>
          </cell>
          <cell r="I4710">
            <v>37.65</v>
          </cell>
          <cell r="J4710">
            <v>19.77</v>
          </cell>
          <cell r="K4710" t="str">
            <v>HiRatio</v>
          </cell>
          <cell r="L4710">
            <v>306963.15999999997</v>
          </cell>
          <cell r="M4710" t="str">
            <v>Owner-Occupied</v>
          </cell>
          <cell r="N4710">
            <v>0</v>
          </cell>
          <cell r="O4710">
            <v>43831</v>
          </cell>
          <cell r="P4710" t="str">
            <v>Current</v>
          </cell>
        </row>
        <row r="4711">
          <cell r="B4711">
            <v>42244</v>
          </cell>
          <cell r="C4711">
            <v>17</v>
          </cell>
          <cell r="D4711" t="str">
            <v>AB</v>
          </cell>
          <cell r="E4711" t="str">
            <v>Refinance External</v>
          </cell>
          <cell r="F4711" t="str">
            <v>Fixed</v>
          </cell>
          <cell r="I4711">
            <v>23.63</v>
          </cell>
          <cell r="J4711">
            <v>14.73</v>
          </cell>
          <cell r="K4711" t="str">
            <v>Conv</v>
          </cell>
          <cell r="L4711">
            <v>287466.15000000002</v>
          </cell>
          <cell r="M4711" t="str">
            <v>Owner-Occupied</v>
          </cell>
          <cell r="N4711">
            <v>0</v>
          </cell>
          <cell r="O4711">
            <v>43831</v>
          </cell>
          <cell r="P4711" t="str">
            <v>Current</v>
          </cell>
        </row>
        <row r="4712">
          <cell r="B4712">
            <v>42478</v>
          </cell>
          <cell r="C4712">
            <v>9</v>
          </cell>
          <cell r="D4712" t="str">
            <v>BC</v>
          </cell>
          <cell r="E4712" t="str">
            <v>Purchase</v>
          </cell>
          <cell r="F4712" t="str">
            <v>Fixed</v>
          </cell>
          <cell r="I4712">
            <v>39.950000000000003</v>
          </cell>
          <cell r="J4712">
            <v>34.49</v>
          </cell>
          <cell r="K4712" t="str">
            <v>Conv</v>
          </cell>
          <cell r="L4712">
            <v>587618.53</v>
          </cell>
          <cell r="M4712" t="str">
            <v>Owner-Occupied</v>
          </cell>
          <cell r="N4712">
            <v>0</v>
          </cell>
          <cell r="O4712">
            <v>43831</v>
          </cell>
          <cell r="P4712" t="str">
            <v>Current</v>
          </cell>
        </row>
        <row r="4713">
          <cell r="B4713">
            <v>42674</v>
          </cell>
          <cell r="C4713">
            <v>3</v>
          </cell>
          <cell r="D4713" t="str">
            <v>BC</v>
          </cell>
          <cell r="E4713" t="str">
            <v>Refinance External</v>
          </cell>
          <cell r="F4713" t="str">
            <v>ARM</v>
          </cell>
          <cell r="I4713">
            <v>23.67</v>
          </cell>
          <cell r="J4713">
            <v>15.04</v>
          </cell>
          <cell r="K4713" t="str">
            <v>Conv</v>
          </cell>
          <cell r="L4713">
            <v>268450.88</v>
          </cell>
          <cell r="M4713" t="str">
            <v>Rental</v>
          </cell>
          <cell r="N4713">
            <v>0</v>
          </cell>
          <cell r="O4713">
            <v>43831</v>
          </cell>
          <cell r="P4713" t="str">
            <v>Current</v>
          </cell>
        </row>
        <row r="4714">
          <cell r="B4714">
            <v>41180</v>
          </cell>
          <cell r="C4714">
            <v>52</v>
          </cell>
          <cell r="D4714" t="str">
            <v>ON</v>
          </cell>
          <cell r="E4714" t="str">
            <v>Refinance External</v>
          </cell>
          <cell r="F4714" t="str">
            <v>Fixed</v>
          </cell>
          <cell r="I4714">
            <v>37.18</v>
          </cell>
          <cell r="J4714">
            <v>37.03</v>
          </cell>
          <cell r="K4714" t="str">
            <v>Conv</v>
          </cell>
          <cell r="L4714">
            <v>396846.05</v>
          </cell>
          <cell r="M4714" t="str">
            <v>Owner-Occupied</v>
          </cell>
          <cell r="N4714">
            <v>0</v>
          </cell>
          <cell r="O4714">
            <v>43831</v>
          </cell>
          <cell r="P4714" t="str">
            <v>Current</v>
          </cell>
        </row>
        <row r="4715">
          <cell r="B4715">
            <v>41485</v>
          </cell>
          <cell r="C4715">
            <v>42</v>
          </cell>
          <cell r="D4715" t="str">
            <v>ON</v>
          </cell>
          <cell r="E4715" t="str">
            <v>Purchase</v>
          </cell>
          <cell r="F4715" t="str">
            <v>Fixed</v>
          </cell>
          <cell r="I4715">
            <v>41.99</v>
          </cell>
          <cell r="J4715">
            <v>30.07</v>
          </cell>
          <cell r="K4715" t="str">
            <v>HiRatio</v>
          </cell>
          <cell r="L4715">
            <v>147102.64000000001</v>
          </cell>
          <cell r="M4715" t="str">
            <v>Owner-Occupied</v>
          </cell>
          <cell r="N4715">
            <v>0</v>
          </cell>
          <cell r="O4715">
            <v>43831</v>
          </cell>
          <cell r="P4715" t="str">
            <v>Current</v>
          </cell>
        </row>
        <row r="4716">
          <cell r="B4716">
            <v>42333</v>
          </cell>
          <cell r="C4716">
            <v>14</v>
          </cell>
          <cell r="D4716" t="str">
            <v>BC</v>
          </cell>
          <cell r="E4716" t="str">
            <v>Refinance External</v>
          </cell>
          <cell r="F4716" t="str">
            <v>Fixed</v>
          </cell>
          <cell r="I4716">
            <v>42.38</v>
          </cell>
          <cell r="J4716">
            <v>32.36</v>
          </cell>
          <cell r="K4716" t="str">
            <v>Conv</v>
          </cell>
          <cell r="L4716">
            <v>266704.27</v>
          </cell>
          <cell r="M4716" t="str">
            <v>Owner-Occupied</v>
          </cell>
          <cell r="N4716">
            <v>0</v>
          </cell>
          <cell r="O4716">
            <v>43831</v>
          </cell>
          <cell r="P4716" t="str">
            <v>Current</v>
          </cell>
        </row>
        <row r="4717">
          <cell r="B4717">
            <v>41712</v>
          </cell>
          <cell r="C4717">
            <v>34</v>
          </cell>
          <cell r="D4717" t="str">
            <v>AB</v>
          </cell>
          <cell r="E4717" t="str">
            <v>Purchase</v>
          </cell>
          <cell r="F4717" t="str">
            <v>Fixed</v>
          </cell>
          <cell r="I4717">
            <v>40.43</v>
          </cell>
          <cell r="J4717">
            <v>38.74</v>
          </cell>
          <cell r="K4717" t="str">
            <v>HiRatio</v>
          </cell>
          <cell r="L4717">
            <v>352019.95</v>
          </cell>
          <cell r="M4717" t="str">
            <v>Owner-Occupied</v>
          </cell>
          <cell r="N4717">
            <v>0</v>
          </cell>
          <cell r="O4717">
            <v>43831</v>
          </cell>
          <cell r="P4717" t="str">
            <v>Current</v>
          </cell>
        </row>
        <row r="4718">
          <cell r="B4718">
            <v>42429</v>
          </cell>
          <cell r="C4718">
            <v>11</v>
          </cell>
          <cell r="D4718" t="str">
            <v>ON</v>
          </cell>
          <cell r="E4718" t="str">
            <v>Purchase</v>
          </cell>
          <cell r="F4718" t="str">
            <v>Fixed</v>
          </cell>
          <cell r="I4718">
            <v>39.96</v>
          </cell>
          <cell r="J4718">
            <v>32.57</v>
          </cell>
          <cell r="K4718" t="str">
            <v>Conv</v>
          </cell>
          <cell r="L4718">
            <v>317207.34999999998</v>
          </cell>
          <cell r="M4718" t="str">
            <v>Owner-Occupied</v>
          </cell>
          <cell r="N4718">
            <v>0</v>
          </cell>
          <cell r="O4718">
            <v>43831</v>
          </cell>
          <cell r="P4718" t="str">
            <v>Current</v>
          </cell>
        </row>
        <row r="4719">
          <cell r="B4719">
            <v>42275</v>
          </cell>
          <cell r="C4719">
            <v>16</v>
          </cell>
          <cell r="D4719" t="str">
            <v>ON</v>
          </cell>
          <cell r="E4719" t="str">
            <v>Refinance External</v>
          </cell>
          <cell r="F4719" t="str">
            <v>ARM</v>
          </cell>
          <cell r="I4719">
            <v>38.26</v>
          </cell>
          <cell r="J4719">
            <v>22.84</v>
          </cell>
          <cell r="K4719" t="str">
            <v>Conv</v>
          </cell>
          <cell r="L4719">
            <v>276009.81</v>
          </cell>
          <cell r="M4719" t="str">
            <v>Owner-Occupied</v>
          </cell>
          <cell r="N4719">
            <v>0</v>
          </cell>
          <cell r="O4719">
            <v>43831</v>
          </cell>
          <cell r="P4719" t="str">
            <v>Current</v>
          </cell>
        </row>
        <row r="4720">
          <cell r="B4720">
            <v>41851</v>
          </cell>
          <cell r="C4720">
            <v>30</v>
          </cell>
          <cell r="D4720" t="str">
            <v>ON</v>
          </cell>
          <cell r="E4720" t="str">
            <v>Purchase</v>
          </cell>
          <cell r="F4720" t="str">
            <v>Fixed</v>
          </cell>
          <cell r="I4720">
            <v>42.28</v>
          </cell>
          <cell r="J4720">
            <v>32.26</v>
          </cell>
          <cell r="K4720" t="str">
            <v>HiRatio</v>
          </cell>
          <cell r="L4720">
            <v>414824.96000000002</v>
          </cell>
          <cell r="M4720" t="str">
            <v>Owner-Occupied</v>
          </cell>
          <cell r="N4720">
            <v>0</v>
          </cell>
          <cell r="O4720">
            <v>43831</v>
          </cell>
          <cell r="P4720" t="str">
            <v>Current</v>
          </cell>
        </row>
        <row r="4721">
          <cell r="B4721">
            <v>42551</v>
          </cell>
          <cell r="C4721">
            <v>7</v>
          </cell>
          <cell r="D4721" t="str">
            <v>BC</v>
          </cell>
          <cell r="E4721" t="str">
            <v>Transfer</v>
          </cell>
          <cell r="F4721" t="str">
            <v>ARM</v>
          </cell>
          <cell r="I4721">
            <v>24.95</v>
          </cell>
          <cell r="J4721">
            <v>21.02</v>
          </cell>
          <cell r="K4721" t="str">
            <v>HiRatio</v>
          </cell>
          <cell r="L4721">
            <v>634655.37</v>
          </cell>
          <cell r="M4721" t="str">
            <v>Owner-Occupied</v>
          </cell>
          <cell r="N4721">
            <v>0</v>
          </cell>
          <cell r="O4721">
            <v>43831</v>
          </cell>
          <cell r="P4721" t="str">
            <v>Current</v>
          </cell>
        </row>
        <row r="4722">
          <cell r="B4722">
            <v>41004</v>
          </cell>
          <cell r="C4722">
            <v>57</v>
          </cell>
          <cell r="D4722" t="str">
            <v>SK</v>
          </cell>
          <cell r="E4722" t="str">
            <v>Refinance External</v>
          </cell>
          <cell r="F4722" t="str">
            <v>Fixed</v>
          </cell>
          <cell r="I4722">
            <v>38.58</v>
          </cell>
          <cell r="J4722">
            <v>27.57</v>
          </cell>
          <cell r="K4722" t="str">
            <v>Conv</v>
          </cell>
          <cell r="L4722">
            <v>224818.49</v>
          </cell>
          <cell r="M4722" t="str">
            <v>Owner-Occupied</v>
          </cell>
          <cell r="N4722">
            <v>0</v>
          </cell>
          <cell r="O4722">
            <v>43831</v>
          </cell>
          <cell r="P4722" t="str">
            <v>0-29</v>
          </cell>
        </row>
        <row r="4723">
          <cell r="B4723">
            <v>41150</v>
          </cell>
          <cell r="C4723">
            <v>53</v>
          </cell>
          <cell r="D4723" t="str">
            <v>BC</v>
          </cell>
          <cell r="E4723" t="str">
            <v>Purchase</v>
          </cell>
          <cell r="F4723" t="str">
            <v>Fixed</v>
          </cell>
          <cell r="I4723">
            <v>28.06</v>
          </cell>
          <cell r="J4723">
            <v>23.95</v>
          </cell>
          <cell r="K4723" t="str">
            <v>HiRatio</v>
          </cell>
          <cell r="L4723">
            <v>274966.01</v>
          </cell>
          <cell r="M4723" t="str">
            <v>Owner-Occupied</v>
          </cell>
          <cell r="N4723">
            <v>0</v>
          </cell>
          <cell r="O4723">
            <v>43831</v>
          </cell>
          <cell r="P4723" t="str">
            <v>Current</v>
          </cell>
        </row>
        <row r="4724">
          <cell r="B4724">
            <v>41137</v>
          </cell>
          <cell r="C4724">
            <v>53</v>
          </cell>
          <cell r="D4724" t="str">
            <v>ON</v>
          </cell>
          <cell r="E4724" t="str">
            <v>Refinance External</v>
          </cell>
          <cell r="F4724" t="str">
            <v>Fixed</v>
          </cell>
          <cell r="I4724">
            <v>25.88</v>
          </cell>
          <cell r="J4724">
            <v>24.84</v>
          </cell>
          <cell r="K4724" t="str">
            <v>Conv</v>
          </cell>
          <cell r="L4724">
            <v>0</v>
          </cell>
          <cell r="M4724" t="str">
            <v>Owner-Occupied</v>
          </cell>
          <cell r="N4724">
            <v>4</v>
          </cell>
          <cell r="O4724">
            <v>42600</v>
          </cell>
          <cell r="P4724" t="str">
            <v>Current</v>
          </cell>
        </row>
        <row r="4725">
          <cell r="B4725">
            <v>42195</v>
          </cell>
          <cell r="C4725">
            <v>18</v>
          </cell>
          <cell r="D4725" t="str">
            <v>ON</v>
          </cell>
          <cell r="E4725" t="str">
            <v>Refinance External</v>
          </cell>
          <cell r="F4725" t="str">
            <v>Fixed</v>
          </cell>
          <cell r="I4725">
            <v>42.34</v>
          </cell>
          <cell r="J4725">
            <v>14.37</v>
          </cell>
          <cell r="K4725" t="str">
            <v>Conv</v>
          </cell>
          <cell r="L4725">
            <v>252520.39</v>
          </cell>
          <cell r="M4725" t="str">
            <v>Owner-Occupied</v>
          </cell>
          <cell r="N4725">
            <v>0</v>
          </cell>
          <cell r="O4725">
            <v>43831</v>
          </cell>
          <cell r="P4725" t="str">
            <v>Current</v>
          </cell>
        </row>
        <row r="4726">
          <cell r="B4726">
            <v>41984</v>
          </cell>
          <cell r="C4726">
            <v>25</v>
          </cell>
          <cell r="D4726" t="str">
            <v>ON</v>
          </cell>
          <cell r="E4726" t="str">
            <v>Refinance External</v>
          </cell>
          <cell r="F4726" t="str">
            <v>ARM</v>
          </cell>
          <cell r="I4726">
            <v>27.15</v>
          </cell>
          <cell r="J4726">
            <v>25.54</v>
          </cell>
          <cell r="K4726" t="str">
            <v>Conv</v>
          </cell>
          <cell r="L4726">
            <v>204208.35</v>
          </cell>
          <cell r="M4726" t="str">
            <v>Owner-Occupied</v>
          </cell>
          <cell r="N4726">
            <v>0</v>
          </cell>
          <cell r="O4726">
            <v>43831</v>
          </cell>
          <cell r="P4726" t="str">
            <v>Current</v>
          </cell>
        </row>
        <row r="4727">
          <cell r="B4727">
            <v>41726</v>
          </cell>
          <cell r="C4727">
            <v>34</v>
          </cell>
          <cell r="D4727" t="str">
            <v>AB</v>
          </cell>
          <cell r="E4727" t="str">
            <v>Purchase</v>
          </cell>
          <cell r="F4727" t="str">
            <v>Fixed</v>
          </cell>
          <cell r="I4727">
            <v>31.4</v>
          </cell>
          <cell r="J4727">
            <v>31.11</v>
          </cell>
          <cell r="K4727" t="str">
            <v>Conv</v>
          </cell>
          <cell r="L4727">
            <v>229471.85</v>
          </cell>
          <cell r="M4727" t="str">
            <v>Owner-Occupied</v>
          </cell>
          <cell r="N4727">
            <v>0</v>
          </cell>
          <cell r="O4727">
            <v>43831</v>
          </cell>
          <cell r="P4727" t="str">
            <v>Current</v>
          </cell>
        </row>
        <row r="4728">
          <cell r="B4728">
            <v>42524</v>
          </cell>
          <cell r="C4728">
            <v>7</v>
          </cell>
          <cell r="D4728" t="str">
            <v>AB</v>
          </cell>
          <cell r="E4728" t="str">
            <v>Refinance External</v>
          </cell>
          <cell r="F4728" t="str">
            <v>Fixed</v>
          </cell>
          <cell r="I4728">
            <v>10.81</v>
          </cell>
          <cell r="J4728">
            <v>10.81</v>
          </cell>
          <cell r="K4728" t="str">
            <v>Conv</v>
          </cell>
          <cell r="L4728">
            <v>201325.53</v>
          </cell>
          <cell r="M4728" t="str">
            <v>Second Home</v>
          </cell>
          <cell r="N4728">
            <v>0</v>
          </cell>
          <cell r="O4728">
            <v>43831</v>
          </cell>
          <cell r="P4728" t="str">
            <v>Current</v>
          </cell>
        </row>
        <row r="4729">
          <cell r="B4729">
            <v>42613</v>
          </cell>
          <cell r="C4729">
            <v>5</v>
          </cell>
          <cell r="D4729" t="str">
            <v>BC</v>
          </cell>
          <cell r="E4729" t="str">
            <v>Purchase</v>
          </cell>
          <cell r="F4729" t="str">
            <v>Fixed</v>
          </cell>
          <cell r="I4729">
            <v>37.72</v>
          </cell>
          <cell r="J4729">
            <v>34.479999999999997</v>
          </cell>
          <cell r="K4729" t="str">
            <v>Conv</v>
          </cell>
          <cell r="L4729">
            <v>396739.92</v>
          </cell>
          <cell r="M4729" t="str">
            <v>Owner-Occupied</v>
          </cell>
          <cell r="N4729">
            <v>0</v>
          </cell>
          <cell r="O4729">
            <v>43831</v>
          </cell>
          <cell r="P4729" t="str">
            <v>Current</v>
          </cell>
        </row>
        <row r="4730">
          <cell r="B4730">
            <v>40835</v>
          </cell>
          <cell r="C4730">
            <v>63</v>
          </cell>
          <cell r="D4730" t="str">
            <v>AB</v>
          </cell>
          <cell r="E4730" t="str">
            <v>Purchase</v>
          </cell>
          <cell r="F4730" t="str">
            <v>Fixed</v>
          </cell>
          <cell r="I4730">
            <v>27.99</v>
          </cell>
          <cell r="J4730">
            <v>26.2</v>
          </cell>
          <cell r="K4730" t="str">
            <v>Conv</v>
          </cell>
          <cell r="L4730">
            <v>0</v>
          </cell>
          <cell r="M4730" t="str">
            <v>Owner-Occupied</v>
          </cell>
          <cell r="N4730">
            <v>4</v>
          </cell>
          <cell r="O4730">
            <v>42297</v>
          </cell>
          <cell r="P4730" t="str">
            <v>Current</v>
          </cell>
        </row>
        <row r="4731">
          <cell r="B4731">
            <v>42187</v>
          </cell>
          <cell r="C4731">
            <v>18</v>
          </cell>
          <cell r="D4731" t="str">
            <v>MB</v>
          </cell>
          <cell r="E4731" t="str">
            <v>Purchase</v>
          </cell>
          <cell r="F4731" t="str">
            <v>Fixed</v>
          </cell>
          <cell r="I4731">
            <v>39.5</v>
          </cell>
          <cell r="J4731">
            <v>38.99</v>
          </cell>
          <cell r="K4731" t="str">
            <v>HiRatio</v>
          </cell>
          <cell r="L4731">
            <v>256276.11</v>
          </cell>
          <cell r="M4731" t="str">
            <v>Owner-Occupied</v>
          </cell>
          <cell r="N4731">
            <v>0</v>
          </cell>
          <cell r="O4731">
            <v>43831</v>
          </cell>
          <cell r="P4731" t="str">
            <v>Current</v>
          </cell>
        </row>
        <row r="4732">
          <cell r="B4732">
            <v>41866</v>
          </cell>
          <cell r="C4732">
            <v>29</v>
          </cell>
          <cell r="D4732" t="str">
            <v>BC</v>
          </cell>
          <cell r="E4732" t="str">
            <v>Transfer</v>
          </cell>
          <cell r="F4732" t="str">
            <v>ARM</v>
          </cell>
          <cell r="I4732">
            <v>35.17</v>
          </cell>
          <cell r="J4732">
            <v>28.67</v>
          </cell>
          <cell r="K4732" t="str">
            <v>Conv</v>
          </cell>
          <cell r="L4732">
            <v>388114.1</v>
          </cell>
          <cell r="M4732" t="str">
            <v>Owner-Occupied</v>
          </cell>
          <cell r="N4732">
            <v>0</v>
          </cell>
          <cell r="O4732">
            <v>43831</v>
          </cell>
          <cell r="P4732" t="str">
            <v>Current</v>
          </cell>
        </row>
        <row r="4733">
          <cell r="B4733">
            <v>42475</v>
          </cell>
          <cell r="C4733">
            <v>9</v>
          </cell>
          <cell r="D4733" t="str">
            <v>ON</v>
          </cell>
          <cell r="E4733" t="str">
            <v>Purchase</v>
          </cell>
          <cell r="F4733" t="str">
            <v>Fixed</v>
          </cell>
          <cell r="I4733">
            <v>36.15</v>
          </cell>
          <cell r="J4733">
            <v>34.76</v>
          </cell>
          <cell r="K4733" t="str">
            <v>HiRatio</v>
          </cell>
          <cell r="L4733">
            <v>383240.08</v>
          </cell>
          <cell r="M4733" t="str">
            <v>Owner-Occupied</v>
          </cell>
          <cell r="N4733">
            <v>0</v>
          </cell>
          <cell r="O4733">
            <v>43831</v>
          </cell>
          <cell r="P4733" t="str">
            <v>Current</v>
          </cell>
        </row>
        <row r="4734">
          <cell r="B4734">
            <v>41661</v>
          </cell>
          <cell r="C4734">
            <v>36</v>
          </cell>
          <cell r="D4734" t="str">
            <v>AB</v>
          </cell>
          <cell r="E4734" t="str">
            <v>Purchase</v>
          </cell>
          <cell r="F4734" t="str">
            <v>Fixed</v>
          </cell>
          <cell r="I4734">
            <v>43.95</v>
          </cell>
          <cell r="J4734">
            <v>36.19</v>
          </cell>
          <cell r="K4734" t="str">
            <v>HiRatio</v>
          </cell>
          <cell r="L4734">
            <v>323394.61</v>
          </cell>
          <cell r="M4734" t="str">
            <v>Owner-Occupied</v>
          </cell>
          <cell r="N4734">
            <v>0</v>
          </cell>
          <cell r="O4734">
            <v>43831</v>
          </cell>
          <cell r="P4734" t="str">
            <v>Current</v>
          </cell>
        </row>
        <row r="4735">
          <cell r="B4735">
            <v>42411</v>
          </cell>
          <cell r="C4735">
            <v>11</v>
          </cell>
          <cell r="D4735" t="str">
            <v>BC</v>
          </cell>
          <cell r="E4735" t="str">
            <v>Purchase</v>
          </cell>
          <cell r="F4735" t="str">
            <v>Fixed</v>
          </cell>
          <cell r="I4735">
            <v>16.059999999999999</v>
          </cell>
          <cell r="J4735">
            <v>15.1</v>
          </cell>
          <cell r="K4735" t="str">
            <v>Conv</v>
          </cell>
          <cell r="L4735">
            <v>246739.75</v>
          </cell>
          <cell r="M4735" t="str">
            <v>Owner-Occupied</v>
          </cell>
          <cell r="N4735">
            <v>0</v>
          </cell>
          <cell r="O4735">
            <v>43831</v>
          </cell>
          <cell r="P4735" t="str">
            <v>Current</v>
          </cell>
        </row>
        <row r="4736">
          <cell r="B4736">
            <v>41152</v>
          </cell>
          <cell r="C4736">
            <v>53</v>
          </cell>
          <cell r="D4736" t="str">
            <v>ON</v>
          </cell>
          <cell r="E4736" t="str">
            <v>Refinance External</v>
          </cell>
          <cell r="F4736" t="str">
            <v>Fixed</v>
          </cell>
          <cell r="I4736">
            <v>40.270000000000003</v>
          </cell>
          <cell r="J4736">
            <v>25.77</v>
          </cell>
          <cell r="K4736" t="str">
            <v>Conv</v>
          </cell>
          <cell r="L4736">
            <v>99180.22</v>
          </cell>
          <cell r="M4736" t="str">
            <v>Rental</v>
          </cell>
          <cell r="N4736">
            <v>0</v>
          </cell>
          <cell r="O4736">
            <v>43831</v>
          </cell>
          <cell r="P4736" t="str">
            <v>Current</v>
          </cell>
        </row>
        <row r="4737">
          <cell r="B4737">
            <v>41788</v>
          </cell>
          <cell r="C4737">
            <v>32</v>
          </cell>
          <cell r="D4737" t="str">
            <v>ON</v>
          </cell>
          <cell r="E4737" t="str">
            <v>Purchase</v>
          </cell>
          <cell r="F4737" t="str">
            <v>Fixed</v>
          </cell>
          <cell r="I4737">
            <v>41.14</v>
          </cell>
          <cell r="J4737">
            <v>30.97</v>
          </cell>
          <cell r="K4737" t="str">
            <v>HiRatio</v>
          </cell>
          <cell r="L4737">
            <v>356755.84</v>
          </cell>
          <cell r="M4737" t="str">
            <v>Owner-Occupied</v>
          </cell>
          <cell r="N4737">
            <v>0</v>
          </cell>
          <cell r="O4737">
            <v>43831</v>
          </cell>
          <cell r="P4737" t="str">
            <v>Current</v>
          </cell>
        </row>
        <row r="4738">
          <cell r="B4738">
            <v>41262</v>
          </cell>
          <cell r="C4738">
            <v>49</v>
          </cell>
          <cell r="D4738" t="str">
            <v>BC</v>
          </cell>
          <cell r="E4738" t="str">
            <v>Purchase</v>
          </cell>
          <cell r="F4738" t="str">
            <v>Fixed</v>
          </cell>
          <cell r="I4738">
            <v>40.520000000000003</v>
          </cell>
          <cell r="J4738">
            <v>38.130000000000003</v>
          </cell>
          <cell r="K4738" t="str">
            <v>HiRatio</v>
          </cell>
          <cell r="L4738">
            <v>189675.09</v>
          </cell>
          <cell r="M4738" t="str">
            <v>Owner-Occupied</v>
          </cell>
          <cell r="N4738">
            <v>0</v>
          </cell>
          <cell r="O4738">
            <v>43831</v>
          </cell>
          <cell r="P4738" t="str">
            <v>Current</v>
          </cell>
        </row>
        <row r="4739">
          <cell r="B4739">
            <v>41712</v>
          </cell>
          <cell r="C4739">
            <v>34</v>
          </cell>
          <cell r="D4739" t="str">
            <v>ON</v>
          </cell>
          <cell r="E4739" t="str">
            <v>Purchase</v>
          </cell>
          <cell r="F4739" t="str">
            <v>ARM</v>
          </cell>
          <cell r="I4739">
            <v>33.67</v>
          </cell>
          <cell r="J4739">
            <v>29.34</v>
          </cell>
          <cell r="K4739" t="str">
            <v>HiRatio</v>
          </cell>
          <cell r="L4739">
            <v>336881.84</v>
          </cell>
          <cell r="M4739" t="str">
            <v>Owner-Occupied</v>
          </cell>
          <cell r="N4739">
            <v>0</v>
          </cell>
          <cell r="O4739">
            <v>43831</v>
          </cell>
          <cell r="P4739" t="str">
            <v>Current</v>
          </cell>
        </row>
        <row r="4740">
          <cell r="B4740">
            <v>41276</v>
          </cell>
          <cell r="C4740">
            <v>48</v>
          </cell>
          <cell r="D4740" t="str">
            <v>ON</v>
          </cell>
          <cell r="E4740" t="str">
            <v>Purchase</v>
          </cell>
          <cell r="F4740" t="str">
            <v>Fixed</v>
          </cell>
          <cell r="I4740">
            <v>27.34</v>
          </cell>
          <cell r="J4740">
            <v>25.13</v>
          </cell>
          <cell r="K4740" t="str">
            <v>HiRatio</v>
          </cell>
          <cell r="L4740">
            <v>0</v>
          </cell>
          <cell r="M4740" t="str">
            <v>Owner-Occupied</v>
          </cell>
          <cell r="N4740">
            <v>4</v>
          </cell>
          <cell r="O4740">
            <v>42663</v>
          </cell>
          <cell r="P4740" t="str">
            <v>Current</v>
          </cell>
        </row>
        <row r="4741">
          <cell r="B4741">
            <v>40728</v>
          </cell>
          <cell r="C4741">
            <v>66</v>
          </cell>
          <cell r="D4741" t="str">
            <v>NS</v>
          </cell>
          <cell r="E4741" t="str">
            <v>Purchase</v>
          </cell>
          <cell r="F4741" t="str">
            <v>ARM</v>
          </cell>
          <cell r="I4741">
            <v>32.35</v>
          </cell>
          <cell r="J4741">
            <v>22.99</v>
          </cell>
          <cell r="K4741" t="str">
            <v>Conv</v>
          </cell>
          <cell r="L4741">
            <v>0</v>
          </cell>
          <cell r="M4741" t="str">
            <v>Owner-Occupied</v>
          </cell>
          <cell r="N4741">
            <v>4</v>
          </cell>
          <cell r="O4741">
            <v>41470</v>
          </cell>
          <cell r="P4741" t="str">
            <v>Current</v>
          </cell>
        </row>
        <row r="4742">
          <cell r="B4742">
            <v>41277</v>
          </cell>
          <cell r="C4742">
            <v>48</v>
          </cell>
          <cell r="D4742" t="str">
            <v>ON</v>
          </cell>
          <cell r="E4742" t="str">
            <v>Refinance External</v>
          </cell>
          <cell r="F4742" t="str">
            <v>Fixed</v>
          </cell>
          <cell r="I4742">
            <v>35.56</v>
          </cell>
          <cell r="J4742">
            <v>26.13</v>
          </cell>
          <cell r="K4742" t="str">
            <v>Conv</v>
          </cell>
          <cell r="L4742">
            <v>389543.2</v>
          </cell>
          <cell r="M4742" t="str">
            <v>Owner-Occupied</v>
          </cell>
          <cell r="N4742">
            <v>0</v>
          </cell>
          <cell r="O4742">
            <v>43831</v>
          </cell>
          <cell r="P4742" t="str">
            <v>Current</v>
          </cell>
        </row>
        <row r="4743">
          <cell r="B4743">
            <v>41787</v>
          </cell>
          <cell r="C4743">
            <v>32</v>
          </cell>
          <cell r="D4743" t="str">
            <v>AB</v>
          </cell>
          <cell r="E4743" t="str">
            <v>Transfer</v>
          </cell>
          <cell r="F4743" t="str">
            <v>ARM</v>
          </cell>
          <cell r="I4743">
            <v>31.8</v>
          </cell>
          <cell r="J4743">
            <v>12.14</v>
          </cell>
          <cell r="K4743" t="str">
            <v>Conv</v>
          </cell>
          <cell r="L4743">
            <v>201866.94</v>
          </cell>
          <cell r="M4743" t="str">
            <v>Owner-Occupied</v>
          </cell>
          <cell r="N4743">
            <v>0</v>
          </cell>
          <cell r="O4743">
            <v>43831</v>
          </cell>
          <cell r="P4743" t="str">
            <v>Current</v>
          </cell>
        </row>
        <row r="4744">
          <cell r="B4744">
            <v>40877</v>
          </cell>
          <cell r="C4744">
            <v>62</v>
          </cell>
          <cell r="D4744" t="str">
            <v>ON</v>
          </cell>
          <cell r="E4744" t="str">
            <v>Purchase with Improvements</v>
          </cell>
          <cell r="F4744" t="str">
            <v>Fixed</v>
          </cell>
          <cell r="I4744">
            <v>41.29</v>
          </cell>
          <cell r="J4744">
            <v>40.06</v>
          </cell>
          <cell r="K4744" t="str">
            <v>HiRatio</v>
          </cell>
          <cell r="L4744">
            <v>0</v>
          </cell>
          <cell r="M4744" t="str">
            <v>Owner-Occupied</v>
          </cell>
          <cell r="N4744">
            <v>4</v>
          </cell>
          <cell r="O4744">
            <v>42709</v>
          </cell>
          <cell r="P4744" t="str">
            <v>Current</v>
          </cell>
        </row>
        <row r="4745">
          <cell r="B4745">
            <v>41148</v>
          </cell>
          <cell r="C4745">
            <v>53</v>
          </cell>
          <cell r="D4745" t="str">
            <v>AB</v>
          </cell>
          <cell r="E4745" t="str">
            <v>Purchase</v>
          </cell>
          <cell r="F4745" t="str">
            <v>Fixed</v>
          </cell>
          <cell r="I4745">
            <v>39.299999999999997</v>
          </cell>
          <cell r="J4745">
            <v>33.4</v>
          </cell>
          <cell r="K4745" t="str">
            <v>HiRatio</v>
          </cell>
          <cell r="L4745">
            <v>0</v>
          </cell>
          <cell r="M4745" t="str">
            <v>Owner-Occupied</v>
          </cell>
          <cell r="N4745">
            <v>4</v>
          </cell>
          <cell r="O4745">
            <v>41803</v>
          </cell>
          <cell r="P4745" t="str">
            <v>Current</v>
          </cell>
        </row>
        <row r="4746">
          <cell r="B4746">
            <v>42220</v>
          </cell>
          <cell r="C4746">
            <v>17</v>
          </cell>
          <cell r="D4746" t="str">
            <v>ON</v>
          </cell>
          <cell r="E4746" t="str">
            <v>Purchase</v>
          </cell>
          <cell r="F4746" t="str">
            <v>Fixed</v>
          </cell>
          <cell r="I4746">
            <v>37.76</v>
          </cell>
          <cell r="J4746">
            <v>34.54</v>
          </cell>
          <cell r="K4746" t="str">
            <v>Conv</v>
          </cell>
          <cell r="L4746">
            <v>0</v>
          </cell>
          <cell r="M4746" t="str">
            <v>Owner-Occupied</v>
          </cell>
          <cell r="N4746">
            <v>4</v>
          </cell>
          <cell r="O4746">
            <v>42223</v>
          </cell>
          <cell r="P4746" t="str">
            <v>Current</v>
          </cell>
        </row>
        <row r="4747">
          <cell r="B4747">
            <v>41626</v>
          </cell>
          <cell r="C4747">
            <v>37</v>
          </cell>
          <cell r="D4747" t="str">
            <v>ON</v>
          </cell>
          <cell r="E4747" t="str">
            <v>Purchase</v>
          </cell>
          <cell r="F4747" t="str">
            <v>Fixed</v>
          </cell>
          <cell r="I4747">
            <v>42.84</v>
          </cell>
          <cell r="J4747">
            <v>15.08</v>
          </cell>
          <cell r="K4747" t="str">
            <v>HiRatio</v>
          </cell>
          <cell r="L4747">
            <v>299046.78999999998</v>
          </cell>
          <cell r="M4747" t="str">
            <v>Owner-Occupied</v>
          </cell>
          <cell r="N4747">
            <v>0</v>
          </cell>
          <cell r="O4747">
            <v>43831</v>
          </cell>
          <cell r="P4747" t="str">
            <v>Current</v>
          </cell>
        </row>
        <row r="4748">
          <cell r="B4748">
            <v>42205</v>
          </cell>
          <cell r="C4748">
            <v>18</v>
          </cell>
          <cell r="D4748" t="str">
            <v>AB</v>
          </cell>
          <cell r="E4748" t="str">
            <v>Purchase</v>
          </cell>
          <cell r="F4748" t="str">
            <v>Fixed</v>
          </cell>
          <cell r="I4748">
            <v>41.36</v>
          </cell>
          <cell r="J4748">
            <v>33.72</v>
          </cell>
          <cell r="K4748" t="str">
            <v>HiRatio</v>
          </cell>
          <cell r="L4748">
            <v>257611.5</v>
          </cell>
          <cell r="M4748" t="str">
            <v>Owner-Occupied</v>
          </cell>
          <cell r="N4748">
            <v>0</v>
          </cell>
          <cell r="O4748">
            <v>43831</v>
          </cell>
          <cell r="P4748" t="str">
            <v>Current</v>
          </cell>
        </row>
        <row r="4749">
          <cell r="B4749">
            <v>41766</v>
          </cell>
          <cell r="C4749">
            <v>32</v>
          </cell>
          <cell r="D4749" t="str">
            <v>ON</v>
          </cell>
          <cell r="E4749" t="str">
            <v>Refinance External</v>
          </cell>
          <cell r="F4749" t="str">
            <v>Fixed</v>
          </cell>
          <cell r="I4749">
            <v>36.729999999999997</v>
          </cell>
          <cell r="J4749">
            <v>27.44</v>
          </cell>
          <cell r="K4749" t="str">
            <v>Conv</v>
          </cell>
          <cell r="L4749">
            <v>0</v>
          </cell>
          <cell r="M4749" t="str">
            <v>Owner-Occupied</v>
          </cell>
          <cell r="N4749">
            <v>4</v>
          </cell>
          <cell r="O4749">
            <v>42716</v>
          </cell>
          <cell r="P4749" t="str">
            <v>Current</v>
          </cell>
        </row>
        <row r="4750">
          <cell r="B4750">
            <v>41330</v>
          </cell>
          <cell r="C4750">
            <v>47</v>
          </cell>
          <cell r="D4750" t="str">
            <v>AB</v>
          </cell>
          <cell r="E4750" t="str">
            <v>Purchase</v>
          </cell>
          <cell r="F4750" t="str">
            <v>Fixed</v>
          </cell>
          <cell r="I4750">
            <v>17.329999999999998</v>
          </cell>
          <cell r="J4750">
            <v>11.47</v>
          </cell>
          <cell r="K4750" t="str">
            <v>HiRatio</v>
          </cell>
          <cell r="L4750">
            <v>291220.40000000002</v>
          </cell>
          <cell r="M4750" t="str">
            <v>Owner-Occupied</v>
          </cell>
          <cell r="N4750">
            <v>0</v>
          </cell>
          <cell r="O4750">
            <v>43831</v>
          </cell>
          <cell r="P4750" t="str">
            <v>Current</v>
          </cell>
        </row>
        <row r="4751">
          <cell r="B4751">
            <v>42411</v>
          </cell>
          <cell r="C4751">
            <v>11</v>
          </cell>
          <cell r="D4751" t="str">
            <v>ON</v>
          </cell>
          <cell r="E4751" t="str">
            <v>Purchase</v>
          </cell>
          <cell r="F4751" t="str">
            <v>ARM</v>
          </cell>
          <cell r="I4751">
            <v>27.72</v>
          </cell>
          <cell r="J4751">
            <v>23.77</v>
          </cell>
          <cell r="K4751" t="str">
            <v>Conv</v>
          </cell>
          <cell r="L4751">
            <v>275974.81</v>
          </cell>
          <cell r="M4751" t="str">
            <v>Owner-Occupied</v>
          </cell>
          <cell r="N4751">
            <v>0</v>
          </cell>
          <cell r="O4751">
            <v>43831</v>
          </cell>
          <cell r="P4751" t="str">
            <v>Current</v>
          </cell>
        </row>
        <row r="4752">
          <cell r="B4752">
            <v>42243</v>
          </cell>
          <cell r="C4752">
            <v>17</v>
          </cell>
          <cell r="D4752" t="str">
            <v>ON</v>
          </cell>
          <cell r="E4752" t="str">
            <v>Refinance External</v>
          </cell>
          <cell r="F4752" t="str">
            <v>ARM</v>
          </cell>
          <cell r="I4752">
            <v>26.67</v>
          </cell>
          <cell r="J4752">
            <v>22.52</v>
          </cell>
          <cell r="K4752" t="str">
            <v>Conv</v>
          </cell>
          <cell r="L4752">
            <v>444831.95</v>
          </cell>
          <cell r="M4752" t="str">
            <v>Owner-Occupied</v>
          </cell>
          <cell r="N4752">
            <v>0</v>
          </cell>
          <cell r="O4752">
            <v>43831</v>
          </cell>
          <cell r="P4752" t="str">
            <v>Current</v>
          </cell>
        </row>
        <row r="4753">
          <cell r="B4753">
            <v>41045</v>
          </cell>
          <cell r="C4753">
            <v>56</v>
          </cell>
          <cell r="D4753" t="str">
            <v>SK</v>
          </cell>
          <cell r="E4753" t="str">
            <v>Purchase</v>
          </cell>
          <cell r="F4753" t="str">
            <v>ARM</v>
          </cell>
          <cell r="I4753">
            <v>39.03</v>
          </cell>
          <cell r="J4753">
            <v>24.18</v>
          </cell>
          <cell r="K4753" t="str">
            <v>HiRatio</v>
          </cell>
          <cell r="L4753">
            <v>182912.03</v>
          </cell>
          <cell r="M4753" t="str">
            <v>Owner-Occupied</v>
          </cell>
          <cell r="N4753">
            <v>0</v>
          </cell>
          <cell r="O4753">
            <v>43831</v>
          </cell>
          <cell r="P4753" t="str">
            <v>Current</v>
          </cell>
        </row>
        <row r="4754">
          <cell r="B4754">
            <v>41054</v>
          </cell>
          <cell r="C4754">
            <v>56</v>
          </cell>
          <cell r="D4754" t="str">
            <v>AB</v>
          </cell>
          <cell r="E4754" t="str">
            <v>Purchase</v>
          </cell>
          <cell r="F4754" t="str">
            <v>Fixed</v>
          </cell>
          <cell r="I4754">
            <v>23.3</v>
          </cell>
          <cell r="J4754">
            <v>18.14</v>
          </cell>
          <cell r="K4754" t="str">
            <v>HiRatio</v>
          </cell>
          <cell r="L4754">
            <v>0</v>
          </cell>
          <cell r="M4754" t="str">
            <v>Owner-Occupied</v>
          </cell>
          <cell r="N4754">
            <v>4</v>
          </cell>
          <cell r="O4754">
            <v>41901</v>
          </cell>
          <cell r="P4754" t="str">
            <v>Current</v>
          </cell>
        </row>
        <row r="4755">
          <cell r="B4755">
            <v>41131</v>
          </cell>
          <cell r="C4755">
            <v>53</v>
          </cell>
          <cell r="D4755" t="str">
            <v>ON</v>
          </cell>
          <cell r="E4755" t="str">
            <v>Refinance External</v>
          </cell>
          <cell r="F4755" t="str">
            <v>Fixed</v>
          </cell>
          <cell r="I4755">
            <v>21.21</v>
          </cell>
          <cell r="J4755">
            <v>8.09</v>
          </cell>
          <cell r="K4755" t="str">
            <v>HiRatio</v>
          </cell>
          <cell r="L4755">
            <v>0</v>
          </cell>
          <cell r="M4755" t="str">
            <v>Owner-Occupied</v>
          </cell>
          <cell r="N4755">
            <v>4</v>
          </cell>
          <cell r="O4755">
            <v>41500</v>
          </cell>
          <cell r="P4755" t="str">
            <v>Current</v>
          </cell>
        </row>
        <row r="4756">
          <cell r="B4756">
            <v>40914</v>
          </cell>
          <cell r="C4756">
            <v>60</v>
          </cell>
          <cell r="D4756" t="str">
            <v>ON</v>
          </cell>
          <cell r="E4756" t="str">
            <v>Purchase</v>
          </cell>
          <cell r="F4756" t="str">
            <v>ARM</v>
          </cell>
          <cell r="I4756">
            <v>41.6</v>
          </cell>
          <cell r="J4756">
            <v>12.17</v>
          </cell>
          <cell r="K4756" t="str">
            <v>Conv</v>
          </cell>
          <cell r="L4756">
            <v>216814.29</v>
          </cell>
          <cell r="M4756" t="str">
            <v>Rental</v>
          </cell>
          <cell r="N4756">
            <v>0</v>
          </cell>
          <cell r="O4756">
            <v>43831</v>
          </cell>
          <cell r="P4756" t="str">
            <v>Current</v>
          </cell>
        </row>
        <row r="4757">
          <cell r="B4757">
            <v>41177</v>
          </cell>
          <cell r="C4757">
            <v>52</v>
          </cell>
          <cell r="D4757" t="str">
            <v>ON</v>
          </cell>
          <cell r="E4757" t="str">
            <v>Purchase</v>
          </cell>
          <cell r="F4757" t="str">
            <v>Fixed</v>
          </cell>
          <cell r="I4757">
            <v>40.26</v>
          </cell>
          <cell r="J4757">
            <v>33.28</v>
          </cell>
          <cell r="K4757" t="str">
            <v>HiRatio</v>
          </cell>
          <cell r="L4757">
            <v>340052.25</v>
          </cell>
          <cell r="M4757" t="str">
            <v>Owner-Occupied</v>
          </cell>
          <cell r="N4757">
            <v>0</v>
          </cell>
          <cell r="O4757">
            <v>43831</v>
          </cell>
          <cell r="P4757" t="str">
            <v>Current</v>
          </cell>
        </row>
        <row r="4758">
          <cell r="B4758">
            <v>42124</v>
          </cell>
          <cell r="C4758">
            <v>21</v>
          </cell>
          <cell r="D4758" t="str">
            <v>SK</v>
          </cell>
          <cell r="E4758" t="str">
            <v>Purchase</v>
          </cell>
          <cell r="F4758" t="str">
            <v>Fixed</v>
          </cell>
          <cell r="I4758">
            <v>40.92</v>
          </cell>
          <cell r="J4758">
            <v>24.08</v>
          </cell>
          <cell r="K4758" t="str">
            <v>HiRatio</v>
          </cell>
          <cell r="L4758">
            <v>171699.51</v>
          </cell>
          <cell r="M4758" t="str">
            <v>Owner-Occupied</v>
          </cell>
          <cell r="N4758">
            <v>0</v>
          </cell>
          <cell r="O4758">
            <v>43831</v>
          </cell>
          <cell r="P4758" t="str">
            <v>Current</v>
          </cell>
        </row>
        <row r="4759">
          <cell r="B4759">
            <v>42003</v>
          </cell>
          <cell r="C4759">
            <v>25</v>
          </cell>
          <cell r="D4759" t="str">
            <v>ON</v>
          </cell>
          <cell r="E4759" t="str">
            <v>Transfer</v>
          </cell>
          <cell r="F4759" t="str">
            <v>ARM</v>
          </cell>
          <cell r="I4759">
            <v>31.34</v>
          </cell>
          <cell r="J4759">
            <v>28.06</v>
          </cell>
          <cell r="K4759" t="str">
            <v>Conv</v>
          </cell>
          <cell r="L4759">
            <v>104178.75</v>
          </cell>
          <cell r="M4759" t="str">
            <v>Owner-Occupied</v>
          </cell>
          <cell r="N4759">
            <v>0</v>
          </cell>
          <cell r="O4759">
            <v>43831</v>
          </cell>
          <cell r="P4759" t="str">
            <v>Current</v>
          </cell>
        </row>
        <row r="4760">
          <cell r="B4760">
            <v>42450</v>
          </cell>
          <cell r="C4760">
            <v>10</v>
          </cell>
          <cell r="D4760" t="str">
            <v>ON</v>
          </cell>
          <cell r="E4760" t="str">
            <v>Purchase</v>
          </cell>
          <cell r="F4760" t="str">
            <v>Fixed</v>
          </cell>
          <cell r="I4760">
            <v>30.71</v>
          </cell>
          <cell r="J4760">
            <v>29.57</v>
          </cell>
          <cell r="K4760" t="str">
            <v>Conv</v>
          </cell>
          <cell r="L4760">
            <v>219681.8</v>
          </cell>
          <cell r="M4760" t="str">
            <v>Owner-Occupied</v>
          </cell>
          <cell r="N4760">
            <v>0</v>
          </cell>
          <cell r="O4760">
            <v>43831</v>
          </cell>
          <cell r="P4760" t="str">
            <v>Current</v>
          </cell>
        </row>
        <row r="4761">
          <cell r="B4761">
            <v>42391</v>
          </cell>
          <cell r="C4761">
            <v>12</v>
          </cell>
          <cell r="D4761" t="str">
            <v>ON</v>
          </cell>
          <cell r="E4761" t="str">
            <v>Purchase</v>
          </cell>
          <cell r="F4761" t="str">
            <v>Fixed</v>
          </cell>
          <cell r="I4761">
            <v>35.99</v>
          </cell>
          <cell r="J4761">
            <v>23.37</v>
          </cell>
          <cell r="K4761" t="str">
            <v>HiRatio</v>
          </cell>
          <cell r="L4761">
            <v>301934.45</v>
          </cell>
          <cell r="M4761" t="str">
            <v>Owner-Occupied</v>
          </cell>
          <cell r="N4761">
            <v>0</v>
          </cell>
          <cell r="O4761">
            <v>43831</v>
          </cell>
          <cell r="P4761" t="str">
            <v>Current</v>
          </cell>
        </row>
        <row r="4762">
          <cell r="B4762">
            <v>40807</v>
          </cell>
          <cell r="C4762">
            <v>64</v>
          </cell>
          <cell r="D4762" t="str">
            <v>ON</v>
          </cell>
          <cell r="E4762" t="str">
            <v>Purchase</v>
          </cell>
          <cell r="F4762" t="str">
            <v>Fixed</v>
          </cell>
          <cell r="I4762">
            <v>37.83</v>
          </cell>
          <cell r="J4762">
            <v>28.69</v>
          </cell>
          <cell r="K4762" t="str">
            <v>HiRatio</v>
          </cell>
          <cell r="L4762">
            <v>0</v>
          </cell>
          <cell r="M4762" t="str">
            <v>Owner-Occupied</v>
          </cell>
          <cell r="N4762">
            <v>4</v>
          </cell>
          <cell r="O4762">
            <v>42544</v>
          </cell>
          <cell r="P4762" t="str">
            <v>Current</v>
          </cell>
        </row>
        <row r="4763">
          <cell r="B4763">
            <v>42109</v>
          </cell>
          <cell r="C4763">
            <v>21</v>
          </cell>
          <cell r="D4763" t="str">
            <v>ON</v>
          </cell>
          <cell r="E4763" t="str">
            <v>Transfer</v>
          </cell>
          <cell r="F4763" t="str">
            <v>Fixed</v>
          </cell>
          <cell r="I4763">
            <v>38.57</v>
          </cell>
          <cell r="J4763">
            <v>21.31</v>
          </cell>
          <cell r="K4763" t="str">
            <v>Conv</v>
          </cell>
          <cell r="L4763">
            <v>0</v>
          </cell>
          <cell r="M4763" t="str">
            <v>Owner-Occupied</v>
          </cell>
          <cell r="N4763">
            <v>4</v>
          </cell>
          <cell r="O4763">
            <v>42244</v>
          </cell>
          <cell r="P4763" t="str">
            <v>Current</v>
          </cell>
        </row>
        <row r="4764">
          <cell r="B4764">
            <v>42338</v>
          </cell>
          <cell r="C4764">
            <v>14</v>
          </cell>
          <cell r="D4764" t="str">
            <v>ON</v>
          </cell>
          <cell r="E4764" t="str">
            <v>Purchase</v>
          </cell>
          <cell r="F4764" t="str">
            <v>Fixed</v>
          </cell>
          <cell r="I4764">
            <v>43.94</v>
          </cell>
          <cell r="J4764">
            <v>20.68</v>
          </cell>
          <cell r="K4764" t="str">
            <v>Conv</v>
          </cell>
          <cell r="L4764">
            <v>241297.52</v>
          </cell>
          <cell r="M4764" t="str">
            <v>Owner-Occupied</v>
          </cell>
          <cell r="N4764">
            <v>0</v>
          </cell>
          <cell r="O4764">
            <v>43831</v>
          </cell>
          <cell r="P4764" t="str">
            <v>Current</v>
          </cell>
        </row>
        <row r="4765">
          <cell r="B4765">
            <v>41880</v>
          </cell>
          <cell r="C4765">
            <v>29</v>
          </cell>
          <cell r="D4765" t="str">
            <v>BC</v>
          </cell>
          <cell r="E4765" t="str">
            <v>Purchase</v>
          </cell>
          <cell r="F4765" t="str">
            <v>Fixed</v>
          </cell>
          <cell r="I4765">
            <v>41.7</v>
          </cell>
          <cell r="J4765">
            <v>34.31</v>
          </cell>
          <cell r="K4765" t="str">
            <v>HiRatio</v>
          </cell>
          <cell r="L4765">
            <v>461936.81</v>
          </cell>
          <cell r="M4765" t="str">
            <v>Owner-Occupied</v>
          </cell>
          <cell r="N4765">
            <v>0</v>
          </cell>
          <cell r="O4765">
            <v>43831</v>
          </cell>
          <cell r="P4765" t="str">
            <v>Current</v>
          </cell>
        </row>
        <row r="4766">
          <cell r="B4766">
            <v>42657</v>
          </cell>
          <cell r="C4766">
            <v>3</v>
          </cell>
          <cell r="D4766" t="str">
            <v>ON</v>
          </cell>
          <cell r="E4766" t="str">
            <v>Purchase</v>
          </cell>
          <cell r="F4766" t="str">
            <v>Fixed</v>
          </cell>
          <cell r="I4766">
            <v>43.4</v>
          </cell>
          <cell r="J4766">
            <v>41.74</v>
          </cell>
          <cell r="K4766" t="str">
            <v>Conv</v>
          </cell>
          <cell r="L4766">
            <v>605560.43999999994</v>
          </cell>
          <cell r="M4766" t="str">
            <v>Owner-Occupied</v>
          </cell>
          <cell r="N4766">
            <v>0</v>
          </cell>
          <cell r="O4766">
            <v>43831</v>
          </cell>
          <cell r="P4766" t="str">
            <v>Current</v>
          </cell>
        </row>
        <row r="4767">
          <cell r="B4767">
            <v>42272</v>
          </cell>
          <cell r="C4767">
            <v>16</v>
          </cell>
          <cell r="D4767" t="str">
            <v>ON</v>
          </cell>
          <cell r="E4767" t="str">
            <v>Refinance External</v>
          </cell>
          <cell r="F4767" t="str">
            <v>Fixed</v>
          </cell>
          <cell r="I4767">
            <v>38.17</v>
          </cell>
          <cell r="J4767">
            <v>21.03</v>
          </cell>
          <cell r="K4767" t="str">
            <v>Conv</v>
          </cell>
          <cell r="L4767">
            <v>362884.4</v>
          </cell>
          <cell r="M4767" t="str">
            <v>Owner-Occupied</v>
          </cell>
          <cell r="N4767">
            <v>0</v>
          </cell>
          <cell r="O4767">
            <v>43831</v>
          </cell>
          <cell r="P4767" t="str">
            <v>Current</v>
          </cell>
        </row>
        <row r="4768">
          <cell r="B4768">
            <v>42163</v>
          </cell>
          <cell r="C4768">
            <v>19</v>
          </cell>
          <cell r="D4768" t="str">
            <v>ON</v>
          </cell>
          <cell r="E4768" t="str">
            <v>Purchase</v>
          </cell>
          <cell r="F4768" t="str">
            <v>Fixed</v>
          </cell>
          <cell r="I4768">
            <v>34.4</v>
          </cell>
          <cell r="J4768">
            <v>32.950000000000003</v>
          </cell>
          <cell r="K4768" t="str">
            <v>HiRatio</v>
          </cell>
          <cell r="L4768">
            <v>782789.95</v>
          </cell>
          <cell r="M4768" t="str">
            <v>Owner-Occupied</v>
          </cell>
          <cell r="N4768">
            <v>0</v>
          </cell>
          <cell r="O4768">
            <v>43831</v>
          </cell>
          <cell r="P4768" t="str">
            <v>Current</v>
          </cell>
        </row>
        <row r="4769">
          <cell r="B4769">
            <v>41166</v>
          </cell>
          <cell r="C4769">
            <v>52</v>
          </cell>
          <cell r="D4769" t="str">
            <v>ON</v>
          </cell>
          <cell r="E4769" t="str">
            <v>Purchase</v>
          </cell>
          <cell r="F4769" t="str">
            <v>Fixed</v>
          </cell>
          <cell r="I4769">
            <v>43.12</v>
          </cell>
          <cell r="J4769">
            <v>10.57</v>
          </cell>
          <cell r="K4769" t="str">
            <v>HiRatio</v>
          </cell>
          <cell r="L4769">
            <v>0</v>
          </cell>
          <cell r="M4769" t="str">
            <v>Owner-Occupied</v>
          </cell>
          <cell r="N4769">
            <v>4</v>
          </cell>
          <cell r="O4769">
            <v>42242</v>
          </cell>
          <cell r="P4769" t="str">
            <v>Current</v>
          </cell>
        </row>
        <row r="4770">
          <cell r="B4770">
            <v>41012</v>
          </cell>
          <cell r="C4770">
            <v>57</v>
          </cell>
          <cell r="D4770" t="str">
            <v>BC</v>
          </cell>
          <cell r="E4770" t="str">
            <v>Refinance External</v>
          </cell>
          <cell r="F4770" t="str">
            <v>ARM</v>
          </cell>
          <cell r="I4770">
            <v>33.799999999999997</v>
          </cell>
          <cell r="J4770">
            <v>29.86</v>
          </cell>
          <cell r="K4770" t="str">
            <v>Conv</v>
          </cell>
          <cell r="L4770">
            <v>321279.88</v>
          </cell>
          <cell r="M4770" t="str">
            <v>Owner-Occupied</v>
          </cell>
          <cell r="N4770">
            <v>0</v>
          </cell>
          <cell r="O4770">
            <v>43831</v>
          </cell>
          <cell r="P4770" t="str">
            <v>Current</v>
          </cell>
        </row>
        <row r="4771">
          <cell r="B4771">
            <v>41654</v>
          </cell>
          <cell r="C4771">
            <v>36</v>
          </cell>
          <cell r="D4771" t="str">
            <v>ON</v>
          </cell>
          <cell r="E4771" t="str">
            <v>Purchase</v>
          </cell>
          <cell r="F4771" t="str">
            <v>Fixed</v>
          </cell>
          <cell r="I4771">
            <v>35.840000000000003</v>
          </cell>
          <cell r="J4771">
            <v>19.28</v>
          </cell>
          <cell r="K4771" t="str">
            <v>HiRatio</v>
          </cell>
          <cell r="L4771">
            <v>279268.2</v>
          </cell>
          <cell r="M4771" t="str">
            <v>Owner-Occupied</v>
          </cell>
          <cell r="N4771">
            <v>0</v>
          </cell>
          <cell r="O4771">
            <v>43831</v>
          </cell>
          <cell r="P4771" t="str">
            <v>Current</v>
          </cell>
        </row>
        <row r="4772">
          <cell r="B4772">
            <v>42055</v>
          </cell>
          <cell r="C4772">
            <v>23</v>
          </cell>
          <cell r="D4772" t="str">
            <v>AB</v>
          </cell>
          <cell r="E4772" t="str">
            <v>Purchase</v>
          </cell>
          <cell r="F4772" t="str">
            <v>Fixed</v>
          </cell>
          <cell r="I4772">
            <v>38.94</v>
          </cell>
          <cell r="J4772">
            <v>22.26</v>
          </cell>
          <cell r="K4772" t="str">
            <v>HiRatio</v>
          </cell>
          <cell r="L4772">
            <v>217680.42</v>
          </cell>
          <cell r="M4772" t="str">
            <v>Owner-Occupied</v>
          </cell>
          <cell r="N4772">
            <v>0</v>
          </cell>
          <cell r="O4772">
            <v>43831</v>
          </cell>
          <cell r="P4772" t="str">
            <v>Current</v>
          </cell>
        </row>
        <row r="4773">
          <cell r="B4773">
            <v>41943</v>
          </cell>
          <cell r="C4773">
            <v>27</v>
          </cell>
          <cell r="D4773" t="str">
            <v>ON</v>
          </cell>
          <cell r="E4773" t="str">
            <v>Transfer</v>
          </cell>
          <cell r="F4773" t="str">
            <v>Fixed</v>
          </cell>
          <cell r="I4773">
            <v>24.01</v>
          </cell>
          <cell r="J4773">
            <v>19.12</v>
          </cell>
          <cell r="K4773" t="str">
            <v>Conv</v>
          </cell>
          <cell r="L4773">
            <v>130532.61</v>
          </cell>
          <cell r="M4773" t="str">
            <v>Owner-Occupied</v>
          </cell>
          <cell r="N4773">
            <v>0</v>
          </cell>
          <cell r="O4773">
            <v>43831</v>
          </cell>
          <cell r="P4773" t="str">
            <v>Current</v>
          </cell>
        </row>
        <row r="4774">
          <cell r="B4774">
            <v>42636</v>
          </cell>
          <cell r="C4774">
            <v>4</v>
          </cell>
          <cell r="D4774" t="str">
            <v>BC</v>
          </cell>
          <cell r="E4774" t="str">
            <v>Transfer</v>
          </cell>
          <cell r="F4774" t="str">
            <v>Fixed</v>
          </cell>
          <cell r="I4774">
            <v>28.38</v>
          </cell>
          <cell r="J4774">
            <v>15.64</v>
          </cell>
          <cell r="K4774" t="str">
            <v>Conv</v>
          </cell>
          <cell r="L4774">
            <v>210025.48</v>
          </cell>
          <cell r="M4774" t="str">
            <v>Owner-Occupied</v>
          </cell>
          <cell r="N4774">
            <v>0</v>
          </cell>
          <cell r="O4774">
            <v>43831</v>
          </cell>
          <cell r="P4774" t="str">
            <v>Current</v>
          </cell>
        </row>
        <row r="4775">
          <cell r="B4775">
            <v>42198</v>
          </cell>
          <cell r="C4775">
            <v>18</v>
          </cell>
          <cell r="D4775" t="str">
            <v>BC</v>
          </cell>
          <cell r="E4775" t="str">
            <v>Transfer</v>
          </cell>
          <cell r="F4775" t="str">
            <v>Fixed</v>
          </cell>
          <cell r="I4775">
            <v>30.09</v>
          </cell>
          <cell r="J4775">
            <v>29.81</v>
          </cell>
          <cell r="K4775" t="str">
            <v>Conv</v>
          </cell>
          <cell r="L4775">
            <v>312428.89</v>
          </cell>
          <cell r="M4775" t="str">
            <v>Owner-Occupied</v>
          </cell>
          <cell r="N4775">
            <v>0</v>
          </cell>
          <cell r="O4775">
            <v>43831</v>
          </cell>
          <cell r="P4775" t="str">
            <v>Current</v>
          </cell>
        </row>
        <row r="4776">
          <cell r="B4776">
            <v>40968</v>
          </cell>
          <cell r="C4776">
            <v>59</v>
          </cell>
          <cell r="D4776" t="str">
            <v>AB</v>
          </cell>
          <cell r="E4776" t="str">
            <v>Transfer</v>
          </cell>
          <cell r="F4776" t="str">
            <v>Fixed</v>
          </cell>
          <cell r="I4776">
            <v>34.42</v>
          </cell>
          <cell r="J4776">
            <v>18.73</v>
          </cell>
          <cell r="K4776" t="str">
            <v>HiRatio</v>
          </cell>
          <cell r="L4776">
            <v>0</v>
          </cell>
          <cell r="M4776" t="str">
            <v>Owner-Occupied</v>
          </cell>
          <cell r="N4776">
            <v>4</v>
          </cell>
          <cell r="O4776">
            <v>41946</v>
          </cell>
          <cell r="P4776" t="str">
            <v>Current</v>
          </cell>
        </row>
        <row r="4777">
          <cell r="B4777">
            <v>42342</v>
          </cell>
          <cell r="C4777">
            <v>13</v>
          </cell>
          <cell r="D4777" t="str">
            <v>ON</v>
          </cell>
          <cell r="E4777" t="str">
            <v>Purchase</v>
          </cell>
          <cell r="F4777" t="str">
            <v>Fixed</v>
          </cell>
          <cell r="I4777">
            <v>38.75</v>
          </cell>
          <cell r="J4777">
            <v>38.549999999999997</v>
          </cell>
          <cell r="K4777" t="str">
            <v>HiRatio</v>
          </cell>
          <cell r="L4777">
            <v>332098.61</v>
          </cell>
          <cell r="M4777" t="str">
            <v>Owner-Occupied</v>
          </cell>
          <cell r="N4777">
            <v>0</v>
          </cell>
          <cell r="O4777">
            <v>43831</v>
          </cell>
          <cell r="P4777" t="str">
            <v>Current</v>
          </cell>
        </row>
        <row r="4778">
          <cell r="B4778">
            <v>41536</v>
          </cell>
          <cell r="C4778">
            <v>40</v>
          </cell>
          <cell r="D4778" t="str">
            <v>ON</v>
          </cell>
          <cell r="E4778" t="str">
            <v>Purchase</v>
          </cell>
          <cell r="F4778" t="str">
            <v>ARM</v>
          </cell>
          <cell r="I4778">
            <v>36.76</v>
          </cell>
          <cell r="J4778">
            <v>31.33</v>
          </cell>
          <cell r="K4778" t="str">
            <v>Conv</v>
          </cell>
          <cell r="L4778">
            <v>0</v>
          </cell>
          <cell r="M4778" t="str">
            <v>Owner-Occupied</v>
          </cell>
          <cell r="N4778">
            <v>4</v>
          </cell>
          <cell r="O4778">
            <v>41920</v>
          </cell>
          <cell r="P4778" t="str">
            <v>Current</v>
          </cell>
        </row>
        <row r="4779">
          <cell r="B4779">
            <v>42384</v>
          </cell>
          <cell r="C4779">
            <v>12</v>
          </cell>
          <cell r="D4779" t="str">
            <v>ON</v>
          </cell>
          <cell r="E4779" t="str">
            <v>Refinance External</v>
          </cell>
          <cell r="F4779" t="str">
            <v>ARM</v>
          </cell>
          <cell r="I4779">
            <v>41.54</v>
          </cell>
          <cell r="J4779">
            <v>14.52</v>
          </cell>
          <cell r="K4779" t="str">
            <v>Conv</v>
          </cell>
          <cell r="L4779">
            <v>126029.55</v>
          </cell>
          <cell r="M4779" t="str">
            <v>Owner-Occupied</v>
          </cell>
          <cell r="N4779">
            <v>0</v>
          </cell>
          <cell r="O4779">
            <v>43831</v>
          </cell>
          <cell r="P4779" t="str">
            <v>Current</v>
          </cell>
        </row>
        <row r="4780">
          <cell r="B4780">
            <v>42160</v>
          </cell>
          <cell r="C4780">
            <v>19</v>
          </cell>
          <cell r="D4780" t="str">
            <v>ON</v>
          </cell>
          <cell r="E4780" t="str">
            <v>Refinance External</v>
          </cell>
          <cell r="F4780" t="str">
            <v>Fixed</v>
          </cell>
          <cell r="I4780">
            <v>38.67</v>
          </cell>
          <cell r="J4780">
            <v>22.24</v>
          </cell>
          <cell r="K4780" t="str">
            <v>Conv</v>
          </cell>
          <cell r="L4780">
            <v>165382.69</v>
          </cell>
          <cell r="M4780" t="str">
            <v>Owner-Occupied</v>
          </cell>
          <cell r="N4780">
            <v>0</v>
          </cell>
          <cell r="O4780">
            <v>43831</v>
          </cell>
          <cell r="P4780" t="str">
            <v>Current</v>
          </cell>
        </row>
        <row r="4781">
          <cell r="B4781">
            <v>40998</v>
          </cell>
          <cell r="C4781">
            <v>58</v>
          </cell>
          <cell r="D4781" t="str">
            <v>ON</v>
          </cell>
          <cell r="E4781" t="str">
            <v>Purchase</v>
          </cell>
          <cell r="F4781" t="str">
            <v>ARM</v>
          </cell>
          <cell r="I4781">
            <v>41.33</v>
          </cell>
          <cell r="J4781">
            <v>14.9</v>
          </cell>
          <cell r="K4781" t="str">
            <v>Conv</v>
          </cell>
          <cell r="L4781">
            <v>0</v>
          </cell>
          <cell r="M4781" t="str">
            <v>Second Home</v>
          </cell>
          <cell r="N4781">
            <v>4</v>
          </cell>
          <cell r="O4781">
            <v>42135</v>
          </cell>
          <cell r="P4781" t="str">
            <v>Current</v>
          </cell>
        </row>
        <row r="4782">
          <cell r="B4782">
            <v>42401</v>
          </cell>
          <cell r="C4782">
            <v>11</v>
          </cell>
          <cell r="D4782" t="str">
            <v>SK</v>
          </cell>
          <cell r="E4782" t="str">
            <v>Refinance External</v>
          </cell>
          <cell r="F4782" t="str">
            <v>Fixed</v>
          </cell>
          <cell r="I4782">
            <v>35.6</v>
          </cell>
          <cell r="J4782">
            <v>23.02</v>
          </cell>
          <cell r="K4782" t="str">
            <v>Conv</v>
          </cell>
          <cell r="L4782">
            <v>262998.76</v>
          </cell>
          <cell r="M4782" t="str">
            <v>Owner-Occupied</v>
          </cell>
          <cell r="N4782">
            <v>0</v>
          </cell>
          <cell r="O4782">
            <v>43831</v>
          </cell>
          <cell r="P4782" t="str">
            <v>Current</v>
          </cell>
        </row>
        <row r="4783">
          <cell r="B4783">
            <v>42180</v>
          </cell>
          <cell r="C4783">
            <v>19</v>
          </cell>
          <cell r="D4783" t="str">
            <v>ON</v>
          </cell>
          <cell r="E4783" t="str">
            <v>Purchase</v>
          </cell>
          <cell r="F4783" t="str">
            <v>Fixed</v>
          </cell>
          <cell r="I4783">
            <v>36.17</v>
          </cell>
          <cell r="J4783">
            <v>24.29</v>
          </cell>
          <cell r="K4783" t="str">
            <v>Conv</v>
          </cell>
          <cell r="L4783">
            <v>536338.56999999995</v>
          </cell>
          <cell r="M4783" t="str">
            <v>Owner-Occupied</v>
          </cell>
          <cell r="N4783">
            <v>0</v>
          </cell>
          <cell r="O4783">
            <v>43831</v>
          </cell>
          <cell r="P4783" t="str">
            <v>Current</v>
          </cell>
        </row>
        <row r="4784">
          <cell r="B4784">
            <v>41408</v>
          </cell>
          <cell r="C4784">
            <v>44</v>
          </cell>
          <cell r="D4784" t="str">
            <v>BC</v>
          </cell>
          <cell r="E4784" t="str">
            <v>Purchase</v>
          </cell>
          <cell r="F4784" t="str">
            <v>Fixed</v>
          </cell>
          <cell r="I4784">
            <v>40.03</v>
          </cell>
          <cell r="J4784">
            <v>27.91</v>
          </cell>
          <cell r="K4784" t="str">
            <v>HiRatio</v>
          </cell>
          <cell r="L4784">
            <v>172574.74</v>
          </cell>
          <cell r="M4784" t="str">
            <v>Owner-Occupied</v>
          </cell>
          <cell r="N4784">
            <v>0</v>
          </cell>
          <cell r="O4784">
            <v>43831</v>
          </cell>
          <cell r="P4784" t="str">
            <v>Current</v>
          </cell>
        </row>
        <row r="4785">
          <cell r="B4785">
            <v>42139</v>
          </cell>
          <cell r="C4785">
            <v>20</v>
          </cell>
          <cell r="D4785" t="str">
            <v>AB</v>
          </cell>
          <cell r="E4785" t="str">
            <v>Purchase</v>
          </cell>
          <cell r="F4785" t="str">
            <v>Fixed</v>
          </cell>
          <cell r="I4785">
            <v>30.2</v>
          </cell>
          <cell r="J4785">
            <v>17.809999999999999</v>
          </cell>
          <cell r="K4785" t="str">
            <v>HiRatio</v>
          </cell>
          <cell r="L4785">
            <v>328806.69</v>
          </cell>
          <cell r="M4785" t="str">
            <v>Owner-Occupied</v>
          </cell>
          <cell r="N4785">
            <v>0</v>
          </cell>
          <cell r="O4785">
            <v>43831</v>
          </cell>
          <cell r="P4785" t="str">
            <v>Current</v>
          </cell>
        </row>
        <row r="4786">
          <cell r="B4786">
            <v>41395</v>
          </cell>
          <cell r="C4786">
            <v>44</v>
          </cell>
          <cell r="D4786" t="str">
            <v>AB</v>
          </cell>
          <cell r="E4786" t="str">
            <v>Purchase</v>
          </cell>
          <cell r="F4786" t="str">
            <v>Fixed</v>
          </cell>
          <cell r="I4786">
            <v>37.020000000000003</v>
          </cell>
          <cell r="J4786">
            <v>27.06</v>
          </cell>
          <cell r="K4786" t="str">
            <v>HiRatio</v>
          </cell>
          <cell r="L4786">
            <v>302528.68</v>
          </cell>
          <cell r="M4786" t="str">
            <v>Owner-Occupied</v>
          </cell>
          <cell r="N4786">
            <v>0</v>
          </cell>
          <cell r="O4786">
            <v>43831</v>
          </cell>
          <cell r="P4786" t="str">
            <v>Current</v>
          </cell>
        </row>
        <row r="4787">
          <cell r="B4787">
            <v>41141</v>
          </cell>
          <cell r="C4787">
            <v>53</v>
          </cell>
          <cell r="D4787" t="str">
            <v>AB</v>
          </cell>
          <cell r="E4787" t="str">
            <v>Portable</v>
          </cell>
          <cell r="F4787" t="str">
            <v>Fixed</v>
          </cell>
          <cell r="I4787">
            <v>28.82</v>
          </cell>
          <cell r="J4787">
            <v>15.48</v>
          </cell>
          <cell r="K4787" t="str">
            <v>HiRatio</v>
          </cell>
          <cell r="L4787">
            <v>0</v>
          </cell>
          <cell r="M4787" t="str">
            <v>Owner-Occupied</v>
          </cell>
          <cell r="N4787">
            <v>4</v>
          </cell>
          <cell r="O4787">
            <v>41822</v>
          </cell>
          <cell r="P4787" t="str">
            <v>Current</v>
          </cell>
        </row>
        <row r="4788">
          <cell r="B4788">
            <v>41830</v>
          </cell>
          <cell r="C4788">
            <v>30</v>
          </cell>
          <cell r="D4788" t="str">
            <v>ON</v>
          </cell>
          <cell r="E4788" t="str">
            <v>Purchase</v>
          </cell>
          <cell r="F4788" t="str">
            <v>Fixed</v>
          </cell>
          <cell r="I4788">
            <v>33.380000000000003</v>
          </cell>
          <cell r="J4788">
            <v>19.77</v>
          </cell>
          <cell r="K4788" t="str">
            <v>HiRatio</v>
          </cell>
          <cell r="L4788">
            <v>0</v>
          </cell>
          <cell r="M4788" t="str">
            <v>Owner-Occupied</v>
          </cell>
          <cell r="N4788">
            <v>4</v>
          </cell>
          <cell r="O4788">
            <v>42684</v>
          </cell>
          <cell r="P4788" t="str">
            <v>Current</v>
          </cell>
        </row>
        <row r="4789">
          <cell r="B4789">
            <v>42027</v>
          </cell>
          <cell r="C4789">
            <v>24</v>
          </cell>
          <cell r="D4789" t="str">
            <v>BC</v>
          </cell>
          <cell r="E4789" t="str">
            <v>Refinance External</v>
          </cell>
          <cell r="F4789" t="str">
            <v>Fixed</v>
          </cell>
          <cell r="I4789">
            <v>42.87</v>
          </cell>
          <cell r="J4789">
            <v>29.64</v>
          </cell>
          <cell r="K4789" t="str">
            <v>Conv</v>
          </cell>
          <cell r="L4789">
            <v>270075.14</v>
          </cell>
          <cell r="M4789" t="str">
            <v>Owner-Occupied</v>
          </cell>
          <cell r="N4789">
            <v>0</v>
          </cell>
          <cell r="O4789">
            <v>43831</v>
          </cell>
          <cell r="P4789" t="str">
            <v>Current</v>
          </cell>
        </row>
        <row r="4790">
          <cell r="B4790">
            <v>42377</v>
          </cell>
          <cell r="C4790">
            <v>12</v>
          </cell>
          <cell r="D4790" t="str">
            <v>BC</v>
          </cell>
          <cell r="E4790" t="str">
            <v>Refinance External</v>
          </cell>
          <cell r="F4790" t="str">
            <v>Fixed</v>
          </cell>
          <cell r="I4790">
            <v>30.94</v>
          </cell>
          <cell r="J4790">
            <v>30.94</v>
          </cell>
          <cell r="K4790" t="str">
            <v>Conv</v>
          </cell>
          <cell r="L4790">
            <v>404103.98</v>
          </cell>
          <cell r="M4790" t="str">
            <v>Owner-Occupied</v>
          </cell>
          <cell r="N4790">
            <v>0</v>
          </cell>
          <cell r="O4790">
            <v>43831</v>
          </cell>
          <cell r="P4790" t="str">
            <v>Current</v>
          </cell>
        </row>
        <row r="4791">
          <cell r="B4791">
            <v>41627</v>
          </cell>
          <cell r="C4791">
            <v>37</v>
          </cell>
          <cell r="D4791" t="str">
            <v>BC</v>
          </cell>
          <cell r="E4791" t="str">
            <v>Purchase</v>
          </cell>
          <cell r="F4791" t="str">
            <v>ARM</v>
          </cell>
          <cell r="I4791">
            <v>33.31</v>
          </cell>
          <cell r="J4791">
            <v>29.72</v>
          </cell>
          <cell r="K4791" t="str">
            <v>HiRatio</v>
          </cell>
          <cell r="L4791">
            <v>358706.18</v>
          </cell>
          <cell r="M4791" t="str">
            <v>Owner-Occupied</v>
          </cell>
          <cell r="N4791">
            <v>0</v>
          </cell>
          <cell r="O4791">
            <v>43831</v>
          </cell>
          <cell r="P4791" t="str">
            <v>Current</v>
          </cell>
        </row>
        <row r="4792">
          <cell r="B4792">
            <v>40787</v>
          </cell>
          <cell r="C4792">
            <v>64</v>
          </cell>
          <cell r="D4792" t="str">
            <v>ON</v>
          </cell>
          <cell r="E4792" t="str">
            <v>Purchase</v>
          </cell>
          <cell r="F4792" t="str">
            <v>Fixed</v>
          </cell>
          <cell r="I4792">
            <v>30.16</v>
          </cell>
          <cell r="J4792">
            <v>29.23</v>
          </cell>
          <cell r="K4792" t="str">
            <v>HiRatio</v>
          </cell>
          <cell r="L4792">
            <v>0</v>
          </cell>
          <cell r="M4792" t="str">
            <v>Owner-Occupied</v>
          </cell>
          <cell r="N4792">
            <v>4</v>
          </cell>
          <cell r="O4792">
            <v>41576</v>
          </cell>
          <cell r="P4792" t="str">
            <v>Current</v>
          </cell>
        </row>
        <row r="4793">
          <cell r="B4793">
            <v>40925</v>
          </cell>
          <cell r="C4793">
            <v>60</v>
          </cell>
          <cell r="D4793" t="str">
            <v>AB</v>
          </cell>
          <cell r="E4793" t="str">
            <v>Purchase</v>
          </cell>
          <cell r="F4793" t="str">
            <v>Fixed</v>
          </cell>
          <cell r="I4793">
            <v>25.57</v>
          </cell>
          <cell r="J4793">
            <v>13.9</v>
          </cell>
          <cell r="K4793" t="str">
            <v>Conv</v>
          </cell>
          <cell r="L4793">
            <v>0</v>
          </cell>
          <cell r="M4793" t="str">
            <v>Owner-Occupied</v>
          </cell>
          <cell r="N4793">
            <v>4</v>
          </cell>
          <cell r="O4793">
            <v>42307</v>
          </cell>
          <cell r="P4793" t="str">
            <v>Current</v>
          </cell>
        </row>
        <row r="4794">
          <cell r="B4794">
            <v>40855</v>
          </cell>
          <cell r="C4794">
            <v>62</v>
          </cell>
          <cell r="D4794" t="str">
            <v>ON</v>
          </cell>
          <cell r="E4794" t="str">
            <v>Refinance External</v>
          </cell>
          <cell r="F4794" t="str">
            <v>Fixed</v>
          </cell>
          <cell r="I4794">
            <v>43.75</v>
          </cell>
          <cell r="J4794">
            <v>26.9</v>
          </cell>
          <cell r="K4794" t="str">
            <v>Conv</v>
          </cell>
          <cell r="L4794">
            <v>0</v>
          </cell>
          <cell r="M4794" t="str">
            <v>Owner-Occupied</v>
          </cell>
          <cell r="N4794">
            <v>4</v>
          </cell>
          <cell r="O4794">
            <v>41452</v>
          </cell>
          <cell r="P4794" t="str">
            <v>Current</v>
          </cell>
        </row>
        <row r="4795">
          <cell r="B4795">
            <v>42496</v>
          </cell>
          <cell r="C4795">
            <v>8</v>
          </cell>
          <cell r="D4795" t="str">
            <v>ON</v>
          </cell>
          <cell r="E4795" t="str">
            <v>Transfer</v>
          </cell>
          <cell r="F4795" t="str">
            <v>ARM</v>
          </cell>
          <cell r="I4795">
            <v>33.6</v>
          </cell>
          <cell r="J4795">
            <v>27.36</v>
          </cell>
          <cell r="K4795" t="str">
            <v>Conv</v>
          </cell>
          <cell r="L4795">
            <v>328893.63</v>
          </cell>
          <cell r="M4795" t="str">
            <v>Owner-Occupied</v>
          </cell>
          <cell r="N4795">
            <v>0</v>
          </cell>
          <cell r="O4795">
            <v>43831</v>
          </cell>
          <cell r="P4795" t="str">
            <v>Current</v>
          </cell>
        </row>
        <row r="4796">
          <cell r="B4796">
            <v>40984</v>
          </cell>
          <cell r="C4796">
            <v>58</v>
          </cell>
          <cell r="D4796" t="str">
            <v>ON</v>
          </cell>
          <cell r="E4796" t="str">
            <v>Refinance External</v>
          </cell>
          <cell r="F4796" t="str">
            <v>Fixed</v>
          </cell>
          <cell r="I4796">
            <v>38.5</v>
          </cell>
          <cell r="J4796">
            <v>29.83</v>
          </cell>
          <cell r="K4796" t="str">
            <v>HiRatio</v>
          </cell>
          <cell r="L4796">
            <v>259320.06</v>
          </cell>
          <cell r="M4796" t="str">
            <v>Owner-Occupied</v>
          </cell>
          <cell r="N4796">
            <v>0</v>
          </cell>
          <cell r="O4796">
            <v>43831</v>
          </cell>
          <cell r="P4796" t="str">
            <v>Current</v>
          </cell>
        </row>
        <row r="4797">
          <cell r="B4797">
            <v>40862</v>
          </cell>
          <cell r="C4797">
            <v>62</v>
          </cell>
          <cell r="D4797" t="str">
            <v>ON</v>
          </cell>
          <cell r="E4797" t="str">
            <v>Refinance External</v>
          </cell>
          <cell r="F4797" t="str">
            <v>Fixed</v>
          </cell>
          <cell r="I4797">
            <v>27.65</v>
          </cell>
          <cell r="J4797">
            <v>13.13</v>
          </cell>
          <cell r="K4797" t="str">
            <v>Conv</v>
          </cell>
          <cell r="L4797">
            <v>0</v>
          </cell>
          <cell r="M4797" t="str">
            <v>Owner-Occupied</v>
          </cell>
          <cell r="N4797">
            <v>4</v>
          </cell>
          <cell r="O4797">
            <v>42572</v>
          </cell>
          <cell r="P4797" t="str">
            <v>Current</v>
          </cell>
        </row>
        <row r="4798">
          <cell r="B4798">
            <v>42367</v>
          </cell>
          <cell r="C4798">
            <v>13</v>
          </cell>
          <cell r="D4798" t="str">
            <v>ON</v>
          </cell>
          <cell r="E4798" t="str">
            <v>Refinance External</v>
          </cell>
          <cell r="F4798" t="str">
            <v>ARM</v>
          </cell>
          <cell r="I4798">
            <v>27.28</v>
          </cell>
          <cell r="J4798">
            <v>21.33</v>
          </cell>
          <cell r="K4798" t="str">
            <v>Conv</v>
          </cell>
          <cell r="L4798">
            <v>482082.76</v>
          </cell>
          <cell r="M4798" t="str">
            <v>Owner-Occupied</v>
          </cell>
          <cell r="N4798">
            <v>0</v>
          </cell>
          <cell r="O4798">
            <v>43831</v>
          </cell>
          <cell r="P4798" t="str">
            <v>Current</v>
          </cell>
        </row>
        <row r="4799">
          <cell r="B4799">
            <v>40774</v>
          </cell>
          <cell r="C4799">
            <v>65</v>
          </cell>
          <cell r="D4799" t="str">
            <v>ON</v>
          </cell>
          <cell r="E4799" t="str">
            <v>Portable</v>
          </cell>
          <cell r="F4799" t="str">
            <v>Fixed</v>
          </cell>
          <cell r="I4799">
            <v>43.08</v>
          </cell>
          <cell r="J4799">
            <v>32.76</v>
          </cell>
          <cell r="K4799" t="str">
            <v>HiRatio</v>
          </cell>
          <cell r="L4799">
            <v>0</v>
          </cell>
          <cell r="M4799" t="str">
            <v>Owner-Occupied</v>
          </cell>
          <cell r="N4799">
            <v>4</v>
          </cell>
          <cell r="O4799">
            <v>42093</v>
          </cell>
          <cell r="P4799" t="str">
            <v>Current</v>
          </cell>
        </row>
        <row r="4800">
          <cell r="B4800">
            <v>41746</v>
          </cell>
          <cell r="C4800">
            <v>33</v>
          </cell>
          <cell r="D4800" t="str">
            <v>ON</v>
          </cell>
          <cell r="E4800" t="str">
            <v>Purchase</v>
          </cell>
          <cell r="F4800" t="str">
            <v>Fixed</v>
          </cell>
          <cell r="I4800">
            <v>36.04</v>
          </cell>
          <cell r="J4800">
            <v>33.01</v>
          </cell>
          <cell r="K4800" t="str">
            <v>HiRatio</v>
          </cell>
          <cell r="L4800">
            <v>0</v>
          </cell>
          <cell r="M4800" t="str">
            <v>Owner-Occupied</v>
          </cell>
          <cell r="N4800">
            <v>4</v>
          </cell>
          <cell r="O4800">
            <v>42725</v>
          </cell>
          <cell r="P4800" t="str">
            <v>Current</v>
          </cell>
        </row>
        <row r="4801">
          <cell r="B4801">
            <v>42139</v>
          </cell>
          <cell r="C4801">
            <v>20</v>
          </cell>
          <cell r="D4801" t="str">
            <v>AB</v>
          </cell>
          <cell r="E4801" t="str">
            <v>Purchase</v>
          </cell>
          <cell r="F4801" t="str">
            <v>Fixed</v>
          </cell>
          <cell r="I4801">
            <v>27.54</v>
          </cell>
          <cell r="J4801">
            <v>17.309999999999999</v>
          </cell>
          <cell r="K4801" t="str">
            <v>Conv</v>
          </cell>
          <cell r="L4801">
            <v>179848.65</v>
          </cell>
          <cell r="M4801" t="str">
            <v>Owner-Occupied</v>
          </cell>
          <cell r="N4801">
            <v>0</v>
          </cell>
          <cell r="O4801">
            <v>43831</v>
          </cell>
          <cell r="P4801" t="str">
            <v>Current</v>
          </cell>
        </row>
        <row r="4802">
          <cell r="B4802">
            <v>41726</v>
          </cell>
          <cell r="C4802">
            <v>34</v>
          </cell>
          <cell r="D4802" t="str">
            <v>BC</v>
          </cell>
          <cell r="E4802" t="str">
            <v>Refinance External</v>
          </cell>
          <cell r="F4802" t="str">
            <v>Fixed</v>
          </cell>
          <cell r="I4802">
            <v>43.02</v>
          </cell>
          <cell r="J4802">
            <v>32.15</v>
          </cell>
          <cell r="K4802" t="str">
            <v>Conv</v>
          </cell>
          <cell r="L4802">
            <v>399398.02</v>
          </cell>
          <cell r="M4802" t="str">
            <v>Owner-Occupied</v>
          </cell>
          <cell r="N4802">
            <v>0</v>
          </cell>
          <cell r="O4802">
            <v>43831</v>
          </cell>
          <cell r="P4802" t="str">
            <v>Current</v>
          </cell>
        </row>
        <row r="4803">
          <cell r="B4803">
            <v>41180</v>
          </cell>
          <cell r="C4803">
            <v>52</v>
          </cell>
          <cell r="D4803" t="str">
            <v>ON</v>
          </cell>
          <cell r="E4803" t="str">
            <v>Purchase</v>
          </cell>
          <cell r="F4803" t="str">
            <v>Fixed</v>
          </cell>
          <cell r="I4803">
            <v>39.630000000000003</v>
          </cell>
          <cell r="J4803">
            <v>36.72</v>
          </cell>
          <cell r="K4803" t="str">
            <v>Conv</v>
          </cell>
          <cell r="L4803">
            <v>0</v>
          </cell>
          <cell r="M4803" t="str">
            <v>Rental</v>
          </cell>
          <cell r="N4803">
            <v>4</v>
          </cell>
          <cell r="O4803">
            <v>41960</v>
          </cell>
          <cell r="P4803" t="str">
            <v>Current</v>
          </cell>
        </row>
        <row r="4804">
          <cell r="B4804">
            <v>41943</v>
          </cell>
          <cell r="C4804">
            <v>27</v>
          </cell>
          <cell r="D4804" t="str">
            <v>AB</v>
          </cell>
          <cell r="E4804" t="str">
            <v>Purchase</v>
          </cell>
          <cell r="F4804" t="str">
            <v>Fixed</v>
          </cell>
          <cell r="I4804">
            <v>42.39</v>
          </cell>
          <cell r="J4804">
            <v>30.64</v>
          </cell>
          <cell r="K4804" t="str">
            <v>HiRatio</v>
          </cell>
          <cell r="L4804">
            <v>326633.52</v>
          </cell>
          <cell r="M4804" t="str">
            <v>Owner-Occupied</v>
          </cell>
          <cell r="N4804">
            <v>0</v>
          </cell>
          <cell r="O4804">
            <v>43831</v>
          </cell>
          <cell r="P4804" t="str">
            <v>Current</v>
          </cell>
        </row>
        <row r="4805">
          <cell r="B4805">
            <v>42402</v>
          </cell>
          <cell r="C4805">
            <v>11</v>
          </cell>
          <cell r="D4805" t="str">
            <v>BC</v>
          </cell>
          <cell r="E4805" t="str">
            <v>Refinance External</v>
          </cell>
          <cell r="F4805" t="str">
            <v>ARM</v>
          </cell>
          <cell r="I4805">
            <v>32.65</v>
          </cell>
          <cell r="J4805">
            <v>30.84</v>
          </cell>
          <cell r="K4805" t="str">
            <v>Conv</v>
          </cell>
          <cell r="L4805">
            <v>224267.36</v>
          </cell>
          <cell r="M4805" t="str">
            <v>Owner-Occupied</v>
          </cell>
          <cell r="N4805">
            <v>0</v>
          </cell>
          <cell r="O4805">
            <v>43831</v>
          </cell>
          <cell r="P4805" t="str">
            <v>Current</v>
          </cell>
        </row>
        <row r="4806">
          <cell r="B4806">
            <v>42580</v>
          </cell>
          <cell r="C4806">
            <v>6</v>
          </cell>
          <cell r="D4806" t="str">
            <v>MB</v>
          </cell>
          <cell r="E4806" t="str">
            <v>Purchase</v>
          </cell>
          <cell r="F4806" t="str">
            <v>Fixed</v>
          </cell>
          <cell r="I4806">
            <v>42.92</v>
          </cell>
          <cell r="J4806">
            <v>34.619999999999997</v>
          </cell>
          <cell r="K4806" t="str">
            <v>HiRatio</v>
          </cell>
          <cell r="L4806">
            <v>304548.09999999998</v>
          </cell>
          <cell r="M4806" t="str">
            <v>Owner-Occupied</v>
          </cell>
          <cell r="N4806">
            <v>0</v>
          </cell>
          <cell r="O4806">
            <v>43831</v>
          </cell>
          <cell r="P4806" t="str">
            <v>Current</v>
          </cell>
        </row>
        <row r="4807">
          <cell r="B4807">
            <v>41120</v>
          </cell>
          <cell r="C4807">
            <v>54</v>
          </cell>
          <cell r="D4807" t="str">
            <v>AB</v>
          </cell>
          <cell r="E4807" t="str">
            <v>Transfer</v>
          </cell>
          <cell r="F4807" t="str">
            <v>Fixed</v>
          </cell>
          <cell r="I4807">
            <v>31.06</v>
          </cell>
          <cell r="J4807">
            <v>19.57</v>
          </cell>
          <cell r="K4807" t="str">
            <v>HiRatio</v>
          </cell>
          <cell r="L4807">
            <v>0</v>
          </cell>
          <cell r="M4807" t="str">
            <v>Owner-Occupied</v>
          </cell>
          <cell r="N4807">
            <v>4</v>
          </cell>
          <cell r="O4807">
            <v>41897</v>
          </cell>
          <cell r="P4807" t="str">
            <v>Current</v>
          </cell>
        </row>
        <row r="4808">
          <cell r="B4808">
            <v>41801</v>
          </cell>
          <cell r="C4808">
            <v>31</v>
          </cell>
          <cell r="D4808" t="str">
            <v>ON</v>
          </cell>
          <cell r="E4808" t="str">
            <v>Purchase with Improvements</v>
          </cell>
          <cell r="F4808" t="str">
            <v>Fixed</v>
          </cell>
          <cell r="I4808">
            <v>42.1</v>
          </cell>
          <cell r="J4808">
            <v>26.52</v>
          </cell>
          <cell r="K4808" t="str">
            <v>HiRatio</v>
          </cell>
          <cell r="L4808">
            <v>112381.02</v>
          </cell>
          <cell r="M4808" t="str">
            <v>Owner-Occupied</v>
          </cell>
          <cell r="N4808">
            <v>0</v>
          </cell>
          <cell r="O4808">
            <v>43831</v>
          </cell>
          <cell r="P4808" t="str">
            <v>Current</v>
          </cell>
        </row>
        <row r="4809">
          <cell r="B4809">
            <v>41138</v>
          </cell>
          <cell r="C4809">
            <v>53</v>
          </cell>
          <cell r="D4809" t="str">
            <v>ON</v>
          </cell>
          <cell r="E4809" t="str">
            <v>Purchase</v>
          </cell>
          <cell r="F4809" t="str">
            <v>Fixed</v>
          </cell>
          <cell r="I4809">
            <v>42.91</v>
          </cell>
          <cell r="J4809">
            <v>42.91</v>
          </cell>
          <cell r="K4809" t="str">
            <v>Conv</v>
          </cell>
          <cell r="L4809">
            <v>0</v>
          </cell>
          <cell r="M4809" t="str">
            <v>Owner-Occupied</v>
          </cell>
          <cell r="N4809">
            <v>4</v>
          </cell>
          <cell r="O4809">
            <v>42271</v>
          </cell>
          <cell r="P4809" t="str">
            <v>Current</v>
          </cell>
        </row>
        <row r="4810">
          <cell r="B4810">
            <v>42058</v>
          </cell>
          <cell r="C4810">
            <v>23</v>
          </cell>
          <cell r="D4810" t="str">
            <v>AB</v>
          </cell>
          <cell r="E4810" t="str">
            <v>Purchase</v>
          </cell>
          <cell r="F4810" t="str">
            <v>Fixed</v>
          </cell>
          <cell r="I4810">
            <v>40.090000000000003</v>
          </cell>
          <cell r="J4810">
            <v>29.73</v>
          </cell>
          <cell r="K4810" t="str">
            <v>HiRatio</v>
          </cell>
          <cell r="L4810">
            <v>232062.36</v>
          </cell>
          <cell r="M4810" t="str">
            <v>Owner-Occupied</v>
          </cell>
          <cell r="N4810">
            <v>0</v>
          </cell>
          <cell r="O4810">
            <v>43831</v>
          </cell>
          <cell r="P4810" t="str">
            <v>Current</v>
          </cell>
        </row>
        <row r="4811">
          <cell r="B4811">
            <v>40927</v>
          </cell>
          <cell r="C4811">
            <v>60</v>
          </cell>
          <cell r="D4811" t="str">
            <v>AB</v>
          </cell>
          <cell r="E4811" t="str">
            <v>Purchase</v>
          </cell>
          <cell r="F4811" t="str">
            <v>ARM</v>
          </cell>
          <cell r="I4811">
            <v>40.880000000000003</v>
          </cell>
          <cell r="J4811">
            <v>29.77</v>
          </cell>
          <cell r="K4811" t="str">
            <v>HiRatio</v>
          </cell>
          <cell r="L4811">
            <v>217792.11</v>
          </cell>
          <cell r="M4811" t="str">
            <v>Owner-Occupied</v>
          </cell>
          <cell r="N4811">
            <v>0</v>
          </cell>
          <cell r="O4811">
            <v>43831</v>
          </cell>
          <cell r="P4811" t="str">
            <v>Current</v>
          </cell>
        </row>
        <row r="4812">
          <cell r="B4812">
            <v>42338</v>
          </cell>
          <cell r="C4812">
            <v>14</v>
          </cell>
          <cell r="D4812" t="str">
            <v>MB</v>
          </cell>
          <cell r="E4812" t="str">
            <v>Transfer</v>
          </cell>
          <cell r="F4812" t="str">
            <v>Fixed</v>
          </cell>
          <cell r="I4812">
            <v>42.38</v>
          </cell>
          <cell r="J4812">
            <v>31.75</v>
          </cell>
          <cell r="K4812" t="str">
            <v>Conv</v>
          </cell>
          <cell r="L4812">
            <v>213161.93</v>
          </cell>
          <cell r="M4812" t="str">
            <v>Owner-Occupied</v>
          </cell>
          <cell r="N4812">
            <v>0</v>
          </cell>
          <cell r="O4812">
            <v>43831</v>
          </cell>
          <cell r="P4812" t="str">
            <v>Current</v>
          </cell>
        </row>
        <row r="4813">
          <cell r="B4813">
            <v>42195</v>
          </cell>
          <cell r="C4813">
            <v>18</v>
          </cell>
          <cell r="D4813" t="str">
            <v>ON</v>
          </cell>
          <cell r="E4813" t="str">
            <v>Purchase</v>
          </cell>
          <cell r="F4813" t="str">
            <v>Fixed</v>
          </cell>
          <cell r="I4813">
            <v>42.07</v>
          </cell>
          <cell r="J4813">
            <v>22.25</v>
          </cell>
          <cell r="K4813" t="str">
            <v>HiRatio</v>
          </cell>
          <cell r="L4813">
            <v>267327.43</v>
          </cell>
          <cell r="M4813" t="str">
            <v>Owner-Occupied</v>
          </cell>
          <cell r="N4813">
            <v>0</v>
          </cell>
          <cell r="O4813">
            <v>43831</v>
          </cell>
          <cell r="P4813" t="str">
            <v>Current</v>
          </cell>
        </row>
        <row r="4814">
          <cell r="B4814">
            <v>41060</v>
          </cell>
          <cell r="C4814">
            <v>56</v>
          </cell>
          <cell r="D4814" t="str">
            <v>AB</v>
          </cell>
          <cell r="E4814" t="str">
            <v>Purchase</v>
          </cell>
          <cell r="F4814" t="str">
            <v>Fixed</v>
          </cell>
          <cell r="I4814">
            <v>37.68</v>
          </cell>
          <cell r="J4814">
            <v>28.37</v>
          </cell>
          <cell r="K4814" t="str">
            <v>HiRatio</v>
          </cell>
          <cell r="L4814">
            <v>678803.05</v>
          </cell>
          <cell r="M4814" t="str">
            <v>Owner-Occupied</v>
          </cell>
          <cell r="N4814">
            <v>0</v>
          </cell>
          <cell r="O4814">
            <v>43831</v>
          </cell>
          <cell r="P4814" t="str">
            <v>Current</v>
          </cell>
        </row>
        <row r="4815">
          <cell r="B4815">
            <v>41428</v>
          </cell>
          <cell r="C4815">
            <v>43</v>
          </cell>
          <cell r="D4815" t="str">
            <v>ON</v>
          </cell>
          <cell r="E4815" t="str">
            <v>Refinance External</v>
          </cell>
          <cell r="F4815" t="str">
            <v>Fixed</v>
          </cell>
          <cell r="I4815">
            <v>26.79</v>
          </cell>
          <cell r="J4815">
            <v>26.79</v>
          </cell>
          <cell r="K4815" t="str">
            <v>Conv</v>
          </cell>
          <cell r="L4815">
            <v>181681.03</v>
          </cell>
          <cell r="M4815" t="str">
            <v>Owner-Occupied</v>
          </cell>
          <cell r="N4815">
            <v>0</v>
          </cell>
          <cell r="O4815">
            <v>43831</v>
          </cell>
          <cell r="P4815" t="str">
            <v>Current</v>
          </cell>
        </row>
        <row r="4816">
          <cell r="B4816">
            <v>41729</v>
          </cell>
          <cell r="C4816">
            <v>34</v>
          </cell>
          <cell r="D4816" t="str">
            <v>ON</v>
          </cell>
          <cell r="E4816" t="str">
            <v>Purchase</v>
          </cell>
          <cell r="F4816" t="str">
            <v>ARM</v>
          </cell>
          <cell r="I4816">
            <v>27.12</v>
          </cell>
          <cell r="J4816">
            <v>16.87</v>
          </cell>
          <cell r="K4816" t="str">
            <v>Conv</v>
          </cell>
          <cell r="L4816">
            <v>367993.73</v>
          </cell>
          <cell r="M4816" t="str">
            <v>Owner-Occupied</v>
          </cell>
          <cell r="N4816">
            <v>0</v>
          </cell>
          <cell r="O4816">
            <v>43831</v>
          </cell>
          <cell r="P4816" t="str">
            <v>Current</v>
          </cell>
        </row>
        <row r="4817">
          <cell r="B4817">
            <v>42327</v>
          </cell>
          <cell r="C4817">
            <v>14</v>
          </cell>
          <cell r="D4817" t="str">
            <v>ON</v>
          </cell>
          <cell r="E4817" t="str">
            <v>Purchase</v>
          </cell>
          <cell r="F4817" t="str">
            <v>ARM</v>
          </cell>
          <cell r="I4817">
            <v>24.33</v>
          </cell>
          <cell r="J4817">
            <v>24.33</v>
          </cell>
          <cell r="K4817" t="str">
            <v>Conv</v>
          </cell>
          <cell r="L4817">
            <v>185721.84</v>
          </cell>
          <cell r="M4817" t="str">
            <v>Owner-Occupied</v>
          </cell>
          <cell r="N4817">
            <v>0</v>
          </cell>
          <cell r="O4817">
            <v>43831</v>
          </cell>
          <cell r="P4817" t="str">
            <v>Current</v>
          </cell>
        </row>
        <row r="4818">
          <cell r="B4818">
            <v>41421</v>
          </cell>
          <cell r="C4818">
            <v>44</v>
          </cell>
          <cell r="D4818" t="str">
            <v>BC</v>
          </cell>
          <cell r="E4818" t="str">
            <v>Purchase</v>
          </cell>
          <cell r="F4818" t="str">
            <v>Fixed</v>
          </cell>
          <cell r="I4818">
            <v>30.48</v>
          </cell>
          <cell r="J4818">
            <v>29.72</v>
          </cell>
          <cell r="K4818" t="str">
            <v>Conv</v>
          </cell>
          <cell r="L4818">
            <v>108509.09</v>
          </cell>
          <cell r="M4818" t="str">
            <v>Owner-Occupied</v>
          </cell>
          <cell r="N4818">
            <v>0</v>
          </cell>
          <cell r="O4818">
            <v>43831</v>
          </cell>
          <cell r="P4818" t="str">
            <v>Current</v>
          </cell>
        </row>
        <row r="4819">
          <cell r="B4819">
            <v>42650</v>
          </cell>
          <cell r="C4819">
            <v>3</v>
          </cell>
          <cell r="D4819" t="str">
            <v>ON</v>
          </cell>
          <cell r="E4819" t="str">
            <v>Purchase with Improvements</v>
          </cell>
          <cell r="F4819" t="str">
            <v>Fixed</v>
          </cell>
          <cell r="I4819">
            <v>41.04</v>
          </cell>
          <cell r="J4819">
            <v>27.47</v>
          </cell>
          <cell r="K4819" t="str">
            <v>HiRatio</v>
          </cell>
          <cell r="L4819">
            <v>132169.93</v>
          </cell>
          <cell r="M4819" t="str">
            <v>Second Home</v>
          </cell>
          <cell r="N4819">
            <v>0</v>
          </cell>
          <cell r="O4819">
            <v>43831</v>
          </cell>
          <cell r="P4819" t="str">
            <v>Current</v>
          </cell>
        </row>
        <row r="4820">
          <cell r="B4820">
            <v>42163</v>
          </cell>
          <cell r="C4820">
            <v>19</v>
          </cell>
          <cell r="D4820" t="str">
            <v>BC</v>
          </cell>
          <cell r="E4820" t="str">
            <v>Purchase</v>
          </cell>
          <cell r="F4820" t="str">
            <v>Fixed</v>
          </cell>
          <cell r="I4820">
            <v>42.18</v>
          </cell>
          <cell r="J4820">
            <v>30.79</v>
          </cell>
          <cell r="K4820" t="str">
            <v>Conv</v>
          </cell>
          <cell r="L4820">
            <v>375961.56</v>
          </cell>
          <cell r="M4820" t="str">
            <v>Owner-Occupied</v>
          </cell>
          <cell r="N4820">
            <v>0</v>
          </cell>
          <cell r="O4820">
            <v>43831</v>
          </cell>
          <cell r="P4820" t="str">
            <v>Current</v>
          </cell>
        </row>
        <row r="4821">
          <cell r="B4821">
            <v>41444</v>
          </cell>
          <cell r="C4821">
            <v>43</v>
          </cell>
          <cell r="D4821" t="str">
            <v>SK</v>
          </cell>
          <cell r="E4821" t="str">
            <v>Purchase</v>
          </cell>
          <cell r="F4821" t="str">
            <v>Fixed</v>
          </cell>
          <cell r="I4821">
            <v>37.81</v>
          </cell>
          <cell r="J4821">
            <v>35.6</v>
          </cell>
          <cell r="K4821" t="str">
            <v>HiRatio</v>
          </cell>
          <cell r="L4821">
            <v>227613.43</v>
          </cell>
          <cell r="M4821" t="str">
            <v>Owner-Occupied</v>
          </cell>
          <cell r="N4821">
            <v>0</v>
          </cell>
          <cell r="O4821">
            <v>43831</v>
          </cell>
          <cell r="P4821" t="str">
            <v>Current</v>
          </cell>
        </row>
        <row r="4822">
          <cell r="B4822">
            <v>41781</v>
          </cell>
          <cell r="C4822">
            <v>32</v>
          </cell>
          <cell r="D4822" t="str">
            <v>ON</v>
          </cell>
          <cell r="E4822" t="str">
            <v>Refinance External</v>
          </cell>
          <cell r="F4822" t="str">
            <v>Fixed</v>
          </cell>
          <cell r="I4822">
            <v>38.72</v>
          </cell>
          <cell r="J4822">
            <v>22.51</v>
          </cell>
          <cell r="K4822" t="str">
            <v>Conv</v>
          </cell>
          <cell r="L4822">
            <v>113264.63</v>
          </cell>
          <cell r="M4822" t="str">
            <v>Owner-Occupied</v>
          </cell>
          <cell r="N4822">
            <v>0</v>
          </cell>
          <cell r="O4822">
            <v>43831</v>
          </cell>
          <cell r="P4822" t="str">
            <v>Current</v>
          </cell>
        </row>
        <row r="4823">
          <cell r="B4823">
            <v>40877</v>
          </cell>
          <cell r="C4823">
            <v>62</v>
          </cell>
          <cell r="D4823" t="str">
            <v>ON</v>
          </cell>
          <cell r="E4823" t="str">
            <v>Purchase</v>
          </cell>
          <cell r="F4823" t="str">
            <v>Fixed</v>
          </cell>
          <cell r="I4823">
            <v>27.26</v>
          </cell>
          <cell r="J4823">
            <v>16.850000000000001</v>
          </cell>
          <cell r="K4823" t="str">
            <v>HiRatio</v>
          </cell>
          <cell r="L4823">
            <v>191164.65</v>
          </cell>
          <cell r="M4823" t="str">
            <v>Owner-Occupied</v>
          </cell>
          <cell r="N4823">
            <v>0</v>
          </cell>
          <cell r="O4823">
            <v>43831</v>
          </cell>
          <cell r="P4823" t="str">
            <v>Current</v>
          </cell>
        </row>
        <row r="4824">
          <cell r="B4824">
            <v>41845</v>
          </cell>
          <cell r="C4824">
            <v>30</v>
          </cell>
          <cell r="D4824" t="str">
            <v>AB</v>
          </cell>
          <cell r="E4824" t="str">
            <v>Purchase</v>
          </cell>
          <cell r="F4824" t="str">
            <v>ARM</v>
          </cell>
          <cell r="I4824">
            <v>26.66</v>
          </cell>
          <cell r="J4824">
            <v>23.82</v>
          </cell>
          <cell r="K4824" t="str">
            <v>Conv</v>
          </cell>
          <cell r="L4824">
            <v>86692.47</v>
          </cell>
          <cell r="M4824" t="str">
            <v>Owner-Occupied</v>
          </cell>
          <cell r="N4824">
            <v>0</v>
          </cell>
          <cell r="O4824">
            <v>43831</v>
          </cell>
          <cell r="P4824" t="str">
            <v>Current</v>
          </cell>
        </row>
        <row r="4825">
          <cell r="B4825">
            <v>40801</v>
          </cell>
          <cell r="C4825">
            <v>64</v>
          </cell>
          <cell r="D4825" t="str">
            <v>AB</v>
          </cell>
          <cell r="E4825" t="str">
            <v>Purchase</v>
          </cell>
          <cell r="F4825" t="str">
            <v>Fixed</v>
          </cell>
          <cell r="I4825">
            <v>32.69</v>
          </cell>
          <cell r="J4825">
            <v>32.119999999999997</v>
          </cell>
          <cell r="K4825" t="str">
            <v>HiRatio</v>
          </cell>
          <cell r="L4825">
            <v>0</v>
          </cell>
          <cell r="M4825" t="str">
            <v>Owner-Occupied</v>
          </cell>
          <cell r="N4825">
            <v>4</v>
          </cell>
          <cell r="O4825">
            <v>42628</v>
          </cell>
          <cell r="P4825" t="str">
            <v>Current</v>
          </cell>
        </row>
        <row r="4826">
          <cell r="B4826">
            <v>41705</v>
          </cell>
          <cell r="C4826">
            <v>34</v>
          </cell>
          <cell r="D4826" t="str">
            <v>ON</v>
          </cell>
          <cell r="E4826" t="str">
            <v>Refinance External</v>
          </cell>
          <cell r="F4826" t="str">
            <v>ARM</v>
          </cell>
          <cell r="I4826">
            <v>32.28</v>
          </cell>
          <cell r="J4826">
            <v>22.72</v>
          </cell>
          <cell r="K4826" t="str">
            <v>Conv</v>
          </cell>
          <cell r="L4826">
            <v>0</v>
          </cell>
          <cell r="M4826" t="str">
            <v>Owner-Occupied</v>
          </cell>
          <cell r="N4826">
            <v>4</v>
          </cell>
          <cell r="O4826">
            <v>42580</v>
          </cell>
          <cell r="P4826" t="str">
            <v>Current</v>
          </cell>
        </row>
        <row r="4827">
          <cell r="B4827">
            <v>42608</v>
          </cell>
          <cell r="C4827">
            <v>5</v>
          </cell>
          <cell r="D4827" t="str">
            <v>BC</v>
          </cell>
          <cell r="E4827" t="str">
            <v>Purchase</v>
          </cell>
          <cell r="F4827" t="str">
            <v>Fixed</v>
          </cell>
          <cell r="I4827">
            <v>38.61</v>
          </cell>
          <cell r="J4827">
            <v>29.75</v>
          </cell>
          <cell r="K4827" t="str">
            <v>HiRatio</v>
          </cell>
          <cell r="L4827">
            <v>328075.03999999998</v>
          </cell>
          <cell r="M4827" t="str">
            <v>Owner-Occupied</v>
          </cell>
          <cell r="N4827">
            <v>0</v>
          </cell>
          <cell r="O4827">
            <v>43831</v>
          </cell>
          <cell r="P4827" t="str">
            <v>Current</v>
          </cell>
        </row>
        <row r="4828">
          <cell r="B4828">
            <v>41992</v>
          </cell>
          <cell r="C4828">
            <v>25</v>
          </cell>
          <cell r="D4828" t="str">
            <v>ON</v>
          </cell>
          <cell r="E4828" t="str">
            <v>Purchase</v>
          </cell>
          <cell r="F4828" t="str">
            <v>Fixed</v>
          </cell>
          <cell r="I4828">
            <v>37</v>
          </cell>
          <cell r="J4828">
            <v>24.59</v>
          </cell>
          <cell r="K4828" t="str">
            <v>HiRatio</v>
          </cell>
          <cell r="L4828">
            <v>320163.26</v>
          </cell>
          <cell r="M4828" t="str">
            <v>Owner-Occupied</v>
          </cell>
          <cell r="N4828">
            <v>0</v>
          </cell>
          <cell r="O4828">
            <v>43831</v>
          </cell>
          <cell r="P4828" t="str">
            <v>Current</v>
          </cell>
        </row>
        <row r="4829">
          <cell r="B4829">
            <v>41569</v>
          </cell>
          <cell r="C4829">
            <v>39</v>
          </cell>
          <cell r="D4829" t="str">
            <v>ON</v>
          </cell>
          <cell r="E4829" t="str">
            <v>Refinance External</v>
          </cell>
          <cell r="F4829" t="str">
            <v>ARM</v>
          </cell>
          <cell r="I4829">
            <v>31.9</v>
          </cell>
          <cell r="J4829">
            <v>30.87</v>
          </cell>
          <cell r="K4829" t="str">
            <v>Conv</v>
          </cell>
          <cell r="L4829">
            <v>0</v>
          </cell>
          <cell r="M4829" t="str">
            <v>Owner-Occupied</v>
          </cell>
          <cell r="N4829">
            <v>4</v>
          </cell>
          <cell r="O4829">
            <v>42734</v>
          </cell>
          <cell r="P4829" t="str">
            <v>Current</v>
          </cell>
        </row>
        <row r="4830">
          <cell r="B4830">
            <v>42230</v>
          </cell>
          <cell r="C4830">
            <v>17</v>
          </cell>
          <cell r="D4830" t="str">
            <v>MB</v>
          </cell>
          <cell r="E4830" t="str">
            <v>Purchase</v>
          </cell>
          <cell r="F4830" t="str">
            <v>Fixed</v>
          </cell>
          <cell r="I4830">
            <v>32.01</v>
          </cell>
          <cell r="J4830">
            <v>31.83</v>
          </cell>
          <cell r="K4830" t="str">
            <v>HiRatio</v>
          </cell>
          <cell r="L4830">
            <v>281047.64</v>
          </cell>
          <cell r="M4830" t="str">
            <v>Owner-Occupied</v>
          </cell>
          <cell r="N4830">
            <v>0</v>
          </cell>
          <cell r="O4830">
            <v>43831</v>
          </cell>
          <cell r="P4830" t="str">
            <v>Current</v>
          </cell>
        </row>
        <row r="4831">
          <cell r="B4831">
            <v>42157</v>
          </cell>
          <cell r="C4831">
            <v>19</v>
          </cell>
          <cell r="D4831" t="str">
            <v>ON</v>
          </cell>
          <cell r="E4831" t="str">
            <v>Purchase</v>
          </cell>
          <cell r="F4831" t="str">
            <v>ARM</v>
          </cell>
          <cell r="I4831">
            <v>18.39</v>
          </cell>
          <cell r="J4831">
            <v>17.579999999999998</v>
          </cell>
          <cell r="K4831" t="str">
            <v>Conv</v>
          </cell>
          <cell r="L4831">
            <v>145965.29</v>
          </cell>
          <cell r="M4831" t="str">
            <v>Owner-Occupied</v>
          </cell>
          <cell r="N4831">
            <v>0</v>
          </cell>
          <cell r="O4831">
            <v>43831</v>
          </cell>
          <cell r="P4831" t="str">
            <v>Current</v>
          </cell>
        </row>
        <row r="4832">
          <cell r="B4832">
            <v>42103</v>
          </cell>
          <cell r="C4832">
            <v>21</v>
          </cell>
          <cell r="D4832" t="str">
            <v>ON</v>
          </cell>
          <cell r="E4832" t="str">
            <v>Refinance External</v>
          </cell>
          <cell r="F4832" t="str">
            <v>ARM</v>
          </cell>
          <cell r="I4832">
            <v>23.59</v>
          </cell>
          <cell r="J4832">
            <v>20.05</v>
          </cell>
          <cell r="K4832" t="str">
            <v>Conv</v>
          </cell>
          <cell r="L4832">
            <v>542465.14</v>
          </cell>
          <cell r="M4832" t="str">
            <v>Owner-Occupied</v>
          </cell>
          <cell r="N4832">
            <v>0</v>
          </cell>
          <cell r="O4832">
            <v>43831</v>
          </cell>
          <cell r="P4832" t="str">
            <v>Current</v>
          </cell>
        </row>
        <row r="4833">
          <cell r="B4833">
            <v>42185</v>
          </cell>
          <cell r="C4833">
            <v>19</v>
          </cell>
          <cell r="D4833" t="str">
            <v>AB</v>
          </cell>
          <cell r="E4833" t="str">
            <v>Purchase</v>
          </cell>
          <cell r="F4833" t="str">
            <v>ARM</v>
          </cell>
          <cell r="I4833">
            <v>39.33</v>
          </cell>
          <cell r="J4833">
            <v>19.54</v>
          </cell>
          <cell r="K4833" t="str">
            <v>Conv</v>
          </cell>
          <cell r="L4833">
            <v>178468.3</v>
          </cell>
          <cell r="M4833" t="str">
            <v>Owner-Occupied</v>
          </cell>
          <cell r="N4833">
            <v>0</v>
          </cell>
          <cell r="O4833">
            <v>43831</v>
          </cell>
          <cell r="P4833" t="str">
            <v>Current</v>
          </cell>
        </row>
        <row r="4834">
          <cell r="B4834">
            <v>42124</v>
          </cell>
          <cell r="C4834">
            <v>21</v>
          </cell>
          <cell r="D4834" t="str">
            <v>BC</v>
          </cell>
          <cell r="E4834" t="str">
            <v>Transfer</v>
          </cell>
          <cell r="F4834" t="str">
            <v>ARM</v>
          </cell>
          <cell r="I4834">
            <v>34.229999999999997</v>
          </cell>
          <cell r="J4834">
            <v>25.67</v>
          </cell>
          <cell r="K4834" t="str">
            <v>HiRatio</v>
          </cell>
          <cell r="L4834">
            <v>263274.01</v>
          </cell>
          <cell r="M4834" t="str">
            <v>Owner-Occupied</v>
          </cell>
          <cell r="N4834">
            <v>0</v>
          </cell>
          <cell r="O4834">
            <v>43831</v>
          </cell>
          <cell r="P4834" t="str">
            <v>Current</v>
          </cell>
        </row>
        <row r="4835">
          <cell r="B4835">
            <v>42461</v>
          </cell>
          <cell r="C4835">
            <v>9</v>
          </cell>
          <cell r="D4835" t="str">
            <v>ON</v>
          </cell>
          <cell r="E4835" t="str">
            <v>Refinance External</v>
          </cell>
          <cell r="F4835" t="str">
            <v>Fixed</v>
          </cell>
          <cell r="I4835">
            <v>34.31</v>
          </cell>
          <cell r="J4835">
            <v>34.31</v>
          </cell>
          <cell r="K4835" t="str">
            <v>Conv</v>
          </cell>
          <cell r="L4835">
            <v>288642.55</v>
          </cell>
          <cell r="M4835" t="str">
            <v>Owner-Occupied</v>
          </cell>
          <cell r="N4835">
            <v>0</v>
          </cell>
          <cell r="O4835">
            <v>43831</v>
          </cell>
          <cell r="P4835" t="str">
            <v>Current</v>
          </cell>
        </row>
        <row r="4836">
          <cell r="B4836">
            <v>42095</v>
          </cell>
          <cell r="C4836">
            <v>21</v>
          </cell>
          <cell r="D4836" t="str">
            <v>ON</v>
          </cell>
          <cell r="E4836" t="str">
            <v>Refinance External</v>
          </cell>
          <cell r="F4836" t="str">
            <v>ARM</v>
          </cell>
          <cell r="I4836">
            <v>25.61</v>
          </cell>
          <cell r="J4836">
            <v>20.86</v>
          </cell>
          <cell r="K4836" t="str">
            <v>Conv</v>
          </cell>
          <cell r="L4836">
            <v>277309.98</v>
          </cell>
          <cell r="M4836" t="str">
            <v>Owner-Occupied</v>
          </cell>
          <cell r="N4836">
            <v>0</v>
          </cell>
          <cell r="O4836">
            <v>43831</v>
          </cell>
          <cell r="P4836" t="str">
            <v>Current</v>
          </cell>
        </row>
        <row r="4837">
          <cell r="B4837">
            <v>41625</v>
          </cell>
          <cell r="C4837">
            <v>37</v>
          </cell>
          <cell r="D4837" t="str">
            <v>ON</v>
          </cell>
          <cell r="E4837" t="str">
            <v>Purchase</v>
          </cell>
          <cell r="F4837" t="str">
            <v>Fixed</v>
          </cell>
          <cell r="I4837">
            <v>33.729999999999997</v>
          </cell>
          <cell r="J4837">
            <v>33.57</v>
          </cell>
          <cell r="K4837" t="str">
            <v>HiRatio</v>
          </cell>
          <cell r="L4837">
            <v>0</v>
          </cell>
          <cell r="M4837" t="str">
            <v>Owner-Occupied</v>
          </cell>
          <cell r="N4837">
            <v>4</v>
          </cell>
          <cell r="O4837">
            <v>42648</v>
          </cell>
          <cell r="P4837" t="str">
            <v>Current</v>
          </cell>
        </row>
        <row r="4838">
          <cell r="B4838">
            <v>41794</v>
          </cell>
          <cell r="C4838">
            <v>31</v>
          </cell>
          <cell r="D4838" t="str">
            <v>ON</v>
          </cell>
          <cell r="E4838" t="str">
            <v>Refinance External</v>
          </cell>
          <cell r="F4838" t="str">
            <v>Fixed</v>
          </cell>
          <cell r="I4838">
            <v>36.28</v>
          </cell>
          <cell r="J4838">
            <v>19.399999999999999</v>
          </cell>
          <cell r="K4838" t="str">
            <v>Conv</v>
          </cell>
          <cell r="L4838">
            <v>147520.32000000001</v>
          </cell>
          <cell r="M4838" t="str">
            <v>Owner-Occupied</v>
          </cell>
          <cell r="N4838">
            <v>0</v>
          </cell>
          <cell r="O4838">
            <v>43831</v>
          </cell>
          <cell r="P4838" t="str">
            <v>Current</v>
          </cell>
        </row>
        <row r="4839">
          <cell r="B4839">
            <v>41827</v>
          </cell>
          <cell r="C4839">
            <v>30</v>
          </cell>
          <cell r="D4839" t="str">
            <v>ON</v>
          </cell>
          <cell r="E4839" t="str">
            <v>Purchase</v>
          </cell>
          <cell r="F4839" t="str">
            <v>ARM</v>
          </cell>
          <cell r="I4839">
            <v>28.58</v>
          </cell>
          <cell r="J4839">
            <v>25.4</v>
          </cell>
          <cell r="K4839" t="str">
            <v>Conv</v>
          </cell>
          <cell r="L4839">
            <v>387025.39</v>
          </cell>
          <cell r="M4839" t="str">
            <v>Owner-Occupied</v>
          </cell>
          <cell r="N4839">
            <v>0</v>
          </cell>
          <cell r="O4839">
            <v>43831</v>
          </cell>
          <cell r="P4839" t="str">
            <v>Current</v>
          </cell>
        </row>
        <row r="4840">
          <cell r="B4840">
            <v>42333</v>
          </cell>
          <cell r="C4840">
            <v>14</v>
          </cell>
          <cell r="D4840" t="str">
            <v>NL</v>
          </cell>
          <cell r="E4840" t="str">
            <v>Transfer</v>
          </cell>
          <cell r="F4840" t="str">
            <v>Fixed</v>
          </cell>
          <cell r="I4840">
            <v>31.82</v>
          </cell>
          <cell r="J4840">
            <v>8.8000000000000007</v>
          </cell>
          <cell r="K4840" t="str">
            <v>HiRatio</v>
          </cell>
          <cell r="L4840">
            <v>274910</v>
          </cell>
          <cell r="M4840" t="str">
            <v>Second Home</v>
          </cell>
          <cell r="N4840">
            <v>0</v>
          </cell>
          <cell r="O4840">
            <v>43831</v>
          </cell>
          <cell r="P4840" t="str">
            <v>Current</v>
          </cell>
        </row>
        <row r="4841">
          <cell r="B4841">
            <v>42339</v>
          </cell>
          <cell r="C4841">
            <v>13</v>
          </cell>
          <cell r="D4841" t="str">
            <v>ON</v>
          </cell>
          <cell r="E4841" t="str">
            <v>Purchase</v>
          </cell>
          <cell r="F4841" t="str">
            <v>Fixed</v>
          </cell>
          <cell r="I4841">
            <v>30.09</v>
          </cell>
          <cell r="J4841">
            <v>29.84</v>
          </cell>
          <cell r="K4841" t="str">
            <v>HiRatio</v>
          </cell>
          <cell r="L4841">
            <v>541925.01</v>
          </cell>
          <cell r="M4841" t="str">
            <v>Owner-Occupied</v>
          </cell>
          <cell r="N4841">
            <v>0</v>
          </cell>
          <cell r="O4841">
            <v>43831</v>
          </cell>
          <cell r="P4841" t="str">
            <v>Current</v>
          </cell>
        </row>
        <row r="4842">
          <cell r="B4842">
            <v>41423</v>
          </cell>
          <cell r="C4842">
            <v>44</v>
          </cell>
          <cell r="D4842" t="str">
            <v>AB</v>
          </cell>
          <cell r="E4842" t="str">
            <v>Purchase</v>
          </cell>
          <cell r="F4842" t="str">
            <v>Fixed</v>
          </cell>
          <cell r="I4842">
            <v>35.79</v>
          </cell>
          <cell r="J4842">
            <v>28.11</v>
          </cell>
          <cell r="K4842" t="str">
            <v>HiRatio</v>
          </cell>
          <cell r="L4842">
            <v>393814.64</v>
          </cell>
          <cell r="M4842" t="str">
            <v>Owner-Occupied</v>
          </cell>
          <cell r="N4842">
            <v>0</v>
          </cell>
          <cell r="O4842">
            <v>43831</v>
          </cell>
          <cell r="P4842" t="str">
            <v>Current</v>
          </cell>
        </row>
        <row r="4843">
          <cell r="B4843">
            <v>42459</v>
          </cell>
          <cell r="C4843">
            <v>10</v>
          </cell>
          <cell r="D4843" t="str">
            <v>ON</v>
          </cell>
          <cell r="E4843" t="str">
            <v>Purchase</v>
          </cell>
          <cell r="F4843" t="str">
            <v>ARM</v>
          </cell>
          <cell r="I4843">
            <v>39.4</v>
          </cell>
          <cell r="J4843">
            <v>9.5500000000000007</v>
          </cell>
          <cell r="K4843" t="str">
            <v>Conv</v>
          </cell>
          <cell r="L4843">
            <v>372803.65</v>
          </cell>
          <cell r="M4843" t="str">
            <v>Rental</v>
          </cell>
          <cell r="N4843">
            <v>0</v>
          </cell>
          <cell r="O4843">
            <v>43831</v>
          </cell>
          <cell r="P4843" t="str">
            <v>Current</v>
          </cell>
        </row>
        <row r="4844">
          <cell r="B4844">
            <v>42565</v>
          </cell>
          <cell r="C4844">
            <v>6</v>
          </cell>
          <cell r="D4844" t="str">
            <v>BC</v>
          </cell>
          <cell r="E4844" t="str">
            <v>Purchase</v>
          </cell>
          <cell r="F4844" t="str">
            <v>ARM</v>
          </cell>
          <cell r="I4844">
            <v>32.21</v>
          </cell>
          <cell r="J4844">
            <v>4.33</v>
          </cell>
          <cell r="K4844" t="str">
            <v>Conv</v>
          </cell>
          <cell r="L4844">
            <v>704545.98</v>
          </cell>
          <cell r="M4844" t="str">
            <v>Rental</v>
          </cell>
          <cell r="N4844">
            <v>0</v>
          </cell>
          <cell r="O4844">
            <v>43831</v>
          </cell>
          <cell r="P4844" t="str">
            <v>Current</v>
          </cell>
        </row>
        <row r="4845">
          <cell r="B4845">
            <v>41061</v>
          </cell>
          <cell r="C4845">
            <v>55</v>
          </cell>
          <cell r="D4845" t="str">
            <v>ON</v>
          </cell>
          <cell r="E4845" t="str">
            <v>Purchase</v>
          </cell>
          <cell r="F4845" t="str">
            <v>Fixed</v>
          </cell>
          <cell r="I4845">
            <v>41.58</v>
          </cell>
          <cell r="J4845">
            <v>19.510000000000002</v>
          </cell>
          <cell r="K4845" t="str">
            <v>HiRatio</v>
          </cell>
          <cell r="L4845">
            <v>81680.070000000007</v>
          </cell>
          <cell r="M4845" t="str">
            <v>Owner-Occupied</v>
          </cell>
          <cell r="N4845">
            <v>0</v>
          </cell>
          <cell r="O4845">
            <v>43831</v>
          </cell>
          <cell r="P4845" t="str">
            <v>Current</v>
          </cell>
        </row>
        <row r="4846">
          <cell r="B4846">
            <v>41912</v>
          </cell>
          <cell r="C4846">
            <v>28</v>
          </cell>
          <cell r="D4846" t="str">
            <v>AB</v>
          </cell>
          <cell r="E4846" t="str">
            <v>Transfer</v>
          </cell>
          <cell r="F4846" t="str">
            <v>Fixed</v>
          </cell>
          <cell r="I4846">
            <v>40.35</v>
          </cell>
          <cell r="J4846">
            <v>37.68</v>
          </cell>
          <cell r="K4846" t="str">
            <v>Conv</v>
          </cell>
          <cell r="L4846">
            <v>234891.12</v>
          </cell>
          <cell r="M4846" t="str">
            <v>Owner-Occupied</v>
          </cell>
          <cell r="N4846">
            <v>0</v>
          </cell>
          <cell r="O4846">
            <v>43831</v>
          </cell>
          <cell r="P4846" t="str">
            <v>Current</v>
          </cell>
        </row>
        <row r="4847">
          <cell r="B4847">
            <v>41004</v>
          </cell>
          <cell r="C4847">
            <v>57</v>
          </cell>
          <cell r="D4847" t="str">
            <v>ON</v>
          </cell>
          <cell r="E4847" t="str">
            <v>Purchase</v>
          </cell>
          <cell r="F4847" t="str">
            <v>Fixed</v>
          </cell>
          <cell r="I4847">
            <v>39.29</v>
          </cell>
          <cell r="J4847">
            <v>28.21</v>
          </cell>
          <cell r="K4847" t="str">
            <v>HiRatio</v>
          </cell>
          <cell r="L4847">
            <v>193141.88</v>
          </cell>
          <cell r="M4847" t="str">
            <v>Owner-Occupied</v>
          </cell>
          <cell r="N4847">
            <v>0</v>
          </cell>
          <cell r="O4847">
            <v>43831</v>
          </cell>
          <cell r="P4847" t="str">
            <v>Current</v>
          </cell>
        </row>
        <row r="4848">
          <cell r="B4848">
            <v>41922</v>
          </cell>
          <cell r="C4848">
            <v>27</v>
          </cell>
          <cell r="D4848" t="str">
            <v>BC</v>
          </cell>
          <cell r="E4848" t="str">
            <v>Purchase</v>
          </cell>
          <cell r="F4848" t="str">
            <v>Fixed</v>
          </cell>
          <cell r="I4848">
            <v>37.65</v>
          </cell>
          <cell r="J4848">
            <v>32.020000000000003</v>
          </cell>
          <cell r="K4848" t="str">
            <v>HiRatio</v>
          </cell>
          <cell r="L4848">
            <v>385591.39</v>
          </cell>
          <cell r="M4848" t="str">
            <v>Owner-Occupied</v>
          </cell>
          <cell r="N4848">
            <v>0</v>
          </cell>
          <cell r="O4848">
            <v>43831</v>
          </cell>
          <cell r="P4848" t="str">
            <v>Current</v>
          </cell>
        </row>
        <row r="4849">
          <cell r="B4849">
            <v>41593</v>
          </cell>
          <cell r="C4849">
            <v>38</v>
          </cell>
          <cell r="D4849" t="str">
            <v>AB</v>
          </cell>
          <cell r="E4849" t="str">
            <v>Purchase</v>
          </cell>
          <cell r="F4849" t="str">
            <v>Fixed</v>
          </cell>
          <cell r="I4849">
            <v>29.82</v>
          </cell>
          <cell r="J4849">
            <v>26.21</v>
          </cell>
          <cell r="K4849" t="str">
            <v>HiRatio</v>
          </cell>
          <cell r="L4849">
            <v>354383.21</v>
          </cell>
          <cell r="M4849" t="str">
            <v>Owner-Occupied</v>
          </cell>
          <cell r="N4849">
            <v>0</v>
          </cell>
          <cell r="O4849">
            <v>43831</v>
          </cell>
          <cell r="P4849" t="str">
            <v>Current</v>
          </cell>
        </row>
        <row r="4850">
          <cell r="B4850">
            <v>41670</v>
          </cell>
          <cell r="C4850">
            <v>36</v>
          </cell>
          <cell r="D4850" t="str">
            <v>ON</v>
          </cell>
          <cell r="E4850" t="str">
            <v>Purchase</v>
          </cell>
          <cell r="F4850" t="str">
            <v>Fixed</v>
          </cell>
          <cell r="I4850">
            <v>20.84</v>
          </cell>
          <cell r="J4850">
            <v>18.12</v>
          </cell>
          <cell r="K4850" t="str">
            <v>HiRatio</v>
          </cell>
          <cell r="L4850">
            <v>173717.92</v>
          </cell>
          <cell r="M4850" t="str">
            <v>Owner-Occupied</v>
          </cell>
          <cell r="N4850">
            <v>0</v>
          </cell>
          <cell r="O4850">
            <v>43831</v>
          </cell>
          <cell r="P4850" t="str">
            <v>Current</v>
          </cell>
        </row>
        <row r="4851">
          <cell r="B4851">
            <v>41754</v>
          </cell>
          <cell r="C4851">
            <v>33</v>
          </cell>
          <cell r="D4851" t="str">
            <v>AB</v>
          </cell>
          <cell r="E4851" t="str">
            <v>Purchase</v>
          </cell>
          <cell r="F4851" t="str">
            <v>Fixed</v>
          </cell>
          <cell r="I4851">
            <v>39.24</v>
          </cell>
          <cell r="J4851">
            <v>27.43</v>
          </cell>
          <cell r="K4851" t="str">
            <v>HiRatio</v>
          </cell>
          <cell r="L4851">
            <v>0</v>
          </cell>
          <cell r="M4851" t="str">
            <v>Owner-Occupied</v>
          </cell>
          <cell r="N4851">
            <v>4</v>
          </cell>
          <cell r="O4851">
            <v>42241</v>
          </cell>
          <cell r="P4851" t="str">
            <v>Current</v>
          </cell>
        </row>
        <row r="4852">
          <cell r="B4852">
            <v>42629</v>
          </cell>
          <cell r="C4852">
            <v>4</v>
          </cell>
          <cell r="D4852" t="str">
            <v>MB</v>
          </cell>
          <cell r="E4852" t="str">
            <v>Purchase</v>
          </cell>
          <cell r="F4852" t="str">
            <v>Fixed</v>
          </cell>
          <cell r="I4852">
            <v>37.549999999999997</v>
          </cell>
          <cell r="J4852">
            <v>28.07</v>
          </cell>
          <cell r="K4852" t="str">
            <v>HiRatio</v>
          </cell>
          <cell r="L4852">
            <v>194514.55</v>
          </cell>
          <cell r="M4852" t="str">
            <v>Owner-Occupied</v>
          </cell>
          <cell r="N4852">
            <v>0</v>
          </cell>
          <cell r="O4852">
            <v>43831</v>
          </cell>
          <cell r="P4852" t="str">
            <v>Current</v>
          </cell>
        </row>
        <row r="4853">
          <cell r="B4853">
            <v>42017</v>
          </cell>
          <cell r="C4853">
            <v>24</v>
          </cell>
          <cell r="D4853" t="str">
            <v>NS</v>
          </cell>
          <cell r="E4853" t="str">
            <v>Purchase</v>
          </cell>
          <cell r="F4853" t="str">
            <v>Fixed</v>
          </cell>
          <cell r="I4853">
            <v>38.07</v>
          </cell>
          <cell r="J4853">
            <v>18.14</v>
          </cell>
          <cell r="K4853" t="str">
            <v>Conv</v>
          </cell>
          <cell r="L4853">
            <v>144484.16</v>
          </cell>
          <cell r="M4853" t="str">
            <v>Owner-Occupied</v>
          </cell>
          <cell r="N4853">
            <v>0</v>
          </cell>
          <cell r="O4853">
            <v>43831</v>
          </cell>
          <cell r="P4853" t="str">
            <v>Current</v>
          </cell>
        </row>
        <row r="4854">
          <cell r="B4854">
            <v>42081</v>
          </cell>
          <cell r="C4854">
            <v>22</v>
          </cell>
          <cell r="D4854" t="str">
            <v>BC</v>
          </cell>
          <cell r="E4854" t="str">
            <v>Purchase</v>
          </cell>
          <cell r="F4854" t="str">
            <v>ARM</v>
          </cell>
          <cell r="I4854">
            <v>21.86</v>
          </cell>
          <cell r="J4854">
            <v>17.3</v>
          </cell>
          <cell r="K4854" t="str">
            <v>Conv</v>
          </cell>
          <cell r="L4854">
            <v>176591.2</v>
          </cell>
          <cell r="M4854" t="str">
            <v>Owner-Occupied</v>
          </cell>
          <cell r="N4854">
            <v>0</v>
          </cell>
          <cell r="O4854">
            <v>43831</v>
          </cell>
          <cell r="P4854" t="str">
            <v>Current</v>
          </cell>
        </row>
        <row r="4855">
          <cell r="B4855">
            <v>41794</v>
          </cell>
          <cell r="C4855">
            <v>31</v>
          </cell>
          <cell r="D4855" t="str">
            <v>ON</v>
          </cell>
          <cell r="E4855" t="str">
            <v>Purchase</v>
          </cell>
          <cell r="F4855" t="str">
            <v>Fixed</v>
          </cell>
          <cell r="I4855">
            <v>38.19</v>
          </cell>
          <cell r="J4855">
            <v>17.04</v>
          </cell>
          <cell r="K4855" t="str">
            <v>Conv</v>
          </cell>
          <cell r="L4855">
            <v>0</v>
          </cell>
          <cell r="M4855" t="str">
            <v>Second Home</v>
          </cell>
          <cell r="N4855">
            <v>4</v>
          </cell>
          <cell r="O4855">
            <v>42487</v>
          </cell>
          <cell r="P4855" t="str">
            <v>Current</v>
          </cell>
        </row>
        <row r="4856">
          <cell r="B4856">
            <v>42489</v>
          </cell>
          <cell r="C4856">
            <v>9</v>
          </cell>
          <cell r="D4856" t="str">
            <v>AB</v>
          </cell>
          <cell r="E4856" t="str">
            <v>Purchase</v>
          </cell>
          <cell r="F4856" t="str">
            <v>Fixed</v>
          </cell>
          <cell r="I4856">
            <v>43.64</v>
          </cell>
          <cell r="J4856">
            <v>37.159999999999997</v>
          </cell>
          <cell r="K4856" t="str">
            <v>HiRatio</v>
          </cell>
          <cell r="L4856">
            <v>448762.66</v>
          </cell>
          <cell r="M4856" t="str">
            <v>Owner-Occupied</v>
          </cell>
          <cell r="N4856">
            <v>0</v>
          </cell>
          <cell r="O4856">
            <v>43831</v>
          </cell>
          <cell r="P4856" t="str">
            <v>Current</v>
          </cell>
        </row>
        <row r="4857">
          <cell r="B4857">
            <v>41873</v>
          </cell>
          <cell r="C4857">
            <v>29</v>
          </cell>
          <cell r="D4857" t="str">
            <v>AB</v>
          </cell>
          <cell r="E4857" t="str">
            <v>Purchase</v>
          </cell>
          <cell r="F4857" t="str">
            <v>Fixed</v>
          </cell>
          <cell r="I4857">
            <v>40.270000000000003</v>
          </cell>
          <cell r="J4857">
            <v>36.11</v>
          </cell>
          <cell r="K4857" t="str">
            <v>HiRatio</v>
          </cell>
          <cell r="L4857">
            <v>286313.32</v>
          </cell>
          <cell r="M4857" t="str">
            <v>Owner-Occupied</v>
          </cell>
          <cell r="N4857">
            <v>0</v>
          </cell>
          <cell r="O4857">
            <v>43831</v>
          </cell>
          <cell r="P4857" t="str">
            <v>Current</v>
          </cell>
        </row>
        <row r="4858">
          <cell r="B4858">
            <v>42137</v>
          </cell>
          <cell r="C4858">
            <v>20</v>
          </cell>
          <cell r="D4858" t="str">
            <v>NL</v>
          </cell>
          <cell r="E4858" t="str">
            <v>Transfer</v>
          </cell>
          <cell r="F4858" t="str">
            <v>ARM</v>
          </cell>
          <cell r="I4858">
            <v>17.510000000000002</v>
          </cell>
          <cell r="J4858">
            <v>10.29</v>
          </cell>
          <cell r="K4858" t="str">
            <v>Conv</v>
          </cell>
          <cell r="L4858">
            <v>289392.77</v>
          </cell>
          <cell r="M4858" t="str">
            <v>Owner-Occupied</v>
          </cell>
          <cell r="N4858">
            <v>0</v>
          </cell>
          <cell r="O4858">
            <v>43831</v>
          </cell>
          <cell r="P4858" t="str">
            <v>Current</v>
          </cell>
        </row>
        <row r="4859">
          <cell r="B4859">
            <v>40844</v>
          </cell>
          <cell r="C4859">
            <v>63</v>
          </cell>
          <cell r="D4859" t="str">
            <v>ON</v>
          </cell>
          <cell r="E4859" t="str">
            <v>Refinance External</v>
          </cell>
          <cell r="F4859" t="str">
            <v>Fixed</v>
          </cell>
          <cell r="I4859">
            <v>44.16</v>
          </cell>
          <cell r="J4859">
            <v>22.72</v>
          </cell>
          <cell r="K4859" t="str">
            <v>Conv</v>
          </cell>
          <cell r="L4859">
            <v>0</v>
          </cell>
          <cell r="M4859" t="str">
            <v>Owner-Occupied</v>
          </cell>
          <cell r="N4859">
            <v>4</v>
          </cell>
          <cell r="O4859">
            <v>42324</v>
          </cell>
          <cell r="P4859" t="str">
            <v>Current</v>
          </cell>
        </row>
        <row r="4860">
          <cell r="B4860">
            <v>41690</v>
          </cell>
          <cell r="C4860">
            <v>35</v>
          </cell>
          <cell r="D4860" t="str">
            <v>BC</v>
          </cell>
          <cell r="E4860" t="str">
            <v>Purchase</v>
          </cell>
          <cell r="F4860" t="str">
            <v>Fixed</v>
          </cell>
          <cell r="I4860">
            <v>38.130000000000003</v>
          </cell>
          <cell r="J4860">
            <v>29.39</v>
          </cell>
          <cell r="K4860" t="str">
            <v>HiRatio</v>
          </cell>
          <cell r="L4860">
            <v>377338.84</v>
          </cell>
          <cell r="M4860" t="str">
            <v>Owner-Occupied</v>
          </cell>
          <cell r="N4860">
            <v>0</v>
          </cell>
          <cell r="O4860">
            <v>43831</v>
          </cell>
          <cell r="P4860" t="str">
            <v>Current</v>
          </cell>
        </row>
        <row r="4861">
          <cell r="B4861">
            <v>41684</v>
          </cell>
          <cell r="C4861">
            <v>35</v>
          </cell>
          <cell r="D4861" t="str">
            <v>BC</v>
          </cell>
          <cell r="E4861" t="str">
            <v>Purchase</v>
          </cell>
          <cell r="F4861" t="str">
            <v>Fixed</v>
          </cell>
          <cell r="I4861">
            <v>43.19</v>
          </cell>
          <cell r="J4861">
            <v>34.57</v>
          </cell>
          <cell r="K4861" t="str">
            <v>HiRatio</v>
          </cell>
          <cell r="L4861">
            <v>279662.51</v>
          </cell>
          <cell r="M4861" t="str">
            <v>Owner-Occupied</v>
          </cell>
          <cell r="N4861">
            <v>0</v>
          </cell>
          <cell r="O4861">
            <v>43831</v>
          </cell>
          <cell r="P4861" t="str">
            <v>Current</v>
          </cell>
        </row>
        <row r="4862">
          <cell r="B4862">
            <v>41379</v>
          </cell>
          <cell r="C4862">
            <v>45</v>
          </cell>
          <cell r="D4862" t="str">
            <v>ON</v>
          </cell>
          <cell r="E4862" t="str">
            <v>Purchase</v>
          </cell>
          <cell r="F4862" t="str">
            <v>Fixed</v>
          </cell>
          <cell r="I4862">
            <v>32.17</v>
          </cell>
          <cell r="J4862">
            <v>20.88</v>
          </cell>
          <cell r="K4862" t="str">
            <v>HiRatio</v>
          </cell>
          <cell r="L4862">
            <v>250400.71</v>
          </cell>
          <cell r="M4862" t="str">
            <v>Owner-Occupied</v>
          </cell>
          <cell r="N4862">
            <v>0</v>
          </cell>
          <cell r="O4862">
            <v>43831</v>
          </cell>
          <cell r="P4862" t="str">
            <v>Current</v>
          </cell>
        </row>
        <row r="4863">
          <cell r="B4863">
            <v>42167</v>
          </cell>
          <cell r="C4863">
            <v>19</v>
          </cell>
          <cell r="D4863" t="str">
            <v>AB</v>
          </cell>
          <cell r="E4863" t="str">
            <v>Purchase</v>
          </cell>
          <cell r="F4863" t="str">
            <v>Fixed</v>
          </cell>
          <cell r="I4863">
            <v>36.85</v>
          </cell>
          <cell r="J4863">
            <v>20.32</v>
          </cell>
          <cell r="K4863" t="str">
            <v>Conv</v>
          </cell>
          <cell r="L4863">
            <v>300464.23</v>
          </cell>
          <cell r="M4863" t="str">
            <v>Owner-Occupied</v>
          </cell>
          <cell r="N4863">
            <v>0</v>
          </cell>
          <cell r="O4863">
            <v>43831</v>
          </cell>
          <cell r="P4863" t="str">
            <v>Current</v>
          </cell>
        </row>
        <row r="4864">
          <cell r="B4864">
            <v>40690</v>
          </cell>
          <cell r="C4864">
            <v>68</v>
          </cell>
          <cell r="D4864" t="str">
            <v>AB</v>
          </cell>
          <cell r="E4864" t="str">
            <v>Purchase</v>
          </cell>
          <cell r="F4864" t="str">
            <v>Fixed</v>
          </cell>
          <cell r="I4864">
            <v>23.91</v>
          </cell>
          <cell r="J4864">
            <v>20.239999999999998</v>
          </cell>
          <cell r="K4864" t="str">
            <v>HiRatio</v>
          </cell>
          <cell r="L4864">
            <v>0</v>
          </cell>
          <cell r="M4864" t="str">
            <v>Owner-Occupied</v>
          </cell>
          <cell r="N4864">
            <v>4</v>
          </cell>
          <cell r="O4864">
            <v>42517</v>
          </cell>
          <cell r="P4864" t="str">
            <v>Current</v>
          </cell>
        </row>
        <row r="4865">
          <cell r="B4865">
            <v>42334</v>
          </cell>
          <cell r="C4865">
            <v>14</v>
          </cell>
          <cell r="D4865" t="str">
            <v>ON</v>
          </cell>
          <cell r="E4865" t="str">
            <v>Purchase</v>
          </cell>
          <cell r="F4865" t="str">
            <v>Fixed</v>
          </cell>
          <cell r="I4865">
            <v>32.97</v>
          </cell>
          <cell r="J4865">
            <v>26.14</v>
          </cell>
          <cell r="K4865" t="str">
            <v>Conv</v>
          </cell>
          <cell r="L4865">
            <v>329488.07</v>
          </cell>
          <cell r="M4865" t="str">
            <v>Owner-Occupied</v>
          </cell>
          <cell r="N4865">
            <v>0</v>
          </cell>
          <cell r="O4865">
            <v>43831</v>
          </cell>
          <cell r="P4865" t="str">
            <v>Current</v>
          </cell>
        </row>
        <row r="4866">
          <cell r="B4866">
            <v>41787</v>
          </cell>
          <cell r="C4866">
            <v>32</v>
          </cell>
          <cell r="D4866" t="str">
            <v>NB</v>
          </cell>
          <cell r="E4866" t="str">
            <v>Purchase with Improvements</v>
          </cell>
          <cell r="F4866" t="str">
            <v>Fixed</v>
          </cell>
          <cell r="I4866">
            <v>32.229999999999997</v>
          </cell>
          <cell r="J4866">
            <v>18.850000000000001</v>
          </cell>
          <cell r="K4866" t="str">
            <v>HiRatio</v>
          </cell>
          <cell r="L4866">
            <v>147213.29</v>
          </cell>
          <cell r="M4866" t="str">
            <v>Owner-Occupied</v>
          </cell>
          <cell r="N4866">
            <v>0</v>
          </cell>
          <cell r="O4866">
            <v>43831</v>
          </cell>
          <cell r="P4866" t="str">
            <v>Current</v>
          </cell>
        </row>
        <row r="4867">
          <cell r="B4867">
            <v>42226</v>
          </cell>
          <cell r="C4867">
            <v>17</v>
          </cell>
          <cell r="D4867" t="str">
            <v>BC</v>
          </cell>
          <cell r="E4867" t="str">
            <v>Refinance External</v>
          </cell>
          <cell r="F4867" t="str">
            <v>Fixed</v>
          </cell>
          <cell r="I4867">
            <v>43.86</v>
          </cell>
          <cell r="J4867">
            <v>18.57</v>
          </cell>
          <cell r="K4867" t="str">
            <v>Conv</v>
          </cell>
          <cell r="L4867">
            <v>251272.36</v>
          </cell>
          <cell r="M4867" t="str">
            <v>Owner-Occupied</v>
          </cell>
          <cell r="N4867">
            <v>0</v>
          </cell>
          <cell r="O4867">
            <v>43831</v>
          </cell>
          <cell r="P4867" t="str">
            <v>Current</v>
          </cell>
        </row>
        <row r="4868">
          <cell r="B4868">
            <v>42235</v>
          </cell>
          <cell r="C4868">
            <v>17</v>
          </cell>
          <cell r="D4868" t="str">
            <v>MB</v>
          </cell>
          <cell r="E4868" t="str">
            <v>Refinance External</v>
          </cell>
          <cell r="F4868" t="str">
            <v>ARM</v>
          </cell>
          <cell r="I4868">
            <v>22.94</v>
          </cell>
          <cell r="J4868">
            <v>22.41</v>
          </cell>
          <cell r="K4868" t="str">
            <v>Conv</v>
          </cell>
          <cell r="L4868">
            <v>315401.2</v>
          </cell>
          <cell r="M4868" t="str">
            <v>Owner-Occupied</v>
          </cell>
          <cell r="N4868">
            <v>0</v>
          </cell>
          <cell r="O4868">
            <v>43831</v>
          </cell>
          <cell r="P4868" t="str">
            <v>Current</v>
          </cell>
        </row>
        <row r="4869">
          <cell r="B4869">
            <v>42276</v>
          </cell>
          <cell r="C4869">
            <v>16</v>
          </cell>
          <cell r="D4869" t="str">
            <v>ON</v>
          </cell>
          <cell r="E4869" t="str">
            <v>Refinance External</v>
          </cell>
          <cell r="F4869" t="str">
            <v>ARM</v>
          </cell>
          <cell r="I4869">
            <v>26.18</v>
          </cell>
          <cell r="J4869">
            <v>18.809999999999999</v>
          </cell>
          <cell r="K4869" t="str">
            <v>Conv</v>
          </cell>
          <cell r="L4869">
            <v>354529.47</v>
          </cell>
          <cell r="M4869" t="str">
            <v>Owner-Occupied</v>
          </cell>
          <cell r="N4869">
            <v>0</v>
          </cell>
          <cell r="O4869">
            <v>43831</v>
          </cell>
          <cell r="P4869" t="str">
            <v>Current</v>
          </cell>
        </row>
        <row r="4870">
          <cell r="B4870">
            <v>42125</v>
          </cell>
          <cell r="C4870">
            <v>20</v>
          </cell>
          <cell r="D4870" t="str">
            <v>AB</v>
          </cell>
          <cell r="E4870" t="str">
            <v>Purchase</v>
          </cell>
          <cell r="F4870" t="str">
            <v>Fixed</v>
          </cell>
          <cell r="I4870">
            <v>38.44</v>
          </cell>
          <cell r="J4870">
            <v>35.93</v>
          </cell>
          <cell r="K4870" t="str">
            <v>HiRatio</v>
          </cell>
          <cell r="L4870">
            <v>378176.99</v>
          </cell>
          <cell r="M4870" t="str">
            <v>Owner-Occupied</v>
          </cell>
          <cell r="N4870">
            <v>0</v>
          </cell>
          <cell r="O4870">
            <v>43831</v>
          </cell>
          <cell r="P4870" t="str">
            <v>Current</v>
          </cell>
        </row>
        <row r="4871">
          <cell r="B4871">
            <v>41822</v>
          </cell>
          <cell r="C4871">
            <v>30</v>
          </cell>
          <cell r="D4871" t="str">
            <v>ON</v>
          </cell>
          <cell r="E4871" t="str">
            <v>Refinance External</v>
          </cell>
          <cell r="F4871" t="str">
            <v>Fixed</v>
          </cell>
          <cell r="I4871">
            <v>34.25</v>
          </cell>
          <cell r="J4871">
            <v>33.9</v>
          </cell>
          <cell r="K4871" t="str">
            <v>Conv</v>
          </cell>
          <cell r="L4871">
            <v>109549.02</v>
          </cell>
          <cell r="M4871" t="str">
            <v>Owner-Occupied</v>
          </cell>
          <cell r="N4871">
            <v>0</v>
          </cell>
          <cell r="O4871">
            <v>43831</v>
          </cell>
          <cell r="P4871" t="str">
            <v>Current</v>
          </cell>
        </row>
        <row r="4872">
          <cell r="B4872">
            <v>42184</v>
          </cell>
          <cell r="C4872">
            <v>19</v>
          </cell>
          <cell r="D4872" t="str">
            <v>ON</v>
          </cell>
          <cell r="E4872" t="str">
            <v>Purchase</v>
          </cell>
          <cell r="F4872" t="str">
            <v>Fixed</v>
          </cell>
          <cell r="I4872">
            <v>20.16</v>
          </cell>
          <cell r="J4872">
            <v>14.39</v>
          </cell>
          <cell r="K4872" t="str">
            <v>HiRatio</v>
          </cell>
          <cell r="L4872">
            <v>360431.28</v>
          </cell>
          <cell r="M4872" t="str">
            <v>Owner-Occupied</v>
          </cell>
          <cell r="N4872">
            <v>0</v>
          </cell>
          <cell r="O4872">
            <v>43831</v>
          </cell>
          <cell r="P4872" t="str">
            <v>Current</v>
          </cell>
        </row>
        <row r="4873">
          <cell r="B4873">
            <v>40977</v>
          </cell>
          <cell r="C4873">
            <v>58</v>
          </cell>
          <cell r="D4873" t="str">
            <v>ON</v>
          </cell>
          <cell r="E4873" t="str">
            <v>Refinance External</v>
          </cell>
          <cell r="F4873" t="str">
            <v>ARM</v>
          </cell>
          <cell r="I4873">
            <v>33.32</v>
          </cell>
          <cell r="J4873">
            <v>27.95</v>
          </cell>
          <cell r="K4873" t="str">
            <v>HiRatio</v>
          </cell>
          <cell r="L4873">
            <v>397631.57</v>
          </cell>
          <cell r="M4873" t="str">
            <v>Owner-Occupied</v>
          </cell>
          <cell r="N4873">
            <v>0</v>
          </cell>
          <cell r="O4873">
            <v>43831</v>
          </cell>
          <cell r="P4873" t="str">
            <v>Current</v>
          </cell>
        </row>
        <row r="4874">
          <cell r="B4874">
            <v>42557</v>
          </cell>
          <cell r="C4874">
            <v>6</v>
          </cell>
          <cell r="D4874" t="str">
            <v>ON</v>
          </cell>
          <cell r="E4874" t="str">
            <v>Purchase</v>
          </cell>
          <cell r="F4874" t="str">
            <v>Fixed</v>
          </cell>
          <cell r="I4874">
            <v>41.14</v>
          </cell>
          <cell r="J4874">
            <v>36.96</v>
          </cell>
          <cell r="K4874" t="str">
            <v>Conv</v>
          </cell>
          <cell r="L4874">
            <v>244600.88</v>
          </cell>
          <cell r="M4874" t="str">
            <v>Owner-Occupied</v>
          </cell>
          <cell r="N4874">
            <v>0</v>
          </cell>
          <cell r="O4874">
            <v>43831</v>
          </cell>
          <cell r="P4874" t="str">
            <v>Current</v>
          </cell>
        </row>
        <row r="4875">
          <cell r="B4875">
            <v>41984</v>
          </cell>
          <cell r="C4875">
            <v>25</v>
          </cell>
          <cell r="D4875" t="str">
            <v>ON</v>
          </cell>
          <cell r="E4875" t="str">
            <v>Purchase</v>
          </cell>
          <cell r="F4875" t="str">
            <v>Fixed</v>
          </cell>
          <cell r="I4875">
            <v>36.450000000000003</v>
          </cell>
          <cell r="J4875">
            <v>26.79</v>
          </cell>
          <cell r="K4875" t="str">
            <v>HiRatio</v>
          </cell>
          <cell r="L4875">
            <v>311500.94</v>
          </cell>
          <cell r="M4875" t="str">
            <v>Owner-Occupied</v>
          </cell>
          <cell r="N4875">
            <v>0</v>
          </cell>
          <cell r="O4875">
            <v>43831</v>
          </cell>
          <cell r="P4875" t="str">
            <v>Current</v>
          </cell>
        </row>
        <row r="4876">
          <cell r="B4876">
            <v>42192</v>
          </cell>
          <cell r="C4876">
            <v>18</v>
          </cell>
          <cell r="D4876" t="str">
            <v>ON</v>
          </cell>
          <cell r="E4876" t="str">
            <v>Refinance External</v>
          </cell>
          <cell r="F4876" t="str">
            <v>ARM</v>
          </cell>
          <cell r="I4876">
            <v>19.239999999999998</v>
          </cell>
          <cell r="J4876">
            <v>8.01</v>
          </cell>
          <cell r="K4876" t="str">
            <v>Conv</v>
          </cell>
          <cell r="L4876">
            <v>61317.38</v>
          </cell>
          <cell r="M4876" t="str">
            <v>Owner-Occupied</v>
          </cell>
          <cell r="N4876">
            <v>0</v>
          </cell>
          <cell r="O4876">
            <v>43831</v>
          </cell>
          <cell r="P4876" t="str">
            <v>Current</v>
          </cell>
        </row>
        <row r="4877">
          <cell r="B4877">
            <v>41873</v>
          </cell>
          <cell r="C4877">
            <v>29</v>
          </cell>
          <cell r="D4877" t="str">
            <v>ON</v>
          </cell>
          <cell r="E4877" t="str">
            <v>Purchase</v>
          </cell>
          <cell r="F4877" t="str">
            <v>ARM</v>
          </cell>
          <cell r="I4877">
            <v>36.72</v>
          </cell>
          <cell r="J4877">
            <v>8.9600000000000009</v>
          </cell>
          <cell r="K4877" t="str">
            <v>Conv</v>
          </cell>
          <cell r="L4877">
            <v>400498.71</v>
          </cell>
          <cell r="M4877" t="str">
            <v>Rental</v>
          </cell>
          <cell r="N4877">
            <v>0</v>
          </cell>
          <cell r="O4877">
            <v>43831</v>
          </cell>
          <cell r="P4877" t="str">
            <v>Current</v>
          </cell>
        </row>
        <row r="4878">
          <cell r="B4878">
            <v>41239</v>
          </cell>
          <cell r="C4878">
            <v>50</v>
          </cell>
          <cell r="D4878" t="str">
            <v>ON</v>
          </cell>
          <cell r="E4878" t="str">
            <v>Purchase</v>
          </cell>
          <cell r="F4878" t="str">
            <v>Fixed</v>
          </cell>
          <cell r="I4878">
            <v>40.29</v>
          </cell>
          <cell r="J4878">
            <v>31.25</v>
          </cell>
          <cell r="K4878" t="str">
            <v>HiRatio</v>
          </cell>
          <cell r="L4878">
            <v>175157.23</v>
          </cell>
          <cell r="M4878" t="str">
            <v>Owner-Occupied</v>
          </cell>
          <cell r="N4878">
            <v>0</v>
          </cell>
          <cell r="O4878">
            <v>43831</v>
          </cell>
          <cell r="P4878" t="str">
            <v>Current</v>
          </cell>
        </row>
        <row r="4879">
          <cell r="B4879">
            <v>41057</v>
          </cell>
          <cell r="C4879">
            <v>56</v>
          </cell>
          <cell r="D4879" t="str">
            <v>ON</v>
          </cell>
          <cell r="E4879" t="str">
            <v>Transfer</v>
          </cell>
          <cell r="F4879" t="str">
            <v>Fixed</v>
          </cell>
          <cell r="I4879">
            <v>32.71</v>
          </cell>
          <cell r="J4879">
            <v>17.649999999999999</v>
          </cell>
          <cell r="K4879" t="str">
            <v>Conv</v>
          </cell>
          <cell r="L4879">
            <v>0</v>
          </cell>
          <cell r="M4879" t="str">
            <v>Owner-Occupied</v>
          </cell>
          <cell r="N4879">
            <v>4</v>
          </cell>
          <cell r="O4879">
            <v>42520</v>
          </cell>
          <cell r="P4879" t="str">
            <v>Current</v>
          </cell>
        </row>
        <row r="4880">
          <cell r="B4880">
            <v>42362</v>
          </cell>
          <cell r="C4880">
            <v>13</v>
          </cell>
          <cell r="D4880" t="str">
            <v>ON</v>
          </cell>
          <cell r="E4880" t="str">
            <v>Refinance External</v>
          </cell>
          <cell r="F4880" t="str">
            <v>Fixed</v>
          </cell>
          <cell r="I4880">
            <v>26.78</v>
          </cell>
          <cell r="J4880">
            <v>20.100000000000001</v>
          </cell>
          <cell r="K4880" t="str">
            <v>Conv</v>
          </cell>
          <cell r="L4880">
            <v>0</v>
          </cell>
          <cell r="M4880" t="str">
            <v>Owner-Occupied</v>
          </cell>
          <cell r="N4880">
            <v>4</v>
          </cell>
          <cell r="O4880">
            <v>42619</v>
          </cell>
          <cell r="P4880" t="str">
            <v>Current</v>
          </cell>
        </row>
        <row r="4881">
          <cell r="B4881">
            <v>42468</v>
          </cell>
          <cell r="C4881">
            <v>9</v>
          </cell>
          <cell r="D4881" t="str">
            <v>BC</v>
          </cell>
          <cell r="E4881" t="str">
            <v>Transfer</v>
          </cell>
          <cell r="F4881" t="str">
            <v>Fixed</v>
          </cell>
          <cell r="I4881">
            <v>41.38</v>
          </cell>
          <cell r="J4881">
            <v>31.17</v>
          </cell>
          <cell r="K4881" t="str">
            <v>Conv</v>
          </cell>
          <cell r="L4881">
            <v>232444.5</v>
          </cell>
          <cell r="M4881" t="str">
            <v>Owner-Occupied</v>
          </cell>
          <cell r="N4881">
            <v>0</v>
          </cell>
          <cell r="O4881">
            <v>43831</v>
          </cell>
          <cell r="P4881" t="str">
            <v>Current</v>
          </cell>
        </row>
        <row r="4882">
          <cell r="B4882">
            <v>42152</v>
          </cell>
          <cell r="C4882">
            <v>20</v>
          </cell>
          <cell r="D4882" t="str">
            <v>ON</v>
          </cell>
          <cell r="E4882" t="str">
            <v>Purchase</v>
          </cell>
          <cell r="F4882" t="str">
            <v>Fixed</v>
          </cell>
          <cell r="I4882">
            <v>35.5</v>
          </cell>
          <cell r="J4882">
            <v>27.59</v>
          </cell>
          <cell r="K4882" t="str">
            <v>HiRatio</v>
          </cell>
          <cell r="L4882">
            <v>286755.03000000003</v>
          </cell>
          <cell r="M4882" t="str">
            <v>Owner-Occupied</v>
          </cell>
          <cell r="N4882">
            <v>0</v>
          </cell>
          <cell r="O4882">
            <v>43831</v>
          </cell>
          <cell r="P4882" t="str">
            <v>Current</v>
          </cell>
        </row>
        <row r="4883">
          <cell r="B4883">
            <v>42338</v>
          </cell>
          <cell r="C4883">
            <v>14</v>
          </cell>
          <cell r="D4883" t="str">
            <v>AB</v>
          </cell>
          <cell r="E4883" t="str">
            <v>Transfer</v>
          </cell>
          <cell r="F4883" t="str">
            <v>Fixed</v>
          </cell>
          <cell r="I4883">
            <v>33.17</v>
          </cell>
          <cell r="J4883">
            <v>31.42</v>
          </cell>
          <cell r="K4883" t="str">
            <v>HiRatio</v>
          </cell>
          <cell r="L4883">
            <v>364251.7</v>
          </cell>
          <cell r="M4883" t="str">
            <v>Owner-Occupied</v>
          </cell>
          <cell r="N4883">
            <v>0</v>
          </cell>
          <cell r="O4883">
            <v>43831</v>
          </cell>
          <cell r="P4883" t="str">
            <v>Current</v>
          </cell>
        </row>
        <row r="4884">
          <cell r="B4884">
            <v>40878</v>
          </cell>
          <cell r="C4884">
            <v>61</v>
          </cell>
          <cell r="D4884" t="str">
            <v>ON</v>
          </cell>
          <cell r="E4884" t="str">
            <v>Transfer</v>
          </cell>
          <cell r="F4884" t="str">
            <v>Fixed</v>
          </cell>
          <cell r="I4884">
            <v>18.78</v>
          </cell>
          <cell r="J4884">
            <v>5.12</v>
          </cell>
          <cell r="K4884" t="str">
            <v>Conv</v>
          </cell>
          <cell r="L4884">
            <v>0</v>
          </cell>
          <cell r="M4884" t="str">
            <v>Second Home</v>
          </cell>
          <cell r="N4884">
            <v>4</v>
          </cell>
          <cell r="O4884">
            <v>42340</v>
          </cell>
          <cell r="P4884" t="str">
            <v>Current</v>
          </cell>
        </row>
        <row r="4885">
          <cell r="B4885">
            <v>42248</v>
          </cell>
          <cell r="C4885">
            <v>16</v>
          </cell>
          <cell r="D4885" t="str">
            <v>BC</v>
          </cell>
          <cell r="E4885" t="str">
            <v>Purchase</v>
          </cell>
          <cell r="F4885" t="str">
            <v>Fixed</v>
          </cell>
          <cell r="I4885">
            <v>41.83</v>
          </cell>
          <cell r="J4885">
            <v>26.36</v>
          </cell>
          <cell r="K4885" t="str">
            <v>Conv</v>
          </cell>
          <cell r="L4885">
            <v>408646.38</v>
          </cell>
          <cell r="M4885" t="str">
            <v>Owner-Occupied</v>
          </cell>
          <cell r="N4885">
            <v>0</v>
          </cell>
          <cell r="O4885">
            <v>43831</v>
          </cell>
          <cell r="P4885" t="str">
            <v>Current</v>
          </cell>
        </row>
        <row r="4886">
          <cell r="B4886">
            <v>41921</v>
          </cell>
          <cell r="C4886">
            <v>27</v>
          </cell>
          <cell r="D4886" t="str">
            <v>AB</v>
          </cell>
          <cell r="E4886" t="str">
            <v>Purchase</v>
          </cell>
          <cell r="F4886" t="str">
            <v>Fixed</v>
          </cell>
          <cell r="I4886">
            <v>30.12</v>
          </cell>
          <cell r="J4886">
            <v>18.05</v>
          </cell>
          <cell r="K4886" t="str">
            <v>HiRatio</v>
          </cell>
          <cell r="L4886">
            <v>362483.83</v>
          </cell>
          <cell r="M4886" t="str">
            <v>Owner-Occupied</v>
          </cell>
          <cell r="N4886">
            <v>0</v>
          </cell>
          <cell r="O4886">
            <v>43831</v>
          </cell>
          <cell r="P4886" t="str">
            <v>Current</v>
          </cell>
        </row>
        <row r="4887">
          <cell r="B4887">
            <v>42740</v>
          </cell>
          <cell r="C4887">
            <v>0</v>
          </cell>
          <cell r="D4887" t="str">
            <v>ON</v>
          </cell>
          <cell r="E4887" t="str">
            <v>Purchase</v>
          </cell>
          <cell r="F4887" t="str">
            <v>ARM</v>
          </cell>
          <cell r="I4887">
            <v>35.11</v>
          </cell>
          <cell r="J4887">
            <v>26.34</v>
          </cell>
          <cell r="K4887" t="str">
            <v>HiRatio</v>
          </cell>
          <cell r="L4887">
            <v>334529.58</v>
          </cell>
          <cell r="M4887" t="str">
            <v>Second Home</v>
          </cell>
          <cell r="N4887">
            <v>0</v>
          </cell>
          <cell r="O4887">
            <v>43831</v>
          </cell>
          <cell r="P4887" t="str">
            <v>Current</v>
          </cell>
        </row>
        <row r="4888">
          <cell r="B4888">
            <v>42019</v>
          </cell>
          <cell r="C4888">
            <v>24</v>
          </cell>
          <cell r="D4888" t="str">
            <v>ON</v>
          </cell>
          <cell r="E4888" t="str">
            <v>Purchase</v>
          </cell>
          <cell r="F4888" t="str">
            <v>Fixed</v>
          </cell>
          <cell r="I4888">
            <v>39.229999999999997</v>
          </cell>
          <cell r="J4888">
            <v>23.8</v>
          </cell>
          <cell r="K4888" t="str">
            <v>HiRatio</v>
          </cell>
          <cell r="L4888">
            <v>91411.44</v>
          </cell>
          <cell r="M4888" t="str">
            <v>Owner-Occupied</v>
          </cell>
          <cell r="N4888">
            <v>0</v>
          </cell>
          <cell r="O4888">
            <v>43831</v>
          </cell>
          <cell r="P4888" t="str">
            <v>Current</v>
          </cell>
        </row>
        <row r="4889">
          <cell r="B4889">
            <v>40861</v>
          </cell>
          <cell r="C4889">
            <v>62</v>
          </cell>
          <cell r="D4889" t="str">
            <v>AB</v>
          </cell>
          <cell r="E4889" t="str">
            <v>Purchase</v>
          </cell>
          <cell r="F4889" t="str">
            <v>Fixed</v>
          </cell>
          <cell r="I4889">
            <v>36.46</v>
          </cell>
          <cell r="J4889">
            <v>21.3</v>
          </cell>
          <cell r="K4889" t="str">
            <v>HiRatio</v>
          </cell>
          <cell r="L4889">
            <v>0</v>
          </cell>
          <cell r="M4889" t="str">
            <v>Owner-Occupied</v>
          </cell>
          <cell r="N4889">
            <v>4</v>
          </cell>
          <cell r="O4889">
            <v>41638</v>
          </cell>
          <cell r="P4889" t="str">
            <v>Current</v>
          </cell>
        </row>
        <row r="4890">
          <cell r="B4890">
            <v>41774</v>
          </cell>
          <cell r="C4890">
            <v>32</v>
          </cell>
          <cell r="D4890" t="str">
            <v>ON</v>
          </cell>
          <cell r="E4890" t="str">
            <v>Purchase</v>
          </cell>
          <cell r="F4890" t="str">
            <v>Fixed</v>
          </cell>
          <cell r="I4890">
            <v>39.68</v>
          </cell>
          <cell r="J4890">
            <v>19.55</v>
          </cell>
          <cell r="K4890" t="str">
            <v>HiRatio</v>
          </cell>
          <cell r="L4890">
            <v>343899.51</v>
          </cell>
          <cell r="M4890" t="str">
            <v>Owner-Occupied</v>
          </cell>
          <cell r="N4890">
            <v>0</v>
          </cell>
          <cell r="O4890">
            <v>43831</v>
          </cell>
          <cell r="P4890" t="str">
            <v>Current</v>
          </cell>
        </row>
        <row r="4891">
          <cell r="B4891">
            <v>42117</v>
          </cell>
          <cell r="C4891">
            <v>21</v>
          </cell>
          <cell r="D4891" t="str">
            <v>ON</v>
          </cell>
          <cell r="E4891" t="str">
            <v>Purchase</v>
          </cell>
          <cell r="F4891" t="str">
            <v>Fixed</v>
          </cell>
          <cell r="I4891">
            <v>40.21</v>
          </cell>
          <cell r="J4891">
            <v>19.739999999999998</v>
          </cell>
          <cell r="K4891" t="str">
            <v>Conv</v>
          </cell>
          <cell r="L4891">
            <v>220966.16</v>
          </cell>
          <cell r="M4891" t="str">
            <v>Owner-Occupied</v>
          </cell>
          <cell r="N4891">
            <v>0</v>
          </cell>
          <cell r="O4891">
            <v>43831</v>
          </cell>
          <cell r="P4891" t="str">
            <v>Current</v>
          </cell>
        </row>
        <row r="4892">
          <cell r="B4892">
            <v>42528</v>
          </cell>
          <cell r="C4892">
            <v>7</v>
          </cell>
          <cell r="D4892" t="str">
            <v>ON</v>
          </cell>
          <cell r="E4892" t="str">
            <v>Purchase</v>
          </cell>
          <cell r="F4892" t="str">
            <v>ARM</v>
          </cell>
          <cell r="I4892">
            <v>39.200000000000003</v>
          </cell>
          <cell r="J4892">
            <v>20.75</v>
          </cell>
          <cell r="K4892" t="str">
            <v>HiRatio</v>
          </cell>
          <cell r="L4892">
            <v>0</v>
          </cell>
          <cell r="M4892" t="str">
            <v>Second Home</v>
          </cell>
          <cell r="N4892">
            <v>4</v>
          </cell>
          <cell r="O4892">
            <v>42531</v>
          </cell>
          <cell r="P4892" t="str">
            <v>Current</v>
          </cell>
        </row>
        <row r="4893">
          <cell r="B4893">
            <v>41953</v>
          </cell>
          <cell r="C4893">
            <v>26</v>
          </cell>
          <cell r="D4893" t="str">
            <v>ON</v>
          </cell>
          <cell r="E4893" t="str">
            <v>Purchase</v>
          </cell>
          <cell r="F4893" t="str">
            <v>Fixed</v>
          </cell>
          <cell r="I4893">
            <v>39.93</v>
          </cell>
          <cell r="J4893">
            <v>35.36</v>
          </cell>
          <cell r="K4893" t="str">
            <v>Conv</v>
          </cell>
          <cell r="L4893">
            <v>0</v>
          </cell>
          <cell r="M4893" t="str">
            <v>Owner-Occupied</v>
          </cell>
          <cell r="N4893">
            <v>4</v>
          </cell>
          <cell r="O4893">
            <v>42709</v>
          </cell>
          <cell r="P4893" t="str">
            <v>Current</v>
          </cell>
        </row>
        <row r="4894">
          <cell r="B4894">
            <v>41996</v>
          </cell>
          <cell r="C4894">
            <v>25</v>
          </cell>
          <cell r="D4894" t="str">
            <v>NS</v>
          </cell>
          <cell r="E4894" t="str">
            <v>Refinance External</v>
          </cell>
          <cell r="F4894" t="str">
            <v>ARM</v>
          </cell>
          <cell r="I4894">
            <v>25.34</v>
          </cell>
          <cell r="J4894">
            <v>25.14</v>
          </cell>
          <cell r="K4894" t="str">
            <v>Conv</v>
          </cell>
          <cell r="L4894">
            <v>173709.01</v>
          </cell>
          <cell r="M4894" t="str">
            <v>Owner-Occupied</v>
          </cell>
          <cell r="N4894">
            <v>0</v>
          </cell>
          <cell r="O4894">
            <v>43831</v>
          </cell>
          <cell r="P4894" t="str">
            <v>Current</v>
          </cell>
        </row>
        <row r="4895">
          <cell r="B4895">
            <v>41600</v>
          </cell>
          <cell r="C4895">
            <v>38</v>
          </cell>
          <cell r="D4895" t="str">
            <v>ON</v>
          </cell>
          <cell r="E4895" t="str">
            <v>Purchase</v>
          </cell>
          <cell r="F4895" t="str">
            <v>Fixed</v>
          </cell>
          <cell r="I4895">
            <v>34.5</v>
          </cell>
          <cell r="J4895">
            <v>34.049999999999997</v>
          </cell>
          <cell r="K4895" t="str">
            <v>HiRatio</v>
          </cell>
          <cell r="L4895">
            <v>211860.33</v>
          </cell>
          <cell r="M4895" t="str">
            <v>Owner-Occupied</v>
          </cell>
          <cell r="N4895">
            <v>0</v>
          </cell>
          <cell r="O4895">
            <v>43831</v>
          </cell>
          <cell r="P4895" t="str">
            <v>Current</v>
          </cell>
        </row>
        <row r="4896">
          <cell r="B4896">
            <v>42352</v>
          </cell>
          <cell r="C4896">
            <v>13</v>
          </cell>
          <cell r="D4896" t="str">
            <v>BC</v>
          </cell>
          <cell r="E4896" t="str">
            <v>Purchase</v>
          </cell>
          <cell r="F4896" t="str">
            <v>Fixed</v>
          </cell>
          <cell r="I4896">
            <v>42.68</v>
          </cell>
          <cell r="J4896">
            <v>29.43</v>
          </cell>
          <cell r="K4896" t="str">
            <v>Conv</v>
          </cell>
          <cell r="L4896">
            <v>390349.9</v>
          </cell>
          <cell r="M4896" t="str">
            <v>Owner-Occupied</v>
          </cell>
          <cell r="N4896">
            <v>0</v>
          </cell>
          <cell r="O4896">
            <v>43831</v>
          </cell>
          <cell r="P4896" t="str">
            <v>Current</v>
          </cell>
        </row>
        <row r="4897">
          <cell r="B4897">
            <v>42202</v>
          </cell>
          <cell r="C4897">
            <v>18</v>
          </cell>
          <cell r="D4897" t="str">
            <v>ON</v>
          </cell>
          <cell r="E4897" t="str">
            <v>Purchase</v>
          </cell>
          <cell r="F4897" t="str">
            <v>ARM</v>
          </cell>
          <cell r="I4897">
            <v>25.29</v>
          </cell>
          <cell r="J4897">
            <v>24</v>
          </cell>
          <cell r="K4897" t="str">
            <v>Conv</v>
          </cell>
          <cell r="L4897">
            <v>224313.17</v>
          </cell>
          <cell r="M4897" t="str">
            <v>Owner-Occupied</v>
          </cell>
          <cell r="N4897">
            <v>0</v>
          </cell>
          <cell r="O4897">
            <v>43831</v>
          </cell>
          <cell r="P4897" t="str">
            <v>Current</v>
          </cell>
        </row>
        <row r="4898">
          <cell r="B4898">
            <v>42538</v>
          </cell>
          <cell r="C4898">
            <v>7</v>
          </cell>
          <cell r="D4898" t="str">
            <v>ON</v>
          </cell>
          <cell r="E4898" t="str">
            <v>Refinance External</v>
          </cell>
          <cell r="F4898" t="str">
            <v>Fixed</v>
          </cell>
          <cell r="I4898">
            <v>34</v>
          </cell>
          <cell r="J4898">
            <v>33.71</v>
          </cell>
          <cell r="K4898" t="str">
            <v>Conv</v>
          </cell>
          <cell r="L4898">
            <v>351920.05</v>
          </cell>
          <cell r="M4898" t="str">
            <v>Owner-Occupied</v>
          </cell>
          <cell r="N4898">
            <v>0</v>
          </cell>
          <cell r="O4898">
            <v>43831</v>
          </cell>
          <cell r="P4898" t="str">
            <v>Current</v>
          </cell>
        </row>
        <row r="4899">
          <cell r="B4899">
            <v>41075</v>
          </cell>
          <cell r="C4899">
            <v>55</v>
          </cell>
          <cell r="D4899" t="str">
            <v>AB</v>
          </cell>
          <cell r="E4899" t="str">
            <v>Purchase</v>
          </cell>
          <cell r="F4899" t="str">
            <v>Fixed</v>
          </cell>
          <cell r="I4899">
            <v>19.920000000000002</v>
          </cell>
          <cell r="J4899">
            <v>19.14</v>
          </cell>
          <cell r="K4899" t="str">
            <v>HiRatio</v>
          </cell>
          <cell r="L4899">
            <v>0</v>
          </cell>
          <cell r="M4899" t="str">
            <v>Owner-Occupied</v>
          </cell>
          <cell r="N4899">
            <v>4</v>
          </cell>
          <cell r="O4899">
            <v>42139</v>
          </cell>
          <cell r="P4899" t="str">
            <v>Current</v>
          </cell>
        </row>
        <row r="4900">
          <cell r="B4900">
            <v>41452</v>
          </cell>
          <cell r="C4900">
            <v>43</v>
          </cell>
          <cell r="D4900" t="str">
            <v>BC</v>
          </cell>
          <cell r="E4900" t="str">
            <v>Purchase</v>
          </cell>
          <cell r="F4900" t="str">
            <v>Fixed</v>
          </cell>
          <cell r="I4900">
            <v>35.35</v>
          </cell>
          <cell r="J4900">
            <v>28.46</v>
          </cell>
          <cell r="K4900" t="str">
            <v>HiRatio</v>
          </cell>
          <cell r="L4900">
            <v>0</v>
          </cell>
          <cell r="M4900" t="str">
            <v>Owner-Occupied</v>
          </cell>
          <cell r="N4900">
            <v>4</v>
          </cell>
          <cell r="O4900">
            <v>42597</v>
          </cell>
          <cell r="P4900" t="str">
            <v>Current</v>
          </cell>
        </row>
        <row r="4901">
          <cell r="B4901">
            <v>42153</v>
          </cell>
          <cell r="C4901">
            <v>20</v>
          </cell>
          <cell r="D4901" t="str">
            <v>ON</v>
          </cell>
          <cell r="E4901" t="str">
            <v>Purchase</v>
          </cell>
          <cell r="F4901" t="str">
            <v>Fixed</v>
          </cell>
          <cell r="I4901">
            <v>31.25</v>
          </cell>
          <cell r="J4901">
            <v>19.25</v>
          </cell>
          <cell r="K4901" t="str">
            <v>Conv</v>
          </cell>
          <cell r="L4901">
            <v>296816.87</v>
          </cell>
          <cell r="M4901" t="str">
            <v>Owner-Occupied</v>
          </cell>
          <cell r="N4901">
            <v>0</v>
          </cell>
          <cell r="O4901">
            <v>43831</v>
          </cell>
          <cell r="P4901" t="str">
            <v>Current</v>
          </cell>
        </row>
        <row r="4902">
          <cell r="B4902">
            <v>42093</v>
          </cell>
          <cell r="C4902">
            <v>22</v>
          </cell>
          <cell r="D4902" t="str">
            <v>ON</v>
          </cell>
          <cell r="E4902" t="str">
            <v>Purchase</v>
          </cell>
          <cell r="F4902" t="str">
            <v>Fixed</v>
          </cell>
          <cell r="I4902">
            <v>39.49</v>
          </cell>
          <cell r="J4902">
            <v>36.590000000000003</v>
          </cell>
          <cell r="K4902" t="str">
            <v>HiRatio</v>
          </cell>
          <cell r="L4902">
            <v>153272.85999999999</v>
          </cell>
          <cell r="M4902" t="str">
            <v>Owner-Occupied</v>
          </cell>
          <cell r="N4902">
            <v>0</v>
          </cell>
          <cell r="O4902">
            <v>43831</v>
          </cell>
          <cell r="P4902" t="str">
            <v>Current</v>
          </cell>
        </row>
        <row r="4903">
          <cell r="B4903">
            <v>42509</v>
          </cell>
          <cell r="C4903">
            <v>8</v>
          </cell>
          <cell r="D4903" t="str">
            <v>BC</v>
          </cell>
          <cell r="E4903" t="str">
            <v>Purchase</v>
          </cell>
          <cell r="F4903" t="str">
            <v>Fixed</v>
          </cell>
          <cell r="I4903">
            <v>33.869999999999997</v>
          </cell>
          <cell r="J4903">
            <v>33.58</v>
          </cell>
          <cell r="K4903" t="str">
            <v>HiRatio</v>
          </cell>
          <cell r="L4903">
            <v>494704.01</v>
          </cell>
          <cell r="M4903" t="str">
            <v>Owner-Occupied</v>
          </cell>
          <cell r="N4903">
            <v>0</v>
          </cell>
          <cell r="O4903">
            <v>43831</v>
          </cell>
          <cell r="P4903" t="str">
            <v>Current</v>
          </cell>
        </row>
        <row r="4904">
          <cell r="B4904">
            <v>41768</v>
          </cell>
          <cell r="C4904">
            <v>32</v>
          </cell>
          <cell r="D4904" t="str">
            <v>AB</v>
          </cell>
          <cell r="E4904" t="str">
            <v>Purchase</v>
          </cell>
          <cell r="F4904" t="str">
            <v>ARM</v>
          </cell>
          <cell r="I4904">
            <v>34.83</v>
          </cell>
          <cell r="J4904">
            <v>23.51</v>
          </cell>
          <cell r="K4904" t="str">
            <v>HiRatio</v>
          </cell>
          <cell r="L4904">
            <v>532985.49</v>
          </cell>
          <cell r="M4904" t="str">
            <v>Owner-Occupied</v>
          </cell>
          <cell r="N4904">
            <v>0</v>
          </cell>
          <cell r="O4904">
            <v>43831</v>
          </cell>
          <cell r="P4904" t="str">
            <v>Current</v>
          </cell>
        </row>
        <row r="4905">
          <cell r="B4905">
            <v>42524</v>
          </cell>
          <cell r="C4905">
            <v>7</v>
          </cell>
          <cell r="D4905" t="str">
            <v>ON</v>
          </cell>
          <cell r="E4905" t="str">
            <v>Purchase</v>
          </cell>
          <cell r="F4905" t="str">
            <v>Fixed</v>
          </cell>
          <cell r="I4905">
            <v>40.99</v>
          </cell>
          <cell r="J4905">
            <v>38.94</v>
          </cell>
          <cell r="K4905" t="str">
            <v>Conv</v>
          </cell>
          <cell r="L4905">
            <v>134614.65</v>
          </cell>
          <cell r="M4905" t="str">
            <v>Owner-Occupied</v>
          </cell>
          <cell r="N4905">
            <v>0</v>
          </cell>
          <cell r="O4905">
            <v>43831</v>
          </cell>
          <cell r="P4905" t="str">
            <v>Current</v>
          </cell>
        </row>
        <row r="4906">
          <cell r="B4906">
            <v>42184</v>
          </cell>
          <cell r="C4906">
            <v>19</v>
          </cell>
          <cell r="D4906" t="str">
            <v>ON</v>
          </cell>
          <cell r="E4906" t="str">
            <v>Purchase</v>
          </cell>
          <cell r="F4906" t="str">
            <v>Fixed</v>
          </cell>
          <cell r="I4906">
            <v>31.6</v>
          </cell>
          <cell r="J4906">
            <v>26.23</v>
          </cell>
          <cell r="K4906" t="str">
            <v>HiRatio</v>
          </cell>
          <cell r="L4906">
            <v>386359.95</v>
          </cell>
          <cell r="M4906" t="str">
            <v>Owner-Occupied</v>
          </cell>
          <cell r="N4906">
            <v>0</v>
          </cell>
          <cell r="O4906">
            <v>43831</v>
          </cell>
          <cell r="P4906" t="str">
            <v>Current</v>
          </cell>
        </row>
        <row r="4907">
          <cell r="B4907">
            <v>41870</v>
          </cell>
          <cell r="C4907">
            <v>29</v>
          </cell>
          <cell r="D4907" t="str">
            <v>AB</v>
          </cell>
          <cell r="E4907" t="str">
            <v>Transfer</v>
          </cell>
          <cell r="F4907" t="str">
            <v>ARM</v>
          </cell>
          <cell r="I4907">
            <v>29.46</v>
          </cell>
          <cell r="J4907">
            <v>19.100000000000001</v>
          </cell>
          <cell r="K4907" t="str">
            <v>HiRatio</v>
          </cell>
          <cell r="L4907">
            <v>0</v>
          </cell>
          <cell r="M4907" t="str">
            <v>Owner-Occupied</v>
          </cell>
          <cell r="N4907">
            <v>4</v>
          </cell>
          <cell r="O4907">
            <v>42271</v>
          </cell>
          <cell r="P4907" t="str">
            <v>Current</v>
          </cell>
        </row>
        <row r="4908">
          <cell r="B4908">
            <v>42102</v>
          </cell>
          <cell r="C4908">
            <v>21</v>
          </cell>
          <cell r="D4908" t="str">
            <v>ON</v>
          </cell>
          <cell r="E4908" t="str">
            <v>Transfer</v>
          </cell>
          <cell r="F4908" t="str">
            <v>ARM</v>
          </cell>
          <cell r="I4908">
            <v>24.72</v>
          </cell>
          <cell r="J4908">
            <v>15.4</v>
          </cell>
          <cell r="K4908" t="str">
            <v>Conv</v>
          </cell>
          <cell r="L4908">
            <v>460192.71</v>
          </cell>
          <cell r="M4908" t="str">
            <v>Owner-Occupied</v>
          </cell>
          <cell r="N4908">
            <v>0</v>
          </cell>
          <cell r="O4908">
            <v>43831</v>
          </cell>
          <cell r="P4908" t="str">
            <v>Current</v>
          </cell>
        </row>
        <row r="4909">
          <cell r="B4909">
            <v>40802</v>
          </cell>
          <cell r="C4909">
            <v>64</v>
          </cell>
          <cell r="D4909" t="str">
            <v>ON</v>
          </cell>
          <cell r="E4909" t="str">
            <v>Refinance External</v>
          </cell>
          <cell r="F4909" t="str">
            <v>Fixed</v>
          </cell>
          <cell r="I4909">
            <v>36.799999999999997</v>
          </cell>
          <cell r="J4909">
            <v>26.9</v>
          </cell>
          <cell r="K4909" t="str">
            <v>HiRatio</v>
          </cell>
          <cell r="L4909">
            <v>0</v>
          </cell>
          <cell r="M4909" t="str">
            <v>Owner-Occupied</v>
          </cell>
          <cell r="N4909">
            <v>4</v>
          </cell>
          <cell r="O4909">
            <v>41869</v>
          </cell>
          <cell r="P4909" t="str">
            <v>Current</v>
          </cell>
        </row>
        <row r="4910">
          <cell r="B4910">
            <v>41897</v>
          </cell>
          <cell r="C4910">
            <v>28</v>
          </cell>
          <cell r="D4910" t="str">
            <v>AB</v>
          </cell>
          <cell r="E4910" t="str">
            <v>Purchase</v>
          </cell>
          <cell r="F4910" t="str">
            <v>Fixed</v>
          </cell>
          <cell r="I4910">
            <v>20.67</v>
          </cell>
          <cell r="J4910">
            <v>15.47</v>
          </cell>
          <cell r="K4910" t="str">
            <v>HiRatio</v>
          </cell>
          <cell r="L4910">
            <v>312354.05</v>
          </cell>
          <cell r="M4910" t="str">
            <v>Owner-Occupied</v>
          </cell>
          <cell r="N4910">
            <v>0</v>
          </cell>
          <cell r="O4910">
            <v>43831</v>
          </cell>
          <cell r="P4910" t="str">
            <v>Current</v>
          </cell>
        </row>
        <row r="4911">
          <cell r="B4911">
            <v>41877</v>
          </cell>
          <cell r="C4911">
            <v>29</v>
          </cell>
          <cell r="D4911" t="str">
            <v>AB</v>
          </cell>
          <cell r="E4911" t="str">
            <v>Purchase</v>
          </cell>
          <cell r="F4911" t="str">
            <v>Fixed</v>
          </cell>
          <cell r="I4911">
            <v>31.42</v>
          </cell>
          <cell r="J4911">
            <v>27.53</v>
          </cell>
          <cell r="K4911" t="str">
            <v>HiRatio</v>
          </cell>
          <cell r="L4911">
            <v>470201.29</v>
          </cell>
          <cell r="M4911" t="str">
            <v>Owner-Occupied</v>
          </cell>
          <cell r="N4911">
            <v>0</v>
          </cell>
          <cell r="O4911">
            <v>43831</v>
          </cell>
          <cell r="P4911" t="str">
            <v>Current</v>
          </cell>
        </row>
        <row r="4912">
          <cell r="B4912">
            <v>41011</v>
          </cell>
          <cell r="C4912">
            <v>57</v>
          </cell>
          <cell r="D4912" t="str">
            <v>ON</v>
          </cell>
          <cell r="E4912" t="str">
            <v>Purchase</v>
          </cell>
          <cell r="F4912" t="str">
            <v>Fixed</v>
          </cell>
          <cell r="I4912">
            <v>32.99</v>
          </cell>
          <cell r="J4912">
            <v>24.75</v>
          </cell>
          <cell r="K4912" t="str">
            <v>Conv</v>
          </cell>
          <cell r="L4912">
            <v>179520.38</v>
          </cell>
          <cell r="M4912" t="str">
            <v>Owner-Occupied</v>
          </cell>
          <cell r="N4912">
            <v>0</v>
          </cell>
          <cell r="O4912">
            <v>43831</v>
          </cell>
          <cell r="P4912" t="str">
            <v>Current</v>
          </cell>
        </row>
        <row r="4913">
          <cell r="B4913">
            <v>42244</v>
          </cell>
          <cell r="C4913">
            <v>17</v>
          </cell>
          <cell r="D4913" t="str">
            <v>ON</v>
          </cell>
          <cell r="E4913" t="str">
            <v>Purchase</v>
          </cell>
          <cell r="F4913" t="str">
            <v>ARM</v>
          </cell>
          <cell r="I4913">
            <v>31.65</v>
          </cell>
          <cell r="J4913">
            <v>17.62</v>
          </cell>
          <cell r="K4913" t="str">
            <v>Conv</v>
          </cell>
          <cell r="L4913">
            <v>236320.15</v>
          </cell>
          <cell r="M4913" t="str">
            <v>Owner-Occupied</v>
          </cell>
          <cell r="N4913">
            <v>0</v>
          </cell>
          <cell r="O4913">
            <v>43831</v>
          </cell>
          <cell r="P4913" t="str">
            <v>Current</v>
          </cell>
        </row>
        <row r="4914">
          <cell r="B4914">
            <v>41744</v>
          </cell>
          <cell r="C4914">
            <v>33</v>
          </cell>
          <cell r="D4914" t="str">
            <v>AB</v>
          </cell>
          <cell r="E4914" t="str">
            <v>Purchase</v>
          </cell>
          <cell r="F4914" t="str">
            <v>Fixed</v>
          </cell>
          <cell r="I4914">
            <v>29.55</v>
          </cell>
          <cell r="J4914">
            <v>27.31</v>
          </cell>
          <cell r="K4914" t="str">
            <v>HiRatio</v>
          </cell>
          <cell r="L4914">
            <v>287912.73</v>
          </cell>
          <cell r="M4914" t="str">
            <v>Owner-Occupied</v>
          </cell>
          <cell r="N4914">
            <v>0</v>
          </cell>
          <cell r="O4914">
            <v>43831</v>
          </cell>
          <cell r="P4914" t="str">
            <v>Current</v>
          </cell>
        </row>
        <row r="4915">
          <cell r="B4915">
            <v>41080</v>
          </cell>
          <cell r="C4915">
            <v>55</v>
          </cell>
          <cell r="D4915" t="str">
            <v>BC</v>
          </cell>
          <cell r="E4915" t="str">
            <v>Portable</v>
          </cell>
          <cell r="F4915" t="str">
            <v>Fixed</v>
          </cell>
          <cell r="I4915">
            <v>36.630000000000003</v>
          </cell>
          <cell r="J4915">
            <v>36.130000000000003</v>
          </cell>
          <cell r="K4915" t="str">
            <v>HiRatio</v>
          </cell>
          <cell r="L4915">
            <v>418795.62</v>
          </cell>
          <cell r="M4915" t="str">
            <v>Owner-Occupied</v>
          </cell>
          <cell r="N4915">
            <v>0</v>
          </cell>
          <cell r="O4915">
            <v>43831</v>
          </cell>
          <cell r="P4915" t="str">
            <v>Current</v>
          </cell>
        </row>
        <row r="4916">
          <cell r="B4916">
            <v>42093</v>
          </cell>
          <cell r="C4916">
            <v>22</v>
          </cell>
          <cell r="D4916" t="str">
            <v>ON</v>
          </cell>
          <cell r="E4916" t="str">
            <v>Refinance External</v>
          </cell>
          <cell r="F4916" t="str">
            <v>ARM</v>
          </cell>
          <cell r="I4916">
            <v>15.1</v>
          </cell>
          <cell r="J4916">
            <v>13.75</v>
          </cell>
          <cell r="K4916" t="str">
            <v>Conv</v>
          </cell>
          <cell r="L4916">
            <v>189416.88</v>
          </cell>
          <cell r="M4916" t="str">
            <v>Owner-Occupied</v>
          </cell>
          <cell r="N4916">
            <v>0</v>
          </cell>
          <cell r="O4916">
            <v>43831</v>
          </cell>
          <cell r="P4916" t="str">
            <v>Current</v>
          </cell>
        </row>
        <row r="4917">
          <cell r="B4917">
            <v>41544</v>
          </cell>
          <cell r="C4917">
            <v>40</v>
          </cell>
          <cell r="D4917" t="str">
            <v>BC</v>
          </cell>
          <cell r="E4917" t="str">
            <v>Purchase</v>
          </cell>
          <cell r="F4917" t="str">
            <v>ARM</v>
          </cell>
          <cell r="I4917">
            <v>32.520000000000003</v>
          </cell>
          <cell r="J4917">
            <v>5.6</v>
          </cell>
          <cell r="K4917" t="str">
            <v>Conv</v>
          </cell>
          <cell r="L4917">
            <v>230128.18</v>
          </cell>
          <cell r="M4917" t="str">
            <v>Second Home</v>
          </cell>
          <cell r="N4917">
            <v>0</v>
          </cell>
          <cell r="O4917">
            <v>43831</v>
          </cell>
          <cell r="P4917" t="str">
            <v>Current</v>
          </cell>
        </row>
        <row r="4918">
          <cell r="B4918">
            <v>42429</v>
          </cell>
          <cell r="C4918">
            <v>11</v>
          </cell>
          <cell r="D4918" t="str">
            <v>AB</v>
          </cell>
          <cell r="E4918" t="str">
            <v>Refinance External</v>
          </cell>
          <cell r="F4918" t="str">
            <v>ARM</v>
          </cell>
          <cell r="I4918">
            <v>23.8</v>
          </cell>
          <cell r="J4918">
            <v>14.92</v>
          </cell>
          <cell r="K4918" t="str">
            <v>Conv</v>
          </cell>
          <cell r="L4918">
            <v>151688.92000000001</v>
          </cell>
          <cell r="M4918" t="str">
            <v>Owner-Occupied</v>
          </cell>
          <cell r="N4918">
            <v>0</v>
          </cell>
          <cell r="O4918">
            <v>43831</v>
          </cell>
          <cell r="P4918" t="str">
            <v>Current</v>
          </cell>
        </row>
        <row r="4919">
          <cell r="B4919">
            <v>41669</v>
          </cell>
          <cell r="C4919">
            <v>36</v>
          </cell>
          <cell r="D4919" t="str">
            <v>ON</v>
          </cell>
          <cell r="E4919" t="str">
            <v>Purchase</v>
          </cell>
          <cell r="F4919" t="str">
            <v>ARM</v>
          </cell>
          <cell r="I4919">
            <v>32.700000000000003</v>
          </cell>
          <cell r="J4919">
            <v>32.200000000000003</v>
          </cell>
          <cell r="K4919" t="str">
            <v>Conv</v>
          </cell>
          <cell r="L4919">
            <v>0</v>
          </cell>
          <cell r="M4919" t="str">
            <v>Owner-Occupied</v>
          </cell>
          <cell r="N4919">
            <v>4</v>
          </cell>
          <cell r="O4919">
            <v>42704</v>
          </cell>
          <cell r="P4919" t="str">
            <v>Current</v>
          </cell>
        </row>
        <row r="4920">
          <cell r="B4920">
            <v>41698</v>
          </cell>
          <cell r="C4920">
            <v>35</v>
          </cell>
          <cell r="D4920" t="str">
            <v>AB</v>
          </cell>
          <cell r="E4920" t="str">
            <v>Purchase</v>
          </cell>
          <cell r="F4920" t="str">
            <v>ARM</v>
          </cell>
          <cell r="I4920">
            <v>26.67</v>
          </cell>
          <cell r="J4920">
            <v>24.95</v>
          </cell>
          <cell r="K4920" t="str">
            <v>HiRatio</v>
          </cell>
          <cell r="L4920">
            <v>341276.66</v>
          </cell>
          <cell r="M4920" t="str">
            <v>Owner-Occupied</v>
          </cell>
          <cell r="N4920">
            <v>0</v>
          </cell>
          <cell r="O4920">
            <v>43831</v>
          </cell>
          <cell r="P4920" t="str">
            <v>Current</v>
          </cell>
        </row>
        <row r="4921">
          <cell r="B4921">
            <v>41754</v>
          </cell>
          <cell r="C4921">
            <v>33</v>
          </cell>
          <cell r="D4921" t="str">
            <v>ON</v>
          </cell>
          <cell r="E4921" t="str">
            <v>Refinance External</v>
          </cell>
          <cell r="F4921" t="str">
            <v>ARM</v>
          </cell>
          <cell r="I4921">
            <v>35.049999999999997</v>
          </cell>
          <cell r="J4921">
            <v>29.28</v>
          </cell>
          <cell r="K4921" t="str">
            <v>Conv</v>
          </cell>
          <cell r="L4921">
            <v>0</v>
          </cell>
          <cell r="M4921" t="str">
            <v>Owner-Occupied</v>
          </cell>
          <cell r="N4921">
            <v>4</v>
          </cell>
          <cell r="O4921">
            <v>41928</v>
          </cell>
          <cell r="P4921" t="str">
            <v>Current</v>
          </cell>
        </row>
        <row r="4922">
          <cell r="B4922">
            <v>41796</v>
          </cell>
          <cell r="C4922">
            <v>31</v>
          </cell>
          <cell r="D4922" t="str">
            <v>AB</v>
          </cell>
          <cell r="E4922" t="str">
            <v>Purchase</v>
          </cell>
          <cell r="F4922" t="str">
            <v>ARM</v>
          </cell>
          <cell r="I4922">
            <v>22.99</v>
          </cell>
          <cell r="J4922">
            <v>22.98</v>
          </cell>
          <cell r="K4922" t="str">
            <v>HiRatio</v>
          </cell>
          <cell r="L4922">
            <v>365256.98</v>
          </cell>
          <cell r="M4922" t="str">
            <v>Owner-Occupied</v>
          </cell>
          <cell r="N4922">
            <v>0</v>
          </cell>
          <cell r="O4922">
            <v>43831</v>
          </cell>
          <cell r="P4922" t="str">
            <v>Current</v>
          </cell>
        </row>
        <row r="4923">
          <cell r="B4923">
            <v>42237</v>
          </cell>
          <cell r="C4923">
            <v>17</v>
          </cell>
          <cell r="D4923" t="str">
            <v>AB</v>
          </cell>
          <cell r="E4923" t="str">
            <v>Purchase</v>
          </cell>
          <cell r="F4923" t="str">
            <v>ARM</v>
          </cell>
          <cell r="I4923">
            <v>20.79</v>
          </cell>
          <cell r="J4923">
            <v>20.25</v>
          </cell>
          <cell r="K4923" t="str">
            <v>HiRatio</v>
          </cell>
          <cell r="L4923">
            <v>269616.24</v>
          </cell>
          <cell r="M4923" t="str">
            <v>Owner-Occupied</v>
          </cell>
          <cell r="N4923">
            <v>0</v>
          </cell>
          <cell r="O4923">
            <v>43831</v>
          </cell>
          <cell r="P4923" t="str">
            <v>Current</v>
          </cell>
        </row>
        <row r="4924">
          <cell r="B4924">
            <v>42313</v>
          </cell>
          <cell r="C4924">
            <v>14</v>
          </cell>
          <cell r="D4924" t="str">
            <v>ON</v>
          </cell>
          <cell r="E4924" t="str">
            <v>Purchase</v>
          </cell>
          <cell r="F4924" t="str">
            <v>Fixed</v>
          </cell>
          <cell r="I4924">
            <v>43.45</v>
          </cell>
          <cell r="J4924">
            <v>38.69</v>
          </cell>
          <cell r="K4924" t="str">
            <v>HiRatio</v>
          </cell>
          <cell r="L4924">
            <v>538194.64</v>
          </cell>
          <cell r="M4924" t="str">
            <v>Owner-Occupied</v>
          </cell>
          <cell r="N4924">
            <v>0</v>
          </cell>
          <cell r="O4924">
            <v>43831</v>
          </cell>
          <cell r="P4924" t="str">
            <v>Current</v>
          </cell>
        </row>
        <row r="4925">
          <cell r="B4925">
            <v>42676</v>
          </cell>
          <cell r="C4925">
            <v>2</v>
          </cell>
          <cell r="D4925" t="str">
            <v>AB</v>
          </cell>
          <cell r="E4925" t="str">
            <v>Purchase</v>
          </cell>
          <cell r="F4925" t="str">
            <v>Fixed</v>
          </cell>
          <cell r="I4925">
            <v>39.74</v>
          </cell>
          <cell r="J4925">
            <v>28.67</v>
          </cell>
          <cell r="K4925" t="str">
            <v>Conv</v>
          </cell>
          <cell r="L4925">
            <v>471029.58</v>
          </cell>
          <cell r="M4925" t="str">
            <v>Owner-Occupied</v>
          </cell>
          <cell r="N4925">
            <v>0</v>
          </cell>
          <cell r="O4925">
            <v>43831</v>
          </cell>
          <cell r="P4925" t="str">
            <v>Current</v>
          </cell>
        </row>
        <row r="4926">
          <cell r="B4926">
            <v>42069</v>
          </cell>
          <cell r="C4926">
            <v>22</v>
          </cell>
          <cell r="D4926" t="str">
            <v>AB</v>
          </cell>
          <cell r="E4926" t="str">
            <v>Purchase</v>
          </cell>
          <cell r="F4926" t="str">
            <v>Fixed</v>
          </cell>
          <cell r="I4926">
            <v>34.39</v>
          </cell>
          <cell r="J4926">
            <v>22.98</v>
          </cell>
          <cell r="K4926" t="str">
            <v>HiRatio</v>
          </cell>
          <cell r="L4926">
            <v>548082.31000000006</v>
          </cell>
          <cell r="M4926" t="str">
            <v>Owner-Occupied</v>
          </cell>
          <cell r="N4926">
            <v>0</v>
          </cell>
          <cell r="O4926">
            <v>43831</v>
          </cell>
          <cell r="P4926" t="str">
            <v>Current</v>
          </cell>
        </row>
        <row r="4927">
          <cell r="B4927">
            <v>40844</v>
          </cell>
          <cell r="C4927">
            <v>63</v>
          </cell>
          <cell r="D4927" t="str">
            <v>AB</v>
          </cell>
          <cell r="E4927" t="str">
            <v>Purchase</v>
          </cell>
          <cell r="F4927" t="str">
            <v>ARM</v>
          </cell>
          <cell r="I4927">
            <v>43.56</v>
          </cell>
          <cell r="J4927">
            <v>25.28</v>
          </cell>
          <cell r="K4927" t="str">
            <v>HiRatio</v>
          </cell>
          <cell r="L4927">
            <v>312188.79999999999</v>
          </cell>
          <cell r="M4927" t="str">
            <v>Owner-Occupied</v>
          </cell>
          <cell r="N4927">
            <v>0</v>
          </cell>
          <cell r="O4927">
            <v>43831</v>
          </cell>
          <cell r="P4927" t="str">
            <v>Current</v>
          </cell>
        </row>
        <row r="4928">
          <cell r="B4928">
            <v>40890</v>
          </cell>
          <cell r="C4928">
            <v>61</v>
          </cell>
          <cell r="D4928" t="str">
            <v>AB</v>
          </cell>
          <cell r="E4928" t="str">
            <v>Purchase</v>
          </cell>
          <cell r="F4928" t="str">
            <v>Fixed</v>
          </cell>
          <cell r="I4928">
            <v>23.35</v>
          </cell>
          <cell r="J4928">
            <v>23.11</v>
          </cell>
          <cell r="K4928" t="str">
            <v>HiRatio</v>
          </cell>
          <cell r="L4928">
            <v>238839.98</v>
          </cell>
          <cell r="M4928" t="str">
            <v>Owner-Occupied</v>
          </cell>
          <cell r="N4928">
            <v>0</v>
          </cell>
          <cell r="O4928">
            <v>43831</v>
          </cell>
          <cell r="P4928" t="str">
            <v>Current</v>
          </cell>
        </row>
        <row r="4929">
          <cell r="B4929">
            <v>42419</v>
          </cell>
          <cell r="C4929">
            <v>11</v>
          </cell>
          <cell r="D4929" t="str">
            <v>ON</v>
          </cell>
          <cell r="E4929" t="str">
            <v>Purchase</v>
          </cell>
          <cell r="F4929" t="str">
            <v>Fixed</v>
          </cell>
          <cell r="I4929">
            <v>43.1</v>
          </cell>
          <cell r="J4929">
            <v>28.93</v>
          </cell>
          <cell r="K4929" t="str">
            <v>Conv</v>
          </cell>
          <cell r="L4929">
            <v>280047.57</v>
          </cell>
          <cell r="M4929" t="str">
            <v>Owner-Occupied</v>
          </cell>
          <cell r="N4929">
            <v>0</v>
          </cell>
          <cell r="O4929">
            <v>43831</v>
          </cell>
          <cell r="P4929" t="str">
            <v>Current</v>
          </cell>
        </row>
        <row r="4930">
          <cell r="B4930">
            <v>42419</v>
          </cell>
          <cell r="C4930">
            <v>11</v>
          </cell>
          <cell r="D4930" t="str">
            <v>AB</v>
          </cell>
          <cell r="E4930" t="str">
            <v>Purchase</v>
          </cell>
          <cell r="F4930" t="str">
            <v>Fixed</v>
          </cell>
          <cell r="I4930">
            <v>43.18</v>
          </cell>
          <cell r="J4930">
            <v>34.64</v>
          </cell>
          <cell r="K4930" t="str">
            <v>HiRatio</v>
          </cell>
          <cell r="L4930">
            <v>375641.7</v>
          </cell>
          <cell r="M4930" t="str">
            <v>Owner-Occupied</v>
          </cell>
          <cell r="N4930">
            <v>0</v>
          </cell>
          <cell r="O4930">
            <v>43831</v>
          </cell>
          <cell r="P4930" t="str">
            <v>Current</v>
          </cell>
        </row>
        <row r="4931">
          <cell r="B4931">
            <v>42180</v>
          </cell>
          <cell r="C4931">
            <v>19</v>
          </cell>
          <cell r="D4931" t="str">
            <v>ON</v>
          </cell>
          <cell r="E4931" t="str">
            <v>Refinance External</v>
          </cell>
          <cell r="F4931" t="str">
            <v>Fixed</v>
          </cell>
          <cell r="I4931">
            <v>43.75</v>
          </cell>
          <cell r="J4931">
            <v>19.36</v>
          </cell>
          <cell r="K4931" t="str">
            <v>Conv</v>
          </cell>
          <cell r="L4931">
            <v>186930.7</v>
          </cell>
          <cell r="M4931" t="str">
            <v>Owner-Occupied</v>
          </cell>
          <cell r="N4931">
            <v>0</v>
          </cell>
          <cell r="O4931">
            <v>43831</v>
          </cell>
          <cell r="P4931" t="str">
            <v>Current</v>
          </cell>
        </row>
        <row r="4932">
          <cell r="B4932">
            <v>40602</v>
          </cell>
          <cell r="C4932">
            <v>71</v>
          </cell>
          <cell r="D4932" t="str">
            <v>NL</v>
          </cell>
          <cell r="E4932" t="str">
            <v>Purchase</v>
          </cell>
          <cell r="F4932" t="str">
            <v>Fixed</v>
          </cell>
          <cell r="I4932">
            <v>37.25</v>
          </cell>
          <cell r="J4932">
            <v>23.98</v>
          </cell>
          <cell r="K4932" t="str">
            <v>HiRatio</v>
          </cell>
          <cell r="L4932">
            <v>0</v>
          </cell>
          <cell r="M4932" t="str">
            <v>Owner-Occupied</v>
          </cell>
          <cell r="N4932">
            <v>4</v>
          </cell>
          <cell r="O4932">
            <v>41830</v>
          </cell>
          <cell r="P4932" t="str">
            <v>Current</v>
          </cell>
        </row>
        <row r="4933">
          <cell r="B4933">
            <v>42328</v>
          </cell>
          <cell r="C4933">
            <v>14</v>
          </cell>
          <cell r="D4933" t="str">
            <v>ON</v>
          </cell>
          <cell r="E4933" t="str">
            <v>Purchase</v>
          </cell>
          <cell r="F4933" t="str">
            <v>Fixed</v>
          </cell>
          <cell r="I4933">
            <v>37.28</v>
          </cell>
          <cell r="J4933">
            <v>29.45</v>
          </cell>
          <cell r="K4933" t="str">
            <v>HiRatio</v>
          </cell>
          <cell r="L4933">
            <v>238392.61</v>
          </cell>
          <cell r="M4933" t="str">
            <v>Owner-Occupied</v>
          </cell>
          <cell r="N4933">
            <v>0</v>
          </cell>
          <cell r="O4933">
            <v>43831</v>
          </cell>
          <cell r="P4933" t="str">
            <v>Current</v>
          </cell>
        </row>
        <row r="4934">
          <cell r="B4934">
            <v>41029</v>
          </cell>
          <cell r="C4934">
            <v>57</v>
          </cell>
          <cell r="D4934" t="str">
            <v>ON</v>
          </cell>
          <cell r="E4934" t="str">
            <v>Purchase</v>
          </cell>
          <cell r="F4934" t="str">
            <v>Fixed</v>
          </cell>
          <cell r="I4934">
            <v>31.91</v>
          </cell>
          <cell r="J4934">
            <v>31.43</v>
          </cell>
          <cell r="K4934" t="str">
            <v>HiRatio</v>
          </cell>
          <cell r="L4934">
            <v>102834.59</v>
          </cell>
          <cell r="M4934" t="str">
            <v>Owner-Occupied</v>
          </cell>
          <cell r="N4934">
            <v>0</v>
          </cell>
          <cell r="O4934">
            <v>43831</v>
          </cell>
          <cell r="P4934" t="str">
            <v>Current</v>
          </cell>
        </row>
        <row r="4935">
          <cell r="B4935">
            <v>42125</v>
          </cell>
          <cell r="C4935">
            <v>20</v>
          </cell>
          <cell r="D4935" t="str">
            <v>AB</v>
          </cell>
          <cell r="E4935" t="str">
            <v>Purchase</v>
          </cell>
          <cell r="F4935" t="str">
            <v>Fixed</v>
          </cell>
          <cell r="I4935">
            <v>36.630000000000003</v>
          </cell>
          <cell r="J4935">
            <v>26.07</v>
          </cell>
          <cell r="K4935" t="str">
            <v>HiRatio</v>
          </cell>
          <cell r="L4935">
            <v>212274.91</v>
          </cell>
          <cell r="M4935" t="str">
            <v>Owner-Occupied</v>
          </cell>
          <cell r="N4935">
            <v>0</v>
          </cell>
          <cell r="O4935">
            <v>43831</v>
          </cell>
          <cell r="P4935" t="str">
            <v>Current</v>
          </cell>
        </row>
        <row r="4936">
          <cell r="B4936">
            <v>41502</v>
          </cell>
          <cell r="C4936">
            <v>41</v>
          </cell>
          <cell r="D4936" t="str">
            <v>ON</v>
          </cell>
          <cell r="E4936" t="str">
            <v>Purchase</v>
          </cell>
          <cell r="F4936" t="str">
            <v>Fixed</v>
          </cell>
          <cell r="I4936">
            <v>41.5</v>
          </cell>
          <cell r="J4936">
            <v>30.19</v>
          </cell>
          <cell r="K4936" t="str">
            <v>HiRatio</v>
          </cell>
          <cell r="L4936">
            <v>312090.61</v>
          </cell>
          <cell r="M4936" t="str">
            <v>Owner-Occupied</v>
          </cell>
          <cell r="N4936">
            <v>0</v>
          </cell>
          <cell r="O4936">
            <v>43831</v>
          </cell>
          <cell r="P4936" t="str">
            <v>Current</v>
          </cell>
        </row>
        <row r="4937">
          <cell r="B4937">
            <v>41080</v>
          </cell>
          <cell r="C4937">
            <v>55</v>
          </cell>
          <cell r="D4937" t="str">
            <v>AB</v>
          </cell>
          <cell r="E4937" t="str">
            <v>Purchase</v>
          </cell>
          <cell r="F4937" t="str">
            <v>Fixed</v>
          </cell>
          <cell r="I4937">
            <v>30.28</v>
          </cell>
          <cell r="J4937">
            <v>29.62</v>
          </cell>
          <cell r="K4937" t="str">
            <v>HiRatio</v>
          </cell>
          <cell r="L4937">
            <v>268042.25</v>
          </cell>
          <cell r="M4937" t="str">
            <v>Owner-Occupied</v>
          </cell>
          <cell r="N4937">
            <v>0</v>
          </cell>
          <cell r="O4937">
            <v>43831</v>
          </cell>
          <cell r="P4937" t="str">
            <v>Current</v>
          </cell>
        </row>
        <row r="4938">
          <cell r="B4938">
            <v>40877</v>
          </cell>
          <cell r="C4938">
            <v>62</v>
          </cell>
          <cell r="D4938" t="str">
            <v>AB</v>
          </cell>
          <cell r="E4938" t="str">
            <v>Purchase</v>
          </cell>
          <cell r="F4938" t="str">
            <v>Fixed</v>
          </cell>
          <cell r="I4938">
            <v>34.380000000000003</v>
          </cell>
          <cell r="J4938">
            <v>33.72</v>
          </cell>
          <cell r="K4938" t="str">
            <v>Conv</v>
          </cell>
          <cell r="L4938">
            <v>0</v>
          </cell>
          <cell r="M4938" t="str">
            <v>Owner-Occupied</v>
          </cell>
          <cell r="N4938">
            <v>4</v>
          </cell>
          <cell r="O4938">
            <v>42286</v>
          </cell>
          <cell r="P4938" t="str">
            <v>Current</v>
          </cell>
        </row>
        <row r="4939">
          <cell r="B4939">
            <v>42146</v>
          </cell>
          <cell r="C4939">
            <v>20</v>
          </cell>
          <cell r="D4939" t="str">
            <v>AB</v>
          </cell>
          <cell r="E4939" t="str">
            <v>Purchase</v>
          </cell>
          <cell r="F4939" t="str">
            <v>Fixed</v>
          </cell>
          <cell r="I4939">
            <v>26.18</v>
          </cell>
          <cell r="J4939">
            <v>23.94</v>
          </cell>
          <cell r="K4939" t="str">
            <v>HiRatio</v>
          </cell>
          <cell r="L4939">
            <v>321229.59000000003</v>
          </cell>
          <cell r="M4939" t="str">
            <v>Owner-Occupied</v>
          </cell>
          <cell r="N4939">
            <v>0</v>
          </cell>
          <cell r="O4939">
            <v>43831</v>
          </cell>
          <cell r="P4939" t="str">
            <v>Current</v>
          </cell>
        </row>
        <row r="4940">
          <cell r="B4940">
            <v>42222</v>
          </cell>
          <cell r="C4940">
            <v>17</v>
          </cell>
          <cell r="D4940" t="str">
            <v>ON</v>
          </cell>
          <cell r="E4940" t="str">
            <v>Purchase</v>
          </cell>
          <cell r="F4940" t="str">
            <v>Fixed</v>
          </cell>
          <cell r="I4940">
            <v>39.409999999999997</v>
          </cell>
          <cell r="J4940">
            <v>32.57</v>
          </cell>
          <cell r="K4940" t="str">
            <v>HiRatio</v>
          </cell>
          <cell r="L4940">
            <v>0</v>
          </cell>
          <cell r="M4940" t="str">
            <v>Owner-Occupied</v>
          </cell>
          <cell r="N4940">
            <v>4</v>
          </cell>
          <cell r="O4940">
            <v>42675</v>
          </cell>
          <cell r="P4940" t="str">
            <v>Current</v>
          </cell>
        </row>
        <row r="4941">
          <cell r="B4941">
            <v>42276</v>
          </cell>
          <cell r="C4941">
            <v>16</v>
          </cell>
          <cell r="D4941" t="str">
            <v>ON</v>
          </cell>
          <cell r="E4941" t="str">
            <v>Refinance External</v>
          </cell>
          <cell r="F4941" t="str">
            <v>ARM</v>
          </cell>
          <cell r="I4941">
            <v>25.49</v>
          </cell>
          <cell r="J4941">
            <v>18.600000000000001</v>
          </cell>
          <cell r="K4941" t="str">
            <v>Conv</v>
          </cell>
          <cell r="L4941">
            <v>497576.14</v>
          </cell>
          <cell r="M4941" t="str">
            <v>Owner-Occupied</v>
          </cell>
          <cell r="N4941">
            <v>0</v>
          </cell>
          <cell r="O4941">
            <v>43831</v>
          </cell>
          <cell r="P4941" t="str">
            <v>Current</v>
          </cell>
        </row>
        <row r="4942">
          <cell r="B4942">
            <v>41852</v>
          </cell>
          <cell r="C4942">
            <v>29</v>
          </cell>
          <cell r="D4942" t="str">
            <v>ON</v>
          </cell>
          <cell r="E4942" t="str">
            <v>Refinance External</v>
          </cell>
          <cell r="F4942" t="str">
            <v>Fixed</v>
          </cell>
          <cell r="I4942">
            <v>24.79</v>
          </cell>
          <cell r="J4942">
            <v>20.02</v>
          </cell>
          <cell r="K4942" t="str">
            <v>Conv</v>
          </cell>
          <cell r="L4942">
            <v>164119.6</v>
          </cell>
          <cell r="M4942" t="str">
            <v>Owner-Occupied</v>
          </cell>
          <cell r="N4942">
            <v>0</v>
          </cell>
          <cell r="O4942">
            <v>43831</v>
          </cell>
          <cell r="P4942" t="str">
            <v>Current</v>
          </cell>
        </row>
        <row r="4943">
          <cell r="B4943">
            <v>41060</v>
          </cell>
          <cell r="C4943">
            <v>56</v>
          </cell>
          <cell r="D4943" t="str">
            <v>AB</v>
          </cell>
          <cell r="E4943" t="str">
            <v>Transfer</v>
          </cell>
          <cell r="F4943" t="str">
            <v>Fixed</v>
          </cell>
          <cell r="I4943">
            <v>32.56</v>
          </cell>
          <cell r="J4943">
            <v>17.36</v>
          </cell>
          <cell r="K4943" t="str">
            <v>HiRatio</v>
          </cell>
          <cell r="L4943">
            <v>237448.43</v>
          </cell>
          <cell r="M4943" t="str">
            <v>Owner-Occupied</v>
          </cell>
          <cell r="N4943">
            <v>0</v>
          </cell>
          <cell r="O4943">
            <v>43831</v>
          </cell>
          <cell r="P4943" t="str">
            <v>Current</v>
          </cell>
        </row>
        <row r="4944">
          <cell r="B4944">
            <v>40980</v>
          </cell>
          <cell r="C4944">
            <v>58</v>
          </cell>
          <cell r="D4944" t="str">
            <v>AB</v>
          </cell>
          <cell r="E4944" t="str">
            <v>Purchase</v>
          </cell>
          <cell r="F4944" t="str">
            <v>Fixed</v>
          </cell>
          <cell r="I4944">
            <v>32.69</v>
          </cell>
          <cell r="J4944">
            <v>19.66</v>
          </cell>
          <cell r="K4944" t="str">
            <v>HiRatio</v>
          </cell>
          <cell r="L4944">
            <v>291733.14</v>
          </cell>
          <cell r="M4944" t="str">
            <v>Owner-Occupied</v>
          </cell>
          <cell r="N4944">
            <v>0</v>
          </cell>
          <cell r="O4944">
            <v>43831</v>
          </cell>
          <cell r="P4944" t="str">
            <v>Current</v>
          </cell>
        </row>
        <row r="4945">
          <cell r="B4945">
            <v>41806</v>
          </cell>
          <cell r="C4945">
            <v>31</v>
          </cell>
          <cell r="D4945" t="str">
            <v>AB</v>
          </cell>
          <cell r="E4945" t="str">
            <v>Purchase</v>
          </cell>
          <cell r="F4945" t="str">
            <v>Fixed</v>
          </cell>
          <cell r="I4945">
            <v>35.08</v>
          </cell>
          <cell r="J4945">
            <v>29.87</v>
          </cell>
          <cell r="K4945" t="str">
            <v>HiRatio</v>
          </cell>
          <cell r="L4945">
            <v>290878.73</v>
          </cell>
          <cell r="M4945" t="str">
            <v>Owner-Occupied</v>
          </cell>
          <cell r="N4945">
            <v>0</v>
          </cell>
          <cell r="O4945">
            <v>43831</v>
          </cell>
          <cell r="P4945" t="str">
            <v>Current</v>
          </cell>
        </row>
        <row r="4946">
          <cell r="B4946">
            <v>42689</v>
          </cell>
          <cell r="C4946">
            <v>2</v>
          </cell>
          <cell r="D4946" t="str">
            <v>BC</v>
          </cell>
          <cell r="E4946" t="str">
            <v>ETO Existing Client</v>
          </cell>
          <cell r="F4946" t="str">
            <v>ARM</v>
          </cell>
          <cell r="I4946">
            <v>34.770000000000003</v>
          </cell>
          <cell r="J4946">
            <v>29.47</v>
          </cell>
          <cell r="K4946" t="str">
            <v>Conv</v>
          </cell>
          <cell r="L4946">
            <v>477231.66</v>
          </cell>
          <cell r="M4946" t="str">
            <v>Owner-Occupied</v>
          </cell>
          <cell r="N4946">
            <v>0</v>
          </cell>
          <cell r="O4946">
            <v>43831</v>
          </cell>
          <cell r="P4946" t="str">
            <v>Current</v>
          </cell>
        </row>
        <row r="4947">
          <cell r="B4947">
            <v>42013</v>
          </cell>
          <cell r="C4947">
            <v>24</v>
          </cell>
          <cell r="D4947" t="str">
            <v>AB</v>
          </cell>
          <cell r="E4947" t="str">
            <v>Refinance External</v>
          </cell>
          <cell r="F4947" t="str">
            <v>Fixed</v>
          </cell>
          <cell r="I4947">
            <v>26.86</v>
          </cell>
          <cell r="J4947">
            <v>22.54</v>
          </cell>
          <cell r="K4947" t="str">
            <v>Conv</v>
          </cell>
          <cell r="L4947">
            <v>0</v>
          </cell>
          <cell r="M4947" t="str">
            <v>Owner-Occupied</v>
          </cell>
          <cell r="N4947">
            <v>4</v>
          </cell>
          <cell r="O4947">
            <v>42726</v>
          </cell>
          <cell r="P4947" t="str">
            <v>Current</v>
          </cell>
        </row>
        <row r="4948">
          <cell r="B4948">
            <v>40592</v>
          </cell>
          <cell r="C4948">
            <v>71</v>
          </cell>
          <cell r="D4948" t="str">
            <v>AB</v>
          </cell>
          <cell r="E4948" t="str">
            <v>Purchase</v>
          </cell>
          <cell r="F4948" t="str">
            <v>Fixed</v>
          </cell>
          <cell r="I4948">
            <v>35.92</v>
          </cell>
          <cell r="J4948">
            <v>24.86</v>
          </cell>
          <cell r="K4948" t="str">
            <v>HiRatio</v>
          </cell>
          <cell r="L4948">
            <v>0</v>
          </cell>
          <cell r="M4948" t="str">
            <v>Owner-Occupied</v>
          </cell>
          <cell r="N4948">
            <v>4</v>
          </cell>
          <cell r="O4948">
            <v>42426</v>
          </cell>
          <cell r="P4948" t="str">
            <v>Current</v>
          </cell>
        </row>
        <row r="4949">
          <cell r="B4949">
            <v>42461</v>
          </cell>
          <cell r="C4949">
            <v>9</v>
          </cell>
          <cell r="D4949" t="str">
            <v>ON</v>
          </cell>
          <cell r="E4949" t="str">
            <v>Purchase</v>
          </cell>
          <cell r="F4949" t="str">
            <v>Fixed</v>
          </cell>
          <cell r="I4949">
            <v>39.909999999999997</v>
          </cell>
          <cell r="J4949">
            <v>38.31</v>
          </cell>
          <cell r="K4949" t="str">
            <v>HiRatio</v>
          </cell>
          <cell r="L4949">
            <v>478737.42</v>
          </cell>
          <cell r="M4949" t="str">
            <v>Owner-Occupied</v>
          </cell>
          <cell r="N4949">
            <v>0</v>
          </cell>
          <cell r="O4949">
            <v>43831</v>
          </cell>
          <cell r="P4949" t="str">
            <v>Current</v>
          </cell>
        </row>
        <row r="4950">
          <cell r="B4950">
            <v>40816</v>
          </cell>
          <cell r="C4950">
            <v>64</v>
          </cell>
          <cell r="D4950" t="str">
            <v>AB</v>
          </cell>
          <cell r="E4950" t="str">
            <v>Refinance External</v>
          </cell>
          <cell r="F4950" t="str">
            <v>Fixed</v>
          </cell>
          <cell r="I4950">
            <v>36.18</v>
          </cell>
          <cell r="J4950">
            <v>29.61</v>
          </cell>
          <cell r="K4950" t="str">
            <v>Conv</v>
          </cell>
          <cell r="L4950">
            <v>0</v>
          </cell>
          <cell r="M4950" t="str">
            <v>Owner-Occupied</v>
          </cell>
          <cell r="N4950">
            <v>4</v>
          </cell>
          <cell r="O4950">
            <v>42629</v>
          </cell>
          <cell r="P4950" t="str">
            <v>Current</v>
          </cell>
        </row>
        <row r="4951">
          <cell r="B4951">
            <v>42215</v>
          </cell>
          <cell r="C4951">
            <v>18</v>
          </cell>
          <cell r="D4951" t="str">
            <v>ON</v>
          </cell>
          <cell r="E4951" t="str">
            <v>Purchase</v>
          </cell>
          <cell r="F4951" t="str">
            <v>ARM</v>
          </cell>
          <cell r="I4951">
            <v>36.270000000000003</v>
          </cell>
          <cell r="J4951">
            <v>16.829999999999998</v>
          </cell>
          <cell r="K4951" t="str">
            <v>Conv</v>
          </cell>
          <cell r="L4951">
            <v>476729.49</v>
          </cell>
          <cell r="M4951" t="str">
            <v>Owner-Occupied</v>
          </cell>
          <cell r="N4951">
            <v>0</v>
          </cell>
          <cell r="O4951">
            <v>43831</v>
          </cell>
          <cell r="P4951" t="str">
            <v>Current</v>
          </cell>
        </row>
        <row r="4952">
          <cell r="B4952">
            <v>40974</v>
          </cell>
          <cell r="C4952">
            <v>58</v>
          </cell>
          <cell r="D4952" t="str">
            <v>BC</v>
          </cell>
          <cell r="E4952" t="str">
            <v>Refinance External</v>
          </cell>
          <cell r="F4952" t="str">
            <v>Fixed</v>
          </cell>
          <cell r="I4952">
            <v>36.159999999999997</v>
          </cell>
          <cell r="J4952">
            <v>33.39</v>
          </cell>
          <cell r="K4952" t="str">
            <v>Conv</v>
          </cell>
          <cell r="L4952">
            <v>0</v>
          </cell>
          <cell r="M4952" t="str">
            <v>Owner-Occupied</v>
          </cell>
          <cell r="N4952">
            <v>4</v>
          </cell>
          <cell r="O4952">
            <v>42699</v>
          </cell>
          <cell r="P4952" t="str">
            <v>Current</v>
          </cell>
        </row>
        <row r="4953">
          <cell r="B4953">
            <v>41089</v>
          </cell>
          <cell r="C4953">
            <v>55</v>
          </cell>
          <cell r="D4953" t="str">
            <v>ON</v>
          </cell>
          <cell r="E4953" t="str">
            <v>Purchase</v>
          </cell>
          <cell r="F4953" t="str">
            <v>Fixed</v>
          </cell>
          <cell r="I4953">
            <v>31.17</v>
          </cell>
          <cell r="J4953">
            <v>30.04</v>
          </cell>
          <cell r="K4953" t="str">
            <v>HiRatio</v>
          </cell>
          <cell r="L4953">
            <v>0</v>
          </cell>
          <cell r="M4953" t="str">
            <v>Owner-Occupied</v>
          </cell>
          <cell r="N4953">
            <v>4</v>
          </cell>
          <cell r="O4953">
            <v>41988</v>
          </cell>
          <cell r="P4953" t="str">
            <v>Current</v>
          </cell>
        </row>
        <row r="4954">
          <cell r="B4954">
            <v>41593</v>
          </cell>
          <cell r="C4954">
            <v>38</v>
          </cell>
          <cell r="D4954" t="str">
            <v>ON</v>
          </cell>
          <cell r="E4954" t="str">
            <v>Purchase</v>
          </cell>
          <cell r="F4954" t="str">
            <v>Fixed</v>
          </cell>
          <cell r="I4954">
            <v>43.11</v>
          </cell>
          <cell r="J4954">
            <v>33.61</v>
          </cell>
          <cell r="K4954" t="str">
            <v>HiRatio</v>
          </cell>
          <cell r="L4954">
            <v>0</v>
          </cell>
          <cell r="M4954" t="str">
            <v>Owner-Occupied</v>
          </cell>
          <cell r="N4954">
            <v>4</v>
          </cell>
          <cell r="O4954">
            <v>42627</v>
          </cell>
          <cell r="P4954" t="str">
            <v>Current</v>
          </cell>
        </row>
        <row r="4955">
          <cell r="B4955">
            <v>42195</v>
          </cell>
          <cell r="C4955">
            <v>18</v>
          </cell>
          <cell r="D4955" t="str">
            <v>AB</v>
          </cell>
          <cell r="E4955" t="str">
            <v>Purchase</v>
          </cell>
          <cell r="F4955" t="str">
            <v>Fixed</v>
          </cell>
          <cell r="I4955">
            <v>38.21</v>
          </cell>
          <cell r="J4955">
            <v>37.76</v>
          </cell>
          <cell r="K4955" t="str">
            <v>Conv</v>
          </cell>
          <cell r="L4955">
            <v>71696.03</v>
          </cell>
          <cell r="M4955" t="str">
            <v>Owner-Occupied</v>
          </cell>
          <cell r="N4955">
            <v>0</v>
          </cell>
          <cell r="O4955">
            <v>43831</v>
          </cell>
          <cell r="P4955" t="str">
            <v>Current</v>
          </cell>
        </row>
        <row r="4956">
          <cell r="B4956">
            <v>42345</v>
          </cell>
          <cell r="C4956">
            <v>13</v>
          </cell>
          <cell r="D4956" t="str">
            <v>SK</v>
          </cell>
          <cell r="E4956" t="str">
            <v>Transfer</v>
          </cell>
          <cell r="F4956" t="str">
            <v>Fixed</v>
          </cell>
          <cell r="I4956">
            <v>25.33</v>
          </cell>
          <cell r="J4956">
            <v>23.49</v>
          </cell>
          <cell r="K4956" t="str">
            <v>Conv</v>
          </cell>
          <cell r="L4956">
            <v>183376.63</v>
          </cell>
          <cell r="M4956" t="str">
            <v>Owner-Occupied</v>
          </cell>
          <cell r="N4956">
            <v>0</v>
          </cell>
          <cell r="O4956">
            <v>43831</v>
          </cell>
          <cell r="P4956" t="str">
            <v>Current</v>
          </cell>
        </row>
        <row r="4957">
          <cell r="B4957">
            <v>41022</v>
          </cell>
          <cell r="C4957">
            <v>57</v>
          </cell>
          <cell r="D4957" t="str">
            <v>ON</v>
          </cell>
          <cell r="E4957" t="str">
            <v>Refinance External</v>
          </cell>
          <cell r="F4957" t="str">
            <v>Fixed</v>
          </cell>
          <cell r="I4957">
            <v>42.29</v>
          </cell>
          <cell r="J4957">
            <v>19.02</v>
          </cell>
          <cell r="K4957" t="str">
            <v>Conv</v>
          </cell>
          <cell r="L4957">
            <v>251760.86</v>
          </cell>
          <cell r="M4957" t="str">
            <v>Owner-Occupied</v>
          </cell>
          <cell r="N4957">
            <v>0</v>
          </cell>
          <cell r="O4957">
            <v>43831</v>
          </cell>
          <cell r="P4957" t="str">
            <v>Current</v>
          </cell>
        </row>
        <row r="4958">
          <cell r="B4958">
            <v>41024</v>
          </cell>
          <cell r="C4958">
            <v>57</v>
          </cell>
          <cell r="D4958" t="str">
            <v>ON</v>
          </cell>
          <cell r="E4958" t="str">
            <v>Refinance External</v>
          </cell>
          <cell r="F4958" t="str">
            <v>ARM</v>
          </cell>
          <cell r="I4958">
            <v>31.42</v>
          </cell>
          <cell r="J4958">
            <v>18.52</v>
          </cell>
          <cell r="K4958" t="str">
            <v>Conv</v>
          </cell>
          <cell r="L4958">
            <v>186221.05</v>
          </cell>
          <cell r="M4958" t="str">
            <v>Owner-Occupied</v>
          </cell>
          <cell r="N4958">
            <v>0</v>
          </cell>
          <cell r="O4958">
            <v>43831</v>
          </cell>
          <cell r="P4958" t="str">
            <v>Current</v>
          </cell>
        </row>
        <row r="4959">
          <cell r="B4959">
            <v>42166</v>
          </cell>
          <cell r="C4959">
            <v>19</v>
          </cell>
          <cell r="D4959" t="str">
            <v>ON</v>
          </cell>
          <cell r="E4959" t="str">
            <v>Purchase</v>
          </cell>
          <cell r="F4959" t="str">
            <v>ARM</v>
          </cell>
          <cell r="I4959">
            <v>29.37</v>
          </cell>
          <cell r="J4959">
            <v>24.93</v>
          </cell>
          <cell r="K4959" t="str">
            <v>Conv</v>
          </cell>
          <cell r="L4959">
            <v>427289.98</v>
          </cell>
          <cell r="M4959" t="str">
            <v>Owner-Occupied</v>
          </cell>
          <cell r="N4959">
            <v>0</v>
          </cell>
          <cell r="O4959">
            <v>43831</v>
          </cell>
          <cell r="P4959" t="str">
            <v>Current</v>
          </cell>
        </row>
        <row r="4960">
          <cell r="B4960">
            <v>42571</v>
          </cell>
          <cell r="C4960">
            <v>6</v>
          </cell>
          <cell r="D4960" t="str">
            <v>ON</v>
          </cell>
          <cell r="E4960" t="str">
            <v>Purchase</v>
          </cell>
          <cell r="F4960" t="str">
            <v>ARM</v>
          </cell>
          <cell r="I4960">
            <v>33.799999999999997</v>
          </cell>
          <cell r="J4960">
            <v>23.72</v>
          </cell>
          <cell r="K4960" t="str">
            <v>HiRatio</v>
          </cell>
          <cell r="L4960">
            <v>501179.6</v>
          </cell>
          <cell r="M4960" t="str">
            <v>Owner-Occupied</v>
          </cell>
          <cell r="N4960">
            <v>0</v>
          </cell>
          <cell r="O4960">
            <v>43831</v>
          </cell>
          <cell r="P4960" t="str">
            <v>Current</v>
          </cell>
        </row>
        <row r="4961">
          <cell r="B4961">
            <v>42102</v>
          </cell>
          <cell r="C4961">
            <v>21</v>
          </cell>
          <cell r="D4961" t="str">
            <v>ON</v>
          </cell>
          <cell r="E4961" t="str">
            <v>Transfer</v>
          </cell>
          <cell r="F4961" t="str">
            <v>ARM</v>
          </cell>
          <cell r="I4961">
            <v>33.15</v>
          </cell>
          <cell r="J4961">
            <v>26.61</v>
          </cell>
          <cell r="K4961" t="str">
            <v>Conv</v>
          </cell>
          <cell r="L4961">
            <v>183075.86</v>
          </cell>
          <cell r="M4961" t="str">
            <v>Owner-Occupied</v>
          </cell>
          <cell r="N4961">
            <v>0</v>
          </cell>
          <cell r="O4961">
            <v>43831</v>
          </cell>
          <cell r="P4961" t="str">
            <v>Current</v>
          </cell>
        </row>
        <row r="4962">
          <cell r="B4962">
            <v>40913</v>
          </cell>
          <cell r="C4962">
            <v>60</v>
          </cell>
          <cell r="D4962" t="str">
            <v>ON</v>
          </cell>
          <cell r="E4962" t="str">
            <v>Purchase</v>
          </cell>
          <cell r="F4962" t="str">
            <v>Fixed</v>
          </cell>
          <cell r="I4962">
            <v>39.56</v>
          </cell>
          <cell r="J4962">
            <v>32.83</v>
          </cell>
          <cell r="K4962" t="str">
            <v>HiRatio</v>
          </cell>
          <cell r="L4962">
            <v>361541.96</v>
          </cell>
          <cell r="M4962" t="str">
            <v>Owner-Occupied</v>
          </cell>
          <cell r="N4962">
            <v>0</v>
          </cell>
          <cell r="O4962">
            <v>43831</v>
          </cell>
          <cell r="P4962" t="str">
            <v>Current</v>
          </cell>
        </row>
        <row r="4963">
          <cell r="B4963">
            <v>41579</v>
          </cell>
          <cell r="C4963">
            <v>38</v>
          </cell>
          <cell r="D4963" t="str">
            <v>AB</v>
          </cell>
          <cell r="E4963" t="str">
            <v>Purchase</v>
          </cell>
          <cell r="F4963" t="str">
            <v>ARM</v>
          </cell>
          <cell r="I4963">
            <v>26.9</v>
          </cell>
          <cell r="J4963">
            <v>10.33</v>
          </cell>
          <cell r="K4963" t="str">
            <v>HiRatio</v>
          </cell>
          <cell r="L4963">
            <v>190064.19</v>
          </cell>
          <cell r="M4963" t="str">
            <v>Owner-Occupied</v>
          </cell>
          <cell r="N4963">
            <v>0</v>
          </cell>
          <cell r="O4963">
            <v>43831</v>
          </cell>
          <cell r="P4963" t="str">
            <v>Current</v>
          </cell>
        </row>
        <row r="4964">
          <cell r="B4964">
            <v>41577</v>
          </cell>
          <cell r="C4964">
            <v>39</v>
          </cell>
          <cell r="D4964" t="str">
            <v>AB</v>
          </cell>
          <cell r="E4964" t="str">
            <v>Purchase</v>
          </cell>
          <cell r="F4964" t="str">
            <v>Fixed</v>
          </cell>
          <cell r="I4964">
            <v>34.65</v>
          </cell>
          <cell r="J4964">
            <v>28.03</v>
          </cell>
          <cell r="K4964" t="str">
            <v>HiRatio</v>
          </cell>
          <cell r="L4964">
            <v>157631.82</v>
          </cell>
          <cell r="M4964" t="str">
            <v>Owner-Occupied</v>
          </cell>
          <cell r="N4964">
            <v>0</v>
          </cell>
          <cell r="O4964">
            <v>43831</v>
          </cell>
          <cell r="P4964" t="str">
            <v>Current</v>
          </cell>
        </row>
        <row r="4965">
          <cell r="B4965">
            <v>42549</v>
          </cell>
          <cell r="C4965">
            <v>7</v>
          </cell>
          <cell r="D4965" t="str">
            <v>ON</v>
          </cell>
          <cell r="E4965" t="str">
            <v>Purchase</v>
          </cell>
          <cell r="F4965" t="str">
            <v>ARM</v>
          </cell>
          <cell r="I4965">
            <v>33.18</v>
          </cell>
          <cell r="J4965">
            <v>31.17</v>
          </cell>
          <cell r="K4965" t="str">
            <v>HiRatio</v>
          </cell>
          <cell r="L4965">
            <v>483545.1</v>
          </cell>
          <cell r="M4965" t="str">
            <v>Owner-Occupied</v>
          </cell>
          <cell r="N4965">
            <v>0</v>
          </cell>
          <cell r="O4965">
            <v>43831</v>
          </cell>
          <cell r="P4965" t="str">
            <v>Current</v>
          </cell>
        </row>
        <row r="4966">
          <cell r="B4966">
            <v>41579</v>
          </cell>
          <cell r="C4966">
            <v>38</v>
          </cell>
          <cell r="D4966" t="str">
            <v>ON</v>
          </cell>
          <cell r="E4966" t="str">
            <v>Refinance External</v>
          </cell>
          <cell r="F4966" t="str">
            <v>Fixed</v>
          </cell>
          <cell r="I4966">
            <v>23.48</v>
          </cell>
          <cell r="J4966">
            <v>17.95</v>
          </cell>
          <cell r="K4966" t="str">
            <v>Conv</v>
          </cell>
          <cell r="L4966">
            <v>0</v>
          </cell>
          <cell r="M4966" t="str">
            <v>Owner-Occupied</v>
          </cell>
          <cell r="N4966">
            <v>4</v>
          </cell>
          <cell r="O4966">
            <v>42165</v>
          </cell>
          <cell r="P4966" t="str">
            <v>Current</v>
          </cell>
        </row>
        <row r="4967">
          <cell r="B4967">
            <v>41967</v>
          </cell>
          <cell r="C4967">
            <v>26</v>
          </cell>
          <cell r="D4967" t="str">
            <v>AB</v>
          </cell>
          <cell r="E4967" t="str">
            <v>Purchase</v>
          </cell>
          <cell r="F4967" t="str">
            <v>ARM</v>
          </cell>
          <cell r="I4967">
            <v>34.11</v>
          </cell>
          <cell r="J4967">
            <v>27.06</v>
          </cell>
          <cell r="K4967" t="str">
            <v>HiRatio</v>
          </cell>
          <cell r="L4967">
            <v>296999.17</v>
          </cell>
          <cell r="M4967" t="str">
            <v>Owner-Occupied</v>
          </cell>
          <cell r="N4967">
            <v>0</v>
          </cell>
          <cell r="O4967">
            <v>43831</v>
          </cell>
          <cell r="P4967" t="str">
            <v>Current</v>
          </cell>
        </row>
        <row r="4968">
          <cell r="B4968">
            <v>42250</v>
          </cell>
          <cell r="C4968">
            <v>16</v>
          </cell>
          <cell r="D4968" t="str">
            <v>ON</v>
          </cell>
          <cell r="E4968" t="str">
            <v>Refinance External</v>
          </cell>
          <cell r="F4968" t="str">
            <v>ARM</v>
          </cell>
          <cell r="I4968">
            <v>29.04</v>
          </cell>
          <cell r="J4968">
            <v>21.64</v>
          </cell>
          <cell r="K4968" t="str">
            <v>Conv</v>
          </cell>
          <cell r="L4968">
            <v>144842.66</v>
          </cell>
          <cell r="M4968" t="str">
            <v>Owner-Occupied</v>
          </cell>
          <cell r="N4968">
            <v>0</v>
          </cell>
          <cell r="O4968">
            <v>43831</v>
          </cell>
          <cell r="P4968" t="str">
            <v>Current</v>
          </cell>
        </row>
        <row r="4969">
          <cell r="B4969">
            <v>40724</v>
          </cell>
          <cell r="C4969">
            <v>67</v>
          </cell>
          <cell r="D4969" t="str">
            <v>AB</v>
          </cell>
          <cell r="E4969" t="str">
            <v>Refinance External</v>
          </cell>
          <cell r="F4969" t="str">
            <v>Fixed</v>
          </cell>
          <cell r="I4969">
            <v>41.91</v>
          </cell>
          <cell r="J4969">
            <v>25.46</v>
          </cell>
          <cell r="K4969" t="str">
            <v>HiRatio</v>
          </cell>
          <cell r="L4969">
            <v>0</v>
          </cell>
          <cell r="M4969" t="str">
            <v>Owner-Occupied</v>
          </cell>
          <cell r="N4969">
            <v>4</v>
          </cell>
          <cell r="O4969">
            <v>41428</v>
          </cell>
          <cell r="P4969" t="str">
            <v>Current</v>
          </cell>
        </row>
        <row r="4970">
          <cell r="B4970">
            <v>41862</v>
          </cell>
          <cell r="C4970">
            <v>29</v>
          </cell>
          <cell r="D4970" t="str">
            <v>AB</v>
          </cell>
          <cell r="E4970" t="str">
            <v>Purchase</v>
          </cell>
          <cell r="F4970" t="str">
            <v>Fixed</v>
          </cell>
          <cell r="I4970">
            <v>42.57</v>
          </cell>
          <cell r="J4970">
            <v>12.31</v>
          </cell>
          <cell r="K4970" t="str">
            <v>HiRatio</v>
          </cell>
          <cell r="L4970">
            <v>200017.47</v>
          </cell>
          <cell r="M4970" t="str">
            <v>Owner-Occupied</v>
          </cell>
          <cell r="N4970">
            <v>0</v>
          </cell>
          <cell r="O4970">
            <v>43831</v>
          </cell>
          <cell r="P4970" t="str">
            <v>Current</v>
          </cell>
        </row>
        <row r="4971">
          <cell r="B4971">
            <v>41599</v>
          </cell>
          <cell r="C4971">
            <v>38</v>
          </cell>
          <cell r="D4971" t="str">
            <v>ON</v>
          </cell>
          <cell r="E4971" t="str">
            <v>Purchase</v>
          </cell>
          <cell r="F4971" t="str">
            <v>ARM</v>
          </cell>
          <cell r="I4971">
            <v>29.91</v>
          </cell>
          <cell r="J4971">
            <v>28.87</v>
          </cell>
          <cell r="K4971" t="str">
            <v>HiRatio</v>
          </cell>
          <cell r="L4971">
            <v>261802.04</v>
          </cell>
          <cell r="M4971" t="str">
            <v>Owner-Occupied</v>
          </cell>
          <cell r="N4971">
            <v>0</v>
          </cell>
          <cell r="O4971">
            <v>43831</v>
          </cell>
          <cell r="P4971" t="str">
            <v>Current</v>
          </cell>
        </row>
        <row r="4972">
          <cell r="B4972">
            <v>42255</v>
          </cell>
          <cell r="C4972">
            <v>16</v>
          </cell>
          <cell r="D4972" t="str">
            <v>ON</v>
          </cell>
          <cell r="E4972" t="str">
            <v>Refinance External</v>
          </cell>
          <cell r="F4972" t="str">
            <v>ARM</v>
          </cell>
          <cell r="I4972">
            <v>28.71</v>
          </cell>
          <cell r="J4972">
            <v>28.4</v>
          </cell>
          <cell r="K4972" t="str">
            <v>Conv</v>
          </cell>
          <cell r="L4972">
            <v>235519.88</v>
          </cell>
          <cell r="M4972" t="str">
            <v>Owner-Occupied</v>
          </cell>
          <cell r="N4972">
            <v>0</v>
          </cell>
          <cell r="O4972">
            <v>43831</v>
          </cell>
          <cell r="P4972" t="str">
            <v>Current</v>
          </cell>
        </row>
        <row r="4973">
          <cell r="B4973">
            <v>41900</v>
          </cell>
          <cell r="C4973">
            <v>28</v>
          </cell>
          <cell r="D4973" t="str">
            <v>ON</v>
          </cell>
          <cell r="E4973" t="str">
            <v>Refinance External</v>
          </cell>
          <cell r="F4973" t="str">
            <v>ARM</v>
          </cell>
          <cell r="I4973">
            <v>31.93</v>
          </cell>
          <cell r="J4973">
            <v>31.93</v>
          </cell>
          <cell r="K4973" t="str">
            <v>Conv</v>
          </cell>
          <cell r="L4973">
            <v>0</v>
          </cell>
          <cell r="M4973" t="str">
            <v>Owner-Occupied</v>
          </cell>
          <cell r="N4973">
            <v>4</v>
          </cell>
          <cell r="O4973">
            <v>42584</v>
          </cell>
          <cell r="P4973" t="str">
            <v>Current</v>
          </cell>
        </row>
        <row r="4974">
          <cell r="B4974">
            <v>42146</v>
          </cell>
          <cell r="C4974">
            <v>20</v>
          </cell>
          <cell r="D4974" t="str">
            <v>ON</v>
          </cell>
          <cell r="E4974" t="str">
            <v>Refinance External</v>
          </cell>
          <cell r="F4974" t="str">
            <v>ARM</v>
          </cell>
          <cell r="I4974">
            <v>37.07</v>
          </cell>
          <cell r="J4974">
            <v>25.59</v>
          </cell>
          <cell r="K4974" t="str">
            <v>Conv</v>
          </cell>
          <cell r="L4974">
            <v>0</v>
          </cell>
          <cell r="M4974" t="str">
            <v>Owner-Occupied</v>
          </cell>
          <cell r="N4974">
            <v>4</v>
          </cell>
          <cell r="O4974">
            <v>42706</v>
          </cell>
          <cell r="P4974" t="str">
            <v>Current</v>
          </cell>
        </row>
        <row r="4975">
          <cell r="B4975">
            <v>42115</v>
          </cell>
          <cell r="C4975">
            <v>21</v>
          </cell>
          <cell r="D4975" t="str">
            <v>ON</v>
          </cell>
          <cell r="E4975" t="str">
            <v>Purchase</v>
          </cell>
          <cell r="F4975" t="str">
            <v>ARM</v>
          </cell>
          <cell r="I4975">
            <v>24.75</v>
          </cell>
          <cell r="J4975">
            <v>18.420000000000002</v>
          </cell>
          <cell r="K4975" t="str">
            <v>Conv</v>
          </cell>
          <cell r="L4975">
            <v>325377.24</v>
          </cell>
          <cell r="M4975" t="str">
            <v>Owner-Occupied</v>
          </cell>
          <cell r="N4975">
            <v>0</v>
          </cell>
          <cell r="O4975">
            <v>43831</v>
          </cell>
          <cell r="P4975" t="str">
            <v>Current</v>
          </cell>
        </row>
        <row r="4976">
          <cell r="B4976">
            <v>41302</v>
          </cell>
          <cell r="C4976">
            <v>48</v>
          </cell>
          <cell r="D4976" t="str">
            <v>AB</v>
          </cell>
          <cell r="E4976" t="str">
            <v>Purchase</v>
          </cell>
          <cell r="F4976" t="str">
            <v>Fixed</v>
          </cell>
          <cell r="I4976">
            <v>41.1</v>
          </cell>
          <cell r="J4976">
            <v>25.48</v>
          </cell>
          <cell r="K4976" t="str">
            <v>HiRatio</v>
          </cell>
          <cell r="L4976">
            <v>159673.20000000001</v>
          </cell>
          <cell r="M4976" t="str">
            <v>Owner-Occupied</v>
          </cell>
          <cell r="N4976">
            <v>0</v>
          </cell>
          <cell r="O4976">
            <v>43831</v>
          </cell>
          <cell r="P4976" t="str">
            <v>Current</v>
          </cell>
        </row>
        <row r="4977">
          <cell r="B4977">
            <v>42185</v>
          </cell>
          <cell r="C4977">
            <v>19</v>
          </cell>
          <cell r="D4977" t="str">
            <v>ON</v>
          </cell>
          <cell r="E4977" t="str">
            <v>Purchase</v>
          </cell>
          <cell r="F4977" t="str">
            <v>ARM</v>
          </cell>
          <cell r="I4977">
            <v>39.51</v>
          </cell>
          <cell r="J4977">
            <v>19.98</v>
          </cell>
          <cell r="K4977" t="str">
            <v>Conv</v>
          </cell>
          <cell r="L4977">
            <v>239526.06</v>
          </cell>
          <cell r="M4977" t="str">
            <v>Owner-Occupied</v>
          </cell>
          <cell r="N4977">
            <v>0</v>
          </cell>
          <cell r="O4977">
            <v>43831</v>
          </cell>
          <cell r="P4977" t="str">
            <v>Current</v>
          </cell>
        </row>
        <row r="4978">
          <cell r="B4978">
            <v>42129</v>
          </cell>
          <cell r="C4978">
            <v>20</v>
          </cell>
          <cell r="D4978" t="str">
            <v>ON</v>
          </cell>
          <cell r="E4978" t="str">
            <v>Transfer</v>
          </cell>
          <cell r="F4978" t="str">
            <v>ARM</v>
          </cell>
          <cell r="I4978">
            <v>39.24</v>
          </cell>
          <cell r="J4978">
            <v>23.68</v>
          </cell>
          <cell r="K4978" t="str">
            <v>Conv</v>
          </cell>
          <cell r="L4978">
            <v>147813.57</v>
          </cell>
          <cell r="M4978" t="str">
            <v>Owner-Occupied</v>
          </cell>
          <cell r="N4978">
            <v>0</v>
          </cell>
          <cell r="O4978">
            <v>43831</v>
          </cell>
          <cell r="P4978" t="str">
            <v>Current</v>
          </cell>
        </row>
        <row r="4979">
          <cell r="B4979">
            <v>42229</v>
          </cell>
          <cell r="C4979">
            <v>17</v>
          </cell>
          <cell r="D4979" t="str">
            <v>ON</v>
          </cell>
          <cell r="E4979" t="str">
            <v>Transfer</v>
          </cell>
          <cell r="F4979" t="str">
            <v>Fixed</v>
          </cell>
          <cell r="I4979">
            <v>17.53</v>
          </cell>
          <cell r="J4979">
            <v>16.34</v>
          </cell>
          <cell r="K4979" t="str">
            <v>Conv</v>
          </cell>
          <cell r="L4979">
            <v>101151.56</v>
          </cell>
          <cell r="M4979" t="str">
            <v>Owner-Occupied</v>
          </cell>
          <cell r="N4979">
            <v>0</v>
          </cell>
          <cell r="O4979">
            <v>43831</v>
          </cell>
          <cell r="P4979" t="str">
            <v>Current</v>
          </cell>
        </row>
        <row r="4980">
          <cell r="B4980">
            <v>42209</v>
          </cell>
          <cell r="C4980">
            <v>18</v>
          </cell>
          <cell r="D4980" t="str">
            <v>ON</v>
          </cell>
          <cell r="E4980" t="str">
            <v>Purchase</v>
          </cell>
          <cell r="F4980" t="str">
            <v>Fixed</v>
          </cell>
          <cell r="I4980">
            <v>40.99</v>
          </cell>
          <cell r="J4980">
            <v>35.35</v>
          </cell>
          <cell r="K4980" t="str">
            <v>HiRatio</v>
          </cell>
          <cell r="L4980">
            <v>264114.49</v>
          </cell>
          <cell r="M4980" t="str">
            <v>Owner-Occupied</v>
          </cell>
          <cell r="N4980">
            <v>0</v>
          </cell>
          <cell r="O4980">
            <v>43831</v>
          </cell>
          <cell r="P4980" t="str">
            <v>Current</v>
          </cell>
        </row>
        <row r="4981">
          <cell r="B4981">
            <v>41145</v>
          </cell>
          <cell r="C4981">
            <v>53</v>
          </cell>
          <cell r="D4981" t="str">
            <v>ON</v>
          </cell>
          <cell r="E4981" t="str">
            <v>Purchase</v>
          </cell>
          <cell r="F4981" t="str">
            <v>Fixed</v>
          </cell>
          <cell r="I4981">
            <v>28.04</v>
          </cell>
          <cell r="J4981">
            <v>27.24</v>
          </cell>
          <cell r="K4981" t="str">
            <v>Conv</v>
          </cell>
          <cell r="L4981">
            <v>0</v>
          </cell>
          <cell r="M4981" t="str">
            <v>Owner-Occupied</v>
          </cell>
          <cell r="N4981">
            <v>4</v>
          </cell>
          <cell r="O4981">
            <v>42174</v>
          </cell>
          <cell r="P4981" t="str">
            <v>Current</v>
          </cell>
        </row>
        <row r="4982">
          <cell r="B4982">
            <v>42544</v>
          </cell>
          <cell r="C4982">
            <v>7</v>
          </cell>
          <cell r="D4982" t="str">
            <v>ON</v>
          </cell>
          <cell r="E4982" t="str">
            <v>Purchase</v>
          </cell>
          <cell r="F4982" t="str">
            <v>Fixed</v>
          </cell>
          <cell r="I4982">
            <v>35.18</v>
          </cell>
          <cell r="J4982">
            <v>33.880000000000003</v>
          </cell>
          <cell r="K4982" t="str">
            <v>Conv</v>
          </cell>
          <cell r="L4982">
            <v>434253.2</v>
          </cell>
          <cell r="M4982" t="str">
            <v>Owner-Occupied</v>
          </cell>
          <cell r="N4982">
            <v>0</v>
          </cell>
          <cell r="O4982">
            <v>43831</v>
          </cell>
          <cell r="P4982" t="str">
            <v>Current</v>
          </cell>
        </row>
        <row r="4983">
          <cell r="B4983">
            <v>42551</v>
          </cell>
          <cell r="C4983">
            <v>7</v>
          </cell>
          <cell r="D4983" t="str">
            <v>SK</v>
          </cell>
          <cell r="E4983" t="str">
            <v>Purchase</v>
          </cell>
          <cell r="F4983" t="str">
            <v>Fixed</v>
          </cell>
          <cell r="I4983">
            <v>29.91</v>
          </cell>
          <cell r="J4983">
            <v>29.83</v>
          </cell>
          <cell r="K4983" t="str">
            <v>Conv</v>
          </cell>
          <cell r="L4983">
            <v>318203.42</v>
          </cell>
          <cell r="M4983" t="str">
            <v>Owner-Occupied</v>
          </cell>
          <cell r="N4983">
            <v>0</v>
          </cell>
          <cell r="O4983">
            <v>43831</v>
          </cell>
          <cell r="P4983" t="str">
            <v>Current</v>
          </cell>
        </row>
        <row r="4984">
          <cell r="B4984">
            <v>42041</v>
          </cell>
          <cell r="C4984">
            <v>23</v>
          </cell>
          <cell r="D4984" t="str">
            <v>ON</v>
          </cell>
          <cell r="E4984" t="str">
            <v>Purchase</v>
          </cell>
          <cell r="F4984" t="str">
            <v>ARM</v>
          </cell>
          <cell r="I4984">
            <v>25.95</v>
          </cell>
          <cell r="J4984">
            <v>19.350000000000001</v>
          </cell>
          <cell r="K4984" t="str">
            <v>Conv</v>
          </cell>
          <cell r="L4984">
            <v>244077.14</v>
          </cell>
          <cell r="M4984" t="str">
            <v>Owner-Occupied</v>
          </cell>
          <cell r="N4984">
            <v>0</v>
          </cell>
          <cell r="O4984">
            <v>43831</v>
          </cell>
          <cell r="P4984" t="str">
            <v>Current</v>
          </cell>
        </row>
        <row r="4985">
          <cell r="B4985">
            <v>41824</v>
          </cell>
          <cell r="C4985">
            <v>30</v>
          </cell>
          <cell r="D4985" t="str">
            <v>AB</v>
          </cell>
          <cell r="E4985" t="str">
            <v>Purchase</v>
          </cell>
          <cell r="F4985" t="str">
            <v>ARM</v>
          </cell>
          <cell r="I4985">
            <v>33.229999999999997</v>
          </cell>
          <cell r="J4985">
            <v>11.16</v>
          </cell>
          <cell r="K4985" t="str">
            <v>Conv</v>
          </cell>
          <cell r="L4985">
            <v>244042.58</v>
          </cell>
          <cell r="M4985" t="str">
            <v>Rental</v>
          </cell>
          <cell r="N4985">
            <v>0</v>
          </cell>
          <cell r="O4985">
            <v>43831</v>
          </cell>
          <cell r="P4985" t="str">
            <v>Current</v>
          </cell>
        </row>
        <row r="4986">
          <cell r="B4986">
            <v>41803</v>
          </cell>
          <cell r="C4986">
            <v>31</v>
          </cell>
          <cell r="D4986" t="str">
            <v>ON</v>
          </cell>
          <cell r="E4986" t="str">
            <v>ETO Existing Client</v>
          </cell>
          <cell r="F4986" t="str">
            <v>Fixed</v>
          </cell>
          <cell r="I4986">
            <v>27.65</v>
          </cell>
          <cell r="J4986">
            <v>27.65</v>
          </cell>
          <cell r="K4986" t="str">
            <v>Conv</v>
          </cell>
          <cell r="L4986">
            <v>0</v>
          </cell>
          <cell r="M4986" t="str">
            <v>Owner-Occupied</v>
          </cell>
          <cell r="N4986">
            <v>4</v>
          </cell>
          <cell r="O4986">
            <v>42279</v>
          </cell>
          <cell r="P4986" t="str">
            <v>Current</v>
          </cell>
        </row>
        <row r="4987">
          <cell r="B4987">
            <v>42402</v>
          </cell>
          <cell r="C4987">
            <v>11</v>
          </cell>
          <cell r="D4987" t="str">
            <v>ON</v>
          </cell>
          <cell r="E4987" t="str">
            <v>Refinance External</v>
          </cell>
          <cell r="F4987" t="str">
            <v>ARM</v>
          </cell>
          <cell r="I4987">
            <v>21.25</v>
          </cell>
          <cell r="J4987">
            <v>20.27</v>
          </cell>
          <cell r="K4987" t="str">
            <v>Conv</v>
          </cell>
          <cell r="L4987">
            <v>348096.8</v>
          </cell>
          <cell r="M4987" t="str">
            <v>Owner-Occupied</v>
          </cell>
          <cell r="N4987">
            <v>0</v>
          </cell>
          <cell r="O4987">
            <v>43831</v>
          </cell>
          <cell r="P4987" t="str">
            <v>Current</v>
          </cell>
        </row>
        <row r="4988">
          <cell r="B4988">
            <v>40683</v>
          </cell>
          <cell r="C4988">
            <v>68</v>
          </cell>
          <cell r="D4988" t="str">
            <v>ON</v>
          </cell>
          <cell r="E4988" t="str">
            <v>Refinance External</v>
          </cell>
          <cell r="F4988" t="str">
            <v>ARM</v>
          </cell>
          <cell r="I4988">
            <v>32.119999999999997</v>
          </cell>
          <cell r="J4988">
            <v>22.06</v>
          </cell>
          <cell r="K4988" t="str">
            <v>Conv</v>
          </cell>
          <cell r="L4988">
            <v>0</v>
          </cell>
          <cell r="M4988" t="str">
            <v>Owner-Occupied</v>
          </cell>
          <cell r="N4988">
            <v>4</v>
          </cell>
          <cell r="O4988">
            <v>41607</v>
          </cell>
          <cell r="P4988" t="str">
            <v>Current</v>
          </cell>
        </row>
        <row r="4989">
          <cell r="B4989">
            <v>41628</v>
          </cell>
          <cell r="C4989">
            <v>37</v>
          </cell>
          <cell r="D4989" t="str">
            <v>ON</v>
          </cell>
          <cell r="E4989" t="str">
            <v>Refinance External</v>
          </cell>
          <cell r="F4989" t="str">
            <v>ARM</v>
          </cell>
          <cell r="I4989">
            <v>28.79</v>
          </cell>
          <cell r="J4989">
            <v>15.39</v>
          </cell>
          <cell r="K4989" t="str">
            <v>Conv</v>
          </cell>
          <cell r="L4989">
            <v>252979.42</v>
          </cell>
          <cell r="M4989" t="str">
            <v>Owner-Occupied</v>
          </cell>
          <cell r="N4989">
            <v>0</v>
          </cell>
          <cell r="O4989">
            <v>43831</v>
          </cell>
          <cell r="P4989" t="str">
            <v>Current</v>
          </cell>
        </row>
        <row r="4990">
          <cell r="B4990">
            <v>42543</v>
          </cell>
          <cell r="C4990">
            <v>7</v>
          </cell>
          <cell r="D4990" t="str">
            <v>SK</v>
          </cell>
          <cell r="E4990" t="str">
            <v>Transfer</v>
          </cell>
          <cell r="F4990" t="str">
            <v>Fixed</v>
          </cell>
          <cell r="I4990">
            <v>27.41</v>
          </cell>
          <cell r="J4990">
            <v>26.98</v>
          </cell>
          <cell r="K4990" t="str">
            <v>Conv</v>
          </cell>
          <cell r="L4990">
            <v>176679.46</v>
          </cell>
          <cell r="M4990" t="str">
            <v>Owner-Occupied</v>
          </cell>
          <cell r="N4990">
            <v>0</v>
          </cell>
          <cell r="O4990">
            <v>43831</v>
          </cell>
          <cell r="P4990" t="str">
            <v>Current</v>
          </cell>
        </row>
        <row r="4991">
          <cell r="B4991">
            <v>42606</v>
          </cell>
          <cell r="C4991">
            <v>5</v>
          </cell>
          <cell r="D4991" t="str">
            <v>BC</v>
          </cell>
          <cell r="E4991" t="str">
            <v>Purchase with Improvements</v>
          </cell>
          <cell r="F4991" t="str">
            <v>Fixed</v>
          </cell>
          <cell r="I4991">
            <v>32.840000000000003</v>
          </cell>
          <cell r="J4991">
            <v>32.31</v>
          </cell>
          <cell r="K4991" t="str">
            <v>HiRatio</v>
          </cell>
          <cell r="L4991">
            <v>349523.39</v>
          </cell>
          <cell r="M4991" t="str">
            <v>Owner-Occupied</v>
          </cell>
          <cell r="N4991">
            <v>0</v>
          </cell>
          <cell r="O4991">
            <v>43831</v>
          </cell>
          <cell r="P4991" t="str">
            <v>Current</v>
          </cell>
        </row>
        <row r="4992">
          <cell r="B4992">
            <v>40995</v>
          </cell>
          <cell r="C4992">
            <v>58</v>
          </cell>
          <cell r="D4992" t="str">
            <v>AB</v>
          </cell>
          <cell r="E4992" t="str">
            <v>Purchase</v>
          </cell>
          <cell r="F4992" t="str">
            <v>Fixed</v>
          </cell>
          <cell r="I4992">
            <v>34.93</v>
          </cell>
          <cell r="J4992">
            <v>16.059999999999999</v>
          </cell>
          <cell r="K4992" t="str">
            <v>HiRatio</v>
          </cell>
          <cell r="L4992">
            <v>0</v>
          </cell>
          <cell r="M4992" t="str">
            <v>Owner-Occupied</v>
          </cell>
          <cell r="N4992">
            <v>4</v>
          </cell>
          <cell r="O4992">
            <v>42292</v>
          </cell>
          <cell r="P4992" t="str">
            <v>Current</v>
          </cell>
        </row>
        <row r="4993">
          <cell r="B4993">
            <v>42713</v>
          </cell>
          <cell r="C4993">
            <v>1</v>
          </cell>
          <cell r="D4993" t="str">
            <v>ON</v>
          </cell>
          <cell r="E4993" t="str">
            <v>Refinance External</v>
          </cell>
          <cell r="F4993" t="str">
            <v>Fixed</v>
          </cell>
          <cell r="I4993">
            <v>40.94</v>
          </cell>
          <cell r="J4993">
            <v>7.32</v>
          </cell>
          <cell r="K4993" t="str">
            <v>Conv</v>
          </cell>
          <cell r="L4993">
            <v>248876</v>
          </cell>
          <cell r="M4993" t="str">
            <v>Owner-Occupied</v>
          </cell>
          <cell r="N4993">
            <v>0</v>
          </cell>
          <cell r="O4993">
            <v>43831</v>
          </cell>
          <cell r="P4993" t="str">
            <v>Current</v>
          </cell>
        </row>
        <row r="4994">
          <cell r="B4994">
            <v>41537</v>
          </cell>
          <cell r="C4994">
            <v>40</v>
          </cell>
          <cell r="D4994" t="str">
            <v>ON</v>
          </cell>
          <cell r="E4994" t="str">
            <v>Purchase</v>
          </cell>
          <cell r="F4994" t="str">
            <v>Fixed</v>
          </cell>
          <cell r="I4994">
            <v>32.92</v>
          </cell>
          <cell r="J4994">
            <v>17.8</v>
          </cell>
          <cell r="K4994" t="str">
            <v>HiRatio</v>
          </cell>
          <cell r="L4994">
            <v>368127.21</v>
          </cell>
          <cell r="M4994" t="str">
            <v>Owner-Occupied</v>
          </cell>
          <cell r="N4994">
            <v>0</v>
          </cell>
          <cell r="O4994">
            <v>43831</v>
          </cell>
          <cell r="P4994" t="str">
            <v>Current</v>
          </cell>
        </row>
        <row r="4995">
          <cell r="B4995">
            <v>41152</v>
          </cell>
          <cell r="C4995">
            <v>53</v>
          </cell>
          <cell r="D4995" t="str">
            <v>ON</v>
          </cell>
          <cell r="E4995" t="str">
            <v>Purchase</v>
          </cell>
          <cell r="F4995" t="str">
            <v>Fixed</v>
          </cell>
          <cell r="I4995">
            <v>37.700000000000003</v>
          </cell>
          <cell r="J4995">
            <v>32.020000000000003</v>
          </cell>
          <cell r="K4995" t="str">
            <v>HiRatio</v>
          </cell>
          <cell r="L4995">
            <v>128225.38</v>
          </cell>
          <cell r="M4995" t="str">
            <v>Owner-Occupied</v>
          </cell>
          <cell r="N4995">
            <v>0</v>
          </cell>
          <cell r="O4995">
            <v>43831</v>
          </cell>
          <cell r="P4995" t="str">
            <v>Current</v>
          </cell>
        </row>
        <row r="4996">
          <cell r="B4996">
            <v>42347</v>
          </cell>
          <cell r="C4996">
            <v>13</v>
          </cell>
          <cell r="D4996" t="str">
            <v>ON</v>
          </cell>
          <cell r="E4996" t="str">
            <v>Refinance External</v>
          </cell>
          <cell r="F4996" t="str">
            <v>ARM</v>
          </cell>
          <cell r="I4996">
            <v>36.590000000000003</v>
          </cell>
          <cell r="J4996">
            <v>22.79</v>
          </cell>
          <cell r="K4996" t="str">
            <v>Conv</v>
          </cell>
          <cell r="L4996">
            <v>405178.32</v>
          </cell>
          <cell r="M4996" t="str">
            <v>Owner-Occupied</v>
          </cell>
          <cell r="N4996">
            <v>0</v>
          </cell>
          <cell r="O4996">
            <v>43831</v>
          </cell>
          <cell r="P4996" t="str">
            <v>Current</v>
          </cell>
        </row>
        <row r="4997">
          <cell r="B4997">
            <v>40998</v>
          </cell>
          <cell r="C4997">
            <v>58</v>
          </cell>
          <cell r="D4997" t="str">
            <v>AB</v>
          </cell>
          <cell r="E4997" t="str">
            <v>Purchase</v>
          </cell>
          <cell r="F4997" t="str">
            <v>ARM</v>
          </cell>
          <cell r="I4997">
            <v>36.270000000000003</v>
          </cell>
          <cell r="J4997">
            <v>33.1</v>
          </cell>
          <cell r="K4997" t="str">
            <v>HiRatio</v>
          </cell>
          <cell r="L4997">
            <v>0</v>
          </cell>
          <cell r="M4997" t="str">
            <v>Owner-Occupied</v>
          </cell>
          <cell r="N4997">
            <v>4</v>
          </cell>
          <cell r="O4997">
            <v>41673</v>
          </cell>
          <cell r="P4997" t="str">
            <v>Current</v>
          </cell>
        </row>
        <row r="4998">
          <cell r="B4998">
            <v>40865</v>
          </cell>
          <cell r="C4998">
            <v>62</v>
          </cell>
          <cell r="D4998" t="str">
            <v>BC</v>
          </cell>
          <cell r="E4998" t="str">
            <v>Refinance External</v>
          </cell>
          <cell r="F4998" t="str">
            <v>Fixed</v>
          </cell>
          <cell r="I4998">
            <v>40.61</v>
          </cell>
          <cell r="J4998">
            <v>23.55</v>
          </cell>
          <cell r="K4998" t="str">
            <v>HiRatio</v>
          </cell>
          <cell r="L4998">
            <v>533512.72</v>
          </cell>
          <cell r="M4998" t="str">
            <v>Owner-Occupied</v>
          </cell>
          <cell r="N4998">
            <v>0</v>
          </cell>
          <cell r="O4998">
            <v>43831</v>
          </cell>
          <cell r="P4998" t="str">
            <v>Current</v>
          </cell>
        </row>
        <row r="4999">
          <cell r="B4999">
            <v>40984</v>
          </cell>
          <cell r="C4999">
            <v>58</v>
          </cell>
          <cell r="D4999" t="str">
            <v>AB</v>
          </cell>
          <cell r="E4999" t="str">
            <v>Purchase</v>
          </cell>
          <cell r="F4999" t="str">
            <v>Fixed</v>
          </cell>
          <cell r="I4999">
            <v>25.48</v>
          </cell>
          <cell r="J4999">
            <v>8.89</v>
          </cell>
          <cell r="K4999" t="str">
            <v>HiRatio</v>
          </cell>
          <cell r="L4999">
            <v>0</v>
          </cell>
          <cell r="M4999" t="str">
            <v>Owner-Occupied</v>
          </cell>
          <cell r="N4999">
            <v>4</v>
          </cell>
          <cell r="O4999">
            <v>42446</v>
          </cell>
          <cell r="P4999" t="str">
            <v>Current</v>
          </cell>
        </row>
        <row r="5000">
          <cell r="B5000">
            <v>41607</v>
          </cell>
          <cell r="C5000">
            <v>38</v>
          </cell>
          <cell r="D5000" t="str">
            <v>BC</v>
          </cell>
          <cell r="E5000" t="str">
            <v>Refinance External</v>
          </cell>
          <cell r="F5000" t="str">
            <v>Fixed</v>
          </cell>
          <cell r="I5000">
            <v>39.909999999999997</v>
          </cell>
          <cell r="J5000">
            <v>30.11</v>
          </cell>
          <cell r="K5000" t="str">
            <v>Conv</v>
          </cell>
          <cell r="L5000">
            <v>231692</v>
          </cell>
          <cell r="M5000" t="str">
            <v>Owner-Occupied</v>
          </cell>
          <cell r="N5000">
            <v>0</v>
          </cell>
          <cell r="O5000">
            <v>43831</v>
          </cell>
          <cell r="P5000" t="str">
            <v>Current</v>
          </cell>
        </row>
        <row r="5001">
          <cell r="B5001">
            <v>41243</v>
          </cell>
          <cell r="C5001">
            <v>50</v>
          </cell>
          <cell r="D5001" t="str">
            <v>AB</v>
          </cell>
          <cell r="E5001" t="str">
            <v>Purchase</v>
          </cell>
          <cell r="F5001" t="str">
            <v>Fixed</v>
          </cell>
          <cell r="I5001">
            <v>40.61</v>
          </cell>
          <cell r="J5001">
            <v>35.79</v>
          </cell>
          <cell r="K5001" t="str">
            <v>HiRatio</v>
          </cell>
          <cell r="L5001">
            <v>211897.46</v>
          </cell>
          <cell r="M5001" t="str">
            <v>Owner-Occupied</v>
          </cell>
          <cell r="N5001">
            <v>0</v>
          </cell>
          <cell r="O5001">
            <v>43831</v>
          </cell>
          <cell r="P5001" t="str">
            <v>Current</v>
          </cell>
        </row>
        <row r="5002">
          <cell r="B5002">
            <v>40871</v>
          </cell>
          <cell r="C5002">
            <v>62</v>
          </cell>
          <cell r="D5002" t="str">
            <v>AB</v>
          </cell>
          <cell r="E5002" t="str">
            <v>Purchase</v>
          </cell>
          <cell r="F5002" t="str">
            <v>Fixed</v>
          </cell>
          <cell r="I5002">
            <v>32.869999999999997</v>
          </cell>
          <cell r="J5002">
            <v>28.65</v>
          </cell>
          <cell r="K5002" t="str">
            <v>HiRatio</v>
          </cell>
          <cell r="L5002">
            <v>0</v>
          </cell>
          <cell r="M5002" t="str">
            <v>Owner-Occupied</v>
          </cell>
          <cell r="N5002">
            <v>4</v>
          </cell>
          <cell r="O5002">
            <v>42699</v>
          </cell>
          <cell r="P5002" t="str">
            <v>Current</v>
          </cell>
        </row>
        <row r="5003">
          <cell r="B5003">
            <v>41117</v>
          </cell>
          <cell r="C5003">
            <v>54</v>
          </cell>
          <cell r="D5003" t="str">
            <v>BC</v>
          </cell>
          <cell r="E5003" t="str">
            <v>Transfer</v>
          </cell>
          <cell r="F5003" t="str">
            <v>Fixed</v>
          </cell>
          <cell r="I5003">
            <v>22.33</v>
          </cell>
          <cell r="J5003">
            <v>22.08</v>
          </cell>
          <cell r="K5003" t="str">
            <v>HiRatio</v>
          </cell>
          <cell r="L5003">
            <v>0</v>
          </cell>
          <cell r="M5003" t="str">
            <v>Owner-Occupied</v>
          </cell>
          <cell r="N5003">
            <v>4</v>
          </cell>
          <cell r="O5003">
            <v>42585</v>
          </cell>
          <cell r="P5003" t="str">
            <v>Current</v>
          </cell>
        </row>
        <row r="5004">
          <cell r="B5004">
            <v>42033</v>
          </cell>
          <cell r="C5004">
            <v>24</v>
          </cell>
          <cell r="D5004" t="str">
            <v>AB</v>
          </cell>
          <cell r="E5004" t="str">
            <v>Purchase</v>
          </cell>
          <cell r="F5004" t="str">
            <v>Fixed</v>
          </cell>
          <cell r="I5004">
            <v>35.380000000000003</v>
          </cell>
          <cell r="J5004">
            <v>30.74</v>
          </cell>
          <cell r="K5004" t="str">
            <v>HiRatio</v>
          </cell>
          <cell r="L5004">
            <v>620695.28</v>
          </cell>
          <cell r="M5004" t="str">
            <v>Owner-Occupied</v>
          </cell>
          <cell r="N5004">
            <v>0</v>
          </cell>
          <cell r="O5004">
            <v>43831</v>
          </cell>
          <cell r="P5004" t="str">
            <v>Current</v>
          </cell>
        </row>
        <row r="5005">
          <cell r="B5005">
            <v>42628</v>
          </cell>
          <cell r="C5005">
            <v>4</v>
          </cell>
          <cell r="D5005" t="str">
            <v>BC</v>
          </cell>
          <cell r="E5005" t="str">
            <v>Purchase</v>
          </cell>
          <cell r="F5005" t="str">
            <v>Fixed</v>
          </cell>
          <cell r="I5005">
            <v>41.66</v>
          </cell>
          <cell r="J5005">
            <v>23.66</v>
          </cell>
          <cell r="K5005" t="str">
            <v>Conv</v>
          </cell>
          <cell r="L5005">
            <v>218118.3</v>
          </cell>
          <cell r="M5005" t="str">
            <v>Owner-Occupied</v>
          </cell>
          <cell r="N5005">
            <v>0</v>
          </cell>
          <cell r="O5005">
            <v>43831</v>
          </cell>
          <cell r="P5005" t="str">
            <v>Current</v>
          </cell>
        </row>
        <row r="5006">
          <cell r="B5006">
            <v>42072</v>
          </cell>
          <cell r="C5006">
            <v>22</v>
          </cell>
          <cell r="D5006" t="str">
            <v>AB</v>
          </cell>
          <cell r="E5006" t="str">
            <v>Transfer</v>
          </cell>
          <cell r="F5006" t="str">
            <v>ARM</v>
          </cell>
          <cell r="I5006">
            <v>29.33</v>
          </cell>
          <cell r="J5006">
            <v>17.36</v>
          </cell>
          <cell r="K5006" t="str">
            <v>Conv</v>
          </cell>
          <cell r="L5006">
            <v>465630.02</v>
          </cell>
          <cell r="M5006" t="str">
            <v>Owner-Occupied</v>
          </cell>
          <cell r="N5006">
            <v>0</v>
          </cell>
          <cell r="O5006">
            <v>43831</v>
          </cell>
          <cell r="P5006" t="str">
            <v>Current</v>
          </cell>
        </row>
        <row r="5007">
          <cell r="B5007">
            <v>41176</v>
          </cell>
          <cell r="C5007">
            <v>52</v>
          </cell>
          <cell r="D5007" t="str">
            <v>AB</v>
          </cell>
          <cell r="E5007" t="str">
            <v>Refinance External</v>
          </cell>
          <cell r="F5007" t="str">
            <v>Fixed</v>
          </cell>
          <cell r="I5007">
            <v>13.56</v>
          </cell>
          <cell r="J5007">
            <v>4.4400000000000004</v>
          </cell>
          <cell r="K5007" t="str">
            <v>Conv</v>
          </cell>
          <cell r="L5007">
            <v>0</v>
          </cell>
          <cell r="M5007" t="str">
            <v>Rental</v>
          </cell>
          <cell r="N5007">
            <v>4</v>
          </cell>
          <cell r="O5007">
            <v>41235</v>
          </cell>
          <cell r="P5007" t="str">
            <v>Current</v>
          </cell>
        </row>
        <row r="5008">
          <cell r="B5008">
            <v>40829</v>
          </cell>
          <cell r="C5008">
            <v>63</v>
          </cell>
          <cell r="D5008" t="str">
            <v>ON</v>
          </cell>
          <cell r="E5008" t="str">
            <v>Purchase</v>
          </cell>
          <cell r="F5008" t="str">
            <v>Fixed</v>
          </cell>
          <cell r="I5008">
            <v>29.27</v>
          </cell>
          <cell r="J5008">
            <v>29.27</v>
          </cell>
          <cell r="K5008" t="str">
            <v>HiRatio</v>
          </cell>
          <cell r="L5008">
            <v>591394.31999999995</v>
          </cell>
          <cell r="M5008" t="str">
            <v>Owner-Occupied</v>
          </cell>
          <cell r="N5008">
            <v>0</v>
          </cell>
          <cell r="O5008">
            <v>43831</v>
          </cell>
          <cell r="P5008" t="str">
            <v>Current</v>
          </cell>
        </row>
        <row r="5009">
          <cell r="B5009">
            <v>42593</v>
          </cell>
          <cell r="C5009">
            <v>5</v>
          </cell>
          <cell r="D5009" t="str">
            <v>AB</v>
          </cell>
          <cell r="E5009" t="str">
            <v>Transfer</v>
          </cell>
          <cell r="F5009" t="str">
            <v>Fixed</v>
          </cell>
          <cell r="I5009">
            <v>21.78</v>
          </cell>
          <cell r="J5009">
            <v>20.07</v>
          </cell>
          <cell r="K5009" t="str">
            <v>Conv</v>
          </cell>
          <cell r="L5009">
            <v>1022575.8</v>
          </cell>
          <cell r="M5009" t="str">
            <v>Owner-Occupied</v>
          </cell>
          <cell r="N5009">
            <v>0</v>
          </cell>
          <cell r="O5009">
            <v>43831</v>
          </cell>
          <cell r="P5009" t="str">
            <v>Current</v>
          </cell>
        </row>
        <row r="5010">
          <cell r="B5010">
            <v>42144</v>
          </cell>
          <cell r="C5010">
            <v>20</v>
          </cell>
          <cell r="D5010" t="str">
            <v>ON</v>
          </cell>
          <cell r="E5010" t="str">
            <v>Purchase</v>
          </cell>
          <cell r="F5010" t="str">
            <v>Fixed</v>
          </cell>
          <cell r="I5010">
            <v>26.83</v>
          </cell>
          <cell r="J5010">
            <v>26.83</v>
          </cell>
          <cell r="K5010" t="str">
            <v>Conv</v>
          </cell>
          <cell r="L5010">
            <v>748788.71</v>
          </cell>
          <cell r="M5010" t="str">
            <v>Owner-Occupied</v>
          </cell>
          <cell r="N5010">
            <v>0</v>
          </cell>
          <cell r="O5010">
            <v>43831</v>
          </cell>
          <cell r="P5010" t="str">
            <v>Current</v>
          </cell>
        </row>
        <row r="5011">
          <cell r="B5011">
            <v>42286</v>
          </cell>
          <cell r="C5011">
            <v>15</v>
          </cell>
          <cell r="D5011" t="str">
            <v>ON</v>
          </cell>
          <cell r="E5011" t="str">
            <v>Refinance External</v>
          </cell>
          <cell r="F5011" t="str">
            <v>Fixed</v>
          </cell>
          <cell r="I5011">
            <v>42.03</v>
          </cell>
          <cell r="J5011">
            <v>34.93</v>
          </cell>
          <cell r="K5011" t="str">
            <v>Conv</v>
          </cell>
          <cell r="L5011">
            <v>418612.79</v>
          </cell>
          <cell r="M5011" t="str">
            <v>Owner-Occupied</v>
          </cell>
          <cell r="N5011">
            <v>0</v>
          </cell>
          <cell r="O5011">
            <v>43831</v>
          </cell>
          <cell r="P5011" t="str">
            <v>Current</v>
          </cell>
        </row>
        <row r="5012">
          <cell r="B5012">
            <v>41618</v>
          </cell>
          <cell r="C5012">
            <v>37</v>
          </cell>
          <cell r="D5012" t="str">
            <v>SK</v>
          </cell>
          <cell r="E5012" t="str">
            <v>Purchase</v>
          </cell>
          <cell r="F5012" t="str">
            <v>Fixed</v>
          </cell>
          <cell r="I5012">
            <v>43.96</v>
          </cell>
          <cell r="J5012">
            <v>33.770000000000003</v>
          </cell>
          <cell r="K5012" t="str">
            <v>HiRatio</v>
          </cell>
          <cell r="L5012">
            <v>377621.21</v>
          </cell>
          <cell r="M5012" t="str">
            <v>Owner-Occupied</v>
          </cell>
          <cell r="N5012">
            <v>0</v>
          </cell>
          <cell r="O5012">
            <v>43831</v>
          </cell>
          <cell r="P5012" t="str">
            <v>Current</v>
          </cell>
        </row>
        <row r="5013">
          <cell r="B5013">
            <v>42285</v>
          </cell>
          <cell r="C5013">
            <v>15</v>
          </cell>
          <cell r="D5013" t="str">
            <v>ON</v>
          </cell>
          <cell r="E5013" t="str">
            <v>Refinance External</v>
          </cell>
          <cell r="F5013" t="str">
            <v>ARM</v>
          </cell>
          <cell r="I5013">
            <v>27.95</v>
          </cell>
          <cell r="J5013">
            <v>21.03</v>
          </cell>
          <cell r="K5013" t="str">
            <v>Conv</v>
          </cell>
          <cell r="L5013">
            <v>284966.06</v>
          </cell>
          <cell r="M5013" t="str">
            <v>Owner-Occupied</v>
          </cell>
          <cell r="N5013">
            <v>0</v>
          </cell>
          <cell r="O5013">
            <v>43831</v>
          </cell>
          <cell r="P5013" t="str">
            <v>Current</v>
          </cell>
        </row>
        <row r="5014">
          <cell r="B5014">
            <v>41004</v>
          </cell>
          <cell r="C5014">
            <v>57</v>
          </cell>
          <cell r="D5014" t="str">
            <v>AB</v>
          </cell>
          <cell r="E5014" t="str">
            <v>Purchase</v>
          </cell>
          <cell r="F5014" t="str">
            <v>Fixed</v>
          </cell>
          <cell r="I5014">
            <v>27.03</v>
          </cell>
          <cell r="J5014">
            <v>26.74</v>
          </cell>
          <cell r="K5014" t="str">
            <v>HiRatio</v>
          </cell>
          <cell r="L5014">
            <v>283567.93</v>
          </cell>
          <cell r="M5014" t="str">
            <v>Owner-Occupied</v>
          </cell>
          <cell r="N5014">
            <v>0</v>
          </cell>
          <cell r="O5014">
            <v>43831</v>
          </cell>
          <cell r="P5014" t="str">
            <v>Current</v>
          </cell>
        </row>
        <row r="5015">
          <cell r="B5015">
            <v>42226</v>
          </cell>
          <cell r="C5015">
            <v>17</v>
          </cell>
          <cell r="D5015" t="str">
            <v>ON</v>
          </cell>
          <cell r="E5015" t="str">
            <v>Purchase</v>
          </cell>
          <cell r="F5015" t="str">
            <v>ARM</v>
          </cell>
          <cell r="I5015">
            <v>37.39</v>
          </cell>
          <cell r="J5015">
            <v>17.23</v>
          </cell>
          <cell r="K5015" t="str">
            <v>Conv</v>
          </cell>
          <cell r="L5015">
            <v>0</v>
          </cell>
          <cell r="M5015" t="str">
            <v>Rental</v>
          </cell>
          <cell r="N5015">
            <v>4</v>
          </cell>
          <cell r="O5015">
            <v>42234</v>
          </cell>
          <cell r="P5015" t="str">
            <v>Current</v>
          </cell>
        </row>
        <row r="5016">
          <cell r="B5016">
            <v>42090</v>
          </cell>
          <cell r="C5016">
            <v>22</v>
          </cell>
          <cell r="D5016" t="str">
            <v>ON</v>
          </cell>
          <cell r="E5016" t="str">
            <v>Purchase</v>
          </cell>
          <cell r="F5016" t="str">
            <v>ARM</v>
          </cell>
          <cell r="I5016">
            <v>32.200000000000003</v>
          </cell>
          <cell r="J5016">
            <v>29.34</v>
          </cell>
          <cell r="K5016" t="str">
            <v>Conv</v>
          </cell>
          <cell r="L5016">
            <v>257048.06</v>
          </cell>
          <cell r="M5016" t="str">
            <v>Owner-Occupied</v>
          </cell>
          <cell r="N5016">
            <v>0</v>
          </cell>
          <cell r="O5016">
            <v>43831</v>
          </cell>
          <cell r="P5016" t="str">
            <v>Current</v>
          </cell>
        </row>
        <row r="5017">
          <cell r="B5017">
            <v>41753</v>
          </cell>
          <cell r="C5017">
            <v>33</v>
          </cell>
          <cell r="D5017" t="str">
            <v>ON</v>
          </cell>
          <cell r="E5017" t="str">
            <v>Purchase</v>
          </cell>
          <cell r="F5017" t="str">
            <v>ARM</v>
          </cell>
          <cell r="I5017">
            <v>15.11</v>
          </cell>
          <cell r="J5017">
            <v>14.61</v>
          </cell>
          <cell r="K5017" t="str">
            <v>Conv</v>
          </cell>
          <cell r="L5017">
            <v>180768.13</v>
          </cell>
          <cell r="M5017" t="str">
            <v>Owner-Occupied</v>
          </cell>
          <cell r="N5017">
            <v>0</v>
          </cell>
          <cell r="O5017">
            <v>43831</v>
          </cell>
          <cell r="P5017" t="str">
            <v>Current</v>
          </cell>
        </row>
        <row r="5018">
          <cell r="B5018">
            <v>42286</v>
          </cell>
          <cell r="C5018">
            <v>15</v>
          </cell>
          <cell r="D5018" t="str">
            <v>ON</v>
          </cell>
          <cell r="E5018" t="str">
            <v>Transfer</v>
          </cell>
          <cell r="F5018" t="str">
            <v>ARM</v>
          </cell>
          <cell r="I5018">
            <v>17.13</v>
          </cell>
          <cell r="J5018">
            <v>12.5</v>
          </cell>
          <cell r="K5018" t="str">
            <v>Conv</v>
          </cell>
          <cell r="L5018">
            <v>0</v>
          </cell>
          <cell r="M5018" t="str">
            <v>Owner-Occupied</v>
          </cell>
          <cell r="N5018">
            <v>4</v>
          </cell>
          <cell r="O5018">
            <v>42545</v>
          </cell>
          <cell r="P5018" t="str">
            <v>Current</v>
          </cell>
        </row>
        <row r="5019">
          <cell r="B5019">
            <v>41989</v>
          </cell>
          <cell r="C5019">
            <v>25</v>
          </cell>
          <cell r="D5019" t="str">
            <v>BC</v>
          </cell>
          <cell r="E5019" t="str">
            <v>Purchase</v>
          </cell>
          <cell r="F5019" t="str">
            <v>ARM</v>
          </cell>
          <cell r="I5019">
            <v>20.02</v>
          </cell>
          <cell r="J5019">
            <v>18.25</v>
          </cell>
          <cell r="K5019" t="str">
            <v>HiRatio</v>
          </cell>
          <cell r="L5019">
            <v>286054.86</v>
          </cell>
          <cell r="M5019" t="str">
            <v>Owner-Occupied</v>
          </cell>
          <cell r="N5019">
            <v>0</v>
          </cell>
          <cell r="O5019">
            <v>43831</v>
          </cell>
          <cell r="P5019" t="str">
            <v>Current</v>
          </cell>
        </row>
        <row r="5020">
          <cell r="B5020">
            <v>42601</v>
          </cell>
          <cell r="C5020">
            <v>5</v>
          </cell>
          <cell r="D5020" t="str">
            <v>BC</v>
          </cell>
          <cell r="E5020" t="str">
            <v>Purchase</v>
          </cell>
          <cell r="F5020" t="str">
            <v>Fixed</v>
          </cell>
          <cell r="I5020">
            <v>39</v>
          </cell>
          <cell r="J5020">
            <v>31.94</v>
          </cell>
          <cell r="K5020" t="str">
            <v>HiRatio</v>
          </cell>
          <cell r="L5020">
            <v>290736.89</v>
          </cell>
          <cell r="M5020" t="str">
            <v>Owner-Occupied</v>
          </cell>
          <cell r="N5020">
            <v>0</v>
          </cell>
          <cell r="O5020">
            <v>43831</v>
          </cell>
          <cell r="P5020" t="str">
            <v>Current</v>
          </cell>
        </row>
        <row r="5021">
          <cell r="B5021">
            <v>42174</v>
          </cell>
          <cell r="C5021">
            <v>19</v>
          </cell>
          <cell r="D5021" t="str">
            <v>ON</v>
          </cell>
          <cell r="E5021" t="str">
            <v>Purchase</v>
          </cell>
          <cell r="F5021" t="str">
            <v>Fixed</v>
          </cell>
          <cell r="I5021">
            <v>33.659999999999997</v>
          </cell>
          <cell r="J5021">
            <v>23.1</v>
          </cell>
          <cell r="K5021" t="str">
            <v>HiRatio</v>
          </cell>
          <cell r="L5021">
            <v>0</v>
          </cell>
          <cell r="M5021" t="str">
            <v>Owner-Occupied</v>
          </cell>
          <cell r="N5021">
            <v>4</v>
          </cell>
          <cell r="O5021">
            <v>42597</v>
          </cell>
          <cell r="P5021" t="str">
            <v>Current</v>
          </cell>
        </row>
        <row r="5022">
          <cell r="B5022">
            <v>41957</v>
          </cell>
          <cell r="C5022">
            <v>26</v>
          </cell>
          <cell r="D5022" t="str">
            <v>AB</v>
          </cell>
          <cell r="E5022" t="str">
            <v>Refinance External</v>
          </cell>
          <cell r="F5022" t="str">
            <v>ARM</v>
          </cell>
          <cell r="I5022">
            <v>36.82</v>
          </cell>
          <cell r="J5022">
            <v>24</v>
          </cell>
          <cell r="K5022" t="str">
            <v>Conv</v>
          </cell>
          <cell r="L5022">
            <v>244215.8</v>
          </cell>
          <cell r="M5022" t="str">
            <v>Owner-Occupied</v>
          </cell>
          <cell r="N5022">
            <v>0</v>
          </cell>
          <cell r="O5022">
            <v>43831</v>
          </cell>
          <cell r="P5022" t="str">
            <v>Current</v>
          </cell>
        </row>
        <row r="5023">
          <cell r="B5023">
            <v>41781</v>
          </cell>
          <cell r="C5023">
            <v>32</v>
          </cell>
          <cell r="D5023" t="str">
            <v>ON</v>
          </cell>
          <cell r="E5023" t="str">
            <v>Purchase</v>
          </cell>
          <cell r="F5023" t="str">
            <v>Fixed</v>
          </cell>
          <cell r="I5023">
            <v>39.51</v>
          </cell>
          <cell r="J5023">
            <v>26.81</v>
          </cell>
          <cell r="K5023" t="str">
            <v>HiRatio</v>
          </cell>
          <cell r="L5023">
            <v>237106.38</v>
          </cell>
          <cell r="M5023" t="str">
            <v>Owner-Occupied</v>
          </cell>
          <cell r="N5023">
            <v>0</v>
          </cell>
          <cell r="O5023">
            <v>43831</v>
          </cell>
          <cell r="P5023" t="str">
            <v>Current</v>
          </cell>
        </row>
        <row r="5024">
          <cell r="B5024">
            <v>42114</v>
          </cell>
          <cell r="C5024">
            <v>21</v>
          </cell>
          <cell r="D5024" t="str">
            <v>AB</v>
          </cell>
          <cell r="E5024" t="str">
            <v>Purchase</v>
          </cell>
          <cell r="F5024" t="str">
            <v>Fixed</v>
          </cell>
          <cell r="I5024">
            <v>29.11</v>
          </cell>
          <cell r="J5024">
            <v>28.13</v>
          </cell>
          <cell r="K5024" t="str">
            <v>Conv</v>
          </cell>
          <cell r="L5024">
            <v>242368.36</v>
          </cell>
          <cell r="M5024" t="str">
            <v>Owner-Occupied</v>
          </cell>
          <cell r="N5024">
            <v>0</v>
          </cell>
          <cell r="O5024">
            <v>43831</v>
          </cell>
          <cell r="P5024" t="str">
            <v>Current</v>
          </cell>
        </row>
        <row r="5025">
          <cell r="B5025">
            <v>41663</v>
          </cell>
          <cell r="C5025">
            <v>36</v>
          </cell>
          <cell r="D5025" t="str">
            <v>SK</v>
          </cell>
          <cell r="E5025" t="str">
            <v>Purchase</v>
          </cell>
          <cell r="F5025" t="str">
            <v>Fixed</v>
          </cell>
          <cell r="I5025">
            <v>36.71</v>
          </cell>
          <cell r="J5025">
            <v>22.02</v>
          </cell>
          <cell r="K5025" t="str">
            <v>HiRatio</v>
          </cell>
          <cell r="L5025">
            <v>0</v>
          </cell>
          <cell r="M5025" t="str">
            <v>Owner-Occupied</v>
          </cell>
          <cell r="N5025">
            <v>4</v>
          </cell>
          <cell r="O5025">
            <v>42590</v>
          </cell>
          <cell r="P5025" t="str">
            <v>Current</v>
          </cell>
        </row>
        <row r="5026">
          <cell r="B5026">
            <v>41439</v>
          </cell>
          <cell r="C5026">
            <v>43</v>
          </cell>
          <cell r="D5026" t="str">
            <v>AB</v>
          </cell>
          <cell r="E5026" t="str">
            <v>Purchase</v>
          </cell>
          <cell r="F5026" t="str">
            <v>Fixed</v>
          </cell>
          <cell r="I5026">
            <v>42.88</v>
          </cell>
          <cell r="J5026">
            <v>32.049999999999997</v>
          </cell>
          <cell r="K5026" t="str">
            <v>HiRatio</v>
          </cell>
          <cell r="L5026">
            <v>0</v>
          </cell>
          <cell r="M5026" t="str">
            <v>Owner-Occupied</v>
          </cell>
          <cell r="N5026">
            <v>4</v>
          </cell>
          <cell r="O5026">
            <v>42401</v>
          </cell>
          <cell r="P5026" t="str">
            <v>Current</v>
          </cell>
        </row>
        <row r="5027">
          <cell r="B5027">
            <v>42293</v>
          </cell>
          <cell r="C5027">
            <v>15</v>
          </cell>
          <cell r="D5027" t="str">
            <v>BC</v>
          </cell>
          <cell r="E5027" t="str">
            <v>Purchase</v>
          </cell>
          <cell r="F5027" t="str">
            <v>ARM</v>
          </cell>
          <cell r="I5027">
            <v>32.520000000000003</v>
          </cell>
          <cell r="J5027">
            <v>28.96</v>
          </cell>
          <cell r="K5027" t="str">
            <v>Conv</v>
          </cell>
          <cell r="L5027">
            <v>250430.45</v>
          </cell>
          <cell r="M5027" t="str">
            <v>Owner-Occupied</v>
          </cell>
          <cell r="N5027">
            <v>0</v>
          </cell>
          <cell r="O5027">
            <v>43831</v>
          </cell>
          <cell r="P5027" t="str">
            <v>Current</v>
          </cell>
        </row>
        <row r="5028">
          <cell r="B5028">
            <v>41982</v>
          </cell>
          <cell r="C5028">
            <v>25</v>
          </cell>
          <cell r="D5028" t="str">
            <v>ON</v>
          </cell>
          <cell r="E5028" t="str">
            <v>Purchase</v>
          </cell>
          <cell r="F5028" t="str">
            <v>Fixed</v>
          </cell>
          <cell r="I5028">
            <v>39.18</v>
          </cell>
          <cell r="J5028">
            <v>38.25</v>
          </cell>
          <cell r="K5028" t="str">
            <v>HiRatio</v>
          </cell>
          <cell r="L5028">
            <v>200915.36</v>
          </cell>
          <cell r="M5028" t="str">
            <v>Owner-Occupied</v>
          </cell>
          <cell r="N5028">
            <v>0</v>
          </cell>
          <cell r="O5028">
            <v>43831</v>
          </cell>
          <cell r="P5028" t="str">
            <v>Current</v>
          </cell>
        </row>
        <row r="5029">
          <cell r="B5029">
            <v>41085</v>
          </cell>
          <cell r="C5029">
            <v>55</v>
          </cell>
          <cell r="D5029" t="str">
            <v>AB</v>
          </cell>
          <cell r="E5029" t="str">
            <v>Transfer</v>
          </cell>
          <cell r="F5029" t="str">
            <v>ARM</v>
          </cell>
          <cell r="I5029">
            <v>39.68</v>
          </cell>
          <cell r="J5029">
            <v>23.77</v>
          </cell>
          <cell r="K5029" t="str">
            <v>Conv</v>
          </cell>
          <cell r="L5029">
            <v>0</v>
          </cell>
          <cell r="M5029" t="str">
            <v>Owner-Occupied</v>
          </cell>
          <cell r="N5029">
            <v>4</v>
          </cell>
          <cell r="O5029">
            <v>42194</v>
          </cell>
          <cell r="P5029" t="str">
            <v>Current</v>
          </cell>
        </row>
        <row r="5030">
          <cell r="B5030">
            <v>41614</v>
          </cell>
          <cell r="C5030">
            <v>37</v>
          </cell>
          <cell r="D5030" t="str">
            <v>ON</v>
          </cell>
          <cell r="E5030" t="str">
            <v>Refinance External</v>
          </cell>
          <cell r="F5030" t="str">
            <v>Fixed</v>
          </cell>
          <cell r="I5030">
            <v>30.19</v>
          </cell>
          <cell r="J5030">
            <v>15.27</v>
          </cell>
          <cell r="K5030" t="str">
            <v>Conv</v>
          </cell>
          <cell r="L5030">
            <v>146869.01999999999</v>
          </cell>
          <cell r="M5030" t="str">
            <v>Owner-Occupied</v>
          </cell>
          <cell r="N5030">
            <v>0</v>
          </cell>
          <cell r="O5030">
            <v>43831</v>
          </cell>
          <cell r="P5030" t="str">
            <v>Current</v>
          </cell>
        </row>
        <row r="5031">
          <cell r="B5031">
            <v>42270</v>
          </cell>
          <cell r="C5031">
            <v>16</v>
          </cell>
          <cell r="D5031" t="str">
            <v>ON</v>
          </cell>
          <cell r="E5031" t="str">
            <v>Purchase</v>
          </cell>
          <cell r="F5031" t="str">
            <v>ARM</v>
          </cell>
          <cell r="I5031">
            <v>35.39</v>
          </cell>
          <cell r="J5031">
            <v>12.77</v>
          </cell>
          <cell r="K5031" t="str">
            <v>HiRatio</v>
          </cell>
          <cell r="L5031">
            <v>203789.57</v>
          </cell>
          <cell r="M5031" t="str">
            <v>Second Home</v>
          </cell>
          <cell r="N5031">
            <v>0</v>
          </cell>
          <cell r="O5031">
            <v>43831</v>
          </cell>
          <cell r="P5031" t="str">
            <v>Current</v>
          </cell>
        </row>
        <row r="5032">
          <cell r="B5032">
            <v>41814</v>
          </cell>
          <cell r="C5032">
            <v>31</v>
          </cell>
          <cell r="D5032" t="str">
            <v>AB</v>
          </cell>
          <cell r="E5032" t="str">
            <v>Purchase</v>
          </cell>
          <cell r="F5032" t="str">
            <v>Fixed</v>
          </cell>
          <cell r="I5032">
            <v>41.42</v>
          </cell>
          <cell r="J5032">
            <v>26.62</v>
          </cell>
          <cell r="K5032" t="str">
            <v>HiRatio</v>
          </cell>
          <cell r="L5032">
            <v>272852.93</v>
          </cell>
          <cell r="M5032" t="str">
            <v>Owner-Occupied</v>
          </cell>
          <cell r="N5032">
            <v>0</v>
          </cell>
          <cell r="O5032">
            <v>43831</v>
          </cell>
          <cell r="P5032" t="str">
            <v>Current</v>
          </cell>
        </row>
        <row r="5033">
          <cell r="B5033">
            <v>42440</v>
          </cell>
          <cell r="C5033">
            <v>10</v>
          </cell>
          <cell r="D5033" t="str">
            <v>BC</v>
          </cell>
          <cell r="E5033" t="str">
            <v>Refinance External</v>
          </cell>
          <cell r="F5033" t="str">
            <v>Fixed</v>
          </cell>
          <cell r="I5033">
            <v>30.95</v>
          </cell>
          <cell r="J5033">
            <v>24.76</v>
          </cell>
          <cell r="K5033" t="str">
            <v>Conv</v>
          </cell>
          <cell r="L5033">
            <v>362849.83</v>
          </cell>
          <cell r="M5033" t="str">
            <v>Owner-Occupied</v>
          </cell>
          <cell r="N5033">
            <v>0</v>
          </cell>
          <cell r="O5033">
            <v>43831</v>
          </cell>
          <cell r="P5033" t="str">
            <v>Current</v>
          </cell>
        </row>
        <row r="5034">
          <cell r="B5034">
            <v>41200</v>
          </cell>
          <cell r="C5034">
            <v>51</v>
          </cell>
          <cell r="D5034" t="str">
            <v>AB</v>
          </cell>
          <cell r="E5034" t="str">
            <v>Purchase</v>
          </cell>
          <cell r="F5034" t="str">
            <v>Fixed</v>
          </cell>
          <cell r="I5034">
            <v>30.04</v>
          </cell>
          <cell r="J5034">
            <v>23.58</v>
          </cell>
          <cell r="K5034" t="str">
            <v>HiRatio</v>
          </cell>
          <cell r="L5034">
            <v>362737</v>
          </cell>
          <cell r="M5034" t="str">
            <v>Owner-Occupied</v>
          </cell>
          <cell r="N5034">
            <v>0</v>
          </cell>
          <cell r="O5034">
            <v>43831</v>
          </cell>
          <cell r="P5034" t="str">
            <v>Current</v>
          </cell>
        </row>
        <row r="5035">
          <cell r="B5035">
            <v>42199</v>
          </cell>
          <cell r="C5035">
            <v>18</v>
          </cell>
          <cell r="D5035" t="str">
            <v>BC</v>
          </cell>
          <cell r="E5035" t="str">
            <v>Refinance External</v>
          </cell>
          <cell r="F5035" t="str">
            <v>Fixed</v>
          </cell>
          <cell r="I5035">
            <v>33.4</v>
          </cell>
          <cell r="J5035">
            <v>31.07</v>
          </cell>
          <cell r="K5035" t="str">
            <v>Conv</v>
          </cell>
          <cell r="L5035">
            <v>321673.17</v>
          </cell>
          <cell r="M5035" t="str">
            <v>Owner-Occupied</v>
          </cell>
          <cell r="N5035">
            <v>0</v>
          </cell>
          <cell r="O5035">
            <v>43831</v>
          </cell>
          <cell r="P5035" t="str">
            <v>Current</v>
          </cell>
        </row>
        <row r="5036">
          <cell r="B5036">
            <v>42185</v>
          </cell>
          <cell r="C5036">
            <v>19</v>
          </cell>
          <cell r="D5036" t="str">
            <v>ON</v>
          </cell>
          <cell r="E5036" t="str">
            <v>Purchase with Improvements</v>
          </cell>
          <cell r="F5036" t="str">
            <v>Fixed</v>
          </cell>
          <cell r="I5036">
            <v>28.23</v>
          </cell>
          <cell r="J5036">
            <v>25.58</v>
          </cell>
          <cell r="K5036" t="str">
            <v>HiRatio</v>
          </cell>
          <cell r="L5036">
            <v>645055.27</v>
          </cell>
          <cell r="M5036" t="str">
            <v>Owner-Occupied</v>
          </cell>
          <cell r="N5036">
            <v>0</v>
          </cell>
          <cell r="O5036">
            <v>43831</v>
          </cell>
          <cell r="P5036" t="str">
            <v>Current</v>
          </cell>
        </row>
        <row r="5037">
          <cell r="B5037">
            <v>42220</v>
          </cell>
          <cell r="C5037">
            <v>17</v>
          </cell>
          <cell r="D5037" t="str">
            <v>ON</v>
          </cell>
          <cell r="E5037" t="str">
            <v>Portable</v>
          </cell>
          <cell r="F5037" t="str">
            <v>Fixed</v>
          </cell>
          <cell r="I5037">
            <v>34.71</v>
          </cell>
          <cell r="J5037">
            <v>30.71</v>
          </cell>
          <cell r="K5037" t="str">
            <v>HiRatio</v>
          </cell>
          <cell r="L5037">
            <v>259284.47</v>
          </cell>
          <cell r="M5037" t="str">
            <v>Owner-Occupied</v>
          </cell>
          <cell r="N5037">
            <v>0</v>
          </cell>
          <cell r="O5037">
            <v>43831</v>
          </cell>
          <cell r="P5037" t="str">
            <v>Current</v>
          </cell>
        </row>
        <row r="5038">
          <cell r="B5038">
            <v>42650</v>
          </cell>
          <cell r="C5038">
            <v>3</v>
          </cell>
          <cell r="D5038" t="str">
            <v>ON</v>
          </cell>
          <cell r="E5038" t="str">
            <v>Purchase</v>
          </cell>
          <cell r="F5038" t="str">
            <v>ARM</v>
          </cell>
          <cell r="I5038">
            <v>17.86</v>
          </cell>
          <cell r="J5038">
            <v>17.86</v>
          </cell>
          <cell r="K5038" t="str">
            <v>Conv</v>
          </cell>
          <cell r="L5038">
            <v>278351.61</v>
          </cell>
          <cell r="M5038" t="str">
            <v>Owner-Occupied</v>
          </cell>
          <cell r="N5038">
            <v>0</v>
          </cell>
          <cell r="O5038">
            <v>43831</v>
          </cell>
          <cell r="P5038" t="str">
            <v>Current</v>
          </cell>
        </row>
        <row r="5039">
          <cell r="B5039">
            <v>42272</v>
          </cell>
          <cell r="C5039">
            <v>16</v>
          </cell>
          <cell r="D5039" t="str">
            <v>ON</v>
          </cell>
          <cell r="E5039" t="str">
            <v>Purchase with Improvements</v>
          </cell>
          <cell r="F5039" t="str">
            <v>ARM</v>
          </cell>
          <cell r="I5039">
            <v>28.24</v>
          </cell>
          <cell r="J5039">
            <v>14.05</v>
          </cell>
          <cell r="K5039" t="str">
            <v>HiRatio</v>
          </cell>
          <cell r="L5039">
            <v>427030.44</v>
          </cell>
          <cell r="M5039" t="str">
            <v>Owner-Occupied</v>
          </cell>
          <cell r="N5039">
            <v>0</v>
          </cell>
          <cell r="O5039">
            <v>43831</v>
          </cell>
          <cell r="P5039" t="str">
            <v>Current</v>
          </cell>
        </row>
        <row r="5040">
          <cell r="B5040">
            <v>41369</v>
          </cell>
          <cell r="C5040">
            <v>45</v>
          </cell>
          <cell r="D5040" t="str">
            <v>AB</v>
          </cell>
          <cell r="E5040" t="str">
            <v>Purchase</v>
          </cell>
          <cell r="F5040" t="str">
            <v>Fixed</v>
          </cell>
          <cell r="I5040">
            <v>37.03</v>
          </cell>
          <cell r="J5040">
            <v>18.64</v>
          </cell>
          <cell r="K5040" t="str">
            <v>HiRatio</v>
          </cell>
          <cell r="L5040">
            <v>309029.71999999997</v>
          </cell>
          <cell r="M5040" t="str">
            <v>Owner-Occupied</v>
          </cell>
          <cell r="N5040">
            <v>0</v>
          </cell>
          <cell r="O5040">
            <v>43831</v>
          </cell>
          <cell r="P5040" t="str">
            <v>Current</v>
          </cell>
        </row>
        <row r="5041">
          <cell r="B5041">
            <v>41593</v>
          </cell>
          <cell r="C5041">
            <v>38</v>
          </cell>
          <cell r="D5041" t="str">
            <v>ON</v>
          </cell>
          <cell r="E5041" t="str">
            <v>Purchase</v>
          </cell>
          <cell r="F5041" t="str">
            <v>ARM</v>
          </cell>
          <cell r="I5041">
            <v>27.75</v>
          </cell>
          <cell r="J5041">
            <v>25.59</v>
          </cell>
          <cell r="K5041" t="str">
            <v>HiRatio</v>
          </cell>
          <cell r="L5041">
            <v>348706.49</v>
          </cell>
          <cell r="M5041" t="str">
            <v>Owner-Occupied</v>
          </cell>
          <cell r="N5041">
            <v>0</v>
          </cell>
          <cell r="O5041">
            <v>43831</v>
          </cell>
          <cell r="P5041" t="str">
            <v>Current</v>
          </cell>
        </row>
        <row r="5042">
          <cell r="B5042">
            <v>41453</v>
          </cell>
          <cell r="C5042">
            <v>43</v>
          </cell>
          <cell r="D5042" t="str">
            <v>ON</v>
          </cell>
          <cell r="E5042" t="str">
            <v>Purchase with Improvements</v>
          </cell>
          <cell r="F5042" t="str">
            <v>Fixed</v>
          </cell>
          <cell r="I5042">
            <v>26.08</v>
          </cell>
          <cell r="J5042">
            <v>17.79</v>
          </cell>
          <cell r="K5042" t="str">
            <v>HiRatio</v>
          </cell>
          <cell r="L5042">
            <v>238902.06</v>
          </cell>
          <cell r="M5042" t="str">
            <v>Owner-Occupied</v>
          </cell>
          <cell r="N5042">
            <v>0</v>
          </cell>
          <cell r="O5042">
            <v>43831</v>
          </cell>
          <cell r="P5042" t="str">
            <v>Current</v>
          </cell>
        </row>
        <row r="5043">
          <cell r="B5043">
            <v>42156</v>
          </cell>
          <cell r="C5043">
            <v>19</v>
          </cell>
          <cell r="D5043" t="str">
            <v>ON</v>
          </cell>
          <cell r="E5043" t="str">
            <v>Purchase</v>
          </cell>
          <cell r="F5043" t="str">
            <v>Fixed</v>
          </cell>
          <cell r="I5043">
            <v>30.83</v>
          </cell>
          <cell r="J5043">
            <v>11.94</v>
          </cell>
          <cell r="K5043" t="str">
            <v>Conv</v>
          </cell>
          <cell r="L5043">
            <v>161474.06</v>
          </cell>
          <cell r="M5043" t="str">
            <v>Owner-Occupied</v>
          </cell>
          <cell r="N5043">
            <v>0</v>
          </cell>
          <cell r="O5043">
            <v>43831</v>
          </cell>
          <cell r="P5043" t="str">
            <v>Current</v>
          </cell>
        </row>
        <row r="5044">
          <cell r="B5044">
            <v>42139</v>
          </cell>
          <cell r="C5044">
            <v>20</v>
          </cell>
          <cell r="D5044" t="str">
            <v>ON</v>
          </cell>
          <cell r="E5044" t="str">
            <v>Refinance External</v>
          </cell>
          <cell r="F5044" t="str">
            <v>ARM</v>
          </cell>
          <cell r="I5044">
            <v>36.909999999999997</v>
          </cell>
          <cell r="J5044">
            <v>25.63</v>
          </cell>
          <cell r="K5044" t="str">
            <v>Conv</v>
          </cell>
          <cell r="L5044">
            <v>300941.28999999998</v>
          </cell>
          <cell r="M5044" t="str">
            <v>Owner-Occupied</v>
          </cell>
          <cell r="N5044">
            <v>0</v>
          </cell>
          <cell r="O5044">
            <v>43831</v>
          </cell>
          <cell r="P5044" t="str">
            <v>Current</v>
          </cell>
        </row>
        <row r="5045">
          <cell r="B5045">
            <v>41656</v>
          </cell>
          <cell r="C5045">
            <v>36</v>
          </cell>
          <cell r="D5045" t="str">
            <v>ON</v>
          </cell>
          <cell r="E5045" t="str">
            <v>Refinance External</v>
          </cell>
          <cell r="F5045" t="str">
            <v>ARM</v>
          </cell>
          <cell r="I5045">
            <v>17.04</v>
          </cell>
          <cell r="J5045">
            <v>16.47</v>
          </cell>
          <cell r="K5045" t="str">
            <v>Conv</v>
          </cell>
          <cell r="L5045">
            <v>84060.73</v>
          </cell>
          <cell r="M5045" t="str">
            <v>Owner-Occupied</v>
          </cell>
          <cell r="N5045">
            <v>0</v>
          </cell>
          <cell r="O5045">
            <v>43831</v>
          </cell>
          <cell r="P5045" t="str">
            <v>Current</v>
          </cell>
        </row>
        <row r="5046">
          <cell r="B5046">
            <v>41780</v>
          </cell>
          <cell r="C5046">
            <v>32</v>
          </cell>
          <cell r="D5046" t="str">
            <v>AB</v>
          </cell>
          <cell r="E5046" t="str">
            <v>Refinance External</v>
          </cell>
          <cell r="F5046" t="str">
            <v>ARM</v>
          </cell>
          <cell r="I5046">
            <v>35</v>
          </cell>
          <cell r="J5046">
            <v>23.54</v>
          </cell>
          <cell r="K5046" t="str">
            <v>Conv</v>
          </cell>
          <cell r="L5046">
            <v>314511.17</v>
          </cell>
          <cell r="M5046" t="str">
            <v>Owner-Occupied</v>
          </cell>
          <cell r="N5046">
            <v>0</v>
          </cell>
          <cell r="O5046">
            <v>43831</v>
          </cell>
          <cell r="P5046" t="str">
            <v>Current</v>
          </cell>
        </row>
        <row r="5047">
          <cell r="B5047">
            <v>42185</v>
          </cell>
          <cell r="C5047">
            <v>19</v>
          </cell>
          <cell r="D5047" t="str">
            <v>BC</v>
          </cell>
          <cell r="E5047" t="str">
            <v>Refinance External</v>
          </cell>
          <cell r="F5047" t="str">
            <v>Fixed</v>
          </cell>
          <cell r="I5047">
            <v>19.79</v>
          </cell>
          <cell r="J5047">
            <v>18.98</v>
          </cell>
          <cell r="K5047" t="str">
            <v>Conv</v>
          </cell>
          <cell r="L5047">
            <v>272167.90999999997</v>
          </cell>
          <cell r="M5047" t="str">
            <v>Owner-Occupied</v>
          </cell>
          <cell r="N5047">
            <v>0</v>
          </cell>
          <cell r="O5047">
            <v>43831</v>
          </cell>
          <cell r="P5047" t="str">
            <v>Current</v>
          </cell>
        </row>
        <row r="5048">
          <cell r="B5048">
            <v>42277</v>
          </cell>
          <cell r="C5048">
            <v>16</v>
          </cell>
          <cell r="D5048" t="str">
            <v>ON</v>
          </cell>
          <cell r="E5048" t="str">
            <v>Purchase</v>
          </cell>
          <cell r="F5048" t="str">
            <v>Fixed</v>
          </cell>
          <cell r="I5048">
            <v>43.23</v>
          </cell>
          <cell r="J5048">
            <v>31.59</v>
          </cell>
          <cell r="K5048" t="str">
            <v>HiRatio</v>
          </cell>
          <cell r="L5048">
            <v>222070.41</v>
          </cell>
          <cell r="M5048" t="str">
            <v>Owner-Occupied</v>
          </cell>
          <cell r="N5048">
            <v>0</v>
          </cell>
          <cell r="O5048">
            <v>43831</v>
          </cell>
          <cell r="P5048" t="str">
            <v>Current</v>
          </cell>
        </row>
        <row r="5049">
          <cell r="B5049">
            <v>41446</v>
          </cell>
          <cell r="C5049">
            <v>43</v>
          </cell>
          <cell r="D5049" t="str">
            <v>ON</v>
          </cell>
          <cell r="E5049" t="str">
            <v>Purchase</v>
          </cell>
          <cell r="F5049" t="str">
            <v>Fixed</v>
          </cell>
          <cell r="I5049">
            <v>35.01</v>
          </cell>
          <cell r="J5049">
            <v>17.09</v>
          </cell>
          <cell r="K5049" t="str">
            <v>HiRatio</v>
          </cell>
          <cell r="L5049">
            <v>213979.11</v>
          </cell>
          <cell r="M5049" t="str">
            <v>Owner-Occupied</v>
          </cell>
          <cell r="N5049">
            <v>0</v>
          </cell>
          <cell r="O5049">
            <v>43831</v>
          </cell>
          <cell r="P5049" t="str">
            <v>Current</v>
          </cell>
        </row>
        <row r="5050">
          <cell r="B5050">
            <v>41620</v>
          </cell>
          <cell r="C5050">
            <v>37</v>
          </cell>
          <cell r="D5050" t="str">
            <v>ON</v>
          </cell>
          <cell r="E5050" t="str">
            <v>Purchase</v>
          </cell>
          <cell r="F5050" t="str">
            <v>Fixed</v>
          </cell>
          <cell r="I5050">
            <v>17.96</v>
          </cell>
          <cell r="J5050">
            <v>17.3</v>
          </cell>
          <cell r="K5050" t="str">
            <v>Conv</v>
          </cell>
          <cell r="L5050">
            <v>169133.56</v>
          </cell>
          <cell r="M5050" t="str">
            <v>Owner-Occupied</v>
          </cell>
          <cell r="N5050">
            <v>0</v>
          </cell>
          <cell r="O5050">
            <v>43831</v>
          </cell>
          <cell r="P5050" t="str">
            <v>Current</v>
          </cell>
        </row>
        <row r="5051">
          <cell r="B5051">
            <v>42076</v>
          </cell>
          <cell r="C5051">
            <v>22</v>
          </cell>
          <cell r="D5051" t="str">
            <v>ON</v>
          </cell>
          <cell r="E5051" t="str">
            <v>Transfer</v>
          </cell>
          <cell r="F5051" t="str">
            <v>ARM</v>
          </cell>
          <cell r="I5051">
            <v>15.15</v>
          </cell>
          <cell r="J5051">
            <v>14.73</v>
          </cell>
          <cell r="K5051" t="str">
            <v>Conv</v>
          </cell>
          <cell r="L5051">
            <v>176753.1</v>
          </cell>
          <cell r="M5051" t="str">
            <v>Owner-Occupied</v>
          </cell>
          <cell r="N5051">
            <v>0</v>
          </cell>
          <cell r="O5051">
            <v>43831</v>
          </cell>
          <cell r="P5051" t="str">
            <v>Current</v>
          </cell>
        </row>
        <row r="5052">
          <cell r="B5052">
            <v>42725</v>
          </cell>
          <cell r="C5052">
            <v>1</v>
          </cell>
          <cell r="D5052" t="str">
            <v>SK</v>
          </cell>
          <cell r="E5052" t="str">
            <v>Purchase</v>
          </cell>
          <cell r="F5052" t="str">
            <v>Fixed</v>
          </cell>
          <cell r="I5052">
            <v>34.14</v>
          </cell>
          <cell r="J5052">
            <v>21.1</v>
          </cell>
          <cell r="K5052" t="str">
            <v>HiRatio</v>
          </cell>
          <cell r="L5052">
            <v>171811.91</v>
          </cell>
          <cell r="M5052" t="str">
            <v>Owner-Occupied</v>
          </cell>
          <cell r="N5052">
            <v>0</v>
          </cell>
          <cell r="O5052">
            <v>43831</v>
          </cell>
          <cell r="P5052" t="str">
            <v>Current</v>
          </cell>
        </row>
        <row r="5053">
          <cell r="B5053">
            <v>41435</v>
          </cell>
          <cell r="C5053">
            <v>43</v>
          </cell>
          <cell r="D5053" t="str">
            <v>BC</v>
          </cell>
          <cell r="E5053" t="str">
            <v>Refinance External</v>
          </cell>
          <cell r="F5053" t="str">
            <v>Fixed</v>
          </cell>
          <cell r="I5053">
            <v>34.39</v>
          </cell>
          <cell r="J5053">
            <v>31.6</v>
          </cell>
          <cell r="K5053" t="str">
            <v>Conv</v>
          </cell>
          <cell r="L5053">
            <v>94870.67</v>
          </cell>
          <cell r="M5053" t="str">
            <v>Owner-Occupied</v>
          </cell>
          <cell r="N5053">
            <v>0</v>
          </cell>
          <cell r="O5053">
            <v>43831</v>
          </cell>
          <cell r="P5053" t="str">
            <v>Current</v>
          </cell>
        </row>
        <row r="5054">
          <cell r="B5054">
            <v>42326</v>
          </cell>
          <cell r="C5054">
            <v>14</v>
          </cell>
          <cell r="D5054" t="str">
            <v>BC</v>
          </cell>
          <cell r="E5054" t="str">
            <v>Purchase</v>
          </cell>
          <cell r="F5054" t="str">
            <v>Fixed</v>
          </cell>
          <cell r="I5054">
            <v>32.69</v>
          </cell>
          <cell r="J5054">
            <v>32.1</v>
          </cell>
          <cell r="K5054" t="str">
            <v>Conv</v>
          </cell>
          <cell r="L5054">
            <v>194633.86</v>
          </cell>
          <cell r="M5054" t="str">
            <v>Owner-Occupied</v>
          </cell>
          <cell r="N5054">
            <v>0</v>
          </cell>
          <cell r="O5054">
            <v>43831</v>
          </cell>
          <cell r="P5054" t="str">
            <v>Current</v>
          </cell>
        </row>
        <row r="5055">
          <cell r="B5055">
            <v>42482</v>
          </cell>
          <cell r="C5055">
            <v>9</v>
          </cell>
          <cell r="D5055" t="str">
            <v>AB</v>
          </cell>
          <cell r="E5055" t="str">
            <v>Purchase</v>
          </cell>
          <cell r="F5055" t="str">
            <v>Fixed</v>
          </cell>
          <cell r="I5055">
            <v>35.64</v>
          </cell>
          <cell r="J5055">
            <v>35.18</v>
          </cell>
          <cell r="K5055" t="str">
            <v>HiRatio</v>
          </cell>
          <cell r="L5055">
            <v>310038.23</v>
          </cell>
          <cell r="M5055" t="str">
            <v>Owner-Occupied</v>
          </cell>
          <cell r="N5055">
            <v>0</v>
          </cell>
          <cell r="O5055">
            <v>43831</v>
          </cell>
          <cell r="P5055" t="str">
            <v>Current</v>
          </cell>
        </row>
        <row r="5056">
          <cell r="B5056">
            <v>42152</v>
          </cell>
          <cell r="C5056">
            <v>20</v>
          </cell>
          <cell r="D5056" t="str">
            <v>NS</v>
          </cell>
          <cell r="E5056" t="str">
            <v>Purchase</v>
          </cell>
          <cell r="F5056" t="str">
            <v>Fixed</v>
          </cell>
          <cell r="I5056">
            <v>43.11</v>
          </cell>
          <cell r="J5056">
            <v>32.450000000000003</v>
          </cell>
          <cell r="K5056" t="str">
            <v>HiRatio</v>
          </cell>
          <cell r="L5056">
            <v>153807.84</v>
          </cell>
          <cell r="M5056" t="str">
            <v>Owner-Occupied</v>
          </cell>
          <cell r="N5056">
            <v>0</v>
          </cell>
          <cell r="O5056">
            <v>43831</v>
          </cell>
          <cell r="P5056" t="str">
            <v>Current</v>
          </cell>
        </row>
        <row r="5057">
          <cell r="B5057">
            <v>42129</v>
          </cell>
          <cell r="C5057">
            <v>20</v>
          </cell>
          <cell r="D5057" t="str">
            <v>NB</v>
          </cell>
          <cell r="E5057" t="str">
            <v>Purchase</v>
          </cell>
          <cell r="F5057" t="str">
            <v>ARM</v>
          </cell>
          <cell r="I5057">
            <v>38.270000000000003</v>
          </cell>
          <cell r="J5057">
            <v>24.37</v>
          </cell>
          <cell r="K5057" t="str">
            <v>Conv</v>
          </cell>
          <cell r="L5057">
            <v>209991.22</v>
          </cell>
          <cell r="M5057" t="str">
            <v>Owner-Occupied</v>
          </cell>
          <cell r="N5057">
            <v>0</v>
          </cell>
          <cell r="O5057">
            <v>43831</v>
          </cell>
          <cell r="P5057" t="str">
            <v>Current</v>
          </cell>
        </row>
        <row r="5058">
          <cell r="B5058">
            <v>42223</v>
          </cell>
          <cell r="C5058">
            <v>17</v>
          </cell>
          <cell r="D5058" t="str">
            <v>AB</v>
          </cell>
          <cell r="E5058" t="str">
            <v>Purchase</v>
          </cell>
          <cell r="F5058" t="str">
            <v>Fixed</v>
          </cell>
          <cell r="I5058">
            <v>43.63</v>
          </cell>
          <cell r="J5058">
            <v>37.619999999999997</v>
          </cell>
          <cell r="K5058" t="str">
            <v>Conv</v>
          </cell>
          <cell r="L5058">
            <v>303582.61</v>
          </cell>
          <cell r="M5058" t="str">
            <v>Owner-Occupied</v>
          </cell>
          <cell r="N5058">
            <v>0</v>
          </cell>
          <cell r="O5058">
            <v>43831</v>
          </cell>
          <cell r="P5058" t="str">
            <v>Current</v>
          </cell>
        </row>
        <row r="5059">
          <cell r="B5059">
            <v>41754</v>
          </cell>
          <cell r="C5059">
            <v>33</v>
          </cell>
          <cell r="D5059" t="str">
            <v>AB</v>
          </cell>
          <cell r="E5059" t="str">
            <v>Purchase</v>
          </cell>
          <cell r="F5059" t="str">
            <v>Fixed</v>
          </cell>
          <cell r="I5059">
            <v>35.53</v>
          </cell>
          <cell r="J5059">
            <v>26.92</v>
          </cell>
          <cell r="K5059" t="str">
            <v>HiRatio</v>
          </cell>
          <cell r="L5059">
            <v>0</v>
          </cell>
          <cell r="M5059" t="str">
            <v>Owner-Occupied</v>
          </cell>
          <cell r="N5059">
            <v>4</v>
          </cell>
          <cell r="O5059">
            <v>42093</v>
          </cell>
          <cell r="P5059" t="str">
            <v>Current</v>
          </cell>
        </row>
        <row r="5060">
          <cell r="B5060">
            <v>42285</v>
          </cell>
          <cell r="C5060">
            <v>15</v>
          </cell>
          <cell r="D5060" t="str">
            <v>ON</v>
          </cell>
          <cell r="E5060" t="str">
            <v>Refinance External</v>
          </cell>
          <cell r="F5060" t="str">
            <v>ARM</v>
          </cell>
          <cell r="I5060">
            <v>36.630000000000003</v>
          </cell>
          <cell r="J5060">
            <v>28.53</v>
          </cell>
          <cell r="K5060" t="str">
            <v>Conv</v>
          </cell>
          <cell r="L5060">
            <v>257828.91</v>
          </cell>
          <cell r="M5060" t="str">
            <v>Owner-Occupied</v>
          </cell>
          <cell r="N5060">
            <v>0</v>
          </cell>
          <cell r="O5060">
            <v>43831</v>
          </cell>
          <cell r="P5060" t="str">
            <v>Current</v>
          </cell>
        </row>
        <row r="5061">
          <cell r="B5061">
            <v>41796</v>
          </cell>
          <cell r="C5061">
            <v>31</v>
          </cell>
          <cell r="D5061" t="str">
            <v>ON</v>
          </cell>
          <cell r="E5061" t="str">
            <v>Purchase</v>
          </cell>
          <cell r="F5061" t="str">
            <v>Fixed</v>
          </cell>
          <cell r="I5061">
            <v>43.8</v>
          </cell>
          <cell r="J5061">
            <v>15.07</v>
          </cell>
          <cell r="K5061" t="str">
            <v>HiRatio</v>
          </cell>
          <cell r="L5061">
            <v>170186.68</v>
          </cell>
          <cell r="M5061" t="str">
            <v>Owner-Occupied</v>
          </cell>
          <cell r="N5061">
            <v>0</v>
          </cell>
          <cell r="O5061">
            <v>43831</v>
          </cell>
          <cell r="P5061" t="str">
            <v>Current</v>
          </cell>
        </row>
        <row r="5062">
          <cell r="B5062">
            <v>42445</v>
          </cell>
          <cell r="C5062">
            <v>10</v>
          </cell>
          <cell r="D5062" t="str">
            <v>BC</v>
          </cell>
          <cell r="E5062" t="str">
            <v>Purchase</v>
          </cell>
          <cell r="F5062" t="str">
            <v>Fixed</v>
          </cell>
          <cell r="I5062">
            <v>30.82</v>
          </cell>
          <cell r="J5062">
            <v>23.12</v>
          </cell>
          <cell r="K5062" t="str">
            <v>HiRatio</v>
          </cell>
          <cell r="L5062">
            <v>267714.01</v>
          </cell>
          <cell r="M5062" t="str">
            <v>Owner-Occupied</v>
          </cell>
          <cell r="N5062">
            <v>0</v>
          </cell>
          <cell r="O5062">
            <v>43831</v>
          </cell>
          <cell r="P5062" t="str">
            <v>Current</v>
          </cell>
        </row>
        <row r="5063">
          <cell r="B5063">
            <v>41045</v>
          </cell>
          <cell r="C5063">
            <v>56</v>
          </cell>
          <cell r="D5063" t="str">
            <v>BC</v>
          </cell>
          <cell r="E5063" t="str">
            <v>Purchase</v>
          </cell>
          <cell r="F5063" t="str">
            <v>Fixed</v>
          </cell>
          <cell r="I5063">
            <v>39.25</v>
          </cell>
          <cell r="J5063">
            <v>39.25</v>
          </cell>
          <cell r="K5063" t="str">
            <v>HiRatio</v>
          </cell>
          <cell r="L5063">
            <v>579180.30000000005</v>
          </cell>
          <cell r="M5063" t="str">
            <v>Owner-Occupied</v>
          </cell>
          <cell r="N5063">
            <v>0</v>
          </cell>
          <cell r="O5063">
            <v>43831</v>
          </cell>
          <cell r="P5063" t="str">
            <v>Current</v>
          </cell>
        </row>
        <row r="5064">
          <cell r="B5064">
            <v>41600</v>
          </cell>
          <cell r="C5064">
            <v>38</v>
          </cell>
          <cell r="D5064" t="str">
            <v>ON</v>
          </cell>
          <cell r="E5064" t="str">
            <v>Purchase</v>
          </cell>
          <cell r="F5064" t="str">
            <v>Fixed</v>
          </cell>
          <cell r="I5064">
            <v>37.869999999999997</v>
          </cell>
          <cell r="J5064">
            <v>22.72</v>
          </cell>
          <cell r="K5064" t="str">
            <v>HiRatio</v>
          </cell>
          <cell r="L5064">
            <v>180044.78</v>
          </cell>
          <cell r="M5064" t="str">
            <v>Owner-Occupied</v>
          </cell>
          <cell r="N5064">
            <v>0</v>
          </cell>
          <cell r="O5064">
            <v>43831</v>
          </cell>
          <cell r="P5064" t="str">
            <v>Current</v>
          </cell>
        </row>
        <row r="5065">
          <cell r="B5065">
            <v>42524</v>
          </cell>
          <cell r="C5065">
            <v>7</v>
          </cell>
          <cell r="D5065" t="str">
            <v>ON</v>
          </cell>
          <cell r="E5065" t="str">
            <v>Transfer</v>
          </cell>
          <cell r="F5065" t="str">
            <v>Fixed</v>
          </cell>
          <cell r="I5065">
            <v>17.829999999999998</v>
          </cell>
          <cell r="J5065">
            <v>11.68</v>
          </cell>
          <cell r="K5065" t="str">
            <v>HiRatio</v>
          </cell>
          <cell r="L5065">
            <v>243334.29</v>
          </cell>
          <cell r="M5065" t="str">
            <v>Owner-Occupied</v>
          </cell>
          <cell r="N5065">
            <v>0</v>
          </cell>
          <cell r="O5065">
            <v>43831</v>
          </cell>
          <cell r="P5065" t="str">
            <v>Current</v>
          </cell>
        </row>
        <row r="5066">
          <cell r="B5066">
            <v>42094</v>
          </cell>
          <cell r="C5066">
            <v>22</v>
          </cell>
          <cell r="D5066" t="str">
            <v>BC</v>
          </cell>
          <cell r="E5066" t="str">
            <v>Purchase</v>
          </cell>
          <cell r="F5066" t="str">
            <v>ARM</v>
          </cell>
          <cell r="I5066">
            <v>18.649999999999999</v>
          </cell>
          <cell r="J5066">
            <v>15.12</v>
          </cell>
          <cell r="K5066" t="str">
            <v>Conv</v>
          </cell>
          <cell r="L5066">
            <v>130276</v>
          </cell>
          <cell r="M5066" t="str">
            <v>Owner-Occupied</v>
          </cell>
          <cell r="N5066">
            <v>0</v>
          </cell>
          <cell r="O5066">
            <v>43831</v>
          </cell>
          <cell r="P5066" t="str">
            <v>Current</v>
          </cell>
        </row>
        <row r="5067">
          <cell r="B5067">
            <v>41907</v>
          </cell>
          <cell r="C5067">
            <v>28</v>
          </cell>
          <cell r="D5067" t="str">
            <v>BC</v>
          </cell>
          <cell r="E5067" t="str">
            <v>Purchase</v>
          </cell>
          <cell r="F5067" t="str">
            <v>Fixed</v>
          </cell>
          <cell r="I5067">
            <v>35.119999999999997</v>
          </cell>
          <cell r="J5067">
            <v>23.99</v>
          </cell>
          <cell r="K5067" t="str">
            <v>HiRatio</v>
          </cell>
          <cell r="L5067">
            <v>361619.19</v>
          </cell>
          <cell r="M5067" t="str">
            <v>Owner-Occupied</v>
          </cell>
          <cell r="N5067">
            <v>0</v>
          </cell>
          <cell r="O5067">
            <v>43831</v>
          </cell>
          <cell r="P5067" t="str">
            <v>Current</v>
          </cell>
        </row>
        <row r="5068">
          <cell r="B5068">
            <v>42143</v>
          </cell>
          <cell r="C5068">
            <v>20</v>
          </cell>
          <cell r="D5068" t="str">
            <v>ON</v>
          </cell>
          <cell r="E5068" t="str">
            <v>Transfer</v>
          </cell>
          <cell r="F5068" t="str">
            <v>ARM</v>
          </cell>
          <cell r="I5068">
            <v>26.27</v>
          </cell>
          <cell r="J5068">
            <v>21.37</v>
          </cell>
          <cell r="K5068" t="str">
            <v>Conv</v>
          </cell>
          <cell r="L5068">
            <v>229134.41</v>
          </cell>
          <cell r="M5068" t="str">
            <v>Owner-Occupied</v>
          </cell>
          <cell r="N5068">
            <v>0</v>
          </cell>
          <cell r="O5068">
            <v>43831</v>
          </cell>
          <cell r="P5068" t="str">
            <v>Current</v>
          </cell>
        </row>
        <row r="5069">
          <cell r="B5069">
            <v>41586</v>
          </cell>
          <cell r="C5069">
            <v>38</v>
          </cell>
          <cell r="D5069" t="str">
            <v>ON</v>
          </cell>
          <cell r="E5069" t="str">
            <v>Refinance External</v>
          </cell>
          <cell r="F5069" t="str">
            <v>ARM</v>
          </cell>
          <cell r="I5069">
            <v>24.94</v>
          </cell>
          <cell r="J5069">
            <v>24.22</v>
          </cell>
          <cell r="K5069" t="str">
            <v>Conv</v>
          </cell>
          <cell r="L5069">
            <v>228762.99</v>
          </cell>
          <cell r="M5069" t="str">
            <v>Owner-Occupied</v>
          </cell>
          <cell r="N5069">
            <v>0</v>
          </cell>
          <cell r="O5069">
            <v>43831</v>
          </cell>
          <cell r="P5069" t="str">
            <v>Current</v>
          </cell>
        </row>
        <row r="5070">
          <cell r="B5070">
            <v>40652</v>
          </cell>
          <cell r="C5070">
            <v>69</v>
          </cell>
          <cell r="D5070" t="str">
            <v>ON</v>
          </cell>
          <cell r="E5070" t="str">
            <v>Purchase</v>
          </cell>
          <cell r="F5070" t="str">
            <v>Fixed</v>
          </cell>
          <cell r="I5070">
            <v>27.95</v>
          </cell>
          <cell r="J5070">
            <v>27.5</v>
          </cell>
          <cell r="K5070" t="str">
            <v>HiRatio</v>
          </cell>
          <cell r="L5070">
            <v>0</v>
          </cell>
          <cell r="M5070" t="str">
            <v>Owner-Occupied</v>
          </cell>
          <cell r="N5070">
            <v>4</v>
          </cell>
          <cell r="O5070">
            <v>42482</v>
          </cell>
          <cell r="P5070" t="str">
            <v>Current</v>
          </cell>
        </row>
        <row r="5071">
          <cell r="B5071">
            <v>41816</v>
          </cell>
          <cell r="C5071">
            <v>31</v>
          </cell>
          <cell r="D5071" t="str">
            <v>BC</v>
          </cell>
          <cell r="E5071" t="str">
            <v>Purchase</v>
          </cell>
          <cell r="F5071" t="str">
            <v>Fixed</v>
          </cell>
          <cell r="I5071">
            <v>37.11</v>
          </cell>
          <cell r="J5071">
            <v>11.58</v>
          </cell>
          <cell r="K5071" t="str">
            <v>Conv</v>
          </cell>
          <cell r="L5071">
            <v>0</v>
          </cell>
          <cell r="M5071" t="str">
            <v>Owner-Occupied</v>
          </cell>
          <cell r="N5071">
            <v>4</v>
          </cell>
          <cell r="O5071">
            <v>42558</v>
          </cell>
          <cell r="P5071" t="str">
            <v>Current</v>
          </cell>
        </row>
        <row r="5072">
          <cell r="B5072">
            <v>41915</v>
          </cell>
          <cell r="C5072">
            <v>27</v>
          </cell>
          <cell r="D5072" t="str">
            <v>AB</v>
          </cell>
          <cell r="E5072" t="str">
            <v>Refinance External</v>
          </cell>
          <cell r="F5072" t="str">
            <v>Fixed</v>
          </cell>
          <cell r="I5072">
            <v>33.04</v>
          </cell>
          <cell r="J5072">
            <v>26.77</v>
          </cell>
          <cell r="K5072" t="str">
            <v>Conv</v>
          </cell>
          <cell r="L5072">
            <v>321281.15999999997</v>
          </cell>
          <cell r="M5072" t="str">
            <v>Owner-Occupied</v>
          </cell>
          <cell r="N5072">
            <v>0</v>
          </cell>
          <cell r="O5072">
            <v>43831</v>
          </cell>
          <cell r="P5072" t="str">
            <v>Current</v>
          </cell>
        </row>
        <row r="5073">
          <cell r="B5073">
            <v>41026</v>
          </cell>
          <cell r="C5073">
            <v>57</v>
          </cell>
          <cell r="D5073" t="str">
            <v>ON</v>
          </cell>
          <cell r="E5073" t="str">
            <v>Refinance External</v>
          </cell>
          <cell r="F5073" t="str">
            <v>Fixed</v>
          </cell>
          <cell r="I5073">
            <v>43.02</v>
          </cell>
          <cell r="J5073">
            <v>42.97</v>
          </cell>
          <cell r="K5073" t="str">
            <v>Conv</v>
          </cell>
          <cell r="L5073">
            <v>0</v>
          </cell>
          <cell r="M5073" t="str">
            <v>Owner-Occupied</v>
          </cell>
          <cell r="N5073">
            <v>4</v>
          </cell>
          <cell r="O5073">
            <v>41451</v>
          </cell>
          <cell r="P5073" t="str">
            <v>Current</v>
          </cell>
        </row>
        <row r="5074">
          <cell r="B5074">
            <v>41439</v>
          </cell>
          <cell r="C5074">
            <v>43</v>
          </cell>
          <cell r="D5074" t="str">
            <v>ON</v>
          </cell>
          <cell r="E5074" t="str">
            <v>Port Increase</v>
          </cell>
          <cell r="F5074" t="str">
            <v>Fixed</v>
          </cell>
          <cell r="I5074">
            <v>38.58</v>
          </cell>
          <cell r="J5074">
            <v>29.05</v>
          </cell>
          <cell r="K5074" t="str">
            <v>Conv</v>
          </cell>
          <cell r="L5074">
            <v>0</v>
          </cell>
          <cell r="M5074" t="str">
            <v>Owner-Occupied</v>
          </cell>
          <cell r="N5074">
            <v>4</v>
          </cell>
          <cell r="O5074">
            <v>42585</v>
          </cell>
          <cell r="P5074" t="str">
            <v>Current</v>
          </cell>
        </row>
        <row r="5075">
          <cell r="B5075">
            <v>42215</v>
          </cell>
          <cell r="C5075">
            <v>18</v>
          </cell>
          <cell r="D5075" t="str">
            <v>ON</v>
          </cell>
          <cell r="E5075" t="str">
            <v>Transfer</v>
          </cell>
          <cell r="F5075" t="str">
            <v>Fixed</v>
          </cell>
          <cell r="I5075">
            <v>15.44</v>
          </cell>
          <cell r="J5075">
            <v>14.79</v>
          </cell>
          <cell r="K5075" t="str">
            <v>Conv</v>
          </cell>
          <cell r="L5075">
            <v>201742.38</v>
          </cell>
          <cell r="M5075" t="str">
            <v>Owner-Occupied</v>
          </cell>
          <cell r="N5075">
            <v>0</v>
          </cell>
          <cell r="O5075">
            <v>43831</v>
          </cell>
          <cell r="P5075" t="str">
            <v>Current</v>
          </cell>
        </row>
        <row r="5076">
          <cell r="B5076">
            <v>42492</v>
          </cell>
          <cell r="C5076">
            <v>8</v>
          </cell>
          <cell r="D5076" t="str">
            <v>ON</v>
          </cell>
          <cell r="E5076" t="str">
            <v>Refinance External</v>
          </cell>
          <cell r="F5076" t="str">
            <v>ARM</v>
          </cell>
          <cell r="I5076">
            <v>31.24</v>
          </cell>
          <cell r="J5076">
            <v>28.06</v>
          </cell>
          <cell r="K5076" t="str">
            <v>Conv</v>
          </cell>
          <cell r="L5076">
            <v>300794.73</v>
          </cell>
          <cell r="M5076" t="str">
            <v>Owner-Occupied</v>
          </cell>
          <cell r="N5076">
            <v>0</v>
          </cell>
          <cell r="O5076">
            <v>43831</v>
          </cell>
          <cell r="P5076" t="str">
            <v>0-29</v>
          </cell>
        </row>
        <row r="5077">
          <cell r="B5077">
            <v>40661</v>
          </cell>
          <cell r="C5077">
            <v>69</v>
          </cell>
          <cell r="D5077" t="str">
            <v>AB</v>
          </cell>
          <cell r="E5077" t="str">
            <v>Purchase</v>
          </cell>
          <cell r="F5077" t="str">
            <v>Fixed</v>
          </cell>
          <cell r="I5077">
            <v>33.97</v>
          </cell>
          <cell r="J5077">
            <v>26.5</v>
          </cell>
          <cell r="K5077" t="str">
            <v>HiRatio</v>
          </cell>
          <cell r="L5077">
            <v>238056.27</v>
          </cell>
          <cell r="M5077" t="str">
            <v>Owner-Occupied</v>
          </cell>
          <cell r="N5077">
            <v>0</v>
          </cell>
          <cell r="O5077">
            <v>43831</v>
          </cell>
          <cell r="P5077" t="str">
            <v>Current</v>
          </cell>
        </row>
        <row r="5078">
          <cell r="B5078">
            <v>42594</v>
          </cell>
          <cell r="C5078">
            <v>5</v>
          </cell>
          <cell r="D5078" t="str">
            <v>ON</v>
          </cell>
          <cell r="E5078" t="str">
            <v>Refinance External</v>
          </cell>
          <cell r="F5078" t="str">
            <v>Fixed</v>
          </cell>
          <cell r="I5078">
            <v>39.49</v>
          </cell>
          <cell r="J5078">
            <v>30.07</v>
          </cell>
          <cell r="K5078" t="str">
            <v>Conv</v>
          </cell>
          <cell r="L5078">
            <v>226898.78</v>
          </cell>
          <cell r="M5078" t="str">
            <v>Owner-Occupied</v>
          </cell>
          <cell r="N5078">
            <v>0</v>
          </cell>
          <cell r="O5078">
            <v>43831</v>
          </cell>
          <cell r="P5078" t="str">
            <v>Current</v>
          </cell>
        </row>
        <row r="5079">
          <cell r="B5079">
            <v>41929</v>
          </cell>
          <cell r="C5079">
            <v>27</v>
          </cell>
          <cell r="D5079" t="str">
            <v>AB</v>
          </cell>
          <cell r="E5079" t="str">
            <v>Purchase</v>
          </cell>
          <cell r="F5079" t="str">
            <v>Fixed</v>
          </cell>
          <cell r="I5079">
            <v>39.58</v>
          </cell>
          <cell r="J5079">
            <v>31</v>
          </cell>
          <cell r="K5079" t="str">
            <v>HiRatio</v>
          </cell>
          <cell r="L5079">
            <v>483879.38</v>
          </cell>
          <cell r="M5079" t="str">
            <v>Owner-Occupied</v>
          </cell>
          <cell r="N5079">
            <v>0</v>
          </cell>
          <cell r="O5079">
            <v>43831</v>
          </cell>
          <cell r="P5079" t="str">
            <v>Current</v>
          </cell>
        </row>
        <row r="5080">
          <cell r="B5080">
            <v>42338</v>
          </cell>
          <cell r="C5080">
            <v>14</v>
          </cell>
          <cell r="D5080" t="str">
            <v>ON</v>
          </cell>
          <cell r="E5080" t="str">
            <v>Transfer</v>
          </cell>
          <cell r="F5080" t="str">
            <v>Fixed</v>
          </cell>
          <cell r="I5080">
            <v>38.97</v>
          </cell>
          <cell r="J5080">
            <v>34.090000000000003</v>
          </cell>
          <cell r="K5080" t="str">
            <v>Conv</v>
          </cell>
          <cell r="L5080">
            <v>384756.2</v>
          </cell>
          <cell r="M5080" t="str">
            <v>Owner-Occupied</v>
          </cell>
          <cell r="N5080">
            <v>0</v>
          </cell>
          <cell r="O5080">
            <v>43831</v>
          </cell>
          <cell r="P5080" t="str">
            <v>Current</v>
          </cell>
        </row>
        <row r="5081">
          <cell r="B5081">
            <v>41663</v>
          </cell>
          <cell r="C5081">
            <v>36</v>
          </cell>
          <cell r="D5081" t="str">
            <v>ON</v>
          </cell>
          <cell r="E5081" t="str">
            <v>Refinance External</v>
          </cell>
          <cell r="F5081" t="str">
            <v>Fixed</v>
          </cell>
          <cell r="I5081">
            <v>34.07</v>
          </cell>
          <cell r="J5081">
            <v>34.07</v>
          </cell>
          <cell r="K5081" t="str">
            <v>Conv</v>
          </cell>
          <cell r="L5081">
            <v>94144.93</v>
          </cell>
          <cell r="M5081" t="str">
            <v>Owner-Occupied</v>
          </cell>
          <cell r="N5081">
            <v>0</v>
          </cell>
          <cell r="O5081">
            <v>43831</v>
          </cell>
          <cell r="P5081" t="str">
            <v>Current</v>
          </cell>
        </row>
        <row r="5082">
          <cell r="B5082">
            <v>42221</v>
          </cell>
          <cell r="C5082">
            <v>17</v>
          </cell>
          <cell r="D5082" t="str">
            <v>ON</v>
          </cell>
          <cell r="E5082" t="str">
            <v>Refinance External</v>
          </cell>
          <cell r="F5082" t="str">
            <v>ARM</v>
          </cell>
          <cell r="I5082">
            <v>22.02</v>
          </cell>
          <cell r="J5082">
            <v>21.77</v>
          </cell>
          <cell r="K5082" t="str">
            <v>Conv</v>
          </cell>
          <cell r="L5082">
            <v>335313.42</v>
          </cell>
          <cell r="M5082" t="str">
            <v>Owner-Occupied</v>
          </cell>
          <cell r="N5082">
            <v>0</v>
          </cell>
          <cell r="O5082">
            <v>43831</v>
          </cell>
          <cell r="P5082" t="str">
            <v>Current</v>
          </cell>
        </row>
        <row r="5083">
          <cell r="B5083">
            <v>42502</v>
          </cell>
          <cell r="C5083">
            <v>8</v>
          </cell>
          <cell r="D5083" t="str">
            <v>BC</v>
          </cell>
          <cell r="E5083" t="str">
            <v>Purchase</v>
          </cell>
          <cell r="F5083" t="str">
            <v>ARM</v>
          </cell>
          <cell r="I5083">
            <v>35.74</v>
          </cell>
          <cell r="J5083">
            <v>26.93</v>
          </cell>
          <cell r="K5083" t="str">
            <v>Conv</v>
          </cell>
          <cell r="L5083">
            <v>793606.74</v>
          </cell>
          <cell r="M5083" t="str">
            <v>Owner-Occupied</v>
          </cell>
          <cell r="N5083">
            <v>0</v>
          </cell>
          <cell r="O5083">
            <v>43831</v>
          </cell>
          <cell r="P5083" t="str">
            <v>Current</v>
          </cell>
        </row>
        <row r="5084">
          <cell r="B5084">
            <v>42157</v>
          </cell>
          <cell r="C5084">
            <v>19</v>
          </cell>
          <cell r="D5084" t="str">
            <v>BC</v>
          </cell>
          <cell r="E5084" t="str">
            <v>Transfer</v>
          </cell>
          <cell r="F5084" t="str">
            <v>ARM</v>
          </cell>
          <cell r="I5084">
            <v>19.16</v>
          </cell>
          <cell r="J5084">
            <v>16.79</v>
          </cell>
          <cell r="K5084" t="str">
            <v>Conv</v>
          </cell>
          <cell r="L5084">
            <v>251623.81</v>
          </cell>
          <cell r="M5084" t="str">
            <v>Owner-Occupied</v>
          </cell>
          <cell r="N5084">
            <v>0</v>
          </cell>
          <cell r="O5084">
            <v>43831</v>
          </cell>
          <cell r="P5084" t="str">
            <v>Current</v>
          </cell>
        </row>
        <row r="5085">
          <cell r="B5085">
            <v>41576</v>
          </cell>
          <cell r="C5085">
            <v>39</v>
          </cell>
          <cell r="D5085" t="str">
            <v>BC</v>
          </cell>
          <cell r="E5085" t="str">
            <v>Purchase</v>
          </cell>
          <cell r="F5085" t="str">
            <v>ARM</v>
          </cell>
          <cell r="I5085">
            <v>31.65</v>
          </cell>
          <cell r="J5085">
            <v>28.5</v>
          </cell>
          <cell r="K5085" t="str">
            <v>HiRatio</v>
          </cell>
          <cell r="L5085">
            <v>264878.46000000002</v>
          </cell>
          <cell r="M5085" t="str">
            <v>Owner-Occupied</v>
          </cell>
          <cell r="N5085">
            <v>0</v>
          </cell>
          <cell r="O5085">
            <v>43831</v>
          </cell>
          <cell r="P5085" t="str">
            <v>Current</v>
          </cell>
        </row>
        <row r="5086">
          <cell r="B5086">
            <v>41960</v>
          </cell>
          <cell r="C5086">
            <v>26</v>
          </cell>
          <cell r="D5086" t="str">
            <v>ON</v>
          </cell>
          <cell r="E5086" t="str">
            <v>Purchase</v>
          </cell>
          <cell r="F5086" t="str">
            <v>Fixed</v>
          </cell>
          <cell r="I5086">
            <v>33.97</v>
          </cell>
          <cell r="J5086">
            <v>21.29</v>
          </cell>
          <cell r="K5086" t="str">
            <v>HiRatio</v>
          </cell>
          <cell r="L5086">
            <v>128176.58</v>
          </cell>
          <cell r="M5086" t="str">
            <v>Owner-Occupied</v>
          </cell>
          <cell r="N5086">
            <v>0</v>
          </cell>
          <cell r="O5086">
            <v>43831</v>
          </cell>
          <cell r="P5086" t="str">
            <v>Current</v>
          </cell>
        </row>
        <row r="5087">
          <cell r="B5087">
            <v>42353</v>
          </cell>
          <cell r="C5087">
            <v>13</v>
          </cell>
          <cell r="D5087" t="str">
            <v>ON</v>
          </cell>
          <cell r="E5087" t="str">
            <v>Purchase</v>
          </cell>
          <cell r="F5087" t="str">
            <v>ARM</v>
          </cell>
          <cell r="I5087">
            <v>23.26</v>
          </cell>
          <cell r="J5087">
            <v>16.07</v>
          </cell>
          <cell r="K5087" t="str">
            <v>Conv</v>
          </cell>
          <cell r="L5087">
            <v>528394.81000000006</v>
          </cell>
          <cell r="M5087" t="str">
            <v>Owner-Occupied</v>
          </cell>
          <cell r="N5087">
            <v>0</v>
          </cell>
          <cell r="O5087">
            <v>43831</v>
          </cell>
          <cell r="P5087" t="str">
            <v>Current</v>
          </cell>
        </row>
        <row r="5088">
          <cell r="B5088">
            <v>41129</v>
          </cell>
          <cell r="C5088">
            <v>53</v>
          </cell>
          <cell r="D5088" t="str">
            <v>AB</v>
          </cell>
          <cell r="E5088" t="str">
            <v>Refinance External</v>
          </cell>
          <cell r="F5088" t="str">
            <v>Fixed</v>
          </cell>
          <cell r="I5088">
            <v>41.65</v>
          </cell>
          <cell r="J5088">
            <v>32.46</v>
          </cell>
          <cell r="K5088" t="str">
            <v>Conv</v>
          </cell>
          <cell r="L5088">
            <v>0</v>
          </cell>
          <cell r="M5088" t="str">
            <v>Rental</v>
          </cell>
          <cell r="N5088">
            <v>4</v>
          </cell>
          <cell r="O5088">
            <v>41918</v>
          </cell>
          <cell r="P5088" t="str">
            <v>Current</v>
          </cell>
        </row>
        <row r="5089">
          <cell r="B5089">
            <v>42016</v>
          </cell>
          <cell r="C5089">
            <v>24</v>
          </cell>
          <cell r="D5089" t="str">
            <v>ON</v>
          </cell>
          <cell r="E5089" t="str">
            <v>Transfer</v>
          </cell>
          <cell r="F5089" t="str">
            <v>ARM</v>
          </cell>
          <cell r="I5089">
            <v>34.979999999999997</v>
          </cell>
          <cell r="J5089">
            <v>28.83</v>
          </cell>
          <cell r="K5089" t="str">
            <v>HiRatio</v>
          </cell>
          <cell r="L5089">
            <v>271938.18</v>
          </cell>
          <cell r="M5089" t="str">
            <v>Owner-Occupied</v>
          </cell>
          <cell r="N5089">
            <v>0</v>
          </cell>
          <cell r="O5089">
            <v>43831</v>
          </cell>
          <cell r="P5089" t="str">
            <v>Current</v>
          </cell>
        </row>
        <row r="5090">
          <cell r="B5090">
            <v>42471</v>
          </cell>
          <cell r="C5090">
            <v>9</v>
          </cell>
          <cell r="D5090" t="str">
            <v>ON</v>
          </cell>
          <cell r="E5090" t="str">
            <v>Refinance External</v>
          </cell>
          <cell r="F5090" t="str">
            <v>Fixed</v>
          </cell>
          <cell r="I5090">
            <v>28.03</v>
          </cell>
          <cell r="J5090">
            <v>27.69</v>
          </cell>
          <cell r="K5090" t="str">
            <v>Conv</v>
          </cell>
          <cell r="L5090">
            <v>280410.34999999998</v>
          </cell>
          <cell r="M5090" t="str">
            <v>Owner-Occupied</v>
          </cell>
          <cell r="N5090">
            <v>0</v>
          </cell>
          <cell r="O5090">
            <v>43831</v>
          </cell>
          <cell r="P5090" t="str">
            <v>Current</v>
          </cell>
        </row>
        <row r="5091">
          <cell r="B5091">
            <v>40746</v>
          </cell>
          <cell r="C5091">
            <v>66</v>
          </cell>
          <cell r="D5091" t="str">
            <v>AB</v>
          </cell>
          <cell r="E5091" t="str">
            <v>Refinance External</v>
          </cell>
          <cell r="F5091" t="str">
            <v>Fixed</v>
          </cell>
          <cell r="I5091">
            <v>20.61</v>
          </cell>
          <cell r="J5091">
            <v>20.58</v>
          </cell>
          <cell r="K5091" t="str">
            <v>HiRatio</v>
          </cell>
          <cell r="L5091">
            <v>238502.14</v>
          </cell>
          <cell r="M5091" t="str">
            <v>Owner-Occupied</v>
          </cell>
          <cell r="N5091">
            <v>0</v>
          </cell>
          <cell r="O5091">
            <v>43831</v>
          </cell>
          <cell r="P5091" t="str">
            <v>Current</v>
          </cell>
        </row>
        <row r="5092">
          <cell r="B5092">
            <v>42656</v>
          </cell>
          <cell r="C5092">
            <v>3</v>
          </cell>
          <cell r="D5092" t="str">
            <v>MB</v>
          </cell>
          <cell r="E5092" t="str">
            <v>Port Increase</v>
          </cell>
          <cell r="F5092" t="str">
            <v>ARM</v>
          </cell>
          <cell r="I5092">
            <v>30.87</v>
          </cell>
          <cell r="J5092">
            <v>28.83</v>
          </cell>
          <cell r="K5092" t="str">
            <v>Conv</v>
          </cell>
          <cell r="L5092">
            <v>285582.78000000003</v>
          </cell>
          <cell r="M5092" t="str">
            <v>Owner-Occupied</v>
          </cell>
          <cell r="N5092">
            <v>0</v>
          </cell>
          <cell r="O5092">
            <v>43831</v>
          </cell>
          <cell r="P5092" t="str">
            <v>Current</v>
          </cell>
        </row>
        <row r="5093">
          <cell r="B5093">
            <v>42230</v>
          </cell>
          <cell r="C5093">
            <v>17</v>
          </cell>
          <cell r="D5093" t="str">
            <v>ON</v>
          </cell>
          <cell r="E5093" t="str">
            <v>Purchase</v>
          </cell>
          <cell r="F5093" t="str">
            <v>ARM</v>
          </cell>
          <cell r="I5093">
            <v>13.21</v>
          </cell>
          <cell r="J5093">
            <v>12.54</v>
          </cell>
          <cell r="K5093" t="str">
            <v>Conv</v>
          </cell>
          <cell r="L5093">
            <v>141842.22</v>
          </cell>
          <cell r="M5093" t="str">
            <v>Owner-Occupied</v>
          </cell>
          <cell r="N5093">
            <v>0</v>
          </cell>
          <cell r="O5093">
            <v>43831</v>
          </cell>
          <cell r="P5093" t="str">
            <v>Current</v>
          </cell>
        </row>
        <row r="5094">
          <cell r="B5094">
            <v>42185</v>
          </cell>
          <cell r="C5094">
            <v>19</v>
          </cell>
          <cell r="D5094" t="str">
            <v>AB</v>
          </cell>
          <cell r="E5094" t="str">
            <v>Purchase</v>
          </cell>
          <cell r="F5094" t="str">
            <v>Fixed</v>
          </cell>
          <cell r="I5094">
            <v>41.69</v>
          </cell>
          <cell r="J5094">
            <v>30.62</v>
          </cell>
          <cell r="K5094" t="str">
            <v>HiRatio</v>
          </cell>
          <cell r="L5094">
            <v>192221.25</v>
          </cell>
          <cell r="M5094" t="str">
            <v>Owner-Occupied</v>
          </cell>
          <cell r="N5094">
            <v>0</v>
          </cell>
          <cell r="O5094">
            <v>43831</v>
          </cell>
          <cell r="P5094" t="str">
            <v>Current</v>
          </cell>
        </row>
        <row r="5095">
          <cell r="B5095">
            <v>40878</v>
          </cell>
          <cell r="C5095">
            <v>61</v>
          </cell>
          <cell r="D5095" t="str">
            <v>AB</v>
          </cell>
          <cell r="E5095" t="str">
            <v>Refinance External</v>
          </cell>
          <cell r="F5095" t="str">
            <v>Fixed</v>
          </cell>
          <cell r="I5095">
            <v>31.1</v>
          </cell>
          <cell r="J5095">
            <v>12.9</v>
          </cell>
          <cell r="K5095" t="str">
            <v>HiRatio</v>
          </cell>
          <cell r="L5095">
            <v>136100.35</v>
          </cell>
          <cell r="M5095" t="str">
            <v>Owner-Occupied</v>
          </cell>
          <cell r="N5095">
            <v>0</v>
          </cell>
          <cell r="O5095">
            <v>43831</v>
          </cell>
          <cell r="P5095" t="str">
            <v>Current</v>
          </cell>
        </row>
        <row r="5096">
          <cell r="B5096">
            <v>42461</v>
          </cell>
          <cell r="C5096">
            <v>9</v>
          </cell>
          <cell r="D5096" t="str">
            <v>BC</v>
          </cell>
          <cell r="E5096" t="str">
            <v>Transfer</v>
          </cell>
          <cell r="F5096" t="str">
            <v>ARM</v>
          </cell>
          <cell r="I5096">
            <v>29.94</v>
          </cell>
          <cell r="J5096">
            <v>28.59</v>
          </cell>
          <cell r="K5096" t="str">
            <v>Conv</v>
          </cell>
          <cell r="L5096">
            <v>263747.27</v>
          </cell>
          <cell r="M5096" t="str">
            <v>Owner-Occupied</v>
          </cell>
          <cell r="N5096">
            <v>0</v>
          </cell>
          <cell r="O5096">
            <v>43831</v>
          </cell>
          <cell r="P5096" t="str">
            <v>Current</v>
          </cell>
        </row>
        <row r="5097">
          <cell r="B5097">
            <v>41913</v>
          </cell>
          <cell r="C5097">
            <v>27</v>
          </cell>
          <cell r="D5097" t="str">
            <v>ON</v>
          </cell>
          <cell r="E5097" t="str">
            <v>Purchase</v>
          </cell>
          <cell r="F5097" t="str">
            <v>ARM</v>
          </cell>
          <cell r="I5097">
            <v>41.47</v>
          </cell>
          <cell r="J5097">
            <v>9.02</v>
          </cell>
          <cell r="K5097" t="str">
            <v>Conv</v>
          </cell>
          <cell r="L5097">
            <v>459092.99</v>
          </cell>
          <cell r="M5097" t="str">
            <v>Owner-Occupied</v>
          </cell>
          <cell r="N5097">
            <v>0</v>
          </cell>
          <cell r="O5097">
            <v>43831</v>
          </cell>
          <cell r="P5097" t="str">
            <v>Current</v>
          </cell>
        </row>
        <row r="5098">
          <cell r="B5098">
            <v>41498</v>
          </cell>
          <cell r="C5098">
            <v>41</v>
          </cell>
          <cell r="D5098" t="str">
            <v>ON</v>
          </cell>
          <cell r="E5098" t="str">
            <v>Refinance External</v>
          </cell>
          <cell r="F5098" t="str">
            <v>ARM</v>
          </cell>
          <cell r="I5098">
            <v>31.96</v>
          </cell>
          <cell r="J5098">
            <v>30.41</v>
          </cell>
          <cell r="K5098" t="str">
            <v>Conv</v>
          </cell>
          <cell r="L5098">
            <v>0</v>
          </cell>
          <cell r="M5098" t="str">
            <v>Owner-Occupied</v>
          </cell>
          <cell r="N5098">
            <v>4</v>
          </cell>
          <cell r="O5098">
            <v>42249</v>
          </cell>
          <cell r="P5098" t="str">
            <v>Current</v>
          </cell>
        </row>
        <row r="5099">
          <cell r="B5099">
            <v>42573</v>
          </cell>
          <cell r="C5099">
            <v>6</v>
          </cell>
          <cell r="D5099" t="str">
            <v>NB</v>
          </cell>
          <cell r="E5099" t="str">
            <v>Purchase</v>
          </cell>
          <cell r="F5099" t="str">
            <v>Fixed</v>
          </cell>
          <cell r="I5099">
            <v>40.58</v>
          </cell>
          <cell r="J5099">
            <v>22.91</v>
          </cell>
          <cell r="K5099" t="str">
            <v>HiRatio</v>
          </cell>
          <cell r="L5099">
            <v>223089.3</v>
          </cell>
          <cell r="M5099" t="str">
            <v>Owner-Occupied</v>
          </cell>
          <cell r="N5099">
            <v>0</v>
          </cell>
          <cell r="O5099">
            <v>43831</v>
          </cell>
          <cell r="P5099" t="str">
            <v>30-59</v>
          </cell>
        </row>
        <row r="5100">
          <cell r="B5100">
            <v>41610</v>
          </cell>
          <cell r="C5100">
            <v>37</v>
          </cell>
          <cell r="D5100" t="str">
            <v>AB</v>
          </cell>
          <cell r="E5100" t="str">
            <v>Purchase</v>
          </cell>
          <cell r="F5100" t="str">
            <v>ARM</v>
          </cell>
          <cell r="I5100">
            <v>25.89</v>
          </cell>
          <cell r="J5100">
            <v>16.21</v>
          </cell>
          <cell r="K5100" t="str">
            <v>HiRatio</v>
          </cell>
          <cell r="L5100">
            <v>271568.03999999998</v>
          </cell>
          <cell r="M5100" t="str">
            <v>Owner-Occupied</v>
          </cell>
          <cell r="N5100">
            <v>0</v>
          </cell>
          <cell r="O5100">
            <v>43831</v>
          </cell>
          <cell r="P5100" t="str">
            <v>Current</v>
          </cell>
        </row>
        <row r="5101">
          <cell r="B5101">
            <v>41810</v>
          </cell>
          <cell r="C5101">
            <v>31</v>
          </cell>
          <cell r="D5101" t="str">
            <v>ON</v>
          </cell>
          <cell r="E5101" t="str">
            <v>Purchase</v>
          </cell>
          <cell r="F5101" t="str">
            <v>Fixed</v>
          </cell>
          <cell r="I5101">
            <v>32.700000000000003</v>
          </cell>
          <cell r="J5101">
            <v>11.42</v>
          </cell>
          <cell r="K5101" t="str">
            <v>HiRatio</v>
          </cell>
          <cell r="L5101">
            <v>269518.87</v>
          </cell>
          <cell r="M5101" t="str">
            <v>Owner-Occupied</v>
          </cell>
          <cell r="N5101">
            <v>0</v>
          </cell>
          <cell r="O5101">
            <v>43831</v>
          </cell>
          <cell r="P5101" t="str">
            <v>Current</v>
          </cell>
        </row>
        <row r="5102">
          <cell r="B5102">
            <v>42356</v>
          </cell>
          <cell r="C5102">
            <v>13</v>
          </cell>
          <cell r="D5102" t="str">
            <v>ON</v>
          </cell>
          <cell r="E5102" t="str">
            <v>Refinance External</v>
          </cell>
          <cell r="F5102" t="str">
            <v>Fixed</v>
          </cell>
          <cell r="I5102">
            <v>38.299999999999997</v>
          </cell>
          <cell r="J5102">
            <v>24.82</v>
          </cell>
          <cell r="K5102" t="str">
            <v>Conv</v>
          </cell>
          <cell r="L5102">
            <v>604741.11</v>
          </cell>
          <cell r="M5102" t="str">
            <v>Owner-Occupied</v>
          </cell>
          <cell r="N5102">
            <v>0</v>
          </cell>
          <cell r="O5102">
            <v>43831</v>
          </cell>
          <cell r="P5102" t="str">
            <v>Current</v>
          </cell>
        </row>
        <row r="5103">
          <cell r="B5103">
            <v>42286</v>
          </cell>
          <cell r="C5103">
            <v>15</v>
          </cell>
          <cell r="D5103" t="str">
            <v>AB</v>
          </cell>
          <cell r="E5103" t="str">
            <v>Purchase</v>
          </cell>
          <cell r="F5103" t="str">
            <v>Fixed</v>
          </cell>
          <cell r="I5103">
            <v>43.51</v>
          </cell>
          <cell r="J5103">
            <v>30.35</v>
          </cell>
          <cell r="K5103" t="str">
            <v>HiRatio</v>
          </cell>
          <cell r="L5103">
            <v>419401.63</v>
          </cell>
          <cell r="M5103" t="str">
            <v>Owner-Occupied</v>
          </cell>
          <cell r="N5103">
            <v>0</v>
          </cell>
          <cell r="O5103">
            <v>43831</v>
          </cell>
          <cell r="P5103" t="str">
            <v>Current</v>
          </cell>
        </row>
        <row r="5104">
          <cell r="B5104">
            <v>42447</v>
          </cell>
          <cell r="C5104">
            <v>10</v>
          </cell>
          <cell r="D5104" t="str">
            <v>ON</v>
          </cell>
          <cell r="E5104" t="str">
            <v>Port Increase</v>
          </cell>
          <cell r="F5104" t="str">
            <v>Fixed</v>
          </cell>
          <cell r="I5104">
            <v>40.770000000000003</v>
          </cell>
          <cell r="J5104">
            <v>33.369999999999997</v>
          </cell>
          <cell r="K5104" t="str">
            <v>HiRatio</v>
          </cell>
          <cell r="L5104">
            <v>321778.59999999998</v>
          </cell>
          <cell r="M5104" t="str">
            <v>Owner-Occupied</v>
          </cell>
          <cell r="N5104">
            <v>0</v>
          </cell>
          <cell r="O5104">
            <v>43831</v>
          </cell>
          <cell r="P5104" t="str">
            <v>Current</v>
          </cell>
        </row>
        <row r="5105">
          <cell r="B5105">
            <v>41060</v>
          </cell>
          <cell r="C5105">
            <v>56</v>
          </cell>
          <cell r="D5105" t="str">
            <v>ON</v>
          </cell>
          <cell r="E5105" t="str">
            <v>Refinance External</v>
          </cell>
          <cell r="F5105" t="str">
            <v>Fixed</v>
          </cell>
          <cell r="I5105">
            <v>37.11</v>
          </cell>
          <cell r="J5105">
            <v>36.54</v>
          </cell>
          <cell r="K5105" t="str">
            <v>HiRatio</v>
          </cell>
          <cell r="L5105">
            <v>0</v>
          </cell>
          <cell r="M5105" t="str">
            <v>Owner-Occupied</v>
          </cell>
          <cell r="N5105">
            <v>4</v>
          </cell>
          <cell r="O5105">
            <v>42394</v>
          </cell>
          <cell r="P5105" t="str">
            <v>Current</v>
          </cell>
        </row>
        <row r="5106">
          <cell r="B5106">
            <v>42086</v>
          </cell>
          <cell r="C5106">
            <v>22</v>
          </cell>
          <cell r="D5106" t="str">
            <v>ON</v>
          </cell>
          <cell r="E5106" t="str">
            <v>Refinance External</v>
          </cell>
          <cell r="F5106" t="str">
            <v>ARM</v>
          </cell>
          <cell r="I5106">
            <v>27.7</v>
          </cell>
          <cell r="J5106">
            <v>21.47</v>
          </cell>
          <cell r="K5106" t="str">
            <v>Conv</v>
          </cell>
          <cell r="L5106">
            <v>307893.49</v>
          </cell>
          <cell r="M5106" t="str">
            <v>Owner-Occupied</v>
          </cell>
          <cell r="N5106">
            <v>0</v>
          </cell>
          <cell r="O5106">
            <v>43831</v>
          </cell>
          <cell r="P5106" t="str">
            <v>Current</v>
          </cell>
        </row>
        <row r="5107">
          <cell r="B5107">
            <v>42195</v>
          </cell>
          <cell r="C5107">
            <v>18</v>
          </cell>
          <cell r="D5107" t="str">
            <v>ON</v>
          </cell>
          <cell r="E5107" t="str">
            <v>Purchase</v>
          </cell>
          <cell r="F5107" t="str">
            <v>Fixed</v>
          </cell>
          <cell r="I5107">
            <v>21.96</v>
          </cell>
          <cell r="J5107">
            <v>18.96</v>
          </cell>
          <cell r="K5107" t="str">
            <v>Conv</v>
          </cell>
          <cell r="L5107">
            <v>386819.32</v>
          </cell>
          <cell r="M5107" t="str">
            <v>Owner-Occupied</v>
          </cell>
          <cell r="N5107">
            <v>0</v>
          </cell>
          <cell r="O5107">
            <v>43831</v>
          </cell>
          <cell r="P5107" t="str">
            <v>Current</v>
          </cell>
        </row>
        <row r="5108">
          <cell r="B5108">
            <v>40840</v>
          </cell>
          <cell r="C5108">
            <v>63</v>
          </cell>
          <cell r="D5108" t="str">
            <v>AB</v>
          </cell>
          <cell r="E5108" t="str">
            <v>Purchase</v>
          </cell>
          <cell r="F5108" t="str">
            <v>Fixed</v>
          </cell>
          <cell r="I5108">
            <v>40.549999999999997</v>
          </cell>
          <cell r="J5108">
            <v>18.850000000000001</v>
          </cell>
          <cell r="K5108" t="str">
            <v>Conv</v>
          </cell>
          <cell r="L5108">
            <v>0</v>
          </cell>
          <cell r="M5108" t="str">
            <v>Owner-Occupied</v>
          </cell>
          <cell r="N5108">
            <v>4</v>
          </cell>
          <cell r="O5108">
            <v>42048</v>
          </cell>
          <cell r="P5108" t="str">
            <v>Current</v>
          </cell>
        </row>
        <row r="5109">
          <cell r="B5109">
            <v>42486</v>
          </cell>
          <cell r="C5109">
            <v>9</v>
          </cell>
          <cell r="D5109" t="str">
            <v>ON</v>
          </cell>
          <cell r="E5109" t="str">
            <v>Purchase</v>
          </cell>
          <cell r="F5109" t="str">
            <v>ARM</v>
          </cell>
          <cell r="I5109">
            <v>35.67</v>
          </cell>
          <cell r="J5109">
            <v>25.57</v>
          </cell>
          <cell r="K5109" t="str">
            <v>Conv</v>
          </cell>
          <cell r="L5109">
            <v>271057</v>
          </cell>
          <cell r="M5109" t="str">
            <v>Owner-Occupied</v>
          </cell>
          <cell r="N5109">
            <v>0</v>
          </cell>
          <cell r="O5109">
            <v>43831</v>
          </cell>
          <cell r="P5109" t="str">
            <v>Current</v>
          </cell>
        </row>
        <row r="5110">
          <cell r="B5110">
            <v>42278</v>
          </cell>
          <cell r="C5110">
            <v>15</v>
          </cell>
          <cell r="D5110" t="str">
            <v>ON</v>
          </cell>
          <cell r="E5110" t="str">
            <v>Refinance External</v>
          </cell>
          <cell r="F5110" t="str">
            <v>ARM</v>
          </cell>
          <cell r="I5110">
            <v>28.86</v>
          </cell>
          <cell r="J5110">
            <v>28.3</v>
          </cell>
          <cell r="K5110" t="str">
            <v>Conv</v>
          </cell>
          <cell r="L5110">
            <v>272441.48</v>
          </cell>
          <cell r="M5110" t="str">
            <v>Owner-Occupied</v>
          </cell>
          <cell r="N5110">
            <v>0</v>
          </cell>
          <cell r="O5110">
            <v>43831</v>
          </cell>
          <cell r="P5110" t="str">
            <v>Current</v>
          </cell>
        </row>
        <row r="5111">
          <cell r="B5111">
            <v>42398</v>
          </cell>
          <cell r="C5111">
            <v>12</v>
          </cell>
          <cell r="D5111" t="str">
            <v>ON</v>
          </cell>
          <cell r="E5111" t="str">
            <v>Refinance External</v>
          </cell>
          <cell r="F5111" t="str">
            <v>Fixed</v>
          </cell>
          <cell r="I5111">
            <v>35.83</v>
          </cell>
          <cell r="J5111">
            <v>35.67</v>
          </cell>
          <cell r="K5111" t="str">
            <v>Conv</v>
          </cell>
          <cell r="L5111">
            <v>420375.22</v>
          </cell>
          <cell r="M5111" t="str">
            <v>Owner-Occupied</v>
          </cell>
          <cell r="N5111">
            <v>0</v>
          </cell>
          <cell r="O5111">
            <v>43831</v>
          </cell>
          <cell r="P5111" t="str">
            <v>Current</v>
          </cell>
        </row>
        <row r="5112">
          <cell r="B5112">
            <v>42003</v>
          </cell>
          <cell r="C5112">
            <v>25</v>
          </cell>
          <cell r="D5112" t="str">
            <v>MB</v>
          </cell>
          <cell r="E5112" t="str">
            <v>Purchase</v>
          </cell>
          <cell r="F5112" t="str">
            <v>Fixed</v>
          </cell>
          <cell r="I5112">
            <v>39.520000000000003</v>
          </cell>
          <cell r="J5112">
            <v>38.6</v>
          </cell>
          <cell r="K5112" t="str">
            <v>HiRatio</v>
          </cell>
          <cell r="L5112">
            <v>154758.94</v>
          </cell>
          <cell r="M5112" t="str">
            <v>Owner-Occupied</v>
          </cell>
          <cell r="N5112">
            <v>0</v>
          </cell>
          <cell r="O5112">
            <v>43831</v>
          </cell>
          <cell r="P5112" t="str">
            <v>Current</v>
          </cell>
        </row>
        <row r="5113">
          <cell r="B5113">
            <v>42341</v>
          </cell>
          <cell r="C5113">
            <v>13</v>
          </cell>
          <cell r="D5113" t="str">
            <v>ON</v>
          </cell>
          <cell r="E5113" t="str">
            <v>Purchase</v>
          </cell>
          <cell r="F5113" t="str">
            <v>Fixed</v>
          </cell>
          <cell r="I5113">
            <v>40.92</v>
          </cell>
          <cell r="J5113">
            <v>38.03</v>
          </cell>
          <cell r="K5113" t="str">
            <v>Conv</v>
          </cell>
          <cell r="L5113">
            <v>237467.65</v>
          </cell>
          <cell r="M5113" t="str">
            <v>Owner-Occupied</v>
          </cell>
          <cell r="N5113">
            <v>0</v>
          </cell>
          <cell r="O5113">
            <v>43831</v>
          </cell>
          <cell r="P5113" t="str">
            <v>Current</v>
          </cell>
        </row>
        <row r="5114">
          <cell r="B5114">
            <v>41852</v>
          </cell>
          <cell r="C5114">
            <v>29</v>
          </cell>
          <cell r="D5114" t="str">
            <v>BC</v>
          </cell>
          <cell r="E5114" t="str">
            <v>Purchase</v>
          </cell>
          <cell r="F5114" t="str">
            <v>Fixed</v>
          </cell>
          <cell r="I5114">
            <v>23.21</v>
          </cell>
          <cell r="J5114">
            <v>18.02</v>
          </cell>
          <cell r="K5114" t="str">
            <v>HiRatio</v>
          </cell>
          <cell r="L5114">
            <v>324336.53999999998</v>
          </cell>
          <cell r="M5114" t="str">
            <v>Owner-Occupied</v>
          </cell>
          <cell r="N5114">
            <v>0</v>
          </cell>
          <cell r="O5114">
            <v>43831</v>
          </cell>
          <cell r="P5114" t="str">
            <v>Current</v>
          </cell>
        </row>
        <row r="5115">
          <cell r="B5115">
            <v>41981</v>
          </cell>
          <cell r="C5115">
            <v>25</v>
          </cell>
          <cell r="D5115" t="str">
            <v>AB</v>
          </cell>
          <cell r="E5115" t="str">
            <v>Purchase</v>
          </cell>
          <cell r="F5115" t="str">
            <v>Fixed</v>
          </cell>
          <cell r="I5115">
            <v>34.85</v>
          </cell>
          <cell r="J5115">
            <v>21.74</v>
          </cell>
          <cell r="K5115" t="str">
            <v>HiRatio</v>
          </cell>
          <cell r="L5115">
            <v>410774.84</v>
          </cell>
          <cell r="M5115" t="str">
            <v>Owner-Occupied</v>
          </cell>
          <cell r="N5115">
            <v>0</v>
          </cell>
          <cell r="O5115">
            <v>43831</v>
          </cell>
          <cell r="P5115" t="str">
            <v>Current</v>
          </cell>
        </row>
        <row r="5116">
          <cell r="B5116">
            <v>42342</v>
          </cell>
          <cell r="C5116">
            <v>13</v>
          </cell>
          <cell r="D5116" t="str">
            <v>ON</v>
          </cell>
          <cell r="E5116" t="str">
            <v>Refinance External</v>
          </cell>
          <cell r="F5116" t="str">
            <v>ARM</v>
          </cell>
          <cell r="I5116">
            <v>27.34</v>
          </cell>
          <cell r="J5116">
            <v>25.74</v>
          </cell>
          <cell r="K5116" t="str">
            <v>Conv</v>
          </cell>
          <cell r="L5116">
            <v>266495.46999999997</v>
          </cell>
          <cell r="M5116" t="str">
            <v>Owner-Occupied</v>
          </cell>
          <cell r="N5116">
            <v>0</v>
          </cell>
          <cell r="O5116">
            <v>43831</v>
          </cell>
          <cell r="P5116" t="str">
            <v>Current</v>
          </cell>
        </row>
        <row r="5117">
          <cell r="B5117">
            <v>42716</v>
          </cell>
          <cell r="C5117">
            <v>1</v>
          </cell>
          <cell r="D5117" t="str">
            <v>ON</v>
          </cell>
          <cell r="E5117" t="str">
            <v>Refinance Existing Client</v>
          </cell>
          <cell r="F5117" t="str">
            <v>ARM</v>
          </cell>
          <cell r="I5117">
            <v>36.71</v>
          </cell>
          <cell r="J5117">
            <v>27.13</v>
          </cell>
          <cell r="K5117" t="str">
            <v>Conv</v>
          </cell>
          <cell r="L5117">
            <v>413413.17</v>
          </cell>
          <cell r="M5117" t="str">
            <v>Owner-Occupied</v>
          </cell>
          <cell r="N5117">
            <v>0</v>
          </cell>
          <cell r="O5117">
            <v>43831</v>
          </cell>
          <cell r="P5117" t="str">
            <v>Current</v>
          </cell>
        </row>
        <row r="5118">
          <cell r="B5118">
            <v>41922</v>
          </cell>
          <cell r="C5118">
            <v>27</v>
          </cell>
          <cell r="D5118" t="str">
            <v>ON</v>
          </cell>
          <cell r="E5118" t="str">
            <v>Refinance External</v>
          </cell>
          <cell r="F5118" t="str">
            <v>Fixed</v>
          </cell>
          <cell r="I5118">
            <v>21.7</v>
          </cell>
          <cell r="J5118">
            <v>21.51</v>
          </cell>
          <cell r="K5118" t="str">
            <v>Conv</v>
          </cell>
          <cell r="L5118">
            <v>170864.05</v>
          </cell>
          <cell r="M5118" t="str">
            <v>Owner-Occupied</v>
          </cell>
          <cell r="N5118">
            <v>0</v>
          </cell>
          <cell r="O5118">
            <v>43831</v>
          </cell>
          <cell r="P5118" t="str">
            <v>Current</v>
          </cell>
        </row>
        <row r="5119">
          <cell r="B5119">
            <v>41835</v>
          </cell>
          <cell r="C5119">
            <v>30</v>
          </cell>
          <cell r="D5119" t="str">
            <v>ON</v>
          </cell>
          <cell r="E5119" t="str">
            <v>Purchase</v>
          </cell>
          <cell r="F5119" t="str">
            <v>Fixed</v>
          </cell>
          <cell r="I5119">
            <v>25.79</v>
          </cell>
          <cell r="J5119">
            <v>22.34</v>
          </cell>
          <cell r="K5119" t="str">
            <v>HiRatio</v>
          </cell>
          <cell r="L5119">
            <v>212365.48</v>
          </cell>
          <cell r="M5119" t="str">
            <v>Owner-Occupied</v>
          </cell>
          <cell r="N5119">
            <v>0</v>
          </cell>
          <cell r="O5119">
            <v>43831</v>
          </cell>
          <cell r="P5119" t="str">
            <v>Current</v>
          </cell>
        </row>
        <row r="5120">
          <cell r="B5120">
            <v>42144</v>
          </cell>
          <cell r="C5120">
            <v>20</v>
          </cell>
          <cell r="D5120" t="str">
            <v>ON</v>
          </cell>
          <cell r="E5120" t="str">
            <v>Purchase</v>
          </cell>
          <cell r="F5120" t="str">
            <v>Fixed</v>
          </cell>
          <cell r="I5120">
            <v>40.200000000000003</v>
          </cell>
          <cell r="J5120">
            <v>16.649999999999999</v>
          </cell>
          <cell r="K5120" t="str">
            <v>HiRatio</v>
          </cell>
          <cell r="L5120">
            <v>284161.69</v>
          </cell>
          <cell r="M5120" t="str">
            <v>Second Home</v>
          </cell>
          <cell r="N5120">
            <v>0</v>
          </cell>
          <cell r="O5120">
            <v>43831</v>
          </cell>
          <cell r="P5120" t="str">
            <v>Current</v>
          </cell>
        </row>
        <row r="5121">
          <cell r="B5121">
            <v>41029</v>
          </cell>
          <cell r="C5121">
            <v>57</v>
          </cell>
          <cell r="D5121" t="str">
            <v>AB</v>
          </cell>
          <cell r="E5121" t="str">
            <v>Purchase</v>
          </cell>
          <cell r="F5121" t="str">
            <v>ARM</v>
          </cell>
          <cell r="I5121">
            <v>38.15</v>
          </cell>
          <cell r="J5121">
            <v>19.28</v>
          </cell>
          <cell r="K5121" t="str">
            <v>Conv</v>
          </cell>
          <cell r="L5121">
            <v>0</v>
          </cell>
          <cell r="M5121" t="str">
            <v>Rental</v>
          </cell>
          <cell r="N5121">
            <v>4</v>
          </cell>
          <cell r="O5121">
            <v>41444</v>
          </cell>
          <cell r="P5121" t="str">
            <v>Current</v>
          </cell>
        </row>
        <row r="5122">
          <cell r="B5122">
            <v>42048</v>
          </cell>
          <cell r="C5122">
            <v>23</v>
          </cell>
          <cell r="D5122" t="str">
            <v>BC</v>
          </cell>
          <cell r="E5122" t="str">
            <v>Refinance External</v>
          </cell>
          <cell r="F5122" t="str">
            <v>Fixed</v>
          </cell>
          <cell r="I5122">
            <v>43.53</v>
          </cell>
          <cell r="J5122">
            <v>18.920000000000002</v>
          </cell>
          <cell r="K5122" t="str">
            <v>Conv</v>
          </cell>
          <cell r="L5122">
            <v>156470.88</v>
          </cell>
          <cell r="M5122" t="str">
            <v>Rental</v>
          </cell>
          <cell r="N5122">
            <v>0</v>
          </cell>
          <cell r="O5122">
            <v>43831</v>
          </cell>
          <cell r="P5122" t="str">
            <v>Current</v>
          </cell>
        </row>
        <row r="5123">
          <cell r="B5123">
            <v>41583</v>
          </cell>
          <cell r="C5123">
            <v>38</v>
          </cell>
          <cell r="D5123" t="str">
            <v>ON</v>
          </cell>
          <cell r="E5123" t="str">
            <v>Transfer</v>
          </cell>
          <cell r="F5123" t="str">
            <v>ARM</v>
          </cell>
          <cell r="I5123">
            <v>31.2</v>
          </cell>
          <cell r="J5123">
            <v>23.19</v>
          </cell>
          <cell r="K5123" t="str">
            <v>HiRatio</v>
          </cell>
          <cell r="L5123">
            <v>134652.20000000001</v>
          </cell>
          <cell r="M5123" t="str">
            <v>Owner-Occupied</v>
          </cell>
          <cell r="N5123">
            <v>0</v>
          </cell>
          <cell r="O5123">
            <v>43831</v>
          </cell>
          <cell r="P5123" t="str">
            <v>Current</v>
          </cell>
        </row>
        <row r="5124">
          <cell r="B5124">
            <v>41957</v>
          </cell>
          <cell r="C5124">
            <v>26</v>
          </cell>
          <cell r="D5124" t="str">
            <v>ON</v>
          </cell>
          <cell r="E5124" t="str">
            <v>Purchase</v>
          </cell>
          <cell r="F5124" t="str">
            <v>Fixed</v>
          </cell>
          <cell r="I5124">
            <v>38.99</v>
          </cell>
          <cell r="J5124">
            <v>38.9</v>
          </cell>
          <cell r="K5124" t="str">
            <v>Conv</v>
          </cell>
          <cell r="L5124">
            <v>276101.78999999998</v>
          </cell>
          <cell r="M5124" t="str">
            <v>Owner-Occupied</v>
          </cell>
          <cell r="N5124">
            <v>0</v>
          </cell>
          <cell r="O5124">
            <v>43831</v>
          </cell>
          <cell r="P5124" t="str">
            <v>Current</v>
          </cell>
        </row>
        <row r="5125">
          <cell r="B5125">
            <v>41124</v>
          </cell>
          <cell r="C5125">
            <v>53</v>
          </cell>
          <cell r="D5125" t="str">
            <v>ON</v>
          </cell>
          <cell r="E5125" t="str">
            <v>Purchase</v>
          </cell>
          <cell r="F5125" t="str">
            <v>ARM</v>
          </cell>
          <cell r="I5125">
            <v>29.97</v>
          </cell>
          <cell r="J5125">
            <v>16.63</v>
          </cell>
          <cell r="K5125" t="str">
            <v>Conv</v>
          </cell>
          <cell r="L5125">
            <v>122190.24</v>
          </cell>
          <cell r="M5125" t="str">
            <v>Rental</v>
          </cell>
          <cell r="N5125">
            <v>0</v>
          </cell>
          <cell r="O5125">
            <v>43831</v>
          </cell>
          <cell r="P5125" t="str">
            <v>Current</v>
          </cell>
        </row>
        <row r="5126">
          <cell r="B5126">
            <v>42299</v>
          </cell>
          <cell r="C5126">
            <v>15</v>
          </cell>
          <cell r="D5126" t="str">
            <v>ON</v>
          </cell>
          <cell r="E5126" t="str">
            <v>Purchase</v>
          </cell>
          <cell r="F5126" t="str">
            <v>ARM</v>
          </cell>
          <cell r="I5126">
            <v>24</v>
          </cell>
          <cell r="J5126">
            <v>12.9</v>
          </cell>
          <cell r="K5126" t="str">
            <v>Conv</v>
          </cell>
          <cell r="L5126">
            <v>284383.7</v>
          </cell>
          <cell r="M5126" t="str">
            <v>Owner-Occupied</v>
          </cell>
          <cell r="N5126">
            <v>0</v>
          </cell>
          <cell r="O5126">
            <v>43831</v>
          </cell>
          <cell r="P5126" t="str">
            <v>Current</v>
          </cell>
        </row>
        <row r="5127">
          <cell r="B5127">
            <v>40954</v>
          </cell>
          <cell r="C5127">
            <v>59</v>
          </cell>
          <cell r="D5127" t="str">
            <v>ON</v>
          </cell>
          <cell r="E5127" t="str">
            <v>Purchase</v>
          </cell>
          <cell r="F5127" t="str">
            <v>Fixed</v>
          </cell>
          <cell r="I5127">
            <v>39.65</v>
          </cell>
          <cell r="J5127">
            <v>38.76</v>
          </cell>
          <cell r="K5127" t="str">
            <v>HiRatio</v>
          </cell>
          <cell r="L5127">
            <v>390847.71</v>
          </cell>
          <cell r="M5127" t="str">
            <v>Owner-Occupied</v>
          </cell>
          <cell r="N5127">
            <v>0</v>
          </cell>
          <cell r="O5127">
            <v>43831</v>
          </cell>
          <cell r="P5127" t="str">
            <v>Current</v>
          </cell>
        </row>
        <row r="5128">
          <cell r="B5128">
            <v>42503</v>
          </cell>
          <cell r="C5128">
            <v>8</v>
          </cell>
          <cell r="D5128" t="str">
            <v>ON</v>
          </cell>
          <cell r="E5128" t="str">
            <v>Refinance External</v>
          </cell>
          <cell r="F5128" t="str">
            <v>ARM</v>
          </cell>
          <cell r="I5128">
            <v>32.43</v>
          </cell>
          <cell r="J5128">
            <v>23.74</v>
          </cell>
          <cell r="K5128" t="str">
            <v>Conv</v>
          </cell>
          <cell r="L5128">
            <v>622210.47</v>
          </cell>
          <cell r="M5128" t="str">
            <v>Owner-Occupied</v>
          </cell>
          <cell r="N5128">
            <v>0</v>
          </cell>
          <cell r="O5128">
            <v>43831</v>
          </cell>
          <cell r="P5128" t="str">
            <v>Current</v>
          </cell>
        </row>
        <row r="5129">
          <cell r="B5129">
            <v>42636</v>
          </cell>
          <cell r="C5129">
            <v>4</v>
          </cell>
          <cell r="D5129" t="str">
            <v>AB</v>
          </cell>
          <cell r="E5129" t="str">
            <v>Purchase</v>
          </cell>
          <cell r="F5129" t="str">
            <v>Fixed</v>
          </cell>
          <cell r="I5129">
            <v>36.07</v>
          </cell>
          <cell r="J5129">
            <v>26.05</v>
          </cell>
          <cell r="K5129" t="str">
            <v>HiRatio</v>
          </cell>
          <cell r="L5129">
            <v>389655.5</v>
          </cell>
          <cell r="M5129" t="str">
            <v>Owner-Occupied</v>
          </cell>
          <cell r="N5129">
            <v>0</v>
          </cell>
          <cell r="O5129">
            <v>43831</v>
          </cell>
          <cell r="P5129" t="str">
            <v>Current</v>
          </cell>
        </row>
        <row r="5130">
          <cell r="B5130">
            <v>42692</v>
          </cell>
          <cell r="C5130">
            <v>2</v>
          </cell>
          <cell r="D5130" t="str">
            <v>AB</v>
          </cell>
          <cell r="E5130" t="str">
            <v>Purchase</v>
          </cell>
          <cell r="F5130" t="str">
            <v>Fixed</v>
          </cell>
          <cell r="I5130">
            <v>35.700000000000003</v>
          </cell>
          <cell r="J5130">
            <v>25.69</v>
          </cell>
          <cell r="K5130" t="str">
            <v>HiRatio</v>
          </cell>
          <cell r="L5130">
            <v>406534.98</v>
          </cell>
          <cell r="M5130" t="str">
            <v>Owner-Occupied</v>
          </cell>
          <cell r="N5130">
            <v>0</v>
          </cell>
          <cell r="O5130">
            <v>43831</v>
          </cell>
          <cell r="P5130" t="str">
            <v>Current</v>
          </cell>
        </row>
        <row r="5131">
          <cell r="B5131">
            <v>40819</v>
          </cell>
          <cell r="C5131">
            <v>63</v>
          </cell>
          <cell r="D5131" t="str">
            <v>ON</v>
          </cell>
          <cell r="E5131" t="str">
            <v>Purchase</v>
          </cell>
          <cell r="F5131" t="str">
            <v>ARM</v>
          </cell>
          <cell r="I5131">
            <v>34.51</v>
          </cell>
          <cell r="J5131">
            <v>20.95</v>
          </cell>
          <cell r="K5131" t="str">
            <v>HiRatio</v>
          </cell>
          <cell r="L5131">
            <v>300553.98</v>
          </cell>
          <cell r="M5131" t="str">
            <v>Owner-Occupied</v>
          </cell>
          <cell r="N5131">
            <v>0</v>
          </cell>
          <cell r="O5131">
            <v>43831</v>
          </cell>
          <cell r="P5131" t="str">
            <v>Current</v>
          </cell>
        </row>
        <row r="5132">
          <cell r="B5132">
            <v>41970</v>
          </cell>
          <cell r="C5132">
            <v>26</v>
          </cell>
          <cell r="D5132" t="str">
            <v>ON</v>
          </cell>
          <cell r="E5132" t="str">
            <v>Refinance External</v>
          </cell>
          <cell r="F5132" t="str">
            <v>Fixed</v>
          </cell>
          <cell r="I5132">
            <v>27.98</v>
          </cell>
          <cell r="J5132">
            <v>27.98</v>
          </cell>
          <cell r="K5132" t="str">
            <v>Conv</v>
          </cell>
          <cell r="L5132">
            <v>0</v>
          </cell>
          <cell r="M5132" t="str">
            <v>Owner-Occupied</v>
          </cell>
          <cell r="N5132">
            <v>4</v>
          </cell>
          <cell r="O5132">
            <v>42594</v>
          </cell>
          <cell r="P5132" t="str">
            <v>Current</v>
          </cell>
        </row>
        <row r="5133">
          <cell r="B5133">
            <v>40869</v>
          </cell>
          <cell r="C5133">
            <v>62</v>
          </cell>
          <cell r="D5133" t="str">
            <v>AB</v>
          </cell>
          <cell r="E5133" t="str">
            <v>Refinance External</v>
          </cell>
          <cell r="F5133" t="str">
            <v>Fixed</v>
          </cell>
          <cell r="I5133">
            <v>38.729999999999997</v>
          </cell>
          <cell r="J5133">
            <v>16.36</v>
          </cell>
          <cell r="K5133" t="str">
            <v>HiRatio</v>
          </cell>
          <cell r="L5133">
            <v>0</v>
          </cell>
          <cell r="M5133" t="str">
            <v>Owner-Occupied</v>
          </cell>
          <cell r="N5133">
            <v>4</v>
          </cell>
          <cell r="O5133">
            <v>41969</v>
          </cell>
          <cell r="P5133" t="str">
            <v>Current</v>
          </cell>
        </row>
        <row r="5134">
          <cell r="B5134">
            <v>42317</v>
          </cell>
          <cell r="C5134">
            <v>14</v>
          </cell>
          <cell r="D5134" t="str">
            <v>ON</v>
          </cell>
          <cell r="E5134" t="str">
            <v>Refinance External</v>
          </cell>
          <cell r="F5134" t="str">
            <v>Fixed</v>
          </cell>
          <cell r="I5134">
            <v>38.06</v>
          </cell>
          <cell r="J5134">
            <v>14.66</v>
          </cell>
          <cell r="K5134" t="str">
            <v>Conv</v>
          </cell>
          <cell r="L5134">
            <v>93355.73</v>
          </cell>
          <cell r="M5134" t="str">
            <v>Owner-Occupied</v>
          </cell>
          <cell r="N5134">
            <v>0</v>
          </cell>
          <cell r="O5134">
            <v>43831</v>
          </cell>
          <cell r="P5134" t="str">
            <v>Current</v>
          </cell>
        </row>
        <row r="5135">
          <cell r="B5135">
            <v>41600</v>
          </cell>
          <cell r="C5135">
            <v>38</v>
          </cell>
          <cell r="D5135" t="str">
            <v>AB</v>
          </cell>
          <cell r="E5135" t="str">
            <v>Refinance External</v>
          </cell>
          <cell r="F5135" t="str">
            <v>ARM</v>
          </cell>
          <cell r="I5135">
            <v>27.04</v>
          </cell>
          <cell r="J5135">
            <v>20.54</v>
          </cell>
          <cell r="K5135" t="str">
            <v>Conv</v>
          </cell>
          <cell r="L5135">
            <v>202763.85</v>
          </cell>
          <cell r="M5135" t="str">
            <v>Owner-Occupied</v>
          </cell>
          <cell r="N5135">
            <v>0</v>
          </cell>
          <cell r="O5135">
            <v>43831</v>
          </cell>
          <cell r="P5135" t="str">
            <v>Current</v>
          </cell>
        </row>
        <row r="5136">
          <cell r="B5136">
            <v>42160</v>
          </cell>
          <cell r="C5136">
            <v>19</v>
          </cell>
          <cell r="D5136" t="str">
            <v>ON</v>
          </cell>
          <cell r="E5136" t="str">
            <v>Transfer</v>
          </cell>
          <cell r="F5136" t="str">
            <v>Fixed</v>
          </cell>
          <cell r="I5136">
            <v>26.66</v>
          </cell>
          <cell r="J5136">
            <v>17.350000000000001</v>
          </cell>
          <cell r="K5136" t="str">
            <v>Conv</v>
          </cell>
          <cell r="L5136">
            <v>0</v>
          </cell>
          <cell r="M5136" t="str">
            <v>Owner-Occupied</v>
          </cell>
          <cell r="N5136">
            <v>4</v>
          </cell>
          <cell r="O5136">
            <v>42523</v>
          </cell>
          <cell r="P5136" t="str">
            <v>Current</v>
          </cell>
        </row>
        <row r="5137">
          <cell r="B5137">
            <v>41760</v>
          </cell>
          <cell r="C5137">
            <v>32</v>
          </cell>
          <cell r="D5137" t="str">
            <v>ON</v>
          </cell>
          <cell r="E5137" t="str">
            <v>Refinance External</v>
          </cell>
          <cell r="F5137" t="str">
            <v>Fixed</v>
          </cell>
          <cell r="I5137">
            <v>38.1</v>
          </cell>
          <cell r="J5137">
            <v>10.63</v>
          </cell>
          <cell r="K5137" t="str">
            <v>Conv</v>
          </cell>
          <cell r="L5137">
            <v>0</v>
          </cell>
          <cell r="M5137" t="str">
            <v>Rental</v>
          </cell>
          <cell r="N5137">
            <v>4</v>
          </cell>
          <cell r="O5137">
            <v>42164</v>
          </cell>
          <cell r="P5137" t="str">
            <v>Current</v>
          </cell>
        </row>
        <row r="5138">
          <cell r="B5138">
            <v>42185</v>
          </cell>
          <cell r="C5138">
            <v>19</v>
          </cell>
          <cell r="D5138" t="str">
            <v>ON</v>
          </cell>
          <cell r="E5138" t="str">
            <v>Purchase</v>
          </cell>
          <cell r="F5138" t="str">
            <v>Fixed</v>
          </cell>
          <cell r="I5138">
            <v>30.14</v>
          </cell>
          <cell r="J5138">
            <v>28.29</v>
          </cell>
          <cell r="K5138" t="str">
            <v>Conv</v>
          </cell>
          <cell r="L5138">
            <v>587804.13</v>
          </cell>
          <cell r="M5138" t="str">
            <v>Owner-Occupied</v>
          </cell>
          <cell r="N5138">
            <v>0</v>
          </cell>
          <cell r="O5138">
            <v>43831</v>
          </cell>
          <cell r="P5138" t="str">
            <v>Current</v>
          </cell>
        </row>
        <row r="5139">
          <cell r="B5139">
            <v>41680</v>
          </cell>
          <cell r="C5139">
            <v>35</v>
          </cell>
          <cell r="D5139" t="str">
            <v>ON</v>
          </cell>
          <cell r="E5139" t="str">
            <v>Refinance External</v>
          </cell>
          <cell r="F5139" t="str">
            <v>ARM</v>
          </cell>
          <cell r="I5139">
            <v>17.04</v>
          </cell>
          <cell r="J5139">
            <v>10.11</v>
          </cell>
          <cell r="K5139" t="str">
            <v>Conv</v>
          </cell>
          <cell r="L5139">
            <v>0</v>
          </cell>
          <cell r="M5139" t="str">
            <v>Owner-Occupied</v>
          </cell>
          <cell r="N5139">
            <v>4</v>
          </cell>
          <cell r="O5139">
            <v>42765</v>
          </cell>
          <cell r="P5139" t="str">
            <v>Current</v>
          </cell>
        </row>
        <row r="5140">
          <cell r="B5140">
            <v>42143</v>
          </cell>
          <cell r="C5140">
            <v>20</v>
          </cell>
          <cell r="D5140" t="str">
            <v>BC</v>
          </cell>
          <cell r="E5140" t="str">
            <v>Refinance External</v>
          </cell>
          <cell r="F5140" t="str">
            <v>ARM</v>
          </cell>
          <cell r="I5140">
            <v>25.65</v>
          </cell>
          <cell r="J5140">
            <v>17.62</v>
          </cell>
          <cell r="K5140" t="str">
            <v>Conv</v>
          </cell>
          <cell r="L5140">
            <v>137398.92000000001</v>
          </cell>
          <cell r="M5140" t="str">
            <v>Owner-Occupied</v>
          </cell>
          <cell r="N5140">
            <v>0</v>
          </cell>
          <cell r="O5140">
            <v>43831</v>
          </cell>
          <cell r="P5140" t="str">
            <v>Current</v>
          </cell>
        </row>
        <row r="5141">
          <cell r="B5141">
            <v>42328</v>
          </cell>
          <cell r="C5141">
            <v>14</v>
          </cell>
          <cell r="D5141" t="str">
            <v>AB</v>
          </cell>
          <cell r="E5141" t="str">
            <v>Purchase</v>
          </cell>
          <cell r="F5141" t="str">
            <v>ARM</v>
          </cell>
          <cell r="I5141">
            <v>36.4</v>
          </cell>
          <cell r="J5141">
            <v>26.81</v>
          </cell>
          <cell r="K5141" t="str">
            <v>HiRatio</v>
          </cell>
          <cell r="L5141">
            <v>408118.48</v>
          </cell>
          <cell r="M5141" t="str">
            <v>Owner-Occupied</v>
          </cell>
          <cell r="N5141">
            <v>0</v>
          </cell>
          <cell r="O5141">
            <v>43831</v>
          </cell>
          <cell r="P5141" t="str">
            <v>Current</v>
          </cell>
        </row>
        <row r="5142">
          <cell r="B5142">
            <v>41961</v>
          </cell>
          <cell r="C5142">
            <v>26</v>
          </cell>
          <cell r="D5142" t="str">
            <v>ON</v>
          </cell>
          <cell r="E5142" t="str">
            <v>Refinance External</v>
          </cell>
          <cell r="F5142" t="str">
            <v>Fixed</v>
          </cell>
          <cell r="I5142">
            <v>35.06</v>
          </cell>
          <cell r="J5142">
            <v>23.04</v>
          </cell>
          <cell r="K5142" t="str">
            <v>Conv</v>
          </cell>
          <cell r="L5142">
            <v>267811.24</v>
          </cell>
          <cell r="M5142" t="str">
            <v>Owner-Occupied</v>
          </cell>
          <cell r="N5142">
            <v>0</v>
          </cell>
          <cell r="O5142">
            <v>43831</v>
          </cell>
          <cell r="P5142" t="str">
            <v>Current</v>
          </cell>
        </row>
        <row r="5143">
          <cell r="B5143">
            <v>42355</v>
          </cell>
          <cell r="C5143">
            <v>13</v>
          </cell>
          <cell r="D5143" t="str">
            <v>BC</v>
          </cell>
          <cell r="E5143" t="str">
            <v>Purchase</v>
          </cell>
          <cell r="F5143" t="str">
            <v>Fixed</v>
          </cell>
          <cell r="I5143">
            <v>41.31</v>
          </cell>
          <cell r="J5143">
            <v>30.59</v>
          </cell>
          <cell r="K5143" t="str">
            <v>HiRatio</v>
          </cell>
          <cell r="L5143">
            <v>548126.18000000005</v>
          </cell>
          <cell r="M5143" t="str">
            <v>Owner-Occupied</v>
          </cell>
          <cell r="N5143">
            <v>0</v>
          </cell>
          <cell r="O5143">
            <v>43831</v>
          </cell>
          <cell r="P5143" t="str">
            <v>Current</v>
          </cell>
        </row>
        <row r="5144">
          <cell r="B5144">
            <v>41577</v>
          </cell>
          <cell r="C5144">
            <v>39</v>
          </cell>
          <cell r="D5144" t="str">
            <v>AB</v>
          </cell>
          <cell r="E5144" t="str">
            <v>Purchase</v>
          </cell>
          <cell r="F5144" t="str">
            <v>ARM</v>
          </cell>
          <cell r="I5144">
            <v>17.8</v>
          </cell>
          <cell r="J5144">
            <v>12.38</v>
          </cell>
          <cell r="K5144" t="str">
            <v>HiRatio</v>
          </cell>
          <cell r="L5144">
            <v>766046.04</v>
          </cell>
          <cell r="M5144" t="str">
            <v>Owner-Occupied</v>
          </cell>
          <cell r="N5144">
            <v>0</v>
          </cell>
          <cell r="O5144">
            <v>43831</v>
          </cell>
          <cell r="P5144" t="str">
            <v>Current</v>
          </cell>
        </row>
        <row r="5145">
          <cell r="B5145">
            <v>42094</v>
          </cell>
          <cell r="C5145">
            <v>22</v>
          </cell>
          <cell r="D5145" t="str">
            <v>AB</v>
          </cell>
          <cell r="E5145" t="str">
            <v>Refinance External</v>
          </cell>
          <cell r="F5145" t="str">
            <v>Fixed</v>
          </cell>
          <cell r="I5145">
            <v>40.31</v>
          </cell>
          <cell r="J5145">
            <v>30.8</v>
          </cell>
          <cell r="K5145" t="str">
            <v>Conv</v>
          </cell>
          <cell r="L5145">
            <v>282899.96000000002</v>
          </cell>
          <cell r="M5145" t="str">
            <v>Owner-Occupied</v>
          </cell>
          <cell r="N5145">
            <v>0</v>
          </cell>
          <cell r="O5145">
            <v>43831</v>
          </cell>
          <cell r="P5145" t="str">
            <v>Current</v>
          </cell>
        </row>
        <row r="5146">
          <cell r="B5146">
            <v>42613</v>
          </cell>
          <cell r="C5146">
            <v>5</v>
          </cell>
          <cell r="D5146" t="str">
            <v>ON</v>
          </cell>
          <cell r="E5146" t="str">
            <v>Purchase</v>
          </cell>
          <cell r="F5146" t="str">
            <v>ARM</v>
          </cell>
          <cell r="I5146">
            <v>38.299999999999997</v>
          </cell>
          <cell r="J5146">
            <v>10.1</v>
          </cell>
          <cell r="K5146" t="str">
            <v>HiRatio</v>
          </cell>
          <cell r="L5146">
            <v>246707.93</v>
          </cell>
          <cell r="M5146" t="str">
            <v>Second Home</v>
          </cell>
          <cell r="N5146">
            <v>0</v>
          </cell>
          <cell r="O5146">
            <v>43831</v>
          </cell>
          <cell r="P5146" t="str">
            <v>Current</v>
          </cell>
        </row>
        <row r="5147">
          <cell r="B5147">
            <v>42452</v>
          </cell>
          <cell r="C5147">
            <v>10</v>
          </cell>
          <cell r="D5147" t="str">
            <v>ON</v>
          </cell>
          <cell r="E5147" t="str">
            <v>Purchase</v>
          </cell>
          <cell r="F5147" t="str">
            <v>Fixed</v>
          </cell>
          <cell r="I5147">
            <v>34.81</v>
          </cell>
          <cell r="J5147">
            <v>33.729999999999997</v>
          </cell>
          <cell r="K5147" t="str">
            <v>Conv</v>
          </cell>
          <cell r="L5147">
            <v>195482.3</v>
          </cell>
          <cell r="M5147" t="str">
            <v>Owner-Occupied</v>
          </cell>
          <cell r="N5147">
            <v>0</v>
          </cell>
          <cell r="O5147">
            <v>43831</v>
          </cell>
          <cell r="P5147" t="str">
            <v>Current</v>
          </cell>
        </row>
        <row r="5148">
          <cell r="B5148">
            <v>42348</v>
          </cell>
          <cell r="C5148">
            <v>13</v>
          </cell>
          <cell r="D5148" t="str">
            <v>BC</v>
          </cell>
          <cell r="E5148" t="str">
            <v>Portable</v>
          </cell>
          <cell r="F5148" t="str">
            <v>Fixed</v>
          </cell>
          <cell r="I5148">
            <v>39.4</v>
          </cell>
          <cell r="J5148">
            <v>24.59</v>
          </cell>
          <cell r="K5148" t="str">
            <v>HiRatio</v>
          </cell>
          <cell r="L5148">
            <v>246696.03</v>
          </cell>
          <cell r="M5148" t="str">
            <v>Owner-Occupied</v>
          </cell>
          <cell r="N5148">
            <v>0</v>
          </cell>
          <cell r="O5148">
            <v>43831</v>
          </cell>
          <cell r="P5148" t="str">
            <v>Current</v>
          </cell>
        </row>
        <row r="5149">
          <cell r="B5149">
            <v>40780</v>
          </cell>
          <cell r="C5149">
            <v>65</v>
          </cell>
          <cell r="D5149" t="str">
            <v>AB</v>
          </cell>
          <cell r="E5149" t="str">
            <v>Purchase</v>
          </cell>
          <cell r="F5149" t="str">
            <v>ARM</v>
          </cell>
          <cell r="I5149">
            <v>35.04</v>
          </cell>
          <cell r="J5149">
            <v>24.41</v>
          </cell>
          <cell r="K5149" t="str">
            <v>HiRatio</v>
          </cell>
          <cell r="L5149">
            <v>672432.77</v>
          </cell>
          <cell r="M5149" t="str">
            <v>Owner-Occupied</v>
          </cell>
          <cell r="N5149">
            <v>0</v>
          </cell>
          <cell r="O5149">
            <v>43831</v>
          </cell>
          <cell r="P5149" t="str">
            <v>Current</v>
          </cell>
        </row>
        <row r="5150">
          <cell r="B5150">
            <v>42580</v>
          </cell>
          <cell r="C5150">
            <v>6</v>
          </cell>
          <cell r="D5150" t="str">
            <v>BC</v>
          </cell>
          <cell r="E5150" t="str">
            <v>Refinance External</v>
          </cell>
          <cell r="F5150" t="str">
            <v>ARM</v>
          </cell>
          <cell r="I5150">
            <v>31.49</v>
          </cell>
          <cell r="J5150">
            <v>28.16</v>
          </cell>
          <cell r="K5150" t="str">
            <v>Conv</v>
          </cell>
          <cell r="L5150">
            <v>236208.22</v>
          </cell>
          <cell r="M5150" t="str">
            <v>Owner-Occupied</v>
          </cell>
          <cell r="N5150">
            <v>0</v>
          </cell>
          <cell r="O5150">
            <v>43831</v>
          </cell>
          <cell r="P5150" t="str">
            <v>Current</v>
          </cell>
        </row>
        <row r="5151">
          <cell r="B5151">
            <v>40977</v>
          </cell>
          <cell r="C5151">
            <v>58</v>
          </cell>
          <cell r="D5151" t="str">
            <v>AB</v>
          </cell>
          <cell r="E5151" t="str">
            <v>Purchase</v>
          </cell>
          <cell r="F5151" t="str">
            <v>Fixed</v>
          </cell>
          <cell r="I5151">
            <v>41.24</v>
          </cell>
          <cell r="J5151">
            <v>40.96</v>
          </cell>
          <cell r="K5151" t="str">
            <v>HiRatio</v>
          </cell>
          <cell r="L5151">
            <v>244183.67999999999</v>
          </cell>
          <cell r="M5151" t="str">
            <v>Owner-Occupied</v>
          </cell>
          <cell r="N5151">
            <v>0</v>
          </cell>
          <cell r="O5151">
            <v>43831</v>
          </cell>
          <cell r="P5151" t="str">
            <v>Current</v>
          </cell>
        </row>
        <row r="5152">
          <cell r="B5152">
            <v>41885</v>
          </cell>
          <cell r="C5152">
            <v>28</v>
          </cell>
          <cell r="D5152" t="str">
            <v>BC</v>
          </cell>
          <cell r="E5152" t="str">
            <v>Purchase</v>
          </cell>
          <cell r="F5152" t="str">
            <v>Fixed</v>
          </cell>
          <cell r="I5152">
            <v>35.33</v>
          </cell>
          <cell r="J5152">
            <v>13.51</v>
          </cell>
          <cell r="K5152" t="str">
            <v>HiRatio</v>
          </cell>
          <cell r="L5152">
            <v>271861.19</v>
          </cell>
          <cell r="M5152" t="str">
            <v>Owner-Occupied</v>
          </cell>
          <cell r="N5152">
            <v>0</v>
          </cell>
          <cell r="O5152">
            <v>43831</v>
          </cell>
          <cell r="P5152" t="str">
            <v>Current</v>
          </cell>
        </row>
        <row r="5153">
          <cell r="B5153">
            <v>42124</v>
          </cell>
          <cell r="C5153">
            <v>21</v>
          </cell>
          <cell r="D5153" t="str">
            <v>ON</v>
          </cell>
          <cell r="E5153" t="str">
            <v>Purchase</v>
          </cell>
          <cell r="F5153" t="str">
            <v>ARM</v>
          </cell>
          <cell r="I5153">
            <v>26.15</v>
          </cell>
          <cell r="J5153">
            <v>23.92</v>
          </cell>
          <cell r="K5153" t="str">
            <v>Conv</v>
          </cell>
          <cell r="L5153">
            <v>151247.1</v>
          </cell>
          <cell r="M5153" t="str">
            <v>Owner-Occupied</v>
          </cell>
          <cell r="N5153">
            <v>0</v>
          </cell>
          <cell r="O5153">
            <v>43831</v>
          </cell>
          <cell r="P5153" t="str">
            <v>Current</v>
          </cell>
        </row>
        <row r="5154">
          <cell r="B5154">
            <v>41709</v>
          </cell>
          <cell r="C5154">
            <v>34</v>
          </cell>
          <cell r="D5154" t="str">
            <v>ON</v>
          </cell>
          <cell r="E5154" t="str">
            <v>Purchase</v>
          </cell>
          <cell r="F5154" t="str">
            <v>ARM</v>
          </cell>
          <cell r="I5154">
            <v>33.68</v>
          </cell>
          <cell r="J5154">
            <v>16.96</v>
          </cell>
          <cell r="K5154" t="str">
            <v>Conv</v>
          </cell>
          <cell r="L5154">
            <v>181903.12</v>
          </cell>
          <cell r="M5154" t="str">
            <v>Owner-Occupied</v>
          </cell>
          <cell r="N5154">
            <v>0</v>
          </cell>
          <cell r="O5154">
            <v>43831</v>
          </cell>
          <cell r="P5154" t="str">
            <v>Current</v>
          </cell>
        </row>
        <row r="5155">
          <cell r="B5155">
            <v>41663</v>
          </cell>
          <cell r="C5155">
            <v>36</v>
          </cell>
          <cell r="D5155" t="str">
            <v>ON</v>
          </cell>
          <cell r="E5155" t="str">
            <v>Purchase</v>
          </cell>
          <cell r="F5155" t="str">
            <v>Fixed</v>
          </cell>
          <cell r="I5155">
            <v>38.049999999999997</v>
          </cell>
          <cell r="J5155">
            <v>34.18</v>
          </cell>
          <cell r="K5155" t="str">
            <v>HiRatio</v>
          </cell>
          <cell r="L5155">
            <v>0</v>
          </cell>
          <cell r="M5155" t="str">
            <v>Owner-Occupied</v>
          </cell>
          <cell r="N5155">
            <v>4</v>
          </cell>
          <cell r="O5155">
            <v>42725</v>
          </cell>
          <cell r="P5155" t="str">
            <v>Current</v>
          </cell>
        </row>
        <row r="5156">
          <cell r="B5156">
            <v>41929</v>
          </cell>
          <cell r="C5156">
            <v>27</v>
          </cell>
          <cell r="D5156" t="str">
            <v>ON</v>
          </cell>
          <cell r="E5156" t="str">
            <v>Purchase</v>
          </cell>
          <cell r="F5156" t="str">
            <v>Fixed</v>
          </cell>
          <cell r="I5156">
            <v>38.11</v>
          </cell>
          <cell r="J5156">
            <v>35.42</v>
          </cell>
          <cell r="K5156" t="str">
            <v>HiRatio</v>
          </cell>
          <cell r="L5156">
            <v>243280.52</v>
          </cell>
          <cell r="M5156" t="str">
            <v>Owner-Occupied</v>
          </cell>
          <cell r="N5156">
            <v>0</v>
          </cell>
          <cell r="O5156">
            <v>43831</v>
          </cell>
          <cell r="P5156" t="str">
            <v>Current</v>
          </cell>
        </row>
        <row r="5157">
          <cell r="B5157">
            <v>42094</v>
          </cell>
          <cell r="C5157">
            <v>22</v>
          </cell>
          <cell r="D5157" t="str">
            <v>ON</v>
          </cell>
          <cell r="E5157" t="str">
            <v>Purchase</v>
          </cell>
          <cell r="F5157" t="str">
            <v>Fixed</v>
          </cell>
          <cell r="I5157">
            <v>24.07</v>
          </cell>
          <cell r="J5157">
            <v>13.15</v>
          </cell>
          <cell r="K5157" t="str">
            <v>HiRatio</v>
          </cell>
          <cell r="L5157">
            <v>283806.49</v>
          </cell>
          <cell r="M5157" t="str">
            <v>Owner-Occupied</v>
          </cell>
          <cell r="N5157">
            <v>0</v>
          </cell>
          <cell r="O5157">
            <v>43831</v>
          </cell>
          <cell r="P5157" t="str">
            <v>Current</v>
          </cell>
        </row>
        <row r="5158">
          <cell r="B5158">
            <v>42520</v>
          </cell>
          <cell r="C5158">
            <v>8</v>
          </cell>
          <cell r="D5158" t="str">
            <v>BC</v>
          </cell>
          <cell r="E5158" t="str">
            <v>Purchase</v>
          </cell>
          <cell r="F5158" t="str">
            <v>Fixed</v>
          </cell>
          <cell r="I5158">
            <v>38</v>
          </cell>
          <cell r="J5158">
            <v>37.15</v>
          </cell>
          <cell r="K5158" t="str">
            <v>HiRatio</v>
          </cell>
          <cell r="L5158">
            <v>349359.07</v>
          </cell>
          <cell r="M5158" t="str">
            <v>Owner-Occupied</v>
          </cell>
          <cell r="N5158">
            <v>0</v>
          </cell>
          <cell r="O5158">
            <v>43831</v>
          </cell>
          <cell r="P5158" t="str">
            <v>Current</v>
          </cell>
        </row>
        <row r="5159">
          <cell r="B5159">
            <v>41985</v>
          </cell>
          <cell r="C5159">
            <v>25</v>
          </cell>
          <cell r="D5159" t="str">
            <v>ON</v>
          </cell>
          <cell r="E5159" t="str">
            <v>Purchase</v>
          </cell>
          <cell r="F5159" t="str">
            <v>Fixed</v>
          </cell>
          <cell r="I5159">
            <v>27.54</v>
          </cell>
          <cell r="J5159">
            <v>16.87</v>
          </cell>
          <cell r="K5159" t="str">
            <v>HiRatio</v>
          </cell>
          <cell r="L5159">
            <v>166101.69</v>
          </cell>
          <cell r="M5159" t="str">
            <v>Owner-Occupied</v>
          </cell>
          <cell r="N5159">
            <v>0</v>
          </cell>
          <cell r="O5159">
            <v>43831</v>
          </cell>
          <cell r="P5159" t="str">
            <v>Current</v>
          </cell>
        </row>
        <row r="5160">
          <cell r="B5160">
            <v>41374</v>
          </cell>
          <cell r="C5160">
            <v>45</v>
          </cell>
          <cell r="D5160" t="str">
            <v>ON</v>
          </cell>
          <cell r="E5160" t="str">
            <v>Refinance External</v>
          </cell>
          <cell r="F5160" t="str">
            <v>Fixed</v>
          </cell>
          <cell r="I5160">
            <v>42.92</v>
          </cell>
          <cell r="J5160">
            <v>26.66</v>
          </cell>
          <cell r="K5160" t="str">
            <v>Conv</v>
          </cell>
          <cell r="L5160">
            <v>270502.27</v>
          </cell>
          <cell r="M5160" t="str">
            <v>Owner-Occupied</v>
          </cell>
          <cell r="N5160">
            <v>0</v>
          </cell>
          <cell r="O5160">
            <v>43831</v>
          </cell>
          <cell r="P5160" t="str">
            <v>Current</v>
          </cell>
        </row>
        <row r="5161">
          <cell r="B5161">
            <v>41810</v>
          </cell>
          <cell r="C5161">
            <v>31</v>
          </cell>
          <cell r="D5161" t="str">
            <v>ON</v>
          </cell>
          <cell r="E5161" t="str">
            <v>Refinance External</v>
          </cell>
          <cell r="F5161" t="str">
            <v>ARM</v>
          </cell>
          <cell r="I5161">
            <v>31.99</v>
          </cell>
          <cell r="J5161">
            <v>26.56</v>
          </cell>
          <cell r="K5161" t="str">
            <v>Conv</v>
          </cell>
          <cell r="L5161">
            <v>196909.03</v>
          </cell>
          <cell r="M5161" t="str">
            <v>Owner-Occupied</v>
          </cell>
          <cell r="N5161">
            <v>0</v>
          </cell>
          <cell r="O5161">
            <v>43831</v>
          </cell>
          <cell r="P5161" t="str">
            <v>Current</v>
          </cell>
        </row>
        <row r="5162">
          <cell r="B5162">
            <v>41628</v>
          </cell>
          <cell r="C5162">
            <v>37</v>
          </cell>
          <cell r="D5162" t="str">
            <v>ON</v>
          </cell>
          <cell r="E5162" t="str">
            <v>Refinance External</v>
          </cell>
          <cell r="F5162" t="str">
            <v>ARM</v>
          </cell>
          <cell r="I5162">
            <v>26.77</v>
          </cell>
          <cell r="J5162">
            <v>26.77</v>
          </cell>
          <cell r="K5162" t="str">
            <v>Conv</v>
          </cell>
          <cell r="L5162">
            <v>338412.03</v>
          </cell>
          <cell r="M5162" t="str">
            <v>Owner-Occupied</v>
          </cell>
          <cell r="N5162">
            <v>0</v>
          </cell>
          <cell r="O5162">
            <v>43831</v>
          </cell>
          <cell r="P5162" t="str">
            <v>Current</v>
          </cell>
        </row>
        <row r="5163">
          <cell r="B5163">
            <v>40948</v>
          </cell>
          <cell r="C5163">
            <v>59</v>
          </cell>
          <cell r="D5163" t="str">
            <v>AB</v>
          </cell>
          <cell r="E5163" t="str">
            <v>Purchase</v>
          </cell>
          <cell r="F5163" t="str">
            <v>Fixed</v>
          </cell>
          <cell r="I5163">
            <v>34.58</v>
          </cell>
          <cell r="J5163">
            <v>24.24</v>
          </cell>
          <cell r="K5163" t="str">
            <v>HiRatio</v>
          </cell>
          <cell r="L5163">
            <v>0</v>
          </cell>
          <cell r="M5163" t="str">
            <v>Owner-Occupied</v>
          </cell>
          <cell r="N5163">
            <v>4</v>
          </cell>
          <cell r="O5163">
            <v>41184</v>
          </cell>
          <cell r="P5163" t="str">
            <v>Current</v>
          </cell>
        </row>
        <row r="5164">
          <cell r="B5164">
            <v>41023</v>
          </cell>
          <cell r="C5164">
            <v>57</v>
          </cell>
          <cell r="D5164" t="str">
            <v>ON</v>
          </cell>
          <cell r="E5164" t="str">
            <v>Purchase</v>
          </cell>
          <cell r="F5164" t="str">
            <v>Fixed</v>
          </cell>
          <cell r="I5164">
            <v>44.3</v>
          </cell>
          <cell r="J5164">
            <v>29.49</v>
          </cell>
          <cell r="K5164" t="str">
            <v>Conv</v>
          </cell>
          <cell r="L5164">
            <v>349733.11</v>
          </cell>
          <cell r="M5164" t="str">
            <v>Owner-Occupied</v>
          </cell>
          <cell r="N5164">
            <v>0</v>
          </cell>
          <cell r="O5164">
            <v>43831</v>
          </cell>
          <cell r="P5164" t="str">
            <v>Current</v>
          </cell>
        </row>
        <row r="5165">
          <cell r="B5165">
            <v>42402</v>
          </cell>
          <cell r="C5165">
            <v>11</v>
          </cell>
          <cell r="D5165" t="str">
            <v>AB</v>
          </cell>
          <cell r="E5165" t="str">
            <v>Transfer</v>
          </cell>
          <cell r="F5165" t="str">
            <v>Fixed</v>
          </cell>
          <cell r="I5165">
            <v>30.61</v>
          </cell>
          <cell r="J5165">
            <v>20.170000000000002</v>
          </cell>
          <cell r="K5165" t="str">
            <v>Conv</v>
          </cell>
          <cell r="L5165">
            <v>318825.84000000003</v>
          </cell>
          <cell r="M5165" t="str">
            <v>Owner-Occupied</v>
          </cell>
          <cell r="N5165">
            <v>0</v>
          </cell>
          <cell r="O5165">
            <v>43831</v>
          </cell>
          <cell r="P5165" t="str">
            <v>Current</v>
          </cell>
        </row>
        <row r="5166">
          <cell r="B5166">
            <v>41814</v>
          </cell>
          <cell r="C5166">
            <v>31</v>
          </cell>
          <cell r="D5166" t="str">
            <v>SK</v>
          </cell>
          <cell r="E5166" t="str">
            <v>Purchase</v>
          </cell>
          <cell r="F5166" t="str">
            <v>Fixed</v>
          </cell>
          <cell r="I5166">
            <v>30.1</v>
          </cell>
          <cell r="J5166">
            <v>26.17</v>
          </cell>
          <cell r="K5166" t="str">
            <v>HiRatio</v>
          </cell>
          <cell r="L5166">
            <v>0</v>
          </cell>
          <cell r="M5166" t="str">
            <v>Owner-Occupied</v>
          </cell>
          <cell r="N5166">
            <v>4</v>
          </cell>
          <cell r="O5166">
            <v>42300</v>
          </cell>
          <cell r="P5166" t="str">
            <v>Current</v>
          </cell>
        </row>
        <row r="5167">
          <cell r="B5167">
            <v>41820</v>
          </cell>
          <cell r="C5167">
            <v>31</v>
          </cell>
          <cell r="D5167" t="str">
            <v>ON</v>
          </cell>
          <cell r="E5167" t="str">
            <v>Purchase</v>
          </cell>
          <cell r="F5167" t="str">
            <v>ARM</v>
          </cell>
          <cell r="I5167">
            <v>26.71</v>
          </cell>
          <cell r="J5167">
            <v>26.44</v>
          </cell>
          <cell r="K5167" t="str">
            <v>Conv</v>
          </cell>
          <cell r="L5167">
            <v>379665.54</v>
          </cell>
          <cell r="M5167" t="str">
            <v>Owner-Occupied</v>
          </cell>
          <cell r="N5167">
            <v>0</v>
          </cell>
          <cell r="O5167">
            <v>43831</v>
          </cell>
          <cell r="P5167" t="str">
            <v>Current</v>
          </cell>
        </row>
        <row r="5168">
          <cell r="B5168">
            <v>42417</v>
          </cell>
          <cell r="C5168">
            <v>11</v>
          </cell>
          <cell r="D5168" t="str">
            <v>SK</v>
          </cell>
          <cell r="E5168" t="str">
            <v>Purchase</v>
          </cell>
          <cell r="F5168" t="str">
            <v>Fixed</v>
          </cell>
          <cell r="I5168">
            <v>24.02</v>
          </cell>
          <cell r="J5168">
            <v>23.55</v>
          </cell>
          <cell r="K5168" t="str">
            <v>Conv</v>
          </cell>
          <cell r="L5168">
            <v>176357.12</v>
          </cell>
          <cell r="M5168" t="str">
            <v>Owner-Occupied</v>
          </cell>
          <cell r="N5168">
            <v>0</v>
          </cell>
          <cell r="O5168">
            <v>43831</v>
          </cell>
          <cell r="P5168" t="str">
            <v>Current</v>
          </cell>
        </row>
        <row r="5169">
          <cell r="B5169">
            <v>41620</v>
          </cell>
          <cell r="C5169">
            <v>37</v>
          </cell>
          <cell r="D5169" t="str">
            <v>AB</v>
          </cell>
          <cell r="E5169" t="str">
            <v>Refinance External</v>
          </cell>
          <cell r="F5169" t="str">
            <v>ARM</v>
          </cell>
          <cell r="I5169">
            <v>28.65</v>
          </cell>
          <cell r="J5169">
            <v>25.78</v>
          </cell>
          <cell r="K5169" t="str">
            <v>Conv</v>
          </cell>
          <cell r="L5169">
            <v>301700</v>
          </cell>
          <cell r="M5169" t="str">
            <v>Owner-Occupied</v>
          </cell>
          <cell r="N5169">
            <v>0</v>
          </cell>
          <cell r="O5169">
            <v>43831</v>
          </cell>
          <cell r="P5169" t="str">
            <v>Current</v>
          </cell>
        </row>
        <row r="5170">
          <cell r="B5170">
            <v>41031</v>
          </cell>
          <cell r="C5170">
            <v>56</v>
          </cell>
          <cell r="D5170" t="str">
            <v>BC</v>
          </cell>
          <cell r="E5170" t="str">
            <v>Refinance External</v>
          </cell>
          <cell r="F5170" t="str">
            <v>ARM</v>
          </cell>
          <cell r="I5170">
            <v>38.299999999999997</v>
          </cell>
          <cell r="J5170">
            <v>23.39</v>
          </cell>
          <cell r="K5170" t="str">
            <v>Conv</v>
          </cell>
          <cell r="L5170">
            <v>388680.63</v>
          </cell>
          <cell r="M5170" t="str">
            <v>Owner-Occupied</v>
          </cell>
          <cell r="N5170">
            <v>0</v>
          </cell>
          <cell r="O5170">
            <v>43831</v>
          </cell>
          <cell r="P5170" t="str">
            <v>Current</v>
          </cell>
        </row>
        <row r="5171">
          <cell r="B5171">
            <v>42611</v>
          </cell>
          <cell r="C5171">
            <v>5</v>
          </cell>
          <cell r="D5171" t="str">
            <v>ON</v>
          </cell>
          <cell r="E5171" t="str">
            <v>Purchase</v>
          </cell>
          <cell r="F5171" t="str">
            <v>Fixed</v>
          </cell>
          <cell r="I5171">
            <v>34.68</v>
          </cell>
          <cell r="J5171">
            <v>34.68</v>
          </cell>
          <cell r="K5171" t="str">
            <v>Conv</v>
          </cell>
          <cell r="L5171">
            <v>193025.46</v>
          </cell>
          <cell r="M5171" t="str">
            <v>Owner-Occupied</v>
          </cell>
          <cell r="N5171">
            <v>0</v>
          </cell>
          <cell r="O5171">
            <v>43831</v>
          </cell>
          <cell r="P5171" t="str">
            <v>Current</v>
          </cell>
        </row>
        <row r="5172">
          <cell r="B5172">
            <v>42170</v>
          </cell>
          <cell r="C5172">
            <v>19</v>
          </cell>
          <cell r="D5172" t="str">
            <v>BC</v>
          </cell>
          <cell r="E5172" t="str">
            <v>Purchase</v>
          </cell>
          <cell r="F5172" t="str">
            <v>Fixed</v>
          </cell>
          <cell r="I5172">
            <v>36.83</v>
          </cell>
          <cell r="J5172">
            <v>28.25</v>
          </cell>
          <cell r="K5172" t="str">
            <v>HiRatio</v>
          </cell>
          <cell r="L5172">
            <v>281293.34999999998</v>
          </cell>
          <cell r="M5172" t="str">
            <v>Owner-Occupied</v>
          </cell>
          <cell r="N5172">
            <v>0</v>
          </cell>
          <cell r="O5172">
            <v>43831</v>
          </cell>
          <cell r="P5172" t="str">
            <v>Current</v>
          </cell>
        </row>
        <row r="5173">
          <cell r="B5173">
            <v>42216</v>
          </cell>
          <cell r="C5173">
            <v>18</v>
          </cell>
          <cell r="D5173" t="str">
            <v>BC</v>
          </cell>
          <cell r="E5173" t="str">
            <v>Purchase</v>
          </cell>
          <cell r="F5173" t="str">
            <v>Fixed</v>
          </cell>
          <cell r="I5173">
            <v>41.94</v>
          </cell>
          <cell r="J5173">
            <v>25.3</v>
          </cell>
          <cell r="K5173" t="str">
            <v>Conv</v>
          </cell>
          <cell r="L5173">
            <v>285113.45</v>
          </cell>
          <cell r="M5173" t="str">
            <v>Owner-Occupied</v>
          </cell>
          <cell r="N5173">
            <v>0</v>
          </cell>
          <cell r="O5173">
            <v>43831</v>
          </cell>
          <cell r="P5173" t="str">
            <v>Current</v>
          </cell>
        </row>
        <row r="5174">
          <cell r="B5174">
            <v>41516</v>
          </cell>
          <cell r="C5174">
            <v>41</v>
          </cell>
          <cell r="D5174" t="str">
            <v>NL</v>
          </cell>
          <cell r="E5174" t="str">
            <v>Refinance External</v>
          </cell>
          <cell r="F5174" t="str">
            <v>Fixed</v>
          </cell>
          <cell r="I5174">
            <v>16.13</v>
          </cell>
          <cell r="J5174">
            <v>16.13</v>
          </cell>
          <cell r="K5174" t="str">
            <v>Conv</v>
          </cell>
          <cell r="L5174">
            <v>0</v>
          </cell>
          <cell r="M5174" t="str">
            <v>Owner-Occupied</v>
          </cell>
          <cell r="N5174">
            <v>4</v>
          </cell>
          <cell r="O5174">
            <v>42383</v>
          </cell>
          <cell r="P5174" t="str">
            <v>Current</v>
          </cell>
        </row>
        <row r="5175">
          <cell r="B5175">
            <v>41723</v>
          </cell>
          <cell r="C5175">
            <v>34</v>
          </cell>
          <cell r="D5175" t="str">
            <v>AB</v>
          </cell>
          <cell r="E5175" t="str">
            <v>Purchase</v>
          </cell>
          <cell r="F5175" t="str">
            <v>Fixed</v>
          </cell>
          <cell r="I5175">
            <v>36.96</v>
          </cell>
          <cell r="J5175">
            <v>26.58</v>
          </cell>
          <cell r="K5175" t="str">
            <v>HiRatio</v>
          </cell>
          <cell r="L5175">
            <v>329278.57</v>
          </cell>
          <cell r="M5175" t="str">
            <v>Owner-Occupied</v>
          </cell>
          <cell r="N5175">
            <v>0</v>
          </cell>
          <cell r="O5175">
            <v>43831</v>
          </cell>
          <cell r="P5175" t="str">
            <v>Current</v>
          </cell>
        </row>
        <row r="5176">
          <cell r="B5176">
            <v>41493</v>
          </cell>
          <cell r="C5176">
            <v>41</v>
          </cell>
          <cell r="D5176" t="str">
            <v>BC</v>
          </cell>
          <cell r="E5176" t="str">
            <v>Purchase</v>
          </cell>
          <cell r="F5176" t="str">
            <v>ARM</v>
          </cell>
          <cell r="I5176">
            <v>27.98</v>
          </cell>
          <cell r="J5176">
            <v>22.63</v>
          </cell>
          <cell r="K5176" t="str">
            <v>HiRatio</v>
          </cell>
          <cell r="L5176">
            <v>388038.97</v>
          </cell>
          <cell r="M5176" t="str">
            <v>Owner-Occupied</v>
          </cell>
          <cell r="N5176">
            <v>0</v>
          </cell>
          <cell r="O5176">
            <v>43831</v>
          </cell>
          <cell r="P5176" t="str">
            <v>Current</v>
          </cell>
        </row>
        <row r="5177">
          <cell r="B5177">
            <v>42292</v>
          </cell>
          <cell r="C5177">
            <v>15</v>
          </cell>
          <cell r="D5177" t="str">
            <v>ON</v>
          </cell>
          <cell r="E5177" t="str">
            <v>Purchase</v>
          </cell>
          <cell r="F5177" t="str">
            <v>ARM</v>
          </cell>
          <cell r="I5177">
            <v>31.15</v>
          </cell>
          <cell r="J5177">
            <v>29.84</v>
          </cell>
          <cell r="K5177" t="str">
            <v>HiRatio</v>
          </cell>
          <cell r="L5177">
            <v>0</v>
          </cell>
          <cell r="M5177" t="str">
            <v>Owner-Occupied</v>
          </cell>
          <cell r="N5177">
            <v>4</v>
          </cell>
          <cell r="O5177">
            <v>42710</v>
          </cell>
          <cell r="P5177" t="str">
            <v>Current</v>
          </cell>
        </row>
        <row r="5178">
          <cell r="B5178">
            <v>40661</v>
          </cell>
          <cell r="C5178">
            <v>69</v>
          </cell>
          <cell r="D5178" t="str">
            <v>SK</v>
          </cell>
          <cell r="E5178" t="str">
            <v>Purchase</v>
          </cell>
          <cell r="F5178" t="str">
            <v>Fixed</v>
          </cell>
          <cell r="I5178">
            <v>39.19</v>
          </cell>
          <cell r="J5178">
            <v>28.93</v>
          </cell>
          <cell r="K5178" t="str">
            <v>HiRatio</v>
          </cell>
          <cell r="L5178">
            <v>0</v>
          </cell>
          <cell r="M5178" t="str">
            <v>Owner-Occupied</v>
          </cell>
          <cell r="N5178">
            <v>4</v>
          </cell>
          <cell r="O5178">
            <v>41425</v>
          </cell>
          <cell r="P5178" t="str">
            <v>Current</v>
          </cell>
        </row>
        <row r="5179">
          <cell r="B5179">
            <v>42650</v>
          </cell>
          <cell r="C5179">
            <v>3</v>
          </cell>
          <cell r="D5179" t="str">
            <v>ON</v>
          </cell>
          <cell r="E5179" t="str">
            <v>Refinance Existing Client</v>
          </cell>
          <cell r="F5179" t="str">
            <v>Fixed</v>
          </cell>
          <cell r="I5179">
            <v>36.65</v>
          </cell>
          <cell r="J5179">
            <v>29.65</v>
          </cell>
          <cell r="K5179" t="str">
            <v>Conv</v>
          </cell>
          <cell r="L5179">
            <v>229461.34</v>
          </cell>
          <cell r="M5179" t="str">
            <v>Owner-Occupied</v>
          </cell>
          <cell r="N5179">
            <v>0</v>
          </cell>
          <cell r="O5179">
            <v>43831</v>
          </cell>
          <cell r="P5179" t="str">
            <v>Current</v>
          </cell>
        </row>
        <row r="5180">
          <cell r="B5180">
            <v>42306</v>
          </cell>
          <cell r="C5180">
            <v>15</v>
          </cell>
          <cell r="D5180" t="str">
            <v>ON</v>
          </cell>
          <cell r="E5180" t="str">
            <v>Purchase</v>
          </cell>
          <cell r="F5180" t="str">
            <v>Fixed</v>
          </cell>
          <cell r="I5180">
            <v>43.8</v>
          </cell>
          <cell r="J5180">
            <v>37.479999999999997</v>
          </cell>
          <cell r="K5180" t="str">
            <v>HiRatio</v>
          </cell>
          <cell r="L5180">
            <v>407809.75</v>
          </cell>
          <cell r="M5180" t="str">
            <v>Owner-Occupied</v>
          </cell>
          <cell r="N5180">
            <v>0</v>
          </cell>
          <cell r="O5180">
            <v>43831</v>
          </cell>
          <cell r="P5180" t="str">
            <v>Current</v>
          </cell>
        </row>
        <row r="5181">
          <cell r="B5181">
            <v>41551</v>
          </cell>
          <cell r="C5181">
            <v>39</v>
          </cell>
          <cell r="D5181" t="str">
            <v>ON</v>
          </cell>
          <cell r="E5181" t="str">
            <v>Refinance External</v>
          </cell>
          <cell r="F5181" t="str">
            <v>Fixed</v>
          </cell>
          <cell r="I5181">
            <v>37.08</v>
          </cell>
          <cell r="J5181">
            <v>26.38</v>
          </cell>
          <cell r="K5181" t="str">
            <v>Conv</v>
          </cell>
          <cell r="L5181">
            <v>0</v>
          </cell>
          <cell r="M5181" t="str">
            <v>Owner-Occupied</v>
          </cell>
          <cell r="N5181">
            <v>4</v>
          </cell>
          <cell r="O5181">
            <v>42165</v>
          </cell>
          <cell r="P5181" t="str">
            <v>Current</v>
          </cell>
        </row>
        <row r="5182">
          <cell r="B5182">
            <v>42487</v>
          </cell>
          <cell r="C5182">
            <v>9</v>
          </cell>
          <cell r="D5182" t="str">
            <v>BC</v>
          </cell>
          <cell r="E5182" t="str">
            <v>Purchase</v>
          </cell>
          <cell r="F5182" t="str">
            <v>Fixed</v>
          </cell>
          <cell r="I5182">
            <v>24.51</v>
          </cell>
          <cell r="J5182">
            <v>24.19</v>
          </cell>
          <cell r="K5182" t="str">
            <v>Conv</v>
          </cell>
          <cell r="L5182">
            <v>313583.35999999999</v>
          </cell>
          <cell r="M5182" t="str">
            <v>Owner-Occupied</v>
          </cell>
          <cell r="N5182">
            <v>0</v>
          </cell>
          <cell r="O5182">
            <v>43831</v>
          </cell>
          <cell r="P5182" t="str">
            <v>Current</v>
          </cell>
        </row>
        <row r="5183">
          <cell r="B5183">
            <v>41879</v>
          </cell>
          <cell r="C5183">
            <v>29</v>
          </cell>
          <cell r="D5183" t="str">
            <v>AB</v>
          </cell>
          <cell r="E5183" t="str">
            <v>Purchase</v>
          </cell>
          <cell r="F5183" t="str">
            <v>Fixed</v>
          </cell>
          <cell r="I5183">
            <v>28.79</v>
          </cell>
          <cell r="J5183">
            <v>28.54</v>
          </cell>
          <cell r="K5183" t="str">
            <v>HiRatio</v>
          </cell>
          <cell r="L5183">
            <v>229175.73</v>
          </cell>
          <cell r="M5183" t="str">
            <v>Owner-Occupied</v>
          </cell>
          <cell r="N5183">
            <v>0</v>
          </cell>
          <cell r="O5183">
            <v>43831</v>
          </cell>
          <cell r="P5183" t="str">
            <v>Current</v>
          </cell>
        </row>
        <row r="5184">
          <cell r="B5184">
            <v>42088</v>
          </cell>
          <cell r="C5184">
            <v>22</v>
          </cell>
          <cell r="D5184" t="str">
            <v>ON</v>
          </cell>
          <cell r="E5184" t="str">
            <v>Purchase</v>
          </cell>
          <cell r="F5184" t="str">
            <v>Fixed</v>
          </cell>
          <cell r="I5184">
            <v>38.549999999999997</v>
          </cell>
          <cell r="J5184">
            <v>33.92</v>
          </cell>
          <cell r="K5184" t="str">
            <v>HiRatio</v>
          </cell>
          <cell r="L5184">
            <v>496989.8</v>
          </cell>
          <cell r="M5184" t="str">
            <v>Owner-Occupied</v>
          </cell>
          <cell r="N5184">
            <v>0</v>
          </cell>
          <cell r="O5184">
            <v>43831</v>
          </cell>
          <cell r="P5184" t="str">
            <v>Current</v>
          </cell>
        </row>
        <row r="5185">
          <cell r="B5185">
            <v>42643</v>
          </cell>
          <cell r="C5185">
            <v>4</v>
          </cell>
          <cell r="D5185" t="str">
            <v>ON</v>
          </cell>
          <cell r="E5185" t="str">
            <v>Purchase</v>
          </cell>
          <cell r="F5185" t="str">
            <v>Fixed</v>
          </cell>
          <cell r="I5185">
            <v>43.79</v>
          </cell>
          <cell r="J5185">
            <v>28.38</v>
          </cell>
          <cell r="K5185" t="str">
            <v>HiRatio</v>
          </cell>
          <cell r="L5185">
            <v>237284.16</v>
          </cell>
          <cell r="M5185" t="str">
            <v>Owner-Occupied</v>
          </cell>
          <cell r="N5185">
            <v>0</v>
          </cell>
          <cell r="O5185">
            <v>43831</v>
          </cell>
          <cell r="P5185" t="str">
            <v>Current</v>
          </cell>
        </row>
        <row r="5186">
          <cell r="B5186">
            <v>42167</v>
          </cell>
          <cell r="C5186">
            <v>19</v>
          </cell>
          <cell r="D5186" t="str">
            <v>BC</v>
          </cell>
          <cell r="E5186" t="str">
            <v>Purchase with Improvements</v>
          </cell>
          <cell r="F5186" t="str">
            <v>ARM</v>
          </cell>
          <cell r="I5186">
            <v>31.81</v>
          </cell>
          <cell r="J5186">
            <v>28.1</v>
          </cell>
          <cell r="K5186" t="str">
            <v>Conv</v>
          </cell>
          <cell r="L5186">
            <v>827622.13</v>
          </cell>
          <cell r="M5186" t="str">
            <v>Owner-Occupied</v>
          </cell>
          <cell r="N5186">
            <v>0</v>
          </cell>
          <cell r="O5186">
            <v>43831</v>
          </cell>
          <cell r="P5186" t="str">
            <v>Current</v>
          </cell>
        </row>
        <row r="5187">
          <cell r="B5187">
            <v>40809</v>
          </cell>
          <cell r="C5187">
            <v>64</v>
          </cell>
          <cell r="D5187" t="str">
            <v>ON</v>
          </cell>
          <cell r="E5187" t="str">
            <v>Refinance External</v>
          </cell>
          <cell r="F5187" t="str">
            <v>Fixed</v>
          </cell>
          <cell r="I5187">
            <v>40.659999999999997</v>
          </cell>
          <cell r="J5187">
            <v>28.1</v>
          </cell>
          <cell r="K5187" t="str">
            <v>HiRatio</v>
          </cell>
          <cell r="L5187">
            <v>0</v>
          </cell>
          <cell r="M5187" t="str">
            <v>Owner-Occupied</v>
          </cell>
          <cell r="N5187">
            <v>4</v>
          </cell>
          <cell r="O5187">
            <v>42328</v>
          </cell>
          <cell r="P5187" t="str">
            <v>Current</v>
          </cell>
        </row>
        <row r="5188">
          <cell r="B5188">
            <v>41789</v>
          </cell>
          <cell r="C5188">
            <v>32</v>
          </cell>
          <cell r="D5188" t="str">
            <v>ON</v>
          </cell>
          <cell r="E5188" t="str">
            <v>Purchase</v>
          </cell>
          <cell r="F5188" t="str">
            <v>ARM</v>
          </cell>
          <cell r="I5188">
            <v>33.049999999999997</v>
          </cell>
          <cell r="J5188">
            <v>28.9</v>
          </cell>
          <cell r="K5188" t="str">
            <v>Conv</v>
          </cell>
          <cell r="L5188">
            <v>239602.21</v>
          </cell>
          <cell r="M5188" t="str">
            <v>Owner-Occupied</v>
          </cell>
          <cell r="N5188">
            <v>0</v>
          </cell>
          <cell r="O5188">
            <v>43831</v>
          </cell>
          <cell r="P5188" t="str">
            <v>Current</v>
          </cell>
        </row>
        <row r="5189">
          <cell r="B5189">
            <v>41751</v>
          </cell>
          <cell r="C5189">
            <v>33</v>
          </cell>
          <cell r="D5189" t="str">
            <v>BC</v>
          </cell>
          <cell r="E5189" t="str">
            <v>Refinance External</v>
          </cell>
          <cell r="F5189" t="str">
            <v>ARM</v>
          </cell>
          <cell r="I5189">
            <v>32.68</v>
          </cell>
          <cell r="J5189">
            <v>25.81</v>
          </cell>
          <cell r="K5189" t="str">
            <v>Conv</v>
          </cell>
          <cell r="L5189">
            <v>0</v>
          </cell>
          <cell r="M5189" t="str">
            <v>Owner-Occupied</v>
          </cell>
          <cell r="N5189">
            <v>4</v>
          </cell>
          <cell r="O5189">
            <v>42636</v>
          </cell>
          <cell r="P5189" t="str">
            <v>Current</v>
          </cell>
        </row>
        <row r="5190">
          <cell r="B5190">
            <v>41334</v>
          </cell>
          <cell r="C5190">
            <v>46</v>
          </cell>
          <cell r="D5190" t="str">
            <v>AB</v>
          </cell>
          <cell r="E5190" t="str">
            <v>Purchase</v>
          </cell>
          <cell r="F5190" t="str">
            <v>Fixed</v>
          </cell>
          <cell r="I5190">
            <v>30.87</v>
          </cell>
          <cell r="J5190">
            <v>30.41</v>
          </cell>
          <cell r="K5190" t="str">
            <v>HiRatio</v>
          </cell>
          <cell r="L5190">
            <v>0</v>
          </cell>
          <cell r="M5190" t="str">
            <v>Owner-Occupied</v>
          </cell>
          <cell r="N5190">
            <v>4</v>
          </cell>
          <cell r="O5190">
            <v>41794</v>
          </cell>
          <cell r="P5190" t="str">
            <v>Current</v>
          </cell>
        </row>
        <row r="5191">
          <cell r="B5191">
            <v>41964</v>
          </cell>
          <cell r="C5191">
            <v>26</v>
          </cell>
          <cell r="D5191" t="str">
            <v>ON</v>
          </cell>
          <cell r="E5191" t="str">
            <v>Refinance External</v>
          </cell>
          <cell r="F5191" t="str">
            <v>Fixed</v>
          </cell>
          <cell r="I5191">
            <v>42.49</v>
          </cell>
          <cell r="J5191">
            <v>33.020000000000003</v>
          </cell>
          <cell r="K5191" t="str">
            <v>Conv</v>
          </cell>
          <cell r="L5191">
            <v>334197.06</v>
          </cell>
          <cell r="M5191" t="str">
            <v>Owner-Occupied</v>
          </cell>
          <cell r="N5191">
            <v>0</v>
          </cell>
          <cell r="O5191">
            <v>43831</v>
          </cell>
          <cell r="P5191" t="str">
            <v>Current</v>
          </cell>
        </row>
        <row r="5192">
          <cell r="B5192">
            <v>42347</v>
          </cell>
          <cell r="C5192">
            <v>13</v>
          </cell>
          <cell r="D5192" t="str">
            <v>ON</v>
          </cell>
          <cell r="E5192" t="str">
            <v>Purchase</v>
          </cell>
          <cell r="F5192" t="str">
            <v>Fixed</v>
          </cell>
          <cell r="I5192">
            <v>40.33</v>
          </cell>
          <cell r="J5192">
            <v>34.51</v>
          </cell>
          <cell r="K5192" t="str">
            <v>HiRatio</v>
          </cell>
          <cell r="L5192">
            <v>394326.41</v>
          </cell>
          <cell r="M5192" t="str">
            <v>Owner-Occupied</v>
          </cell>
          <cell r="N5192">
            <v>0</v>
          </cell>
          <cell r="O5192">
            <v>43831</v>
          </cell>
          <cell r="P5192" t="str">
            <v>Current</v>
          </cell>
        </row>
        <row r="5193">
          <cell r="B5193">
            <v>42471</v>
          </cell>
          <cell r="C5193">
            <v>9</v>
          </cell>
          <cell r="D5193" t="str">
            <v>ON</v>
          </cell>
          <cell r="E5193" t="str">
            <v>Refinance External</v>
          </cell>
          <cell r="F5193" t="str">
            <v>ARM</v>
          </cell>
          <cell r="I5193">
            <v>24.94</v>
          </cell>
          <cell r="J5193">
            <v>24.42</v>
          </cell>
          <cell r="K5193" t="str">
            <v>Conv</v>
          </cell>
          <cell r="L5193">
            <v>248817.86</v>
          </cell>
          <cell r="M5193" t="str">
            <v>Owner-Occupied</v>
          </cell>
          <cell r="N5193">
            <v>0</v>
          </cell>
          <cell r="O5193">
            <v>43831</v>
          </cell>
          <cell r="P5193" t="str">
            <v>Current</v>
          </cell>
        </row>
        <row r="5194">
          <cell r="B5194">
            <v>41912</v>
          </cell>
          <cell r="C5194">
            <v>28</v>
          </cell>
          <cell r="D5194" t="str">
            <v>ON</v>
          </cell>
          <cell r="E5194" t="str">
            <v>Purchase</v>
          </cell>
          <cell r="F5194" t="str">
            <v>ARM</v>
          </cell>
          <cell r="I5194">
            <v>33.119999999999997</v>
          </cell>
          <cell r="J5194">
            <v>19.7</v>
          </cell>
          <cell r="K5194" t="str">
            <v>Conv</v>
          </cell>
          <cell r="L5194">
            <v>365946.08</v>
          </cell>
          <cell r="M5194" t="str">
            <v>Owner-Occupied</v>
          </cell>
          <cell r="N5194">
            <v>0</v>
          </cell>
          <cell r="O5194">
            <v>43831</v>
          </cell>
          <cell r="P5194" t="str">
            <v>Current</v>
          </cell>
        </row>
        <row r="5195">
          <cell r="B5195">
            <v>41109</v>
          </cell>
          <cell r="C5195">
            <v>54</v>
          </cell>
          <cell r="D5195" t="str">
            <v>ON</v>
          </cell>
          <cell r="E5195" t="str">
            <v>Purchase</v>
          </cell>
          <cell r="F5195" t="str">
            <v>Fixed</v>
          </cell>
          <cell r="I5195">
            <v>33.35</v>
          </cell>
          <cell r="J5195">
            <v>32.57</v>
          </cell>
          <cell r="K5195" t="str">
            <v>Conv</v>
          </cell>
          <cell r="L5195">
            <v>0</v>
          </cell>
          <cell r="M5195" t="str">
            <v>Owner-Occupied</v>
          </cell>
          <cell r="N5195">
            <v>4</v>
          </cell>
          <cell r="O5195">
            <v>42713</v>
          </cell>
          <cell r="P5195" t="str">
            <v>Current</v>
          </cell>
        </row>
        <row r="5196">
          <cell r="B5196">
            <v>42632</v>
          </cell>
          <cell r="C5196">
            <v>4</v>
          </cell>
          <cell r="D5196" t="str">
            <v>AB</v>
          </cell>
          <cell r="E5196" t="str">
            <v>Purchase</v>
          </cell>
          <cell r="F5196" t="str">
            <v>Fixed</v>
          </cell>
          <cell r="I5196">
            <v>35.270000000000003</v>
          </cell>
          <cell r="J5196">
            <v>10.16</v>
          </cell>
          <cell r="K5196" t="str">
            <v>Conv</v>
          </cell>
          <cell r="L5196">
            <v>242631.25</v>
          </cell>
          <cell r="M5196" t="str">
            <v>Rental</v>
          </cell>
          <cell r="N5196">
            <v>0</v>
          </cell>
          <cell r="O5196">
            <v>43831</v>
          </cell>
          <cell r="P5196" t="str">
            <v>Current</v>
          </cell>
        </row>
        <row r="5197">
          <cell r="B5197">
            <v>41759</v>
          </cell>
          <cell r="C5197">
            <v>33</v>
          </cell>
          <cell r="D5197" t="str">
            <v>ON</v>
          </cell>
          <cell r="E5197" t="str">
            <v>Purchase</v>
          </cell>
          <cell r="F5197" t="str">
            <v>Fixed</v>
          </cell>
          <cell r="I5197">
            <v>41.99</v>
          </cell>
          <cell r="J5197">
            <v>28.1</v>
          </cell>
          <cell r="K5197" t="str">
            <v>HiRatio</v>
          </cell>
          <cell r="L5197">
            <v>290559.15000000002</v>
          </cell>
          <cell r="M5197" t="str">
            <v>Owner-Occupied</v>
          </cell>
          <cell r="N5197">
            <v>0</v>
          </cell>
          <cell r="O5197">
            <v>43831</v>
          </cell>
          <cell r="P5197" t="str">
            <v>Current</v>
          </cell>
        </row>
        <row r="5198">
          <cell r="B5198">
            <v>42292</v>
          </cell>
          <cell r="C5198">
            <v>15</v>
          </cell>
          <cell r="D5198" t="str">
            <v>AB</v>
          </cell>
          <cell r="E5198" t="str">
            <v>Purchase with Improvements</v>
          </cell>
          <cell r="F5198" t="str">
            <v>Fixed</v>
          </cell>
          <cell r="I5198">
            <v>39.71</v>
          </cell>
          <cell r="J5198">
            <v>34.58</v>
          </cell>
          <cell r="K5198" t="str">
            <v>HiRatio</v>
          </cell>
          <cell r="L5198">
            <v>294624.67</v>
          </cell>
          <cell r="M5198" t="str">
            <v>Owner-Occupied</v>
          </cell>
          <cell r="N5198">
            <v>0</v>
          </cell>
          <cell r="O5198">
            <v>43831</v>
          </cell>
          <cell r="P5198" t="str">
            <v>Current</v>
          </cell>
        </row>
        <row r="5199">
          <cell r="B5199">
            <v>42062</v>
          </cell>
          <cell r="C5199">
            <v>23</v>
          </cell>
          <cell r="D5199" t="str">
            <v>BC</v>
          </cell>
          <cell r="E5199" t="str">
            <v>Purchase</v>
          </cell>
          <cell r="F5199" t="str">
            <v>ARM</v>
          </cell>
          <cell r="I5199">
            <v>19.84</v>
          </cell>
          <cell r="J5199">
            <v>6.38</v>
          </cell>
          <cell r="K5199" t="str">
            <v>Conv</v>
          </cell>
          <cell r="L5199">
            <v>250004.41</v>
          </cell>
          <cell r="M5199" t="str">
            <v>Rental</v>
          </cell>
          <cell r="N5199">
            <v>0</v>
          </cell>
          <cell r="O5199">
            <v>43831</v>
          </cell>
          <cell r="P5199" t="str">
            <v>Current</v>
          </cell>
        </row>
        <row r="5200">
          <cell r="B5200">
            <v>42516</v>
          </cell>
          <cell r="C5200">
            <v>8</v>
          </cell>
          <cell r="D5200" t="str">
            <v>AB</v>
          </cell>
          <cell r="E5200" t="str">
            <v>Purchase</v>
          </cell>
          <cell r="F5200" t="str">
            <v>Fixed</v>
          </cell>
          <cell r="I5200">
            <v>40.28</v>
          </cell>
          <cell r="J5200">
            <v>30.29</v>
          </cell>
          <cell r="K5200" t="str">
            <v>HiRatio</v>
          </cell>
          <cell r="L5200">
            <v>386091.55</v>
          </cell>
          <cell r="M5200" t="str">
            <v>Owner-Occupied</v>
          </cell>
          <cell r="N5200">
            <v>0</v>
          </cell>
          <cell r="O5200">
            <v>43831</v>
          </cell>
          <cell r="P5200" t="str">
            <v>Current</v>
          </cell>
        </row>
        <row r="5201">
          <cell r="B5201">
            <v>41060</v>
          </cell>
          <cell r="C5201">
            <v>56</v>
          </cell>
          <cell r="D5201" t="str">
            <v>ON</v>
          </cell>
          <cell r="E5201" t="str">
            <v>Purchase</v>
          </cell>
          <cell r="F5201" t="str">
            <v>Fixed</v>
          </cell>
          <cell r="I5201">
            <v>39.14</v>
          </cell>
          <cell r="J5201">
            <v>13.97</v>
          </cell>
          <cell r="K5201" t="str">
            <v>HiRatio</v>
          </cell>
          <cell r="L5201">
            <v>122111.45</v>
          </cell>
          <cell r="M5201" t="str">
            <v>Owner-Occupied</v>
          </cell>
          <cell r="N5201">
            <v>0</v>
          </cell>
          <cell r="O5201">
            <v>43831</v>
          </cell>
          <cell r="P5201" t="str">
            <v>Current</v>
          </cell>
        </row>
        <row r="5202">
          <cell r="B5202">
            <v>40949</v>
          </cell>
          <cell r="C5202">
            <v>59</v>
          </cell>
          <cell r="D5202" t="str">
            <v>ON</v>
          </cell>
          <cell r="E5202" t="str">
            <v>Refinance External</v>
          </cell>
          <cell r="F5202" t="str">
            <v>Fixed</v>
          </cell>
          <cell r="I5202">
            <v>28.15</v>
          </cell>
          <cell r="J5202">
            <v>20.399999999999999</v>
          </cell>
          <cell r="K5202" t="str">
            <v>Conv</v>
          </cell>
          <cell r="L5202">
            <v>0</v>
          </cell>
          <cell r="M5202" t="str">
            <v>Owner-Occupied</v>
          </cell>
          <cell r="N5202">
            <v>4</v>
          </cell>
          <cell r="O5202">
            <v>41764</v>
          </cell>
          <cell r="P5202" t="str">
            <v>Current</v>
          </cell>
        </row>
        <row r="5203">
          <cell r="B5203">
            <v>42564</v>
          </cell>
          <cell r="C5203">
            <v>6</v>
          </cell>
          <cell r="D5203" t="str">
            <v>ON</v>
          </cell>
          <cell r="E5203" t="str">
            <v>Purchase</v>
          </cell>
          <cell r="F5203" t="str">
            <v>Fixed</v>
          </cell>
          <cell r="I5203">
            <v>30.38</v>
          </cell>
          <cell r="J5203">
            <v>19.22</v>
          </cell>
          <cell r="K5203" t="str">
            <v>HiRatio</v>
          </cell>
          <cell r="L5203">
            <v>304239.09000000003</v>
          </cell>
          <cell r="M5203" t="str">
            <v>Owner-Occupied</v>
          </cell>
          <cell r="N5203">
            <v>0</v>
          </cell>
          <cell r="O5203">
            <v>43831</v>
          </cell>
          <cell r="P5203" t="str">
            <v>Current</v>
          </cell>
        </row>
        <row r="5204">
          <cell r="B5204">
            <v>42234</v>
          </cell>
          <cell r="C5204">
            <v>17</v>
          </cell>
          <cell r="D5204" t="str">
            <v>ON</v>
          </cell>
          <cell r="E5204" t="str">
            <v>Purchase</v>
          </cell>
          <cell r="F5204" t="str">
            <v>Fixed</v>
          </cell>
          <cell r="I5204">
            <v>43.2</v>
          </cell>
          <cell r="J5204">
            <v>25.98</v>
          </cell>
          <cell r="K5204" t="str">
            <v>HiRatio</v>
          </cell>
          <cell r="L5204">
            <v>283215.34000000003</v>
          </cell>
          <cell r="M5204" t="str">
            <v>Owner-Occupied</v>
          </cell>
          <cell r="N5204">
            <v>0</v>
          </cell>
          <cell r="O5204">
            <v>43831</v>
          </cell>
          <cell r="P5204" t="str">
            <v>Current</v>
          </cell>
        </row>
        <row r="5205">
          <cell r="B5205">
            <v>41872</v>
          </cell>
          <cell r="C5205">
            <v>29</v>
          </cell>
          <cell r="D5205" t="str">
            <v>AB</v>
          </cell>
          <cell r="E5205" t="str">
            <v>Purchase</v>
          </cell>
          <cell r="F5205" t="str">
            <v>Fixed</v>
          </cell>
          <cell r="I5205">
            <v>33.5</v>
          </cell>
          <cell r="J5205">
            <v>17.86</v>
          </cell>
          <cell r="K5205" t="str">
            <v>Conv</v>
          </cell>
          <cell r="L5205">
            <v>406224.45</v>
          </cell>
          <cell r="M5205" t="str">
            <v>Owner-Occupied</v>
          </cell>
          <cell r="N5205">
            <v>0</v>
          </cell>
          <cell r="O5205">
            <v>43831</v>
          </cell>
          <cell r="P5205" t="str">
            <v>Current</v>
          </cell>
        </row>
        <row r="5206">
          <cell r="B5206">
            <v>41697</v>
          </cell>
          <cell r="C5206">
            <v>35</v>
          </cell>
          <cell r="D5206" t="str">
            <v>AB</v>
          </cell>
          <cell r="E5206" t="str">
            <v>Transfer</v>
          </cell>
          <cell r="F5206" t="str">
            <v>Fixed</v>
          </cell>
          <cell r="I5206">
            <v>39.04</v>
          </cell>
          <cell r="J5206">
            <v>31.32</v>
          </cell>
          <cell r="K5206" t="str">
            <v>Conv</v>
          </cell>
          <cell r="L5206">
            <v>222982.19</v>
          </cell>
          <cell r="M5206" t="str">
            <v>Owner-Occupied</v>
          </cell>
          <cell r="N5206">
            <v>0</v>
          </cell>
          <cell r="O5206">
            <v>43831</v>
          </cell>
          <cell r="P5206" t="str">
            <v>Current</v>
          </cell>
        </row>
        <row r="5207">
          <cell r="B5207">
            <v>41922</v>
          </cell>
          <cell r="C5207">
            <v>27</v>
          </cell>
          <cell r="D5207" t="str">
            <v>ON</v>
          </cell>
          <cell r="E5207" t="str">
            <v>Purchase</v>
          </cell>
          <cell r="F5207" t="str">
            <v>ARM</v>
          </cell>
          <cell r="I5207">
            <v>21.24</v>
          </cell>
          <cell r="J5207">
            <v>20.02</v>
          </cell>
          <cell r="K5207" t="str">
            <v>Conv</v>
          </cell>
          <cell r="L5207">
            <v>117048.78</v>
          </cell>
          <cell r="M5207" t="str">
            <v>Owner-Occupied</v>
          </cell>
          <cell r="N5207">
            <v>0</v>
          </cell>
          <cell r="O5207">
            <v>43831</v>
          </cell>
          <cell r="P5207" t="str">
            <v>Current</v>
          </cell>
        </row>
        <row r="5208">
          <cell r="B5208">
            <v>41183</v>
          </cell>
          <cell r="C5208">
            <v>51</v>
          </cell>
          <cell r="D5208" t="str">
            <v>ON</v>
          </cell>
          <cell r="E5208" t="str">
            <v>Purchase</v>
          </cell>
          <cell r="F5208" t="str">
            <v>Fixed</v>
          </cell>
          <cell r="I5208">
            <v>43.01</v>
          </cell>
          <cell r="J5208">
            <v>33.840000000000003</v>
          </cell>
          <cell r="K5208" t="str">
            <v>HiRatio</v>
          </cell>
          <cell r="L5208">
            <v>251059.22</v>
          </cell>
          <cell r="M5208" t="str">
            <v>Owner-Occupied</v>
          </cell>
          <cell r="N5208">
            <v>0</v>
          </cell>
          <cell r="O5208">
            <v>43831</v>
          </cell>
          <cell r="P5208" t="str">
            <v>Current</v>
          </cell>
        </row>
        <row r="5209">
          <cell r="B5209">
            <v>41956</v>
          </cell>
          <cell r="C5209">
            <v>26</v>
          </cell>
          <cell r="D5209" t="str">
            <v>AB</v>
          </cell>
          <cell r="E5209" t="str">
            <v>Purchase</v>
          </cell>
          <cell r="F5209" t="str">
            <v>Fixed</v>
          </cell>
          <cell r="I5209">
            <v>43.66</v>
          </cell>
          <cell r="J5209">
            <v>30.64</v>
          </cell>
          <cell r="K5209" t="str">
            <v>HiRatio</v>
          </cell>
          <cell r="L5209">
            <v>437216.52</v>
          </cell>
          <cell r="M5209" t="str">
            <v>Owner-Occupied</v>
          </cell>
          <cell r="N5209">
            <v>0</v>
          </cell>
          <cell r="O5209">
            <v>43831</v>
          </cell>
          <cell r="P5209" t="str">
            <v>Current</v>
          </cell>
        </row>
        <row r="5210">
          <cell r="B5210">
            <v>42692</v>
          </cell>
          <cell r="C5210">
            <v>2</v>
          </cell>
          <cell r="D5210" t="str">
            <v>AB</v>
          </cell>
          <cell r="E5210" t="str">
            <v>Purchase</v>
          </cell>
          <cell r="F5210" t="str">
            <v>Fixed</v>
          </cell>
          <cell r="I5210">
            <v>30.94</v>
          </cell>
          <cell r="J5210">
            <v>23.6</v>
          </cell>
          <cell r="K5210" t="str">
            <v>HiRatio</v>
          </cell>
          <cell r="L5210">
            <v>341795.32</v>
          </cell>
          <cell r="M5210" t="str">
            <v>Owner-Occupied</v>
          </cell>
          <cell r="N5210">
            <v>0</v>
          </cell>
          <cell r="O5210">
            <v>43831</v>
          </cell>
          <cell r="P5210" t="str">
            <v>Current</v>
          </cell>
        </row>
        <row r="5211">
          <cell r="B5211">
            <v>42094</v>
          </cell>
          <cell r="C5211">
            <v>22</v>
          </cell>
          <cell r="D5211" t="str">
            <v>ON</v>
          </cell>
          <cell r="E5211" t="str">
            <v>Purchase</v>
          </cell>
          <cell r="F5211" t="str">
            <v>Fixed</v>
          </cell>
          <cell r="I5211">
            <v>33.29</v>
          </cell>
          <cell r="J5211">
            <v>25.63</v>
          </cell>
          <cell r="K5211" t="str">
            <v>HiRatio</v>
          </cell>
          <cell r="L5211">
            <v>285730.53999999998</v>
          </cell>
          <cell r="M5211" t="str">
            <v>Owner-Occupied</v>
          </cell>
          <cell r="N5211">
            <v>0</v>
          </cell>
          <cell r="O5211">
            <v>43831</v>
          </cell>
          <cell r="P5211" t="str">
            <v>Current</v>
          </cell>
        </row>
        <row r="5212">
          <cell r="B5212">
            <v>41705</v>
          </cell>
          <cell r="C5212">
            <v>34</v>
          </cell>
          <cell r="D5212" t="str">
            <v>SK</v>
          </cell>
          <cell r="E5212" t="str">
            <v>Refinance External</v>
          </cell>
          <cell r="F5212" t="str">
            <v>Fixed</v>
          </cell>
          <cell r="I5212">
            <v>35.880000000000003</v>
          </cell>
          <cell r="J5212">
            <v>25.97</v>
          </cell>
          <cell r="K5212" t="str">
            <v>Conv</v>
          </cell>
          <cell r="L5212">
            <v>86307.1</v>
          </cell>
          <cell r="M5212" t="str">
            <v>Owner-Occupied</v>
          </cell>
          <cell r="N5212">
            <v>0</v>
          </cell>
          <cell r="O5212">
            <v>43831</v>
          </cell>
          <cell r="P5212" t="str">
            <v>Current</v>
          </cell>
        </row>
        <row r="5213">
          <cell r="B5213">
            <v>40780</v>
          </cell>
          <cell r="C5213">
            <v>65</v>
          </cell>
          <cell r="D5213" t="str">
            <v>ON</v>
          </cell>
          <cell r="E5213" t="str">
            <v>Purchase</v>
          </cell>
          <cell r="F5213" t="str">
            <v>Fixed</v>
          </cell>
          <cell r="I5213">
            <v>40.99</v>
          </cell>
          <cell r="J5213">
            <v>34.659999999999997</v>
          </cell>
          <cell r="K5213" t="str">
            <v>HiRatio</v>
          </cell>
          <cell r="L5213">
            <v>0</v>
          </cell>
          <cell r="M5213" t="str">
            <v>Owner-Occupied</v>
          </cell>
          <cell r="N5213">
            <v>4</v>
          </cell>
          <cell r="O5213">
            <v>42608</v>
          </cell>
          <cell r="P5213" t="str">
            <v>Current</v>
          </cell>
        </row>
        <row r="5214">
          <cell r="B5214">
            <v>42192</v>
          </cell>
          <cell r="C5214">
            <v>18</v>
          </cell>
          <cell r="D5214" t="str">
            <v>AB</v>
          </cell>
          <cell r="E5214" t="str">
            <v>Refinance External</v>
          </cell>
          <cell r="F5214" t="str">
            <v>ARM</v>
          </cell>
          <cell r="I5214">
            <v>13.01</v>
          </cell>
          <cell r="J5214">
            <v>12.37</v>
          </cell>
          <cell r="K5214" t="str">
            <v>Conv</v>
          </cell>
          <cell r="L5214">
            <v>192122.91</v>
          </cell>
          <cell r="M5214" t="str">
            <v>Owner-Occupied</v>
          </cell>
          <cell r="N5214">
            <v>0</v>
          </cell>
          <cell r="O5214">
            <v>43831</v>
          </cell>
          <cell r="P5214" t="str">
            <v>Current</v>
          </cell>
        </row>
        <row r="5215">
          <cell r="B5215">
            <v>41208</v>
          </cell>
          <cell r="C5215">
            <v>51</v>
          </cell>
          <cell r="D5215" t="str">
            <v>AB</v>
          </cell>
          <cell r="E5215" t="str">
            <v>Purchase</v>
          </cell>
          <cell r="F5215" t="str">
            <v>Fixed</v>
          </cell>
          <cell r="I5215">
            <v>31.11</v>
          </cell>
          <cell r="J5215">
            <v>28.7</v>
          </cell>
          <cell r="K5215" t="str">
            <v>HiRatio</v>
          </cell>
          <cell r="L5215">
            <v>242893.91</v>
          </cell>
          <cell r="M5215" t="str">
            <v>Owner-Occupied</v>
          </cell>
          <cell r="N5215">
            <v>0</v>
          </cell>
          <cell r="O5215">
            <v>43831</v>
          </cell>
          <cell r="P5215" t="str">
            <v>Current</v>
          </cell>
        </row>
        <row r="5216">
          <cell r="B5216">
            <v>42482</v>
          </cell>
          <cell r="C5216">
            <v>9</v>
          </cell>
          <cell r="D5216" t="str">
            <v>BC</v>
          </cell>
          <cell r="E5216" t="str">
            <v>Transfer</v>
          </cell>
          <cell r="F5216" t="str">
            <v>ARM</v>
          </cell>
          <cell r="I5216">
            <v>22.73</v>
          </cell>
          <cell r="J5216">
            <v>12.87</v>
          </cell>
          <cell r="K5216" t="str">
            <v>HiRatio</v>
          </cell>
          <cell r="L5216">
            <v>248057.78</v>
          </cell>
          <cell r="M5216" t="str">
            <v>Owner-Occupied</v>
          </cell>
          <cell r="N5216">
            <v>0</v>
          </cell>
          <cell r="O5216">
            <v>43831</v>
          </cell>
          <cell r="P5216" t="str">
            <v>Current</v>
          </cell>
        </row>
        <row r="5217">
          <cell r="B5217">
            <v>41905</v>
          </cell>
          <cell r="C5217">
            <v>28</v>
          </cell>
          <cell r="D5217" t="str">
            <v>ON</v>
          </cell>
          <cell r="E5217" t="str">
            <v>Purchase</v>
          </cell>
          <cell r="F5217" t="str">
            <v>Fixed</v>
          </cell>
          <cell r="I5217">
            <v>42.34</v>
          </cell>
          <cell r="J5217">
            <v>29.75</v>
          </cell>
          <cell r="K5217" t="str">
            <v>HiRatio</v>
          </cell>
          <cell r="L5217">
            <v>107591.3</v>
          </cell>
          <cell r="M5217" t="str">
            <v>Owner-Occupied</v>
          </cell>
          <cell r="N5217">
            <v>0</v>
          </cell>
          <cell r="O5217">
            <v>43831</v>
          </cell>
          <cell r="P5217" t="str">
            <v>Current</v>
          </cell>
        </row>
        <row r="5218">
          <cell r="B5218">
            <v>41576</v>
          </cell>
          <cell r="C5218">
            <v>39</v>
          </cell>
          <cell r="D5218" t="str">
            <v>AB</v>
          </cell>
          <cell r="E5218" t="str">
            <v>Purchase</v>
          </cell>
          <cell r="F5218" t="str">
            <v>Fixed</v>
          </cell>
          <cell r="I5218">
            <v>33.1</v>
          </cell>
          <cell r="J5218">
            <v>25.26</v>
          </cell>
          <cell r="K5218" t="str">
            <v>HiRatio</v>
          </cell>
          <cell r="L5218">
            <v>148473.57999999999</v>
          </cell>
          <cell r="M5218" t="str">
            <v>Owner-Occupied</v>
          </cell>
          <cell r="N5218">
            <v>0</v>
          </cell>
          <cell r="O5218">
            <v>43831</v>
          </cell>
          <cell r="P5218" t="str">
            <v>Current</v>
          </cell>
        </row>
        <row r="5219">
          <cell r="B5219">
            <v>41842</v>
          </cell>
          <cell r="C5219">
            <v>30</v>
          </cell>
          <cell r="D5219" t="str">
            <v>AB</v>
          </cell>
          <cell r="E5219" t="str">
            <v>Transfer</v>
          </cell>
          <cell r="F5219" t="str">
            <v>Fixed</v>
          </cell>
          <cell r="I5219">
            <v>36.479999999999997</v>
          </cell>
          <cell r="J5219">
            <v>26.45</v>
          </cell>
          <cell r="K5219" t="str">
            <v>HiRatio</v>
          </cell>
          <cell r="L5219">
            <v>0</v>
          </cell>
          <cell r="M5219" t="str">
            <v>Owner-Occupied</v>
          </cell>
          <cell r="N5219">
            <v>4</v>
          </cell>
          <cell r="O5219">
            <v>42184</v>
          </cell>
          <cell r="P5219" t="str">
            <v>Current</v>
          </cell>
        </row>
        <row r="5220">
          <cell r="B5220">
            <v>41033</v>
          </cell>
          <cell r="C5220">
            <v>56</v>
          </cell>
          <cell r="D5220" t="str">
            <v>SK</v>
          </cell>
          <cell r="E5220" t="str">
            <v>Purchase</v>
          </cell>
          <cell r="F5220" t="str">
            <v>Fixed</v>
          </cell>
          <cell r="I5220">
            <v>40.72</v>
          </cell>
          <cell r="J5220">
            <v>37.29</v>
          </cell>
          <cell r="K5220" t="str">
            <v>Conv</v>
          </cell>
          <cell r="L5220">
            <v>325761.48</v>
          </cell>
          <cell r="M5220" t="str">
            <v>Owner-Occupied</v>
          </cell>
          <cell r="N5220">
            <v>0</v>
          </cell>
          <cell r="O5220">
            <v>43831</v>
          </cell>
          <cell r="P5220" t="str">
            <v>Current</v>
          </cell>
        </row>
        <row r="5221">
          <cell r="B5221">
            <v>41430</v>
          </cell>
          <cell r="C5221">
            <v>43</v>
          </cell>
          <cell r="D5221" t="str">
            <v>AB</v>
          </cell>
          <cell r="E5221" t="str">
            <v>Purchase</v>
          </cell>
          <cell r="F5221" t="str">
            <v>Fixed</v>
          </cell>
          <cell r="I5221">
            <v>39.520000000000003</v>
          </cell>
          <cell r="J5221">
            <v>26.42</v>
          </cell>
          <cell r="K5221" t="str">
            <v>HiRatio</v>
          </cell>
          <cell r="L5221">
            <v>198998.84</v>
          </cell>
          <cell r="M5221" t="str">
            <v>Owner-Occupied</v>
          </cell>
          <cell r="N5221">
            <v>0</v>
          </cell>
          <cell r="O5221">
            <v>43831</v>
          </cell>
          <cell r="P5221" t="str">
            <v>Current</v>
          </cell>
        </row>
        <row r="5222">
          <cell r="B5222">
            <v>42320</v>
          </cell>
          <cell r="C5222">
            <v>14</v>
          </cell>
          <cell r="D5222" t="str">
            <v>ON</v>
          </cell>
          <cell r="E5222" t="str">
            <v>Purchase</v>
          </cell>
          <cell r="F5222" t="str">
            <v>ARM</v>
          </cell>
          <cell r="I5222">
            <v>33.17</v>
          </cell>
          <cell r="J5222">
            <v>25.43</v>
          </cell>
          <cell r="K5222" t="str">
            <v>HiRatio</v>
          </cell>
          <cell r="L5222">
            <v>489046.63</v>
          </cell>
          <cell r="M5222" t="str">
            <v>Owner-Occupied</v>
          </cell>
          <cell r="N5222">
            <v>0</v>
          </cell>
          <cell r="O5222">
            <v>43831</v>
          </cell>
          <cell r="P5222" t="str">
            <v>Current</v>
          </cell>
        </row>
        <row r="5223">
          <cell r="B5223">
            <v>42215</v>
          </cell>
          <cell r="C5223">
            <v>18</v>
          </cell>
          <cell r="D5223" t="str">
            <v>BC</v>
          </cell>
          <cell r="E5223" t="str">
            <v>Purchase</v>
          </cell>
          <cell r="F5223" t="str">
            <v>Fixed</v>
          </cell>
          <cell r="I5223">
            <v>38.590000000000003</v>
          </cell>
          <cell r="J5223">
            <v>34.92</v>
          </cell>
          <cell r="K5223" t="str">
            <v>HiRatio</v>
          </cell>
          <cell r="L5223">
            <v>269062.63</v>
          </cell>
          <cell r="M5223" t="str">
            <v>Owner-Occupied</v>
          </cell>
          <cell r="N5223">
            <v>0</v>
          </cell>
          <cell r="O5223">
            <v>43831</v>
          </cell>
          <cell r="P5223" t="str">
            <v>Current</v>
          </cell>
        </row>
        <row r="5224">
          <cell r="B5224">
            <v>41166</v>
          </cell>
          <cell r="C5224">
            <v>52</v>
          </cell>
          <cell r="D5224" t="str">
            <v>ON</v>
          </cell>
          <cell r="E5224" t="str">
            <v>Purchase</v>
          </cell>
          <cell r="F5224" t="str">
            <v>Fixed</v>
          </cell>
          <cell r="I5224">
            <v>41.74</v>
          </cell>
          <cell r="J5224">
            <v>32.049999999999997</v>
          </cell>
          <cell r="K5224" t="str">
            <v>HiRatio</v>
          </cell>
          <cell r="L5224">
            <v>0</v>
          </cell>
          <cell r="M5224" t="str">
            <v>Owner-Occupied</v>
          </cell>
          <cell r="N5224">
            <v>4</v>
          </cell>
          <cell r="O5224">
            <v>42674</v>
          </cell>
          <cell r="P5224" t="str">
            <v>Current</v>
          </cell>
        </row>
        <row r="5225">
          <cell r="B5225">
            <v>40871</v>
          </cell>
          <cell r="C5225">
            <v>62</v>
          </cell>
          <cell r="D5225" t="str">
            <v>ON</v>
          </cell>
          <cell r="E5225" t="str">
            <v>Purchase</v>
          </cell>
          <cell r="F5225" t="str">
            <v>Fixed</v>
          </cell>
          <cell r="I5225">
            <v>42.87</v>
          </cell>
          <cell r="J5225">
            <v>25.12</v>
          </cell>
          <cell r="K5225" t="str">
            <v>HiRatio</v>
          </cell>
          <cell r="L5225">
            <v>210466.45</v>
          </cell>
          <cell r="M5225" t="str">
            <v>Owner-Occupied</v>
          </cell>
          <cell r="N5225">
            <v>0</v>
          </cell>
          <cell r="O5225">
            <v>43831</v>
          </cell>
          <cell r="P5225" t="str">
            <v>Current</v>
          </cell>
        </row>
        <row r="5226">
          <cell r="B5226">
            <v>42244</v>
          </cell>
          <cell r="C5226">
            <v>17</v>
          </cell>
          <cell r="D5226" t="str">
            <v>AB</v>
          </cell>
          <cell r="E5226" t="str">
            <v>Purchase with Improvements</v>
          </cell>
          <cell r="F5226" t="str">
            <v>ARM</v>
          </cell>
          <cell r="I5226">
            <v>34.67</v>
          </cell>
          <cell r="J5226">
            <v>19.34</v>
          </cell>
          <cell r="K5226" t="str">
            <v>HiRatio</v>
          </cell>
          <cell r="L5226">
            <v>464936.87</v>
          </cell>
          <cell r="M5226" t="str">
            <v>Owner-Occupied</v>
          </cell>
          <cell r="N5226">
            <v>0</v>
          </cell>
          <cell r="O5226">
            <v>43831</v>
          </cell>
          <cell r="P5226" t="str">
            <v>Current</v>
          </cell>
        </row>
        <row r="5227">
          <cell r="B5227">
            <v>41663</v>
          </cell>
          <cell r="C5227">
            <v>36</v>
          </cell>
          <cell r="D5227" t="str">
            <v>ON</v>
          </cell>
          <cell r="E5227" t="str">
            <v>Refinance External</v>
          </cell>
          <cell r="F5227" t="str">
            <v>Fixed</v>
          </cell>
          <cell r="I5227">
            <v>32.119999999999997</v>
          </cell>
          <cell r="J5227">
            <v>29.84</v>
          </cell>
          <cell r="K5227" t="str">
            <v>Conv</v>
          </cell>
          <cell r="L5227">
            <v>139760.07999999999</v>
          </cell>
          <cell r="M5227" t="str">
            <v>Owner-Occupied</v>
          </cell>
          <cell r="N5227">
            <v>0</v>
          </cell>
          <cell r="O5227">
            <v>43831</v>
          </cell>
          <cell r="P5227" t="str">
            <v>Current</v>
          </cell>
        </row>
        <row r="5228">
          <cell r="B5228">
            <v>41457</v>
          </cell>
          <cell r="C5228">
            <v>42</v>
          </cell>
          <cell r="D5228" t="str">
            <v>NB</v>
          </cell>
          <cell r="E5228" t="str">
            <v>Purchase</v>
          </cell>
          <cell r="F5228" t="str">
            <v>Fixed</v>
          </cell>
          <cell r="I5228">
            <v>39.49</v>
          </cell>
          <cell r="J5228">
            <v>15.09</v>
          </cell>
          <cell r="K5228" t="str">
            <v>HiRatio</v>
          </cell>
          <cell r="L5228">
            <v>206314.62</v>
          </cell>
          <cell r="M5228" t="str">
            <v>Owner-Occupied</v>
          </cell>
          <cell r="N5228">
            <v>0</v>
          </cell>
          <cell r="O5228">
            <v>43831</v>
          </cell>
          <cell r="P5228" t="str">
            <v>Current</v>
          </cell>
        </row>
        <row r="5229">
          <cell r="B5229">
            <v>42180</v>
          </cell>
          <cell r="C5229">
            <v>19</v>
          </cell>
          <cell r="D5229" t="str">
            <v>AB</v>
          </cell>
          <cell r="E5229" t="str">
            <v>Purchase with Improvements</v>
          </cell>
          <cell r="F5229" t="str">
            <v>ARM</v>
          </cell>
          <cell r="I5229">
            <v>31.61</v>
          </cell>
          <cell r="J5229">
            <v>15.5</v>
          </cell>
          <cell r="K5229" t="str">
            <v>Conv</v>
          </cell>
          <cell r="L5229">
            <v>442215.25</v>
          </cell>
          <cell r="M5229" t="str">
            <v>Owner-Occupied</v>
          </cell>
          <cell r="N5229">
            <v>0</v>
          </cell>
          <cell r="O5229">
            <v>43831</v>
          </cell>
          <cell r="P5229" t="str">
            <v>Current</v>
          </cell>
        </row>
        <row r="5230">
          <cell r="B5230">
            <v>40606</v>
          </cell>
          <cell r="C5230">
            <v>70</v>
          </cell>
          <cell r="D5230" t="str">
            <v>AB</v>
          </cell>
          <cell r="E5230" t="str">
            <v>Refinance External</v>
          </cell>
          <cell r="F5230" t="str">
            <v>Fixed</v>
          </cell>
          <cell r="I5230">
            <v>23.79</v>
          </cell>
          <cell r="J5230">
            <v>19.32</v>
          </cell>
          <cell r="K5230" t="str">
            <v>Conv</v>
          </cell>
          <cell r="L5230">
            <v>162010.04999999999</v>
          </cell>
          <cell r="M5230" t="str">
            <v>Owner-Occupied</v>
          </cell>
          <cell r="N5230">
            <v>0</v>
          </cell>
          <cell r="O5230">
            <v>43831</v>
          </cell>
          <cell r="P5230" t="str">
            <v>90+</v>
          </cell>
        </row>
        <row r="5231">
          <cell r="B5231">
            <v>42076</v>
          </cell>
          <cell r="C5231">
            <v>22</v>
          </cell>
          <cell r="D5231" t="str">
            <v>AB</v>
          </cell>
          <cell r="E5231" t="str">
            <v>Transfer</v>
          </cell>
          <cell r="F5231" t="str">
            <v>Fixed</v>
          </cell>
          <cell r="I5231">
            <v>38.68</v>
          </cell>
          <cell r="J5231">
            <v>26.67</v>
          </cell>
          <cell r="K5231" t="str">
            <v>Conv</v>
          </cell>
          <cell r="L5231">
            <v>0</v>
          </cell>
          <cell r="M5231" t="str">
            <v>Owner-Occupied</v>
          </cell>
          <cell r="N5231">
            <v>4</v>
          </cell>
          <cell r="O5231">
            <v>42312</v>
          </cell>
          <cell r="P5231" t="str">
            <v>Current</v>
          </cell>
        </row>
        <row r="5232">
          <cell r="B5232">
            <v>41061</v>
          </cell>
          <cell r="C5232">
            <v>55</v>
          </cell>
          <cell r="D5232" t="str">
            <v>ON</v>
          </cell>
          <cell r="E5232" t="str">
            <v>Purchase</v>
          </cell>
          <cell r="F5232" t="str">
            <v>Fixed</v>
          </cell>
          <cell r="I5232">
            <v>30.22</v>
          </cell>
          <cell r="J5232">
            <v>28.6</v>
          </cell>
          <cell r="K5232" t="str">
            <v>Conv</v>
          </cell>
          <cell r="L5232">
            <v>0</v>
          </cell>
          <cell r="M5232" t="str">
            <v>Owner-Occupied</v>
          </cell>
          <cell r="N5232">
            <v>4</v>
          </cell>
          <cell r="O5232">
            <v>42172</v>
          </cell>
          <cell r="P5232" t="str">
            <v>Current</v>
          </cell>
        </row>
        <row r="5233">
          <cell r="B5233">
            <v>41943</v>
          </cell>
          <cell r="C5233">
            <v>27</v>
          </cell>
          <cell r="D5233" t="str">
            <v>AB</v>
          </cell>
          <cell r="E5233" t="str">
            <v>Refinance External</v>
          </cell>
          <cell r="F5233" t="str">
            <v>Fixed</v>
          </cell>
          <cell r="I5233">
            <v>43.86</v>
          </cell>
          <cell r="J5233">
            <v>27.44</v>
          </cell>
          <cell r="K5233" t="str">
            <v>Conv</v>
          </cell>
          <cell r="L5233">
            <v>278681.84999999998</v>
          </cell>
          <cell r="M5233" t="str">
            <v>Owner-Occupied</v>
          </cell>
          <cell r="N5233">
            <v>0</v>
          </cell>
          <cell r="O5233">
            <v>43831</v>
          </cell>
          <cell r="P5233" t="str">
            <v>Current</v>
          </cell>
        </row>
        <row r="5234">
          <cell r="B5234">
            <v>41824</v>
          </cell>
          <cell r="C5234">
            <v>30</v>
          </cell>
          <cell r="D5234" t="str">
            <v>AB</v>
          </cell>
          <cell r="E5234" t="str">
            <v>Refinance External</v>
          </cell>
          <cell r="F5234" t="str">
            <v>Fixed</v>
          </cell>
          <cell r="I5234">
            <v>36.35</v>
          </cell>
          <cell r="J5234">
            <v>36.35</v>
          </cell>
          <cell r="K5234" t="str">
            <v>Conv</v>
          </cell>
          <cell r="L5234">
            <v>0</v>
          </cell>
          <cell r="M5234" t="str">
            <v>Owner-Occupied</v>
          </cell>
          <cell r="N5234">
            <v>4</v>
          </cell>
          <cell r="O5234">
            <v>42605</v>
          </cell>
          <cell r="P5234" t="str">
            <v>Current</v>
          </cell>
        </row>
        <row r="5235">
          <cell r="B5235">
            <v>41122</v>
          </cell>
          <cell r="C5235">
            <v>53</v>
          </cell>
          <cell r="D5235" t="str">
            <v>AB</v>
          </cell>
          <cell r="E5235" t="str">
            <v>Purchase</v>
          </cell>
          <cell r="F5235" t="str">
            <v>Fixed</v>
          </cell>
          <cell r="I5235">
            <v>29.6</v>
          </cell>
          <cell r="J5235">
            <v>29.28</v>
          </cell>
          <cell r="K5235" t="str">
            <v>Conv</v>
          </cell>
          <cell r="L5235">
            <v>0</v>
          </cell>
          <cell r="M5235" t="str">
            <v>Owner-Occupied</v>
          </cell>
          <cell r="N5235">
            <v>4</v>
          </cell>
          <cell r="O5235">
            <v>42601</v>
          </cell>
          <cell r="P5235" t="str">
            <v>Current</v>
          </cell>
        </row>
        <row r="5236">
          <cell r="B5236">
            <v>40634</v>
          </cell>
          <cell r="C5236">
            <v>69</v>
          </cell>
          <cell r="D5236" t="str">
            <v>AB</v>
          </cell>
          <cell r="E5236" t="str">
            <v>Purchase</v>
          </cell>
          <cell r="F5236" t="str">
            <v>ARM</v>
          </cell>
          <cell r="I5236">
            <v>39.43</v>
          </cell>
          <cell r="J5236">
            <v>32.01</v>
          </cell>
          <cell r="K5236" t="str">
            <v>HiRatio</v>
          </cell>
          <cell r="L5236">
            <v>238074.18</v>
          </cell>
          <cell r="M5236" t="str">
            <v>Owner-Occupied</v>
          </cell>
          <cell r="N5236">
            <v>0</v>
          </cell>
          <cell r="O5236">
            <v>43831</v>
          </cell>
          <cell r="P5236" t="str">
            <v>Current</v>
          </cell>
        </row>
        <row r="5237">
          <cell r="B5237">
            <v>41698</v>
          </cell>
          <cell r="C5237">
            <v>35</v>
          </cell>
          <cell r="D5237" t="str">
            <v>BC</v>
          </cell>
          <cell r="E5237" t="str">
            <v>Purchase</v>
          </cell>
          <cell r="F5237" t="str">
            <v>Fixed</v>
          </cell>
          <cell r="I5237">
            <v>29.63</v>
          </cell>
          <cell r="J5237">
            <v>24.75</v>
          </cell>
          <cell r="K5237" t="str">
            <v>Conv</v>
          </cell>
          <cell r="L5237">
            <v>0</v>
          </cell>
          <cell r="M5237" t="str">
            <v>Owner-Occupied</v>
          </cell>
          <cell r="N5237">
            <v>4</v>
          </cell>
          <cell r="O5237">
            <v>42570</v>
          </cell>
          <cell r="P5237" t="str">
            <v>Current</v>
          </cell>
        </row>
        <row r="5238">
          <cell r="B5238">
            <v>41992</v>
          </cell>
          <cell r="C5238">
            <v>25</v>
          </cell>
          <cell r="D5238" t="str">
            <v>ON</v>
          </cell>
          <cell r="E5238" t="str">
            <v>Refinance External</v>
          </cell>
          <cell r="F5238" t="str">
            <v>Fixed</v>
          </cell>
          <cell r="I5238">
            <v>38.69</v>
          </cell>
          <cell r="J5238">
            <v>31.77</v>
          </cell>
          <cell r="K5238" t="str">
            <v>Conv</v>
          </cell>
          <cell r="L5238">
            <v>130056.09</v>
          </cell>
          <cell r="M5238" t="str">
            <v>Owner-Occupied</v>
          </cell>
          <cell r="N5238">
            <v>0</v>
          </cell>
          <cell r="O5238">
            <v>43831</v>
          </cell>
          <cell r="P5238" t="str">
            <v>Current</v>
          </cell>
        </row>
        <row r="5239">
          <cell r="B5239">
            <v>42375</v>
          </cell>
          <cell r="C5239">
            <v>12</v>
          </cell>
          <cell r="D5239" t="str">
            <v>AB</v>
          </cell>
          <cell r="E5239" t="str">
            <v>Transfer</v>
          </cell>
          <cell r="F5239" t="str">
            <v>Fixed</v>
          </cell>
          <cell r="I5239">
            <v>40.08</v>
          </cell>
          <cell r="J5239">
            <v>26.47</v>
          </cell>
          <cell r="K5239" t="str">
            <v>HiRatio</v>
          </cell>
          <cell r="L5239">
            <v>417471.44</v>
          </cell>
          <cell r="M5239" t="str">
            <v>Owner-Occupied</v>
          </cell>
          <cell r="N5239">
            <v>0</v>
          </cell>
          <cell r="O5239">
            <v>43831</v>
          </cell>
          <cell r="P5239" t="str">
            <v>Current</v>
          </cell>
        </row>
        <row r="5240">
          <cell r="B5240">
            <v>41045</v>
          </cell>
          <cell r="C5240">
            <v>56</v>
          </cell>
          <cell r="D5240" t="str">
            <v>ON</v>
          </cell>
          <cell r="E5240" t="str">
            <v>Purchase</v>
          </cell>
          <cell r="F5240" t="str">
            <v>Fixed</v>
          </cell>
          <cell r="I5240">
            <v>32.39</v>
          </cell>
          <cell r="J5240">
            <v>31.1</v>
          </cell>
          <cell r="K5240" t="str">
            <v>HiRatio</v>
          </cell>
          <cell r="L5240">
            <v>0</v>
          </cell>
          <cell r="M5240" t="str">
            <v>Owner-Occupied</v>
          </cell>
          <cell r="N5240">
            <v>4</v>
          </cell>
          <cell r="O5240">
            <v>41375</v>
          </cell>
          <cell r="P5240" t="str">
            <v>Current</v>
          </cell>
        </row>
        <row r="5241">
          <cell r="B5241">
            <v>41214</v>
          </cell>
          <cell r="C5241">
            <v>50</v>
          </cell>
          <cell r="D5241" t="str">
            <v>ON</v>
          </cell>
          <cell r="E5241" t="str">
            <v>Purchase</v>
          </cell>
          <cell r="F5241" t="str">
            <v>Fixed</v>
          </cell>
          <cell r="I5241">
            <v>39.590000000000003</v>
          </cell>
          <cell r="J5241">
            <v>38.200000000000003</v>
          </cell>
          <cell r="K5241" t="str">
            <v>HiRatio</v>
          </cell>
          <cell r="L5241">
            <v>279149.62</v>
          </cell>
          <cell r="M5241" t="str">
            <v>Owner-Occupied</v>
          </cell>
          <cell r="N5241">
            <v>0</v>
          </cell>
          <cell r="O5241">
            <v>43831</v>
          </cell>
          <cell r="P5241" t="str">
            <v>Current</v>
          </cell>
        </row>
        <row r="5242">
          <cell r="B5242">
            <v>40723</v>
          </cell>
          <cell r="C5242">
            <v>67</v>
          </cell>
          <cell r="D5242" t="str">
            <v>AB</v>
          </cell>
          <cell r="E5242" t="str">
            <v>Purchase</v>
          </cell>
          <cell r="F5242" t="str">
            <v>Fixed</v>
          </cell>
          <cell r="I5242">
            <v>40.86</v>
          </cell>
          <cell r="J5242">
            <v>28.77</v>
          </cell>
          <cell r="K5242" t="str">
            <v>HiRatio</v>
          </cell>
          <cell r="L5242">
            <v>0</v>
          </cell>
          <cell r="M5242" t="str">
            <v>Owner-Occupied</v>
          </cell>
          <cell r="N5242">
            <v>4</v>
          </cell>
          <cell r="O5242">
            <v>42055</v>
          </cell>
          <cell r="P5242" t="str">
            <v>Current</v>
          </cell>
        </row>
        <row r="5243">
          <cell r="B5243">
            <v>42352</v>
          </cell>
          <cell r="C5243">
            <v>13</v>
          </cell>
          <cell r="D5243" t="str">
            <v>ON</v>
          </cell>
          <cell r="E5243" t="str">
            <v>Refinance External</v>
          </cell>
          <cell r="F5243" t="str">
            <v>ARM</v>
          </cell>
          <cell r="I5243">
            <v>30.45</v>
          </cell>
          <cell r="J5243">
            <v>21.88</v>
          </cell>
          <cell r="K5243" t="str">
            <v>Conv</v>
          </cell>
          <cell r="L5243">
            <v>0</v>
          </cell>
          <cell r="M5243" t="str">
            <v>Owner-Occupied</v>
          </cell>
          <cell r="N5243">
            <v>4</v>
          </cell>
          <cell r="O5243">
            <v>42522</v>
          </cell>
          <cell r="P5243" t="str">
            <v>Current</v>
          </cell>
        </row>
        <row r="5244">
          <cell r="B5244">
            <v>41880</v>
          </cell>
          <cell r="C5244">
            <v>29</v>
          </cell>
          <cell r="D5244" t="str">
            <v>ON</v>
          </cell>
          <cell r="E5244" t="str">
            <v>Purchase</v>
          </cell>
          <cell r="F5244" t="str">
            <v>Fixed</v>
          </cell>
          <cell r="I5244">
            <v>39.79</v>
          </cell>
          <cell r="J5244">
            <v>38.97</v>
          </cell>
          <cell r="K5244" t="str">
            <v>HiRatio</v>
          </cell>
          <cell r="L5244">
            <v>159418.89000000001</v>
          </cell>
          <cell r="M5244" t="str">
            <v>Owner-Occupied</v>
          </cell>
          <cell r="N5244">
            <v>0</v>
          </cell>
          <cell r="O5244">
            <v>43831</v>
          </cell>
          <cell r="P5244" t="str">
            <v>Current</v>
          </cell>
        </row>
        <row r="5245">
          <cell r="B5245">
            <v>41887</v>
          </cell>
          <cell r="C5245">
            <v>28</v>
          </cell>
          <cell r="D5245" t="str">
            <v>ON</v>
          </cell>
          <cell r="E5245" t="str">
            <v>Purchase</v>
          </cell>
          <cell r="F5245" t="str">
            <v>Fixed</v>
          </cell>
          <cell r="I5245">
            <v>42.51</v>
          </cell>
          <cell r="J5245">
            <v>26.92</v>
          </cell>
          <cell r="K5245" t="str">
            <v>HiRatio</v>
          </cell>
          <cell r="L5245">
            <v>284464.90000000002</v>
          </cell>
          <cell r="M5245" t="str">
            <v>Owner-Occupied</v>
          </cell>
          <cell r="N5245">
            <v>0</v>
          </cell>
          <cell r="O5245">
            <v>43831</v>
          </cell>
          <cell r="P5245" t="str">
            <v>Current</v>
          </cell>
        </row>
        <row r="5246">
          <cell r="B5246">
            <v>41964</v>
          </cell>
          <cell r="C5246">
            <v>26</v>
          </cell>
          <cell r="D5246" t="str">
            <v>BC</v>
          </cell>
          <cell r="E5246" t="str">
            <v>Purchase</v>
          </cell>
          <cell r="F5246" t="str">
            <v>Fixed</v>
          </cell>
          <cell r="I5246">
            <v>41.83</v>
          </cell>
          <cell r="J5246">
            <v>32.86</v>
          </cell>
          <cell r="K5246" t="str">
            <v>HiRatio</v>
          </cell>
          <cell r="L5246">
            <v>0</v>
          </cell>
          <cell r="M5246" t="str">
            <v>Owner-Occupied</v>
          </cell>
          <cell r="N5246">
            <v>4</v>
          </cell>
          <cell r="O5246">
            <v>42634</v>
          </cell>
          <cell r="P5246" t="str">
            <v>Current</v>
          </cell>
        </row>
        <row r="5247">
          <cell r="B5247">
            <v>41872</v>
          </cell>
          <cell r="C5247">
            <v>29</v>
          </cell>
          <cell r="D5247" t="str">
            <v>ON</v>
          </cell>
          <cell r="E5247" t="str">
            <v>Purchase</v>
          </cell>
          <cell r="F5247" t="str">
            <v>Fixed</v>
          </cell>
          <cell r="I5247">
            <v>35.56</v>
          </cell>
          <cell r="J5247">
            <v>15.31</v>
          </cell>
          <cell r="K5247" t="str">
            <v>Conv</v>
          </cell>
          <cell r="L5247">
            <v>0</v>
          </cell>
          <cell r="M5247" t="str">
            <v>Owner-Occupied</v>
          </cell>
          <cell r="N5247">
            <v>4</v>
          </cell>
          <cell r="O5247">
            <v>42314</v>
          </cell>
          <cell r="P5247" t="str">
            <v>Current</v>
          </cell>
        </row>
        <row r="5248">
          <cell r="B5248">
            <v>42374</v>
          </cell>
          <cell r="C5248">
            <v>12</v>
          </cell>
          <cell r="D5248" t="str">
            <v>ON</v>
          </cell>
          <cell r="E5248" t="str">
            <v>Refinance External</v>
          </cell>
          <cell r="F5248" t="str">
            <v>ARM</v>
          </cell>
          <cell r="I5248">
            <v>37.44</v>
          </cell>
          <cell r="J5248">
            <v>24.73</v>
          </cell>
          <cell r="K5248" t="str">
            <v>Conv</v>
          </cell>
          <cell r="L5248">
            <v>294403.96999999997</v>
          </cell>
          <cell r="M5248" t="str">
            <v>Owner-Occupied</v>
          </cell>
          <cell r="N5248">
            <v>0</v>
          </cell>
          <cell r="O5248">
            <v>43831</v>
          </cell>
          <cell r="P5248" t="str">
            <v>Current</v>
          </cell>
        </row>
        <row r="5249">
          <cell r="B5249">
            <v>42180</v>
          </cell>
          <cell r="C5249">
            <v>19</v>
          </cell>
          <cell r="D5249" t="str">
            <v>ON</v>
          </cell>
          <cell r="E5249" t="str">
            <v>Transfer</v>
          </cell>
          <cell r="F5249" t="str">
            <v>Fixed</v>
          </cell>
          <cell r="I5249">
            <v>30.9</v>
          </cell>
          <cell r="J5249">
            <v>11.04</v>
          </cell>
          <cell r="K5249" t="str">
            <v>HiRatio</v>
          </cell>
          <cell r="L5249">
            <v>193864.72</v>
          </cell>
          <cell r="M5249" t="str">
            <v>Owner-Occupied</v>
          </cell>
          <cell r="N5249">
            <v>0</v>
          </cell>
          <cell r="O5249">
            <v>43831</v>
          </cell>
          <cell r="P5249" t="str">
            <v>Current</v>
          </cell>
        </row>
        <row r="5250">
          <cell r="B5250">
            <v>41061</v>
          </cell>
          <cell r="C5250">
            <v>55</v>
          </cell>
          <cell r="D5250" t="str">
            <v>AB</v>
          </cell>
          <cell r="E5250" t="str">
            <v>Purchase</v>
          </cell>
          <cell r="F5250" t="str">
            <v>Fixed</v>
          </cell>
          <cell r="I5250">
            <v>31.43</v>
          </cell>
          <cell r="J5250">
            <v>20.41</v>
          </cell>
          <cell r="K5250" t="str">
            <v>HiRatio</v>
          </cell>
          <cell r="L5250">
            <v>0</v>
          </cell>
          <cell r="M5250" t="str">
            <v>Owner-Occupied</v>
          </cell>
          <cell r="N5250">
            <v>4</v>
          </cell>
          <cell r="O5250">
            <v>41851</v>
          </cell>
          <cell r="P5250" t="str">
            <v>Current</v>
          </cell>
        </row>
        <row r="5251">
          <cell r="B5251">
            <v>41866</v>
          </cell>
          <cell r="C5251">
            <v>29</v>
          </cell>
          <cell r="D5251" t="str">
            <v>AB</v>
          </cell>
          <cell r="E5251" t="str">
            <v>Purchase</v>
          </cell>
          <cell r="F5251" t="str">
            <v>Fixed</v>
          </cell>
          <cell r="I5251">
            <v>39.369999999999997</v>
          </cell>
          <cell r="J5251">
            <v>29.85</v>
          </cell>
          <cell r="K5251" t="str">
            <v>HiRatio</v>
          </cell>
          <cell r="L5251">
            <v>365671.97</v>
          </cell>
          <cell r="M5251" t="str">
            <v>Owner-Occupied</v>
          </cell>
          <cell r="N5251">
            <v>0</v>
          </cell>
          <cell r="O5251">
            <v>43831</v>
          </cell>
          <cell r="P5251" t="str">
            <v>Current</v>
          </cell>
        </row>
        <row r="5252">
          <cell r="B5252">
            <v>41593</v>
          </cell>
          <cell r="C5252">
            <v>38</v>
          </cell>
          <cell r="D5252" t="str">
            <v>ON</v>
          </cell>
          <cell r="E5252" t="str">
            <v>Purchase</v>
          </cell>
          <cell r="F5252" t="str">
            <v>ARM</v>
          </cell>
          <cell r="I5252">
            <v>27.02</v>
          </cell>
          <cell r="J5252">
            <v>20.22</v>
          </cell>
          <cell r="K5252" t="str">
            <v>HiRatio</v>
          </cell>
          <cell r="L5252">
            <v>107932.84</v>
          </cell>
          <cell r="M5252" t="str">
            <v>Owner-Occupied</v>
          </cell>
          <cell r="N5252">
            <v>0</v>
          </cell>
          <cell r="O5252">
            <v>43831</v>
          </cell>
          <cell r="P5252" t="str">
            <v>Current</v>
          </cell>
        </row>
        <row r="5253">
          <cell r="B5253">
            <v>41803</v>
          </cell>
          <cell r="C5253">
            <v>31</v>
          </cell>
          <cell r="D5253" t="str">
            <v>ON</v>
          </cell>
          <cell r="E5253" t="str">
            <v>Refinance External</v>
          </cell>
          <cell r="F5253" t="str">
            <v>Fixed</v>
          </cell>
          <cell r="I5253">
            <v>39.700000000000003</v>
          </cell>
          <cell r="J5253">
            <v>27.54</v>
          </cell>
          <cell r="K5253" t="str">
            <v>Conv</v>
          </cell>
          <cell r="L5253">
            <v>0</v>
          </cell>
          <cell r="M5253" t="str">
            <v>Owner-Occupied</v>
          </cell>
          <cell r="N5253">
            <v>4</v>
          </cell>
          <cell r="O5253">
            <v>42699</v>
          </cell>
          <cell r="P5253" t="str">
            <v>Current</v>
          </cell>
        </row>
        <row r="5254">
          <cell r="B5254">
            <v>41820</v>
          </cell>
          <cell r="C5254">
            <v>31</v>
          </cell>
          <cell r="D5254" t="str">
            <v>ON</v>
          </cell>
          <cell r="E5254" t="str">
            <v>Purchase</v>
          </cell>
          <cell r="F5254" t="str">
            <v>Fixed</v>
          </cell>
          <cell r="I5254">
            <v>31.21</v>
          </cell>
          <cell r="J5254">
            <v>14.1</v>
          </cell>
          <cell r="K5254" t="str">
            <v>HiRatio</v>
          </cell>
          <cell r="L5254">
            <v>0</v>
          </cell>
          <cell r="M5254" t="str">
            <v>Owner-Occupied</v>
          </cell>
          <cell r="N5254">
            <v>4</v>
          </cell>
          <cell r="O5254">
            <v>42625</v>
          </cell>
          <cell r="P5254" t="str">
            <v>Current</v>
          </cell>
        </row>
        <row r="5255">
          <cell r="B5255">
            <v>41166</v>
          </cell>
          <cell r="C5255">
            <v>52</v>
          </cell>
          <cell r="D5255" t="str">
            <v>AB</v>
          </cell>
          <cell r="E5255" t="str">
            <v>Purchase</v>
          </cell>
          <cell r="F5255" t="str">
            <v>Fixed</v>
          </cell>
          <cell r="I5255">
            <v>43.89</v>
          </cell>
          <cell r="J5255">
            <v>20.45</v>
          </cell>
          <cell r="K5255" t="str">
            <v>HiRatio</v>
          </cell>
          <cell r="L5255">
            <v>0</v>
          </cell>
          <cell r="M5255" t="str">
            <v>Owner-Occupied</v>
          </cell>
          <cell r="N5255">
            <v>4</v>
          </cell>
          <cell r="O5255">
            <v>42481</v>
          </cell>
          <cell r="P5255" t="str">
            <v>Current</v>
          </cell>
        </row>
        <row r="5256">
          <cell r="B5256">
            <v>42152</v>
          </cell>
          <cell r="C5256">
            <v>20</v>
          </cell>
          <cell r="D5256" t="str">
            <v>ON</v>
          </cell>
          <cell r="E5256" t="str">
            <v>Purchase</v>
          </cell>
          <cell r="F5256" t="str">
            <v>Fixed</v>
          </cell>
          <cell r="I5256">
            <v>33.74</v>
          </cell>
          <cell r="J5256">
            <v>22.23</v>
          </cell>
          <cell r="K5256" t="str">
            <v>HiRatio</v>
          </cell>
          <cell r="L5256">
            <v>210774.78</v>
          </cell>
          <cell r="M5256" t="str">
            <v>Owner-Occupied</v>
          </cell>
          <cell r="N5256">
            <v>0</v>
          </cell>
          <cell r="O5256">
            <v>43831</v>
          </cell>
          <cell r="P5256" t="str">
            <v>Current</v>
          </cell>
        </row>
        <row r="5257">
          <cell r="B5257">
            <v>41579</v>
          </cell>
          <cell r="C5257">
            <v>38</v>
          </cell>
          <cell r="D5257" t="str">
            <v>ON</v>
          </cell>
          <cell r="E5257" t="str">
            <v>Purchase</v>
          </cell>
          <cell r="F5257" t="str">
            <v>Fixed</v>
          </cell>
          <cell r="I5257">
            <v>25.85</v>
          </cell>
          <cell r="J5257">
            <v>8.7200000000000006</v>
          </cell>
          <cell r="K5257" t="str">
            <v>Conv</v>
          </cell>
          <cell r="L5257">
            <v>0</v>
          </cell>
          <cell r="M5257" t="str">
            <v>Second Home</v>
          </cell>
          <cell r="N5257">
            <v>4</v>
          </cell>
          <cell r="O5257">
            <v>42320</v>
          </cell>
          <cell r="P5257" t="str">
            <v>Current</v>
          </cell>
        </row>
        <row r="5258">
          <cell r="B5258">
            <v>40975</v>
          </cell>
          <cell r="C5258">
            <v>58</v>
          </cell>
          <cell r="D5258" t="str">
            <v>ON</v>
          </cell>
          <cell r="E5258" t="str">
            <v>Refinance External</v>
          </cell>
          <cell r="F5258" t="str">
            <v>Fixed</v>
          </cell>
          <cell r="I5258">
            <v>34.06</v>
          </cell>
          <cell r="J5258">
            <v>17.55</v>
          </cell>
          <cell r="K5258" t="str">
            <v>Conv</v>
          </cell>
          <cell r="L5258">
            <v>0</v>
          </cell>
          <cell r="M5258" t="str">
            <v>Rental</v>
          </cell>
          <cell r="N5258">
            <v>4</v>
          </cell>
          <cell r="O5258">
            <v>42283</v>
          </cell>
          <cell r="P5258" t="str">
            <v>Current</v>
          </cell>
        </row>
        <row r="5259">
          <cell r="B5259">
            <v>40994</v>
          </cell>
          <cell r="C5259">
            <v>58</v>
          </cell>
          <cell r="D5259" t="str">
            <v>SK</v>
          </cell>
          <cell r="E5259" t="str">
            <v>Purchase</v>
          </cell>
          <cell r="F5259" t="str">
            <v>Fixed</v>
          </cell>
          <cell r="I5259">
            <v>25.64</v>
          </cell>
          <cell r="J5259">
            <v>25.45</v>
          </cell>
          <cell r="K5259" t="str">
            <v>HiRatio</v>
          </cell>
          <cell r="L5259">
            <v>0</v>
          </cell>
          <cell r="M5259" t="str">
            <v>Owner-Occupied</v>
          </cell>
          <cell r="N5259">
            <v>4</v>
          </cell>
          <cell r="O5259">
            <v>41690</v>
          </cell>
          <cell r="P5259" t="str">
            <v>Current</v>
          </cell>
        </row>
        <row r="5260">
          <cell r="B5260">
            <v>42657</v>
          </cell>
          <cell r="C5260">
            <v>3</v>
          </cell>
          <cell r="D5260" t="str">
            <v>AB</v>
          </cell>
          <cell r="E5260" t="str">
            <v>Purchase</v>
          </cell>
          <cell r="F5260" t="str">
            <v>Fixed</v>
          </cell>
          <cell r="I5260">
            <v>40.85</v>
          </cell>
          <cell r="J5260">
            <v>30.38</v>
          </cell>
          <cell r="K5260" t="str">
            <v>HiRatio</v>
          </cell>
          <cell r="L5260">
            <v>307795.57</v>
          </cell>
          <cell r="M5260" t="str">
            <v>Owner-Occupied</v>
          </cell>
          <cell r="N5260">
            <v>0</v>
          </cell>
          <cell r="O5260">
            <v>43831</v>
          </cell>
          <cell r="P5260" t="str">
            <v>Current</v>
          </cell>
        </row>
        <row r="5261">
          <cell r="B5261">
            <v>41515</v>
          </cell>
          <cell r="C5261">
            <v>41</v>
          </cell>
          <cell r="D5261" t="str">
            <v>AB</v>
          </cell>
          <cell r="E5261" t="str">
            <v>Purchase</v>
          </cell>
          <cell r="F5261" t="str">
            <v>Fixed</v>
          </cell>
          <cell r="I5261">
            <v>35.14</v>
          </cell>
          <cell r="J5261">
            <v>35.11</v>
          </cell>
          <cell r="K5261" t="str">
            <v>HiRatio</v>
          </cell>
          <cell r="L5261">
            <v>211230.69</v>
          </cell>
          <cell r="M5261" t="str">
            <v>Owner-Occupied</v>
          </cell>
          <cell r="N5261">
            <v>0</v>
          </cell>
          <cell r="O5261">
            <v>43831</v>
          </cell>
          <cell r="P5261" t="str">
            <v>Current</v>
          </cell>
        </row>
        <row r="5262">
          <cell r="B5262">
            <v>41767</v>
          </cell>
          <cell r="C5262">
            <v>32</v>
          </cell>
          <cell r="D5262" t="str">
            <v>ON</v>
          </cell>
          <cell r="E5262" t="str">
            <v>Refinance External</v>
          </cell>
          <cell r="F5262" t="str">
            <v>Fixed</v>
          </cell>
          <cell r="I5262">
            <v>42.7</v>
          </cell>
          <cell r="J5262">
            <v>28.77</v>
          </cell>
          <cell r="K5262" t="str">
            <v>Conv</v>
          </cell>
          <cell r="L5262">
            <v>526218.91</v>
          </cell>
          <cell r="M5262" t="str">
            <v>Owner-Occupied</v>
          </cell>
          <cell r="N5262">
            <v>0</v>
          </cell>
          <cell r="O5262">
            <v>43831</v>
          </cell>
          <cell r="P5262" t="str">
            <v>Current</v>
          </cell>
        </row>
        <row r="5263">
          <cell r="B5263">
            <v>42292</v>
          </cell>
          <cell r="C5263">
            <v>15</v>
          </cell>
          <cell r="D5263" t="str">
            <v>ON</v>
          </cell>
          <cell r="E5263" t="str">
            <v>Purchase with Improvements</v>
          </cell>
          <cell r="F5263" t="str">
            <v>ARM</v>
          </cell>
          <cell r="I5263">
            <v>36.92</v>
          </cell>
          <cell r="J5263">
            <v>21.28</v>
          </cell>
          <cell r="K5263" t="str">
            <v>Conv</v>
          </cell>
          <cell r="L5263">
            <v>236494.63</v>
          </cell>
          <cell r="M5263" t="str">
            <v>Owner-Occupied</v>
          </cell>
          <cell r="N5263">
            <v>0</v>
          </cell>
          <cell r="O5263">
            <v>43831</v>
          </cell>
          <cell r="P5263" t="str">
            <v>Current</v>
          </cell>
        </row>
        <row r="5264">
          <cell r="B5264">
            <v>42292</v>
          </cell>
          <cell r="C5264">
            <v>15</v>
          </cell>
          <cell r="D5264" t="str">
            <v>ON</v>
          </cell>
          <cell r="E5264" t="str">
            <v>Refinance External</v>
          </cell>
          <cell r="F5264" t="str">
            <v>ARM</v>
          </cell>
          <cell r="I5264">
            <v>19.16</v>
          </cell>
          <cell r="J5264">
            <v>17.47</v>
          </cell>
          <cell r="K5264" t="str">
            <v>Conv</v>
          </cell>
          <cell r="L5264">
            <v>436042.58</v>
          </cell>
          <cell r="M5264" t="str">
            <v>Owner-Occupied</v>
          </cell>
          <cell r="N5264">
            <v>0</v>
          </cell>
          <cell r="O5264">
            <v>43831</v>
          </cell>
          <cell r="P5264" t="str">
            <v>Current</v>
          </cell>
        </row>
        <row r="5265">
          <cell r="B5265">
            <v>42642</v>
          </cell>
          <cell r="C5265">
            <v>4</v>
          </cell>
          <cell r="D5265" t="str">
            <v>BC</v>
          </cell>
          <cell r="E5265" t="str">
            <v>Purchase</v>
          </cell>
          <cell r="F5265" t="str">
            <v>Fixed</v>
          </cell>
          <cell r="I5265">
            <v>41.38</v>
          </cell>
          <cell r="J5265">
            <v>22.54</v>
          </cell>
          <cell r="K5265" t="str">
            <v>HiRatio</v>
          </cell>
          <cell r="L5265">
            <v>282744.44</v>
          </cell>
          <cell r="M5265" t="str">
            <v>Owner-Occupied</v>
          </cell>
          <cell r="N5265">
            <v>0</v>
          </cell>
          <cell r="O5265">
            <v>43831</v>
          </cell>
          <cell r="P5265" t="str">
            <v>Current</v>
          </cell>
        </row>
        <row r="5266">
          <cell r="B5266">
            <v>41793</v>
          </cell>
          <cell r="C5266">
            <v>31</v>
          </cell>
          <cell r="D5266" t="str">
            <v>ON</v>
          </cell>
          <cell r="E5266" t="str">
            <v>Transfer</v>
          </cell>
          <cell r="F5266" t="str">
            <v>Fixed</v>
          </cell>
          <cell r="I5266">
            <v>24.42</v>
          </cell>
          <cell r="J5266">
            <v>15.44</v>
          </cell>
          <cell r="K5266" t="str">
            <v>Conv</v>
          </cell>
          <cell r="L5266">
            <v>0</v>
          </cell>
          <cell r="M5266" t="str">
            <v>Owner-Occupied</v>
          </cell>
          <cell r="N5266">
            <v>4</v>
          </cell>
          <cell r="O5266">
            <v>42745</v>
          </cell>
          <cell r="P5266" t="str">
            <v>Current</v>
          </cell>
        </row>
        <row r="5267">
          <cell r="B5267">
            <v>42076</v>
          </cell>
          <cell r="C5267">
            <v>22</v>
          </cell>
          <cell r="D5267" t="str">
            <v>ON</v>
          </cell>
          <cell r="E5267" t="str">
            <v>Refinance External</v>
          </cell>
          <cell r="F5267" t="str">
            <v>ARM</v>
          </cell>
          <cell r="I5267">
            <v>32.450000000000003</v>
          </cell>
          <cell r="J5267">
            <v>25.43</v>
          </cell>
          <cell r="K5267" t="str">
            <v>Conv</v>
          </cell>
          <cell r="L5267">
            <v>186499.42</v>
          </cell>
          <cell r="M5267" t="str">
            <v>Owner-Occupied</v>
          </cell>
          <cell r="N5267">
            <v>0</v>
          </cell>
          <cell r="O5267">
            <v>43831</v>
          </cell>
          <cell r="P5267" t="str">
            <v>Current</v>
          </cell>
        </row>
        <row r="5268">
          <cell r="B5268">
            <v>42184</v>
          </cell>
          <cell r="C5268">
            <v>19</v>
          </cell>
          <cell r="D5268" t="str">
            <v>ON</v>
          </cell>
          <cell r="E5268" t="str">
            <v>Purchase</v>
          </cell>
          <cell r="F5268" t="str">
            <v>Fixed</v>
          </cell>
          <cell r="I5268">
            <v>42.79</v>
          </cell>
          <cell r="J5268">
            <v>27.52</v>
          </cell>
          <cell r="K5268" t="str">
            <v>HiRatio</v>
          </cell>
          <cell r="L5268">
            <v>597386.17000000004</v>
          </cell>
          <cell r="M5268" t="str">
            <v>Owner-Occupied</v>
          </cell>
          <cell r="N5268">
            <v>0</v>
          </cell>
          <cell r="O5268">
            <v>43831</v>
          </cell>
          <cell r="P5268" t="str">
            <v>Current</v>
          </cell>
        </row>
        <row r="5269">
          <cell r="B5269">
            <v>41859</v>
          </cell>
          <cell r="C5269">
            <v>29</v>
          </cell>
          <cell r="D5269" t="str">
            <v>ON</v>
          </cell>
          <cell r="E5269" t="str">
            <v>Purchase</v>
          </cell>
          <cell r="F5269" t="str">
            <v>Fixed</v>
          </cell>
          <cell r="I5269">
            <v>39.49</v>
          </cell>
          <cell r="J5269">
            <v>38.29</v>
          </cell>
          <cell r="K5269" t="str">
            <v>HiRatio</v>
          </cell>
          <cell r="L5269">
            <v>130640.44</v>
          </cell>
          <cell r="M5269" t="str">
            <v>Owner-Occupied</v>
          </cell>
          <cell r="N5269">
            <v>0</v>
          </cell>
          <cell r="O5269">
            <v>43831</v>
          </cell>
          <cell r="P5269" t="str">
            <v>Current</v>
          </cell>
        </row>
        <row r="5270">
          <cell r="B5270">
            <v>40662</v>
          </cell>
          <cell r="C5270">
            <v>69</v>
          </cell>
          <cell r="D5270" t="str">
            <v>ON</v>
          </cell>
          <cell r="E5270" t="str">
            <v>Refinance External</v>
          </cell>
          <cell r="F5270" t="str">
            <v>Fixed</v>
          </cell>
          <cell r="I5270">
            <v>37.01</v>
          </cell>
          <cell r="J5270">
            <v>33.409999999999997</v>
          </cell>
          <cell r="K5270" t="str">
            <v>HiRatio</v>
          </cell>
          <cell r="L5270">
            <v>0</v>
          </cell>
          <cell r="M5270" t="str">
            <v>Owner-Occupied</v>
          </cell>
          <cell r="N5270">
            <v>4</v>
          </cell>
          <cell r="O5270">
            <v>42033</v>
          </cell>
          <cell r="P5270" t="str">
            <v>Current</v>
          </cell>
        </row>
        <row r="5271">
          <cell r="B5271">
            <v>41039</v>
          </cell>
          <cell r="C5271">
            <v>56</v>
          </cell>
          <cell r="D5271" t="str">
            <v>ON</v>
          </cell>
          <cell r="E5271" t="str">
            <v>Purchase</v>
          </cell>
          <cell r="F5271" t="str">
            <v>Fixed</v>
          </cell>
          <cell r="I5271">
            <v>27.52</v>
          </cell>
          <cell r="J5271">
            <v>23.69</v>
          </cell>
          <cell r="K5271" t="str">
            <v>HiRatio</v>
          </cell>
          <cell r="L5271">
            <v>145306.12</v>
          </cell>
          <cell r="M5271" t="str">
            <v>Owner-Occupied</v>
          </cell>
          <cell r="N5271">
            <v>0</v>
          </cell>
          <cell r="O5271">
            <v>43831</v>
          </cell>
          <cell r="P5271" t="str">
            <v>Current</v>
          </cell>
        </row>
        <row r="5272">
          <cell r="B5272">
            <v>42062</v>
          </cell>
          <cell r="C5272">
            <v>23</v>
          </cell>
          <cell r="D5272" t="str">
            <v>ON</v>
          </cell>
          <cell r="E5272" t="str">
            <v>Purchase</v>
          </cell>
          <cell r="F5272" t="str">
            <v>Fixed</v>
          </cell>
          <cell r="I5272">
            <v>34.17</v>
          </cell>
          <cell r="J5272">
            <v>30.68</v>
          </cell>
          <cell r="K5272" t="str">
            <v>Conv</v>
          </cell>
          <cell r="L5272">
            <v>0</v>
          </cell>
          <cell r="M5272" t="str">
            <v>Owner-Occupied</v>
          </cell>
          <cell r="N5272">
            <v>4</v>
          </cell>
          <cell r="O5272">
            <v>42461</v>
          </cell>
          <cell r="P5272" t="str">
            <v>Current</v>
          </cell>
        </row>
        <row r="5273">
          <cell r="B5273">
            <v>41862</v>
          </cell>
          <cell r="C5273">
            <v>29</v>
          </cell>
          <cell r="D5273" t="str">
            <v>AB</v>
          </cell>
          <cell r="E5273" t="str">
            <v>Purchase</v>
          </cell>
          <cell r="F5273" t="str">
            <v>Fixed</v>
          </cell>
          <cell r="I5273">
            <v>34.200000000000003</v>
          </cell>
          <cell r="J5273">
            <v>22.23</v>
          </cell>
          <cell r="K5273" t="str">
            <v>HiRatio</v>
          </cell>
          <cell r="L5273">
            <v>278666.73</v>
          </cell>
          <cell r="M5273" t="str">
            <v>Owner-Occupied</v>
          </cell>
          <cell r="N5273">
            <v>0</v>
          </cell>
          <cell r="O5273">
            <v>43831</v>
          </cell>
          <cell r="P5273" t="str">
            <v>Current</v>
          </cell>
        </row>
        <row r="5274">
          <cell r="B5274">
            <v>42017</v>
          </cell>
          <cell r="C5274">
            <v>24</v>
          </cell>
          <cell r="D5274" t="str">
            <v>ON</v>
          </cell>
          <cell r="E5274" t="str">
            <v>Purchase</v>
          </cell>
          <cell r="F5274" t="str">
            <v>Fixed</v>
          </cell>
          <cell r="I5274">
            <v>32.71</v>
          </cell>
          <cell r="J5274">
            <v>31.3</v>
          </cell>
          <cell r="K5274" t="str">
            <v>HiRatio</v>
          </cell>
          <cell r="L5274">
            <v>322742.05</v>
          </cell>
          <cell r="M5274" t="str">
            <v>Owner-Occupied</v>
          </cell>
          <cell r="N5274">
            <v>0</v>
          </cell>
          <cell r="O5274">
            <v>43831</v>
          </cell>
          <cell r="P5274" t="str">
            <v>Current</v>
          </cell>
        </row>
        <row r="5275">
          <cell r="B5275">
            <v>41264</v>
          </cell>
          <cell r="C5275">
            <v>49</v>
          </cell>
          <cell r="D5275" t="str">
            <v>MB</v>
          </cell>
          <cell r="E5275" t="str">
            <v>Purchase</v>
          </cell>
          <cell r="F5275" t="str">
            <v>Fixed</v>
          </cell>
          <cell r="I5275">
            <v>36.880000000000003</v>
          </cell>
          <cell r="J5275">
            <v>35.42</v>
          </cell>
          <cell r="K5275" t="str">
            <v>HiRatio</v>
          </cell>
          <cell r="L5275">
            <v>170609.81</v>
          </cell>
          <cell r="M5275" t="str">
            <v>Owner-Occupied</v>
          </cell>
          <cell r="N5275">
            <v>0</v>
          </cell>
          <cell r="O5275">
            <v>43831</v>
          </cell>
          <cell r="P5275" t="str">
            <v>Current</v>
          </cell>
        </row>
        <row r="5276">
          <cell r="B5276">
            <v>41564</v>
          </cell>
          <cell r="C5276">
            <v>39</v>
          </cell>
          <cell r="D5276" t="str">
            <v>BC</v>
          </cell>
          <cell r="E5276" t="str">
            <v>Transfer</v>
          </cell>
          <cell r="F5276" t="str">
            <v>ARM</v>
          </cell>
          <cell r="I5276">
            <v>35.44</v>
          </cell>
          <cell r="J5276">
            <v>17.55</v>
          </cell>
          <cell r="K5276" t="str">
            <v>HiRatio</v>
          </cell>
          <cell r="L5276">
            <v>0</v>
          </cell>
          <cell r="M5276" t="str">
            <v>Owner-Occupied</v>
          </cell>
          <cell r="N5276">
            <v>4</v>
          </cell>
          <cell r="O5276">
            <v>42587</v>
          </cell>
          <cell r="P5276" t="str">
            <v>Current</v>
          </cell>
        </row>
        <row r="5277">
          <cell r="B5277">
            <v>42565</v>
          </cell>
          <cell r="C5277">
            <v>6</v>
          </cell>
          <cell r="D5277" t="str">
            <v>ON</v>
          </cell>
          <cell r="E5277" t="str">
            <v>Purchase</v>
          </cell>
          <cell r="F5277" t="str">
            <v>Fixed</v>
          </cell>
          <cell r="I5277">
            <v>32.01</v>
          </cell>
          <cell r="J5277">
            <v>28.62</v>
          </cell>
          <cell r="K5277" t="str">
            <v>HiRatio</v>
          </cell>
          <cell r="L5277">
            <v>861928.63</v>
          </cell>
          <cell r="M5277" t="str">
            <v>Owner-Occupied</v>
          </cell>
          <cell r="N5277">
            <v>0</v>
          </cell>
          <cell r="O5277">
            <v>43831</v>
          </cell>
          <cell r="P5277" t="str">
            <v>Current</v>
          </cell>
        </row>
        <row r="5278">
          <cell r="B5278">
            <v>42396</v>
          </cell>
          <cell r="C5278">
            <v>12</v>
          </cell>
          <cell r="D5278" t="str">
            <v>AB</v>
          </cell>
          <cell r="E5278" t="str">
            <v>Refinance External</v>
          </cell>
          <cell r="F5278" t="str">
            <v>Fixed</v>
          </cell>
          <cell r="I5278">
            <v>43.88</v>
          </cell>
          <cell r="J5278">
            <v>26.49</v>
          </cell>
          <cell r="K5278" t="str">
            <v>Conv</v>
          </cell>
          <cell r="L5278">
            <v>316347.42</v>
          </cell>
          <cell r="M5278" t="str">
            <v>Owner-Occupied</v>
          </cell>
          <cell r="N5278">
            <v>0</v>
          </cell>
          <cell r="O5278">
            <v>43831</v>
          </cell>
          <cell r="P5278" t="str">
            <v>Current</v>
          </cell>
        </row>
        <row r="5279">
          <cell r="B5279">
            <v>41425</v>
          </cell>
          <cell r="C5279">
            <v>44</v>
          </cell>
          <cell r="D5279" t="str">
            <v>AB</v>
          </cell>
          <cell r="E5279" t="str">
            <v>Purchase</v>
          </cell>
          <cell r="F5279" t="str">
            <v>Fixed</v>
          </cell>
          <cell r="I5279">
            <v>25.99</v>
          </cell>
          <cell r="J5279">
            <v>25.99</v>
          </cell>
          <cell r="K5279" t="str">
            <v>HiRatio</v>
          </cell>
          <cell r="L5279">
            <v>371604.45</v>
          </cell>
          <cell r="M5279" t="str">
            <v>Owner-Occupied</v>
          </cell>
          <cell r="N5279">
            <v>0</v>
          </cell>
          <cell r="O5279">
            <v>43831</v>
          </cell>
          <cell r="P5279" t="str">
            <v>Current</v>
          </cell>
        </row>
        <row r="5280">
          <cell r="B5280">
            <v>41380</v>
          </cell>
          <cell r="C5280">
            <v>45</v>
          </cell>
          <cell r="D5280" t="str">
            <v>ON</v>
          </cell>
          <cell r="E5280" t="str">
            <v>Purchase</v>
          </cell>
          <cell r="F5280" t="str">
            <v>Fixed</v>
          </cell>
          <cell r="I5280">
            <v>41.45</v>
          </cell>
          <cell r="J5280">
            <v>23.35</v>
          </cell>
          <cell r="K5280" t="str">
            <v>HiRatio</v>
          </cell>
          <cell r="L5280">
            <v>238460.78</v>
          </cell>
          <cell r="M5280" t="str">
            <v>Owner-Occupied</v>
          </cell>
          <cell r="N5280">
            <v>0</v>
          </cell>
          <cell r="O5280">
            <v>43831</v>
          </cell>
          <cell r="P5280" t="str">
            <v>Current</v>
          </cell>
        </row>
        <row r="5281">
          <cell r="B5281">
            <v>41683</v>
          </cell>
          <cell r="C5281">
            <v>35</v>
          </cell>
          <cell r="D5281" t="str">
            <v>ON</v>
          </cell>
          <cell r="E5281" t="str">
            <v>Transfer</v>
          </cell>
          <cell r="F5281" t="str">
            <v>ARM</v>
          </cell>
          <cell r="I5281">
            <v>24.31</v>
          </cell>
          <cell r="J5281">
            <v>16.18</v>
          </cell>
          <cell r="K5281" t="str">
            <v>Conv</v>
          </cell>
          <cell r="L5281">
            <v>0</v>
          </cell>
          <cell r="M5281" t="str">
            <v>Owner-Occupied</v>
          </cell>
          <cell r="N5281">
            <v>4</v>
          </cell>
          <cell r="O5281">
            <v>42647</v>
          </cell>
          <cell r="P5281" t="str">
            <v>Current</v>
          </cell>
        </row>
        <row r="5282">
          <cell r="B5282">
            <v>41914</v>
          </cell>
          <cell r="C5282">
            <v>27</v>
          </cell>
          <cell r="D5282" t="str">
            <v>BC</v>
          </cell>
          <cell r="E5282" t="str">
            <v>Purchase</v>
          </cell>
          <cell r="F5282" t="str">
            <v>Fixed</v>
          </cell>
          <cell r="I5282">
            <v>40.909999999999997</v>
          </cell>
          <cell r="J5282">
            <v>33.47</v>
          </cell>
          <cell r="K5282" t="str">
            <v>Conv</v>
          </cell>
          <cell r="L5282">
            <v>0</v>
          </cell>
          <cell r="M5282" t="str">
            <v>Owner-Occupied</v>
          </cell>
          <cell r="N5282">
            <v>4</v>
          </cell>
          <cell r="O5282">
            <v>42612</v>
          </cell>
          <cell r="P5282" t="str">
            <v>Current</v>
          </cell>
        </row>
        <row r="5283">
          <cell r="B5283">
            <v>42223</v>
          </cell>
          <cell r="C5283">
            <v>17</v>
          </cell>
          <cell r="D5283" t="str">
            <v>ON</v>
          </cell>
          <cell r="E5283" t="str">
            <v>Refinance External</v>
          </cell>
          <cell r="F5283" t="str">
            <v>ARM</v>
          </cell>
          <cell r="I5283">
            <v>35.14</v>
          </cell>
          <cell r="J5283">
            <v>16.079999999999998</v>
          </cell>
          <cell r="K5283" t="str">
            <v>Conv</v>
          </cell>
          <cell r="L5283">
            <v>0</v>
          </cell>
          <cell r="M5283" t="str">
            <v>Owner-Occupied</v>
          </cell>
          <cell r="N5283">
            <v>4</v>
          </cell>
          <cell r="O5283">
            <v>42709</v>
          </cell>
          <cell r="P5283" t="str">
            <v>Current</v>
          </cell>
        </row>
        <row r="5284">
          <cell r="B5284">
            <v>42248</v>
          </cell>
          <cell r="C5284">
            <v>16</v>
          </cell>
          <cell r="D5284" t="str">
            <v>ON</v>
          </cell>
          <cell r="E5284" t="str">
            <v>Purchase</v>
          </cell>
          <cell r="F5284" t="str">
            <v>Fixed</v>
          </cell>
          <cell r="I5284">
            <v>38.85</v>
          </cell>
          <cell r="J5284">
            <v>35.520000000000003</v>
          </cell>
          <cell r="K5284" t="str">
            <v>HiRatio</v>
          </cell>
          <cell r="L5284">
            <v>148437.79</v>
          </cell>
          <cell r="M5284" t="str">
            <v>Owner-Occupied</v>
          </cell>
          <cell r="N5284">
            <v>0</v>
          </cell>
          <cell r="O5284">
            <v>43831</v>
          </cell>
          <cell r="P5284" t="str">
            <v>Current</v>
          </cell>
        </row>
        <row r="5285">
          <cell r="B5285">
            <v>42079</v>
          </cell>
          <cell r="C5285">
            <v>22</v>
          </cell>
          <cell r="D5285" t="str">
            <v>ON</v>
          </cell>
          <cell r="E5285" t="str">
            <v>Purchase</v>
          </cell>
          <cell r="F5285" t="str">
            <v>Fixed</v>
          </cell>
          <cell r="I5285">
            <v>32.44</v>
          </cell>
          <cell r="J5285">
            <v>16.899999999999999</v>
          </cell>
          <cell r="K5285" t="str">
            <v>Conv</v>
          </cell>
          <cell r="L5285">
            <v>149627.10999999999</v>
          </cell>
          <cell r="M5285" t="str">
            <v>Owner-Occupied</v>
          </cell>
          <cell r="N5285">
            <v>0</v>
          </cell>
          <cell r="O5285">
            <v>43831</v>
          </cell>
          <cell r="P5285" t="str">
            <v>Current</v>
          </cell>
        </row>
        <row r="5286">
          <cell r="B5286">
            <v>42069</v>
          </cell>
          <cell r="C5286">
            <v>22</v>
          </cell>
          <cell r="D5286" t="str">
            <v>ON</v>
          </cell>
          <cell r="E5286" t="str">
            <v>Purchase</v>
          </cell>
          <cell r="F5286" t="str">
            <v>ARM</v>
          </cell>
          <cell r="I5286">
            <v>15.11</v>
          </cell>
          <cell r="J5286">
            <v>14.25</v>
          </cell>
          <cell r="K5286" t="str">
            <v>Conv</v>
          </cell>
          <cell r="L5286">
            <v>239460.43</v>
          </cell>
          <cell r="M5286" t="str">
            <v>Owner-Occupied</v>
          </cell>
          <cell r="N5286">
            <v>0</v>
          </cell>
          <cell r="O5286">
            <v>43831</v>
          </cell>
          <cell r="P5286" t="str">
            <v>Current</v>
          </cell>
        </row>
        <row r="5287">
          <cell r="B5287">
            <v>40735</v>
          </cell>
          <cell r="C5287">
            <v>66</v>
          </cell>
          <cell r="D5287" t="str">
            <v>ON</v>
          </cell>
          <cell r="E5287" t="str">
            <v>Purchase</v>
          </cell>
          <cell r="F5287" t="str">
            <v>Fixed</v>
          </cell>
          <cell r="I5287">
            <v>33.01</v>
          </cell>
          <cell r="J5287">
            <v>32.78</v>
          </cell>
          <cell r="K5287" t="str">
            <v>HiRatio</v>
          </cell>
          <cell r="L5287">
            <v>0</v>
          </cell>
          <cell r="M5287" t="str">
            <v>Owner-Occupied</v>
          </cell>
          <cell r="N5287">
            <v>4</v>
          </cell>
          <cell r="O5287">
            <v>42570</v>
          </cell>
          <cell r="P5287" t="str">
            <v>Current</v>
          </cell>
        </row>
        <row r="5288">
          <cell r="B5288">
            <v>41103</v>
          </cell>
          <cell r="C5288">
            <v>54</v>
          </cell>
          <cell r="D5288" t="str">
            <v>AB</v>
          </cell>
          <cell r="E5288" t="str">
            <v>Purchase</v>
          </cell>
          <cell r="F5288" t="str">
            <v>Fixed</v>
          </cell>
          <cell r="I5288">
            <v>27.9</v>
          </cell>
          <cell r="J5288">
            <v>8.07</v>
          </cell>
          <cell r="K5288" t="str">
            <v>HiRatio</v>
          </cell>
          <cell r="L5288">
            <v>0</v>
          </cell>
          <cell r="M5288" t="str">
            <v>Owner-Occupied</v>
          </cell>
          <cell r="N5288">
            <v>4</v>
          </cell>
          <cell r="O5288">
            <v>41521</v>
          </cell>
          <cell r="P5288" t="str">
            <v>Current</v>
          </cell>
        </row>
        <row r="5289">
          <cell r="B5289">
            <v>41739</v>
          </cell>
          <cell r="C5289">
            <v>33</v>
          </cell>
          <cell r="D5289" t="str">
            <v>BC</v>
          </cell>
          <cell r="E5289" t="str">
            <v>Purchase</v>
          </cell>
          <cell r="F5289" t="str">
            <v>ARM</v>
          </cell>
          <cell r="I5289">
            <v>28.94</v>
          </cell>
          <cell r="J5289">
            <v>23.05</v>
          </cell>
          <cell r="K5289" t="str">
            <v>HiRatio</v>
          </cell>
          <cell r="L5289">
            <v>285606.93</v>
          </cell>
          <cell r="M5289" t="str">
            <v>Owner-Occupied</v>
          </cell>
          <cell r="N5289">
            <v>0</v>
          </cell>
          <cell r="O5289">
            <v>43831</v>
          </cell>
          <cell r="P5289" t="str">
            <v>Current</v>
          </cell>
        </row>
        <row r="5290">
          <cell r="B5290">
            <v>41089</v>
          </cell>
          <cell r="C5290">
            <v>55</v>
          </cell>
          <cell r="D5290" t="str">
            <v>ON</v>
          </cell>
          <cell r="E5290" t="str">
            <v>Purchase</v>
          </cell>
          <cell r="F5290" t="str">
            <v>Fixed</v>
          </cell>
          <cell r="I5290">
            <v>37</v>
          </cell>
          <cell r="J5290">
            <v>31.41</v>
          </cell>
          <cell r="K5290" t="str">
            <v>HiRatio</v>
          </cell>
          <cell r="L5290">
            <v>231514.1</v>
          </cell>
          <cell r="M5290" t="str">
            <v>Owner-Occupied</v>
          </cell>
          <cell r="N5290">
            <v>0</v>
          </cell>
          <cell r="O5290">
            <v>43831</v>
          </cell>
          <cell r="P5290" t="str">
            <v>Current</v>
          </cell>
        </row>
        <row r="5291">
          <cell r="B5291">
            <v>40954</v>
          </cell>
          <cell r="C5291">
            <v>59</v>
          </cell>
          <cell r="D5291" t="str">
            <v>AB</v>
          </cell>
          <cell r="E5291" t="str">
            <v>Purchase</v>
          </cell>
          <cell r="F5291" t="str">
            <v>Fixed</v>
          </cell>
          <cell r="I5291">
            <v>39.909999999999997</v>
          </cell>
          <cell r="J5291">
            <v>30.28</v>
          </cell>
          <cell r="K5291" t="str">
            <v>HiRatio</v>
          </cell>
          <cell r="L5291">
            <v>321138.7</v>
          </cell>
          <cell r="M5291" t="str">
            <v>Owner-Occupied</v>
          </cell>
          <cell r="N5291">
            <v>0</v>
          </cell>
          <cell r="O5291">
            <v>43831</v>
          </cell>
          <cell r="P5291" t="str">
            <v>Current</v>
          </cell>
        </row>
        <row r="5292">
          <cell r="B5292">
            <v>42179</v>
          </cell>
          <cell r="C5292">
            <v>19</v>
          </cell>
          <cell r="D5292" t="str">
            <v>ON</v>
          </cell>
          <cell r="E5292" t="str">
            <v>Purchase</v>
          </cell>
          <cell r="F5292" t="str">
            <v>Fixed</v>
          </cell>
          <cell r="I5292">
            <v>32.56</v>
          </cell>
          <cell r="J5292">
            <v>21.33</v>
          </cell>
          <cell r="K5292" t="str">
            <v>HiRatio</v>
          </cell>
          <cell r="L5292">
            <v>264412.24</v>
          </cell>
          <cell r="M5292" t="str">
            <v>Owner-Occupied</v>
          </cell>
          <cell r="N5292">
            <v>0</v>
          </cell>
          <cell r="O5292">
            <v>43831</v>
          </cell>
          <cell r="P5292" t="str">
            <v>Current</v>
          </cell>
        </row>
        <row r="5293">
          <cell r="B5293">
            <v>41828</v>
          </cell>
          <cell r="C5293">
            <v>30</v>
          </cell>
          <cell r="D5293" t="str">
            <v>ON</v>
          </cell>
          <cell r="E5293" t="str">
            <v>Transfer</v>
          </cell>
          <cell r="F5293" t="str">
            <v>ARM</v>
          </cell>
          <cell r="I5293">
            <v>23.93</v>
          </cell>
          <cell r="J5293">
            <v>13.79</v>
          </cell>
          <cell r="K5293" t="str">
            <v>Conv</v>
          </cell>
          <cell r="L5293">
            <v>0</v>
          </cell>
          <cell r="M5293" t="str">
            <v>Owner-Occupied</v>
          </cell>
          <cell r="N5293">
            <v>4</v>
          </cell>
          <cell r="O5293">
            <v>42312</v>
          </cell>
          <cell r="P5293" t="str">
            <v>Current</v>
          </cell>
        </row>
        <row r="5294">
          <cell r="B5294">
            <v>42306</v>
          </cell>
          <cell r="C5294">
            <v>15</v>
          </cell>
          <cell r="D5294" t="str">
            <v>ON</v>
          </cell>
          <cell r="E5294" t="str">
            <v>Purchase</v>
          </cell>
          <cell r="F5294" t="str">
            <v>ARM</v>
          </cell>
          <cell r="I5294">
            <v>35.619999999999997</v>
          </cell>
          <cell r="J5294">
            <v>23.71</v>
          </cell>
          <cell r="K5294" t="str">
            <v>HiRatio</v>
          </cell>
          <cell r="L5294">
            <v>388155.32</v>
          </cell>
          <cell r="M5294" t="str">
            <v>Owner-Occupied</v>
          </cell>
          <cell r="N5294">
            <v>0</v>
          </cell>
          <cell r="O5294">
            <v>43831</v>
          </cell>
          <cell r="P5294" t="str">
            <v>Current</v>
          </cell>
        </row>
        <row r="5295">
          <cell r="B5295">
            <v>41988</v>
          </cell>
          <cell r="C5295">
            <v>25</v>
          </cell>
          <cell r="D5295" t="str">
            <v>AB</v>
          </cell>
          <cell r="E5295" t="str">
            <v>Refinance External</v>
          </cell>
          <cell r="F5295" t="str">
            <v>Fixed</v>
          </cell>
          <cell r="I5295">
            <v>40.53</v>
          </cell>
          <cell r="J5295">
            <v>12.78</v>
          </cell>
          <cell r="K5295" t="str">
            <v>Conv</v>
          </cell>
          <cell r="L5295">
            <v>116211.11</v>
          </cell>
          <cell r="M5295" t="str">
            <v>Rental</v>
          </cell>
          <cell r="N5295">
            <v>0</v>
          </cell>
          <cell r="O5295">
            <v>43831</v>
          </cell>
          <cell r="P5295" t="str">
            <v>Current</v>
          </cell>
        </row>
        <row r="5296">
          <cell r="B5296">
            <v>41866</v>
          </cell>
          <cell r="C5296">
            <v>29</v>
          </cell>
          <cell r="D5296" t="str">
            <v>AB</v>
          </cell>
          <cell r="E5296" t="str">
            <v>Purchase</v>
          </cell>
          <cell r="F5296" t="str">
            <v>Fixed</v>
          </cell>
          <cell r="I5296">
            <v>40.659999999999997</v>
          </cell>
          <cell r="J5296">
            <v>27.19</v>
          </cell>
          <cell r="K5296" t="str">
            <v>Conv</v>
          </cell>
          <cell r="L5296">
            <v>394490.69</v>
          </cell>
          <cell r="M5296" t="str">
            <v>Owner-Occupied</v>
          </cell>
          <cell r="N5296">
            <v>0</v>
          </cell>
          <cell r="O5296">
            <v>43831</v>
          </cell>
          <cell r="P5296" t="str">
            <v>Current</v>
          </cell>
        </row>
        <row r="5297">
          <cell r="B5297">
            <v>41514</v>
          </cell>
          <cell r="C5297">
            <v>41</v>
          </cell>
          <cell r="D5297" t="str">
            <v>ON</v>
          </cell>
          <cell r="E5297" t="str">
            <v>Purchase</v>
          </cell>
          <cell r="F5297" t="str">
            <v>ARM</v>
          </cell>
          <cell r="I5297">
            <v>27.21</v>
          </cell>
          <cell r="J5297">
            <v>21.67</v>
          </cell>
          <cell r="K5297" t="str">
            <v>Conv</v>
          </cell>
          <cell r="L5297">
            <v>0</v>
          </cell>
          <cell r="M5297" t="str">
            <v>Owner-Occupied</v>
          </cell>
          <cell r="N5297">
            <v>4</v>
          </cell>
          <cell r="O5297">
            <v>41554</v>
          </cell>
          <cell r="P5297" t="str">
            <v>Current</v>
          </cell>
        </row>
        <row r="5298">
          <cell r="B5298">
            <v>41955</v>
          </cell>
          <cell r="C5298">
            <v>26</v>
          </cell>
          <cell r="D5298" t="str">
            <v>BC</v>
          </cell>
          <cell r="E5298" t="str">
            <v>Refinance External</v>
          </cell>
          <cell r="F5298" t="str">
            <v>ARM</v>
          </cell>
          <cell r="I5298">
            <v>31.22</v>
          </cell>
          <cell r="J5298">
            <v>25.96</v>
          </cell>
          <cell r="K5298" t="str">
            <v>Conv</v>
          </cell>
          <cell r="L5298">
            <v>437651.25</v>
          </cell>
          <cell r="M5298" t="str">
            <v>Owner-Occupied</v>
          </cell>
          <cell r="N5298">
            <v>0</v>
          </cell>
          <cell r="O5298">
            <v>43831</v>
          </cell>
          <cell r="P5298" t="str">
            <v>Current</v>
          </cell>
        </row>
        <row r="5299">
          <cell r="B5299">
            <v>41745</v>
          </cell>
          <cell r="C5299">
            <v>33</v>
          </cell>
          <cell r="D5299" t="str">
            <v>BC</v>
          </cell>
          <cell r="E5299" t="str">
            <v>Transfer</v>
          </cell>
          <cell r="F5299" t="str">
            <v>Fixed</v>
          </cell>
          <cell r="I5299">
            <v>41.37</v>
          </cell>
          <cell r="J5299">
            <v>27.82</v>
          </cell>
          <cell r="K5299" t="str">
            <v>HiRatio</v>
          </cell>
          <cell r="L5299">
            <v>188964.02</v>
          </cell>
          <cell r="M5299" t="str">
            <v>Owner-Occupied</v>
          </cell>
          <cell r="N5299">
            <v>0</v>
          </cell>
          <cell r="O5299">
            <v>43831</v>
          </cell>
          <cell r="P5299" t="str">
            <v>Current</v>
          </cell>
        </row>
        <row r="5300">
          <cell r="B5300">
            <v>42079</v>
          </cell>
          <cell r="C5300">
            <v>22</v>
          </cell>
          <cell r="D5300" t="str">
            <v>ON</v>
          </cell>
          <cell r="E5300" t="str">
            <v>Refinance External</v>
          </cell>
          <cell r="F5300" t="str">
            <v>Fixed</v>
          </cell>
          <cell r="I5300">
            <v>35.28</v>
          </cell>
          <cell r="J5300">
            <v>35.28</v>
          </cell>
          <cell r="K5300" t="str">
            <v>Conv</v>
          </cell>
          <cell r="L5300">
            <v>199575.11</v>
          </cell>
          <cell r="M5300" t="str">
            <v>Owner-Occupied</v>
          </cell>
          <cell r="N5300">
            <v>0</v>
          </cell>
          <cell r="O5300">
            <v>43831</v>
          </cell>
          <cell r="P5300" t="str">
            <v>Current</v>
          </cell>
        </row>
        <row r="5301">
          <cell r="B5301">
            <v>42657</v>
          </cell>
          <cell r="C5301">
            <v>3</v>
          </cell>
          <cell r="D5301" t="str">
            <v>ON</v>
          </cell>
          <cell r="E5301" t="str">
            <v>Refinance External</v>
          </cell>
          <cell r="F5301" t="str">
            <v>Fixed</v>
          </cell>
          <cell r="I5301">
            <v>35.380000000000003</v>
          </cell>
          <cell r="J5301">
            <v>32.369999999999997</v>
          </cell>
          <cell r="K5301" t="str">
            <v>Conv</v>
          </cell>
          <cell r="L5301">
            <v>248614.1</v>
          </cell>
          <cell r="M5301" t="str">
            <v>Owner-Occupied</v>
          </cell>
          <cell r="N5301">
            <v>0</v>
          </cell>
          <cell r="O5301">
            <v>43831</v>
          </cell>
          <cell r="P5301" t="str">
            <v>Current</v>
          </cell>
        </row>
        <row r="5302">
          <cell r="B5302">
            <v>42209</v>
          </cell>
          <cell r="C5302">
            <v>18</v>
          </cell>
          <cell r="D5302" t="str">
            <v>ON</v>
          </cell>
          <cell r="E5302" t="str">
            <v>Purchase</v>
          </cell>
          <cell r="F5302" t="str">
            <v>Fixed</v>
          </cell>
          <cell r="I5302">
            <v>42.78</v>
          </cell>
          <cell r="J5302">
            <v>32.85</v>
          </cell>
          <cell r="K5302" t="str">
            <v>HiRatio</v>
          </cell>
          <cell r="L5302">
            <v>332258.3</v>
          </cell>
          <cell r="M5302" t="str">
            <v>Owner-Occupied</v>
          </cell>
          <cell r="N5302">
            <v>0</v>
          </cell>
          <cell r="O5302">
            <v>43831</v>
          </cell>
          <cell r="P5302" t="str">
            <v>Current</v>
          </cell>
        </row>
        <row r="5303">
          <cell r="B5303">
            <v>40679</v>
          </cell>
          <cell r="C5303">
            <v>68</v>
          </cell>
          <cell r="D5303" t="str">
            <v>ON</v>
          </cell>
          <cell r="E5303" t="str">
            <v>Refinance External</v>
          </cell>
          <cell r="F5303" t="str">
            <v>Fixed</v>
          </cell>
          <cell r="I5303">
            <v>37.979999999999997</v>
          </cell>
          <cell r="J5303">
            <v>34.090000000000003</v>
          </cell>
          <cell r="K5303" t="str">
            <v>Conv</v>
          </cell>
          <cell r="L5303">
            <v>0</v>
          </cell>
          <cell r="M5303" t="str">
            <v>Owner-Occupied</v>
          </cell>
          <cell r="N5303">
            <v>4</v>
          </cell>
          <cell r="O5303">
            <v>42144</v>
          </cell>
          <cell r="P5303" t="str">
            <v>Current</v>
          </cell>
        </row>
        <row r="5304">
          <cell r="B5304">
            <v>41670</v>
          </cell>
          <cell r="C5304">
            <v>36</v>
          </cell>
          <cell r="D5304" t="str">
            <v>ON</v>
          </cell>
          <cell r="E5304" t="str">
            <v>Purchase</v>
          </cell>
          <cell r="F5304" t="str">
            <v>Fixed</v>
          </cell>
          <cell r="I5304">
            <v>37.229999999999997</v>
          </cell>
          <cell r="J5304">
            <v>36.840000000000003</v>
          </cell>
          <cell r="K5304" t="str">
            <v>HiRatio</v>
          </cell>
          <cell r="L5304">
            <v>0</v>
          </cell>
          <cell r="M5304" t="str">
            <v>Owner-Occupied</v>
          </cell>
          <cell r="N5304">
            <v>4</v>
          </cell>
          <cell r="O5304">
            <v>42615</v>
          </cell>
          <cell r="P5304" t="str">
            <v>Current</v>
          </cell>
        </row>
        <row r="5305">
          <cell r="B5305">
            <v>41779</v>
          </cell>
          <cell r="C5305">
            <v>32</v>
          </cell>
          <cell r="D5305" t="str">
            <v>ON</v>
          </cell>
          <cell r="E5305" t="str">
            <v>Purchase</v>
          </cell>
          <cell r="F5305" t="str">
            <v>ARM</v>
          </cell>
          <cell r="I5305">
            <v>33.03</v>
          </cell>
          <cell r="J5305">
            <v>31.05</v>
          </cell>
          <cell r="K5305" t="str">
            <v>HiRatio</v>
          </cell>
          <cell r="L5305">
            <v>223757.11</v>
          </cell>
          <cell r="M5305" t="str">
            <v>Owner-Occupied</v>
          </cell>
          <cell r="N5305">
            <v>0</v>
          </cell>
          <cell r="O5305">
            <v>43831</v>
          </cell>
          <cell r="P5305" t="str">
            <v>Current</v>
          </cell>
        </row>
        <row r="5306">
          <cell r="B5306">
            <v>42149</v>
          </cell>
          <cell r="C5306">
            <v>20</v>
          </cell>
          <cell r="D5306" t="str">
            <v>MB</v>
          </cell>
          <cell r="E5306" t="str">
            <v>Transfer</v>
          </cell>
          <cell r="F5306" t="str">
            <v>ARM</v>
          </cell>
          <cell r="I5306">
            <v>31.24</v>
          </cell>
          <cell r="J5306">
            <v>25.19</v>
          </cell>
          <cell r="K5306" t="str">
            <v>Conv</v>
          </cell>
          <cell r="L5306">
            <v>148392.18</v>
          </cell>
          <cell r="M5306" t="str">
            <v>Owner-Occupied</v>
          </cell>
          <cell r="N5306">
            <v>0</v>
          </cell>
          <cell r="O5306">
            <v>43831</v>
          </cell>
          <cell r="P5306" t="str">
            <v>Current</v>
          </cell>
        </row>
        <row r="5307">
          <cell r="B5307">
            <v>41233</v>
          </cell>
          <cell r="C5307">
            <v>50</v>
          </cell>
          <cell r="D5307" t="str">
            <v>ON</v>
          </cell>
          <cell r="E5307" t="str">
            <v>Purchase</v>
          </cell>
          <cell r="F5307" t="str">
            <v>Fixed</v>
          </cell>
          <cell r="I5307">
            <v>40.9</v>
          </cell>
          <cell r="J5307">
            <v>40.9</v>
          </cell>
          <cell r="K5307" t="str">
            <v>Conv</v>
          </cell>
          <cell r="L5307">
            <v>0</v>
          </cell>
          <cell r="M5307" t="str">
            <v>Owner-Occupied</v>
          </cell>
          <cell r="N5307">
            <v>4</v>
          </cell>
          <cell r="O5307">
            <v>42520</v>
          </cell>
          <cell r="P5307" t="str">
            <v>Current</v>
          </cell>
        </row>
        <row r="5308">
          <cell r="B5308">
            <v>41078</v>
          </cell>
          <cell r="C5308">
            <v>55</v>
          </cell>
          <cell r="D5308" t="str">
            <v>AB</v>
          </cell>
          <cell r="E5308" t="str">
            <v>Purchase</v>
          </cell>
          <cell r="F5308" t="str">
            <v>Fixed</v>
          </cell>
          <cell r="I5308">
            <v>41.25</v>
          </cell>
          <cell r="J5308">
            <v>39.39</v>
          </cell>
          <cell r="K5308" t="str">
            <v>HiRatio</v>
          </cell>
          <cell r="L5308">
            <v>202624.63</v>
          </cell>
          <cell r="M5308" t="str">
            <v>Owner-Occupied</v>
          </cell>
          <cell r="N5308">
            <v>0</v>
          </cell>
          <cell r="O5308">
            <v>43831</v>
          </cell>
          <cell r="P5308" t="str">
            <v>Current</v>
          </cell>
        </row>
        <row r="5309">
          <cell r="B5309">
            <v>41701</v>
          </cell>
          <cell r="C5309">
            <v>34</v>
          </cell>
          <cell r="D5309" t="str">
            <v>BC</v>
          </cell>
          <cell r="E5309" t="str">
            <v>Refinance External</v>
          </cell>
          <cell r="F5309" t="str">
            <v>Fixed</v>
          </cell>
          <cell r="I5309">
            <v>38.57</v>
          </cell>
          <cell r="J5309">
            <v>27.92</v>
          </cell>
          <cell r="K5309" t="str">
            <v>Conv</v>
          </cell>
          <cell r="L5309">
            <v>258309.86</v>
          </cell>
          <cell r="M5309" t="str">
            <v>Owner-Occupied</v>
          </cell>
          <cell r="N5309">
            <v>0</v>
          </cell>
          <cell r="O5309">
            <v>43831</v>
          </cell>
          <cell r="P5309" t="str">
            <v>Current</v>
          </cell>
        </row>
        <row r="5310">
          <cell r="B5310">
            <v>41743</v>
          </cell>
          <cell r="C5310">
            <v>33</v>
          </cell>
          <cell r="D5310" t="str">
            <v>NB</v>
          </cell>
          <cell r="E5310" t="str">
            <v>Transfer</v>
          </cell>
          <cell r="F5310" t="str">
            <v>ARM</v>
          </cell>
          <cell r="I5310">
            <v>31.98</v>
          </cell>
          <cell r="J5310">
            <v>23.54</v>
          </cell>
          <cell r="K5310" t="str">
            <v>Conv</v>
          </cell>
          <cell r="L5310">
            <v>63454.48</v>
          </cell>
          <cell r="M5310" t="str">
            <v>Owner-Occupied</v>
          </cell>
          <cell r="N5310">
            <v>0</v>
          </cell>
          <cell r="O5310">
            <v>43831</v>
          </cell>
          <cell r="P5310" t="str">
            <v>Current</v>
          </cell>
        </row>
        <row r="5311">
          <cell r="B5311">
            <v>42551</v>
          </cell>
          <cell r="C5311">
            <v>7</v>
          </cell>
          <cell r="D5311" t="str">
            <v>ON</v>
          </cell>
          <cell r="E5311" t="str">
            <v>Purchase</v>
          </cell>
          <cell r="F5311" t="str">
            <v>Fixed</v>
          </cell>
          <cell r="I5311">
            <v>31.69</v>
          </cell>
          <cell r="J5311">
            <v>22.9</v>
          </cell>
          <cell r="K5311" t="str">
            <v>Conv</v>
          </cell>
          <cell r="L5311">
            <v>301752.40999999997</v>
          </cell>
          <cell r="M5311" t="str">
            <v>Owner-Occupied</v>
          </cell>
          <cell r="N5311">
            <v>0</v>
          </cell>
          <cell r="O5311">
            <v>43831</v>
          </cell>
          <cell r="P5311" t="str">
            <v>Current</v>
          </cell>
        </row>
        <row r="5312">
          <cell r="B5312">
            <v>42223</v>
          </cell>
          <cell r="C5312">
            <v>17</v>
          </cell>
          <cell r="D5312" t="str">
            <v>ON</v>
          </cell>
          <cell r="E5312" t="str">
            <v>Purchase</v>
          </cell>
          <cell r="F5312" t="str">
            <v>ARM</v>
          </cell>
          <cell r="I5312">
            <v>15.14</v>
          </cell>
          <cell r="J5312">
            <v>14.26</v>
          </cell>
          <cell r="K5312" t="str">
            <v>HiRatio</v>
          </cell>
          <cell r="L5312">
            <v>50677.91</v>
          </cell>
          <cell r="M5312" t="str">
            <v>Owner-Occupied</v>
          </cell>
          <cell r="N5312">
            <v>0</v>
          </cell>
          <cell r="O5312">
            <v>43831</v>
          </cell>
          <cell r="P5312" t="str">
            <v>Current</v>
          </cell>
        </row>
        <row r="5313">
          <cell r="B5313">
            <v>40809</v>
          </cell>
          <cell r="C5313">
            <v>64</v>
          </cell>
          <cell r="D5313" t="str">
            <v>MB</v>
          </cell>
          <cell r="E5313" t="str">
            <v>Purchase</v>
          </cell>
          <cell r="F5313" t="str">
            <v>ARM</v>
          </cell>
          <cell r="I5313">
            <v>29.99</v>
          </cell>
          <cell r="J5313">
            <v>29.54</v>
          </cell>
          <cell r="K5313" t="str">
            <v>HiRatio</v>
          </cell>
          <cell r="L5313">
            <v>0</v>
          </cell>
          <cell r="M5313" t="str">
            <v>Owner-Occupied</v>
          </cell>
          <cell r="N5313">
            <v>4</v>
          </cell>
          <cell r="O5313">
            <v>41905</v>
          </cell>
          <cell r="P5313" t="str">
            <v>Current</v>
          </cell>
        </row>
        <row r="5314">
          <cell r="B5314">
            <v>41229</v>
          </cell>
          <cell r="C5314">
            <v>50</v>
          </cell>
          <cell r="D5314" t="str">
            <v>ON</v>
          </cell>
          <cell r="E5314" t="str">
            <v>Purchase</v>
          </cell>
          <cell r="F5314" t="str">
            <v>Fixed</v>
          </cell>
          <cell r="I5314">
            <v>41.78</v>
          </cell>
          <cell r="J5314">
            <v>34.31</v>
          </cell>
          <cell r="K5314" t="str">
            <v>HiRatio</v>
          </cell>
          <cell r="L5314">
            <v>0</v>
          </cell>
          <cell r="M5314" t="str">
            <v>Owner-Occupied</v>
          </cell>
          <cell r="N5314">
            <v>4</v>
          </cell>
          <cell r="O5314">
            <v>42396</v>
          </cell>
          <cell r="P5314" t="str">
            <v>Current</v>
          </cell>
        </row>
        <row r="5315">
          <cell r="B5315">
            <v>41745</v>
          </cell>
          <cell r="C5315">
            <v>33</v>
          </cell>
          <cell r="D5315" t="str">
            <v>BC</v>
          </cell>
          <cell r="E5315" t="str">
            <v>Refinance External</v>
          </cell>
          <cell r="F5315" t="str">
            <v>ARM</v>
          </cell>
          <cell r="I5315">
            <v>25.38</v>
          </cell>
          <cell r="J5315">
            <v>25.16</v>
          </cell>
          <cell r="K5315" t="str">
            <v>Conv</v>
          </cell>
          <cell r="L5315">
            <v>237203.20000000001</v>
          </cell>
          <cell r="M5315" t="str">
            <v>Owner-Occupied</v>
          </cell>
          <cell r="N5315">
            <v>0</v>
          </cell>
          <cell r="O5315">
            <v>43831</v>
          </cell>
          <cell r="P5315" t="str">
            <v>Current</v>
          </cell>
        </row>
        <row r="5316">
          <cell r="B5316">
            <v>42429</v>
          </cell>
          <cell r="C5316">
            <v>11</v>
          </cell>
          <cell r="D5316" t="str">
            <v>AB</v>
          </cell>
          <cell r="E5316" t="str">
            <v>Purchase</v>
          </cell>
          <cell r="F5316" t="str">
            <v>Fixed</v>
          </cell>
          <cell r="I5316">
            <v>33.69</v>
          </cell>
          <cell r="J5316">
            <v>23.14</v>
          </cell>
          <cell r="K5316" t="str">
            <v>HiRatio</v>
          </cell>
          <cell r="L5316">
            <v>254001.79</v>
          </cell>
          <cell r="M5316" t="str">
            <v>Owner-Occupied</v>
          </cell>
          <cell r="N5316">
            <v>0</v>
          </cell>
          <cell r="O5316">
            <v>43831</v>
          </cell>
          <cell r="P5316" t="str">
            <v>Current</v>
          </cell>
        </row>
        <row r="5317">
          <cell r="B5317">
            <v>40711</v>
          </cell>
          <cell r="C5317">
            <v>67</v>
          </cell>
          <cell r="D5317" t="str">
            <v>AB</v>
          </cell>
          <cell r="E5317" t="str">
            <v>Purchase</v>
          </cell>
          <cell r="F5317" t="str">
            <v>Fixed</v>
          </cell>
          <cell r="I5317">
            <v>25.12</v>
          </cell>
          <cell r="J5317">
            <v>22.73</v>
          </cell>
          <cell r="K5317" t="str">
            <v>HiRatio</v>
          </cell>
          <cell r="L5317">
            <v>0</v>
          </cell>
          <cell r="M5317" t="str">
            <v>Owner-Occupied</v>
          </cell>
          <cell r="N5317">
            <v>4</v>
          </cell>
          <cell r="O5317">
            <v>42541</v>
          </cell>
          <cell r="P5317" t="str">
            <v>Current</v>
          </cell>
        </row>
        <row r="5318">
          <cell r="B5318">
            <v>42081</v>
          </cell>
          <cell r="C5318">
            <v>22</v>
          </cell>
          <cell r="D5318" t="str">
            <v>BC</v>
          </cell>
          <cell r="E5318" t="str">
            <v>Purchase</v>
          </cell>
          <cell r="F5318" t="str">
            <v>ARM</v>
          </cell>
          <cell r="I5318">
            <v>30.58</v>
          </cell>
          <cell r="J5318">
            <v>29.39</v>
          </cell>
          <cell r="K5318" t="str">
            <v>Conv</v>
          </cell>
          <cell r="L5318">
            <v>0</v>
          </cell>
          <cell r="M5318" t="str">
            <v>Owner-Occupied</v>
          </cell>
          <cell r="N5318">
            <v>4</v>
          </cell>
          <cell r="O5318">
            <v>42751</v>
          </cell>
          <cell r="P5318" t="str">
            <v>Current</v>
          </cell>
        </row>
        <row r="5319">
          <cell r="B5319">
            <v>41775</v>
          </cell>
          <cell r="C5319">
            <v>32</v>
          </cell>
          <cell r="D5319" t="str">
            <v>ON</v>
          </cell>
          <cell r="E5319" t="str">
            <v>Purchase</v>
          </cell>
          <cell r="F5319" t="str">
            <v>Fixed</v>
          </cell>
          <cell r="I5319">
            <v>27.1</v>
          </cell>
          <cell r="J5319">
            <v>21.84</v>
          </cell>
          <cell r="K5319" t="str">
            <v>HiRatio</v>
          </cell>
          <cell r="L5319">
            <v>0</v>
          </cell>
          <cell r="M5319" t="str">
            <v>Owner-Occupied</v>
          </cell>
          <cell r="N5319">
            <v>4</v>
          </cell>
          <cell r="O5319">
            <v>42478</v>
          </cell>
          <cell r="P5319" t="str">
            <v>Current</v>
          </cell>
        </row>
        <row r="5320">
          <cell r="B5320">
            <v>41115</v>
          </cell>
          <cell r="C5320">
            <v>54</v>
          </cell>
          <cell r="D5320" t="str">
            <v>BC</v>
          </cell>
          <cell r="E5320" t="str">
            <v>Purchase</v>
          </cell>
          <cell r="F5320" t="str">
            <v>Fixed</v>
          </cell>
          <cell r="I5320">
            <v>27.71</v>
          </cell>
          <cell r="J5320">
            <v>22.01</v>
          </cell>
          <cell r="K5320" t="str">
            <v>HiRatio</v>
          </cell>
          <cell r="L5320">
            <v>291920.15000000002</v>
          </cell>
          <cell r="M5320" t="str">
            <v>Owner-Occupied</v>
          </cell>
          <cell r="N5320">
            <v>0</v>
          </cell>
          <cell r="O5320">
            <v>43831</v>
          </cell>
          <cell r="P5320" t="str">
            <v>Current</v>
          </cell>
        </row>
        <row r="5321">
          <cell r="B5321">
            <v>41586</v>
          </cell>
          <cell r="C5321">
            <v>38</v>
          </cell>
          <cell r="D5321" t="str">
            <v>ON</v>
          </cell>
          <cell r="E5321" t="str">
            <v>Refinance External</v>
          </cell>
          <cell r="F5321" t="str">
            <v>Fixed</v>
          </cell>
          <cell r="I5321">
            <v>42.8</v>
          </cell>
          <cell r="J5321">
            <v>36.01</v>
          </cell>
          <cell r="K5321" t="str">
            <v>Conv</v>
          </cell>
          <cell r="L5321">
            <v>150078.73000000001</v>
          </cell>
          <cell r="M5321" t="str">
            <v>Owner-Occupied</v>
          </cell>
          <cell r="N5321">
            <v>0</v>
          </cell>
          <cell r="O5321">
            <v>43831</v>
          </cell>
          <cell r="P5321" t="str">
            <v>Current</v>
          </cell>
        </row>
        <row r="5322">
          <cell r="B5322">
            <v>41100</v>
          </cell>
          <cell r="C5322">
            <v>54</v>
          </cell>
          <cell r="D5322" t="str">
            <v>ON</v>
          </cell>
          <cell r="E5322" t="str">
            <v>Refinance External</v>
          </cell>
          <cell r="F5322" t="str">
            <v>ARM</v>
          </cell>
          <cell r="I5322">
            <v>28.59</v>
          </cell>
          <cell r="J5322">
            <v>18.809999999999999</v>
          </cell>
          <cell r="K5322" t="str">
            <v>Conv</v>
          </cell>
          <cell r="L5322">
            <v>0</v>
          </cell>
          <cell r="M5322" t="str">
            <v>Owner-Occupied</v>
          </cell>
          <cell r="N5322">
            <v>4</v>
          </cell>
          <cell r="O5322">
            <v>41823</v>
          </cell>
          <cell r="P5322" t="str">
            <v>Current</v>
          </cell>
        </row>
        <row r="5323">
          <cell r="B5323">
            <v>41771</v>
          </cell>
          <cell r="C5323">
            <v>32</v>
          </cell>
          <cell r="D5323" t="str">
            <v>AB</v>
          </cell>
          <cell r="E5323" t="str">
            <v>Refinance External</v>
          </cell>
          <cell r="F5323" t="str">
            <v>Fixed</v>
          </cell>
          <cell r="I5323">
            <v>23.68</v>
          </cell>
          <cell r="J5323">
            <v>20.71</v>
          </cell>
          <cell r="K5323" t="str">
            <v>Conv</v>
          </cell>
          <cell r="L5323">
            <v>130474.25</v>
          </cell>
          <cell r="M5323" t="str">
            <v>Owner-Occupied</v>
          </cell>
          <cell r="N5323">
            <v>0</v>
          </cell>
          <cell r="O5323">
            <v>43831</v>
          </cell>
          <cell r="P5323" t="str">
            <v>Current</v>
          </cell>
        </row>
        <row r="5324">
          <cell r="B5324">
            <v>40780</v>
          </cell>
          <cell r="C5324">
            <v>65</v>
          </cell>
          <cell r="D5324" t="str">
            <v>ON</v>
          </cell>
          <cell r="E5324" t="str">
            <v>Purchase</v>
          </cell>
          <cell r="F5324" t="str">
            <v>ARM</v>
          </cell>
          <cell r="I5324">
            <v>32.659999999999997</v>
          </cell>
          <cell r="J5324">
            <v>25.93</v>
          </cell>
          <cell r="K5324" t="str">
            <v>HiRatio</v>
          </cell>
          <cell r="L5324">
            <v>0</v>
          </cell>
          <cell r="M5324" t="str">
            <v>Owner-Occupied</v>
          </cell>
          <cell r="N5324">
            <v>4</v>
          </cell>
          <cell r="O5324">
            <v>41302</v>
          </cell>
          <cell r="P5324" t="str">
            <v>Current</v>
          </cell>
        </row>
        <row r="5325">
          <cell r="B5325">
            <v>41922</v>
          </cell>
          <cell r="C5325">
            <v>27</v>
          </cell>
          <cell r="D5325" t="str">
            <v>ON</v>
          </cell>
          <cell r="E5325" t="str">
            <v>Purchase</v>
          </cell>
          <cell r="F5325" t="str">
            <v>Fixed</v>
          </cell>
          <cell r="I5325">
            <v>42.28</v>
          </cell>
          <cell r="J5325">
            <v>29.59</v>
          </cell>
          <cell r="K5325" t="str">
            <v>HiRatio</v>
          </cell>
          <cell r="L5325">
            <v>231165.41</v>
          </cell>
          <cell r="M5325" t="str">
            <v>Owner-Occupied</v>
          </cell>
          <cell r="N5325">
            <v>0</v>
          </cell>
          <cell r="O5325">
            <v>43831</v>
          </cell>
          <cell r="P5325" t="str">
            <v>Current</v>
          </cell>
        </row>
        <row r="5326">
          <cell r="B5326">
            <v>41432</v>
          </cell>
          <cell r="C5326">
            <v>43</v>
          </cell>
          <cell r="D5326" t="str">
            <v>AB</v>
          </cell>
          <cell r="E5326" t="str">
            <v>Purchase</v>
          </cell>
          <cell r="F5326" t="str">
            <v>Fixed</v>
          </cell>
          <cell r="I5326">
            <v>32.72</v>
          </cell>
          <cell r="J5326">
            <v>31.87</v>
          </cell>
          <cell r="K5326" t="str">
            <v>HiRatio</v>
          </cell>
          <cell r="L5326">
            <v>177593.52</v>
          </cell>
          <cell r="M5326" t="str">
            <v>Owner-Occupied</v>
          </cell>
          <cell r="N5326">
            <v>0</v>
          </cell>
          <cell r="O5326">
            <v>43831</v>
          </cell>
          <cell r="P5326" t="str">
            <v>Current</v>
          </cell>
        </row>
        <row r="5327">
          <cell r="B5327">
            <v>41025</v>
          </cell>
          <cell r="C5327">
            <v>57</v>
          </cell>
          <cell r="D5327" t="str">
            <v>AB</v>
          </cell>
          <cell r="E5327" t="str">
            <v>Transfer</v>
          </cell>
          <cell r="F5327" t="str">
            <v>Fixed</v>
          </cell>
          <cell r="I5327">
            <v>32.44</v>
          </cell>
          <cell r="J5327">
            <v>22.65</v>
          </cell>
          <cell r="K5327" t="str">
            <v>HiRatio</v>
          </cell>
          <cell r="L5327">
            <v>146929.34</v>
          </cell>
          <cell r="M5327" t="str">
            <v>Owner-Occupied</v>
          </cell>
          <cell r="N5327">
            <v>0</v>
          </cell>
          <cell r="O5327">
            <v>43831</v>
          </cell>
          <cell r="P5327" t="str">
            <v>Current</v>
          </cell>
        </row>
        <row r="5328">
          <cell r="B5328">
            <v>41452</v>
          </cell>
          <cell r="C5328">
            <v>43</v>
          </cell>
          <cell r="D5328" t="str">
            <v>AB</v>
          </cell>
          <cell r="E5328" t="str">
            <v>Purchase</v>
          </cell>
          <cell r="F5328" t="str">
            <v>Fixed</v>
          </cell>
          <cell r="I5328">
            <v>33.57</v>
          </cell>
          <cell r="J5328">
            <v>23.49</v>
          </cell>
          <cell r="K5328" t="str">
            <v>HiRatio</v>
          </cell>
          <cell r="L5328">
            <v>388899.5</v>
          </cell>
          <cell r="M5328" t="str">
            <v>Owner-Occupied</v>
          </cell>
          <cell r="N5328">
            <v>0</v>
          </cell>
          <cell r="O5328">
            <v>43831</v>
          </cell>
          <cell r="P5328" t="str">
            <v>Current</v>
          </cell>
        </row>
        <row r="5329">
          <cell r="B5329">
            <v>41942</v>
          </cell>
          <cell r="C5329">
            <v>27</v>
          </cell>
          <cell r="D5329" t="str">
            <v>ON</v>
          </cell>
          <cell r="E5329" t="str">
            <v>Purchase</v>
          </cell>
          <cell r="F5329" t="str">
            <v>ARM</v>
          </cell>
          <cell r="I5329">
            <v>32.15</v>
          </cell>
          <cell r="J5329">
            <v>28.88</v>
          </cell>
          <cell r="K5329" t="str">
            <v>HiRatio</v>
          </cell>
          <cell r="L5329">
            <v>419022.47</v>
          </cell>
          <cell r="M5329" t="str">
            <v>Owner-Occupied</v>
          </cell>
          <cell r="N5329">
            <v>0</v>
          </cell>
          <cell r="O5329">
            <v>43831</v>
          </cell>
          <cell r="P5329" t="str">
            <v>Current</v>
          </cell>
        </row>
        <row r="5330">
          <cell r="B5330">
            <v>42285</v>
          </cell>
          <cell r="C5330">
            <v>15</v>
          </cell>
          <cell r="D5330" t="str">
            <v>ON</v>
          </cell>
          <cell r="E5330" t="str">
            <v>Purchase</v>
          </cell>
          <cell r="F5330" t="str">
            <v>ARM</v>
          </cell>
          <cell r="I5330">
            <v>36.15</v>
          </cell>
          <cell r="J5330">
            <v>31.42</v>
          </cell>
          <cell r="K5330" t="str">
            <v>HiRatio</v>
          </cell>
          <cell r="L5330">
            <v>261340.03</v>
          </cell>
          <cell r="M5330" t="str">
            <v>Owner-Occupied</v>
          </cell>
          <cell r="N5330">
            <v>0</v>
          </cell>
          <cell r="O5330">
            <v>43831</v>
          </cell>
          <cell r="P5330" t="str">
            <v>Current</v>
          </cell>
        </row>
        <row r="5331">
          <cell r="B5331">
            <v>42299</v>
          </cell>
          <cell r="C5331">
            <v>15</v>
          </cell>
          <cell r="D5331" t="str">
            <v>AB</v>
          </cell>
          <cell r="E5331" t="str">
            <v>Purchase</v>
          </cell>
          <cell r="F5331" t="str">
            <v>Fixed</v>
          </cell>
          <cell r="I5331">
            <v>38.5</v>
          </cell>
          <cell r="J5331">
            <v>29.32</v>
          </cell>
          <cell r="K5331" t="str">
            <v>HiRatio</v>
          </cell>
          <cell r="L5331">
            <v>495351.57</v>
          </cell>
          <cell r="M5331" t="str">
            <v>Owner-Occupied</v>
          </cell>
          <cell r="N5331">
            <v>0</v>
          </cell>
          <cell r="O5331">
            <v>43831</v>
          </cell>
          <cell r="P5331" t="str">
            <v>Current</v>
          </cell>
        </row>
        <row r="5332">
          <cell r="B5332">
            <v>42200</v>
          </cell>
          <cell r="C5332">
            <v>18</v>
          </cell>
          <cell r="D5332" t="str">
            <v>ON</v>
          </cell>
          <cell r="E5332" t="str">
            <v>Purchase</v>
          </cell>
          <cell r="F5332" t="str">
            <v>Fixed</v>
          </cell>
          <cell r="I5332">
            <v>43.24</v>
          </cell>
          <cell r="J5332">
            <v>34.39</v>
          </cell>
          <cell r="K5332" t="str">
            <v>HiRatio</v>
          </cell>
          <cell r="L5332">
            <v>257713.82</v>
          </cell>
          <cell r="M5332" t="str">
            <v>Owner-Occupied</v>
          </cell>
          <cell r="N5332">
            <v>0</v>
          </cell>
          <cell r="O5332">
            <v>43831</v>
          </cell>
          <cell r="P5332" t="str">
            <v>Current</v>
          </cell>
        </row>
        <row r="5333">
          <cell r="B5333">
            <v>42324</v>
          </cell>
          <cell r="C5333">
            <v>14</v>
          </cell>
          <cell r="D5333" t="str">
            <v>ON</v>
          </cell>
          <cell r="E5333" t="str">
            <v>Purchase</v>
          </cell>
          <cell r="F5333" t="str">
            <v>Fixed</v>
          </cell>
          <cell r="I5333">
            <v>40.46</v>
          </cell>
          <cell r="J5333">
            <v>27.27</v>
          </cell>
          <cell r="K5333" t="str">
            <v>HiRatio</v>
          </cell>
          <cell r="L5333">
            <v>273950.67</v>
          </cell>
          <cell r="M5333" t="str">
            <v>Owner-Occupied</v>
          </cell>
          <cell r="N5333">
            <v>0</v>
          </cell>
          <cell r="O5333">
            <v>43831</v>
          </cell>
          <cell r="P5333" t="str">
            <v>Current</v>
          </cell>
        </row>
        <row r="5334">
          <cell r="B5334">
            <v>40625</v>
          </cell>
          <cell r="C5334">
            <v>70</v>
          </cell>
          <cell r="D5334" t="str">
            <v>ON</v>
          </cell>
          <cell r="E5334" t="str">
            <v>Refinance External</v>
          </cell>
          <cell r="F5334" t="str">
            <v>Fixed</v>
          </cell>
          <cell r="I5334">
            <v>39.049999999999997</v>
          </cell>
          <cell r="J5334">
            <v>35.21</v>
          </cell>
          <cell r="K5334" t="str">
            <v>HiRatio</v>
          </cell>
          <cell r="L5334">
            <v>268741.64</v>
          </cell>
          <cell r="M5334" t="str">
            <v>Owner-Occupied</v>
          </cell>
          <cell r="N5334">
            <v>0</v>
          </cell>
          <cell r="O5334">
            <v>43831</v>
          </cell>
          <cell r="P5334" t="str">
            <v>Current</v>
          </cell>
        </row>
        <row r="5335">
          <cell r="B5335">
            <v>42228</v>
          </cell>
          <cell r="C5335">
            <v>17</v>
          </cell>
          <cell r="D5335" t="str">
            <v>AB</v>
          </cell>
          <cell r="E5335" t="str">
            <v>Refinance External</v>
          </cell>
          <cell r="F5335" t="str">
            <v>Fixed</v>
          </cell>
          <cell r="I5335">
            <v>38.08</v>
          </cell>
          <cell r="J5335">
            <v>18.579999999999998</v>
          </cell>
          <cell r="K5335" t="str">
            <v>Conv</v>
          </cell>
          <cell r="L5335">
            <v>303274.49</v>
          </cell>
          <cell r="M5335" t="str">
            <v>Owner-Occupied</v>
          </cell>
          <cell r="N5335">
            <v>0</v>
          </cell>
          <cell r="O5335">
            <v>43831</v>
          </cell>
          <cell r="P5335" t="str">
            <v>Current</v>
          </cell>
        </row>
        <row r="5336">
          <cell r="B5336">
            <v>40996</v>
          </cell>
          <cell r="C5336">
            <v>58</v>
          </cell>
          <cell r="D5336" t="str">
            <v>AB</v>
          </cell>
          <cell r="E5336" t="str">
            <v>Purchase</v>
          </cell>
          <cell r="F5336" t="str">
            <v>Fixed</v>
          </cell>
          <cell r="I5336">
            <v>35.17</v>
          </cell>
          <cell r="J5336">
            <v>33.659999999999997</v>
          </cell>
          <cell r="K5336" t="str">
            <v>HiRatio</v>
          </cell>
          <cell r="L5336">
            <v>279276.53999999998</v>
          </cell>
          <cell r="M5336" t="str">
            <v>Owner-Occupied</v>
          </cell>
          <cell r="N5336">
            <v>0</v>
          </cell>
          <cell r="O5336">
            <v>43831</v>
          </cell>
          <cell r="P5336" t="str">
            <v>Current</v>
          </cell>
        </row>
        <row r="5337">
          <cell r="B5337">
            <v>41971</v>
          </cell>
          <cell r="C5337">
            <v>26</v>
          </cell>
          <cell r="D5337" t="str">
            <v>ON</v>
          </cell>
          <cell r="E5337" t="str">
            <v>Purchase</v>
          </cell>
          <cell r="F5337" t="str">
            <v>Fixed</v>
          </cell>
          <cell r="I5337">
            <v>21.53</v>
          </cell>
          <cell r="J5337">
            <v>17.079999999999998</v>
          </cell>
          <cell r="K5337" t="str">
            <v>HiRatio</v>
          </cell>
          <cell r="L5337">
            <v>156930.12</v>
          </cell>
          <cell r="M5337" t="str">
            <v>Owner-Occupied</v>
          </cell>
          <cell r="N5337">
            <v>0</v>
          </cell>
          <cell r="O5337">
            <v>43831</v>
          </cell>
          <cell r="P5337" t="str">
            <v>Current</v>
          </cell>
        </row>
        <row r="5338">
          <cell r="B5338">
            <v>41180</v>
          </cell>
          <cell r="C5338">
            <v>52</v>
          </cell>
          <cell r="D5338" t="str">
            <v>ON</v>
          </cell>
          <cell r="E5338" t="str">
            <v>Purchase</v>
          </cell>
          <cell r="F5338" t="str">
            <v>Fixed</v>
          </cell>
          <cell r="I5338">
            <v>43.3</v>
          </cell>
          <cell r="J5338">
            <v>26.86</v>
          </cell>
          <cell r="K5338" t="str">
            <v>HiRatio</v>
          </cell>
          <cell r="L5338">
            <v>0</v>
          </cell>
          <cell r="M5338" t="str">
            <v>Owner-Occupied</v>
          </cell>
          <cell r="N5338">
            <v>4</v>
          </cell>
          <cell r="O5338">
            <v>42313</v>
          </cell>
          <cell r="P5338" t="str">
            <v>Current</v>
          </cell>
        </row>
        <row r="5339">
          <cell r="B5339">
            <v>42430</v>
          </cell>
          <cell r="C5339">
            <v>10</v>
          </cell>
          <cell r="D5339" t="str">
            <v>ON</v>
          </cell>
          <cell r="E5339" t="str">
            <v>Purchase</v>
          </cell>
          <cell r="F5339" t="str">
            <v>Fixed</v>
          </cell>
          <cell r="I5339">
            <v>36.700000000000003</v>
          </cell>
          <cell r="J5339">
            <v>34.130000000000003</v>
          </cell>
          <cell r="K5339" t="str">
            <v>HiRatio</v>
          </cell>
          <cell r="L5339">
            <v>292466.90999999997</v>
          </cell>
          <cell r="M5339" t="str">
            <v>Owner-Occupied</v>
          </cell>
          <cell r="N5339">
            <v>0</v>
          </cell>
          <cell r="O5339">
            <v>43831</v>
          </cell>
          <cell r="P5339" t="str">
            <v>Current</v>
          </cell>
        </row>
        <row r="5340">
          <cell r="B5340">
            <v>40718</v>
          </cell>
          <cell r="C5340">
            <v>67</v>
          </cell>
          <cell r="D5340" t="str">
            <v>AB</v>
          </cell>
          <cell r="E5340" t="str">
            <v>Purchase</v>
          </cell>
          <cell r="F5340" t="str">
            <v>Fixed</v>
          </cell>
          <cell r="I5340">
            <v>41.07</v>
          </cell>
          <cell r="J5340">
            <v>22.62</v>
          </cell>
          <cell r="K5340" t="str">
            <v>HiRatio</v>
          </cell>
          <cell r="L5340">
            <v>251781.62</v>
          </cell>
          <cell r="M5340" t="str">
            <v>Owner-Occupied</v>
          </cell>
          <cell r="N5340">
            <v>0</v>
          </cell>
          <cell r="O5340">
            <v>43831</v>
          </cell>
          <cell r="P5340" t="str">
            <v>Current</v>
          </cell>
        </row>
        <row r="5341">
          <cell r="B5341">
            <v>41607</v>
          </cell>
          <cell r="C5341">
            <v>38</v>
          </cell>
          <cell r="D5341" t="str">
            <v>ON</v>
          </cell>
          <cell r="E5341" t="str">
            <v>Purchase</v>
          </cell>
          <cell r="F5341" t="str">
            <v>Fixed</v>
          </cell>
          <cell r="I5341">
            <v>34.22</v>
          </cell>
          <cell r="J5341">
            <v>34</v>
          </cell>
          <cell r="K5341" t="str">
            <v>HiRatio</v>
          </cell>
          <cell r="L5341">
            <v>215227.23</v>
          </cell>
          <cell r="M5341" t="str">
            <v>Owner-Occupied</v>
          </cell>
          <cell r="N5341">
            <v>0</v>
          </cell>
          <cell r="O5341">
            <v>43831</v>
          </cell>
          <cell r="P5341" t="str">
            <v>Current</v>
          </cell>
        </row>
        <row r="5342">
          <cell r="B5342">
            <v>42143</v>
          </cell>
          <cell r="C5342">
            <v>20</v>
          </cell>
          <cell r="D5342" t="str">
            <v>NL</v>
          </cell>
          <cell r="E5342" t="str">
            <v>Refinance External</v>
          </cell>
          <cell r="F5342" t="str">
            <v>Fixed</v>
          </cell>
          <cell r="I5342">
            <v>43.86</v>
          </cell>
          <cell r="J5342">
            <v>17.71</v>
          </cell>
          <cell r="K5342" t="str">
            <v>Conv</v>
          </cell>
          <cell r="L5342">
            <v>155132.51</v>
          </cell>
          <cell r="M5342" t="str">
            <v>Owner-Occupied</v>
          </cell>
          <cell r="N5342">
            <v>0</v>
          </cell>
          <cell r="O5342">
            <v>43831</v>
          </cell>
          <cell r="P5342" t="str">
            <v>Current</v>
          </cell>
        </row>
        <row r="5343">
          <cell r="B5343">
            <v>42075</v>
          </cell>
          <cell r="C5343">
            <v>22</v>
          </cell>
          <cell r="D5343" t="str">
            <v>AB</v>
          </cell>
          <cell r="E5343" t="str">
            <v>Purchase</v>
          </cell>
          <cell r="F5343" t="str">
            <v>Fixed</v>
          </cell>
          <cell r="I5343">
            <v>24.73</v>
          </cell>
          <cell r="J5343">
            <v>24.18</v>
          </cell>
          <cell r="K5343" t="str">
            <v>HiRatio</v>
          </cell>
          <cell r="L5343">
            <v>330689.65999999997</v>
          </cell>
          <cell r="M5343" t="str">
            <v>Owner-Occupied</v>
          </cell>
          <cell r="N5343">
            <v>0</v>
          </cell>
          <cell r="O5343">
            <v>43831</v>
          </cell>
          <cell r="P5343" t="str">
            <v>Current</v>
          </cell>
        </row>
        <row r="5344">
          <cell r="B5344">
            <v>42215</v>
          </cell>
          <cell r="C5344">
            <v>18</v>
          </cell>
          <cell r="D5344" t="str">
            <v>ON</v>
          </cell>
          <cell r="E5344" t="str">
            <v>Purchase</v>
          </cell>
          <cell r="F5344" t="str">
            <v>Fixed</v>
          </cell>
          <cell r="I5344">
            <v>38.22</v>
          </cell>
          <cell r="J5344">
            <v>23.89</v>
          </cell>
          <cell r="K5344" t="str">
            <v>HiRatio</v>
          </cell>
          <cell r="L5344">
            <v>396564.42</v>
          </cell>
          <cell r="M5344" t="str">
            <v>Owner-Occupied</v>
          </cell>
          <cell r="N5344">
            <v>0</v>
          </cell>
          <cell r="O5344">
            <v>43831</v>
          </cell>
          <cell r="P5344" t="str">
            <v>Current</v>
          </cell>
        </row>
        <row r="5345">
          <cell r="B5345">
            <v>41442</v>
          </cell>
          <cell r="C5345">
            <v>43</v>
          </cell>
          <cell r="D5345" t="str">
            <v>AB</v>
          </cell>
          <cell r="E5345" t="str">
            <v>Refinance External</v>
          </cell>
          <cell r="F5345" t="str">
            <v>ARM</v>
          </cell>
          <cell r="I5345">
            <v>39.28</v>
          </cell>
          <cell r="J5345">
            <v>10.32</v>
          </cell>
          <cell r="K5345" t="str">
            <v>Conv</v>
          </cell>
          <cell r="L5345">
            <v>160419.17000000001</v>
          </cell>
          <cell r="M5345" t="str">
            <v>Rental</v>
          </cell>
          <cell r="N5345">
            <v>0</v>
          </cell>
          <cell r="O5345">
            <v>43831</v>
          </cell>
          <cell r="P5345" t="str">
            <v>Current</v>
          </cell>
        </row>
        <row r="5346">
          <cell r="B5346">
            <v>42095</v>
          </cell>
          <cell r="C5346">
            <v>21</v>
          </cell>
          <cell r="D5346" t="str">
            <v>BC</v>
          </cell>
          <cell r="E5346" t="str">
            <v>Transfer</v>
          </cell>
          <cell r="F5346" t="str">
            <v>Fixed</v>
          </cell>
          <cell r="I5346">
            <v>29.62</v>
          </cell>
          <cell r="J5346">
            <v>19.920000000000002</v>
          </cell>
          <cell r="K5346" t="str">
            <v>Conv</v>
          </cell>
          <cell r="L5346">
            <v>147978.38</v>
          </cell>
          <cell r="M5346" t="str">
            <v>Owner-Occupied</v>
          </cell>
          <cell r="N5346">
            <v>0</v>
          </cell>
          <cell r="O5346">
            <v>43831</v>
          </cell>
          <cell r="P5346" t="str">
            <v>Current</v>
          </cell>
        </row>
        <row r="5347">
          <cell r="B5347">
            <v>41289</v>
          </cell>
          <cell r="C5347">
            <v>48</v>
          </cell>
          <cell r="D5347" t="str">
            <v>ON</v>
          </cell>
          <cell r="E5347" t="str">
            <v>Purchase</v>
          </cell>
          <cell r="F5347" t="str">
            <v>Fixed</v>
          </cell>
          <cell r="I5347">
            <v>38.21</v>
          </cell>
          <cell r="J5347">
            <v>25</v>
          </cell>
          <cell r="K5347" t="str">
            <v>HiRatio</v>
          </cell>
          <cell r="L5347">
            <v>0</v>
          </cell>
          <cell r="M5347" t="str">
            <v>Owner-Occupied</v>
          </cell>
          <cell r="N5347">
            <v>4</v>
          </cell>
          <cell r="O5347">
            <v>42570</v>
          </cell>
          <cell r="P5347" t="str">
            <v>Current</v>
          </cell>
        </row>
        <row r="5348">
          <cell r="B5348">
            <v>42170</v>
          </cell>
          <cell r="C5348">
            <v>19</v>
          </cell>
          <cell r="D5348" t="str">
            <v>ON</v>
          </cell>
          <cell r="E5348" t="str">
            <v>Purchase</v>
          </cell>
          <cell r="F5348" t="str">
            <v>Fixed</v>
          </cell>
          <cell r="I5348">
            <v>19.16</v>
          </cell>
          <cell r="J5348">
            <v>15.29</v>
          </cell>
          <cell r="K5348" t="str">
            <v>HiRatio</v>
          </cell>
          <cell r="L5348">
            <v>658100.15</v>
          </cell>
          <cell r="M5348" t="str">
            <v>Owner-Occupied</v>
          </cell>
          <cell r="N5348">
            <v>0</v>
          </cell>
          <cell r="O5348">
            <v>43831</v>
          </cell>
          <cell r="P5348" t="str">
            <v>Current</v>
          </cell>
        </row>
        <row r="5349">
          <cell r="B5349">
            <v>41607</v>
          </cell>
          <cell r="C5349">
            <v>38</v>
          </cell>
          <cell r="D5349" t="str">
            <v>ON</v>
          </cell>
          <cell r="E5349" t="str">
            <v>Purchase</v>
          </cell>
          <cell r="F5349" t="str">
            <v>Fixed</v>
          </cell>
          <cell r="I5349">
            <v>27.62</v>
          </cell>
          <cell r="J5349">
            <v>26.08</v>
          </cell>
          <cell r="K5349" t="str">
            <v>HiRatio</v>
          </cell>
          <cell r="L5349">
            <v>86585.37</v>
          </cell>
          <cell r="M5349" t="str">
            <v>Owner-Occupied</v>
          </cell>
          <cell r="N5349">
            <v>0</v>
          </cell>
          <cell r="O5349">
            <v>43831</v>
          </cell>
          <cell r="P5349" t="str">
            <v>Current</v>
          </cell>
        </row>
        <row r="5350">
          <cell r="B5350">
            <v>42128</v>
          </cell>
          <cell r="C5350">
            <v>20</v>
          </cell>
          <cell r="D5350" t="str">
            <v>ON</v>
          </cell>
          <cell r="E5350" t="str">
            <v>Purchase</v>
          </cell>
          <cell r="F5350" t="str">
            <v>Fixed</v>
          </cell>
          <cell r="I5350">
            <v>43.23</v>
          </cell>
          <cell r="J5350">
            <v>34.65</v>
          </cell>
          <cell r="K5350" t="str">
            <v>HiRatio</v>
          </cell>
          <cell r="L5350">
            <v>326731.15000000002</v>
          </cell>
          <cell r="M5350" t="str">
            <v>Owner-Occupied</v>
          </cell>
          <cell r="N5350">
            <v>0</v>
          </cell>
          <cell r="O5350">
            <v>43831</v>
          </cell>
          <cell r="P5350" t="str">
            <v>Current</v>
          </cell>
        </row>
        <row r="5351">
          <cell r="B5351">
            <v>41775</v>
          </cell>
          <cell r="C5351">
            <v>32</v>
          </cell>
          <cell r="D5351" t="str">
            <v>ON</v>
          </cell>
          <cell r="E5351" t="str">
            <v>Purchase with Improvements</v>
          </cell>
          <cell r="F5351" t="str">
            <v>Fixed</v>
          </cell>
          <cell r="I5351">
            <v>30.77</v>
          </cell>
          <cell r="J5351">
            <v>28.28</v>
          </cell>
          <cell r="K5351" t="str">
            <v>HiRatio</v>
          </cell>
          <cell r="L5351">
            <v>310322.96000000002</v>
          </cell>
          <cell r="M5351" t="str">
            <v>Owner-Occupied</v>
          </cell>
          <cell r="N5351">
            <v>0</v>
          </cell>
          <cell r="O5351">
            <v>43831</v>
          </cell>
          <cell r="P5351" t="str">
            <v>Current</v>
          </cell>
        </row>
        <row r="5352">
          <cell r="B5352">
            <v>42354</v>
          </cell>
          <cell r="C5352">
            <v>13</v>
          </cell>
          <cell r="D5352" t="str">
            <v>SK</v>
          </cell>
          <cell r="E5352" t="str">
            <v>Transfer</v>
          </cell>
          <cell r="F5352" t="str">
            <v>ARM</v>
          </cell>
          <cell r="I5352">
            <v>29.39</v>
          </cell>
          <cell r="J5352">
            <v>18.559999999999999</v>
          </cell>
          <cell r="K5352" t="str">
            <v>Conv</v>
          </cell>
          <cell r="L5352">
            <v>198918.16</v>
          </cell>
          <cell r="M5352" t="str">
            <v>Owner-Occupied</v>
          </cell>
          <cell r="N5352">
            <v>0</v>
          </cell>
          <cell r="O5352">
            <v>43831</v>
          </cell>
          <cell r="P5352" t="str">
            <v>Current</v>
          </cell>
        </row>
        <row r="5353">
          <cell r="B5353">
            <v>42129</v>
          </cell>
          <cell r="C5353">
            <v>20</v>
          </cell>
          <cell r="D5353" t="str">
            <v>BC</v>
          </cell>
          <cell r="E5353" t="str">
            <v>Refinance External</v>
          </cell>
          <cell r="F5353" t="str">
            <v>ARM</v>
          </cell>
          <cell r="I5353">
            <v>35.28</v>
          </cell>
          <cell r="J5353">
            <v>23.57</v>
          </cell>
          <cell r="K5353" t="str">
            <v>Conv</v>
          </cell>
          <cell r="L5353">
            <v>0</v>
          </cell>
          <cell r="M5353" t="str">
            <v>Owner-Occupied</v>
          </cell>
          <cell r="N5353">
            <v>4</v>
          </cell>
          <cell r="O5353">
            <v>42663</v>
          </cell>
          <cell r="P5353" t="str">
            <v>Current</v>
          </cell>
        </row>
        <row r="5354">
          <cell r="B5354">
            <v>42657</v>
          </cell>
          <cell r="C5354">
            <v>3</v>
          </cell>
          <cell r="D5354" t="str">
            <v>AB</v>
          </cell>
          <cell r="E5354" t="str">
            <v>Purchase</v>
          </cell>
          <cell r="F5354" t="str">
            <v>Fixed</v>
          </cell>
          <cell r="I5354">
            <v>36.270000000000003</v>
          </cell>
          <cell r="J5354">
            <v>21.79</v>
          </cell>
          <cell r="K5354" t="str">
            <v>Conv</v>
          </cell>
          <cell r="L5354">
            <v>388157.18</v>
          </cell>
          <cell r="M5354" t="str">
            <v>Owner-Occupied</v>
          </cell>
          <cell r="N5354">
            <v>0</v>
          </cell>
          <cell r="O5354">
            <v>43831</v>
          </cell>
          <cell r="P5354" t="str">
            <v>Current</v>
          </cell>
        </row>
        <row r="5355">
          <cell r="B5355">
            <v>42222</v>
          </cell>
          <cell r="C5355">
            <v>17</v>
          </cell>
          <cell r="D5355" t="str">
            <v>BC</v>
          </cell>
          <cell r="E5355" t="str">
            <v>Transfer</v>
          </cell>
          <cell r="F5355" t="str">
            <v>ARM</v>
          </cell>
          <cell r="I5355">
            <v>33.19</v>
          </cell>
          <cell r="J5355">
            <v>30.78</v>
          </cell>
          <cell r="K5355" t="str">
            <v>HiRatio</v>
          </cell>
          <cell r="L5355">
            <v>490277.15</v>
          </cell>
          <cell r="M5355" t="str">
            <v>Owner-Occupied</v>
          </cell>
          <cell r="N5355">
            <v>0</v>
          </cell>
          <cell r="O5355">
            <v>43831</v>
          </cell>
          <cell r="P5355" t="str">
            <v>Current</v>
          </cell>
        </row>
        <row r="5356">
          <cell r="B5356">
            <v>42181</v>
          </cell>
          <cell r="C5356">
            <v>19</v>
          </cell>
          <cell r="D5356" t="str">
            <v>ON</v>
          </cell>
          <cell r="E5356" t="str">
            <v>Transfer</v>
          </cell>
          <cell r="F5356" t="str">
            <v>Fixed</v>
          </cell>
          <cell r="I5356">
            <v>26.53</v>
          </cell>
          <cell r="J5356">
            <v>4.6900000000000004</v>
          </cell>
          <cell r="K5356" t="str">
            <v>HiRatio</v>
          </cell>
          <cell r="L5356">
            <v>90333.95</v>
          </cell>
          <cell r="M5356" t="str">
            <v>Second Home</v>
          </cell>
          <cell r="N5356">
            <v>0</v>
          </cell>
          <cell r="O5356">
            <v>43831</v>
          </cell>
          <cell r="P5356" t="str">
            <v>Current</v>
          </cell>
        </row>
        <row r="5357">
          <cell r="B5357">
            <v>40865</v>
          </cell>
          <cell r="C5357">
            <v>62</v>
          </cell>
          <cell r="D5357" t="str">
            <v>ON</v>
          </cell>
          <cell r="E5357" t="str">
            <v>Purchase</v>
          </cell>
          <cell r="F5357" t="str">
            <v>Fixed</v>
          </cell>
          <cell r="I5357">
            <v>38.21</v>
          </cell>
          <cell r="J5357">
            <v>29.86</v>
          </cell>
          <cell r="K5357" t="str">
            <v>HiRatio</v>
          </cell>
          <cell r="L5357">
            <v>0</v>
          </cell>
          <cell r="M5357" t="str">
            <v>Owner-Occupied</v>
          </cell>
          <cell r="N5357">
            <v>4</v>
          </cell>
          <cell r="O5357">
            <v>41997</v>
          </cell>
          <cell r="P5357" t="str">
            <v>Current</v>
          </cell>
        </row>
        <row r="5358">
          <cell r="B5358">
            <v>40718</v>
          </cell>
          <cell r="C5358">
            <v>67</v>
          </cell>
          <cell r="D5358" t="str">
            <v>ON</v>
          </cell>
          <cell r="E5358" t="str">
            <v>Refinance External</v>
          </cell>
          <cell r="F5358" t="str">
            <v>Fixed</v>
          </cell>
          <cell r="I5358">
            <v>40.72</v>
          </cell>
          <cell r="J5358">
            <v>35.26</v>
          </cell>
          <cell r="K5358" t="str">
            <v>HiRatio</v>
          </cell>
          <cell r="L5358">
            <v>0</v>
          </cell>
          <cell r="M5358" t="str">
            <v>Owner-Occupied</v>
          </cell>
          <cell r="N5358">
            <v>4</v>
          </cell>
          <cell r="O5358">
            <v>42548</v>
          </cell>
          <cell r="P5358" t="str">
            <v>Current</v>
          </cell>
        </row>
        <row r="5359">
          <cell r="B5359">
            <v>42439</v>
          </cell>
          <cell r="C5359">
            <v>10</v>
          </cell>
          <cell r="D5359" t="str">
            <v>ON</v>
          </cell>
          <cell r="E5359" t="str">
            <v>Transfer</v>
          </cell>
          <cell r="F5359" t="str">
            <v>ARM</v>
          </cell>
          <cell r="I5359">
            <v>30.16</v>
          </cell>
          <cell r="J5359">
            <v>27.64</v>
          </cell>
          <cell r="K5359" t="str">
            <v>Conv</v>
          </cell>
          <cell r="L5359">
            <v>181307.56</v>
          </cell>
          <cell r="M5359" t="str">
            <v>Owner-Occupied</v>
          </cell>
          <cell r="N5359">
            <v>0</v>
          </cell>
          <cell r="O5359">
            <v>43831</v>
          </cell>
          <cell r="P5359" t="str">
            <v>Current</v>
          </cell>
        </row>
        <row r="5360">
          <cell r="B5360">
            <v>41905</v>
          </cell>
          <cell r="C5360">
            <v>28</v>
          </cell>
          <cell r="D5360" t="str">
            <v>ON</v>
          </cell>
          <cell r="E5360" t="str">
            <v>Purchase</v>
          </cell>
          <cell r="F5360" t="str">
            <v>ARM</v>
          </cell>
          <cell r="I5360">
            <v>29.28</v>
          </cell>
          <cell r="J5360">
            <v>21.88</v>
          </cell>
          <cell r="K5360" t="str">
            <v>Conv</v>
          </cell>
          <cell r="L5360">
            <v>263684.34999999998</v>
          </cell>
          <cell r="M5360" t="str">
            <v>Owner-Occupied</v>
          </cell>
          <cell r="N5360">
            <v>0</v>
          </cell>
          <cell r="O5360">
            <v>43831</v>
          </cell>
          <cell r="P5360" t="str">
            <v>Current</v>
          </cell>
        </row>
        <row r="5361">
          <cell r="B5361">
            <v>42151</v>
          </cell>
          <cell r="C5361">
            <v>20</v>
          </cell>
          <cell r="D5361" t="str">
            <v>ON</v>
          </cell>
          <cell r="E5361" t="str">
            <v>Purchase</v>
          </cell>
          <cell r="F5361" t="str">
            <v>Fixed</v>
          </cell>
          <cell r="I5361">
            <v>40.119999999999997</v>
          </cell>
          <cell r="J5361">
            <v>33.53</v>
          </cell>
          <cell r="K5361" t="str">
            <v>HiRatio</v>
          </cell>
          <cell r="L5361">
            <v>316268.15999999997</v>
          </cell>
          <cell r="M5361" t="str">
            <v>Owner-Occupied</v>
          </cell>
          <cell r="N5361">
            <v>0</v>
          </cell>
          <cell r="O5361">
            <v>43831</v>
          </cell>
          <cell r="P5361" t="str">
            <v>Current</v>
          </cell>
        </row>
        <row r="5362">
          <cell r="B5362">
            <v>42356</v>
          </cell>
          <cell r="C5362">
            <v>13</v>
          </cell>
          <cell r="D5362" t="str">
            <v>AB</v>
          </cell>
          <cell r="E5362" t="str">
            <v>Purchase</v>
          </cell>
          <cell r="F5362" t="str">
            <v>Fixed</v>
          </cell>
          <cell r="I5362">
            <v>32.42</v>
          </cell>
          <cell r="J5362">
            <v>25.41</v>
          </cell>
          <cell r="K5362" t="str">
            <v>Conv</v>
          </cell>
          <cell r="L5362">
            <v>193859.01</v>
          </cell>
          <cell r="M5362" t="str">
            <v>Owner-Occupied</v>
          </cell>
          <cell r="N5362">
            <v>0</v>
          </cell>
          <cell r="O5362">
            <v>43831</v>
          </cell>
          <cell r="P5362" t="str">
            <v>Current</v>
          </cell>
        </row>
        <row r="5363">
          <cell r="B5363">
            <v>41823</v>
          </cell>
          <cell r="C5363">
            <v>30</v>
          </cell>
          <cell r="D5363" t="str">
            <v>BC</v>
          </cell>
          <cell r="E5363" t="str">
            <v>Refinance External</v>
          </cell>
          <cell r="F5363" t="str">
            <v>ARM</v>
          </cell>
          <cell r="I5363">
            <v>25.7</v>
          </cell>
          <cell r="J5363">
            <v>24.46</v>
          </cell>
          <cell r="K5363" t="str">
            <v>Conv</v>
          </cell>
          <cell r="L5363">
            <v>254633.95</v>
          </cell>
          <cell r="M5363" t="str">
            <v>Owner-Occupied</v>
          </cell>
          <cell r="N5363">
            <v>0</v>
          </cell>
          <cell r="O5363">
            <v>43831</v>
          </cell>
          <cell r="P5363" t="str">
            <v>Current</v>
          </cell>
        </row>
        <row r="5364">
          <cell r="B5364">
            <v>42123</v>
          </cell>
          <cell r="C5364">
            <v>21</v>
          </cell>
          <cell r="D5364" t="str">
            <v>BC</v>
          </cell>
          <cell r="E5364" t="str">
            <v>Refinance External</v>
          </cell>
          <cell r="F5364" t="str">
            <v>Fixed</v>
          </cell>
          <cell r="I5364">
            <v>26.52</v>
          </cell>
          <cell r="J5364">
            <v>21.31</v>
          </cell>
          <cell r="K5364" t="str">
            <v>Conv</v>
          </cell>
          <cell r="L5364">
            <v>324261.81</v>
          </cell>
          <cell r="M5364" t="str">
            <v>Owner-Occupied</v>
          </cell>
          <cell r="N5364">
            <v>0</v>
          </cell>
          <cell r="O5364">
            <v>43831</v>
          </cell>
          <cell r="P5364" t="str">
            <v>Current</v>
          </cell>
        </row>
        <row r="5365">
          <cell r="B5365">
            <v>42229</v>
          </cell>
          <cell r="C5365">
            <v>17</v>
          </cell>
          <cell r="D5365" t="str">
            <v>BC</v>
          </cell>
          <cell r="E5365" t="str">
            <v>Purchase</v>
          </cell>
          <cell r="F5365" t="str">
            <v>Fixed</v>
          </cell>
          <cell r="I5365">
            <v>38.57</v>
          </cell>
          <cell r="J5365">
            <v>21.57</v>
          </cell>
          <cell r="K5365" t="str">
            <v>HiRatio</v>
          </cell>
          <cell r="L5365">
            <v>559170.67000000004</v>
          </cell>
          <cell r="M5365" t="str">
            <v>Owner-Occupied</v>
          </cell>
          <cell r="N5365">
            <v>0</v>
          </cell>
          <cell r="O5365">
            <v>43831</v>
          </cell>
          <cell r="P5365" t="str">
            <v>Current</v>
          </cell>
        </row>
        <row r="5366">
          <cell r="B5366">
            <v>41877</v>
          </cell>
          <cell r="C5366">
            <v>29</v>
          </cell>
          <cell r="D5366" t="str">
            <v>ON</v>
          </cell>
          <cell r="E5366" t="str">
            <v>Refinance External</v>
          </cell>
          <cell r="F5366" t="str">
            <v>ARM</v>
          </cell>
          <cell r="I5366">
            <v>9.9</v>
          </cell>
          <cell r="J5366">
            <v>9.66</v>
          </cell>
          <cell r="K5366" t="str">
            <v>Conv</v>
          </cell>
          <cell r="L5366">
            <v>370194.77</v>
          </cell>
          <cell r="M5366" t="str">
            <v>Owner-Occupied</v>
          </cell>
          <cell r="N5366">
            <v>0</v>
          </cell>
          <cell r="O5366">
            <v>43831</v>
          </cell>
          <cell r="P5366" t="str">
            <v>Current</v>
          </cell>
        </row>
        <row r="5367">
          <cell r="B5367">
            <v>42170</v>
          </cell>
          <cell r="C5367">
            <v>19</v>
          </cell>
          <cell r="D5367" t="str">
            <v>ON</v>
          </cell>
          <cell r="E5367" t="str">
            <v>Purchase</v>
          </cell>
          <cell r="F5367" t="str">
            <v>Fixed</v>
          </cell>
          <cell r="I5367">
            <v>18.27</v>
          </cell>
          <cell r="J5367">
            <v>17.87</v>
          </cell>
          <cell r="K5367" t="str">
            <v>Conv</v>
          </cell>
          <cell r="L5367">
            <v>179190.69</v>
          </cell>
          <cell r="M5367" t="str">
            <v>Owner-Occupied</v>
          </cell>
          <cell r="N5367">
            <v>0</v>
          </cell>
          <cell r="O5367">
            <v>43831</v>
          </cell>
          <cell r="P5367" t="str">
            <v>Current</v>
          </cell>
        </row>
        <row r="5368">
          <cell r="B5368">
            <v>42382</v>
          </cell>
          <cell r="C5368">
            <v>12</v>
          </cell>
          <cell r="D5368" t="str">
            <v>ON</v>
          </cell>
          <cell r="E5368" t="str">
            <v>Transfer</v>
          </cell>
          <cell r="F5368" t="str">
            <v>Fixed</v>
          </cell>
          <cell r="I5368">
            <v>30.47</v>
          </cell>
          <cell r="J5368">
            <v>8.3800000000000008</v>
          </cell>
          <cell r="K5368" t="str">
            <v>Conv</v>
          </cell>
          <cell r="L5368">
            <v>235747.67</v>
          </cell>
          <cell r="M5368" t="str">
            <v>Owner-Occupied</v>
          </cell>
          <cell r="N5368">
            <v>0</v>
          </cell>
          <cell r="O5368">
            <v>43831</v>
          </cell>
          <cell r="P5368" t="str">
            <v>Current</v>
          </cell>
        </row>
        <row r="5369">
          <cell r="B5369">
            <v>42453</v>
          </cell>
          <cell r="C5369">
            <v>10</v>
          </cell>
          <cell r="D5369" t="str">
            <v>BC</v>
          </cell>
          <cell r="E5369" t="str">
            <v>Purchase</v>
          </cell>
          <cell r="F5369" t="str">
            <v>Fixed</v>
          </cell>
          <cell r="I5369">
            <v>27.69</v>
          </cell>
          <cell r="J5369">
            <v>17.61</v>
          </cell>
          <cell r="K5369" t="str">
            <v>Conv</v>
          </cell>
          <cell r="L5369">
            <v>249744.37</v>
          </cell>
          <cell r="M5369" t="str">
            <v>Second Home</v>
          </cell>
          <cell r="N5369">
            <v>0</v>
          </cell>
          <cell r="O5369">
            <v>43831</v>
          </cell>
          <cell r="P5369" t="str">
            <v>Current</v>
          </cell>
        </row>
        <row r="5370">
          <cell r="B5370">
            <v>42185</v>
          </cell>
          <cell r="C5370">
            <v>19</v>
          </cell>
          <cell r="D5370" t="str">
            <v>BC</v>
          </cell>
          <cell r="E5370" t="str">
            <v>Transfer</v>
          </cell>
          <cell r="F5370" t="str">
            <v>ARM</v>
          </cell>
          <cell r="I5370">
            <v>36.17</v>
          </cell>
          <cell r="J5370">
            <v>28.19</v>
          </cell>
          <cell r="K5370" t="str">
            <v>Conv</v>
          </cell>
          <cell r="L5370">
            <v>300361.74</v>
          </cell>
          <cell r="M5370" t="str">
            <v>Owner-Occupied</v>
          </cell>
          <cell r="N5370">
            <v>0</v>
          </cell>
          <cell r="O5370">
            <v>43831</v>
          </cell>
          <cell r="P5370" t="str">
            <v>Current</v>
          </cell>
        </row>
        <row r="5371">
          <cell r="B5371">
            <v>40941</v>
          </cell>
          <cell r="C5371">
            <v>59</v>
          </cell>
          <cell r="D5371" t="str">
            <v>ON</v>
          </cell>
          <cell r="E5371" t="str">
            <v>Refinance External</v>
          </cell>
          <cell r="F5371" t="str">
            <v>Fixed</v>
          </cell>
          <cell r="I5371">
            <v>38.86</v>
          </cell>
          <cell r="J5371">
            <v>35.33</v>
          </cell>
          <cell r="K5371" t="str">
            <v>HiRatio</v>
          </cell>
          <cell r="L5371">
            <v>0</v>
          </cell>
          <cell r="M5371" t="str">
            <v>Owner-Occupied</v>
          </cell>
          <cell r="N5371">
            <v>4</v>
          </cell>
          <cell r="O5371">
            <v>41989</v>
          </cell>
          <cell r="P5371" t="str">
            <v>Current</v>
          </cell>
        </row>
        <row r="5372">
          <cell r="B5372">
            <v>42193</v>
          </cell>
          <cell r="C5372">
            <v>18</v>
          </cell>
          <cell r="D5372" t="str">
            <v>ON</v>
          </cell>
          <cell r="E5372" t="str">
            <v>Refinance External</v>
          </cell>
          <cell r="F5372" t="str">
            <v>Fixed</v>
          </cell>
          <cell r="I5372">
            <v>29.67</v>
          </cell>
          <cell r="J5372">
            <v>27.63</v>
          </cell>
          <cell r="K5372" t="str">
            <v>Conv</v>
          </cell>
          <cell r="L5372">
            <v>458225.93</v>
          </cell>
          <cell r="M5372" t="str">
            <v>Owner-Occupied</v>
          </cell>
          <cell r="N5372">
            <v>0</v>
          </cell>
          <cell r="O5372">
            <v>43831</v>
          </cell>
          <cell r="P5372" t="str">
            <v>Current</v>
          </cell>
        </row>
        <row r="5373">
          <cell r="B5373">
            <v>41151</v>
          </cell>
          <cell r="C5373">
            <v>53</v>
          </cell>
          <cell r="D5373" t="str">
            <v>BC</v>
          </cell>
          <cell r="E5373" t="str">
            <v>Purchase</v>
          </cell>
          <cell r="F5373" t="str">
            <v>Fixed</v>
          </cell>
          <cell r="I5373">
            <v>42.74</v>
          </cell>
          <cell r="J5373">
            <v>20.11</v>
          </cell>
          <cell r="K5373" t="str">
            <v>HiRatio</v>
          </cell>
          <cell r="L5373">
            <v>357824.21</v>
          </cell>
          <cell r="M5373" t="str">
            <v>Owner-Occupied</v>
          </cell>
          <cell r="N5373">
            <v>0</v>
          </cell>
          <cell r="O5373">
            <v>43831</v>
          </cell>
          <cell r="P5373" t="str">
            <v>Current</v>
          </cell>
        </row>
        <row r="5374">
          <cell r="B5374">
            <v>42156</v>
          </cell>
          <cell r="C5374">
            <v>19</v>
          </cell>
          <cell r="D5374" t="str">
            <v>ON</v>
          </cell>
          <cell r="E5374" t="str">
            <v>Purchase</v>
          </cell>
          <cell r="F5374" t="str">
            <v>Fixed</v>
          </cell>
          <cell r="I5374">
            <v>39.07</v>
          </cell>
          <cell r="J5374">
            <v>33.65</v>
          </cell>
          <cell r="K5374" t="str">
            <v>HiRatio</v>
          </cell>
          <cell r="L5374">
            <v>148643.10999999999</v>
          </cell>
          <cell r="M5374" t="str">
            <v>Owner-Occupied</v>
          </cell>
          <cell r="N5374">
            <v>0</v>
          </cell>
          <cell r="O5374">
            <v>43831</v>
          </cell>
          <cell r="P5374" t="str">
            <v>Current</v>
          </cell>
        </row>
        <row r="5375">
          <cell r="B5375">
            <v>42622</v>
          </cell>
          <cell r="C5375">
            <v>4</v>
          </cell>
          <cell r="D5375" t="str">
            <v>AB</v>
          </cell>
          <cell r="E5375" t="str">
            <v>Refinance External</v>
          </cell>
          <cell r="F5375" t="str">
            <v>Fixed</v>
          </cell>
          <cell r="I5375">
            <v>25.09</v>
          </cell>
          <cell r="J5375">
            <v>24.32</v>
          </cell>
          <cell r="K5375" t="str">
            <v>Conv</v>
          </cell>
          <cell r="L5375">
            <v>294632.94</v>
          </cell>
          <cell r="M5375" t="str">
            <v>Owner-Occupied</v>
          </cell>
          <cell r="N5375">
            <v>0</v>
          </cell>
          <cell r="O5375">
            <v>43831</v>
          </cell>
          <cell r="P5375" t="str">
            <v>Current</v>
          </cell>
        </row>
        <row r="5376">
          <cell r="B5376">
            <v>41863</v>
          </cell>
          <cell r="C5376">
            <v>29</v>
          </cell>
          <cell r="D5376" t="str">
            <v>AB</v>
          </cell>
          <cell r="E5376" t="str">
            <v>Purchase</v>
          </cell>
          <cell r="F5376" t="str">
            <v>Fixed</v>
          </cell>
          <cell r="I5376">
            <v>34.61</v>
          </cell>
          <cell r="J5376">
            <v>15.64</v>
          </cell>
          <cell r="K5376" t="str">
            <v>HiRatio</v>
          </cell>
          <cell r="L5376">
            <v>0</v>
          </cell>
          <cell r="M5376" t="str">
            <v>Owner-Occupied</v>
          </cell>
          <cell r="N5376">
            <v>4</v>
          </cell>
          <cell r="O5376">
            <v>42706</v>
          </cell>
          <cell r="P5376" t="str">
            <v>Current</v>
          </cell>
        </row>
        <row r="5377">
          <cell r="B5377">
            <v>42118</v>
          </cell>
          <cell r="C5377">
            <v>21</v>
          </cell>
          <cell r="D5377" t="str">
            <v>AB</v>
          </cell>
          <cell r="E5377" t="str">
            <v>Purchase</v>
          </cell>
          <cell r="F5377" t="str">
            <v>Fixed</v>
          </cell>
          <cell r="I5377">
            <v>40.659999999999997</v>
          </cell>
          <cell r="J5377">
            <v>22.93</v>
          </cell>
          <cell r="K5377" t="str">
            <v>HiRatio</v>
          </cell>
          <cell r="L5377">
            <v>351545.56</v>
          </cell>
          <cell r="M5377" t="str">
            <v>Owner-Occupied</v>
          </cell>
          <cell r="N5377">
            <v>0</v>
          </cell>
          <cell r="O5377">
            <v>43831</v>
          </cell>
          <cell r="P5377" t="str">
            <v>Current</v>
          </cell>
        </row>
        <row r="5378">
          <cell r="B5378">
            <v>41066</v>
          </cell>
          <cell r="C5378">
            <v>55</v>
          </cell>
          <cell r="D5378" t="str">
            <v>ON</v>
          </cell>
          <cell r="E5378" t="str">
            <v>Purchase</v>
          </cell>
          <cell r="F5378" t="str">
            <v>Fixed</v>
          </cell>
          <cell r="I5378">
            <v>42.63</v>
          </cell>
          <cell r="J5378">
            <v>38.33</v>
          </cell>
          <cell r="K5378" t="str">
            <v>HiRatio</v>
          </cell>
          <cell r="L5378">
            <v>261709.56</v>
          </cell>
          <cell r="M5378" t="str">
            <v>Owner-Occupied</v>
          </cell>
          <cell r="N5378">
            <v>0</v>
          </cell>
          <cell r="O5378">
            <v>43831</v>
          </cell>
          <cell r="P5378" t="str">
            <v>Current</v>
          </cell>
        </row>
        <row r="5379">
          <cell r="B5379">
            <v>41943</v>
          </cell>
          <cell r="C5379">
            <v>27</v>
          </cell>
          <cell r="D5379" t="str">
            <v>ON</v>
          </cell>
          <cell r="E5379" t="str">
            <v>Purchase</v>
          </cell>
          <cell r="F5379" t="str">
            <v>Fixed</v>
          </cell>
          <cell r="I5379">
            <v>35.840000000000003</v>
          </cell>
          <cell r="J5379">
            <v>35.25</v>
          </cell>
          <cell r="K5379" t="str">
            <v>Conv</v>
          </cell>
          <cell r="L5379">
            <v>263971.44</v>
          </cell>
          <cell r="M5379" t="str">
            <v>Owner-Occupied</v>
          </cell>
          <cell r="N5379">
            <v>0</v>
          </cell>
          <cell r="O5379">
            <v>43831</v>
          </cell>
          <cell r="P5379" t="str">
            <v>Current</v>
          </cell>
        </row>
        <row r="5380">
          <cell r="B5380">
            <v>41914</v>
          </cell>
          <cell r="C5380">
            <v>27</v>
          </cell>
          <cell r="D5380" t="str">
            <v>BC</v>
          </cell>
          <cell r="E5380" t="str">
            <v>Refinance External</v>
          </cell>
          <cell r="F5380" t="str">
            <v>ARM</v>
          </cell>
          <cell r="I5380">
            <v>25.09</v>
          </cell>
          <cell r="J5380">
            <v>21.54</v>
          </cell>
          <cell r="K5380" t="str">
            <v>Conv</v>
          </cell>
          <cell r="L5380">
            <v>542791.66</v>
          </cell>
          <cell r="M5380" t="str">
            <v>Owner-Occupied</v>
          </cell>
          <cell r="N5380">
            <v>0</v>
          </cell>
          <cell r="O5380">
            <v>43831</v>
          </cell>
          <cell r="P5380" t="str">
            <v>Current</v>
          </cell>
        </row>
        <row r="5381">
          <cell r="B5381">
            <v>40924</v>
          </cell>
          <cell r="C5381">
            <v>60</v>
          </cell>
          <cell r="D5381" t="str">
            <v>AB</v>
          </cell>
          <cell r="E5381" t="str">
            <v>Purchase</v>
          </cell>
          <cell r="F5381" t="str">
            <v>ARM</v>
          </cell>
          <cell r="I5381">
            <v>38.82</v>
          </cell>
          <cell r="J5381">
            <v>31.39</v>
          </cell>
          <cell r="K5381" t="str">
            <v>Conv</v>
          </cell>
          <cell r="L5381">
            <v>231447.41</v>
          </cell>
          <cell r="M5381" t="str">
            <v>Owner-Occupied</v>
          </cell>
          <cell r="N5381">
            <v>0</v>
          </cell>
          <cell r="O5381">
            <v>43831</v>
          </cell>
          <cell r="P5381" t="str">
            <v>Current</v>
          </cell>
        </row>
        <row r="5382">
          <cell r="B5382">
            <v>41425</v>
          </cell>
          <cell r="C5382">
            <v>44</v>
          </cell>
          <cell r="D5382" t="str">
            <v>SK</v>
          </cell>
          <cell r="E5382" t="str">
            <v>Purchase</v>
          </cell>
          <cell r="F5382" t="str">
            <v>Fixed</v>
          </cell>
          <cell r="I5382">
            <v>41.35</v>
          </cell>
          <cell r="J5382">
            <v>13.25</v>
          </cell>
          <cell r="K5382" t="str">
            <v>HiRatio</v>
          </cell>
          <cell r="L5382">
            <v>105077.17</v>
          </cell>
          <cell r="M5382" t="str">
            <v>Owner-Occupied</v>
          </cell>
          <cell r="N5382">
            <v>0</v>
          </cell>
          <cell r="O5382">
            <v>43831</v>
          </cell>
          <cell r="P5382" t="str">
            <v>Current</v>
          </cell>
        </row>
        <row r="5383">
          <cell r="B5383">
            <v>42324</v>
          </cell>
          <cell r="C5383">
            <v>14</v>
          </cell>
          <cell r="D5383" t="str">
            <v>AB</v>
          </cell>
          <cell r="E5383" t="str">
            <v>Purchase</v>
          </cell>
          <cell r="F5383" t="str">
            <v>Fixed</v>
          </cell>
          <cell r="I5383">
            <v>38.81</v>
          </cell>
          <cell r="J5383">
            <v>25.36</v>
          </cell>
          <cell r="K5383" t="str">
            <v>HiRatio</v>
          </cell>
          <cell r="L5383">
            <v>428836.97</v>
          </cell>
          <cell r="M5383" t="str">
            <v>Owner-Occupied</v>
          </cell>
          <cell r="N5383">
            <v>0</v>
          </cell>
          <cell r="O5383">
            <v>43831</v>
          </cell>
          <cell r="P5383" t="str">
            <v>Current</v>
          </cell>
        </row>
        <row r="5384">
          <cell r="B5384">
            <v>42339</v>
          </cell>
          <cell r="C5384">
            <v>13</v>
          </cell>
          <cell r="D5384" t="str">
            <v>ON</v>
          </cell>
          <cell r="E5384" t="str">
            <v>Purchase</v>
          </cell>
          <cell r="F5384" t="str">
            <v>Fixed</v>
          </cell>
          <cell r="I5384">
            <v>39.32</v>
          </cell>
          <cell r="J5384">
            <v>0</v>
          </cell>
          <cell r="K5384" t="str">
            <v>HiRatio</v>
          </cell>
          <cell r="L5384">
            <v>194691.11</v>
          </cell>
          <cell r="M5384" t="str">
            <v>Owner-Occupied</v>
          </cell>
          <cell r="N5384">
            <v>0</v>
          </cell>
          <cell r="O5384">
            <v>43831</v>
          </cell>
          <cell r="P5384" t="str">
            <v>Current</v>
          </cell>
        </row>
        <row r="5385">
          <cell r="B5385">
            <v>42339</v>
          </cell>
          <cell r="C5385">
            <v>13</v>
          </cell>
          <cell r="D5385" t="str">
            <v>AB</v>
          </cell>
          <cell r="E5385" t="str">
            <v>Refinance External</v>
          </cell>
          <cell r="F5385" t="str">
            <v>Fixed</v>
          </cell>
          <cell r="I5385">
            <v>24.02</v>
          </cell>
          <cell r="J5385">
            <v>17.260000000000002</v>
          </cell>
          <cell r="K5385" t="str">
            <v>Conv</v>
          </cell>
          <cell r="L5385">
            <v>526446.37</v>
          </cell>
          <cell r="M5385" t="str">
            <v>Owner-Occupied</v>
          </cell>
          <cell r="N5385">
            <v>0</v>
          </cell>
          <cell r="O5385">
            <v>43831</v>
          </cell>
          <cell r="P5385" t="str">
            <v>Current</v>
          </cell>
        </row>
        <row r="5386">
          <cell r="B5386">
            <v>41697</v>
          </cell>
          <cell r="C5386">
            <v>35</v>
          </cell>
          <cell r="D5386" t="str">
            <v>BC</v>
          </cell>
          <cell r="E5386" t="str">
            <v>Refinance External</v>
          </cell>
          <cell r="F5386" t="str">
            <v>Fixed</v>
          </cell>
          <cell r="I5386">
            <v>30.04</v>
          </cell>
          <cell r="J5386">
            <v>11.27</v>
          </cell>
          <cell r="K5386" t="str">
            <v>Conv</v>
          </cell>
          <cell r="L5386">
            <v>97013.55</v>
          </cell>
          <cell r="M5386" t="str">
            <v>Owner-Occupied</v>
          </cell>
          <cell r="N5386">
            <v>0</v>
          </cell>
          <cell r="O5386">
            <v>43831</v>
          </cell>
          <cell r="P5386" t="str">
            <v>Current</v>
          </cell>
        </row>
        <row r="5387">
          <cell r="B5387">
            <v>42195</v>
          </cell>
          <cell r="C5387">
            <v>18</v>
          </cell>
          <cell r="D5387" t="str">
            <v>ON</v>
          </cell>
          <cell r="E5387" t="str">
            <v>Refinance External</v>
          </cell>
          <cell r="F5387" t="str">
            <v>ARM</v>
          </cell>
          <cell r="I5387">
            <v>26.52</v>
          </cell>
          <cell r="J5387">
            <v>19</v>
          </cell>
          <cell r="K5387" t="str">
            <v>Conv</v>
          </cell>
          <cell r="L5387">
            <v>191071.23</v>
          </cell>
          <cell r="M5387" t="str">
            <v>Owner-Occupied</v>
          </cell>
          <cell r="N5387">
            <v>0</v>
          </cell>
          <cell r="O5387">
            <v>43831</v>
          </cell>
          <cell r="P5387" t="str">
            <v>Current</v>
          </cell>
        </row>
        <row r="5388">
          <cell r="B5388">
            <v>42256</v>
          </cell>
          <cell r="C5388">
            <v>16</v>
          </cell>
          <cell r="D5388" t="str">
            <v>ON</v>
          </cell>
          <cell r="E5388" t="str">
            <v>Purchase</v>
          </cell>
          <cell r="F5388" t="str">
            <v>ARM</v>
          </cell>
          <cell r="I5388">
            <v>23.09</v>
          </cell>
          <cell r="J5388">
            <v>22.77</v>
          </cell>
          <cell r="K5388" t="str">
            <v>Conv</v>
          </cell>
          <cell r="L5388">
            <v>642719.66</v>
          </cell>
          <cell r="M5388" t="str">
            <v>Owner-Occupied</v>
          </cell>
          <cell r="N5388">
            <v>0</v>
          </cell>
          <cell r="O5388">
            <v>43831</v>
          </cell>
          <cell r="P5388" t="str">
            <v>Current</v>
          </cell>
        </row>
        <row r="5389">
          <cell r="B5389">
            <v>41684</v>
          </cell>
          <cell r="C5389">
            <v>35</v>
          </cell>
          <cell r="D5389" t="str">
            <v>SK</v>
          </cell>
          <cell r="E5389" t="str">
            <v>Purchase</v>
          </cell>
          <cell r="F5389" t="str">
            <v>Fixed</v>
          </cell>
          <cell r="I5389">
            <v>28.28</v>
          </cell>
          <cell r="J5389">
            <v>28.01</v>
          </cell>
          <cell r="K5389" t="str">
            <v>HiRatio</v>
          </cell>
          <cell r="L5389">
            <v>155419.87</v>
          </cell>
          <cell r="M5389" t="str">
            <v>Owner-Occupied</v>
          </cell>
          <cell r="N5389">
            <v>0</v>
          </cell>
          <cell r="O5389">
            <v>43831</v>
          </cell>
          <cell r="P5389" t="str">
            <v>Current</v>
          </cell>
        </row>
        <row r="5390">
          <cell r="B5390">
            <v>41852</v>
          </cell>
          <cell r="C5390">
            <v>29</v>
          </cell>
          <cell r="D5390" t="str">
            <v>ON</v>
          </cell>
          <cell r="E5390" t="str">
            <v>Purchase</v>
          </cell>
          <cell r="F5390" t="str">
            <v>Fixed</v>
          </cell>
          <cell r="I5390">
            <v>38.04</v>
          </cell>
          <cell r="J5390">
            <v>15.28</v>
          </cell>
          <cell r="K5390" t="str">
            <v>Conv</v>
          </cell>
          <cell r="L5390">
            <v>257935.75</v>
          </cell>
          <cell r="M5390" t="str">
            <v>Owner-Occupied</v>
          </cell>
          <cell r="N5390">
            <v>0</v>
          </cell>
          <cell r="O5390">
            <v>43831</v>
          </cell>
          <cell r="P5390" t="str">
            <v>Current</v>
          </cell>
        </row>
        <row r="5391">
          <cell r="B5391">
            <v>41024</v>
          </cell>
          <cell r="C5391">
            <v>57</v>
          </cell>
          <cell r="D5391" t="str">
            <v>ON</v>
          </cell>
          <cell r="E5391" t="str">
            <v>Purchase</v>
          </cell>
          <cell r="F5391" t="str">
            <v>Fixed</v>
          </cell>
          <cell r="I5391">
            <v>39.880000000000003</v>
          </cell>
          <cell r="J5391">
            <v>15.66</v>
          </cell>
          <cell r="K5391" t="str">
            <v>Conv</v>
          </cell>
          <cell r="L5391">
            <v>0</v>
          </cell>
          <cell r="M5391" t="str">
            <v>Second Home</v>
          </cell>
          <cell r="N5391">
            <v>4</v>
          </cell>
          <cell r="O5391">
            <v>42306</v>
          </cell>
          <cell r="P5391" t="str">
            <v>Current</v>
          </cell>
        </row>
        <row r="5392">
          <cell r="B5392">
            <v>42033</v>
          </cell>
          <cell r="C5392">
            <v>24</v>
          </cell>
          <cell r="D5392" t="str">
            <v>ON</v>
          </cell>
          <cell r="E5392" t="str">
            <v>Purchase</v>
          </cell>
          <cell r="F5392" t="str">
            <v>ARM</v>
          </cell>
          <cell r="I5392">
            <v>36.28</v>
          </cell>
          <cell r="J5392">
            <v>24.51</v>
          </cell>
          <cell r="K5392" t="str">
            <v>Conv</v>
          </cell>
          <cell r="L5392">
            <v>232246.52</v>
          </cell>
          <cell r="M5392" t="str">
            <v>Owner-Occupied</v>
          </cell>
          <cell r="N5392">
            <v>0</v>
          </cell>
          <cell r="O5392">
            <v>43831</v>
          </cell>
          <cell r="P5392" t="str">
            <v>Current</v>
          </cell>
        </row>
        <row r="5393">
          <cell r="B5393">
            <v>41985</v>
          </cell>
          <cell r="C5393">
            <v>25</v>
          </cell>
          <cell r="D5393" t="str">
            <v>ON</v>
          </cell>
          <cell r="E5393" t="str">
            <v>Purchase</v>
          </cell>
          <cell r="F5393" t="str">
            <v>Fixed</v>
          </cell>
          <cell r="I5393">
            <v>34.770000000000003</v>
          </cell>
          <cell r="J5393">
            <v>33.85</v>
          </cell>
          <cell r="K5393" t="str">
            <v>HiRatio</v>
          </cell>
          <cell r="L5393">
            <v>216965.65</v>
          </cell>
          <cell r="M5393" t="str">
            <v>Owner-Occupied</v>
          </cell>
          <cell r="N5393">
            <v>0</v>
          </cell>
          <cell r="O5393">
            <v>43831</v>
          </cell>
          <cell r="P5393" t="str">
            <v>Current</v>
          </cell>
        </row>
        <row r="5394">
          <cell r="B5394">
            <v>41060</v>
          </cell>
          <cell r="C5394">
            <v>56</v>
          </cell>
          <cell r="D5394" t="str">
            <v>ON</v>
          </cell>
          <cell r="E5394" t="str">
            <v>Purchase</v>
          </cell>
          <cell r="F5394" t="str">
            <v>ARM</v>
          </cell>
          <cell r="I5394">
            <v>26.99</v>
          </cell>
          <cell r="J5394">
            <v>18.649999999999999</v>
          </cell>
          <cell r="K5394" t="str">
            <v>HiRatio</v>
          </cell>
          <cell r="L5394">
            <v>176518.73</v>
          </cell>
          <cell r="M5394" t="str">
            <v>Owner-Occupied</v>
          </cell>
          <cell r="N5394">
            <v>0</v>
          </cell>
          <cell r="O5394">
            <v>43831</v>
          </cell>
          <cell r="P5394" t="str">
            <v>Current</v>
          </cell>
        </row>
        <row r="5395">
          <cell r="B5395">
            <v>41729</v>
          </cell>
          <cell r="C5395">
            <v>34</v>
          </cell>
          <cell r="D5395" t="str">
            <v>BC</v>
          </cell>
          <cell r="E5395" t="str">
            <v>Purchase</v>
          </cell>
          <cell r="F5395" t="str">
            <v>Fixed</v>
          </cell>
          <cell r="I5395">
            <v>40.520000000000003</v>
          </cell>
          <cell r="J5395">
            <v>27.94</v>
          </cell>
          <cell r="K5395" t="str">
            <v>HiRatio</v>
          </cell>
          <cell r="L5395">
            <v>462484.71</v>
          </cell>
          <cell r="M5395" t="str">
            <v>Owner-Occupied</v>
          </cell>
          <cell r="N5395">
            <v>0</v>
          </cell>
          <cell r="O5395">
            <v>43831</v>
          </cell>
          <cell r="P5395" t="str">
            <v>Current</v>
          </cell>
        </row>
        <row r="5396">
          <cell r="B5396">
            <v>41131</v>
          </cell>
          <cell r="C5396">
            <v>53</v>
          </cell>
          <cell r="D5396" t="str">
            <v>AB</v>
          </cell>
          <cell r="E5396" t="str">
            <v>Purchase</v>
          </cell>
          <cell r="F5396" t="str">
            <v>Fixed</v>
          </cell>
          <cell r="I5396">
            <v>28.56</v>
          </cell>
          <cell r="J5396">
            <v>28.56</v>
          </cell>
          <cell r="K5396" t="str">
            <v>Conv</v>
          </cell>
          <cell r="L5396">
            <v>0</v>
          </cell>
          <cell r="M5396" t="str">
            <v>Owner-Occupied</v>
          </cell>
          <cell r="N5396">
            <v>4</v>
          </cell>
          <cell r="O5396">
            <v>41502</v>
          </cell>
          <cell r="P5396" t="str">
            <v>Current</v>
          </cell>
        </row>
        <row r="5397">
          <cell r="B5397">
            <v>41116</v>
          </cell>
          <cell r="C5397">
            <v>54</v>
          </cell>
          <cell r="D5397" t="str">
            <v>AB</v>
          </cell>
          <cell r="E5397" t="str">
            <v>Refinance External</v>
          </cell>
          <cell r="F5397" t="str">
            <v>Fixed</v>
          </cell>
          <cell r="I5397">
            <v>41.55</v>
          </cell>
          <cell r="J5397">
            <v>29.64</v>
          </cell>
          <cell r="K5397" t="str">
            <v>HiRatio</v>
          </cell>
          <cell r="L5397">
            <v>162814.12</v>
          </cell>
          <cell r="M5397" t="str">
            <v>Owner-Occupied</v>
          </cell>
          <cell r="N5397">
            <v>0</v>
          </cell>
          <cell r="O5397">
            <v>43831</v>
          </cell>
          <cell r="P5397" t="str">
            <v>Current</v>
          </cell>
        </row>
        <row r="5398">
          <cell r="B5398">
            <v>41857</v>
          </cell>
          <cell r="C5398">
            <v>29</v>
          </cell>
          <cell r="D5398" t="str">
            <v>BC</v>
          </cell>
          <cell r="E5398" t="str">
            <v>Purchase</v>
          </cell>
          <cell r="F5398" t="str">
            <v>Fixed</v>
          </cell>
          <cell r="I5398">
            <v>38.83</v>
          </cell>
          <cell r="J5398">
            <v>38.659999999999997</v>
          </cell>
          <cell r="K5398" t="str">
            <v>HiRatio</v>
          </cell>
          <cell r="L5398">
            <v>305583.26</v>
          </cell>
          <cell r="M5398" t="str">
            <v>Owner-Occupied</v>
          </cell>
          <cell r="N5398">
            <v>0</v>
          </cell>
          <cell r="O5398">
            <v>43831</v>
          </cell>
          <cell r="P5398" t="str">
            <v>Current</v>
          </cell>
        </row>
        <row r="5399">
          <cell r="B5399">
            <v>40815</v>
          </cell>
          <cell r="C5399">
            <v>64</v>
          </cell>
          <cell r="D5399" t="str">
            <v>ON</v>
          </cell>
          <cell r="E5399" t="str">
            <v>Purchase</v>
          </cell>
          <cell r="F5399" t="str">
            <v>ARM</v>
          </cell>
          <cell r="I5399">
            <v>40.28</v>
          </cell>
          <cell r="J5399">
            <v>30.95</v>
          </cell>
          <cell r="K5399" t="str">
            <v>HiRatio</v>
          </cell>
          <cell r="L5399">
            <v>294357.26</v>
          </cell>
          <cell r="M5399" t="str">
            <v>Owner-Occupied</v>
          </cell>
          <cell r="N5399">
            <v>0</v>
          </cell>
          <cell r="O5399">
            <v>43831</v>
          </cell>
          <cell r="P5399" t="str">
            <v>Current</v>
          </cell>
        </row>
        <row r="5400">
          <cell r="B5400">
            <v>42381</v>
          </cell>
          <cell r="C5400">
            <v>12</v>
          </cell>
          <cell r="D5400" t="str">
            <v>ON</v>
          </cell>
          <cell r="E5400" t="str">
            <v>Purchase</v>
          </cell>
          <cell r="F5400" t="str">
            <v>ARM</v>
          </cell>
          <cell r="I5400">
            <v>34.81</v>
          </cell>
          <cell r="J5400">
            <v>14.26</v>
          </cell>
          <cell r="K5400" t="str">
            <v>HiRatio</v>
          </cell>
          <cell r="L5400">
            <v>276585.89</v>
          </cell>
          <cell r="M5400" t="str">
            <v>Second Home</v>
          </cell>
          <cell r="N5400">
            <v>0</v>
          </cell>
          <cell r="O5400">
            <v>43831</v>
          </cell>
          <cell r="P5400" t="str">
            <v>Current</v>
          </cell>
        </row>
        <row r="5401">
          <cell r="B5401">
            <v>41710</v>
          </cell>
          <cell r="C5401">
            <v>34</v>
          </cell>
          <cell r="D5401" t="str">
            <v>AB</v>
          </cell>
          <cell r="E5401" t="str">
            <v>Purchase</v>
          </cell>
          <cell r="F5401" t="str">
            <v>ARM</v>
          </cell>
          <cell r="I5401">
            <v>35.49</v>
          </cell>
          <cell r="J5401">
            <v>7.89</v>
          </cell>
          <cell r="K5401" t="str">
            <v>Conv</v>
          </cell>
          <cell r="L5401">
            <v>150248.12</v>
          </cell>
          <cell r="M5401" t="str">
            <v>Owner-Occupied</v>
          </cell>
          <cell r="N5401">
            <v>0</v>
          </cell>
          <cell r="O5401">
            <v>43831</v>
          </cell>
          <cell r="P5401" t="str">
            <v>Current</v>
          </cell>
        </row>
        <row r="5402">
          <cell r="B5402">
            <v>42485</v>
          </cell>
          <cell r="C5402">
            <v>9</v>
          </cell>
          <cell r="D5402" t="str">
            <v>BC</v>
          </cell>
          <cell r="E5402" t="str">
            <v>Refinance External</v>
          </cell>
          <cell r="F5402" t="str">
            <v>ARM</v>
          </cell>
          <cell r="I5402">
            <v>29.23</v>
          </cell>
          <cell r="J5402">
            <v>23.66</v>
          </cell>
          <cell r="K5402" t="str">
            <v>Conv</v>
          </cell>
          <cell r="L5402">
            <v>0</v>
          </cell>
          <cell r="M5402" t="str">
            <v>Owner-Occupied</v>
          </cell>
          <cell r="N5402">
            <v>4</v>
          </cell>
          <cell r="O5402">
            <v>42690</v>
          </cell>
          <cell r="P5402" t="str">
            <v>Current</v>
          </cell>
        </row>
        <row r="5403">
          <cell r="B5403">
            <v>41918</v>
          </cell>
          <cell r="C5403">
            <v>27</v>
          </cell>
          <cell r="D5403" t="str">
            <v>AB</v>
          </cell>
          <cell r="E5403" t="str">
            <v>Purchase</v>
          </cell>
          <cell r="F5403" t="str">
            <v>ARM</v>
          </cell>
          <cell r="I5403">
            <v>21.12</v>
          </cell>
          <cell r="J5403">
            <v>20.25</v>
          </cell>
          <cell r="K5403" t="str">
            <v>HiRatio</v>
          </cell>
          <cell r="L5403">
            <v>466420.33</v>
          </cell>
          <cell r="M5403" t="str">
            <v>Owner-Occupied</v>
          </cell>
          <cell r="N5403">
            <v>0</v>
          </cell>
          <cell r="O5403">
            <v>43831</v>
          </cell>
          <cell r="P5403" t="str">
            <v>Current</v>
          </cell>
        </row>
        <row r="5404">
          <cell r="B5404">
            <v>42293</v>
          </cell>
          <cell r="C5404">
            <v>15</v>
          </cell>
          <cell r="D5404" t="str">
            <v>ON</v>
          </cell>
          <cell r="E5404" t="str">
            <v>Purchase</v>
          </cell>
          <cell r="F5404" t="str">
            <v>Fixed</v>
          </cell>
          <cell r="I5404">
            <v>39.58</v>
          </cell>
          <cell r="J5404">
            <v>36.5</v>
          </cell>
          <cell r="K5404" t="str">
            <v>HiRatio</v>
          </cell>
          <cell r="L5404">
            <v>255964.04</v>
          </cell>
          <cell r="M5404" t="str">
            <v>Owner-Occupied</v>
          </cell>
          <cell r="N5404">
            <v>0</v>
          </cell>
          <cell r="O5404">
            <v>43831</v>
          </cell>
          <cell r="P5404" t="str">
            <v>Current</v>
          </cell>
        </row>
        <row r="5405">
          <cell r="B5405">
            <v>41787</v>
          </cell>
          <cell r="C5405">
            <v>32</v>
          </cell>
          <cell r="D5405" t="str">
            <v>BC</v>
          </cell>
          <cell r="E5405" t="str">
            <v>Purchase</v>
          </cell>
          <cell r="F5405" t="str">
            <v>Fixed</v>
          </cell>
          <cell r="I5405">
            <v>33.82</v>
          </cell>
          <cell r="J5405">
            <v>33.82</v>
          </cell>
          <cell r="K5405" t="str">
            <v>HiRatio</v>
          </cell>
          <cell r="L5405">
            <v>485696.72</v>
          </cell>
          <cell r="M5405" t="str">
            <v>Owner-Occupied</v>
          </cell>
          <cell r="N5405">
            <v>0</v>
          </cell>
          <cell r="O5405">
            <v>43831</v>
          </cell>
          <cell r="P5405" t="str">
            <v>Current</v>
          </cell>
        </row>
        <row r="5406">
          <cell r="B5406">
            <v>42705</v>
          </cell>
          <cell r="C5406">
            <v>1</v>
          </cell>
          <cell r="D5406" t="str">
            <v>ON</v>
          </cell>
          <cell r="E5406" t="str">
            <v>Purchase</v>
          </cell>
          <cell r="F5406" t="str">
            <v>Fixed</v>
          </cell>
          <cell r="I5406">
            <v>17.79</v>
          </cell>
          <cell r="J5406">
            <v>17.63</v>
          </cell>
          <cell r="K5406" t="str">
            <v>HiRatio</v>
          </cell>
          <cell r="L5406">
            <v>198878.23</v>
          </cell>
          <cell r="M5406" t="str">
            <v>Owner-Occupied</v>
          </cell>
          <cell r="N5406">
            <v>0</v>
          </cell>
          <cell r="O5406">
            <v>43831</v>
          </cell>
          <cell r="P5406" t="str">
            <v>Current</v>
          </cell>
        </row>
        <row r="5407">
          <cell r="B5407">
            <v>40627</v>
          </cell>
          <cell r="C5407">
            <v>70</v>
          </cell>
          <cell r="D5407" t="str">
            <v>AB</v>
          </cell>
          <cell r="E5407" t="str">
            <v>Purchase</v>
          </cell>
          <cell r="F5407" t="str">
            <v>Fixed</v>
          </cell>
          <cell r="I5407">
            <v>22.36</v>
          </cell>
          <cell r="J5407">
            <v>18.61</v>
          </cell>
          <cell r="K5407" t="str">
            <v>HiRatio</v>
          </cell>
          <cell r="L5407">
            <v>0</v>
          </cell>
          <cell r="M5407" t="str">
            <v>Owner-Occupied</v>
          </cell>
          <cell r="N5407">
            <v>4</v>
          </cell>
          <cell r="O5407">
            <v>41859</v>
          </cell>
          <cell r="P5407" t="str">
            <v>Current</v>
          </cell>
        </row>
        <row r="5408">
          <cell r="B5408">
            <v>40765</v>
          </cell>
          <cell r="C5408">
            <v>65</v>
          </cell>
          <cell r="D5408" t="str">
            <v>BC</v>
          </cell>
          <cell r="E5408" t="str">
            <v>Purchase</v>
          </cell>
          <cell r="F5408" t="str">
            <v>Fixed</v>
          </cell>
          <cell r="I5408">
            <v>39.090000000000003</v>
          </cell>
          <cell r="J5408">
            <v>28.78</v>
          </cell>
          <cell r="K5408" t="str">
            <v>HiRatio</v>
          </cell>
          <cell r="L5408">
            <v>214865.34</v>
          </cell>
          <cell r="M5408" t="str">
            <v>Owner-Occupied</v>
          </cell>
          <cell r="N5408">
            <v>0</v>
          </cell>
          <cell r="O5408">
            <v>43831</v>
          </cell>
          <cell r="P5408" t="str">
            <v>Current</v>
          </cell>
        </row>
        <row r="5409">
          <cell r="B5409">
            <v>41647</v>
          </cell>
          <cell r="C5409">
            <v>36</v>
          </cell>
          <cell r="D5409" t="str">
            <v>BC</v>
          </cell>
          <cell r="E5409" t="str">
            <v>Purchase with Improvements</v>
          </cell>
          <cell r="F5409" t="str">
            <v>ARM</v>
          </cell>
          <cell r="I5409">
            <v>37.61</v>
          </cell>
          <cell r="J5409">
            <v>16.02</v>
          </cell>
          <cell r="K5409" t="str">
            <v>HiRatio</v>
          </cell>
          <cell r="L5409">
            <v>243870.06</v>
          </cell>
          <cell r="M5409" t="str">
            <v>Owner-Occupied</v>
          </cell>
          <cell r="N5409">
            <v>0</v>
          </cell>
          <cell r="O5409">
            <v>43831</v>
          </cell>
          <cell r="P5409" t="str">
            <v>Current</v>
          </cell>
        </row>
        <row r="5410">
          <cell r="B5410">
            <v>41502</v>
          </cell>
          <cell r="C5410">
            <v>41</v>
          </cell>
          <cell r="D5410" t="str">
            <v>AB</v>
          </cell>
          <cell r="E5410" t="str">
            <v>Purchase</v>
          </cell>
          <cell r="F5410" t="str">
            <v>Fixed</v>
          </cell>
          <cell r="I5410">
            <v>35.44</v>
          </cell>
          <cell r="J5410">
            <v>22.53</v>
          </cell>
          <cell r="K5410" t="str">
            <v>HiRatio</v>
          </cell>
          <cell r="L5410">
            <v>0</v>
          </cell>
          <cell r="M5410" t="str">
            <v>Owner-Occupied</v>
          </cell>
          <cell r="N5410">
            <v>4</v>
          </cell>
          <cell r="O5410">
            <v>42444</v>
          </cell>
          <cell r="P5410" t="str">
            <v>Current</v>
          </cell>
        </row>
        <row r="5411">
          <cell r="B5411">
            <v>42493</v>
          </cell>
          <cell r="C5411">
            <v>8</v>
          </cell>
          <cell r="D5411" t="str">
            <v>ON</v>
          </cell>
          <cell r="E5411" t="str">
            <v>Purchase</v>
          </cell>
          <cell r="F5411" t="str">
            <v>Fixed</v>
          </cell>
          <cell r="I5411">
            <v>28.87</v>
          </cell>
          <cell r="J5411">
            <v>28.5</v>
          </cell>
          <cell r="K5411" t="str">
            <v>HiRatio</v>
          </cell>
          <cell r="L5411">
            <v>437970.16</v>
          </cell>
          <cell r="M5411" t="str">
            <v>Owner-Occupied</v>
          </cell>
          <cell r="N5411">
            <v>0</v>
          </cell>
          <cell r="O5411">
            <v>43831</v>
          </cell>
          <cell r="P5411" t="str">
            <v>Current</v>
          </cell>
        </row>
        <row r="5412">
          <cell r="B5412">
            <v>42081</v>
          </cell>
          <cell r="C5412">
            <v>22</v>
          </cell>
          <cell r="D5412" t="str">
            <v>ON</v>
          </cell>
          <cell r="E5412" t="str">
            <v>Purchase</v>
          </cell>
          <cell r="F5412" t="str">
            <v>ARM</v>
          </cell>
          <cell r="I5412">
            <v>22.57</v>
          </cell>
          <cell r="J5412">
            <v>22.22</v>
          </cell>
          <cell r="K5412" t="str">
            <v>Conv</v>
          </cell>
          <cell r="L5412">
            <v>124110.92</v>
          </cell>
          <cell r="M5412" t="str">
            <v>Owner-Occupied</v>
          </cell>
          <cell r="N5412">
            <v>0</v>
          </cell>
          <cell r="O5412">
            <v>43831</v>
          </cell>
          <cell r="P5412" t="str">
            <v>Current</v>
          </cell>
        </row>
        <row r="5413">
          <cell r="B5413">
            <v>40634</v>
          </cell>
          <cell r="C5413">
            <v>69</v>
          </cell>
          <cell r="D5413" t="str">
            <v>ON</v>
          </cell>
          <cell r="E5413" t="str">
            <v>Refinance External</v>
          </cell>
          <cell r="F5413" t="str">
            <v>Fixed</v>
          </cell>
          <cell r="I5413">
            <v>42.66</v>
          </cell>
          <cell r="J5413">
            <v>42.66</v>
          </cell>
          <cell r="K5413" t="str">
            <v>HiRatio</v>
          </cell>
          <cell r="L5413">
            <v>0</v>
          </cell>
          <cell r="M5413" t="str">
            <v>Owner-Occupied</v>
          </cell>
          <cell r="N5413">
            <v>4</v>
          </cell>
          <cell r="O5413">
            <v>42467</v>
          </cell>
          <cell r="P5413" t="str">
            <v>Current</v>
          </cell>
        </row>
        <row r="5414">
          <cell r="B5414">
            <v>41548</v>
          </cell>
          <cell r="C5414">
            <v>39</v>
          </cell>
          <cell r="D5414" t="str">
            <v>AB</v>
          </cell>
          <cell r="E5414" t="str">
            <v>Purchase</v>
          </cell>
          <cell r="F5414" t="str">
            <v>Fixed</v>
          </cell>
          <cell r="I5414">
            <v>41.42</v>
          </cell>
          <cell r="J5414">
            <v>33.909999999999997</v>
          </cell>
          <cell r="K5414" t="str">
            <v>HiRatio</v>
          </cell>
          <cell r="L5414">
            <v>337166.6</v>
          </cell>
          <cell r="M5414" t="str">
            <v>Owner-Occupied</v>
          </cell>
          <cell r="N5414">
            <v>0</v>
          </cell>
          <cell r="O5414">
            <v>43831</v>
          </cell>
          <cell r="P5414" t="str">
            <v>Current</v>
          </cell>
        </row>
        <row r="5415">
          <cell r="B5415">
            <v>42338</v>
          </cell>
          <cell r="C5415">
            <v>14</v>
          </cell>
          <cell r="D5415" t="str">
            <v>AB</v>
          </cell>
          <cell r="E5415" t="str">
            <v>Transfer</v>
          </cell>
          <cell r="F5415" t="str">
            <v>Fixed</v>
          </cell>
          <cell r="I5415">
            <v>25.86</v>
          </cell>
          <cell r="J5415">
            <v>24.2</v>
          </cell>
          <cell r="K5415" t="str">
            <v>Conv</v>
          </cell>
          <cell r="L5415">
            <v>213445.72</v>
          </cell>
          <cell r="M5415" t="str">
            <v>Owner-Occupied</v>
          </cell>
          <cell r="N5415">
            <v>0</v>
          </cell>
          <cell r="O5415">
            <v>43831</v>
          </cell>
          <cell r="P5415" t="str">
            <v>Current</v>
          </cell>
        </row>
        <row r="5416">
          <cell r="B5416">
            <v>40746</v>
          </cell>
          <cell r="C5416">
            <v>66</v>
          </cell>
          <cell r="D5416" t="str">
            <v>AB</v>
          </cell>
          <cell r="E5416" t="str">
            <v>Purchase</v>
          </cell>
          <cell r="F5416" t="str">
            <v>Fixed</v>
          </cell>
          <cell r="I5416">
            <v>33.25</v>
          </cell>
          <cell r="J5416">
            <v>14.55</v>
          </cell>
          <cell r="K5416" t="str">
            <v>Conv</v>
          </cell>
          <cell r="L5416">
            <v>0</v>
          </cell>
          <cell r="M5416" t="str">
            <v>Owner-Occupied</v>
          </cell>
          <cell r="N5416">
            <v>4</v>
          </cell>
          <cell r="O5416">
            <v>42655</v>
          </cell>
          <cell r="P5416" t="str">
            <v>Current</v>
          </cell>
        </row>
        <row r="5417">
          <cell r="B5417">
            <v>41004</v>
          </cell>
          <cell r="C5417">
            <v>57</v>
          </cell>
          <cell r="D5417" t="str">
            <v>ON</v>
          </cell>
          <cell r="E5417" t="str">
            <v>Purchase</v>
          </cell>
          <cell r="F5417" t="str">
            <v>Fixed</v>
          </cell>
          <cell r="I5417">
            <v>33.869999999999997</v>
          </cell>
          <cell r="J5417">
            <v>29.2</v>
          </cell>
          <cell r="K5417" t="str">
            <v>HiRatio</v>
          </cell>
          <cell r="L5417">
            <v>0</v>
          </cell>
          <cell r="M5417" t="str">
            <v>Owner-Occupied</v>
          </cell>
          <cell r="N5417">
            <v>4</v>
          </cell>
          <cell r="O5417">
            <v>41982</v>
          </cell>
          <cell r="P5417" t="str">
            <v>Current</v>
          </cell>
        </row>
        <row r="5418">
          <cell r="B5418">
            <v>41880</v>
          </cell>
          <cell r="C5418">
            <v>29</v>
          </cell>
          <cell r="D5418" t="str">
            <v>ON</v>
          </cell>
          <cell r="E5418" t="str">
            <v>Refinance External</v>
          </cell>
          <cell r="F5418" t="str">
            <v>Fixed</v>
          </cell>
          <cell r="I5418">
            <v>23.61</v>
          </cell>
          <cell r="J5418">
            <v>23.23</v>
          </cell>
          <cell r="K5418" t="str">
            <v>Conv</v>
          </cell>
          <cell r="L5418">
            <v>0</v>
          </cell>
          <cell r="M5418" t="str">
            <v>Owner-Occupied</v>
          </cell>
          <cell r="N5418">
            <v>4</v>
          </cell>
          <cell r="O5418">
            <v>42555</v>
          </cell>
          <cell r="P5418" t="str">
            <v>Current</v>
          </cell>
        </row>
        <row r="5419">
          <cell r="B5419">
            <v>42247</v>
          </cell>
          <cell r="C5419">
            <v>17</v>
          </cell>
          <cell r="D5419" t="str">
            <v>AB</v>
          </cell>
          <cell r="E5419" t="str">
            <v>Refinance External</v>
          </cell>
          <cell r="F5419" t="str">
            <v>ARM</v>
          </cell>
          <cell r="I5419">
            <v>33.54</v>
          </cell>
          <cell r="J5419">
            <v>30.48</v>
          </cell>
          <cell r="K5419" t="str">
            <v>Conv</v>
          </cell>
          <cell r="L5419">
            <v>249419.73</v>
          </cell>
          <cell r="M5419" t="str">
            <v>Owner-Occupied</v>
          </cell>
          <cell r="N5419">
            <v>0</v>
          </cell>
          <cell r="O5419">
            <v>43831</v>
          </cell>
          <cell r="P5419" t="str">
            <v>Current</v>
          </cell>
        </row>
        <row r="5420">
          <cell r="B5420">
            <v>41885</v>
          </cell>
          <cell r="C5420">
            <v>28</v>
          </cell>
          <cell r="D5420" t="str">
            <v>BC</v>
          </cell>
          <cell r="E5420" t="str">
            <v>Refinance External</v>
          </cell>
          <cell r="F5420" t="str">
            <v>Fixed</v>
          </cell>
          <cell r="I5420">
            <v>38.96</v>
          </cell>
          <cell r="J5420">
            <v>37.97</v>
          </cell>
          <cell r="K5420" t="str">
            <v>Conv</v>
          </cell>
          <cell r="L5420">
            <v>208724.57</v>
          </cell>
          <cell r="M5420" t="str">
            <v>Owner-Occupied</v>
          </cell>
          <cell r="N5420">
            <v>0</v>
          </cell>
          <cell r="O5420">
            <v>43831</v>
          </cell>
          <cell r="P5420" t="str">
            <v>Current</v>
          </cell>
        </row>
        <row r="5421">
          <cell r="B5421">
            <v>42460</v>
          </cell>
          <cell r="C5421">
            <v>10</v>
          </cell>
          <cell r="D5421" t="str">
            <v>AB</v>
          </cell>
          <cell r="E5421" t="str">
            <v>Purchase</v>
          </cell>
          <cell r="F5421" t="str">
            <v>ARM</v>
          </cell>
          <cell r="I5421">
            <v>22.49</v>
          </cell>
          <cell r="J5421">
            <v>19.3</v>
          </cell>
          <cell r="K5421" t="str">
            <v>HiRatio</v>
          </cell>
          <cell r="L5421">
            <v>243157.25</v>
          </cell>
          <cell r="M5421" t="str">
            <v>Owner-Occupied</v>
          </cell>
          <cell r="N5421">
            <v>0</v>
          </cell>
          <cell r="O5421">
            <v>43831</v>
          </cell>
          <cell r="P5421" t="str">
            <v>Current</v>
          </cell>
        </row>
        <row r="5422">
          <cell r="B5422">
            <v>40896</v>
          </cell>
          <cell r="C5422">
            <v>61</v>
          </cell>
          <cell r="D5422" t="str">
            <v>ON</v>
          </cell>
          <cell r="E5422" t="str">
            <v>Purchase</v>
          </cell>
          <cell r="F5422" t="str">
            <v>Fixed</v>
          </cell>
          <cell r="I5422">
            <v>29.02</v>
          </cell>
          <cell r="J5422">
            <v>27.87</v>
          </cell>
          <cell r="K5422" t="str">
            <v>Conv</v>
          </cell>
          <cell r="L5422">
            <v>0</v>
          </cell>
          <cell r="M5422" t="str">
            <v>Owner-Occupied</v>
          </cell>
          <cell r="N5422">
            <v>4</v>
          </cell>
          <cell r="O5422">
            <v>42023</v>
          </cell>
          <cell r="P5422" t="str">
            <v>Current</v>
          </cell>
        </row>
        <row r="5423">
          <cell r="B5423">
            <v>41649</v>
          </cell>
          <cell r="C5423">
            <v>36</v>
          </cell>
          <cell r="D5423" t="str">
            <v>NB</v>
          </cell>
          <cell r="E5423" t="str">
            <v>Purchase</v>
          </cell>
          <cell r="F5423" t="str">
            <v>Fixed</v>
          </cell>
          <cell r="I5423">
            <v>43.74</v>
          </cell>
          <cell r="J5423">
            <v>14.27</v>
          </cell>
          <cell r="K5423" t="str">
            <v>HiRatio</v>
          </cell>
          <cell r="L5423">
            <v>120709.09</v>
          </cell>
          <cell r="M5423" t="str">
            <v>Owner-Occupied</v>
          </cell>
          <cell r="N5423">
            <v>0</v>
          </cell>
          <cell r="O5423">
            <v>43831</v>
          </cell>
          <cell r="P5423" t="str">
            <v>Current</v>
          </cell>
        </row>
        <row r="5424">
          <cell r="B5424">
            <v>42123</v>
          </cell>
          <cell r="C5424">
            <v>21</v>
          </cell>
          <cell r="D5424" t="str">
            <v>SK</v>
          </cell>
          <cell r="E5424" t="str">
            <v>Purchase</v>
          </cell>
          <cell r="F5424" t="str">
            <v>Fixed</v>
          </cell>
          <cell r="I5424">
            <v>32.89</v>
          </cell>
          <cell r="J5424">
            <v>25.89</v>
          </cell>
          <cell r="K5424" t="str">
            <v>HiRatio</v>
          </cell>
          <cell r="L5424">
            <v>280476.84999999998</v>
          </cell>
          <cell r="M5424" t="str">
            <v>Owner-Occupied</v>
          </cell>
          <cell r="N5424">
            <v>0</v>
          </cell>
          <cell r="O5424">
            <v>43831</v>
          </cell>
          <cell r="P5424" t="str">
            <v>Current</v>
          </cell>
        </row>
        <row r="5425">
          <cell r="B5425">
            <v>41746</v>
          </cell>
          <cell r="C5425">
            <v>33</v>
          </cell>
          <cell r="D5425" t="str">
            <v>AB</v>
          </cell>
          <cell r="E5425" t="str">
            <v>Purchase</v>
          </cell>
          <cell r="F5425" t="str">
            <v>Fixed</v>
          </cell>
          <cell r="I5425">
            <v>43.51</v>
          </cell>
          <cell r="J5425">
            <v>27</v>
          </cell>
          <cell r="K5425" t="str">
            <v>HiRatio</v>
          </cell>
          <cell r="L5425">
            <v>326268.73</v>
          </cell>
          <cell r="M5425" t="str">
            <v>Owner-Occupied</v>
          </cell>
          <cell r="N5425">
            <v>0</v>
          </cell>
          <cell r="O5425">
            <v>43831</v>
          </cell>
          <cell r="P5425" t="str">
            <v>Current</v>
          </cell>
        </row>
        <row r="5426">
          <cell r="B5426">
            <v>40840</v>
          </cell>
          <cell r="C5426">
            <v>63</v>
          </cell>
          <cell r="D5426" t="str">
            <v>ON</v>
          </cell>
          <cell r="E5426" t="str">
            <v>Refinance External</v>
          </cell>
          <cell r="F5426" t="str">
            <v>ARM</v>
          </cell>
          <cell r="I5426">
            <v>31.91</v>
          </cell>
          <cell r="J5426">
            <v>19.11</v>
          </cell>
          <cell r="K5426" t="str">
            <v>HiRatio</v>
          </cell>
          <cell r="L5426">
            <v>0</v>
          </cell>
          <cell r="M5426" t="str">
            <v>Owner-Occupied</v>
          </cell>
          <cell r="N5426">
            <v>4</v>
          </cell>
          <cell r="O5426">
            <v>41880</v>
          </cell>
          <cell r="P5426" t="str">
            <v>Current</v>
          </cell>
        </row>
        <row r="5427">
          <cell r="B5427">
            <v>42150</v>
          </cell>
          <cell r="C5427">
            <v>20</v>
          </cell>
          <cell r="D5427" t="str">
            <v>ON</v>
          </cell>
          <cell r="E5427" t="str">
            <v>Purchase</v>
          </cell>
          <cell r="F5427" t="str">
            <v>Fixed</v>
          </cell>
          <cell r="I5427">
            <v>41.29</v>
          </cell>
          <cell r="J5427">
            <v>28.41</v>
          </cell>
          <cell r="K5427" t="str">
            <v>HiRatio</v>
          </cell>
          <cell r="L5427">
            <v>0</v>
          </cell>
          <cell r="M5427" t="str">
            <v>Owner-Occupied</v>
          </cell>
          <cell r="N5427">
            <v>4</v>
          </cell>
          <cell r="O5427">
            <v>42489</v>
          </cell>
          <cell r="P5427" t="str">
            <v>Current</v>
          </cell>
        </row>
        <row r="5428">
          <cell r="B5428">
            <v>41698</v>
          </cell>
          <cell r="C5428">
            <v>35</v>
          </cell>
          <cell r="D5428" t="str">
            <v>ON</v>
          </cell>
          <cell r="E5428" t="str">
            <v>Purchase</v>
          </cell>
          <cell r="F5428" t="str">
            <v>ARM</v>
          </cell>
          <cell r="I5428">
            <v>31.65</v>
          </cell>
          <cell r="J5428">
            <v>28.02</v>
          </cell>
          <cell r="K5428" t="str">
            <v>HiRatio</v>
          </cell>
          <cell r="L5428">
            <v>381806.45</v>
          </cell>
          <cell r="M5428" t="str">
            <v>Owner-Occupied</v>
          </cell>
          <cell r="N5428">
            <v>0</v>
          </cell>
          <cell r="O5428">
            <v>43831</v>
          </cell>
          <cell r="P5428" t="str">
            <v>Current</v>
          </cell>
        </row>
        <row r="5429">
          <cell r="B5429">
            <v>42185</v>
          </cell>
          <cell r="C5429">
            <v>19</v>
          </cell>
          <cell r="D5429" t="str">
            <v>ON</v>
          </cell>
          <cell r="E5429" t="str">
            <v>Purchase</v>
          </cell>
          <cell r="F5429" t="str">
            <v>Fixed</v>
          </cell>
          <cell r="I5429">
            <v>38.19</v>
          </cell>
          <cell r="J5429">
            <v>37.520000000000003</v>
          </cell>
          <cell r="K5429" t="str">
            <v>HiRatio</v>
          </cell>
          <cell r="L5429">
            <v>258383.38</v>
          </cell>
          <cell r="M5429" t="str">
            <v>Owner-Occupied</v>
          </cell>
          <cell r="N5429">
            <v>0</v>
          </cell>
          <cell r="O5429">
            <v>43831</v>
          </cell>
          <cell r="P5429" t="str">
            <v>Current</v>
          </cell>
        </row>
        <row r="5430">
          <cell r="B5430">
            <v>40969</v>
          </cell>
          <cell r="C5430">
            <v>58</v>
          </cell>
          <cell r="D5430" t="str">
            <v>ON</v>
          </cell>
          <cell r="E5430" t="str">
            <v>Refinance External</v>
          </cell>
          <cell r="F5430" t="str">
            <v>Fixed</v>
          </cell>
          <cell r="I5430">
            <v>29.76</v>
          </cell>
          <cell r="J5430">
            <v>25.09</v>
          </cell>
          <cell r="K5430" t="str">
            <v>HiRatio</v>
          </cell>
          <cell r="L5430">
            <v>0</v>
          </cell>
          <cell r="M5430" t="str">
            <v>Owner-Occupied</v>
          </cell>
          <cell r="N5430">
            <v>4</v>
          </cell>
          <cell r="O5430">
            <v>42432</v>
          </cell>
          <cell r="P5430" t="str">
            <v>Current</v>
          </cell>
        </row>
        <row r="5431">
          <cell r="B5431">
            <v>41600</v>
          </cell>
          <cell r="C5431">
            <v>38</v>
          </cell>
          <cell r="D5431" t="str">
            <v>ON</v>
          </cell>
          <cell r="E5431" t="str">
            <v>Purchase</v>
          </cell>
          <cell r="F5431" t="str">
            <v>ARM</v>
          </cell>
          <cell r="I5431">
            <v>27.58</v>
          </cell>
          <cell r="J5431">
            <v>25.05</v>
          </cell>
          <cell r="K5431" t="str">
            <v>HiRatio</v>
          </cell>
          <cell r="L5431">
            <v>333423.46000000002</v>
          </cell>
          <cell r="M5431" t="str">
            <v>Owner-Occupied</v>
          </cell>
          <cell r="N5431">
            <v>0</v>
          </cell>
          <cell r="O5431">
            <v>43831</v>
          </cell>
          <cell r="P5431" t="str">
            <v>Current</v>
          </cell>
        </row>
        <row r="5432">
          <cell r="B5432">
            <v>40676</v>
          </cell>
          <cell r="C5432">
            <v>68</v>
          </cell>
          <cell r="D5432" t="str">
            <v>ON</v>
          </cell>
          <cell r="E5432" t="str">
            <v>Refinance External</v>
          </cell>
          <cell r="F5432" t="str">
            <v>ARM</v>
          </cell>
          <cell r="I5432">
            <v>39.69</v>
          </cell>
          <cell r="J5432">
            <v>23.23</v>
          </cell>
          <cell r="K5432" t="str">
            <v>Conv</v>
          </cell>
          <cell r="L5432">
            <v>0</v>
          </cell>
          <cell r="M5432" t="str">
            <v>Owner-Occupied</v>
          </cell>
          <cell r="N5432">
            <v>4</v>
          </cell>
          <cell r="O5432">
            <v>42444</v>
          </cell>
          <cell r="P5432" t="str">
            <v>Current</v>
          </cell>
        </row>
        <row r="5433">
          <cell r="B5433">
            <v>42151</v>
          </cell>
          <cell r="C5433">
            <v>20</v>
          </cell>
          <cell r="D5433" t="str">
            <v>ON</v>
          </cell>
          <cell r="E5433" t="str">
            <v>Refinance External</v>
          </cell>
          <cell r="F5433" t="str">
            <v>ARM</v>
          </cell>
          <cell r="I5433">
            <v>32.96</v>
          </cell>
          <cell r="J5433">
            <v>30.86</v>
          </cell>
          <cell r="K5433" t="str">
            <v>Conv</v>
          </cell>
          <cell r="L5433">
            <v>322818.03999999998</v>
          </cell>
          <cell r="M5433" t="str">
            <v>Owner-Occupied</v>
          </cell>
          <cell r="N5433">
            <v>0</v>
          </cell>
          <cell r="O5433">
            <v>43831</v>
          </cell>
          <cell r="P5433" t="str">
            <v>Current</v>
          </cell>
        </row>
        <row r="5434">
          <cell r="B5434">
            <v>42220</v>
          </cell>
          <cell r="C5434">
            <v>17</v>
          </cell>
          <cell r="D5434" t="str">
            <v>NS</v>
          </cell>
          <cell r="E5434" t="str">
            <v>Transfer</v>
          </cell>
          <cell r="F5434" t="str">
            <v>ARM</v>
          </cell>
          <cell r="I5434">
            <v>28.21</v>
          </cell>
          <cell r="J5434">
            <v>26.83</v>
          </cell>
          <cell r="K5434" t="str">
            <v>Conv</v>
          </cell>
          <cell r="L5434">
            <v>257313.81</v>
          </cell>
          <cell r="M5434" t="str">
            <v>Owner-Occupied</v>
          </cell>
          <cell r="N5434">
            <v>0</v>
          </cell>
          <cell r="O5434">
            <v>43831</v>
          </cell>
          <cell r="P5434" t="str">
            <v>Current</v>
          </cell>
        </row>
        <row r="5435">
          <cell r="B5435">
            <v>40843</v>
          </cell>
          <cell r="C5435">
            <v>63</v>
          </cell>
          <cell r="D5435" t="str">
            <v>ON</v>
          </cell>
          <cell r="E5435" t="str">
            <v>Purchase</v>
          </cell>
          <cell r="F5435" t="str">
            <v>Fixed</v>
          </cell>
          <cell r="I5435">
            <v>39.67</v>
          </cell>
          <cell r="J5435">
            <v>27.14</v>
          </cell>
          <cell r="K5435" t="str">
            <v>Conv</v>
          </cell>
          <cell r="L5435">
            <v>0</v>
          </cell>
          <cell r="M5435" t="str">
            <v>Owner-Occupied</v>
          </cell>
          <cell r="N5435">
            <v>4</v>
          </cell>
          <cell r="O5435">
            <v>42125</v>
          </cell>
          <cell r="P5435" t="str">
            <v>Current</v>
          </cell>
        </row>
        <row r="5436">
          <cell r="B5436">
            <v>42180</v>
          </cell>
          <cell r="C5436">
            <v>19</v>
          </cell>
          <cell r="D5436" t="str">
            <v>ON</v>
          </cell>
          <cell r="E5436" t="str">
            <v>Purchase</v>
          </cell>
          <cell r="F5436" t="str">
            <v>Fixed</v>
          </cell>
          <cell r="I5436">
            <v>38.29</v>
          </cell>
          <cell r="J5436">
            <v>34.700000000000003</v>
          </cell>
          <cell r="K5436" t="str">
            <v>Conv</v>
          </cell>
          <cell r="L5436">
            <v>536575.48</v>
          </cell>
          <cell r="M5436" t="str">
            <v>Owner-Occupied</v>
          </cell>
          <cell r="N5436">
            <v>0</v>
          </cell>
          <cell r="O5436">
            <v>43831</v>
          </cell>
          <cell r="P5436" t="str">
            <v>Current</v>
          </cell>
        </row>
        <row r="5437">
          <cell r="B5437">
            <v>41250</v>
          </cell>
          <cell r="C5437">
            <v>49</v>
          </cell>
          <cell r="D5437" t="str">
            <v>AB</v>
          </cell>
          <cell r="E5437" t="str">
            <v>Purchase</v>
          </cell>
          <cell r="F5437" t="str">
            <v>Fixed</v>
          </cell>
          <cell r="I5437">
            <v>42.57</v>
          </cell>
          <cell r="J5437">
            <v>30.68</v>
          </cell>
          <cell r="K5437" t="str">
            <v>Conv</v>
          </cell>
          <cell r="L5437">
            <v>0</v>
          </cell>
          <cell r="M5437" t="str">
            <v>Owner-Occupied</v>
          </cell>
          <cell r="N5437">
            <v>4</v>
          </cell>
          <cell r="O5437">
            <v>42118</v>
          </cell>
          <cell r="P5437" t="str">
            <v>Current</v>
          </cell>
        </row>
        <row r="5438">
          <cell r="B5438">
            <v>40878</v>
          </cell>
          <cell r="C5438">
            <v>61</v>
          </cell>
          <cell r="D5438" t="str">
            <v>AB</v>
          </cell>
          <cell r="E5438" t="str">
            <v>Purchase</v>
          </cell>
          <cell r="F5438" t="str">
            <v>Fixed</v>
          </cell>
          <cell r="I5438">
            <v>21.88</v>
          </cell>
          <cell r="J5438">
            <v>20.91</v>
          </cell>
          <cell r="K5438" t="str">
            <v>Conv</v>
          </cell>
          <cell r="L5438">
            <v>0</v>
          </cell>
          <cell r="M5438" t="str">
            <v>Owner-Occupied</v>
          </cell>
          <cell r="N5438">
            <v>4</v>
          </cell>
          <cell r="O5438">
            <v>42712</v>
          </cell>
          <cell r="P5438" t="str">
            <v>Current</v>
          </cell>
        </row>
        <row r="5439">
          <cell r="B5439">
            <v>41334</v>
          </cell>
          <cell r="C5439">
            <v>46</v>
          </cell>
          <cell r="D5439" t="str">
            <v>ON</v>
          </cell>
          <cell r="E5439" t="str">
            <v>Purchase</v>
          </cell>
          <cell r="F5439" t="str">
            <v>Fixed</v>
          </cell>
          <cell r="I5439">
            <v>31.03</v>
          </cell>
          <cell r="J5439">
            <v>26.18</v>
          </cell>
          <cell r="K5439" t="str">
            <v>HiRatio</v>
          </cell>
          <cell r="L5439">
            <v>134351.38</v>
          </cell>
          <cell r="M5439" t="str">
            <v>Owner-Occupied</v>
          </cell>
          <cell r="N5439">
            <v>0</v>
          </cell>
          <cell r="O5439">
            <v>43831</v>
          </cell>
          <cell r="P5439" t="str">
            <v>Current</v>
          </cell>
        </row>
        <row r="5440">
          <cell r="B5440">
            <v>42185</v>
          </cell>
          <cell r="C5440">
            <v>19</v>
          </cell>
          <cell r="D5440" t="str">
            <v>BC</v>
          </cell>
          <cell r="E5440" t="str">
            <v>Transfer</v>
          </cell>
          <cell r="F5440" t="str">
            <v>ARM</v>
          </cell>
          <cell r="I5440">
            <v>37.29</v>
          </cell>
          <cell r="J5440">
            <v>18.89</v>
          </cell>
          <cell r="K5440" t="str">
            <v>HiRatio</v>
          </cell>
          <cell r="L5440">
            <v>267167.57</v>
          </cell>
          <cell r="M5440" t="str">
            <v>Owner-Occupied</v>
          </cell>
          <cell r="N5440">
            <v>0</v>
          </cell>
          <cell r="O5440">
            <v>43831</v>
          </cell>
          <cell r="P5440" t="str">
            <v>Current</v>
          </cell>
        </row>
        <row r="5441">
          <cell r="B5441">
            <v>40879</v>
          </cell>
          <cell r="C5441">
            <v>61</v>
          </cell>
          <cell r="D5441" t="str">
            <v>ON</v>
          </cell>
          <cell r="E5441" t="str">
            <v>Refinance External</v>
          </cell>
          <cell r="F5441" t="str">
            <v>Fixed</v>
          </cell>
          <cell r="I5441">
            <v>40.799999999999997</v>
          </cell>
          <cell r="J5441">
            <v>40.79</v>
          </cell>
          <cell r="K5441" t="str">
            <v>HiRatio</v>
          </cell>
          <cell r="L5441">
            <v>298862.53999999998</v>
          </cell>
          <cell r="M5441" t="str">
            <v>Owner-Occupied</v>
          </cell>
          <cell r="N5441">
            <v>0</v>
          </cell>
          <cell r="O5441">
            <v>43831</v>
          </cell>
          <cell r="P5441" t="str">
            <v>Current</v>
          </cell>
        </row>
        <row r="5442">
          <cell r="B5442">
            <v>41975</v>
          </cell>
          <cell r="C5442">
            <v>25</v>
          </cell>
          <cell r="D5442" t="str">
            <v>ON</v>
          </cell>
          <cell r="E5442" t="str">
            <v>Purchase</v>
          </cell>
          <cell r="F5442" t="str">
            <v>Fixed</v>
          </cell>
          <cell r="I5442">
            <v>36.9</v>
          </cell>
          <cell r="J5442">
            <v>27.93</v>
          </cell>
          <cell r="K5442" t="str">
            <v>HiRatio</v>
          </cell>
          <cell r="L5442">
            <v>294416.31</v>
          </cell>
          <cell r="M5442" t="str">
            <v>Owner-Occupied</v>
          </cell>
          <cell r="N5442">
            <v>0</v>
          </cell>
          <cell r="O5442">
            <v>43831</v>
          </cell>
          <cell r="P5442" t="str">
            <v>Current</v>
          </cell>
        </row>
        <row r="5443">
          <cell r="B5443">
            <v>42058</v>
          </cell>
          <cell r="C5443">
            <v>23</v>
          </cell>
          <cell r="D5443" t="str">
            <v>ON</v>
          </cell>
          <cell r="E5443" t="str">
            <v>Purchase</v>
          </cell>
          <cell r="F5443" t="str">
            <v>ARM</v>
          </cell>
          <cell r="I5443">
            <v>24.38</v>
          </cell>
          <cell r="J5443">
            <v>20.59</v>
          </cell>
          <cell r="K5443" t="str">
            <v>Conv</v>
          </cell>
          <cell r="L5443">
            <v>431476.4</v>
          </cell>
          <cell r="M5443" t="str">
            <v>Owner-Occupied</v>
          </cell>
          <cell r="N5443">
            <v>0</v>
          </cell>
          <cell r="O5443">
            <v>43831</v>
          </cell>
          <cell r="P5443" t="str">
            <v>Current</v>
          </cell>
        </row>
        <row r="5444">
          <cell r="B5444">
            <v>41360</v>
          </cell>
          <cell r="C5444">
            <v>46</v>
          </cell>
          <cell r="D5444" t="str">
            <v>ON</v>
          </cell>
          <cell r="E5444" t="str">
            <v>Purchase</v>
          </cell>
          <cell r="F5444" t="str">
            <v>Fixed</v>
          </cell>
          <cell r="I5444">
            <v>31.47</v>
          </cell>
          <cell r="J5444">
            <v>22.48</v>
          </cell>
          <cell r="K5444" t="str">
            <v>HiRatio</v>
          </cell>
          <cell r="L5444">
            <v>198433.59</v>
          </cell>
          <cell r="M5444" t="str">
            <v>Owner-Occupied</v>
          </cell>
          <cell r="N5444">
            <v>0</v>
          </cell>
          <cell r="O5444">
            <v>43831</v>
          </cell>
          <cell r="P5444" t="str">
            <v>Current</v>
          </cell>
        </row>
        <row r="5445">
          <cell r="B5445">
            <v>41562</v>
          </cell>
          <cell r="C5445">
            <v>39</v>
          </cell>
          <cell r="D5445" t="str">
            <v>BC</v>
          </cell>
          <cell r="E5445" t="str">
            <v>Purchase</v>
          </cell>
          <cell r="F5445" t="str">
            <v>Fixed</v>
          </cell>
          <cell r="I5445">
            <v>42.6</v>
          </cell>
          <cell r="J5445">
            <v>39.880000000000003</v>
          </cell>
          <cell r="K5445" t="str">
            <v>HiRatio</v>
          </cell>
          <cell r="L5445">
            <v>226521.14</v>
          </cell>
          <cell r="M5445" t="str">
            <v>Owner-Occupied</v>
          </cell>
          <cell r="N5445">
            <v>0</v>
          </cell>
          <cell r="O5445">
            <v>43831</v>
          </cell>
          <cell r="P5445" t="str">
            <v>Current</v>
          </cell>
        </row>
        <row r="5446">
          <cell r="B5446">
            <v>42622</v>
          </cell>
          <cell r="C5446">
            <v>4</v>
          </cell>
          <cell r="D5446" t="str">
            <v>ON</v>
          </cell>
          <cell r="E5446" t="str">
            <v>Refinance External</v>
          </cell>
          <cell r="F5446" t="str">
            <v>Fixed</v>
          </cell>
          <cell r="I5446">
            <v>34.54</v>
          </cell>
          <cell r="J5446">
            <v>26.11</v>
          </cell>
          <cell r="K5446" t="str">
            <v>Conv</v>
          </cell>
          <cell r="L5446">
            <v>498342.55</v>
          </cell>
          <cell r="M5446" t="str">
            <v>Owner-Occupied</v>
          </cell>
          <cell r="N5446">
            <v>0</v>
          </cell>
          <cell r="O5446">
            <v>43831</v>
          </cell>
          <cell r="P5446" t="str">
            <v>Current</v>
          </cell>
        </row>
        <row r="5447">
          <cell r="B5447">
            <v>42674</v>
          </cell>
          <cell r="C5447">
            <v>3</v>
          </cell>
          <cell r="D5447" t="str">
            <v>ON</v>
          </cell>
          <cell r="E5447" t="str">
            <v>Refinance External</v>
          </cell>
          <cell r="F5447" t="str">
            <v>Fixed</v>
          </cell>
          <cell r="I5447">
            <v>28.03</v>
          </cell>
          <cell r="J5447">
            <v>25.56</v>
          </cell>
          <cell r="K5447" t="str">
            <v>Conv</v>
          </cell>
          <cell r="L5447">
            <v>338058.07</v>
          </cell>
          <cell r="M5447" t="str">
            <v>Owner-Occupied</v>
          </cell>
          <cell r="N5447">
            <v>0</v>
          </cell>
          <cell r="O5447">
            <v>43831</v>
          </cell>
          <cell r="P5447" t="str">
            <v>Current</v>
          </cell>
        </row>
        <row r="5448">
          <cell r="B5448">
            <v>41474</v>
          </cell>
          <cell r="C5448">
            <v>42</v>
          </cell>
          <cell r="D5448" t="str">
            <v>ON</v>
          </cell>
          <cell r="E5448" t="str">
            <v>Purchase</v>
          </cell>
          <cell r="F5448" t="str">
            <v>Fixed</v>
          </cell>
          <cell r="I5448">
            <v>32.71</v>
          </cell>
          <cell r="J5448">
            <v>31.64</v>
          </cell>
          <cell r="K5448" t="str">
            <v>HiRatio</v>
          </cell>
          <cell r="L5448">
            <v>0</v>
          </cell>
          <cell r="M5448" t="str">
            <v>Owner-Occupied</v>
          </cell>
          <cell r="N5448">
            <v>4</v>
          </cell>
          <cell r="O5448">
            <v>42725</v>
          </cell>
          <cell r="P5448" t="str">
            <v>Current</v>
          </cell>
        </row>
        <row r="5449">
          <cell r="B5449">
            <v>41775</v>
          </cell>
          <cell r="C5449">
            <v>32</v>
          </cell>
          <cell r="D5449" t="str">
            <v>ON</v>
          </cell>
          <cell r="E5449" t="str">
            <v>Purchase</v>
          </cell>
          <cell r="F5449" t="str">
            <v>ARM</v>
          </cell>
          <cell r="I5449">
            <v>32.83</v>
          </cell>
          <cell r="J5449">
            <v>12.13</v>
          </cell>
          <cell r="K5449" t="str">
            <v>Conv</v>
          </cell>
          <cell r="L5449">
            <v>0</v>
          </cell>
          <cell r="M5449" t="str">
            <v>Second Home</v>
          </cell>
          <cell r="N5449">
            <v>4</v>
          </cell>
          <cell r="O5449">
            <v>42703</v>
          </cell>
          <cell r="P5449" t="str">
            <v>Current</v>
          </cell>
        </row>
        <row r="5450">
          <cell r="B5450">
            <v>42188</v>
          </cell>
          <cell r="C5450">
            <v>18</v>
          </cell>
          <cell r="D5450" t="str">
            <v>ON</v>
          </cell>
          <cell r="E5450" t="str">
            <v>Refinance External</v>
          </cell>
          <cell r="F5450" t="str">
            <v>ARM</v>
          </cell>
          <cell r="I5450">
            <v>25.76</v>
          </cell>
          <cell r="J5450">
            <v>18.11</v>
          </cell>
          <cell r="K5450" t="str">
            <v>Conv</v>
          </cell>
          <cell r="L5450">
            <v>456220.44</v>
          </cell>
          <cell r="M5450" t="str">
            <v>Owner-Occupied</v>
          </cell>
          <cell r="N5450">
            <v>0</v>
          </cell>
          <cell r="O5450">
            <v>43831</v>
          </cell>
          <cell r="P5450" t="str">
            <v>Current</v>
          </cell>
        </row>
        <row r="5451">
          <cell r="B5451">
            <v>41535</v>
          </cell>
          <cell r="C5451">
            <v>40</v>
          </cell>
          <cell r="D5451" t="str">
            <v>NB</v>
          </cell>
          <cell r="E5451" t="str">
            <v>Purchase</v>
          </cell>
          <cell r="F5451" t="str">
            <v>Fixed</v>
          </cell>
          <cell r="I5451">
            <v>43.75</v>
          </cell>
          <cell r="J5451">
            <v>38.85</v>
          </cell>
          <cell r="K5451" t="str">
            <v>HiRatio</v>
          </cell>
          <cell r="L5451">
            <v>0</v>
          </cell>
          <cell r="M5451" t="str">
            <v>Owner-Occupied</v>
          </cell>
          <cell r="N5451">
            <v>4</v>
          </cell>
          <cell r="O5451">
            <v>42233</v>
          </cell>
          <cell r="P5451" t="str">
            <v>Current</v>
          </cell>
        </row>
        <row r="5452">
          <cell r="B5452">
            <v>42551</v>
          </cell>
          <cell r="C5452">
            <v>7</v>
          </cell>
          <cell r="D5452" t="str">
            <v>MB</v>
          </cell>
          <cell r="E5452" t="str">
            <v>Purchase</v>
          </cell>
          <cell r="F5452" t="str">
            <v>Fixed</v>
          </cell>
          <cell r="I5452">
            <v>37.549999999999997</v>
          </cell>
          <cell r="J5452">
            <v>37.03</v>
          </cell>
          <cell r="K5452" t="str">
            <v>HiRatio</v>
          </cell>
          <cell r="L5452">
            <v>244147.46</v>
          </cell>
          <cell r="M5452" t="str">
            <v>Owner-Occupied</v>
          </cell>
          <cell r="N5452">
            <v>0</v>
          </cell>
          <cell r="O5452">
            <v>43831</v>
          </cell>
          <cell r="P5452" t="str">
            <v>Current</v>
          </cell>
        </row>
        <row r="5453">
          <cell r="B5453">
            <v>42671</v>
          </cell>
          <cell r="C5453">
            <v>3</v>
          </cell>
          <cell r="D5453" t="str">
            <v>BC</v>
          </cell>
          <cell r="E5453" t="str">
            <v>Refinance External</v>
          </cell>
          <cell r="F5453" t="str">
            <v>ARM</v>
          </cell>
          <cell r="I5453">
            <v>35.11</v>
          </cell>
          <cell r="J5453">
            <v>22.05</v>
          </cell>
          <cell r="K5453" t="str">
            <v>Conv</v>
          </cell>
          <cell r="L5453">
            <v>496949.36</v>
          </cell>
          <cell r="M5453" t="str">
            <v>Owner-Occupied</v>
          </cell>
          <cell r="N5453">
            <v>0</v>
          </cell>
          <cell r="O5453">
            <v>43831</v>
          </cell>
          <cell r="P5453" t="str">
            <v>Current</v>
          </cell>
        </row>
        <row r="5454">
          <cell r="B5454">
            <v>42244</v>
          </cell>
          <cell r="C5454">
            <v>17</v>
          </cell>
          <cell r="D5454" t="str">
            <v>AB</v>
          </cell>
          <cell r="E5454" t="str">
            <v>Purchase</v>
          </cell>
          <cell r="F5454" t="str">
            <v>Fixed</v>
          </cell>
          <cell r="I5454">
            <v>31.9</v>
          </cell>
          <cell r="J5454">
            <v>28.36</v>
          </cell>
          <cell r="K5454" t="str">
            <v>HiRatio</v>
          </cell>
          <cell r="L5454">
            <v>605244.02</v>
          </cell>
          <cell r="M5454" t="str">
            <v>Owner-Occupied</v>
          </cell>
          <cell r="N5454">
            <v>0</v>
          </cell>
          <cell r="O5454">
            <v>43831</v>
          </cell>
          <cell r="P5454" t="str">
            <v>Current</v>
          </cell>
        </row>
        <row r="5455">
          <cell r="B5455">
            <v>42279</v>
          </cell>
          <cell r="C5455">
            <v>15</v>
          </cell>
          <cell r="D5455" t="str">
            <v>ON</v>
          </cell>
          <cell r="E5455" t="str">
            <v>Purchase</v>
          </cell>
          <cell r="F5455" t="str">
            <v>ARM</v>
          </cell>
          <cell r="I5455">
            <v>26.54</v>
          </cell>
          <cell r="J5455">
            <v>25.36</v>
          </cell>
          <cell r="K5455" t="str">
            <v>Conv</v>
          </cell>
          <cell r="L5455">
            <v>128193.08</v>
          </cell>
          <cell r="M5455" t="str">
            <v>Owner-Occupied</v>
          </cell>
          <cell r="N5455">
            <v>0</v>
          </cell>
          <cell r="O5455">
            <v>43831</v>
          </cell>
          <cell r="P5455" t="str">
            <v>Current</v>
          </cell>
        </row>
        <row r="5456">
          <cell r="B5456">
            <v>41123</v>
          </cell>
          <cell r="C5456">
            <v>53</v>
          </cell>
          <cell r="D5456" t="str">
            <v>ON</v>
          </cell>
          <cell r="E5456" t="str">
            <v>Refinance External</v>
          </cell>
          <cell r="F5456" t="str">
            <v>Fixed</v>
          </cell>
          <cell r="I5456">
            <v>30.36</v>
          </cell>
          <cell r="J5456">
            <v>18.38</v>
          </cell>
          <cell r="K5456" t="str">
            <v>HiRatio</v>
          </cell>
          <cell r="L5456">
            <v>0</v>
          </cell>
          <cell r="M5456" t="str">
            <v>Owner-Occupied</v>
          </cell>
          <cell r="N5456">
            <v>4</v>
          </cell>
          <cell r="O5456">
            <v>42213</v>
          </cell>
          <cell r="P5456" t="str">
            <v>Current</v>
          </cell>
        </row>
        <row r="5457">
          <cell r="B5457">
            <v>41029</v>
          </cell>
          <cell r="C5457">
            <v>57</v>
          </cell>
          <cell r="D5457" t="str">
            <v>AB</v>
          </cell>
          <cell r="E5457" t="str">
            <v>Purchase</v>
          </cell>
          <cell r="F5457" t="str">
            <v>ARM</v>
          </cell>
          <cell r="I5457">
            <v>20.47</v>
          </cell>
          <cell r="J5457">
            <v>20.100000000000001</v>
          </cell>
          <cell r="K5457" t="str">
            <v>HiRatio</v>
          </cell>
          <cell r="L5457">
            <v>183694.58</v>
          </cell>
          <cell r="M5457" t="str">
            <v>Owner-Occupied</v>
          </cell>
          <cell r="N5457">
            <v>0</v>
          </cell>
          <cell r="O5457">
            <v>43831</v>
          </cell>
          <cell r="P5457" t="str">
            <v>Current</v>
          </cell>
        </row>
        <row r="5458">
          <cell r="B5458">
            <v>40967</v>
          </cell>
          <cell r="C5458">
            <v>59</v>
          </cell>
          <cell r="D5458" t="str">
            <v>ON</v>
          </cell>
          <cell r="E5458" t="str">
            <v>Purchase</v>
          </cell>
          <cell r="F5458" t="str">
            <v>Fixed</v>
          </cell>
          <cell r="I5458">
            <v>42.55</v>
          </cell>
          <cell r="J5458">
            <v>33.020000000000003</v>
          </cell>
          <cell r="K5458" t="str">
            <v>HiRatio</v>
          </cell>
          <cell r="L5458">
            <v>0</v>
          </cell>
          <cell r="M5458" t="str">
            <v>Owner-Occupied</v>
          </cell>
          <cell r="N5458">
            <v>4</v>
          </cell>
          <cell r="O5458">
            <v>42194</v>
          </cell>
          <cell r="P5458" t="str">
            <v>Current</v>
          </cell>
        </row>
        <row r="5459">
          <cell r="B5459">
            <v>42465</v>
          </cell>
          <cell r="C5459">
            <v>9</v>
          </cell>
          <cell r="D5459" t="str">
            <v>ON</v>
          </cell>
          <cell r="E5459" t="str">
            <v>Refinance External</v>
          </cell>
          <cell r="F5459" t="str">
            <v>Fixed</v>
          </cell>
          <cell r="I5459">
            <v>42.45</v>
          </cell>
          <cell r="J5459">
            <v>37.369999999999997</v>
          </cell>
          <cell r="K5459" t="str">
            <v>Conv</v>
          </cell>
          <cell r="L5459">
            <v>390161.64</v>
          </cell>
          <cell r="M5459" t="str">
            <v>Owner-Occupied</v>
          </cell>
          <cell r="N5459">
            <v>0</v>
          </cell>
          <cell r="O5459">
            <v>43831</v>
          </cell>
          <cell r="P5459" t="str">
            <v>Current</v>
          </cell>
        </row>
        <row r="5460">
          <cell r="B5460">
            <v>40974</v>
          </cell>
          <cell r="C5460">
            <v>58</v>
          </cell>
          <cell r="D5460" t="str">
            <v>ON</v>
          </cell>
          <cell r="E5460" t="str">
            <v>Purchase</v>
          </cell>
          <cell r="F5460" t="str">
            <v>Fixed</v>
          </cell>
          <cell r="I5460">
            <v>33.54</v>
          </cell>
          <cell r="J5460">
            <v>13.88</v>
          </cell>
          <cell r="K5460" t="str">
            <v>HiRatio</v>
          </cell>
          <cell r="L5460">
            <v>0</v>
          </cell>
          <cell r="M5460" t="str">
            <v>Owner-Occupied</v>
          </cell>
          <cell r="N5460">
            <v>4</v>
          </cell>
          <cell r="O5460">
            <v>41400</v>
          </cell>
          <cell r="P5460" t="str">
            <v>Current</v>
          </cell>
        </row>
        <row r="5461">
          <cell r="B5461">
            <v>40746</v>
          </cell>
          <cell r="C5461">
            <v>66</v>
          </cell>
          <cell r="D5461" t="str">
            <v>ON</v>
          </cell>
          <cell r="E5461" t="str">
            <v>Purchase</v>
          </cell>
          <cell r="F5461" t="str">
            <v>Fixed</v>
          </cell>
          <cell r="I5461">
            <v>42.63</v>
          </cell>
          <cell r="J5461">
            <v>33.85</v>
          </cell>
          <cell r="K5461" t="str">
            <v>HiRatio</v>
          </cell>
          <cell r="L5461">
            <v>146674.95000000001</v>
          </cell>
          <cell r="M5461" t="str">
            <v>Owner-Occupied</v>
          </cell>
          <cell r="N5461">
            <v>0</v>
          </cell>
          <cell r="O5461">
            <v>43831</v>
          </cell>
          <cell r="P5461" t="str">
            <v>Current</v>
          </cell>
        </row>
        <row r="5462">
          <cell r="B5462">
            <v>41128</v>
          </cell>
          <cell r="C5462">
            <v>53</v>
          </cell>
          <cell r="D5462" t="str">
            <v>MB</v>
          </cell>
          <cell r="E5462" t="str">
            <v>Purchase</v>
          </cell>
          <cell r="F5462" t="str">
            <v>Fixed</v>
          </cell>
          <cell r="I5462">
            <v>37.880000000000003</v>
          </cell>
          <cell r="J5462">
            <v>37.270000000000003</v>
          </cell>
          <cell r="K5462" t="str">
            <v>HiRatio</v>
          </cell>
          <cell r="L5462">
            <v>194515.98</v>
          </cell>
          <cell r="M5462" t="str">
            <v>Owner-Occupied</v>
          </cell>
          <cell r="N5462">
            <v>0</v>
          </cell>
          <cell r="O5462">
            <v>43831</v>
          </cell>
          <cell r="P5462" t="str">
            <v>Current</v>
          </cell>
        </row>
        <row r="5463">
          <cell r="B5463">
            <v>41120</v>
          </cell>
          <cell r="C5463">
            <v>54</v>
          </cell>
          <cell r="D5463" t="str">
            <v>AB</v>
          </cell>
          <cell r="E5463" t="str">
            <v>Purchase</v>
          </cell>
          <cell r="F5463" t="str">
            <v>Fixed</v>
          </cell>
          <cell r="I5463">
            <v>35.979999999999997</v>
          </cell>
          <cell r="J5463">
            <v>27.21</v>
          </cell>
          <cell r="K5463" t="str">
            <v>HiRatio</v>
          </cell>
          <cell r="L5463">
            <v>307975.71000000002</v>
          </cell>
          <cell r="M5463" t="str">
            <v>Owner-Occupied</v>
          </cell>
          <cell r="N5463">
            <v>0</v>
          </cell>
          <cell r="O5463">
            <v>43831</v>
          </cell>
          <cell r="P5463" t="str">
            <v>Current</v>
          </cell>
        </row>
        <row r="5464">
          <cell r="B5464">
            <v>42307</v>
          </cell>
          <cell r="C5464">
            <v>15</v>
          </cell>
          <cell r="D5464" t="str">
            <v>ON</v>
          </cell>
          <cell r="E5464" t="str">
            <v>Transfer</v>
          </cell>
          <cell r="F5464" t="str">
            <v>ARM</v>
          </cell>
          <cell r="I5464">
            <v>39.590000000000003</v>
          </cell>
          <cell r="J5464">
            <v>19.37</v>
          </cell>
          <cell r="K5464" t="str">
            <v>Conv</v>
          </cell>
          <cell r="L5464">
            <v>562770.48</v>
          </cell>
          <cell r="M5464" t="str">
            <v>Owner-Occupied</v>
          </cell>
          <cell r="N5464">
            <v>0</v>
          </cell>
          <cell r="O5464">
            <v>43831</v>
          </cell>
          <cell r="P5464" t="str">
            <v>Current</v>
          </cell>
        </row>
        <row r="5465">
          <cell r="B5465">
            <v>42138</v>
          </cell>
          <cell r="C5465">
            <v>20</v>
          </cell>
          <cell r="D5465" t="str">
            <v>ON</v>
          </cell>
          <cell r="E5465" t="str">
            <v>Refinance External</v>
          </cell>
          <cell r="F5465" t="str">
            <v>Fixed</v>
          </cell>
          <cell r="I5465">
            <v>34.700000000000003</v>
          </cell>
          <cell r="J5465">
            <v>15.43</v>
          </cell>
          <cell r="K5465" t="str">
            <v>Conv</v>
          </cell>
          <cell r="L5465">
            <v>249302.95</v>
          </cell>
          <cell r="M5465" t="str">
            <v>Owner-Occupied</v>
          </cell>
          <cell r="N5465">
            <v>0</v>
          </cell>
          <cell r="O5465">
            <v>43831</v>
          </cell>
          <cell r="P5465" t="str">
            <v>Current</v>
          </cell>
        </row>
        <row r="5466">
          <cell r="B5466">
            <v>42212</v>
          </cell>
          <cell r="C5466">
            <v>18</v>
          </cell>
          <cell r="D5466" t="str">
            <v>ON</v>
          </cell>
          <cell r="E5466" t="str">
            <v>Purchase</v>
          </cell>
          <cell r="F5466" t="str">
            <v>Fixed</v>
          </cell>
          <cell r="I5466">
            <v>42.41</v>
          </cell>
          <cell r="J5466">
            <v>28.34</v>
          </cell>
          <cell r="K5466" t="str">
            <v>HiRatio</v>
          </cell>
          <cell r="L5466">
            <v>247866.34</v>
          </cell>
          <cell r="M5466" t="str">
            <v>Owner-Occupied</v>
          </cell>
          <cell r="N5466">
            <v>0</v>
          </cell>
          <cell r="O5466">
            <v>43831</v>
          </cell>
          <cell r="P5466" t="str">
            <v>Current</v>
          </cell>
        </row>
        <row r="5467">
          <cell r="B5467">
            <v>41425</v>
          </cell>
          <cell r="C5467">
            <v>44</v>
          </cell>
          <cell r="D5467" t="str">
            <v>AB</v>
          </cell>
          <cell r="E5467" t="str">
            <v>Purchase</v>
          </cell>
          <cell r="F5467" t="str">
            <v>Fixed</v>
          </cell>
          <cell r="I5467">
            <v>36.549999999999997</v>
          </cell>
          <cell r="J5467">
            <v>11.66</v>
          </cell>
          <cell r="K5467" t="str">
            <v>HiRatio</v>
          </cell>
          <cell r="L5467">
            <v>0</v>
          </cell>
          <cell r="M5467" t="str">
            <v>Owner-Occupied</v>
          </cell>
          <cell r="N5467">
            <v>4</v>
          </cell>
          <cell r="O5467">
            <v>42108</v>
          </cell>
          <cell r="P5467" t="str">
            <v>Current</v>
          </cell>
        </row>
        <row r="5468">
          <cell r="B5468">
            <v>41397</v>
          </cell>
          <cell r="C5468">
            <v>44</v>
          </cell>
          <cell r="D5468" t="str">
            <v>ON</v>
          </cell>
          <cell r="E5468" t="str">
            <v>Transfer</v>
          </cell>
          <cell r="F5468" t="str">
            <v>Fixed</v>
          </cell>
          <cell r="I5468">
            <v>36.64</v>
          </cell>
          <cell r="J5468">
            <v>29.96</v>
          </cell>
          <cell r="K5468" t="str">
            <v>Conv</v>
          </cell>
          <cell r="L5468">
            <v>185646.68</v>
          </cell>
          <cell r="M5468" t="str">
            <v>Owner-Occupied</v>
          </cell>
          <cell r="N5468">
            <v>0</v>
          </cell>
          <cell r="O5468">
            <v>43831</v>
          </cell>
          <cell r="P5468" t="str">
            <v>Current</v>
          </cell>
        </row>
        <row r="5469">
          <cell r="B5469">
            <v>42430</v>
          </cell>
          <cell r="C5469">
            <v>10</v>
          </cell>
          <cell r="D5469" t="str">
            <v>ON</v>
          </cell>
          <cell r="E5469" t="str">
            <v>Refinance External</v>
          </cell>
          <cell r="F5469" t="str">
            <v>ARM</v>
          </cell>
          <cell r="I5469">
            <v>22.84</v>
          </cell>
          <cell r="J5469">
            <v>20.83</v>
          </cell>
          <cell r="K5469" t="str">
            <v>Conv</v>
          </cell>
          <cell r="L5469">
            <v>166918.1</v>
          </cell>
          <cell r="M5469" t="str">
            <v>Owner-Occupied</v>
          </cell>
          <cell r="N5469">
            <v>0</v>
          </cell>
          <cell r="O5469">
            <v>43831</v>
          </cell>
          <cell r="P5469" t="str">
            <v>Current</v>
          </cell>
        </row>
        <row r="5470">
          <cell r="B5470">
            <v>42706</v>
          </cell>
          <cell r="C5470">
            <v>1</v>
          </cell>
          <cell r="D5470" t="str">
            <v>ON</v>
          </cell>
          <cell r="E5470" t="str">
            <v>Purchase</v>
          </cell>
          <cell r="F5470" t="str">
            <v>Fixed</v>
          </cell>
          <cell r="I5470">
            <v>35.11</v>
          </cell>
          <cell r="J5470">
            <v>32.93</v>
          </cell>
          <cell r="K5470" t="str">
            <v>HiRatio</v>
          </cell>
          <cell r="L5470">
            <v>410656.93</v>
          </cell>
          <cell r="M5470" t="str">
            <v>Owner-Occupied</v>
          </cell>
          <cell r="N5470">
            <v>0</v>
          </cell>
          <cell r="O5470">
            <v>43831</v>
          </cell>
          <cell r="P5470" t="str">
            <v>Current</v>
          </cell>
        </row>
        <row r="5471">
          <cell r="B5471">
            <v>42534</v>
          </cell>
          <cell r="C5471">
            <v>7</v>
          </cell>
          <cell r="D5471" t="str">
            <v>BC</v>
          </cell>
          <cell r="E5471" t="str">
            <v>Transfer</v>
          </cell>
          <cell r="F5471" t="str">
            <v>Fixed</v>
          </cell>
          <cell r="I5471">
            <v>38.81</v>
          </cell>
          <cell r="J5471">
            <v>29.5</v>
          </cell>
          <cell r="K5471" t="str">
            <v>Conv</v>
          </cell>
          <cell r="L5471">
            <v>320237.59999999998</v>
          </cell>
          <cell r="M5471" t="str">
            <v>Owner-Occupied</v>
          </cell>
          <cell r="N5471">
            <v>0</v>
          </cell>
          <cell r="O5471">
            <v>43831</v>
          </cell>
          <cell r="P5471" t="str">
            <v>Current</v>
          </cell>
        </row>
        <row r="5472">
          <cell r="B5472">
            <v>42460</v>
          </cell>
          <cell r="C5472">
            <v>10</v>
          </cell>
          <cell r="D5472" t="str">
            <v>ON</v>
          </cell>
          <cell r="E5472" t="str">
            <v>Purchase</v>
          </cell>
          <cell r="F5472" t="str">
            <v>ARM</v>
          </cell>
          <cell r="I5472">
            <v>24.18</v>
          </cell>
          <cell r="J5472">
            <v>23.76</v>
          </cell>
          <cell r="K5472" t="str">
            <v>HiRatio</v>
          </cell>
          <cell r="L5472">
            <v>335796.3</v>
          </cell>
          <cell r="M5472" t="str">
            <v>Owner-Occupied</v>
          </cell>
          <cell r="N5472">
            <v>0</v>
          </cell>
          <cell r="O5472">
            <v>43831</v>
          </cell>
          <cell r="P5472" t="str">
            <v>Current</v>
          </cell>
        </row>
        <row r="5473">
          <cell r="B5473">
            <v>42090</v>
          </cell>
          <cell r="C5473">
            <v>22</v>
          </cell>
          <cell r="D5473" t="str">
            <v>ON</v>
          </cell>
          <cell r="E5473" t="str">
            <v>Purchase</v>
          </cell>
          <cell r="F5473" t="str">
            <v>Fixed</v>
          </cell>
          <cell r="I5473">
            <v>38.369999999999997</v>
          </cell>
          <cell r="J5473">
            <v>25.61</v>
          </cell>
          <cell r="K5473" t="str">
            <v>HiRatio</v>
          </cell>
          <cell r="L5473">
            <v>150258.41</v>
          </cell>
          <cell r="M5473" t="str">
            <v>Owner-Occupied</v>
          </cell>
          <cell r="N5473">
            <v>0</v>
          </cell>
          <cell r="O5473">
            <v>43831</v>
          </cell>
          <cell r="P5473" t="str">
            <v>Current</v>
          </cell>
        </row>
        <row r="5474">
          <cell r="B5474">
            <v>40724</v>
          </cell>
          <cell r="C5474">
            <v>67</v>
          </cell>
          <cell r="D5474" t="str">
            <v>AB</v>
          </cell>
          <cell r="E5474" t="str">
            <v>Refinance External</v>
          </cell>
          <cell r="F5474" t="str">
            <v>Fixed</v>
          </cell>
          <cell r="I5474">
            <v>29.87</v>
          </cell>
          <cell r="J5474">
            <v>23.43</v>
          </cell>
          <cell r="K5474" t="str">
            <v>Conv</v>
          </cell>
          <cell r="L5474">
            <v>376007.53</v>
          </cell>
          <cell r="M5474" t="str">
            <v>Owner-Occupied</v>
          </cell>
          <cell r="N5474">
            <v>0</v>
          </cell>
          <cell r="O5474">
            <v>43831</v>
          </cell>
          <cell r="P5474" t="str">
            <v>Current</v>
          </cell>
        </row>
        <row r="5475">
          <cell r="B5475">
            <v>42324</v>
          </cell>
          <cell r="C5475">
            <v>14</v>
          </cell>
          <cell r="D5475" t="str">
            <v>MB</v>
          </cell>
          <cell r="E5475" t="str">
            <v>Purchase</v>
          </cell>
          <cell r="F5475" t="str">
            <v>Fixed</v>
          </cell>
          <cell r="I5475">
            <v>21.36</v>
          </cell>
          <cell r="J5475">
            <v>16.52</v>
          </cell>
          <cell r="K5475" t="str">
            <v>Conv</v>
          </cell>
          <cell r="L5475">
            <v>153506.98000000001</v>
          </cell>
          <cell r="M5475" t="str">
            <v>Owner-Occupied</v>
          </cell>
          <cell r="N5475">
            <v>0</v>
          </cell>
          <cell r="O5475">
            <v>43831</v>
          </cell>
          <cell r="P5475" t="str">
            <v>Current</v>
          </cell>
        </row>
        <row r="5476">
          <cell r="B5476">
            <v>41380</v>
          </cell>
          <cell r="C5476">
            <v>45</v>
          </cell>
          <cell r="D5476" t="str">
            <v>AB</v>
          </cell>
          <cell r="E5476" t="str">
            <v>Purchase</v>
          </cell>
          <cell r="F5476" t="str">
            <v>ARM</v>
          </cell>
          <cell r="I5476">
            <v>28.74</v>
          </cell>
          <cell r="J5476">
            <v>19.59</v>
          </cell>
          <cell r="K5476" t="str">
            <v>HiRatio</v>
          </cell>
          <cell r="L5476">
            <v>163390.16</v>
          </cell>
          <cell r="M5476" t="str">
            <v>Owner-Occupied</v>
          </cell>
          <cell r="N5476">
            <v>0</v>
          </cell>
          <cell r="O5476">
            <v>43831</v>
          </cell>
          <cell r="P5476" t="str">
            <v>Current</v>
          </cell>
        </row>
        <row r="5477">
          <cell r="B5477">
            <v>41631</v>
          </cell>
          <cell r="C5477">
            <v>37</v>
          </cell>
          <cell r="D5477" t="str">
            <v>BC</v>
          </cell>
          <cell r="E5477" t="str">
            <v>Refinance External</v>
          </cell>
          <cell r="F5477" t="str">
            <v>ARM</v>
          </cell>
          <cell r="I5477">
            <v>29.37</v>
          </cell>
          <cell r="J5477">
            <v>28.16</v>
          </cell>
          <cell r="K5477" t="str">
            <v>Conv</v>
          </cell>
          <cell r="L5477">
            <v>0</v>
          </cell>
          <cell r="M5477" t="str">
            <v>Owner-Occupied</v>
          </cell>
          <cell r="N5477">
            <v>4</v>
          </cell>
          <cell r="O5477">
            <v>42027</v>
          </cell>
          <cell r="P5477" t="str">
            <v>Current</v>
          </cell>
        </row>
        <row r="5478">
          <cell r="B5478">
            <v>42159</v>
          </cell>
          <cell r="C5478">
            <v>19</v>
          </cell>
          <cell r="D5478" t="str">
            <v>AB</v>
          </cell>
          <cell r="E5478" t="str">
            <v>Transfer</v>
          </cell>
          <cell r="F5478" t="str">
            <v>ARM</v>
          </cell>
          <cell r="I5478">
            <v>17.46</v>
          </cell>
          <cell r="J5478">
            <v>17.03</v>
          </cell>
          <cell r="K5478" t="str">
            <v>Conv</v>
          </cell>
          <cell r="L5478">
            <v>139093</v>
          </cell>
          <cell r="M5478" t="str">
            <v>Owner-Occupied</v>
          </cell>
          <cell r="N5478">
            <v>0</v>
          </cell>
          <cell r="O5478">
            <v>43831</v>
          </cell>
          <cell r="P5478" t="str">
            <v>Current</v>
          </cell>
        </row>
        <row r="5479">
          <cell r="B5479">
            <v>40681</v>
          </cell>
          <cell r="C5479">
            <v>68</v>
          </cell>
          <cell r="D5479" t="str">
            <v>ON</v>
          </cell>
          <cell r="E5479" t="str">
            <v>Purchase</v>
          </cell>
          <cell r="F5479" t="str">
            <v>Fixed</v>
          </cell>
          <cell r="I5479">
            <v>37.86</v>
          </cell>
          <cell r="J5479">
            <v>37.24</v>
          </cell>
          <cell r="K5479" t="str">
            <v>HiRatio</v>
          </cell>
          <cell r="L5479">
            <v>0</v>
          </cell>
          <cell r="M5479" t="str">
            <v>Owner-Occupied</v>
          </cell>
          <cell r="N5479">
            <v>4</v>
          </cell>
          <cell r="O5479">
            <v>41603</v>
          </cell>
          <cell r="P5479" t="str">
            <v>Current</v>
          </cell>
        </row>
        <row r="5480">
          <cell r="B5480">
            <v>41523</v>
          </cell>
          <cell r="C5480">
            <v>40</v>
          </cell>
          <cell r="D5480" t="str">
            <v>BC</v>
          </cell>
          <cell r="E5480" t="str">
            <v>Refinance External</v>
          </cell>
          <cell r="F5480" t="str">
            <v>ARM</v>
          </cell>
          <cell r="I5480">
            <v>15.73</v>
          </cell>
          <cell r="J5480">
            <v>15.01</v>
          </cell>
          <cell r="K5480" t="str">
            <v>Conv</v>
          </cell>
          <cell r="L5480">
            <v>204349.23</v>
          </cell>
          <cell r="M5480" t="str">
            <v>Owner-Occupied</v>
          </cell>
          <cell r="N5480">
            <v>0</v>
          </cell>
          <cell r="O5480">
            <v>43831</v>
          </cell>
          <cell r="P5480" t="str">
            <v>Current</v>
          </cell>
        </row>
        <row r="5481">
          <cell r="B5481">
            <v>41530</v>
          </cell>
          <cell r="C5481">
            <v>40</v>
          </cell>
          <cell r="D5481" t="str">
            <v>BC</v>
          </cell>
          <cell r="E5481" t="str">
            <v>Purchase</v>
          </cell>
          <cell r="F5481" t="str">
            <v>ARM</v>
          </cell>
          <cell r="I5481">
            <v>23.02</v>
          </cell>
          <cell r="J5481">
            <v>20.260000000000002</v>
          </cell>
          <cell r="K5481" t="str">
            <v>HiRatio</v>
          </cell>
          <cell r="L5481">
            <v>363230.53</v>
          </cell>
          <cell r="M5481" t="str">
            <v>Owner-Occupied</v>
          </cell>
          <cell r="N5481">
            <v>0</v>
          </cell>
          <cell r="O5481">
            <v>43831</v>
          </cell>
          <cell r="P5481" t="str">
            <v>Current</v>
          </cell>
        </row>
        <row r="5482">
          <cell r="B5482">
            <v>41600</v>
          </cell>
          <cell r="C5482">
            <v>38</v>
          </cell>
          <cell r="D5482" t="str">
            <v>ON</v>
          </cell>
          <cell r="E5482" t="str">
            <v>Refinance External</v>
          </cell>
          <cell r="F5482" t="str">
            <v>ARM</v>
          </cell>
          <cell r="I5482">
            <v>30.6</v>
          </cell>
          <cell r="J5482">
            <v>28.92</v>
          </cell>
          <cell r="K5482" t="str">
            <v>Conv</v>
          </cell>
          <cell r="L5482">
            <v>266330.26</v>
          </cell>
          <cell r="M5482" t="str">
            <v>Owner-Occupied</v>
          </cell>
          <cell r="N5482">
            <v>0</v>
          </cell>
          <cell r="O5482">
            <v>43831</v>
          </cell>
          <cell r="P5482" t="str">
            <v>Current</v>
          </cell>
        </row>
        <row r="5483">
          <cell r="B5483">
            <v>41613</v>
          </cell>
          <cell r="C5483">
            <v>37</v>
          </cell>
          <cell r="D5483" t="str">
            <v>ON</v>
          </cell>
          <cell r="E5483" t="str">
            <v>Purchase</v>
          </cell>
          <cell r="F5483" t="str">
            <v>Fixed</v>
          </cell>
          <cell r="I5483">
            <v>42.57</v>
          </cell>
          <cell r="J5483">
            <v>32.93</v>
          </cell>
          <cell r="K5483" t="str">
            <v>HiRatio</v>
          </cell>
          <cell r="L5483">
            <v>223363.4</v>
          </cell>
          <cell r="M5483" t="str">
            <v>Owner-Occupied</v>
          </cell>
          <cell r="N5483">
            <v>0</v>
          </cell>
          <cell r="O5483">
            <v>43831</v>
          </cell>
          <cell r="P5483" t="str">
            <v>0-29</v>
          </cell>
        </row>
        <row r="5484">
          <cell r="B5484">
            <v>42058</v>
          </cell>
          <cell r="C5484">
            <v>23</v>
          </cell>
          <cell r="D5484" t="str">
            <v>AB</v>
          </cell>
          <cell r="E5484" t="str">
            <v>Purchase</v>
          </cell>
          <cell r="F5484" t="str">
            <v>Fixed</v>
          </cell>
          <cell r="I5484">
            <v>43.65</v>
          </cell>
          <cell r="J5484">
            <v>36</v>
          </cell>
          <cell r="K5484" t="str">
            <v>HiRatio</v>
          </cell>
          <cell r="L5484">
            <v>190080.99</v>
          </cell>
          <cell r="M5484" t="str">
            <v>Owner-Occupied</v>
          </cell>
          <cell r="N5484">
            <v>0</v>
          </cell>
          <cell r="O5484">
            <v>43831</v>
          </cell>
          <cell r="P5484" t="str">
            <v>Current</v>
          </cell>
        </row>
        <row r="5485">
          <cell r="B5485">
            <v>42741</v>
          </cell>
          <cell r="C5485">
            <v>0</v>
          </cell>
          <cell r="D5485" t="str">
            <v>ON</v>
          </cell>
          <cell r="E5485" t="str">
            <v>Purchase</v>
          </cell>
          <cell r="F5485" t="str">
            <v>Fixed</v>
          </cell>
          <cell r="I5485">
            <v>33.950000000000003</v>
          </cell>
          <cell r="J5485">
            <v>29.36</v>
          </cell>
          <cell r="K5485" t="str">
            <v>Conv</v>
          </cell>
          <cell r="L5485">
            <v>550000</v>
          </cell>
          <cell r="M5485" t="str">
            <v>Owner-Occupied</v>
          </cell>
          <cell r="N5485">
            <v>0</v>
          </cell>
          <cell r="O5485">
            <v>43831</v>
          </cell>
          <cell r="P5485" t="str">
            <v>Current</v>
          </cell>
        </row>
        <row r="5486">
          <cell r="B5486">
            <v>42108</v>
          </cell>
          <cell r="C5486">
            <v>21</v>
          </cell>
          <cell r="D5486" t="str">
            <v>ON</v>
          </cell>
          <cell r="E5486" t="str">
            <v>Purchase</v>
          </cell>
          <cell r="F5486" t="str">
            <v>Fixed</v>
          </cell>
          <cell r="I5486">
            <v>19.48</v>
          </cell>
          <cell r="J5486">
            <v>19.48</v>
          </cell>
          <cell r="K5486" t="str">
            <v>HiRatio</v>
          </cell>
          <cell r="L5486">
            <v>141970.71</v>
          </cell>
          <cell r="M5486" t="str">
            <v>Owner-Occupied</v>
          </cell>
          <cell r="N5486">
            <v>0</v>
          </cell>
          <cell r="O5486">
            <v>43831</v>
          </cell>
          <cell r="P5486" t="str">
            <v>Current</v>
          </cell>
        </row>
        <row r="5487">
          <cell r="B5487">
            <v>41192</v>
          </cell>
          <cell r="C5487">
            <v>51</v>
          </cell>
          <cell r="D5487" t="str">
            <v>ON</v>
          </cell>
          <cell r="E5487" t="str">
            <v>Purchase</v>
          </cell>
          <cell r="F5487" t="str">
            <v>Fixed</v>
          </cell>
          <cell r="I5487">
            <v>38.01</v>
          </cell>
          <cell r="J5487">
            <v>21.33</v>
          </cell>
          <cell r="K5487" t="str">
            <v>Conv</v>
          </cell>
          <cell r="L5487">
            <v>459734.41</v>
          </cell>
          <cell r="M5487" t="str">
            <v>Owner-Occupied</v>
          </cell>
          <cell r="N5487">
            <v>0</v>
          </cell>
          <cell r="O5487">
            <v>43831</v>
          </cell>
          <cell r="P5487" t="str">
            <v>Current</v>
          </cell>
        </row>
        <row r="5488">
          <cell r="B5488">
            <v>41808</v>
          </cell>
          <cell r="C5488">
            <v>31</v>
          </cell>
          <cell r="D5488" t="str">
            <v>ON</v>
          </cell>
          <cell r="E5488" t="str">
            <v>Transfer</v>
          </cell>
          <cell r="F5488" t="str">
            <v>Fixed</v>
          </cell>
          <cell r="I5488">
            <v>29.96</v>
          </cell>
          <cell r="J5488">
            <v>29.13</v>
          </cell>
          <cell r="K5488" t="str">
            <v>HiRatio</v>
          </cell>
          <cell r="L5488">
            <v>216002.49</v>
          </cell>
          <cell r="M5488" t="str">
            <v>Owner-Occupied</v>
          </cell>
          <cell r="N5488">
            <v>0</v>
          </cell>
          <cell r="O5488">
            <v>43831</v>
          </cell>
          <cell r="P5488" t="str">
            <v>Current</v>
          </cell>
        </row>
        <row r="5489">
          <cell r="B5489">
            <v>41558</v>
          </cell>
          <cell r="C5489">
            <v>39</v>
          </cell>
          <cell r="D5489" t="str">
            <v>AB</v>
          </cell>
          <cell r="E5489" t="str">
            <v>Purchase</v>
          </cell>
          <cell r="F5489" t="str">
            <v>ARM</v>
          </cell>
          <cell r="I5489">
            <v>27.65</v>
          </cell>
          <cell r="J5489">
            <v>10.81</v>
          </cell>
          <cell r="K5489" t="str">
            <v>HiRatio</v>
          </cell>
          <cell r="L5489">
            <v>253364.04</v>
          </cell>
          <cell r="M5489" t="str">
            <v>Owner-Occupied</v>
          </cell>
          <cell r="N5489">
            <v>0</v>
          </cell>
          <cell r="O5489">
            <v>43831</v>
          </cell>
          <cell r="P5489" t="str">
            <v>Current</v>
          </cell>
        </row>
        <row r="5490">
          <cell r="B5490">
            <v>42347</v>
          </cell>
          <cell r="C5490">
            <v>13</v>
          </cell>
          <cell r="D5490" t="str">
            <v>ON</v>
          </cell>
          <cell r="E5490" t="str">
            <v>Refinance External</v>
          </cell>
          <cell r="F5490" t="str">
            <v>Fixed</v>
          </cell>
          <cell r="I5490">
            <v>39.89</v>
          </cell>
          <cell r="J5490">
            <v>13.7</v>
          </cell>
          <cell r="K5490" t="str">
            <v>Conv</v>
          </cell>
          <cell r="L5490">
            <v>212772.14</v>
          </cell>
          <cell r="M5490" t="str">
            <v>Owner-Occupied</v>
          </cell>
          <cell r="N5490">
            <v>0</v>
          </cell>
          <cell r="O5490">
            <v>43831</v>
          </cell>
          <cell r="P5490" t="str">
            <v>Current</v>
          </cell>
        </row>
        <row r="5491">
          <cell r="B5491">
            <v>40854</v>
          </cell>
          <cell r="C5491">
            <v>62</v>
          </cell>
          <cell r="D5491" t="str">
            <v>ON</v>
          </cell>
          <cell r="E5491" t="str">
            <v>Purchase</v>
          </cell>
          <cell r="F5491" t="str">
            <v>Fixed</v>
          </cell>
          <cell r="I5491">
            <v>34.82</v>
          </cell>
          <cell r="J5491">
            <v>11</v>
          </cell>
          <cell r="K5491" t="str">
            <v>HiRatio</v>
          </cell>
          <cell r="L5491">
            <v>163178.20000000001</v>
          </cell>
          <cell r="M5491" t="str">
            <v>Owner-Occupied</v>
          </cell>
          <cell r="N5491">
            <v>0</v>
          </cell>
          <cell r="O5491">
            <v>43831</v>
          </cell>
          <cell r="P5491" t="str">
            <v>Current</v>
          </cell>
        </row>
        <row r="5492">
          <cell r="B5492">
            <v>41390</v>
          </cell>
          <cell r="C5492">
            <v>45</v>
          </cell>
          <cell r="D5492" t="str">
            <v>AB</v>
          </cell>
          <cell r="E5492" t="str">
            <v>Purchase</v>
          </cell>
          <cell r="F5492" t="str">
            <v>Fixed</v>
          </cell>
          <cell r="I5492">
            <v>29.26</v>
          </cell>
          <cell r="J5492">
            <v>15.58</v>
          </cell>
          <cell r="K5492" t="str">
            <v>HiRatio</v>
          </cell>
          <cell r="L5492">
            <v>257920.66</v>
          </cell>
          <cell r="M5492" t="str">
            <v>Owner-Occupied</v>
          </cell>
          <cell r="N5492">
            <v>0</v>
          </cell>
          <cell r="O5492">
            <v>43831</v>
          </cell>
          <cell r="P5492" t="str">
            <v>Current</v>
          </cell>
        </row>
        <row r="5493">
          <cell r="B5493">
            <v>41122</v>
          </cell>
          <cell r="C5493">
            <v>53</v>
          </cell>
          <cell r="D5493" t="str">
            <v>ON</v>
          </cell>
          <cell r="E5493" t="str">
            <v>Purchase</v>
          </cell>
          <cell r="F5493" t="str">
            <v>Fixed</v>
          </cell>
          <cell r="I5493">
            <v>43.3</v>
          </cell>
          <cell r="J5493">
            <v>29.85</v>
          </cell>
          <cell r="K5493" t="str">
            <v>HiRatio</v>
          </cell>
          <cell r="L5493">
            <v>0</v>
          </cell>
          <cell r="M5493" t="str">
            <v>Owner-Occupied</v>
          </cell>
          <cell r="N5493">
            <v>4</v>
          </cell>
          <cell r="O5493">
            <v>42395</v>
          </cell>
          <cell r="P5493" t="str">
            <v>Current</v>
          </cell>
        </row>
        <row r="5494">
          <cell r="B5494">
            <v>41246</v>
          </cell>
          <cell r="C5494">
            <v>49</v>
          </cell>
          <cell r="D5494" t="str">
            <v>ON</v>
          </cell>
          <cell r="E5494" t="str">
            <v>Refinance External</v>
          </cell>
          <cell r="F5494" t="str">
            <v>Fixed</v>
          </cell>
          <cell r="I5494">
            <v>37.76</v>
          </cell>
          <cell r="J5494">
            <v>25.09</v>
          </cell>
          <cell r="K5494" t="str">
            <v>Conv</v>
          </cell>
          <cell r="L5494">
            <v>0</v>
          </cell>
          <cell r="M5494" t="str">
            <v>Owner-Occupied</v>
          </cell>
          <cell r="N5494">
            <v>4</v>
          </cell>
          <cell r="O5494">
            <v>42368</v>
          </cell>
          <cell r="P5494" t="str">
            <v>Current</v>
          </cell>
        </row>
        <row r="5495">
          <cell r="B5495">
            <v>41029</v>
          </cell>
          <cell r="C5495">
            <v>57</v>
          </cell>
          <cell r="D5495" t="str">
            <v>BC</v>
          </cell>
          <cell r="E5495" t="str">
            <v>Purchase</v>
          </cell>
          <cell r="F5495" t="str">
            <v>Fixed</v>
          </cell>
          <cell r="I5495">
            <v>39.56</v>
          </cell>
          <cell r="J5495">
            <v>39.200000000000003</v>
          </cell>
          <cell r="K5495" t="str">
            <v>HiRatio</v>
          </cell>
          <cell r="L5495">
            <v>0</v>
          </cell>
          <cell r="M5495" t="str">
            <v>Owner-Occupied</v>
          </cell>
          <cell r="N5495">
            <v>4</v>
          </cell>
          <cell r="O5495">
            <v>42502</v>
          </cell>
          <cell r="P5495" t="str">
            <v>Current</v>
          </cell>
        </row>
        <row r="5496">
          <cell r="B5496">
            <v>41131</v>
          </cell>
          <cell r="C5496">
            <v>53</v>
          </cell>
          <cell r="D5496" t="str">
            <v>BC</v>
          </cell>
          <cell r="E5496" t="str">
            <v>Purchase</v>
          </cell>
          <cell r="F5496" t="str">
            <v>Fixed</v>
          </cell>
          <cell r="I5496">
            <v>40.94</v>
          </cell>
          <cell r="J5496">
            <v>28.61</v>
          </cell>
          <cell r="K5496" t="str">
            <v>Conv</v>
          </cell>
          <cell r="L5496">
            <v>0</v>
          </cell>
          <cell r="M5496" t="str">
            <v>Owner-Occupied</v>
          </cell>
          <cell r="N5496">
            <v>4</v>
          </cell>
          <cell r="O5496">
            <v>41487</v>
          </cell>
          <cell r="P5496" t="str">
            <v>Current</v>
          </cell>
        </row>
        <row r="5497">
          <cell r="B5497">
            <v>41887</v>
          </cell>
          <cell r="C5497">
            <v>28</v>
          </cell>
          <cell r="D5497" t="str">
            <v>ON</v>
          </cell>
          <cell r="E5497" t="str">
            <v>Purchase with Improvements</v>
          </cell>
          <cell r="F5497" t="str">
            <v>Fixed</v>
          </cell>
          <cell r="I5497">
            <v>34.659999999999997</v>
          </cell>
          <cell r="J5497">
            <v>23.81</v>
          </cell>
          <cell r="K5497" t="str">
            <v>HiRatio</v>
          </cell>
          <cell r="L5497">
            <v>250811.03</v>
          </cell>
          <cell r="M5497" t="str">
            <v>Owner-Occupied</v>
          </cell>
          <cell r="N5497">
            <v>0</v>
          </cell>
          <cell r="O5497">
            <v>43831</v>
          </cell>
          <cell r="P5497" t="str">
            <v>Current</v>
          </cell>
        </row>
        <row r="5498">
          <cell r="B5498">
            <v>42555</v>
          </cell>
          <cell r="C5498">
            <v>6</v>
          </cell>
          <cell r="D5498" t="str">
            <v>SK</v>
          </cell>
          <cell r="E5498" t="str">
            <v>Purchase</v>
          </cell>
          <cell r="F5498" t="str">
            <v>Fixed</v>
          </cell>
          <cell r="I5498">
            <v>42.66</v>
          </cell>
          <cell r="J5498">
            <v>17.53</v>
          </cell>
          <cell r="K5498" t="str">
            <v>HiRatio</v>
          </cell>
          <cell r="L5498">
            <v>396144.81</v>
          </cell>
          <cell r="M5498" t="str">
            <v>Owner-Occupied</v>
          </cell>
          <cell r="N5498">
            <v>0</v>
          </cell>
          <cell r="O5498">
            <v>43831</v>
          </cell>
          <cell r="P5498" t="str">
            <v>Current</v>
          </cell>
        </row>
        <row r="5499">
          <cell r="B5499">
            <v>40760</v>
          </cell>
          <cell r="C5499">
            <v>65</v>
          </cell>
          <cell r="D5499" t="str">
            <v>AB</v>
          </cell>
          <cell r="E5499" t="str">
            <v>Purchase</v>
          </cell>
          <cell r="F5499" t="str">
            <v>Fixed</v>
          </cell>
          <cell r="I5499">
            <v>38.4</v>
          </cell>
          <cell r="J5499">
            <v>33.99</v>
          </cell>
          <cell r="K5499" t="str">
            <v>HiRatio</v>
          </cell>
          <cell r="L5499">
            <v>0</v>
          </cell>
          <cell r="M5499" t="str">
            <v>Owner-Occupied</v>
          </cell>
          <cell r="N5499">
            <v>4</v>
          </cell>
          <cell r="O5499">
            <v>42293</v>
          </cell>
          <cell r="P5499" t="str">
            <v>Current</v>
          </cell>
        </row>
        <row r="5500">
          <cell r="B5500">
            <v>42339</v>
          </cell>
          <cell r="C5500">
            <v>13</v>
          </cell>
          <cell r="D5500" t="str">
            <v>MB</v>
          </cell>
          <cell r="E5500" t="str">
            <v>Purchase</v>
          </cell>
          <cell r="F5500" t="str">
            <v>Fixed</v>
          </cell>
          <cell r="I5500">
            <v>41.91</v>
          </cell>
          <cell r="J5500">
            <v>29.75</v>
          </cell>
          <cell r="K5500" t="str">
            <v>HiRatio</v>
          </cell>
          <cell r="L5500">
            <v>252447.87</v>
          </cell>
          <cell r="M5500" t="str">
            <v>Owner-Occupied</v>
          </cell>
          <cell r="N5500">
            <v>0</v>
          </cell>
          <cell r="O5500">
            <v>43831</v>
          </cell>
          <cell r="P5500" t="str">
            <v>Current</v>
          </cell>
        </row>
        <row r="5501">
          <cell r="B5501">
            <v>40878</v>
          </cell>
          <cell r="C5501">
            <v>61</v>
          </cell>
          <cell r="D5501" t="str">
            <v>AB</v>
          </cell>
          <cell r="E5501" t="str">
            <v>Purchase</v>
          </cell>
          <cell r="F5501" t="str">
            <v>Fixed</v>
          </cell>
          <cell r="I5501">
            <v>27.44</v>
          </cell>
          <cell r="J5501">
            <v>16.54</v>
          </cell>
          <cell r="K5501" t="str">
            <v>HiRatio</v>
          </cell>
          <cell r="L5501">
            <v>165104.04</v>
          </cell>
          <cell r="M5501" t="str">
            <v>Owner-Occupied</v>
          </cell>
          <cell r="N5501">
            <v>0</v>
          </cell>
          <cell r="O5501">
            <v>43831</v>
          </cell>
          <cell r="P5501" t="str">
            <v>Current</v>
          </cell>
        </row>
        <row r="5502">
          <cell r="B5502">
            <v>42384</v>
          </cell>
          <cell r="C5502">
            <v>12</v>
          </cell>
          <cell r="D5502" t="str">
            <v>ON</v>
          </cell>
          <cell r="E5502" t="str">
            <v>Purchase</v>
          </cell>
          <cell r="F5502" t="str">
            <v>ARM</v>
          </cell>
          <cell r="I5502">
            <v>28.4</v>
          </cell>
          <cell r="J5502">
            <v>27.9</v>
          </cell>
          <cell r="K5502" t="str">
            <v>Conv</v>
          </cell>
          <cell r="L5502">
            <v>262660.83</v>
          </cell>
          <cell r="M5502" t="str">
            <v>Owner-Occupied</v>
          </cell>
          <cell r="N5502">
            <v>0</v>
          </cell>
          <cell r="O5502">
            <v>43831</v>
          </cell>
          <cell r="P5502" t="str">
            <v>Current</v>
          </cell>
        </row>
        <row r="5503">
          <cell r="B5503">
            <v>41967</v>
          </cell>
          <cell r="C5503">
            <v>26</v>
          </cell>
          <cell r="D5503" t="str">
            <v>ON</v>
          </cell>
          <cell r="E5503" t="str">
            <v>Purchase</v>
          </cell>
          <cell r="F5503" t="str">
            <v>Fixed</v>
          </cell>
          <cell r="I5503">
            <v>27.3</v>
          </cell>
          <cell r="J5503">
            <v>7.32</v>
          </cell>
          <cell r="K5503" t="str">
            <v>Conv</v>
          </cell>
          <cell r="L5503">
            <v>130002.09</v>
          </cell>
          <cell r="M5503" t="str">
            <v>Rental</v>
          </cell>
          <cell r="N5503">
            <v>0</v>
          </cell>
          <cell r="O5503">
            <v>43831</v>
          </cell>
          <cell r="P5503" t="str">
            <v>Current</v>
          </cell>
        </row>
        <row r="5504">
          <cell r="B5504">
            <v>40861</v>
          </cell>
          <cell r="C5504">
            <v>62</v>
          </cell>
          <cell r="D5504" t="str">
            <v>ON</v>
          </cell>
          <cell r="E5504" t="str">
            <v>Transfer</v>
          </cell>
          <cell r="F5504" t="str">
            <v>Fixed</v>
          </cell>
          <cell r="I5504">
            <v>23.44</v>
          </cell>
          <cell r="J5504">
            <v>20.62</v>
          </cell>
          <cell r="K5504" t="str">
            <v>Conv</v>
          </cell>
          <cell r="L5504">
            <v>0</v>
          </cell>
          <cell r="M5504" t="str">
            <v>Owner-Occupied</v>
          </cell>
          <cell r="N5504">
            <v>4</v>
          </cell>
          <cell r="O5504">
            <v>40927</v>
          </cell>
          <cell r="P5504" t="str">
            <v>Current</v>
          </cell>
        </row>
        <row r="5505">
          <cell r="B5505">
            <v>42447</v>
          </cell>
          <cell r="C5505">
            <v>10</v>
          </cell>
          <cell r="D5505" t="str">
            <v>ON</v>
          </cell>
          <cell r="E5505" t="str">
            <v>Purchase</v>
          </cell>
          <cell r="F5505" t="str">
            <v>Fixed</v>
          </cell>
          <cell r="I5505">
            <v>31.51</v>
          </cell>
          <cell r="J5505">
            <v>25.93</v>
          </cell>
          <cell r="K5505" t="str">
            <v>Conv</v>
          </cell>
          <cell r="L5505">
            <v>458547.62</v>
          </cell>
          <cell r="M5505" t="str">
            <v>Owner-Occupied</v>
          </cell>
          <cell r="N5505">
            <v>0</v>
          </cell>
          <cell r="O5505">
            <v>43831</v>
          </cell>
          <cell r="P5505" t="str">
            <v>Current</v>
          </cell>
        </row>
        <row r="5506">
          <cell r="B5506">
            <v>41577</v>
          </cell>
          <cell r="C5506">
            <v>39</v>
          </cell>
          <cell r="D5506" t="str">
            <v>AB</v>
          </cell>
          <cell r="E5506" t="str">
            <v>Refinance External</v>
          </cell>
          <cell r="F5506" t="str">
            <v>Fixed</v>
          </cell>
          <cell r="I5506">
            <v>31.3</v>
          </cell>
          <cell r="J5506">
            <v>15.11</v>
          </cell>
          <cell r="K5506" t="str">
            <v>Conv</v>
          </cell>
          <cell r="L5506">
            <v>0</v>
          </cell>
          <cell r="M5506" t="str">
            <v>Owner-Occupied</v>
          </cell>
          <cell r="N5506">
            <v>4</v>
          </cell>
          <cell r="O5506">
            <v>42522</v>
          </cell>
          <cell r="P5506" t="str">
            <v>Current</v>
          </cell>
        </row>
        <row r="5507">
          <cell r="B5507">
            <v>42481</v>
          </cell>
          <cell r="C5507">
            <v>9</v>
          </cell>
          <cell r="D5507" t="str">
            <v>BC</v>
          </cell>
          <cell r="E5507" t="str">
            <v>Refinance External</v>
          </cell>
          <cell r="F5507" t="str">
            <v>Fixed</v>
          </cell>
          <cell r="I5507">
            <v>30.51</v>
          </cell>
          <cell r="J5507">
            <v>24.83</v>
          </cell>
          <cell r="K5507" t="str">
            <v>Conv</v>
          </cell>
          <cell r="L5507">
            <v>457198.41</v>
          </cell>
          <cell r="M5507" t="str">
            <v>Owner-Occupied</v>
          </cell>
          <cell r="N5507">
            <v>0</v>
          </cell>
          <cell r="O5507">
            <v>43831</v>
          </cell>
          <cell r="P5507" t="str">
            <v>Current</v>
          </cell>
        </row>
        <row r="5508">
          <cell r="B5508">
            <v>41465</v>
          </cell>
          <cell r="C5508">
            <v>42</v>
          </cell>
          <cell r="D5508" t="str">
            <v>AB</v>
          </cell>
          <cell r="E5508" t="str">
            <v>Purchase</v>
          </cell>
          <cell r="F5508" t="str">
            <v>Fixed</v>
          </cell>
          <cell r="I5508">
            <v>28.95</v>
          </cell>
          <cell r="J5508">
            <v>21.11</v>
          </cell>
          <cell r="K5508" t="str">
            <v>HiRatio</v>
          </cell>
          <cell r="L5508">
            <v>315260.59000000003</v>
          </cell>
          <cell r="M5508" t="str">
            <v>Owner-Occupied</v>
          </cell>
          <cell r="N5508">
            <v>0</v>
          </cell>
          <cell r="O5508">
            <v>43831</v>
          </cell>
          <cell r="P5508" t="str">
            <v>Current</v>
          </cell>
        </row>
        <row r="5509">
          <cell r="B5509">
            <v>41565</v>
          </cell>
          <cell r="C5509">
            <v>39</v>
          </cell>
          <cell r="D5509" t="str">
            <v>ON</v>
          </cell>
          <cell r="E5509" t="str">
            <v>Purchase</v>
          </cell>
          <cell r="F5509" t="str">
            <v>Fixed</v>
          </cell>
          <cell r="I5509">
            <v>36.36</v>
          </cell>
          <cell r="J5509">
            <v>27.97</v>
          </cell>
          <cell r="K5509" t="str">
            <v>HiRatio</v>
          </cell>
          <cell r="L5509">
            <v>113231.45</v>
          </cell>
          <cell r="M5509" t="str">
            <v>Owner-Occupied</v>
          </cell>
          <cell r="N5509">
            <v>0</v>
          </cell>
          <cell r="O5509">
            <v>43831</v>
          </cell>
          <cell r="P5509" t="str">
            <v>Current</v>
          </cell>
        </row>
        <row r="5510">
          <cell r="B5510">
            <v>41977</v>
          </cell>
          <cell r="C5510">
            <v>25</v>
          </cell>
          <cell r="D5510" t="str">
            <v>BC</v>
          </cell>
          <cell r="E5510" t="str">
            <v>Transfer</v>
          </cell>
          <cell r="F5510" t="str">
            <v>ARM</v>
          </cell>
          <cell r="I5510">
            <v>26.81</v>
          </cell>
          <cell r="J5510">
            <v>21.78</v>
          </cell>
          <cell r="K5510" t="str">
            <v>Conv</v>
          </cell>
          <cell r="L5510">
            <v>438930.27</v>
          </cell>
          <cell r="M5510" t="str">
            <v>Owner-Occupied</v>
          </cell>
          <cell r="N5510">
            <v>0</v>
          </cell>
          <cell r="O5510">
            <v>43831</v>
          </cell>
          <cell r="P5510" t="str">
            <v>Current</v>
          </cell>
        </row>
        <row r="5511">
          <cell r="B5511">
            <v>41333</v>
          </cell>
          <cell r="C5511">
            <v>47</v>
          </cell>
          <cell r="D5511" t="str">
            <v>ON</v>
          </cell>
          <cell r="E5511" t="str">
            <v>Purchase</v>
          </cell>
          <cell r="F5511" t="str">
            <v>Fixed</v>
          </cell>
          <cell r="I5511">
            <v>33.67</v>
          </cell>
          <cell r="J5511">
            <v>33.24</v>
          </cell>
          <cell r="K5511" t="str">
            <v>Conv</v>
          </cell>
          <cell r="L5511">
            <v>0</v>
          </cell>
          <cell r="M5511" t="str">
            <v>Owner-Occupied</v>
          </cell>
          <cell r="N5511">
            <v>4</v>
          </cell>
          <cell r="O5511">
            <v>41953</v>
          </cell>
          <cell r="P5511" t="str">
            <v>Current</v>
          </cell>
        </row>
        <row r="5512">
          <cell r="B5512">
            <v>42405</v>
          </cell>
          <cell r="C5512">
            <v>11</v>
          </cell>
          <cell r="D5512" t="str">
            <v>ON</v>
          </cell>
          <cell r="E5512" t="str">
            <v>Transfer</v>
          </cell>
          <cell r="F5512" t="str">
            <v>Fixed</v>
          </cell>
          <cell r="I5512">
            <v>20.89</v>
          </cell>
          <cell r="J5512">
            <v>20.45</v>
          </cell>
          <cell r="K5512" t="str">
            <v>Conv</v>
          </cell>
          <cell r="L5512">
            <v>304926.96000000002</v>
          </cell>
          <cell r="M5512" t="str">
            <v>Owner-Occupied</v>
          </cell>
          <cell r="N5512">
            <v>0</v>
          </cell>
          <cell r="O5512">
            <v>43831</v>
          </cell>
          <cell r="P5512" t="str">
            <v>Current</v>
          </cell>
        </row>
        <row r="5513">
          <cell r="B5513">
            <v>42237</v>
          </cell>
          <cell r="C5513">
            <v>17</v>
          </cell>
          <cell r="D5513" t="str">
            <v>SK</v>
          </cell>
          <cell r="E5513" t="str">
            <v>Purchase</v>
          </cell>
          <cell r="F5513" t="str">
            <v>ARM</v>
          </cell>
          <cell r="I5513">
            <v>31.54</v>
          </cell>
          <cell r="J5513">
            <v>17.46</v>
          </cell>
          <cell r="K5513" t="str">
            <v>Conv</v>
          </cell>
          <cell r="L5513">
            <v>337385.56</v>
          </cell>
          <cell r="M5513" t="str">
            <v>Owner-Occupied</v>
          </cell>
          <cell r="N5513">
            <v>0</v>
          </cell>
          <cell r="O5513">
            <v>43831</v>
          </cell>
          <cell r="P5513" t="str">
            <v>Current</v>
          </cell>
        </row>
        <row r="5514">
          <cell r="B5514">
            <v>41228</v>
          </cell>
          <cell r="C5514">
            <v>50</v>
          </cell>
          <cell r="D5514" t="str">
            <v>BC</v>
          </cell>
          <cell r="E5514" t="str">
            <v>Purchase</v>
          </cell>
          <cell r="F5514" t="str">
            <v>Fixed</v>
          </cell>
          <cell r="I5514">
            <v>41.79</v>
          </cell>
          <cell r="J5514">
            <v>30.52</v>
          </cell>
          <cell r="K5514" t="str">
            <v>HiRatio</v>
          </cell>
          <cell r="L5514">
            <v>0</v>
          </cell>
          <cell r="M5514" t="str">
            <v>Owner-Occupied</v>
          </cell>
          <cell r="N5514">
            <v>4</v>
          </cell>
          <cell r="O5514">
            <v>42601</v>
          </cell>
          <cell r="P5514" t="str">
            <v>Current</v>
          </cell>
        </row>
        <row r="5515">
          <cell r="B5515">
            <v>41669</v>
          </cell>
          <cell r="C5515">
            <v>36</v>
          </cell>
          <cell r="D5515" t="str">
            <v>BC</v>
          </cell>
          <cell r="E5515" t="str">
            <v>Purchase</v>
          </cell>
          <cell r="F5515" t="str">
            <v>ARM</v>
          </cell>
          <cell r="I5515">
            <v>33.82</v>
          </cell>
          <cell r="J5515">
            <v>30.98</v>
          </cell>
          <cell r="K5515" t="str">
            <v>Conv</v>
          </cell>
          <cell r="L5515">
            <v>268353.64</v>
          </cell>
          <cell r="M5515" t="str">
            <v>Owner-Occupied</v>
          </cell>
          <cell r="N5515">
            <v>0</v>
          </cell>
          <cell r="O5515">
            <v>43831</v>
          </cell>
          <cell r="P5515" t="str">
            <v>Current</v>
          </cell>
        </row>
        <row r="5516">
          <cell r="B5516">
            <v>41334</v>
          </cell>
          <cell r="C5516">
            <v>46</v>
          </cell>
          <cell r="D5516" t="str">
            <v>ON</v>
          </cell>
          <cell r="E5516" t="str">
            <v>Transfer</v>
          </cell>
          <cell r="F5516" t="str">
            <v>Fixed</v>
          </cell>
          <cell r="I5516">
            <v>34.840000000000003</v>
          </cell>
          <cell r="J5516">
            <v>20.170000000000002</v>
          </cell>
          <cell r="K5516" t="str">
            <v>Conv</v>
          </cell>
          <cell r="L5516">
            <v>154082.76999999999</v>
          </cell>
          <cell r="M5516" t="str">
            <v>Owner-Occupied</v>
          </cell>
          <cell r="N5516">
            <v>0</v>
          </cell>
          <cell r="O5516">
            <v>43831</v>
          </cell>
          <cell r="P5516" t="str">
            <v>Current</v>
          </cell>
        </row>
        <row r="5517">
          <cell r="B5517">
            <v>41149</v>
          </cell>
          <cell r="C5517">
            <v>53</v>
          </cell>
          <cell r="D5517" t="str">
            <v>AB</v>
          </cell>
          <cell r="E5517" t="str">
            <v>Purchase</v>
          </cell>
          <cell r="F5517" t="str">
            <v>Fixed</v>
          </cell>
          <cell r="I5517">
            <v>42.8</v>
          </cell>
          <cell r="J5517">
            <v>28.48</v>
          </cell>
          <cell r="K5517" t="str">
            <v>HiRatio</v>
          </cell>
          <cell r="L5517">
            <v>231356.69</v>
          </cell>
          <cell r="M5517" t="str">
            <v>Owner-Occupied</v>
          </cell>
          <cell r="N5517">
            <v>0</v>
          </cell>
          <cell r="O5517">
            <v>43831</v>
          </cell>
          <cell r="P5517" t="str">
            <v>Current</v>
          </cell>
        </row>
        <row r="5518">
          <cell r="B5518">
            <v>41760</v>
          </cell>
          <cell r="C5518">
            <v>32</v>
          </cell>
          <cell r="D5518" t="str">
            <v>AB</v>
          </cell>
          <cell r="E5518" t="str">
            <v>Refinance External</v>
          </cell>
          <cell r="F5518" t="str">
            <v>ARM</v>
          </cell>
          <cell r="I5518">
            <v>20.78</v>
          </cell>
          <cell r="J5518">
            <v>17.8</v>
          </cell>
          <cell r="K5518" t="str">
            <v>Conv</v>
          </cell>
          <cell r="L5518">
            <v>0</v>
          </cell>
          <cell r="M5518" t="str">
            <v>Owner-Occupied</v>
          </cell>
          <cell r="N5518">
            <v>4</v>
          </cell>
          <cell r="O5518">
            <v>42585</v>
          </cell>
          <cell r="P5518" t="str">
            <v>Current</v>
          </cell>
        </row>
        <row r="5519">
          <cell r="B5519">
            <v>42492</v>
          </cell>
          <cell r="C5519">
            <v>8</v>
          </cell>
          <cell r="D5519" t="str">
            <v>AB</v>
          </cell>
          <cell r="E5519" t="str">
            <v>Purchase</v>
          </cell>
          <cell r="F5519" t="str">
            <v>Fixed</v>
          </cell>
          <cell r="I5519">
            <v>37.229999999999997</v>
          </cell>
          <cell r="J5519">
            <v>28.4</v>
          </cell>
          <cell r="K5519" t="str">
            <v>HiRatio</v>
          </cell>
          <cell r="L5519">
            <v>214384.83</v>
          </cell>
          <cell r="M5519" t="str">
            <v>Owner-Occupied</v>
          </cell>
          <cell r="N5519">
            <v>0</v>
          </cell>
          <cell r="O5519">
            <v>43831</v>
          </cell>
          <cell r="P5519" t="str">
            <v>Current</v>
          </cell>
        </row>
        <row r="5520">
          <cell r="B5520">
            <v>41796</v>
          </cell>
          <cell r="C5520">
            <v>31</v>
          </cell>
          <cell r="D5520" t="str">
            <v>ON</v>
          </cell>
          <cell r="E5520" t="str">
            <v>Purchase</v>
          </cell>
          <cell r="F5520" t="str">
            <v>Fixed</v>
          </cell>
          <cell r="I5520">
            <v>43.67</v>
          </cell>
          <cell r="J5520">
            <v>29.89</v>
          </cell>
          <cell r="K5520" t="str">
            <v>Conv</v>
          </cell>
          <cell r="L5520">
            <v>233442.97</v>
          </cell>
          <cell r="M5520" t="str">
            <v>Owner-Occupied</v>
          </cell>
          <cell r="N5520">
            <v>0</v>
          </cell>
          <cell r="O5520">
            <v>43831</v>
          </cell>
          <cell r="P5520" t="str">
            <v>Current</v>
          </cell>
        </row>
        <row r="5521">
          <cell r="B5521">
            <v>42284</v>
          </cell>
          <cell r="C5521">
            <v>15</v>
          </cell>
          <cell r="D5521" t="str">
            <v>ON</v>
          </cell>
          <cell r="E5521" t="str">
            <v>Refinance External</v>
          </cell>
          <cell r="F5521" t="str">
            <v>ARM</v>
          </cell>
          <cell r="I5521">
            <v>29.54</v>
          </cell>
          <cell r="J5521">
            <v>20.350000000000001</v>
          </cell>
          <cell r="K5521" t="str">
            <v>Conv</v>
          </cell>
          <cell r="L5521">
            <v>0</v>
          </cell>
          <cell r="M5521" t="str">
            <v>Owner-Occupied</v>
          </cell>
          <cell r="N5521">
            <v>4</v>
          </cell>
          <cell r="O5521">
            <v>42555</v>
          </cell>
          <cell r="P5521" t="str">
            <v>Current</v>
          </cell>
        </row>
        <row r="5522">
          <cell r="B5522">
            <v>41603</v>
          </cell>
          <cell r="C5522">
            <v>38</v>
          </cell>
          <cell r="D5522" t="str">
            <v>ON</v>
          </cell>
          <cell r="E5522" t="str">
            <v>Refinance External</v>
          </cell>
          <cell r="F5522" t="str">
            <v>Fixed</v>
          </cell>
          <cell r="I5522">
            <v>18.010000000000002</v>
          </cell>
          <cell r="J5522">
            <v>16.260000000000002</v>
          </cell>
          <cell r="K5522" t="str">
            <v>Conv</v>
          </cell>
          <cell r="L5522">
            <v>258929.72</v>
          </cell>
          <cell r="M5522" t="str">
            <v>Owner-Occupied</v>
          </cell>
          <cell r="N5522">
            <v>0</v>
          </cell>
          <cell r="O5522">
            <v>43831</v>
          </cell>
          <cell r="P5522" t="str">
            <v>Current</v>
          </cell>
        </row>
        <row r="5523">
          <cell r="B5523">
            <v>42261</v>
          </cell>
          <cell r="C5523">
            <v>16</v>
          </cell>
          <cell r="D5523" t="str">
            <v>ON</v>
          </cell>
          <cell r="E5523" t="str">
            <v>Refinance External</v>
          </cell>
          <cell r="F5523" t="str">
            <v>Fixed</v>
          </cell>
          <cell r="I5523">
            <v>19.329999999999998</v>
          </cell>
          <cell r="J5523">
            <v>19.04</v>
          </cell>
          <cell r="K5523" t="str">
            <v>Conv</v>
          </cell>
          <cell r="L5523">
            <v>261489.44</v>
          </cell>
          <cell r="M5523" t="str">
            <v>Owner-Occupied</v>
          </cell>
          <cell r="N5523">
            <v>0</v>
          </cell>
          <cell r="O5523">
            <v>43831</v>
          </cell>
          <cell r="P5523" t="str">
            <v>Current</v>
          </cell>
        </row>
        <row r="5524">
          <cell r="B5524">
            <v>40998</v>
          </cell>
          <cell r="C5524">
            <v>58</v>
          </cell>
          <cell r="D5524" t="str">
            <v>ON</v>
          </cell>
          <cell r="E5524" t="str">
            <v>Purchase</v>
          </cell>
          <cell r="F5524" t="str">
            <v>Fixed</v>
          </cell>
          <cell r="I5524">
            <v>29.14</v>
          </cell>
          <cell r="J5524">
            <v>24.19</v>
          </cell>
          <cell r="K5524" t="str">
            <v>HiRatio</v>
          </cell>
          <cell r="L5524">
            <v>200889.84</v>
          </cell>
          <cell r="M5524" t="str">
            <v>Owner-Occupied</v>
          </cell>
          <cell r="N5524">
            <v>0</v>
          </cell>
          <cell r="O5524">
            <v>43831</v>
          </cell>
          <cell r="P5524" t="str">
            <v>Current</v>
          </cell>
        </row>
        <row r="5525">
          <cell r="B5525">
            <v>41697</v>
          </cell>
          <cell r="C5525">
            <v>35</v>
          </cell>
          <cell r="D5525" t="str">
            <v>ON</v>
          </cell>
          <cell r="E5525" t="str">
            <v>Purchase</v>
          </cell>
          <cell r="F5525" t="str">
            <v>ARM</v>
          </cell>
          <cell r="I5525">
            <v>28.43</v>
          </cell>
          <cell r="J5525">
            <v>23.27</v>
          </cell>
          <cell r="K5525" t="str">
            <v>HiRatio</v>
          </cell>
          <cell r="L5525">
            <v>0</v>
          </cell>
          <cell r="M5525" t="str">
            <v>Owner-Occupied</v>
          </cell>
          <cell r="N5525">
            <v>4</v>
          </cell>
          <cell r="O5525">
            <v>41946</v>
          </cell>
          <cell r="P5525" t="str">
            <v>Current</v>
          </cell>
        </row>
        <row r="5526">
          <cell r="B5526">
            <v>41278</v>
          </cell>
          <cell r="C5526">
            <v>48</v>
          </cell>
          <cell r="D5526" t="str">
            <v>AB</v>
          </cell>
          <cell r="E5526" t="str">
            <v>Purchase</v>
          </cell>
          <cell r="F5526" t="str">
            <v>Fixed</v>
          </cell>
          <cell r="I5526">
            <v>38.340000000000003</v>
          </cell>
          <cell r="J5526">
            <v>21.3</v>
          </cell>
          <cell r="K5526" t="str">
            <v>HiRatio</v>
          </cell>
          <cell r="L5526">
            <v>151462.91</v>
          </cell>
          <cell r="M5526" t="str">
            <v>Owner-Occupied</v>
          </cell>
          <cell r="N5526">
            <v>0</v>
          </cell>
          <cell r="O5526">
            <v>43831</v>
          </cell>
          <cell r="P5526" t="str">
            <v>Current</v>
          </cell>
        </row>
        <row r="5527">
          <cell r="B5527">
            <v>41835</v>
          </cell>
          <cell r="C5527">
            <v>30</v>
          </cell>
          <cell r="D5527" t="str">
            <v>AB</v>
          </cell>
          <cell r="E5527" t="str">
            <v>Refinance External</v>
          </cell>
          <cell r="F5527" t="str">
            <v>Fixed</v>
          </cell>
          <cell r="I5527">
            <v>27.66</v>
          </cell>
          <cell r="J5527">
            <v>27.66</v>
          </cell>
          <cell r="K5527" t="str">
            <v>Conv</v>
          </cell>
          <cell r="L5527">
            <v>90247.73</v>
          </cell>
          <cell r="M5527" t="str">
            <v>Owner-Occupied</v>
          </cell>
          <cell r="N5527">
            <v>0</v>
          </cell>
          <cell r="O5527">
            <v>43831</v>
          </cell>
          <cell r="P5527" t="str">
            <v>Current</v>
          </cell>
        </row>
        <row r="5528">
          <cell r="B5528">
            <v>42079</v>
          </cell>
          <cell r="C5528">
            <v>22</v>
          </cell>
          <cell r="D5528" t="str">
            <v>BC</v>
          </cell>
          <cell r="E5528" t="str">
            <v>Purchase</v>
          </cell>
          <cell r="F5528" t="str">
            <v>Fixed</v>
          </cell>
          <cell r="I5528">
            <v>40.770000000000003</v>
          </cell>
          <cell r="J5528">
            <v>23.16</v>
          </cell>
          <cell r="K5528" t="str">
            <v>HiRatio</v>
          </cell>
          <cell r="L5528">
            <v>408064.81</v>
          </cell>
          <cell r="M5528" t="str">
            <v>Owner-Occupied</v>
          </cell>
          <cell r="N5528">
            <v>0</v>
          </cell>
          <cell r="O5528">
            <v>43831</v>
          </cell>
          <cell r="P5528" t="str">
            <v>Current</v>
          </cell>
        </row>
        <row r="5529">
          <cell r="B5529">
            <v>40652</v>
          </cell>
          <cell r="C5529">
            <v>69</v>
          </cell>
          <cell r="D5529" t="str">
            <v>ON</v>
          </cell>
          <cell r="E5529" t="str">
            <v>ETO Existing Client</v>
          </cell>
          <cell r="F5529" t="str">
            <v>Fixed</v>
          </cell>
          <cell r="I5529">
            <v>35.47</v>
          </cell>
          <cell r="J5529">
            <v>24.76</v>
          </cell>
          <cell r="K5529" t="str">
            <v>Conv</v>
          </cell>
          <cell r="L5529">
            <v>0</v>
          </cell>
          <cell r="M5529" t="str">
            <v>Owner-Occupied</v>
          </cell>
          <cell r="N5529">
            <v>4</v>
          </cell>
          <cell r="O5529">
            <v>41564</v>
          </cell>
          <cell r="P5529" t="str">
            <v>Current</v>
          </cell>
        </row>
        <row r="5530">
          <cell r="B5530">
            <v>42180</v>
          </cell>
          <cell r="C5530">
            <v>19</v>
          </cell>
          <cell r="D5530" t="str">
            <v>AB</v>
          </cell>
          <cell r="E5530" t="str">
            <v>Purchase</v>
          </cell>
          <cell r="F5530" t="str">
            <v>ARM</v>
          </cell>
          <cell r="I5530">
            <v>24.6</v>
          </cell>
          <cell r="J5530">
            <v>20.92</v>
          </cell>
          <cell r="K5530" t="str">
            <v>HiRatio</v>
          </cell>
          <cell r="L5530">
            <v>276075.86</v>
          </cell>
          <cell r="M5530" t="str">
            <v>Owner-Occupied</v>
          </cell>
          <cell r="N5530">
            <v>0</v>
          </cell>
          <cell r="O5530">
            <v>43831</v>
          </cell>
          <cell r="P5530" t="str">
            <v>Current</v>
          </cell>
        </row>
        <row r="5531">
          <cell r="B5531">
            <v>42230</v>
          </cell>
          <cell r="C5531">
            <v>17</v>
          </cell>
          <cell r="D5531" t="str">
            <v>SK</v>
          </cell>
          <cell r="E5531" t="str">
            <v>Purchase</v>
          </cell>
          <cell r="F5531" t="str">
            <v>Fixed</v>
          </cell>
          <cell r="I5531">
            <v>42.46</v>
          </cell>
          <cell r="J5531">
            <v>35.06</v>
          </cell>
          <cell r="K5531" t="str">
            <v>HiRatio</v>
          </cell>
          <cell r="L5531">
            <v>372560.36</v>
          </cell>
          <cell r="M5531" t="str">
            <v>Owner-Occupied</v>
          </cell>
          <cell r="N5531">
            <v>0</v>
          </cell>
          <cell r="O5531">
            <v>43831</v>
          </cell>
          <cell r="P5531" t="str">
            <v>Current</v>
          </cell>
        </row>
        <row r="5532">
          <cell r="B5532">
            <v>41046</v>
          </cell>
          <cell r="C5532">
            <v>56</v>
          </cell>
          <cell r="D5532" t="str">
            <v>AB</v>
          </cell>
          <cell r="E5532" t="str">
            <v>Transfer</v>
          </cell>
          <cell r="F5532" t="str">
            <v>Fixed</v>
          </cell>
          <cell r="I5532">
            <v>31.06</v>
          </cell>
          <cell r="J5532">
            <v>20.52</v>
          </cell>
          <cell r="K5532" t="str">
            <v>HiRatio</v>
          </cell>
          <cell r="L5532">
            <v>0</v>
          </cell>
          <cell r="M5532" t="str">
            <v>Owner-Occupied</v>
          </cell>
          <cell r="N5532">
            <v>4</v>
          </cell>
          <cell r="O5532">
            <v>42271</v>
          </cell>
          <cell r="P5532" t="str">
            <v>Current</v>
          </cell>
        </row>
        <row r="5533">
          <cell r="B5533">
            <v>42206</v>
          </cell>
          <cell r="C5533">
            <v>18</v>
          </cell>
          <cell r="D5533" t="str">
            <v>BC</v>
          </cell>
          <cell r="E5533" t="str">
            <v>Transfer</v>
          </cell>
          <cell r="F5533" t="str">
            <v>ARM</v>
          </cell>
          <cell r="I5533">
            <v>34.58</v>
          </cell>
          <cell r="J5533">
            <v>21.51</v>
          </cell>
          <cell r="K5533" t="str">
            <v>Conv</v>
          </cell>
          <cell r="L5533">
            <v>125833.48</v>
          </cell>
          <cell r="M5533" t="str">
            <v>Owner-Occupied</v>
          </cell>
          <cell r="N5533">
            <v>0</v>
          </cell>
          <cell r="O5533">
            <v>43831</v>
          </cell>
          <cell r="P5533" t="str">
            <v>Current</v>
          </cell>
        </row>
        <row r="5534">
          <cell r="B5534">
            <v>41929</v>
          </cell>
          <cell r="C5534">
            <v>27</v>
          </cell>
          <cell r="D5534" t="str">
            <v>AB</v>
          </cell>
          <cell r="E5534" t="str">
            <v>Purchase</v>
          </cell>
          <cell r="F5534" t="str">
            <v>Fixed</v>
          </cell>
          <cell r="I5534">
            <v>28.64</v>
          </cell>
          <cell r="J5534">
            <v>27.99</v>
          </cell>
          <cell r="K5534" t="str">
            <v>HiRatio</v>
          </cell>
          <cell r="L5534">
            <v>288667.2</v>
          </cell>
          <cell r="M5534" t="str">
            <v>Owner-Occupied</v>
          </cell>
          <cell r="N5534">
            <v>0</v>
          </cell>
          <cell r="O5534">
            <v>43831</v>
          </cell>
          <cell r="P5534" t="str">
            <v>Current</v>
          </cell>
        </row>
        <row r="5535">
          <cell r="B5535">
            <v>41927</v>
          </cell>
          <cell r="C5535">
            <v>27</v>
          </cell>
          <cell r="D5535" t="str">
            <v>ON</v>
          </cell>
          <cell r="E5535" t="str">
            <v>Refinance External</v>
          </cell>
          <cell r="F5535" t="str">
            <v>ARM</v>
          </cell>
          <cell r="I5535">
            <v>36.51</v>
          </cell>
          <cell r="J5535">
            <v>30.83</v>
          </cell>
          <cell r="K5535" t="str">
            <v>Conv</v>
          </cell>
          <cell r="L5535">
            <v>439679.04</v>
          </cell>
          <cell r="M5535" t="str">
            <v>Owner-Occupied</v>
          </cell>
          <cell r="N5535">
            <v>0</v>
          </cell>
          <cell r="O5535">
            <v>43831</v>
          </cell>
          <cell r="P5535" t="str">
            <v>Current</v>
          </cell>
        </row>
        <row r="5536">
          <cell r="B5536">
            <v>42076</v>
          </cell>
          <cell r="C5536">
            <v>22</v>
          </cell>
          <cell r="D5536" t="str">
            <v>ON</v>
          </cell>
          <cell r="E5536" t="str">
            <v>Purchase</v>
          </cell>
          <cell r="F5536" t="str">
            <v>Fixed</v>
          </cell>
          <cell r="I5536">
            <v>39.159999999999997</v>
          </cell>
          <cell r="J5536">
            <v>31.96</v>
          </cell>
          <cell r="K5536" t="str">
            <v>HiRatio</v>
          </cell>
          <cell r="L5536">
            <v>491908.84</v>
          </cell>
          <cell r="M5536" t="str">
            <v>Owner-Occupied</v>
          </cell>
          <cell r="N5536">
            <v>0</v>
          </cell>
          <cell r="O5536">
            <v>43831</v>
          </cell>
          <cell r="P5536" t="str">
            <v>Current</v>
          </cell>
        </row>
        <row r="5537">
          <cell r="B5537">
            <v>41516</v>
          </cell>
          <cell r="C5537">
            <v>41</v>
          </cell>
          <cell r="D5537" t="str">
            <v>NS</v>
          </cell>
          <cell r="E5537" t="str">
            <v>Purchase</v>
          </cell>
          <cell r="F5537" t="str">
            <v>ARM</v>
          </cell>
          <cell r="I5537">
            <v>32.33</v>
          </cell>
          <cell r="J5537">
            <v>21.32</v>
          </cell>
          <cell r="K5537" t="str">
            <v>Conv</v>
          </cell>
          <cell r="L5537">
            <v>103218.33</v>
          </cell>
          <cell r="M5537" t="str">
            <v>Owner-Occupied</v>
          </cell>
          <cell r="N5537">
            <v>0</v>
          </cell>
          <cell r="O5537">
            <v>43831</v>
          </cell>
          <cell r="P5537" t="str">
            <v>Current</v>
          </cell>
        </row>
        <row r="5538">
          <cell r="B5538">
            <v>41605</v>
          </cell>
          <cell r="C5538">
            <v>38</v>
          </cell>
          <cell r="D5538" t="str">
            <v>ON</v>
          </cell>
          <cell r="E5538" t="str">
            <v>Refinance External</v>
          </cell>
          <cell r="F5538" t="str">
            <v>ARM</v>
          </cell>
          <cell r="I5538">
            <v>27.69</v>
          </cell>
          <cell r="J5538">
            <v>16.7</v>
          </cell>
          <cell r="K5538" t="str">
            <v>Conv</v>
          </cell>
          <cell r="L5538">
            <v>0</v>
          </cell>
          <cell r="M5538" t="str">
            <v>Owner-Occupied</v>
          </cell>
          <cell r="N5538">
            <v>4</v>
          </cell>
          <cell r="O5538">
            <v>42297</v>
          </cell>
          <cell r="P5538" t="str">
            <v>Current</v>
          </cell>
        </row>
        <row r="5539">
          <cell r="B5539">
            <v>42277</v>
          </cell>
          <cell r="C5539">
            <v>16</v>
          </cell>
          <cell r="D5539" t="str">
            <v>BC</v>
          </cell>
          <cell r="E5539" t="str">
            <v>Purchase</v>
          </cell>
          <cell r="F5539" t="str">
            <v>ARM</v>
          </cell>
          <cell r="I5539">
            <v>35.9</v>
          </cell>
          <cell r="J5539">
            <v>23.58</v>
          </cell>
          <cell r="K5539" t="str">
            <v>HiRatio</v>
          </cell>
          <cell r="L5539">
            <v>403479.91</v>
          </cell>
          <cell r="M5539" t="str">
            <v>Owner-Occupied</v>
          </cell>
          <cell r="N5539">
            <v>0</v>
          </cell>
          <cell r="O5539">
            <v>43831</v>
          </cell>
          <cell r="P5539" t="str">
            <v>Current</v>
          </cell>
        </row>
        <row r="5540">
          <cell r="B5540">
            <v>41922</v>
          </cell>
          <cell r="C5540">
            <v>27</v>
          </cell>
          <cell r="D5540" t="str">
            <v>ON</v>
          </cell>
          <cell r="E5540" t="str">
            <v>Refinance External</v>
          </cell>
          <cell r="F5540" t="str">
            <v>ARM</v>
          </cell>
          <cell r="I5540">
            <v>32.68</v>
          </cell>
          <cell r="J5540">
            <v>26.53</v>
          </cell>
          <cell r="K5540" t="str">
            <v>Conv</v>
          </cell>
          <cell r="L5540">
            <v>323145.53000000003</v>
          </cell>
          <cell r="M5540" t="str">
            <v>Owner-Occupied</v>
          </cell>
          <cell r="N5540">
            <v>0</v>
          </cell>
          <cell r="O5540">
            <v>43831</v>
          </cell>
          <cell r="P5540" t="str">
            <v>Current</v>
          </cell>
        </row>
        <row r="5541">
          <cell r="B5541">
            <v>41775</v>
          </cell>
          <cell r="C5541">
            <v>32</v>
          </cell>
          <cell r="D5541" t="str">
            <v>ON</v>
          </cell>
          <cell r="E5541" t="str">
            <v>Purchase</v>
          </cell>
          <cell r="F5541" t="str">
            <v>Fixed</v>
          </cell>
          <cell r="I5541">
            <v>42.06</v>
          </cell>
          <cell r="J5541">
            <v>28.19</v>
          </cell>
          <cell r="K5541" t="str">
            <v>HiRatio</v>
          </cell>
          <cell r="L5541">
            <v>0</v>
          </cell>
          <cell r="M5541" t="str">
            <v>Owner-Occupied</v>
          </cell>
          <cell r="N5541">
            <v>4</v>
          </cell>
          <cell r="O5541">
            <v>42688</v>
          </cell>
          <cell r="P5541" t="str">
            <v>Current</v>
          </cell>
        </row>
        <row r="5542">
          <cell r="B5542">
            <v>42601</v>
          </cell>
          <cell r="C5542">
            <v>5</v>
          </cell>
          <cell r="D5542" t="str">
            <v>BC</v>
          </cell>
          <cell r="E5542" t="str">
            <v>Purchase</v>
          </cell>
          <cell r="F5542" t="str">
            <v>Fixed</v>
          </cell>
          <cell r="I5542">
            <v>40.01</v>
          </cell>
          <cell r="J5542">
            <v>33.46</v>
          </cell>
          <cell r="K5542" t="str">
            <v>HiRatio</v>
          </cell>
          <cell r="L5542">
            <v>386253.99</v>
          </cell>
          <cell r="M5542" t="str">
            <v>Owner-Occupied</v>
          </cell>
          <cell r="N5542">
            <v>0</v>
          </cell>
          <cell r="O5542">
            <v>43831</v>
          </cell>
          <cell r="P5542" t="str">
            <v>Current</v>
          </cell>
        </row>
        <row r="5543">
          <cell r="B5543">
            <v>41654</v>
          </cell>
          <cell r="C5543">
            <v>36</v>
          </cell>
          <cell r="D5543" t="str">
            <v>BC</v>
          </cell>
          <cell r="E5543" t="str">
            <v>Purchase</v>
          </cell>
          <cell r="F5543" t="str">
            <v>ARM</v>
          </cell>
          <cell r="I5543">
            <v>35.729999999999997</v>
          </cell>
          <cell r="J5543">
            <v>26.87</v>
          </cell>
          <cell r="K5543" t="str">
            <v>HiRatio</v>
          </cell>
          <cell r="L5543">
            <v>0</v>
          </cell>
          <cell r="M5543" t="str">
            <v>Owner-Occupied</v>
          </cell>
          <cell r="N5543">
            <v>4</v>
          </cell>
          <cell r="O5543">
            <v>42520</v>
          </cell>
          <cell r="P5543" t="str">
            <v>Current</v>
          </cell>
        </row>
        <row r="5544">
          <cell r="B5544">
            <v>41047</v>
          </cell>
          <cell r="C5544">
            <v>56</v>
          </cell>
          <cell r="D5544" t="str">
            <v>ON</v>
          </cell>
          <cell r="E5544" t="str">
            <v>Refinance External</v>
          </cell>
          <cell r="F5544" t="str">
            <v>Fixed</v>
          </cell>
          <cell r="I5544">
            <v>34.06</v>
          </cell>
          <cell r="J5544">
            <v>10.82</v>
          </cell>
          <cell r="K5544" t="str">
            <v>Conv</v>
          </cell>
          <cell r="L5544">
            <v>0</v>
          </cell>
          <cell r="M5544" t="str">
            <v>Rental</v>
          </cell>
          <cell r="N5544">
            <v>4</v>
          </cell>
          <cell r="O5544">
            <v>41488</v>
          </cell>
          <cell r="P5544" t="str">
            <v>Current</v>
          </cell>
        </row>
        <row r="5545">
          <cell r="B5545">
            <v>42086</v>
          </cell>
          <cell r="C5545">
            <v>22</v>
          </cell>
          <cell r="D5545" t="str">
            <v>AB</v>
          </cell>
          <cell r="E5545" t="str">
            <v>Refinance External</v>
          </cell>
          <cell r="F5545" t="str">
            <v>Fixed</v>
          </cell>
          <cell r="I5545">
            <v>30.83</v>
          </cell>
          <cell r="J5545">
            <v>17.73</v>
          </cell>
          <cell r="K5545" t="str">
            <v>Conv</v>
          </cell>
          <cell r="L5545">
            <v>243304.93</v>
          </cell>
          <cell r="M5545" t="str">
            <v>Owner-Occupied</v>
          </cell>
          <cell r="N5545">
            <v>0</v>
          </cell>
          <cell r="O5545">
            <v>43831</v>
          </cell>
          <cell r="P5545" t="str">
            <v>Current</v>
          </cell>
        </row>
        <row r="5546">
          <cell r="B5546">
            <v>41074</v>
          </cell>
          <cell r="C5546">
            <v>55</v>
          </cell>
          <cell r="D5546" t="str">
            <v>BC</v>
          </cell>
          <cell r="E5546" t="str">
            <v>Purchase</v>
          </cell>
          <cell r="F5546" t="str">
            <v>Fixed</v>
          </cell>
          <cell r="I5546">
            <v>40.369999999999997</v>
          </cell>
          <cell r="J5546">
            <v>17.91</v>
          </cell>
          <cell r="K5546" t="str">
            <v>Conv</v>
          </cell>
          <cell r="L5546">
            <v>113912.96000000001</v>
          </cell>
          <cell r="M5546" t="str">
            <v>Owner-Occupied</v>
          </cell>
          <cell r="N5546">
            <v>0</v>
          </cell>
          <cell r="O5546">
            <v>43831</v>
          </cell>
          <cell r="P5546" t="str">
            <v>Current</v>
          </cell>
        </row>
        <row r="5547">
          <cell r="B5547">
            <v>42461</v>
          </cell>
          <cell r="C5547">
            <v>9</v>
          </cell>
          <cell r="D5547" t="str">
            <v>ON</v>
          </cell>
          <cell r="E5547" t="str">
            <v>Purchase</v>
          </cell>
          <cell r="F5547" t="str">
            <v>Fixed</v>
          </cell>
          <cell r="I5547">
            <v>32.47</v>
          </cell>
          <cell r="J5547">
            <v>15.61</v>
          </cell>
          <cell r="K5547" t="str">
            <v>Conv</v>
          </cell>
          <cell r="L5547">
            <v>144469.26999999999</v>
          </cell>
          <cell r="M5547" t="str">
            <v>Owner-Occupied</v>
          </cell>
          <cell r="N5547">
            <v>0</v>
          </cell>
          <cell r="O5547">
            <v>43831</v>
          </cell>
          <cell r="P5547" t="str">
            <v>Current</v>
          </cell>
        </row>
        <row r="5548">
          <cell r="B5548">
            <v>41131</v>
          </cell>
          <cell r="C5548">
            <v>53</v>
          </cell>
          <cell r="D5548" t="str">
            <v>ON</v>
          </cell>
          <cell r="E5548" t="str">
            <v>Refinance External</v>
          </cell>
          <cell r="F5548" t="str">
            <v>Fixed</v>
          </cell>
          <cell r="I5548">
            <v>36.39</v>
          </cell>
          <cell r="J5548">
            <v>29.97</v>
          </cell>
          <cell r="K5548" t="str">
            <v>Conv</v>
          </cell>
          <cell r="L5548">
            <v>370516.2</v>
          </cell>
          <cell r="M5548" t="str">
            <v>Owner-Occupied</v>
          </cell>
          <cell r="N5548">
            <v>0</v>
          </cell>
          <cell r="O5548">
            <v>43831</v>
          </cell>
          <cell r="P5548" t="str">
            <v>Current</v>
          </cell>
        </row>
        <row r="5549">
          <cell r="B5549">
            <v>42284</v>
          </cell>
          <cell r="C5549">
            <v>15</v>
          </cell>
          <cell r="D5549" t="str">
            <v>ON</v>
          </cell>
          <cell r="E5549" t="str">
            <v>Purchase</v>
          </cell>
          <cell r="F5549" t="str">
            <v>ARM</v>
          </cell>
          <cell r="I5549">
            <v>23.03</v>
          </cell>
          <cell r="J5549">
            <v>12.89</v>
          </cell>
          <cell r="K5549" t="str">
            <v>HiRatio</v>
          </cell>
          <cell r="L5549">
            <v>324825.86</v>
          </cell>
          <cell r="M5549" t="str">
            <v>Owner-Occupied</v>
          </cell>
          <cell r="N5549">
            <v>0</v>
          </cell>
          <cell r="O5549">
            <v>43831</v>
          </cell>
          <cell r="P5549" t="str">
            <v>Current</v>
          </cell>
        </row>
        <row r="5550">
          <cell r="B5550">
            <v>42467</v>
          </cell>
          <cell r="C5550">
            <v>9</v>
          </cell>
          <cell r="D5550" t="str">
            <v>SK</v>
          </cell>
          <cell r="E5550" t="str">
            <v>Transfer</v>
          </cell>
          <cell r="F5550" t="str">
            <v>Fixed</v>
          </cell>
          <cell r="I5550">
            <v>32.479999999999997</v>
          </cell>
          <cell r="J5550">
            <v>26.57</v>
          </cell>
          <cell r="K5550" t="str">
            <v>HiRatio</v>
          </cell>
          <cell r="L5550">
            <v>319749.83</v>
          </cell>
          <cell r="M5550" t="str">
            <v>Owner-Occupied</v>
          </cell>
          <cell r="N5550">
            <v>0</v>
          </cell>
          <cell r="O5550">
            <v>43831</v>
          </cell>
          <cell r="P5550" t="str">
            <v>Current</v>
          </cell>
        </row>
        <row r="5551">
          <cell r="B5551">
            <v>41864</v>
          </cell>
          <cell r="C5551">
            <v>29</v>
          </cell>
          <cell r="D5551" t="str">
            <v>ON</v>
          </cell>
          <cell r="E5551" t="str">
            <v>Refinance External</v>
          </cell>
          <cell r="F5551" t="str">
            <v>ARM</v>
          </cell>
          <cell r="I5551">
            <v>35.99</v>
          </cell>
          <cell r="J5551">
            <v>29.3</v>
          </cell>
          <cell r="K5551" t="str">
            <v>Conv</v>
          </cell>
          <cell r="L5551">
            <v>311530.86</v>
          </cell>
          <cell r="M5551" t="str">
            <v>Owner-Occupied</v>
          </cell>
          <cell r="N5551">
            <v>0</v>
          </cell>
          <cell r="O5551">
            <v>43831</v>
          </cell>
          <cell r="P5551" t="str">
            <v>Current</v>
          </cell>
        </row>
        <row r="5552">
          <cell r="B5552">
            <v>40718</v>
          </cell>
          <cell r="C5552">
            <v>67</v>
          </cell>
          <cell r="D5552" t="str">
            <v>AB</v>
          </cell>
          <cell r="E5552" t="str">
            <v>Purchase</v>
          </cell>
          <cell r="F5552" t="str">
            <v>ARM</v>
          </cell>
          <cell r="I5552">
            <v>25.56</v>
          </cell>
          <cell r="J5552">
            <v>17</v>
          </cell>
          <cell r="K5552" t="str">
            <v>HiRatio</v>
          </cell>
          <cell r="L5552">
            <v>283537.53000000003</v>
          </cell>
          <cell r="M5552" t="str">
            <v>Owner-Occupied</v>
          </cell>
          <cell r="N5552">
            <v>0</v>
          </cell>
          <cell r="O5552">
            <v>43831</v>
          </cell>
          <cell r="P5552" t="str">
            <v>Current</v>
          </cell>
        </row>
        <row r="5553">
          <cell r="B5553">
            <v>40982</v>
          </cell>
          <cell r="C5553">
            <v>58</v>
          </cell>
          <cell r="D5553" t="str">
            <v>AB</v>
          </cell>
          <cell r="E5553" t="str">
            <v>Purchase</v>
          </cell>
          <cell r="F5553" t="str">
            <v>ARM</v>
          </cell>
          <cell r="I5553">
            <v>34.06</v>
          </cell>
          <cell r="J5553">
            <v>5.4</v>
          </cell>
          <cell r="K5553" t="str">
            <v>Conv</v>
          </cell>
          <cell r="L5553">
            <v>0</v>
          </cell>
          <cell r="M5553" t="str">
            <v>Rental</v>
          </cell>
          <cell r="N5553">
            <v>4</v>
          </cell>
          <cell r="O5553">
            <v>41920</v>
          </cell>
          <cell r="P5553" t="str">
            <v>Current</v>
          </cell>
        </row>
        <row r="5554">
          <cell r="B5554">
            <v>41806</v>
          </cell>
          <cell r="C5554">
            <v>31</v>
          </cell>
          <cell r="D5554" t="str">
            <v>BC</v>
          </cell>
          <cell r="E5554" t="str">
            <v>Purchase</v>
          </cell>
          <cell r="F5554" t="str">
            <v>Fixed</v>
          </cell>
          <cell r="I5554">
            <v>22.98</v>
          </cell>
          <cell r="J5554">
            <v>15.78</v>
          </cell>
          <cell r="K5554" t="str">
            <v>Conv</v>
          </cell>
          <cell r="L5554">
            <v>0</v>
          </cell>
          <cell r="M5554" t="str">
            <v>Owner-Occupied</v>
          </cell>
          <cell r="N5554">
            <v>4</v>
          </cell>
          <cell r="O5554">
            <v>42703</v>
          </cell>
          <cell r="P5554" t="str">
            <v>Current</v>
          </cell>
        </row>
        <row r="5555">
          <cell r="B5555">
            <v>41929</v>
          </cell>
          <cell r="C5555">
            <v>27</v>
          </cell>
          <cell r="D5555" t="str">
            <v>AB</v>
          </cell>
          <cell r="E5555" t="str">
            <v>Transfer</v>
          </cell>
          <cell r="F5555" t="str">
            <v>Fixed</v>
          </cell>
          <cell r="I5555">
            <v>29.8</v>
          </cell>
          <cell r="J5555">
            <v>20.23</v>
          </cell>
          <cell r="K5555" t="str">
            <v>Conv</v>
          </cell>
          <cell r="L5555">
            <v>176449.18</v>
          </cell>
          <cell r="M5555" t="str">
            <v>Owner-Occupied</v>
          </cell>
          <cell r="N5555">
            <v>0</v>
          </cell>
          <cell r="O5555">
            <v>43831</v>
          </cell>
          <cell r="P5555" t="str">
            <v>Current</v>
          </cell>
        </row>
        <row r="5556">
          <cell r="B5556">
            <v>41957</v>
          </cell>
          <cell r="C5556">
            <v>26</v>
          </cell>
          <cell r="D5556" t="str">
            <v>ON</v>
          </cell>
          <cell r="E5556" t="str">
            <v>Refinance External</v>
          </cell>
          <cell r="F5556" t="str">
            <v>ARM</v>
          </cell>
          <cell r="I5556">
            <v>16.64</v>
          </cell>
          <cell r="J5556">
            <v>10.09</v>
          </cell>
          <cell r="K5556" t="str">
            <v>Conv</v>
          </cell>
          <cell r="L5556">
            <v>184345.67</v>
          </cell>
          <cell r="M5556" t="str">
            <v>Owner-Occupied</v>
          </cell>
          <cell r="N5556">
            <v>0</v>
          </cell>
          <cell r="O5556">
            <v>43831</v>
          </cell>
          <cell r="P5556" t="str">
            <v>Current</v>
          </cell>
        </row>
        <row r="5557">
          <cell r="B5557">
            <v>42215</v>
          </cell>
          <cell r="C5557">
            <v>18</v>
          </cell>
          <cell r="D5557" t="str">
            <v>AB</v>
          </cell>
          <cell r="E5557" t="str">
            <v>Purchase</v>
          </cell>
          <cell r="F5557" t="str">
            <v>Fixed</v>
          </cell>
          <cell r="I5557">
            <v>43.79</v>
          </cell>
          <cell r="J5557">
            <v>16.39</v>
          </cell>
          <cell r="K5557" t="str">
            <v>HiRatio</v>
          </cell>
          <cell r="L5557">
            <v>292492.59000000003</v>
          </cell>
          <cell r="M5557" t="str">
            <v>Second Home</v>
          </cell>
          <cell r="N5557">
            <v>0</v>
          </cell>
          <cell r="O5557">
            <v>43831</v>
          </cell>
          <cell r="P5557" t="str">
            <v>Current</v>
          </cell>
        </row>
        <row r="5558">
          <cell r="B5558">
            <v>42401</v>
          </cell>
          <cell r="C5558">
            <v>11</v>
          </cell>
          <cell r="D5558" t="str">
            <v>AB</v>
          </cell>
          <cell r="E5558" t="str">
            <v>Refinance External</v>
          </cell>
          <cell r="F5558" t="str">
            <v>ARM</v>
          </cell>
          <cell r="I5558">
            <v>32.67</v>
          </cell>
          <cell r="J5558">
            <v>19.579999999999998</v>
          </cell>
          <cell r="K5558" t="str">
            <v>Conv</v>
          </cell>
          <cell r="L5558">
            <v>249477.51</v>
          </cell>
          <cell r="M5558" t="str">
            <v>Owner-Occupied</v>
          </cell>
          <cell r="N5558">
            <v>0</v>
          </cell>
          <cell r="O5558">
            <v>43831</v>
          </cell>
          <cell r="P5558" t="str">
            <v>Current</v>
          </cell>
        </row>
        <row r="5559">
          <cell r="B5559">
            <v>42614</v>
          </cell>
          <cell r="C5559">
            <v>4</v>
          </cell>
          <cell r="D5559" t="str">
            <v>ON</v>
          </cell>
          <cell r="E5559" t="str">
            <v>Refinance External</v>
          </cell>
          <cell r="F5559" t="str">
            <v>ARM</v>
          </cell>
          <cell r="I5559">
            <v>28.78</v>
          </cell>
          <cell r="J5559">
            <v>28.78</v>
          </cell>
          <cell r="K5559" t="str">
            <v>Conv</v>
          </cell>
          <cell r="L5559">
            <v>346720.04</v>
          </cell>
          <cell r="M5559" t="str">
            <v>Owner-Occupied</v>
          </cell>
          <cell r="N5559">
            <v>0</v>
          </cell>
          <cell r="O5559">
            <v>43831</v>
          </cell>
          <cell r="P5559" t="str">
            <v>Current</v>
          </cell>
        </row>
        <row r="5560">
          <cell r="B5560">
            <v>41698</v>
          </cell>
          <cell r="C5560">
            <v>35</v>
          </cell>
          <cell r="D5560" t="str">
            <v>SK</v>
          </cell>
          <cell r="E5560" t="str">
            <v>Purchase</v>
          </cell>
          <cell r="F5560" t="str">
            <v>Fixed</v>
          </cell>
          <cell r="I5560">
            <v>43.98</v>
          </cell>
          <cell r="J5560">
            <v>29.63</v>
          </cell>
          <cell r="K5560" t="str">
            <v>HiRatio</v>
          </cell>
          <cell r="L5560">
            <v>320611.11</v>
          </cell>
          <cell r="M5560" t="str">
            <v>Owner-Occupied</v>
          </cell>
          <cell r="N5560">
            <v>0</v>
          </cell>
          <cell r="O5560">
            <v>43831</v>
          </cell>
          <cell r="P5560" t="str">
            <v>Current</v>
          </cell>
        </row>
        <row r="5561">
          <cell r="B5561">
            <v>42307</v>
          </cell>
          <cell r="C5561">
            <v>15</v>
          </cell>
          <cell r="D5561" t="str">
            <v>SK</v>
          </cell>
          <cell r="E5561" t="str">
            <v>Purchase</v>
          </cell>
          <cell r="F5561" t="str">
            <v>ARM</v>
          </cell>
          <cell r="I5561">
            <v>31.11</v>
          </cell>
          <cell r="J5561">
            <v>23.47</v>
          </cell>
          <cell r="K5561" t="str">
            <v>HiRatio</v>
          </cell>
          <cell r="L5561">
            <v>354842.73</v>
          </cell>
          <cell r="M5561" t="str">
            <v>Owner-Occupied</v>
          </cell>
          <cell r="N5561">
            <v>0</v>
          </cell>
          <cell r="O5561">
            <v>43831</v>
          </cell>
          <cell r="P5561" t="str">
            <v>Current</v>
          </cell>
        </row>
        <row r="5562">
          <cell r="B5562">
            <v>40837</v>
          </cell>
          <cell r="C5562">
            <v>63</v>
          </cell>
          <cell r="D5562" t="str">
            <v>AB</v>
          </cell>
          <cell r="E5562" t="str">
            <v>Purchase</v>
          </cell>
          <cell r="F5562" t="str">
            <v>Fixed</v>
          </cell>
          <cell r="I5562">
            <v>29.37</v>
          </cell>
          <cell r="J5562">
            <v>22.85</v>
          </cell>
          <cell r="K5562" t="str">
            <v>HiRatio</v>
          </cell>
          <cell r="L5562">
            <v>279402.7</v>
          </cell>
          <cell r="M5562" t="str">
            <v>Owner-Occupied</v>
          </cell>
          <cell r="N5562">
            <v>0</v>
          </cell>
          <cell r="O5562">
            <v>43831</v>
          </cell>
          <cell r="P5562" t="str">
            <v>Current</v>
          </cell>
        </row>
        <row r="5563">
          <cell r="B5563">
            <v>42248</v>
          </cell>
          <cell r="C5563">
            <v>16</v>
          </cell>
          <cell r="D5563" t="str">
            <v>ON</v>
          </cell>
          <cell r="E5563" t="str">
            <v>Transfer</v>
          </cell>
          <cell r="F5563" t="str">
            <v>ARM</v>
          </cell>
          <cell r="I5563">
            <v>23.9</v>
          </cell>
          <cell r="J5563">
            <v>16.02</v>
          </cell>
          <cell r="K5563" t="str">
            <v>Conv</v>
          </cell>
          <cell r="L5563">
            <v>259014.28</v>
          </cell>
          <cell r="M5563" t="str">
            <v>Owner-Occupied</v>
          </cell>
          <cell r="N5563">
            <v>0</v>
          </cell>
          <cell r="O5563">
            <v>43831</v>
          </cell>
          <cell r="P5563" t="str">
            <v>Current</v>
          </cell>
        </row>
        <row r="5564">
          <cell r="B5564">
            <v>42347</v>
          </cell>
          <cell r="C5564">
            <v>13</v>
          </cell>
          <cell r="D5564" t="str">
            <v>AB</v>
          </cell>
          <cell r="E5564" t="str">
            <v>Refinance External</v>
          </cell>
          <cell r="F5564" t="str">
            <v>Fixed</v>
          </cell>
          <cell r="I5564">
            <v>40.270000000000003</v>
          </cell>
          <cell r="J5564">
            <v>28.89</v>
          </cell>
          <cell r="K5564" t="str">
            <v>Conv</v>
          </cell>
          <cell r="L5564">
            <v>205123.44</v>
          </cell>
          <cell r="M5564" t="str">
            <v>Owner-Occupied</v>
          </cell>
          <cell r="N5564">
            <v>0</v>
          </cell>
          <cell r="O5564">
            <v>43831</v>
          </cell>
          <cell r="P5564" t="str">
            <v>Current</v>
          </cell>
        </row>
        <row r="5565">
          <cell r="B5565">
            <v>42184</v>
          </cell>
          <cell r="C5565">
            <v>19</v>
          </cell>
          <cell r="D5565" t="str">
            <v>ON</v>
          </cell>
          <cell r="E5565" t="str">
            <v>Purchase</v>
          </cell>
          <cell r="F5565" t="str">
            <v>Fixed</v>
          </cell>
          <cell r="I5565">
            <v>33.340000000000003</v>
          </cell>
          <cell r="J5565">
            <v>23.71</v>
          </cell>
          <cell r="K5565" t="str">
            <v>Conv</v>
          </cell>
          <cell r="L5565">
            <v>293375.68</v>
          </cell>
          <cell r="M5565" t="str">
            <v>Owner-Occupied</v>
          </cell>
          <cell r="N5565">
            <v>0</v>
          </cell>
          <cell r="O5565">
            <v>43831</v>
          </cell>
          <cell r="P5565" t="str">
            <v>Current</v>
          </cell>
        </row>
        <row r="5566">
          <cell r="B5566">
            <v>41394</v>
          </cell>
          <cell r="C5566">
            <v>45</v>
          </cell>
          <cell r="D5566" t="str">
            <v>AB</v>
          </cell>
          <cell r="E5566" t="str">
            <v>Purchase</v>
          </cell>
          <cell r="F5566" t="str">
            <v>Fixed</v>
          </cell>
          <cell r="I5566">
            <v>26.09</v>
          </cell>
          <cell r="J5566">
            <v>16.489999999999998</v>
          </cell>
          <cell r="K5566" t="str">
            <v>HiRatio</v>
          </cell>
          <cell r="L5566">
            <v>245719.05</v>
          </cell>
          <cell r="M5566" t="str">
            <v>Owner-Occupied</v>
          </cell>
          <cell r="N5566">
            <v>0</v>
          </cell>
          <cell r="O5566">
            <v>43831</v>
          </cell>
          <cell r="P5566" t="str">
            <v>Current</v>
          </cell>
        </row>
        <row r="5567">
          <cell r="B5567">
            <v>41831</v>
          </cell>
          <cell r="C5567">
            <v>30</v>
          </cell>
          <cell r="D5567" t="str">
            <v>ON</v>
          </cell>
          <cell r="E5567" t="str">
            <v>Refinance External</v>
          </cell>
          <cell r="F5567" t="str">
            <v>Fixed</v>
          </cell>
          <cell r="I5567">
            <v>24.67</v>
          </cell>
          <cell r="J5567">
            <v>17.670000000000002</v>
          </cell>
          <cell r="K5567" t="str">
            <v>Conv</v>
          </cell>
          <cell r="L5567">
            <v>237485.26</v>
          </cell>
          <cell r="M5567" t="str">
            <v>Owner-Occupied</v>
          </cell>
          <cell r="N5567">
            <v>0</v>
          </cell>
          <cell r="O5567">
            <v>43831</v>
          </cell>
          <cell r="P5567" t="str">
            <v>Current</v>
          </cell>
        </row>
        <row r="5568">
          <cell r="B5568">
            <v>41788</v>
          </cell>
          <cell r="C5568">
            <v>32</v>
          </cell>
          <cell r="D5568" t="str">
            <v>ON</v>
          </cell>
          <cell r="E5568" t="str">
            <v>Refinance External</v>
          </cell>
          <cell r="F5568" t="str">
            <v>ARM</v>
          </cell>
          <cell r="I5568">
            <v>32.92</v>
          </cell>
          <cell r="J5568">
            <v>30.9</v>
          </cell>
          <cell r="K5568" t="str">
            <v>Conv</v>
          </cell>
          <cell r="L5568">
            <v>130210.18</v>
          </cell>
          <cell r="M5568" t="str">
            <v>Owner-Occupied</v>
          </cell>
          <cell r="N5568">
            <v>0</v>
          </cell>
          <cell r="O5568">
            <v>43831</v>
          </cell>
          <cell r="P5568" t="str">
            <v>Current</v>
          </cell>
        </row>
        <row r="5569">
          <cell r="B5569">
            <v>42214</v>
          </cell>
          <cell r="C5569">
            <v>18</v>
          </cell>
          <cell r="D5569" t="str">
            <v>ON</v>
          </cell>
          <cell r="E5569" t="str">
            <v>Transfer</v>
          </cell>
          <cell r="F5569" t="str">
            <v>Fixed</v>
          </cell>
          <cell r="I5569">
            <v>38.33</v>
          </cell>
          <cell r="J5569">
            <v>31.23</v>
          </cell>
          <cell r="K5569" t="str">
            <v>Conv</v>
          </cell>
          <cell r="L5569">
            <v>241838.67</v>
          </cell>
          <cell r="M5569" t="str">
            <v>Owner-Occupied</v>
          </cell>
          <cell r="N5569">
            <v>0</v>
          </cell>
          <cell r="O5569">
            <v>43831</v>
          </cell>
          <cell r="P5569" t="str">
            <v>Current</v>
          </cell>
        </row>
        <row r="5570">
          <cell r="B5570">
            <v>42179</v>
          </cell>
          <cell r="C5570">
            <v>19</v>
          </cell>
          <cell r="D5570" t="str">
            <v>BC</v>
          </cell>
          <cell r="E5570" t="str">
            <v>Purchase</v>
          </cell>
          <cell r="F5570" t="str">
            <v>ARM</v>
          </cell>
          <cell r="I5570">
            <v>34.159999999999997</v>
          </cell>
          <cell r="J5570">
            <v>24.75</v>
          </cell>
          <cell r="K5570" t="str">
            <v>Conv</v>
          </cell>
          <cell r="L5570">
            <v>360309.35</v>
          </cell>
          <cell r="M5570" t="str">
            <v>Owner-Occupied</v>
          </cell>
          <cell r="N5570">
            <v>0</v>
          </cell>
          <cell r="O5570">
            <v>43831</v>
          </cell>
          <cell r="P5570" t="str">
            <v>Current</v>
          </cell>
        </row>
        <row r="5571">
          <cell r="B5571">
            <v>41026</v>
          </cell>
          <cell r="C5571">
            <v>57</v>
          </cell>
          <cell r="D5571" t="str">
            <v>ON</v>
          </cell>
          <cell r="E5571" t="str">
            <v>Purchase</v>
          </cell>
          <cell r="F5571" t="str">
            <v>Fixed</v>
          </cell>
          <cell r="I5571">
            <v>35.53</v>
          </cell>
          <cell r="J5571">
            <v>34.28</v>
          </cell>
          <cell r="K5571" t="str">
            <v>HiRatio</v>
          </cell>
          <cell r="L5571">
            <v>0</v>
          </cell>
          <cell r="M5571" t="str">
            <v>Owner-Occupied</v>
          </cell>
          <cell r="N5571">
            <v>4</v>
          </cell>
          <cell r="O5571">
            <v>42541</v>
          </cell>
          <cell r="P5571" t="str">
            <v>Current</v>
          </cell>
        </row>
        <row r="5572">
          <cell r="B5572">
            <v>41995</v>
          </cell>
          <cell r="C5572">
            <v>25</v>
          </cell>
          <cell r="D5572" t="str">
            <v>AB</v>
          </cell>
          <cell r="E5572" t="str">
            <v>Purchase</v>
          </cell>
          <cell r="F5572" t="str">
            <v>Fixed</v>
          </cell>
          <cell r="I5572">
            <v>35.65</v>
          </cell>
          <cell r="J5572">
            <v>34.21</v>
          </cell>
          <cell r="K5572" t="str">
            <v>Conv</v>
          </cell>
          <cell r="L5572">
            <v>248680.47</v>
          </cell>
          <cell r="M5572" t="str">
            <v>Owner-Occupied</v>
          </cell>
          <cell r="N5572">
            <v>0</v>
          </cell>
          <cell r="O5572">
            <v>43831</v>
          </cell>
          <cell r="P5572" t="str">
            <v>Current</v>
          </cell>
        </row>
        <row r="5573">
          <cell r="B5573">
            <v>42594</v>
          </cell>
          <cell r="C5573">
            <v>5</v>
          </cell>
          <cell r="D5573" t="str">
            <v>AB</v>
          </cell>
          <cell r="E5573" t="str">
            <v>Purchase</v>
          </cell>
          <cell r="F5573" t="str">
            <v>Fixed</v>
          </cell>
          <cell r="I5573">
            <v>43.75</v>
          </cell>
          <cell r="J5573">
            <v>33.549999999999997</v>
          </cell>
          <cell r="K5573" t="str">
            <v>HiRatio</v>
          </cell>
          <cell r="L5573">
            <v>448448.67</v>
          </cell>
          <cell r="M5573" t="str">
            <v>Owner-Occupied</v>
          </cell>
          <cell r="N5573">
            <v>0</v>
          </cell>
          <cell r="O5573">
            <v>43831</v>
          </cell>
          <cell r="P5573" t="str">
            <v>Current</v>
          </cell>
        </row>
        <row r="5574">
          <cell r="B5574">
            <v>41515</v>
          </cell>
          <cell r="C5574">
            <v>41</v>
          </cell>
          <cell r="D5574" t="str">
            <v>ON</v>
          </cell>
          <cell r="E5574" t="str">
            <v>Refinance External</v>
          </cell>
          <cell r="F5574" t="str">
            <v>Fixed</v>
          </cell>
          <cell r="I5574">
            <v>43.17</v>
          </cell>
          <cell r="J5574">
            <v>35.119999999999997</v>
          </cell>
          <cell r="K5574" t="str">
            <v>Conv</v>
          </cell>
          <cell r="L5574">
            <v>207056.06</v>
          </cell>
          <cell r="M5574" t="str">
            <v>Owner-Occupied</v>
          </cell>
          <cell r="N5574">
            <v>0</v>
          </cell>
          <cell r="O5574">
            <v>43831</v>
          </cell>
          <cell r="P5574" t="str">
            <v>Current</v>
          </cell>
        </row>
        <row r="5575">
          <cell r="B5575">
            <v>42195</v>
          </cell>
          <cell r="C5575">
            <v>18</v>
          </cell>
          <cell r="D5575" t="str">
            <v>ON</v>
          </cell>
          <cell r="E5575" t="str">
            <v>Refinance External</v>
          </cell>
          <cell r="F5575" t="str">
            <v>Fixed</v>
          </cell>
          <cell r="I5575">
            <v>43.56</v>
          </cell>
          <cell r="J5575">
            <v>35.770000000000003</v>
          </cell>
          <cell r="K5575" t="str">
            <v>Conv</v>
          </cell>
          <cell r="L5575">
            <v>340656.89</v>
          </cell>
          <cell r="M5575" t="str">
            <v>Owner-Occupied</v>
          </cell>
          <cell r="N5575">
            <v>0</v>
          </cell>
          <cell r="O5575">
            <v>43831</v>
          </cell>
          <cell r="P5575" t="str">
            <v>Current</v>
          </cell>
        </row>
        <row r="5576">
          <cell r="B5576">
            <v>41598</v>
          </cell>
          <cell r="C5576">
            <v>38</v>
          </cell>
          <cell r="D5576" t="str">
            <v>ON</v>
          </cell>
          <cell r="E5576" t="str">
            <v>Purchase</v>
          </cell>
          <cell r="F5576" t="str">
            <v>ARM</v>
          </cell>
          <cell r="I5576">
            <v>37.92</v>
          </cell>
          <cell r="J5576">
            <v>22.53</v>
          </cell>
          <cell r="K5576" t="str">
            <v>HiRatio</v>
          </cell>
          <cell r="L5576">
            <v>264811.36</v>
          </cell>
          <cell r="M5576" t="str">
            <v>Owner-Occupied</v>
          </cell>
          <cell r="N5576">
            <v>0</v>
          </cell>
          <cell r="O5576">
            <v>43831</v>
          </cell>
          <cell r="P5576" t="str">
            <v>Current</v>
          </cell>
        </row>
        <row r="5577">
          <cell r="B5577">
            <v>41547</v>
          </cell>
          <cell r="C5577">
            <v>40</v>
          </cell>
          <cell r="D5577" t="str">
            <v>AB</v>
          </cell>
          <cell r="E5577" t="str">
            <v>Purchase</v>
          </cell>
          <cell r="F5577" t="str">
            <v>ARM</v>
          </cell>
          <cell r="I5577">
            <v>30.02</v>
          </cell>
          <cell r="J5577">
            <v>11.42</v>
          </cell>
          <cell r="K5577" t="str">
            <v>HiRatio</v>
          </cell>
          <cell r="L5577">
            <v>418119.02</v>
          </cell>
          <cell r="M5577" t="str">
            <v>Owner-Occupied</v>
          </cell>
          <cell r="N5577">
            <v>0</v>
          </cell>
          <cell r="O5577">
            <v>43831</v>
          </cell>
          <cell r="P5577" t="str">
            <v>Current</v>
          </cell>
        </row>
        <row r="5578">
          <cell r="B5578">
            <v>41977</v>
          </cell>
          <cell r="C5578">
            <v>25</v>
          </cell>
          <cell r="D5578" t="str">
            <v>BC</v>
          </cell>
          <cell r="E5578" t="str">
            <v>Transfer</v>
          </cell>
          <cell r="F5578" t="str">
            <v>ARM</v>
          </cell>
          <cell r="I5578">
            <v>38.340000000000003</v>
          </cell>
          <cell r="J5578">
            <v>20.45</v>
          </cell>
          <cell r="K5578" t="str">
            <v>HiRatio</v>
          </cell>
          <cell r="L5578">
            <v>205048.78</v>
          </cell>
          <cell r="M5578" t="str">
            <v>Owner-Occupied</v>
          </cell>
          <cell r="N5578">
            <v>0</v>
          </cell>
          <cell r="O5578">
            <v>43831</v>
          </cell>
          <cell r="P5578" t="str">
            <v>Current</v>
          </cell>
        </row>
        <row r="5579">
          <cell r="B5579">
            <v>42279</v>
          </cell>
          <cell r="C5579">
            <v>15</v>
          </cell>
          <cell r="D5579" t="str">
            <v>BC</v>
          </cell>
          <cell r="E5579" t="str">
            <v>Transfer</v>
          </cell>
          <cell r="F5579" t="str">
            <v>ARM</v>
          </cell>
          <cell r="I5579">
            <v>14.4</v>
          </cell>
          <cell r="J5579">
            <v>13.51</v>
          </cell>
          <cell r="K5579" t="str">
            <v>Conv</v>
          </cell>
          <cell r="L5579">
            <v>216849.95</v>
          </cell>
          <cell r="M5579" t="str">
            <v>Owner-Occupied</v>
          </cell>
          <cell r="N5579">
            <v>0</v>
          </cell>
          <cell r="O5579">
            <v>43831</v>
          </cell>
          <cell r="P5579" t="str">
            <v>Current</v>
          </cell>
        </row>
        <row r="5580">
          <cell r="B5580">
            <v>42212</v>
          </cell>
          <cell r="C5580">
            <v>18</v>
          </cell>
          <cell r="D5580" t="str">
            <v>ON</v>
          </cell>
          <cell r="E5580" t="str">
            <v>Purchase</v>
          </cell>
          <cell r="F5580" t="str">
            <v>Fixed</v>
          </cell>
          <cell r="I5580">
            <v>35.880000000000003</v>
          </cell>
          <cell r="J5580">
            <v>29.87</v>
          </cell>
          <cell r="K5580" t="str">
            <v>HiRatio</v>
          </cell>
          <cell r="L5580">
            <v>510954.17</v>
          </cell>
          <cell r="M5580" t="str">
            <v>Owner-Occupied</v>
          </cell>
          <cell r="N5580">
            <v>0</v>
          </cell>
          <cell r="O5580">
            <v>43831</v>
          </cell>
          <cell r="P5580" t="str">
            <v>Current</v>
          </cell>
        </row>
        <row r="5581">
          <cell r="B5581">
            <v>40785</v>
          </cell>
          <cell r="C5581">
            <v>65</v>
          </cell>
          <cell r="D5581" t="str">
            <v>AB</v>
          </cell>
          <cell r="E5581" t="str">
            <v>Purchase</v>
          </cell>
          <cell r="F5581" t="str">
            <v>Fixed</v>
          </cell>
          <cell r="I5581">
            <v>42.04</v>
          </cell>
          <cell r="J5581">
            <v>24.89</v>
          </cell>
          <cell r="K5581" t="str">
            <v>HiRatio</v>
          </cell>
          <cell r="L5581">
            <v>0</v>
          </cell>
          <cell r="M5581" t="str">
            <v>Owner-Occupied</v>
          </cell>
          <cell r="N5581">
            <v>4</v>
          </cell>
          <cell r="O5581">
            <v>42585</v>
          </cell>
          <cell r="P5581" t="str">
            <v>Current</v>
          </cell>
        </row>
        <row r="5582">
          <cell r="B5582">
            <v>41617</v>
          </cell>
          <cell r="C5582">
            <v>37</v>
          </cell>
          <cell r="D5582" t="str">
            <v>ON</v>
          </cell>
          <cell r="E5582" t="str">
            <v>Purchase</v>
          </cell>
          <cell r="F5582" t="str">
            <v>Fixed</v>
          </cell>
          <cell r="I5582">
            <v>39.25</v>
          </cell>
          <cell r="J5582">
            <v>38.729999999999997</v>
          </cell>
          <cell r="K5582" t="str">
            <v>HiRatio</v>
          </cell>
          <cell r="L5582">
            <v>0</v>
          </cell>
          <cell r="M5582" t="str">
            <v>Owner-Occupied</v>
          </cell>
          <cell r="N5582">
            <v>4</v>
          </cell>
          <cell r="O5582">
            <v>42544</v>
          </cell>
          <cell r="P5582" t="str">
            <v>Current</v>
          </cell>
        </row>
        <row r="5583">
          <cell r="B5583">
            <v>41873</v>
          </cell>
          <cell r="C5583">
            <v>29</v>
          </cell>
          <cell r="D5583" t="str">
            <v>SK</v>
          </cell>
          <cell r="E5583" t="str">
            <v>Transfer</v>
          </cell>
          <cell r="F5583" t="str">
            <v>Fixed</v>
          </cell>
          <cell r="I5583">
            <v>40.81</v>
          </cell>
          <cell r="J5583">
            <v>12.95</v>
          </cell>
          <cell r="K5583" t="str">
            <v>Conv</v>
          </cell>
          <cell r="L5583">
            <v>195120.06</v>
          </cell>
          <cell r="M5583" t="str">
            <v>Owner-Occupied</v>
          </cell>
          <cell r="N5583">
            <v>0</v>
          </cell>
          <cell r="O5583">
            <v>43831</v>
          </cell>
          <cell r="P5583" t="str">
            <v>Current</v>
          </cell>
        </row>
        <row r="5584">
          <cell r="B5584">
            <v>41152</v>
          </cell>
          <cell r="C5584">
            <v>53</v>
          </cell>
          <cell r="D5584" t="str">
            <v>AB</v>
          </cell>
          <cell r="E5584" t="str">
            <v>Purchase</v>
          </cell>
          <cell r="F5584" t="str">
            <v>Fixed</v>
          </cell>
          <cell r="I5584">
            <v>29.26</v>
          </cell>
          <cell r="J5584">
            <v>16.059999999999999</v>
          </cell>
          <cell r="K5584" t="str">
            <v>HiRatio</v>
          </cell>
          <cell r="L5584">
            <v>0</v>
          </cell>
          <cell r="M5584" t="str">
            <v>Owner-Occupied</v>
          </cell>
          <cell r="N5584">
            <v>4</v>
          </cell>
          <cell r="O5584">
            <v>42325</v>
          </cell>
          <cell r="P5584" t="str">
            <v>Current</v>
          </cell>
        </row>
        <row r="5585">
          <cell r="B5585">
            <v>42058</v>
          </cell>
          <cell r="C5585">
            <v>23</v>
          </cell>
          <cell r="D5585" t="str">
            <v>ON</v>
          </cell>
          <cell r="E5585" t="str">
            <v>Refinance External</v>
          </cell>
          <cell r="F5585" t="str">
            <v>ARM</v>
          </cell>
          <cell r="I5585">
            <v>23.67</v>
          </cell>
          <cell r="J5585">
            <v>17.329999999999998</v>
          </cell>
          <cell r="K5585" t="str">
            <v>Conv</v>
          </cell>
          <cell r="L5585">
            <v>0</v>
          </cell>
          <cell r="M5585" t="str">
            <v>Owner-Occupied</v>
          </cell>
          <cell r="N5585">
            <v>4</v>
          </cell>
          <cell r="O5585">
            <v>42706</v>
          </cell>
          <cell r="P5585" t="str">
            <v>Current</v>
          </cell>
        </row>
        <row r="5586">
          <cell r="B5586">
            <v>42163</v>
          </cell>
          <cell r="C5586">
            <v>19</v>
          </cell>
          <cell r="D5586" t="str">
            <v>ON</v>
          </cell>
          <cell r="E5586" t="str">
            <v>Purchase</v>
          </cell>
          <cell r="F5586" t="str">
            <v>Fixed</v>
          </cell>
          <cell r="I5586">
            <v>40.799999999999997</v>
          </cell>
          <cell r="J5586">
            <v>28.43</v>
          </cell>
          <cell r="K5586" t="str">
            <v>HiRatio</v>
          </cell>
          <cell r="L5586">
            <v>251604.29</v>
          </cell>
          <cell r="M5586" t="str">
            <v>Owner-Occupied</v>
          </cell>
          <cell r="N5586">
            <v>0</v>
          </cell>
          <cell r="O5586">
            <v>43831</v>
          </cell>
          <cell r="P5586" t="str">
            <v>Current</v>
          </cell>
        </row>
        <row r="5587">
          <cell r="B5587">
            <v>40989</v>
          </cell>
          <cell r="C5587">
            <v>58</v>
          </cell>
          <cell r="D5587" t="str">
            <v>ON</v>
          </cell>
          <cell r="E5587" t="str">
            <v>Refinance External</v>
          </cell>
          <cell r="F5587" t="str">
            <v>Fixed</v>
          </cell>
          <cell r="I5587">
            <v>30.14</v>
          </cell>
          <cell r="J5587">
            <v>27.61</v>
          </cell>
          <cell r="K5587" t="str">
            <v>HiRatio</v>
          </cell>
          <cell r="L5587">
            <v>0</v>
          </cell>
          <cell r="M5587" t="str">
            <v>Owner-Occupied</v>
          </cell>
          <cell r="N5587">
            <v>4</v>
          </cell>
          <cell r="O5587">
            <v>42191</v>
          </cell>
          <cell r="P5587" t="str">
            <v>Current</v>
          </cell>
        </row>
        <row r="5588">
          <cell r="B5588">
            <v>41565</v>
          </cell>
          <cell r="C5588">
            <v>39</v>
          </cell>
          <cell r="D5588" t="str">
            <v>ON</v>
          </cell>
          <cell r="E5588" t="str">
            <v>Refinance External</v>
          </cell>
          <cell r="F5588" t="str">
            <v>ARM</v>
          </cell>
          <cell r="I5588">
            <v>32.659999999999997</v>
          </cell>
          <cell r="J5588">
            <v>15.34</v>
          </cell>
          <cell r="K5588" t="str">
            <v>Conv</v>
          </cell>
          <cell r="L5588">
            <v>0</v>
          </cell>
          <cell r="M5588" t="str">
            <v>Owner-Occupied</v>
          </cell>
          <cell r="N5588">
            <v>4</v>
          </cell>
          <cell r="O5588">
            <v>42090</v>
          </cell>
          <cell r="P5588" t="str">
            <v>Current</v>
          </cell>
        </row>
        <row r="5589">
          <cell r="B5589">
            <v>41145</v>
          </cell>
          <cell r="C5589">
            <v>53</v>
          </cell>
          <cell r="D5589" t="str">
            <v>ON</v>
          </cell>
          <cell r="E5589" t="str">
            <v>Purchase</v>
          </cell>
          <cell r="F5589" t="str">
            <v>Fixed</v>
          </cell>
          <cell r="I5589">
            <v>36.880000000000003</v>
          </cell>
          <cell r="J5589">
            <v>22.48</v>
          </cell>
          <cell r="K5589" t="str">
            <v>Conv</v>
          </cell>
          <cell r="L5589">
            <v>121645.53</v>
          </cell>
          <cell r="M5589" t="str">
            <v>Owner-Occupied</v>
          </cell>
          <cell r="N5589">
            <v>0</v>
          </cell>
          <cell r="O5589">
            <v>43831</v>
          </cell>
          <cell r="P5589" t="str">
            <v>Current</v>
          </cell>
        </row>
        <row r="5590">
          <cell r="B5590">
            <v>42521</v>
          </cell>
          <cell r="C5590">
            <v>8</v>
          </cell>
          <cell r="D5590" t="str">
            <v>ON</v>
          </cell>
          <cell r="E5590" t="str">
            <v>Purchase</v>
          </cell>
          <cell r="F5590" t="str">
            <v>Fixed</v>
          </cell>
          <cell r="I5590">
            <v>40.86</v>
          </cell>
          <cell r="J5590">
            <v>25.51</v>
          </cell>
          <cell r="K5590" t="str">
            <v>HiRatio</v>
          </cell>
          <cell r="L5590">
            <v>279110.94</v>
          </cell>
          <cell r="M5590" t="str">
            <v>Owner-Occupied</v>
          </cell>
          <cell r="N5590">
            <v>0</v>
          </cell>
          <cell r="O5590">
            <v>43831</v>
          </cell>
          <cell r="P5590" t="str">
            <v>Current</v>
          </cell>
        </row>
        <row r="5591">
          <cell r="B5591">
            <v>41789</v>
          </cell>
          <cell r="C5591">
            <v>32</v>
          </cell>
          <cell r="D5591" t="str">
            <v>ON</v>
          </cell>
          <cell r="E5591" t="str">
            <v>Purchase</v>
          </cell>
          <cell r="F5591" t="str">
            <v>Fixed</v>
          </cell>
          <cell r="I5591">
            <v>31.39</v>
          </cell>
          <cell r="J5591">
            <v>22.96</v>
          </cell>
          <cell r="K5591" t="str">
            <v>HiRatio</v>
          </cell>
          <cell r="L5591">
            <v>144799.74</v>
          </cell>
          <cell r="M5591" t="str">
            <v>Owner-Occupied</v>
          </cell>
          <cell r="N5591">
            <v>0</v>
          </cell>
          <cell r="O5591">
            <v>43831</v>
          </cell>
          <cell r="P5591" t="str">
            <v>Current</v>
          </cell>
        </row>
        <row r="5592">
          <cell r="B5592">
            <v>42447</v>
          </cell>
          <cell r="C5592">
            <v>10</v>
          </cell>
          <cell r="D5592" t="str">
            <v>BC</v>
          </cell>
          <cell r="E5592" t="str">
            <v>Purchase</v>
          </cell>
          <cell r="F5592" t="str">
            <v>Fixed</v>
          </cell>
          <cell r="I5592">
            <v>39.630000000000003</v>
          </cell>
          <cell r="J5592">
            <v>29.62</v>
          </cell>
          <cell r="K5592" t="str">
            <v>HiRatio</v>
          </cell>
          <cell r="L5592">
            <v>216091.74</v>
          </cell>
          <cell r="M5592" t="str">
            <v>Owner-Occupied</v>
          </cell>
          <cell r="N5592">
            <v>0</v>
          </cell>
          <cell r="O5592">
            <v>43831</v>
          </cell>
          <cell r="P5592" t="str">
            <v>Current</v>
          </cell>
        </row>
        <row r="5593">
          <cell r="B5593">
            <v>42489</v>
          </cell>
          <cell r="C5593">
            <v>9</v>
          </cell>
          <cell r="D5593" t="str">
            <v>ON</v>
          </cell>
          <cell r="E5593" t="str">
            <v>Transfer</v>
          </cell>
          <cell r="F5593" t="str">
            <v>ARM</v>
          </cell>
          <cell r="I5593">
            <v>23.39</v>
          </cell>
          <cell r="J5593">
            <v>19.940000000000001</v>
          </cell>
          <cell r="K5593" t="str">
            <v>Conv</v>
          </cell>
          <cell r="L5593">
            <v>133779.74</v>
          </cell>
          <cell r="M5593" t="str">
            <v>Owner-Occupied</v>
          </cell>
          <cell r="N5593">
            <v>0</v>
          </cell>
          <cell r="O5593">
            <v>43831</v>
          </cell>
          <cell r="P5593" t="str">
            <v>Current</v>
          </cell>
        </row>
        <row r="5594">
          <cell r="B5594">
            <v>41543</v>
          </cell>
          <cell r="C5594">
            <v>40</v>
          </cell>
          <cell r="D5594" t="str">
            <v>AB</v>
          </cell>
          <cell r="E5594" t="str">
            <v>Purchase</v>
          </cell>
          <cell r="F5594" t="str">
            <v>Fixed</v>
          </cell>
          <cell r="I5594">
            <v>40.46</v>
          </cell>
          <cell r="J5594">
            <v>19.29</v>
          </cell>
          <cell r="K5594" t="str">
            <v>HiRatio</v>
          </cell>
          <cell r="L5594">
            <v>355069.61</v>
          </cell>
          <cell r="M5594" t="str">
            <v>Owner-Occupied</v>
          </cell>
          <cell r="N5594">
            <v>0</v>
          </cell>
          <cell r="O5594">
            <v>43831</v>
          </cell>
          <cell r="P5594" t="str">
            <v>Current</v>
          </cell>
        </row>
        <row r="5595">
          <cell r="B5595">
            <v>41533</v>
          </cell>
          <cell r="C5595">
            <v>40</v>
          </cell>
          <cell r="D5595" t="str">
            <v>AB</v>
          </cell>
          <cell r="E5595" t="str">
            <v>Purchase</v>
          </cell>
          <cell r="F5595" t="str">
            <v>Fixed</v>
          </cell>
          <cell r="I5595">
            <v>42.35</v>
          </cell>
          <cell r="J5595">
            <v>15.91</v>
          </cell>
          <cell r="K5595" t="str">
            <v>HiRatio</v>
          </cell>
          <cell r="L5595">
            <v>270926.46000000002</v>
          </cell>
          <cell r="M5595" t="str">
            <v>Second Home</v>
          </cell>
          <cell r="N5595">
            <v>0</v>
          </cell>
          <cell r="O5595">
            <v>43831</v>
          </cell>
          <cell r="P5595" t="str">
            <v>Current</v>
          </cell>
        </row>
        <row r="5596">
          <cell r="B5596">
            <v>42506</v>
          </cell>
          <cell r="C5596">
            <v>8</v>
          </cell>
          <cell r="D5596" t="str">
            <v>BC</v>
          </cell>
          <cell r="E5596" t="str">
            <v>Transfer</v>
          </cell>
          <cell r="F5596" t="str">
            <v>Fixed</v>
          </cell>
          <cell r="I5596">
            <v>36.03</v>
          </cell>
          <cell r="J5596">
            <v>26.4</v>
          </cell>
          <cell r="K5596" t="str">
            <v>HiRatio</v>
          </cell>
          <cell r="L5596">
            <v>0</v>
          </cell>
          <cell r="M5596" t="str">
            <v>Owner-Occupied</v>
          </cell>
          <cell r="N5596">
            <v>4</v>
          </cell>
          <cell r="O5596">
            <v>42761</v>
          </cell>
          <cell r="P5596" t="str">
            <v>Current</v>
          </cell>
        </row>
        <row r="5597">
          <cell r="B5597">
            <v>40646</v>
          </cell>
          <cell r="C5597">
            <v>69</v>
          </cell>
          <cell r="D5597" t="str">
            <v>ON</v>
          </cell>
          <cell r="E5597" t="str">
            <v>Purchase</v>
          </cell>
          <cell r="F5597" t="str">
            <v>ARM</v>
          </cell>
          <cell r="I5597">
            <v>27.7</v>
          </cell>
          <cell r="J5597">
            <v>6.68</v>
          </cell>
          <cell r="K5597" t="str">
            <v>Conv</v>
          </cell>
          <cell r="L5597">
            <v>0</v>
          </cell>
          <cell r="M5597" t="str">
            <v>Rental</v>
          </cell>
          <cell r="N5597">
            <v>4</v>
          </cell>
          <cell r="O5597">
            <v>40833</v>
          </cell>
          <cell r="P5597" t="str">
            <v>Current</v>
          </cell>
        </row>
        <row r="5598">
          <cell r="B5598">
            <v>42622</v>
          </cell>
          <cell r="C5598">
            <v>4</v>
          </cell>
          <cell r="D5598" t="str">
            <v>ON</v>
          </cell>
          <cell r="E5598" t="str">
            <v>Purchase</v>
          </cell>
          <cell r="F5598" t="str">
            <v>Fixed</v>
          </cell>
          <cell r="I5598">
            <v>33.07</v>
          </cell>
          <cell r="J5598">
            <v>21.8</v>
          </cell>
          <cell r="K5598" t="str">
            <v>HiRatio</v>
          </cell>
          <cell r="L5598">
            <v>292385.52</v>
          </cell>
          <cell r="M5598" t="str">
            <v>Owner-Occupied</v>
          </cell>
          <cell r="N5598">
            <v>0</v>
          </cell>
          <cell r="O5598">
            <v>43831</v>
          </cell>
          <cell r="P5598" t="str">
            <v>Current</v>
          </cell>
        </row>
        <row r="5599">
          <cell r="B5599">
            <v>40717</v>
          </cell>
          <cell r="C5599">
            <v>67</v>
          </cell>
          <cell r="D5599" t="str">
            <v>AB</v>
          </cell>
          <cell r="E5599" t="str">
            <v>Purchase</v>
          </cell>
          <cell r="F5599" t="str">
            <v>Fixed</v>
          </cell>
          <cell r="I5599">
            <v>29.47</v>
          </cell>
          <cell r="J5599">
            <v>29.28</v>
          </cell>
          <cell r="K5599" t="str">
            <v>HiRatio</v>
          </cell>
          <cell r="L5599">
            <v>180680.21</v>
          </cell>
          <cell r="M5599" t="str">
            <v>Owner-Occupied</v>
          </cell>
          <cell r="N5599">
            <v>0</v>
          </cell>
          <cell r="O5599">
            <v>43831</v>
          </cell>
          <cell r="P5599" t="str">
            <v>Current</v>
          </cell>
        </row>
        <row r="5600">
          <cell r="B5600">
            <v>42697</v>
          </cell>
          <cell r="C5600">
            <v>2</v>
          </cell>
          <cell r="D5600" t="str">
            <v>ON</v>
          </cell>
          <cell r="E5600" t="str">
            <v>Purchase</v>
          </cell>
          <cell r="F5600" t="str">
            <v>Fixed</v>
          </cell>
          <cell r="I5600">
            <v>43.22</v>
          </cell>
          <cell r="J5600">
            <v>33.78</v>
          </cell>
          <cell r="K5600" t="str">
            <v>HiRatio</v>
          </cell>
          <cell r="L5600">
            <v>422051</v>
          </cell>
          <cell r="M5600" t="str">
            <v>Owner-Occupied</v>
          </cell>
          <cell r="N5600">
            <v>0</v>
          </cell>
          <cell r="O5600">
            <v>43831</v>
          </cell>
          <cell r="P5600" t="str">
            <v>Current</v>
          </cell>
        </row>
        <row r="5601">
          <cell r="B5601">
            <v>41109</v>
          </cell>
          <cell r="C5601">
            <v>54</v>
          </cell>
          <cell r="D5601" t="str">
            <v>BC</v>
          </cell>
          <cell r="E5601" t="str">
            <v>Refinance External</v>
          </cell>
          <cell r="F5601" t="str">
            <v>Fixed</v>
          </cell>
          <cell r="I5601">
            <v>35.51</v>
          </cell>
          <cell r="J5601">
            <v>6.36</v>
          </cell>
          <cell r="K5601" t="str">
            <v>Conv</v>
          </cell>
          <cell r="L5601">
            <v>186596.09</v>
          </cell>
          <cell r="M5601" t="str">
            <v>Rental</v>
          </cell>
          <cell r="N5601">
            <v>0</v>
          </cell>
          <cell r="O5601">
            <v>43831</v>
          </cell>
          <cell r="P5601" t="str">
            <v>Current</v>
          </cell>
        </row>
        <row r="5602">
          <cell r="B5602">
            <v>41047</v>
          </cell>
          <cell r="C5602">
            <v>56</v>
          </cell>
          <cell r="D5602" t="str">
            <v>ON</v>
          </cell>
          <cell r="E5602" t="str">
            <v>Transfer</v>
          </cell>
          <cell r="F5602" t="str">
            <v>Fixed</v>
          </cell>
          <cell r="I5602">
            <v>35.700000000000003</v>
          </cell>
          <cell r="J5602">
            <v>23.52</v>
          </cell>
          <cell r="K5602" t="str">
            <v>HiRatio</v>
          </cell>
          <cell r="L5602">
            <v>144906.31</v>
          </cell>
          <cell r="M5602" t="str">
            <v>Owner-Occupied</v>
          </cell>
          <cell r="N5602">
            <v>0</v>
          </cell>
          <cell r="O5602">
            <v>43831</v>
          </cell>
          <cell r="P5602" t="str">
            <v>Current</v>
          </cell>
        </row>
        <row r="5603">
          <cell r="B5603">
            <v>41390</v>
          </cell>
          <cell r="C5603">
            <v>45</v>
          </cell>
          <cell r="D5603" t="str">
            <v>ON</v>
          </cell>
          <cell r="E5603" t="str">
            <v>Purchase</v>
          </cell>
          <cell r="F5603" t="str">
            <v>Fixed</v>
          </cell>
          <cell r="I5603">
            <v>43.96</v>
          </cell>
          <cell r="J5603">
            <v>14.26</v>
          </cell>
          <cell r="K5603" t="str">
            <v>HiRatio</v>
          </cell>
          <cell r="L5603">
            <v>0</v>
          </cell>
          <cell r="M5603" t="str">
            <v>Owner-Occupied</v>
          </cell>
          <cell r="N5603">
            <v>4</v>
          </cell>
          <cell r="O5603">
            <v>42675</v>
          </cell>
          <cell r="P5603" t="str">
            <v>Current</v>
          </cell>
        </row>
        <row r="5604">
          <cell r="B5604">
            <v>40724</v>
          </cell>
          <cell r="C5604">
            <v>67</v>
          </cell>
          <cell r="D5604" t="str">
            <v>ON</v>
          </cell>
          <cell r="E5604" t="str">
            <v>Purchase</v>
          </cell>
          <cell r="F5604" t="str">
            <v>ARM</v>
          </cell>
          <cell r="I5604">
            <v>14.38</v>
          </cell>
          <cell r="J5604">
            <v>14.09</v>
          </cell>
          <cell r="K5604" t="str">
            <v>HiRatio</v>
          </cell>
          <cell r="L5604">
            <v>217471.38</v>
          </cell>
          <cell r="M5604" t="str">
            <v>Owner-Occupied</v>
          </cell>
          <cell r="N5604">
            <v>0</v>
          </cell>
          <cell r="O5604">
            <v>43831</v>
          </cell>
          <cell r="P5604" t="str">
            <v>Current</v>
          </cell>
        </row>
        <row r="5605">
          <cell r="B5605">
            <v>42268</v>
          </cell>
          <cell r="C5605">
            <v>16</v>
          </cell>
          <cell r="D5605" t="str">
            <v>AB</v>
          </cell>
          <cell r="E5605" t="str">
            <v>Portable</v>
          </cell>
          <cell r="F5605" t="str">
            <v>Fixed</v>
          </cell>
          <cell r="I5605">
            <v>27.24</v>
          </cell>
          <cell r="J5605">
            <v>24.73</v>
          </cell>
          <cell r="K5605" t="str">
            <v>HiRatio</v>
          </cell>
          <cell r="L5605">
            <v>405805.2</v>
          </cell>
          <cell r="M5605" t="str">
            <v>Owner-Occupied</v>
          </cell>
          <cell r="N5605">
            <v>0</v>
          </cell>
          <cell r="O5605">
            <v>43831</v>
          </cell>
          <cell r="P5605" t="str">
            <v>Current</v>
          </cell>
        </row>
        <row r="5606">
          <cell r="B5606">
            <v>42181</v>
          </cell>
          <cell r="C5606">
            <v>19</v>
          </cell>
          <cell r="D5606" t="str">
            <v>ON</v>
          </cell>
          <cell r="E5606" t="str">
            <v>Purchase</v>
          </cell>
          <cell r="F5606" t="str">
            <v>Fixed</v>
          </cell>
          <cell r="I5606">
            <v>39.99</v>
          </cell>
          <cell r="J5606">
            <v>36.369999999999997</v>
          </cell>
          <cell r="K5606" t="str">
            <v>Conv</v>
          </cell>
          <cell r="L5606">
            <v>254752.69</v>
          </cell>
          <cell r="M5606" t="str">
            <v>Owner-Occupied</v>
          </cell>
          <cell r="N5606">
            <v>0</v>
          </cell>
          <cell r="O5606">
            <v>43831</v>
          </cell>
          <cell r="P5606" t="str">
            <v>Current</v>
          </cell>
        </row>
        <row r="5607">
          <cell r="B5607">
            <v>42412</v>
          </cell>
          <cell r="C5607">
            <v>11</v>
          </cell>
          <cell r="D5607" t="str">
            <v>MB</v>
          </cell>
          <cell r="E5607" t="str">
            <v>Purchase</v>
          </cell>
          <cell r="F5607" t="str">
            <v>Fixed</v>
          </cell>
          <cell r="I5607">
            <v>39.86</v>
          </cell>
          <cell r="J5607">
            <v>15.35</v>
          </cell>
          <cell r="K5607" t="str">
            <v>HiRatio</v>
          </cell>
          <cell r="L5607">
            <v>147554.64000000001</v>
          </cell>
          <cell r="M5607" t="str">
            <v>Second Home</v>
          </cell>
          <cell r="N5607">
            <v>0</v>
          </cell>
          <cell r="O5607">
            <v>43831</v>
          </cell>
          <cell r="P5607" t="str">
            <v>Current</v>
          </cell>
        </row>
        <row r="5608">
          <cell r="B5608">
            <v>41549</v>
          </cell>
          <cell r="C5608">
            <v>39</v>
          </cell>
          <cell r="D5608" t="str">
            <v>ON</v>
          </cell>
          <cell r="E5608" t="str">
            <v>Refinance External</v>
          </cell>
          <cell r="F5608" t="str">
            <v>ARM</v>
          </cell>
          <cell r="I5608">
            <v>31.13</v>
          </cell>
          <cell r="J5608">
            <v>25.39</v>
          </cell>
          <cell r="K5608" t="str">
            <v>Conv</v>
          </cell>
          <cell r="L5608">
            <v>165776.07999999999</v>
          </cell>
          <cell r="M5608" t="str">
            <v>Owner-Occupied</v>
          </cell>
          <cell r="N5608">
            <v>0</v>
          </cell>
          <cell r="O5608">
            <v>43831</v>
          </cell>
          <cell r="P5608" t="str">
            <v>Current</v>
          </cell>
        </row>
        <row r="5609">
          <cell r="B5609">
            <v>41543</v>
          </cell>
          <cell r="C5609">
            <v>40</v>
          </cell>
          <cell r="D5609" t="str">
            <v>ON</v>
          </cell>
          <cell r="E5609" t="str">
            <v>Refinance External</v>
          </cell>
          <cell r="F5609" t="str">
            <v>Fixed</v>
          </cell>
          <cell r="I5609">
            <v>33.32</v>
          </cell>
          <cell r="J5609">
            <v>27.8</v>
          </cell>
          <cell r="K5609" t="str">
            <v>Conv</v>
          </cell>
          <cell r="L5609">
            <v>0</v>
          </cell>
          <cell r="M5609" t="str">
            <v>Owner-Occupied</v>
          </cell>
          <cell r="N5609">
            <v>4</v>
          </cell>
          <cell r="O5609">
            <v>42199</v>
          </cell>
          <cell r="P5609" t="str">
            <v>Current</v>
          </cell>
        </row>
        <row r="5610">
          <cell r="B5610">
            <v>42282</v>
          </cell>
          <cell r="C5610">
            <v>15</v>
          </cell>
          <cell r="D5610" t="str">
            <v>BC</v>
          </cell>
          <cell r="E5610" t="str">
            <v>Purchase</v>
          </cell>
          <cell r="F5610" t="str">
            <v>ARM</v>
          </cell>
          <cell r="I5610">
            <v>25.9</v>
          </cell>
          <cell r="J5610">
            <v>20.02</v>
          </cell>
          <cell r="K5610" t="str">
            <v>HiRatio</v>
          </cell>
          <cell r="L5610">
            <v>286644.09000000003</v>
          </cell>
          <cell r="M5610" t="str">
            <v>Owner-Occupied</v>
          </cell>
          <cell r="N5610">
            <v>0</v>
          </cell>
          <cell r="O5610">
            <v>43831</v>
          </cell>
          <cell r="P5610" t="str">
            <v>Current</v>
          </cell>
        </row>
        <row r="5611">
          <cell r="B5611">
            <v>41095</v>
          </cell>
          <cell r="C5611">
            <v>54</v>
          </cell>
          <cell r="D5611" t="str">
            <v>AB</v>
          </cell>
          <cell r="E5611" t="str">
            <v>Purchase</v>
          </cell>
          <cell r="F5611" t="str">
            <v>Fixed</v>
          </cell>
          <cell r="I5611">
            <v>19.809999999999999</v>
          </cell>
          <cell r="J5611">
            <v>19.2</v>
          </cell>
          <cell r="K5611" t="str">
            <v>Conv</v>
          </cell>
          <cell r="L5611">
            <v>0</v>
          </cell>
          <cell r="M5611" t="str">
            <v>Owner-Occupied</v>
          </cell>
          <cell r="N5611">
            <v>4</v>
          </cell>
          <cell r="O5611">
            <v>42576</v>
          </cell>
          <cell r="P5611" t="str">
            <v>Current</v>
          </cell>
        </row>
        <row r="5612">
          <cell r="B5612">
            <v>41600</v>
          </cell>
          <cell r="C5612">
            <v>38</v>
          </cell>
          <cell r="D5612" t="str">
            <v>ON</v>
          </cell>
          <cell r="E5612" t="str">
            <v>Purchase</v>
          </cell>
          <cell r="F5612" t="str">
            <v>Fixed</v>
          </cell>
          <cell r="I5612">
            <v>42.99</v>
          </cell>
          <cell r="J5612">
            <v>19.2</v>
          </cell>
          <cell r="K5612" t="str">
            <v>Conv</v>
          </cell>
          <cell r="L5612">
            <v>163770.1</v>
          </cell>
          <cell r="M5612" t="str">
            <v>Second Home</v>
          </cell>
          <cell r="N5612">
            <v>0</v>
          </cell>
          <cell r="O5612">
            <v>43831</v>
          </cell>
          <cell r="P5612" t="str">
            <v>Current</v>
          </cell>
        </row>
        <row r="5613">
          <cell r="B5613">
            <v>41548</v>
          </cell>
          <cell r="C5613">
            <v>39</v>
          </cell>
          <cell r="D5613" t="str">
            <v>ON</v>
          </cell>
          <cell r="E5613" t="str">
            <v>Purchase</v>
          </cell>
          <cell r="F5613" t="str">
            <v>ARM</v>
          </cell>
          <cell r="I5613">
            <v>32.89</v>
          </cell>
          <cell r="J5613">
            <v>8.0500000000000007</v>
          </cell>
          <cell r="K5613" t="str">
            <v>Conv</v>
          </cell>
          <cell r="L5613">
            <v>0</v>
          </cell>
          <cell r="M5613" t="str">
            <v>Rental</v>
          </cell>
          <cell r="N5613">
            <v>4</v>
          </cell>
          <cell r="O5613">
            <v>42389</v>
          </cell>
          <cell r="P5613" t="str">
            <v>Current</v>
          </cell>
        </row>
        <row r="5614">
          <cell r="B5614">
            <v>41591</v>
          </cell>
          <cell r="C5614">
            <v>38</v>
          </cell>
          <cell r="D5614" t="str">
            <v>ON</v>
          </cell>
          <cell r="E5614" t="str">
            <v>Refinance External</v>
          </cell>
          <cell r="F5614" t="str">
            <v>Fixed</v>
          </cell>
          <cell r="I5614">
            <v>37.94</v>
          </cell>
          <cell r="J5614">
            <v>30.05</v>
          </cell>
          <cell r="K5614" t="str">
            <v>Conv</v>
          </cell>
          <cell r="L5614">
            <v>0</v>
          </cell>
          <cell r="M5614" t="str">
            <v>Owner-Occupied</v>
          </cell>
          <cell r="N5614">
            <v>4</v>
          </cell>
          <cell r="O5614">
            <v>42703</v>
          </cell>
          <cell r="P5614" t="str">
            <v>Current</v>
          </cell>
        </row>
        <row r="5615">
          <cell r="B5615">
            <v>42123</v>
          </cell>
          <cell r="C5615">
            <v>21</v>
          </cell>
          <cell r="D5615" t="str">
            <v>ON</v>
          </cell>
          <cell r="E5615" t="str">
            <v>Refinance External</v>
          </cell>
          <cell r="F5615" t="str">
            <v>ARM</v>
          </cell>
          <cell r="I5615">
            <v>33.24</v>
          </cell>
          <cell r="J5615">
            <v>29.66</v>
          </cell>
          <cell r="K5615" t="str">
            <v>Conv</v>
          </cell>
          <cell r="L5615">
            <v>340181.55</v>
          </cell>
          <cell r="M5615" t="str">
            <v>Owner-Occupied</v>
          </cell>
          <cell r="N5615">
            <v>0</v>
          </cell>
          <cell r="O5615">
            <v>43831</v>
          </cell>
          <cell r="P5615" t="str">
            <v>Current</v>
          </cell>
        </row>
        <row r="5616">
          <cell r="B5616">
            <v>42465</v>
          </cell>
          <cell r="C5616">
            <v>9</v>
          </cell>
          <cell r="D5616" t="str">
            <v>ON</v>
          </cell>
          <cell r="E5616" t="str">
            <v>Refinance External</v>
          </cell>
          <cell r="F5616" t="str">
            <v>ARM</v>
          </cell>
          <cell r="I5616">
            <v>15.35</v>
          </cell>
          <cell r="J5616">
            <v>13.62</v>
          </cell>
          <cell r="K5616" t="str">
            <v>Conv</v>
          </cell>
          <cell r="L5616">
            <v>0</v>
          </cell>
          <cell r="M5616" t="str">
            <v>Owner-Occupied</v>
          </cell>
          <cell r="N5616">
            <v>4</v>
          </cell>
          <cell r="O5616">
            <v>42675</v>
          </cell>
          <cell r="P5616" t="str">
            <v>Current</v>
          </cell>
        </row>
        <row r="5617">
          <cell r="B5617">
            <v>42346</v>
          </cell>
          <cell r="C5617">
            <v>13</v>
          </cell>
          <cell r="D5617" t="str">
            <v>ON</v>
          </cell>
          <cell r="E5617" t="str">
            <v>Transfer</v>
          </cell>
          <cell r="F5617" t="str">
            <v>ARM</v>
          </cell>
          <cell r="I5617">
            <v>27.27</v>
          </cell>
          <cell r="J5617">
            <v>27.13</v>
          </cell>
          <cell r="K5617" t="str">
            <v>HiRatio</v>
          </cell>
          <cell r="L5617">
            <v>267083.28999999998</v>
          </cell>
          <cell r="M5617" t="str">
            <v>Owner-Occupied</v>
          </cell>
          <cell r="N5617">
            <v>0</v>
          </cell>
          <cell r="O5617">
            <v>43831</v>
          </cell>
          <cell r="P5617" t="str">
            <v>Current</v>
          </cell>
        </row>
        <row r="5618">
          <cell r="B5618">
            <v>41606</v>
          </cell>
          <cell r="C5618">
            <v>38</v>
          </cell>
          <cell r="D5618" t="str">
            <v>AB</v>
          </cell>
          <cell r="E5618" t="str">
            <v>Purchase</v>
          </cell>
          <cell r="F5618" t="str">
            <v>Fixed</v>
          </cell>
          <cell r="I5618">
            <v>31.68</v>
          </cell>
          <cell r="J5618">
            <v>10.75</v>
          </cell>
          <cell r="K5618" t="str">
            <v>HiRatio</v>
          </cell>
          <cell r="L5618">
            <v>190564.21</v>
          </cell>
          <cell r="M5618" t="str">
            <v>Owner-Occupied</v>
          </cell>
          <cell r="N5618">
            <v>0</v>
          </cell>
          <cell r="O5618">
            <v>43831</v>
          </cell>
          <cell r="P5618" t="str">
            <v>Current</v>
          </cell>
        </row>
        <row r="5619">
          <cell r="B5619">
            <v>42615</v>
          </cell>
          <cell r="C5619">
            <v>4</v>
          </cell>
          <cell r="D5619" t="str">
            <v>ON</v>
          </cell>
          <cell r="E5619" t="str">
            <v>Purchase</v>
          </cell>
          <cell r="F5619" t="str">
            <v>Fixed</v>
          </cell>
          <cell r="I5619">
            <v>31.09</v>
          </cell>
          <cell r="J5619">
            <v>1.48</v>
          </cell>
          <cell r="K5619" t="str">
            <v>Conv</v>
          </cell>
          <cell r="L5619">
            <v>218862.63</v>
          </cell>
          <cell r="M5619" t="str">
            <v>Rental</v>
          </cell>
          <cell r="N5619">
            <v>0</v>
          </cell>
          <cell r="O5619">
            <v>43831</v>
          </cell>
          <cell r="P5619" t="str">
            <v>Current</v>
          </cell>
        </row>
        <row r="5620">
          <cell r="B5620">
            <v>41555</v>
          </cell>
          <cell r="C5620">
            <v>39</v>
          </cell>
          <cell r="D5620" t="str">
            <v>ON</v>
          </cell>
          <cell r="E5620" t="str">
            <v>Purchase</v>
          </cell>
          <cell r="F5620" t="str">
            <v>ARM</v>
          </cell>
          <cell r="I5620">
            <v>31.21</v>
          </cell>
          <cell r="J5620">
            <v>29.13</v>
          </cell>
          <cell r="K5620" t="str">
            <v>HiRatio</v>
          </cell>
          <cell r="L5620">
            <v>342565.88</v>
          </cell>
          <cell r="M5620" t="str">
            <v>Owner-Occupied</v>
          </cell>
          <cell r="N5620">
            <v>0</v>
          </cell>
          <cell r="O5620">
            <v>43831</v>
          </cell>
          <cell r="P5620" t="str">
            <v>Current</v>
          </cell>
        </row>
        <row r="5621">
          <cell r="B5621">
            <v>42062</v>
          </cell>
          <cell r="C5621">
            <v>23</v>
          </cell>
          <cell r="D5621" t="str">
            <v>ON</v>
          </cell>
          <cell r="E5621" t="str">
            <v>Purchase</v>
          </cell>
          <cell r="F5621" t="str">
            <v>Fixed</v>
          </cell>
          <cell r="I5621">
            <v>35.5</v>
          </cell>
          <cell r="J5621">
            <v>34.799999999999997</v>
          </cell>
          <cell r="K5621" t="str">
            <v>Conv</v>
          </cell>
          <cell r="L5621">
            <v>281514.96000000002</v>
          </cell>
          <cell r="M5621" t="str">
            <v>Owner-Occupied</v>
          </cell>
          <cell r="N5621">
            <v>0</v>
          </cell>
          <cell r="O5621">
            <v>43831</v>
          </cell>
          <cell r="P5621" t="str">
            <v>Current</v>
          </cell>
        </row>
        <row r="5622">
          <cell r="B5622">
            <v>41740</v>
          </cell>
          <cell r="C5622">
            <v>33</v>
          </cell>
          <cell r="D5622" t="str">
            <v>ON</v>
          </cell>
          <cell r="E5622" t="str">
            <v>Purchase</v>
          </cell>
          <cell r="F5622" t="str">
            <v>Fixed</v>
          </cell>
          <cell r="I5622">
            <v>26.09</v>
          </cell>
          <cell r="J5622">
            <v>25.71</v>
          </cell>
          <cell r="K5622" t="str">
            <v>HiRatio</v>
          </cell>
          <cell r="L5622">
            <v>208153.15</v>
          </cell>
          <cell r="M5622" t="str">
            <v>Owner-Occupied</v>
          </cell>
          <cell r="N5622">
            <v>0</v>
          </cell>
          <cell r="O5622">
            <v>43831</v>
          </cell>
          <cell r="P5622" t="str">
            <v>Current</v>
          </cell>
        </row>
        <row r="5623">
          <cell r="B5623">
            <v>41901</v>
          </cell>
          <cell r="C5623">
            <v>28</v>
          </cell>
          <cell r="D5623" t="str">
            <v>AB</v>
          </cell>
          <cell r="E5623" t="str">
            <v>Purchase</v>
          </cell>
          <cell r="F5623" t="str">
            <v>Fixed</v>
          </cell>
          <cell r="I5623">
            <v>22.28</v>
          </cell>
          <cell r="J5623">
            <v>13.02</v>
          </cell>
          <cell r="K5623" t="str">
            <v>HiRatio</v>
          </cell>
          <cell r="L5623">
            <v>296869.34000000003</v>
          </cell>
          <cell r="M5623" t="str">
            <v>Owner-Occupied</v>
          </cell>
          <cell r="N5623">
            <v>0</v>
          </cell>
          <cell r="O5623">
            <v>43831</v>
          </cell>
          <cell r="P5623" t="str">
            <v>Current</v>
          </cell>
        </row>
        <row r="5624">
          <cell r="B5624">
            <v>40814</v>
          </cell>
          <cell r="C5624">
            <v>64</v>
          </cell>
          <cell r="D5624" t="str">
            <v>AB</v>
          </cell>
          <cell r="E5624" t="str">
            <v>Purchase</v>
          </cell>
          <cell r="F5624" t="str">
            <v>Fixed</v>
          </cell>
          <cell r="I5624">
            <v>36.630000000000003</v>
          </cell>
          <cell r="J5624">
            <v>36.630000000000003</v>
          </cell>
          <cell r="K5624" t="str">
            <v>HiRatio</v>
          </cell>
          <cell r="L5624">
            <v>269009.32</v>
          </cell>
          <cell r="M5624" t="str">
            <v>Owner-Occupied</v>
          </cell>
          <cell r="N5624">
            <v>0</v>
          </cell>
          <cell r="O5624">
            <v>43831</v>
          </cell>
          <cell r="P5624" t="str">
            <v>Current</v>
          </cell>
        </row>
        <row r="5625">
          <cell r="B5625">
            <v>41906</v>
          </cell>
          <cell r="C5625">
            <v>28</v>
          </cell>
          <cell r="D5625" t="str">
            <v>ON</v>
          </cell>
          <cell r="E5625" t="str">
            <v>Purchase</v>
          </cell>
          <cell r="F5625" t="str">
            <v>ARM</v>
          </cell>
          <cell r="I5625">
            <v>17.64</v>
          </cell>
          <cell r="J5625">
            <v>17.27</v>
          </cell>
          <cell r="K5625" t="str">
            <v>Conv</v>
          </cell>
          <cell r="L5625">
            <v>275492.07</v>
          </cell>
          <cell r="M5625" t="str">
            <v>Owner-Occupied</v>
          </cell>
          <cell r="N5625">
            <v>0</v>
          </cell>
          <cell r="O5625">
            <v>43831</v>
          </cell>
          <cell r="P5625" t="str">
            <v>Current</v>
          </cell>
        </row>
        <row r="5626">
          <cell r="B5626">
            <v>42432</v>
          </cell>
          <cell r="C5626">
            <v>10</v>
          </cell>
          <cell r="D5626" t="str">
            <v>ON</v>
          </cell>
          <cell r="E5626" t="str">
            <v>Purchase</v>
          </cell>
          <cell r="F5626" t="str">
            <v>Fixed</v>
          </cell>
          <cell r="I5626">
            <v>37.590000000000003</v>
          </cell>
          <cell r="J5626">
            <v>37.08</v>
          </cell>
          <cell r="K5626" t="str">
            <v>Conv</v>
          </cell>
          <cell r="L5626">
            <v>528064.18999999994</v>
          </cell>
          <cell r="M5626" t="str">
            <v>Owner-Occupied</v>
          </cell>
          <cell r="N5626">
            <v>0</v>
          </cell>
          <cell r="O5626">
            <v>43831</v>
          </cell>
          <cell r="P5626" t="str">
            <v>Current</v>
          </cell>
        </row>
        <row r="5627">
          <cell r="B5627">
            <v>42352</v>
          </cell>
          <cell r="C5627">
            <v>13</v>
          </cell>
          <cell r="D5627" t="str">
            <v>ON</v>
          </cell>
          <cell r="E5627" t="str">
            <v>Refinance External</v>
          </cell>
          <cell r="F5627" t="str">
            <v>Fixed</v>
          </cell>
          <cell r="I5627">
            <v>25.69</v>
          </cell>
          <cell r="J5627">
            <v>21.77</v>
          </cell>
          <cell r="K5627" t="str">
            <v>Conv</v>
          </cell>
          <cell r="L5627">
            <v>223328.9</v>
          </cell>
          <cell r="M5627" t="str">
            <v>Owner-Occupied</v>
          </cell>
          <cell r="N5627">
            <v>0</v>
          </cell>
          <cell r="O5627">
            <v>43831</v>
          </cell>
          <cell r="P5627" t="str">
            <v>Current</v>
          </cell>
        </row>
        <row r="5628">
          <cell r="B5628">
            <v>42059</v>
          </cell>
          <cell r="C5628">
            <v>23</v>
          </cell>
          <cell r="D5628" t="str">
            <v>ON</v>
          </cell>
          <cell r="E5628" t="str">
            <v>Refinance External</v>
          </cell>
          <cell r="F5628" t="str">
            <v>Fixed</v>
          </cell>
          <cell r="I5628">
            <v>15.86</v>
          </cell>
          <cell r="J5628">
            <v>15.86</v>
          </cell>
          <cell r="K5628" t="str">
            <v>Conv</v>
          </cell>
          <cell r="L5628">
            <v>116039.93</v>
          </cell>
          <cell r="M5628" t="str">
            <v>Owner-Occupied</v>
          </cell>
          <cell r="N5628">
            <v>0</v>
          </cell>
          <cell r="O5628">
            <v>43831</v>
          </cell>
          <cell r="P5628" t="str">
            <v>Current</v>
          </cell>
        </row>
        <row r="5629">
          <cell r="B5629">
            <v>41047</v>
          </cell>
          <cell r="C5629">
            <v>56</v>
          </cell>
          <cell r="D5629" t="str">
            <v>AB</v>
          </cell>
          <cell r="E5629" t="str">
            <v>Refinance External</v>
          </cell>
          <cell r="F5629" t="str">
            <v>Fixed</v>
          </cell>
          <cell r="I5629">
            <v>39.659999999999997</v>
          </cell>
          <cell r="J5629">
            <v>17.5</v>
          </cell>
          <cell r="K5629" t="str">
            <v>Conv</v>
          </cell>
          <cell r="L5629">
            <v>165733.35999999999</v>
          </cell>
          <cell r="M5629" t="str">
            <v>Owner-Occupied</v>
          </cell>
          <cell r="N5629">
            <v>0</v>
          </cell>
          <cell r="O5629">
            <v>43831</v>
          </cell>
          <cell r="P5629" t="str">
            <v>Current</v>
          </cell>
        </row>
        <row r="5630">
          <cell r="B5630">
            <v>41726</v>
          </cell>
          <cell r="C5630">
            <v>34</v>
          </cell>
          <cell r="D5630" t="str">
            <v>AB</v>
          </cell>
          <cell r="E5630" t="str">
            <v>Purchase</v>
          </cell>
          <cell r="F5630" t="str">
            <v>Fixed</v>
          </cell>
          <cell r="I5630">
            <v>29.78</v>
          </cell>
          <cell r="J5630">
            <v>24.79</v>
          </cell>
          <cell r="K5630" t="str">
            <v>HiRatio</v>
          </cell>
          <cell r="L5630">
            <v>318732.03000000003</v>
          </cell>
          <cell r="M5630" t="str">
            <v>Owner-Occupied</v>
          </cell>
          <cell r="N5630">
            <v>0</v>
          </cell>
          <cell r="O5630">
            <v>43831</v>
          </cell>
          <cell r="P5630" t="str">
            <v>Current</v>
          </cell>
        </row>
        <row r="5631">
          <cell r="B5631">
            <v>41956</v>
          </cell>
          <cell r="C5631">
            <v>26</v>
          </cell>
          <cell r="D5631" t="str">
            <v>ON</v>
          </cell>
          <cell r="E5631" t="str">
            <v>Purchase</v>
          </cell>
          <cell r="F5631" t="str">
            <v>Fixed</v>
          </cell>
          <cell r="I5631">
            <v>36.549999999999997</v>
          </cell>
          <cell r="J5631">
            <v>30.95</v>
          </cell>
          <cell r="K5631" t="str">
            <v>HiRatio</v>
          </cell>
          <cell r="L5631">
            <v>396521.39</v>
          </cell>
          <cell r="M5631" t="str">
            <v>Owner-Occupied</v>
          </cell>
          <cell r="N5631">
            <v>0</v>
          </cell>
          <cell r="O5631">
            <v>43831</v>
          </cell>
          <cell r="P5631" t="str">
            <v>Current</v>
          </cell>
        </row>
        <row r="5632">
          <cell r="B5632">
            <v>42114</v>
          </cell>
          <cell r="C5632">
            <v>21</v>
          </cell>
          <cell r="D5632" t="str">
            <v>AB</v>
          </cell>
          <cell r="E5632" t="str">
            <v>Purchase</v>
          </cell>
          <cell r="F5632" t="str">
            <v>Fixed</v>
          </cell>
          <cell r="I5632">
            <v>26.76</v>
          </cell>
          <cell r="J5632">
            <v>26.62</v>
          </cell>
          <cell r="K5632" t="str">
            <v>HiRatio</v>
          </cell>
          <cell r="L5632">
            <v>224748.87</v>
          </cell>
          <cell r="M5632" t="str">
            <v>Owner-Occupied</v>
          </cell>
          <cell r="N5632">
            <v>0</v>
          </cell>
          <cell r="O5632">
            <v>43831</v>
          </cell>
          <cell r="P5632" t="str">
            <v>Current</v>
          </cell>
        </row>
        <row r="5633">
          <cell r="B5633">
            <v>41403</v>
          </cell>
          <cell r="C5633">
            <v>44</v>
          </cell>
          <cell r="D5633" t="str">
            <v>BC</v>
          </cell>
          <cell r="E5633" t="str">
            <v>Purchase</v>
          </cell>
          <cell r="F5633" t="str">
            <v>Fixed</v>
          </cell>
          <cell r="I5633">
            <v>25.59</v>
          </cell>
          <cell r="J5633">
            <v>25.15</v>
          </cell>
          <cell r="K5633" t="str">
            <v>HiRatio</v>
          </cell>
          <cell r="L5633">
            <v>162612.94</v>
          </cell>
          <cell r="M5633" t="str">
            <v>Owner-Occupied</v>
          </cell>
          <cell r="N5633">
            <v>0</v>
          </cell>
          <cell r="O5633">
            <v>43831</v>
          </cell>
          <cell r="P5633" t="str">
            <v>Current</v>
          </cell>
        </row>
        <row r="5634">
          <cell r="B5634">
            <v>41117</v>
          </cell>
          <cell r="C5634">
            <v>54</v>
          </cell>
          <cell r="D5634" t="str">
            <v>ON</v>
          </cell>
          <cell r="E5634" t="str">
            <v>Purchase</v>
          </cell>
          <cell r="F5634" t="str">
            <v>Fixed</v>
          </cell>
          <cell r="I5634">
            <v>37.159999999999997</v>
          </cell>
          <cell r="J5634">
            <v>35.25</v>
          </cell>
          <cell r="K5634" t="str">
            <v>Conv</v>
          </cell>
          <cell r="L5634">
            <v>0</v>
          </cell>
          <cell r="M5634" t="str">
            <v>Owner-Occupied</v>
          </cell>
          <cell r="N5634">
            <v>4</v>
          </cell>
          <cell r="O5634">
            <v>41989</v>
          </cell>
          <cell r="P5634" t="str">
            <v>Current</v>
          </cell>
        </row>
        <row r="5635">
          <cell r="B5635">
            <v>42150</v>
          </cell>
          <cell r="C5635">
            <v>20</v>
          </cell>
          <cell r="D5635" t="str">
            <v>ON</v>
          </cell>
          <cell r="E5635" t="str">
            <v>Refinance External</v>
          </cell>
          <cell r="F5635" t="str">
            <v>ARM</v>
          </cell>
          <cell r="I5635">
            <v>14.21</v>
          </cell>
          <cell r="J5635">
            <v>12.59</v>
          </cell>
          <cell r="K5635" t="str">
            <v>Conv</v>
          </cell>
          <cell r="L5635">
            <v>267768.15000000002</v>
          </cell>
          <cell r="M5635" t="str">
            <v>Owner-Occupied</v>
          </cell>
          <cell r="N5635">
            <v>0</v>
          </cell>
          <cell r="O5635">
            <v>43831</v>
          </cell>
          <cell r="P5635" t="str">
            <v>Current</v>
          </cell>
        </row>
        <row r="5636">
          <cell r="B5636">
            <v>42121</v>
          </cell>
          <cell r="C5636">
            <v>21</v>
          </cell>
          <cell r="D5636" t="str">
            <v>ON</v>
          </cell>
          <cell r="E5636" t="str">
            <v>Purchase</v>
          </cell>
          <cell r="F5636" t="str">
            <v>ARM</v>
          </cell>
          <cell r="I5636">
            <v>16.02</v>
          </cell>
          <cell r="J5636">
            <v>13.29</v>
          </cell>
          <cell r="K5636" t="str">
            <v>Conv</v>
          </cell>
          <cell r="L5636">
            <v>164325.42000000001</v>
          </cell>
          <cell r="M5636" t="str">
            <v>Owner-Occupied</v>
          </cell>
          <cell r="N5636">
            <v>0</v>
          </cell>
          <cell r="O5636">
            <v>43831</v>
          </cell>
          <cell r="P5636" t="str">
            <v>Current</v>
          </cell>
        </row>
        <row r="5637">
          <cell r="B5637">
            <v>40899</v>
          </cell>
          <cell r="C5637">
            <v>61</v>
          </cell>
          <cell r="D5637" t="str">
            <v>AB</v>
          </cell>
          <cell r="E5637" t="str">
            <v>Purchase</v>
          </cell>
          <cell r="F5637" t="str">
            <v>ARM</v>
          </cell>
          <cell r="I5637">
            <v>34.9</v>
          </cell>
          <cell r="J5637">
            <v>11.06</v>
          </cell>
          <cell r="K5637" t="str">
            <v>Conv</v>
          </cell>
          <cell r="L5637">
            <v>172698.99</v>
          </cell>
          <cell r="M5637" t="str">
            <v>Rental</v>
          </cell>
          <cell r="N5637">
            <v>0</v>
          </cell>
          <cell r="O5637">
            <v>43831</v>
          </cell>
          <cell r="P5637" t="str">
            <v>Current</v>
          </cell>
        </row>
        <row r="5638">
          <cell r="B5638">
            <v>41759</v>
          </cell>
          <cell r="C5638">
            <v>33</v>
          </cell>
          <cell r="D5638" t="str">
            <v>ON</v>
          </cell>
          <cell r="E5638" t="str">
            <v>Purchase</v>
          </cell>
          <cell r="F5638" t="str">
            <v>Fixed</v>
          </cell>
          <cell r="I5638">
            <v>34.840000000000003</v>
          </cell>
          <cell r="J5638">
            <v>19.88</v>
          </cell>
          <cell r="K5638" t="str">
            <v>HiRatio</v>
          </cell>
          <cell r="L5638">
            <v>0</v>
          </cell>
          <cell r="M5638" t="str">
            <v>Owner-Occupied</v>
          </cell>
          <cell r="N5638">
            <v>4</v>
          </cell>
          <cell r="O5638">
            <v>42261</v>
          </cell>
          <cell r="P5638" t="str">
            <v>Current</v>
          </cell>
        </row>
        <row r="5639">
          <cell r="B5639">
            <v>42191</v>
          </cell>
          <cell r="C5639">
            <v>18</v>
          </cell>
          <cell r="D5639" t="str">
            <v>ON</v>
          </cell>
          <cell r="E5639" t="str">
            <v>Transfer</v>
          </cell>
          <cell r="F5639" t="str">
            <v>ARM</v>
          </cell>
          <cell r="I5639">
            <v>23.52</v>
          </cell>
          <cell r="J5639">
            <v>18.79</v>
          </cell>
          <cell r="K5639" t="str">
            <v>HiRatio</v>
          </cell>
          <cell r="L5639">
            <v>285886.65999999997</v>
          </cell>
          <cell r="M5639" t="str">
            <v>Owner-Occupied</v>
          </cell>
          <cell r="N5639">
            <v>0</v>
          </cell>
          <cell r="O5639">
            <v>43831</v>
          </cell>
          <cell r="P5639" t="str">
            <v>Current</v>
          </cell>
        </row>
        <row r="5640">
          <cell r="B5640">
            <v>41526</v>
          </cell>
          <cell r="C5640">
            <v>40</v>
          </cell>
          <cell r="D5640" t="str">
            <v>ON</v>
          </cell>
          <cell r="E5640" t="str">
            <v>Refinance External</v>
          </cell>
          <cell r="F5640" t="str">
            <v>ARM</v>
          </cell>
          <cell r="I5640">
            <v>28.63</v>
          </cell>
          <cell r="J5640">
            <v>27.45</v>
          </cell>
          <cell r="K5640" t="str">
            <v>Conv</v>
          </cell>
          <cell r="L5640">
            <v>201903.53</v>
          </cell>
          <cell r="M5640" t="str">
            <v>Owner-Occupied</v>
          </cell>
          <cell r="N5640">
            <v>0</v>
          </cell>
          <cell r="O5640">
            <v>43831</v>
          </cell>
          <cell r="P5640" t="str">
            <v>Current</v>
          </cell>
        </row>
        <row r="5641">
          <cell r="B5641">
            <v>41926</v>
          </cell>
          <cell r="C5641">
            <v>27</v>
          </cell>
          <cell r="D5641" t="str">
            <v>ON</v>
          </cell>
          <cell r="E5641" t="str">
            <v>Purchase</v>
          </cell>
          <cell r="F5641" t="str">
            <v>Fixed</v>
          </cell>
          <cell r="I5641">
            <v>39.119999999999997</v>
          </cell>
          <cell r="J5641">
            <v>19.34</v>
          </cell>
          <cell r="K5641" t="str">
            <v>HiRatio</v>
          </cell>
          <cell r="L5641">
            <v>216295.7</v>
          </cell>
          <cell r="M5641" t="str">
            <v>Owner-Occupied</v>
          </cell>
          <cell r="N5641">
            <v>0</v>
          </cell>
          <cell r="O5641">
            <v>43831</v>
          </cell>
          <cell r="P5641" t="str">
            <v>Current</v>
          </cell>
        </row>
        <row r="5642">
          <cell r="B5642">
            <v>41079</v>
          </cell>
          <cell r="C5642">
            <v>55</v>
          </cell>
          <cell r="D5642" t="str">
            <v>BC</v>
          </cell>
          <cell r="E5642" t="str">
            <v>Purchase</v>
          </cell>
          <cell r="F5642" t="str">
            <v>Fixed</v>
          </cell>
          <cell r="I5642">
            <v>43.06</v>
          </cell>
          <cell r="J5642">
            <v>41.39</v>
          </cell>
          <cell r="K5642" t="str">
            <v>HiRatio</v>
          </cell>
          <cell r="L5642">
            <v>196930.82</v>
          </cell>
          <cell r="M5642" t="str">
            <v>Owner-Occupied</v>
          </cell>
          <cell r="N5642">
            <v>0</v>
          </cell>
          <cell r="O5642">
            <v>43831</v>
          </cell>
          <cell r="P5642" t="str">
            <v>Current</v>
          </cell>
        </row>
        <row r="5643">
          <cell r="B5643">
            <v>41851</v>
          </cell>
          <cell r="C5643">
            <v>30</v>
          </cell>
          <cell r="D5643" t="str">
            <v>AB</v>
          </cell>
          <cell r="E5643" t="str">
            <v>Purchase</v>
          </cell>
          <cell r="F5643" t="str">
            <v>Fixed</v>
          </cell>
          <cell r="I5643">
            <v>36.090000000000003</v>
          </cell>
          <cell r="J5643">
            <v>9.5500000000000007</v>
          </cell>
          <cell r="K5643" t="str">
            <v>HiRatio</v>
          </cell>
          <cell r="L5643">
            <v>355844.99</v>
          </cell>
          <cell r="M5643" t="str">
            <v>Owner-Occupied</v>
          </cell>
          <cell r="N5643">
            <v>0</v>
          </cell>
          <cell r="O5643">
            <v>43831</v>
          </cell>
          <cell r="P5643" t="str">
            <v>Current</v>
          </cell>
        </row>
        <row r="5644">
          <cell r="B5644">
            <v>42347</v>
          </cell>
          <cell r="C5644">
            <v>13</v>
          </cell>
          <cell r="D5644" t="str">
            <v>BC</v>
          </cell>
          <cell r="E5644" t="str">
            <v>Refinance External</v>
          </cell>
          <cell r="F5644" t="str">
            <v>ARM</v>
          </cell>
          <cell r="I5644">
            <v>34.369999999999997</v>
          </cell>
          <cell r="J5644">
            <v>30.48</v>
          </cell>
          <cell r="K5644" t="str">
            <v>Conv</v>
          </cell>
          <cell r="L5644">
            <v>486596.7</v>
          </cell>
          <cell r="M5644" t="str">
            <v>Owner-Occupied</v>
          </cell>
          <cell r="N5644">
            <v>0</v>
          </cell>
          <cell r="O5644">
            <v>43831</v>
          </cell>
          <cell r="P5644" t="str">
            <v>Current</v>
          </cell>
        </row>
        <row r="5645">
          <cell r="B5645">
            <v>41620</v>
          </cell>
          <cell r="C5645">
            <v>37</v>
          </cell>
          <cell r="D5645" t="str">
            <v>ON</v>
          </cell>
          <cell r="E5645" t="str">
            <v>Purchase</v>
          </cell>
          <cell r="F5645" t="str">
            <v>ARM</v>
          </cell>
          <cell r="I5645">
            <v>34.03</v>
          </cell>
          <cell r="J5645">
            <v>14.15</v>
          </cell>
          <cell r="K5645" t="str">
            <v>HiRatio</v>
          </cell>
          <cell r="L5645">
            <v>232035.35</v>
          </cell>
          <cell r="M5645" t="str">
            <v>Owner-Occupied</v>
          </cell>
          <cell r="N5645">
            <v>0</v>
          </cell>
          <cell r="O5645">
            <v>43831</v>
          </cell>
          <cell r="P5645" t="str">
            <v>Current</v>
          </cell>
        </row>
        <row r="5646">
          <cell r="B5646">
            <v>41011</v>
          </cell>
          <cell r="C5646">
            <v>57</v>
          </cell>
          <cell r="D5646" t="str">
            <v>AB</v>
          </cell>
          <cell r="E5646" t="str">
            <v>Purchase</v>
          </cell>
          <cell r="F5646" t="str">
            <v>Fixed</v>
          </cell>
          <cell r="I5646">
            <v>37.31</v>
          </cell>
          <cell r="J5646">
            <v>21.55</v>
          </cell>
          <cell r="K5646" t="str">
            <v>HiRatio</v>
          </cell>
          <cell r="L5646">
            <v>144785</v>
          </cell>
          <cell r="M5646" t="str">
            <v>Owner-Occupied</v>
          </cell>
          <cell r="N5646">
            <v>0</v>
          </cell>
          <cell r="O5646">
            <v>43831</v>
          </cell>
          <cell r="P5646" t="str">
            <v>Current</v>
          </cell>
        </row>
        <row r="5647">
          <cell r="B5647">
            <v>41845</v>
          </cell>
          <cell r="C5647">
            <v>30</v>
          </cell>
          <cell r="D5647" t="str">
            <v>SK</v>
          </cell>
          <cell r="E5647" t="str">
            <v>Purchase</v>
          </cell>
          <cell r="F5647" t="str">
            <v>Fixed</v>
          </cell>
          <cell r="I5647">
            <v>43.25</v>
          </cell>
          <cell r="J5647">
            <v>28.88</v>
          </cell>
          <cell r="K5647" t="str">
            <v>HiRatio</v>
          </cell>
          <cell r="L5647">
            <v>82874.600000000006</v>
          </cell>
          <cell r="M5647" t="str">
            <v>Owner-Occupied</v>
          </cell>
          <cell r="N5647">
            <v>0</v>
          </cell>
          <cell r="O5647">
            <v>43831</v>
          </cell>
          <cell r="P5647" t="str">
            <v>Current</v>
          </cell>
        </row>
        <row r="5648">
          <cell r="B5648">
            <v>42156</v>
          </cell>
          <cell r="C5648">
            <v>19</v>
          </cell>
          <cell r="D5648" t="str">
            <v>ON</v>
          </cell>
          <cell r="E5648" t="str">
            <v>Transfer</v>
          </cell>
          <cell r="F5648" t="str">
            <v>ARM</v>
          </cell>
          <cell r="I5648">
            <v>18.329999999999998</v>
          </cell>
          <cell r="J5648">
            <v>17.75</v>
          </cell>
          <cell r="K5648" t="str">
            <v>Conv</v>
          </cell>
          <cell r="L5648">
            <v>289840.58</v>
          </cell>
          <cell r="M5648" t="str">
            <v>Owner-Occupied</v>
          </cell>
          <cell r="N5648">
            <v>0</v>
          </cell>
          <cell r="O5648">
            <v>43831</v>
          </cell>
          <cell r="P5648" t="str">
            <v>Current</v>
          </cell>
        </row>
        <row r="5649">
          <cell r="B5649">
            <v>41628</v>
          </cell>
          <cell r="C5649">
            <v>37</v>
          </cell>
          <cell r="D5649" t="str">
            <v>ON</v>
          </cell>
          <cell r="E5649" t="str">
            <v>Refinance External</v>
          </cell>
          <cell r="F5649" t="str">
            <v>Fixed</v>
          </cell>
          <cell r="I5649">
            <v>38.869999999999997</v>
          </cell>
          <cell r="J5649">
            <v>38.56</v>
          </cell>
          <cell r="K5649" t="str">
            <v>Conv</v>
          </cell>
          <cell r="L5649">
            <v>141738.12</v>
          </cell>
          <cell r="M5649" t="str">
            <v>Owner-Occupied</v>
          </cell>
          <cell r="N5649">
            <v>0</v>
          </cell>
          <cell r="O5649">
            <v>43831</v>
          </cell>
          <cell r="P5649" t="str">
            <v>Current</v>
          </cell>
        </row>
        <row r="5650">
          <cell r="B5650">
            <v>41019</v>
          </cell>
          <cell r="C5650">
            <v>57</v>
          </cell>
          <cell r="D5650" t="str">
            <v>ON</v>
          </cell>
          <cell r="E5650" t="str">
            <v>Refinance External</v>
          </cell>
          <cell r="F5650" t="str">
            <v>Fixed</v>
          </cell>
          <cell r="I5650">
            <v>34.07</v>
          </cell>
          <cell r="J5650">
            <v>13.9</v>
          </cell>
          <cell r="K5650" t="str">
            <v>HiRatio</v>
          </cell>
          <cell r="L5650">
            <v>0</v>
          </cell>
          <cell r="M5650" t="str">
            <v>Owner-Occupied</v>
          </cell>
          <cell r="N5650">
            <v>4</v>
          </cell>
          <cell r="O5650">
            <v>41914</v>
          </cell>
          <cell r="P5650" t="str">
            <v>Current</v>
          </cell>
        </row>
        <row r="5651">
          <cell r="B5651">
            <v>41180</v>
          </cell>
          <cell r="C5651">
            <v>52</v>
          </cell>
          <cell r="D5651" t="str">
            <v>ON</v>
          </cell>
          <cell r="E5651" t="str">
            <v>Purchase</v>
          </cell>
          <cell r="F5651" t="str">
            <v>ARM</v>
          </cell>
          <cell r="I5651">
            <v>34.54</v>
          </cell>
          <cell r="J5651">
            <v>27.81</v>
          </cell>
          <cell r="K5651" t="str">
            <v>Conv</v>
          </cell>
          <cell r="L5651">
            <v>0</v>
          </cell>
          <cell r="M5651" t="str">
            <v>Owner-Occupied</v>
          </cell>
          <cell r="N5651">
            <v>4</v>
          </cell>
          <cell r="O5651">
            <v>41681</v>
          </cell>
          <cell r="P5651" t="str">
            <v>Current</v>
          </cell>
        </row>
        <row r="5652">
          <cell r="B5652">
            <v>42158</v>
          </cell>
          <cell r="C5652">
            <v>19</v>
          </cell>
          <cell r="D5652" t="str">
            <v>BC</v>
          </cell>
          <cell r="E5652" t="str">
            <v>Portable</v>
          </cell>
          <cell r="F5652" t="str">
            <v>Fixed</v>
          </cell>
          <cell r="I5652">
            <v>38.590000000000003</v>
          </cell>
          <cell r="J5652">
            <v>29.65</v>
          </cell>
          <cell r="K5652" t="str">
            <v>HiRatio</v>
          </cell>
          <cell r="L5652">
            <v>332532.84000000003</v>
          </cell>
          <cell r="M5652" t="str">
            <v>Owner-Occupied</v>
          </cell>
          <cell r="N5652">
            <v>0</v>
          </cell>
          <cell r="O5652">
            <v>43831</v>
          </cell>
          <cell r="P5652" t="str">
            <v>Current</v>
          </cell>
        </row>
        <row r="5653">
          <cell r="B5653">
            <v>42607</v>
          </cell>
          <cell r="C5653">
            <v>5</v>
          </cell>
          <cell r="D5653" t="str">
            <v>ON</v>
          </cell>
          <cell r="E5653" t="str">
            <v>Purchase</v>
          </cell>
          <cell r="F5653" t="str">
            <v>Fixed</v>
          </cell>
          <cell r="I5653">
            <v>37.619999999999997</v>
          </cell>
          <cell r="J5653">
            <v>21.17</v>
          </cell>
          <cell r="K5653" t="str">
            <v>HiRatio</v>
          </cell>
          <cell r="L5653">
            <v>269503.98</v>
          </cell>
          <cell r="M5653" t="str">
            <v>Owner-Occupied</v>
          </cell>
          <cell r="N5653">
            <v>0</v>
          </cell>
          <cell r="O5653">
            <v>43831</v>
          </cell>
          <cell r="P5653" t="str">
            <v>Current</v>
          </cell>
        </row>
        <row r="5654">
          <cell r="B5654">
            <v>42361</v>
          </cell>
          <cell r="C5654">
            <v>13</v>
          </cell>
          <cell r="D5654" t="str">
            <v>ON</v>
          </cell>
          <cell r="E5654" t="str">
            <v>Purchase</v>
          </cell>
          <cell r="F5654" t="str">
            <v>Fixed</v>
          </cell>
          <cell r="I5654">
            <v>43.3</v>
          </cell>
          <cell r="J5654">
            <v>35.049999999999997</v>
          </cell>
          <cell r="K5654" t="str">
            <v>HiRatio</v>
          </cell>
          <cell r="L5654">
            <v>198778.68</v>
          </cell>
          <cell r="M5654" t="str">
            <v>Owner-Occupied</v>
          </cell>
          <cell r="N5654">
            <v>0</v>
          </cell>
          <cell r="O5654">
            <v>43831</v>
          </cell>
          <cell r="P5654" t="str">
            <v>Current</v>
          </cell>
        </row>
        <row r="5655">
          <cell r="B5655">
            <v>41520</v>
          </cell>
          <cell r="C5655">
            <v>40</v>
          </cell>
          <cell r="D5655" t="str">
            <v>PE</v>
          </cell>
          <cell r="E5655" t="str">
            <v>Purchase</v>
          </cell>
          <cell r="F5655" t="str">
            <v>Fixed</v>
          </cell>
          <cell r="I5655">
            <v>28.85</v>
          </cell>
          <cell r="J5655">
            <v>18.14</v>
          </cell>
          <cell r="K5655" t="str">
            <v>HiRatio</v>
          </cell>
          <cell r="L5655">
            <v>160085.23000000001</v>
          </cell>
          <cell r="M5655" t="str">
            <v>Owner-Occupied</v>
          </cell>
          <cell r="N5655">
            <v>0</v>
          </cell>
          <cell r="O5655">
            <v>43831</v>
          </cell>
          <cell r="P5655" t="str">
            <v>Current</v>
          </cell>
        </row>
        <row r="5656">
          <cell r="B5656">
            <v>41977</v>
          </cell>
          <cell r="C5656">
            <v>25</v>
          </cell>
          <cell r="D5656" t="str">
            <v>BC</v>
          </cell>
          <cell r="E5656" t="str">
            <v>Transfer</v>
          </cell>
          <cell r="F5656" t="str">
            <v>Fixed</v>
          </cell>
          <cell r="I5656">
            <v>42.36</v>
          </cell>
          <cell r="J5656">
            <v>27.15</v>
          </cell>
          <cell r="K5656" t="str">
            <v>Conv</v>
          </cell>
          <cell r="L5656">
            <v>312471.3</v>
          </cell>
          <cell r="M5656" t="str">
            <v>Owner-Occupied</v>
          </cell>
          <cell r="N5656">
            <v>0</v>
          </cell>
          <cell r="O5656">
            <v>43831</v>
          </cell>
          <cell r="P5656" t="str">
            <v>Current</v>
          </cell>
        </row>
        <row r="5657">
          <cell r="B5657">
            <v>41446</v>
          </cell>
          <cell r="C5657">
            <v>43</v>
          </cell>
          <cell r="D5657" t="str">
            <v>AB</v>
          </cell>
          <cell r="E5657" t="str">
            <v>Purchase</v>
          </cell>
          <cell r="F5657" t="str">
            <v>Fixed</v>
          </cell>
          <cell r="I5657">
            <v>41.21</v>
          </cell>
          <cell r="J5657">
            <v>26.4</v>
          </cell>
          <cell r="K5657" t="str">
            <v>HiRatio</v>
          </cell>
          <cell r="L5657">
            <v>284298.15000000002</v>
          </cell>
          <cell r="M5657" t="str">
            <v>Owner-Occupied</v>
          </cell>
          <cell r="N5657">
            <v>0</v>
          </cell>
          <cell r="O5657">
            <v>43831</v>
          </cell>
          <cell r="P5657" t="str">
            <v>Current</v>
          </cell>
        </row>
        <row r="5658">
          <cell r="B5658">
            <v>42746</v>
          </cell>
          <cell r="C5658">
            <v>0</v>
          </cell>
          <cell r="D5658" t="str">
            <v>BC</v>
          </cell>
          <cell r="E5658" t="str">
            <v>Purchase</v>
          </cell>
          <cell r="F5658" t="str">
            <v>Fixed</v>
          </cell>
          <cell r="I5658">
            <v>33.53</v>
          </cell>
          <cell r="J5658">
            <v>20.25</v>
          </cell>
          <cell r="K5658" t="str">
            <v>HiRatio</v>
          </cell>
          <cell r="L5658">
            <v>440300</v>
          </cell>
          <cell r="M5658" t="str">
            <v>Owner-Occupied</v>
          </cell>
          <cell r="N5658">
            <v>0</v>
          </cell>
          <cell r="O5658">
            <v>43831</v>
          </cell>
          <cell r="P5658" t="str">
            <v>Current</v>
          </cell>
        </row>
        <row r="5659">
          <cell r="B5659">
            <v>42094</v>
          </cell>
          <cell r="C5659">
            <v>22</v>
          </cell>
          <cell r="D5659" t="str">
            <v>ON</v>
          </cell>
          <cell r="E5659" t="str">
            <v>Purchase</v>
          </cell>
          <cell r="F5659" t="str">
            <v>ARM</v>
          </cell>
          <cell r="I5659">
            <v>33.840000000000003</v>
          </cell>
          <cell r="J5659">
            <v>15.11</v>
          </cell>
          <cell r="K5659" t="str">
            <v>Conv</v>
          </cell>
          <cell r="L5659">
            <v>211154.41</v>
          </cell>
          <cell r="M5659" t="str">
            <v>Owner-Occupied</v>
          </cell>
          <cell r="N5659">
            <v>0</v>
          </cell>
          <cell r="O5659">
            <v>43831</v>
          </cell>
          <cell r="P5659" t="str">
            <v>Current</v>
          </cell>
        </row>
        <row r="5660">
          <cell r="B5660">
            <v>40603</v>
          </cell>
          <cell r="C5660">
            <v>70</v>
          </cell>
          <cell r="D5660" t="str">
            <v>ON</v>
          </cell>
          <cell r="E5660" t="str">
            <v>Refinance External</v>
          </cell>
          <cell r="F5660" t="str">
            <v>ARM</v>
          </cell>
          <cell r="I5660">
            <v>43.33</v>
          </cell>
          <cell r="J5660">
            <v>8.69</v>
          </cell>
          <cell r="K5660" t="str">
            <v>Conv</v>
          </cell>
          <cell r="L5660">
            <v>108622.73</v>
          </cell>
          <cell r="M5660" t="str">
            <v>Second Home</v>
          </cell>
          <cell r="N5660">
            <v>0</v>
          </cell>
          <cell r="O5660">
            <v>43831</v>
          </cell>
          <cell r="P5660" t="str">
            <v>Current</v>
          </cell>
        </row>
        <row r="5661">
          <cell r="B5661">
            <v>42348</v>
          </cell>
          <cell r="C5661">
            <v>13</v>
          </cell>
          <cell r="D5661" t="str">
            <v>ON</v>
          </cell>
          <cell r="E5661" t="str">
            <v>Refinance External</v>
          </cell>
          <cell r="F5661" t="str">
            <v>ARM</v>
          </cell>
          <cell r="I5661">
            <v>30.55</v>
          </cell>
          <cell r="J5661">
            <v>27.64</v>
          </cell>
          <cell r="K5661" t="str">
            <v>Conv</v>
          </cell>
          <cell r="L5661">
            <v>299382.39</v>
          </cell>
          <cell r="M5661" t="str">
            <v>Owner-Occupied</v>
          </cell>
          <cell r="N5661">
            <v>0</v>
          </cell>
          <cell r="O5661">
            <v>43831</v>
          </cell>
          <cell r="P5661" t="str">
            <v>Current</v>
          </cell>
        </row>
        <row r="5662">
          <cell r="B5662">
            <v>42612</v>
          </cell>
          <cell r="C5662">
            <v>5</v>
          </cell>
          <cell r="D5662" t="str">
            <v>AB</v>
          </cell>
          <cell r="E5662" t="str">
            <v>Refinance External</v>
          </cell>
          <cell r="F5662" t="str">
            <v>ARM</v>
          </cell>
          <cell r="I5662">
            <v>37.04</v>
          </cell>
          <cell r="J5662">
            <v>7.13</v>
          </cell>
          <cell r="K5662" t="str">
            <v>Conv</v>
          </cell>
          <cell r="L5662">
            <v>171367.34</v>
          </cell>
          <cell r="M5662" t="str">
            <v>Rental</v>
          </cell>
          <cell r="N5662">
            <v>0</v>
          </cell>
          <cell r="O5662">
            <v>43831</v>
          </cell>
          <cell r="P5662" t="str">
            <v>Current</v>
          </cell>
        </row>
        <row r="5663">
          <cell r="B5663">
            <v>42237</v>
          </cell>
          <cell r="C5663">
            <v>17</v>
          </cell>
          <cell r="D5663" t="str">
            <v>ON</v>
          </cell>
          <cell r="E5663" t="str">
            <v>Purchase</v>
          </cell>
          <cell r="F5663" t="str">
            <v>Fixed</v>
          </cell>
          <cell r="I5663">
            <v>34.799999999999997</v>
          </cell>
          <cell r="J5663">
            <v>19.850000000000001</v>
          </cell>
          <cell r="K5663" t="str">
            <v>Conv</v>
          </cell>
          <cell r="L5663">
            <v>203369.48</v>
          </cell>
          <cell r="M5663" t="str">
            <v>Owner-Occupied</v>
          </cell>
          <cell r="N5663">
            <v>0</v>
          </cell>
          <cell r="O5663">
            <v>43831</v>
          </cell>
          <cell r="P5663" t="str">
            <v>Current</v>
          </cell>
        </row>
        <row r="5664">
          <cell r="B5664">
            <v>41213</v>
          </cell>
          <cell r="C5664">
            <v>51</v>
          </cell>
          <cell r="D5664" t="str">
            <v>ON</v>
          </cell>
          <cell r="E5664" t="str">
            <v>Purchase</v>
          </cell>
          <cell r="F5664" t="str">
            <v>Fixed</v>
          </cell>
          <cell r="I5664">
            <v>41.09</v>
          </cell>
          <cell r="J5664">
            <v>22.86</v>
          </cell>
          <cell r="K5664" t="str">
            <v>HiRatio</v>
          </cell>
          <cell r="L5664">
            <v>0</v>
          </cell>
          <cell r="M5664" t="str">
            <v>Owner-Occupied</v>
          </cell>
          <cell r="N5664">
            <v>4</v>
          </cell>
          <cell r="O5664">
            <v>42132</v>
          </cell>
          <cell r="P5664" t="str">
            <v>Current</v>
          </cell>
        </row>
        <row r="5665">
          <cell r="B5665">
            <v>41305</v>
          </cell>
          <cell r="C5665">
            <v>48</v>
          </cell>
          <cell r="D5665" t="str">
            <v>AB</v>
          </cell>
          <cell r="E5665" t="str">
            <v>Transfer</v>
          </cell>
          <cell r="F5665" t="str">
            <v>Fixed</v>
          </cell>
          <cell r="I5665">
            <v>28.71</v>
          </cell>
          <cell r="J5665">
            <v>22.7</v>
          </cell>
          <cell r="K5665" t="str">
            <v>Conv</v>
          </cell>
          <cell r="L5665">
            <v>214591.69</v>
          </cell>
          <cell r="M5665" t="str">
            <v>Owner-Occupied</v>
          </cell>
          <cell r="N5665">
            <v>0</v>
          </cell>
          <cell r="O5665">
            <v>43831</v>
          </cell>
          <cell r="P5665" t="str">
            <v>Current</v>
          </cell>
        </row>
        <row r="5666">
          <cell r="B5666">
            <v>41691</v>
          </cell>
          <cell r="C5666">
            <v>35</v>
          </cell>
          <cell r="D5666" t="str">
            <v>AB</v>
          </cell>
          <cell r="E5666" t="str">
            <v>Purchase</v>
          </cell>
          <cell r="F5666" t="str">
            <v>Fixed</v>
          </cell>
          <cell r="I5666">
            <v>40.57</v>
          </cell>
          <cell r="J5666">
            <v>37.67</v>
          </cell>
          <cell r="K5666" t="str">
            <v>HiRatio</v>
          </cell>
          <cell r="L5666">
            <v>273133.71000000002</v>
          </cell>
          <cell r="M5666" t="str">
            <v>Owner-Occupied</v>
          </cell>
          <cell r="N5666">
            <v>0</v>
          </cell>
          <cell r="O5666">
            <v>43831</v>
          </cell>
          <cell r="P5666" t="str">
            <v>Current</v>
          </cell>
        </row>
        <row r="5667">
          <cell r="B5667">
            <v>41809</v>
          </cell>
          <cell r="C5667">
            <v>31</v>
          </cell>
          <cell r="D5667" t="str">
            <v>AB</v>
          </cell>
          <cell r="E5667" t="str">
            <v>Purchase with Improvements</v>
          </cell>
          <cell r="F5667" t="str">
            <v>ARM</v>
          </cell>
          <cell r="I5667">
            <v>33.83</v>
          </cell>
          <cell r="J5667">
            <v>24.3</v>
          </cell>
          <cell r="K5667" t="str">
            <v>HiRatio</v>
          </cell>
          <cell r="L5667">
            <v>409479.66</v>
          </cell>
          <cell r="M5667" t="str">
            <v>Owner-Occupied</v>
          </cell>
          <cell r="N5667">
            <v>0</v>
          </cell>
          <cell r="O5667">
            <v>43831</v>
          </cell>
          <cell r="P5667" t="str">
            <v>Current</v>
          </cell>
        </row>
        <row r="5668">
          <cell r="B5668">
            <v>42433</v>
          </cell>
          <cell r="C5668">
            <v>10</v>
          </cell>
          <cell r="D5668" t="str">
            <v>ON</v>
          </cell>
          <cell r="E5668" t="str">
            <v>Purchase</v>
          </cell>
          <cell r="F5668" t="str">
            <v>Fixed</v>
          </cell>
          <cell r="I5668">
            <v>43.03</v>
          </cell>
          <cell r="J5668">
            <v>36.17</v>
          </cell>
          <cell r="K5668" t="str">
            <v>HiRatio</v>
          </cell>
          <cell r="L5668">
            <v>380831.01</v>
          </cell>
          <cell r="M5668" t="str">
            <v>Owner-Occupied</v>
          </cell>
          <cell r="N5668">
            <v>0</v>
          </cell>
          <cell r="O5668">
            <v>43831</v>
          </cell>
          <cell r="P5668" t="str">
            <v>Current</v>
          </cell>
        </row>
        <row r="5669">
          <cell r="B5669">
            <v>40991</v>
          </cell>
          <cell r="C5669">
            <v>58</v>
          </cell>
          <cell r="D5669" t="str">
            <v>ON</v>
          </cell>
          <cell r="E5669" t="str">
            <v>Purchase</v>
          </cell>
          <cell r="F5669" t="str">
            <v>Fixed</v>
          </cell>
          <cell r="I5669">
            <v>23.25</v>
          </cell>
          <cell r="J5669">
            <v>17.72</v>
          </cell>
          <cell r="K5669" t="str">
            <v>HiRatio</v>
          </cell>
          <cell r="L5669">
            <v>0</v>
          </cell>
          <cell r="M5669" t="str">
            <v>Owner-Occupied</v>
          </cell>
          <cell r="N5669">
            <v>4</v>
          </cell>
          <cell r="O5669">
            <v>41795</v>
          </cell>
          <cell r="P5669" t="str">
            <v>Current</v>
          </cell>
        </row>
        <row r="5670">
          <cell r="B5670">
            <v>42524</v>
          </cell>
          <cell r="C5670">
            <v>7</v>
          </cell>
          <cell r="D5670" t="str">
            <v>BC</v>
          </cell>
          <cell r="E5670" t="str">
            <v>Purchase</v>
          </cell>
          <cell r="F5670" t="str">
            <v>Fixed</v>
          </cell>
          <cell r="I5670">
            <v>36.51</v>
          </cell>
          <cell r="J5670">
            <v>17.809999999999999</v>
          </cell>
          <cell r="K5670" t="str">
            <v>Conv</v>
          </cell>
          <cell r="L5670">
            <v>401326.15</v>
          </cell>
          <cell r="M5670" t="str">
            <v>Rental</v>
          </cell>
          <cell r="N5670">
            <v>0</v>
          </cell>
          <cell r="O5670">
            <v>43831</v>
          </cell>
          <cell r="P5670" t="str">
            <v>Current</v>
          </cell>
        </row>
        <row r="5671">
          <cell r="B5671">
            <v>42202</v>
          </cell>
          <cell r="C5671">
            <v>18</v>
          </cell>
          <cell r="D5671" t="str">
            <v>ON</v>
          </cell>
          <cell r="E5671" t="str">
            <v>Purchase</v>
          </cell>
          <cell r="F5671" t="str">
            <v>ARM</v>
          </cell>
          <cell r="I5671">
            <v>27.29</v>
          </cell>
          <cell r="J5671">
            <v>26.58</v>
          </cell>
          <cell r="K5671" t="str">
            <v>Conv</v>
          </cell>
          <cell r="L5671">
            <v>266788.26</v>
          </cell>
          <cell r="M5671" t="str">
            <v>Owner-Occupied</v>
          </cell>
          <cell r="N5671">
            <v>0</v>
          </cell>
          <cell r="O5671">
            <v>43831</v>
          </cell>
          <cell r="P5671" t="str">
            <v>Current</v>
          </cell>
        </row>
        <row r="5672">
          <cell r="B5672">
            <v>41082</v>
          </cell>
          <cell r="C5672">
            <v>55</v>
          </cell>
          <cell r="D5672" t="str">
            <v>ON</v>
          </cell>
          <cell r="E5672" t="str">
            <v>Purchase</v>
          </cell>
          <cell r="F5672" t="str">
            <v>Fixed</v>
          </cell>
          <cell r="I5672">
            <v>27.46</v>
          </cell>
          <cell r="J5672">
            <v>18.88</v>
          </cell>
          <cell r="K5672" t="str">
            <v>HiRatio</v>
          </cell>
          <cell r="L5672">
            <v>445622.8</v>
          </cell>
          <cell r="M5672" t="str">
            <v>Owner-Occupied</v>
          </cell>
          <cell r="N5672">
            <v>0</v>
          </cell>
          <cell r="O5672">
            <v>43831</v>
          </cell>
          <cell r="P5672" t="str">
            <v>Current</v>
          </cell>
        </row>
        <row r="5673">
          <cell r="B5673">
            <v>42611</v>
          </cell>
          <cell r="C5673">
            <v>5</v>
          </cell>
          <cell r="D5673" t="str">
            <v>BC</v>
          </cell>
          <cell r="E5673" t="str">
            <v>Purchase</v>
          </cell>
          <cell r="F5673" t="str">
            <v>Fixed</v>
          </cell>
          <cell r="I5673">
            <v>40.96</v>
          </cell>
          <cell r="J5673">
            <v>35.17</v>
          </cell>
          <cell r="K5673" t="str">
            <v>Conv</v>
          </cell>
          <cell r="L5673">
            <v>348620.74</v>
          </cell>
          <cell r="M5673" t="str">
            <v>Owner-Occupied</v>
          </cell>
          <cell r="N5673">
            <v>0</v>
          </cell>
          <cell r="O5673">
            <v>43831</v>
          </cell>
          <cell r="P5673" t="str">
            <v>Current</v>
          </cell>
        </row>
        <row r="5674">
          <cell r="B5674">
            <v>42096</v>
          </cell>
          <cell r="C5674">
            <v>21</v>
          </cell>
          <cell r="D5674" t="str">
            <v>ON</v>
          </cell>
          <cell r="E5674" t="str">
            <v>Transfer</v>
          </cell>
          <cell r="F5674" t="str">
            <v>ARM</v>
          </cell>
          <cell r="I5674">
            <v>30.44</v>
          </cell>
          <cell r="J5674">
            <v>30.32</v>
          </cell>
          <cell r="K5674" t="str">
            <v>Conv</v>
          </cell>
          <cell r="L5674">
            <v>410414.19</v>
          </cell>
          <cell r="M5674" t="str">
            <v>Owner-Occupied</v>
          </cell>
          <cell r="N5674">
            <v>0</v>
          </cell>
          <cell r="O5674">
            <v>43831</v>
          </cell>
          <cell r="P5674" t="str">
            <v>Current</v>
          </cell>
        </row>
        <row r="5675">
          <cell r="B5675">
            <v>41662</v>
          </cell>
          <cell r="C5675">
            <v>36</v>
          </cell>
          <cell r="D5675" t="str">
            <v>AB</v>
          </cell>
          <cell r="E5675" t="str">
            <v>Refinance External</v>
          </cell>
          <cell r="F5675" t="str">
            <v>ARM</v>
          </cell>
          <cell r="I5675">
            <v>32.19</v>
          </cell>
          <cell r="J5675">
            <v>29.46</v>
          </cell>
          <cell r="K5675" t="str">
            <v>Conv</v>
          </cell>
          <cell r="L5675">
            <v>0</v>
          </cell>
          <cell r="M5675" t="str">
            <v>Owner-Occupied</v>
          </cell>
          <cell r="N5675">
            <v>4</v>
          </cell>
          <cell r="O5675">
            <v>41914</v>
          </cell>
          <cell r="P5675" t="str">
            <v>Current</v>
          </cell>
        </row>
        <row r="5676">
          <cell r="B5676">
            <v>41477</v>
          </cell>
          <cell r="C5676">
            <v>42</v>
          </cell>
          <cell r="D5676" t="str">
            <v>ON</v>
          </cell>
          <cell r="E5676" t="str">
            <v>Purchase</v>
          </cell>
          <cell r="F5676" t="str">
            <v>Fixed</v>
          </cell>
          <cell r="I5676">
            <v>27.63</v>
          </cell>
          <cell r="J5676">
            <v>26.91</v>
          </cell>
          <cell r="K5676" t="str">
            <v>HiRatio</v>
          </cell>
          <cell r="L5676">
            <v>570657.74</v>
          </cell>
          <cell r="M5676" t="str">
            <v>Owner-Occupied</v>
          </cell>
          <cell r="N5676">
            <v>0</v>
          </cell>
          <cell r="O5676">
            <v>43831</v>
          </cell>
          <cell r="P5676" t="str">
            <v>Current</v>
          </cell>
        </row>
        <row r="5677">
          <cell r="B5677">
            <v>42173</v>
          </cell>
          <cell r="C5677">
            <v>19</v>
          </cell>
          <cell r="D5677" t="str">
            <v>ON</v>
          </cell>
          <cell r="E5677" t="str">
            <v>Purchase</v>
          </cell>
          <cell r="F5677" t="str">
            <v>Fixed</v>
          </cell>
          <cell r="I5677">
            <v>33.67</v>
          </cell>
          <cell r="J5677">
            <v>30.76</v>
          </cell>
          <cell r="K5677" t="str">
            <v>HiRatio</v>
          </cell>
          <cell r="L5677">
            <v>482095.6</v>
          </cell>
          <cell r="M5677" t="str">
            <v>Owner-Occupied</v>
          </cell>
          <cell r="N5677">
            <v>0</v>
          </cell>
          <cell r="O5677">
            <v>43831</v>
          </cell>
          <cell r="P5677" t="str">
            <v>Current</v>
          </cell>
        </row>
        <row r="5678">
          <cell r="B5678">
            <v>42433</v>
          </cell>
          <cell r="C5678">
            <v>10</v>
          </cell>
          <cell r="D5678" t="str">
            <v>ON</v>
          </cell>
          <cell r="E5678" t="str">
            <v>Refinance External</v>
          </cell>
          <cell r="F5678" t="str">
            <v>ARM</v>
          </cell>
          <cell r="I5678">
            <v>23.82</v>
          </cell>
          <cell r="J5678">
            <v>19.82</v>
          </cell>
          <cell r="K5678" t="str">
            <v>Conv</v>
          </cell>
          <cell r="L5678">
            <v>312149.24</v>
          </cell>
          <cell r="M5678" t="str">
            <v>Owner-Occupied</v>
          </cell>
          <cell r="N5678">
            <v>0</v>
          </cell>
          <cell r="O5678">
            <v>43831</v>
          </cell>
          <cell r="P5678" t="str">
            <v>Current</v>
          </cell>
        </row>
        <row r="5679">
          <cell r="B5679">
            <v>41103</v>
          </cell>
          <cell r="C5679">
            <v>54</v>
          </cell>
          <cell r="D5679" t="str">
            <v>AB</v>
          </cell>
          <cell r="F5679" t="str">
            <v>ARM</v>
          </cell>
          <cell r="I5679">
            <v>32.74</v>
          </cell>
          <cell r="J5679">
            <v>21.13</v>
          </cell>
          <cell r="K5679" t="str">
            <v>HiRatio</v>
          </cell>
          <cell r="L5679">
            <v>0</v>
          </cell>
          <cell r="M5679" t="str">
            <v>Owner-Occupied</v>
          </cell>
          <cell r="N5679">
            <v>4</v>
          </cell>
          <cell r="O5679">
            <v>41969</v>
          </cell>
          <cell r="P5679" t="str">
            <v>Current</v>
          </cell>
        </row>
        <row r="5680">
          <cell r="B5680">
            <v>42419</v>
          </cell>
          <cell r="C5680">
            <v>11</v>
          </cell>
          <cell r="D5680" t="str">
            <v>ON</v>
          </cell>
          <cell r="E5680" t="str">
            <v>Purchase</v>
          </cell>
          <cell r="F5680" t="str">
            <v>ARM</v>
          </cell>
          <cell r="I5680">
            <v>33.729999999999997</v>
          </cell>
          <cell r="J5680">
            <v>33.729999999999997</v>
          </cell>
          <cell r="K5680" t="str">
            <v>Conv</v>
          </cell>
          <cell r="L5680">
            <v>239314.99</v>
          </cell>
          <cell r="M5680" t="str">
            <v>Owner-Occupied</v>
          </cell>
          <cell r="N5680">
            <v>0</v>
          </cell>
          <cell r="O5680">
            <v>43831</v>
          </cell>
          <cell r="P5680" t="str">
            <v>Current</v>
          </cell>
        </row>
        <row r="5681">
          <cell r="B5681">
            <v>42206</v>
          </cell>
          <cell r="C5681">
            <v>18</v>
          </cell>
          <cell r="D5681" t="str">
            <v>AB</v>
          </cell>
          <cell r="E5681" t="str">
            <v>Purchase</v>
          </cell>
          <cell r="F5681" t="str">
            <v>Fixed</v>
          </cell>
          <cell r="I5681">
            <v>40.630000000000003</v>
          </cell>
          <cell r="J5681">
            <v>29.2</v>
          </cell>
          <cell r="K5681" t="str">
            <v>HiRatio</v>
          </cell>
          <cell r="L5681">
            <v>367756.57</v>
          </cell>
          <cell r="M5681" t="str">
            <v>Owner-Occupied</v>
          </cell>
          <cell r="N5681">
            <v>0</v>
          </cell>
          <cell r="O5681">
            <v>43831</v>
          </cell>
          <cell r="P5681" t="str">
            <v>Current</v>
          </cell>
        </row>
        <row r="5682">
          <cell r="B5682">
            <v>42468</v>
          </cell>
          <cell r="C5682">
            <v>9</v>
          </cell>
          <cell r="D5682" t="str">
            <v>ON</v>
          </cell>
          <cell r="E5682" t="str">
            <v>Purchase</v>
          </cell>
          <cell r="F5682" t="str">
            <v>Fixed</v>
          </cell>
          <cell r="I5682">
            <v>19.22</v>
          </cell>
          <cell r="J5682">
            <v>16.18</v>
          </cell>
          <cell r="K5682" t="str">
            <v>Conv</v>
          </cell>
          <cell r="L5682">
            <v>511242.13</v>
          </cell>
          <cell r="M5682" t="str">
            <v>Owner-Occupied</v>
          </cell>
          <cell r="N5682">
            <v>0</v>
          </cell>
          <cell r="O5682">
            <v>43831</v>
          </cell>
          <cell r="P5682" t="str">
            <v>Current</v>
          </cell>
        </row>
        <row r="5683">
          <cell r="B5683">
            <v>42174</v>
          </cell>
          <cell r="C5683">
            <v>19</v>
          </cell>
          <cell r="D5683" t="str">
            <v>ON</v>
          </cell>
          <cell r="E5683" t="str">
            <v>Purchase</v>
          </cell>
          <cell r="F5683" t="str">
            <v>Fixed</v>
          </cell>
          <cell r="I5683">
            <v>37.07</v>
          </cell>
          <cell r="J5683">
            <v>35.85</v>
          </cell>
          <cell r="K5683" t="str">
            <v>HiRatio</v>
          </cell>
          <cell r="L5683">
            <v>290668.03999999998</v>
          </cell>
          <cell r="M5683" t="str">
            <v>Owner-Occupied</v>
          </cell>
          <cell r="N5683">
            <v>0</v>
          </cell>
          <cell r="O5683">
            <v>43831</v>
          </cell>
          <cell r="P5683" t="str">
            <v>Current</v>
          </cell>
        </row>
        <row r="5684">
          <cell r="B5684">
            <v>41710</v>
          </cell>
          <cell r="C5684">
            <v>34</v>
          </cell>
          <cell r="D5684" t="str">
            <v>BC</v>
          </cell>
          <cell r="E5684" t="str">
            <v>Transfer</v>
          </cell>
          <cell r="F5684" t="str">
            <v>ARM</v>
          </cell>
          <cell r="I5684">
            <v>34.72</v>
          </cell>
          <cell r="J5684">
            <v>12.57</v>
          </cell>
          <cell r="K5684" t="str">
            <v>HiRatio</v>
          </cell>
          <cell r="L5684">
            <v>230401.17</v>
          </cell>
          <cell r="M5684" t="str">
            <v>Owner-Occupied</v>
          </cell>
          <cell r="N5684">
            <v>0</v>
          </cell>
          <cell r="O5684">
            <v>43831</v>
          </cell>
          <cell r="P5684" t="str">
            <v>Current</v>
          </cell>
        </row>
        <row r="5685">
          <cell r="B5685">
            <v>41520</v>
          </cell>
          <cell r="C5685">
            <v>40</v>
          </cell>
          <cell r="D5685" t="str">
            <v>ON</v>
          </cell>
          <cell r="E5685" t="str">
            <v>Purchase</v>
          </cell>
          <cell r="F5685" t="str">
            <v>ARM</v>
          </cell>
          <cell r="I5685">
            <v>31.27</v>
          </cell>
          <cell r="J5685">
            <v>8.0299999999999994</v>
          </cell>
          <cell r="K5685" t="str">
            <v>Conv</v>
          </cell>
          <cell r="L5685">
            <v>0</v>
          </cell>
          <cell r="M5685" t="str">
            <v>Owner-Occupied</v>
          </cell>
          <cell r="N5685">
            <v>4</v>
          </cell>
          <cell r="O5685">
            <v>42647</v>
          </cell>
          <cell r="P5685" t="str">
            <v>Current</v>
          </cell>
        </row>
        <row r="5686">
          <cell r="B5686">
            <v>41438</v>
          </cell>
          <cell r="C5686">
            <v>43</v>
          </cell>
          <cell r="D5686" t="str">
            <v>BC</v>
          </cell>
          <cell r="E5686" t="str">
            <v>Transfer</v>
          </cell>
          <cell r="F5686" t="str">
            <v>ARM</v>
          </cell>
          <cell r="I5686">
            <v>36.32</v>
          </cell>
          <cell r="J5686">
            <v>24.6</v>
          </cell>
          <cell r="K5686" t="str">
            <v>HiRatio</v>
          </cell>
          <cell r="L5686">
            <v>0</v>
          </cell>
          <cell r="M5686" t="str">
            <v>Owner-Occupied</v>
          </cell>
          <cell r="N5686">
            <v>4</v>
          </cell>
          <cell r="O5686">
            <v>42422</v>
          </cell>
          <cell r="P5686" t="str">
            <v>Current</v>
          </cell>
        </row>
        <row r="5687">
          <cell r="B5687">
            <v>41761</v>
          </cell>
          <cell r="C5687">
            <v>32</v>
          </cell>
          <cell r="D5687" t="str">
            <v>AB</v>
          </cell>
          <cell r="E5687" t="str">
            <v>Purchase</v>
          </cell>
          <cell r="F5687" t="str">
            <v>Fixed</v>
          </cell>
          <cell r="I5687">
            <v>23.85</v>
          </cell>
          <cell r="J5687">
            <v>18.02</v>
          </cell>
          <cell r="K5687" t="str">
            <v>HiRatio</v>
          </cell>
          <cell r="L5687">
            <v>351848.18</v>
          </cell>
          <cell r="M5687" t="str">
            <v>Owner-Occupied</v>
          </cell>
          <cell r="N5687">
            <v>0</v>
          </cell>
          <cell r="O5687">
            <v>43831</v>
          </cell>
          <cell r="P5687" t="str">
            <v>Current</v>
          </cell>
        </row>
        <row r="5688">
          <cell r="B5688">
            <v>40847</v>
          </cell>
          <cell r="C5688">
            <v>63</v>
          </cell>
          <cell r="D5688" t="str">
            <v>ON</v>
          </cell>
          <cell r="E5688" t="str">
            <v>Purchase</v>
          </cell>
          <cell r="F5688" t="str">
            <v>Fixed</v>
          </cell>
          <cell r="I5688">
            <v>27.74</v>
          </cell>
          <cell r="J5688">
            <v>27.74</v>
          </cell>
          <cell r="K5688" t="str">
            <v>HiRatio</v>
          </cell>
          <cell r="L5688">
            <v>241458.6</v>
          </cell>
          <cell r="M5688" t="str">
            <v>Owner-Occupied</v>
          </cell>
          <cell r="N5688">
            <v>0</v>
          </cell>
          <cell r="O5688">
            <v>43831</v>
          </cell>
          <cell r="P5688" t="str">
            <v>Current</v>
          </cell>
        </row>
        <row r="5689">
          <cell r="B5689">
            <v>40603</v>
          </cell>
          <cell r="C5689">
            <v>70</v>
          </cell>
          <cell r="D5689" t="str">
            <v>AB</v>
          </cell>
          <cell r="E5689" t="str">
            <v>Purchase</v>
          </cell>
          <cell r="F5689" t="str">
            <v>Fixed</v>
          </cell>
          <cell r="I5689">
            <v>22.64</v>
          </cell>
          <cell r="J5689">
            <v>22.5</v>
          </cell>
          <cell r="K5689" t="str">
            <v>Conv</v>
          </cell>
          <cell r="L5689">
            <v>149510.09</v>
          </cell>
          <cell r="M5689" t="str">
            <v>Owner-Occupied</v>
          </cell>
          <cell r="N5689">
            <v>0</v>
          </cell>
          <cell r="O5689">
            <v>43831</v>
          </cell>
          <cell r="P5689" t="str">
            <v>Current</v>
          </cell>
        </row>
        <row r="5690">
          <cell r="B5690">
            <v>41939</v>
          </cell>
          <cell r="C5690">
            <v>27</v>
          </cell>
          <cell r="D5690" t="str">
            <v>AB</v>
          </cell>
          <cell r="E5690" t="str">
            <v>Purchase</v>
          </cell>
          <cell r="F5690" t="str">
            <v>Fixed</v>
          </cell>
          <cell r="I5690">
            <v>27.04</v>
          </cell>
          <cell r="J5690">
            <v>21.58</v>
          </cell>
          <cell r="K5690" t="str">
            <v>HiRatio</v>
          </cell>
          <cell r="L5690">
            <v>442114.77</v>
          </cell>
          <cell r="M5690" t="str">
            <v>Owner-Occupied</v>
          </cell>
          <cell r="N5690">
            <v>0</v>
          </cell>
          <cell r="O5690">
            <v>43831</v>
          </cell>
          <cell r="P5690" t="str">
            <v>Current</v>
          </cell>
        </row>
        <row r="5691">
          <cell r="B5691">
            <v>42095</v>
          </cell>
          <cell r="C5691">
            <v>21</v>
          </cell>
          <cell r="D5691" t="str">
            <v>ON</v>
          </cell>
          <cell r="E5691" t="str">
            <v>Transfer</v>
          </cell>
          <cell r="F5691" t="str">
            <v>ARM</v>
          </cell>
          <cell r="I5691">
            <v>24.38</v>
          </cell>
          <cell r="J5691">
            <v>20.23</v>
          </cell>
          <cell r="K5691" t="str">
            <v>Conv</v>
          </cell>
          <cell r="L5691">
            <v>0</v>
          </cell>
          <cell r="M5691" t="str">
            <v>Owner-Occupied</v>
          </cell>
          <cell r="N5691">
            <v>4</v>
          </cell>
          <cell r="O5691">
            <v>42235</v>
          </cell>
          <cell r="P5691" t="str">
            <v>Current</v>
          </cell>
        </row>
        <row r="5692">
          <cell r="B5692">
            <v>41145</v>
          </cell>
          <cell r="C5692">
            <v>53</v>
          </cell>
          <cell r="D5692" t="str">
            <v>BC</v>
          </cell>
          <cell r="E5692" t="str">
            <v>Purchase</v>
          </cell>
          <cell r="F5692" t="str">
            <v>Fixed</v>
          </cell>
          <cell r="I5692">
            <v>38.15</v>
          </cell>
          <cell r="J5692">
            <v>35.42</v>
          </cell>
          <cell r="K5692" t="str">
            <v>HiRatio</v>
          </cell>
          <cell r="L5692">
            <v>0</v>
          </cell>
          <cell r="M5692" t="str">
            <v>Owner-Occupied</v>
          </cell>
          <cell r="N5692">
            <v>4</v>
          </cell>
          <cell r="O5692">
            <v>42185</v>
          </cell>
          <cell r="P5692" t="str">
            <v>Current</v>
          </cell>
        </row>
        <row r="5693">
          <cell r="B5693">
            <v>41089</v>
          </cell>
          <cell r="C5693">
            <v>55</v>
          </cell>
          <cell r="D5693" t="str">
            <v>BC</v>
          </cell>
          <cell r="E5693" t="str">
            <v>Refinance External</v>
          </cell>
          <cell r="F5693" t="str">
            <v>ARM</v>
          </cell>
          <cell r="I5693">
            <v>26.07</v>
          </cell>
          <cell r="J5693">
            <v>60.22</v>
          </cell>
          <cell r="K5693" t="str">
            <v>Conv</v>
          </cell>
          <cell r="L5693">
            <v>161687.32999999999</v>
          </cell>
          <cell r="M5693" t="str">
            <v>Owner-Occupied</v>
          </cell>
          <cell r="N5693">
            <v>0</v>
          </cell>
          <cell r="O5693">
            <v>43831</v>
          </cell>
          <cell r="P5693" t="str">
            <v>Current</v>
          </cell>
        </row>
        <row r="5694">
          <cell r="B5694">
            <v>42178</v>
          </cell>
          <cell r="C5694">
            <v>19</v>
          </cell>
          <cell r="D5694" t="str">
            <v>BC</v>
          </cell>
          <cell r="E5694" t="str">
            <v>Purchase</v>
          </cell>
          <cell r="F5694" t="str">
            <v>Fixed</v>
          </cell>
          <cell r="I5694">
            <v>38.729999999999997</v>
          </cell>
          <cell r="J5694">
            <v>38.4</v>
          </cell>
          <cell r="K5694" t="str">
            <v>HiRatio</v>
          </cell>
          <cell r="L5694">
            <v>409874.8</v>
          </cell>
          <cell r="M5694" t="str">
            <v>Owner-Occupied</v>
          </cell>
          <cell r="N5694">
            <v>0</v>
          </cell>
          <cell r="O5694">
            <v>43831</v>
          </cell>
          <cell r="P5694" t="str">
            <v>Current</v>
          </cell>
        </row>
        <row r="5695">
          <cell r="B5695">
            <v>42236</v>
          </cell>
          <cell r="C5695">
            <v>17</v>
          </cell>
          <cell r="D5695" t="str">
            <v>ON</v>
          </cell>
          <cell r="E5695" t="str">
            <v>Purchase</v>
          </cell>
          <cell r="F5695" t="str">
            <v>ARM</v>
          </cell>
          <cell r="I5695">
            <v>34.39</v>
          </cell>
          <cell r="J5695">
            <v>28.35</v>
          </cell>
          <cell r="K5695" t="str">
            <v>HiRatio</v>
          </cell>
          <cell r="L5695">
            <v>499218.82</v>
          </cell>
          <cell r="M5695" t="str">
            <v>Owner-Occupied</v>
          </cell>
          <cell r="N5695">
            <v>0</v>
          </cell>
          <cell r="O5695">
            <v>43831</v>
          </cell>
          <cell r="P5695" t="str">
            <v>Current</v>
          </cell>
        </row>
        <row r="5696">
          <cell r="B5696">
            <v>40905</v>
          </cell>
          <cell r="C5696">
            <v>61</v>
          </cell>
          <cell r="D5696" t="str">
            <v>ON</v>
          </cell>
          <cell r="E5696" t="str">
            <v>Purchase</v>
          </cell>
          <cell r="F5696" t="str">
            <v>Fixed</v>
          </cell>
          <cell r="I5696">
            <v>43.82</v>
          </cell>
          <cell r="J5696">
            <v>31.87</v>
          </cell>
          <cell r="K5696" t="str">
            <v>HiRatio</v>
          </cell>
          <cell r="L5696">
            <v>0</v>
          </cell>
          <cell r="M5696" t="str">
            <v>Owner-Occupied</v>
          </cell>
          <cell r="N5696">
            <v>4</v>
          </cell>
          <cell r="O5696">
            <v>42734</v>
          </cell>
          <cell r="P5696" t="str">
            <v>Current</v>
          </cell>
        </row>
        <row r="5697">
          <cell r="B5697">
            <v>40952</v>
          </cell>
          <cell r="C5697">
            <v>59</v>
          </cell>
          <cell r="D5697" t="str">
            <v>BC</v>
          </cell>
          <cell r="E5697" t="str">
            <v>Purchase</v>
          </cell>
          <cell r="F5697" t="str">
            <v>Fixed</v>
          </cell>
          <cell r="I5697">
            <v>42.13</v>
          </cell>
          <cell r="J5697">
            <v>34.5</v>
          </cell>
          <cell r="K5697" t="str">
            <v>HiRatio</v>
          </cell>
          <cell r="L5697">
            <v>202778.15</v>
          </cell>
          <cell r="M5697" t="str">
            <v>Owner-Occupied</v>
          </cell>
          <cell r="N5697">
            <v>0</v>
          </cell>
          <cell r="O5697">
            <v>43831</v>
          </cell>
          <cell r="P5697" t="str">
            <v>Current</v>
          </cell>
        </row>
        <row r="5698">
          <cell r="B5698">
            <v>42723</v>
          </cell>
          <cell r="C5698">
            <v>1</v>
          </cell>
          <cell r="D5698" t="str">
            <v>ON</v>
          </cell>
          <cell r="E5698" t="str">
            <v>Purchase</v>
          </cell>
          <cell r="F5698" t="str">
            <v>Fixed</v>
          </cell>
          <cell r="I5698">
            <v>36.1</v>
          </cell>
          <cell r="J5698">
            <v>30.79</v>
          </cell>
          <cell r="K5698" t="str">
            <v>Conv</v>
          </cell>
          <cell r="L5698">
            <v>311264.88</v>
          </cell>
          <cell r="M5698" t="str">
            <v>Owner-Occupied</v>
          </cell>
          <cell r="N5698">
            <v>0</v>
          </cell>
          <cell r="O5698">
            <v>43831</v>
          </cell>
          <cell r="P5698" t="str">
            <v>Current</v>
          </cell>
        </row>
        <row r="5699">
          <cell r="B5699">
            <v>42422</v>
          </cell>
          <cell r="C5699">
            <v>11</v>
          </cell>
          <cell r="D5699" t="str">
            <v>ON</v>
          </cell>
          <cell r="E5699" t="str">
            <v>Purchase</v>
          </cell>
          <cell r="F5699" t="str">
            <v>ARM</v>
          </cell>
          <cell r="I5699">
            <v>34.479999999999997</v>
          </cell>
          <cell r="J5699">
            <v>31.36</v>
          </cell>
          <cell r="K5699" t="str">
            <v>Conv</v>
          </cell>
          <cell r="L5699">
            <v>327892.31</v>
          </cell>
          <cell r="M5699" t="str">
            <v>Owner-Occupied</v>
          </cell>
          <cell r="N5699">
            <v>0</v>
          </cell>
          <cell r="O5699">
            <v>43831</v>
          </cell>
          <cell r="P5699" t="str">
            <v>Current</v>
          </cell>
        </row>
        <row r="5700">
          <cell r="B5700">
            <v>42600</v>
          </cell>
          <cell r="C5700">
            <v>5</v>
          </cell>
          <cell r="D5700" t="str">
            <v>ON</v>
          </cell>
          <cell r="E5700" t="str">
            <v>Refinance External</v>
          </cell>
          <cell r="F5700" t="str">
            <v>Fixed</v>
          </cell>
          <cell r="I5700">
            <v>38.32</v>
          </cell>
          <cell r="J5700">
            <v>38.32</v>
          </cell>
          <cell r="K5700" t="str">
            <v>Conv</v>
          </cell>
          <cell r="L5700">
            <v>267401.39</v>
          </cell>
          <cell r="M5700" t="str">
            <v>Owner-Occupied</v>
          </cell>
          <cell r="N5700">
            <v>0</v>
          </cell>
          <cell r="O5700">
            <v>43831</v>
          </cell>
          <cell r="P5700" t="str">
            <v>Current</v>
          </cell>
        </row>
        <row r="5701">
          <cell r="B5701">
            <v>41654</v>
          </cell>
          <cell r="C5701">
            <v>36</v>
          </cell>
          <cell r="D5701" t="str">
            <v>BC</v>
          </cell>
          <cell r="E5701" t="str">
            <v>Transfer</v>
          </cell>
          <cell r="F5701" t="str">
            <v>ARM</v>
          </cell>
          <cell r="I5701">
            <v>33.799999999999997</v>
          </cell>
          <cell r="J5701">
            <v>23.66</v>
          </cell>
          <cell r="K5701" t="str">
            <v>Conv</v>
          </cell>
          <cell r="L5701">
            <v>356016.35</v>
          </cell>
          <cell r="M5701" t="str">
            <v>Owner-Occupied</v>
          </cell>
          <cell r="N5701">
            <v>0</v>
          </cell>
          <cell r="O5701">
            <v>43831</v>
          </cell>
          <cell r="P5701" t="str">
            <v>Current</v>
          </cell>
        </row>
        <row r="5702">
          <cell r="B5702">
            <v>42180</v>
          </cell>
          <cell r="C5702">
            <v>19</v>
          </cell>
          <cell r="D5702" t="str">
            <v>ON</v>
          </cell>
          <cell r="E5702" t="str">
            <v>Purchase</v>
          </cell>
          <cell r="F5702" t="str">
            <v>Fixed</v>
          </cell>
          <cell r="I5702">
            <v>42.18</v>
          </cell>
          <cell r="J5702">
            <v>34.409999999999997</v>
          </cell>
          <cell r="K5702" t="str">
            <v>HiRatio</v>
          </cell>
          <cell r="L5702">
            <v>249399.29</v>
          </cell>
          <cell r="M5702" t="str">
            <v>Owner-Occupied</v>
          </cell>
          <cell r="N5702">
            <v>0</v>
          </cell>
          <cell r="O5702">
            <v>43831</v>
          </cell>
          <cell r="P5702" t="str">
            <v>Current</v>
          </cell>
        </row>
        <row r="5703">
          <cell r="B5703">
            <v>41857</v>
          </cell>
          <cell r="C5703">
            <v>29</v>
          </cell>
          <cell r="D5703" t="str">
            <v>ON</v>
          </cell>
          <cell r="E5703" t="str">
            <v>Transfer</v>
          </cell>
          <cell r="F5703" t="str">
            <v>ARM</v>
          </cell>
          <cell r="I5703">
            <v>19.010000000000002</v>
          </cell>
          <cell r="J5703">
            <v>16.52</v>
          </cell>
          <cell r="K5703" t="str">
            <v>Conv</v>
          </cell>
          <cell r="L5703">
            <v>41458.269999999997</v>
          </cell>
          <cell r="M5703" t="str">
            <v>Owner-Occupied</v>
          </cell>
          <cell r="N5703">
            <v>0</v>
          </cell>
          <cell r="O5703">
            <v>43831</v>
          </cell>
          <cell r="P5703" t="str">
            <v>Current</v>
          </cell>
        </row>
        <row r="5704">
          <cell r="B5704">
            <v>40709</v>
          </cell>
          <cell r="C5704">
            <v>67</v>
          </cell>
          <cell r="D5704" t="str">
            <v>AB</v>
          </cell>
          <cell r="E5704" t="str">
            <v>Refinance External</v>
          </cell>
          <cell r="F5704" t="str">
            <v>Fixed</v>
          </cell>
          <cell r="I5704">
            <v>36.020000000000003</v>
          </cell>
          <cell r="J5704">
            <v>34.619999999999997</v>
          </cell>
          <cell r="K5704" t="str">
            <v>Conv</v>
          </cell>
          <cell r="L5704">
            <v>0</v>
          </cell>
          <cell r="M5704" t="str">
            <v>Owner-Occupied</v>
          </cell>
          <cell r="N5704">
            <v>4</v>
          </cell>
          <cell r="O5704">
            <v>41890</v>
          </cell>
          <cell r="P5704" t="str">
            <v>Current</v>
          </cell>
        </row>
        <row r="5705">
          <cell r="B5705">
            <v>42279</v>
          </cell>
          <cell r="C5705">
            <v>15</v>
          </cell>
          <cell r="D5705" t="str">
            <v>ON</v>
          </cell>
          <cell r="E5705" t="str">
            <v>Purchase</v>
          </cell>
          <cell r="F5705" t="str">
            <v>ARM</v>
          </cell>
          <cell r="I5705">
            <v>33.07</v>
          </cell>
          <cell r="J5705">
            <v>26.63</v>
          </cell>
          <cell r="K5705" t="str">
            <v>HiRatio</v>
          </cell>
          <cell r="L5705">
            <v>289839.31</v>
          </cell>
          <cell r="M5705" t="str">
            <v>Owner-Occupied</v>
          </cell>
          <cell r="N5705">
            <v>0</v>
          </cell>
          <cell r="O5705">
            <v>43831</v>
          </cell>
          <cell r="P5705" t="str">
            <v>Current</v>
          </cell>
        </row>
        <row r="5706">
          <cell r="B5706">
            <v>41717</v>
          </cell>
          <cell r="C5706">
            <v>34</v>
          </cell>
          <cell r="D5706" t="str">
            <v>NL</v>
          </cell>
          <cell r="E5706" t="str">
            <v>Purchase</v>
          </cell>
          <cell r="F5706" t="str">
            <v>ARM</v>
          </cell>
          <cell r="I5706">
            <v>23.9</v>
          </cell>
          <cell r="J5706">
            <v>19.010000000000002</v>
          </cell>
          <cell r="K5706" t="str">
            <v>HiRatio</v>
          </cell>
          <cell r="L5706">
            <v>262766.87</v>
          </cell>
          <cell r="M5706" t="str">
            <v>Owner-Occupied</v>
          </cell>
          <cell r="N5706">
            <v>0</v>
          </cell>
          <cell r="O5706">
            <v>43831</v>
          </cell>
          <cell r="P5706" t="str">
            <v>Current</v>
          </cell>
        </row>
        <row r="5707">
          <cell r="B5707">
            <v>42271</v>
          </cell>
          <cell r="C5707">
            <v>16</v>
          </cell>
          <cell r="D5707" t="str">
            <v>ON</v>
          </cell>
          <cell r="E5707" t="str">
            <v>Refinance External</v>
          </cell>
          <cell r="F5707" t="str">
            <v>ARM</v>
          </cell>
          <cell r="I5707">
            <v>34.380000000000003</v>
          </cell>
          <cell r="J5707">
            <v>19.09</v>
          </cell>
          <cell r="K5707" t="str">
            <v>Conv</v>
          </cell>
          <cell r="L5707">
            <v>327446.96000000002</v>
          </cell>
          <cell r="M5707" t="str">
            <v>Owner-Occupied</v>
          </cell>
          <cell r="N5707">
            <v>0</v>
          </cell>
          <cell r="O5707">
            <v>43831</v>
          </cell>
          <cell r="P5707" t="str">
            <v>Current</v>
          </cell>
        </row>
        <row r="5708">
          <cell r="B5708">
            <v>42193</v>
          </cell>
          <cell r="C5708">
            <v>18</v>
          </cell>
          <cell r="D5708" t="str">
            <v>ON</v>
          </cell>
          <cell r="E5708" t="str">
            <v>Refinance External</v>
          </cell>
          <cell r="F5708" t="str">
            <v>Fixed</v>
          </cell>
          <cell r="I5708">
            <v>26.16</v>
          </cell>
          <cell r="J5708">
            <v>17.43</v>
          </cell>
          <cell r="K5708" t="str">
            <v>Conv</v>
          </cell>
          <cell r="L5708">
            <v>264508.14</v>
          </cell>
          <cell r="M5708" t="str">
            <v>Owner-Occupied</v>
          </cell>
          <cell r="N5708">
            <v>0</v>
          </cell>
          <cell r="O5708">
            <v>43831</v>
          </cell>
          <cell r="P5708" t="str">
            <v>Current</v>
          </cell>
        </row>
        <row r="5709">
          <cell r="B5709">
            <v>40857</v>
          </cell>
          <cell r="C5709">
            <v>62</v>
          </cell>
          <cell r="D5709" t="str">
            <v>ON</v>
          </cell>
          <cell r="E5709" t="str">
            <v>Refinance External</v>
          </cell>
          <cell r="F5709" t="str">
            <v>ARM</v>
          </cell>
          <cell r="I5709">
            <v>42.88</v>
          </cell>
          <cell r="J5709">
            <v>36</v>
          </cell>
          <cell r="K5709" t="str">
            <v>Conv</v>
          </cell>
          <cell r="L5709">
            <v>0</v>
          </cell>
          <cell r="M5709" t="str">
            <v>Owner-Occupied</v>
          </cell>
          <cell r="N5709">
            <v>4</v>
          </cell>
          <cell r="O5709">
            <v>41052</v>
          </cell>
          <cell r="P5709" t="str">
            <v>Current</v>
          </cell>
        </row>
        <row r="5710">
          <cell r="B5710">
            <v>41848</v>
          </cell>
          <cell r="C5710">
            <v>30</v>
          </cell>
          <cell r="D5710" t="str">
            <v>AB</v>
          </cell>
          <cell r="E5710" t="str">
            <v>Purchase</v>
          </cell>
          <cell r="F5710" t="str">
            <v>Fixed</v>
          </cell>
          <cell r="I5710">
            <v>36.909999999999997</v>
          </cell>
          <cell r="J5710">
            <v>22.14</v>
          </cell>
          <cell r="K5710" t="str">
            <v>HiRatio</v>
          </cell>
          <cell r="L5710">
            <v>0</v>
          </cell>
          <cell r="M5710" t="str">
            <v>Owner-Occupied</v>
          </cell>
          <cell r="N5710">
            <v>4</v>
          </cell>
          <cell r="O5710">
            <v>42172</v>
          </cell>
          <cell r="P5710" t="str">
            <v>Current</v>
          </cell>
        </row>
        <row r="5711">
          <cell r="B5711">
            <v>42108</v>
          </cell>
          <cell r="C5711">
            <v>21</v>
          </cell>
          <cell r="D5711" t="str">
            <v>ON</v>
          </cell>
          <cell r="E5711" t="str">
            <v>Refinance External</v>
          </cell>
          <cell r="F5711" t="str">
            <v>Fixed</v>
          </cell>
          <cell r="I5711">
            <v>27.57</v>
          </cell>
          <cell r="J5711">
            <v>21.28</v>
          </cell>
          <cell r="K5711" t="str">
            <v>Conv</v>
          </cell>
          <cell r="L5711">
            <v>244038.58</v>
          </cell>
          <cell r="M5711" t="str">
            <v>Owner-Occupied</v>
          </cell>
          <cell r="N5711">
            <v>0</v>
          </cell>
          <cell r="O5711">
            <v>43831</v>
          </cell>
          <cell r="P5711" t="str">
            <v>Current</v>
          </cell>
        </row>
        <row r="5712">
          <cell r="B5712">
            <v>42447</v>
          </cell>
          <cell r="C5712">
            <v>10</v>
          </cell>
          <cell r="D5712" t="str">
            <v>ON</v>
          </cell>
          <cell r="E5712" t="str">
            <v>Purchase</v>
          </cell>
          <cell r="F5712" t="str">
            <v>ARM</v>
          </cell>
          <cell r="I5712">
            <v>36.44</v>
          </cell>
          <cell r="J5712">
            <v>31.14</v>
          </cell>
          <cell r="K5712" t="str">
            <v>HiRatio</v>
          </cell>
          <cell r="L5712">
            <v>0</v>
          </cell>
          <cell r="M5712" t="str">
            <v>Owner-Occupied</v>
          </cell>
          <cell r="N5712">
            <v>4</v>
          </cell>
          <cell r="O5712">
            <v>42524</v>
          </cell>
          <cell r="P5712" t="str">
            <v>Current</v>
          </cell>
        </row>
        <row r="5713">
          <cell r="B5713">
            <v>41992</v>
          </cell>
          <cell r="C5713">
            <v>25</v>
          </cell>
          <cell r="D5713" t="str">
            <v>AB</v>
          </cell>
          <cell r="E5713" t="str">
            <v>Purchase</v>
          </cell>
          <cell r="F5713" t="str">
            <v>Fixed</v>
          </cell>
          <cell r="I5713">
            <v>40.590000000000003</v>
          </cell>
          <cell r="J5713">
            <v>26.6</v>
          </cell>
          <cell r="K5713" t="str">
            <v>Conv</v>
          </cell>
          <cell r="L5713">
            <v>531145.96</v>
          </cell>
          <cell r="M5713" t="str">
            <v>Owner-Occupied</v>
          </cell>
          <cell r="N5713">
            <v>0</v>
          </cell>
          <cell r="O5713">
            <v>43831</v>
          </cell>
          <cell r="P5713" t="str">
            <v>Current</v>
          </cell>
        </row>
        <row r="5714">
          <cell r="B5714">
            <v>42535</v>
          </cell>
          <cell r="C5714">
            <v>7</v>
          </cell>
          <cell r="D5714" t="str">
            <v>ON</v>
          </cell>
          <cell r="E5714" t="str">
            <v>Refinance External</v>
          </cell>
          <cell r="F5714" t="str">
            <v>Fixed</v>
          </cell>
          <cell r="I5714">
            <v>25.4</v>
          </cell>
          <cell r="J5714">
            <v>21.61</v>
          </cell>
          <cell r="K5714" t="str">
            <v>Conv</v>
          </cell>
          <cell r="L5714">
            <v>181468.03</v>
          </cell>
          <cell r="M5714" t="str">
            <v>Owner-Occupied</v>
          </cell>
          <cell r="N5714">
            <v>0</v>
          </cell>
          <cell r="O5714">
            <v>43831</v>
          </cell>
          <cell r="P5714" t="str">
            <v>Current</v>
          </cell>
        </row>
        <row r="5715">
          <cell r="B5715">
            <v>41850</v>
          </cell>
          <cell r="C5715">
            <v>30</v>
          </cell>
          <cell r="D5715" t="str">
            <v>BC</v>
          </cell>
          <cell r="E5715" t="str">
            <v>Purchase</v>
          </cell>
          <cell r="F5715" t="str">
            <v>Fixed</v>
          </cell>
          <cell r="I5715">
            <v>36.28</v>
          </cell>
          <cell r="J5715">
            <v>36.22</v>
          </cell>
          <cell r="K5715" t="str">
            <v>HiRatio</v>
          </cell>
          <cell r="L5715">
            <v>233723.63</v>
          </cell>
          <cell r="M5715" t="str">
            <v>Owner-Occupied</v>
          </cell>
          <cell r="N5715">
            <v>0</v>
          </cell>
          <cell r="O5715">
            <v>43831</v>
          </cell>
          <cell r="P5715" t="str">
            <v>Current</v>
          </cell>
        </row>
        <row r="5716">
          <cell r="B5716">
            <v>40529</v>
          </cell>
          <cell r="C5716">
            <v>73</v>
          </cell>
          <cell r="D5716" t="str">
            <v>ON</v>
          </cell>
          <cell r="E5716" t="str">
            <v>Refinance External</v>
          </cell>
          <cell r="F5716" t="str">
            <v>Fixed</v>
          </cell>
          <cell r="I5716">
            <v>40.96</v>
          </cell>
          <cell r="J5716">
            <v>36.729999999999997</v>
          </cell>
          <cell r="K5716" t="str">
            <v>Conv</v>
          </cell>
          <cell r="L5716">
            <v>0</v>
          </cell>
          <cell r="M5716" t="str">
            <v>Owner-Occupied</v>
          </cell>
          <cell r="N5716">
            <v>4</v>
          </cell>
          <cell r="O5716">
            <v>41199</v>
          </cell>
          <cell r="P5716" t="str">
            <v>Current</v>
          </cell>
        </row>
        <row r="5717">
          <cell r="B5717">
            <v>41600</v>
          </cell>
          <cell r="C5717">
            <v>38</v>
          </cell>
          <cell r="D5717" t="str">
            <v>ON</v>
          </cell>
          <cell r="E5717" t="str">
            <v>Purchase</v>
          </cell>
          <cell r="F5717" t="str">
            <v>Fixed</v>
          </cell>
          <cell r="I5717">
            <v>40.49</v>
          </cell>
          <cell r="J5717">
            <v>36.020000000000003</v>
          </cell>
          <cell r="K5717" t="str">
            <v>HiRatio</v>
          </cell>
          <cell r="L5717">
            <v>142250.38</v>
          </cell>
          <cell r="M5717" t="str">
            <v>Owner-Occupied</v>
          </cell>
          <cell r="N5717">
            <v>0</v>
          </cell>
          <cell r="O5717">
            <v>43831</v>
          </cell>
          <cell r="P5717" t="str">
            <v>Current</v>
          </cell>
        </row>
        <row r="5718">
          <cell r="B5718">
            <v>40864</v>
          </cell>
          <cell r="C5718">
            <v>62</v>
          </cell>
          <cell r="D5718" t="str">
            <v>SK</v>
          </cell>
          <cell r="E5718" t="str">
            <v>Purchase</v>
          </cell>
          <cell r="F5718" t="str">
            <v>Fixed</v>
          </cell>
          <cell r="I5718">
            <v>22.41</v>
          </cell>
          <cell r="J5718">
            <v>9.11</v>
          </cell>
          <cell r="K5718" t="str">
            <v>HiRatio</v>
          </cell>
          <cell r="L5718">
            <v>0</v>
          </cell>
          <cell r="M5718" t="str">
            <v>Second Home</v>
          </cell>
          <cell r="N5718">
            <v>4</v>
          </cell>
          <cell r="O5718">
            <v>42143</v>
          </cell>
          <cell r="P5718" t="str">
            <v>Current</v>
          </cell>
        </row>
        <row r="5719">
          <cell r="B5719">
            <v>42095</v>
          </cell>
          <cell r="C5719">
            <v>21</v>
          </cell>
          <cell r="D5719" t="str">
            <v>ON</v>
          </cell>
          <cell r="E5719" t="str">
            <v>Purchase</v>
          </cell>
          <cell r="F5719" t="str">
            <v>Fixed</v>
          </cell>
          <cell r="I5719">
            <v>37.53</v>
          </cell>
          <cell r="J5719">
            <v>36.770000000000003</v>
          </cell>
          <cell r="K5719" t="str">
            <v>Conv</v>
          </cell>
          <cell r="L5719">
            <v>255450.51</v>
          </cell>
          <cell r="M5719" t="str">
            <v>Owner-Occupied</v>
          </cell>
          <cell r="N5719">
            <v>0</v>
          </cell>
          <cell r="O5719">
            <v>43831</v>
          </cell>
          <cell r="P5719" t="str">
            <v>Current</v>
          </cell>
        </row>
        <row r="5720">
          <cell r="B5720">
            <v>42223</v>
          </cell>
          <cell r="C5720">
            <v>17</v>
          </cell>
          <cell r="D5720" t="str">
            <v>ON</v>
          </cell>
          <cell r="E5720" t="str">
            <v>Purchase</v>
          </cell>
          <cell r="F5720" t="str">
            <v>ARM</v>
          </cell>
          <cell r="I5720">
            <v>31.41</v>
          </cell>
          <cell r="J5720">
            <v>20.48</v>
          </cell>
          <cell r="K5720" t="str">
            <v>HiRatio</v>
          </cell>
          <cell r="L5720">
            <v>590931.85</v>
          </cell>
          <cell r="M5720" t="str">
            <v>Owner-Occupied</v>
          </cell>
          <cell r="N5720">
            <v>0</v>
          </cell>
          <cell r="O5720">
            <v>43831</v>
          </cell>
          <cell r="P5720" t="str">
            <v>Current</v>
          </cell>
        </row>
        <row r="5721">
          <cell r="B5721">
            <v>41712</v>
          </cell>
          <cell r="C5721">
            <v>34</v>
          </cell>
          <cell r="D5721" t="str">
            <v>AB</v>
          </cell>
          <cell r="E5721" t="str">
            <v>Purchase</v>
          </cell>
          <cell r="F5721" t="str">
            <v>Fixed</v>
          </cell>
          <cell r="I5721">
            <v>35.909999999999997</v>
          </cell>
          <cell r="J5721">
            <v>18.57</v>
          </cell>
          <cell r="K5721" t="str">
            <v>HiRatio</v>
          </cell>
          <cell r="L5721">
            <v>253264.27</v>
          </cell>
          <cell r="M5721" t="str">
            <v>Owner-Occupied</v>
          </cell>
          <cell r="N5721">
            <v>0</v>
          </cell>
          <cell r="O5721">
            <v>43831</v>
          </cell>
          <cell r="P5721" t="str">
            <v>Current</v>
          </cell>
        </row>
        <row r="5722">
          <cell r="B5722">
            <v>41610</v>
          </cell>
          <cell r="C5722">
            <v>37</v>
          </cell>
          <cell r="D5722" t="str">
            <v>ON</v>
          </cell>
          <cell r="E5722" t="str">
            <v>Purchase</v>
          </cell>
          <cell r="F5722" t="str">
            <v>ARM</v>
          </cell>
          <cell r="I5722">
            <v>31.13</v>
          </cell>
          <cell r="J5722">
            <v>24.62</v>
          </cell>
          <cell r="K5722" t="str">
            <v>HiRatio</v>
          </cell>
          <cell r="L5722">
            <v>595461.69999999995</v>
          </cell>
          <cell r="M5722" t="str">
            <v>Owner-Occupied</v>
          </cell>
          <cell r="N5722">
            <v>0</v>
          </cell>
          <cell r="O5722">
            <v>43831</v>
          </cell>
          <cell r="P5722" t="str">
            <v>Current</v>
          </cell>
        </row>
        <row r="5723">
          <cell r="B5723">
            <v>42181</v>
          </cell>
          <cell r="C5723">
            <v>19</v>
          </cell>
          <cell r="D5723" t="str">
            <v>ON</v>
          </cell>
          <cell r="E5723" t="str">
            <v>Purchase</v>
          </cell>
          <cell r="F5723" t="str">
            <v>Fixed</v>
          </cell>
          <cell r="I5723">
            <v>36.93</v>
          </cell>
          <cell r="J5723">
            <v>19</v>
          </cell>
          <cell r="K5723" t="str">
            <v>Conv</v>
          </cell>
          <cell r="L5723">
            <v>396023.8</v>
          </cell>
          <cell r="M5723" t="str">
            <v>Owner-Occupied</v>
          </cell>
          <cell r="N5723">
            <v>0</v>
          </cell>
          <cell r="O5723">
            <v>43831</v>
          </cell>
          <cell r="P5723" t="str">
            <v>Current</v>
          </cell>
        </row>
        <row r="5724">
          <cell r="B5724">
            <v>41577</v>
          </cell>
          <cell r="C5724">
            <v>39</v>
          </cell>
          <cell r="D5724" t="str">
            <v>ON</v>
          </cell>
          <cell r="E5724" t="str">
            <v>Refinance External</v>
          </cell>
          <cell r="F5724" t="str">
            <v>ARM</v>
          </cell>
          <cell r="I5724">
            <v>25.24</v>
          </cell>
          <cell r="J5724">
            <v>25.15</v>
          </cell>
          <cell r="K5724" t="str">
            <v>Conv</v>
          </cell>
          <cell r="L5724">
            <v>445212.68</v>
          </cell>
          <cell r="M5724" t="str">
            <v>Owner-Occupied</v>
          </cell>
          <cell r="N5724">
            <v>0</v>
          </cell>
          <cell r="O5724">
            <v>43831</v>
          </cell>
          <cell r="P5724" t="str">
            <v>Current</v>
          </cell>
        </row>
        <row r="5725">
          <cell r="B5725">
            <v>42655</v>
          </cell>
          <cell r="C5725">
            <v>3</v>
          </cell>
          <cell r="D5725" t="str">
            <v>ON</v>
          </cell>
          <cell r="E5725" t="str">
            <v>Purchase</v>
          </cell>
          <cell r="F5725" t="str">
            <v>Fixed</v>
          </cell>
          <cell r="I5725">
            <v>40.229999999999997</v>
          </cell>
          <cell r="J5725">
            <v>26.08</v>
          </cell>
          <cell r="K5725" t="str">
            <v>HiRatio</v>
          </cell>
          <cell r="L5725">
            <v>743288.78</v>
          </cell>
          <cell r="M5725" t="str">
            <v>Owner-Occupied</v>
          </cell>
          <cell r="N5725">
            <v>0</v>
          </cell>
          <cell r="O5725">
            <v>43831</v>
          </cell>
          <cell r="P5725" t="str">
            <v>Current</v>
          </cell>
        </row>
        <row r="5726">
          <cell r="B5726">
            <v>42551</v>
          </cell>
          <cell r="C5726">
            <v>7</v>
          </cell>
          <cell r="D5726" t="str">
            <v>ON</v>
          </cell>
          <cell r="E5726" t="str">
            <v>Purchase</v>
          </cell>
          <cell r="F5726" t="str">
            <v>ARM</v>
          </cell>
          <cell r="I5726">
            <v>39.090000000000003</v>
          </cell>
          <cell r="J5726">
            <v>15.74</v>
          </cell>
          <cell r="K5726" t="str">
            <v>HiRatio</v>
          </cell>
          <cell r="L5726">
            <v>304330.7</v>
          </cell>
          <cell r="M5726" t="str">
            <v>Second Home</v>
          </cell>
          <cell r="N5726">
            <v>0</v>
          </cell>
          <cell r="O5726">
            <v>43831</v>
          </cell>
          <cell r="P5726" t="str">
            <v>Current</v>
          </cell>
        </row>
        <row r="5727">
          <cell r="B5727">
            <v>41065</v>
          </cell>
          <cell r="C5727">
            <v>55</v>
          </cell>
          <cell r="D5727" t="str">
            <v>ON</v>
          </cell>
          <cell r="E5727" t="str">
            <v>Purchase</v>
          </cell>
          <cell r="F5727" t="str">
            <v>Fixed</v>
          </cell>
          <cell r="I5727">
            <v>37.26</v>
          </cell>
          <cell r="J5727">
            <v>31.35</v>
          </cell>
          <cell r="K5727" t="str">
            <v>HiRatio</v>
          </cell>
          <cell r="L5727">
            <v>213370.91</v>
          </cell>
          <cell r="M5727" t="str">
            <v>Owner-Occupied</v>
          </cell>
          <cell r="N5727">
            <v>0</v>
          </cell>
          <cell r="O5727">
            <v>43831</v>
          </cell>
          <cell r="P5727" t="str">
            <v>Current</v>
          </cell>
        </row>
        <row r="5728">
          <cell r="B5728">
            <v>42312</v>
          </cell>
          <cell r="C5728">
            <v>14</v>
          </cell>
          <cell r="D5728" t="str">
            <v>ON</v>
          </cell>
          <cell r="E5728" t="str">
            <v>Refinance External</v>
          </cell>
          <cell r="F5728" t="str">
            <v>ARM</v>
          </cell>
          <cell r="I5728">
            <v>31.25</v>
          </cell>
          <cell r="J5728">
            <v>22.41</v>
          </cell>
          <cell r="K5728" t="str">
            <v>Conv</v>
          </cell>
          <cell r="L5728">
            <v>442369.74</v>
          </cell>
          <cell r="M5728" t="str">
            <v>Owner-Occupied</v>
          </cell>
          <cell r="N5728">
            <v>0</v>
          </cell>
          <cell r="O5728">
            <v>43831</v>
          </cell>
          <cell r="P5728" t="str">
            <v>Current</v>
          </cell>
        </row>
        <row r="5729">
          <cell r="B5729">
            <v>41760</v>
          </cell>
          <cell r="C5729">
            <v>32</v>
          </cell>
          <cell r="D5729" t="str">
            <v>ON</v>
          </cell>
          <cell r="E5729" t="str">
            <v>Purchase</v>
          </cell>
          <cell r="F5729" t="str">
            <v>ARM</v>
          </cell>
          <cell r="I5729">
            <v>24.63</v>
          </cell>
          <cell r="J5729">
            <v>13.36</v>
          </cell>
          <cell r="K5729" t="str">
            <v>Conv</v>
          </cell>
          <cell r="L5729">
            <v>198965.51</v>
          </cell>
          <cell r="M5729" t="str">
            <v>Second Home</v>
          </cell>
          <cell r="N5729">
            <v>0</v>
          </cell>
          <cell r="O5729">
            <v>43831</v>
          </cell>
          <cell r="P5729" t="str">
            <v>Current</v>
          </cell>
        </row>
        <row r="5730">
          <cell r="B5730">
            <v>41617</v>
          </cell>
          <cell r="C5730">
            <v>37</v>
          </cell>
          <cell r="D5730" t="str">
            <v>AB</v>
          </cell>
          <cell r="E5730" t="str">
            <v>Purchase</v>
          </cell>
          <cell r="F5730" t="str">
            <v>ARM</v>
          </cell>
          <cell r="I5730">
            <v>34.4</v>
          </cell>
          <cell r="J5730">
            <v>30.14</v>
          </cell>
          <cell r="K5730" t="str">
            <v>HiRatio</v>
          </cell>
          <cell r="L5730">
            <v>270807.2</v>
          </cell>
          <cell r="M5730" t="str">
            <v>Owner-Occupied</v>
          </cell>
          <cell r="N5730">
            <v>0</v>
          </cell>
          <cell r="O5730">
            <v>43831</v>
          </cell>
          <cell r="P5730" t="str">
            <v>Current</v>
          </cell>
        </row>
        <row r="5731">
          <cell r="B5731">
            <v>42100</v>
          </cell>
          <cell r="C5731">
            <v>21</v>
          </cell>
          <cell r="D5731" t="str">
            <v>BC</v>
          </cell>
          <cell r="E5731" t="str">
            <v>Purchase</v>
          </cell>
          <cell r="F5731" t="str">
            <v>ARM</v>
          </cell>
          <cell r="I5731">
            <v>23.38</v>
          </cell>
          <cell r="J5731">
            <v>22.07</v>
          </cell>
          <cell r="K5731" t="str">
            <v>Conv</v>
          </cell>
          <cell r="L5731">
            <v>215705.33</v>
          </cell>
          <cell r="M5731" t="str">
            <v>Owner-Occupied</v>
          </cell>
          <cell r="N5731">
            <v>0</v>
          </cell>
          <cell r="O5731">
            <v>43831</v>
          </cell>
          <cell r="P5731" t="str">
            <v>Current</v>
          </cell>
        </row>
        <row r="5732">
          <cell r="B5732">
            <v>42417</v>
          </cell>
          <cell r="C5732">
            <v>11</v>
          </cell>
          <cell r="D5732" t="str">
            <v>AB</v>
          </cell>
          <cell r="E5732" t="str">
            <v>Refinance External</v>
          </cell>
          <cell r="F5732" t="str">
            <v>Fixed</v>
          </cell>
          <cell r="I5732">
            <v>29.76</v>
          </cell>
          <cell r="J5732">
            <v>21.96</v>
          </cell>
          <cell r="K5732" t="str">
            <v>Conv</v>
          </cell>
          <cell r="L5732">
            <v>432452.43</v>
          </cell>
          <cell r="M5732" t="str">
            <v>Owner-Occupied</v>
          </cell>
          <cell r="N5732">
            <v>0</v>
          </cell>
          <cell r="O5732">
            <v>43831</v>
          </cell>
          <cell r="P5732" t="str">
            <v>Current</v>
          </cell>
        </row>
        <row r="5733">
          <cell r="B5733">
            <v>42166</v>
          </cell>
          <cell r="C5733">
            <v>19</v>
          </cell>
          <cell r="D5733" t="str">
            <v>ON</v>
          </cell>
          <cell r="E5733" t="str">
            <v>Transfer</v>
          </cell>
          <cell r="F5733" t="str">
            <v>Fixed</v>
          </cell>
          <cell r="I5733">
            <v>41.29</v>
          </cell>
          <cell r="J5733">
            <v>20.45</v>
          </cell>
          <cell r="K5733" t="str">
            <v>HiRatio</v>
          </cell>
          <cell r="L5733">
            <v>527945.44999999995</v>
          </cell>
          <cell r="M5733" t="str">
            <v>Owner-Occupied</v>
          </cell>
          <cell r="N5733">
            <v>0</v>
          </cell>
          <cell r="O5733">
            <v>43831</v>
          </cell>
          <cell r="P5733" t="str">
            <v>Current</v>
          </cell>
        </row>
        <row r="5734">
          <cell r="B5734">
            <v>42593</v>
          </cell>
          <cell r="C5734">
            <v>5</v>
          </cell>
          <cell r="D5734" t="str">
            <v>AB</v>
          </cell>
          <cell r="E5734" t="str">
            <v>Purchase</v>
          </cell>
          <cell r="F5734" t="str">
            <v>Fixed</v>
          </cell>
          <cell r="I5734">
            <v>41.26</v>
          </cell>
          <cell r="J5734">
            <v>33.130000000000003</v>
          </cell>
          <cell r="K5734" t="str">
            <v>HiRatio</v>
          </cell>
          <cell r="L5734">
            <v>329309.74</v>
          </cell>
          <cell r="M5734" t="str">
            <v>Owner-Occupied</v>
          </cell>
          <cell r="N5734">
            <v>0</v>
          </cell>
          <cell r="O5734">
            <v>43831</v>
          </cell>
          <cell r="P5734" t="str">
            <v>Current</v>
          </cell>
        </row>
        <row r="5735">
          <cell r="B5735">
            <v>42159</v>
          </cell>
          <cell r="C5735">
            <v>19</v>
          </cell>
          <cell r="D5735" t="str">
            <v>ON</v>
          </cell>
          <cell r="E5735" t="str">
            <v>Purchase</v>
          </cell>
          <cell r="F5735" t="str">
            <v>Fixed</v>
          </cell>
          <cell r="I5735">
            <v>37.130000000000003</v>
          </cell>
          <cell r="J5735">
            <v>26.45</v>
          </cell>
          <cell r="K5735" t="str">
            <v>Conv</v>
          </cell>
          <cell r="L5735">
            <v>272762.59000000003</v>
          </cell>
          <cell r="M5735" t="str">
            <v>Owner-Occupied</v>
          </cell>
          <cell r="N5735">
            <v>0</v>
          </cell>
          <cell r="O5735">
            <v>43831</v>
          </cell>
          <cell r="P5735" t="str">
            <v>Current</v>
          </cell>
        </row>
        <row r="5736">
          <cell r="B5736">
            <v>41838</v>
          </cell>
          <cell r="C5736">
            <v>30</v>
          </cell>
          <cell r="D5736" t="str">
            <v>ON</v>
          </cell>
          <cell r="E5736" t="str">
            <v>Refinance External</v>
          </cell>
          <cell r="F5736" t="str">
            <v>ARM</v>
          </cell>
          <cell r="I5736">
            <v>28.52</v>
          </cell>
          <cell r="J5736">
            <v>26.52</v>
          </cell>
          <cell r="K5736" t="str">
            <v>Conv</v>
          </cell>
          <cell r="L5736">
            <v>0</v>
          </cell>
          <cell r="M5736" t="str">
            <v>Owner-Occupied</v>
          </cell>
          <cell r="N5736">
            <v>4</v>
          </cell>
          <cell r="O5736">
            <v>42328</v>
          </cell>
          <cell r="P5736" t="str">
            <v>Current</v>
          </cell>
        </row>
        <row r="5737">
          <cell r="B5737">
            <v>41899</v>
          </cell>
          <cell r="C5737">
            <v>28</v>
          </cell>
          <cell r="D5737" t="str">
            <v>AB</v>
          </cell>
          <cell r="E5737" t="str">
            <v>Refinance External</v>
          </cell>
          <cell r="F5737" t="str">
            <v>Fixed</v>
          </cell>
          <cell r="I5737">
            <v>21.74</v>
          </cell>
          <cell r="J5737">
            <v>14.01</v>
          </cell>
          <cell r="K5737" t="str">
            <v>Conv</v>
          </cell>
          <cell r="L5737">
            <v>169226.26</v>
          </cell>
          <cell r="M5737" t="str">
            <v>Owner-Occupied</v>
          </cell>
          <cell r="N5737">
            <v>0</v>
          </cell>
          <cell r="O5737">
            <v>43831</v>
          </cell>
          <cell r="P5737" t="str">
            <v>Current</v>
          </cell>
        </row>
        <row r="5738">
          <cell r="B5738">
            <v>42704</v>
          </cell>
          <cell r="C5738">
            <v>2</v>
          </cell>
          <cell r="D5738" t="str">
            <v>ON</v>
          </cell>
          <cell r="E5738" t="str">
            <v>Refinance External</v>
          </cell>
          <cell r="F5738" t="str">
            <v>Fixed</v>
          </cell>
          <cell r="I5738">
            <v>42.96</v>
          </cell>
          <cell r="J5738">
            <v>29.52</v>
          </cell>
          <cell r="K5738" t="str">
            <v>Conv</v>
          </cell>
          <cell r="L5738">
            <v>219896.54</v>
          </cell>
          <cell r="M5738" t="str">
            <v>Owner-Occupied</v>
          </cell>
          <cell r="N5738">
            <v>0</v>
          </cell>
          <cell r="O5738">
            <v>43831</v>
          </cell>
          <cell r="P5738" t="str">
            <v>Current</v>
          </cell>
        </row>
        <row r="5739">
          <cell r="B5739">
            <v>41841</v>
          </cell>
          <cell r="C5739">
            <v>30</v>
          </cell>
          <cell r="D5739" t="str">
            <v>ON</v>
          </cell>
          <cell r="E5739" t="str">
            <v>Purchase</v>
          </cell>
          <cell r="F5739" t="str">
            <v>Fixed</v>
          </cell>
          <cell r="I5739">
            <v>33.49</v>
          </cell>
          <cell r="J5739">
            <v>27.03</v>
          </cell>
          <cell r="K5739" t="str">
            <v>HiRatio</v>
          </cell>
          <cell r="L5739">
            <v>246781.91</v>
          </cell>
          <cell r="M5739" t="str">
            <v>Owner-Occupied</v>
          </cell>
          <cell r="N5739">
            <v>0</v>
          </cell>
          <cell r="O5739">
            <v>43831</v>
          </cell>
          <cell r="P5739" t="str">
            <v>Current</v>
          </cell>
        </row>
        <row r="5740">
          <cell r="B5740">
            <v>41739</v>
          </cell>
          <cell r="C5740">
            <v>33</v>
          </cell>
          <cell r="D5740" t="str">
            <v>ON</v>
          </cell>
          <cell r="E5740" t="str">
            <v>Purchase</v>
          </cell>
          <cell r="F5740" t="str">
            <v>ARM</v>
          </cell>
          <cell r="I5740">
            <v>39.72</v>
          </cell>
          <cell r="J5740">
            <v>11.39</v>
          </cell>
          <cell r="K5740" t="str">
            <v>Conv</v>
          </cell>
          <cell r="L5740">
            <v>90351.1</v>
          </cell>
          <cell r="M5740" t="str">
            <v>Second Home</v>
          </cell>
          <cell r="N5740">
            <v>0</v>
          </cell>
          <cell r="O5740">
            <v>43831</v>
          </cell>
          <cell r="P5740" t="str">
            <v>Current</v>
          </cell>
        </row>
        <row r="5741">
          <cell r="B5741">
            <v>41488</v>
          </cell>
          <cell r="C5741">
            <v>41</v>
          </cell>
          <cell r="D5741" t="str">
            <v>NL</v>
          </cell>
          <cell r="E5741" t="str">
            <v>Refinance External</v>
          </cell>
          <cell r="F5741" t="str">
            <v>Fixed</v>
          </cell>
          <cell r="I5741">
            <v>28.42</v>
          </cell>
          <cell r="J5741">
            <v>28.42</v>
          </cell>
          <cell r="K5741" t="str">
            <v>Conv</v>
          </cell>
          <cell r="L5741">
            <v>106313.67</v>
          </cell>
          <cell r="M5741" t="str">
            <v>Owner-Occupied</v>
          </cell>
          <cell r="N5741">
            <v>0</v>
          </cell>
          <cell r="O5741">
            <v>43831</v>
          </cell>
          <cell r="P5741" t="str">
            <v>Current</v>
          </cell>
        </row>
        <row r="5742">
          <cell r="B5742">
            <v>42340</v>
          </cell>
          <cell r="C5742">
            <v>13</v>
          </cell>
          <cell r="D5742" t="str">
            <v>AB</v>
          </cell>
          <cell r="E5742" t="str">
            <v>Refinance External</v>
          </cell>
          <cell r="F5742" t="str">
            <v>Fixed</v>
          </cell>
          <cell r="I5742">
            <v>30.17</v>
          </cell>
          <cell r="J5742">
            <v>23.07</v>
          </cell>
          <cell r="K5742" t="str">
            <v>Conv</v>
          </cell>
          <cell r="L5742">
            <v>359666.32</v>
          </cell>
          <cell r="M5742" t="str">
            <v>Owner-Occupied</v>
          </cell>
          <cell r="N5742">
            <v>0</v>
          </cell>
          <cell r="O5742">
            <v>43831</v>
          </cell>
          <cell r="P5742" t="str">
            <v>Current</v>
          </cell>
        </row>
        <row r="5743">
          <cell r="B5743">
            <v>41871</v>
          </cell>
          <cell r="C5743">
            <v>29</v>
          </cell>
          <cell r="D5743" t="str">
            <v>ON</v>
          </cell>
          <cell r="E5743" t="str">
            <v>Purchase</v>
          </cell>
          <cell r="F5743" t="str">
            <v>ARM</v>
          </cell>
          <cell r="I5743">
            <v>22.83</v>
          </cell>
          <cell r="J5743">
            <v>20.47</v>
          </cell>
          <cell r="K5743" t="str">
            <v>HiRatio</v>
          </cell>
          <cell r="L5743">
            <v>382756.75</v>
          </cell>
          <cell r="M5743" t="str">
            <v>Owner-Occupied</v>
          </cell>
          <cell r="N5743">
            <v>0</v>
          </cell>
          <cell r="O5743">
            <v>43831</v>
          </cell>
          <cell r="P5743" t="str">
            <v>Current</v>
          </cell>
        </row>
        <row r="5744">
          <cell r="B5744">
            <v>42384</v>
          </cell>
          <cell r="C5744">
            <v>12</v>
          </cell>
          <cell r="D5744" t="str">
            <v>AB</v>
          </cell>
          <cell r="E5744" t="str">
            <v>Purchase</v>
          </cell>
          <cell r="F5744" t="str">
            <v>Fixed</v>
          </cell>
          <cell r="I5744">
            <v>21.8</v>
          </cell>
          <cell r="J5744">
            <v>21.46</v>
          </cell>
          <cell r="K5744" t="str">
            <v>HiRatio</v>
          </cell>
          <cell r="L5744">
            <v>441658.36</v>
          </cell>
          <cell r="M5744" t="str">
            <v>Owner-Occupied</v>
          </cell>
          <cell r="N5744">
            <v>0</v>
          </cell>
          <cell r="O5744">
            <v>43831</v>
          </cell>
          <cell r="P5744" t="str">
            <v>Current</v>
          </cell>
        </row>
        <row r="5745">
          <cell r="B5745">
            <v>41516</v>
          </cell>
          <cell r="C5745">
            <v>41</v>
          </cell>
          <cell r="D5745" t="str">
            <v>ON</v>
          </cell>
          <cell r="E5745" t="str">
            <v>Purchase</v>
          </cell>
          <cell r="F5745" t="str">
            <v>Fixed</v>
          </cell>
          <cell r="I5745">
            <v>42.41</v>
          </cell>
          <cell r="J5745">
            <v>33.28</v>
          </cell>
          <cell r="K5745" t="str">
            <v>HiRatio</v>
          </cell>
          <cell r="L5745">
            <v>0</v>
          </cell>
          <cell r="M5745" t="str">
            <v>Owner-Occupied</v>
          </cell>
          <cell r="N5745">
            <v>4</v>
          </cell>
          <cell r="O5745">
            <v>42326</v>
          </cell>
          <cell r="P5745" t="str">
            <v>Current</v>
          </cell>
        </row>
        <row r="5746">
          <cell r="B5746">
            <v>41096</v>
          </cell>
          <cell r="C5746">
            <v>54</v>
          </cell>
          <cell r="D5746" t="str">
            <v>AB</v>
          </cell>
          <cell r="E5746" t="str">
            <v>Purchase</v>
          </cell>
          <cell r="F5746" t="str">
            <v>Fixed</v>
          </cell>
          <cell r="I5746">
            <v>41.84</v>
          </cell>
          <cell r="J5746">
            <v>38.229999999999997</v>
          </cell>
          <cell r="K5746" t="str">
            <v>HiRatio</v>
          </cell>
          <cell r="L5746">
            <v>227881.55</v>
          </cell>
          <cell r="M5746" t="str">
            <v>Owner-Occupied</v>
          </cell>
          <cell r="N5746">
            <v>0</v>
          </cell>
          <cell r="O5746">
            <v>43831</v>
          </cell>
          <cell r="P5746" t="str">
            <v>Current</v>
          </cell>
        </row>
        <row r="5747">
          <cell r="B5747">
            <v>42334</v>
          </cell>
          <cell r="C5747">
            <v>14</v>
          </cell>
          <cell r="D5747" t="str">
            <v>ON</v>
          </cell>
          <cell r="E5747" t="str">
            <v>Purchase</v>
          </cell>
          <cell r="F5747" t="str">
            <v>Fixed</v>
          </cell>
          <cell r="I5747">
            <v>40.47</v>
          </cell>
          <cell r="J5747">
            <v>31.97</v>
          </cell>
          <cell r="K5747" t="str">
            <v>Conv</v>
          </cell>
          <cell r="L5747">
            <v>365090.91</v>
          </cell>
          <cell r="M5747" t="str">
            <v>Owner-Occupied</v>
          </cell>
          <cell r="N5747">
            <v>0</v>
          </cell>
          <cell r="O5747">
            <v>43831</v>
          </cell>
          <cell r="P5747" t="str">
            <v>Current</v>
          </cell>
        </row>
        <row r="5748">
          <cell r="B5748">
            <v>42398</v>
          </cell>
          <cell r="C5748">
            <v>12</v>
          </cell>
          <cell r="D5748" t="str">
            <v>ON</v>
          </cell>
          <cell r="E5748" t="str">
            <v>Refinance External</v>
          </cell>
          <cell r="F5748" t="str">
            <v>Fixed</v>
          </cell>
          <cell r="I5748">
            <v>41.98</v>
          </cell>
          <cell r="J5748">
            <v>37.479999999999997</v>
          </cell>
          <cell r="K5748" t="str">
            <v>Conv</v>
          </cell>
          <cell r="L5748">
            <v>154913.28</v>
          </cell>
          <cell r="M5748" t="str">
            <v>Owner-Occupied</v>
          </cell>
          <cell r="N5748">
            <v>0</v>
          </cell>
          <cell r="O5748">
            <v>43831</v>
          </cell>
          <cell r="P5748" t="str">
            <v>Current</v>
          </cell>
        </row>
        <row r="5749">
          <cell r="B5749">
            <v>40942</v>
          </cell>
          <cell r="C5749">
            <v>59</v>
          </cell>
          <cell r="D5749" t="str">
            <v>AB</v>
          </cell>
          <cell r="E5749" t="str">
            <v>Refinance External</v>
          </cell>
          <cell r="F5749" t="str">
            <v>Fixed</v>
          </cell>
          <cell r="I5749">
            <v>38.590000000000003</v>
          </cell>
          <cell r="J5749">
            <v>38.590000000000003</v>
          </cell>
          <cell r="K5749" t="str">
            <v>Conv</v>
          </cell>
          <cell r="L5749">
            <v>137198.74</v>
          </cell>
          <cell r="M5749" t="str">
            <v>Owner-Occupied</v>
          </cell>
          <cell r="N5749">
            <v>0</v>
          </cell>
          <cell r="O5749">
            <v>43831</v>
          </cell>
          <cell r="P5749" t="str">
            <v>Current</v>
          </cell>
        </row>
        <row r="5750">
          <cell r="B5750">
            <v>42464</v>
          </cell>
          <cell r="C5750">
            <v>9</v>
          </cell>
          <cell r="D5750" t="str">
            <v>AB</v>
          </cell>
          <cell r="E5750" t="str">
            <v>Purchase</v>
          </cell>
          <cell r="F5750" t="str">
            <v>Fixed</v>
          </cell>
          <cell r="I5750">
            <v>39.32</v>
          </cell>
          <cell r="J5750">
            <v>29.57</v>
          </cell>
          <cell r="K5750" t="str">
            <v>HiRatio</v>
          </cell>
          <cell r="L5750">
            <v>381737.48</v>
          </cell>
          <cell r="M5750" t="str">
            <v>Owner-Occupied</v>
          </cell>
          <cell r="N5750">
            <v>0</v>
          </cell>
          <cell r="O5750">
            <v>43831</v>
          </cell>
          <cell r="P5750" t="str">
            <v>Current</v>
          </cell>
        </row>
        <row r="5751">
          <cell r="B5751">
            <v>41061</v>
          </cell>
          <cell r="C5751">
            <v>55</v>
          </cell>
          <cell r="D5751" t="str">
            <v>ON</v>
          </cell>
          <cell r="E5751" t="str">
            <v>Purchase</v>
          </cell>
          <cell r="F5751" t="str">
            <v>Fixed</v>
          </cell>
          <cell r="I5751">
            <v>30.21</v>
          </cell>
          <cell r="J5751">
            <v>30</v>
          </cell>
          <cell r="K5751" t="str">
            <v>HiRatio</v>
          </cell>
          <cell r="L5751">
            <v>0</v>
          </cell>
          <cell r="M5751" t="str">
            <v>Owner-Occupied</v>
          </cell>
          <cell r="N5751">
            <v>4</v>
          </cell>
          <cell r="O5751">
            <v>41948</v>
          </cell>
          <cell r="P5751" t="str">
            <v>Current</v>
          </cell>
        </row>
        <row r="5752">
          <cell r="B5752">
            <v>41453</v>
          </cell>
          <cell r="C5752">
            <v>43</v>
          </cell>
          <cell r="D5752" t="str">
            <v>ON</v>
          </cell>
          <cell r="E5752" t="str">
            <v>Purchase with Improvements</v>
          </cell>
          <cell r="F5752" t="str">
            <v>Fixed</v>
          </cell>
          <cell r="I5752">
            <v>33.369999999999997</v>
          </cell>
          <cell r="J5752">
            <v>23.6</v>
          </cell>
          <cell r="K5752" t="str">
            <v>HiRatio</v>
          </cell>
          <cell r="L5752">
            <v>0</v>
          </cell>
          <cell r="M5752" t="str">
            <v>Owner-Occupied</v>
          </cell>
          <cell r="N5752">
            <v>4</v>
          </cell>
          <cell r="O5752">
            <v>42307</v>
          </cell>
          <cell r="P5752" t="str">
            <v>Current</v>
          </cell>
        </row>
        <row r="5753">
          <cell r="B5753">
            <v>41761</v>
          </cell>
          <cell r="C5753">
            <v>32</v>
          </cell>
          <cell r="D5753" t="str">
            <v>BC</v>
          </cell>
          <cell r="E5753" t="str">
            <v>Purchase</v>
          </cell>
          <cell r="F5753" t="str">
            <v>Fixed</v>
          </cell>
          <cell r="I5753">
            <v>34.979999999999997</v>
          </cell>
          <cell r="J5753">
            <v>33.74</v>
          </cell>
          <cell r="K5753" t="str">
            <v>HiRatio</v>
          </cell>
          <cell r="L5753">
            <v>539198.26</v>
          </cell>
          <cell r="M5753" t="str">
            <v>Owner-Occupied</v>
          </cell>
          <cell r="N5753">
            <v>0</v>
          </cell>
          <cell r="O5753">
            <v>43831</v>
          </cell>
          <cell r="P5753" t="str">
            <v>Current</v>
          </cell>
        </row>
        <row r="5754">
          <cell r="B5754">
            <v>40718</v>
          </cell>
          <cell r="C5754">
            <v>67</v>
          </cell>
          <cell r="D5754" t="str">
            <v>ON</v>
          </cell>
          <cell r="E5754" t="str">
            <v>Refinance External</v>
          </cell>
          <cell r="F5754" t="str">
            <v>ARM</v>
          </cell>
          <cell r="I5754">
            <v>32.01</v>
          </cell>
          <cell r="J5754">
            <v>29.44</v>
          </cell>
          <cell r="K5754" t="str">
            <v>HiRatio</v>
          </cell>
          <cell r="L5754">
            <v>0</v>
          </cell>
          <cell r="M5754" t="str">
            <v>Owner-Occupied</v>
          </cell>
          <cell r="N5754">
            <v>4</v>
          </cell>
          <cell r="O5754">
            <v>41647</v>
          </cell>
          <cell r="P5754" t="str">
            <v>Current</v>
          </cell>
        </row>
        <row r="5755">
          <cell r="B5755">
            <v>41444</v>
          </cell>
          <cell r="C5755">
            <v>43</v>
          </cell>
          <cell r="D5755" t="str">
            <v>ON</v>
          </cell>
          <cell r="E5755" t="str">
            <v>Purchase</v>
          </cell>
          <cell r="F5755" t="str">
            <v>Fixed</v>
          </cell>
          <cell r="I5755">
            <v>26.95</v>
          </cell>
          <cell r="J5755">
            <v>22.58</v>
          </cell>
          <cell r="K5755" t="str">
            <v>HiRatio</v>
          </cell>
          <cell r="L5755">
            <v>232533.46</v>
          </cell>
          <cell r="M5755" t="str">
            <v>Owner-Occupied</v>
          </cell>
          <cell r="N5755">
            <v>0</v>
          </cell>
          <cell r="O5755">
            <v>43831</v>
          </cell>
          <cell r="P5755" t="str">
            <v>Current</v>
          </cell>
        </row>
        <row r="5756">
          <cell r="B5756">
            <v>42676</v>
          </cell>
          <cell r="C5756">
            <v>2</v>
          </cell>
          <cell r="D5756" t="str">
            <v>AB</v>
          </cell>
          <cell r="E5756" t="str">
            <v>Purchase</v>
          </cell>
          <cell r="F5756" t="str">
            <v>Fixed</v>
          </cell>
          <cell r="I5756">
            <v>38.85</v>
          </cell>
          <cell r="J5756">
            <v>32.869999999999997</v>
          </cell>
          <cell r="K5756" t="str">
            <v>HiRatio</v>
          </cell>
          <cell r="L5756">
            <v>404410.71</v>
          </cell>
          <cell r="M5756" t="str">
            <v>Owner-Occupied</v>
          </cell>
          <cell r="N5756">
            <v>0</v>
          </cell>
          <cell r="O5756">
            <v>43831</v>
          </cell>
          <cell r="P5756" t="str">
            <v>Current</v>
          </cell>
        </row>
        <row r="5757">
          <cell r="B5757">
            <v>42185</v>
          </cell>
          <cell r="C5757">
            <v>19</v>
          </cell>
          <cell r="D5757" t="str">
            <v>ON</v>
          </cell>
          <cell r="E5757" t="str">
            <v>Purchase</v>
          </cell>
          <cell r="F5757" t="str">
            <v>Fixed</v>
          </cell>
          <cell r="I5757">
            <v>37.86</v>
          </cell>
          <cell r="J5757">
            <v>30.43</v>
          </cell>
          <cell r="K5757" t="str">
            <v>HiRatio</v>
          </cell>
          <cell r="L5757">
            <v>187534.7</v>
          </cell>
          <cell r="M5757" t="str">
            <v>Owner-Occupied</v>
          </cell>
          <cell r="N5757">
            <v>0</v>
          </cell>
          <cell r="O5757">
            <v>43831</v>
          </cell>
          <cell r="P5757" t="str">
            <v>Current</v>
          </cell>
        </row>
        <row r="5758">
          <cell r="B5758">
            <v>42467</v>
          </cell>
          <cell r="C5758">
            <v>9</v>
          </cell>
          <cell r="D5758" t="str">
            <v>ON</v>
          </cell>
          <cell r="E5758" t="str">
            <v>Refinance External</v>
          </cell>
          <cell r="F5758" t="str">
            <v>Fixed</v>
          </cell>
          <cell r="I5758">
            <v>34.08</v>
          </cell>
          <cell r="J5758">
            <v>34.08</v>
          </cell>
          <cell r="K5758" t="str">
            <v>Conv</v>
          </cell>
          <cell r="L5758">
            <v>491647.73</v>
          </cell>
          <cell r="M5758" t="str">
            <v>Owner-Occupied</v>
          </cell>
          <cell r="N5758">
            <v>0</v>
          </cell>
          <cell r="O5758">
            <v>43831</v>
          </cell>
          <cell r="P5758" t="str">
            <v>Current</v>
          </cell>
        </row>
        <row r="5759">
          <cell r="B5759">
            <v>42037</v>
          </cell>
          <cell r="C5759">
            <v>23</v>
          </cell>
          <cell r="D5759" t="str">
            <v>AB</v>
          </cell>
          <cell r="E5759" t="str">
            <v>Refinance External</v>
          </cell>
          <cell r="F5759" t="str">
            <v>Fixed</v>
          </cell>
          <cell r="I5759">
            <v>40.82</v>
          </cell>
          <cell r="J5759">
            <v>23.61</v>
          </cell>
          <cell r="K5759" t="str">
            <v>Conv</v>
          </cell>
          <cell r="L5759">
            <v>234004.43</v>
          </cell>
          <cell r="M5759" t="str">
            <v>Owner-Occupied</v>
          </cell>
          <cell r="N5759">
            <v>0</v>
          </cell>
          <cell r="O5759">
            <v>43831</v>
          </cell>
          <cell r="P5759" t="str">
            <v>Current</v>
          </cell>
        </row>
        <row r="5760">
          <cell r="B5760">
            <v>42264</v>
          </cell>
          <cell r="C5760">
            <v>16</v>
          </cell>
          <cell r="D5760" t="str">
            <v>ON</v>
          </cell>
          <cell r="E5760" t="str">
            <v>Purchase</v>
          </cell>
          <cell r="F5760" t="str">
            <v>Fixed</v>
          </cell>
          <cell r="I5760">
            <v>21.44</v>
          </cell>
          <cell r="J5760">
            <v>21.21</v>
          </cell>
          <cell r="K5760" t="str">
            <v>HiRatio</v>
          </cell>
          <cell r="L5760">
            <v>134814.82</v>
          </cell>
          <cell r="M5760" t="str">
            <v>Owner-Occupied</v>
          </cell>
          <cell r="N5760">
            <v>0</v>
          </cell>
          <cell r="O5760">
            <v>43831</v>
          </cell>
          <cell r="P5760" t="str">
            <v>Current</v>
          </cell>
        </row>
        <row r="5761">
          <cell r="B5761">
            <v>41904</v>
          </cell>
          <cell r="C5761">
            <v>28</v>
          </cell>
          <cell r="D5761" t="str">
            <v>ON</v>
          </cell>
          <cell r="E5761" t="str">
            <v>Purchase</v>
          </cell>
          <cell r="F5761" t="str">
            <v>Fixed</v>
          </cell>
          <cell r="I5761">
            <v>37.97</v>
          </cell>
          <cell r="J5761">
            <v>28.04</v>
          </cell>
          <cell r="K5761" t="str">
            <v>HiRatio</v>
          </cell>
          <cell r="L5761">
            <v>212401.2</v>
          </cell>
          <cell r="M5761" t="str">
            <v>Owner-Occupied</v>
          </cell>
          <cell r="N5761">
            <v>0</v>
          </cell>
          <cell r="O5761">
            <v>43831</v>
          </cell>
          <cell r="P5761" t="str">
            <v>Current</v>
          </cell>
        </row>
        <row r="5762">
          <cell r="B5762">
            <v>42417</v>
          </cell>
          <cell r="C5762">
            <v>11</v>
          </cell>
          <cell r="D5762" t="str">
            <v>ON</v>
          </cell>
          <cell r="E5762" t="str">
            <v>Refinance External</v>
          </cell>
          <cell r="F5762" t="str">
            <v>Fixed</v>
          </cell>
          <cell r="I5762">
            <v>18.760000000000002</v>
          </cell>
          <cell r="J5762">
            <v>16.149999999999999</v>
          </cell>
          <cell r="K5762" t="str">
            <v>Conv</v>
          </cell>
          <cell r="L5762">
            <v>282213.43</v>
          </cell>
          <cell r="M5762" t="str">
            <v>Owner-Occupied</v>
          </cell>
          <cell r="N5762">
            <v>0</v>
          </cell>
          <cell r="O5762">
            <v>43831</v>
          </cell>
          <cell r="P5762" t="str">
            <v>Current</v>
          </cell>
        </row>
        <row r="5763">
          <cell r="B5763">
            <v>41957</v>
          </cell>
          <cell r="C5763">
            <v>26</v>
          </cell>
          <cell r="D5763" t="str">
            <v>AB</v>
          </cell>
          <cell r="E5763" t="str">
            <v>Purchase</v>
          </cell>
          <cell r="F5763" t="str">
            <v>Fixed</v>
          </cell>
          <cell r="I5763">
            <v>27.44</v>
          </cell>
          <cell r="J5763">
            <v>15.12</v>
          </cell>
          <cell r="K5763" t="str">
            <v>HiRatio</v>
          </cell>
          <cell r="L5763">
            <v>526717.91</v>
          </cell>
          <cell r="M5763" t="str">
            <v>Owner-Occupied</v>
          </cell>
          <cell r="N5763">
            <v>0</v>
          </cell>
          <cell r="O5763">
            <v>43831</v>
          </cell>
          <cell r="P5763" t="str">
            <v>Current</v>
          </cell>
        </row>
        <row r="5764">
          <cell r="B5764">
            <v>42426</v>
          </cell>
          <cell r="C5764">
            <v>11</v>
          </cell>
          <cell r="D5764" t="str">
            <v>AB</v>
          </cell>
          <cell r="E5764" t="str">
            <v>Purchase</v>
          </cell>
          <cell r="F5764" t="str">
            <v>Fixed</v>
          </cell>
          <cell r="I5764">
            <v>25.09</v>
          </cell>
          <cell r="J5764">
            <v>24.93</v>
          </cell>
          <cell r="K5764" t="str">
            <v>HiRatio</v>
          </cell>
          <cell r="L5764">
            <v>421534.37</v>
          </cell>
          <cell r="M5764" t="str">
            <v>Owner-Occupied</v>
          </cell>
          <cell r="N5764">
            <v>0</v>
          </cell>
          <cell r="O5764">
            <v>43831</v>
          </cell>
          <cell r="P5764" t="str">
            <v>Current</v>
          </cell>
        </row>
        <row r="5765">
          <cell r="B5765">
            <v>41851</v>
          </cell>
          <cell r="C5765">
            <v>30</v>
          </cell>
          <cell r="D5765" t="str">
            <v>AB</v>
          </cell>
          <cell r="E5765" t="str">
            <v>Purchase</v>
          </cell>
          <cell r="F5765" t="str">
            <v>Fixed</v>
          </cell>
          <cell r="I5765">
            <v>39.9</v>
          </cell>
          <cell r="J5765">
            <v>27.2</v>
          </cell>
          <cell r="K5765" t="str">
            <v>HiRatio</v>
          </cell>
          <cell r="L5765">
            <v>186920.36</v>
          </cell>
          <cell r="M5765" t="str">
            <v>Owner-Occupied</v>
          </cell>
          <cell r="N5765">
            <v>0</v>
          </cell>
          <cell r="O5765">
            <v>43831</v>
          </cell>
          <cell r="P5765" t="str">
            <v>Current</v>
          </cell>
        </row>
        <row r="5766">
          <cell r="B5766">
            <v>41820</v>
          </cell>
          <cell r="C5766">
            <v>31</v>
          </cell>
          <cell r="D5766" t="str">
            <v>ON</v>
          </cell>
          <cell r="E5766" t="str">
            <v>Purchase with Improvements</v>
          </cell>
          <cell r="F5766" t="str">
            <v>ARM</v>
          </cell>
          <cell r="I5766">
            <v>23.1</v>
          </cell>
          <cell r="J5766">
            <v>22.94</v>
          </cell>
          <cell r="K5766" t="str">
            <v>HiRatio</v>
          </cell>
          <cell r="L5766">
            <v>227604.16</v>
          </cell>
          <cell r="M5766" t="str">
            <v>Owner-Occupied</v>
          </cell>
          <cell r="N5766">
            <v>0</v>
          </cell>
          <cell r="O5766">
            <v>43831</v>
          </cell>
          <cell r="P5766" t="str">
            <v>Current</v>
          </cell>
        </row>
        <row r="5767">
          <cell r="B5767">
            <v>41988</v>
          </cell>
          <cell r="C5767">
            <v>25</v>
          </cell>
          <cell r="D5767" t="str">
            <v>ON</v>
          </cell>
          <cell r="E5767" t="str">
            <v>Portable</v>
          </cell>
          <cell r="F5767" t="str">
            <v>ARM</v>
          </cell>
          <cell r="I5767">
            <v>22.89</v>
          </cell>
          <cell r="J5767">
            <v>21.89</v>
          </cell>
          <cell r="K5767" t="str">
            <v>HiRatio</v>
          </cell>
          <cell r="L5767">
            <v>0</v>
          </cell>
          <cell r="M5767" t="str">
            <v>Owner-Occupied</v>
          </cell>
          <cell r="N5767">
            <v>4</v>
          </cell>
          <cell r="O5767">
            <v>42597</v>
          </cell>
          <cell r="P5767" t="str">
            <v>Current</v>
          </cell>
        </row>
        <row r="5768">
          <cell r="B5768">
            <v>42573</v>
          </cell>
          <cell r="C5768">
            <v>6</v>
          </cell>
          <cell r="D5768" t="str">
            <v>ON</v>
          </cell>
          <cell r="E5768" t="str">
            <v>Transfer</v>
          </cell>
          <cell r="F5768" t="str">
            <v>ARM</v>
          </cell>
          <cell r="I5768">
            <v>28.63</v>
          </cell>
          <cell r="J5768">
            <v>28.22</v>
          </cell>
          <cell r="K5768" t="str">
            <v>Conv</v>
          </cell>
          <cell r="L5768">
            <v>375827.68</v>
          </cell>
          <cell r="M5768" t="str">
            <v>Owner-Occupied</v>
          </cell>
          <cell r="N5768">
            <v>0</v>
          </cell>
          <cell r="O5768">
            <v>43831</v>
          </cell>
          <cell r="P5768" t="str">
            <v>Current</v>
          </cell>
        </row>
        <row r="5769">
          <cell r="B5769">
            <v>41974</v>
          </cell>
          <cell r="C5769">
            <v>25</v>
          </cell>
          <cell r="D5769" t="str">
            <v>ON</v>
          </cell>
          <cell r="E5769" t="str">
            <v>Purchase</v>
          </cell>
          <cell r="F5769" t="str">
            <v>ARM</v>
          </cell>
          <cell r="I5769">
            <v>36.83</v>
          </cell>
          <cell r="J5769">
            <v>21.47</v>
          </cell>
          <cell r="K5769" t="str">
            <v>HiRatio</v>
          </cell>
          <cell r="L5769">
            <v>264244.96999999997</v>
          </cell>
          <cell r="M5769" t="str">
            <v>Owner-Occupied</v>
          </cell>
          <cell r="N5769">
            <v>0</v>
          </cell>
          <cell r="O5769">
            <v>43831</v>
          </cell>
          <cell r="P5769" t="str">
            <v>Current</v>
          </cell>
        </row>
        <row r="5770">
          <cell r="B5770">
            <v>42230</v>
          </cell>
          <cell r="C5770">
            <v>17</v>
          </cell>
          <cell r="D5770" t="str">
            <v>BC</v>
          </cell>
          <cell r="E5770" t="str">
            <v>Purchase</v>
          </cell>
          <cell r="F5770" t="str">
            <v>ARM</v>
          </cell>
          <cell r="I5770">
            <v>31.79</v>
          </cell>
          <cell r="J5770">
            <v>25.71</v>
          </cell>
          <cell r="K5770" t="str">
            <v>Conv</v>
          </cell>
          <cell r="L5770">
            <v>282624.18</v>
          </cell>
          <cell r="M5770" t="str">
            <v>Owner-Occupied</v>
          </cell>
          <cell r="N5770">
            <v>0</v>
          </cell>
          <cell r="O5770">
            <v>43831</v>
          </cell>
          <cell r="P5770" t="str">
            <v>Current</v>
          </cell>
        </row>
        <row r="5771">
          <cell r="B5771">
            <v>41885</v>
          </cell>
          <cell r="C5771">
            <v>28</v>
          </cell>
          <cell r="D5771" t="str">
            <v>BC</v>
          </cell>
          <cell r="E5771" t="str">
            <v>Purchase</v>
          </cell>
          <cell r="F5771" t="str">
            <v>Fixed</v>
          </cell>
          <cell r="I5771">
            <v>35.159999999999997</v>
          </cell>
          <cell r="J5771">
            <v>29.63</v>
          </cell>
          <cell r="K5771" t="str">
            <v>HiRatio</v>
          </cell>
          <cell r="L5771">
            <v>462479.73</v>
          </cell>
          <cell r="M5771" t="str">
            <v>Owner-Occupied</v>
          </cell>
          <cell r="N5771">
            <v>0</v>
          </cell>
          <cell r="O5771">
            <v>43831</v>
          </cell>
          <cell r="P5771" t="str">
            <v>Current</v>
          </cell>
        </row>
        <row r="5772">
          <cell r="B5772">
            <v>42436</v>
          </cell>
          <cell r="C5772">
            <v>10</v>
          </cell>
          <cell r="D5772" t="str">
            <v>ON</v>
          </cell>
          <cell r="E5772" t="str">
            <v>Refinance External</v>
          </cell>
          <cell r="F5772" t="str">
            <v>Fixed</v>
          </cell>
          <cell r="I5772">
            <v>35.450000000000003</v>
          </cell>
          <cell r="J5772">
            <v>33.22</v>
          </cell>
          <cell r="K5772" t="str">
            <v>Conv</v>
          </cell>
          <cell r="L5772">
            <v>334454.87</v>
          </cell>
          <cell r="M5772" t="str">
            <v>Owner-Occupied</v>
          </cell>
          <cell r="N5772">
            <v>0</v>
          </cell>
          <cell r="O5772">
            <v>43831</v>
          </cell>
          <cell r="P5772" t="str">
            <v>Current</v>
          </cell>
        </row>
        <row r="5773">
          <cell r="B5773">
            <v>42090</v>
          </cell>
          <cell r="C5773">
            <v>22</v>
          </cell>
          <cell r="D5773" t="str">
            <v>ON</v>
          </cell>
          <cell r="E5773" t="str">
            <v>Purchase</v>
          </cell>
          <cell r="F5773" t="str">
            <v>Fixed</v>
          </cell>
          <cell r="I5773">
            <v>20.57</v>
          </cell>
          <cell r="J5773">
            <v>20.23</v>
          </cell>
          <cell r="K5773" t="str">
            <v>Conv</v>
          </cell>
          <cell r="L5773">
            <v>367866.65</v>
          </cell>
          <cell r="M5773" t="str">
            <v>Owner-Occupied</v>
          </cell>
          <cell r="N5773">
            <v>0</v>
          </cell>
          <cell r="O5773">
            <v>43831</v>
          </cell>
          <cell r="P5773" t="str">
            <v>Current</v>
          </cell>
        </row>
        <row r="5774">
          <cell r="B5774">
            <v>41121</v>
          </cell>
          <cell r="C5774">
            <v>54</v>
          </cell>
          <cell r="D5774" t="str">
            <v>AB</v>
          </cell>
          <cell r="E5774" t="str">
            <v>Purchase</v>
          </cell>
          <cell r="F5774" t="str">
            <v>Fixed</v>
          </cell>
          <cell r="I5774">
            <v>35.65</v>
          </cell>
          <cell r="J5774">
            <v>34.1</v>
          </cell>
          <cell r="K5774" t="str">
            <v>Conv</v>
          </cell>
          <cell r="L5774">
            <v>33616.6</v>
          </cell>
          <cell r="M5774" t="str">
            <v>Owner-Occupied</v>
          </cell>
          <cell r="N5774">
            <v>0</v>
          </cell>
          <cell r="O5774">
            <v>43831</v>
          </cell>
          <cell r="P5774" t="str">
            <v>Current</v>
          </cell>
        </row>
        <row r="5775">
          <cell r="B5775">
            <v>41516</v>
          </cell>
          <cell r="C5775">
            <v>41</v>
          </cell>
          <cell r="D5775" t="str">
            <v>ON</v>
          </cell>
          <cell r="E5775" t="str">
            <v>Purchase</v>
          </cell>
          <cell r="F5775" t="str">
            <v>Fixed</v>
          </cell>
          <cell r="I5775">
            <v>40.78</v>
          </cell>
          <cell r="J5775">
            <v>30.76</v>
          </cell>
          <cell r="K5775" t="str">
            <v>HiRatio</v>
          </cell>
          <cell r="L5775">
            <v>333887.24</v>
          </cell>
          <cell r="M5775" t="str">
            <v>Owner-Occupied</v>
          </cell>
          <cell r="N5775">
            <v>0</v>
          </cell>
          <cell r="O5775">
            <v>43831</v>
          </cell>
          <cell r="P5775" t="str">
            <v>Current</v>
          </cell>
        </row>
        <row r="5776">
          <cell r="B5776">
            <v>42516</v>
          </cell>
          <cell r="C5776">
            <v>8</v>
          </cell>
          <cell r="D5776" t="str">
            <v>ON</v>
          </cell>
          <cell r="E5776" t="str">
            <v>Purchase</v>
          </cell>
          <cell r="F5776" t="str">
            <v>Fixed</v>
          </cell>
          <cell r="I5776">
            <v>42.44</v>
          </cell>
          <cell r="J5776">
            <v>18.03</v>
          </cell>
          <cell r="K5776" t="str">
            <v>HiRatio</v>
          </cell>
          <cell r="L5776">
            <v>312082.92</v>
          </cell>
          <cell r="M5776" t="str">
            <v>Owner-Occupied</v>
          </cell>
          <cell r="N5776">
            <v>0</v>
          </cell>
          <cell r="O5776">
            <v>43831</v>
          </cell>
          <cell r="P5776" t="str">
            <v>Current</v>
          </cell>
        </row>
        <row r="5777">
          <cell r="B5777">
            <v>42538</v>
          </cell>
          <cell r="C5777">
            <v>7</v>
          </cell>
          <cell r="D5777" t="str">
            <v>ON</v>
          </cell>
          <cell r="E5777" t="str">
            <v>Refinance External</v>
          </cell>
          <cell r="F5777" t="str">
            <v>ARM</v>
          </cell>
          <cell r="I5777">
            <v>38.520000000000003</v>
          </cell>
          <cell r="J5777">
            <v>29.74</v>
          </cell>
          <cell r="K5777" t="str">
            <v>Conv</v>
          </cell>
          <cell r="L5777">
            <v>232439</v>
          </cell>
          <cell r="M5777" t="str">
            <v>Owner-Occupied</v>
          </cell>
          <cell r="N5777">
            <v>0</v>
          </cell>
          <cell r="O5777">
            <v>43831</v>
          </cell>
          <cell r="P5777" t="str">
            <v>Current</v>
          </cell>
        </row>
        <row r="5778">
          <cell r="B5778">
            <v>42709</v>
          </cell>
          <cell r="C5778">
            <v>1</v>
          </cell>
          <cell r="D5778" t="str">
            <v>ON</v>
          </cell>
          <cell r="E5778" t="str">
            <v>Purchase</v>
          </cell>
          <cell r="F5778" t="str">
            <v>ARM</v>
          </cell>
          <cell r="I5778">
            <v>33.46</v>
          </cell>
          <cell r="J5778">
            <v>29.33</v>
          </cell>
          <cell r="K5778" t="str">
            <v>Conv</v>
          </cell>
          <cell r="L5778">
            <v>424762.81</v>
          </cell>
          <cell r="M5778" t="str">
            <v>Owner-Occupied</v>
          </cell>
          <cell r="N5778">
            <v>0</v>
          </cell>
          <cell r="O5778">
            <v>43831</v>
          </cell>
          <cell r="P5778" t="str">
            <v>Current</v>
          </cell>
        </row>
        <row r="5779">
          <cell r="B5779">
            <v>42065</v>
          </cell>
          <cell r="C5779">
            <v>22</v>
          </cell>
          <cell r="D5779" t="str">
            <v>BC</v>
          </cell>
          <cell r="E5779" t="str">
            <v>Refinance External</v>
          </cell>
          <cell r="F5779" t="str">
            <v>ARM</v>
          </cell>
          <cell r="I5779">
            <v>28.82</v>
          </cell>
          <cell r="J5779">
            <v>28.52</v>
          </cell>
          <cell r="K5779" t="str">
            <v>Conv</v>
          </cell>
          <cell r="L5779">
            <v>563748.74</v>
          </cell>
          <cell r="M5779" t="str">
            <v>Owner-Occupied</v>
          </cell>
          <cell r="N5779">
            <v>0</v>
          </cell>
          <cell r="O5779">
            <v>43831</v>
          </cell>
          <cell r="P5779" t="str">
            <v>Current</v>
          </cell>
        </row>
        <row r="5780">
          <cell r="B5780">
            <v>42398</v>
          </cell>
          <cell r="C5780">
            <v>12</v>
          </cell>
          <cell r="D5780" t="str">
            <v>AB</v>
          </cell>
          <cell r="E5780" t="str">
            <v>Transfer</v>
          </cell>
          <cell r="F5780" t="str">
            <v>ARM</v>
          </cell>
          <cell r="I5780">
            <v>22.13</v>
          </cell>
          <cell r="J5780">
            <v>20.47</v>
          </cell>
          <cell r="K5780" t="str">
            <v>Conv</v>
          </cell>
          <cell r="L5780">
            <v>203403.51</v>
          </cell>
          <cell r="M5780" t="str">
            <v>Owner-Occupied</v>
          </cell>
          <cell r="N5780">
            <v>0</v>
          </cell>
          <cell r="O5780">
            <v>43831</v>
          </cell>
          <cell r="P5780" t="str">
            <v>Current</v>
          </cell>
        </row>
        <row r="5781">
          <cell r="B5781">
            <v>42614</v>
          </cell>
          <cell r="C5781">
            <v>4</v>
          </cell>
          <cell r="D5781" t="str">
            <v>BC</v>
          </cell>
          <cell r="E5781" t="str">
            <v>Refinance External</v>
          </cell>
          <cell r="F5781" t="str">
            <v>Fixed</v>
          </cell>
          <cell r="I5781">
            <v>38.03</v>
          </cell>
          <cell r="J5781">
            <v>34.99</v>
          </cell>
          <cell r="K5781" t="str">
            <v>Conv</v>
          </cell>
          <cell r="L5781">
            <v>309357.11</v>
          </cell>
          <cell r="M5781" t="str">
            <v>Owner-Occupied</v>
          </cell>
          <cell r="N5781">
            <v>0</v>
          </cell>
          <cell r="O5781">
            <v>43831</v>
          </cell>
          <cell r="P5781" t="str">
            <v>Current</v>
          </cell>
        </row>
        <row r="5782">
          <cell r="B5782">
            <v>42706</v>
          </cell>
          <cell r="C5782">
            <v>1</v>
          </cell>
          <cell r="D5782" t="str">
            <v>AB</v>
          </cell>
          <cell r="E5782" t="str">
            <v>Purchase</v>
          </cell>
          <cell r="F5782" t="str">
            <v>Fixed</v>
          </cell>
          <cell r="I5782">
            <v>29.31</v>
          </cell>
          <cell r="J5782">
            <v>16.350000000000001</v>
          </cell>
          <cell r="K5782" t="str">
            <v>HiRatio</v>
          </cell>
          <cell r="L5782">
            <v>235761.72</v>
          </cell>
          <cell r="M5782" t="str">
            <v>Owner-Occupied</v>
          </cell>
          <cell r="N5782">
            <v>0</v>
          </cell>
          <cell r="O5782">
            <v>43831</v>
          </cell>
          <cell r="P5782" t="str">
            <v>Current</v>
          </cell>
        </row>
        <row r="5783">
          <cell r="B5783">
            <v>42660</v>
          </cell>
          <cell r="C5783">
            <v>3</v>
          </cell>
          <cell r="D5783" t="str">
            <v>ON</v>
          </cell>
          <cell r="E5783" t="str">
            <v>Purchase</v>
          </cell>
          <cell r="F5783" t="str">
            <v>Fixed</v>
          </cell>
          <cell r="I5783">
            <v>42.86</v>
          </cell>
          <cell r="J5783">
            <v>32.14</v>
          </cell>
          <cell r="K5783" t="str">
            <v>Conv</v>
          </cell>
          <cell r="L5783">
            <v>501153.74</v>
          </cell>
          <cell r="M5783" t="str">
            <v>Owner-Occupied</v>
          </cell>
          <cell r="N5783">
            <v>0</v>
          </cell>
          <cell r="O5783">
            <v>43831</v>
          </cell>
          <cell r="P5783" t="str">
            <v>Current</v>
          </cell>
        </row>
        <row r="5784">
          <cell r="B5784">
            <v>42460</v>
          </cell>
          <cell r="C5784">
            <v>10</v>
          </cell>
          <cell r="D5784" t="str">
            <v>ON</v>
          </cell>
          <cell r="E5784" t="str">
            <v>Purchase</v>
          </cell>
          <cell r="F5784" t="str">
            <v>ARM</v>
          </cell>
          <cell r="I5784">
            <v>28.95</v>
          </cell>
          <cell r="J5784">
            <v>24.36</v>
          </cell>
          <cell r="K5784" t="str">
            <v>HiRatio</v>
          </cell>
          <cell r="L5784">
            <v>296503.36</v>
          </cell>
          <cell r="M5784" t="str">
            <v>Owner-Occupied</v>
          </cell>
          <cell r="N5784">
            <v>0</v>
          </cell>
          <cell r="O5784">
            <v>43831</v>
          </cell>
          <cell r="P5784" t="str">
            <v>Current</v>
          </cell>
        </row>
        <row r="5785">
          <cell r="B5785">
            <v>41424</v>
          </cell>
          <cell r="C5785">
            <v>44</v>
          </cell>
          <cell r="D5785" t="str">
            <v>BC</v>
          </cell>
          <cell r="E5785" t="str">
            <v>Purchase</v>
          </cell>
          <cell r="F5785" t="str">
            <v>Fixed</v>
          </cell>
          <cell r="I5785">
            <v>31.06</v>
          </cell>
          <cell r="J5785">
            <v>29.43</v>
          </cell>
          <cell r="K5785" t="str">
            <v>HiRatio</v>
          </cell>
          <cell r="L5785">
            <v>191926.89</v>
          </cell>
          <cell r="M5785" t="str">
            <v>Owner-Occupied</v>
          </cell>
          <cell r="N5785">
            <v>0</v>
          </cell>
          <cell r="O5785">
            <v>43831</v>
          </cell>
          <cell r="P5785" t="str">
            <v>Current</v>
          </cell>
        </row>
        <row r="5786">
          <cell r="B5786">
            <v>42433</v>
          </cell>
          <cell r="C5786">
            <v>10</v>
          </cell>
          <cell r="D5786" t="str">
            <v>BC</v>
          </cell>
          <cell r="E5786" t="str">
            <v>Purchase</v>
          </cell>
          <cell r="F5786" t="str">
            <v>Fixed</v>
          </cell>
          <cell r="I5786">
            <v>43.45</v>
          </cell>
          <cell r="J5786">
            <v>38.630000000000003</v>
          </cell>
          <cell r="K5786" t="str">
            <v>Conv</v>
          </cell>
          <cell r="L5786">
            <v>347388.25</v>
          </cell>
          <cell r="M5786" t="str">
            <v>Owner-Occupied</v>
          </cell>
          <cell r="N5786">
            <v>0</v>
          </cell>
          <cell r="O5786">
            <v>43831</v>
          </cell>
          <cell r="P5786" t="str">
            <v>Current</v>
          </cell>
        </row>
        <row r="5787">
          <cell r="B5787">
            <v>41016</v>
          </cell>
          <cell r="C5787">
            <v>57</v>
          </cell>
          <cell r="D5787" t="str">
            <v>ON</v>
          </cell>
          <cell r="E5787" t="str">
            <v>Purchase</v>
          </cell>
          <cell r="F5787" t="str">
            <v>Fixed</v>
          </cell>
          <cell r="I5787">
            <v>33.130000000000003</v>
          </cell>
          <cell r="J5787">
            <v>32.479999999999997</v>
          </cell>
          <cell r="K5787" t="str">
            <v>HiRatio</v>
          </cell>
          <cell r="L5787">
            <v>0</v>
          </cell>
          <cell r="M5787" t="str">
            <v>Owner-Occupied</v>
          </cell>
          <cell r="N5787">
            <v>4</v>
          </cell>
          <cell r="O5787">
            <v>42320</v>
          </cell>
          <cell r="P5787" t="str">
            <v>Current</v>
          </cell>
        </row>
        <row r="5788">
          <cell r="B5788">
            <v>42474</v>
          </cell>
          <cell r="C5788">
            <v>9</v>
          </cell>
          <cell r="D5788" t="str">
            <v>ON</v>
          </cell>
          <cell r="E5788" t="str">
            <v>Purchase</v>
          </cell>
          <cell r="F5788" t="str">
            <v>Fixed</v>
          </cell>
          <cell r="I5788">
            <v>34.04</v>
          </cell>
          <cell r="J5788">
            <v>23.06</v>
          </cell>
          <cell r="K5788" t="str">
            <v>HiRatio</v>
          </cell>
          <cell r="L5788">
            <v>389397.9</v>
          </cell>
          <cell r="M5788" t="str">
            <v>Owner-Occupied</v>
          </cell>
          <cell r="N5788">
            <v>0</v>
          </cell>
          <cell r="O5788">
            <v>43831</v>
          </cell>
          <cell r="P5788" t="str">
            <v>Current</v>
          </cell>
        </row>
        <row r="5789">
          <cell r="B5789">
            <v>41523</v>
          </cell>
          <cell r="C5789">
            <v>40</v>
          </cell>
          <cell r="D5789" t="str">
            <v>AB</v>
          </cell>
          <cell r="E5789" t="str">
            <v>Purchase</v>
          </cell>
          <cell r="F5789" t="str">
            <v>Fixed</v>
          </cell>
          <cell r="I5789">
            <v>39.840000000000003</v>
          </cell>
          <cell r="J5789">
            <v>37.21</v>
          </cell>
          <cell r="K5789" t="str">
            <v>HiRatio</v>
          </cell>
          <cell r="L5789">
            <v>230693.9</v>
          </cell>
          <cell r="M5789" t="str">
            <v>Owner-Occupied</v>
          </cell>
          <cell r="N5789">
            <v>0</v>
          </cell>
          <cell r="O5789">
            <v>43831</v>
          </cell>
          <cell r="P5789" t="str">
            <v>Current</v>
          </cell>
        </row>
        <row r="5790">
          <cell r="B5790">
            <v>41495</v>
          </cell>
          <cell r="C5790">
            <v>41</v>
          </cell>
          <cell r="D5790" t="str">
            <v>AB</v>
          </cell>
          <cell r="E5790" t="str">
            <v>Purchase</v>
          </cell>
          <cell r="F5790" t="str">
            <v>ARM</v>
          </cell>
          <cell r="I5790">
            <v>34.19</v>
          </cell>
          <cell r="J5790">
            <v>16.649999999999999</v>
          </cell>
          <cell r="K5790" t="str">
            <v>HiRatio</v>
          </cell>
          <cell r="L5790">
            <v>305273.19</v>
          </cell>
          <cell r="M5790" t="str">
            <v>Owner-Occupied</v>
          </cell>
          <cell r="N5790">
            <v>0</v>
          </cell>
          <cell r="O5790">
            <v>43831</v>
          </cell>
          <cell r="P5790" t="str">
            <v>Current</v>
          </cell>
        </row>
        <row r="5791">
          <cell r="B5791">
            <v>41306</v>
          </cell>
          <cell r="C5791">
            <v>47</v>
          </cell>
          <cell r="D5791" t="str">
            <v>ON</v>
          </cell>
          <cell r="E5791" t="str">
            <v>Purchase</v>
          </cell>
          <cell r="F5791" t="str">
            <v>Fixed</v>
          </cell>
          <cell r="I5791">
            <v>34.46</v>
          </cell>
          <cell r="J5791">
            <v>33.49</v>
          </cell>
          <cell r="K5791" t="str">
            <v>HiRatio</v>
          </cell>
          <cell r="L5791">
            <v>390006.38</v>
          </cell>
          <cell r="M5791" t="str">
            <v>Owner-Occupied</v>
          </cell>
          <cell r="N5791">
            <v>0</v>
          </cell>
          <cell r="O5791">
            <v>43831</v>
          </cell>
          <cell r="P5791" t="str">
            <v>Current</v>
          </cell>
        </row>
        <row r="5792">
          <cell r="B5792">
            <v>41054</v>
          </cell>
          <cell r="C5792">
            <v>56</v>
          </cell>
          <cell r="D5792" t="str">
            <v>AB</v>
          </cell>
          <cell r="E5792" t="str">
            <v>Purchase</v>
          </cell>
          <cell r="F5792" t="str">
            <v>Fixed</v>
          </cell>
          <cell r="I5792">
            <v>42.11</v>
          </cell>
          <cell r="J5792">
            <v>21.79</v>
          </cell>
          <cell r="K5792" t="str">
            <v>HiRatio</v>
          </cell>
          <cell r="L5792">
            <v>505864.65</v>
          </cell>
          <cell r="M5792" t="str">
            <v>Owner-Occupied</v>
          </cell>
          <cell r="N5792">
            <v>0</v>
          </cell>
          <cell r="O5792">
            <v>43831</v>
          </cell>
          <cell r="P5792" t="str">
            <v>Current</v>
          </cell>
        </row>
        <row r="5793">
          <cell r="B5793">
            <v>42055</v>
          </cell>
          <cell r="C5793">
            <v>23</v>
          </cell>
          <cell r="D5793" t="str">
            <v>NL</v>
          </cell>
          <cell r="E5793" t="str">
            <v>Refinance External</v>
          </cell>
          <cell r="F5793" t="str">
            <v>Fixed</v>
          </cell>
          <cell r="I5793">
            <v>30.56</v>
          </cell>
          <cell r="J5793">
            <v>23.72</v>
          </cell>
          <cell r="K5793" t="str">
            <v>Conv</v>
          </cell>
          <cell r="L5793">
            <v>153163.51999999999</v>
          </cell>
          <cell r="M5793" t="str">
            <v>Owner-Occupied</v>
          </cell>
          <cell r="N5793">
            <v>0</v>
          </cell>
          <cell r="O5793">
            <v>43831</v>
          </cell>
          <cell r="P5793" t="str">
            <v>Current</v>
          </cell>
        </row>
        <row r="5794">
          <cell r="B5794">
            <v>42380</v>
          </cell>
          <cell r="C5794">
            <v>12</v>
          </cell>
          <cell r="D5794" t="str">
            <v>ON</v>
          </cell>
          <cell r="E5794" t="str">
            <v>Purchase</v>
          </cell>
          <cell r="F5794" t="str">
            <v>Fixed</v>
          </cell>
          <cell r="I5794">
            <v>41.95</v>
          </cell>
          <cell r="J5794">
            <v>34.06</v>
          </cell>
          <cell r="K5794" t="str">
            <v>Conv</v>
          </cell>
          <cell r="L5794">
            <v>254178.08</v>
          </cell>
          <cell r="M5794" t="str">
            <v>Owner-Occupied</v>
          </cell>
          <cell r="N5794">
            <v>0</v>
          </cell>
          <cell r="O5794">
            <v>43831</v>
          </cell>
          <cell r="P5794" t="str">
            <v>Current</v>
          </cell>
        </row>
        <row r="5795">
          <cell r="B5795">
            <v>41501</v>
          </cell>
          <cell r="C5795">
            <v>41</v>
          </cell>
          <cell r="D5795" t="str">
            <v>ON</v>
          </cell>
          <cell r="E5795" t="str">
            <v>Purchase</v>
          </cell>
          <cell r="F5795" t="str">
            <v>Fixed</v>
          </cell>
          <cell r="I5795">
            <v>42.72</v>
          </cell>
          <cell r="J5795">
            <v>13.99</v>
          </cell>
          <cell r="K5795" t="str">
            <v>Conv</v>
          </cell>
          <cell r="L5795">
            <v>0</v>
          </cell>
          <cell r="M5795" t="str">
            <v>Owner-Occupied</v>
          </cell>
          <cell r="N5795">
            <v>4</v>
          </cell>
          <cell r="O5795">
            <v>42303</v>
          </cell>
          <cell r="P5795" t="str">
            <v>Current</v>
          </cell>
        </row>
        <row r="5796">
          <cell r="B5796">
            <v>42094</v>
          </cell>
          <cell r="C5796">
            <v>22</v>
          </cell>
          <cell r="D5796" t="str">
            <v>ON</v>
          </cell>
          <cell r="E5796" t="str">
            <v>Purchase</v>
          </cell>
          <cell r="F5796" t="str">
            <v>Fixed</v>
          </cell>
          <cell r="I5796">
            <v>39.19</v>
          </cell>
          <cell r="J5796">
            <v>31.91</v>
          </cell>
          <cell r="K5796" t="str">
            <v>Conv</v>
          </cell>
          <cell r="L5796">
            <v>182583.05</v>
          </cell>
          <cell r="M5796" t="str">
            <v>Owner-Occupied</v>
          </cell>
          <cell r="N5796">
            <v>0</v>
          </cell>
          <cell r="O5796">
            <v>43831</v>
          </cell>
          <cell r="P5796" t="str">
            <v>Current</v>
          </cell>
        </row>
        <row r="5797">
          <cell r="B5797">
            <v>40604</v>
          </cell>
          <cell r="C5797">
            <v>70</v>
          </cell>
          <cell r="D5797" t="str">
            <v>AB</v>
          </cell>
          <cell r="E5797" t="str">
            <v>Purchase</v>
          </cell>
          <cell r="F5797" t="str">
            <v>ARM</v>
          </cell>
          <cell r="I5797">
            <v>35.94</v>
          </cell>
          <cell r="J5797">
            <v>25.68</v>
          </cell>
          <cell r="K5797" t="str">
            <v>HiRatio</v>
          </cell>
          <cell r="L5797">
            <v>330098.86</v>
          </cell>
          <cell r="M5797" t="str">
            <v>Owner-Occupied</v>
          </cell>
          <cell r="N5797">
            <v>0</v>
          </cell>
          <cell r="O5797">
            <v>43831</v>
          </cell>
          <cell r="P5797" t="str">
            <v>Current</v>
          </cell>
        </row>
        <row r="5798">
          <cell r="B5798">
            <v>41670</v>
          </cell>
          <cell r="C5798">
            <v>36</v>
          </cell>
          <cell r="D5798" t="str">
            <v>ON</v>
          </cell>
          <cell r="E5798" t="str">
            <v>Purchase</v>
          </cell>
          <cell r="F5798" t="str">
            <v>ARM</v>
          </cell>
          <cell r="I5798">
            <v>36.44</v>
          </cell>
          <cell r="J5798">
            <v>14.61</v>
          </cell>
          <cell r="K5798" t="str">
            <v>HiRatio</v>
          </cell>
          <cell r="L5798">
            <v>225407.5</v>
          </cell>
          <cell r="M5798" t="str">
            <v>Owner-Occupied</v>
          </cell>
          <cell r="N5798">
            <v>0</v>
          </cell>
          <cell r="O5798">
            <v>43831</v>
          </cell>
          <cell r="P5798" t="str">
            <v>Current</v>
          </cell>
        </row>
        <row r="5799">
          <cell r="B5799">
            <v>42090</v>
          </cell>
          <cell r="C5799">
            <v>22</v>
          </cell>
          <cell r="D5799" t="str">
            <v>ON</v>
          </cell>
          <cell r="E5799" t="str">
            <v>Refinance External</v>
          </cell>
          <cell r="F5799" t="str">
            <v>Fixed</v>
          </cell>
          <cell r="I5799">
            <v>38.79</v>
          </cell>
          <cell r="J5799">
            <v>37.58</v>
          </cell>
          <cell r="K5799" t="str">
            <v>Conv</v>
          </cell>
          <cell r="L5799">
            <v>0</v>
          </cell>
          <cell r="M5799" t="str">
            <v>Owner-Occupied</v>
          </cell>
          <cell r="N5799">
            <v>4</v>
          </cell>
          <cell r="O5799">
            <v>42632</v>
          </cell>
          <cell r="P5799" t="str">
            <v>Current</v>
          </cell>
        </row>
        <row r="5800">
          <cell r="B5800">
            <v>40997</v>
          </cell>
          <cell r="C5800">
            <v>58</v>
          </cell>
          <cell r="D5800" t="str">
            <v>ON</v>
          </cell>
          <cell r="E5800" t="str">
            <v>Purchase</v>
          </cell>
          <cell r="F5800" t="str">
            <v>Fixed</v>
          </cell>
          <cell r="I5800">
            <v>33.71</v>
          </cell>
          <cell r="J5800">
            <v>25.61</v>
          </cell>
          <cell r="K5800" t="str">
            <v>HiRatio</v>
          </cell>
          <cell r="L5800">
            <v>213826.72</v>
          </cell>
          <cell r="M5800" t="str">
            <v>Owner-Occupied</v>
          </cell>
          <cell r="N5800">
            <v>0</v>
          </cell>
          <cell r="O5800">
            <v>43831</v>
          </cell>
          <cell r="P5800" t="str">
            <v>Current</v>
          </cell>
        </row>
        <row r="5801">
          <cell r="B5801">
            <v>41431</v>
          </cell>
          <cell r="C5801">
            <v>43</v>
          </cell>
          <cell r="D5801" t="str">
            <v>AB</v>
          </cell>
          <cell r="E5801" t="str">
            <v>Transfer</v>
          </cell>
          <cell r="F5801" t="str">
            <v>Fixed</v>
          </cell>
          <cell r="I5801">
            <v>38.700000000000003</v>
          </cell>
          <cell r="J5801">
            <v>30.22</v>
          </cell>
          <cell r="K5801" t="str">
            <v>HiRatio</v>
          </cell>
          <cell r="L5801">
            <v>0</v>
          </cell>
          <cell r="M5801" t="str">
            <v>Owner-Occupied</v>
          </cell>
          <cell r="N5801">
            <v>4</v>
          </cell>
          <cell r="O5801">
            <v>42507</v>
          </cell>
          <cell r="P5801" t="str">
            <v>Current</v>
          </cell>
        </row>
        <row r="5802">
          <cell r="B5802">
            <v>40864</v>
          </cell>
          <cell r="C5802">
            <v>62</v>
          </cell>
          <cell r="D5802" t="str">
            <v>AB</v>
          </cell>
          <cell r="E5802" t="str">
            <v>Refinance External</v>
          </cell>
          <cell r="F5802" t="str">
            <v>Fixed</v>
          </cell>
          <cell r="I5802">
            <v>41.57</v>
          </cell>
          <cell r="J5802">
            <v>41.57</v>
          </cell>
          <cell r="K5802" t="str">
            <v>Conv</v>
          </cell>
          <cell r="L5802">
            <v>180779.27</v>
          </cell>
          <cell r="M5802" t="str">
            <v>Owner-Occupied</v>
          </cell>
          <cell r="N5802">
            <v>0</v>
          </cell>
          <cell r="O5802">
            <v>43831</v>
          </cell>
          <cell r="P5802" t="str">
            <v>Current</v>
          </cell>
        </row>
        <row r="5803">
          <cell r="B5803">
            <v>40784</v>
          </cell>
          <cell r="C5803">
            <v>65</v>
          </cell>
          <cell r="D5803" t="str">
            <v>SK</v>
          </cell>
          <cell r="E5803" t="str">
            <v>Purchase</v>
          </cell>
          <cell r="F5803" t="str">
            <v>ARM</v>
          </cell>
          <cell r="I5803">
            <v>35.08</v>
          </cell>
          <cell r="J5803">
            <v>24.36</v>
          </cell>
          <cell r="K5803" t="str">
            <v>HiRatio</v>
          </cell>
          <cell r="L5803">
            <v>0</v>
          </cell>
          <cell r="M5803" t="str">
            <v>Owner-Occupied</v>
          </cell>
          <cell r="N5803">
            <v>4</v>
          </cell>
          <cell r="O5803">
            <v>42072</v>
          </cell>
          <cell r="P5803" t="str">
            <v>Current</v>
          </cell>
        </row>
        <row r="5804">
          <cell r="B5804">
            <v>41122</v>
          </cell>
          <cell r="C5804">
            <v>53</v>
          </cell>
          <cell r="D5804" t="str">
            <v>AB</v>
          </cell>
          <cell r="E5804" t="str">
            <v>Purchase</v>
          </cell>
          <cell r="F5804" t="str">
            <v>Fixed</v>
          </cell>
          <cell r="I5804">
            <v>35.56</v>
          </cell>
          <cell r="J5804">
            <v>20.54</v>
          </cell>
          <cell r="K5804" t="str">
            <v>HiRatio</v>
          </cell>
          <cell r="L5804">
            <v>397225.25</v>
          </cell>
          <cell r="M5804" t="str">
            <v>Owner-Occupied</v>
          </cell>
          <cell r="N5804">
            <v>0</v>
          </cell>
          <cell r="O5804">
            <v>43831</v>
          </cell>
          <cell r="P5804" t="str">
            <v>Current</v>
          </cell>
        </row>
        <row r="5805">
          <cell r="B5805">
            <v>42072</v>
          </cell>
          <cell r="C5805">
            <v>22</v>
          </cell>
          <cell r="D5805" t="str">
            <v>AB</v>
          </cell>
          <cell r="E5805" t="str">
            <v>Refinance External</v>
          </cell>
          <cell r="F5805" t="str">
            <v>ARM</v>
          </cell>
          <cell r="I5805">
            <v>21.35</v>
          </cell>
          <cell r="J5805">
            <v>21.35</v>
          </cell>
          <cell r="K5805" t="str">
            <v>Conv</v>
          </cell>
          <cell r="L5805">
            <v>214107.31</v>
          </cell>
          <cell r="M5805" t="str">
            <v>Owner-Occupied</v>
          </cell>
          <cell r="N5805">
            <v>0</v>
          </cell>
          <cell r="O5805">
            <v>43831</v>
          </cell>
          <cell r="P5805" t="str">
            <v>Current</v>
          </cell>
        </row>
        <row r="5806">
          <cell r="B5806">
            <v>41716</v>
          </cell>
          <cell r="C5806">
            <v>34</v>
          </cell>
          <cell r="D5806" t="str">
            <v>SK</v>
          </cell>
          <cell r="E5806" t="str">
            <v>Purchase</v>
          </cell>
          <cell r="F5806" t="str">
            <v>Fixed</v>
          </cell>
          <cell r="I5806">
            <v>21.36</v>
          </cell>
          <cell r="J5806">
            <v>20.93</v>
          </cell>
          <cell r="K5806" t="str">
            <v>HiRatio</v>
          </cell>
          <cell r="L5806">
            <v>216269.14</v>
          </cell>
          <cell r="M5806" t="str">
            <v>Owner-Occupied</v>
          </cell>
          <cell r="N5806">
            <v>0</v>
          </cell>
          <cell r="O5806">
            <v>43831</v>
          </cell>
          <cell r="P5806" t="str">
            <v>Current</v>
          </cell>
        </row>
        <row r="5807">
          <cell r="B5807">
            <v>41088</v>
          </cell>
          <cell r="C5807">
            <v>55</v>
          </cell>
          <cell r="D5807" t="str">
            <v>AB</v>
          </cell>
          <cell r="E5807" t="str">
            <v>Purchase</v>
          </cell>
          <cell r="F5807" t="str">
            <v>Fixed</v>
          </cell>
          <cell r="I5807">
            <v>31.61</v>
          </cell>
          <cell r="J5807">
            <v>19.79</v>
          </cell>
          <cell r="K5807" t="str">
            <v>HiRatio</v>
          </cell>
          <cell r="L5807">
            <v>132194.34</v>
          </cell>
          <cell r="M5807" t="str">
            <v>Owner-Occupied</v>
          </cell>
          <cell r="N5807">
            <v>0</v>
          </cell>
          <cell r="O5807">
            <v>43831</v>
          </cell>
          <cell r="P5807" t="str">
            <v>Current</v>
          </cell>
        </row>
        <row r="5808">
          <cell r="B5808">
            <v>42521</v>
          </cell>
          <cell r="C5808">
            <v>8</v>
          </cell>
          <cell r="D5808" t="str">
            <v>ON</v>
          </cell>
          <cell r="E5808" t="str">
            <v>Purchase</v>
          </cell>
          <cell r="F5808" t="str">
            <v>ARM</v>
          </cell>
          <cell r="I5808">
            <v>35.51</v>
          </cell>
          <cell r="J5808">
            <v>29.68</v>
          </cell>
          <cell r="K5808" t="str">
            <v>Conv</v>
          </cell>
          <cell r="L5808">
            <v>361383.62</v>
          </cell>
          <cell r="M5808" t="str">
            <v>Owner-Occupied</v>
          </cell>
          <cell r="N5808">
            <v>0</v>
          </cell>
          <cell r="O5808">
            <v>43831</v>
          </cell>
          <cell r="P5808" t="str">
            <v>Current</v>
          </cell>
        </row>
        <row r="5809">
          <cell r="B5809">
            <v>42215</v>
          </cell>
          <cell r="C5809">
            <v>18</v>
          </cell>
          <cell r="D5809" t="str">
            <v>ON</v>
          </cell>
          <cell r="E5809" t="str">
            <v>Purchase</v>
          </cell>
          <cell r="F5809" t="str">
            <v>Fixed</v>
          </cell>
          <cell r="I5809">
            <v>23.64</v>
          </cell>
          <cell r="J5809">
            <v>23.23</v>
          </cell>
          <cell r="K5809" t="str">
            <v>Conv</v>
          </cell>
          <cell r="L5809">
            <v>322590.82</v>
          </cell>
          <cell r="M5809" t="str">
            <v>Owner-Occupied</v>
          </cell>
          <cell r="N5809">
            <v>0</v>
          </cell>
          <cell r="O5809">
            <v>43831</v>
          </cell>
          <cell r="P5809" t="str">
            <v>Current</v>
          </cell>
        </row>
        <row r="5810">
          <cell r="B5810">
            <v>41845</v>
          </cell>
          <cell r="C5810">
            <v>30</v>
          </cell>
          <cell r="D5810" t="str">
            <v>AB</v>
          </cell>
          <cell r="E5810" t="str">
            <v>Purchase</v>
          </cell>
          <cell r="F5810" t="str">
            <v>Fixed</v>
          </cell>
          <cell r="I5810">
            <v>38.78</v>
          </cell>
          <cell r="J5810">
            <v>27.31</v>
          </cell>
          <cell r="K5810" t="str">
            <v>HiRatio</v>
          </cell>
          <cell r="L5810">
            <v>551684.32999999996</v>
          </cell>
          <cell r="M5810" t="str">
            <v>Owner-Occupied</v>
          </cell>
          <cell r="N5810">
            <v>0</v>
          </cell>
          <cell r="O5810">
            <v>43831</v>
          </cell>
          <cell r="P5810" t="str">
            <v>Current</v>
          </cell>
        </row>
        <row r="5811">
          <cell r="B5811">
            <v>42152</v>
          </cell>
          <cell r="C5811">
            <v>20</v>
          </cell>
          <cell r="D5811" t="str">
            <v>ON</v>
          </cell>
          <cell r="E5811" t="str">
            <v>Purchase</v>
          </cell>
          <cell r="F5811" t="str">
            <v>Fixed</v>
          </cell>
          <cell r="I5811">
            <v>19.02</v>
          </cell>
          <cell r="J5811">
            <v>15.88</v>
          </cell>
          <cell r="K5811" t="str">
            <v>Conv</v>
          </cell>
          <cell r="L5811">
            <v>157553.97</v>
          </cell>
          <cell r="M5811" t="str">
            <v>Owner-Occupied</v>
          </cell>
          <cell r="N5811">
            <v>0</v>
          </cell>
          <cell r="O5811">
            <v>43831</v>
          </cell>
          <cell r="P5811" t="str">
            <v>Current</v>
          </cell>
        </row>
        <row r="5812">
          <cell r="B5812">
            <v>41544</v>
          </cell>
          <cell r="C5812">
            <v>40</v>
          </cell>
          <cell r="D5812" t="str">
            <v>ON</v>
          </cell>
          <cell r="E5812" t="str">
            <v>Purchase</v>
          </cell>
          <cell r="F5812" t="str">
            <v>ARM</v>
          </cell>
          <cell r="I5812">
            <v>26.61</v>
          </cell>
          <cell r="J5812">
            <v>20.190000000000001</v>
          </cell>
          <cell r="K5812" t="str">
            <v>HiRatio</v>
          </cell>
          <cell r="L5812">
            <v>0</v>
          </cell>
          <cell r="M5812" t="str">
            <v>Owner-Occupied</v>
          </cell>
          <cell r="N5812">
            <v>4</v>
          </cell>
          <cell r="O5812">
            <v>42656</v>
          </cell>
          <cell r="P5812" t="str">
            <v>Current</v>
          </cell>
        </row>
        <row r="5813">
          <cell r="B5813">
            <v>41722</v>
          </cell>
          <cell r="C5813">
            <v>34</v>
          </cell>
          <cell r="D5813" t="str">
            <v>ON</v>
          </cell>
          <cell r="E5813" t="str">
            <v>Purchase</v>
          </cell>
          <cell r="F5813" t="str">
            <v>ARM</v>
          </cell>
          <cell r="I5813">
            <v>31.5</v>
          </cell>
          <cell r="J5813">
            <v>28.07</v>
          </cell>
          <cell r="K5813" t="str">
            <v>HiRatio</v>
          </cell>
          <cell r="L5813">
            <v>380629.01</v>
          </cell>
          <cell r="M5813" t="str">
            <v>Owner-Occupied</v>
          </cell>
          <cell r="N5813">
            <v>0</v>
          </cell>
          <cell r="O5813">
            <v>43831</v>
          </cell>
          <cell r="P5813" t="str">
            <v>Current</v>
          </cell>
        </row>
        <row r="5814">
          <cell r="B5814">
            <v>42473</v>
          </cell>
          <cell r="C5814">
            <v>9</v>
          </cell>
          <cell r="D5814" t="str">
            <v>AB</v>
          </cell>
          <cell r="E5814" t="str">
            <v>Refinance External</v>
          </cell>
          <cell r="F5814" t="str">
            <v>ARM</v>
          </cell>
          <cell r="I5814">
            <v>13.33</v>
          </cell>
          <cell r="J5814">
            <v>10.41</v>
          </cell>
          <cell r="K5814" t="str">
            <v>Conv</v>
          </cell>
          <cell r="L5814">
            <v>195520.6</v>
          </cell>
          <cell r="M5814" t="str">
            <v>Owner-Occupied</v>
          </cell>
          <cell r="N5814">
            <v>0</v>
          </cell>
          <cell r="O5814">
            <v>43831</v>
          </cell>
          <cell r="P5814" t="str">
            <v>Current</v>
          </cell>
        </row>
        <row r="5815">
          <cell r="B5815">
            <v>42223</v>
          </cell>
          <cell r="C5815">
            <v>17</v>
          </cell>
          <cell r="D5815" t="str">
            <v>BC</v>
          </cell>
          <cell r="E5815" t="str">
            <v>Purchase with Improvements</v>
          </cell>
          <cell r="F5815" t="str">
            <v>Fixed</v>
          </cell>
          <cell r="I5815">
            <v>41.02</v>
          </cell>
          <cell r="J5815">
            <v>31.62</v>
          </cell>
          <cell r="K5815" t="str">
            <v>HiRatio</v>
          </cell>
          <cell r="L5815">
            <v>231228.27</v>
          </cell>
          <cell r="M5815" t="str">
            <v>Owner-Occupied</v>
          </cell>
          <cell r="N5815">
            <v>0</v>
          </cell>
          <cell r="O5815">
            <v>43831</v>
          </cell>
          <cell r="P5815" t="str">
            <v>Current</v>
          </cell>
        </row>
        <row r="5816">
          <cell r="B5816">
            <v>42537</v>
          </cell>
          <cell r="C5816">
            <v>7</v>
          </cell>
          <cell r="D5816" t="str">
            <v>BC</v>
          </cell>
          <cell r="E5816" t="str">
            <v>Purchase</v>
          </cell>
          <cell r="F5816" t="str">
            <v>ARM</v>
          </cell>
          <cell r="I5816">
            <v>32.49</v>
          </cell>
          <cell r="J5816">
            <v>19.16</v>
          </cell>
          <cell r="K5816" t="str">
            <v>HiRatio</v>
          </cell>
          <cell r="L5816">
            <v>487994.98</v>
          </cell>
          <cell r="M5816" t="str">
            <v>Owner-Occupied</v>
          </cell>
          <cell r="N5816">
            <v>0</v>
          </cell>
          <cell r="O5816">
            <v>43831</v>
          </cell>
          <cell r="P5816" t="str">
            <v>Current</v>
          </cell>
        </row>
        <row r="5817">
          <cell r="B5817">
            <v>41624</v>
          </cell>
          <cell r="C5817">
            <v>37</v>
          </cell>
          <cell r="D5817" t="str">
            <v>ON</v>
          </cell>
          <cell r="E5817" t="str">
            <v>Purchase</v>
          </cell>
          <cell r="F5817" t="str">
            <v>Fixed</v>
          </cell>
          <cell r="I5817">
            <v>40.28</v>
          </cell>
          <cell r="J5817">
            <v>30.47</v>
          </cell>
          <cell r="K5817" t="str">
            <v>HiRatio</v>
          </cell>
          <cell r="L5817">
            <v>212859.78</v>
          </cell>
          <cell r="M5817" t="str">
            <v>Owner-Occupied</v>
          </cell>
          <cell r="N5817">
            <v>0</v>
          </cell>
          <cell r="O5817">
            <v>43831</v>
          </cell>
          <cell r="P5817" t="str">
            <v>Current</v>
          </cell>
        </row>
        <row r="5818">
          <cell r="B5818">
            <v>41607</v>
          </cell>
          <cell r="C5818">
            <v>38</v>
          </cell>
          <cell r="D5818" t="str">
            <v>ON</v>
          </cell>
          <cell r="E5818" t="str">
            <v>Purchase</v>
          </cell>
          <cell r="F5818" t="str">
            <v>ARM</v>
          </cell>
          <cell r="I5818">
            <v>31.14</v>
          </cell>
          <cell r="J5818">
            <v>30.85</v>
          </cell>
          <cell r="K5818" t="str">
            <v>HiRatio</v>
          </cell>
          <cell r="L5818">
            <v>0</v>
          </cell>
          <cell r="M5818" t="str">
            <v>Owner-Occupied</v>
          </cell>
          <cell r="N5818">
            <v>4</v>
          </cell>
          <cell r="O5818">
            <v>42594</v>
          </cell>
          <cell r="P5818" t="str">
            <v>Current</v>
          </cell>
        </row>
        <row r="5819">
          <cell r="B5819">
            <v>41593</v>
          </cell>
          <cell r="C5819">
            <v>38</v>
          </cell>
          <cell r="D5819" t="str">
            <v>ON</v>
          </cell>
          <cell r="E5819" t="str">
            <v>Purchase with Improvements</v>
          </cell>
          <cell r="F5819" t="str">
            <v>ARM</v>
          </cell>
          <cell r="I5819">
            <v>20.65</v>
          </cell>
          <cell r="J5819">
            <v>15.85</v>
          </cell>
          <cell r="K5819" t="str">
            <v>HiRatio</v>
          </cell>
          <cell r="L5819">
            <v>364282.7</v>
          </cell>
          <cell r="M5819" t="str">
            <v>Owner-Occupied</v>
          </cell>
          <cell r="N5819">
            <v>0</v>
          </cell>
          <cell r="O5819">
            <v>43831</v>
          </cell>
          <cell r="P5819" t="str">
            <v>Current</v>
          </cell>
        </row>
        <row r="5820">
          <cell r="B5820">
            <v>41593</v>
          </cell>
          <cell r="C5820">
            <v>38</v>
          </cell>
          <cell r="D5820" t="str">
            <v>ON</v>
          </cell>
          <cell r="E5820" t="str">
            <v>Purchase</v>
          </cell>
          <cell r="F5820" t="str">
            <v>ARM</v>
          </cell>
          <cell r="I5820">
            <v>35.090000000000003</v>
          </cell>
          <cell r="J5820">
            <v>24.39</v>
          </cell>
          <cell r="K5820" t="str">
            <v>HiRatio</v>
          </cell>
          <cell r="L5820">
            <v>387916.32</v>
          </cell>
          <cell r="M5820" t="str">
            <v>Owner-Occupied</v>
          </cell>
          <cell r="N5820">
            <v>0</v>
          </cell>
          <cell r="O5820">
            <v>43831</v>
          </cell>
          <cell r="P5820" t="str">
            <v>Current</v>
          </cell>
        </row>
        <row r="5821">
          <cell r="B5821">
            <v>42591</v>
          </cell>
          <cell r="C5821">
            <v>5</v>
          </cell>
          <cell r="D5821" t="str">
            <v>ON</v>
          </cell>
          <cell r="E5821" t="str">
            <v>ETO Existing Client</v>
          </cell>
          <cell r="F5821" t="str">
            <v>ARM</v>
          </cell>
          <cell r="I5821">
            <v>36.83</v>
          </cell>
          <cell r="J5821">
            <v>26.59</v>
          </cell>
          <cell r="K5821" t="str">
            <v>Conv</v>
          </cell>
          <cell r="L5821">
            <v>490465.86</v>
          </cell>
          <cell r="M5821" t="str">
            <v>Owner-Occupied</v>
          </cell>
          <cell r="N5821">
            <v>0</v>
          </cell>
          <cell r="O5821">
            <v>43831</v>
          </cell>
          <cell r="P5821" t="str">
            <v>Current</v>
          </cell>
        </row>
        <row r="5822">
          <cell r="B5822">
            <v>41467</v>
          </cell>
          <cell r="C5822">
            <v>42</v>
          </cell>
          <cell r="D5822" t="str">
            <v>ON</v>
          </cell>
          <cell r="E5822" t="str">
            <v>Purchase</v>
          </cell>
          <cell r="F5822" t="str">
            <v>Fixed</v>
          </cell>
          <cell r="I5822">
            <v>42.56</v>
          </cell>
          <cell r="J5822">
            <v>28.6</v>
          </cell>
          <cell r="K5822" t="str">
            <v>HiRatio</v>
          </cell>
          <cell r="L5822">
            <v>0</v>
          </cell>
          <cell r="M5822" t="str">
            <v>Owner-Occupied</v>
          </cell>
          <cell r="N5822">
            <v>4</v>
          </cell>
          <cell r="O5822">
            <v>42717</v>
          </cell>
          <cell r="P5822" t="str">
            <v>Current</v>
          </cell>
        </row>
        <row r="5823">
          <cell r="B5823">
            <v>42265</v>
          </cell>
          <cell r="C5823">
            <v>16</v>
          </cell>
          <cell r="D5823" t="str">
            <v>ON</v>
          </cell>
          <cell r="E5823" t="str">
            <v>Refinance External</v>
          </cell>
          <cell r="F5823" t="str">
            <v>ARM</v>
          </cell>
          <cell r="I5823">
            <v>30.2</v>
          </cell>
          <cell r="J5823">
            <v>27.51</v>
          </cell>
          <cell r="K5823" t="str">
            <v>Conv</v>
          </cell>
          <cell r="L5823">
            <v>179270.89</v>
          </cell>
          <cell r="M5823" t="str">
            <v>Owner-Occupied</v>
          </cell>
          <cell r="N5823">
            <v>0</v>
          </cell>
          <cell r="O5823">
            <v>43831</v>
          </cell>
          <cell r="P5823" t="str">
            <v>Current</v>
          </cell>
        </row>
        <row r="5824">
          <cell r="B5824">
            <v>42125</v>
          </cell>
          <cell r="C5824">
            <v>20</v>
          </cell>
          <cell r="D5824" t="str">
            <v>BC</v>
          </cell>
          <cell r="E5824" t="str">
            <v>Purchase</v>
          </cell>
          <cell r="F5824" t="str">
            <v>Fixed</v>
          </cell>
          <cell r="I5824">
            <v>24.18</v>
          </cell>
          <cell r="J5824">
            <v>13.76</v>
          </cell>
          <cell r="K5824" t="str">
            <v>HiRatio</v>
          </cell>
          <cell r="L5824">
            <v>183758.48</v>
          </cell>
          <cell r="M5824" t="str">
            <v>Owner-Occupied</v>
          </cell>
          <cell r="N5824">
            <v>0</v>
          </cell>
          <cell r="O5824">
            <v>43831</v>
          </cell>
          <cell r="P5824" t="str">
            <v>Current</v>
          </cell>
        </row>
        <row r="5825">
          <cell r="B5825">
            <v>41789</v>
          </cell>
          <cell r="C5825">
            <v>32</v>
          </cell>
          <cell r="D5825" t="str">
            <v>AB</v>
          </cell>
          <cell r="E5825" t="str">
            <v>Purchase</v>
          </cell>
          <cell r="F5825" t="str">
            <v>Fixed</v>
          </cell>
          <cell r="I5825">
            <v>42.62</v>
          </cell>
          <cell r="J5825">
            <v>36.229999999999997</v>
          </cell>
          <cell r="K5825" t="str">
            <v>HiRatio</v>
          </cell>
          <cell r="L5825">
            <v>406324.09</v>
          </cell>
          <cell r="M5825" t="str">
            <v>Owner-Occupied</v>
          </cell>
          <cell r="N5825">
            <v>0</v>
          </cell>
          <cell r="O5825">
            <v>43831</v>
          </cell>
          <cell r="P5825" t="str">
            <v>Current</v>
          </cell>
        </row>
        <row r="5826">
          <cell r="B5826">
            <v>42349</v>
          </cell>
          <cell r="C5826">
            <v>13</v>
          </cell>
          <cell r="D5826" t="str">
            <v>AB</v>
          </cell>
          <cell r="E5826" t="str">
            <v>Purchase</v>
          </cell>
          <cell r="F5826" t="str">
            <v>ARM</v>
          </cell>
          <cell r="I5826">
            <v>34.36</v>
          </cell>
          <cell r="J5826">
            <v>29.24</v>
          </cell>
          <cell r="K5826" t="str">
            <v>Conv</v>
          </cell>
          <cell r="L5826">
            <v>412451.67</v>
          </cell>
          <cell r="M5826" t="str">
            <v>Owner-Occupied</v>
          </cell>
          <cell r="N5826">
            <v>0</v>
          </cell>
          <cell r="O5826">
            <v>43831</v>
          </cell>
          <cell r="P5826" t="str">
            <v>Current</v>
          </cell>
        </row>
        <row r="5827">
          <cell r="B5827">
            <v>40543</v>
          </cell>
          <cell r="C5827">
            <v>73</v>
          </cell>
          <cell r="D5827" t="str">
            <v>ON</v>
          </cell>
          <cell r="E5827" t="str">
            <v>Refinance External</v>
          </cell>
          <cell r="F5827" t="str">
            <v>Fixed</v>
          </cell>
          <cell r="I5827">
            <v>24.68</v>
          </cell>
          <cell r="J5827">
            <v>21.94</v>
          </cell>
          <cell r="K5827" t="str">
            <v>Conv</v>
          </cell>
          <cell r="L5827">
            <v>143415.19</v>
          </cell>
          <cell r="M5827" t="str">
            <v>Owner-Occupied</v>
          </cell>
          <cell r="N5827">
            <v>0</v>
          </cell>
          <cell r="O5827">
            <v>43831</v>
          </cell>
          <cell r="P5827" t="str">
            <v>Current</v>
          </cell>
        </row>
        <row r="5828">
          <cell r="B5828">
            <v>41628</v>
          </cell>
          <cell r="C5828">
            <v>37</v>
          </cell>
          <cell r="D5828" t="str">
            <v>ON</v>
          </cell>
          <cell r="E5828" t="str">
            <v>Purchase</v>
          </cell>
          <cell r="F5828" t="str">
            <v>ARM</v>
          </cell>
          <cell r="I5828">
            <v>32.869999999999997</v>
          </cell>
          <cell r="J5828">
            <v>27.86</v>
          </cell>
          <cell r="K5828" t="str">
            <v>HiRatio</v>
          </cell>
          <cell r="L5828">
            <v>0</v>
          </cell>
          <cell r="M5828" t="str">
            <v>Owner-Occupied</v>
          </cell>
          <cell r="N5828">
            <v>4</v>
          </cell>
          <cell r="O5828">
            <v>42058</v>
          </cell>
          <cell r="P5828" t="str">
            <v>Current</v>
          </cell>
        </row>
        <row r="5829">
          <cell r="B5829">
            <v>41761</v>
          </cell>
          <cell r="C5829">
            <v>32</v>
          </cell>
          <cell r="D5829" t="str">
            <v>ON</v>
          </cell>
          <cell r="E5829" t="str">
            <v>Transfer</v>
          </cell>
          <cell r="F5829" t="str">
            <v>Fixed</v>
          </cell>
          <cell r="I5829">
            <v>29.79</v>
          </cell>
          <cell r="J5829">
            <v>22.15</v>
          </cell>
          <cell r="K5829" t="str">
            <v>HiRatio</v>
          </cell>
          <cell r="L5829">
            <v>0</v>
          </cell>
          <cell r="M5829" t="str">
            <v>Owner-Occupied</v>
          </cell>
          <cell r="N5829">
            <v>4</v>
          </cell>
          <cell r="O5829">
            <v>42655</v>
          </cell>
          <cell r="P5829" t="str">
            <v>Current</v>
          </cell>
        </row>
        <row r="5830">
          <cell r="B5830">
            <v>41061</v>
          </cell>
          <cell r="C5830">
            <v>55</v>
          </cell>
          <cell r="D5830" t="str">
            <v>ON</v>
          </cell>
          <cell r="E5830" t="str">
            <v>Refinance External</v>
          </cell>
          <cell r="F5830" t="str">
            <v>Fixed</v>
          </cell>
          <cell r="I5830">
            <v>21.4</v>
          </cell>
          <cell r="J5830">
            <v>7.77</v>
          </cell>
          <cell r="K5830" t="str">
            <v>Conv</v>
          </cell>
          <cell r="L5830">
            <v>161952.10999999999</v>
          </cell>
          <cell r="M5830" t="str">
            <v>Rental</v>
          </cell>
          <cell r="N5830">
            <v>0</v>
          </cell>
          <cell r="O5830">
            <v>43831</v>
          </cell>
          <cell r="P5830" t="str">
            <v>Current</v>
          </cell>
        </row>
        <row r="5831">
          <cell r="B5831">
            <v>41213</v>
          </cell>
          <cell r="C5831">
            <v>51</v>
          </cell>
          <cell r="D5831" t="str">
            <v>ON</v>
          </cell>
          <cell r="E5831" t="str">
            <v>Purchase</v>
          </cell>
          <cell r="F5831" t="str">
            <v>Fixed</v>
          </cell>
          <cell r="I5831">
            <v>38.44</v>
          </cell>
          <cell r="J5831">
            <v>25.52</v>
          </cell>
          <cell r="K5831" t="str">
            <v>HiRatio</v>
          </cell>
          <cell r="L5831">
            <v>0</v>
          </cell>
          <cell r="M5831" t="str">
            <v>Owner-Occupied</v>
          </cell>
          <cell r="N5831">
            <v>4</v>
          </cell>
          <cell r="O5831">
            <v>41458</v>
          </cell>
          <cell r="P5831" t="str">
            <v>Current</v>
          </cell>
        </row>
        <row r="5832">
          <cell r="B5832">
            <v>42248</v>
          </cell>
          <cell r="C5832">
            <v>16</v>
          </cell>
          <cell r="D5832" t="str">
            <v>BC</v>
          </cell>
          <cell r="E5832" t="str">
            <v>Purchase</v>
          </cell>
          <cell r="F5832" t="str">
            <v>ARM</v>
          </cell>
          <cell r="I5832">
            <v>33.35</v>
          </cell>
          <cell r="J5832">
            <v>14.66</v>
          </cell>
          <cell r="K5832" t="str">
            <v>Conv</v>
          </cell>
          <cell r="L5832">
            <v>554251.52000000002</v>
          </cell>
          <cell r="M5832" t="str">
            <v>Owner-Occupied</v>
          </cell>
          <cell r="N5832">
            <v>0</v>
          </cell>
          <cell r="O5832">
            <v>43831</v>
          </cell>
          <cell r="P5832" t="str">
            <v>Current</v>
          </cell>
        </row>
        <row r="5833">
          <cell r="B5833">
            <v>42094</v>
          </cell>
          <cell r="C5833">
            <v>22</v>
          </cell>
          <cell r="D5833" t="str">
            <v>ON</v>
          </cell>
          <cell r="E5833" t="str">
            <v>Purchase</v>
          </cell>
          <cell r="F5833" t="str">
            <v>ARM</v>
          </cell>
          <cell r="I5833">
            <v>39.32</v>
          </cell>
          <cell r="J5833">
            <v>19.98</v>
          </cell>
          <cell r="K5833" t="str">
            <v>HiRatio</v>
          </cell>
          <cell r="L5833">
            <v>256321.68</v>
          </cell>
          <cell r="M5833" t="str">
            <v>Second Home</v>
          </cell>
          <cell r="N5833">
            <v>0</v>
          </cell>
          <cell r="O5833">
            <v>43831</v>
          </cell>
          <cell r="P5833" t="str">
            <v>Current</v>
          </cell>
        </row>
        <row r="5834">
          <cell r="B5834">
            <v>41942</v>
          </cell>
          <cell r="C5834">
            <v>27</v>
          </cell>
          <cell r="D5834" t="str">
            <v>NB</v>
          </cell>
          <cell r="E5834" t="str">
            <v>Purchase</v>
          </cell>
          <cell r="F5834" t="str">
            <v>Fixed</v>
          </cell>
          <cell r="I5834">
            <v>25.16</v>
          </cell>
          <cell r="J5834">
            <v>22.22</v>
          </cell>
          <cell r="K5834" t="str">
            <v>HiRatio</v>
          </cell>
          <cell r="L5834">
            <v>0</v>
          </cell>
          <cell r="M5834" t="str">
            <v>Owner-Occupied</v>
          </cell>
          <cell r="N5834">
            <v>4</v>
          </cell>
          <cell r="O5834">
            <v>42691</v>
          </cell>
          <cell r="P5834" t="str">
            <v>Current</v>
          </cell>
        </row>
        <row r="5835">
          <cell r="B5835">
            <v>40732</v>
          </cell>
          <cell r="C5835">
            <v>66</v>
          </cell>
          <cell r="D5835" t="str">
            <v>ON</v>
          </cell>
          <cell r="E5835" t="str">
            <v>Purchase</v>
          </cell>
          <cell r="F5835" t="str">
            <v>Fixed</v>
          </cell>
          <cell r="I5835">
            <v>23.25</v>
          </cell>
          <cell r="J5835">
            <v>18.78</v>
          </cell>
          <cell r="K5835" t="str">
            <v>HiRatio</v>
          </cell>
          <cell r="L5835">
            <v>153019.88</v>
          </cell>
          <cell r="M5835" t="str">
            <v>Owner-Occupied</v>
          </cell>
          <cell r="N5835">
            <v>0</v>
          </cell>
          <cell r="O5835">
            <v>43831</v>
          </cell>
          <cell r="P5835" t="str">
            <v>Current</v>
          </cell>
        </row>
        <row r="5836">
          <cell r="B5836">
            <v>40574</v>
          </cell>
          <cell r="C5836">
            <v>72</v>
          </cell>
          <cell r="D5836" t="str">
            <v>AB</v>
          </cell>
          <cell r="E5836" t="str">
            <v>Refinance External</v>
          </cell>
          <cell r="F5836" t="str">
            <v>Fixed</v>
          </cell>
          <cell r="I5836">
            <v>38.380000000000003</v>
          </cell>
          <cell r="J5836">
            <v>30.68</v>
          </cell>
          <cell r="K5836" t="str">
            <v>HiRatio</v>
          </cell>
          <cell r="L5836">
            <v>291194.83</v>
          </cell>
          <cell r="M5836" t="str">
            <v>Owner-Occupied</v>
          </cell>
          <cell r="N5836">
            <v>0</v>
          </cell>
          <cell r="O5836">
            <v>43831</v>
          </cell>
          <cell r="P5836" t="str">
            <v>Current</v>
          </cell>
        </row>
        <row r="5837">
          <cell r="B5837">
            <v>42151</v>
          </cell>
          <cell r="C5837">
            <v>20</v>
          </cell>
          <cell r="D5837" t="str">
            <v>ON</v>
          </cell>
          <cell r="E5837" t="str">
            <v>Refinance External</v>
          </cell>
          <cell r="F5837" t="str">
            <v>Fixed</v>
          </cell>
          <cell r="I5837">
            <v>34.57</v>
          </cell>
          <cell r="J5837">
            <v>34</v>
          </cell>
          <cell r="K5837" t="str">
            <v>Conv</v>
          </cell>
          <cell r="L5837">
            <v>335669.41</v>
          </cell>
          <cell r="M5837" t="str">
            <v>Owner-Occupied</v>
          </cell>
          <cell r="N5837">
            <v>0</v>
          </cell>
          <cell r="O5837">
            <v>43831</v>
          </cell>
          <cell r="P5837" t="str">
            <v>Current</v>
          </cell>
        </row>
        <row r="5838">
          <cell r="B5838">
            <v>42060</v>
          </cell>
          <cell r="C5838">
            <v>23</v>
          </cell>
          <cell r="D5838" t="str">
            <v>BC</v>
          </cell>
          <cell r="E5838" t="str">
            <v>Purchase</v>
          </cell>
          <cell r="F5838" t="str">
            <v>ARM</v>
          </cell>
          <cell r="I5838">
            <v>26.91</v>
          </cell>
          <cell r="J5838">
            <v>26.64</v>
          </cell>
          <cell r="K5838" t="str">
            <v>Conv</v>
          </cell>
          <cell r="L5838">
            <v>304335.03999999998</v>
          </cell>
          <cell r="M5838" t="str">
            <v>Owner-Occupied</v>
          </cell>
          <cell r="N5838">
            <v>0</v>
          </cell>
          <cell r="O5838">
            <v>43831</v>
          </cell>
          <cell r="P5838" t="str">
            <v>Current</v>
          </cell>
        </row>
        <row r="5839">
          <cell r="B5839">
            <v>41495</v>
          </cell>
          <cell r="C5839">
            <v>41</v>
          </cell>
          <cell r="D5839" t="str">
            <v>AB</v>
          </cell>
          <cell r="E5839" t="str">
            <v>Purchase</v>
          </cell>
          <cell r="F5839" t="str">
            <v>Fixed</v>
          </cell>
          <cell r="I5839">
            <v>20.83</v>
          </cell>
          <cell r="J5839">
            <v>15.41</v>
          </cell>
          <cell r="K5839" t="str">
            <v>HiRatio</v>
          </cell>
          <cell r="L5839">
            <v>191649.06</v>
          </cell>
          <cell r="M5839" t="str">
            <v>Second Home</v>
          </cell>
          <cell r="N5839">
            <v>0</v>
          </cell>
          <cell r="O5839">
            <v>43831</v>
          </cell>
          <cell r="P5839" t="str">
            <v>Current</v>
          </cell>
        </row>
        <row r="5840">
          <cell r="B5840">
            <v>40956</v>
          </cell>
          <cell r="C5840">
            <v>59</v>
          </cell>
          <cell r="D5840" t="str">
            <v>AB</v>
          </cell>
          <cell r="E5840" t="str">
            <v>Purchase</v>
          </cell>
          <cell r="F5840" t="str">
            <v>Fixed</v>
          </cell>
          <cell r="I5840">
            <v>21.96</v>
          </cell>
          <cell r="J5840">
            <v>19.079999999999998</v>
          </cell>
          <cell r="K5840" t="str">
            <v>HiRatio</v>
          </cell>
          <cell r="L5840">
            <v>0</v>
          </cell>
          <cell r="M5840" t="str">
            <v>Owner-Occupied</v>
          </cell>
          <cell r="N5840">
            <v>4</v>
          </cell>
          <cell r="O5840">
            <v>41152</v>
          </cell>
          <cell r="P5840" t="str">
            <v>Current</v>
          </cell>
        </row>
        <row r="5841">
          <cell r="B5841">
            <v>41820</v>
          </cell>
          <cell r="C5841">
            <v>31</v>
          </cell>
          <cell r="D5841" t="str">
            <v>ON</v>
          </cell>
          <cell r="E5841" t="str">
            <v>Purchase</v>
          </cell>
          <cell r="F5841" t="str">
            <v>ARM</v>
          </cell>
          <cell r="I5841">
            <v>29.56</v>
          </cell>
          <cell r="J5841">
            <v>26.58</v>
          </cell>
          <cell r="K5841" t="str">
            <v>Conv</v>
          </cell>
          <cell r="L5841">
            <v>230646.85</v>
          </cell>
          <cell r="M5841" t="str">
            <v>Owner-Occupied</v>
          </cell>
          <cell r="N5841">
            <v>0</v>
          </cell>
          <cell r="O5841">
            <v>43831</v>
          </cell>
          <cell r="P5841" t="str">
            <v>Current</v>
          </cell>
        </row>
        <row r="5842">
          <cell r="B5842">
            <v>41002</v>
          </cell>
          <cell r="C5842">
            <v>57</v>
          </cell>
          <cell r="D5842" t="str">
            <v>AB</v>
          </cell>
          <cell r="E5842" t="str">
            <v>Refinance External</v>
          </cell>
          <cell r="F5842" t="str">
            <v>Fixed</v>
          </cell>
          <cell r="I5842">
            <v>40.049999999999997</v>
          </cell>
          <cell r="J5842">
            <v>22.32</v>
          </cell>
          <cell r="K5842" t="str">
            <v>Conv</v>
          </cell>
          <cell r="L5842">
            <v>0</v>
          </cell>
          <cell r="M5842" t="str">
            <v>Owner-Occupied</v>
          </cell>
          <cell r="N5842">
            <v>4</v>
          </cell>
          <cell r="O5842">
            <v>41368</v>
          </cell>
          <cell r="P5842" t="str">
            <v>Current</v>
          </cell>
        </row>
        <row r="5843">
          <cell r="B5843">
            <v>42433</v>
          </cell>
          <cell r="C5843">
            <v>10</v>
          </cell>
          <cell r="D5843" t="str">
            <v>MB</v>
          </cell>
          <cell r="E5843" t="str">
            <v>Purchase</v>
          </cell>
          <cell r="F5843" t="str">
            <v>Fixed</v>
          </cell>
          <cell r="I5843">
            <v>27.56</v>
          </cell>
          <cell r="J5843">
            <v>25.9</v>
          </cell>
          <cell r="K5843" t="str">
            <v>Conv</v>
          </cell>
          <cell r="L5843">
            <v>168093.92</v>
          </cell>
          <cell r="M5843" t="str">
            <v>Owner-Occupied</v>
          </cell>
          <cell r="N5843">
            <v>0</v>
          </cell>
          <cell r="O5843">
            <v>43831</v>
          </cell>
          <cell r="P5843" t="str">
            <v>Current</v>
          </cell>
        </row>
        <row r="5844">
          <cell r="B5844">
            <v>40816</v>
          </cell>
          <cell r="C5844">
            <v>64</v>
          </cell>
          <cell r="D5844" t="str">
            <v>AB</v>
          </cell>
          <cell r="E5844" t="str">
            <v>Purchase</v>
          </cell>
          <cell r="F5844" t="str">
            <v>Fixed</v>
          </cell>
          <cell r="I5844">
            <v>30.32</v>
          </cell>
          <cell r="J5844">
            <v>36.71</v>
          </cell>
          <cell r="K5844" t="str">
            <v>Conv</v>
          </cell>
          <cell r="L5844">
            <v>0</v>
          </cell>
          <cell r="M5844" t="str">
            <v>Owner-Occupied</v>
          </cell>
          <cell r="N5844">
            <v>4</v>
          </cell>
          <cell r="O5844">
            <v>42394</v>
          </cell>
          <cell r="P5844" t="str">
            <v>Current</v>
          </cell>
        </row>
        <row r="5845">
          <cell r="B5845">
            <v>41607</v>
          </cell>
          <cell r="C5845">
            <v>38</v>
          </cell>
          <cell r="D5845" t="str">
            <v>ON</v>
          </cell>
          <cell r="E5845" t="str">
            <v>Purchase</v>
          </cell>
          <cell r="F5845" t="str">
            <v>ARM</v>
          </cell>
          <cell r="I5845">
            <v>25.52</v>
          </cell>
          <cell r="J5845">
            <v>24.62</v>
          </cell>
          <cell r="K5845" t="str">
            <v>HiRatio</v>
          </cell>
          <cell r="L5845">
            <v>211178.71</v>
          </cell>
          <cell r="M5845" t="str">
            <v>Owner-Occupied</v>
          </cell>
          <cell r="N5845">
            <v>0</v>
          </cell>
          <cell r="O5845">
            <v>43831</v>
          </cell>
          <cell r="P5845" t="str">
            <v>Current</v>
          </cell>
        </row>
        <row r="5846">
          <cell r="B5846">
            <v>42059</v>
          </cell>
          <cell r="C5846">
            <v>23</v>
          </cell>
          <cell r="D5846" t="str">
            <v>AB</v>
          </cell>
          <cell r="E5846" t="str">
            <v>Transfer</v>
          </cell>
          <cell r="F5846" t="str">
            <v>ARM</v>
          </cell>
          <cell r="I5846">
            <v>22.11</v>
          </cell>
          <cell r="J5846">
            <v>20.47</v>
          </cell>
          <cell r="K5846" t="str">
            <v>Conv</v>
          </cell>
          <cell r="L5846">
            <v>172265.11</v>
          </cell>
          <cell r="M5846" t="str">
            <v>Owner-Occupied</v>
          </cell>
          <cell r="N5846">
            <v>0</v>
          </cell>
          <cell r="O5846">
            <v>43831</v>
          </cell>
          <cell r="P5846" t="str">
            <v>Current</v>
          </cell>
        </row>
        <row r="5847">
          <cell r="B5847">
            <v>41939</v>
          </cell>
          <cell r="C5847">
            <v>27</v>
          </cell>
          <cell r="D5847" t="str">
            <v>AB</v>
          </cell>
          <cell r="E5847" t="str">
            <v>Purchase</v>
          </cell>
          <cell r="F5847" t="str">
            <v>Fixed</v>
          </cell>
          <cell r="I5847">
            <v>38.81</v>
          </cell>
          <cell r="J5847">
            <v>35.229999999999997</v>
          </cell>
          <cell r="K5847" t="str">
            <v>HiRatio</v>
          </cell>
          <cell r="L5847">
            <v>264145.86</v>
          </cell>
          <cell r="M5847" t="str">
            <v>Owner-Occupied</v>
          </cell>
          <cell r="N5847">
            <v>0</v>
          </cell>
          <cell r="O5847">
            <v>43831</v>
          </cell>
          <cell r="P5847" t="str">
            <v>Current</v>
          </cell>
        </row>
        <row r="5848">
          <cell r="B5848">
            <v>42697</v>
          </cell>
          <cell r="C5848">
            <v>2</v>
          </cell>
          <cell r="D5848" t="str">
            <v>SK</v>
          </cell>
          <cell r="E5848" t="str">
            <v>Purchase</v>
          </cell>
          <cell r="F5848" t="str">
            <v>Fixed</v>
          </cell>
          <cell r="I5848">
            <v>38.270000000000003</v>
          </cell>
          <cell r="J5848">
            <v>22.38</v>
          </cell>
          <cell r="K5848" t="str">
            <v>HiRatio</v>
          </cell>
          <cell r="L5848">
            <v>391295.51</v>
          </cell>
          <cell r="M5848" t="str">
            <v>Owner-Occupied</v>
          </cell>
          <cell r="N5848">
            <v>0</v>
          </cell>
          <cell r="O5848">
            <v>43831</v>
          </cell>
          <cell r="P5848" t="str">
            <v>Current</v>
          </cell>
        </row>
        <row r="5849">
          <cell r="B5849">
            <v>42215</v>
          </cell>
          <cell r="C5849">
            <v>18</v>
          </cell>
          <cell r="D5849" t="str">
            <v>BC</v>
          </cell>
          <cell r="E5849" t="str">
            <v>Purchase</v>
          </cell>
          <cell r="F5849" t="str">
            <v>ARM</v>
          </cell>
          <cell r="I5849">
            <v>29.96</v>
          </cell>
          <cell r="J5849">
            <v>25.24</v>
          </cell>
          <cell r="K5849" t="str">
            <v>HiRatio</v>
          </cell>
          <cell r="L5849">
            <v>415281.91</v>
          </cell>
          <cell r="M5849" t="str">
            <v>Owner-Occupied</v>
          </cell>
          <cell r="N5849">
            <v>0</v>
          </cell>
          <cell r="O5849">
            <v>43831</v>
          </cell>
          <cell r="P5849" t="str">
            <v>Current</v>
          </cell>
        </row>
        <row r="5850">
          <cell r="B5850">
            <v>42096</v>
          </cell>
          <cell r="C5850">
            <v>21</v>
          </cell>
          <cell r="D5850" t="str">
            <v>AB</v>
          </cell>
          <cell r="E5850" t="str">
            <v>Purchase</v>
          </cell>
          <cell r="F5850" t="str">
            <v>Fixed</v>
          </cell>
          <cell r="I5850">
            <v>30.5</v>
          </cell>
          <cell r="J5850">
            <v>27.68</v>
          </cell>
          <cell r="K5850" t="str">
            <v>HiRatio</v>
          </cell>
          <cell r="L5850">
            <v>358431.04</v>
          </cell>
          <cell r="M5850" t="str">
            <v>Owner-Occupied</v>
          </cell>
          <cell r="N5850">
            <v>0</v>
          </cell>
          <cell r="O5850">
            <v>43831</v>
          </cell>
          <cell r="P5850" t="str">
            <v>Current</v>
          </cell>
        </row>
        <row r="5851">
          <cell r="B5851">
            <v>41100</v>
          </cell>
          <cell r="C5851">
            <v>54</v>
          </cell>
          <cell r="D5851" t="str">
            <v>AB</v>
          </cell>
          <cell r="E5851" t="str">
            <v>Purchase</v>
          </cell>
          <cell r="F5851" t="str">
            <v>Fixed</v>
          </cell>
          <cell r="I5851">
            <v>39.43</v>
          </cell>
          <cell r="J5851">
            <v>27.65</v>
          </cell>
          <cell r="K5851" t="str">
            <v>HiRatio</v>
          </cell>
          <cell r="L5851">
            <v>248298.47</v>
          </cell>
          <cell r="M5851" t="str">
            <v>Owner-Occupied</v>
          </cell>
          <cell r="N5851">
            <v>0</v>
          </cell>
          <cell r="O5851">
            <v>43831</v>
          </cell>
          <cell r="P5851" t="str">
            <v>Current</v>
          </cell>
        </row>
        <row r="5852">
          <cell r="B5852">
            <v>41753</v>
          </cell>
          <cell r="C5852">
            <v>33</v>
          </cell>
          <cell r="D5852" t="str">
            <v>BC</v>
          </cell>
          <cell r="E5852" t="str">
            <v>Refinance External</v>
          </cell>
          <cell r="F5852" t="str">
            <v>Fixed</v>
          </cell>
          <cell r="I5852">
            <v>37.69</v>
          </cell>
          <cell r="J5852">
            <v>26.94</v>
          </cell>
          <cell r="K5852" t="str">
            <v>Conv</v>
          </cell>
          <cell r="L5852">
            <v>0</v>
          </cell>
          <cell r="M5852" t="str">
            <v>Owner-Occupied</v>
          </cell>
          <cell r="N5852">
            <v>4</v>
          </cell>
          <cell r="O5852">
            <v>42555</v>
          </cell>
          <cell r="P5852" t="str">
            <v>Current</v>
          </cell>
        </row>
        <row r="5853">
          <cell r="B5853">
            <v>42095</v>
          </cell>
          <cell r="C5853">
            <v>21</v>
          </cell>
          <cell r="D5853" t="str">
            <v>BC</v>
          </cell>
          <cell r="E5853" t="str">
            <v>Refinance External</v>
          </cell>
          <cell r="F5853" t="str">
            <v>ARM</v>
          </cell>
          <cell r="I5853">
            <v>15.18</v>
          </cell>
          <cell r="J5853">
            <v>9.2200000000000006</v>
          </cell>
          <cell r="K5853" t="str">
            <v>Conv</v>
          </cell>
          <cell r="L5853">
            <v>129846.88</v>
          </cell>
          <cell r="M5853" t="str">
            <v>Second Home</v>
          </cell>
          <cell r="N5853">
            <v>0</v>
          </cell>
          <cell r="O5853">
            <v>43831</v>
          </cell>
          <cell r="P5853" t="str">
            <v>Current</v>
          </cell>
        </row>
        <row r="5854">
          <cell r="B5854">
            <v>41065</v>
          </cell>
          <cell r="C5854">
            <v>55</v>
          </cell>
          <cell r="D5854" t="str">
            <v>AB</v>
          </cell>
          <cell r="E5854" t="str">
            <v>Purchase</v>
          </cell>
          <cell r="F5854" t="str">
            <v>Fixed</v>
          </cell>
          <cell r="I5854">
            <v>41.76</v>
          </cell>
          <cell r="J5854">
            <v>32.090000000000003</v>
          </cell>
          <cell r="K5854" t="str">
            <v>HiRatio</v>
          </cell>
          <cell r="L5854">
            <v>283077.63</v>
          </cell>
          <cell r="M5854" t="str">
            <v>Owner-Occupied</v>
          </cell>
          <cell r="N5854">
            <v>0</v>
          </cell>
          <cell r="O5854">
            <v>43831</v>
          </cell>
          <cell r="P5854" t="str">
            <v>Current</v>
          </cell>
        </row>
        <row r="5855">
          <cell r="B5855">
            <v>42109</v>
          </cell>
          <cell r="C5855">
            <v>21</v>
          </cell>
          <cell r="D5855" t="str">
            <v>BC</v>
          </cell>
          <cell r="E5855" t="str">
            <v>Refinance External</v>
          </cell>
          <cell r="F5855" t="str">
            <v>Fixed</v>
          </cell>
          <cell r="I5855">
            <v>38.1</v>
          </cell>
          <cell r="J5855">
            <v>17.52</v>
          </cell>
          <cell r="K5855" t="str">
            <v>Conv</v>
          </cell>
          <cell r="L5855">
            <v>111632.07</v>
          </cell>
          <cell r="M5855" t="str">
            <v>Owner-Occupied</v>
          </cell>
          <cell r="N5855">
            <v>0</v>
          </cell>
          <cell r="O5855">
            <v>43831</v>
          </cell>
          <cell r="P5855" t="str">
            <v>Current</v>
          </cell>
        </row>
        <row r="5856">
          <cell r="B5856">
            <v>42326</v>
          </cell>
          <cell r="C5856">
            <v>14</v>
          </cell>
          <cell r="D5856" t="str">
            <v>ON</v>
          </cell>
          <cell r="E5856" t="str">
            <v>Purchase</v>
          </cell>
          <cell r="F5856" t="str">
            <v>Fixed</v>
          </cell>
          <cell r="I5856">
            <v>42.71</v>
          </cell>
          <cell r="J5856">
            <v>33.24</v>
          </cell>
          <cell r="K5856" t="str">
            <v>HiRatio</v>
          </cell>
          <cell r="L5856">
            <v>175576.28</v>
          </cell>
          <cell r="M5856" t="str">
            <v>Owner-Occupied</v>
          </cell>
          <cell r="N5856">
            <v>0</v>
          </cell>
          <cell r="O5856">
            <v>43831</v>
          </cell>
          <cell r="P5856" t="str">
            <v>Current</v>
          </cell>
        </row>
        <row r="5857">
          <cell r="B5857">
            <v>40653</v>
          </cell>
          <cell r="C5857">
            <v>69</v>
          </cell>
          <cell r="D5857" t="str">
            <v>ON</v>
          </cell>
          <cell r="E5857" t="str">
            <v>Purchase</v>
          </cell>
          <cell r="F5857" t="str">
            <v>Fixed</v>
          </cell>
          <cell r="I5857">
            <v>39.54</v>
          </cell>
          <cell r="J5857">
            <v>17.29</v>
          </cell>
          <cell r="K5857" t="str">
            <v>Conv</v>
          </cell>
          <cell r="L5857">
            <v>0</v>
          </cell>
          <cell r="M5857" t="str">
            <v>Owner-Occupied</v>
          </cell>
          <cell r="N5857">
            <v>4</v>
          </cell>
          <cell r="O5857">
            <v>41593</v>
          </cell>
          <cell r="P5857" t="str">
            <v>Current</v>
          </cell>
        </row>
        <row r="5858">
          <cell r="B5858">
            <v>42499</v>
          </cell>
          <cell r="C5858">
            <v>8</v>
          </cell>
          <cell r="D5858" t="str">
            <v>BC</v>
          </cell>
          <cell r="E5858" t="str">
            <v>Refinance External</v>
          </cell>
          <cell r="F5858" t="str">
            <v>Fixed</v>
          </cell>
          <cell r="I5858">
            <v>37.46</v>
          </cell>
          <cell r="J5858">
            <v>18.77</v>
          </cell>
          <cell r="K5858" t="str">
            <v>Conv</v>
          </cell>
          <cell r="L5858">
            <v>278222.53000000003</v>
          </cell>
          <cell r="M5858" t="str">
            <v>Owner-Occupied</v>
          </cell>
          <cell r="N5858">
            <v>0</v>
          </cell>
          <cell r="O5858">
            <v>43831</v>
          </cell>
          <cell r="P5858" t="str">
            <v>Current</v>
          </cell>
        </row>
        <row r="5859">
          <cell r="B5859">
            <v>41696</v>
          </cell>
          <cell r="C5859">
            <v>35</v>
          </cell>
          <cell r="D5859" t="str">
            <v>BC</v>
          </cell>
          <cell r="E5859" t="str">
            <v>Purchase</v>
          </cell>
          <cell r="F5859" t="str">
            <v>ARM</v>
          </cell>
          <cell r="I5859">
            <v>31.85</v>
          </cell>
          <cell r="J5859">
            <v>30.87</v>
          </cell>
          <cell r="K5859" t="str">
            <v>HiRatio</v>
          </cell>
          <cell r="L5859">
            <v>280123.81</v>
          </cell>
          <cell r="M5859" t="str">
            <v>Owner-Occupied</v>
          </cell>
          <cell r="N5859">
            <v>0</v>
          </cell>
          <cell r="O5859">
            <v>43831</v>
          </cell>
          <cell r="P5859" t="str">
            <v>Current</v>
          </cell>
        </row>
        <row r="5860">
          <cell r="B5860">
            <v>41697</v>
          </cell>
          <cell r="C5860">
            <v>35</v>
          </cell>
          <cell r="D5860" t="str">
            <v>ON</v>
          </cell>
          <cell r="E5860" t="str">
            <v>Purchase</v>
          </cell>
          <cell r="F5860" t="str">
            <v>ARM</v>
          </cell>
          <cell r="I5860">
            <v>24.59</v>
          </cell>
          <cell r="J5860">
            <v>23.82</v>
          </cell>
          <cell r="K5860" t="str">
            <v>HiRatio</v>
          </cell>
          <cell r="L5860">
            <v>363217.6</v>
          </cell>
          <cell r="M5860" t="str">
            <v>Owner-Occupied</v>
          </cell>
          <cell r="N5860">
            <v>0</v>
          </cell>
          <cell r="O5860">
            <v>43831</v>
          </cell>
          <cell r="P5860" t="str">
            <v>Current</v>
          </cell>
        </row>
        <row r="5861">
          <cell r="B5861">
            <v>42216</v>
          </cell>
          <cell r="C5861">
            <v>18</v>
          </cell>
          <cell r="D5861" t="str">
            <v>ON</v>
          </cell>
          <cell r="E5861" t="str">
            <v>Purchase with Improvements</v>
          </cell>
          <cell r="F5861" t="str">
            <v>Fixed</v>
          </cell>
          <cell r="I5861">
            <v>37.979999999999997</v>
          </cell>
          <cell r="J5861">
            <v>33.590000000000003</v>
          </cell>
          <cell r="K5861" t="str">
            <v>HiRatio</v>
          </cell>
          <cell r="L5861">
            <v>890040.93</v>
          </cell>
          <cell r="M5861" t="str">
            <v>Owner-Occupied</v>
          </cell>
          <cell r="N5861">
            <v>0</v>
          </cell>
          <cell r="O5861">
            <v>43831</v>
          </cell>
          <cell r="P5861" t="str">
            <v>Current</v>
          </cell>
        </row>
        <row r="5862">
          <cell r="B5862">
            <v>42636</v>
          </cell>
          <cell r="C5862">
            <v>4</v>
          </cell>
          <cell r="D5862" t="str">
            <v>AB</v>
          </cell>
          <cell r="E5862" t="str">
            <v>Purchase</v>
          </cell>
          <cell r="F5862" t="str">
            <v>Fixed</v>
          </cell>
          <cell r="I5862">
            <v>22.78</v>
          </cell>
          <cell r="J5862">
            <v>20.64</v>
          </cell>
          <cell r="K5862" t="str">
            <v>Conv</v>
          </cell>
          <cell r="L5862">
            <v>345296.14</v>
          </cell>
          <cell r="M5862" t="str">
            <v>Owner-Occupied</v>
          </cell>
          <cell r="N5862">
            <v>0</v>
          </cell>
          <cell r="O5862">
            <v>43831</v>
          </cell>
          <cell r="P5862" t="str">
            <v>Current</v>
          </cell>
        </row>
        <row r="5863">
          <cell r="B5863">
            <v>42207</v>
          </cell>
          <cell r="C5863">
            <v>18</v>
          </cell>
          <cell r="D5863" t="str">
            <v>BC</v>
          </cell>
          <cell r="E5863" t="str">
            <v>Refinance External</v>
          </cell>
          <cell r="F5863" t="str">
            <v>Fixed</v>
          </cell>
          <cell r="I5863">
            <v>34.409999999999997</v>
          </cell>
          <cell r="J5863">
            <v>25.73</v>
          </cell>
          <cell r="K5863" t="str">
            <v>Conv</v>
          </cell>
          <cell r="L5863">
            <v>286616.71000000002</v>
          </cell>
          <cell r="M5863" t="str">
            <v>Owner-Occupied</v>
          </cell>
          <cell r="N5863">
            <v>0</v>
          </cell>
          <cell r="O5863">
            <v>43831</v>
          </cell>
          <cell r="P5863" t="str">
            <v>Current</v>
          </cell>
        </row>
        <row r="5864">
          <cell r="B5864">
            <v>41908</v>
          </cell>
          <cell r="C5864">
            <v>28</v>
          </cell>
          <cell r="D5864" t="str">
            <v>AB</v>
          </cell>
          <cell r="E5864" t="str">
            <v>Purchase</v>
          </cell>
          <cell r="F5864" t="str">
            <v>ARM</v>
          </cell>
          <cell r="I5864">
            <v>23.43</v>
          </cell>
          <cell r="J5864">
            <v>17.86</v>
          </cell>
          <cell r="K5864" t="str">
            <v>HiRatio</v>
          </cell>
          <cell r="L5864">
            <v>182866.45</v>
          </cell>
          <cell r="M5864" t="str">
            <v>Owner-Occupied</v>
          </cell>
          <cell r="N5864">
            <v>0</v>
          </cell>
          <cell r="O5864">
            <v>43831</v>
          </cell>
          <cell r="P5864" t="str">
            <v>Current</v>
          </cell>
        </row>
        <row r="5865">
          <cell r="B5865">
            <v>41089</v>
          </cell>
          <cell r="C5865">
            <v>55</v>
          </cell>
          <cell r="D5865" t="str">
            <v>ON</v>
          </cell>
          <cell r="E5865" t="str">
            <v>Purchase</v>
          </cell>
          <cell r="F5865" t="str">
            <v>Fixed</v>
          </cell>
          <cell r="I5865">
            <v>37.299999999999997</v>
          </cell>
          <cell r="J5865">
            <v>26.41</v>
          </cell>
          <cell r="K5865" t="str">
            <v>HiRatio</v>
          </cell>
          <cell r="L5865">
            <v>308300.26</v>
          </cell>
          <cell r="M5865" t="str">
            <v>Owner-Occupied</v>
          </cell>
          <cell r="N5865">
            <v>0</v>
          </cell>
          <cell r="O5865">
            <v>43831</v>
          </cell>
          <cell r="P5865" t="str">
            <v>Current</v>
          </cell>
        </row>
        <row r="5866">
          <cell r="B5866">
            <v>42395</v>
          </cell>
          <cell r="C5866">
            <v>12</v>
          </cell>
          <cell r="D5866" t="str">
            <v>ON</v>
          </cell>
          <cell r="E5866" t="str">
            <v>Refinance External</v>
          </cell>
          <cell r="F5866" t="str">
            <v>Fixed</v>
          </cell>
          <cell r="I5866">
            <v>19.97</v>
          </cell>
          <cell r="J5866">
            <v>19.88</v>
          </cell>
          <cell r="K5866" t="str">
            <v>Conv</v>
          </cell>
          <cell r="L5866">
            <v>344642.66</v>
          </cell>
          <cell r="M5866" t="str">
            <v>Owner-Occupied</v>
          </cell>
          <cell r="N5866">
            <v>0</v>
          </cell>
          <cell r="O5866">
            <v>43831</v>
          </cell>
          <cell r="P5866" t="str">
            <v>Current</v>
          </cell>
        </row>
        <row r="5867">
          <cell r="B5867">
            <v>42419</v>
          </cell>
          <cell r="C5867">
            <v>11</v>
          </cell>
          <cell r="D5867" t="str">
            <v>BC</v>
          </cell>
          <cell r="E5867" t="str">
            <v>Transfer</v>
          </cell>
          <cell r="F5867" t="str">
            <v>ARM</v>
          </cell>
          <cell r="I5867">
            <v>31.68</v>
          </cell>
          <cell r="J5867">
            <v>25.48</v>
          </cell>
          <cell r="K5867" t="str">
            <v>Conv</v>
          </cell>
          <cell r="L5867">
            <v>297985.34000000003</v>
          </cell>
          <cell r="M5867" t="str">
            <v>Owner-Occupied</v>
          </cell>
          <cell r="N5867">
            <v>0</v>
          </cell>
          <cell r="O5867">
            <v>43831</v>
          </cell>
          <cell r="P5867" t="str">
            <v>Current</v>
          </cell>
        </row>
        <row r="5868">
          <cell r="B5868">
            <v>42510</v>
          </cell>
          <cell r="C5868">
            <v>8</v>
          </cell>
          <cell r="D5868" t="str">
            <v>AB</v>
          </cell>
          <cell r="E5868" t="str">
            <v>Refinance External</v>
          </cell>
          <cell r="F5868" t="str">
            <v>Fixed</v>
          </cell>
          <cell r="I5868">
            <v>36.020000000000003</v>
          </cell>
          <cell r="J5868">
            <v>24.22</v>
          </cell>
          <cell r="K5868" t="str">
            <v>Conv</v>
          </cell>
          <cell r="L5868">
            <v>235262.54</v>
          </cell>
          <cell r="M5868" t="str">
            <v>Owner-Occupied</v>
          </cell>
          <cell r="N5868">
            <v>0</v>
          </cell>
          <cell r="O5868">
            <v>43831</v>
          </cell>
          <cell r="P5868" t="str">
            <v>Current</v>
          </cell>
        </row>
        <row r="5869">
          <cell r="B5869">
            <v>42704</v>
          </cell>
          <cell r="C5869">
            <v>2</v>
          </cell>
          <cell r="D5869" t="str">
            <v>AB</v>
          </cell>
          <cell r="E5869" t="str">
            <v>Purchase</v>
          </cell>
          <cell r="F5869" t="str">
            <v>Fixed</v>
          </cell>
          <cell r="I5869">
            <v>37.18</v>
          </cell>
          <cell r="J5869">
            <v>22.03</v>
          </cell>
          <cell r="K5869" t="str">
            <v>HiRatio</v>
          </cell>
          <cell r="L5869">
            <v>394517.65</v>
          </cell>
          <cell r="M5869" t="str">
            <v>Owner-Occupied</v>
          </cell>
          <cell r="N5869">
            <v>0</v>
          </cell>
          <cell r="O5869">
            <v>43831</v>
          </cell>
          <cell r="P5869" t="str">
            <v>Current</v>
          </cell>
        </row>
        <row r="5870">
          <cell r="B5870">
            <v>41095</v>
          </cell>
          <cell r="C5870">
            <v>54</v>
          </cell>
          <cell r="D5870" t="str">
            <v>ON</v>
          </cell>
          <cell r="E5870" t="str">
            <v>Purchase</v>
          </cell>
          <cell r="F5870" t="str">
            <v>Fixed</v>
          </cell>
          <cell r="I5870">
            <v>35.33</v>
          </cell>
          <cell r="J5870">
            <v>6.63</v>
          </cell>
          <cell r="K5870" t="str">
            <v>Conv</v>
          </cell>
          <cell r="L5870">
            <v>0</v>
          </cell>
          <cell r="M5870" t="str">
            <v>Second Home</v>
          </cell>
          <cell r="N5870">
            <v>4</v>
          </cell>
          <cell r="O5870">
            <v>42557</v>
          </cell>
          <cell r="P5870" t="str">
            <v>Current</v>
          </cell>
        </row>
        <row r="5871">
          <cell r="B5871">
            <v>42369</v>
          </cell>
          <cell r="C5871">
            <v>13</v>
          </cell>
          <cell r="D5871" t="str">
            <v>ON</v>
          </cell>
          <cell r="E5871" t="str">
            <v>Refinance External</v>
          </cell>
          <cell r="F5871" t="str">
            <v>ARM</v>
          </cell>
          <cell r="I5871">
            <v>17.329999999999998</v>
          </cell>
          <cell r="J5871">
            <v>16.16</v>
          </cell>
          <cell r="K5871" t="str">
            <v>Conv</v>
          </cell>
          <cell r="L5871">
            <v>241764.55</v>
          </cell>
          <cell r="M5871" t="str">
            <v>Owner-Occupied</v>
          </cell>
          <cell r="N5871">
            <v>0</v>
          </cell>
          <cell r="O5871">
            <v>43831</v>
          </cell>
          <cell r="P5871" t="str">
            <v>Current</v>
          </cell>
        </row>
        <row r="5872">
          <cell r="B5872">
            <v>42453</v>
          </cell>
          <cell r="C5872">
            <v>10</v>
          </cell>
          <cell r="D5872" t="str">
            <v>ON</v>
          </cell>
          <cell r="E5872" t="str">
            <v>Purchase</v>
          </cell>
          <cell r="F5872" t="str">
            <v>Fixed</v>
          </cell>
          <cell r="I5872">
            <v>23.07</v>
          </cell>
          <cell r="J5872">
            <v>22.47</v>
          </cell>
          <cell r="K5872" t="str">
            <v>Conv</v>
          </cell>
          <cell r="L5872">
            <v>659735.6</v>
          </cell>
          <cell r="M5872" t="str">
            <v>Owner-Occupied</v>
          </cell>
          <cell r="N5872">
            <v>0</v>
          </cell>
          <cell r="O5872">
            <v>43831</v>
          </cell>
          <cell r="P5872" t="str">
            <v>Current</v>
          </cell>
        </row>
        <row r="5873">
          <cell r="B5873">
            <v>42095</v>
          </cell>
          <cell r="C5873">
            <v>21</v>
          </cell>
          <cell r="D5873" t="str">
            <v>AB</v>
          </cell>
          <cell r="E5873" t="str">
            <v>Purchase</v>
          </cell>
          <cell r="F5873" t="str">
            <v>Fixed</v>
          </cell>
          <cell r="I5873">
            <v>37.64</v>
          </cell>
          <cell r="J5873">
            <v>37.229999999999997</v>
          </cell>
          <cell r="K5873" t="str">
            <v>Conv</v>
          </cell>
          <cell r="L5873">
            <v>310265.43</v>
          </cell>
          <cell r="M5873" t="str">
            <v>Owner-Occupied</v>
          </cell>
          <cell r="N5873">
            <v>0</v>
          </cell>
          <cell r="O5873">
            <v>43831</v>
          </cell>
          <cell r="P5873" t="str">
            <v>Current</v>
          </cell>
        </row>
        <row r="5874">
          <cell r="B5874">
            <v>41942</v>
          </cell>
          <cell r="C5874">
            <v>27</v>
          </cell>
          <cell r="D5874" t="str">
            <v>ON</v>
          </cell>
          <cell r="E5874" t="str">
            <v>Purchase</v>
          </cell>
          <cell r="F5874" t="str">
            <v>ARM</v>
          </cell>
          <cell r="I5874">
            <v>36.71</v>
          </cell>
          <cell r="J5874">
            <v>26.21</v>
          </cell>
          <cell r="K5874" t="str">
            <v>HiRatio</v>
          </cell>
          <cell r="L5874">
            <v>0</v>
          </cell>
          <cell r="M5874" t="str">
            <v>Owner-Occupied</v>
          </cell>
          <cell r="N5874">
            <v>4</v>
          </cell>
          <cell r="O5874">
            <v>42156</v>
          </cell>
          <cell r="P5874" t="str">
            <v>Current</v>
          </cell>
        </row>
        <row r="5875">
          <cell r="B5875">
            <v>41670</v>
          </cell>
          <cell r="C5875">
            <v>36</v>
          </cell>
          <cell r="D5875" t="str">
            <v>ON</v>
          </cell>
          <cell r="E5875" t="str">
            <v>Purchase</v>
          </cell>
          <cell r="F5875" t="str">
            <v>Fixed</v>
          </cell>
          <cell r="I5875">
            <v>41.04</v>
          </cell>
          <cell r="J5875">
            <v>30.87</v>
          </cell>
          <cell r="K5875" t="str">
            <v>HiRatio</v>
          </cell>
          <cell r="L5875">
            <v>113942.86</v>
          </cell>
          <cell r="M5875" t="str">
            <v>Owner-Occupied</v>
          </cell>
          <cell r="N5875">
            <v>0</v>
          </cell>
          <cell r="O5875">
            <v>43831</v>
          </cell>
          <cell r="P5875" t="str">
            <v>Current</v>
          </cell>
        </row>
        <row r="5876">
          <cell r="B5876">
            <v>41856</v>
          </cell>
          <cell r="C5876">
            <v>29</v>
          </cell>
          <cell r="D5876" t="str">
            <v>BC</v>
          </cell>
          <cell r="E5876" t="str">
            <v>Purchase</v>
          </cell>
          <cell r="F5876" t="str">
            <v>ARM</v>
          </cell>
          <cell r="I5876">
            <v>37.72</v>
          </cell>
          <cell r="J5876">
            <v>15.86</v>
          </cell>
          <cell r="K5876" t="str">
            <v>HiRatio</v>
          </cell>
          <cell r="L5876">
            <v>434360.32000000001</v>
          </cell>
          <cell r="M5876" t="str">
            <v>Owner-Occupied</v>
          </cell>
          <cell r="N5876">
            <v>0</v>
          </cell>
          <cell r="O5876">
            <v>43831</v>
          </cell>
          <cell r="P5876" t="str">
            <v>Current</v>
          </cell>
        </row>
        <row r="5877">
          <cell r="B5877">
            <v>41229</v>
          </cell>
          <cell r="C5877">
            <v>50</v>
          </cell>
          <cell r="D5877" t="str">
            <v>NB</v>
          </cell>
          <cell r="E5877" t="str">
            <v>Transfer</v>
          </cell>
          <cell r="F5877" t="str">
            <v>Fixed</v>
          </cell>
          <cell r="I5877">
            <v>18.16</v>
          </cell>
          <cell r="J5877">
            <v>17.190000000000001</v>
          </cell>
          <cell r="K5877" t="str">
            <v>HiRatio</v>
          </cell>
          <cell r="L5877">
            <v>0</v>
          </cell>
          <cell r="M5877" t="str">
            <v>Owner-Occupied</v>
          </cell>
          <cell r="N5877">
            <v>4</v>
          </cell>
          <cell r="O5877">
            <v>42249</v>
          </cell>
          <cell r="P5877" t="str">
            <v>Current</v>
          </cell>
        </row>
        <row r="5878">
          <cell r="B5878">
            <v>42122</v>
          </cell>
          <cell r="C5878">
            <v>21</v>
          </cell>
          <cell r="D5878" t="str">
            <v>BC</v>
          </cell>
          <cell r="E5878" t="str">
            <v>Purchase</v>
          </cell>
          <cell r="F5878" t="str">
            <v>Fixed</v>
          </cell>
          <cell r="I5878">
            <v>23.49</v>
          </cell>
          <cell r="J5878">
            <v>17.63</v>
          </cell>
          <cell r="K5878" t="str">
            <v>Conv</v>
          </cell>
          <cell r="L5878">
            <v>294832.15000000002</v>
          </cell>
          <cell r="M5878" t="str">
            <v>Owner-Occupied</v>
          </cell>
          <cell r="N5878">
            <v>0</v>
          </cell>
          <cell r="O5878">
            <v>43831</v>
          </cell>
          <cell r="P5878" t="str">
            <v>Current</v>
          </cell>
        </row>
        <row r="5879">
          <cell r="B5879">
            <v>42440</v>
          </cell>
          <cell r="C5879">
            <v>10</v>
          </cell>
          <cell r="D5879" t="str">
            <v>ON</v>
          </cell>
          <cell r="E5879" t="str">
            <v>Refinance External</v>
          </cell>
          <cell r="F5879" t="str">
            <v>ARM</v>
          </cell>
          <cell r="I5879">
            <v>28.44</v>
          </cell>
          <cell r="J5879">
            <v>28.44</v>
          </cell>
          <cell r="K5879" t="str">
            <v>Conv</v>
          </cell>
          <cell r="L5879">
            <v>374927.86</v>
          </cell>
          <cell r="M5879" t="str">
            <v>Owner-Occupied</v>
          </cell>
          <cell r="N5879">
            <v>0</v>
          </cell>
          <cell r="O5879">
            <v>43831</v>
          </cell>
          <cell r="P5879" t="str">
            <v>Current</v>
          </cell>
        </row>
        <row r="5880">
          <cell r="B5880">
            <v>42170</v>
          </cell>
          <cell r="C5880">
            <v>19</v>
          </cell>
          <cell r="D5880" t="str">
            <v>ON</v>
          </cell>
          <cell r="E5880" t="str">
            <v>Purchase</v>
          </cell>
          <cell r="F5880" t="str">
            <v>Fixed</v>
          </cell>
          <cell r="I5880">
            <v>43.01</v>
          </cell>
          <cell r="J5880">
            <v>32.57</v>
          </cell>
          <cell r="K5880" t="str">
            <v>Conv</v>
          </cell>
          <cell r="L5880">
            <v>365532.36</v>
          </cell>
          <cell r="M5880" t="str">
            <v>Owner-Occupied</v>
          </cell>
          <cell r="N5880">
            <v>0</v>
          </cell>
          <cell r="O5880">
            <v>43831</v>
          </cell>
          <cell r="P5880" t="str">
            <v>Current</v>
          </cell>
        </row>
        <row r="5881">
          <cell r="B5881">
            <v>42492</v>
          </cell>
          <cell r="C5881">
            <v>8</v>
          </cell>
          <cell r="D5881" t="str">
            <v>ON</v>
          </cell>
          <cell r="E5881" t="str">
            <v>Purchase</v>
          </cell>
          <cell r="F5881" t="str">
            <v>Fixed</v>
          </cell>
          <cell r="I5881">
            <v>33.659999999999997</v>
          </cell>
          <cell r="J5881">
            <v>27.1</v>
          </cell>
          <cell r="K5881" t="str">
            <v>HiRatio</v>
          </cell>
          <cell r="L5881">
            <v>203516.72</v>
          </cell>
          <cell r="M5881" t="str">
            <v>Owner-Occupied</v>
          </cell>
          <cell r="N5881">
            <v>0</v>
          </cell>
          <cell r="O5881">
            <v>43831</v>
          </cell>
          <cell r="P5881" t="str">
            <v>Current</v>
          </cell>
        </row>
        <row r="5882">
          <cell r="B5882">
            <v>41138</v>
          </cell>
          <cell r="C5882">
            <v>53</v>
          </cell>
          <cell r="D5882" t="str">
            <v>AB</v>
          </cell>
          <cell r="E5882" t="str">
            <v>Purchase</v>
          </cell>
          <cell r="F5882" t="str">
            <v>Fixed</v>
          </cell>
          <cell r="I5882">
            <v>38.64</v>
          </cell>
          <cell r="J5882">
            <v>18.47</v>
          </cell>
          <cell r="K5882" t="str">
            <v>HiRatio</v>
          </cell>
          <cell r="L5882">
            <v>211790.35</v>
          </cell>
          <cell r="M5882" t="str">
            <v>Owner-Occupied</v>
          </cell>
          <cell r="N5882">
            <v>0</v>
          </cell>
          <cell r="O5882">
            <v>43831</v>
          </cell>
          <cell r="P5882" t="str">
            <v>Current</v>
          </cell>
        </row>
        <row r="5883">
          <cell r="B5883">
            <v>41690</v>
          </cell>
          <cell r="C5883">
            <v>35</v>
          </cell>
          <cell r="D5883" t="str">
            <v>BC</v>
          </cell>
          <cell r="E5883" t="str">
            <v>Purchase</v>
          </cell>
          <cell r="F5883" t="str">
            <v>Fixed</v>
          </cell>
          <cell r="I5883">
            <v>22.32</v>
          </cell>
          <cell r="J5883">
            <v>22.13</v>
          </cell>
          <cell r="K5883" t="str">
            <v>HiRatio</v>
          </cell>
          <cell r="L5883">
            <v>394656.49</v>
          </cell>
          <cell r="M5883" t="str">
            <v>Owner-Occupied</v>
          </cell>
          <cell r="N5883">
            <v>0</v>
          </cell>
          <cell r="O5883">
            <v>43831</v>
          </cell>
          <cell r="P5883" t="str">
            <v>Current</v>
          </cell>
        </row>
        <row r="5884">
          <cell r="B5884">
            <v>42496</v>
          </cell>
          <cell r="C5884">
            <v>8</v>
          </cell>
          <cell r="D5884" t="str">
            <v>ON</v>
          </cell>
          <cell r="E5884" t="str">
            <v>Purchase</v>
          </cell>
          <cell r="F5884" t="str">
            <v>ARM</v>
          </cell>
          <cell r="I5884">
            <v>30.11</v>
          </cell>
          <cell r="J5884">
            <v>23.18</v>
          </cell>
          <cell r="K5884" t="str">
            <v>HiRatio</v>
          </cell>
          <cell r="L5884">
            <v>313566.49</v>
          </cell>
          <cell r="M5884" t="str">
            <v>Owner-Occupied</v>
          </cell>
          <cell r="N5884">
            <v>0</v>
          </cell>
          <cell r="O5884">
            <v>43831</v>
          </cell>
          <cell r="P5884" t="str">
            <v>Current</v>
          </cell>
        </row>
        <row r="5885">
          <cell r="B5885">
            <v>42089</v>
          </cell>
          <cell r="C5885">
            <v>22</v>
          </cell>
          <cell r="D5885" t="str">
            <v>BC</v>
          </cell>
          <cell r="E5885" t="str">
            <v>Purchase</v>
          </cell>
          <cell r="F5885" t="str">
            <v>ARM</v>
          </cell>
          <cell r="I5885">
            <v>28.22</v>
          </cell>
          <cell r="J5885">
            <v>7.16</v>
          </cell>
          <cell r="K5885" t="str">
            <v>Conv</v>
          </cell>
          <cell r="L5885">
            <v>0</v>
          </cell>
          <cell r="M5885" t="str">
            <v>Owner-Occupied</v>
          </cell>
          <cell r="N5885">
            <v>4</v>
          </cell>
          <cell r="O5885">
            <v>42360</v>
          </cell>
          <cell r="P5885" t="str">
            <v>Current</v>
          </cell>
        </row>
        <row r="5886">
          <cell r="B5886">
            <v>41110</v>
          </cell>
          <cell r="C5886">
            <v>54</v>
          </cell>
          <cell r="D5886" t="str">
            <v>MB</v>
          </cell>
          <cell r="E5886" t="str">
            <v>Purchase</v>
          </cell>
          <cell r="F5886" t="str">
            <v>Fixed</v>
          </cell>
          <cell r="I5886">
            <v>27.53</v>
          </cell>
          <cell r="J5886">
            <v>27.18</v>
          </cell>
          <cell r="K5886" t="str">
            <v>HiRatio</v>
          </cell>
          <cell r="L5886">
            <v>0</v>
          </cell>
          <cell r="M5886" t="str">
            <v>Owner-Occupied</v>
          </cell>
          <cell r="N5886">
            <v>4</v>
          </cell>
          <cell r="O5886">
            <v>42573</v>
          </cell>
          <cell r="P5886" t="str">
            <v>Current</v>
          </cell>
        </row>
        <row r="5887">
          <cell r="B5887">
            <v>41171</v>
          </cell>
          <cell r="C5887">
            <v>52</v>
          </cell>
          <cell r="D5887" t="str">
            <v>AB</v>
          </cell>
          <cell r="E5887" t="str">
            <v>Refinance External</v>
          </cell>
          <cell r="F5887" t="str">
            <v>Fixed</v>
          </cell>
          <cell r="I5887">
            <v>33.729999999999997</v>
          </cell>
          <cell r="J5887">
            <v>33.729999999999997</v>
          </cell>
          <cell r="K5887" t="str">
            <v>Conv</v>
          </cell>
          <cell r="L5887">
            <v>127532.63</v>
          </cell>
          <cell r="M5887" t="str">
            <v>Owner-Occupied</v>
          </cell>
          <cell r="N5887">
            <v>0</v>
          </cell>
          <cell r="O5887">
            <v>43831</v>
          </cell>
          <cell r="P5887" t="str">
            <v>Current</v>
          </cell>
        </row>
        <row r="5888">
          <cell r="B5888">
            <v>41416</v>
          </cell>
          <cell r="C5888">
            <v>44</v>
          </cell>
          <cell r="D5888" t="str">
            <v>AB</v>
          </cell>
          <cell r="E5888" t="str">
            <v>Purchase</v>
          </cell>
          <cell r="F5888" t="str">
            <v>Fixed</v>
          </cell>
          <cell r="I5888">
            <v>40.04</v>
          </cell>
          <cell r="J5888">
            <v>37.619999999999997</v>
          </cell>
          <cell r="K5888" t="str">
            <v>HiRatio</v>
          </cell>
          <cell r="L5888">
            <v>351272.22</v>
          </cell>
          <cell r="M5888" t="str">
            <v>Owner-Occupied</v>
          </cell>
          <cell r="N5888">
            <v>0</v>
          </cell>
          <cell r="O5888">
            <v>43831</v>
          </cell>
          <cell r="P5888" t="str">
            <v>Current</v>
          </cell>
        </row>
        <row r="5889">
          <cell r="B5889">
            <v>40562</v>
          </cell>
          <cell r="C5889">
            <v>72</v>
          </cell>
          <cell r="D5889" t="str">
            <v>AB</v>
          </cell>
          <cell r="E5889" t="str">
            <v>Refinance External</v>
          </cell>
          <cell r="F5889" t="str">
            <v>Fixed</v>
          </cell>
          <cell r="I5889">
            <v>39.130000000000003</v>
          </cell>
          <cell r="J5889">
            <v>19.079999999999998</v>
          </cell>
          <cell r="K5889" t="str">
            <v>Conv</v>
          </cell>
          <cell r="L5889">
            <v>0</v>
          </cell>
          <cell r="M5889" t="str">
            <v>Owner-Occupied</v>
          </cell>
          <cell r="N5889">
            <v>4</v>
          </cell>
          <cell r="O5889">
            <v>42643</v>
          </cell>
          <cell r="P5889" t="str">
            <v>Current</v>
          </cell>
        </row>
        <row r="5890">
          <cell r="B5890">
            <v>41425</v>
          </cell>
          <cell r="C5890">
            <v>44</v>
          </cell>
          <cell r="D5890" t="str">
            <v>AB</v>
          </cell>
          <cell r="E5890" t="str">
            <v>Purchase</v>
          </cell>
          <cell r="F5890" t="str">
            <v>Fixed</v>
          </cell>
          <cell r="I5890">
            <v>34.15</v>
          </cell>
          <cell r="J5890">
            <v>22.65</v>
          </cell>
          <cell r="K5890" t="str">
            <v>HiRatio</v>
          </cell>
          <cell r="L5890">
            <v>0</v>
          </cell>
          <cell r="M5890" t="str">
            <v>Owner-Occupied</v>
          </cell>
          <cell r="N5890">
            <v>4</v>
          </cell>
          <cell r="O5890">
            <v>41927</v>
          </cell>
          <cell r="P5890" t="str">
            <v>Current</v>
          </cell>
        </row>
        <row r="5891">
          <cell r="B5891">
            <v>42257</v>
          </cell>
          <cell r="C5891">
            <v>16</v>
          </cell>
          <cell r="D5891" t="str">
            <v>BC</v>
          </cell>
          <cell r="E5891" t="str">
            <v>Purchase</v>
          </cell>
          <cell r="F5891" t="str">
            <v>Fixed</v>
          </cell>
          <cell r="I5891">
            <v>39.36</v>
          </cell>
          <cell r="J5891">
            <v>34.57</v>
          </cell>
          <cell r="K5891" t="str">
            <v>HiRatio</v>
          </cell>
          <cell r="L5891">
            <v>278659.8</v>
          </cell>
          <cell r="M5891" t="str">
            <v>Owner-Occupied</v>
          </cell>
          <cell r="N5891">
            <v>0</v>
          </cell>
          <cell r="O5891">
            <v>43831</v>
          </cell>
          <cell r="P5891" t="str">
            <v>Current</v>
          </cell>
        </row>
        <row r="5892">
          <cell r="B5892">
            <v>41942</v>
          </cell>
          <cell r="C5892">
            <v>27</v>
          </cell>
          <cell r="D5892" t="str">
            <v>ON</v>
          </cell>
          <cell r="E5892" t="str">
            <v>Purchase</v>
          </cell>
          <cell r="F5892" t="str">
            <v>Fixed</v>
          </cell>
          <cell r="I5892">
            <v>38.69</v>
          </cell>
          <cell r="J5892">
            <v>23.95</v>
          </cell>
          <cell r="K5892" t="str">
            <v>HiRatio</v>
          </cell>
          <cell r="L5892">
            <v>276824.23</v>
          </cell>
          <cell r="M5892" t="str">
            <v>Owner-Occupied</v>
          </cell>
          <cell r="N5892">
            <v>0</v>
          </cell>
          <cell r="O5892">
            <v>43831</v>
          </cell>
          <cell r="P5892" t="str">
            <v>Current</v>
          </cell>
        </row>
        <row r="5893">
          <cell r="B5893">
            <v>42293</v>
          </cell>
          <cell r="C5893">
            <v>15</v>
          </cell>
          <cell r="D5893" t="str">
            <v>ON</v>
          </cell>
          <cell r="E5893" t="str">
            <v>Refinance External</v>
          </cell>
          <cell r="F5893" t="str">
            <v>Fixed</v>
          </cell>
          <cell r="I5893">
            <v>36.659999999999997</v>
          </cell>
          <cell r="J5893">
            <v>19.690000000000001</v>
          </cell>
          <cell r="K5893" t="str">
            <v>Conv</v>
          </cell>
          <cell r="L5893">
            <v>353767.55</v>
          </cell>
          <cell r="M5893" t="str">
            <v>Owner-Occupied</v>
          </cell>
          <cell r="N5893">
            <v>0</v>
          </cell>
          <cell r="O5893">
            <v>43831</v>
          </cell>
          <cell r="P5893" t="str">
            <v>Current</v>
          </cell>
        </row>
        <row r="5894">
          <cell r="B5894">
            <v>40956</v>
          </cell>
          <cell r="C5894">
            <v>59</v>
          </cell>
          <cell r="D5894" t="str">
            <v>AB</v>
          </cell>
          <cell r="E5894" t="str">
            <v>Purchase</v>
          </cell>
          <cell r="F5894" t="str">
            <v>Fixed</v>
          </cell>
          <cell r="I5894">
            <v>40.93</v>
          </cell>
          <cell r="J5894">
            <v>26.78</v>
          </cell>
          <cell r="K5894" t="str">
            <v>HiRatio</v>
          </cell>
          <cell r="L5894">
            <v>263496.5</v>
          </cell>
          <cell r="M5894" t="str">
            <v>Owner-Occupied</v>
          </cell>
          <cell r="N5894">
            <v>0</v>
          </cell>
          <cell r="O5894">
            <v>43831</v>
          </cell>
          <cell r="P5894" t="str">
            <v>Current</v>
          </cell>
        </row>
        <row r="5895">
          <cell r="B5895">
            <v>41177</v>
          </cell>
          <cell r="C5895">
            <v>52</v>
          </cell>
          <cell r="D5895" t="str">
            <v>ON</v>
          </cell>
          <cell r="E5895" t="str">
            <v>Purchase</v>
          </cell>
          <cell r="F5895" t="str">
            <v>Fixed</v>
          </cell>
          <cell r="I5895">
            <v>36.39</v>
          </cell>
          <cell r="J5895">
            <v>36.39</v>
          </cell>
          <cell r="K5895" t="str">
            <v>HiRatio</v>
          </cell>
          <cell r="L5895">
            <v>0</v>
          </cell>
          <cell r="M5895" t="str">
            <v>Owner-Occupied</v>
          </cell>
          <cell r="N5895">
            <v>4</v>
          </cell>
          <cell r="O5895">
            <v>42759</v>
          </cell>
          <cell r="P5895" t="str">
            <v>Current</v>
          </cell>
        </row>
        <row r="5896">
          <cell r="B5896">
            <v>41088</v>
          </cell>
          <cell r="C5896">
            <v>55</v>
          </cell>
          <cell r="D5896" t="str">
            <v>AB</v>
          </cell>
          <cell r="E5896" t="str">
            <v>Purchase</v>
          </cell>
          <cell r="F5896" t="str">
            <v>Fixed</v>
          </cell>
          <cell r="I5896">
            <v>40.32</v>
          </cell>
          <cell r="J5896">
            <v>38.1</v>
          </cell>
          <cell r="K5896" t="str">
            <v>Conv</v>
          </cell>
          <cell r="L5896">
            <v>352711.92</v>
          </cell>
          <cell r="M5896" t="str">
            <v>Owner-Occupied</v>
          </cell>
          <cell r="N5896">
            <v>0</v>
          </cell>
          <cell r="O5896">
            <v>43831</v>
          </cell>
          <cell r="P5896" t="str">
            <v>Current</v>
          </cell>
        </row>
        <row r="5897">
          <cell r="B5897">
            <v>42221</v>
          </cell>
          <cell r="C5897">
            <v>17</v>
          </cell>
          <cell r="D5897" t="str">
            <v>BC</v>
          </cell>
          <cell r="E5897" t="str">
            <v>Purchase</v>
          </cell>
          <cell r="F5897" t="str">
            <v>Fixed</v>
          </cell>
          <cell r="I5897">
            <v>24.93</v>
          </cell>
          <cell r="J5897">
            <v>23.38</v>
          </cell>
          <cell r="K5897" t="str">
            <v>HiRatio</v>
          </cell>
          <cell r="L5897">
            <v>134799.12</v>
          </cell>
          <cell r="M5897" t="str">
            <v>Owner-Occupied</v>
          </cell>
          <cell r="N5897">
            <v>0</v>
          </cell>
          <cell r="O5897">
            <v>43831</v>
          </cell>
          <cell r="P5897" t="str">
            <v>Current</v>
          </cell>
        </row>
        <row r="5898">
          <cell r="B5898">
            <v>42531</v>
          </cell>
          <cell r="C5898">
            <v>7</v>
          </cell>
          <cell r="D5898" t="str">
            <v>ON</v>
          </cell>
          <cell r="E5898" t="str">
            <v>Transfer</v>
          </cell>
          <cell r="F5898" t="str">
            <v>Fixed</v>
          </cell>
          <cell r="I5898">
            <v>27.65</v>
          </cell>
          <cell r="J5898">
            <v>22.14</v>
          </cell>
          <cell r="K5898" t="str">
            <v>HiRatio</v>
          </cell>
          <cell r="L5898">
            <v>341269.9</v>
          </cell>
          <cell r="M5898" t="str">
            <v>Owner-Occupied</v>
          </cell>
          <cell r="N5898">
            <v>0</v>
          </cell>
          <cell r="O5898">
            <v>43831</v>
          </cell>
          <cell r="P5898" t="str">
            <v>Current</v>
          </cell>
        </row>
        <row r="5899">
          <cell r="B5899">
            <v>41759</v>
          </cell>
          <cell r="C5899">
            <v>33</v>
          </cell>
          <cell r="D5899" t="str">
            <v>BC</v>
          </cell>
          <cell r="E5899" t="str">
            <v>Refinance External</v>
          </cell>
          <cell r="F5899" t="str">
            <v>ARM</v>
          </cell>
          <cell r="I5899">
            <v>20.54</v>
          </cell>
          <cell r="J5899">
            <v>18.66</v>
          </cell>
          <cell r="K5899" t="str">
            <v>Conv</v>
          </cell>
          <cell r="L5899">
            <v>91585.9</v>
          </cell>
          <cell r="M5899" t="str">
            <v>Owner-Occupied</v>
          </cell>
          <cell r="N5899">
            <v>0</v>
          </cell>
          <cell r="O5899">
            <v>43831</v>
          </cell>
          <cell r="P5899" t="str">
            <v>Current</v>
          </cell>
        </row>
        <row r="5900">
          <cell r="B5900">
            <v>42214</v>
          </cell>
          <cell r="C5900">
            <v>18</v>
          </cell>
          <cell r="D5900" t="str">
            <v>MB</v>
          </cell>
          <cell r="E5900" t="str">
            <v>Purchase</v>
          </cell>
          <cell r="F5900" t="str">
            <v>Fixed</v>
          </cell>
          <cell r="I5900">
            <v>39.82</v>
          </cell>
          <cell r="J5900">
            <v>39.26</v>
          </cell>
          <cell r="K5900" t="str">
            <v>Conv</v>
          </cell>
          <cell r="L5900">
            <v>234510.43</v>
          </cell>
          <cell r="M5900" t="str">
            <v>Owner-Occupied</v>
          </cell>
          <cell r="N5900">
            <v>0</v>
          </cell>
          <cell r="O5900">
            <v>43831</v>
          </cell>
          <cell r="P5900" t="str">
            <v>Current</v>
          </cell>
        </row>
        <row r="5901">
          <cell r="B5901">
            <v>42088</v>
          </cell>
          <cell r="C5901">
            <v>22</v>
          </cell>
          <cell r="D5901" t="str">
            <v>BC</v>
          </cell>
          <cell r="E5901" t="str">
            <v>Purchase</v>
          </cell>
          <cell r="F5901" t="str">
            <v>ARM</v>
          </cell>
          <cell r="I5901">
            <v>26.4</v>
          </cell>
          <cell r="J5901">
            <v>25.65</v>
          </cell>
          <cell r="K5901" t="str">
            <v>Conv</v>
          </cell>
          <cell r="L5901">
            <v>304387.53000000003</v>
          </cell>
          <cell r="M5901" t="str">
            <v>Owner-Occupied</v>
          </cell>
          <cell r="N5901">
            <v>0</v>
          </cell>
          <cell r="O5901">
            <v>43831</v>
          </cell>
          <cell r="P5901" t="str">
            <v>Current</v>
          </cell>
        </row>
        <row r="5902">
          <cell r="B5902">
            <v>42137</v>
          </cell>
          <cell r="C5902">
            <v>20</v>
          </cell>
          <cell r="D5902" t="str">
            <v>ON</v>
          </cell>
          <cell r="E5902" t="str">
            <v>Refinance External</v>
          </cell>
          <cell r="F5902" t="str">
            <v>ARM</v>
          </cell>
          <cell r="I5902">
            <v>25.68</v>
          </cell>
          <cell r="J5902">
            <v>19.57</v>
          </cell>
          <cell r="K5902" t="str">
            <v>Conv</v>
          </cell>
          <cell r="L5902">
            <v>0</v>
          </cell>
          <cell r="M5902" t="str">
            <v>Owner-Occupied</v>
          </cell>
          <cell r="N5902">
            <v>4</v>
          </cell>
          <cell r="O5902">
            <v>42493</v>
          </cell>
          <cell r="P5902" t="str">
            <v>Current</v>
          </cell>
        </row>
        <row r="5903">
          <cell r="B5903">
            <v>42339</v>
          </cell>
          <cell r="C5903">
            <v>13</v>
          </cell>
          <cell r="D5903" t="str">
            <v>AB</v>
          </cell>
          <cell r="E5903" t="str">
            <v>Purchase</v>
          </cell>
          <cell r="F5903" t="str">
            <v>Fixed</v>
          </cell>
          <cell r="I5903">
            <v>36.97</v>
          </cell>
          <cell r="J5903">
            <v>24.34</v>
          </cell>
          <cell r="K5903" t="str">
            <v>HiRatio</v>
          </cell>
          <cell r="L5903">
            <v>342840.81</v>
          </cell>
          <cell r="M5903" t="str">
            <v>Owner-Occupied</v>
          </cell>
          <cell r="N5903">
            <v>0</v>
          </cell>
          <cell r="O5903">
            <v>43831</v>
          </cell>
          <cell r="P5903" t="str">
            <v>Current</v>
          </cell>
        </row>
        <row r="5904">
          <cell r="B5904">
            <v>42496</v>
          </cell>
          <cell r="C5904">
            <v>8</v>
          </cell>
          <cell r="D5904" t="str">
            <v>ON</v>
          </cell>
          <cell r="E5904" t="str">
            <v>Refinance External</v>
          </cell>
          <cell r="F5904" t="str">
            <v>Fixed</v>
          </cell>
          <cell r="I5904">
            <v>39.56</v>
          </cell>
          <cell r="J5904">
            <v>21.77</v>
          </cell>
          <cell r="K5904" t="str">
            <v>Conv</v>
          </cell>
          <cell r="L5904">
            <v>294122.65999999997</v>
          </cell>
          <cell r="M5904" t="str">
            <v>Owner-Occupied</v>
          </cell>
          <cell r="N5904">
            <v>0</v>
          </cell>
          <cell r="O5904">
            <v>43831</v>
          </cell>
          <cell r="P5904" t="str">
            <v>Current</v>
          </cell>
        </row>
        <row r="5905">
          <cell r="B5905">
            <v>42187</v>
          </cell>
          <cell r="C5905">
            <v>18</v>
          </cell>
          <cell r="D5905" t="str">
            <v>BC</v>
          </cell>
          <cell r="E5905" t="str">
            <v>Purchase with Improvements</v>
          </cell>
          <cell r="F5905" t="str">
            <v>Fixed</v>
          </cell>
          <cell r="I5905">
            <v>43.72</v>
          </cell>
          <cell r="J5905">
            <v>36.450000000000003</v>
          </cell>
          <cell r="K5905" t="str">
            <v>HiRatio</v>
          </cell>
          <cell r="L5905">
            <v>401856.15</v>
          </cell>
          <cell r="M5905" t="str">
            <v>Owner-Occupied</v>
          </cell>
          <cell r="N5905">
            <v>0</v>
          </cell>
          <cell r="O5905">
            <v>43831</v>
          </cell>
          <cell r="P5905" t="str">
            <v>Current</v>
          </cell>
        </row>
        <row r="5906">
          <cell r="B5906">
            <v>41522</v>
          </cell>
          <cell r="C5906">
            <v>40</v>
          </cell>
          <cell r="D5906" t="str">
            <v>AB</v>
          </cell>
          <cell r="E5906" t="str">
            <v>Purchase</v>
          </cell>
          <cell r="F5906" t="str">
            <v>Fixed</v>
          </cell>
          <cell r="I5906">
            <v>34.909999999999997</v>
          </cell>
          <cell r="J5906">
            <v>34.520000000000003</v>
          </cell>
          <cell r="K5906" t="str">
            <v>HiRatio</v>
          </cell>
          <cell r="L5906">
            <v>285196.57</v>
          </cell>
          <cell r="M5906" t="str">
            <v>Owner-Occupied</v>
          </cell>
          <cell r="N5906">
            <v>0</v>
          </cell>
          <cell r="O5906">
            <v>43831</v>
          </cell>
          <cell r="P5906" t="str">
            <v>Current</v>
          </cell>
        </row>
        <row r="5907">
          <cell r="B5907">
            <v>42324</v>
          </cell>
          <cell r="C5907">
            <v>14</v>
          </cell>
          <cell r="D5907" t="str">
            <v>ON</v>
          </cell>
          <cell r="E5907" t="str">
            <v>Refinance External</v>
          </cell>
          <cell r="F5907" t="str">
            <v>ARM</v>
          </cell>
          <cell r="I5907">
            <v>32.57</v>
          </cell>
          <cell r="J5907">
            <v>25.31</v>
          </cell>
          <cell r="K5907" t="str">
            <v>Conv</v>
          </cell>
          <cell r="L5907">
            <v>205535.47</v>
          </cell>
          <cell r="M5907" t="str">
            <v>Owner-Occupied</v>
          </cell>
          <cell r="N5907">
            <v>0</v>
          </cell>
          <cell r="O5907">
            <v>43831</v>
          </cell>
          <cell r="P5907" t="str">
            <v>Current</v>
          </cell>
        </row>
        <row r="5908">
          <cell r="B5908">
            <v>42473</v>
          </cell>
          <cell r="C5908">
            <v>9</v>
          </cell>
          <cell r="D5908" t="str">
            <v>AB</v>
          </cell>
          <cell r="E5908" t="str">
            <v>Purchase</v>
          </cell>
          <cell r="F5908" t="str">
            <v>Fixed</v>
          </cell>
          <cell r="I5908">
            <v>35.58</v>
          </cell>
          <cell r="J5908">
            <v>33.619999999999997</v>
          </cell>
          <cell r="K5908" t="str">
            <v>Conv</v>
          </cell>
          <cell r="L5908">
            <v>271965.55</v>
          </cell>
          <cell r="M5908" t="str">
            <v>Owner-Occupied</v>
          </cell>
          <cell r="N5908">
            <v>0</v>
          </cell>
          <cell r="O5908">
            <v>43831</v>
          </cell>
          <cell r="P5908" t="str">
            <v>Current</v>
          </cell>
        </row>
        <row r="5909">
          <cell r="B5909">
            <v>42102</v>
          </cell>
          <cell r="C5909">
            <v>21</v>
          </cell>
          <cell r="D5909" t="str">
            <v>BC</v>
          </cell>
          <cell r="E5909" t="str">
            <v>Transfer</v>
          </cell>
          <cell r="F5909" t="str">
            <v>Fixed</v>
          </cell>
          <cell r="I5909">
            <v>17.28</v>
          </cell>
          <cell r="J5909">
            <v>15.88</v>
          </cell>
          <cell r="K5909" t="str">
            <v>Conv</v>
          </cell>
          <cell r="L5909">
            <v>295031.53999999998</v>
          </cell>
          <cell r="M5909" t="str">
            <v>Owner-Occupied</v>
          </cell>
          <cell r="N5909">
            <v>0</v>
          </cell>
          <cell r="O5909">
            <v>43831</v>
          </cell>
          <cell r="P5909" t="str">
            <v>Current</v>
          </cell>
        </row>
        <row r="5910">
          <cell r="B5910">
            <v>42531</v>
          </cell>
          <cell r="C5910">
            <v>7</v>
          </cell>
          <cell r="D5910" t="str">
            <v>ON</v>
          </cell>
          <cell r="E5910" t="str">
            <v>Purchase</v>
          </cell>
          <cell r="F5910" t="str">
            <v>Fixed</v>
          </cell>
          <cell r="I5910">
            <v>34.159999999999997</v>
          </cell>
          <cell r="J5910">
            <v>27.17</v>
          </cell>
          <cell r="K5910" t="str">
            <v>Conv</v>
          </cell>
          <cell r="L5910">
            <v>234773.54</v>
          </cell>
          <cell r="M5910" t="str">
            <v>Owner-Occupied</v>
          </cell>
          <cell r="N5910">
            <v>0</v>
          </cell>
          <cell r="O5910">
            <v>43831</v>
          </cell>
          <cell r="P5910" t="str">
            <v>Current</v>
          </cell>
        </row>
        <row r="5911">
          <cell r="B5911">
            <v>41836</v>
          </cell>
          <cell r="C5911">
            <v>30</v>
          </cell>
          <cell r="D5911" t="str">
            <v>ON</v>
          </cell>
          <cell r="E5911" t="str">
            <v>Purchase</v>
          </cell>
          <cell r="F5911" t="str">
            <v>ARM</v>
          </cell>
          <cell r="I5911">
            <v>33.53</v>
          </cell>
          <cell r="J5911">
            <v>33.33</v>
          </cell>
          <cell r="K5911" t="str">
            <v>Conv</v>
          </cell>
          <cell r="L5911">
            <v>150452.60999999999</v>
          </cell>
          <cell r="M5911" t="str">
            <v>Owner-Occupied</v>
          </cell>
          <cell r="N5911">
            <v>0</v>
          </cell>
          <cell r="O5911">
            <v>43831</v>
          </cell>
          <cell r="P5911" t="str">
            <v>Current</v>
          </cell>
        </row>
        <row r="5912">
          <cell r="B5912">
            <v>41621</v>
          </cell>
          <cell r="C5912">
            <v>37</v>
          </cell>
          <cell r="D5912" t="str">
            <v>ON</v>
          </cell>
          <cell r="E5912" t="str">
            <v>Purchase</v>
          </cell>
          <cell r="F5912" t="str">
            <v>Fixed</v>
          </cell>
          <cell r="I5912">
            <v>40.46</v>
          </cell>
          <cell r="J5912">
            <v>11.6</v>
          </cell>
          <cell r="K5912" t="str">
            <v>HiRatio</v>
          </cell>
          <cell r="L5912">
            <v>244196.64</v>
          </cell>
          <cell r="M5912" t="str">
            <v>Owner-Occupied</v>
          </cell>
          <cell r="N5912">
            <v>0</v>
          </cell>
          <cell r="O5912">
            <v>43831</v>
          </cell>
          <cell r="P5912" t="str">
            <v>Current</v>
          </cell>
        </row>
        <row r="5913">
          <cell r="B5913">
            <v>42725</v>
          </cell>
          <cell r="C5913">
            <v>1</v>
          </cell>
          <cell r="D5913" t="str">
            <v>ON</v>
          </cell>
          <cell r="E5913" t="str">
            <v>Refinance External</v>
          </cell>
          <cell r="F5913" t="str">
            <v>Fixed</v>
          </cell>
          <cell r="I5913">
            <v>37.24</v>
          </cell>
          <cell r="J5913">
            <v>30.14</v>
          </cell>
          <cell r="K5913" t="str">
            <v>Conv</v>
          </cell>
          <cell r="L5913">
            <v>673890.93</v>
          </cell>
          <cell r="M5913" t="str">
            <v>Owner-Occupied</v>
          </cell>
          <cell r="N5913">
            <v>0</v>
          </cell>
          <cell r="O5913">
            <v>43831</v>
          </cell>
          <cell r="P5913" t="str">
            <v>Current</v>
          </cell>
        </row>
        <row r="5914">
          <cell r="B5914">
            <v>41820</v>
          </cell>
          <cell r="C5914">
            <v>31</v>
          </cell>
          <cell r="D5914" t="str">
            <v>MB</v>
          </cell>
          <cell r="E5914" t="str">
            <v>Purchase</v>
          </cell>
          <cell r="F5914" t="str">
            <v>Fixed</v>
          </cell>
          <cell r="I5914">
            <v>35.22</v>
          </cell>
          <cell r="J5914">
            <v>34.89</v>
          </cell>
          <cell r="K5914" t="str">
            <v>HiRatio</v>
          </cell>
          <cell r="L5914">
            <v>173878.07</v>
          </cell>
          <cell r="M5914" t="str">
            <v>Owner-Occupied</v>
          </cell>
          <cell r="N5914">
            <v>0</v>
          </cell>
          <cell r="O5914">
            <v>43831</v>
          </cell>
          <cell r="P5914" t="str">
            <v>Current</v>
          </cell>
        </row>
        <row r="5915">
          <cell r="B5915">
            <v>41057</v>
          </cell>
          <cell r="C5915">
            <v>56</v>
          </cell>
          <cell r="D5915" t="str">
            <v>AB</v>
          </cell>
          <cell r="E5915" t="str">
            <v>Purchase</v>
          </cell>
          <cell r="F5915" t="str">
            <v>Fixed</v>
          </cell>
          <cell r="I5915">
            <v>35.64</v>
          </cell>
          <cell r="J5915">
            <v>15.23</v>
          </cell>
          <cell r="K5915" t="str">
            <v>HiRatio</v>
          </cell>
          <cell r="L5915">
            <v>167836.01</v>
          </cell>
          <cell r="M5915" t="str">
            <v>Owner-Occupied</v>
          </cell>
          <cell r="N5915">
            <v>0</v>
          </cell>
          <cell r="O5915">
            <v>43831</v>
          </cell>
          <cell r="P5915" t="str">
            <v>Current</v>
          </cell>
        </row>
        <row r="5916">
          <cell r="B5916">
            <v>42703</v>
          </cell>
          <cell r="C5916">
            <v>2</v>
          </cell>
          <cell r="D5916" t="str">
            <v>BC</v>
          </cell>
          <cell r="E5916" t="str">
            <v>Purchase</v>
          </cell>
          <cell r="F5916" t="str">
            <v>ARM</v>
          </cell>
          <cell r="I5916">
            <v>32.26</v>
          </cell>
          <cell r="J5916">
            <v>30.98</v>
          </cell>
          <cell r="K5916" t="str">
            <v>HiRatio</v>
          </cell>
          <cell r="L5916">
            <v>403941.94</v>
          </cell>
          <cell r="M5916" t="str">
            <v>Owner-Occupied</v>
          </cell>
          <cell r="N5916">
            <v>0</v>
          </cell>
          <cell r="O5916">
            <v>43831</v>
          </cell>
          <cell r="P5916" t="str">
            <v>Current</v>
          </cell>
        </row>
        <row r="5917">
          <cell r="B5917">
            <v>41817</v>
          </cell>
          <cell r="C5917">
            <v>31</v>
          </cell>
          <cell r="D5917" t="str">
            <v>ON</v>
          </cell>
          <cell r="E5917" t="str">
            <v>Purchase</v>
          </cell>
          <cell r="F5917" t="str">
            <v>ARM</v>
          </cell>
          <cell r="I5917">
            <v>35.89</v>
          </cell>
          <cell r="J5917">
            <v>27.3</v>
          </cell>
          <cell r="K5917" t="str">
            <v>HiRatio</v>
          </cell>
          <cell r="L5917">
            <v>284781.42</v>
          </cell>
          <cell r="M5917" t="str">
            <v>Owner-Occupied</v>
          </cell>
          <cell r="N5917">
            <v>0</v>
          </cell>
          <cell r="O5917">
            <v>43831</v>
          </cell>
          <cell r="P5917" t="str">
            <v>Current</v>
          </cell>
        </row>
        <row r="5918">
          <cell r="B5918">
            <v>42195</v>
          </cell>
          <cell r="C5918">
            <v>18</v>
          </cell>
          <cell r="D5918" t="str">
            <v>NS</v>
          </cell>
          <cell r="E5918" t="str">
            <v>Purchase</v>
          </cell>
          <cell r="F5918" t="str">
            <v>Fixed</v>
          </cell>
          <cell r="I5918">
            <v>29.39</v>
          </cell>
          <cell r="J5918">
            <v>29.26</v>
          </cell>
          <cell r="K5918" t="str">
            <v>Conv</v>
          </cell>
          <cell r="L5918">
            <v>321311.96999999997</v>
          </cell>
          <cell r="M5918" t="str">
            <v>Owner-Occupied</v>
          </cell>
          <cell r="N5918">
            <v>0</v>
          </cell>
          <cell r="O5918">
            <v>43831</v>
          </cell>
          <cell r="P5918" t="str">
            <v>Current</v>
          </cell>
        </row>
        <row r="5919">
          <cell r="B5919">
            <v>42384</v>
          </cell>
          <cell r="C5919">
            <v>12</v>
          </cell>
          <cell r="D5919" t="str">
            <v>AB</v>
          </cell>
          <cell r="E5919" t="str">
            <v>Purchase</v>
          </cell>
          <cell r="F5919" t="str">
            <v>Fixed</v>
          </cell>
          <cell r="I5919">
            <v>26.09</v>
          </cell>
          <cell r="J5919">
            <v>25.57</v>
          </cell>
          <cell r="K5919" t="str">
            <v>Conv</v>
          </cell>
          <cell r="L5919">
            <v>199243.49</v>
          </cell>
          <cell r="M5919" t="str">
            <v>Owner-Occupied</v>
          </cell>
          <cell r="N5919">
            <v>0</v>
          </cell>
          <cell r="O5919">
            <v>43831</v>
          </cell>
          <cell r="P5919" t="str">
            <v>Current</v>
          </cell>
        </row>
        <row r="5920">
          <cell r="B5920">
            <v>41992</v>
          </cell>
          <cell r="C5920">
            <v>25</v>
          </cell>
          <cell r="D5920" t="str">
            <v>ON</v>
          </cell>
          <cell r="E5920" t="str">
            <v>Purchase</v>
          </cell>
          <cell r="F5920" t="str">
            <v>Fixed</v>
          </cell>
          <cell r="I5920">
            <v>17.95</v>
          </cell>
          <cell r="J5920">
            <v>17.600000000000001</v>
          </cell>
          <cell r="K5920" t="str">
            <v>HiRatio</v>
          </cell>
          <cell r="L5920">
            <v>122269.66</v>
          </cell>
          <cell r="M5920" t="str">
            <v>Owner-Occupied</v>
          </cell>
          <cell r="N5920">
            <v>0</v>
          </cell>
          <cell r="O5920">
            <v>43831</v>
          </cell>
          <cell r="P5920" t="str">
            <v>Current</v>
          </cell>
        </row>
        <row r="5921">
          <cell r="B5921">
            <v>42571</v>
          </cell>
          <cell r="C5921">
            <v>6</v>
          </cell>
          <cell r="D5921" t="str">
            <v>BC</v>
          </cell>
          <cell r="E5921" t="str">
            <v>Purchase</v>
          </cell>
          <cell r="F5921" t="str">
            <v>Fixed</v>
          </cell>
          <cell r="I5921">
            <v>26.95</v>
          </cell>
          <cell r="J5921">
            <v>17.14</v>
          </cell>
          <cell r="K5921" t="str">
            <v>HiRatio</v>
          </cell>
          <cell r="L5921">
            <v>318899.77</v>
          </cell>
          <cell r="M5921" t="str">
            <v>Owner-Occupied</v>
          </cell>
          <cell r="N5921">
            <v>0</v>
          </cell>
          <cell r="O5921">
            <v>43831</v>
          </cell>
          <cell r="P5921" t="str">
            <v>Current</v>
          </cell>
        </row>
        <row r="5922">
          <cell r="B5922">
            <v>41082</v>
          </cell>
          <cell r="C5922">
            <v>55</v>
          </cell>
          <cell r="D5922" t="str">
            <v>BC</v>
          </cell>
          <cell r="E5922" t="str">
            <v>Refinance External</v>
          </cell>
          <cell r="F5922" t="str">
            <v>Fixed</v>
          </cell>
          <cell r="I5922">
            <v>36.54</v>
          </cell>
          <cell r="J5922">
            <v>36.4</v>
          </cell>
          <cell r="K5922" t="str">
            <v>Conv</v>
          </cell>
          <cell r="L5922">
            <v>122092.37</v>
          </cell>
          <cell r="M5922" t="str">
            <v>Owner-Occupied</v>
          </cell>
          <cell r="N5922">
            <v>0</v>
          </cell>
          <cell r="O5922">
            <v>43831</v>
          </cell>
          <cell r="P5922" t="str">
            <v>Current</v>
          </cell>
        </row>
        <row r="5923">
          <cell r="B5923">
            <v>42163</v>
          </cell>
          <cell r="C5923">
            <v>19</v>
          </cell>
          <cell r="D5923" t="str">
            <v>ON</v>
          </cell>
          <cell r="E5923" t="str">
            <v>Transfer</v>
          </cell>
          <cell r="F5923" t="str">
            <v>Fixed</v>
          </cell>
          <cell r="I5923">
            <v>29.96</v>
          </cell>
          <cell r="J5923">
            <v>21.13</v>
          </cell>
          <cell r="K5923" t="str">
            <v>HiRatio</v>
          </cell>
          <cell r="L5923">
            <v>0</v>
          </cell>
          <cell r="M5923" t="str">
            <v>Owner-Occupied</v>
          </cell>
          <cell r="N5923">
            <v>4</v>
          </cell>
          <cell r="O5923">
            <v>42263</v>
          </cell>
          <cell r="P5923" t="str">
            <v>Current</v>
          </cell>
        </row>
        <row r="5924">
          <cell r="B5924">
            <v>40606</v>
          </cell>
          <cell r="C5924">
            <v>70</v>
          </cell>
          <cell r="D5924" t="str">
            <v>AB</v>
          </cell>
          <cell r="E5924" t="str">
            <v>Purchase</v>
          </cell>
          <cell r="I5924">
            <v>25.41</v>
          </cell>
          <cell r="J5924">
            <v>25.07</v>
          </cell>
          <cell r="K5924" t="str">
            <v>Other</v>
          </cell>
          <cell r="L5924">
            <v>0</v>
          </cell>
          <cell r="M5924" t="str">
            <v>Owner-Occupied</v>
          </cell>
          <cell r="N5924">
            <v>4</v>
          </cell>
          <cell r="O5924">
            <v>41719</v>
          </cell>
          <cell r="P5924" t="str">
            <v>Current</v>
          </cell>
        </row>
        <row r="5925">
          <cell r="B5925">
            <v>42153</v>
          </cell>
          <cell r="C5925">
            <v>20</v>
          </cell>
          <cell r="D5925" t="str">
            <v>ON</v>
          </cell>
          <cell r="E5925" t="str">
            <v>Purchase</v>
          </cell>
          <cell r="F5925" t="str">
            <v>ARM</v>
          </cell>
          <cell r="I5925">
            <v>31.77</v>
          </cell>
          <cell r="J5925">
            <v>26.6</v>
          </cell>
          <cell r="K5925" t="str">
            <v>Conv</v>
          </cell>
          <cell r="L5925">
            <v>568059.38</v>
          </cell>
          <cell r="M5925" t="str">
            <v>Owner-Occupied</v>
          </cell>
          <cell r="N5925">
            <v>0</v>
          </cell>
          <cell r="O5925">
            <v>43831</v>
          </cell>
          <cell r="P5925" t="str">
            <v>Current</v>
          </cell>
        </row>
        <row r="5926">
          <cell r="B5926">
            <v>42234</v>
          </cell>
          <cell r="C5926">
            <v>17</v>
          </cell>
          <cell r="D5926" t="str">
            <v>ON</v>
          </cell>
          <cell r="E5926" t="str">
            <v>Purchase with Improvements</v>
          </cell>
          <cell r="F5926" t="str">
            <v>Fixed</v>
          </cell>
          <cell r="I5926">
            <v>28.34</v>
          </cell>
          <cell r="J5926">
            <v>26.21</v>
          </cell>
          <cell r="K5926" t="str">
            <v>HiRatio</v>
          </cell>
          <cell r="L5926">
            <v>204367.37</v>
          </cell>
          <cell r="M5926" t="str">
            <v>Owner-Occupied</v>
          </cell>
          <cell r="N5926">
            <v>0</v>
          </cell>
          <cell r="O5926">
            <v>43831</v>
          </cell>
          <cell r="P5926" t="str">
            <v>Current</v>
          </cell>
        </row>
        <row r="5927">
          <cell r="B5927">
            <v>42671</v>
          </cell>
          <cell r="C5927">
            <v>3</v>
          </cell>
          <cell r="D5927" t="str">
            <v>ON</v>
          </cell>
          <cell r="E5927" t="str">
            <v>Purchase</v>
          </cell>
          <cell r="F5927" t="str">
            <v>Fixed</v>
          </cell>
          <cell r="I5927">
            <v>43.54</v>
          </cell>
          <cell r="J5927">
            <v>28.15</v>
          </cell>
          <cell r="K5927" t="str">
            <v>HiRatio</v>
          </cell>
          <cell r="L5927">
            <v>330087.34999999998</v>
          </cell>
          <cell r="M5927" t="str">
            <v>Owner-Occupied</v>
          </cell>
          <cell r="N5927">
            <v>0</v>
          </cell>
          <cell r="O5927">
            <v>43831</v>
          </cell>
          <cell r="P5927" t="str">
            <v>Current</v>
          </cell>
        </row>
        <row r="5928">
          <cell r="B5928">
            <v>42031</v>
          </cell>
          <cell r="C5928">
            <v>24</v>
          </cell>
          <cell r="D5928" t="str">
            <v>BC</v>
          </cell>
          <cell r="E5928" t="str">
            <v>Refinance External</v>
          </cell>
          <cell r="F5928" t="str">
            <v>ARM</v>
          </cell>
          <cell r="I5928">
            <v>37.26</v>
          </cell>
          <cell r="J5928">
            <v>16.71</v>
          </cell>
          <cell r="K5928" t="str">
            <v>Conv</v>
          </cell>
          <cell r="L5928">
            <v>228342.71</v>
          </cell>
          <cell r="M5928" t="str">
            <v>Owner-Occupied</v>
          </cell>
          <cell r="N5928">
            <v>0</v>
          </cell>
          <cell r="O5928">
            <v>43831</v>
          </cell>
          <cell r="P5928" t="str">
            <v>Current</v>
          </cell>
        </row>
        <row r="5929">
          <cell r="B5929">
            <v>42416</v>
          </cell>
          <cell r="C5929">
            <v>11</v>
          </cell>
          <cell r="D5929" t="str">
            <v>BC</v>
          </cell>
          <cell r="E5929" t="str">
            <v>Purchase</v>
          </cell>
          <cell r="F5929" t="str">
            <v>Fixed</v>
          </cell>
          <cell r="I5929">
            <v>20.190000000000001</v>
          </cell>
          <cell r="J5929">
            <v>19.43</v>
          </cell>
          <cell r="K5929" t="str">
            <v>Conv</v>
          </cell>
          <cell r="L5929">
            <v>0</v>
          </cell>
          <cell r="M5929" t="str">
            <v>Owner-Occupied</v>
          </cell>
          <cell r="N5929">
            <v>4</v>
          </cell>
          <cell r="O5929">
            <v>42426</v>
          </cell>
          <cell r="P5929" t="str">
            <v>Current</v>
          </cell>
        </row>
        <row r="5930">
          <cell r="B5930">
            <v>41711</v>
          </cell>
          <cell r="C5930">
            <v>34</v>
          </cell>
          <cell r="D5930" t="str">
            <v>AB</v>
          </cell>
          <cell r="E5930" t="str">
            <v>Portable</v>
          </cell>
          <cell r="F5930" t="str">
            <v>ARM</v>
          </cell>
          <cell r="I5930">
            <v>33.72</v>
          </cell>
          <cell r="J5930">
            <v>25.65</v>
          </cell>
          <cell r="K5930" t="str">
            <v>HiRatio</v>
          </cell>
          <cell r="L5930">
            <v>469386.8</v>
          </cell>
          <cell r="M5930" t="str">
            <v>Owner-Occupied</v>
          </cell>
          <cell r="N5930">
            <v>0</v>
          </cell>
          <cell r="O5930">
            <v>43831</v>
          </cell>
          <cell r="P5930" t="str">
            <v>Current</v>
          </cell>
        </row>
        <row r="5931">
          <cell r="B5931">
            <v>40861</v>
          </cell>
          <cell r="C5931">
            <v>62</v>
          </cell>
          <cell r="D5931" t="str">
            <v>ON</v>
          </cell>
          <cell r="E5931" t="str">
            <v>Refinance External</v>
          </cell>
          <cell r="F5931" t="str">
            <v>Fixed</v>
          </cell>
          <cell r="I5931">
            <v>33.229999999999997</v>
          </cell>
          <cell r="J5931">
            <v>28.35</v>
          </cell>
          <cell r="K5931" t="str">
            <v>HiRatio</v>
          </cell>
          <cell r="L5931">
            <v>0</v>
          </cell>
          <cell r="M5931" t="str">
            <v>Owner-Occupied</v>
          </cell>
          <cell r="N5931">
            <v>4</v>
          </cell>
          <cell r="O5931">
            <v>42611</v>
          </cell>
          <cell r="P5931" t="str">
            <v>Current</v>
          </cell>
        </row>
        <row r="5932">
          <cell r="B5932">
            <v>41712</v>
          </cell>
          <cell r="C5932">
            <v>34</v>
          </cell>
          <cell r="D5932" t="str">
            <v>AB</v>
          </cell>
          <cell r="E5932" t="str">
            <v>Purchase</v>
          </cell>
          <cell r="F5932" t="str">
            <v>Fixed</v>
          </cell>
          <cell r="I5932">
            <v>25.33</v>
          </cell>
          <cell r="J5932">
            <v>12.07</v>
          </cell>
          <cell r="K5932" t="str">
            <v>Conv</v>
          </cell>
          <cell r="L5932">
            <v>110579.66</v>
          </cell>
          <cell r="M5932" t="str">
            <v>Owner-Occupied</v>
          </cell>
          <cell r="N5932">
            <v>0</v>
          </cell>
          <cell r="O5932">
            <v>43831</v>
          </cell>
          <cell r="P5932" t="str">
            <v>Current</v>
          </cell>
        </row>
        <row r="5933">
          <cell r="B5933">
            <v>41729</v>
          </cell>
          <cell r="C5933">
            <v>34</v>
          </cell>
          <cell r="D5933" t="str">
            <v>AB</v>
          </cell>
          <cell r="E5933" t="str">
            <v>Purchase</v>
          </cell>
          <cell r="F5933" t="str">
            <v>Fixed</v>
          </cell>
          <cell r="I5933">
            <v>42.66</v>
          </cell>
          <cell r="J5933">
            <v>36.22</v>
          </cell>
          <cell r="K5933" t="str">
            <v>HiRatio</v>
          </cell>
          <cell r="L5933">
            <v>257162.15</v>
          </cell>
          <cell r="M5933" t="str">
            <v>Owner-Occupied</v>
          </cell>
          <cell r="N5933">
            <v>0</v>
          </cell>
          <cell r="O5933">
            <v>43831</v>
          </cell>
          <cell r="P5933" t="str">
            <v>Current</v>
          </cell>
        </row>
        <row r="5934">
          <cell r="B5934">
            <v>41775</v>
          </cell>
          <cell r="C5934">
            <v>32</v>
          </cell>
          <cell r="D5934" t="str">
            <v>AB</v>
          </cell>
          <cell r="E5934" t="str">
            <v>Purchase</v>
          </cell>
          <cell r="F5934" t="str">
            <v>ARM</v>
          </cell>
          <cell r="I5934">
            <v>28.05</v>
          </cell>
          <cell r="J5934">
            <v>14.84</v>
          </cell>
          <cell r="K5934" t="str">
            <v>Conv</v>
          </cell>
          <cell r="L5934">
            <v>157324.43</v>
          </cell>
          <cell r="M5934" t="str">
            <v>Owner-Occupied</v>
          </cell>
          <cell r="N5934">
            <v>0</v>
          </cell>
          <cell r="O5934">
            <v>43831</v>
          </cell>
          <cell r="P5934" t="str">
            <v>Current</v>
          </cell>
        </row>
        <row r="5935">
          <cell r="B5935">
            <v>42419</v>
          </cell>
          <cell r="C5935">
            <v>11</v>
          </cell>
          <cell r="D5935" t="str">
            <v>AB</v>
          </cell>
          <cell r="E5935" t="str">
            <v>Purchase</v>
          </cell>
          <cell r="F5935" t="str">
            <v>Fixed</v>
          </cell>
          <cell r="I5935">
            <v>33.81</v>
          </cell>
          <cell r="J5935">
            <v>20.36</v>
          </cell>
          <cell r="K5935" t="str">
            <v>HiRatio</v>
          </cell>
          <cell r="L5935">
            <v>313074.03000000003</v>
          </cell>
          <cell r="M5935" t="str">
            <v>Owner-Occupied</v>
          </cell>
          <cell r="N5935">
            <v>0</v>
          </cell>
          <cell r="O5935">
            <v>43831</v>
          </cell>
          <cell r="P5935" t="str">
            <v>Current</v>
          </cell>
        </row>
        <row r="5936">
          <cell r="B5936">
            <v>41327</v>
          </cell>
          <cell r="C5936">
            <v>47</v>
          </cell>
          <cell r="D5936" t="str">
            <v>AB</v>
          </cell>
          <cell r="E5936" t="str">
            <v>Purchase</v>
          </cell>
          <cell r="F5936" t="str">
            <v>Fixed</v>
          </cell>
          <cell r="I5936">
            <v>40.65</v>
          </cell>
          <cell r="J5936">
            <v>34.94</v>
          </cell>
          <cell r="K5936" t="str">
            <v>HiRatio</v>
          </cell>
          <cell r="L5936">
            <v>0</v>
          </cell>
          <cell r="M5936" t="str">
            <v>Owner-Occupied</v>
          </cell>
          <cell r="N5936">
            <v>4</v>
          </cell>
          <cell r="O5936">
            <v>42741</v>
          </cell>
          <cell r="P5936" t="str">
            <v>Current</v>
          </cell>
        </row>
        <row r="5937">
          <cell r="B5937">
            <v>42356</v>
          </cell>
          <cell r="C5937">
            <v>13</v>
          </cell>
          <cell r="D5937" t="str">
            <v>ON</v>
          </cell>
          <cell r="E5937" t="str">
            <v>Purchase</v>
          </cell>
          <cell r="F5937" t="str">
            <v>ARM</v>
          </cell>
          <cell r="I5937">
            <v>24.88</v>
          </cell>
          <cell r="J5937">
            <v>24.73</v>
          </cell>
          <cell r="K5937" t="str">
            <v>Conv</v>
          </cell>
          <cell r="L5937">
            <v>225852.83</v>
          </cell>
          <cell r="M5937" t="str">
            <v>Owner-Occupied</v>
          </cell>
          <cell r="N5937">
            <v>0</v>
          </cell>
          <cell r="O5937">
            <v>43831</v>
          </cell>
          <cell r="P5937" t="str">
            <v>Current</v>
          </cell>
        </row>
        <row r="5938">
          <cell r="B5938">
            <v>42157</v>
          </cell>
          <cell r="C5938">
            <v>19</v>
          </cell>
          <cell r="D5938" t="str">
            <v>ON</v>
          </cell>
          <cell r="E5938" t="str">
            <v>Purchase</v>
          </cell>
          <cell r="F5938" t="str">
            <v>Fixed</v>
          </cell>
          <cell r="I5938">
            <v>29.18</v>
          </cell>
          <cell r="J5938">
            <v>28.62</v>
          </cell>
          <cell r="K5938" t="str">
            <v>Conv</v>
          </cell>
          <cell r="L5938">
            <v>435801.46</v>
          </cell>
          <cell r="M5938" t="str">
            <v>Owner-Occupied</v>
          </cell>
          <cell r="N5938">
            <v>0</v>
          </cell>
          <cell r="O5938">
            <v>43831</v>
          </cell>
          <cell r="P5938" t="str">
            <v>Current</v>
          </cell>
        </row>
        <row r="5939">
          <cell r="B5939">
            <v>42229</v>
          </cell>
          <cell r="C5939">
            <v>17</v>
          </cell>
          <cell r="D5939" t="str">
            <v>ON</v>
          </cell>
          <cell r="E5939" t="str">
            <v>Refinance External</v>
          </cell>
          <cell r="F5939" t="str">
            <v>ARM</v>
          </cell>
          <cell r="I5939">
            <v>26.6</v>
          </cell>
          <cell r="J5939">
            <v>15.89</v>
          </cell>
          <cell r="K5939" t="str">
            <v>Conv</v>
          </cell>
          <cell r="L5939">
            <v>142273.84</v>
          </cell>
          <cell r="M5939" t="str">
            <v>Owner-Occupied</v>
          </cell>
          <cell r="N5939">
            <v>0</v>
          </cell>
          <cell r="O5939">
            <v>43831</v>
          </cell>
          <cell r="P5939" t="str">
            <v>Current</v>
          </cell>
        </row>
        <row r="5940">
          <cell r="B5940">
            <v>41502</v>
          </cell>
          <cell r="C5940">
            <v>41</v>
          </cell>
          <cell r="D5940" t="str">
            <v>ON</v>
          </cell>
          <cell r="E5940" t="str">
            <v>Purchase</v>
          </cell>
          <cell r="F5940" t="str">
            <v>Fixed</v>
          </cell>
          <cell r="I5940">
            <v>33.85</v>
          </cell>
          <cell r="J5940">
            <v>22.67</v>
          </cell>
          <cell r="K5940" t="str">
            <v>HiRatio</v>
          </cell>
          <cell r="L5940">
            <v>0</v>
          </cell>
          <cell r="M5940" t="str">
            <v>Owner-Occupied</v>
          </cell>
          <cell r="N5940">
            <v>4</v>
          </cell>
          <cell r="O5940">
            <v>41962</v>
          </cell>
          <cell r="P5940" t="str">
            <v>Current</v>
          </cell>
        </row>
        <row r="5941">
          <cell r="B5941">
            <v>41348</v>
          </cell>
          <cell r="C5941">
            <v>46</v>
          </cell>
          <cell r="D5941" t="str">
            <v>AB</v>
          </cell>
          <cell r="E5941" t="str">
            <v>Purchase</v>
          </cell>
          <cell r="F5941" t="str">
            <v>Fixed</v>
          </cell>
          <cell r="I5941">
            <v>37.08</v>
          </cell>
          <cell r="J5941">
            <v>26.64</v>
          </cell>
          <cell r="K5941" t="str">
            <v>HiRatio</v>
          </cell>
          <cell r="L5941">
            <v>0</v>
          </cell>
          <cell r="M5941" t="str">
            <v>Owner-Occupied</v>
          </cell>
          <cell r="N5941">
            <v>4</v>
          </cell>
          <cell r="O5941">
            <v>42209</v>
          </cell>
          <cell r="P5941" t="str">
            <v>Current</v>
          </cell>
        </row>
        <row r="5942">
          <cell r="B5942">
            <v>41590</v>
          </cell>
          <cell r="C5942">
            <v>38</v>
          </cell>
          <cell r="D5942" t="str">
            <v>ON</v>
          </cell>
          <cell r="E5942" t="str">
            <v>Purchase</v>
          </cell>
          <cell r="F5942" t="str">
            <v>ARM</v>
          </cell>
          <cell r="I5942">
            <v>29.08</v>
          </cell>
          <cell r="J5942">
            <v>28.87</v>
          </cell>
          <cell r="K5942" t="str">
            <v>HiRatio</v>
          </cell>
          <cell r="L5942">
            <v>216625.62</v>
          </cell>
          <cell r="M5942" t="str">
            <v>Owner-Occupied</v>
          </cell>
          <cell r="N5942">
            <v>0</v>
          </cell>
          <cell r="O5942">
            <v>43831</v>
          </cell>
          <cell r="P5942" t="str">
            <v>Current</v>
          </cell>
        </row>
        <row r="5943">
          <cell r="B5943">
            <v>42424</v>
          </cell>
          <cell r="C5943">
            <v>11</v>
          </cell>
          <cell r="D5943" t="str">
            <v>SK</v>
          </cell>
          <cell r="E5943" t="str">
            <v>Purchase</v>
          </cell>
          <cell r="F5943" t="str">
            <v>Fixed</v>
          </cell>
          <cell r="I5943">
            <v>23.85</v>
          </cell>
          <cell r="J5943">
            <v>23.85</v>
          </cell>
          <cell r="K5943" t="str">
            <v>Conv</v>
          </cell>
          <cell r="L5943">
            <v>569512.49</v>
          </cell>
          <cell r="M5943" t="str">
            <v>Owner-Occupied</v>
          </cell>
          <cell r="N5943">
            <v>0</v>
          </cell>
          <cell r="O5943">
            <v>43831</v>
          </cell>
          <cell r="P5943" t="str">
            <v>Current</v>
          </cell>
        </row>
        <row r="5944">
          <cell r="B5944">
            <v>41564</v>
          </cell>
          <cell r="C5944">
            <v>39</v>
          </cell>
          <cell r="D5944" t="str">
            <v>AB</v>
          </cell>
          <cell r="E5944" t="str">
            <v>Purchase</v>
          </cell>
          <cell r="F5944" t="str">
            <v>Fixed</v>
          </cell>
          <cell r="I5944">
            <v>34.619999999999997</v>
          </cell>
          <cell r="J5944">
            <v>21.62</v>
          </cell>
          <cell r="K5944" t="str">
            <v>HiRatio</v>
          </cell>
          <cell r="L5944">
            <v>194252.66</v>
          </cell>
          <cell r="M5944" t="str">
            <v>Owner-Occupied</v>
          </cell>
          <cell r="N5944">
            <v>0</v>
          </cell>
          <cell r="O5944">
            <v>43831</v>
          </cell>
          <cell r="P5944" t="str">
            <v>Current</v>
          </cell>
        </row>
        <row r="5945">
          <cell r="B5945">
            <v>42185</v>
          </cell>
          <cell r="C5945">
            <v>19</v>
          </cell>
          <cell r="D5945" t="str">
            <v>ON</v>
          </cell>
          <cell r="E5945" t="str">
            <v>Purchase</v>
          </cell>
          <cell r="F5945" t="str">
            <v>Fixed</v>
          </cell>
          <cell r="I5945">
            <v>36.04</v>
          </cell>
          <cell r="J5945">
            <v>34.82</v>
          </cell>
          <cell r="K5945" t="str">
            <v>Conv</v>
          </cell>
          <cell r="L5945">
            <v>333123.37</v>
          </cell>
          <cell r="M5945" t="str">
            <v>Owner-Occupied</v>
          </cell>
          <cell r="N5945">
            <v>0</v>
          </cell>
          <cell r="O5945">
            <v>43831</v>
          </cell>
          <cell r="P5945" t="str">
            <v>Current</v>
          </cell>
        </row>
        <row r="5946">
          <cell r="B5946">
            <v>42293</v>
          </cell>
          <cell r="C5946">
            <v>15</v>
          </cell>
          <cell r="D5946" t="str">
            <v>ON</v>
          </cell>
          <cell r="E5946" t="str">
            <v>Purchase</v>
          </cell>
          <cell r="F5946" t="str">
            <v>ARM</v>
          </cell>
          <cell r="I5946">
            <v>35.18</v>
          </cell>
          <cell r="J5946">
            <v>24.1</v>
          </cell>
          <cell r="K5946" t="str">
            <v>HiRatio</v>
          </cell>
          <cell r="L5946">
            <v>393703.43</v>
          </cell>
          <cell r="M5946" t="str">
            <v>Owner-Occupied</v>
          </cell>
          <cell r="N5946">
            <v>0</v>
          </cell>
          <cell r="O5946">
            <v>43831</v>
          </cell>
          <cell r="P5946" t="str">
            <v>Current</v>
          </cell>
        </row>
        <row r="5947">
          <cell r="B5947">
            <v>41873</v>
          </cell>
          <cell r="C5947">
            <v>29</v>
          </cell>
          <cell r="D5947" t="str">
            <v>ON</v>
          </cell>
          <cell r="E5947" t="str">
            <v>Purchase</v>
          </cell>
          <cell r="F5947" t="str">
            <v>ARM</v>
          </cell>
          <cell r="I5947">
            <v>35.1</v>
          </cell>
          <cell r="J5947">
            <v>31.96</v>
          </cell>
          <cell r="K5947" t="str">
            <v>HiRatio</v>
          </cell>
          <cell r="L5947">
            <v>470205.3</v>
          </cell>
          <cell r="M5947" t="str">
            <v>Owner-Occupied</v>
          </cell>
          <cell r="N5947">
            <v>0</v>
          </cell>
          <cell r="O5947">
            <v>43831</v>
          </cell>
          <cell r="P5947" t="str">
            <v>Current</v>
          </cell>
        </row>
        <row r="5948">
          <cell r="B5948">
            <v>42193</v>
          </cell>
          <cell r="C5948">
            <v>18</v>
          </cell>
          <cell r="D5948" t="str">
            <v>ON</v>
          </cell>
          <cell r="E5948" t="str">
            <v>Purchase</v>
          </cell>
          <cell r="F5948" t="str">
            <v>Fixed</v>
          </cell>
          <cell r="I5948">
            <v>30.69</v>
          </cell>
          <cell r="J5948">
            <v>30.53</v>
          </cell>
          <cell r="K5948" t="str">
            <v>HiRatio</v>
          </cell>
          <cell r="L5948">
            <v>297158.68</v>
          </cell>
          <cell r="M5948" t="str">
            <v>Owner-Occupied</v>
          </cell>
          <cell r="N5948">
            <v>0</v>
          </cell>
          <cell r="O5948">
            <v>43831</v>
          </cell>
          <cell r="P5948" t="str">
            <v>Current</v>
          </cell>
        </row>
        <row r="5949">
          <cell r="B5949">
            <v>42688</v>
          </cell>
          <cell r="C5949">
            <v>2</v>
          </cell>
          <cell r="D5949" t="str">
            <v>BC</v>
          </cell>
          <cell r="E5949" t="str">
            <v>Refinance External</v>
          </cell>
          <cell r="F5949" t="str">
            <v>ARM</v>
          </cell>
          <cell r="I5949">
            <v>32.17</v>
          </cell>
          <cell r="J5949">
            <v>25.76</v>
          </cell>
          <cell r="K5949" t="str">
            <v>Conv</v>
          </cell>
          <cell r="L5949">
            <v>493177.22</v>
          </cell>
          <cell r="M5949" t="str">
            <v>Owner-Occupied</v>
          </cell>
          <cell r="N5949">
            <v>0</v>
          </cell>
          <cell r="O5949">
            <v>43831</v>
          </cell>
          <cell r="P5949" t="str">
            <v>Current</v>
          </cell>
        </row>
        <row r="5950">
          <cell r="B5950">
            <v>42041</v>
          </cell>
          <cell r="C5950">
            <v>23</v>
          </cell>
          <cell r="D5950" t="str">
            <v>ON</v>
          </cell>
          <cell r="E5950" t="str">
            <v>Purchase</v>
          </cell>
          <cell r="F5950" t="str">
            <v>ARM</v>
          </cell>
          <cell r="I5950">
            <v>36.86</v>
          </cell>
          <cell r="J5950">
            <v>16.440000000000001</v>
          </cell>
          <cell r="K5950" t="str">
            <v>Conv</v>
          </cell>
          <cell r="L5950">
            <v>329218.81</v>
          </cell>
          <cell r="M5950" t="str">
            <v>Owner-Occupied</v>
          </cell>
          <cell r="N5950">
            <v>0</v>
          </cell>
          <cell r="O5950">
            <v>43831</v>
          </cell>
          <cell r="P5950" t="str">
            <v>Current</v>
          </cell>
        </row>
        <row r="5951">
          <cell r="B5951">
            <v>42181</v>
          </cell>
          <cell r="C5951">
            <v>19</v>
          </cell>
          <cell r="D5951" t="str">
            <v>BC</v>
          </cell>
          <cell r="E5951" t="str">
            <v>Purchase with Improvements</v>
          </cell>
          <cell r="F5951" t="str">
            <v>Fixed</v>
          </cell>
          <cell r="I5951">
            <v>39.909999999999997</v>
          </cell>
          <cell r="J5951">
            <v>32.44</v>
          </cell>
          <cell r="K5951" t="str">
            <v>HiRatio</v>
          </cell>
          <cell r="L5951">
            <v>537629.43999999994</v>
          </cell>
          <cell r="M5951" t="str">
            <v>Owner-Occupied</v>
          </cell>
          <cell r="N5951">
            <v>0</v>
          </cell>
          <cell r="O5951">
            <v>43831</v>
          </cell>
          <cell r="P5951" t="str">
            <v>Current</v>
          </cell>
        </row>
        <row r="5952">
          <cell r="B5952">
            <v>41984</v>
          </cell>
          <cell r="C5952">
            <v>25</v>
          </cell>
          <cell r="D5952" t="str">
            <v>ON</v>
          </cell>
          <cell r="E5952" t="str">
            <v>Refinance External</v>
          </cell>
          <cell r="F5952" t="str">
            <v>Fixed</v>
          </cell>
          <cell r="I5952">
            <v>22.5</v>
          </cell>
          <cell r="J5952">
            <v>22.32</v>
          </cell>
          <cell r="K5952" t="str">
            <v>Conv</v>
          </cell>
          <cell r="L5952">
            <v>182579.85</v>
          </cell>
          <cell r="M5952" t="str">
            <v>Owner-Occupied</v>
          </cell>
          <cell r="N5952">
            <v>0</v>
          </cell>
          <cell r="O5952">
            <v>43831</v>
          </cell>
          <cell r="P5952" t="str">
            <v>Current</v>
          </cell>
        </row>
        <row r="5953">
          <cell r="B5953">
            <v>41851</v>
          </cell>
          <cell r="C5953">
            <v>30</v>
          </cell>
          <cell r="D5953" t="str">
            <v>AB</v>
          </cell>
          <cell r="E5953" t="str">
            <v>Portable</v>
          </cell>
          <cell r="F5953" t="str">
            <v>Fixed</v>
          </cell>
          <cell r="I5953">
            <v>32.6</v>
          </cell>
          <cell r="J5953">
            <v>29.11</v>
          </cell>
          <cell r="K5953" t="str">
            <v>HiRatio</v>
          </cell>
          <cell r="L5953">
            <v>438288.46</v>
          </cell>
          <cell r="M5953" t="str">
            <v>Owner-Occupied</v>
          </cell>
          <cell r="N5953">
            <v>0</v>
          </cell>
          <cell r="O5953">
            <v>43831</v>
          </cell>
          <cell r="P5953" t="str">
            <v>Current</v>
          </cell>
        </row>
        <row r="5954">
          <cell r="B5954">
            <v>42194</v>
          </cell>
          <cell r="C5954">
            <v>18</v>
          </cell>
          <cell r="D5954" t="str">
            <v>ON</v>
          </cell>
          <cell r="E5954" t="str">
            <v>Refinance External</v>
          </cell>
          <cell r="F5954" t="str">
            <v>Fixed</v>
          </cell>
          <cell r="I5954">
            <v>36.42</v>
          </cell>
          <cell r="J5954">
            <v>35.380000000000003</v>
          </cell>
          <cell r="K5954" t="str">
            <v>Conv</v>
          </cell>
          <cell r="L5954">
            <v>298330.78999999998</v>
          </cell>
          <cell r="M5954" t="str">
            <v>Owner-Occupied</v>
          </cell>
          <cell r="N5954">
            <v>0</v>
          </cell>
          <cell r="O5954">
            <v>43831</v>
          </cell>
          <cell r="P5954" t="str">
            <v>Current</v>
          </cell>
        </row>
        <row r="5955">
          <cell r="B5955">
            <v>41892</v>
          </cell>
          <cell r="C5955">
            <v>28</v>
          </cell>
          <cell r="D5955" t="str">
            <v>BC</v>
          </cell>
          <cell r="E5955" t="str">
            <v>Purchase</v>
          </cell>
          <cell r="F5955" t="str">
            <v>Fixed</v>
          </cell>
          <cell r="I5955">
            <v>43.57</v>
          </cell>
          <cell r="J5955">
            <v>34.229999999999997</v>
          </cell>
          <cell r="K5955" t="str">
            <v>HiRatio</v>
          </cell>
          <cell r="L5955">
            <v>516757.09</v>
          </cell>
          <cell r="M5955" t="str">
            <v>Owner-Occupied</v>
          </cell>
          <cell r="N5955">
            <v>0</v>
          </cell>
          <cell r="O5955">
            <v>43831</v>
          </cell>
          <cell r="P5955" t="str">
            <v>Current</v>
          </cell>
        </row>
        <row r="5956">
          <cell r="B5956">
            <v>42149</v>
          </cell>
          <cell r="C5956">
            <v>20</v>
          </cell>
          <cell r="D5956" t="str">
            <v>BC</v>
          </cell>
          <cell r="E5956" t="str">
            <v>Purchase</v>
          </cell>
          <cell r="F5956" t="str">
            <v>Fixed</v>
          </cell>
          <cell r="I5956">
            <v>26.33</v>
          </cell>
          <cell r="J5956">
            <v>25.73</v>
          </cell>
          <cell r="K5956" t="str">
            <v>Conv</v>
          </cell>
          <cell r="L5956">
            <v>297999.46000000002</v>
          </cell>
          <cell r="M5956" t="str">
            <v>Owner-Occupied</v>
          </cell>
          <cell r="N5956">
            <v>0</v>
          </cell>
          <cell r="O5956">
            <v>43831</v>
          </cell>
          <cell r="P5956" t="str">
            <v>Current</v>
          </cell>
        </row>
        <row r="5957">
          <cell r="B5957">
            <v>41327</v>
          </cell>
          <cell r="C5957">
            <v>47</v>
          </cell>
          <cell r="D5957" t="str">
            <v>NB</v>
          </cell>
          <cell r="E5957" t="str">
            <v>Refinance External</v>
          </cell>
          <cell r="F5957" t="str">
            <v>Fixed</v>
          </cell>
          <cell r="I5957">
            <v>25.45</v>
          </cell>
          <cell r="J5957">
            <v>18.739999999999998</v>
          </cell>
          <cell r="K5957" t="str">
            <v>Conv</v>
          </cell>
          <cell r="L5957">
            <v>97974.28</v>
          </cell>
          <cell r="M5957" t="str">
            <v>Owner-Occupied</v>
          </cell>
          <cell r="N5957">
            <v>0</v>
          </cell>
          <cell r="O5957">
            <v>43831</v>
          </cell>
          <cell r="P5957" t="str">
            <v>Current</v>
          </cell>
        </row>
        <row r="5958">
          <cell r="B5958">
            <v>42145</v>
          </cell>
          <cell r="C5958">
            <v>20</v>
          </cell>
          <cell r="D5958" t="str">
            <v>ON</v>
          </cell>
          <cell r="E5958" t="str">
            <v>Purchase</v>
          </cell>
          <cell r="F5958" t="str">
            <v>ARM</v>
          </cell>
          <cell r="I5958">
            <v>27.31</v>
          </cell>
          <cell r="J5958">
            <v>24.35</v>
          </cell>
          <cell r="K5958" t="str">
            <v>HiRatio</v>
          </cell>
          <cell r="L5958">
            <v>0</v>
          </cell>
          <cell r="M5958" t="str">
            <v>Owner-Occupied</v>
          </cell>
          <cell r="N5958">
            <v>4</v>
          </cell>
          <cell r="O5958">
            <v>42752</v>
          </cell>
          <cell r="P5958" t="str">
            <v>Current</v>
          </cell>
        </row>
        <row r="5959">
          <cell r="B5959">
            <v>42684</v>
          </cell>
          <cell r="C5959">
            <v>2</v>
          </cell>
          <cell r="D5959" t="str">
            <v>SK</v>
          </cell>
          <cell r="E5959" t="str">
            <v>Refinance External</v>
          </cell>
          <cell r="F5959" t="str">
            <v>Fixed</v>
          </cell>
          <cell r="I5959">
            <v>38.11</v>
          </cell>
          <cell r="J5959">
            <v>25.07</v>
          </cell>
          <cell r="K5959" t="str">
            <v>Conv</v>
          </cell>
          <cell r="L5959">
            <v>238922.82</v>
          </cell>
          <cell r="M5959" t="str">
            <v>Owner-Occupied</v>
          </cell>
          <cell r="N5959">
            <v>0</v>
          </cell>
          <cell r="O5959">
            <v>43831</v>
          </cell>
          <cell r="P5959" t="str">
            <v>Current</v>
          </cell>
        </row>
        <row r="5960">
          <cell r="B5960">
            <v>41789</v>
          </cell>
          <cell r="C5960">
            <v>32</v>
          </cell>
          <cell r="D5960" t="str">
            <v>ON</v>
          </cell>
          <cell r="E5960" t="str">
            <v>Refinance External</v>
          </cell>
          <cell r="F5960" t="str">
            <v>Fixed</v>
          </cell>
          <cell r="I5960">
            <v>37.21</v>
          </cell>
          <cell r="J5960">
            <v>33.57</v>
          </cell>
          <cell r="K5960" t="str">
            <v>Conv</v>
          </cell>
          <cell r="L5960">
            <v>0</v>
          </cell>
          <cell r="M5960" t="str">
            <v>Owner-Occupied</v>
          </cell>
          <cell r="N5960">
            <v>4</v>
          </cell>
          <cell r="O5960">
            <v>42114</v>
          </cell>
          <cell r="P5960" t="str">
            <v>Current</v>
          </cell>
        </row>
        <row r="5961">
          <cell r="B5961">
            <v>41570</v>
          </cell>
          <cell r="C5961">
            <v>39</v>
          </cell>
          <cell r="D5961" t="str">
            <v>AB</v>
          </cell>
          <cell r="E5961" t="str">
            <v>Purchase</v>
          </cell>
          <cell r="F5961" t="str">
            <v>ARM</v>
          </cell>
          <cell r="I5961">
            <v>32.049999999999997</v>
          </cell>
          <cell r="J5961">
            <v>19.77</v>
          </cell>
          <cell r="K5961" t="str">
            <v>HiRatio</v>
          </cell>
          <cell r="L5961">
            <v>277322.38</v>
          </cell>
          <cell r="M5961" t="str">
            <v>Owner-Occupied</v>
          </cell>
          <cell r="N5961">
            <v>0</v>
          </cell>
          <cell r="O5961">
            <v>43831</v>
          </cell>
          <cell r="P5961" t="str">
            <v>Current</v>
          </cell>
        </row>
        <row r="5962">
          <cell r="B5962">
            <v>42149</v>
          </cell>
          <cell r="C5962">
            <v>20</v>
          </cell>
          <cell r="D5962" t="str">
            <v>ON</v>
          </cell>
          <cell r="E5962" t="str">
            <v>Refinance External</v>
          </cell>
          <cell r="F5962" t="str">
            <v>ARM</v>
          </cell>
          <cell r="I5962">
            <v>28.34</v>
          </cell>
          <cell r="J5962">
            <v>16.59</v>
          </cell>
          <cell r="K5962" t="str">
            <v>Conv</v>
          </cell>
          <cell r="L5962">
            <v>255760.42</v>
          </cell>
          <cell r="M5962" t="str">
            <v>Owner-Occupied</v>
          </cell>
          <cell r="N5962">
            <v>0</v>
          </cell>
          <cell r="O5962">
            <v>43831</v>
          </cell>
          <cell r="P5962" t="str">
            <v>Current</v>
          </cell>
        </row>
        <row r="5963">
          <cell r="B5963">
            <v>42489</v>
          </cell>
          <cell r="C5963">
            <v>9</v>
          </cell>
          <cell r="D5963" t="str">
            <v>BC</v>
          </cell>
          <cell r="E5963" t="str">
            <v>Purchase</v>
          </cell>
          <cell r="F5963" t="str">
            <v>ARM</v>
          </cell>
          <cell r="I5963">
            <v>37.93</v>
          </cell>
          <cell r="J5963">
            <v>26.24</v>
          </cell>
          <cell r="K5963" t="str">
            <v>HiRatio</v>
          </cell>
          <cell r="L5963">
            <v>280564.90000000002</v>
          </cell>
          <cell r="M5963" t="str">
            <v>Owner-Occupied</v>
          </cell>
          <cell r="N5963">
            <v>0</v>
          </cell>
          <cell r="O5963">
            <v>43831</v>
          </cell>
          <cell r="P5963" t="str">
            <v>Current</v>
          </cell>
        </row>
        <row r="5964">
          <cell r="B5964">
            <v>41060</v>
          </cell>
          <cell r="C5964">
            <v>56</v>
          </cell>
          <cell r="D5964" t="str">
            <v>BC</v>
          </cell>
          <cell r="E5964" t="str">
            <v>Purchase</v>
          </cell>
          <cell r="F5964" t="str">
            <v>Fixed</v>
          </cell>
          <cell r="I5964">
            <v>44.43</v>
          </cell>
          <cell r="J5964">
            <v>38.340000000000003</v>
          </cell>
          <cell r="K5964" t="str">
            <v>HiRatio</v>
          </cell>
          <cell r="L5964">
            <v>339522.52</v>
          </cell>
          <cell r="M5964" t="str">
            <v>Owner-Occupied</v>
          </cell>
          <cell r="N5964">
            <v>0</v>
          </cell>
          <cell r="O5964">
            <v>43831</v>
          </cell>
          <cell r="P5964" t="str">
            <v>Current</v>
          </cell>
        </row>
        <row r="5965">
          <cell r="B5965">
            <v>42458</v>
          </cell>
          <cell r="C5965">
            <v>10</v>
          </cell>
          <cell r="D5965" t="str">
            <v>AB</v>
          </cell>
          <cell r="E5965" t="str">
            <v>Purchase</v>
          </cell>
          <cell r="F5965" t="str">
            <v>Fixed</v>
          </cell>
          <cell r="I5965">
            <v>31.62</v>
          </cell>
          <cell r="J5965">
            <v>25.79</v>
          </cell>
          <cell r="K5965" t="str">
            <v>HiRatio</v>
          </cell>
          <cell r="L5965">
            <v>673971.8</v>
          </cell>
          <cell r="M5965" t="str">
            <v>Owner-Occupied</v>
          </cell>
          <cell r="N5965">
            <v>0</v>
          </cell>
          <cell r="O5965">
            <v>43831</v>
          </cell>
          <cell r="P5965" t="str">
            <v>Current</v>
          </cell>
        </row>
        <row r="5966">
          <cell r="B5966">
            <v>41248</v>
          </cell>
          <cell r="C5966">
            <v>49</v>
          </cell>
          <cell r="D5966" t="str">
            <v>ON</v>
          </cell>
          <cell r="E5966" t="str">
            <v>Purchase</v>
          </cell>
          <cell r="F5966" t="str">
            <v>Fixed</v>
          </cell>
          <cell r="I5966">
            <v>36.74</v>
          </cell>
          <cell r="J5966">
            <v>7.14</v>
          </cell>
          <cell r="K5966" t="str">
            <v>HiRatio</v>
          </cell>
          <cell r="L5966">
            <v>0</v>
          </cell>
          <cell r="M5966" t="str">
            <v>Owner-Occupied</v>
          </cell>
          <cell r="N5966">
            <v>4</v>
          </cell>
          <cell r="O5966">
            <v>42334</v>
          </cell>
          <cell r="P5966" t="str">
            <v>Current</v>
          </cell>
        </row>
        <row r="5967">
          <cell r="B5967">
            <v>42648</v>
          </cell>
          <cell r="C5967">
            <v>3</v>
          </cell>
          <cell r="D5967" t="str">
            <v>AB</v>
          </cell>
          <cell r="E5967" t="str">
            <v>Purchase</v>
          </cell>
          <cell r="F5967" t="str">
            <v>Fixed</v>
          </cell>
          <cell r="I5967">
            <v>43.35</v>
          </cell>
          <cell r="J5967">
            <v>17.34</v>
          </cell>
          <cell r="K5967" t="str">
            <v>HiRatio</v>
          </cell>
          <cell r="L5967">
            <v>171390.03</v>
          </cell>
          <cell r="M5967" t="str">
            <v>Owner-Occupied</v>
          </cell>
          <cell r="N5967">
            <v>0</v>
          </cell>
          <cell r="O5967">
            <v>43831</v>
          </cell>
          <cell r="P5967" t="str">
            <v>Current</v>
          </cell>
        </row>
        <row r="5968">
          <cell r="B5968">
            <v>42671</v>
          </cell>
          <cell r="C5968">
            <v>3</v>
          </cell>
          <cell r="D5968" t="str">
            <v>ON</v>
          </cell>
          <cell r="E5968" t="str">
            <v>Port Decrease</v>
          </cell>
          <cell r="F5968" t="str">
            <v>Fixed</v>
          </cell>
          <cell r="I5968">
            <v>19.649999999999999</v>
          </cell>
          <cell r="J5968">
            <v>6.79</v>
          </cell>
          <cell r="K5968" t="str">
            <v>HiRatio</v>
          </cell>
          <cell r="L5968">
            <v>281561.26</v>
          </cell>
          <cell r="M5968" t="str">
            <v>Owner-Occupied</v>
          </cell>
          <cell r="N5968">
            <v>0</v>
          </cell>
          <cell r="O5968">
            <v>43831</v>
          </cell>
          <cell r="P5968" t="str">
            <v>Current</v>
          </cell>
        </row>
        <row r="5969">
          <cell r="B5969">
            <v>41754</v>
          </cell>
          <cell r="C5969">
            <v>33</v>
          </cell>
          <cell r="D5969" t="str">
            <v>ON</v>
          </cell>
          <cell r="E5969" t="str">
            <v>Refinance External</v>
          </cell>
          <cell r="F5969" t="str">
            <v>Fixed</v>
          </cell>
          <cell r="I5969">
            <v>18.170000000000002</v>
          </cell>
          <cell r="J5969">
            <v>11.48</v>
          </cell>
          <cell r="K5969" t="str">
            <v>Conv</v>
          </cell>
          <cell r="L5969">
            <v>0</v>
          </cell>
          <cell r="M5969" t="str">
            <v>Owner-Occupied</v>
          </cell>
          <cell r="N5969">
            <v>4</v>
          </cell>
          <cell r="O5969">
            <v>42187</v>
          </cell>
          <cell r="P5969" t="str">
            <v>Current</v>
          </cell>
        </row>
        <row r="5970">
          <cell r="B5970">
            <v>42293</v>
          </cell>
          <cell r="C5970">
            <v>15</v>
          </cell>
          <cell r="D5970" t="str">
            <v>AB</v>
          </cell>
          <cell r="E5970" t="str">
            <v>Purchase</v>
          </cell>
          <cell r="F5970" t="str">
            <v>ARM</v>
          </cell>
          <cell r="I5970">
            <v>39.24</v>
          </cell>
          <cell r="J5970">
            <v>13.56</v>
          </cell>
          <cell r="K5970" t="str">
            <v>HiRatio</v>
          </cell>
          <cell r="L5970">
            <v>639082.14</v>
          </cell>
          <cell r="M5970" t="str">
            <v>Owner-Occupied</v>
          </cell>
          <cell r="N5970">
            <v>0</v>
          </cell>
          <cell r="O5970">
            <v>43831</v>
          </cell>
          <cell r="P5970" t="str">
            <v>Current</v>
          </cell>
        </row>
        <row r="5971">
          <cell r="B5971">
            <v>42692</v>
          </cell>
          <cell r="C5971">
            <v>2</v>
          </cell>
          <cell r="D5971" t="str">
            <v>ON</v>
          </cell>
          <cell r="E5971" t="str">
            <v>Purchase</v>
          </cell>
          <cell r="F5971" t="str">
            <v>Fixed</v>
          </cell>
          <cell r="I5971">
            <v>38.270000000000003</v>
          </cell>
          <cell r="J5971">
            <v>37.409999999999997</v>
          </cell>
          <cell r="K5971" t="str">
            <v>HiRatio</v>
          </cell>
          <cell r="L5971">
            <v>229778.14</v>
          </cell>
          <cell r="M5971" t="str">
            <v>Owner-Occupied</v>
          </cell>
          <cell r="N5971">
            <v>0</v>
          </cell>
          <cell r="O5971">
            <v>43831</v>
          </cell>
          <cell r="P5971" t="str">
            <v>Current</v>
          </cell>
        </row>
        <row r="5972">
          <cell r="B5972">
            <v>41586</v>
          </cell>
          <cell r="C5972">
            <v>38</v>
          </cell>
          <cell r="D5972" t="str">
            <v>BC</v>
          </cell>
          <cell r="E5972" t="str">
            <v>Refinance External</v>
          </cell>
          <cell r="F5972" t="str">
            <v>ARM</v>
          </cell>
          <cell r="I5972">
            <v>30.88</v>
          </cell>
          <cell r="J5972">
            <v>21.96</v>
          </cell>
          <cell r="K5972" t="str">
            <v>Conv</v>
          </cell>
          <cell r="L5972">
            <v>479605.98</v>
          </cell>
          <cell r="M5972" t="str">
            <v>Owner-Occupied</v>
          </cell>
          <cell r="N5972">
            <v>0</v>
          </cell>
          <cell r="O5972">
            <v>43831</v>
          </cell>
          <cell r="P5972" t="str">
            <v>Current</v>
          </cell>
        </row>
        <row r="5973">
          <cell r="B5973">
            <v>42318</v>
          </cell>
          <cell r="C5973">
            <v>14</v>
          </cell>
          <cell r="D5973" t="str">
            <v>BC</v>
          </cell>
          <cell r="E5973" t="str">
            <v>Purchase</v>
          </cell>
          <cell r="F5973" t="str">
            <v>Fixed</v>
          </cell>
          <cell r="I5973">
            <v>40.69</v>
          </cell>
          <cell r="J5973">
            <v>32.119999999999997</v>
          </cell>
          <cell r="K5973" t="str">
            <v>HiRatio</v>
          </cell>
          <cell r="L5973">
            <v>224098.56</v>
          </cell>
          <cell r="M5973" t="str">
            <v>Owner-Occupied</v>
          </cell>
          <cell r="N5973">
            <v>0</v>
          </cell>
          <cell r="O5973">
            <v>43831</v>
          </cell>
          <cell r="P5973" t="str">
            <v>Current</v>
          </cell>
        </row>
        <row r="5974">
          <cell r="B5974">
            <v>41501</v>
          </cell>
          <cell r="C5974">
            <v>41</v>
          </cell>
          <cell r="D5974" t="str">
            <v>NS</v>
          </cell>
          <cell r="E5974" t="str">
            <v>Purchase</v>
          </cell>
          <cell r="F5974" t="str">
            <v>Fixed</v>
          </cell>
          <cell r="I5974">
            <v>31.55</v>
          </cell>
          <cell r="J5974">
            <v>23.59</v>
          </cell>
          <cell r="K5974" t="str">
            <v>HiRatio</v>
          </cell>
          <cell r="L5974">
            <v>110250.92</v>
          </cell>
          <cell r="M5974" t="str">
            <v>Owner-Occupied</v>
          </cell>
          <cell r="N5974">
            <v>0</v>
          </cell>
          <cell r="O5974">
            <v>43831</v>
          </cell>
          <cell r="P5974" t="str">
            <v>Current</v>
          </cell>
        </row>
        <row r="5975">
          <cell r="B5975">
            <v>42450</v>
          </cell>
          <cell r="C5975">
            <v>10</v>
          </cell>
          <cell r="D5975" t="str">
            <v>AB</v>
          </cell>
          <cell r="E5975" t="str">
            <v>Refinance External</v>
          </cell>
          <cell r="F5975" t="str">
            <v>Fixed</v>
          </cell>
          <cell r="I5975">
            <v>26.45</v>
          </cell>
          <cell r="J5975">
            <v>16</v>
          </cell>
          <cell r="K5975" t="str">
            <v>Conv</v>
          </cell>
          <cell r="L5975">
            <v>353142.55</v>
          </cell>
          <cell r="M5975" t="str">
            <v>Owner-Occupied</v>
          </cell>
          <cell r="N5975">
            <v>0</v>
          </cell>
          <cell r="O5975">
            <v>43831</v>
          </cell>
          <cell r="P5975" t="str">
            <v>Current</v>
          </cell>
        </row>
        <row r="5976">
          <cell r="B5976">
            <v>41789</v>
          </cell>
          <cell r="C5976">
            <v>32</v>
          </cell>
          <cell r="D5976" t="str">
            <v>AB</v>
          </cell>
          <cell r="E5976" t="str">
            <v>Purchase</v>
          </cell>
          <cell r="F5976" t="str">
            <v>ARM</v>
          </cell>
          <cell r="I5976">
            <v>33.770000000000003</v>
          </cell>
          <cell r="J5976">
            <v>21.14</v>
          </cell>
          <cell r="K5976" t="str">
            <v>HiRatio</v>
          </cell>
          <cell r="L5976">
            <v>365417.29</v>
          </cell>
          <cell r="M5976" t="str">
            <v>Owner-Occupied</v>
          </cell>
          <cell r="N5976">
            <v>0</v>
          </cell>
          <cell r="O5976">
            <v>43831</v>
          </cell>
          <cell r="P5976" t="str">
            <v>Current</v>
          </cell>
        </row>
        <row r="5977">
          <cell r="B5977">
            <v>42103</v>
          </cell>
          <cell r="C5977">
            <v>21</v>
          </cell>
          <cell r="D5977" t="str">
            <v>ON</v>
          </cell>
          <cell r="E5977" t="str">
            <v>Refinance External</v>
          </cell>
          <cell r="F5977" t="str">
            <v>Fixed</v>
          </cell>
          <cell r="I5977">
            <v>38.299999999999997</v>
          </cell>
          <cell r="J5977">
            <v>30.91</v>
          </cell>
          <cell r="K5977" t="str">
            <v>Conv</v>
          </cell>
          <cell r="L5977">
            <v>0</v>
          </cell>
          <cell r="M5977" t="str">
            <v>Owner-Occupied</v>
          </cell>
          <cell r="N5977">
            <v>4</v>
          </cell>
          <cell r="O5977">
            <v>42712</v>
          </cell>
          <cell r="P5977" t="str">
            <v>Current</v>
          </cell>
        </row>
        <row r="5978">
          <cell r="B5978">
            <v>42349</v>
          </cell>
          <cell r="C5978">
            <v>13</v>
          </cell>
          <cell r="D5978" t="str">
            <v>ON</v>
          </cell>
          <cell r="E5978" t="str">
            <v>Purchase</v>
          </cell>
          <cell r="F5978" t="str">
            <v>Fixed</v>
          </cell>
          <cell r="I5978">
            <v>39.29</v>
          </cell>
          <cell r="J5978">
            <v>26.94</v>
          </cell>
          <cell r="K5978" t="str">
            <v>HiRatio</v>
          </cell>
          <cell r="L5978">
            <v>215063.14</v>
          </cell>
          <cell r="M5978" t="str">
            <v>Owner-Occupied</v>
          </cell>
          <cell r="N5978">
            <v>0</v>
          </cell>
          <cell r="O5978">
            <v>43831</v>
          </cell>
          <cell r="P5978" t="str">
            <v>Current</v>
          </cell>
        </row>
        <row r="5979">
          <cell r="B5979">
            <v>42705</v>
          </cell>
          <cell r="C5979">
            <v>1</v>
          </cell>
          <cell r="D5979" t="str">
            <v>MB</v>
          </cell>
          <cell r="E5979" t="str">
            <v>Purchase</v>
          </cell>
          <cell r="F5979" t="str">
            <v>ARM</v>
          </cell>
          <cell r="I5979">
            <v>18.41</v>
          </cell>
          <cell r="J5979">
            <v>16.8</v>
          </cell>
          <cell r="K5979" t="str">
            <v>Conv</v>
          </cell>
          <cell r="L5979">
            <v>398343.53</v>
          </cell>
          <cell r="M5979" t="str">
            <v>Owner-Occupied</v>
          </cell>
          <cell r="N5979">
            <v>0</v>
          </cell>
          <cell r="O5979">
            <v>43831</v>
          </cell>
          <cell r="P5979" t="str">
            <v>Current</v>
          </cell>
        </row>
        <row r="5980">
          <cell r="B5980">
            <v>41716</v>
          </cell>
          <cell r="C5980">
            <v>34</v>
          </cell>
          <cell r="D5980" t="str">
            <v>AB</v>
          </cell>
          <cell r="E5980" t="str">
            <v>Purchase</v>
          </cell>
          <cell r="F5980" t="str">
            <v>ARM</v>
          </cell>
          <cell r="I5980">
            <v>38.369999999999997</v>
          </cell>
          <cell r="J5980">
            <v>12.22</v>
          </cell>
          <cell r="K5980" t="str">
            <v>Conv</v>
          </cell>
          <cell r="L5980">
            <v>312914.53000000003</v>
          </cell>
          <cell r="M5980" t="str">
            <v>Second Home</v>
          </cell>
          <cell r="N5980">
            <v>0</v>
          </cell>
          <cell r="O5980">
            <v>43831</v>
          </cell>
          <cell r="P5980" t="str">
            <v>Current</v>
          </cell>
        </row>
        <row r="5981">
          <cell r="B5981">
            <v>42334</v>
          </cell>
          <cell r="C5981">
            <v>14</v>
          </cell>
          <cell r="D5981" t="str">
            <v>BC</v>
          </cell>
          <cell r="E5981" t="str">
            <v>Purchase</v>
          </cell>
          <cell r="F5981" t="str">
            <v>Fixed</v>
          </cell>
          <cell r="I5981">
            <v>31.72</v>
          </cell>
          <cell r="J5981">
            <v>31.1</v>
          </cell>
          <cell r="K5981" t="str">
            <v>Conv</v>
          </cell>
          <cell r="L5981">
            <v>648813.17000000004</v>
          </cell>
          <cell r="M5981" t="str">
            <v>Owner-Occupied</v>
          </cell>
          <cell r="N5981">
            <v>0</v>
          </cell>
          <cell r="O5981">
            <v>43831</v>
          </cell>
          <cell r="P5981" t="str">
            <v>Current</v>
          </cell>
        </row>
        <row r="5982">
          <cell r="B5982">
            <v>42016</v>
          </cell>
          <cell r="C5982">
            <v>24</v>
          </cell>
          <cell r="D5982" t="str">
            <v>ON</v>
          </cell>
          <cell r="E5982" t="str">
            <v>Refinance External</v>
          </cell>
          <cell r="F5982" t="str">
            <v>Fixed</v>
          </cell>
          <cell r="I5982">
            <v>41.89</v>
          </cell>
          <cell r="J5982">
            <v>29.32</v>
          </cell>
          <cell r="K5982" t="str">
            <v>Conv</v>
          </cell>
          <cell r="L5982">
            <v>0</v>
          </cell>
          <cell r="M5982" t="str">
            <v>Owner-Occupied</v>
          </cell>
          <cell r="N5982">
            <v>4</v>
          </cell>
          <cell r="O5982">
            <v>42347</v>
          </cell>
          <cell r="P5982" t="str">
            <v>Current</v>
          </cell>
        </row>
        <row r="5983">
          <cell r="B5983">
            <v>42346</v>
          </cell>
          <cell r="C5983">
            <v>13</v>
          </cell>
          <cell r="D5983" t="str">
            <v>ON</v>
          </cell>
          <cell r="E5983" t="str">
            <v>Transfer</v>
          </cell>
          <cell r="F5983" t="str">
            <v>Fixed</v>
          </cell>
          <cell r="I5983">
            <v>24.57</v>
          </cell>
          <cell r="J5983">
            <v>16.47</v>
          </cell>
          <cell r="K5983" t="str">
            <v>Conv</v>
          </cell>
          <cell r="L5983">
            <v>200066.21</v>
          </cell>
          <cell r="M5983" t="str">
            <v>Owner-Occupied</v>
          </cell>
          <cell r="N5983">
            <v>0</v>
          </cell>
          <cell r="O5983">
            <v>43831</v>
          </cell>
          <cell r="P5983" t="str">
            <v>Current</v>
          </cell>
        </row>
        <row r="5984">
          <cell r="B5984">
            <v>42522</v>
          </cell>
          <cell r="C5984">
            <v>7</v>
          </cell>
          <cell r="D5984" t="str">
            <v>ON</v>
          </cell>
          <cell r="E5984" t="str">
            <v>Refinance External</v>
          </cell>
          <cell r="F5984" t="str">
            <v>Fixed</v>
          </cell>
          <cell r="I5984">
            <v>32.46</v>
          </cell>
          <cell r="J5984">
            <v>32.17</v>
          </cell>
          <cell r="K5984" t="str">
            <v>Conv</v>
          </cell>
          <cell r="L5984">
            <v>198004.04</v>
          </cell>
          <cell r="M5984" t="str">
            <v>Owner-Occupied</v>
          </cell>
          <cell r="N5984">
            <v>0</v>
          </cell>
          <cell r="O5984">
            <v>43831</v>
          </cell>
          <cell r="P5984" t="str">
            <v>Current</v>
          </cell>
        </row>
        <row r="5985">
          <cell r="B5985">
            <v>42684</v>
          </cell>
          <cell r="C5985">
            <v>2</v>
          </cell>
          <cell r="D5985" t="str">
            <v>AB</v>
          </cell>
          <cell r="E5985" t="str">
            <v>Purchase</v>
          </cell>
          <cell r="F5985" t="str">
            <v>Fixed</v>
          </cell>
          <cell r="I5985">
            <v>27.65</v>
          </cell>
          <cell r="J5985">
            <v>20.52</v>
          </cell>
          <cell r="K5985" t="str">
            <v>HiRatio</v>
          </cell>
          <cell r="L5985">
            <v>213155.6</v>
          </cell>
          <cell r="M5985" t="str">
            <v>Owner-Occupied</v>
          </cell>
          <cell r="N5985">
            <v>0</v>
          </cell>
          <cell r="O5985">
            <v>43831</v>
          </cell>
          <cell r="P5985" t="str">
            <v>Current</v>
          </cell>
        </row>
        <row r="5986">
          <cell r="B5986">
            <v>42058</v>
          </cell>
          <cell r="C5986">
            <v>23</v>
          </cell>
          <cell r="D5986" t="str">
            <v>AB</v>
          </cell>
          <cell r="E5986" t="str">
            <v>Purchase</v>
          </cell>
          <cell r="F5986" t="str">
            <v>Fixed</v>
          </cell>
          <cell r="I5986">
            <v>36.049999999999997</v>
          </cell>
          <cell r="J5986">
            <v>25.94</v>
          </cell>
          <cell r="K5986" t="str">
            <v>HiRatio</v>
          </cell>
          <cell r="L5986">
            <v>194901</v>
          </cell>
          <cell r="M5986" t="str">
            <v>Owner-Occupied</v>
          </cell>
          <cell r="N5986">
            <v>0</v>
          </cell>
          <cell r="O5986">
            <v>43831</v>
          </cell>
          <cell r="P5986" t="str">
            <v>Current</v>
          </cell>
        </row>
        <row r="5987">
          <cell r="B5987">
            <v>41705</v>
          </cell>
          <cell r="C5987">
            <v>34</v>
          </cell>
          <cell r="D5987" t="str">
            <v>ON</v>
          </cell>
          <cell r="E5987" t="str">
            <v>Purchase</v>
          </cell>
          <cell r="F5987" t="str">
            <v>Fixed</v>
          </cell>
          <cell r="I5987">
            <v>40.450000000000003</v>
          </cell>
          <cell r="J5987">
            <v>33.270000000000003</v>
          </cell>
          <cell r="K5987" t="str">
            <v>HiRatio</v>
          </cell>
          <cell r="L5987">
            <v>175425.32</v>
          </cell>
          <cell r="M5987" t="str">
            <v>Owner-Occupied</v>
          </cell>
          <cell r="N5987">
            <v>0</v>
          </cell>
          <cell r="O5987">
            <v>43831</v>
          </cell>
          <cell r="P5987" t="str">
            <v>Current</v>
          </cell>
        </row>
        <row r="5988">
          <cell r="B5988">
            <v>42613</v>
          </cell>
          <cell r="C5988">
            <v>5</v>
          </cell>
          <cell r="D5988" t="str">
            <v>ON</v>
          </cell>
          <cell r="E5988" t="str">
            <v>Purchase</v>
          </cell>
          <cell r="F5988" t="str">
            <v>Fixed</v>
          </cell>
          <cell r="I5988">
            <v>28.66</v>
          </cell>
          <cell r="J5988">
            <v>21.32</v>
          </cell>
          <cell r="K5988" t="str">
            <v>HiRatio</v>
          </cell>
          <cell r="L5988">
            <v>573633.91</v>
          </cell>
          <cell r="M5988" t="str">
            <v>Owner-Occupied</v>
          </cell>
          <cell r="N5988">
            <v>0</v>
          </cell>
          <cell r="O5988">
            <v>43831</v>
          </cell>
          <cell r="P5988" t="str">
            <v>Current</v>
          </cell>
        </row>
        <row r="5989">
          <cell r="B5989">
            <v>42643</v>
          </cell>
          <cell r="C5989">
            <v>4</v>
          </cell>
          <cell r="D5989" t="str">
            <v>BC</v>
          </cell>
          <cell r="E5989" t="str">
            <v>Purchase</v>
          </cell>
          <cell r="F5989" t="str">
            <v>Fixed</v>
          </cell>
          <cell r="I5989">
            <v>40.520000000000003</v>
          </cell>
          <cell r="J5989">
            <v>32.85</v>
          </cell>
          <cell r="K5989" t="str">
            <v>Conv</v>
          </cell>
          <cell r="L5989">
            <v>269741.90999999997</v>
          </cell>
          <cell r="M5989" t="str">
            <v>Owner-Occupied</v>
          </cell>
          <cell r="N5989">
            <v>0</v>
          </cell>
          <cell r="O5989">
            <v>43831</v>
          </cell>
          <cell r="P5989" t="str">
            <v>Current</v>
          </cell>
        </row>
        <row r="5990">
          <cell r="B5990">
            <v>40913</v>
          </cell>
          <cell r="C5990">
            <v>60</v>
          </cell>
          <cell r="D5990" t="str">
            <v>ON</v>
          </cell>
          <cell r="E5990" t="str">
            <v>Purchase</v>
          </cell>
          <cell r="F5990" t="str">
            <v>ARM</v>
          </cell>
          <cell r="I5990">
            <v>35.520000000000003</v>
          </cell>
          <cell r="J5990">
            <v>25.56</v>
          </cell>
          <cell r="K5990" t="str">
            <v>Conv</v>
          </cell>
          <cell r="L5990">
            <v>255764.01</v>
          </cell>
          <cell r="M5990" t="str">
            <v>Rental</v>
          </cell>
          <cell r="N5990">
            <v>0</v>
          </cell>
          <cell r="O5990">
            <v>43831</v>
          </cell>
          <cell r="P5990" t="str">
            <v>Current</v>
          </cell>
        </row>
        <row r="5991">
          <cell r="B5991">
            <v>42293</v>
          </cell>
          <cell r="C5991">
            <v>15</v>
          </cell>
          <cell r="D5991" t="str">
            <v>ON</v>
          </cell>
          <cell r="E5991" t="str">
            <v>Transfer</v>
          </cell>
          <cell r="F5991" t="str">
            <v>Fixed</v>
          </cell>
          <cell r="I5991">
            <v>24.13</v>
          </cell>
          <cell r="J5991">
            <v>13.68</v>
          </cell>
          <cell r="K5991" t="str">
            <v>Conv</v>
          </cell>
          <cell r="L5991">
            <v>301878.99</v>
          </cell>
          <cell r="M5991" t="str">
            <v>Owner-Occupied</v>
          </cell>
          <cell r="N5991">
            <v>0</v>
          </cell>
          <cell r="O5991">
            <v>43831</v>
          </cell>
          <cell r="P5991" t="str">
            <v>Current</v>
          </cell>
        </row>
        <row r="5992">
          <cell r="B5992">
            <v>42426</v>
          </cell>
          <cell r="C5992">
            <v>11</v>
          </cell>
          <cell r="D5992" t="str">
            <v>SK</v>
          </cell>
          <cell r="E5992" t="str">
            <v>Refinance External</v>
          </cell>
          <cell r="F5992" t="str">
            <v>Fixed</v>
          </cell>
          <cell r="I5992">
            <v>34.46</v>
          </cell>
          <cell r="J5992">
            <v>31.22</v>
          </cell>
          <cell r="K5992" t="str">
            <v>Conv</v>
          </cell>
          <cell r="L5992">
            <v>166782.26999999999</v>
          </cell>
          <cell r="M5992" t="str">
            <v>Owner-Occupied</v>
          </cell>
          <cell r="N5992">
            <v>0</v>
          </cell>
          <cell r="O5992">
            <v>43831</v>
          </cell>
          <cell r="P5992" t="str">
            <v>Current</v>
          </cell>
        </row>
        <row r="5993">
          <cell r="B5993">
            <v>41355</v>
          </cell>
          <cell r="C5993">
            <v>46</v>
          </cell>
          <cell r="D5993" t="str">
            <v>AB</v>
          </cell>
          <cell r="E5993" t="str">
            <v>Purchase</v>
          </cell>
          <cell r="F5993" t="str">
            <v>Fixed</v>
          </cell>
          <cell r="I5993">
            <v>43.52</v>
          </cell>
          <cell r="J5993">
            <v>33.909999999999997</v>
          </cell>
          <cell r="K5993" t="str">
            <v>HiRatio</v>
          </cell>
          <cell r="L5993">
            <v>179087.5</v>
          </cell>
          <cell r="M5993" t="str">
            <v>Owner-Occupied</v>
          </cell>
          <cell r="N5993">
            <v>0</v>
          </cell>
          <cell r="O5993">
            <v>43831</v>
          </cell>
          <cell r="P5993" t="str">
            <v>Current</v>
          </cell>
        </row>
        <row r="5994">
          <cell r="B5994">
            <v>41946</v>
          </cell>
          <cell r="C5994">
            <v>26</v>
          </cell>
          <cell r="D5994" t="str">
            <v>ON</v>
          </cell>
          <cell r="E5994" t="str">
            <v>Purchase</v>
          </cell>
          <cell r="F5994" t="str">
            <v>Fixed</v>
          </cell>
          <cell r="I5994">
            <v>36.53</v>
          </cell>
          <cell r="J5994">
            <v>34.270000000000003</v>
          </cell>
          <cell r="K5994" t="str">
            <v>HiRatio</v>
          </cell>
          <cell r="L5994">
            <v>276233.34000000003</v>
          </cell>
          <cell r="M5994" t="str">
            <v>Owner-Occupied</v>
          </cell>
          <cell r="N5994">
            <v>0</v>
          </cell>
          <cell r="O5994">
            <v>43831</v>
          </cell>
          <cell r="P5994" t="str">
            <v>Current</v>
          </cell>
        </row>
        <row r="5995">
          <cell r="B5995">
            <v>42101</v>
          </cell>
          <cell r="C5995">
            <v>21</v>
          </cell>
          <cell r="D5995" t="str">
            <v>AB</v>
          </cell>
          <cell r="E5995" t="str">
            <v>Purchase</v>
          </cell>
          <cell r="F5995" t="str">
            <v>ARM</v>
          </cell>
          <cell r="I5995">
            <v>35.270000000000003</v>
          </cell>
          <cell r="J5995">
            <v>27.96</v>
          </cell>
          <cell r="K5995" t="str">
            <v>HiRatio</v>
          </cell>
          <cell r="L5995">
            <v>478181.37</v>
          </cell>
          <cell r="M5995" t="str">
            <v>Owner-Occupied</v>
          </cell>
          <cell r="N5995">
            <v>0</v>
          </cell>
          <cell r="O5995">
            <v>43831</v>
          </cell>
          <cell r="P5995" t="str">
            <v>Current</v>
          </cell>
        </row>
        <row r="5996">
          <cell r="B5996">
            <v>40602</v>
          </cell>
          <cell r="C5996">
            <v>71</v>
          </cell>
          <cell r="D5996" t="str">
            <v>AB</v>
          </cell>
          <cell r="E5996" t="str">
            <v>Refinance External</v>
          </cell>
          <cell r="F5996" t="str">
            <v>Fixed</v>
          </cell>
          <cell r="I5996">
            <v>36.700000000000003</v>
          </cell>
          <cell r="J5996">
            <v>28.68</v>
          </cell>
          <cell r="K5996" t="str">
            <v>Conv</v>
          </cell>
          <cell r="L5996">
            <v>0</v>
          </cell>
          <cell r="M5996" t="str">
            <v>Owner-Occupied</v>
          </cell>
          <cell r="N5996">
            <v>4</v>
          </cell>
          <cell r="O5996">
            <v>42429</v>
          </cell>
          <cell r="P5996" t="str">
            <v>Current</v>
          </cell>
        </row>
        <row r="5997">
          <cell r="B5997">
            <v>42032</v>
          </cell>
          <cell r="C5997">
            <v>24</v>
          </cell>
          <cell r="D5997" t="str">
            <v>ON</v>
          </cell>
          <cell r="E5997" t="str">
            <v>Refinance External</v>
          </cell>
          <cell r="F5997" t="str">
            <v>Fixed</v>
          </cell>
          <cell r="I5997">
            <v>38.31</v>
          </cell>
          <cell r="J5997">
            <v>20.74</v>
          </cell>
          <cell r="K5997" t="str">
            <v>Conv</v>
          </cell>
          <cell r="L5997">
            <v>242654.37</v>
          </cell>
          <cell r="M5997" t="str">
            <v>Owner-Occupied</v>
          </cell>
          <cell r="N5997">
            <v>0</v>
          </cell>
          <cell r="O5997">
            <v>43831</v>
          </cell>
          <cell r="P5997" t="str">
            <v>Current</v>
          </cell>
        </row>
        <row r="5998">
          <cell r="B5998">
            <v>41585</v>
          </cell>
          <cell r="C5998">
            <v>38</v>
          </cell>
          <cell r="D5998" t="str">
            <v>AB</v>
          </cell>
          <cell r="E5998" t="str">
            <v>Refinance External</v>
          </cell>
          <cell r="F5998" t="str">
            <v>ARM</v>
          </cell>
          <cell r="I5998">
            <v>37.78</v>
          </cell>
          <cell r="J5998">
            <v>16.34</v>
          </cell>
          <cell r="K5998" t="str">
            <v>Conv</v>
          </cell>
          <cell r="L5998">
            <v>343905.93</v>
          </cell>
          <cell r="M5998" t="str">
            <v>Owner-Occupied</v>
          </cell>
          <cell r="N5998">
            <v>0</v>
          </cell>
          <cell r="O5998">
            <v>43831</v>
          </cell>
          <cell r="P5998" t="str">
            <v>Current</v>
          </cell>
        </row>
        <row r="5999">
          <cell r="B5999">
            <v>42388</v>
          </cell>
          <cell r="C5999">
            <v>12</v>
          </cell>
          <cell r="D5999" t="str">
            <v>BC</v>
          </cell>
          <cell r="E5999" t="str">
            <v>Purchase</v>
          </cell>
          <cell r="F5999" t="str">
            <v>Fixed</v>
          </cell>
          <cell r="I5999">
            <v>22.9</v>
          </cell>
          <cell r="J5999">
            <v>9.4700000000000006</v>
          </cell>
          <cell r="K5999" t="str">
            <v>Conv</v>
          </cell>
          <cell r="L5999">
            <v>446695.23</v>
          </cell>
          <cell r="M5999" t="str">
            <v>Owner-Occupied</v>
          </cell>
          <cell r="N5999">
            <v>0</v>
          </cell>
          <cell r="O5999">
            <v>43831</v>
          </cell>
          <cell r="P5999" t="str">
            <v>Current</v>
          </cell>
        </row>
        <row r="6000">
          <cell r="B6000">
            <v>42212</v>
          </cell>
          <cell r="C6000">
            <v>18</v>
          </cell>
          <cell r="D6000" t="str">
            <v>ON</v>
          </cell>
          <cell r="E6000" t="str">
            <v>Refinance External</v>
          </cell>
          <cell r="F6000" t="str">
            <v>Fixed</v>
          </cell>
          <cell r="I6000">
            <v>29.14</v>
          </cell>
          <cell r="J6000">
            <v>19.100000000000001</v>
          </cell>
          <cell r="K6000" t="str">
            <v>Conv</v>
          </cell>
          <cell r="L6000">
            <v>271337.03999999998</v>
          </cell>
          <cell r="M6000" t="str">
            <v>Owner-Occupied</v>
          </cell>
          <cell r="N6000">
            <v>0</v>
          </cell>
          <cell r="O6000">
            <v>43831</v>
          </cell>
          <cell r="P6000" t="str">
            <v>Current</v>
          </cell>
        </row>
        <row r="6001">
          <cell r="B6001">
            <v>42094</v>
          </cell>
          <cell r="C6001">
            <v>22</v>
          </cell>
          <cell r="D6001" t="str">
            <v>ON</v>
          </cell>
          <cell r="E6001" t="str">
            <v>Purchase</v>
          </cell>
          <cell r="F6001" t="str">
            <v>ARM</v>
          </cell>
          <cell r="I6001">
            <v>31.43</v>
          </cell>
          <cell r="J6001">
            <v>30.41</v>
          </cell>
          <cell r="K6001" t="str">
            <v>Conv</v>
          </cell>
          <cell r="L6001">
            <v>303308.21000000002</v>
          </cell>
          <cell r="M6001" t="str">
            <v>Owner-Occupied</v>
          </cell>
          <cell r="N6001">
            <v>0</v>
          </cell>
          <cell r="O6001">
            <v>43831</v>
          </cell>
          <cell r="P6001" t="str">
            <v>Current</v>
          </cell>
        </row>
        <row r="6002">
          <cell r="B6002">
            <v>41984</v>
          </cell>
          <cell r="C6002">
            <v>25</v>
          </cell>
          <cell r="D6002" t="str">
            <v>ON</v>
          </cell>
          <cell r="E6002" t="str">
            <v>Purchase</v>
          </cell>
          <cell r="F6002" t="str">
            <v>Fixed</v>
          </cell>
          <cell r="I6002">
            <v>39.49</v>
          </cell>
          <cell r="J6002">
            <v>38.83</v>
          </cell>
          <cell r="K6002" t="str">
            <v>HiRatio</v>
          </cell>
          <cell r="L6002">
            <v>299042.15999999997</v>
          </cell>
          <cell r="M6002" t="str">
            <v>Owner-Occupied</v>
          </cell>
          <cell r="N6002">
            <v>0</v>
          </cell>
          <cell r="O6002">
            <v>43831</v>
          </cell>
          <cell r="P6002" t="str">
            <v>Current</v>
          </cell>
        </row>
        <row r="6003">
          <cell r="B6003">
            <v>42216</v>
          </cell>
          <cell r="C6003">
            <v>18</v>
          </cell>
          <cell r="D6003" t="str">
            <v>NB</v>
          </cell>
          <cell r="E6003" t="str">
            <v>Purchase</v>
          </cell>
          <cell r="F6003" t="str">
            <v>Fixed</v>
          </cell>
          <cell r="I6003">
            <v>27.49</v>
          </cell>
          <cell r="J6003">
            <v>13.24</v>
          </cell>
          <cell r="K6003" t="str">
            <v>Conv</v>
          </cell>
          <cell r="L6003">
            <v>188326.84</v>
          </cell>
          <cell r="M6003" t="str">
            <v>Owner-Occupied</v>
          </cell>
          <cell r="N6003">
            <v>0</v>
          </cell>
          <cell r="O6003">
            <v>43831</v>
          </cell>
          <cell r="P6003" t="str">
            <v>Current</v>
          </cell>
        </row>
        <row r="6004">
          <cell r="B6004">
            <v>41575</v>
          </cell>
          <cell r="C6004">
            <v>39</v>
          </cell>
          <cell r="D6004" t="str">
            <v>ON</v>
          </cell>
          <cell r="E6004" t="str">
            <v>Refinance External</v>
          </cell>
          <cell r="F6004" t="str">
            <v>ARM</v>
          </cell>
          <cell r="I6004">
            <v>23.91</v>
          </cell>
          <cell r="J6004">
            <v>17.78</v>
          </cell>
          <cell r="K6004" t="str">
            <v>Conv</v>
          </cell>
          <cell r="L6004">
            <v>0</v>
          </cell>
          <cell r="M6004" t="str">
            <v>Owner-Occupied</v>
          </cell>
          <cell r="N6004">
            <v>4</v>
          </cell>
          <cell r="O6004">
            <v>42654</v>
          </cell>
          <cell r="P6004" t="str">
            <v>Current</v>
          </cell>
        </row>
        <row r="6005">
          <cell r="B6005">
            <v>42020</v>
          </cell>
          <cell r="C6005">
            <v>24</v>
          </cell>
          <cell r="D6005" t="str">
            <v>AB</v>
          </cell>
          <cell r="E6005" t="str">
            <v>Refinance External</v>
          </cell>
          <cell r="F6005" t="str">
            <v>Fixed</v>
          </cell>
          <cell r="I6005">
            <v>34.950000000000003</v>
          </cell>
          <cell r="J6005">
            <v>34.950000000000003</v>
          </cell>
          <cell r="K6005" t="str">
            <v>Conv</v>
          </cell>
          <cell r="L6005">
            <v>364033.93</v>
          </cell>
          <cell r="M6005" t="str">
            <v>Owner-Occupied</v>
          </cell>
          <cell r="N6005">
            <v>0</v>
          </cell>
          <cell r="O6005">
            <v>43831</v>
          </cell>
          <cell r="P6005" t="str">
            <v>Current</v>
          </cell>
        </row>
        <row r="6006">
          <cell r="B6006">
            <v>41130</v>
          </cell>
          <cell r="C6006">
            <v>53</v>
          </cell>
          <cell r="D6006" t="str">
            <v>ON</v>
          </cell>
          <cell r="E6006" t="str">
            <v>Transfer</v>
          </cell>
          <cell r="F6006" t="str">
            <v>Fixed</v>
          </cell>
          <cell r="I6006">
            <v>14.68</v>
          </cell>
          <cell r="J6006">
            <v>14.13</v>
          </cell>
          <cell r="K6006" t="str">
            <v>Conv</v>
          </cell>
          <cell r="L6006">
            <v>0</v>
          </cell>
          <cell r="M6006" t="str">
            <v>Owner-Occupied</v>
          </cell>
          <cell r="N6006">
            <v>4</v>
          </cell>
          <cell r="O6006">
            <v>42591</v>
          </cell>
          <cell r="P6006" t="str">
            <v>Current</v>
          </cell>
        </row>
        <row r="6007">
          <cell r="B6007">
            <v>41395</v>
          </cell>
          <cell r="C6007">
            <v>44</v>
          </cell>
          <cell r="D6007" t="str">
            <v>NS</v>
          </cell>
          <cell r="E6007" t="str">
            <v>Refinance External</v>
          </cell>
          <cell r="F6007" t="str">
            <v>Fixed</v>
          </cell>
          <cell r="I6007">
            <v>23.3</v>
          </cell>
          <cell r="J6007">
            <v>17.88</v>
          </cell>
          <cell r="K6007" t="str">
            <v>Conv</v>
          </cell>
          <cell r="L6007">
            <v>60903.29</v>
          </cell>
          <cell r="M6007" t="str">
            <v>Owner-Occupied</v>
          </cell>
          <cell r="N6007">
            <v>0</v>
          </cell>
          <cell r="O6007">
            <v>43831</v>
          </cell>
          <cell r="P6007" t="str">
            <v>Current</v>
          </cell>
        </row>
        <row r="6008">
          <cell r="B6008">
            <v>42622</v>
          </cell>
          <cell r="C6008">
            <v>4</v>
          </cell>
          <cell r="D6008" t="str">
            <v>ON</v>
          </cell>
          <cell r="E6008" t="str">
            <v>Purchase</v>
          </cell>
          <cell r="F6008" t="str">
            <v>ARM</v>
          </cell>
          <cell r="I6008">
            <v>23.53</v>
          </cell>
          <cell r="J6008">
            <v>22.41</v>
          </cell>
          <cell r="K6008" t="str">
            <v>Conv</v>
          </cell>
          <cell r="L6008">
            <v>205230.8</v>
          </cell>
          <cell r="M6008" t="str">
            <v>Owner-Occupied</v>
          </cell>
          <cell r="N6008">
            <v>0</v>
          </cell>
          <cell r="O6008">
            <v>43831</v>
          </cell>
          <cell r="P6008" t="str">
            <v>Current</v>
          </cell>
        </row>
        <row r="6009">
          <cell r="B6009">
            <v>41659</v>
          </cell>
          <cell r="C6009">
            <v>36</v>
          </cell>
          <cell r="D6009" t="str">
            <v>ON</v>
          </cell>
          <cell r="E6009" t="str">
            <v>Purchase</v>
          </cell>
          <cell r="F6009" t="str">
            <v>Fixed</v>
          </cell>
          <cell r="I6009">
            <v>43.48</v>
          </cell>
          <cell r="J6009">
            <v>28.18</v>
          </cell>
          <cell r="K6009" t="str">
            <v>HiRatio</v>
          </cell>
          <cell r="L6009">
            <v>92741.19</v>
          </cell>
          <cell r="M6009" t="str">
            <v>Owner-Occupied</v>
          </cell>
          <cell r="N6009">
            <v>0</v>
          </cell>
          <cell r="O6009">
            <v>43831</v>
          </cell>
          <cell r="P6009" t="str">
            <v>Current</v>
          </cell>
        </row>
        <row r="6010">
          <cell r="B6010">
            <v>42404</v>
          </cell>
          <cell r="C6010">
            <v>11</v>
          </cell>
          <cell r="D6010" t="str">
            <v>ON</v>
          </cell>
          <cell r="E6010" t="str">
            <v>Refinance External</v>
          </cell>
          <cell r="F6010" t="str">
            <v>Fixed</v>
          </cell>
          <cell r="I6010">
            <v>18.68</v>
          </cell>
          <cell r="J6010">
            <v>18.059999999999999</v>
          </cell>
          <cell r="K6010" t="str">
            <v>Conv</v>
          </cell>
          <cell r="L6010">
            <v>390557.32</v>
          </cell>
          <cell r="M6010" t="str">
            <v>Owner-Occupied</v>
          </cell>
          <cell r="N6010">
            <v>0</v>
          </cell>
          <cell r="O6010">
            <v>43831</v>
          </cell>
          <cell r="P6010" t="str">
            <v>Current</v>
          </cell>
        </row>
        <row r="6011">
          <cell r="B6011">
            <v>42052</v>
          </cell>
          <cell r="C6011">
            <v>23</v>
          </cell>
          <cell r="D6011" t="str">
            <v>ON</v>
          </cell>
          <cell r="E6011" t="str">
            <v>Purchase</v>
          </cell>
          <cell r="F6011" t="str">
            <v>ARM</v>
          </cell>
          <cell r="I6011">
            <v>20.81</v>
          </cell>
          <cell r="J6011">
            <v>19.829999999999998</v>
          </cell>
          <cell r="K6011" t="str">
            <v>Conv</v>
          </cell>
          <cell r="L6011">
            <v>357014.38</v>
          </cell>
          <cell r="M6011" t="str">
            <v>Owner-Occupied</v>
          </cell>
          <cell r="N6011">
            <v>0</v>
          </cell>
          <cell r="O6011">
            <v>43831</v>
          </cell>
          <cell r="P6011" t="str">
            <v>Current</v>
          </cell>
        </row>
        <row r="6012">
          <cell r="B6012">
            <v>41809</v>
          </cell>
          <cell r="C6012">
            <v>31</v>
          </cell>
          <cell r="D6012" t="str">
            <v>ON</v>
          </cell>
          <cell r="E6012" t="str">
            <v>Transfer</v>
          </cell>
          <cell r="F6012" t="str">
            <v>ARM</v>
          </cell>
          <cell r="I6012">
            <v>24.96</v>
          </cell>
          <cell r="J6012">
            <v>24.38</v>
          </cell>
          <cell r="K6012" t="str">
            <v>Conv</v>
          </cell>
          <cell r="L6012">
            <v>136972.51</v>
          </cell>
          <cell r="M6012" t="str">
            <v>Owner-Occupied</v>
          </cell>
          <cell r="N6012">
            <v>0</v>
          </cell>
          <cell r="O6012">
            <v>43831</v>
          </cell>
          <cell r="P6012" t="str">
            <v>Current</v>
          </cell>
        </row>
        <row r="6013">
          <cell r="B6013">
            <v>40819</v>
          </cell>
          <cell r="C6013">
            <v>63</v>
          </cell>
          <cell r="D6013" t="str">
            <v>AB</v>
          </cell>
          <cell r="E6013" t="str">
            <v>Purchase</v>
          </cell>
          <cell r="F6013" t="str">
            <v>Fixed</v>
          </cell>
          <cell r="I6013">
            <v>33.22</v>
          </cell>
          <cell r="J6013">
            <v>11.99</v>
          </cell>
          <cell r="K6013" t="str">
            <v>Conv</v>
          </cell>
          <cell r="L6013">
            <v>0</v>
          </cell>
          <cell r="M6013" t="str">
            <v>Owner-Occupied</v>
          </cell>
          <cell r="N6013">
            <v>4</v>
          </cell>
          <cell r="O6013">
            <v>42639</v>
          </cell>
          <cell r="P6013" t="str">
            <v>Current</v>
          </cell>
        </row>
        <row r="6014">
          <cell r="B6014">
            <v>42158</v>
          </cell>
          <cell r="C6014">
            <v>19</v>
          </cell>
          <cell r="D6014" t="str">
            <v>BC</v>
          </cell>
          <cell r="E6014" t="str">
            <v>Refinance External</v>
          </cell>
          <cell r="F6014" t="str">
            <v>Fixed</v>
          </cell>
          <cell r="I6014">
            <v>41</v>
          </cell>
          <cell r="J6014">
            <v>38.75</v>
          </cell>
          <cell r="K6014" t="str">
            <v>Conv</v>
          </cell>
          <cell r="L6014">
            <v>179971.16</v>
          </cell>
          <cell r="M6014" t="str">
            <v>Owner-Occupied</v>
          </cell>
          <cell r="N6014">
            <v>0</v>
          </cell>
          <cell r="O6014">
            <v>43831</v>
          </cell>
          <cell r="P6014" t="str">
            <v>Current</v>
          </cell>
        </row>
        <row r="6015">
          <cell r="B6015">
            <v>42033</v>
          </cell>
          <cell r="C6015">
            <v>24</v>
          </cell>
          <cell r="D6015" t="str">
            <v>ON</v>
          </cell>
          <cell r="E6015" t="str">
            <v>Purchase</v>
          </cell>
          <cell r="F6015" t="str">
            <v>ARM</v>
          </cell>
          <cell r="I6015">
            <v>28.48</v>
          </cell>
          <cell r="J6015">
            <v>19.45</v>
          </cell>
          <cell r="K6015" t="str">
            <v>HiRatio</v>
          </cell>
          <cell r="L6015">
            <v>219404.19</v>
          </cell>
          <cell r="M6015" t="str">
            <v>Owner-Occupied</v>
          </cell>
          <cell r="N6015">
            <v>0</v>
          </cell>
          <cell r="O6015">
            <v>43831</v>
          </cell>
          <cell r="P6015" t="str">
            <v>Current</v>
          </cell>
        </row>
        <row r="6016">
          <cell r="B6016">
            <v>41835</v>
          </cell>
          <cell r="C6016">
            <v>30</v>
          </cell>
          <cell r="D6016" t="str">
            <v>ON</v>
          </cell>
          <cell r="E6016" t="str">
            <v>Purchase</v>
          </cell>
          <cell r="F6016" t="str">
            <v>Fixed</v>
          </cell>
          <cell r="I6016">
            <v>40.01</v>
          </cell>
          <cell r="J6016">
            <v>9.14</v>
          </cell>
          <cell r="K6016" t="str">
            <v>Conv</v>
          </cell>
          <cell r="L6016">
            <v>170302.89</v>
          </cell>
          <cell r="M6016" t="str">
            <v>Rental</v>
          </cell>
          <cell r="N6016">
            <v>0</v>
          </cell>
          <cell r="O6016">
            <v>43831</v>
          </cell>
          <cell r="P6016" t="str">
            <v>Current</v>
          </cell>
        </row>
        <row r="6017">
          <cell r="B6017">
            <v>42248</v>
          </cell>
          <cell r="C6017">
            <v>16</v>
          </cell>
          <cell r="D6017" t="str">
            <v>AB</v>
          </cell>
          <cell r="E6017" t="str">
            <v>Purchase</v>
          </cell>
          <cell r="F6017" t="str">
            <v>Fixed</v>
          </cell>
          <cell r="I6017">
            <v>35.11</v>
          </cell>
          <cell r="J6017">
            <v>33.33</v>
          </cell>
          <cell r="K6017" t="str">
            <v>HiRatio</v>
          </cell>
          <cell r="L6017">
            <v>255532.35</v>
          </cell>
          <cell r="M6017" t="str">
            <v>Owner-Occupied</v>
          </cell>
          <cell r="N6017">
            <v>0</v>
          </cell>
          <cell r="O6017">
            <v>43831</v>
          </cell>
          <cell r="P6017" t="str">
            <v>Current</v>
          </cell>
        </row>
        <row r="6018">
          <cell r="B6018">
            <v>41899</v>
          </cell>
          <cell r="C6018">
            <v>28</v>
          </cell>
          <cell r="D6018" t="str">
            <v>BC</v>
          </cell>
          <cell r="E6018" t="str">
            <v>Purchase</v>
          </cell>
          <cell r="F6018" t="str">
            <v>ARM</v>
          </cell>
          <cell r="I6018">
            <v>29.47</v>
          </cell>
          <cell r="J6018">
            <v>23.19</v>
          </cell>
          <cell r="K6018" t="str">
            <v>HiRatio</v>
          </cell>
          <cell r="L6018">
            <v>315331.3</v>
          </cell>
          <cell r="M6018" t="str">
            <v>Owner-Occupied</v>
          </cell>
          <cell r="N6018">
            <v>0</v>
          </cell>
          <cell r="O6018">
            <v>43831</v>
          </cell>
          <cell r="P6018" t="str">
            <v>Current</v>
          </cell>
        </row>
        <row r="6019">
          <cell r="B6019">
            <v>42594</v>
          </cell>
          <cell r="C6019">
            <v>5</v>
          </cell>
          <cell r="D6019" t="str">
            <v>BC</v>
          </cell>
          <cell r="E6019" t="str">
            <v>Refinance External</v>
          </cell>
          <cell r="F6019" t="str">
            <v>Fixed</v>
          </cell>
          <cell r="I6019">
            <v>19.47</v>
          </cell>
          <cell r="J6019">
            <v>14.67</v>
          </cell>
          <cell r="K6019" t="str">
            <v>Conv</v>
          </cell>
          <cell r="L6019">
            <v>517874.52</v>
          </cell>
          <cell r="M6019" t="str">
            <v>Owner-Occupied</v>
          </cell>
          <cell r="N6019">
            <v>0</v>
          </cell>
          <cell r="O6019">
            <v>43831</v>
          </cell>
          <cell r="P6019" t="str">
            <v>Current</v>
          </cell>
        </row>
        <row r="6020">
          <cell r="B6020">
            <v>42489</v>
          </cell>
          <cell r="C6020">
            <v>9</v>
          </cell>
          <cell r="D6020" t="str">
            <v>BC</v>
          </cell>
          <cell r="E6020" t="str">
            <v>Purchase</v>
          </cell>
          <cell r="F6020" t="str">
            <v>ARM</v>
          </cell>
          <cell r="I6020">
            <v>32.409999999999997</v>
          </cell>
          <cell r="J6020">
            <v>26.57</v>
          </cell>
          <cell r="K6020" t="str">
            <v>Conv</v>
          </cell>
          <cell r="L6020">
            <v>392950.33</v>
          </cell>
          <cell r="M6020" t="str">
            <v>Owner-Occupied</v>
          </cell>
          <cell r="N6020">
            <v>0</v>
          </cell>
          <cell r="O6020">
            <v>43831</v>
          </cell>
          <cell r="P6020" t="str">
            <v>Current</v>
          </cell>
        </row>
        <row r="6021">
          <cell r="B6021">
            <v>41047</v>
          </cell>
          <cell r="C6021">
            <v>56</v>
          </cell>
          <cell r="D6021" t="str">
            <v>AB</v>
          </cell>
          <cell r="E6021" t="str">
            <v>Purchase</v>
          </cell>
          <cell r="F6021" t="str">
            <v>Fixed</v>
          </cell>
          <cell r="I6021">
            <v>37.21</v>
          </cell>
          <cell r="J6021">
            <v>36.770000000000003</v>
          </cell>
          <cell r="K6021" t="str">
            <v>HiRatio</v>
          </cell>
          <cell r="L6021">
            <v>0</v>
          </cell>
          <cell r="M6021" t="str">
            <v>Owner-Occupied</v>
          </cell>
          <cell r="N6021">
            <v>4</v>
          </cell>
          <cell r="O6021">
            <v>42692</v>
          </cell>
          <cell r="P6021" t="str">
            <v>Current</v>
          </cell>
        </row>
        <row r="6022">
          <cell r="B6022">
            <v>41064</v>
          </cell>
          <cell r="C6022">
            <v>55</v>
          </cell>
          <cell r="D6022" t="str">
            <v>AB</v>
          </cell>
          <cell r="E6022" t="str">
            <v>Purchase</v>
          </cell>
          <cell r="F6022" t="str">
            <v>Fixed</v>
          </cell>
          <cell r="I6022">
            <v>38.93</v>
          </cell>
          <cell r="J6022">
            <v>17.39</v>
          </cell>
          <cell r="K6022" t="str">
            <v>HiRatio</v>
          </cell>
          <cell r="L6022">
            <v>117748.18</v>
          </cell>
          <cell r="M6022" t="str">
            <v>Owner-Occupied</v>
          </cell>
          <cell r="N6022">
            <v>0</v>
          </cell>
          <cell r="O6022">
            <v>43831</v>
          </cell>
          <cell r="P6022" t="str">
            <v>Current</v>
          </cell>
        </row>
        <row r="6023">
          <cell r="B6023">
            <v>42551</v>
          </cell>
          <cell r="C6023">
            <v>7</v>
          </cell>
          <cell r="D6023" t="str">
            <v>ON</v>
          </cell>
          <cell r="E6023" t="str">
            <v>Purchase</v>
          </cell>
          <cell r="F6023" t="str">
            <v>Fixed</v>
          </cell>
          <cell r="I6023">
            <v>39.69</v>
          </cell>
          <cell r="J6023">
            <v>38.21</v>
          </cell>
          <cell r="K6023" t="str">
            <v>Conv</v>
          </cell>
          <cell r="L6023">
            <v>418984.81</v>
          </cell>
          <cell r="M6023" t="str">
            <v>Owner-Occupied</v>
          </cell>
          <cell r="N6023">
            <v>0</v>
          </cell>
          <cell r="O6023">
            <v>43831</v>
          </cell>
          <cell r="P6023" t="str">
            <v>Current</v>
          </cell>
        </row>
        <row r="6024">
          <cell r="B6024">
            <v>42200</v>
          </cell>
          <cell r="C6024">
            <v>18</v>
          </cell>
          <cell r="D6024" t="str">
            <v>ON</v>
          </cell>
          <cell r="E6024" t="str">
            <v>Purchase</v>
          </cell>
          <cell r="F6024" t="str">
            <v>Fixed</v>
          </cell>
          <cell r="I6024">
            <v>38.020000000000003</v>
          </cell>
          <cell r="J6024">
            <v>38.020000000000003</v>
          </cell>
          <cell r="K6024" t="str">
            <v>Conv</v>
          </cell>
          <cell r="L6024">
            <v>426894.33</v>
          </cell>
          <cell r="M6024" t="str">
            <v>Owner-Occupied</v>
          </cell>
          <cell r="N6024">
            <v>0</v>
          </cell>
          <cell r="O6024">
            <v>43831</v>
          </cell>
          <cell r="P6024" t="str">
            <v>Current</v>
          </cell>
        </row>
        <row r="6025">
          <cell r="B6025">
            <v>41586</v>
          </cell>
          <cell r="C6025">
            <v>38</v>
          </cell>
          <cell r="D6025" t="str">
            <v>ON</v>
          </cell>
          <cell r="E6025" t="str">
            <v>Refinance External</v>
          </cell>
          <cell r="F6025" t="str">
            <v>Fixed</v>
          </cell>
          <cell r="I6025">
            <v>32.94</v>
          </cell>
          <cell r="J6025">
            <v>24.48</v>
          </cell>
          <cell r="K6025" t="str">
            <v>Conv</v>
          </cell>
          <cell r="L6025">
            <v>140735.19</v>
          </cell>
          <cell r="M6025" t="str">
            <v>Owner-Occupied</v>
          </cell>
          <cell r="N6025">
            <v>0</v>
          </cell>
          <cell r="O6025">
            <v>43831</v>
          </cell>
          <cell r="P6025" t="str">
            <v>Current</v>
          </cell>
        </row>
        <row r="6026">
          <cell r="B6026">
            <v>40889</v>
          </cell>
          <cell r="C6026">
            <v>61</v>
          </cell>
          <cell r="D6026" t="str">
            <v>AB</v>
          </cell>
          <cell r="E6026" t="str">
            <v>Purchase</v>
          </cell>
          <cell r="F6026" t="str">
            <v>Fixed</v>
          </cell>
          <cell r="I6026">
            <v>33.61</v>
          </cell>
          <cell r="J6026">
            <v>20.66</v>
          </cell>
          <cell r="K6026" t="str">
            <v>HiRatio</v>
          </cell>
          <cell r="L6026">
            <v>616393.30000000005</v>
          </cell>
          <cell r="M6026" t="str">
            <v>Owner-Occupied</v>
          </cell>
          <cell r="N6026">
            <v>0</v>
          </cell>
          <cell r="O6026">
            <v>43831</v>
          </cell>
          <cell r="P6026" t="str">
            <v>Current</v>
          </cell>
        </row>
        <row r="6027">
          <cell r="B6027">
            <v>42083</v>
          </cell>
          <cell r="C6027">
            <v>22</v>
          </cell>
          <cell r="D6027" t="str">
            <v>BC</v>
          </cell>
          <cell r="E6027" t="str">
            <v>Transfer</v>
          </cell>
          <cell r="F6027" t="str">
            <v>ARM</v>
          </cell>
          <cell r="I6027">
            <v>26.73</v>
          </cell>
          <cell r="J6027">
            <v>23.22</v>
          </cell>
          <cell r="K6027" t="str">
            <v>HiRatio</v>
          </cell>
          <cell r="L6027">
            <v>174904.59</v>
          </cell>
          <cell r="M6027" t="str">
            <v>Owner-Occupied</v>
          </cell>
          <cell r="N6027">
            <v>0</v>
          </cell>
          <cell r="O6027">
            <v>43831</v>
          </cell>
          <cell r="P6027" t="str">
            <v>Current</v>
          </cell>
        </row>
        <row r="6028">
          <cell r="B6028">
            <v>41457</v>
          </cell>
          <cell r="C6028">
            <v>42</v>
          </cell>
          <cell r="D6028" t="str">
            <v>AB</v>
          </cell>
          <cell r="E6028" t="str">
            <v>Purchase</v>
          </cell>
          <cell r="F6028" t="str">
            <v>Fixed</v>
          </cell>
          <cell r="I6028">
            <v>36.9</v>
          </cell>
          <cell r="J6028">
            <v>12.99</v>
          </cell>
          <cell r="K6028" t="str">
            <v>HiRatio</v>
          </cell>
          <cell r="L6028">
            <v>0</v>
          </cell>
          <cell r="M6028" t="str">
            <v>Owner-Occupied</v>
          </cell>
          <cell r="N6028">
            <v>4</v>
          </cell>
          <cell r="O6028">
            <v>42340</v>
          </cell>
          <cell r="P6028" t="str">
            <v>Current</v>
          </cell>
        </row>
        <row r="6029">
          <cell r="B6029">
            <v>41915</v>
          </cell>
          <cell r="C6029">
            <v>27</v>
          </cell>
          <cell r="D6029" t="str">
            <v>ON</v>
          </cell>
          <cell r="E6029" t="str">
            <v>Purchase with Improvements</v>
          </cell>
          <cell r="F6029" t="str">
            <v>ARM</v>
          </cell>
          <cell r="I6029">
            <v>28.71</v>
          </cell>
          <cell r="J6029">
            <v>26.65</v>
          </cell>
          <cell r="K6029" t="str">
            <v>HiRatio</v>
          </cell>
          <cell r="L6029">
            <v>363082.33</v>
          </cell>
          <cell r="M6029" t="str">
            <v>Owner-Occupied</v>
          </cell>
          <cell r="N6029">
            <v>0</v>
          </cell>
          <cell r="O6029">
            <v>43831</v>
          </cell>
          <cell r="P6029" t="str">
            <v>Current</v>
          </cell>
        </row>
        <row r="6030">
          <cell r="B6030">
            <v>40940</v>
          </cell>
          <cell r="C6030">
            <v>59</v>
          </cell>
          <cell r="D6030" t="str">
            <v>AB</v>
          </cell>
          <cell r="E6030" t="str">
            <v>Transfer</v>
          </cell>
          <cell r="F6030" t="str">
            <v>Fixed</v>
          </cell>
          <cell r="I6030">
            <v>34.82</v>
          </cell>
          <cell r="J6030">
            <v>22.14</v>
          </cell>
          <cell r="K6030" t="str">
            <v>HiRatio</v>
          </cell>
          <cell r="L6030">
            <v>0</v>
          </cell>
          <cell r="M6030" t="str">
            <v>Owner-Occupied</v>
          </cell>
          <cell r="N6030">
            <v>4</v>
          </cell>
          <cell r="O6030">
            <v>42739</v>
          </cell>
          <cell r="P6030" t="str">
            <v>Current</v>
          </cell>
        </row>
        <row r="6031">
          <cell r="B6031">
            <v>41029</v>
          </cell>
          <cell r="C6031">
            <v>57</v>
          </cell>
          <cell r="D6031" t="str">
            <v>AB</v>
          </cell>
          <cell r="E6031" t="str">
            <v>Purchase</v>
          </cell>
          <cell r="F6031" t="str">
            <v>Fixed</v>
          </cell>
          <cell r="I6031">
            <v>26.76</v>
          </cell>
          <cell r="J6031">
            <v>19.72</v>
          </cell>
          <cell r="K6031" t="str">
            <v>HiRatio</v>
          </cell>
          <cell r="L6031">
            <v>524945.16</v>
          </cell>
          <cell r="M6031" t="str">
            <v>Owner-Occupied</v>
          </cell>
          <cell r="N6031">
            <v>0</v>
          </cell>
          <cell r="O6031">
            <v>43831</v>
          </cell>
          <cell r="P6031" t="str">
            <v>Current</v>
          </cell>
        </row>
        <row r="6032">
          <cell r="B6032">
            <v>40792</v>
          </cell>
          <cell r="C6032">
            <v>64</v>
          </cell>
          <cell r="D6032" t="str">
            <v>NS</v>
          </cell>
          <cell r="E6032" t="str">
            <v>Refinance External</v>
          </cell>
          <cell r="F6032" t="str">
            <v>ARM</v>
          </cell>
          <cell r="I6032">
            <v>31.37</v>
          </cell>
          <cell r="J6032">
            <v>23.48</v>
          </cell>
          <cell r="K6032" t="str">
            <v>Conv</v>
          </cell>
          <cell r="L6032">
            <v>0</v>
          </cell>
          <cell r="M6032" t="str">
            <v>Rental</v>
          </cell>
          <cell r="N6032">
            <v>4</v>
          </cell>
          <cell r="O6032">
            <v>41130</v>
          </cell>
          <cell r="P6032" t="str">
            <v>Current</v>
          </cell>
        </row>
        <row r="6033">
          <cell r="B6033">
            <v>42159</v>
          </cell>
          <cell r="C6033">
            <v>19</v>
          </cell>
          <cell r="D6033" t="str">
            <v>BC</v>
          </cell>
          <cell r="E6033" t="str">
            <v>Purchase</v>
          </cell>
          <cell r="F6033" t="str">
            <v>Fixed</v>
          </cell>
          <cell r="I6033">
            <v>36.99</v>
          </cell>
          <cell r="J6033">
            <v>26.79</v>
          </cell>
          <cell r="K6033" t="str">
            <v>HiRatio</v>
          </cell>
          <cell r="L6033">
            <v>404921.54</v>
          </cell>
          <cell r="M6033" t="str">
            <v>Owner-Occupied</v>
          </cell>
          <cell r="N6033">
            <v>0</v>
          </cell>
          <cell r="O6033">
            <v>43831</v>
          </cell>
          <cell r="P6033" t="str">
            <v>Current</v>
          </cell>
        </row>
        <row r="6034">
          <cell r="B6034">
            <v>42598</v>
          </cell>
          <cell r="C6034">
            <v>5</v>
          </cell>
          <cell r="D6034" t="str">
            <v>BC</v>
          </cell>
          <cell r="E6034" t="str">
            <v>Purchase</v>
          </cell>
          <cell r="F6034" t="str">
            <v>ARM</v>
          </cell>
          <cell r="I6034">
            <v>25.17</v>
          </cell>
          <cell r="J6034">
            <v>24.42</v>
          </cell>
          <cell r="K6034" t="str">
            <v>Conv</v>
          </cell>
          <cell r="L6034">
            <v>235070.65</v>
          </cell>
          <cell r="M6034" t="str">
            <v>Owner-Occupied</v>
          </cell>
          <cell r="N6034">
            <v>0</v>
          </cell>
          <cell r="O6034">
            <v>43831</v>
          </cell>
          <cell r="P6034" t="str">
            <v>Current</v>
          </cell>
        </row>
        <row r="6035">
          <cell r="B6035">
            <v>40840</v>
          </cell>
          <cell r="C6035">
            <v>63</v>
          </cell>
          <cell r="D6035" t="str">
            <v>AB</v>
          </cell>
          <cell r="E6035" t="str">
            <v>Refinance External</v>
          </cell>
          <cell r="F6035" t="str">
            <v>Fixed</v>
          </cell>
          <cell r="I6035">
            <v>44.03</v>
          </cell>
          <cell r="J6035">
            <v>35.57</v>
          </cell>
          <cell r="K6035" t="str">
            <v>Conv</v>
          </cell>
          <cell r="L6035">
            <v>191029.57</v>
          </cell>
          <cell r="M6035" t="str">
            <v>Owner-Occupied</v>
          </cell>
          <cell r="N6035">
            <v>0</v>
          </cell>
          <cell r="O6035">
            <v>43831</v>
          </cell>
          <cell r="P6035" t="str">
            <v>Current</v>
          </cell>
        </row>
        <row r="6036">
          <cell r="B6036">
            <v>42102</v>
          </cell>
          <cell r="C6036">
            <v>21</v>
          </cell>
          <cell r="D6036" t="str">
            <v>AB</v>
          </cell>
          <cell r="E6036" t="str">
            <v>Transfer</v>
          </cell>
          <cell r="F6036" t="str">
            <v>ARM</v>
          </cell>
          <cell r="I6036">
            <v>33.85</v>
          </cell>
          <cell r="J6036">
            <v>17.52</v>
          </cell>
          <cell r="K6036" t="str">
            <v>Conv</v>
          </cell>
          <cell r="L6036">
            <v>189404.45</v>
          </cell>
          <cell r="M6036" t="str">
            <v>Owner-Occupied</v>
          </cell>
          <cell r="N6036">
            <v>0</v>
          </cell>
          <cell r="O6036">
            <v>43831</v>
          </cell>
          <cell r="P6036" t="str">
            <v>Current</v>
          </cell>
        </row>
        <row r="6037">
          <cell r="B6037">
            <v>42569</v>
          </cell>
          <cell r="C6037">
            <v>6</v>
          </cell>
          <cell r="D6037" t="str">
            <v>ON</v>
          </cell>
          <cell r="E6037" t="str">
            <v>Purchase</v>
          </cell>
          <cell r="F6037" t="str">
            <v>Fixed</v>
          </cell>
          <cell r="I6037">
            <v>35.700000000000003</v>
          </cell>
          <cell r="J6037">
            <v>35.35</v>
          </cell>
          <cell r="K6037" t="str">
            <v>Conv</v>
          </cell>
          <cell r="L6037">
            <v>329465.61</v>
          </cell>
          <cell r="M6037" t="str">
            <v>Owner-Occupied</v>
          </cell>
          <cell r="N6037">
            <v>0</v>
          </cell>
          <cell r="O6037">
            <v>43831</v>
          </cell>
          <cell r="P6037" t="str">
            <v>Current</v>
          </cell>
        </row>
        <row r="6038">
          <cell r="B6038">
            <v>42496</v>
          </cell>
          <cell r="C6038">
            <v>8</v>
          </cell>
          <cell r="D6038" t="str">
            <v>BC</v>
          </cell>
          <cell r="E6038" t="str">
            <v>Refinance External</v>
          </cell>
          <cell r="F6038" t="str">
            <v>Fixed</v>
          </cell>
          <cell r="I6038">
            <v>31.24</v>
          </cell>
          <cell r="J6038">
            <v>13.13</v>
          </cell>
          <cell r="K6038" t="str">
            <v>Conv</v>
          </cell>
          <cell r="L6038">
            <v>347537.59</v>
          </cell>
          <cell r="M6038" t="str">
            <v>Owner-Occupied</v>
          </cell>
          <cell r="N6038">
            <v>0</v>
          </cell>
          <cell r="O6038">
            <v>43831</v>
          </cell>
          <cell r="P6038" t="str">
            <v>Current</v>
          </cell>
        </row>
        <row r="6039">
          <cell r="B6039">
            <v>42338</v>
          </cell>
          <cell r="C6039">
            <v>14</v>
          </cell>
          <cell r="D6039" t="str">
            <v>BC</v>
          </cell>
          <cell r="E6039" t="str">
            <v>Purchase</v>
          </cell>
          <cell r="F6039" t="str">
            <v>Fixed</v>
          </cell>
          <cell r="I6039">
            <v>37.950000000000003</v>
          </cell>
          <cell r="J6039">
            <v>36.82</v>
          </cell>
          <cell r="K6039" t="str">
            <v>Conv</v>
          </cell>
          <cell r="L6039">
            <v>292628.8</v>
          </cell>
          <cell r="M6039" t="str">
            <v>Owner-Occupied</v>
          </cell>
          <cell r="N6039">
            <v>0</v>
          </cell>
          <cell r="O6039">
            <v>43831</v>
          </cell>
          <cell r="P6039" t="str">
            <v>Current</v>
          </cell>
        </row>
        <row r="6040">
          <cell r="B6040">
            <v>41892</v>
          </cell>
          <cell r="C6040">
            <v>28</v>
          </cell>
          <cell r="D6040" t="str">
            <v>ON</v>
          </cell>
          <cell r="E6040" t="str">
            <v>Purchase</v>
          </cell>
          <cell r="F6040" t="str">
            <v>ARM</v>
          </cell>
          <cell r="I6040">
            <v>22.39</v>
          </cell>
          <cell r="J6040">
            <v>16.29</v>
          </cell>
          <cell r="K6040" t="str">
            <v>Conv</v>
          </cell>
          <cell r="L6040">
            <v>211814.89</v>
          </cell>
          <cell r="M6040" t="str">
            <v>Owner-Occupied</v>
          </cell>
          <cell r="N6040">
            <v>0</v>
          </cell>
          <cell r="O6040">
            <v>43831</v>
          </cell>
          <cell r="P6040" t="str">
            <v>Current</v>
          </cell>
        </row>
        <row r="6041">
          <cell r="B6041">
            <v>41505</v>
          </cell>
          <cell r="C6041">
            <v>41</v>
          </cell>
          <cell r="D6041" t="str">
            <v>AB</v>
          </cell>
          <cell r="E6041" t="str">
            <v>Purchase</v>
          </cell>
          <cell r="F6041" t="str">
            <v>ARM</v>
          </cell>
          <cell r="I6041">
            <v>24.98</v>
          </cell>
          <cell r="J6041">
            <v>14.03</v>
          </cell>
          <cell r="K6041" t="str">
            <v>HiRatio</v>
          </cell>
          <cell r="L6041">
            <v>250839.88</v>
          </cell>
          <cell r="M6041" t="str">
            <v>Owner-Occupied</v>
          </cell>
          <cell r="N6041">
            <v>0</v>
          </cell>
          <cell r="O6041">
            <v>43831</v>
          </cell>
          <cell r="P6041" t="str">
            <v>Current</v>
          </cell>
        </row>
        <row r="6042">
          <cell r="B6042">
            <v>42506</v>
          </cell>
          <cell r="C6042">
            <v>8</v>
          </cell>
          <cell r="D6042" t="str">
            <v>BC</v>
          </cell>
          <cell r="E6042" t="str">
            <v>Purchase</v>
          </cell>
          <cell r="F6042" t="str">
            <v>Fixed</v>
          </cell>
          <cell r="I6042">
            <v>37.909999999999997</v>
          </cell>
          <cell r="J6042">
            <v>36.479999999999997</v>
          </cell>
          <cell r="K6042" t="str">
            <v>Conv</v>
          </cell>
          <cell r="L6042">
            <v>402716.34</v>
          </cell>
          <cell r="M6042" t="str">
            <v>Owner-Occupied</v>
          </cell>
          <cell r="N6042">
            <v>0</v>
          </cell>
          <cell r="O6042">
            <v>43831</v>
          </cell>
          <cell r="P6042" t="str">
            <v>Current</v>
          </cell>
        </row>
        <row r="6043">
          <cell r="B6043">
            <v>41026</v>
          </cell>
          <cell r="C6043">
            <v>57</v>
          </cell>
          <cell r="D6043" t="str">
            <v>ON</v>
          </cell>
          <cell r="E6043" t="str">
            <v>Purchase</v>
          </cell>
          <cell r="F6043" t="str">
            <v>Fixed</v>
          </cell>
          <cell r="I6043">
            <v>26.92</v>
          </cell>
          <cell r="J6043">
            <v>21.87</v>
          </cell>
          <cell r="K6043" t="str">
            <v>HiRatio</v>
          </cell>
          <cell r="L6043">
            <v>34469.54</v>
          </cell>
          <cell r="M6043" t="str">
            <v>Owner-Occupied</v>
          </cell>
          <cell r="N6043">
            <v>0</v>
          </cell>
          <cell r="O6043">
            <v>43831</v>
          </cell>
          <cell r="P6043" t="str">
            <v>Current</v>
          </cell>
        </row>
        <row r="6044">
          <cell r="B6044">
            <v>41082</v>
          </cell>
          <cell r="C6044">
            <v>55</v>
          </cell>
          <cell r="D6044" t="str">
            <v>ON</v>
          </cell>
          <cell r="E6044" t="str">
            <v>Purchase</v>
          </cell>
          <cell r="F6044" t="str">
            <v>Fixed</v>
          </cell>
          <cell r="I6044">
            <v>39.26</v>
          </cell>
          <cell r="J6044">
            <v>32.799999999999997</v>
          </cell>
          <cell r="K6044" t="str">
            <v>HiRatio</v>
          </cell>
          <cell r="L6044">
            <v>344077.34</v>
          </cell>
          <cell r="M6044" t="str">
            <v>Owner-Occupied</v>
          </cell>
          <cell r="N6044">
            <v>0</v>
          </cell>
          <cell r="O6044">
            <v>43831</v>
          </cell>
          <cell r="P6044" t="str">
            <v>Current</v>
          </cell>
        </row>
        <row r="6045">
          <cell r="B6045">
            <v>42207</v>
          </cell>
          <cell r="C6045">
            <v>18</v>
          </cell>
          <cell r="D6045" t="str">
            <v>BC</v>
          </cell>
          <cell r="E6045" t="str">
            <v>Purchase</v>
          </cell>
          <cell r="F6045" t="str">
            <v>Fixed</v>
          </cell>
          <cell r="I6045">
            <v>33.03</v>
          </cell>
          <cell r="J6045">
            <v>17.399999999999999</v>
          </cell>
          <cell r="K6045" t="str">
            <v>Conv</v>
          </cell>
          <cell r="L6045">
            <v>273272.84000000003</v>
          </cell>
          <cell r="M6045" t="str">
            <v>Owner-Occupied</v>
          </cell>
          <cell r="N6045">
            <v>0</v>
          </cell>
          <cell r="O6045">
            <v>43831</v>
          </cell>
          <cell r="P6045" t="str">
            <v>Current</v>
          </cell>
        </row>
        <row r="6046">
          <cell r="B6046">
            <v>42517</v>
          </cell>
          <cell r="C6046">
            <v>8</v>
          </cell>
          <cell r="D6046" t="str">
            <v>ON</v>
          </cell>
          <cell r="E6046" t="str">
            <v>Transfer</v>
          </cell>
          <cell r="F6046" t="str">
            <v>ARM</v>
          </cell>
          <cell r="I6046">
            <v>28.92</v>
          </cell>
          <cell r="J6046">
            <v>27.1</v>
          </cell>
          <cell r="K6046" t="str">
            <v>Conv</v>
          </cell>
          <cell r="L6046">
            <v>197708.13</v>
          </cell>
          <cell r="M6046" t="str">
            <v>Owner-Occupied</v>
          </cell>
          <cell r="N6046">
            <v>0</v>
          </cell>
          <cell r="O6046">
            <v>43831</v>
          </cell>
          <cell r="P6046" t="str">
            <v>Current</v>
          </cell>
        </row>
        <row r="6047">
          <cell r="B6047">
            <v>41619</v>
          </cell>
          <cell r="C6047">
            <v>37</v>
          </cell>
          <cell r="D6047" t="str">
            <v>ON</v>
          </cell>
          <cell r="E6047" t="str">
            <v>Purchase</v>
          </cell>
          <cell r="F6047" t="str">
            <v>Fixed</v>
          </cell>
          <cell r="I6047">
            <v>33.26</v>
          </cell>
          <cell r="J6047">
            <v>31.93</v>
          </cell>
          <cell r="K6047" t="str">
            <v>HiRatio</v>
          </cell>
          <cell r="L6047">
            <v>0</v>
          </cell>
          <cell r="M6047" t="str">
            <v>Owner-Occupied</v>
          </cell>
          <cell r="N6047">
            <v>4</v>
          </cell>
          <cell r="O6047">
            <v>42646</v>
          </cell>
          <cell r="P6047" t="str">
            <v>Current</v>
          </cell>
        </row>
        <row r="6048">
          <cell r="B6048">
            <v>42277</v>
          </cell>
          <cell r="C6048">
            <v>16</v>
          </cell>
          <cell r="D6048" t="str">
            <v>ON</v>
          </cell>
          <cell r="E6048" t="str">
            <v>Purchase</v>
          </cell>
          <cell r="F6048" t="str">
            <v>ARM</v>
          </cell>
          <cell r="I6048">
            <v>34.200000000000003</v>
          </cell>
          <cell r="J6048">
            <v>15.92</v>
          </cell>
          <cell r="K6048" t="str">
            <v>Conv</v>
          </cell>
          <cell r="L6048">
            <v>413866.94</v>
          </cell>
          <cell r="M6048" t="str">
            <v>Owner-Occupied</v>
          </cell>
          <cell r="N6048">
            <v>0</v>
          </cell>
          <cell r="O6048">
            <v>43831</v>
          </cell>
          <cell r="P6048" t="str">
            <v>Current</v>
          </cell>
        </row>
        <row r="6049">
          <cell r="B6049">
            <v>42237</v>
          </cell>
          <cell r="C6049">
            <v>17</v>
          </cell>
          <cell r="D6049" t="str">
            <v>AB</v>
          </cell>
          <cell r="E6049" t="str">
            <v>Refinance External</v>
          </cell>
          <cell r="F6049" t="str">
            <v>Fixed</v>
          </cell>
          <cell r="I6049">
            <v>30.85</v>
          </cell>
          <cell r="J6049">
            <v>17.77</v>
          </cell>
          <cell r="K6049" t="str">
            <v>Conv</v>
          </cell>
          <cell r="L6049">
            <v>391517.53</v>
          </cell>
          <cell r="M6049" t="str">
            <v>Owner-Occupied</v>
          </cell>
          <cell r="N6049">
            <v>0</v>
          </cell>
          <cell r="O6049">
            <v>43831</v>
          </cell>
          <cell r="P6049" t="str">
            <v>Current</v>
          </cell>
        </row>
        <row r="6050">
          <cell r="B6050">
            <v>42293</v>
          </cell>
          <cell r="C6050">
            <v>15</v>
          </cell>
          <cell r="D6050" t="str">
            <v>ON</v>
          </cell>
          <cell r="E6050" t="str">
            <v>Transfer</v>
          </cell>
          <cell r="F6050" t="str">
            <v>Fixed</v>
          </cell>
          <cell r="I6050">
            <v>9.23</v>
          </cell>
          <cell r="J6050">
            <v>8.3000000000000007</v>
          </cell>
          <cell r="K6050" t="str">
            <v>Conv</v>
          </cell>
          <cell r="L6050">
            <v>189455.89</v>
          </cell>
          <cell r="M6050" t="str">
            <v>Owner-Occupied</v>
          </cell>
          <cell r="N6050">
            <v>0</v>
          </cell>
          <cell r="O6050">
            <v>43831</v>
          </cell>
          <cell r="P6050" t="str">
            <v>Current</v>
          </cell>
        </row>
        <row r="6051">
          <cell r="B6051">
            <v>41912</v>
          </cell>
          <cell r="C6051">
            <v>28</v>
          </cell>
          <cell r="D6051" t="str">
            <v>ON</v>
          </cell>
          <cell r="E6051" t="str">
            <v>Transfer</v>
          </cell>
          <cell r="F6051" t="str">
            <v>Fixed</v>
          </cell>
          <cell r="I6051">
            <v>41.06</v>
          </cell>
          <cell r="J6051">
            <v>17.96</v>
          </cell>
          <cell r="K6051" t="str">
            <v>HiRatio</v>
          </cell>
          <cell r="L6051">
            <v>137077.26999999999</v>
          </cell>
          <cell r="M6051" t="str">
            <v>Owner-Occupied</v>
          </cell>
          <cell r="N6051">
            <v>0</v>
          </cell>
          <cell r="O6051">
            <v>43831</v>
          </cell>
          <cell r="P6051" t="str">
            <v>Current</v>
          </cell>
        </row>
        <row r="6052">
          <cell r="B6052">
            <v>41865</v>
          </cell>
          <cell r="C6052">
            <v>29</v>
          </cell>
          <cell r="D6052" t="str">
            <v>AB</v>
          </cell>
          <cell r="E6052" t="str">
            <v>Transfer</v>
          </cell>
          <cell r="F6052" t="str">
            <v>Fixed</v>
          </cell>
          <cell r="I6052">
            <v>42.71</v>
          </cell>
          <cell r="J6052">
            <v>20.239999999999998</v>
          </cell>
          <cell r="K6052" t="str">
            <v>HiRatio</v>
          </cell>
          <cell r="L6052">
            <v>205445.24</v>
          </cell>
          <cell r="M6052" t="str">
            <v>Owner-Occupied</v>
          </cell>
          <cell r="N6052">
            <v>0</v>
          </cell>
          <cell r="O6052">
            <v>43831</v>
          </cell>
          <cell r="P6052" t="str">
            <v>Current</v>
          </cell>
        </row>
        <row r="6053">
          <cell r="B6053">
            <v>41838</v>
          </cell>
          <cell r="C6053">
            <v>30</v>
          </cell>
          <cell r="D6053" t="str">
            <v>ON</v>
          </cell>
          <cell r="E6053" t="str">
            <v>Purchase</v>
          </cell>
          <cell r="F6053" t="str">
            <v>ARM</v>
          </cell>
          <cell r="I6053">
            <v>31.02</v>
          </cell>
          <cell r="J6053">
            <v>17.86</v>
          </cell>
          <cell r="K6053" t="str">
            <v>Conv</v>
          </cell>
          <cell r="L6053">
            <v>324073.46000000002</v>
          </cell>
          <cell r="M6053" t="str">
            <v>Owner-Occupied</v>
          </cell>
          <cell r="N6053">
            <v>0</v>
          </cell>
          <cell r="O6053">
            <v>43831</v>
          </cell>
          <cell r="P6053" t="str">
            <v>Current</v>
          </cell>
        </row>
        <row r="6054">
          <cell r="B6054">
            <v>42180</v>
          </cell>
          <cell r="C6054">
            <v>19</v>
          </cell>
          <cell r="D6054" t="str">
            <v>ON</v>
          </cell>
          <cell r="E6054" t="str">
            <v>Purchase</v>
          </cell>
          <cell r="F6054" t="str">
            <v>Fixed</v>
          </cell>
          <cell r="I6054">
            <v>34.29</v>
          </cell>
          <cell r="J6054">
            <v>32.5</v>
          </cell>
          <cell r="K6054" t="str">
            <v>HiRatio</v>
          </cell>
          <cell r="L6054">
            <v>275680.40000000002</v>
          </cell>
          <cell r="M6054" t="str">
            <v>Owner-Occupied</v>
          </cell>
          <cell r="N6054">
            <v>0</v>
          </cell>
          <cell r="O6054">
            <v>43831</v>
          </cell>
          <cell r="P6054" t="str">
            <v>Current</v>
          </cell>
        </row>
        <row r="6055">
          <cell r="B6055">
            <v>41745</v>
          </cell>
          <cell r="C6055">
            <v>33</v>
          </cell>
          <cell r="D6055" t="str">
            <v>SK</v>
          </cell>
          <cell r="E6055" t="str">
            <v>Purchase</v>
          </cell>
          <cell r="F6055" t="str">
            <v>ARM</v>
          </cell>
          <cell r="I6055">
            <v>36.340000000000003</v>
          </cell>
          <cell r="J6055">
            <v>20.51</v>
          </cell>
          <cell r="K6055" t="str">
            <v>HiRatio</v>
          </cell>
          <cell r="L6055">
            <v>290659.96000000002</v>
          </cell>
          <cell r="M6055" t="str">
            <v>Second Home</v>
          </cell>
          <cell r="N6055">
            <v>0</v>
          </cell>
          <cell r="O6055">
            <v>43831</v>
          </cell>
          <cell r="P6055" t="str">
            <v>Current</v>
          </cell>
        </row>
        <row r="6056">
          <cell r="B6056">
            <v>42040</v>
          </cell>
          <cell r="C6056">
            <v>23</v>
          </cell>
          <cell r="D6056" t="str">
            <v>ON</v>
          </cell>
          <cell r="E6056" t="str">
            <v>Purchase with Improvements</v>
          </cell>
          <cell r="F6056" t="str">
            <v>Fixed</v>
          </cell>
          <cell r="I6056">
            <v>39.83</v>
          </cell>
          <cell r="J6056">
            <v>31.19</v>
          </cell>
          <cell r="K6056" t="str">
            <v>HiRatio</v>
          </cell>
          <cell r="L6056">
            <v>273483.65999999997</v>
          </cell>
          <cell r="M6056" t="str">
            <v>Owner-Occupied</v>
          </cell>
          <cell r="N6056">
            <v>0</v>
          </cell>
          <cell r="O6056">
            <v>43831</v>
          </cell>
          <cell r="P6056" t="str">
            <v>Current</v>
          </cell>
        </row>
        <row r="6057">
          <cell r="B6057">
            <v>41877</v>
          </cell>
          <cell r="C6057">
            <v>29</v>
          </cell>
          <cell r="D6057" t="str">
            <v>ON</v>
          </cell>
          <cell r="E6057" t="str">
            <v>Refinance External</v>
          </cell>
          <cell r="F6057" t="str">
            <v>Fixed</v>
          </cell>
          <cell r="I6057">
            <v>23.58</v>
          </cell>
          <cell r="J6057">
            <v>22.4</v>
          </cell>
          <cell r="K6057" t="str">
            <v>Conv</v>
          </cell>
          <cell r="L6057">
            <v>0</v>
          </cell>
          <cell r="M6057" t="str">
            <v>Owner-Occupied</v>
          </cell>
          <cell r="N6057">
            <v>4</v>
          </cell>
          <cell r="O6057">
            <v>42639</v>
          </cell>
          <cell r="P6057" t="str">
            <v>Current</v>
          </cell>
        </row>
        <row r="6058">
          <cell r="B6058">
            <v>42416</v>
          </cell>
          <cell r="C6058">
            <v>11</v>
          </cell>
          <cell r="D6058" t="str">
            <v>ON</v>
          </cell>
          <cell r="E6058" t="str">
            <v>Transfer</v>
          </cell>
          <cell r="F6058" t="str">
            <v>Fixed</v>
          </cell>
          <cell r="I6058">
            <v>21.09</v>
          </cell>
          <cell r="J6058">
            <v>17.5</v>
          </cell>
          <cell r="K6058" t="str">
            <v>Conv</v>
          </cell>
          <cell r="L6058">
            <v>194683.41</v>
          </cell>
          <cell r="M6058" t="str">
            <v>Owner-Occupied</v>
          </cell>
          <cell r="N6058">
            <v>0</v>
          </cell>
          <cell r="O6058">
            <v>43831</v>
          </cell>
          <cell r="P6058" t="str">
            <v>Current</v>
          </cell>
        </row>
        <row r="6059">
          <cell r="B6059">
            <v>40781</v>
          </cell>
          <cell r="C6059">
            <v>65</v>
          </cell>
          <cell r="D6059" t="str">
            <v>ON</v>
          </cell>
          <cell r="E6059" t="str">
            <v>Purchase</v>
          </cell>
          <cell r="F6059" t="str">
            <v>ARM</v>
          </cell>
          <cell r="I6059">
            <v>34.08</v>
          </cell>
          <cell r="J6059">
            <v>15.23</v>
          </cell>
          <cell r="K6059" t="str">
            <v>HiRatio</v>
          </cell>
          <cell r="L6059">
            <v>249519.14</v>
          </cell>
          <cell r="M6059" t="str">
            <v>Owner-Occupied</v>
          </cell>
          <cell r="N6059">
            <v>0</v>
          </cell>
          <cell r="O6059">
            <v>43831</v>
          </cell>
          <cell r="P6059" t="str">
            <v>Current</v>
          </cell>
        </row>
        <row r="6060">
          <cell r="B6060">
            <v>42655</v>
          </cell>
          <cell r="C6060">
            <v>3</v>
          </cell>
          <cell r="D6060" t="str">
            <v>AB</v>
          </cell>
          <cell r="E6060" t="str">
            <v>Purchase</v>
          </cell>
          <cell r="F6060" t="str">
            <v>Fixed</v>
          </cell>
          <cell r="I6060">
            <v>43.64</v>
          </cell>
          <cell r="J6060">
            <v>33.090000000000003</v>
          </cell>
          <cell r="K6060" t="str">
            <v>HiRatio</v>
          </cell>
          <cell r="L6060">
            <v>352764.29</v>
          </cell>
          <cell r="M6060" t="str">
            <v>Owner-Occupied</v>
          </cell>
          <cell r="N6060">
            <v>0</v>
          </cell>
          <cell r="O6060">
            <v>43831</v>
          </cell>
          <cell r="P6060" t="str">
            <v>Current</v>
          </cell>
        </row>
        <row r="6061">
          <cell r="B6061">
            <v>41733</v>
          </cell>
          <cell r="C6061">
            <v>33</v>
          </cell>
          <cell r="D6061" t="str">
            <v>ON</v>
          </cell>
          <cell r="E6061" t="str">
            <v>Purchase with Improvements</v>
          </cell>
          <cell r="F6061" t="str">
            <v>ARM</v>
          </cell>
          <cell r="I6061">
            <v>34.96</v>
          </cell>
          <cell r="J6061">
            <v>27.6</v>
          </cell>
          <cell r="K6061" t="str">
            <v>HiRatio</v>
          </cell>
          <cell r="L6061">
            <v>0</v>
          </cell>
          <cell r="M6061" t="str">
            <v>Owner-Occupied</v>
          </cell>
          <cell r="N6061">
            <v>4</v>
          </cell>
          <cell r="O6061">
            <v>42528</v>
          </cell>
          <cell r="P6061" t="str">
            <v>Current</v>
          </cell>
        </row>
        <row r="6062">
          <cell r="B6062">
            <v>42501</v>
          </cell>
          <cell r="C6062">
            <v>8</v>
          </cell>
          <cell r="D6062" t="str">
            <v>ON</v>
          </cell>
          <cell r="E6062" t="str">
            <v>Transfer</v>
          </cell>
          <cell r="F6062" t="str">
            <v>Fixed</v>
          </cell>
          <cell r="I6062">
            <v>34.72</v>
          </cell>
          <cell r="J6062">
            <v>22.57</v>
          </cell>
          <cell r="K6062" t="str">
            <v>Conv</v>
          </cell>
          <cell r="L6062">
            <v>216503.73</v>
          </cell>
          <cell r="M6062" t="str">
            <v>Owner-Occupied</v>
          </cell>
          <cell r="N6062">
            <v>0</v>
          </cell>
          <cell r="O6062">
            <v>43831</v>
          </cell>
          <cell r="P6062" t="str">
            <v>Current</v>
          </cell>
        </row>
        <row r="6063">
          <cell r="B6063">
            <v>42277</v>
          </cell>
          <cell r="C6063">
            <v>16</v>
          </cell>
          <cell r="D6063" t="str">
            <v>BC</v>
          </cell>
          <cell r="E6063" t="str">
            <v>Purchase</v>
          </cell>
          <cell r="F6063" t="str">
            <v>Fixed</v>
          </cell>
          <cell r="I6063">
            <v>30.21</v>
          </cell>
          <cell r="J6063">
            <v>30.08</v>
          </cell>
          <cell r="K6063" t="str">
            <v>HiRatio</v>
          </cell>
          <cell r="L6063">
            <v>384407.5</v>
          </cell>
          <cell r="M6063" t="str">
            <v>Owner-Occupied</v>
          </cell>
          <cell r="N6063">
            <v>0</v>
          </cell>
          <cell r="O6063">
            <v>43831</v>
          </cell>
          <cell r="P6063" t="str">
            <v>Current</v>
          </cell>
        </row>
        <row r="6064">
          <cell r="B6064">
            <v>42058</v>
          </cell>
          <cell r="C6064">
            <v>23</v>
          </cell>
          <cell r="D6064" t="str">
            <v>ON</v>
          </cell>
          <cell r="E6064" t="str">
            <v>Purchase</v>
          </cell>
          <cell r="F6064" t="str">
            <v>ARM</v>
          </cell>
          <cell r="I6064">
            <v>37.6</v>
          </cell>
          <cell r="J6064">
            <v>8.68</v>
          </cell>
          <cell r="K6064" t="str">
            <v>HiRatio</v>
          </cell>
          <cell r="L6064">
            <v>0</v>
          </cell>
          <cell r="M6064" t="str">
            <v>Second Home</v>
          </cell>
          <cell r="N6064">
            <v>4</v>
          </cell>
          <cell r="O6064">
            <v>42174</v>
          </cell>
          <cell r="P6064" t="str">
            <v>Current</v>
          </cell>
        </row>
        <row r="6065">
          <cell r="B6065">
            <v>41194</v>
          </cell>
          <cell r="C6065">
            <v>51</v>
          </cell>
          <cell r="D6065" t="str">
            <v>AB</v>
          </cell>
          <cell r="E6065" t="str">
            <v>Purchase</v>
          </cell>
          <cell r="F6065" t="str">
            <v>Fixed</v>
          </cell>
          <cell r="I6065">
            <v>32</v>
          </cell>
          <cell r="J6065">
            <v>16.829999999999998</v>
          </cell>
          <cell r="K6065" t="str">
            <v>HiRatio</v>
          </cell>
          <cell r="L6065">
            <v>293575.14</v>
          </cell>
          <cell r="M6065" t="str">
            <v>Owner-Occupied</v>
          </cell>
          <cell r="N6065">
            <v>0</v>
          </cell>
          <cell r="O6065">
            <v>43831</v>
          </cell>
          <cell r="P6065" t="str">
            <v>Current</v>
          </cell>
        </row>
        <row r="6066">
          <cell r="B6066">
            <v>41089</v>
          </cell>
          <cell r="C6066">
            <v>55</v>
          </cell>
          <cell r="D6066" t="str">
            <v>ON</v>
          </cell>
          <cell r="E6066" t="str">
            <v>Purchase</v>
          </cell>
          <cell r="F6066" t="str">
            <v>ARM</v>
          </cell>
          <cell r="I6066">
            <v>24.02</v>
          </cell>
          <cell r="J6066">
            <v>21.27</v>
          </cell>
          <cell r="K6066" t="str">
            <v>HiRatio</v>
          </cell>
          <cell r="L6066">
            <v>239075.23</v>
          </cell>
          <cell r="M6066" t="str">
            <v>Owner-Occupied</v>
          </cell>
          <cell r="N6066">
            <v>0</v>
          </cell>
          <cell r="O6066">
            <v>43831</v>
          </cell>
          <cell r="P6066" t="str">
            <v>Current</v>
          </cell>
        </row>
        <row r="6067">
          <cell r="B6067">
            <v>41052</v>
          </cell>
          <cell r="C6067">
            <v>56</v>
          </cell>
          <cell r="D6067" t="str">
            <v>ON</v>
          </cell>
          <cell r="E6067" t="str">
            <v>Purchase</v>
          </cell>
          <cell r="F6067" t="str">
            <v>Fixed</v>
          </cell>
          <cell r="I6067">
            <v>42</v>
          </cell>
          <cell r="J6067">
            <v>39.72</v>
          </cell>
          <cell r="K6067" t="str">
            <v>HiRatio</v>
          </cell>
          <cell r="L6067">
            <v>0</v>
          </cell>
          <cell r="M6067" t="str">
            <v>Owner-Occupied</v>
          </cell>
          <cell r="N6067">
            <v>4</v>
          </cell>
          <cell r="O6067">
            <v>42551</v>
          </cell>
          <cell r="P6067" t="str">
            <v>Current</v>
          </cell>
        </row>
        <row r="6068">
          <cell r="B6068">
            <v>42520</v>
          </cell>
          <cell r="C6068">
            <v>8</v>
          </cell>
          <cell r="D6068" t="str">
            <v>BC</v>
          </cell>
          <cell r="E6068" t="str">
            <v>Purchase</v>
          </cell>
          <cell r="F6068" t="str">
            <v>Fixed</v>
          </cell>
          <cell r="I6068">
            <v>37.97</v>
          </cell>
          <cell r="J6068">
            <v>37.79</v>
          </cell>
          <cell r="K6068" t="str">
            <v>HiRatio</v>
          </cell>
          <cell r="L6068">
            <v>420195.73</v>
          </cell>
          <cell r="M6068" t="str">
            <v>Owner-Occupied</v>
          </cell>
          <cell r="N6068">
            <v>0</v>
          </cell>
          <cell r="O6068">
            <v>43831</v>
          </cell>
          <cell r="P6068" t="str">
            <v>Current</v>
          </cell>
        </row>
        <row r="6069">
          <cell r="B6069">
            <v>41487</v>
          </cell>
          <cell r="C6069">
            <v>41</v>
          </cell>
          <cell r="D6069" t="str">
            <v>AB</v>
          </cell>
          <cell r="E6069" t="str">
            <v>Purchase</v>
          </cell>
          <cell r="F6069" t="str">
            <v>Fixed</v>
          </cell>
          <cell r="I6069">
            <v>33.67</v>
          </cell>
          <cell r="J6069">
            <v>21.38</v>
          </cell>
          <cell r="K6069" t="str">
            <v>HiRatio</v>
          </cell>
          <cell r="L6069">
            <v>246581.36</v>
          </cell>
          <cell r="M6069" t="str">
            <v>Owner-Occupied</v>
          </cell>
          <cell r="N6069">
            <v>0</v>
          </cell>
          <cell r="O6069">
            <v>43831</v>
          </cell>
          <cell r="P6069" t="str">
            <v>Current</v>
          </cell>
        </row>
        <row r="6070">
          <cell r="B6070">
            <v>41851</v>
          </cell>
          <cell r="C6070">
            <v>30</v>
          </cell>
          <cell r="D6070" t="str">
            <v>ON</v>
          </cell>
          <cell r="E6070" t="str">
            <v>Purchase</v>
          </cell>
          <cell r="F6070" t="str">
            <v>Fixed</v>
          </cell>
          <cell r="I6070">
            <v>32.57</v>
          </cell>
          <cell r="J6070">
            <v>32.14</v>
          </cell>
          <cell r="K6070" t="str">
            <v>HiRatio</v>
          </cell>
          <cell r="L6070">
            <v>269038.11</v>
          </cell>
          <cell r="M6070" t="str">
            <v>Owner-Occupied</v>
          </cell>
          <cell r="N6070">
            <v>0</v>
          </cell>
          <cell r="O6070">
            <v>43831</v>
          </cell>
          <cell r="P6070" t="str">
            <v>Current</v>
          </cell>
        </row>
        <row r="6071">
          <cell r="B6071">
            <v>41730</v>
          </cell>
          <cell r="C6071">
            <v>33</v>
          </cell>
          <cell r="D6071" t="str">
            <v>MB</v>
          </cell>
          <cell r="E6071" t="str">
            <v>Purchase</v>
          </cell>
          <cell r="F6071" t="str">
            <v>Fixed</v>
          </cell>
          <cell r="I6071">
            <v>31.47</v>
          </cell>
          <cell r="J6071">
            <v>19.239999999999998</v>
          </cell>
          <cell r="K6071" t="str">
            <v>HiRatio</v>
          </cell>
          <cell r="L6071">
            <v>332664.99</v>
          </cell>
          <cell r="M6071" t="str">
            <v>Owner-Occupied</v>
          </cell>
          <cell r="N6071">
            <v>0</v>
          </cell>
          <cell r="O6071">
            <v>43831</v>
          </cell>
          <cell r="P6071" t="str">
            <v>Current</v>
          </cell>
        </row>
        <row r="6072">
          <cell r="B6072">
            <v>42338</v>
          </cell>
          <cell r="C6072">
            <v>14</v>
          </cell>
          <cell r="D6072" t="str">
            <v>BC</v>
          </cell>
          <cell r="E6072" t="str">
            <v>Purchase with Improvements</v>
          </cell>
          <cell r="F6072" t="str">
            <v>Fixed</v>
          </cell>
          <cell r="I6072">
            <v>43.07</v>
          </cell>
          <cell r="J6072">
            <v>33.83</v>
          </cell>
          <cell r="K6072" t="str">
            <v>HiRatio</v>
          </cell>
          <cell r="L6072">
            <v>551317.75</v>
          </cell>
          <cell r="M6072" t="str">
            <v>Owner-Occupied</v>
          </cell>
          <cell r="N6072">
            <v>0</v>
          </cell>
          <cell r="O6072">
            <v>43831</v>
          </cell>
          <cell r="P6072" t="str">
            <v>Current</v>
          </cell>
        </row>
        <row r="6073">
          <cell r="B6073">
            <v>40871</v>
          </cell>
          <cell r="C6073">
            <v>62</v>
          </cell>
          <cell r="D6073" t="str">
            <v>ON</v>
          </cell>
          <cell r="E6073" t="str">
            <v>Purchase</v>
          </cell>
          <cell r="F6073" t="str">
            <v>Fixed</v>
          </cell>
          <cell r="I6073">
            <v>37.75</v>
          </cell>
          <cell r="J6073">
            <v>28.89</v>
          </cell>
          <cell r="K6073" t="str">
            <v>HiRatio</v>
          </cell>
          <cell r="L6073">
            <v>133209.21</v>
          </cell>
          <cell r="M6073" t="str">
            <v>Owner-Occupied</v>
          </cell>
          <cell r="N6073">
            <v>0</v>
          </cell>
          <cell r="O6073">
            <v>43831</v>
          </cell>
          <cell r="P6073" t="str">
            <v>Current</v>
          </cell>
        </row>
        <row r="6074">
          <cell r="B6074">
            <v>42482</v>
          </cell>
          <cell r="C6074">
            <v>9</v>
          </cell>
          <cell r="D6074" t="str">
            <v>AB</v>
          </cell>
          <cell r="E6074" t="str">
            <v>Refinance External</v>
          </cell>
          <cell r="F6074" t="str">
            <v>Fixed</v>
          </cell>
          <cell r="I6074">
            <v>24.64</v>
          </cell>
          <cell r="J6074">
            <v>16.8</v>
          </cell>
          <cell r="K6074" t="str">
            <v>Conv</v>
          </cell>
          <cell r="L6074">
            <v>0</v>
          </cell>
          <cell r="M6074" t="str">
            <v>Owner-Occupied</v>
          </cell>
          <cell r="N6074">
            <v>4</v>
          </cell>
          <cell r="O6074">
            <v>42744</v>
          </cell>
          <cell r="P6074" t="str">
            <v>Current</v>
          </cell>
        </row>
        <row r="6075">
          <cell r="B6075">
            <v>41988</v>
          </cell>
          <cell r="C6075">
            <v>25</v>
          </cell>
          <cell r="D6075" t="str">
            <v>AB</v>
          </cell>
          <cell r="E6075" t="str">
            <v>Purchase</v>
          </cell>
          <cell r="F6075" t="str">
            <v>ARM</v>
          </cell>
          <cell r="I6075">
            <v>16.579999999999998</v>
          </cell>
          <cell r="J6075">
            <v>11.59</v>
          </cell>
          <cell r="K6075" t="str">
            <v>HiRatio</v>
          </cell>
          <cell r="L6075">
            <v>250345.75</v>
          </cell>
          <cell r="M6075" t="str">
            <v>Owner-Occupied</v>
          </cell>
          <cell r="N6075">
            <v>0</v>
          </cell>
          <cell r="O6075">
            <v>43831</v>
          </cell>
          <cell r="P6075" t="str">
            <v>Current</v>
          </cell>
        </row>
        <row r="6076">
          <cell r="B6076">
            <v>41026</v>
          </cell>
          <cell r="C6076">
            <v>57</v>
          </cell>
          <cell r="D6076" t="str">
            <v>ON</v>
          </cell>
          <cell r="E6076" t="str">
            <v>Purchase</v>
          </cell>
          <cell r="F6076" t="str">
            <v>Fixed</v>
          </cell>
          <cell r="I6076">
            <v>38.17</v>
          </cell>
          <cell r="J6076">
            <v>30.61</v>
          </cell>
          <cell r="K6076" t="str">
            <v>HiRatio</v>
          </cell>
          <cell r="L6076">
            <v>207346.62</v>
          </cell>
          <cell r="M6076" t="str">
            <v>Owner-Occupied</v>
          </cell>
          <cell r="N6076">
            <v>0</v>
          </cell>
          <cell r="O6076">
            <v>43831</v>
          </cell>
          <cell r="P6076" t="str">
            <v>Current</v>
          </cell>
        </row>
        <row r="6077">
          <cell r="B6077">
            <v>41911</v>
          </cell>
          <cell r="C6077">
            <v>28</v>
          </cell>
          <cell r="D6077" t="str">
            <v>AB</v>
          </cell>
          <cell r="E6077" t="str">
            <v>Purchase</v>
          </cell>
          <cell r="F6077" t="str">
            <v>Fixed</v>
          </cell>
          <cell r="I6077">
            <v>29.09</v>
          </cell>
          <cell r="J6077">
            <v>19.239999999999998</v>
          </cell>
          <cell r="K6077" t="str">
            <v>HiRatio</v>
          </cell>
          <cell r="L6077">
            <v>282240.36</v>
          </cell>
          <cell r="M6077" t="str">
            <v>Owner-Occupied</v>
          </cell>
          <cell r="N6077">
            <v>0</v>
          </cell>
          <cell r="O6077">
            <v>43831</v>
          </cell>
          <cell r="P6077" t="str">
            <v>Current</v>
          </cell>
        </row>
        <row r="6078">
          <cell r="B6078">
            <v>42076</v>
          </cell>
          <cell r="C6078">
            <v>22</v>
          </cell>
          <cell r="D6078" t="str">
            <v>ON</v>
          </cell>
          <cell r="E6078" t="str">
            <v>Refinance External</v>
          </cell>
          <cell r="F6078" t="str">
            <v>Fixed</v>
          </cell>
          <cell r="I6078">
            <v>28.1</v>
          </cell>
          <cell r="J6078">
            <v>17.809999999999999</v>
          </cell>
          <cell r="K6078" t="str">
            <v>Conv</v>
          </cell>
          <cell r="L6078">
            <v>278887.25</v>
          </cell>
          <cell r="M6078" t="str">
            <v>Owner-Occupied</v>
          </cell>
          <cell r="N6078">
            <v>0</v>
          </cell>
          <cell r="O6078">
            <v>43831</v>
          </cell>
          <cell r="P6078" t="str">
            <v>Current</v>
          </cell>
        </row>
        <row r="6079">
          <cell r="B6079">
            <v>40868</v>
          </cell>
          <cell r="C6079">
            <v>62</v>
          </cell>
          <cell r="D6079" t="str">
            <v>ON</v>
          </cell>
          <cell r="E6079" t="str">
            <v>Purchase</v>
          </cell>
          <cell r="F6079" t="str">
            <v>ARM</v>
          </cell>
          <cell r="I6079">
            <v>31.53</v>
          </cell>
          <cell r="J6079">
            <v>31.4</v>
          </cell>
          <cell r="K6079" t="str">
            <v>HiRatio</v>
          </cell>
          <cell r="L6079">
            <v>420816.43</v>
          </cell>
          <cell r="M6079" t="str">
            <v>Owner-Occupied</v>
          </cell>
          <cell r="N6079">
            <v>0</v>
          </cell>
          <cell r="O6079">
            <v>43831</v>
          </cell>
          <cell r="P6079" t="str">
            <v>Current</v>
          </cell>
        </row>
        <row r="6080">
          <cell r="B6080">
            <v>42650</v>
          </cell>
          <cell r="C6080">
            <v>3</v>
          </cell>
          <cell r="D6080" t="str">
            <v>ON</v>
          </cell>
          <cell r="E6080" t="str">
            <v>Purchase</v>
          </cell>
          <cell r="F6080" t="str">
            <v>ARM</v>
          </cell>
          <cell r="I6080">
            <v>35.74</v>
          </cell>
          <cell r="J6080">
            <v>10.1</v>
          </cell>
          <cell r="K6080" t="str">
            <v>Conv</v>
          </cell>
          <cell r="L6080">
            <v>314292.39</v>
          </cell>
          <cell r="M6080" t="str">
            <v>Rental</v>
          </cell>
          <cell r="N6080">
            <v>0</v>
          </cell>
          <cell r="O6080">
            <v>43831</v>
          </cell>
          <cell r="P6080" t="str">
            <v>Current</v>
          </cell>
        </row>
        <row r="6081">
          <cell r="B6081">
            <v>42506</v>
          </cell>
          <cell r="C6081">
            <v>8</v>
          </cell>
          <cell r="D6081" t="str">
            <v>AB</v>
          </cell>
          <cell r="E6081" t="str">
            <v>Purchase</v>
          </cell>
          <cell r="F6081" t="str">
            <v>Fixed</v>
          </cell>
          <cell r="I6081">
            <v>31.46</v>
          </cell>
          <cell r="J6081">
            <v>23.68</v>
          </cell>
          <cell r="K6081" t="str">
            <v>Conv</v>
          </cell>
          <cell r="L6081">
            <v>215876.68</v>
          </cell>
          <cell r="M6081" t="str">
            <v>Owner-Occupied</v>
          </cell>
          <cell r="N6081">
            <v>0</v>
          </cell>
          <cell r="O6081">
            <v>43831</v>
          </cell>
          <cell r="P6081" t="str">
            <v>Current</v>
          </cell>
        </row>
        <row r="6082">
          <cell r="B6082">
            <v>42241</v>
          </cell>
          <cell r="C6082">
            <v>17</v>
          </cell>
          <cell r="D6082" t="str">
            <v>ON</v>
          </cell>
          <cell r="E6082" t="str">
            <v>Purchase</v>
          </cell>
          <cell r="F6082" t="str">
            <v>ARM</v>
          </cell>
          <cell r="I6082">
            <v>28.05</v>
          </cell>
          <cell r="J6082">
            <v>12.48</v>
          </cell>
          <cell r="K6082" t="str">
            <v>HiRatio</v>
          </cell>
          <cell r="L6082">
            <v>152338.04</v>
          </cell>
          <cell r="M6082" t="str">
            <v>Owner-Occupied</v>
          </cell>
          <cell r="N6082">
            <v>0</v>
          </cell>
          <cell r="O6082">
            <v>43831</v>
          </cell>
          <cell r="P6082" t="str">
            <v>Current</v>
          </cell>
        </row>
        <row r="6083">
          <cell r="B6083">
            <v>40724</v>
          </cell>
          <cell r="C6083">
            <v>67</v>
          </cell>
          <cell r="D6083" t="str">
            <v>AB</v>
          </cell>
          <cell r="E6083" t="str">
            <v>Refinance External</v>
          </cell>
          <cell r="F6083" t="str">
            <v>Fixed</v>
          </cell>
          <cell r="I6083">
            <v>38.299999999999997</v>
          </cell>
          <cell r="J6083">
            <v>17.57</v>
          </cell>
          <cell r="K6083" t="str">
            <v>Conv</v>
          </cell>
          <cell r="L6083">
            <v>182672.35</v>
          </cell>
          <cell r="M6083" t="str">
            <v>Owner-Occupied</v>
          </cell>
          <cell r="N6083">
            <v>0</v>
          </cell>
          <cell r="O6083">
            <v>43831</v>
          </cell>
          <cell r="P6083" t="str">
            <v>Current</v>
          </cell>
        </row>
        <row r="6084">
          <cell r="B6084">
            <v>42184</v>
          </cell>
          <cell r="C6084">
            <v>19</v>
          </cell>
          <cell r="D6084" t="str">
            <v>ON</v>
          </cell>
          <cell r="E6084" t="str">
            <v>Purchase</v>
          </cell>
          <cell r="F6084" t="str">
            <v>Fixed</v>
          </cell>
          <cell r="I6084">
            <v>43.41</v>
          </cell>
          <cell r="J6084">
            <v>30.56</v>
          </cell>
          <cell r="K6084" t="str">
            <v>HiRatio</v>
          </cell>
          <cell r="L6084">
            <v>776165.93</v>
          </cell>
          <cell r="M6084" t="str">
            <v>Owner-Occupied</v>
          </cell>
          <cell r="N6084">
            <v>0</v>
          </cell>
          <cell r="O6084">
            <v>43831</v>
          </cell>
          <cell r="P6084" t="str">
            <v>Current</v>
          </cell>
        </row>
        <row r="6085">
          <cell r="B6085">
            <v>41866</v>
          </cell>
          <cell r="C6085">
            <v>29</v>
          </cell>
          <cell r="D6085" t="str">
            <v>ON</v>
          </cell>
          <cell r="E6085" t="str">
            <v>Refinance External</v>
          </cell>
          <cell r="F6085" t="str">
            <v>ARM</v>
          </cell>
          <cell r="I6085">
            <v>26.23</v>
          </cell>
          <cell r="J6085">
            <v>10.29</v>
          </cell>
          <cell r="K6085" t="str">
            <v>Conv</v>
          </cell>
          <cell r="L6085">
            <v>0</v>
          </cell>
          <cell r="M6085" t="str">
            <v>Owner-Occupied</v>
          </cell>
          <cell r="N6085">
            <v>4</v>
          </cell>
          <cell r="O6085">
            <v>42340</v>
          </cell>
          <cell r="P6085" t="str">
            <v>Current</v>
          </cell>
        </row>
        <row r="6086">
          <cell r="B6086">
            <v>42628</v>
          </cell>
          <cell r="C6086">
            <v>4</v>
          </cell>
          <cell r="D6086" t="str">
            <v>AB</v>
          </cell>
          <cell r="E6086" t="str">
            <v>Purchase</v>
          </cell>
          <cell r="F6086" t="str">
            <v>Fixed</v>
          </cell>
          <cell r="I6086">
            <v>40.39</v>
          </cell>
          <cell r="J6086">
            <v>31.21</v>
          </cell>
          <cell r="K6086" t="str">
            <v>HiRatio</v>
          </cell>
          <cell r="L6086">
            <v>150968.56</v>
          </cell>
          <cell r="M6086" t="str">
            <v>Owner-Occupied</v>
          </cell>
          <cell r="N6086">
            <v>0</v>
          </cell>
          <cell r="O6086">
            <v>43831</v>
          </cell>
          <cell r="P6086" t="str">
            <v>Current</v>
          </cell>
        </row>
        <row r="6087">
          <cell r="B6087">
            <v>41053</v>
          </cell>
          <cell r="C6087">
            <v>56</v>
          </cell>
          <cell r="D6087" t="str">
            <v>ON</v>
          </cell>
          <cell r="E6087" t="str">
            <v>Purchase</v>
          </cell>
          <cell r="F6087" t="str">
            <v>Fixed</v>
          </cell>
          <cell r="I6087">
            <v>31.01</v>
          </cell>
          <cell r="J6087">
            <v>28.32</v>
          </cell>
          <cell r="K6087" t="str">
            <v>HiRatio</v>
          </cell>
          <cell r="L6087">
            <v>0</v>
          </cell>
          <cell r="M6087" t="str">
            <v>Owner-Occupied</v>
          </cell>
          <cell r="N6087">
            <v>4</v>
          </cell>
          <cell r="O6087">
            <v>42156</v>
          </cell>
          <cell r="P6087" t="str">
            <v>Current</v>
          </cell>
        </row>
        <row r="6088">
          <cell r="B6088">
            <v>42122</v>
          </cell>
          <cell r="C6088">
            <v>21</v>
          </cell>
          <cell r="D6088" t="str">
            <v>ON</v>
          </cell>
          <cell r="E6088" t="str">
            <v>Refinance External</v>
          </cell>
          <cell r="F6088" t="str">
            <v>ARM</v>
          </cell>
          <cell r="I6088">
            <v>30.42</v>
          </cell>
          <cell r="J6088">
            <v>24.71</v>
          </cell>
          <cell r="K6088" t="str">
            <v>Conv</v>
          </cell>
          <cell r="L6088">
            <v>564435.43999999994</v>
          </cell>
          <cell r="M6088" t="str">
            <v>Owner-Occupied</v>
          </cell>
          <cell r="N6088">
            <v>0</v>
          </cell>
          <cell r="O6088">
            <v>43831</v>
          </cell>
          <cell r="P6088" t="str">
            <v>Current</v>
          </cell>
        </row>
        <row r="6089">
          <cell r="B6089">
            <v>40940</v>
          </cell>
          <cell r="C6089">
            <v>59</v>
          </cell>
          <cell r="D6089" t="str">
            <v>ON</v>
          </cell>
          <cell r="E6089" t="str">
            <v>Refinance External</v>
          </cell>
          <cell r="F6089" t="str">
            <v>Fixed</v>
          </cell>
          <cell r="I6089">
            <v>40.06</v>
          </cell>
          <cell r="J6089">
            <v>39.299999999999997</v>
          </cell>
          <cell r="K6089" t="str">
            <v>Conv</v>
          </cell>
          <cell r="L6089">
            <v>0</v>
          </cell>
          <cell r="M6089" t="str">
            <v>Rental</v>
          </cell>
          <cell r="N6089">
            <v>4</v>
          </cell>
          <cell r="O6089">
            <v>42193</v>
          </cell>
          <cell r="P6089" t="str">
            <v>Current</v>
          </cell>
        </row>
        <row r="6090">
          <cell r="B6090">
            <v>42384</v>
          </cell>
          <cell r="C6090">
            <v>12</v>
          </cell>
          <cell r="D6090" t="str">
            <v>BC</v>
          </cell>
          <cell r="E6090" t="str">
            <v>Transfer</v>
          </cell>
          <cell r="F6090" t="str">
            <v>Fixed</v>
          </cell>
          <cell r="I6090">
            <v>36.18</v>
          </cell>
          <cell r="J6090">
            <v>15.49</v>
          </cell>
          <cell r="K6090" t="str">
            <v>HiRatio</v>
          </cell>
          <cell r="L6090">
            <v>229957.81</v>
          </cell>
          <cell r="M6090" t="str">
            <v>Owner-Occupied</v>
          </cell>
          <cell r="N6090">
            <v>0</v>
          </cell>
          <cell r="O6090">
            <v>43831</v>
          </cell>
          <cell r="P6090" t="str">
            <v>Current</v>
          </cell>
        </row>
        <row r="6091">
          <cell r="B6091">
            <v>42034</v>
          </cell>
          <cell r="C6091">
            <v>24</v>
          </cell>
          <cell r="D6091" t="str">
            <v>AB</v>
          </cell>
          <cell r="E6091" t="str">
            <v>Purchase</v>
          </cell>
          <cell r="F6091" t="str">
            <v>Fixed</v>
          </cell>
          <cell r="I6091">
            <v>38.549999999999997</v>
          </cell>
          <cell r="J6091">
            <v>19.61</v>
          </cell>
          <cell r="K6091" t="str">
            <v>HiRatio</v>
          </cell>
          <cell r="L6091">
            <v>371158.89</v>
          </cell>
          <cell r="M6091" t="str">
            <v>Owner-Occupied</v>
          </cell>
          <cell r="N6091">
            <v>0</v>
          </cell>
          <cell r="O6091">
            <v>43831</v>
          </cell>
          <cell r="P6091" t="str">
            <v>Current</v>
          </cell>
        </row>
        <row r="6092">
          <cell r="B6092">
            <v>42524</v>
          </cell>
          <cell r="C6092">
            <v>7</v>
          </cell>
          <cell r="D6092" t="str">
            <v>BC</v>
          </cell>
          <cell r="E6092" t="str">
            <v>Purchase</v>
          </cell>
          <cell r="F6092" t="str">
            <v>ARM</v>
          </cell>
          <cell r="I6092">
            <v>36.18</v>
          </cell>
          <cell r="J6092">
            <v>12.16</v>
          </cell>
          <cell r="K6092" t="str">
            <v>Conv</v>
          </cell>
          <cell r="L6092">
            <v>353565.78</v>
          </cell>
          <cell r="M6092" t="str">
            <v>Owner-Occupied</v>
          </cell>
          <cell r="N6092">
            <v>0</v>
          </cell>
          <cell r="O6092">
            <v>43831</v>
          </cell>
          <cell r="P6092" t="str">
            <v>Current</v>
          </cell>
        </row>
        <row r="6093">
          <cell r="B6093">
            <v>41704</v>
          </cell>
          <cell r="C6093">
            <v>34</v>
          </cell>
          <cell r="D6093" t="str">
            <v>BC</v>
          </cell>
          <cell r="E6093" t="str">
            <v>Purchase</v>
          </cell>
          <cell r="F6093" t="str">
            <v>Fixed</v>
          </cell>
          <cell r="I6093">
            <v>22.99</v>
          </cell>
          <cell r="J6093">
            <v>22.17</v>
          </cell>
          <cell r="K6093" t="str">
            <v>HiRatio</v>
          </cell>
          <cell r="L6093">
            <v>450171.95</v>
          </cell>
          <cell r="M6093" t="str">
            <v>Owner-Occupied</v>
          </cell>
          <cell r="N6093">
            <v>0</v>
          </cell>
          <cell r="O6093">
            <v>43831</v>
          </cell>
          <cell r="P6093" t="str">
            <v>Current</v>
          </cell>
        </row>
        <row r="6094">
          <cell r="B6094">
            <v>42510</v>
          </cell>
          <cell r="C6094">
            <v>8</v>
          </cell>
          <cell r="D6094" t="str">
            <v>AB</v>
          </cell>
          <cell r="E6094" t="str">
            <v>Purchase</v>
          </cell>
          <cell r="F6094" t="str">
            <v>ARM</v>
          </cell>
          <cell r="I6094">
            <v>31.2</v>
          </cell>
          <cell r="J6094">
            <v>30.7</v>
          </cell>
          <cell r="K6094" t="str">
            <v>Conv</v>
          </cell>
          <cell r="L6094">
            <v>575165.77</v>
          </cell>
          <cell r="M6094" t="str">
            <v>Owner-Occupied</v>
          </cell>
          <cell r="N6094">
            <v>0</v>
          </cell>
          <cell r="O6094">
            <v>43831</v>
          </cell>
          <cell r="P6094" t="str">
            <v>Current</v>
          </cell>
        </row>
        <row r="6095">
          <cell r="B6095">
            <v>42643</v>
          </cell>
          <cell r="C6095">
            <v>4</v>
          </cell>
          <cell r="D6095" t="str">
            <v>AB</v>
          </cell>
          <cell r="E6095" t="str">
            <v>Purchase</v>
          </cell>
          <cell r="F6095" t="str">
            <v>Fixed</v>
          </cell>
          <cell r="I6095">
            <v>42.89</v>
          </cell>
          <cell r="J6095">
            <v>24.67</v>
          </cell>
          <cell r="K6095" t="str">
            <v>HiRatio</v>
          </cell>
          <cell r="L6095">
            <v>335954.12</v>
          </cell>
          <cell r="M6095" t="str">
            <v>Owner-Occupied</v>
          </cell>
          <cell r="N6095">
            <v>0</v>
          </cell>
          <cell r="O6095">
            <v>43831</v>
          </cell>
          <cell r="P6095" t="str">
            <v>Current</v>
          </cell>
        </row>
        <row r="6096">
          <cell r="B6096">
            <v>40583</v>
          </cell>
          <cell r="C6096">
            <v>71</v>
          </cell>
          <cell r="D6096" t="str">
            <v>AB</v>
          </cell>
          <cell r="E6096" t="str">
            <v>Refinance External</v>
          </cell>
          <cell r="F6096" t="str">
            <v>ARM</v>
          </cell>
          <cell r="I6096">
            <v>30.11</v>
          </cell>
          <cell r="J6096">
            <v>18.95</v>
          </cell>
          <cell r="K6096" t="str">
            <v>Conv</v>
          </cell>
          <cell r="L6096">
            <v>173370.63</v>
          </cell>
          <cell r="M6096" t="str">
            <v>Owner-Occupied</v>
          </cell>
          <cell r="N6096">
            <v>0</v>
          </cell>
          <cell r="O6096">
            <v>43831</v>
          </cell>
          <cell r="P6096" t="str">
            <v>Current</v>
          </cell>
        </row>
        <row r="6097">
          <cell r="B6097">
            <v>42338</v>
          </cell>
          <cell r="C6097">
            <v>14</v>
          </cell>
          <cell r="D6097" t="str">
            <v>NS</v>
          </cell>
          <cell r="E6097" t="str">
            <v>Refinance External</v>
          </cell>
          <cell r="F6097" t="str">
            <v>Fixed</v>
          </cell>
          <cell r="I6097">
            <v>24.19</v>
          </cell>
          <cell r="J6097">
            <v>12.16</v>
          </cell>
          <cell r="K6097" t="str">
            <v>Conv</v>
          </cell>
          <cell r="L6097">
            <v>182545.59</v>
          </cell>
          <cell r="M6097" t="str">
            <v>Owner-Occupied</v>
          </cell>
          <cell r="N6097">
            <v>0</v>
          </cell>
          <cell r="O6097">
            <v>43831</v>
          </cell>
          <cell r="P6097" t="str">
            <v>Current</v>
          </cell>
        </row>
        <row r="6098">
          <cell r="B6098">
            <v>40837</v>
          </cell>
          <cell r="C6098">
            <v>63</v>
          </cell>
          <cell r="D6098" t="str">
            <v>AB</v>
          </cell>
          <cell r="E6098" t="str">
            <v>Purchase</v>
          </cell>
          <cell r="F6098" t="str">
            <v>Fixed</v>
          </cell>
          <cell r="I6098">
            <v>32.31</v>
          </cell>
          <cell r="J6098">
            <v>19.86</v>
          </cell>
          <cell r="K6098" t="str">
            <v>HiRatio</v>
          </cell>
          <cell r="L6098">
            <v>0</v>
          </cell>
          <cell r="M6098" t="str">
            <v>Owner-Occupied</v>
          </cell>
          <cell r="N6098">
            <v>4</v>
          </cell>
          <cell r="O6098">
            <v>42523</v>
          </cell>
          <cell r="P6098" t="str">
            <v>Current</v>
          </cell>
        </row>
        <row r="6099">
          <cell r="B6099">
            <v>42255</v>
          </cell>
          <cell r="C6099">
            <v>16</v>
          </cell>
          <cell r="D6099" t="str">
            <v>ON</v>
          </cell>
          <cell r="E6099" t="str">
            <v>Purchase</v>
          </cell>
          <cell r="F6099" t="str">
            <v>ARM</v>
          </cell>
          <cell r="I6099">
            <v>31.75</v>
          </cell>
          <cell r="J6099">
            <v>25.78</v>
          </cell>
          <cell r="K6099" t="str">
            <v>Conv</v>
          </cell>
          <cell r="L6099">
            <v>517131.78</v>
          </cell>
          <cell r="M6099" t="str">
            <v>Owner-Occupied</v>
          </cell>
          <cell r="N6099">
            <v>0</v>
          </cell>
          <cell r="O6099">
            <v>43831</v>
          </cell>
          <cell r="P6099" t="str">
            <v>Current</v>
          </cell>
        </row>
        <row r="6100">
          <cell r="B6100">
            <v>40639</v>
          </cell>
          <cell r="C6100">
            <v>69</v>
          </cell>
          <cell r="D6100" t="str">
            <v>SK</v>
          </cell>
          <cell r="E6100" t="str">
            <v>Purchase</v>
          </cell>
          <cell r="F6100" t="str">
            <v>Fixed</v>
          </cell>
          <cell r="I6100">
            <v>39.01</v>
          </cell>
          <cell r="J6100">
            <v>11.34</v>
          </cell>
          <cell r="K6100" t="str">
            <v>HiRatio</v>
          </cell>
          <cell r="L6100">
            <v>0</v>
          </cell>
          <cell r="M6100" t="str">
            <v>Owner-Occupied</v>
          </cell>
          <cell r="N6100">
            <v>4</v>
          </cell>
          <cell r="O6100">
            <v>41731</v>
          </cell>
          <cell r="P6100" t="str">
            <v>Current</v>
          </cell>
        </row>
        <row r="6101">
          <cell r="B6101">
            <v>42493</v>
          </cell>
          <cell r="C6101">
            <v>8</v>
          </cell>
          <cell r="D6101" t="str">
            <v>BC</v>
          </cell>
          <cell r="E6101" t="str">
            <v>Purchase</v>
          </cell>
          <cell r="F6101" t="str">
            <v>Fixed</v>
          </cell>
          <cell r="I6101">
            <v>38.07</v>
          </cell>
          <cell r="J6101">
            <v>33.58</v>
          </cell>
          <cell r="K6101" t="str">
            <v>Conv</v>
          </cell>
          <cell r="L6101">
            <v>394082.68</v>
          </cell>
          <cell r="M6101" t="str">
            <v>Owner-Occupied</v>
          </cell>
          <cell r="N6101">
            <v>0</v>
          </cell>
          <cell r="O6101">
            <v>43831</v>
          </cell>
          <cell r="P6101" t="str">
            <v>Current</v>
          </cell>
        </row>
        <row r="6102">
          <cell r="B6102">
            <v>40984</v>
          </cell>
          <cell r="C6102">
            <v>58</v>
          </cell>
          <cell r="D6102" t="str">
            <v>AB</v>
          </cell>
          <cell r="E6102" t="str">
            <v>Refinance External</v>
          </cell>
          <cell r="F6102" t="str">
            <v>Fixed</v>
          </cell>
          <cell r="I6102">
            <v>39.93</v>
          </cell>
          <cell r="J6102">
            <v>27.91</v>
          </cell>
          <cell r="K6102" t="str">
            <v>Conv</v>
          </cell>
          <cell r="L6102">
            <v>0</v>
          </cell>
          <cell r="M6102" t="str">
            <v>Owner-Occupied</v>
          </cell>
          <cell r="N6102">
            <v>4</v>
          </cell>
          <cell r="O6102">
            <v>42445</v>
          </cell>
          <cell r="P6102" t="str">
            <v>Current</v>
          </cell>
        </row>
        <row r="6103">
          <cell r="B6103">
            <v>42277</v>
          </cell>
          <cell r="C6103">
            <v>16</v>
          </cell>
          <cell r="D6103" t="str">
            <v>ON</v>
          </cell>
          <cell r="E6103" t="str">
            <v>Purchase</v>
          </cell>
          <cell r="F6103" t="str">
            <v>Fixed</v>
          </cell>
          <cell r="I6103">
            <v>43.94</v>
          </cell>
          <cell r="J6103">
            <v>21.15</v>
          </cell>
          <cell r="K6103" t="str">
            <v>HiRatio</v>
          </cell>
          <cell r="L6103">
            <v>524149.73</v>
          </cell>
          <cell r="M6103" t="str">
            <v>Owner-Occupied</v>
          </cell>
          <cell r="N6103">
            <v>0</v>
          </cell>
          <cell r="O6103">
            <v>43831</v>
          </cell>
          <cell r="P6103" t="str">
            <v>Current</v>
          </cell>
        </row>
        <row r="6104">
          <cell r="B6104">
            <v>42453</v>
          </cell>
          <cell r="C6104">
            <v>10</v>
          </cell>
          <cell r="D6104" t="str">
            <v>AB</v>
          </cell>
          <cell r="E6104" t="str">
            <v>Purchase</v>
          </cell>
          <cell r="F6104" t="str">
            <v>Fixed</v>
          </cell>
          <cell r="I6104">
            <v>21.22</v>
          </cell>
          <cell r="J6104">
            <v>20.84</v>
          </cell>
          <cell r="K6104" t="str">
            <v>Conv</v>
          </cell>
          <cell r="L6104">
            <v>253657.09</v>
          </cell>
          <cell r="M6104" t="str">
            <v>Owner-Occupied</v>
          </cell>
          <cell r="N6104">
            <v>0</v>
          </cell>
          <cell r="O6104">
            <v>43831</v>
          </cell>
          <cell r="P6104" t="str">
            <v>Current</v>
          </cell>
        </row>
        <row r="6105">
          <cell r="B6105">
            <v>42692</v>
          </cell>
          <cell r="C6105">
            <v>2</v>
          </cell>
          <cell r="D6105" t="str">
            <v>ON</v>
          </cell>
          <cell r="E6105" t="str">
            <v>Refinance External</v>
          </cell>
          <cell r="F6105" t="str">
            <v>Fixed</v>
          </cell>
          <cell r="I6105">
            <v>33.61</v>
          </cell>
          <cell r="J6105">
            <v>25.94</v>
          </cell>
          <cell r="K6105" t="str">
            <v>Conv</v>
          </cell>
          <cell r="L6105">
            <v>450639.9</v>
          </cell>
          <cell r="M6105" t="str">
            <v>Owner-Occupied</v>
          </cell>
          <cell r="N6105">
            <v>0</v>
          </cell>
          <cell r="O6105">
            <v>43831</v>
          </cell>
          <cell r="P6105" t="str">
            <v>Current</v>
          </cell>
        </row>
        <row r="6106">
          <cell r="B6106">
            <v>42192</v>
          </cell>
          <cell r="C6106">
            <v>18</v>
          </cell>
          <cell r="D6106" t="str">
            <v>ON</v>
          </cell>
          <cell r="E6106" t="str">
            <v>Purchase</v>
          </cell>
          <cell r="F6106" t="str">
            <v>Fixed</v>
          </cell>
          <cell r="I6106">
            <v>40.72</v>
          </cell>
          <cell r="J6106">
            <v>15.77</v>
          </cell>
          <cell r="K6106" t="str">
            <v>HiRatio</v>
          </cell>
          <cell r="L6106">
            <v>152246.9</v>
          </cell>
          <cell r="M6106" t="str">
            <v>Owner-Occupied</v>
          </cell>
          <cell r="N6106">
            <v>0</v>
          </cell>
          <cell r="O6106">
            <v>43831</v>
          </cell>
          <cell r="P6106" t="str">
            <v>Current</v>
          </cell>
        </row>
        <row r="6107">
          <cell r="B6107">
            <v>41162</v>
          </cell>
          <cell r="C6107">
            <v>52</v>
          </cell>
          <cell r="D6107" t="str">
            <v>ON</v>
          </cell>
          <cell r="E6107" t="str">
            <v>Purchase</v>
          </cell>
          <cell r="F6107" t="str">
            <v>Fixed</v>
          </cell>
          <cell r="I6107">
            <v>43.79</v>
          </cell>
          <cell r="J6107">
            <v>28.96</v>
          </cell>
          <cell r="K6107" t="str">
            <v>Conv</v>
          </cell>
          <cell r="L6107">
            <v>200533.87</v>
          </cell>
          <cell r="M6107" t="str">
            <v>Owner-Occupied</v>
          </cell>
          <cell r="N6107">
            <v>0</v>
          </cell>
          <cell r="O6107">
            <v>43831</v>
          </cell>
          <cell r="P6107" t="str">
            <v>Current</v>
          </cell>
        </row>
        <row r="6108">
          <cell r="B6108">
            <v>41988</v>
          </cell>
          <cell r="C6108">
            <v>25</v>
          </cell>
          <cell r="D6108" t="str">
            <v>AB</v>
          </cell>
          <cell r="E6108" t="str">
            <v>Refinance External</v>
          </cell>
          <cell r="F6108" t="str">
            <v>Fixed</v>
          </cell>
          <cell r="I6108">
            <v>43.18</v>
          </cell>
          <cell r="J6108">
            <v>27.96</v>
          </cell>
          <cell r="K6108" t="str">
            <v>Conv</v>
          </cell>
          <cell r="L6108">
            <v>183536.07</v>
          </cell>
          <cell r="M6108" t="str">
            <v>Owner-Occupied</v>
          </cell>
          <cell r="N6108">
            <v>0</v>
          </cell>
          <cell r="O6108">
            <v>43831</v>
          </cell>
          <cell r="P6108" t="str">
            <v>Current</v>
          </cell>
        </row>
        <row r="6109">
          <cell r="B6109">
            <v>42079</v>
          </cell>
          <cell r="C6109">
            <v>22</v>
          </cell>
          <cell r="D6109" t="str">
            <v>AB</v>
          </cell>
          <cell r="E6109" t="str">
            <v>Purchase</v>
          </cell>
          <cell r="F6109" t="str">
            <v>Fixed</v>
          </cell>
          <cell r="I6109">
            <v>42.32</v>
          </cell>
          <cell r="J6109">
            <v>19.54</v>
          </cell>
          <cell r="K6109" t="str">
            <v>HiRatio</v>
          </cell>
          <cell r="L6109">
            <v>179828.78</v>
          </cell>
          <cell r="M6109" t="str">
            <v>Owner-Occupied</v>
          </cell>
          <cell r="N6109">
            <v>0</v>
          </cell>
          <cell r="O6109">
            <v>43831</v>
          </cell>
          <cell r="P6109" t="str">
            <v>Current</v>
          </cell>
        </row>
        <row r="6110">
          <cell r="B6110">
            <v>42445</v>
          </cell>
          <cell r="C6110">
            <v>10</v>
          </cell>
          <cell r="D6110" t="str">
            <v>ON</v>
          </cell>
          <cell r="E6110" t="str">
            <v>Refinance External</v>
          </cell>
          <cell r="F6110" t="str">
            <v>Fixed</v>
          </cell>
          <cell r="I6110">
            <v>29.41</v>
          </cell>
          <cell r="J6110">
            <v>17.940000000000001</v>
          </cell>
          <cell r="K6110" t="str">
            <v>Conv</v>
          </cell>
          <cell r="L6110">
            <v>454462.15</v>
          </cell>
          <cell r="M6110" t="str">
            <v>Owner-Occupied</v>
          </cell>
          <cell r="N6110">
            <v>0</v>
          </cell>
          <cell r="O6110">
            <v>43831</v>
          </cell>
          <cell r="P6110" t="str">
            <v>Current</v>
          </cell>
        </row>
        <row r="6111">
          <cell r="B6111">
            <v>41066</v>
          </cell>
          <cell r="C6111">
            <v>55</v>
          </cell>
          <cell r="D6111" t="str">
            <v>AB</v>
          </cell>
          <cell r="E6111" t="str">
            <v>Purchase</v>
          </cell>
          <cell r="F6111" t="str">
            <v>Fixed</v>
          </cell>
          <cell r="I6111">
            <v>40.200000000000003</v>
          </cell>
          <cell r="J6111">
            <v>16.38</v>
          </cell>
          <cell r="K6111" t="str">
            <v>HiRatio</v>
          </cell>
          <cell r="L6111">
            <v>889011.78</v>
          </cell>
          <cell r="M6111" t="str">
            <v>Owner-Occupied</v>
          </cell>
          <cell r="N6111">
            <v>0</v>
          </cell>
          <cell r="O6111">
            <v>43831</v>
          </cell>
          <cell r="P6111" t="str">
            <v>Current</v>
          </cell>
        </row>
        <row r="6112">
          <cell r="B6112">
            <v>41768</v>
          </cell>
          <cell r="C6112">
            <v>32</v>
          </cell>
          <cell r="D6112" t="str">
            <v>ON</v>
          </cell>
          <cell r="E6112" t="str">
            <v>Refinance External</v>
          </cell>
          <cell r="F6112" t="str">
            <v>Fixed</v>
          </cell>
          <cell r="I6112">
            <v>33.03</v>
          </cell>
          <cell r="J6112">
            <v>24.31</v>
          </cell>
          <cell r="K6112" t="str">
            <v>Conv</v>
          </cell>
          <cell r="L6112">
            <v>172863.39</v>
          </cell>
          <cell r="M6112" t="str">
            <v>Owner-Occupied</v>
          </cell>
          <cell r="N6112">
            <v>0</v>
          </cell>
          <cell r="O6112">
            <v>43831</v>
          </cell>
          <cell r="P6112" t="str">
            <v>Current</v>
          </cell>
        </row>
        <row r="6113">
          <cell r="B6113">
            <v>42124</v>
          </cell>
          <cell r="C6113">
            <v>21</v>
          </cell>
          <cell r="D6113" t="str">
            <v>BC</v>
          </cell>
          <cell r="E6113" t="str">
            <v>Transfer</v>
          </cell>
          <cell r="F6113" t="str">
            <v>ARM</v>
          </cell>
          <cell r="I6113">
            <v>35.47</v>
          </cell>
          <cell r="J6113">
            <v>20.84</v>
          </cell>
          <cell r="K6113" t="str">
            <v>HiRatio</v>
          </cell>
          <cell r="L6113">
            <v>363425.8</v>
          </cell>
          <cell r="M6113" t="str">
            <v>Owner-Occupied</v>
          </cell>
          <cell r="N6113">
            <v>0</v>
          </cell>
          <cell r="O6113">
            <v>43831</v>
          </cell>
          <cell r="P6113" t="str">
            <v>Current</v>
          </cell>
        </row>
        <row r="6114">
          <cell r="B6114">
            <v>41085</v>
          </cell>
          <cell r="C6114">
            <v>55</v>
          </cell>
          <cell r="D6114" t="str">
            <v>ON</v>
          </cell>
          <cell r="E6114" t="str">
            <v>Purchase</v>
          </cell>
          <cell r="F6114" t="str">
            <v>Fixed</v>
          </cell>
          <cell r="I6114">
            <v>26.82</v>
          </cell>
          <cell r="J6114">
            <v>26.51</v>
          </cell>
          <cell r="K6114" t="str">
            <v>Conv</v>
          </cell>
          <cell r="L6114">
            <v>113653.3</v>
          </cell>
          <cell r="M6114" t="str">
            <v>Owner-Occupied</v>
          </cell>
          <cell r="N6114">
            <v>0</v>
          </cell>
          <cell r="O6114">
            <v>43831</v>
          </cell>
          <cell r="P6114" t="str">
            <v>Current</v>
          </cell>
        </row>
        <row r="6115">
          <cell r="B6115">
            <v>41718</v>
          </cell>
          <cell r="C6115">
            <v>34</v>
          </cell>
          <cell r="D6115" t="str">
            <v>ON</v>
          </cell>
          <cell r="E6115" t="str">
            <v>Purchase</v>
          </cell>
          <cell r="F6115" t="str">
            <v>ARM</v>
          </cell>
          <cell r="I6115">
            <v>29.51</v>
          </cell>
          <cell r="J6115">
            <v>22.13</v>
          </cell>
          <cell r="K6115" t="str">
            <v>Conv</v>
          </cell>
          <cell r="L6115">
            <v>192994.6</v>
          </cell>
          <cell r="M6115" t="str">
            <v>Owner-Occupied</v>
          </cell>
          <cell r="N6115">
            <v>0</v>
          </cell>
          <cell r="O6115">
            <v>43831</v>
          </cell>
          <cell r="P6115" t="str">
            <v>Current</v>
          </cell>
        </row>
        <row r="6116">
          <cell r="B6116">
            <v>42058</v>
          </cell>
          <cell r="C6116">
            <v>23</v>
          </cell>
          <cell r="D6116" t="str">
            <v>AB</v>
          </cell>
          <cell r="E6116" t="str">
            <v>Purchase</v>
          </cell>
          <cell r="F6116" t="str">
            <v>Fixed</v>
          </cell>
          <cell r="I6116">
            <v>36.020000000000003</v>
          </cell>
          <cell r="J6116">
            <v>24.86</v>
          </cell>
          <cell r="K6116" t="str">
            <v>HiRatio</v>
          </cell>
          <cell r="L6116">
            <v>306831.46000000002</v>
          </cell>
          <cell r="M6116" t="str">
            <v>Owner-Occupied</v>
          </cell>
          <cell r="N6116">
            <v>0</v>
          </cell>
          <cell r="O6116">
            <v>43831</v>
          </cell>
          <cell r="P6116" t="str">
            <v>Current</v>
          </cell>
        </row>
        <row r="6117">
          <cell r="B6117">
            <v>41257</v>
          </cell>
          <cell r="C6117">
            <v>49</v>
          </cell>
          <cell r="D6117" t="str">
            <v>ON</v>
          </cell>
          <cell r="E6117" t="str">
            <v>Purchase</v>
          </cell>
          <cell r="F6117" t="str">
            <v>Fixed</v>
          </cell>
          <cell r="I6117">
            <v>20.55</v>
          </cell>
          <cell r="J6117">
            <v>6.8</v>
          </cell>
          <cell r="K6117" t="str">
            <v>Conv</v>
          </cell>
          <cell r="L6117">
            <v>0</v>
          </cell>
          <cell r="M6117" t="str">
            <v>Rental</v>
          </cell>
          <cell r="N6117">
            <v>4</v>
          </cell>
          <cell r="O6117">
            <v>41786</v>
          </cell>
          <cell r="P6117" t="str">
            <v>Current</v>
          </cell>
        </row>
        <row r="6118">
          <cell r="B6118">
            <v>41369</v>
          </cell>
          <cell r="C6118">
            <v>45</v>
          </cell>
          <cell r="D6118" t="str">
            <v>AB</v>
          </cell>
          <cell r="E6118" t="str">
            <v>Refinance External</v>
          </cell>
          <cell r="F6118" t="str">
            <v>Fixed</v>
          </cell>
          <cell r="I6118">
            <v>37.65</v>
          </cell>
          <cell r="J6118">
            <v>15.55</v>
          </cell>
          <cell r="K6118" t="str">
            <v>Conv</v>
          </cell>
          <cell r="L6118">
            <v>175103.49</v>
          </cell>
          <cell r="M6118" t="str">
            <v>Owner-Occupied</v>
          </cell>
          <cell r="N6118">
            <v>0</v>
          </cell>
          <cell r="O6118">
            <v>43831</v>
          </cell>
          <cell r="P6118" t="str">
            <v>Current</v>
          </cell>
        </row>
        <row r="6119">
          <cell r="B6119">
            <v>42143</v>
          </cell>
          <cell r="C6119">
            <v>20</v>
          </cell>
          <cell r="D6119" t="str">
            <v>BC</v>
          </cell>
          <cell r="E6119" t="str">
            <v>Purchase</v>
          </cell>
          <cell r="F6119" t="str">
            <v>Fixed</v>
          </cell>
          <cell r="I6119">
            <v>35.89</v>
          </cell>
          <cell r="J6119">
            <v>25.46</v>
          </cell>
          <cell r="K6119" t="str">
            <v>HiRatio</v>
          </cell>
          <cell r="L6119">
            <v>522487.89</v>
          </cell>
          <cell r="M6119" t="str">
            <v>Owner-Occupied</v>
          </cell>
          <cell r="N6119">
            <v>0</v>
          </cell>
          <cell r="O6119">
            <v>43831</v>
          </cell>
          <cell r="P6119" t="str">
            <v>Current</v>
          </cell>
        </row>
        <row r="6120">
          <cell r="B6120">
            <v>42094</v>
          </cell>
          <cell r="C6120">
            <v>22</v>
          </cell>
          <cell r="D6120" t="str">
            <v>BC</v>
          </cell>
          <cell r="E6120" t="str">
            <v>Purchase</v>
          </cell>
          <cell r="F6120" t="str">
            <v>Fixed</v>
          </cell>
          <cell r="I6120">
            <v>40.42</v>
          </cell>
          <cell r="J6120">
            <v>27.92</v>
          </cell>
          <cell r="K6120" t="str">
            <v>HiRatio</v>
          </cell>
          <cell r="L6120">
            <v>375791.62</v>
          </cell>
          <cell r="M6120" t="str">
            <v>Owner-Occupied</v>
          </cell>
          <cell r="N6120">
            <v>0</v>
          </cell>
          <cell r="O6120">
            <v>43831</v>
          </cell>
          <cell r="P6120" t="str">
            <v>Current</v>
          </cell>
        </row>
        <row r="6121">
          <cell r="B6121">
            <v>40823</v>
          </cell>
          <cell r="C6121">
            <v>63</v>
          </cell>
          <cell r="D6121" t="str">
            <v>ON</v>
          </cell>
          <cell r="E6121" t="str">
            <v>Purchase</v>
          </cell>
          <cell r="F6121" t="str">
            <v>Fixed</v>
          </cell>
          <cell r="I6121">
            <v>28.62</v>
          </cell>
          <cell r="J6121">
            <v>16.649999999999999</v>
          </cell>
          <cell r="K6121" t="str">
            <v>HiRatio</v>
          </cell>
          <cell r="L6121">
            <v>201836.49</v>
          </cell>
          <cell r="M6121" t="str">
            <v>Second Home</v>
          </cell>
          <cell r="N6121">
            <v>0</v>
          </cell>
          <cell r="O6121">
            <v>43831</v>
          </cell>
          <cell r="P6121" t="str">
            <v>Current</v>
          </cell>
        </row>
        <row r="6122">
          <cell r="B6122">
            <v>41606</v>
          </cell>
          <cell r="C6122">
            <v>38</v>
          </cell>
          <cell r="D6122" t="str">
            <v>AB</v>
          </cell>
          <cell r="E6122" t="str">
            <v>Purchase</v>
          </cell>
          <cell r="F6122" t="str">
            <v>Fixed</v>
          </cell>
          <cell r="I6122">
            <v>37.659999999999997</v>
          </cell>
          <cell r="J6122">
            <v>22.17</v>
          </cell>
          <cell r="K6122" t="str">
            <v>HiRatio</v>
          </cell>
          <cell r="L6122">
            <v>274213.07</v>
          </cell>
          <cell r="M6122" t="str">
            <v>Owner-Occupied</v>
          </cell>
          <cell r="N6122">
            <v>0</v>
          </cell>
          <cell r="O6122">
            <v>43831</v>
          </cell>
          <cell r="P6122" t="str">
            <v>Current</v>
          </cell>
        </row>
        <row r="6123">
          <cell r="B6123">
            <v>42438</v>
          </cell>
          <cell r="C6123">
            <v>10</v>
          </cell>
          <cell r="D6123" t="str">
            <v>ON</v>
          </cell>
          <cell r="E6123" t="str">
            <v>Refinance External</v>
          </cell>
          <cell r="F6123" t="str">
            <v>ARM</v>
          </cell>
          <cell r="I6123">
            <v>17.739999999999998</v>
          </cell>
          <cell r="J6123">
            <v>15.47</v>
          </cell>
          <cell r="K6123" t="str">
            <v>Conv</v>
          </cell>
          <cell r="L6123">
            <v>317119.74</v>
          </cell>
          <cell r="M6123" t="str">
            <v>Owner-Occupied</v>
          </cell>
          <cell r="N6123">
            <v>0</v>
          </cell>
          <cell r="O6123">
            <v>43831</v>
          </cell>
          <cell r="P6123" t="str">
            <v>Current</v>
          </cell>
        </row>
        <row r="6124">
          <cell r="B6124">
            <v>41613</v>
          </cell>
          <cell r="C6124">
            <v>37</v>
          </cell>
          <cell r="D6124" t="str">
            <v>ON</v>
          </cell>
          <cell r="E6124" t="str">
            <v>Purchase</v>
          </cell>
          <cell r="F6124" t="str">
            <v>Fixed</v>
          </cell>
          <cell r="I6124">
            <v>36.04</v>
          </cell>
          <cell r="J6124">
            <v>35.94</v>
          </cell>
          <cell r="K6124" t="str">
            <v>Conv</v>
          </cell>
          <cell r="L6124">
            <v>234024.32000000001</v>
          </cell>
          <cell r="M6124" t="str">
            <v>Owner-Occupied</v>
          </cell>
          <cell r="N6124">
            <v>0</v>
          </cell>
          <cell r="O6124">
            <v>43831</v>
          </cell>
          <cell r="P6124" t="str">
            <v>Current</v>
          </cell>
        </row>
        <row r="6125">
          <cell r="B6125">
            <v>42123</v>
          </cell>
          <cell r="C6125">
            <v>21</v>
          </cell>
          <cell r="D6125" t="str">
            <v>NS</v>
          </cell>
          <cell r="E6125" t="str">
            <v>Transfer</v>
          </cell>
          <cell r="F6125" t="str">
            <v>ARM</v>
          </cell>
          <cell r="I6125">
            <v>36.83</v>
          </cell>
          <cell r="J6125">
            <v>23.2</v>
          </cell>
          <cell r="K6125" t="str">
            <v>Conv</v>
          </cell>
          <cell r="L6125">
            <v>0</v>
          </cell>
          <cell r="M6125" t="str">
            <v>Owner-Occupied</v>
          </cell>
          <cell r="N6125">
            <v>4</v>
          </cell>
          <cell r="O6125">
            <v>42740</v>
          </cell>
          <cell r="P6125" t="str">
            <v>Current</v>
          </cell>
        </row>
        <row r="6126">
          <cell r="B6126">
            <v>42548</v>
          </cell>
          <cell r="C6126">
            <v>7</v>
          </cell>
          <cell r="D6126" t="str">
            <v>ON</v>
          </cell>
          <cell r="E6126" t="str">
            <v>Refinance External</v>
          </cell>
          <cell r="F6126" t="str">
            <v>ARM</v>
          </cell>
          <cell r="I6126">
            <v>30.06</v>
          </cell>
          <cell r="J6126">
            <v>25.78</v>
          </cell>
          <cell r="K6126" t="str">
            <v>Conv</v>
          </cell>
          <cell r="L6126">
            <v>354293.95</v>
          </cell>
          <cell r="M6126" t="str">
            <v>Owner-Occupied</v>
          </cell>
          <cell r="N6126">
            <v>0</v>
          </cell>
          <cell r="O6126">
            <v>43831</v>
          </cell>
          <cell r="P6126" t="str">
            <v>Current</v>
          </cell>
        </row>
        <row r="6127">
          <cell r="B6127">
            <v>42642</v>
          </cell>
          <cell r="C6127">
            <v>4</v>
          </cell>
          <cell r="D6127" t="str">
            <v>ON</v>
          </cell>
          <cell r="E6127" t="str">
            <v>Purchase</v>
          </cell>
          <cell r="F6127" t="str">
            <v>ARM</v>
          </cell>
          <cell r="I6127">
            <v>26.58</v>
          </cell>
          <cell r="J6127">
            <v>10.19</v>
          </cell>
          <cell r="K6127" t="str">
            <v>Conv</v>
          </cell>
          <cell r="L6127">
            <v>293490.06</v>
          </cell>
          <cell r="M6127" t="str">
            <v>Owner-Occupied</v>
          </cell>
          <cell r="N6127">
            <v>0</v>
          </cell>
          <cell r="O6127">
            <v>43831</v>
          </cell>
          <cell r="P6127" t="str">
            <v>Current</v>
          </cell>
        </row>
        <row r="6128">
          <cell r="B6128">
            <v>42311</v>
          </cell>
          <cell r="C6128">
            <v>14</v>
          </cell>
          <cell r="D6128" t="str">
            <v>ON</v>
          </cell>
          <cell r="E6128" t="str">
            <v>Transfer</v>
          </cell>
          <cell r="F6128" t="str">
            <v>ARM</v>
          </cell>
          <cell r="I6128">
            <v>23.14</v>
          </cell>
          <cell r="J6128">
            <v>21.37</v>
          </cell>
          <cell r="K6128" t="str">
            <v>Conv</v>
          </cell>
          <cell r="L6128">
            <v>221287.09</v>
          </cell>
          <cell r="M6128" t="str">
            <v>Owner-Occupied</v>
          </cell>
          <cell r="N6128">
            <v>0</v>
          </cell>
          <cell r="O6128">
            <v>43831</v>
          </cell>
          <cell r="P6128" t="str">
            <v>Current</v>
          </cell>
        </row>
        <row r="6129">
          <cell r="B6129">
            <v>42429</v>
          </cell>
          <cell r="C6129">
            <v>11</v>
          </cell>
          <cell r="D6129" t="str">
            <v>BC</v>
          </cell>
          <cell r="E6129" t="str">
            <v>Purchase</v>
          </cell>
          <cell r="F6129" t="str">
            <v>Fixed</v>
          </cell>
          <cell r="I6129">
            <v>37.75</v>
          </cell>
          <cell r="J6129">
            <v>25.34</v>
          </cell>
          <cell r="K6129" t="str">
            <v>Conv</v>
          </cell>
          <cell r="L6129">
            <v>536694.29</v>
          </cell>
          <cell r="M6129" t="str">
            <v>Second Home</v>
          </cell>
          <cell r="N6129">
            <v>0</v>
          </cell>
          <cell r="O6129">
            <v>43831</v>
          </cell>
          <cell r="P6129" t="str">
            <v>Current</v>
          </cell>
        </row>
        <row r="6130">
          <cell r="B6130">
            <v>41963</v>
          </cell>
          <cell r="C6130">
            <v>26</v>
          </cell>
          <cell r="D6130" t="str">
            <v>ON</v>
          </cell>
          <cell r="E6130" t="str">
            <v>Refinance External</v>
          </cell>
          <cell r="F6130" t="str">
            <v>Fixed</v>
          </cell>
          <cell r="I6130">
            <v>43.06</v>
          </cell>
          <cell r="J6130">
            <v>35.909999999999997</v>
          </cell>
          <cell r="K6130" t="str">
            <v>Conv</v>
          </cell>
          <cell r="L6130">
            <v>0</v>
          </cell>
          <cell r="M6130" t="str">
            <v>Owner-Occupied</v>
          </cell>
          <cell r="N6130">
            <v>4</v>
          </cell>
          <cell r="O6130">
            <v>42565</v>
          </cell>
          <cell r="P6130" t="str">
            <v>Current</v>
          </cell>
        </row>
        <row r="6131">
          <cell r="B6131">
            <v>40816</v>
          </cell>
          <cell r="C6131">
            <v>64</v>
          </cell>
          <cell r="D6131" t="str">
            <v>ON</v>
          </cell>
          <cell r="E6131" t="str">
            <v>Refinance External</v>
          </cell>
          <cell r="F6131" t="str">
            <v>Fixed</v>
          </cell>
          <cell r="I6131">
            <v>30.23</v>
          </cell>
          <cell r="J6131">
            <v>23.79</v>
          </cell>
          <cell r="K6131" t="str">
            <v>Conv</v>
          </cell>
          <cell r="L6131">
            <v>135165.19</v>
          </cell>
          <cell r="M6131" t="str">
            <v>Owner-Occupied</v>
          </cell>
          <cell r="N6131">
            <v>0</v>
          </cell>
          <cell r="O6131">
            <v>43831</v>
          </cell>
          <cell r="P6131" t="str">
            <v>Current</v>
          </cell>
        </row>
        <row r="6132">
          <cell r="B6132">
            <v>41754</v>
          </cell>
          <cell r="C6132">
            <v>33</v>
          </cell>
          <cell r="D6132" t="str">
            <v>ON</v>
          </cell>
          <cell r="E6132" t="str">
            <v>Transfer</v>
          </cell>
          <cell r="F6132" t="str">
            <v>ARM</v>
          </cell>
          <cell r="I6132">
            <v>25.46</v>
          </cell>
          <cell r="J6132">
            <v>23.11</v>
          </cell>
          <cell r="K6132" t="str">
            <v>Conv</v>
          </cell>
          <cell r="L6132">
            <v>151380.76999999999</v>
          </cell>
          <cell r="M6132" t="str">
            <v>Owner-Occupied</v>
          </cell>
          <cell r="N6132">
            <v>0</v>
          </cell>
          <cell r="O6132">
            <v>43831</v>
          </cell>
          <cell r="P6132" t="str">
            <v>Current</v>
          </cell>
        </row>
        <row r="6133">
          <cell r="B6133">
            <v>40716</v>
          </cell>
          <cell r="C6133">
            <v>67</v>
          </cell>
          <cell r="D6133" t="str">
            <v>NL</v>
          </cell>
          <cell r="E6133" t="str">
            <v>Purchase</v>
          </cell>
          <cell r="F6133" t="str">
            <v>Fixed</v>
          </cell>
          <cell r="I6133">
            <v>28.91</v>
          </cell>
          <cell r="J6133">
            <v>16.579999999999998</v>
          </cell>
          <cell r="K6133" t="str">
            <v>HiRatio</v>
          </cell>
          <cell r="L6133">
            <v>0</v>
          </cell>
          <cell r="M6133" t="str">
            <v>Second Home</v>
          </cell>
          <cell r="N6133">
            <v>4</v>
          </cell>
          <cell r="O6133">
            <v>41985</v>
          </cell>
          <cell r="P6133" t="str">
            <v>Current</v>
          </cell>
        </row>
        <row r="6134">
          <cell r="B6134">
            <v>41555</v>
          </cell>
          <cell r="C6134">
            <v>39</v>
          </cell>
          <cell r="D6134" t="str">
            <v>BC</v>
          </cell>
          <cell r="E6134" t="str">
            <v>Purchase</v>
          </cell>
          <cell r="F6134" t="str">
            <v>Fixed</v>
          </cell>
          <cell r="I6134">
            <v>43.15</v>
          </cell>
          <cell r="J6134">
            <v>12.63</v>
          </cell>
          <cell r="K6134" t="str">
            <v>HiRatio</v>
          </cell>
          <cell r="L6134">
            <v>351390.3</v>
          </cell>
          <cell r="M6134" t="str">
            <v>Owner-Occupied</v>
          </cell>
          <cell r="N6134">
            <v>0</v>
          </cell>
          <cell r="O6134">
            <v>43831</v>
          </cell>
          <cell r="P6134" t="str">
            <v>Current</v>
          </cell>
        </row>
        <row r="6135">
          <cell r="B6135">
            <v>42271</v>
          </cell>
          <cell r="C6135">
            <v>16</v>
          </cell>
          <cell r="D6135" t="str">
            <v>ON</v>
          </cell>
          <cell r="E6135" t="str">
            <v>Purchase</v>
          </cell>
          <cell r="F6135" t="str">
            <v>ARM</v>
          </cell>
          <cell r="I6135">
            <v>24.74</v>
          </cell>
          <cell r="J6135">
            <v>15.43</v>
          </cell>
          <cell r="K6135" t="str">
            <v>Conv</v>
          </cell>
          <cell r="L6135">
            <v>370790.86</v>
          </cell>
          <cell r="M6135" t="str">
            <v>Owner-Occupied</v>
          </cell>
          <cell r="N6135">
            <v>0</v>
          </cell>
          <cell r="O6135">
            <v>43831</v>
          </cell>
          <cell r="P6135" t="str">
            <v>Current</v>
          </cell>
        </row>
        <row r="6136">
          <cell r="B6136">
            <v>41974</v>
          </cell>
          <cell r="C6136">
            <v>25</v>
          </cell>
          <cell r="D6136" t="str">
            <v>AB</v>
          </cell>
          <cell r="E6136" t="str">
            <v>Purchase</v>
          </cell>
          <cell r="F6136" t="str">
            <v>Fixed</v>
          </cell>
          <cell r="I6136">
            <v>30.99</v>
          </cell>
          <cell r="J6136">
            <v>30.58</v>
          </cell>
          <cell r="K6136" t="str">
            <v>HiRatio</v>
          </cell>
          <cell r="L6136">
            <v>401252.97</v>
          </cell>
          <cell r="M6136" t="str">
            <v>Owner-Occupied</v>
          </cell>
          <cell r="N6136">
            <v>0</v>
          </cell>
          <cell r="O6136">
            <v>43831</v>
          </cell>
          <cell r="P6136" t="str">
            <v>Current</v>
          </cell>
        </row>
        <row r="6137">
          <cell r="B6137">
            <v>42199</v>
          </cell>
          <cell r="C6137">
            <v>18</v>
          </cell>
          <cell r="D6137" t="str">
            <v>BC</v>
          </cell>
          <cell r="E6137" t="str">
            <v>Transfer</v>
          </cell>
          <cell r="F6137" t="str">
            <v>ARM</v>
          </cell>
          <cell r="I6137">
            <v>29.49</v>
          </cell>
          <cell r="J6137">
            <v>28.83</v>
          </cell>
          <cell r="K6137" t="str">
            <v>HiRatio</v>
          </cell>
          <cell r="L6137">
            <v>272375.34999999998</v>
          </cell>
          <cell r="M6137" t="str">
            <v>Owner-Occupied</v>
          </cell>
          <cell r="N6137">
            <v>0</v>
          </cell>
          <cell r="O6137">
            <v>43831</v>
          </cell>
          <cell r="P6137" t="str">
            <v>Current</v>
          </cell>
        </row>
        <row r="6138">
          <cell r="B6138">
            <v>41431</v>
          </cell>
          <cell r="C6138">
            <v>43</v>
          </cell>
          <cell r="D6138" t="str">
            <v>BC</v>
          </cell>
          <cell r="E6138" t="str">
            <v>Transfer</v>
          </cell>
          <cell r="F6138" t="str">
            <v>Fixed</v>
          </cell>
          <cell r="I6138">
            <v>37.44</v>
          </cell>
          <cell r="J6138">
            <v>20.38</v>
          </cell>
          <cell r="K6138" t="str">
            <v>HiRatio</v>
          </cell>
          <cell r="L6138">
            <v>336531.53</v>
          </cell>
          <cell r="M6138" t="str">
            <v>Owner-Occupied</v>
          </cell>
          <cell r="N6138">
            <v>0</v>
          </cell>
          <cell r="O6138">
            <v>43831</v>
          </cell>
          <cell r="P6138" t="str">
            <v>Current</v>
          </cell>
        </row>
        <row r="6139">
          <cell r="B6139">
            <v>42216</v>
          </cell>
          <cell r="C6139">
            <v>18</v>
          </cell>
          <cell r="D6139" t="str">
            <v>ON</v>
          </cell>
          <cell r="E6139" t="str">
            <v>Transfer</v>
          </cell>
          <cell r="F6139" t="str">
            <v>Fixed</v>
          </cell>
          <cell r="I6139">
            <v>37.53</v>
          </cell>
          <cell r="J6139">
            <v>27.57</v>
          </cell>
          <cell r="K6139" t="str">
            <v>Conv</v>
          </cell>
          <cell r="L6139">
            <v>138323.26</v>
          </cell>
          <cell r="M6139" t="str">
            <v>Owner-Occupied</v>
          </cell>
          <cell r="N6139">
            <v>0</v>
          </cell>
          <cell r="O6139">
            <v>43831</v>
          </cell>
          <cell r="P6139" t="str">
            <v>Current</v>
          </cell>
        </row>
        <row r="6140">
          <cell r="B6140">
            <v>42221</v>
          </cell>
          <cell r="C6140">
            <v>17</v>
          </cell>
          <cell r="D6140" t="str">
            <v>AB</v>
          </cell>
          <cell r="E6140" t="str">
            <v>Purchase</v>
          </cell>
          <cell r="F6140" t="str">
            <v>Fixed</v>
          </cell>
          <cell r="I6140">
            <v>40.369999999999997</v>
          </cell>
          <cell r="J6140">
            <v>24.54</v>
          </cell>
          <cell r="K6140" t="str">
            <v>HiRatio</v>
          </cell>
          <cell r="L6140">
            <v>463529.18</v>
          </cell>
          <cell r="M6140" t="str">
            <v>Owner-Occupied</v>
          </cell>
          <cell r="N6140">
            <v>0</v>
          </cell>
          <cell r="O6140">
            <v>43831</v>
          </cell>
          <cell r="P6140" t="str">
            <v>Current</v>
          </cell>
        </row>
        <row r="6141">
          <cell r="B6141">
            <v>42349</v>
          </cell>
          <cell r="C6141">
            <v>13</v>
          </cell>
          <cell r="D6141" t="str">
            <v>AB</v>
          </cell>
          <cell r="E6141" t="str">
            <v>Purchase</v>
          </cell>
          <cell r="F6141" t="str">
            <v>Fixed</v>
          </cell>
          <cell r="I6141">
            <v>37.409999999999997</v>
          </cell>
          <cell r="J6141">
            <v>32.36</v>
          </cell>
          <cell r="K6141" t="str">
            <v>HiRatio</v>
          </cell>
          <cell r="L6141">
            <v>393286.42</v>
          </cell>
          <cell r="M6141" t="str">
            <v>Owner-Occupied</v>
          </cell>
          <cell r="N6141">
            <v>0</v>
          </cell>
          <cell r="O6141">
            <v>43831</v>
          </cell>
          <cell r="P6141" t="str">
            <v>Current</v>
          </cell>
        </row>
        <row r="6142">
          <cell r="B6142">
            <v>42696</v>
          </cell>
          <cell r="C6142">
            <v>2</v>
          </cell>
          <cell r="D6142" t="str">
            <v>ON</v>
          </cell>
          <cell r="E6142" t="str">
            <v>Purchase</v>
          </cell>
          <cell r="F6142" t="str">
            <v>Fixed</v>
          </cell>
          <cell r="I6142">
            <v>43.7</v>
          </cell>
          <cell r="J6142">
            <v>29.34</v>
          </cell>
          <cell r="K6142" t="str">
            <v>HiRatio</v>
          </cell>
          <cell r="L6142">
            <v>486086.6</v>
          </cell>
          <cell r="M6142" t="str">
            <v>Owner-Occupied</v>
          </cell>
          <cell r="N6142">
            <v>0</v>
          </cell>
          <cell r="O6142">
            <v>43831</v>
          </cell>
          <cell r="P6142" t="str">
            <v>Current</v>
          </cell>
        </row>
        <row r="6143">
          <cell r="B6143">
            <v>41236</v>
          </cell>
          <cell r="C6143">
            <v>50</v>
          </cell>
          <cell r="D6143" t="str">
            <v>ON</v>
          </cell>
          <cell r="E6143" t="str">
            <v>Refinance External</v>
          </cell>
          <cell r="F6143" t="str">
            <v>Fixed</v>
          </cell>
          <cell r="I6143">
            <v>20.11</v>
          </cell>
          <cell r="J6143">
            <v>19.34</v>
          </cell>
          <cell r="K6143" t="str">
            <v>Conv</v>
          </cell>
          <cell r="L6143">
            <v>0</v>
          </cell>
          <cell r="M6143" t="str">
            <v>Owner-Occupied</v>
          </cell>
          <cell r="N6143">
            <v>4</v>
          </cell>
          <cell r="O6143">
            <v>42698</v>
          </cell>
          <cell r="P6143" t="str">
            <v>Current</v>
          </cell>
        </row>
        <row r="6144">
          <cell r="B6144">
            <v>40603</v>
          </cell>
          <cell r="C6144">
            <v>70</v>
          </cell>
          <cell r="D6144" t="str">
            <v>AB</v>
          </cell>
          <cell r="E6144" t="str">
            <v>Refinance External</v>
          </cell>
          <cell r="F6144" t="str">
            <v>Fixed</v>
          </cell>
          <cell r="I6144">
            <v>30.78</v>
          </cell>
          <cell r="J6144">
            <v>29.81</v>
          </cell>
          <cell r="K6144" t="str">
            <v>Conv</v>
          </cell>
          <cell r="L6144">
            <v>0</v>
          </cell>
          <cell r="M6144" t="str">
            <v>Owner-Occupied</v>
          </cell>
          <cell r="N6144">
            <v>4</v>
          </cell>
          <cell r="O6144">
            <v>41130</v>
          </cell>
          <cell r="P6144" t="str">
            <v>Current</v>
          </cell>
        </row>
        <row r="6145">
          <cell r="B6145">
            <v>42573</v>
          </cell>
          <cell r="C6145">
            <v>6</v>
          </cell>
          <cell r="D6145" t="str">
            <v>BC</v>
          </cell>
          <cell r="E6145" t="str">
            <v>Purchase</v>
          </cell>
          <cell r="F6145" t="str">
            <v>ARM</v>
          </cell>
          <cell r="I6145">
            <v>29.67</v>
          </cell>
          <cell r="J6145">
            <v>9.24</v>
          </cell>
          <cell r="K6145" t="str">
            <v>Conv</v>
          </cell>
          <cell r="L6145">
            <v>277015.08</v>
          </cell>
          <cell r="M6145" t="str">
            <v>Rental</v>
          </cell>
          <cell r="N6145">
            <v>0</v>
          </cell>
          <cell r="O6145">
            <v>43831</v>
          </cell>
          <cell r="P6145" t="str">
            <v>Current</v>
          </cell>
        </row>
        <row r="6146">
          <cell r="B6146">
            <v>41117</v>
          </cell>
          <cell r="C6146">
            <v>54</v>
          </cell>
          <cell r="D6146" t="str">
            <v>ON</v>
          </cell>
          <cell r="E6146" t="str">
            <v>Purchase</v>
          </cell>
          <cell r="F6146" t="str">
            <v>Fixed</v>
          </cell>
          <cell r="I6146">
            <v>40.520000000000003</v>
          </cell>
          <cell r="J6146">
            <v>18.63</v>
          </cell>
          <cell r="K6146" t="str">
            <v>HiRatio</v>
          </cell>
          <cell r="L6146">
            <v>0</v>
          </cell>
          <cell r="M6146" t="str">
            <v>Owner-Occupied</v>
          </cell>
          <cell r="N6146">
            <v>4</v>
          </cell>
          <cell r="O6146">
            <v>42684</v>
          </cell>
          <cell r="P6146" t="str">
            <v>Current</v>
          </cell>
        </row>
        <row r="6147">
          <cell r="B6147">
            <v>40994</v>
          </cell>
          <cell r="C6147">
            <v>58</v>
          </cell>
          <cell r="D6147" t="str">
            <v>ON</v>
          </cell>
          <cell r="E6147" t="str">
            <v>Refinance External</v>
          </cell>
          <cell r="F6147" t="str">
            <v>Fixed</v>
          </cell>
          <cell r="I6147">
            <v>42.49</v>
          </cell>
          <cell r="J6147">
            <v>17.510000000000002</v>
          </cell>
          <cell r="K6147" t="str">
            <v>Conv</v>
          </cell>
          <cell r="L6147">
            <v>0</v>
          </cell>
          <cell r="M6147" t="str">
            <v>Owner-Occupied</v>
          </cell>
          <cell r="N6147">
            <v>4</v>
          </cell>
          <cell r="O6147">
            <v>42466</v>
          </cell>
          <cell r="P6147" t="str">
            <v>Current</v>
          </cell>
        </row>
        <row r="6148">
          <cell r="B6148">
            <v>41767</v>
          </cell>
          <cell r="C6148">
            <v>32</v>
          </cell>
          <cell r="D6148" t="str">
            <v>BC</v>
          </cell>
          <cell r="E6148" t="str">
            <v>Purchase</v>
          </cell>
          <cell r="F6148" t="str">
            <v>ARM</v>
          </cell>
          <cell r="I6148">
            <v>30.85</v>
          </cell>
          <cell r="J6148">
            <v>30.7</v>
          </cell>
          <cell r="K6148" t="str">
            <v>HiRatio</v>
          </cell>
          <cell r="L6148">
            <v>350523.44</v>
          </cell>
          <cell r="M6148" t="str">
            <v>Owner-Occupied</v>
          </cell>
          <cell r="N6148">
            <v>0</v>
          </cell>
          <cell r="O6148">
            <v>43831</v>
          </cell>
          <cell r="P6148" t="str">
            <v>Current</v>
          </cell>
        </row>
        <row r="6149">
          <cell r="B6149">
            <v>42285</v>
          </cell>
          <cell r="C6149">
            <v>15</v>
          </cell>
          <cell r="D6149" t="str">
            <v>ON</v>
          </cell>
          <cell r="E6149" t="str">
            <v>Refinance External</v>
          </cell>
          <cell r="F6149" t="str">
            <v>ARM</v>
          </cell>
          <cell r="I6149">
            <v>25.4</v>
          </cell>
          <cell r="J6149">
            <v>23.64</v>
          </cell>
          <cell r="K6149" t="str">
            <v>Conv</v>
          </cell>
          <cell r="L6149">
            <v>363886.44</v>
          </cell>
          <cell r="M6149" t="str">
            <v>Owner-Occupied</v>
          </cell>
          <cell r="N6149">
            <v>0</v>
          </cell>
          <cell r="O6149">
            <v>43831</v>
          </cell>
          <cell r="P6149" t="str">
            <v>Current</v>
          </cell>
        </row>
        <row r="6150">
          <cell r="B6150">
            <v>42109</v>
          </cell>
          <cell r="C6150">
            <v>21</v>
          </cell>
          <cell r="D6150" t="str">
            <v>BC</v>
          </cell>
          <cell r="E6150" t="str">
            <v>Transfer</v>
          </cell>
          <cell r="F6150" t="str">
            <v>ARM</v>
          </cell>
          <cell r="I6150">
            <v>33.090000000000003</v>
          </cell>
          <cell r="J6150">
            <v>22.57</v>
          </cell>
          <cell r="K6150" t="str">
            <v>HiRatio</v>
          </cell>
          <cell r="L6150">
            <v>252526.8</v>
          </cell>
          <cell r="M6150" t="str">
            <v>Owner-Occupied</v>
          </cell>
          <cell r="N6150">
            <v>0</v>
          </cell>
          <cell r="O6150">
            <v>43831</v>
          </cell>
          <cell r="P6150" t="str">
            <v>Current</v>
          </cell>
        </row>
        <row r="6151">
          <cell r="B6151">
            <v>41799</v>
          </cell>
          <cell r="C6151">
            <v>31</v>
          </cell>
          <cell r="D6151" t="str">
            <v>BC</v>
          </cell>
          <cell r="E6151" t="str">
            <v>Transfer</v>
          </cell>
          <cell r="F6151" t="str">
            <v>Fixed</v>
          </cell>
          <cell r="I6151">
            <v>35.97</v>
          </cell>
          <cell r="J6151">
            <v>34.06</v>
          </cell>
          <cell r="K6151" t="str">
            <v>HiRatio</v>
          </cell>
          <cell r="L6151">
            <v>532220.44999999995</v>
          </cell>
          <cell r="M6151" t="str">
            <v>Second Home</v>
          </cell>
          <cell r="N6151">
            <v>0</v>
          </cell>
          <cell r="O6151">
            <v>43831</v>
          </cell>
          <cell r="P6151" t="str">
            <v>Current</v>
          </cell>
        </row>
        <row r="6152">
          <cell r="B6152">
            <v>42424</v>
          </cell>
          <cell r="C6152">
            <v>11</v>
          </cell>
          <cell r="D6152" t="str">
            <v>AB</v>
          </cell>
          <cell r="E6152" t="str">
            <v>Purchase</v>
          </cell>
          <cell r="F6152" t="str">
            <v>ARM</v>
          </cell>
          <cell r="I6152">
            <v>29.34</v>
          </cell>
          <cell r="J6152">
            <v>24.3</v>
          </cell>
          <cell r="K6152" t="str">
            <v>HiRatio</v>
          </cell>
          <cell r="L6152">
            <v>340702.38</v>
          </cell>
          <cell r="M6152" t="str">
            <v>Owner-Occupied</v>
          </cell>
          <cell r="N6152">
            <v>0</v>
          </cell>
          <cell r="O6152">
            <v>43831</v>
          </cell>
          <cell r="P6152" t="str">
            <v>Current</v>
          </cell>
        </row>
        <row r="6153">
          <cell r="B6153">
            <v>42591</v>
          </cell>
          <cell r="C6153">
            <v>5</v>
          </cell>
          <cell r="D6153" t="str">
            <v>ON</v>
          </cell>
          <cell r="E6153" t="str">
            <v>Purchase</v>
          </cell>
          <cell r="F6153" t="str">
            <v>ARM</v>
          </cell>
          <cell r="I6153">
            <v>26.8</v>
          </cell>
          <cell r="J6153">
            <v>14.27</v>
          </cell>
          <cell r="K6153" t="str">
            <v>Conv</v>
          </cell>
          <cell r="L6153">
            <v>552935.03</v>
          </cell>
          <cell r="M6153" t="str">
            <v>Owner-Occupied</v>
          </cell>
          <cell r="N6153">
            <v>0</v>
          </cell>
          <cell r="O6153">
            <v>43831</v>
          </cell>
          <cell r="P6153" t="str">
            <v>Current</v>
          </cell>
        </row>
        <row r="6154">
          <cell r="B6154">
            <v>40998</v>
          </cell>
          <cell r="C6154">
            <v>58</v>
          </cell>
          <cell r="D6154" t="str">
            <v>AB</v>
          </cell>
          <cell r="E6154" t="str">
            <v>Purchase</v>
          </cell>
          <cell r="F6154" t="str">
            <v>Fixed</v>
          </cell>
          <cell r="I6154">
            <v>30.97</v>
          </cell>
          <cell r="J6154">
            <v>30</v>
          </cell>
          <cell r="K6154" t="str">
            <v>Conv</v>
          </cell>
          <cell r="L6154">
            <v>303268.90999999997</v>
          </cell>
          <cell r="M6154" t="str">
            <v>Owner-Occupied</v>
          </cell>
          <cell r="N6154">
            <v>0</v>
          </cell>
          <cell r="O6154">
            <v>43831</v>
          </cell>
          <cell r="P6154" t="str">
            <v>Current</v>
          </cell>
        </row>
        <row r="6155">
          <cell r="B6155">
            <v>41120</v>
          </cell>
          <cell r="C6155">
            <v>54</v>
          </cell>
          <cell r="D6155" t="str">
            <v>AB</v>
          </cell>
          <cell r="E6155" t="str">
            <v>Purchase</v>
          </cell>
          <cell r="F6155" t="str">
            <v>Fixed</v>
          </cell>
          <cell r="I6155">
            <v>38.770000000000003</v>
          </cell>
          <cell r="J6155">
            <v>22.33</v>
          </cell>
          <cell r="K6155" t="str">
            <v>HiRatio</v>
          </cell>
          <cell r="L6155">
            <v>344570.35</v>
          </cell>
          <cell r="M6155" t="str">
            <v>Owner-Occupied</v>
          </cell>
          <cell r="N6155">
            <v>0</v>
          </cell>
          <cell r="O6155">
            <v>43831</v>
          </cell>
          <cell r="P6155" t="str">
            <v>Current</v>
          </cell>
        </row>
        <row r="6156">
          <cell r="B6156">
            <v>42124</v>
          </cell>
          <cell r="C6156">
            <v>21</v>
          </cell>
          <cell r="D6156" t="str">
            <v>ON</v>
          </cell>
          <cell r="E6156" t="str">
            <v>Purchase</v>
          </cell>
          <cell r="F6156" t="str">
            <v>Fixed</v>
          </cell>
          <cell r="I6156">
            <v>39.119999999999997</v>
          </cell>
          <cell r="J6156">
            <v>36.56</v>
          </cell>
          <cell r="K6156" t="str">
            <v>HiRatio</v>
          </cell>
          <cell r="L6156">
            <v>313708.24</v>
          </cell>
          <cell r="M6156" t="str">
            <v>Owner-Occupied</v>
          </cell>
          <cell r="N6156">
            <v>0</v>
          </cell>
          <cell r="O6156">
            <v>43831</v>
          </cell>
          <cell r="P6156" t="str">
            <v>Current</v>
          </cell>
        </row>
        <row r="6157">
          <cell r="B6157">
            <v>42446</v>
          </cell>
          <cell r="C6157">
            <v>10</v>
          </cell>
          <cell r="D6157" t="str">
            <v>SK</v>
          </cell>
          <cell r="E6157" t="str">
            <v>Purchase</v>
          </cell>
          <cell r="F6157" t="str">
            <v>Fixed</v>
          </cell>
          <cell r="I6157">
            <v>42.81</v>
          </cell>
          <cell r="J6157">
            <v>6.14</v>
          </cell>
          <cell r="K6157" t="str">
            <v>Conv</v>
          </cell>
          <cell r="L6157">
            <v>224848.1</v>
          </cell>
          <cell r="M6157" t="str">
            <v>Second Home</v>
          </cell>
          <cell r="N6157">
            <v>0</v>
          </cell>
          <cell r="O6157">
            <v>43831</v>
          </cell>
          <cell r="P6157" t="str">
            <v>Current</v>
          </cell>
        </row>
        <row r="6158">
          <cell r="B6158">
            <v>42016</v>
          </cell>
          <cell r="C6158">
            <v>24</v>
          </cell>
          <cell r="D6158" t="str">
            <v>AB</v>
          </cell>
          <cell r="E6158" t="str">
            <v>Refinance External</v>
          </cell>
          <cell r="F6158" t="str">
            <v>Fixed</v>
          </cell>
          <cell r="I6158">
            <v>38.36</v>
          </cell>
          <cell r="J6158">
            <v>36.08</v>
          </cell>
          <cell r="K6158" t="str">
            <v>Conv</v>
          </cell>
          <cell r="L6158">
            <v>196008.14</v>
          </cell>
          <cell r="M6158" t="str">
            <v>Owner-Occupied</v>
          </cell>
          <cell r="N6158">
            <v>0</v>
          </cell>
          <cell r="O6158">
            <v>43831</v>
          </cell>
          <cell r="P6158" t="str">
            <v>Current</v>
          </cell>
        </row>
        <row r="6159">
          <cell r="B6159">
            <v>41852</v>
          </cell>
          <cell r="C6159">
            <v>29</v>
          </cell>
          <cell r="D6159" t="str">
            <v>AB</v>
          </cell>
          <cell r="E6159" t="str">
            <v>Purchase</v>
          </cell>
          <cell r="F6159" t="str">
            <v>Fixed</v>
          </cell>
          <cell r="I6159">
            <v>38.35</v>
          </cell>
          <cell r="J6159">
            <v>25.6</v>
          </cell>
          <cell r="K6159" t="str">
            <v>HiRatio</v>
          </cell>
          <cell r="L6159">
            <v>202854.52</v>
          </cell>
          <cell r="M6159" t="str">
            <v>Owner-Occupied</v>
          </cell>
          <cell r="N6159">
            <v>0</v>
          </cell>
          <cell r="O6159">
            <v>43831</v>
          </cell>
          <cell r="P6159" t="str">
            <v>Current</v>
          </cell>
        </row>
        <row r="6160">
          <cell r="B6160">
            <v>41824</v>
          </cell>
          <cell r="C6160">
            <v>30</v>
          </cell>
          <cell r="D6160" t="str">
            <v>AB</v>
          </cell>
          <cell r="E6160" t="str">
            <v>Purchase</v>
          </cell>
          <cell r="F6160" t="str">
            <v>Fixed</v>
          </cell>
          <cell r="I6160">
            <v>43.5</v>
          </cell>
          <cell r="J6160">
            <v>23.02</v>
          </cell>
          <cell r="K6160" t="str">
            <v>Conv</v>
          </cell>
          <cell r="L6160">
            <v>310935.09999999998</v>
          </cell>
          <cell r="M6160" t="str">
            <v>Rental</v>
          </cell>
          <cell r="N6160">
            <v>0</v>
          </cell>
          <cell r="O6160">
            <v>43831</v>
          </cell>
          <cell r="P6160" t="str">
            <v>Current</v>
          </cell>
        </row>
        <row r="6161">
          <cell r="B6161">
            <v>41837</v>
          </cell>
          <cell r="C6161">
            <v>30</v>
          </cell>
          <cell r="D6161" t="str">
            <v>AB</v>
          </cell>
          <cell r="E6161" t="str">
            <v>Purchase</v>
          </cell>
          <cell r="F6161" t="str">
            <v>Fixed</v>
          </cell>
          <cell r="I6161">
            <v>37.799999999999997</v>
          </cell>
          <cell r="J6161">
            <v>26.31</v>
          </cell>
          <cell r="K6161" t="str">
            <v>HiRatio</v>
          </cell>
          <cell r="L6161">
            <v>0</v>
          </cell>
          <cell r="M6161" t="str">
            <v>Owner-Occupied</v>
          </cell>
          <cell r="N6161">
            <v>4</v>
          </cell>
          <cell r="O6161">
            <v>42734</v>
          </cell>
          <cell r="P6161" t="str">
            <v>Current</v>
          </cell>
        </row>
        <row r="6162">
          <cell r="B6162">
            <v>40802</v>
          </cell>
          <cell r="C6162">
            <v>64</v>
          </cell>
          <cell r="D6162" t="str">
            <v>AB</v>
          </cell>
          <cell r="E6162" t="str">
            <v>Purchase</v>
          </cell>
          <cell r="F6162" t="str">
            <v>Fixed</v>
          </cell>
          <cell r="I6162">
            <v>37.869999999999997</v>
          </cell>
          <cell r="J6162">
            <v>22.59</v>
          </cell>
          <cell r="K6162" t="str">
            <v>HiRatio</v>
          </cell>
          <cell r="L6162">
            <v>268508</v>
          </cell>
          <cell r="M6162" t="str">
            <v>Owner-Occupied</v>
          </cell>
          <cell r="N6162">
            <v>0</v>
          </cell>
          <cell r="O6162">
            <v>43831</v>
          </cell>
          <cell r="P6162" t="str">
            <v>Current</v>
          </cell>
        </row>
        <row r="6163">
          <cell r="B6163">
            <v>41852</v>
          </cell>
          <cell r="C6163">
            <v>29</v>
          </cell>
          <cell r="D6163" t="str">
            <v>AB</v>
          </cell>
          <cell r="E6163" t="str">
            <v>Purchase</v>
          </cell>
          <cell r="F6163" t="str">
            <v>Fixed</v>
          </cell>
          <cell r="I6163">
            <v>40.22</v>
          </cell>
          <cell r="J6163">
            <v>25.14</v>
          </cell>
          <cell r="K6163" t="str">
            <v>HiRatio</v>
          </cell>
          <cell r="L6163">
            <v>387433.92</v>
          </cell>
          <cell r="M6163" t="str">
            <v>Owner-Occupied</v>
          </cell>
          <cell r="N6163">
            <v>0</v>
          </cell>
          <cell r="O6163">
            <v>43831</v>
          </cell>
          <cell r="P6163" t="str">
            <v>Current</v>
          </cell>
        </row>
        <row r="6164">
          <cell r="B6164">
            <v>41696</v>
          </cell>
          <cell r="C6164">
            <v>35</v>
          </cell>
          <cell r="D6164" t="str">
            <v>AB</v>
          </cell>
          <cell r="E6164" t="str">
            <v>Refinance External</v>
          </cell>
          <cell r="F6164" t="str">
            <v>Fixed</v>
          </cell>
          <cell r="I6164">
            <v>35.74</v>
          </cell>
          <cell r="J6164">
            <v>34.32</v>
          </cell>
          <cell r="K6164" t="str">
            <v>Conv</v>
          </cell>
          <cell r="L6164">
            <v>0</v>
          </cell>
          <cell r="M6164" t="str">
            <v>Owner-Occupied</v>
          </cell>
          <cell r="N6164">
            <v>4</v>
          </cell>
          <cell r="O6164">
            <v>42634</v>
          </cell>
          <cell r="P6164" t="str">
            <v>Current</v>
          </cell>
        </row>
        <row r="6165">
          <cell r="B6165">
            <v>40914</v>
          </cell>
          <cell r="C6165">
            <v>60</v>
          </cell>
          <cell r="D6165" t="str">
            <v>ON</v>
          </cell>
          <cell r="E6165" t="str">
            <v>Purchase</v>
          </cell>
          <cell r="F6165" t="str">
            <v>Fixed</v>
          </cell>
          <cell r="I6165">
            <v>36.630000000000003</v>
          </cell>
          <cell r="J6165">
            <v>16.739999999999998</v>
          </cell>
          <cell r="K6165" t="str">
            <v>HiRatio</v>
          </cell>
          <cell r="L6165">
            <v>0</v>
          </cell>
          <cell r="M6165" t="str">
            <v>Owner-Occupied</v>
          </cell>
          <cell r="N6165">
            <v>4</v>
          </cell>
          <cell r="O6165">
            <v>42713</v>
          </cell>
          <cell r="P6165" t="str">
            <v>Current</v>
          </cell>
        </row>
        <row r="6166">
          <cell r="B6166">
            <v>41057</v>
          </cell>
          <cell r="C6166">
            <v>56</v>
          </cell>
          <cell r="D6166" t="str">
            <v>AB</v>
          </cell>
          <cell r="E6166" t="str">
            <v>Purchase</v>
          </cell>
          <cell r="F6166" t="str">
            <v>Fixed</v>
          </cell>
          <cell r="I6166">
            <v>42.37</v>
          </cell>
          <cell r="J6166">
            <v>31.41</v>
          </cell>
          <cell r="K6166" t="str">
            <v>HiRatio</v>
          </cell>
          <cell r="L6166">
            <v>0</v>
          </cell>
          <cell r="M6166" t="str">
            <v>Owner-Occupied</v>
          </cell>
          <cell r="N6166">
            <v>4</v>
          </cell>
          <cell r="O6166">
            <v>42233</v>
          </cell>
          <cell r="P6166" t="str">
            <v>Current</v>
          </cell>
        </row>
        <row r="6167">
          <cell r="B6167">
            <v>42131</v>
          </cell>
          <cell r="C6167">
            <v>20</v>
          </cell>
          <cell r="D6167" t="str">
            <v>ON</v>
          </cell>
          <cell r="E6167" t="str">
            <v>Purchase</v>
          </cell>
          <cell r="F6167" t="str">
            <v>Fixed</v>
          </cell>
          <cell r="I6167">
            <v>43.19</v>
          </cell>
          <cell r="J6167">
            <v>29.6</v>
          </cell>
          <cell r="K6167" t="str">
            <v>Conv</v>
          </cell>
          <cell r="L6167">
            <v>261793.13</v>
          </cell>
          <cell r="M6167" t="str">
            <v>Owner-Occupied</v>
          </cell>
          <cell r="N6167">
            <v>0</v>
          </cell>
          <cell r="O6167">
            <v>43831</v>
          </cell>
          <cell r="P6167" t="str">
            <v>Current</v>
          </cell>
        </row>
        <row r="6168">
          <cell r="B6168">
            <v>42338</v>
          </cell>
          <cell r="C6168">
            <v>14</v>
          </cell>
          <cell r="D6168" t="str">
            <v>ON</v>
          </cell>
          <cell r="E6168" t="str">
            <v>Refinance External</v>
          </cell>
          <cell r="F6168" t="str">
            <v>ARM</v>
          </cell>
          <cell r="I6168">
            <v>18.22</v>
          </cell>
          <cell r="J6168">
            <v>18.02</v>
          </cell>
          <cell r="K6168" t="str">
            <v>Conv</v>
          </cell>
          <cell r="L6168">
            <v>137952.03</v>
          </cell>
          <cell r="M6168" t="str">
            <v>Owner-Occupied</v>
          </cell>
          <cell r="N6168">
            <v>0</v>
          </cell>
          <cell r="O6168">
            <v>43831</v>
          </cell>
          <cell r="P6168" t="str">
            <v>Current</v>
          </cell>
        </row>
        <row r="6169">
          <cell r="B6169">
            <v>41806</v>
          </cell>
          <cell r="C6169">
            <v>31</v>
          </cell>
          <cell r="D6169" t="str">
            <v>AB</v>
          </cell>
          <cell r="E6169" t="str">
            <v>Purchase</v>
          </cell>
          <cell r="F6169" t="str">
            <v>Fixed</v>
          </cell>
          <cell r="I6169">
            <v>35.979999999999997</v>
          </cell>
          <cell r="J6169">
            <v>17.16</v>
          </cell>
          <cell r="K6169" t="str">
            <v>Conv</v>
          </cell>
          <cell r="L6169">
            <v>269885.87</v>
          </cell>
          <cell r="M6169" t="str">
            <v>Owner-Occupied</v>
          </cell>
          <cell r="N6169">
            <v>0</v>
          </cell>
          <cell r="O6169">
            <v>43831</v>
          </cell>
          <cell r="P6169" t="str">
            <v>Current</v>
          </cell>
        </row>
        <row r="6170">
          <cell r="B6170">
            <v>41040</v>
          </cell>
          <cell r="C6170">
            <v>56</v>
          </cell>
          <cell r="D6170" t="str">
            <v>ON</v>
          </cell>
          <cell r="E6170" t="str">
            <v>Purchase</v>
          </cell>
          <cell r="F6170" t="str">
            <v>Fixed</v>
          </cell>
          <cell r="I6170">
            <v>22.43</v>
          </cell>
          <cell r="J6170">
            <v>14.75</v>
          </cell>
          <cell r="K6170" t="str">
            <v>HiRatio</v>
          </cell>
          <cell r="L6170">
            <v>0</v>
          </cell>
          <cell r="M6170" t="str">
            <v>Owner-Occupied</v>
          </cell>
          <cell r="N6170">
            <v>4</v>
          </cell>
          <cell r="O6170">
            <v>41799</v>
          </cell>
          <cell r="P6170" t="str">
            <v>Current</v>
          </cell>
        </row>
        <row r="6171">
          <cell r="B6171">
            <v>41019</v>
          </cell>
          <cell r="C6171">
            <v>57</v>
          </cell>
          <cell r="D6171" t="str">
            <v>ON</v>
          </cell>
          <cell r="E6171" t="str">
            <v>Purchase</v>
          </cell>
          <cell r="F6171" t="str">
            <v>Fixed</v>
          </cell>
          <cell r="I6171">
            <v>41.42</v>
          </cell>
          <cell r="J6171">
            <v>28.03</v>
          </cell>
          <cell r="K6171" t="str">
            <v>HiRatio</v>
          </cell>
          <cell r="L6171">
            <v>0</v>
          </cell>
          <cell r="M6171" t="str">
            <v>Owner-Occupied</v>
          </cell>
          <cell r="N6171">
            <v>4</v>
          </cell>
          <cell r="O6171">
            <v>42544</v>
          </cell>
          <cell r="P6171" t="str">
            <v>Current</v>
          </cell>
        </row>
        <row r="6172">
          <cell r="B6172">
            <v>41593</v>
          </cell>
          <cell r="C6172">
            <v>38</v>
          </cell>
          <cell r="D6172" t="str">
            <v>AB</v>
          </cell>
          <cell r="E6172" t="str">
            <v>Purchase</v>
          </cell>
          <cell r="F6172" t="str">
            <v>ARM</v>
          </cell>
          <cell r="I6172">
            <v>32.42</v>
          </cell>
          <cell r="J6172">
            <v>23.37</v>
          </cell>
          <cell r="K6172" t="str">
            <v>HiRatio</v>
          </cell>
          <cell r="L6172">
            <v>280862.93</v>
          </cell>
          <cell r="M6172" t="str">
            <v>Owner-Occupied</v>
          </cell>
          <cell r="N6172">
            <v>0</v>
          </cell>
          <cell r="O6172">
            <v>43831</v>
          </cell>
          <cell r="P6172" t="str">
            <v>Current</v>
          </cell>
        </row>
        <row r="6173">
          <cell r="B6173">
            <v>42482</v>
          </cell>
          <cell r="C6173">
            <v>9</v>
          </cell>
          <cell r="D6173" t="str">
            <v>SK</v>
          </cell>
          <cell r="E6173" t="str">
            <v>Transfer</v>
          </cell>
          <cell r="F6173" t="str">
            <v>Fixed</v>
          </cell>
          <cell r="I6173">
            <v>31.56</v>
          </cell>
          <cell r="J6173">
            <v>11.78</v>
          </cell>
          <cell r="K6173" t="str">
            <v>HiRatio</v>
          </cell>
          <cell r="L6173">
            <v>285851.71000000002</v>
          </cell>
          <cell r="M6173" t="str">
            <v>Owner-Occupied</v>
          </cell>
          <cell r="N6173">
            <v>0</v>
          </cell>
          <cell r="O6173">
            <v>43831</v>
          </cell>
          <cell r="P6173" t="str">
            <v>Current</v>
          </cell>
        </row>
        <row r="6174">
          <cell r="B6174">
            <v>41572</v>
          </cell>
          <cell r="C6174">
            <v>39</v>
          </cell>
          <cell r="D6174" t="str">
            <v>AB</v>
          </cell>
          <cell r="E6174" t="str">
            <v>Purchase</v>
          </cell>
          <cell r="F6174" t="str">
            <v>Fixed</v>
          </cell>
          <cell r="I6174">
            <v>28.96</v>
          </cell>
          <cell r="J6174">
            <v>28.06</v>
          </cell>
          <cell r="K6174" t="str">
            <v>HiRatio</v>
          </cell>
          <cell r="L6174">
            <v>281214.59000000003</v>
          </cell>
          <cell r="M6174" t="str">
            <v>Owner-Occupied</v>
          </cell>
          <cell r="N6174">
            <v>0</v>
          </cell>
          <cell r="O6174">
            <v>43831</v>
          </cell>
          <cell r="P6174" t="str">
            <v>Current</v>
          </cell>
        </row>
        <row r="6175">
          <cell r="B6175">
            <v>40770</v>
          </cell>
          <cell r="C6175">
            <v>65</v>
          </cell>
          <cell r="D6175" t="str">
            <v>ON</v>
          </cell>
          <cell r="E6175" t="str">
            <v>Purchase</v>
          </cell>
          <cell r="F6175" t="str">
            <v>Fixed</v>
          </cell>
          <cell r="I6175">
            <v>32.67</v>
          </cell>
          <cell r="J6175">
            <v>27.88</v>
          </cell>
          <cell r="K6175" t="str">
            <v>HiRatio</v>
          </cell>
          <cell r="L6175">
            <v>272126.15999999997</v>
          </cell>
          <cell r="M6175" t="str">
            <v>Owner-Occupied</v>
          </cell>
          <cell r="N6175">
            <v>0</v>
          </cell>
          <cell r="O6175">
            <v>43831</v>
          </cell>
          <cell r="P6175" t="str">
            <v>Current</v>
          </cell>
        </row>
        <row r="6176">
          <cell r="B6176">
            <v>40634</v>
          </cell>
          <cell r="C6176">
            <v>69</v>
          </cell>
          <cell r="D6176" t="str">
            <v>ON</v>
          </cell>
          <cell r="E6176" t="str">
            <v>Purchase</v>
          </cell>
          <cell r="F6176" t="str">
            <v>Fixed</v>
          </cell>
          <cell r="I6176">
            <v>34.15</v>
          </cell>
          <cell r="J6176">
            <v>34.15</v>
          </cell>
          <cell r="K6176" t="str">
            <v>HiRatio</v>
          </cell>
          <cell r="L6176">
            <v>0</v>
          </cell>
          <cell r="M6176" t="str">
            <v>Owner-Occupied</v>
          </cell>
          <cell r="N6176">
            <v>4</v>
          </cell>
          <cell r="O6176">
            <v>42151</v>
          </cell>
          <cell r="P6176" t="str">
            <v>Current</v>
          </cell>
        </row>
        <row r="6177">
          <cell r="B6177">
            <v>42157</v>
          </cell>
          <cell r="C6177">
            <v>19</v>
          </cell>
          <cell r="D6177" t="str">
            <v>BC</v>
          </cell>
          <cell r="E6177" t="str">
            <v>Purchase</v>
          </cell>
          <cell r="F6177" t="str">
            <v>Fixed</v>
          </cell>
          <cell r="I6177">
            <v>43.78</v>
          </cell>
          <cell r="J6177">
            <v>33.07</v>
          </cell>
          <cell r="K6177" t="str">
            <v>Conv</v>
          </cell>
          <cell r="L6177">
            <v>407230.61</v>
          </cell>
          <cell r="M6177" t="str">
            <v>Owner-Occupied</v>
          </cell>
          <cell r="N6177">
            <v>0</v>
          </cell>
          <cell r="O6177">
            <v>43831</v>
          </cell>
          <cell r="P6177" t="str">
            <v>Current</v>
          </cell>
        </row>
        <row r="6178">
          <cell r="B6178">
            <v>42692</v>
          </cell>
          <cell r="C6178">
            <v>2</v>
          </cell>
          <cell r="D6178" t="str">
            <v>ON</v>
          </cell>
          <cell r="E6178" t="str">
            <v>Purchase</v>
          </cell>
          <cell r="F6178" t="str">
            <v>Fixed</v>
          </cell>
          <cell r="I6178">
            <v>28.27</v>
          </cell>
          <cell r="J6178">
            <v>21.89</v>
          </cell>
          <cell r="K6178" t="str">
            <v>HiRatio</v>
          </cell>
          <cell r="L6178">
            <v>324535.64</v>
          </cell>
          <cell r="M6178" t="str">
            <v>Owner-Occupied</v>
          </cell>
          <cell r="N6178">
            <v>0</v>
          </cell>
          <cell r="O6178">
            <v>43831</v>
          </cell>
          <cell r="P6178" t="str">
            <v>Current</v>
          </cell>
        </row>
        <row r="6179">
          <cell r="B6179">
            <v>41899</v>
          </cell>
          <cell r="C6179">
            <v>28</v>
          </cell>
          <cell r="D6179" t="str">
            <v>ON</v>
          </cell>
          <cell r="E6179" t="str">
            <v>Transfer</v>
          </cell>
          <cell r="F6179" t="str">
            <v>Fixed</v>
          </cell>
          <cell r="I6179">
            <v>31.81</v>
          </cell>
          <cell r="J6179">
            <v>14.25</v>
          </cell>
          <cell r="K6179" t="str">
            <v>Conv</v>
          </cell>
          <cell r="L6179">
            <v>78593.86</v>
          </cell>
          <cell r="M6179" t="str">
            <v>Owner-Occupied</v>
          </cell>
          <cell r="N6179">
            <v>0</v>
          </cell>
          <cell r="O6179">
            <v>43831</v>
          </cell>
          <cell r="P6179" t="str">
            <v>Current</v>
          </cell>
        </row>
        <row r="6180">
          <cell r="B6180">
            <v>41075</v>
          </cell>
          <cell r="C6180">
            <v>55</v>
          </cell>
          <cell r="D6180" t="str">
            <v>ON</v>
          </cell>
          <cell r="E6180" t="str">
            <v>Purchase</v>
          </cell>
          <cell r="F6180" t="str">
            <v>ARM</v>
          </cell>
          <cell r="I6180">
            <v>43.68</v>
          </cell>
          <cell r="J6180">
            <v>10.95</v>
          </cell>
          <cell r="K6180" t="str">
            <v>Conv</v>
          </cell>
          <cell r="L6180">
            <v>0</v>
          </cell>
          <cell r="M6180" t="str">
            <v>Rental</v>
          </cell>
          <cell r="N6180">
            <v>4</v>
          </cell>
          <cell r="O6180">
            <v>41487</v>
          </cell>
          <cell r="P6180" t="str">
            <v>Current</v>
          </cell>
        </row>
        <row r="6181">
          <cell r="B6181">
            <v>41885</v>
          </cell>
          <cell r="C6181">
            <v>28</v>
          </cell>
          <cell r="D6181" t="str">
            <v>ON</v>
          </cell>
          <cell r="E6181" t="str">
            <v>Purchase</v>
          </cell>
          <cell r="F6181" t="str">
            <v>Fixed</v>
          </cell>
          <cell r="I6181">
            <v>43.71</v>
          </cell>
          <cell r="J6181">
            <v>11.55</v>
          </cell>
          <cell r="K6181" t="str">
            <v>Conv</v>
          </cell>
          <cell r="L6181">
            <v>0</v>
          </cell>
          <cell r="M6181" t="str">
            <v>Owner-Occupied</v>
          </cell>
          <cell r="N6181">
            <v>4</v>
          </cell>
          <cell r="O6181">
            <v>42522</v>
          </cell>
          <cell r="P6181" t="str">
            <v>Current</v>
          </cell>
        </row>
        <row r="6182">
          <cell r="B6182">
            <v>42172</v>
          </cell>
          <cell r="C6182">
            <v>19</v>
          </cell>
          <cell r="D6182" t="str">
            <v>ON</v>
          </cell>
          <cell r="E6182" t="str">
            <v>Refinance External</v>
          </cell>
          <cell r="F6182" t="str">
            <v>ARM</v>
          </cell>
          <cell r="I6182">
            <v>25.4</v>
          </cell>
          <cell r="J6182">
            <v>24.81</v>
          </cell>
          <cell r="K6182" t="str">
            <v>Conv</v>
          </cell>
          <cell r="L6182">
            <v>157294.68</v>
          </cell>
          <cell r="M6182" t="str">
            <v>Owner-Occupied</v>
          </cell>
          <cell r="N6182">
            <v>0</v>
          </cell>
          <cell r="O6182">
            <v>43831</v>
          </cell>
          <cell r="P6182" t="str">
            <v>Current</v>
          </cell>
        </row>
        <row r="6183">
          <cell r="B6183">
            <v>41598</v>
          </cell>
          <cell r="C6183">
            <v>38</v>
          </cell>
          <cell r="D6183" t="str">
            <v>ON</v>
          </cell>
          <cell r="E6183" t="str">
            <v>Purchase</v>
          </cell>
          <cell r="F6183" t="str">
            <v>Fixed</v>
          </cell>
          <cell r="I6183">
            <v>42.13</v>
          </cell>
          <cell r="J6183">
            <v>23.47</v>
          </cell>
          <cell r="K6183" t="str">
            <v>HiRatio</v>
          </cell>
          <cell r="L6183">
            <v>185366.92</v>
          </cell>
          <cell r="M6183" t="str">
            <v>Owner-Occupied</v>
          </cell>
          <cell r="N6183">
            <v>0</v>
          </cell>
          <cell r="O6183">
            <v>43831</v>
          </cell>
          <cell r="P6183" t="str">
            <v>Current</v>
          </cell>
        </row>
        <row r="6184">
          <cell r="B6184">
            <v>42493</v>
          </cell>
          <cell r="C6184">
            <v>8</v>
          </cell>
          <cell r="D6184" t="str">
            <v>BC</v>
          </cell>
          <cell r="E6184" t="str">
            <v>Purchase</v>
          </cell>
          <cell r="F6184" t="str">
            <v>Fixed</v>
          </cell>
          <cell r="I6184">
            <v>41.91</v>
          </cell>
          <cell r="J6184">
            <v>18.579999999999998</v>
          </cell>
          <cell r="K6184" t="str">
            <v>HiRatio</v>
          </cell>
          <cell r="L6184">
            <v>0</v>
          </cell>
          <cell r="M6184" t="str">
            <v>Owner-Occupied</v>
          </cell>
          <cell r="N6184">
            <v>4</v>
          </cell>
          <cell r="O6184">
            <v>42683</v>
          </cell>
          <cell r="P6184" t="str">
            <v>Current</v>
          </cell>
        </row>
        <row r="6185">
          <cell r="B6185">
            <v>42013</v>
          </cell>
          <cell r="C6185">
            <v>24</v>
          </cell>
          <cell r="D6185" t="str">
            <v>BC</v>
          </cell>
          <cell r="E6185" t="str">
            <v>Purchase</v>
          </cell>
          <cell r="F6185" t="str">
            <v>Fixed</v>
          </cell>
          <cell r="I6185">
            <v>30.65</v>
          </cell>
          <cell r="J6185">
            <v>29.05</v>
          </cell>
          <cell r="K6185" t="str">
            <v>HiRatio</v>
          </cell>
          <cell r="L6185">
            <v>0</v>
          </cell>
          <cell r="M6185" t="str">
            <v>Owner-Occupied</v>
          </cell>
          <cell r="N6185">
            <v>4</v>
          </cell>
          <cell r="O6185">
            <v>42499</v>
          </cell>
          <cell r="P6185" t="str">
            <v>Current</v>
          </cell>
        </row>
        <row r="6186">
          <cell r="B6186">
            <v>40865</v>
          </cell>
          <cell r="C6186">
            <v>62</v>
          </cell>
          <cell r="D6186" t="str">
            <v>ON</v>
          </cell>
          <cell r="E6186" t="str">
            <v>Refinance External</v>
          </cell>
          <cell r="F6186" t="str">
            <v>Fixed</v>
          </cell>
          <cell r="I6186">
            <v>43.34</v>
          </cell>
          <cell r="J6186">
            <v>32.64</v>
          </cell>
          <cell r="K6186" t="str">
            <v>HiRatio</v>
          </cell>
          <cell r="L6186">
            <v>0</v>
          </cell>
          <cell r="M6186" t="str">
            <v>Owner-Occupied</v>
          </cell>
          <cell r="N6186">
            <v>4</v>
          </cell>
          <cell r="O6186">
            <v>41260</v>
          </cell>
          <cell r="P6186" t="str">
            <v>Current</v>
          </cell>
        </row>
        <row r="6187">
          <cell r="B6187">
            <v>41376</v>
          </cell>
          <cell r="C6187">
            <v>45</v>
          </cell>
          <cell r="D6187" t="str">
            <v>MB</v>
          </cell>
          <cell r="E6187" t="str">
            <v>Refinance External</v>
          </cell>
          <cell r="F6187" t="str">
            <v>Fixed</v>
          </cell>
          <cell r="I6187">
            <v>22.94</v>
          </cell>
          <cell r="J6187">
            <v>22.94</v>
          </cell>
          <cell r="K6187" t="str">
            <v>Conv</v>
          </cell>
          <cell r="L6187">
            <v>178182.57</v>
          </cell>
          <cell r="M6187" t="str">
            <v>Owner-Occupied</v>
          </cell>
          <cell r="N6187">
            <v>0</v>
          </cell>
          <cell r="O6187">
            <v>43831</v>
          </cell>
          <cell r="P6187" t="str">
            <v>Current</v>
          </cell>
        </row>
        <row r="6188">
          <cell r="B6188">
            <v>42248</v>
          </cell>
          <cell r="C6188">
            <v>16</v>
          </cell>
          <cell r="D6188" t="str">
            <v>ON</v>
          </cell>
          <cell r="E6188" t="str">
            <v>Refinance External</v>
          </cell>
          <cell r="F6188" t="str">
            <v>ARM</v>
          </cell>
          <cell r="I6188">
            <v>33.119999999999997</v>
          </cell>
          <cell r="J6188">
            <v>18.850000000000001</v>
          </cell>
          <cell r="K6188" t="str">
            <v>Conv</v>
          </cell>
          <cell r="L6188">
            <v>326599.81</v>
          </cell>
          <cell r="M6188" t="str">
            <v>Owner-Occupied</v>
          </cell>
          <cell r="N6188">
            <v>0</v>
          </cell>
          <cell r="O6188">
            <v>43831</v>
          </cell>
          <cell r="P6188" t="str">
            <v>Current</v>
          </cell>
        </row>
        <row r="6189">
          <cell r="B6189">
            <v>42689</v>
          </cell>
          <cell r="C6189">
            <v>2</v>
          </cell>
          <cell r="D6189" t="str">
            <v>ON</v>
          </cell>
          <cell r="E6189" t="str">
            <v>Purchase</v>
          </cell>
          <cell r="F6189" t="str">
            <v>Fixed</v>
          </cell>
          <cell r="I6189">
            <v>41.79</v>
          </cell>
          <cell r="J6189">
            <v>31.94</v>
          </cell>
          <cell r="K6189" t="str">
            <v>HiRatio</v>
          </cell>
          <cell r="L6189">
            <v>263500.31</v>
          </cell>
          <cell r="M6189" t="str">
            <v>Owner-Occupied</v>
          </cell>
          <cell r="N6189">
            <v>0</v>
          </cell>
          <cell r="O6189">
            <v>43831</v>
          </cell>
          <cell r="P6189" t="str">
            <v>Current</v>
          </cell>
        </row>
        <row r="6190">
          <cell r="B6190">
            <v>41472</v>
          </cell>
          <cell r="C6190">
            <v>42</v>
          </cell>
          <cell r="D6190" t="str">
            <v>ON</v>
          </cell>
          <cell r="E6190" t="str">
            <v>Transfer</v>
          </cell>
          <cell r="F6190" t="str">
            <v>Fixed</v>
          </cell>
          <cell r="I6190">
            <v>22.97</v>
          </cell>
          <cell r="J6190">
            <v>22.05</v>
          </cell>
          <cell r="K6190" t="str">
            <v>HiRatio</v>
          </cell>
          <cell r="L6190">
            <v>178930.6</v>
          </cell>
          <cell r="M6190" t="str">
            <v>Owner-Occupied</v>
          </cell>
          <cell r="N6190">
            <v>0</v>
          </cell>
          <cell r="O6190">
            <v>43831</v>
          </cell>
          <cell r="P6190" t="str">
            <v>Current</v>
          </cell>
        </row>
        <row r="6191">
          <cell r="B6191">
            <v>41852</v>
          </cell>
          <cell r="C6191">
            <v>29</v>
          </cell>
          <cell r="D6191" t="str">
            <v>AB</v>
          </cell>
          <cell r="E6191" t="str">
            <v>Purchase</v>
          </cell>
          <cell r="F6191" t="str">
            <v>Fixed</v>
          </cell>
          <cell r="I6191">
            <v>32.1</v>
          </cell>
          <cell r="J6191">
            <v>26.76</v>
          </cell>
          <cell r="K6191" t="str">
            <v>HiRatio</v>
          </cell>
          <cell r="L6191">
            <v>316782.38</v>
          </cell>
          <cell r="M6191" t="str">
            <v>Owner-Occupied</v>
          </cell>
          <cell r="N6191">
            <v>0</v>
          </cell>
          <cell r="O6191">
            <v>43831</v>
          </cell>
          <cell r="P6191" t="str">
            <v>Current</v>
          </cell>
        </row>
        <row r="6192">
          <cell r="B6192">
            <v>42125</v>
          </cell>
          <cell r="C6192">
            <v>20</v>
          </cell>
          <cell r="D6192" t="str">
            <v>AB</v>
          </cell>
          <cell r="E6192" t="str">
            <v>Purchase</v>
          </cell>
          <cell r="F6192" t="str">
            <v>Fixed</v>
          </cell>
          <cell r="I6192">
            <v>43.56</v>
          </cell>
          <cell r="J6192">
            <v>32.93</v>
          </cell>
          <cell r="K6192" t="str">
            <v>HiRatio</v>
          </cell>
          <cell r="L6192">
            <v>330215.7</v>
          </cell>
          <cell r="M6192" t="str">
            <v>Owner-Occupied</v>
          </cell>
          <cell r="N6192">
            <v>0</v>
          </cell>
          <cell r="O6192">
            <v>43831</v>
          </cell>
          <cell r="P6192" t="str">
            <v>Current</v>
          </cell>
        </row>
        <row r="6193">
          <cell r="B6193">
            <v>41935</v>
          </cell>
          <cell r="C6193">
            <v>27</v>
          </cell>
          <cell r="D6193" t="str">
            <v>ON</v>
          </cell>
          <cell r="E6193" t="str">
            <v>Purchase</v>
          </cell>
          <cell r="F6193" t="str">
            <v>Fixed</v>
          </cell>
          <cell r="I6193">
            <v>23.05</v>
          </cell>
          <cell r="J6193">
            <v>11.7</v>
          </cell>
          <cell r="K6193" t="str">
            <v>HiRatio</v>
          </cell>
          <cell r="L6193">
            <v>0</v>
          </cell>
          <cell r="M6193" t="str">
            <v>Owner-Occupied</v>
          </cell>
          <cell r="N6193">
            <v>4</v>
          </cell>
          <cell r="O6193">
            <v>42668</v>
          </cell>
          <cell r="P6193" t="str">
            <v>Current</v>
          </cell>
        </row>
        <row r="6194">
          <cell r="B6194">
            <v>41649</v>
          </cell>
          <cell r="C6194">
            <v>36</v>
          </cell>
          <cell r="D6194" t="str">
            <v>AB</v>
          </cell>
          <cell r="E6194" t="str">
            <v>Refinance External</v>
          </cell>
          <cell r="F6194" t="str">
            <v>Fixed</v>
          </cell>
          <cell r="I6194">
            <v>31.22</v>
          </cell>
          <cell r="J6194">
            <v>20.41</v>
          </cell>
          <cell r="K6194" t="str">
            <v>Conv</v>
          </cell>
          <cell r="L6194">
            <v>0</v>
          </cell>
          <cell r="M6194" t="str">
            <v>Owner-Occupied</v>
          </cell>
          <cell r="N6194">
            <v>4</v>
          </cell>
          <cell r="O6194">
            <v>42115</v>
          </cell>
          <cell r="P6194" t="str">
            <v>Current</v>
          </cell>
        </row>
        <row r="6195">
          <cell r="B6195">
            <v>42489</v>
          </cell>
          <cell r="C6195">
            <v>9</v>
          </cell>
          <cell r="D6195" t="str">
            <v>ON</v>
          </cell>
          <cell r="E6195" t="str">
            <v>Refinance External</v>
          </cell>
          <cell r="F6195" t="str">
            <v>ARM</v>
          </cell>
          <cell r="I6195">
            <v>30.29</v>
          </cell>
          <cell r="J6195">
            <v>11.2</v>
          </cell>
          <cell r="K6195" t="str">
            <v>Conv</v>
          </cell>
          <cell r="L6195">
            <v>511005.04</v>
          </cell>
          <cell r="M6195" t="str">
            <v>Owner-Occupied</v>
          </cell>
          <cell r="N6195">
            <v>0</v>
          </cell>
          <cell r="O6195">
            <v>43831</v>
          </cell>
          <cell r="P6195" t="str">
            <v>Current</v>
          </cell>
        </row>
        <row r="6196">
          <cell r="B6196">
            <v>40662</v>
          </cell>
          <cell r="C6196">
            <v>69</v>
          </cell>
          <cell r="D6196" t="str">
            <v>ON</v>
          </cell>
          <cell r="E6196" t="str">
            <v>Refinance External</v>
          </cell>
          <cell r="F6196" t="str">
            <v>ARM</v>
          </cell>
          <cell r="I6196">
            <v>28.99</v>
          </cell>
          <cell r="J6196">
            <v>24.19</v>
          </cell>
          <cell r="K6196" t="str">
            <v>HiRatio</v>
          </cell>
          <cell r="L6196">
            <v>0</v>
          </cell>
          <cell r="M6196" t="str">
            <v>Owner-Occupied</v>
          </cell>
          <cell r="N6196">
            <v>4</v>
          </cell>
          <cell r="O6196">
            <v>42207</v>
          </cell>
          <cell r="P6196" t="str">
            <v>Current</v>
          </cell>
        </row>
        <row r="6197">
          <cell r="B6197">
            <v>41667</v>
          </cell>
          <cell r="C6197">
            <v>36</v>
          </cell>
          <cell r="D6197" t="str">
            <v>SK</v>
          </cell>
          <cell r="E6197" t="str">
            <v>Purchase</v>
          </cell>
          <cell r="F6197" t="str">
            <v>Fixed</v>
          </cell>
          <cell r="I6197">
            <v>27.92</v>
          </cell>
          <cell r="J6197">
            <v>25.6</v>
          </cell>
          <cell r="K6197" t="str">
            <v>HiRatio</v>
          </cell>
          <cell r="L6197">
            <v>215429.89</v>
          </cell>
          <cell r="M6197" t="str">
            <v>Owner-Occupied</v>
          </cell>
          <cell r="N6197">
            <v>0</v>
          </cell>
          <cell r="O6197">
            <v>43831</v>
          </cell>
          <cell r="P6197" t="str">
            <v>Current</v>
          </cell>
        </row>
        <row r="6198">
          <cell r="B6198">
            <v>41660</v>
          </cell>
          <cell r="C6198">
            <v>36</v>
          </cell>
          <cell r="D6198" t="str">
            <v>SK</v>
          </cell>
          <cell r="E6198" t="str">
            <v>Purchase</v>
          </cell>
          <cell r="F6198" t="str">
            <v>Fixed</v>
          </cell>
          <cell r="I6198">
            <v>38.51</v>
          </cell>
          <cell r="J6198">
            <v>8.8000000000000007</v>
          </cell>
          <cell r="K6198" t="str">
            <v>HiRatio</v>
          </cell>
          <cell r="L6198">
            <v>156435.96</v>
          </cell>
          <cell r="M6198" t="str">
            <v>Owner-Occupied</v>
          </cell>
          <cell r="N6198">
            <v>0</v>
          </cell>
          <cell r="O6198">
            <v>43831</v>
          </cell>
          <cell r="P6198" t="str">
            <v>Current</v>
          </cell>
        </row>
        <row r="6199">
          <cell r="B6199">
            <v>42409</v>
          </cell>
          <cell r="C6199">
            <v>11</v>
          </cell>
          <cell r="D6199" t="str">
            <v>BC</v>
          </cell>
          <cell r="E6199" t="str">
            <v>Transfer</v>
          </cell>
          <cell r="F6199" t="str">
            <v>Fixed</v>
          </cell>
          <cell r="I6199">
            <v>16.309999999999999</v>
          </cell>
          <cell r="J6199">
            <v>16</v>
          </cell>
          <cell r="K6199" t="str">
            <v>Conv</v>
          </cell>
          <cell r="L6199">
            <v>405774.44</v>
          </cell>
          <cell r="M6199" t="str">
            <v>Owner-Occupied</v>
          </cell>
          <cell r="N6199">
            <v>0</v>
          </cell>
          <cell r="O6199">
            <v>43831</v>
          </cell>
          <cell r="P6199" t="str">
            <v>Current</v>
          </cell>
        </row>
        <row r="6200">
          <cell r="B6200">
            <v>41075</v>
          </cell>
          <cell r="C6200">
            <v>55</v>
          </cell>
          <cell r="D6200" t="str">
            <v>ON</v>
          </cell>
          <cell r="E6200" t="str">
            <v>Purchase</v>
          </cell>
          <cell r="F6200" t="str">
            <v>Fixed</v>
          </cell>
          <cell r="I6200">
            <v>37.39</v>
          </cell>
          <cell r="J6200">
            <v>25.03</v>
          </cell>
          <cell r="K6200" t="str">
            <v>Conv</v>
          </cell>
          <cell r="L6200">
            <v>232537.12</v>
          </cell>
          <cell r="M6200" t="str">
            <v>Owner-Occupied</v>
          </cell>
          <cell r="N6200">
            <v>0</v>
          </cell>
          <cell r="O6200">
            <v>43831</v>
          </cell>
          <cell r="P6200" t="str">
            <v>Current</v>
          </cell>
        </row>
        <row r="6201">
          <cell r="B6201">
            <v>42166</v>
          </cell>
          <cell r="C6201">
            <v>19</v>
          </cell>
          <cell r="D6201" t="str">
            <v>ON</v>
          </cell>
          <cell r="E6201" t="str">
            <v>Purchase</v>
          </cell>
          <cell r="F6201" t="str">
            <v>ARM</v>
          </cell>
          <cell r="I6201">
            <v>22.17</v>
          </cell>
          <cell r="J6201">
            <v>21.97</v>
          </cell>
          <cell r="K6201" t="str">
            <v>Conv</v>
          </cell>
          <cell r="L6201">
            <v>379590.27</v>
          </cell>
          <cell r="M6201" t="str">
            <v>Owner-Occupied</v>
          </cell>
          <cell r="N6201">
            <v>0</v>
          </cell>
          <cell r="O6201">
            <v>43831</v>
          </cell>
          <cell r="P6201" t="str">
            <v>Current</v>
          </cell>
        </row>
        <row r="6202">
          <cell r="B6202">
            <v>41068</v>
          </cell>
          <cell r="C6202">
            <v>55</v>
          </cell>
          <cell r="D6202" t="str">
            <v>ON</v>
          </cell>
          <cell r="E6202" t="str">
            <v>Purchase</v>
          </cell>
          <cell r="F6202" t="str">
            <v>Fixed</v>
          </cell>
          <cell r="I6202">
            <v>43.2</v>
          </cell>
          <cell r="J6202">
            <v>24.56</v>
          </cell>
          <cell r="K6202" t="str">
            <v>HiRatio</v>
          </cell>
          <cell r="L6202">
            <v>125402.14</v>
          </cell>
          <cell r="M6202" t="str">
            <v>Owner-Occupied</v>
          </cell>
          <cell r="N6202">
            <v>0</v>
          </cell>
          <cell r="O6202">
            <v>43831</v>
          </cell>
          <cell r="P6202" t="str">
            <v>Current</v>
          </cell>
        </row>
        <row r="6203">
          <cell r="B6203">
            <v>42461</v>
          </cell>
          <cell r="C6203">
            <v>9</v>
          </cell>
          <cell r="D6203" t="str">
            <v>AB</v>
          </cell>
          <cell r="E6203" t="str">
            <v>Refinance External</v>
          </cell>
          <cell r="F6203" t="str">
            <v>Fixed</v>
          </cell>
          <cell r="I6203">
            <v>35.24</v>
          </cell>
          <cell r="J6203">
            <v>23.05</v>
          </cell>
          <cell r="K6203" t="str">
            <v>Conv</v>
          </cell>
          <cell r="L6203">
            <v>284387.28999999998</v>
          </cell>
          <cell r="M6203" t="str">
            <v>Owner-Occupied</v>
          </cell>
          <cell r="N6203">
            <v>0</v>
          </cell>
          <cell r="O6203">
            <v>43831</v>
          </cell>
          <cell r="P6203" t="str">
            <v>Current</v>
          </cell>
        </row>
        <row r="6204">
          <cell r="B6204">
            <v>41572</v>
          </cell>
          <cell r="C6204">
            <v>39</v>
          </cell>
          <cell r="D6204" t="str">
            <v>ON</v>
          </cell>
          <cell r="E6204" t="str">
            <v>Purchase</v>
          </cell>
          <cell r="F6204" t="str">
            <v>Fixed</v>
          </cell>
          <cell r="I6204">
            <v>39.340000000000003</v>
          </cell>
          <cell r="J6204">
            <v>21.13</v>
          </cell>
          <cell r="K6204" t="str">
            <v>HiRatio</v>
          </cell>
          <cell r="L6204">
            <v>262486.89</v>
          </cell>
          <cell r="M6204" t="str">
            <v>Owner-Occupied</v>
          </cell>
          <cell r="N6204">
            <v>0</v>
          </cell>
          <cell r="O6204">
            <v>43831</v>
          </cell>
          <cell r="P6204" t="str">
            <v>Current</v>
          </cell>
        </row>
        <row r="6205">
          <cell r="B6205">
            <v>41940</v>
          </cell>
          <cell r="C6205">
            <v>27</v>
          </cell>
          <cell r="D6205" t="str">
            <v>ON</v>
          </cell>
          <cell r="E6205" t="str">
            <v>Purchase</v>
          </cell>
          <cell r="F6205" t="str">
            <v>Fixed</v>
          </cell>
          <cell r="I6205">
            <v>34.35</v>
          </cell>
          <cell r="J6205">
            <v>26.31</v>
          </cell>
          <cell r="K6205" t="str">
            <v>Conv</v>
          </cell>
          <cell r="L6205">
            <v>285341.92</v>
          </cell>
          <cell r="M6205" t="str">
            <v>Owner-Occupied</v>
          </cell>
          <cell r="N6205">
            <v>0</v>
          </cell>
          <cell r="O6205">
            <v>43831</v>
          </cell>
          <cell r="P6205" t="str">
            <v>Current</v>
          </cell>
        </row>
        <row r="6206">
          <cell r="B6206">
            <v>42334</v>
          </cell>
          <cell r="C6206">
            <v>14</v>
          </cell>
          <cell r="D6206" t="str">
            <v>AB</v>
          </cell>
          <cell r="E6206" t="str">
            <v>Purchase</v>
          </cell>
          <cell r="F6206" t="str">
            <v>Fixed</v>
          </cell>
          <cell r="I6206">
            <v>34.99</v>
          </cell>
          <cell r="J6206">
            <v>17.82</v>
          </cell>
          <cell r="K6206" t="str">
            <v>HiRatio</v>
          </cell>
          <cell r="L6206">
            <v>296252.05</v>
          </cell>
          <cell r="M6206" t="str">
            <v>Owner-Occupied</v>
          </cell>
          <cell r="N6206">
            <v>0</v>
          </cell>
          <cell r="O6206">
            <v>43831</v>
          </cell>
          <cell r="P6206" t="str">
            <v>Current</v>
          </cell>
        </row>
        <row r="6207">
          <cell r="B6207">
            <v>41974</v>
          </cell>
          <cell r="C6207">
            <v>25</v>
          </cell>
          <cell r="D6207" t="str">
            <v>ON</v>
          </cell>
          <cell r="E6207" t="str">
            <v>Purchase with Improvements</v>
          </cell>
          <cell r="F6207" t="str">
            <v>Fixed</v>
          </cell>
          <cell r="I6207">
            <v>43.87</v>
          </cell>
          <cell r="J6207">
            <v>16.72</v>
          </cell>
          <cell r="K6207" t="str">
            <v>HiRatio</v>
          </cell>
          <cell r="L6207">
            <v>148841.79999999999</v>
          </cell>
          <cell r="M6207" t="str">
            <v>Second Home</v>
          </cell>
          <cell r="N6207">
            <v>0</v>
          </cell>
          <cell r="O6207">
            <v>43831</v>
          </cell>
          <cell r="P6207" t="str">
            <v>Current</v>
          </cell>
        </row>
        <row r="6208">
          <cell r="B6208">
            <v>42571</v>
          </cell>
          <cell r="C6208">
            <v>6</v>
          </cell>
          <cell r="D6208" t="str">
            <v>ON</v>
          </cell>
          <cell r="E6208" t="str">
            <v>Refinance External</v>
          </cell>
          <cell r="F6208" t="str">
            <v>ARM</v>
          </cell>
          <cell r="I6208">
            <v>35.47</v>
          </cell>
          <cell r="J6208">
            <v>30.43</v>
          </cell>
          <cell r="K6208" t="str">
            <v>Conv</v>
          </cell>
          <cell r="L6208">
            <v>612681.39</v>
          </cell>
          <cell r="M6208" t="str">
            <v>Owner-Occupied</v>
          </cell>
          <cell r="N6208">
            <v>0</v>
          </cell>
          <cell r="O6208">
            <v>43831</v>
          </cell>
          <cell r="P6208" t="str">
            <v>Current</v>
          </cell>
        </row>
        <row r="6209">
          <cell r="B6209">
            <v>42373</v>
          </cell>
          <cell r="C6209">
            <v>12</v>
          </cell>
          <cell r="D6209" t="str">
            <v>ON</v>
          </cell>
          <cell r="E6209" t="str">
            <v>Purchase</v>
          </cell>
          <cell r="F6209" t="str">
            <v>ARM</v>
          </cell>
          <cell r="I6209">
            <v>24.93</v>
          </cell>
          <cell r="J6209">
            <v>24.44</v>
          </cell>
          <cell r="K6209" t="str">
            <v>HiRatio</v>
          </cell>
          <cell r="L6209">
            <v>335994.65</v>
          </cell>
          <cell r="M6209" t="str">
            <v>Owner-Occupied</v>
          </cell>
          <cell r="N6209">
            <v>0</v>
          </cell>
          <cell r="O6209">
            <v>43831</v>
          </cell>
          <cell r="P6209" t="str">
            <v>Current</v>
          </cell>
        </row>
        <row r="6210">
          <cell r="B6210">
            <v>42356</v>
          </cell>
          <cell r="C6210">
            <v>13</v>
          </cell>
          <cell r="D6210" t="str">
            <v>ON</v>
          </cell>
          <cell r="E6210" t="str">
            <v>Purchase</v>
          </cell>
          <cell r="F6210" t="str">
            <v>ARM</v>
          </cell>
          <cell r="I6210">
            <v>37.94</v>
          </cell>
          <cell r="J6210">
            <v>18.21</v>
          </cell>
          <cell r="K6210" t="str">
            <v>Conv</v>
          </cell>
          <cell r="L6210">
            <v>486319.9</v>
          </cell>
          <cell r="M6210" t="str">
            <v>Owner-Occupied</v>
          </cell>
          <cell r="N6210">
            <v>0</v>
          </cell>
          <cell r="O6210">
            <v>43831</v>
          </cell>
          <cell r="P6210" t="str">
            <v>Current</v>
          </cell>
        </row>
        <row r="6211">
          <cell r="B6211">
            <v>41425</v>
          </cell>
          <cell r="C6211">
            <v>44</v>
          </cell>
          <cell r="D6211" t="str">
            <v>ON</v>
          </cell>
          <cell r="E6211" t="str">
            <v>Purchase</v>
          </cell>
          <cell r="F6211" t="str">
            <v>Fixed</v>
          </cell>
          <cell r="I6211">
            <v>39.07</v>
          </cell>
          <cell r="J6211">
            <v>38.54</v>
          </cell>
          <cell r="K6211" t="str">
            <v>HiRatio</v>
          </cell>
          <cell r="L6211">
            <v>0</v>
          </cell>
          <cell r="M6211" t="str">
            <v>Owner-Occupied</v>
          </cell>
          <cell r="N6211">
            <v>4</v>
          </cell>
          <cell r="O6211">
            <v>42675</v>
          </cell>
          <cell r="P6211" t="str">
            <v>Current</v>
          </cell>
        </row>
        <row r="6212">
          <cell r="B6212">
            <v>42060</v>
          </cell>
          <cell r="C6212">
            <v>23</v>
          </cell>
          <cell r="D6212" t="str">
            <v>ON</v>
          </cell>
          <cell r="E6212" t="str">
            <v>Purchase</v>
          </cell>
          <cell r="F6212" t="str">
            <v>ARM</v>
          </cell>
          <cell r="I6212">
            <v>31.2</v>
          </cell>
          <cell r="J6212">
            <v>27.72</v>
          </cell>
          <cell r="K6212" t="str">
            <v>HiRatio</v>
          </cell>
          <cell r="L6212">
            <v>217525.94</v>
          </cell>
          <cell r="M6212" t="str">
            <v>Owner-Occupied</v>
          </cell>
          <cell r="N6212">
            <v>0</v>
          </cell>
          <cell r="O6212">
            <v>43831</v>
          </cell>
          <cell r="P6212" t="str">
            <v>Current</v>
          </cell>
        </row>
        <row r="6213">
          <cell r="B6213">
            <v>42187</v>
          </cell>
          <cell r="C6213">
            <v>18</v>
          </cell>
          <cell r="D6213" t="str">
            <v>ON</v>
          </cell>
          <cell r="E6213" t="str">
            <v>Purchase</v>
          </cell>
          <cell r="F6213" t="str">
            <v>Fixed</v>
          </cell>
          <cell r="I6213">
            <v>30.93</v>
          </cell>
          <cell r="J6213">
            <v>30.28</v>
          </cell>
          <cell r="K6213" t="str">
            <v>HiRatio</v>
          </cell>
          <cell r="L6213">
            <v>365334.93</v>
          </cell>
          <cell r="M6213" t="str">
            <v>Owner-Occupied</v>
          </cell>
          <cell r="N6213">
            <v>0</v>
          </cell>
          <cell r="O6213">
            <v>43831</v>
          </cell>
          <cell r="P6213" t="str">
            <v>Current</v>
          </cell>
        </row>
        <row r="6214">
          <cell r="B6214">
            <v>42215</v>
          </cell>
          <cell r="C6214">
            <v>18</v>
          </cell>
          <cell r="D6214" t="str">
            <v>BC</v>
          </cell>
          <cell r="E6214" t="str">
            <v>Purchase</v>
          </cell>
          <cell r="F6214" t="str">
            <v>Fixed</v>
          </cell>
          <cell r="I6214">
            <v>38.26</v>
          </cell>
          <cell r="J6214">
            <v>26.65</v>
          </cell>
          <cell r="K6214" t="str">
            <v>Conv</v>
          </cell>
          <cell r="L6214">
            <v>0</v>
          </cell>
          <cell r="M6214" t="str">
            <v>Owner-Occupied</v>
          </cell>
          <cell r="N6214">
            <v>4</v>
          </cell>
          <cell r="O6214">
            <v>42440</v>
          </cell>
          <cell r="P6214" t="str">
            <v>Current</v>
          </cell>
        </row>
        <row r="6215">
          <cell r="B6215">
            <v>42114</v>
          </cell>
          <cell r="C6215">
            <v>21</v>
          </cell>
          <cell r="D6215" t="str">
            <v>ON</v>
          </cell>
          <cell r="E6215" t="str">
            <v>Transfer</v>
          </cell>
          <cell r="F6215" t="str">
            <v>Fixed</v>
          </cell>
          <cell r="I6215">
            <v>33.049999999999997</v>
          </cell>
          <cell r="J6215">
            <v>26.15</v>
          </cell>
          <cell r="K6215" t="str">
            <v>Conv</v>
          </cell>
          <cell r="L6215">
            <v>204501.12</v>
          </cell>
          <cell r="M6215" t="str">
            <v>Owner-Occupied</v>
          </cell>
          <cell r="N6215">
            <v>0</v>
          </cell>
          <cell r="O6215">
            <v>43831</v>
          </cell>
          <cell r="P6215" t="str">
            <v>Current</v>
          </cell>
        </row>
        <row r="6216">
          <cell r="B6216">
            <v>42060</v>
          </cell>
          <cell r="C6216">
            <v>23</v>
          </cell>
          <cell r="D6216" t="str">
            <v>BC</v>
          </cell>
          <cell r="E6216" t="str">
            <v>Purchase</v>
          </cell>
          <cell r="F6216" t="str">
            <v>ARM</v>
          </cell>
          <cell r="I6216">
            <v>28.84</v>
          </cell>
          <cell r="J6216">
            <v>28.84</v>
          </cell>
          <cell r="K6216" t="str">
            <v>Conv</v>
          </cell>
          <cell r="L6216">
            <v>0</v>
          </cell>
          <cell r="M6216" t="str">
            <v>Owner-Occupied</v>
          </cell>
          <cell r="N6216">
            <v>4</v>
          </cell>
          <cell r="O6216">
            <v>42185</v>
          </cell>
          <cell r="P6216" t="str">
            <v>Current</v>
          </cell>
        </row>
        <row r="6217">
          <cell r="B6217">
            <v>40911</v>
          </cell>
          <cell r="C6217">
            <v>60</v>
          </cell>
          <cell r="D6217" t="str">
            <v>AB</v>
          </cell>
          <cell r="E6217" t="str">
            <v>Purchase</v>
          </cell>
          <cell r="F6217" t="str">
            <v>Fixed</v>
          </cell>
          <cell r="I6217">
            <v>38.56</v>
          </cell>
          <cell r="J6217">
            <v>38.11</v>
          </cell>
          <cell r="K6217" t="str">
            <v>Conv</v>
          </cell>
          <cell r="L6217">
            <v>0</v>
          </cell>
          <cell r="M6217" t="str">
            <v>Owner-Occupied</v>
          </cell>
          <cell r="N6217">
            <v>4</v>
          </cell>
          <cell r="O6217">
            <v>41674</v>
          </cell>
          <cell r="P6217" t="str">
            <v>Current</v>
          </cell>
        </row>
        <row r="6218">
          <cell r="B6218">
            <v>41122</v>
          </cell>
          <cell r="C6218">
            <v>53</v>
          </cell>
          <cell r="D6218" t="str">
            <v>ON</v>
          </cell>
          <cell r="E6218" t="str">
            <v>Refinance External</v>
          </cell>
          <cell r="F6218" t="str">
            <v>Fixed</v>
          </cell>
          <cell r="I6218">
            <v>41.75</v>
          </cell>
          <cell r="J6218">
            <v>26.8</v>
          </cell>
          <cell r="K6218" t="str">
            <v>Conv</v>
          </cell>
          <cell r="L6218">
            <v>67135.02</v>
          </cell>
          <cell r="M6218" t="str">
            <v>Second Home</v>
          </cell>
          <cell r="N6218">
            <v>0</v>
          </cell>
          <cell r="O6218">
            <v>43831</v>
          </cell>
          <cell r="P6218" t="str">
            <v>Current</v>
          </cell>
        </row>
        <row r="6219">
          <cell r="B6219">
            <v>42153</v>
          </cell>
          <cell r="C6219">
            <v>20</v>
          </cell>
          <cell r="D6219" t="str">
            <v>ON</v>
          </cell>
          <cell r="E6219" t="str">
            <v>Purchase</v>
          </cell>
          <cell r="F6219" t="str">
            <v>Fixed</v>
          </cell>
          <cell r="I6219">
            <v>25.27</v>
          </cell>
          <cell r="J6219">
            <v>25.09</v>
          </cell>
          <cell r="K6219" t="str">
            <v>Conv</v>
          </cell>
          <cell r="L6219">
            <v>207672.27</v>
          </cell>
          <cell r="M6219" t="str">
            <v>Owner-Occupied</v>
          </cell>
          <cell r="N6219">
            <v>0</v>
          </cell>
          <cell r="O6219">
            <v>43831</v>
          </cell>
          <cell r="P6219" t="str">
            <v>Current</v>
          </cell>
        </row>
        <row r="6220">
          <cell r="B6220">
            <v>40954</v>
          </cell>
          <cell r="C6220">
            <v>59</v>
          </cell>
          <cell r="D6220" t="str">
            <v>ON</v>
          </cell>
          <cell r="E6220" t="str">
            <v>Refinance External</v>
          </cell>
          <cell r="F6220" t="str">
            <v>Fixed</v>
          </cell>
          <cell r="I6220">
            <v>43.61</v>
          </cell>
          <cell r="J6220">
            <v>19.91</v>
          </cell>
          <cell r="K6220" t="str">
            <v>Conv</v>
          </cell>
          <cell r="L6220">
            <v>0</v>
          </cell>
          <cell r="M6220" t="str">
            <v>Rental</v>
          </cell>
          <cell r="N6220">
            <v>4</v>
          </cell>
          <cell r="O6220">
            <v>42066</v>
          </cell>
          <cell r="P6220" t="str">
            <v>Current</v>
          </cell>
        </row>
        <row r="6221">
          <cell r="B6221">
            <v>41613</v>
          </cell>
          <cell r="C6221">
            <v>37</v>
          </cell>
          <cell r="D6221" t="str">
            <v>ON</v>
          </cell>
          <cell r="E6221" t="str">
            <v>Purchase</v>
          </cell>
          <cell r="F6221" t="str">
            <v>ARM</v>
          </cell>
          <cell r="I6221">
            <v>25.94</v>
          </cell>
          <cell r="J6221">
            <v>15.4</v>
          </cell>
          <cell r="K6221" t="str">
            <v>HiRatio</v>
          </cell>
          <cell r="L6221">
            <v>0</v>
          </cell>
          <cell r="M6221" t="str">
            <v>Owner-Occupied</v>
          </cell>
          <cell r="N6221">
            <v>4</v>
          </cell>
          <cell r="O6221">
            <v>42675</v>
          </cell>
          <cell r="P6221" t="str">
            <v>Current</v>
          </cell>
        </row>
        <row r="6222">
          <cell r="B6222">
            <v>41180</v>
          </cell>
          <cell r="C6222">
            <v>52</v>
          </cell>
          <cell r="D6222" t="str">
            <v>ON</v>
          </cell>
          <cell r="E6222" t="str">
            <v>Purchase</v>
          </cell>
          <cell r="F6222" t="str">
            <v>Fixed</v>
          </cell>
          <cell r="I6222">
            <v>41.56</v>
          </cell>
          <cell r="J6222">
            <v>16.64</v>
          </cell>
          <cell r="K6222" t="str">
            <v>HiRatio</v>
          </cell>
          <cell r="L6222">
            <v>0</v>
          </cell>
          <cell r="M6222" t="str">
            <v>Owner-Occupied</v>
          </cell>
          <cell r="N6222">
            <v>4</v>
          </cell>
          <cell r="O6222">
            <v>42527</v>
          </cell>
          <cell r="P6222" t="str">
            <v>Current</v>
          </cell>
        </row>
        <row r="6223">
          <cell r="B6223">
            <v>42272</v>
          </cell>
          <cell r="C6223">
            <v>16</v>
          </cell>
          <cell r="D6223" t="str">
            <v>ON</v>
          </cell>
          <cell r="E6223" t="str">
            <v>Purchase</v>
          </cell>
          <cell r="F6223" t="str">
            <v>Fixed</v>
          </cell>
          <cell r="I6223">
            <v>37.79</v>
          </cell>
          <cell r="J6223">
            <v>37.79</v>
          </cell>
          <cell r="K6223" t="str">
            <v>HiRatio</v>
          </cell>
          <cell r="L6223">
            <v>248076.59</v>
          </cell>
          <cell r="M6223" t="str">
            <v>Owner-Occupied</v>
          </cell>
          <cell r="N6223">
            <v>0</v>
          </cell>
          <cell r="O6223">
            <v>43831</v>
          </cell>
          <cell r="P6223" t="str">
            <v>Current</v>
          </cell>
        </row>
        <row r="6224">
          <cell r="B6224">
            <v>42443</v>
          </cell>
          <cell r="C6224">
            <v>10</v>
          </cell>
          <cell r="D6224" t="str">
            <v>ON</v>
          </cell>
          <cell r="E6224" t="str">
            <v>Refinance External</v>
          </cell>
          <cell r="F6224" t="str">
            <v>Fixed</v>
          </cell>
          <cell r="I6224">
            <v>36.4</v>
          </cell>
          <cell r="J6224">
            <v>24.09</v>
          </cell>
          <cell r="K6224" t="str">
            <v>Conv</v>
          </cell>
          <cell r="L6224">
            <v>431002.33</v>
          </cell>
          <cell r="M6224" t="str">
            <v>Owner-Occupied</v>
          </cell>
          <cell r="N6224">
            <v>0</v>
          </cell>
          <cell r="O6224">
            <v>43831</v>
          </cell>
          <cell r="P6224" t="str">
            <v>Current</v>
          </cell>
        </row>
        <row r="6225">
          <cell r="B6225">
            <v>42223</v>
          </cell>
          <cell r="C6225">
            <v>17</v>
          </cell>
          <cell r="D6225" t="str">
            <v>ON</v>
          </cell>
          <cell r="E6225" t="str">
            <v>Purchase with Improvements</v>
          </cell>
          <cell r="F6225" t="str">
            <v>Fixed</v>
          </cell>
          <cell r="I6225">
            <v>28.85</v>
          </cell>
          <cell r="J6225">
            <v>16.260000000000002</v>
          </cell>
          <cell r="K6225" t="str">
            <v>HiRatio</v>
          </cell>
          <cell r="L6225">
            <v>116654.51</v>
          </cell>
          <cell r="M6225" t="str">
            <v>Owner-Occupied</v>
          </cell>
          <cell r="N6225">
            <v>0</v>
          </cell>
          <cell r="O6225">
            <v>43831</v>
          </cell>
          <cell r="P6225" t="str">
            <v>Current</v>
          </cell>
        </row>
        <row r="6226">
          <cell r="B6226">
            <v>42293</v>
          </cell>
          <cell r="C6226">
            <v>15</v>
          </cell>
          <cell r="D6226" t="str">
            <v>ON</v>
          </cell>
          <cell r="E6226" t="str">
            <v>Purchase</v>
          </cell>
          <cell r="F6226" t="str">
            <v>ARM</v>
          </cell>
          <cell r="I6226">
            <v>16.829999999999998</v>
          </cell>
          <cell r="J6226">
            <v>12.93</v>
          </cell>
          <cell r="K6226" t="str">
            <v>Conv</v>
          </cell>
          <cell r="L6226">
            <v>191860.87</v>
          </cell>
          <cell r="M6226" t="str">
            <v>Owner-Occupied</v>
          </cell>
          <cell r="N6226">
            <v>0</v>
          </cell>
          <cell r="O6226">
            <v>43831</v>
          </cell>
          <cell r="P6226" t="str">
            <v>Current</v>
          </cell>
        </row>
        <row r="6227">
          <cell r="B6227">
            <v>41939</v>
          </cell>
          <cell r="C6227">
            <v>27</v>
          </cell>
          <cell r="D6227" t="str">
            <v>AB</v>
          </cell>
          <cell r="E6227" t="str">
            <v>Refinance External</v>
          </cell>
          <cell r="F6227" t="str">
            <v>Fixed</v>
          </cell>
          <cell r="I6227">
            <v>33.89</v>
          </cell>
          <cell r="J6227">
            <v>22.33</v>
          </cell>
          <cell r="K6227" t="str">
            <v>Conv</v>
          </cell>
          <cell r="L6227">
            <v>249071.25</v>
          </cell>
          <cell r="M6227" t="str">
            <v>Owner-Occupied</v>
          </cell>
          <cell r="N6227">
            <v>0</v>
          </cell>
          <cell r="O6227">
            <v>43831</v>
          </cell>
          <cell r="P6227" t="str">
            <v>Current</v>
          </cell>
        </row>
        <row r="6228">
          <cell r="B6228">
            <v>41698</v>
          </cell>
          <cell r="C6228">
            <v>35</v>
          </cell>
          <cell r="D6228" t="str">
            <v>AB</v>
          </cell>
          <cell r="E6228" t="str">
            <v>Purchase</v>
          </cell>
          <cell r="F6228" t="str">
            <v>Fixed</v>
          </cell>
          <cell r="I6228">
            <v>38</v>
          </cell>
          <cell r="J6228">
            <v>23.85</v>
          </cell>
          <cell r="K6228" t="str">
            <v>Conv</v>
          </cell>
          <cell r="L6228">
            <v>307289.38</v>
          </cell>
          <cell r="M6228" t="str">
            <v>Owner-Occupied</v>
          </cell>
          <cell r="N6228">
            <v>0</v>
          </cell>
          <cell r="O6228">
            <v>43831</v>
          </cell>
          <cell r="P6228" t="str">
            <v>Current</v>
          </cell>
        </row>
        <row r="6229">
          <cell r="B6229">
            <v>42398</v>
          </cell>
          <cell r="C6229">
            <v>12</v>
          </cell>
          <cell r="D6229" t="str">
            <v>ON</v>
          </cell>
          <cell r="E6229" t="str">
            <v>Purchase</v>
          </cell>
          <cell r="F6229" t="str">
            <v>ARM</v>
          </cell>
          <cell r="I6229">
            <v>30.38</v>
          </cell>
          <cell r="J6229">
            <v>27.3</v>
          </cell>
          <cell r="K6229" t="str">
            <v>Conv</v>
          </cell>
          <cell r="L6229">
            <v>539036.18999999994</v>
          </cell>
          <cell r="M6229" t="str">
            <v>Owner-Occupied</v>
          </cell>
          <cell r="N6229">
            <v>0</v>
          </cell>
          <cell r="O6229">
            <v>43831</v>
          </cell>
          <cell r="P6229" t="str">
            <v>Current</v>
          </cell>
        </row>
        <row r="6230">
          <cell r="B6230">
            <v>42753</v>
          </cell>
          <cell r="C6230">
            <v>0</v>
          </cell>
          <cell r="D6230" t="str">
            <v>ON</v>
          </cell>
          <cell r="E6230" t="str">
            <v>Purchase</v>
          </cell>
          <cell r="F6230" t="str">
            <v>ARM</v>
          </cell>
          <cell r="I6230">
            <v>35.78</v>
          </cell>
          <cell r="J6230">
            <v>25.59</v>
          </cell>
          <cell r="K6230" t="str">
            <v>Conv</v>
          </cell>
          <cell r="L6230">
            <v>792000</v>
          </cell>
          <cell r="M6230" t="str">
            <v>Owner-Occupied</v>
          </cell>
          <cell r="N6230">
            <v>0</v>
          </cell>
          <cell r="O6230">
            <v>43831</v>
          </cell>
          <cell r="P6230" t="str">
            <v>Current</v>
          </cell>
        </row>
        <row r="6231">
          <cell r="B6231">
            <v>42699</v>
          </cell>
          <cell r="C6231">
            <v>2</v>
          </cell>
          <cell r="D6231" t="str">
            <v>ON</v>
          </cell>
          <cell r="E6231" t="str">
            <v>Purchase</v>
          </cell>
          <cell r="F6231" t="str">
            <v>Fixed</v>
          </cell>
          <cell r="I6231">
            <v>30.16</v>
          </cell>
          <cell r="J6231">
            <v>27.26</v>
          </cell>
          <cell r="K6231" t="str">
            <v>HiRatio</v>
          </cell>
          <cell r="L6231">
            <v>158661.19</v>
          </cell>
          <cell r="M6231" t="str">
            <v>Owner-Occupied</v>
          </cell>
          <cell r="N6231">
            <v>0</v>
          </cell>
          <cell r="O6231">
            <v>43831</v>
          </cell>
          <cell r="P6231" t="str">
            <v>Current</v>
          </cell>
        </row>
        <row r="6232">
          <cell r="B6232">
            <v>41390</v>
          </cell>
          <cell r="C6232">
            <v>45</v>
          </cell>
          <cell r="D6232" t="str">
            <v>AB</v>
          </cell>
          <cell r="E6232" t="str">
            <v>Purchase</v>
          </cell>
          <cell r="F6232" t="str">
            <v>Fixed</v>
          </cell>
          <cell r="I6232">
            <v>20.100000000000001</v>
          </cell>
          <cell r="J6232">
            <v>11.77</v>
          </cell>
          <cell r="K6232" t="str">
            <v>HiRatio</v>
          </cell>
          <cell r="L6232">
            <v>194322.91</v>
          </cell>
          <cell r="M6232" t="str">
            <v>Owner-Occupied</v>
          </cell>
          <cell r="N6232">
            <v>0</v>
          </cell>
          <cell r="O6232">
            <v>43831</v>
          </cell>
          <cell r="P6232" t="str">
            <v>Current</v>
          </cell>
        </row>
        <row r="6233">
          <cell r="B6233">
            <v>41726</v>
          </cell>
          <cell r="C6233">
            <v>34</v>
          </cell>
          <cell r="D6233" t="str">
            <v>ON</v>
          </cell>
          <cell r="E6233" t="str">
            <v>Purchase</v>
          </cell>
          <cell r="F6233" t="str">
            <v>ARM</v>
          </cell>
          <cell r="I6233">
            <v>21.75</v>
          </cell>
          <cell r="J6233">
            <v>15.79</v>
          </cell>
          <cell r="K6233" t="str">
            <v>Conv</v>
          </cell>
          <cell r="L6233">
            <v>301499.69</v>
          </cell>
          <cell r="M6233" t="str">
            <v>Owner-Occupied</v>
          </cell>
          <cell r="N6233">
            <v>0</v>
          </cell>
          <cell r="O6233">
            <v>43831</v>
          </cell>
          <cell r="P6233" t="str">
            <v>Current</v>
          </cell>
        </row>
        <row r="6234">
          <cell r="B6234">
            <v>41907</v>
          </cell>
          <cell r="C6234">
            <v>28</v>
          </cell>
          <cell r="D6234" t="str">
            <v>BC</v>
          </cell>
          <cell r="E6234" t="str">
            <v>Purchase</v>
          </cell>
          <cell r="F6234" t="str">
            <v>ARM</v>
          </cell>
          <cell r="I6234">
            <v>25.96</v>
          </cell>
          <cell r="J6234">
            <v>17.649999999999999</v>
          </cell>
          <cell r="K6234" t="str">
            <v>HiRatio</v>
          </cell>
          <cell r="L6234">
            <v>152833.96</v>
          </cell>
          <cell r="M6234" t="str">
            <v>Owner-Occupied</v>
          </cell>
          <cell r="N6234">
            <v>0</v>
          </cell>
          <cell r="O6234">
            <v>43831</v>
          </cell>
          <cell r="P6234" t="str">
            <v>Current</v>
          </cell>
        </row>
        <row r="6235">
          <cell r="B6235">
            <v>42124</v>
          </cell>
          <cell r="C6235">
            <v>21</v>
          </cell>
          <cell r="D6235" t="str">
            <v>BC</v>
          </cell>
          <cell r="E6235" t="str">
            <v>Transfer</v>
          </cell>
          <cell r="F6235" t="str">
            <v>ARM</v>
          </cell>
          <cell r="I6235">
            <v>20.57</v>
          </cell>
          <cell r="J6235">
            <v>17.09</v>
          </cell>
          <cell r="K6235" t="str">
            <v>HiRatio</v>
          </cell>
          <cell r="L6235">
            <v>0</v>
          </cell>
          <cell r="M6235" t="str">
            <v>Owner-Occupied</v>
          </cell>
          <cell r="N6235">
            <v>4</v>
          </cell>
          <cell r="O6235">
            <v>42586</v>
          </cell>
          <cell r="P6235" t="str">
            <v>Current</v>
          </cell>
        </row>
        <row r="6236">
          <cell r="B6236">
            <v>41145</v>
          </cell>
          <cell r="C6236">
            <v>53</v>
          </cell>
          <cell r="D6236" t="str">
            <v>ON</v>
          </cell>
          <cell r="E6236" t="str">
            <v>Refinance External</v>
          </cell>
          <cell r="F6236" t="str">
            <v>Fixed</v>
          </cell>
          <cell r="I6236">
            <v>21.38</v>
          </cell>
          <cell r="J6236">
            <v>21.02</v>
          </cell>
          <cell r="K6236" t="str">
            <v>Conv</v>
          </cell>
          <cell r="L6236">
            <v>0</v>
          </cell>
          <cell r="M6236" t="str">
            <v>Owner-Occupied</v>
          </cell>
          <cell r="N6236">
            <v>4</v>
          </cell>
          <cell r="O6236">
            <v>42188</v>
          </cell>
          <cell r="P6236" t="str">
            <v>Current</v>
          </cell>
        </row>
        <row r="6237">
          <cell r="B6237">
            <v>41789</v>
          </cell>
          <cell r="C6237">
            <v>32</v>
          </cell>
          <cell r="D6237" t="str">
            <v>ON</v>
          </cell>
          <cell r="E6237" t="str">
            <v>Purchase</v>
          </cell>
          <cell r="F6237" t="str">
            <v>Fixed</v>
          </cell>
          <cell r="I6237">
            <v>43.61</v>
          </cell>
          <cell r="J6237">
            <v>38.770000000000003</v>
          </cell>
          <cell r="K6237" t="str">
            <v>HiRatio</v>
          </cell>
          <cell r="L6237">
            <v>0</v>
          </cell>
          <cell r="M6237" t="str">
            <v>Owner-Occupied</v>
          </cell>
          <cell r="N6237">
            <v>4</v>
          </cell>
          <cell r="O6237">
            <v>42514</v>
          </cell>
          <cell r="P6237" t="str">
            <v>Current</v>
          </cell>
        </row>
        <row r="6238">
          <cell r="B6238">
            <v>42460</v>
          </cell>
          <cell r="C6238">
            <v>10</v>
          </cell>
          <cell r="D6238" t="str">
            <v>ON</v>
          </cell>
          <cell r="E6238" t="str">
            <v>Refinance External</v>
          </cell>
          <cell r="F6238" t="str">
            <v>Fixed</v>
          </cell>
          <cell r="I6238">
            <v>40.020000000000003</v>
          </cell>
          <cell r="J6238">
            <v>30.76</v>
          </cell>
          <cell r="K6238" t="str">
            <v>Conv</v>
          </cell>
          <cell r="L6238">
            <v>736037.82</v>
          </cell>
          <cell r="M6238" t="str">
            <v>Owner-Occupied</v>
          </cell>
          <cell r="N6238">
            <v>0</v>
          </cell>
          <cell r="O6238">
            <v>43831</v>
          </cell>
          <cell r="P6238" t="str">
            <v>Current</v>
          </cell>
        </row>
        <row r="6239">
          <cell r="B6239">
            <v>42601</v>
          </cell>
          <cell r="C6239">
            <v>5</v>
          </cell>
          <cell r="D6239" t="str">
            <v>BC</v>
          </cell>
          <cell r="E6239" t="str">
            <v>Purchase</v>
          </cell>
          <cell r="F6239" t="str">
            <v>Fixed</v>
          </cell>
          <cell r="I6239">
            <v>22.96</v>
          </cell>
          <cell r="J6239">
            <v>20.059999999999999</v>
          </cell>
          <cell r="K6239" t="str">
            <v>HiRatio</v>
          </cell>
          <cell r="L6239">
            <v>611943.86</v>
          </cell>
          <cell r="M6239" t="str">
            <v>Owner-Occupied</v>
          </cell>
          <cell r="N6239">
            <v>0</v>
          </cell>
          <cell r="O6239">
            <v>43831</v>
          </cell>
          <cell r="P6239" t="str">
            <v>Current</v>
          </cell>
        </row>
        <row r="6240">
          <cell r="B6240">
            <v>41054</v>
          </cell>
          <cell r="C6240">
            <v>56</v>
          </cell>
          <cell r="D6240" t="str">
            <v>ON</v>
          </cell>
          <cell r="E6240" t="str">
            <v>Purchase</v>
          </cell>
          <cell r="F6240" t="str">
            <v>Fixed</v>
          </cell>
          <cell r="I6240">
            <v>38.33</v>
          </cell>
          <cell r="J6240">
            <v>37.83</v>
          </cell>
          <cell r="K6240" t="str">
            <v>HiRatio</v>
          </cell>
          <cell r="L6240">
            <v>234021.75</v>
          </cell>
          <cell r="M6240" t="str">
            <v>Owner-Occupied</v>
          </cell>
          <cell r="N6240">
            <v>0</v>
          </cell>
          <cell r="O6240">
            <v>43831</v>
          </cell>
          <cell r="P6240" t="str">
            <v>Current</v>
          </cell>
        </row>
        <row r="6241">
          <cell r="B6241">
            <v>41029</v>
          </cell>
          <cell r="C6241">
            <v>57</v>
          </cell>
          <cell r="D6241" t="str">
            <v>ON</v>
          </cell>
          <cell r="E6241" t="str">
            <v>Purchase</v>
          </cell>
          <cell r="F6241" t="str">
            <v>Fixed</v>
          </cell>
          <cell r="I6241">
            <v>38.72</v>
          </cell>
          <cell r="J6241">
            <v>37.630000000000003</v>
          </cell>
          <cell r="K6241" t="str">
            <v>Conv</v>
          </cell>
          <cell r="L6241">
            <v>287461.21000000002</v>
          </cell>
          <cell r="M6241" t="str">
            <v>Owner-Occupied</v>
          </cell>
          <cell r="N6241">
            <v>0</v>
          </cell>
          <cell r="O6241">
            <v>43831</v>
          </cell>
          <cell r="P6241" t="str">
            <v>Current</v>
          </cell>
        </row>
        <row r="6242">
          <cell r="B6242">
            <v>42744</v>
          </cell>
          <cell r="C6242">
            <v>0</v>
          </cell>
          <cell r="D6242" t="str">
            <v>ON</v>
          </cell>
          <cell r="E6242" t="str">
            <v>Purchase</v>
          </cell>
          <cell r="F6242" t="str">
            <v>Fixed</v>
          </cell>
          <cell r="I6242">
            <v>22.38</v>
          </cell>
          <cell r="J6242">
            <v>17.73</v>
          </cell>
          <cell r="K6242" t="str">
            <v>Conv</v>
          </cell>
          <cell r="L6242">
            <v>127000</v>
          </cell>
          <cell r="M6242" t="str">
            <v>Owner-Occupied</v>
          </cell>
          <cell r="N6242">
            <v>0</v>
          </cell>
          <cell r="O6242">
            <v>43831</v>
          </cell>
          <cell r="P6242" t="str">
            <v>Current</v>
          </cell>
        </row>
        <row r="6243">
          <cell r="B6243">
            <v>41796</v>
          </cell>
          <cell r="C6243">
            <v>31</v>
          </cell>
          <cell r="D6243" t="str">
            <v>ON</v>
          </cell>
          <cell r="E6243" t="str">
            <v>Refinance External</v>
          </cell>
          <cell r="F6243" t="str">
            <v>Fixed</v>
          </cell>
          <cell r="I6243">
            <v>39.799999999999997</v>
          </cell>
          <cell r="J6243">
            <v>14.27</v>
          </cell>
          <cell r="K6243" t="str">
            <v>Conv</v>
          </cell>
          <cell r="L6243">
            <v>153613.07999999999</v>
          </cell>
          <cell r="M6243" t="str">
            <v>Owner-Occupied</v>
          </cell>
          <cell r="N6243">
            <v>0</v>
          </cell>
          <cell r="O6243">
            <v>43831</v>
          </cell>
          <cell r="P6243" t="str">
            <v>Current</v>
          </cell>
        </row>
        <row r="6244">
          <cell r="B6244">
            <v>42276</v>
          </cell>
          <cell r="C6244">
            <v>16</v>
          </cell>
          <cell r="D6244" t="str">
            <v>ON</v>
          </cell>
          <cell r="E6244" t="str">
            <v>Refinance External</v>
          </cell>
          <cell r="F6244" t="str">
            <v>ARM</v>
          </cell>
          <cell r="I6244">
            <v>17.93</v>
          </cell>
          <cell r="J6244">
            <v>17.05</v>
          </cell>
          <cell r="K6244" t="str">
            <v>Conv</v>
          </cell>
          <cell r="L6244">
            <v>342702.86</v>
          </cell>
          <cell r="M6244" t="str">
            <v>Owner-Occupied</v>
          </cell>
          <cell r="N6244">
            <v>0</v>
          </cell>
          <cell r="O6244">
            <v>43831</v>
          </cell>
          <cell r="P6244" t="str">
            <v>Current</v>
          </cell>
        </row>
        <row r="6245">
          <cell r="B6245">
            <v>41841</v>
          </cell>
          <cell r="C6245">
            <v>30</v>
          </cell>
          <cell r="D6245" t="str">
            <v>AB</v>
          </cell>
          <cell r="E6245" t="str">
            <v>Purchase</v>
          </cell>
          <cell r="F6245" t="str">
            <v>Fixed</v>
          </cell>
          <cell r="I6245">
            <v>42.2</v>
          </cell>
          <cell r="J6245">
            <v>33.659999999999997</v>
          </cell>
          <cell r="K6245" t="str">
            <v>HiRatio</v>
          </cell>
          <cell r="L6245">
            <v>292481.25</v>
          </cell>
          <cell r="M6245" t="str">
            <v>Owner-Occupied</v>
          </cell>
          <cell r="N6245">
            <v>0</v>
          </cell>
          <cell r="O6245">
            <v>43831</v>
          </cell>
          <cell r="P6245" t="str">
            <v>Current</v>
          </cell>
        </row>
        <row r="6246">
          <cell r="B6246">
            <v>40924</v>
          </cell>
          <cell r="C6246">
            <v>60</v>
          </cell>
          <cell r="D6246" t="str">
            <v>ON</v>
          </cell>
          <cell r="E6246" t="str">
            <v>Purchase</v>
          </cell>
          <cell r="F6246" t="str">
            <v>Fixed</v>
          </cell>
          <cell r="I6246">
            <v>31.48</v>
          </cell>
          <cell r="J6246">
            <v>31.25</v>
          </cell>
          <cell r="K6246" t="str">
            <v>HiRatio</v>
          </cell>
          <cell r="L6246">
            <v>316175.03999999998</v>
          </cell>
          <cell r="M6246" t="str">
            <v>Owner-Occupied</v>
          </cell>
          <cell r="N6246">
            <v>0</v>
          </cell>
          <cell r="O6246">
            <v>43831</v>
          </cell>
          <cell r="P6246" t="str">
            <v>Current</v>
          </cell>
        </row>
        <row r="6247">
          <cell r="B6247">
            <v>42339</v>
          </cell>
          <cell r="C6247">
            <v>13</v>
          </cell>
          <cell r="D6247" t="str">
            <v>AB</v>
          </cell>
          <cell r="E6247" t="str">
            <v>Purchase</v>
          </cell>
          <cell r="F6247" t="str">
            <v>Fixed</v>
          </cell>
          <cell r="I6247">
            <v>36.4</v>
          </cell>
          <cell r="J6247">
            <v>23.86</v>
          </cell>
          <cell r="K6247" t="str">
            <v>HiRatio</v>
          </cell>
          <cell r="L6247">
            <v>401043.88</v>
          </cell>
          <cell r="M6247" t="str">
            <v>Owner-Occupied</v>
          </cell>
          <cell r="N6247">
            <v>0</v>
          </cell>
          <cell r="O6247">
            <v>43831</v>
          </cell>
          <cell r="P6247" t="str">
            <v>Current</v>
          </cell>
        </row>
        <row r="6248">
          <cell r="B6248">
            <v>42425</v>
          </cell>
          <cell r="C6248">
            <v>11</v>
          </cell>
          <cell r="D6248" t="str">
            <v>BC</v>
          </cell>
          <cell r="E6248" t="str">
            <v>Purchase</v>
          </cell>
          <cell r="F6248" t="str">
            <v>Fixed</v>
          </cell>
          <cell r="I6248">
            <v>17.239999999999998</v>
          </cell>
          <cell r="J6248">
            <v>16.95</v>
          </cell>
          <cell r="K6248" t="str">
            <v>Conv</v>
          </cell>
          <cell r="L6248">
            <v>193587.24</v>
          </cell>
          <cell r="M6248" t="str">
            <v>Owner-Occupied</v>
          </cell>
          <cell r="N6248">
            <v>0</v>
          </cell>
          <cell r="O6248">
            <v>43831</v>
          </cell>
          <cell r="P6248" t="str">
            <v>Current</v>
          </cell>
        </row>
        <row r="6249">
          <cell r="B6249">
            <v>42487</v>
          </cell>
          <cell r="C6249">
            <v>9</v>
          </cell>
          <cell r="D6249" t="str">
            <v>ON</v>
          </cell>
          <cell r="E6249" t="str">
            <v>Purchase</v>
          </cell>
          <cell r="F6249" t="str">
            <v>Fixed</v>
          </cell>
          <cell r="I6249">
            <v>29.48</v>
          </cell>
          <cell r="J6249">
            <v>23.35</v>
          </cell>
          <cell r="K6249" t="str">
            <v>Conv</v>
          </cell>
          <cell r="L6249">
            <v>363513.43</v>
          </cell>
          <cell r="M6249" t="str">
            <v>Owner-Occupied</v>
          </cell>
          <cell r="N6249">
            <v>0</v>
          </cell>
          <cell r="O6249">
            <v>43831</v>
          </cell>
          <cell r="P6249" t="str">
            <v>Current</v>
          </cell>
        </row>
        <row r="6250">
          <cell r="B6250">
            <v>42345</v>
          </cell>
          <cell r="C6250">
            <v>13</v>
          </cell>
          <cell r="D6250" t="str">
            <v>ON</v>
          </cell>
          <cell r="E6250" t="str">
            <v>Purchase</v>
          </cell>
          <cell r="F6250" t="str">
            <v>ARM</v>
          </cell>
          <cell r="I6250">
            <v>38.25</v>
          </cell>
          <cell r="J6250">
            <v>19.16</v>
          </cell>
          <cell r="K6250" t="str">
            <v>HiRatio</v>
          </cell>
          <cell r="L6250">
            <v>485695.79</v>
          </cell>
          <cell r="M6250" t="str">
            <v>Owner-Occupied</v>
          </cell>
          <cell r="N6250">
            <v>0</v>
          </cell>
          <cell r="O6250">
            <v>43831</v>
          </cell>
          <cell r="P6250" t="str">
            <v>Current</v>
          </cell>
        </row>
        <row r="6251">
          <cell r="B6251">
            <v>42348</v>
          </cell>
          <cell r="C6251">
            <v>13</v>
          </cell>
          <cell r="D6251" t="str">
            <v>ON</v>
          </cell>
          <cell r="E6251" t="str">
            <v>Purchase</v>
          </cell>
          <cell r="F6251" t="str">
            <v>ARM</v>
          </cell>
          <cell r="I6251">
            <v>33.31</v>
          </cell>
          <cell r="J6251">
            <v>23.05</v>
          </cell>
          <cell r="K6251" t="str">
            <v>HiRatio</v>
          </cell>
          <cell r="L6251">
            <v>576500.27</v>
          </cell>
          <cell r="M6251" t="str">
            <v>Owner-Occupied</v>
          </cell>
          <cell r="N6251">
            <v>0</v>
          </cell>
          <cell r="O6251">
            <v>43831</v>
          </cell>
          <cell r="P6251" t="str">
            <v>Current</v>
          </cell>
        </row>
        <row r="6252">
          <cell r="B6252">
            <v>41400</v>
          </cell>
          <cell r="C6252">
            <v>44</v>
          </cell>
          <cell r="D6252" t="str">
            <v>AB</v>
          </cell>
          <cell r="E6252" t="str">
            <v>Refinance External</v>
          </cell>
          <cell r="F6252" t="str">
            <v>Fixed</v>
          </cell>
          <cell r="I6252">
            <v>20.61</v>
          </cell>
          <cell r="J6252">
            <v>11.85</v>
          </cell>
          <cell r="K6252" t="str">
            <v>Conv</v>
          </cell>
          <cell r="L6252">
            <v>0</v>
          </cell>
          <cell r="M6252" t="str">
            <v>Owner-Occupied</v>
          </cell>
          <cell r="N6252">
            <v>4</v>
          </cell>
          <cell r="O6252">
            <v>41984</v>
          </cell>
          <cell r="P6252" t="str">
            <v>Current</v>
          </cell>
        </row>
        <row r="6253">
          <cell r="B6253">
            <v>42621</v>
          </cell>
          <cell r="C6253">
            <v>4</v>
          </cell>
          <cell r="D6253" t="str">
            <v>ON</v>
          </cell>
          <cell r="E6253" t="str">
            <v>Purchase</v>
          </cell>
          <cell r="F6253" t="str">
            <v>Fixed</v>
          </cell>
          <cell r="I6253">
            <v>24.37</v>
          </cell>
          <cell r="J6253">
            <v>20.89</v>
          </cell>
          <cell r="K6253" t="str">
            <v>HiRatio</v>
          </cell>
          <cell r="L6253">
            <v>632881.86</v>
          </cell>
          <cell r="M6253" t="str">
            <v>Owner-Occupied</v>
          </cell>
          <cell r="N6253">
            <v>0</v>
          </cell>
          <cell r="O6253">
            <v>43831</v>
          </cell>
          <cell r="P6253" t="str">
            <v>Current</v>
          </cell>
        </row>
        <row r="6254">
          <cell r="B6254">
            <v>41915</v>
          </cell>
          <cell r="C6254">
            <v>27</v>
          </cell>
          <cell r="D6254" t="str">
            <v>ON</v>
          </cell>
          <cell r="E6254" t="str">
            <v>Refinance External</v>
          </cell>
          <cell r="F6254" t="str">
            <v>Fixed</v>
          </cell>
          <cell r="I6254">
            <v>33.6</v>
          </cell>
          <cell r="J6254">
            <v>26.6</v>
          </cell>
          <cell r="K6254" t="str">
            <v>Conv</v>
          </cell>
          <cell r="L6254">
            <v>409701.11</v>
          </cell>
          <cell r="M6254" t="str">
            <v>Owner-Occupied</v>
          </cell>
          <cell r="N6254">
            <v>0</v>
          </cell>
          <cell r="O6254">
            <v>43831</v>
          </cell>
          <cell r="P6254" t="str">
            <v>0-29</v>
          </cell>
        </row>
        <row r="6255">
          <cell r="B6255">
            <v>41103</v>
          </cell>
          <cell r="C6255">
            <v>54</v>
          </cell>
          <cell r="D6255" t="str">
            <v>BC</v>
          </cell>
          <cell r="E6255" t="str">
            <v>Refinance External</v>
          </cell>
          <cell r="F6255" t="str">
            <v>Fixed</v>
          </cell>
          <cell r="I6255">
            <v>42.72</v>
          </cell>
          <cell r="J6255">
            <v>29.94</v>
          </cell>
          <cell r="K6255" t="str">
            <v>HiRatio</v>
          </cell>
          <cell r="L6255">
            <v>0</v>
          </cell>
          <cell r="M6255" t="str">
            <v>Owner-Occupied</v>
          </cell>
          <cell r="N6255">
            <v>4</v>
          </cell>
          <cell r="O6255">
            <v>42646</v>
          </cell>
          <cell r="P6255" t="str">
            <v>Current</v>
          </cell>
        </row>
        <row r="6256">
          <cell r="B6256">
            <v>41680</v>
          </cell>
          <cell r="C6256">
            <v>35</v>
          </cell>
          <cell r="D6256" t="str">
            <v>ON</v>
          </cell>
          <cell r="E6256" t="str">
            <v>Purchase</v>
          </cell>
          <cell r="F6256" t="str">
            <v>ARM</v>
          </cell>
          <cell r="I6256">
            <v>38.97</v>
          </cell>
          <cell r="J6256">
            <v>8.2799999999999994</v>
          </cell>
          <cell r="K6256" t="str">
            <v>HiRatio</v>
          </cell>
          <cell r="L6256">
            <v>0</v>
          </cell>
          <cell r="M6256" t="str">
            <v>Second Home</v>
          </cell>
          <cell r="N6256">
            <v>4</v>
          </cell>
          <cell r="O6256">
            <v>42762</v>
          </cell>
          <cell r="P6256" t="str">
            <v>Current</v>
          </cell>
        </row>
        <row r="6257">
          <cell r="B6257">
            <v>41817</v>
          </cell>
          <cell r="C6257">
            <v>31</v>
          </cell>
          <cell r="D6257" t="str">
            <v>AB</v>
          </cell>
          <cell r="E6257" t="str">
            <v>Purchase</v>
          </cell>
          <cell r="F6257" t="str">
            <v>Fixed</v>
          </cell>
          <cell r="I6257">
            <v>36.119999999999997</v>
          </cell>
          <cell r="J6257">
            <v>17.77</v>
          </cell>
          <cell r="K6257" t="str">
            <v>HiRatio</v>
          </cell>
          <cell r="L6257">
            <v>145515.74</v>
          </cell>
          <cell r="M6257" t="str">
            <v>Owner-Occupied</v>
          </cell>
          <cell r="N6257">
            <v>0</v>
          </cell>
          <cell r="O6257">
            <v>43831</v>
          </cell>
          <cell r="P6257" t="str">
            <v>Current</v>
          </cell>
        </row>
        <row r="6258">
          <cell r="B6258">
            <v>41866</v>
          </cell>
          <cell r="C6258">
            <v>29</v>
          </cell>
          <cell r="D6258" t="str">
            <v>ON</v>
          </cell>
          <cell r="E6258" t="str">
            <v>Purchase</v>
          </cell>
          <cell r="F6258" t="str">
            <v>ARM</v>
          </cell>
          <cell r="I6258">
            <v>23.72</v>
          </cell>
          <cell r="J6258">
            <v>23.17</v>
          </cell>
          <cell r="K6258" t="str">
            <v>Conv</v>
          </cell>
          <cell r="L6258">
            <v>226631.86</v>
          </cell>
          <cell r="M6258" t="str">
            <v>Owner-Occupied</v>
          </cell>
          <cell r="N6258">
            <v>0</v>
          </cell>
          <cell r="O6258">
            <v>43831</v>
          </cell>
          <cell r="P6258" t="str">
            <v>Current</v>
          </cell>
        </row>
        <row r="6259">
          <cell r="B6259">
            <v>41719</v>
          </cell>
          <cell r="C6259">
            <v>34</v>
          </cell>
          <cell r="D6259" t="str">
            <v>ON</v>
          </cell>
          <cell r="E6259" t="str">
            <v>Refinance External</v>
          </cell>
          <cell r="F6259" t="str">
            <v>ARM</v>
          </cell>
          <cell r="I6259">
            <v>18.54</v>
          </cell>
          <cell r="J6259">
            <v>17.350000000000001</v>
          </cell>
          <cell r="K6259" t="str">
            <v>Conv</v>
          </cell>
          <cell r="L6259">
            <v>301654.52</v>
          </cell>
          <cell r="M6259" t="str">
            <v>Owner-Occupied</v>
          </cell>
          <cell r="N6259">
            <v>0</v>
          </cell>
          <cell r="O6259">
            <v>43831</v>
          </cell>
          <cell r="P6259" t="str">
            <v>Current</v>
          </cell>
        </row>
        <row r="6260">
          <cell r="B6260">
            <v>40913</v>
          </cell>
          <cell r="C6260">
            <v>60</v>
          </cell>
          <cell r="D6260" t="str">
            <v>AB</v>
          </cell>
          <cell r="E6260" t="str">
            <v>Refinance External</v>
          </cell>
          <cell r="F6260" t="str">
            <v>Fixed</v>
          </cell>
          <cell r="I6260">
            <v>42.34</v>
          </cell>
          <cell r="J6260">
            <v>11.76</v>
          </cell>
          <cell r="K6260" t="str">
            <v>Conv</v>
          </cell>
          <cell r="L6260">
            <v>194575.39</v>
          </cell>
          <cell r="M6260" t="str">
            <v>Rental</v>
          </cell>
          <cell r="N6260">
            <v>0</v>
          </cell>
          <cell r="O6260">
            <v>43831</v>
          </cell>
          <cell r="P6260" t="str">
            <v>Current</v>
          </cell>
        </row>
        <row r="6261">
          <cell r="B6261">
            <v>41866</v>
          </cell>
          <cell r="C6261">
            <v>29</v>
          </cell>
          <cell r="D6261" t="str">
            <v>ON</v>
          </cell>
          <cell r="E6261" t="str">
            <v>Purchase</v>
          </cell>
          <cell r="F6261" t="str">
            <v>Fixed</v>
          </cell>
          <cell r="I6261">
            <v>41.73</v>
          </cell>
          <cell r="J6261">
            <v>9.68</v>
          </cell>
          <cell r="K6261" t="str">
            <v>HiRatio</v>
          </cell>
          <cell r="L6261">
            <v>97772.21</v>
          </cell>
          <cell r="M6261" t="str">
            <v>Owner-Occupied</v>
          </cell>
          <cell r="N6261">
            <v>0</v>
          </cell>
          <cell r="O6261">
            <v>43831</v>
          </cell>
          <cell r="P6261" t="str">
            <v>Current</v>
          </cell>
        </row>
        <row r="6262">
          <cell r="B6262">
            <v>42384</v>
          </cell>
          <cell r="C6262">
            <v>12</v>
          </cell>
          <cell r="D6262" t="str">
            <v>ON</v>
          </cell>
          <cell r="E6262" t="str">
            <v>Purchase</v>
          </cell>
          <cell r="F6262" t="str">
            <v>Fixed</v>
          </cell>
          <cell r="I6262">
            <v>36.33</v>
          </cell>
          <cell r="J6262">
            <v>27.46</v>
          </cell>
          <cell r="K6262" t="str">
            <v>HiRatio</v>
          </cell>
          <cell r="L6262">
            <v>392934.35</v>
          </cell>
          <cell r="M6262" t="str">
            <v>Owner-Occupied</v>
          </cell>
          <cell r="N6262">
            <v>0</v>
          </cell>
          <cell r="O6262">
            <v>43831</v>
          </cell>
          <cell r="P6262" t="str">
            <v>Current</v>
          </cell>
        </row>
        <row r="6263">
          <cell r="B6263">
            <v>42443</v>
          </cell>
          <cell r="C6263">
            <v>10</v>
          </cell>
          <cell r="D6263" t="str">
            <v>ON</v>
          </cell>
          <cell r="E6263" t="str">
            <v>Refinance External</v>
          </cell>
          <cell r="F6263" t="str">
            <v>Fixed</v>
          </cell>
          <cell r="I6263">
            <v>41.58</v>
          </cell>
          <cell r="J6263">
            <v>25.82</v>
          </cell>
          <cell r="K6263" t="str">
            <v>Conv</v>
          </cell>
          <cell r="L6263">
            <v>140694.21</v>
          </cell>
          <cell r="M6263" t="str">
            <v>Owner-Occupied</v>
          </cell>
          <cell r="N6263">
            <v>0</v>
          </cell>
          <cell r="O6263">
            <v>43831</v>
          </cell>
          <cell r="P6263" t="str">
            <v>Current</v>
          </cell>
        </row>
        <row r="6264">
          <cell r="B6264">
            <v>41956</v>
          </cell>
          <cell r="C6264">
            <v>26</v>
          </cell>
          <cell r="D6264" t="str">
            <v>ON</v>
          </cell>
          <cell r="E6264" t="str">
            <v>Purchase</v>
          </cell>
          <cell r="F6264" t="str">
            <v>Fixed</v>
          </cell>
          <cell r="I6264">
            <v>42.47</v>
          </cell>
          <cell r="J6264">
            <v>32.42</v>
          </cell>
          <cell r="K6264" t="str">
            <v>Conv</v>
          </cell>
          <cell r="L6264">
            <v>254457.02</v>
          </cell>
          <cell r="M6264" t="str">
            <v>Owner-Occupied</v>
          </cell>
          <cell r="N6264">
            <v>0</v>
          </cell>
          <cell r="O6264">
            <v>43831</v>
          </cell>
          <cell r="P6264" t="str">
            <v>Current</v>
          </cell>
        </row>
        <row r="6265">
          <cell r="B6265">
            <v>42115</v>
          </cell>
          <cell r="C6265">
            <v>21</v>
          </cell>
          <cell r="D6265" t="str">
            <v>BC</v>
          </cell>
          <cell r="E6265" t="str">
            <v>Purchase</v>
          </cell>
          <cell r="F6265" t="str">
            <v>Fixed</v>
          </cell>
          <cell r="I6265">
            <v>39.549999999999997</v>
          </cell>
          <cell r="J6265">
            <v>33.96</v>
          </cell>
          <cell r="K6265" t="str">
            <v>HiRatio</v>
          </cell>
          <cell r="L6265">
            <v>275474.27</v>
          </cell>
          <cell r="M6265" t="str">
            <v>Owner-Occupied</v>
          </cell>
          <cell r="N6265">
            <v>0</v>
          </cell>
          <cell r="O6265">
            <v>43831</v>
          </cell>
          <cell r="P6265" t="str">
            <v>Current</v>
          </cell>
        </row>
        <row r="6266">
          <cell r="B6266">
            <v>42103</v>
          </cell>
          <cell r="C6266">
            <v>21</v>
          </cell>
          <cell r="D6266" t="str">
            <v>ON</v>
          </cell>
          <cell r="E6266" t="str">
            <v>Purchase</v>
          </cell>
          <cell r="F6266" t="str">
            <v>ARM</v>
          </cell>
          <cell r="I6266">
            <v>30.84</v>
          </cell>
          <cell r="J6266">
            <v>15.66</v>
          </cell>
          <cell r="K6266" t="str">
            <v>Conv</v>
          </cell>
          <cell r="L6266">
            <v>0</v>
          </cell>
          <cell r="M6266" t="str">
            <v>Second Home</v>
          </cell>
          <cell r="N6266">
            <v>4</v>
          </cell>
          <cell r="O6266">
            <v>42158</v>
          </cell>
          <cell r="P6266" t="str">
            <v>Current</v>
          </cell>
        </row>
        <row r="6267">
          <cell r="B6267">
            <v>41024</v>
          </cell>
          <cell r="C6267">
            <v>57</v>
          </cell>
          <cell r="D6267" t="str">
            <v>ON</v>
          </cell>
          <cell r="E6267" t="str">
            <v>Refinance External</v>
          </cell>
          <cell r="F6267" t="str">
            <v>Fixed</v>
          </cell>
          <cell r="I6267">
            <v>39.090000000000003</v>
          </cell>
          <cell r="J6267">
            <v>40.82</v>
          </cell>
          <cell r="K6267" t="str">
            <v>Conv</v>
          </cell>
          <cell r="L6267">
            <v>0</v>
          </cell>
          <cell r="M6267" t="str">
            <v>Owner-Occupied</v>
          </cell>
          <cell r="N6267">
            <v>4</v>
          </cell>
          <cell r="O6267">
            <v>41143</v>
          </cell>
          <cell r="P6267" t="str">
            <v>Current</v>
          </cell>
        </row>
        <row r="6268">
          <cell r="B6268">
            <v>41822</v>
          </cell>
          <cell r="C6268">
            <v>30</v>
          </cell>
          <cell r="D6268" t="str">
            <v>AB</v>
          </cell>
          <cell r="E6268" t="str">
            <v>Purchase</v>
          </cell>
          <cell r="F6268" t="str">
            <v>ARM</v>
          </cell>
          <cell r="I6268">
            <v>31.5</v>
          </cell>
          <cell r="J6268">
            <v>18.100000000000001</v>
          </cell>
          <cell r="K6268" t="str">
            <v>HiRatio</v>
          </cell>
          <cell r="L6268">
            <v>483621.43</v>
          </cell>
          <cell r="M6268" t="str">
            <v>Owner-Occupied</v>
          </cell>
          <cell r="N6268">
            <v>0</v>
          </cell>
          <cell r="O6268">
            <v>43831</v>
          </cell>
          <cell r="P6268" t="str">
            <v>Current</v>
          </cell>
        </row>
        <row r="6269">
          <cell r="B6269">
            <v>41277</v>
          </cell>
          <cell r="C6269">
            <v>48</v>
          </cell>
          <cell r="D6269" t="str">
            <v>ON</v>
          </cell>
          <cell r="E6269" t="str">
            <v>Purchase</v>
          </cell>
          <cell r="F6269" t="str">
            <v>Fixed</v>
          </cell>
          <cell r="I6269">
            <v>25.72</v>
          </cell>
          <cell r="J6269">
            <v>25.26</v>
          </cell>
          <cell r="K6269" t="str">
            <v>HiRatio</v>
          </cell>
          <cell r="L6269">
            <v>0</v>
          </cell>
          <cell r="M6269" t="str">
            <v>Owner-Occupied</v>
          </cell>
          <cell r="N6269">
            <v>4</v>
          </cell>
          <cell r="O6269">
            <v>42754</v>
          </cell>
          <cell r="P6269" t="str">
            <v>Current</v>
          </cell>
        </row>
        <row r="6270">
          <cell r="B6270">
            <v>41620</v>
          </cell>
          <cell r="C6270">
            <v>37</v>
          </cell>
          <cell r="D6270" t="str">
            <v>ON</v>
          </cell>
          <cell r="E6270" t="str">
            <v>Purchase</v>
          </cell>
          <cell r="F6270" t="str">
            <v>Fixed</v>
          </cell>
          <cell r="I6270">
            <v>22.08</v>
          </cell>
          <cell r="J6270">
            <v>15.87</v>
          </cell>
          <cell r="K6270" t="str">
            <v>Conv</v>
          </cell>
          <cell r="L6270">
            <v>193631.52</v>
          </cell>
          <cell r="M6270" t="str">
            <v>Owner-Occupied</v>
          </cell>
          <cell r="N6270">
            <v>0</v>
          </cell>
          <cell r="O6270">
            <v>43831</v>
          </cell>
          <cell r="P6270" t="str">
            <v>Current</v>
          </cell>
        </row>
        <row r="6271">
          <cell r="B6271">
            <v>41824</v>
          </cell>
          <cell r="C6271">
            <v>30</v>
          </cell>
          <cell r="D6271" t="str">
            <v>ON</v>
          </cell>
          <cell r="E6271" t="str">
            <v>Purchase</v>
          </cell>
          <cell r="F6271" t="str">
            <v>Fixed</v>
          </cell>
          <cell r="I6271">
            <v>41.85</v>
          </cell>
          <cell r="J6271">
            <v>30.33</v>
          </cell>
          <cell r="K6271" t="str">
            <v>Conv</v>
          </cell>
          <cell r="L6271">
            <v>0</v>
          </cell>
          <cell r="M6271" t="str">
            <v>Owner-Occupied</v>
          </cell>
          <cell r="N6271">
            <v>4</v>
          </cell>
          <cell r="O6271">
            <v>42432</v>
          </cell>
          <cell r="P6271" t="str">
            <v>Current</v>
          </cell>
        </row>
        <row r="6272">
          <cell r="B6272">
            <v>40848</v>
          </cell>
          <cell r="C6272">
            <v>62</v>
          </cell>
          <cell r="D6272" t="str">
            <v>MB</v>
          </cell>
          <cell r="E6272" t="str">
            <v>Purchase</v>
          </cell>
          <cell r="F6272" t="str">
            <v>Fixed</v>
          </cell>
          <cell r="I6272">
            <v>22.07</v>
          </cell>
          <cell r="J6272">
            <v>22.07</v>
          </cell>
          <cell r="K6272" t="str">
            <v>HiRatio</v>
          </cell>
          <cell r="L6272">
            <v>155133.67000000001</v>
          </cell>
          <cell r="M6272" t="str">
            <v>Owner-Occupied</v>
          </cell>
          <cell r="N6272">
            <v>0</v>
          </cell>
          <cell r="O6272">
            <v>43831</v>
          </cell>
          <cell r="P6272" t="str">
            <v>Current</v>
          </cell>
        </row>
        <row r="6273">
          <cell r="B6273">
            <v>41990</v>
          </cell>
          <cell r="C6273">
            <v>25</v>
          </cell>
          <cell r="D6273" t="str">
            <v>ON</v>
          </cell>
          <cell r="E6273" t="str">
            <v>Transfer</v>
          </cell>
          <cell r="F6273" t="str">
            <v>ARM</v>
          </cell>
          <cell r="I6273">
            <v>31.38</v>
          </cell>
          <cell r="J6273">
            <v>25.12</v>
          </cell>
          <cell r="K6273" t="str">
            <v>Conv</v>
          </cell>
          <cell r="L6273">
            <v>390109.85</v>
          </cell>
          <cell r="M6273" t="str">
            <v>Owner-Occupied</v>
          </cell>
          <cell r="N6273">
            <v>0</v>
          </cell>
          <cell r="O6273">
            <v>43831</v>
          </cell>
          <cell r="P6273" t="str">
            <v>Current</v>
          </cell>
        </row>
        <row r="6274">
          <cell r="B6274">
            <v>41852</v>
          </cell>
          <cell r="C6274">
            <v>29</v>
          </cell>
          <cell r="D6274" t="str">
            <v>ON</v>
          </cell>
          <cell r="E6274" t="str">
            <v>Refinance External</v>
          </cell>
          <cell r="F6274" t="str">
            <v>Fixed</v>
          </cell>
          <cell r="I6274">
            <v>43.66</v>
          </cell>
          <cell r="J6274">
            <v>36.28</v>
          </cell>
          <cell r="K6274" t="str">
            <v>Conv</v>
          </cell>
          <cell r="L6274">
            <v>115445.02</v>
          </cell>
          <cell r="M6274" t="str">
            <v>Owner-Occupied</v>
          </cell>
          <cell r="N6274">
            <v>0</v>
          </cell>
          <cell r="O6274">
            <v>43831</v>
          </cell>
          <cell r="P6274" t="str">
            <v>Current</v>
          </cell>
        </row>
        <row r="6275">
          <cell r="B6275">
            <v>41782</v>
          </cell>
          <cell r="C6275">
            <v>32</v>
          </cell>
          <cell r="D6275" t="str">
            <v>ON</v>
          </cell>
          <cell r="E6275" t="str">
            <v>Refinance External</v>
          </cell>
          <cell r="F6275" t="str">
            <v>ARM</v>
          </cell>
          <cell r="I6275">
            <v>38.299999999999997</v>
          </cell>
          <cell r="J6275">
            <v>23.23</v>
          </cell>
          <cell r="K6275" t="str">
            <v>Conv</v>
          </cell>
          <cell r="L6275">
            <v>292189.59000000003</v>
          </cell>
          <cell r="M6275" t="str">
            <v>Owner-Occupied</v>
          </cell>
          <cell r="N6275">
            <v>0</v>
          </cell>
          <cell r="O6275">
            <v>43831</v>
          </cell>
          <cell r="P6275" t="str">
            <v>Current</v>
          </cell>
        </row>
        <row r="6276">
          <cell r="B6276">
            <v>42101</v>
          </cell>
          <cell r="C6276">
            <v>21</v>
          </cell>
          <cell r="D6276" t="str">
            <v>ON</v>
          </cell>
          <cell r="E6276" t="str">
            <v>Refinance External</v>
          </cell>
          <cell r="F6276" t="str">
            <v>ARM</v>
          </cell>
          <cell r="I6276">
            <v>30.19</v>
          </cell>
          <cell r="J6276">
            <v>20.53</v>
          </cell>
          <cell r="K6276" t="str">
            <v>Conv</v>
          </cell>
          <cell r="L6276">
            <v>225744.84</v>
          </cell>
          <cell r="M6276" t="str">
            <v>Owner-Occupied</v>
          </cell>
          <cell r="N6276">
            <v>0</v>
          </cell>
          <cell r="O6276">
            <v>43831</v>
          </cell>
          <cell r="P6276" t="str">
            <v>Current</v>
          </cell>
        </row>
        <row r="6277">
          <cell r="B6277">
            <v>40661</v>
          </cell>
          <cell r="C6277">
            <v>69</v>
          </cell>
          <cell r="D6277" t="str">
            <v>AB</v>
          </cell>
          <cell r="E6277" t="str">
            <v>Purchase</v>
          </cell>
          <cell r="F6277" t="str">
            <v>Fixed</v>
          </cell>
          <cell r="I6277">
            <v>31.63</v>
          </cell>
          <cell r="J6277">
            <v>29.17</v>
          </cell>
          <cell r="K6277" t="str">
            <v>HiRatio</v>
          </cell>
          <cell r="L6277">
            <v>174312.04</v>
          </cell>
          <cell r="M6277" t="str">
            <v>Owner-Occupied</v>
          </cell>
          <cell r="N6277">
            <v>0</v>
          </cell>
          <cell r="O6277">
            <v>43831</v>
          </cell>
          <cell r="P6277" t="str">
            <v>Current</v>
          </cell>
        </row>
        <row r="6278">
          <cell r="B6278">
            <v>41404</v>
          </cell>
          <cell r="C6278">
            <v>44</v>
          </cell>
          <cell r="D6278" t="str">
            <v>ON</v>
          </cell>
          <cell r="E6278" t="str">
            <v>Refinance External</v>
          </cell>
          <cell r="F6278" t="str">
            <v>Fixed</v>
          </cell>
          <cell r="I6278">
            <v>24.28</v>
          </cell>
          <cell r="J6278">
            <v>17.82</v>
          </cell>
          <cell r="K6278" t="str">
            <v>Conv</v>
          </cell>
          <cell r="L6278">
            <v>0</v>
          </cell>
          <cell r="M6278" t="str">
            <v>Owner-Occupied</v>
          </cell>
          <cell r="N6278">
            <v>4</v>
          </cell>
          <cell r="O6278">
            <v>42188</v>
          </cell>
          <cell r="P6278" t="str">
            <v>Current</v>
          </cell>
        </row>
        <row r="6279">
          <cell r="B6279">
            <v>42160</v>
          </cell>
          <cell r="C6279">
            <v>19</v>
          </cell>
          <cell r="D6279" t="str">
            <v>ON</v>
          </cell>
          <cell r="E6279" t="str">
            <v>Purchase</v>
          </cell>
          <cell r="F6279" t="str">
            <v>ARM</v>
          </cell>
          <cell r="I6279">
            <v>35.67</v>
          </cell>
          <cell r="J6279">
            <v>29.81</v>
          </cell>
          <cell r="K6279" t="str">
            <v>HiRatio</v>
          </cell>
          <cell r="L6279">
            <v>398801.62</v>
          </cell>
          <cell r="M6279" t="str">
            <v>Owner-Occupied</v>
          </cell>
          <cell r="N6279">
            <v>0</v>
          </cell>
          <cell r="O6279">
            <v>43831</v>
          </cell>
          <cell r="P6279" t="str">
            <v>Current</v>
          </cell>
        </row>
        <row r="6280">
          <cell r="B6280">
            <v>42474</v>
          </cell>
          <cell r="C6280">
            <v>9</v>
          </cell>
          <cell r="D6280" t="str">
            <v>ON</v>
          </cell>
          <cell r="E6280" t="str">
            <v>Purchase</v>
          </cell>
          <cell r="F6280" t="str">
            <v>Fixed</v>
          </cell>
          <cell r="I6280">
            <v>32.39</v>
          </cell>
          <cell r="J6280">
            <v>12.53</v>
          </cell>
          <cell r="K6280" t="str">
            <v>Conv</v>
          </cell>
          <cell r="L6280">
            <v>100081.44</v>
          </cell>
          <cell r="M6280" t="str">
            <v>Owner-Occupied</v>
          </cell>
          <cell r="N6280">
            <v>0</v>
          </cell>
          <cell r="O6280">
            <v>43831</v>
          </cell>
          <cell r="P6280" t="str">
            <v>Current</v>
          </cell>
        </row>
        <row r="6281">
          <cell r="B6281">
            <v>41908</v>
          </cell>
          <cell r="C6281">
            <v>28</v>
          </cell>
          <cell r="D6281" t="str">
            <v>AB</v>
          </cell>
          <cell r="E6281" t="str">
            <v>Purchase</v>
          </cell>
          <cell r="F6281" t="str">
            <v>ARM</v>
          </cell>
          <cell r="I6281">
            <v>21.86</v>
          </cell>
          <cell r="J6281">
            <v>14.63</v>
          </cell>
          <cell r="K6281" t="str">
            <v>HiRatio</v>
          </cell>
          <cell r="L6281">
            <v>311776.73</v>
          </cell>
          <cell r="M6281" t="str">
            <v>Owner-Occupied</v>
          </cell>
          <cell r="N6281">
            <v>0</v>
          </cell>
          <cell r="O6281">
            <v>43831</v>
          </cell>
          <cell r="P6281" t="str">
            <v>Current</v>
          </cell>
        </row>
        <row r="6282">
          <cell r="B6282">
            <v>42173</v>
          </cell>
          <cell r="C6282">
            <v>19</v>
          </cell>
          <cell r="D6282" t="str">
            <v>ON</v>
          </cell>
          <cell r="E6282" t="str">
            <v>Transfer</v>
          </cell>
          <cell r="F6282" t="str">
            <v>Fixed</v>
          </cell>
          <cell r="I6282">
            <v>33.979999999999997</v>
          </cell>
          <cell r="J6282">
            <v>33.18</v>
          </cell>
          <cell r="K6282" t="str">
            <v>Conv</v>
          </cell>
          <cell r="L6282">
            <v>305515.89</v>
          </cell>
          <cell r="M6282" t="str">
            <v>Owner-Occupied</v>
          </cell>
          <cell r="N6282">
            <v>0</v>
          </cell>
          <cell r="O6282">
            <v>43831</v>
          </cell>
          <cell r="P6282" t="str">
            <v>Current</v>
          </cell>
        </row>
        <row r="6283">
          <cell r="B6283">
            <v>42048</v>
          </cell>
          <cell r="C6283">
            <v>23</v>
          </cell>
          <cell r="D6283" t="str">
            <v>ON</v>
          </cell>
          <cell r="E6283" t="str">
            <v>Refinance External</v>
          </cell>
          <cell r="F6283" t="str">
            <v>Fixed</v>
          </cell>
          <cell r="I6283">
            <v>37.26</v>
          </cell>
          <cell r="J6283">
            <v>27.37</v>
          </cell>
          <cell r="K6283" t="str">
            <v>Conv</v>
          </cell>
          <cell r="L6283">
            <v>0</v>
          </cell>
          <cell r="M6283" t="str">
            <v>Owner-Occupied</v>
          </cell>
          <cell r="N6283">
            <v>4</v>
          </cell>
          <cell r="O6283">
            <v>42663</v>
          </cell>
          <cell r="P6283" t="str">
            <v>Current</v>
          </cell>
        </row>
        <row r="6284">
          <cell r="B6284">
            <v>42228</v>
          </cell>
          <cell r="C6284">
            <v>17</v>
          </cell>
          <cell r="D6284" t="str">
            <v>ON</v>
          </cell>
          <cell r="E6284" t="str">
            <v>Purchase</v>
          </cell>
          <cell r="F6284" t="str">
            <v>ARM</v>
          </cell>
          <cell r="I6284">
            <v>38.76</v>
          </cell>
          <cell r="J6284">
            <v>18.54</v>
          </cell>
          <cell r="K6284" t="str">
            <v>HiRatio</v>
          </cell>
          <cell r="L6284">
            <v>355510.64</v>
          </cell>
          <cell r="M6284" t="str">
            <v>Owner-Occupied</v>
          </cell>
          <cell r="N6284">
            <v>0</v>
          </cell>
          <cell r="O6284">
            <v>43831</v>
          </cell>
          <cell r="P6284" t="str">
            <v>Current</v>
          </cell>
        </row>
        <row r="6285">
          <cell r="B6285">
            <v>42437</v>
          </cell>
          <cell r="C6285">
            <v>10</v>
          </cell>
          <cell r="D6285" t="str">
            <v>ON</v>
          </cell>
          <cell r="E6285" t="str">
            <v>Refinance External</v>
          </cell>
          <cell r="F6285" t="str">
            <v>Fixed</v>
          </cell>
          <cell r="I6285">
            <v>29.86</v>
          </cell>
          <cell r="J6285">
            <v>19.940000000000001</v>
          </cell>
          <cell r="K6285" t="str">
            <v>Conv</v>
          </cell>
          <cell r="L6285">
            <v>319803.51</v>
          </cell>
          <cell r="M6285" t="str">
            <v>Owner-Occupied</v>
          </cell>
          <cell r="N6285">
            <v>0</v>
          </cell>
          <cell r="O6285">
            <v>43831</v>
          </cell>
          <cell r="P6285" t="str">
            <v>Current</v>
          </cell>
        </row>
        <row r="6286">
          <cell r="B6286">
            <v>42453</v>
          </cell>
          <cell r="C6286">
            <v>10</v>
          </cell>
          <cell r="D6286" t="str">
            <v>ON</v>
          </cell>
          <cell r="E6286" t="str">
            <v>Transfer</v>
          </cell>
          <cell r="F6286" t="str">
            <v>Fixed</v>
          </cell>
          <cell r="I6286">
            <v>23.66</v>
          </cell>
          <cell r="J6286">
            <v>15.55</v>
          </cell>
          <cell r="K6286" t="str">
            <v>Conv</v>
          </cell>
          <cell r="L6286">
            <v>0</v>
          </cell>
          <cell r="M6286" t="str">
            <v>Owner-Occupied</v>
          </cell>
          <cell r="N6286">
            <v>4</v>
          </cell>
          <cell r="O6286">
            <v>42634</v>
          </cell>
          <cell r="P6286" t="str">
            <v>Current</v>
          </cell>
        </row>
        <row r="6287">
          <cell r="B6287">
            <v>42173</v>
          </cell>
          <cell r="C6287">
            <v>19</v>
          </cell>
          <cell r="D6287" t="str">
            <v>NB</v>
          </cell>
          <cell r="E6287" t="str">
            <v>Transfer</v>
          </cell>
          <cell r="F6287" t="str">
            <v>Fixed</v>
          </cell>
          <cell r="I6287">
            <v>17.13</v>
          </cell>
          <cell r="J6287">
            <v>16.91</v>
          </cell>
          <cell r="K6287" t="str">
            <v>Conv</v>
          </cell>
          <cell r="L6287">
            <v>83468.399999999994</v>
          </cell>
          <cell r="M6287" t="str">
            <v>Owner-Occupied</v>
          </cell>
          <cell r="N6287">
            <v>0</v>
          </cell>
          <cell r="O6287">
            <v>43831</v>
          </cell>
          <cell r="P6287" t="str">
            <v>Current</v>
          </cell>
        </row>
        <row r="6288">
          <cell r="B6288">
            <v>41810</v>
          </cell>
          <cell r="C6288">
            <v>31</v>
          </cell>
          <cell r="D6288" t="str">
            <v>AB</v>
          </cell>
          <cell r="E6288" t="str">
            <v>Purchase</v>
          </cell>
          <cell r="F6288" t="str">
            <v>ARM</v>
          </cell>
          <cell r="I6288">
            <v>28.61</v>
          </cell>
          <cell r="J6288">
            <v>26.73</v>
          </cell>
          <cell r="K6288" t="str">
            <v>HiRatio</v>
          </cell>
          <cell r="L6288">
            <v>362148.91</v>
          </cell>
          <cell r="M6288" t="str">
            <v>Owner-Occupied</v>
          </cell>
          <cell r="N6288">
            <v>0</v>
          </cell>
          <cell r="O6288">
            <v>43831</v>
          </cell>
          <cell r="P6288" t="str">
            <v>Current</v>
          </cell>
        </row>
        <row r="6289">
          <cell r="B6289">
            <v>41698</v>
          </cell>
          <cell r="C6289">
            <v>35</v>
          </cell>
          <cell r="D6289" t="str">
            <v>AB</v>
          </cell>
          <cell r="E6289" t="str">
            <v>Purchase</v>
          </cell>
          <cell r="F6289" t="str">
            <v>ARM</v>
          </cell>
          <cell r="I6289">
            <v>36.99</v>
          </cell>
          <cell r="J6289">
            <v>23.43</v>
          </cell>
          <cell r="K6289" t="str">
            <v>HiRatio</v>
          </cell>
          <cell r="L6289">
            <v>367541.19</v>
          </cell>
          <cell r="M6289" t="str">
            <v>Owner-Occupied</v>
          </cell>
          <cell r="N6289">
            <v>0</v>
          </cell>
          <cell r="O6289">
            <v>43831</v>
          </cell>
          <cell r="P6289" t="str">
            <v>Current</v>
          </cell>
        </row>
        <row r="6290">
          <cell r="B6290">
            <v>41106</v>
          </cell>
          <cell r="C6290">
            <v>54</v>
          </cell>
          <cell r="D6290" t="str">
            <v>AB</v>
          </cell>
          <cell r="E6290" t="str">
            <v>Purchase</v>
          </cell>
          <cell r="F6290" t="str">
            <v>Fixed</v>
          </cell>
          <cell r="I6290">
            <v>20.55</v>
          </cell>
          <cell r="J6290">
            <v>19.36</v>
          </cell>
          <cell r="K6290" t="str">
            <v>HiRatio</v>
          </cell>
          <cell r="L6290">
            <v>300293.67</v>
          </cell>
          <cell r="M6290" t="str">
            <v>Owner-Occupied</v>
          </cell>
          <cell r="N6290">
            <v>0</v>
          </cell>
          <cell r="O6290">
            <v>43831</v>
          </cell>
          <cell r="P6290" t="str">
            <v>Current</v>
          </cell>
        </row>
        <row r="6291">
          <cell r="B6291">
            <v>40800</v>
          </cell>
          <cell r="C6291">
            <v>64</v>
          </cell>
          <cell r="D6291" t="str">
            <v>AB</v>
          </cell>
          <cell r="E6291" t="str">
            <v>Purchase</v>
          </cell>
          <cell r="F6291" t="str">
            <v>Fixed</v>
          </cell>
          <cell r="I6291">
            <v>43.49</v>
          </cell>
          <cell r="J6291">
            <v>31.96</v>
          </cell>
          <cell r="K6291" t="str">
            <v>HiRatio</v>
          </cell>
          <cell r="L6291">
            <v>0</v>
          </cell>
          <cell r="M6291" t="str">
            <v>Owner-Occupied</v>
          </cell>
          <cell r="N6291">
            <v>4</v>
          </cell>
          <cell r="O6291">
            <v>41527</v>
          </cell>
          <cell r="P6291" t="str">
            <v>Current</v>
          </cell>
        </row>
        <row r="6292">
          <cell r="B6292">
            <v>40963</v>
          </cell>
          <cell r="C6292">
            <v>59</v>
          </cell>
          <cell r="D6292" t="str">
            <v>AB</v>
          </cell>
          <cell r="E6292" t="str">
            <v>Purchase</v>
          </cell>
          <cell r="F6292" t="str">
            <v>ARM</v>
          </cell>
          <cell r="I6292">
            <v>39.4</v>
          </cell>
          <cell r="J6292">
            <v>18.350000000000001</v>
          </cell>
          <cell r="K6292" t="str">
            <v>Conv</v>
          </cell>
          <cell r="L6292">
            <v>0</v>
          </cell>
          <cell r="M6292" t="str">
            <v>Rental</v>
          </cell>
          <cell r="N6292">
            <v>4</v>
          </cell>
          <cell r="O6292">
            <v>41135</v>
          </cell>
          <cell r="P6292" t="str">
            <v>Current</v>
          </cell>
        </row>
        <row r="6293">
          <cell r="B6293">
            <v>40697</v>
          </cell>
          <cell r="C6293">
            <v>67</v>
          </cell>
          <cell r="D6293" t="str">
            <v>AB</v>
          </cell>
          <cell r="E6293" t="str">
            <v>Purchase</v>
          </cell>
          <cell r="F6293" t="str">
            <v>Fixed</v>
          </cell>
          <cell r="I6293">
            <v>40.44</v>
          </cell>
          <cell r="J6293">
            <v>27.16</v>
          </cell>
          <cell r="K6293" t="str">
            <v>HiRatio</v>
          </cell>
          <cell r="L6293">
            <v>197516</v>
          </cell>
          <cell r="M6293" t="str">
            <v>Owner-Occupied</v>
          </cell>
          <cell r="N6293">
            <v>0</v>
          </cell>
          <cell r="O6293">
            <v>43831</v>
          </cell>
          <cell r="P6293" t="str">
            <v>Current</v>
          </cell>
        </row>
        <row r="6294">
          <cell r="B6294">
            <v>42527</v>
          </cell>
          <cell r="C6294">
            <v>7</v>
          </cell>
          <cell r="D6294" t="str">
            <v>BC</v>
          </cell>
          <cell r="E6294" t="str">
            <v>Purchase</v>
          </cell>
          <cell r="F6294" t="str">
            <v>ARM</v>
          </cell>
          <cell r="I6294">
            <v>33</v>
          </cell>
          <cell r="J6294">
            <v>27.5</v>
          </cell>
          <cell r="K6294" t="str">
            <v>HiRatio</v>
          </cell>
          <cell r="L6294">
            <v>665788.14</v>
          </cell>
          <cell r="M6294" t="str">
            <v>Owner-Occupied</v>
          </cell>
          <cell r="N6294">
            <v>0</v>
          </cell>
          <cell r="O6294">
            <v>43831</v>
          </cell>
          <cell r="P6294" t="str">
            <v>Current</v>
          </cell>
        </row>
        <row r="6295">
          <cell r="B6295">
            <v>42184</v>
          </cell>
          <cell r="C6295">
            <v>19</v>
          </cell>
          <cell r="D6295" t="str">
            <v>ON</v>
          </cell>
          <cell r="E6295" t="str">
            <v>Purchase</v>
          </cell>
          <cell r="F6295" t="str">
            <v>Fixed</v>
          </cell>
          <cell r="I6295">
            <v>33.25</v>
          </cell>
          <cell r="J6295">
            <v>20.12</v>
          </cell>
          <cell r="K6295" t="str">
            <v>HiRatio</v>
          </cell>
          <cell r="L6295">
            <v>216414.3</v>
          </cell>
          <cell r="M6295" t="str">
            <v>Owner-Occupied</v>
          </cell>
          <cell r="N6295">
            <v>0</v>
          </cell>
          <cell r="O6295">
            <v>43831</v>
          </cell>
          <cell r="P6295" t="str">
            <v>Current</v>
          </cell>
        </row>
        <row r="6296">
          <cell r="B6296">
            <v>41509</v>
          </cell>
          <cell r="C6296">
            <v>41</v>
          </cell>
          <cell r="D6296" t="str">
            <v>ON</v>
          </cell>
          <cell r="E6296" t="str">
            <v>Purchase</v>
          </cell>
          <cell r="F6296" t="str">
            <v>Fixed</v>
          </cell>
          <cell r="I6296">
            <v>34.83</v>
          </cell>
          <cell r="J6296">
            <v>17.649999999999999</v>
          </cell>
          <cell r="K6296" t="str">
            <v>HiRatio</v>
          </cell>
          <cell r="L6296">
            <v>138560.14000000001</v>
          </cell>
          <cell r="M6296" t="str">
            <v>Owner-Occupied</v>
          </cell>
          <cell r="N6296">
            <v>0</v>
          </cell>
          <cell r="O6296">
            <v>43831</v>
          </cell>
          <cell r="P6296" t="str">
            <v>Current</v>
          </cell>
        </row>
        <row r="6297">
          <cell r="B6297">
            <v>42293</v>
          </cell>
          <cell r="C6297">
            <v>15</v>
          </cell>
          <cell r="D6297" t="str">
            <v>ON</v>
          </cell>
          <cell r="E6297" t="str">
            <v>Purchase</v>
          </cell>
          <cell r="F6297" t="str">
            <v>Fixed</v>
          </cell>
          <cell r="I6297">
            <v>29.12</v>
          </cell>
          <cell r="J6297">
            <v>28.18</v>
          </cell>
          <cell r="K6297" t="str">
            <v>Conv</v>
          </cell>
          <cell r="L6297">
            <v>146522.38</v>
          </cell>
          <cell r="M6297" t="str">
            <v>Owner-Occupied</v>
          </cell>
          <cell r="N6297">
            <v>0</v>
          </cell>
          <cell r="O6297">
            <v>43831</v>
          </cell>
          <cell r="P6297" t="str">
            <v>Current</v>
          </cell>
        </row>
        <row r="6298">
          <cell r="B6298">
            <v>41018</v>
          </cell>
          <cell r="C6298">
            <v>57</v>
          </cell>
          <cell r="D6298" t="str">
            <v>ON</v>
          </cell>
          <cell r="E6298" t="str">
            <v>Purchase</v>
          </cell>
          <cell r="F6298" t="str">
            <v>Fixed</v>
          </cell>
          <cell r="I6298">
            <v>32.659999999999997</v>
          </cell>
          <cell r="J6298">
            <v>32.15</v>
          </cell>
          <cell r="K6298" t="str">
            <v>HiRatio</v>
          </cell>
          <cell r="L6298">
            <v>175872.07</v>
          </cell>
          <cell r="M6298" t="str">
            <v>Owner-Occupied</v>
          </cell>
          <cell r="N6298">
            <v>0</v>
          </cell>
          <cell r="O6298">
            <v>43831</v>
          </cell>
          <cell r="P6298" t="str">
            <v>Current</v>
          </cell>
        </row>
        <row r="6299">
          <cell r="B6299">
            <v>41801</v>
          </cell>
          <cell r="C6299">
            <v>31</v>
          </cell>
          <cell r="D6299" t="str">
            <v>ON</v>
          </cell>
          <cell r="E6299" t="str">
            <v>Purchase</v>
          </cell>
          <cell r="F6299" t="str">
            <v>Fixed</v>
          </cell>
          <cell r="I6299">
            <v>33.54</v>
          </cell>
          <cell r="J6299">
            <v>25.17</v>
          </cell>
          <cell r="K6299" t="str">
            <v>Conv</v>
          </cell>
          <cell r="L6299">
            <v>177665.89</v>
          </cell>
          <cell r="M6299" t="str">
            <v>Owner-Occupied</v>
          </cell>
          <cell r="N6299">
            <v>0</v>
          </cell>
          <cell r="O6299">
            <v>43831</v>
          </cell>
          <cell r="P6299" t="str">
            <v>Current</v>
          </cell>
        </row>
        <row r="6300">
          <cell r="B6300">
            <v>42257</v>
          </cell>
          <cell r="C6300">
            <v>16</v>
          </cell>
          <cell r="D6300" t="str">
            <v>ON</v>
          </cell>
          <cell r="E6300" t="str">
            <v>Refinance External</v>
          </cell>
          <cell r="F6300" t="str">
            <v>Fixed</v>
          </cell>
          <cell r="I6300">
            <v>31.71</v>
          </cell>
          <cell r="J6300">
            <v>31.71</v>
          </cell>
          <cell r="K6300" t="str">
            <v>Conv</v>
          </cell>
          <cell r="L6300">
            <v>163430.92000000001</v>
          </cell>
          <cell r="M6300" t="str">
            <v>Owner-Occupied</v>
          </cell>
          <cell r="N6300">
            <v>0</v>
          </cell>
          <cell r="O6300">
            <v>43831</v>
          </cell>
          <cell r="P6300" t="str">
            <v>Current</v>
          </cell>
        </row>
        <row r="6301">
          <cell r="B6301">
            <v>42387</v>
          </cell>
          <cell r="C6301">
            <v>12</v>
          </cell>
          <cell r="D6301" t="str">
            <v>ON</v>
          </cell>
          <cell r="E6301" t="str">
            <v>Transfer</v>
          </cell>
          <cell r="F6301" t="str">
            <v>ARM</v>
          </cell>
          <cell r="I6301">
            <v>34.15</v>
          </cell>
          <cell r="J6301">
            <v>24.34</v>
          </cell>
          <cell r="K6301" t="str">
            <v>HiRatio</v>
          </cell>
          <cell r="L6301">
            <v>134633.85</v>
          </cell>
          <cell r="M6301" t="str">
            <v>Owner-Occupied</v>
          </cell>
          <cell r="N6301">
            <v>0</v>
          </cell>
          <cell r="O6301">
            <v>43831</v>
          </cell>
          <cell r="P6301" t="str">
            <v>Current</v>
          </cell>
        </row>
        <row r="6302">
          <cell r="B6302">
            <v>41191</v>
          </cell>
          <cell r="C6302">
            <v>51</v>
          </cell>
          <cell r="D6302" t="str">
            <v>ON</v>
          </cell>
          <cell r="E6302" t="str">
            <v>Purchase</v>
          </cell>
          <cell r="F6302" t="str">
            <v>Fixed</v>
          </cell>
          <cell r="I6302">
            <v>32.700000000000003</v>
          </cell>
          <cell r="J6302">
            <v>32.700000000000003</v>
          </cell>
          <cell r="K6302" t="str">
            <v>HiRatio</v>
          </cell>
          <cell r="L6302">
            <v>0</v>
          </cell>
          <cell r="M6302" t="str">
            <v>Owner-Occupied</v>
          </cell>
          <cell r="N6302">
            <v>4</v>
          </cell>
          <cell r="O6302">
            <v>42570</v>
          </cell>
          <cell r="P6302" t="str">
            <v>Current</v>
          </cell>
        </row>
        <row r="6303">
          <cell r="B6303">
            <v>41725</v>
          </cell>
          <cell r="C6303">
            <v>34</v>
          </cell>
          <cell r="D6303" t="str">
            <v>AB</v>
          </cell>
          <cell r="E6303" t="str">
            <v>Purchase</v>
          </cell>
          <cell r="F6303" t="str">
            <v>ARM</v>
          </cell>
          <cell r="I6303">
            <v>30.54</v>
          </cell>
          <cell r="J6303">
            <v>26.79</v>
          </cell>
          <cell r="K6303" t="str">
            <v>Conv</v>
          </cell>
          <cell r="L6303">
            <v>0</v>
          </cell>
          <cell r="M6303" t="str">
            <v>Owner-Occupied</v>
          </cell>
          <cell r="N6303">
            <v>4</v>
          </cell>
          <cell r="O6303">
            <v>42297</v>
          </cell>
          <cell r="P6303" t="str">
            <v>Current</v>
          </cell>
        </row>
        <row r="6304">
          <cell r="B6304">
            <v>41835</v>
          </cell>
          <cell r="C6304">
            <v>30</v>
          </cell>
          <cell r="D6304" t="str">
            <v>MB</v>
          </cell>
          <cell r="E6304" t="str">
            <v>Purchase</v>
          </cell>
          <cell r="F6304" t="str">
            <v>Fixed</v>
          </cell>
          <cell r="I6304">
            <v>37.54</v>
          </cell>
          <cell r="J6304">
            <v>27.77</v>
          </cell>
          <cell r="K6304" t="str">
            <v>HiRatio</v>
          </cell>
          <cell r="L6304">
            <v>191402.19</v>
          </cell>
          <cell r="M6304" t="str">
            <v>Owner-Occupied</v>
          </cell>
          <cell r="N6304">
            <v>0</v>
          </cell>
          <cell r="O6304">
            <v>43831</v>
          </cell>
          <cell r="P6304" t="str">
            <v>Current</v>
          </cell>
        </row>
        <row r="6305">
          <cell r="B6305">
            <v>41751</v>
          </cell>
          <cell r="C6305">
            <v>33</v>
          </cell>
          <cell r="D6305" t="str">
            <v>ON</v>
          </cell>
          <cell r="E6305" t="str">
            <v>Refinance External</v>
          </cell>
          <cell r="F6305" t="str">
            <v>Fixed</v>
          </cell>
          <cell r="I6305">
            <v>19.07</v>
          </cell>
          <cell r="J6305">
            <v>18.18</v>
          </cell>
          <cell r="K6305" t="str">
            <v>Conv</v>
          </cell>
          <cell r="L6305">
            <v>156702.79999999999</v>
          </cell>
          <cell r="M6305" t="str">
            <v>Owner-Occupied</v>
          </cell>
          <cell r="N6305">
            <v>0</v>
          </cell>
          <cell r="O6305">
            <v>43831</v>
          </cell>
          <cell r="P6305" t="str">
            <v>Current</v>
          </cell>
        </row>
        <row r="6306">
          <cell r="B6306">
            <v>41955</v>
          </cell>
          <cell r="C6306">
            <v>26</v>
          </cell>
          <cell r="D6306" t="str">
            <v>ON</v>
          </cell>
          <cell r="E6306" t="str">
            <v>Purchase</v>
          </cell>
          <cell r="F6306" t="str">
            <v>ARM</v>
          </cell>
          <cell r="I6306">
            <v>35.770000000000003</v>
          </cell>
          <cell r="J6306">
            <v>21.13</v>
          </cell>
          <cell r="K6306" t="str">
            <v>HiRatio</v>
          </cell>
          <cell r="L6306">
            <v>376892.7</v>
          </cell>
          <cell r="M6306" t="str">
            <v>Owner-Occupied</v>
          </cell>
          <cell r="N6306">
            <v>0</v>
          </cell>
          <cell r="O6306">
            <v>43831</v>
          </cell>
          <cell r="P6306" t="str">
            <v>Current</v>
          </cell>
        </row>
        <row r="6307">
          <cell r="B6307">
            <v>41621</v>
          </cell>
          <cell r="C6307">
            <v>37</v>
          </cell>
          <cell r="D6307" t="str">
            <v>ON</v>
          </cell>
          <cell r="E6307" t="str">
            <v>Refinance External</v>
          </cell>
          <cell r="F6307" t="str">
            <v>Fixed</v>
          </cell>
          <cell r="I6307">
            <v>22.99</v>
          </cell>
          <cell r="J6307">
            <v>18.91</v>
          </cell>
          <cell r="K6307" t="str">
            <v>Conv</v>
          </cell>
          <cell r="L6307">
            <v>228744.95999999999</v>
          </cell>
          <cell r="M6307" t="str">
            <v>Owner-Occupied</v>
          </cell>
          <cell r="N6307">
            <v>0</v>
          </cell>
          <cell r="O6307">
            <v>43831</v>
          </cell>
          <cell r="P6307" t="str">
            <v>Current</v>
          </cell>
        </row>
        <row r="6308">
          <cell r="B6308">
            <v>40970</v>
          </cell>
          <cell r="C6308">
            <v>58</v>
          </cell>
          <cell r="D6308" t="str">
            <v>BC</v>
          </cell>
          <cell r="E6308" t="str">
            <v>Refinance External</v>
          </cell>
          <cell r="F6308" t="str">
            <v>Fixed</v>
          </cell>
          <cell r="I6308">
            <v>34.89</v>
          </cell>
          <cell r="J6308">
            <v>34.65</v>
          </cell>
          <cell r="K6308" t="str">
            <v>Conv</v>
          </cell>
          <cell r="L6308">
            <v>0</v>
          </cell>
          <cell r="M6308" t="str">
            <v>Owner-Occupied</v>
          </cell>
          <cell r="N6308">
            <v>4</v>
          </cell>
          <cell r="O6308">
            <v>41425</v>
          </cell>
          <cell r="P6308" t="str">
            <v>Current</v>
          </cell>
        </row>
        <row r="6309">
          <cell r="B6309">
            <v>41060</v>
          </cell>
          <cell r="C6309">
            <v>56</v>
          </cell>
          <cell r="D6309" t="str">
            <v>ON</v>
          </cell>
          <cell r="E6309" t="str">
            <v>Refinance External</v>
          </cell>
          <cell r="F6309" t="str">
            <v>Fixed</v>
          </cell>
          <cell r="I6309">
            <v>37.729999999999997</v>
          </cell>
          <cell r="J6309">
            <v>30.61</v>
          </cell>
          <cell r="K6309" t="str">
            <v>HiRatio</v>
          </cell>
          <cell r="L6309">
            <v>0</v>
          </cell>
          <cell r="M6309" t="str">
            <v>Owner-Occupied</v>
          </cell>
          <cell r="N6309">
            <v>4</v>
          </cell>
          <cell r="O6309">
            <v>42101</v>
          </cell>
          <cell r="P6309" t="str">
            <v>Current</v>
          </cell>
        </row>
        <row r="6310">
          <cell r="B6310">
            <v>42138</v>
          </cell>
          <cell r="C6310">
            <v>20</v>
          </cell>
          <cell r="D6310" t="str">
            <v>AB</v>
          </cell>
          <cell r="E6310" t="str">
            <v>Purchase</v>
          </cell>
          <cell r="F6310" t="str">
            <v>Fixed</v>
          </cell>
          <cell r="I6310">
            <v>12.77</v>
          </cell>
          <cell r="J6310">
            <v>12.61</v>
          </cell>
          <cell r="K6310" t="str">
            <v>Conv</v>
          </cell>
          <cell r="L6310">
            <v>273842.68</v>
          </cell>
          <cell r="M6310" t="str">
            <v>Owner-Occupied</v>
          </cell>
          <cell r="N6310">
            <v>0</v>
          </cell>
          <cell r="O6310">
            <v>43831</v>
          </cell>
          <cell r="P6310" t="str">
            <v>Current</v>
          </cell>
        </row>
        <row r="6311">
          <cell r="B6311">
            <v>40605</v>
          </cell>
          <cell r="C6311">
            <v>70</v>
          </cell>
          <cell r="D6311" t="str">
            <v>AB</v>
          </cell>
          <cell r="E6311" t="str">
            <v>Purchase</v>
          </cell>
          <cell r="F6311" t="str">
            <v>Fixed</v>
          </cell>
          <cell r="I6311">
            <v>34.65</v>
          </cell>
          <cell r="J6311">
            <v>14.38</v>
          </cell>
          <cell r="K6311" t="str">
            <v>Conv</v>
          </cell>
          <cell r="L6311">
            <v>0</v>
          </cell>
          <cell r="M6311" t="str">
            <v>Owner-Occupied</v>
          </cell>
          <cell r="N6311">
            <v>4</v>
          </cell>
          <cell r="O6311">
            <v>41885</v>
          </cell>
          <cell r="P6311" t="str">
            <v>Current</v>
          </cell>
        </row>
        <row r="6312">
          <cell r="B6312">
            <v>41928</v>
          </cell>
          <cell r="C6312">
            <v>27</v>
          </cell>
          <cell r="D6312" t="str">
            <v>ON</v>
          </cell>
          <cell r="E6312" t="str">
            <v>Purchase</v>
          </cell>
          <cell r="F6312" t="str">
            <v>ARM</v>
          </cell>
          <cell r="I6312">
            <v>14.43</v>
          </cell>
          <cell r="J6312">
            <v>12.84</v>
          </cell>
          <cell r="K6312" t="str">
            <v>Conv</v>
          </cell>
          <cell r="L6312">
            <v>0</v>
          </cell>
          <cell r="M6312" t="str">
            <v>Owner-Occupied</v>
          </cell>
          <cell r="N6312">
            <v>4</v>
          </cell>
          <cell r="O6312">
            <v>42646</v>
          </cell>
          <cell r="P6312" t="str">
            <v>Current</v>
          </cell>
        </row>
        <row r="6313">
          <cell r="B6313">
            <v>41976</v>
          </cell>
          <cell r="C6313">
            <v>25</v>
          </cell>
          <cell r="D6313" t="str">
            <v>AB</v>
          </cell>
          <cell r="E6313" t="str">
            <v>Purchase</v>
          </cell>
          <cell r="F6313" t="str">
            <v>Fixed</v>
          </cell>
          <cell r="I6313">
            <v>40.14</v>
          </cell>
          <cell r="J6313">
            <v>36.700000000000003</v>
          </cell>
          <cell r="K6313" t="str">
            <v>HiRatio</v>
          </cell>
          <cell r="L6313">
            <v>355675.12</v>
          </cell>
          <cell r="M6313" t="str">
            <v>Owner-Occupied</v>
          </cell>
          <cell r="N6313">
            <v>0</v>
          </cell>
          <cell r="O6313">
            <v>43831</v>
          </cell>
          <cell r="P6313" t="str">
            <v>Current</v>
          </cell>
        </row>
        <row r="6314">
          <cell r="B6314">
            <v>40967</v>
          </cell>
          <cell r="C6314">
            <v>59</v>
          </cell>
          <cell r="D6314" t="str">
            <v>BC</v>
          </cell>
          <cell r="E6314" t="str">
            <v>Purchase</v>
          </cell>
          <cell r="F6314" t="str">
            <v>Fixed</v>
          </cell>
          <cell r="I6314">
            <v>36.86</v>
          </cell>
          <cell r="J6314">
            <v>35.729999999999997</v>
          </cell>
          <cell r="K6314" t="str">
            <v>Conv</v>
          </cell>
          <cell r="L6314">
            <v>0</v>
          </cell>
          <cell r="M6314" t="str">
            <v>Owner-Occupied</v>
          </cell>
          <cell r="N6314">
            <v>4</v>
          </cell>
          <cell r="O6314">
            <v>42433</v>
          </cell>
          <cell r="P6314" t="str">
            <v>Current</v>
          </cell>
        </row>
        <row r="6315">
          <cell r="B6315">
            <v>42285</v>
          </cell>
          <cell r="C6315">
            <v>15</v>
          </cell>
          <cell r="D6315" t="str">
            <v>ON</v>
          </cell>
          <cell r="E6315" t="str">
            <v>Purchase</v>
          </cell>
          <cell r="F6315" t="str">
            <v>ARM</v>
          </cell>
          <cell r="I6315">
            <v>30.43</v>
          </cell>
          <cell r="J6315">
            <v>29.8</v>
          </cell>
          <cell r="K6315" t="str">
            <v>HiRatio</v>
          </cell>
          <cell r="L6315">
            <v>347545.22</v>
          </cell>
          <cell r="M6315" t="str">
            <v>Owner-Occupied</v>
          </cell>
          <cell r="N6315">
            <v>0</v>
          </cell>
          <cell r="O6315">
            <v>43831</v>
          </cell>
          <cell r="P6315" t="str">
            <v>Current</v>
          </cell>
        </row>
        <row r="6316">
          <cell r="B6316">
            <v>42145</v>
          </cell>
          <cell r="C6316">
            <v>20</v>
          </cell>
          <cell r="D6316" t="str">
            <v>ON</v>
          </cell>
          <cell r="E6316" t="str">
            <v>Refinance External</v>
          </cell>
          <cell r="F6316" t="str">
            <v>ARM</v>
          </cell>
          <cell r="I6316">
            <v>21.3</v>
          </cell>
          <cell r="J6316">
            <v>20.51</v>
          </cell>
          <cell r="K6316" t="str">
            <v>Conv</v>
          </cell>
          <cell r="L6316">
            <v>0</v>
          </cell>
          <cell r="M6316" t="str">
            <v>Owner-Occupied</v>
          </cell>
          <cell r="N6316">
            <v>4</v>
          </cell>
          <cell r="O6316">
            <v>42461</v>
          </cell>
          <cell r="P6316" t="str">
            <v>Current</v>
          </cell>
        </row>
        <row r="6317">
          <cell r="B6317">
            <v>42241</v>
          </cell>
          <cell r="C6317">
            <v>17</v>
          </cell>
          <cell r="D6317" t="str">
            <v>ON</v>
          </cell>
          <cell r="E6317" t="str">
            <v>Purchase</v>
          </cell>
          <cell r="F6317" t="str">
            <v>Fixed</v>
          </cell>
          <cell r="I6317">
            <v>39.83</v>
          </cell>
          <cell r="J6317">
            <v>30.73</v>
          </cell>
          <cell r="K6317" t="str">
            <v>HiRatio</v>
          </cell>
          <cell r="L6317">
            <v>291680.53999999998</v>
          </cell>
          <cell r="M6317" t="str">
            <v>Owner-Occupied</v>
          </cell>
          <cell r="N6317">
            <v>0</v>
          </cell>
          <cell r="O6317">
            <v>43831</v>
          </cell>
          <cell r="P6317" t="str">
            <v>Current</v>
          </cell>
        </row>
        <row r="6318">
          <cell r="B6318">
            <v>41760</v>
          </cell>
          <cell r="C6318">
            <v>32</v>
          </cell>
          <cell r="D6318" t="str">
            <v>NS</v>
          </cell>
          <cell r="E6318" t="str">
            <v>Refinance External</v>
          </cell>
          <cell r="F6318" t="str">
            <v>ARM</v>
          </cell>
          <cell r="I6318">
            <v>27.63</v>
          </cell>
          <cell r="J6318">
            <v>20.25</v>
          </cell>
          <cell r="K6318" t="str">
            <v>Conv</v>
          </cell>
          <cell r="L6318">
            <v>390037.32</v>
          </cell>
          <cell r="M6318" t="str">
            <v>Owner-Occupied</v>
          </cell>
          <cell r="N6318">
            <v>0</v>
          </cell>
          <cell r="O6318">
            <v>43831</v>
          </cell>
          <cell r="P6318" t="str">
            <v>Current</v>
          </cell>
        </row>
        <row r="6319">
          <cell r="B6319">
            <v>42165</v>
          </cell>
          <cell r="C6319">
            <v>19</v>
          </cell>
          <cell r="D6319" t="str">
            <v>BC</v>
          </cell>
          <cell r="E6319" t="str">
            <v>Transfer</v>
          </cell>
          <cell r="F6319" t="str">
            <v>ARM</v>
          </cell>
          <cell r="I6319">
            <v>32.81</v>
          </cell>
          <cell r="J6319">
            <v>13.76</v>
          </cell>
          <cell r="K6319" t="str">
            <v>HiRatio</v>
          </cell>
          <cell r="L6319">
            <v>214724.21</v>
          </cell>
          <cell r="M6319" t="str">
            <v>Owner-Occupied</v>
          </cell>
          <cell r="N6319">
            <v>0</v>
          </cell>
          <cell r="O6319">
            <v>43831</v>
          </cell>
          <cell r="P6319" t="str">
            <v>Current</v>
          </cell>
        </row>
        <row r="6320">
          <cell r="B6320">
            <v>42664</v>
          </cell>
          <cell r="C6320">
            <v>3</v>
          </cell>
          <cell r="D6320" t="str">
            <v>AB</v>
          </cell>
          <cell r="E6320" t="str">
            <v>Refinance External</v>
          </cell>
          <cell r="F6320" t="str">
            <v>ARM</v>
          </cell>
          <cell r="I6320">
            <v>37.090000000000003</v>
          </cell>
          <cell r="J6320">
            <v>15.78</v>
          </cell>
          <cell r="K6320" t="str">
            <v>Conv</v>
          </cell>
          <cell r="L6320">
            <v>334044.71999999997</v>
          </cell>
          <cell r="M6320" t="str">
            <v>Owner-Occupied</v>
          </cell>
          <cell r="N6320">
            <v>0</v>
          </cell>
          <cell r="O6320">
            <v>43831</v>
          </cell>
          <cell r="P6320" t="str">
            <v>Current</v>
          </cell>
        </row>
        <row r="6321">
          <cell r="B6321">
            <v>40863</v>
          </cell>
          <cell r="C6321">
            <v>62</v>
          </cell>
          <cell r="D6321" t="str">
            <v>ON</v>
          </cell>
          <cell r="E6321" t="str">
            <v>Purchase</v>
          </cell>
          <cell r="F6321" t="str">
            <v>ARM</v>
          </cell>
          <cell r="I6321">
            <v>37.840000000000003</v>
          </cell>
          <cell r="J6321">
            <v>35.61</v>
          </cell>
          <cell r="K6321" t="str">
            <v>Conv</v>
          </cell>
          <cell r="L6321">
            <v>0</v>
          </cell>
          <cell r="M6321" t="str">
            <v>Rental</v>
          </cell>
          <cell r="N6321">
            <v>4</v>
          </cell>
          <cell r="O6321">
            <v>41124</v>
          </cell>
          <cell r="P6321" t="str">
            <v>Current</v>
          </cell>
        </row>
        <row r="6322">
          <cell r="B6322">
            <v>42080</v>
          </cell>
          <cell r="C6322">
            <v>22</v>
          </cell>
          <cell r="D6322" t="str">
            <v>AB</v>
          </cell>
          <cell r="E6322" t="str">
            <v>Purchase</v>
          </cell>
          <cell r="F6322" t="str">
            <v>ARM</v>
          </cell>
          <cell r="I6322">
            <v>31.2</v>
          </cell>
          <cell r="J6322">
            <v>31.2</v>
          </cell>
          <cell r="K6322" t="str">
            <v>Conv</v>
          </cell>
          <cell r="L6322">
            <v>466651.22</v>
          </cell>
          <cell r="M6322" t="str">
            <v>Owner-Occupied</v>
          </cell>
          <cell r="N6322">
            <v>0</v>
          </cell>
          <cell r="O6322">
            <v>43831</v>
          </cell>
          <cell r="P6322" t="str">
            <v>Current</v>
          </cell>
        </row>
        <row r="6323">
          <cell r="B6323">
            <v>41645</v>
          </cell>
          <cell r="C6323">
            <v>36</v>
          </cell>
          <cell r="D6323" t="str">
            <v>AB</v>
          </cell>
          <cell r="E6323" t="str">
            <v>Purchase</v>
          </cell>
          <cell r="F6323" t="str">
            <v>ARM</v>
          </cell>
          <cell r="I6323">
            <v>28.34</v>
          </cell>
          <cell r="J6323">
            <v>13.45</v>
          </cell>
          <cell r="K6323" t="str">
            <v>HiRatio</v>
          </cell>
          <cell r="L6323">
            <v>282147.26</v>
          </cell>
          <cell r="M6323" t="str">
            <v>Owner-Occupied</v>
          </cell>
          <cell r="N6323">
            <v>0</v>
          </cell>
          <cell r="O6323">
            <v>43831</v>
          </cell>
          <cell r="P6323" t="str">
            <v>Current</v>
          </cell>
        </row>
        <row r="6324">
          <cell r="B6324">
            <v>41982</v>
          </cell>
          <cell r="C6324">
            <v>25</v>
          </cell>
          <cell r="D6324" t="str">
            <v>AB</v>
          </cell>
          <cell r="E6324" t="str">
            <v>Purchase</v>
          </cell>
          <cell r="F6324" t="str">
            <v>Fixed</v>
          </cell>
          <cell r="I6324">
            <v>37.76</v>
          </cell>
          <cell r="J6324">
            <v>10.7</v>
          </cell>
          <cell r="K6324" t="str">
            <v>Conv</v>
          </cell>
          <cell r="L6324">
            <v>385643.01</v>
          </cell>
          <cell r="M6324" t="str">
            <v>Owner-Occupied</v>
          </cell>
          <cell r="N6324">
            <v>0</v>
          </cell>
          <cell r="O6324">
            <v>43831</v>
          </cell>
          <cell r="P6324" t="str">
            <v>Current</v>
          </cell>
        </row>
        <row r="6325">
          <cell r="B6325">
            <v>41607</v>
          </cell>
          <cell r="C6325">
            <v>38</v>
          </cell>
          <cell r="D6325" t="str">
            <v>AB</v>
          </cell>
          <cell r="E6325" t="str">
            <v>Purchase</v>
          </cell>
          <cell r="F6325" t="str">
            <v>ARM</v>
          </cell>
          <cell r="I6325">
            <v>30.48</v>
          </cell>
          <cell r="J6325">
            <v>23.35</v>
          </cell>
          <cell r="K6325" t="str">
            <v>HiRatio</v>
          </cell>
          <cell r="L6325">
            <v>290690.12</v>
          </cell>
          <cell r="M6325" t="str">
            <v>Owner-Occupied</v>
          </cell>
          <cell r="N6325">
            <v>0</v>
          </cell>
          <cell r="O6325">
            <v>43831</v>
          </cell>
          <cell r="P6325" t="str">
            <v>Current</v>
          </cell>
        </row>
        <row r="6326">
          <cell r="B6326">
            <v>41543</v>
          </cell>
          <cell r="C6326">
            <v>40</v>
          </cell>
          <cell r="D6326" t="str">
            <v>AB</v>
          </cell>
          <cell r="E6326" t="str">
            <v>Purchase</v>
          </cell>
          <cell r="F6326" t="str">
            <v>Fixed</v>
          </cell>
          <cell r="I6326">
            <v>41.45</v>
          </cell>
          <cell r="J6326">
            <v>15.49</v>
          </cell>
          <cell r="K6326" t="str">
            <v>HiRatio</v>
          </cell>
          <cell r="L6326">
            <v>104478.11</v>
          </cell>
          <cell r="M6326" t="str">
            <v>Owner-Occupied</v>
          </cell>
          <cell r="N6326">
            <v>0</v>
          </cell>
          <cell r="O6326">
            <v>43831</v>
          </cell>
          <cell r="P6326" t="str">
            <v>Current</v>
          </cell>
        </row>
        <row r="6327">
          <cell r="B6327">
            <v>42464</v>
          </cell>
          <cell r="C6327">
            <v>9</v>
          </cell>
          <cell r="D6327" t="str">
            <v>BC</v>
          </cell>
          <cell r="E6327" t="str">
            <v>Purchase</v>
          </cell>
          <cell r="F6327" t="str">
            <v>Fixed</v>
          </cell>
          <cell r="I6327">
            <v>41.7</v>
          </cell>
          <cell r="J6327">
            <v>12.94</v>
          </cell>
          <cell r="K6327" t="str">
            <v>HiRatio</v>
          </cell>
          <cell r="L6327">
            <v>315608.78000000003</v>
          </cell>
          <cell r="M6327" t="str">
            <v>Owner-Occupied</v>
          </cell>
          <cell r="N6327">
            <v>0</v>
          </cell>
          <cell r="O6327">
            <v>43831</v>
          </cell>
          <cell r="P6327" t="str">
            <v>Current</v>
          </cell>
        </row>
        <row r="6328">
          <cell r="B6328">
            <v>42566</v>
          </cell>
          <cell r="C6328">
            <v>6</v>
          </cell>
          <cell r="D6328" t="str">
            <v>ON</v>
          </cell>
          <cell r="E6328" t="str">
            <v>Purchase</v>
          </cell>
          <cell r="F6328" t="str">
            <v>Fixed</v>
          </cell>
          <cell r="I6328">
            <v>39.31</v>
          </cell>
          <cell r="J6328">
            <v>26.72</v>
          </cell>
          <cell r="K6328" t="str">
            <v>HiRatio</v>
          </cell>
          <cell r="L6328">
            <v>434920.68</v>
          </cell>
          <cell r="M6328" t="str">
            <v>Owner-Occupied</v>
          </cell>
          <cell r="N6328">
            <v>0</v>
          </cell>
          <cell r="O6328">
            <v>43831</v>
          </cell>
          <cell r="P6328" t="str">
            <v>Current</v>
          </cell>
        </row>
        <row r="6329">
          <cell r="B6329">
            <v>42139</v>
          </cell>
          <cell r="C6329">
            <v>20</v>
          </cell>
          <cell r="D6329" t="str">
            <v>BC</v>
          </cell>
          <cell r="E6329" t="str">
            <v>Refinance External</v>
          </cell>
          <cell r="F6329" t="str">
            <v>Fixed</v>
          </cell>
          <cell r="I6329">
            <v>42.31</v>
          </cell>
          <cell r="J6329">
            <v>24.82</v>
          </cell>
          <cell r="K6329" t="str">
            <v>Conv</v>
          </cell>
          <cell r="L6329">
            <v>308907.06</v>
          </cell>
          <cell r="M6329" t="str">
            <v>Owner-Occupied</v>
          </cell>
          <cell r="N6329">
            <v>0</v>
          </cell>
          <cell r="O6329">
            <v>43831</v>
          </cell>
          <cell r="P6329" t="str">
            <v>Current</v>
          </cell>
        </row>
        <row r="6330">
          <cell r="B6330">
            <v>42461</v>
          </cell>
          <cell r="C6330">
            <v>9</v>
          </cell>
          <cell r="D6330" t="str">
            <v>SK</v>
          </cell>
          <cell r="E6330" t="str">
            <v>Purchase</v>
          </cell>
          <cell r="F6330" t="str">
            <v>Fixed</v>
          </cell>
          <cell r="I6330">
            <v>36.57</v>
          </cell>
          <cell r="J6330">
            <v>36.299999999999997</v>
          </cell>
          <cell r="K6330" t="str">
            <v>Conv</v>
          </cell>
          <cell r="L6330">
            <v>282073.55</v>
          </cell>
          <cell r="M6330" t="str">
            <v>Owner-Occupied</v>
          </cell>
          <cell r="N6330">
            <v>0</v>
          </cell>
          <cell r="O6330">
            <v>43831</v>
          </cell>
          <cell r="P6330" t="str">
            <v>Current</v>
          </cell>
        </row>
        <row r="6331">
          <cell r="B6331">
            <v>41943</v>
          </cell>
          <cell r="C6331">
            <v>27</v>
          </cell>
          <cell r="D6331" t="str">
            <v>BC</v>
          </cell>
          <cell r="E6331" t="str">
            <v>Refinance External</v>
          </cell>
          <cell r="F6331" t="str">
            <v>ARM</v>
          </cell>
          <cell r="I6331">
            <v>30.85</v>
          </cell>
          <cell r="J6331">
            <v>23.24</v>
          </cell>
          <cell r="K6331" t="str">
            <v>Conv</v>
          </cell>
          <cell r="L6331">
            <v>414471.37</v>
          </cell>
          <cell r="M6331" t="str">
            <v>Owner-Occupied</v>
          </cell>
          <cell r="N6331">
            <v>0</v>
          </cell>
          <cell r="O6331">
            <v>43831</v>
          </cell>
          <cell r="P6331" t="str">
            <v>Current</v>
          </cell>
        </row>
        <row r="6332">
          <cell r="B6332">
            <v>41059</v>
          </cell>
          <cell r="C6332">
            <v>56</v>
          </cell>
          <cell r="D6332" t="str">
            <v>AB</v>
          </cell>
          <cell r="E6332" t="str">
            <v>Purchase</v>
          </cell>
          <cell r="F6332" t="str">
            <v>Fixed</v>
          </cell>
          <cell r="I6332">
            <v>39.9</v>
          </cell>
          <cell r="J6332">
            <v>34.29</v>
          </cell>
          <cell r="K6332" t="str">
            <v>HiRatio</v>
          </cell>
          <cell r="L6332">
            <v>0</v>
          </cell>
          <cell r="M6332" t="str">
            <v>Owner-Occupied</v>
          </cell>
          <cell r="N6332">
            <v>4</v>
          </cell>
          <cell r="O6332">
            <v>41851</v>
          </cell>
          <cell r="P6332" t="str">
            <v>Current</v>
          </cell>
        </row>
        <row r="6333">
          <cell r="B6333">
            <v>40764</v>
          </cell>
          <cell r="C6333">
            <v>65</v>
          </cell>
          <cell r="D6333" t="str">
            <v>ON</v>
          </cell>
          <cell r="E6333" t="str">
            <v>Refinance External</v>
          </cell>
          <cell r="F6333" t="str">
            <v>Fixed</v>
          </cell>
          <cell r="I6333">
            <v>33.090000000000003</v>
          </cell>
          <cell r="J6333">
            <v>29.1</v>
          </cell>
          <cell r="K6333" t="str">
            <v>Conv</v>
          </cell>
          <cell r="L6333">
            <v>0</v>
          </cell>
          <cell r="M6333" t="str">
            <v>Owner-Occupied</v>
          </cell>
          <cell r="N6333">
            <v>4</v>
          </cell>
          <cell r="O6333">
            <v>42417</v>
          </cell>
          <cell r="P6333" t="str">
            <v>Current</v>
          </cell>
        </row>
        <row r="6334">
          <cell r="B6334">
            <v>42551</v>
          </cell>
          <cell r="C6334">
            <v>7</v>
          </cell>
          <cell r="D6334" t="str">
            <v>AB</v>
          </cell>
          <cell r="E6334" t="str">
            <v>Purchase</v>
          </cell>
          <cell r="F6334" t="str">
            <v>Fixed</v>
          </cell>
          <cell r="I6334">
            <v>43.79</v>
          </cell>
          <cell r="J6334">
            <v>29.82</v>
          </cell>
          <cell r="K6334" t="str">
            <v>Conv</v>
          </cell>
          <cell r="L6334">
            <v>837785.67</v>
          </cell>
          <cell r="M6334" t="str">
            <v>Owner-Occupied</v>
          </cell>
          <cell r="N6334">
            <v>0</v>
          </cell>
          <cell r="O6334">
            <v>43831</v>
          </cell>
          <cell r="P6334" t="str">
            <v>Current</v>
          </cell>
        </row>
        <row r="6335">
          <cell r="B6335">
            <v>42627</v>
          </cell>
          <cell r="C6335">
            <v>4</v>
          </cell>
          <cell r="D6335" t="str">
            <v>ON</v>
          </cell>
          <cell r="E6335" t="str">
            <v>Refinance External</v>
          </cell>
          <cell r="F6335" t="str">
            <v>ARM</v>
          </cell>
          <cell r="I6335">
            <v>28.07</v>
          </cell>
          <cell r="J6335">
            <v>27.51</v>
          </cell>
          <cell r="K6335" t="str">
            <v>Conv</v>
          </cell>
          <cell r="L6335">
            <v>510448.47</v>
          </cell>
          <cell r="M6335" t="str">
            <v>Owner-Occupied</v>
          </cell>
          <cell r="N6335">
            <v>0</v>
          </cell>
          <cell r="O6335">
            <v>43831</v>
          </cell>
          <cell r="P6335" t="str">
            <v>Current</v>
          </cell>
        </row>
        <row r="6336">
          <cell r="B6336">
            <v>41348</v>
          </cell>
          <cell r="C6336">
            <v>46</v>
          </cell>
          <cell r="D6336" t="str">
            <v>ON</v>
          </cell>
          <cell r="E6336" t="str">
            <v>Purchase</v>
          </cell>
          <cell r="F6336" t="str">
            <v>Fixed</v>
          </cell>
          <cell r="I6336">
            <v>33.01</v>
          </cell>
          <cell r="J6336">
            <v>12.79</v>
          </cell>
          <cell r="K6336" t="str">
            <v>HiRatio</v>
          </cell>
          <cell r="L6336">
            <v>214617.29</v>
          </cell>
          <cell r="M6336" t="str">
            <v>Owner-Occupied</v>
          </cell>
          <cell r="N6336">
            <v>0</v>
          </cell>
          <cell r="O6336">
            <v>43831</v>
          </cell>
          <cell r="P6336" t="str">
            <v>Current</v>
          </cell>
        </row>
        <row r="6337">
          <cell r="B6337">
            <v>41029</v>
          </cell>
          <cell r="C6337">
            <v>57</v>
          </cell>
          <cell r="D6337" t="str">
            <v>AB</v>
          </cell>
          <cell r="E6337" t="str">
            <v>Refinance External</v>
          </cell>
          <cell r="F6337" t="str">
            <v>Fixed</v>
          </cell>
          <cell r="I6337">
            <v>41.37</v>
          </cell>
          <cell r="J6337">
            <v>31.87</v>
          </cell>
          <cell r="K6337" t="str">
            <v>Conv</v>
          </cell>
          <cell r="L6337">
            <v>223379.03</v>
          </cell>
          <cell r="M6337" t="str">
            <v>Owner-Occupied</v>
          </cell>
          <cell r="N6337">
            <v>0</v>
          </cell>
          <cell r="O6337">
            <v>43831</v>
          </cell>
          <cell r="P6337" t="str">
            <v>Current</v>
          </cell>
        </row>
        <row r="6338">
          <cell r="B6338">
            <v>42269</v>
          </cell>
          <cell r="C6338">
            <v>16</v>
          </cell>
          <cell r="D6338" t="str">
            <v>AB</v>
          </cell>
          <cell r="E6338" t="str">
            <v>Purchase</v>
          </cell>
          <cell r="F6338" t="str">
            <v>Fixed</v>
          </cell>
          <cell r="I6338">
            <v>40.74</v>
          </cell>
          <cell r="J6338">
            <v>22.41</v>
          </cell>
          <cell r="K6338" t="str">
            <v>HiRatio</v>
          </cell>
          <cell r="L6338">
            <v>459976.95</v>
          </cell>
          <cell r="M6338" t="str">
            <v>Owner-Occupied</v>
          </cell>
          <cell r="N6338">
            <v>0</v>
          </cell>
          <cell r="O6338">
            <v>43831</v>
          </cell>
          <cell r="P6338" t="str">
            <v>Current</v>
          </cell>
        </row>
        <row r="6339">
          <cell r="B6339">
            <v>42584</v>
          </cell>
          <cell r="C6339">
            <v>5</v>
          </cell>
          <cell r="D6339" t="str">
            <v>AB</v>
          </cell>
          <cell r="E6339" t="str">
            <v>Purchase with Improvements</v>
          </cell>
          <cell r="F6339" t="str">
            <v>Fixed</v>
          </cell>
          <cell r="I6339">
            <v>40.630000000000003</v>
          </cell>
          <cell r="J6339">
            <v>38.200000000000003</v>
          </cell>
          <cell r="K6339" t="str">
            <v>HiRatio</v>
          </cell>
          <cell r="L6339">
            <v>658269.42000000004</v>
          </cell>
          <cell r="M6339" t="str">
            <v>Owner-Occupied</v>
          </cell>
          <cell r="N6339">
            <v>0</v>
          </cell>
          <cell r="O6339">
            <v>43831</v>
          </cell>
          <cell r="P6339" t="str">
            <v>Current</v>
          </cell>
        </row>
        <row r="6340">
          <cell r="B6340">
            <v>40809</v>
          </cell>
          <cell r="C6340">
            <v>64</v>
          </cell>
          <cell r="D6340" t="str">
            <v>ON</v>
          </cell>
          <cell r="E6340" t="str">
            <v>Purchase</v>
          </cell>
          <cell r="F6340" t="str">
            <v>Fixed</v>
          </cell>
          <cell r="I6340">
            <v>38.17</v>
          </cell>
          <cell r="J6340">
            <v>16.5</v>
          </cell>
          <cell r="K6340" t="str">
            <v>HiRatio</v>
          </cell>
          <cell r="L6340">
            <v>0</v>
          </cell>
          <cell r="M6340" t="str">
            <v>Owner-Occupied</v>
          </cell>
          <cell r="N6340">
            <v>4</v>
          </cell>
          <cell r="O6340">
            <v>42639</v>
          </cell>
          <cell r="P6340" t="str">
            <v>Current</v>
          </cell>
        </row>
        <row r="6341">
          <cell r="B6341">
            <v>42297</v>
          </cell>
          <cell r="C6341">
            <v>15</v>
          </cell>
          <cell r="D6341" t="str">
            <v>ON</v>
          </cell>
          <cell r="E6341" t="str">
            <v>Transfer</v>
          </cell>
          <cell r="F6341" t="str">
            <v>Fixed</v>
          </cell>
          <cell r="I6341">
            <v>38.85</v>
          </cell>
          <cell r="J6341">
            <v>27.13</v>
          </cell>
          <cell r="K6341" t="str">
            <v>Conv</v>
          </cell>
          <cell r="L6341">
            <v>246564.81</v>
          </cell>
          <cell r="M6341" t="str">
            <v>Owner-Occupied</v>
          </cell>
          <cell r="N6341">
            <v>0</v>
          </cell>
          <cell r="O6341">
            <v>43831</v>
          </cell>
          <cell r="P6341" t="str">
            <v>Current</v>
          </cell>
        </row>
        <row r="6342">
          <cell r="B6342">
            <v>42356</v>
          </cell>
          <cell r="C6342">
            <v>13</v>
          </cell>
          <cell r="D6342" t="str">
            <v>MB</v>
          </cell>
          <cell r="E6342" t="str">
            <v>Purchase</v>
          </cell>
          <cell r="F6342" t="str">
            <v>Fixed</v>
          </cell>
          <cell r="I6342">
            <v>42.27</v>
          </cell>
          <cell r="J6342">
            <v>37.090000000000003</v>
          </cell>
          <cell r="K6342" t="str">
            <v>HiRatio</v>
          </cell>
          <cell r="L6342">
            <v>209580.84</v>
          </cell>
          <cell r="M6342" t="str">
            <v>Owner-Occupied</v>
          </cell>
          <cell r="N6342">
            <v>0</v>
          </cell>
          <cell r="O6342">
            <v>43831</v>
          </cell>
          <cell r="P6342" t="str">
            <v>Current</v>
          </cell>
        </row>
        <row r="6343">
          <cell r="B6343">
            <v>42090</v>
          </cell>
          <cell r="C6343">
            <v>22</v>
          </cell>
          <cell r="D6343" t="str">
            <v>ON</v>
          </cell>
          <cell r="E6343" t="str">
            <v>Refinance External</v>
          </cell>
          <cell r="F6343" t="str">
            <v>ARM</v>
          </cell>
          <cell r="I6343">
            <v>22.38</v>
          </cell>
          <cell r="J6343">
            <v>6.37</v>
          </cell>
          <cell r="K6343" t="str">
            <v>Conv</v>
          </cell>
          <cell r="L6343">
            <v>114539.86</v>
          </cell>
          <cell r="M6343" t="str">
            <v>Owner-Occupied</v>
          </cell>
          <cell r="N6343">
            <v>0</v>
          </cell>
          <cell r="O6343">
            <v>43831</v>
          </cell>
          <cell r="P6343" t="str">
            <v>Current</v>
          </cell>
        </row>
        <row r="6344">
          <cell r="B6344">
            <v>40872</v>
          </cell>
          <cell r="C6344">
            <v>62</v>
          </cell>
          <cell r="D6344" t="str">
            <v>ON</v>
          </cell>
          <cell r="E6344" t="str">
            <v>Purchase</v>
          </cell>
          <cell r="F6344" t="str">
            <v>Fixed</v>
          </cell>
          <cell r="I6344">
            <v>41.1</v>
          </cell>
          <cell r="J6344">
            <v>31.42</v>
          </cell>
          <cell r="K6344" t="str">
            <v>HiRatio</v>
          </cell>
          <cell r="L6344">
            <v>0</v>
          </cell>
          <cell r="M6344" t="str">
            <v>Owner-Occupied</v>
          </cell>
          <cell r="N6344">
            <v>4</v>
          </cell>
          <cell r="O6344">
            <v>42020</v>
          </cell>
          <cell r="P6344" t="str">
            <v>Current</v>
          </cell>
        </row>
        <row r="6345">
          <cell r="B6345">
            <v>41151</v>
          </cell>
          <cell r="C6345">
            <v>53</v>
          </cell>
          <cell r="D6345" t="str">
            <v>ON</v>
          </cell>
          <cell r="E6345" t="str">
            <v>Purchase</v>
          </cell>
          <cell r="F6345" t="str">
            <v>Fixed</v>
          </cell>
          <cell r="I6345">
            <v>42.9</v>
          </cell>
          <cell r="J6345">
            <v>24.83</v>
          </cell>
          <cell r="K6345" t="str">
            <v>HiRatio</v>
          </cell>
          <cell r="L6345">
            <v>229480.06</v>
          </cell>
          <cell r="M6345" t="str">
            <v>Owner-Occupied</v>
          </cell>
          <cell r="N6345">
            <v>0</v>
          </cell>
          <cell r="O6345">
            <v>43831</v>
          </cell>
          <cell r="P6345" t="str">
            <v>Current</v>
          </cell>
        </row>
        <row r="6346">
          <cell r="B6346">
            <v>41075</v>
          </cell>
          <cell r="C6346">
            <v>55</v>
          </cell>
          <cell r="D6346" t="str">
            <v>MB</v>
          </cell>
          <cell r="E6346" t="str">
            <v>Purchase</v>
          </cell>
          <cell r="F6346" t="str">
            <v>Fixed</v>
          </cell>
          <cell r="I6346">
            <v>29.82</v>
          </cell>
          <cell r="J6346">
            <v>8.41</v>
          </cell>
          <cell r="K6346" t="str">
            <v>HiRatio</v>
          </cell>
          <cell r="L6346">
            <v>113159.66</v>
          </cell>
          <cell r="M6346" t="str">
            <v>Owner-Occupied</v>
          </cell>
          <cell r="N6346">
            <v>0</v>
          </cell>
          <cell r="O6346">
            <v>43831</v>
          </cell>
          <cell r="P6346" t="str">
            <v>Current</v>
          </cell>
        </row>
        <row r="6347">
          <cell r="B6347">
            <v>41411</v>
          </cell>
          <cell r="C6347">
            <v>44</v>
          </cell>
          <cell r="D6347" t="str">
            <v>ON</v>
          </cell>
          <cell r="E6347" t="str">
            <v>Refinance External</v>
          </cell>
          <cell r="F6347" t="str">
            <v>Fixed</v>
          </cell>
          <cell r="I6347">
            <v>44.13</v>
          </cell>
          <cell r="J6347">
            <v>44.13</v>
          </cell>
          <cell r="K6347" t="str">
            <v>Conv</v>
          </cell>
          <cell r="L6347">
            <v>116634.02</v>
          </cell>
          <cell r="M6347" t="str">
            <v>Owner-Occupied</v>
          </cell>
          <cell r="N6347">
            <v>0</v>
          </cell>
          <cell r="O6347">
            <v>43831</v>
          </cell>
          <cell r="P6347" t="str">
            <v>Current</v>
          </cell>
        </row>
        <row r="6348">
          <cell r="B6348">
            <v>42342</v>
          </cell>
          <cell r="C6348">
            <v>13</v>
          </cell>
          <cell r="D6348" t="str">
            <v>MB</v>
          </cell>
          <cell r="E6348" t="str">
            <v>Purchase</v>
          </cell>
          <cell r="F6348" t="str">
            <v>Fixed</v>
          </cell>
          <cell r="I6348">
            <v>40.369999999999997</v>
          </cell>
          <cell r="J6348">
            <v>28.2</v>
          </cell>
          <cell r="K6348" t="str">
            <v>HiRatio</v>
          </cell>
          <cell r="L6348">
            <v>276853.95</v>
          </cell>
          <cell r="M6348" t="str">
            <v>Owner-Occupied</v>
          </cell>
          <cell r="N6348">
            <v>0</v>
          </cell>
          <cell r="O6348">
            <v>43831</v>
          </cell>
          <cell r="P6348" t="str">
            <v>Current</v>
          </cell>
        </row>
        <row r="6349">
          <cell r="B6349">
            <v>41537</v>
          </cell>
          <cell r="C6349">
            <v>40</v>
          </cell>
          <cell r="D6349" t="str">
            <v>AB</v>
          </cell>
          <cell r="E6349" t="str">
            <v>Purchase</v>
          </cell>
          <cell r="F6349" t="str">
            <v>Fixed</v>
          </cell>
          <cell r="I6349">
            <v>43.89</v>
          </cell>
          <cell r="J6349">
            <v>35.29</v>
          </cell>
          <cell r="K6349" t="str">
            <v>HiRatio</v>
          </cell>
          <cell r="L6349">
            <v>407081.06</v>
          </cell>
          <cell r="M6349" t="str">
            <v>Owner-Occupied</v>
          </cell>
          <cell r="N6349">
            <v>0</v>
          </cell>
          <cell r="O6349">
            <v>43831</v>
          </cell>
          <cell r="P6349" t="str">
            <v>Current</v>
          </cell>
        </row>
        <row r="6350">
          <cell r="B6350">
            <v>41060</v>
          </cell>
          <cell r="C6350">
            <v>56</v>
          </cell>
          <cell r="D6350" t="str">
            <v>AB</v>
          </cell>
          <cell r="E6350" t="str">
            <v>Purchase</v>
          </cell>
          <cell r="F6350" t="str">
            <v>Fixed</v>
          </cell>
          <cell r="I6350">
            <v>36.15</v>
          </cell>
          <cell r="J6350">
            <v>15.1</v>
          </cell>
          <cell r="K6350" t="str">
            <v>HiRatio</v>
          </cell>
          <cell r="L6350">
            <v>351210.61</v>
          </cell>
          <cell r="M6350" t="str">
            <v>Owner-Occupied</v>
          </cell>
          <cell r="N6350">
            <v>0</v>
          </cell>
          <cell r="O6350">
            <v>43831</v>
          </cell>
          <cell r="P6350" t="str">
            <v>Current</v>
          </cell>
        </row>
        <row r="6351">
          <cell r="B6351">
            <v>42300</v>
          </cell>
          <cell r="C6351">
            <v>15</v>
          </cell>
          <cell r="D6351" t="str">
            <v>AB</v>
          </cell>
          <cell r="E6351" t="str">
            <v>Purchase</v>
          </cell>
          <cell r="F6351" t="str">
            <v>Fixed</v>
          </cell>
          <cell r="I6351">
            <v>40.22</v>
          </cell>
          <cell r="J6351">
            <v>32.07</v>
          </cell>
          <cell r="K6351" t="str">
            <v>HiRatio</v>
          </cell>
          <cell r="L6351">
            <v>216630.09</v>
          </cell>
          <cell r="M6351" t="str">
            <v>Owner-Occupied</v>
          </cell>
          <cell r="N6351">
            <v>0</v>
          </cell>
          <cell r="O6351">
            <v>43831</v>
          </cell>
          <cell r="P6351" t="str">
            <v>Current</v>
          </cell>
        </row>
        <row r="6352">
          <cell r="B6352">
            <v>41081</v>
          </cell>
          <cell r="C6352">
            <v>55</v>
          </cell>
          <cell r="D6352" t="str">
            <v>ON</v>
          </cell>
          <cell r="E6352" t="str">
            <v>Refinance External</v>
          </cell>
          <cell r="F6352" t="str">
            <v>Fixed</v>
          </cell>
          <cell r="I6352">
            <v>34.92</v>
          </cell>
          <cell r="J6352">
            <v>34.46</v>
          </cell>
          <cell r="K6352" t="str">
            <v>HiRatio</v>
          </cell>
          <cell r="L6352">
            <v>88842.61</v>
          </cell>
          <cell r="M6352" t="str">
            <v>Owner-Occupied</v>
          </cell>
          <cell r="N6352">
            <v>0</v>
          </cell>
          <cell r="O6352">
            <v>43831</v>
          </cell>
          <cell r="P6352" t="str">
            <v>Current</v>
          </cell>
        </row>
        <row r="6353">
          <cell r="B6353">
            <v>40599</v>
          </cell>
          <cell r="C6353">
            <v>71</v>
          </cell>
          <cell r="D6353" t="str">
            <v>ON</v>
          </cell>
          <cell r="E6353" t="str">
            <v>Refinance External</v>
          </cell>
          <cell r="F6353" t="str">
            <v>ARM</v>
          </cell>
          <cell r="I6353">
            <v>29.02</v>
          </cell>
          <cell r="J6353">
            <v>18.37</v>
          </cell>
          <cell r="K6353" t="str">
            <v>HiRatio</v>
          </cell>
          <cell r="L6353">
            <v>0</v>
          </cell>
          <cell r="M6353" t="str">
            <v>Owner-Occupied</v>
          </cell>
          <cell r="N6353">
            <v>4</v>
          </cell>
          <cell r="O6353">
            <v>42693</v>
          </cell>
          <cell r="P6353" t="str">
            <v>Current</v>
          </cell>
        </row>
        <row r="6354">
          <cell r="B6354">
            <v>40844</v>
          </cell>
          <cell r="C6354">
            <v>63</v>
          </cell>
          <cell r="D6354" t="str">
            <v>ON</v>
          </cell>
          <cell r="E6354" t="str">
            <v>Refinance External</v>
          </cell>
          <cell r="F6354" t="str">
            <v>Fixed</v>
          </cell>
          <cell r="I6354">
            <v>39.4</v>
          </cell>
          <cell r="J6354">
            <v>27.01</v>
          </cell>
          <cell r="K6354" t="str">
            <v>Conv</v>
          </cell>
          <cell r="L6354">
            <v>0</v>
          </cell>
          <cell r="M6354" t="str">
            <v>Rental</v>
          </cell>
          <cell r="N6354">
            <v>4</v>
          </cell>
          <cell r="O6354">
            <v>42151</v>
          </cell>
          <cell r="P6354" t="str">
            <v>Current</v>
          </cell>
        </row>
        <row r="6355">
          <cell r="B6355">
            <v>41373</v>
          </cell>
          <cell r="C6355">
            <v>45</v>
          </cell>
          <cell r="D6355" t="str">
            <v>AB</v>
          </cell>
          <cell r="E6355" t="str">
            <v>Transfer</v>
          </cell>
          <cell r="F6355" t="str">
            <v>Fixed</v>
          </cell>
          <cell r="I6355">
            <v>29.23</v>
          </cell>
          <cell r="J6355">
            <v>17.37</v>
          </cell>
          <cell r="K6355" t="str">
            <v>HiRatio</v>
          </cell>
          <cell r="L6355">
            <v>0</v>
          </cell>
          <cell r="M6355" t="str">
            <v>Owner-Occupied</v>
          </cell>
          <cell r="N6355">
            <v>4</v>
          </cell>
          <cell r="O6355">
            <v>42543</v>
          </cell>
          <cell r="P6355" t="str">
            <v>Current</v>
          </cell>
        </row>
        <row r="6356">
          <cell r="B6356">
            <v>42496</v>
          </cell>
          <cell r="C6356">
            <v>8</v>
          </cell>
          <cell r="D6356" t="str">
            <v>ON</v>
          </cell>
          <cell r="E6356" t="str">
            <v>Purchase</v>
          </cell>
          <cell r="F6356" t="str">
            <v>ARM</v>
          </cell>
          <cell r="I6356">
            <v>26.96</v>
          </cell>
          <cell r="J6356">
            <v>26.63</v>
          </cell>
          <cell r="K6356" t="str">
            <v>HiRatio</v>
          </cell>
          <cell r="L6356">
            <v>390645.27</v>
          </cell>
          <cell r="M6356" t="str">
            <v>Owner-Occupied</v>
          </cell>
          <cell r="N6356">
            <v>0</v>
          </cell>
          <cell r="O6356">
            <v>43831</v>
          </cell>
          <cell r="P6356" t="str">
            <v>Current</v>
          </cell>
        </row>
        <row r="6357">
          <cell r="B6357">
            <v>41089</v>
          </cell>
          <cell r="C6357">
            <v>55</v>
          </cell>
          <cell r="D6357" t="str">
            <v>ON</v>
          </cell>
          <cell r="F6357" t="str">
            <v>Fixed</v>
          </cell>
          <cell r="I6357">
            <v>28.74</v>
          </cell>
          <cell r="J6357">
            <v>27.12</v>
          </cell>
          <cell r="K6357" t="str">
            <v>HiRatio</v>
          </cell>
          <cell r="L6357">
            <v>0</v>
          </cell>
          <cell r="M6357" t="str">
            <v>Owner-Occupied</v>
          </cell>
          <cell r="N6357">
            <v>4</v>
          </cell>
          <cell r="O6357">
            <v>42487</v>
          </cell>
          <cell r="P6357" t="str">
            <v>Current</v>
          </cell>
        </row>
        <row r="6358">
          <cell r="B6358">
            <v>40940</v>
          </cell>
          <cell r="C6358">
            <v>59</v>
          </cell>
          <cell r="D6358" t="str">
            <v>ON</v>
          </cell>
          <cell r="E6358" t="str">
            <v>Transfer</v>
          </cell>
          <cell r="F6358" t="str">
            <v>Fixed</v>
          </cell>
          <cell r="I6358">
            <v>29.29</v>
          </cell>
          <cell r="J6358">
            <v>26.7</v>
          </cell>
          <cell r="K6358" t="str">
            <v>Conv</v>
          </cell>
          <cell r="L6358">
            <v>0</v>
          </cell>
          <cell r="M6358" t="str">
            <v>Owner-Occupied</v>
          </cell>
          <cell r="N6358">
            <v>4</v>
          </cell>
          <cell r="O6358">
            <v>41037</v>
          </cell>
          <cell r="P6358" t="str">
            <v>Current</v>
          </cell>
        </row>
        <row r="6359">
          <cell r="B6359">
            <v>42551</v>
          </cell>
          <cell r="C6359">
            <v>7</v>
          </cell>
          <cell r="D6359" t="str">
            <v>ON</v>
          </cell>
          <cell r="E6359" t="str">
            <v>Refinance External</v>
          </cell>
          <cell r="F6359" t="str">
            <v>ARM</v>
          </cell>
          <cell r="I6359">
            <v>20.75</v>
          </cell>
          <cell r="J6359">
            <v>14.41</v>
          </cell>
          <cell r="K6359" t="str">
            <v>Conv</v>
          </cell>
          <cell r="L6359">
            <v>311477.7</v>
          </cell>
          <cell r="M6359" t="str">
            <v>Owner-Occupied</v>
          </cell>
          <cell r="N6359">
            <v>0</v>
          </cell>
          <cell r="O6359">
            <v>43831</v>
          </cell>
          <cell r="P6359" t="str">
            <v>Current</v>
          </cell>
        </row>
        <row r="6360">
          <cell r="B6360">
            <v>42215</v>
          </cell>
          <cell r="C6360">
            <v>18</v>
          </cell>
          <cell r="D6360" t="str">
            <v>BC</v>
          </cell>
          <cell r="E6360" t="str">
            <v>Purchase</v>
          </cell>
          <cell r="F6360" t="str">
            <v>ARM</v>
          </cell>
          <cell r="I6360">
            <v>29.34</v>
          </cell>
          <cell r="J6360">
            <v>29.34</v>
          </cell>
          <cell r="K6360" t="str">
            <v>HiRatio</v>
          </cell>
          <cell r="L6360">
            <v>305821.53000000003</v>
          </cell>
          <cell r="M6360" t="str">
            <v>Owner-Occupied</v>
          </cell>
          <cell r="N6360">
            <v>0</v>
          </cell>
          <cell r="O6360">
            <v>43831</v>
          </cell>
          <cell r="P6360" t="str">
            <v>Current</v>
          </cell>
        </row>
        <row r="6361">
          <cell r="B6361">
            <v>42459</v>
          </cell>
          <cell r="C6361">
            <v>10</v>
          </cell>
          <cell r="D6361" t="str">
            <v>ON</v>
          </cell>
          <cell r="E6361" t="str">
            <v>Purchase</v>
          </cell>
          <cell r="F6361" t="str">
            <v>ARM</v>
          </cell>
          <cell r="I6361">
            <v>27.13</v>
          </cell>
          <cell r="J6361">
            <v>26.47</v>
          </cell>
          <cell r="K6361" t="str">
            <v>Conv</v>
          </cell>
          <cell r="L6361">
            <v>209898.84</v>
          </cell>
          <cell r="M6361" t="str">
            <v>Owner-Occupied</v>
          </cell>
          <cell r="N6361">
            <v>0</v>
          </cell>
          <cell r="O6361">
            <v>43831</v>
          </cell>
          <cell r="P6361" t="str">
            <v>Current</v>
          </cell>
        </row>
        <row r="6362">
          <cell r="B6362">
            <v>41975</v>
          </cell>
          <cell r="C6362">
            <v>25</v>
          </cell>
          <cell r="D6362" t="str">
            <v>ON</v>
          </cell>
          <cell r="E6362" t="str">
            <v>Purchase</v>
          </cell>
          <cell r="F6362" t="str">
            <v>Fixed</v>
          </cell>
          <cell r="I6362">
            <v>34.74</v>
          </cell>
          <cell r="J6362">
            <v>34.74</v>
          </cell>
          <cell r="K6362" t="str">
            <v>HiRatio</v>
          </cell>
          <cell r="L6362">
            <v>744813.45</v>
          </cell>
          <cell r="M6362" t="str">
            <v>Owner-Occupied</v>
          </cell>
          <cell r="N6362">
            <v>0</v>
          </cell>
          <cell r="O6362">
            <v>43831</v>
          </cell>
          <cell r="P6362" t="str">
            <v>Current</v>
          </cell>
        </row>
        <row r="6363">
          <cell r="B6363">
            <v>42373</v>
          </cell>
          <cell r="C6363">
            <v>12</v>
          </cell>
          <cell r="D6363" t="str">
            <v>ON</v>
          </cell>
          <cell r="E6363" t="str">
            <v>Refinance External</v>
          </cell>
          <cell r="F6363" t="str">
            <v>ARM</v>
          </cell>
          <cell r="I6363">
            <v>32.700000000000003</v>
          </cell>
          <cell r="J6363">
            <v>26.13</v>
          </cell>
          <cell r="K6363" t="str">
            <v>Conv</v>
          </cell>
          <cell r="L6363">
            <v>399507.61</v>
          </cell>
          <cell r="M6363" t="str">
            <v>Owner-Occupied</v>
          </cell>
          <cell r="N6363">
            <v>0</v>
          </cell>
          <cell r="O6363">
            <v>43831</v>
          </cell>
          <cell r="P6363" t="str">
            <v>Current</v>
          </cell>
        </row>
        <row r="6364">
          <cell r="B6364">
            <v>42027</v>
          </cell>
          <cell r="C6364">
            <v>24</v>
          </cell>
          <cell r="D6364" t="str">
            <v>ON</v>
          </cell>
          <cell r="E6364" t="str">
            <v>Purchase</v>
          </cell>
          <cell r="F6364" t="str">
            <v>Fixed</v>
          </cell>
          <cell r="I6364">
            <v>38.29</v>
          </cell>
          <cell r="J6364">
            <v>19.190000000000001</v>
          </cell>
          <cell r="K6364" t="str">
            <v>HiRatio</v>
          </cell>
          <cell r="L6364">
            <v>0</v>
          </cell>
          <cell r="M6364" t="str">
            <v>Owner-Occupied</v>
          </cell>
          <cell r="N6364">
            <v>4</v>
          </cell>
          <cell r="O6364">
            <v>42376</v>
          </cell>
          <cell r="P6364" t="str">
            <v>Current</v>
          </cell>
        </row>
        <row r="6365">
          <cell r="B6365">
            <v>42065</v>
          </cell>
          <cell r="C6365">
            <v>22</v>
          </cell>
          <cell r="D6365" t="str">
            <v>AB</v>
          </cell>
          <cell r="E6365" t="str">
            <v>Purchase</v>
          </cell>
          <cell r="F6365" t="str">
            <v>Fixed</v>
          </cell>
          <cell r="I6365">
            <v>28.08</v>
          </cell>
          <cell r="J6365">
            <v>12.45</v>
          </cell>
          <cell r="K6365" t="str">
            <v>HiRatio</v>
          </cell>
          <cell r="L6365">
            <v>153331.57999999999</v>
          </cell>
          <cell r="M6365" t="str">
            <v>Owner-Occupied</v>
          </cell>
          <cell r="N6365">
            <v>0</v>
          </cell>
          <cell r="O6365">
            <v>43831</v>
          </cell>
          <cell r="P6365" t="str">
            <v>Current</v>
          </cell>
        </row>
        <row r="6366">
          <cell r="B6366">
            <v>42237</v>
          </cell>
          <cell r="C6366">
            <v>17</v>
          </cell>
          <cell r="D6366" t="str">
            <v>AB</v>
          </cell>
          <cell r="E6366" t="str">
            <v>Purchase</v>
          </cell>
          <cell r="F6366" t="str">
            <v>ARM</v>
          </cell>
          <cell r="I6366">
            <v>30.71</v>
          </cell>
          <cell r="J6366">
            <v>27.35</v>
          </cell>
          <cell r="K6366" t="str">
            <v>Conv</v>
          </cell>
          <cell r="L6366">
            <v>396879.3</v>
          </cell>
          <cell r="M6366" t="str">
            <v>Owner-Occupied</v>
          </cell>
          <cell r="N6366">
            <v>0</v>
          </cell>
          <cell r="O6366">
            <v>43831</v>
          </cell>
          <cell r="P6366" t="str">
            <v>Current</v>
          </cell>
        </row>
        <row r="6367">
          <cell r="B6367">
            <v>40613</v>
          </cell>
          <cell r="C6367">
            <v>70</v>
          </cell>
          <cell r="D6367" t="str">
            <v>AB</v>
          </cell>
          <cell r="E6367" t="str">
            <v>Purchase</v>
          </cell>
          <cell r="F6367" t="str">
            <v>Fixed</v>
          </cell>
          <cell r="I6367">
            <v>37.61</v>
          </cell>
          <cell r="J6367">
            <v>37.61</v>
          </cell>
          <cell r="K6367" t="str">
            <v>Conv</v>
          </cell>
          <cell r="L6367">
            <v>0</v>
          </cell>
          <cell r="M6367" t="str">
            <v>Owner-Occupied</v>
          </cell>
          <cell r="N6367">
            <v>4</v>
          </cell>
          <cell r="O6367">
            <v>41256</v>
          </cell>
          <cell r="P6367" t="str">
            <v>Current</v>
          </cell>
        </row>
        <row r="6368">
          <cell r="B6368">
            <v>41417</v>
          </cell>
          <cell r="C6368">
            <v>44</v>
          </cell>
          <cell r="D6368" t="str">
            <v>AB</v>
          </cell>
          <cell r="E6368" t="str">
            <v>Purchase</v>
          </cell>
          <cell r="F6368" t="str">
            <v>Fixed</v>
          </cell>
          <cell r="I6368">
            <v>42.44</v>
          </cell>
          <cell r="J6368">
            <v>29.44</v>
          </cell>
          <cell r="K6368" t="str">
            <v>HiRatio</v>
          </cell>
          <cell r="L6368">
            <v>314584.40999999997</v>
          </cell>
          <cell r="M6368" t="str">
            <v>Owner-Occupied</v>
          </cell>
          <cell r="N6368">
            <v>0</v>
          </cell>
          <cell r="O6368">
            <v>43831</v>
          </cell>
          <cell r="P6368" t="str">
            <v>Current</v>
          </cell>
        </row>
        <row r="6369">
          <cell r="B6369">
            <v>41857</v>
          </cell>
          <cell r="C6369">
            <v>29</v>
          </cell>
          <cell r="D6369" t="str">
            <v>AB</v>
          </cell>
          <cell r="E6369" t="str">
            <v>Refinance External</v>
          </cell>
          <cell r="F6369" t="str">
            <v>Fixed</v>
          </cell>
          <cell r="I6369">
            <v>36.32</v>
          </cell>
          <cell r="J6369">
            <v>34.82</v>
          </cell>
          <cell r="K6369" t="str">
            <v>Conv</v>
          </cell>
          <cell r="L6369">
            <v>495782.7</v>
          </cell>
          <cell r="M6369" t="str">
            <v>Owner-Occupied</v>
          </cell>
          <cell r="N6369">
            <v>0</v>
          </cell>
          <cell r="O6369">
            <v>43831</v>
          </cell>
          <cell r="P6369" t="str">
            <v>Current</v>
          </cell>
        </row>
        <row r="6370">
          <cell r="B6370">
            <v>41970</v>
          </cell>
          <cell r="C6370">
            <v>26</v>
          </cell>
          <cell r="D6370" t="str">
            <v>ON</v>
          </cell>
          <cell r="E6370" t="str">
            <v>Purchase</v>
          </cell>
          <cell r="F6370" t="str">
            <v>Fixed</v>
          </cell>
          <cell r="I6370">
            <v>31.21</v>
          </cell>
          <cell r="J6370">
            <v>25.29</v>
          </cell>
          <cell r="K6370" t="str">
            <v>HiRatio</v>
          </cell>
          <cell r="L6370">
            <v>450110.5</v>
          </cell>
          <cell r="M6370" t="str">
            <v>Owner-Occupied</v>
          </cell>
          <cell r="N6370">
            <v>0</v>
          </cell>
          <cell r="O6370">
            <v>43831</v>
          </cell>
          <cell r="P6370" t="str">
            <v>Current</v>
          </cell>
        </row>
        <row r="6371">
          <cell r="B6371">
            <v>41404</v>
          </cell>
          <cell r="C6371">
            <v>44</v>
          </cell>
          <cell r="D6371" t="str">
            <v>ON</v>
          </cell>
          <cell r="E6371" t="str">
            <v>Purchase with Improvements</v>
          </cell>
          <cell r="F6371" t="str">
            <v>Fixed</v>
          </cell>
          <cell r="I6371">
            <v>39.5</v>
          </cell>
          <cell r="J6371">
            <v>35.49</v>
          </cell>
          <cell r="K6371" t="str">
            <v>HiRatio</v>
          </cell>
          <cell r="L6371">
            <v>341757.77</v>
          </cell>
          <cell r="M6371" t="str">
            <v>Owner-Occupied</v>
          </cell>
          <cell r="N6371">
            <v>0</v>
          </cell>
          <cell r="O6371">
            <v>43831</v>
          </cell>
          <cell r="P6371" t="str">
            <v>Current</v>
          </cell>
        </row>
        <row r="6372">
          <cell r="B6372">
            <v>41934</v>
          </cell>
          <cell r="C6372">
            <v>27</v>
          </cell>
          <cell r="D6372" t="str">
            <v>BC</v>
          </cell>
          <cell r="E6372" t="str">
            <v>Transfer</v>
          </cell>
          <cell r="F6372" t="str">
            <v>ARM</v>
          </cell>
          <cell r="I6372">
            <v>24.88</v>
          </cell>
          <cell r="J6372">
            <v>12.23</v>
          </cell>
          <cell r="K6372" t="str">
            <v>Conv</v>
          </cell>
          <cell r="L6372">
            <v>0</v>
          </cell>
          <cell r="M6372" t="str">
            <v>Owner-Occupied</v>
          </cell>
          <cell r="N6372">
            <v>4</v>
          </cell>
          <cell r="O6372">
            <v>42535</v>
          </cell>
          <cell r="P6372" t="str">
            <v>Current</v>
          </cell>
        </row>
        <row r="6373">
          <cell r="B6373">
            <v>41872</v>
          </cell>
          <cell r="C6373">
            <v>29</v>
          </cell>
          <cell r="D6373" t="str">
            <v>ON</v>
          </cell>
          <cell r="E6373" t="str">
            <v>Refinance External</v>
          </cell>
          <cell r="F6373" t="str">
            <v>Fixed</v>
          </cell>
          <cell r="I6373">
            <v>29.49</v>
          </cell>
          <cell r="J6373">
            <v>22.99</v>
          </cell>
          <cell r="K6373" t="str">
            <v>Conv</v>
          </cell>
          <cell r="L6373">
            <v>1324563.77</v>
          </cell>
          <cell r="M6373" t="str">
            <v>Owner-Occupied</v>
          </cell>
          <cell r="N6373">
            <v>0</v>
          </cell>
          <cell r="O6373">
            <v>43831</v>
          </cell>
          <cell r="P6373" t="str">
            <v>Current</v>
          </cell>
        </row>
        <row r="6374">
          <cell r="B6374">
            <v>42174</v>
          </cell>
          <cell r="C6374">
            <v>19</v>
          </cell>
          <cell r="D6374" t="str">
            <v>BC</v>
          </cell>
          <cell r="E6374" t="str">
            <v>Refinance External</v>
          </cell>
          <cell r="F6374" t="str">
            <v>ARM</v>
          </cell>
          <cell r="I6374">
            <v>30.96</v>
          </cell>
          <cell r="J6374">
            <v>24.24</v>
          </cell>
          <cell r="K6374" t="str">
            <v>Conv</v>
          </cell>
          <cell r="L6374">
            <v>231039.7</v>
          </cell>
          <cell r="M6374" t="str">
            <v>Owner-Occupied</v>
          </cell>
          <cell r="N6374">
            <v>0</v>
          </cell>
          <cell r="O6374">
            <v>43831</v>
          </cell>
          <cell r="P6374" t="str">
            <v>Current</v>
          </cell>
        </row>
        <row r="6375">
          <cell r="B6375">
            <v>42324</v>
          </cell>
          <cell r="C6375">
            <v>14</v>
          </cell>
          <cell r="D6375" t="str">
            <v>ON</v>
          </cell>
          <cell r="E6375" t="str">
            <v>Purchase</v>
          </cell>
          <cell r="F6375" t="str">
            <v>ARM</v>
          </cell>
          <cell r="I6375">
            <v>33.840000000000003</v>
          </cell>
          <cell r="J6375">
            <v>22.45</v>
          </cell>
          <cell r="K6375" t="str">
            <v>Conv</v>
          </cell>
          <cell r="L6375">
            <v>620621.16</v>
          </cell>
          <cell r="M6375" t="str">
            <v>Owner-Occupied</v>
          </cell>
          <cell r="N6375">
            <v>0</v>
          </cell>
          <cell r="O6375">
            <v>43831</v>
          </cell>
          <cell r="P6375" t="str">
            <v>Current</v>
          </cell>
        </row>
        <row r="6376">
          <cell r="B6376">
            <v>41607</v>
          </cell>
          <cell r="C6376">
            <v>38</v>
          </cell>
          <cell r="D6376" t="str">
            <v>ON</v>
          </cell>
          <cell r="E6376" t="str">
            <v>Purchase</v>
          </cell>
          <cell r="F6376" t="str">
            <v>ARM</v>
          </cell>
          <cell r="I6376">
            <v>32.67</v>
          </cell>
          <cell r="J6376">
            <v>21.16</v>
          </cell>
          <cell r="K6376" t="str">
            <v>HiRatio</v>
          </cell>
          <cell r="L6376">
            <v>0</v>
          </cell>
          <cell r="M6376" t="str">
            <v>Owner-Occupied</v>
          </cell>
          <cell r="N6376">
            <v>4</v>
          </cell>
          <cell r="O6376">
            <v>42517</v>
          </cell>
          <cell r="P6376" t="str">
            <v>Current</v>
          </cell>
        </row>
        <row r="6377">
          <cell r="B6377">
            <v>41744</v>
          </cell>
          <cell r="C6377">
            <v>33</v>
          </cell>
          <cell r="D6377" t="str">
            <v>AB</v>
          </cell>
          <cell r="E6377" t="str">
            <v>Purchase</v>
          </cell>
          <cell r="F6377" t="str">
            <v>ARM</v>
          </cell>
          <cell r="I6377">
            <v>33.25</v>
          </cell>
          <cell r="J6377">
            <v>23.86</v>
          </cell>
          <cell r="K6377" t="str">
            <v>HiRatio</v>
          </cell>
          <cell r="L6377">
            <v>295322.07</v>
          </cell>
          <cell r="M6377" t="str">
            <v>Owner-Occupied</v>
          </cell>
          <cell r="N6377">
            <v>0</v>
          </cell>
          <cell r="O6377">
            <v>43831</v>
          </cell>
          <cell r="P6377" t="str">
            <v>Current</v>
          </cell>
        </row>
        <row r="6378">
          <cell r="B6378">
            <v>41452</v>
          </cell>
          <cell r="C6378">
            <v>43</v>
          </cell>
          <cell r="D6378" t="str">
            <v>BC</v>
          </cell>
          <cell r="E6378" t="str">
            <v>Purchase</v>
          </cell>
          <cell r="F6378" t="str">
            <v>ARM</v>
          </cell>
          <cell r="I6378">
            <v>32.31</v>
          </cell>
          <cell r="J6378">
            <v>28.16</v>
          </cell>
          <cell r="K6378" t="str">
            <v>Conv</v>
          </cell>
          <cell r="L6378">
            <v>458097.63</v>
          </cell>
          <cell r="M6378" t="str">
            <v>Owner-Occupied</v>
          </cell>
          <cell r="N6378">
            <v>0</v>
          </cell>
          <cell r="O6378">
            <v>43831</v>
          </cell>
          <cell r="P6378" t="str">
            <v>Current</v>
          </cell>
        </row>
        <row r="6379">
          <cell r="B6379">
            <v>41081</v>
          </cell>
          <cell r="C6379">
            <v>55</v>
          </cell>
          <cell r="D6379" t="str">
            <v>AB</v>
          </cell>
          <cell r="E6379" t="str">
            <v>Refinance External</v>
          </cell>
          <cell r="F6379" t="str">
            <v>ARM</v>
          </cell>
          <cell r="I6379">
            <v>30.31</v>
          </cell>
          <cell r="J6379">
            <v>18.79</v>
          </cell>
          <cell r="K6379" t="str">
            <v>HiRatio</v>
          </cell>
          <cell r="L6379">
            <v>569984.91</v>
          </cell>
          <cell r="M6379" t="str">
            <v>Owner-Occupied</v>
          </cell>
          <cell r="N6379">
            <v>0</v>
          </cell>
          <cell r="O6379">
            <v>43831</v>
          </cell>
          <cell r="P6379" t="str">
            <v>Current</v>
          </cell>
        </row>
        <row r="6380">
          <cell r="B6380">
            <v>40785</v>
          </cell>
          <cell r="C6380">
            <v>65</v>
          </cell>
          <cell r="D6380" t="str">
            <v>ON</v>
          </cell>
          <cell r="E6380" t="str">
            <v>Refinance External</v>
          </cell>
          <cell r="F6380" t="str">
            <v>Fixed</v>
          </cell>
          <cell r="I6380">
            <v>42.04</v>
          </cell>
          <cell r="J6380">
            <v>35.770000000000003</v>
          </cell>
          <cell r="K6380" t="str">
            <v>HiRatio</v>
          </cell>
          <cell r="L6380">
            <v>0</v>
          </cell>
          <cell r="M6380" t="str">
            <v>Owner-Occupied</v>
          </cell>
          <cell r="N6380">
            <v>4</v>
          </cell>
          <cell r="O6380">
            <v>42613</v>
          </cell>
          <cell r="P6380" t="str">
            <v>Current</v>
          </cell>
        </row>
        <row r="6381">
          <cell r="B6381">
            <v>41421</v>
          </cell>
          <cell r="C6381">
            <v>44</v>
          </cell>
          <cell r="D6381" t="str">
            <v>AB</v>
          </cell>
          <cell r="E6381" t="str">
            <v>Purchase</v>
          </cell>
          <cell r="F6381" t="str">
            <v>Fixed</v>
          </cell>
          <cell r="I6381">
            <v>36.04</v>
          </cell>
          <cell r="J6381">
            <v>24.8</v>
          </cell>
          <cell r="K6381" t="str">
            <v>HiRatio</v>
          </cell>
          <cell r="L6381">
            <v>184447.9</v>
          </cell>
          <cell r="M6381" t="str">
            <v>Owner-Occupied</v>
          </cell>
          <cell r="N6381">
            <v>0</v>
          </cell>
          <cell r="O6381">
            <v>43831</v>
          </cell>
          <cell r="P6381" t="str">
            <v>0-29</v>
          </cell>
        </row>
        <row r="6382">
          <cell r="B6382">
            <v>41360</v>
          </cell>
          <cell r="C6382">
            <v>46</v>
          </cell>
          <cell r="D6382" t="str">
            <v>BC</v>
          </cell>
          <cell r="E6382" t="str">
            <v>Purchase</v>
          </cell>
          <cell r="F6382" t="str">
            <v>Fixed</v>
          </cell>
          <cell r="I6382">
            <v>39.51</v>
          </cell>
          <cell r="J6382">
            <v>24</v>
          </cell>
          <cell r="K6382" t="str">
            <v>HiRatio</v>
          </cell>
          <cell r="L6382">
            <v>354366.05</v>
          </cell>
          <cell r="M6382" t="str">
            <v>Owner-Occupied</v>
          </cell>
          <cell r="N6382">
            <v>0</v>
          </cell>
          <cell r="O6382">
            <v>43831</v>
          </cell>
          <cell r="P6382" t="str">
            <v>Current</v>
          </cell>
        </row>
        <row r="6383">
          <cell r="B6383">
            <v>42643</v>
          </cell>
          <cell r="C6383">
            <v>4</v>
          </cell>
          <cell r="D6383" t="str">
            <v>AB</v>
          </cell>
          <cell r="E6383" t="str">
            <v>Purchase</v>
          </cell>
          <cell r="F6383" t="str">
            <v>Fixed</v>
          </cell>
          <cell r="I6383">
            <v>38.68</v>
          </cell>
          <cell r="J6383">
            <v>24.98</v>
          </cell>
          <cell r="K6383" t="str">
            <v>HiRatio</v>
          </cell>
          <cell r="L6383">
            <v>408404.05</v>
          </cell>
          <cell r="M6383" t="str">
            <v>Owner-Occupied</v>
          </cell>
          <cell r="N6383">
            <v>0</v>
          </cell>
          <cell r="O6383">
            <v>43831</v>
          </cell>
          <cell r="P6383" t="str">
            <v>Current</v>
          </cell>
        </row>
        <row r="6384">
          <cell r="B6384">
            <v>41985</v>
          </cell>
          <cell r="C6384">
            <v>25</v>
          </cell>
          <cell r="D6384" t="str">
            <v>ON</v>
          </cell>
          <cell r="E6384" t="str">
            <v>Purchase</v>
          </cell>
          <cell r="F6384" t="str">
            <v>Fixed</v>
          </cell>
          <cell r="I6384">
            <v>31.6</v>
          </cell>
          <cell r="J6384">
            <v>13.6</v>
          </cell>
          <cell r="K6384" t="str">
            <v>HiRatio</v>
          </cell>
          <cell r="L6384">
            <v>213906.48</v>
          </cell>
          <cell r="M6384" t="str">
            <v>Owner-Occupied</v>
          </cell>
          <cell r="N6384">
            <v>0</v>
          </cell>
          <cell r="O6384">
            <v>43831</v>
          </cell>
          <cell r="P6384" t="str">
            <v>Current</v>
          </cell>
        </row>
        <row r="6385">
          <cell r="B6385">
            <v>41600</v>
          </cell>
          <cell r="C6385">
            <v>38</v>
          </cell>
          <cell r="D6385" t="str">
            <v>AB</v>
          </cell>
          <cell r="E6385" t="str">
            <v>Purchase</v>
          </cell>
          <cell r="F6385" t="str">
            <v>ARM</v>
          </cell>
          <cell r="I6385">
            <v>32.119999999999997</v>
          </cell>
          <cell r="J6385">
            <v>30.05</v>
          </cell>
          <cell r="K6385" t="str">
            <v>HiRatio</v>
          </cell>
          <cell r="L6385">
            <v>276106.05</v>
          </cell>
          <cell r="M6385" t="str">
            <v>Owner-Occupied</v>
          </cell>
          <cell r="N6385">
            <v>0</v>
          </cell>
          <cell r="O6385">
            <v>43831</v>
          </cell>
          <cell r="P6385" t="str">
            <v>Current</v>
          </cell>
        </row>
        <row r="6386">
          <cell r="B6386">
            <v>41975</v>
          </cell>
          <cell r="C6386">
            <v>25</v>
          </cell>
          <cell r="D6386" t="str">
            <v>ON</v>
          </cell>
          <cell r="E6386" t="str">
            <v>Purchase</v>
          </cell>
          <cell r="F6386" t="str">
            <v>ARM</v>
          </cell>
          <cell r="I6386">
            <v>36.729999999999997</v>
          </cell>
          <cell r="J6386">
            <v>23.37</v>
          </cell>
          <cell r="K6386" t="str">
            <v>HiRatio</v>
          </cell>
          <cell r="L6386">
            <v>284278.15999999997</v>
          </cell>
          <cell r="M6386" t="str">
            <v>Owner-Occupied</v>
          </cell>
          <cell r="N6386">
            <v>0</v>
          </cell>
          <cell r="O6386">
            <v>43831</v>
          </cell>
          <cell r="P6386" t="str">
            <v>Current</v>
          </cell>
        </row>
        <row r="6387">
          <cell r="B6387">
            <v>41761</v>
          </cell>
          <cell r="C6387">
            <v>32</v>
          </cell>
          <cell r="D6387" t="str">
            <v>ON</v>
          </cell>
          <cell r="E6387" t="str">
            <v>Refinance External</v>
          </cell>
          <cell r="F6387" t="str">
            <v>Fixed</v>
          </cell>
          <cell r="I6387">
            <v>43.37</v>
          </cell>
          <cell r="J6387">
            <v>27.94</v>
          </cell>
          <cell r="K6387" t="str">
            <v>Conv</v>
          </cell>
          <cell r="L6387">
            <v>470777</v>
          </cell>
          <cell r="M6387" t="str">
            <v>Owner-Occupied</v>
          </cell>
          <cell r="N6387">
            <v>0</v>
          </cell>
          <cell r="O6387">
            <v>43831</v>
          </cell>
          <cell r="P6387" t="str">
            <v>Current</v>
          </cell>
        </row>
        <row r="6388">
          <cell r="B6388">
            <v>42216</v>
          </cell>
          <cell r="C6388">
            <v>18</v>
          </cell>
          <cell r="D6388" t="str">
            <v>ON</v>
          </cell>
          <cell r="E6388" t="str">
            <v>Purchase</v>
          </cell>
          <cell r="F6388" t="str">
            <v>ARM</v>
          </cell>
          <cell r="I6388">
            <v>30.75</v>
          </cell>
          <cell r="J6388">
            <v>24.88</v>
          </cell>
          <cell r="K6388" t="str">
            <v>HiRatio</v>
          </cell>
          <cell r="L6388">
            <v>333260.36</v>
          </cell>
          <cell r="M6388" t="str">
            <v>Owner-Occupied</v>
          </cell>
          <cell r="N6388">
            <v>0</v>
          </cell>
          <cell r="O6388">
            <v>43831</v>
          </cell>
          <cell r="P6388" t="str">
            <v>Current</v>
          </cell>
        </row>
        <row r="6389">
          <cell r="B6389">
            <v>40675</v>
          </cell>
          <cell r="C6389">
            <v>68</v>
          </cell>
          <cell r="D6389" t="str">
            <v>ON</v>
          </cell>
          <cell r="E6389" t="str">
            <v>Purchase</v>
          </cell>
          <cell r="F6389" t="str">
            <v>ARM</v>
          </cell>
          <cell r="I6389">
            <v>24.44</v>
          </cell>
          <cell r="J6389">
            <v>15.17</v>
          </cell>
          <cell r="K6389" t="str">
            <v>HiRatio</v>
          </cell>
          <cell r="L6389">
            <v>0</v>
          </cell>
          <cell r="M6389" t="str">
            <v>Second Home</v>
          </cell>
          <cell r="N6389">
            <v>4</v>
          </cell>
          <cell r="O6389">
            <v>41914</v>
          </cell>
          <cell r="P6389" t="str">
            <v>Current</v>
          </cell>
        </row>
        <row r="6390">
          <cell r="B6390">
            <v>41052</v>
          </cell>
          <cell r="C6390">
            <v>56</v>
          </cell>
          <cell r="D6390" t="str">
            <v>SK</v>
          </cell>
          <cell r="E6390" t="str">
            <v>Purchase</v>
          </cell>
          <cell r="F6390" t="str">
            <v>Fixed</v>
          </cell>
          <cell r="I6390">
            <v>32.32</v>
          </cell>
          <cell r="J6390">
            <v>14.15</v>
          </cell>
          <cell r="K6390" t="str">
            <v>HiRatio</v>
          </cell>
          <cell r="L6390">
            <v>190265.26</v>
          </cell>
          <cell r="M6390" t="str">
            <v>Owner-Occupied</v>
          </cell>
          <cell r="N6390">
            <v>0</v>
          </cell>
          <cell r="O6390">
            <v>43831</v>
          </cell>
          <cell r="P6390" t="str">
            <v>Current</v>
          </cell>
        </row>
        <row r="6391">
          <cell r="B6391">
            <v>42153</v>
          </cell>
          <cell r="C6391">
            <v>20</v>
          </cell>
          <cell r="D6391" t="str">
            <v>ON</v>
          </cell>
          <cell r="E6391" t="str">
            <v>Purchase</v>
          </cell>
          <cell r="F6391" t="str">
            <v>Fixed</v>
          </cell>
          <cell r="I6391">
            <v>29.69</v>
          </cell>
          <cell r="J6391">
            <v>29.35</v>
          </cell>
          <cell r="K6391" t="str">
            <v>Conv</v>
          </cell>
          <cell r="L6391">
            <v>319533.59999999998</v>
          </cell>
          <cell r="M6391" t="str">
            <v>Owner-Occupied</v>
          </cell>
          <cell r="N6391">
            <v>0</v>
          </cell>
          <cell r="O6391">
            <v>43831</v>
          </cell>
          <cell r="P6391" t="str">
            <v>Current</v>
          </cell>
        </row>
        <row r="6392">
          <cell r="B6392">
            <v>42153</v>
          </cell>
          <cell r="C6392">
            <v>20</v>
          </cell>
          <cell r="D6392" t="str">
            <v>ON</v>
          </cell>
          <cell r="E6392" t="str">
            <v>Purchase</v>
          </cell>
          <cell r="F6392" t="str">
            <v>ARM</v>
          </cell>
          <cell r="I6392">
            <v>30.55</v>
          </cell>
          <cell r="J6392">
            <v>30.31</v>
          </cell>
          <cell r="K6392" t="str">
            <v>Conv</v>
          </cell>
          <cell r="L6392">
            <v>503100.31</v>
          </cell>
          <cell r="M6392" t="str">
            <v>Owner-Occupied</v>
          </cell>
          <cell r="N6392">
            <v>0</v>
          </cell>
          <cell r="O6392">
            <v>43831</v>
          </cell>
          <cell r="P6392" t="str">
            <v>Current</v>
          </cell>
        </row>
        <row r="6393">
          <cell r="B6393">
            <v>42571</v>
          </cell>
          <cell r="C6393">
            <v>6</v>
          </cell>
          <cell r="D6393" t="str">
            <v>ON</v>
          </cell>
          <cell r="E6393" t="str">
            <v>Purchase</v>
          </cell>
          <cell r="F6393" t="str">
            <v>ARM</v>
          </cell>
          <cell r="I6393">
            <v>38.03</v>
          </cell>
          <cell r="J6393">
            <v>12.35</v>
          </cell>
          <cell r="K6393" t="str">
            <v>HiRatio</v>
          </cell>
          <cell r="L6393">
            <v>254549.42</v>
          </cell>
          <cell r="M6393" t="str">
            <v>Owner-Occupied</v>
          </cell>
          <cell r="N6393">
            <v>0</v>
          </cell>
          <cell r="O6393">
            <v>43831</v>
          </cell>
          <cell r="P6393" t="str">
            <v>Current</v>
          </cell>
        </row>
        <row r="6394">
          <cell r="B6394">
            <v>41577</v>
          </cell>
          <cell r="C6394">
            <v>39</v>
          </cell>
          <cell r="D6394" t="str">
            <v>NS</v>
          </cell>
          <cell r="E6394" t="str">
            <v>Purchase</v>
          </cell>
          <cell r="F6394" t="str">
            <v>Fixed</v>
          </cell>
          <cell r="I6394">
            <v>40.32</v>
          </cell>
          <cell r="J6394">
            <v>30.18</v>
          </cell>
          <cell r="K6394" t="str">
            <v>HiRatio</v>
          </cell>
          <cell r="L6394">
            <v>234388.69</v>
          </cell>
          <cell r="M6394" t="str">
            <v>Owner-Occupied</v>
          </cell>
          <cell r="N6394">
            <v>0</v>
          </cell>
          <cell r="O6394">
            <v>43831</v>
          </cell>
          <cell r="P6394" t="str">
            <v>Current</v>
          </cell>
        </row>
        <row r="6395">
          <cell r="B6395">
            <v>41558</v>
          </cell>
          <cell r="C6395">
            <v>39</v>
          </cell>
          <cell r="D6395" t="str">
            <v>ON</v>
          </cell>
          <cell r="E6395" t="str">
            <v>Purchase</v>
          </cell>
          <cell r="F6395" t="str">
            <v>ARM</v>
          </cell>
          <cell r="I6395">
            <v>31.23</v>
          </cell>
          <cell r="J6395">
            <v>30.95</v>
          </cell>
          <cell r="K6395" t="str">
            <v>HiRatio</v>
          </cell>
          <cell r="L6395">
            <v>384305.72</v>
          </cell>
          <cell r="M6395" t="str">
            <v>Owner-Occupied</v>
          </cell>
          <cell r="N6395">
            <v>0</v>
          </cell>
          <cell r="O6395">
            <v>43831</v>
          </cell>
          <cell r="P6395" t="str">
            <v>Current</v>
          </cell>
        </row>
        <row r="6396">
          <cell r="B6396">
            <v>40746</v>
          </cell>
          <cell r="C6396">
            <v>66</v>
          </cell>
          <cell r="D6396" t="str">
            <v>AB</v>
          </cell>
          <cell r="E6396" t="str">
            <v>Refinance External</v>
          </cell>
          <cell r="F6396" t="str">
            <v>Fixed</v>
          </cell>
          <cell r="I6396">
            <v>39.479999999999997</v>
          </cell>
          <cell r="J6396">
            <v>35.08</v>
          </cell>
          <cell r="K6396" t="str">
            <v>Conv</v>
          </cell>
          <cell r="L6396">
            <v>0</v>
          </cell>
          <cell r="M6396" t="str">
            <v>Owner-Occupied</v>
          </cell>
          <cell r="N6396">
            <v>4</v>
          </cell>
          <cell r="O6396">
            <v>42578</v>
          </cell>
          <cell r="P6396" t="str">
            <v>Current</v>
          </cell>
        </row>
        <row r="6397">
          <cell r="B6397">
            <v>42181</v>
          </cell>
          <cell r="C6397">
            <v>19</v>
          </cell>
          <cell r="D6397" t="str">
            <v>SK</v>
          </cell>
          <cell r="E6397" t="str">
            <v>Purchase</v>
          </cell>
          <cell r="F6397" t="str">
            <v>Fixed</v>
          </cell>
          <cell r="I6397">
            <v>39.270000000000003</v>
          </cell>
          <cell r="J6397">
            <v>28.7</v>
          </cell>
          <cell r="K6397" t="str">
            <v>HiRatio</v>
          </cell>
          <cell r="L6397">
            <v>290199.94</v>
          </cell>
          <cell r="M6397" t="str">
            <v>Owner-Occupied</v>
          </cell>
          <cell r="N6397">
            <v>0</v>
          </cell>
          <cell r="O6397">
            <v>43831</v>
          </cell>
          <cell r="P6397" t="str">
            <v>Current</v>
          </cell>
        </row>
        <row r="6398">
          <cell r="B6398">
            <v>40982</v>
          </cell>
          <cell r="C6398">
            <v>58</v>
          </cell>
          <cell r="D6398" t="str">
            <v>ON</v>
          </cell>
          <cell r="E6398" t="str">
            <v>Purchase</v>
          </cell>
          <cell r="F6398" t="str">
            <v>Fixed</v>
          </cell>
          <cell r="I6398">
            <v>37.07</v>
          </cell>
          <cell r="J6398">
            <v>13.49</v>
          </cell>
          <cell r="K6398" t="str">
            <v>HiRatio</v>
          </cell>
          <cell r="L6398">
            <v>0</v>
          </cell>
          <cell r="M6398" t="str">
            <v>Second Home</v>
          </cell>
          <cell r="N6398">
            <v>4</v>
          </cell>
          <cell r="O6398">
            <v>42440</v>
          </cell>
          <cell r="P6398" t="str">
            <v>Current</v>
          </cell>
        </row>
        <row r="6399">
          <cell r="B6399">
            <v>41981</v>
          </cell>
          <cell r="C6399">
            <v>25</v>
          </cell>
          <cell r="D6399" t="str">
            <v>ON</v>
          </cell>
          <cell r="E6399" t="str">
            <v>Refinance External</v>
          </cell>
          <cell r="F6399" t="str">
            <v>Fixed</v>
          </cell>
          <cell r="I6399">
            <v>25.95</v>
          </cell>
          <cell r="J6399">
            <v>29.82</v>
          </cell>
          <cell r="K6399" t="str">
            <v>Conv</v>
          </cell>
          <cell r="L6399">
            <v>0</v>
          </cell>
          <cell r="M6399" t="str">
            <v>Owner-Occupied</v>
          </cell>
          <cell r="N6399">
            <v>4</v>
          </cell>
          <cell r="O6399">
            <v>42510</v>
          </cell>
          <cell r="P6399" t="str">
            <v>Current</v>
          </cell>
        </row>
        <row r="6400">
          <cell r="B6400">
            <v>42153</v>
          </cell>
          <cell r="C6400">
            <v>20</v>
          </cell>
          <cell r="D6400" t="str">
            <v>AB</v>
          </cell>
          <cell r="E6400" t="str">
            <v>Purchase</v>
          </cell>
          <cell r="F6400" t="str">
            <v>Fixed</v>
          </cell>
          <cell r="I6400">
            <v>33.520000000000003</v>
          </cell>
          <cell r="J6400">
            <v>32.520000000000003</v>
          </cell>
          <cell r="K6400" t="str">
            <v>Conv</v>
          </cell>
          <cell r="L6400">
            <v>272840.21999999997</v>
          </cell>
          <cell r="M6400" t="str">
            <v>Owner-Occupied</v>
          </cell>
          <cell r="N6400">
            <v>0</v>
          </cell>
          <cell r="O6400">
            <v>43831</v>
          </cell>
          <cell r="P6400" t="str">
            <v>Current</v>
          </cell>
        </row>
        <row r="6401">
          <cell r="B6401">
            <v>41549</v>
          </cell>
          <cell r="C6401">
            <v>39</v>
          </cell>
          <cell r="D6401" t="str">
            <v>ON</v>
          </cell>
          <cell r="E6401" t="str">
            <v>Purchase</v>
          </cell>
          <cell r="F6401" t="str">
            <v>ARM</v>
          </cell>
          <cell r="I6401">
            <v>34.39</v>
          </cell>
          <cell r="J6401">
            <v>30.07</v>
          </cell>
          <cell r="K6401" t="str">
            <v>Conv</v>
          </cell>
          <cell r="L6401">
            <v>0</v>
          </cell>
          <cell r="M6401" t="str">
            <v>Owner-Occupied</v>
          </cell>
          <cell r="N6401">
            <v>4</v>
          </cell>
          <cell r="O6401">
            <v>42339</v>
          </cell>
          <cell r="P6401" t="str">
            <v>Current</v>
          </cell>
        </row>
        <row r="6402">
          <cell r="B6402">
            <v>41744</v>
          </cell>
          <cell r="C6402">
            <v>33</v>
          </cell>
          <cell r="D6402" t="str">
            <v>AB</v>
          </cell>
          <cell r="E6402" t="str">
            <v>Purchase</v>
          </cell>
          <cell r="F6402" t="str">
            <v>Fixed</v>
          </cell>
          <cell r="I6402">
            <v>31.35</v>
          </cell>
          <cell r="J6402">
            <v>24.85</v>
          </cell>
          <cell r="K6402" t="str">
            <v>HiRatio</v>
          </cell>
          <cell r="L6402">
            <v>167077.60999999999</v>
          </cell>
          <cell r="M6402" t="str">
            <v>Owner-Occupied</v>
          </cell>
          <cell r="N6402">
            <v>0</v>
          </cell>
          <cell r="O6402">
            <v>43831</v>
          </cell>
          <cell r="P6402" t="str">
            <v>Current</v>
          </cell>
        </row>
        <row r="6403">
          <cell r="B6403">
            <v>42639</v>
          </cell>
          <cell r="C6403">
            <v>4</v>
          </cell>
          <cell r="D6403" t="str">
            <v>AB</v>
          </cell>
          <cell r="E6403" t="str">
            <v>Purchase</v>
          </cell>
          <cell r="F6403" t="str">
            <v>Fixed</v>
          </cell>
          <cell r="I6403">
            <v>23.7</v>
          </cell>
          <cell r="J6403">
            <v>23.2</v>
          </cell>
          <cell r="K6403" t="str">
            <v>HiRatio</v>
          </cell>
          <cell r="L6403">
            <v>342291.61</v>
          </cell>
          <cell r="M6403" t="str">
            <v>Owner-Occupied</v>
          </cell>
          <cell r="N6403">
            <v>0</v>
          </cell>
          <cell r="O6403">
            <v>43831</v>
          </cell>
          <cell r="P6403" t="str">
            <v>Current</v>
          </cell>
        </row>
        <row r="6404">
          <cell r="B6404">
            <v>42149</v>
          </cell>
          <cell r="C6404">
            <v>20</v>
          </cell>
          <cell r="D6404" t="str">
            <v>ON</v>
          </cell>
          <cell r="E6404" t="str">
            <v>Purchase</v>
          </cell>
          <cell r="F6404" t="str">
            <v>Fixed</v>
          </cell>
          <cell r="I6404">
            <v>30.09</v>
          </cell>
          <cell r="J6404">
            <v>19.73</v>
          </cell>
          <cell r="K6404" t="str">
            <v>Conv</v>
          </cell>
          <cell r="L6404">
            <v>0</v>
          </cell>
          <cell r="M6404" t="str">
            <v>Owner-Occupied</v>
          </cell>
          <cell r="N6404">
            <v>4</v>
          </cell>
          <cell r="O6404">
            <v>42608</v>
          </cell>
          <cell r="P6404" t="str">
            <v>Current</v>
          </cell>
        </row>
        <row r="6405">
          <cell r="B6405">
            <v>42356</v>
          </cell>
          <cell r="C6405">
            <v>13</v>
          </cell>
          <cell r="D6405" t="str">
            <v>BC</v>
          </cell>
          <cell r="E6405" t="str">
            <v>Purchase</v>
          </cell>
          <cell r="F6405" t="str">
            <v>ARM</v>
          </cell>
          <cell r="I6405">
            <v>38.07</v>
          </cell>
          <cell r="J6405">
            <v>24.63</v>
          </cell>
          <cell r="K6405" t="str">
            <v>HiRatio</v>
          </cell>
          <cell r="L6405">
            <v>472065.17</v>
          </cell>
          <cell r="M6405" t="str">
            <v>Owner-Occupied</v>
          </cell>
          <cell r="N6405">
            <v>0</v>
          </cell>
          <cell r="O6405">
            <v>43831</v>
          </cell>
          <cell r="P6405" t="str">
            <v>Current</v>
          </cell>
        </row>
        <row r="6406">
          <cell r="B6406">
            <v>41788</v>
          </cell>
          <cell r="C6406">
            <v>32</v>
          </cell>
          <cell r="D6406" t="str">
            <v>BC</v>
          </cell>
          <cell r="E6406" t="str">
            <v>Purchase</v>
          </cell>
          <cell r="F6406" t="str">
            <v>ARM</v>
          </cell>
          <cell r="I6406">
            <v>36.08</v>
          </cell>
          <cell r="J6406">
            <v>21.07</v>
          </cell>
          <cell r="K6406" t="str">
            <v>Conv</v>
          </cell>
          <cell r="L6406">
            <v>164794.07999999999</v>
          </cell>
          <cell r="M6406" t="str">
            <v>Owner-Occupied</v>
          </cell>
          <cell r="N6406">
            <v>0</v>
          </cell>
          <cell r="O6406">
            <v>43831</v>
          </cell>
          <cell r="P6406" t="str">
            <v>Current</v>
          </cell>
        </row>
        <row r="6407">
          <cell r="B6407">
            <v>42174</v>
          </cell>
          <cell r="C6407">
            <v>19</v>
          </cell>
          <cell r="D6407" t="str">
            <v>ON</v>
          </cell>
          <cell r="E6407" t="str">
            <v>Purchase</v>
          </cell>
          <cell r="F6407" t="str">
            <v>Fixed</v>
          </cell>
          <cell r="I6407">
            <v>27.47</v>
          </cell>
          <cell r="J6407">
            <v>27.47</v>
          </cell>
          <cell r="K6407" t="str">
            <v>HiRatio</v>
          </cell>
          <cell r="L6407">
            <v>211795.52</v>
          </cell>
          <cell r="M6407" t="str">
            <v>Owner-Occupied</v>
          </cell>
          <cell r="N6407">
            <v>0</v>
          </cell>
          <cell r="O6407">
            <v>43831</v>
          </cell>
          <cell r="P6407" t="str">
            <v>Current</v>
          </cell>
        </row>
        <row r="6408">
          <cell r="B6408">
            <v>41803</v>
          </cell>
          <cell r="C6408">
            <v>31</v>
          </cell>
          <cell r="D6408" t="str">
            <v>AB</v>
          </cell>
          <cell r="E6408" t="str">
            <v>Purchase</v>
          </cell>
          <cell r="F6408" t="str">
            <v>ARM</v>
          </cell>
          <cell r="I6408">
            <v>35.340000000000003</v>
          </cell>
          <cell r="J6408">
            <v>12.77</v>
          </cell>
          <cell r="K6408" t="str">
            <v>Conv</v>
          </cell>
          <cell r="L6408">
            <v>201303.98</v>
          </cell>
          <cell r="M6408" t="str">
            <v>Rental</v>
          </cell>
          <cell r="N6408">
            <v>0</v>
          </cell>
          <cell r="O6408">
            <v>43831</v>
          </cell>
          <cell r="P6408" t="str">
            <v>Current</v>
          </cell>
        </row>
        <row r="6409">
          <cell r="B6409">
            <v>41841</v>
          </cell>
          <cell r="C6409">
            <v>30</v>
          </cell>
          <cell r="D6409" t="str">
            <v>ON</v>
          </cell>
          <cell r="E6409" t="str">
            <v>Purchase</v>
          </cell>
          <cell r="F6409" t="str">
            <v>ARM</v>
          </cell>
          <cell r="I6409">
            <v>28.09</v>
          </cell>
          <cell r="J6409">
            <v>23.34</v>
          </cell>
          <cell r="K6409" t="str">
            <v>Conv</v>
          </cell>
          <cell r="L6409">
            <v>474328.35</v>
          </cell>
          <cell r="M6409" t="str">
            <v>Owner-Occupied</v>
          </cell>
          <cell r="N6409">
            <v>0</v>
          </cell>
          <cell r="O6409">
            <v>43831</v>
          </cell>
          <cell r="P6409" t="str">
            <v>Current</v>
          </cell>
        </row>
        <row r="6410">
          <cell r="B6410">
            <v>41957</v>
          </cell>
          <cell r="C6410">
            <v>26</v>
          </cell>
          <cell r="D6410" t="str">
            <v>AB</v>
          </cell>
          <cell r="E6410" t="str">
            <v>Purchase</v>
          </cell>
          <cell r="F6410" t="str">
            <v>Fixed</v>
          </cell>
          <cell r="I6410">
            <v>37.83</v>
          </cell>
          <cell r="J6410">
            <v>23.04</v>
          </cell>
          <cell r="K6410" t="str">
            <v>Conv</v>
          </cell>
          <cell r="L6410">
            <v>325144.15000000002</v>
          </cell>
          <cell r="M6410" t="str">
            <v>Owner-Occupied</v>
          </cell>
          <cell r="N6410">
            <v>0</v>
          </cell>
          <cell r="O6410">
            <v>43831</v>
          </cell>
          <cell r="P6410" t="str">
            <v>Current</v>
          </cell>
        </row>
        <row r="6411">
          <cell r="B6411">
            <v>40935</v>
          </cell>
          <cell r="C6411">
            <v>60</v>
          </cell>
          <cell r="D6411" t="str">
            <v>ON</v>
          </cell>
          <cell r="E6411" t="str">
            <v>Refinance External</v>
          </cell>
          <cell r="F6411" t="str">
            <v>Fixed</v>
          </cell>
          <cell r="I6411">
            <v>38.26</v>
          </cell>
          <cell r="J6411">
            <v>37.89</v>
          </cell>
          <cell r="K6411" t="str">
            <v>HiRatio</v>
          </cell>
          <cell r="L6411">
            <v>180012.18</v>
          </cell>
          <cell r="M6411" t="str">
            <v>Owner-Occupied</v>
          </cell>
          <cell r="N6411">
            <v>0</v>
          </cell>
          <cell r="O6411">
            <v>43831</v>
          </cell>
          <cell r="P6411" t="str">
            <v>Current</v>
          </cell>
        </row>
        <row r="6412">
          <cell r="B6412">
            <v>41596</v>
          </cell>
          <cell r="C6412">
            <v>38</v>
          </cell>
          <cell r="D6412" t="str">
            <v>ON</v>
          </cell>
          <cell r="E6412" t="str">
            <v>Refinance External</v>
          </cell>
          <cell r="F6412" t="str">
            <v>ARM</v>
          </cell>
          <cell r="I6412">
            <v>30.49</v>
          </cell>
          <cell r="J6412">
            <v>29.3</v>
          </cell>
          <cell r="K6412" t="str">
            <v>Conv</v>
          </cell>
          <cell r="L6412">
            <v>279900</v>
          </cell>
          <cell r="M6412" t="str">
            <v>Owner-Occupied</v>
          </cell>
          <cell r="N6412">
            <v>0</v>
          </cell>
          <cell r="O6412">
            <v>43831</v>
          </cell>
          <cell r="P6412" t="str">
            <v>Current</v>
          </cell>
        </row>
        <row r="6413">
          <cell r="B6413">
            <v>42566</v>
          </cell>
          <cell r="C6413">
            <v>6</v>
          </cell>
          <cell r="D6413" t="str">
            <v>AB</v>
          </cell>
          <cell r="E6413" t="str">
            <v>Purchase with Improvements</v>
          </cell>
          <cell r="F6413" t="str">
            <v>Fixed</v>
          </cell>
          <cell r="I6413">
            <v>23.4</v>
          </cell>
          <cell r="J6413">
            <v>17.940000000000001</v>
          </cell>
          <cell r="K6413" t="str">
            <v>HiRatio</v>
          </cell>
          <cell r="L6413">
            <v>521967.38</v>
          </cell>
          <cell r="M6413" t="str">
            <v>Owner-Occupied</v>
          </cell>
          <cell r="N6413">
            <v>0</v>
          </cell>
          <cell r="O6413">
            <v>43831</v>
          </cell>
          <cell r="P6413" t="str">
            <v>Current</v>
          </cell>
        </row>
        <row r="6414">
          <cell r="B6414">
            <v>41878</v>
          </cell>
          <cell r="C6414">
            <v>29</v>
          </cell>
          <cell r="D6414" t="str">
            <v>AB</v>
          </cell>
          <cell r="E6414" t="str">
            <v>Purchase</v>
          </cell>
          <cell r="F6414" t="str">
            <v>ARM</v>
          </cell>
          <cell r="I6414">
            <v>36.03</v>
          </cell>
          <cell r="J6414">
            <v>29.12</v>
          </cell>
          <cell r="K6414" t="str">
            <v>HiRatio</v>
          </cell>
          <cell r="L6414">
            <v>344066.2</v>
          </cell>
          <cell r="M6414" t="str">
            <v>Owner-Occupied</v>
          </cell>
          <cell r="N6414">
            <v>0</v>
          </cell>
          <cell r="O6414">
            <v>43831</v>
          </cell>
          <cell r="P6414" t="str">
            <v>Current</v>
          </cell>
        </row>
        <row r="6415">
          <cell r="B6415">
            <v>41838</v>
          </cell>
          <cell r="C6415">
            <v>30</v>
          </cell>
          <cell r="D6415" t="str">
            <v>ON</v>
          </cell>
          <cell r="E6415" t="str">
            <v>Purchase</v>
          </cell>
          <cell r="F6415" t="str">
            <v>Fixed</v>
          </cell>
          <cell r="I6415">
            <v>43.11</v>
          </cell>
          <cell r="J6415">
            <v>22.03</v>
          </cell>
          <cell r="K6415" t="str">
            <v>HiRatio</v>
          </cell>
          <cell r="L6415">
            <v>215939.84</v>
          </cell>
          <cell r="M6415" t="str">
            <v>Owner-Occupied</v>
          </cell>
          <cell r="N6415">
            <v>0</v>
          </cell>
          <cell r="O6415">
            <v>43831</v>
          </cell>
          <cell r="P6415" t="str">
            <v>Current</v>
          </cell>
        </row>
        <row r="6416">
          <cell r="B6416">
            <v>42321</v>
          </cell>
          <cell r="C6416">
            <v>14</v>
          </cell>
          <cell r="D6416" t="str">
            <v>BC</v>
          </cell>
          <cell r="E6416" t="str">
            <v>Refinance External</v>
          </cell>
          <cell r="F6416" t="str">
            <v>ARM</v>
          </cell>
          <cell r="I6416">
            <v>26.87</v>
          </cell>
          <cell r="J6416">
            <v>20.28</v>
          </cell>
          <cell r="K6416" t="str">
            <v>Conv</v>
          </cell>
          <cell r="L6416">
            <v>192679.36</v>
          </cell>
          <cell r="M6416" t="str">
            <v>Owner-Occupied</v>
          </cell>
          <cell r="N6416">
            <v>0</v>
          </cell>
          <cell r="O6416">
            <v>43831</v>
          </cell>
          <cell r="P6416" t="str">
            <v>Current</v>
          </cell>
        </row>
        <row r="6417">
          <cell r="B6417">
            <v>41500</v>
          </cell>
          <cell r="C6417">
            <v>41</v>
          </cell>
          <cell r="D6417" t="str">
            <v>AB</v>
          </cell>
          <cell r="E6417" t="str">
            <v>Transfer</v>
          </cell>
          <cell r="F6417" t="str">
            <v>Fixed</v>
          </cell>
          <cell r="I6417">
            <v>40.869999999999997</v>
          </cell>
          <cell r="J6417">
            <v>17.64</v>
          </cell>
          <cell r="K6417" t="str">
            <v>HiRatio</v>
          </cell>
          <cell r="L6417">
            <v>0</v>
          </cell>
          <cell r="M6417" t="str">
            <v>Owner-Occupied</v>
          </cell>
          <cell r="N6417">
            <v>4</v>
          </cell>
          <cell r="O6417">
            <v>41759</v>
          </cell>
          <cell r="P6417" t="str">
            <v>Current</v>
          </cell>
        </row>
        <row r="6418">
          <cell r="B6418">
            <v>41779</v>
          </cell>
          <cell r="C6418">
            <v>32</v>
          </cell>
          <cell r="D6418" t="str">
            <v>ON</v>
          </cell>
          <cell r="E6418" t="str">
            <v>Transfer</v>
          </cell>
          <cell r="F6418" t="str">
            <v>ARM</v>
          </cell>
          <cell r="I6418">
            <v>30.24</v>
          </cell>
          <cell r="J6418">
            <v>29.38</v>
          </cell>
          <cell r="K6418" t="str">
            <v>HiRatio</v>
          </cell>
          <cell r="L6418">
            <v>149727.54</v>
          </cell>
          <cell r="M6418" t="str">
            <v>Owner-Occupied</v>
          </cell>
          <cell r="N6418">
            <v>0</v>
          </cell>
          <cell r="O6418">
            <v>43831</v>
          </cell>
          <cell r="P6418" t="str">
            <v>Current</v>
          </cell>
        </row>
        <row r="6419">
          <cell r="B6419">
            <v>41089</v>
          </cell>
          <cell r="C6419">
            <v>55</v>
          </cell>
          <cell r="D6419" t="str">
            <v>ON</v>
          </cell>
          <cell r="E6419" t="str">
            <v>Purchase</v>
          </cell>
          <cell r="F6419" t="str">
            <v>Fixed</v>
          </cell>
          <cell r="I6419">
            <v>27.3</v>
          </cell>
          <cell r="J6419">
            <v>17.12</v>
          </cell>
          <cell r="K6419" t="str">
            <v>HiRatio</v>
          </cell>
          <cell r="L6419">
            <v>0</v>
          </cell>
          <cell r="M6419" t="str">
            <v>Owner-Occupied</v>
          </cell>
          <cell r="N6419">
            <v>4</v>
          </cell>
          <cell r="O6419">
            <v>42185</v>
          </cell>
          <cell r="P6419" t="str">
            <v>Current</v>
          </cell>
        </row>
        <row r="6420">
          <cell r="B6420">
            <v>42118</v>
          </cell>
          <cell r="C6420">
            <v>21</v>
          </cell>
          <cell r="D6420" t="str">
            <v>BC</v>
          </cell>
          <cell r="E6420" t="str">
            <v>Refinance External</v>
          </cell>
          <cell r="F6420" t="str">
            <v>ARM</v>
          </cell>
          <cell r="I6420">
            <v>23.66</v>
          </cell>
          <cell r="J6420">
            <v>22.39</v>
          </cell>
          <cell r="K6420" t="str">
            <v>Conv</v>
          </cell>
          <cell r="L6420">
            <v>326888.46999999997</v>
          </cell>
          <cell r="M6420" t="str">
            <v>Owner-Occupied</v>
          </cell>
          <cell r="N6420">
            <v>0</v>
          </cell>
          <cell r="O6420">
            <v>43831</v>
          </cell>
          <cell r="P6420" t="str">
            <v>Current</v>
          </cell>
        </row>
        <row r="6421">
          <cell r="B6421">
            <v>42397</v>
          </cell>
          <cell r="C6421">
            <v>12</v>
          </cell>
          <cell r="D6421" t="str">
            <v>ON</v>
          </cell>
          <cell r="E6421" t="str">
            <v>Purchase</v>
          </cell>
          <cell r="F6421" t="str">
            <v>Fixed</v>
          </cell>
          <cell r="I6421">
            <v>34.049999999999997</v>
          </cell>
          <cell r="J6421">
            <v>33.840000000000003</v>
          </cell>
          <cell r="K6421" t="str">
            <v>Conv</v>
          </cell>
          <cell r="L6421">
            <v>292217.98</v>
          </cell>
          <cell r="M6421" t="str">
            <v>Owner-Occupied</v>
          </cell>
          <cell r="N6421">
            <v>0</v>
          </cell>
          <cell r="O6421">
            <v>43831</v>
          </cell>
          <cell r="P6421" t="str">
            <v>Current</v>
          </cell>
        </row>
        <row r="6422">
          <cell r="B6422">
            <v>41064</v>
          </cell>
          <cell r="C6422">
            <v>55</v>
          </cell>
          <cell r="D6422" t="str">
            <v>AB</v>
          </cell>
          <cell r="E6422" t="str">
            <v>Purchase</v>
          </cell>
          <cell r="F6422" t="str">
            <v>Fixed</v>
          </cell>
          <cell r="I6422">
            <v>41.91</v>
          </cell>
          <cell r="J6422">
            <v>27.56</v>
          </cell>
          <cell r="K6422" t="str">
            <v>Conv</v>
          </cell>
          <cell r="L6422">
            <v>198964.5</v>
          </cell>
          <cell r="M6422" t="str">
            <v>Owner-Occupied</v>
          </cell>
          <cell r="N6422">
            <v>0</v>
          </cell>
          <cell r="O6422">
            <v>43831</v>
          </cell>
          <cell r="P6422" t="str">
            <v>Current</v>
          </cell>
        </row>
        <row r="6423">
          <cell r="B6423">
            <v>42412</v>
          </cell>
          <cell r="C6423">
            <v>11</v>
          </cell>
          <cell r="D6423" t="str">
            <v>ON</v>
          </cell>
          <cell r="E6423" t="str">
            <v>Transfer</v>
          </cell>
          <cell r="F6423" t="str">
            <v>Fixed</v>
          </cell>
          <cell r="I6423">
            <v>34.97</v>
          </cell>
          <cell r="J6423">
            <v>33.15</v>
          </cell>
          <cell r="K6423" t="str">
            <v>Conv</v>
          </cell>
          <cell r="L6423">
            <v>389822.52</v>
          </cell>
          <cell r="M6423" t="str">
            <v>Owner-Occupied</v>
          </cell>
          <cell r="N6423">
            <v>0</v>
          </cell>
          <cell r="O6423">
            <v>43831</v>
          </cell>
          <cell r="P6423" t="str">
            <v>Current</v>
          </cell>
        </row>
        <row r="6424">
          <cell r="B6424">
            <v>42339</v>
          </cell>
          <cell r="C6424">
            <v>13</v>
          </cell>
          <cell r="D6424" t="str">
            <v>ON</v>
          </cell>
          <cell r="E6424" t="str">
            <v>Purchase</v>
          </cell>
          <cell r="F6424" t="str">
            <v>Fixed</v>
          </cell>
          <cell r="I6424">
            <v>37.979999999999997</v>
          </cell>
          <cell r="J6424">
            <v>24.54</v>
          </cell>
          <cell r="K6424" t="str">
            <v>HiRatio</v>
          </cell>
          <cell r="L6424">
            <v>334432.71000000002</v>
          </cell>
          <cell r="M6424" t="str">
            <v>Owner-Occupied</v>
          </cell>
          <cell r="N6424">
            <v>0</v>
          </cell>
          <cell r="O6424">
            <v>43831</v>
          </cell>
          <cell r="P6424" t="str">
            <v>Current</v>
          </cell>
        </row>
        <row r="6425">
          <cell r="B6425">
            <v>42278</v>
          </cell>
          <cell r="C6425">
            <v>15</v>
          </cell>
          <cell r="D6425" t="str">
            <v>AB</v>
          </cell>
          <cell r="E6425" t="str">
            <v>Purchase</v>
          </cell>
          <cell r="F6425" t="str">
            <v>ARM</v>
          </cell>
          <cell r="I6425">
            <v>29.17</v>
          </cell>
          <cell r="J6425">
            <v>25.01</v>
          </cell>
          <cell r="K6425" t="str">
            <v>HiRatio</v>
          </cell>
          <cell r="L6425">
            <v>161822.19</v>
          </cell>
          <cell r="M6425" t="str">
            <v>Owner-Occupied</v>
          </cell>
          <cell r="N6425">
            <v>0</v>
          </cell>
          <cell r="O6425">
            <v>43831</v>
          </cell>
          <cell r="P6425" t="str">
            <v>Current</v>
          </cell>
        </row>
        <row r="6426">
          <cell r="B6426">
            <v>40752</v>
          </cell>
          <cell r="C6426">
            <v>66</v>
          </cell>
          <cell r="D6426" t="str">
            <v>ON</v>
          </cell>
          <cell r="E6426" t="str">
            <v>Transfer</v>
          </cell>
          <cell r="F6426" t="str">
            <v>Fixed</v>
          </cell>
          <cell r="I6426">
            <v>25.48</v>
          </cell>
          <cell r="J6426">
            <v>18.22</v>
          </cell>
          <cell r="K6426" t="str">
            <v>HiRatio</v>
          </cell>
          <cell r="L6426">
            <v>0</v>
          </cell>
          <cell r="M6426" t="str">
            <v>Owner-Occupied</v>
          </cell>
          <cell r="N6426">
            <v>4</v>
          </cell>
          <cell r="O6426">
            <v>42164</v>
          </cell>
          <cell r="P6426" t="str">
            <v>Current</v>
          </cell>
        </row>
        <row r="6427">
          <cell r="B6427">
            <v>42292</v>
          </cell>
          <cell r="C6427">
            <v>15</v>
          </cell>
          <cell r="D6427" t="str">
            <v>ON</v>
          </cell>
          <cell r="E6427" t="str">
            <v>Purchase</v>
          </cell>
          <cell r="F6427" t="str">
            <v>ARM</v>
          </cell>
          <cell r="I6427">
            <v>33.94</v>
          </cell>
          <cell r="J6427">
            <v>23.46</v>
          </cell>
          <cell r="K6427" t="str">
            <v>HiRatio</v>
          </cell>
          <cell r="L6427">
            <v>298012.98</v>
          </cell>
          <cell r="M6427" t="str">
            <v>Owner-Occupied</v>
          </cell>
          <cell r="N6427">
            <v>0</v>
          </cell>
          <cell r="O6427">
            <v>43831</v>
          </cell>
          <cell r="P6427" t="str">
            <v>Current</v>
          </cell>
        </row>
        <row r="6428">
          <cell r="B6428">
            <v>42447</v>
          </cell>
          <cell r="C6428">
            <v>10</v>
          </cell>
          <cell r="D6428" t="str">
            <v>AB</v>
          </cell>
          <cell r="E6428" t="str">
            <v>Purchase</v>
          </cell>
          <cell r="F6428" t="str">
            <v>Fixed</v>
          </cell>
          <cell r="I6428">
            <v>38.14</v>
          </cell>
          <cell r="J6428">
            <v>32.880000000000003</v>
          </cell>
          <cell r="K6428" t="str">
            <v>HiRatio</v>
          </cell>
          <cell r="L6428">
            <v>363398.48</v>
          </cell>
          <cell r="M6428" t="str">
            <v>Owner-Occupied</v>
          </cell>
          <cell r="N6428">
            <v>0</v>
          </cell>
          <cell r="O6428">
            <v>43831</v>
          </cell>
          <cell r="P6428" t="str">
            <v>Current</v>
          </cell>
        </row>
        <row r="6429">
          <cell r="B6429">
            <v>41564</v>
          </cell>
          <cell r="C6429">
            <v>39</v>
          </cell>
          <cell r="D6429" t="str">
            <v>ON</v>
          </cell>
          <cell r="E6429" t="str">
            <v>Purchase</v>
          </cell>
          <cell r="F6429" t="str">
            <v>Fixed</v>
          </cell>
          <cell r="I6429">
            <v>43.39</v>
          </cell>
          <cell r="J6429">
            <v>34.450000000000003</v>
          </cell>
          <cell r="K6429" t="str">
            <v>HiRatio</v>
          </cell>
          <cell r="L6429">
            <v>245961.38</v>
          </cell>
          <cell r="M6429" t="str">
            <v>Owner-Occupied</v>
          </cell>
          <cell r="N6429">
            <v>0</v>
          </cell>
          <cell r="O6429">
            <v>43831</v>
          </cell>
          <cell r="P6429" t="str">
            <v>Current</v>
          </cell>
        </row>
        <row r="6430">
          <cell r="B6430">
            <v>41971</v>
          </cell>
          <cell r="C6430">
            <v>26</v>
          </cell>
          <cell r="D6430" t="str">
            <v>NS</v>
          </cell>
          <cell r="E6430" t="str">
            <v>Purchase</v>
          </cell>
          <cell r="F6430" t="str">
            <v>Fixed</v>
          </cell>
          <cell r="I6430">
            <v>32.89</v>
          </cell>
          <cell r="J6430">
            <v>19.690000000000001</v>
          </cell>
          <cell r="K6430" t="str">
            <v>HiRatio</v>
          </cell>
          <cell r="L6430">
            <v>109185.92</v>
          </cell>
          <cell r="M6430" t="str">
            <v>Owner-Occupied</v>
          </cell>
          <cell r="N6430">
            <v>0</v>
          </cell>
          <cell r="O6430">
            <v>43831</v>
          </cell>
          <cell r="P6430" t="str">
            <v>Current</v>
          </cell>
        </row>
        <row r="6431">
          <cell r="B6431">
            <v>42475</v>
          </cell>
          <cell r="C6431">
            <v>9</v>
          </cell>
          <cell r="D6431" t="str">
            <v>ON</v>
          </cell>
          <cell r="E6431" t="str">
            <v>Refinance External</v>
          </cell>
          <cell r="F6431" t="str">
            <v>ARM</v>
          </cell>
          <cell r="I6431">
            <v>38.86</v>
          </cell>
          <cell r="J6431">
            <v>19.059999999999999</v>
          </cell>
          <cell r="K6431" t="str">
            <v>Conv</v>
          </cell>
          <cell r="L6431">
            <v>354566.96</v>
          </cell>
          <cell r="M6431" t="str">
            <v>Owner-Occupied</v>
          </cell>
          <cell r="N6431">
            <v>0</v>
          </cell>
          <cell r="O6431">
            <v>43831</v>
          </cell>
          <cell r="P6431" t="str">
            <v>Current</v>
          </cell>
        </row>
        <row r="6432">
          <cell r="B6432">
            <v>41753</v>
          </cell>
          <cell r="C6432">
            <v>33</v>
          </cell>
          <cell r="D6432" t="str">
            <v>ON</v>
          </cell>
          <cell r="E6432" t="str">
            <v>Refinance External</v>
          </cell>
          <cell r="F6432" t="str">
            <v>ARM</v>
          </cell>
          <cell r="I6432">
            <v>12.98</v>
          </cell>
          <cell r="J6432">
            <v>10.29</v>
          </cell>
          <cell r="K6432" t="str">
            <v>Conv</v>
          </cell>
          <cell r="L6432">
            <v>230428.64</v>
          </cell>
          <cell r="M6432" t="str">
            <v>Owner-Occupied</v>
          </cell>
          <cell r="N6432">
            <v>0</v>
          </cell>
          <cell r="O6432">
            <v>43831</v>
          </cell>
          <cell r="P6432" t="str">
            <v>Current</v>
          </cell>
        </row>
        <row r="6433">
          <cell r="B6433">
            <v>41991</v>
          </cell>
          <cell r="C6433">
            <v>25</v>
          </cell>
          <cell r="D6433" t="str">
            <v>ON</v>
          </cell>
          <cell r="E6433" t="str">
            <v>Purchase</v>
          </cell>
          <cell r="F6433" t="str">
            <v>Fixed</v>
          </cell>
          <cell r="I6433">
            <v>42.12</v>
          </cell>
          <cell r="J6433">
            <v>38.46</v>
          </cell>
          <cell r="K6433" t="str">
            <v>Conv</v>
          </cell>
          <cell r="L6433">
            <v>722595.21</v>
          </cell>
          <cell r="M6433" t="str">
            <v>Owner-Occupied</v>
          </cell>
          <cell r="N6433">
            <v>0</v>
          </cell>
          <cell r="O6433">
            <v>43831</v>
          </cell>
          <cell r="P6433" t="str">
            <v>Current</v>
          </cell>
        </row>
        <row r="6434">
          <cell r="B6434">
            <v>41515</v>
          </cell>
          <cell r="C6434">
            <v>41</v>
          </cell>
          <cell r="D6434" t="str">
            <v>ON</v>
          </cell>
          <cell r="E6434" t="str">
            <v>Purchase</v>
          </cell>
          <cell r="F6434" t="str">
            <v>Fixed</v>
          </cell>
          <cell r="I6434">
            <v>39.159999999999997</v>
          </cell>
          <cell r="J6434">
            <v>38.72</v>
          </cell>
          <cell r="K6434" t="str">
            <v>Conv</v>
          </cell>
          <cell r="L6434">
            <v>239103.85</v>
          </cell>
          <cell r="M6434" t="str">
            <v>Owner-Occupied</v>
          </cell>
          <cell r="N6434">
            <v>0</v>
          </cell>
          <cell r="O6434">
            <v>43831</v>
          </cell>
          <cell r="P6434" t="str">
            <v>Current</v>
          </cell>
        </row>
        <row r="6435">
          <cell r="B6435">
            <v>42171</v>
          </cell>
          <cell r="C6435">
            <v>19</v>
          </cell>
          <cell r="D6435" t="str">
            <v>ON</v>
          </cell>
          <cell r="E6435" t="str">
            <v>Transfer</v>
          </cell>
          <cell r="F6435" t="str">
            <v>ARM</v>
          </cell>
          <cell r="I6435">
            <v>30.02</v>
          </cell>
          <cell r="J6435">
            <v>14.38</v>
          </cell>
          <cell r="K6435" t="str">
            <v>Conv</v>
          </cell>
          <cell r="L6435">
            <v>259335.73</v>
          </cell>
          <cell r="M6435" t="str">
            <v>Owner-Occupied</v>
          </cell>
          <cell r="N6435">
            <v>0</v>
          </cell>
          <cell r="O6435">
            <v>43831</v>
          </cell>
          <cell r="P6435" t="str">
            <v>Current</v>
          </cell>
        </row>
        <row r="6436">
          <cell r="B6436">
            <v>42187</v>
          </cell>
          <cell r="C6436">
            <v>18</v>
          </cell>
          <cell r="D6436" t="str">
            <v>ON</v>
          </cell>
          <cell r="E6436" t="str">
            <v>Refinance External</v>
          </cell>
          <cell r="F6436" t="str">
            <v>Fixed</v>
          </cell>
          <cell r="I6436">
            <v>19.04</v>
          </cell>
          <cell r="J6436">
            <v>14.5</v>
          </cell>
          <cell r="K6436" t="str">
            <v>Conv</v>
          </cell>
          <cell r="L6436">
            <v>283305.57</v>
          </cell>
          <cell r="M6436" t="str">
            <v>Owner-Occupied</v>
          </cell>
          <cell r="N6436">
            <v>0</v>
          </cell>
          <cell r="O6436">
            <v>43831</v>
          </cell>
          <cell r="P6436" t="str">
            <v>Current</v>
          </cell>
        </row>
        <row r="6437">
          <cell r="B6437">
            <v>40604</v>
          </cell>
          <cell r="C6437">
            <v>70</v>
          </cell>
          <cell r="D6437" t="str">
            <v>AB</v>
          </cell>
          <cell r="E6437" t="str">
            <v>Purchase</v>
          </cell>
          <cell r="F6437" t="str">
            <v>Fixed</v>
          </cell>
          <cell r="I6437">
            <v>31.01</v>
          </cell>
          <cell r="J6437">
            <v>26.84</v>
          </cell>
          <cell r="K6437" t="str">
            <v>Conv</v>
          </cell>
          <cell r="L6437">
            <v>300410.74</v>
          </cell>
          <cell r="M6437" t="str">
            <v>Owner-Occupied</v>
          </cell>
          <cell r="N6437">
            <v>0</v>
          </cell>
          <cell r="O6437">
            <v>43831</v>
          </cell>
          <cell r="P6437" t="str">
            <v>Current</v>
          </cell>
        </row>
        <row r="6438">
          <cell r="B6438">
            <v>42331</v>
          </cell>
          <cell r="C6438">
            <v>14</v>
          </cell>
          <cell r="D6438" t="str">
            <v>ON</v>
          </cell>
          <cell r="E6438" t="str">
            <v>Purchase</v>
          </cell>
          <cell r="F6438" t="str">
            <v>Fixed</v>
          </cell>
          <cell r="I6438">
            <v>35.35</v>
          </cell>
          <cell r="J6438">
            <v>30.69</v>
          </cell>
          <cell r="K6438" t="str">
            <v>HiRatio</v>
          </cell>
          <cell r="L6438">
            <v>631362.06000000006</v>
          </cell>
          <cell r="M6438" t="str">
            <v>Owner-Occupied</v>
          </cell>
          <cell r="N6438">
            <v>0</v>
          </cell>
          <cell r="O6438">
            <v>43831</v>
          </cell>
          <cell r="P6438" t="str">
            <v>Current</v>
          </cell>
        </row>
        <row r="6439">
          <cell r="B6439">
            <v>42020</v>
          </cell>
          <cell r="C6439">
            <v>24</v>
          </cell>
          <cell r="D6439" t="str">
            <v>AB</v>
          </cell>
          <cell r="E6439" t="str">
            <v>Refinance External</v>
          </cell>
          <cell r="F6439" t="str">
            <v>Fixed</v>
          </cell>
          <cell r="I6439">
            <v>38.92</v>
          </cell>
          <cell r="J6439">
            <v>38.92</v>
          </cell>
          <cell r="K6439" t="str">
            <v>Conv</v>
          </cell>
          <cell r="L6439">
            <v>677369.79</v>
          </cell>
          <cell r="M6439" t="str">
            <v>Owner-Occupied</v>
          </cell>
          <cell r="N6439">
            <v>0</v>
          </cell>
          <cell r="O6439">
            <v>43831</v>
          </cell>
          <cell r="P6439" t="str">
            <v>Current</v>
          </cell>
        </row>
        <row r="6440">
          <cell r="B6440">
            <v>41691</v>
          </cell>
          <cell r="C6440">
            <v>35</v>
          </cell>
          <cell r="D6440" t="str">
            <v>ON</v>
          </cell>
          <cell r="E6440" t="str">
            <v>Purchase</v>
          </cell>
          <cell r="F6440" t="str">
            <v>ARM</v>
          </cell>
          <cell r="I6440">
            <v>31.04</v>
          </cell>
          <cell r="J6440">
            <v>25.46</v>
          </cell>
          <cell r="K6440" t="str">
            <v>Conv</v>
          </cell>
          <cell r="L6440">
            <v>230728.91</v>
          </cell>
          <cell r="M6440" t="str">
            <v>Owner-Occupied</v>
          </cell>
          <cell r="N6440">
            <v>0</v>
          </cell>
          <cell r="O6440">
            <v>43831</v>
          </cell>
          <cell r="P6440" t="str">
            <v>Current</v>
          </cell>
        </row>
        <row r="6441">
          <cell r="B6441">
            <v>41631</v>
          </cell>
          <cell r="C6441">
            <v>37</v>
          </cell>
          <cell r="D6441" t="str">
            <v>ON</v>
          </cell>
          <cell r="E6441" t="str">
            <v>Refinance External</v>
          </cell>
          <cell r="F6441" t="str">
            <v>Fixed</v>
          </cell>
          <cell r="I6441">
            <v>41.38</v>
          </cell>
          <cell r="J6441">
            <v>30.99</v>
          </cell>
          <cell r="K6441" t="str">
            <v>Conv</v>
          </cell>
          <cell r="L6441">
            <v>0</v>
          </cell>
          <cell r="M6441" t="str">
            <v>Owner-Occupied</v>
          </cell>
          <cell r="N6441">
            <v>4</v>
          </cell>
          <cell r="O6441">
            <v>42296</v>
          </cell>
          <cell r="P6441" t="str">
            <v>Current</v>
          </cell>
        </row>
        <row r="6442">
          <cell r="B6442">
            <v>42117</v>
          </cell>
          <cell r="C6442">
            <v>21</v>
          </cell>
          <cell r="D6442" t="str">
            <v>ON</v>
          </cell>
          <cell r="E6442" t="str">
            <v>Transfer</v>
          </cell>
          <cell r="F6442" t="str">
            <v>Fixed</v>
          </cell>
          <cell r="I6442">
            <v>29.77</v>
          </cell>
          <cell r="J6442">
            <v>29.52</v>
          </cell>
          <cell r="K6442" t="str">
            <v>Conv</v>
          </cell>
          <cell r="L6442">
            <v>142905.01</v>
          </cell>
          <cell r="M6442" t="str">
            <v>Owner-Occupied</v>
          </cell>
          <cell r="N6442">
            <v>0</v>
          </cell>
          <cell r="O6442">
            <v>43831</v>
          </cell>
          <cell r="P6442" t="str">
            <v>Current</v>
          </cell>
        </row>
        <row r="6443">
          <cell r="B6443">
            <v>40648</v>
          </cell>
          <cell r="C6443">
            <v>69</v>
          </cell>
          <cell r="D6443" t="str">
            <v>ON</v>
          </cell>
          <cell r="E6443" t="str">
            <v>Purchase</v>
          </cell>
          <cell r="F6443" t="str">
            <v>Fixed</v>
          </cell>
          <cell r="I6443">
            <v>36.28</v>
          </cell>
          <cell r="J6443">
            <v>31.11</v>
          </cell>
          <cell r="K6443" t="str">
            <v>HiRatio</v>
          </cell>
          <cell r="L6443">
            <v>185995.39</v>
          </cell>
          <cell r="M6443" t="str">
            <v>Owner-Occupied</v>
          </cell>
          <cell r="N6443">
            <v>0</v>
          </cell>
          <cell r="O6443">
            <v>43831</v>
          </cell>
          <cell r="P6443" t="str">
            <v>Current</v>
          </cell>
        </row>
        <row r="6444">
          <cell r="B6444">
            <v>41885</v>
          </cell>
          <cell r="C6444">
            <v>28</v>
          </cell>
          <cell r="D6444" t="str">
            <v>BC</v>
          </cell>
          <cell r="E6444" t="str">
            <v>Purchase</v>
          </cell>
          <cell r="F6444" t="str">
            <v>ARM</v>
          </cell>
          <cell r="I6444">
            <v>33.11</v>
          </cell>
          <cell r="J6444">
            <v>24.81</v>
          </cell>
          <cell r="K6444" t="str">
            <v>Conv</v>
          </cell>
          <cell r="L6444">
            <v>0</v>
          </cell>
          <cell r="M6444" t="str">
            <v>Owner-Occupied</v>
          </cell>
          <cell r="N6444">
            <v>4</v>
          </cell>
          <cell r="O6444">
            <v>42614</v>
          </cell>
          <cell r="P6444" t="str">
            <v>Current</v>
          </cell>
        </row>
        <row r="6445">
          <cell r="B6445">
            <v>40829</v>
          </cell>
          <cell r="C6445">
            <v>63</v>
          </cell>
          <cell r="D6445" t="str">
            <v>ON</v>
          </cell>
          <cell r="E6445" t="str">
            <v>Refinance External</v>
          </cell>
          <cell r="F6445" t="str">
            <v>Fixed</v>
          </cell>
          <cell r="I6445">
            <v>23.33</v>
          </cell>
          <cell r="J6445">
            <v>22.86</v>
          </cell>
          <cell r="K6445" t="str">
            <v>Conv</v>
          </cell>
          <cell r="L6445">
            <v>219233.75</v>
          </cell>
          <cell r="M6445" t="str">
            <v>Owner-Occupied</v>
          </cell>
          <cell r="N6445">
            <v>0</v>
          </cell>
          <cell r="O6445">
            <v>43831</v>
          </cell>
          <cell r="P6445" t="str">
            <v>Current</v>
          </cell>
        </row>
        <row r="6446">
          <cell r="B6446">
            <v>40602</v>
          </cell>
          <cell r="C6446">
            <v>71</v>
          </cell>
          <cell r="D6446" t="str">
            <v>AB</v>
          </cell>
          <cell r="E6446" t="str">
            <v>Purchase</v>
          </cell>
          <cell r="F6446" t="str">
            <v>Fixed</v>
          </cell>
          <cell r="I6446">
            <v>39.229999999999997</v>
          </cell>
          <cell r="J6446">
            <v>33.57</v>
          </cell>
          <cell r="K6446" t="str">
            <v>HiRatio</v>
          </cell>
          <cell r="L6446">
            <v>0</v>
          </cell>
          <cell r="M6446" t="str">
            <v>Owner-Occupied</v>
          </cell>
          <cell r="N6446">
            <v>4</v>
          </cell>
          <cell r="O6446">
            <v>42426</v>
          </cell>
          <cell r="P6446" t="str">
            <v>Current</v>
          </cell>
        </row>
        <row r="6447">
          <cell r="B6447">
            <v>41047</v>
          </cell>
          <cell r="C6447">
            <v>56</v>
          </cell>
          <cell r="D6447" t="str">
            <v>AB</v>
          </cell>
          <cell r="E6447" t="str">
            <v>Purchase</v>
          </cell>
          <cell r="F6447" t="str">
            <v>Fixed</v>
          </cell>
          <cell r="I6447">
            <v>39.049999999999997</v>
          </cell>
          <cell r="J6447">
            <v>39.020000000000003</v>
          </cell>
          <cell r="K6447" t="str">
            <v>HiRatio</v>
          </cell>
          <cell r="L6447">
            <v>223207.48</v>
          </cell>
          <cell r="M6447" t="str">
            <v>Owner-Occupied</v>
          </cell>
          <cell r="N6447">
            <v>0</v>
          </cell>
          <cell r="O6447">
            <v>43831</v>
          </cell>
          <cell r="P6447" t="str">
            <v>Current</v>
          </cell>
        </row>
        <row r="6448">
          <cell r="B6448">
            <v>42458</v>
          </cell>
          <cell r="C6448">
            <v>10</v>
          </cell>
          <cell r="D6448" t="str">
            <v>ON</v>
          </cell>
          <cell r="E6448" t="str">
            <v>Refinance External</v>
          </cell>
          <cell r="F6448" t="str">
            <v>Fixed</v>
          </cell>
          <cell r="I6448">
            <v>24.12</v>
          </cell>
          <cell r="J6448">
            <v>22.86</v>
          </cell>
          <cell r="K6448" t="str">
            <v>Conv</v>
          </cell>
          <cell r="L6448">
            <v>196103.98</v>
          </cell>
          <cell r="M6448" t="str">
            <v>Owner-Occupied</v>
          </cell>
          <cell r="N6448">
            <v>0</v>
          </cell>
          <cell r="O6448">
            <v>43831</v>
          </cell>
          <cell r="P6448" t="str">
            <v>Current</v>
          </cell>
        </row>
        <row r="6449">
          <cell r="B6449">
            <v>42310</v>
          </cell>
          <cell r="C6449">
            <v>14</v>
          </cell>
          <cell r="D6449" t="str">
            <v>AB</v>
          </cell>
          <cell r="E6449" t="str">
            <v>Purchase</v>
          </cell>
          <cell r="F6449" t="str">
            <v>Fixed</v>
          </cell>
          <cell r="I6449">
            <v>32.21</v>
          </cell>
          <cell r="J6449">
            <v>25.11</v>
          </cell>
          <cell r="K6449" t="str">
            <v>HiRatio</v>
          </cell>
          <cell r="L6449">
            <v>471029.66</v>
          </cell>
          <cell r="M6449" t="str">
            <v>Owner-Occupied</v>
          </cell>
          <cell r="N6449">
            <v>0</v>
          </cell>
          <cell r="O6449">
            <v>43831</v>
          </cell>
          <cell r="P6449" t="str">
            <v>Current</v>
          </cell>
        </row>
        <row r="6450">
          <cell r="B6450">
            <v>42156</v>
          </cell>
          <cell r="C6450">
            <v>19</v>
          </cell>
          <cell r="D6450" t="str">
            <v>BC</v>
          </cell>
          <cell r="E6450" t="str">
            <v>Refinance External</v>
          </cell>
          <cell r="F6450" t="str">
            <v>ARM</v>
          </cell>
          <cell r="I6450">
            <v>29.37</v>
          </cell>
          <cell r="J6450">
            <v>20.03</v>
          </cell>
          <cell r="K6450" t="str">
            <v>Conv</v>
          </cell>
          <cell r="L6450">
            <v>0</v>
          </cell>
          <cell r="M6450" t="str">
            <v>Owner-Occupied</v>
          </cell>
          <cell r="N6450">
            <v>4</v>
          </cell>
          <cell r="O6450">
            <v>42494</v>
          </cell>
          <cell r="P6450" t="str">
            <v>Current</v>
          </cell>
        </row>
        <row r="6451">
          <cell r="B6451">
            <v>41452</v>
          </cell>
          <cell r="C6451">
            <v>43</v>
          </cell>
          <cell r="D6451" t="str">
            <v>ON</v>
          </cell>
          <cell r="E6451" t="str">
            <v>Purchase</v>
          </cell>
          <cell r="F6451" t="str">
            <v>Fixed</v>
          </cell>
          <cell r="I6451">
            <v>34.340000000000003</v>
          </cell>
          <cell r="J6451">
            <v>32.380000000000003</v>
          </cell>
          <cell r="K6451" t="str">
            <v>HiRatio</v>
          </cell>
          <cell r="L6451">
            <v>326316.43</v>
          </cell>
          <cell r="M6451" t="str">
            <v>Owner-Occupied</v>
          </cell>
          <cell r="N6451">
            <v>0</v>
          </cell>
          <cell r="O6451">
            <v>43831</v>
          </cell>
          <cell r="P6451" t="str">
            <v>Current</v>
          </cell>
        </row>
        <row r="6452">
          <cell r="B6452">
            <v>42348</v>
          </cell>
          <cell r="C6452">
            <v>13</v>
          </cell>
          <cell r="D6452" t="str">
            <v>ON</v>
          </cell>
          <cell r="E6452" t="str">
            <v>Purchase</v>
          </cell>
          <cell r="F6452" t="str">
            <v>Fixed</v>
          </cell>
          <cell r="I6452">
            <v>40.96</v>
          </cell>
          <cell r="J6452">
            <v>36.22</v>
          </cell>
          <cell r="K6452" t="str">
            <v>HiRatio</v>
          </cell>
          <cell r="L6452">
            <v>395376.72</v>
          </cell>
          <cell r="M6452" t="str">
            <v>Owner-Occupied</v>
          </cell>
          <cell r="N6452">
            <v>0</v>
          </cell>
          <cell r="O6452">
            <v>43831</v>
          </cell>
          <cell r="P6452" t="str">
            <v>Current</v>
          </cell>
        </row>
        <row r="6453">
          <cell r="B6453">
            <v>40833</v>
          </cell>
          <cell r="C6453">
            <v>63</v>
          </cell>
          <cell r="D6453" t="str">
            <v>ON</v>
          </cell>
          <cell r="E6453" t="str">
            <v>Purchase</v>
          </cell>
          <cell r="F6453" t="str">
            <v>Fixed</v>
          </cell>
          <cell r="I6453">
            <v>34.79</v>
          </cell>
          <cell r="J6453">
            <v>19.7</v>
          </cell>
          <cell r="K6453" t="str">
            <v>HiRatio</v>
          </cell>
          <cell r="L6453">
            <v>304676.15999999997</v>
          </cell>
          <cell r="M6453" t="str">
            <v>Owner-Occupied</v>
          </cell>
          <cell r="N6453">
            <v>0</v>
          </cell>
          <cell r="O6453">
            <v>43831</v>
          </cell>
          <cell r="P6453" t="str">
            <v>Current</v>
          </cell>
        </row>
        <row r="6454">
          <cell r="B6454">
            <v>42689</v>
          </cell>
          <cell r="C6454">
            <v>2</v>
          </cell>
          <cell r="D6454" t="str">
            <v>ON</v>
          </cell>
          <cell r="E6454" t="str">
            <v>Purchase</v>
          </cell>
          <cell r="F6454" t="str">
            <v>Fixed</v>
          </cell>
          <cell r="I6454">
            <v>42.59</v>
          </cell>
          <cell r="J6454">
            <v>31.3</v>
          </cell>
          <cell r="K6454" t="str">
            <v>HiRatio</v>
          </cell>
          <cell r="L6454">
            <v>372167.53</v>
          </cell>
          <cell r="M6454" t="str">
            <v>Owner-Occupied</v>
          </cell>
          <cell r="N6454">
            <v>0</v>
          </cell>
          <cell r="O6454">
            <v>43831</v>
          </cell>
          <cell r="P6454" t="str">
            <v>Current</v>
          </cell>
        </row>
        <row r="6455">
          <cell r="B6455">
            <v>40836</v>
          </cell>
          <cell r="C6455">
            <v>63</v>
          </cell>
          <cell r="D6455" t="str">
            <v>SK</v>
          </cell>
          <cell r="E6455" t="str">
            <v>Purchase</v>
          </cell>
          <cell r="F6455" t="str">
            <v>Fixed</v>
          </cell>
          <cell r="I6455">
            <v>31.05</v>
          </cell>
          <cell r="J6455">
            <v>29.41</v>
          </cell>
          <cell r="K6455" t="str">
            <v>HiRatio</v>
          </cell>
          <cell r="L6455">
            <v>0</v>
          </cell>
          <cell r="M6455" t="str">
            <v>Owner-Occupied</v>
          </cell>
          <cell r="N6455">
            <v>4</v>
          </cell>
          <cell r="O6455">
            <v>42284</v>
          </cell>
          <cell r="P6455" t="str">
            <v>Current</v>
          </cell>
        </row>
        <row r="6456">
          <cell r="B6456">
            <v>41386</v>
          </cell>
          <cell r="C6456">
            <v>45</v>
          </cell>
          <cell r="D6456" t="str">
            <v>AB</v>
          </cell>
          <cell r="E6456" t="str">
            <v>Purchase</v>
          </cell>
          <cell r="F6456" t="str">
            <v>Fixed</v>
          </cell>
          <cell r="I6456">
            <v>38.54</v>
          </cell>
          <cell r="J6456">
            <v>32.06</v>
          </cell>
          <cell r="K6456" t="str">
            <v>HiRatio</v>
          </cell>
          <cell r="L6456">
            <v>0</v>
          </cell>
          <cell r="M6456" t="str">
            <v>Owner-Occupied</v>
          </cell>
          <cell r="N6456">
            <v>4</v>
          </cell>
          <cell r="O6456">
            <v>42446</v>
          </cell>
          <cell r="P6456" t="str">
            <v>Current</v>
          </cell>
        </row>
        <row r="6457">
          <cell r="B6457">
            <v>41696</v>
          </cell>
          <cell r="C6457">
            <v>35</v>
          </cell>
          <cell r="D6457" t="str">
            <v>BC</v>
          </cell>
          <cell r="E6457" t="str">
            <v>Purchase</v>
          </cell>
          <cell r="F6457" t="str">
            <v>ARM</v>
          </cell>
          <cell r="I6457">
            <v>27.7</v>
          </cell>
          <cell r="J6457">
            <v>23.31</v>
          </cell>
          <cell r="K6457" t="str">
            <v>HiRatio</v>
          </cell>
          <cell r="L6457">
            <v>578797.66</v>
          </cell>
          <cell r="M6457" t="str">
            <v>Owner-Occupied</v>
          </cell>
          <cell r="N6457">
            <v>0</v>
          </cell>
          <cell r="O6457">
            <v>43831</v>
          </cell>
          <cell r="P6457" t="str">
            <v>Current</v>
          </cell>
        </row>
        <row r="6458">
          <cell r="B6458">
            <v>41243</v>
          </cell>
          <cell r="C6458">
            <v>50</v>
          </cell>
          <cell r="D6458" t="str">
            <v>AB</v>
          </cell>
          <cell r="E6458" t="str">
            <v>Purchase</v>
          </cell>
          <cell r="F6458" t="str">
            <v>Fixed</v>
          </cell>
          <cell r="I6458">
            <v>35.42</v>
          </cell>
          <cell r="J6458">
            <v>34.549999999999997</v>
          </cell>
          <cell r="K6458" t="str">
            <v>HiRatio</v>
          </cell>
          <cell r="L6458">
            <v>284419.06</v>
          </cell>
          <cell r="M6458" t="str">
            <v>Owner-Occupied</v>
          </cell>
          <cell r="N6458">
            <v>0</v>
          </cell>
          <cell r="O6458">
            <v>43831</v>
          </cell>
          <cell r="P6458" t="str">
            <v>Current</v>
          </cell>
        </row>
        <row r="6459">
          <cell r="B6459">
            <v>42355</v>
          </cell>
          <cell r="C6459">
            <v>13</v>
          </cell>
          <cell r="D6459" t="str">
            <v>BC</v>
          </cell>
          <cell r="E6459" t="str">
            <v>Refinance External</v>
          </cell>
          <cell r="F6459" t="str">
            <v>ARM</v>
          </cell>
          <cell r="I6459">
            <v>25.54</v>
          </cell>
          <cell r="J6459">
            <v>15.91</v>
          </cell>
          <cell r="K6459" t="str">
            <v>Conv</v>
          </cell>
          <cell r="L6459">
            <v>334321.34000000003</v>
          </cell>
          <cell r="M6459" t="str">
            <v>Owner-Occupied</v>
          </cell>
          <cell r="N6459">
            <v>0</v>
          </cell>
          <cell r="O6459">
            <v>43831</v>
          </cell>
          <cell r="P6459" t="str">
            <v>Current</v>
          </cell>
        </row>
        <row r="6460">
          <cell r="B6460">
            <v>41985</v>
          </cell>
          <cell r="C6460">
            <v>25</v>
          </cell>
          <cell r="D6460" t="str">
            <v>BC</v>
          </cell>
          <cell r="E6460" t="str">
            <v>Purchase</v>
          </cell>
          <cell r="F6460" t="str">
            <v>Fixed</v>
          </cell>
          <cell r="I6460">
            <v>32.590000000000003</v>
          </cell>
          <cell r="J6460">
            <v>28.38</v>
          </cell>
          <cell r="K6460" t="str">
            <v>Conv</v>
          </cell>
          <cell r="L6460">
            <v>198083.17</v>
          </cell>
          <cell r="M6460" t="str">
            <v>Owner-Occupied</v>
          </cell>
          <cell r="N6460">
            <v>0</v>
          </cell>
          <cell r="O6460">
            <v>43831</v>
          </cell>
          <cell r="P6460" t="str">
            <v>Current</v>
          </cell>
        </row>
        <row r="6461">
          <cell r="B6461">
            <v>42237</v>
          </cell>
          <cell r="C6461">
            <v>17</v>
          </cell>
          <cell r="D6461" t="str">
            <v>BC</v>
          </cell>
          <cell r="E6461" t="str">
            <v>Transfer</v>
          </cell>
          <cell r="F6461" t="str">
            <v>ARM</v>
          </cell>
          <cell r="I6461">
            <v>22.6</v>
          </cell>
          <cell r="J6461">
            <v>22.28</v>
          </cell>
          <cell r="K6461" t="str">
            <v>Conv</v>
          </cell>
          <cell r="L6461">
            <v>69145.19</v>
          </cell>
          <cell r="M6461" t="str">
            <v>Owner-Occupied</v>
          </cell>
          <cell r="N6461">
            <v>0</v>
          </cell>
          <cell r="O6461">
            <v>43831</v>
          </cell>
          <cell r="P6461" t="str">
            <v>Current</v>
          </cell>
        </row>
        <row r="6462">
          <cell r="B6462">
            <v>40956</v>
          </cell>
          <cell r="C6462">
            <v>59</v>
          </cell>
          <cell r="D6462" t="str">
            <v>AB</v>
          </cell>
          <cell r="E6462" t="str">
            <v>Purchase</v>
          </cell>
          <cell r="F6462" t="str">
            <v>Fixed</v>
          </cell>
          <cell r="I6462">
            <v>35.35</v>
          </cell>
          <cell r="J6462">
            <v>22.89</v>
          </cell>
          <cell r="K6462" t="str">
            <v>Conv</v>
          </cell>
          <cell r="L6462">
            <v>0</v>
          </cell>
          <cell r="M6462" t="str">
            <v>Rental</v>
          </cell>
          <cell r="N6462">
            <v>4</v>
          </cell>
          <cell r="O6462">
            <v>42590</v>
          </cell>
          <cell r="P6462" t="str">
            <v>Current</v>
          </cell>
        </row>
        <row r="6463">
          <cell r="B6463">
            <v>40955</v>
          </cell>
          <cell r="C6463">
            <v>59</v>
          </cell>
          <cell r="D6463" t="str">
            <v>ON</v>
          </cell>
          <cell r="E6463" t="str">
            <v>Purchase</v>
          </cell>
          <cell r="F6463" t="str">
            <v>Fixed</v>
          </cell>
          <cell r="I6463">
            <v>41.01</v>
          </cell>
          <cell r="J6463">
            <v>27.02</v>
          </cell>
          <cell r="K6463" t="str">
            <v>Conv</v>
          </cell>
          <cell r="L6463">
            <v>195578.58</v>
          </cell>
          <cell r="M6463" t="str">
            <v>Owner-Occupied</v>
          </cell>
          <cell r="N6463">
            <v>0</v>
          </cell>
          <cell r="O6463">
            <v>43831</v>
          </cell>
          <cell r="P6463" t="str">
            <v>Current</v>
          </cell>
        </row>
        <row r="6464">
          <cell r="B6464">
            <v>42453</v>
          </cell>
          <cell r="C6464">
            <v>10</v>
          </cell>
          <cell r="D6464" t="str">
            <v>NL</v>
          </cell>
          <cell r="E6464" t="str">
            <v>Refinance External</v>
          </cell>
          <cell r="F6464" t="str">
            <v>Fixed</v>
          </cell>
          <cell r="I6464">
            <v>30.84</v>
          </cell>
          <cell r="J6464">
            <v>15.65</v>
          </cell>
          <cell r="K6464" t="str">
            <v>Conv</v>
          </cell>
          <cell r="L6464">
            <v>122564.8</v>
          </cell>
          <cell r="M6464" t="str">
            <v>Owner-Occupied</v>
          </cell>
          <cell r="N6464">
            <v>0</v>
          </cell>
          <cell r="O6464">
            <v>43831</v>
          </cell>
          <cell r="P6464" t="str">
            <v>Current</v>
          </cell>
        </row>
        <row r="6465">
          <cell r="B6465">
            <v>41435</v>
          </cell>
          <cell r="C6465">
            <v>43</v>
          </cell>
          <cell r="D6465" t="str">
            <v>AB</v>
          </cell>
          <cell r="E6465" t="str">
            <v>Purchase</v>
          </cell>
          <cell r="F6465" t="str">
            <v>Fixed</v>
          </cell>
          <cell r="I6465">
            <v>24.86</v>
          </cell>
          <cell r="J6465">
            <v>24.71</v>
          </cell>
          <cell r="K6465" t="str">
            <v>HiRatio</v>
          </cell>
          <cell r="L6465">
            <v>259834.64</v>
          </cell>
          <cell r="M6465" t="str">
            <v>Owner-Occupied</v>
          </cell>
          <cell r="N6465">
            <v>0</v>
          </cell>
          <cell r="O6465">
            <v>43831</v>
          </cell>
          <cell r="P6465" t="str">
            <v>Current</v>
          </cell>
        </row>
        <row r="6466">
          <cell r="B6466">
            <v>41705</v>
          </cell>
          <cell r="C6466">
            <v>34</v>
          </cell>
          <cell r="D6466" t="str">
            <v>AB</v>
          </cell>
          <cell r="E6466" t="str">
            <v>Refinance External</v>
          </cell>
          <cell r="F6466" t="str">
            <v>Fixed</v>
          </cell>
          <cell r="I6466">
            <v>34.57</v>
          </cell>
          <cell r="J6466">
            <v>12.75</v>
          </cell>
          <cell r="K6466" t="str">
            <v>Conv</v>
          </cell>
          <cell r="L6466">
            <v>0</v>
          </cell>
          <cell r="M6466" t="str">
            <v>Owner-Occupied</v>
          </cell>
          <cell r="N6466">
            <v>4</v>
          </cell>
          <cell r="O6466">
            <v>42607</v>
          </cell>
          <cell r="P6466" t="str">
            <v>Current</v>
          </cell>
        </row>
        <row r="6467">
          <cell r="B6467">
            <v>42440</v>
          </cell>
          <cell r="C6467">
            <v>10</v>
          </cell>
          <cell r="D6467" t="str">
            <v>BC</v>
          </cell>
          <cell r="E6467" t="str">
            <v>Refinance External</v>
          </cell>
          <cell r="F6467" t="str">
            <v>Fixed</v>
          </cell>
          <cell r="I6467">
            <v>38.11</v>
          </cell>
          <cell r="J6467">
            <v>29.65</v>
          </cell>
          <cell r="K6467" t="str">
            <v>Conv</v>
          </cell>
          <cell r="L6467">
            <v>449131.86</v>
          </cell>
          <cell r="M6467" t="str">
            <v>Owner-Occupied</v>
          </cell>
          <cell r="N6467">
            <v>0</v>
          </cell>
          <cell r="O6467">
            <v>43831</v>
          </cell>
          <cell r="P6467" t="str">
            <v>Current</v>
          </cell>
        </row>
        <row r="6468">
          <cell r="B6468">
            <v>40630</v>
          </cell>
          <cell r="C6468">
            <v>70</v>
          </cell>
          <cell r="D6468" t="str">
            <v>AB</v>
          </cell>
          <cell r="E6468" t="str">
            <v>Purchase</v>
          </cell>
          <cell r="F6468" t="str">
            <v>Fixed</v>
          </cell>
          <cell r="I6468">
            <v>30.34</v>
          </cell>
          <cell r="J6468">
            <v>30.01</v>
          </cell>
          <cell r="K6468" t="str">
            <v>HiRatio</v>
          </cell>
          <cell r="L6468">
            <v>0</v>
          </cell>
          <cell r="M6468" t="str">
            <v>Owner-Occupied</v>
          </cell>
          <cell r="N6468">
            <v>4</v>
          </cell>
          <cell r="O6468">
            <v>42451</v>
          </cell>
          <cell r="P6468" t="str">
            <v>Current</v>
          </cell>
        </row>
        <row r="6469">
          <cell r="B6469">
            <v>42338</v>
          </cell>
          <cell r="C6469">
            <v>14</v>
          </cell>
          <cell r="D6469" t="str">
            <v>AB</v>
          </cell>
          <cell r="E6469" t="str">
            <v>Purchase</v>
          </cell>
          <cell r="F6469" t="str">
            <v>Fixed</v>
          </cell>
          <cell r="I6469">
            <v>33.03</v>
          </cell>
          <cell r="J6469">
            <v>30.55</v>
          </cell>
          <cell r="K6469" t="str">
            <v>HiRatio</v>
          </cell>
          <cell r="L6469">
            <v>301650.92</v>
          </cell>
          <cell r="M6469" t="str">
            <v>Owner-Occupied</v>
          </cell>
          <cell r="N6469">
            <v>0</v>
          </cell>
          <cell r="O6469">
            <v>43831</v>
          </cell>
          <cell r="P6469" t="str">
            <v>Current</v>
          </cell>
        </row>
        <row r="6470">
          <cell r="B6470">
            <v>42674</v>
          </cell>
          <cell r="C6470">
            <v>3</v>
          </cell>
          <cell r="D6470" t="str">
            <v>BC</v>
          </cell>
          <cell r="E6470" t="str">
            <v>Purchase</v>
          </cell>
          <cell r="F6470" t="str">
            <v>Fixed</v>
          </cell>
          <cell r="I6470">
            <v>35.409999999999997</v>
          </cell>
          <cell r="J6470">
            <v>33.479999999999997</v>
          </cell>
          <cell r="K6470" t="str">
            <v>HiRatio</v>
          </cell>
          <cell r="L6470">
            <v>426370.21</v>
          </cell>
          <cell r="M6470" t="str">
            <v>Owner-Occupied</v>
          </cell>
          <cell r="N6470">
            <v>0</v>
          </cell>
          <cell r="O6470">
            <v>43831</v>
          </cell>
          <cell r="P6470" t="str">
            <v>Current</v>
          </cell>
        </row>
        <row r="6471">
          <cell r="B6471">
            <v>40849</v>
          </cell>
          <cell r="C6471">
            <v>62</v>
          </cell>
          <cell r="D6471" t="str">
            <v>AB</v>
          </cell>
          <cell r="E6471" t="str">
            <v>Transfer</v>
          </cell>
          <cell r="F6471" t="str">
            <v>Fixed</v>
          </cell>
          <cell r="I6471">
            <v>36.590000000000003</v>
          </cell>
          <cell r="J6471">
            <v>27.25</v>
          </cell>
          <cell r="K6471" t="str">
            <v>HiRatio</v>
          </cell>
          <cell r="L6471">
            <v>0</v>
          </cell>
          <cell r="M6471" t="str">
            <v>Owner-Occupied</v>
          </cell>
          <cell r="N6471">
            <v>4</v>
          </cell>
          <cell r="O6471">
            <v>42269</v>
          </cell>
          <cell r="P6471" t="str">
            <v>Current</v>
          </cell>
        </row>
        <row r="6472">
          <cell r="B6472">
            <v>41059</v>
          </cell>
          <cell r="C6472">
            <v>56</v>
          </cell>
          <cell r="D6472" t="str">
            <v>AB</v>
          </cell>
          <cell r="E6472" t="str">
            <v>Purchase</v>
          </cell>
          <cell r="F6472" t="str">
            <v>Fixed</v>
          </cell>
          <cell r="I6472">
            <v>31.9</v>
          </cell>
          <cell r="J6472">
            <v>13.78</v>
          </cell>
          <cell r="K6472" t="str">
            <v>HiRatio</v>
          </cell>
          <cell r="L6472">
            <v>267931.42</v>
          </cell>
          <cell r="M6472" t="str">
            <v>Owner-Occupied</v>
          </cell>
          <cell r="N6472">
            <v>0</v>
          </cell>
          <cell r="O6472">
            <v>43831</v>
          </cell>
          <cell r="P6472" t="str">
            <v>Current</v>
          </cell>
        </row>
        <row r="6473">
          <cell r="B6473">
            <v>41851</v>
          </cell>
          <cell r="C6473">
            <v>30</v>
          </cell>
          <cell r="D6473" t="str">
            <v>ON</v>
          </cell>
          <cell r="E6473" t="str">
            <v>Purchase</v>
          </cell>
          <cell r="F6473" t="str">
            <v>Fixed</v>
          </cell>
          <cell r="I6473">
            <v>43.74</v>
          </cell>
          <cell r="J6473">
            <v>25.29</v>
          </cell>
          <cell r="K6473" t="str">
            <v>HiRatio</v>
          </cell>
          <cell r="L6473">
            <v>236604.2</v>
          </cell>
          <cell r="M6473" t="str">
            <v>Owner-Occupied</v>
          </cell>
          <cell r="N6473">
            <v>0</v>
          </cell>
          <cell r="O6473">
            <v>43831</v>
          </cell>
          <cell r="P6473" t="str">
            <v>Current</v>
          </cell>
        </row>
        <row r="6474">
          <cell r="B6474">
            <v>42181</v>
          </cell>
          <cell r="C6474">
            <v>19</v>
          </cell>
          <cell r="D6474" t="str">
            <v>AB</v>
          </cell>
          <cell r="E6474" t="str">
            <v>Purchase</v>
          </cell>
          <cell r="F6474" t="str">
            <v>Fixed</v>
          </cell>
          <cell r="I6474">
            <v>42.19</v>
          </cell>
          <cell r="J6474">
            <v>35.71</v>
          </cell>
          <cell r="K6474" t="str">
            <v>HiRatio</v>
          </cell>
          <cell r="L6474">
            <v>193742.73</v>
          </cell>
          <cell r="M6474" t="str">
            <v>Owner-Occupied</v>
          </cell>
          <cell r="N6474">
            <v>0</v>
          </cell>
          <cell r="O6474">
            <v>43831</v>
          </cell>
          <cell r="P6474" t="str">
            <v>Current</v>
          </cell>
        </row>
        <row r="6475">
          <cell r="B6475">
            <v>42214</v>
          </cell>
          <cell r="C6475">
            <v>18</v>
          </cell>
          <cell r="D6475" t="str">
            <v>ON</v>
          </cell>
          <cell r="E6475" t="str">
            <v>Purchase</v>
          </cell>
          <cell r="F6475" t="str">
            <v>ARM</v>
          </cell>
          <cell r="I6475">
            <v>30.58</v>
          </cell>
          <cell r="J6475">
            <v>21.96</v>
          </cell>
          <cell r="K6475" t="str">
            <v>Conv</v>
          </cell>
          <cell r="L6475">
            <v>197650.13</v>
          </cell>
          <cell r="M6475" t="str">
            <v>Owner-Occupied</v>
          </cell>
          <cell r="N6475">
            <v>0</v>
          </cell>
          <cell r="O6475">
            <v>43831</v>
          </cell>
          <cell r="P6475" t="str">
            <v>Current</v>
          </cell>
        </row>
        <row r="6476">
          <cell r="B6476">
            <v>40991</v>
          </cell>
          <cell r="C6476">
            <v>58</v>
          </cell>
          <cell r="D6476" t="str">
            <v>AB</v>
          </cell>
          <cell r="E6476" t="str">
            <v>Refinance External</v>
          </cell>
          <cell r="F6476" t="str">
            <v>Fixed</v>
          </cell>
          <cell r="I6476">
            <v>30.97</v>
          </cell>
          <cell r="J6476">
            <v>28.89</v>
          </cell>
          <cell r="K6476" t="str">
            <v>HiRatio</v>
          </cell>
          <cell r="L6476">
            <v>0</v>
          </cell>
          <cell r="M6476" t="str">
            <v>Owner-Occupied</v>
          </cell>
          <cell r="N6476">
            <v>4</v>
          </cell>
          <cell r="O6476">
            <v>42409</v>
          </cell>
          <cell r="P6476" t="str">
            <v>Current</v>
          </cell>
        </row>
        <row r="6477">
          <cell r="B6477">
            <v>41600</v>
          </cell>
          <cell r="C6477">
            <v>38</v>
          </cell>
          <cell r="D6477" t="str">
            <v>ON</v>
          </cell>
          <cell r="E6477" t="str">
            <v>Portable</v>
          </cell>
          <cell r="F6477" t="str">
            <v>ARM</v>
          </cell>
          <cell r="I6477">
            <v>28.84</v>
          </cell>
          <cell r="J6477">
            <v>22.2</v>
          </cell>
          <cell r="K6477" t="str">
            <v>HiRatio</v>
          </cell>
          <cell r="L6477">
            <v>0</v>
          </cell>
          <cell r="M6477" t="str">
            <v>Owner-Occupied</v>
          </cell>
          <cell r="N6477">
            <v>4</v>
          </cell>
          <cell r="O6477">
            <v>42487</v>
          </cell>
          <cell r="P6477" t="str">
            <v>Current</v>
          </cell>
        </row>
        <row r="6478">
          <cell r="B6478">
            <v>40646</v>
          </cell>
          <cell r="C6478">
            <v>69</v>
          </cell>
          <cell r="D6478" t="str">
            <v>AB</v>
          </cell>
          <cell r="E6478" t="str">
            <v>Purchase</v>
          </cell>
          <cell r="F6478" t="str">
            <v>Fixed</v>
          </cell>
          <cell r="I6478">
            <v>32.08</v>
          </cell>
          <cell r="J6478">
            <v>19.87</v>
          </cell>
          <cell r="K6478" t="str">
            <v>Conv</v>
          </cell>
          <cell r="L6478">
            <v>173477.01</v>
          </cell>
          <cell r="M6478" t="str">
            <v>Owner-Occupied</v>
          </cell>
          <cell r="N6478">
            <v>0</v>
          </cell>
          <cell r="O6478">
            <v>43831</v>
          </cell>
          <cell r="P6478" t="str">
            <v>Current</v>
          </cell>
        </row>
        <row r="6479">
          <cell r="B6479">
            <v>41715</v>
          </cell>
          <cell r="C6479">
            <v>34</v>
          </cell>
          <cell r="D6479" t="str">
            <v>ON</v>
          </cell>
          <cell r="E6479" t="str">
            <v>Purchase</v>
          </cell>
          <cell r="F6479" t="str">
            <v>Fixed</v>
          </cell>
          <cell r="I6479">
            <v>43.65</v>
          </cell>
          <cell r="J6479">
            <v>25.85</v>
          </cell>
          <cell r="K6479" t="str">
            <v>HiRatio</v>
          </cell>
          <cell r="L6479">
            <v>0</v>
          </cell>
          <cell r="M6479" t="str">
            <v>Owner-Occupied</v>
          </cell>
          <cell r="N6479">
            <v>4</v>
          </cell>
          <cell r="O6479">
            <v>42053</v>
          </cell>
          <cell r="P6479" t="str">
            <v>Current</v>
          </cell>
        </row>
        <row r="6480">
          <cell r="B6480">
            <v>41835</v>
          </cell>
          <cell r="C6480">
            <v>30</v>
          </cell>
          <cell r="D6480" t="str">
            <v>MB</v>
          </cell>
          <cell r="E6480" t="str">
            <v>Purchase</v>
          </cell>
          <cell r="F6480" t="str">
            <v>Fixed</v>
          </cell>
          <cell r="I6480">
            <v>28.06</v>
          </cell>
          <cell r="J6480">
            <v>27.69</v>
          </cell>
          <cell r="K6480" t="str">
            <v>Conv</v>
          </cell>
          <cell r="L6480">
            <v>219877.13</v>
          </cell>
          <cell r="M6480" t="str">
            <v>Owner-Occupied</v>
          </cell>
          <cell r="N6480">
            <v>0</v>
          </cell>
          <cell r="O6480">
            <v>43831</v>
          </cell>
          <cell r="P6480" t="str">
            <v>Current</v>
          </cell>
        </row>
        <row r="6481">
          <cell r="B6481">
            <v>42711</v>
          </cell>
          <cell r="C6481">
            <v>1</v>
          </cell>
          <cell r="D6481" t="str">
            <v>ON</v>
          </cell>
          <cell r="E6481" t="str">
            <v>Refinance Existing Client</v>
          </cell>
          <cell r="F6481" t="str">
            <v>Fixed</v>
          </cell>
          <cell r="I6481">
            <v>33.56</v>
          </cell>
          <cell r="J6481">
            <v>32.6</v>
          </cell>
          <cell r="K6481" t="str">
            <v>Conv</v>
          </cell>
          <cell r="L6481">
            <v>346408.21</v>
          </cell>
          <cell r="M6481" t="str">
            <v>Owner-Occupied</v>
          </cell>
          <cell r="N6481">
            <v>0</v>
          </cell>
          <cell r="O6481">
            <v>43831</v>
          </cell>
          <cell r="P6481" t="str">
            <v>Current</v>
          </cell>
        </row>
        <row r="6482">
          <cell r="B6482">
            <v>42492</v>
          </cell>
          <cell r="C6482">
            <v>8</v>
          </cell>
          <cell r="D6482" t="str">
            <v>ON</v>
          </cell>
          <cell r="E6482" t="str">
            <v>Refinance External</v>
          </cell>
          <cell r="F6482" t="str">
            <v>ARM</v>
          </cell>
          <cell r="I6482">
            <v>18.03</v>
          </cell>
          <cell r="J6482">
            <v>17.2</v>
          </cell>
          <cell r="K6482" t="str">
            <v>Conv</v>
          </cell>
          <cell r="L6482">
            <v>274525.45</v>
          </cell>
          <cell r="M6482" t="str">
            <v>Owner-Occupied</v>
          </cell>
          <cell r="N6482">
            <v>0</v>
          </cell>
          <cell r="O6482">
            <v>43831</v>
          </cell>
          <cell r="P6482" t="str">
            <v>Current</v>
          </cell>
        </row>
        <row r="6483">
          <cell r="B6483">
            <v>42320</v>
          </cell>
          <cell r="C6483">
            <v>14</v>
          </cell>
          <cell r="D6483" t="str">
            <v>AB</v>
          </cell>
          <cell r="E6483" t="str">
            <v>Purchase</v>
          </cell>
          <cell r="F6483" t="str">
            <v>ARM</v>
          </cell>
          <cell r="I6483">
            <v>28.79</v>
          </cell>
          <cell r="J6483">
            <v>28.79</v>
          </cell>
          <cell r="K6483" t="str">
            <v>HiRatio</v>
          </cell>
          <cell r="L6483">
            <v>282259.82</v>
          </cell>
          <cell r="M6483" t="str">
            <v>Owner-Occupied</v>
          </cell>
          <cell r="N6483">
            <v>0</v>
          </cell>
          <cell r="O6483">
            <v>43831</v>
          </cell>
          <cell r="P6483" t="str">
            <v>Current</v>
          </cell>
        </row>
        <row r="6484">
          <cell r="B6484">
            <v>41152</v>
          </cell>
          <cell r="C6484">
            <v>53</v>
          </cell>
          <cell r="D6484" t="str">
            <v>ON</v>
          </cell>
          <cell r="E6484" t="str">
            <v>Purchase</v>
          </cell>
          <cell r="F6484" t="str">
            <v>ARM</v>
          </cell>
          <cell r="I6484">
            <v>43.01</v>
          </cell>
          <cell r="J6484">
            <v>17.73</v>
          </cell>
          <cell r="K6484" t="str">
            <v>Conv</v>
          </cell>
          <cell r="L6484">
            <v>193450.75</v>
          </cell>
          <cell r="M6484" t="str">
            <v>Owner-Occupied</v>
          </cell>
          <cell r="N6484">
            <v>0</v>
          </cell>
          <cell r="O6484">
            <v>43831</v>
          </cell>
          <cell r="P6484" t="str">
            <v>Current</v>
          </cell>
        </row>
        <row r="6485">
          <cell r="B6485">
            <v>41943</v>
          </cell>
          <cell r="C6485">
            <v>27</v>
          </cell>
          <cell r="D6485" t="str">
            <v>BC</v>
          </cell>
          <cell r="E6485" t="str">
            <v>Refinance External</v>
          </cell>
          <cell r="F6485" t="str">
            <v>ARM</v>
          </cell>
          <cell r="I6485">
            <v>37.07</v>
          </cell>
          <cell r="J6485">
            <v>17.010000000000002</v>
          </cell>
          <cell r="K6485" t="str">
            <v>Conv</v>
          </cell>
          <cell r="L6485">
            <v>184970.58</v>
          </cell>
          <cell r="M6485" t="str">
            <v>Owner-Occupied</v>
          </cell>
          <cell r="N6485">
            <v>0</v>
          </cell>
          <cell r="O6485">
            <v>43831</v>
          </cell>
          <cell r="P6485" t="str">
            <v>Current</v>
          </cell>
        </row>
        <row r="6486">
          <cell r="B6486">
            <v>42083</v>
          </cell>
          <cell r="C6486">
            <v>22</v>
          </cell>
          <cell r="D6486" t="str">
            <v>ON</v>
          </cell>
          <cell r="E6486" t="str">
            <v>Refinance External</v>
          </cell>
          <cell r="F6486" t="str">
            <v>Fixed</v>
          </cell>
          <cell r="I6486">
            <v>29.9</v>
          </cell>
          <cell r="J6486">
            <v>19.72</v>
          </cell>
          <cell r="K6486" t="str">
            <v>Conv</v>
          </cell>
          <cell r="L6486">
            <v>429315.85</v>
          </cell>
          <cell r="M6486" t="str">
            <v>Owner-Occupied</v>
          </cell>
          <cell r="N6486">
            <v>0</v>
          </cell>
          <cell r="O6486">
            <v>43831</v>
          </cell>
          <cell r="P6486" t="str">
            <v>Current</v>
          </cell>
        </row>
        <row r="6487">
          <cell r="B6487">
            <v>42150</v>
          </cell>
          <cell r="C6487">
            <v>20</v>
          </cell>
          <cell r="D6487" t="str">
            <v>ON</v>
          </cell>
          <cell r="E6487" t="str">
            <v>Purchase</v>
          </cell>
          <cell r="F6487" t="str">
            <v>Fixed</v>
          </cell>
          <cell r="I6487">
            <v>26.77</v>
          </cell>
          <cell r="J6487">
            <v>21.47</v>
          </cell>
          <cell r="K6487" t="str">
            <v>Conv</v>
          </cell>
          <cell r="L6487">
            <v>299648.76</v>
          </cell>
          <cell r="M6487" t="str">
            <v>Owner-Occupied</v>
          </cell>
          <cell r="N6487">
            <v>0</v>
          </cell>
          <cell r="O6487">
            <v>43831</v>
          </cell>
          <cell r="P6487" t="str">
            <v>Current</v>
          </cell>
        </row>
        <row r="6488">
          <cell r="B6488">
            <v>41088</v>
          </cell>
          <cell r="C6488">
            <v>55</v>
          </cell>
          <cell r="D6488" t="str">
            <v>ON</v>
          </cell>
          <cell r="E6488" t="str">
            <v>Purchase</v>
          </cell>
          <cell r="F6488" t="str">
            <v>Fixed</v>
          </cell>
          <cell r="I6488">
            <v>31.17</v>
          </cell>
          <cell r="J6488">
            <v>13.67</v>
          </cell>
          <cell r="K6488" t="str">
            <v>HiRatio</v>
          </cell>
          <cell r="L6488">
            <v>0</v>
          </cell>
          <cell r="M6488" t="str">
            <v>Owner-Occupied</v>
          </cell>
          <cell r="N6488">
            <v>4</v>
          </cell>
          <cell r="O6488">
            <v>42759</v>
          </cell>
          <cell r="P6488" t="str">
            <v>Current</v>
          </cell>
        </row>
        <row r="6489">
          <cell r="B6489">
            <v>41271</v>
          </cell>
          <cell r="C6489">
            <v>49</v>
          </cell>
          <cell r="D6489" t="str">
            <v>ON</v>
          </cell>
          <cell r="E6489" t="str">
            <v>Refinance External</v>
          </cell>
          <cell r="F6489" t="str">
            <v>Fixed</v>
          </cell>
          <cell r="I6489">
            <v>38.6</v>
          </cell>
          <cell r="J6489">
            <v>38.6</v>
          </cell>
          <cell r="K6489" t="str">
            <v>Conv</v>
          </cell>
          <cell r="L6489">
            <v>250249.05</v>
          </cell>
          <cell r="M6489" t="str">
            <v>Owner-Occupied</v>
          </cell>
          <cell r="N6489">
            <v>0</v>
          </cell>
          <cell r="O6489">
            <v>43831</v>
          </cell>
          <cell r="P6489" t="str">
            <v>Current</v>
          </cell>
        </row>
        <row r="6490">
          <cell r="B6490">
            <v>41848</v>
          </cell>
          <cell r="C6490">
            <v>30</v>
          </cell>
          <cell r="D6490" t="str">
            <v>ON</v>
          </cell>
          <cell r="E6490" t="str">
            <v>Purchase</v>
          </cell>
          <cell r="F6490" t="str">
            <v>ARM</v>
          </cell>
          <cell r="I6490">
            <v>26.36</v>
          </cell>
          <cell r="J6490">
            <v>23.2</v>
          </cell>
          <cell r="K6490" t="str">
            <v>Conv</v>
          </cell>
          <cell r="L6490">
            <v>929096.95</v>
          </cell>
          <cell r="M6490" t="str">
            <v>Owner-Occupied</v>
          </cell>
          <cell r="N6490">
            <v>0</v>
          </cell>
          <cell r="O6490">
            <v>43831</v>
          </cell>
          <cell r="P6490" t="str">
            <v>Current</v>
          </cell>
        </row>
        <row r="6491">
          <cell r="B6491">
            <v>41768</v>
          </cell>
          <cell r="C6491">
            <v>32</v>
          </cell>
          <cell r="D6491" t="str">
            <v>ON</v>
          </cell>
          <cell r="E6491" t="str">
            <v>Refinance External</v>
          </cell>
          <cell r="F6491" t="str">
            <v>ARM</v>
          </cell>
          <cell r="I6491">
            <v>34.57</v>
          </cell>
          <cell r="J6491">
            <v>28.78</v>
          </cell>
          <cell r="K6491" t="str">
            <v>Conv</v>
          </cell>
          <cell r="L6491">
            <v>0</v>
          </cell>
          <cell r="M6491" t="str">
            <v>Owner-Occupied</v>
          </cell>
          <cell r="N6491">
            <v>4</v>
          </cell>
          <cell r="O6491">
            <v>42158</v>
          </cell>
          <cell r="P6491" t="str">
            <v>Current</v>
          </cell>
        </row>
        <row r="6492">
          <cell r="B6492">
            <v>42139</v>
          </cell>
          <cell r="C6492">
            <v>20</v>
          </cell>
          <cell r="D6492" t="str">
            <v>SK</v>
          </cell>
          <cell r="E6492" t="str">
            <v>Purchase</v>
          </cell>
          <cell r="F6492" t="str">
            <v>ARM</v>
          </cell>
          <cell r="I6492">
            <v>32.18</v>
          </cell>
          <cell r="J6492">
            <v>20.93</v>
          </cell>
          <cell r="K6492" t="str">
            <v>HiRatio</v>
          </cell>
          <cell r="L6492">
            <v>311759.83</v>
          </cell>
          <cell r="M6492" t="str">
            <v>Owner-Occupied</v>
          </cell>
          <cell r="N6492">
            <v>0</v>
          </cell>
          <cell r="O6492">
            <v>43831</v>
          </cell>
          <cell r="P6492" t="str">
            <v>Current</v>
          </cell>
        </row>
        <row r="6493">
          <cell r="B6493">
            <v>42335</v>
          </cell>
          <cell r="C6493">
            <v>14</v>
          </cell>
          <cell r="D6493" t="str">
            <v>AB</v>
          </cell>
          <cell r="E6493" t="str">
            <v>Refinance External</v>
          </cell>
          <cell r="F6493" t="str">
            <v>Fixed</v>
          </cell>
          <cell r="I6493">
            <v>27.72</v>
          </cell>
          <cell r="J6493">
            <v>22.22</v>
          </cell>
          <cell r="K6493" t="str">
            <v>Conv</v>
          </cell>
          <cell r="L6493">
            <v>301401.94</v>
          </cell>
          <cell r="M6493" t="str">
            <v>Owner-Occupied</v>
          </cell>
          <cell r="N6493">
            <v>0</v>
          </cell>
          <cell r="O6493">
            <v>43831</v>
          </cell>
          <cell r="P6493" t="str">
            <v>Current</v>
          </cell>
        </row>
        <row r="6494">
          <cell r="B6494">
            <v>40981</v>
          </cell>
          <cell r="C6494">
            <v>58</v>
          </cell>
          <cell r="D6494" t="str">
            <v>ON</v>
          </cell>
          <cell r="E6494" t="str">
            <v>Purchase</v>
          </cell>
          <cell r="F6494" t="str">
            <v>Fixed</v>
          </cell>
          <cell r="I6494">
            <v>41.09</v>
          </cell>
          <cell r="J6494">
            <v>34.81</v>
          </cell>
          <cell r="K6494" t="str">
            <v>HiRatio</v>
          </cell>
          <cell r="L6494">
            <v>277686.08</v>
          </cell>
          <cell r="M6494" t="str">
            <v>Owner-Occupied</v>
          </cell>
          <cell r="N6494">
            <v>0</v>
          </cell>
          <cell r="O6494">
            <v>43831</v>
          </cell>
          <cell r="P6494" t="str">
            <v>Current</v>
          </cell>
        </row>
        <row r="6495">
          <cell r="B6495">
            <v>42136</v>
          </cell>
          <cell r="C6495">
            <v>20</v>
          </cell>
          <cell r="D6495" t="str">
            <v>ON</v>
          </cell>
          <cell r="E6495" t="str">
            <v>Purchase with Improvements</v>
          </cell>
          <cell r="F6495" t="str">
            <v>Fixed</v>
          </cell>
          <cell r="I6495">
            <v>32.93</v>
          </cell>
          <cell r="J6495">
            <v>32.93</v>
          </cell>
          <cell r="K6495" t="str">
            <v>HiRatio</v>
          </cell>
          <cell r="L6495">
            <v>330061.83</v>
          </cell>
          <cell r="M6495" t="str">
            <v>Owner-Occupied</v>
          </cell>
          <cell r="N6495">
            <v>0</v>
          </cell>
          <cell r="O6495">
            <v>43831</v>
          </cell>
          <cell r="P6495" t="str">
            <v>Current</v>
          </cell>
        </row>
        <row r="6496">
          <cell r="B6496">
            <v>40630</v>
          </cell>
          <cell r="C6496">
            <v>70</v>
          </cell>
          <cell r="D6496" t="str">
            <v>BC</v>
          </cell>
          <cell r="E6496" t="str">
            <v>Purchase</v>
          </cell>
          <cell r="F6496" t="str">
            <v>Fixed</v>
          </cell>
          <cell r="I6496">
            <v>42.47</v>
          </cell>
          <cell r="J6496">
            <v>34.159999999999997</v>
          </cell>
          <cell r="K6496" t="str">
            <v>HiRatio</v>
          </cell>
          <cell r="L6496">
            <v>0</v>
          </cell>
          <cell r="M6496" t="str">
            <v>Owner-Occupied</v>
          </cell>
          <cell r="N6496">
            <v>4</v>
          </cell>
          <cell r="O6496">
            <v>42464</v>
          </cell>
          <cell r="P6496" t="str">
            <v>Current</v>
          </cell>
        </row>
        <row r="6497">
          <cell r="B6497">
            <v>41915</v>
          </cell>
          <cell r="C6497">
            <v>27</v>
          </cell>
          <cell r="D6497" t="str">
            <v>ON</v>
          </cell>
          <cell r="E6497" t="str">
            <v>Transfer</v>
          </cell>
          <cell r="F6497" t="str">
            <v>Fixed</v>
          </cell>
          <cell r="I6497">
            <v>24.25</v>
          </cell>
          <cell r="J6497">
            <v>18.55</v>
          </cell>
          <cell r="K6497" t="str">
            <v>HiRatio</v>
          </cell>
          <cell r="L6497">
            <v>162057.68</v>
          </cell>
          <cell r="M6497" t="str">
            <v>Owner-Occupied</v>
          </cell>
          <cell r="N6497">
            <v>0</v>
          </cell>
          <cell r="O6497">
            <v>43831</v>
          </cell>
          <cell r="P6497" t="str">
            <v>Current</v>
          </cell>
        </row>
        <row r="6498">
          <cell r="B6498">
            <v>42277</v>
          </cell>
          <cell r="C6498">
            <v>16</v>
          </cell>
          <cell r="D6498" t="str">
            <v>AB</v>
          </cell>
          <cell r="E6498" t="str">
            <v>Refinance External</v>
          </cell>
          <cell r="F6498" t="str">
            <v>Fixed</v>
          </cell>
          <cell r="I6498">
            <v>37.630000000000003</v>
          </cell>
          <cell r="J6498">
            <v>37.409999999999997</v>
          </cell>
          <cell r="K6498" t="str">
            <v>Conv</v>
          </cell>
          <cell r="L6498">
            <v>256802.78</v>
          </cell>
          <cell r="M6498" t="str">
            <v>Owner-Occupied</v>
          </cell>
          <cell r="N6498">
            <v>0</v>
          </cell>
          <cell r="O6498">
            <v>43831</v>
          </cell>
          <cell r="P6498" t="str">
            <v>Current</v>
          </cell>
        </row>
        <row r="6499">
          <cell r="B6499">
            <v>41673</v>
          </cell>
          <cell r="C6499">
            <v>35</v>
          </cell>
          <cell r="D6499" t="str">
            <v>AB</v>
          </cell>
          <cell r="E6499" t="str">
            <v>Purchase</v>
          </cell>
          <cell r="F6499" t="str">
            <v>ARM</v>
          </cell>
          <cell r="I6499">
            <v>23.6</v>
          </cell>
          <cell r="J6499">
            <v>11.87</v>
          </cell>
          <cell r="K6499" t="str">
            <v>Conv</v>
          </cell>
          <cell r="L6499">
            <v>73393.98</v>
          </cell>
          <cell r="M6499" t="str">
            <v>Second Home</v>
          </cell>
          <cell r="N6499">
            <v>0</v>
          </cell>
          <cell r="O6499">
            <v>43831</v>
          </cell>
          <cell r="P6499" t="str">
            <v>Current</v>
          </cell>
        </row>
        <row r="6500">
          <cell r="B6500">
            <v>42240</v>
          </cell>
          <cell r="C6500">
            <v>17</v>
          </cell>
          <cell r="D6500" t="str">
            <v>MB</v>
          </cell>
          <cell r="E6500" t="str">
            <v>Purchase with Improvements</v>
          </cell>
          <cell r="F6500" t="str">
            <v>Fixed</v>
          </cell>
          <cell r="I6500">
            <v>36.65</v>
          </cell>
          <cell r="J6500">
            <v>36.619999999999997</v>
          </cell>
          <cell r="K6500" t="str">
            <v>HiRatio</v>
          </cell>
          <cell r="L6500">
            <v>348725.05</v>
          </cell>
          <cell r="M6500" t="str">
            <v>Owner-Occupied</v>
          </cell>
          <cell r="N6500">
            <v>0</v>
          </cell>
          <cell r="O6500">
            <v>43831</v>
          </cell>
          <cell r="P6500" t="str">
            <v>Current</v>
          </cell>
        </row>
        <row r="6501">
          <cell r="B6501">
            <v>41915</v>
          </cell>
          <cell r="C6501">
            <v>27</v>
          </cell>
          <cell r="D6501" t="str">
            <v>ON</v>
          </cell>
          <cell r="E6501" t="str">
            <v>Purchase</v>
          </cell>
          <cell r="F6501" t="str">
            <v>Fixed</v>
          </cell>
          <cell r="I6501">
            <v>41.82</v>
          </cell>
          <cell r="J6501">
            <v>38.56</v>
          </cell>
          <cell r="K6501" t="str">
            <v>HiRatio</v>
          </cell>
          <cell r="L6501">
            <v>181934.52</v>
          </cell>
          <cell r="M6501" t="str">
            <v>Owner-Occupied</v>
          </cell>
          <cell r="N6501">
            <v>0</v>
          </cell>
          <cell r="O6501">
            <v>43831</v>
          </cell>
          <cell r="P6501" t="str">
            <v>Current</v>
          </cell>
        </row>
        <row r="6502">
          <cell r="B6502">
            <v>41836</v>
          </cell>
          <cell r="C6502">
            <v>30</v>
          </cell>
          <cell r="D6502" t="str">
            <v>ON</v>
          </cell>
          <cell r="E6502" t="str">
            <v>Purchase with Improvements</v>
          </cell>
          <cell r="F6502" t="str">
            <v>ARM</v>
          </cell>
          <cell r="I6502">
            <v>35.61</v>
          </cell>
          <cell r="J6502">
            <v>28.45</v>
          </cell>
          <cell r="K6502" t="str">
            <v>HiRatio</v>
          </cell>
          <cell r="L6502">
            <v>551870.38</v>
          </cell>
          <cell r="M6502" t="str">
            <v>Owner-Occupied</v>
          </cell>
          <cell r="N6502">
            <v>0</v>
          </cell>
          <cell r="O6502">
            <v>43831</v>
          </cell>
          <cell r="P6502" t="str">
            <v>Current</v>
          </cell>
        </row>
        <row r="6503">
          <cell r="B6503">
            <v>42696</v>
          </cell>
          <cell r="C6503">
            <v>2</v>
          </cell>
          <cell r="D6503" t="str">
            <v>ON</v>
          </cell>
          <cell r="E6503" t="str">
            <v>Purchase</v>
          </cell>
          <cell r="F6503" t="str">
            <v>Fixed</v>
          </cell>
          <cell r="I6503">
            <v>35.53</v>
          </cell>
          <cell r="J6503">
            <v>27.54</v>
          </cell>
          <cell r="K6503" t="str">
            <v>Conv</v>
          </cell>
          <cell r="L6503">
            <v>426636.06</v>
          </cell>
          <cell r="M6503" t="str">
            <v>Owner-Occupied</v>
          </cell>
          <cell r="N6503">
            <v>0</v>
          </cell>
          <cell r="O6503">
            <v>43831</v>
          </cell>
          <cell r="P6503" t="str">
            <v>Current</v>
          </cell>
        </row>
        <row r="6504">
          <cell r="B6504">
            <v>41894</v>
          </cell>
          <cell r="C6504">
            <v>28</v>
          </cell>
          <cell r="D6504" t="str">
            <v>AB</v>
          </cell>
          <cell r="E6504" t="str">
            <v>Purchase</v>
          </cell>
          <cell r="F6504" t="str">
            <v>Fixed</v>
          </cell>
          <cell r="I6504">
            <v>42.21</v>
          </cell>
          <cell r="J6504">
            <v>24.99</v>
          </cell>
          <cell r="K6504" t="str">
            <v>HiRatio</v>
          </cell>
          <cell r="L6504">
            <v>281496</v>
          </cell>
          <cell r="M6504" t="str">
            <v>Owner-Occupied</v>
          </cell>
          <cell r="N6504">
            <v>0</v>
          </cell>
          <cell r="O6504">
            <v>43831</v>
          </cell>
          <cell r="P6504" t="str">
            <v>Current</v>
          </cell>
        </row>
        <row r="6505">
          <cell r="B6505">
            <v>41787</v>
          </cell>
          <cell r="C6505">
            <v>32</v>
          </cell>
          <cell r="D6505" t="str">
            <v>AB</v>
          </cell>
          <cell r="E6505" t="str">
            <v>Purchase</v>
          </cell>
          <cell r="F6505" t="str">
            <v>Fixed</v>
          </cell>
          <cell r="I6505">
            <v>43.61</v>
          </cell>
          <cell r="J6505">
            <v>30.4</v>
          </cell>
          <cell r="K6505" t="str">
            <v>HiRatio</v>
          </cell>
          <cell r="L6505">
            <v>349679.51</v>
          </cell>
          <cell r="M6505" t="str">
            <v>Owner-Occupied</v>
          </cell>
          <cell r="N6505">
            <v>0</v>
          </cell>
          <cell r="O6505">
            <v>43831</v>
          </cell>
          <cell r="P6505" t="str">
            <v>Current</v>
          </cell>
        </row>
        <row r="6506">
          <cell r="B6506">
            <v>42444</v>
          </cell>
          <cell r="C6506">
            <v>10</v>
          </cell>
          <cell r="D6506" t="str">
            <v>BC</v>
          </cell>
          <cell r="E6506" t="str">
            <v>Refinance External</v>
          </cell>
          <cell r="F6506" t="str">
            <v>Fixed</v>
          </cell>
          <cell r="I6506">
            <v>37.04</v>
          </cell>
          <cell r="J6506">
            <v>29.98</v>
          </cell>
          <cell r="K6506" t="str">
            <v>Conv</v>
          </cell>
          <cell r="L6506">
            <v>390416.46</v>
          </cell>
          <cell r="M6506" t="str">
            <v>Owner-Occupied</v>
          </cell>
          <cell r="N6506">
            <v>0</v>
          </cell>
          <cell r="O6506">
            <v>43831</v>
          </cell>
          <cell r="P6506" t="str">
            <v>Current</v>
          </cell>
        </row>
        <row r="6507">
          <cell r="B6507">
            <v>42587</v>
          </cell>
          <cell r="C6507">
            <v>5</v>
          </cell>
          <cell r="D6507" t="str">
            <v>ON</v>
          </cell>
          <cell r="E6507" t="str">
            <v>Purchase</v>
          </cell>
          <cell r="F6507" t="str">
            <v>ARM</v>
          </cell>
          <cell r="I6507">
            <v>33.83</v>
          </cell>
          <cell r="J6507">
            <v>26.72</v>
          </cell>
          <cell r="K6507" t="str">
            <v>Conv</v>
          </cell>
          <cell r="L6507">
            <v>366002.68</v>
          </cell>
          <cell r="M6507" t="str">
            <v>Owner-Occupied</v>
          </cell>
          <cell r="N6507">
            <v>0</v>
          </cell>
          <cell r="O6507">
            <v>43831</v>
          </cell>
          <cell r="P6507" t="str">
            <v>Current</v>
          </cell>
        </row>
        <row r="6508">
          <cell r="B6508">
            <v>42145</v>
          </cell>
          <cell r="C6508">
            <v>20</v>
          </cell>
          <cell r="D6508" t="str">
            <v>ON</v>
          </cell>
          <cell r="E6508" t="str">
            <v>Transfer</v>
          </cell>
          <cell r="F6508" t="str">
            <v>ARM</v>
          </cell>
          <cell r="I6508">
            <v>33.409999999999997</v>
          </cell>
          <cell r="J6508">
            <v>27.07</v>
          </cell>
          <cell r="K6508" t="str">
            <v>Conv</v>
          </cell>
          <cell r="L6508">
            <v>203339.98</v>
          </cell>
          <cell r="M6508" t="str">
            <v>Owner-Occupied</v>
          </cell>
          <cell r="N6508">
            <v>0</v>
          </cell>
          <cell r="O6508">
            <v>43831</v>
          </cell>
          <cell r="P6508" t="str">
            <v>Current</v>
          </cell>
        </row>
        <row r="6509">
          <cell r="B6509">
            <v>42125</v>
          </cell>
          <cell r="C6509">
            <v>20</v>
          </cell>
          <cell r="D6509" t="str">
            <v>ON</v>
          </cell>
          <cell r="E6509" t="str">
            <v>Refinance External</v>
          </cell>
          <cell r="F6509" t="str">
            <v>ARM</v>
          </cell>
          <cell r="I6509">
            <v>24.06</v>
          </cell>
          <cell r="J6509">
            <v>22.84</v>
          </cell>
          <cell r="K6509" t="str">
            <v>Conv</v>
          </cell>
          <cell r="L6509">
            <v>231656.74</v>
          </cell>
          <cell r="M6509" t="str">
            <v>Owner-Occupied</v>
          </cell>
          <cell r="N6509">
            <v>0</v>
          </cell>
          <cell r="O6509">
            <v>43831</v>
          </cell>
          <cell r="P6509" t="str">
            <v>Current</v>
          </cell>
        </row>
        <row r="6510">
          <cell r="B6510">
            <v>41214</v>
          </cell>
          <cell r="C6510">
            <v>50</v>
          </cell>
          <cell r="D6510" t="str">
            <v>ON</v>
          </cell>
          <cell r="E6510" t="str">
            <v>Purchase</v>
          </cell>
          <cell r="F6510" t="str">
            <v>Fixed</v>
          </cell>
          <cell r="I6510">
            <v>40.04</v>
          </cell>
          <cell r="J6510">
            <v>27.24</v>
          </cell>
          <cell r="K6510" t="str">
            <v>HiRatio</v>
          </cell>
          <cell r="L6510">
            <v>0</v>
          </cell>
          <cell r="M6510" t="str">
            <v>Owner-Occupied</v>
          </cell>
          <cell r="N6510">
            <v>4</v>
          </cell>
          <cell r="O6510">
            <v>41796</v>
          </cell>
          <cell r="P6510" t="str">
            <v>Current</v>
          </cell>
        </row>
        <row r="6511">
          <cell r="B6511">
            <v>42354</v>
          </cell>
          <cell r="C6511">
            <v>13</v>
          </cell>
          <cell r="D6511" t="str">
            <v>AB</v>
          </cell>
          <cell r="E6511" t="str">
            <v>Transfer</v>
          </cell>
          <cell r="F6511" t="str">
            <v>Fixed</v>
          </cell>
          <cell r="I6511">
            <v>32.68</v>
          </cell>
          <cell r="J6511">
            <v>31.36</v>
          </cell>
          <cell r="K6511" t="str">
            <v>Conv</v>
          </cell>
          <cell r="L6511">
            <v>236569.38</v>
          </cell>
          <cell r="M6511" t="str">
            <v>Owner-Occupied</v>
          </cell>
          <cell r="N6511">
            <v>0</v>
          </cell>
          <cell r="O6511">
            <v>43831</v>
          </cell>
          <cell r="P6511" t="str">
            <v>Current</v>
          </cell>
        </row>
        <row r="6512">
          <cell r="B6512">
            <v>41053</v>
          </cell>
          <cell r="C6512">
            <v>56</v>
          </cell>
          <cell r="D6512" t="str">
            <v>ON</v>
          </cell>
          <cell r="E6512" t="str">
            <v>Purchase</v>
          </cell>
          <cell r="F6512" t="str">
            <v>Fixed</v>
          </cell>
          <cell r="I6512">
            <v>26.77</v>
          </cell>
          <cell r="J6512">
            <v>17.510000000000002</v>
          </cell>
          <cell r="K6512" t="str">
            <v>HiRatio</v>
          </cell>
          <cell r="L6512">
            <v>218538.61</v>
          </cell>
          <cell r="M6512" t="str">
            <v>Owner-Occupied</v>
          </cell>
          <cell r="N6512">
            <v>0</v>
          </cell>
          <cell r="O6512">
            <v>43831</v>
          </cell>
          <cell r="P6512" t="str">
            <v>Current</v>
          </cell>
        </row>
        <row r="6513">
          <cell r="B6513">
            <v>42335</v>
          </cell>
          <cell r="C6513">
            <v>14</v>
          </cell>
          <cell r="D6513" t="str">
            <v>ON</v>
          </cell>
          <cell r="E6513" t="str">
            <v>Purchase</v>
          </cell>
          <cell r="F6513" t="str">
            <v>ARM</v>
          </cell>
          <cell r="I6513">
            <v>35.409999999999997</v>
          </cell>
          <cell r="J6513">
            <v>13.11</v>
          </cell>
          <cell r="K6513" t="str">
            <v>Conv</v>
          </cell>
          <cell r="L6513">
            <v>540286.65</v>
          </cell>
          <cell r="M6513" t="str">
            <v>Owner-Occupied</v>
          </cell>
          <cell r="N6513">
            <v>0</v>
          </cell>
          <cell r="O6513">
            <v>43831</v>
          </cell>
          <cell r="P6513" t="str">
            <v>Current</v>
          </cell>
        </row>
        <row r="6514">
          <cell r="B6514">
            <v>42193</v>
          </cell>
          <cell r="C6514">
            <v>18</v>
          </cell>
          <cell r="D6514" t="str">
            <v>ON</v>
          </cell>
          <cell r="E6514" t="str">
            <v>Refinance External</v>
          </cell>
          <cell r="F6514" t="str">
            <v>Fixed</v>
          </cell>
          <cell r="I6514">
            <v>42.08</v>
          </cell>
          <cell r="J6514">
            <v>39.950000000000003</v>
          </cell>
          <cell r="K6514" t="str">
            <v>Conv</v>
          </cell>
          <cell r="L6514">
            <v>0</v>
          </cell>
          <cell r="M6514" t="str">
            <v>Owner-Occupied</v>
          </cell>
          <cell r="N6514">
            <v>4</v>
          </cell>
          <cell r="O6514">
            <v>42585</v>
          </cell>
          <cell r="P6514" t="str">
            <v>Current</v>
          </cell>
        </row>
        <row r="6515">
          <cell r="B6515">
            <v>41446</v>
          </cell>
          <cell r="C6515">
            <v>43</v>
          </cell>
          <cell r="D6515" t="str">
            <v>AB</v>
          </cell>
          <cell r="E6515" t="str">
            <v>Purchase</v>
          </cell>
          <cell r="F6515" t="str">
            <v>Fixed</v>
          </cell>
          <cell r="I6515">
            <v>43.46</v>
          </cell>
          <cell r="J6515">
            <v>32.909999999999997</v>
          </cell>
          <cell r="K6515" t="str">
            <v>HiRatio</v>
          </cell>
          <cell r="L6515">
            <v>0</v>
          </cell>
          <cell r="M6515" t="str">
            <v>Owner-Occupied</v>
          </cell>
          <cell r="N6515">
            <v>4</v>
          </cell>
          <cell r="O6515">
            <v>42143</v>
          </cell>
          <cell r="P6515" t="str">
            <v>Current</v>
          </cell>
        </row>
        <row r="6516">
          <cell r="B6516">
            <v>41402</v>
          </cell>
          <cell r="C6516">
            <v>44</v>
          </cell>
          <cell r="D6516" t="str">
            <v>BC</v>
          </cell>
          <cell r="E6516" t="str">
            <v>Transfer</v>
          </cell>
          <cell r="F6516" t="str">
            <v>Fixed</v>
          </cell>
          <cell r="I6516">
            <v>25.55</v>
          </cell>
          <cell r="J6516">
            <v>23.57</v>
          </cell>
          <cell r="K6516" t="str">
            <v>Conv</v>
          </cell>
          <cell r="L6516">
            <v>0</v>
          </cell>
          <cell r="M6516" t="str">
            <v>Owner-Occupied</v>
          </cell>
          <cell r="N6516">
            <v>4</v>
          </cell>
          <cell r="O6516">
            <v>42488</v>
          </cell>
          <cell r="P6516" t="str">
            <v>Current</v>
          </cell>
        </row>
        <row r="6517">
          <cell r="B6517">
            <v>42584</v>
          </cell>
          <cell r="C6517">
            <v>5</v>
          </cell>
          <cell r="D6517" t="str">
            <v>ON</v>
          </cell>
          <cell r="E6517" t="str">
            <v>Purchase</v>
          </cell>
          <cell r="F6517" t="str">
            <v>Fixed</v>
          </cell>
          <cell r="I6517">
            <v>34.72</v>
          </cell>
          <cell r="J6517">
            <v>34.25</v>
          </cell>
          <cell r="K6517" t="str">
            <v>HiRatio</v>
          </cell>
          <cell r="L6517">
            <v>345059.18</v>
          </cell>
          <cell r="M6517" t="str">
            <v>Owner-Occupied</v>
          </cell>
          <cell r="N6517">
            <v>0</v>
          </cell>
          <cell r="O6517">
            <v>43831</v>
          </cell>
          <cell r="P6517" t="str">
            <v>Current</v>
          </cell>
        </row>
        <row r="6518">
          <cell r="B6518">
            <v>40794</v>
          </cell>
          <cell r="C6518">
            <v>64</v>
          </cell>
          <cell r="D6518" t="str">
            <v>ON</v>
          </cell>
          <cell r="E6518" t="str">
            <v>Purchase</v>
          </cell>
          <cell r="F6518" t="str">
            <v>Fixed</v>
          </cell>
          <cell r="I6518">
            <v>26.29</v>
          </cell>
          <cell r="J6518">
            <v>23.4</v>
          </cell>
          <cell r="K6518" t="str">
            <v>HiRatio</v>
          </cell>
          <cell r="L6518">
            <v>0</v>
          </cell>
          <cell r="M6518" t="str">
            <v>Owner-Occupied</v>
          </cell>
          <cell r="N6518">
            <v>4</v>
          </cell>
          <cell r="O6518">
            <v>41838</v>
          </cell>
          <cell r="P6518" t="str">
            <v>Current</v>
          </cell>
        </row>
        <row r="6519">
          <cell r="B6519">
            <v>40896</v>
          </cell>
          <cell r="C6519">
            <v>61</v>
          </cell>
          <cell r="D6519" t="str">
            <v>AB</v>
          </cell>
          <cell r="E6519" t="str">
            <v>Purchase</v>
          </cell>
          <cell r="F6519" t="str">
            <v>Fixed</v>
          </cell>
          <cell r="I6519">
            <v>42.23</v>
          </cell>
          <cell r="J6519">
            <v>28.94</v>
          </cell>
          <cell r="K6519" t="str">
            <v>HiRatio</v>
          </cell>
          <cell r="L6519">
            <v>0</v>
          </cell>
          <cell r="M6519" t="str">
            <v>Owner-Occupied</v>
          </cell>
          <cell r="N6519">
            <v>4</v>
          </cell>
          <cell r="O6519">
            <v>41422</v>
          </cell>
          <cell r="P6519" t="str">
            <v>Current</v>
          </cell>
        </row>
        <row r="6520">
          <cell r="B6520">
            <v>41115</v>
          </cell>
          <cell r="C6520">
            <v>54</v>
          </cell>
          <cell r="D6520" t="str">
            <v>ON</v>
          </cell>
          <cell r="E6520" t="str">
            <v>Purchase</v>
          </cell>
          <cell r="F6520" t="str">
            <v>Fixed</v>
          </cell>
          <cell r="I6520">
            <v>39.67</v>
          </cell>
          <cell r="J6520">
            <v>35.31</v>
          </cell>
          <cell r="K6520" t="str">
            <v>HiRatio</v>
          </cell>
          <cell r="L6520">
            <v>0</v>
          </cell>
          <cell r="M6520" t="str">
            <v>Owner-Occupied</v>
          </cell>
          <cell r="N6520">
            <v>4</v>
          </cell>
          <cell r="O6520">
            <v>42080</v>
          </cell>
          <cell r="P6520" t="str">
            <v>Current</v>
          </cell>
        </row>
        <row r="6521">
          <cell r="B6521">
            <v>41880</v>
          </cell>
          <cell r="C6521">
            <v>29</v>
          </cell>
          <cell r="D6521" t="str">
            <v>ON</v>
          </cell>
          <cell r="E6521" t="str">
            <v>Purchase</v>
          </cell>
          <cell r="F6521" t="str">
            <v>ARM</v>
          </cell>
          <cell r="I6521">
            <v>31.42</v>
          </cell>
          <cell r="J6521">
            <v>5.72</v>
          </cell>
          <cell r="K6521" t="str">
            <v>HiRatio</v>
          </cell>
          <cell r="L6521">
            <v>113950.3</v>
          </cell>
          <cell r="M6521" t="str">
            <v>Second Home</v>
          </cell>
          <cell r="N6521">
            <v>0</v>
          </cell>
          <cell r="O6521">
            <v>43831</v>
          </cell>
          <cell r="P6521" t="str">
            <v>Current</v>
          </cell>
        </row>
        <row r="6522">
          <cell r="B6522">
            <v>42129</v>
          </cell>
          <cell r="C6522">
            <v>20</v>
          </cell>
          <cell r="D6522" t="str">
            <v>MB</v>
          </cell>
          <cell r="E6522" t="str">
            <v>Transfer</v>
          </cell>
          <cell r="F6522" t="str">
            <v>ARM</v>
          </cell>
          <cell r="I6522">
            <v>18.38</v>
          </cell>
          <cell r="J6522">
            <v>16.63</v>
          </cell>
          <cell r="K6522" t="str">
            <v>Conv</v>
          </cell>
          <cell r="L6522">
            <v>115945.24</v>
          </cell>
          <cell r="M6522" t="str">
            <v>Owner-Occupied</v>
          </cell>
          <cell r="N6522">
            <v>0</v>
          </cell>
          <cell r="O6522">
            <v>43831</v>
          </cell>
          <cell r="P6522" t="str">
            <v>Current</v>
          </cell>
        </row>
        <row r="6523">
          <cell r="B6523">
            <v>41375</v>
          </cell>
          <cell r="C6523">
            <v>45</v>
          </cell>
          <cell r="D6523" t="str">
            <v>SK</v>
          </cell>
          <cell r="E6523" t="str">
            <v>Purchase</v>
          </cell>
          <cell r="F6523" t="str">
            <v>Fixed</v>
          </cell>
          <cell r="I6523">
            <v>39.03</v>
          </cell>
          <cell r="J6523">
            <v>14.83</v>
          </cell>
          <cell r="K6523" t="str">
            <v>HiRatio</v>
          </cell>
          <cell r="L6523">
            <v>320590.90999999997</v>
          </cell>
          <cell r="M6523" t="str">
            <v>Owner-Occupied</v>
          </cell>
          <cell r="N6523">
            <v>0</v>
          </cell>
          <cell r="O6523">
            <v>43831</v>
          </cell>
          <cell r="P6523" t="str">
            <v>Current</v>
          </cell>
        </row>
        <row r="6524">
          <cell r="B6524">
            <v>42278</v>
          </cell>
          <cell r="C6524">
            <v>15</v>
          </cell>
          <cell r="D6524" t="str">
            <v>BC</v>
          </cell>
          <cell r="E6524" t="str">
            <v>Purchase</v>
          </cell>
          <cell r="F6524" t="str">
            <v>Fixed</v>
          </cell>
          <cell r="I6524">
            <v>42.06</v>
          </cell>
          <cell r="J6524">
            <v>27.27</v>
          </cell>
          <cell r="K6524" t="str">
            <v>HiRatio</v>
          </cell>
          <cell r="L6524">
            <v>374507.4</v>
          </cell>
          <cell r="M6524" t="str">
            <v>Owner-Occupied</v>
          </cell>
          <cell r="N6524">
            <v>0</v>
          </cell>
          <cell r="O6524">
            <v>43831</v>
          </cell>
          <cell r="P6524" t="str">
            <v>Current</v>
          </cell>
        </row>
        <row r="6525">
          <cell r="B6525">
            <v>41880</v>
          </cell>
          <cell r="C6525">
            <v>29</v>
          </cell>
          <cell r="D6525" t="str">
            <v>ON</v>
          </cell>
          <cell r="E6525" t="str">
            <v>Purchase</v>
          </cell>
          <cell r="F6525" t="str">
            <v>Fixed</v>
          </cell>
          <cell r="I6525">
            <v>38.21</v>
          </cell>
          <cell r="J6525">
            <v>34.5</v>
          </cell>
          <cell r="K6525" t="str">
            <v>HiRatio</v>
          </cell>
          <cell r="L6525">
            <v>169083.04</v>
          </cell>
          <cell r="M6525" t="str">
            <v>Owner-Occupied</v>
          </cell>
          <cell r="N6525">
            <v>0</v>
          </cell>
          <cell r="O6525">
            <v>43831</v>
          </cell>
          <cell r="P6525" t="str">
            <v>Current</v>
          </cell>
        </row>
        <row r="6526">
          <cell r="B6526">
            <v>41852</v>
          </cell>
          <cell r="C6526">
            <v>29</v>
          </cell>
          <cell r="D6526" t="str">
            <v>ON</v>
          </cell>
          <cell r="E6526" t="str">
            <v>Purchase</v>
          </cell>
          <cell r="F6526" t="str">
            <v>ARM</v>
          </cell>
          <cell r="I6526">
            <v>23.1</v>
          </cell>
          <cell r="J6526">
            <v>21.8</v>
          </cell>
          <cell r="K6526" t="str">
            <v>HiRatio</v>
          </cell>
          <cell r="L6526">
            <v>272048.02</v>
          </cell>
          <cell r="M6526" t="str">
            <v>Owner-Occupied</v>
          </cell>
          <cell r="N6526">
            <v>0</v>
          </cell>
          <cell r="O6526">
            <v>43831</v>
          </cell>
          <cell r="P6526" t="str">
            <v>Current</v>
          </cell>
        </row>
        <row r="6527">
          <cell r="B6527">
            <v>41792</v>
          </cell>
          <cell r="C6527">
            <v>31</v>
          </cell>
          <cell r="D6527" t="str">
            <v>AB</v>
          </cell>
          <cell r="E6527" t="str">
            <v>Purchase</v>
          </cell>
          <cell r="F6527" t="str">
            <v>Fixed</v>
          </cell>
          <cell r="I6527">
            <v>25.43</v>
          </cell>
          <cell r="J6527">
            <v>17.420000000000002</v>
          </cell>
          <cell r="K6527" t="str">
            <v>HiRatio</v>
          </cell>
          <cell r="L6527">
            <v>209392.24</v>
          </cell>
          <cell r="M6527" t="str">
            <v>Owner-Occupied</v>
          </cell>
          <cell r="N6527">
            <v>0</v>
          </cell>
          <cell r="O6527">
            <v>43831</v>
          </cell>
          <cell r="P6527" t="str">
            <v>Current</v>
          </cell>
        </row>
        <row r="6528">
          <cell r="B6528">
            <v>40955</v>
          </cell>
          <cell r="C6528">
            <v>59</v>
          </cell>
          <cell r="D6528" t="str">
            <v>BC</v>
          </cell>
          <cell r="E6528" t="str">
            <v>Purchase</v>
          </cell>
          <cell r="F6528" t="str">
            <v>Fixed</v>
          </cell>
          <cell r="I6528">
            <v>40.06</v>
          </cell>
          <cell r="J6528">
            <v>8.11</v>
          </cell>
          <cell r="K6528" t="str">
            <v>Conv</v>
          </cell>
          <cell r="L6528">
            <v>0</v>
          </cell>
          <cell r="M6528" t="str">
            <v>Owner-Occupied</v>
          </cell>
          <cell r="N6528">
            <v>4</v>
          </cell>
          <cell r="O6528">
            <v>42440</v>
          </cell>
          <cell r="P6528" t="str">
            <v>Current</v>
          </cell>
        </row>
        <row r="6529">
          <cell r="B6529">
            <v>42247</v>
          </cell>
          <cell r="C6529">
            <v>17</v>
          </cell>
          <cell r="D6529" t="str">
            <v>ON</v>
          </cell>
          <cell r="E6529" t="str">
            <v>Purchase</v>
          </cell>
          <cell r="F6529" t="str">
            <v>Fixed</v>
          </cell>
          <cell r="I6529">
            <v>43.64</v>
          </cell>
          <cell r="J6529">
            <v>12.44</v>
          </cell>
          <cell r="K6529" t="str">
            <v>Conv</v>
          </cell>
          <cell r="L6529">
            <v>354323.54</v>
          </cell>
          <cell r="M6529" t="str">
            <v>Second Home</v>
          </cell>
          <cell r="N6529">
            <v>0</v>
          </cell>
          <cell r="O6529">
            <v>43831</v>
          </cell>
          <cell r="P6529" t="str">
            <v>Current</v>
          </cell>
        </row>
        <row r="6530">
          <cell r="B6530">
            <v>40738</v>
          </cell>
          <cell r="C6530">
            <v>66</v>
          </cell>
          <cell r="D6530" t="str">
            <v>AB</v>
          </cell>
          <cell r="E6530" t="str">
            <v>Purchase</v>
          </cell>
          <cell r="F6530" t="str">
            <v>Fixed</v>
          </cell>
          <cell r="I6530">
            <v>21.34</v>
          </cell>
          <cell r="J6530">
            <v>14.62</v>
          </cell>
          <cell r="K6530" t="str">
            <v>HiRatio</v>
          </cell>
          <cell r="L6530">
            <v>0</v>
          </cell>
          <cell r="M6530" t="str">
            <v>Owner-Occupied</v>
          </cell>
          <cell r="N6530">
            <v>4</v>
          </cell>
          <cell r="O6530">
            <v>41310</v>
          </cell>
          <cell r="P6530" t="str">
            <v>Current</v>
          </cell>
        </row>
        <row r="6531">
          <cell r="B6531">
            <v>41955</v>
          </cell>
          <cell r="C6531">
            <v>26</v>
          </cell>
          <cell r="D6531" t="str">
            <v>BC</v>
          </cell>
          <cell r="E6531" t="str">
            <v>Purchase</v>
          </cell>
          <cell r="F6531" t="str">
            <v>ARM</v>
          </cell>
          <cell r="I6531">
            <v>34.57</v>
          </cell>
          <cell r="J6531">
            <v>30.44</v>
          </cell>
          <cell r="K6531" t="str">
            <v>HiRatio</v>
          </cell>
          <cell r="L6531">
            <v>229579.89</v>
          </cell>
          <cell r="M6531" t="str">
            <v>Owner-Occupied</v>
          </cell>
          <cell r="N6531">
            <v>0</v>
          </cell>
          <cell r="O6531">
            <v>43831</v>
          </cell>
          <cell r="P6531" t="str">
            <v>Current</v>
          </cell>
        </row>
        <row r="6532">
          <cell r="B6532">
            <v>42375</v>
          </cell>
          <cell r="C6532">
            <v>12</v>
          </cell>
          <cell r="D6532" t="str">
            <v>ON</v>
          </cell>
          <cell r="E6532" t="str">
            <v>Transfer</v>
          </cell>
          <cell r="F6532" t="str">
            <v>Fixed</v>
          </cell>
          <cell r="I6532">
            <v>24.39</v>
          </cell>
          <cell r="J6532">
            <v>20.89</v>
          </cell>
          <cell r="K6532" t="str">
            <v>Conv</v>
          </cell>
          <cell r="L6532">
            <v>273430.86</v>
          </cell>
          <cell r="M6532" t="str">
            <v>Owner-Occupied</v>
          </cell>
          <cell r="N6532">
            <v>0</v>
          </cell>
          <cell r="O6532">
            <v>43831</v>
          </cell>
          <cell r="P6532" t="str">
            <v>Current</v>
          </cell>
        </row>
        <row r="6533">
          <cell r="B6533">
            <v>42215</v>
          </cell>
          <cell r="C6533">
            <v>18</v>
          </cell>
          <cell r="D6533" t="str">
            <v>ON</v>
          </cell>
          <cell r="E6533" t="str">
            <v>Purchase</v>
          </cell>
          <cell r="F6533" t="str">
            <v>Fixed</v>
          </cell>
          <cell r="I6533">
            <v>37.43</v>
          </cell>
          <cell r="J6533">
            <v>37.14</v>
          </cell>
          <cell r="K6533" t="str">
            <v>Conv</v>
          </cell>
          <cell r="L6533">
            <v>339281.79</v>
          </cell>
          <cell r="M6533" t="str">
            <v>Owner-Occupied</v>
          </cell>
          <cell r="N6533">
            <v>0</v>
          </cell>
          <cell r="O6533">
            <v>43831</v>
          </cell>
          <cell r="P6533" t="str">
            <v>Current</v>
          </cell>
        </row>
        <row r="6534">
          <cell r="B6534">
            <v>42167</v>
          </cell>
          <cell r="C6534">
            <v>19</v>
          </cell>
          <cell r="D6534" t="str">
            <v>ON</v>
          </cell>
          <cell r="E6534" t="str">
            <v>Purchase</v>
          </cell>
          <cell r="F6534" t="str">
            <v>Fixed</v>
          </cell>
          <cell r="I6534">
            <v>32.25</v>
          </cell>
          <cell r="J6534">
            <v>31.95</v>
          </cell>
          <cell r="K6534" t="str">
            <v>HiRatio</v>
          </cell>
          <cell r="L6534">
            <v>613958.48</v>
          </cell>
          <cell r="M6534" t="str">
            <v>Owner-Occupied</v>
          </cell>
          <cell r="N6534">
            <v>0</v>
          </cell>
          <cell r="O6534">
            <v>43831</v>
          </cell>
          <cell r="P6534" t="str">
            <v>Current</v>
          </cell>
        </row>
        <row r="6535">
          <cell r="B6535">
            <v>40834</v>
          </cell>
          <cell r="C6535">
            <v>63</v>
          </cell>
          <cell r="D6535" t="str">
            <v>AB</v>
          </cell>
          <cell r="E6535" t="str">
            <v>Purchase</v>
          </cell>
          <cell r="F6535" t="str">
            <v>Fixed</v>
          </cell>
          <cell r="I6535">
            <v>39.42</v>
          </cell>
          <cell r="J6535">
            <v>27.11</v>
          </cell>
          <cell r="K6535" t="str">
            <v>HiRatio</v>
          </cell>
          <cell r="L6535">
            <v>269036.3</v>
          </cell>
          <cell r="M6535" t="str">
            <v>Owner-Occupied</v>
          </cell>
          <cell r="N6535">
            <v>0</v>
          </cell>
          <cell r="O6535">
            <v>43831</v>
          </cell>
          <cell r="P6535" t="str">
            <v>Current</v>
          </cell>
        </row>
        <row r="6536">
          <cell r="B6536">
            <v>41620</v>
          </cell>
          <cell r="C6536">
            <v>37</v>
          </cell>
          <cell r="D6536" t="str">
            <v>ON</v>
          </cell>
          <cell r="E6536" t="str">
            <v>Purchase</v>
          </cell>
          <cell r="F6536" t="str">
            <v>Fixed</v>
          </cell>
          <cell r="I6536">
            <v>33.78</v>
          </cell>
          <cell r="J6536">
            <v>25.23</v>
          </cell>
          <cell r="K6536" t="str">
            <v>Conv</v>
          </cell>
          <cell r="L6536">
            <v>180534.06</v>
          </cell>
          <cell r="M6536" t="str">
            <v>Owner-Occupied</v>
          </cell>
          <cell r="N6536">
            <v>0</v>
          </cell>
          <cell r="O6536">
            <v>43831</v>
          </cell>
          <cell r="P6536" t="str">
            <v>Current</v>
          </cell>
        </row>
        <row r="6537">
          <cell r="B6537">
            <v>42307</v>
          </cell>
          <cell r="C6537">
            <v>15</v>
          </cell>
          <cell r="D6537" t="str">
            <v>AB</v>
          </cell>
          <cell r="E6537" t="str">
            <v>Portable</v>
          </cell>
          <cell r="F6537" t="str">
            <v>Fixed</v>
          </cell>
          <cell r="I6537">
            <v>29.01</v>
          </cell>
          <cell r="J6537">
            <v>22.71</v>
          </cell>
          <cell r="K6537" t="str">
            <v>HiRatio</v>
          </cell>
          <cell r="L6537">
            <v>336018.8</v>
          </cell>
          <cell r="M6537" t="str">
            <v>Owner-Occupied</v>
          </cell>
          <cell r="N6537">
            <v>0</v>
          </cell>
          <cell r="O6537">
            <v>43831</v>
          </cell>
          <cell r="P6537" t="str">
            <v>Current</v>
          </cell>
        </row>
        <row r="6538">
          <cell r="B6538">
            <v>42321</v>
          </cell>
          <cell r="C6538">
            <v>14</v>
          </cell>
          <cell r="D6538" t="str">
            <v>ON</v>
          </cell>
          <cell r="E6538" t="str">
            <v>Purchase</v>
          </cell>
          <cell r="F6538" t="str">
            <v>ARM</v>
          </cell>
          <cell r="I6538">
            <v>37.72</v>
          </cell>
          <cell r="J6538">
            <v>24.84</v>
          </cell>
          <cell r="K6538" t="str">
            <v>Conv</v>
          </cell>
          <cell r="L6538">
            <v>296774.26</v>
          </cell>
          <cell r="M6538" t="str">
            <v>Owner-Occupied</v>
          </cell>
          <cell r="N6538">
            <v>0</v>
          </cell>
          <cell r="O6538">
            <v>43831</v>
          </cell>
          <cell r="P6538" t="str">
            <v>Current</v>
          </cell>
        </row>
        <row r="6539">
          <cell r="B6539">
            <v>42172</v>
          </cell>
          <cell r="C6539">
            <v>19</v>
          </cell>
          <cell r="D6539" t="str">
            <v>ON</v>
          </cell>
          <cell r="E6539" t="str">
            <v>Refinance External</v>
          </cell>
          <cell r="F6539" t="str">
            <v>Fixed</v>
          </cell>
          <cell r="I6539">
            <v>42.31</v>
          </cell>
          <cell r="J6539">
            <v>27.12</v>
          </cell>
          <cell r="K6539" t="str">
            <v>Conv</v>
          </cell>
          <cell r="L6539">
            <v>293836.28999999998</v>
          </cell>
          <cell r="M6539" t="str">
            <v>Owner-Occupied</v>
          </cell>
          <cell r="N6539">
            <v>0</v>
          </cell>
          <cell r="O6539">
            <v>43831</v>
          </cell>
          <cell r="P6539" t="str">
            <v>Current</v>
          </cell>
        </row>
        <row r="6540">
          <cell r="B6540">
            <v>41971</v>
          </cell>
          <cell r="C6540">
            <v>26</v>
          </cell>
          <cell r="D6540" t="str">
            <v>MB</v>
          </cell>
          <cell r="E6540" t="str">
            <v>Purchase</v>
          </cell>
          <cell r="F6540" t="str">
            <v>Fixed</v>
          </cell>
          <cell r="I6540">
            <v>35.1</v>
          </cell>
          <cell r="J6540">
            <v>24.74</v>
          </cell>
          <cell r="K6540" t="str">
            <v>HiRatio</v>
          </cell>
          <cell r="L6540">
            <v>184079.05</v>
          </cell>
          <cell r="M6540" t="str">
            <v>Owner-Occupied</v>
          </cell>
          <cell r="N6540">
            <v>0</v>
          </cell>
          <cell r="O6540">
            <v>43831</v>
          </cell>
          <cell r="P6540" t="str">
            <v>Current</v>
          </cell>
        </row>
        <row r="6541">
          <cell r="B6541">
            <v>41332</v>
          </cell>
          <cell r="C6541">
            <v>47</v>
          </cell>
          <cell r="D6541" t="str">
            <v>AB</v>
          </cell>
          <cell r="E6541" t="str">
            <v>Purchase</v>
          </cell>
          <cell r="F6541" t="str">
            <v>Fixed</v>
          </cell>
          <cell r="I6541">
            <v>41.15</v>
          </cell>
          <cell r="J6541">
            <v>34.229999999999997</v>
          </cell>
          <cell r="K6541" t="str">
            <v>HiRatio</v>
          </cell>
          <cell r="L6541">
            <v>312708.52</v>
          </cell>
          <cell r="M6541" t="str">
            <v>Owner-Occupied</v>
          </cell>
          <cell r="N6541">
            <v>0</v>
          </cell>
          <cell r="O6541">
            <v>43831</v>
          </cell>
          <cell r="P6541" t="str">
            <v>Current</v>
          </cell>
        </row>
        <row r="6542">
          <cell r="B6542">
            <v>42216</v>
          </cell>
          <cell r="C6542">
            <v>18</v>
          </cell>
          <cell r="D6542" t="str">
            <v>ON</v>
          </cell>
          <cell r="E6542" t="str">
            <v>Purchase</v>
          </cell>
          <cell r="F6542" t="str">
            <v>ARM</v>
          </cell>
          <cell r="I6542">
            <v>34.31</v>
          </cell>
          <cell r="J6542">
            <v>11.75</v>
          </cell>
          <cell r="K6542" t="str">
            <v>HiRatio</v>
          </cell>
          <cell r="L6542">
            <v>0</v>
          </cell>
          <cell r="M6542" t="str">
            <v>Second Home</v>
          </cell>
          <cell r="N6542">
            <v>4</v>
          </cell>
          <cell r="O6542">
            <v>42503</v>
          </cell>
          <cell r="P6542" t="str">
            <v>Current</v>
          </cell>
        </row>
        <row r="6543">
          <cell r="B6543">
            <v>42083</v>
          </cell>
          <cell r="C6543">
            <v>22</v>
          </cell>
          <cell r="D6543" t="str">
            <v>ON</v>
          </cell>
          <cell r="E6543" t="str">
            <v>Purchase</v>
          </cell>
          <cell r="F6543" t="str">
            <v>Fixed</v>
          </cell>
          <cell r="I6543">
            <v>34.21</v>
          </cell>
          <cell r="J6543">
            <v>28.7</v>
          </cell>
          <cell r="K6543" t="str">
            <v>Conv</v>
          </cell>
          <cell r="L6543">
            <v>160189.6</v>
          </cell>
          <cell r="M6543" t="str">
            <v>Owner-Occupied</v>
          </cell>
          <cell r="N6543">
            <v>0</v>
          </cell>
          <cell r="O6543">
            <v>43831</v>
          </cell>
          <cell r="P6543" t="str">
            <v>Current</v>
          </cell>
        </row>
        <row r="6544">
          <cell r="B6544">
            <v>41061</v>
          </cell>
          <cell r="C6544">
            <v>55</v>
          </cell>
          <cell r="D6544" t="str">
            <v>AB</v>
          </cell>
          <cell r="E6544" t="str">
            <v>Purchase</v>
          </cell>
          <cell r="F6544" t="str">
            <v>Fixed</v>
          </cell>
          <cell r="I6544">
            <v>40.950000000000003</v>
          </cell>
          <cell r="J6544">
            <v>16.79</v>
          </cell>
          <cell r="K6544" t="str">
            <v>Conv</v>
          </cell>
          <cell r="L6544">
            <v>368170.01</v>
          </cell>
          <cell r="M6544" t="str">
            <v>Rental</v>
          </cell>
          <cell r="N6544">
            <v>0</v>
          </cell>
          <cell r="O6544">
            <v>43831</v>
          </cell>
          <cell r="P6544" t="str">
            <v>Current</v>
          </cell>
        </row>
        <row r="6545">
          <cell r="B6545">
            <v>42230</v>
          </cell>
          <cell r="C6545">
            <v>17</v>
          </cell>
          <cell r="D6545" t="str">
            <v>ON</v>
          </cell>
          <cell r="E6545" t="str">
            <v>Purchase</v>
          </cell>
          <cell r="F6545" t="str">
            <v>ARM</v>
          </cell>
          <cell r="I6545">
            <v>23.1</v>
          </cell>
          <cell r="J6545">
            <v>19.48</v>
          </cell>
          <cell r="K6545" t="str">
            <v>HiRatio</v>
          </cell>
          <cell r="L6545">
            <v>207147.8</v>
          </cell>
          <cell r="M6545" t="str">
            <v>Owner-Occupied</v>
          </cell>
          <cell r="N6545">
            <v>0</v>
          </cell>
          <cell r="O6545">
            <v>43831</v>
          </cell>
          <cell r="P6545" t="str">
            <v>Current</v>
          </cell>
        </row>
        <row r="6546">
          <cell r="B6546">
            <v>40851</v>
          </cell>
          <cell r="C6546">
            <v>62</v>
          </cell>
          <cell r="D6546" t="str">
            <v>ON</v>
          </cell>
          <cell r="E6546" t="str">
            <v>Refinance External</v>
          </cell>
          <cell r="F6546" t="str">
            <v>ARM</v>
          </cell>
          <cell r="I6546">
            <v>31.56</v>
          </cell>
          <cell r="J6546">
            <v>28.09</v>
          </cell>
          <cell r="K6546" t="str">
            <v>Conv</v>
          </cell>
          <cell r="L6546">
            <v>184471.75</v>
          </cell>
          <cell r="M6546" t="str">
            <v>Owner-Occupied</v>
          </cell>
          <cell r="N6546">
            <v>0</v>
          </cell>
          <cell r="O6546">
            <v>43831</v>
          </cell>
          <cell r="P6546" t="str">
            <v>Current</v>
          </cell>
        </row>
        <row r="6547">
          <cell r="B6547">
            <v>42345</v>
          </cell>
          <cell r="C6547">
            <v>13</v>
          </cell>
          <cell r="D6547" t="str">
            <v>BC</v>
          </cell>
          <cell r="E6547" t="str">
            <v>Transfer</v>
          </cell>
          <cell r="F6547" t="str">
            <v>ARM</v>
          </cell>
          <cell r="I6547">
            <v>24.97</v>
          </cell>
          <cell r="J6547">
            <v>19.3</v>
          </cell>
          <cell r="K6547" t="str">
            <v>Conv</v>
          </cell>
          <cell r="L6547">
            <v>204369.29</v>
          </cell>
          <cell r="M6547" t="str">
            <v>Owner-Occupied</v>
          </cell>
          <cell r="N6547">
            <v>0</v>
          </cell>
          <cell r="O6547">
            <v>43831</v>
          </cell>
          <cell r="P6547" t="str">
            <v>Current</v>
          </cell>
        </row>
        <row r="6548">
          <cell r="B6548">
            <v>41628</v>
          </cell>
          <cell r="C6548">
            <v>37</v>
          </cell>
          <cell r="D6548" t="str">
            <v>ON</v>
          </cell>
          <cell r="E6548" t="str">
            <v>Refinance External</v>
          </cell>
          <cell r="F6548" t="str">
            <v>ARM</v>
          </cell>
          <cell r="I6548">
            <v>35.119999999999997</v>
          </cell>
          <cell r="J6548">
            <v>26.01</v>
          </cell>
          <cell r="K6548" t="str">
            <v>Conv</v>
          </cell>
          <cell r="L6548">
            <v>0</v>
          </cell>
          <cell r="M6548" t="str">
            <v>Owner-Occupied</v>
          </cell>
          <cell r="N6548">
            <v>4</v>
          </cell>
          <cell r="O6548">
            <v>42101</v>
          </cell>
          <cell r="P6548" t="str">
            <v>Current</v>
          </cell>
        </row>
        <row r="6549">
          <cell r="B6549">
            <v>41061</v>
          </cell>
          <cell r="C6549">
            <v>55</v>
          </cell>
          <cell r="D6549" t="str">
            <v>AB</v>
          </cell>
          <cell r="E6549" t="str">
            <v>Purchase</v>
          </cell>
          <cell r="F6549" t="str">
            <v>Fixed</v>
          </cell>
          <cell r="I6549">
            <v>43</v>
          </cell>
          <cell r="J6549">
            <v>41.91</v>
          </cell>
          <cell r="K6549" t="str">
            <v>Conv</v>
          </cell>
          <cell r="L6549">
            <v>0</v>
          </cell>
          <cell r="M6549" t="str">
            <v>Owner-Occupied</v>
          </cell>
          <cell r="N6549">
            <v>4</v>
          </cell>
          <cell r="O6549">
            <v>42524</v>
          </cell>
          <cell r="P6549" t="str">
            <v>Current</v>
          </cell>
        </row>
        <row r="6550">
          <cell r="B6550">
            <v>41089</v>
          </cell>
          <cell r="C6550">
            <v>55</v>
          </cell>
          <cell r="D6550" t="str">
            <v>AB</v>
          </cell>
          <cell r="E6550" t="str">
            <v>Purchase</v>
          </cell>
          <cell r="F6550" t="str">
            <v>Fixed</v>
          </cell>
          <cell r="I6550">
            <v>40.520000000000003</v>
          </cell>
          <cell r="J6550">
            <v>40.520000000000003</v>
          </cell>
          <cell r="K6550" t="str">
            <v>Conv</v>
          </cell>
          <cell r="L6550">
            <v>92170.61</v>
          </cell>
          <cell r="M6550" t="str">
            <v>Owner-Occupied</v>
          </cell>
          <cell r="N6550">
            <v>0</v>
          </cell>
          <cell r="O6550">
            <v>43831</v>
          </cell>
          <cell r="P6550" t="str">
            <v>Current</v>
          </cell>
        </row>
        <row r="6551">
          <cell r="B6551">
            <v>42208</v>
          </cell>
          <cell r="C6551">
            <v>18</v>
          </cell>
          <cell r="D6551" t="str">
            <v>BC</v>
          </cell>
          <cell r="E6551" t="str">
            <v>Purchase</v>
          </cell>
          <cell r="F6551" t="str">
            <v>ARM</v>
          </cell>
          <cell r="I6551">
            <v>23.5</v>
          </cell>
          <cell r="J6551">
            <v>21.85</v>
          </cell>
          <cell r="K6551" t="str">
            <v>Conv</v>
          </cell>
          <cell r="L6551">
            <v>285067.69</v>
          </cell>
          <cell r="M6551" t="str">
            <v>Owner-Occupied</v>
          </cell>
          <cell r="N6551">
            <v>0</v>
          </cell>
          <cell r="O6551">
            <v>43831</v>
          </cell>
          <cell r="P6551" t="str">
            <v>Current</v>
          </cell>
        </row>
        <row r="6552">
          <cell r="B6552">
            <v>41066</v>
          </cell>
          <cell r="C6552">
            <v>55</v>
          </cell>
          <cell r="D6552" t="str">
            <v>ON</v>
          </cell>
          <cell r="E6552" t="str">
            <v>Purchase</v>
          </cell>
          <cell r="F6552" t="str">
            <v>ARM</v>
          </cell>
          <cell r="I6552">
            <v>22.86</v>
          </cell>
          <cell r="J6552">
            <v>22.53</v>
          </cell>
          <cell r="K6552" t="str">
            <v>HiRatio</v>
          </cell>
          <cell r="L6552">
            <v>0</v>
          </cell>
          <cell r="M6552" t="str">
            <v>Owner-Occupied</v>
          </cell>
          <cell r="N6552">
            <v>4</v>
          </cell>
          <cell r="O6552">
            <v>42282</v>
          </cell>
          <cell r="P6552" t="str">
            <v>Current</v>
          </cell>
        </row>
        <row r="6553">
          <cell r="B6553">
            <v>41053</v>
          </cell>
          <cell r="C6553">
            <v>56</v>
          </cell>
          <cell r="D6553" t="str">
            <v>ON</v>
          </cell>
          <cell r="E6553" t="str">
            <v>Purchase</v>
          </cell>
          <cell r="F6553" t="str">
            <v>Fixed</v>
          </cell>
          <cell r="I6553">
            <v>38.96</v>
          </cell>
          <cell r="J6553">
            <v>17.940000000000001</v>
          </cell>
          <cell r="K6553" t="str">
            <v>Conv</v>
          </cell>
          <cell r="L6553">
            <v>0</v>
          </cell>
          <cell r="M6553" t="str">
            <v>Owner-Occupied</v>
          </cell>
          <cell r="N6553">
            <v>4</v>
          </cell>
          <cell r="O6553">
            <v>41898</v>
          </cell>
          <cell r="P6553" t="str">
            <v>Current</v>
          </cell>
        </row>
        <row r="6554">
          <cell r="B6554">
            <v>41054</v>
          </cell>
          <cell r="C6554">
            <v>56</v>
          </cell>
          <cell r="D6554" t="str">
            <v>ON</v>
          </cell>
          <cell r="E6554" t="str">
            <v>Purchase</v>
          </cell>
          <cell r="F6554" t="str">
            <v>Fixed</v>
          </cell>
          <cell r="I6554">
            <v>34.01</v>
          </cell>
          <cell r="J6554">
            <v>20.48</v>
          </cell>
          <cell r="K6554" t="str">
            <v>HiRatio</v>
          </cell>
          <cell r="L6554">
            <v>0</v>
          </cell>
          <cell r="M6554" t="str">
            <v>Owner-Occupied</v>
          </cell>
          <cell r="N6554">
            <v>4</v>
          </cell>
          <cell r="O6554">
            <v>41990</v>
          </cell>
          <cell r="P6554" t="str">
            <v>Current</v>
          </cell>
        </row>
        <row r="6555">
          <cell r="B6555">
            <v>40996</v>
          </cell>
          <cell r="C6555">
            <v>58</v>
          </cell>
          <cell r="D6555" t="str">
            <v>ON</v>
          </cell>
          <cell r="E6555" t="str">
            <v>Purchase</v>
          </cell>
          <cell r="F6555" t="str">
            <v>Fixed</v>
          </cell>
          <cell r="I6555">
            <v>37.17</v>
          </cell>
          <cell r="J6555">
            <v>36.57</v>
          </cell>
          <cell r="K6555" t="str">
            <v>Conv</v>
          </cell>
          <cell r="L6555">
            <v>105063.13</v>
          </cell>
          <cell r="M6555" t="str">
            <v>Owner-Occupied</v>
          </cell>
          <cell r="N6555">
            <v>0</v>
          </cell>
          <cell r="O6555">
            <v>43831</v>
          </cell>
          <cell r="P6555" t="str">
            <v>Current</v>
          </cell>
        </row>
        <row r="6556">
          <cell r="B6556">
            <v>40616</v>
          </cell>
          <cell r="C6556">
            <v>70</v>
          </cell>
          <cell r="D6556" t="str">
            <v>ON</v>
          </cell>
          <cell r="E6556" t="str">
            <v>Refinance External</v>
          </cell>
          <cell r="F6556" t="str">
            <v>Fixed</v>
          </cell>
          <cell r="I6556">
            <v>20.99</v>
          </cell>
          <cell r="J6556">
            <v>20.99</v>
          </cell>
          <cell r="K6556" t="str">
            <v>HiRatio</v>
          </cell>
          <cell r="L6556">
            <v>0</v>
          </cell>
          <cell r="M6556" t="str">
            <v>Owner-Occupied</v>
          </cell>
          <cell r="N6556">
            <v>4</v>
          </cell>
          <cell r="O6556">
            <v>42268</v>
          </cell>
          <cell r="P6556" t="str">
            <v>Current</v>
          </cell>
        </row>
        <row r="6557">
          <cell r="B6557">
            <v>41912</v>
          </cell>
          <cell r="C6557">
            <v>28</v>
          </cell>
          <cell r="D6557" t="str">
            <v>ON</v>
          </cell>
          <cell r="E6557" t="str">
            <v>Purchase</v>
          </cell>
          <cell r="F6557" t="str">
            <v>Fixed</v>
          </cell>
          <cell r="I6557">
            <v>40.74</v>
          </cell>
          <cell r="J6557">
            <v>28.46</v>
          </cell>
          <cell r="K6557" t="str">
            <v>HiRatio</v>
          </cell>
          <cell r="L6557">
            <v>220547.78</v>
          </cell>
          <cell r="M6557" t="str">
            <v>Owner-Occupied</v>
          </cell>
          <cell r="N6557">
            <v>0</v>
          </cell>
          <cell r="O6557">
            <v>43831</v>
          </cell>
          <cell r="P6557" t="str">
            <v>Current</v>
          </cell>
        </row>
        <row r="6558">
          <cell r="B6558">
            <v>42697</v>
          </cell>
          <cell r="C6558">
            <v>2</v>
          </cell>
          <cell r="D6558" t="str">
            <v>BC</v>
          </cell>
          <cell r="E6558" t="str">
            <v>Purchase</v>
          </cell>
          <cell r="F6558" t="str">
            <v>Fixed</v>
          </cell>
          <cell r="I6558">
            <v>37.130000000000003</v>
          </cell>
          <cell r="J6558">
            <v>37.130000000000003</v>
          </cell>
          <cell r="K6558" t="str">
            <v>Conv</v>
          </cell>
          <cell r="L6558">
            <v>372069.83</v>
          </cell>
          <cell r="M6558" t="str">
            <v>Owner-Occupied</v>
          </cell>
          <cell r="N6558">
            <v>0</v>
          </cell>
          <cell r="O6558">
            <v>43831</v>
          </cell>
          <cell r="P6558" t="str">
            <v>Current</v>
          </cell>
        </row>
        <row r="6559">
          <cell r="B6559">
            <v>42303</v>
          </cell>
          <cell r="C6559">
            <v>15</v>
          </cell>
          <cell r="D6559" t="str">
            <v>ON</v>
          </cell>
          <cell r="E6559" t="str">
            <v>Purchase</v>
          </cell>
          <cell r="F6559" t="str">
            <v>Fixed</v>
          </cell>
          <cell r="I6559">
            <v>17.920000000000002</v>
          </cell>
          <cell r="J6559">
            <v>17.309999999999999</v>
          </cell>
          <cell r="K6559" t="str">
            <v>Conv</v>
          </cell>
          <cell r="L6559">
            <v>189523.99</v>
          </cell>
          <cell r="M6559" t="str">
            <v>Owner-Occupied</v>
          </cell>
          <cell r="N6559">
            <v>0</v>
          </cell>
          <cell r="O6559">
            <v>43831</v>
          </cell>
          <cell r="P6559" t="str">
            <v>Current</v>
          </cell>
        </row>
        <row r="6560">
          <cell r="B6560">
            <v>41214</v>
          </cell>
          <cell r="C6560">
            <v>50</v>
          </cell>
          <cell r="D6560" t="str">
            <v>ON</v>
          </cell>
          <cell r="E6560" t="str">
            <v>Purchase</v>
          </cell>
          <cell r="F6560" t="str">
            <v>Fixed</v>
          </cell>
          <cell r="I6560">
            <v>32.25</v>
          </cell>
          <cell r="J6560">
            <v>27.9</v>
          </cell>
          <cell r="K6560" t="str">
            <v>HiRatio</v>
          </cell>
          <cell r="L6560">
            <v>289026.88</v>
          </cell>
          <cell r="M6560" t="str">
            <v>Owner-Occupied</v>
          </cell>
          <cell r="N6560">
            <v>0</v>
          </cell>
          <cell r="O6560">
            <v>43831</v>
          </cell>
          <cell r="P6560" t="str">
            <v>Current</v>
          </cell>
        </row>
        <row r="6561">
          <cell r="B6561">
            <v>41075</v>
          </cell>
          <cell r="C6561">
            <v>55</v>
          </cell>
          <cell r="D6561" t="str">
            <v>AB</v>
          </cell>
          <cell r="E6561" t="str">
            <v>Purchase</v>
          </cell>
          <cell r="F6561" t="str">
            <v>Fixed</v>
          </cell>
          <cell r="I6561">
            <v>17.41</v>
          </cell>
          <cell r="J6561">
            <v>16.190000000000001</v>
          </cell>
          <cell r="K6561" t="str">
            <v>HiRatio</v>
          </cell>
          <cell r="L6561">
            <v>215705.51</v>
          </cell>
          <cell r="M6561" t="str">
            <v>Owner-Occupied</v>
          </cell>
          <cell r="N6561">
            <v>0</v>
          </cell>
          <cell r="O6561">
            <v>43831</v>
          </cell>
          <cell r="P6561" t="str">
            <v>Current</v>
          </cell>
        </row>
        <row r="6562">
          <cell r="B6562">
            <v>42111</v>
          </cell>
          <cell r="C6562">
            <v>21</v>
          </cell>
          <cell r="D6562" t="str">
            <v>AB</v>
          </cell>
          <cell r="E6562" t="str">
            <v>Purchase</v>
          </cell>
          <cell r="F6562" t="str">
            <v>Fixed</v>
          </cell>
          <cell r="I6562">
            <v>42.17</v>
          </cell>
          <cell r="J6562">
            <v>35.409999999999997</v>
          </cell>
          <cell r="K6562" t="str">
            <v>Conv</v>
          </cell>
          <cell r="L6562">
            <v>257335.02</v>
          </cell>
          <cell r="M6562" t="str">
            <v>Owner-Occupied</v>
          </cell>
          <cell r="N6562">
            <v>0</v>
          </cell>
          <cell r="O6562">
            <v>43831</v>
          </cell>
          <cell r="P6562" t="str">
            <v>Current</v>
          </cell>
        </row>
        <row r="6563">
          <cell r="B6563">
            <v>42488</v>
          </cell>
          <cell r="C6563">
            <v>9</v>
          </cell>
          <cell r="D6563" t="str">
            <v>BC</v>
          </cell>
          <cell r="E6563" t="str">
            <v>Purchase</v>
          </cell>
          <cell r="F6563" t="str">
            <v>Fixed</v>
          </cell>
          <cell r="I6563">
            <v>34.369999999999997</v>
          </cell>
          <cell r="J6563">
            <v>19.010000000000002</v>
          </cell>
          <cell r="K6563" t="str">
            <v>HiRatio</v>
          </cell>
          <cell r="L6563">
            <v>109856.62</v>
          </cell>
          <cell r="M6563" t="str">
            <v>Owner-Occupied</v>
          </cell>
          <cell r="N6563">
            <v>0</v>
          </cell>
          <cell r="O6563">
            <v>43831</v>
          </cell>
          <cell r="P6563" t="str">
            <v>Current</v>
          </cell>
        </row>
        <row r="6564">
          <cell r="B6564">
            <v>41852</v>
          </cell>
          <cell r="C6564">
            <v>29</v>
          </cell>
          <cell r="D6564" t="str">
            <v>AB</v>
          </cell>
          <cell r="E6564" t="str">
            <v>Purchase</v>
          </cell>
          <cell r="F6564" t="str">
            <v>Fixed</v>
          </cell>
          <cell r="I6564">
            <v>32.61</v>
          </cell>
          <cell r="J6564">
            <v>32.270000000000003</v>
          </cell>
          <cell r="K6564" t="str">
            <v>Conv</v>
          </cell>
          <cell r="L6564">
            <v>135768.87</v>
          </cell>
          <cell r="M6564" t="str">
            <v>Owner-Occupied</v>
          </cell>
          <cell r="N6564">
            <v>0</v>
          </cell>
          <cell r="O6564">
            <v>43831</v>
          </cell>
          <cell r="P6564" t="str">
            <v>Current</v>
          </cell>
        </row>
        <row r="6565">
          <cell r="B6565">
            <v>42079</v>
          </cell>
          <cell r="C6565">
            <v>22</v>
          </cell>
          <cell r="D6565" t="str">
            <v>ON</v>
          </cell>
          <cell r="E6565" t="str">
            <v>Purchase</v>
          </cell>
          <cell r="F6565" t="str">
            <v>Fixed</v>
          </cell>
          <cell r="I6565">
            <v>40.14</v>
          </cell>
          <cell r="J6565">
            <v>24.26</v>
          </cell>
          <cell r="K6565" t="str">
            <v>HiRatio</v>
          </cell>
          <cell r="L6565">
            <v>183003.8</v>
          </cell>
          <cell r="M6565" t="str">
            <v>Owner-Occupied</v>
          </cell>
          <cell r="N6565">
            <v>0</v>
          </cell>
          <cell r="O6565">
            <v>43831</v>
          </cell>
          <cell r="P6565" t="str">
            <v>Current</v>
          </cell>
        </row>
        <row r="6566">
          <cell r="B6566">
            <v>41872</v>
          </cell>
          <cell r="C6566">
            <v>29</v>
          </cell>
          <cell r="D6566" t="str">
            <v>ON</v>
          </cell>
          <cell r="E6566" t="str">
            <v>Purchase</v>
          </cell>
          <cell r="F6566" t="str">
            <v>Fixed</v>
          </cell>
          <cell r="I6566">
            <v>36.659999999999997</v>
          </cell>
          <cell r="J6566">
            <v>19.350000000000001</v>
          </cell>
          <cell r="K6566" t="str">
            <v>Conv</v>
          </cell>
          <cell r="L6566">
            <v>284241.02</v>
          </cell>
          <cell r="M6566" t="str">
            <v>Second Home</v>
          </cell>
          <cell r="N6566">
            <v>0</v>
          </cell>
          <cell r="O6566">
            <v>43831</v>
          </cell>
          <cell r="P6566" t="str">
            <v>Current</v>
          </cell>
        </row>
        <row r="6567">
          <cell r="B6567">
            <v>40962</v>
          </cell>
          <cell r="C6567">
            <v>59</v>
          </cell>
          <cell r="D6567" t="str">
            <v>AB</v>
          </cell>
          <cell r="E6567" t="str">
            <v>Transfer</v>
          </cell>
          <cell r="F6567" t="str">
            <v>Fixed</v>
          </cell>
          <cell r="I6567">
            <v>24.1</v>
          </cell>
          <cell r="J6567">
            <v>23.17</v>
          </cell>
          <cell r="K6567" t="str">
            <v>HiRatio</v>
          </cell>
          <cell r="L6567">
            <v>0</v>
          </cell>
          <cell r="M6567" t="str">
            <v>Owner-Occupied</v>
          </cell>
          <cell r="N6567">
            <v>4</v>
          </cell>
          <cell r="O6567">
            <v>41492</v>
          </cell>
          <cell r="P6567" t="str">
            <v>Current</v>
          </cell>
        </row>
        <row r="6568">
          <cell r="B6568">
            <v>41446</v>
          </cell>
          <cell r="C6568">
            <v>43</v>
          </cell>
          <cell r="D6568" t="str">
            <v>ON</v>
          </cell>
          <cell r="E6568" t="str">
            <v>Purchase</v>
          </cell>
          <cell r="F6568" t="str">
            <v>Fixed</v>
          </cell>
          <cell r="I6568">
            <v>40.92</v>
          </cell>
          <cell r="J6568">
            <v>22.13</v>
          </cell>
          <cell r="K6568" t="str">
            <v>HiRatio</v>
          </cell>
          <cell r="L6568">
            <v>196011.65</v>
          </cell>
          <cell r="M6568" t="str">
            <v>Owner-Occupied</v>
          </cell>
          <cell r="N6568">
            <v>0</v>
          </cell>
          <cell r="O6568">
            <v>43831</v>
          </cell>
          <cell r="P6568" t="str">
            <v>Current</v>
          </cell>
        </row>
        <row r="6569">
          <cell r="B6569">
            <v>42468</v>
          </cell>
          <cell r="C6569">
            <v>9</v>
          </cell>
          <cell r="D6569" t="str">
            <v>BC</v>
          </cell>
          <cell r="E6569" t="str">
            <v>Port Increase</v>
          </cell>
          <cell r="F6569" t="str">
            <v>Fixed</v>
          </cell>
          <cell r="I6569">
            <v>36.880000000000003</v>
          </cell>
          <cell r="J6569">
            <v>20.5</v>
          </cell>
          <cell r="K6569" t="str">
            <v>Conv</v>
          </cell>
          <cell r="L6569">
            <v>550692.75</v>
          </cell>
          <cell r="M6569" t="str">
            <v>Owner-Occupied</v>
          </cell>
          <cell r="N6569">
            <v>0</v>
          </cell>
          <cell r="O6569">
            <v>43831</v>
          </cell>
          <cell r="P6569" t="str">
            <v>Current</v>
          </cell>
        </row>
        <row r="6570">
          <cell r="B6570">
            <v>40976</v>
          </cell>
          <cell r="C6570">
            <v>58</v>
          </cell>
          <cell r="D6570" t="str">
            <v>AB</v>
          </cell>
          <cell r="E6570" t="str">
            <v>Purchase</v>
          </cell>
          <cell r="F6570" t="str">
            <v>Fixed</v>
          </cell>
          <cell r="I6570">
            <v>38.26</v>
          </cell>
          <cell r="J6570">
            <v>22.31</v>
          </cell>
          <cell r="K6570" t="str">
            <v>HiRatio</v>
          </cell>
          <cell r="L6570">
            <v>0</v>
          </cell>
          <cell r="M6570" t="str">
            <v>Owner-Occupied</v>
          </cell>
          <cell r="N6570">
            <v>4</v>
          </cell>
          <cell r="O6570">
            <v>41890</v>
          </cell>
          <cell r="P6570" t="str">
            <v>Current</v>
          </cell>
        </row>
        <row r="6571">
          <cell r="B6571">
            <v>41082</v>
          </cell>
          <cell r="C6571">
            <v>55</v>
          </cell>
          <cell r="D6571" t="str">
            <v>AB</v>
          </cell>
          <cell r="E6571" t="str">
            <v>Purchase</v>
          </cell>
          <cell r="F6571" t="str">
            <v>Fixed</v>
          </cell>
          <cell r="I6571">
            <v>34.090000000000003</v>
          </cell>
          <cell r="J6571">
            <v>18.399999999999999</v>
          </cell>
          <cell r="K6571" t="str">
            <v>HiRatio</v>
          </cell>
          <cell r="L6571">
            <v>0</v>
          </cell>
          <cell r="M6571" t="str">
            <v>Owner-Occupied</v>
          </cell>
          <cell r="N6571">
            <v>4</v>
          </cell>
          <cell r="O6571">
            <v>42584</v>
          </cell>
          <cell r="P6571" t="str">
            <v>Current</v>
          </cell>
        </row>
        <row r="6572">
          <cell r="B6572">
            <v>40653</v>
          </cell>
          <cell r="C6572">
            <v>69</v>
          </cell>
          <cell r="D6572" t="str">
            <v>AB</v>
          </cell>
          <cell r="E6572" t="str">
            <v>Portable</v>
          </cell>
          <cell r="F6572" t="str">
            <v>Fixed</v>
          </cell>
          <cell r="I6572">
            <v>35.619999999999997</v>
          </cell>
          <cell r="J6572">
            <v>34.89</v>
          </cell>
          <cell r="K6572" t="str">
            <v>Conv</v>
          </cell>
          <cell r="L6572">
            <v>0</v>
          </cell>
          <cell r="M6572" t="str">
            <v>Owner-Occupied</v>
          </cell>
          <cell r="N6572">
            <v>4</v>
          </cell>
          <cell r="O6572">
            <v>41673</v>
          </cell>
          <cell r="P6572" t="str">
            <v>Current</v>
          </cell>
        </row>
        <row r="6573">
          <cell r="B6573">
            <v>42544</v>
          </cell>
          <cell r="C6573">
            <v>7</v>
          </cell>
          <cell r="D6573" t="str">
            <v>ON</v>
          </cell>
          <cell r="E6573" t="str">
            <v>Purchase</v>
          </cell>
          <cell r="F6573" t="str">
            <v>Fixed</v>
          </cell>
          <cell r="I6573">
            <v>42.56</v>
          </cell>
          <cell r="J6573">
            <v>26.69</v>
          </cell>
          <cell r="K6573" t="str">
            <v>HiRatio</v>
          </cell>
          <cell r="L6573">
            <v>507654.64</v>
          </cell>
          <cell r="M6573" t="str">
            <v>Owner-Occupied</v>
          </cell>
          <cell r="N6573">
            <v>0</v>
          </cell>
          <cell r="O6573">
            <v>43831</v>
          </cell>
          <cell r="P6573" t="str">
            <v>Current</v>
          </cell>
        </row>
        <row r="6574">
          <cell r="B6574">
            <v>41591</v>
          </cell>
          <cell r="C6574">
            <v>38</v>
          </cell>
          <cell r="D6574" t="str">
            <v>AB</v>
          </cell>
          <cell r="E6574" t="str">
            <v>Purchase</v>
          </cell>
          <cell r="F6574" t="str">
            <v>Fixed</v>
          </cell>
          <cell r="I6574">
            <v>37.5</v>
          </cell>
          <cell r="J6574">
            <v>25.83</v>
          </cell>
          <cell r="K6574" t="str">
            <v>HiRatio</v>
          </cell>
          <cell r="L6574">
            <v>254817.02</v>
          </cell>
          <cell r="M6574" t="str">
            <v>Owner-Occupied</v>
          </cell>
          <cell r="N6574">
            <v>0</v>
          </cell>
          <cell r="O6574">
            <v>43831</v>
          </cell>
          <cell r="P6574" t="str">
            <v>Current</v>
          </cell>
        </row>
        <row r="6575">
          <cell r="B6575">
            <v>40764</v>
          </cell>
          <cell r="C6575">
            <v>65</v>
          </cell>
          <cell r="D6575" t="str">
            <v>AB</v>
          </cell>
          <cell r="E6575" t="str">
            <v>Refinance External</v>
          </cell>
          <cell r="F6575" t="str">
            <v>Fixed</v>
          </cell>
          <cell r="I6575">
            <v>37.64</v>
          </cell>
          <cell r="J6575">
            <v>36.15</v>
          </cell>
          <cell r="K6575" t="str">
            <v>Conv</v>
          </cell>
          <cell r="L6575">
            <v>0</v>
          </cell>
          <cell r="M6575" t="str">
            <v>Owner-Occupied</v>
          </cell>
          <cell r="N6575">
            <v>4</v>
          </cell>
          <cell r="O6575">
            <v>42184</v>
          </cell>
          <cell r="P6575" t="str">
            <v>Current</v>
          </cell>
        </row>
        <row r="6576">
          <cell r="B6576">
            <v>42566</v>
          </cell>
          <cell r="C6576">
            <v>6</v>
          </cell>
          <cell r="D6576" t="str">
            <v>ON</v>
          </cell>
          <cell r="E6576" t="str">
            <v>Refinance External</v>
          </cell>
          <cell r="F6576" t="str">
            <v>Fixed</v>
          </cell>
          <cell r="I6576">
            <v>19.11</v>
          </cell>
          <cell r="J6576">
            <v>18.940000000000001</v>
          </cell>
          <cell r="K6576" t="str">
            <v>Conv</v>
          </cell>
          <cell r="L6576">
            <v>430597.12</v>
          </cell>
          <cell r="M6576" t="str">
            <v>Owner-Occupied</v>
          </cell>
          <cell r="N6576">
            <v>0</v>
          </cell>
          <cell r="O6576">
            <v>43831</v>
          </cell>
          <cell r="P6576" t="str">
            <v>Current</v>
          </cell>
        </row>
        <row r="6577">
          <cell r="B6577">
            <v>42179</v>
          </cell>
          <cell r="C6577">
            <v>19</v>
          </cell>
          <cell r="D6577" t="str">
            <v>AB</v>
          </cell>
          <cell r="E6577" t="str">
            <v>Transfer</v>
          </cell>
          <cell r="F6577" t="str">
            <v>ARM</v>
          </cell>
          <cell r="I6577">
            <v>22.84</v>
          </cell>
          <cell r="J6577">
            <v>18.63</v>
          </cell>
          <cell r="K6577" t="str">
            <v>Conv</v>
          </cell>
          <cell r="L6577">
            <v>466167.76</v>
          </cell>
          <cell r="M6577" t="str">
            <v>Owner-Occupied</v>
          </cell>
          <cell r="N6577">
            <v>0</v>
          </cell>
          <cell r="O6577">
            <v>43831</v>
          </cell>
          <cell r="P6577" t="str">
            <v>Current</v>
          </cell>
        </row>
        <row r="6578">
          <cell r="B6578">
            <v>42564</v>
          </cell>
          <cell r="C6578">
            <v>6</v>
          </cell>
          <cell r="D6578" t="str">
            <v>BC</v>
          </cell>
          <cell r="E6578" t="str">
            <v>Purchase</v>
          </cell>
          <cell r="F6578" t="str">
            <v>Fixed</v>
          </cell>
          <cell r="I6578">
            <v>27.98</v>
          </cell>
          <cell r="J6578">
            <v>27.63</v>
          </cell>
          <cell r="K6578" t="str">
            <v>HiRatio</v>
          </cell>
          <cell r="L6578">
            <v>280517.46999999997</v>
          </cell>
          <cell r="M6578" t="str">
            <v>Owner-Occupied</v>
          </cell>
          <cell r="N6578">
            <v>0</v>
          </cell>
          <cell r="O6578">
            <v>43831</v>
          </cell>
          <cell r="P6578" t="str">
            <v>Current</v>
          </cell>
        </row>
        <row r="6579">
          <cell r="B6579">
            <v>41808</v>
          </cell>
          <cell r="C6579">
            <v>31</v>
          </cell>
          <cell r="D6579" t="str">
            <v>ON</v>
          </cell>
          <cell r="E6579" t="str">
            <v>Purchase</v>
          </cell>
          <cell r="F6579" t="str">
            <v>ARM</v>
          </cell>
          <cell r="I6579">
            <v>36.03</v>
          </cell>
          <cell r="J6579">
            <v>28.24</v>
          </cell>
          <cell r="K6579" t="str">
            <v>HiRatio</v>
          </cell>
          <cell r="L6579">
            <v>367507.05</v>
          </cell>
          <cell r="M6579" t="str">
            <v>Owner-Occupied</v>
          </cell>
          <cell r="N6579">
            <v>0</v>
          </cell>
          <cell r="O6579">
            <v>43831</v>
          </cell>
          <cell r="P6579" t="str">
            <v>Current</v>
          </cell>
        </row>
        <row r="6580">
          <cell r="B6580">
            <v>42597</v>
          </cell>
          <cell r="C6580">
            <v>5</v>
          </cell>
          <cell r="D6580" t="str">
            <v>ON</v>
          </cell>
          <cell r="E6580" t="str">
            <v>Purchase</v>
          </cell>
          <cell r="F6580" t="str">
            <v>ARM</v>
          </cell>
          <cell r="I6580">
            <v>12.94</v>
          </cell>
          <cell r="J6580">
            <v>11.63</v>
          </cell>
          <cell r="K6580" t="str">
            <v>Conv</v>
          </cell>
          <cell r="L6580">
            <v>183178.56</v>
          </cell>
          <cell r="M6580" t="str">
            <v>Owner-Occupied</v>
          </cell>
          <cell r="N6580">
            <v>0</v>
          </cell>
          <cell r="O6580">
            <v>43831</v>
          </cell>
          <cell r="P6580" t="str">
            <v>Current</v>
          </cell>
        </row>
        <row r="6581">
          <cell r="B6581">
            <v>40997</v>
          </cell>
          <cell r="C6581">
            <v>58</v>
          </cell>
          <cell r="D6581" t="str">
            <v>ON</v>
          </cell>
          <cell r="E6581" t="str">
            <v>Purchase</v>
          </cell>
          <cell r="F6581" t="str">
            <v>Fixed</v>
          </cell>
          <cell r="I6581">
            <v>29.77</v>
          </cell>
          <cell r="J6581">
            <v>27.85</v>
          </cell>
          <cell r="K6581" t="str">
            <v>HiRatio</v>
          </cell>
          <cell r="L6581">
            <v>0</v>
          </cell>
          <cell r="M6581" t="str">
            <v>Owner-Occupied</v>
          </cell>
          <cell r="N6581">
            <v>4</v>
          </cell>
          <cell r="O6581">
            <v>42465</v>
          </cell>
          <cell r="P6581" t="str">
            <v>Current</v>
          </cell>
        </row>
        <row r="6582">
          <cell r="B6582">
            <v>42230</v>
          </cell>
          <cell r="C6582">
            <v>17</v>
          </cell>
          <cell r="D6582" t="str">
            <v>ON</v>
          </cell>
          <cell r="E6582" t="str">
            <v>Purchase</v>
          </cell>
          <cell r="F6582" t="str">
            <v>Fixed</v>
          </cell>
          <cell r="I6582">
            <v>38.64</v>
          </cell>
          <cell r="J6582">
            <v>30.91</v>
          </cell>
          <cell r="K6582" t="str">
            <v>HiRatio</v>
          </cell>
          <cell r="L6582">
            <v>281327.34000000003</v>
          </cell>
          <cell r="M6582" t="str">
            <v>Owner-Occupied</v>
          </cell>
          <cell r="N6582">
            <v>0</v>
          </cell>
          <cell r="O6582">
            <v>43831</v>
          </cell>
          <cell r="P6582" t="str">
            <v>Current</v>
          </cell>
        </row>
        <row r="6583">
          <cell r="B6583">
            <v>41725</v>
          </cell>
          <cell r="C6583">
            <v>34</v>
          </cell>
          <cell r="D6583" t="str">
            <v>ON</v>
          </cell>
          <cell r="E6583" t="str">
            <v>Purchase</v>
          </cell>
          <cell r="F6583" t="str">
            <v>ARM</v>
          </cell>
          <cell r="I6583">
            <v>31.45</v>
          </cell>
          <cell r="J6583">
            <v>30.71</v>
          </cell>
          <cell r="K6583" t="str">
            <v>HiRatio</v>
          </cell>
          <cell r="L6583">
            <v>272193.96999999997</v>
          </cell>
          <cell r="M6583" t="str">
            <v>Owner-Occupied</v>
          </cell>
          <cell r="N6583">
            <v>0</v>
          </cell>
          <cell r="O6583">
            <v>43831</v>
          </cell>
          <cell r="P6583" t="str">
            <v>Current</v>
          </cell>
        </row>
        <row r="6584">
          <cell r="B6584">
            <v>40893</v>
          </cell>
          <cell r="C6584">
            <v>61</v>
          </cell>
          <cell r="D6584" t="str">
            <v>ON</v>
          </cell>
          <cell r="E6584" t="str">
            <v>Refinance External</v>
          </cell>
          <cell r="F6584" t="str">
            <v>Fixed</v>
          </cell>
          <cell r="I6584">
            <v>26.46</v>
          </cell>
          <cell r="J6584">
            <v>29.51</v>
          </cell>
          <cell r="K6584" t="str">
            <v>Conv</v>
          </cell>
          <cell r="L6584">
            <v>0</v>
          </cell>
          <cell r="M6584" t="str">
            <v>Owner-Occupied</v>
          </cell>
          <cell r="N6584">
            <v>4</v>
          </cell>
          <cell r="O6584">
            <v>42359</v>
          </cell>
          <cell r="P6584" t="str">
            <v>Current</v>
          </cell>
        </row>
        <row r="6585">
          <cell r="B6585">
            <v>42202</v>
          </cell>
          <cell r="C6585">
            <v>18</v>
          </cell>
          <cell r="D6585" t="str">
            <v>SK</v>
          </cell>
          <cell r="E6585" t="str">
            <v>Transfer</v>
          </cell>
          <cell r="F6585" t="str">
            <v>Fixed</v>
          </cell>
          <cell r="I6585">
            <v>33.82</v>
          </cell>
          <cell r="J6585">
            <v>14.03</v>
          </cell>
          <cell r="K6585" t="str">
            <v>HiRatio</v>
          </cell>
          <cell r="L6585">
            <v>312878.42</v>
          </cell>
          <cell r="M6585" t="str">
            <v>Owner-Occupied</v>
          </cell>
          <cell r="N6585">
            <v>0</v>
          </cell>
          <cell r="O6585">
            <v>43831</v>
          </cell>
          <cell r="P6585" t="str">
            <v>Current</v>
          </cell>
        </row>
        <row r="6586">
          <cell r="B6586">
            <v>42160</v>
          </cell>
          <cell r="C6586">
            <v>19</v>
          </cell>
          <cell r="D6586" t="str">
            <v>ON</v>
          </cell>
          <cell r="E6586" t="str">
            <v>Refinance External</v>
          </cell>
          <cell r="F6586" t="str">
            <v>Fixed</v>
          </cell>
          <cell r="I6586">
            <v>42.56</v>
          </cell>
          <cell r="J6586">
            <v>37.159999999999997</v>
          </cell>
          <cell r="K6586" t="str">
            <v>Conv</v>
          </cell>
          <cell r="L6586">
            <v>418482.12</v>
          </cell>
          <cell r="M6586" t="str">
            <v>Owner-Occupied</v>
          </cell>
          <cell r="N6586">
            <v>0</v>
          </cell>
          <cell r="O6586">
            <v>43831</v>
          </cell>
          <cell r="P6586" t="str">
            <v>Current</v>
          </cell>
        </row>
        <row r="6587">
          <cell r="B6587">
            <v>42675</v>
          </cell>
          <cell r="C6587">
            <v>2</v>
          </cell>
          <cell r="D6587" t="str">
            <v>BC</v>
          </cell>
          <cell r="E6587" t="str">
            <v>Purchase</v>
          </cell>
          <cell r="F6587" t="str">
            <v>Fixed</v>
          </cell>
          <cell r="I6587">
            <v>38.21</v>
          </cell>
          <cell r="J6587">
            <v>26.57</v>
          </cell>
          <cell r="K6587" t="str">
            <v>HiRatio</v>
          </cell>
          <cell r="L6587">
            <v>312412.96000000002</v>
          </cell>
          <cell r="M6587" t="str">
            <v>Owner-Occupied</v>
          </cell>
          <cell r="N6587">
            <v>0</v>
          </cell>
          <cell r="O6587">
            <v>43831</v>
          </cell>
          <cell r="P6587" t="str">
            <v>Current</v>
          </cell>
        </row>
        <row r="6588">
          <cell r="B6588">
            <v>41957</v>
          </cell>
          <cell r="C6588">
            <v>26</v>
          </cell>
          <cell r="D6588" t="str">
            <v>BC</v>
          </cell>
          <cell r="E6588" t="str">
            <v>Refinance External</v>
          </cell>
          <cell r="F6588" t="str">
            <v>Fixed</v>
          </cell>
          <cell r="I6588">
            <v>33.9</v>
          </cell>
          <cell r="J6588">
            <v>21.69</v>
          </cell>
          <cell r="K6588" t="str">
            <v>Conv</v>
          </cell>
          <cell r="L6588">
            <v>519234.48</v>
          </cell>
          <cell r="M6588" t="str">
            <v>Owner-Occupied</v>
          </cell>
          <cell r="N6588">
            <v>0</v>
          </cell>
          <cell r="O6588">
            <v>43831</v>
          </cell>
          <cell r="P6588" t="str">
            <v>Current</v>
          </cell>
        </row>
        <row r="6589">
          <cell r="B6589">
            <v>41012</v>
          </cell>
          <cell r="C6589">
            <v>57</v>
          </cell>
          <cell r="D6589" t="str">
            <v>AB</v>
          </cell>
          <cell r="E6589" t="str">
            <v>Refinance External</v>
          </cell>
          <cell r="F6589" t="str">
            <v>Fixed</v>
          </cell>
          <cell r="I6589">
            <v>43.28</v>
          </cell>
          <cell r="J6589">
            <v>23.26</v>
          </cell>
          <cell r="K6589" t="str">
            <v>Conv</v>
          </cell>
          <cell r="L6589">
            <v>0</v>
          </cell>
          <cell r="M6589" t="str">
            <v>Owner-Occupied</v>
          </cell>
          <cell r="N6589">
            <v>4</v>
          </cell>
          <cell r="O6589">
            <v>41816</v>
          </cell>
          <cell r="P6589" t="str">
            <v>Current</v>
          </cell>
        </row>
        <row r="6590">
          <cell r="B6590">
            <v>42244</v>
          </cell>
          <cell r="C6590">
            <v>17</v>
          </cell>
          <cell r="D6590" t="str">
            <v>ON</v>
          </cell>
          <cell r="E6590" t="str">
            <v>Purchase</v>
          </cell>
          <cell r="F6590" t="str">
            <v>Fixed</v>
          </cell>
          <cell r="I6590">
            <v>30.04</v>
          </cell>
          <cell r="J6590">
            <v>11.69</v>
          </cell>
          <cell r="K6590" t="str">
            <v>HiRatio</v>
          </cell>
          <cell r="L6590">
            <v>94310.73</v>
          </cell>
          <cell r="M6590" t="str">
            <v>Second Home</v>
          </cell>
          <cell r="N6590">
            <v>0</v>
          </cell>
          <cell r="O6590">
            <v>43831</v>
          </cell>
          <cell r="P6590" t="str">
            <v>Current</v>
          </cell>
        </row>
        <row r="6591">
          <cell r="B6591">
            <v>41241</v>
          </cell>
          <cell r="C6591">
            <v>50</v>
          </cell>
          <cell r="D6591" t="str">
            <v>AB</v>
          </cell>
          <cell r="E6591" t="str">
            <v>Purchase</v>
          </cell>
          <cell r="F6591" t="str">
            <v>Fixed</v>
          </cell>
          <cell r="I6591">
            <v>24.71</v>
          </cell>
          <cell r="J6591">
            <v>12.57</v>
          </cell>
          <cell r="K6591" t="str">
            <v>HiRatio</v>
          </cell>
          <cell r="L6591">
            <v>320467.15000000002</v>
          </cell>
          <cell r="M6591" t="str">
            <v>Owner-Occupied</v>
          </cell>
          <cell r="N6591">
            <v>0</v>
          </cell>
          <cell r="O6591">
            <v>43831</v>
          </cell>
          <cell r="P6591" t="str">
            <v>Current</v>
          </cell>
        </row>
        <row r="6592">
          <cell r="B6592">
            <v>41942</v>
          </cell>
          <cell r="C6592">
            <v>27</v>
          </cell>
          <cell r="D6592" t="str">
            <v>BC</v>
          </cell>
          <cell r="E6592" t="str">
            <v>Purchase</v>
          </cell>
          <cell r="F6592" t="str">
            <v>Fixed</v>
          </cell>
          <cell r="I6592">
            <v>42.72</v>
          </cell>
          <cell r="J6592">
            <v>27.24</v>
          </cell>
          <cell r="K6592" t="str">
            <v>HiRatio</v>
          </cell>
          <cell r="L6592">
            <v>519133.3</v>
          </cell>
          <cell r="M6592" t="str">
            <v>Owner-Occupied</v>
          </cell>
          <cell r="N6592">
            <v>0</v>
          </cell>
          <cell r="O6592">
            <v>43831</v>
          </cell>
          <cell r="P6592" t="str">
            <v>Current</v>
          </cell>
        </row>
        <row r="6593">
          <cell r="B6593">
            <v>41814</v>
          </cell>
          <cell r="C6593">
            <v>31</v>
          </cell>
          <cell r="D6593" t="str">
            <v>AB</v>
          </cell>
          <cell r="E6593" t="str">
            <v>Purchase</v>
          </cell>
          <cell r="F6593" t="str">
            <v>Fixed</v>
          </cell>
          <cell r="I6593">
            <v>41.64</v>
          </cell>
          <cell r="J6593">
            <v>16.04</v>
          </cell>
          <cell r="K6593" t="str">
            <v>Conv</v>
          </cell>
          <cell r="L6593">
            <v>0</v>
          </cell>
          <cell r="M6593" t="str">
            <v>Owner-Occupied</v>
          </cell>
          <cell r="N6593">
            <v>4</v>
          </cell>
          <cell r="O6593">
            <v>42496</v>
          </cell>
          <cell r="P6593" t="str">
            <v>Current</v>
          </cell>
        </row>
        <row r="6594">
          <cell r="B6594">
            <v>42110</v>
          </cell>
          <cell r="C6594">
            <v>21</v>
          </cell>
          <cell r="D6594" t="str">
            <v>ON</v>
          </cell>
          <cell r="E6594" t="str">
            <v>Purchase</v>
          </cell>
          <cell r="F6594" t="str">
            <v>ARM</v>
          </cell>
          <cell r="I6594">
            <v>28.78</v>
          </cell>
          <cell r="J6594">
            <v>28.78</v>
          </cell>
          <cell r="K6594" t="str">
            <v>HiRatio</v>
          </cell>
          <cell r="L6594">
            <v>407509.18</v>
          </cell>
          <cell r="M6594" t="str">
            <v>Owner-Occupied</v>
          </cell>
          <cell r="N6594">
            <v>0</v>
          </cell>
          <cell r="O6594">
            <v>43831</v>
          </cell>
          <cell r="P6594" t="str">
            <v>Current</v>
          </cell>
        </row>
        <row r="6595">
          <cell r="B6595">
            <v>40574</v>
          </cell>
          <cell r="C6595">
            <v>72</v>
          </cell>
          <cell r="D6595" t="str">
            <v>AB</v>
          </cell>
          <cell r="E6595" t="str">
            <v>Refinance External</v>
          </cell>
          <cell r="F6595" t="str">
            <v>ARM</v>
          </cell>
          <cell r="I6595">
            <v>43.35</v>
          </cell>
          <cell r="J6595">
            <v>32.49</v>
          </cell>
          <cell r="K6595" t="str">
            <v>HiRatio</v>
          </cell>
          <cell r="L6595">
            <v>0</v>
          </cell>
          <cell r="M6595" t="str">
            <v>Owner-Occupied</v>
          </cell>
          <cell r="N6595">
            <v>4</v>
          </cell>
          <cell r="O6595">
            <v>42499</v>
          </cell>
          <cell r="P6595" t="str">
            <v>Current</v>
          </cell>
        </row>
        <row r="6596">
          <cell r="B6596">
            <v>42702</v>
          </cell>
          <cell r="C6596">
            <v>2</v>
          </cell>
          <cell r="D6596" t="str">
            <v>ON</v>
          </cell>
          <cell r="E6596" t="str">
            <v>Purchase</v>
          </cell>
          <cell r="F6596" t="str">
            <v>ARM</v>
          </cell>
          <cell r="I6596">
            <v>30.79</v>
          </cell>
          <cell r="J6596">
            <v>30.66</v>
          </cell>
          <cell r="K6596" t="str">
            <v>Conv</v>
          </cell>
          <cell r="L6596">
            <v>498052.92</v>
          </cell>
          <cell r="M6596" t="str">
            <v>Owner-Occupied</v>
          </cell>
          <cell r="N6596">
            <v>0</v>
          </cell>
          <cell r="O6596">
            <v>43831</v>
          </cell>
          <cell r="P6596" t="str">
            <v>Current</v>
          </cell>
        </row>
        <row r="6597">
          <cell r="B6597">
            <v>41913</v>
          </cell>
          <cell r="C6597">
            <v>27</v>
          </cell>
          <cell r="D6597" t="str">
            <v>AB</v>
          </cell>
          <cell r="E6597" t="str">
            <v>Purchase</v>
          </cell>
          <cell r="F6597" t="str">
            <v>ARM</v>
          </cell>
          <cell r="I6597">
            <v>36.200000000000003</v>
          </cell>
          <cell r="J6597">
            <v>30.99</v>
          </cell>
          <cell r="K6597" t="str">
            <v>HiRatio</v>
          </cell>
          <cell r="L6597">
            <v>350910.64</v>
          </cell>
          <cell r="M6597" t="str">
            <v>Owner-Occupied</v>
          </cell>
          <cell r="N6597">
            <v>0</v>
          </cell>
          <cell r="O6597">
            <v>43831</v>
          </cell>
          <cell r="P6597" t="str">
            <v>Current</v>
          </cell>
        </row>
        <row r="6598">
          <cell r="B6598">
            <v>41879</v>
          </cell>
          <cell r="C6598">
            <v>29</v>
          </cell>
          <cell r="D6598" t="str">
            <v>ON</v>
          </cell>
          <cell r="E6598" t="str">
            <v>Refinance External</v>
          </cell>
          <cell r="F6598" t="str">
            <v>ARM</v>
          </cell>
          <cell r="I6598">
            <v>25.59</v>
          </cell>
          <cell r="J6598">
            <v>24.46</v>
          </cell>
          <cell r="K6598" t="str">
            <v>Conv</v>
          </cell>
          <cell r="L6598">
            <v>296970.96000000002</v>
          </cell>
          <cell r="M6598" t="str">
            <v>Owner-Occupied</v>
          </cell>
          <cell r="N6598">
            <v>0</v>
          </cell>
          <cell r="O6598">
            <v>43831</v>
          </cell>
          <cell r="P6598" t="str">
            <v>Current</v>
          </cell>
        </row>
        <row r="6599">
          <cell r="B6599">
            <v>42545</v>
          </cell>
          <cell r="C6599">
            <v>7</v>
          </cell>
          <cell r="D6599" t="str">
            <v>BC</v>
          </cell>
          <cell r="E6599" t="str">
            <v>Purchase</v>
          </cell>
          <cell r="F6599" t="str">
            <v>Fixed</v>
          </cell>
          <cell r="I6599">
            <v>37.07</v>
          </cell>
          <cell r="J6599">
            <v>35.92</v>
          </cell>
          <cell r="K6599" t="str">
            <v>HiRatio</v>
          </cell>
          <cell r="L6599">
            <v>234155.7</v>
          </cell>
          <cell r="M6599" t="str">
            <v>Owner-Occupied</v>
          </cell>
          <cell r="N6599">
            <v>0</v>
          </cell>
          <cell r="O6599">
            <v>43831</v>
          </cell>
          <cell r="P6599" t="str">
            <v>Current</v>
          </cell>
        </row>
        <row r="6600">
          <cell r="B6600">
            <v>42671</v>
          </cell>
          <cell r="C6600">
            <v>3</v>
          </cell>
          <cell r="D6600" t="str">
            <v>ON</v>
          </cell>
          <cell r="E6600" t="str">
            <v>Refinance External</v>
          </cell>
          <cell r="F6600" t="str">
            <v>ARM</v>
          </cell>
          <cell r="I6600">
            <v>37.28</v>
          </cell>
          <cell r="J6600">
            <v>29.87</v>
          </cell>
          <cell r="K6600" t="str">
            <v>Conv</v>
          </cell>
          <cell r="L6600">
            <v>218476.48</v>
          </cell>
          <cell r="M6600" t="str">
            <v>Owner-Occupied</v>
          </cell>
          <cell r="N6600">
            <v>0</v>
          </cell>
          <cell r="O6600">
            <v>43831</v>
          </cell>
          <cell r="P6600" t="str">
            <v>Current</v>
          </cell>
        </row>
        <row r="6601">
          <cell r="B6601">
            <v>41075</v>
          </cell>
          <cell r="C6601">
            <v>55</v>
          </cell>
          <cell r="D6601" t="str">
            <v>ON</v>
          </cell>
          <cell r="E6601" t="str">
            <v>Purchase</v>
          </cell>
          <cell r="F6601" t="str">
            <v>ARM</v>
          </cell>
          <cell r="I6601">
            <v>30.67</v>
          </cell>
          <cell r="J6601">
            <v>29.95</v>
          </cell>
          <cell r="K6601" t="str">
            <v>Conv</v>
          </cell>
          <cell r="L6601">
            <v>531514.68000000005</v>
          </cell>
          <cell r="M6601" t="str">
            <v>Owner-Occupied</v>
          </cell>
          <cell r="N6601">
            <v>0</v>
          </cell>
          <cell r="O6601">
            <v>43831</v>
          </cell>
          <cell r="P6601" t="str">
            <v>Current</v>
          </cell>
        </row>
        <row r="6602">
          <cell r="B6602">
            <v>41150</v>
          </cell>
          <cell r="C6602">
            <v>53</v>
          </cell>
          <cell r="D6602" t="str">
            <v>AB</v>
          </cell>
          <cell r="E6602" t="str">
            <v>Purchase</v>
          </cell>
          <cell r="F6602" t="str">
            <v>Fixed</v>
          </cell>
          <cell r="I6602">
            <v>39.86</v>
          </cell>
          <cell r="J6602">
            <v>18.309999999999999</v>
          </cell>
          <cell r="K6602" t="str">
            <v>HiRatio</v>
          </cell>
          <cell r="L6602">
            <v>0</v>
          </cell>
          <cell r="M6602" t="str">
            <v>Owner-Occupied</v>
          </cell>
          <cell r="N6602">
            <v>4</v>
          </cell>
          <cell r="O6602">
            <v>42398</v>
          </cell>
          <cell r="P6602" t="str">
            <v>Current</v>
          </cell>
        </row>
        <row r="6603">
          <cell r="B6603">
            <v>41677</v>
          </cell>
          <cell r="C6603">
            <v>35</v>
          </cell>
          <cell r="D6603" t="str">
            <v>ON</v>
          </cell>
          <cell r="E6603" t="str">
            <v>Purchase</v>
          </cell>
          <cell r="F6603" t="str">
            <v>ARM</v>
          </cell>
          <cell r="I6603">
            <v>30.48</v>
          </cell>
          <cell r="J6603">
            <v>21.89</v>
          </cell>
          <cell r="K6603" t="str">
            <v>HiRatio</v>
          </cell>
          <cell r="L6603">
            <v>214472.34</v>
          </cell>
          <cell r="M6603" t="str">
            <v>Owner-Occupied</v>
          </cell>
          <cell r="N6603">
            <v>0</v>
          </cell>
          <cell r="O6603">
            <v>43831</v>
          </cell>
          <cell r="P6603" t="str">
            <v>Current</v>
          </cell>
        </row>
        <row r="6604">
          <cell r="B6604">
            <v>41432</v>
          </cell>
          <cell r="C6604">
            <v>43</v>
          </cell>
          <cell r="D6604" t="str">
            <v>AB</v>
          </cell>
          <cell r="E6604" t="str">
            <v>Purchase</v>
          </cell>
          <cell r="F6604" t="str">
            <v>Fixed</v>
          </cell>
          <cell r="I6604">
            <v>25.18</v>
          </cell>
          <cell r="J6604">
            <v>13.64</v>
          </cell>
          <cell r="K6604" t="str">
            <v>Conv</v>
          </cell>
          <cell r="L6604">
            <v>1431860.49</v>
          </cell>
          <cell r="M6604" t="str">
            <v>Owner-Occupied</v>
          </cell>
          <cell r="N6604">
            <v>0</v>
          </cell>
          <cell r="O6604">
            <v>43831</v>
          </cell>
          <cell r="P6604" t="str">
            <v>Current</v>
          </cell>
        </row>
        <row r="6605">
          <cell r="B6605">
            <v>41752</v>
          </cell>
          <cell r="C6605">
            <v>33</v>
          </cell>
          <cell r="D6605" t="str">
            <v>SK</v>
          </cell>
          <cell r="E6605" t="str">
            <v>Transfer</v>
          </cell>
          <cell r="F6605" t="str">
            <v>Fixed</v>
          </cell>
          <cell r="I6605">
            <v>25.98</v>
          </cell>
          <cell r="J6605">
            <v>19.2</v>
          </cell>
          <cell r="K6605" t="str">
            <v>Conv</v>
          </cell>
          <cell r="L6605">
            <v>264901.07</v>
          </cell>
          <cell r="M6605" t="str">
            <v>Owner-Occupied</v>
          </cell>
          <cell r="N6605">
            <v>0</v>
          </cell>
          <cell r="O6605">
            <v>43831</v>
          </cell>
          <cell r="P6605" t="str">
            <v>Current</v>
          </cell>
        </row>
        <row r="6606">
          <cell r="B6606">
            <v>42242</v>
          </cell>
          <cell r="C6606">
            <v>17</v>
          </cell>
          <cell r="D6606" t="str">
            <v>BC</v>
          </cell>
          <cell r="E6606" t="str">
            <v>Purchase with Improvements</v>
          </cell>
          <cell r="F6606" t="str">
            <v>Fixed</v>
          </cell>
          <cell r="I6606">
            <v>42.32</v>
          </cell>
          <cell r="J6606">
            <v>29.1</v>
          </cell>
          <cell r="K6606" t="str">
            <v>HiRatio</v>
          </cell>
          <cell r="L6606">
            <v>460990.8</v>
          </cell>
          <cell r="M6606" t="str">
            <v>Owner-Occupied</v>
          </cell>
          <cell r="N6606">
            <v>0</v>
          </cell>
          <cell r="O6606">
            <v>43831</v>
          </cell>
          <cell r="P6606" t="str">
            <v>Current</v>
          </cell>
        </row>
        <row r="6607">
          <cell r="B6607">
            <v>42303</v>
          </cell>
          <cell r="C6607">
            <v>15</v>
          </cell>
          <cell r="D6607" t="str">
            <v>ON</v>
          </cell>
          <cell r="E6607" t="str">
            <v>Refinance External</v>
          </cell>
          <cell r="F6607" t="str">
            <v>ARM</v>
          </cell>
          <cell r="I6607">
            <v>34.340000000000003</v>
          </cell>
          <cell r="J6607">
            <v>30.31</v>
          </cell>
          <cell r="K6607" t="str">
            <v>Conv</v>
          </cell>
          <cell r="L6607">
            <v>340149.92</v>
          </cell>
          <cell r="M6607" t="str">
            <v>Owner-Occupied</v>
          </cell>
          <cell r="N6607">
            <v>0</v>
          </cell>
          <cell r="O6607">
            <v>43831</v>
          </cell>
          <cell r="P6607" t="str">
            <v>Current</v>
          </cell>
        </row>
        <row r="6608">
          <cell r="B6608">
            <v>40585</v>
          </cell>
          <cell r="C6608">
            <v>71</v>
          </cell>
          <cell r="D6608" t="str">
            <v>AB</v>
          </cell>
          <cell r="E6608" t="str">
            <v>Purchase</v>
          </cell>
          <cell r="F6608" t="str">
            <v>Fixed</v>
          </cell>
          <cell r="I6608">
            <v>39.57</v>
          </cell>
          <cell r="J6608">
            <v>13.23</v>
          </cell>
          <cell r="K6608" t="str">
            <v>HiRatio</v>
          </cell>
          <cell r="L6608">
            <v>0</v>
          </cell>
          <cell r="M6608" t="str">
            <v>Owner-Occupied</v>
          </cell>
          <cell r="N6608">
            <v>4</v>
          </cell>
          <cell r="O6608">
            <v>42416</v>
          </cell>
          <cell r="P6608" t="str">
            <v>Current</v>
          </cell>
        </row>
        <row r="6609">
          <cell r="B6609">
            <v>42061</v>
          </cell>
          <cell r="C6609">
            <v>23</v>
          </cell>
          <cell r="D6609" t="str">
            <v>ON</v>
          </cell>
          <cell r="E6609" t="str">
            <v>Purchase</v>
          </cell>
          <cell r="F6609" t="str">
            <v>Fixed</v>
          </cell>
          <cell r="I6609">
            <v>42.75</v>
          </cell>
          <cell r="J6609">
            <v>31.12</v>
          </cell>
          <cell r="K6609" t="str">
            <v>HiRatio</v>
          </cell>
          <cell r="L6609">
            <v>245166.7</v>
          </cell>
          <cell r="M6609" t="str">
            <v>Owner-Occupied</v>
          </cell>
          <cell r="N6609">
            <v>0</v>
          </cell>
          <cell r="O6609">
            <v>43831</v>
          </cell>
          <cell r="P6609" t="str">
            <v>Current</v>
          </cell>
        </row>
        <row r="6610">
          <cell r="B6610">
            <v>42109</v>
          </cell>
          <cell r="C6610">
            <v>21</v>
          </cell>
          <cell r="D6610" t="str">
            <v>ON</v>
          </cell>
          <cell r="E6610" t="str">
            <v>Purchase</v>
          </cell>
          <cell r="F6610" t="str">
            <v>ARM</v>
          </cell>
          <cell r="I6610">
            <v>23.45</v>
          </cell>
          <cell r="J6610">
            <v>19.11</v>
          </cell>
          <cell r="K6610" t="str">
            <v>HiRatio</v>
          </cell>
          <cell r="L6610">
            <v>292439.77</v>
          </cell>
          <cell r="M6610" t="str">
            <v>Owner-Occupied</v>
          </cell>
          <cell r="N6610">
            <v>0</v>
          </cell>
          <cell r="O6610">
            <v>43831</v>
          </cell>
          <cell r="P6610" t="str">
            <v>Current</v>
          </cell>
        </row>
        <row r="6611">
          <cell r="B6611">
            <v>41996</v>
          </cell>
          <cell r="C6611">
            <v>25</v>
          </cell>
          <cell r="D6611" t="str">
            <v>AB</v>
          </cell>
          <cell r="E6611" t="str">
            <v>Purchase</v>
          </cell>
          <cell r="F6611" t="str">
            <v>Fixed</v>
          </cell>
          <cell r="I6611">
            <v>42.89</v>
          </cell>
          <cell r="J6611">
            <v>37.18</v>
          </cell>
          <cell r="K6611" t="str">
            <v>HiRatio</v>
          </cell>
          <cell r="L6611">
            <v>368968.13</v>
          </cell>
          <cell r="M6611" t="str">
            <v>Owner-Occupied</v>
          </cell>
          <cell r="N6611">
            <v>0</v>
          </cell>
          <cell r="O6611">
            <v>43831</v>
          </cell>
          <cell r="P6611" t="str">
            <v>Current</v>
          </cell>
        </row>
        <row r="6612">
          <cell r="B6612">
            <v>41984</v>
          </cell>
          <cell r="C6612">
            <v>25</v>
          </cell>
          <cell r="D6612" t="str">
            <v>ON</v>
          </cell>
          <cell r="E6612" t="str">
            <v>Refinance External</v>
          </cell>
          <cell r="F6612" t="str">
            <v>Fixed</v>
          </cell>
          <cell r="I6612">
            <v>37.76</v>
          </cell>
          <cell r="J6612">
            <v>24.72</v>
          </cell>
          <cell r="K6612" t="str">
            <v>Conv</v>
          </cell>
          <cell r="L6612">
            <v>136539.25</v>
          </cell>
          <cell r="M6612" t="str">
            <v>Owner-Occupied</v>
          </cell>
          <cell r="N6612">
            <v>0</v>
          </cell>
          <cell r="O6612">
            <v>43831</v>
          </cell>
          <cell r="P6612" t="str">
            <v>Current</v>
          </cell>
        </row>
        <row r="6613">
          <cell r="B6613">
            <v>41409</v>
          </cell>
          <cell r="C6613">
            <v>44</v>
          </cell>
          <cell r="D6613" t="str">
            <v>ON</v>
          </cell>
          <cell r="E6613" t="str">
            <v>Purchase</v>
          </cell>
          <cell r="F6613" t="str">
            <v>Fixed</v>
          </cell>
          <cell r="I6613">
            <v>43.4</v>
          </cell>
          <cell r="J6613">
            <v>37.36</v>
          </cell>
          <cell r="K6613" t="str">
            <v>HiRatio</v>
          </cell>
          <cell r="L6613">
            <v>303856.15999999997</v>
          </cell>
          <cell r="M6613" t="str">
            <v>Owner-Occupied</v>
          </cell>
          <cell r="N6613">
            <v>0</v>
          </cell>
          <cell r="O6613">
            <v>43831</v>
          </cell>
          <cell r="P6613" t="str">
            <v>Current</v>
          </cell>
        </row>
        <row r="6614">
          <cell r="B6614">
            <v>41830</v>
          </cell>
          <cell r="C6614">
            <v>30</v>
          </cell>
          <cell r="D6614" t="str">
            <v>ON</v>
          </cell>
          <cell r="E6614" t="str">
            <v>Refinance External</v>
          </cell>
          <cell r="F6614" t="str">
            <v>ARM</v>
          </cell>
          <cell r="I6614">
            <v>25.75</v>
          </cell>
          <cell r="J6614">
            <v>24.47</v>
          </cell>
          <cell r="K6614" t="str">
            <v>Conv</v>
          </cell>
          <cell r="L6614">
            <v>539811.22</v>
          </cell>
          <cell r="M6614" t="str">
            <v>Owner-Occupied</v>
          </cell>
          <cell r="N6614">
            <v>0</v>
          </cell>
          <cell r="O6614">
            <v>43831</v>
          </cell>
          <cell r="P6614" t="str">
            <v>Current</v>
          </cell>
        </row>
        <row r="6615">
          <cell r="B6615">
            <v>40711</v>
          </cell>
          <cell r="C6615">
            <v>67</v>
          </cell>
          <cell r="D6615" t="str">
            <v>ON</v>
          </cell>
          <cell r="E6615" t="str">
            <v>Purchase</v>
          </cell>
          <cell r="F6615" t="str">
            <v>Fixed</v>
          </cell>
          <cell r="I6615">
            <v>43.37</v>
          </cell>
          <cell r="J6615">
            <v>37.25</v>
          </cell>
          <cell r="K6615" t="str">
            <v>HiRatio</v>
          </cell>
          <cell r="L6615">
            <v>0</v>
          </cell>
          <cell r="M6615" t="str">
            <v>Owner-Occupied</v>
          </cell>
          <cell r="N6615">
            <v>4</v>
          </cell>
          <cell r="O6615">
            <v>42171</v>
          </cell>
          <cell r="P6615" t="str">
            <v>Current</v>
          </cell>
        </row>
        <row r="6616">
          <cell r="B6616">
            <v>41904</v>
          </cell>
          <cell r="C6616">
            <v>28</v>
          </cell>
          <cell r="D6616" t="str">
            <v>ON</v>
          </cell>
          <cell r="E6616" t="str">
            <v>Refinance External</v>
          </cell>
          <cell r="F6616" t="str">
            <v>Fixed</v>
          </cell>
          <cell r="I6616">
            <v>41.33</v>
          </cell>
          <cell r="J6616">
            <v>29.47</v>
          </cell>
          <cell r="K6616" t="str">
            <v>Conv</v>
          </cell>
          <cell r="L6616">
            <v>452807.99</v>
          </cell>
          <cell r="M6616" t="str">
            <v>Owner-Occupied</v>
          </cell>
          <cell r="N6616">
            <v>0</v>
          </cell>
          <cell r="O6616">
            <v>43831</v>
          </cell>
          <cell r="P6616" t="str">
            <v>Current</v>
          </cell>
        </row>
        <row r="6617">
          <cell r="B6617">
            <v>41642</v>
          </cell>
          <cell r="C6617">
            <v>36</v>
          </cell>
          <cell r="D6617" t="str">
            <v>AB</v>
          </cell>
          <cell r="E6617" t="str">
            <v>Purchase</v>
          </cell>
          <cell r="F6617" t="str">
            <v>Fixed</v>
          </cell>
          <cell r="I6617">
            <v>35.19</v>
          </cell>
          <cell r="J6617">
            <v>23.3</v>
          </cell>
          <cell r="K6617" t="str">
            <v>HiRatio</v>
          </cell>
          <cell r="L6617">
            <v>0</v>
          </cell>
          <cell r="M6617" t="str">
            <v>Owner-Occupied</v>
          </cell>
          <cell r="N6617">
            <v>4</v>
          </cell>
          <cell r="O6617">
            <v>42740</v>
          </cell>
          <cell r="P6617" t="str">
            <v>Current</v>
          </cell>
        </row>
        <row r="6618">
          <cell r="B6618">
            <v>41977</v>
          </cell>
          <cell r="C6618">
            <v>25</v>
          </cell>
          <cell r="D6618" t="str">
            <v>BC</v>
          </cell>
          <cell r="E6618" t="str">
            <v>Purchase</v>
          </cell>
          <cell r="F6618" t="str">
            <v>Fixed</v>
          </cell>
          <cell r="I6618">
            <v>34.07</v>
          </cell>
          <cell r="J6618">
            <v>29.73</v>
          </cell>
          <cell r="K6618" t="str">
            <v>HiRatio</v>
          </cell>
          <cell r="L6618">
            <v>500690.59</v>
          </cell>
          <cell r="M6618" t="str">
            <v>Owner-Occupied</v>
          </cell>
          <cell r="N6618">
            <v>0</v>
          </cell>
          <cell r="O6618">
            <v>43831</v>
          </cell>
          <cell r="P6618" t="str">
            <v>Current</v>
          </cell>
        </row>
        <row r="6619">
          <cell r="B6619">
            <v>42471</v>
          </cell>
          <cell r="C6619">
            <v>9</v>
          </cell>
          <cell r="D6619" t="str">
            <v>AB</v>
          </cell>
          <cell r="E6619" t="str">
            <v>Refinance External</v>
          </cell>
          <cell r="F6619" t="str">
            <v>Fixed</v>
          </cell>
          <cell r="I6619">
            <v>18.73</v>
          </cell>
          <cell r="J6619">
            <v>14.26</v>
          </cell>
          <cell r="K6619" t="str">
            <v>Conv</v>
          </cell>
          <cell r="L6619">
            <v>310454.59000000003</v>
          </cell>
          <cell r="M6619" t="str">
            <v>Owner-Occupied</v>
          </cell>
          <cell r="N6619">
            <v>0</v>
          </cell>
          <cell r="O6619">
            <v>43831</v>
          </cell>
          <cell r="P6619" t="str">
            <v>Current</v>
          </cell>
        </row>
        <row r="6620">
          <cell r="B6620">
            <v>42296</v>
          </cell>
          <cell r="C6620">
            <v>15</v>
          </cell>
          <cell r="D6620" t="str">
            <v>ON</v>
          </cell>
          <cell r="E6620" t="str">
            <v>Transfer</v>
          </cell>
          <cell r="F6620" t="str">
            <v>ARM</v>
          </cell>
          <cell r="I6620">
            <v>22.66</v>
          </cell>
          <cell r="J6620">
            <v>14.98</v>
          </cell>
          <cell r="K6620" t="str">
            <v>Conv</v>
          </cell>
          <cell r="L6620">
            <v>116059.75</v>
          </cell>
          <cell r="M6620" t="str">
            <v>Owner-Occupied</v>
          </cell>
          <cell r="N6620">
            <v>0</v>
          </cell>
          <cell r="O6620">
            <v>43831</v>
          </cell>
          <cell r="P6620" t="str">
            <v>Current</v>
          </cell>
        </row>
        <row r="6621">
          <cell r="B6621">
            <v>41865</v>
          </cell>
          <cell r="C6621">
            <v>29</v>
          </cell>
          <cell r="D6621" t="str">
            <v>ON</v>
          </cell>
          <cell r="E6621" t="str">
            <v>Refinance External</v>
          </cell>
          <cell r="F6621" t="str">
            <v>ARM</v>
          </cell>
          <cell r="I6621">
            <v>28.61</v>
          </cell>
          <cell r="J6621">
            <v>28.42</v>
          </cell>
          <cell r="K6621" t="str">
            <v>Conv</v>
          </cell>
          <cell r="L6621">
            <v>0</v>
          </cell>
          <cell r="M6621" t="str">
            <v>Owner-Occupied</v>
          </cell>
          <cell r="N6621">
            <v>4</v>
          </cell>
          <cell r="O6621">
            <v>42599</v>
          </cell>
          <cell r="P6621" t="str">
            <v>Current</v>
          </cell>
        </row>
        <row r="6622">
          <cell r="B6622">
            <v>41123</v>
          </cell>
          <cell r="C6622">
            <v>53</v>
          </cell>
          <cell r="D6622" t="str">
            <v>ON</v>
          </cell>
          <cell r="E6622" t="str">
            <v>Purchase</v>
          </cell>
          <cell r="F6622" t="str">
            <v>Fixed</v>
          </cell>
          <cell r="I6622">
            <v>41.35</v>
          </cell>
          <cell r="J6622">
            <v>21.88</v>
          </cell>
          <cell r="K6622" t="str">
            <v>HiRatio</v>
          </cell>
          <cell r="L6622">
            <v>0</v>
          </cell>
          <cell r="M6622" t="str">
            <v>Owner-Occupied</v>
          </cell>
          <cell r="N6622">
            <v>4</v>
          </cell>
          <cell r="O6622">
            <v>41764</v>
          </cell>
          <cell r="P6622" t="str">
            <v>Current</v>
          </cell>
        </row>
        <row r="6623">
          <cell r="B6623">
            <v>41369</v>
          </cell>
          <cell r="C6623">
            <v>45</v>
          </cell>
          <cell r="D6623" t="str">
            <v>AB</v>
          </cell>
          <cell r="E6623" t="str">
            <v>Refinance External</v>
          </cell>
          <cell r="F6623" t="str">
            <v>Fixed</v>
          </cell>
          <cell r="I6623">
            <v>42.78</v>
          </cell>
          <cell r="J6623">
            <v>21.24</v>
          </cell>
          <cell r="K6623" t="str">
            <v>Conv</v>
          </cell>
          <cell r="L6623">
            <v>144633.68</v>
          </cell>
          <cell r="M6623" t="str">
            <v>Owner-Occupied</v>
          </cell>
          <cell r="N6623">
            <v>0</v>
          </cell>
          <cell r="O6623">
            <v>43831</v>
          </cell>
          <cell r="P6623" t="str">
            <v>Current</v>
          </cell>
        </row>
        <row r="6624">
          <cell r="B6624">
            <v>41152</v>
          </cell>
          <cell r="C6624">
            <v>53</v>
          </cell>
          <cell r="D6624" t="str">
            <v>ON</v>
          </cell>
          <cell r="E6624" t="str">
            <v>Refinance External</v>
          </cell>
          <cell r="F6624" t="str">
            <v>Fixed</v>
          </cell>
          <cell r="I6624">
            <v>38.74</v>
          </cell>
          <cell r="J6624">
            <v>31.11</v>
          </cell>
          <cell r="K6624" t="str">
            <v>HiRatio</v>
          </cell>
          <cell r="L6624">
            <v>0</v>
          </cell>
          <cell r="M6624" t="str">
            <v>Owner-Occupied</v>
          </cell>
          <cell r="N6624">
            <v>4</v>
          </cell>
          <cell r="O6624">
            <v>42360</v>
          </cell>
          <cell r="P6624" t="str">
            <v>Current</v>
          </cell>
        </row>
        <row r="6625">
          <cell r="B6625">
            <v>42338</v>
          </cell>
          <cell r="C6625">
            <v>14</v>
          </cell>
          <cell r="D6625" t="str">
            <v>ON</v>
          </cell>
          <cell r="E6625" t="str">
            <v>Purchase</v>
          </cell>
          <cell r="F6625" t="str">
            <v>Fixed</v>
          </cell>
          <cell r="I6625">
            <v>31.39</v>
          </cell>
          <cell r="J6625">
            <v>28.21</v>
          </cell>
          <cell r="K6625" t="str">
            <v>HiRatio</v>
          </cell>
          <cell r="L6625">
            <v>174981.25</v>
          </cell>
          <cell r="M6625" t="str">
            <v>Owner-Occupied</v>
          </cell>
          <cell r="N6625">
            <v>0</v>
          </cell>
          <cell r="O6625">
            <v>43831</v>
          </cell>
          <cell r="P6625" t="str">
            <v>Current</v>
          </cell>
        </row>
        <row r="6626">
          <cell r="B6626">
            <v>41540</v>
          </cell>
          <cell r="C6626">
            <v>40</v>
          </cell>
          <cell r="D6626" t="str">
            <v>ON</v>
          </cell>
          <cell r="E6626" t="str">
            <v>Purchase</v>
          </cell>
          <cell r="F6626" t="str">
            <v>Fixed</v>
          </cell>
          <cell r="I6626">
            <v>37.29</v>
          </cell>
          <cell r="J6626">
            <v>9.9499999999999993</v>
          </cell>
          <cell r="K6626" t="str">
            <v>HiRatio</v>
          </cell>
          <cell r="L6626">
            <v>251225.41</v>
          </cell>
          <cell r="M6626" t="str">
            <v>Owner-Occupied</v>
          </cell>
          <cell r="N6626">
            <v>0</v>
          </cell>
          <cell r="O6626">
            <v>43831</v>
          </cell>
          <cell r="P6626" t="str">
            <v>Current</v>
          </cell>
        </row>
        <row r="6627">
          <cell r="B6627">
            <v>42208</v>
          </cell>
          <cell r="C6627">
            <v>18</v>
          </cell>
          <cell r="D6627" t="str">
            <v>ON</v>
          </cell>
          <cell r="E6627" t="str">
            <v>Purchase</v>
          </cell>
          <cell r="F6627" t="str">
            <v>ARM</v>
          </cell>
          <cell r="I6627">
            <v>31.91</v>
          </cell>
          <cell r="J6627">
            <v>23.03</v>
          </cell>
          <cell r="K6627" t="str">
            <v>Conv</v>
          </cell>
          <cell r="L6627">
            <v>212612.09</v>
          </cell>
          <cell r="M6627" t="str">
            <v>Owner-Occupied</v>
          </cell>
          <cell r="N6627">
            <v>0</v>
          </cell>
          <cell r="O6627">
            <v>43831</v>
          </cell>
          <cell r="P6627" t="str">
            <v>Current</v>
          </cell>
        </row>
        <row r="6628">
          <cell r="B6628">
            <v>41557</v>
          </cell>
          <cell r="C6628">
            <v>39</v>
          </cell>
          <cell r="D6628" t="str">
            <v>ON</v>
          </cell>
          <cell r="E6628" t="str">
            <v>Purchase</v>
          </cell>
          <cell r="F6628" t="str">
            <v>Fixed</v>
          </cell>
          <cell r="I6628">
            <v>41.7</v>
          </cell>
          <cell r="J6628">
            <v>29.96</v>
          </cell>
          <cell r="K6628" t="str">
            <v>HiRatio</v>
          </cell>
          <cell r="L6628">
            <v>0</v>
          </cell>
          <cell r="M6628" t="str">
            <v>Owner-Occupied</v>
          </cell>
          <cell r="N6628">
            <v>4</v>
          </cell>
          <cell r="O6628">
            <v>42507</v>
          </cell>
          <cell r="P6628" t="str">
            <v>Current</v>
          </cell>
        </row>
        <row r="6629">
          <cell r="B6629">
            <v>42472</v>
          </cell>
          <cell r="C6629">
            <v>9</v>
          </cell>
          <cell r="D6629" t="str">
            <v>BC</v>
          </cell>
          <cell r="E6629" t="str">
            <v>Transfer</v>
          </cell>
          <cell r="F6629" t="str">
            <v>Fixed</v>
          </cell>
          <cell r="I6629">
            <v>29.39</v>
          </cell>
          <cell r="J6629">
            <v>23.2</v>
          </cell>
          <cell r="K6629" t="str">
            <v>Conv</v>
          </cell>
          <cell r="L6629">
            <v>561376.86</v>
          </cell>
          <cell r="M6629" t="str">
            <v>Owner-Occupied</v>
          </cell>
          <cell r="N6629">
            <v>0</v>
          </cell>
          <cell r="O6629">
            <v>43831</v>
          </cell>
          <cell r="P6629" t="str">
            <v>Current</v>
          </cell>
        </row>
        <row r="6630">
          <cell r="B6630">
            <v>41915</v>
          </cell>
          <cell r="C6630">
            <v>27</v>
          </cell>
          <cell r="D6630" t="str">
            <v>ON</v>
          </cell>
          <cell r="E6630" t="str">
            <v>Purchase</v>
          </cell>
          <cell r="F6630" t="str">
            <v>Fixed</v>
          </cell>
          <cell r="I6630">
            <v>32.9</v>
          </cell>
          <cell r="J6630">
            <v>21.52</v>
          </cell>
          <cell r="K6630" t="str">
            <v>HiRatio</v>
          </cell>
          <cell r="L6630">
            <v>165188.35</v>
          </cell>
          <cell r="M6630" t="str">
            <v>Owner-Occupied</v>
          </cell>
          <cell r="N6630">
            <v>0</v>
          </cell>
          <cell r="O6630">
            <v>43831</v>
          </cell>
          <cell r="P6630" t="str">
            <v>Current</v>
          </cell>
        </row>
        <row r="6631">
          <cell r="B6631">
            <v>42200</v>
          </cell>
          <cell r="C6631">
            <v>18</v>
          </cell>
          <cell r="D6631" t="str">
            <v>ON</v>
          </cell>
          <cell r="E6631" t="str">
            <v>Purchase</v>
          </cell>
          <cell r="F6631" t="str">
            <v>Fixed</v>
          </cell>
          <cell r="I6631">
            <v>39.270000000000003</v>
          </cell>
          <cell r="J6631">
            <v>33.409999999999997</v>
          </cell>
          <cell r="K6631" t="str">
            <v>HiRatio</v>
          </cell>
          <cell r="L6631">
            <v>0</v>
          </cell>
          <cell r="M6631" t="str">
            <v>Owner-Occupied</v>
          </cell>
          <cell r="N6631">
            <v>4</v>
          </cell>
          <cell r="O6631">
            <v>42296</v>
          </cell>
          <cell r="P6631" t="str">
            <v>Current</v>
          </cell>
        </row>
        <row r="6632">
          <cell r="B6632">
            <v>41858</v>
          </cell>
          <cell r="C6632">
            <v>29</v>
          </cell>
          <cell r="D6632" t="str">
            <v>AB</v>
          </cell>
          <cell r="E6632" t="str">
            <v>Purchase</v>
          </cell>
          <cell r="F6632" t="str">
            <v>Fixed</v>
          </cell>
          <cell r="I6632">
            <v>43.41</v>
          </cell>
          <cell r="J6632">
            <v>24.09</v>
          </cell>
          <cell r="K6632" t="str">
            <v>HiRatio</v>
          </cell>
          <cell r="L6632">
            <v>352770.75</v>
          </cell>
          <cell r="M6632" t="str">
            <v>Owner-Occupied</v>
          </cell>
          <cell r="N6632">
            <v>0</v>
          </cell>
          <cell r="O6632">
            <v>43831</v>
          </cell>
          <cell r="P6632" t="str">
            <v>Current</v>
          </cell>
        </row>
        <row r="6633">
          <cell r="B6633">
            <v>41719</v>
          </cell>
          <cell r="C6633">
            <v>34</v>
          </cell>
          <cell r="D6633" t="str">
            <v>ON</v>
          </cell>
          <cell r="E6633" t="str">
            <v>Refinance External</v>
          </cell>
          <cell r="F6633" t="str">
            <v>Fixed</v>
          </cell>
          <cell r="I6633">
            <v>39.65</v>
          </cell>
          <cell r="J6633">
            <v>20.07</v>
          </cell>
          <cell r="K6633" t="str">
            <v>Conv</v>
          </cell>
          <cell r="L6633">
            <v>0</v>
          </cell>
          <cell r="M6633" t="str">
            <v>Owner-Occupied</v>
          </cell>
          <cell r="N6633">
            <v>4</v>
          </cell>
          <cell r="O6633">
            <v>42696</v>
          </cell>
          <cell r="P6633" t="str">
            <v>Current</v>
          </cell>
        </row>
        <row r="6634">
          <cell r="B6634">
            <v>40809</v>
          </cell>
          <cell r="C6634">
            <v>64</v>
          </cell>
          <cell r="D6634" t="str">
            <v>AB</v>
          </cell>
          <cell r="E6634" t="str">
            <v>Purchase</v>
          </cell>
          <cell r="F6634" t="str">
            <v>Fixed</v>
          </cell>
          <cell r="I6634">
            <v>39.5</v>
          </cell>
          <cell r="J6634">
            <v>38.729999999999997</v>
          </cell>
          <cell r="K6634" t="str">
            <v>Conv</v>
          </cell>
          <cell r="L6634">
            <v>0</v>
          </cell>
          <cell r="M6634" t="str">
            <v>Owner-Occupied</v>
          </cell>
          <cell r="N6634">
            <v>4</v>
          </cell>
          <cell r="O6634">
            <v>41555</v>
          </cell>
          <cell r="P6634" t="str">
            <v>Current</v>
          </cell>
        </row>
        <row r="6635">
          <cell r="B6635">
            <v>42429</v>
          </cell>
          <cell r="C6635">
            <v>11</v>
          </cell>
          <cell r="D6635" t="str">
            <v>BC</v>
          </cell>
          <cell r="E6635" t="str">
            <v>Refinance External</v>
          </cell>
          <cell r="F6635" t="str">
            <v>Fixed</v>
          </cell>
          <cell r="I6635">
            <v>39.06</v>
          </cell>
          <cell r="J6635">
            <v>24.52</v>
          </cell>
          <cell r="K6635" t="str">
            <v>Conv</v>
          </cell>
          <cell r="L6635">
            <v>467130.67</v>
          </cell>
          <cell r="M6635" t="str">
            <v>Owner-Occupied</v>
          </cell>
          <cell r="N6635">
            <v>0</v>
          </cell>
          <cell r="O6635">
            <v>43831</v>
          </cell>
          <cell r="P6635" t="str">
            <v>Current</v>
          </cell>
        </row>
        <row r="6636">
          <cell r="B6636">
            <v>42566</v>
          </cell>
          <cell r="C6636">
            <v>6</v>
          </cell>
          <cell r="D6636" t="str">
            <v>AB</v>
          </cell>
          <cell r="E6636" t="str">
            <v>Purchase</v>
          </cell>
          <cell r="F6636" t="str">
            <v>Fixed</v>
          </cell>
          <cell r="I6636">
            <v>41.98</v>
          </cell>
          <cell r="J6636">
            <v>33.58</v>
          </cell>
          <cell r="K6636" t="str">
            <v>HiRatio</v>
          </cell>
          <cell r="L6636">
            <v>329958.96999999997</v>
          </cell>
          <cell r="M6636" t="str">
            <v>Owner-Occupied</v>
          </cell>
          <cell r="N6636">
            <v>0</v>
          </cell>
          <cell r="O6636">
            <v>43831</v>
          </cell>
          <cell r="P6636" t="str">
            <v>Current</v>
          </cell>
        </row>
        <row r="6637">
          <cell r="B6637">
            <v>41071</v>
          </cell>
          <cell r="C6637">
            <v>55</v>
          </cell>
          <cell r="D6637" t="str">
            <v>AB</v>
          </cell>
          <cell r="E6637" t="str">
            <v>Purchase</v>
          </cell>
          <cell r="F6637" t="str">
            <v>Fixed</v>
          </cell>
          <cell r="I6637">
            <v>36.340000000000003</v>
          </cell>
          <cell r="J6637">
            <v>35.19</v>
          </cell>
          <cell r="K6637" t="str">
            <v>Conv</v>
          </cell>
          <cell r="L6637">
            <v>0</v>
          </cell>
          <cell r="M6637" t="str">
            <v>Owner-Occupied</v>
          </cell>
          <cell r="N6637">
            <v>4</v>
          </cell>
          <cell r="O6637">
            <v>42167</v>
          </cell>
          <cell r="P6637" t="str">
            <v>Current</v>
          </cell>
        </row>
        <row r="6638">
          <cell r="B6638">
            <v>42240</v>
          </cell>
          <cell r="C6638">
            <v>17</v>
          </cell>
          <cell r="D6638" t="str">
            <v>ON</v>
          </cell>
          <cell r="E6638" t="str">
            <v>Purchase</v>
          </cell>
          <cell r="F6638" t="str">
            <v>Fixed</v>
          </cell>
          <cell r="I6638">
            <v>34.33</v>
          </cell>
          <cell r="J6638">
            <v>33.869999999999997</v>
          </cell>
          <cell r="K6638" t="str">
            <v>HiRatio</v>
          </cell>
          <cell r="L6638">
            <v>337968.66</v>
          </cell>
          <cell r="M6638" t="str">
            <v>Owner-Occupied</v>
          </cell>
          <cell r="N6638">
            <v>0</v>
          </cell>
          <cell r="O6638">
            <v>43831</v>
          </cell>
          <cell r="P6638" t="str">
            <v>Current</v>
          </cell>
        </row>
        <row r="6639">
          <cell r="B6639">
            <v>42216</v>
          </cell>
          <cell r="C6639">
            <v>18</v>
          </cell>
          <cell r="D6639" t="str">
            <v>ON</v>
          </cell>
          <cell r="E6639" t="str">
            <v>Purchase</v>
          </cell>
          <cell r="F6639" t="str">
            <v>ARM</v>
          </cell>
          <cell r="I6639">
            <v>36.19</v>
          </cell>
          <cell r="J6639">
            <v>12.76</v>
          </cell>
          <cell r="K6639" t="str">
            <v>Conv</v>
          </cell>
          <cell r="L6639">
            <v>341428.91</v>
          </cell>
          <cell r="M6639" t="str">
            <v>Owner-Occupied</v>
          </cell>
          <cell r="N6639">
            <v>0</v>
          </cell>
          <cell r="O6639">
            <v>43831</v>
          </cell>
          <cell r="P6639" t="str">
            <v>Current</v>
          </cell>
        </row>
        <row r="6640">
          <cell r="B6640">
            <v>41897</v>
          </cell>
          <cell r="C6640">
            <v>28</v>
          </cell>
          <cell r="D6640" t="str">
            <v>AB</v>
          </cell>
          <cell r="E6640" t="str">
            <v>Purchase</v>
          </cell>
          <cell r="F6640" t="str">
            <v>Fixed</v>
          </cell>
          <cell r="I6640">
            <v>41.77</v>
          </cell>
          <cell r="J6640">
            <v>31.28</v>
          </cell>
          <cell r="K6640" t="str">
            <v>HiRatio</v>
          </cell>
          <cell r="L6640">
            <v>384469.63</v>
          </cell>
          <cell r="M6640" t="str">
            <v>Owner-Occupied</v>
          </cell>
          <cell r="N6640">
            <v>0</v>
          </cell>
          <cell r="O6640">
            <v>43831</v>
          </cell>
          <cell r="P6640" t="str">
            <v>Current</v>
          </cell>
        </row>
        <row r="6641">
          <cell r="B6641">
            <v>40998</v>
          </cell>
          <cell r="C6641">
            <v>58</v>
          </cell>
          <cell r="D6641" t="str">
            <v>BC</v>
          </cell>
          <cell r="E6641" t="str">
            <v>Refinance External</v>
          </cell>
          <cell r="F6641" t="str">
            <v>Fixed</v>
          </cell>
          <cell r="I6641">
            <v>36.479999999999997</v>
          </cell>
          <cell r="J6641">
            <v>36.479999999999997</v>
          </cell>
          <cell r="K6641" t="str">
            <v>Conv</v>
          </cell>
          <cell r="L6641">
            <v>0</v>
          </cell>
          <cell r="M6641" t="str">
            <v>Owner-Occupied</v>
          </cell>
          <cell r="N6641">
            <v>4</v>
          </cell>
          <cell r="O6641">
            <v>42590</v>
          </cell>
          <cell r="P6641" t="str">
            <v>Current</v>
          </cell>
        </row>
        <row r="6642">
          <cell r="B6642">
            <v>41333</v>
          </cell>
          <cell r="C6642">
            <v>47</v>
          </cell>
          <cell r="D6642" t="str">
            <v>ON</v>
          </cell>
          <cell r="E6642" t="str">
            <v>Purchase</v>
          </cell>
          <cell r="F6642" t="str">
            <v>Fixed</v>
          </cell>
          <cell r="I6642">
            <v>35.4</v>
          </cell>
          <cell r="J6642">
            <v>25.02</v>
          </cell>
          <cell r="K6642" t="str">
            <v>HiRatio</v>
          </cell>
          <cell r="L6642">
            <v>0</v>
          </cell>
          <cell r="M6642" t="str">
            <v>Owner-Occupied</v>
          </cell>
          <cell r="N6642">
            <v>4</v>
          </cell>
          <cell r="O6642">
            <v>42551</v>
          </cell>
          <cell r="P6642" t="str">
            <v>Current</v>
          </cell>
        </row>
        <row r="6643">
          <cell r="B6643">
            <v>41145</v>
          </cell>
          <cell r="C6643">
            <v>53</v>
          </cell>
          <cell r="D6643" t="str">
            <v>AB</v>
          </cell>
          <cell r="E6643" t="str">
            <v>Purchase</v>
          </cell>
          <cell r="F6643" t="str">
            <v>Fixed</v>
          </cell>
          <cell r="I6643">
            <v>32.51</v>
          </cell>
          <cell r="J6643">
            <v>40.9</v>
          </cell>
          <cell r="K6643" t="str">
            <v>Conv</v>
          </cell>
          <cell r="L6643">
            <v>0</v>
          </cell>
          <cell r="M6643" t="str">
            <v>Owner-Occupied</v>
          </cell>
          <cell r="N6643">
            <v>4</v>
          </cell>
          <cell r="O6643">
            <v>41460</v>
          </cell>
          <cell r="P6643" t="str">
            <v>Current</v>
          </cell>
        </row>
        <row r="6644">
          <cell r="B6644">
            <v>42275</v>
          </cell>
          <cell r="C6644">
            <v>16</v>
          </cell>
          <cell r="D6644" t="str">
            <v>AB</v>
          </cell>
          <cell r="E6644" t="str">
            <v>Purchase</v>
          </cell>
          <cell r="F6644" t="str">
            <v>Fixed</v>
          </cell>
          <cell r="I6644">
            <v>24.26</v>
          </cell>
          <cell r="J6644">
            <v>23.54</v>
          </cell>
          <cell r="K6644" t="str">
            <v>Conv</v>
          </cell>
          <cell r="L6644">
            <v>294000.42</v>
          </cell>
          <cell r="M6644" t="str">
            <v>Owner-Occupied</v>
          </cell>
          <cell r="N6644">
            <v>0</v>
          </cell>
          <cell r="O6644">
            <v>43831</v>
          </cell>
          <cell r="P6644" t="str">
            <v>Current</v>
          </cell>
        </row>
        <row r="6645">
          <cell r="B6645">
            <v>42628</v>
          </cell>
          <cell r="C6645">
            <v>4</v>
          </cell>
          <cell r="D6645" t="str">
            <v>AB</v>
          </cell>
          <cell r="E6645" t="str">
            <v>Purchase with Improvements</v>
          </cell>
          <cell r="F6645" t="str">
            <v>Fixed</v>
          </cell>
          <cell r="I6645">
            <v>33.25</v>
          </cell>
          <cell r="J6645">
            <v>19.63</v>
          </cell>
          <cell r="K6645" t="str">
            <v>HiRatio</v>
          </cell>
          <cell r="L6645">
            <v>398468.73</v>
          </cell>
          <cell r="M6645" t="str">
            <v>Owner-Occupied</v>
          </cell>
          <cell r="N6645">
            <v>0</v>
          </cell>
          <cell r="O6645">
            <v>43831</v>
          </cell>
          <cell r="P6645" t="str">
            <v>Current</v>
          </cell>
        </row>
        <row r="6646">
          <cell r="B6646">
            <v>42244</v>
          </cell>
          <cell r="C6646">
            <v>17</v>
          </cell>
          <cell r="D6646" t="str">
            <v>ON</v>
          </cell>
          <cell r="E6646" t="str">
            <v>Purchase</v>
          </cell>
          <cell r="F6646" t="str">
            <v>ARM</v>
          </cell>
          <cell r="I6646">
            <v>29.22</v>
          </cell>
          <cell r="J6646">
            <v>29.08</v>
          </cell>
          <cell r="K6646" t="str">
            <v>Conv</v>
          </cell>
          <cell r="L6646">
            <v>409043.57</v>
          </cell>
          <cell r="M6646" t="str">
            <v>Owner-Occupied</v>
          </cell>
          <cell r="N6646">
            <v>0</v>
          </cell>
          <cell r="O6646">
            <v>43831</v>
          </cell>
          <cell r="P6646" t="str">
            <v>Current</v>
          </cell>
        </row>
        <row r="6647">
          <cell r="B6647">
            <v>42257</v>
          </cell>
          <cell r="C6647">
            <v>16</v>
          </cell>
          <cell r="D6647" t="str">
            <v>MB</v>
          </cell>
          <cell r="E6647" t="str">
            <v>Purchase</v>
          </cell>
          <cell r="F6647" t="str">
            <v>Fixed</v>
          </cell>
          <cell r="I6647">
            <v>43.91</v>
          </cell>
          <cell r="J6647">
            <v>26.82</v>
          </cell>
          <cell r="K6647" t="str">
            <v>HiRatio</v>
          </cell>
          <cell r="L6647">
            <v>248673.27</v>
          </cell>
          <cell r="M6647" t="str">
            <v>Owner-Occupied</v>
          </cell>
          <cell r="N6647">
            <v>0</v>
          </cell>
          <cell r="O6647">
            <v>43831</v>
          </cell>
          <cell r="P6647" t="str">
            <v>Current</v>
          </cell>
        </row>
        <row r="6648">
          <cell r="B6648">
            <v>40870</v>
          </cell>
          <cell r="C6648">
            <v>62</v>
          </cell>
          <cell r="D6648" t="str">
            <v>AB</v>
          </cell>
          <cell r="E6648" t="str">
            <v>Purchase</v>
          </cell>
          <cell r="F6648" t="str">
            <v>Fixed</v>
          </cell>
          <cell r="I6648">
            <v>40.950000000000003</v>
          </cell>
          <cell r="J6648">
            <v>32.51</v>
          </cell>
          <cell r="K6648" t="str">
            <v>HiRatio</v>
          </cell>
          <cell r="L6648">
            <v>308564.89</v>
          </cell>
          <cell r="M6648" t="str">
            <v>Owner-Occupied</v>
          </cell>
          <cell r="N6648">
            <v>0</v>
          </cell>
          <cell r="O6648">
            <v>43831</v>
          </cell>
          <cell r="P6648" t="str">
            <v>Current</v>
          </cell>
        </row>
        <row r="6649">
          <cell r="B6649">
            <v>42244</v>
          </cell>
          <cell r="C6649">
            <v>17</v>
          </cell>
          <cell r="D6649" t="str">
            <v>ON</v>
          </cell>
          <cell r="E6649" t="str">
            <v>Purchase with Improvements</v>
          </cell>
          <cell r="F6649" t="str">
            <v>Fixed</v>
          </cell>
          <cell r="I6649">
            <v>34.86</v>
          </cell>
          <cell r="J6649">
            <v>33.65</v>
          </cell>
          <cell r="K6649" t="str">
            <v>HiRatio</v>
          </cell>
          <cell r="L6649">
            <v>222142.07999999999</v>
          </cell>
          <cell r="M6649" t="str">
            <v>Owner-Occupied</v>
          </cell>
          <cell r="N6649">
            <v>0</v>
          </cell>
          <cell r="O6649">
            <v>43831</v>
          </cell>
          <cell r="P6649" t="str">
            <v>Current</v>
          </cell>
        </row>
        <row r="6650">
          <cell r="B6650">
            <v>40781</v>
          </cell>
          <cell r="C6650">
            <v>65</v>
          </cell>
          <cell r="D6650" t="str">
            <v>ON</v>
          </cell>
          <cell r="E6650" t="str">
            <v>Purchase</v>
          </cell>
          <cell r="F6650" t="str">
            <v>Fixed</v>
          </cell>
          <cell r="I6650">
            <v>33</v>
          </cell>
          <cell r="J6650">
            <v>20.7</v>
          </cell>
          <cell r="K6650" t="str">
            <v>HiRatio</v>
          </cell>
          <cell r="L6650">
            <v>0</v>
          </cell>
          <cell r="M6650" t="str">
            <v>Owner-Occupied</v>
          </cell>
          <cell r="N6650">
            <v>4</v>
          </cell>
          <cell r="O6650">
            <v>41878</v>
          </cell>
          <cell r="P6650" t="str">
            <v>Current</v>
          </cell>
        </row>
        <row r="6651">
          <cell r="B6651">
            <v>41142</v>
          </cell>
          <cell r="C6651">
            <v>53</v>
          </cell>
          <cell r="D6651" t="str">
            <v>ON</v>
          </cell>
          <cell r="E6651" t="str">
            <v>Purchase</v>
          </cell>
          <cell r="F6651" t="str">
            <v>Fixed</v>
          </cell>
          <cell r="I6651">
            <v>36.21</v>
          </cell>
          <cell r="J6651">
            <v>36.21</v>
          </cell>
          <cell r="K6651" t="str">
            <v>Conv</v>
          </cell>
          <cell r="L6651">
            <v>0</v>
          </cell>
          <cell r="M6651" t="str">
            <v>Owner-Occupied</v>
          </cell>
          <cell r="N6651">
            <v>4</v>
          </cell>
          <cell r="O6651">
            <v>42598</v>
          </cell>
          <cell r="P6651" t="str">
            <v>Current</v>
          </cell>
        </row>
        <row r="6652">
          <cell r="B6652">
            <v>42671</v>
          </cell>
          <cell r="C6652">
            <v>3</v>
          </cell>
          <cell r="D6652" t="str">
            <v>AB</v>
          </cell>
          <cell r="E6652" t="str">
            <v>Purchase</v>
          </cell>
          <cell r="F6652" t="str">
            <v>Fixed</v>
          </cell>
          <cell r="I6652">
            <v>43.99</v>
          </cell>
          <cell r="J6652">
            <v>29.64</v>
          </cell>
          <cell r="K6652" t="str">
            <v>HiRatio</v>
          </cell>
          <cell r="L6652">
            <v>250088.47</v>
          </cell>
          <cell r="M6652" t="str">
            <v>Owner-Occupied</v>
          </cell>
          <cell r="N6652">
            <v>0</v>
          </cell>
          <cell r="O6652">
            <v>43831</v>
          </cell>
          <cell r="P6652" t="str">
            <v>Current</v>
          </cell>
        </row>
        <row r="6653">
          <cell r="B6653">
            <v>41639</v>
          </cell>
          <cell r="C6653">
            <v>37</v>
          </cell>
          <cell r="D6653" t="str">
            <v>ON</v>
          </cell>
          <cell r="E6653" t="str">
            <v>Refinance External</v>
          </cell>
          <cell r="F6653" t="str">
            <v>ARM</v>
          </cell>
          <cell r="I6653">
            <v>35.29</v>
          </cell>
          <cell r="J6653">
            <v>19.350000000000001</v>
          </cell>
          <cell r="K6653" t="str">
            <v>Conv</v>
          </cell>
          <cell r="L6653">
            <v>177682.86</v>
          </cell>
          <cell r="M6653" t="str">
            <v>Owner-Occupied</v>
          </cell>
          <cell r="N6653">
            <v>0</v>
          </cell>
          <cell r="O6653">
            <v>43831</v>
          </cell>
          <cell r="P6653" t="str">
            <v>Current</v>
          </cell>
        </row>
        <row r="6654">
          <cell r="B6654">
            <v>42131</v>
          </cell>
          <cell r="C6654">
            <v>20</v>
          </cell>
          <cell r="D6654" t="str">
            <v>ON</v>
          </cell>
          <cell r="E6654" t="str">
            <v>Purchase</v>
          </cell>
          <cell r="F6654" t="str">
            <v>Fixed</v>
          </cell>
          <cell r="I6654">
            <v>19.46</v>
          </cell>
          <cell r="J6654">
            <v>14.9</v>
          </cell>
          <cell r="K6654" t="str">
            <v>Conv</v>
          </cell>
          <cell r="L6654">
            <v>0</v>
          </cell>
          <cell r="M6654" t="str">
            <v>Owner-Occupied</v>
          </cell>
          <cell r="N6654">
            <v>4</v>
          </cell>
          <cell r="O6654">
            <v>42762</v>
          </cell>
          <cell r="P6654" t="str">
            <v>Current</v>
          </cell>
        </row>
        <row r="6655">
          <cell r="B6655">
            <v>42440</v>
          </cell>
          <cell r="C6655">
            <v>10</v>
          </cell>
          <cell r="D6655" t="str">
            <v>NL</v>
          </cell>
          <cell r="E6655" t="str">
            <v>Transfer</v>
          </cell>
          <cell r="F6655" t="str">
            <v>ARM</v>
          </cell>
          <cell r="I6655">
            <v>27.11</v>
          </cell>
          <cell r="J6655">
            <v>15.38</v>
          </cell>
          <cell r="K6655" t="str">
            <v>Conv</v>
          </cell>
          <cell r="L6655">
            <v>263427.38</v>
          </cell>
          <cell r="M6655" t="str">
            <v>Owner-Occupied</v>
          </cell>
          <cell r="N6655">
            <v>0</v>
          </cell>
          <cell r="O6655">
            <v>43831</v>
          </cell>
          <cell r="P6655" t="str">
            <v>Current</v>
          </cell>
        </row>
        <row r="6656">
          <cell r="B6656">
            <v>41788</v>
          </cell>
          <cell r="C6656">
            <v>32</v>
          </cell>
          <cell r="D6656" t="str">
            <v>BC</v>
          </cell>
          <cell r="E6656" t="str">
            <v>Purchase</v>
          </cell>
          <cell r="F6656" t="str">
            <v>Fixed</v>
          </cell>
          <cell r="I6656">
            <v>36.5</v>
          </cell>
          <cell r="J6656">
            <v>35.86</v>
          </cell>
          <cell r="K6656" t="str">
            <v>HiRatio</v>
          </cell>
          <cell r="L6656">
            <v>361999.31</v>
          </cell>
          <cell r="M6656" t="str">
            <v>Owner-Occupied</v>
          </cell>
          <cell r="N6656">
            <v>0</v>
          </cell>
          <cell r="O6656">
            <v>43831</v>
          </cell>
          <cell r="P6656" t="str">
            <v>Current</v>
          </cell>
        </row>
        <row r="6657">
          <cell r="B6657">
            <v>42144</v>
          </cell>
          <cell r="C6657">
            <v>20</v>
          </cell>
          <cell r="D6657" t="str">
            <v>ON</v>
          </cell>
          <cell r="E6657" t="str">
            <v>Purchase</v>
          </cell>
          <cell r="F6657" t="str">
            <v>Fixed</v>
          </cell>
          <cell r="I6657">
            <v>28.62</v>
          </cell>
          <cell r="J6657">
            <v>28.28</v>
          </cell>
          <cell r="K6657" t="str">
            <v>Conv</v>
          </cell>
          <cell r="L6657">
            <v>411923.22</v>
          </cell>
          <cell r="M6657" t="str">
            <v>Owner-Occupied</v>
          </cell>
          <cell r="N6657">
            <v>0</v>
          </cell>
          <cell r="O6657">
            <v>43831</v>
          </cell>
          <cell r="P6657" t="str">
            <v>Current</v>
          </cell>
        </row>
        <row r="6658">
          <cell r="B6658">
            <v>41109</v>
          </cell>
          <cell r="C6658">
            <v>54</v>
          </cell>
          <cell r="D6658" t="str">
            <v>BC</v>
          </cell>
          <cell r="E6658" t="str">
            <v>Purchase</v>
          </cell>
          <cell r="F6658" t="str">
            <v>Fixed</v>
          </cell>
          <cell r="I6658">
            <v>35.06</v>
          </cell>
          <cell r="J6658">
            <v>19.510000000000002</v>
          </cell>
          <cell r="K6658" t="str">
            <v>HiRatio</v>
          </cell>
          <cell r="L6658">
            <v>232305.19</v>
          </cell>
          <cell r="M6658" t="str">
            <v>Owner-Occupied</v>
          </cell>
          <cell r="N6658">
            <v>0</v>
          </cell>
          <cell r="O6658">
            <v>43831</v>
          </cell>
          <cell r="P6658" t="str">
            <v>Current</v>
          </cell>
        </row>
        <row r="6659">
          <cell r="B6659">
            <v>42242</v>
          </cell>
          <cell r="C6659">
            <v>17</v>
          </cell>
          <cell r="D6659" t="str">
            <v>AB</v>
          </cell>
          <cell r="E6659" t="str">
            <v>Refinance External</v>
          </cell>
          <cell r="F6659" t="str">
            <v>ARM</v>
          </cell>
          <cell r="I6659">
            <v>37.51</v>
          </cell>
          <cell r="J6659">
            <v>23.5</v>
          </cell>
          <cell r="K6659" t="str">
            <v>Conv</v>
          </cell>
          <cell r="L6659">
            <v>218769.84</v>
          </cell>
          <cell r="M6659" t="str">
            <v>Owner-Occupied</v>
          </cell>
          <cell r="N6659">
            <v>0</v>
          </cell>
          <cell r="O6659">
            <v>43831</v>
          </cell>
          <cell r="P6659" t="str">
            <v>Current</v>
          </cell>
        </row>
        <row r="6660">
          <cell r="B6660">
            <v>41822</v>
          </cell>
          <cell r="C6660">
            <v>30</v>
          </cell>
          <cell r="D6660" t="str">
            <v>ON</v>
          </cell>
          <cell r="E6660" t="str">
            <v>Purchase</v>
          </cell>
          <cell r="F6660" t="str">
            <v>Fixed</v>
          </cell>
          <cell r="I6660">
            <v>40.770000000000003</v>
          </cell>
          <cell r="J6660">
            <v>26.25</v>
          </cell>
          <cell r="K6660" t="str">
            <v>HiRatio</v>
          </cell>
          <cell r="L6660">
            <v>205375.69</v>
          </cell>
          <cell r="M6660" t="str">
            <v>Owner-Occupied</v>
          </cell>
          <cell r="N6660">
            <v>0</v>
          </cell>
          <cell r="O6660">
            <v>43831</v>
          </cell>
          <cell r="P6660" t="str">
            <v>Current</v>
          </cell>
        </row>
        <row r="6661">
          <cell r="B6661">
            <v>42159</v>
          </cell>
          <cell r="C6661">
            <v>19</v>
          </cell>
          <cell r="D6661" t="str">
            <v>ON</v>
          </cell>
          <cell r="E6661" t="str">
            <v>Refinance External</v>
          </cell>
          <cell r="F6661" t="str">
            <v>ARM</v>
          </cell>
          <cell r="I6661">
            <v>31.12</v>
          </cell>
          <cell r="J6661">
            <v>16.72</v>
          </cell>
          <cell r="K6661" t="str">
            <v>Conv</v>
          </cell>
          <cell r="L6661">
            <v>135498.71</v>
          </cell>
          <cell r="M6661" t="str">
            <v>Owner-Occupied</v>
          </cell>
          <cell r="N6661">
            <v>0</v>
          </cell>
          <cell r="O6661">
            <v>43831</v>
          </cell>
          <cell r="P6661" t="str">
            <v>Current</v>
          </cell>
        </row>
        <row r="6662">
          <cell r="B6662">
            <v>42472</v>
          </cell>
          <cell r="C6662">
            <v>9</v>
          </cell>
          <cell r="D6662" t="str">
            <v>BC</v>
          </cell>
          <cell r="E6662" t="str">
            <v>Refinance External</v>
          </cell>
          <cell r="F6662" t="str">
            <v>ARM</v>
          </cell>
          <cell r="I6662">
            <v>35.89</v>
          </cell>
          <cell r="J6662">
            <v>24.66</v>
          </cell>
          <cell r="K6662" t="str">
            <v>Conv</v>
          </cell>
          <cell r="L6662">
            <v>303291.95</v>
          </cell>
          <cell r="M6662" t="str">
            <v>Owner-Occupied</v>
          </cell>
          <cell r="N6662">
            <v>0</v>
          </cell>
          <cell r="O6662">
            <v>43831</v>
          </cell>
          <cell r="P6662" t="str">
            <v>Current</v>
          </cell>
        </row>
        <row r="6663">
          <cell r="B6663">
            <v>42445</v>
          </cell>
          <cell r="C6663">
            <v>10</v>
          </cell>
          <cell r="D6663" t="str">
            <v>ON</v>
          </cell>
          <cell r="E6663" t="str">
            <v>Refinance External</v>
          </cell>
          <cell r="F6663" t="str">
            <v>ARM</v>
          </cell>
          <cell r="I6663">
            <v>24.96</v>
          </cell>
          <cell r="J6663">
            <v>23.74</v>
          </cell>
          <cell r="K6663" t="str">
            <v>Conv</v>
          </cell>
          <cell r="L6663">
            <v>394416.23</v>
          </cell>
          <cell r="M6663" t="str">
            <v>Owner-Occupied</v>
          </cell>
          <cell r="N6663">
            <v>0</v>
          </cell>
          <cell r="O6663">
            <v>43831</v>
          </cell>
          <cell r="P6663" t="str">
            <v>Current</v>
          </cell>
        </row>
        <row r="6664">
          <cell r="B6664">
            <v>42478</v>
          </cell>
          <cell r="C6664">
            <v>9</v>
          </cell>
          <cell r="D6664" t="str">
            <v>ON</v>
          </cell>
          <cell r="E6664" t="str">
            <v>Transfer</v>
          </cell>
          <cell r="F6664" t="str">
            <v>Fixed</v>
          </cell>
          <cell r="I6664">
            <v>32.619999999999997</v>
          </cell>
          <cell r="J6664">
            <v>23.73</v>
          </cell>
          <cell r="K6664" t="str">
            <v>HiRatio</v>
          </cell>
          <cell r="L6664">
            <v>334939.2</v>
          </cell>
          <cell r="M6664" t="str">
            <v>Owner-Occupied</v>
          </cell>
          <cell r="N6664">
            <v>0</v>
          </cell>
          <cell r="O6664">
            <v>43831</v>
          </cell>
          <cell r="P6664" t="str">
            <v>Current</v>
          </cell>
        </row>
        <row r="6665">
          <cell r="B6665">
            <v>42501</v>
          </cell>
          <cell r="C6665">
            <v>8</v>
          </cell>
          <cell r="D6665" t="str">
            <v>ON</v>
          </cell>
          <cell r="E6665" t="str">
            <v>Purchase</v>
          </cell>
          <cell r="F6665" t="str">
            <v>ARM</v>
          </cell>
          <cell r="I6665">
            <v>9.19</v>
          </cell>
          <cell r="J6665">
            <v>8.4499999999999993</v>
          </cell>
          <cell r="K6665" t="str">
            <v>Conv</v>
          </cell>
          <cell r="L6665">
            <v>230251.21</v>
          </cell>
          <cell r="M6665" t="str">
            <v>Owner-Occupied</v>
          </cell>
          <cell r="N6665">
            <v>0</v>
          </cell>
          <cell r="O6665">
            <v>43831</v>
          </cell>
          <cell r="P6665" t="str">
            <v>Current</v>
          </cell>
        </row>
        <row r="6666">
          <cell r="B6666">
            <v>42705</v>
          </cell>
          <cell r="C6666">
            <v>1</v>
          </cell>
          <cell r="D6666" t="str">
            <v>ON</v>
          </cell>
          <cell r="E6666" t="str">
            <v>Purchase</v>
          </cell>
          <cell r="F6666" t="str">
            <v>ARM</v>
          </cell>
          <cell r="I6666">
            <v>27.31</v>
          </cell>
          <cell r="J6666">
            <v>27.31</v>
          </cell>
          <cell r="K6666" t="str">
            <v>HiRatio</v>
          </cell>
          <cell r="L6666">
            <v>313280.28000000003</v>
          </cell>
          <cell r="M6666" t="str">
            <v>Owner-Occupied</v>
          </cell>
          <cell r="N6666">
            <v>0</v>
          </cell>
          <cell r="O6666">
            <v>43831</v>
          </cell>
          <cell r="P6666" t="str">
            <v>Current</v>
          </cell>
        </row>
        <row r="6667">
          <cell r="B6667">
            <v>42437</v>
          </cell>
          <cell r="C6667">
            <v>10</v>
          </cell>
          <cell r="D6667" t="str">
            <v>ON</v>
          </cell>
          <cell r="E6667" t="str">
            <v>Refinance External</v>
          </cell>
          <cell r="F6667" t="str">
            <v>Fixed</v>
          </cell>
          <cell r="I6667">
            <v>38.25</v>
          </cell>
          <cell r="J6667">
            <v>12.94</v>
          </cell>
          <cell r="K6667" t="str">
            <v>Conv</v>
          </cell>
          <cell r="L6667">
            <v>192901.85</v>
          </cell>
          <cell r="M6667" t="str">
            <v>Rental</v>
          </cell>
          <cell r="N6667">
            <v>0</v>
          </cell>
          <cell r="O6667">
            <v>43831</v>
          </cell>
          <cell r="P6667" t="str">
            <v>Current</v>
          </cell>
        </row>
        <row r="6668">
          <cell r="B6668">
            <v>40750</v>
          </cell>
          <cell r="C6668">
            <v>66</v>
          </cell>
          <cell r="D6668" t="str">
            <v>AB</v>
          </cell>
          <cell r="E6668" t="str">
            <v>Purchase</v>
          </cell>
          <cell r="F6668" t="str">
            <v>Fixed</v>
          </cell>
          <cell r="I6668">
            <v>37.659999999999997</v>
          </cell>
          <cell r="J6668">
            <v>37.43</v>
          </cell>
          <cell r="K6668" t="str">
            <v>HiRatio</v>
          </cell>
          <cell r="L6668">
            <v>0</v>
          </cell>
          <cell r="M6668" t="str">
            <v>Owner-Occupied</v>
          </cell>
          <cell r="N6668">
            <v>4</v>
          </cell>
          <cell r="O6668">
            <v>42152</v>
          </cell>
          <cell r="P6668" t="str">
            <v>Current</v>
          </cell>
        </row>
        <row r="6669">
          <cell r="B6669">
            <v>41509</v>
          </cell>
          <cell r="C6669">
            <v>41</v>
          </cell>
          <cell r="D6669" t="str">
            <v>ON</v>
          </cell>
          <cell r="E6669" t="str">
            <v>Purchase</v>
          </cell>
          <cell r="F6669" t="str">
            <v>Fixed</v>
          </cell>
          <cell r="I6669">
            <v>31.54</v>
          </cell>
          <cell r="J6669">
            <v>28</v>
          </cell>
          <cell r="K6669" t="str">
            <v>HiRatio</v>
          </cell>
          <cell r="L6669">
            <v>265132.59000000003</v>
          </cell>
          <cell r="M6669" t="str">
            <v>Owner-Occupied</v>
          </cell>
          <cell r="N6669">
            <v>0</v>
          </cell>
          <cell r="O6669">
            <v>43831</v>
          </cell>
          <cell r="P6669" t="str">
            <v>Current</v>
          </cell>
        </row>
        <row r="6670">
          <cell r="B6670">
            <v>41701</v>
          </cell>
          <cell r="C6670">
            <v>34</v>
          </cell>
          <cell r="D6670" t="str">
            <v>AB</v>
          </cell>
          <cell r="E6670" t="str">
            <v>Purchase</v>
          </cell>
          <cell r="F6670" t="str">
            <v>ARM</v>
          </cell>
          <cell r="I6670">
            <v>22.41</v>
          </cell>
          <cell r="J6670">
            <v>15.37</v>
          </cell>
          <cell r="K6670" t="str">
            <v>Conv</v>
          </cell>
          <cell r="L6670">
            <v>313145.48</v>
          </cell>
          <cell r="M6670" t="str">
            <v>Owner-Occupied</v>
          </cell>
          <cell r="N6670">
            <v>0</v>
          </cell>
          <cell r="O6670">
            <v>43831</v>
          </cell>
          <cell r="P6670" t="str">
            <v>Current</v>
          </cell>
        </row>
        <row r="6671">
          <cell r="B6671">
            <v>42059</v>
          </cell>
          <cell r="C6671">
            <v>23</v>
          </cell>
          <cell r="D6671" t="str">
            <v>ON</v>
          </cell>
          <cell r="E6671" t="str">
            <v>Refinance External</v>
          </cell>
          <cell r="F6671" t="str">
            <v>Fixed</v>
          </cell>
          <cell r="I6671">
            <v>38.659999999999997</v>
          </cell>
          <cell r="J6671">
            <v>30.43</v>
          </cell>
          <cell r="K6671" t="str">
            <v>Conv</v>
          </cell>
          <cell r="L6671">
            <v>247216.06</v>
          </cell>
          <cell r="M6671" t="str">
            <v>Owner-Occupied</v>
          </cell>
          <cell r="N6671">
            <v>0</v>
          </cell>
          <cell r="O6671">
            <v>43831</v>
          </cell>
          <cell r="P6671" t="str">
            <v>Current</v>
          </cell>
        </row>
        <row r="6672">
          <cell r="B6672">
            <v>41011</v>
          </cell>
          <cell r="C6672">
            <v>57</v>
          </cell>
          <cell r="D6672" t="str">
            <v>ON</v>
          </cell>
          <cell r="E6672" t="str">
            <v>Refinance External</v>
          </cell>
          <cell r="F6672" t="str">
            <v>Fixed</v>
          </cell>
          <cell r="I6672">
            <v>23.91</v>
          </cell>
          <cell r="J6672">
            <v>21.7</v>
          </cell>
          <cell r="K6672" t="str">
            <v>Conv</v>
          </cell>
          <cell r="L6672">
            <v>0</v>
          </cell>
          <cell r="M6672" t="str">
            <v>Owner-Occupied</v>
          </cell>
          <cell r="N6672">
            <v>4</v>
          </cell>
          <cell r="O6672">
            <v>42205</v>
          </cell>
          <cell r="P6672" t="str">
            <v>Current</v>
          </cell>
        </row>
        <row r="6673">
          <cell r="B6673">
            <v>41865</v>
          </cell>
          <cell r="C6673">
            <v>29</v>
          </cell>
          <cell r="D6673" t="str">
            <v>AB</v>
          </cell>
          <cell r="E6673" t="str">
            <v>Refinance External</v>
          </cell>
          <cell r="F6673" t="str">
            <v>Fixed</v>
          </cell>
          <cell r="I6673">
            <v>41.31</v>
          </cell>
          <cell r="J6673">
            <v>33.47</v>
          </cell>
          <cell r="K6673" t="str">
            <v>Conv</v>
          </cell>
          <cell r="L6673">
            <v>257227.59</v>
          </cell>
          <cell r="M6673" t="str">
            <v>Owner-Occupied</v>
          </cell>
          <cell r="N6673">
            <v>0</v>
          </cell>
          <cell r="O6673">
            <v>43831</v>
          </cell>
          <cell r="P6673" t="str">
            <v>Current</v>
          </cell>
        </row>
        <row r="6674">
          <cell r="B6674">
            <v>40977</v>
          </cell>
          <cell r="C6674">
            <v>58</v>
          </cell>
          <cell r="D6674" t="str">
            <v>NB</v>
          </cell>
          <cell r="E6674" t="str">
            <v>Refinance External</v>
          </cell>
          <cell r="F6674" t="str">
            <v>Fixed</v>
          </cell>
          <cell r="I6674">
            <v>36.700000000000003</v>
          </cell>
          <cell r="J6674">
            <v>22</v>
          </cell>
          <cell r="K6674" t="str">
            <v>HiRatio</v>
          </cell>
          <cell r="L6674">
            <v>138960.1</v>
          </cell>
          <cell r="M6674" t="str">
            <v>Owner-Occupied</v>
          </cell>
          <cell r="N6674">
            <v>0</v>
          </cell>
          <cell r="O6674">
            <v>43831</v>
          </cell>
          <cell r="P6674" t="str">
            <v>Current</v>
          </cell>
        </row>
        <row r="6675">
          <cell r="B6675">
            <v>40809</v>
          </cell>
          <cell r="C6675">
            <v>64</v>
          </cell>
          <cell r="D6675" t="str">
            <v>AB</v>
          </cell>
          <cell r="E6675" t="str">
            <v>Purchase</v>
          </cell>
          <cell r="F6675" t="str">
            <v>Fixed</v>
          </cell>
          <cell r="I6675">
            <v>32.049999999999997</v>
          </cell>
          <cell r="J6675">
            <v>5.9</v>
          </cell>
          <cell r="K6675" t="str">
            <v>HiRatio</v>
          </cell>
          <cell r="L6675">
            <v>155868.97</v>
          </cell>
          <cell r="M6675" t="str">
            <v>Second Home</v>
          </cell>
          <cell r="N6675">
            <v>0</v>
          </cell>
          <cell r="O6675">
            <v>43831</v>
          </cell>
          <cell r="P6675" t="str">
            <v>Current</v>
          </cell>
        </row>
        <row r="6676">
          <cell r="B6676">
            <v>41898</v>
          </cell>
          <cell r="C6676">
            <v>28</v>
          </cell>
          <cell r="D6676" t="str">
            <v>PE</v>
          </cell>
          <cell r="E6676" t="str">
            <v>Refinance External</v>
          </cell>
          <cell r="F6676" t="str">
            <v>ARM</v>
          </cell>
          <cell r="I6676">
            <v>30.48</v>
          </cell>
          <cell r="J6676">
            <v>13.27</v>
          </cell>
          <cell r="K6676" t="str">
            <v>Conv</v>
          </cell>
          <cell r="L6676">
            <v>146433.56</v>
          </cell>
          <cell r="M6676" t="str">
            <v>Owner-Occupied</v>
          </cell>
          <cell r="N6676">
            <v>0</v>
          </cell>
          <cell r="O6676">
            <v>43831</v>
          </cell>
          <cell r="P6676" t="str">
            <v>Current</v>
          </cell>
        </row>
        <row r="6677">
          <cell r="B6677">
            <v>42335</v>
          </cell>
          <cell r="C6677">
            <v>14</v>
          </cell>
          <cell r="D6677" t="str">
            <v>ON</v>
          </cell>
          <cell r="E6677" t="str">
            <v>Purchase</v>
          </cell>
          <cell r="F6677" t="str">
            <v>Fixed</v>
          </cell>
          <cell r="I6677">
            <v>23.88</v>
          </cell>
          <cell r="J6677">
            <v>23.06</v>
          </cell>
          <cell r="K6677" t="str">
            <v>HiRatio</v>
          </cell>
          <cell r="L6677">
            <v>618571.96</v>
          </cell>
          <cell r="M6677" t="str">
            <v>Owner-Occupied</v>
          </cell>
          <cell r="N6677">
            <v>0</v>
          </cell>
          <cell r="O6677">
            <v>43831</v>
          </cell>
          <cell r="P6677" t="str">
            <v>Current</v>
          </cell>
        </row>
        <row r="6678">
          <cell r="B6678">
            <v>41885</v>
          </cell>
          <cell r="C6678">
            <v>28</v>
          </cell>
          <cell r="D6678" t="str">
            <v>BC</v>
          </cell>
          <cell r="E6678" t="str">
            <v>Transfer</v>
          </cell>
          <cell r="F6678" t="str">
            <v>Fixed</v>
          </cell>
          <cell r="I6678">
            <v>28.2</v>
          </cell>
          <cell r="J6678">
            <v>22.5</v>
          </cell>
          <cell r="K6678" t="str">
            <v>Conv</v>
          </cell>
          <cell r="L6678">
            <v>284909.03000000003</v>
          </cell>
          <cell r="M6678" t="str">
            <v>Owner-Occupied</v>
          </cell>
          <cell r="N6678">
            <v>0</v>
          </cell>
          <cell r="O6678">
            <v>43831</v>
          </cell>
          <cell r="P6678" t="str">
            <v>Current</v>
          </cell>
        </row>
        <row r="6679">
          <cell r="B6679">
            <v>41774</v>
          </cell>
          <cell r="C6679">
            <v>32</v>
          </cell>
          <cell r="D6679" t="str">
            <v>ON</v>
          </cell>
          <cell r="E6679" t="str">
            <v>Purchase</v>
          </cell>
          <cell r="F6679" t="str">
            <v>Fixed</v>
          </cell>
          <cell r="I6679">
            <v>40.340000000000003</v>
          </cell>
          <cell r="J6679">
            <v>38.51</v>
          </cell>
          <cell r="K6679" t="str">
            <v>HiRatio</v>
          </cell>
          <cell r="L6679">
            <v>180999.79</v>
          </cell>
          <cell r="M6679" t="str">
            <v>Owner-Occupied</v>
          </cell>
          <cell r="N6679">
            <v>0</v>
          </cell>
          <cell r="O6679">
            <v>43831</v>
          </cell>
          <cell r="P6679" t="str">
            <v>Current</v>
          </cell>
        </row>
        <row r="6680">
          <cell r="B6680">
            <v>42240</v>
          </cell>
          <cell r="C6680">
            <v>17</v>
          </cell>
          <cell r="D6680" t="str">
            <v>ON</v>
          </cell>
          <cell r="E6680" t="str">
            <v>Transfer</v>
          </cell>
          <cell r="F6680" t="str">
            <v>Fixed</v>
          </cell>
          <cell r="I6680">
            <v>32.409999999999997</v>
          </cell>
          <cell r="J6680">
            <v>16.87</v>
          </cell>
          <cell r="K6680" t="str">
            <v>Conv</v>
          </cell>
          <cell r="L6680">
            <v>200372.61</v>
          </cell>
          <cell r="M6680" t="str">
            <v>Owner-Occupied</v>
          </cell>
          <cell r="N6680">
            <v>0</v>
          </cell>
          <cell r="O6680">
            <v>43831</v>
          </cell>
          <cell r="P6680" t="str">
            <v>Current</v>
          </cell>
        </row>
        <row r="6681">
          <cell r="B6681">
            <v>40633</v>
          </cell>
          <cell r="C6681">
            <v>70</v>
          </cell>
          <cell r="D6681" t="str">
            <v>MB</v>
          </cell>
          <cell r="E6681" t="str">
            <v>Refinance External</v>
          </cell>
          <cell r="F6681" t="str">
            <v>Fixed</v>
          </cell>
          <cell r="I6681">
            <v>36.86</v>
          </cell>
          <cell r="J6681">
            <v>10.87</v>
          </cell>
          <cell r="K6681" t="str">
            <v>HiRatio</v>
          </cell>
          <cell r="L6681">
            <v>0</v>
          </cell>
          <cell r="M6681" t="str">
            <v>Second Home</v>
          </cell>
          <cell r="N6681">
            <v>4</v>
          </cell>
          <cell r="O6681">
            <v>42507</v>
          </cell>
          <cell r="P6681" t="str">
            <v>Current</v>
          </cell>
        </row>
        <row r="6682">
          <cell r="B6682">
            <v>42171</v>
          </cell>
          <cell r="C6682">
            <v>19</v>
          </cell>
          <cell r="D6682" t="str">
            <v>ON</v>
          </cell>
          <cell r="E6682" t="str">
            <v>Refinance External</v>
          </cell>
          <cell r="F6682" t="str">
            <v>ARM</v>
          </cell>
          <cell r="I6682">
            <v>39.64</v>
          </cell>
          <cell r="J6682">
            <v>11.55</v>
          </cell>
          <cell r="K6682" t="str">
            <v>Conv</v>
          </cell>
          <cell r="L6682">
            <v>254667.72</v>
          </cell>
          <cell r="M6682" t="str">
            <v>Second Home</v>
          </cell>
          <cell r="N6682">
            <v>0</v>
          </cell>
          <cell r="O6682">
            <v>43831</v>
          </cell>
          <cell r="P6682" t="str">
            <v>Current</v>
          </cell>
        </row>
        <row r="6683">
          <cell r="B6683">
            <v>41628</v>
          </cell>
          <cell r="C6683">
            <v>37</v>
          </cell>
          <cell r="D6683" t="str">
            <v>ON</v>
          </cell>
          <cell r="E6683" t="str">
            <v>Refinance External</v>
          </cell>
          <cell r="F6683" t="str">
            <v>ARM</v>
          </cell>
          <cell r="I6683">
            <v>33.86</v>
          </cell>
          <cell r="J6683">
            <v>16.79</v>
          </cell>
          <cell r="K6683" t="str">
            <v>HiRatio</v>
          </cell>
          <cell r="L6683">
            <v>368592.35</v>
          </cell>
          <cell r="M6683" t="str">
            <v>Owner-Occupied</v>
          </cell>
          <cell r="N6683">
            <v>0</v>
          </cell>
          <cell r="O6683">
            <v>43831</v>
          </cell>
          <cell r="P6683" t="str">
            <v>Current</v>
          </cell>
        </row>
        <row r="6684">
          <cell r="B6684">
            <v>40675</v>
          </cell>
          <cell r="C6684">
            <v>68</v>
          </cell>
          <cell r="D6684" t="str">
            <v>ON</v>
          </cell>
          <cell r="E6684" t="str">
            <v>Purchase</v>
          </cell>
          <cell r="F6684" t="str">
            <v>ARM</v>
          </cell>
          <cell r="I6684">
            <v>35.159999999999997</v>
          </cell>
          <cell r="J6684">
            <v>7.62</v>
          </cell>
          <cell r="K6684" t="str">
            <v>HiRatio</v>
          </cell>
          <cell r="L6684">
            <v>201074.72</v>
          </cell>
          <cell r="M6684" t="str">
            <v>Second Home</v>
          </cell>
          <cell r="N6684">
            <v>0</v>
          </cell>
          <cell r="O6684">
            <v>43831</v>
          </cell>
          <cell r="P6684" t="str">
            <v>Current</v>
          </cell>
        </row>
        <row r="6685">
          <cell r="B6685">
            <v>42185</v>
          </cell>
          <cell r="C6685">
            <v>19</v>
          </cell>
          <cell r="D6685" t="str">
            <v>ON</v>
          </cell>
          <cell r="E6685" t="str">
            <v>Purchase</v>
          </cell>
          <cell r="F6685" t="str">
            <v>ARM</v>
          </cell>
          <cell r="I6685">
            <v>28.73</v>
          </cell>
          <cell r="J6685">
            <v>23.16</v>
          </cell>
          <cell r="K6685" t="str">
            <v>Conv</v>
          </cell>
          <cell r="L6685">
            <v>437810.75</v>
          </cell>
          <cell r="M6685" t="str">
            <v>Owner-Occupied</v>
          </cell>
          <cell r="N6685">
            <v>0</v>
          </cell>
          <cell r="O6685">
            <v>43831</v>
          </cell>
          <cell r="P6685" t="str">
            <v>Current</v>
          </cell>
        </row>
        <row r="6686">
          <cell r="B6686">
            <v>42060</v>
          </cell>
          <cell r="C6686">
            <v>23</v>
          </cell>
          <cell r="D6686" t="str">
            <v>ON</v>
          </cell>
          <cell r="E6686" t="str">
            <v>Purchase</v>
          </cell>
          <cell r="F6686" t="str">
            <v>ARM</v>
          </cell>
          <cell r="I6686">
            <v>26.19</v>
          </cell>
          <cell r="J6686">
            <v>13.88</v>
          </cell>
          <cell r="K6686" t="str">
            <v>Conv</v>
          </cell>
          <cell r="L6686">
            <v>319940.45</v>
          </cell>
          <cell r="M6686" t="str">
            <v>Owner-Occupied</v>
          </cell>
          <cell r="N6686">
            <v>0</v>
          </cell>
          <cell r="O6686">
            <v>43831</v>
          </cell>
          <cell r="P6686" t="str">
            <v>Current</v>
          </cell>
        </row>
        <row r="6687">
          <cell r="B6687">
            <v>42179</v>
          </cell>
          <cell r="C6687">
            <v>19</v>
          </cell>
          <cell r="D6687" t="str">
            <v>ON</v>
          </cell>
          <cell r="E6687" t="str">
            <v>Transfer</v>
          </cell>
          <cell r="F6687" t="str">
            <v>ARM</v>
          </cell>
          <cell r="I6687">
            <v>22.44</v>
          </cell>
          <cell r="J6687">
            <v>21.55</v>
          </cell>
          <cell r="K6687" t="str">
            <v>Conv</v>
          </cell>
          <cell r="L6687">
            <v>354849.72</v>
          </cell>
          <cell r="M6687" t="str">
            <v>Owner-Occupied</v>
          </cell>
          <cell r="N6687">
            <v>0</v>
          </cell>
          <cell r="O6687">
            <v>43831</v>
          </cell>
          <cell r="P6687" t="str">
            <v>Current</v>
          </cell>
        </row>
        <row r="6688">
          <cell r="B6688">
            <v>42320</v>
          </cell>
          <cell r="C6688">
            <v>14</v>
          </cell>
          <cell r="D6688" t="str">
            <v>ON</v>
          </cell>
          <cell r="E6688" t="str">
            <v>Purchase</v>
          </cell>
          <cell r="F6688" t="str">
            <v>ARM</v>
          </cell>
          <cell r="I6688">
            <v>20.9</v>
          </cell>
          <cell r="J6688">
            <v>20.49</v>
          </cell>
          <cell r="K6688" t="str">
            <v>Conv</v>
          </cell>
          <cell r="L6688">
            <v>172320.64000000001</v>
          </cell>
          <cell r="M6688" t="str">
            <v>Owner-Occupied</v>
          </cell>
          <cell r="N6688">
            <v>0</v>
          </cell>
          <cell r="O6688">
            <v>43831</v>
          </cell>
          <cell r="P6688" t="str">
            <v>Current</v>
          </cell>
        </row>
        <row r="6689">
          <cell r="B6689">
            <v>42124</v>
          </cell>
          <cell r="C6689">
            <v>21</v>
          </cell>
          <cell r="D6689" t="str">
            <v>ON</v>
          </cell>
          <cell r="E6689" t="str">
            <v>Transfer</v>
          </cell>
          <cell r="F6689" t="str">
            <v>ARM</v>
          </cell>
          <cell r="I6689">
            <v>15.57</v>
          </cell>
          <cell r="J6689">
            <v>13.56</v>
          </cell>
          <cell r="K6689" t="str">
            <v>Conv</v>
          </cell>
          <cell r="L6689">
            <v>189503.92</v>
          </cell>
          <cell r="M6689" t="str">
            <v>Owner-Occupied</v>
          </cell>
          <cell r="N6689">
            <v>0</v>
          </cell>
          <cell r="O6689">
            <v>43831</v>
          </cell>
          <cell r="P6689" t="str">
            <v>Current</v>
          </cell>
        </row>
        <row r="6690">
          <cell r="B6690">
            <v>42173</v>
          </cell>
          <cell r="C6690">
            <v>19</v>
          </cell>
          <cell r="D6690" t="str">
            <v>ON</v>
          </cell>
          <cell r="E6690" t="str">
            <v>Refinance External</v>
          </cell>
          <cell r="F6690" t="str">
            <v>ARM</v>
          </cell>
          <cell r="I6690">
            <v>24.2</v>
          </cell>
          <cell r="J6690">
            <v>23.8</v>
          </cell>
          <cell r="K6690" t="str">
            <v>Conv</v>
          </cell>
          <cell r="L6690">
            <v>332349.3</v>
          </cell>
          <cell r="M6690" t="str">
            <v>Owner-Occupied</v>
          </cell>
          <cell r="N6690">
            <v>0</v>
          </cell>
          <cell r="O6690">
            <v>43831</v>
          </cell>
          <cell r="P6690" t="str">
            <v>Current</v>
          </cell>
        </row>
        <row r="6691">
          <cell r="B6691">
            <v>42094</v>
          </cell>
          <cell r="C6691">
            <v>22</v>
          </cell>
          <cell r="D6691" t="str">
            <v>ON</v>
          </cell>
          <cell r="E6691" t="str">
            <v>Purchase</v>
          </cell>
          <cell r="F6691" t="str">
            <v>ARM</v>
          </cell>
          <cell r="I6691">
            <v>16.75</v>
          </cell>
          <cell r="J6691">
            <v>4.62</v>
          </cell>
          <cell r="K6691" t="str">
            <v>Conv</v>
          </cell>
          <cell r="L6691">
            <v>171833.75</v>
          </cell>
          <cell r="M6691" t="str">
            <v>Owner-Occupied</v>
          </cell>
          <cell r="N6691">
            <v>0</v>
          </cell>
          <cell r="O6691">
            <v>43831</v>
          </cell>
          <cell r="P6691" t="str">
            <v>Current</v>
          </cell>
        </row>
        <row r="6692">
          <cell r="B6692">
            <v>42237</v>
          </cell>
          <cell r="C6692">
            <v>17</v>
          </cell>
          <cell r="D6692" t="str">
            <v>BC</v>
          </cell>
          <cell r="E6692" t="str">
            <v>Purchase with Improvements</v>
          </cell>
          <cell r="F6692" t="str">
            <v>ARM</v>
          </cell>
          <cell r="I6692">
            <v>33.81</v>
          </cell>
          <cell r="J6692">
            <v>21.56</v>
          </cell>
          <cell r="K6692" t="str">
            <v>HiRatio</v>
          </cell>
          <cell r="L6692">
            <v>331528.39</v>
          </cell>
          <cell r="M6692" t="str">
            <v>Owner-Occupied</v>
          </cell>
          <cell r="N6692">
            <v>0</v>
          </cell>
          <cell r="O6692">
            <v>43831</v>
          </cell>
          <cell r="P6692" t="str">
            <v>Current</v>
          </cell>
        </row>
        <row r="6693">
          <cell r="B6693">
            <v>42041</v>
          </cell>
          <cell r="C6693">
            <v>23</v>
          </cell>
          <cell r="D6693" t="str">
            <v>AB</v>
          </cell>
          <cell r="E6693" t="str">
            <v>Purchase</v>
          </cell>
          <cell r="F6693" t="str">
            <v>Fixed</v>
          </cell>
          <cell r="I6693">
            <v>41.48</v>
          </cell>
          <cell r="J6693">
            <v>20.14</v>
          </cell>
          <cell r="K6693" t="str">
            <v>HiRatio</v>
          </cell>
          <cell r="L6693">
            <v>201768.39</v>
          </cell>
          <cell r="M6693" t="str">
            <v>Owner-Occupied</v>
          </cell>
          <cell r="N6693">
            <v>0</v>
          </cell>
          <cell r="O6693">
            <v>43831</v>
          </cell>
          <cell r="P6693" t="str">
            <v>Current</v>
          </cell>
        </row>
        <row r="6694">
          <cell r="B6694">
            <v>41575</v>
          </cell>
          <cell r="C6694">
            <v>39</v>
          </cell>
          <cell r="D6694" t="str">
            <v>AB</v>
          </cell>
          <cell r="E6694" t="str">
            <v>Purchase</v>
          </cell>
          <cell r="F6694" t="str">
            <v>Fixed</v>
          </cell>
          <cell r="I6694">
            <v>39.520000000000003</v>
          </cell>
          <cell r="J6694">
            <v>19.68</v>
          </cell>
          <cell r="K6694" t="str">
            <v>HiRatio</v>
          </cell>
          <cell r="L6694">
            <v>0</v>
          </cell>
          <cell r="M6694" t="str">
            <v>Owner-Occupied</v>
          </cell>
          <cell r="N6694">
            <v>4</v>
          </cell>
          <cell r="O6694">
            <v>42171</v>
          </cell>
          <cell r="P6694" t="str">
            <v>Current</v>
          </cell>
        </row>
        <row r="6695">
          <cell r="B6695">
            <v>42571</v>
          </cell>
          <cell r="C6695">
            <v>6</v>
          </cell>
          <cell r="D6695" t="str">
            <v>AB</v>
          </cell>
          <cell r="E6695" t="str">
            <v>Purchase</v>
          </cell>
          <cell r="F6695" t="str">
            <v>Fixed</v>
          </cell>
          <cell r="I6695">
            <v>26.68</v>
          </cell>
          <cell r="J6695">
            <v>25.9</v>
          </cell>
          <cell r="K6695" t="str">
            <v>HiRatio</v>
          </cell>
          <cell r="L6695">
            <v>365921.54</v>
          </cell>
          <cell r="M6695" t="str">
            <v>Owner-Occupied</v>
          </cell>
          <cell r="N6695">
            <v>0</v>
          </cell>
          <cell r="O6695">
            <v>43831</v>
          </cell>
          <cell r="P6695" t="str">
            <v>Current</v>
          </cell>
        </row>
        <row r="6696">
          <cell r="B6696">
            <v>41117</v>
          </cell>
          <cell r="C6696">
            <v>54</v>
          </cell>
          <cell r="D6696" t="str">
            <v>ON</v>
          </cell>
          <cell r="E6696" t="str">
            <v>Purchase</v>
          </cell>
          <cell r="F6696" t="str">
            <v>Fixed</v>
          </cell>
          <cell r="I6696">
            <v>31.57</v>
          </cell>
          <cell r="J6696">
            <v>29.62</v>
          </cell>
          <cell r="K6696" t="str">
            <v>HiRatio</v>
          </cell>
          <cell r="L6696">
            <v>0</v>
          </cell>
          <cell r="M6696" t="str">
            <v>Owner-Occupied</v>
          </cell>
          <cell r="N6696">
            <v>4</v>
          </cell>
          <cell r="O6696">
            <v>41912</v>
          </cell>
          <cell r="P6696" t="str">
            <v>Current</v>
          </cell>
        </row>
        <row r="6697">
          <cell r="B6697">
            <v>42261</v>
          </cell>
          <cell r="C6697">
            <v>16</v>
          </cell>
          <cell r="D6697" t="str">
            <v>AB</v>
          </cell>
          <cell r="E6697" t="str">
            <v>Transfer</v>
          </cell>
          <cell r="F6697" t="str">
            <v>ARM</v>
          </cell>
          <cell r="I6697">
            <v>18.489999999999998</v>
          </cell>
          <cell r="J6697">
            <v>8.41</v>
          </cell>
          <cell r="K6697" t="str">
            <v>Conv</v>
          </cell>
          <cell r="L6697">
            <v>439963.39</v>
          </cell>
          <cell r="M6697" t="str">
            <v>Owner-Occupied</v>
          </cell>
          <cell r="N6697">
            <v>0</v>
          </cell>
          <cell r="O6697">
            <v>43831</v>
          </cell>
          <cell r="P6697" t="str">
            <v>Current</v>
          </cell>
        </row>
        <row r="6698">
          <cell r="B6698">
            <v>42674</v>
          </cell>
          <cell r="C6698">
            <v>3</v>
          </cell>
          <cell r="D6698" t="str">
            <v>AB</v>
          </cell>
          <cell r="E6698" t="str">
            <v>Purchase</v>
          </cell>
          <cell r="F6698" t="str">
            <v>Fixed</v>
          </cell>
          <cell r="I6698">
            <v>41.28</v>
          </cell>
          <cell r="J6698">
            <v>26.86</v>
          </cell>
          <cell r="K6698" t="str">
            <v>HiRatio</v>
          </cell>
          <cell r="L6698">
            <v>475383.77</v>
          </cell>
          <cell r="M6698" t="str">
            <v>Owner-Occupied</v>
          </cell>
          <cell r="N6698">
            <v>0</v>
          </cell>
          <cell r="O6698">
            <v>43831</v>
          </cell>
          <cell r="P6698" t="str">
            <v>Current</v>
          </cell>
        </row>
        <row r="6699">
          <cell r="B6699">
            <v>42464</v>
          </cell>
          <cell r="C6699">
            <v>9</v>
          </cell>
          <cell r="D6699" t="str">
            <v>ON</v>
          </cell>
          <cell r="E6699" t="str">
            <v>Transfer</v>
          </cell>
          <cell r="F6699" t="str">
            <v>ARM</v>
          </cell>
          <cell r="I6699">
            <v>34.92</v>
          </cell>
          <cell r="J6699">
            <v>22.61</v>
          </cell>
          <cell r="K6699" t="str">
            <v>Conv</v>
          </cell>
          <cell r="L6699">
            <v>275685.96000000002</v>
          </cell>
          <cell r="M6699" t="str">
            <v>Owner-Occupied</v>
          </cell>
          <cell r="N6699">
            <v>0</v>
          </cell>
          <cell r="O6699">
            <v>43831</v>
          </cell>
          <cell r="P6699" t="str">
            <v>Current</v>
          </cell>
        </row>
        <row r="6700">
          <cell r="B6700">
            <v>42205</v>
          </cell>
          <cell r="C6700">
            <v>18</v>
          </cell>
          <cell r="D6700" t="str">
            <v>ON</v>
          </cell>
          <cell r="E6700" t="str">
            <v>Purchase</v>
          </cell>
          <cell r="F6700" t="str">
            <v>Fixed</v>
          </cell>
          <cell r="I6700">
            <v>42.48</v>
          </cell>
          <cell r="J6700">
            <v>30.03</v>
          </cell>
          <cell r="K6700" t="str">
            <v>HiRatio</v>
          </cell>
          <cell r="L6700">
            <v>484443.43</v>
          </cell>
          <cell r="M6700" t="str">
            <v>Owner-Occupied</v>
          </cell>
          <cell r="N6700">
            <v>0</v>
          </cell>
          <cell r="O6700">
            <v>43831</v>
          </cell>
          <cell r="P6700" t="str">
            <v>Current</v>
          </cell>
        </row>
        <row r="6701">
          <cell r="B6701">
            <v>42664</v>
          </cell>
          <cell r="C6701">
            <v>3</v>
          </cell>
          <cell r="D6701" t="str">
            <v>AB</v>
          </cell>
          <cell r="E6701" t="str">
            <v>Purchase</v>
          </cell>
          <cell r="F6701" t="str">
            <v>Fixed</v>
          </cell>
          <cell r="I6701">
            <v>40.119999999999997</v>
          </cell>
          <cell r="J6701">
            <v>37.65</v>
          </cell>
          <cell r="K6701" t="str">
            <v>HiRatio</v>
          </cell>
          <cell r="L6701">
            <v>285271.65999999997</v>
          </cell>
          <cell r="M6701" t="str">
            <v>Owner-Occupied</v>
          </cell>
          <cell r="N6701">
            <v>0</v>
          </cell>
          <cell r="O6701">
            <v>43831</v>
          </cell>
          <cell r="P6701" t="str">
            <v>Current</v>
          </cell>
        </row>
        <row r="6702">
          <cell r="B6702">
            <v>42397</v>
          </cell>
          <cell r="C6702">
            <v>12</v>
          </cell>
          <cell r="D6702" t="str">
            <v>ON</v>
          </cell>
          <cell r="E6702" t="str">
            <v>Transfer</v>
          </cell>
          <cell r="F6702" t="str">
            <v>ARM</v>
          </cell>
          <cell r="I6702">
            <v>26.24</v>
          </cell>
          <cell r="J6702">
            <v>20.85</v>
          </cell>
          <cell r="K6702" t="str">
            <v>HiRatio</v>
          </cell>
          <cell r="L6702">
            <v>229789.71</v>
          </cell>
          <cell r="M6702" t="str">
            <v>Owner-Occupied</v>
          </cell>
          <cell r="N6702">
            <v>0</v>
          </cell>
          <cell r="O6702">
            <v>43831</v>
          </cell>
          <cell r="P6702" t="str">
            <v>Current</v>
          </cell>
        </row>
        <row r="6703">
          <cell r="B6703">
            <v>41164</v>
          </cell>
          <cell r="C6703">
            <v>52</v>
          </cell>
          <cell r="D6703" t="str">
            <v>AB</v>
          </cell>
          <cell r="E6703" t="str">
            <v>Transfer</v>
          </cell>
          <cell r="F6703" t="str">
            <v>Fixed</v>
          </cell>
          <cell r="I6703">
            <v>28.75</v>
          </cell>
          <cell r="J6703">
            <v>24.45</v>
          </cell>
          <cell r="K6703" t="str">
            <v>HiRatio</v>
          </cell>
          <cell r="L6703">
            <v>0</v>
          </cell>
          <cell r="M6703" t="str">
            <v>Owner-Occupied</v>
          </cell>
          <cell r="N6703">
            <v>4</v>
          </cell>
          <cell r="O6703">
            <v>41815</v>
          </cell>
          <cell r="P6703" t="str">
            <v>Current</v>
          </cell>
        </row>
        <row r="6704">
          <cell r="B6704">
            <v>42527</v>
          </cell>
          <cell r="C6704">
            <v>7</v>
          </cell>
          <cell r="D6704" t="str">
            <v>BC</v>
          </cell>
          <cell r="E6704" t="str">
            <v>Purchase</v>
          </cell>
          <cell r="F6704" t="str">
            <v>Fixed</v>
          </cell>
          <cell r="I6704">
            <v>42.29</v>
          </cell>
          <cell r="J6704">
            <v>37.36</v>
          </cell>
          <cell r="K6704" t="str">
            <v>HiRatio</v>
          </cell>
          <cell r="L6704">
            <v>203001.64</v>
          </cell>
          <cell r="M6704" t="str">
            <v>Owner-Occupied</v>
          </cell>
          <cell r="N6704">
            <v>0</v>
          </cell>
          <cell r="O6704">
            <v>43831</v>
          </cell>
          <cell r="P6704" t="str">
            <v>Current</v>
          </cell>
        </row>
        <row r="6705">
          <cell r="B6705">
            <v>42430</v>
          </cell>
          <cell r="C6705">
            <v>10</v>
          </cell>
          <cell r="D6705" t="str">
            <v>BC</v>
          </cell>
          <cell r="E6705" t="str">
            <v>Purchase</v>
          </cell>
          <cell r="F6705" t="str">
            <v>ARM</v>
          </cell>
          <cell r="I6705">
            <v>28.27</v>
          </cell>
          <cell r="J6705">
            <v>26.37</v>
          </cell>
          <cell r="K6705" t="str">
            <v>Conv</v>
          </cell>
          <cell r="L6705">
            <v>283233</v>
          </cell>
          <cell r="M6705" t="str">
            <v>Owner-Occupied</v>
          </cell>
          <cell r="N6705">
            <v>0</v>
          </cell>
          <cell r="O6705">
            <v>43831</v>
          </cell>
          <cell r="P6705" t="str">
            <v>Current</v>
          </cell>
        </row>
        <row r="6706">
          <cell r="B6706">
            <v>41877</v>
          </cell>
          <cell r="C6706">
            <v>29</v>
          </cell>
          <cell r="D6706" t="str">
            <v>ON</v>
          </cell>
          <cell r="E6706" t="str">
            <v>Purchase</v>
          </cell>
          <cell r="F6706" t="str">
            <v>ARM</v>
          </cell>
          <cell r="I6706">
            <v>32.28</v>
          </cell>
          <cell r="J6706">
            <v>15.55</v>
          </cell>
          <cell r="K6706" t="str">
            <v>HiRatio</v>
          </cell>
          <cell r="L6706">
            <v>520346.46</v>
          </cell>
          <cell r="M6706" t="str">
            <v>Owner-Occupied</v>
          </cell>
          <cell r="N6706">
            <v>0</v>
          </cell>
          <cell r="O6706">
            <v>43831</v>
          </cell>
          <cell r="P6706" t="str">
            <v>Current</v>
          </cell>
        </row>
        <row r="6707">
          <cell r="B6707">
            <v>42488</v>
          </cell>
          <cell r="C6707">
            <v>9</v>
          </cell>
          <cell r="D6707" t="str">
            <v>ON</v>
          </cell>
          <cell r="E6707" t="str">
            <v>Purchase</v>
          </cell>
          <cell r="F6707" t="str">
            <v>Fixed</v>
          </cell>
          <cell r="I6707">
            <v>37.54</v>
          </cell>
          <cell r="J6707">
            <v>37.29</v>
          </cell>
          <cell r="K6707" t="str">
            <v>Conv</v>
          </cell>
          <cell r="L6707">
            <v>278195.44</v>
          </cell>
          <cell r="M6707" t="str">
            <v>Owner-Occupied</v>
          </cell>
          <cell r="N6707">
            <v>0</v>
          </cell>
          <cell r="O6707">
            <v>43831</v>
          </cell>
          <cell r="P6707" t="str">
            <v>Current</v>
          </cell>
        </row>
        <row r="6708">
          <cell r="B6708">
            <v>41607</v>
          </cell>
          <cell r="C6708">
            <v>38</v>
          </cell>
          <cell r="D6708" t="str">
            <v>NB</v>
          </cell>
          <cell r="E6708" t="str">
            <v>Purchase</v>
          </cell>
          <cell r="F6708" t="str">
            <v>Fixed</v>
          </cell>
          <cell r="I6708">
            <v>40.450000000000003</v>
          </cell>
          <cell r="J6708">
            <v>27.82</v>
          </cell>
          <cell r="K6708" t="str">
            <v>HiRatio</v>
          </cell>
          <cell r="L6708">
            <v>0</v>
          </cell>
          <cell r="M6708" t="str">
            <v>Owner-Occupied</v>
          </cell>
          <cell r="N6708">
            <v>4</v>
          </cell>
          <cell r="O6708">
            <v>42444</v>
          </cell>
          <cell r="P6708" t="str">
            <v>Current</v>
          </cell>
        </row>
        <row r="6709">
          <cell r="B6709">
            <v>42187</v>
          </cell>
          <cell r="C6709">
            <v>18</v>
          </cell>
          <cell r="D6709" t="str">
            <v>AB</v>
          </cell>
          <cell r="E6709" t="str">
            <v>Refinance External</v>
          </cell>
          <cell r="F6709" t="str">
            <v>Fixed</v>
          </cell>
          <cell r="I6709">
            <v>40.74</v>
          </cell>
          <cell r="J6709">
            <v>20.97</v>
          </cell>
          <cell r="K6709" t="str">
            <v>Conv</v>
          </cell>
          <cell r="L6709">
            <v>289327.18</v>
          </cell>
          <cell r="M6709" t="str">
            <v>Owner-Occupied</v>
          </cell>
          <cell r="N6709">
            <v>0</v>
          </cell>
          <cell r="O6709">
            <v>43831</v>
          </cell>
          <cell r="P6709" t="str">
            <v>Current</v>
          </cell>
        </row>
        <row r="6710">
          <cell r="B6710">
            <v>42346</v>
          </cell>
          <cell r="C6710">
            <v>13</v>
          </cell>
          <cell r="D6710" t="str">
            <v>BC</v>
          </cell>
          <cell r="E6710" t="str">
            <v>Refinance External</v>
          </cell>
          <cell r="F6710" t="str">
            <v>ARM</v>
          </cell>
          <cell r="I6710">
            <v>32.43</v>
          </cell>
          <cell r="J6710">
            <v>24.9</v>
          </cell>
          <cell r="K6710" t="str">
            <v>Conv</v>
          </cell>
          <cell r="L6710">
            <v>411163.15</v>
          </cell>
          <cell r="M6710" t="str">
            <v>Owner-Occupied</v>
          </cell>
          <cell r="N6710">
            <v>0</v>
          </cell>
          <cell r="O6710">
            <v>43831</v>
          </cell>
          <cell r="P6710" t="str">
            <v>Current</v>
          </cell>
        </row>
        <row r="6711">
          <cell r="B6711">
            <v>41771</v>
          </cell>
          <cell r="C6711">
            <v>32</v>
          </cell>
          <cell r="D6711" t="str">
            <v>ON</v>
          </cell>
          <cell r="E6711" t="str">
            <v>Refinance External</v>
          </cell>
          <cell r="F6711" t="str">
            <v>Fixed</v>
          </cell>
          <cell r="I6711">
            <v>12.74</v>
          </cell>
          <cell r="J6711">
            <v>12.16</v>
          </cell>
          <cell r="K6711" t="str">
            <v>Conv</v>
          </cell>
          <cell r="L6711">
            <v>176816.41</v>
          </cell>
          <cell r="M6711" t="str">
            <v>Owner-Occupied</v>
          </cell>
          <cell r="N6711">
            <v>0</v>
          </cell>
          <cell r="O6711">
            <v>43831</v>
          </cell>
          <cell r="P6711" t="str">
            <v>Current</v>
          </cell>
        </row>
        <row r="6712">
          <cell r="B6712">
            <v>41011</v>
          </cell>
          <cell r="C6712">
            <v>57</v>
          </cell>
          <cell r="D6712" t="str">
            <v>ON</v>
          </cell>
          <cell r="E6712" t="str">
            <v>Refinance External</v>
          </cell>
          <cell r="F6712" t="str">
            <v>Fixed</v>
          </cell>
          <cell r="I6712">
            <v>39.83</v>
          </cell>
          <cell r="J6712">
            <v>28.83</v>
          </cell>
          <cell r="K6712" t="str">
            <v>HiRatio</v>
          </cell>
          <cell r="L6712">
            <v>209155.28</v>
          </cell>
          <cell r="M6712" t="str">
            <v>Owner-Occupied</v>
          </cell>
          <cell r="N6712">
            <v>0</v>
          </cell>
          <cell r="O6712">
            <v>43831</v>
          </cell>
          <cell r="P6712" t="str">
            <v>Current</v>
          </cell>
        </row>
        <row r="6713">
          <cell r="B6713">
            <v>41787</v>
          </cell>
          <cell r="C6713">
            <v>32</v>
          </cell>
          <cell r="D6713" t="str">
            <v>ON</v>
          </cell>
          <cell r="E6713" t="str">
            <v>Purchase</v>
          </cell>
          <cell r="F6713" t="str">
            <v>ARM</v>
          </cell>
          <cell r="I6713">
            <v>32.090000000000003</v>
          </cell>
          <cell r="J6713">
            <v>28.69</v>
          </cell>
          <cell r="K6713" t="str">
            <v>HiRatio</v>
          </cell>
          <cell r="L6713">
            <v>0</v>
          </cell>
          <cell r="M6713" t="str">
            <v>Owner-Occupied</v>
          </cell>
          <cell r="N6713">
            <v>4</v>
          </cell>
          <cell r="O6713">
            <v>42489</v>
          </cell>
          <cell r="P6713" t="str">
            <v>Current</v>
          </cell>
        </row>
        <row r="6714">
          <cell r="B6714">
            <v>41631</v>
          </cell>
          <cell r="C6714">
            <v>37</v>
          </cell>
          <cell r="D6714" t="str">
            <v>ON</v>
          </cell>
          <cell r="E6714" t="str">
            <v>Purchase</v>
          </cell>
          <cell r="F6714" t="str">
            <v>Fixed</v>
          </cell>
          <cell r="I6714">
            <v>27.46</v>
          </cell>
          <cell r="J6714">
            <v>17.48</v>
          </cell>
          <cell r="K6714" t="str">
            <v>HiRatio</v>
          </cell>
          <cell r="L6714">
            <v>263236.14</v>
          </cell>
          <cell r="M6714" t="str">
            <v>Owner-Occupied</v>
          </cell>
          <cell r="N6714">
            <v>0</v>
          </cell>
          <cell r="O6714">
            <v>43831</v>
          </cell>
          <cell r="P6714" t="str">
            <v>Current</v>
          </cell>
        </row>
        <row r="6715">
          <cell r="B6715">
            <v>42286</v>
          </cell>
          <cell r="C6715">
            <v>15</v>
          </cell>
          <cell r="D6715" t="str">
            <v>ON</v>
          </cell>
          <cell r="E6715" t="str">
            <v>Refinance External</v>
          </cell>
          <cell r="F6715" t="str">
            <v>ARM</v>
          </cell>
          <cell r="I6715">
            <v>23.18</v>
          </cell>
          <cell r="J6715">
            <v>13.42</v>
          </cell>
          <cell r="K6715" t="str">
            <v>Conv</v>
          </cell>
          <cell r="L6715">
            <v>165836.29999999999</v>
          </cell>
          <cell r="M6715" t="str">
            <v>Owner-Occupied</v>
          </cell>
          <cell r="N6715">
            <v>0</v>
          </cell>
          <cell r="O6715">
            <v>43831</v>
          </cell>
          <cell r="P6715" t="str">
            <v>Current</v>
          </cell>
        </row>
        <row r="6716">
          <cell r="B6716">
            <v>42062</v>
          </cell>
          <cell r="C6716">
            <v>23</v>
          </cell>
          <cell r="D6716" t="str">
            <v>ON</v>
          </cell>
          <cell r="E6716" t="str">
            <v>Purchase</v>
          </cell>
          <cell r="F6716" t="str">
            <v>ARM</v>
          </cell>
          <cell r="I6716">
            <v>30.4</v>
          </cell>
          <cell r="J6716">
            <v>24.61</v>
          </cell>
          <cell r="K6716" t="str">
            <v>HiRatio</v>
          </cell>
          <cell r="L6716">
            <v>249763.71</v>
          </cell>
          <cell r="M6716" t="str">
            <v>Owner-Occupied</v>
          </cell>
          <cell r="N6716">
            <v>0</v>
          </cell>
          <cell r="O6716">
            <v>43831</v>
          </cell>
          <cell r="P6716" t="str">
            <v>Current</v>
          </cell>
        </row>
        <row r="6717">
          <cell r="B6717">
            <v>40998</v>
          </cell>
          <cell r="C6717">
            <v>58</v>
          </cell>
          <cell r="D6717" t="str">
            <v>ON</v>
          </cell>
          <cell r="E6717" t="str">
            <v>Purchase</v>
          </cell>
          <cell r="F6717" t="str">
            <v>Fixed</v>
          </cell>
          <cell r="I6717">
            <v>43.24</v>
          </cell>
          <cell r="J6717">
            <v>29.77</v>
          </cell>
          <cell r="K6717" t="str">
            <v>HiRatio</v>
          </cell>
          <cell r="L6717">
            <v>0</v>
          </cell>
          <cell r="M6717" t="str">
            <v>Owner-Occupied</v>
          </cell>
          <cell r="N6717">
            <v>4</v>
          </cell>
          <cell r="O6717">
            <v>42646</v>
          </cell>
          <cell r="P6717" t="str">
            <v>Current</v>
          </cell>
        </row>
        <row r="6718">
          <cell r="B6718">
            <v>41024</v>
          </cell>
          <cell r="C6718">
            <v>57</v>
          </cell>
          <cell r="D6718" t="str">
            <v>AB</v>
          </cell>
          <cell r="E6718" t="str">
            <v>Purchase</v>
          </cell>
          <cell r="F6718" t="str">
            <v>Fixed</v>
          </cell>
          <cell r="I6718">
            <v>23.98</v>
          </cell>
          <cell r="J6718">
            <v>18.13</v>
          </cell>
          <cell r="K6718" t="str">
            <v>HiRatio</v>
          </cell>
          <cell r="L6718">
            <v>204957.03</v>
          </cell>
          <cell r="M6718" t="str">
            <v>Owner-Occupied</v>
          </cell>
          <cell r="N6718">
            <v>0</v>
          </cell>
          <cell r="O6718">
            <v>43831</v>
          </cell>
          <cell r="P6718" t="str">
            <v>Current</v>
          </cell>
        </row>
        <row r="6719">
          <cell r="B6719">
            <v>42594</v>
          </cell>
          <cell r="C6719">
            <v>5</v>
          </cell>
          <cell r="D6719" t="str">
            <v>ON</v>
          </cell>
          <cell r="E6719" t="str">
            <v>Purchase</v>
          </cell>
          <cell r="F6719" t="str">
            <v>Fixed</v>
          </cell>
          <cell r="I6719">
            <v>31.22</v>
          </cell>
          <cell r="J6719">
            <v>15.6</v>
          </cell>
          <cell r="K6719" t="str">
            <v>HiRatio</v>
          </cell>
          <cell r="L6719">
            <v>288732.38</v>
          </cell>
          <cell r="M6719" t="str">
            <v>Owner-Occupied</v>
          </cell>
          <cell r="N6719">
            <v>0</v>
          </cell>
          <cell r="O6719">
            <v>43831</v>
          </cell>
          <cell r="P6719" t="str">
            <v>Current</v>
          </cell>
        </row>
        <row r="6720">
          <cell r="B6720">
            <v>41586</v>
          </cell>
          <cell r="C6720">
            <v>38</v>
          </cell>
          <cell r="D6720" t="str">
            <v>ON</v>
          </cell>
          <cell r="E6720" t="str">
            <v>Purchase</v>
          </cell>
          <cell r="F6720" t="str">
            <v>ARM</v>
          </cell>
          <cell r="I6720">
            <v>28.47</v>
          </cell>
          <cell r="J6720">
            <v>25.04</v>
          </cell>
          <cell r="K6720" t="str">
            <v>Conv</v>
          </cell>
          <cell r="L6720">
            <v>126004.27</v>
          </cell>
          <cell r="M6720" t="str">
            <v>Owner-Occupied</v>
          </cell>
          <cell r="N6720">
            <v>0</v>
          </cell>
          <cell r="O6720">
            <v>43831</v>
          </cell>
          <cell r="P6720" t="str">
            <v>Current</v>
          </cell>
        </row>
        <row r="6721">
          <cell r="B6721">
            <v>42192</v>
          </cell>
          <cell r="C6721">
            <v>18</v>
          </cell>
          <cell r="D6721" t="str">
            <v>ON</v>
          </cell>
          <cell r="E6721" t="str">
            <v>Refinance External</v>
          </cell>
          <cell r="F6721" t="str">
            <v>ARM</v>
          </cell>
          <cell r="I6721">
            <v>25.36</v>
          </cell>
          <cell r="J6721">
            <v>25.36</v>
          </cell>
          <cell r="K6721" t="str">
            <v>Conv</v>
          </cell>
          <cell r="L6721">
            <v>0</v>
          </cell>
          <cell r="M6721" t="str">
            <v>Owner-Occupied</v>
          </cell>
          <cell r="N6721">
            <v>4</v>
          </cell>
          <cell r="O6721">
            <v>42681</v>
          </cell>
          <cell r="P6721" t="str">
            <v>Current</v>
          </cell>
        </row>
        <row r="6722">
          <cell r="B6722">
            <v>41978</v>
          </cell>
          <cell r="C6722">
            <v>25</v>
          </cell>
          <cell r="D6722" t="str">
            <v>SK</v>
          </cell>
          <cell r="E6722" t="str">
            <v>Purchase</v>
          </cell>
          <cell r="F6722" t="str">
            <v>Fixed</v>
          </cell>
          <cell r="I6722">
            <v>29.83</v>
          </cell>
          <cell r="J6722">
            <v>29.16</v>
          </cell>
          <cell r="K6722" t="str">
            <v>HiRatio</v>
          </cell>
          <cell r="L6722">
            <v>149495.89000000001</v>
          </cell>
          <cell r="M6722" t="str">
            <v>Owner-Occupied</v>
          </cell>
          <cell r="N6722">
            <v>0</v>
          </cell>
          <cell r="O6722">
            <v>43831</v>
          </cell>
          <cell r="P6722" t="str">
            <v>Current</v>
          </cell>
        </row>
        <row r="6723">
          <cell r="B6723">
            <v>41730</v>
          </cell>
          <cell r="C6723">
            <v>33</v>
          </cell>
          <cell r="D6723" t="str">
            <v>AB</v>
          </cell>
          <cell r="E6723" t="str">
            <v>Purchase</v>
          </cell>
          <cell r="F6723" t="str">
            <v>ARM</v>
          </cell>
          <cell r="I6723">
            <v>26.78</v>
          </cell>
          <cell r="J6723">
            <v>19.239999999999998</v>
          </cell>
          <cell r="K6723" t="str">
            <v>Conv</v>
          </cell>
          <cell r="L6723">
            <v>208625.46</v>
          </cell>
          <cell r="M6723" t="str">
            <v>Owner-Occupied</v>
          </cell>
          <cell r="N6723">
            <v>0</v>
          </cell>
          <cell r="O6723">
            <v>43831</v>
          </cell>
          <cell r="P6723" t="str">
            <v>Current</v>
          </cell>
        </row>
        <row r="6724">
          <cell r="B6724">
            <v>41963</v>
          </cell>
          <cell r="C6724">
            <v>26</v>
          </cell>
          <cell r="D6724" t="str">
            <v>BC</v>
          </cell>
          <cell r="E6724" t="str">
            <v>Refinance External</v>
          </cell>
          <cell r="F6724" t="str">
            <v>ARM</v>
          </cell>
          <cell r="I6724">
            <v>35.090000000000003</v>
          </cell>
          <cell r="J6724">
            <v>28.66</v>
          </cell>
          <cell r="K6724" t="str">
            <v>Conv</v>
          </cell>
          <cell r="L6724">
            <v>269789.32</v>
          </cell>
          <cell r="M6724" t="str">
            <v>Owner-Occupied</v>
          </cell>
          <cell r="N6724">
            <v>0</v>
          </cell>
          <cell r="O6724">
            <v>43831</v>
          </cell>
          <cell r="P6724" t="str">
            <v>Current</v>
          </cell>
        </row>
        <row r="6725">
          <cell r="B6725">
            <v>41486</v>
          </cell>
          <cell r="C6725">
            <v>42</v>
          </cell>
          <cell r="D6725" t="str">
            <v>ON</v>
          </cell>
          <cell r="E6725" t="str">
            <v>Purchase</v>
          </cell>
          <cell r="F6725" t="str">
            <v>Fixed</v>
          </cell>
          <cell r="I6725">
            <v>32.9</v>
          </cell>
          <cell r="J6725">
            <v>22.46</v>
          </cell>
          <cell r="K6725" t="str">
            <v>HiRatio</v>
          </cell>
          <cell r="L6725">
            <v>325291.33</v>
          </cell>
          <cell r="M6725" t="str">
            <v>Owner-Occupied</v>
          </cell>
          <cell r="N6725">
            <v>0</v>
          </cell>
          <cell r="O6725">
            <v>43831</v>
          </cell>
          <cell r="P6725" t="str">
            <v>Current</v>
          </cell>
        </row>
        <row r="6726">
          <cell r="B6726">
            <v>42187</v>
          </cell>
          <cell r="C6726">
            <v>18</v>
          </cell>
          <cell r="D6726" t="str">
            <v>ON</v>
          </cell>
          <cell r="E6726" t="str">
            <v>Purchase</v>
          </cell>
          <cell r="F6726" t="str">
            <v>Fixed</v>
          </cell>
          <cell r="I6726">
            <v>28.9</v>
          </cell>
          <cell r="J6726">
            <v>28.9</v>
          </cell>
          <cell r="K6726" t="str">
            <v>Conv</v>
          </cell>
          <cell r="L6726">
            <v>86762.89</v>
          </cell>
          <cell r="M6726" t="str">
            <v>Owner-Occupied</v>
          </cell>
          <cell r="N6726">
            <v>0</v>
          </cell>
          <cell r="O6726">
            <v>43831</v>
          </cell>
          <cell r="P6726" t="str">
            <v>Current</v>
          </cell>
        </row>
        <row r="6727">
          <cell r="B6727">
            <v>41995</v>
          </cell>
          <cell r="C6727">
            <v>25</v>
          </cell>
          <cell r="D6727" t="str">
            <v>ON</v>
          </cell>
          <cell r="E6727" t="str">
            <v>Purchase</v>
          </cell>
          <cell r="F6727" t="str">
            <v>ARM</v>
          </cell>
          <cell r="I6727">
            <v>38.14</v>
          </cell>
          <cell r="J6727">
            <v>16.95</v>
          </cell>
          <cell r="K6727" t="str">
            <v>Conv</v>
          </cell>
          <cell r="L6727">
            <v>257484.68</v>
          </cell>
          <cell r="M6727" t="str">
            <v>Rental</v>
          </cell>
          <cell r="N6727">
            <v>0</v>
          </cell>
          <cell r="O6727">
            <v>43831</v>
          </cell>
          <cell r="P6727" t="str">
            <v>Current</v>
          </cell>
        </row>
        <row r="6728">
          <cell r="B6728">
            <v>42180</v>
          </cell>
          <cell r="C6728">
            <v>19</v>
          </cell>
          <cell r="D6728" t="str">
            <v>ON</v>
          </cell>
          <cell r="E6728" t="str">
            <v>Purchase</v>
          </cell>
          <cell r="F6728" t="str">
            <v>ARM</v>
          </cell>
          <cell r="I6728">
            <v>29.48</v>
          </cell>
          <cell r="J6728">
            <v>27.39</v>
          </cell>
          <cell r="K6728" t="str">
            <v>HiRatio</v>
          </cell>
          <cell r="L6728">
            <v>466027.11</v>
          </cell>
          <cell r="M6728" t="str">
            <v>Owner-Occupied</v>
          </cell>
          <cell r="N6728">
            <v>0</v>
          </cell>
          <cell r="O6728">
            <v>43831</v>
          </cell>
          <cell r="P6728" t="str">
            <v>Current</v>
          </cell>
        </row>
        <row r="6729">
          <cell r="B6729">
            <v>42352</v>
          </cell>
          <cell r="C6729">
            <v>13</v>
          </cell>
          <cell r="D6729" t="str">
            <v>ON</v>
          </cell>
          <cell r="E6729" t="str">
            <v>Purchase</v>
          </cell>
          <cell r="F6729" t="str">
            <v>ARM</v>
          </cell>
          <cell r="I6729">
            <v>38.090000000000003</v>
          </cell>
          <cell r="J6729">
            <v>15.49</v>
          </cell>
          <cell r="K6729" t="str">
            <v>HiRatio</v>
          </cell>
          <cell r="L6729">
            <v>0</v>
          </cell>
          <cell r="M6729" t="str">
            <v>Owner-Occupied</v>
          </cell>
          <cell r="N6729">
            <v>4</v>
          </cell>
          <cell r="O6729">
            <v>42373</v>
          </cell>
          <cell r="P6729" t="str">
            <v>Current</v>
          </cell>
        </row>
        <row r="6730">
          <cell r="B6730">
            <v>40879</v>
          </cell>
          <cell r="C6730">
            <v>61</v>
          </cell>
          <cell r="D6730" t="str">
            <v>ON</v>
          </cell>
          <cell r="E6730" t="str">
            <v>Purchase</v>
          </cell>
          <cell r="F6730" t="str">
            <v>Fixed</v>
          </cell>
          <cell r="I6730">
            <v>39.89</v>
          </cell>
          <cell r="J6730">
            <v>37.17</v>
          </cell>
          <cell r="K6730" t="str">
            <v>HiRatio</v>
          </cell>
          <cell r="L6730">
            <v>0</v>
          </cell>
          <cell r="M6730" t="str">
            <v>Owner-Occupied</v>
          </cell>
          <cell r="N6730">
            <v>4</v>
          </cell>
          <cell r="O6730">
            <v>41611</v>
          </cell>
          <cell r="P6730" t="str">
            <v>Current</v>
          </cell>
        </row>
        <row r="6731">
          <cell r="B6731">
            <v>42398</v>
          </cell>
          <cell r="C6731">
            <v>12</v>
          </cell>
          <cell r="D6731" t="str">
            <v>AB</v>
          </cell>
          <cell r="E6731" t="str">
            <v>Transfer</v>
          </cell>
          <cell r="F6731" t="str">
            <v>Fixed</v>
          </cell>
          <cell r="I6731">
            <v>41.6</v>
          </cell>
          <cell r="J6731">
            <v>26.06</v>
          </cell>
          <cell r="K6731" t="str">
            <v>Conv</v>
          </cell>
          <cell r="L6731">
            <v>283285.87</v>
          </cell>
          <cell r="M6731" t="str">
            <v>Owner-Occupied</v>
          </cell>
          <cell r="N6731">
            <v>0</v>
          </cell>
          <cell r="O6731">
            <v>43831</v>
          </cell>
          <cell r="P6731" t="str">
            <v>Current</v>
          </cell>
        </row>
        <row r="6732">
          <cell r="B6732">
            <v>42474</v>
          </cell>
          <cell r="C6732">
            <v>9</v>
          </cell>
          <cell r="D6732" t="str">
            <v>ON</v>
          </cell>
          <cell r="E6732" t="str">
            <v>Purchase</v>
          </cell>
          <cell r="F6732" t="str">
            <v>ARM</v>
          </cell>
          <cell r="I6732">
            <v>32.39</v>
          </cell>
          <cell r="J6732">
            <v>28.91</v>
          </cell>
          <cell r="K6732" t="str">
            <v>HiRatio</v>
          </cell>
          <cell r="L6732">
            <v>404446.24</v>
          </cell>
          <cell r="M6732" t="str">
            <v>Owner-Occupied</v>
          </cell>
          <cell r="N6732">
            <v>0</v>
          </cell>
          <cell r="O6732">
            <v>43831</v>
          </cell>
          <cell r="P6732" t="str">
            <v>Current</v>
          </cell>
        </row>
        <row r="6733">
          <cell r="B6733">
            <v>42258</v>
          </cell>
          <cell r="C6733">
            <v>16</v>
          </cell>
          <cell r="D6733" t="str">
            <v>NB</v>
          </cell>
          <cell r="E6733" t="str">
            <v>Purchase</v>
          </cell>
          <cell r="F6733" t="str">
            <v>ARM</v>
          </cell>
          <cell r="I6733">
            <v>36.74</v>
          </cell>
          <cell r="J6733">
            <v>23.75</v>
          </cell>
          <cell r="K6733" t="str">
            <v>Conv</v>
          </cell>
          <cell r="L6733">
            <v>239510.3</v>
          </cell>
          <cell r="M6733" t="str">
            <v>Owner-Occupied</v>
          </cell>
          <cell r="N6733">
            <v>0</v>
          </cell>
          <cell r="O6733">
            <v>43831</v>
          </cell>
          <cell r="P6733" t="str">
            <v>Current</v>
          </cell>
        </row>
        <row r="6734">
          <cell r="B6734">
            <v>41862</v>
          </cell>
          <cell r="C6734">
            <v>29</v>
          </cell>
          <cell r="D6734" t="str">
            <v>ON</v>
          </cell>
          <cell r="E6734" t="str">
            <v>Purchase</v>
          </cell>
          <cell r="F6734" t="str">
            <v>Fixed</v>
          </cell>
          <cell r="I6734">
            <v>32.51</v>
          </cell>
          <cell r="J6734">
            <v>32.31</v>
          </cell>
          <cell r="K6734" t="str">
            <v>HiRatio</v>
          </cell>
          <cell r="L6734">
            <v>235359.49</v>
          </cell>
          <cell r="M6734" t="str">
            <v>Owner-Occupied</v>
          </cell>
          <cell r="N6734">
            <v>0</v>
          </cell>
          <cell r="O6734">
            <v>43831</v>
          </cell>
          <cell r="P6734" t="str">
            <v>Current</v>
          </cell>
        </row>
        <row r="6735">
          <cell r="B6735">
            <v>40847</v>
          </cell>
          <cell r="C6735">
            <v>63</v>
          </cell>
          <cell r="D6735" t="str">
            <v>AB</v>
          </cell>
          <cell r="E6735" t="str">
            <v>Purchase</v>
          </cell>
          <cell r="F6735" t="str">
            <v>Fixed</v>
          </cell>
          <cell r="I6735">
            <v>25.13</v>
          </cell>
          <cell r="J6735">
            <v>24.99</v>
          </cell>
          <cell r="K6735" t="str">
            <v>Conv</v>
          </cell>
          <cell r="L6735">
            <v>0</v>
          </cell>
          <cell r="M6735" t="str">
            <v>Owner-Occupied</v>
          </cell>
          <cell r="N6735">
            <v>4</v>
          </cell>
          <cell r="O6735">
            <v>42310</v>
          </cell>
          <cell r="P6735" t="str">
            <v>Current</v>
          </cell>
        </row>
        <row r="6736">
          <cell r="B6736">
            <v>42234</v>
          </cell>
          <cell r="C6736">
            <v>17</v>
          </cell>
          <cell r="D6736" t="str">
            <v>BC</v>
          </cell>
          <cell r="E6736" t="str">
            <v>Transfer</v>
          </cell>
          <cell r="F6736" t="str">
            <v>ARM</v>
          </cell>
          <cell r="I6736">
            <v>22.9</v>
          </cell>
          <cell r="J6736">
            <v>22</v>
          </cell>
          <cell r="K6736" t="str">
            <v>Conv</v>
          </cell>
          <cell r="L6736">
            <v>0</v>
          </cell>
          <cell r="M6736" t="str">
            <v>Owner-Occupied</v>
          </cell>
          <cell r="N6736">
            <v>4</v>
          </cell>
          <cell r="O6736">
            <v>42520</v>
          </cell>
          <cell r="P6736" t="str">
            <v>Current</v>
          </cell>
        </row>
        <row r="6737">
          <cell r="B6737">
            <v>41906</v>
          </cell>
          <cell r="C6737">
            <v>28</v>
          </cell>
          <cell r="D6737" t="str">
            <v>BC</v>
          </cell>
          <cell r="E6737" t="str">
            <v>Refinance External</v>
          </cell>
          <cell r="F6737" t="str">
            <v>ARM</v>
          </cell>
          <cell r="I6737">
            <v>27.51</v>
          </cell>
          <cell r="J6737">
            <v>18.940000000000001</v>
          </cell>
          <cell r="K6737" t="str">
            <v>Conv</v>
          </cell>
          <cell r="L6737">
            <v>397649.87</v>
          </cell>
          <cell r="M6737" t="str">
            <v>Owner-Occupied</v>
          </cell>
          <cell r="N6737">
            <v>0</v>
          </cell>
          <cell r="O6737">
            <v>43831</v>
          </cell>
          <cell r="P6737" t="str">
            <v>Current</v>
          </cell>
        </row>
        <row r="6738">
          <cell r="B6738">
            <v>40738</v>
          </cell>
          <cell r="C6738">
            <v>66</v>
          </cell>
          <cell r="D6738" t="str">
            <v>ON</v>
          </cell>
          <cell r="E6738" t="str">
            <v>Purchase</v>
          </cell>
          <cell r="F6738" t="str">
            <v>ARM</v>
          </cell>
          <cell r="I6738">
            <v>26.52</v>
          </cell>
          <cell r="J6738">
            <v>14.18</v>
          </cell>
          <cell r="K6738" t="str">
            <v>HiRatio</v>
          </cell>
          <cell r="L6738">
            <v>220364.58</v>
          </cell>
          <cell r="M6738" t="str">
            <v>Owner-Occupied</v>
          </cell>
          <cell r="N6738">
            <v>0</v>
          </cell>
          <cell r="O6738">
            <v>43831</v>
          </cell>
          <cell r="P6738" t="str">
            <v>Current</v>
          </cell>
        </row>
        <row r="6739">
          <cell r="B6739">
            <v>42501</v>
          </cell>
          <cell r="C6739">
            <v>8</v>
          </cell>
          <cell r="D6739" t="str">
            <v>ON</v>
          </cell>
          <cell r="E6739" t="str">
            <v>Purchase</v>
          </cell>
          <cell r="F6739" t="str">
            <v>Fixed</v>
          </cell>
          <cell r="I6739">
            <v>39.200000000000003</v>
          </cell>
          <cell r="J6739">
            <v>38.86</v>
          </cell>
          <cell r="K6739" t="str">
            <v>HiRatio</v>
          </cell>
          <cell r="L6739">
            <v>414957.31</v>
          </cell>
          <cell r="M6739" t="str">
            <v>Owner-Occupied</v>
          </cell>
          <cell r="N6739">
            <v>0</v>
          </cell>
          <cell r="O6739">
            <v>43831</v>
          </cell>
          <cell r="P6739" t="str">
            <v>Current</v>
          </cell>
        </row>
        <row r="6740">
          <cell r="B6740">
            <v>41082</v>
          </cell>
          <cell r="C6740">
            <v>55</v>
          </cell>
          <cell r="D6740" t="str">
            <v>ON</v>
          </cell>
          <cell r="E6740" t="str">
            <v>Purchase</v>
          </cell>
          <cell r="F6740" t="str">
            <v>Fixed</v>
          </cell>
          <cell r="I6740">
            <v>40.880000000000003</v>
          </cell>
          <cell r="J6740">
            <v>20.16</v>
          </cell>
          <cell r="K6740" t="str">
            <v>HiRatio</v>
          </cell>
          <cell r="L6740">
            <v>0</v>
          </cell>
          <cell r="M6740" t="str">
            <v>Owner-Occupied</v>
          </cell>
          <cell r="N6740">
            <v>4</v>
          </cell>
          <cell r="O6740">
            <v>41792</v>
          </cell>
          <cell r="P6740" t="str">
            <v>Current</v>
          </cell>
        </row>
        <row r="6741">
          <cell r="B6741">
            <v>42216</v>
          </cell>
          <cell r="C6741">
            <v>18</v>
          </cell>
          <cell r="D6741" t="str">
            <v>ON</v>
          </cell>
          <cell r="E6741" t="str">
            <v>Purchase</v>
          </cell>
          <cell r="F6741" t="str">
            <v>Fixed</v>
          </cell>
          <cell r="I6741">
            <v>23.86</v>
          </cell>
          <cell r="J6741">
            <v>23.55</v>
          </cell>
          <cell r="K6741" t="str">
            <v>Conv</v>
          </cell>
          <cell r="L6741">
            <v>172172.4</v>
          </cell>
          <cell r="M6741" t="str">
            <v>Owner-Occupied</v>
          </cell>
          <cell r="N6741">
            <v>0</v>
          </cell>
          <cell r="O6741">
            <v>43831</v>
          </cell>
          <cell r="P6741" t="str">
            <v>Current</v>
          </cell>
        </row>
        <row r="6742">
          <cell r="B6742">
            <v>41890</v>
          </cell>
          <cell r="C6742">
            <v>28</v>
          </cell>
          <cell r="D6742" t="str">
            <v>BC</v>
          </cell>
          <cell r="E6742" t="str">
            <v>Transfer</v>
          </cell>
          <cell r="F6742" t="str">
            <v>ARM</v>
          </cell>
          <cell r="I6742">
            <v>30.96</v>
          </cell>
          <cell r="J6742">
            <v>13.33</v>
          </cell>
          <cell r="K6742" t="str">
            <v>Conv</v>
          </cell>
          <cell r="L6742">
            <v>164669.81</v>
          </cell>
          <cell r="M6742" t="str">
            <v>Owner-Occupied</v>
          </cell>
          <cell r="N6742">
            <v>0</v>
          </cell>
          <cell r="O6742">
            <v>43831</v>
          </cell>
          <cell r="P6742" t="str">
            <v>Current</v>
          </cell>
        </row>
        <row r="6743">
          <cell r="B6743">
            <v>40592</v>
          </cell>
          <cell r="C6743">
            <v>71</v>
          </cell>
          <cell r="D6743" t="str">
            <v>ON</v>
          </cell>
          <cell r="E6743" t="str">
            <v>Purchase</v>
          </cell>
          <cell r="F6743" t="str">
            <v>Fixed</v>
          </cell>
          <cell r="I6743">
            <v>30.91</v>
          </cell>
          <cell r="J6743">
            <v>14.82</v>
          </cell>
          <cell r="K6743" t="str">
            <v>HiRatio</v>
          </cell>
          <cell r="L6743">
            <v>0</v>
          </cell>
          <cell r="M6743" t="str">
            <v>Owner-Occupied</v>
          </cell>
          <cell r="N6743">
            <v>4</v>
          </cell>
          <cell r="O6743">
            <v>42144</v>
          </cell>
          <cell r="P6743" t="str">
            <v>Current</v>
          </cell>
        </row>
        <row r="6744">
          <cell r="B6744">
            <v>42059</v>
          </cell>
          <cell r="C6744">
            <v>23</v>
          </cell>
          <cell r="D6744" t="str">
            <v>NS</v>
          </cell>
          <cell r="E6744" t="str">
            <v>Refinance External</v>
          </cell>
          <cell r="F6744" t="str">
            <v>ARM</v>
          </cell>
          <cell r="I6744">
            <v>38.840000000000003</v>
          </cell>
          <cell r="J6744">
            <v>21.21</v>
          </cell>
          <cell r="K6744" t="str">
            <v>Conv</v>
          </cell>
          <cell r="L6744">
            <v>132329.98000000001</v>
          </cell>
          <cell r="M6744" t="str">
            <v>Owner-Occupied</v>
          </cell>
          <cell r="N6744">
            <v>0</v>
          </cell>
          <cell r="O6744">
            <v>43831</v>
          </cell>
          <cell r="P6744" t="str">
            <v>Current</v>
          </cell>
        </row>
        <row r="6745">
          <cell r="B6745">
            <v>42537</v>
          </cell>
          <cell r="C6745">
            <v>7</v>
          </cell>
          <cell r="D6745" t="str">
            <v>BC</v>
          </cell>
          <cell r="E6745" t="str">
            <v>Purchase</v>
          </cell>
          <cell r="F6745" t="str">
            <v>Fixed</v>
          </cell>
          <cell r="I6745">
            <v>40.93</v>
          </cell>
          <cell r="J6745">
            <v>34.68</v>
          </cell>
          <cell r="K6745" t="str">
            <v>HiRatio</v>
          </cell>
          <cell r="L6745">
            <v>539006.5</v>
          </cell>
          <cell r="M6745" t="str">
            <v>Owner-Occupied</v>
          </cell>
          <cell r="N6745">
            <v>0</v>
          </cell>
          <cell r="O6745">
            <v>43831</v>
          </cell>
          <cell r="P6745" t="str">
            <v>Current</v>
          </cell>
        </row>
        <row r="6746">
          <cell r="B6746">
            <v>42335</v>
          </cell>
          <cell r="C6746">
            <v>14</v>
          </cell>
          <cell r="D6746" t="str">
            <v>BC</v>
          </cell>
          <cell r="E6746" t="str">
            <v>Purchase with Improvements</v>
          </cell>
          <cell r="F6746" t="str">
            <v>Fixed</v>
          </cell>
          <cell r="I6746">
            <v>43.83</v>
          </cell>
          <cell r="J6746">
            <v>22.27</v>
          </cell>
          <cell r="K6746" t="str">
            <v>HiRatio</v>
          </cell>
          <cell r="L6746">
            <v>498323.51</v>
          </cell>
          <cell r="M6746" t="str">
            <v>Owner-Occupied</v>
          </cell>
          <cell r="N6746">
            <v>0</v>
          </cell>
          <cell r="O6746">
            <v>43831</v>
          </cell>
          <cell r="P6746" t="str">
            <v>Current</v>
          </cell>
        </row>
        <row r="6747">
          <cell r="B6747">
            <v>41262</v>
          </cell>
          <cell r="C6747">
            <v>49</v>
          </cell>
          <cell r="D6747" t="str">
            <v>ON</v>
          </cell>
          <cell r="E6747" t="str">
            <v>Refinance External</v>
          </cell>
          <cell r="F6747" t="str">
            <v>Fixed</v>
          </cell>
          <cell r="I6747">
            <v>36.71</v>
          </cell>
          <cell r="J6747">
            <v>34.619999999999997</v>
          </cell>
          <cell r="K6747" t="str">
            <v>Conv</v>
          </cell>
          <cell r="L6747">
            <v>607572.4</v>
          </cell>
          <cell r="M6747" t="str">
            <v>Rental</v>
          </cell>
          <cell r="N6747">
            <v>0</v>
          </cell>
          <cell r="O6747">
            <v>43831</v>
          </cell>
          <cell r="P6747" t="str">
            <v>Current</v>
          </cell>
        </row>
        <row r="6748">
          <cell r="B6748">
            <v>41816</v>
          </cell>
          <cell r="C6748">
            <v>31</v>
          </cell>
          <cell r="D6748" t="str">
            <v>ON</v>
          </cell>
          <cell r="E6748" t="str">
            <v>Purchase</v>
          </cell>
          <cell r="F6748" t="str">
            <v>ARM</v>
          </cell>
          <cell r="I6748">
            <v>28.75</v>
          </cell>
          <cell r="J6748">
            <v>10.31</v>
          </cell>
          <cell r="K6748" t="str">
            <v>Conv</v>
          </cell>
          <cell r="L6748">
            <v>172387.87</v>
          </cell>
          <cell r="M6748" t="str">
            <v>Second Home</v>
          </cell>
          <cell r="N6748">
            <v>0</v>
          </cell>
          <cell r="O6748">
            <v>43831</v>
          </cell>
          <cell r="P6748" t="str">
            <v>Current</v>
          </cell>
        </row>
        <row r="6749">
          <cell r="B6749">
            <v>42627</v>
          </cell>
          <cell r="C6749">
            <v>4</v>
          </cell>
          <cell r="D6749" t="str">
            <v>ON</v>
          </cell>
          <cell r="E6749" t="str">
            <v>Refinance External</v>
          </cell>
          <cell r="F6749" t="str">
            <v>Fixed</v>
          </cell>
          <cell r="I6749">
            <v>24.74</v>
          </cell>
          <cell r="J6749">
            <v>22.4</v>
          </cell>
          <cell r="K6749" t="str">
            <v>Conv</v>
          </cell>
          <cell r="L6749">
            <v>483249.58</v>
          </cell>
          <cell r="M6749" t="str">
            <v>Owner-Occupied</v>
          </cell>
          <cell r="N6749">
            <v>0</v>
          </cell>
          <cell r="O6749">
            <v>43831</v>
          </cell>
          <cell r="P6749" t="str">
            <v>Current</v>
          </cell>
        </row>
        <row r="6750">
          <cell r="B6750">
            <v>42081</v>
          </cell>
          <cell r="C6750">
            <v>22</v>
          </cell>
          <cell r="D6750" t="str">
            <v>BC</v>
          </cell>
          <cell r="E6750" t="str">
            <v>Purchase</v>
          </cell>
          <cell r="F6750" t="str">
            <v>Fixed</v>
          </cell>
          <cell r="I6750">
            <v>18.55</v>
          </cell>
          <cell r="J6750">
            <v>18.07</v>
          </cell>
          <cell r="K6750" t="str">
            <v>Conv</v>
          </cell>
          <cell r="L6750">
            <v>257556.51</v>
          </cell>
          <cell r="M6750" t="str">
            <v>Owner-Occupied</v>
          </cell>
          <cell r="N6750">
            <v>0</v>
          </cell>
          <cell r="O6750">
            <v>43831</v>
          </cell>
          <cell r="P6750" t="str">
            <v>Current</v>
          </cell>
        </row>
        <row r="6751">
          <cell r="B6751">
            <v>40856</v>
          </cell>
          <cell r="C6751">
            <v>62</v>
          </cell>
          <cell r="D6751" t="str">
            <v>AB</v>
          </cell>
          <cell r="E6751" t="str">
            <v>Transfer</v>
          </cell>
          <cell r="F6751" t="str">
            <v>Fixed</v>
          </cell>
          <cell r="I6751">
            <v>31.71</v>
          </cell>
          <cell r="J6751">
            <v>32.31</v>
          </cell>
          <cell r="K6751" t="str">
            <v>Conv</v>
          </cell>
          <cell r="L6751">
            <v>202421.51</v>
          </cell>
          <cell r="M6751" t="str">
            <v>Owner-Occupied</v>
          </cell>
          <cell r="N6751">
            <v>0</v>
          </cell>
          <cell r="O6751">
            <v>43831</v>
          </cell>
          <cell r="P6751" t="str">
            <v>Current</v>
          </cell>
        </row>
        <row r="6752">
          <cell r="B6752">
            <v>41446</v>
          </cell>
          <cell r="C6752">
            <v>43</v>
          </cell>
          <cell r="D6752" t="str">
            <v>AB</v>
          </cell>
          <cell r="E6752" t="str">
            <v>Purchase</v>
          </cell>
          <cell r="F6752" t="str">
            <v>Fixed</v>
          </cell>
          <cell r="I6752">
            <v>35.590000000000003</v>
          </cell>
          <cell r="J6752">
            <v>32.9</v>
          </cell>
          <cell r="K6752" t="str">
            <v>HiRatio</v>
          </cell>
          <cell r="L6752">
            <v>186557.76</v>
          </cell>
          <cell r="M6752" t="str">
            <v>Owner-Occupied</v>
          </cell>
          <cell r="N6752">
            <v>0</v>
          </cell>
          <cell r="O6752">
            <v>43831</v>
          </cell>
          <cell r="P6752" t="str">
            <v>Current</v>
          </cell>
        </row>
        <row r="6753">
          <cell r="B6753">
            <v>41943</v>
          </cell>
          <cell r="C6753">
            <v>27</v>
          </cell>
          <cell r="D6753" t="str">
            <v>BC</v>
          </cell>
          <cell r="E6753" t="str">
            <v>Refinance External</v>
          </cell>
          <cell r="F6753" t="str">
            <v>ARM</v>
          </cell>
          <cell r="I6753">
            <v>34.5</v>
          </cell>
          <cell r="J6753">
            <v>27.95</v>
          </cell>
          <cell r="K6753" t="str">
            <v>Conv</v>
          </cell>
          <cell r="L6753">
            <v>416626.79</v>
          </cell>
          <cell r="M6753" t="str">
            <v>Owner-Occupied</v>
          </cell>
          <cell r="N6753">
            <v>0</v>
          </cell>
          <cell r="O6753">
            <v>43831</v>
          </cell>
          <cell r="P6753" t="str">
            <v>Current</v>
          </cell>
        </row>
        <row r="6754">
          <cell r="B6754">
            <v>41570</v>
          </cell>
          <cell r="C6754">
            <v>39</v>
          </cell>
          <cell r="D6754" t="str">
            <v>AB</v>
          </cell>
          <cell r="E6754" t="str">
            <v>Purchase</v>
          </cell>
          <cell r="F6754" t="str">
            <v>Fixed</v>
          </cell>
          <cell r="I6754">
            <v>40.880000000000003</v>
          </cell>
          <cell r="J6754">
            <v>33.65</v>
          </cell>
          <cell r="K6754" t="str">
            <v>HiRatio</v>
          </cell>
          <cell r="L6754">
            <v>0</v>
          </cell>
          <cell r="M6754" t="str">
            <v>Owner-Occupied</v>
          </cell>
          <cell r="N6754">
            <v>4</v>
          </cell>
          <cell r="O6754">
            <v>42432</v>
          </cell>
          <cell r="P6754" t="str">
            <v>Current</v>
          </cell>
        </row>
        <row r="6755">
          <cell r="B6755">
            <v>42650</v>
          </cell>
          <cell r="C6755">
            <v>3</v>
          </cell>
          <cell r="D6755" t="str">
            <v>BC</v>
          </cell>
          <cell r="E6755" t="str">
            <v>Purchase</v>
          </cell>
          <cell r="F6755" t="str">
            <v>Fixed</v>
          </cell>
          <cell r="I6755">
            <v>35.200000000000003</v>
          </cell>
          <cell r="J6755">
            <v>28.18</v>
          </cell>
          <cell r="K6755" t="str">
            <v>HiRatio</v>
          </cell>
          <cell r="L6755">
            <v>303007.53999999998</v>
          </cell>
          <cell r="M6755" t="str">
            <v>Owner-Occupied</v>
          </cell>
          <cell r="N6755">
            <v>0</v>
          </cell>
          <cell r="O6755">
            <v>43831</v>
          </cell>
          <cell r="P6755" t="str">
            <v>Current</v>
          </cell>
        </row>
        <row r="6756">
          <cell r="B6756">
            <v>40935</v>
          </cell>
          <cell r="C6756">
            <v>60</v>
          </cell>
          <cell r="D6756" t="str">
            <v>AB</v>
          </cell>
          <cell r="E6756" t="str">
            <v>Purchase</v>
          </cell>
          <cell r="F6756" t="str">
            <v>Fixed</v>
          </cell>
          <cell r="I6756">
            <v>36.049999999999997</v>
          </cell>
          <cell r="J6756">
            <v>25.82</v>
          </cell>
          <cell r="K6756" t="str">
            <v>HiRatio</v>
          </cell>
          <cell r="L6756">
            <v>266772.68</v>
          </cell>
          <cell r="M6756" t="str">
            <v>Owner-Occupied</v>
          </cell>
          <cell r="N6756">
            <v>0</v>
          </cell>
          <cell r="O6756">
            <v>43831</v>
          </cell>
          <cell r="P6756" t="str">
            <v>Current</v>
          </cell>
        </row>
        <row r="6757">
          <cell r="B6757">
            <v>41843</v>
          </cell>
          <cell r="C6757">
            <v>30</v>
          </cell>
          <cell r="D6757" t="str">
            <v>ON</v>
          </cell>
          <cell r="E6757" t="str">
            <v>Refinance External</v>
          </cell>
          <cell r="F6757" t="str">
            <v>Fixed</v>
          </cell>
          <cell r="I6757">
            <v>36.17</v>
          </cell>
          <cell r="J6757">
            <v>19.73</v>
          </cell>
          <cell r="K6757" t="str">
            <v>Conv</v>
          </cell>
          <cell r="L6757">
            <v>0</v>
          </cell>
          <cell r="M6757" t="str">
            <v>Owner-Occupied</v>
          </cell>
          <cell r="N6757">
            <v>4</v>
          </cell>
          <cell r="O6757">
            <v>42752</v>
          </cell>
          <cell r="P6757" t="str">
            <v>Current</v>
          </cell>
        </row>
        <row r="6758">
          <cell r="B6758">
            <v>41813</v>
          </cell>
          <cell r="C6758">
            <v>31</v>
          </cell>
          <cell r="D6758" t="str">
            <v>NS</v>
          </cell>
          <cell r="E6758" t="str">
            <v>Purchase</v>
          </cell>
          <cell r="F6758" t="str">
            <v>Fixed</v>
          </cell>
          <cell r="I6758">
            <v>43.55</v>
          </cell>
          <cell r="J6758">
            <v>30.78</v>
          </cell>
          <cell r="K6758" t="str">
            <v>HiRatio</v>
          </cell>
          <cell r="L6758">
            <v>128301.31</v>
          </cell>
          <cell r="M6758" t="str">
            <v>Owner-Occupied</v>
          </cell>
          <cell r="N6758">
            <v>0</v>
          </cell>
          <cell r="O6758">
            <v>43831</v>
          </cell>
          <cell r="P6758" t="str">
            <v>Current</v>
          </cell>
        </row>
        <row r="6759">
          <cell r="B6759">
            <v>41537</v>
          </cell>
          <cell r="C6759">
            <v>40</v>
          </cell>
          <cell r="D6759" t="str">
            <v>ON</v>
          </cell>
          <cell r="E6759" t="str">
            <v>Refinance External</v>
          </cell>
          <cell r="F6759" t="str">
            <v>ARM</v>
          </cell>
          <cell r="I6759">
            <v>35.03</v>
          </cell>
          <cell r="J6759">
            <v>19.75</v>
          </cell>
          <cell r="K6759" t="str">
            <v>Conv</v>
          </cell>
          <cell r="L6759">
            <v>0</v>
          </cell>
          <cell r="M6759" t="str">
            <v>Owner-Occupied</v>
          </cell>
          <cell r="N6759">
            <v>4</v>
          </cell>
          <cell r="O6759">
            <v>41859</v>
          </cell>
          <cell r="P6759" t="str">
            <v>Current</v>
          </cell>
        </row>
        <row r="6760">
          <cell r="B6760">
            <v>41914</v>
          </cell>
          <cell r="C6760">
            <v>27</v>
          </cell>
          <cell r="D6760" t="str">
            <v>ON</v>
          </cell>
          <cell r="E6760" t="str">
            <v>Purchase</v>
          </cell>
          <cell r="F6760" t="str">
            <v>ARM</v>
          </cell>
          <cell r="I6760">
            <v>31.9</v>
          </cell>
          <cell r="J6760">
            <v>26.91</v>
          </cell>
          <cell r="K6760" t="str">
            <v>HiRatio</v>
          </cell>
          <cell r="L6760">
            <v>0</v>
          </cell>
          <cell r="M6760" t="str">
            <v>Owner-Occupied</v>
          </cell>
          <cell r="N6760">
            <v>4</v>
          </cell>
          <cell r="O6760">
            <v>42689</v>
          </cell>
          <cell r="P6760" t="str">
            <v>Current</v>
          </cell>
        </row>
        <row r="6761">
          <cell r="B6761">
            <v>42704</v>
          </cell>
          <cell r="C6761">
            <v>2</v>
          </cell>
          <cell r="D6761" t="str">
            <v>ON</v>
          </cell>
          <cell r="E6761" t="str">
            <v>Purchase</v>
          </cell>
          <cell r="F6761" t="str">
            <v>Fixed</v>
          </cell>
          <cell r="I6761">
            <v>21.16</v>
          </cell>
          <cell r="J6761">
            <v>15.94</v>
          </cell>
          <cell r="K6761" t="str">
            <v>Conv</v>
          </cell>
          <cell r="L6761">
            <v>290575.14</v>
          </cell>
          <cell r="M6761" t="str">
            <v>Owner-Occupied</v>
          </cell>
          <cell r="N6761">
            <v>0</v>
          </cell>
          <cell r="O6761">
            <v>43831</v>
          </cell>
          <cell r="P6761" t="str">
            <v>Current</v>
          </cell>
        </row>
        <row r="6762">
          <cell r="B6762">
            <v>42551</v>
          </cell>
          <cell r="C6762">
            <v>7</v>
          </cell>
          <cell r="D6762" t="str">
            <v>AB</v>
          </cell>
          <cell r="E6762" t="str">
            <v>Purchase</v>
          </cell>
          <cell r="F6762" t="str">
            <v>ARM</v>
          </cell>
          <cell r="I6762">
            <v>38.29</v>
          </cell>
          <cell r="J6762">
            <v>5.08</v>
          </cell>
          <cell r="K6762" t="str">
            <v>Conv</v>
          </cell>
          <cell r="L6762">
            <v>189656.38</v>
          </cell>
          <cell r="M6762" t="str">
            <v>Rental</v>
          </cell>
          <cell r="N6762">
            <v>0</v>
          </cell>
          <cell r="O6762">
            <v>43831</v>
          </cell>
          <cell r="P6762" t="str">
            <v>Current</v>
          </cell>
        </row>
        <row r="6763">
          <cell r="B6763">
            <v>41579</v>
          </cell>
          <cell r="C6763">
            <v>38</v>
          </cell>
          <cell r="D6763" t="str">
            <v>ON</v>
          </cell>
          <cell r="E6763" t="str">
            <v>Purchase</v>
          </cell>
          <cell r="F6763" t="str">
            <v>ARM</v>
          </cell>
          <cell r="I6763">
            <v>26.73</v>
          </cell>
          <cell r="J6763">
            <v>26.32</v>
          </cell>
          <cell r="K6763" t="str">
            <v>HiRatio</v>
          </cell>
          <cell r="L6763">
            <v>242790.83</v>
          </cell>
          <cell r="M6763" t="str">
            <v>Owner-Occupied</v>
          </cell>
          <cell r="N6763">
            <v>0</v>
          </cell>
          <cell r="O6763">
            <v>43831</v>
          </cell>
          <cell r="P6763" t="str">
            <v>Current</v>
          </cell>
        </row>
        <row r="6764">
          <cell r="B6764">
            <v>42132</v>
          </cell>
          <cell r="C6764">
            <v>20</v>
          </cell>
          <cell r="D6764" t="str">
            <v>BC</v>
          </cell>
          <cell r="E6764" t="str">
            <v>Transfer</v>
          </cell>
          <cell r="F6764" t="str">
            <v>ARM</v>
          </cell>
          <cell r="I6764">
            <v>28.91</v>
          </cell>
          <cell r="J6764">
            <v>16.72</v>
          </cell>
          <cell r="K6764" t="str">
            <v>Conv</v>
          </cell>
          <cell r="L6764">
            <v>0</v>
          </cell>
          <cell r="M6764" t="str">
            <v>Owner-Occupied</v>
          </cell>
          <cell r="N6764">
            <v>4</v>
          </cell>
          <cell r="O6764">
            <v>42538</v>
          </cell>
          <cell r="P6764" t="str">
            <v>Current</v>
          </cell>
        </row>
        <row r="6765">
          <cell r="B6765">
            <v>40998</v>
          </cell>
          <cell r="C6765">
            <v>58</v>
          </cell>
          <cell r="D6765" t="str">
            <v>AB</v>
          </cell>
          <cell r="E6765" t="str">
            <v>Purchase</v>
          </cell>
          <cell r="F6765" t="str">
            <v>Fixed</v>
          </cell>
          <cell r="I6765">
            <v>34.200000000000003</v>
          </cell>
          <cell r="J6765">
            <v>32.96</v>
          </cell>
          <cell r="K6765" t="str">
            <v>HiRatio</v>
          </cell>
          <cell r="L6765">
            <v>317762.95</v>
          </cell>
          <cell r="M6765" t="str">
            <v>Owner-Occupied</v>
          </cell>
          <cell r="N6765">
            <v>0</v>
          </cell>
          <cell r="O6765">
            <v>43831</v>
          </cell>
          <cell r="P6765" t="str">
            <v>Current</v>
          </cell>
        </row>
        <row r="6766">
          <cell r="B6766">
            <v>40863</v>
          </cell>
          <cell r="C6766">
            <v>62</v>
          </cell>
          <cell r="D6766" t="str">
            <v>AB</v>
          </cell>
          <cell r="E6766" t="str">
            <v>Transfer</v>
          </cell>
          <cell r="F6766" t="str">
            <v>Fixed</v>
          </cell>
          <cell r="I6766">
            <v>24.32</v>
          </cell>
          <cell r="J6766">
            <v>14.18</v>
          </cell>
          <cell r="K6766" t="str">
            <v>Conv</v>
          </cell>
          <cell r="L6766">
            <v>0</v>
          </cell>
          <cell r="M6766" t="str">
            <v>Owner-Occupied</v>
          </cell>
          <cell r="N6766">
            <v>4</v>
          </cell>
          <cell r="O6766">
            <v>42324</v>
          </cell>
          <cell r="P6766" t="str">
            <v>Current</v>
          </cell>
        </row>
        <row r="6767">
          <cell r="B6767">
            <v>42485</v>
          </cell>
          <cell r="C6767">
            <v>9</v>
          </cell>
          <cell r="D6767" t="str">
            <v>ON</v>
          </cell>
          <cell r="E6767" t="str">
            <v>Refinance External</v>
          </cell>
          <cell r="F6767" t="str">
            <v>ARM</v>
          </cell>
          <cell r="I6767">
            <v>29.96</v>
          </cell>
          <cell r="J6767">
            <v>29.55</v>
          </cell>
          <cell r="K6767" t="str">
            <v>Conv</v>
          </cell>
          <cell r="L6767">
            <v>529138.24</v>
          </cell>
          <cell r="M6767" t="str">
            <v>Owner-Occupied</v>
          </cell>
          <cell r="N6767">
            <v>0</v>
          </cell>
          <cell r="O6767">
            <v>43831</v>
          </cell>
          <cell r="P6767" t="str">
            <v>Current</v>
          </cell>
        </row>
        <row r="6768">
          <cell r="B6768">
            <v>42062</v>
          </cell>
          <cell r="C6768">
            <v>23</v>
          </cell>
          <cell r="D6768" t="str">
            <v>ON</v>
          </cell>
          <cell r="E6768" t="str">
            <v>Refinance External</v>
          </cell>
          <cell r="F6768" t="str">
            <v>ARM</v>
          </cell>
          <cell r="I6768">
            <v>29.43</v>
          </cell>
          <cell r="J6768">
            <v>20.64</v>
          </cell>
          <cell r="K6768" t="str">
            <v>Conv</v>
          </cell>
          <cell r="L6768">
            <v>367783.33</v>
          </cell>
          <cell r="M6768" t="str">
            <v>Owner-Occupied</v>
          </cell>
          <cell r="N6768">
            <v>0</v>
          </cell>
          <cell r="O6768">
            <v>43831</v>
          </cell>
          <cell r="P6768" t="str">
            <v>Current</v>
          </cell>
        </row>
        <row r="6769">
          <cell r="B6769">
            <v>42576</v>
          </cell>
          <cell r="C6769">
            <v>6</v>
          </cell>
          <cell r="D6769" t="str">
            <v>ON</v>
          </cell>
          <cell r="E6769" t="str">
            <v>Refinance External</v>
          </cell>
          <cell r="F6769" t="str">
            <v>Fixed</v>
          </cell>
          <cell r="I6769">
            <v>40.81</v>
          </cell>
          <cell r="J6769">
            <v>23.72</v>
          </cell>
          <cell r="K6769" t="str">
            <v>Conv</v>
          </cell>
          <cell r="L6769">
            <v>197790.2</v>
          </cell>
          <cell r="M6769" t="str">
            <v>Owner-Occupied</v>
          </cell>
          <cell r="N6769">
            <v>0</v>
          </cell>
          <cell r="O6769">
            <v>43831</v>
          </cell>
          <cell r="P6769" t="str">
            <v>Current</v>
          </cell>
        </row>
        <row r="6770">
          <cell r="B6770">
            <v>42608</v>
          </cell>
          <cell r="C6770">
            <v>5</v>
          </cell>
          <cell r="D6770" t="str">
            <v>ON</v>
          </cell>
          <cell r="E6770" t="str">
            <v>Transfer</v>
          </cell>
          <cell r="F6770" t="str">
            <v>Fixed</v>
          </cell>
          <cell r="I6770">
            <v>18.64</v>
          </cell>
          <cell r="J6770">
            <v>9.83</v>
          </cell>
          <cell r="K6770" t="str">
            <v>HiRatio</v>
          </cell>
          <cell r="L6770">
            <v>213736.44</v>
          </cell>
          <cell r="M6770" t="str">
            <v>Owner-Occupied</v>
          </cell>
          <cell r="N6770">
            <v>0</v>
          </cell>
          <cell r="O6770">
            <v>43831</v>
          </cell>
          <cell r="P6770" t="str">
            <v>Current</v>
          </cell>
        </row>
        <row r="6771">
          <cell r="B6771">
            <v>42111</v>
          </cell>
          <cell r="C6771">
            <v>21</v>
          </cell>
          <cell r="D6771" t="str">
            <v>ON</v>
          </cell>
          <cell r="E6771" t="str">
            <v>Refinance External</v>
          </cell>
          <cell r="F6771" t="str">
            <v>ARM</v>
          </cell>
          <cell r="I6771">
            <v>23.73</v>
          </cell>
          <cell r="J6771">
            <v>23.2</v>
          </cell>
          <cell r="K6771" t="str">
            <v>Conv</v>
          </cell>
          <cell r="L6771">
            <v>310871.48</v>
          </cell>
          <cell r="M6771" t="str">
            <v>Owner-Occupied</v>
          </cell>
          <cell r="N6771">
            <v>0</v>
          </cell>
          <cell r="O6771">
            <v>43831</v>
          </cell>
          <cell r="P6771" t="str">
            <v>Current</v>
          </cell>
        </row>
        <row r="6772">
          <cell r="B6772">
            <v>42621</v>
          </cell>
          <cell r="C6772">
            <v>4</v>
          </cell>
          <cell r="D6772" t="str">
            <v>ON</v>
          </cell>
          <cell r="E6772" t="str">
            <v>Purchase</v>
          </cell>
          <cell r="F6772" t="str">
            <v>Fixed</v>
          </cell>
          <cell r="I6772">
            <v>36.22</v>
          </cell>
          <cell r="J6772">
            <v>21.59</v>
          </cell>
          <cell r="K6772" t="str">
            <v>HiRatio</v>
          </cell>
          <cell r="L6772">
            <v>380101.13</v>
          </cell>
          <cell r="M6772" t="str">
            <v>Owner-Occupied</v>
          </cell>
          <cell r="N6772">
            <v>0</v>
          </cell>
          <cell r="O6772">
            <v>43831</v>
          </cell>
          <cell r="P6772" t="str">
            <v>Current</v>
          </cell>
        </row>
        <row r="6773">
          <cell r="B6773">
            <v>40477</v>
          </cell>
          <cell r="C6773">
            <v>75</v>
          </cell>
          <cell r="D6773" t="str">
            <v>AB</v>
          </cell>
          <cell r="E6773" t="str">
            <v>Purchase</v>
          </cell>
          <cell r="F6773" t="str">
            <v>Fixed</v>
          </cell>
          <cell r="I6773">
            <v>27.05</v>
          </cell>
          <cell r="J6773">
            <v>14.82</v>
          </cell>
          <cell r="K6773" t="str">
            <v>Conv</v>
          </cell>
          <cell r="L6773">
            <v>0</v>
          </cell>
          <cell r="M6773" t="str">
            <v>Owner-Occupied</v>
          </cell>
          <cell r="N6773">
            <v>4</v>
          </cell>
          <cell r="O6773">
            <v>40968</v>
          </cell>
          <cell r="P6773" t="str">
            <v>Current</v>
          </cell>
        </row>
        <row r="6774">
          <cell r="B6774">
            <v>42445</v>
          </cell>
          <cell r="C6774">
            <v>10</v>
          </cell>
          <cell r="D6774" t="str">
            <v>ON</v>
          </cell>
          <cell r="E6774" t="str">
            <v>Refinance External</v>
          </cell>
          <cell r="F6774" t="str">
            <v>Fixed</v>
          </cell>
          <cell r="I6774">
            <v>16.41</v>
          </cell>
          <cell r="J6774">
            <v>11.94</v>
          </cell>
          <cell r="K6774" t="str">
            <v>Conv</v>
          </cell>
          <cell r="L6774">
            <v>230294.73</v>
          </cell>
          <cell r="M6774" t="str">
            <v>Owner-Occupied</v>
          </cell>
          <cell r="N6774">
            <v>0</v>
          </cell>
          <cell r="O6774">
            <v>43831</v>
          </cell>
          <cell r="P6774" t="str">
            <v>Current</v>
          </cell>
        </row>
        <row r="6775">
          <cell r="B6775">
            <v>41988</v>
          </cell>
          <cell r="C6775">
            <v>25</v>
          </cell>
          <cell r="D6775" t="str">
            <v>ON</v>
          </cell>
          <cell r="E6775" t="str">
            <v>Purchase</v>
          </cell>
          <cell r="F6775" t="str">
            <v>ARM</v>
          </cell>
          <cell r="I6775">
            <v>38.630000000000003</v>
          </cell>
          <cell r="J6775">
            <v>7.34</v>
          </cell>
          <cell r="K6775" t="str">
            <v>Conv</v>
          </cell>
          <cell r="L6775">
            <v>131062.33</v>
          </cell>
          <cell r="M6775" t="str">
            <v>Rental</v>
          </cell>
          <cell r="N6775">
            <v>0</v>
          </cell>
          <cell r="O6775">
            <v>43831</v>
          </cell>
          <cell r="P6775" t="str">
            <v>Current</v>
          </cell>
        </row>
        <row r="6776">
          <cell r="B6776">
            <v>41877</v>
          </cell>
          <cell r="C6776">
            <v>29</v>
          </cell>
          <cell r="D6776" t="str">
            <v>ON</v>
          </cell>
          <cell r="E6776" t="str">
            <v>Purchase</v>
          </cell>
          <cell r="F6776" t="str">
            <v>Fixed</v>
          </cell>
          <cell r="I6776">
            <v>41.4</v>
          </cell>
          <cell r="J6776">
            <v>23.38</v>
          </cell>
          <cell r="K6776" t="str">
            <v>HiRatio</v>
          </cell>
          <cell r="L6776">
            <v>0</v>
          </cell>
          <cell r="M6776" t="str">
            <v>Owner-Occupied</v>
          </cell>
          <cell r="N6776">
            <v>4</v>
          </cell>
          <cell r="O6776">
            <v>42690</v>
          </cell>
          <cell r="P6776" t="str">
            <v>Current</v>
          </cell>
        </row>
        <row r="6777">
          <cell r="B6777">
            <v>40618</v>
          </cell>
          <cell r="C6777">
            <v>70</v>
          </cell>
          <cell r="D6777" t="str">
            <v>AB</v>
          </cell>
          <cell r="E6777" t="str">
            <v>Refinance External</v>
          </cell>
          <cell r="F6777" t="str">
            <v>Fixed</v>
          </cell>
          <cell r="I6777">
            <v>22.59</v>
          </cell>
          <cell r="J6777">
            <v>16.21</v>
          </cell>
          <cell r="K6777" t="str">
            <v>Conv</v>
          </cell>
          <cell r="L6777">
            <v>0</v>
          </cell>
          <cell r="M6777" t="str">
            <v>Owner-Occupied</v>
          </cell>
          <cell r="N6777">
            <v>4</v>
          </cell>
          <cell r="O6777">
            <v>41162</v>
          </cell>
          <cell r="P6777" t="str">
            <v>Current</v>
          </cell>
        </row>
        <row r="6778">
          <cell r="B6778">
            <v>42178</v>
          </cell>
          <cell r="C6778">
            <v>19</v>
          </cell>
          <cell r="D6778" t="str">
            <v>AB</v>
          </cell>
          <cell r="E6778" t="str">
            <v>Purchase</v>
          </cell>
          <cell r="F6778" t="str">
            <v>Fixed</v>
          </cell>
          <cell r="I6778">
            <v>34.76</v>
          </cell>
          <cell r="J6778">
            <v>24.53</v>
          </cell>
          <cell r="K6778" t="str">
            <v>HiRatio</v>
          </cell>
          <cell r="L6778">
            <v>685417.82</v>
          </cell>
          <cell r="M6778" t="str">
            <v>Owner-Occupied</v>
          </cell>
          <cell r="N6778">
            <v>0</v>
          </cell>
          <cell r="O6778">
            <v>43831</v>
          </cell>
          <cell r="P6778" t="str">
            <v>Current</v>
          </cell>
        </row>
        <row r="6779">
          <cell r="B6779">
            <v>41572</v>
          </cell>
          <cell r="C6779">
            <v>39</v>
          </cell>
          <cell r="D6779" t="str">
            <v>AB</v>
          </cell>
          <cell r="E6779" t="str">
            <v>Purchase</v>
          </cell>
          <cell r="F6779" t="str">
            <v>Fixed</v>
          </cell>
          <cell r="I6779">
            <v>38.14</v>
          </cell>
          <cell r="J6779">
            <v>33.42</v>
          </cell>
          <cell r="K6779" t="str">
            <v>HiRatio</v>
          </cell>
          <cell r="L6779">
            <v>0</v>
          </cell>
          <cell r="M6779" t="str">
            <v>Owner-Occupied</v>
          </cell>
          <cell r="N6779">
            <v>4</v>
          </cell>
          <cell r="O6779">
            <v>41982</v>
          </cell>
          <cell r="P6779" t="str">
            <v>Current</v>
          </cell>
        </row>
        <row r="6780">
          <cell r="B6780">
            <v>42124</v>
          </cell>
          <cell r="C6780">
            <v>21</v>
          </cell>
          <cell r="D6780" t="str">
            <v>ON</v>
          </cell>
          <cell r="E6780" t="str">
            <v>Transfer</v>
          </cell>
          <cell r="F6780" t="str">
            <v>ARM</v>
          </cell>
          <cell r="I6780">
            <v>25.67</v>
          </cell>
          <cell r="J6780">
            <v>19.649999999999999</v>
          </cell>
          <cell r="K6780" t="str">
            <v>Conv</v>
          </cell>
          <cell r="L6780">
            <v>155048.42000000001</v>
          </cell>
          <cell r="M6780" t="str">
            <v>Owner-Occupied</v>
          </cell>
          <cell r="N6780">
            <v>0</v>
          </cell>
          <cell r="O6780">
            <v>43831</v>
          </cell>
          <cell r="P6780" t="str">
            <v>Current</v>
          </cell>
        </row>
        <row r="6781">
          <cell r="B6781">
            <v>42646</v>
          </cell>
          <cell r="C6781">
            <v>3</v>
          </cell>
          <cell r="D6781" t="str">
            <v>BC</v>
          </cell>
          <cell r="E6781" t="str">
            <v>Purchase</v>
          </cell>
          <cell r="F6781" t="str">
            <v>Fixed</v>
          </cell>
          <cell r="I6781">
            <v>42.07</v>
          </cell>
          <cell r="J6781">
            <v>29.17</v>
          </cell>
          <cell r="K6781" t="str">
            <v>HiRatio</v>
          </cell>
          <cell r="L6781">
            <v>479394.39</v>
          </cell>
          <cell r="M6781" t="str">
            <v>Owner-Occupied</v>
          </cell>
          <cell r="N6781">
            <v>0</v>
          </cell>
          <cell r="O6781">
            <v>43831</v>
          </cell>
          <cell r="P6781" t="str">
            <v>Current</v>
          </cell>
        </row>
        <row r="6782">
          <cell r="B6782">
            <v>42111</v>
          </cell>
          <cell r="C6782">
            <v>21</v>
          </cell>
          <cell r="D6782" t="str">
            <v>ON</v>
          </cell>
          <cell r="E6782" t="str">
            <v>Refinance External</v>
          </cell>
          <cell r="F6782" t="str">
            <v>ARM</v>
          </cell>
          <cell r="I6782">
            <v>30.3</v>
          </cell>
          <cell r="J6782">
            <v>22.51</v>
          </cell>
          <cell r="K6782" t="str">
            <v>Conv</v>
          </cell>
          <cell r="L6782">
            <v>404185.29</v>
          </cell>
          <cell r="M6782" t="str">
            <v>Owner-Occupied</v>
          </cell>
          <cell r="N6782">
            <v>0</v>
          </cell>
          <cell r="O6782">
            <v>43831</v>
          </cell>
          <cell r="P6782" t="str">
            <v>Current</v>
          </cell>
        </row>
        <row r="6783">
          <cell r="B6783">
            <v>41810</v>
          </cell>
          <cell r="C6783">
            <v>31</v>
          </cell>
          <cell r="D6783" t="str">
            <v>ON</v>
          </cell>
          <cell r="E6783" t="str">
            <v>Purchase</v>
          </cell>
          <cell r="F6783" t="str">
            <v>ARM</v>
          </cell>
          <cell r="I6783">
            <v>28.02</v>
          </cell>
          <cell r="J6783">
            <v>25.31</v>
          </cell>
          <cell r="K6783" t="str">
            <v>HiRatio</v>
          </cell>
          <cell r="L6783">
            <v>263563.32</v>
          </cell>
          <cell r="M6783" t="str">
            <v>Owner-Occupied</v>
          </cell>
          <cell r="N6783">
            <v>0</v>
          </cell>
          <cell r="O6783">
            <v>43831</v>
          </cell>
          <cell r="P6783" t="str">
            <v>Current</v>
          </cell>
        </row>
        <row r="6784">
          <cell r="B6784">
            <v>42156</v>
          </cell>
          <cell r="C6784">
            <v>19</v>
          </cell>
          <cell r="D6784" t="str">
            <v>AB</v>
          </cell>
          <cell r="E6784" t="str">
            <v>Refinance External</v>
          </cell>
          <cell r="F6784" t="str">
            <v>ARM</v>
          </cell>
          <cell r="I6784">
            <v>27.94</v>
          </cell>
          <cell r="J6784">
            <v>26.06</v>
          </cell>
          <cell r="K6784" t="str">
            <v>Conv</v>
          </cell>
          <cell r="L6784">
            <v>245020.48</v>
          </cell>
          <cell r="M6784" t="str">
            <v>Owner-Occupied</v>
          </cell>
          <cell r="N6784">
            <v>0</v>
          </cell>
          <cell r="O6784">
            <v>43831</v>
          </cell>
          <cell r="P6784" t="str">
            <v>Current</v>
          </cell>
        </row>
        <row r="6785">
          <cell r="B6785">
            <v>40602</v>
          </cell>
          <cell r="C6785">
            <v>71</v>
          </cell>
          <cell r="D6785" t="str">
            <v>AB</v>
          </cell>
          <cell r="E6785" t="str">
            <v>Refinance External</v>
          </cell>
          <cell r="F6785" t="str">
            <v>Fixed</v>
          </cell>
          <cell r="I6785">
            <v>41.35</v>
          </cell>
          <cell r="J6785">
            <v>30.86</v>
          </cell>
          <cell r="K6785" t="str">
            <v>HiRatio</v>
          </cell>
          <cell r="L6785">
            <v>0</v>
          </cell>
          <cell r="M6785" t="str">
            <v>Owner-Occupied</v>
          </cell>
          <cell r="N6785">
            <v>4</v>
          </cell>
          <cell r="O6785">
            <v>41892</v>
          </cell>
          <cell r="P6785" t="str">
            <v>Current</v>
          </cell>
        </row>
        <row r="6786">
          <cell r="B6786">
            <v>42181</v>
          </cell>
          <cell r="C6786">
            <v>19</v>
          </cell>
          <cell r="D6786" t="str">
            <v>AB</v>
          </cell>
          <cell r="E6786" t="str">
            <v>Purchase</v>
          </cell>
          <cell r="F6786" t="str">
            <v>Fixed</v>
          </cell>
          <cell r="I6786">
            <v>35.85</v>
          </cell>
          <cell r="J6786">
            <v>29.98</v>
          </cell>
          <cell r="K6786" t="str">
            <v>HiRatio</v>
          </cell>
          <cell r="L6786">
            <v>378865.25</v>
          </cell>
          <cell r="M6786" t="str">
            <v>Owner-Occupied</v>
          </cell>
          <cell r="N6786">
            <v>0</v>
          </cell>
          <cell r="O6786">
            <v>43831</v>
          </cell>
          <cell r="P6786" t="str">
            <v>Current</v>
          </cell>
        </row>
        <row r="6787">
          <cell r="B6787">
            <v>41670</v>
          </cell>
          <cell r="C6787">
            <v>36</v>
          </cell>
          <cell r="D6787" t="str">
            <v>AB</v>
          </cell>
          <cell r="E6787" t="str">
            <v>Purchase</v>
          </cell>
          <cell r="F6787" t="str">
            <v>Fixed</v>
          </cell>
          <cell r="I6787">
            <v>17.52</v>
          </cell>
          <cell r="J6787">
            <v>10.27</v>
          </cell>
          <cell r="K6787" t="str">
            <v>Conv</v>
          </cell>
          <cell r="L6787">
            <v>149255.89000000001</v>
          </cell>
          <cell r="M6787" t="str">
            <v>Owner-Occupied</v>
          </cell>
          <cell r="N6787">
            <v>0</v>
          </cell>
          <cell r="O6787">
            <v>43831</v>
          </cell>
          <cell r="P6787" t="str">
            <v>Current</v>
          </cell>
        </row>
        <row r="6788">
          <cell r="B6788">
            <v>42593</v>
          </cell>
          <cell r="C6788">
            <v>5</v>
          </cell>
          <cell r="D6788" t="str">
            <v>BC</v>
          </cell>
          <cell r="E6788" t="str">
            <v>Purchase</v>
          </cell>
          <cell r="F6788" t="str">
            <v>Fixed</v>
          </cell>
          <cell r="I6788">
            <v>40.03</v>
          </cell>
          <cell r="J6788">
            <v>29.36</v>
          </cell>
          <cell r="K6788" t="str">
            <v>HiRatio</v>
          </cell>
          <cell r="L6788">
            <v>597312.66</v>
          </cell>
          <cell r="M6788" t="str">
            <v>Owner-Occupied</v>
          </cell>
          <cell r="N6788">
            <v>0</v>
          </cell>
          <cell r="O6788">
            <v>43831</v>
          </cell>
          <cell r="P6788" t="str">
            <v>0-29</v>
          </cell>
        </row>
        <row r="6789">
          <cell r="B6789">
            <v>40836</v>
          </cell>
          <cell r="C6789">
            <v>63</v>
          </cell>
          <cell r="D6789" t="str">
            <v>SK</v>
          </cell>
          <cell r="E6789" t="str">
            <v>Purchase</v>
          </cell>
          <cell r="F6789" t="str">
            <v>Fixed</v>
          </cell>
          <cell r="I6789">
            <v>29.38</v>
          </cell>
          <cell r="J6789">
            <v>29.07</v>
          </cell>
          <cell r="K6789" t="str">
            <v>Conv</v>
          </cell>
          <cell r="L6789">
            <v>0</v>
          </cell>
          <cell r="M6789" t="str">
            <v>Owner-Occupied</v>
          </cell>
          <cell r="N6789">
            <v>4</v>
          </cell>
          <cell r="O6789">
            <v>41932</v>
          </cell>
          <cell r="P6789" t="str">
            <v>Current</v>
          </cell>
        </row>
        <row r="6790">
          <cell r="B6790">
            <v>41578</v>
          </cell>
          <cell r="C6790">
            <v>39</v>
          </cell>
          <cell r="D6790" t="str">
            <v>ON</v>
          </cell>
          <cell r="E6790" t="str">
            <v>Purchase with Improvements</v>
          </cell>
          <cell r="F6790" t="str">
            <v>ARM</v>
          </cell>
          <cell r="I6790">
            <v>40.21</v>
          </cell>
          <cell r="J6790">
            <v>14.68</v>
          </cell>
          <cell r="K6790" t="str">
            <v>HiRatio</v>
          </cell>
          <cell r="L6790">
            <v>258903.93</v>
          </cell>
          <cell r="M6790" t="str">
            <v>Owner-Occupied</v>
          </cell>
          <cell r="N6790">
            <v>0</v>
          </cell>
          <cell r="O6790">
            <v>43831</v>
          </cell>
          <cell r="P6790" t="str">
            <v>Current</v>
          </cell>
        </row>
        <row r="6791">
          <cell r="B6791">
            <v>41991</v>
          </cell>
          <cell r="C6791">
            <v>25</v>
          </cell>
          <cell r="D6791" t="str">
            <v>AB</v>
          </cell>
          <cell r="E6791" t="str">
            <v>Purchase</v>
          </cell>
          <cell r="F6791" t="str">
            <v>Fixed</v>
          </cell>
          <cell r="I6791">
            <v>30.28</v>
          </cell>
          <cell r="J6791">
            <v>18.84</v>
          </cell>
          <cell r="K6791" t="str">
            <v>HiRatio</v>
          </cell>
          <cell r="L6791">
            <v>186009.53</v>
          </cell>
          <cell r="M6791" t="str">
            <v>Owner-Occupied</v>
          </cell>
          <cell r="N6791">
            <v>0</v>
          </cell>
          <cell r="O6791">
            <v>43831</v>
          </cell>
          <cell r="P6791" t="str">
            <v>Current</v>
          </cell>
        </row>
        <row r="6792">
          <cell r="B6792">
            <v>42261</v>
          </cell>
          <cell r="C6792">
            <v>16</v>
          </cell>
          <cell r="D6792" t="str">
            <v>BC</v>
          </cell>
          <cell r="E6792" t="str">
            <v>Purchase</v>
          </cell>
          <cell r="F6792" t="str">
            <v>ARM</v>
          </cell>
          <cell r="I6792">
            <v>25.81</v>
          </cell>
          <cell r="J6792">
            <v>21.07</v>
          </cell>
          <cell r="K6792" t="str">
            <v>HiRatio</v>
          </cell>
          <cell r="L6792">
            <v>264049.98</v>
          </cell>
          <cell r="M6792" t="str">
            <v>Owner-Occupied</v>
          </cell>
          <cell r="N6792">
            <v>0</v>
          </cell>
          <cell r="O6792">
            <v>43831</v>
          </cell>
          <cell r="P6792" t="str">
            <v>Current</v>
          </cell>
        </row>
        <row r="6793">
          <cell r="B6793">
            <v>41071</v>
          </cell>
          <cell r="C6793">
            <v>55</v>
          </cell>
          <cell r="D6793" t="str">
            <v>BC</v>
          </cell>
          <cell r="E6793" t="str">
            <v>Transfer</v>
          </cell>
          <cell r="F6793" t="str">
            <v>Fixed</v>
          </cell>
          <cell r="I6793">
            <v>24.26</v>
          </cell>
          <cell r="J6793">
            <v>22.95</v>
          </cell>
          <cell r="K6793" t="str">
            <v>HiRatio</v>
          </cell>
          <cell r="L6793">
            <v>0</v>
          </cell>
          <cell r="M6793" t="str">
            <v>Owner-Occupied</v>
          </cell>
          <cell r="N6793">
            <v>4</v>
          </cell>
          <cell r="O6793">
            <v>42173</v>
          </cell>
          <cell r="P6793" t="str">
            <v>Current</v>
          </cell>
        </row>
        <row r="6794">
          <cell r="B6794">
            <v>42256</v>
          </cell>
          <cell r="C6794">
            <v>16</v>
          </cell>
          <cell r="D6794" t="str">
            <v>ON</v>
          </cell>
          <cell r="E6794" t="str">
            <v>Refinance External</v>
          </cell>
          <cell r="F6794" t="str">
            <v>ARM</v>
          </cell>
          <cell r="I6794">
            <v>31.32</v>
          </cell>
          <cell r="J6794">
            <v>12.29</v>
          </cell>
          <cell r="K6794" t="str">
            <v>Conv</v>
          </cell>
          <cell r="L6794">
            <v>344063</v>
          </cell>
          <cell r="M6794" t="str">
            <v>Owner-Occupied</v>
          </cell>
          <cell r="N6794">
            <v>0</v>
          </cell>
          <cell r="O6794">
            <v>43831</v>
          </cell>
          <cell r="P6794" t="str">
            <v>Current</v>
          </cell>
        </row>
        <row r="6795">
          <cell r="B6795">
            <v>40991</v>
          </cell>
          <cell r="C6795">
            <v>58</v>
          </cell>
          <cell r="D6795" t="str">
            <v>ON</v>
          </cell>
          <cell r="E6795" t="str">
            <v>Refinance External</v>
          </cell>
          <cell r="F6795" t="str">
            <v>Fixed</v>
          </cell>
          <cell r="I6795">
            <v>24.11</v>
          </cell>
          <cell r="J6795">
            <v>20.34</v>
          </cell>
          <cell r="K6795" t="str">
            <v>HiRatio</v>
          </cell>
          <cell r="L6795">
            <v>0</v>
          </cell>
          <cell r="M6795" t="str">
            <v>Owner-Occupied</v>
          </cell>
          <cell r="N6795">
            <v>4</v>
          </cell>
          <cell r="O6795">
            <v>41577</v>
          </cell>
          <cell r="P6795" t="str">
            <v>Current</v>
          </cell>
        </row>
        <row r="6796">
          <cell r="B6796">
            <v>42608</v>
          </cell>
          <cell r="C6796">
            <v>5</v>
          </cell>
          <cell r="D6796" t="str">
            <v>AB</v>
          </cell>
          <cell r="E6796" t="str">
            <v>Refinance External</v>
          </cell>
          <cell r="F6796" t="str">
            <v>ARM</v>
          </cell>
          <cell r="I6796">
            <v>14.35</v>
          </cell>
          <cell r="J6796">
            <v>13.87</v>
          </cell>
          <cell r="K6796" t="str">
            <v>Conv</v>
          </cell>
          <cell r="L6796">
            <v>142622.41</v>
          </cell>
          <cell r="M6796" t="str">
            <v>Owner-Occupied</v>
          </cell>
          <cell r="N6796">
            <v>0</v>
          </cell>
          <cell r="O6796">
            <v>43831</v>
          </cell>
          <cell r="P6796" t="str">
            <v>Current</v>
          </cell>
        </row>
        <row r="6797">
          <cell r="B6797">
            <v>41003</v>
          </cell>
          <cell r="C6797">
            <v>57</v>
          </cell>
          <cell r="D6797" t="str">
            <v>AB</v>
          </cell>
          <cell r="E6797" t="str">
            <v>Refinance External</v>
          </cell>
          <cell r="F6797" t="str">
            <v>Fixed</v>
          </cell>
          <cell r="I6797">
            <v>36.01</v>
          </cell>
          <cell r="J6797">
            <v>35.5</v>
          </cell>
          <cell r="K6797" t="str">
            <v>Conv</v>
          </cell>
          <cell r="L6797">
            <v>427020.03</v>
          </cell>
          <cell r="M6797" t="str">
            <v>Owner-Occupied</v>
          </cell>
          <cell r="N6797">
            <v>0</v>
          </cell>
          <cell r="O6797">
            <v>43831</v>
          </cell>
          <cell r="P6797" t="str">
            <v>0-29</v>
          </cell>
        </row>
        <row r="6798">
          <cell r="B6798">
            <v>40837</v>
          </cell>
          <cell r="C6798">
            <v>63</v>
          </cell>
          <cell r="D6798" t="str">
            <v>ON</v>
          </cell>
          <cell r="E6798" t="str">
            <v>Refinance External</v>
          </cell>
          <cell r="F6798" t="str">
            <v>ARM</v>
          </cell>
          <cell r="I6798">
            <v>32.799999999999997</v>
          </cell>
          <cell r="J6798">
            <v>21.5</v>
          </cell>
          <cell r="K6798" t="str">
            <v>HiRatio</v>
          </cell>
          <cell r="L6798">
            <v>0</v>
          </cell>
          <cell r="M6798" t="str">
            <v>Owner-Occupied</v>
          </cell>
          <cell r="N6798">
            <v>4</v>
          </cell>
          <cell r="O6798">
            <v>42039</v>
          </cell>
          <cell r="P6798" t="str">
            <v>Current</v>
          </cell>
        </row>
        <row r="6799">
          <cell r="B6799">
            <v>42529</v>
          </cell>
          <cell r="C6799">
            <v>7</v>
          </cell>
          <cell r="D6799" t="str">
            <v>SK</v>
          </cell>
          <cell r="E6799" t="str">
            <v>Purchase with Improvements</v>
          </cell>
          <cell r="F6799" t="str">
            <v>Fixed</v>
          </cell>
          <cell r="I6799">
            <v>40.92</v>
          </cell>
          <cell r="J6799">
            <v>25.35</v>
          </cell>
          <cell r="K6799" t="str">
            <v>HiRatio</v>
          </cell>
          <cell r="L6799">
            <v>312651.27</v>
          </cell>
          <cell r="M6799" t="str">
            <v>Owner-Occupied</v>
          </cell>
          <cell r="N6799">
            <v>0</v>
          </cell>
          <cell r="O6799">
            <v>43831</v>
          </cell>
          <cell r="P6799" t="str">
            <v>Current</v>
          </cell>
        </row>
        <row r="6800">
          <cell r="B6800">
            <v>41775</v>
          </cell>
          <cell r="C6800">
            <v>32</v>
          </cell>
          <cell r="D6800" t="str">
            <v>ON</v>
          </cell>
          <cell r="E6800" t="str">
            <v>Purchase</v>
          </cell>
          <cell r="F6800" t="str">
            <v>ARM</v>
          </cell>
          <cell r="I6800">
            <v>35.71</v>
          </cell>
          <cell r="J6800">
            <v>25.81</v>
          </cell>
          <cell r="K6800" t="str">
            <v>HiRatio</v>
          </cell>
          <cell r="L6800">
            <v>143180.29</v>
          </cell>
          <cell r="M6800" t="str">
            <v>Owner-Occupied</v>
          </cell>
          <cell r="N6800">
            <v>0</v>
          </cell>
          <cell r="O6800">
            <v>43831</v>
          </cell>
          <cell r="P6800" t="str">
            <v>Current</v>
          </cell>
        </row>
        <row r="6801">
          <cell r="B6801">
            <v>40662</v>
          </cell>
          <cell r="C6801">
            <v>69</v>
          </cell>
          <cell r="D6801" t="str">
            <v>AB</v>
          </cell>
          <cell r="E6801" t="str">
            <v>Purchase</v>
          </cell>
          <cell r="F6801" t="str">
            <v>Fixed</v>
          </cell>
          <cell r="I6801">
            <v>41.33</v>
          </cell>
          <cell r="J6801">
            <v>32.64</v>
          </cell>
          <cell r="K6801" t="str">
            <v>HiRatio</v>
          </cell>
          <cell r="L6801">
            <v>405854.24</v>
          </cell>
          <cell r="M6801" t="str">
            <v>Owner-Occupied</v>
          </cell>
          <cell r="N6801">
            <v>0</v>
          </cell>
          <cell r="O6801">
            <v>43831</v>
          </cell>
          <cell r="P6801" t="str">
            <v>Current</v>
          </cell>
        </row>
        <row r="6802">
          <cell r="B6802">
            <v>41760</v>
          </cell>
          <cell r="C6802">
            <v>32</v>
          </cell>
          <cell r="D6802" t="str">
            <v>ON</v>
          </cell>
          <cell r="E6802" t="str">
            <v>Purchase</v>
          </cell>
          <cell r="F6802" t="str">
            <v>Fixed</v>
          </cell>
          <cell r="I6802">
            <v>41.79</v>
          </cell>
          <cell r="J6802">
            <v>21.04</v>
          </cell>
          <cell r="K6802" t="str">
            <v>HiRatio</v>
          </cell>
          <cell r="L6802">
            <v>0</v>
          </cell>
          <cell r="M6802" t="str">
            <v>Owner-Occupied</v>
          </cell>
          <cell r="N6802">
            <v>4</v>
          </cell>
          <cell r="O6802">
            <v>41766</v>
          </cell>
          <cell r="P6802" t="str">
            <v>Current</v>
          </cell>
        </row>
        <row r="6803">
          <cell r="B6803">
            <v>42202</v>
          </cell>
          <cell r="C6803">
            <v>18</v>
          </cell>
          <cell r="D6803" t="str">
            <v>AB</v>
          </cell>
          <cell r="E6803" t="str">
            <v>Purchase</v>
          </cell>
          <cell r="F6803" t="str">
            <v>Fixed</v>
          </cell>
          <cell r="I6803">
            <v>32.17</v>
          </cell>
          <cell r="J6803">
            <v>13.98</v>
          </cell>
          <cell r="K6803" t="str">
            <v>HiRatio</v>
          </cell>
          <cell r="L6803">
            <v>235350.8</v>
          </cell>
          <cell r="M6803" t="str">
            <v>Owner-Occupied</v>
          </cell>
          <cell r="N6803">
            <v>0</v>
          </cell>
          <cell r="O6803">
            <v>43831</v>
          </cell>
          <cell r="P6803" t="str">
            <v>Current</v>
          </cell>
        </row>
        <row r="6804">
          <cell r="B6804">
            <v>41960</v>
          </cell>
          <cell r="C6804">
            <v>26</v>
          </cell>
          <cell r="D6804" t="str">
            <v>ON</v>
          </cell>
          <cell r="E6804" t="str">
            <v>Purchase</v>
          </cell>
          <cell r="F6804" t="str">
            <v>Fixed</v>
          </cell>
          <cell r="I6804">
            <v>28.18</v>
          </cell>
          <cell r="J6804">
            <v>15.3</v>
          </cell>
          <cell r="K6804" t="str">
            <v>HiRatio</v>
          </cell>
          <cell r="L6804">
            <v>151802.09</v>
          </cell>
          <cell r="M6804" t="str">
            <v>Owner-Occupied</v>
          </cell>
          <cell r="N6804">
            <v>0</v>
          </cell>
          <cell r="O6804">
            <v>43831</v>
          </cell>
          <cell r="P6804" t="str">
            <v>Current</v>
          </cell>
        </row>
        <row r="6805">
          <cell r="B6805">
            <v>42704</v>
          </cell>
          <cell r="C6805">
            <v>2</v>
          </cell>
          <cell r="D6805" t="str">
            <v>AB</v>
          </cell>
          <cell r="E6805" t="str">
            <v>Purchase</v>
          </cell>
          <cell r="F6805" t="str">
            <v>Fixed</v>
          </cell>
          <cell r="I6805">
            <v>30.22</v>
          </cell>
          <cell r="J6805">
            <v>22.9</v>
          </cell>
          <cell r="K6805" t="str">
            <v>HiRatio</v>
          </cell>
          <cell r="L6805">
            <v>342700.03</v>
          </cell>
          <cell r="M6805" t="str">
            <v>Owner-Occupied</v>
          </cell>
          <cell r="N6805">
            <v>0</v>
          </cell>
          <cell r="O6805">
            <v>43831</v>
          </cell>
          <cell r="P6805" t="str">
            <v>Current</v>
          </cell>
        </row>
        <row r="6806">
          <cell r="B6806">
            <v>41501</v>
          </cell>
          <cell r="C6806">
            <v>41</v>
          </cell>
          <cell r="D6806" t="str">
            <v>ON</v>
          </cell>
          <cell r="E6806" t="str">
            <v>Refinance External</v>
          </cell>
          <cell r="F6806" t="str">
            <v>Fixed</v>
          </cell>
          <cell r="I6806">
            <v>26.26</v>
          </cell>
          <cell r="J6806">
            <v>25.62</v>
          </cell>
          <cell r="K6806" t="str">
            <v>Conv</v>
          </cell>
          <cell r="L6806">
            <v>173876.51</v>
          </cell>
          <cell r="M6806" t="str">
            <v>Owner-Occupied</v>
          </cell>
          <cell r="N6806">
            <v>0</v>
          </cell>
          <cell r="O6806">
            <v>43831</v>
          </cell>
          <cell r="P6806" t="str">
            <v>Current</v>
          </cell>
        </row>
        <row r="6807">
          <cell r="B6807">
            <v>42587</v>
          </cell>
          <cell r="C6807">
            <v>5</v>
          </cell>
          <cell r="D6807" t="str">
            <v>ON</v>
          </cell>
          <cell r="E6807" t="str">
            <v>Refinance External</v>
          </cell>
          <cell r="F6807" t="str">
            <v>Fixed</v>
          </cell>
          <cell r="I6807">
            <v>33.880000000000003</v>
          </cell>
          <cell r="J6807">
            <v>31.76</v>
          </cell>
          <cell r="K6807" t="str">
            <v>Conv</v>
          </cell>
          <cell r="L6807">
            <v>423952.13</v>
          </cell>
          <cell r="M6807" t="str">
            <v>Owner-Occupied</v>
          </cell>
          <cell r="N6807">
            <v>0</v>
          </cell>
          <cell r="O6807">
            <v>43831</v>
          </cell>
          <cell r="P6807" t="str">
            <v>Current</v>
          </cell>
        </row>
        <row r="6808">
          <cell r="B6808">
            <v>41620</v>
          </cell>
          <cell r="C6808">
            <v>37</v>
          </cell>
          <cell r="D6808" t="str">
            <v>ON</v>
          </cell>
          <cell r="E6808" t="str">
            <v>Purchase</v>
          </cell>
          <cell r="F6808" t="str">
            <v>ARM</v>
          </cell>
          <cell r="I6808">
            <v>33.979999999999997</v>
          </cell>
          <cell r="J6808">
            <v>17.059999999999999</v>
          </cell>
          <cell r="K6808" t="str">
            <v>HiRatio</v>
          </cell>
          <cell r="L6808">
            <v>304260.89</v>
          </cell>
          <cell r="M6808" t="str">
            <v>Owner-Occupied</v>
          </cell>
          <cell r="N6808">
            <v>0</v>
          </cell>
          <cell r="O6808">
            <v>43831</v>
          </cell>
          <cell r="P6808" t="str">
            <v>Current</v>
          </cell>
        </row>
        <row r="6809">
          <cell r="B6809">
            <v>42192</v>
          </cell>
          <cell r="C6809">
            <v>18</v>
          </cell>
          <cell r="D6809" t="str">
            <v>ON</v>
          </cell>
          <cell r="E6809" t="str">
            <v>Purchase</v>
          </cell>
          <cell r="F6809" t="str">
            <v>ARM</v>
          </cell>
          <cell r="I6809">
            <v>20.96</v>
          </cell>
          <cell r="J6809">
            <v>20.56</v>
          </cell>
          <cell r="K6809" t="str">
            <v>HiRatio</v>
          </cell>
          <cell r="L6809">
            <v>636472.6</v>
          </cell>
          <cell r="M6809" t="str">
            <v>Owner-Occupied</v>
          </cell>
          <cell r="N6809">
            <v>0</v>
          </cell>
          <cell r="O6809">
            <v>43831</v>
          </cell>
          <cell r="P6809" t="str">
            <v>Current</v>
          </cell>
        </row>
        <row r="6810">
          <cell r="B6810">
            <v>41628</v>
          </cell>
          <cell r="C6810">
            <v>37</v>
          </cell>
          <cell r="D6810" t="str">
            <v>NL</v>
          </cell>
          <cell r="E6810" t="str">
            <v>Refinance External</v>
          </cell>
          <cell r="F6810" t="str">
            <v>Fixed</v>
          </cell>
          <cell r="I6810">
            <v>27.47</v>
          </cell>
          <cell r="J6810">
            <v>13.75</v>
          </cell>
          <cell r="K6810" t="str">
            <v>Conv</v>
          </cell>
          <cell r="L6810">
            <v>98350.04</v>
          </cell>
          <cell r="M6810" t="str">
            <v>Owner-Occupied</v>
          </cell>
          <cell r="N6810">
            <v>0</v>
          </cell>
          <cell r="O6810">
            <v>43831</v>
          </cell>
          <cell r="P6810" t="str">
            <v>Current</v>
          </cell>
        </row>
        <row r="6811">
          <cell r="B6811">
            <v>42663</v>
          </cell>
          <cell r="C6811">
            <v>3</v>
          </cell>
          <cell r="D6811" t="str">
            <v>SK</v>
          </cell>
          <cell r="E6811" t="str">
            <v>Purchase</v>
          </cell>
          <cell r="F6811" t="str">
            <v>Fixed</v>
          </cell>
          <cell r="I6811">
            <v>34.72</v>
          </cell>
          <cell r="J6811">
            <v>33.6</v>
          </cell>
          <cell r="K6811" t="str">
            <v>HiRatio</v>
          </cell>
          <cell r="L6811">
            <v>272172.2</v>
          </cell>
          <cell r="M6811" t="str">
            <v>Owner-Occupied</v>
          </cell>
          <cell r="N6811">
            <v>0</v>
          </cell>
          <cell r="O6811">
            <v>43831</v>
          </cell>
          <cell r="P6811" t="str">
            <v>Current</v>
          </cell>
        </row>
        <row r="6812">
          <cell r="B6812">
            <v>42201</v>
          </cell>
          <cell r="C6812">
            <v>18</v>
          </cell>
          <cell r="D6812" t="str">
            <v>ON</v>
          </cell>
          <cell r="E6812" t="str">
            <v>Purchase</v>
          </cell>
          <cell r="F6812" t="str">
            <v>ARM</v>
          </cell>
          <cell r="I6812">
            <v>38.18</v>
          </cell>
          <cell r="J6812">
            <v>16.53</v>
          </cell>
          <cell r="K6812" t="str">
            <v>Conv</v>
          </cell>
          <cell r="L6812">
            <v>259182.53</v>
          </cell>
          <cell r="M6812" t="str">
            <v>Second Home</v>
          </cell>
          <cell r="N6812">
            <v>0</v>
          </cell>
          <cell r="O6812">
            <v>43831</v>
          </cell>
          <cell r="P6812" t="str">
            <v>Current</v>
          </cell>
        </row>
        <row r="6813">
          <cell r="B6813">
            <v>41912</v>
          </cell>
          <cell r="C6813">
            <v>28</v>
          </cell>
          <cell r="D6813" t="str">
            <v>ON</v>
          </cell>
          <cell r="E6813" t="str">
            <v>Refinance External</v>
          </cell>
          <cell r="F6813" t="str">
            <v>ARM</v>
          </cell>
          <cell r="I6813">
            <v>19.739999999999998</v>
          </cell>
          <cell r="J6813">
            <v>14.59</v>
          </cell>
          <cell r="K6813" t="str">
            <v>Conv</v>
          </cell>
          <cell r="L6813">
            <v>0</v>
          </cell>
          <cell r="M6813" t="str">
            <v>Owner-Occupied</v>
          </cell>
          <cell r="N6813">
            <v>4</v>
          </cell>
          <cell r="O6813">
            <v>42660</v>
          </cell>
          <cell r="P6813" t="str">
            <v>Current</v>
          </cell>
        </row>
        <row r="6814">
          <cell r="B6814">
            <v>41820</v>
          </cell>
          <cell r="C6814">
            <v>31</v>
          </cell>
          <cell r="D6814" t="str">
            <v>ON</v>
          </cell>
          <cell r="E6814" t="str">
            <v>Purchase</v>
          </cell>
          <cell r="F6814" t="str">
            <v>Fixed</v>
          </cell>
          <cell r="I6814">
            <v>38.44</v>
          </cell>
          <cell r="J6814">
            <v>34.19</v>
          </cell>
          <cell r="K6814" t="str">
            <v>Conv</v>
          </cell>
          <cell r="L6814">
            <v>1887445.09</v>
          </cell>
          <cell r="M6814" t="str">
            <v>Owner-Occupied</v>
          </cell>
          <cell r="N6814">
            <v>0</v>
          </cell>
          <cell r="O6814">
            <v>43831</v>
          </cell>
          <cell r="P6814" t="str">
            <v>Current</v>
          </cell>
        </row>
        <row r="6815">
          <cell r="B6815">
            <v>42075</v>
          </cell>
          <cell r="C6815">
            <v>22</v>
          </cell>
          <cell r="D6815" t="str">
            <v>AB</v>
          </cell>
          <cell r="E6815" t="str">
            <v>Refinance External</v>
          </cell>
          <cell r="F6815" t="str">
            <v>Fixed</v>
          </cell>
          <cell r="I6815">
            <v>38.090000000000003</v>
          </cell>
          <cell r="J6815">
            <v>34.86</v>
          </cell>
          <cell r="K6815" t="str">
            <v>Conv</v>
          </cell>
          <cell r="L6815">
            <v>265962.27</v>
          </cell>
          <cell r="M6815" t="str">
            <v>Owner-Occupied</v>
          </cell>
          <cell r="N6815">
            <v>0</v>
          </cell>
          <cell r="O6815">
            <v>43831</v>
          </cell>
          <cell r="P6815" t="str">
            <v>Current</v>
          </cell>
        </row>
        <row r="6816">
          <cell r="B6816">
            <v>42160</v>
          </cell>
          <cell r="C6816">
            <v>19</v>
          </cell>
          <cell r="D6816" t="str">
            <v>ON</v>
          </cell>
          <cell r="E6816" t="str">
            <v>Refinance External</v>
          </cell>
          <cell r="F6816" t="str">
            <v>Fixed</v>
          </cell>
          <cell r="I6816">
            <v>35.72</v>
          </cell>
          <cell r="J6816">
            <v>34.96</v>
          </cell>
          <cell r="K6816" t="str">
            <v>Conv</v>
          </cell>
          <cell r="L6816">
            <v>292903.7</v>
          </cell>
          <cell r="M6816" t="str">
            <v>Owner-Occupied</v>
          </cell>
          <cell r="N6816">
            <v>0</v>
          </cell>
          <cell r="O6816">
            <v>43831</v>
          </cell>
          <cell r="P6816" t="str">
            <v>Current</v>
          </cell>
        </row>
        <row r="6817">
          <cell r="B6817">
            <v>42471</v>
          </cell>
          <cell r="C6817">
            <v>9</v>
          </cell>
          <cell r="D6817" t="str">
            <v>BC</v>
          </cell>
          <cell r="E6817" t="str">
            <v>Transfer</v>
          </cell>
          <cell r="F6817" t="str">
            <v>Fixed</v>
          </cell>
          <cell r="I6817">
            <v>31.7</v>
          </cell>
          <cell r="J6817">
            <v>25.24</v>
          </cell>
          <cell r="K6817" t="str">
            <v>Conv</v>
          </cell>
          <cell r="L6817">
            <v>262470.07</v>
          </cell>
          <cell r="M6817" t="str">
            <v>Owner-Occupied</v>
          </cell>
          <cell r="N6817">
            <v>0</v>
          </cell>
          <cell r="O6817">
            <v>43831</v>
          </cell>
          <cell r="P6817" t="str">
            <v>Current</v>
          </cell>
        </row>
        <row r="6818">
          <cell r="B6818">
            <v>42524</v>
          </cell>
          <cell r="C6818">
            <v>7</v>
          </cell>
          <cell r="D6818" t="str">
            <v>ON</v>
          </cell>
          <cell r="E6818" t="str">
            <v>Purchase</v>
          </cell>
          <cell r="F6818" t="str">
            <v>Fixed</v>
          </cell>
          <cell r="I6818">
            <v>37.880000000000003</v>
          </cell>
          <cell r="J6818">
            <v>32.94</v>
          </cell>
          <cell r="K6818" t="str">
            <v>HiRatio</v>
          </cell>
          <cell r="L6818">
            <v>245425.29</v>
          </cell>
          <cell r="M6818" t="str">
            <v>Owner-Occupied</v>
          </cell>
          <cell r="N6818">
            <v>0</v>
          </cell>
          <cell r="O6818">
            <v>43831</v>
          </cell>
          <cell r="P6818" t="str">
            <v>Current</v>
          </cell>
        </row>
        <row r="6819">
          <cell r="B6819">
            <v>41045</v>
          </cell>
          <cell r="C6819">
            <v>56</v>
          </cell>
          <cell r="D6819" t="str">
            <v>BC</v>
          </cell>
          <cell r="E6819" t="str">
            <v>Refinance External</v>
          </cell>
          <cell r="F6819" t="str">
            <v>Fixed</v>
          </cell>
          <cell r="I6819">
            <v>29.54</v>
          </cell>
          <cell r="J6819">
            <v>10.31</v>
          </cell>
          <cell r="K6819" t="str">
            <v>Conv</v>
          </cell>
          <cell r="L6819">
            <v>118300.08</v>
          </cell>
          <cell r="M6819" t="str">
            <v>Second Home</v>
          </cell>
          <cell r="N6819">
            <v>0</v>
          </cell>
          <cell r="O6819">
            <v>43831</v>
          </cell>
          <cell r="P6819" t="str">
            <v>Current</v>
          </cell>
        </row>
        <row r="6820">
          <cell r="B6820">
            <v>41606</v>
          </cell>
          <cell r="C6820">
            <v>38</v>
          </cell>
          <cell r="D6820" t="str">
            <v>AB</v>
          </cell>
          <cell r="E6820" t="str">
            <v>Purchase</v>
          </cell>
          <cell r="F6820" t="str">
            <v>Fixed</v>
          </cell>
          <cell r="I6820">
            <v>41.99</v>
          </cell>
          <cell r="J6820">
            <v>38.72</v>
          </cell>
          <cell r="K6820" t="str">
            <v>HiRatio</v>
          </cell>
          <cell r="L6820">
            <v>381948.11</v>
          </cell>
          <cell r="M6820" t="str">
            <v>Owner-Occupied</v>
          </cell>
          <cell r="N6820">
            <v>0</v>
          </cell>
          <cell r="O6820">
            <v>43831</v>
          </cell>
          <cell r="P6820" t="str">
            <v>Current</v>
          </cell>
        </row>
        <row r="6821">
          <cell r="B6821">
            <v>41114</v>
          </cell>
          <cell r="C6821">
            <v>54</v>
          </cell>
          <cell r="D6821" t="str">
            <v>ON</v>
          </cell>
          <cell r="E6821" t="str">
            <v>Purchase</v>
          </cell>
          <cell r="F6821" t="str">
            <v>Fixed</v>
          </cell>
          <cell r="I6821">
            <v>34.08</v>
          </cell>
          <cell r="J6821">
            <v>22.29</v>
          </cell>
          <cell r="K6821" t="str">
            <v>HiRatio</v>
          </cell>
          <cell r="L6821">
            <v>196723.49</v>
          </cell>
          <cell r="M6821" t="str">
            <v>Owner-Occupied</v>
          </cell>
          <cell r="N6821">
            <v>0</v>
          </cell>
          <cell r="O6821">
            <v>43831</v>
          </cell>
          <cell r="P6821" t="str">
            <v>Current</v>
          </cell>
        </row>
        <row r="6822">
          <cell r="B6822">
            <v>42069</v>
          </cell>
          <cell r="C6822">
            <v>22</v>
          </cell>
          <cell r="D6822" t="str">
            <v>BC</v>
          </cell>
          <cell r="E6822" t="str">
            <v>Transfer</v>
          </cell>
          <cell r="F6822" t="str">
            <v>ARM</v>
          </cell>
          <cell r="I6822">
            <v>29.34</v>
          </cell>
          <cell r="J6822">
            <v>18.41</v>
          </cell>
          <cell r="K6822" t="str">
            <v>HiRatio</v>
          </cell>
          <cell r="L6822">
            <v>0</v>
          </cell>
          <cell r="M6822" t="str">
            <v>Owner-Occupied</v>
          </cell>
          <cell r="N6822">
            <v>4</v>
          </cell>
          <cell r="O6822">
            <v>42550</v>
          </cell>
          <cell r="P6822" t="str">
            <v>Current</v>
          </cell>
        </row>
        <row r="6823">
          <cell r="B6823">
            <v>42271</v>
          </cell>
          <cell r="C6823">
            <v>16</v>
          </cell>
          <cell r="D6823" t="str">
            <v>ON</v>
          </cell>
          <cell r="E6823" t="str">
            <v>Purchase</v>
          </cell>
          <cell r="F6823" t="str">
            <v>ARM</v>
          </cell>
          <cell r="I6823">
            <v>30.72</v>
          </cell>
          <cell r="J6823">
            <v>24.55</v>
          </cell>
          <cell r="K6823" t="str">
            <v>HiRatio</v>
          </cell>
          <cell r="L6823">
            <v>0</v>
          </cell>
          <cell r="M6823" t="str">
            <v>Owner-Occupied</v>
          </cell>
          <cell r="N6823">
            <v>4</v>
          </cell>
          <cell r="O6823">
            <v>42632</v>
          </cell>
          <cell r="P6823" t="str">
            <v>Current</v>
          </cell>
        </row>
        <row r="6824">
          <cell r="B6824">
            <v>41075</v>
          </cell>
          <cell r="C6824">
            <v>55</v>
          </cell>
          <cell r="D6824" t="str">
            <v>ON</v>
          </cell>
          <cell r="E6824" t="str">
            <v>Purchase</v>
          </cell>
          <cell r="F6824" t="str">
            <v>Fixed</v>
          </cell>
          <cell r="I6824">
            <v>26.11</v>
          </cell>
          <cell r="J6824">
            <v>25.33</v>
          </cell>
          <cell r="K6824" t="str">
            <v>HiRatio</v>
          </cell>
          <cell r="L6824">
            <v>242610.15</v>
          </cell>
          <cell r="M6824" t="str">
            <v>Owner-Occupied</v>
          </cell>
          <cell r="N6824">
            <v>0</v>
          </cell>
          <cell r="O6824">
            <v>43831</v>
          </cell>
          <cell r="P6824" t="str">
            <v>Current</v>
          </cell>
        </row>
        <row r="6825">
          <cell r="B6825">
            <v>40596</v>
          </cell>
          <cell r="C6825">
            <v>71</v>
          </cell>
          <cell r="D6825" t="str">
            <v>AB</v>
          </cell>
          <cell r="E6825" t="str">
            <v>Purchase</v>
          </cell>
          <cell r="F6825" t="str">
            <v>Fixed</v>
          </cell>
          <cell r="I6825">
            <v>37.590000000000003</v>
          </cell>
          <cell r="J6825">
            <v>22.73</v>
          </cell>
          <cell r="K6825" t="str">
            <v>HiRatio</v>
          </cell>
          <cell r="L6825">
            <v>161681.46</v>
          </cell>
          <cell r="M6825" t="str">
            <v>Owner-Occupied</v>
          </cell>
          <cell r="N6825">
            <v>0</v>
          </cell>
          <cell r="O6825">
            <v>43831</v>
          </cell>
          <cell r="P6825" t="str">
            <v>Current</v>
          </cell>
        </row>
        <row r="6826">
          <cell r="B6826">
            <v>41060</v>
          </cell>
          <cell r="C6826">
            <v>56</v>
          </cell>
          <cell r="D6826" t="str">
            <v>ON</v>
          </cell>
          <cell r="E6826" t="str">
            <v>Refinance External</v>
          </cell>
          <cell r="F6826" t="str">
            <v>ARM</v>
          </cell>
          <cell r="I6826">
            <v>31.87</v>
          </cell>
          <cell r="J6826">
            <v>31.87</v>
          </cell>
          <cell r="K6826" t="str">
            <v>Conv</v>
          </cell>
          <cell r="L6826">
            <v>0</v>
          </cell>
          <cell r="M6826" t="str">
            <v>Owner-Occupied</v>
          </cell>
          <cell r="N6826">
            <v>4</v>
          </cell>
          <cell r="O6826">
            <v>41817</v>
          </cell>
          <cell r="P6826" t="str">
            <v>Current</v>
          </cell>
        </row>
        <row r="6827">
          <cell r="B6827">
            <v>42367</v>
          </cell>
          <cell r="C6827">
            <v>13</v>
          </cell>
          <cell r="D6827" t="str">
            <v>BC</v>
          </cell>
          <cell r="E6827" t="str">
            <v>Refinance External</v>
          </cell>
          <cell r="F6827" t="str">
            <v>Fixed</v>
          </cell>
          <cell r="I6827">
            <v>40.119999999999997</v>
          </cell>
          <cell r="J6827">
            <v>29.86</v>
          </cell>
          <cell r="K6827" t="str">
            <v>Conv</v>
          </cell>
          <cell r="L6827">
            <v>229534.01</v>
          </cell>
          <cell r="M6827" t="str">
            <v>Owner-Occupied</v>
          </cell>
          <cell r="N6827">
            <v>0</v>
          </cell>
          <cell r="O6827">
            <v>43831</v>
          </cell>
          <cell r="P6827" t="str">
            <v>Current</v>
          </cell>
        </row>
        <row r="6828">
          <cell r="B6828">
            <v>42300</v>
          </cell>
          <cell r="C6828">
            <v>15</v>
          </cell>
          <cell r="D6828" t="str">
            <v>AB</v>
          </cell>
          <cell r="E6828" t="str">
            <v>Refinance External</v>
          </cell>
          <cell r="F6828" t="str">
            <v>ARM</v>
          </cell>
          <cell r="I6828">
            <v>34.61</v>
          </cell>
          <cell r="J6828">
            <v>27.84</v>
          </cell>
          <cell r="K6828" t="str">
            <v>Conv</v>
          </cell>
          <cell r="L6828">
            <v>482383.38</v>
          </cell>
          <cell r="M6828" t="str">
            <v>Owner-Occupied</v>
          </cell>
          <cell r="N6828">
            <v>0</v>
          </cell>
          <cell r="O6828">
            <v>43831</v>
          </cell>
          <cell r="P6828" t="str">
            <v>Current</v>
          </cell>
        </row>
        <row r="6829">
          <cell r="B6829">
            <v>42257</v>
          </cell>
          <cell r="C6829">
            <v>16</v>
          </cell>
          <cell r="D6829" t="str">
            <v>ON</v>
          </cell>
          <cell r="E6829" t="str">
            <v>Refinance External</v>
          </cell>
          <cell r="F6829" t="str">
            <v>ARM</v>
          </cell>
          <cell r="I6829">
            <v>36.74</v>
          </cell>
          <cell r="J6829">
            <v>21.52</v>
          </cell>
          <cell r="K6829" t="str">
            <v>Conv</v>
          </cell>
          <cell r="L6829">
            <v>270870.63</v>
          </cell>
          <cell r="M6829" t="str">
            <v>Owner-Occupied</v>
          </cell>
          <cell r="N6829">
            <v>0</v>
          </cell>
          <cell r="O6829">
            <v>43831</v>
          </cell>
          <cell r="P6829" t="str">
            <v>Current</v>
          </cell>
        </row>
        <row r="6830">
          <cell r="B6830">
            <v>41946</v>
          </cell>
          <cell r="C6830">
            <v>26</v>
          </cell>
          <cell r="D6830" t="str">
            <v>ON</v>
          </cell>
          <cell r="E6830" t="str">
            <v>Purchase</v>
          </cell>
          <cell r="F6830" t="str">
            <v>Fixed</v>
          </cell>
          <cell r="I6830">
            <v>32.86</v>
          </cell>
          <cell r="J6830">
            <v>23.44</v>
          </cell>
          <cell r="K6830" t="str">
            <v>HiRatio</v>
          </cell>
          <cell r="L6830">
            <v>353877.83</v>
          </cell>
          <cell r="M6830" t="str">
            <v>Owner-Occupied</v>
          </cell>
          <cell r="N6830">
            <v>0</v>
          </cell>
          <cell r="O6830">
            <v>43831</v>
          </cell>
          <cell r="P6830" t="str">
            <v>Current</v>
          </cell>
        </row>
        <row r="6831">
          <cell r="B6831">
            <v>42194</v>
          </cell>
          <cell r="C6831">
            <v>18</v>
          </cell>
          <cell r="D6831" t="str">
            <v>ON</v>
          </cell>
          <cell r="E6831" t="str">
            <v>Portable</v>
          </cell>
          <cell r="F6831" t="str">
            <v>Fixed</v>
          </cell>
          <cell r="I6831">
            <v>37.65</v>
          </cell>
          <cell r="J6831">
            <v>33.19</v>
          </cell>
          <cell r="K6831" t="str">
            <v>HiRatio</v>
          </cell>
          <cell r="L6831">
            <v>501586.29</v>
          </cell>
          <cell r="M6831" t="str">
            <v>Owner-Occupied</v>
          </cell>
          <cell r="N6831">
            <v>0</v>
          </cell>
          <cell r="O6831">
            <v>43831</v>
          </cell>
          <cell r="P6831" t="str">
            <v>Current</v>
          </cell>
        </row>
        <row r="6832">
          <cell r="B6832">
            <v>42117</v>
          </cell>
          <cell r="C6832">
            <v>21</v>
          </cell>
          <cell r="D6832" t="str">
            <v>BC</v>
          </cell>
          <cell r="E6832" t="str">
            <v>Purchase</v>
          </cell>
          <cell r="F6832" t="str">
            <v>Fixed</v>
          </cell>
          <cell r="I6832">
            <v>23.63</v>
          </cell>
          <cell r="J6832">
            <v>23.38</v>
          </cell>
          <cell r="K6832" t="str">
            <v>HiRatio</v>
          </cell>
          <cell r="L6832">
            <v>169532.18</v>
          </cell>
          <cell r="M6832" t="str">
            <v>Owner-Occupied</v>
          </cell>
          <cell r="N6832">
            <v>0</v>
          </cell>
          <cell r="O6832">
            <v>43831</v>
          </cell>
          <cell r="P6832" t="str">
            <v>Current</v>
          </cell>
        </row>
        <row r="6833">
          <cell r="B6833">
            <v>41863</v>
          </cell>
          <cell r="C6833">
            <v>29</v>
          </cell>
          <cell r="D6833" t="str">
            <v>ON</v>
          </cell>
          <cell r="E6833" t="str">
            <v>Transfer</v>
          </cell>
          <cell r="F6833" t="str">
            <v>ARM</v>
          </cell>
          <cell r="I6833">
            <v>29.78</v>
          </cell>
          <cell r="J6833">
            <v>20.7</v>
          </cell>
          <cell r="K6833" t="str">
            <v>Conv</v>
          </cell>
          <cell r="L6833">
            <v>258674.42</v>
          </cell>
          <cell r="M6833" t="str">
            <v>Owner-Occupied</v>
          </cell>
          <cell r="N6833">
            <v>0</v>
          </cell>
          <cell r="O6833">
            <v>43831</v>
          </cell>
          <cell r="P6833" t="str">
            <v>Current</v>
          </cell>
        </row>
        <row r="6834">
          <cell r="B6834">
            <v>42503</v>
          </cell>
          <cell r="C6834">
            <v>8</v>
          </cell>
          <cell r="D6834" t="str">
            <v>AB</v>
          </cell>
          <cell r="E6834" t="str">
            <v>Purchase</v>
          </cell>
          <cell r="F6834" t="str">
            <v>Fixed</v>
          </cell>
          <cell r="I6834">
            <v>39.92</v>
          </cell>
          <cell r="J6834">
            <v>17.84</v>
          </cell>
          <cell r="K6834" t="str">
            <v>HiRatio</v>
          </cell>
          <cell r="L6834">
            <v>389918.8</v>
          </cell>
          <cell r="M6834" t="str">
            <v>Owner-Occupied</v>
          </cell>
          <cell r="N6834">
            <v>0</v>
          </cell>
          <cell r="O6834">
            <v>43831</v>
          </cell>
          <cell r="P6834" t="str">
            <v>Current</v>
          </cell>
        </row>
        <row r="6835">
          <cell r="B6835">
            <v>42227</v>
          </cell>
          <cell r="C6835">
            <v>17</v>
          </cell>
          <cell r="D6835" t="str">
            <v>ON</v>
          </cell>
          <cell r="E6835" t="str">
            <v>Refinance External</v>
          </cell>
          <cell r="F6835" t="str">
            <v>ARM</v>
          </cell>
          <cell r="I6835">
            <v>35.54</v>
          </cell>
          <cell r="J6835">
            <v>23.69</v>
          </cell>
          <cell r="K6835" t="str">
            <v>Conv</v>
          </cell>
          <cell r="L6835">
            <v>404006.98</v>
          </cell>
          <cell r="M6835" t="str">
            <v>Owner-Occupied</v>
          </cell>
          <cell r="N6835">
            <v>0</v>
          </cell>
          <cell r="O6835">
            <v>43831</v>
          </cell>
          <cell r="P6835" t="str">
            <v>Current</v>
          </cell>
        </row>
        <row r="6836">
          <cell r="B6836">
            <v>42341</v>
          </cell>
          <cell r="C6836">
            <v>13</v>
          </cell>
          <cell r="D6836" t="str">
            <v>ON</v>
          </cell>
          <cell r="E6836" t="str">
            <v>Purchase</v>
          </cell>
          <cell r="F6836" t="str">
            <v>ARM</v>
          </cell>
          <cell r="I6836">
            <v>36.799999999999997</v>
          </cell>
          <cell r="J6836">
            <v>23.75</v>
          </cell>
          <cell r="K6836" t="str">
            <v>HiRatio</v>
          </cell>
          <cell r="L6836">
            <v>471915.56</v>
          </cell>
          <cell r="M6836" t="str">
            <v>Owner-Occupied</v>
          </cell>
          <cell r="N6836">
            <v>0</v>
          </cell>
          <cell r="O6836">
            <v>43831</v>
          </cell>
          <cell r="P6836" t="str">
            <v>Current</v>
          </cell>
        </row>
        <row r="6837">
          <cell r="B6837">
            <v>40570</v>
          </cell>
          <cell r="C6837">
            <v>72</v>
          </cell>
          <cell r="D6837" t="str">
            <v>ON</v>
          </cell>
          <cell r="E6837" t="str">
            <v>Refinance External</v>
          </cell>
          <cell r="F6837" t="str">
            <v>Fixed</v>
          </cell>
          <cell r="I6837">
            <v>40.71</v>
          </cell>
          <cell r="J6837">
            <v>32.9</v>
          </cell>
          <cell r="K6837" t="str">
            <v>Conv</v>
          </cell>
          <cell r="L6837">
            <v>0</v>
          </cell>
          <cell r="M6837" t="str">
            <v>Owner-Occupied</v>
          </cell>
          <cell r="N6837">
            <v>4</v>
          </cell>
          <cell r="O6837">
            <v>42292</v>
          </cell>
          <cell r="P6837" t="str">
            <v>Current</v>
          </cell>
        </row>
        <row r="6838">
          <cell r="B6838">
            <v>40612</v>
          </cell>
          <cell r="C6838">
            <v>70</v>
          </cell>
          <cell r="D6838" t="str">
            <v>AB</v>
          </cell>
          <cell r="E6838" t="str">
            <v>Purchase</v>
          </cell>
          <cell r="F6838" t="str">
            <v>ARM</v>
          </cell>
          <cell r="I6838">
            <v>24.96</v>
          </cell>
          <cell r="J6838">
            <v>12.38</v>
          </cell>
          <cell r="K6838" t="str">
            <v>HiRatio</v>
          </cell>
          <cell r="L6838">
            <v>238472.88</v>
          </cell>
          <cell r="M6838" t="str">
            <v>Owner-Occupied</v>
          </cell>
          <cell r="N6838">
            <v>0</v>
          </cell>
          <cell r="O6838">
            <v>43831</v>
          </cell>
          <cell r="P6838" t="str">
            <v>Current</v>
          </cell>
        </row>
        <row r="6839">
          <cell r="B6839">
            <v>42404</v>
          </cell>
          <cell r="C6839">
            <v>11</v>
          </cell>
          <cell r="D6839" t="str">
            <v>ON</v>
          </cell>
          <cell r="E6839" t="str">
            <v>Refinance External</v>
          </cell>
          <cell r="F6839" t="str">
            <v>ARM</v>
          </cell>
          <cell r="I6839">
            <v>33.61</v>
          </cell>
          <cell r="J6839">
            <v>24.52</v>
          </cell>
          <cell r="K6839" t="str">
            <v>Conv</v>
          </cell>
          <cell r="L6839">
            <v>262654.03999999998</v>
          </cell>
          <cell r="M6839" t="str">
            <v>Owner-Occupied</v>
          </cell>
          <cell r="N6839">
            <v>0</v>
          </cell>
          <cell r="O6839">
            <v>43831</v>
          </cell>
          <cell r="P6839" t="str">
            <v>Current</v>
          </cell>
        </row>
        <row r="6840">
          <cell r="B6840">
            <v>41172</v>
          </cell>
          <cell r="C6840">
            <v>52</v>
          </cell>
          <cell r="D6840" t="str">
            <v>SK</v>
          </cell>
          <cell r="E6840" t="str">
            <v>Purchase</v>
          </cell>
          <cell r="F6840" t="str">
            <v>Fixed</v>
          </cell>
          <cell r="I6840">
            <v>40.630000000000003</v>
          </cell>
          <cell r="J6840">
            <v>35.89</v>
          </cell>
          <cell r="K6840" t="str">
            <v>HiRatio</v>
          </cell>
          <cell r="L6840">
            <v>289928.88</v>
          </cell>
          <cell r="M6840" t="str">
            <v>Owner-Occupied</v>
          </cell>
          <cell r="N6840">
            <v>0</v>
          </cell>
          <cell r="O6840">
            <v>43831</v>
          </cell>
          <cell r="P6840" t="str">
            <v>Current</v>
          </cell>
        </row>
        <row r="6841">
          <cell r="B6841">
            <v>41516</v>
          </cell>
          <cell r="C6841">
            <v>41</v>
          </cell>
          <cell r="D6841" t="str">
            <v>AB</v>
          </cell>
          <cell r="E6841" t="str">
            <v>Purchase with Improvements</v>
          </cell>
          <cell r="F6841" t="str">
            <v>Fixed</v>
          </cell>
          <cell r="I6841">
            <v>37.94</v>
          </cell>
          <cell r="J6841">
            <v>32.869999999999997</v>
          </cell>
          <cell r="K6841" t="str">
            <v>HiRatio</v>
          </cell>
          <cell r="L6841">
            <v>303744.69</v>
          </cell>
          <cell r="M6841" t="str">
            <v>Owner-Occupied</v>
          </cell>
          <cell r="N6841">
            <v>0</v>
          </cell>
          <cell r="O6841">
            <v>43831</v>
          </cell>
          <cell r="P6841" t="str">
            <v>Current</v>
          </cell>
        </row>
        <row r="6842">
          <cell r="B6842">
            <v>41943</v>
          </cell>
          <cell r="C6842">
            <v>27</v>
          </cell>
          <cell r="D6842" t="str">
            <v>MB</v>
          </cell>
          <cell r="E6842" t="str">
            <v>Purchase</v>
          </cell>
          <cell r="F6842" t="str">
            <v>ARM</v>
          </cell>
          <cell r="I6842">
            <v>26.01</v>
          </cell>
          <cell r="J6842">
            <v>18.18</v>
          </cell>
          <cell r="K6842" t="str">
            <v>HiRatio</v>
          </cell>
          <cell r="L6842">
            <v>177877.63</v>
          </cell>
          <cell r="M6842" t="str">
            <v>Owner-Occupied</v>
          </cell>
          <cell r="N6842">
            <v>0</v>
          </cell>
          <cell r="O6842">
            <v>43831</v>
          </cell>
          <cell r="P6842" t="str">
            <v>Current</v>
          </cell>
        </row>
        <row r="6843">
          <cell r="B6843">
            <v>41764</v>
          </cell>
          <cell r="C6843">
            <v>32</v>
          </cell>
          <cell r="D6843" t="str">
            <v>ON</v>
          </cell>
          <cell r="E6843" t="str">
            <v>Refinance External</v>
          </cell>
          <cell r="F6843" t="str">
            <v>ARM</v>
          </cell>
          <cell r="I6843">
            <v>19.89</v>
          </cell>
          <cell r="J6843">
            <v>14.54</v>
          </cell>
          <cell r="K6843" t="str">
            <v>Conv</v>
          </cell>
          <cell r="L6843">
            <v>235530.62</v>
          </cell>
          <cell r="M6843" t="str">
            <v>Owner-Occupied</v>
          </cell>
          <cell r="N6843">
            <v>0</v>
          </cell>
          <cell r="O6843">
            <v>43831</v>
          </cell>
          <cell r="P6843" t="str">
            <v>Current</v>
          </cell>
        </row>
        <row r="6844">
          <cell r="B6844">
            <v>41557</v>
          </cell>
          <cell r="C6844">
            <v>39</v>
          </cell>
          <cell r="D6844" t="str">
            <v>SK</v>
          </cell>
          <cell r="E6844" t="str">
            <v>Refinance External</v>
          </cell>
          <cell r="F6844" t="str">
            <v>ARM</v>
          </cell>
          <cell r="I6844">
            <v>33.89</v>
          </cell>
          <cell r="J6844">
            <v>11.11</v>
          </cell>
          <cell r="K6844" t="str">
            <v>Conv</v>
          </cell>
          <cell r="L6844">
            <v>223848.78</v>
          </cell>
          <cell r="M6844" t="str">
            <v>Owner-Occupied</v>
          </cell>
          <cell r="N6844">
            <v>0</v>
          </cell>
          <cell r="O6844">
            <v>43831</v>
          </cell>
          <cell r="P6844" t="str">
            <v>Current</v>
          </cell>
        </row>
        <row r="6845">
          <cell r="B6845">
            <v>42453</v>
          </cell>
          <cell r="C6845">
            <v>10</v>
          </cell>
          <cell r="D6845" t="str">
            <v>BC</v>
          </cell>
          <cell r="E6845" t="str">
            <v>Refinance External</v>
          </cell>
          <cell r="F6845" t="str">
            <v>ARM</v>
          </cell>
          <cell r="I6845">
            <v>16.82</v>
          </cell>
          <cell r="J6845">
            <v>16.47</v>
          </cell>
          <cell r="K6845" t="str">
            <v>Conv</v>
          </cell>
          <cell r="L6845">
            <v>147135.97</v>
          </cell>
          <cell r="M6845" t="str">
            <v>Owner-Occupied</v>
          </cell>
          <cell r="N6845">
            <v>0</v>
          </cell>
          <cell r="O6845">
            <v>43831</v>
          </cell>
          <cell r="P6845" t="str">
            <v>Current</v>
          </cell>
        </row>
        <row r="6846">
          <cell r="B6846">
            <v>41018</v>
          </cell>
          <cell r="C6846">
            <v>57</v>
          </cell>
          <cell r="D6846" t="str">
            <v>AB</v>
          </cell>
          <cell r="E6846" t="str">
            <v>Purchase</v>
          </cell>
          <cell r="F6846" t="str">
            <v>Fixed</v>
          </cell>
          <cell r="I6846">
            <v>37.92</v>
          </cell>
          <cell r="J6846">
            <v>36.03</v>
          </cell>
          <cell r="K6846" t="str">
            <v>Conv</v>
          </cell>
          <cell r="L6846">
            <v>403525.36</v>
          </cell>
          <cell r="M6846" t="str">
            <v>Owner-Occupied</v>
          </cell>
          <cell r="N6846">
            <v>0</v>
          </cell>
          <cell r="O6846">
            <v>43831</v>
          </cell>
          <cell r="P6846" t="str">
            <v>Current</v>
          </cell>
        </row>
        <row r="6847">
          <cell r="B6847">
            <v>42614</v>
          </cell>
          <cell r="C6847">
            <v>4</v>
          </cell>
          <cell r="D6847" t="str">
            <v>ON</v>
          </cell>
          <cell r="E6847" t="str">
            <v>Purchase</v>
          </cell>
          <cell r="F6847" t="str">
            <v>Fixed</v>
          </cell>
          <cell r="I6847">
            <v>40.32</v>
          </cell>
          <cell r="J6847">
            <v>38.909999999999997</v>
          </cell>
          <cell r="K6847" t="str">
            <v>HiRatio</v>
          </cell>
          <cell r="L6847">
            <v>168271.77</v>
          </cell>
          <cell r="M6847" t="str">
            <v>Owner-Occupied</v>
          </cell>
          <cell r="N6847">
            <v>0</v>
          </cell>
          <cell r="O6847">
            <v>43831</v>
          </cell>
          <cell r="P6847" t="str">
            <v>Current</v>
          </cell>
        </row>
        <row r="6848">
          <cell r="B6848">
            <v>42681</v>
          </cell>
          <cell r="C6848">
            <v>2</v>
          </cell>
          <cell r="D6848" t="str">
            <v>AB</v>
          </cell>
          <cell r="E6848" t="str">
            <v>Purchase</v>
          </cell>
          <cell r="F6848" t="str">
            <v>Fixed</v>
          </cell>
          <cell r="I6848">
            <v>29.36</v>
          </cell>
          <cell r="J6848">
            <v>21.75</v>
          </cell>
          <cell r="K6848" t="str">
            <v>HiRatio</v>
          </cell>
          <cell r="L6848">
            <v>265500.75</v>
          </cell>
          <cell r="M6848" t="str">
            <v>Owner-Occupied</v>
          </cell>
          <cell r="N6848">
            <v>0</v>
          </cell>
          <cell r="O6848">
            <v>43831</v>
          </cell>
          <cell r="P6848" t="str">
            <v>Current</v>
          </cell>
        </row>
        <row r="6849">
          <cell r="B6849">
            <v>42444</v>
          </cell>
          <cell r="C6849">
            <v>10</v>
          </cell>
          <cell r="D6849" t="str">
            <v>ON</v>
          </cell>
          <cell r="E6849" t="str">
            <v>Transfer</v>
          </cell>
          <cell r="F6849" t="str">
            <v>Fixed</v>
          </cell>
          <cell r="I6849">
            <v>20.97</v>
          </cell>
          <cell r="J6849">
            <v>20.74</v>
          </cell>
          <cell r="K6849" t="str">
            <v>Conv</v>
          </cell>
          <cell r="L6849">
            <v>158368.15</v>
          </cell>
          <cell r="M6849" t="str">
            <v>Owner-Occupied</v>
          </cell>
          <cell r="N6849">
            <v>0</v>
          </cell>
          <cell r="O6849">
            <v>43831</v>
          </cell>
          <cell r="P6849" t="str">
            <v>Current</v>
          </cell>
        </row>
        <row r="6850">
          <cell r="B6850">
            <v>42453</v>
          </cell>
          <cell r="C6850">
            <v>10</v>
          </cell>
          <cell r="D6850" t="str">
            <v>ON</v>
          </cell>
          <cell r="E6850" t="str">
            <v>Refinance External</v>
          </cell>
          <cell r="F6850" t="str">
            <v>ARM</v>
          </cell>
          <cell r="I6850">
            <v>32.06</v>
          </cell>
          <cell r="J6850">
            <v>23.65</v>
          </cell>
          <cell r="K6850" t="str">
            <v>Conv</v>
          </cell>
          <cell r="L6850">
            <v>172166.51</v>
          </cell>
          <cell r="M6850" t="str">
            <v>Owner-Occupied</v>
          </cell>
          <cell r="N6850">
            <v>0</v>
          </cell>
          <cell r="O6850">
            <v>43831</v>
          </cell>
          <cell r="P6850" t="str">
            <v>Current</v>
          </cell>
        </row>
        <row r="6851">
          <cell r="B6851">
            <v>42153</v>
          </cell>
          <cell r="C6851">
            <v>20</v>
          </cell>
          <cell r="D6851" t="str">
            <v>BC</v>
          </cell>
          <cell r="E6851" t="str">
            <v>Transfer</v>
          </cell>
          <cell r="F6851" t="str">
            <v>Fixed</v>
          </cell>
          <cell r="I6851">
            <v>28.78</v>
          </cell>
          <cell r="J6851">
            <v>27.87</v>
          </cell>
          <cell r="K6851" t="str">
            <v>Conv</v>
          </cell>
          <cell r="L6851">
            <v>148471.57999999999</v>
          </cell>
          <cell r="M6851" t="str">
            <v>Owner-Occupied</v>
          </cell>
          <cell r="N6851">
            <v>0</v>
          </cell>
          <cell r="O6851">
            <v>43831</v>
          </cell>
          <cell r="P6851" t="str">
            <v>Current</v>
          </cell>
        </row>
        <row r="6852">
          <cell r="B6852">
            <v>42213</v>
          </cell>
          <cell r="C6852">
            <v>18</v>
          </cell>
          <cell r="D6852" t="str">
            <v>ON</v>
          </cell>
          <cell r="E6852" t="str">
            <v>Purchase</v>
          </cell>
          <cell r="F6852" t="str">
            <v>Fixed</v>
          </cell>
          <cell r="I6852">
            <v>35.159999999999997</v>
          </cell>
          <cell r="J6852">
            <v>17.38</v>
          </cell>
          <cell r="K6852" t="str">
            <v>HiRatio</v>
          </cell>
          <cell r="L6852">
            <v>231090.24</v>
          </cell>
          <cell r="M6852" t="str">
            <v>Owner-Occupied</v>
          </cell>
          <cell r="N6852">
            <v>0</v>
          </cell>
          <cell r="O6852">
            <v>43831</v>
          </cell>
          <cell r="P6852" t="str">
            <v>Current</v>
          </cell>
        </row>
        <row r="6853">
          <cell r="B6853">
            <v>40954</v>
          </cell>
          <cell r="C6853">
            <v>59</v>
          </cell>
          <cell r="D6853" t="str">
            <v>ON</v>
          </cell>
          <cell r="E6853" t="str">
            <v>Purchase</v>
          </cell>
          <cell r="F6853" t="str">
            <v>ARM</v>
          </cell>
          <cell r="I6853">
            <v>26.47</v>
          </cell>
          <cell r="J6853">
            <v>28.4</v>
          </cell>
          <cell r="K6853" t="str">
            <v>Conv</v>
          </cell>
          <cell r="L6853">
            <v>0</v>
          </cell>
          <cell r="M6853" t="str">
            <v>Rental</v>
          </cell>
          <cell r="N6853">
            <v>4</v>
          </cell>
          <cell r="O6853">
            <v>41303</v>
          </cell>
          <cell r="P6853" t="str">
            <v>Current</v>
          </cell>
        </row>
        <row r="6854">
          <cell r="B6854">
            <v>41003</v>
          </cell>
          <cell r="C6854">
            <v>57</v>
          </cell>
          <cell r="D6854" t="str">
            <v>ON</v>
          </cell>
          <cell r="E6854" t="str">
            <v>Purchase</v>
          </cell>
          <cell r="F6854" t="str">
            <v>Fixed</v>
          </cell>
          <cell r="I6854">
            <v>42.28</v>
          </cell>
          <cell r="J6854">
            <v>30.83</v>
          </cell>
          <cell r="K6854" t="str">
            <v>HiRatio</v>
          </cell>
          <cell r="L6854">
            <v>0</v>
          </cell>
          <cell r="M6854" t="str">
            <v>Owner-Occupied</v>
          </cell>
          <cell r="N6854">
            <v>4</v>
          </cell>
          <cell r="O6854">
            <v>41864</v>
          </cell>
          <cell r="P6854" t="str">
            <v>Current</v>
          </cell>
        </row>
        <row r="6855">
          <cell r="B6855">
            <v>42167</v>
          </cell>
          <cell r="C6855">
            <v>19</v>
          </cell>
          <cell r="D6855" t="str">
            <v>ON</v>
          </cell>
          <cell r="E6855" t="str">
            <v>Purchase</v>
          </cell>
          <cell r="F6855" t="str">
            <v>Fixed</v>
          </cell>
          <cell r="I6855">
            <v>35.619999999999997</v>
          </cell>
          <cell r="J6855">
            <v>30.59</v>
          </cell>
          <cell r="K6855" t="str">
            <v>HiRatio</v>
          </cell>
          <cell r="L6855">
            <v>302801.84999999998</v>
          </cell>
          <cell r="M6855" t="str">
            <v>Owner-Occupied</v>
          </cell>
          <cell r="N6855">
            <v>0</v>
          </cell>
          <cell r="O6855">
            <v>43831</v>
          </cell>
          <cell r="P6855" t="str">
            <v>Current</v>
          </cell>
        </row>
        <row r="6856">
          <cell r="B6856">
            <v>41018</v>
          </cell>
          <cell r="C6856">
            <v>57</v>
          </cell>
          <cell r="D6856" t="str">
            <v>ON</v>
          </cell>
          <cell r="E6856" t="str">
            <v>Refinance External</v>
          </cell>
          <cell r="F6856" t="str">
            <v>Fixed</v>
          </cell>
          <cell r="I6856">
            <v>36.56</v>
          </cell>
          <cell r="J6856">
            <v>32.130000000000003</v>
          </cell>
          <cell r="K6856" t="str">
            <v>Conv</v>
          </cell>
          <cell r="L6856">
            <v>0</v>
          </cell>
          <cell r="M6856" t="str">
            <v>Rental</v>
          </cell>
          <cell r="N6856">
            <v>4</v>
          </cell>
          <cell r="O6856">
            <v>42332</v>
          </cell>
          <cell r="P6856" t="str">
            <v>Current</v>
          </cell>
        </row>
        <row r="6857">
          <cell r="B6857">
            <v>41529</v>
          </cell>
          <cell r="C6857">
            <v>40</v>
          </cell>
          <cell r="D6857" t="str">
            <v>ON</v>
          </cell>
          <cell r="E6857" t="str">
            <v>Purchase</v>
          </cell>
          <cell r="F6857" t="str">
            <v>ARM</v>
          </cell>
          <cell r="I6857">
            <v>29.31</v>
          </cell>
          <cell r="J6857">
            <v>28.24</v>
          </cell>
          <cell r="K6857" t="str">
            <v>Conv</v>
          </cell>
          <cell r="L6857">
            <v>532423.63</v>
          </cell>
          <cell r="M6857" t="str">
            <v>Owner-Occupied</v>
          </cell>
          <cell r="N6857">
            <v>0</v>
          </cell>
          <cell r="O6857">
            <v>43831</v>
          </cell>
          <cell r="P6857" t="str">
            <v>Current</v>
          </cell>
        </row>
        <row r="6858">
          <cell r="B6858">
            <v>40753</v>
          </cell>
          <cell r="C6858">
            <v>66</v>
          </cell>
          <cell r="D6858" t="str">
            <v>ON</v>
          </cell>
          <cell r="E6858" t="str">
            <v>Purchase</v>
          </cell>
          <cell r="F6858" t="str">
            <v>ARM</v>
          </cell>
          <cell r="I6858">
            <v>29.94</v>
          </cell>
          <cell r="J6858">
            <v>23.7</v>
          </cell>
          <cell r="K6858" t="str">
            <v>HiRatio</v>
          </cell>
          <cell r="L6858">
            <v>0</v>
          </cell>
          <cell r="M6858" t="str">
            <v>Owner-Occupied</v>
          </cell>
          <cell r="N6858">
            <v>4</v>
          </cell>
          <cell r="O6858">
            <v>42138</v>
          </cell>
          <cell r="P6858" t="str">
            <v>Current</v>
          </cell>
        </row>
        <row r="6859">
          <cell r="B6859">
            <v>41625</v>
          </cell>
          <cell r="C6859">
            <v>37</v>
          </cell>
          <cell r="D6859" t="str">
            <v>ON</v>
          </cell>
          <cell r="E6859" t="str">
            <v>Purchase</v>
          </cell>
          <cell r="F6859" t="str">
            <v>ARM</v>
          </cell>
          <cell r="I6859">
            <v>24.54</v>
          </cell>
          <cell r="J6859">
            <v>24.54</v>
          </cell>
          <cell r="K6859" t="str">
            <v>Conv</v>
          </cell>
          <cell r="L6859">
            <v>177252.8</v>
          </cell>
          <cell r="M6859" t="str">
            <v>Owner-Occupied</v>
          </cell>
          <cell r="N6859">
            <v>0</v>
          </cell>
          <cell r="O6859">
            <v>43831</v>
          </cell>
          <cell r="P6859" t="str">
            <v>Current</v>
          </cell>
        </row>
        <row r="6860">
          <cell r="B6860">
            <v>40983</v>
          </cell>
          <cell r="C6860">
            <v>58</v>
          </cell>
          <cell r="D6860" t="str">
            <v>AB</v>
          </cell>
          <cell r="E6860" t="str">
            <v>Purchase</v>
          </cell>
          <cell r="F6860" t="str">
            <v>Fixed</v>
          </cell>
          <cell r="I6860">
            <v>31.98</v>
          </cell>
          <cell r="J6860">
            <v>30.46</v>
          </cell>
          <cell r="K6860" t="str">
            <v>HiRatio</v>
          </cell>
          <cell r="L6860">
            <v>0</v>
          </cell>
          <cell r="M6860" t="str">
            <v>Owner-Occupied</v>
          </cell>
          <cell r="N6860">
            <v>4</v>
          </cell>
          <cell r="O6860">
            <v>42263</v>
          </cell>
          <cell r="P6860" t="str">
            <v>Current</v>
          </cell>
        </row>
        <row r="6861">
          <cell r="B6861">
            <v>40963</v>
          </cell>
          <cell r="C6861">
            <v>59</v>
          </cell>
          <cell r="D6861" t="str">
            <v>ON</v>
          </cell>
          <cell r="E6861" t="str">
            <v>Purchase</v>
          </cell>
          <cell r="F6861" t="str">
            <v>Fixed</v>
          </cell>
          <cell r="I6861">
            <v>33.1</v>
          </cell>
          <cell r="J6861">
            <v>28.48</v>
          </cell>
          <cell r="K6861" t="str">
            <v>HiRatio</v>
          </cell>
          <cell r="L6861">
            <v>101624.35</v>
          </cell>
          <cell r="M6861" t="str">
            <v>Owner-Occupied</v>
          </cell>
          <cell r="N6861">
            <v>0</v>
          </cell>
          <cell r="O6861">
            <v>43831</v>
          </cell>
          <cell r="P6861" t="str">
            <v>Current</v>
          </cell>
        </row>
        <row r="6862">
          <cell r="B6862">
            <v>42290</v>
          </cell>
          <cell r="C6862">
            <v>15</v>
          </cell>
          <cell r="D6862" t="str">
            <v>ON</v>
          </cell>
          <cell r="E6862" t="str">
            <v>Purchase</v>
          </cell>
          <cell r="F6862" t="str">
            <v>ARM</v>
          </cell>
          <cell r="I6862">
            <v>20.92</v>
          </cell>
          <cell r="J6862">
            <v>12.09</v>
          </cell>
          <cell r="K6862" t="str">
            <v>Conv</v>
          </cell>
          <cell r="L6862">
            <v>726254.82</v>
          </cell>
          <cell r="M6862" t="str">
            <v>Owner-Occupied</v>
          </cell>
          <cell r="N6862">
            <v>0</v>
          </cell>
          <cell r="O6862">
            <v>43831</v>
          </cell>
          <cell r="P6862" t="str">
            <v>Current</v>
          </cell>
        </row>
        <row r="6863">
          <cell r="B6863">
            <v>41712</v>
          </cell>
          <cell r="C6863">
            <v>34</v>
          </cell>
          <cell r="D6863" t="str">
            <v>ON</v>
          </cell>
          <cell r="E6863" t="str">
            <v>Refinance External</v>
          </cell>
          <cell r="F6863" t="str">
            <v>Fixed</v>
          </cell>
          <cell r="I6863">
            <v>38.99</v>
          </cell>
          <cell r="J6863">
            <v>37.43</v>
          </cell>
          <cell r="K6863" t="str">
            <v>Conv</v>
          </cell>
          <cell r="L6863">
            <v>230736.52</v>
          </cell>
          <cell r="M6863" t="str">
            <v>Owner-Occupied</v>
          </cell>
          <cell r="N6863">
            <v>0</v>
          </cell>
          <cell r="O6863">
            <v>43831</v>
          </cell>
          <cell r="P6863" t="str">
            <v>Current</v>
          </cell>
        </row>
        <row r="6864">
          <cell r="B6864">
            <v>41610</v>
          </cell>
          <cell r="C6864">
            <v>37</v>
          </cell>
          <cell r="D6864" t="str">
            <v>ON</v>
          </cell>
          <cell r="E6864" t="str">
            <v>Purchase</v>
          </cell>
          <cell r="F6864" t="str">
            <v>Fixed</v>
          </cell>
          <cell r="I6864">
            <v>42.33</v>
          </cell>
          <cell r="J6864">
            <v>38.590000000000003</v>
          </cell>
          <cell r="K6864" t="str">
            <v>HiRatio</v>
          </cell>
          <cell r="L6864">
            <v>170585.39</v>
          </cell>
          <cell r="M6864" t="str">
            <v>Owner-Occupied</v>
          </cell>
          <cell r="N6864">
            <v>0</v>
          </cell>
          <cell r="O6864">
            <v>43831</v>
          </cell>
          <cell r="P6864" t="str">
            <v>Current</v>
          </cell>
        </row>
        <row r="6865">
          <cell r="B6865">
            <v>40878</v>
          </cell>
          <cell r="C6865">
            <v>61</v>
          </cell>
          <cell r="D6865" t="str">
            <v>ON</v>
          </cell>
          <cell r="E6865" t="str">
            <v>Purchase</v>
          </cell>
          <cell r="F6865" t="str">
            <v>Fixed</v>
          </cell>
          <cell r="I6865">
            <v>36.130000000000003</v>
          </cell>
          <cell r="J6865">
            <v>26.57</v>
          </cell>
          <cell r="K6865" t="str">
            <v>HiRatio</v>
          </cell>
          <cell r="L6865">
            <v>0</v>
          </cell>
          <cell r="M6865" t="str">
            <v>Owner-Occupied</v>
          </cell>
          <cell r="N6865">
            <v>4</v>
          </cell>
          <cell r="O6865">
            <v>41785</v>
          </cell>
          <cell r="P6865" t="str">
            <v>Current</v>
          </cell>
        </row>
        <row r="6866">
          <cell r="B6866">
            <v>41529</v>
          </cell>
          <cell r="C6866">
            <v>40</v>
          </cell>
          <cell r="D6866" t="str">
            <v>ON</v>
          </cell>
          <cell r="E6866" t="str">
            <v>Transfer</v>
          </cell>
          <cell r="F6866" t="str">
            <v>ARM</v>
          </cell>
          <cell r="I6866">
            <v>27.98</v>
          </cell>
          <cell r="J6866">
            <v>25.46</v>
          </cell>
          <cell r="K6866" t="str">
            <v>Conv</v>
          </cell>
          <cell r="L6866">
            <v>192225.35</v>
          </cell>
          <cell r="M6866" t="str">
            <v>Owner-Occupied</v>
          </cell>
          <cell r="N6866">
            <v>0</v>
          </cell>
          <cell r="O6866">
            <v>43831</v>
          </cell>
          <cell r="P6866" t="str">
            <v>Current</v>
          </cell>
        </row>
        <row r="6867">
          <cell r="B6867">
            <v>40723</v>
          </cell>
          <cell r="C6867">
            <v>67</v>
          </cell>
          <cell r="D6867" t="str">
            <v>AB</v>
          </cell>
          <cell r="E6867" t="str">
            <v>Refinance External</v>
          </cell>
          <cell r="F6867" t="str">
            <v>Fixed</v>
          </cell>
          <cell r="I6867">
            <v>37.840000000000003</v>
          </cell>
          <cell r="J6867">
            <v>11.11</v>
          </cell>
          <cell r="K6867" t="str">
            <v>Conv</v>
          </cell>
          <cell r="L6867">
            <v>265020.37</v>
          </cell>
          <cell r="M6867" t="str">
            <v>Owner-Occupied</v>
          </cell>
          <cell r="N6867">
            <v>0</v>
          </cell>
          <cell r="O6867">
            <v>43831</v>
          </cell>
          <cell r="P6867" t="str">
            <v>Current</v>
          </cell>
        </row>
        <row r="6868">
          <cell r="B6868">
            <v>41452</v>
          </cell>
          <cell r="C6868">
            <v>43</v>
          </cell>
          <cell r="D6868" t="str">
            <v>MB</v>
          </cell>
          <cell r="E6868" t="str">
            <v>Refinance External</v>
          </cell>
          <cell r="F6868" t="str">
            <v>Fixed</v>
          </cell>
          <cell r="I6868">
            <v>34.01</v>
          </cell>
          <cell r="J6868">
            <v>20.09</v>
          </cell>
          <cell r="K6868" t="str">
            <v>Conv</v>
          </cell>
          <cell r="L6868">
            <v>0</v>
          </cell>
          <cell r="M6868" t="str">
            <v>Owner-Occupied</v>
          </cell>
          <cell r="N6868">
            <v>4</v>
          </cell>
          <cell r="O6868">
            <v>42566</v>
          </cell>
          <cell r="P6868" t="str">
            <v>Current</v>
          </cell>
        </row>
        <row r="6869">
          <cell r="B6869">
            <v>40924</v>
          </cell>
          <cell r="C6869">
            <v>60</v>
          </cell>
          <cell r="D6869" t="str">
            <v>ON</v>
          </cell>
          <cell r="E6869" t="str">
            <v>Transfer</v>
          </cell>
          <cell r="F6869" t="str">
            <v>Fixed</v>
          </cell>
          <cell r="I6869">
            <v>26.04</v>
          </cell>
          <cell r="J6869">
            <v>20.25</v>
          </cell>
          <cell r="K6869" t="str">
            <v>Conv</v>
          </cell>
          <cell r="L6869">
            <v>0</v>
          </cell>
          <cell r="M6869" t="str">
            <v>Owner-Occupied</v>
          </cell>
          <cell r="N6869">
            <v>4</v>
          </cell>
          <cell r="O6869">
            <v>42019</v>
          </cell>
          <cell r="P6869" t="str">
            <v>Current</v>
          </cell>
        </row>
        <row r="6870">
          <cell r="B6870">
            <v>41418</v>
          </cell>
          <cell r="C6870">
            <v>44</v>
          </cell>
          <cell r="D6870" t="str">
            <v>BC</v>
          </cell>
          <cell r="E6870" t="str">
            <v>Purchase</v>
          </cell>
          <cell r="F6870" t="str">
            <v>Fixed</v>
          </cell>
          <cell r="I6870">
            <v>43.49</v>
          </cell>
          <cell r="J6870">
            <v>38.15</v>
          </cell>
          <cell r="K6870" t="str">
            <v>HiRatio</v>
          </cell>
          <cell r="L6870">
            <v>334802.68</v>
          </cell>
          <cell r="M6870" t="str">
            <v>Owner-Occupied</v>
          </cell>
          <cell r="N6870">
            <v>0</v>
          </cell>
          <cell r="O6870">
            <v>43831</v>
          </cell>
          <cell r="P6870" t="str">
            <v>Current</v>
          </cell>
        </row>
        <row r="6871">
          <cell r="B6871">
            <v>41394</v>
          </cell>
          <cell r="C6871">
            <v>45</v>
          </cell>
          <cell r="D6871" t="str">
            <v>ON</v>
          </cell>
          <cell r="E6871" t="str">
            <v>Purchase</v>
          </cell>
          <cell r="F6871" t="str">
            <v>Fixed</v>
          </cell>
          <cell r="I6871">
            <v>42.88</v>
          </cell>
          <cell r="J6871">
            <v>35.56</v>
          </cell>
          <cell r="K6871" t="str">
            <v>HiRatio</v>
          </cell>
          <cell r="L6871">
            <v>270521.46000000002</v>
          </cell>
          <cell r="M6871" t="str">
            <v>Owner-Occupied</v>
          </cell>
          <cell r="N6871">
            <v>0</v>
          </cell>
          <cell r="O6871">
            <v>43831</v>
          </cell>
          <cell r="P6871" t="str">
            <v>Current</v>
          </cell>
        </row>
        <row r="6872">
          <cell r="B6872">
            <v>40899</v>
          </cell>
          <cell r="C6872">
            <v>61</v>
          </cell>
          <cell r="D6872" t="str">
            <v>AB</v>
          </cell>
          <cell r="E6872" t="str">
            <v>Transfer</v>
          </cell>
          <cell r="F6872" t="str">
            <v>ARM</v>
          </cell>
          <cell r="I6872">
            <v>37.14</v>
          </cell>
          <cell r="J6872">
            <v>17.559999999999999</v>
          </cell>
          <cell r="K6872" t="str">
            <v>HiRatio</v>
          </cell>
          <cell r="L6872">
            <v>298301.45</v>
          </cell>
          <cell r="M6872" t="str">
            <v>Owner-Occupied</v>
          </cell>
          <cell r="N6872">
            <v>0</v>
          </cell>
          <cell r="O6872">
            <v>43831</v>
          </cell>
          <cell r="P6872" t="str">
            <v>Current</v>
          </cell>
        </row>
        <row r="6873">
          <cell r="B6873">
            <v>40606</v>
          </cell>
          <cell r="C6873">
            <v>70</v>
          </cell>
          <cell r="D6873" t="str">
            <v>AB</v>
          </cell>
          <cell r="E6873" t="str">
            <v>Purchase</v>
          </cell>
          <cell r="F6873" t="str">
            <v>Fixed</v>
          </cell>
          <cell r="I6873">
            <v>39.32</v>
          </cell>
          <cell r="J6873">
            <v>20.7</v>
          </cell>
          <cell r="K6873" t="str">
            <v>HiRatio</v>
          </cell>
          <cell r="L6873">
            <v>0</v>
          </cell>
          <cell r="M6873" t="str">
            <v>Owner-Occupied</v>
          </cell>
          <cell r="N6873">
            <v>4</v>
          </cell>
          <cell r="O6873">
            <v>40610</v>
          </cell>
          <cell r="P6873" t="str">
            <v>Current</v>
          </cell>
        </row>
        <row r="6874">
          <cell r="B6874">
            <v>42467</v>
          </cell>
          <cell r="C6874">
            <v>9</v>
          </cell>
          <cell r="D6874" t="str">
            <v>ON</v>
          </cell>
          <cell r="E6874" t="str">
            <v>Purchase with Improvements</v>
          </cell>
          <cell r="F6874" t="str">
            <v>Fixed</v>
          </cell>
          <cell r="I6874">
            <v>36.1</v>
          </cell>
          <cell r="J6874">
            <v>21.68</v>
          </cell>
          <cell r="K6874" t="str">
            <v>Conv</v>
          </cell>
          <cell r="L6874">
            <v>0</v>
          </cell>
          <cell r="M6874" t="str">
            <v>Owner-Occupied</v>
          </cell>
          <cell r="N6874">
            <v>4</v>
          </cell>
          <cell r="O6874">
            <v>42474</v>
          </cell>
          <cell r="P6874" t="str">
            <v>Current</v>
          </cell>
        </row>
        <row r="6875">
          <cell r="B6875">
            <v>41180</v>
          </cell>
          <cell r="C6875">
            <v>52</v>
          </cell>
          <cell r="D6875" t="str">
            <v>ON</v>
          </cell>
          <cell r="E6875" t="str">
            <v>Purchase</v>
          </cell>
          <cell r="F6875" t="str">
            <v>Fixed</v>
          </cell>
          <cell r="I6875">
            <v>40.68</v>
          </cell>
          <cell r="J6875">
            <v>24.4</v>
          </cell>
          <cell r="K6875" t="str">
            <v>HiRatio</v>
          </cell>
          <cell r="L6875">
            <v>0</v>
          </cell>
          <cell r="M6875" t="str">
            <v>Owner-Occupied</v>
          </cell>
          <cell r="N6875">
            <v>4</v>
          </cell>
          <cell r="O6875">
            <v>42073</v>
          </cell>
          <cell r="P6875" t="str">
            <v>Current</v>
          </cell>
        </row>
        <row r="6876">
          <cell r="B6876">
            <v>42206</v>
          </cell>
          <cell r="C6876">
            <v>18</v>
          </cell>
          <cell r="D6876" t="str">
            <v>ON</v>
          </cell>
          <cell r="E6876" t="str">
            <v>Transfer</v>
          </cell>
          <cell r="F6876" t="str">
            <v>Fixed</v>
          </cell>
          <cell r="I6876">
            <v>26.77</v>
          </cell>
          <cell r="J6876">
            <v>20.010000000000002</v>
          </cell>
          <cell r="K6876" t="str">
            <v>Conv</v>
          </cell>
          <cell r="L6876">
            <v>166887.10999999999</v>
          </cell>
          <cell r="M6876" t="str">
            <v>Owner-Occupied</v>
          </cell>
          <cell r="N6876">
            <v>0</v>
          </cell>
          <cell r="O6876">
            <v>43831</v>
          </cell>
          <cell r="P6876" t="str">
            <v>Current</v>
          </cell>
        </row>
        <row r="6877">
          <cell r="B6877">
            <v>41606</v>
          </cell>
          <cell r="C6877">
            <v>38</v>
          </cell>
          <cell r="D6877" t="str">
            <v>AB</v>
          </cell>
          <cell r="E6877" t="str">
            <v>Transfer</v>
          </cell>
          <cell r="F6877" t="str">
            <v>Fixed</v>
          </cell>
          <cell r="I6877">
            <v>27.51</v>
          </cell>
          <cell r="J6877">
            <v>27.06</v>
          </cell>
          <cell r="K6877" t="str">
            <v>HiRatio</v>
          </cell>
          <cell r="L6877">
            <v>188093.58</v>
          </cell>
          <cell r="M6877" t="str">
            <v>Owner-Occupied</v>
          </cell>
          <cell r="N6877">
            <v>0</v>
          </cell>
          <cell r="O6877">
            <v>43831</v>
          </cell>
          <cell r="P6877" t="str">
            <v>Current</v>
          </cell>
        </row>
        <row r="6878">
          <cell r="B6878">
            <v>41898</v>
          </cell>
          <cell r="C6878">
            <v>28</v>
          </cell>
          <cell r="D6878" t="str">
            <v>ON</v>
          </cell>
          <cell r="E6878" t="str">
            <v>Purchase</v>
          </cell>
          <cell r="F6878" t="str">
            <v>Fixed</v>
          </cell>
          <cell r="I6878">
            <v>40.35</v>
          </cell>
          <cell r="J6878">
            <v>17.399999999999999</v>
          </cell>
          <cell r="K6878" t="str">
            <v>HiRatio</v>
          </cell>
          <cell r="L6878">
            <v>255808.25</v>
          </cell>
          <cell r="M6878" t="str">
            <v>Owner-Occupied</v>
          </cell>
          <cell r="N6878">
            <v>0</v>
          </cell>
          <cell r="O6878">
            <v>43831</v>
          </cell>
          <cell r="P6878" t="str">
            <v>Current</v>
          </cell>
        </row>
        <row r="6879">
          <cell r="B6879">
            <v>41026</v>
          </cell>
          <cell r="C6879">
            <v>57</v>
          </cell>
          <cell r="D6879" t="str">
            <v>AB</v>
          </cell>
          <cell r="E6879" t="str">
            <v>Purchase</v>
          </cell>
          <cell r="F6879" t="str">
            <v>Fixed</v>
          </cell>
          <cell r="I6879">
            <v>32.619999999999997</v>
          </cell>
          <cell r="J6879">
            <v>30.92</v>
          </cell>
          <cell r="K6879" t="str">
            <v>HiRatio</v>
          </cell>
          <cell r="L6879">
            <v>367896.34</v>
          </cell>
          <cell r="M6879" t="str">
            <v>Owner-Occupied</v>
          </cell>
          <cell r="N6879">
            <v>0</v>
          </cell>
          <cell r="O6879">
            <v>43831</v>
          </cell>
          <cell r="P6879" t="str">
            <v>Current</v>
          </cell>
        </row>
        <row r="6880">
          <cell r="B6880">
            <v>40637</v>
          </cell>
          <cell r="C6880">
            <v>69</v>
          </cell>
          <cell r="D6880" t="str">
            <v>ON</v>
          </cell>
          <cell r="E6880" t="str">
            <v>Refinance External</v>
          </cell>
          <cell r="F6880" t="str">
            <v>Fixed</v>
          </cell>
          <cell r="I6880">
            <v>28.34</v>
          </cell>
          <cell r="J6880">
            <v>20.65</v>
          </cell>
          <cell r="K6880" t="str">
            <v>HiRatio</v>
          </cell>
          <cell r="L6880">
            <v>0</v>
          </cell>
          <cell r="M6880" t="str">
            <v>Owner-Occupied</v>
          </cell>
          <cell r="N6880">
            <v>4</v>
          </cell>
          <cell r="O6880">
            <v>41325</v>
          </cell>
          <cell r="P6880" t="str">
            <v>Current</v>
          </cell>
        </row>
        <row r="6881">
          <cell r="B6881">
            <v>41030</v>
          </cell>
          <cell r="C6881">
            <v>56</v>
          </cell>
          <cell r="D6881" t="str">
            <v>ON</v>
          </cell>
          <cell r="E6881" t="str">
            <v>Refinance External</v>
          </cell>
          <cell r="F6881" t="str">
            <v>Fixed</v>
          </cell>
          <cell r="I6881">
            <v>44.39</v>
          </cell>
          <cell r="J6881">
            <v>38.57</v>
          </cell>
          <cell r="K6881" t="str">
            <v>Conv</v>
          </cell>
          <cell r="L6881">
            <v>0</v>
          </cell>
          <cell r="M6881" t="str">
            <v>Owner-Occupied</v>
          </cell>
          <cell r="N6881">
            <v>4</v>
          </cell>
          <cell r="O6881">
            <v>41031</v>
          </cell>
          <cell r="P6881" t="str">
            <v>Current</v>
          </cell>
        </row>
        <row r="6882">
          <cell r="B6882">
            <v>42166</v>
          </cell>
          <cell r="C6882">
            <v>19</v>
          </cell>
          <cell r="D6882" t="str">
            <v>AB</v>
          </cell>
          <cell r="E6882" t="str">
            <v>Purchase</v>
          </cell>
          <cell r="F6882" t="str">
            <v>ARM</v>
          </cell>
          <cell r="I6882">
            <v>15.23</v>
          </cell>
          <cell r="J6882">
            <v>10.47</v>
          </cell>
          <cell r="K6882" t="str">
            <v>Conv</v>
          </cell>
          <cell r="L6882">
            <v>151814.74</v>
          </cell>
          <cell r="M6882" t="str">
            <v>Owner-Occupied</v>
          </cell>
          <cell r="N6882">
            <v>0</v>
          </cell>
          <cell r="O6882">
            <v>43831</v>
          </cell>
          <cell r="P6882" t="str">
            <v>Current</v>
          </cell>
        </row>
        <row r="6883">
          <cell r="B6883">
            <v>42206</v>
          </cell>
          <cell r="C6883">
            <v>18</v>
          </cell>
          <cell r="D6883" t="str">
            <v>BC</v>
          </cell>
          <cell r="E6883" t="str">
            <v>Transfer</v>
          </cell>
          <cell r="F6883" t="str">
            <v>ARM</v>
          </cell>
          <cell r="I6883">
            <v>23.42</v>
          </cell>
          <cell r="J6883">
            <v>12.3</v>
          </cell>
          <cell r="K6883" t="str">
            <v>Conv</v>
          </cell>
          <cell r="L6883">
            <v>0</v>
          </cell>
          <cell r="M6883" t="str">
            <v>Owner-Occupied</v>
          </cell>
          <cell r="N6883">
            <v>4</v>
          </cell>
          <cell r="O6883">
            <v>42432</v>
          </cell>
          <cell r="P6883" t="str">
            <v>Current</v>
          </cell>
        </row>
        <row r="6884">
          <cell r="B6884">
            <v>41306</v>
          </cell>
          <cell r="C6884">
            <v>47</v>
          </cell>
          <cell r="D6884" t="str">
            <v>ON</v>
          </cell>
          <cell r="E6884" t="str">
            <v>Refinance External</v>
          </cell>
          <cell r="F6884" t="str">
            <v>Fixed</v>
          </cell>
          <cell r="I6884">
            <v>40.79</v>
          </cell>
          <cell r="J6884">
            <v>27.41</v>
          </cell>
          <cell r="K6884" t="str">
            <v>Conv</v>
          </cell>
          <cell r="L6884">
            <v>0</v>
          </cell>
          <cell r="M6884" t="str">
            <v>Owner-Occupied</v>
          </cell>
          <cell r="N6884">
            <v>4</v>
          </cell>
          <cell r="O6884">
            <v>41982</v>
          </cell>
          <cell r="P6884" t="str">
            <v>Current</v>
          </cell>
        </row>
        <row r="6885">
          <cell r="B6885">
            <v>40724</v>
          </cell>
          <cell r="C6885">
            <v>67</v>
          </cell>
          <cell r="D6885" t="str">
            <v>AB</v>
          </cell>
          <cell r="E6885" t="str">
            <v>Purchase</v>
          </cell>
          <cell r="F6885" t="str">
            <v>Fixed</v>
          </cell>
          <cell r="I6885">
            <v>37.21</v>
          </cell>
          <cell r="J6885">
            <v>26.28</v>
          </cell>
          <cell r="K6885" t="str">
            <v>HiRatio</v>
          </cell>
          <cell r="L6885">
            <v>0</v>
          </cell>
          <cell r="M6885" t="str">
            <v>Owner-Occupied</v>
          </cell>
          <cell r="N6885">
            <v>4</v>
          </cell>
          <cell r="O6885">
            <v>42555</v>
          </cell>
          <cell r="P6885" t="str">
            <v>Current</v>
          </cell>
        </row>
        <row r="6886">
          <cell r="B6886">
            <v>42408</v>
          </cell>
          <cell r="C6886">
            <v>11</v>
          </cell>
          <cell r="D6886" t="str">
            <v>ON</v>
          </cell>
          <cell r="E6886" t="str">
            <v>Purchase</v>
          </cell>
          <cell r="F6886" t="str">
            <v>Fixed</v>
          </cell>
          <cell r="I6886">
            <v>34.659999999999997</v>
          </cell>
          <cell r="J6886">
            <v>21.33</v>
          </cell>
          <cell r="K6886" t="str">
            <v>HiRatio</v>
          </cell>
          <cell r="L6886">
            <v>155468.82</v>
          </cell>
          <cell r="M6886" t="str">
            <v>Owner-Occupied</v>
          </cell>
          <cell r="N6886">
            <v>0</v>
          </cell>
          <cell r="O6886">
            <v>43831</v>
          </cell>
          <cell r="P6886" t="str">
            <v>Current</v>
          </cell>
        </row>
        <row r="6887">
          <cell r="B6887">
            <v>42235</v>
          </cell>
          <cell r="C6887">
            <v>17</v>
          </cell>
          <cell r="D6887" t="str">
            <v>ON</v>
          </cell>
          <cell r="E6887" t="str">
            <v>Purchase</v>
          </cell>
          <cell r="F6887" t="str">
            <v>ARM</v>
          </cell>
          <cell r="I6887">
            <v>22.8</v>
          </cell>
          <cell r="J6887">
            <v>10.26</v>
          </cell>
          <cell r="K6887" t="str">
            <v>Conv</v>
          </cell>
          <cell r="L6887">
            <v>191204.8</v>
          </cell>
          <cell r="M6887" t="str">
            <v>Owner-Occupied</v>
          </cell>
          <cell r="N6887">
            <v>0</v>
          </cell>
          <cell r="O6887">
            <v>43831</v>
          </cell>
          <cell r="P6887" t="str">
            <v>Current</v>
          </cell>
        </row>
        <row r="6888">
          <cell r="B6888">
            <v>41551</v>
          </cell>
          <cell r="C6888">
            <v>39</v>
          </cell>
          <cell r="D6888" t="str">
            <v>AB</v>
          </cell>
          <cell r="E6888" t="str">
            <v>Refinance External</v>
          </cell>
          <cell r="F6888" t="str">
            <v>ARM</v>
          </cell>
          <cell r="I6888">
            <v>13.34</v>
          </cell>
          <cell r="J6888">
            <v>11.59</v>
          </cell>
          <cell r="K6888" t="str">
            <v>Conv</v>
          </cell>
          <cell r="L6888">
            <v>139665.81</v>
          </cell>
          <cell r="M6888" t="str">
            <v>Owner-Occupied</v>
          </cell>
          <cell r="N6888">
            <v>0</v>
          </cell>
          <cell r="O6888">
            <v>43831</v>
          </cell>
          <cell r="P6888" t="str">
            <v>Current</v>
          </cell>
        </row>
        <row r="6889">
          <cell r="B6889">
            <v>40648</v>
          </cell>
          <cell r="C6889">
            <v>69</v>
          </cell>
          <cell r="D6889" t="str">
            <v>ON</v>
          </cell>
          <cell r="E6889" t="str">
            <v>Refinance External</v>
          </cell>
          <cell r="F6889" t="str">
            <v>Fixed</v>
          </cell>
          <cell r="I6889">
            <v>28.51</v>
          </cell>
          <cell r="J6889">
            <v>27.86</v>
          </cell>
          <cell r="K6889" t="str">
            <v>Conv</v>
          </cell>
          <cell r="L6889">
            <v>94371.88</v>
          </cell>
          <cell r="M6889" t="str">
            <v>Owner-Occupied</v>
          </cell>
          <cell r="N6889">
            <v>0</v>
          </cell>
          <cell r="O6889">
            <v>43831</v>
          </cell>
          <cell r="P6889" t="str">
            <v>Current</v>
          </cell>
        </row>
        <row r="6890">
          <cell r="B6890">
            <v>42604</v>
          </cell>
          <cell r="C6890">
            <v>5</v>
          </cell>
          <cell r="D6890" t="str">
            <v>ON</v>
          </cell>
          <cell r="E6890" t="str">
            <v>Transfer</v>
          </cell>
          <cell r="F6890" t="str">
            <v>Fixed</v>
          </cell>
          <cell r="I6890">
            <v>28.77</v>
          </cell>
          <cell r="J6890">
            <v>27.23</v>
          </cell>
          <cell r="K6890" t="str">
            <v>HiRatio</v>
          </cell>
          <cell r="L6890">
            <v>368343.47</v>
          </cell>
          <cell r="M6890" t="str">
            <v>Owner-Occupied</v>
          </cell>
          <cell r="N6890">
            <v>0</v>
          </cell>
          <cell r="O6890">
            <v>43831</v>
          </cell>
          <cell r="P6890" t="str">
            <v>Current</v>
          </cell>
        </row>
        <row r="6891">
          <cell r="B6891">
            <v>41150</v>
          </cell>
          <cell r="C6891">
            <v>53</v>
          </cell>
          <cell r="D6891" t="str">
            <v>ON</v>
          </cell>
          <cell r="E6891" t="str">
            <v>Refinance External</v>
          </cell>
          <cell r="F6891" t="str">
            <v>Fixed</v>
          </cell>
          <cell r="I6891">
            <v>35.270000000000003</v>
          </cell>
          <cell r="J6891">
            <v>32.450000000000003</v>
          </cell>
          <cell r="K6891" t="str">
            <v>Conv</v>
          </cell>
          <cell r="L6891">
            <v>327888.5</v>
          </cell>
          <cell r="M6891" t="str">
            <v>Owner-Occupied</v>
          </cell>
          <cell r="N6891">
            <v>0</v>
          </cell>
          <cell r="O6891">
            <v>43831</v>
          </cell>
          <cell r="P6891" t="str">
            <v>Current</v>
          </cell>
        </row>
        <row r="6892">
          <cell r="B6892">
            <v>42587</v>
          </cell>
          <cell r="C6892">
            <v>5</v>
          </cell>
          <cell r="D6892" t="str">
            <v>AB</v>
          </cell>
          <cell r="E6892" t="str">
            <v>Transfer</v>
          </cell>
          <cell r="F6892" t="str">
            <v>Fixed</v>
          </cell>
          <cell r="I6892">
            <v>22.12</v>
          </cell>
          <cell r="J6892">
            <v>18.77</v>
          </cell>
          <cell r="K6892" t="str">
            <v>HiRatio</v>
          </cell>
          <cell r="L6892">
            <v>197061.93</v>
          </cell>
          <cell r="M6892" t="str">
            <v>Owner-Occupied</v>
          </cell>
          <cell r="N6892">
            <v>0</v>
          </cell>
          <cell r="O6892">
            <v>43831</v>
          </cell>
          <cell r="P6892" t="str">
            <v>Current</v>
          </cell>
        </row>
        <row r="6893">
          <cell r="B6893">
            <v>40732</v>
          </cell>
          <cell r="C6893">
            <v>66</v>
          </cell>
          <cell r="D6893" t="str">
            <v>AB</v>
          </cell>
          <cell r="E6893" t="str">
            <v>Purchase</v>
          </cell>
          <cell r="F6893" t="str">
            <v>Fixed</v>
          </cell>
          <cell r="I6893">
            <v>35.450000000000003</v>
          </cell>
          <cell r="J6893">
            <v>25.73</v>
          </cell>
          <cell r="K6893" t="str">
            <v>Conv</v>
          </cell>
          <cell r="L6893">
            <v>0</v>
          </cell>
          <cell r="M6893" t="str">
            <v>Owner-Occupied</v>
          </cell>
          <cell r="N6893">
            <v>4</v>
          </cell>
          <cell r="O6893">
            <v>41505</v>
          </cell>
          <cell r="P6893" t="str">
            <v>Current</v>
          </cell>
        </row>
        <row r="6894">
          <cell r="B6894">
            <v>42052</v>
          </cell>
          <cell r="C6894">
            <v>23</v>
          </cell>
          <cell r="D6894" t="str">
            <v>AB</v>
          </cell>
          <cell r="E6894" t="str">
            <v>Refinance External</v>
          </cell>
          <cell r="F6894" t="str">
            <v>Fixed</v>
          </cell>
          <cell r="I6894">
            <v>23.32</v>
          </cell>
          <cell r="J6894">
            <v>23.14</v>
          </cell>
          <cell r="K6894" t="str">
            <v>Conv</v>
          </cell>
          <cell r="L6894">
            <v>222158.65</v>
          </cell>
          <cell r="M6894" t="str">
            <v>Owner-Occupied</v>
          </cell>
          <cell r="N6894">
            <v>0</v>
          </cell>
          <cell r="O6894">
            <v>43831</v>
          </cell>
          <cell r="P6894" t="str">
            <v>Current</v>
          </cell>
        </row>
        <row r="6895">
          <cell r="B6895">
            <v>41011</v>
          </cell>
          <cell r="C6895">
            <v>57</v>
          </cell>
          <cell r="D6895" t="str">
            <v>ON</v>
          </cell>
          <cell r="E6895" t="str">
            <v>Refinance External</v>
          </cell>
          <cell r="F6895" t="str">
            <v>Fixed</v>
          </cell>
          <cell r="I6895">
            <v>34.5</v>
          </cell>
          <cell r="J6895">
            <v>18.84</v>
          </cell>
          <cell r="K6895" t="str">
            <v>Conv</v>
          </cell>
          <cell r="L6895">
            <v>0</v>
          </cell>
          <cell r="M6895" t="str">
            <v>Rental</v>
          </cell>
          <cell r="N6895">
            <v>4</v>
          </cell>
          <cell r="O6895">
            <v>41990</v>
          </cell>
          <cell r="P6895" t="str">
            <v>Current</v>
          </cell>
        </row>
        <row r="6896">
          <cell r="B6896">
            <v>40581</v>
          </cell>
          <cell r="C6896">
            <v>71</v>
          </cell>
          <cell r="D6896" t="str">
            <v>AB</v>
          </cell>
          <cell r="E6896" t="str">
            <v>Refinance External</v>
          </cell>
          <cell r="F6896" t="str">
            <v>Fixed</v>
          </cell>
          <cell r="I6896">
            <v>25.82</v>
          </cell>
          <cell r="J6896">
            <v>17.489999999999998</v>
          </cell>
          <cell r="K6896" t="str">
            <v>HiRatio</v>
          </cell>
          <cell r="L6896">
            <v>318038.51</v>
          </cell>
          <cell r="M6896" t="str">
            <v>Owner-Occupied</v>
          </cell>
          <cell r="N6896">
            <v>0</v>
          </cell>
          <cell r="O6896">
            <v>43831</v>
          </cell>
          <cell r="P6896" t="str">
            <v>Current</v>
          </cell>
        </row>
        <row r="6897">
          <cell r="B6897">
            <v>41094</v>
          </cell>
          <cell r="C6897">
            <v>54</v>
          </cell>
          <cell r="D6897" t="str">
            <v>AB</v>
          </cell>
          <cell r="E6897" t="str">
            <v>Refinance External</v>
          </cell>
          <cell r="F6897" t="str">
            <v>Fixed</v>
          </cell>
          <cell r="I6897">
            <v>38.21</v>
          </cell>
          <cell r="J6897">
            <v>10.14</v>
          </cell>
          <cell r="K6897" t="str">
            <v>HiRatio</v>
          </cell>
          <cell r="L6897">
            <v>0</v>
          </cell>
          <cell r="M6897" t="str">
            <v>Owner-Occupied</v>
          </cell>
          <cell r="N6897">
            <v>4</v>
          </cell>
          <cell r="O6897">
            <v>42124</v>
          </cell>
          <cell r="P6897" t="str">
            <v>Current</v>
          </cell>
        </row>
        <row r="6898">
          <cell r="B6898">
            <v>42264</v>
          </cell>
          <cell r="C6898">
            <v>16</v>
          </cell>
          <cell r="D6898" t="str">
            <v>ON</v>
          </cell>
          <cell r="E6898" t="str">
            <v>Refinance External</v>
          </cell>
          <cell r="F6898" t="str">
            <v>ARM</v>
          </cell>
          <cell r="I6898">
            <v>34.43</v>
          </cell>
          <cell r="J6898">
            <v>26.81</v>
          </cell>
          <cell r="K6898" t="str">
            <v>Conv</v>
          </cell>
          <cell r="L6898">
            <v>0</v>
          </cell>
          <cell r="M6898" t="str">
            <v>Owner-Occupied</v>
          </cell>
          <cell r="N6898">
            <v>4</v>
          </cell>
          <cell r="O6898">
            <v>42599</v>
          </cell>
          <cell r="P6898" t="str">
            <v>Current</v>
          </cell>
        </row>
        <row r="6899">
          <cell r="B6899">
            <v>42718</v>
          </cell>
          <cell r="C6899">
            <v>1</v>
          </cell>
          <cell r="D6899" t="str">
            <v>ON</v>
          </cell>
          <cell r="E6899" t="str">
            <v>Refinance External</v>
          </cell>
          <cell r="F6899" t="str">
            <v>ARM</v>
          </cell>
          <cell r="I6899">
            <v>29.38</v>
          </cell>
          <cell r="J6899">
            <v>29.27</v>
          </cell>
          <cell r="K6899" t="str">
            <v>Conv</v>
          </cell>
          <cell r="L6899">
            <v>0</v>
          </cell>
          <cell r="M6899" t="str">
            <v>Owner-Occupied</v>
          </cell>
          <cell r="N6899">
            <v>4</v>
          </cell>
          <cell r="O6899">
            <v>42739</v>
          </cell>
          <cell r="P6899" t="str">
            <v>Current</v>
          </cell>
        </row>
        <row r="6900">
          <cell r="B6900">
            <v>41876</v>
          </cell>
          <cell r="C6900">
            <v>29</v>
          </cell>
          <cell r="D6900" t="str">
            <v>AB</v>
          </cell>
          <cell r="E6900" t="str">
            <v>Purchase</v>
          </cell>
          <cell r="F6900" t="str">
            <v>ARM</v>
          </cell>
          <cell r="I6900">
            <v>31.32</v>
          </cell>
          <cell r="J6900">
            <v>15.37</v>
          </cell>
          <cell r="K6900" t="str">
            <v>HiRatio</v>
          </cell>
          <cell r="L6900">
            <v>0</v>
          </cell>
          <cell r="M6900" t="str">
            <v>Owner-Occupied</v>
          </cell>
          <cell r="N6900">
            <v>4</v>
          </cell>
          <cell r="O6900">
            <v>41936</v>
          </cell>
          <cell r="P6900" t="str">
            <v>Current</v>
          </cell>
        </row>
        <row r="6901">
          <cell r="B6901">
            <v>42200</v>
          </cell>
          <cell r="C6901">
            <v>18</v>
          </cell>
          <cell r="D6901" t="str">
            <v>BC</v>
          </cell>
          <cell r="E6901" t="str">
            <v>Purchase</v>
          </cell>
          <cell r="F6901" t="str">
            <v>Fixed</v>
          </cell>
          <cell r="I6901">
            <v>34.65</v>
          </cell>
          <cell r="J6901">
            <v>32.69</v>
          </cell>
          <cell r="K6901" t="str">
            <v>HiRatio</v>
          </cell>
          <cell r="L6901">
            <v>127114.53</v>
          </cell>
          <cell r="M6901" t="str">
            <v>Owner-Occupied</v>
          </cell>
          <cell r="N6901">
            <v>0</v>
          </cell>
          <cell r="O6901">
            <v>43831</v>
          </cell>
          <cell r="P6901" t="str">
            <v>Current</v>
          </cell>
        </row>
        <row r="6902">
          <cell r="B6902">
            <v>42601</v>
          </cell>
          <cell r="C6902">
            <v>5</v>
          </cell>
          <cell r="D6902" t="str">
            <v>ON</v>
          </cell>
          <cell r="E6902" t="str">
            <v>Purchase</v>
          </cell>
          <cell r="F6902" t="str">
            <v>Fixed</v>
          </cell>
          <cell r="I6902">
            <v>29.66</v>
          </cell>
          <cell r="J6902">
            <v>20.28</v>
          </cell>
          <cell r="K6902" t="str">
            <v>HiRatio</v>
          </cell>
          <cell r="L6902">
            <v>306231.71000000002</v>
          </cell>
          <cell r="M6902" t="str">
            <v>Owner-Occupied</v>
          </cell>
          <cell r="N6902">
            <v>0</v>
          </cell>
          <cell r="O6902">
            <v>43831</v>
          </cell>
          <cell r="P6902" t="str">
            <v>Current</v>
          </cell>
        </row>
        <row r="6903">
          <cell r="B6903">
            <v>40856</v>
          </cell>
          <cell r="C6903">
            <v>62</v>
          </cell>
          <cell r="D6903" t="str">
            <v>AB</v>
          </cell>
          <cell r="E6903" t="str">
            <v>Portable</v>
          </cell>
          <cell r="F6903" t="str">
            <v>Fixed</v>
          </cell>
          <cell r="I6903">
            <v>23.59</v>
          </cell>
          <cell r="J6903">
            <v>19.45</v>
          </cell>
          <cell r="K6903" t="str">
            <v>HiRatio</v>
          </cell>
          <cell r="L6903">
            <v>0</v>
          </cell>
          <cell r="M6903" t="str">
            <v>Owner-Occupied</v>
          </cell>
          <cell r="N6903">
            <v>4</v>
          </cell>
          <cell r="O6903">
            <v>42314</v>
          </cell>
          <cell r="P6903" t="str">
            <v>Current</v>
          </cell>
        </row>
        <row r="6904">
          <cell r="B6904">
            <v>42214</v>
          </cell>
          <cell r="C6904">
            <v>18</v>
          </cell>
          <cell r="D6904" t="str">
            <v>ON</v>
          </cell>
          <cell r="E6904" t="str">
            <v>Purchase</v>
          </cell>
          <cell r="F6904" t="str">
            <v>ARM</v>
          </cell>
          <cell r="I6904">
            <v>35.69</v>
          </cell>
          <cell r="J6904">
            <v>24.77</v>
          </cell>
          <cell r="K6904" t="str">
            <v>Conv</v>
          </cell>
          <cell r="L6904">
            <v>601113.61</v>
          </cell>
          <cell r="M6904" t="str">
            <v>Owner-Occupied</v>
          </cell>
          <cell r="N6904">
            <v>0</v>
          </cell>
          <cell r="O6904">
            <v>43831</v>
          </cell>
          <cell r="P6904" t="str">
            <v>Current</v>
          </cell>
        </row>
        <row r="6905">
          <cell r="B6905">
            <v>40823</v>
          </cell>
          <cell r="C6905">
            <v>63</v>
          </cell>
          <cell r="D6905" t="str">
            <v>ON</v>
          </cell>
          <cell r="E6905" t="str">
            <v>Refinance External</v>
          </cell>
          <cell r="F6905" t="str">
            <v>Fixed</v>
          </cell>
          <cell r="I6905">
            <v>33.78</v>
          </cell>
          <cell r="J6905">
            <v>15.35</v>
          </cell>
          <cell r="K6905" t="str">
            <v>HiRatio</v>
          </cell>
          <cell r="L6905">
            <v>0</v>
          </cell>
          <cell r="M6905" t="str">
            <v>Owner-Occupied</v>
          </cell>
          <cell r="N6905">
            <v>4</v>
          </cell>
          <cell r="O6905">
            <v>42291</v>
          </cell>
          <cell r="P6905" t="str">
            <v>Current</v>
          </cell>
        </row>
        <row r="6906">
          <cell r="B6906">
            <v>41975</v>
          </cell>
          <cell r="C6906">
            <v>25</v>
          </cell>
          <cell r="D6906" t="str">
            <v>AB</v>
          </cell>
          <cell r="E6906" t="str">
            <v>Purchase</v>
          </cell>
          <cell r="F6906" t="str">
            <v>Fixed</v>
          </cell>
          <cell r="I6906">
            <v>39.29</v>
          </cell>
          <cell r="J6906">
            <v>38.85</v>
          </cell>
          <cell r="K6906" t="str">
            <v>Conv</v>
          </cell>
          <cell r="L6906">
            <v>133155.72</v>
          </cell>
          <cell r="M6906" t="str">
            <v>Owner-Occupied</v>
          </cell>
          <cell r="N6906">
            <v>0</v>
          </cell>
          <cell r="O6906">
            <v>43831</v>
          </cell>
          <cell r="P6906" t="str">
            <v>Current</v>
          </cell>
        </row>
        <row r="6907">
          <cell r="B6907">
            <v>42340</v>
          </cell>
          <cell r="C6907">
            <v>13</v>
          </cell>
          <cell r="D6907" t="str">
            <v>ON</v>
          </cell>
          <cell r="E6907" t="str">
            <v>Purchase</v>
          </cell>
          <cell r="F6907" t="str">
            <v>ARM</v>
          </cell>
          <cell r="I6907">
            <v>33.86</v>
          </cell>
          <cell r="J6907">
            <v>21.68</v>
          </cell>
          <cell r="K6907" t="str">
            <v>HiRatio</v>
          </cell>
          <cell r="L6907">
            <v>409708.13</v>
          </cell>
          <cell r="M6907" t="str">
            <v>Owner-Occupied</v>
          </cell>
          <cell r="N6907">
            <v>0</v>
          </cell>
          <cell r="O6907">
            <v>43831</v>
          </cell>
          <cell r="P6907" t="str">
            <v>Current</v>
          </cell>
        </row>
        <row r="6908">
          <cell r="B6908">
            <v>42531</v>
          </cell>
          <cell r="C6908">
            <v>7</v>
          </cell>
          <cell r="D6908" t="str">
            <v>ON</v>
          </cell>
          <cell r="E6908" t="str">
            <v>Purchase</v>
          </cell>
          <cell r="F6908" t="str">
            <v>ARM</v>
          </cell>
          <cell r="I6908">
            <v>36.57</v>
          </cell>
          <cell r="J6908">
            <v>7.09</v>
          </cell>
          <cell r="K6908" t="str">
            <v>Conv</v>
          </cell>
          <cell r="L6908">
            <v>0</v>
          </cell>
          <cell r="M6908" t="str">
            <v>Rental</v>
          </cell>
          <cell r="N6908">
            <v>4</v>
          </cell>
          <cell r="O6908">
            <v>42537</v>
          </cell>
          <cell r="P6908" t="str">
            <v>Current</v>
          </cell>
        </row>
        <row r="6909">
          <cell r="B6909">
            <v>41761</v>
          </cell>
          <cell r="C6909">
            <v>32</v>
          </cell>
          <cell r="D6909" t="str">
            <v>BC</v>
          </cell>
          <cell r="E6909" t="str">
            <v>Refinance External</v>
          </cell>
          <cell r="F6909" t="str">
            <v>ARM</v>
          </cell>
          <cell r="I6909">
            <v>10.81</v>
          </cell>
          <cell r="J6909">
            <v>10.81</v>
          </cell>
          <cell r="K6909" t="str">
            <v>Conv</v>
          </cell>
          <cell r="L6909">
            <v>119390.37</v>
          </cell>
          <cell r="M6909" t="str">
            <v>Owner-Occupied</v>
          </cell>
          <cell r="N6909">
            <v>0</v>
          </cell>
          <cell r="O6909">
            <v>43831</v>
          </cell>
          <cell r="P6909" t="str">
            <v>Current</v>
          </cell>
        </row>
        <row r="6910">
          <cell r="B6910">
            <v>41060</v>
          </cell>
          <cell r="C6910">
            <v>56</v>
          </cell>
          <cell r="D6910" t="str">
            <v>ON</v>
          </cell>
          <cell r="E6910" t="str">
            <v>Purchase</v>
          </cell>
          <cell r="F6910" t="str">
            <v>Fixed</v>
          </cell>
          <cell r="I6910">
            <v>29.59</v>
          </cell>
          <cell r="J6910">
            <v>24.9</v>
          </cell>
          <cell r="K6910" t="str">
            <v>HiRatio</v>
          </cell>
          <cell r="L6910">
            <v>337887.59</v>
          </cell>
          <cell r="M6910" t="str">
            <v>Owner-Occupied</v>
          </cell>
          <cell r="N6910">
            <v>0</v>
          </cell>
          <cell r="O6910">
            <v>43831</v>
          </cell>
          <cell r="P6910" t="str">
            <v>Current</v>
          </cell>
        </row>
        <row r="6911">
          <cell r="B6911">
            <v>42229</v>
          </cell>
          <cell r="C6911">
            <v>17</v>
          </cell>
          <cell r="D6911" t="str">
            <v>BC</v>
          </cell>
          <cell r="E6911" t="str">
            <v>Refinance External</v>
          </cell>
          <cell r="F6911" t="str">
            <v>Fixed</v>
          </cell>
          <cell r="I6911">
            <v>39.590000000000003</v>
          </cell>
          <cell r="J6911">
            <v>6.31</v>
          </cell>
          <cell r="K6911" t="str">
            <v>Conv</v>
          </cell>
          <cell r="L6911">
            <v>0</v>
          </cell>
          <cell r="M6911" t="str">
            <v>Second Home</v>
          </cell>
          <cell r="N6911">
            <v>4</v>
          </cell>
          <cell r="O6911">
            <v>42632</v>
          </cell>
          <cell r="P6911" t="str">
            <v>Current</v>
          </cell>
        </row>
        <row r="6912">
          <cell r="B6912">
            <v>41726</v>
          </cell>
          <cell r="C6912">
            <v>34</v>
          </cell>
          <cell r="D6912" t="str">
            <v>BC</v>
          </cell>
          <cell r="E6912" t="str">
            <v>Refinance External</v>
          </cell>
          <cell r="F6912" t="str">
            <v>ARM</v>
          </cell>
          <cell r="I6912">
            <v>28.99</v>
          </cell>
          <cell r="J6912">
            <v>27.93</v>
          </cell>
          <cell r="K6912" t="str">
            <v>Conv</v>
          </cell>
          <cell r="L6912">
            <v>234532.94</v>
          </cell>
          <cell r="M6912" t="str">
            <v>Owner-Occupied</v>
          </cell>
          <cell r="N6912">
            <v>0</v>
          </cell>
          <cell r="O6912">
            <v>43831</v>
          </cell>
          <cell r="P6912" t="str">
            <v>Current</v>
          </cell>
        </row>
        <row r="6913">
          <cell r="B6913">
            <v>41970</v>
          </cell>
          <cell r="C6913">
            <v>26</v>
          </cell>
          <cell r="D6913" t="str">
            <v>BC</v>
          </cell>
          <cell r="E6913" t="str">
            <v>Purchase</v>
          </cell>
          <cell r="F6913" t="str">
            <v>ARM</v>
          </cell>
          <cell r="I6913">
            <v>28.71</v>
          </cell>
          <cell r="J6913">
            <v>28.36</v>
          </cell>
          <cell r="K6913" t="str">
            <v>HiRatio</v>
          </cell>
          <cell r="L6913">
            <v>340783.12</v>
          </cell>
          <cell r="M6913" t="str">
            <v>Owner-Occupied</v>
          </cell>
          <cell r="N6913">
            <v>0</v>
          </cell>
          <cell r="O6913">
            <v>43831</v>
          </cell>
          <cell r="P6913" t="str">
            <v>Current</v>
          </cell>
        </row>
        <row r="6914">
          <cell r="B6914">
            <v>41688</v>
          </cell>
          <cell r="C6914">
            <v>35</v>
          </cell>
          <cell r="D6914" t="str">
            <v>BC</v>
          </cell>
          <cell r="E6914" t="str">
            <v>Purchase</v>
          </cell>
          <cell r="F6914" t="str">
            <v>Fixed</v>
          </cell>
          <cell r="I6914">
            <v>43.09</v>
          </cell>
          <cell r="J6914">
            <v>35.909999999999997</v>
          </cell>
          <cell r="K6914" t="str">
            <v>HiRatio</v>
          </cell>
          <cell r="L6914">
            <v>299159.90000000002</v>
          </cell>
          <cell r="M6914" t="str">
            <v>Owner-Occupied</v>
          </cell>
          <cell r="N6914">
            <v>0</v>
          </cell>
          <cell r="O6914">
            <v>43831</v>
          </cell>
          <cell r="P6914" t="str">
            <v>Current</v>
          </cell>
        </row>
        <row r="6915">
          <cell r="B6915">
            <v>42307</v>
          </cell>
          <cell r="C6915">
            <v>15</v>
          </cell>
          <cell r="D6915" t="str">
            <v>ON</v>
          </cell>
          <cell r="E6915" t="str">
            <v>Refinance External</v>
          </cell>
          <cell r="F6915" t="str">
            <v>Fixed</v>
          </cell>
          <cell r="I6915">
            <v>40.04</v>
          </cell>
          <cell r="J6915">
            <v>36.090000000000003</v>
          </cell>
          <cell r="K6915" t="str">
            <v>Conv</v>
          </cell>
          <cell r="L6915">
            <v>291210.77</v>
          </cell>
          <cell r="M6915" t="str">
            <v>Owner-Occupied</v>
          </cell>
          <cell r="N6915">
            <v>0</v>
          </cell>
          <cell r="O6915">
            <v>43831</v>
          </cell>
          <cell r="P6915" t="str">
            <v>Current</v>
          </cell>
        </row>
        <row r="6916">
          <cell r="B6916">
            <v>41760</v>
          </cell>
          <cell r="C6916">
            <v>32</v>
          </cell>
          <cell r="D6916" t="str">
            <v>ON</v>
          </cell>
          <cell r="E6916" t="str">
            <v>Purchase</v>
          </cell>
          <cell r="F6916" t="str">
            <v>Fixed</v>
          </cell>
          <cell r="I6916">
            <v>34.659999999999997</v>
          </cell>
          <cell r="J6916">
            <v>34.659999999999997</v>
          </cell>
          <cell r="K6916" t="str">
            <v>HiRatio</v>
          </cell>
          <cell r="L6916">
            <v>0</v>
          </cell>
          <cell r="M6916" t="str">
            <v>Owner-Occupied</v>
          </cell>
          <cell r="N6916">
            <v>4</v>
          </cell>
          <cell r="O6916">
            <v>42187</v>
          </cell>
          <cell r="P6916" t="str">
            <v>Current</v>
          </cell>
        </row>
        <row r="6917">
          <cell r="B6917">
            <v>41088</v>
          </cell>
          <cell r="C6917">
            <v>55</v>
          </cell>
          <cell r="D6917" t="str">
            <v>ON</v>
          </cell>
          <cell r="E6917" t="str">
            <v>Purchase</v>
          </cell>
          <cell r="F6917" t="str">
            <v>Fixed</v>
          </cell>
          <cell r="I6917">
            <v>42.16</v>
          </cell>
          <cell r="J6917">
            <v>27.92</v>
          </cell>
          <cell r="K6917" t="str">
            <v>HiRatio</v>
          </cell>
          <cell r="L6917">
            <v>226156.07</v>
          </cell>
          <cell r="M6917" t="str">
            <v>Owner-Occupied</v>
          </cell>
          <cell r="N6917">
            <v>0</v>
          </cell>
          <cell r="O6917">
            <v>43831</v>
          </cell>
          <cell r="P6917" t="str">
            <v>Current</v>
          </cell>
        </row>
        <row r="6918">
          <cell r="B6918">
            <v>42587</v>
          </cell>
          <cell r="C6918">
            <v>5</v>
          </cell>
          <cell r="D6918" t="str">
            <v>AB</v>
          </cell>
          <cell r="E6918" t="str">
            <v>Purchase</v>
          </cell>
          <cell r="F6918" t="str">
            <v>Fixed</v>
          </cell>
          <cell r="I6918">
            <v>42.47</v>
          </cell>
          <cell r="J6918">
            <v>22.94</v>
          </cell>
          <cell r="K6918" t="str">
            <v>HiRatio</v>
          </cell>
          <cell r="L6918">
            <v>403735.27</v>
          </cell>
          <cell r="M6918" t="str">
            <v>Owner-Occupied</v>
          </cell>
          <cell r="N6918">
            <v>0</v>
          </cell>
          <cell r="O6918">
            <v>43831</v>
          </cell>
          <cell r="P6918" t="str">
            <v>Current</v>
          </cell>
        </row>
        <row r="6919">
          <cell r="B6919">
            <v>40784</v>
          </cell>
          <cell r="C6919">
            <v>65</v>
          </cell>
          <cell r="D6919" t="str">
            <v>AB</v>
          </cell>
          <cell r="E6919" t="str">
            <v>Refinance External</v>
          </cell>
          <cell r="F6919" t="str">
            <v>Fixed</v>
          </cell>
          <cell r="I6919">
            <v>30.35</v>
          </cell>
          <cell r="J6919">
            <v>29.14</v>
          </cell>
          <cell r="K6919" t="str">
            <v>Conv</v>
          </cell>
          <cell r="L6919">
            <v>258994.53</v>
          </cell>
          <cell r="M6919" t="str">
            <v>Owner-Occupied</v>
          </cell>
          <cell r="N6919">
            <v>0</v>
          </cell>
          <cell r="O6919">
            <v>43831</v>
          </cell>
          <cell r="P6919" t="str">
            <v>Current</v>
          </cell>
        </row>
        <row r="6920">
          <cell r="B6920">
            <v>40683</v>
          </cell>
          <cell r="C6920">
            <v>68</v>
          </cell>
          <cell r="D6920" t="str">
            <v>AB</v>
          </cell>
          <cell r="E6920" t="str">
            <v>ETO Existing Client</v>
          </cell>
          <cell r="F6920" t="str">
            <v>Fixed</v>
          </cell>
          <cell r="I6920">
            <v>31.34</v>
          </cell>
          <cell r="J6920">
            <v>19.920000000000002</v>
          </cell>
          <cell r="K6920" t="str">
            <v>Conv</v>
          </cell>
          <cell r="L6920">
            <v>0</v>
          </cell>
          <cell r="M6920" t="str">
            <v>Owner-Occupied</v>
          </cell>
          <cell r="N6920">
            <v>4</v>
          </cell>
          <cell r="O6920">
            <v>41051</v>
          </cell>
          <cell r="P6920" t="str">
            <v>Current</v>
          </cell>
        </row>
        <row r="6921">
          <cell r="B6921">
            <v>41899</v>
          </cell>
          <cell r="C6921">
            <v>28</v>
          </cell>
          <cell r="D6921" t="str">
            <v>AB</v>
          </cell>
          <cell r="E6921" t="str">
            <v>Refinance External</v>
          </cell>
          <cell r="F6921" t="str">
            <v>Fixed</v>
          </cell>
          <cell r="I6921">
            <v>33.78</v>
          </cell>
          <cell r="J6921">
            <v>33.369999999999997</v>
          </cell>
          <cell r="K6921" t="str">
            <v>Conv</v>
          </cell>
          <cell r="L6921">
            <v>174892.65</v>
          </cell>
          <cell r="M6921" t="str">
            <v>Owner-Occupied</v>
          </cell>
          <cell r="N6921">
            <v>0</v>
          </cell>
          <cell r="O6921">
            <v>43831</v>
          </cell>
          <cell r="P6921" t="str">
            <v>Current</v>
          </cell>
        </row>
        <row r="6922">
          <cell r="B6922">
            <v>42334</v>
          </cell>
          <cell r="C6922">
            <v>14</v>
          </cell>
          <cell r="D6922" t="str">
            <v>BC</v>
          </cell>
          <cell r="E6922" t="str">
            <v>Refinance External</v>
          </cell>
          <cell r="F6922" t="str">
            <v>ARM</v>
          </cell>
          <cell r="I6922">
            <v>29.68</v>
          </cell>
          <cell r="J6922">
            <v>22.56</v>
          </cell>
          <cell r="K6922" t="str">
            <v>Conv</v>
          </cell>
          <cell r="L6922">
            <v>509568.13</v>
          </cell>
          <cell r="M6922" t="str">
            <v>Owner-Occupied</v>
          </cell>
          <cell r="N6922">
            <v>0</v>
          </cell>
          <cell r="O6922">
            <v>43831</v>
          </cell>
          <cell r="P6922" t="str">
            <v>Current</v>
          </cell>
        </row>
        <row r="6923">
          <cell r="B6923">
            <v>42531</v>
          </cell>
          <cell r="C6923">
            <v>7</v>
          </cell>
          <cell r="D6923" t="str">
            <v>ON</v>
          </cell>
          <cell r="E6923" t="str">
            <v>Purchase</v>
          </cell>
          <cell r="F6923" t="str">
            <v>ARM</v>
          </cell>
          <cell r="I6923">
            <v>41.77</v>
          </cell>
          <cell r="J6923">
            <v>10.73</v>
          </cell>
          <cell r="K6923" t="str">
            <v>Conv</v>
          </cell>
          <cell r="L6923">
            <v>98632.27</v>
          </cell>
          <cell r="M6923" t="str">
            <v>Second Home</v>
          </cell>
          <cell r="N6923">
            <v>0</v>
          </cell>
          <cell r="O6923">
            <v>43831</v>
          </cell>
          <cell r="P6923" t="str">
            <v>Current</v>
          </cell>
        </row>
        <row r="6924">
          <cell r="B6924">
            <v>42104</v>
          </cell>
          <cell r="C6924">
            <v>21</v>
          </cell>
          <cell r="D6924" t="str">
            <v>ON</v>
          </cell>
          <cell r="E6924" t="str">
            <v>Refinance External</v>
          </cell>
          <cell r="F6924" t="str">
            <v>ARM</v>
          </cell>
          <cell r="I6924">
            <v>29.04</v>
          </cell>
          <cell r="J6924">
            <v>24.55</v>
          </cell>
          <cell r="K6924" t="str">
            <v>Conv</v>
          </cell>
          <cell r="L6924">
            <v>0</v>
          </cell>
          <cell r="M6924" t="str">
            <v>Owner-Occupied</v>
          </cell>
          <cell r="N6924">
            <v>4</v>
          </cell>
          <cell r="O6924">
            <v>42115</v>
          </cell>
          <cell r="P6924" t="str">
            <v>Current</v>
          </cell>
        </row>
        <row r="6925">
          <cell r="B6925">
            <v>40871</v>
          </cell>
          <cell r="C6925">
            <v>62</v>
          </cell>
          <cell r="D6925" t="str">
            <v>ON</v>
          </cell>
          <cell r="E6925" t="str">
            <v>Refinance External</v>
          </cell>
          <cell r="F6925" t="str">
            <v>Fixed</v>
          </cell>
          <cell r="I6925">
            <v>28.89</v>
          </cell>
          <cell r="J6925">
            <v>28.3</v>
          </cell>
          <cell r="K6925" t="str">
            <v>Conv</v>
          </cell>
          <cell r="L6925">
            <v>0</v>
          </cell>
          <cell r="M6925" t="str">
            <v>Owner-Occupied</v>
          </cell>
          <cell r="N6925">
            <v>4</v>
          </cell>
          <cell r="O6925">
            <v>40892</v>
          </cell>
          <cell r="P6925" t="str">
            <v>Current</v>
          </cell>
        </row>
        <row r="6926">
          <cell r="B6926">
            <v>41446</v>
          </cell>
          <cell r="C6926">
            <v>43</v>
          </cell>
          <cell r="D6926" t="str">
            <v>AB</v>
          </cell>
          <cell r="E6926" t="str">
            <v>Purchase</v>
          </cell>
          <cell r="F6926" t="str">
            <v>Fixed</v>
          </cell>
          <cell r="I6926">
            <v>33.06</v>
          </cell>
          <cell r="J6926">
            <v>32.869999999999997</v>
          </cell>
          <cell r="K6926" t="str">
            <v>HiRatio</v>
          </cell>
          <cell r="L6926">
            <v>274524.61</v>
          </cell>
          <cell r="M6926" t="str">
            <v>Owner-Occupied</v>
          </cell>
          <cell r="N6926">
            <v>0</v>
          </cell>
          <cell r="O6926">
            <v>43831</v>
          </cell>
          <cell r="P6926" t="str">
            <v>Current</v>
          </cell>
        </row>
        <row r="6927">
          <cell r="B6927">
            <v>42601</v>
          </cell>
          <cell r="C6927">
            <v>5</v>
          </cell>
          <cell r="D6927" t="str">
            <v>AB</v>
          </cell>
          <cell r="E6927" t="str">
            <v>Purchase</v>
          </cell>
          <cell r="F6927" t="str">
            <v>Fixed</v>
          </cell>
          <cell r="I6927">
            <v>40.28</v>
          </cell>
          <cell r="J6927">
            <v>38.56</v>
          </cell>
          <cell r="K6927" t="str">
            <v>HiRatio</v>
          </cell>
          <cell r="L6927">
            <v>331660.09999999998</v>
          </cell>
          <cell r="M6927" t="str">
            <v>Owner-Occupied</v>
          </cell>
          <cell r="N6927">
            <v>0</v>
          </cell>
          <cell r="O6927">
            <v>43831</v>
          </cell>
          <cell r="P6927" t="str">
            <v>Current</v>
          </cell>
        </row>
        <row r="6928">
          <cell r="B6928">
            <v>40984</v>
          </cell>
          <cell r="C6928">
            <v>58</v>
          </cell>
          <cell r="D6928" t="str">
            <v>ON</v>
          </cell>
          <cell r="E6928" t="str">
            <v>Purchase</v>
          </cell>
          <cell r="F6928" t="str">
            <v>Fixed</v>
          </cell>
          <cell r="I6928">
            <v>40.049999999999997</v>
          </cell>
          <cell r="J6928">
            <v>11.89</v>
          </cell>
          <cell r="K6928" t="str">
            <v>Conv</v>
          </cell>
          <cell r="L6928">
            <v>222391.07</v>
          </cell>
          <cell r="M6928" t="str">
            <v>Owner-Occupied</v>
          </cell>
          <cell r="N6928">
            <v>0</v>
          </cell>
          <cell r="O6928">
            <v>43831</v>
          </cell>
          <cell r="P6928" t="str">
            <v>Current</v>
          </cell>
        </row>
        <row r="6929">
          <cell r="B6929">
            <v>42657</v>
          </cell>
          <cell r="C6929">
            <v>3</v>
          </cell>
          <cell r="D6929" t="str">
            <v>ON</v>
          </cell>
          <cell r="E6929" t="str">
            <v>Refinance External</v>
          </cell>
          <cell r="F6929" t="str">
            <v>Fixed</v>
          </cell>
          <cell r="I6929">
            <v>41.3</v>
          </cell>
          <cell r="J6929">
            <v>13.77</v>
          </cell>
          <cell r="K6929" t="str">
            <v>Conv</v>
          </cell>
          <cell r="L6929">
            <v>198870.43</v>
          </cell>
          <cell r="M6929" t="str">
            <v>Rental</v>
          </cell>
          <cell r="N6929">
            <v>0</v>
          </cell>
          <cell r="O6929">
            <v>43831</v>
          </cell>
          <cell r="P6929" t="str">
            <v>Current</v>
          </cell>
        </row>
        <row r="6930">
          <cell r="B6930">
            <v>40609</v>
          </cell>
          <cell r="C6930">
            <v>70</v>
          </cell>
          <cell r="D6930" t="str">
            <v>ON</v>
          </cell>
          <cell r="E6930" t="str">
            <v>Purchase</v>
          </cell>
          <cell r="F6930" t="str">
            <v>ARM</v>
          </cell>
          <cell r="I6930">
            <v>21.63</v>
          </cell>
          <cell r="J6930">
            <v>19.760000000000002</v>
          </cell>
          <cell r="K6930" t="str">
            <v>HiRatio</v>
          </cell>
          <cell r="L6930">
            <v>0</v>
          </cell>
          <cell r="M6930" t="str">
            <v>Owner-Occupied</v>
          </cell>
          <cell r="N6930">
            <v>4</v>
          </cell>
          <cell r="O6930">
            <v>41705</v>
          </cell>
          <cell r="P6930" t="str">
            <v>Current</v>
          </cell>
        </row>
        <row r="6931">
          <cell r="B6931">
            <v>42411</v>
          </cell>
          <cell r="C6931">
            <v>11</v>
          </cell>
          <cell r="D6931" t="str">
            <v>ON</v>
          </cell>
          <cell r="E6931" t="str">
            <v>Refinance External</v>
          </cell>
          <cell r="F6931" t="str">
            <v>ARM</v>
          </cell>
          <cell r="I6931">
            <v>38.26</v>
          </cell>
          <cell r="J6931">
            <v>21.34</v>
          </cell>
          <cell r="K6931" t="str">
            <v>Conv</v>
          </cell>
          <cell r="L6931">
            <v>255477.12</v>
          </cell>
          <cell r="M6931" t="str">
            <v>Owner-Occupied</v>
          </cell>
          <cell r="N6931">
            <v>0</v>
          </cell>
          <cell r="O6931">
            <v>43831</v>
          </cell>
          <cell r="P6931" t="str">
            <v>Current</v>
          </cell>
        </row>
        <row r="6932">
          <cell r="B6932">
            <v>42082</v>
          </cell>
          <cell r="C6932">
            <v>22</v>
          </cell>
          <cell r="D6932" t="str">
            <v>ON</v>
          </cell>
          <cell r="E6932" t="str">
            <v>Purchase</v>
          </cell>
          <cell r="F6932" t="str">
            <v>Fixed</v>
          </cell>
          <cell r="I6932">
            <v>43.09</v>
          </cell>
          <cell r="J6932">
            <v>23.42</v>
          </cell>
          <cell r="K6932" t="str">
            <v>Conv</v>
          </cell>
          <cell r="L6932">
            <v>189461.16</v>
          </cell>
          <cell r="M6932" t="str">
            <v>Owner-Occupied</v>
          </cell>
          <cell r="N6932">
            <v>0</v>
          </cell>
          <cell r="O6932">
            <v>43831</v>
          </cell>
          <cell r="P6932" t="str">
            <v>Current</v>
          </cell>
        </row>
        <row r="6933">
          <cell r="B6933">
            <v>42559</v>
          </cell>
          <cell r="C6933">
            <v>6</v>
          </cell>
          <cell r="D6933" t="str">
            <v>AB</v>
          </cell>
          <cell r="E6933" t="str">
            <v>Purchase</v>
          </cell>
          <cell r="F6933" t="str">
            <v>ARM</v>
          </cell>
          <cell r="I6933">
            <v>33.479999999999997</v>
          </cell>
          <cell r="J6933">
            <v>22.92</v>
          </cell>
          <cell r="K6933" t="str">
            <v>Conv</v>
          </cell>
          <cell r="L6933">
            <v>282745.64</v>
          </cell>
          <cell r="M6933" t="str">
            <v>Owner-Occupied</v>
          </cell>
          <cell r="N6933">
            <v>0</v>
          </cell>
          <cell r="O6933">
            <v>43831</v>
          </cell>
          <cell r="P6933" t="str">
            <v>Current</v>
          </cell>
        </row>
        <row r="6934">
          <cell r="B6934">
            <v>40774</v>
          </cell>
          <cell r="C6934">
            <v>65</v>
          </cell>
          <cell r="D6934" t="str">
            <v>ON</v>
          </cell>
          <cell r="E6934" t="str">
            <v>Transfer</v>
          </cell>
          <cell r="F6934" t="str">
            <v>Fixed</v>
          </cell>
          <cell r="I6934">
            <v>30.86</v>
          </cell>
          <cell r="J6934">
            <v>28.02</v>
          </cell>
          <cell r="K6934" t="str">
            <v>Conv</v>
          </cell>
          <cell r="L6934">
            <v>0</v>
          </cell>
          <cell r="M6934" t="str">
            <v>Owner-Occupied</v>
          </cell>
          <cell r="N6934">
            <v>4</v>
          </cell>
          <cell r="O6934">
            <v>40785</v>
          </cell>
          <cell r="P6934" t="str">
            <v>Current</v>
          </cell>
        </row>
        <row r="6935">
          <cell r="B6935">
            <v>41117</v>
          </cell>
          <cell r="C6935">
            <v>54</v>
          </cell>
          <cell r="D6935" t="str">
            <v>ON</v>
          </cell>
          <cell r="E6935" t="str">
            <v>Purchase</v>
          </cell>
          <cell r="F6935" t="str">
            <v>Fixed</v>
          </cell>
          <cell r="I6935">
            <v>34.72</v>
          </cell>
          <cell r="J6935">
            <v>34.1</v>
          </cell>
          <cell r="K6935" t="str">
            <v>HiRatio</v>
          </cell>
          <cell r="L6935">
            <v>0</v>
          </cell>
          <cell r="M6935" t="str">
            <v>Owner-Occupied</v>
          </cell>
          <cell r="N6935">
            <v>4</v>
          </cell>
          <cell r="O6935">
            <v>42613</v>
          </cell>
          <cell r="P6935" t="str">
            <v>Current</v>
          </cell>
        </row>
        <row r="6936">
          <cell r="B6936">
            <v>41873</v>
          </cell>
          <cell r="C6936">
            <v>29</v>
          </cell>
          <cell r="D6936" t="str">
            <v>ON</v>
          </cell>
          <cell r="E6936" t="str">
            <v>Refinance External</v>
          </cell>
          <cell r="F6936" t="str">
            <v>ARM</v>
          </cell>
          <cell r="I6936">
            <v>27.38</v>
          </cell>
          <cell r="J6936">
            <v>23.15</v>
          </cell>
          <cell r="K6936" t="str">
            <v>Conv</v>
          </cell>
          <cell r="L6936">
            <v>302666.12</v>
          </cell>
          <cell r="M6936" t="str">
            <v>Owner-Occupied</v>
          </cell>
          <cell r="N6936">
            <v>0</v>
          </cell>
          <cell r="O6936">
            <v>43831</v>
          </cell>
          <cell r="P6936" t="str">
            <v>Current</v>
          </cell>
        </row>
        <row r="6937">
          <cell r="B6937">
            <v>41179</v>
          </cell>
          <cell r="C6937">
            <v>52</v>
          </cell>
          <cell r="D6937" t="str">
            <v>ON</v>
          </cell>
          <cell r="E6937" t="str">
            <v>Refinance External</v>
          </cell>
          <cell r="F6937" t="str">
            <v>ARM</v>
          </cell>
          <cell r="I6937">
            <v>25.09</v>
          </cell>
          <cell r="J6937">
            <v>45.69</v>
          </cell>
          <cell r="K6937" t="str">
            <v>Conv</v>
          </cell>
          <cell r="L6937">
            <v>0</v>
          </cell>
          <cell r="M6937" t="str">
            <v>Rental</v>
          </cell>
          <cell r="N6937">
            <v>4</v>
          </cell>
          <cell r="O6937">
            <v>41198</v>
          </cell>
          <cell r="P6937" t="str">
            <v>Current</v>
          </cell>
        </row>
        <row r="6938">
          <cell r="B6938">
            <v>40997</v>
          </cell>
          <cell r="C6938">
            <v>58</v>
          </cell>
          <cell r="D6938" t="str">
            <v>AB</v>
          </cell>
          <cell r="E6938" t="str">
            <v>Transfer</v>
          </cell>
          <cell r="F6938" t="str">
            <v>Fixed</v>
          </cell>
          <cell r="I6938">
            <v>30.79</v>
          </cell>
          <cell r="J6938">
            <v>18.37</v>
          </cell>
          <cell r="K6938" t="str">
            <v>HiRatio</v>
          </cell>
          <cell r="L6938">
            <v>0</v>
          </cell>
          <cell r="M6938" t="str">
            <v>Owner-Occupied</v>
          </cell>
          <cell r="N6938">
            <v>4</v>
          </cell>
          <cell r="O6938">
            <v>41729</v>
          </cell>
          <cell r="P6938" t="str">
            <v>Current</v>
          </cell>
        </row>
        <row r="6939">
          <cell r="B6939">
            <v>40855</v>
          </cell>
          <cell r="C6939">
            <v>62</v>
          </cell>
          <cell r="D6939" t="str">
            <v>ON</v>
          </cell>
          <cell r="E6939" t="str">
            <v>Transfer</v>
          </cell>
          <cell r="F6939" t="str">
            <v>Fixed</v>
          </cell>
          <cell r="I6939">
            <v>19.239999999999998</v>
          </cell>
          <cell r="J6939">
            <v>13.6</v>
          </cell>
          <cell r="K6939" t="str">
            <v>Conv</v>
          </cell>
          <cell r="L6939">
            <v>0</v>
          </cell>
          <cell r="M6939" t="str">
            <v>Owner-Occupied</v>
          </cell>
          <cell r="N6939">
            <v>4</v>
          </cell>
          <cell r="O6939">
            <v>41471</v>
          </cell>
          <cell r="P6939" t="str">
            <v>Current</v>
          </cell>
        </row>
        <row r="6940">
          <cell r="B6940">
            <v>41060</v>
          </cell>
          <cell r="C6940">
            <v>56</v>
          </cell>
          <cell r="D6940" t="str">
            <v>AB</v>
          </cell>
          <cell r="E6940" t="str">
            <v>Purchase</v>
          </cell>
          <cell r="F6940" t="str">
            <v>Fixed</v>
          </cell>
          <cell r="I6940">
            <v>26.9</v>
          </cell>
          <cell r="J6940">
            <v>22.26</v>
          </cell>
          <cell r="K6940" t="str">
            <v>HiRatio</v>
          </cell>
          <cell r="L6940">
            <v>0</v>
          </cell>
          <cell r="M6940" t="str">
            <v>Owner-Occupied</v>
          </cell>
          <cell r="N6940">
            <v>4</v>
          </cell>
          <cell r="O6940">
            <v>41066</v>
          </cell>
          <cell r="P6940" t="str">
            <v>Current</v>
          </cell>
        </row>
        <row r="6941">
          <cell r="B6941">
            <v>40963</v>
          </cell>
          <cell r="C6941">
            <v>59</v>
          </cell>
          <cell r="D6941" t="str">
            <v>ON</v>
          </cell>
          <cell r="E6941" t="str">
            <v>Purchase</v>
          </cell>
          <cell r="F6941" t="str">
            <v>Fixed</v>
          </cell>
          <cell r="I6941">
            <v>42.05</v>
          </cell>
          <cell r="J6941">
            <v>21.34</v>
          </cell>
          <cell r="K6941" t="str">
            <v>HiRatio</v>
          </cell>
          <cell r="L6941">
            <v>0</v>
          </cell>
          <cell r="M6941" t="str">
            <v>Owner-Occupied</v>
          </cell>
          <cell r="N6941">
            <v>4</v>
          </cell>
          <cell r="O6941">
            <v>41884</v>
          </cell>
          <cell r="P6941" t="str">
            <v>Current</v>
          </cell>
        </row>
        <row r="6942">
          <cell r="B6942">
            <v>40837</v>
          </cell>
          <cell r="C6942">
            <v>63</v>
          </cell>
          <cell r="D6942" t="str">
            <v>ON</v>
          </cell>
          <cell r="E6942" t="str">
            <v>Purchase</v>
          </cell>
          <cell r="F6942" t="str">
            <v>ARM</v>
          </cell>
          <cell r="I6942">
            <v>31.77</v>
          </cell>
          <cell r="J6942">
            <v>29.4</v>
          </cell>
          <cell r="K6942" t="str">
            <v>HiRatio</v>
          </cell>
          <cell r="L6942">
            <v>0</v>
          </cell>
          <cell r="M6942" t="str">
            <v>Owner-Occupied</v>
          </cell>
          <cell r="N6942">
            <v>4</v>
          </cell>
          <cell r="O6942">
            <v>41410</v>
          </cell>
          <cell r="P6942" t="str">
            <v>Current</v>
          </cell>
        </row>
        <row r="6943">
          <cell r="B6943">
            <v>41645</v>
          </cell>
          <cell r="C6943">
            <v>36</v>
          </cell>
          <cell r="D6943" t="str">
            <v>ON</v>
          </cell>
          <cell r="E6943" t="str">
            <v>Purchase</v>
          </cell>
          <cell r="F6943" t="str">
            <v>ARM</v>
          </cell>
          <cell r="I6943">
            <v>34.96</v>
          </cell>
          <cell r="J6943">
            <v>21.52</v>
          </cell>
          <cell r="K6943" t="str">
            <v>HiRatio</v>
          </cell>
          <cell r="L6943">
            <v>0</v>
          </cell>
          <cell r="M6943" t="str">
            <v>Owner-Occupied</v>
          </cell>
          <cell r="N6943">
            <v>4</v>
          </cell>
          <cell r="O6943">
            <v>42592</v>
          </cell>
          <cell r="P6943" t="str">
            <v>Current</v>
          </cell>
        </row>
        <row r="6944">
          <cell r="B6944">
            <v>42612</v>
          </cell>
          <cell r="C6944">
            <v>5</v>
          </cell>
          <cell r="D6944" t="str">
            <v>BC</v>
          </cell>
          <cell r="E6944" t="str">
            <v>Purchase</v>
          </cell>
          <cell r="F6944" t="str">
            <v>Fixed</v>
          </cell>
          <cell r="I6944">
            <v>39.22</v>
          </cell>
          <cell r="J6944">
            <v>37.369999999999997</v>
          </cell>
          <cell r="K6944" t="str">
            <v>Conv</v>
          </cell>
          <cell r="L6944">
            <v>0</v>
          </cell>
          <cell r="M6944" t="str">
            <v>Owner-Occupied</v>
          </cell>
          <cell r="N6944">
            <v>4</v>
          </cell>
          <cell r="O6944">
            <v>42625</v>
          </cell>
          <cell r="P6944" t="str">
            <v>Current</v>
          </cell>
        </row>
        <row r="6945">
          <cell r="B6945">
            <v>40604</v>
          </cell>
          <cell r="C6945">
            <v>70</v>
          </cell>
          <cell r="D6945" t="str">
            <v>AB</v>
          </cell>
          <cell r="E6945" t="str">
            <v>Purchase</v>
          </cell>
          <cell r="F6945" t="str">
            <v>Variable</v>
          </cell>
          <cell r="I6945">
            <v>35.94</v>
          </cell>
          <cell r="J6945">
            <v>25.68</v>
          </cell>
          <cell r="K6945" t="str">
            <v>HiRatio</v>
          </cell>
          <cell r="L6945">
            <v>0</v>
          </cell>
          <cell r="M6945" t="str">
            <v>Owner-Occupied</v>
          </cell>
          <cell r="N6945">
            <v>0</v>
          </cell>
          <cell r="O6945">
            <v>43831</v>
          </cell>
          <cell r="P6945" t="str">
            <v>Current</v>
          </cell>
        </row>
        <row r="6946">
          <cell r="B6946">
            <v>40443</v>
          </cell>
          <cell r="C6946">
            <v>76</v>
          </cell>
          <cell r="D6946" t="str">
            <v>ON</v>
          </cell>
          <cell r="E6946" t="str">
            <v>Refinance External</v>
          </cell>
          <cell r="F6946" t="str">
            <v>Variable</v>
          </cell>
          <cell r="I6946">
            <v>39.56</v>
          </cell>
          <cell r="J6946">
            <v>20.73</v>
          </cell>
          <cell r="K6946" t="str">
            <v>Conv</v>
          </cell>
          <cell r="L6946">
            <v>0</v>
          </cell>
          <cell r="M6946" t="str">
            <v>Second Home</v>
          </cell>
          <cell r="N6946">
            <v>4</v>
          </cell>
          <cell r="O6946">
            <v>41031</v>
          </cell>
          <cell r="P6946" t="str">
            <v>Current</v>
          </cell>
        </row>
        <row r="6947">
          <cell r="B6947">
            <v>41457</v>
          </cell>
          <cell r="C6947">
            <v>42</v>
          </cell>
          <cell r="D6947" t="str">
            <v>ON</v>
          </cell>
          <cell r="E6947" t="str">
            <v>Refinance External</v>
          </cell>
          <cell r="F6947" t="str">
            <v>Fixed</v>
          </cell>
          <cell r="I6947">
            <v>42.78</v>
          </cell>
          <cell r="J6947">
            <v>37.51</v>
          </cell>
          <cell r="K6947" t="str">
            <v>Conv</v>
          </cell>
          <cell r="L6947">
            <v>263478.75</v>
          </cell>
          <cell r="M6947" t="str">
            <v>Owner-Occupied</v>
          </cell>
          <cell r="N6947">
            <v>0</v>
          </cell>
          <cell r="O6947">
            <v>43831</v>
          </cell>
          <cell r="P6947" t="str">
            <v>Current</v>
          </cell>
        </row>
        <row r="6948">
          <cell r="B6948">
            <v>42214</v>
          </cell>
          <cell r="C6948">
            <v>18</v>
          </cell>
          <cell r="D6948" t="str">
            <v>AB</v>
          </cell>
          <cell r="E6948" t="str">
            <v>Purchase</v>
          </cell>
          <cell r="F6948" t="str">
            <v>ARM</v>
          </cell>
          <cell r="I6948">
            <v>28.82</v>
          </cell>
          <cell r="J6948">
            <v>17.399999999999999</v>
          </cell>
          <cell r="K6948" t="str">
            <v>Conv</v>
          </cell>
          <cell r="L6948">
            <v>379135.86</v>
          </cell>
          <cell r="M6948" t="str">
            <v>Owner-Occupied</v>
          </cell>
          <cell r="N6948">
            <v>0</v>
          </cell>
          <cell r="O6948">
            <v>43831</v>
          </cell>
          <cell r="P6948" t="str">
            <v>Current</v>
          </cell>
        </row>
        <row r="6949">
          <cell r="B6949">
            <v>42381</v>
          </cell>
          <cell r="C6949">
            <v>12</v>
          </cell>
          <cell r="D6949" t="str">
            <v>ON</v>
          </cell>
          <cell r="E6949" t="str">
            <v>Refinance External</v>
          </cell>
          <cell r="F6949" t="str">
            <v>Fixed</v>
          </cell>
          <cell r="I6949">
            <v>42.64</v>
          </cell>
          <cell r="J6949">
            <v>17.46</v>
          </cell>
          <cell r="K6949" t="str">
            <v>Conv</v>
          </cell>
          <cell r="L6949">
            <v>268547.42</v>
          </cell>
          <cell r="M6949" t="str">
            <v>Rental</v>
          </cell>
          <cell r="N6949">
            <v>0</v>
          </cell>
          <cell r="O6949">
            <v>43831</v>
          </cell>
          <cell r="P6949" t="str">
            <v>Current</v>
          </cell>
        </row>
        <row r="6950">
          <cell r="B6950">
            <v>42331</v>
          </cell>
          <cell r="C6950">
            <v>14</v>
          </cell>
          <cell r="D6950" t="str">
            <v>ON</v>
          </cell>
          <cell r="E6950" t="str">
            <v>Refinance External</v>
          </cell>
          <cell r="F6950" t="str">
            <v>ARM</v>
          </cell>
          <cell r="I6950">
            <v>34.44</v>
          </cell>
          <cell r="J6950">
            <v>15.2</v>
          </cell>
          <cell r="K6950" t="str">
            <v>Conv</v>
          </cell>
          <cell r="L6950">
            <v>0</v>
          </cell>
          <cell r="M6950" t="str">
            <v>Owner-Occupied</v>
          </cell>
          <cell r="N6950">
            <v>4</v>
          </cell>
          <cell r="O6950">
            <v>42355</v>
          </cell>
          <cell r="P6950" t="str">
            <v>Current</v>
          </cell>
        </row>
        <row r="6951">
          <cell r="B6951">
            <v>41089</v>
          </cell>
          <cell r="C6951">
            <v>55</v>
          </cell>
          <cell r="D6951" t="str">
            <v>ON</v>
          </cell>
          <cell r="E6951" t="str">
            <v>Refinance External</v>
          </cell>
          <cell r="F6951" t="str">
            <v>Fixed</v>
          </cell>
          <cell r="I6951">
            <v>24.14</v>
          </cell>
          <cell r="J6951">
            <v>15.97</v>
          </cell>
          <cell r="K6951" t="str">
            <v>HiRatio</v>
          </cell>
          <cell r="L6951">
            <v>0</v>
          </cell>
          <cell r="M6951" t="str">
            <v>Owner-Occupied</v>
          </cell>
          <cell r="N6951">
            <v>4</v>
          </cell>
          <cell r="O6951">
            <v>41106</v>
          </cell>
          <cell r="P6951" t="str">
            <v>Current</v>
          </cell>
        </row>
        <row r="6952">
          <cell r="B6952">
            <v>40304</v>
          </cell>
          <cell r="C6952">
            <v>80</v>
          </cell>
          <cell r="D6952" t="str">
            <v>AB</v>
          </cell>
          <cell r="E6952" t="str">
            <v>Purchase</v>
          </cell>
          <cell r="F6952" t="str">
            <v>Variable</v>
          </cell>
          <cell r="I6952">
            <v>41.15</v>
          </cell>
          <cell r="J6952">
            <v>27.17</v>
          </cell>
          <cell r="K6952" t="str">
            <v>HiRatio</v>
          </cell>
          <cell r="L6952">
            <v>0</v>
          </cell>
          <cell r="M6952" t="str">
            <v>Owner-Occupied</v>
          </cell>
          <cell r="N6952">
            <v>0</v>
          </cell>
          <cell r="O6952">
            <v>43831</v>
          </cell>
          <cell r="P6952" t="str">
            <v>Current</v>
          </cell>
        </row>
        <row r="6953">
          <cell r="B6953">
            <v>40836</v>
          </cell>
          <cell r="C6953">
            <v>63</v>
          </cell>
          <cell r="D6953" t="str">
            <v>ON</v>
          </cell>
          <cell r="E6953" t="str">
            <v>Transfer</v>
          </cell>
          <cell r="F6953" t="str">
            <v>Fixed</v>
          </cell>
          <cell r="I6953">
            <v>32.590000000000003</v>
          </cell>
          <cell r="J6953">
            <v>27.71</v>
          </cell>
          <cell r="K6953" t="str">
            <v>Conv</v>
          </cell>
          <cell r="L6953">
            <v>0</v>
          </cell>
          <cell r="M6953" t="str">
            <v>Owner-Occupied</v>
          </cell>
          <cell r="N6953">
            <v>4</v>
          </cell>
          <cell r="O6953">
            <v>40864</v>
          </cell>
          <cell r="P6953" t="str">
            <v>Current</v>
          </cell>
        </row>
        <row r="6954">
          <cell r="B6954">
            <v>40679</v>
          </cell>
          <cell r="C6954">
            <v>68</v>
          </cell>
          <cell r="D6954" t="str">
            <v>ON</v>
          </cell>
          <cell r="E6954" t="str">
            <v>Refinance External</v>
          </cell>
          <cell r="F6954" t="str">
            <v>Fixed</v>
          </cell>
          <cell r="I6954">
            <v>31.85</v>
          </cell>
          <cell r="J6954">
            <v>28.41</v>
          </cell>
          <cell r="K6954" t="str">
            <v>HiRatio</v>
          </cell>
          <cell r="L6954">
            <v>0</v>
          </cell>
          <cell r="M6954" t="str">
            <v>Owner-Occupied</v>
          </cell>
          <cell r="N6954">
            <v>4</v>
          </cell>
          <cell r="O6954">
            <v>41785</v>
          </cell>
          <cell r="P6954" t="str">
            <v>Current</v>
          </cell>
        </row>
        <row r="6955">
          <cell r="B6955">
            <v>41726</v>
          </cell>
          <cell r="C6955">
            <v>34</v>
          </cell>
          <cell r="D6955" t="str">
            <v>AB</v>
          </cell>
          <cell r="E6955" t="str">
            <v>Purchase</v>
          </cell>
          <cell r="F6955" t="str">
            <v>Fixed</v>
          </cell>
          <cell r="I6955">
            <v>31.57</v>
          </cell>
          <cell r="J6955">
            <v>31.27</v>
          </cell>
          <cell r="K6955" t="str">
            <v>HiRatio</v>
          </cell>
          <cell r="L6955">
            <v>0</v>
          </cell>
          <cell r="M6955" t="str">
            <v>Owner-Occupied</v>
          </cell>
          <cell r="N6955">
            <v>4</v>
          </cell>
          <cell r="O6955">
            <v>41782</v>
          </cell>
          <cell r="P6955" t="str">
            <v>Current</v>
          </cell>
        </row>
        <row r="6956">
          <cell r="B6956">
            <v>41697</v>
          </cell>
          <cell r="C6956">
            <v>35</v>
          </cell>
          <cell r="D6956" t="str">
            <v>AB</v>
          </cell>
          <cell r="E6956" t="str">
            <v>Purchase</v>
          </cell>
          <cell r="F6956" t="str">
            <v>ARM</v>
          </cell>
          <cell r="I6956">
            <v>34.54</v>
          </cell>
          <cell r="J6956">
            <v>11.67</v>
          </cell>
          <cell r="K6956" t="str">
            <v>HiRatio</v>
          </cell>
          <cell r="L6956">
            <v>0</v>
          </cell>
          <cell r="M6956" t="str">
            <v>Owner-Occupied</v>
          </cell>
          <cell r="N6956">
            <v>4</v>
          </cell>
          <cell r="O6956">
            <v>41765</v>
          </cell>
          <cell r="P6956" t="str">
            <v>Current</v>
          </cell>
        </row>
        <row r="6957">
          <cell r="B6957">
            <v>40816</v>
          </cell>
          <cell r="C6957">
            <v>64</v>
          </cell>
          <cell r="D6957" t="str">
            <v>ON</v>
          </cell>
          <cell r="E6957" t="str">
            <v>Purchase</v>
          </cell>
          <cell r="F6957" t="str">
            <v>Fixed</v>
          </cell>
          <cell r="I6957">
            <v>41.12</v>
          </cell>
          <cell r="J6957">
            <v>28.99</v>
          </cell>
          <cell r="K6957" t="str">
            <v>HiRatio</v>
          </cell>
          <cell r="L6957">
            <v>0</v>
          </cell>
          <cell r="M6957" t="str">
            <v>Owner-Occupied</v>
          </cell>
          <cell r="N6957">
            <v>4</v>
          </cell>
          <cell r="O6957">
            <v>42660</v>
          </cell>
          <cell r="P6957" t="str">
            <v>Current</v>
          </cell>
        </row>
        <row r="6958">
          <cell r="B6958">
            <v>40701</v>
          </cell>
          <cell r="C6958">
            <v>67</v>
          </cell>
          <cell r="D6958" t="str">
            <v>NL</v>
          </cell>
          <cell r="E6958" t="str">
            <v>Purchase</v>
          </cell>
          <cell r="F6958" t="str">
            <v>Fixed</v>
          </cell>
          <cell r="I6958">
            <v>24.15</v>
          </cell>
          <cell r="J6958">
            <v>22.52</v>
          </cell>
          <cell r="K6958" t="str">
            <v>HiRatio</v>
          </cell>
          <cell r="L6958">
            <v>0</v>
          </cell>
          <cell r="M6958" t="str">
            <v>Owner-Occupied</v>
          </cell>
          <cell r="N6958">
            <v>4</v>
          </cell>
          <cell r="O6958">
            <v>42373</v>
          </cell>
          <cell r="P6958" t="str">
            <v>Current</v>
          </cell>
        </row>
        <row r="6959">
          <cell r="B6959">
            <v>40591</v>
          </cell>
          <cell r="C6959">
            <v>71</v>
          </cell>
          <cell r="D6959" t="str">
            <v>AB</v>
          </cell>
          <cell r="E6959" t="str">
            <v>Refinance External</v>
          </cell>
          <cell r="F6959" t="str">
            <v>Fixed</v>
          </cell>
          <cell r="I6959">
            <v>27.5</v>
          </cell>
          <cell r="J6959">
            <v>22.42</v>
          </cell>
          <cell r="K6959" t="str">
            <v>HiRatio</v>
          </cell>
          <cell r="L6959">
            <v>234179.71</v>
          </cell>
          <cell r="M6959" t="str">
            <v>Owner-Occupied</v>
          </cell>
          <cell r="N6959">
            <v>0</v>
          </cell>
          <cell r="O6959">
            <v>43831</v>
          </cell>
          <cell r="P6959" t="str">
            <v>Current</v>
          </cell>
        </row>
        <row r="6960">
          <cell r="B6960">
            <v>41901</v>
          </cell>
          <cell r="C6960">
            <v>28</v>
          </cell>
          <cell r="D6960" t="str">
            <v>ON</v>
          </cell>
          <cell r="E6960" t="str">
            <v>Purchase</v>
          </cell>
          <cell r="F6960" t="str">
            <v>Fixed</v>
          </cell>
          <cell r="I6960">
            <v>39.74</v>
          </cell>
          <cell r="J6960">
            <v>21.76</v>
          </cell>
          <cell r="K6960" t="str">
            <v>Conv</v>
          </cell>
          <cell r="L6960">
            <v>222857.16</v>
          </cell>
          <cell r="M6960" t="str">
            <v>Owner-Occupied</v>
          </cell>
          <cell r="N6960">
            <v>0</v>
          </cell>
          <cell r="O6960">
            <v>43831</v>
          </cell>
          <cell r="P6960" t="str">
            <v>Current</v>
          </cell>
        </row>
        <row r="6961">
          <cell r="B6961">
            <v>41415</v>
          </cell>
          <cell r="C6961">
            <v>44</v>
          </cell>
          <cell r="D6961" t="str">
            <v>ON</v>
          </cell>
          <cell r="E6961" t="str">
            <v>Purchase</v>
          </cell>
          <cell r="F6961" t="str">
            <v>Fixed</v>
          </cell>
          <cell r="I6961">
            <v>33.24</v>
          </cell>
          <cell r="J6961">
            <v>10.76</v>
          </cell>
          <cell r="K6961" t="str">
            <v>HiRatio</v>
          </cell>
          <cell r="L6961">
            <v>268818.53000000003</v>
          </cell>
          <cell r="M6961" t="str">
            <v>Owner-Occupied</v>
          </cell>
          <cell r="N6961">
            <v>0</v>
          </cell>
          <cell r="O6961">
            <v>43831</v>
          </cell>
          <cell r="P6961" t="str">
            <v>Current</v>
          </cell>
        </row>
        <row r="6962">
          <cell r="B6962">
            <v>42346</v>
          </cell>
          <cell r="C6962">
            <v>13</v>
          </cell>
          <cell r="D6962" t="str">
            <v>ON</v>
          </cell>
          <cell r="E6962" t="str">
            <v>Purchase</v>
          </cell>
          <cell r="F6962" t="str">
            <v>ARM</v>
          </cell>
          <cell r="I6962">
            <v>24.97</v>
          </cell>
          <cell r="J6962">
            <v>24.4</v>
          </cell>
          <cell r="K6962" t="str">
            <v>Conv</v>
          </cell>
          <cell r="L6962">
            <v>191883.74</v>
          </cell>
          <cell r="M6962" t="str">
            <v>Owner-Occupied</v>
          </cell>
          <cell r="N6962">
            <v>0</v>
          </cell>
          <cell r="O6962">
            <v>43831</v>
          </cell>
          <cell r="P6962" t="str">
            <v>Current</v>
          </cell>
        </row>
        <row r="6963">
          <cell r="B6963">
            <v>40445</v>
          </cell>
          <cell r="C6963">
            <v>76</v>
          </cell>
          <cell r="D6963" t="str">
            <v>BC</v>
          </cell>
          <cell r="E6963" t="str">
            <v>Purchase</v>
          </cell>
          <cell r="F6963" t="str">
            <v>Fixed</v>
          </cell>
          <cell r="I6963">
            <v>42.8</v>
          </cell>
          <cell r="J6963">
            <v>36.61</v>
          </cell>
          <cell r="K6963" t="str">
            <v>HiRatio</v>
          </cell>
          <cell r="L6963">
            <v>0</v>
          </cell>
          <cell r="M6963" t="str">
            <v>Owner-Occupied</v>
          </cell>
          <cell r="N6963">
            <v>4</v>
          </cell>
          <cell r="O6963">
            <v>40455</v>
          </cell>
          <cell r="P6963" t="str">
            <v>Current</v>
          </cell>
        </row>
        <row r="6964">
          <cell r="B6964">
            <v>40851</v>
          </cell>
          <cell r="C6964">
            <v>62</v>
          </cell>
          <cell r="D6964" t="str">
            <v>ON</v>
          </cell>
          <cell r="E6964" t="str">
            <v>Purchase</v>
          </cell>
          <cell r="F6964" t="str">
            <v>Fixed</v>
          </cell>
          <cell r="I6964">
            <v>37.39</v>
          </cell>
          <cell r="J6964">
            <v>15.9</v>
          </cell>
          <cell r="K6964" t="str">
            <v>Conv</v>
          </cell>
          <cell r="L6964">
            <v>0</v>
          </cell>
          <cell r="M6964" t="str">
            <v>Owner-Occupied</v>
          </cell>
          <cell r="N6964">
            <v>4</v>
          </cell>
          <cell r="O6964">
            <v>40858</v>
          </cell>
          <cell r="P6964" t="str">
            <v>Current</v>
          </cell>
        </row>
        <row r="6965">
          <cell r="B6965">
            <v>40766</v>
          </cell>
          <cell r="C6965">
            <v>65</v>
          </cell>
          <cell r="D6965" t="str">
            <v>ON</v>
          </cell>
          <cell r="E6965" t="str">
            <v>Refinance External</v>
          </cell>
          <cell r="I6965">
            <v>42.52</v>
          </cell>
          <cell r="J6965">
            <v>41.41</v>
          </cell>
          <cell r="K6965" t="str">
            <v>Other</v>
          </cell>
          <cell r="L6965">
            <v>0</v>
          </cell>
          <cell r="M6965" t="str">
            <v>Owner-Occupied</v>
          </cell>
          <cell r="N6965">
            <v>4</v>
          </cell>
          <cell r="O6965">
            <v>41886</v>
          </cell>
          <cell r="P6965" t="str">
            <v>Current</v>
          </cell>
        </row>
        <row r="6966">
          <cell r="B6966">
            <v>40380</v>
          </cell>
          <cell r="C6966">
            <v>78</v>
          </cell>
          <cell r="D6966" t="str">
            <v>AB</v>
          </cell>
          <cell r="E6966" t="str">
            <v>ETO External</v>
          </cell>
          <cell r="F6966" t="str">
            <v>Variable</v>
          </cell>
          <cell r="I6966">
            <v>28.83</v>
          </cell>
          <cell r="J6966">
            <v>12</v>
          </cell>
          <cell r="K6966" t="str">
            <v>Conv</v>
          </cell>
          <cell r="L6966">
            <v>0</v>
          </cell>
          <cell r="M6966" t="str">
            <v>Second Home</v>
          </cell>
          <cell r="N6966">
            <v>4</v>
          </cell>
          <cell r="O6966">
            <v>41148</v>
          </cell>
          <cell r="P6966" t="str">
            <v>Current</v>
          </cell>
        </row>
        <row r="6967">
          <cell r="B6967">
            <v>40830</v>
          </cell>
          <cell r="C6967">
            <v>63</v>
          </cell>
          <cell r="D6967" t="str">
            <v>BC</v>
          </cell>
          <cell r="E6967" t="str">
            <v>Purchase</v>
          </cell>
          <cell r="F6967" t="str">
            <v>Fixed</v>
          </cell>
          <cell r="I6967">
            <v>35.31</v>
          </cell>
          <cell r="J6967">
            <v>25.14</v>
          </cell>
          <cell r="K6967" t="str">
            <v>HiRatio</v>
          </cell>
          <cell r="L6967">
            <v>0</v>
          </cell>
          <cell r="M6967" t="str">
            <v>Owner-Occupied</v>
          </cell>
          <cell r="N6967">
            <v>4</v>
          </cell>
          <cell r="O6967">
            <v>42662</v>
          </cell>
          <cell r="P6967" t="str">
            <v>Current</v>
          </cell>
        </row>
        <row r="6968">
          <cell r="B6968">
            <v>40753</v>
          </cell>
          <cell r="C6968">
            <v>66</v>
          </cell>
          <cell r="D6968" t="str">
            <v>NS</v>
          </cell>
          <cell r="E6968" t="str">
            <v>Purchase</v>
          </cell>
          <cell r="F6968" t="str">
            <v>Fixed</v>
          </cell>
          <cell r="I6968">
            <v>37.590000000000003</v>
          </cell>
          <cell r="J6968">
            <v>36.950000000000003</v>
          </cell>
          <cell r="K6968" t="str">
            <v>HiRatio</v>
          </cell>
          <cell r="L6968">
            <v>0</v>
          </cell>
          <cell r="M6968" t="str">
            <v>Owner-Occupied</v>
          </cell>
          <cell r="N6968">
            <v>4</v>
          </cell>
          <cell r="O6968">
            <v>42594</v>
          </cell>
          <cell r="P6968" t="str">
            <v>Current</v>
          </cell>
        </row>
        <row r="6969">
          <cell r="B6969">
            <v>40295</v>
          </cell>
          <cell r="C6969">
            <v>81</v>
          </cell>
          <cell r="D6969" t="str">
            <v>ON</v>
          </cell>
          <cell r="E6969" t="str">
            <v>Refinance External</v>
          </cell>
          <cell r="F6969" t="str">
            <v>ARM</v>
          </cell>
          <cell r="I6969">
            <v>36.43</v>
          </cell>
          <cell r="J6969">
            <v>20.100000000000001</v>
          </cell>
          <cell r="K6969" t="str">
            <v>HiRatio</v>
          </cell>
          <cell r="L6969">
            <v>147649.69</v>
          </cell>
          <cell r="M6969" t="str">
            <v>Owner-Occupied</v>
          </cell>
          <cell r="N6969">
            <v>0</v>
          </cell>
          <cell r="O6969">
            <v>43831</v>
          </cell>
          <cell r="P6969" t="str">
            <v>Current</v>
          </cell>
        </row>
        <row r="6970">
          <cell r="B6970">
            <v>40848</v>
          </cell>
          <cell r="C6970">
            <v>62</v>
          </cell>
          <cell r="D6970" t="str">
            <v>BC</v>
          </cell>
          <cell r="E6970" t="str">
            <v>Refinance External</v>
          </cell>
          <cell r="F6970" t="str">
            <v>Fixed</v>
          </cell>
          <cell r="I6970">
            <v>34.22</v>
          </cell>
          <cell r="J6970">
            <v>27.76</v>
          </cell>
          <cell r="K6970" t="str">
            <v>Conv</v>
          </cell>
          <cell r="L6970">
            <v>160197.6</v>
          </cell>
          <cell r="M6970" t="str">
            <v>Rental</v>
          </cell>
          <cell r="N6970">
            <v>0</v>
          </cell>
          <cell r="O6970">
            <v>43831</v>
          </cell>
          <cell r="P6970" t="str">
            <v>Current</v>
          </cell>
        </row>
        <row r="6971">
          <cell r="B6971">
            <v>40382</v>
          </cell>
          <cell r="C6971">
            <v>78</v>
          </cell>
          <cell r="D6971" t="str">
            <v>AB</v>
          </cell>
          <cell r="E6971" t="str">
            <v>Refinance External</v>
          </cell>
          <cell r="F6971" t="str">
            <v>ARM</v>
          </cell>
          <cell r="I6971">
            <v>21.38</v>
          </cell>
          <cell r="J6971">
            <v>20.75</v>
          </cell>
          <cell r="K6971" t="str">
            <v>Conv</v>
          </cell>
          <cell r="L6971">
            <v>0</v>
          </cell>
          <cell r="M6971" t="str">
            <v>Owner-Occupied</v>
          </cell>
          <cell r="N6971">
            <v>4</v>
          </cell>
          <cell r="O6971">
            <v>41383</v>
          </cell>
          <cell r="P6971" t="str">
            <v>Current</v>
          </cell>
        </row>
        <row r="6972">
          <cell r="B6972">
            <v>42384</v>
          </cell>
          <cell r="C6972">
            <v>12</v>
          </cell>
          <cell r="D6972" t="str">
            <v>ON</v>
          </cell>
          <cell r="E6972" t="str">
            <v>Purchase</v>
          </cell>
          <cell r="F6972" t="str">
            <v>Fixed</v>
          </cell>
          <cell r="I6972">
            <v>38.79</v>
          </cell>
          <cell r="J6972">
            <v>38.65</v>
          </cell>
          <cell r="K6972" t="str">
            <v>HiRatio</v>
          </cell>
          <cell r="L6972">
            <v>0</v>
          </cell>
          <cell r="M6972" t="str">
            <v>Owner-Occupied</v>
          </cell>
          <cell r="N6972">
            <v>4</v>
          </cell>
          <cell r="O6972">
            <v>42389</v>
          </cell>
          <cell r="P6972" t="str">
            <v>Current</v>
          </cell>
        </row>
        <row r="6973">
          <cell r="B6973">
            <v>40749</v>
          </cell>
          <cell r="C6973">
            <v>66</v>
          </cell>
          <cell r="D6973" t="str">
            <v>AB</v>
          </cell>
          <cell r="E6973" t="str">
            <v>Refinance External</v>
          </cell>
          <cell r="F6973" t="str">
            <v>Fixed</v>
          </cell>
          <cell r="I6973">
            <v>26.64</v>
          </cell>
          <cell r="J6973">
            <v>15.66</v>
          </cell>
          <cell r="K6973" t="str">
            <v>Conv</v>
          </cell>
          <cell r="L6973">
            <v>0</v>
          </cell>
          <cell r="M6973" t="str">
            <v>Owner-Occupied</v>
          </cell>
          <cell r="N6973">
            <v>4</v>
          </cell>
          <cell r="O6973">
            <v>42578</v>
          </cell>
          <cell r="P6973" t="str">
            <v>Current</v>
          </cell>
        </row>
        <row r="6974">
          <cell r="B6974">
            <v>40522</v>
          </cell>
          <cell r="C6974">
            <v>73</v>
          </cell>
          <cell r="D6974" t="str">
            <v>ON</v>
          </cell>
          <cell r="E6974" t="str">
            <v>Purchase</v>
          </cell>
          <cell r="F6974" t="str">
            <v>ARM</v>
          </cell>
          <cell r="I6974">
            <v>41.31</v>
          </cell>
          <cell r="J6974">
            <v>23.74</v>
          </cell>
          <cell r="K6974" t="str">
            <v>Conv</v>
          </cell>
          <cell r="L6974">
            <v>294688.31</v>
          </cell>
          <cell r="M6974" t="str">
            <v>Owner-Occupied</v>
          </cell>
          <cell r="N6974">
            <v>0</v>
          </cell>
          <cell r="O6974">
            <v>43831</v>
          </cell>
          <cell r="P6974" t="str">
            <v>Current</v>
          </cell>
        </row>
        <row r="6975">
          <cell r="B6975">
            <v>40854</v>
          </cell>
          <cell r="C6975">
            <v>62</v>
          </cell>
          <cell r="D6975" t="str">
            <v>ON</v>
          </cell>
          <cell r="E6975" t="str">
            <v>Purchase</v>
          </cell>
          <cell r="F6975" t="str">
            <v>Fixed</v>
          </cell>
          <cell r="I6975">
            <v>39.68</v>
          </cell>
          <cell r="J6975">
            <v>15.75</v>
          </cell>
          <cell r="K6975" t="str">
            <v>Conv</v>
          </cell>
          <cell r="L6975">
            <v>166558.57999999999</v>
          </cell>
          <cell r="M6975" t="str">
            <v>Rental</v>
          </cell>
          <cell r="N6975">
            <v>0</v>
          </cell>
          <cell r="O6975">
            <v>43831</v>
          </cell>
          <cell r="P6975" t="str">
            <v>Current</v>
          </cell>
        </row>
        <row r="6976">
          <cell r="B6976">
            <v>40808</v>
          </cell>
          <cell r="C6976">
            <v>64</v>
          </cell>
          <cell r="D6976" t="str">
            <v>BC</v>
          </cell>
          <cell r="E6976" t="str">
            <v>Purchase</v>
          </cell>
          <cell r="F6976" t="str">
            <v>Fixed</v>
          </cell>
          <cell r="I6976">
            <v>41.27</v>
          </cell>
          <cell r="J6976">
            <v>30.67</v>
          </cell>
          <cell r="K6976" t="str">
            <v>HiRatio</v>
          </cell>
          <cell r="L6976">
            <v>465602.39</v>
          </cell>
          <cell r="M6976" t="str">
            <v>Owner-Occupied</v>
          </cell>
          <cell r="N6976">
            <v>0</v>
          </cell>
          <cell r="O6976">
            <v>43831</v>
          </cell>
          <cell r="P6976" t="str">
            <v>Current</v>
          </cell>
        </row>
        <row r="6977">
          <cell r="B6977">
            <v>40522</v>
          </cell>
          <cell r="C6977">
            <v>73</v>
          </cell>
          <cell r="D6977" t="str">
            <v>BC</v>
          </cell>
          <cell r="E6977" t="str">
            <v>Refinance External</v>
          </cell>
          <cell r="F6977" t="str">
            <v>Fixed</v>
          </cell>
          <cell r="I6977">
            <v>39.46</v>
          </cell>
          <cell r="J6977">
            <v>17.8</v>
          </cell>
          <cell r="K6977" t="str">
            <v>HiRatio</v>
          </cell>
          <cell r="L6977">
            <v>0</v>
          </cell>
          <cell r="M6977" t="str">
            <v>Owner-Occupied</v>
          </cell>
          <cell r="N6977">
            <v>4</v>
          </cell>
          <cell r="O6977">
            <v>40640</v>
          </cell>
          <cell r="P6977" t="str">
            <v>Current</v>
          </cell>
        </row>
        <row r="6978">
          <cell r="B6978">
            <v>40842</v>
          </cell>
          <cell r="C6978">
            <v>63</v>
          </cell>
          <cell r="D6978" t="str">
            <v>ON</v>
          </cell>
          <cell r="E6978" t="str">
            <v>Purchase</v>
          </cell>
          <cell r="F6978" t="str">
            <v>Fixed</v>
          </cell>
          <cell r="I6978">
            <v>35.22</v>
          </cell>
          <cell r="J6978">
            <v>29.1</v>
          </cell>
          <cell r="K6978" t="str">
            <v>HiRatio</v>
          </cell>
          <cell r="L6978">
            <v>0</v>
          </cell>
          <cell r="M6978" t="str">
            <v>Owner-Occupied</v>
          </cell>
          <cell r="N6978">
            <v>4</v>
          </cell>
          <cell r="O6978">
            <v>41550</v>
          </cell>
          <cell r="P6978" t="str">
            <v>Current</v>
          </cell>
        </row>
        <row r="6979">
          <cell r="B6979">
            <v>41001</v>
          </cell>
          <cell r="C6979">
            <v>57</v>
          </cell>
          <cell r="D6979" t="str">
            <v>ON</v>
          </cell>
          <cell r="E6979" t="str">
            <v>Transfer</v>
          </cell>
          <cell r="F6979" t="str">
            <v>Fixed</v>
          </cell>
          <cell r="I6979">
            <v>30.75</v>
          </cell>
          <cell r="J6979">
            <v>21.46</v>
          </cell>
          <cell r="K6979" t="str">
            <v>HiRatio</v>
          </cell>
          <cell r="L6979">
            <v>176592.76</v>
          </cell>
          <cell r="M6979" t="str">
            <v>Owner-Occupied</v>
          </cell>
          <cell r="N6979">
            <v>0</v>
          </cell>
          <cell r="O6979">
            <v>43831</v>
          </cell>
          <cell r="P6979" t="str">
            <v>Current</v>
          </cell>
        </row>
        <row r="6980">
          <cell r="B6980">
            <v>40501</v>
          </cell>
          <cell r="C6980">
            <v>74</v>
          </cell>
          <cell r="D6980" t="str">
            <v>ON</v>
          </cell>
          <cell r="E6980" t="str">
            <v>Purchase</v>
          </cell>
          <cell r="F6980" t="str">
            <v>Fixed</v>
          </cell>
          <cell r="I6980">
            <v>10.85</v>
          </cell>
          <cell r="J6980">
            <v>21.41</v>
          </cell>
          <cell r="K6980" t="str">
            <v>Conv</v>
          </cell>
          <cell r="L6980">
            <v>0</v>
          </cell>
          <cell r="M6980" t="str">
            <v>Owner-Occupied</v>
          </cell>
          <cell r="N6980">
            <v>4</v>
          </cell>
          <cell r="O6980">
            <v>41361</v>
          </cell>
          <cell r="P6980" t="str">
            <v>Current</v>
          </cell>
        </row>
        <row r="6981">
          <cell r="B6981">
            <v>40757</v>
          </cell>
          <cell r="C6981">
            <v>65</v>
          </cell>
          <cell r="D6981" t="str">
            <v>ON</v>
          </cell>
          <cell r="E6981" t="str">
            <v>Refinance External</v>
          </cell>
          <cell r="F6981" t="str">
            <v>Fixed</v>
          </cell>
          <cell r="I6981">
            <v>40.869999999999997</v>
          </cell>
          <cell r="J6981">
            <v>21.8</v>
          </cell>
          <cell r="K6981" t="str">
            <v>HiRatio</v>
          </cell>
          <cell r="L6981">
            <v>0</v>
          </cell>
          <cell r="M6981" t="str">
            <v>Owner-Occupied</v>
          </cell>
          <cell r="N6981">
            <v>4</v>
          </cell>
          <cell r="O6981">
            <v>42227</v>
          </cell>
          <cell r="P6981" t="str">
            <v>Current</v>
          </cell>
        </row>
        <row r="6982">
          <cell r="B6982">
            <v>40728</v>
          </cell>
          <cell r="C6982">
            <v>66</v>
          </cell>
          <cell r="D6982" t="str">
            <v>ON</v>
          </cell>
          <cell r="E6982" t="str">
            <v>Purchase</v>
          </cell>
          <cell r="F6982" t="str">
            <v>Fixed</v>
          </cell>
          <cell r="I6982">
            <v>40.770000000000003</v>
          </cell>
          <cell r="J6982">
            <v>40.770000000000003</v>
          </cell>
          <cell r="K6982" t="str">
            <v>Conv</v>
          </cell>
          <cell r="L6982">
            <v>88813.99</v>
          </cell>
          <cell r="M6982" t="str">
            <v>Owner-Occupied</v>
          </cell>
          <cell r="N6982">
            <v>0</v>
          </cell>
          <cell r="O6982">
            <v>43831</v>
          </cell>
          <cell r="P6982" t="str">
            <v>Current</v>
          </cell>
        </row>
        <row r="6983">
          <cell r="B6983">
            <v>40526</v>
          </cell>
          <cell r="C6983">
            <v>73</v>
          </cell>
          <cell r="D6983" t="str">
            <v>AB</v>
          </cell>
          <cell r="E6983" t="str">
            <v>Purchase</v>
          </cell>
          <cell r="F6983" t="str">
            <v>ARM</v>
          </cell>
          <cell r="I6983">
            <v>29.28</v>
          </cell>
          <cell r="J6983">
            <v>22.86</v>
          </cell>
          <cell r="K6983" t="str">
            <v>Conv</v>
          </cell>
          <cell r="L6983">
            <v>0</v>
          </cell>
          <cell r="M6983" t="str">
            <v>Owner-Occupied</v>
          </cell>
          <cell r="N6983">
            <v>4</v>
          </cell>
          <cell r="O6983">
            <v>41698</v>
          </cell>
          <cell r="P6983" t="str">
            <v>Current</v>
          </cell>
        </row>
        <row r="6984">
          <cell r="B6984">
            <v>40471</v>
          </cell>
          <cell r="C6984">
            <v>75</v>
          </cell>
          <cell r="D6984" t="str">
            <v>AB</v>
          </cell>
          <cell r="E6984" t="str">
            <v>Purchase</v>
          </cell>
          <cell r="F6984" t="str">
            <v>Fixed</v>
          </cell>
          <cell r="I6984">
            <v>37.64</v>
          </cell>
          <cell r="J6984">
            <v>8.59</v>
          </cell>
          <cell r="K6984" t="str">
            <v>Conv</v>
          </cell>
          <cell r="L6984">
            <v>140491.69</v>
          </cell>
          <cell r="M6984" t="str">
            <v>Rental</v>
          </cell>
          <cell r="N6984">
            <v>0</v>
          </cell>
          <cell r="O6984">
            <v>43831</v>
          </cell>
          <cell r="P6984" t="str">
            <v>Current</v>
          </cell>
        </row>
        <row r="6985">
          <cell r="B6985">
            <v>40445</v>
          </cell>
          <cell r="C6985">
            <v>76</v>
          </cell>
          <cell r="D6985" t="str">
            <v>ON</v>
          </cell>
          <cell r="E6985" t="str">
            <v>Refinance External</v>
          </cell>
          <cell r="F6985" t="str">
            <v>Fixed</v>
          </cell>
          <cell r="I6985">
            <v>38.19</v>
          </cell>
          <cell r="J6985">
            <v>31.9</v>
          </cell>
          <cell r="K6985" t="str">
            <v>HiRatio</v>
          </cell>
          <cell r="L6985">
            <v>0</v>
          </cell>
          <cell r="M6985" t="str">
            <v>Owner-Occupied</v>
          </cell>
          <cell r="N6985">
            <v>4</v>
          </cell>
          <cell r="O6985">
            <v>42068</v>
          </cell>
          <cell r="P6985" t="str">
            <v>Current</v>
          </cell>
        </row>
        <row r="6986">
          <cell r="B6986">
            <v>40476</v>
          </cell>
          <cell r="C6986">
            <v>75</v>
          </cell>
          <cell r="D6986" t="str">
            <v>AB</v>
          </cell>
          <cell r="E6986" t="str">
            <v>Purchase</v>
          </cell>
          <cell r="F6986" t="str">
            <v>ARM</v>
          </cell>
          <cell r="I6986">
            <v>34.1</v>
          </cell>
          <cell r="J6986">
            <v>12.6</v>
          </cell>
          <cell r="K6986" t="str">
            <v>Conv</v>
          </cell>
          <cell r="L6986">
            <v>198364.93</v>
          </cell>
          <cell r="M6986" t="str">
            <v>Owner-Occupied</v>
          </cell>
          <cell r="N6986">
            <v>0</v>
          </cell>
          <cell r="O6986">
            <v>43831</v>
          </cell>
          <cell r="P6986" t="str">
            <v>Current</v>
          </cell>
        </row>
        <row r="6987">
          <cell r="B6987">
            <v>40382</v>
          </cell>
          <cell r="C6987">
            <v>78</v>
          </cell>
          <cell r="D6987" t="str">
            <v>AB</v>
          </cell>
          <cell r="E6987" t="str">
            <v>Purchase</v>
          </cell>
          <cell r="F6987" t="str">
            <v>Variable</v>
          </cell>
          <cell r="I6987">
            <v>27.05</v>
          </cell>
          <cell r="J6987">
            <v>14.82</v>
          </cell>
          <cell r="K6987" t="str">
            <v>Other</v>
          </cell>
          <cell r="L6987">
            <v>0</v>
          </cell>
          <cell r="M6987" t="str">
            <v>Owner-Occupied</v>
          </cell>
          <cell r="N6987">
            <v>4</v>
          </cell>
          <cell r="O6987">
            <v>40968</v>
          </cell>
          <cell r="P6987" t="str">
            <v>Current</v>
          </cell>
        </row>
        <row r="6988">
          <cell r="B6988">
            <v>40816</v>
          </cell>
          <cell r="C6988">
            <v>64</v>
          </cell>
          <cell r="D6988" t="str">
            <v>NS</v>
          </cell>
          <cell r="E6988" t="str">
            <v>Refinance External</v>
          </cell>
          <cell r="F6988" t="str">
            <v>Fixed</v>
          </cell>
          <cell r="I6988">
            <v>30.42</v>
          </cell>
          <cell r="J6988">
            <v>16.29</v>
          </cell>
          <cell r="K6988" t="str">
            <v>HiRatio</v>
          </cell>
          <cell r="L6988">
            <v>139254.53</v>
          </cell>
          <cell r="M6988" t="str">
            <v>Owner-Occupied</v>
          </cell>
          <cell r="N6988">
            <v>0</v>
          </cell>
          <cell r="O6988">
            <v>43831</v>
          </cell>
          <cell r="P6988" t="str">
            <v>Current</v>
          </cell>
        </row>
        <row r="6989">
          <cell r="B6989">
            <v>40452</v>
          </cell>
          <cell r="C6989">
            <v>75</v>
          </cell>
          <cell r="D6989" t="str">
            <v>BC</v>
          </cell>
          <cell r="E6989" t="str">
            <v>Refinance External</v>
          </cell>
          <cell r="F6989" t="str">
            <v>ARM</v>
          </cell>
          <cell r="I6989">
            <v>31.86</v>
          </cell>
          <cell r="J6989">
            <v>24.74</v>
          </cell>
          <cell r="K6989" t="str">
            <v>Conv</v>
          </cell>
          <cell r="L6989">
            <v>0</v>
          </cell>
          <cell r="M6989" t="str">
            <v>Owner-Occupied</v>
          </cell>
          <cell r="N6989">
            <v>4</v>
          </cell>
          <cell r="O6989">
            <v>42752</v>
          </cell>
          <cell r="P6989" t="str">
            <v>Current</v>
          </cell>
        </row>
        <row r="6990">
          <cell r="B6990">
            <v>41022</v>
          </cell>
          <cell r="C6990">
            <v>57</v>
          </cell>
          <cell r="D6990" t="str">
            <v>ON</v>
          </cell>
          <cell r="E6990" t="str">
            <v>Purchase</v>
          </cell>
          <cell r="F6990" t="str">
            <v>Fixed</v>
          </cell>
          <cell r="I6990">
            <v>38.67</v>
          </cell>
          <cell r="J6990">
            <v>38.67</v>
          </cell>
          <cell r="K6990" t="str">
            <v>HiRatio</v>
          </cell>
          <cell r="L6990">
            <v>0</v>
          </cell>
          <cell r="M6990" t="str">
            <v>Owner-Occupied</v>
          </cell>
          <cell r="N6990">
            <v>4</v>
          </cell>
          <cell r="O6990">
            <v>41604</v>
          </cell>
          <cell r="P6990" t="str">
            <v>Current</v>
          </cell>
        </row>
        <row r="6991">
          <cell r="B6991">
            <v>40753</v>
          </cell>
          <cell r="C6991">
            <v>66</v>
          </cell>
          <cell r="D6991" t="str">
            <v>ON</v>
          </cell>
          <cell r="E6991" t="str">
            <v>Purchase</v>
          </cell>
          <cell r="F6991" t="str">
            <v>Fixed</v>
          </cell>
          <cell r="I6991">
            <v>38.71</v>
          </cell>
          <cell r="J6991">
            <v>26.33</v>
          </cell>
          <cell r="K6991" t="str">
            <v>HiRatio</v>
          </cell>
          <cell r="L6991">
            <v>180659.15</v>
          </cell>
          <cell r="M6991" t="str">
            <v>Owner-Occupied</v>
          </cell>
          <cell r="N6991">
            <v>0</v>
          </cell>
          <cell r="O6991">
            <v>43831</v>
          </cell>
          <cell r="P6991" t="str">
            <v>Current</v>
          </cell>
        </row>
        <row r="6992">
          <cell r="B6992">
            <v>40318</v>
          </cell>
          <cell r="C6992">
            <v>80</v>
          </cell>
          <cell r="D6992" t="str">
            <v>ON</v>
          </cell>
          <cell r="E6992" t="str">
            <v>Refinance External</v>
          </cell>
          <cell r="F6992" t="str">
            <v>Fixed</v>
          </cell>
          <cell r="I6992">
            <v>27.84</v>
          </cell>
          <cell r="J6992">
            <v>23.67</v>
          </cell>
          <cell r="K6992" t="str">
            <v>HiRatio</v>
          </cell>
          <cell r="L6992">
            <v>0</v>
          </cell>
          <cell r="M6992" t="str">
            <v>Owner-Occupied</v>
          </cell>
          <cell r="N6992">
            <v>4</v>
          </cell>
          <cell r="O6992">
            <v>41673</v>
          </cell>
          <cell r="P6992" t="str">
            <v>Current</v>
          </cell>
        </row>
        <row r="6993">
          <cell r="B6993">
            <v>40511</v>
          </cell>
          <cell r="C6993">
            <v>74</v>
          </cell>
          <cell r="D6993" t="str">
            <v>ON</v>
          </cell>
          <cell r="E6993" t="str">
            <v>Purchase</v>
          </cell>
          <cell r="F6993" t="str">
            <v>Fixed</v>
          </cell>
          <cell r="I6993">
            <v>24.19</v>
          </cell>
          <cell r="J6993">
            <v>23.69</v>
          </cell>
          <cell r="K6993" t="str">
            <v>Conv</v>
          </cell>
          <cell r="L6993">
            <v>0</v>
          </cell>
          <cell r="M6993" t="str">
            <v>Owner-Occupied</v>
          </cell>
          <cell r="N6993">
            <v>4</v>
          </cell>
          <cell r="O6993">
            <v>41192</v>
          </cell>
          <cell r="P6993" t="str">
            <v>Current</v>
          </cell>
        </row>
        <row r="6994">
          <cell r="B6994">
            <v>40480</v>
          </cell>
          <cell r="C6994">
            <v>75</v>
          </cell>
          <cell r="D6994" t="str">
            <v>ON</v>
          </cell>
          <cell r="E6994" t="str">
            <v>Refinance External</v>
          </cell>
          <cell r="F6994" t="str">
            <v>ARM</v>
          </cell>
          <cell r="I6994">
            <v>38.799999999999997</v>
          </cell>
          <cell r="J6994">
            <v>38.78</v>
          </cell>
          <cell r="K6994" t="str">
            <v>Conv</v>
          </cell>
          <cell r="L6994">
            <v>125072.22</v>
          </cell>
          <cell r="M6994" t="str">
            <v>Owner-Occupied</v>
          </cell>
          <cell r="N6994">
            <v>0</v>
          </cell>
          <cell r="O6994">
            <v>43831</v>
          </cell>
          <cell r="P6994" t="str">
            <v>Current</v>
          </cell>
        </row>
        <row r="6995">
          <cell r="B6995">
            <v>40529</v>
          </cell>
          <cell r="C6995">
            <v>73</v>
          </cell>
          <cell r="D6995" t="str">
            <v>ON</v>
          </cell>
          <cell r="E6995" t="str">
            <v>Refinance External</v>
          </cell>
          <cell r="F6995" t="str">
            <v>ARM</v>
          </cell>
          <cell r="I6995">
            <v>38.18</v>
          </cell>
          <cell r="J6995">
            <v>29.1</v>
          </cell>
          <cell r="K6995" t="str">
            <v>Conv</v>
          </cell>
          <cell r="L6995">
            <v>257914.09</v>
          </cell>
          <cell r="M6995" t="str">
            <v>Owner-Occupied</v>
          </cell>
          <cell r="N6995">
            <v>0</v>
          </cell>
          <cell r="O6995">
            <v>43831</v>
          </cell>
          <cell r="P6995" t="str">
            <v>Current</v>
          </cell>
        </row>
        <row r="6996">
          <cell r="B6996">
            <v>40889</v>
          </cell>
          <cell r="C6996">
            <v>61</v>
          </cell>
          <cell r="D6996" t="str">
            <v>ON</v>
          </cell>
          <cell r="E6996" t="str">
            <v>Purchase</v>
          </cell>
          <cell r="F6996" t="str">
            <v>Fixed</v>
          </cell>
          <cell r="I6996">
            <v>30.38</v>
          </cell>
          <cell r="J6996">
            <v>21.62</v>
          </cell>
          <cell r="K6996" t="str">
            <v>HiRatio</v>
          </cell>
          <cell r="L6996">
            <v>223798.19</v>
          </cell>
          <cell r="M6996" t="str">
            <v>Owner-Occupied</v>
          </cell>
          <cell r="N6996">
            <v>0</v>
          </cell>
          <cell r="O6996">
            <v>43831</v>
          </cell>
          <cell r="P6996" t="str">
            <v>Current</v>
          </cell>
        </row>
        <row r="6997">
          <cell r="B6997">
            <v>40882</v>
          </cell>
          <cell r="C6997">
            <v>61</v>
          </cell>
          <cell r="D6997" t="str">
            <v>BC</v>
          </cell>
          <cell r="E6997" t="str">
            <v>Purchase</v>
          </cell>
          <cell r="F6997" t="str">
            <v>Fixed</v>
          </cell>
          <cell r="I6997">
            <v>16.28</v>
          </cell>
          <cell r="J6997">
            <v>15.84</v>
          </cell>
          <cell r="K6997" t="str">
            <v>Conv</v>
          </cell>
          <cell r="L6997">
            <v>121556.95</v>
          </cell>
          <cell r="M6997" t="str">
            <v>Owner-Occupied</v>
          </cell>
          <cell r="N6997">
            <v>0</v>
          </cell>
          <cell r="O6997">
            <v>43831</v>
          </cell>
          <cell r="P6997" t="str">
            <v>Current</v>
          </cell>
        </row>
        <row r="6998">
          <cell r="B6998">
            <v>40753</v>
          </cell>
          <cell r="C6998">
            <v>66</v>
          </cell>
          <cell r="D6998" t="str">
            <v>ON</v>
          </cell>
          <cell r="E6998" t="str">
            <v>Purchase</v>
          </cell>
          <cell r="F6998" t="str">
            <v>Fixed</v>
          </cell>
          <cell r="I6998">
            <v>36.81</v>
          </cell>
          <cell r="J6998">
            <v>24.07</v>
          </cell>
          <cell r="K6998" t="str">
            <v>HiRatio</v>
          </cell>
          <cell r="L6998">
            <v>287005.12</v>
          </cell>
          <cell r="M6998" t="str">
            <v>Owner-Occupied</v>
          </cell>
          <cell r="N6998">
            <v>0</v>
          </cell>
          <cell r="O6998">
            <v>43831</v>
          </cell>
          <cell r="P6998" t="str">
            <v>Current</v>
          </cell>
        </row>
        <row r="6999">
          <cell r="B6999">
            <v>40410</v>
          </cell>
          <cell r="C6999">
            <v>77</v>
          </cell>
          <cell r="D6999" t="str">
            <v>ON</v>
          </cell>
          <cell r="E6999" t="str">
            <v>Refinance External</v>
          </cell>
          <cell r="F6999" t="str">
            <v>ARM</v>
          </cell>
          <cell r="I6999">
            <v>34.58</v>
          </cell>
          <cell r="J6999">
            <v>-1.89</v>
          </cell>
          <cell r="K6999" t="str">
            <v>Conv</v>
          </cell>
          <cell r="L6999">
            <v>0</v>
          </cell>
          <cell r="M6999" t="str">
            <v>Rental</v>
          </cell>
          <cell r="N6999">
            <v>4</v>
          </cell>
          <cell r="O6999">
            <v>40788</v>
          </cell>
          <cell r="P6999" t="str">
            <v>Current</v>
          </cell>
        </row>
        <row r="7000">
          <cell r="B7000">
            <v>40788</v>
          </cell>
          <cell r="C7000">
            <v>64</v>
          </cell>
          <cell r="D7000" t="str">
            <v>BC</v>
          </cell>
          <cell r="E7000" t="str">
            <v>Refinance External</v>
          </cell>
          <cell r="F7000" t="str">
            <v>Fixed</v>
          </cell>
          <cell r="I7000">
            <v>31.47</v>
          </cell>
          <cell r="J7000">
            <v>19.95</v>
          </cell>
          <cell r="K7000" t="str">
            <v>HiRatio</v>
          </cell>
          <cell r="L7000">
            <v>0</v>
          </cell>
          <cell r="M7000" t="str">
            <v>Owner-Occupied</v>
          </cell>
          <cell r="N7000">
            <v>4</v>
          </cell>
          <cell r="O7000">
            <v>41115</v>
          </cell>
          <cell r="P7000" t="str">
            <v>Current</v>
          </cell>
        </row>
        <row r="7001">
          <cell r="B7001">
            <v>40443</v>
          </cell>
          <cell r="C7001">
            <v>76</v>
          </cell>
          <cell r="D7001" t="str">
            <v>MB</v>
          </cell>
          <cell r="E7001" t="str">
            <v>Refinance External</v>
          </cell>
          <cell r="F7001" t="str">
            <v>Fixed</v>
          </cell>
          <cell r="I7001">
            <v>17.16</v>
          </cell>
          <cell r="J7001">
            <v>23.11</v>
          </cell>
          <cell r="K7001" t="str">
            <v>Conv</v>
          </cell>
          <cell r="L7001">
            <v>0</v>
          </cell>
          <cell r="M7001" t="str">
            <v>Rental</v>
          </cell>
          <cell r="N7001">
            <v>4</v>
          </cell>
          <cell r="O7001">
            <v>41078</v>
          </cell>
          <cell r="P7001" t="str">
            <v>Current</v>
          </cell>
        </row>
        <row r="7002">
          <cell r="B7002">
            <v>40784</v>
          </cell>
          <cell r="C7002">
            <v>65</v>
          </cell>
          <cell r="D7002" t="str">
            <v>AB</v>
          </cell>
          <cell r="E7002" t="str">
            <v>Purchase</v>
          </cell>
          <cell r="F7002" t="str">
            <v>Fixed</v>
          </cell>
          <cell r="I7002">
            <v>22.26</v>
          </cell>
          <cell r="J7002">
            <v>5.44</v>
          </cell>
          <cell r="K7002" t="str">
            <v>HiRatio</v>
          </cell>
          <cell r="L7002">
            <v>0</v>
          </cell>
          <cell r="M7002" t="str">
            <v>Second Home</v>
          </cell>
          <cell r="N7002">
            <v>4</v>
          </cell>
          <cell r="O7002">
            <v>42625</v>
          </cell>
          <cell r="P7002" t="str">
            <v>Current</v>
          </cell>
        </row>
        <row r="7003">
          <cell r="B7003">
            <v>40410</v>
          </cell>
          <cell r="C7003">
            <v>77</v>
          </cell>
          <cell r="D7003" t="str">
            <v>BC</v>
          </cell>
          <cell r="E7003" t="str">
            <v>Refinance External</v>
          </cell>
          <cell r="F7003" t="str">
            <v>Fixed</v>
          </cell>
          <cell r="I7003">
            <v>30.26</v>
          </cell>
          <cell r="J7003">
            <v>31.67</v>
          </cell>
          <cell r="K7003" t="str">
            <v>Conv</v>
          </cell>
          <cell r="L7003">
            <v>0</v>
          </cell>
          <cell r="M7003" t="str">
            <v>Owner-Occupied</v>
          </cell>
          <cell r="N7003">
            <v>4</v>
          </cell>
          <cell r="O7003">
            <v>40815</v>
          </cell>
          <cell r="P7003" t="str">
            <v>Current</v>
          </cell>
        </row>
        <row r="7004">
          <cell r="B7004">
            <v>40325</v>
          </cell>
          <cell r="C7004">
            <v>80</v>
          </cell>
          <cell r="D7004" t="str">
            <v>BC</v>
          </cell>
          <cell r="E7004" t="str">
            <v>Purchase</v>
          </cell>
          <cell r="F7004" t="str">
            <v>Fixed</v>
          </cell>
          <cell r="I7004">
            <v>43.74</v>
          </cell>
          <cell r="J7004">
            <v>29.05</v>
          </cell>
          <cell r="K7004" t="str">
            <v>Conv</v>
          </cell>
          <cell r="L7004">
            <v>0</v>
          </cell>
          <cell r="M7004" t="str">
            <v>Owner-Occupied</v>
          </cell>
          <cell r="N7004">
            <v>4</v>
          </cell>
          <cell r="O7004">
            <v>41066</v>
          </cell>
          <cell r="P7004" t="str">
            <v>Current</v>
          </cell>
        </row>
        <row r="7005">
          <cell r="B7005">
            <v>40326</v>
          </cell>
          <cell r="C7005">
            <v>80</v>
          </cell>
          <cell r="D7005" t="str">
            <v>ON</v>
          </cell>
          <cell r="E7005" t="str">
            <v>Refinance External</v>
          </cell>
          <cell r="F7005" t="str">
            <v>ARM</v>
          </cell>
          <cell r="I7005">
            <v>27.39</v>
          </cell>
          <cell r="J7005">
            <v>27.06</v>
          </cell>
          <cell r="K7005" t="str">
            <v>Conv</v>
          </cell>
          <cell r="L7005">
            <v>0</v>
          </cell>
          <cell r="M7005" t="str">
            <v>Owner-Occupied</v>
          </cell>
          <cell r="N7005">
            <v>4</v>
          </cell>
          <cell r="O7005">
            <v>41536</v>
          </cell>
          <cell r="P7005" t="str">
            <v>Current</v>
          </cell>
        </row>
        <row r="7006">
          <cell r="B7006">
            <v>40492</v>
          </cell>
          <cell r="C7006">
            <v>74</v>
          </cell>
          <cell r="D7006" t="str">
            <v>ON</v>
          </cell>
          <cell r="E7006" t="str">
            <v>Purchase</v>
          </cell>
          <cell r="F7006" t="str">
            <v>Fixed</v>
          </cell>
          <cell r="I7006">
            <v>36.159999999999997</v>
          </cell>
          <cell r="J7006">
            <v>35.340000000000003</v>
          </cell>
          <cell r="K7006" t="str">
            <v>Conv</v>
          </cell>
          <cell r="L7006">
            <v>0</v>
          </cell>
          <cell r="M7006" t="str">
            <v>Owner-Occupied</v>
          </cell>
          <cell r="N7006">
            <v>4</v>
          </cell>
          <cell r="O7006">
            <v>41373</v>
          </cell>
          <cell r="P7006" t="str">
            <v>Current</v>
          </cell>
        </row>
        <row r="7007">
          <cell r="B7007">
            <v>40962</v>
          </cell>
          <cell r="C7007">
            <v>59</v>
          </cell>
          <cell r="D7007" t="str">
            <v>AB</v>
          </cell>
          <cell r="E7007" t="str">
            <v>Refinance External</v>
          </cell>
          <cell r="F7007" t="str">
            <v>Fixed</v>
          </cell>
          <cell r="I7007">
            <v>19.43</v>
          </cell>
          <cell r="J7007">
            <v>17.38</v>
          </cell>
          <cell r="K7007" t="str">
            <v>Conv</v>
          </cell>
          <cell r="L7007">
            <v>0</v>
          </cell>
          <cell r="M7007" t="str">
            <v>Owner-Occupied</v>
          </cell>
          <cell r="N7007">
            <v>4</v>
          </cell>
          <cell r="O7007">
            <v>41100</v>
          </cell>
          <cell r="P7007" t="str">
            <v>Current</v>
          </cell>
        </row>
        <row r="7008">
          <cell r="B7008">
            <v>40396</v>
          </cell>
          <cell r="C7008">
            <v>77</v>
          </cell>
          <cell r="D7008" t="str">
            <v>ON</v>
          </cell>
          <cell r="E7008" t="str">
            <v>Purchase</v>
          </cell>
          <cell r="F7008" t="str">
            <v>Fixed</v>
          </cell>
          <cell r="I7008">
            <v>22.44</v>
          </cell>
          <cell r="J7008">
            <v>22.3</v>
          </cell>
          <cell r="K7008" t="str">
            <v>HiRatio</v>
          </cell>
          <cell r="L7008">
            <v>0</v>
          </cell>
          <cell r="M7008" t="str">
            <v>Owner-Occupied</v>
          </cell>
          <cell r="N7008">
            <v>4</v>
          </cell>
          <cell r="O7008">
            <v>41494</v>
          </cell>
          <cell r="P7008" t="str">
            <v>Current</v>
          </cell>
        </row>
        <row r="7009">
          <cell r="B7009">
            <v>40415</v>
          </cell>
          <cell r="C7009">
            <v>77</v>
          </cell>
          <cell r="D7009" t="str">
            <v>BC</v>
          </cell>
          <cell r="E7009" t="str">
            <v>Purchase</v>
          </cell>
          <cell r="F7009" t="str">
            <v>Variable</v>
          </cell>
          <cell r="I7009">
            <v>26.8</v>
          </cell>
          <cell r="J7009">
            <v>27.27</v>
          </cell>
          <cell r="K7009" t="str">
            <v>Other</v>
          </cell>
          <cell r="L7009">
            <v>0</v>
          </cell>
          <cell r="M7009" t="str">
            <v>Second Home</v>
          </cell>
          <cell r="N7009">
            <v>0</v>
          </cell>
          <cell r="O7009">
            <v>43831</v>
          </cell>
          <cell r="P7009" t="str">
            <v>Current</v>
          </cell>
        </row>
        <row r="7010">
          <cell r="B7010">
            <v>40492</v>
          </cell>
          <cell r="C7010">
            <v>74</v>
          </cell>
          <cell r="D7010" t="str">
            <v>AB</v>
          </cell>
          <cell r="E7010" t="str">
            <v>Purchase</v>
          </cell>
          <cell r="F7010" t="str">
            <v>Fixed</v>
          </cell>
          <cell r="I7010">
            <v>42.77</v>
          </cell>
          <cell r="J7010">
            <v>28.05</v>
          </cell>
          <cell r="K7010" t="str">
            <v>HiRatio</v>
          </cell>
          <cell r="L7010">
            <v>0</v>
          </cell>
          <cell r="M7010" t="str">
            <v>Owner-Occupied</v>
          </cell>
          <cell r="N7010">
            <v>4</v>
          </cell>
          <cell r="O7010">
            <v>42334</v>
          </cell>
          <cell r="P7010" t="str">
            <v>Current</v>
          </cell>
        </row>
        <row r="7011">
          <cell r="B7011">
            <v>40420</v>
          </cell>
          <cell r="C7011">
            <v>77</v>
          </cell>
          <cell r="D7011" t="str">
            <v>ON</v>
          </cell>
          <cell r="E7011" t="str">
            <v>Transfer</v>
          </cell>
          <cell r="F7011" t="str">
            <v>Fixed</v>
          </cell>
          <cell r="I7011">
            <v>41.29</v>
          </cell>
          <cell r="J7011">
            <v>27.19</v>
          </cell>
          <cell r="K7011" t="str">
            <v>Conv</v>
          </cell>
          <cell r="L7011">
            <v>0</v>
          </cell>
          <cell r="M7011" t="str">
            <v>Owner-Occupied</v>
          </cell>
          <cell r="N7011">
            <v>4</v>
          </cell>
          <cell r="O7011">
            <v>41046</v>
          </cell>
          <cell r="P7011" t="str">
            <v>Current</v>
          </cell>
        </row>
        <row r="7012">
          <cell r="B7012">
            <v>40444</v>
          </cell>
          <cell r="C7012">
            <v>76</v>
          </cell>
          <cell r="D7012" t="str">
            <v>BC</v>
          </cell>
          <cell r="E7012" t="str">
            <v>Purchase</v>
          </cell>
          <cell r="F7012" t="str">
            <v>Fixed</v>
          </cell>
          <cell r="I7012">
            <v>35.49</v>
          </cell>
          <cell r="J7012">
            <v>26.69</v>
          </cell>
          <cell r="K7012" t="str">
            <v>HiRatio</v>
          </cell>
          <cell r="L7012">
            <v>0</v>
          </cell>
          <cell r="M7012" t="str">
            <v>Owner-Occupied</v>
          </cell>
          <cell r="N7012">
            <v>4</v>
          </cell>
          <cell r="O7012">
            <v>42272</v>
          </cell>
          <cell r="P7012" t="str">
            <v>Current</v>
          </cell>
        </row>
        <row r="7013">
          <cell r="B7013">
            <v>40735</v>
          </cell>
          <cell r="C7013">
            <v>66</v>
          </cell>
          <cell r="D7013" t="str">
            <v>ON</v>
          </cell>
          <cell r="E7013" t="str">
            <v>Refinance External</v>
          </cell>
          <cell r="F7013" t="str">
            <v>Fixed</v>
          </cell>
          <cell r="I7013">
            <v>36.090000000000003</v>
          </cell>
          <cell r="J7013">
            <v>36.090000000000003</v>
          </cell>
          <cell r="K7013" t="str">
            <v>Conv</v>
          </cell>
          <cell r="L7013">
            <v>0</v>
          </cell>
          <cell r="M7013" t="str">
            <v>Owner-Occupied</v>
          </cell>
          <cell r="N7013">
            <v>4</v>
          </cell>
          <cell r="O7013">
            <v>41852</v>
          </cell>
          <cell r="P7013" t="str">
            <v>Current</v>
          </cell>
        </row>
        <row r="7014">
          <cell r="B7014">
            <v>40891</v>
          </cell>
          <cell r="C7014">
            <v>61</v>
          </cell>
          <cell r="D7014" t="str">
            <v>ON</v>
          </cell>
          <cell r="E7014" t="str">
            <v>Purchase</v>
          </cell>
          <cell r="F7014" t="str">
            <v>Fixed</v>
          </cell>
          <cell r="I7014">
            <v>42.17</v>
          </cell>
          <cell r="J7014">
            <v>24.17</v>
          </cell>
          <cell r="K7014" t="str">
            <v>Conv</v>
          </cell>
          <cell r="L7014">
            <v>546608.99</v>
          </cell>
          <cell r="M7014" t="str">
            <v>Owner-Occupied</v>
          </cell>
          <cell r="N7014">
            <v>0</v>
          </cell>
          <cell r="O7014">
            <v>43831</v>
          </cell>
          <cell r="P7014" t="str">
            <v>Current</v>
          </cell>
        </row>
        <row r="7015">
          <cell r="B7015">
            <v>42335</v>
          </cell>
          <cell r="C7015">
            <v>14</v>
          </cell>
          <cell r="D7015" t="str">
            <v>ON</v>
          </cell>
          <cell r="E7015" t="str">
            <v>Purchase</v>
          </cell>
          <cell r="F7015" t="str">
            <v>ARM</v>
          </cell>
          <cell r="I7015">
            <v>37.18</v>
          </cell>
          <cell r="J7015">
            <v>11.84</v>
          </cell>
          <cell r="K7015" t="str">
            <v>HiRatio</v>
          </cell>
          <cell r="L7015">
            <v>265805.03999999998</v>
          </cell>
          <cell r="M7015" t="str">
            <v>Second Home</v>
          </cell>
          <cell r="N7015">
            <v>0</v>
          </cell>
          <cell r="O7015">
            <v>43831</v>
          </cell>
          <cell r="P7015" t="str">
            <v>Current</v>
          </cell>
        </row>
        <row r="7016">
          <cell r="B7016">
            <v>41018</v>
          </cell>
          <cell r="C7016">
            <v>57</v>
          </cell>
          <cell r="D7016" t="str">
            <v>AB</v>
          </cell>
          <cell r="E7016" t="str">
            <v>Purchase</v>
          </cell>
          <cell r="F7016" t="str">
            <v>Fixed</v>
          </cell>
          <cell r="I7016">
            <v>39.35</v>
          </cell>
          <cell r="J7016">
            <v>24.73</v>
          </cell>
          <cell r="K7016" t="str">
            <v>Conv</v>
          </cell>
          <cell r="L7016">
            <v>0</v>
          </cell>
          <cell r="M7016" t="str">
            <v>Owner-Occupied</v>
          </cell>
          <cell r="N7016">
            <v>4</v>
          </cell>
          <cell r="O7016">
            <v>41971</v>
          </cell>
          <cell r="P7016" t="str">
            <v>Current</v>
          </cell>
        </row>
        <row r="7017">
          <cell r="B7017">
            <v>40912</v>
          </cell>
          <cell r="C7017">
            <v>60</v>
          </cell>
          <cell r="D7017" t="str">
            <v>ON</v>
          </cell>
          <cell r="E7017" t="str">
            <v>Refinance External</v>
          </cell>
          <cell r="F7017" t="str">
            <v>Fixed</v>
          </cell>
          <cell r="I7017">
            <v>24.93</v>
          </cell>
          <cell r="J7017">
            <v>20.5</v>
          </cell>
          <cell r="K7017" t="str">
            <v>Conv</v>
          </cell>
          <cell r="L7017">
            <v>0</v>
          </cell>
          <cell r="M7017" t="str">
            <v>Owner-Occupied</v>
          </cell>
          <cell r="N7017">
            <v>4</v>
          </cell>
          <cell r="O7017">
            <v>42003</v>
          </cell>
          <cell r="P7017" t="str">
            <v>Current</v>
          </cell>
        </row>
        <row r="7018">
          <cell r="B7018">
            <v>40753</v>
          </cell>
          <cell r="C7018">
            <v>66</v>
          </cell>
          <cell r="D7018" t="str">
            <v>AB</v>
          </cell>
          <cell r="E7018" t="str">
            <v>Refinance External</v>
          </cell>
          <cell r="F7018" t="str">
            <v>Fixed</v>
          </cell>
          <cell r="I7018">
            <v>34.159999999999997</v>
          </cell>
          <cell r="J7018">
            <v>27.99</v>
          </cell>
          <cell r="K7018" t="str">
            <v>Conv</v>
          </cell>
          <cell r="L7018">
            <v>0</v>
          </cell>
          <cell r="M7018" t="str">
            <v>Owner-Occupied</v>
          </cell>
          <cell r="N7018">
            <v>4</v>
          </cell>
          <cell r="O7018">
            <v>42586</v>
          </cell>
          <cell r="P7018" t="str">
            <v>Current</v>
          </cell>
        </row>
        <row r="7019">
          <cell r="B7019">
            <v>40752</v>
          </cell>
          <cell r="C7019">
            <v>66</v>
          </cell>
          <cell r="D7019" t="str">
            <v>ON</v>
          </cell>
          <cell r="E7019" t="str">
            <v>Purchase</v>
          </cell>
          <cell r="F7019" t="str">
            <v>ARM</v>
          </cell>
          <cell r="I7019">
            <v>38.04</v>
          </cell>
          <cell r="J7019">
            <v>11.11</v>
          </cell>
          <cell r="K7019" t="str">
            <v>Conv</v>
          </cell>
          <cell r="L7019">
            <v>0</v>
          </cell>
          <cell r="M7019" t="str">
            <v>Rental</v>
          </cell>
          <cell r="N7019">
            <v>4</v>
          </cell>
          <cell r="O7019">
            <v>42563</v>
          </cell>
          <cell r="P7019" t="str">
            <v>Current</v>
          </cell>
        </row>
        <row r="7020">
          <cell r="B7020">
            <v>40877</v>
          </cell>
          <cell r="C7020">
            <v>62</v>
          </cell>
          <cell r="D7020" t="str">
            <v>ON</v>
          </cell>
          <cell r="E7020" t="str">
            <v>Refinance External</v>
          </cell>
          <cell r="F7020" t="str">
            <v>Fixed</v>
          </cell>
          <cell r="I7020">
            <v>31.95</v>
          </cell>
          <cell r="J7020">
            <v>18.399999999999999</v>
          </cell>
          <cell r="K7020" t="str">
            <v>HiRatio</v>
          </cell>
          <cell r="L7020">
            <v>0</v>
          </cell>
          <cell r="M7020" t="str">
            <v>Owner-Occupied</v>
          </cell>
          <cell r="N7020">
            <v>4</v>
          </cell>
          <cell r="O7020">
            <v>41648</v>
          </cell>
          <cell r="P7020" t="str">
            <v>Current</v>
          </cell>
        </row>
        <row r="7021">
          <cell r="B7021">
            <v>40438</v>
          </cell>
          <cell r="C7021">
            <v>76</v>
          </cell>
          <cell r="D7021" t="str">
            <v>BC</v>
          </cell>
          <cell r="E7021" t="str">
            <v>Refinance External</v>
          </cell>
          <cell r="I7021">
            <v>14.97</v>
          </cell>
          <cell r="J7021">
            <v>24.01</v>
          </cell>
          <cell r="K7021" t="str">
            <v>Other</v>
          </cell>
          <cell r="L7021">
            <v>0</v>
          </cell>
          <cell r="M7021" t="str">
            <v>Rental</v>
          </cell>
          <cell r="N7021">
            <v>4</v>
          </cell>
          <cell r="O7021">
            <v>41554</v>
          </cell>
          <cell r="P7021" t="str">
            <v>Current</v>
          </cell>
        </row>
        <row r="7022">
          <cell r="B7022">
            <v>40525</v>
          </cell>
          <cell r="C7022">
            <v>73</v>
          </cell>
          <cell r="D7022" t="str">
            <v>ON</v>
          </cell>
          <cell r="E7022" t="str">
            <v>Purchase</v>
          </cell>
          <cell r="F7022" t="str">
            <v>Fixed</v>
          </cell>
          <cell r="I7022">
            <v>42.97</v>
          </cell>
          <cell r="J7022">
            <v>24.08</v>
          </cell>
          <cell r="K7022" t="str">
            <v>HiRatio</v>
          </cell>
          <cell r="L7022">
            <v>131774.79999999999</v>
          </cell>
          <cell r="M7022" t="str">
            <v>Owner-Occupied</v>
          </cell>
          <cell r="N7022">
            <v>0</v>
          </cell>
          <cell r="O7022">
            <v>43831</v>
          </cell>
          <cell r="P7022" t="str">
            <v>Current</v>
          </cell>
        </row>
        <row r="7023">
          <cell r="B7023">
            <v>40312</v>
          </cell>
          <cell r="C7023">
            <v>80</v>
          </cell>
          <cell r="D7023" t="str">
            <v>ON</v>
          </cell>
          <cell r="E7023" t="str">
            <v>Refinance External</v>
          </cell>
          <cell r="F7023" t="str">
            <v>Fixed</v>
          </cell>
          <cell r="I7023">
            <v>18.78</v>
          </cell>
          <cell r="J7023">
            <v>16.64</v>
          </cell>
          <cell r="K7023" t="str">
            <v>Conv</v>
          </cell>
          <cell r="L7023">
            <v>0</v>
          </cell>
          <cell r="M7023" t="str">
            <v>Owner-Occupied</v>
          </cell>
          <cell r="N7023">
            <v>4</v>
          </cell>
          <cell r="O7023">
            <v>42152</v>
          </cell>
          <cell r="P7023" t="str">
            <v>Current</v>
          </cell>
        </row>
        <row r="7024">
          <cell r="B7024">
            <v>40645</v>
          </cell>
          <cell r="C7024">
            <v>69</v>
          </cell>
          <cell r="D7024" t="str">
            <v>AB</v>
          </cell>
          <cell r="E7024" t="str">
            <v>Purchase</v>
          </cell>
          <cell r="F7024" t="str">
            <v>Fixed</v>
          </cell>
          <cell r="I7024">
            <v>30.49</v>
          </cell>
          <cell r="J7024">
            <v>19.440000000000001</v>
          </cell>
          <cell r="K7024" t="str">
            <v>Conv</v>
          </cell>
          <cell r="L7024">
            <v>0</v>
          </cell>
          <cell r="M7024" t="str">
            <v>Owner-Occupied</v>
          </cell>
          <cell r="N7024">
            <v>4</v>
          </cell>
          <cell r="O7024">
            <v>40945</v>
          </cell>
          <cell r="P7024" t="str">
            <v>Current</v>
          </cell>
        </row>
        <row r="7025">
          <cell r="B7025">
            <v>40787</v>
          </cell>
          <cell r="C7025">
            <v>64</v>
          </cell>
          <cell r="D7025" t="str">
            <v>ON</v>
          </cell>
          <cell r="E7025" t="str">
            <v>Purchase</v>
          </cell>
          <cell r="F7025" t="str">
            <v>ARM</v>
          </cell>
          <cell r="I7025">
            <v>30.78</v>
          </cell>
          <cell r="J7025">
            <v>28.85</v>
          </cell>
          <cell r="K7025" t="str">
            <v>HiRatio</v>
          </cell>
          <cell r="L7025">
            <v>0</v>
          </cell>
          <cell r="M7025" t="str">
            <v>Owner-Occupied</v>
          </cell>
          <cell r="N7025">
            <v>4</v>
          </cell>
          <cell r="O7025">
            <v>41659</v>
          </cell>
          <cell r="P7025" t="str">
            <v>Current</v>
          </cell>
        </row>
        <row r="7026">
          <cell r="B7026">
            <v>40816</v>
          </cell>
          <cell r="C7026">
            <v>64</v>
          </cell>
          <cell r="D7026" t="str">
            <v>AB</v>
          </cell>
          <cell r="E7026" t="str">
            <v>Purchase</v>
          </cell>
          <cell r="F7026" t="str">
            <v>Fixed</v>
          </cell>
          <cell r="I7026">
            <v>28.46</v>
          </cell>
          <cell r="J7026">
            <v>28.38</v>
          </cell>
          <cell r="K7026" t="str">
            <v>HiRatio</v>
          </cell>
          <cell r="L7026">
            <v>0</v>
          </cell>
          <cell r="M7026" t="str">
            <v>Owner-Occupied</v>
          </cell>
          <cell r="N7026">
            <v>4</v>
          </cell>
          <cell r="O7026">
            <v>42675</v>
          </cell>
          <cell r="P7026" t="str">
            <v>Current</v>
          </cell>
        </row>
        <row r="7027">
          <cell r="B7027">
            <v>40724</v>
          </cell>
          <cell r="C7027">
            <v>67</v>
          </cell>
          <cell r="D7027" t="str">
            <v>ON</v>
          </cell>
          <cell r="E7027" t="str">
            <v>Refinance External</v>
          </cell>
          <cell r="F7027" t="str">
            <v>Fixed</v>
          </cell>
          <cell r="I7027">
            <v>32.630000000000003</v>
          </cell>
          <cell r="J7027">
            <v>22.63</v>
          </cell>
          <cell r="K7027" t="str">
            <v>HiRatio</v>
          </cell>
          <cell r="L7027">
            <v>0</v>
          </cell>
          <cell r="M7027" t="str">
            <v>Owner-Occupied</v>
          </cell>
          <cell r="N7027">
            <v>4</v>
          </cell>
          <cell r="O7027">
            <v>42193</v>
          </cell>
          <cell r="P7027" t="str">
            <v>Current</v>
          </cell>
        </row>
        <row r="7028">
          <cell r="B7028">
            <v>40513</v>
          </cell>
          <cell r="C7028">
            <v>73</v>
          </cell>
          <cell r="D7028" t="str">
            <v>AB</v>
          </cell>
          <cell r="E7028" t="str">
            <v>Purchase</v>
          </cell>
          <cell r="F7028" t="str">
            <v>Fixed</v>
          </cell>
          <cell r="I7028">
            <v>37.33</v>
          </cell>
          <cell r="J7028">
            <v>29.02</v>
          </cell>
          <cell r="K7028" t="str">
            <v>HiRatio</v>
          </cell>
          <cell r="L7028">
            <v>0</v>
          </cell>
          <cell r="M7028" t="str">
            <v>Owner-Occupied</v>
          </cell>
          <cell r="N7028">
            <v>4</v>
          </cell>
          <cell r="O7028">
            <v>42331</v>
          </cell>
          <cell r="P7028" t="str">
            <v>Current</v>
          </cell>
        </row>
        <row r="7029">
          <cell r="B7029">
            <v>40968</v>
          </cell>
          <cell r="C7029">
            <v>59</v>
          </cell>
          <cell r="D7029" t="str">
            <v>ON</v>
          </cell>
          <cell r="E7029" t="str">
            <v>Refinance External</v>
          </cell>
          <cell r="F7029" t="str">
            <v>Fixed</v>
          </cell>
          <cell r="I7029">
            <v>42.18</v>
          </cell>
          <cell r="J7029">
            <v>25.33</v>
          </cell>
          <cell r="K7029" t="str">
            <v>HiRatio</v>
          </cell>
          <cell r="L7029">
            <v>278859.23</v>
          </cell>
          <cell r="M7029" t="str">
            <v>Owner-Occupied</v>
          </cell>
          <cell r="N7029">
            <v>0</v>
          </cell>
          <cell r="O7029">
            <v>43831</v>
          </cell>
          <cell r="P7029" t="str">
            <v>Current</v>
          </cell>
        </row>
        <row r="7030">
          <cell r="B7030">
            <v>41030</v>
          </cell>
          <cell r="C7030">
            <v>56</v>
          </cell>
          <cell r="D7030" t="str">
            <v>AB</v>
          </cell>
          <cell r="E7030" t="str">
            <v>Purchase</v>
          </cell>
          <cell r="F7030" t="str">
            <v>Fixed</v>
          </cell>
          <cell r="I7030">
            <v>39.06</v>
          </cell>
          <cell r="J7030">
            <v>11.76</v>
          </cell>
          <cell r="K7030" t="str">
            <v>HiRatio</v>
          </cell>
          <cell r="L7030">
            <v>412005.03</v>
          </cell>
          <cell r="M7030" t="str">
            <v>Owner-Occupied</v>
          </cell>
          <cell r="N7030">
            <v>0</v>
          </cell>
          <cell r="O7030">
            <v>43831</v>
          </cell>
          <cell r="P7030" t="str">
            <v>Current</v>
          </cell>
        </row>
        <row r="7031">
          <cell r="B7031">
            <v>40739</v>
          </cell>
          <cell r="C7031">
            <v>66</v>
          </cell>
          <cell r="D7031" t="str">
            <v>AB</v>
          </cell>
          <cell r="E7031" t="str">
            <v>Refinance External</v>
          </cell>
          <cell r="F7031" t="str">
            <v>Fixed</v>
          </cell>
          <cell r="I7031">
            <v>39.119999999999997</v>
          </cell>
          <cell r="J7031">
            <v>29.42</v>
          </cell>
          <cell r="K7031" t="str">
            <v>HiRatio</v>
          </cell>
          <cell r="L7031">
            <v>0</v>
          </cell>
          <cell r="M7031" t="str">
            <v>Owner-Occupied</v>
          </cell>
          <cell r="N7031">
            <v>4</v>
          </cell>
          <cell r="O7031">
            <v>41807</v>
          </cell>
          <cell r="P7031" t="str">
            <v>Current</v>
          </cell>
        </row>
        <row r="7032">
          <cell r="B7032">
            <v>40919</v>
          </cell>
          <cell r="C7032">
            <v>60</v>
          </cell>
          <cell r="D7032" t="str">
            <v>AB</v>
          </cell>
          <cell r="E7032" t="str">
            <v>Purchase</v>
          </cell>
          <cell r="F7032" t="str">
            <v>Fixed</v>
          </cell>
          <cell r="I7032">
            <v>35.869999999999997</v>
          </cell>
          <cell r="J7032">
            <v>23</v>
          </cell>
          <cell r="K7032" t="str">
            <v>HiRatio</v>
          </cell>
          <cell r="L7032">
            <v>0</v>
          </cell>
          <cell r="M7032" t="str">
            <v>Owner-Occupied</v>
          </cell>
          <cell r="N7032">
            <v>4</v>
          </cell>
          <cell r="O7032">
            <v>42751</v>
          </cell>
          <cell r="P7032" t="str">
            <v>Current</v>
          </cell>
        </row>
        <row r="7033">
          <cell r="B7033">
            <v>40801</v>
          </cell>
          <cell r="C7033">
            <v>64</v>
          </cell>
          <cell r="D7033" t="str">
            <v>ON</v>
          </cell>
          <cell r="E7033" t="str">
            <v>Purchase</v>
          </cell>
          <cell r="F7033" t="str">
            <v>Fixed</v>
          </cell>
          <cell r="I7033">
            <v>31.27</v>
          </cell>
          <cell r="J7033">
            <v>30.37</v>
          </cell>
          <cell r="K7033" t="str">
            <v>HiRatio</v>
          </cell>
          <cell r="L7033">
            <v>0</v>
          </cell>
          <cell r="M7033" t="str">
            <v>Owner-Occupied</v>
          </cell>
          <cell r="N7033">
            <v>4</v>
          </cell>
          <cell r="O7033">
            <v>42634</v>
          </cell>
          <cell r="P7033" t="str">
            <v>Current</v>
          </cell>
        </row>
        <row r="7034">
          <cell r="B7034">
            <v>40529</v>
          </cell>
          <cell r="C7034">
            <v>73</v>
          </cell>
          <cell r="D7034" t="str">
            <v>ON</v>
          </cell>
          <cell r="E7034" t="str">
            <v>Transfer</v>
          </cell>
          <cell r="F7034" t="str">
            <v>Fixed</v>
          </cell>
          <cell r="I7034">
            <v>43.2</v>
          </cell>
          <cell r="J7034">
            <v>29.61</v>
          </cell>
          <cell r="K7034" t="str">
            <v>HiRatio</v>
          </cell>
          <cell r="L7034">
            <v>0</v>
          </cell>
          <cell r="M7034" t="str">
            <v>Owner-Occupied</v>
          </cell>
          <cell r="N7034">
            <v>4</v>
          </cell>
          <cell r="O7034">
            <v>41870</v>
          </cell>
          <cell r="P7034" t="str">
            <v>Current</v>
          </cell>
        </row>
        <row r="7035">
          <cell r="B7035">
            <v>40382</v>
          </cell>
          <cell r="C7035">
            <v>78</v>
          </cell>
          <cell r="D7035" t="str">
            <v>AB</v>
          </cell>
          <cell r="E7035" t="str">
            <v>Refinance External</v>
          </cell>
          <cell r="F7035" t="str">
            <v>ARM</v>
          </cell>
          <cell r="I7035">
            <v>27.03</v>
          </cell>
          <cell r="J7035">
            <v>9.7200000000000006</v>
          </cell>
          <cell r="K7035" t="str">
            <v>Conv</v>
          </cell>
          <cell r="L7035">
            <v>0</v>
          </cell>
          <cell r="M7035" t="str">
            <v>Rental</v>
          </cell>
          <cell r="N7035">
            <v>4</v>
          </cell>
          <cell r="O7035">
            <v>40876</v>
          </cell>
          <cell r="P7035" t="str">
            <v>Current</v>
          </cell>
        </row>
        <row r="7036">
          <cell r="B7036">
            <v>40760</v>
          </cell>
          <cell r="C7036">
            <v>65</v>
          </cell>
          <cell r="D7036" t="str">
            <v>NB</v>
          </cell>
          <cell r="E7036" t="str">
            <v>Purchase</v>
          </cell>
          <cell r="F7036" t="str">
            <v>Fixed</v>
          </cell>
          <cell r="I7036">
            <v>33.770000000000003</v>
          </cell>
          <cell r="J7036">
            <v>14.61</v>
          </cell>
          <cell r="K7036" t="str">
            <v>HiRatio</v>
          </cell>
          <cell r="L7036">
            <v>108665.75</v>
          </cell>
          <cell r="M7036" t="str">
            <v>Rental</v>
          </cell>
          <cell r="N7036">
            <v>0</v>
          </cell>
          <cell r="O7036">
            <v>43831</v>
          </cell>
          <cell r="P7036" t="str">
            <v>Current</v>
          </cell>
        </row>
        <row r="7037">
          <cell r="B7037">
            <v>40504</v>
          </cell>
          <cell r="C7037">
            <v>74</v>
          </cell>
          <cell r="D7037" t="str">
            <v>AB</v>
          </cell>
          <cell r="E7037" t="str">
            <v>Purchase</v>
          </cell>
          <cell r="F7037" t="str">
            <v>ARM</v>
          </cell>
          <cell r="I7037">
            <v>39.21</v>
          </cell>
          <cell r="J7037">
            <v>33.880000000000003</v>
          </cell>
          <cell r="K7037" t="str">
            <v>HiRatio</v>
          </cell>
          <cell r="L7037">
            <v>200766.48</v>
          </cell>
          <cell r="M7037" t="str">
            <v>Owner-Occupied</v>
          </cell>
          <cell r="N7037">
            <v>0</v>
          </cell>
          <cell r="O7037">
            <v>43831</v>
          </cell>
          <cell r="P7037" t="str">
            <v>Current</v>
          </cell>
        </row>
        <row r="7038">
          <cell r="B7038">
            <v>40406</v>
          </cell>
          <cell r="C7038">
            <v>77</v>
          </cell>
          <cell r="D7038" t="str">
            <v>AB</v>
          </cell>
          <cell r="E7038" t="str">
            <v>Purchase</v>
          </cell>
          <cell r="F7038" t="str">
            <v>ARM</v>
          </cell>
          <cell r="I7038">
            <v>21.74</v>
          </cell>
          <cell r="J7038">
            <v>4.9000000000000004</v>
          </cell>
          <cell r="K7038" t="str">
            <v>Conv</v>
          </cell>
          <cell r="L7038">
            <v>0</v>
          </cell>
          <cell r="M7038" t="str">
            <v>Rental</v>
          </cell>
          <cell r="N7038">
            <v>4</v>
          </cell>
          <cell r="O7038">
            <v>41388</v>
          </cell>
          <cell r="P7038" t="str">
            <v>Current</v>
          </cell>
        </row>
        <row r="7039">
          <cell r="B7039">
            <v>40927</v>
          </cell>
          <cell r="C7039">
            <v>60</v>
          </cell>
          <cell r="D7039" t="str">
            <v>ON</v>
          </cell>
          <cell r="E7039" t="str">
            <v>Purchase</v>
          </cell>
          <cell r="F7039" t="str">
            <v>Fixed</v>
          </cell>
          <cell r="I7039">
            <v>27.35</v>
          </cell>
          <cell r="J7039">
            <v>22.17</v>
          </cell>
          <cell r="K7039" t="str">
            <v>HiRatio</v>
          </cell>
          <cell r="L7039">
            <v>0</v>
          </cell>
          <cell r="M7039" t="str">
            <v>Owner-Occupied</v>
          </cell>
          <cell r="N7039">
            <v>4</v>
          </cell>
          <cell r="O7039">
            <v>42325</v>
          </cell>
          <cell r="P7039" t="str">
            <v>Current</v>
          </cell>
        </row>
        <row r="7040">
          <cell r="B7040">
            <v>40633</v>
          </cell>
          <cell r="C7040">
            <v>70</v>
          </cell>
          <cell r="D7040" t="str">
            <v>ON</v>
          </cell>
          <cell r="E7040" t="str">
            <v>Refinance External</v>
          </cell>
          <cell r="F7040" t="str">
            <v>Fixed</v>
          </cell>
          <cell r="I7040">
            <v>36.700000000000003</v>
          </cell>
          <cell r="J7040">
            <v>24.21</v>
          </cell>
          <cell r="K7040" t="str">
            <v>Conv</v>
          </cell>
          <cell r="L7040">
            <v>93504.14</v>
          </cell>
          <cell r="M7040" t="str">
            <v>Owner-Occupied</v>
          </cell>
          <cell r="N7040">
            <v>0</v>
          </cell>
          <cell r="O7040">
            <v>43831</v>
          </cell>
          <cell r="P7040" t="str">
            <v>Current</v>
          </cell>
        </row>
        <row r="7041">
          <cell r="B7041">
            <v>40339</v>
          </cell>
          <cell r="C7041">
            <v>79</v>
          </cell>
          <cell r="D7041" t="str">
            <v>BC</v>
          </cell>
          <cell r="E7041" t="str">
            <v>ETO External</v>
          </cell>
          <cell r="F7041" t="str">
            <v>ARM</v>
          </cell>
          <cell r="I7041">
            <v>37.93</v>
          </cell>
          <cell r="J7041">
            <v>37.93</v>
          </cell>
          <cell r="K7041" t="str">
            <v>Conv</v>
          </cell>
          <cell r="L7041">
            <v>370779.72</v>
          </cell>
          <cell r="M7041" t="str">
            <v>Owner-Occupied</v>
          </cell>
          <cell r="N7041">
            <v>0</v>
          </cell>
          <cell r="O7041">
            <v>43831</v>
          </cell>
          <cell r="P7041" t="str">
            <v>Current</v>
          </cell>
        </row>
        <row r="7042">
          <cell r="B7042">
            <v>40429</v>
          </cell>
          <cell r="C7042">
            <v>76</v>
          </cell>
          <cell r="D7042" t="str">
            <v>ON</v>
          </cell>
          <cell r="E7042" t="str">
            <v>Refinance External</v>
          </cell>
          <cell r="F7042" t="str">
            <v>ARM</v>
          </cell>
          <cell r="I7042">
            <v>23.47</v>
          </cell>
          <cell r="J7042">
            <v>23.47</v>
          </cell>
          <cell r="K7042" t="str">
            <v>Conv</v>
          </cell>
          <cell r="L7042">
            <v>0</v>
          </cell>
          <cell r="M7042" t="str">
            <v>Owner-Occupied</v>
          </cell>
          <cell r="N7042">
            <v>4</v>
          </cell>
          <cell r="O7042">
            <v>41205</v>
          </cell>
          <cell r="P7042" t="str">
            <v>Current</v>
          </cell>
        </row>
        <row r="7043">
          <cell r="B7043">
            <v>40780</v>
          </cell>
          <cell r="C7043">
            <v>65</v>
          </cell>
          <cell r="D7043" t="str">
            <v>ON</v>
          </cell>
          <cell r="E7043" t="str">
            <v>Purchase</v>
          </cell>
          <cell r="F7043" t="str">
            <v>Fixed</v>
          </cell>
          <cell r="I7043">
            <v>40.78</v>
          </cell>
          <cell r="J7043">
            <v>26.87</v>
          </cell>
          <cell r="K7043" t="str">
            <v>HiRatio</v>
          </cell>
          <cell r="L7043">
            <v>0</v>
          </cell>
          <cell r="M7043" t="str">
            <v>Owner-Occupied</v>
          </cell>
          <cell r="N7043">
            <v>4</v>
          </cell>
          <cell r="O7043">
            <v>41801</v>
          </cell>
          <cell r="P7043" t="str">
            <v>Current</v>
          </cell>
        </row>
        <row r="7044">
          <cell r="B7044">
            <v>40633</v>
          </cell>
          <cell r="C7044">
            <v>70</v>
          </cell>
          <cell r="D7044" t="str">
            <v>AB</v>
          </cell>
          <cell r="E7044" t="str">
            <v>Purchase</v>
          </cell>
          <cell r="F7044" t="str">
            <v>Fixed</v>
          </cell>
          <cell r="I7044">
            <v>41.2</v>
          </cell>
          <cell r="J7044">
            <v>35.630000000000003</v>
          </cell>
          <cell r="K7044" t="str">
            <v>HiRatio</v>
          </cell>
          <cell r="L7044">
            <v>183034.92</v>
          </cell>
          <cell r="M7044" t="str">
            <v>Owner-Occupied</v>
          </cell>
          <cell r="N7044">
            <v>0</v>
          </cell>
          <cell r="O7044">
            <v>43831</v>
          </cell>
          <cell r="P7044" t="str">
            <v>Current</v>
          </cell>
        </row>
        <row r="7045">
          <cell r="B7045">
            <v>40974</v>
          </cell>
          <cell r="C7045">
            <v>58</v>
          </cell>
          <cell r="D7045" t="str">
            <v>ON</v>
          </cell>
          <cell r="E7045" t="str">
            <v>Refinance External</v>
          </cell>
          <cell r="F7045" t="str">
            <v>ARM</v>
          </cell>
          <cell r="I7045">
            <v>40.42</v>
          </cell>
          <cell r="J7045">
            <v>23</v>
          </cell>
          <cell r="K7045" t="str">
            <v>Conv</v>
          </cell>
          <cell r="L7045">
            <v>138384.01</v>
          </cell>
          <cell r="M7045" t="str">
            <v>Rental</v>
          </cell>
          <cell r="N7045">
            <v>0</v>
          </cell>
          <cell r="O7045">
            <v>43831</v>
          </cell>
          <cell r="P7045" t="str">
            <v>Current</v>
          </cell>
        </row>
        <row r="7046">
          <cell r="B7046">
            <v>40750</v>
          </cell>
          <cell r="C7046">
            <v>66</v>
          </cell>
          <cell r="D7046" t="str">
            <v>ON</v>
          </cell>
          <cell r="E7046" t="str">
            <v>Purchase</v>
          </cell>
          <cell r="F7046" t="str">
            <v>ARM</v>
          </cell>
          <cell r="I7046">
            <v>28.38</v>
          </cell>
          <cell r="J7046">
            <v>24.13</v>
          </cell>
          <cell r="K7046" t="str">
            <v>HiRatio</v>
          </cell>
          <cell r="L7046">
            <v>0</v>
          </cell>
          <cell r="M7046" t="str">
            <v>Owner-Occupied</v>
          </cell>
          <cell r="N7046">
            <v>4</v>
          </cell>
          <cell r="O7046">
            <v>41845</v>
          </cell>
          <cell r="P7046" t="str">
            <v>Current</v>
          </cell>
        </row>
        <row r="7047">
          <cell r="B7047">
            <v>40898</v>
          </cell>
          <cell r="C7047">
            <v>61</v>
          </cell>
          <cell r="D7047" t="str">
            <v>ON</v>
          </cell>
          <cell r="E7047" t="str">
            <v>Purchase</v>
          </cell>
          <cell r="F7047" t="str">
            <v>Fixed</v>
          </cell>
          <cell r="I7047">
            <v>36.42</v>
          </cell>
          <cell r="J7047">
            <v>9.6999999999999993</v>
          </cell>
          <cell r="K7047" t="str">
            <v>Conv</v>
          </cell>
          <cell r="L7047">
            <v>0</v>
          </cell>
          <cell r="M7047" t="str">
            <v>Rental</v>
          </cell>
          <cell r="N7047">
            <v>4</v>
          </cell>
          <cell r="O7047">
            <v>42373</v>
          </cell>
          <cell r="P7047" t="str">
            <v>Current</v>
          </cell>
        </row>
        <row r="7048">
          <cell r="B7048">
            <v>41030</v>
          </cell>
          <cell r="C7048">
            <v>56</v>
          </cell>
          <cell r="D7048" t="str">
            <v>ON</v>
          </cell>
          <cell r="E7048" t="str">
            <v>Purchase</v>
          </cell>
          <cell r="F7048" t="str">
            <v>Fixed</v>
          </cell>
          <cell r="I7048">
            <v>24.34</v>
          </cell>
          <cell r="J7048">
            <v>19.34</v>
          </cell>
          <cell r="K7048" t="str">
            <v>HiRatio</v>
          </cell>
          <cell r="L7048">
            <v>0</v>
          </cell>
          <cell r="M7048" t="str">
            <v>Owner-Occupied</v>
          </cell>
          <cell r="N7048">
            <v>4</v>
          </cell>
          <cell r="O7048">
            <v>42233</v>
          </cell>
          <cell r="P7048" t="str">
            <v>Current</v>
          </cell>
        </row>
        <row r="7049">
          <cell r="B7049">
            <v>40933</v>
          </cell>
          <cell r="C7049">
            <v>60</v>
          </cell>
          <cell r="D7049" t="str">
            <v>ON</v>
          </cell>
          <cell r="E7049" t="str">
            <v>Refinance External</v>
          </cell>
          <cell r="F7049" t="str">
            <v>Fixed</v>
          </cell>
          <cell r="I7049">
            <v>37.93</v>
          </cell>
          <cell r="J7049">
            <v>24.67</v>
          </cell>
          <cell r="K7049" t="str">
            <v>HiRatio</v>
          </cell>
          <cell r="L7049">
            <v>0</v>
          </cell>
          <cell r="M7049" t="str">
            <v>Owner-Occupied</v>
          </cell>
          <cell r="N7049">
            <v>4</v>
          </cell>
          <cell r="O7049">
            <v>42761</v>
          </cell>
          <cell r="P7049" t="str">
            <v>Current</v>
          </cell>
        </row>
        <row r="7050">
          <cell r="B7050">
            <v>41026</v>
          </cell>
          <cell r="C7050">
            <v>57</v>
          </cell>
          <cell r="D7050" t="str">
            <v>ON</v>
          </cell>
          <cell r="E7050" t="str">
            <v>Purchase</v>
          </cell>
          <cell r="F7050" t="str">
            <v>Fixed</v>
          </cell>
          <cell r="I7050">
            <v>39.159999999999997</v>
          </cell>
          <cell r="J7050">
            <v>20.54</v>
          </cell>
          <cell r="K7050" t="str">
            <v>HiRatio</v>
          </cell>
          <cell r="L7050">
            <v>0</v>
          </cell>
          <cell r="M7050" t="str">
            <v>Owner-Occupied</v>
          </cell>
          <cell r="N7050">
            <v>4</v>
          </cell>
          <cell r="O7050">
            <v>42639</v>
          </cell>
          <cell r="P7050" t="str">
            <v>Current</v>
          </cell>
        </row>
        <row r="7051">
          <cell r="B7051">
            <v>40837</v>
          </cell>
          <cell r="C7051">
            <v>63</v>
          </cell>
          <cell r="D7051" t="str">
            <v>AB</v>
          </cell>
          <cell r="E7051" t="str">
            <v>Purchase</v>
          </cell>
          <cell r="F7051" t="str">
            <v>Fixed</v>
          </cell>
          <cell r="I7051">
            <v>44.22</v>
          </cell>
          <cell r="J7051">
            <v>35.840000000000003</v>
          </cell>
          <cell r="K7051" t="str">
            <v>Conv</v>
          </cell>
          <cell r="L7051">
            <v>0</v>
          </cell>
          <cell r="M7051" t="str">
            <v>Owner-Occupied</v>
          </cell>
          <cell r="N7051">
            <v>4</v>
          </cell>
          <cell r="O7051">
            <v>42307</v>
          </cell>
          <cell r="P7051" t="str">
            <v>Current</v>
          </cell>
        </row>
        <row r="7052">
          <cell r="B7052">
            <v>41029</v>
          </cell>
          <cell r="C7052">
            <v>57</v>
          </cell>
          <cell r="D7052" t="str">
            <v>AB</v>
          </cell>
          <cell r="E7052" t="str">
            <v>Purchase</v>
          </cell>
          <cell r="F7052" t="str">
            <v>Fixed</v>
          </cell>
          <cell r="I7052">
            <v>39.18</v>
          </cell>
          <cell r="J7052">
            <v>19.399999999999999</v>
          </cell>
          <cell r="K7052" t="str">
            <v>HiRatio</v>
          </cell>
          <cell r="L7052">
            <v>241663.47</v>
          </cell>
          <cell r="M7052" t="str">
            <v>Owner-Occupied</v>
          </cell>
          <cell r="N7052">
            <v>0</v>
          </cell>
          <cell r="O7052">
            <v>43831</v>
          </cell>
          <cell r="P7052" t="str">
            <v>Current</v>
          </cell>
        </row>
        <row r="7053">
          <cell r="B7053">
            <v>40513</v>
          </cell>
          <cell r="C7053">
            <v>73</v>
          </cell>
          <cell r="D7053" t="str">
            <v>ON</v>
          </cell>
          <cell r="E7053" t="str">
            <v>Purchase</v>
          </cell>
          <cell r="F7053" t="str">
            <v>Fixed</v>
          </cell>
          <cell r="I7053">
            <v>35.229999999999997</v>
          </cell>
          <cell r="J7053">
            <v>17.21</v>
          </cell>
          <cell r="K7053" t="str">
            <v>HiRatio</v>
          </cell>
          <cell r="L7053">
            <v>122271.5</v>
          </cell>
          <cell r="M7053" t="str">
            <v>Owner-Occupied</v>
          </cell>
          <cell r="N7053">
            <v>0</v>
          </cell>
          <cell r="O7053">
            <v>43831</v>
          </cell>
          <cell r="P7053" t="str">
            <v>Current</v>
          </cell>
        </row>
        <row r="7054">
          <cell r="B7054">
            <v>41110</v>
          </cell>
          <cell r="C7054">
            <v>54</v>
          </cell>
          <cell r="D7054" t="str">
            <v>ON</v>
          </cell>
          <cell r="E7054" t="str">
            <v>Refinance External</v>
          </cell>
          <cell r="F7054" t="str">
            <v>Fixed</v>
          </cell>
          <cell r="I7054">
            <v>28.27</v>
          </cell>
          <cell r="J7054">
            <v>27.25</v>
          </cell>
          <cell r="K7054" t="str">
            <v>Conv</v>
          </cell>
          <cell r="L7054">
            <v>0</v>
          </cell>
          <cell r="M7054" t="str">
            <v>Owner-Occupied</v>
          </cell>
          <cell r="N7054">
            <v>4</v>
          </cell>
          <cell r="O7054">
            <v>42551</v>
          </cell>
          <cell r="P7054" t="str">
            <v>Current</v>
          </cell>
        </row>
        <row r="7055">
          <cell r="B7055">
            <v>40431</v>
          </cell>
          <cell r="C7055">
            <v>76</v>
          </cell>
          <cell r="D7055" t="str">
            <v>SK</v>
          </cell>
          <cell r="E7055" t="str">
            <v>Purchase</v>
          </cell>
          <cell r="F7055" t="str">
            <v>Fixed</v>
          </cell>
          <cell r="I7055">
            <v>43.11</v>
          </cell>
          <cell r="J7055">
            <v>31.55</v>
          </cell>
          <cell r="K7055" t="str">
            <v>HiRatio</v>
          </cell>
          <cell r="L7055">
            <v>0</v>
          </cell>
          <cell r="M7055" t="str">
            <v>Owner-Occupied</v>
          </cell>
          <cell r="N7055">
            <v>4</v>
          </cell>
          <cell r="O7055">
            <v>41226</v>
          </cell>
          <cell r="P7055" t="str">
            <v>Current</v>
          </cell>
        </row>
        <row r="7056">
          <cell r="B7056">
            <v>40648</v>
          </cell>
          <cell r="C7056">
            <v>69</v>
          </cell>
          <cell r="D7056" t="str">
            <v>ON</v>
          </cell>
          <cell r="E7056" t="str">
            <v>Purchase</v>
          </cell>
          <cell r="F7056" t="str">
            <v>Fixed</v>
          </cell>
          <cell r="I7056">
            <v>41.8</v>
          </cell>
          <cell r="J7056">
            <v>37.32</v>
          </cell>
          <cell r="K7056" t="str">
            <v>HiRatio</v>
          </cell>
          <cell r="L7056">
            <v>0</v>
          </cell>
          <cell r="M7056" t="str">
            <v>Owner-Occupied</v>
          </cell>
          <cell r="N7056">
            <v>4</v>
          </cell>
          <cell r="O7056">
            <v>42544</v>
          </cell>
          <cell r="P7056" t="str">
            <v>Current</v>
          </cell>
        </row>
        <row r="7057">
          <cell r="B7057">
            <v>41208</v>
          </cell>
          <cell r="C7057">
            <v>51</v>
          </cell>
          <cell r="D7057" t="str">
            <v>ON</v>
          </cell>
          <cell r="E7057" t="str">
            <v>Refinance External</v>
          </cell>
          <cell r="F7057" t="str">
            <v>Fixed</v>
          </cell>
          <cell r="I7057">
            <v>40.049999999999997</v>
          </cell>
          <cell r="J7057">
            <v>32.44</v>
          </cell>
          <cell r="K7057" t="str">
            <v>Conv</v>
          </cell>
          <cell r="L7057">
            <v>0</v>
          </cell>
          <cell r="M7057" t="str">
            <v>Owner-Occupied</v>
          </cell>
          <cell r="N7057">
            <v>4</v>
          </cell>
          <cell r="O7057">
            <v>42523</v>
          </cell>
          <cell r="P7057" t="str">
            <v>Current</v>
          </cell>
        </row>
        <row r="7058">
          <cell r="B7058">
            <v>40997</v>
          </cell>
          <cell r="C7058">
            <v>58</v>
          </cell>
          <cell r="D7058" t="str">
            <v>ON</v>
          </cell>
          <cell r="E7058" t="str">
            <v>Purchase</v>
          </cell>
          <cell r="F7058" t="str">
            <v>Fixed</v>
          </cell>
          <cell r="I7058">
            <v>23.38</v>
          </cell>
          <cell r="J7058">
            <v>20.53</v>
          </cell>
          <cell r="K7058" t="str">
            <v>HiRatio</v>
          </cell>
          <cell r="L7058">
            <v>0</v>
          </cell>
          <cell r="M7058" t="str">
            <v>Owner-Occupied</v>
          </cell>
          <cell r="N7058">
            <v>4</v>
          </cell>
          <cell r="O7058">
            <v>41886</v>
          </cell>
          <cell r="P7058" t="str">
            <v>Current</v>
          </cell>
        </row>
        <row r="7059">
          <cell r="B7059">
            <v>42320</v>
          </cell>
          <cell r="C7059">
            <v>14</v>
          </cell>
          <cell r="D7059" t="str">
            <v>ON</v>
          </cell>
          <cell r="E7059" t="str">
            <v>Purchase</v>
          </cell>
          <cell r="F7059" t="str">
            <v>Fixed</v>
          </cell>
          <cell r="I7059">
            <v>35.57</v>
          </cell>
          <cell r="J7059">
            <v>27.72</v>
          </cell>
          <cell r="K7059" t="str">
            <v>Conv</v>
          </cell>
          <cell r="L7059">
            <v>218709.32</v>
          </cell>
          <cell r="M7059" t="str">
            <v>Owner-Occupied</v>
          </cell>
          <cell r="N7059">
            <v>0</v>
          </cell>
          <cell r="O7059">
            <v>43831</v>
          </cell>
          <cell r="P7059" t="str">
            <v>Current</v>
          </cell>
        </row>
        <row r="7060">
          <cell r="B7060">
            <v>40648</v>
          </cell>
          <cell r="C7060">
            <v>69</v>
          </cell>
          <cell r="D7060" t="str">
            <v>AB</v>
          </cell>
          <cell r="E7060" t="str">
            <v>Refinance External</v>
          </cell>
          <cell r="F7060" t="str">
            <v>Fixed</v>
          </cell>
          <cell r="I7060">
            <v>36.93</v>
          </cell>
          <cell r="J7060">
            <v>24.45</v>
          </cell>
          <cell r="K7060" t="str">
            <v>Conv</v>
          </cell>
          <cell r="L7060">
            <v>0</v>
          </cell>
          <cell r="M7060" t="str">
            <v>Owner-Occupied</v>
          </cell>
          <cell r="N7060">
            <v>4</v>
          </cell>
          <cell r="O7060">
            <v>42478</v>
          </cell>
          <cell r="P7060" t="str">
            <v>Current</v>
          </cell>
        </row>
        <row r="7061">
          <cell r="B7061">
            <v>40847</v>
          </cell>
          <cell r="C7061">
            <v>63</v>
          </cell>
          <cell r="D7061" t="str">
            <v>SK</v>
          </cell>
          <cell r="E7061" t="str">
            <v>Purchase</v>
          </cell>
          <cell r="F7061" t="str">
            <v>Fixed</v>
          </cell>
          <cell r="I7061">
            <v>41.89</v>
          </cell>
          <cell r="J7061">
            <v>22.48</v>
          </cell>
          <cell r="K7061" t="str">
            <v>Conv</v>
          </cell>
          <cell r="L7061">
            <v>0</v>
          </cell>
          <cell r="M7061" t="str">
            <v>Owner-Occupied</v>
          </cell>
          <cell r="N7061">
            <v>4</v>
          </cell>
          <cell r="O7061">
            <v>41856</v>
          </cell>
          <cell r="P7061" t="str">
            <v>Current</v>
          </cell>
        </row>
        <row r="7062">
          <cell r="B7062">
            <v>42088</v>
          </cell>
          <cell r="C7062">
            <v>22</v>
          </cell>
          <cell r="D7062" t="str">
            <v>BC</v>
          </cell>
          <cell r="E7062" t="str">
            <v>Purchase</v>
          </cell>
          <cell r="F7062" t="str">
            <v>Fixed</v>
          </cell>
          <cell r="I7062">
            <v>24.85</v>
          </cell>
          <cell r="J7062">
            <v>24.57</v>
          </cell>
          <cell r="K7062" t="str">
            <v>HiRatio</v>
          </cell>
          <cell r="L7062">
            <v>166119.5</v>
          </cell>
          <cell r="M7062" t="str">
            <v>Owner-Occupied</v>
          </cell>
          <cell r="N7062">
            <v>0</v>
          </cell>
          <cell r="O7062">
            <v>43831</v>
          </cell>
          <cell r="P7062" t="str">
            <v>Current</v>
          </cell>
        </row>
        <row r="7063">
          <cell r="B7063">
            <v>40781</v>
          </cell>
          <cell r="C7063">
            <v>65</v>
          </cell>
          <cell r="D7063" t="str">
            <v>ON</v>
          </cell>
          <cell r="E7063" t="str">
            <v>Refinance External</v>
          </cell>
          <cell r="F7063" t="str">
            <v>Fixed</v>
          </cell>
          <cell r="I7063">
            <v>29.31</v>
          </cell>
          <cell r="J7063">
            <v>28.6</v>
          </cell>
          <cell r="K7063" t="str">
            <v>HiRatio</v>
          </cell>
          <cell r="L7063">
            <v>0</v>
          </cell>
          <cell r="M7063" t="str">
            <v>Owner-Occupied</v>
          </cell>
          <cell r="N7063">
            <v>4</v>
          </cell>
          <cell r="O7063">
            <v>41880</v>
          </cell>
          <cell r="P7063" t="str">
            <v>Current</v>
          </cell>
        </row>
        <row r="7064">
          <cell r="B7064">
            <v>40438</v>
          </cell>
          <cell r="C7064">
            <v>76</v>
          </cell>
          <cell r="D7064" t="str">
            <v>ON</v>
          </cell>
          <cell r="E7064" t="str">
            <v>Purchase</v>
          </cell>
          <cell r="I7064">
            <v>35.19</v>
          </cell>
          <cell r="J7064">
            <v>35.159999999999997</v>
          </cell>
          <cell r="K7064" t="str">
            <v>Other</v>
          </cell>
          <cell r="L7064">
            <v>0</v>
          </cell>
          <cell r="M7064" t="str">
            <v>Owner-Occupied</v>
          </cell>
          <cell r="N7064">
            <v>4</v>
          </cell>
          <cell r="O7064">
            <v>41541</v>
          </cell>
          <cell r="P7064" t="str">
            <v>Current</v>
          </cell>
        </row>
        <row r="7065">
          <cell r="B7065">
            <v>42499</v>
          </cell>
          <cell r="C7065">
            <v>8</v>
          </cell>
          <cell r="D7065" t="str">
            <v>BC</v>
          </cell>
          <cell r="E7065" t="str">
            <v>Refinance External</v>
          </cell>
          <cell r="F7065" t="str">
            <v>Fixed</v>
          </cell>
          <cell r="I7065">
            <v>20.48</v>
          </cell>
          <cell r="J7065">
            <v>17.91</v>
          </cell>
          <cell r="K7065" t="str">
            <v>Conv</v>
          </cell>
          <cell r="L7065">
            <v>317509.98</v>
          </cell>
          <cell r="M7065" t="str">
            <v>Owner-Occupied</v>
          </cell>
          <cell r="N7065">
            <v>0</v>
          </cell>
          <cell r="O7065">
            <v>43831</v>
          </cell>
          <cell r="P7065" t="str">
            <v>Current</v>
          </cell>
        </row>
        <row r="7066">
          <cell r="B7066">
            <v>42509</v>
          </cell>
          <cell r="C7066">
            <v>8</v>
          </cell>
          <cell r="D7066" t="str">
            <v>ON</v>
          </cell>
          <cell r="E7066" t="str">
            <v>Refinance External</v>
          </cell>
          <cell r="F7066" t="str">
            <v>Fixed</v>
          </cell>
          <cell r="I7066">
            <v>34.04</v>
          </cell>
          <cell r="J7066">
            <v>25.55</v>
          </cell>
          <cell r="K7066" t="str">
            <v>Conv</v>
          </cell>
          <cell r="L7066">
            <v>511551.3</v>
          </cell>
          <cell r="M7066" t="str">
            <v>Owner-Occupied</v>
          </cell>
          <cell r="N7066">
            <v>0</v>
          </cell>
          <cell r="O7066">
            <v>43831</v>
          </cell>
          <cell r="P7066" t="str">
            <v>Current</v>
          </cell>
        </row>
        <row r="7067">
          <cell r="B7067">
            <v>40739</v>
          </cell>
          <cell r="C7067">
            <v>66</v>
          </cell>
          <cell r="D7067" t="str">
            <v>ON</v>
          </cell>
          <cell r="E7067" t="str">
            <v>Purchase</v>
          </cell>
          <cell r="F7067" t="str">
            <v>ARM</v>
          </cell>
          <cell r="I7067">
            <v>40.57</v>
          </cell>
          <cell r="J7067">
            <v>35.44</v>
          </cell>
          <cell r="K7067" t="str">
            <v>Conv</v>
          </cell>
          <cell r="L7067">
            <v>0</v>
          </cell>
          <cell r="M7067" t="str">
            <v>Owner-Occupied</v>
          </cell>
          <cell r="N7067">
            <v>4</v>
          </cell>
          <cell r="O7067">
            <v>42766</v>
          </cell>
          <cell r="P7067" t="str">
            <v>Current</v>
          </cell>
        </row>
        <row r="7068">
          <cell r="B7068">
            <v>40617</v>
          </cell>
          <cell r="C7068">
            <v>70</v>
          </cell>
          <cell r="D7068" t="str">
            <v>ON</v>
          </cell>
          <cell r="E7068" t="str">
            <v>Portable</v>
          </cell>
          <cell r="F7068" t="str">
            <v>Fixed</v>
          </cell>
          <cell r="I7068">
            <v>39.89</v>
          </cell>
          <cell r="J7068">
            <v>33.619999999999997</v>
          </cell>
          <cell r="K7068" t="str">
            <v>HiRatio</v>
          </cell>
          <cell r="L7068">
            <v>0</v>
          </cell>
          <cell r="M7068" t="str">
            <v>Owner-Occupied</v>
          </cell>
          <cell r="N7068">
            <v>4</v>
          </cell>
          <cell r="O7068">
            <v>42251</v>
          </cell>
          <cell r="P7068" t="str">
            <v>Current</v>
          </cell>
        </row>
        <row r="7069">
          <cell r="B7069">
            <v>40970</v>
          </cell>
          <cell r="C7069">
            <v>58</v>
          </cell>
          <cell r="D7069" t="str">
            <v>ON</v>
          </cell>
          <cell r="E7069" t="str">
            <v>Refinance External</v>
          </cell>
          <cell r="F7069" t="str">
            <v>Fixed</v>
          </cell>
          <cell r="I7069">
            <v>38.03</v>
          </cell>
          <cell r="J7069">
            <v>21.47</v>
          </cell>
          <cell r="K7069" t="str">
            <v>HiRatio</v>
          </cell>
          <cell r="L7069">
            <v>0</v>
          </cell>
          <cell r="M7069" t="str">
            <v>Owner-Occupied</v>
          </cell>
          <cell r="N7069">
            <v>4</v>
          </cell>
          <cell r="O7069">
            <v>41184</v>
          </cell>
          <cell r="P7069" t="str">
            <v>Current</v>
          </cell>
        </row>
        <row r="7070">
          <cell r="B7070">
            <v>40722</v>
          </cell>
          <cell r="C7070">
            <v>67</v>
          </cell>
          <cell r="D7070" t="str">
            <v>AB</v>
          </cell>
          <cell r="E7070" t="str">
            <v>Refinance External</v>
          </cell>
          <cell r="F7070" t="str">
            <v>Fixed</v>
          </cell>
          <cell r="I7070">
            <v>39.799999999999997</v>
          </cell>
          <cell r="J7070">
            <v>38.1</v>
          </cell>
          <cell r="K7070" t="str">
            <v>HiRatio</v>
          </cell>
          <cell r="L7070">
            <v>0</v>
          </cell>
          <cell r="M7070" t="str">
            <v>Owner-Occupied</v>
          </cell>
          <cell r="N7070">
            <v>4</v>
          </cell>
          <cell r="O7070">
            <v>42115</v>
          </cell>
          <cell r="P7070" t="str">
            <v>Current</v>
          </cell>
        </row>
        <row r="7071">
          <cell r="B7071">
            <v>41744</v>
          </cell>
          <cell r="C7071">
            <v>33</v>
          </cell>
          <cell r="D7071" t="str">
            <v>AB</v>
          </cell>
          <cell r="E7071" t="str">
            <v>Refinance External</v>
          </cell>
          <cell r="F7071" t="str">
            <v>Fixed</v>
          </cell>
          <cell r="I7071">
            <v>35.659999999999997</v>
          </cell>
          <cell r="J7071">
            <v>33.06</v>
          </cell>
          <cell r="K7071" t="str">
            <v>Conv</v>
          </cell>
          <cell r="L7071">
            <v>396683.73</v>
          </cell>
          <cell r="M7071" t="str">
            <v>Owner-Occupied</v>
          </cell>
          <cell r="N7071">
            <v>0</v>
          </cell>
          <cell r="O7071">
            <v>43831</v>
          </cell>
          <cell r="P7071" t="str">
            <v>Current</v>
          </cell>
        </row>
        <row r="7072">
          <cell r="B7072">
            <v>40921</v>
          </cell>
          <cell r="C7072">
            <v>60</v>
          </cell>
          <cell r="D7072" t="str">
            <v>ON</v>
          </cell>
          <cell r="E7072" t="str">
            <v>Transfer</v>
          </cell>
          <cell r="F7072" t="str">
            <v>Fixed</v>
          </cell>
          <cell r="I7072">
            <v>38.76</v>
          </cell>
          <cell r="J7072">
            <v>34.630000000000003</v>
          </cell>
          <cell r="K7072" t="str">
            <v>HiRatio</v>
          </cell>
          <cell r="L7072">
            <v>185655.2</v>
          </cell>
          <cell r="M7072" t="str">
            <v>Owner-Occupied</v>
          </cell>
          <cell r="N7072">
            <v>0</v>
          </cell>
          <cell r="O7072">
            <v>43831</v>
          </cell>
          <cell r="P7072" t="str">
            <v>Current</v>
          </cell>
        </row>
        <row r="7073">
          <cell r="B7073">
            <v>40707</v>
          </cell>
          <cell r="C7073">
            <v>67</v>
          </cell>
          <cell r="D7073" t="str">
            <v>AB</v>
          </cell>
          <cell r="E7073" t="str">
            <v>Purchase</v>
          </cell>
          <cell r="F7073" t="str">
            <v>Fixed</v>
          </cell>
          <cell r="I7073">
            <v>36.94</v>
          </cell>
          <cell r="J7073">
            <v>33.799999999999997</v>
          </cell>
          <cell r="K7073" t="str">
            <v>HiRatio</v>
          </cell>
          <cell r="L7073">
            <v>296509</v>
          </cell>
          <cell r="M7073" t="str">
            <v>Owner-Occupied</v>
          </cell>
          <cell r="N7073">
            <v>0</v>
          </cell>
          <cell r="O7073">
            <v>43831</v>
          </cell>
          <cell r="P7073" t="str">
            <v>Current</v>
          </cell>
        </row>
        <row r="7074">
          <cell r="B7074">
            <v>41003</v>
          </cell>
          <cell r="C7074">
            <v>57</v>
          </cell>
          <cell r="D7074" t="str">
            <v>AB</v>
          </cell>
          <cell r="E7074" t="str">
            <v>Purchase</v>
          </cell>
          <cell r="F7074" t="str">
            <v>Fixed</v>
          </cell>
          <cell r="I7074">
            <v>39.71</v>
          </cell>
          <cell r="J7074">
            <v>34.39</v>
          </cell>
          <cell r="K7074" t="str">
            <v>HiRatio</v>
          </cell>
          <cell r="L7074">
            <v>0</v>
          </cell>
          <cell r="M7074" t="str">
            <v>Owner-Occupied</v>
          </cell>
          <cell r="N7074">
            <v>4</v>
          </cell>
          <cell r="O7074">
            <v>42158</v>
          </cell>
          <cell r="P7074" t="str">
            <v>Current</v>
          </cell>
        </row>
        <row r="7075">
          <cell r="B7075">
            <v>40924</v>
          </cell>
          <cell r="C7075">
            <v>60</v>
          </cell>
          <cell r="D7075" t="str">
            <v>SK</v>
          </cell>
          <cell r="E7075" t="str">
            <v>Purchase</v>
          </cell>
          <cell r="F7075" t="str">
            <v>Fixed</v>
          </cell>
          <cell r="I7075">
            <v>36.299999999999997</v>
          </cell>
          <cell r="J7075">
            <v>20.6</v>
          </cell>
          <cell r="K7075" t="str">
            <v>HiRatio</v>
          </cell>
          <cell r="L7075">
            <v>0</v>
          </cell>
          <cell r="M7075" t="str">
            <v>Owner-Occupied</v>
          </cell>
          <cell r="N7075">
            <v>4</v>
          </cell>
          <cell r="O7075">
            <v>42037</v>
          </cell>
          <cell r="P7075" t="str">
            <v>Current</v>
          </cell>
        </row>
        <row r="7076">
          <cell r="B7076">
            <v>40883</v>
          </cell>
          <cell r="C7076">
            <v>61</v>
          </cell>
          <cell r="D7076" t="str">
            <v>ON</v>
          </cell>
          <cell r="E7076" t="str">
            <v>Refinance External</v>
          </cell>
          <cell r="F7076" t="str">
            <v>Fixed</v>
          </cell>
          <cell r="I7076">
            <v>36.65</v>
          </cell>
          <cell r="J7076">
            <v>32.200000000000003</v>
          </cell>
          <cell r="K7076" t="str">
            <v>Conv</v>
          </cell>
          <cell r="L7076">
            <v>0</v>
          </cell>
          <cell r="M7076" t="str">
            <v>Owner-Occupied</v>
          </cell>
          <cell r="N7076">
            <v>4</v>
          </cell>
          <cell r="O7076">
            <v>41395</v>
          </cell>
          <cell r="P7076" t="str">
            <v>Current</v>
          </cell>
        </row>
        <row r="7077">
          <cell r="B7077">
            <v>40974</v>
          </cell>
          <cell r="C7077">
            <v>58</v>
          </cell>
          <cell r="D7077" t="str">
            <v>ON</v>
          </cell>
          <cell r="E7077" t="str">
            <v>Purchase</v>
          </cell>
          <cell r="F7077" t="str">
            <v>Fixed</v>
          </cell>
          <cell r="I7077">
            <v>39.380000000000003</v>
          </cell>
          <cell r="J7077">
            <v>9.36</v>
          </cell>
          <cell r="K7077" t="str">
            <v>Conv</v>
          </cell>
          <cell r="L7077">
            <v>0</v>
          </cell>
          <cell r="M7077" t="str">
            <v>Rental</v>
          </cell>
          <cell r="N7077">
            <v>4</v>
          </cell>
          <cell r="O7077">
            <v>41876</v>
          </cell>
          <cell r="P7077" t="str">
            <v>Current</v>
          </cell>
        </row>
        <row r="7078">
          <cell r="B7078">
            <v>42606</v>
          </cell>
          <cell r="C7078">
            <v>5</v>
          </cell>
          <cell r="D7078" t="str">
            <v>ON</v>
          </cell>
          <cell r="E7078" t="str">
            <v>Refinance External</v>
          </cell>
          <cell r="F7078" t="str">
            <v>Fixed</v>
          </cell>
          <cell r="I7078">
            <v>36.64</v>
          </cell>
          <cell r="J7078">
            <v>31.27</v>
          </cell>
          <cell r="K7078" t="str">
            <v>Conv</v>
          </cell>
          <cell r="L7078">
            <v>257398.39999999999</v>
          </cell>
          <cell r="M7078" t="str">
            <v>Owner-Occupied</v>
          </cell>
          <cell r="N7078">
            <v>0</v>
          </cell>
          <cell r="O7078">
            <v>43831</v>
          </cell>
          <cell r="P7078" t="str">
            <v>Current</v>
          </cell>
        </row>
        <row r="7079">
          <cell r="B7079">
            <v>41897</v>
          </cell>
          <cell r="C7079">
            <v>28</v>
          </cell>
          <cell r="D7079" t="str">
            <v>ON</v>
          </cell>
          <cell r="E7079" t="str">
            <v>Refinance External</v>
          </cell>
          <cell r="F7079" t="str">
            <v>Fixed</v>
          </cell>
          <cell r="I7079">
            <v>35.340000000000003</v>
          </cell>
          <cell r="J7079">
            <v>33.24</v>
          </cell>
          <cell r="K7079" t="str">
            <v>Conv</v>
          </cell>
          <cell r="L7079">
            <v>93442.71</v>
          </cell>
          <cell r="M7079" t="str">
            <v>Owner-Occupied</v>
          </cell>
          <cell r="N7079">
            <v>0</v>
          </cell>
          <cell r="O7079">
            <v>43831</v>
          </cell>
          <cell r="P7079" t="str">
            <v>Current</v>
          </cell>
        </row>
        <row r="7080">
          <cell r="B7080">
            <v>42291</v>
          </cell>
          <cell r="C7080">
            <v>15</v>
          </cell>
          <cell r="D7080" t="str">
            <v>ON</v>
          </cell>
          <cell r="E7080" t="str">
            <v>Refinance External</v>
          </cell>
          <cell r="F7080" t="str">
            <v>ARM</v>
          </cell>
          <cell r="I7080">
            <v>31.6</v>
          </cell>
          <cell r="J7080">
            <v>23.27</v>
          </cell>
          <cell r="K7080" t="str">
            <v>Conv</v>
          </cell>
          <cell r="L7080">
            <v>0</v>
          </cell>
          <cell r="M7080" t="str">
            <v>Owner-Occupied</v>
          </cell>
          <cell r="N7080">
            <v>4</v>
          </cell>
          <cell r="O7080">
            <v>42718</v>
          </cell>
          <cell r="P7080" t="str">
            <v>Current</v>
          </cell>
        </row>
        <row r="7081">
          <cell r="B7081">
            <v>41022</v>
          </cell>
          <cell r="C7081">
            <v>57</v>
          </cell>
          <cell r="D7081" t="str">
            <v>BC</v>
          </cell>
          <cell r="E7081" t="str">
            <v>Purchase</v>
          </cell>
          <cell r="F7081" t="str">
            <v>Fixed</v>
          </cell>
          <cell r="I7081">
            <v>39.5</v>
          </cell>
          <cell r="J7081">
            <v>38.21</v>
          </cell>
          <cell r="K7081" t="str">
            <v>HiRatio</v>
          </cell>
          <cell r="L7081">
            <v>0</v>
          </cell>
          <cell r="M7081" t="str">
            <v>Owner-Occupied</v>
          </cell>
          <cell r="N7081">
            <v>4</v>
          </cell>
          <cell r="O7081">
            <v>42195</v>
          </cell>
          <cell r="P7081" t="str">
            <v>Current</v>
          </cell>
        </row>
        <row r="7082">
          <cell r="B7082">
            <v>42179</v>
          </cell>
          <cell r="C7082">
            <v>19</v>
          </cell>
          <cell r="D7082" t="str">
            <v>ON</v>
          </cell>
          <cell r="E7082" t="str">
            <v>Refinance External</v>
          </cell>
          <cell r="F7082" t="str">
            <v>ARM</v>
          </cell>
          <cell r="I7082">
            <v>23.82</v>
          </cell>
          <cell r="J7082">
            <v>14.03</v>
          </cell>
          <cell r="K7082" t="str">
            <v>Conv</v>
          </cell>
          <cell r="L7082">
            <v>229555.25</v>
          </cell>
          <cell r="M7082" t="str">
            <v>Owner-Occupied</v>
          </cell>
          <cell r="N7082">
            <v>0</v>
          </cell>
          <cell r="O7082">
            <v>43831</v>
          </cell>
          <cell r="P7082" t="str">
            <v>Current</v>
          </cell>
        </row>
        <row r="7083">
          <cell r="B7083">
            <v>41030</v>
          </cell>
          <cell r="C7083">
            <v>56</v>
          </cell>
          <cell r="D7083" t="str">
            <v>ON</v>
          </cell>
          <cell r="E7083" t="str">
            <v>Purchase</v>
          </cell>
          <cell r="F7083" t="str">
            <v>Fixed</v>
          </cell>
          <cell r="I7083">
            <v>37.61</v>
          </cell>
          <cell r="J7083">
            <v>13.49</v>
          </cell>
          <cell r="K7083" t="str">
            <v>Conv</v>
          </cell>
          <cell r="L7083">
            <v>0</v>
          </cell>
          <cell r="M7083" t="str">
            <v>Second Home</v>
          </cell>
          <cell r="N7083">
            <v>4</v>
          </cell>
          <cell r="O7083">
            <v>42494</v>
          </cell>
          <cell r="P7083" t="str">
            <v>Current</v>
          </cell>
        </row>
        <row r="7084">
          <cell r="B7084">
            <v>41835</v>
          </cell>
          <cell r="C7084">
            <v>30</v>
          </cell>
          <cell r="D7084" t="str">
            <v>AB</v>
          </cell>
          <cell r="E7084" t="str">
            <v>Purchase</v>
          </cell>
          <cell r="F7084" t="str">
            <v>Fixed</v>
          </cell>
          <cell r="I7084">
            <v>34.4</v>
          </cell>
          <cell r="J7084">
            <v>19.59</v>
          </cell>
          <cell r="K7084" t="str">
            <v>Conv</v>
          </cell>
          <cell r="L7084">
            <v>454352.15</v>
          </cell>
          <cell r="M7084" t="str">
            <v>Owner-Occupied</v>
          </cell>
          <cell r="N7084">
            <v>0</v>
          </cell>
          <cell r="O7084">
            <v>43831</v>
          </cell>
          <cell r="P7084" t="str">
            <v>Current</v>
          </cell>
        </row>
        <row r="7085">
          <cell r="B7085">
            <v>40998</v>
          </cell>
          <cell r="C7085">
            <v>58</v>
          </cell>
          <cell r="D7085" t="str">
            <v>AB</v>
          </cell>
          <cell r="E7085" t="str">
            <v>Purchase</v>
          </cell>
          <cell r="F7085" t="str">
            <v>Fixed</v>
          </cell>
          <cell r="I7085">
            <v>31.14</v>
          </cell>
          <cell r="J7085">
            <v>20.85</v>
          </cell>
          <cell r="K7085" t="str">
            <v>Conv</v>
          </cell>
          <cell r="L7085">
            <v>0</v>
          </cell>
          <cell r="M7085" t="str">
            <v>Owner-Occupied</v>
          </cell>
          <cell r="N7085">
            <v>4</v>
          </cell>
          <cell r="O7085">
            <v>41131</v>
          </cell>
          <cell r="P7085" t="str">
            <v>Current</v>
          </cell>
        </row>
        <row r="7086">
          <cell r="B7086">
            <v>41025</v>
          </cell>
          <cell r="C7086">
            <v>57</v>
          </cell>
          <cell r="D7086" t="str">
            <v>ON</v>
          </cell>
          <cell r="E7086" t="str">
            <v>Purchase</v>
          </cell>
          <cell r="F7086" t="str">
            <v>Fixed</v>
          </cell>
          <cell r="I7086">
            <v>37.49</v>
          </cell>
          <cell r="J7086">
            <v>23.33</v>
          </cell>
          <cell r="K7086" t="str">
            <v>Conv</v>
          </cell>
          <cell r="L7086">
            <v>0</v>
          </cell>
          <cell r="M7086" t="str">
            <v>Owner-Occupied</v>
          </cell>
          <cell r="N7086">
            <v>4</v>
          </cell>
          <cell r="O7086">
            <v>42674</v>
          </cell>
          <cell r="P7086" t="str">
            <v>Current</v>
          </cell>
        </row>
        <row r="7087">
          <cell r="B7087">
            <v>40661</v>
          </cell>
          <cell r="C7087">
            <v>69</v>
          </cell>
          <cell r="D7087" t="str">
            <v>ON</v>
          </cell>
          <cell r="E7087" t="str">
            <v>Purchase</v>
          </cell>
          <cell r="F7087" t="str">
            <v>Fixed</v>
          </cell>
          <cell r="I7087">
            <v>42.2</v>
          </cell>
          <cell r="J7087">
            <v>40.67</v>
          </cell>
          <cell r="K7087" t="str">
            <v>HiRatio</v>
          </cell>
          <cell r="L7087">
            <v>0</v>
          </cell>
          <cell r="M7087" t="str">
            <v>Owner-Occupied</v>
          </cell>
          <cell r="N7087">
            <v>4</v>
          </cell>
          <cell r="O7087">
            <v>42492</v>
          </cell>
          <cell r="P7087" t="str">
            <v>Current</v>
          </cell>
        </row>
        <row r="7088">
          <cell r="B7088">
            <v>40973</v>
          </cell>
          <cell r="C7088">
            <v>58</v>
          </cell>
          <cell r="D7088" t="str">
            <v>AB</v>
          </cell>
          <cell r="E7088" t="str">
            <v>Purchase</v>
          </cell>
          <cell r="F7088" t="str">
            <v>Fixed</v>
          </cell>
          <cell r="I7088">
            <v>40.49</v>
          </cell>
          <cell r="J7088">
            <v>38.19</v>
          </cell>
          <cell r="K7088" t="str">
            <v>HiRatio</v>
          </cell>
          <cell r="L7088">
            <v>279308.40000000002</v>
          </cell>
          <cell r="M7088" t="str">
            <v>Owner-Occupied</v>
          </cell>
          <cell r="N7088">
            <v>0</v>
          </cell>
          <cell r="O7088">
            <v>43831</v>
          </cell>
          <cell r="P7088" t="str">
            <v>Current</v>
          </cell>
        </row>
        <row r="7089">
          <cell r="B7089">
            <v>40654</v>
          </cell>
          <cell r="C7089">
            <v>69</v>
          </cell>
          <cell r="D7089" t="str">
            <v>AB</v>
          </cell>
          <cell r="E7089" t="str">
            <v>Purchase</v>
          </cell>
          <cell r="F7089" t="str">
            <v>Fixed</v>
          </cell>
          <cell r="I7089">
            <v>34.700000000000003</v>
          </cell>
          <cell r="J7089">
            <v>34.700000000000003</v>
          </cell>
          <cell r="K7089" t="str">
            <v>Conv</v>
          </cell>
          <cell r="L7089">
            <v>0</v>
          </cell>
          <cell r="M7089" t="str">
            <v>Owner-Occupied</v>
          </cell>
          <cell r="N7089">
            <v>4</v>
          </cell>
          <cell r="O7089">
            <v>41752</v>
          </cell>
          <cell r="P7089" t="str">
            <v>Current</v>
          </cell>
        </row>
        <row r="7090">
          <cell r="B7090">
            <v>42338</v>
          </cell>
          <cell r="C7090">
            <v>14</v>
          </cell>
          <cell r="D7090" t="str">
            <v>AB</v>
          </cell>
          <cell r="E7090" t="str">
            <v>Refinance External</v>
          </cell>
          <cell r="F7090" t="str">
            <v>Fixed</v>
          </cell>
          <cell r="I7090">
            <v>16.100000000000001</v>
          </cell>
          <cell r="J7090">
            <v>11.01</v>
          </cell>
          <cell r="K7090" t="str">
            <v>Conv</v>
          </cell>
          <cell r="L7090">
            <v>183776.96</v>
          </cell>
          <cell r="M7090" t="str">
            <v>Owner-Occupied</v>
          </cell>
          <cell r="N7090">
            <v>0</v>
          </cell>
          <cell r="O7090">
            <v>43831</v>
          </cell>
          <cell r="P7090" t="str">
            <v>Current</v>
          </cell>
        </row>
        <row r="7091">
          <cell r="B7091">
            <v>41004</v>
          </cell>
          <cell r="C7091">
            <v>57</v>
          </cell>
          <cell r="D7091" t="str">
            <v>MB</v>
          </cell>
          <cell r="E7091" t="str">
            <v>Refinance External</v>
          </cell>
          <cell r="F7091" t="str">
            <v>ARM</v>
          </cell>
          <cell r="I7091">
            <v>31.17</v>
          </cell>
          <cell r="J7091">
            <v>12.62</v>
          </cell>
          <cell r="K7091" t="str">
            <v>Conv</v>
          </cell>
          <cell r="L7091">
            <v>0</v>
          </cell>
          <cell r="M7091" t="str">
            <v>Rental</v>
          </cell>
          <cell r="N7091">
            <v>4</v>
          </cell>
          <cell r="O7091">
            <v>42683</v>
          </cell>
          <cell r="P7091" t="str">
            <v>Current</v>
          </cell>
        </row>
        <row r="7092">
          <cell r="B7092">
            <v>40899</v>
          </cell>
          <cell r="C7092">
            <v>61</v>
          </cell>
          <cell r="D7092" t="str">
            <v>ON</v>
          </cell>
          <cell r="E7092" t="str">
            <v>Purchase</v>
          </cell>
          <cell r="F7092" t="str">
            <v>Fixed</v>
          </cell>
          <cell r="I7092">
            <v>40.200000000000003</v>
          </cell>
          <cell r="J7092">
            <v>37.44</v>
          </cell>
          <cell r="K7092" t="str">
            <v>HiRatio</v>
          </cell>
          <cell r="L7092">
            <v>0</v>
          </cell>
          <cell r="M7092" t="str">
            <v>Owner-Occupied</v>
          </cell>
          <cell r="N7092">
            <v>4</v>
          </cell>
          <cell r="O7092">
            <v>41583</v>
          </cell>
          <cell r="P7092" t="str">
            <v>Current</v>
          </cell>
        </row>
        <row r="7093">
          <cell r="B7093">
            <v>40968</v>
          </cell>
          <cell r="C7093">
            <v>59</v>
          </cell>
          <cell r="D7093" t="str">
            <v>BC</v>
          </cell>
          <cell r="E7093" t="str">
            <v>Purchase</v>
          </cell>
          <cell r="F7093" t="str">
            <v>ARM</v>
          </cell>
          <cell r="I7093">
            <v>41.39</v>
          </cell>
          <cell r="J7093">
            <v>12.13</v>
          </cell>
          <cell r="K7093" t="str">
            <v>Conv</v>
          </cell>
          <cell r="L7093">
            <v>360733.1</v>
          </cell>
          <cell r="M7093" t="str">
            <v>Rental</v>
          </cell>
          <cell r="N7093">
            <v>0</v>
          </cell>
          <cell r="O7093">
            <v>43831</v>
          </cell>
          <cell r="P7093" t="str">
            <v>Current</v>
          </cell>
        </row>
        <row r="7094">
          <cell r="B7094">
            <v>40876</v>
          </cell>
          <cell r="C7094">
            <v>62</v>
          </cell>
          <cell r="D7094" t="str">
            <v>ON</v>
          </cell>
          <cell r="E7094" t="str">
            <v>Refinance External</v>
          </cell>
          <cell r="F7094" t="str">
            <v>ARM</v>
          </cell>
          <cell r="I7094">
            <v>28.7</v>
          </cell>
          <cell r="J7094">
            <v>22.7</v>
          </cell>
          <cell r="K7094" t="str">
            <v>Conv</v>
          </cell>
          <cell r="L7094">
            <v>0</v>
          </cell>
          <cell r="M7094" t="str">
            <v>Owner-Occupied</v>
          </cell>
          <cell r="N7094">
            <v>4</v>
          </cell>
          <cell r="O7094">
            <v>42187</v>
          </cell>
          <cell r="P7094" t="str">
            <v>Current</v>
          </cell>
        </row>
        <row r="7095">
          <cell r="B7095">
            <v>40997</v>
          </cell>
          <cell r="C7095">
            <v>58</v>
          </cell>
          <cell r="D7095" t="str">
            <v>AB</v>
          </cell>
          <cell r="E7095" t="str">
            <v>Purchase</v>
          </cell>
          <cell r="F7095" t="str">
            <v>Fixed</v>
          </cell>
          <cell r="I7095">
            <v>38.909999999999997</v>
          </cell>
          <cell r="J7095">
            <v>19.579999999999998</v>
          </cell>
          <cell r="K7095" t="str">
            <v>HiRatio</v>
          </cell>
          <cell r="L7095">
            <v>221229.94</v>
          </cell>
          <cell r="M7095" t="str">
            <v>Owner-Occupied</v>
          </cell>
          <cell r="N7095">
            <v>0</v>
          </cell>
          <cell r="O7095">
            <v>43831</v>
          </cell>
          <cell r="P7095" t="str">
            <v>Current</v>
          </cell>
        </row>
        <row r="7096">
          <cell r="B7096">
            <v>40690</v>
          </cell>
          <cell r="C7096">
            <v>68</v>
          </cell>
          <cell r="D7096" t="str">
            <v>ON</v>
          </cell>
          <cell r="E7096" t="str">
            <v>Refinance External</v>
          </cell>
          <cell r="I7096">
            <v>37.56</v>
          </cell>
          <cell r="J7096">
            <v>28.46</v>
          </cell>
          <cell r="K7096" t="str">
            <v>Other</v>
          </cell>
          <cell r="L7096">
            <v>0</v>
          </cell>
          <cell r="M7096" t="str">
            <v>Owner-Occupied</v>
          </cell>
          <cell r="N7096">
            <v>4</v>
          </cell>
          <cell r="O7096">
            <v>41920</v>
          </cell>
          <cell r="P7096" t="str">
            <v>Current</v>
          </cell>
        </row>
        <row r="7097">
          <cell r="B7097">
            <v>40662</v>
          </cell>
          <cell r="C7097">
            <v>69</v>
          </cell>
          <cell r="D7097" t="str">
            <v>ON</v>
          </cell>
          <cell r="E7097" t="str">
            <v>Purchase</v>
          </cell>
          <cell r="F7097" t="str">
            <v>Fixed</v>
          </cell>
          <cell r="I7097">
            <v>32.729999999999997</v>
          </cell>
          <cell r="J7097">
            <v>24.81</v>
          </cell>
          <cell r="K7097" t="str">
            <v>HiRatio</v>
          </cell>
          <cell r="L7097">
            <v>0</v>
          </cell>
          <cell r="M7097" t="str">
            <v>Owner-Occupied</v>
          </cell>
          <cell r="N7097">
            <v>4</v>
          </cell>
          <cell r="O7097">
            <v>42342</v>
          </cell>
          <cell r="P7097" t="str">
            <v>Current</v>
          </cell>
        </row>
        <row r="7098">
          <cell r="B7098">
            <v>40830</v>
          </cell>
          <cell r="C7098">
            <v>63</v>
          </cell>
          <cell r="D7098" t="str">
            <v>ON</v>
          </cell>
          <cell r="E7098" t="str">
            <v>Refinance External</v>
          </cell>
          <cell r="F7098" t="str">
            <v>ARM</v>
          </cell>
          <cell r="I7098">
            <v>42.95</v>
          </cell>
          <cell r="J7098">
            <v>31.66</v>
          </cell>
          <cell r="K7098" t="str">
            <v>Conv</v>
          </cell>
          <cell r="L7098">
            <v>0</v>
          </cell>
          <cell r="M7098" t="str">
            <v>Owner-Occupied</v>
          </cell>
          <cell r="N7098">
            <v>4</v>
          </cell>
          <cell r="O7098">
            <v>41761</v>
          </cell>
          <cell r="P7098" t="str">
            <v>Current</v>
          </cell>
        </row>
        <row r="7099">
          <cell r="B7099">
            <v>42450</v>
          </cell>
          <cell r="C7099">
            <v>10</v>
          </cell>
          <cell r="D7099" t="str">
            <v>AB</v>
          </cell>
          <cell r="E7099" t="str">
            <v>Refinance External</v>
          </cell>
          <cell r="F7099" t="str">
            <v>Fixed</v>
          </cell>
          <cell r="I7099">
            <v>31.26</v>
          </cell>
          <cell r="J7099">
            <v>16.12</v>
          </cell>
          <cell r="K7099" t="str">
            <v>Conv</v>
          </cell>
          <cell r="L7099">
            <v>353006.71</v>
          </cell>
          <cell r="M7099" t="str">
            <v>Owner-Occupied</v>
          </cell>
          <cell r="N7099">
            <v>0</v>
          </cell>
          <cell r="O7099">
            <v>43831</v>
          </cell>
          <cell r="P7099" t="str">
            <v>Current</v>
          </cell>
        </row>
        <row r="7100">
          <cell r="B7100">
            <v>40794</v>
          </cell>
          <cell r="C7100">
            <v>64</v>
          </cell>
          <cell r="D7100" t="str">
            <v>AB</v>
          </cell>
          <cell r="E7100" t="str">
            <v>Refinance External</v>
          </cell>
          <cell r="F7100" t="str">
            <v>Fixed</v>
          </cell>
          <cell r="I7100">
            <v>31.19</v>
          </cell>
          <cell r="J7100">
            <v>31.19</v>
          </cell>
          <cell r="K7100" t="str">
            <v>Conv</v>
          </cell>
          <cell r="L7100">
            <v>231010.67</v>
          </cell>
          <cell r="M7100" t="str">
            <v>Owner-Occupied</v>
          </cell>
          <cell r="N7100">
            <v>0</v>
          </cell>
          <cell r="O7100">
            <v>43831</v>
          </cell>
          <cell r="P7100" t="str">
            <v>Current</v>
          </cell>
        </row>
        <row r="7101">
          <cell r="B7101">
            <v>40840</v>
          </cell>
          <cell r="C7101">
            <v>63</v>
          </cell>
          <cell r="D7101" t="str">
            <v>ON</v>
          </cell>
          <cell r="E7101" t="str">
            <v>Purchase</v>
          </cell>
          <cell r="F7101" t="str">
            <v>Fixed</v>
          </cell>
          <cell r="I7101">
            <v>20.69</v>
          </cell>
          <cell r="J7101">
            <v>20.54</v>
          </cell>
          <cell r="K7101" t="str">
            <v>Conv</v>
          </cell>
          <cell r="L7101">
            <v>0</v>
          </cell>
          <cell r="M7101" t="str">
            <v>Owner-Occupied</v>
          </cell>
          <cell r="N7101">
            <v>4</v>
          </cell>
          <cell r="O7101">
            <v>42314</v>
          </cell>
          <cell r="P7101" t="str">
            <v>Current</v>
          </cell>
        </row>
        <row r="7102">
          <cell r="B7102">
            <v>40928</v>
          </cell>
          <cell r="C7102">
            <v>60</v>
          </cell>
          <cell r="D7102" t="str">
            <v>AB</v>
          </cell>
          <cell r="E7102" t="str">
            <v>Purchase</v>
          </cell>
          <cell r="F7102" t="str">
            <v>Fixed</v>
          </cell>
          <cell r="I7102">
            <v>32.51</v>
          </cell>
          <cell r="J7102">
            <v>32.14</v>
          </cell>
          <cell r="K7102" t="str">
            <v>HiRatio</v>
          </cell>
          <cell r="L7102">
            <v>310274.46000000002</v>
          </cell>
          <cell r="M7102" t="str">
            <v>Owner-Occupied</v>
          </cell>
          <cell r="N7102">
            <v>0</v>
          </cell>
          <cell r="O7102">
            <v>43831</v>
          </cell>
          <cell r="P7102" t="str">
            <v>Current</v>
          </cell>
        </row>
        <row r="7103">
          <cell r="B7103">
            <v>40933</v>
          </cell>
          <cell r="C7103">
            <v>60</v>
          </cell>
          <cell r="D7103" t="str">
            <v>ON</v>
          </cell>
          <cell r="E7103" t="str">
            <v>Purchase</v>
          </cell>
          <cell r="F7103" t="str">
            <v>Fixed</v>
          </cell>
          <cell r="I7103">
            <v>22.03</v>
          </cell>
          <cell r="J7103">
            <v>21.68</v>
          </cell>
          <cell r="K7103" t="str">
            <v>HiRatio</v>
          </cell>
          <cell r="L7103">
            <v>269851.53000000003</v>
          </cell>
          <cell r="M7103" t="str">
            <v>Owner-Occupied</v>
          </cell>
          <cell r="N7103">
            <v>0</v>
          </cell>
          <cell r="O7103">
            <v>43831</v>
          </cell>
          <cell r="P7103" t="str">
            <v>Current</v>
          </cell>
        </row>
        <row r="7104">
          <cell r="B7104">
            <v>41029</v>
          </cell>
          <cell r="C7104">
            <v>57</v>
          </cell>
          <cell r="D7104" t="str">
            <v>BC</v>
          </cell>
          <cell r="E7104" t="str">
            <v>Purchase</v>
          </cell>
          <cell r="F7104" t="str">
            <v>Fixed</v>
          </cell>
          <cell r="I7104">
            <v>41.29</v>
          </cell>
          <cell r="J7104">
            <v>35.450000000000003</v>
          </cell>
          <cell r="K7104" t="str">
            <v>Conv</v>
          </cell>
          <cell r="L7104">
            <v>406182.61</v>
          </cell>
          <cell r="M7104" t="str">
            <v>Owner-Occupied</v>
          </cell>
          <cell r="N7104">
            <v>0</v>
          </cell>
          <cell r="O7104">
            <v>43831</v>
          </cell>
          <cell r="P7104" t="str">
            <v>Current</v>
          </cell>
        </row>
        <row r="7105">
          <cell r="B7105">
            <v>40857</v>
          </cell>
          <cell r="C7105">
            <v>62</v>
          </cell>
          <cell r="D7105" t="str">
            <v>ON</v>
          </cell>
          <cell r="E7105" t="str">
            <v>Refinance External</v>
          </cell>
          <cell r="F7105" t="str">
            <v>Fixed</v>
          </cell>
          <cell r="I7105">
            <v>37.200000000000003</v>
          </cell>
          <cell r="J7105">
            <v>39.549999999999997</v>
          </cell>
          <cell r="K7105" t="str">
            <v>Conv</v>
          </cell>
          <cell r="L7105">
            <v>0</v>
          </cell>
          <cell r="M7105" t="str">
            <v>Rental</v>
          </cell>
          <cell r="N7105">
            <v>4</v>
          </cell>
          <cell r="O7105">
            <v>41955</v>
          </cell>
          <cell r="P7105" t="str">
            <v>Current</v>
          </cell>
        </row>
        <row r="7106">
          <cell r="B7106">
            <v>41030</v>
          </cell>
          <cell r="C7106">
            <v>56</v>
          </cell>
          <cell r="D7106" t="str">
            <v>AB</v>
          </cell>
          <cell r="E7106" t="str">
            <v>Purchase</v>
          </cell>
          <cell r="F7106" t="str">
            <v>Fixed</v>
          </cell>
          <cell r="I7106">
            <v>20.83</v>
          </cell>
          <cell r="J7106">
            <v>20.46</v>
          </cell>
          <cell r="K7106" t="str">
            <v>HiRatio</v>
          </cell>
          <cell r="L7106">
            <v>98566.399999999994</v>
          </cell>
          <cell r="M7106" t="str">
            <v>Owner-Occupied</v>
          </cell>
          <cell r="N7106">
            <v>0</v>
          </cell>
          <cell r="O7106">
            <v>43831</v>
          </cell>
          <cell r="P7106" t="str">
            <v>Current</v>
          </cell>
        </row>
        <row r="7107">
          <cell r="B7107">
            <v>40875</v>
          </cell>
          <cell r="C7107">
            <v>62</v>
          </cell>
          <cell r="D7107" t="str">
            <v>ON</v>
          </cell>
          <cell r="E7107" t="str">
            <v>Refinance External</v>
          </cell>
          <cell r="F7107" t="str">
            <v>Fixed</v>
          </cell>
          <cell r="I7107">
            <v>18.940000000000001</v>
          </cell>
          <cell r="J7107">
            <v>12.96</v>
          </cell>
          <cell r="K7107" t="str">
            <v>Conv</v>
          </cell>
          <cell r="L7107">
            <v>0</v>
          </cell>
          <cell r="M7107" t="str">
            <v>Owner-Occupied</v>
          </cell>
          <cell r="N7107">
            <v>4</v>
          </cell>
          <cell r="O7107">
            <v>42339</v>
          </cell>
          <cell r="P7107" t="str">
            <v>Current</v>
          </cell>
        </row>
        <row r="7108">
          <cell r="B7108">
            <v>41029</v>
          </cell>
          <cell r="C7108">
            <v>57</v>
          </cell>
          <cell r="D7108" t="str">
            <v>ON</v>
          </cell>
          <cell r="E7108" t="str">
            <v>Purchase</v>
          </cell>
          <cell r="F7108" t="str">
            <v>Fixed</v>
          </cell>
          <cell r="I7108">
            <v>29.85</v>
          </cell>
          <cell r="J7108">
            <v>35.97</v>
          </cell>
          <cell r="K7108" t="str">
            <v>Conv</v>
          </cell>
          <cell r="L7108">
            <v>89923.61</v>
          </cell>
          <cell r="M7108" t="str">
            <v>Owner-Occupied</v>
          </cell>
          <cell r="N7108">
            <v>0</v>
          </cell>
          <cell r="O7108">
            <v>43831</v>
          </cell>
          <cell r="P7108" t="str">
            <v>Current</v>
          </cell>
        </row>
        <row r="7109">
          <cell r="B7109">
            <v>40743</v>
          </cell>
          <cell r="C7109">
            <v>66</v>
          </cell>
          <cell r="D7109" t="str">
            <v>ON</v>
          </cell>
          <cell r="E7109" t="str">
            <v>Purchase</v>
          </cell>
          <cell r="F7109" t="str">
            <v>Fixed</v>
          </cell>
          <cell r="I7109">
            <v>42.18</v>
          </cell>
          <cell r="J7109">
            <v>36.01</v>
          </cell>
          <cell r="K7109" t="str">
            <v>HiRatio</v>
          </cell>
          <cell r="L7109">
            <v>333873.55</v>
          </cell>
          <cell r="M7109" t="str">
            <v>Owner-Occupied</v>
          </cell>
          <cell r="N7109">
            <v>0</v>
          </cell>
          <cell r="O7109">
            <v>43831</v>
          </cell>
          <cell r="P7109" t="str">
            <v>Current</v>
          </cell>
        </row>
        <row r="7110">
          <cell r="B7110">
            <v>40854</v>
          </cell>
          <cell r="C7110">
            <v>62</v>
          </cell>
          <cell r="D7110" t="str">
            <v>ON</v>
          </cell>
          <cell r="E7110" t="str">
            <v>Refinance External</v>
          </cell>
          <cell r="I7110">
            <v>33.5</v>
          </cell>
          <cell r="J7110">
            <v>32.619999999999997</v>
          </cell>
          <cell r="K7110" t="str">
            <v>Other</v>
          </cell>
          <cell r="L7110">
            <v>0</v>
          </cell>
          <cell r="M7110" t="str">
            <v>Owner-Occupied</v>
          </cell>
          <cell r="N7110">
            <v>4</v>
          </cell>
          <cell r="O7110">
            <v>41971</v>
          </cell>
          <cell r="P7110" t="str">
            <v>Current</v>
          </cell>
        </row>
        <row r="7111">
          <cell r="B7111">
            <v>41026</v>
          </cell>
          <cell r="C7111">
            <v>57</v>
          </cell>
          <cell r="D7111" t="str">
            <v>ON</v>
          </cell>
          <cell r="E7111" t="str">
            <v>Purchase</v>
          </cell>
          <cell r="F7111" t="str">
            <v>Fixed</v>
          </cell>
          <cell r="I7111">
            <v>39.86</v>
          </cell>
          <cell r="J7111">
            <v>17.55</v>
          </cell>
          <cell r="K7111" t="str">
            <v>HiRatio</v>
          </cell>
          <cell r="L7111">
            <v>105086.55</v>
          </cell>
          <cell r="M7111" t="str">
            <v>Owner-Occupied</v>
          </cell>
          <cell r="N7111">
            <v>0</v>
          </cell>
          <cell r="O7111">
            <v>43831</v>
          </cell>
          <cell r="P7111" t="str">
            <v>Current</v>
          </cell>
        </row>
        <row r="7112">
          <cell r="B7112">
            <v>40694</v>
          </cell>
          <cell r="C7112">
            <v>68</v>
          </cell>
          <cell r="D7112" t="str">
            <v>ON</v>
          </cell>
          <cell r="E7112" t="str">
            <v>Purchase</v>
          </cell>
          <cell r="I7112">
            <v>24.1</v>
          </cell>
          <cell r="J7112">
            <v>22.52</v>
          </cell>
          <cell r="K7112" t="str">
            <v>Other</v>
          </cell>
          <cell r="L7112">
            <v>0</v>
          </cell>
          <cell r="M7112" t="str">
            <v>Owner-Occupied</v>
          </cell>
          <cell r="N7112">
            <v>4</v>
          </cell>
          <cell r="O7112">
            <v>41887</v>
          </cell>
          <cell r="P7112" t="str">
            <v>Current</v>
          </cell>
        </row>
        <row r="7113">
          <cell r="B7113">
            <v>42012</v>
          </cell>
          <cell r="C7113">
            <v>24</v>
          </cell>
          <cell r="D7113" t="str">
            <v>AB</v>
          </cell>
          <cell r="E7113" t="str">
            <v>Purchase</v>
          </cell>
          <cell r="F7113" t="str">
            <v>ARM</v>
          </cell>
          <cell r="I7113">
            <v>25.41</v>
          </cell>
          <cell r="J7113">
            <v>24.28</v>
          </cell>
          <cell r="K7113" t="str">
            <v>HiRatio</v>
          </cell>
          <cell r="L7113">
            <v>597516.29</v>
          </cell>
          <cell r="M7113" t="str">
            <v>Owner-Occupied</v>
          </cell>
          <cell r="N7113">
            <v>0</v>
          </cell>
          <cell r="O7113">
            <v>43831</v>
          </cell>
          <cell r="P7113" t="str">
            <v>Current</v>
          </cell>
        </row>
        <row r="7114">
          <cell r="B7114">
            <v>40872</v>
          </cell>
          <cell r="C7114">
            <v>62</v>
          </cell>
          <cell r="D7114" t="str">
            <v>ON</v>
          </cell>
          <cell r="E7114" t="str">
            <v>Refinance External</v>
          </cell>
          <cell r="F7114" t="str">
            <v>ARM</v>
          </cell>
          <cell r="I7114">
            <v>30.48</v>
          </cell>
          <cell r="J7114">
            <v>26.91</v>
          </cell>
          <cell r="K7114" t="str">
            <v>Conv</v>
          </cell>
          <cell r="L7114">
            <v>0</v>
          </cell>
          <cell r="M7114" t="str">
            <v>Owner-Occupied</v>
          </cell>
          <cell r="N7114">
            <v>4</v>
          </cell>
          <cell r="O7114">
            <v>41880</v>
          </cell>
          <cell r="P7114" t="str">
            <v>Current</v>
          </cell>
        </row>
        <row r="7115">
          <cell r="B7115">
            <v>41026</v>
          </cell>
          <cell r="C7115">
            <v>57</v>
          </cell>
          <cell r="D7115" t="str">
            <v>ON</v>
          </cell>
          <cell r="E7115" t="str">
            <v>Purchase</v>
          </cell>
          <cell r="F7115" t="str">
            <v>Fixed</v>
          </cell>
          <cell r="I7115">
            <v>29.99</v>
          </cell>
          <cell r="J7115">
            <v>20.99</v>
          </cell>
          <cell r="K7115" t="str">
            <v>HiRatio</v>
          </cell>
          <cell r="L7115">
            <v>273305.78000000003</v>
          </cell>
          <cell r="M7115" t="str">
            <v>Owner-Occupied</v>
          </cell>
          <cell r="N7115">
            <v>0</v>
          </cell>
          <cell r="O7115">
            <v>43831</v>
          </cell>
          <cell r="P7115" t="str">
            <v>Current</v>
          </cell>
        </row>
        <row r="7116">
          <cell r="B7116">
            <v>40632</v>
          </cell>
          <cell r="C7116">
            <v>70</v>
          </cell>
          <cell r="D7116" t="str">
            <v>ON</v>
          </cell>
          <cell r="E7116" t="str">
            <v>Refinance External</v>
          </cell>
          <cell r="F7116" t="str">
            <v>Fixed</v>
          </cell>
          <cell r="I7116">
            <v>27.26</v>
          </cell>
          <cell r="J7116">
            <v>24.21</v>
          </cell>
          <cell r="K7116" t="str">
            <v>HiRatio</v>
          </cell>
          <cell r="L7116">
            <v>0</v>
          </cell>
          <cell r="M7116" t="str">
            <v>Owner-Occupied</v>
          </cell>
          <cell r="N7116">
            <v>4</v>
          </cell>
          <cell r="O7116">
            <v>41731</v>
          </cell>
          <cell r="P7116" t="str">
            <v>Current</v>
          </cell>
        </row>
        <row r="7117">
          <cell r="B7117">
            <v>41817</v>
          </cell>
          <cell r="C7117">
            <v>31</v>
          </cell>
          <cell r="D7117" t="str">
            <v>ON</v>
          </cell>
          <cell r="E7117" t="str">
            <v>Purchase</v>
          </cell>
          <cell r="F7117" t="str">
            <v>ARM</v>
          </cell>
          <cell r="I7117">
            <v>32.880000000000003</v>
          </cell>
          <cell r="J7117">
            <v>28.91</v>
          </cell>
          <cell r="K7117" t="str">
            <v>HiRatio</v>
          </cell>
          <cell r="L7117">
            <v>0</v>
          </cell>
          <cell r="M7117" t="str">
            <v>Owner-Occupied</v>
          </cell>
          <cell r="N7117">
            <v>4</v>
          </cell>
          <cell r="O7117">
            <v>42557</v>
          </cell>
          <cell r="P7117" t="str">
            <v>Current</v>
          </cell>
        </row>
        <row r="7118">
          <cell r="B7118">
            <v>40798</v>
          </cell>
          <cell r="C7118">
            <v>64</v>
          </cell>
          <cell r="D7118" t="str">
            <v>ON</v>
          </cell>
          <cell r="E7118" t="str">
            <v>Purchase</v>
          </cell>
          <cell r="F7118" t="str">
            <v>Fixed</v>
          </cell>
          <cell r="I7118">
            <v>31.06</v>
          </cell>
          <cell r="J7118">
            <v>27.64</v>
          </cell>
          <cell r="K7118" t="str">
            <v>HiRatio</v>
          </cell>
          <cell r="L7118">
            <v>335331.59000000003</v>
          </cell>
          <cell r="M7118" t="str">
            <v>Owner-Occupied</v>
          </cell>
          <cell r="N7118">
            <v>0</v>
          </cell>
          <cell r="O7118">
            <v>43831</v>
          </cell>
          <cell r="P7118" t="str">
            <v>Current</v>
          </cell>
        </row>
        <row r="7119">
          <cell r="B7119">
            <v>40837</v>
          </cell>
          <cell r="C7119">
            <v>63</v>
          </cell>
          <cell r="D7119" t="str">
            <v>ON</v>
          </cell>
          <cell r="E7119" t="str">
            <v>Purchase</v>
          </cell>
          <cell r="F7119" t="str">
            <v>Fixed</v>
          </cell>
          <cell r="I7119">
            <v>26.87</v>
          </cell>
          <cell r="J7119">
            <v>22.93</v>
          </cell>
          <cell r="K7119" t="str">
            <v>Conv</v>
          </cell>
          <cell r="L7119">
            <v>232902.26</v>
          </cell>
          <cell r="M7119" t="str">
            <v>Owner-Occupied</v>
          </cell>
          <cell r="N7119">
            <v>0</v>
          </cell>
          <cell r="O7119">
            <v>43831</v>
          </cell>
          <cell r="P7119" t="str">
            <v>Current</v>
          </cell>
        </row>
        <row r="7120">
          <cell r="B7120">
            <v>41026</v>
          </cell>
          <cell r="C7120">
            <v>57</v>
          </cell>
          <cell r="D7120" t="str">
            <v>ON</v>
          </cell>
          <cell r="E7120" t="str">
            <v>Purchase</v>
          </cell>
          <cell r="F7120" t="str">
            <v>Fixed</v>
          </cell>
          <cell r="I7120">
            <v>40.97</v>
          </cell>
          <cell r="J7120">
            <v>40.5</v>
          </cell>
          <cell r="K7120" t="str">
            <v>Conv</v>
          </cell>
          <cell r="L7120">
            <v>0</v>
          </cell>
          <cell r="M7120" t="str">
            <v>Owner-Occupied</v>
          </cell>
          <cell r="N7120">
            <v>4</v>
          </cell>
          <cell r="O7120">
            <v>41485</v>
          </cell>
          <cell r="P7120" t="str">
            <v>Current</v>
          </cell>
        </row>
        <row r="7121">
          <cell r="B7121">
            <v>42185</v>
          </cell>
          <cell r="C7121">
            <v>19</v>
          </cell>
          <cell r="D7121" t="str">
            <v>ON</v>
          </cell>
          <cell r="E7121" t="str">
            <v>Purchase</v>
          </cell>
          <cell r="F7121" t="str">
            <v>Fixed</v>
          </cell>
          <cell r="I7121">
            <v>36.049999999999997</v>
          </cell>
          <cell r="J7121">
            <v>32.450000000000003</v>
          </cell>
          <cell r="K7121" t="str">
            <v>HiRatio</v>
          </cell>
          <cell r="L7121">
            <v>295135.52</v>
          </cell>
          <cell r="M7121" t="str">
            <v>Owner-Occupied</v>
          </cell>
          <cell r="N7121">
            <v>0</v>
          </cell>
          <cell r="O7121">
            <v>43831</v>
          </cell>
          <cell r="P7121" t="str">
            <v>Current</v>
          </cell>
        </row>
        <row r="7122">
          <cell r="B7122">
            <v>40857</v>
          </cell>
          <cell r="C7122">
            <v>62</v>
          </cell>
          <cell r="D7122" t="str">
            <v>AB</v>
          </cell>
          <cell r="E7122" t="str">
            <v>Purchase</v>
          </cell>
          <cell r="F7122" t="str">
            <v>Fixed</v>
          </cell>
          <cell r="I7122">
            <v>38.15</v>
          </cell>
          <cell r="J7122">
            <v>34.29</v>
          </cell>
          <cell r="K7122" t="str">
            <v>HiRatio</v>
          </cell>
          <cell r="L7122">
            <v>0</v>
          </cell>
          <cell r="M7122" t="str">
            <v>Owner-Occupied</v>
          </cell>
          <cell r="N7122">
            <v>4</v>
          </cell>
          <cell r="O7122">
            <v>42578</v>
          </cell>
          <cell r="P7122" t="str">
            <v>Current</v>
          </cell>
        </row>
        <row r="7123">
          <cell r="B7123">
            <v>40847</v>
          </cell>
          <cell r="C7123">
            <v>63</v>
          </cell>
          <cell r="D7123" t="str">
            <v>ON</v>
          </cell>
          <cell r="E7123" t="str">
            <v>Purchase</v>
          </cell>
          <cell r="F7123" t="str">
            <v>Fixed</v>
          </cell>
          <cell r="I7123">
            <v>32.46</v>
          </cell>
          <cell r="J7123">
            <v>30.81</v>
          </cell>
          <cell r="K7123" t="str">
            <v>HiRatio</v>
          </cell>
          <cell r="L7123">
            <v>0</v>
          </cell>
          <cell r="M7123" t="str">
            <v>Owner-Occupied</v>
          </cell>
          <cell r="N7123">
            <v>4</v>
          </cell>
          <cell r="O7123">
            <v>42677</v>
          </cell>
          <cell r="P7123" t="str">
            <v>Current</v>
          </cell>
        </row>
        <row r="7124">
          <cell r="B7124">
            <v>40597</v>
          </cell>
          <cell r="C7124">
            <v>71</v>
          </cell>
          <cell r="D7124" t="str">
            <v>AB</v>
          </cell>
          <cell r="E7124" t="str">
            <v>Purchase</v>
          </cell>
          <cell r="F7124" t="str">
            <v>Fixed</v>
          </cell>
          <cell r="I7124">
            <v>35.26</v>
          </cell>
          <cell r="J7124">
            <v>35.26</v>
          </cell>
          <cell r="K7124" t="str">
            <v>HiRatio</v>
          </cell>
          <cell r="L7124">
            <v>0</v>
          </cell>
          <cell r="M7124" t="str">
            <v>Owner-Occupied</v>
          </cell>
          <cell r="N7124">
            <v>4</v>
          </cell>
          <cell r="O7124">
            <v>41578</v>
          </cell>
          <cell r="P7124" t="str">
            <v>Current</v>
          </cell>
        </row>
        <row r="7125">
          <cell r="B7125">
            <v>40921</v>
          </cell>
          <cell r="C7125">
            <v>60</v>
          </cell>
          <cell r="D7125" t="str">
            <v>ON</v>
          </cell>
          <cell r="E7125" t="str">
            <v>Purchase</v>
          </cell>
          <cell r="F7125" t="str">
            <v>Fixed</v>
          </cell>
          <cell r="I7125">
            <v>39.81</v>
          </cell>
          <cell r="J7125">
            <v>31.26</v>
          </cell>
          <cell r="K7125" t="str">
            <v>HiRatio</v>
          </cell>
          <cell r="L7125">
            <v>0</v>
          </cell>
          <cell r="M7125" t="str">
            <v>Owner-Occupied</v>
          </cell>
          <cell r="N7125">
            <v>4</v>
          </cell>
          <cell r="O7125">
            <v>42646</v>
          </cell>
          <cell r="P7125" t="str">
            <v>Current</v>
          </cell>
        </row>
        <row r="7126">
          <cell r="B7126">
            <v>40786</v>
          </cell>
          <cell r="C7126">
            <v>65</v>
          </cell>
          <cell r="D7126" t="str">
            <v>ON</v>
          </cell>
          <cell r="E7126" t="str">
            <v>Purchase</v>
          </cell>
          <cell r="F7126" t="str">
            <v>Fixed</v>
          </cell>
          <cell r="I7126">
            <v>39.25</v>
          </cell>
          <cell r="J7126">
            <v>39.25</v>
          </cell>
          <cell r="K7126" t="str">
            <v>Conv</v>
          </cell>
          <cell r="L7126">
            <v>91030.48</v>
          </cell>
          <cell r="M7126" t="str">
            <v>Owner-Occupied</v>
          </cell>
          <cell r="N7126">
            <v>0</v>
          </cell>
          <cell r="O7126">
            <v>43831</v>
          </cell>
          <cell r="P7126" t="str">
            <v>Current</v>
          </cell>
        </row>
        <row r="7127">
          <cell r="B7127">
            <v>42185</v>
          </cell>
          <cell r="C7127">
            <v>19</v>
          </cell>
          <cell r="D7127" t="str">
            <v>NB</v>
          </cell>
          <cell r="E7127" t="str">
            <v>Transfer</v>
          </cell>
          <cell r="F7127" t="str">
            <v>Fixed</v>
          </cell>
          <cell r="I7127">
            <v>18.04</v>
          </cell>
          <cell r="J7127">
            <v>12.03</v>
          </cell>
          <cell r="K7127" t="str">
            <v>HiRatio</v>
          </cell>
          <cell r="L7127">
            <v>146147.69</v>
          </cell>
          <cell r="M7127" t="str">
            <v>Owner-Occupied</v>
          </cell>
          <cell r="N7127">
            <v>0</v>
          </cell>
          <cell r="O7127">
            <v>43831</v>
          </cell>
          <cell r="P7127" t="str">
            <v>Current</v>
          </cell>
        </row>
        <row r="7128">
          <cell r="B7128">
            <v>40983</v>
          </cell>
          <cell r="C7128">
            <v>58</v>
          </cell>
          <cell r="D7128" t="str">
            <v>ON</v>
          </cell>
          <cell r="E7128" t="str">
            <v>Purchase</v>
          </cell>
          <cell r="F7128" t="str">
            <v>Fixed</v>
          </cell>
          <cell r="I7128">
            <v>39.020000000000003</v>
          </cell>
          <cell r="J7128">
            <v>8.64</v>
          </cell>
          <cell r="K7128" t="str">
            <v>HiRatio</v>
          </cell>
          <cell r="L7128">
            <v>0</v>
          </cell>
          <cell r="M7128" t="str">
            <v>Second Home</v>
          </cell>
          <cell r="N7128">
            <v>4</v>
          </cell>
          <cell r="O7128">
            <v>41823</v>
          </cell>
          <cell r="P7128" t="str">
            <v>Current</v>
          </cell>
        </row>
        <row r="7129">
          <cell r="B7129">
            <v>40753</v>
          </cell>
          <cell r="C7129">
            <v>66</v>
          </cell>
          <cell r="D7129" t="str">
            <v>AB</v>
          </cell>
          <cell r="E7129" t="str">
            <v>Purchase</v>
          </cell>
          <cell r="F7129" t="str">
            <v>Fixed</v>
          </cell>
          <cell r="I7129">
            <v>27.12</v>
          </cell>
          <cell r="J7129">
            <v>19.7</v>
          </cell>
          <cell r="K7129" t="str">
            <v>HiRatio</v>
          </cell>
          <cell r="L7129">
            <v>0</v>
          </cell>
          <cell r="M7129" t="str">
            <v>Owner-Occupied</v>
          </cell>
          <cell r="N7129">
            <v>4</v>
          </cell>
          <cell r="O7129">
            <v>42576</v>
          </cell>
          <cell r="P7129" t="str">
            <v>Current</v>
          </cell>
        </row>
        <row r="7130">
          <cell r="B7130">
            <v>40919</v>
          </cell>
          <cell r="C7130">
            <v>60</v>
          </cell>
          <cell r="D7130" t="str">
            <v>AB</v>
          </cell>
          <cell r="E7130" t="str">
            <v>Purchase</v>
          </cell>
          <cell r="F7130" t="str">
            <v>Fixed</v>
          </cell>
          <cell r="I7130">
            <v>37.01</v>
          </cell>
          <cell r="J7130">
            <v>18.79</v>
          </cell>
          <cell r="K7130" t="str">
            <v>HiRatio</v>
          </cell>
          <cell r="L7130">
            <v>231096.21</v>
          </cell>
          <cell r="M7130" t="str">
            <v>Owner-Occupied</v>
          </cell>
          <cell r="N7130">
            <v>0</v>
          </cell>
          <cell r="O7130">
            <v>43831</v>
          </cell>
          <cell r="P7130" t="str">
            <v>Current</v>
          </cell>
        </row>
        <row r="7131">
          <cell r="B7131">
            <v>40709</v>
          </cell>
          <cell r="C7131">
            <v>67</v>
          </cell>
          <cell r="D7131" t="str">
            <v>ON</v>
          </cell>
          <cell r="E7131" t="str">
            <v>Purchase</v>
          </cell>
          <cell r="F7131" t="str">
            <v>Fixed</v>
          </cell>
          <cell r="I7131">
            <v>36.6</v>
          </cell>
          <cell r="J7131">
            <v>10.57</v>
          </cell>
          <cell r="K7131" t="str">
            <v>HiRatio</v>
          </cell>
          <cell r="L7131">
            <v>178711.12</v>
          </cell>
          <cell r="M7131" t="str">
            <v>Second Home</v>
          </cell>
          <cell r="N7131">
            <v>0</v>
          </cell>
          <cell r="O7131">
            <v>43831</v>
          </cell>
          <cell r="P7131" t="str">
            <v>Current</v>
          </cell>
        </row>
        <row r="7132">
          <cell r="B7132">
            <v>40998</v>
          </cell>
          <cell r="C7132">
            <v>58</v>
          </cell>
          <cell r="D7132" t="str">
            <v>ON</v>
          </cell>
          <cell r="E7132" t="str">
            <v>Purchase</v>
          </cell>
          <cell r="F7132" t="str">
            <v>Fixed</v>
          </cell>
          <cell r="I7132">
            <v>25.86</v>
          </cell>
          <cell r="J7132">
            <v>22.41</v>
          </cell>
          <cell r="K7132" t="str">
            <v>Conv</v>
          </cell>
          <cell r="L7132">
            <v>1075800.8500000001</v>
          </cell>
          <cell r="M7132" t="str">
            <v>Owner-Occupied</v>
          </cell>
          <cell r="N7132">
            <v>0</v>
          </cell>
          <cell r="O7132">
            <v>43831</v>
          </cell>
          <cell r="P7132" t="str">
            <v>Current</v>
          </cell>
        </row>
        <row r="7133">
          <cell r="B7133">
            <v>40644</v>
          </cell>
          <cell r="C7133">
            <v>69</v>
          </cell>
          <cell r="D7133" t="str">
            <v>ON</v>
          </cell>
          <cell r="E7133" t="str">
            <v>Purchase</v>
          </cell>
          <cell r="F7133" t="str">
            <v>ARM</v>
          </cell>
          <cell r="I7133">
            <v>30.22</v>
          </cell>
          <cell r="J7133">
            <v>24.57</v>
          </cell>
          <cell r="K7133" t="str">
            <v>HiRatio</v>
          </cell>
          <cell r="L7133">
            <v>0</v>
          </cell>
          <cell r="M7133" t="str">
            <v>Owner-Occupied</v>
          </cell>
          <cell r="N7133">
            <v>4</v>
          </cell>
          <cell r="O7133">
            <v>41521</v>
          </cell>
          <cell r="P7133" t="str">
            <v>Current</v>
          </cell>
        </row>
        <row r="7134">
          <cell r="B7134">
            <v>40977</v>
          </cell>
          <cell r="C7134">
            <v>58</v>
          </cell>
          <cell r="D7134" t="str">
            <v>ON</v>
          </cell>
          <cell r="E7134" t="str">
            <v>Refinance External</v>
          </cell>
          <cell r="F7134" t="str">
            <v>Fixed</v>
          </cell>
          <cell r="I7134">
            <v>42.28</v>
          </cell>
          <cell r="J7134">
            <v>28.56</v>
          </cell>
          <cell r="K7134" t="str">
            <v>HiRatio</v>
          </cell>
          <cell r="L7134">
            <v>318735.34999999998</v>
          </cell>
          <cell r="M7134" t="str">
            <v>Owner-Occupied</v>
          </cell>
          <cell r="N7134">
            <v>0</v>
          </cell>
          <cell r="O7134">
            <v>43831</v>
          </cell>
          <cell r="P7134" t="str">
            <v>Current</v>
          </cell>
        </row>
        <row r="7135">
          <cell r="B7135">
            <v>40848</v>
          </cell>
          <cell r="C7135">
            <v>62</v>
          </cell>
          <cell r="D7135" t="str">
            <v>AB</v>
          </cell>
          <cell r="E7135" t="str">
            <v>Purchase</v>
          </cell>
          <cell r="F7135" t="str">
            <v>Fixed</v>
          </cell>
          <cell r="I7135">
            <v>43.99</v>
          </cell>
          <cell r="J7135">
            <v>23.51</v>
          </cell>
          <cell r="K7135" t="str">
            <v>HiRatio</v>
          </cell>
          <cell r="L7135">
            <v>204319.12</v>
          </cell>
          <cell r="M7135" t="str">
            <v>Owner-Occupied</v>
          </cell>
          <cell r="N7135">
            <v>0</v>
          </cell>
          <cell r="O7135">
            <v>43831</v>
          </cell>
          <cell r="P7135" t="str">
            <v>Current</v>
          </cell>
        </row>
        <row r="7136">
          <cell r="B7136">
            <v>40984</v>
          </cell>
          <cell r="C7136">
            <v>58</v>
          </cell>
          <cell r="D7136" t="str">
            <v>ON</v>
          </cell>
          <cell r="E7136" t="str">
            <v>Purchase</v>
          </cell>
          <cell r="F7136" t="str">
            <v>Fixed</v>
          </cell>
          <cell r="I7136">
            <v>41.57</v>
          </cell>
          <cell r="J7136">
            <v>22.52</v>
          </cell>
          <cell r="K7136" t="str">
            <v>HiRatio</v>
          </cell>
          <cell r="L7136">
            <v>0</v>
          </cell>
          <cell r="M7136" t="str">
            <v>Owner-Occupied</v>
          </cell>
          <cell r="N7136">
            <v>4</v>
          </cell>
          <cell r="O7136">
            <v>41386</v>
          </cell>
          <cell r="P7136" t="str">
            <v>Current</v>
          </cell>
        </row>
        <row r="7137">
          <cell r="B7137">
            <v>40703</v>
          </cell>
          <cell r="C7137">
            <v>67</v>
          </cell>
          <cell r="D7137" t="str">
            <v>AB</v>
          </cell>
          <cell r="E7137" t="str">
            <v>Transfer</v>
          </cell>
          <cell r="F7137" t="str">
            <v>Fixed</v>
          </cell>
          <cell r="I7137">
            <v>43.3</v>
          </cell>
          <cell r="J7137">
            <v>38.28</v>
          </cell>
          <cell r="K7137" t="str">
            <v>HiRatio</v>
          </cell>
          <cell r="L7137">
            <v>0</v>
          </cell>
          <cell r="M7137" t="str">
            <v>Owner-Occupied</v>
          </cell>
          <cell r="N7137">
            <v>4</v>
          </cell>
          <cell r="O7137">
            <v>42584</v>
          </cell>
          <cell r="P7137" t="str">
            <v>Current</v>
          </cell>
        </row>
        <row r="7138">
          <cell r="B7138">
            <v>40878</v>
          </cell>
          <cell r="C7138">
            <v>61</v>
          </cell>
          <cell r="D7138" t="str">
            <v>AB</v>
          </cell>
          <cell r="E7138" t="str">
            <v>Purchase</v>
          </cell>
          <cell r="F7138" t="str">
            <v>Fixed</v>
          </cell>
          <cell r="I7138">
            <v>26.72</v>
          </cell>
          <cell r="J7138">
            <v>20.37</v>
          </cell>
          <cell r="K7138" t="str">
            <v>HiRatio</v>
          </cell>
          <cell r="L7138">
            <v>217903.54</v>
          </cell>
          <cell r="M7138" t="str">
            <v>Owner-Occupied</v>
          </cell>
          <cell r="N7138">
            <v>0</v>
          </cell>
          <cell r="O7138">
            <v>43831</v>
          </cell>
          <cell r="P7138" t="str">
            <v>Current</v>
          </cell>
        </row>
        <row r="7139">
          <cell r="B7139">
            <v>40765</v>
          </cell>
          <cell r="C7139">
            <v>65</v>
          </cell>
          <cell r="D7139" t="str">
            <v>ON</v>
          </cell>
          <cell r="E7139" t="str">
            <v>Purchase</v>
          </cell>
          <cell r="F7139" t="str">
            <v>Fixed</v>
          </cell>
          <cell r="I7139">
            <v>24.81</v>
          </cell>
          <cell r="J7139">
            <v>23.95</v>
          </cell>
          <cell r="K7139" t="str">
            <v>Conv</v>
          </cell>
          <cell r="L7139">
            <v>0</v>
          </cell>
          <cell r="M7139" t="str">
            <v>Owner-Occupied</v>
          </cell>
          <cell r="N7139">
            <v>4</v>
          </cell>
          <cell r="O7139">
            <v>42594</v>
          </cell>
          <cell r="P7139" t="str">
            <v>Current</v>
          </cell>
        </row>
        <row r="7140">
          <cell r="B7140">
            <v>40584</v>
          </cell>
          <cell r="C7140">
            <v>71</v>
          </cell>
          <cell r="D7140" t="str">
            <v>AB</v>
          </cell>
          <cell r="E7140" t="str">
            <v>Refinance External</v>
          </cell>
          <cell r="F7140" t="str">
            <v>Fixed</v>
          </cell>
          <cell r="I7140">
            <v>43.67</v>
          </cell>
          <cell r="J7140">
            <v>29.15</v>
          </cell>
          <cell r="K7140" t="str">
            <v>Conv</v>
          </cell>
          <cell r="L7140">
            <v>424470.05</v>
          </cell>
          <cell r="M7140" t="str">
            <v>Owner-Occupied</v>
          </cell>
          <cell r="N7140">
            <v>0</v>
          </cell>
          <cell r="O7140">
            <v>43831</v>
          </cell>
          <cell r="P7140" t="str">
            <v>Current</v>
          </cell>
        </row>
        <row r="7141">
          <cell r="B7141">
            <v>40688</v>
          </cell>
          <cell r="C7141">
            <v>68</v>
          </cell>
          <cell r="D7141" t="str">
            <v>ON</v>
          </cell>
          <cell r="E7141" t="str">
            <v>Refinance External</v>
          </cell>
          <cell r="F7141" t="str">
            <v>Fixed</v>
          </cell>
          <cell r="I7141">
            <v>27.9</v>
          </cell>
          <cell r="J7141">
            <v>16.670000000000002</v>
          </cell>
          <cell r="K7141" t="str">
            <v>HiRatio</v>
          </cell>
          <cell r="L7141">
            <v>0</v>
          </cell>
          <cell r="M7141" t="str">
            <v>Owner-Occupied</v>
          </cell>
          <cell r="N7141">
            <v>4</v>
          </cell>
          <cell r="O7141">
            <v>41794</v>
          </cell>
          <cell r="P7141" t="str">
            <v>Current</v>
          </cell>
        </row>
        <row r="7142">
          <cell r="B7142">
            <v>40718</v>
          </cell>
          <cell r="C7142">
            <v>67</v>
          </cell>
          <cell r="D7142" t="str">
            <v>AB</v>
          </cell>
          <cell r="E7142" t="str">
            <v>Purchase</v>
          </cell>
          <cell r="F7142" t="str">
            <v>Fixed</v>
          </cell>
          <cell r="I7142">
            <v>39.54</v>
          </cell>
          <cell r="J7142">
            <v>39.15</v>
          </cell>
          <cell r="K7142" t="str">
            <v>HiRatio</v>
          </cell>
          <cell r="L7142">
            <v>232619.42</v>
          </cell>
          <cell r="M7142" t="str">
            <v>Owner-Occupied</v>
          </cell>
          <cell r="N7142">
            <v>0</v>
          </cell>
          <cell r="O7142">
            <v>43831</v>
          </cell>
          <cell r="P7142" t="str">
            <v>Current</v>
          </cell>
        </row>
        <row r="7143">
          <cell r="B7143">
            <v>41011</v>
          </cell>
          <cell r="C7143">
            <v>57</v>
          </cell>
          <cell r="D7143" t="str">
            <v>AB</v>
          </cell>
          <cell r="E7143" t="str">
            <v>Refinance External</v>
          </cell>
          <cell r="F7143" t="str">
            <v>Fixed</v>
          </cell>
          <cell r="I7143">
            <v>32.65</v>
          </cell>
          <cell r="J7143">
            <v>22.6</v>
          </cell>
          <cell r="K7143" t="str">
            <v>Conv</v>
          </cell>
          <cell r="L7143">
            <v>0</v>
          </cell>
          <cell r="M7143" t="str">
            <v>Owner-Occupied</v>
          </cell>
          <cell r="N7143">
            <v>4</v>
          </cell>
          <cell r="O7143">
            <v>41488</v>
          </cell>
          <cell r="P7143" t="str">
            <v>Current</v>
          </cell>
        </row>
        <row r="7144">
          <cell r="B7144">
            <v>41788</v>
          </cell>
          <cell r="C7144">
            <v>32</v>
          </cell>
          <cell r="D7144" t="str">
            <v>MB</v>
          </cell>
          <cell r="E7144" t="str">
            <v>Refinance External</v>
          </cell>
          <cell r="F7144" t="str">
            <v>ARM</v>
          </cell>
          <cell r="I7144">
            <v>31.19</v>
          </cell>
          <cell r="J7144">
            <v>30.71</v>
          </cell>
          <cell r="K7144" t="str">
            <v>Conv</v>
          </cell>
          <cell r="L7144">
            <v>248040.04</v>
          </cell>
          <cell r="M7144" t="str">
            <v>Owner-Occupied</v>
          </cell>
          <cell r="N7144">
            <v>0</v>
          </cell>
          <cell r="O7144">
            <v>43831</v>
          </cell>
          <cell r="P7144" t="str">
            <v>Current</v>
          </cell>
        </row>
        <row r="7145">
          <cell r="B7145">
            <v>40857</v>
          </cell>
          <cell r="C7145">
            <v>62</v>
          </cell>
          <cell r="D7145" t="str">
            <v>ON</v>
          </cell>
          <cell r="E7145" t="str">
            <v>Purchase</v>
          </cell>
          <cell r="F7145" t="str">
            <v>Fixed</v>
          </cell>
          <cell r="I7145">
            <v>23.49</v>
          </cell>
          <cell r="J7145">
            <v>18.73</v>
          </cell>
          <cell r="K7145" t="str">
            <v>HiRatio</v>
          </cell>
          <cell r="L7145">
            <v>0</v>
          </cell>
          <cell r="M7145" t="str">
            <v>Owner-Occupied</v>
          </cell>
          <cell r="N7145">
            <v>4</v>
          </cell>
          <cell r="O7145">
            <v>42320</v>
          </cell>
          <cell r="P7145" t="str">
            <v>Current</v>
          </cell>
        </row>
        <row r="7146">
          <cell r="B7146">
            <v>40921</v>
          </cell>
          <cell r="C7146">
            <v>60</v>
          </cell>
          <cell r="D7146" t="str">
            <v>BC</v>
          </cell>
          <cell r="E7146" t="str">
            <v>Refinance External</v>
          </cell>
          <cell r="F7146" t="str">
            <v>ARM</v>
          </cell>
          <cell r="I7146">
            <v>35.22</v>
          </cell>
          <cell r="J7146">
            <v>27.25</v>
          </cell>
          <cell r="K7146" t="str">
            <v>HiRatio</v>
          </cell>
          <cell r="L7146">
            <v>0</v>
          </cell>
          <cell r="M7146" t="str">
            <v>Owner-Occupied</v>
          </cell>
          <cell r="N7146">
            <v>4</v>
          </cell>
          <cell r="O7146">
            <v>41320</v>
          </cell>
          <cell r="P7146" t="str">
            <v>Current</v>
          </cell>
        </row>
        <row r="7147">
          <cell r="B7147">
            <v>41971</v>
          </cell>
          <cell r="C7147">
            <v>26</v>
          </cell>
          <cell r="D7147" t="str">
            <v>AB</v>
          </cell>
          <cell r="E7147" t="str">
            <v>Purchase</v>
          </cell>
          <cell r="F7147" t="str">
            <v>Fixed</v>
          </cell>
          <cell r="I7147">
            <v>26.88</v>
          </cell>
          <cell r="J7147">
            <v>14.34</v>
          </cell>
          <cell r="K7147" t="str">
            <v>HiRatio</v>
          </cell>
          <cell r="L7147">
            <v>124252.88</v>
          </cell>
          <cell r="M7147" t="str">
            <v>Owner-Occupied</v>
          </cell>
          <cell r="N7147">
            <v>0</v>
          </cell>
          <cell r="O7147">
            <v>43831</v>
          </cell>
          <cell r="P7147" t="str">
            <v>Current</v>
          </cell>
        </row>
        <row r="7148">
          <cell r="B7148">
            <v>42545</v>
          </cell>
          <cell r="C7148">
            <v>7</v>
          </cell>
          <cell r="D7148" t="str">
            <v>ON</v>
          </cell>
          <cell r="E7148" t="str">
            <v>Purchase</v>
          </cell>
          <cell r="F7148" t="str">
            <v>Fixed</v>
          </cell>
          <cell r="I7148">
            <v>31.64</v>
          </cell>
          <cell r="J7148">
            <v>31.25</v>
          </cell>
          <cell r="K7148" t="str">
            <v>Conv</v>
          </cell>
          <cell r="L7148">
            <v>108259.34</v>
          </cell>
          <cell r="M7148" t="str">
            <v>Owner-Occupied</v>
          </cell>
          <cell r="N7148">
            <v>0</v>
          </cell>
          <cell r="O7148">
            <v>43831</v>
          </cell>
          <cell r="P7148" t="str">
            <v>Current</v>
          </cell>
        </row>
        <row r="7149">
          <cell r="B7149">
            <v>40683</v>
          </cell>
          <cell r="C7149">
            <v>68</v>
          </cell>
          <cell r="D7149" t="str">
            <v>AB</v>
          </cell>
          <cell r="E7149" t="str">
            <v>Purchase</v>
          </cell>
          <cell r="F7149" t="str">
            <v>Fixed</v>
          </cell>
          <cell r="I7149">
            <v>42.83</v>
          </cell>
          <cell r="J7149">
            <v>32.89</v>
          </cell>
          <cell r="K7149" t="str">
            <v>HiRatio</v>
          </cell>
          <cell r="L7149">
            <v>0</v>
          </cell>
          <cell r="M7149" t="str">
            <v>Owner-Occupied</v>
          </cell>
          <cell r="N7149">
            <v>4</v>
          </cell>
          <cell r="O7149">
            <v>42514</v>
          </cell>
          <cell r="P7149" t="str">
            <v>Current</v>
          </cell>
        </row>
        <row r="7150">
          <cell r="B7150">
            <v>40757</v>
          </cell>
          <cell r="C7150">
            <v>65</v>
          </cell>
          <cell r="D7150" t="str">
            <v>ON</v>
          </cell>
          <cell r="E7150" t="str">
            <v>Refinance External</v>
          </cell>
          <cell r="F7150" t="str">
            <v>ARM</v>
          </cell>
          <cell r="I7150">
            <v>26.79</v>
          </cell>
          <cell r="J7150">
            <v>23.06</v>
          </cell>
          <cell r="K7150" t="str">
            <v>HiRatio</v>
          </cell>
          <cell r="L7150">
            <v>366214.57</v>
          </cell>
          <cell r="M7150" t="str">
            <v>Owner-Occupied</v>
          </cell>
          <cell r="N7150">
            <v>0</v>
          </cell>
          <cell r="O7150">
            <v>43831</v>
          </cell>
          <cell r="P7150" t="str">
            <v>Current</v>
          </cell>
        </row>
        <row r="7151">
          <cell r="B7151">
            <v>41009</v>
          </cell>
          <cell r="C7151">
            <v>57</v>
          </cell>
          <cell r="D7151" t="str">
            <v>SK</v>
          </cell>
          <cell r="E7151" t="str">
            <v>Purchase</v>
          </cell>
          <cell r="F7151" t="str">
            <v>Fixed</v>
          </cell>
          <cell r="I7151">
            <v>38.83</v>
          </cell>
          <cell r="J7151">
            <v>38.1</v>
          </cell>
          <cell r="K7151" t="str">
            <v>HiRatio</v>
          </cell>
          <cell r="L7151">
            <v>241372.09</v>
          </cell>
          <cell r="M7151" t="str">
            <v>Owner-Occupied</v>
          </cell>
          <cell r="N7151">
            <v>0</v>
          </cell>
          <cell r="O7151">
            <v>43831</v>
          </cell>
          <cell r="P7151" t="str">
            <v>Current</v>
          </cell>
        </row>
        <row r="7152">
          <cell r="B7152">
            <v>40862</v>
          </cell>
          <cell r="C7152">
            <v>62</v>
          </cell>
          <cell r="D7152" t="str">
            <v>ON</v>
          </cell>
          <cell r="E7152" t="str">
            <v>Purchase</v>
          </cell>
          <cell r="F7152" t="str">
            <v>Fixed</v>
          </cell>
          <cell r="I7152">
            <v>39.97</v>
          </cell>
          <cell r="J7152">
            <v>98.25</v>
          </cell>
          <cell r="K7152" t="str">
            <v>Conv</v>
          </cell>
          <cell r="L7152">
            <v>0</v>
          </cell>
          <cell r="M7152" t="str">
            <v>Rental</v>
          </cell>
          <cell r="N7152">
            <v>4</v>
          </cell>
          <cell r="O7152">
            <v>41381</v>
          </cell>
          <cell r="P7152" t="str">
            <v>Current</v>
          </cell>
        </row>
        <row r="7153">
          <cell r="B7153">
            <v>41038</v>
          </cell>
          <cell r="C7153">
            <v>56</v>
          </cell>
          <cell r="D7153" t="str">
            <v>BC</v>
          </cell>
          <cell r="E7153" t="str">
            <v>Purchase</v>
          </cell>
          <cell r="F7153" t="str">
            <v>Fixed</v>
          </cell>
          <cell r="I7153">
            <v>42.98</v>
          </cell>
          <cell r="J7153">
            <v>35.58</v>
          </cell>
          <cell r="K7153" t="str">
            <v>HiRatio</v>
          </cell>
          <cell r="L7153">
            <v>0</v>
          </cell>
          <cell r="M7153" t="str">
            <v>Owner-Occupied</v>
          </cell>
          <cell r="N7153">
            <v>4</v>
          </cell>
          <cell r="O7153">
            <v>42464</v>
          </cell>
          <cell r="P7153" t="str">
            <v>Current</v>
          </cell>
        </row>
        <row r="7154">
          <cell r="B7154">
            <v>40844</v>
          </cell>
          <cell r="C7154">
            <v>63</v>
          </cell>
          <cell r="D7154" t="str">
            <v>ON</v>
          </cell>
          <cell r="E7154" t="str">
            <v>Purchase</v>
          </cell>
          <cell r="F7154" t="str">
            <v>Fixed</v>
          </cell>
          <cell r="I7154">
            <v>40.08</v>
          </cell>
          <cell r="J7154">
            <v>14.01</v>
          </cell>
          <cell r="K7154" t="str">
            <v>HiRatio</v>
          </cell>
          <cell r="L7154">
            <v>0</v>
          </cell>
          <cell r="M7154" t="str">
            <v>Second Home</v>
          </cell>
          <cell r="N7154">
            <v>4</v>
          </cell>
          <cell r="O7154">
            <v>41379</v>
          </cell>
          <cell r="P7154" t="str">
            <v>Current</v>
          </cell>
        </row>
        <row r="7155">
          <cell r="B7155">
            <v>40899</v>
          </cell>
          <cell r="C7155">
            <v>61</v>
          </cell>
          <cell r="D7155" t="str">
            <v>AB</v>
          </cell>
          <cell r="E7155" t="str">
            <v>Purchase</v>
          </cell>
          <cell r="F7155" t="str">
            <v>Fixed</v>
          </cell>
          <cell r="I7155">
            <v>41.97</v>
          </cell>
          <cell r="J7155">
            <v>30.41</v>
          </cell>
          <cell r="K7155" t="str">
            <v>HiRatio</v>
          </cell>
          <cell r="L7155">
            <v>277999.59000000003</v>
          </cell>
          <cell r="M7155" t="str">
            <v>Owner-Occupied</v>
          </cell>
          <cell r="N7155">
            <v>0</v>
          </cell>
          <cell r="O7155">
            <v>43831</v>
          </cell>
          <cell r="P7155" t="str">
            <v>Current</v>
          </cell>
        </row>
        <row r="7156">
          <cell r="B7156">
            <v>40870</v>
          </cell>
          <cell r="C7156">
            <v>62</v>
          </cell>
          <cell r="D7156" t="str">
            <v>MB</v>
          </cell>
          <cell r="E7156" t="str">
            <v>Purchase</v>
          </cell>
          <cell r="F7156" t="str">
            <v>Fixed</v>
          </cell>
          <cell r="I7156">
            <v>34.909999999999997</v>
          </cell>
          <cell r="J7156">
            <v>30.7</v>
          </cell>
          <cell r="K7156" t="str">
            <v>HiRatio</v>
          </cell>
          <cell r="L7156">
            <v>278015.73</v>
          </cell>
          <cell r="M7156" t="str">
            <v>Owner-Occupied</v>
          </cell>
          <cell r="N7156">
            <v>0</v>
          </cell>
          <cell r="O7156">
            <v>43831</v>
          </cell>
          <cell r="P7156" t="str">
            <v>Current</v>
          </cell>
        </row>
        <row r="7157">
          <cell r="B7157">
            <v>40848</v>
          </cell>
          <cell r="C7157">
            <v>62</v>
          </cell>
          <cell r="D7157" t="str">
            <v>ON</v>
          </cell>
          <cell r="E7157" t="str">
            <v>Purchase</v>
          </cell>
          <cell r="F7157" t="str">
            <v>Fixed</v>
          </cell>
          <cell r="I7157">
            <v>18.11</v>
          </cell>
          <cell r="J7157">
            <v>12.85</v>
          </cell>
          <cell r="K7157" t="str">
            <v>HiRatio</v>
          </cell>
          <cell r="L7157">
            <v>251954.27</v>
          </cell>
          <cell r="M7157" t="str">
            <v>Owner-Occupied</v>
          </cell>
          <cell r="N7157">
            <v>0</v>
          </cell>
          <cell r="O7157">
            <v>43831</v>
          </cell>
          <cell r="P7157" t="str">
            <v>Current</v>
          </cell>
        </row>
        <row r="7158">
          <cell r="B7158">
            <v>40878</v>
          </cell>
          <cell r="C7158">
            <v>61</v>
          </cell>
          <cell r="D7158" t="str">
            <v>SK</v>
          </cell>
          <cell r="E7158" t="str">
            <v>Purchase</v>
          </cell>
          <cell r="F7158" t="str">
            <v>Fixed</v>
          </cell>
          <cell r="I7158">
            <v>39.39</v>
          </cell>
          <cell r="J7158">
            <v>33.79</v>
          </cell>
          <cell r="K7158" t="str">
            <v>HiRatio</v>
          </cell>
          <cell r="L7158">
            <v>0</v>
          </cell>
          <cell r="M7158" t="str">
            <v>Owner-Occupied</v>
          </cell>
          <cell r="N7158">
            <v>4</v>
          </cell>
          <cell r="O7158">
            <v>41884</v>
          </cell>
          <cell r="P7158" t="str">
            <v>Current</v>
          </cell>
        </row>
        <row r="7159">
          <cell r="B7159">
            <v>40592</v>
          </cell>
          <cell r="C7159">
            <v>71</v>
          </cell>
          <cell r="D7159" t="str">
            <v>AB</v>
          </cell>
          <cell r="E7159" t="str">
            <v>Purchase</v>
          </cell>
          <cell r="F7159" t="str">
            <v>Fixed</v>
          </cell>
          <cell r="I7159">
            <v>31.78</v>
          </cell>
          <cell r="J7159">
            <v>27.78</v>
          </cell>
          <cell r="K7159" t="str">
            <v>HiRatio</v>
          </cell>
          <cell r="L7159">
            <v>0</v>
          </cell>
          <cell r="M7159" t="str">
            <v>Owner-Occupied</v>
          </cell>
          <cell r="N7159">
            <v>4</v>
          </cell>
          <cell r="O7159">
            <v>42405</v>
          </cell>
          <cell r="P7159" t="str">
            <v>Current</v>
          </cell>
        </row>
        <row r="7160">
          <cell r="B7160">
            <v>41011</v>
          </cell>
          <cell r="C7160">
            <v>57</v>
          </cell>
          <cell r="D7160" t="str">
            <v>AB</v>
          </cell>
          <cell r="E7160" t="str">
            <v>Purchase</v>
          </cell>
          <cell r="F7160" t="str">
            <v>Fixed</v>
          </cell>
          <cell r="I7160">
            <v>30.51</v>
          </cell>
          <cell r="J7160">
            <v>22.03</v>
          </cell>
          <cell r="K7160" t="str">
            <v>HiRatio</v>
          </cell>
          <cell r="L7160">
            <v>0</v>
          </cell>
          <cell r="M7160" t="str">
            <v>Owner-Occupied</v>
          </cell>
          <cell r="N7160">
            <v>4</v>
          </cell>
          <cell r="O7160">
            <v>42107</v>
          </cell>
          <cell r="P7160" t="str">
            <v>Current</v>
          </cell>
        </row>
        <row r="7161">
          <cell r="B7161">
            <v>40693</v>
          </cell>
          <cell r="C7161">
            <v>68</v>
          </cell>
          <cell r="D7161" t="str">
            <v>ON</v>
          </cell>
          <cell r="E7161" t="str">
            <v>Purchase</v>
          </cell>
          <cell r="F7161" t="str">
            <v>Fixed</v>
          </cell>
          <cell r="I7161">
            <v>14.4</v>
          </cell>
          <cell r="J7161">
            <v>18.670000000000002</v>
          </cell>
          <cell r="K7161" t="str">
            <v>Conv</v>
          </cell>
          <cell r="L7161">
            <v>0</v>
          </cell>
          <cell r="M7161" t="str">
            <v>Rental</v>
          </cell>
          <cell r="N7161">
            <v>4</v>
          </cell>
          <cell r="O7161">
            <v>42543</v>
          </cell>
          <cell r="P7161" t="str">
            <v>Current</v>
          </cell>
        </row>
        <row r="7162">
          <cell r="B7162">
            <v>40690</v>
          </cell>
          <cell r="C7162">
            <v>68</v>
          </cell>
          <cell r="D7162" t="str">
            <v>ON</v>
          </cell>
          <cell r="E7162" t="str">
            <v>Purchase</v>
          </cell>
          <cell r="F7162" t="str">
            <v>ARM</v>
          </cell>
          <cell r="I7162">
            <v>26.25</v>
          </cell>
          <cell r="J7162">
            <v>26.06</v>
          </cell>
          <cell r="K7162" t="str">
            <v>HiRatio</v>
          </cell>
          <cell r="L7162">
            <v>0</v>
          </cell>
          <cell r="M7162" t="str">
            <v>Owner-Occupied</v>
          </cell>
          <cell r="N7162">
            <v>4</v>
          </cell>
          <cell r="O7162">
            <v>42065</v>
          </cell>
          <cell r="P7162" t="str">
            <v>Current</v>
          </cell>
        </row>
        <row r="7163">
          <cell r="B7163">
            <v>42236</v>
          </cell>
          <cell r="C7163">
            <v>17</v>
          </cell>
          <cell r="D7163" t="str">
            <v>ON</v>
          </cell>
          <cell r="E7163" t="str">
            <v>Purchase</v>
          </cell>
          <cell r="F7163" t="str">
            <v>ARM</v>
          </cell>
          <cell r="I7163">
            <v>25.41</v>
          </cell>
          <cell r="J7163">
            <v>25.13</v>
          </cell>
          <cell r="K7163" t="str">
            <v>Conv</v>
          </cell>
          <cell r="L7163">
            <v>456919.53</v>
          </cell>
          <cell r="M7163" t="str">
            <v>Owner-Occupied</v>
          </cell>
          <cell r="N7163">
            <v>0</v>
          </cell>
          <cell r="O7163">
            <v>43831</v>
          </cell>
          <cell r="P7163" t="str">
            <v>Current</v>
          </cell>
        </row>
        <row r="7164">
          <cell r="B7164">
            <v>40751</v>
          </cell>
          <cell r="C7164">
            <v>66</v>
          </cell>
          <cell r="D7164" t="str">
            <v>BC</v>
          </cell>
          <cell r="E7164" t="str">
            <v>Purchase</v>
          </cell>
          <cell r="F7164" t="str">
            <v>ARM</v>
          </cell>
          <cell r="I7164">
            <v>42.83</v>
          </cell>
          <cell r="J7164">
            <v>42.83</v>
          </cell>
          <cell r="K7164" t="str">
            <v>Conv</v>
          </cell>
          <cell r="L7164">
            <v>0</v>
          </cell>
          <cell r="M7164" t="str">
            <v>Owner-Occupied</v>
          </cell>
          <cell r="N7164">
            <v>4</v>
          </cell>
          <cell r="O7164">
            <v>42003</v>
          </cell>
          <cell r="P7164" t="str">
            <v>Current</v>
          </cell>
        </row>
        <row r="7165">
          <cell r="B7165">
            <v>42209</v>
          </cell>
          <cell r="C7165">
            <v>18</v>
          </cell>
          <cell r="D7165" t="str">
            <v>AB</v>
          </cell>
          <cell r="E7165" t="str">
            <v>Purchase</v>
          </cell>
          <cell r="F7165" t="str">
            <v>Fixed</v>
          </cell>
          <cell r="I7165">
            <v>35.909999999999997</v>
          </cell>
          <cell r="J7165">
            <v>27.69</v>
          </cell>
          <cell r="K7165" t="str">
            <v>HiRatio</v>
          </cell>
          <cell r="L7165">
            <v>371751.11</v>
          </cell>
          <cell r="M7165" t="str">
            <v>Owner-Occupied</v>
          </cell>
          <cell r="N7165">
            <v>0</v>
          </cell>
          <cell r="O7165">
            <v>43831</v>
          </cell>
          <cell r="P7165" t="str">
            <v>Current</v>
          </cell>
        </row>
        <row r="7166">
          <cell r="B7166">
            <v>40816</v>
          </cell>
          <cell r="C7166">
            <v>64</v>
          </cell>
          <cell r="D7166" t="str">
            <v>ON</v>
          </cell>
          <cell r="E7166" t="str">
            <v>Purchase</v>
          </cell>
          <cell r="F7166" t="str">
            <v>Fixed</v>
          </cell>
          <cell r="I7166">
            <v>42.93</v>
          </cell>
          <cell r="J7166">
            <v>37.81</v>
          </cell>
          <cell r="K7166" t="str">
            <v>HiRatio</v>
          </cell>
          <cell r="L7166">
            <v>0</v>
          </cell>
          <cell r="M7166" t="str">
            <v>Owner-Occupied</v>
          </cell>
          <cell r="N7166">
            <v>4</v>
          </cell>
          <cell r="O7166">
            <v>42310</v>
          </cell>
          <cell r="P7166" t="str">
            <v>Current</v>
          </cell>
        </row>
        <row r="7167">
          <cell r="B7167">
            <v>42674</v>
          </cell>
          <cell r="C7167">
            <v>3</v>
          </cell>
          <cell r="D7167" t="str">
            <v>ON</v>
          </cell>
          <cell r="E7167" t="str">
            <v>Purchase</v>
          </cell>
          <cell r="F7167" t="str">
            <v>ARM</v>
          </cell>
          <cell r="I7167">
            <v>31.42</v>
          </cell>
          <cell r="J7167">
            <v>29.93</v>
          </cell>
          <cell r="K7167" t="str">
            <v>Conv</v>
          </cell>
          <cell r="L7167">
            <v>438144.61</v>
          </cell>
          <cell r="M7167" t="str">
            <v>Owner-Occupied</v>
          </cell>
          <cell r="N7167">
            <v>0</v>
          </cell>
          <cell r="O7167">
            <v>43831</v>
          </cell>
          <cell r="P7167" t="str">
            <v>Current</v>
          </cell>
        </row>
        <row r="7168">
          <cell r="B7168">
            <v>40767</v>
          </cell>
          <cell r="C7168">
            <v>65</v>
          </cell>
          <cell r="D7168" t="str">
            <v>AB</v>
          </cell>
          <cell r="E7168" t="str">
            <v>Refinance External</v>
          </cell>
          <cell r="F7168" t="str">
            <v>Fixed</v>
          </cell>
          <cell r="I7168">
            <v>43.67</v>
          </cell>
          <cell r="J7168">
            <v>43.67</v>
          </cell>
          <cell r="K7168" t="str">
            <v>Conv</v>
          </cell>
          <cell r="L7168">
            <v>369205.81</v>
          </cell>
          <cell r="M7168" t="str">
            <v>Owner-Occupied</v>
          </cell>
          <cell r="N7168">
            <v>0</v>
          </cell>
          <cell r="O7168">
            <v>43831</v>
          </cell>
          <cell r="P7168" t="str">
            <v>Current</v>
          </cell>
        </row>
        <row r="7169">
          <cell r="B7169">
            <v>40632</v>
          </cell>
          <cell r="C7169">
            <v>70</v>
          </cell>
          <cell r="D7169" t="str">
            <v>ON</v>
          </cell>
          <cell r="E7169" t="str">
            <v>Refinance External</v>
          </cell>
          <cell r="F7169" t="str">
            <v>ARM</v>
          </cell>
          <cell r="I7169">
            <v>16.14</v>
          </cell>
          <cell r="J7169">
            <v>53.45</v>
          </cell>
          <cell r="K7169" t="str">
            <v>Conv</v>
          </cell>
          <cell r="L7169">
            <v>420931.92</v>
          </cell>
          <cell r="M7169" t="str">
            <v>Rental</v>
          </cell>
          <cell r="N7169">
            <v>0</v>
          </cell>
          <cell r="O7169">
            <v>43831</v>
          </cell>
          <cell r="P7169" t="str">
            <v>Current</v>
          </cell>
        </row>
        <row r="7170">
          <cell r="B7170">
            <v>40942</v>
          </cell>
          <cell r="C7170">
            <v>59</v>
          </cell>
          <cell r="D7170" t="str">
            <v>AB</v>
          </cell>
          <cell r="E7170" t="str">
            <v>Purchase</v>
          </cell>
          <cell r="F7170" t="str">
            <v>Fixed</v>
          </cell>
          <cell r="I7170">
            <v>25.31</v>
          </cell>
          <cell r="J7170">
            <v>16.96</v>
          </cell>
          <cell r="K7170" t="str">
            <v>HiRatio</v>
          </cell>
          <cell r="L7170">
            <v>274307.38</v>
          </cell>
          <cell r="M7170" t="str">
            <v>Owner-Occupied</v>
          </cell>
          <cell r="N7170">
            <v>0</v>
          </cell>
          <cell r="O7170">
            <v>43831</v>
          </cell>
          <cell r="P7170" t="str">
            <v>Current</v>
          </cell>
        </row>
        <row r="7171">
          <cell r="B7171">
            <v>41547</v>
          </cell>
          <cell r="C7171">
            <v>40</v>
          </cell>
          <cell r="D7171" t="str">
            <v>AB</v>
          </cell>
          <cell r="E7171" t="str">
            <v>Purchase</v>
          </cell>
          <cell r="F7171" t="str">
            <v>ARM</v>
          </cell>
          <cell r="I7171">
            <v>29.13</v>
          </cell>
          <cell r="J7171">
            <v>11.35</v>
          </cell>
          <cell r="K7171" t="str">
            <v>HiRatio</v>
          </cell>
          <cell r="L7171">
            <v>355586.12</v>
          </cell>
          <cell r="M7171" t="str">
            <v>Owner-Occupied</v>
          </cell>
          <cell r="N7171">
            <v>0</v>
          </cell>
          <cell r="O7171">
            <v>43831</v>
          </cell>
          <cell r="P7171" t="str">
            <v>Current</v>
          </cell>
        </row>
        <row r="7172">
          <cell r="B7172">
            <v>40829</v>
          </cell>
          <cell r="C7172">
            <v>63</v>
          </cell>
          <cell r="D7172" t="str">
            <v>AB</v>
          </cell>
          <cell r="E7172" t="str">
            <v>Refinance External</v>
          </cell>
          <cell r="F7172" t="str">
            <v>Fixed</v>
          </cell>
          <cell r="I7172">
            <v>39.85</v>
          </cell>
          <cell r="J7172">
            <v>22.28</v>
          </cell>
          <cell r="K7172" t="str">
            <v>HiRatio</v>
          </cell>
          <cell r="L7172">
            <v>169753.21</v>
          </cell>
          <cell r="M7172" t="str">
            <v>Owner-Occupied</v>
          </cell>
          <cell r="N7172">
            <v>0</v>
          </cell>
          <cell r="O7172">
            <v>43831</v>
          </cell>
          <cell r="P7172" t="str">
            <v>Current</v>
          </cell>
        </row>
        <row r="7173">
          <cell r="B7173">
            <v>40998</v>
          </cell>
          <cell r="C7173">
            <v>58</v>
          </cell>
          <cell r="D7173" t="str">
            <v>ON</v>
          </cell>
          <cell r="E7173" t="str">
            <v>Purchase</v>
          </cell>
          <cell r="F7173" t="str">
            <v>Fixed</v>
          </cell>
          <cell r="I7173">
            <v>42.27</v>
          </cell>
          <cell r="J7173">
            <v>57.07</v>
          </cell>
          <cell r="K7173" t="str">
            <v>Conv</v>
          </cell>
          <cell r="L7173">
            <v>402026.1</v>
          </cell>
          <cell r="M7173" t="str">
            <v>Owner-Occupied</v>
          </cell>
          <cell r="N7173">
            <v>0</v>
          </cell>
          <cell r="O7173">
            <v>43831</v>
          </cell>
          <cell r="P7173" t="str">
            <v>Current</v>
          </cell>
        </row>
        <row r="7174">
          <cell r="B7174">
            <v>40729</v>
          </cell>
          <cell r="C7174">
            <v>66</v>
          </cell>
          <cell r="D7174" t="str">
            <v>ON</v>
          </cell>
          <cell r="E7174" t="str">
            <v>Purchase</v>
          </cell>
          <cell r="F7174" t="str">
            <v>Fixed</v>
          </cell>
          <cell r="I7174">
            <v>39.630000000000003</v>
          </cell>
          <cell r="J7174">
            <v>29.73</v>
          </cell>
          <cell r="K7174" t="str">
            <v>HiRatio</v>
          </cell>
          <cell r="L7174">
            <v>0</v>
          </cell>
          <cell r="M7174" t="str">
            <v>Owner-Occupied</v>
          </cell>
          <cell r="N7174">
            <v>4</v>
          </cell>
          <cell r="O7174">
            <v>42758</v>
          </cell>
          <cell r="P7174" t="str">
            <v>Current</v>
          </cell>
        </row>
        <row r="7175">
          <cell r="B7175">
            <v>40998</v>
          </cell>
          <cell r="C7175">
            <v>58</v>
          </cell>
          <cell r="D7175" t="str">
            <v>ON</v>
          </cell>
          <cell r="E7175" t="str">
            <v>Refinance External</v>
          </cell>
          <cell r="F7175" t="str">
            <v>Fixed</v>
          </cell>
          <cell r="I7175">
            <v>33.24</v>
          </cell>
          <cell r="J7175">
            <v>29.41</v>
          </cell>
          <cell r="K7175" t="str">
            <v>HiRatio</v>
          </cell>
          <cell r="L7175">
            <v>149664.28</v>
          </cell>
          <cell r="M7175" t="str">
            <v>Owner-Occupied</v>
          </cell>
          <cell r="N7175">
            <v>0</v>
          </cell>
          <cell r="O7175">
            <v>43831</v>
          </cell>
          <cell r="P7175" t="str">
            <v>Current</v>
          </cell>
        </row>
        <row r="7176">
          <cell r="B7176">
            <v>40920</v>
          </cell>
          <cell r="C7176">
            <v>60</v>
          </cell>
          <cell r="D7176" t="str">
            <v>ON</v>
          </cell>
          <cell r="E7176" t="str">
            <v>Refinance External</v>
          </cell>
          <cell r="F7176" t="str">
            <v>Fixed</v>
          </cell>
          <cell r="I7176">
            <v>41.41</v>
          </cell>
          <cell r="J7176">
            <v>27.15</v>
          </cell>
          <cell r="K7176" t="str">
            <v>HiRatio</v>
          </cell>
          <cell r="L7176">
            <v>0</v>
          </cell>
          <cell r="M7176" t="str">
            <v>Owner-Occupied</v>
          </cell>
          <cell r="N7176">
            <v>4</v>
          </cell>
          <cell r="O7176">
            <v>41878</v>
          </cell>
          <cell r="P7176" t="str">
            <v>Current</v>
          </cell>
        </row>
        <row r="7177">
          <cell r="B7177">
            <v>40996</v>
          </cell>
          <cell r="C7177">
            <v>58</v>
          </cell>
          <cell r="D7177" t="str">
            <v>AB</v>
          </cell>
          <cell r="E7177" t="str">
            <v>Purchase</v>
          </cell>
          <cell r="F7177" t="str">
            <v>Fixed</v>
          </cell>
          <cell r="I7177">
            <v>35.92</v>
          </cell>
          <cell r="J7177">
            <v>24.03</v>
          </cell>
          <cell r="K7177" t="str">
            <v>HiRatio</v>
          </cell>
          <cell r="L7177">
            <v>0</v>
          </cell>
          <cell r="M7177" t="str">
            <v>Owner-Occupied</v>
          </cell>
          <cell r="N7177">
            <v>4</v>
          </cell>
          <cell r="O7177">
            <v>42459</v>
          </cell>
          <cell r="P7177" t="str">
            <v>Current</v>
          </cell>
        </row>
        <row r="7178">
          <cell r="B7178">
            <v>40865</v>
          </cell>
          <cell r="C7178">
            <v>62</v>
          </cell>
          <cell r="D7178" t="str">
            <v>ON</v>
          </cell>
          <cell r="E7178" t="str">
            <v>Refinance External</v>
          </cell>
          <cell r="F7178" t="str">
            <v>Fixed</v>
          </cell>
          <cell r="I7178">
            <v>26.79</v>
          </cell>
          <cell r="J7178">
            <v>26.34</v>
          </cell>
          <cell r="K7178" t="str">
            <v>Conv</v>
          </cell>
          <cell r="L7178">
            <v>247540.39</v>
          </cell>
          <cell r="M7178" t="str">
            <v>Owner-Occupied</v>
          </cell>
          <cell r="N7178">
            <v>0</v>
          </cell>
          <cell r="O7178">
            <v>43831</v>
          </cell>
          <cell r="P7178" t="str">
            <v>Current</v>
          </cell>
        </row>
        <row r="7179">
          <cell r="B7179">
            <v>41246</v>
          </cell>
          <cell r="C7179">
            <v>49</v>
          </cell>
          <cell r="D7179" t="str">
            <v>ON</v>
          </cell>
          <cell r="E7179" t="str">
            <v>Purchase</v>
          </cell>
          <cell r="F7179" t="str">
            <v>Fixed</v>
          </cell>
          <cell r="I7179">
            <v>41.05</v>
          </cell>
          <cell r="J7179">
            <v>32.36</v>
          </cell>
          <cell r="K7179" t="str">
            <v>HiRatio</v>
          </cell>
          <cell r="L7179">
            <v>0</v>
          </cell>
          <cell r="M7179" t="str">
            <v>Owner-Occupied</v>
          </cell>
          <cell r="N7179">
            <v>4</v>
          </cell>
          <cell r="O7179">
            <v>41809</v>
          </cell>
          <cell r="P7179" t="str">
            <v>Current</v>
          </cell>
        </row>
        <row r="7180">
          <cell r="B7180">
            <v>40898</v>
          </cell>
          <cell r="C7180">
            <v>61</v>
          </cell>
          <cell r="D7180" t="str">
            <v>AB</v>
          </cell>
          <cell r="E7180" t="str">
            <v>Purchase</v>
          </cell>
          <cell r="F7180" t="str">
            <v>Fixed</v>
          </cell>
          <cell r="I7180">
            <v>38.21</v>
          </cell>
          <cell r="J7180">
            <v>27.64</v>
          </cell>
          <cell r="K7180" t="str">
            <v>HiRatio</v>
          </cell>
          <cell r="L7180">
            <v>0</v>
          </cell>
          <cell r="M7180" t="str">
            <v>Owner-Occupied</v>
          </cell>
          <cell r="N7180">
            <v>4</v>
          </cell>
          <cell r="O7180">
            <v>41976</v>
          </cell>
          <cell r="P7180" t="str">
            <v>Current</v>
          </cell>
        </row>
        <row r="7181">
          <cell r="B7181">
            <v>40731</v>
          </cell>
          <cell r="C7181">
            <v>66</v>
          </cell>
          <cell r="D7181" t="str">
            <v>AB</v>
          </cell>
          <cell r="E7181" t="str">
            <v>Refinance External</v>
          </cell>
          <cell r="F7181" t="str">
            <v>ARM</v>
          </cell>
          <cell r="I7181">
            <v>28.77</v>
          </cell>
          <cell r="J7181">
            <v>18.55</v>
          </cell>
          <cell r="K7181" t="str">
            <v>HiRatio</v>
          </cell>
          <cell r="L7181">
            <v>201161.59</v>
          </cell>
          <cell r="M7181" t="str">
            <v>Owner-Occupied</v>
          </cell>
          <cell r="N7181">
            <v>0</v>
          </cell>
          <cell r="O7181">
            <v>43831</v>
          </cell>
          <cell r="P7181" t="str">
            <v>Current</v>
          </cell>
        </row>
        <row r="7182">
          <cell r="B7182">
            <v>40700</v>
          </cell>
          <cell r="C7182">
            <v>67</v>
          </cell>
          <cell r="D7182" t="str">
            <v>ON</v>
          </cell>
          <cell r="E7182" t="str">
            <v>Purchase</v>
          </cell>
          <cell r="F7182" t="str">
            <v>Fixed</v>
          </cell>
          <cell r="I7182">
            <v>36.94</v>
          </cell>
          <cell r="J7182">
            <v>30.83</v>
          </cell>
          <cell r="K7182" t="str">
            <v>HiRatio</v>
          </cell>
          <cell r="L7182">
            <v>198202.55</v>
          </cell>
          <cell r="M7182" t="str">
            <v>Owner-Occupied</v>
          </cell>
          <cell r="N7182">
            <v>0</v>
          </cell>
          <cell r="O7182">
            <v>43831</v>
          </cell>
          <cell r="P7182" t="str">
            <v>Current</v>
          </cell>
        </row>
        <row r="7183">
          <cell r="B7183">
            <v>42489</v>
          </cell>
          <cell r="C7183">
            <v>9</v>
          </cell>
          <cell r="D7183" t="str">
            <v>ON</v>
          </cell>
          <cell r="E7183" t="str">
            <v>Purchase</v>
          </cell>
          <cell r="F7183" t="str">
            <v>Fixed</v>
          </cell>
          <cell r="I7183">
            <v>21.4</v>
          </cell>
          <cell r="J7183">
            <v>20.5</v>
          </cell>
          <cell r="K7183" t="str">
            <v>Conv</v>
          </cell>
          <cell r="L7183">
            <v>122215.6</v>
          </cell>
          <cell r="M7183" t="str">
            <v>Owner-Occupied</v>
          </cell>
          <cell r="N7183">
            <v>0</v>
          </cell>
          <cell r="O7183">
            <v>43831</v>
          </cell>
          <cell r="P7183" t="str">
            <v>Current</v>
          </cell>
        </row>
        <row r="7184">
          <cell r="B7184">
            <v>40695</v>
          </cell>
          <cell r="C7184">
            <v>67</v>
          </cell>
          <cell r="D7184" t="str">
            <v>AB</v>
          </cell>
          <cell r="E7184" t="str">
            <v>Refinance Existing Client</v>
          </cell>
          <cell r="F7184" t="str">
            <v>Fixed</v>
          </cell>
          <cell r="I7184">
            <v>37.979999999999997</v>
          </cell>
          <cell r="J7184">
            <v>20.04</v>
          </cell>
          <cell r="K7184" t="str">
            <v>Conv</v>
          </cell>
          <cell r="L7184">
            <v>227028.81</v>
          </cell>
          <cell r="M7184" t="str">
            <v>Owner-Occupied</v>
          </cell>
          <cell r="N7184">
            <v>0</v>
          </cell>
          <cell r="O7184">
            <v>43831</v>
          </cell>
          <cell r="P7184" t="str">
            <v>Current</v>
          </cell>
        </row>
        <row r="7185">
          <cell r="B7185">
            <v>41025</v>
          </cell>
          <cell r="C7185">
            <v>57</v>
          </cell>
          <cell r="D7185" t="str">
            <v>AB</v>
          </cell>
          <cell r="E7185" t="str">
            <v>Purchase</v>
          </cell>
          <cell r="F7185" t="str">
            <v>Fixed</v>
          </cell>
          <cell r="I7185">
            <v>26.49</v>
          </cell>
          <cell r="J7185">
            <v>26.23</v>
          </cell>
          <cell r="K7185" t="str">
            <v>HiRatio</v>
          </cell>
          <cell r="L7185">
            <v>0</v>
          </cell>
          <cell r="M7185" t="str">
            <v>Owner-Occupied</v>
          </cell>
          <cell r="N7185">
            <v>4</v>
          </cell>
          <cell r="O7185">
            <v>42640</v>
          </cell>
          <cell r="P7185" t="str">
            <v>Current</v>
          </cell>
        </row>
        <row r="7186">
          <cell r="B7186">
            <v>40955</v>
          </cell>
          <cell r="C7186">
            <v>59</v>
          </cell>
          <cell r="D7186" t="str">
            <v>ON</v>
          </cell>
          <cell r="E7186" t="str">
            <v>Purchase</v>
          </cell>
          <cell r="F7186" t="str">
            <v>Fixed</v>
          </cell>
          <cell r="I7186">
            <v>38.93</v>
          </cell>
          <cell r="J7186">
            <v>24.83</v>
          </cell>
          <cell r="K7186" t="str">
            <v>HiRatio</v>
          </cell>
          <cell r="L7186">
            <v>212520.83</v>
          </cell>
          <cell r="M7186" t="str">
            <v>Owner-Occupied</v>
          </cell>
          <cell r="N7186">
            <v>0</v>
          </cell>
          <cell r="O7186">
            <v>43831</v>
          </cell>
          <cell r="P7186" t="str">
            <v>Current</v>
          </cell>
        </row>
        <row r="7187">
          <cell r="B7187">
            <v>40983</v>
          </cell>
          <cell r="C7187">
            <v>58</v>
          </cell>
          <cell r="D7187" t="str">
            <v>ON</v>
          </cell>
          <cell r="E7187" t="str">
            <v>Purchase</v>
          </cell>
          <cell r="F7187" t="str">
            <v>ARM</v>
          </cell>
          <cell r="I7187">
            <v>41.13</v>
          </cell>
          <cell r="J7187">
            <v>15.34</v>
          </cell>
          <cell r="K7187" t="str">
            <v>Conv</v>
          </cell>
          <cell r="L7187">
            <v>173812.23</v>
          </cell>
          <cell r="M7187" t="str">
            <v>Rental</v>
          </cell>
          <cell r="N7187">
            <v>0</v>
          </cell>
          <cell r="O7187">
            <v>43831</v>
          </cell>
          <cell r="P7187" t="str">
            <v>Current</v>
          </cell>
        </row>
        <row r="7188">
          <cell r="B7188">
            <v>42429</v>
          </cell>
          <cell r="C7188">
            <v>11</v>
          </cell>
          <cell r="D7188" t="str">
            <v>ON</v>
          </cell>
          <cell r="E7188" t="str">
            <v>Purchase</v>
          </cell>
          <cell r="F7188" t="str">
            <v>Fixed</v>
          </cell>
          <cell r="I7188">
            <v>32.130000000000003</v>
          </cell>
          <cell r="J7188">
            <v>19.28</v>
          </cell>
          <cell r="K7188" t="str">
            <v>Conv</v>
          </cell>
          <cell r="L7188">
            <v>343595.7</v>
          </cell>
          <cell r="M7188" t="str">
            <v>Owner-Occupied</v>
          </cell>
          <cell r="N7188">
            <v>0</v>
          </cell>
          <cell r="O7188">
            <v>43831</v>
          </cell>
          <cell r="P7188" t="str">
            <v>Current</v>
          </cell>
        </row>
        <row r="7189">
          <cell r="B7189">
            <v>41015</v>
          </cell>
          <cell r="C7189">
            <v>57</v>
          </cell>
          <cell r="D7189" t="str">
            <v>AB</v>
          </cell>
          <cell r="E7189" t="str">
            <v>Purchase</v>
          </cell>
          <cell r="F7189" t="str">
            <v>Fixed</v>
          </cell>
          <cell r="I7189">
            <v>31.22</v>
          </cell>
          <cell r="J7189">
            <v>30.87</v>
          </cell>
          <cell r="K7189" t="str">
            <v>HiRatio</v>
          </cell>
          <cell r="L7189">
            <v>0</v>
          </cell>
          <cell r="M7189" t="str">
            <v>Owner-Occupied</v>
          </cell>
          <cell r="N7189">
            <v>4</v>
          </cell>
          <cell r="O7189">
            <v>41842</v>
          </cell>
          <cell r="P7189" t="str">
            <v>Current</v>
          </cell>
        </row>
        <row r="7190">
          <cell r="B7190">
            <v>40918</v>
          </cell>
          <cell r="C7190">
            <v>60</v>
          </cell>
          <cell r="D7190" t="str">
            <v>ON</v>
          </cell>
          <cell r="E7190" t="str">
            <v>Purchase</v>
          </cell>
          <cell r="F7190" t="str">
            <v>Fixed</v>
          </cell>
          <cell r="I7190">
            <v>31.79</v>
          </cell>
          <cell r="J7190">
            <v>22.48</v>
          </cell>
          <cell r="K7190" t="str">
            <v>HiRatio</v>
          </cell>
          <cell r="L7190">
            <v>0</v>
          </cell>
          <cell r="M7190" t="str">
            <v>Owner-Occupied</v>
          </cell>
          <cell r="N7190">
            <v>4</v>
          </cell>
          <cell r="O7190">
            <v>42382</v>
          </cell>
          <cell r="P7190" t="str">
            <v>Current</v>
          </cell>
        </row>
        <row r="7191">
          <cell r="B7191">
            <v>40812</v>
          </cell>
          <cell r="C7191">
            <v>64</v>
          </cell>
          <cell r="D7191" t="str">
            <v>MB</v>
          </cell>
          <cell r="E7191" t="str">
            <v>Purchase</v>
          </cell>
          <cell r="F7191" t="str">
            <v>Fixed</v>
          </cell>
          <cell r="I7191">
            <v>30.08</v>
          </cell>
          <cell r="J7191">
            <v>29.83</v>
          </cell>
          <cell r="K7191" t="str">
            <v>HiRatio</v>
          </cell>
          <cell r="L7191">
            <v>0</v>
          </cell>
          <cell r="M7191" t="str">
            <v>Owner-Occupied</v>
          </cell>
          <cell r="N7191">
            <v>4</v>
          </cell>
          <cell r="O7191">
            <v>42639</v>
          </cell>
          <cell r="P7191" t="str">
            <v>Current</v>
          </cell>
        </row>
        <row r="7192">
          <cell r="B7192">
            <v>40956</v>
          </cell>
          <cell r="C7192">
            <v>59</v>
          </cell>
          <cell r="D7192" t="str">
            <v>AB</v>
          </cell>
          <cell r="E7192" t="str">
            <v>Refinance External</v>
          </cell>
          <cell r="F7192" t="str">
            <v>ARM</v>
          </cell>
          <cell r="I7192">
            <v>30.77</v>
          </cell>
          <cell r="J7192">
            <v>31.13</v>
          </cell>
          <cell r="K7192" t="str">
            <v>Conv</v>
          </cell>
          <cell r="L7192">
            <v>0</v>
          </cell>
          <cell r="M7192" t="str">
            <v>Rental</v>
          </cell>
          <cell r="N7192">
            <v>4</v>
          </cell>
          <cell r="O7192">
            <v>41156</v>
          </cell>
          <cell r="P7192" t="str">
            <v>Current</v>
          </cell>
        </row>
        <row r="7193">
          <cell r="B7193">
            <v>42614</v>
          </cell>
          <cell r="C7193">
            <v>4</v>
          </cell>
          <cell r="D7193" t="str">
            <v>BC</v>
          </cell>
          <cell r="E7193" t="str">
            <v>Purchase</v>
          </cell>
          <cell r="F7193" t="str">
            <v>Fixed</v>
          </cell>
          <cell r="I7193">
            <v>41.88</v>
          </cell>
          <cell r="J7193">
            <v>32.729999999999997</v>
          </cell>
          <cell r="K7193" t="str">
            <v>Conv</v>
          </cell>
          <cell r="L7193">
            <v>321136.05</v>
          </cell>
          <cell r="M7193" t="str">
            <v>Owner-Occupied</v>
          </cell>
          <cell r="N7193">
            <v>0</v>
          </cell>
          <cell r="O7193">
            <v>43831</v>
          </cell>
          <cell r="P7193" t="str">
            <v>Current</v>
          </cell>
        </row>
        <row r="7194">
          <cell r="B7194">
            <v>41026</v>
          </cell>
          <cell r="C7194">
            <v>57</v>
          </cell>
          <cell r="D7194" t="str">
            <v>BC</v>
          </cell>
          <cell r="E7194" t="str">
            <v>Refinance External</v>
          </cell>
          <cell r="F7194" t="str">
            <v>Fixed</v>
          </cell>
          <cell r="I7194">
            <v>43.7</v>
          </cell>
          <cell r="J7194">
            <v>42.97</v>
          </cell>
          <cell r="K7194" t="str">
            <v>Conv</v>
          </cell>
          <cell r="L7194">
            <v>185821.13</v>
          </cell>
          <cell r="M7194" t="str">
            <v>Owner-Occupied</v>
          </cell>
          <cell r="N7194">
            <v>0</v>
          </cell>
          <cell r="O7194">
            <v>43831</v>
          </cell>
          <cell r="P7194" t="str">
            <v>Current</v>
          </cell>
        </row>
        <row r="7195">
          <cell r="B7195">
            <v>40774</v>
          </cell>
          <cell r="C7195">
            <v>65</v>
          </cell>
          <cell r="D7195" t="str">
            <v>AB</v>
          </cell>
          <cell r="E7195" t="str">
            <v>Purchase</v>
          </cell>
          <cell r="F7195" t="str">
            <v>Fixed</v>
          </cell>
          <cell r="I7195">
            <v>37.24</v>
          </cell>
          <cell r="J7195">
            <v>36.29</v>
          </cell>
          <cell r="K7195" t="str">
            <v>Conv</v>
          </cell>
          <cell r="L7195">
            <v>0</v>
          </cell>
          <cell r="M7195" t="str">
            <v>Owner-Occupied</v>
          </cell>
          <cell r="N7195">
            <v>4</v>
          </cell>
          <cell r="O7195">
            <v>42593</v>
          </cell>
          <cell r="P7195" t="str">
            <v>Current</v>
          </cell>
        </row>
        <row r="7196">
          <cell r="B7196">
            <v>40851</v>
          </cell>
          <cell r="C7196">
            <v>62</v>
          </cell>
          <cell r="D7196" t="str">
            <v>ON</v>
          </cell>
          <cell r="E7196" t="str">
            <v>Purchase</v>
          </cell>
          <cell r="F7196" t="str">
            <v>Fixed</v>
          </cell>
          <cell r="I7196">
            <v>25.96</v>
          </cell>
          <cell r="J7196">
            <v>22.01</v>
          </cell>
          <cell r="K7196" t="str">
            <v>Conv</v>
          </cell>
          <cell r="L7196">
            <v>169687.91</v>
          </cell>
          <cell r="M7196" t="str">
            <v>Owner-Occupied</v>
          </cell>
          <cell r="N7196">
            <v>0</v>
          </cell>
          <cell r="O7196">
            <v>43831</v>
          </cell>
          <cell r="P7196" t="str">
            <v>Current</v>
          </cell>
        </row>
        <row r="7197">
          <cell r="B7197">
            <v>40857</v>
          </cell>
          <cell r="C7197">
            <v>62</v>
          </cell>
          <cell r="D7197" t="str">
            <v>ON</v>
          </cell>
          <cell r="E7197" t="str">
            <v>Refinance External</v>
          </cell>
          <cell r="F7197" t="str">
            <v>Fixed</v>
          </cell>
          <cell r="I7197">
            <v>35.799999999999997</v>
          </cell>
          <cell r="J7197">
            <v>28.9</v>
          </cell>
          <cell r="K7197" t="str">
            <v>Conv</v>
          </cell>
          <cell r="L7197">
            <v>0</v>
          </cell>
          <cell r="M7197" t="str">
            <v>Owner-Occupied</v>
          </cell>
          <cell r="N7197">
            <v>4</v>
          </cell>
          <cell r="O7197">
            <v>42335</v>
          </cell>
          <cell r="P7197" t="str">
            <v>Current</v>
          </cell>
        </row>
        <row r="7198">
          <cell r="B7198">
            <v>40757</v>
          </cell>
          <cell r="C7198">
            <v>65</v>
          </cell>
          <cell r="D7198" t="str">
            <v>ON</v>
          </cell>
          <cell r="E7198" t="str">
            <v>Purchase</v>
          </cell>
          <cell r="F7198" t="str">
            <v>Fixed</v>
          </cell>
          <cell r="I7198">
            <v>30.21</v>
          </cell>
          <cell r="J7198">
            <v>23.65</v>
          </cell>
          <cell r="K7198" t="str">
            <v>HiRatio</v>
          </cell>
          <cell r="L7198">
            <v>0</v>
          </cell>
          <cell r="M7198" t="str">
            <v>Owner-Occupied</v>
          </cell>
          <cell r="N7198">
            <v>4</v>
          </cell>
          <cell r="O7198">
            <v>41380</v>
          </cell>
          <cell r="P7198" t="str">
            <v>Current</v>
          </cell>
        </row>
        <row r="7199">
          <cell r="B7199">
            <v>41026</v>
          </cell>
          <cell r="C7199">
            <v>57</v>
          </cell>
          <cell r="D7199" t="str">
            <v>AB</v>
          </cell>
          <cell r="E7199" t="str">
            <v>Purchase</v>
          </cell>
          <cell r="F7199" t="str">
            <v>Fixed</v>
          </cell>
          <cell r="I7199">
            <v>38.89</v>
          </cell>
          <cell r="J7199">
            <v>13.79</v>
          </cell>
          <cell r="K7199" t="str">
            <v>HiRatio</v>
          </cell>
          <cell r="L7199">
            <v>203490.81</v>
          </cell>
          <cell r="M7199" t="str">
            <v>Owner-Occupied</v>
          </cell>
          <cell r="N7199">
            <v>0</v>
          </cell>
          <cell r="O7199">
            <v>43831</v>
          </cell>
          <cell r="P7199" t="str">
            <v>Current</v>
          </cell>
        </row>
        <row r="7200">
          <cell r="B7200">
            <v>40921</v>
          </cell>
          <cell r="C7200">
            <v>60</v>
          </cell>
          <cell r="D7200" t="str">
            <v>ON</v>
          </cell>
          <cell r="E7200" t="str">
            <v>Purchase</v>
          </cell>
          <cell r="F7200" t="str">
            <v>Fixed</v>
          </cell>
          <cell r="I7200">
            <v>37.21</v>
          </cell>
          <cell r="J7200">
            <v>20.79</v>
          </cell>
          <cell r="K7200" t="str">
            <v>HiRatio</v>
          </cell>
          <cell r="L7200">
            <v>0</v>
          </cell>
          <cell r="M7200" t="str">
            <v>Owner-Occupied</v>
          </cell>
          <cell r="N7200">
            <v>4</v>
          </cell>
          <cell r="O7200">
            <v>41940</v>
          </cell>
          <cell r="P7200" t="str">
            <v>Current</v>
          </cell>
        </row>
        <row r="7201">
          <cell r="B7201">
            <v>41024</v>
          </cell>
          <cell r="C7201">
            <v>57</v>
          </cell>
          <cell r="D7201" t="str">
            <v>ON</v>
          </cell>
          <cell r="E7201" t="str">
            <v>Purchase</v>
          </cell>
          <cell r="F7201" t="str">
            <v>Fixed</v>
          </cell>
          <cell r="I7201">
            <v>30.25</v>
          </cell>
          <cell r="J7201">
            <v>16.11</v>
          </cell>
          <cell r="K7201" t="str">
            <v>HiRatio</v>
          </cell>
          <cell r="L7201">
            <v>0</v>
          </cell>
          <cell r="M7201" t="str">
            <v>Owner-Occupied</v>
          </cell>
          <cell r="N7201">
            <v>4</v>
          </cell>
          <cell r="O7201">
            <v>41761</v>
          </cell>
          <cell r="P7201" t="str">
            <v>Current</v>
          </cell>
        </row>
        <row r="7202">
          <cell r="B7202">
            <v>40781</v>
          </cell>
          <cell r="C7202">
            <v>65</v>
          </cell>
          <cell r="D7202" t="str">
            <v>AB</v>
          </cell>
          <cell r="E7202" t="str">
            <v>Purchase</v>
          </cell>
          <cell r="F7202" t="str">
            <v>Fixed</v>
          </cell>
          <cell r="I7202">
            <v>35.71</v>
          </cell>
          <cell r="J7202">
            <v>30.61</v>
          </cell>
          <cell r="K7202" t="str">
            <v>HiRatio</v>
          </cell>
          <cell r="L7202">
            <v>0</v>
          </cell>
          <cell r="M7202" t="str">
            <v>Owner-Occupied</v>
          </cell>
          <cell r="N7202">
            <v>4</v>
          </cell>
          <cell r="O7202">
            <v>42611</v>
          </cell>
          <cell r="P7202" t="str">
            <v>Current</v>
          </cell>
        </row>
        <row r="7203">
          <cell r="B7203">
            <v>41176</v>
          </cell>
          <cell r="C7203">
            <v>52</v>
          </cell>
          <cell r="D7203" t="str">
            <v>SK</v>
          </cell>
          <cell r="E7203" t="str">
            <v>Purchase</v>
          </cell>
          <cell r="F7203" t="str">
            <v>Fixed</v>
          </cell>
          <cell r="I7203">
            <v>33.299999999999997</v>
          </cell>
          <cell r="J7203">
            <v>30.06</v>
          </cell>
          <cell r="K7203" t="str">
            <v>HiRatio</v>
          </cell>
          <cell r="L7203">
            <v>408797.84</v>
          </cell>
          <cell r="M7203" t="str">
            <v>Owner-Occupied</v>
          </cell>
          <cell r="N7203">
            <v>0</v>
          </cell>
          <cell r="O7203">
            <v>43831</v>
          </cell>
          <cell r="P7203" t="str">
            <v>Current</v>
          </cell>
        </row>
        <row r="7204">
          <cell r="B7204">
            <v>42614</v>
          </cell>
          <cell r="C7204">
            <v>4</v>
          </cell>
          <cell r="D7204" t="str">
            <v>ON</v>
          </cell>
          <cell r="E7204" t="str">
            <v>Purchase</v>
          </cell>
          <cell r="F7204" t="str">
            <v>Fixed</v>
          </cell>
          <cell r="I7204">
            <v>34.64</v>
          </cell>
          <cell r="J7204">
            <v>29.72</v>
          </cell>
          <cell r="K7204" t="str">
            <v>HiRatio</v>
          </cell>
          <cell r="L7204">
            <v>492785.75</v>
          </cell>
          <cell r="M7204" t="str">
            <v>Owner-Occupied</v>
          </cell>
          <cell r="N7204">
            <v>0</v>
          </cell>
          <cell r="O7204">
            <v>43831</v>
          </cell>
          <cell r="P7204" t="str">
            <v>Current</v>
          </cell>
        </row>
        <row r="7205">
          <cell r="B7205">
            <v>40968</v>
          </cell>
          <cell r="C7205">
            <v>59</v>
          </cell>
          <cell r="D7205" t="str">
            <v>ON</v>
          </cell>
          <cell r="E7205" t="str">
            <v>Refinance External</v>
          </cell>
          <cell r="F7205" t="str">
            <v>Fixed</v>
          </cell>
          <cell r="I7205">
            <v>38.479999999999997</v>
          </cell>
          <cell r="J7205">
            <v>17.89</v>
          </cell>
          <cell r="K7205" t="str">
            <v>HiRatio</v>
          </cell>
          <cell r="L7205">
            <v>183931.05</v>
          </cell>
          <cell r="M7205" t="str">
            <v>Owner-Occupied</v>
          </cell>
          <cell r="N7205">
            <v>0</v>
          </cell>
          <cell r="O7205">
            <v>43831</v>
          </cell>
          <cell r="P7205" t="str">
            <v>Current</v>
          </cell>
        </row>
        <row r="7206">
          <cell r="B7206">
            <v>41019</v>
          </cell>
          <cell r="C7206">
            <v>57</v>
          </cell>
          <cell r="D7206" t="str">
            <v>AB</v>
          </cell>
          <cell r="E7206" t="str">
            <v>Purchase</v>
          </cell>
          <cell r="F7206" t="str">
            <v>Fixed</v>
          </cell>
          <cell r="I7206">
            <v>36.840000000000003</v>
          </cell>
          <cell r="J7206">
            <v>33.950000000000003</v>
          </cell>
          <cell r="K7206" t="str">
            <v>HiRatio</v>
          </cell>
          <cell r="L7206">
            <v>286455.94</v>
          </cell>
          <cell r="M7206" t="str">
            <v>Owner-Occupied</v>
          </cell>
          <cell r="N7206">
            <v>0</v>
          </cell>
          <cell r="O7206">
            <v>43831</v>
          </cell>
          <cell r="P7206" t="str">
            <v>Current</v>
          </cell>
        </row>
        <row r="7207">
          <cell r="B7207">
            <v>40823</v>
          </cell>
          <cell r="C7207">
            <v>63</v>
          </cell>
          <cell r="D7207" t="str">
            <v>ON</v>
          </cell>
          <cell r="E7207" t="str">
            <v>Refinance External</v>
          </cell>
          <cell r="F7207" t="str">
            <v>Fixed</v>
          </cell>
          <cell r="I7207">
            <v>40.159999999999997</v>
          </cell>
          <cell r="J7207">
            <v>35.049999999999997</v>
          </cell>
          <cell r="K7207" t="str">
            <v>HiRatio</v>
          </cell>
          <cell r="L7207">
            <v>0</v>
          </cell>
          <cell r="M7207" t="str">
            <v>Owner-Occupied</v>
          </cell>
          <cell r="N7207">
            <v>4</v>
          </cell>
          <cell r="O7207">
            <v>42300</v>
          </cell>
          <cell r="P7207" t="str">
            <v>Current</v>
          </cell>
        </row>
        <row r="7208">
          <cell r="B7208">
            <v>41011</v>
          </cell>
          <cell r="C7208">
            <v>57</v>
          </cell>
          <cell r="D7208" t="str">
            <v>BC</v>
          </cell>
          <cell r="E7208" t="str">
            <v>Purchase</v>
          </cell>
          <cell r="F7208" t="str">
            <v>Fixed</v>
          </cell>
          <cell r="I7208">
            <v>37.29</v>
          </cell>
          <cell r="J7208">
            <v>25.1</v>
          </cell>
          <cell r="K7208" t="str">
            <v>HiRatio</v>
          </cell>
          <cell r="L7208">
            <v>329272.15999999997</v>
          </cell>
          <cell r="M7208" t="str">
            <v>Owner-Occupied</v>
          </cell>
          <cell r="N7208">
            <v>0</v>
          </cell>
          <cell r="O7208">
            <v>43831</v>
          </cell>
          <cell r="P7208" t="str">
            <v>Current</v>
          </cell>
        </row>
        <row r="7209">
          <cell r="B7209">
            <v>40882</v>
          </cell>
          <cell r="C7209">
            <v>61</v>
          </cell>
          <cell r="D7209" t="str">
            <v>SK</v>
          </cell>
          <cell r="E7209" t="str">
            <v>Refinance External</v>
          </cell>
          <cell r="I7209">
            <v>34.840000000000003</v>
          </cell>
          <cell r="J7209">
            <v>33.68</v>
          </cell>
          <cell r="K7209" t="str">
            <v>Other</v>
          </cell>
          <cell r="L7209">
            <v>0</v>
          </cell>
          <cell r="M7209" t="str">
            <v>Owner-Occupied</v>
          </cell>
          <cell r="N7209">
            <v>4</v>
          </cell>
          <cell r="O7209">
            <v>42037</v>
          </cell>
          <cell r="P7209" t="str">
            <v>Current</v>
          </cell>
        </row>
        <row r="7210">
          <cell r="B7210">
            <v>42111</v>
          </cell>
          <cell r="C7210">
            <v>21</v>
          </cell>
          <cell r="D7210" t="str">
            <v>ON</v>
          </cell>
          <cell r="E7210" t="str">
            <v>Purchase</v>
          </cell>
          <cell r="F7210" t="str">
            <v>Fixed</v>
          </cell>
          <cell r="I7210">
            <v>29.45</v>
          </cell>
          <cell r="J7210">
            <v>22.16</v>
          </cell>
          <cell r="K7210" t="str">
            <v>HiRatio</v>
          </cell>
          <cell r="L7210">
            <v>290102.71000000002</v>
          </cell>
          <cell r="M7210" t="str">
            <v>Owner-Occupied</v>
          </cell>
          <cell r="N7210">
            <v>0</v>
          </cell>
          <cell r="O7210">
            <v>43831</v>
          </cell>
          <cell r="P7210" t="str">
            <v>Current</v>
          </cell>
        </row>
        <row r="7211">
          <cell r="B7211">
            <v>41017</v>
          </cell>
          <cell r="C7211">
            <v>57</v>
          </cell>
          <cell r="D7211" t="str">
            <v>BC</v>
          </cell>
          <cell r="E7211" t="str">
            <v>Purchase</v>
          </cell>
          <cell r="F7211" t="str">
            <v>Fixed</v>
          </cell>
          <cell r="I7211">
            <v>37.28</v>
          </cell>
          <cell r="J7211">
            <v>22.83</v>
          </cell>
          <cell r="K7211" t="str">
            <v>HiRatio</v>
          </cell>
          <cell r="L7211">
            <v>0</v>
          </cell>
          <cell r="M7211" t="str">
            <v>Owner-Occupied</v>
          </cell>
          <cell r="N7211">
            <v>4</v>
          </cell>
          <cell r="O7211">
            <v>42527</v>
          </cell>
          <cell r="P7211" t="str">
            <v>Current</v>
          </cell>
        </row>
        <row r="7212">
          <cell r="B7212">
            <v>40847</v>
          </cell>
          <cell r="C7212">
            <v>63</v>
          </cell>
          <cell r="D7212" t="str">
            <v>AB</v>
          </cell>
          <cell r="E7212" t="str">
            <v>Purchase</v>
          </cell>
          <cell r="F7212" t="str">
            <v>Fixed</v>
          </cell>
          <cell r="I7212">
            <v>40.36</v>
          </cell>
          <cell r="J7212">
            <v>27.12</v>
          </cell>
          <cell r="K7212" t="str">
            <v>HiRatio</v>
          </cell>
          <cell r="L7212">
            <v>204791.42</v>
          </cell>
          <cell r="M7212" t="str">
            <v>Owner-Occupied</v>
          </cell>
          <cell r="N7212">
            <v>0</v>
          </cell>
          <cell r="O7212">
            <v>43831</v>
          </cell>
          <cell r="P7212" t="str">
            <v>Current</v>
          </cell>
        </row>
        <row r="7213">
          <cell r="B7213">
            <v>41423</v>
          </cell>
          <cell r="C7213">
            <v>44</v>
          </cell>
          <cell r="D7213" t="str">
            <v>BC</v>
          </cell>
          <cell r="E7213" t="str">
            <v>Purchase</v>
          </cell>
          <cell r="F7213" t="str">
            <v>Fixed</v>
          </cell>
          <cell r="I7213">
            <v>37.92</v>
          </cell>
          <cell r="J7213">
            <v>37.92</v>
          </cell>
          <cell r="K7213" t="str">
            <v>HiRatio</v>
          </cell>
          <cell r="L7213">
            <v>163484.04999999999</v>
          </cell>
          <cell r="M7213" t="str">
            <v>Owner-Occupied</v>
          </cell>
          <cell r="N7213">
            <v>0</v>
          </cell>
          <cell r="O7213">
            <v>43831</v>
          </cell>
          <cell r="P7213" t="str">
            <v>Current</v>
          </cell>
        </row>
        <row r="7214">
          <cell r="B7214">
            <v>41618</v>
          </cell>
          <cell r="C7214">
            <v>37</v>
          </cell>
          <cell r="D7214" t="str">
            <v>ON</v>
          </cell>
          <cell r="E7214" t="str">
            <v>Portable</v>
          </cell>
          <cell r="F7214" t="str">
            <v>ARM</v>
          </cell>
          <cell r="I7214">
            <v>36.450000000000003</v>
          </cell>
          <cell r="J7214">
            <v>26.09</v>
          </cell>
          <cell r="K7214" t="str">
            <v>HiRatio</v>
          </cell>
          <cell r="L7214">
            <v>0</v>
          </cell>
          <cell r="M7214" t="str">
            <v>Owner-Occupied</v>
          </cell>
          <cell r="N7214">
            <v>4</v>
          </cell>
          <cell r="O7214">
            <v>42291</v>
          </cell>
          <cell r="P7214" t="str">
            <v>Current</v>
          </cell>
        </row>
        <row r="7215">
          <cell r="B7215">
            <v>40942</v>
          </cell>
          <cell r="C7215">
            <v>59</v>
          </cell>
          <cell r="D7215" t="str">
            <v>ON</v>
          </cell>
          <cell r="E7215" t="str">
            <v>Refinance External</v>
          </cell>
          <cell r="F7215" t="str">
            <v>Fixed</v>
          </cell>
          <cell r="I7215">
            <v>33.54</v>
          </cell>
          <cell r="J7215">
            <v>28.1</v>
          </cell>
          <cell r="K7215" t="str">
            <v>Conv</v>
          </cell>
          <cell r="L7215">
            <v>0</v>
          </cell>
          <cell r="M7215" t="str">
            <v>Owner-Occupied</v>
          </cell>
          <cell r="N7215">
            <v>4</v>
          </cell>
          <cell r="O7215">
            <v>42664</v>
          </cell>
          <cell r="P7215" t="str">
            <v>Current</v>
          </cell>
        </row>
        <row r="7216">
          <cell r="B7216">
            <v>41760</v>
          </cell>
          <cell r="C7216">
            <v>32</v>
          </cell>
          <cell r="D7216" t="str">
            <v>ON</v>
          </cell>
          <cell r="E7216" t="str">
            <v>Refinance External</v>
          </cell>
          <cell r="F7216" t="str">
            <v>ARM</v>
          </cell>
          <cell r="I7216">
            <v>28.8</v>
          </cell>
          <cell r="J7216">
            <v>28.67</v>
          </cell>
          <cell r="K7216" t="str">
            <v>Conv</v>
          </cell>
          <cell r="L7216">
            <v>221607.56</v>
          </cell>
          <cell r="M7216" t="str">
            <v>Owner-Occupied</v>
          </cell>
          <cell r="N7216">
            <v>0</v>
          </cell>
          <cell r="O7216">
            <v>43831</v>
          </cell>
          <cell r="P7216" t="str">
            <v>Current</v>
          </cell>
        </row>
        <row r="7217">
          <cell r="B7217">
            <v>40662</v>
          </cell>
          <cell r="C7217">
            <v>69</v>
          </cell>
          <cell r="D7217" t="str">
            <v>ON</v>
          </cell>
          <cell r="E7217" t="str">
            <v>Purchase</v>
          </cell>
          <cell r="F7217" t="str">
            <v>ARM</v>
          </cell>
          <cell r="I7217">
            <v>18.7</v>
          </cell>
          <cell r="J7217">
            <v>21.01</v>
          </cell>
          <cell r="K7217" t="str">
            <v>Conv</v>
          </cell>
          <cell r="L7217">
            <v>433701.05</v>
          </cell>
          <cell r="M7217" t="str">
            <v>Owner-Occupied</v>
          </cell>
          <cell r="N7217">
            <v>0</v>
          </cell>
          <cell r="O7217">
            <v>43831</v>
          </cell>
          <cell r="P7217" t="str">
            <v>Current</v>
          </cell>
        </row>
        <row r="7218">
          <cell r="B7218">
            <v>40647</v>
          </cell>
          <cell r="C7218">
            <v>69</v>
          </cell>
          <cell r="D7218" t="str">
            <v>AB</v>
          </cell>
          <cell r="E7218" t="str">
            <v>Purchase</v>
          </cell>
          <cell r="F7218" t="str">
            <v>Fixed</v>
          </cell>
          <cell r="I7218">
            <v>37.4</v>
          </cell>
          <cell r="J7218">
            <v>26.98</v>
          </cell>
          <cell r="K7218" t="str">
            <v>HiRatio</v>
          </cell>
          <cell r="L7218">
            <v>0</v>
          </cell>
          <cell r="M7218" t="str">
            <v>Owner-Occupied</v>
          </cell>
          <cell r="N7218">
            <v>4</v>
          </cell>
          <cell r="O7218">
            <v>42325</v>
          </cell>
          <cell r="P7218" t="str">
            <v>Current</v>
          </cell>
        </row>
        <row r="7219">
          <cell r="B7219">
            <v>40945</v>
          </cell>
          <cell r="C7219">
            <v>59</v>
          </cell>
          <cell r="D7219" t="str">
            <v>AB</v>
          </cell>
          <cell r="E7219" t="str">
            <v>Refinance External</v>
          </cell>
          <cell r="F7219" t="str">
            <v>Fixed</v>
          </cell>
          <cell r="I7219">
            <v>44.76</v>
          </cell>
          <cell r="J7219">
            <v>12.36</v>
          </cell>
          <cell r="K7219" t="str">
            <v>Conv</v>
          </cell>
          <cell r="L7219">
            <v>192249.22</v>
          </cell>
          <cell r="M7219" t="str">
            <v>Rental</v>
          </cell>
          <cell r="N7219">
            <v>0</v>
          </cell>
          <cell r="O7219">
            <v>43831</v>
          </cell>
          <cell r="P7219" t="str">
            <v>Current</v>
          </cell>
        </row>
        <row r="7220">
          <cell r="B7220">
            <v>42611</v>
          </cell>
          <cell r="C7220">
            <v>5</v>
          </cell>
          <cell r="D7220" t="str">
            <v>ON</v>
          </cell>
          <cell r="E7220" t="str">
            <v>Refinance External</v>
          </cell>
          <cell r="F7220" t="str">
            <v>Fixed</v>
          </cell>
          <cell r="I7220">
            <v>33.67</v>
          </cell>
          <cell r="J7220">
            <v>29.6</v>
          </cell>
          <cell r="K7220" t="str">
            <v>Conv</v>
          </cell>
          <cell r="L7220">
            <v>576782.85</v>
          </cell>
          <cell r="M7220" t="str">
            <v>Owner-Occupied</v>
          </cell>
          <cell r="N7220">
            <v>0</v>
          </cell>
          <cell r="O7220">
            <v>43831</v>
          </cell>
          <cell r="P7220" t="str">
            <v>Current</v>
          </cell>
        </row>
        <row r="7221">
          <cell r="B7221">
            <v>41596</v>
          </cell>
          <cell r="C7221">
            <v>38</v>
          </cell>
          <cell r="D7221" t="str">
            <v>BC</v>
          </cell>
          <cell r="E7221" t="str">
            <v>Purchase</v>
          </cell>
          <cell r="F7221" t="str">
            <v>Fixed</v>
          </cell>
          <cell r="I7221">
            <v>42.61</v>
          </cell>
          <cell r="J7221">
            <v>34.14</v>
          </cell>
          <cell r="K7221" t="str">
            <v>HiRatio</v>
          </cell>
          <cell r="L7221">
            <v>230908.5</v>
          </cell>
          <cell r="M7221" t="str">
            <v>Owner-Occupied</v>
          </cell>
          <cell r="N7221">
            <v>0</v>
          </cell>
          <cell r="O7221">
            <v>43831</v>
          </cell>
          <cell r="P7221" t="str">
            <v>Current</v>
          </cell>
        </row>
        <row r="7222">
          <cell r="B7222">
            <v>41026</v>
          </cell>
          <cell r="C7222">
            <v>57</v>
          </cell>
          <cell r="D7222" t="str">
            <v>ON</v>
          </cell>
          <cell r="E7222" t="str">
            <v>Purchase</v>
          </cell>
          <cell r="F7222" t="str">
            <v>Fixed</v>
          </cell>
          <cell r="I7222">
            <v>34.020000000000003</v>
          </cell>
          <cell r="J7222">
            <v>27.44</v>
          </cell>
          <cell r="K7222" t="str">
            <v>HiRatio</v>
          </cell>
          <cell r="L7222">
            <v>246251.95</v>
          </cell>
          <cell r="M7222" t="str">
            <v>Owner-Occupied</v>
          </cell>
          <cell r="N7222">
            <v>0</v>
          </cell>
          <cell r="O7222">
            <v>43831</v>
          </cell>
          <cell r="P7222" t="str">
            <v>Current</v>
          </cell>
        </row>
        <row r="7223">
          <cell r="B7223">
            <v>40809</v>
          </cell>
          <cell r="C7223">
            <v>64</v>
          </cell>
          <cell r="D7223" t="str">
            <v>SK</v>
          </cell>
          <cell r="E7223" t="str">
            <v>Purchase</v>
          </cell>
          <cell r="F7223" t="str">
            <v>Fixed</v>
          </cell>
          <cell r="I7223">
            <v>35.32</v>
          </cell>
          <cell r="J7223">
            <v>16.600000000000001</v>
          </cell>
          <cell r="K7223" t="str">
            <v>HiRatio</v>
          </cell>
          <cell r="L7223">
            <v>196318.02</v>
          </cell>
          <cell r="M7223" t="str">
            <v>Owner-Occupied</v>
          </cell>
          <cell r="N7223">
            <v>0</v>
          </cell>
          <cell r="O7223">
            <v>43831</v>
          </cell>
          <cell r="P7223" t="str">
            <v>Current</v>
          </cell>
        </row>
        <row r="7224">
          <cell r="B7224">
            <v>40834</v>
          </cell>
          <cell r="C7224">
            <v>63</v>
          </cell>
          <cell r="D7224" t="str">
            <v>MB</v>
          </cell>
          <cell r="E7224" t="str">
            <v>Refinance External</v>
          </cell>
          <cell r="F7224" t="str">
            <v>Fixed</v>
          </cell>
          <cell r="I7224">
            <v>30.37</v>
          </cell>
          <cell r="J7224">
            <v>29.06</v>
          </cell>
          <cell r="K7224" t="str">
            <v>Conv</v>
          </cell>
          <cell r="L7224">
            <v>0</v>
          </cell>
          <cell r="M7224" t="str">
            <v>Rental</v>
          </cell>
          <cell r="N7224">
            <v>4</v>
          </cell>
          <cell r="O7224">
            <v>41934</v>
          </cell>
          <cell r="P7224" t="str">
            <v>Current</v>
          </cell>
        </row>
        <row r="7225">
          <cell r="B7225">
            <v>40749</v>
          </cell>
          <cell r="C7225">
            <v>66</v>
          </cell>
          <cell r="D7225" t="str">
            <v>AB</v>
          </cell>
          <cell r="E7225" t="str">
            <v>Purchase</v>
          </cell>
          <cell r="F7225" t="str">
            <v>Fixed</v>
          </cell>
          <cell r="I7225">
            <v>42.57</v>
          </cell>
          <cell r="J7225">
            <v>27.76</v>
          </cell>
          <cell r="K7225" t="str">
            <v>HiRatio</v>
          </cell>
          <cell r="L7225">
            <v>179079.9</v>
          </cell>
          <cell r="M7225" t="str">
            <v>Owner-Occupied</v>
          </cell>
          <cell r="N7225">
            <v>0</v>
          </cell>
          <cell r="O7225">
            <v>43831</v>
          </cell>
          <cell r="P7225" t="str">
            <v>Current</v>
          </cell>
        </row>
        <row r="7226">
          <cell r="B7226">
            <v>42352</v>
          </cell>
          <cell r="C7226">
            <v>13</v>
          </cell>
          <cell r="D7226" t="str">
            <v>ON</v>
          </cell>
          <cell r="E7226" t="str">
            <v>Transfer</v>
          </cell>
          <cell r="F7226" t="str">
            <v>ARM</v>
          </cell>
          <cell r="I7226">
            <v>26.91</v>
          </cell>
          <cell r="J7226">
            <v>26.91</v>
          </cell>
          <cell r="K7226" t="str">
            <v>Conv</v>
          </cell>
          <cell r="L7226">
            <v>0</v>
          </cell>
          <cell r="M7226" t="str">
            <v>Owner-Occupied</v>
          </cell>
          <cell r="N7226">
            <v>4</v>
          </cell>
          <cell r="O7226">
            <v>42608</v>
          </cell>
          <cell r="P7226" t="str">
            <v>Current</v>
          </cell>
        </row>
        <row r="7227">
          <cell r="B7227">
            <v>42173</v>
          </cell>
          <cell r="C7227">
            <v>19</v>
          </cell>
          <cell r="D7227" t="str">
            <v>AB</v>
          </cell>
          <cell r="E7227" t="str">
            <v>Purchase</v>
          </cell>
          <cell r="F7227" t="str">
            <v>ARM</v>
          </cell>
          <cell r="I7227">
            <v>23.16</v>
          </cell>
          <cell r="J7227">
            <v>22.92</v>
          </cell>
          <cell r="K7227" t="str">
            <v>Conv</v>
          </cell>
          <cell r="L7227">
            <v>387304.88</v>
          </cell>
          <cell r="M7227" t="str">
            <v>Owner-Occupied</v>
          </cell>
          <cell r="N7227">
            <v>0</v>
          </cell>
          <cell r="O7227">
            <v>43831</v>
          </cell>
          <cell r="P7227" t="str">
            <v>Current</v>
          </cell>
        </row>
        <row r="7228">
          <cell r="B7228">
            <v>42062</v>
          </cell>
          <cell r="C7228">
            <v>23</v>
          </cell>
          <cell r="D7228" t="str">
            <v>BC</v>
          </cell>
          <cell r="E7228" t="str">
            <v>Refinance External</v>
          </cell>
          <cell r="F7228" t="str">
            <v>Fixed</v>
          </cell>
          <cell r="I7228">
            <v>34.61</v>
          </cell>
          <cell r="J7228">
            <v>26.09</v>
          </cell>
          <cell r="K7228" t="str">
            <v>Conv</v>
          </cell>
          <cell r="L7228">
            <v>216651.6</v>
          </cell>
          <cell r="M7228" t="str">
            <v>Owner-Occupied</v>
          </cell>
          <cell r="N7228">
            <v>0</v>
          </cell>
          <cell r="O7228">
            <v>43831</v>
          </cell>
          <cell r="P7228" t="str">
            <v>Current</v>
          </cell>
        </row>
        <row r="7229">
          <cell r="B7229">
            <v>40850</v>
          </cell>
          <cell r="C7229">
            <v>62</v>
          </cell>
          <cell r="D7229" t="str">
            <v>ON</v>
          </cell>
          <cell r="E7229" t="str">
            <v>Refinance External</v>
          </cell>
          <cell r="F7229" t="str">
            <v>ARM</v>
          </cell>
          <cell r="I7229">
            <v>40.47</v>
          </cell>
          <cell r="J7229">
            <v>10.32</v>
          </cell>
          <cell r="K7229" t="str">
            <v>Conv</v>
          </cell>
          <cell r="L7229">
            <v>112217.94</v>
          </cell>
          <cell r="M7229" t="str">
            <v>Rental</v>
          </cell>
          <cell r="N7229">
            <v>0</v>
          </cell>
          <cell r="O7229">
            <v>43831</v>
          </cell>
          <cell r="P7229" t="str">
            <v>Current</v>
          </cell>
        </row>
        <row r="7230">
          <cell r="B7230">
            <v>42580</v>
          </cell>
          <cell r="C7230">
            <v>6</v>
          </cell>
          <cell r="D7230" t="str">
            <v>BC</v>
          </cell>
          <cell r="E7230" t="str">
            <v>Purchase</v>
          </cell>
          <cell r="F7230" t="str">
            <v>Fixed</v>
          </cell>
          <cell r="I7230">
            <v>34.9</v>
          </cell>
          <cell r="J7230">
            <v>20.75</v>
          </cell>
          <cell r="K7230" t="str">
            <v>HiRatio</v>
          </cell>
          <cell r="L7230">
            <v>455859.82</v>
          </cell>
          <cell r="M7230" t="str">
            <v>Owner-Occupied</v>
          </cell>
          <cell r="N7230">
            <v>0</v>
          </cell>
          <cell r="O7230">
            <v>43831</v>
          </cell>
          <cell r="P7230" t="str">
            <v>Current</v>
          </cell>
        </row>
        <row r="7231">
          <cell r="B7231">
            <v>42111</v>
          </cell>
          <cell r="C7231">
            <v>21</v>
          </cell>
          <cell r="D7231" t="str">
            <v>ON</v>
          </cell>
          <cell r="E7231" t="str">
            <v>Purchase</v>
          </cell>
          <cell r="F7231" t="str">
            <v>ARM</v>
          </cell>
          <cell r="I7231">
            <v>32.090000000000003</v>
          </cell>
          <cell r="J7231">
            <v>25.27</v>
          </cell>
          <cell r="K7231" t="str">
            <v>HiRatio</v>
          </cell>
          <cell r="L7231">
            <v>0</v>
          </cell>
          <cell r="M7231" t="str">
            <v>Owner-Occupied</v>
          </cell>
          <cell r="N7231">
            <v>4</v>
          </cell>
          <cell r="O7231">
            <v>42647</v>
          </cell>
          <cell r="P7231" t="str">
            <v>Current</v>
          </cell>
        </row>
        <row r="7232">
          <cell r="B7232">
            <v>41884</v>
          </cell>
          <cell r="C7232">
            <v>28</v>
          </cell>
          <cell r="D7232" t="str">
            <v>ON</v>
          </cell>
          <cell r="E7232" t="str">
            <v>Purchase</v>
          </cell>
          <cell r="F7232" t="str">
            <v>ARM</v>
          </cell>
          <cell r="I7232">
            <v>30.79</v>
          </cell>
          <cell r="J7232">
            <v>24.96</v>
          </cell>
          <cell r="K7232" t="str">
            <v>HiRatio</v>
          </cell>
          <cell r="L7232">
            <v>487310.89</v>
          </cell>
          <cell r="M7232" t="str">
            <v>Owner-Occupied</v>
          </cell>
          <cell r="N7232">
            <v>0</v>
          </cell>
          <cell r="O7232">
            <v>43831</v>
          </cell>
          <cell r="P7232" t="str">
            <v>Current</v>
          </cell>
        </row>
        <row r="7233">
          <cell r="B7233">
            <v>41865</v>
          </cell>
          <cell r="C7233">
            <v>29</v>
          </cell>
          <cell r="D7233" t="str">
            <v>ON</v>
          </cell>
          <cell r="E7233" t="str">
            <v>Refinance External</v>
          </cell>
          <cell r="F7233" t="str">
            <v>ARM</v>
          </cell>
          <cell r="I7233">
            <v>24.19</v>
          </cell>
          <cell r="J7233">
            <v>18.600000000000001</v>
          </cell>
          <cell r="K7233" t="str">
            <v>Conv</v>
          </cell>
          <cell r="L7233">
            <v>338882.89</v>
          </cell>
          <cell r="M7233" t="str">
            <v>Owner-Occupied</v>
          </cell>
          <cell r="N7233">
            <v>0</v>
          </cell>
          <cell r="O7233">
            <v>43831</v>
          </cell>
          <cell r="P7233" t="str">
            <v>Current</v>
          </cell>
        </row>
        <row r="7234">
          <cell r="B7234">
            <v>41096</v>
          </cell>
          <cell r="C7234">
            <v>54</v>
          </cell>
          <cell r="D7234" t="str">
            <v>AB</v>
          </cell>
          <cell r="E7234" t="str">
            <v>Refinance External</v>
          </cell>
          <cell r="F7234" t="str">
            <v>Fixed</v>
          </cell>
          <cell r="I7234">
            <v>40.22</v>
          </cell>
          <cell r="J7234">
            <v>29.52</v>
          </cell>
          <cell r="K7234" t="str">
            <v>HiRatio</v>
          </cell>
          <cell r="L7234">
            <v>228415.53</v>
          </cell>
          <cell r="M7234" t="str">
            <v>Owner-Occupied</v>
          </cell>
          <cell r="N7234">
            <v>0</v>
          </cell>
          <cell r="O7234">
            <v>43831</v>
          </cell>
          <cell r="P7234" t="str">
            <v>Current</v>
          </cell>
        </row>
        <row r="7235">
          <cell r="B7235">
            <v>42156</v>
          </cell>
          <cell r="C7235">
            <v>19</v>
          </cell>
          <cell r="D7235" t="str">
            <v>ON</v>
          </cell>
          <cell r="E7235" t="str">
            <v>Refinance External</v>
          </cell>
          <cell r="F7235" t="str">
            <v>Fixed</v>
          </cell>
          <cell r="I7235">
            <v>28.64</v>
          </cell>
          <cell r="J7235">
            <v>28.64</v>
          </cell>
          <cell r="K7235" t="str">
            <v>Conv</v>
          </cell>
          <cell r="L7235">
            <v>0</v>
          </cell>
          <cell r="M7235" t="str">
            <v>Owner-Occupied</v>
          </cell>
          <cell r="N7235">
            <v>4</v>
          </cell>
          <cell r="O7235">
            <v>42632</v>
          </cell>
          <cell r="P7235" t="str">
            <v>Current</v>
          </cell>
        </row>
        <row r="7236">
          <cell r="B7236">
            <v>41733</v>
          </cell>
          <cell r="C7236">
            <v>33</v>
          </cell>
          <cell r="D7236" t="str">
            <v>AB</v>
          </cell>
          <cell r="E7236" t="str">
            <v>Purchase</v>
          </cell>
          <cell r="F7236" t="str">
            <v>Fixed</v>
          </cell>
          <cell r="I7236">
            <v>43.45</v>
          </cell>
          <cell r="J7236">
            <v>30.83</v>
          </cell>
          <cell r="K7236" t="str">
            <v>HiRatio</v>
          </cell>
          <cell r="L7236">
            <v>262134.11</v>
          </cell>
          <cell r="M7236" t="str">
            <v>Owner-Occupied</v>
          </cell>
          <cell r="N7236">
            <v>0</v>
          </cell>
          <cell r="O7236">
            <v>43831</v>
          </cell>
          <cell r="P7236" t="str">
            <v>Current</v>
          </cell>
        </row>
        <row r="7237">
          <cell r="B7237">
            <v>42200</v>
          </cell>
          <cell r="C7237">
            <v>18</v>
          </cell>
          <cell r="D7237" t="str">
            <v>ON</v>
          </cell>
          <cell r="E7237" t="str">
            <v>Purchase</v>
          </cell>
          <cell r="F7237" t="str">
            <v>Fixed</v>
          </cell>
          <cell r="I7237">
            <v>37.909999999999997</v>
          </cell>
          <cell r="J7237">
            <v>15.53</v>
          </cell>
          <cell r="K7237" t="str">
            <v>HiRatio</v>
          </cell>
          <cell r="L7237">
            <v>0</v>
          </cell>
          <cell r="M7237" t="str">
            <v>Second Home</v>
          </cell>
          <cell r="N7237">
            <v>4</v>
          </cell>
          <cell r="O7237">
            <v>42727</v>
          </cell>
          <cell r="P7237" t="str">
            <v>Current</v>
          </cell>
        </row>
        <row r="7238">
          <cell r="B7238">
            <v>41558</v>
          </cell>
          <cell r="C7238">
            <v>39</v>
          </cell>
          <cell r="D7238" t="str">
            <v>ON</v>
          </cell>
          <cell r="E7238" t="str">
            <v>Refinance External</v>
          </cell>
          <cell r="F7238" t="str">
            <v>ARM</v>
          </cell>
          <cell r="I7238">
            <v>33.57</v>
          </cell>
          <cell r="J7238">
            <v>13.64</v>
          </cell>
          <cell r="K7238" t="str">
            <v>Conv</v>
          </cell>
          <cell r="L7238">
            <v>195533.3</v>
          </cell>
          <cell r="M7238" t="str">
            <v>Owner-Occupied</v>
          </cell>
          <cell r="N7238">
            <v>0</v>
          </cell>
          <cell r="O7238">
            <v>43831</v>
          </cell>
          <cell r="P7238" t="str">
            <v>Current</v>
          </cell>
        </row>
        <row r="7239">
          <cell r="B7239">
            <v>40809</v>
          </cell>
          <cell r="C7239">
            <v>64</v>
          </cell>
          <cell r="D7239" t="str">
            <v>ON</v>
          </cell>
          <cell r="E7239" t="str">
            <v>Refinance External</v>
          </cell>
          <cell r="F7239" t="str">
            <v>Fixed</v>
          </cell>
          <cell r="I7239">
            <v>31.51</v>
          </cell>
          <cell r="J7239">
            <v>19.579999999999998</v>
          </cell>
          <cell r="K7239" t="str">
            <v>Conv</v>
          </cell>
          <cell r="L7239">
            <v>185400.79</v>
          </cell>
          <cell r="M7239" t="str">
            <v>Owner-Occupied</v>
          </cell>
          <cell r="N7239">
            <v>0</v>
          </cell>
          <cell r="O7239">
            <v>43831</v>
          </cell>
          <cell r="P7239" t="str">
            <v>Current</v>
          </cell>
        </row>
        <row r="7240">
          <cell r="B7240">
            <v>42573</v>
          </cell>
          <cell r="C7240">
            <v>6</v>
          </cell>
          <cell r="D7240" t="str">
            <v>ON</v>
          </cell>
          <cell r="E7240" t="str">
            <v>Purchase</v>
          </cell>
          <cell r="F7240" t="str">
            <v>ARM</v>
          </cell>
          <cell r="I7240">
            <v>31.58</v>
          </cell>
          <cell r="J7240">
            <v>28.55</v>
          </cell>
          <cell r="K7240" t="str">
            <v>Conv</v>
          </cell>
          <cell r="L7240">
            <v>320778.53999999998</v>
          </cell>
          <cell r="M7240" t="str">
            <v>Owner-Occupied</v>
          </cell>
          <cell r="N7240">
            <v>0</v>
          </cell>
          <cell r="O7240">
            <v>43831</v>
          </cell>
          <cell r="P7240" t="str">
            <v>Current</v>
          </cell>
        </row>
        <row r="7241">
          <cell r="B7241">
            <v>42195</v>
          </cell>
          <cell r="C7241">
            <v>18</v>
          </cell>
          <cell r="D7241" t="str">
            <v>ON</v>
          </cell>
          <cell r="E7241" t="str">
            <v>Refinance External</v>
          </cell>
          <cell r="F7241" t="str">
            <v>Fixed</v>
          </cell>
          <cell r="I7241">
            <v>39.89</v>
          </cell>
          <cell r="J7241">
            <v>29.03</v>
          </cell>
          <cell r="K7241" t="str">
            <v>Conv</v>
          </cell>
          <cell r="L7241">
            <v>353384.24</v>
          </cell>
          <cell r="M7241" t="str">
            <v>Owner-Occupied</v>
          </cell>
          <cell r="N7241">
            <v>0</v>
          </cell>
          <cell r="O7241">
            <v>43831</v>
          </cell>
          <cell r="P7241" t="str">
            <v>Current</v>
          </cell>
        </row>
        <row r="7242">
          <cell r="B7242">
            <v>41333</v>
          </cell>
          <cell r="C7242">
            <v>47</v>
          </cell>
          <cell r="D7242" t="str">
            <v>AB</v>
          </cell>
          <cell r="E7242" t="str">
            <v>Purchase</v>
          </cell>
          <cell r="F7242" t="str">
            <v>ARM</v>
          </cell>
          <cell r="I7242">
            <v>27.01</v>
          </cell>
          <cell r="J7242">
            <v>26.9</v>
          </cell>
          <cell r="K7242" t="str">
            <v>HiRatio</v>
          </cell>
          <cell r="L7242">
            <v>404569.49</v>
          </cell>
          <cell r="M7242" t="str">
            <v>Owner-Occupied</v>
          </cell>
          <cell r="N7242">
            <v>0</v>
          </cell>
          <cell r="O7242">
            <v>43831</v>
          </cell>
          <cell r="P7242" t="str">
            <v>Current</v>
          </cell>
        </row>
        <row r="7243">
          <cell r="B7243">
            <v>42627</v>
          </cell>
          <cell r="C7243">
            <v>4</v>
          </cell>
          <cell r="D7243" t="str">
            <v>BC</v>
          </cell>
          <cell r="E7243" t="str">
            <v>Purchase</v>
          </cell>
          <cell r="F7243" t="str">
            <v>Fixed</v>
          </cell>
          <cell r="I7243">
            <v>42.26</v>
          </cell>
          <cell r="J7243">
            <v>27.37</v>
          </cell>
          <cell r="K7243" t="str">
            <v>HiRatio</v>
          </cell>
          <cell r="L7243">
            <v>377177.66</v>
          </cell>
          <cell r="M7243" t="str">
            <v>Owner-Occupied</v>
          </cell>
          <cell r="N7243">
            <v>0</v>
          </cell>
          <cell r="O7243">
            <v>43831</v>
          </cell>
          <cell r="P7243" t="str">
            <v>Current</v>
          </cell>
        </row>
        <row r="7244">
          <cell r="B7244">
            <v>42314</v>
          </cell>
          <cell r="C7244">
            <v>14</v>
          </cell>
          <cell r="D7244" t="str">
            <v>ON</v>
          </cell>
          <cell r="E7244" t="str">
            <v>Purchase</v>
          </cell>
          <cell r="F7244" t="str">
            <v>ARM</v>
          </cell>
          <cell r="I7244">
            <v>27.24</v>
          </cell>
          <cell r="J7244">
            <v>26.89</v>
          </cell>
          <cell r="K7244" t="str">
            <v>HiRatio</v>
          </cell>
          <cell r="L7244">
            <v>314863.52</v>
          </cell>
          <cell r="M7244" t="str">
            <v>Owner-Occupied</v>
          </cell>
          <cell r="N7244">
            <v>0</v>
          </cell>
          <cell r="O7244">
            <v>43831</v>
          </cell>
          <cell r="P7244" t="str">
            <v>Current</v>
          </cell>
        </row>
        <row r="7245">
          <cell r="B7245">
            <v>41919</v>
          </cell>
          <cell r="C7245">
            <v>27</v>
          </cell>
          <cell r="D7245" t="str">
            <v>ON</v>
          </cell>
          <cell r="E7245" t="str">
            <v>Purchase</v>
          </cell>
          <cell r="F7245" t="str">
            <v>Fixed</v>
          </cell>
          <cell r="I7245">
            <v>14.17</v>
          </cell>
          <cell r="J7245">
            <v>6.3</v>
          </cell>
          <cell r="K7245" t="str">
            <v>Conv</v>
          </cell>
          <cell r="L7245">
            <v>417651.59</v>
          </cell>
          <cell r="M7245" t="str">
            <v>Second Home</v>
          </cell>
          <cell r="N7245">
            <v>0</v>
          </cell>
          <cell r="O7245">
            <v>43831</v>
          </cell>
          <cell r="P7245" t="str">
            <v>Current</v>
          </cell>
        </row>
        <row r="7246">
          <cell r="B7246">
            <v>40883</v>
          </cell>
          <cell r="C7246">
            <v>61</v>
          </cell>
          <cell r="D7246" t="str">
            <v>ON</v>
          </cell>
          <cell r="E7246" t="str">
            <v>Purchase</v>
          </cell>
          <cell r="F7246" t="str">
            <v>Fixed</v>
          </cell>
          <cell r="I7246">
            <v>41.04</v>
          </cell>
          <cell r="J7246">
            <v>39.92</v>
          </cell>
          <cell r="K7246" t="str">
            <v>HiRatio</v>
          </cell>
          <cell r="L7246">
            <v>0</v>
          </cell>
          <cell r="M7246" t="str">
            <v>Owner-Occupied</v>
          </cell>
          <cell r="N7246">
            <v>4</v>
          </cell>
          <cell r="O7246">
            <v>42711</v>
          </cell>
          <cell r="P7246" t="str">
            <v>Current</v>
          </cell>
        </row>
        <row r="7247">
          <cell r="B7247">
            <v>41943</v>
          </cell>
          <cell r="C7247">
            <v>27</v>
          </cell>
          <cell r="D7247" t="str">
            <v>ON</v>
          </cell>
          <cell r="E7247" t="str">
            <v>Refinance External</v>
          </cell>
          <cell r="F7247" t="str">
            <v>ARM</v>
          </cell>
          <cell r="I7247">
            <v>21.16</v>
          </cell>
          <cell r="J7247">
            <v>7.71</v>
          </cell>
          <cell r="K7247" t="str">
            <v>Conv</v>
          </cell>
          <cell r="L7247">
            <v>208250.85</v>
          </cell>
          <cell r="M7247" t="str">
            <v>Owner-Occupied</v>
          </cell>
          <cell r="N7247">
            <v>0</v>
          </cell>
          <cell r="O7247">
            <v>43831</v>
          </cell>
          <cell r="P7247" t="str">
            <v>Current</v>
          </cell>
        </row>
        <row r="7248">
          <cell r="B7248">
            <v>42520</v>
          </cell>
          <cell r="C7248">
            <v>8</v>
          </cell>
          <cell r="D7248" t="str">
            <v>ON</v>
          </cell>
          <cell r="E7248" t="str">
            <v>Purchase</v>
          </cell>
          <cell r="F7248" t="str">
            <v>ARM</v>
          </cell>
          <cell r="I7248">
            <v>29.34</v>
          </cell>
          <cell r="J7248">
            <v>24.63</v>
          </cell>
          <cell r="K7248" t="str">
            <v>Conv</v>
          </cell>
          <cell r="L7248">
            <v>383909.79</v>
          </cell>
          <cell r="M7248" t="str">
            <v>Owner-Occupied</v>
          </cell>
          <cell r="N7248">
            <v>0</v>
          </cell>
          <cell r="O7248">
            <v>43831</v>
          </cell>
          <cell r="P7248" t="str">
            <v>Current</v>
          </cell>
        </row>
        <row r="7249">
          <cell r="B7249">
            <v>42156</v>
          </cell>
          <cell r="C7249">
            <v>19</v>
          </cell>
          <cell r="D7249" t="str">
            <v>ON</v>
          </cell>
          <cell r="E7249" t="str">
            <v>Transfer</v>
          </cell>
          <cell r="F7249" t="str">
            <v>Fixed</v>
          </cell>
          <cell r="I7249">
            <v>31.97</v>
          </cell>
          <cell r="J7249">
            <v>17.36</v>
          </cell>
          <cell r="K7249" t="str">
            <v>Conv</v>
          </cell>
          <cell r="L7249">
            <v>113501.34</v>
          </cell>
          <cell r="M7249" t="str">
            <v>Owner-Occupied</v>
          </cell>
          <cell r="N7249">
            <v>0</v>
          </cell>
          <cell r="O7249">
            <v>43831</v>
          </cell>
          <cell r="P7249" t="str">
            <v>Current</v>
          </cell>
        </row>
        <row r="7250">
          <cell r="B7250">
            <v>41733</v>
          </cell>
          <cell r="C7250">
            <v>33</v>
          </cell>
          <cell r="D7250" t="str">
            <v>ON</v>
          </cell>
          <cell r="E7250" t="str">
            <v>Purchase</v>
          </cell>
          <cell r="F7250" t="str">
            <v>ARM</v>
          </cell>
          <cell r="I7250">
            <v>36.14</v>
          </cell>
          <cell r="J7250">
            <v>27.76</v>
          </cell>
          <cell r="K7250" t="str">
            <v>HiRatio</v>
          </cell>
          <cell r="L7250">
            <v>261609.74</v>
          </cell>
          <cell r="M7250" t="str">
            <v>Owner-Occupied</v>
          </cell>
          <cell r="N7250">
            <v>0</v>
          </cell>
          <cell r="O7250">
            <v>43831</v>
          </cell>
          <cell r="P7250" t="str">
            <v>Current</v>
          </cell>
        </row>
        <row r="7251">
          <cell r="B7251">
            <v>42374</v>
          </cell>
          <cell r="C7251">
            <v>12</v>
          </cell>
          <cell r="D7251" t="str">
            <v>BC</v>
          </cell>
          <cell r="E7251" t="str">
            <v>Transfer</v>
          </cell>
          <cell r="F7251" t="str">
            <v>Fixed</v>
          </cell>
          <cell r="I7251">
            <v>27.85</v>
          </cell>
          <cell r="J7251">
            <v>26.57</v>
          </cell>
          <cell r="K7251" t="str">
            <v>Conv</v>
          </cell>
          <cell r="L7251">
            <v>183553.91</v>
          </cell>
          <cell r="M7251" t="str">
            <v>Owner-Occupied</v>
          </cell>
          <cell r="N7251">
            <v>0</v>
          </cell>
          <cell r="O7251">
            <v>43831</v>
          </cell>
          <cell r="P7251" t="str">
            <v>Current</v>
          </cell>
        </row>
        <row r="7252">
          <cell r="B7252">
            <v>40850</v>
          </cell>
          <cell r="C7252">
            <v>62</v>
          </cell>
          <cell r="D7252" t="str">
            <v>ON</v>
          </cell>
          <cell r="E7252" t="str">
            <v>Purchase</v>
          </cell>
          <cell r="F7252" t="str">
            <v>Fixed</v>
          </cell>
          <cell r="I7252">
            <v>32.71</v>
          </cell>
          <cell r="J7252">
            <v>32.44</v>
          </cell>
          <cell r="K7252" t="str">
            <v>Conv</v>
          </cell>
          <cell r="L7252">
            <v>0</v>
          </cell>
          <cell r="M7252" t="str">
            <v>Owner-Occupied</v>
          </cell>
          <cell r="N7252">
            <v>4</v>
          </cell>
          <cell r="O7252">
            <v>42313</v>
          </cell>
          <cell r="P7252" t="str">
            <v>Current</v>
          </cell>
        </row>
        <row r="7253">
          <cell r="B7253">
            <v>40963</v>
          </cell>
          <cell r="C7253">
            <v>59</v>
          </cell>
          <cell r="D7253" t="str">
            <v>ON</v>
          </cell>
          <cell r="E7253" t="str">
            <v>Purchase</v>
          </cell>
          <cell r="F7253" t="str">
            <v>Fixed</v>
          </cell>
          <cell r="I7253">
            <v>28.7</v>
          </cell>
          <cell r="J7253">
            <v>28.41</v>
          </cell>
          <cell r="K7253" t="str">
            <v>HiRatio</v>
          </cell>
          <cell r="L7253">
            <v>0</v>
          </cell>
          <cell r="M7253" t="str">
            <v>Owner-Occupied</v>
          </cell>
          <cell r="N7253">
            <v>4</v>
          </cell>
          <cell r="O7253">
            <v>42601</v>
          </cell>
          <cell r="P7253" t="str">
            <v>Current</v>
          </cell>
        </row>
        <row r="7254">
          <cell r="B7254">
            <v>42060</v>
          </cell>
          <cell r="C7254">
            <v>23</v>
          </cell>
          <cell r="D7254" t="str">
            <v>ON</v>
          </cell>
          <cell r="E7254" t="str">
            <v>Purchase</v>
          </cell>
          <cell r="F7254" t="str">
            <v>Fixed</v>
          </cell>
          <cell r="I7254">
            <v>44.18</v>
          </cell>
          <cell r="J7254">
            <v>31.1</v>
          </cell>
          <cell r="K7254" t="str">
            <v>Conv</v>
          </cell>
          <cell r="L7254">
            <v>199167.13</v>
          </cell>
          <cell r="M7254" t="str">
            <v>Owner-Occupied</v>
          </cell>
          <cell r="N7254">
            <v>0</v>
          </cell>
          <cell r="O7254">
            <v>43831</v>
          </cell>
          <cell r="P7254" t="str">
            <v>Current</v>
          </cell>
        </row>
        <row r="7255">
          <cell r="B7255">
            <v>42440</v>
          </cell>
          <cell r="C7255">
            <v>10</v>
          </cell>
          <cell r="D7255" t="str">
            <v>ON</v>
          </cell>
          <cell r="E7255" t="str">
            <v>Transfer</v>
          </cell>
          <cell r="F7255" t="str">
            <v>ARM</v>
          </cell>
          <cell r="I7255">
            <v>32.54</v>
          </cell>
          <cell r="J7255">
            <v>21.29</v>
          </cell>
          <cell r="K7255" t="str">
            <v>Conv</v>
          </cell>
          <cell r="L7255">
            <v>0</v>
          </cell>
          <cell r="M7255" t="str">
            <v>Owner-Occupied</v>
          </cell>
          <cell r="N7255">
            <v>4</v>
          </cell>
          <cell r="O7255">
            <v>42608</v>
          </cell>
          <cell r="P7255" t="str">
            <v>Current</v>
          </cell>
        </row>
        <row r="7256">
          <cell r="B7256">
            <v>40998</v>
          </cell>
          <cell r="C7256">
            <v>58</v>
          </cell>
          <cell r="D7256" t="str">
            <v>ON</v>
          </cell>
          <cell r="E7256" t="str">
            <v>Purchase</v>
          </cell>
          <cell r="F7256" t="str">
            <v>Fixed</v>
          </cell>
          <cell r="I7256">
            <v>31.77</v>
          </cell>
          <cell r="J7256">
            <v>30.92</v>
          </cell>
          <cell r="K7256" t="str">
            <v>HiRatio</v>
          </cell>
          <cell r="L7256">
            <v>0</v>
          </cell>
          <cell r="M7256" t="str">
            <v>Owner-Occupied</v>
          </cell>
          <cell r="N7256">
            <v>4</v>
          </cell>
          <cell r="O7256">
            <v>42460</v>
          </cell>
          <cell r="P7256" t="str">
            <v>Current</v>
          </cell>
        </row>
        <row r="7257">
          <cell r="B7257">
            <v>40882</v>
          </cell>
          <cell r="C7257">
            <v>61</v>
          </cell>
          <cell r="D7257" t="str">
            <v>AB</v>
          </cell>
          <cell r="E7257" t="str">
            <v>Purchase</v>
          </cell>
          <cell r="F7257" t="str">
            <v>Fixed</v>
          </cell>
          <cell r="I7257">
            <v>28.78</v>
          </cell>
          <cell r="J7257">
            <v>26.04</v>
          </cell>
          <cell r="K7257" t="str">
            <v>HiRatio</v>
          </cell>
          <cell r="L7257">
            <v>344723.46</v>
          </cell>
          <cell r="M7257" t="str">
            <v>Owner-Occupied</v>
          </cell>
          <cell r="N7257">
            <v>0</v>
          </cell>
          <cell r="O7257">
            <v>43831</v>
          </cell>
          <cell r="P7257" t="str">
            <v>Current</v>
          </cell>
        </row>
        <row r="7258">
          <cell r="B7258">
            <v>42674</v>
          </cell>
          <cell r="C7258">
            <v>3</v>
          </cell>
          <cell r="D7258" t="str">
            <v>AB</v>
          </cell>
          <cell r="E7258" t="str">
            <v>Refinance External</v>
          </cell>
          <cell r="F7258" t="str">
            <v>Fixed</v>
          </cell>
          <cell r="I7258">
            <v>29</v>
          </cell>
          <cell r="J7258">
            <v>24.27</v>
          </cell>
          <cell r="K7258" t="str">
            <v>Conv</v>
          </cell>
          <cell r="L7258">
            <v>209794.86</v>
          </cell>
          <cell r="M7258" t="str">
            <v>Owner-Occupied</v>
          </cell>
          <cell r="N7258">
            <v>0</v>
          </cell>
          <cell r="O7258">
            <v>43831</v>
          </cell>
          <cell r="P7258" t="str">
            <v>Current</v>
          </cell>
        </row>
        <row r="7259">
          <cell r="B7259">
            <v>42027</v>
          </cell>
          <cell r="C7259">
            <v>24</v>
          </cell>
          <cell r="D7259" t="str">
            <v>ON</v>
          </cell>
          <cell r="E7259" t="str">
            <v>Transfer</v>
          </cell>
          <cell r="F7259" t="str">
            <v>Fixed</v>
          </cell>
          <cell r="I7259">
            <v>29.12</v>
          </cell>
          <cell r="J7259">
            <v>26.3</v>
          </cell>
          <cell r="K7259" t="str">
            <v>HiRatio</v>
          </cell>
          <cell r="L7259">
            <v>165952.74</v>
          </cell>
          <cell r="M7259" t="str">
            <v>Owner-Occupied</v>
          </cell>
          <cell r="N7259">
            <v>0</v>
          </cell>
          <cell r="O7259">
            <v>43831</v>
          </cell>
          <cell r="P7259" t="str">
            <v>Current</v>
          </cell>
        </row>
        <row r="7260">
          <cell r="B7260">
            <v>42153</v>
          </cell>
          <cell r="C7260">
            <v>20</v>
          </cell>
          <cell r="D7260" t="str">
            <v>AB</v>
          </cell>
          <cell r="E7260" t="str">
            <v>Purchase</v>
          </cell>
          <cell r="F7260" t="str">
            <v>ARM</v>
          </cell>
          <cell r="I7260">
            <v>26.55</v>
          </cell>
          <cell r="J7260">
            <v>21.68</v>
          </cell>
          <cell r="K7260" t="str">
            <v>HiRatio</v>
          </cell>
          <cell r="L7260">
            <v>309535.15000000002</v>
          </cell>
          <cell r="M7260" t="str">
            <v>Owner-Occupied</v>
          </cell>
          <cell r="N7260">
            <v>0</v>
          </cell>
          <cell r="O7260">
            <v>43831</v>
          </cell>
          <cell r="P7260" t="str">
            <v>Current</v>
          </cell>
        </row>
        <row r="7261">
          <cell r="B7261">
            <v>42523</v>
          </cell>
          <cell r="C7261">
            <v>7</v>
          </cell>
          <cell r="D7261" t="str">
            <v>ON</v>
          </cell>
          <cell r="E7261" t="str">
            <v>Purchase</v>
          </cell>
          <cell r="F7261" t="str">
            <v>ARM</v>
          </cell>
          <cell r="I7261">
            <v>25.16</v>
          </cell>
          <cell r="J7261">
            <v>21.58</v>
          </cell>
          <cell r="K7261" t="str">
            <v>Conv</v>
          </cell>
          <cell r="L7261">
            <v>519704.49</v>
          </cell>
          <cell r="M7261" t="str">
            <v>Owner-Occupied</v>
          </cell>
          <cell r="N7261">
            <v>0</v>
          </cell>
          <cell r="O7261">
            <v>43831</v>
          </cell>
          <cell r="P7261" t="str">
            <v>Current</v>
          </cell>
        </row>
        <row r="7262">
          <cell r="B7262">
            <v>41808</v>
          </cell>
          <cell r="C7262">
            <v>31</v>
          </cell>
          <cell r="D7262" t="str">
            <v>ON</v>
          </cell>
          <cell r="E7262" t="str">
            <v>Purchase</v>
          </cell>
          <cell r="F7262" t="str">
            <v>Fixed</v>
          </cell>
          <cell r="I7262">
            <v>33.67</v>
          </cell>
          <cell r="J7262">
            <v>27.83</v>
          </cell>
          <cell r="K7262" t="str">
            <v>HiRatio</v>
          </cell>
          <cell r="L7262">
            <v>251692.48</v>
          </cell>
          <cell r="M7262" t="str">
            <v>Owner-Occupied</v>
          </cell>
          <cell r="N7262">
            <v>0</v>
          </cell>
          <cell r="O7262">
            <v>43831</v>
          </cell>
          <cell r="P7262" t="str">
            <v>Current</v>
          </cell>
        </row>
        <row r="7263">
          <cell r="B7263">
            <v>40997</v>
          </cell>
          <cell r="C7263">
            <v>58</v>
          </cell>
          <cell r="D7263" t="str">
            <v>AB</v>
          </cell>
          <cell r="E7263" t="str">
            <v>Purchase</v>
          </cell>
          <cell r="I7263">
            <v>24.26</v>
          </cell>
          <cell r="J7263">
            <v>19.59</v>
          </cell>
          <cell r="K7263" t="str">
            <v>Other</v>
          </cell>
          <cell r="L7263">
            <v>0</v>
          </cell>
          <cell r="M7263" t="str">
            <v>Second Home</v>
          </cell>
          <cell r="N7263">
            <v>4</v>
          </cell>
          <cell r="O7263">
            <v>41740</v>
          </cell>
          <cell r="P7263" t="str">
            <v>Current</v>
          </cell>
        </row>
        <row r="7264">
          <cell r="B7264">
            <v>41088</v>
          </cell>
          <cell r="C7264">
            <v>55</v>
          </cell>
          <cell r="D7264" t="str">
            <v>AB</v>
          </cell>
          <cell r="E7264" t="str">
            <v>Refinance External</v>
          </cell>
          <cell r="F7264" t="str">
            <v>Fixed</v>
          </cell>
          <cell r="I7264">
            <v>24.66</v>
          </cell>
          <cell r="J7264">
            <v>29.28</v>
          </cell>
          <cell r="K7264" t="str">
            <v>Conv</v>
          </cell>
          <cell r="L7264">
            <v>240568</v>
          </cell>
          <cell r="M7264" t="str">
            <v>Owner-Occupied</v>
          </cell>
          <cell r="N7264">
            <v>0</v>
          </cell>
          <cell r="O7264">
            <v>43831</v>
          </cell>
          <cell r="P7264" t="str">
            <v>Current</v>
          </cell>
        </row>
        <row r="7265">
          <cell r="B7265">
            <v>42324</v>
          </cell>
          <cell r="C7265">
            <v>14</v>
          </cell>
          <cell r="D7265" t="str">
            <v>ON</v>
          </cell>
          <cell r="E7265" t="str">
            <v>Transfer</v>
          </cell>
          <cell r="F7265" t="str">
            <v>Fixed</v>
          </cell>
          <cell r="I7265">
            <v>19.100000000000001</v>
          </cell>
          <cell r="J7265">
            <v>18.22</v>
          </cell>
          <cell r="K7265" t="str">
            <v>Conv</v>
          </cell>
          <cell r="L7265">
            <v>309207.78999999998</v>
          </cell>
          <cell r="M7265" t="str">
            <v>Owner-Occupied</v>
          </cell>
          <cell r="N7265">
            <v>0</v>
          </cell>
          <cell r="O7265">
            <v>43831</v>
          </cell>
          <cell r="P7265" t="str">
            <v>Current</v>
          </cell>
        </row>
        <row r="7266">
          <cell r="B7266">
            <v>42460</v>
          </cell>
          <cell r="C7266">
            <v>10</v>
          </cell>
          <cell r="D7266" t="str">
            <v>ON</v>
          </cell>
          <cell r="E7266" t="str">
            <v>Purchase</v>
          </cell>
          <cell r="F7266" t="str">
            <v>ARM</v>
          </cell>
          <cell r="I7266">
            <v>31.02</v>
          </cell>
          <cell r="J7266">
            <v>12.3</v>
          </cell>
          <cell r="K7266" t="str">
            <v>HiRatio</v>
          </cell>
          <cell r="L7266">
            <v>321549.94</v>
          </cell>
          <cell r="M7266" t="str">
            <v>Second Home</v>
          </cell>
          <cell r="N7266">
            <v>0</v>
          </cell>
          <cell r="O7266">
            <v>43831</v>
          </cell>
          <cell r="P7266" t="str">
            <v>Current</v>
          </cell>
        </row>
        <row r="7267">
          <cell r="B7267">
            <v>42124</v>
          </cell>
          <cell r="C7267">
            <v>21</v>
          </cell>
          <cell r="D7267" t="str">
            <v>ON</v>
          </cell>
          <cell r="E7267" t="str">
            <v>Purchase</v>
          </cell>
          <cell r="F7267" t="str">
            <v>ARM</v>
          </cell>
          <cell r="I7267">
            <v>36.49</v>
          </cell>
          <cell r="J7267">
            <v>27.7</v>
          </cell>
          <cell r="K7267" t="str">
            <v>HiRatio</v>
          </cell>
          <cell r="L7267">
            <v>419885.55</v>
          </cell>
          <cell r="M7267" t="str">
            <v>Owner-Occupied</v>
          </cell>
          <cell r="N7267">
            <v>0</v>
          </cell>
          <cell r="O7267">
            <v>43831</v>
          </cell>
          <cell r="P7267" t="str">
            <v>Current</v>
          </cell>
        </row>
        <row r="7268">
          <cell r="B7268">
            <v>40924</v>
          </cell>
          <cell r="C7268">
            <v>60</v>
          </cell>
          <cell r="D7268" t="str">
            <v>BC</v>
          </cell>
          <cell r="E7268" t="str">
            <v>Refinance External</v>
          </cell>
          <cell r="F7268" t="str">
            <v>Fixed</v>
          </cell>
          <cell r="I7268">
            <v>42.47</v>
          </cell>
          <cell r="J7268">
            <v>33.65</v>
          </cell>
          <cell r="K7268" t="str">
            <v>HiRatio</v>
          </cell>
          <cell r="L7268">
            <v>0</v>
          </cell>
          <cell r="M7268" t="str">
            <v>Owner-Occupied</v>
          </cell>
          <cell r="N7268">
            <v>4</v>
          </cell>
          <cell r="O7268">
            <v>42752</v>
          </cell>
          <cell r="P7268" t="str">
            <v>Current</v>
          </cell>
        </row>
        <row r="7269">
          <cell r="B7269">
            <v>42244</v>
          </cell>
          <cell r="C7269">
            <v>17</v>
          </cell>
          <cell r="D7269" t="str">
            <v>ON</v>
          </cell>
          <cell r="E7269" t="str">
            <v>Transfer</v>
          </cell>
          <cell r="F7269" t="str">
            <v>ARM</v>
          </cell>
          <cell r="I7269">
            <v>21.98</v>
          </cell>
          <cell r="J7269">
            <v>20.83</v>
          </cell>
          <cell r="K7269" t="str">
            <v>Conv</v>
          </cell>
          <cell r="L7269">
            <v>244048.67</v>
          </cell>
          <cell r="M7269" t="str">
            <v>Owner-Occupied</v>
          </cell>
          <cell r="N7269">
            <v>0</v>
          </cell>
          <cell r="O7269">
            <v>43831</v>
          </cell>
          <cell r="P7269" t="str">
            <v>Current</v>
          </cell>
        </row>
        <row r="7270">
          <cell r="B7270">
            <v>42166</v>
          </cell>
          <cell r="C7270">
            <v>19</v>
          </cell>
          <cell r="D7270" t="str">
            <v>BC</v>
          </cell>
          <cell r="E7270" t="str">
            <v>Transfer</v>
          </cell>
          <cell r="F7270" t="str">
            <v>ARM</v>
          </cell>
          <cell r="I7270">
            <v>36.869999999999997</v>
          </cell>
          <cell r="J7270">
            <v>16.059999999999999</v>
          </cell>
          <cell r="K7270" t="str">
            <v>HiRatio</v>
          </cell>
          <cell r="L7270">
            <v>347266.19</v>
          </cell>
          <cell r="M7270" t="str">
            <v>Owner-Occupied</v>
          </cell>
          <cell r="N7270">
            <v>0</v>
          </cell>
          <cell r="O7270">
            <v>43831</v>
          </cell>
          <cell r="P7270" t="str">
            <v>Current</v>
          </cell>
        </row>
        <row r="7271">
          <cell r="B7271">
            <v>42181</v>
          </cell>
          <cell r="C7271">
            <v>19</v>
          </cell>
          <cell r="D7271" t="str">
            <v>SK</v>
          </cell>
          <cell r="E7271" t="str">
            <v>Refinance External</v>
          </cell>
          <cell r="F7271" t="str">
            <v>Fixed</v>
          </cell>
          <cell r="I7271">
            <v>39.07</v>
          </cell>
          <cell r="J7271">
            <v>28.46</v>
          </cell>
          <cell r="K7271" t="str">
            <v>Conv</v>
          </cell>
          <cell r="L7271">
            <v>0</v>
          </cell>
          <cell r="M7271" t="str">
            <v>Owner-Occupied</v>
          </cell>
          <cell r="N7271">
            <v>4</v>
          </cell>
          <cell r="O7271">
            <v>42268</v>
          </cell>
          <cell r="P7271" t="str">
            <v>Current</v>
          </cell>
        </row>
        <row r="7272">
          <cell r="B7272">
            <v>41792</v>
          </cell>
          <cell r="C7272">
            <v>31</v>
          </cell>
          <cell r="D7272" t="str">
            <v>AB</v>
          </cell>
          <cell r="E7272" t="str">
            <v>Purchase</v>
          </cell>
          <cell r="F7272" t="str">
            <v>Fixed</v>
          </cell>
          <cell r="I7272">
            <v>31.43</v>
          </cell>
          <cell r="J7272">
            <v>22.27</v>
          </cell>
          <cell r="K7272" t="str">
            <v>HiRatio</v>
          </cell>
          <cell r="L7272">
            <v>426448.93</v>
          </cell>
          <cell r="M7272" t="str">
            <v>Owner-Occupied</v>
          </cell>
          <cell r="N7272">
            <v>0</v>
          </cell>
          <cell r="O7272">
            <v>43831</v>
          </cell>
          <cell r="P7272" t="str">
            <v>Current</v>
          </cell>
        </row>
        <row r="7273">
          <cell r="B7273">
            <v>42335</v>
          </cell>
          <cell r="C7273">
            <v>14</v>
          </cell>
          <cell r="D7273" t="str">
            <v>ON</v>
          </cell>
          <cell r="E7273" t="str">
            <v>Purchase</v>
          </cell>
          <cell r="F7273" t="str">
            <v>Fixed</v>
          </cell>
          <cell r="I7273">
            <v>37.61</v>
          </cell>
          <cell r="J7273">
            <v>32.14</v>
          </cell>
          <cell r="K7273" t="str">
            <v>Conv</v>
          </cell>
          <cell r="L7273">
            <v>255293.53</v>
          </cell>
          <cell r="M7273" t="str">
            <v>Owner-Occupied</v>
          </cell>
          <cell r="N7273">
            <v>0</v>
          </cell>
          <cell r="O7273">
            <v>43831</v>
          </cell>
          <cell r="P7273" t="str">
            <v>Current</v>
          </cell>
        </row>
        <row r="7274">
          <cell r="B7274">
            <v>42174</v>
          </cell>
          <cell r="C7274">
            <v>19</v>
          </cell>
          <cell r="D7274" t="str">
            <v>ON</v>
          </cell>
          <cell r="E7274" t="str">
            <v>Refinance External</v>
          </cell>
          <cell r="F7274" t="str">
            <v>Fixed</v>
          </cell>
          <cell r="I7274">
            <v>34.4</v>
          </cell>
          <cell r="J7274">
            <v>29.13</v>
          </cell>
          <cell r="K7274" t="str">
            <v>Conv</v>
          </cell>
          <cell r="L7274">
            <v>179701.38</v>
          </cell>
          <cell r="M7274" t="str">
            <v>Owner-Occupied</v>
          </cell>
          <cell r="N7274">
            <v>0</v>
          </cell>
          <cell r="O7274">
            <v>43831</v>
          </cell>
          <cell r="P7274" t="str">
            <v>Current</v>
          </cell>
        </row>
        <row r="7275">
          <cell r="B7275">
            <v>41992</v>
          </cell>
          <cell r="C7275">
            <v>25</v>
          </cell>
          <cell r="D7275" t="str">
            <v>ON</v>
          </cell>
          <cell r="E7275" t="str">
            <v>Purchase</v>
          </cell>
          <cell r="F7275" t="str">
            <v>Fixed</v>
          </cell>
          <cell r="I7275">
            <v>38.26</v>
          </cell>
          <cell r="J7275">
            <v>38.08</v>
          </cell>
          <cell r="K7275" t="str">
            <v>HiRatio</v>
          </cell>
          <cell r="L7275">
            <v>326862.24</v>
          </cell>
          <cell r="M7275" t="str">
            <v>Owner-Occupied</v>
          </cell>
          <cell r="N7275">
            <v>0</v>
          </cell>
          <cell r="O7275">
            <v>43831</v>
          </cell>
          <cell r="P7275" t="str">
            <v>Current</v>
          </cell>
        </row>
        <row r="7276">
          <cell r="B7276">
            <v>42726</v>
          </cell>
          <cell r="C7276">
            <v>1</v>
          </cell>
          <cell r="D7276" t="str">
            <v>AB</v>
          </cell>
          <cell r="E7276" t="str">
            <v>Purchase</v>
          </cell>
          <cell r="F7276" t="str">
            <v>Fixed</v>
          </cell>
          <cell r="I7276">
            <v>26.74</v>
          </cell>
          <cell r="J7276">
            <v>26.49</v>
          </cell>
          <cell r="K7276" t="str">
            <v>Conv</v>
          </cell>
          <cell r="L7276">
            <v>252341.14</v>
          </cell>
          <cell r="M7276" t="str">
            <v>Owner-Occupied</v>
          </cell>
          <cell r="N7276">
            <v>0</v>
          </cell>
          <cell r="O7276">
            <v>43831</v>
          </cell>
          <cell r="P7276" t="str">
            <v>Current</v>
          </cell>
        </row>
        <row r="7277">
          <cell r="B7277">
            <v>40962</v>
          </cell>
          <cell r="C7277">
            <v>59</v>
          </cell>
          <cell r="D7277" t="str">
            <v>ON</v>
          </cell>
          <cell r="E7277" t="str">
            <v>Transfer</v>
          </cell>
          <cell r="F7277" t="str">
            <v>Fixed</v>
          </cell>
          <cell r="I7277">
            <v>41.55</v>
          </cell>
          <cell r="J7277">
            <v>25.26</v>
          </cell>
          <cell r="K7277" t="str">
            <v>Conv</v>
          </cell>
          <cell r="L7277">
            <v>110672.12</v>
          </cell>
          <cell r="M7277" t="str">
            <v>Owner-Occupied</v>
          </cell>
          <cell r="N7277">
            <v>0</v>
          </cell>
          <cell r="O7277">
            <v>43831</v>
          </cell>
          <cell r="P7277" t="str">
            <v>Current</v>
          </cell>
        </row>
        <row r="7278">
          <cell r="B7278">
            <v>41907</v>
          </cell>
          <cell r="C7278">
            <v>28</v>
          </cell>
          <cell r="D7278" t="str">
            <v>BC</v>
          </cell>
          <cell r="E7278" t="str">
            <v>Refinance External</v>
          </cell>
          <cell r="F7278" t="str">
            <v>ARM</v>
          </cell>
          <cell r="I7278">
            <v>34.99</v>
          </cell>
          <cell r="J7278">
            <v>24.27</v>
          </cell>
          <cell r="K7278" t="str">
            <v>Conv</v>
          </cell>
          <cell r="L7278">
            <v>395768.61</v>
          </cell>
          <cell r="M7278" t="str">
            <v>Owner-Occupied</v>
          </cell>
          <cell r="N7278">
            <v>0</v>
          </cell>
          <cell r="O7278">
            <v>43831</v>
          </cell>
          <cell r="P7278" t="str">
            <v>Current</v>
          </cell>
        </row>
        <row r="7279">
          <cell r="B7279">
            <v>42614</v>
          </cell>
          <cell r="C7279">
            <v>4</v>
          </cell>
          <cell r="D7279" t="str">
            <v>ON</v>
          </cell>
          <cell r="E7279" t="str">
            <v>Purchase</v>
          </cell>
          <cell r="F7279" t="str">
            <v>Fixed</v>
          </cell>
          <cell r="I7279">
            <v>42.46</v>
          </cell>
          <cell r="J7279">
            <v>31.42</v>
          </cell>
          <cell r="K7279" t="str">
            <v>Conv</v>
          </cell>
          <cell r="L7279">
            <v>225342.78</v>
          </cell>
          <cell r="M7279" t="str">
            <v>Owner-Occupied</v>
          </cell>
          <cell r="N7279">
            <v>0</v>
          </cell>
          <cell r="O7279">
            <v>43831</v>
          </cell>
          <cell r="P7279" t="str">
            <v>Current</v>
          </cell>
        </row>
        <row r="7280">
          <cell r="B7280">
            <v>41759</v>
          </cell>
          <cell r="C7280">
            <v>33</v>
          </cell>
          <cell r="D7280" t="str">
            <v>ON</v>
          </cell>
          <cell r="E7280" t="str">
            <v>Purchase</v>
          </cell>
          <cell r="F7280" t="str">
            <v>ARM</v>
          </cell>
          <cell r="I7280">
            <v>22.09</v>
          </cell>
          <cell r="J7280">
            <v>16.98</v>
          </cell>
          <cell r="K7280" t="str">
            <v>HiRatio</v>
          </cell>
          <cell r="L7280">
            <v>174602.78</v>
          </cell>
          <cell r="M7280" t="str">
            <v>Owner-Occupied</v>
          </cell>
          <cell r="N7280">
            <v>0</v>
          </cell>
          <cell r="O7280">
            <v>43831</v>
          </cell>
          <cell r="P7280" t="str">
            <v>Current</v>
          </cell>
        </row>
        <row r="7281">
          <cell r="B7281">
            <v>42340</v>
          </cell>
          <cell r="C7281">
            <v>13</v>
          </cell>
          <cell r="D7281" t="str">
            <v>ON</v>
          </cell>
          <cell r="E7281" t="str">
            <v>Refinance External</v>
          </cell>
          <cell r="F7281" t="str">
            <v>Fixed</v>
          </cell>
          <cell r="I7281">
            <v>31.46</v>
          </cell>
          <cell r="J7281">
            <v>17.989999999999998</v>
          </cell>
          <cell r="K7281" t="str">
            <v>Conv</v>
          </cell>
          <cell r="L7281">
            <v>307120.59000000003</v>
          </cell>
          <cell r="M7281" t="str">
            <v>Owner-Occupied</v>
          </cell>
          <cell r="N7281">
            <v>0</v>
          </cell>
          <cell r="O7281">
            <v>43831</v>
          </cell>
          <cell r="P7281" t="str">
            <v>Current</v>
          </cell>
        </row>
        <row r="7282">
          <cell r="B7282">
            <v>41885</v>
          </cell>
          <cell r="C7282">
            <v>28</v>
          </cell>
          <cell r="D7282" t="str">
            <v>ON</v>
          </cell>
          <cell r="E7282" t="str">
            <v>Purchase</v>
          </cell>
          <cell r="F7282" t="str">
            <v>Fixed</v>
          </cell>
          <cell r="I7282">
            <v>35.01</v>
          </cell>
          <cell r="J7282">
            <v>30.52</v>
          </cell>
          <cell r="K7282" t="str">
            <v>HiRatio</v>
          </cell>
          <cell r="L7282">
            <v>307923.45</v>
          </cell>
          <cell r="M7282" t="str">
            <v>Owner-Occupied</v>
          </cell>
          <cell r="N7282">
            <v>0</v>
          </cell>
          <cell r="O7282">
            <v>43831</v>
          </cell>
          <cell r="P7282" t="str">
            <v>Current</v>
          </cell>
        </row>
        <row r="7283">
          <cell r="B7283">
            <v>41368</v>
          </cell>
          <cell r="C7283">
            <v>45</v>
          </cell>
          <cell r="D7283" t="str">
            <v>AB</v>
          </cell>
          <cell r="E7283" t="str">
            <v>Transfer</v>
          </cell>
          <cell r="F7283" t="str">
            <v>Fixed</v>
          </cell>
          <cell r="I7283">
            <v>37.76</v>
          </cell>
          <cell r="J7283">
            <v>23.55</v>
          </cell>
          <cell r="K7283" t="str">
            <v>HiRatio</v>
          </cell>
          <cell r="L7283">
            <v>163562.9</v>
          </cell>
          <cell r="M7283" t="str">
            <v>Owner-Occupied</v>
          </cell>
          <cell r="N7283">
            <v>0</v>
          </cell>
          <cell r="O7283">
            <v>43831</v>
          </cell>
          <cell r="P7283" t="str">
            <v>Current</v>
          </cell>
        </row>
        <row r="7284">
          <cell r="B7284">
            <v>41730</v>
          </cell>
          <cell r="C7284">
            <v>33</v>
          </cell>
          <cell r="D7284" t="str">
            <v>AB</v>
          </cell>
          <cell r="E7284" t="str">
            <v>Refinance External</v>
          </cell>
          <cell r="F7284" t="str">
            <v>Fixed</v>
          </cell>
          <cell r="I7284">
            <v>35.299999999999997</v>
          </cell>
          <cell r="J7284">
            <v>24.86</v>
          </cell>
          <cell r="K7284" t="str">
            <v>Conv</v>
          </cell>
          <cell r="L7284">
            <v>235626.35</v>
          </cell>
          <cell r="M7284" t="str">
            <v>Owner-Occupied</v>
          </cell>
          <cell r="N7284">
            <v>0</v>
          </cell>
          <cell r="O7284">
            <v>43831</v>
          </cell>
          <cell r="P7284" t="str">
            <v>Current</v>
          </cell>
        </row>
        <row r="7285">
          <cell r="B7285">
            <v>40872</v>
          </cell>
          <cell r="C7285">
            <v>62</v>
          </cell>
          <cell r="D7285" t="str">
            <v>AB</v>
          </cell>
          <cell r="E7285" t="str">
            <v>Purchase</v>
          </cell>
          <cell r="F7285" t="str">
            <v>Fixed</v>
          </cell>
          <cell r="I7285">
            <v>35.520000000000003</v>
          </cell>
          <cell r="J7285">
            <v>32.65</v>
          </cell>
          <cell r="K7285" t="str">
            <v>HiRatio</v>
          </cell>
          <cell r="L7285">
            <v>0</v>
          </cell>
          <cell r="M7285" t="str">
            <v>Owner-Occupied</v>
          </cell>
          <cell r="N7285">
            <v>4</v>
          </cell>
          <cell r="O7285">
            <v>42339</v>
          </cell>
          <cell r="P7285" t="str">
            <v>Current</v>
          </cell>
        </row>
        <row r="7286">
          <cell r="B7286">
            <v>40585</v>
          </cell>
          <cell r="C7286">
            <v>71</v>
          </cell>
          <cell r="D7286" t="str">
            <v>AB</v>
          </cell>
          <cell r="E7286" t="str">
            <v>Purchase</v>
          </cell>
          <cell r="F7286" t="str">
            <v>Fixed</v>
          </cell>
          <cell r="I7286">
            <v>35.54</v>
          </cell>
          <cell r="J7286">
            <v>29.41</v>
          </cell>
          <cell r="K7286" t="str">
            <v>HiRatio</v>
          </cell>
          <cell r="L7286">
            <v>0</v>
          </cell>
          <cell r="M7286" t="str">
            <v>Owner-Occupied</v>
          </cell>
          <cell r="N7286">
            <v>4</v>
          </cell>
          <cell r="O7286">
            <v>41771</v>
          </cell>
          <cell r="P7286" t="str">
            <v>Current</v>
          </cell>
        </row>
        <row r="7287">
          <cell r="B7287">
            <v>41730</v>
          </cell>
          <cell r="C7287">
            <v>33</v>
          </cell>
          <cell r="D7287" t="str">
            <v>AB</v>
          </cell>
          <cell r="E7287" t="str">
            <v>Purchase</v>
          </cell>
          <cell r="F7287" t="str">
            <v>Fixed</v>
          </cell>
          <cell r="I7287">
            <v>39.94</v>
          </cell>
          <cell r="J7287">
            <v>37.44</v>
          </cell>
          <cell r="K7287" t="str">
            <v>HiRatio</v>
          </cell>
          <cell r="L7287">
            <v>585663.57999999996</v>
          </cell>
          <cell r="M7287" t="str">
            <v>Owner-Occupied</v>
          </cell>
          <cell r="N7287">
            <v>0</v>
          </cell>
          <cell r="O7287">
            <v>43831</v>
          </cell>
          <cell r="P7287" t="str">
            <v>Current</v>
          </cell>
        </row>
        <row r="7288">
          <cell r="B7288">
            <v>42269</v>
          </cell>
          <cell r="C7288">
            <v>16</v>
          </cell>
          <cell r="D7288" t="str">
            <v>BC</v>
          </cell>
          <cell r="E7288" t="str">
            <v>Purchase</v>
          </cell>
          <cell r="F7288" t="str">
            <v>Fixed</v>
          </cell>
          <cell r="I7288">
            <v>35.299999999999997</v>
          </cell>
          <cell r="J7288">
            <v>18.100000000000001</v>
          </cell>
          <cell r="K7288" t="str">
            <v>HiRatio</v>
          </cell>
          <cell r="L7288">
            <v>521092.64</v>
          </cell>
          <cell r="M7288" t="str">
            <v>Owner-Occupied</v>
          </cell>
          <cell r="N7288">
            <v>0</v>
          </cell>
          <cell r="O7288">
            <v>43831</v>
          </cell>
          <cell r="P7288" t="str">
            <v>Current</v>
          </cell>
        </row>
        <row r="7289">
          <cell r="B7289">
            <v>41803</v>
          </cell>
          <cell r="C7289">
            <v>31</v>
          </cell>
          <cell r="D7289" t="str">
            <v>AB</v>
          </cell>
          <cell r="E7289" t="str">
            <v>Purchase</v>
          </cell>
          <cell r="F7289" t="str">
            <v>ARM</v>
          </cell>
          <cell r="I7289">
            <v>25.19</v>
          </cell>
          <cell r="J7289">
            <v>23.49</v>
          </cell>
          <cell r="K7289" t="str">
            <v>HiRatio</v>
          </cell>
          <cell r="L7289">
            <v>733894.53</v>
          </cell>
          <cell r="M7289" t="str">
            <v>Owner-Occupied</v>
          </cell>
          <cell r="N7289">
            <v>0</v>
          </cell>
          <cell r="O7289">
            <v>43831</v>
          </cell>
          <cell r="P7289" t="str">
            <v>Current</v>
          </cell>
        </row>
        <row r="7290">
          <cell r="B7290">
            <v>40989</v>
          </cell>
          <cell r="C7290">
            <v>58</v>
          </cell>
          <cell r="D7290" t="str">
            <v>ON</v>
          </cell>
          <cell r="E7290" t="str">
            <v>Purchase</v>
          </cell>
          <cell r="F7290" t="str">
            <v>Fixed</v>
          </cell>
          <cell r="I7290">
            <v>40.869999999999997</v>
          </cell>
          <cell r="J7290">
            <v>29.6</v>
          </cell>
          <cell r="K7290" t="str">
            <v>HiRatio</v>
          </cell>
          <cell r="L7290">
            <v>0</v>
          </cell>
          <cell r="M7290" t="str">
            <v>Owner-Occupied</v>
          </cell>
          <cell r="N7290">
            <v>4</v>
          </cell>
          <cell r="O7290">
            <v>42646</v>
          </cell>
          <cell r="P7290" t="str">
            <v>Current</v>
          </cell>
        </row>
        <row r="7291">
          <cell r="B7291">
            <v>42585</v>
          </cell>
          <cell r="C7291">
            <v>5</v>
          </cell>
          <cell r="D7291" t="str">
            <v>ON</v>
          </cell>
          <cell r="E7291" t="str">
            <v>Purchase</v>
          </cell>
          <cell r="F7291" t="str">
            <v>Fixed</v>
          </cell>
          <cell r="I7291">
            <v>39.82</v>
          </cell>
          <cell r="J7291">
            <v>21.82</v>
          </cell>
          <cell r="K7291" t="str">
            <v>HiRatio</v>
          </cell>
          <cell r="L7291">
            <v>333451.33</v>
          </cell>
          <cell r="M7291" t="str">
            <v>Owner-Occupied</v>
          </cell>
          <cell r="N7291">
            <v>0</v>
          </cell>
          <cell r="O7291">
            <v>43831</v>
          </cell>
          <cell r="P7291" t="str">
            <v>Current</v>
          </cell>
        </row>
        <row r="7292">
          <cell r="B7292">
            <v>41600</v>
          </cell>
          <cell r="C7292">
            <v>38</v>
          </cell>
          <cell r="D7292" t="str">
            <v>AB</v>
          </cell>
          <cell r="E7292" t="str">
            <v>Purchase</v>
          </cell>
          <cell r="F7292" t="str">
            <v>Fixed</v>
          </cell>
          <cell r="I7292">
            <v>42.73</v>
          </cell>
          <cell r="J7292">
            <v>26.86</v>
          </cell>
          <cell r="K7292" t="str">
            <v>HiRatio</v>
          </cell>
          <cell r="L7292">
            <v>443596.26</v>
          </cell>
          <cell r="M7292" t="str">
            <v>Owner-Occupied</v>
          </cell>
          <cell r="N7292">
            <v>0</v>
          </cell>
          <cell r="O7292">
            <v>43831</v>
          </cell>
          <cell r="P7292" t="str">
            <v>Current</v>
          </cell>
        </row>
        <row r="7293">
          <cell r="B7293">
            <v>42125</v>
          </cell>
          <cell r="C7293">
            <v>20</v>
          </cell>
          <cell r="D7293" t="str">
            <v>AB</v>
          </cell>
          <cell r="E7293" t="str">
            <v>Purchase with Improvements</v>
          </cell>
          <cell r="F7293" t="str">
            <v>Fixed</v>
          </cell>
          <cell r="I7293">
            <v>31.52</v>
          </cell>
          <cell r="J7293">
            <v>26.08</v>
          </cell>
          <cell r="K7293" t="str">
            <v>HiRatio</v>
          </cell>
          <cell r="L7293">
            <v>309951.21999999997</v>
          </cell>
          <cell r="M7293" t="str">
            <v>Owner-Occupied</v>
          </cell>
          <cell r="N7293">
            <v>0</v>
          </cell>
          <cell r="O7293">
            <v>43831</v>
          </cell>
          <cell r="P7293" t="str">
            <v>Current</v>
          </cell>
        </row>
        <row r="7294">
          <cell r="B7294">
            <v>41857</v>
          </cell>
          <cell r="C7294">
            <v>29</v>
          </cell>
          <cell r="D7294" t="str">
            <v>ON</v>
          </cell>
          <cell r="E7294" t="str">
            <v>Purchase</v>
          </cell>
          <cell r="F7294" t="str">
            <v>ARM</v>
          </cell>
          <cell r="I7294">
            <v>42.04</v>
          </cell>
          <cell r="J7294">
            <v>3.75</v>
          </cell>
          <cell r="K7294" t="str">
            <v>Conv</v>
          </cell>
          <cell r="L7294">
            <v>255388.99</v>
          </cell>
          <cell r="M7294" t="str">
            <v>Rental</v>
          </cell>
          <cell r="N7294">
            <v>0</v>
          </cell>
          <cell r="O7294">
            <v>43831</v>
          </cell>
          <cell r="P7294" t="str">
            <v>Current</v>
          </cell>
        </row>
        <row r="7295">
          <cell r="B7295">
            <v>42695</v>
          </cell>
          <cell r="C7295">
            <v>2</v>
          </cell>
          <cell r="D7295" t="str">
            <v>AB</v>
          </cell>
          <cell r="E7295" t="str">
            <v>Purchase</v>
          </cell>
          <cell r="F7295" t="str">
            <v>Fixed</v>
          </cell>
          <cell r="I7295">
            <v>38.979999999999997</v>
          </cell>
          <cell r="J7295">
            <v>38.979999999999997</v>
          </cell>
          <cell r="K7295" t="str">
            <v>HiRatio</v>
          </cell>
          <cell r="L7295">
            <v>379233.55</v>
          </cell>
          <cell r="M7295" t="str">
            <v>Owner-Occupied</v>
          </cell>
          <cell r="N7295">
            <v>0</v>
          </cell>
          <cell r="O7295">
            <v>43831</v>
          </cell>
          <cell r="P7295" t="str">
            <v>Current</v>
          </cell>
        </row>
        <row r="7296">
          <cell r="B7296">
            <v>41669</v>
          </cell>
          <cell r="C7296">
            <v>36</v>
          </cell>
          <cell r="D7296" t="str">
            <v>BC</v>
          </cell>
          <cell r="E7296" t="str">
            <v>Purchase</v>
          </cell>
          <cell r="F7296" t="str">
            <v>ARM</v>
          </cell>
          <cell r="I7296">
            <v>37.450000000000003</v>
          </cell>
          <cell r="J7296">
            <v>20.36</v>
          </cell>
          <cell r="K7296" t="str">
            <v>HiRatio</v>
          </cell>
          <cell r="L7296">
            <v>248795.51</v>
          </cell>
          <cell r="M7296" t="str">
            <v>Owner-Occupied</v>
          </cell>
          <cell r="N7296">
            <v>0</v>
          </cell>
          <cell r="O7296">
            <v>43831</v>
          </cell>
          <cell r="P7296" t="str">
            <v>Current</v>
          </cell>
        </row>
        <row r="7297">
          <cell r="B7297">
            <v>42236</v>
          </cell>
          <cell r="C7297">
            <v>17</v>
          </cell>
          <cell r="D7297" t="str">
            <v>ON</v>
          </cell>
          <cell r="E7297" t="str">
            <v>Purchase</v>
          </cell>
          <cell r="F7297" t="str">
            <v>ARM</v>
          </cell>
          <cell r="I7297">
            <v>32.19</v>
          </cell>
          <cell r="J7297">
            <v>20.12</v>
          </cell>
          <cell r="K7297" t="str">
            <v>HiRatio</v>
          </cell>
          <cell r="L7297">
            <v>376273.59</v>
          </cell>
          <cell r="M7297" t="str">
            <v>Owner-Occupied</v>
          </cell>
          <cell r="N7297">
            <v>0</v>
          </cell>
          <cell r="O7297">
            <v>43831</v>
          </cell>
          <cell r="P7297" t="str">
            <v>Current</v>
          </cell>
        </row>
        <row r="7298">
          <cell r="B7298">
            <v>41607</v>
          </cell>
          <cell r="C7298">
            <v>38</v>
          </cell>
          <cell r="D7298" t="str">
            <v>ON</v>
          </cell>
          <cell r="E7298" t="str">
            <v>Purchase</v>
          </cell>
          <cell r="F7298" t="str">
            <v>ARM</v>
          </cell>
          <cell r="I7298">
            <v>26.75</v>
          </cell>
          <cell r="J7298">
            <v>19.57</v>
          </cell>
          <cell r="K7298" t="str">
            <v>HiRatio</v>
          </cell>
          <cell r="L7298">
            <v>147314.75</v>
          </cell>
          <cell r="M7298" t="str">
            <v>Owner-Occupied</v>
          </cell>
          <cell r="N7298">
            <v>0</v>
          </cell>
          <cell r="O7298">
            <v>43831</v>
          </cell>
          <cell r="P7298" t="str">
            <v>Current</v>
          </cell>
        </row>
        <row r="7299">
          <cell r="B7299">
            <v>42156</v>
          </cell>
          <cell r="C7299">
            <v>19</v>
          </cell>
          <cell r="D7299" t="str">
            <v>ON</v>
          </cell>
          <cell r="E7299" t="str">
            <v>Purchase</v>
          </cell>
          <cell r="F7299" t="str">
            <v>ARM</v>
          </cell>
          <cell r="I7299">
            <v>25.79</v>
          </cell>
          <cell r="J7299">
            <v>12.64</v>
          </cell>
          <cell r="K7299" t="str">
            <v>Conv</v>
          </cell>
          <cell r="L7299">
            <v>280603.01</v>
          </cell>
          <cell r="M7299" t="str">
            <v>Owner-Occupied</v>
          </cell>
          <cell r="N7299">
            <v>0</v>
          </cell>
          <cell r="O7299">
            <v>43831</v>
          </cell>
          <cell r="P7299" t="str">
            <v>Current</v>
          </cell>
        </row>
        <row r="7300">
          <cell r="B7300">
            <v>42439</v>
          </cell>
          <cell r="C7300">
            <v>10</v>
          </cell>
          <cell r="D7300" t="str">
            <v>ON</v>
          </cell>
          <cell r="E7300" t="str">
            <v>Purchase</v>
          </cell>
          <cell r="F7300" t="str">
            <v>Fixed</v>
          </cell>
          <cell r="I7300">
            <v>41.56</v>
          </cell>
          <cell r="J7300">
            <v>27.83</v>
          </cell>
          <cell r="K7300" t="str">
            <v>HiRatio</v>
          </cell>
          <cell r="L7300">
            <v>219643.65</v>
          </cell>
          <cell r="M7300" t="str">
            <v>Owner-Occupied</v>
          </cell>
          <cell r="N7300">
            <v>0</v>
          </cell>
          <cell r="O7300">
            <v>43831</v>
          </cell>
          <cell r="P7300" t="str">
            <v>Current</v>
          </cell>
        </row>
        <row r="7301">
          <cell r="B7301">
            <v>41628</v>
          </cell>
          <cell r="C7301">
            <v>37</v>
          </cell>
          <cell r="D7301" t="str">
            <v>AB</v>
          </cell>
          <cell r="E7301" t="str">
            <v>Purchase</v>
          </cell>
          <cell r="F7301" t="str">
            <v>Fixed</v>
          </cell>
          <cell r="I7301">
            <v>35.159999999999997</v>
          </cell>
          <cell r="J7301">
            <v>24.84</v>
          </cell>
          <cell r="K7301" t="str">
            <v>HiRatio</v>
          </cell>
          <cell r="L7301">
            <v>413041.75</v>
          </cell>
          <cell r="M7301" t="str">
            <v>Owner-Occupied</v>
          </cell>
          <cell r="N7301">
            <v>0</v>
          </cell>
          <cell r="O7301">
            <v>43831</v>
          </cell>
          <cell r="P7301" t="str">
            <v>Current</v>
          </cell>
        </row>
        <row r="7302">
          <cell r="B7302">
            <v>42594</v>
          </cell>
          <cell r="C7302">
            <v>5</v>
          </cell>
          <cell r="D7302" t="str">
            <v>ON</v>
          </cell>
          <cell r="E7302" t="str">
            <v>Refinance Existing Client</v>
          </cell>
          <cell r="F7302" t="str">
            <v>Fixed</v>
          </cell>
          <cell r="I7302">
            <v>40.58</v>
          </cell>
          <cell r="J7302">
            <v>31.55</v>
          </cell>
          <cell r="K7302" t="str">
            <v>Conv</v>
          </cell>
          <cell r="L7302">
            <v>0</v>
          </cell>
          <cell r="M7302" t="str">
            <v>Owner-Occupied</v>
          </cell>
          <cell r="N7302">
            <v>4</v>
          </cell>
          <cell r="O7302">
            <v>42621</v>
          </cell>
          <cell r="P7302" t="str">
            <v>Current</v>
          </cell>
        </row>
        <row r="7303">
          <cell r="B7303">
            <v>41684</v>
          </cell>
          <cell r="C7303">
            <v>35</v>
          </cell>
          <cell r="D7303" t="str">
            <v>ON</v>
          </cell>
          <cell r="E7303" t="str">
            <v>Refinance External</v>
          </cell>
          <cell r="F7303" t="str">
            <v>Fixed</v>
          </cell>
          <cell r="I7303">
            <v>39.409999999999997</v>
          </cell>
          <cell r="J7303">
            <v>25.02</v>
          </cell>
          <cell r="K7303" t="str">
            <v>Conv</v>
          </cell>
          <cell r="L7303">
            <v>0</v>
          </cell>
          <cell r="M7303" t="str">
            <v>Owner-Occupied</v>
          </cell>
          <cell r="N7303">
            <v>4</v>
          </cell>
          <cell r="O7303">
            <v>42282</v>
          </cell>
          <cell r="P7303" t="str">
            <v>Current</v>
          </cell>
        </row>
        <row r="7304">
          <cell r="B7304">
            <v>41701</v>
          </cell>
          <cell r="C7304">
            <v>34</v>
          </cell>
          <cell r="D7304" t="str">
            <v>BC</v>
          </cell>
          <cell r="E7304" t="str">
            <v>Refinance External</v>
          </cell>
          <cell r="F7304" t="str">
            <v>ARM</v>
          </cell>
          <cell r="I7304">
            <v>15.51</v>
          </cell>
          <cell r="J7304">
            <v>14.78</v>
          </cell>
          <cell r="K7304" t="str">
            <v>Conv</v>
          </cell>
          <cell r="L7304">
            <v>351935.11</v>
          </cell>
          <cell r="M7304" t="str">
            <v>Owner-Occupied</v>
          </cell>
          <cell r="N7304">
            <v>0</v>
          </cell>
          <cell r="O7304">
            <v>43831</v>
          </cell>
          <cell r="P7304" t="str">
            <v>Current</v>
          </cell>
        </row>
        <row r="7305">
          <cell r="B7305">
            <v>42146</v>
          </cell>
          <cell r="C7305">
            <v>20</v>
          </cell>
          <cell r="D7305" t="str">
            <v>ON</v>
          </cell>
          <cell r="E7305" t="str">
            <v>Purchase</v>
          </cell>
          <cell r="F7305" t="str">
            <v>Fixed</v>
          </cell>
          <cell r="I7305">
            <v>38.51</v>
          </cell>
          <cell r="J7305">
            <v>33.44</v>
          </cell>
          <cell r="K7305" t="str">
            <v>HiRatio</v>
          </cell>
          <cell r="L7305">
            <v>242363.95</v>
          </cell>
          <cell r="M7305" t="str">
            <v>Owner-Occupied</v>
          </cell>
          <cell r="N7305">
            <v>0</v>
          </cell>
          <cell r="O7305">
            <v>43831</v>
          </cell>
          <cell r="P7305" t="str">
            <v>Current</v>
          </cell>
        </row>
        <row r="7306">
          <cell r="B7306">
            <v>42555</v>
          </cell>
          <cell r="C7306">
            <v>6</v>
          </cell>
          <cell r="D7306" t="str">
            <v>MB</v>
          </cell>
          <cell r="E7306" t="str">
            <v>Refinance External</v>
          </cell>
          <cell r="F7306" t="str">
            <v>Fixed</v>
          </cell>
          <cell r="I7306">
            <v>38.96</v>
          </cell>
          <cell r="J7306">
            <v>37.39</v>
          </cell>
          <cell r="K7306" t="str">
            <v>Conv</v>
          </cell>
          <cell r="L7306">
            <v>140980.1</v>
          </cell>
          <cell r="M7306" t="str">
            <v>Owner-Occupied</v>
          </cell>
          <cell r="N7306">
            <v>0</v>
          </cell>
          <cell r="O7306">
            <v>43831</v>
          </cell>
          <cell r="P7306" t="str">
            <v>Current</v>
          </cell>
        </row>
        <row r="7307">
          <cell r="B7307">
            <v>41165</v>
          </cell>
          <cell r="C7307">
            <v>52</v>
          </cell>
          <cell r="D7307" t="str">
            <v>ON</v>
          </cell>
          <cell r="E7307" t="str">
            <v>Purchase</v>
          </cell>
          <cell r="F7307" t="str">
            <v>Fixed</v>
          </cell>
          <cell r="I7307">
            <v>37.74</v>
          </cell>
          <cell r="J7307">
            <v>35.57</v>
          </cell>
          <cell r="K7307" t="str">
            <v>HiRatio</v>
          </cell>
          <cell r="L7307">
            <v>0</v>
          </cell>
          <cell r="M7307" t="str">
            <v>Owner-Occupied</v>
          </cell>
          <cell r="N7307">
            <v>4</v>
          </cell>
          <cell r="O7307">
            <v>42620</v>
          </cell>
          <cell r="P7307" t="str">
            <v>Current</v>
          </cell>
        </row>
        <row r="7308">
          <cell r="B7308">
            <v>42076</v>
          </cell>
          <cell r="C7308">
            <v>22</v>
          </cell>
          <cell r="D7308" t="str">
            <v>AB</v>
          </cell>
          <cell r="E7308" t="str">
            <v>Refinance External</v>
          </cell>
          <cell r="F7308" t="str">
            <v>ARM</v>
          </cell>
          <cell r="I7308">
            <v>25.14</v>
          </cell>
          <cell r="J7308">
            <v>19.920000000000002</v>
          </cell>
          <cell r="K7308" t="str">
            <v>Conv</v>
          </cell>
          <cell r="L7308">
            <v>0</v>
          </cell>
          <cell r="M7308" t="str">
            <v>Owner-Occupied</v>
          </cell>
          <cell r="N7308">
            <v>4</v>
          </cell>
          <cell r="O7308">
            <v>42542</v>
          </cell>
          <cell r="P7308" t="str">
            <v>Current</v>
          </cell>
        </row>
        <row r="7309">
          <cell r="B7309">
            <v>42079</v>
          </cell>
          <cell r="C7309">
            <v>22</v>
          </cell>
          <cell r="D7309" t="str">
            <v>ON</v>
          </cell>
          <cell r="E7309" t="str">
            <v>Purchase</v>
          </cell>
          <cell r="F7309" t="str">
            <v>Fixed</v>
          </cell>
          <cell r="I7309">
            <v>20.95</v>
          </cell>
          <cell r="J7309">
            <v>20.57</v>
          </cell>
          <cell r="K7309" t="str">
            <v>HiRatio</v>
          </cell>
          <cell r="L7309">
            <v>214834.91</v>
          </cell>
          <cell r="M7309" t="str">
            <v>Owner-Occupied</v>
          </cell>
          <cell r="N7309">
            <v>0</v>
          </cell>
          <cell r="O7309">
            <v>43831</v>
          </cell>
          <cell r="P7309" t="str">
            <v>Current</v>
          </cell>
        </row>
        <row r="7310">
          <cell r="B7310">
            <v>41430</v>
          </cell>
          <cell r="C7310">
            <v>43</v>
          </cell>
          <cell r="D7310" t="str">
            <v>AB</v>
          </cell>
          <cell r="E7310" t="str">
            <v>Refinance External</v>
          </cell>
          <cell r="F7310" t="str">
            <v>Fixed</v>
          </cell>
          <cell r="I7310">
            <v>39.24</v>
          </cell>
          <cell r="J7310">
            <v>38.32</v>
          </cell>
          <cell r="K7310" t="str">
            <v>Conv</v>
          </cell>
          <cell r="L7310">
            <v>0</v>
          </cell>
          <cell r="M7310" t="str">
            <v>Owner-Occupied</v>
          </cell>
          <cell r="N7310">
            <v>4</v>
          </cell>
          <cell r="O7310">
            <v>41957</v>
          </cell>
          <cell r="P7310" t="str">
            <v>Current</v>
          </cell>
        </row>
        <row r="7311">
          <cell r="B7311">
            <v>41627</v>
          </cell>
          <cell r="C7311">
            <v>37</v>
          </cell>
          <cell r="D7311" t="str">
            <v>AB</v>
          </cell>
          <cell r="E7311" t="str">
            <v>Port Increase</v>
          </cell>
          <cell r="F7311" t="str">
            <v>Fixed</v>
          </cell>
          <cell r="I7311">
            <v>34.44</v>
          </cell>
          <cell r="J7311">
            <v>17.760000000000002</v>
          </cell>
          <cell r="K7311" t="str">
            <v>HiRatio</v>
          </cell>
          <cell r="L7311">
            <v>383828.05</v>
          </cell>
          <cell r="M7311" t="str">
            <v>Owner-Occupied</v>
          </cell>
          <cell r="N7311">
            <v>0</v>
          </cell>
          <cell r="O7311">
            <v>43831</v>
          </cell>
          <cell r="P7311" t="str">
            <v>Current</v>
          </cell>
        </row>
        <row r="7312">
          <cell r="B7312">
            <v>42278</v>
          </cell>
          <cell r="C7312">
            <v>15</v>
          </cell>
          <cell r="D7312" t="str">
            <v>ON</v>
          </cell>
          <cell r="E7312" t="str">
            <v>Transfer</v>
          </cell>
          <cell r="F7312" t="str">
            <v>ARM</v>
          </cell>
          <cell r="I7312">
            <v>30.31</v>
          </cell>
          <cell r="J7312">
            <v>14.71</v>
          </cell>
          <cell r="K7312" t="str">
            <v>Conv</v>
          </cell>
          <cell r="L7312">
            <v>303095.31</v>
          </cell>
          <cell r="M7312" t="str">
            <v>Owner-Occupied</v>
          </cell>
          <cell r="N7312">
            <v>0</v>
          </cell>
          <cell r="O7312">
            <v>43831</v>
          </cell>
          <cell r="P7312" t="str">
            <v>Current</v>
          </cell>
        </row>
        <row r="7313">
          <cell r="B7313">
            <v>42115</v>
          </cell>
          <cell r="C7313">
            <v>21</v>
          </cell>
          <cell r="D7313" t="str">
            <v>ON</v>
          </cell>
          <cell r="E7313" t="str">
            <v>Refinance External</v>
          </cell>
          <cell r="F7313" t="str">
            <v>ARM</v>
          </cell>
          <cell r="I7313">
            <v>37.24</v>
          </cell>
          <cell r="J7313">
            <v>25.21</v>
          </cell>
          <cell r="K7313" t="str">
            <v>Conv</v>
          </cell>
          <cell r="L7313">
            <v>0</v>
          </cell>
          <cell r="M7313" t="str">
            <v>Owner-Occupied</v>
          </cell>
          <cell r="N7313">
            <v>4</v>
          </cell>
          <cell r="O7313">
            <v>42593</v>
          </cell>
          <cell r="P7313" t="str">
            <v>Current</v>
          </cell>
        </row>
        <row r="7314">
          <cell r="B7314">
            <v>42123</v>
          </cell>
          <cell r="C7314">
            <v>21</v>
          </cell>
          <cell r="D7314" t="str">
            <v>BC</v>
          </cell>
          <cell r="E7314" t="str">
            <v>Refinance External</v>
          </cell>
          <cell r="F7314" t="str">
            <v>ARM</v>
          </cell>
          <cell r="I7314">
            <v>26.89</v>
          </cell>
          <cell r="J7314">
            <v>25.4</v>
          </cell>
          <cell r="K7314" t="str">
            <v>Conv</v>
          </cell>
          <cell r="L7314">
            <v>0</v>
          </cell>
          <cell r="M7314" t="str">
            <v>Owner-Occupied</v>
          </cell>
          <cell r="N7314">
            <v>4</v>
          </cell>
          <cell r="O7314">
            <v>42426</v>
          </cell>
          <cell r="P7314" t="str">
            <v>Current</v>
          </cell>
        </row>
        <row r="7315">
          <cell r="B7315">
            <v>41782</v>
          </cell>
          <cell r="C7315">
            <v>32</v>
          </cell>
          <cell r="D7315" t="str">
            <v>AB</v>
          </cell>
          <cell r="E7315" t="str">
            <v>Transfer</v>
          </cell>
          <cell r="F7315" t="str">
            <v>ARM</v>
          </cell>
          <cell r="I7315">
            <v>34.15</v>
          </cell>
          <cell r="J7315">
            <v>26.87</v>
          </cell>
          <cell r="K7315" t="str">
            <v>Conv</v>
          </cell>
          <cell r="L7315">
            <v>106745.64</v>
          </cell>
          <cell r="M7315" t="str">
            <v>Owner-Occupied</v>
          </cell>
          <cell r="N7315">
            <v>0</v>
          </cell>
          <cell r="O7315">
            <v>43831</v>
          </cell>
          <cell r="P7315" t="str">
            <v>Current</v>
          </cell>
        </row>
        <row r="7316">
          <cell r="B7316">
            <v>42353</v>
          </cell>
          <cell r="C7316">
            <v>13</v>
          </cell>
          <cell r="D7316" t="str">
            <v>ON</v>
          </cell>
          <cell r="E7316" t="str">
            <v>Transfer</v>
          </cell>
          <cell r="F7316" t="str">
            <v>ARM</v>
          </cell>
          <cell r="I7316">
            <v>29.39</v>
          </cell>
          <cell r="J7316">
            <v>22.86</v>
          </cell>
          <cell r="K7316" t="str">
            <v>Conv</v>
          </cell>
          <cell r="L7316">
            <v>228632.08</v>
          </cell>
          <cell r="M7316" t="str">
            <v>Owner-Occupied</v>
          </cell>
          <cell r="N7316">
            <v>0</v>
          </cell>
          <cell r="O7316">
            <v>43831</v>
          </cell>
          <cell r="P7316" t="str">
            <v>Current</v>
          </cell>
        </row>
        <row r="7317">
          <cell r="B7317">
            <v>42124</v>
          </cell>
          <cell r="C7317">
            <v>21</v>
          </cell>
          <cell r="D7317" t="str">
            <v>BC</v>
          </cell>
          <cell r="E7317" t="str">
            <v>Transfer</v>
          </cell>
          <cell r="F7317" t="str">
            <v>Fixed</v>
          </cell>
          <cell r="I7317">
            <v>24.01</v>
          </cell>
          <cell r="J7317">
            <v>15.73</v>
          </cell>
          <cell r="K7317" t="str">
            <v>Conv</v>
          </cell>
          <cell r="L7317">
            <v>0</v>
          </cell>
          <cell r="M7317" t="str">
            <v>Owner-Occupied</v>
          </cell>
          <cell r="N7317">
            <v>4</v>
          </cell>
          <cell r="O7317">
            <v>42398</v>
          </cell>
          <cell r="P7317" t="str">
            <v>Current</v>
          </cell>
        </row>
        <row r="7318">
          <cell r="B7318">
            <v>41169</v>
          </cell>
          <cell r="C7318">
            <v>52</v>
          </cell>
          <cell r="D7318" t="str">
            <v>ON</v>
          </cell>
          <cell r="E7318" t="str">
            <v>Refinance External</v>
          </cell>
          <cell r="F7318" t="str">
            <v>Fixed</v>
          </cell>
          <cell r="I7318">
            <v>34.6</v>
          </cell>
          <cell r="J7318">
            <v>26.65</v>
          </cell>
          <cell r="K7318" t="str">
            <v>HiRatio</v>
          </cell>
          <cell r="L7318">
            <v>0</v>
          </cell>
          <cell r="M7318" t="str">
            <v>Owner-Occupied</v>
          </cell>
          <cell r="N7318">
            <v>4</v>
          </cell>
          <cell r="O7318">
            <v>42017</v>
          </cell>
          <cell r="P7318" t="str">
            <v>Current</v>
          </cell>
        </row>
        <row r="7319">
          <cell r="B7319">
            <v>42226</v>
          </cell>
          <cell r="C7319">
            <v>17</v>
          </cell>
          <cell r="D7319" t="str">
            <v>ON</v>
          </cell>
          <cell r="E7319" t="str">
            <v>Refinance External</v>
          </cell>
          <cell r="F7319" t="str">
            <v>Fixed</v>
          </cell>
          <cell r="I7319">
            <v>22.66</v>
          </cell>
          <cell r="J7319">
            <v>15.72</v>
          </cell>
          <cell r="K7319" t="str">
            <v>Conv</v>
          </cell>
          <cell r="L7319">
            <v>334831.38</v>
          </cell>
          <cell r="M7319" t="str">
            <v>Owner-Occupied</v>
          </cell>
          <cell r="N7319">
            <v>0</v>
          </cell>
          <cell r="O7319">
            <v>43831</v>
          </cell>
          <cell r="P7319" t="str">
            <v>Current</v>
          </cell>
        </row>
        <row r="7320">
          <cell r="B7320">
            <v>42412</v>
          </cell>
          <cell r="C7320">
            <v>11</v>
          </cell>
          <cell r="D7320" t="str">
            <v>BC</v>
          </cell>
          <cell r="E7320" t="str">
            <v>Refinance External</v>
          </cell>
          <cell r="F7320" t="str">
            <v>Fixed</v>
          </cell>
          <cell r="I7320">
            <v>37.25</v>
          </cell>
          <cell r="J7320">
            <v>26.06</v>
          </cell>
          <cell r="K7320" t="str">
            <v>Conv</v>
          </cell>
          <cell r="L7320">
            <v>283851.25</v>
          </cell>
          <cell r="M7320" t="str">
            <v>Owner-Occupied</v>
          </cell>
          <cell r="N7320">
            <v>0</v>
          </cell>
          <cell r="O7320">
            <v>43831</v>
          </cell>
          <cell r="P7320" t="str">
            <v>Current</v>
          </cell>
        </row>
        <row r="7321">
          <cell r="B7321">
            <v>41683</v>
          </cell>
          <cell r="C7321">
            <v>35</v>
          </cell>
          <cell r="D7321" t="str">
            <v>ON</v>
          </cell>
          <cell r="E7321" t="str">
            <v>Purchase</v>
          </cell>
          <cell r="F7321" t="str">
            <v>Fixed</v>
          </cell>
          <cell r="I7321">
            <v>16.989999999999998</v>
          </cell>
          <cell r="J7321">
            <v>15.19</v>
          </cell>
          <cell r="K7321" t="str">
            <v>Conv</v>
          </cell>
          <cell r="L7321">
            <v>0</v>
          </cell>
          <cell r="M7321" t="str">
            <v>Owner-Occupied</v>
          </cell>
          <cell r="N7321">
            <v>4</v>
          </cell>
          <cell r="O7321">
            <v>42153</v>
          </cell>
          <cell r="P7321" t="str">
            <v>Current</v>
          </cell>
        </row>
        <row r="7322">
          <cell r="B7322">
            <v>42437</v>
          </cell>
          <cell r="C7322">
            <v>10</v>
          </cell>
          <cell r="D7322" t="str">
            <v>MB</v>
          </cell>
          <cell r="E7322" t="str">
            <v>Transfer</v>
          </cell>
          <cell r="F7322" t="str">
            <v>Fixed</v>
          </cell>
          <cell r="I7322">
            <v>40.98</v>
          </cell>
          <cell r="J7322">
            <v>27.93</v>
          </cell>
          <cell r="K7322" t="str">
            <v>Conv</v>
          </cell>
          <cell r="L7322">
            <v>165937.72</v>
          </cell>
          <cell r="M7322" t="str">
            <v>Owner-Occupied</v>
          </cell>
          <cell r="N7322">
            <v>0</v>
          </cell>
          <cell r="O7322">
            <v>43831</v>
          </cell>
          <cell r="P7322" t="str">
            <v>Current</v>
          </cell>
        </row>
        <row r="7323">
          <cell r="B7323">
            <v>42130</v>
          </cell>
          <cell r="C7323">
            <v>20</v>
          </cell>
          <cell r="D7323" t="str">
            <v>ON</v>
          </cell>
          <cell r="E7323" t="str">
            <v>Refinance External</v>
          </cell>
          <cell r="F7323" t="str">
            <v>Fixed</v>
          </cell>
          <cell r="I7323">
            <v>33.409999999999997</v>
          </cell>
          <cell r="J7323">
            <v>19.829999999999998</v>
          </cell>
          <cell r="K7323" t="str">
            <v>Conv</v>
          </cell>
          <cell r="L7323">
            <v>188255.61</v>
          </cell>
          <cell r="M7323" t="str">
            <v>Owner-Occupied</v>
          </cell>
          <cell r="N7323">
            <v>0</v>
          </cell>
          <cell r="O7323">
            <v>43831</v>
          </cell>
          <cell r="P7323" t="str">
            <v>Current</v>
          </cell>
        </row>
        <row r="7324">
          <cell r="B7324">
            <v>42216</v>
          </cell>
          <cell r="C7324">
            <v>18</v>
          </cell>
          <cell r="D7324" t="str">
            <v>ON</v>
          </cell>
          <cell r="E7324" t="str">
            <v>Purchase</v>
          </cell>
          <cell r="F7324" t="str">
            <v>Fixed</v>
          </cell>
          <cell r="I7324">
            <v>28.28</v>
          </cell>
          <cell r="J7324">
            <v>27.59</v>
          </cell>
          <cell r="K7324" t="str">
            <v>HiRatio</v>
          </cell>
          <cell r="L7324">
            <v>547523.73</v>
          </cell>
          <cell r="M7324" t="str">
            <v>Owner-Occupied</v>
          </cell>
          <cell r="N7324">
            <v>0</v>
          </cell>
          <cell r="O7324">
            <v>43831</v>
          </cell>
          <cell r="P7324" t="str">
            <v>Current</v>
          </cell>
        </row>
        <row r="7325">
          <cell r="B7325">
            <v>42019</v>
          </cell>
          <cell r="C7325">
            <v>24</v>
          </cell>
          <cell r="D7325" t="str">
            <v>AB</v>
          </cell>
          <cell r="E7325" t="str">
            <v>Purchase</v>
          </cell>
          <cell r="F7325" t="str">
            <v>Fixed</v>
          </cell>
          <cell r="I7325">
            <v>37.049999999999997</v>
          </cell>
          <cell r="J7325">
            <v>35.520000000000003</v>
          </cell>
          <cell r="K7325" t="str">
            <v>HiRatio</v>
          </cell>
          <cell r="L7325">
            <v>360237.24</v>
          </cell>
          <cell r="M7325" t="str">
            <v>Owner-Occupied</v>
          </cell>
          <cell r="N7325">
            <v>0</v>
          </cell>
          <cell r="O7325">
            <v>43831</v>
          </cell>
          <cell r="P7325" t="str">
            <v>Current</v>
          </cell>
        </row>
        <row r="7326">
          <cell r="B7326">
            <v>41481</v>
          </cell>
          <cell r="C7326">
            <v>42</v>
          </cell>
          <cell r="D7326" t="str">
            <v>ON</v>
          </cell>
          <cell r="E7326" t="str">
            <v>Purchase</v>
          </cell>
          <cell r="F7326" t="str">
            <v>Fixed</v>
          </cell>
          <cell r="I7326">
            <v>35.39</v>
          </cell>
          <cell r="J7326">
            <v>18.79</v>
          </cell>
          <cell r="K7326" t="str">
            <v>HiRatio</v>
          </cell>
          <cell r="L7326">
            <v>0</v>
          </cell>
          <cell r="M7326" t="str">
            <v>Owner-Occupied</v>
          </cell>
          <cell r="N7326">
            <v>4</v>
          </cell>
          <cell r="O7326">
            <v>42724</v>
          </cell>
          <cell r="P7326" t="str">
            <v>Current</v>
          </cell>
        </row>
        <row r="7327">
          <cell r="B7327">
            <v>42278</v>
          </cell>
          <cell r="C7327">
            <v>15</v>
          </cell>
          <cell r="D7327" t="str">
            <v>ON</v>
          </cell>
          <cell r="E7327" t="str">
            <v>Purchase</v>
          </cell>
          <cell r="F7327" t="str">
            <v>ARM</v>
          </cell>
          <cell r="I7327">
            <v>25.05</v>
          </cell>
          <cell r="J7327">
            <v>18.18</v>
          </cell>
          <cell r="K7327" t="str">
            <v>HiRatio</v>
          </cell>
          <cell r="L7327">
            <v>283672.8</v>
          </cell>
          <cell r="M7327" t="str">
            <v>Owner-Occupied</v>
          </cell>
          <cell r="N7327">
            <v>0</v>
          </cell>
          <cell r="O7327">
            <v>43831</v>
          </cell>
          <cell r="P7327" t="str">
            <v>Current</v>
          </cell>
        </row>
        <row r="7328">
          <cell r="B7328">
            <v>41425</v>
          </cell>
          <cell r="C7328">
            <v>44</v>
          </cell>
          <cell r="D7328" t="str">
            <v>AB</v>
          </cell>
          <cell r="E7328" t="str">
            <v>Purchase</v>
          </cell>
          <cell r="F7328" t="str">
            <v>Fixed</v>
          </cell>
          <cell r="I7328">
            <v>43.77</v>
          </cell>
          <cell r="J7328">
            <v>30.13</v>
          </cell>
          <cell r="K7328" t="str">
            <v>HiRatio</v>
          </cell>
          <cell r="L7328">
            <v>219750.56</v>
          </cell>
          <cell r="M7328" t="str">
            <v>Owner-Occupied</v>
          </cell>
          <cell r="N7328">
            <v>0</v>
          </cell>
          <cell r="O7328">
            <v>43831</v>
          </cell>
          <cell r="P7328" t="str">
            <v>Current</v>
          </cell>
        </row>
        <row r="7329">
          <cell r="B7329">
            <v>42499</v>
          </cell>
          <cell r="C7329">
            <v>8</v>
          </cell>
          <cell r="D7329" t="str">
            <v>MB</v>
          </cell>
          <cell r="E7329" t="str">
            <v>Purchase</v>
          </cell>
          <cell r="F7329" t="str">
            <v>ARM</v>
          </cell>
          <cell r="I7329">
            <v>26.49</v>
          </cell>
          <cell r="J7329">
            <v>24.03</v>
          </cell>
          <cell r="K7329" t="str">
            <v>HiRatio</v>
          </cell>
          <cell r="L7329">
            <v>183218.2</v>
          </cell>
          <cell r="M7329" t="str">
            <v>Owner-Occupied</v>
          </cell>
          <cell r="N7329">
            <v>0</v>
          </cell>
          <cell r="O7329">
            <v>43831</v>
          </cell>
          <cell r="P7329" t="str">
            <v>Current</v>
          </cell>
        </row>
        <row r="7330">
          <cell r="B7330">
            <v>41180</v>
          </cell>
          <cell r="C7330">
            <v>52</v>
          </cell>
          <cell r="D7330" t="str">
            <v>ON</v>
          </cell>
          <cell r="E7330" t="str">
            <v>Purchase</v>
          </cell>
          <cell r="F7330" t="str">
            <v>Fixed</v>
          </cell>
          <cell r="I7330">
            <v>43.54</v>
          </cell>
          <cell r="J7330">
            <v>38.39</v>
          </cell>
          <cell r="K7330" t="str">
            <v>HiRatio</v>
          </cell>
          <cell r="L7330">
            <v>4852.4799999999996</v>
          </cell>
          <cell r="M7330" t="str">
            <v>Owner-Occupied</v>
          </cell>
          <cell r="N7330">
            <v>0</v>
          </cell>
          <cell r="O7330">
            <v>43831</v>
          </cell>
          <cell r="P7330" t="str">
            <v>90+</v>
          </cell>
        </row>
        <row r="7331">
          <cell r="B7331">
            <v>42551</v>
          </cell>
          <cell r="C7331">
            <v>7</v>
          </cell>
          <cell r="D7331" t="str">
            <v>ON</v>
          </cell>
          <cell r="E7331" t="str">
            <v>Refinance External</v>
          </cell>
          <cell r="F7331" t="str">
            <v>Fixed</v>
          </cell>
          <cell r="I7331">
            <v>36.130000000000003</v>
          </cell>
          <cell r="J7331">
            <v>36.130000000000003</v>
          </cell>
          <cell r="K7331" t="str">
            <v>Conv</v>
          </cell>
          <cell r="L7331">
            <v>74028.600000000006</v>
          </cell>
          <cell r="M7331" t="str">
            <v>Owner-Occupied</v>
          </cell>
          <cell r="N7331">
            <v>0</v>
          </cell>
          <cell r="O7331">
            <v>43831</v>
          </cell>
          <cell r="P7331" t="str">
            <v>Current</v>
          </cell>
        </row>
        <row r="7332">
          <cell r="B7332">
            <v>42205</v>
          </cell>
          <cell r="C7332">
            <v>18</v>
          </cell>
          <cell r="D7332" t="str">
            <v>SK</v>
          </cell>
          <cell r="E7332" t="str">
            <v>Purchase with Improvements</v>
          </cell>
          <cell r="F7332" t="str">
            <v>Fixed</v>
          </cell>
          <cell r="I7332">
            <v>31.5</v>
          </cell>
          <cell r="J7332">
            <v>24.04</v>
          </cell>
          <cell r="K7332" t="str">
            <v>HiRatio</v>
          </cell>
          <cell r="L7332">
            <v>148879.44</v>
          </cell>
          <cell r="M7332" t="str">
            <v>Owner-Occupied</v>
          </cell>
          <cell r="N7332">
            <v>0</v>
          </cell>
          <cell r="O7332">
            <v>43831</v>
          </cell>
          <cell r="P7332" t="str">
            <v>Current</v>
          </cell>
        </row>
        <row r="7333">
          <cell r="B7333">
            <v>41144</v>
          </cell>
          <cell r="C7333">
            <v>53</v>
          </cell>
          <cell r="D7333" t="str">
            <v>BC</v>
          </cell>
          <cell r="E7333" t="str">
            <v>Refinance External</v>
          </cell>
          <cell r="F7333" t="str">
            <v>Fixed</v>
          </cell>
          <cell r="I7333">
            <v>24.34</v>
          </cell>
          <cell r="J7333">
            <v>23.24</v>
          </cell>
          <cell r="K7333" t="str">
            <v>Conv</v>
          </cell>
          <cell r="L7333">
            <v>52745.81</v>
          </cell>
          <cell r="M7333" t="str">
            <v>Owner-Occupied</v>
          </cell>
          <cell r="N7333">
            <v>0</v>
          </cell>
          <cell r="O7333">
            <v>43831</v>
          </cell>
          <cell r="P7333" t="str">
            <v>Current</v>
          </cell>
        </row>
        <row r="7334">
          <cell r="B7334">
            <v>42178</v>
          </cell>
          <cell r="C7334">
            <v>19</v>
          </cell>
          <cell r="D7334" t="str">
            <v>BC</v>
          </cell>
          <cell r="E7334" t="str">
            <v>Purchase</v>
          </cell>
          <cell r="F7334" t="str">
            <v>ARM</v>
          </cell>
          <cell r="I7334">
            <v>36.69</v>
          </cell>
          <cell r="J7334">
            <v>25.84</v>
          </cell>
          <cell r="K7334" t="str">
            <v>Conv</v>
          </cell>
          <cell r="L7334">
            <v>356437.66</v>
          </cell>
          <cell r="M7334" t="str">
            <v>Owner-Occupied</v>
          </cell>
          <cell r="N7334">
            <v>0</v>
          </cell>
          <cell r="O7334">
            <v>43831</v>
          </cell>
          <cell r="P7334" t="str">
            <v>Current</v>
          </cell>
        </row>
        <row r="7335">
          <cell r="B7335">
            <v>42048</v>
          </cell>
          <cell r="C7335">
            <v>23</v>
          </cell>
          <cell r="D7335" t="str">
            <v>ON</v>
          </cell>
          <cell r="E7335" t="str">
            <v>Refinance External</v>
          </cell>
          <cell r="F7335" t="str">
            <v>Fixed</v>
          </cell>
          <cell r="I7335">
            <v>39.200000000000003</v>
          </cell>
          <cell r="J7335">
            <v>39.200000000000003</v>
          </cell>
          <cell r="K7335" t="str">
            <v>Conv</v>
          </cell>
          <cell r="L7335">
            <v>105365.47</v>
          </cell>
          <cell r="M7335" t="str">
            <v>Owner-Occupied</v>
          </cell>
          <cell r="N7335">
            <v>0</v>
          </cell>
          <cell r="O7335">
            <v>43831</v>
          </cell>
          <cell r="P7335" t="str">
            <v>Current</v>
          </cell>
        </row>
        <row r="7336">
          <cell r="B7336">
            <v>42297</v>
          </cell>
          <cell r="C7336">
            <v>15</v>
          </cell>
          <cell r="D7336" t="str">
            <v>ON</v>
          </cell>
          <cell r="E7336" t="str">
            <v>Purchase</v>
          </cell>
          <cell r="F7336" t="str">
            <v>ARM</v>
          </cell>
          <cell r="I7336">
            <v>25.04</v>
          </cell>
          <cell r="J7336">
            <v>16.760000000000002</v>
          </cell>
          <cell r="K7336" t="str">
            <v>HiRatio</v>
          </cell>
          <cell r="L7336">
            <v>611109.47</v>
          </cell>
          <cell r="M7336" t="str">
            <v>Owner-Occupied</v>
          </cell>
          <cell r="N7336">
            <v>0</v>
          </cell>
          <cell r="O7336">
            <v>43831</v>
          </cell>
          <cell r="P7336" t="str">
            <v>Current</v>
          </cell>
        </row>
        <row r="7337">
          <cell r="B7337">
            <v>41838</v>
          </cell>
          <cell r="C7337">
            <v>30</v>
          </cell>
          <cell r="D7337" t="str">
            <v>AB</v>
          </cell>
          <cell r="E7337" t="str">
            <v>Purchase</v>
          </cell>
          <cell r="F7337" t="str">
            <v>Fixed</v>
          </cell>
          <cell r="I7337">
            <v>43.8</v>
          </cell>
          <cell r="J7337">
            <v>28.7</v>
          </cell>
          <cell r="K7337" t="str">
            <v>HiRatio</v>
          </cell>
          <cell r="L7337">
            <v>314446.68</v>
          </cell>
          <cell r="M7337" t="str">
            <v>Owner-Occupied</v>
          </cell>
          <cell r="N7337">
            <v>0</v>
          </cell>
          <cell r="O7337">
            <v>43831</v>
          </cell>
          <cell r="P7337" t="str">
            <v>Current</v>
          </cell>
        </row>
        <row r="7338">
          <cell r="B7338">
            <v>42019</v>
          </cell>
          <cell r="C7338">
            <v>24</v>
          </cell>
          <cell r="D7338" t="str">
            <v>BC</v>
          </cell>
          <cell r="E7338" t="str">
            <v>Purchase</v>
          </cell>
          <cell r="F7338" t="str">
            <v>Fixed</v>
          </cell>
          <cell r="I7338">
            <v>21.74</v>
          </cell>
          <cell r="J7338">
            <v>20.2</v>
          </cell>
          <cell r="K7338" t="str">
            <v>Conv</v>
          </cell>
          <cell r="L7338">
            <v>187721</v>
          </cell>
          <cell r="M7338" t="str">
            <v>Owner-Occupied</v>
          </cell>
          <cell r="N7338">
            <v>0</v>
          </cell>
          <cell r="O7338">
            <v>43831</v>
          </cell>
          <cell r="P7338" t="str">
            <v>Current</v>
          </cell>
        </row>
        <row r="7339">
          <cell r="B7339">
            <v>41578</v>
          </cell>
          <cell r="C7339">
            <v>39</v>
          </cell>
          <cell r="D7339" t="str">
            <v>ON</v>
          </cell>
          <cell r="E7339" t="str">
            <v>Port Increase</v>
          </cell>
          <cell r="F7339" t="str">
            <v>Fixed</v>
          </cell>
          <cell r="I7339">
            <v>30.26</v>
          </cell>
          <cell r="J7339">
            <v>29.62</v>
          </cell>
          <cell r="K7339" t="str">
            <v>HiRatio</v>
          </cell>
          <cell r="L7339">
            <v>0</v>
          </cell>
          <cell r="M7339" t="str">
            <v>Owner-Occupied</v>
          </cell>
          <cell r="N7339">
            <v>4</v>
          </cell>
          <cell r="O7339">
            <v>42170</v>
          </cell>
          <cell r="P7339" t="str">
            <v>Current</v>
          </cell>
        </row>
        <row r="7340">
          <cell r="B7340">
            <v>41789</v>
          </cell>
          <cell r="C7340">
            <v>32</v>
          </cell>
          <cell r="D7340" t="str">
            <v>ON</v>
          </cell>
          <cell r="E7340" t="str">
            <v>Purchase</v>
          </cell>
          <cell r="F7340" t="str">
            <v>Fixed</v>
          </cell>
          <cell r="I7340">
            <v>40.4</v>
          </cell>
          <cell r="J7340">
            <v>38.42</v>
          </cell>
          <cell r="K7340" t="str">
            <v>Conv</v>
          </cell>
          <cell r="L7340">
            <v>0</v>
          </cell>
          <cell r="M7340" t="str">
            <v>Owner-Occupied</v>
          </cell>
          <cell r="N7340">
            <v>4</v>
          </cell>
          <cell r="O7340">
            <v>42251</v>
          </cell>
          <cell r="P7340" t="str">
            <v>Current</v>
          </cell>
        </row>
        <row r="7341">
          <cell r="B7341">
            <v>41858</v>
          </cell>
          <cell r="C7341">
            <v>29</v>
          </cell>
          <cell r="D7341" t="str">
            <v>BC</v>
          </cell>
          <cell r="E7341" t="str">
            <v>Refinance External</v>
          </cell>
          <cell r="F7341" t="str">
            <v>ARM</v>
          </cell>
          <cell r="I7341">
            <v>30.06</v>
          </cell>
          <cell r="J7341">
            <v>22.8</v>
          </cell>
          <cell r="K7341" t="str">
            <v>Conv</v>
          </cell>
          <cell r="L7341">
            <v>349791.54</v>
          </cell>
          <cell r="M7341" t="str">
            <v>Owner-Occupied</v>
          </cell>
          <cell r="N7341">
            <v>0</v>
          </cell>
          <cell r="O7341">
            <v>43831</v>
          </cell>
          <cell r="P7341" t="str">
            <v>Current</v>
          </cell>
        </row>
        <row r="7342">
          <cell r="B7342">
            <v>41059</v>
          </cell>
          <cell r="C7342">
            <v>56</v>
          </cell>
          <cell r="D7342" t="str">
            <v>BC</v>
          </cell>
          <cell r="E7342" t="str">
            <v>Purchase</v>
          </cell>
          <cell r="F7342" t="str">
            <v>Fixed</v>
          </cell>
          <cell r="I7342">
            <v>34.24</v>
          </cell>
          <cell r="J7342">
            <v>28.1</v>
          </cell>
          <cell r="K7342" t="str">
            <v>Conv</v>
          </cell>
          <cell r="L7342">
            <v>0</v>
          </cell>
          <cell r="M7342" t="str">
            <v>Owner-Occupied</v>
          </cell>
          <cell r="N7342">
            <v>4</v>
          </cell>
          <cell r="O7342">
            <v>41536</v>
          </cell>
          <cell r="P7342" t="str">
            <v>Current</v>
          </cell>
        </row>
        <row r="7343">
          <cell r="B7343">
            <v>42635</v>
          </cell>
          <cell r="C7343">
            <v>4</v>
          </cell>
          <cell r="D7343" t="str">
            <v>ON</v>
          </cell>
          <cell r="E7343" t="str">
            <v>Refinance External</v>
          </cell>
          <cell r="F7343" t="str">
            <v>Fixed</v>
          </cell>
          <cell r="I7343">
            <v>42.93</v>
          </cell>
          <cell r="J7343">
            <v>38.86</v>
          </cell>
          <cell r="K7343" t="str">
            <v>Conv</v>
          </cell>
          <cell r="L7343">
            <v>287783.06</v>
          </cell>
          <cell r="M7343" t="str">
            <v>Owner-Occupied</v>
          </cell>
          <cell r="N7343">
            <v>0</v>
          </cell>
          <cell r="O7343">
            <v>43831</v>
          </cell>
          <cell r="P7343" t="str">
            <v>Current</v>
          </cell>
        </row>
        <row r="7344">
          <cell r="B7344">
            <v>41572</v>
          </cell>
          <cell r="C7344">
            <v>39</v>
          </cell>
          <cell r="D7344" t="str">
            <v>ON</v>
          </cell>
          <cell r="E7344" t="str">
            <v>Purchase</v>
          </cell>
          <cell r="F7344" t="str">
            <v>Fixed</v>
          </cell>
          <cell r="I7344">
            <v>35.44</v>
          </cell>
          <cell r="J7344">
            <v>26.67</v>
          </cell>
          <cell r="K7344" t="str">
            <v>HiRatio</v>
          </cell>
          <cell r="L7344">
            <v>0</v>
          </cell>
          <cell r="M7344" t="str">
            <v>Owner-Occupied</v>
          </cell>
          <cell r="N7344">
            <v>4</v>
          </cell>
          <cell r="O7344">
            <v>42625</v>
          </cell>
          <cell r="P7344" t="str">
            <v>Current</v>
          </cell>
        </row>
        <row r="7345">
          <cell r="B7345">
            <v>41151</v>
          </cell>
          <cell r="C7345">
            <v>53</v>
          </cell>
          <cell r="D7345" t="str">
            <v>ON</v>
          </cell>
          <cell r="E7345" t="str">
            <v>Purchase</v>
          </cell>
          <cell r="F7345" t="str">
            <v>Fixed</v>
          </cell>
          <cell r="I7345">
            <v>26.14</v>
          </cell>
          <cell r="J7345">
            <v>14.05</v>
          </cell>
          <cell r="K7345" t="str">
            <v>Conv</v>
          </cell>
          <cell r="L7345">
            <v>111378.4</v>
          </cell>
          <cell r="M7345" t="str">
            <v>Owner-Occupied</v>
          </cell>
          <cell r="N7345">
            <v>0</v>
          </cell>
          <cell r="O7345">
            <v>43831</v>
          </cell>
          <cell r="P7345" t="str">
            <v>Current</v>
          </cell>
        </row>
        <row r="7346">
          <cell r="B7346">
            <v>41920</v>
          </cell>
          <cell r="C7346">
            <v>27</v>
          </cell>
          <cell r="D7346" t="str">
            <v>SK</v>
          </cell>
          <cell r="E7346" t="str">
            <v>Purchase</v>
          </cell>
          <cell r="F7346" t="str">
            <v>Fixed</v>
          </cell>
          <cell r="I7346">
            <v>35.11</v>
          </cell>
          <cell r="J7346">
            <v>9.64</v>
          </cell>
          <cell r="K7346" t="str">
            <v>HiRatio</v>
          </cell>
          <cell r="L7346">
            <v>125708.93</v>
          </cell>
          <cell r="M7346" t="str">
            <v>Owner-Occupied</v>
          </cell>
          <cell r="N7346">
            <v>0</v>
          </cell>
          <cell r="O7346">
            <v>43831</v>
          </cell>
          <cell r="P7346" t="str">
            <v>Current</v>
          </cell>
        </row>
        <row r="7347">
          <cell r="B7347">
            <v>42642</v>
          </cell>
          <cell r="C7347">
            <v>4</v>
          </cell>
          <cell r="D7347" t="str">
            <v>AB</v>
          </cell>
          <cell r="E7347" t="str">
            <v>Purchase</v>
          </cell>
          <cell r="F7347" t="str">
            <v>Fixed</v>
          </cell>
          <cell r="I7347">
            <v>33.299999999999997</v>
          </cell>
          <cell r="J7347">
            <v>31.36</v>
          </cell>
          <cell r="K7347" t="str">
            <v>HiRatio</v>
          </cell>
          <cell r="L7347">
            <v>312693.81</v>
          </cell>
          <cell r="M7347" t="str">
            <v>Owner-Occupied</v>
          </cell>
          <cell r="N7347">
            <v>0</v>
          </cell>
          <cell r="O7347">
            <v>43831</v>
          </cell>
          <cell r="P7347" t="str">
            <v>Current</v>
          </cell>
        </row>
        <row r="7348">
          <cell r="B7348">
            <v>42020</v>
          </cell>
          <cell r="C7348">
            <v>24</v>
          </cell>
          <cell r="D7348" t="str">
            <v>ON</v>
          </cell>
          <cell r="E7348" t="str">
            <v>Purchase</v>
          </cell>
          <cell r="F7348" t="str">
            <v>Fixed</v>
          </cell>
          <cell r="I7348">
            <v>41.35</v>
          </cell>
          <cell r="J7348">
            <v>36.630000000000003</v>
          </cell>
          <cell r="K7348" t="str">
            <v>Conv</v>
          </cell>
          <cell r="L7348">
            <v>565616.78</v>
          </cell>
          <cell r="M7348" t="str">
            <v>Owner-Occupied</v>
          </cell>
          <cell r="N7348">
            <v>0</v>
          </cell>
          <cell r="O7348">
            <v>43831</v>
          </cell>
          <cell r="P7348" t="str">
            <v>Current</v>
          </cell>
        </row>
        <row r="7349">
          <cell r="B7349">
            <v>42117</v>
          </cell>
          <cell r="C7349">
            <v>21</v>
          </cell>
          <cell r="D7349" t="str">
            <v>ON</v>
          </cell>
          <cell r="E7349" t="str">
            <v>Refinance External</v>
          </cell>
          <cell r="F7349" t="str">
            <v>ARM</v>
          </cell>
          <cell r="I7349">
            <v>33.33</v>
          </cell>
          <cell r="J7349">
            <v>21.77</v>
          </cell>
          <cell r="K7349" t="str">
            <v>Conv</v>
          </cell>
          <cell r="L7349">
            <v>185025.61</v>
          </cell>
          <cell r="M7349" t="str">
            <v>Owner-Occupied</v>
          </cell>
          <cell r="N7349">
            <v>0</v>
          </cell>
          <cell r="O7349">
            <v>43831</v>
          </cell>
          <cell r="P7349" t="str">
            <v>Current</v>
          </cell>
        </row>
        <row r="7350">
          <cell r="B7350">
            <v>42166</v>
          </cell>
          <cell r="C7350">
            <v>19</v>
          </cell>
          <cell r="D7350" t="str">
            <v>ON</v>
          </cell>
          <cell r="E7350" t="str">
            <v>Transfer</v>
          </cell>
          <cell r="F7350" t="str">
            <v>Fixed</v>
          </cell>
          <cell r="I7350">
            <v>29.41</v>
          </cell>
          <cell r="J7350">
            <v>29.03</v>
          </cell>
          <cell r="K7350" t="str">
            <v>HiRatio</v>
          </cell>
          <cell r="L7350">
            <v>108743.61</v>
          </cell>
          <cell r="M7350" t="str">
            <v>Owner-Occupied</v>
          </cell>
          <cell r="N7350">
            <v>0</v>
          </cell>
          <cell r="O7350">
            <v>43831</v>
          </cell>
          <cell r="P7350" t="str">
            <v>Current</v>
          </cell>
        </row>
        <row r="7351">
          <cell r="B7351">
            <v>42221</v>
          </cell>
          <cell r="C7351">
            <v>17</v>
          </cell>
          <cell r="D7351" t="str">
            <v>AB</v>
          </cell>
          <cell r="E7351" t="str">
            <v>Port Increase</v>
          </cell>
          <cell r="F7351" t="str">
            <v>ARM</v>
          </cell>
          <cell r="I7351">
            <v>33.51</v>
          </cell>
          <cell r="J7351">
            <v>28.13</v>
          </cell>
          <cell r="K7351" t="str">
            <v>Conv</v>
          </cell>
          <cell r="L7351">
            <v>433249.76</v>
          </cell>
          <cell r="M7351" t="str">
            <v>Owner-Occupied</v>
          </cell>
          <cell r="N7351">
            <v>0</v>
          </cell>
          <cell r="O7351">
            <v>43831</v>
          </cell>
          <cell r="P7351" t="str">
            <v>Current</v>
          </cell>
        </row>
        <row r="7352">
          <cell r="B7352">
            <v>41088</v>
          </cell>
          <cell r="C7352">
            <v>55</v>
          </cell>
          <cell r="D7352" t="str">
            <v>BC</v>
          </cell>
          <cell r="E7352" t="str">
            <v>Purchase</v>
          </cell>
          <cell r="F7352" t="str">
            <v>ARM</v>
          </cell>
          <cell r="I7352">
            <v>17.97</v>
          </cell>
          <cell r="J7352">
            <v>19.88</v>
          </cell>
          <cell r="K7352" t="str">
            <v>Conv</v>
          </cell>
          <cell r="L7352">
            <v>0</v>
          </cell>
          <cell r="M7352" t="str">
            <v>Owner-Occupied</v>
          </cell>
          <cell r="N7352">
            <v>4</v>
          </cell>
          <cell r="O7352">
            <v>41549</v>
          </cell>
          <cell r="P7352" t="str">
            <v>Current</v>
          </cell>
        </row>
        <row r="7353">
          <cell r="B7353">
            <v>41913</v>
          </cell>
          <cell r="C7353">
            <v>27</v>
          </cell>
          <cell r="D7353" t="str">
            <v>ON</v>
          </cell>
          <cell r="E7353" t="str">
            <v>Purchase</v>
          </cell>
          <cell r="F7353" t="str">
            <v>ARM</v>
          </cell>
          <cell r="I7353">
            <v>33.1</v>
          </cell>
          <cell r="J7353">
            <v>26.14</v>
          </cell>
          <cell r="K7353" t="str">
            <v>HiRatio</v>
          </cell>
          <cell r="L7353">
            <v>356984.62</v>
          </cell>
          <cell r="M7353" t="str">
            <v>Owner-Occupied</v>
          </cell>
          <cell r="N7353">
            <v>0</v>
          </cell>
          <cell r="O7353">
            <v>43831</v>
          </cell>
          <cell r="P7353" t="str">
            <v>Current</v>
          </cell>
        </row>
        <row r="7354">
          <cell r="B7354">
            <v>42173</v>
          </cell>
          <cell r="C7354">
            <v>19</v>
          </cell>
          <cell r="D7354" t="str">
            <v>BC</v>
          </cell>
          <cell r="E7354" t="str">
            <v>Transfer</v>
          </cell>
          <cell r="F7354" t="str">
            <v>Fixed</v>
          </cell>
          <cell r="I7354">
            <v>40.340000000000003</v>
          </cell>
          <cell r="J7354">
            <v>23.36</v>
          </cell>
          <cell r="K7354" t="str">
            <v>HiRatio</v>
          </cell>
          <cell r="L7354">
            <v>0</v>
          </cell>
          <cell r="M7354" t="str">
            <v>Owner-Occupied</v>
          </cell>
          <cell r="N7354">
            <v>4</v>
          </cell>
          <cell r="O7354">
            <v>42353</v>
          </cell>
          <cell r="P7354" t="str">
            <v>Current</v>
          </cell>
        </row>
        <row r="7355">
          <cell r="B7355">
            <v>41103</v>
          </cell>
          <cell r="C7355">
            <v>54</v>
          </cell>
          <cell r="D7355" t="str">
            <v>AB</v>
          </cell>
          <cell r="E7355" t="str">
            <v>Purchase</v>
          </cell>
          <cell r="F7355" t="str">
            <v>Fixed</v>
          </cell>
          <cell r="I7355">
            <v>22.43</v>
          </cell>
          <cell r="J7355">
            <v>18.95</v>
          </cell>
          <cell r="K7355" t="str">
            <v>HiRatio</v>
          </cell>
          <cell r="L7355">
            <v>0</v>
          </cell>
          <cell r="M7355" t="str">
            <v>Owner-Occupied</v>
          </cell>
          <cell r="N7355">
            <v>4</v>
          </cell>
          <cell r="O7355">
            <v>42564</v>
          </cell>
          <cell r="P7355" t="str">
            <v>Current</v>
          </cell>
        </row>
        <row r="7356">
          <cell r="B7356">
            <v>42681</v>
          </cell>
          <cell r="C7356">
            <v>2</v>
          </cell>
          <cell r="D7356" t="str">
            <v>ON</v>
          </cell>
          <cell r="E7356" t="str">
            <v>Refinance External</v>
          </cell>
          <cell r="F7356" t="str">
            <v>Fixed</v>
          </cell>
          <cell r="I7356">
            <v>37.31</v>
          </cell>
          <cell r="J7356">
            <v>7.68</v>
          </cell>
          <cell r="K7356" t="str">
            <v>Conv</v>
          </cell>
          <cell r="L7356">
            <v>199290.21</v>
          </cell>
          <cell r="M7356" t="str">
            <v>Rental</v>
          </cell>
          <cell r="N7356">
            <v>0</v>
          </cell>
          <cell r="O7356">
            <v>43831</v>
          </cell>
          <cell r="P7356" t="str">
            <v>Current</v>
          </cell>
        </row>
        <row r="7357">
          <cell r="B7357">
            <v>41499</v>
          </cell>
          <cell r="C7357">
            <v>41</v>
          </cell>
          <cell r="D7357" t="str">
            <v>BC</v>
          </cell>
          <cell r="E7357" t="str">
            <v>Transfer</v>
          </cell>
          <cell r="F7357" t="str">
            <v>Fixed</v>
          </cell>
          <cell r="I7357">
            <v>33.32</v>
          </cell>
          <cell r="J7357">
            <v>22.72</v>
          </cell>
          <cell r="K7357" t="str">
            <v>HiRatio</v>
          </cell>
          <cell r="L7357">
            <v>0</v>
          </cell>
          <cell r="M7357" t="str">
            <v>Owner-Occupied</v>
          </cell>
          <cell r="N7357">
            <v>4</v>
          </cell>
          <cell r="O7357">
            <v>42682</v>
          </cell>
          <cell r="P7357" t="str">
            <v>Current</v>
          </cell>
        </row>
        <row r="7358">
          <cell r="B7358">
            <v>41243</v>
          </cell>
          <cell r="C7358">
            <v>50</v>
          </cell>
          <cell r="D7358" t="str">
            <v>ON</v>
          </cell>
          <cell r="E7358" t="str">
            <v>Refinance External</v>
          </cell>
          <cell r="F7358" t="str">
            <v>Fixed</v>
          </cell>
          <cell r="I7358">
            <v>39.93</v>
          </cell>
          <cell r="J7358">
            <v>31.08</v>
          </cell>
          <cell r="K7358" t="str">
            <v>Conv</v>
          </cell>
          <cell r="L7358">
            <v>0</v>
          </cell>
          <cell r="M7358" t="str">
            <v>Owner-Occupied</v>
          </cell>
          <cell r="N7358">
            <v>4</v>
          </cell>
          <cell r="O7358">
            <v>41593</v>
          </cell>
          <cell r="P7358" t="str">
            <v>Current</v>
          </cell>
        </row>
        <row r="7359">
          <cell r="B7359">
            <v>41145</v>
          </cell>
          <cell r="C7359">
            <v>53</v>
          </cell>
          <cell r="D7359" t="str">
            <v>ON</v>
          </cell>
          <cell r="E7359" t="str">
            <v>Refinance External</v>
          </cell>
          <cell r="F7359" t="str">
            <v>Fixed</v>
          </cell>
          <cell r="I7359">
            <v>43.93</v>
          </cell>
          <cell r="J7359">
            <v>30.05</v>
          </cell>
          <cell r="K7359" t="str">
            <v>Conv</v>
          </cell>
          <cell r="L7359">
            <v>210168.38</v>
          </cell>
          <cell r="M7359" t="str">
            <v>Owner-Occupied</v>
          </cell>
          <cell r="N7359">
            <v>0</v>
          </cell>
          <cell r="O7359">
            <v>43831</v>
          </cell>
          <cell r="P7359" t="str">
            <v>0-29</v>
          </cell>
        </row>
        <row r="7360">
          <cell r="B7360">
            <v>41876</v>
          </cell>
          <cell r="C7360">
            <v>29</v>
          </cell>
          <cell r="D7360" t="str">
            <v>ON</v>
          </cell>
          <cell r="E7360" t="str">
            <v>Purchase</v>
          </cell>
          <cell r="F7360" t="str">
            <v>ARM</v>
          </cell>
          <cell r="I7360">
            <v>34.39</v>
          </cell>
          <cell r="J7360">
            <v>30.83</v>
          </cell>
          <cell r="K7360" t="str">
            <v>HiRatio</v>
          </cell>
          <cell r="L7360">
            <v>317139.26</v>
          </cell>
          <cell r="M7360" t="str">
            <v>Owner-Occupied</v>
          </cell>
          <cell r="N7360">
            <v>0</v>
          </cell>
          <cell r="O7360">
            <v>43831</v>
          </cell>
          <cell r="P7360" t="str">
            <v>Current</v>
          </cell>
        </row>
        <row r="7361">
          <cell r="B7361">
            <v>42290</v>
          </cell>
          <cell r="C7361">
            <v>15</v>
          </cell>
          <cell r="D7361" t="str">
            <v>ON</v>
          </cell>
          <cell r="E7361" t="str">
            <v>Transfer</v>
          </cell>
          <cell r="F7361" t="str">
            <v>ARM</v>
          </cell>
          <cell r="I7361">
            <v>21.88</v>
          </cell>
          <cell r="J7361">
            <v>21.44</v>
          </cell>
          <cell r="K7361" t="str">
            <v>Conv</v>
          </cell>
          <cell r="L7361">
            <v>110626.13</v>
          </cell>
          <cell r="M7361" t="str">
            <v>Owner-Occupied</v>
          </cell>
          <cell r="N7361">
            <v>0</v>
          </cell>
          <cell r="O7361">
            <v>43831</v>
          </cell>
          <cell r="P7361" t="str">
            <v>Current</v>
          </cell>
        </row>
        <row r="7362">
          <cell r="B7362">
            <v>41416</v>
          </cell>
          <cell r="C7362">
            <v>44</v>
          </cell>
          <cell r="D7362" t="str">
            <v>AB</v>
          </cell>
          <cell r="E7362" t="str">
            <v>Purchase</v>
          </cell>
          <cell r="F7362" t="str">
            <v>Fixed</v>
          </cell>
          <cell r="I7362">
            <v>32.61</v>
          </cell>
          <cell r="J7362">
            <v>30.71</v>
          </cell>
          <cell r="K7362" t="str">
            <v>HiRatio</v>
          </cell>
          <cell r="L7362">
            <v>410223.81</v>
          </cell>
          <cell r="M7362" t="str">
            <v>Owner-Occupied</v>
          </cell>
          <cell r="N7362">
            <v>0</v>
          </cell>
          <cell r="O7362">
            <v>43831</v>
          </cell>
          <cell r="P7362" t="str">
            <v>Current</v>
          </cell>
        </row>
        <row r="7363">
          <cell r="B7363">
            <v>42096</v>
          </cell>
          <cell r="C7363">
            <v>21</v>
          </cell>
          <cell r="D7363" t="str">
            <v>ON</v>
          </cell>
          <cell r="E7363" t="str">
            <v>Purchase</v>
          </cell>
          <cell r="F7363" t="str">
            <v>Fixed</v>
          </cell>
          <cell r="I7363">
            <v>35.14</v>
          </cell>
          <cell r="J7363">
            <v>33.409999999999997</v>
          </cell>
          <cell r="K7363" t="str">
            <v>Conv</v>
          </cell>
          <cell r="L7363">
            <v>202509.92</v>
          </cell>
          <cell r="M7363" t="str">
            <v>Owner-Occupied</v>
          </cell>
          <cell r="N7363">
            <v>0</v>
          </cell>
          <cell r="O7363">
            <v>43831</v>
          </cell>
          <cell r="P7363" t="str">
            <v>Current</v>
          </cell>
        </row>
        <row r="7364">
          <cell r="B7364">
            <v>41051</v>
          </cell>
          <cell r="C7364">
            <v>56</v>
          </cell>
          <cell r="D7364" t="str">
            <v>AB</v>
          </cell>
          <cell r="E7364" t="str">
            <v>Transfer</v>
          </cell>
          <cell r="F7364" t="str">
            <v>Fixed</v>
          </cell>
          <cell r="I7364">
            <v>15.89</v>
          </cell>
          <cell r="J7364">
            <v>11.3</v>
          </cell>
          <cell r="K7364" t="str">
            <v>HiRatio</v>
          </cell>
          <cell r="L7364">
            <v>174777.44</v>
          </cell>
          <cell r="M7364" t="str">
            <v>Owner-Occupied</v>
          </cell>
          <cell r="N7364">
            <v>0</v>
          </cell>
          <cell r="O7364">
            <v>43831</v>
          </cell>
          <cell r="P7364" t="str">
            <v>Current</v>
          </cell>
        </row>
        <row r="7365">
          <cell r="B7365">
            <v>42345</v>
          </cell>
          <cell r="C7365">
            <v>13</v>
          </cell>
          <cell r="D7365" t="str">
            <v>MB</v>
          </cell>
          <cell r="E7365" t="str">
            <v>Purchase</v>
          </cell>
          <cell r="F7365" t="str">
            <v>Fixed</v>
          </cell>
          <cell r="I7365">
            <v>24.91</v>
          </cell>
          <cell r="J7365">
            <v>24.39</v>
          </cell>
          <cell r="K7365" t="str">
            <v>HiRatio</v>
          </cell>
          <cell r="L7365">
            <v>386944.57</v>
          </cell>
          <cell r="M7365" t="str">
            <v>Owner-Occupied</v>
          </cell>
          <cell r="N7365">
            <v>0</v>
          </cell>
          <cell r="O7365">
            <v>43831</v>
          </cell>
          <cell r="P7365" t="str">
            <v>Current</v>
          </cell>
        </row>
        <row r="7366">
          <cell r="B7366">
            <v>42025</v>
          </cell>
          <cell r="C7366">
            <v>24</v>
          </cell>
          <cell r="D7366" t="str">
            <v>BC</v>
          </cell>
          <cell r="E7366" t="str">
            <v>Refinance External</v>
          </cell>
          <cell r="F7366" t="str">
            <v>ARM</v>
          </cell>
          <cell r="I7366">
            <v>24.48</v>
          </cell>
          <cell r="J7366">
            <v>24.48</v>
          </cell>
          <cell r="K7366" t="str">
            <v>Conv</v>
          </cell>
          <cell r="L7366">
            <v>418628.41</v>
          </cell>
          <cell r="M7366" t="str">
            <v>Owner-Occupied</v>
          </cell>
          <cell r="N7366">
            <v>0</v>
          </cell>
          <cell r="O7366">
            <v>43831</v>
          </cell>
          <cell r="P7366" t="str">
            <v>Current</v>
          </cell>
        </row>
        <row r="7367">
          <cell r="B7367">
            <v>41789</v>
          </cell>
          <cell r="C7367">
            <v>32</v>
          </cell>
          <cell r="D7367" t="str">
            <v>ON</v>
          </cell>
          <cell r="E7367" t="str">
            <v>Purchase</v>
          </cell>
          <cell r="F7367" t="str">
            <v>Fixed</v>
          </cell>
          <cell r="I7367">
            <v>32.35</v>
          </cell>
          <cell r="J7367">
            <v>32.01</v>
          </cell>
          <cell r="K7367" t="str">
            <v>HiRatio</v>
          </cell>
          <cell r="L7367">
            <v>347357.9</v>
          </cell>
          <cell r="M7367" t="str">
            <v>Owner-Occupied</v>
          </cell>
          <cell r="N7367">
            <v>0</v>
          </cell>
          <cell r="O7367">
            <v>43831</v>
          </cell>
          <cell r="P7367" t="str">
            <v>Current</v>
          </cell>
        </row>
        <row r="7368">
          <cell r="B7368">
            <v>41677</v>
          </cell>
          <cell r="C7368">
            <v>35</v>
          </cell>
          <cell r="D7368" t="str">
            <v>ON</v>
          </cell>
          <cell r="E7368" t="str">
            <v>Purchase</v>
          </cell>
          <cell r="F7368" t="str">
            <v>Fixed</v>
          </cell>
          <cell r="I7368">
            <v>42.32</v>
          </cell>
          <cell r="J7368">
            <v>30.35</v>
          </cell>
          <cell r="K7368" t="str">
            <v>HiRatio</v>
          </cell>
          <cell r="L7368">
            <v>0</v>
          </cell>
          <cell r="M7368" t="str">
            <v>Owner-Occupied</v>
          </cell>
          <cell r="N7368">
            <v>4</v>
          </cell>
          <cell r="O7368">
            <v>41912</v>
          </cell>
          <cell r="P7368" t="str">
            <v>Current</v>
          </cell>
        </row>
        <row r="7369">
          <cell r="B7369">
            <v>42348</v>
          </cell>
          <cell r="C7369">
            <v>13</v>
          </cell>
          <cell r="D7369" t="str">
            <v>ON</v>
          </cell>
          <cell r="E7369" t="str">
            <v>Refinance External</v>
          </cell>
          <cell r="F7369" t="str">
            <v>Fixed</v>
          </cell>
          <cell r="I7369">
            <v>35.4</v>
          </cell>
          <cell r="J7369">
            <v>33.69</v>
          </cell>
          <cell r="K7369" t="str">
            <v>Conv</v>
          </cell>
          <cell r="L7369">
            <v>351272.17</v>
          </cell>
          <cell r="M7369" t="str">
            <v>Owner-Occupied</v>
          </cell>
          <cell r="N7369">
            <v>0</v>
          </cell>
          <cell r="O7369">
            <v>43831</v>
          </cell>
          <cell r="P7369" t="str">
            <v>Current</v>
          </cell>
        </row>
        <row r="7370">
          <cell r="B7370">
            <v>42143</v>
          </cell>
          <cell r="C7370">
            <v>20</v>
          </cell>
          <cell r="D7370" t="str">
            <v>ON</v>
          </cell>
          <cell r="E7370" t="str">
            <v>Purchase</v>
          </cell>
          <cell r="F7370" t="str">
            <v>Fixed</v>
          </cell>
          <cell r="I7370">
            <v>39.1</v>
          </cell>
          <cell r="J7370">
            <v>36.54</v>
          </cell>
          <cell r="K7370" t="str">
            <v>HiRatio</v>
          </cell>
          <cell r="L7370">
            <v>277490.93</v>
          </cell>
          <cell r="M7370" t="str">
            <v>Owner-Occupied</v>
          </cell>
          <cell r="N7370">
            <v>0</v>
          </cell>
          <cell r="O7370">
            <v>43831</v>
          </cell>
          <cell r="P7370" t="str">
            <v>Current</v>
          </cell>
        </row>
        <row r="7371">
          <cell r="B7371">
            <v>41243</v>
          </cell>
          <cell r="C7371">
            <v>50</v>
          </cell>
          <cell r="D7371" t="str">
            <v>AB</v>
          </cell>
          <cell r="E7371" t="str">
            <v>Purchase</v>
          </cell>
          <cell r="F7371" t="str">
            <v>Fixed</v>
          </cell>
          <cell r="I7371">
            <v>38.549999999999997</v>
          </cell>
          <cell r="J7371">
            <v>38.549999999999997</v>
          </cell>
          <cell r="K7371" t="str">
            <v>HiRatio</v>
          </cell>
          <cell r="L7371">
            <v>0</v>
          </cell>
          <cell r="M7371" t="str">
            <v>Owner-Occupied</v>
          </cell>
          <cell r="N7371">
            <v>4</v>
          </cell>
          <cell r="O7371">
            <v>42627</v>
          </cell>
          <cell r="P7371" t="str">
            <v>Current</v>
          </cell>
        </row>
        <row r="7372">
          <cell r="B7372">
            <v>42220</v>
          </cell>
          <cell r="C7372">
            <v>17</v>
          </cell>
          <cell r="D7372" t="str">
            <v>ON</v>
          </cell>
          <cell r="E7372" t="str">
            <v>Purchase</v>
          </cell>
          <cell r="F7372" t="str">
            <v>Fixed</v>
          </cell>
          <cell r="I7372">
            <v>43.57</v>
          </cell>
          <cell r="J7372">
            <v>34.630000000000003</v>
          </cell>
          <cell r="K7372" t="str">
            <v>HiRatio</v>
          </cell>
          <cell r="L7372">
            <v>557442.88</v>
          </cell>
          <cell r="M7372" t="str">
            <v>Owner-Occupied</v>
          </cell>
          <cell r="N7372">
            <v>0</v>
          </cell>
          <cell r="O7372">
            <v>43831</v>
          </cell>
          <cell r="P7372" t="str">
            <v>Current</v>
          </cell>
        </row>
        <row r="7373">
          <cell r="B7373">
            <v>41943</v>
          </cell>
          <cell r="C7373">
            <v>27</v>
          </cell>
          <cell r="D7373" t="str">
            <v>ON</v>
          </cell>
          <cell r="E7373" t="str">
            <v>Purchase</v>
          </cell>
          <cell r="F7373" t="str">
            <v>ARM</v>
          </cell>
          <cell r="I7373">
            <v>31.1</v>
          </cell>
          <cell r="J7373">
            <v>30.36</v>
          </cell>
          <cell r="K7373" t="str">
            <v>Conv</v>
          </cell>
          <cell r="L7373">
            <v>539178.61</v>
          </cell>
          <cell r="M7373" t="str">
            <v>Owner-Occupied</v>
          </cell>
          <cell r="N7373">
            <v>0</v>
          </cell>
          <cell r="O7373">
            <v>43831</v>
          </cell>
          <cell r="P7373" t="str">
            <v>Current</v>
          </cell>
        </row>
        <row r="7374">
          <cell r="B7374">
            <v>41102</v>
          </cell>
          <cell r="C7374">
            <v>54</v>
          </cell>
          <cell r="D7374" t="str">
            <v>ON</v>
          </cell>
          <cell r="E7374" t="str">
            <v>Purchase</v>
          </cell>
          <cell r="F7374" t="str">
            <v>Fixed</v>
          </cell>
          <cell r="I7374">
            <v>39.18</v>
          </cell>
          <cell r="J7374">
            <v>24.48</v>
          </cell>
          <cell r="K7374" t="str">
            <v>Conv</v>
          </cell>
          <cell r="L7374">
            <v>122679.74</v>
          </cell>
          <cell r="M7374" t="str">
            <v>Rental</v>
          </cell>
          <cell r="N7374">
            <v>0</v>
          </cell>
          <cell r="O7374">
            <v>43831</v>
          </cell>
          <cell r="P7374" t="str">
            <v>Current</v>
          </cell>
        </row>
        <row r="7375">
          <cell r="B7375">
            <v>41988</v>
          </cell>
          <cell r="C7375">
            <v>25</v>
          </cell>
          <cell r="D7375" t="str">
            <v>ON</v>
          </cell>
          <cell r="E7375" t="str">
            <v>Purchase</v>
          </cell>
          <cell r="F7375" t="str">
            <v>Fixed</v>
          </cell>
          <cell r="I7375">
            <v>39.450000000000003</v>
          </cell>
          <cell r="J7375">
            <v>30.55</v>
          </cell>
          <cell r="K7375" t="str">
            <v>HiRatio</v>
          </cell>
          <cell r="L7375">
            <v>259049.89</v>
          </cell>
          <cell r="M7375" t="str">
            <v>Owner-Occupied</v>
          </cell>
          <cell r="N7375">
            <v>0</v>
          </cell>
          <cell r="O7375">
            <v>43831</v>
          </cell>
          <cell r="P7375" t="str">
            <v>Current</v>
          </cell>
        </row>
        <row r="7376">
          <cell r="B7376">
            <v>40857</v>
          </cell>
          <cell r="C7376">
            <v>62</v>
          </cell>
          <cell r="D7376" t="str">
            <v>ON</v>
          </cell>
          <cell r="E7376" t="str">
            <v>Refinance External</v>
          </cell>
          <cell r="F7376" t="str">
            <v>Fixed</v>
          </cell>
          <cell r="I7376">
            <v>36.06</v>
          </cell>
          <cell r="J7376">
            <v>23.08</v>
          </cell>
          <cell r="K7376" t="str">
            <v>HiRatio</v>
          </cell>
          <cell r="L7376">
            <v>174970.76</v>
          </cell>
          <cell r="M7376" t="str">
            <v>Owner-Occupied</v>
          </cell>
          <cell r="N7376">
            <v>0</v>
          </cell>
          <cell r="O7376">
            <v>43831</v>
          </cell>
          <cell r="P7376" t="str">
            <v>Current</v>
          </cell>
        </row>
        <row r="7377">
          <cell r="B7377">
            <v>42577</v>
          </cell>
          <cell r="C7377">
            <v>6</v>
          </cell>
          <cell r="D7377" t="str">
            <v>AB</v>
          </cell>
          <cell r="E7377" t="str">
            <v>Purchase</v>
          </cell>
          <cell r="F7377" t="str">
            <v>Fixed</v>
          </cell>
          <cell r="I7377">
            <v>42.18</v>
          </cell>
          <cell r="J7377">
            <v>17.75</v>
          </cell>
          <cell r="K7377" t="str">
            <v>HiRatio</v>
          </cell>
          <cell r="L7377">
            <v>525822.62</v>
          </cell>
          <cell r="M7377" t="str">
            <v>Owner-Occupied</v>
          </cell>
          <cell r="N7377">
            <v>0</v>
          </cell>
          <cell r="O7377">
            <v>43831</v>
          </cell>
          <cell r="P7377" t="str">
            <v>Current</v>
          </cell>
        </row>
        <row r="7378">
          <cell r="B7378">
            <v>42269</v>
          </cell>
          <cell r="C7378">
            <v>16</v>
          </cell>
          <cell r="D7378" t="str">
            <v>ON</v>
          </cell>
          <cell r="E7378" t="str">
            <v>Purchase</v>
          </cell>
          <cell r="F7378" t="str">
            <v>ARM</v>
          </cell>
          <cell r="I7378">
            <v>20.65</v>
          </cell>
          <cell r="J7378">
            <v>19.89</v>
          </cell>
          <cell r="K7378" t="str">
            <v>Conv</v>
          </cell>
          <cell r="L7378">
            <v>401193.05</v>
          </cell>
          <cell r="M7378" t="str">
            <v>Owner-Occupied</v>
          </cell>
          <cell r="N7378">
            <v>0</v>
          </cell>
          <cell r="O7378">
            <v>43831</v>
          </cell>
          <cell r="P7378" t="str">
            <v>Current</v>
          </cell>
        </row>
        <row r="7379">
          <cell r="B7379">
            <v>42080</v>
          </cell>
          <cell r="C7379">
            <v>22</v>
          </cell>
          <cell r="D7379" t="str">
            <v>ON</v>
          </cell>
          <cell r="E7379" t="str">
            <v>Purchase</v>
          </cell>
          <cell r="F7379" t="str">
            <v>ARM</v>
          </cell>
          <cell r="I7379">
            <v>17.45</v>
          </cell>
          <cell r="J7379">
            <v>14.84</v>
          </cell>
          <cell r="K7379" t="str">
            <v>HiRatio</v>
          </cell>
          <cell r="L7379">
            <v>491647.13</v>
          </cell>
          <cell r="M7379" t="str">
            <v>Owner-Occupied</v>
          </cell>
          <cell r="N7379">
            <v>0</v>
          </cell>
          <cell r="O7379">
            <v>43831</v>
          </cell>
          <cell r="P7379" t="str">
            <v>Current</v>
          </cell>
        </row>
        <row r="7380">
          <cell r="B7380">
            <v>41596</v>
          </cell>
          <cell r="C7380">
            <v>38</v>
          </cell>
          <cell r="D7380" t="str">
            <v>ON</v>
          </cell>
          <cell r="E7380" t="str">
            <v>Transfer</v>
          </cell>
          <cell r="F7380" t="str">
            <v>ARM</v>
          </cell>
          <cell r="I7380">
            <v>26.38</v>
          </cell>
          <cell r="J7380">
            <v>22.4</v>
          </cell>
          <cell r="K7380" t="str">
            <v>Conv</v>
          </cell>
          <cell r="L7380">
            <v>157649.60999999999</v>
          </cell>
          <cell r="M7380" t="str">
            <v>Owner-Occupied</v>
          </cell>
          <cell r="N7380">
            <v>0</v>
          </cell>
          <cell r="O7380">
            <v>43831</v>
          </cell>
          <cell r="P7380" t="str">
            <v>Current</v>
          </cell>
        </row>
        <row r="7381">
          <cell r="B7381">
            <v>42397</v>
          </cell>
          <cell r="C7381">
            <v>12</v>
          </cell>
          <cell r="D7381" t="str">
            <v>ON</v>
          </cell>
          <cell r="E7381" t="str">
            <v>Purchase</v>
          </cell>
          <cell r="F7381" t="str">
            <v>ARM</v>
          </cell>
          <cell r="I7381">
            <v>34.43</v>
          </cell>
          <cell r="J7381">
            <v>21.18</v>
          </cell>
          <cell r="K7381" t="str">
            <v>Conv</v>
          </cell>
          <cell r="L7381">
            <v>356045.38</v>
          </cell>
          <cell r="M7381" t="str">
            <v>Owner-Occupied</v>
          </cell>
          <cell r="N7381">
            <v>0</v>
          </cell>
          <cell r="O7381">
            <v>43831</v>
          </cell>
          <cell r="P7381" t="str">
            <v>Current</v>
          </cell>
        </row>
        <row r="7382">
          <cell r="B7382">
            <v>42156</v>
          </cell>
          <cell r="C7382">
            <v>19</v>
          </cell>
          <cell r="D7382" t="str">
            <v>ON</v>
          </cell>
          <cell r="E7382" t="str">
            <v>Purchase</v>
          </cell>
          <cell r="F7382" t="str">
            <v>ARM</v>
          </cell>
          <cell r="I7382">
            <v>37.869999999999997</v>
          </cell>
          <cell r="J7382">
            <v>15.48</v>
          </cell>
          <cell r="K7382" t="str">
            <v>HiRatio</v>
          </cell>
          <cell r="L7382">
            <v>394459.05</v>
          </cell>
          <cell r="M7382" t="str">
            <v>Owner-Occupied</v>
          </cell>
          <cell r="N7382">
            <v>0</v>
          </cell>
          <cell r="O7382">
            <v>43831</v>
          </cell>
          <cell r="P7382" t="str">
            <v>Current</v>
          </cell>
        </row>
        <row r="7383">
          <cell r="B7383">
            <v>41179</v>
          </cell>
          <cell r="C7383">
            <v>52</v>
          </cell>
          <cell r="D7383" t="str">
            <v>ON</v>
          </cell>
          <cell r="E7383" t="str">
            <v>Purchase</v>
          </cell>
          <cell r="F7383" t="str">
            <v>Fixed</v>
          </cell>
          <cell r="I7383">
            <v>31.84</v>
          </cell>
          <cell r="J7383">
            <v>21.05</v>
          </cell>
          <cell r="K7383" t="str">
            <v>HiRatio</v>
          </cell>
          <cell r="L7383">
            <v>0</v>
          </cell>
          <cell r="M7383" t="str">
            <v>Owner-Occupied</v>
          </cell>
          <cell r="N7383">
            <v>4</v>
          </cell>
          <cell r="O7383">
            <v>42620</v>
          </cell>
          <cell r="P7383" t="str">
            <v>Current</v>
          </cell>
        </row>
        <row r="7384">
          <cell r="B7384">
            <v>42215</v>
          </cell>
          <cell r="C7384">
            <v>18</v>
          </cell>
          <cell r="D7384" t="str">
            <v>ON</v>
          </cell>
          <cell r="E7384" t="str">
            <v>Purchase</v>
          </cell>
          <cell r="F7384" t="str">
            <v>Fixed</v>
          </cell>
          <cell r="I7384">
            <v>42.4</v>
          </cell>
          <cell r="J7384">
            <v>26.6</v>
          </cell>
          <cell r="K7384" t="str">
            <v>HiRatio</v>
          </cell>
          <cell r="L7384">
            <v>345766.96</v>
          </cell>
          <cell r="M7384" t="str">
            <v>Owner-Occupied</v>
          </cell>
          <cell r="N7384">
            <v>0</v>
          </cell>
          <cell r="O7384">
            <v>43831</v>
          </cell>
          <cell r="P7384" t="str">
            <v>Current</v>
          </cell>
        </row>
        <row r="7385">
          <cell r="B7385">
            <v>41892</v>
          </cell>
          <cell r="C7385">
            <v>28</v>
          </cell>
          <cell r="D7385" t="str">
            <v>ON</v>
          </cell>
          <cell r="E7385" t="str">
            <v>Refinance External</v>
          </cell>
          <cell r="F7385" t="str">
            <v>Fixed</v>
          </cell>
          <cell r="I7385">
            <v>18.2</v>
          </cell>
          <cell r="J7385">
            <v>18.2</v>
          </cell>
          <cell r="K7385" t="str">
            <v>Conv</v>
          </cell>
          <cell r="L7385">
            <v>73704.05</v>
          </cell>
          <cell r="M7385" t="str">
            <v>Owner-Occupied</v>
          </cell>
          <cell r="N7385">
            <v>0</v>
          </cell>
          <cell r="O7385">
            <v>43831</v>
          </cell>
          <cell r="P7385" t="str">
            <v>Current</v>
          </cell>
        </row>
        <row r="7386">
          <cell r="B7386">
            <v>42643</v>
          </cell>
          <cell r="C7386">
            <v>4</v>
          </cell>
          <cell r="D7386" t="str">
            <v>BC</v>
          </cell>
          <cell r="E7386" t="str">
            <v>Purchase</v>
          </cell>
          <cell r="F7386" t="str">
            <v>ARM</v>
          </cell>
          <cell r="I7386">
            <v>27.79</v>
          </cell>
          <cell r="J7386">
            <v>24.64</v>
          </cell>
          <cell r="K7386" t="str">
            <v>Conv</v>
          </cell>
          <cell r="L7386">
            <v>293174.59000000003</v>
          </cell>
          <cell r="M7386" t="str">
            <v>Owner-Occupied</v>
          </cell>
          <cell r="N7386">
            <v>0</v>
          </cell>
          <cell r="O7386">
            <v>43831</v>
          </cell>
          <cell r="P7386" t="str">
            <v>Current</v>
          </cell>
        </row>
        <row r="7387">
          <cell r="B7387">
            <v>41136</v>
          </cell>
          <cell r="C7387">
            <v>53</v>
          </cell>
          <cell r="D7387" t="str">
            <v>ON</v>
          </cell>
          <cell r="E7387" t="str">
            <v>Refinance External</v>
          </cell>
          <cell r="F7387" t="str">
            <v>Fixed</v>
          </cell>
          <cell r="I7387">
            <v>35.14</v>
          </cell>
          <cell r="J7387">
            <v>50.86</v>
          </cell>
          <cell r="K7387" t="str">
            <v>Conv</v>
          </cell>
          <cell r="L7387">
            <v>0</v>
          </cell>
          <cell r="M7387" t="str">
            <v>Owner-Occupied</v>
          </cell>
          <cell r="N7387">
            <v>4</v>
          </cell>
          <cell r="O7387">
            <v>42733</v>
          </cell>
          <cell r="P7387" t="str">
            <v>Current</v>
          </cell>
        </row>
        <row r="7388">
          <cell r="B7388">
            <v>41985</v>
          </cell>
          <cell r="C7388">
            <v>25</v>
          </cell>
          <cell r="D7388" t="str">
            <v>AB</v>
          </cell>
          <cell r="E7388" t="str">
            <v>Purchase</v>
          </cell>
          <cell r="F7388" t="str">
            <v>ARM</v>
          </cell>
          <cell r="I7388">
            <v>32.56</v>
          </cell>
          <cell r="J7388">
            <v>24.99</v>
          </cell>
          <cell r="K7388" t="str">
            <v>HiRatio</v>
          </cell>
          <cell r="L7388">
            <v>323774.32</v>
          </cell>
          <cell r="M7388" t="str">
            <v>Owner-Occupied</v>
          </cell>
          <cell r="N7388">
            <v>0</v>
          </cell>
          <cell r="O7388">
            <v>43831</v>
          </cell>
          <cell r="P7388" t="str">
            <v>Current</v>
          </cell>
        </row>
        <row r="7389">
          <cell r="B7389">
            <v>41683</v>
          </cell>
          <cell r="C7389">
            <v>35</v>
          </cell>
          <cell r="D7389" t="str">
            <v>AB</v>
          </cell>
          <cell r="E7389" t="str">
            <v>Purchase</v>
          </cell>
          <cell r="F7389" t="str">
            <v>Fixed</v>
          </cell>
          <cell r="I7389">
            <v>28.41</v>
          </cell>
          <cell r="J7389">
            <v>20.95</v>
          </cell>
          <cell r="K7389" t="str">
            <v>HiRatio</v>
          </cell>
          <cell r="L7389">
            <v>329129.06</v>
          </cell>
          <cell r="M7389" t="str">
            <v>Owner-Occupied</v>
          </cell>
          <cell r="N7389">
            <v>0</v>
          </cell>
          <cell r="O7389">
            <v>43831</v>
          </cell>
          <cell r="P7389" t="str">
            <v>Current</v>
          </cell>
        </row>
        <row r="7390">
          <cell r="B7390">
            <v>42678</v>
          </cell>
          <cell r="C7390">
            <v>2</v>
          </cell>
          <cell r="D7390" t="str">
            <v>BC</v>
          </cell>
          <cell r="E7390" t="str">
            <v>Purchase</v>
          </cell>
          <cell r="F7390" t="str">
            <v>Fixed</v>
          </cell>
          <cell r="I7390">
            <v>42.97</v>
          </cell>
          <cell r="J7390">
            <v>42.32</v>
          </cell>
          <cell r="K7390" t="str">
            <v>Conv</v>
          </cell>
          <cell r="L7390">
            <v>318788.89</v>
          </cell>
          <cell r="M7390" t="str">
            <v>Owner-Occupied</v>
          </cell>
          <cell r="N7390">
            <v>0</v>
          </cell>
          <cell r="O7390">
            <v>43831</v>
          </cell>
          <cell r="P7390" t="str">
            <v>Current</v>
          </cell>
        </row>
        <row r="7391">
          <cell r="B7391">
            <v>42216</v>
          </cell>
          <cell r="C7391">
            <v>18</v>
          </cell>
          <cell r="D7391" t="str">
            <v>ON</v>
          </cell>
          <cell r="E7391" t="str">
            <v>Refinance External</v>
          </cell>
          <cell r="F7391" t="str">
            <v>Fixed</v>
          </cell>
          <cell r="I7391">
            <v>28.55</v>
          </cell>
          <cell r="J7391">
            <v>18.059999999999999</v>
          </cell>
          <cell r="K7391" t="str">
            <v>Conv</v>
          </cell>
          <cell r="L7391">
            <v>341906.74</v>
          </cell>
          <cell r="M7391" t="str">
            <v>Owner-Occupied</v>
          </cell>
          <cell r="N7391">
            <v>0</v>
          </cell>
          <cell r="O7391">
            <v>43831</v>
          </cell>
          <cell r="P7391" t="str">
            <v>Current</v>
          </cell>
        </row>
        <row r="7392">
          <cell r="B7392">
            <v>42034</v>
          </cell>
          <cell r="C7392">
            <v>24</v>
          </cell>
          <cell r="D7392" t="str">
            <v>AB</v>
          </cell>
          <cell r="E7392" t="str">
            <v>Purchase</v>
          </cell>
          <cell r="F7392" t="str">
            <v>Fixed</v>
          </cell>
          <cell r="I7392">
            <v>31.76</v>
          </cell>
          <cell r="J7392">
            <v>23.38</v>
          </cell>
          <cell r="K7392" t="str">
            <v>HiRatio</v>
          </cell>
          <cell r="L7392">
            <v>380836.36</v>
          </cell>
          <cell r="M7392" t="str">
            <v>Owner-Occupied</v>
          </cell>
          <cell r="N7392">
            <v>0</v>
          </cell>
          <cell r="O7392">
            <v>43831</v>
          </cell>
          <cell r="P7392" t="str">
            <v>Current</v>
          </cell>
        </row>
        <row r="7393">
          <cell r="B7393">
            <v>41654</v>
          </cell>
          <cell r="C7393">
            <v>36</v>
          </cell>
          <cell r="D7393" t="str">
            <v>BC</v>
          </cell>
          <cell r="E7393" t="str">
            <v>Purchase</v>
          </cell>
          <cell r="F7393" t="str">
            <v>Fixed</v>
          </cell>
          <cell r="I7393">
            <v>40.65</v>
          </cell>
          <cell r="J7393">
            <v>24.53</v>
          </cell>
          <cell r="K7393" t="str">
            <v>Conv</v>
          </cell>
          <cell r="L7393">
            <v>197518.39</v>
          </cell>
          <cell r="M7393" t="str">
            <v>Owner-Occupied</v>
          </cell>
          <cell r="N7393">
            <v>0</v>
          </cell>
          <cell r="O7393">
            <v>43831</v>
          </cell>
          <cell r="P7393" t="str">
            <v>Current</v>
          </cell>
        </row>
        <row r="7394">
          <cell r="B7394">
            <v>41208</v>
          </cell>
          <cell r="C7394">
            <v>51</v>
          </cell>
          <cell r="D7394" t="str">
            <v>ON</v>
          </cell>
          <cell r="E7394" t="str">
            <v>Purchase</v>
          </cell>
          <cell r="F7394" t="str">
            <v>Fixed</v>
          </cell>
          <cell r="I7394">
            <v>36.56</v>
          </cell>
          <cell r="J7394">
            <v>22.95</v>
          </cell>
          <cell r="K7394" t="str">
            <v>HiRatio</v>
          </cell>
          <cell r="L7394">
            <v>0</v>
          </cell>
          <cell r="M7394" t="str">
            <v>Owner-Occupied</v>
          </cell>
          <cell r="N7394">
            <v>4</v>
          </cell>
          <cell r="O7394">
            <v>42723</v>
          </cell>
          <cell r="P7394" t="str">
            <v>Current</v>
          </cell>
        </row>
        <row r="7395">
          <cell r="B7395">
            <v>41054</v>
          </cell>
          <cell r="C7395">
            <v>56</v>
          </cell>
          <cell r="D7395" t="str">
            <v>BC</v>
          </cell>
          <cell r="E7395" t="str">
            <v>Purchase</v>
          </cell>
          <cell r="F7395" t="str">
            <v>Fixed</v>
          </cell>
          <cell r="I7395">
            <v>37.340000000000003</v>
          </cell>
          <cell r="J7395">
            <v>26.69</v>
          </cell>
          <cell r="K7395" t="str">
            <v>HiRatio</v>
          </cell>
          <cell r="L7395">
            <v>288900.24</v>
          </cell>
          <cell r="M7395" t="str">
            <v>Owner-Occupied</v>
          </cell>
          <cell r="N7395">
            <v>0</v>
          </cell>
          <cell r="O7395">
            <v>43831</v>
          </cell>
          <cell r="P7395" t="str">
            <v>Current</v>
          </cell>
        </row>
        <row r="7396">
          <cell r="B7396">
            <v>41578</v>
          </cell>
          <cell r="C7396">
            <v>39</v>
          </cell>
          <cell r="D7396" t="str">
            <v>AB</v>
          </cell>
          <cell r="E7396" t="str">
            <v>Purchase</v>
          </cell>
          <cell r="F7396" t="str">
            <v>Fixed</v>
          </cell>
          <cell r="I7396">
            <v>41.42</v>
          </cell>
          <cell r="J7396">
            <v>32.93</v>
          </cell>
          <cell r="K7396" t="str">
            <v>HiRatio</v>
          </cell>
          <cell r="L7396">
            <v>0</v>
          </cell>
          <cell r="M7396" t="str">
            <v>Owner-Occupied</v>
          </cell>
          <cell r="N7396">
            <v>4</v>
          </cell>
          <cell r="O7396">
            <v>41898</v>
          </cell>
          <cell r="P7396" t="str">
            <v>Current</v>
          </cell>
        </row>
        <row r="7397">
          <cell r="B7397">
            <v>42493</v>
          </cell>
          <cell r="C7397">
            <v>8</v>
          </cell>
          <cell r="D7397" t="str">
            <v>ON</v>
          </cell>
          <cell r="E7397" t="str">
            <v>Refinance External</v>
          </cell>
          <cell r="F7397" t="str">
            <v>ARM</v>
          </cell>
          <cell r="I7397">
            <v>27.7</v>
          </cell>
          <cell r="J7397">
            <v>27.7</v>
          </cell>
          <cell r="K7397" t="str">
            <v>Conv</v>
          </cell>
          <cell r="L7397">
            <v>493863.3</v>
          </cell>
          <cell r="M7397" t="str">
            <v>Owner-Occupied</v>
          </cell>
          <cell r="N7397">
            <v>0</v>
          </cell>
          <cell r="O7397">
            <v>43831</v>
          </cell>
          <cell r="P7397" t="str">
            <v>Current</v>
          </cell>
        </row>
        <row r="7398">
          <cell r="B7398">
            <v>42124</v>
          </cell>
          <cell r="C7398">
            <v>21</v>
          </cell>
          <cell r="D7398" t="str">
            <v>AB</v>
          </cell>
          <cell r="E7398" t="str">
            <v>Purchase</v>
          </cell>
          <cell r="F7398" t="str">
            <v>Fixed</v>
          </cell>
          <cell r="I7398">
            <v>35.54</v>
          </cell>
          <cell r="J7398">
            <v>8.3800000000000008</v>
          </cell>
          <cell r="K7398" t="str">
            <v>HiRatio</v>
          </cell>
          <cell r="L7398">
            <v>343262.48</v>
          </cell>
          <cell r="M7398" t="str">
            <v>Second Home</v>
          </cell>
          <cell r="N7398">
            <v>0</v>
          </cell>
          <cell r="O7398">
            <v>43831</v>
          </cell>
          <cell r="P7398" t="str">
            <v>Current</v>
          </cell>
        </row>
        <row r="7399">
          <cell r="B7399">
            <v>42264</v>
          </cell>
          <cell r="C7399">
            <v>16</v>
          </cell>
          <cell r="D7399" t="str">
            <v>ON</v>
          </cell>
          <cell r="E7399" t="str">
            <v>Purchase</v>
          </cell>
          <cell r="F7399" t="str">
            <v>ARM</v>
          </cell>
          <cell r="I7399">
            <v>25.66</v>
          </cell>
          <cell r="J7399">
            <v>18.989999999999998</v>
          </cell>
          <cell r="K7399" t="str">
            <v>Conv</v>
          </cell>
          <cell r="L7399">
            <v>322612.01</v>
          </cell>
          <cell r="M7399" t="str">
            <v>Owner-Occupied</v>
          </cell>
          <cell r="N7399">
            <v>0</v>
          </cell>
          <cell r="O7399">
            <v>43831</v>
          </cell>
          <cell r="P7399" t="str">
            <v>Current</v>
          </cell>
        </row>
        <row r="7400">
          <cell r="B7400">
            <v>41578</v>
          </cell>
          <cell r="C7400">
            <v>39</v>
          </cell>
          <cell r="D7400" t="str">
            <v>ON</v>
          </cell>
          <cell r="E7400" t="str">
            <v>Purchase</v>
          </cell>
          <cell r="F7400" t="str">
            <v>Fixed</v>
          </cell>
          <cell r="I7400">
            <v>43.86</v>
          </cell>
          <cell r="J7400">
            <v>32.17</v>
          </cell>
          <cell r="K7400" t="str">
            <v>HiRatio</v>
          </cell>
          <cell r="L7400">
            <v>257926.28</v>
          </cell>
          <cell r="M7400" t="str">
            <v>Owner-Occupied</v>
          </cell>
          <cell r="N7400">
            <v>0</v>
          </cell>
          <cell r="O7400">
            <v>43831</v>
          </cell>
          <cell r="P7400" t="str">
            <v>Current</v>
          </cell>
        </row>
        <row r="7401">
          <cell r="B7401">
            <v>42338</v>
          </cell>
          <cell r="C7401">
            <v>14</v>
          </cell>
          <cell r="D7401" t="str">
            <v>AB</v>
          </cell>
          <cell r="E7401" t="str">
            <v>Transfer</v>
          </cell>
          <cell r="F7401" t="str">
            <v>Fixed</v>
          </cell>
          <cell r="I7401">
            <v>43.6</v>
          </cell>
          <cell r="J7401">
            <v>24.04</v>
          </cell>
          <cell r="K7401" t="str">
            <v>Conv</v>
          </cell>
          <cell r="L7401">
            <v>251620.36</v>
          </cell>
          <cell r="M7401" t="str">
            <v>Owner-Occupied</v>
          </cell>
          <cell r="N7401">
            <v>0</v>
          </cell>
          <cell r="O7401">
            <v>43831</v>
          </cell>
          <cell r="P7401" t="str">
            <v>Current</v>
          </cell>
        </row>
        <row r="7402">
          <cell r="B7402">
            <v>41228</v>
          </cell>
          <cell r="C7402">
            <v>50</v>
          </cell>
          <cell r="D7402" t="str">
            <v>ON</v>
          </cell>
          <cell r="E7402" t="str">
            <v>Purchase</v>
          </cell>
          <cell r="F7402" t="str">
            <v>Fixed</v>
          </cell>
          <cell r="I7402">
            <v>28.8</v>
          </cell>
          <cell r="J7402">
            <v>19.440000000000001</v>
          </cell>
          <cell r="K7402" t="str">
            <v>HiRatio</v>
          </cell>
          <cell r="L7402">
            <v>291224.21000000002</v>
          </cell>
          <cell r="M7402" t="str">
            <v>Owner-Occupied</v>
          </cell>
          <cell r="N7402">
            <v>0</v>
          </cell>
          <cell r="O7402">
            <v>43831</v>
          </cell>
          <cell r="P7402" t="str">
            <v>Current</v>
          </cell>
        </row>
        <row r="7403">
          <cell r="B7403">
            <v>41988</v>
          </cell>
          <cell r="C7403">
            <v>25</v>
          </cell>
          <cell r="D7403" t="str">
            <v>ON</v>
          </cell>
          <cell r="E7403" t="str">
            <v>Purchase</v>
          </cell>
          <cell r="F7403" t="str">
            <v>ARM</v>
          </cell>
          <cell r="I7403">
            <v>28.42</v>
          </cell>
          <cell r="J7403">
            <v>27.71</v>
          </cell>
          <cell r="K7403" t="str">
            <v>HiRatio</v>
          </cell>
          <cell r="L7403">
            <v>359498.04</v>
          </cell>
          <cell r="M7403" t="str">
            <v>Owner-Occupied</v>
          </cell>
          <cell r="N7403">
            <v>0</v>
          </cell>
          <cell r="O7403">
            <v>43831</v>
          </cell>
          <cell r="P7403" t="str">
            <v>Current</v>
          </cell>
        </row>
        <row r="7404">
          <cell r="B7404">
            <v>41074</v>
          </cell>
          <cell r="C7404">
            <v>55</v>
          </cell>
          <cell r="D7404" t="str">
            <v>BC</v>
          </cell>
          <cell r="E7404" t="str">
            <v>Purchase</v>
          </cell>
          <cell r="F7404" t="str">
            <v>Fixed</v>
          </cell>
          <cell r="I7404">
            <v>26.34</v>
          </cell>
          <cell r="J7404">
            <v>25.22</v>
          </cell>
          <cell r="K7404" t="str">
            <v>HiRatio</v>
          </cell>
          <cell r="L7404">
            <v>164091.19</v>
          </cell>
          <cell r="M7404" t="str">
            <v>Owner-Occupied</v>
          </cell>
          <cell r="N7404">
            <v>0</v>
          </cell>
          <cell r="O7404">
            <v>43831</v>
          </cell>
          <cell r="P7404" t="str">
            <v>Current</v>
          </cell>
        </row>
        <row r="7405">
          <cell r="B7405">
            <v>42062</v>
          </cell>
          <cell r="C7405">
            <v>23</v>
          </cell>
          <cell r="D7405" t="str">
            <v>ON</v>
          </cell>
          <cell r="E7405" t="str">
            <v>Refinance External</v>
          </cell>
          <cell r="F7405" t="str">
            <v>Fixed</v>
          </cell>
          <cell r="I7405">
            <v>29.65</v>
          </cell>
          <cell r="J7405">
            <v>16.399999999999999</v>
          </cell>
          <cell r="K7405" t="str">
            <v>Conv</v>
          </cell>
          <cell r="L7405">
            <v>187455.95</v>
          </cell>
          <cell r="M7405" t="str">
            <v>Owner-Occupied</v>
          </cell>
          <cell r="N7405">
            <v>0</v>
          </cell>
          <cell r="O7405">
            <v>43831</v>
          </cell>
          <cell r="P7405" t="str">
            <v>Current</v>
          </cell>
        </row>
        <row r="7406">
          <cell r="B7406">
            <v>42146</v>
          </cell>
          <cell r="C7406">
            <v>20</v>
          </cell>
          <cell r="D7406" t="str">
            <v>BC</v>
          </cell>
          <cell r="E7406" t="str">
            <v>Purchase</v>
          </cell>
          <cell r="F7406" t="str">
            <v>ARM</v>
          </cell>
          <cell r="I7406">
            <v>17.25</v>
          </cell>
          <cell r="J7406">
            <v>17.010000000000002</v>
          </cell>
          <cell r="K7406" t="str">
            <v>Conv</v>
          </cell>
          <cell r="L7406">
            <v>68435.64</v>
          </cell>
          <cell r="M7406" t="str">
            <v>Owner-Occupied</v>
          </cell>
          <cell r="N7406">
            <v>0</v>
          </cell>
          <cell r="O7406">
            <v>43831</v>
          </cell>
          <cell r="P7406" t="str">
            <v>Current</v>
          </cell>
        </row>
        <row r="7407">
          <cell r="B7407">
            <v>41901</v>
          </cell>
          <cell r="C7407">
            <v>28</v>
          </cell>
          <cell r="D7407" t="str">
            <v>ON</v>
          </cell>
          <cell r="E7407" t="str">
            <v>Refinance External</v>
          </cell>
          <cell r="F7407" t="str">
            <v>Fixed</v>
          </cell>
          <cell r="I7407">
            <v>23.79</v>
          </cell>
          <cell r="J7407">
            <v>14.31</v>
          </cell>
          <cell r="K7407" t="str">
            <v>Conv</v>
          </cell>
          <cell r="L7407">
            <v>130108.17</v>
          </cell>
          <cell r="M7407" t="str">
            <v>Owner-Occupied</v>
          </cell>
          <cell r="N7407">
            <v>0</v>
          </cell>
          <cell r="O7407">
            <v>43831</v>
          </cell>
          <cell r="P7407" t="str">
            <v>Current</v>
          </cell>
        </row>
        <row r="7408">
          <cell r="B7408">
            <v>42034</v>
          </cell>
          <cell r="C7408">
            <v>24</v>
          </cell>
          <cell r="D7408" t="str">
            <v>ON</v>
          </cell>
          <cell r="E7408" t="str">
            <v>Purchase</v>
          </cell>
          <cell r="F7408" t="str">
            <v>Fixed</v>
          </cell>
          <cell r="I7408">
            <v>30.73</v>
          </cell>
          <cell r="J7408">
            <v>29.78</v>
          </cell>
          <cell r="K7408" t="str">
            <v>HiRatio</v>
          </cell>
          <cell r="L7408">
            <v>273587.5</v>
          </cell>
          <cell r="M7408" t="str">
            <v>Owner-Occupied</v>
          </cell>
          <cell r="N7408">
            <v>0</v>
          </cell>
          <cell r="O7408">
            <v>43831</v>
          </cell>
          <cell r="P7408" t="str">
            <v>Current</v>
          </cell>
        </row>
        <row r="7409">
          <cell r="B7409">
            <v>42279</v>
          </cell>
          <cell r="C7409">
            <v>15</v>
          </cell>
          <cell r="D7409" t="str">
            <v>AB</v>
          </cell>
          <cell r="E7409" t="str">
            <v>Refinance External</v>
          </cell>
          <cell r="F7409" t="str">
            <v>ARM</v>
          </cell>
          <cell r="I7409">
            <v>27.3</v>
          </cell>
          <cell r="J7409">
            <v>9.23</v>
          </cell>
          <cell r="K7409" t="str">
            <v>Conv</v>
          </cell>
          <cell r="L7409">
            <v>297676.38</v>
          </cell>
          <cell r="M7409" t="str">
            <v>Owner-Occupied</v>
          </cell>
          <cell r="N7409">
            <v>0</v>
          </cell>
          <cell r="O7409">
            <v>43831</v>
          </cell>
          <cell r="P7409" t="str">
            <v>Current</v>
          </cell>
        </row>
        <row r="7410">
          <cell r="B7410">
            <v>41758</v>
          </cell>
          <cell r="C7410">
            <v>33</v>
          </cell>
          <cell r="D7410" t="str">
            <v>BC</v>
          </cell>
          <cell r="E7410" t="str">
            <v>Refinance External</v>
          </cell>
          <cell r="F7410" t="str">
            <v>Fixed</v>
          </cell>
          <cell r="I7410">
            <v>37.93</v>
          </cell>
          <cell r="J7410">
            <v>20.59</v>
          </cell>
          <cell r="K7410" t="str">
            <v>Conv</v>
          </cell>
          <cell r="L7410">
            <v>233108</v>
          </cell>
          <cell r="M7410" t="str">
            <v>Owner-Occupied</v>
          </cell>
          <cell r="N7410">
            <v>0</v>
          </cell>
          <cell r="O7410">
            <v>43831</v>
          </cell>
          <cell r="P7410" t="str">
            <v>Current</v>
          </cell>
        </row>
        <row r="7411">
          <cell r="B7411">
            <v>42286</v>
          </cell>
          <cell r="C7411">
            <v>15</v>
          </cell>
          <cell r="D7411" t="str">
            <v>ON</v>
          </cell>
          <cell r="E7411" t="str">
            <v>Transfer</v>
          </cell>
          <cell r="F7411" t="str">
            <v>ARM</v>
          </cell>
          <cell r="I7411">
            <v>23.13</v>
          </cell>
          <cell r="J7411">
            <v>15.72</v>
          </cell>
          <cell r="K7411" t="str">
            <v>Conv</v>
          </cell>
          <cell r="L7411">
            <v>404173.41</v>
          </cell>
          <cell r="M7411" t="str">
            <v>Owner-Occupied</v>
          </cell>
          <cell r="N7411">
            <v>0</v>
          </cell>
          <cell r="O7411">
            <v>43831</v>
          </cell>
          <cell r="P7411" t="str">
            <v>Current</v>
          </cell>
        </row>
        <row r="7412">
          <cell r="B7412">
            <v>41809</v>
          </cell>
          <cell r="C7412">
            <v>31</v>
          </cell>
          <cell r="D7412" t="str">
            <v>BC</v>
          </cell>
          <cell r="E7412" t="str">
            <v>Purchase</v>
          </cell>
          <cell r="F7412" t="str">
            <v>Fixed</v>
          </cell>
          <cell r="I7412">
            <v>39.78</v>
          </cell>
          <cell r="J7412">
            <v>39</v>
          </cell>
          <cell r="K7412" t="str">
            <v>HiRatio</v>
          </cell>
          <cell r="L7412">
            <v>155955.28</v>
          </cell>
          <cell r="M7412" t="str">
            <v>Owner-Occupied</v>
          </cell>
          <cell r="N7412">
            <v>0</v>
          </cell>
          <cell r="O7412">
            <v>43831</v>
          </cell>
          <cell r="P7412" t="str">
            <v>Current</v>
          </cell>
        </row>
        <row r="7413">
          <cell r="B7413">
            <v>41606</v>
          </cell>
          <cell r="C7413">
            <v>38</v>
          </cell>
          <cell r="D7413" t="str">
            <v>AB</v>
          </cell>
          <cell r="E7413" t="str">
            <v>Purchase</v>
          </cell>
          <cell r="F7413" t="str">
            <v>Fixed</v>
          </cell>
          <cell r="I7413">
            <v>39.979999999999997</v>
          </cell>
          <cell r="J7413">
            <v>29.96</v>
          </cell>
          <cell r="K7413" t="str">
            <v>HiRatio</v>
          </cell>
          <cell r="L7413">
            <v>210072.55</v>
          </cell>
          <cell r="M7413" t="str">
            <v>Owner-Occupied</v>
          </cell>
          <cell r="N7413">
            <v>0</v>
          </cell>
          <cell r="O7413">
            <v>43831</v>
          </cell>
          <cell r="P7413" t="str">
            <v>Current</v>
          </cell>
        </row>
        <row r="7414">
          <cell r="B7414">
            <v>41967</v>
          </cell>
          <cell r="C7414">
            <v>26</v>
          </cell>
          <cell r="D7414" t="str">
            <v>ON</v>
          </cell>
          <cell r="E7414" t="str">
            <v>Transfer</v>
          </cell>
          <cell r="F7414" t="str">
            <v>ARM</v>
          </cell>
          <cell r="I7414">
            <v>25.81</v>
          </cell>
          <cell r="J7414">
            <v>24.74</v>
          </cell>
          <cell r="K7414" t="str">
            <v>Conv</v>
          </cell>
          <cell r="L7414">
            <v>214236.64</v>
          </cell>
          <cell r="M7414" t="str">
            <v>Owner-Occupied</v>
          </cell>
          <cell r="N7414">
            <v>0</v>
          </cell>
          <cell r="O7414">
            <v>43831</v>
          </cell>
          <cell r="P7414" t="str">
            <v>Current</v>
          </cell>
        </row>
        <row r="7415">
          <cell r="B7415">
            <v>41712</v>
          </cell>
          <cell r="C7415">
            <v>34</v>
          </cell>
          <cell r="D7415" t="str">
            <v>AB</v>
          </cell>
          <cell r="E7415" t="str">
            <v>Transfer</v>
          </cell>
          <cell r="F7415" t="str">
            <v>Fixed</v>
          </cell>
          <cell r="I7415">
            <v>44</v>
          </cell>
          <cell r="J7415">
            <v>34.57</v>
          </cell>
          <cell r="K7415" t="str">
            <v>Conv</v>
          </cell>
          <cell r="L7415">
            <v>0</v>
          </cell>
          <cell r="M7415" t="str">
            <v>Owner-Occupied</v>
          </cell>
          <cell r="N7415">
            <v>4</v>
          </cell>
          <cell r="O7415">
            <v>42025</v>
          </cell>
          <cell r="P7415" t="str">
            <v>Current</v>
          </cell>
        </row>
        <row r="7416">
          <cell r="B7416">
            <v>41899</v>
          </cell>
          <cell r="C7416">
            <v>28</v>
          </cell>
          <cell r="D7416" t="str">
            <v>AB</v>
          </cell>
          <cell r="E7416" t="str">
            <v>Refinance External</v>
          </cell>
          <cell r="F7416" t="str">
            <v>Fixed</v>
          </cell>
          <cell r="I7416">
            <v>20.5</v>
          </cell>
          <cell r="J7416">
            <v>17.55</v>
          </cell>
          <cell r="K7416" t="str">
            <v>Conv</v>
          </cell>
          <cell r="L7416">
            <v>258325.3</v>
          </cell>
          <cell r="M7416" t="str">
            <v>Owner-Occupied</v>
          </cell>
          <cell r="N7416">
            <v>0</v>
          </cell>
          <cell r="O7416">
            <v>43831</v>
          </cell>
          <cell r="P7416" t="str">
            <v>Current</v>
          </cell>
        </row>
        <row r="7417">
          <cell r="B7417">
            <v>41556</v>
          </cell>
          <cell r="C7417">
            <v>39</v>
          </cell>
          <cell r="D7417" t="str">
            <v>ON</v>
          </cell>
          <cell r="E7417" t="str">
            <v>Purchase</v>
          </cell>
          <cell r="F7417" t="str">
            <v>ARM</v>
          </cell>
          <cell r="I7417">
            <v>26.28</v>
          </cell>
          <cell r="J7417">
            <v>26.09</v>
          </cell>
          <cell r="K7417" t="str">
            <v>Conv</v>
          </cell>
          <cell r="L7417">
            <v>310577.40000000002</v>
          </cell>
          <cell r="M7417" t="str">
            <v>Owner-Occupied</v>
          </cell>
          <cell r="N7417">
            <v>0</v>
          </cell>
          <cell r="O7417">
            <v>43831</v>
          </cell>
          <cell r="P7417" t="str">
            <v>Current</v>
          </cell>
        </row>
        <row r="7418">
          <cell r="B7418">
            <v>42489</v>
          </cell>
          <cell r="C7418">
            <v>9</v>
          </cell>
          <cell r="D7418" t="str">
            <v>NL</v>
          </cell>
          <cell r="E7418" t="str">
            <v>Transfer</v>
          </cell>
          <cell r="F7418" t="str">
            <v>ARM</v>
          </cell>
          <cell r="I7418">
            <v>30.86</v>
          </cell>
          <cell r="J7418">
            <v>27.41</v>
          </cell>
          <cell r="K7418" t="str">
            <v>Conv</v>
          </cell>
          <cell r="L7418">
            <v>256999.59</v>
          </cell>
          <cell r="M7418" t="str">
            <v>Owner-Occupied</v>
          </cell>
          <cell r="N7418">
            <v>0</v>
          </cell>
          <cell r="O7418">
            <v>43831</v>
          </cell>
          <cell r="P7418" t="str">
            <v>Current</v>
          </cell>
        </row>
        <row r="7419">
          <cell r="B7419">
            <v>41457</v>
          </cell>
          <cell r="C7419">
            <v>42</v>
          </cell>
          <cell r="D7419" t="str">
            <v>ON</v>
          </cell>
          <cell r="E7419" t="str">
            <v>Refinance External</v>
          </cell>
          <cell r="F7419" t="str">
            <v>Fixed</v>
          </cell>
          <cell r="I7419">
            <v>40.630000000000003</v>
          </cell>
          <cell r="J7419">
            <v>26.82</v>
          </cell>
          <cell r="K7419" t="str">
            <v>Conv</v>
          </cell>
          <cell r="L7419">
            <v>204906.49</v>
          </cell>
          <cell r="M7419" t="str">
            <v>Owner-Occupied</v>
          </cell>
          <cell r="N7419">
            <v>0</v>
          </cell>
          <cell r="O7419">
            <v>43831</v>
          </cell>
          <cell r="P7419" t="str">
            <v>Current</v>
          </cell>
        </row>
        <row r="7420">
          <cell r="B7420">
            <v>42179</v>
          </cell>
          <cell r="C7420">
            <v>19</v>
          </cell>
          <cell r="D7420" t="str">
            <v>ON</v>
          </cell>
          <cell r="E7420" t="str">
            <v>Refinance External</v>
          </cell>
          <cell r="F7420" t="str">
            <v>Fixed</v>
          </cell>
          <cell r="I7420">
            <v>35.25</v>
          </cell>
          <cell r="J7420">
            <v>27.01</v>
          </cell>
          <cell r="K7420" t="str">
            <v>Conv</v>
          </cell>
          <cell r="L7420">
            <v>251006.76</v>
          </cell>
          <cell r="M7420" t="str">
            <v>Owner-Occupied</v>
          </cell>
          <cell r="N7420">
            <v>0</v>
          </cell>
          <cell r="O7420">
            <v>43831</v>
          </cell>
          <cell r="P7420" t="str">
            <v>Current</v>
          </cell>
        </row>
        <row r="7421">
          <cell r="B7421">
            <v>42094</v>
          </cell>
          <cell r="C7421">
            <v>22</v>
          </cell>
          <cell r="D7421" t="str">
            <v>AB</v>
          </cell>
          <cell r="E7421" t="str">
            <v>Purchase</v>
          </cell>
          <cell r="F7421" t="str">
            <v>Fixed</v>
          </cell>
          <cell r="I7421">
            <v>33.020000000000003</v>
          </cell>
          <cell r="J7421">
            <v>32.86</v>
          </cell>
          <cell r="K7421" t="str">
            <v>HiRatio</v>
          </cell>
          <cell r="L7421">
            <v>339522.76</v>
          </cell>
          <cell r="M7421" t="str">
            <v>Owner-Occupied</v>
          </cell>
          <cell r="N7421">
            <v>0</v>
          </cell>
          <cell r="O7421">
            <v>43831</v>
          </cell>
          <cell r="P7421" t="str">
            <v>Current</v>
          </cell>
        </row>
        <row r="7422">
          <cell r="B7422">
            <v>41404</v>
          </cell>
          <cell r="C7422">
            <v>44</v>
          </cell>
          <cell r="D7422" t="str">
            <v>BC</v>
          </cell>
          <cell r="E7422" t="str">
            <v>Transfer</v>
          </cell>
          <cell r="F7422" t="str">
            <v>Fixed</v>
          </cell>
          <cell r="I7422">
            <v>39.119999999999997</v>
          </cell>
          <cell r="J7422">
            <v>20.58</v>
          </cell>
          <cell r="K7422" t="str">
            <v>HiRatio</v>
          </cell>
          <cell r="L7422">
            <v>267139.88</v>
          </cell>
          <cell r="M7422" t="str">
            <v>Owner-Occupied</v>
          </cell>
          <cell r="N7422">
            <v>0</v>
          </cell>
          <cell r="O7422">
            <v>43831</v>
          </cell>
          <cell r="P7422" t="str">
            <v>Current</v>
          </cell>
        </row>
        <row r="7423">
          <cell r="B7423">
            <v>41771</v>
          </cell>
          <cell r="C7423">
            <v>32</v>
          </cell>
          <cell r="D7423" t="str">
            <v>AB</v>
          </cell>
          <cell r="E7423" t="str">
            <v>Purchase</v>
          </cell>
          <cell r="F7423" t="str">
            <v>Fixed</v>
          </cell>
          <cell r="I7423">
            <v>40.380000000000003</v>
          </cell>
          <cell r="J7423">
            <v>38</v>
          </cell>
          <cell r="K7423" t="str">
            <v>HiRatio</v>
          </cell>
          <cell r="L7423">
            <v>417576.64</v>
          </cell>
          <cell r="M7423" t="str">
            <v>Owner-Occupied</v>
          </cell>
          <cell r="N7423">
            <v>0</v>
          </cell>
          <cell r="O7423">
            <v>43831</v>
          </cell>
          <cell r="P7423" t="str">
            <v>Current</v>
          </cell>
        </row>
        <row r="7424">
          <cell r="B7424">
            <v>42187</v>
          </cell>
          <cell r="C7424">
            <v>18</v>
          </cell>
          <cell r="D7424" t="str">
            <v>BC</v>
          </cell>
          <cell r="E7424" t="str">
            <v>Purchase</v>
          </cell>
          <cell r="F7424" t="str">
            <v>Fixed</v>
          </cell>
          <cell r="I7424">
            <v>33.29</v>
          </cell>
          <cell r="J7424">
            <v>22.48</v>
          </cell>
          <cell r="K7424" t="str">
            <v>HiRatio</v>
          </cell>
          <cell r="L7424">
            <v>344481.08</v>
          </cell>
          <cell r="M7424" t="str">
            <v>Owner-Occupied</v>
          </cell>
          <cell r="N7424">
            <v>0</v>
          </cell>
          <cell r="O7424">
            <v>43831</v>
          </cell>
          <cell r="P7424" t="str">
            <v>Current</v>
          </cell>
        </row>
        <row r="7425">
          <cell r="B7425">
            <v>42230</v>
          </cell>
          <cell r="C7425">
            <v>17</v>
          </cell>
          <cell r="D7425" t="str">
            <v>BC</v>
          </cell>
          <cell r="E7425" t="str">
            <v>Purchase</v>
          </cell>
          <cell r="F7425" t="str">
            <v>Fixed</v>
          </cell>
          <cell r="I7425">
            <v>42.2</v>
          </cell>
          <cell r="J7425">
            <v>38.61</v>
          </cell>
          <cell r="K7425" t="str">
            <v>HiRatio</v>
          </cell>
          <cell r="L7425">
            <v>188235.44</v>
          </cell>
          <cell r="M7425" t="str">
            <v>Owner-Occupied</v>
          </cell>
          <cell r="N7425">
            <v>0</v>
          </cell>
          <cell r="O7425">
            <v>43831</v>
          </cell>
          <cell r="P7425" t="str">
            <v>Current</v>
          </cell>
        </row>
        <row r="7426">
          <cell r="B7426">
            <v>42034</v>
          </cell>
          <cell r="C7426">
            <v>24</v>
          </cell>
          <cell r="D7426" t="str">
            <v>BC</v>
          </cell>
          <cell r="E7426" t="str">
            <v>Transfer</v>
          </cell>
          <cell r="F7426" t="str">
            <v>ARM</v>
          </cell>
          <cell r="I7426">
            <v>24.09</v>
          </cell>
          <cell r="J7426">
            <v>18.940000000000001</v>
          </cell>
          <cell r="K7426" t="str">
            <v>Conv</v>
          </cell>
          <cell r="L7426">
            <v>253158.35</v>
          </cell>
          <cell r="M7426" t="str">
            <v>Second Home</v>
          </cell>
          <cell r="N7426">
            <v>0</v>
          </cell>
          <cell r="O7426">
            <v>43831</v>
          </cell>
          <cell r="P7426" t="str">
            <v>Current</v>
          </cell>
        </row>
        <row r="7427">
          <cell r="B7427">
            <v>42674</v>
          </cell>
          <cell r="C7427">
            <v>3</v>
          </cell>
          <cell r="D7427" t="str">
            <v>AB</v>
          </cell>
          <cell r="E7427" t="str">
            <v>Purchase with Improvements</v>
          </cell>
          <cell r="F7427" t="str">
            <v>Fixed</v>
          </cell>
          <cell r="I7427">
            <v>37.71</v>
          </cell>
          <cell r="J7427">
            <v>23.4</v>
          </cell>
          <cell r="K7427" t="str">
            <v>HiRatio</v>
          </cell>
          <cell r="L7427">
            <v>533246.97</v>
          </cell>
          <cell r="M7427" t="str">
            <v>Owner-Occupied</v>
          </cell>
          <cell r="N7427">
            <v>0</v>
          </cell>
          <cell r="O7427">
            <v>43831</v>
          </cell>
          <cell r="P7427" t="str">
            <v>Current</v>
          </cell>
        </row>
        <row r="7428">
          <cell r="B7428">
            <v>42475</v>
          </cell>
          <cell r="C7428">
            <v>9</v>
          </cell>
          <cell r="D7428" t="str">
            <v>AB</v>
          </cell>
          <cell r="E7428" t="str">
            <v>Transfer</v>
          </cell>
          <cell r="F7428" t="str">
            <v>Fixed</v>
          </cell>
          <cell r="I7428">
            <v>42.66</v>
          </cell>
          <cell r="J7428">
            <v>22.24</v>
          </cell>
          <cell r="K7428" t="str">
            <v>Conv</v>
          </cell>
          <cell r="L7428">
            <v>269597.49</v>
          </cell>
          <cell r="M7428" t="str">
            <v>Owner-Occupied</v>
          </cell>
          <cell r="N7428">
            <v>0</v>
          </cell>
          <cell r="O7428">
            <v>43831</v>
          </cell>
          <cell r="P7428" t="str">
            <v>Current</v>
          </cell>
        </row>
        <row r="7429">
          <cell r="B7429">
            <v>42213</v>
          </cell>
          <cell r="C7429">
            <v>18</v>
          </cell>
          <cell r="D7429" t="str">
            <v>ON</v>
          </cell>
          <cell r="E7429" t="str">
            <v>Purchase</v>
          </cell>
          <cell r="F7429" t="str">
            <v>Fixed</v>
          </cell>
          <cell r="I7429">
            <v>42.19</v>
          </cell>
          <cell r="J7429">
            <v>36.14</v>
          </cell>
          <cell r="K7429" t="str">
            <v>HiRatio</v>
          </cell>
          <cell r="L7429">
            <v>502060.39</v>
          </cell>
          <cell r="M7429" t="str">
            <v>Owner-Occupied</v>
          </cell>
          <cell r="N7429">
            <v>0</v>
          </cell>
          <cell r="O7429">
            <v>43831</v>
          </cell>
          <cell r="P7429" t="str">
            <v>Current</v>
          </cell>
        </row>
        <row r="7430">
          <cell r="B7430">
            <v>42412</v>
          </cell>
          <cell r="C7430">
            <v>11</v>
          </cell>
          <cell r="D7430" t="str">
            <v>ON</v>
          </cell>
          <cell r="E7430" t="str">
            <v>Refinance External</v>
          </cell>
          <cell r="F7430" t="str">
            <v>Fixed</v>
          </cell>
          <cell r="I7430">
            <v>16.04</v>
          </cell>
          <cell r="J7430">
            <v>11.8</v>
          </cell>
          <cell r="K7430" t="str">
            <v>Conv</v>
          </cell>
          <cell r="L7430">
            <v>143519.24</v>
          </cell>
          <cell r="M7430" t="str">
            <v>Owner-Occupied</v>
          </cell>
          <cell r="N7430">
            <v>0</v>
          </cell>
          <cell r="O7430">
            <v>43831</v>
          </cell>
          <cell r="P7430" t="str">
            <v>Current</v>
          </cell>
        </row>
        <row r="7431">
          <cell r="B7431">
            <v>42339</v>
          </cell>
          <cell r="C7431">
            <v>13</v>
          </cell>
          <cell r="D7431" t="str">
            <v>ON</v>
          </cell>
          <cell r="E7431" t="str">
            <v>Transfer</v>
          </cell>
          <cell r="F7431" t="str">
            <v>Fixed</v>
          </cell>
          <cell r="I7431">
            <v>20.46</v>
          </cell>
          <cell r="J7431">
            <v>14.28</v>
          </cell>
          <cell r="K7431" t="str">
            <v>Conv</v>
          </cell>
          <cell r="L7431">
            <v>233232.06</v>
          </cell>
          <cell r="M7431" t="str">
            <v>Owner-Occupied</v>
          </cell>
          <cell r="N7431">
            <v>0</v>
          </cell>
          <cell r="O7431">
            <v>43831</v>
          </cell>
          <cell r="P7431" t="str">
            <v>Current</v>
          </cell>
        </row>
        <row r="7432">
          <cell r="B7432">
            <v>41605</v>
          </cell>
          <cell r="C7432">
            <v>38</v>
          </cell>
          <cell r="D7432" t="str">
            <v>ON</v>
          </cell>
          <cell r="E7432" t="str">
            <v>Purchase</v>
          </cell>
          <cell r="F7432" t="str">
            <v>Fixed</v>
          </cell>
          <cell r="I7432">
            <v>40.270000000000003</v>
          </cell>
          <cell r="J7432">
            <v>40.270000000000003</v>
          </cell>
          <cell r="K7432" t="str">
            <v>HiRatio</v>
          </cell>
          <cell r="L7432">
            <v>0</v>
          </cell>
          <cell r="M7432" t="str">
            <v>Owner-Occupied</v>
          </cell>
          <cell r="N7432">
            <v>4</v>
          </cell>
          <cell r="O7432">
            <v>42319</v>
          </cell>
          <cell r="P7432" t="str">
            <v>Current</v>
          </cell>
        </row>
        <row r="7433">
          <cell r="B7433">
            <v>41607</v>
          </cell>
          <cell r="C7433">
            <v>38</v>
          </cell>
          <cell r="D7433" t="str">
            <v>AB</v>
          </cell>
          <cell r="E7433" t="str">
            <v>Purchase</v>
          </cell>
          <cell r="F7433" t="str">
            <v>ARM</v>
          </cell>
          <cell r="I7433">
            <v>22.41</v>
          </cell>
          <cell r="J7433">
            <v>16.32</v>
          </cell>
          <cell r="K7433" t="str">
            <v>HiRatio</v>
          </cell>
          <cell r="L7433">
            <v>367060.96</v>
          </cell>
          <cell r="M7433" t="str">
            <v>Owner-Occupied</v>
          </cell>
          <cell r="N7433">
            <v>0</v>
          </cell>
          <cell r="O7433">
            <v>43831</v>
          </cell>
          <cell r="P7433" t="str">
            <v>Current</v>
          </cell>
        </row>
        <row r="7434">
          <cell r="B7434">
            <v>41848</v>
          </cell>
          <cell r="C7434">
            <v>30</v>
          </cell>
          <cell r="D7434" t="str">
            <v>ON</v>
          </cell>
          <cell r="E7434" t="str">
            <v>Purchase</v>
          </cell>
          <cell r="F7434" t="str">
            <v>Fixed</v>
          </cell>
          <cell r="I7434">
            <v>42.99</v>
          </cell>
          <cell r="J7434">
            <v>28.68</v>
          </cell>
          <cell r="K7434" t="str">
            <v>HiRatio</v>
          </cell>
          <cell r="L7434">
            <v>133042.48000000001</v>
          </cell>
          <cell r="M7434" t="str">
            <v>Owner-Occupied</v>
          </cell>
          <cell r="N7434">
            <v>0</v>
          </cell>
          <cell r="O7434">
            <v>43831</v>
          </cell>
          <cell r="P7434" t="str">
            <v>Current</v>
          </cell>
        </row>
        <row r="7435">
          <cell r="B7435">
            <v>41887</v>
          </cell>
          <cell r="C7435">
            <v>28</v>
          </cell>
          <cell r="D7435" t="str">
            <v>ON</v>
          </cell>
          <cell r="E7435" t="str">
            <v>Purchase</v>
          </cell>
          <cell r="F7435" t="str">
            <v>Fixed</v>
          </cell>
          <cell r="I7435">
            <v>43.73</v>
          </cell>
          <cell r="J7435">
            <v>17.55</v>
          </cell>
          <cell r="K7435" t="str">
            <v>HiRatio</v>
          </cell>
          <cell r="L7435">
            <v>188702.59</v>
          </cell>
          <cell r="M7435" t="str">
            <v>Owner-Occupied</v>
          </cell>
          <cell r="N7435">
            <v>0</v>
          </cell>
          <cell r="O7435">
            <v>43831</v>
          </cell>
          <cell r="P7435" t="str">
            <v>Current</v>
          </cell>
        </row>
        <row r="7436">
          <cell r="B7436">
            <v>41961</v>
          </cell>
          <cell r="C7436">
            <v>26</v>
          </cell>
          <cell r="D7436" t="str">
            <v>BC</v>
          </cell>
          <cell r="E7436" t="str">
            <v>Refinance External</v>
          </cell>
          <cell r="F7436" t="str">
            <v>ARM</v>
          </cell>
          <cell r="I7436">
            <v>28.7</v>
          </cell>
          <cell r="J7436">
            <v>22.69</v>
          </cell>
          <cell r="K7436" t="str">
            <v>Conv</v>
          </cell>
          <cell r="L7436">
            <v>474184.77</v>
          </cell>
          <cell r="M7436" t="str">
            <v>Owner-Occupied</v>
          </cell>
          <cell r="N7436">
            <v>0</v>
          </cell>
          <cell r="O7436">
            <v>43831</v>
          </cell>
          <cell r="P7436" t="str">
            <v>Current</v>
          </cell>
        </row>
        <row r="7437">
          <cell r="B7437">
            <v>42580</v>
          </cell>
          <cell r="C7437">
            <v>6</v>
          </cell>
          <cell r="D7437" t="str">
            <v>SK</v>
          </cell>
          <cell r="E7437" t="str">
            <v>Purchase</v>
          </cell>
          <cell r="F7437" t="str">
            <v>Fixed</v>
          </cell>
          <cell r="I7437">
            <v>22.43</v>
          </cell>
          <cell r="J7437">
            <v>17.79</v>
          </cell>
          <cell r="K7437" t="str">
            <v>HiRatio</v>
          </cell>
          <cell r="L7437">
            <v>178929.2</v>
          </cell>
          <cell r="M7437" t="str">
            <v>Owner-Occupied</v>
          </cell>
          <cell r="N7437">
            <v>0</v>
          </cell>
          <cell r="O7437">
            <v>43831</v>
          </cell>
          <cell r="P7437" t="str">
            <v>Current</v>
          </cell>
        </row>
        <row r="7438">
          <cell r="B7438">
            <v>41624</v>
          </cell>
          <cell r="C7438">
            <v>37</v>
          </cell>
          <cell r="D7438" t="str">
            <v>ON</v>
          </cell>
          <cell r="E7438" t="str">
            <v>Purchase</v>
          </cell>
          <cell r="F7438" t="str">
            <v>ARM</v>
          </cell>
          <cell r="I7438">
            <v>37.549999999999997</v>
          </cell>
          <cell r="J7438">
            <v>17.98</v>
          </cell>
          <cell r="K7438" t="str">
            <v>Conv</v>
          </cell>
          <cell r="L7438">
            <v>0</v>
          </cell>
          <cell r="M7438" t="str">
            <v>Owner-Occupied</v>
          </cell>
          <cell r="N7438">
            <v>4</v>
          </cell>
          <cell r="O7438">
            <v>42706</v>
          </cell>
          <cell r="P7438" t="str">
            <v>Current</v>
          </cell>
        </row>
        <row r="7439">
          <cell r="B7439">
            <v>41823</v>
          </cell>
          <cell r="C7439">
            <v>30</v>
          </cell>
          <cell r="D7439" t="str">
            <v>AB</v>
          </cell>
          <cell r="E7439" t="str">
            <v>Transfer</v>
          </cell>
          <cell r="F7439" t="str">
            <v>Fixed</v>
          </cell>
          <cell r="I7439">
            <v>38.79</v>
          </cell>
          <cell r="J7439">
            <v>30.36</v>
          </cell>
          <cell r="K7439" t="str">
            <v>HiRatio</v>
          </cell>
          <cell r="L7439">
            <v>337330.19</v>
          </cell>
          <cell r="M7439" t="str">
            <v>Owner-Occupied</v>
          </cell>
          <cell r="N7439">
            <v>0</v>
          </cell>
          <cell r="O7439">
            <v>43831</v>
          </cell>
          <cell r="P7439" t="str">
            <v>Current</v>
          </cell>
        </row>
        <row r="7440">
          <cell r="B7440">
            <v>42271</v>
          </cell>
          <cell r="C7440">
            <v>16</v>
          </cell>
          <cell r="D7440" t="str">
            <v>BC</v>
          </cell>
          <cell r="E7440" t="str">
            <v>Purchase</v>
          </cell>
          <cell r="F7440" t="str">
            <v>Fixed</v>
          </cell>
          <cell r="I7440">
            <v>38.28</v>
          </cell>
          <cell r="J7440">
            <v>36.770000000000003</v>
          </cell>
          <cell r="K7440" t="str">
            <v>HiRatio</v>
          </cell>
          <cell r="L7440">
            <v>262128.11</v>
          </cell>
          <cell r="M7440" t="str">
            <v>Owner-Occupied</v>
          </cell>
          <cell r="N7440">
            <v>0</v>
          </cell>
          <cell r="O7440">
            <v>43831</v>
          </cell>
          <cell r="P7440" t="str">
            <v>Current</v>
          </cell>
        </row>
        <row r="7441">
          <cell r="B7441">
            <v>41946</v>
          </cell>
          <cell r="C7441">
            <v>26</v>
          </cell>
          <cell r="D7441" t="str">
            <v>ON</v>
          </cell>
          <cell r="E7441" t="str">
            <v>Purchase</v>
          </cell>
          <cell r="F7441" t="str">
            <v>Fixed</v>
          </cell>
          <cell r="I7441">
            <v>14.43</v>
          </cell>
          <cell r="J7441">
            <v>14</v>
          </cell>
          <cell r="K7441" t="str">
            <v>Conv</v>
          </cell>
          <cell r="L7441">
            <v>92750.81</v>
          </cell>
          <cell r="M7441" t="str">
            <v>Owner-Occupied</v>
          </cell>
          <cell r="N7441">
            <v>0</v>
          </cell>
          <cell r="O7441">
            <v>43831</v>
          </cell>
          <cell r="P7441" t="str">
            <v>Current</v>
          </cell>
        </row>
        <row r="7442">
          <cell r="B7442">
            <v>42081</v>
          </cell>
          <cell r="C7442">
            <v>22</v>
          </cell>
          <cell r="D7442" t="str">
            <v>BC</v>
          </cell>
          <cell r="E7442" t="str">
            <v>Purchase</v>
          </cell>
          <cell r="F7442" t="str">
            <v>Fixed</v>
          </cell>
          <cell r="I7442">
            <v>30.26</v>
          </cell>
          <cell r="J7442">
            <v>16.18</v>
          </cell>
          <cell r="K7442" t="str">
            <v>HiRatio</v>
          </cell>
          <cell r="L7442">
            <v>183728.43</v>
          </cell>
          <cell r="M7442" t="str">
            <v>Owner-Occupied</v>
          </cell>
          <cell r="N7442">
            <v>0</v>
          </cell>
          <cell r="O7442">
            <v>43831</v>
          </cell>
          <cell r="P7442" t="str">
            <v>Current</v>
          </cell>
        </row>
        <row r="7443">
          <cell r="B7443">
            <v>41506</v>
          </cell>
          <cell r="C7443">
            <v>41</v>
          </cell>
          <cell r="D7443" t="str">
            <v>AB</v>
          </cell>
          <cell r="E7443" t="str">
            <v>Purchase</v>
          </cell>
          <cell r="F7443" t="str">
            <v>Fixed</v>
          </cell>
          <cell r="I7443">
            <v>38.69</v>
          </cell>
          <cell r="J7443">
            <v>28.74</v>
          </cell>
          <cell r="K7443" t="str">
            <v>Conv</v>
          </cell>
          <cell r="L7443">
            <v>229527.16</v>
          </cell>
          <cell r="M7443" t="str">
            <v>Owner-Occupied</v>
          </cell>
          <cell r="N7443">
            <v>0</v>
          </cell>
          <cell r="O7443">
            <v>43831</v>
          </cell>
          <cell r="P7443" t="str">
            <v>Current</v>
          </cell>
        </row>
        <row r="7444">
          <cell r="B7444">
            <v>42222</v>
          </cell>
          <cell r="C7444">
            <v>17</v>
          </cell>
          <cell r="D7444" t="str">
            <v>ON</v>
          </cell>
          <cell r="E7444" t="str">
            <v>Purchase with Improvements</v>
          </cell>
          <cell r="F7444" t="str">
            <v>ARM</v>
          </cell>
          <cell r="I7444">
            <v>22.37</v>
          </cell>
          <cell r="J7444">
            <v>7.17</v>
          </cell>
          <cell r="K7444" t="str">
            <v>Conv</v>
          </cell>
          <cell r="L7444">
            <v>0</v>
          </cell>
          <cell r="M7444" t="str">
            <v>Owner-Occupied</v>
          </cell>
          <cell r="N7444">
            <v>4</v>
          </cell>
          <cell r="O7444">
            <v>42611</v>
          </cell>
          <cell r="P7444" t="str">
            <v>Current</v>
          </cell>
        </row>
        <row r="7445">
          <cell r="B7445">
            <v>41529</v>
          </cell>
          <cell r="C7445">
            <v>40</v>
          </cell>
          <cell r="D7445" t="str">
            <v>ON</v>
          </cell>
          <cell r="E7445" t="str">
            <v>Purchase with Improvements</v>
          </cell>
          <cell r="F7445" t="str">
            <v>ARM</v>
          </cell>
          <cell r="I7445">
            <v>29.95</v>
          </cell>
          <cell r="J7445">
            <v>24.96</v>
          </cell>
          <cell r="K7445" t="str">
            <v>HiRatio</v>
          </cell>
          <cell r="L7445">
            <v>726975.06</v>
          </cell>
          <cell r="M7445" t="str">
            <v>Owner-Occupied</v>
          </cell>
          <cell r="N7445">
            <v>0</v>
          </cell>
          <cell r="O7445">
            <v>43831</v>
          </cell>
          <cell r="P7445" t="str">
            <v>Current</v>
          </cell>
        </row>
        <row r="7446">
          <cell r="B7446">
            <v>42388</v>
          </cell>
          <cell r="C7446">
            <v>12</v>
          </cell>
          <cell r="D7446" t="str">
            <v>SK</v>
          </cell>
          <cell r="E7446" t="str">
            <v>Purchase</v>
          </cell>
          <cell r="F7446" t="str">
            <v>ARM</v>
          </cell>
          <cell r="I7446">
            <v>33.229999999999997</v>
          </cell>
          <cell r="J7446">
            <v>16.64</v>
          </cell>
          <cell r="K7446" t="str">
            <v>Conv</v>
          </cell>
          <cell r="L7446">
            <v>242180.91</v>
          </cell>
          <cell r="M7446" t="str">
            <v>Second Home</v>
          </cell>
          <cell r="N7446">
            <v>0</v>
          </cell>
          <cell r="O7446">
            <v>43831</v>
          </cell>
          <cell r="P7446" t="str">
            <v>Current</v>
          </cell>
        </row>
        <row r="7447">
          <cell r="B7447">
            <v>42139</v>
          </cell>
          <cell r="C7447">
            <v>20</v>
          </cell>
          <cell r="D7447" t="str">
            <v>AB</v>
          </cell>
          <cell r="E7447" t="str">
            <v>Purchase</v>
          </cell>
          <cell r="F7447" t="str">
            <v>ARM</v>
          </cell>
          <cell r="I7447">
            <v>37.479999999999997</v>
          </cell>
          <cell r="J7447">
            <v>7.81</v>
          </cell>
          <cell r="K7447" t="str">
            <v>Conv</v>
          </cell>
          <cell r="L7447">
            <v>138840.73000000001</v>
          </cell>
          <cell r="M7447" t="str">
            <v>Second Home</v>
          </cell>
          <cell r="N7447">
            <v>0</v>
          </cell>
          <cell r="O7447">
            <v>43831</v>
          </cell>
          <cell r="P7447" t="str">
            <v>Current</v>
          </cell>
        </row>
        <row r="7448">
          <cell r="B7448">
            <v>41884</v>
          </cell>
          <cell r="C7448">
            <v>28</v>
          </cell>
          <cell r="D7448" t="str">
            <v>ON</v>
          </cell>
          <cell r="E7448" t="str">
            <v>Purchase</v>
          </cell>
          <cell r="F7448" t="str">
            <v>Fixed</v>
          </cell>
          <cell r="I7448">
            <v>32.909999999999997</v>
          </cell>
          <cell r="J7448">
            <v>32.409999999999997</v>
          </cell>
          <cell r="K7448" t="str">
            <v>Conv</v>
          </cell>
          <cell r="L7448">
            <v>531612.75</v>
          </cell>
          <cell r="M7448" t="str">
            <v>Owner-Occupied</v>
          </cell>
          <cell r="N7448">
            <v>0</v>
          </cell>
          <cell r="O7448">
            <v>43831</v>
          </cell>
          <cell r="P7448" t="str">
            <v>Current</v>
          </cell>
        </row>
        <row r="7449">
          <cell r="B7449">
            <v>42255</v>
          </cell>
          <cell r="C7449">
            <v>16</v>
          </cell>
          <cell r="D7449" t="str">
            <v>ON</v>
          </cell>
          <cell r="E7449" t="str">
            <v>Refinance External</v>
          </cell>
          <cell r="F7449" t="str">
            <v>ARM</v>
          </cell>
          <cell r="I7449">
            <v>35.61</v>
          </cell>
          <cell r="J7449">
            <v>29.54</v>
          </cell>
          <cell r="K7449" t="str">
            <v>Conv</v>
          </cell>
          <cell r="L7449">
            <v>380934.35</v>
          </cell>
          <cell r="M7449" t="str">
            <v>Owner-Occupied</v>
          </cell>
          <cell r="N7449">
            <v>0</v>
          </cell>
          <cell r="O7449">
            <v>43831</v>
          </cell>
          <cell r="P7449" t="str">
            <v>Current</v>
          </cell>
        </row>
        <row r="7450">
          <cell r="B7450">
            <v>41292</v>
          </cell>
          <cell r="C7450">
            <v>48</v>
          </cell>
          <cell r="D7450" t="str">
            <v>AB</v>
          </cell>
          <cell r="E7450" t="str">
            <v>Purchase</v>
          </cell>
          <cell r="F7450" t="str">
            <v>Fixed</v>
          </cell>
          <cell r="I7450">
            <v>32.82</v>
          </cell>
          <cell r="J7450">
            <v>31.24</v>
          </cell>
          <cell r="K7450" t="str">
            <v>HiRatio</v>
          </cell>
          <cell r="L7450">
            <v>429287.67</v>
          </cell>
          <cell r="M7450" t="str">
            <v>Owner-Occupied</v>
          </cell>
          <cell r="N7450">
            <v>0</v>
          </cell>
          <cell r="O7450">
            <v>43831</v>
          </cell>
          <cell r="P7450" t="str">
            <v>Current</v>
          </cell>
        </row>
        <row r="7451">
          <cell r="B7451">
            <v>42116</v>
          </cell>
          <cell r="C7451">
            <v>21</v>
          </cell>
          <cell r="D7451" t="str">
            <v>SK</v>
          </cell>
          <cell r="E7451" t="str">
            <v>Refinance External</v>
          </cell>
          <cell r="F7451" t="str">
            <v>ARM</v>
          </cell>
          <cell r="I7451">
            <v>34.200000000000003</v>
          </cell>
          <cell r="J7451">
            <v>11.93</v>
          </cell>
          <cell r="K7451" t="str">
            <v>Conv</v>
          </cell>
          <cell r="L7451">
            <v>184152.41</v>
          </cell>
          <cell r="M7451" t="str">
            <v>Owner-Occupied</v>
          </cell>
          <cell r="N7451">
            <v>0</v>
          </cell>
          <cell r="O7451">
            <v>43831</v>
          </cell>
          <cell r="P7451" t="str">
            <v>Current</v>
          </cell>
        </row>
        <row r="7452">
          <cell r="B7452">
            <v>42117</v>
          </cell>
          <cell r="C7452">
            <v>21</v>
          </cell>
          <cell r="D7452" t="str">
            <v>BC</v>
          </cell>
          <cell r="E7452" t="str">
            <v>Purchase</v>
          </cell>
          <cell r="F7452" t="str">
            <v>Fixed</v>
          </cell>
          <cell r="I7452">
            <v>33.299999999999997</v>
          </cell>
          <cell r="J7452">
            <v>32.32</v>
          </cell>
          <cell r="K7452" t="str">
            <v>Conv</v>
          </cell>
          <cell r="L7452">
            <v>175568.01</v>
          </cell>
          <cell r="M7452" t="str">
            <v>Owner-Occupied</v>
          </cell>
          <cell r="N7452">
            <v>0</v>
          </cell>
          <cell r="O7452">
            <v>43831</v>
          </cell>
          <cell r="P7452" t="str">
            <v>Current</v>
          </cell>
        </row>
        <row r="7453">
          <cell r="B7453">
            <v>41152</v>
          </cell>
          <cell r="C7453">
            <v>53</v>
          </cell>
          <cell r="D7453" t="str">
            <v>ON</v>
          </cell>
          <cell r="E7453" t="str">
            <v>Refinance External</v>
          </cell>
          <cell r="F7453" t="str">
            <v>Fixed</v>
          </cell>
          <cell r="I7453">
            <v>29.98</v>
          </cell>
          <cell r="J7453">
            <v>24.62</v>
          </cell>
          <cell r="K7453" t="str">
            <v>Conv</v>
          </cell>
          <cell r="L7453">
            <v>0</v>
          </cell>
          <cell r="M7453" t="str">
            <v>Owner-Occupied</v>
          </cell>
          <cell r="N7453">
            <v>4</v>
          </cell>
          <cell r="O7453">
            <v>42073</v>
          </cell>
          <cell r="P7453" t="str">
            <v>Current</v>
          </cell>
        </row>
        <row r="7454">
          <cell r="B7454">
            <v>41445</v>
          </cell>
          <cell r="C7454">
            <v>43</v>
          </cell>
          <cell r="D7454" t="str">
            <v>ON</v>
          </cell>
          <cell r="E7454" t="str">
            <v>Transfer</v>
          </cell>
          <cell r="F7454" t="str">
            <v>Fixed</v>
          </cell>
          <cell r="I7454">
            <v>35.049999999999997</v>
          </cell>
          <cell r="J7454">
            <v>17.07</v>
          </cell>
          <cell r="K7454" t="str">
            <v>Conv</v>
          </cell>
          <cell r="L7454">
            <v>97165.41</v>
          </cell>
          <cell r="M7454" t="str">
            <v>Owner-Occupied</v>
          </cell>
          <cell r="N7454">
            <v>0</v>
          </cell>
          <cell r="O7454">
            <v>43831</v>
          </cell>
          <cell r="P7454" t="str">
            <v>Current</v>
          </cell>
        </row>
        <row r="7455">
          <cell r="B7455">
            <v>42034</v>
          </cell>
          <cell r="C7455">
            <v>24</v>
          </cell>
          <cell r="D7455" t="str">
            <v>ON</v>
          </cell>
          <cell r="E7455" t="str">
            <v>Refinance External</v>
          </cell>
          <cell r="F7455" t="str">
            <v>ARM</v>
          </cell>
          <cell r="I7455">
            <v>35.119999999999997</v>
          </cell>
          <cell r="J7455">
            <v>28.98</v>
          </cell>
          <cell r="K7455" t="str">
            <v>Conv</v>
          </cell>
          <cell r="L7455">
            <v>174589.62</v>
          </cell>
          <cell r="M7455" t="str">
            <v>Owner-Occupied</v>
          </cell>
          <cell r="N7455">
            <v>0</v>
          </cell>
          <cell r="O7455">
            <v>43831</v>
          </cell>
          <cell r="P7455" t="str">
            <v>Current</v>
          </cell>
        </row>
        <row r="7456">
          <cell r="B7456">
            <v>42248</v>
          </cell>
          <cell r="C7456">
            <v>16</v>
          </cell>
          <cell r="D7456" t="str">
            <v>ON</v>
          </cell>
          <cell r="E7456" t="str">
            <v>Purchase</v>
          </cell>
          <cell r="F7456" t="str">
            <v>ARM</v>
          </cell>
          <cell r="I7456">
            <v>32.979999999999997</v>
          </cell>
          <cell r="J7456">
            <v>24.85</v>
          </cell>
          <cell r="K7456" t="str">
            <v>Conv</v>
          </cell>
          <cell r="L7456">
            <v>559062.06999999995</v>
          </cell>
          <cell r="M7456" t="str">
            <v>Owner-Occupied</v>
          </cell>
          <cell r="N7456">
            <v>0</v>
          </cell>
          <cell r="O7456">
            <v>43831</v>
          </cell>
          <cell r="P7456" t="str">
            <v>Current</v>
          </cell>
        </row>
        <row r="7457">
          <cell r="B7457">
            <v>42422</v>
          </cell>
          <cell r="C7457">
            <v>11</v>
          </cell>
          <cell r="D7457" t="str">
            <v>AB</v>
          </cell>
          <cell r="E7457" t="str">
            <v>Transfer</v>
          </cell>
          <cell r="F7457" t="str">
            <v>Fixed</v>
          </cell>
          <cell r="I7457">
            <v>25.76</v>
          </cell>
          <cell r="J7457">
            <v>22.91</v>
          </cell>
          <cell r="K7457" t="str">
            <v>Conv</v>
          </cell>
          <cell r="L7457">
            <v>213196.12</v>
          </cell>
          <cell r="M7457" t="str">
            <v>Owner-Occupied</v>
          </cell>
          <cell r="N7457">
            <v>0</v>
          </cell>
          <cell r="O7457">
            <v>43831</v>
          </cell>
          <cell r="P7457" t="str">
            <v>Current</v>
          </cell>
        </row>
        <row r="7458">
          <cell r="B7458">
            <v>41593</v>
          </cell>
          <cell r="C7458">
            <v>38</v>
          </cell>
          <cell r="D7458" t="str">
            <v>NS</v>
          </cell>
          <cell r="E7458" t="str">
            <v>Purchase</v>
          </cell>
          <cell r="F7458" t="str">
            <v>ARM</v>
          </cell>
          <cell r="I7458">
            <v>31.51</v>
          </cell>
          <cell r="J7458">
            <v>16.22</v>
          </cell>
          <cell r="K7458" t="str">
            <v>HiRatio</v>
          </cell>
          <cell r="L7458">
            <v>327731.38</v>
          </cell>
          <cell r="M7458" t="str">
            <v>Owner-Occupied</v>
          </cell>
          <cell r="N7458">
            <v>0</v>
          </cell>
          <cell r="O7458">
            <v>43831</v>
          </cell>
          <cell r="P7458" t="str">
            <v>Current</v>
          </cell>
        </row>
        <row r="7459">
          <cell r="B7459">
            <v>41299</v>
          </cell>
          <cell r="C7459">
            <v>48</v>
          </cell>
          <cell r="D7459" t="str">
            <v>AB</v>
          </cell>
          <cell r="E7459" t="str">
            <v>Purchase</v>
          </cell>
          <cell r="F7459" t="str">
            <v>Fixed</v>
          </cell>
          <cell r="I7459">
            <v>37.659999999999997</v>
          </cell>
          <cell r="J7459">
            <v>26.84</v>
          </cell>
          <cell r="K7459" t="str">
            <v>HiRatio</v>
          </cell>
          <cell r="L7459">
            <v>0</v>
          </cell>
          <cell r="M7459" t="str">
            <v>Owner-Occupied</v>
          </cell>
          <cell r="N7459">
            <v>4</v>
          </cell>
          <cell r="O7459">
            <v>42216</v>
          </cell>
          <cell r="P7459" t="str">
            <v>Current</v>
          </cell>
        </row>
        <row r="7460">
          <cell r="B7460">
            <v>41858</v>
          </cell>
          <cell r="C7460">
            <v>29</v>
          </cell>
          <cell r="D7460" t="str">
            <v>BC</v>
          </cell>
          <cell r="E7460" t="str">
            <v>Purchase</v>
          </cell>
          <cell r="F7460" t="str">
            <v>ARM</v>
          </cell>
          <cell r="I7460">
            <v>37.53</v>
          </cell>
          <cell r="J7460">
            <v>18.78</v>
          </cell>
          <cell r="K7460" t="str">
            <v>HiRatio</v>
          </cell>
          <cell r="L7460">
            <v>253446.07</v>
          </cell>
          <cell r="M7460" t="str">
            <v>Owner-Occupied</v>
          </cell>
          <cell r="N7460">
            <v>0</v>
          </cell>
          <cell r="O7460">
            <v>43831</v>
          </cell>
          <cell r="P7460" t="str">
            <v>Current</v>
          </cell>
        </row>
        <row r="7461">
          <cell r="B7461">
            <v>42212</v>
          </cell>
          <cell r="C7461">
            <v>18</v>
          </cell>
          <cell r="D7461" t="str">
            <v>MB</v>
          </cell>
          <cell r="E7461" t="str">
            <v>Transfer</v>
          </cell>
          <cell r="F7461" t="str">
            <v>Fixed</v>
          </cell>
          <cell r="I7461">
            <v>19.47</v>
          </cell>
          <cell r="J7461">
            <v>18.97</v>
          </cell>
          <cell r="K7461" t="str">
            <v>Conv</v>
          </cell>
          <cell r="L7461">
            <v>149455.03</v>
          </cell>
          <cell r="M7461" t="str">
            <v>Owner-Occupied</v>
          </cell>
          <cell r="N7461">
            <v>0</v>
          </cell>
          <cell r="O7461">
            <v>43831</v>
          </cell>
          <cell r="P7461" t="str">
            <v>Current</v>
          </cell>
        </row>
        <row r="7462">
          <cell r="B7462">
            <v>41864</v>
          </cell>
          <cell r="C7462">
            <v>29</v>
          </cell>
          <cell r="D7462" t="str">
            <v>ON</v>
          </cell>
          <cell r="E7462" t="str">
            <v>Transfer</v>
          </cell>
          <cell r="F7462" t="str">
            <v>ARM</v>
          </cell>
          <cell r="I7462">
            <v>34.69</v>
          </cell>
          <cell r="J7462">
            <v>28.72</v>
          </cell>
          <cell r="K7462" t="str">
            <v>Conv</v>
          </cell>
          <cell r="L7462">
            <v>0</v>
          </cell>
          <cell r="M7462" t="str">
            <v>Owner-Occupied</v>
          </cell>
          <cell r="N7462">
            <v>4</v>
          </cell>
          <cell r="O7462">
            <v>42584</v>
          </cell>
          <cell r="P7462" t="str">
            <v>Current</v>
          </cell>
        </row>
        <row r="7463">
          <cell r="B7463">
            <v>42478</v>
          </cell>
          <cell r="C7463">
            <v>9</v>
          </cell>
          <cell r="D7463" t="str">
            <v>BC</v>
          </cell>
          <cell r="E7463" t="str">
            <v>Refinance External</v>
          </cell>
          <cell r="F7463" t="str">
            <v>Fixed</v>
          </cell>
          <cell r="I7463">
            <v>39.25</v>
          </cell>
          <cell r="J7463">
            <v>33.26</v>
          </cell>
          <cell r="K7463" t="str">
            <v>Conv</v>
          </cell>
          <cell r="L7463">
            <v>492593.69</v>
          </cell>
          <cell r="M7463" t="str">
            <v>Owner-Occupied</v>
          </cell>
          <cell r="N7463">
            <v>0</v>
          </cell>
          <cell r="O7463">
            <v>43831</v>
          </cell>
          <cell r="P7463" t="str">
            <v>Current</v>
          </cell>
        </row>
        <row r="7464">
          <cell r="B7464">
            <v>41110</v>
          </cell>
          <cell r="C7464">
            <v>54</v>
          </cell>
          <cell r="D7464" t="str">
            <v>ON</v>
          </cell>
          <cell r="E7464" t="str">
            <v>Purchase</v>
          </cell>
          <cell r="F7464" t="str">
            <v>Fixed</v>
          </cell>
          <cell r="I7464">
            <v>32</v>
          </cell>
          <cell r="J7464">
            <v>9.33</v>
          </cell>
          <cell r="K7464" t="str">
            <v>Conv</v>
          </cell>
          <cell r="L7464">
            <v>0</v>
          </cell>
          <cell r="M7464" t="str">
            <v>Second Home</v>
          </cell>
          <cell r="N7464">
            <v>4</v>
          </cell>
          <cell r="O7464">
            <v>42580</v>
          </cell>
          <cell r="P7464" t="str">
            <v>Current</v>
          </cell>
        </row>
        <row r="7465">
          <cell r="B7465">
            <v>42103</v>
          </cell>
          <cell r="C7465">
            <v>21</v>
          </cell>
          <cell r="D7465" t="str">
            <v>ON</v>
          </cell>
          <cell r="E7465" t="str">
            <v>Refinance External</v>
          </cell>
          <cell r="F7465" t="str">
            <v>ARM</v>
          </cell>
          <cell r="I7465">
            <v>28.59</v>
          </cell>
          <cell r="J7465">
            <v>14.81</v>
          </cell>
          <cell r="K7465" t="str">
            <v>Conv</v>
          </cell>
          <cell r="L7465">
            <v>237995.25</v>
          </cell>
          <cell r="M7465" t="str">
            <v>Owner-Occupied</v>
          </cell>
          <cell r="N7465">
            <v>0</v>
          </cell>
          <cell r="O7465">
            <v>43831</v>
          </cell>
          <cell r="P7465" t="str">
            <v>Current</v>
          </cell>
        </row>
        <row r="7466">
          <cell r="B7466">
            <v>42292</v>
          </cell>
          <cell r="C7466">
            <v>15</v>
          </cell>
          <cell r="D7466" t="str">
            <v>ON</v>
          </cell>
          <cell r="E7466" t="str">
            <v>Refinance External</v>
          </cell>
          <cell r="F7466" t="str">
            <v>Fixed</v>
          </cell>
          <cell r="I7466">
            <v>43.85</v>
          </cell>
          <cell r="J7466">
            <v>37.67</v>
          </cell>
          <cell r="K7466" t="str">
            <v>Conv</v>
          </cell>
          <cell r="L7466">
            <v>221259.22</v>
          </cell>
          <cell r="M7466" t="str">
            <v>Owner-Occupied</v>
          </cell>
          <cell r="N7466">
            <v>0</v>
          </cell>
          <cell r="O7466">
            <v>43831</v>
          </cell>
          <cell r="P7466" t="str">
            <v>Current</v>
          </cell>
        </row>
        <row r="7467">
          <cell r="B7467">
            <v>41058</v>
          </cell>
          <cell r="C7467">
            <v>56</v>
          </cell>
          <cell r="D7467" t="str">
            <v>ON</v>
          </cell>
          <cell r="E7467" t="str">
            <v>Purchase</v>
          </cell>
          <cell r="F7467" t="str">
            <v>Fixed</v>
          </cell>
          <cell r="I7467">
            <v>34.700000000000003</v>
          </cell>
          <cell r="J7467">
            <v>24.24</v>
          </cell>
          <cell r="K7467" t="str">
            <v>HiRatio</v>
          </cell>
          <cell r="L7467">
            <v>204568.04</v>
          </cell>
          <cell r="M7467" t="str">
            <v>Owner-Occupied</v>
          </cell>
          <cell r="N7467">
            <v>0</v>
          </cell>
          <cell r="O7467">
            <v>43831</v>
          </cell>
          <cell r="P7467" t="str">
            <v>Current</v>
          </cell>
        </row>
        <row r="7468">
          <cell r="B7468">
            <v>42566</v>
          </cell>
          <cell r="C7468">
            <v>6</v>
          </cell>
          <cell r="D7468" t="str">
            <v>ON</v>
          </cell>
          <cell r="E7468" t="str">
            <v>Purchase</v>
          </cell>
          <cell r="F7468" t="str">
            <v>ARM</v>
          </cell>
          <cell r="I7468">
            <v>21.83</v>
          </cell>
          <cell r="J7468">
            <v>21.83</v>
          </cell>
          <cell r="K7468" t="str">
            <v>Conv</v>
          </cell>
          <cell r="L7468">
            <v>330000.45</v>
          </cell>
          <cell r="M7468" t="str">
            <v>Owner-Occupied</v>
          </cell>
          <cell r="N7468">
            <v>0</v>
          </cell>
          <cell r="O7468">
            <v>43831</v>
          </cell>
          <cell r="P7468" t="str">
            <v>Current</v>
          </cell>
        </row>
        <row r="7469">
          <cell r="B7469">
            <v>41436</v>
          </cell>
          <cell r="C7469">
            <v>43</v>
          </cell>
          <cell r="D7469" t="str">
            <v>AB</v>
          </cell>
          <cell r="E7469" t="str">
            <v>Purchase</v>
          </cell>
          <cell r="F7469" t="str">
            <v>Fixed</v>
          </cell>
          <cell r="I7469">
            <v>35.5</v>
          </cell>
          <cell r="J7469">
            <v>14.22</v>
          </cell>
          <cell r="K7469" t="str">
            <v>HiRatio</v>
          </cell>
          <cell r="L7469">
            <v>467689.1</v>
          </cell>
          <cell r="M7469" t="str">
            <v>Owner-Occupied</v>
          </cell>
          <cell r="N7469">
            <v>0</v>
          </cell>
          <cell r="O7469">
            <v>43831</v>
          </cell>
          <cell r="P7469" t="str">
            <v>Current</v>
          </cell>
        </row>
        <row r="7470">
          <cell r="B7470">
            <v>41670</v>
          </cell>
          <cell r="C7470">
            <v>36</v>
          </cell>
          <cell r="D7470" t="str">
            <v>ON</v>
          </cell>
          <cell r="E7470" t="str">
            <v>Purchase</v>
          </cell>
          <cell r="F7470" t="str">
            <v>Fixed</v>
          </cell>
          <cell r="I7470">
            <v>43.57</v>
          </cell>
          <cell r="J7470">
            <v>27.39</v>
          </cell>
          <cell r="K7470" t="str">
            <v>HiRatio</v>
          </cell>
          <cell r="L7470">
            <v>138580.48000000001</v>
          </cell>
          <cell r="M7470" t="str">
            <v>Second Home</v>
          </cell>
          <cell r="N7470">
            <v>0</v>
          </cell>
          <cell r="O7470">
            <v>43831</v>
          </cell>
          <cell r="P7470" t="str">
            <v>Current</v>
          </cell>
        </row>
        <row r="7471">
          <cell r="B7471">
            <v>41047</v>
          </cell>
          <cell r="C7471">
            <v>56</v>
          </cell>
          <cell r="D7471" t="str">
            <v>BC</v>
          </cell>
          <cell r="E7471" t="str">
            <v>Purchase</v>
          </cell>
          <cell r="F7471" t="str">
            <v>Fixed</v>
          </cell>
          <cell r="I7471">
            <v>33.25</v>
          </cell>
          <cell r="J7471">
            <v>9.0399999999999991</v>
          </cell>
          <cell r="K7471" t="str">
            <v>HiRatio</v>
          </cell>
          <cell r="L7471">
            <v>0</v>
          </cell>
          <cell r="M7471" t="str">
            <v>Second Home</v>
          </cell>
          <cell r="N7471">
            <v>4</v>
          </cell>
          <cell r="O7471">
            <v>42403</v>
          </cell>
          <cell r="P7471" t="str">
            <v>Current</v>
          </cell>
        </row>
        <row r="7472">
          <cell r="B7472">
            <v>42103</v>
          </cell>
          <cell r="C7472">
            <v>21</v>
          </cell>
          <cell r="D7472" t="str">
            <v>AB</v>
          </cell>
          <cell r="E7472" t="str">
            <v>Refinance External</v>
          </cell>
          <cell r="F7472" t="str">
            <v>Fixed</v>
          </cell>
          <cell r="I7472">
            <v>29.58</v>
          </cell>
          <cell r="J7472">
            <v>23.76</v>
          </cell>
          <cell r="K7472" t="str">
            <v>Conv</v>
          </cell>
          <cell r="L7472">
            <v>196043.66</v>
          </cell>
          <cell r="M7472" t="str">
            <v>Owner-Occupied</v>
          </cell>
          <cell r="N7472">
            <v>0</v>
          </cell>
          <cell r="O7472">
            <v>43831</v>
          </cell>
          <cell r="P7472" t="str">
            <v>0-29</v>
          </cell>
        </row>
        <row r="7473">
          <cell r="B7473">
            <v>42179</v>
          </cell>
          <cell r="C7473">
            <v>19</v>
          </cell>
          <cell r="D7473" t="str">
            <v>AB</v>
          </cell>
          <cell r="E7473" t="str">
            <v>Purchase</v>
          </cell>
          <cell r="F7473" t="str">
            <v>Fixed</v>
          </cell>
          <cell r="I7473">
            <v>36.83</v>
          </cell>
          <cell r="J7473">
            <v>25.69</v>
          </cell>
          <cell r="K7473" t="str">
            <v>Conv</v>
          </cell>
          <cell r="L7473">
            <v>258969.56</v>
          </cell>
          <cell r="M7473" t="str">
            <v>Owner-Occupied</v>
          </cell>
          <cell r="N7473">
            <v>0</v>
          </cell>
          <cell r="O7473">
            <v>43831</v>
          </cell>
          <cell r="P7473" t="str">
            <v>Current</v>
          </cell>
        </row>
        <row r="7474">
          <cell r="B7474">
            <v>41215</v>
          </cell>
          <cell r="C7474">
            <v>50</v>
          </cell>
          <cell r="D7474" t="str">
            <v>ON</v>
          </cell>
          <cell r="E7474" t="str">
            <v>Purchase</v>
          </cell>
          <cell r="F7474" t="str">
            <v>Fixed</v>
          </cell>
          <cell r="I7474">
            <v>43.27</v>
          </cell>
          <cell r="J7474">
            <v>26.26</v>
          </cell>
          <cell r="K7474" t="str">
            <v>HiRatio</v>
          </cell>
          <cell r="L7474">
            <v>251139.52</v>
          </cell>
          <cell r="M7474" t="str">
            <v>Owner-Occupied</v>
          </cell>
          <cell r="N7474">
            <v>0</v>
          </cell>
          <cell r="O7474">
            <v>43831</v>
          </cell>
          <cell r="P7474" t="str">
            <v>Current</v>
          </cell>
        </row>
        <row r="7475">
          <cell r="B7475">
            <v>42055</v>
          </cell>
          <cell r="C7475">
            <v>23</v>
          </cell>
          <cell r="D7475" t="str">
            <v>BC</v>
          </cell>
          <cell r="E7475" t="str">
            <v>Refinance External</v>
          </cell>
          <cell r="F7475" t="str">
            <v>Fixed</v>
          </cell>
          <cell r="I7475">
            <v>35.81</v>
          </cell>
          <cell r="J7475">
            <v>30.07</v>
          </cell>
          <cell r="K7475" t="str">
            <v>Conv</v>
          </cell>
          <cell r="L7475">
            <v>209000.16</v>
          </cell>
          <cell r="M7475" t="str">
            <v>Owner-Occupied</v>
          </cell>
          <cell r="N7475">
            <v>0</v>
          </cell>
          <cell r="O7475">
            <v>43831</v>
          </cell>
          <cell r="P7475" t="str">
            <v>Current</v>
          </cell>
        </row>
        <row r="7476">
          <cell r="B7476">
            <v>41879</v>
          </cell>
          <cell r="C7476">
            <v>29</v>
          </cell>
          <cell r="D7476" t="str">
            <v>ON</v>
          </cell>
          <cell r="E7476" t="str">
            <v>Purchase</v>
          </cell>
          <cell r="F7476" t="str">
            <v>ARM</v>
          </cell>
          <cell r="I7476">
            <v>37.619999999999997</v>
          </cell>
          <cell r="J7476">
            <v>30.24</v>
          </cell>
          <cell r="K7476" t="str">
            <v>HiRatio</v>
          </cell>
          <cell r="L7476">
            <v>192301.45</v>
          </cell>
          <cell r="M7476" t="str">
            <v>Owner-Occupied</v>
          </cell>
          <cell r="N7476">
            <v>0</v>
          </cell>
          <cell r="O7476">
            <v>43831</v>
          </cell>
          <cell r="P7476" t="str">
            <v>Current</v>
          </cell>
        </row>
        <row r="7477">
          <cell r="B7477">
            <v>42117</v>
          </cell>
          <cell r="C7477">
            <v>21</v>
          </cell>
          <cell r="D7477" t="str">
            <v>ON</v>
          </cell>
          <cell r="E7477" t="str">
            <v>Refinance External</v>
          </cell>
          <cell r="F7477" t="str">
            <v>Fixed</v>
          </cell>
          <cell r="I7477">
            <v>24.47</v>
          </cell>
          <cell r="J7477">
            <v>18.739999999999998</v>
          </cell>
          <cell r="K7477" t="str">
            <v>Conv</v>
          </cell>
          <cell r="L7477">
            <v>159002.12</v>
          </cell>
          <cell r="M7477" t="str">
            <v>Owner-Occupied</v>
          </cell>
          <cell r="N7477">
            <v>0</v>
          </cell>
          <cell r="O7477">
            <v>43831</v>
          </cell>
          <cell r="P7477" t="str">
            <v>Current</v>
          </cell>
        </row>
        <row r="7478">
          <cell r="B7478">
            <v>42537</v>
          </cell>
          <cell r="C7478">
            <v>7</v>
          </cell>
          <cell r="D7478" t="str">
            <v>ON</v>
          </cell>
          <cell r="E7478" t="str">
            <v>Purchase</v>
          </cell>
          <cell r="F7478" t="str">
            <v>Fixed</v>
          </cell>
          <cell r="I7478">
            <v>43.94</v>
          </cell>
          <cell r="J7478">
            <v>36.99</v>
          </cell>
          <cell r="K7478" t="str">
            <v>HiRatio</v>
          </cell>
          <cell r="L7478">
            <v>290927.8</v>
          </cell>
          <cell r="M7478" t="str">
            <v>Owner-Occupied</v>
          </cell>
          <cell r="N7478">
            <v>0</v>
          </cell>
          <cell r="O7478">
            <v>43831</v>
          </cell>
          <cell r="P7478" t="str">
            <v>Current</v>
          </cell>
        </row>
        <row r="7479">
          <cell r="B7479">
            <v>41121</v>
          </cell>
          <cell r="C7479">
            <v>54</v>
          </cell>
          <cell r="D7479" t="str">
            <v>AB</v>
          </cell>
          <cell r="E7479" t="str">
            <v>Refinance External</v>
          </cell>
          <cell r="F7479" t="str">
            <v>Fixed</v>
          </cell>
          <cell r="I7479">
            <v>14.55</v>
          </cell>
          <cell r="J7479">
            <v>11.87</v>
          </cell>
          <cell r="K7479" t="str">
            <v>Conv</v>
          </cell>
          <cell r="L7479">
            <v>226966.57</v>
          </cell>
          <cell r="M7479" t="str">
            <v>Owner-Occupied</v>
          </cell>
          <cell r="N7479">
            <v>0</v>
          </cell>
          <cell r="O7479">
            <v>43831</v>
          </cell>
          <cell r="P7479" t="str">
            <v>Current</v>
          </cell>
        </row>
        <row r="7480">
          <cell r="B7480">
            <v>42328</v>
          </cell>
          <cell r="C7480">
            <v>14</v>
          </cell>
          <cell r="D7480" t="str">
            <v>AB</v>
          </cell>
          <cell r="E7480" t="str">
            <v>Purchase</v>
          </cell>
          <cell r="F7480" t="str">
            <v>Fixed</v>
          </cell>
          <cell r="I7480">
            <v>37.729999999999997</v>
          </cell>
          <cell r="J7480">
            <v>34.18</v>
          </cell>
          <cell r="K7480" t="str">
            <v>HiRatio</v>
          </cell>
          <cell r="L7480">
            <v>246918.19</v>
          </cell>
          <cell r="M7480" t="str">
            <v>Owner-Occupied</v>
          </cell>
          <cell r="N7480">
            <v>0</v>
          </cell>
          <cell r="O7480">
            <v>43831</v>
          </cell>
          <cell r="P7480" t="str">
            <v>Current</v>
          </cell>
        </row>
        <row r="7481">
          <cell r="B7481">
            <v>42545</v>
          </cell>
          <cell r="C7481">
            <v>7</v>
          </cell>
          <cell r="D7481" t="str">
            <v>AB</v>
          </cell>
          <cell r="E7481" t="str">
            <v>Transfer</v>
          </cell>
          <cell r="F7481" t="str">
            <v>ARM</v>
          </cell>
          <cell r="I7481">
            <v>28.8</v>
          </cell>
          <cell r="J7481">
            <v>21.03</v>
          </cell>
          <cell r="K7481" t="str">
            <v>HiRatio</v>
          </cell>
          <cell r="L7481">
            <v>450327.23</v>
          </cell>
          <cell r="M7481" t="str">
            <v>Owner-Occupied</v>
          </cell>
          <cell r="N7481">
            <v>0</v>
          </cell>
          <cell r="O7481">
            <v>43831</v>
          </cell>
          <cell r="P7481" t="str">
            <v>Current</v>
          </cell>
        </row>
        <row r="7482">
          <cell r="B7482">
            <v>42333</v>
          </cell>
          <cell r="C7482">
            <v>14</v>
          </cell>
          <cell r="D7482" t="str">
            <v>BC</v>
          </cell>
          <cell r="E7482" t="str">
            <v>Purchase</v>
          </cell>
          <cell r="F7482" t="str">
            <v>Fixed</v>
          </cell>
          <cell r="I7482">
            <v>35.340000000000003</v>
          </cell>
          <cell r="J7482">
            <v>34.22</v>
          </cell>
          <cell r="K7482" t="str">
            <v>Conv</v>
          </cell>
          <cell r="L7482">
            <v>590039.41</v>
          </cell>
          <cell r="M7482" t="str">
            <v>Owner-Occupied</v>
          </cell>
          <cell r="N7482">
            <v>0</v>
          </cell>
          <cell r="O7482">
            <v>43831</v>
          </cell>
          <cell r="P7482" t="str">
            <v>Current</v>
          </cell>
        </row>
        <row r="7483">
          <cell r="B7483">
            <v>42608</v>
          </cell>
          <cell r="C7483">
            <v>5</v>
          </cell>
          <cell r="D7483" t="str">
            <v>AB</v>
          </cell>
          <cell r="E7483" t="str">
            <v>Purchase</v>
          </cell>
          <cell r="F7483" t="str">
            <v>Fixed</v>
          </cell>
          <cell r="I7483">
            <v>32.46</v>
          </cell>
          <cell r="J7483">
            <v>31.72</v>
          </cell>
          <cell r="K7483" t="str">
            <v>HiRatio</v>
          </cell>
          <cell r="L7483">
            <v>397906.3</v>
          </cell>
          <cell r="M7483" t="str">
            <v>Owner-Occupied</v>
          </cell>
          <cell r="N7483">
            <v>0</v>
          </cell>
          <cell r="O7483">
            <v>43831</v>
          </cell>
          <cell r="P7483" t="str">
            <v>Current</v>
          </cell>
        </row>
        <row r="7484">
          <cell r="B7484">
            <v>42233</v>
          </cell>
          <cell r="C7484">
            <v>17</v>
          </cell>
          <cell r="D7484" t="str">
            <v>AB</v>
          </cell>
          <cell r="E7484" t="str">
            <v>Refinance External</v>
          </cell>
          <cell r="F7484" t="str">
            <v>Fixed</v>
          </cell>
          <cell r="I7484">
            <v>35.96</v>
          </cell>
          <cell r="J7484">
            <v>34.43</v>
          </cell>
          <cell r="K7484" t="str">
            <v>Conv</v>
          </cell>
          <cell r="L7484">
            <v>0</v>
          </cell>
          <cell r="M7484" t="str">
            <v>Owner-Occupied</v>
          </cell>
          <cell r="N7484">
            <v>4</v>
          </cell>
          <cell r="O7484">
            <v>42670</v>
          </cell>
          <cell r="P7484" t="str">
            <v>Current</v>
          </cell>
        </row>
        <row r="7485">
          <cell r="B7485">
            <v>42094</v>
          </cell>
          <cell r="C7485">
            <v>22</v>
          </cell>
          <cell r="D7485" t="str">
            <v>ON</v>
          </cell>
          <cell r="E7485" t="str">
            <v>Purchase</v>
          </cell>
          <cell r="F7485" t="str">
            <v>Fixed</v>
          </cell>
          <cell r="I7485">
            <v>36.520000000000003</v>
          </cell>
          <cell r="J7485">
            <v>24.88</v>
          </cell>
          <cell r="K7485" t="str">
            <v>Conv</v>
          </cell>
          <cell r="L7485">
            <v>383684.75</v>
          </cell>
          <cell r="M7485" t="str">
            <v>Owner-Occupied</v>
          </cell>
          <cell r="N7485">
            <v>0</v>
          </cell>
          <cell r="O7485">
            <v>43831</v>
          </cell>
          <cell r="P7485" t="str">
            <v>Current</v>
          </cell>
        </row>
        <row r="7486">
          <cell r="B7486">
            <v>42468</v>
          </cell>
          <cell r="C7486">
            <v>9</v>
          </cell>
          <cell r="D7486" t="str">
            <v>BC</v>
          </cell>
          <cell r="E7486" t="str">
            <v>Refinance External</v>
          </cell>
          <cell r="F7486" t="str">
            <v>Fixed</v>
          </cell>
          <cell r="I7486">
            <v>43.26</v>
          </cell>
          <cell r="J7486">
            <v>33.590000000000003</v>
          </cell>
          <cell r="K7486" t="str">
            <v>Conv</v>
          </cell>
          <cell r="L7486">
            <v>132517.88</v>
          </cell>
          <cell r="M7486" t="str">
            <v>Owner-Occupied</v>
          </cell>
          <cell r="N7486">
            <v>0</v>
          </cell>
          <cell r="O7486">
            <v>43831</v>
          </cell>
          <cell r="P7486" t="str">
            <v>Current</v>
          </cell>
        </row>
        <row r="7487">
          <cell r="B7487">
            <v>42433</v>
          </cell>
          <cell r="C7487">
            <v>10</v>
          </cell>
          <cell r="D7487" t="str">
            <v>ON</v>
          </cell>
          <cell r="E7487" t="str">
            <v>Refinance External</v>
          </cell>
          <cell r="F7487" t="str">
            <v>ARM</v>
          </cell>
          <cell r="I7487">
            <v>26.02</v>
          </cell>
          <cell r="J7487">
            <v>26.02</v>
          </cell>
          <cell r="K7487" t="str">
            <v>Conv</v>
          </cell>
          <cell r="L7487">
            <v>555093.69999999995</v>
          </cell>
          <cell r="M7487" t="str">
            <v>Owner-Occupied</v>
          </cell>
          <cell r="N7487">
            <v>0</v>
          </cell>
          <cell r="O7487">
            <v>43831</v>
          </cell>
          <cell r="P7487" t="str">
            <v>Current</v>
          </cell>
        </row>
        <row r="7488">
          <cell r="B7488">
            <v>42384</v>
          </cell>
          <cell r="C7488">
            <v>12</v>
          </cell>
          <cell r="D7488" t="str">
            <v>AB</v>
          </cell>
          <cell r="E7488" t="str">
            <v>Refinance External</v>
          </cell>
          <cell r="F7488" t="str">
            <v>Fixed</v>
          </cell>
          <cell r="I7488">
            <v>17.02</v>
          </cell>
          <cell r="J7488">
            <v>13.99</v>
          </cell>
          <cell r="K7488" t="str">
            <v>Conv</v>
          </cell>
          <cell r="L7488">
            <v>579378.36</v>
          </cell>
          <cell r="M7488" t="str">
            <v>Owner-Occupied</v>
          </cell>
          <cell r="N7488">
            <v>0</v>
          </cell>
          <cell r="O7488">
            <v>43831</v>
          </cell>
          <cell r="P7488" t="str">
            <v>Current</v>
          </cell>
        </row>
        <row r="7489">
          <cell r="B7489">
            <v>42578</v>
          </cell>
          <cell r="C7489">
            <v>6</v>
          </cell>
          <cell r="D7489" t="str">
            <v>BC</v>
          </cell>
          <cell r="E7489" t="str">
            <v>Refinance Existing Client</v>
          </cell>
          <cell r="F7489" t="str">
            <v>Fixed</v>
          </cell>
          <cell r="I7489">
            <v>32.340000000000003</v>
          </cell>
          <cell r="J7489">
            <v>30.32</v>
          </cell>
          <cell r="K7489" t="str">
            <v>Conv</v>
          </cell>
          <cell r="L7489">
            <v>415070.2</v>
          </cell>
          <cell r="M7489" t="str">
            <v>Owner-Occupied</v>
          </cell>
          <cell r="N7489">
            <v>0</v>
          </cell>
          <cell r="O7489">
            <v>43831</v>
          </cell>
          <cell r="P7489" t="str">
            <v>Current</v>
          </cell>
        </row>
        <row r="7490">
          <cell r="B7490">
            <v>41522</v>
          </cell>
          <cell r="C7490">
            <v>40</v>
          </cell>
          <cell r="D7490" t="str">
            <v>ON</v>
          </cell>
          <cell r="E7490" t="str">
            <v>Purchase</v>
          </cell>
          <cell r="F7490" t="str">
            <v>ARM</v>
          </cell>
          <cell r="I7490">
            <v>38.03</v>
          </cell>
          <cell r="J7490">
            <v>8.56</v>
          </cell>
          <cell r="K7490" t="str">
            <v>Conv</v>
          </cell>
          <cell r="L7490">
            <v>118080.32000000001</v>
          </cell>
          <cell r="M7490" t="str">
            <v>Rental</v>
          </cell>
          <cell r="N7490">
            <v>0</v>
          </cell>
          <cell r="O7490">
            <v>43831</v>
          </cell>
          <cell r="P7490" t="str">
            <v>Current</v>
          </cell>
        </row>
        <row r="7491">
          <cell r="B7491">
            <v>42471</v>
          </cell>
          <cell r="C7491">
            <v>9</v>
          </cell>
          <cell r="D7491" t="str">
            <v>BC</v>
          </cell>
          <cell r="E7491" t="str">
            <v>Transfer</v>
          </cell>
          <cell r="F7491" t="str">
            <v>ARM</v>
          </cell>
          <cell r="I7491">
            <v>23.56</v>
          </cell>
          <cell r="J7491">
            <v>18.850000000000001</v>
          </cell>
          <cell r="K7491" t="str">
            <v>Conv</v>
          </cell>
          <cell r="L7491">
            <v>298218.73</v>
          </cell>
          <cell r="M7491" t="str">
            <v>Owner-Occupied</v>
          </cell>
          <cell r="N7491">
            <v>0</v>
          </cell>
          <cell r="O7491">
            <v>43831</v>
          </cell>
          <cell r="P7491" t="str">
            <v>Current</v>
          </cell>
        </row>
        <row r="7492">
          <cell r="B7492">
            <v>42090</v>
          </cell>
          <cell r="C7492">
            <v>22</v>
          </cell>
          <cell r="D7492" t="str">
            <v>ON</v>
          </cell>
          <cell r="E7492" t="str">
            <v>Purchase</v>
          </cell>
          <cell r="F7492" t="str">
            <v>ARM</v>
          </cell>
          <cell r="I7492">
            <v>24.1</v>
          </cell>
          <cell r="J7492">
            <v>20.82</v>
          </cell>
          <cell r="K7492" t="str">
            <v>Conv</v>
          </cell>
          <cell r="L7492">
            <v>206223.71</v>
          </cell>
          <cell r="M7492" t="str">
            <v>Owner-Occupied</v>
          </cell>
          <cell r="N7492">
            <v>0</v>
          </cell>
          <cell r="O7492">
            <v>43831</v>
          </cell>
          <cell r="P7492" t="str">
            <v>Current</v>
          </cell>
        </row>
        <row r="7493">
          <cell r="B7493">
            <v>42094</v>
          </cell>
          <cell r="C7493">
            <v>22</v>
          </cell>
          <cell r="D7493" t="str">
            <v>SK</v>
          </cell>
          <cell r="E7493" t="str">
            <v>Refinance External</v>
          </cell>
          <cell r="F7493" t="str">
            <v>ARM</v>
          </cell>
          <cell r="I7493">
            <v>33.01</v>
          </cell>
          <cell r="J7493">
            <v>22.02</v>
          </cell>
          <cell r="K7493" t="str">
            <v>Conv</v>
          </cell>
          <cell r="L7493">
            <v>383258.3</v>
          </cell>
          <cell r="M7493" t="str">
            <v>Owner-Occupied</v>
          </cell>
          <cell r="N7493">
            <v>0</v>
          </cell>
          <cell r="O7493">
            <v>43831</v>
          </cell>
          <cell r="P7493" t="str">
            <v>Current</v>
          </cell>
        </row>
        <row r="7494">
          <cell r="B7494">
            <v>42062</v>
          </cell>
          <cell r="C7494">
            <v>23</v>
          </cell>
          <cell r="D7494" t="str">
            <v>BC</v>
          </cell>
          <cell r="E7494" t="str">
            <v>Refinance External</v>
          </cell>
          <cell r="F7494" t="str">
            <v>ARM</v>
          </cell>
          <cell r="I7494">
            <v>30.57</v>
          </cell>
          <cell r="J7494">
            <v>30.34</v>
          </cell>
          <cell r="K7494" t="str">
            <v>Conv</v>
          </cell>
          <cell r="L7494">
            <v>264025.37</v>
          </cell>
          <cell r="M7494" t="str">
            <v>Owner-Occupied</v>
          </cell>
          <cell r="N7494">
            <v>0</v>
          </cell>
          <cell r="O7494">
            <v>43831</v>
          </cell>
          <cell r="P7494" t="str">
            <v>Current</v>
          </cell>
        </row>
        <row r="7495">
          <cell r="B7495">
            <v>41912</v>
          </cell>
          <cell r="C7495">
            <v>28</v>
          </cell>
          <cell r="D7495" t="str">
            <v>BC</v>
          </cell>
          <cell r="E7495" t="str">
            <v>Purchase</v>
          </cell>
          <cell r="F7495" t="str">
            <v>Fixed</v>
          </cell>
          <cell r="I7495">
            <v>38.54</v>
          </cell>
          <cell r="J7495">
            <v>37.82</v>
          </cell>
          <cell r="K7495" t="str">
            <v>HiRatio</v>
          </cell>
          <cell r="L7495">
            <v>352217.02</v>
          </cell>
          <cell r="M7495" t="str">
            <v>Owner-Occupied</v>
          </cell>
          <cell r="N7495">
            <v>0</v>
          </cell>
          <cell r="O7495">
            <v>43831</v>
          </cell>
          <cell r="P7495" t="str">
            <v>Current</v>
          </cell>
        </row>
        <row r="7496">
          <cell r="B7496">
            <v>41866</v>
          </cell>
          <cell r="C7496">
            <v>29</v>
          </cell>
          <cell r="D7496" t="str">
            <v>ON</v>
          </cell>
          <cell r="E7496" t="str">
            <v>Refinance External</v>
          </cell>
          <cell r="F7496" t="str">
            <v>ARM</v>
          </cell>
          <cell r="I7496">
            <v>27.13</v>
          </cell>
          <cell r="J7496">
            <v>16.88</v>
          </cell>
          <cell r="K7496" t="str">
            <v>Conv</v>
          </cell>
          <cell r="L7496">
            <v>164748.20000000001</v>
          </cell>
          <cell r="M7496" t="str">
            <v>Owner-Occupied</v>
          </cell>
          <cell r="N7496">
            <v>0</v>
          </cell>
          <cell r="O7496">
            <v>43831</v>
          </cell>
          <cell r="P7496" t="str">
            <v>Current</v>
          </cell>
        </row>
        <row r="7497">
          <cell r="B7497">
            <v>41186</v>
          </cell>
          <cell r="C7497">
            <v>51</v>
          </cell>
          <cell r="D7497" t="str">
            <v>AB</v>
          </cell>
          <cell r="E7497" t="str">
            <v>Purchase</v>
          </cell>
          <cell r="F7497" t="str">
            <v>Fixed</v>
          </cell>
          <cell r="I7497">
            <v>41.9</v>
          </cell>
          <cell r="J7497">
            <v>27.81</v>
          </cell>
          <cell r="K7497" t="str">
            <v>HiRatio</v>
          </cell>
          <cell r="L7497">
            <v>270196.15000000002</v>
          </cell>
          <cell r="M7497" t="str">
            <v>Owner-Occupied</v>
          </cell>
          <cell r="N7497">
            <v>0</v>
          </cell>
          <cell r="O7497">
            <v>43831</v>
          </cell>
          <cell r="P7497" t="str">
            <v>Current</v>
          </cell>
        </row>
        <row r="7498">
          <cell r="B7498">
            <v>42461</v>
          </cell>
          <cell r="C7498">
            <v>9</v>
          </cell>
          <cell r="D7498" t="str">
            <v>ON</v>
          </cell>
          <cell r="E7498" t="str">
            <v>Purchase</v>
          </cell>
          <cell r="F7498" t="str">
            <v>Fixed</v>
          </cell>
          <cell r="I7498">
            <v>25.38</v>
          </cell>
          <cell r="J7498">
            <v>24.7</v>
          </cell>
          <cell r="K7498" t="str">
            <v>HiRatio</v>
          </cell>
          <cell r="L7498">
            <v>251050.08</v>
          </cell>
          <cell r="M7498" t="str">
            <v>Owner-Occupied</v>
          </cell>
          <cell r="N7498">
            <v>0</v>
          </cell>
          <cell r="O7498">
            <v>43831</v>
          </cell>
          <cell r="P7498" t="str">
            <v>Current</v>
          </cell>
        </row>
        <row r="7499">
          <cell r="B7499">
            <v>42185</v>
          </cell>
          <cell r="C7499">
            <v>19</v>
          </cell>
          <cell r="D7499" t="str">
            <v>SK</v>
          </cell>
          <cell r="E7499" t="str">
            <v>Purchase with Improvements</v>
          </cell>
          <cell r="F7499" t="str">
            <v>Fixed</v>
          </cell>
          <cell r="I7499">
            <v>34.5</v>
          </cell>
          <cell r="J7499">
            <v>34.159999999999997</v>
          </cell>
          <cell r="K7499" t="str">
            <v>HiRatio</v>
          </cell>
          <cell r="L7499">
            <v>142184.09</v>
          </cell>
          <cell r="M7499" t="str">
            <v>Owner-Occupied</v>
          </cell>
          <cell r="N7499">
            <v>0</v>
          </cell>
          <cell r="O7499">
            <v>43831</v>
          </cell>
          <cell r="P7499" t="str">
            <v>Current</v>
          </cell>
        </row>
        <row r="7500">
          <cell r="B7500">
            <v>41656</v>
          </cell>
          <cell r="C7500">
            <v>36</v>
          </cell>
          <cell r="D7500" t="str">
            <v>ON</v>
          </cell>
          <cell r="E7500" t="str">
            <v>Refinance External</v>
          </cell>
          <cell r="F7500" t="str">
            <v>ARM</v>
          </cell>
          <cell r="I7500">
            <v>35.299999999999997</v>
          </cell>
          <cell r="J7500">
            <v>32.72</v>
          </cell>
          <cell r="K7500" t="str">
            <v>Conv</v>
          </cell>
          <cell r="L7500">
            <v>317546.3</v>
          </cell>
          <cell r="M7500" t="str">
            <v>Owner-Occupied</v>
          </cell>
          <cell r="N7500">
            <v>0</v>
          </cell>
          <cell r="O7500">
            <v>43831</v>
          </cell>
          <cell r="P7500" t="str">
            <v>Current</v>
          </cell>
        </row>
        <row r="7501">
          <cell r="B7501">
            <v>42664</v>
          </cell>
          <cell r="C7501">
            <v>3</v>
          </cell>
          <cell r="D7501" t="str">
            <v>AB</v>
          </cell>
          <cell r="E7501" t="str">
            <v>Purchase</v>
          </cell>
          <cell r="F7501" t="str">
            <v>Fixed</v>
          </cell>
          <cell r="I7501">
            <v>42.14</v>
          </cell>
          <cell r="J7501">
            <v>34.53</v>
          </cell>
          <cell r="K7501" t="str">
            <v>HiRatio</v>
          </cell>
          <cell r="L7501">
            <v>225797.42</v>
          </cell>
          <cell r="M7501" t="str">
            <v>Owner-Occupied</v>
          </cell>
          <cell r="N7501">
            <v>0</v>
          </cell>
          <cell r="O7501">
            <v>43831</v>
          </cell>
          <cell r="P7501" t="str">
            <v>Current</v>
          </cell>
        </row>
        <row r="7502">
          <cell r="B7502">
            <v>42468</v>
          </cell>
          <cell r="C7502">
            <v>9</v>
          </cell>
          <cell r="D7502" t="str">
            <v>BC</v>
          </cell>
          <cell r="E7502" t="str">
            <v>Refinance External</v>
          </cell>
          <cell r="F7502" t="str">
            <v>ARM</v>
          </cell>
          <cell r="I7502">
            <v>32.119999999999997</v>
          </cell>
          <cell r="J7502">
            <v>30.64</v>
          </cell>
          <cell r="K7502" t="str">
            <v>Conv</v>
          </cell>
          <cell r="L7502">
            <v>289081.93</v>
          </cell>
          <cell r="M7502" t="str">
            <v>Owner-Occupied</v>
          </cell>
          <cell r="N7502">
            <v>0</v>
          </cell>
          <cell r="O7502">
            <v>43831</v>
          </cell>
          <cell r="P7502" t="str">
            <v>Current</v>
          </cell>
        </row>
        <row r="7503">
          <cell r="B7503">
            <v>41089</v>
          </cell>
          <cell r="C7503">
            <v>55</v>
          </cell>
          <cell r="D7503" t="str">
            <v>ON</v>
          </cell>
          <cell r="E7503" t="str">
            <v>Purchase</v>
          </cell>
          <cell r="F7503" t="str">
            <v>Fixed</v>
          </cell>
          <cell r="I7503">
            <v>32.090000000000003</v>
          </cell>
          <cell r="J7503">
            <v>22.27</v>
          </cell>
          <cell r="K7503" t="str">
            <v>HiRatio</v>
          </cell>
          <cell r="L7503">
            <v>0</v>
          </cell>
          <cell r="M7503" t="str">
            <v>Owner-Occupied</v>
          </cell>
          <cell r="N7503">
            <v>4</v>
          </cell>
          <cell r="O7503">
            <v>42401</v>
          </cell>
          <cell r="P7503" t="str">
            <v>Current</v>
          </cell>
        </row>
        <row r="7504">
          <cell r="B7504">
            <v>42426</v>
          </cell>
          <cell r="C7504">
            <v>11</v>
          </cell>
          <cell r="D7504" t="str">
            <v>BC</v>
          </cell>
          <cell r="E7504" t="str">
            <v>Purchase</v>
          </cell>
          <cell r="F7504" t="str">
            <v>Fixed</v>
          </cell>
          <cell r="I7504">
            <v>43.28</v>
          </cell>
          <cell r="J7504">
            <v>20.309999999999999</v>
          </cell>
          <cell r="K7504" t="str">
            <v>HiRatio</v>
          </cell>
          <cell r="L7504">
            <v>180636.66</v>
          </cell>
          <cell r="M7504" t="str">
            <v>Owner-Occupied</v>
          </cell>
          <cell r="N7504">
            <v>0</v>
          </cell>
          <cell r="O7504">
            <v>43831</v>
          </cell>
          <cell r="P7504" t="str">
            <v>Current</v>
          </cell>
        </row>
        <row r="7505">
          <cell r="B7505">
            <v>41837</v>
          </cell>
          <cell r="C7505">
            <v>30</v>
          </cell>
          <cell r="D7505" t="str">
            <v>BC</v>
          </cell>
          <cell r="E7505" t="str">
            <v>Purchase</v>
          </cell>
          <cell r="F7505" t="str">
            <v>Fixed</v>
          </cell>
          <cell r="I7505">
            <v>31.91</v>
          </cell>
          <cell r="J7505">
            <v>29.14</v>
          </cell>
          <cell r="K7505" t="str">
            <v>HiRatio</v>
          </cell>
          <cell r="L7505">
            <v>239898.74</v>
          </cell>
          <cell r="M7505" t="str">
            <v>Owner-Occupied</v>
          </cell>
          <cell r="N7505">
            <v>0</v>
          </cell>
          <cell r="O7505">
            <v>43831</v>
          </cell>
          <cell r="P7505" t="str">
            <v>Current</v>
          </cell>
        </row>
        <row r="7506">
          <cell r="B7506">
            <v>42262</v>
          </cell>
          <cell r="C7506">
            <v>16</v>
          </cell>
          <cell r="D7506" t="str">
            <v>ON</v>
          </cell>
          <cell r="E7506" t="str">
            <v>Purchase</v>
          </cell>
          <cell r="F7506" t="str">
            <v>ARM</v>
          </cell>
          <cell r="I7506">
            <v>21.09</v>
          </cell>
          <cell r="J7506">
            <v>21</v>
          </cell>
          <cell r="K7506" t="str">
            <v>Conv</v>
          </cell>
          <cell r="L7506">
            <v>193724.46</v>
          </cell>
          <cell r="M7506" t="str">
            <v>Owner-Occupied</v>
          </cell>
          <cell r="N7506">
            <v>0</v>
          </cell>
          <cell r="O7506">
            <v>43831</v>
          </cell>
          <cell r="P7506" t="str">
            <v>Current</v>
          </cell>
        </row>
        <row r="7507">
          <cell r="B7507">
            <v>42300</v>
          </cell>
          <cell r="C7507">
            <v>15</v>
          </cell>
          <cell r="D7507" t="str">
            <v>AB</v>
          </cell>
          <cell r="E7507" t="str">
            <v>Refinance External</v>
          </cell>
          <cell r="F7507" t="str">
            <v>Fixed</v>
          </cell>
          <cell r="I7507">
            <v>23.63</v>
          </cell>
          <cell r="J7507">
            <v>23.35</v>
          </cell>
          <cell r="K7507" t="str">
            <v>Conv</v>
          </cell>
          <cell r="L7507">
            <v>295203.28999999998</v>
          </cell>
          <cell r="M7507" t="str">
            <v>Owner-Occupied</v>
          </cell>
          <cell r="N7507">
            <v>0</v>
          </cell>
          <cell r="O7507">
            <v>43831</v>
          </cell>
          <cell r="P7507" t="str">
            <v>Current</v>
          </cell>
        </row>
        <row r="7508">
          <cell r="B7508">
            <v>42214</v>
          </cell>
          <cell r="C7508">
            <v>18</v>
          </cell>
          <cell r="D7508" t="str">
            <v>ON</v>
          </cell>
          <cell r="E7508" t="str">
            <v>Purchase</v>
          </cell>
          <cell r="F7508" t="str">
            <v>ARM</v>
          </cell>
          <cell r="I7508">
            <v>25.02</v>
          </cell>
          <cell r="J7508">
            <v>24.07</v>
          </cell>
          <cell r="K7508" t="str">
            <v>Conv</v>
          </cell>
          <cell r="L7508">
            <v>262134.1</v>
          </cell>
          <cell r="M7508" t="str">
            <v>Owner-Occupied</v>
          </cell>
          <cell r="N7508">
            <v>0</v>
          </cell>
          <cell r="O7508">
            <v>43831</v>
          </cell>
          <cell r="P7508" t="str">
            <v>Current</v>
          </cell>
        </row>
        <row r="7509">
          <cell r="B7509">
            <v>41172</v>
          </cell>
          <cell r="C7509">
            <v>52</v>
          </cell>
          <cell r="D7509" t="str">
            <v>ON</v>
          </cell>
          <cell r="E7509" t="str">
            <v>Purchase</v>
          </cell>
          <cell r="F7509" t="str">
            <v>Fixed</v>
          </cell>
          <cell r="I7509">
            <v>42.2</v>
          </cell>
          <cell r="J7509">
            <v>22.11</v>
          </cell>
          <cell r="K7509" t="str">
            <v>HiRatio</v>
          </cell>
          <cell r="L7509">
            <v>362626.55</v>
          </cell>
          <cell r="M7509" t="str">
            <v>Owner-Occupied</v>
          </cell>
          <cell r="N7509">
            <v>0</v>
          </cell>
          <cell r="O7509">
            <v>43831</v>
          </cell>
          <cell r="P7509" t="str">
            <v>0-29</v>
          </cell>
        </row>
        <row r="7510">
          <cell r="B7510">
            <v>41577</v>
          </cell>
          <cell r="C7510">
            <v>39</v>
          </cell>
          <cell r="D7510" t="str">
            <v>ON</v>
          </cell>
          <cell r="E7510" t="str">
            <v>Refinance External</v>
          </cell>
          <cell r="F7510" t="str">
            <v>ARM</v>
          </cell>
          <cell r="I7510">
            <v>34.4</v>
          </cell>
          <cell r="J7510">
            <v>23.21</v>
          </cell>
          <cell r="K7510" t="str">
            <v>Conv</v>
          </cell>
          <cell r="L7510">
            <v>609915.46</v>
          </cell>
          <cell r="M7510" t="str">
            <v>Owner-Occupied</v>
          </cell>
          <cell r="N7510">
            <v>0</v>
          </cell>
          <cell r="O7510">
            <v>43831</v>
          </cell>
          <cell r="P7510" t="str">
            <v>Current</v>
          </cell>
        </row>
        <row r="7511">
          <cell r="B7511">
            <v>41068</v>
          </cell>
          <cell r="C7511">
            <v>55</v>
          </cell>
          <cell r="D7511" t="str">
            <v>ON</v>
          </cell>
          <cell r="E7511" t="str">
            <v>Refinance External</v>
          </cell>
          <cell r="F7511" t="str">
            <v>Fixed</v>
          </cell>
          <cell r="I7511">
            <v>30.12</v>
          </cell>
          <cell r="J7511">
            <v>30.12</v>
          </cell>
          <cell r="K7511" t="str">
            <v>Conv</v>
          </cell>
          <cell r="L7511">
            <v>0</v>
          </cell>
          <cell r="M7511" t="str">
            <v>Owner-Occupied</v>
          </cell>
          <cell r="N7511">
            <v>4</v>
          </cell>
          <cell r="O7511">
            <v>42516</v>
          </cell>
          <cell r="P7511" t="str">
            <v>Current</v>
          </cell>
        </row>
        <row r="7512">
          <cell r="B7512">
            <v>41688</v>
          </cell>
          <cell r="C7512">
            <v>35</v>
          </cell>
          <cell r="D7512" t="str">
            <v>ON</v>
          </cell>
          <cell r="E7512" t="str">
            <v>Transfer</v>
          </cell>
          <cell r="F7512" t="str">
            <v>ARM</v>
          </cell>
          <cell r="I7512">
            <v>19.34</v>
          </cell>
          <cell r="J7512">
            <v>13.51</v>
          </cell>
          <cell r="K7512" t="str">
            <v>Conv</v>
          </cell>
          <cell r="L7512">
            <v>172172.62</v>
          </cell>
          <cell r="M7512" t="str">
            <v>Owner-Occupied</v>
          </cell>
          <cell r="N7512">
            <v>0</v>
          </cell>
          <cell r="O7512">
            <v>43831</v>
          </cell>
          <cell r="P7512" t="str">
            <v>Current</v>
          </cell>
        </row>
        <row r="7513">
          <cell r="B7513">
            <v>41260</v>
          </cell>
          <cell r="C7513">
            <v>49</v>
          </cell>
          <cell r="D7513" t="str">
            <v>AB</v>
          </cell>
          <cell r="E7513" t="str">
            <v>Purchase</v>
          </cell>
          <cell r="F7513" t="str">
            <v>Fixed</v>
          </cell>
          <cell r="I7513">
            <v>27.37</v>
          </cell>
          <cell r="J7513">
            <v>27.11</v>
          </cell>
          <cell r="K7513" t="str">
            <v>Conv</v>
          </cell>
          <cell r="L7513">
            <v>165330.67000000001</v>
          </cell>
          <cell r="M7513" t="str">
            <v>Owner-Occupied</v>
          </cell>
          <cell r="N7513">
            <v>0</v>
          </cell>
          <cell r="O7513">
            <v>43831</v>
          </cell>
          <cell r="P7513" t="str">
            <v>Current</v>
          </cell>
        </row>
        <row r="7514">
          <cell r="B7514">
            <v>42181</v>
          </cell>
          <cell r="C7514">
            <v>19</v>
          </cell>
          <cell r="D7514" t="str">
            <v>ON</v>
          </cell>
          <cell r="E7514" t="str">
            <v>Purchase</v>
          </cell>
          <cell r="F7514" t="str">
            <v>Fixed</v>
          </cell>
          <cell r="I7514">
            <v>41.94</v>
          </cell>
          <cell r="J7514">
            <v>30.86</v>
          </cell>
          <cell r="K7514" t="str">
            <v>HiRatio</v>
          </cell>
          <cell r="L7514">
            <v>147353.35999999999</v>
          </cell>
          <cell r="M7514" t="str">
            <v>Owner-Occupied</v>
          </cell>
          <cell r="N7514">
            <v>0</v>
          </cell>
          <cell r="O7514">
            <v>43831</v>
          </cell>
          <cell r="P7514" t="str">
            <v>0-29</v>
          </cell>
        </row>
        <row r="7515">
          <cell r="B7515">
            <v>42156</v>
          </cell>
          <cell r="C7515">
            <v>19</v>
          </cell>
          <cell r="D7515" t="str">
            <v>ON</v>
          </cell>
          <cell r="E7515" t="str">
            <v>Refinance External</v>
          </cell>
          <cell r="F7515" t="str">
            <v>ARM</v>
          </cell>
          <cell r="I7515">
            <v>33.92</v>
          </cell>
          <cell r="J7515">
            <v>28.32</v>
          </cell>
          <cell r="K7515" t="str">
            <v>Conv</v>
          </cell>
          <cell r="L7515">
            <v>273014.08</v>
          </cell>
          <cell r="M7515" t="str">
            <v>Owner-Occupied</v>
          </cell>
          <cell r="N7515">
            <v>0</v>
          </cell>
          <cell r="O7515">
            <v>43831</v>
          </cell>
          <cell r="P7515" t="str">
            <v>Current</v>
          </cell>
        </row>
        <row r="7516">
          <cell r="B7516">
            <v>41962</v>
          </cell>
          <cell r="C7516">
            <v>26</v>
          </cell>
          <cell r="D7516" t="str">
            <v>AB</v>
          </cell>
          <cell r="E7516" t="str">
            <v>Purchase</v>
          </cell>
          <cell r="F7516" t="str">
            <v>ARM</v>
          </cell>
          <cell r="I7516">
            <v>28.5</v>
          </cell>
          <cell r="J7516">
            <v>22.81</v>
          </cell>
          <cell r="K7516" t="str">
            <v>HiRatio</v>
          </cell>
          <cell r="L7516">
            <v>414742.12</v>
          </cell>
          <cell r="M7516" t="str">
            <v>Owner-Occupied</v>
          </cell>
          <cell r="N7516">
            <v>0</v>
          </cell>
          <cell r="O7516">
            <v>43831</v>
          </cell>
          <cell r="P7516" t="str">
            <v>Current</v>
          </cell>
        </row>
        <row r="7517">
          <cell r="B7517">
            <v>41654</v>
          </cell>
          <cell r="C7517">
            <v>36</v>
          </cell>
          <cell r="D7517" t="str">
            <v>ON</v>
          </cell>
          <cell r="E7517" t="str">
            <v>Purchase</v>
          </cell>
          <cell r="F7517" t="str">
            <v>Fixed</v>
          </cell>
          <cell r="I7517">
            <v>35.33</v>
          </cell>
          <cell r="J7517">
            <v>15.64</v>
          </cell>
          <cell r="K7517" t="str">
            <v>HiRatio</v>
          </cell>
          <cell r="L7517">
            <v>237078.47</v>
          </cell>
          <cell r="M7517" t="str">
            <v>Owner-Occupied</v>
          </cell>
          <cell r="N7517">
            <v>0</v>
          </cell>
          <cell r="O7517">
            <v>43831</v>
          </cell>
          <cell r="P7517" t="str">
            <v>Current</v>
          </cell>
        </row>
        <row r="7518">
          <cell r="B7518">
            <v>42181</v>
          </cell>
          <cell r="C7518">
            <v>19</v>
          </cell>
          <cell r="D7518" t="str">
            <v>AB</v>
          </cell>
          <cell r="E7518" t="str">
            <v>Refinance Existing Client</v>
          </cell>
          <cell r="F7518" t="str">
            <v>Fixed</v>
          </cell>
          <cell r="I7518">
            <v>28.27</v>
          </cell>
          <cell r="J7518">
            <v>15.1</v>
          </cell>
          <cell r="K7518" t="str">
            <v>Conv</v>
          </cell>
          <cell r="L7518">
            <v>323857.33</v>
          </cell>
          <cell r="M7518" t="str">
            <v>Owner-Occupied</v>
          </cell>
          <cell r="N7518">
            <v>0</v>
          </cell>
          <cell r="O7518">
            <v>43831</v>
          </cell>
          <cell r="P7518" t="str">
            <v>Current</v>
          </cell>
        </row>
        <row r="7519">
          <cell r="B7519">
            <v>42566</v>
          </cell>
          <cell r="C7519">
            <v>6</v>
          </cell>
          <cell r="D7519" t="str">
            <v>ON</v>
          </cell>
          <cell r="E7519" t="str">
            <v>Purchase</v>
          </cell>
          <cell r="F7519" t="str">
            <v>Fixed</v>
          </cell>
          <cell r="I7519">
            <v>35.71</v>
          </cell>
          <cell r="J7519">
            <v>24.66</v>
          </cell>
          <cell r="K7519" t="str">
            <v>HiRatio</v>
          </cell>
          <cell r="L7519">
            <v>182582.78</v>
          </cell>
          <cell r="M7519" t="str">
            <v>Owner-Occupied</v>
          </cell>
          <cell r="N7519">
            <v>0</v>
          </cell>
          <cell r="O7519">
            <v>43831</v>
          </cell>
          <cell r="P7519" t="str">
            <v>Current</v>
          </cell>
        </row>
        <row r="7520">
          <cell r="B7520">
            <v>41555</v>
          </cell>
          <cell r="C7520">
            <v>39</v>
          </cell>
          <cell r="D7520" t="str">
            <v>ON</v>
          </cell>
          <cell r="E7520" t="str">
            <v>Refinance External</v>
          </cell>
          <cell r="F7520" t="str">
            <v>ARM</v>
          </cell>
          <cell r="I7520">
            <v>34.33</v>
          </cell>
          <cell r="J7520">
            <v>17.399999999999999</v>
          </cell>
          <cell r="K7520" t="str">
            <v>Conv</v>
          </cell>
          <cell r="L7520">
            <v>128948.5</v>
          </cell>
          <cell r="M7520" t="str">
            <v>Owner-Occupied</v>
          </cell>
          <cell r="N7520">
            <v>0</v>
          </cell>
          <cell r="O7520">
            <v>43831</v>
          </cell>
          <cell r="P7520" t="str">
            <v>Current</v>
          </cell>
        </row>
        <row r="7521">
          <cell r="B7521">
            <v>42292</v>
          </cell>
          <cell r="C7521">
            <v>15</v>
          </cell>
          <cell r="D7521" t="str">
            <v>ON</v>
          </cell>
          <cell r="E7521" t="str">
            <v>Transfer</v>
          </cell>
          <cell r="F7521" t="str">
            <v>ARM</v>
          </cell>
          <cell r="I7521">
            <v>21.22</v>
          </cell>
          <cell r="J7521">
            <v>19.399999999999999</v>
          </cell>
          <cell r="K7521" t="str">
            <v>Conv</v>
          </cell>
          <cell r="L7521">
            <v>149383.17000000001</v>
          </cell>
          <cell r="M7521" t="str">
            <v>Owner-Occupied</v>
          </cell>
          <cell r="N7521">
            <v>0</v>
          </cell>
          <cell r="O7521">
            <v>43831</v>
          </cell>
          <cell r="P7521" t="str">
            <v>Current</v>
          </cell>
        </row>
        <row r="7522">
          <cell r="B7522">
            <v>42215</v>
          </cell>
          <cell r="C7522">
            <v>18</v>
          </cell>
          <cell r="D7522" t="str">
            <v>BC</v>
          </cell>
          <cell r="E7522" t="str">
            <v>Purchase</v>
          </cell>
          <cell r="F7522" t="str">
            <v>ARM</v>
          </cell>
          <cell r="I7522">
            <v>33.67</v>
          </cell>
          <cell r="J7522">
            <v>27.78</v>
          </cell>
          <cell r="K7522" t="str">
            <v>Conv</v>
          </cell>
          <cell r="L7522">
            <v>589373.71</v>
          </cell>
          <cell r="M7522" t="str">
            <v>Owner-Occupied</v>
          </cell>
          <cell r="N7522">
            <v>0</v>
          </cell>
          <cell r="O7522">
            <v>43831</v>
          </cell>
          <cell r="P7522" t="str">
            <v>Current</v>
          </cell>
        </row>
        <row r="7523">
          <cell r="B7523">
            <v>42221</v>
          </cell>
          <cell r="C7523">
            <v>17</v>
          </cell>
          <cell r="D7523" t="str">
            <v>BC</v>
          </cell>
          <cell r="E7523" t="str">
            <v>Purchase</v>
          </cell>
          <cell r="F7523" t="str">
            <v>Fixed</v>
          </cell>
          <cell r="I7523">
            <v>18.079999999999998</v>
          </cell>
          <cell r="J7523">
            <v>15.81</v>
          </cell>
          <cell r="K7523" t="str">
            <v>Conv</v>
          </cell>
          <cell r="L7523">
            <v>326713.90000000002</v>
          </cell>
          <cell r="M7523" t="str">
            <v>Owner-Occupied</v>
          </cell>
          <cell r="N7523">
            <v>0</v>
          </cell>
          <cell r="O7523">
            <v>43831</v>
          </cell>
          <cell r="P7523" t="str">
            <v>Current</v>
          </cell>
        </row>
        <row r="7524">
          <cell r="B7524">
            <v>42467</v>
          </cell>
          <cell r="C7524">
            <v>9</v>
          </cell>
          <cell r="D7524" t="str">
            <v>ON</v>
          </cell>
          <cell r="E7524" t="str">
            <v>Purchase</v>
          </cell>
          <cell r="F7524" t="str">
            <v>Fixed</v>
          </cell>
          <cell r="I7524">
            <v>21.89</v>
          </cell>
          <cell r="J7524">
            <v>21.05</v>
          </cell>
          <cell r="K7524" t="str">
            <v>Conv</v>
          </cell>
          <cell r="L7524">
            <v>196218.73</v>
          </cell>
          <cell r="M7524" t="str">
            <v>Owner-Occupied</v>
          </cell>
          <cell r="N7524">
            <v>0</v>
          </cell>
          <cell r="O7524">
            <v>43831</v>
          </cell>
          <cell r="P7524" t="str">
            <v>Current</v>
          </cell>
        </row>
        <row r="7525">
          <cell r="B7525">
            <v>41997</v>
          </cell>
          <cell r="C7525">
            <v>25</v>
          </cell>
          <cell r="D7525" t="str">
            <v>BC</v>
          </cell>
          <cell r="E7525" t="str">
            <v>Refinance External</v>
          </cell>
          <cell r="F7525" t="str">
            <v>Fixed</v>
          </cell>
          <cell r="I7525">
            <v>40.090000000000003</v>
          </cell>
          <cell r="J7525">
            <v>40.090000000000003</v>
          </cell>
          <cell r="K7525" t="str">
            <v>Conv</v>
          </cell>
          <cell r="L7525">
            <v>365677.87</v>
          </cell>
          <cell r="M7525" t="str">
            <v>Owner-Occupied</v>
          </cell>
          <cell r="N7525">
            <v>0</v>
          </cell>
          <cell r="O7525">
            <v>43831</v>
          </cell>
          <cell r="P7525" t="str">
            <v>Current</v>
          </cell>
        </row>
        <row r="7526">
          <cell r="B7526">
            <v>42303</v>
          </cell>
          <cell r="C7526">
            <v>15</v>
          </cell>
          <cell r="D7526" t="str">
            <v>ON</v>
          </cell>
          <cell r="E7526" t="str">
            <v>Refinance External</v>
          </cell>
          <cell r="F7526" t="str">
            <v>ARM</v>
          </cell>
          <cell r="I7526">
            <v>31.75</v>
          </cell>
          <cell r="J7526">
            <v>29.05</v>
          </cell>
          <cell r="K7526" t="str">
            <v>Conv</v>
          </cell>
          <cell r="L7526">
            <v>142901.59</v>
          </cell>
          <cell r="M7526" t="str">
            <v>Owner-Occupied</v>
          </cell>
          <cell r="N7526">
            <v>0</v>
          </cell>
          <cell r="O7526">
            <v>43831</v>
          </cell>
          <cell r="P7526" t="str">
            <v>Current</v>
          </cell>
        </row>
        <row r="7527">
          <cell r="B7527">
            <v>42398</v>
          </cell>
          <cell r="C7527">
            <v>12</v>
          </cell>
          <cell r="D7527" t="str">
            <v>AB</v>
          </cell>
          <cell r="E7527" t="str">
            <v>Purchase</v>
          </cell>
          <cell r="F7527" t="str">
            <v>Fixed</v>
          </cell>
          <cell r="I7527">
            <v>41.72</v>
          </cell>
          <cell r="J7527">
            <v>37.04</v>
          </cell>
          <cell r="K7527" t="str">
            <v>HiRatio</v>
          </cell>
          <cell r="L7527">
            <v>403275.33</v>
          </cell>
          <cell r="M7527" t="str">
            <v>Owner-Occupied</v>
          </cell>
          <cell r="N7527">
            <v>0</v>
          </cell>
          <cell r="O7527">
            <v>43831</v>
          </cell>
          <cell r="P7527" t="str">
            <v>Current</v>
          </cell>
        </row>
        <row r="7528">
          <cell r="B7528">
            <v>42068</v>
          </cell>
          <cell r="C7528">
            <v>22</v>
          </cell>
          <cell r="D7528" t="str">
            <v>AB</v>
          </cell>
          <cell r="E7528" t="str">
            <v>Refinance External</v>
          </cell>
          <cell r="F7528" t="str">
            <v>ARM</v>
          </cell>
          <cell r="I7528">
            <v>33.299999999999997</v>
          </cell>
          <cell r="J7528">
            <v>19.989999999999998</v>
          </cell>
          <cell r="K7528" t="str">
            <v>Conv</v>
          </cell>
          <cell r="L7528">
            <v>282863.65999999997</v>
          </cell>
          <cell r="M7528" t="str">
            <v>Owner-Occupied</v>
          </cell>
          <cell r="N7528">
            <v>0</v>
          </cell>
          <cell r="O7528">
            <v>43831</v>
          </cell>
          <cell r="P7528" t="str">
            <v>Current</v>
          </cell>
        </row>
        <row r="7529">
          <cell r="B7529">
            <v>41726</v>
          </cell>
          <cell r="C7529">
            <v>34</v>
          </cell>
          <cell r="D7529" t="str">
            <v>AB</v>
          </cell>
          <cell r="E7529" t="str">
            <v>Purchase</v>
          </cell>
          <cell r="F7529" t="str">
            <v>Fixed</v>
          </cell>
          <cell r="I7529">
            <v>35.659999999999997</v>
          </cell>
          <cell r="J7529">
            <v>34.630000000000003</v>
          </cell>
          <cell r="K7529" t="str">
            <v>HiRatio</v>
          </cell>
          <cell r="L7529">
            <v>349870.01</v>
          </cell>
          <cell r="M7529" t="str">
            <v>Owner-Occupied</v>
          </cell>
          <cell r="N7529">
            <v>0</v>
          </cell>
          <cell r="O7529">
            <v>43831</v>
          </cell>
          <cell r="P7529" t="str">
            <v>Current</v>
          </cell>
        </row>
        <row r="7530">
          <cell r="B7530">
            <v>41740</v>
          </cell>
          <cell r="C7530">
            <v>33</v>
          </cell>
          <cell r="D7530" t="str">
            <v>AB</v>
          </cell>
          <cell r="E7530" t="str">
            <v>Purchase</v>
          </cell>
          <cell r="F7530" t="str">
            <v>Fixed</v>
          </cell>
          <cell r="I7530">
            <v>42.85</v>
          </cell>
          <cell r="J7530">
            <v>29.81</v>
          </cell>
          <cell r="K7530" t="str">
            <v>HiRatio</v>
          </cell>
          <cell r="L7530">
            <v>186043.61</v>
          </cell>
          <cell r="M7530" t="str">
            <v>Owner-Occupied</v>
          </cell>
          <cell r="N7530">
            <v>0</v>
          </cell>
          <cell r="O7530">
            <v>43831</v>
          </cell>
          <cell r="P7530" t="str">
            <v>Current</v>
          </cell>
        </row>
        <row r="7531">
          <cell r="B7531">
            <v>41103</v>
          </cell>
          <cell r="C7531">
            <v>54</v>
          </cell>
          <cell r="D7531" t="str">
            <v>ON</v>
          </cell>
          <cell r="E7531" t="str">
            <v>Purchase</v>
          </cell>
          <cell r="F7531" t="str">
            <v>Fixed</v>
          </cell>
          <cell r="I7531">
            <v>37.69</v>
          </cell>
          <cell r="J7531">
            <v>17.8</v>
          </cell>
          <cell r="K7531" t="str">
            <v>HiRatio</v>
          </cell>
          <cell r="L7531">
            <v>263387.71999999997</v>
          </cell>
          <cell r="M7531" t="str">
            <v>Owner-Occupied</v>
          </cell>
          <cell r="N7531">
            <v>0</v>
          </cell>
          <cell r="O7531">
            <v>43831</v>
          </cell>
          <cell r="P7531" t="str">
            <v>Current</v>
          </cell>
        </row>
        <row r="7532">
          <cell r="B7532">
            <v>41792</v>
          </cell>
          <cell r="C7532">
            <v>31</v>
          </cell>
          <cell r="D7532" t="str">
            <v>SK</v>
          </cell>
          <cell r="E7532" t="str">
            <v>Purchase</v>
          </cell>
          <cell r="F7532" t="str">
            <v>Fixed</v>
          </cell>
          <cell r="I7532">
            <v>42.41</v>
          </cell>
          <cell r="J7532">
            <v>35.9</v>
          </cell>
          <cell r="K7532" t="str">
            <v>HiRatio</v>
          </cell>
          <cell r="L7532">
            <v>203861.71</v>
          </cell>
          <cell r="M7532" t="str">
            <v>Owner-Occupied</v>
          </cell>
          <cell r="N7532">
            <v>0</v>
          </cell>
          <cell r="O7532">
            <v>43831</v>
          </cell>
          <cell r="P7532" t="str">
            <v>Current</v>
          </cell>
        </row>
        <row r="7533">
          <cell r="B7533">
            <v>41808</v>
          </cell>
          <cell r="C7533">
            <v>31</v>
          </cell>
          <cell r="D7533" t="str">
            <v>ON</v>
          </cell>
          <cell r="E7533" t="str">
            <v>Refinance External</v>
          </cell>
          <cell r="F7533" t="str">
            <v>ARM</v>
          </cell>
          <cell r="I7533">
            <v>27.7</v>
          </cell>
          <cell r="J7533">
            <v>16.690000000000001</v>
          </cell>
          <cell r="K7533" t="str">
            <v>Conv</v>
          </cell>
          <cell r="L7533">
            <v>231984.04</v>
          </cell>
          <cell r="M7533" t="str">
            <v>Owner-Occupied</v>
          </cell>
          <cell r="N7533">
            <v>0</v>
          </cell>
          <cell r="O7533">
            <v>43831</v>
          </cell>
          <cell r="P7533" t="str">
            <v>Current</v>
          </cell>
        </row>
        <row r="7534">
          <cell r="B7534">
            <v>42185</v>
          </cell>
          <cell r="C7534">
            <v>19</v>
          </cell>
          <cell r="D7534" t="str">
            <v>ON</v>
          </cell>
          <cell r="E7534" t="str">
            <v>Purchase</v>
          </cell>
          <cell r="F7534" t="str">
            <v>Fixed</v>
          </cell>
          <cell r="I7534">
            <v>32.35</v>
          </cell>
          <cell r="J7534">
            <v>26.95</v>
          </cell>
          <cell r="K7534" t="str">
            <v>HiRatio</v>
          </cell>
          <cell r="L7534">
            <v>429551.5</v>
          </cell>
          <cell r="M7534" t="str">
            <v>Owner-Occupied</v>
          </cell>
          <cell r="N7534">
            <v>0</v>
          </cell>
          <cell r="O7534">
            <v>43831</v>
          </cell>
          <cell r="P7534" t="str">
            <v>Current</v>
          </cell>
        </row>
        <row r="7535">
          <cell r="B7535">
            <v>42160</v>
          </cell>
          <cell r="C7535">
            <v>19</v>
          </cell>
          <cell r="D7535" t="str">
            <v>ON</v>
          </cell>
          <cell r="E7535" t="str">
            <v>Refinance External</v>
          </cell>
          <cell r="F7535" t="str">
            <v>Fixed</v>
          </cell>
          <cell r="I7535">
            <v>33.49</v>
          </cell>
          <cell r="J7535">
            <v>33.49</v>
          </cell>
          <cell r="K7535" t="str">
            <v>Conv</v>
          </cell>
          <cell r="L7535">
            <v>0</v>
          </cell>
          <cell r="M7535" t="str">
            <v>Owner-Occupied</v>
          </cell>
          <cell r="N7535">
            <v>4</v>
          </cell>
          <cell r="O7535">
            <v>42305</v>
          </cell>
          <cell r="P7535" t="str">
            <v>Current</v>
          </cell>
        </row>
        <row r="7536">
          <cell r="B7536">
            <v>42152</v>
          </cell>
          <cell r="C7536">
            <v>20</v>
          </cell>
          <cell r="D7536" t="str">
            <v>ON</v>
          </cell>
          <cell r="E7536" t="str">
            <v>Purchase</v>
          </cell>
          <cell r="F7536" t="str">
            <v>ARM</v>
          </cell>
          <cell r="I7536">
            <v>26.36</v>
          </cell>
          <cell r="J7536">
            <v>22.47</v>
          </cell>
          <cell r="K7536" t="str">
            <v>Conv</v>
          </cell>
          <cell r="L7536">
            <v>620010.65</v>
          </cell>
          <cell r="M7536" t="str">
            <v>Owner-Occupied</v>
          </cell>
          <cell r="N7536">
            <v>0</v>
          </cell>
          <cell r="O7536">
            <v>43831</v>
          </cell>
          <cell r="P7536" t="str">
            <v>Current</v>
          </cell>
        </row>
        <row r="7537">
          <cell r="B7537">
            <v>42047</v>
          </cell>
          <cell r="C7537">
            <v>23</v>
          </cell>
          <cell r="D7537" t="str">
            <v>ON</v>
          </cell>
          <cell r="E7537" t="str">
            <v>Purchase</v>
          </cell>
          <cell r="F7537" t="str">
            <v>Fixed</v>
          </cell>
          <cell r="I7537">
            <v>31.83</v>
          </cell>
          <cell r="J7537">
            <v>20.93</v>
          </cell>
          <cell r="K7537" t="str">
            <v>HiRatio</v>
          </cell>
          <cell r="L7537">
            <v>0</v>
          </cell>
          <cell r="M7537" t="str">
            <v>Owner-Occupied</v>
          </cell>
          <cell r="N7537">
            <v>4</v>
          </cell>
          <cell r="O7537">
            <v>42566</v>
          </cell>
          <cell r="P7537" t="str">
            <v>Current</v>
          </cell>
        </row>
        <row r="7538">
          <cell r="B7538">
            <v>41785</v>
          </cell>
          <cell r="C7538">
            <v>32</v>
          </cell>
          <cell r="D7538" t="str">
            <v>AB</v>
          </cell>
          <cell r="E7538" t="str">
            <v>Transfer</v>
          </cell>
          <cell r="F7538" t="str">
            <v>Fixed</v>
          </cell>
          <cell r="I7538">
            <v>20.21</v>
          </cell>
          <cell r="J7538">
            <v>19.649999999999999</v>
          </cell>
          <cell r="K7538" t="str">
            <v>Conv</v>
          </cell>
          <cell r="L7538">
            <v>89898.87</v>
          </cell>
          <cell r="M7538" t="str">
            <v>Owner-Occupied</v>
          </cell>
          <cell r="N7538">
            <v>0</v>
          </cell>
          <cell r="O7538">
            <v>43831</v>
          </cell>
          <cell r="P7538" t="str">
            <v>Current</v>
          </cell>
        </row>
        <row r="7539">
          <cell r="B7539">
            <v>42062</v>
          </cell>
          <cell r="C7539">
            <v>23</v>
          </cell>
          <cell r="D7539" t="str">
            <v>ON</v>
          </cell>
          <cell r="E7539" t="str">
            <v>Purchase</v>
          </cell>
          <cell r="F7539" t="str">
            <v>Fixed</v>
          </cell>
          <cell r="I7539">
            <v>43.7</v>
          </cell>
          <cell r="J7539">
            <v>30.02</v>
          </cell>
          <cell r="K7539" t="str">
            <v>HiRatio</v>
          </cell>
          <cell r="L7539">
            <v>608475.67000000004</v>
          </cell>
          <cell r="M7539" t="str">
            <v>Owner-Occupied</v>
          </cell>
          <cell r="N7539">
            <v>0</v>
          </cell>
          <cell r="O7539">
            <v>43831</v>
          </cell>
          <cell r="P7539" t="str">
            <v>Current</v>
          </cell>
        </row>
        <row r="7540">
          <cell r="B7540">
            <v>42508</v>
          </cell>
          <cell r="C7540">
            <v>8</v>
          </cell>
          <cell r="D7540" t="str">
            <v>ON</v>
          </cell>
          <cell r="E7540" t="str">
            <v>Purchase</v>
          </cell>
          <cell r="F7540" t="str">
            <v>Fixed</v>
          </cell>
          <cell r="I7540">
            <v>27.32</v>
          </cell>
          <cell r="J7540">
            <v>25.74</v>
          </cell>
          <cell r="K7540" t="str">
            <v>HiRatio</v>
          </cell>
          <cell r="L7540">
            <v>233180.78</v>
          </cell>
          <cell r="M7540" t="str">
            <v>Owner-Occupied</v>
          </cell>
          <cell r="N7540">
            <v>0</v>
          </cell>
          <cell r="O7540">
            <v>43831</v>
          </cell>
          <cell r="P7540" t="str">
            <v>Current</v>
          </cell>
        </row>
        <row r="7541">
          <cell r="B7541">
            <v>41521</v>
          </cell>
          <cell r="C7541">
            <v>40</v>
          </cell>
          <cell r="D7541" t="str">
            <v>AB</v>
          </cell>
          <cell r="E7541" t="str">
            <v>Purchase</v>
          </cell>
          <cell r="F7541" t="str">
            <v>Fixed</v>
          </cell>
          <cell r="I7541">
            <v>42.03</v>
          </cell>
          <cell r="J7541">
            <v>23.35</v>
          </cell>
          <cell r="K7541" t="str">
            <v>HiRatio</v>
          </cell>
          <cell r="L7541">
            <v>468561.66</v>
          </cell>
          <cell r="M7541" t="str">
            <v>Second Home</v>
          </cell>
          <cell r="N7541">
            <v>0</v>
          </cell>
          <cell r="O7541">
            <v>43831</v>
          </cell>
          <cell r="P7541" t="str">
            <v>Current</v>
          </cell>
        </row>
        <row r="7542">
          <cell r="B7542">
            <v>42163</v>
          </cell>
          <cell r="C7542">
            <v>19</v>
          </cell>
          <cell r="D7542" t="str">
            <v>AB</v>
          </cell>
          <cell r="E7542" t="str">
            <v>Refinance External</v>
          </cell>
          <cell r="F7542" t="str">
            <v>Fixed</v>
          </cell>
          <cell r="I7542">
            <v>32.4</v>
          </cell>
          <cell r="J7542">
            <v>32.4</v>
          </cell>
          <cell r="K7542" t="str">
            <v>Conv</v>
          </cell>
          <cell r="L7542">
            <v>347739.54</v>
          </cell>
          <cell r="M7542" t="str">
            <v>Owner-Occupied</v>
          </cell>
          <cell r="N7542">
            <v>0</v>
          </cell>
          <cell r="O7542">
            <v>43831</v>
          </cell>
          <cell r="P7542" t="str">
            <v>Current</v>
          </cell>
        </row>
        <row r="7543">
          <cell r="B7543">
            <v>41886</v>
          </cell>
          <cell r="C7543">
            <v>28</v>
          </cell>
          <cell r="D7543" t="str">
            <v>AB</v>
          </cell>
          <cell r="E7543" t="str">
            <v>Purchase</v>
          </cell>
          <cell r="F7543" t="str">
            <v>Fixed</v>
          </cell>
          <cell r="I7543">
            <v>41.78</v>
          </cell>
          <cell r="J7543">
            <v>7.1</v>
          </cell>
          <cell r="K7543" t="str">
            <v>HiRatio</v>
          </cell>
          <cell r="L7543">
            <v>296690.69</v>
          </cell>
          <cell r="M7543" t="str">
            <v>Second Home</v>
          </cell>
          <cell r="N7543">
            <v>0</v>
          </cell>
          <cell r="O7543">
            <v>43831</v>
          </cell>
          <cell r="P7543" t="str">
            <v>Current</v>
          </cell>
        </row>
        <row r="7544">
          <cell r="B7544">
            <v>41361</v>
          </cell>
          <cell r="C7544">
            <v>46</v>
          </cell>
          <cell r="D7544" t="str">
            <v>AB</v>
          </cell>
          <cell r="E7544" t="str">
            <v>Purchase</v>
          </cell>
          <cell r="F7544" t="str">
            <v>ARM</v>
          </cell>
          <cell r="I7544">
            <v>26.15</v>
          </cell>
          <cell r="J7544">
            <v>11.42</v>
          </cell>
          <cell r="K7544" t="str">
            <v>HiRatio</v>
          </cell>
          <cell r="L7544">
            <v>154968.88</v>
          </cell>
          <cell r="M7544" t="str">
            <v>Owner-Occupied</v>
          </cell>
          <cell r="N7544">
            <v>0</v>
          </cell>
          <cell r="O7544">
            <v>43831</v>
          </cell>
          <cell r="P7544" t="str">
            <v>Current</v>
          </cell>
        </row>
        <row r="7545">
          <cell r="B7545">
            <v>42279</v>
          </cell>
          <cell r="C7545">
            <v>15</v>
          </cell>
          <cell r="D7545" t="str">
            <v>NB</v>
          </cell>
          <cell r="E7545" t="str">
            <v>Refinance External</v>
          </cell>
          <cell r="F7545" t="str">
            <v>ARM</v>
          </cell>
          <cell r="I7545">
            <v>32.56</v>
          </cell>
          <cell r="J7545">
            <v>23.07</v>
          </cell>
          <cell r="K7545" t="str">
            <v>Conv</v>
          </cell>
          <cell r="L7545">
            <v>151069.16</v>
          </cell>
          <cell r="M7545" t="str">
            <v>Owner-Occupied</v>
          </cell>
          <cell r="N7545">
            <v>0</v>
          </cell>
          <cell r="O7545">
            <v>43831</v>
          </cell>
          <cell r="P7545" t="str">
            <v>Current</v>
          </cell>
        </row>
        <row r="7546">
          <cell r="B7546">
            <v>42482</v>
          </cell>
          <cell r="C7546">
            <v>9</v>
          </cell>
          <cell r="D7546" t="str">
            <v>ON</v>
          </cell>
          <cell r="E7546" t="str">
            <v>Refinance External</v>
          </cell>
          <cell r="F7546" t="str">
            <v>Fixed</v>
          </cell>
          <cell r="I7546">
            <v>28.08</v>
          </cell>
          <cell r="J7546">
            <v>17.96</v>
          </cell>
          <cell r="K7546" t="str">
            <v>Conv</v>
          </cell>
          <cell r="L7546">
            <v>209819.12</v>
          </cell>
          <cell r="M7546" t="str">
            <v>Owner-Occupied</v>
          </cell>
          <cell r="N7546">
            <v>0</v>
          </cell>
          <cell r="O7546">
            <v>43831</v>
          </cell>
          <cell r="P7546" t="str">
            <v>Current</v>
          </cell>
        </row>
        <row r="7547">
          <cell r="B7547">
            <v>41578</v>
          </cell>
          <cell r="C7547">
            <v>39</v>
          </cell>
          <cell r="D7547" t="str">
            <v>ON</v>
          </cell>
          <cell r="E7547" t="str">
            <v>Purchase</v>
          </cell>
          <cell r="F7547" t="str">
            <v>ARM</v>
          </cell>
          <cell r="I7547">
            <v>26.38</v>
          </cell>
          <cell r="J7547">
            <v>23.42</v>
          </cell>
          <cell r="K7547" t="str">
            <v>Conv</v>
          </cell>
          <cell r="L7547">
            <v>215852.3</v>
          </cell>
          <cell r="M7547" t="str">
            <v>Owner-Occupied</v>
          </cell>
          <cell r="N7547">
            <v>0</v>
          </cell>
          <cell r="O7547">
            <v>43831</v>
          </cell>
          <cell r="P7547" t="str">
            <v>Current</v>
          </cell>
        </row>
        <row r="7548">
          <cell r="B7548">
            <v>42058</v>
          </cell>
          <cell r="C7548">
            <v>23</v>
          </cell>
          <cell r="D7548" t="str">
            <v>ON</v>
          </cell>
          <cell r="E7548" t="str">
            <v>Refinance External</v>
          </cell>
          <cell r="F7548" t="str">
            <v>Fixed</v>
          </cell>
          <cell r="I7548">
            <v>39.42</v>
          </cell>
          <cell r="J7548">
            <v>31.11</v>
          </cell>
          <cell r="K7548" t="str">
            <v>Conv</v>
          </cell>
          <cell r="L7548">
            <v>183806.37</v>
          </cell>
          <cell r="M7548" t="str">
            <v>Owner-Occupied</v>
          </cell>
          <cell r="N7548">
            <v>0</v>
          </cell>
          <cell r="O7548">
            <v>43831</v>
          </cell>
          <cell r="P7548" t="str">
            <v>Current</v>
          </cell>
        </row>
        <row r="7549">
          <cell r="B7549">
            <v>42095</v>
          </cell>
          <cell r="C7549">
            <v>21</v>
          </cell>
          <cell r="D7549" t="str">
            <v>ON</v>
          </cell>
          <cell r="E7549" t="str">
            <v>Refinance External</v>
          </cell>
          <cell r="F7549" t="str">
            <v>ARM</v>
          </cell>
          <cell r="I7549">
            <v>32.99</v>
          </cell>
          <cell r="J7549">
            <v>18</v>
          </cell>
          <cell r="K7549" t="str">
            <v>Conv</v>
          </cell>
          <cell r="L7549">
            <v>126166.92</v>
          </cell>
          <cell r="M7549" t="str">
            <v>Owner-Occupied</v>
          </cell>
          <cell r="N7549">
            <v>0</v>
          </cell>
          <cell r="O7549">
            <v>43831</v>
          </cell>
          <cell r="P7549" t="str">
            <v>Current</v>
          </cell>
        </row>
        <row r="7550">
          <cell r="B7550">
            <v>42425</v>
          </cell>
          <cell r="C7550">
            <v>11</v>
          </cell>
          <cell r="D7550" t="str">
            <v>BC</v>
          </cell>
          <cell r="E7550" t="str">
            <v>Purchase</v>
          </cell>
          <cell r="F7550" t="str">
            <v>Fixed</v>
          </cell>
          <cell r="I7550">
            <v>31.01</v>
          </cell>
          <cell r="J7550">
            <v>27.75</v>
          </cell>
          <cell r="K7550" t="str">
            <v>Conv</v>
          </cell>
          <cell r="L7550">
            <v>543118.94999999995</v>
          </cell>
          <cell r="M7550" t="str">
            <v>Owner-Occupied</v>
          </cell>
          <cell r="N7550">
            <v>0</v>
          </cell>
          <cell r="O7550">
            <v>43831</v>
          </cell>
          <cell r="P7550" t="str">
            <v>Current</v>
          </cell>
        </row>
        <row r="7551">
          <cell r="B7551">
            <v>41565</v>
          </cell>
          <cell r="C7551">
            <v>39</v>
          </cell>
          <cell r="D7551" t="str">
            <v>ON</v>
          </cell>
          <cell r="E7551" t="str">
            <v>Refinance External</v>
          </cell>
          <cell r="F7551" t="str">
            <v>ARM</v>
          </cell>
          <cell r="I7551">
            <v>23.21</v>
          </cell>
          <cell r="J7551">
            <v>22.9</v>
          </cell>
          <cell r="K7551" t="str">
            <v>Conv</v>
          </cell>
          <cell r="L7551">
            <v>0</v>
          </cell>
          <cell r="M7551" t="str">
            <v>Owner-Occupied</v>
          </cell>
          <cell r="N7551">
            <v>4</v>
          </cell>
          <cell r="O7551">
            <v>41962</v>
          </cell>
          <cell r="P7551" t="str">
            <v>Current</v>
          </cell>
        </row>
        <row r="7552">
          <cell r="B7552">
            <v>41302</v>
          </cell>
          <cell r="C7552">
            <v>48</v>
          </cell>
          <cell r="D7552" t="str">
            <v>AB</v>
          </cell>
          <cell r="E7552" t="str">
            <v>Refinance External</v>
          </cell>
          <cell r="F7552" t="str">
            <v>Fixed</v>
          </cell>
          <cell r="I7552">
            <v>39.1</v>
          </cell>
          <cell r="J7552">
            <v>29.25</v>
          </cell>
          <cell r="K7552" t="str">
            <v>Conv</v>
          </cell>
          <cell r="L7552">
            <v>290696.59999999998</v>
          </cell>
          <cell r="M7552" t="str">
            <v>Owner-Occupied</v>
          </cell>
          <cell r="N7552">
            <v>0</v>
          </cell>
          <cell r="O7552">
            <v>43831</v>
          </cell>
          <cell r="P7552" t="str">
            <v>Current</v>
          </cell>
        </row>
        <row r="7553">
          <cell r="B7553">
            <v>41908</v>
          </cell>
          <cell r="C7553">
            <v>28</v>
          </cell>
          <cell r="D7553" t="str">
            <v>ON</v>
          </cell>
          <cell r="E7553" t="str">
            <v>Portable</v>
          </cell>
          <cell r="F7553" t="str">
            <v>Fixed</v>
          </cell>
          <cell r="I7553">
            <v>31.8</v>
          </cell>
          <cell r="J7553">
            <v>13.99</v>
          </cell>
          <cell r="K7553" t="str">
            <v>HiRatio</v>
          </cell>
          <cell r="L7553">
            <v>206778.34</v>
          </cell>
          <cell r="M7553" t="str">
            <v>Owner-Occupied</v>
          </cell>
          <cell r="N7553">
            <v>0</v>
          </cell>
          <cell r="O7553">
            <v>43831</v>
          </cell>
          <cell r="P7553" t="str">
            <v>Current</v>
          </cell>
        </row>
        <row r="7554">
          <cell r="B7554">
            <v>41774</v>
          </cell>
          <cell r="C7554">
            <v>32</v>
          </cell>
          <cell r="D7554" t="str">
            <v>AB</v>
          </cell>
          <cell r="E7554" t="str">
            <v>Purchase</v>
          </cell>
          <cell r="F7554" t="str">
            <v>Fixed</v>
          </cell>
          <cell r="I7554">
            <v>35.450000000000003</v>
          </cell>
          <cell r="J7554">
            <v>26.5</v>
          </cell>
          <cell r="K7554" t="str">
            <v>HiRatio</v>
          </cell>
          <cell r="L7554">
            <v>417084.26</v>
          </cell>
          <cell r="M7554" t="str">
            <v>Owner-Occupied</v>
          </cell>
          <cell r="N7554">
            <v>0</v>
          </cell>
          <cell r="O7554">
            <v>43831</v>
          </cell>
          <cell r="P7554" t="str">
            <v>Current</v>
          </cell>
        </row>
        <row r="7555">
          <cell r="B7555">
            <v>42482</v>
          </cell>
          <cell r="C7555">
            <v>9</v>
          </cell>
          <cell r="D7555" t="str">
            <v>ON</v>
          </cell>
          <cell r="E7555" t="str">
            <v>Purchase</v>
          </cell>
          <cell r="F7555" t="str">
            <v>ARM</v>
          </cell>
          <cell r="I7555">
            <v>31.52</v>
          </cell>
          <cell r="J7555">
            <v>29.45</v>
          </cell>
          <cell r="K7555" t="str">
            <v>HiRatio</v>
          </cell>
          <cell r="L7555">
            <v>490361.7</v>
          </cell>
          <cell r="M7555" t="str">
            <v>Owner-Occupied</v>
          </cell>
          <cell r="N7555">
            <v>0</v>
          </cell>
          <cell r="O7555">
            <v>43831</v>
          </cell>
          <cell r="P7555" t="str">
            <v>Current</v>
          </cell>
        </row>
        <row r="7556">
          <cell r="B7556">
            <v>42100</v>
          </cell>
          <cell r="C7556">
            <v>21</v>
          </cell>
          <cell r="D7556" t="str">
            <v>ON</v>
          </cell>
          <cell r="E7556" t="str">
            <v>Purchase with Improvements</v>
          </cell>
          <cell r="F7556" t="str">
            <v>Fixed</v>
          </cell>
          <cell r="I7556">
            <v>37.64</v>
          </cell>
          <cell r="J7556">
            <v>36.299999999999997</v>
          </cell>
          <cell r="K7556" t="str">
            <v>HiRatio</v>
          </cell>
          <cell r="L7556">
            <v>324148.15999999997</v>
          </cell>
          <cell r="M7556" t="str">
            <v>Owner-Occupied</v>
          </cell>
          <cell r="N7556">
            <v>0</v>
          </cell>
          <cell r="O7556">
            <v>43831</v>
          </cell>
          <cell r="P7556" t="str">
            <v>Current</v>
          </cell>
        </row>
        <row r="7557">
          <cell r="B7557">
            <v>42348</v>
          </cell>
          <cell r="C7557">
            <v>13</v>
          </cell>
          <cell r="D7557" t="str">
            <v>ON</v>
          </cell>
          <cell r="E7557" t="str">
            <v>Purchase</v>
          </cell>
          <cell r="F7557" t="str">
            <v>ARM</v>
          </cell>
          <cell r="I7557">
            <v>40.76</v>
          </cell>
          <cell r="J7557">
            <v>13.45</v>
          </cell>
          <cell r="K7557" t="str">
            <v>HiRatio</v>
          </cell>
          <cell r="L7557">
            <v>302621.02</v>
          </cell>
          <cell r="M7557" t="str">
            <v>Second Home</v>
          </cell>
          <cell r="N7557">
            <v>0</v>
          </cell>
          <cell r="O7557">
            <v>43831</v>
          </cell>
          <cell r="P7557" t="str">
            <v>Current</v>
          </cell>
        </row>
        <row r="7558">
          <cell r="B7558">
            <v>41782</v>
          </cell>
          <cell r="C7558">
            <v>32</v>
          </cell>
          <cell r="D7558" t="str">
            <v>MB</v>
          </cell>
          <cell r="E7558" t="str">
            <v>Refinance External</v>
          </cell>
          <cell r="F7558" t="str">
            <v>ARM</v>
          </cell>
          <cell r="I7558">
            <v>29.18</v>
          </cell>
          <cell r="J7558">
            <v>28.27</v>
          </cell>
          <cell r="K7558" t="str">
            <v>Conv</v>
          </cell>
          <cell r="L7558">
            <v>108557.87</v>
          </cell>
          <cell r="M7558" t="str">
            <v>Owner-Occupied</v>
          </cell>
          <cell r="N7558">
            <v>0</v>
          </cell>
          <cell r="O7558">
            <v>43831</v>
          </cell>
          <cell r="P7558" t="str">
            <v>Current</v>
          </cell>
        </row>
        <row r="7559">
          <cell r="B7559">
            <v>41774</v>
          </cell>
          <cell r="C7559">
            <v>32</v>
          </cell>
          <cell r="D7559" t="str">
            <v>BC</v>
          </cell>
          <cell r="E7559" t="str">
            <v>Purchase</v>
          </cell>
          <cell r="F7559" t="str">
            <v>ARM</v>
          </cell>
          <cell r="I7559">
            <v>22.24</v>
          </cell>
          <cell r="J7559">
            <v>19.66</v>
          </cell>
          <cell r="K7559" t="str">
            <v>HiRatio</v>
          </cell>
          <cell r="L7559">
            <v>342623.56</v>
          </cell>
          <cell r="M7559" t="str">
            <v>Owner-Occupied</v>
          </cell>
          <cell r="N7559">
            <v>0</v>
          </cell>
          <cell r="O7559">
            <v>43831</v>
          </cell>
          <cell r="P7559" t="str">
            <v>Current</v>
          </cell>
        </row>
        <row r="7560">
          <cell r="B7560">
            <v>42410</v>
          </cell>
          <cell r="C7560">
            <v>11</v>
          </cell>
          <cell r="D7560" t="str">
            <v>AB</v>
          </cell>
          <cell r="E7560" t="str">
            <v>Purchase</v>
          </cell>
          <cell r="F7560" t="str">
            <v>ARM</v>
          </cell>
          <cell r="I7560">
            <v>37.32</v>
          </cell>
          <cell r="J7560">
            <v>18.91</v>
          </cell>
          <cell r="K7560" t="str">
            <v>Conv</v>
          </cell>
          <cell r="L7560">
            <v>259840.94</v>
          </cell>
          <cell r="M7560" t="str">
            <v>Owner-Occupied</v>
          </cell>
          <cell r="N7560">
            <v>0</v>
          </cell>
          <cell r="O7560">
            <v>43831</v>
          </cell>
          <cell r="P7560" t="str">
            <v>Current</v>
          </cell>
        </row>
        <row r="7561">
          <cell r="B7561">
            <v>42094</v>
          </cell>
          <cell r="C7561">
            <v>22</v>
          </cell>
          <cell r="D7561" t="str">
            <v>ON</v>
          </cell>
          <cell r="E7561" t="str">
            <v>Purchase</v>
          </cell>
          <cell r="F7561" t="str">
            <v>Fixed</v>
          </cell>
          <cell r="I7561">
            <v>39.770000000000003</v>
          </cell>
          <cell r="J7561">
            <v>7.33</v>
          </cell>
          <cell r="K7561" t="str">
            <v>Conv</v>
          </cell>
          <cell r="L7561">
            <v>214809.37</v>
          </cell>
          <cell r="M7561" t="str">
            <v>Rental</v>
          </cell>
          <cell r="N7561">
            <v>0</v>
          </cell>
          <cell r="O7561">
            <v>43831</v>
          </cell>
          <cell r="P7561" t="str">
            <v>Current</v>
          </cell>
        </row>
        <row r="7562">
          <cell r="B7562">
            <v>42468</v>
          </cell>
          <cell r="C7562">
            <v>9</v>
          </cell>
          <cell r="D7562" t="str">
            <v>ON</v>
          </cell>
          <cell r="E7562" t="str">
            <v>Purchase</v>
          </cell>
          <cell r="F7562" t="str">
            <v>ARM</v>
          </cell>
          <cell r="I7562">
            <v>31.54</v>
          </cell>
          <cell r="J7562">
            <v>27.87</v>
          </cell>
          <cell r="K7562" t="str">
            <v>HiRatio</v>
          </cell>
          <cell r="L7562">
            <v>250722.32</v>
          </cell>
          <cell r="M7562" t="str">
            <v>Owner-Occupied</v>
          </cell>
          <cell r="N7562">
            <v>0</v>
          </cell>
          <cell r="O7562">
            <v>43831</v>
          </cell>
          <cell r="P7562" t="str">
            <v>Current</v>
          </cell>
        </row>
        <row r="7563">
          <cell r="B7563">
            <v>42033</v>
          </cell>
          <cell r="C7563">
            <v>24</v>
          </cell>
          <cell r="D7563" t="str">
            <v>ON</v>
          </cell>
          <cell r="E7563" t="str">
            <v>Purchase</v>
          </cell>
          <cell r="F7563" t="str">
            <v>ARM</v>
          </cell>
          <cell r="I7563">
            <v>33.479999999999997</v>
          </cell>
          <cell r="J7563">
            <v>27.13</v>
          </cell>
          <cell r="K7563" t="str">
            <v>HiRatio</v>
          </cell>
          <cell r="L7563">
            <v>376088.67</v>
          </cell>
          <cell r="M7563" t="str">
            <v>Owner-Occupied</v>
          </cell>
          <cell r="N7563">
            <v>0</v>
          </cell>
          <cell r="O7563">
            <v>43831</v>
          </cell>
          <cell r="P7563" t="str">
            <v>Current</v>
          </cell>
        </row>
        <row r="7564">
          <cell r="B7564">
            <v>41365</v>
          </cell>
          <cell r="C7564">
            <v>45</v>
          </cell>
          <cell r="D7564" t="str">
            <v>AB</v>
          </cell>
          <cell r="E7564" t="str">
            <v>Refinance External</v>
          </cell>
          <cell r="F7564" t="str">
            <v>ARM</v>
          </cell>
          <cell r="I7564">
            <v>9.3800000000000008</v>
          </cell>
          <cell r="J7564">
            <v>4.6900000000000004</v>
          </cell>
          <cell r="K7564" t="str">
            <v>Conv</v>
          </cell>
          <cell r="L7564">
            <v>143274.29999999999</v>
          </cell>
          <cell r="M7564" t="str">
            <v>Rental</v>
          </cell>
          <cell r="N7564">
            <v>0</v>
          </cell>
          <cell r="O7564">
            <v>43831</v>
          </cell>
          <cell r="P7564" t="str">
            <v>Current</v>
          </cell>
        </row>
        <row r="7565">
          <cell r="B7565">
            <v>42290</v>
          </cell>
          <cell r="C7565">
            <v>15</v>
          </cell>
          <cell r="D7565" t="str">
            <v>MB</v>
          </cell>
          <cell r="E7565" t="str">
            <v>Refinance External</v>
          </cell>
          <cell r="F7565" t="str">
            <v>ARM</v>
          </cell>
          <cell r="I7565">
            <v>24.21</v>
          </cell>
          <cell r="J7565">
            <v>23.64</v>
          </cell>
          <cell r="K7565" t="str">
            <v>Conv</v>
          </cell>
          <cell r="L7565">
            <v>294121.7</v>
          </cell>
          <cell r="M7565" t="str">
            <v>Owner-Occupied</v>
          </cell>
          <cell r="N7565">
            <v>0</v>
          </cell>
          <cell r="O7565">
            <v>43831</v>
          </cell>
          <cell r="P7565" t="str">
            <v>Current</v>
          </cell>
        </row>
        <row r="7566">
          <cell r="B7566">
            <v>41817</v>
          </cell>
          <cell r="C7566">
            <v>31</v>
          </cell>
          <cell r="D7566" t="str">
            <v>AB</v>
          </cell>
          <cell r="E7566" t="str">
            <v>Purchase</v>
          </cell>
          <cell r="F7566" t="str">
            <v>Fixed</v>
          </cell>
          <cell r="I7566">
            <v>42.64</v>
          </cell>
          <cell r="J7566">
            <v>28.77</v>
          </cell>
          <cell r="K7566" t="str">
            <v>HiRatio</v>
          </cell>
          <cell r="L7566">
            <v>319569.96999999997</v>
          </cell>
          <cell r="M7566" t="str">
            <v>Owner-Occupied</v>
          </cell>
          <cell r="N7566">
            <v>0</v>
          </cell>
          <cell r="O7566">
            <v>43831</v>
          </cell>
          <cell r="P7566" t="str">
            <v>Current</v>
          </cell>
        </row>
        <row r="7567">
          <cell r="B7567">
            <v>42270</v>
          </cell>
          <cell r="C7567">
            <v>16</v>
          </cell>
          <cell r="D7567" t="str">
            <v>BC</v>
          </cell>
          <cell r="E7567" t="str">
            <v>Refinance External</v>
          </cell>
          <cell r="F7567" t="str">
            <v>ARM</v>
          </cell>
          <cell r="I7567">
            <v>24.52</v>
          </cell>
          <cell r="J7567">
            <v>24.52</v>
          </cell>
          <cell r="K7567" t="str">
            <v>Conv</v>
          </cell>
          <cell r="L7567">
            <v>106384.96000000001</v>
          </cell>
          <cell r="M7567" t="str">
            <v>Owner-Occupied</v>
          </cell>
          <cell r="N7567">
            <v>0</v>
          </cell>
          <cell r="O7567">
            <v>43831</v>
          </cell>
          <cell r="P7567" t="str">
            <v>Current</v>
          </cell>
        </row>
        <row r="7568">
          <cell r="B7568">
            <v>42440</v>
          </cell>
          <cell r="C7568">
            <v>10</v>
          </cell>
          <cell r="D7568" t="str">
            <v>ON</v>
          </cell>
          <cell r="E7568" t="str">
            <v>Purchase</v>
          </cell>
          <cell r="F7568" t="str">
            <v>Fixed</v>
          </cell>
          <cell r="I7568">
            <v>35.74</v>
          </cell>
          <cell r="J7568">
            <v>24.37</v>
          </cell>
          <cell r="K7568" t="str">
            <v>HiRatio</v>
          </cell>
          <cell r="L7568">
            <v>204461.18</v>
          </cell>
          <cell r="M7568" t="str">
            <v>Owner-Occupied</v>
          </cell>
          <cell r="N7568">
            <v>0</v>
          </cell>
          <cell r="O7568">
            <v>43831</v>
          </cell>
          <cell r="P7568" t="str">
            <v>Current</v>
          </cell>
        </row>
        <row r="7569">
          <cell r="B7569">
            <v>41843</v>
          </cell>
          <cell r="C7569">
            <v>30</v>
          </cell>
          <cell r="D7569" t="str">
            <v>AB</v>
          </cell>
          <cell r="E7569" t="str">
            <v>Transfer</v>
          </cell>
          <cell r="F7569" t="str">
            <v>Fixed</v>
          </cell>
          <cell r="I7569">
            <v>25.27</v>
          </cell>
          <cell r="J7569">
            <v>13.06</v>
          </cell>
          <cell r="K7569" t="str">
            <v>Conv</v>
          </cell>
          <cell r="L7569">
            <v>220071.74</v>
          </cell>
          <cell r="M7569" t="str">
            <v>Owner-Occupied</v>
          </cell>
          <cell r="N7569">
            <v>0</v>
          </cell>
          <cell r="O7569">
            <v>43831</v>
          </cell>
          <cell r="P7569" t="str">
            <v>Current</v>
          </cell>
        </row>
        <row r="7570">
          <cell r="B7570">
            <v>42600</v>
          </cell>
          <cell r="C7570">
            <v>5</v>
          </cell>
          <cell r="D7570" t="str">
            <v>ON</v>
          </cell>
          <cell r="E7570" t="str">
            <v>Purchase</v>
          </cell>
          <cell r="F7570" t="str">
            <v>Fixed</v>
          </cell>
          <cell r="I7570">
            <v>36.54</v>
          </cell>
          <cell r="J7570">
            <v>36.159999999999997</v>
          </cell>
          <cell r="K7570" t="str">
            <v>HiRatio</v>
          </cell>
          <cell r="L7570">
            <v>706236.57</v>
          </cell>
          <cell r="M7570" t="str">
            <v>Owner-Occupied</v>
          </cell>
          <cell r="N7570">
            <v>0</v>
          </cell>
          <cell r="O7570">
            <v>43831</v>
          </cell>
          <cell r="P7570" t="str">
            <v>Current</v>
          </cell>
        </row>
        <row r="7571">
          <cell r="B7571">
            <v>41831</v>
          </cell>
          <cell r="C7571">
            <v>30</v>
          </cell>
          <cell r="D7571" t="str">
            <v>ON</v>
          </cell>
          <cell r="E7571" t="str">
            <v>Purchase</v>
          </cell>
          <cell r="F7571" t="str">
            <v>ARM</v>
          </cell>
          <cell r="I7571">
            <v>35.99</v>
          </cell>
          <cell r="J7571">
            <v>21.49</v>
          </cell>
          <cell r="K7571" t="str">
            <v>HiRatio</v>
          </cell>
          <cell r="L7571">
            <v>399016.87</v>
          </cell>
          <cell r="M7571" t="str">
            <v>Owner-Occupied</v>
          </cell>
          <cell r="N7571">
            <v>0</v>
          </cell>
          <cell r="O7571">
            <v>43831</v>
          </cell>
          <cell r="P7571" t="str">
            <v>Current</v>
          </cell>
        </row>
        <row r="7572">
          <cell r="B7572">
            <v>41858</v>
          </cell>
          <cell r="C7572">
            <v>29</v>
          </cell>
          <cell r="D7572" t="str">
            <v>ON</v>
          </cell>
          <cell r="E7572" t="str">
            <v>Transfer</v>
          </cell>
          <cell r="F7572" t="str">
            <v>ARM</v>
          </cell>
          <cell r="I7572">
            <v>16.11</v>
          </cell>
          <cell r="J7572">
            <v>14.05</v>
          </cell>
          <cell r="K7572" t="str">
            <v>Conv</v>
          </cell>
          <cell r="L7572">
            <v>0</v>
          </cell>
          <cell r="M7572" t="str">
            <v>Owner-Occupied</v>
          </cell>
          <cell r="N7572">
            <v>4</v>
          </cell>
          <cell r="O7572">
            <v>42629</v>
          </cell>
          <cell r="P7572" t="str">
            <v>Current</v>
          </cell>
        </row>
        <row r="7573">
          <cell r="B7573">
            <v>42502</v>
          </cell>
          <cell r="C7573">
            <v>8</v>
          </cell>
          <cell r="D7573" t="str">
            <v>ON</v>
          </cell>
          <cell r="E7573" t="str">
            <v>Transfer</v>
          </cell>
          <cell r="F7573" t="str">
            <v>Fixed</v>
          </cell>
          <cell r="I7573">
            <v>19.96</v>
          </cell>
          <cell r="J7573">
            <v>18.66</v>
          </cell>
          <cell r="K7573" t="str">
            <v>Conv</v>
          </cell>
          <cell r="L7573">
            <v>242631.93</v>
          </cell>
          <cell r="M7573" t="str">
            <v>Owner-Occupied</v>
          </cell>
          <cell r="N7573">
            <v>0</v>
          </cell>
          <cell r="O7573">
            <v>43831</v>
          </cell>
          <cell r="P7573" t="str">
            <v>Current</v>
          </cell>
        </row>
        <row r="7574">
          <cell r="B7574">
            <v>41537</v>
          </cell>
          <cell r="C7574">
            <v>40</v>
          </cell>
          <cell r="D7574" t="str">
            <v>ON</v>
          </cell>
          <cell r="E7574" t="str">
            <v>Purchase</v>
          </cell>
          <cell r="F7574" t="str">
            <v>Fixed</v>
          </cell>
          <cell r="I7574">
            <v>37.840000000000003</v>
          </cell>
          <cell r="J7574">
            <v>32.619999999999997</v>
          </cell>
          <cell r="K7574" t="str">
            <v>HiRatio</v>
          </cell>
          <cell r="L7574">
            <v>303931.05</v>
          </cell>
          <cell r="M7574" t="str">
            <v>Owner-Occupied</v>
          </cell>
          <cell r="N7574">
            <v>0</v>
          </cell>
          <cell r="O7574">
            <v>43831</v>
          </cell>
          <cell r="P7574" t="str">
            <v>Current</v>
          </cell>
        </row>
        <row r="7575">
          <cell r="B7575">
            <v>42689</v>
          </cell>
          <cell r="C7575">
            <v>2</v>
          </cell>
          <cell r="D7575" t="str">
            <v>AB</v>
          </cell>
          <cell r="E7575" t="str">
            <v>Refinance External</v>
          </cell>
          <cell r="F7575" t="str">
            <v>Fixed</v>
          </cell>
          <cell r="I7575">
            <v>39.86</v>
          </cell>
          <cell r="J7575">
            <v>35.82</v>
          </cell>
          <cell r="K7575" t="str">
            <v>Conv</v>
          </cell>
          <cell r="L7575">
            <v>292163.46999999997</v>
          </cell>
          <cell r="M7575" t="str">
            <v>Owner-Occupied</v>
          </cell>
          <cell r="N7575">
            <v>0</v>
          </cell>
          <cell r="O7575">
            <v>43831</v>
          </cell>
          <cell r="P7575" t="str">
            <v>Current</v>
          </cell>
        </row>
        <row r="7576">
          <cell r="B7576">
            <v>41593</v>
          </cell>
          <cell r="C7576">
            <v>38</v>
          </cell>
          <cell r="D7576" t="str">
            <v>NS</v>
          </cell>
          <cell r="E7576" t="str">
            <v>Purchase</v>
          </cell>
          <cell r="F7576" t="str">
            <v>Fixed</v>
          </cell>
          <cell r="I7576">
            <v>35.01</v>
          </cell>
          <cell r="J7576">
            <v>28.96</v>
          </cell>
          <cell r="K7576" t="str">
            <v>HiRatio</v>
          </cell>
          <cell r="L7576">
            <v>185372.03</v>
          </cell>
          <cell r="M7576" t="str">
            <v>Owner-Occupied</v>
          </cell>
          <cell r="N7576">
            <v>0</v>
          </cell>
          <cell r="O7576">
            <v>43831</v>
          </cell>
          <cell r="P7576" t="str">
            <v>Current</v>
          </cell>
        </row>
        <row r="7577">
          <cell r="B7577">
            <v>41950</v>
          </cell>
          <cell r="C7577">
            <v>26</v>
          </cell>
          <cell r="D7577" t="str">
            <v>ON</v>
          </cell>
          <cell r="E7577" t="str">
            <v>Purchase</v>
          </cell>
          <cell r="F7577" t="str">
            <v>ARM</v>
          </cell>
          <cell r="I7577">
            <v>38.909999999999997</v>
          </cell>
          <cell r="J7577">
            <v>8.9</v>
          </cell>
          <cell r="K7577" t="str">
            <v>HiRatio</v>
          </cell>
          <cell r="L7577">
            <v>231507</v>
          </cell>
          <cell r="M7577" t="str">
            <v>Second Home</v>
          </cell>
          <cell r="N7577">
            <v>0</v>
          </cell>
          <cell r="O7577">
            <v>43831</v>
          </cell>
          <cell r="P7577" t="str">
            <v>Current</v>
          </cell>
        </row>
        <row r="7578">
          <cell r="B7578">
            <v>41534</v>
          </cell>
          <cell r="C7578">
            <v>40</v>
          </cell>
          <cell r="D7578" t="str">
            <v>ON</v>
          </cell>
          <cell r="E7578" t="str">
            <v>Purchase</v>
          </cell>
          <cell r="F7578" t="str">
            <v>Fixed</v>
          </cell>
          <cell r="I7578">
            <v>23.85</v>
          </cell>
          <cell r="J7578">
            <v>19.690000000000001</v>
          </cell>
          <cell r="K7578" t="str">
            <v>HiRatio</v>
          </cell>
          <cell r="L7578">
            <v>0</v>
          </cell>
          <cell r="M7578" t="str">
            <v>Owner-Occupied</v>
          </cell>
          <cell r="N7578">
            <v>4</v>
          </cell>
          <cell r="O7578">
            <v>42492</v>
          </cell>
          <cell r="P7578" t="str">
            <v>Current</v>
          </cell>
        </row>
        <row r="7579">
          <cell r="B7579">
            <v>41988</v>
          </cell>
          <cell r="C7579">
            <v>25</v>
          </cell>
          <cell r="D7579" t="str">
            <v>BC</v>
          </cell>
          <cell r="E7579" t="str">
            <v>Refinance External</v>
          </cell>
          <cell r="F7579" t="str">
            <v>Fixed</v>
          </cell>
          <cell r="I7579">
            <v>19.5</v>
          </cell>
          <cell r="J7579">
            <v>18.32</v>
          </cell>
          <cell r="K7579" t="str">
            <v>Conv</v>
          </cell>
          <cell r="L7579">
            <v>105323.14</v>
          </cell>
          <cell r="M7579" t="str">
            <v>Owner-Occupied</v>
          </cell>
          <cell r="N7579">
            <v>0</v>
          </cell>
          <cell r="O7579">
            <v>43831</v>
          </cell>
          <cell r="P7579" t="str">
            <v>Current</v>
          </cell>
        </row>
        <row r="7580">
          <cell r="B7580">
            <v>41078</v>
          </cell>
          <cell r="C7580">
            <v>55</v>
          </cell>
          <cell r="D7580" t="str">
            <v>AB</v>
          </cell>
          <cell r="E7580" t="str">
            <v>Refinance External</v>
          </cell>
          <cell r="F7580" t="str">
            <v>Fixed</v>
          </cell>
          <cell r="I7580">
            <v>36.17</v>
          </cell>
          <cell r="J7580">
            <v>21.15</v>
          </cell>
          <cell r="K7580" t="str">
            <v>HiRatio</v>
          </cell>
          <cell r="L7580">
            <v>101227.98</v>
          </cell>
          <cell r="M7580" t="str">
            <v>Owner-Occupied</v>
          </cell>
          <cell r="N7580">
            <v>0</v>
          </cell>
          <cell r="O7580">
            <v>43831</v>
          </cell>
          <cell r="P7580" t="str">
            <v>Current</v>
          </cell>
        </row>
        <row r="7581">
          <cell r="B7581">
            <v>42156</v>
          </cell>
          <cell r="C7581">
            <v>19</v>
          </cell>
          <cell r="D7581" t="str">
            <v>ON</v>
          </cell>
          <cell r="E7581" t="str">
            <v>Purchase</v>
          </cell>
          <cell r="F7581" t="str">
            <v>ARM</v>
          </cell>
          <cell r="I7581">
            <v>30.1</v>
          </cell>
          <cell r="J7581">
            <v>23.77</v>
          </cell>
          <cell r="K7581" t="str">
            <v>Conv</v>
          </cell>
          <cell r="L7581">
            <v>421703.36</v>
          </cell>
          <cell r="M7581" t="str">
            <v>Owner-Occupied</v>
          </cell>
          <cell r="N7581">
            <v>0</v>
          </cell>
          <cell r="O7581">
            <v>43831</v>
          </cell>
          <cell r="P7581" t="str">
            <v>Current</v>
          </cell>
        </row>
        <row r="7582">
          <cell r="B7582">
            <v>42170</v>
          </cell>
          <cell r="C7582">
            <v>19</v>
          </cell>
          <cell r="D7582" t="str">
            <v>ON</v>
          </cell>
          <cell r="E7582" t="str">
            <v>Purchase</v>
          </cell>
          <cell r="F7582" t="str">
            <v>Fixed</v>
          </cell>
          <cell r="I7582">
            <v>30.28</v>
          </cell>
          <cell r="J7582">
            <v>29.57</v>
          </cell>
          <cell r="K7582" t="str">
            <v>HiRatio</v>
          </cell>
          <cell r="L7582">
            <v>253957.29</v>
          </cell>
          <cell r="M7582" t="str">
            <v>Owner-Occupied</v>
          </cell>
          <cell r="N7582">
            <v>0</v>
          </cell>
          <cell r="O7582">
            <v>43831</v>
          </cell>
          <cell r="P7582" t="str">
            <v>Current</v>
          </cell>
        </row>
        <row r="7583">
          <cell r="B7583">
            <v>42384</v>
          </cell>
          <cell r="C7583">
            <v>12</v>
          </cell>
          <cell r="D7583" t="str">
            <v>ON</v>
          </cell>
          <cell r="E7583" t="str">
            <v>Purchase</v>
          </cell>
          <cell r="F7583" t="str">
            <v>Fixed</v>
          </cell>
          <cell r="I7583">
            <v>34.18</v>
          </cell>
          <cell r="J7583">
            <v>32.61</v>
          </cell>
          <cell r="K7583" t="str">
            <v>HiRatio</v>
          </cell>
          <cell r="L7583">
            <v>480362.44</v>
          </cell>
          <cell r="M7583" t="str">
            <v>Owner-Occupied</v>
          </cell>
          <cell r="N7583">
            <v>0</v>
          </cell>
          <cell r="O7583">
            <v>43831</v>
          </cell>
          <cell r="P7583" t="str">
            <v>Current</v>
          </cell>
        </row>
        <row r="7584">
          <cell r="B7584">
            <v>41864</v>
          </cell>
          <cell r="C7584">
            <v>29</v>
          </cell>
          <cell r="D7584" t="str">
            <v>AB</v>
          </cell>
          <cell r="E7584" t="str">
            <v>Purchase with Improvements</v>
          </cell>
          <cell r="F7584" t="str">
            <v>Fixed</v>
          </cell>
          <cell r="I7584">
            <v>38.28</v>
          </cell>
          <cell r="J7584">
            <v>28.33</v>
          </cell>
          <cell r="K7584" t="str">
            <v>HiRatio</v>
          </cell>
          <cell r="L7584">
            <v>383487.69</v>
          </cell>
          <cell r="M7584" t="str">
            <v>Owner-Occupied</v>
          </cell>
          <cell r="N7584">
            <v>0</v>
          </cell>
          <cell r="O7584">
            <v>43831</v>
          </cell>
          <cell r="P7584" t="str">
            <v>Current</v>
          </cell>
        </row>
        <row r="7585">
          <cell r="B7585">
            <v>41162</v>
          </cell>
          <cell r="C7585">
            <v>52</v>
          </cell>
          <cell r="D7585" t="str">
            <v>AB</v>
          </cell>
          <cell r="E7585" t="str">
            <v>Purchase</v>
          </cell>
          <cell r="F7585" t="str">
            <v>Fixed</v>
          </cell>
          <cell r="I7585">
            <v>24.24</v>
          </cell>
          <cell r="J7585">
            <v>24.24</v>
          </cell>
          <cell r="K7585" t="str">
            <v>HiRatio</v>
          </cell>
          <cell r="L7585">
            <v>0</v>
          </cell>
          <cell r="M7585" t="str">
            <v>Owner-Occupied</v>
          </cell>
          <cell r="N7585">
            <v>4</v>
          </cell>
          <cell r="O7585">
            <v>41990</v>
          </cell>
          <cell r="P7585" t="str">
            <v>Current</v>
          </cell>
        </row>
        <row r="7586">
          <cell r="B7586">
            <v>42180</v>
          </cell>
          <cell r="C7586">
            <v>19</v>
          </cell>
          <cell r="D7586" t="str">
            <v>ON</v>
          </cell>
          <cell r="E7586" t="str">
            <v>Purchase</v>
          </cell>
          <cell r="F7586" t="str">
            <v>ARM</v>
          </cell>
          <cell r="I7586">
            <v>32.71</v>
          </cell>
          <cell r="J7586">
            <v>20.46</v>
          </cell>
          <cell r="K7586" t="str">
            <v>HiRatio</v>
          </cell>
          <cell r="L7586">
            <v>518157.37</v>
          </cell>
          <cell r="M7586" t="str">
            <v>Owner-Occupied</v>
          </cell>
          <cell r="N7586">
            <v>0</v>
          </cell>
          <cell r="O7586">
            <v>43831</v>
          </cell>
          <cell r="P7586" t="str">
            <v>Current</v>
          </cell>
        </row>
        <row r="7587">
          <cell r="B7587">
            <v>42496</v>
          </cell>
          <cell r="C7587">
            <v>8</v>
          </cell>
          <cell r="D7587" t="str">
            <v>ON</v>
          </cell>
          <cell r="E7587" t="str">
            <v>Transfer</v>
          </cell>
          <cell r="F7587" t="str">
            <v>ARM</v>
          </cell>
          <cell r="I7587">
            <v>18.18</v>
          </cell>
          <cell r="J7587">
            <v>12.84</v>
          </cell>
          <cell r="K7587" t="str">
            <v>Conv</v>
          </cell>
          <cell r="L7587">
            <v>0</v>
          </cell>
          <cell r="M7587" t="str">
            <v>Owner-Occupied</v>
          </cell>
          <cell r="N7587">
            <v>4</v>
          </cell>
          <cell r="O7587">
            <v>42713</v>
          </cell>
          <cell r="P7587" t="str">
            <v>Current</v>
          </cell>
        </row>
        <row r="7588">
          <cell r="B7588">
            <v>42137</v>
          </cell>
          <cell r="C7588">
            <v>20</v>
          </cell>
          <cell r="D7588" t="str">
            <v>MB</v>
          </cell>
          <cell r="E7588" t="str">
            <v>Refinance External</v>
          </cell>
          <cell r="F7588" t="str">
            <v>Fixed</v>
          </cell>
          <cell r="I7588">
            <v>25.1</v>
          </cell>
          <cell r="J7588">
            <v>21.68</v>
          </cell>
          <cell r="K7588" t="str">
            <v>Conv</v>
          </cell>
          <cell r="L7588">
            <v>220412.87</v>
          </cell>
          <cell r="M7588" t="str">
            <v>Owner-Occupied</v>
          </cell>
          <cell r="N7588">
            <v>0</v>
          </cell>
          <cell r="O7588">
            <v>43831</v>
          </cell>
          <cell r="P7588" t="str">
            <v>Current</v>
          </cell>
        </row>
        <row r="7589">
          <cell r="B7589">
            <v>41627</v>
          </cell>
          <cell r="C7589">
            <v>37</v>
          </cell>
          <cell r="D7589" t="str">
            <v>ON</v>
          </cell>
          <cell r="E7589" t="str">
            <v>Transfer</v>
          </cell>
          <cell r="F7589" t="str">
            <v>ARM</v>
          </cell>
          <cell r="I7589">
            <v>15.39</v>
          </cell>
          <cell r="J7589">
            <v>13.62</v>
          </cell>
          <cell r="K7589" t="str">
            <v>HiRatio</v>
          </cell>
          <cell r="L7589">
            <v>97560.31</v>
          </cell>
          <cell r="M7589" t="str">
            <v>Owner-Occupied</v>
          </cell>
          <cell r="N7589">
            <v>0</v>
          </cell>
          <cell r="O7589">
            <v>43831</v>
          </cell>
          <cell r="P7589" t="str">
            <v>Current</v>
          </cell>
        </row>
        <row r="7590">
          <cell r="B7590">
            <v>42479</v>
          </cell>
          <cell r="C7590">
            <v>9</v>
          </cell>
          <cell r="D7590" t="str">
            <v>ON</v>
          </cell>
          <cell r="E7590" t="str">
            <v>Refinance External</v>
          </cell>
          <cell r="F7590" t="str">
            <v>Fixed</v>
          </cell>
          <cell r="I7590">
            <v>43.84</v>
          </cell>
          <cell r="J7590">
            <v>36.700000000000003</v>
          </cell>
          <cell r="K7590" t="str">
            <v>Conv</v>
          </cell>
          <cell r="L7590">
            <v>476893.58</v>
          </cell>
          <cell r="M7590" t="str">
            <v>Owner-Occupied</v>
          </cell>
          <cell r="N7590">
            <v>0</v>
          </cell>
          <cell r="O7590">
            <v>43831</v>
          </cell>
          <cell r="P7590" t="str">
            <v>Current</v>
          </cell>
        </row>
        <row r="7591">
          <cell r="B7591">
            <v>41670</v>
          </cell>
          <cell r="C7591">
            <v>36</v>
          </cell>
          <cell r="D7591" t="str">
            <v>BC</v>
          </cell>
          <cell r="E7591" t="str">
            <v>Refinance External</v>
          </cell>
          <cell r="F7591" t="str">
            <v>Fixed</v>
          </cell>
          <cell r="I7591">
            <v>42.86</v>
          </cell>
          <cell r="J7591">
            <v>38.06</v>
          </cell>
          <cell r="K7591" t="str">
            <v>Conv</v>
          </cell>
          <cell r="L7591">
            <v>404406.71</v>
          </cell>
          <cell r="M7591" t="str">
            <v>Owner-Occupied</v>
          </cell>
          <cell r="N7591">
            <v>0</v>
          </cell>
          <cell r="O7591">
            <v>43831</v>
          </cell>
          <cell r="P7591" t="str">
            <v>0-29</v>
          </cell>
        </row>
        <row r="7592">
          <cell r="B7592">
            <v>42613</v>
          </cell>
          <cell r="C7592">
            <v>5</v>
          </cell>
          <cell r="D7592" t="str">
            <v>BC</v>
          </cell>
          <cell r="E7592" t="str">
            <v>Purchase with Improvements</v>
          </cell>
          <cell r="F7592" t="str">
            <v>Fixed</v>
          </cell>
          <cell r="I7592">
            <v>41.11</v>
          </cell>
          <cell r="J7592">
            <v>33.159999999999997</v>
          </cell>
          <cell r="K7592" t="str">
            <v>HiRatio</v>
          </cell>
          <cell r="L7592">
            <v>447203.47</v>
          </cell>
          <cell r="M7592" t="str">
            <v>Owner-Occupied</v>
          </cell>
          <cell r="N7592">
            <v>0</v>
          </cell>
          <cell r="O7592">
            <v>43831</v>
          </cell>
          <cell r="P7592" t="str">
            <v>Current</v>
          </cell>
        </row>
        <row r="7593">
          <cell r="B7593">
            <v>41366</v>
          </cell>
          <cell r="C7593">
            <v>45</v>
          </cell>
          <cell r="D7593" t="str">
            <v>BC</v>
          </cell>
          <cell r="E7593" t="str">
            <v>Purchase</v>
          </cell>
          <cell r="F7593" t="str">
            <v>Fixed</v>
          </cell>
          <cell r="I7593">
            <v>15.77</v>
          </cell>
          <cell r="J7593">
            <v>15.77</v>
          </cell>
          <cell r="K7593" t="str">
            <v>HiRatio</v>
          </cell>
          <cell r="L7593">
            <v>87559.97</v>
          </cell>
          <cell r="M7593" t="str">
            <v>Owner-Occupied</v>
          </cell>
          <cell r="N7593">
            <v>0</v>
          </cell>
          <cell r="O7593">
            <v>43831</v>
          </cell>
          <cell r="P7593" t="str">
            <v>Current</v>
          </cell>
        </row>
        <row r="7594">
          <cell r="B7594">
            <v>41570</v>
          </cell>
          <cell r="C7594">
            <v>39</v>
          </cell>
          <cell r="D7594" t="str">
            <v>AB</v>
          </cell>
          <cell r="E7594" t="str">
            <v>Transfer</v>
          </cell>
          <cell r="F7594" t="str">
            <v>Fixed</v>
          </cell>
          <cell r="I7594">
            <v>28.77</v>
          </cell>
          <cell r="J7594">
            <v>11.09</v>
          </cell>
          <cell r="K7594" t="str">
            <v>Conv</v>
          </cell>
          <cell r="L7594">
            <v>0</v>
          </cell>
          <cell r="M7594" t="str">
            <v>Owner-Occupied</v>
          </cell>
          <cell r="N7594">
            <v>4</v>
          </cell>
          <cell r="O7594">
            <v>41635</v>
          </cell>
          <cell r="P7594" t="str">
            <v>Current</v>
          </cell>
        </row>
        <row r="7595">
          <cell r="B7595">
            <v>42459</v>
          </cell>
          <cell r="C7595">
            <v>10</v>
          </cell>
          <cell r="D7595" t="str">
            <v>ON</v>
          </cell>
          <cell r="E7595" t="str">
            <v>Purchase</v>
          </cell>
          <cell r="F7595" t="str">
            <v>Fixed</v>
          </cell>
          <cell r="I7595">
            <v>16.899999999999999</v>
          </cell>
          <cell r="J7595">
            <v>16.5</v>
          </cell>
          <cell r="K7595" t="str">
            <v>Conv</v>
          </cell>
          <cell r="L7595">
            <v>314628.47999999998</v>
          </cell>
          <cell r="M7595" t="str">
            <v>Owner-Occupied</v>
          </cell>
          <cell r="N7595">
            <v>0</v>
          </cell>
          <cell r="O7595">
            <v>43831</v>
          </cell>
          <cell r="P7595" t="str">
            <v>Current</v>
          </cell>
        </row>
        <row r="7596">
          <cell r="B7596">
            <v>41472</v>
          </cell>
          <cell r="C7596">
            <v>42</v>
          </cell>
          <cell r="D7596" t="str">
            <v>ON</v>
          </cell>
          <cell r="E7596" t="str">
            <v>Refinance External</v>
          </cell>
          <cell r="F7596" t="str">
            <v>Fixed</v>
          </cell>
          <cell r="I7596">
            <v>43.53</v>
          </cell>
          <cell r="J7596">
            <v>30.42</v>
          </cell>
          <cell r="K7596" t="str">
            <v>Conv</v>
          </cell>
          <cell r="L7596">
            <v>136611.9</v>
          </cell>
          <cell r="M7596" t="str">
            <v>Owner-Occupied</v>
          </cell>
          <cell r="N7596">
            <v>0</v>
          </cell>
          <cell r="O7596">
            <v>43831</v>
          </cell>
          <cell r="P7596" t="str">
            <v>Current</v>
          </cell>
        </row>
        <row r="7597">
          <cell r="B7597">
            <v>42597</v>
          </cell>
          <cell r="C7597">
            <v>5</v>
          </cell>
          <cell r="D7597" t="str">
            <v>ON</v>
          </cell>
          <cell r="E7597" t="str">
            <v>Purchase</v>
          </cell>
          <cell r="F7597" t="str">
            <v>Fixed</v>
          </cell>
          <cell r="I7597">
            <v>41.05</v>
          </cell>
          <cell r="J7597">
            <v>32.08</v>
          </cell>
          <cell r="K7597" t="str">
            <v>HiRatio</v>
          </cell>
          <cell r="L7597">
            <v>337250.89</v>
          </cell>
          <cell r="M7597" t="str">
            <v>Owner-Occupied</v>
          </cell>
          <cell r="N7597">
            <v>0</v>
          </cell>
          <cell r="O7597">
            <v>43831</v>
          </cell>
          <cell r="P7597" t="str">
            <v>Current</v>
          </cell>
        </row>
        <row r="7598">
          <cell r="B7598">
            <v>41968</v>
          </cell>
          <cell r="C7598">
            <v>26</v>
          </cell>
          <cell r="D7598" t="str">
            <v>BC</v>
          </cell>
          <cell r="E7598" t="str">
            <v>Transfer</v>
          </cell>
          <cell r="F7598" t="str">
            <v>Fixed</v>
          </cell>
          <cell r="I7598">
            <v>27.49</v>
          </cell>
          <cell r="J7598">
            <v>26.72</v>
          </cell>
          <cell r="K7598" t="str">
            <v>HiRatio</v>
          </cell>
          <cell r="L7598">
            <v>240987.44</v>
          </cell>
          <cell r="M7598" t="str">
            <v>Owner-Occupied</v>
          </cell>
          <cell r="N7598">
            <v>0</v>
          </cell>
          <cell r="O7598">
            <v>43831</v>
          </cell>
          <cell r="P7598" t="str">
            <v>Current</v>
          </cell>
        </row>
        <row r="7599">
          <cell r="B7599">
            <v>41262</v>
          </cell>
          <cell r="C7599">
            <v>49</v>
          </cell>
          <cell r="D7599" t="str">
            <v>ON</v>
          </cell>
          <cell r="E7599" t="str">
            <v>Purchase</v>
          </cell>
          <cell r="F7599" t="str">
            <v>Fixed</v>
          </cell>
          <cell r="I7599">
            <v>39.35</v>
          </cell>
          <cell r="J7599">
            <v>36.9</v>
          </cell>
          <cell r="K7599" t="str">
            <v>Conv</v>
          </cell>
          <cell r="L7599">
            <v>0</v>
          </cell>
          <cell r="M7599" t="str">
            <v>Owner-Occupied</v>
          </cell>
          <cell r="N7599">
            <v>4</v>
          </cell>
          <cell r="O7599">
            <v>42472</v>
          </cell>
          <cell r="P7599" t="str">
            <v>Current</v>
          </cell>
        </row>
        <row r="7600">
          <cell r="B7600">
            <v>42216</v>
          </cell>
          <cell r="C7600">
            <v>18</v>
          </cell>
          <cell r="D7600" t="str">
            <v>ON</v>
          </cell>
          <cell r="E7600" t="str">
            <v>Purchase</v>
          </cell>
          <cell r="F7600" t="str">
            <v>Fixed</v>
          </cell>
          <cell r="I7600">
            <v>39.24</v>
          </cell>
          <cell r="J7600">
            <v>36.69</v>
          </cell>
          <cell r="K7600" t="str">
            <v>HiRatio</v>
          </cell>
          <cell r="L7600">
            <v>539891.47</v>
          </cell>
          <cell r="M7600" t="str">
            <v>Owner-Occupied</v>
          </cell>
          <cell r="N7600">
            <v>0</v>
          </cell>
          <cell r="O7600">
            <v>43831</v>
          </cell>
          <cell r="P7600" t="str">
            <v>Current</v>
          </cell>
        </row>
        <row r="7601">
          <cell r="B7601">
            <v>42732</v>
          </cell>
          <cell r="C7601">
            <v>1</v>
          </cell>
          <cell r="D7601" t="str">
            <v>ON</v>
          </cell>
          <cell r="E7601" t="str">
            <v>Purchase</v>
          </cell>
          <cell r="F7601" t="str">
            <v>ARM</v>
          </cell>
          <cell r="I7601">
            <v>34.36</v>
          </cell>
          <cell r="J7601">
            <v>29.42</v>
          </cell>
          <cell r="K7601" t="str">
            <v>HiRatio</v>
          </cell>
          <cell r="L7601">
            <v>588284.47</v>
          </cell>
          <cell r="M7601" t="str">
            <v>Owner-Occupied</v>
          </cell>
          <cell r="N7601">
            <v>0</v>
          </cell>
          <cell r="O7601">
            <v>43831</v>
          </cell>
          <cell r="P7601" t="str">
            <v>Current</v>
          </cell>
        </row>
        <row r="7602">
          <cell r="B7602">
            <v>42271</v>
          </cell>
          <cell r="C7602">
            <v>16</v>
          </cell>
          <cell r="D7602" t="str">
            <v>ON</v>
          </cell>
          <cell r="E7602" t="str">
            <v>Purchase</v>
          </cell>
          <cell r="F7602" t="str">
            <v>ARM</v>
          </cell>
          <cell r="I7602">
            <v>34.67</v>
          </cell>
          <cell r="J7602">
            <v>20.21</v>
          </cell>
          <cell r="K7602" t="str">
            <v>Conv</v>
          </cell>
          <cell r="L7602">
            <v>0</v>
          </cell>
          <cell r="M7602" t="str">
            <v>Owner-Occupied</v>
          </cell>
          <cell r="N7602">
            <v>4</v>
          </cell>
          <cell r="O7602">
            <v>42751</v>
          </cell>
          <cell r="P7602" t="str">
            <v>Current</v>
          </cell>
        </row>
        <row r="7603">
          <cell r="B7603">
            <v>42684</v>
          </cell>
          <cell r="C7603">
            <v>2</v>
          </cell>
          <cell r="D7603" t="str">
            <v>BC</v>
          </cell>
          <cell r="E7603" t="str">
            <v>Refinance External</v>
          </cell>
          <cell r="F7603" t="str">
            <v>ARM</v>
          </cell>
          <cell r="I7603">
            <v>36.79</v>
          </cell>
          <cell r="J7603">
            <v>24.46</v>
          </cell>
          <cell r="K7603" t="str">
            <v>Conv</v>
          </cell>
          <cell r="L7603">
            <v>279122.43</v>
          </cell>
          <cell r="M7603" t="str">
            <v>Owner-Occupied</v>
          </cell>
          <cell r="N7603">
            <v>0</v>
          </cell>
          <cell r="O7603">
            <v>43831</v>
          </cell>
          <cell r="P7603" t="str">
            <v>Current</v>
          </cell>
        </row>
        <row r="7604">
          <cell r="B7604">
            <v>42709</v>
          </cell>
          <cell r="C7604">
            <v>1</v>
          </cell>
          <cell r="D7604" t="str">
            <v>ON</v>
          </cell>
          <cell r="E7604" t="str">
            <v>Purchase</v>
          </cell>
          <cell r="F7604" t="str">
            <v>Fixed</v>
          </cell>
          <cell r="I7604">
            <v>33.71</v>
          </cell>
          <cell r="J7604">
            <v>25.39</v>
          </cell>
          <cell r="K7604" t="str">
            <v>HiRatio</v>
          </cell>
          <cell r="L7604">
            <v>233777.47</v>
          </cell>
          <cell r="M7604" t="str">
            <v>Owner-Occupied</v>
          </cell>
          <cell r="N7604">
            <v>0</v>
          </cell>
          <cell r="O7604">
            <v>43831</v>
          </cell>
          <cell r="P7604" t="str">
            <v>Current</v>
          </cell>
        </row>
        <row r="7605">
          <cell r="B7605">
            <v>41746</v>
          </cell>
          <cell r="C7605">
            <v>33</v>
          </cell>
          <cell r="D7605" t="str">
            <v>ON</v>
          </cell>
          <cell r="E7605" t="str">
            <v>Purchase</v>
          </cell>
          <cell r="F7605" t="str">
            <v>Fixed</v>
          </cell>
          <cell r="I7605">
            <v>41.44</v>
          </cell>
          <cell r="J7605">
            <v>38.71</v>
          </cell>
          <cell r="K7605" t="str">
            <v>HiRatio</v>
          </cell>
          <cell r="L7605">
            <v>496239.73</v>
          </cell>
          <cell r="M7605" t="str">
            <v>Owner-Occupied</v>
          </cell>
          <cell r="N7605">
            <v>0</v>
          </cell>
          <cell r="O7605">
            <v>43831</v>
          </cell>
          <cell r="P7605" t="str">
            <v>Current</v>
          </cell>
        </row>
        <row r="7606">
          <cell r="B7606">
            <v>42506</v>
          </cell>
          <cell r="C7606">
            <v>8</v>
          </cell>
          <cell r="D7606" t="str">
            <v>BC</v>
          </cell>
          <cell r="E7606" t="str">
            <v>Purchase with Improvements</v>
          </cell>
          <cell r="F7606" t="str">
            <v>Fixed</v>
          </cell>
          <cell r="I7606">
            <v>43.4</v>
          </cell>
          <cell r="J7606">
            <v>26.64</v>
          </cell>
          <cell r="K7606" t="str">
            <v>HiRatio</v>
          </cell>
          <cell r="L7606">
            <v>555550.13</v>
          </cell>
          <cell r="M7606" t="str">
            <v>Owner-Occupied</v>
          </cell>
          <cell r="N7606">
            <v>0</v>
          </cell>
          <cell r="O7606">
            <v>43831</v>
          </cell>
          <cell r="P7606" t="str">
            <v>Current</v>
          </cell>
        </row>
        <row r="7607">
          <cell r="B7607">
            <v>41834</v>
          </cell>
          <cell r="C7607">
            <v>30</v>
          </cell>
          <cell r="D7607" t="str">
            <v>ON</v>
          </cell>
          <cell r="E7607" t="str">
            <v>Purchase</v>
          </cell>
          <cell r="F7607" t="str">
            <v>ARM</v>
          </cell>
          <cell r="I7607">
            <v>36.04</v>
          </cell>
          <cell r="J7607">
            <v>31.45</v>
          </cell>
          <cell r="K7607" t="str">
            <v>HiRatio</v>
          </cell>
          <cell r="L7607">
            <v>519570.48</v>
          </cell>
          <cell r="M7607" t="str">
            <v>Owner-Occupied</v>
          </cell>
          <cell r="N7607">
            <v>0</v>
          </cell>
          <cell r="O7607">
            <v>43831</v>
          </cell>
          <cell r="P7607" t="str">
            <v>Current</v>
          </cell>
        </row>
        <row r="7608">
          <cell r="B7608">
            <v>41606</v>
          </cell>
          <cell r="C7608">
            <v>38</v>
          </cell>
          <cell r="D7608" t="str">
            <v>ON</v>
          </cell>
          <cell r="E7608" t="str">
            <v>Purchase</v>
          </cell>
          <cell r="F7608" t="str">
            <v>Fixed</v>
          </cell>
          <cell r="I7608">
            <v>37.81</v>
          </cell>
          <cell r="J7608">
            <v>33.69</v>
          </cell>
          <cell r="K7608" t="str">
            <v>HiRatio</v>
          </cell>
          <cell r="L7608">
            <v>0</v>
          </cell>
          <cell r="M7608" t="str">
            <v>Owner-Occupied</v>
          </cell>
          <cell r="N7608">
            <v>4</v>
          </cell>
          <cell r="O7608">
            <v>42107</v>
          </cell>
          <cell r="P7608" t="str">
            <v>Current</v>
          </cell>
        </row>
        <row r="7609">
          <cell r="B7609">
            <v>42517</v>
          </cell>
          <cell r="C7609">
            <v>8</v>
          </cell>
          <cell r="D7609" t="str">
            <v>ON</v>
          </cell>
          <cell r="E7609" t="str">
            <v>Refinance External</v>
          </cell>
          <cell r="F7609" t="str">
            <v>ARM</v>
          </cell>
          <cell r="I7609">
            <v>17.84</v>
          </cell>
          <cell r="J7609">
            <v>16.89</v>
          </cell>
          <cell r="K7609" t="str">
            <v>Conv</v>
          </cell>
          <cell r="L7609">
            <v>247284.15</v>
          </cell>
          <cell r="M7609" t="str">
            <v>Owner-Occupied</v>
          </cell>
          <cell r="N7609">
            <v>0</v>
          </cell>
          <cell r="O7609">
            <v>43831</v>
          </cell>
          <cell r="P7609" t="str">
            <v>Current</v>
          </cell>
        </row>
        <row r="7610">
          <cell r="B7610">
            <v>41145</v>
          </cell>
          <cell r="C7610">
            <v>53</v>
          </cell>
          <cell r="D7610" t="str">
            <v>ON</v>
          </cell>
          <cell r="E7610" t="str">
            <v>Purchase</v>
          </cell>
          <cell r="F7610" t="str">
            <v>Fixed</v>
          </cell>
          <cell r="I7610">
            <v>38.15</v>
          </cell>
          <cell r="J7610">
            <v>23.38</v>
          </cell>
          <cell r="K7610" t="str">
            <v>HiRatio</v>
          </cell>
          <cell r="L7610">
            <v>340237.61</v>
          </cell>
          <cell r="M7610" t="str">
            <v>Owner-Occupied</v>
          </cell>
          <cell r="N7610">
            <v>0</v>
          </cell>
          <cell r="O7610">
            <v>43831</v>
          </cell>
          <cell r="P7610" t="str">
            <v>Current</v>
          </cell>
        </row>
        <row r="7611">
          <cell r="B7611">
            <v>41760</v>
          </cell>
          <cell r="C7611">
            <v>32</v>
          </cell>
          <cell r="D7611" t="str">
            <v>BC</v>
          </cell>
          <cell r="E7611" t="str">
            <v>Purchase</v>
          </cell>
          <cell r="F7611" t="str">
            <v>Fixed</v>
          </cell>
          <cell r="I7611">
            <v>39.979999999999997</v>
          </cell>
          <cell r="J7611">
            <v>24.45</v>
          </cell>
          <cell r="K7611" t="str">
            <v>HiRatio</v>
          </cell>
          <cell r="L7611">
            <v>148796.79</v>
          </cell>
          <cell r="M7611" t="str">
            <v>Owner-Occupied</v>
          </cell>
          <cell r="N7611">
            <v>0</v>
          </cell>
          <cell r="O7611">
            <v>43831</v>
          </cell>
          <cell r="P7611" t="str">
            <v>Current</v>
          </cell>
        </row>
        <row r="7612">
          <cell r="B7612">
            <v>41446</v>
          </cell>
          <cell r="C7612">
            <v>43</v>
          </cell>
          <cell r="D7612" t="str">
            <v>ON</v>
          </cell>
          <cell r="E7612" t="str">
            <v>Purchase</v>
          </cell>
          <cell r="F7612" t="str">
            <v>Fixed</v>
          </cell>
          <cell r="I7612">
            <v>37.159999999999997</v>
          </cell>
          <cell r="J7612">
            <v>30.78</v>
          </cell>
          <cell r="K7612" t="str">
            <v>HiRatio</v>
          </cell>
          <cell r="L7612">
            <v>531063.66</v>
          </cell>
          <cell r="M7612" t="str">
            <v>Owner-Occupied</v>
          </cell>
          <cell r="N7612">
            <v>0</v>
          </cell>
          <cell r="O7612">
            <v>43831</v>
          </cell>
          <cell r="P7612" t="str">
            <v>Current</v>
          </cell>
        </row>
        <row r="7613">
          <cell r="B7613">
            <v>41824</v>
          </cell>
          <cell r="C7613">
            <v>30</v>
          </cell>
          <cell r="D7613" t="str">
            <v>AB</v>
          </cell>
          <cell r="E7613" t="str">
            <v>Refinance External</v>
          </cell>
          <cell r="F7613" t="str">
            <v>Fixed</v>
          </cell>
          <cell r="I7613">
            <v>41.88</v>
          </cell>
          <cell r="J7613">
            <v>35.270000000000003</v>
          </cell>
          <cell r="K7613" t="str">
            <v>Conv</v>
          </cell>
          <cell r="L7613">
            <v>304599.42</v>
          </cell>
          <cell r="M7613" t="str">
            <v>Owner-Occupied</v>
          </cell>
          <cell r="N7613">
            <v>0</v>
          </cell>
          <cell r="O7613">
            <v>43831</v>
          </cell>
          <cell r="P7613" t="str">
            <v>Current</v>
          </cell>
        </row>
        <row r="7614">
          <cell r="B7614">
            <v>41481</v>
          </cell>
          <cell r="C7614">
            <v>42</v>
          </cell>
          <cell r="D7614" t="str">
            <v>ON</v>
          </cell>
          <cell r="E7614" t="str">
            <v>Refinance External</v>
          </cell>
          <cell r="F7614" t="str">
            <v>Fixed</v>
          </cell>
          <cell r="I7614">
            <v>41.46</v>
          </cell>
          <cell r="J7614">
            <v>34.369999999999997</v>
          </cell>
          <cell r="K7614" t="str">
            <v>HiRatio</v>
          </cell>
          <cell r="L7614">
            <v>340471</v>
          </cell>
          <cell r="M7614" t="str">
            <v>Owner-Occupied</v>
          </cell>
          <cell r="N7614">
            <v>0</v>
          </cell>
          <cell r="O7614">
            <v>43831</v>
          </cell>
          <cell r="P7614" t="str">
            <v>Current</v>
          </cell>
        </row>
        <row r="7615">
          <cell r="B7615">
            <v>41232</v>
          </cell>
          <cell r="C7615">
            <v>50</v>
          </cell>
          <cell r="D7615" t="str">
            <v>ON</v>
          </cell>
          <cell r="E7615" t="str">
            <v>Purchase</v>
          </cell>
          <cell r="F7615" t="str">
            <v>Fixed</v>
          </cell>
          <cell r="I7615">
            <v>42.69</v>
          </cell>
          <cell r="J7615">
            <v>25.57</v>
          </cell>
          <cell r="K7615" t="str">
            <v>HiRatio</v>
          </cell>
          <cell r="L7615">
            <v>90660.99</v>
          </cell>
          <cell r="M7615" t="str">
            <v>Owner-Occupied</v>
          </cell>
          <cell r="N7615">
            <v>0</v>
          </cell>
          <cell r="O7615">
            <v>43831</v>
          </cell>
          <cell r="P7615" t="str">
            <v>Current</v>
          </cell>
        </row>
        <row r="7616">
          <cell r="B7616">
            <v>41432</v>
          </cell>
          <cell r="C7616">
            <v>43</v>
          </cell>
          <cell r="D7616" t="str">
            <v>ON</v>
          </cell>
          <cell r="E7616" t="str">
            <v>Refinance External</v>
          </cell>
          <cell r="F7616" t="str">
            <v>Fixed</v>
          </cell>
          <cell r="I7616">
            <v>36.94</v>
          </cell>
          <cell r="J7616">
            <v>24.97</v>
          </cell>
          <cell r="K7616" t="str">
            <v>Conv</v>
          </cell>
          <cell r="L7616">
            <v>0</v>
          </cell>
          <cell r="M7616" t="str">
            <v>Owner-Occupied</v>
          </cell>
          <cell r="N7616">
            <v>4</v>
          </cell>
          <cell r="O7616">
            <v>42285</v>
          </cell>
          <cell r="P7616" t="str">
            <v>Current</v>
          </cell>
        </row>
        <row r="7617">
          <cell r="B7617">
            <v>41955</v>
          </cell>
          <cell r="C7617">
            <v>26</v>
          </cell>
          <cell r="D7617" t="str">
            <v>BC</v>
          </cell>
          <cell r="E7617" t="str">
            <v>Purchase</v>
          </cell>
          <cell r="F7617" t="str">
            <v>Fixed</v>
          </cell>
          <cell r="I7617">
            <v>41.3</v>
          </cell>
          <cell r="J7617">
            <v>31.03</v>
          </cell>
          <cell r="K7617" t="str">
            <v>Conv</v>
          </cell>
          <cell r="L7617">
            <v>324407.84999999998</v>
          </cell>
          <cell r="M7617" t="str">
            <v>Owner-Occupied</v>
          </cell>
          <cell r="N7617">
            <v>0</v>
          </cell>
          <cell r="O7617">
            <v>43831</v>
          </cell>
          <cell r="P7617" t="str">
            <v>Current</v>
          </cell>
        </row>
        <row r="7618">
          <cell r="B7618">
            <v>42460</v>
          </cell>
          <cell r="C7618">
            <v>10</v>
          </cell>
          <cell r="D7618" t="str">
            <v>ON</v>
          </cell>
          <cell r="E7618" t="str">
            <v>Refinance External</v>
          </cell>
          <cell r="F7618" t="str">
            <v>Fixed</v>
          </cell>
          <cell r="I7618">
            <v>18.36</v>
          </cell>
          <cell r="J7618">
            <v>14.52</v>
          </cell>
          <cell r="K7618" t="str">
            <v>Conv</v>
          </cell>
          <cell r="L7618">
            <v>329316.19</v>
          </cell>
          <cell r="M7618" t="str">
            <v>Owner-Occupied</v>
          </cell>
          <cell r="N7618">
            <v>0</v>
          </cell>
          <cell r="O7618">
            <v>43831</v>
          </cell>
          <cell r="P7618" t="str">
            <v>Current</v>
          </cell>
        </row>
        <row r="7619">
          <cell r="B7619">
            <v>42509</v>
          </cell>
          <cell r="C7619">
            <v>8</v>
          </cell>
          <cell r="D7619" t="str">
            <v>AB</v>
          </cell>
          <cell r="E7619" t="str">
            <v>Purchase</v>
          </cell>
          <cell r="F7619" t="str">
            <v>Fixed</v>
          </cell>
          <cell r="I7619">
            <v>31.03</v>
          </cell>
          <cell r="J7619">
            <v>27.09</v>
          </cell>
          <cell r="K7619" t="str">
            <v>Conv</v>
          </cell>
          <cell r="L7619">
            <v>314950.87</v>
          </cell>
          <cell r="M7619" t="str">
            <v>Owner-Occupied</v>
          </cell>
          <cell r="N7619">
            <v>0</v>
          </cell>
          <cell r="O7619">
            <v>43831</v>
          </cell>
          <cell r="P7619" t="str">
            <v>Current</v>
          </cell>
        </row>
        <row r="7620">
          <cell r="B7620">
            <v>41086</v>
          </cell>
          <cell r="C7620">
            <v>55</v>
          </cell>
          <cell r="D7620" t="str">
            <v>BC</v>
          </cell>
          <cell r="E7620" t="str">
            <v>Refinance External</v>
          </cell>
          <cell r="F7620" t="str">
            <v>Fixed</v>
          </cell>
          <cell r="I7620">
            <v>39.01</v>
          </cell>
          <cell r="J7620">
            <v>37.21</v>
          </cell>
          <cell r="K7620" t="str">
            <v>Conv</v>
          </cell>
          <cell r="L7620">
            <v>211514.75</v>
          </cell>
          <cell r="M7620" t="str">
            <v>Owner-Occupied</v>
          </cell>
          <cell r="N7620">
            <v>0</v>
          </cell>
          <cell r="O7620">
            <v>43831</v>
          </cell>
          <cell r="P7620" t="str">
            <v>Current</v>
          </cell>
        </row>
        <row r="7621">
          <cell r="B7621">
            <v>42251</v>
          </cell>
          <cell r="C7621">
            <v>16</v>
          </cell>
          <cell r="D7621" t="str">
            <v>ON</v>
          </cell>
          <cell r="E7621" t="str">
            <v>Refinance External</v>
          </cell>
          <cell r="F7621" t="str">
            <v>Fixed</v>
          </cell>
          <cell r="I7621">
            <v>28.06</v>
          </cell>
          <cell r="J7621">
            <v>20.43</v>
          </cell>
          <cell r="K7621" t="str">
            <v>Conv</v>
          </cell>
          <cell r="L7621">
            <v>207147.14</v>
          </cell>
          <cell r="M7621" t="str">
            <v>Owner-Occupied</v>
          </cell>
          <cell r="N7621">
            <v>0</v>
          </cell>
          <cell r="O7621">
            <v>43831</v>
          </cell>
          <cell r="P7621" t="str">
            <v>Current</v>
          </cell>
        </row>
        <row r="7622">
          <cell r="B7622">
            <v>41849</v>
          </cell>
          <cell r="C7622">
            <v>30</v>
          </cell>
          <cell r="D7622" t="str">
            <v>ON</v>
          </cell>
          <cell r="E7622" t="str">
            <v>Purchase</v>
          </cell>
          <cell r="F7622" t="str">
            <v>ARM</v>
          </cell>
          <cell r="I7622">
            <v>31.72</v>
          </cell>
          <cell r="J7622">
            <v>25.56</v>
          </cell>
          <cell r="K7622" t="str">
            <v>Conv</v>
          </cell>
          <cell r="L7622">
            <v>639350.87</v>
          </cell>
          <cell r="M7622" t="str">
            <v>Owner-Occupied</v>
          </cell>
          <cell r="N7622">
            <v>0</v>
          </cell>
          <cell r="O7622">
            <v>43831</v>
          </cell>
          <cell r="P7622" t="str">
            <v>Current</v>
          </cell>
        </row>
        <row r="7623">
          <cell r="B7623">
            <v>41606</v>
          </cell>
          <cell r="C7623">
            <v>38</v>
          </cell>
          <cell r="D7623" t="str">
            <v>NB</v>
          </cell>
          <cell r="E7623" t="str">
            <v>Purchase</v>
          </cell>
          <cell r="F7623" t="str">
            <v>Fixed</v>
          </cell>
          <cell r="I7623">
            <v>14.21</v>
          </cell>
          <cell r="J7623">
            <v>12.68</v>
          </cell>
          <cell r="K7623" t="str">
            <v>HiRatio</v>
          </cell>
          <cell r="L7623">
            <v>103246.06</v>
          </cell>
          <cell r="M7623" t="str">
            <v>Owner-Occupied</v>
          </cell>
          <cell r="N7623">
            <v>0</v>
          </cell>
          <cell r="O7623">
            <v>43831</v>
          </cell>
          <cell r="P7623" t="str">
            <v>Current</v>
          </cell>
        </row>
        <row r="7624">
          <cell r="B7624">
            <v>42291</v>
          </cell>
          <cell r="C7624">
            <v>15</v>
          </cell>
          <cell r="D7624" t="str">
            <v>MB</v>
          </cell>
          <cell r="E7624" t="str">
            <v>Refinance External</v>
          </cell>
          <cell r="F7624" t="str">
            <v>ARM</v>
          </cell>
          <cell r="I7624">
            <v>35.25</v>
          </cell>
          <cell r="J7624">
            <v>23.53</v>
          </cell>
          <cell r="K7624" t="str">
            <v>Conv</v>
          </cell>
          <cell r="L7624">
            <v>242086.84</v>
          </cell>
          <cell r="M7624" t="str">
            <v>Owner-Occupied</v>
          </cell>
          <cell r="N7624">
            <v>0</v>
          </cell>
          <cell r="O7624">
            <v>43831</v>
          </cell>
          <cell r="P7624" t="str">
            <v>Current</v>
          </cell>
        </row>
        <row r="7625">
          <cell r="B7625">
            <v>42195</v>
          </cell>
          <cell r="C7625">
            <v>18</v>
          </cell>
          <cell r="D7625" t="str">
            <v>ON</v>
          </cell>
          <cell r="E7625" t="str">
            <v>Purchase</v>
          </cell>
          <cell r="F7625" t="str">
            <v>Fixed</v>
          </cell>
          <cell r="I7625">
            <v>43.9</v>
          </cell>
          <cell r="J7625">
            <v>12.33</v>
          </cell>
          <cell r="K7625" t="str">
            <v>HiRatio</v>
          </cell>
          <cell r="L7625">
            <v>239317.66</v>
          </cell>
          <cell r="M7625" t="str">
            <v>Owner-Occupied</v>
          </cell>
          <cell r="N7625">
            <v>0</v>
          </cell>
          <cell r="O7625">
            <v>43831</v>
          </cell>
          <cell r="P7625" t="str">
            <v>Current</v>
          </cell>
        </row>
        <row r="7626">
          <cell r="B7626">
            <v>42551</v>
          </cell>
          <cell r="C7626">
            <v>7</v>
          </cell>
          <cell r="D7626" t="str">
            <v>AB</v>
          </cell>
          <cell r="E7626" t="str">
            <v>Purchase</v>
          </cell>
          <cell r="F7626" t="str">
            <v>Fixed</v>
          </cell>
          <cell r="I7626">
            <v>39.64</v>
          </cell>
          <cell r="J7626">
            <v>25.19</v>
          </cell>
          <cell r="K7626" t="str">
            <v>HiRatio</v>
          </cell>
          <cell r="L7626">
            <v>207995.65</v>
          </cell>
          <cell r="M7626" t="str">
            <v>Owner-Occupied</v>
          </cell>
          <cell r="N7626">
            <v>0</v>
          </cell>
          <cell r="O7626">
            <v>43831</v>
          </cell>
          <cell r="P7626" t="str">
            <v>Current</v>
          </cell>
        </row>
        <row r="7627">
          <cell r="B7627">
            <v>42670</v>
          </cell>
          <cell r="C7627">
            <v>3</v>
          </cell>
          <cell r="D7627" t="str">
            <v>ON</v>
          </cell>
          <cell r="E7627" t="str">
            <v>Purchase</v>
          </cell>
          <cell r="F7627" t="str">
            <v>ARM</v>
          </cell>
          <cell r="I7627">
            <v>30.55</v>
          </cell>
          <cell r="J7627">
            <v>18.66</v>
          </cell>
          <cell r="K7627" t="str">
            <v>Conv</v>
          </cell>
          <cell r="L7627">
            <v>366610.58</v>
          </cell>
          <cell r="M7627" t="str">
            <v>Owner-Occupied</v>
          </cell>
          <cell r="N7627">
            <v>0</v>
          </cell>
          <cell r="O7627">
            <v>43831</v>
          </cell>
          <cell r="P7627" t="str">
            <v>Current</v>
          </cell>
        </row>
        <row r="7628">
          <cell r="B7628">
            <v>41691</v>
          </cell>
          <cell r="C7628">
            <v>35</v>
          </cell>
          <cell r="D7628" t="str">
            <v>ON</v>
          </cell>
          <cell r="E7628" t="str">
            <v>Refinance External</v>
          </cell>
          <cell r="F7628" t="str">
            <v>ARM</v>
          </cell>
          <cell r="I7628">
            <v>34.11</v>
          </cell>
          <cell r="J7628">
            <v>14.85</v>
          </cell>
          <cell r="K7628" t="str">
            <v>Conv</v>
          </cell>
          <cell r="L7628">
            <v>228293.55</v>
          </cell>
          <cell r="M7628" t="str">
            <v>Owner-Occupied</v>
          </cell>
          <cell r="N7628">
            <v>0</v>
          </cell>
          <cell r="O7628">
            <v>43831</v>
          </cell>
          <cell r="P7628" t="str">
            <v>Current</v>
          </cell>
        </row>
        <row r="7629">
          <cell r="B7629">
            <v>41661</v>
          </cell>
          <cell r="C7629">
            <v>36</v>
          </cell>
          <cell r="D7629" t="str">
            <v>ON</v>
          </cell>
          <cell r="E7629" t="str">
            <v>Purchase</v>
          </cell>
          <cell r="F7629" t="str">
            <v>ARM</v>
          </cell>
          <cell r="I7629">
            <v>32.74</v>
          </cell>
          <cell r="J7629">
            <v>31.46</v>
          </cell>
          <cell r="K7629" t="str">
            <v>HiRatio</v>
          </cell>
          <cell r="L7629">
            <v>202211.85</v>
          </cell>
          <cell r="M7629" t="str">
            <v>Owner-Occupied</v>
          </cell>
          <cell r="N7629">
            <v>0</v>
          </cell>
          <cell r="O7629">
            <v>43831</v>
          </cell>
          <cell r="P7629" t="str">
            <v>Current</v>
          </cell>
        </row>
        <row r="7630">
          <cell r="B7630">
            <v>41794</v>
          </cell>
          <cell r="C7630">
            <v>31</v>
          </cell>
          <cell r="D7630" t="str">
            <v>AB</v>
          </cell>
          <cell r="E7630" t="str">
            <v>Transfer</v>
          </cell>
          <cell r="F7630" t="str">
            <v>ARM</v>
          </cell>
          <cell r="I7630">
            <v>30.52</v>
          </cell>
          <cell r="J7630">
            <v>29.72</v>
          </cell>
          <cell r="K7630" t="str">
            <v>Conv</v>
          </cell>
          <cell r="L7630">
            <v>204353.61</v>
          </cell>
          <cell r="M7630" t="str">
            <v>Owner-Occupied</v>
          </cell>
          <cell r="N7630">
            <v>0</v>
          </cell>
          <cell r="O7630">
            <v>43831</v>
          </cell>
          <cell r="P7630" t="str">
            <v>Current</v>
          </cell>
        </row>
        <row r="7631">
          <cell r="B7631">
            <v>42181</v>
          </cell>
          <cell r="C7631">
            <v>19</v>
          </cell>
          <cell r="D7631" t="str">
            <v>AB</v>
          </cell>
          <cell r="E7631" t="str">
            <v>Purchase</v>
          </cell>
          <cell r="F7631" t="str">
            <v>Fixed</v>
          </cell>
          <cell r="I7631">
            <v>36.58</v>
          </cell>
          <cell r="J7631">
            <v>17.11</v>
          </cell>
          <cell r="K7631" t="str">
            <v>HiRatio</v>
          </cell>
          <cell r="L7631">
            <v>0</v>
          </cell>
          <cell r="M7631" t="str">
            <v>Owner-Occupied</v>
          </cell>
          <cell r="N7631">
            <v>4</v>
          </cell>
          <cell r="O7631">
            <v>42580</v>
          </cell>
          <cell r="P7631" t="str">
            <v>Current</v>
          </cell>
        </row>
        <row r="7632">
          <cell r="B7632">
            <v>41771</v>
          </cell>
          <cell r="C7632">
            <v>32</v>
          </cell>
          <cell r="D7632" t="str">
            <v>BC</v>
          </cell>
          <cell r="E7632" t="str">
            <v>Purchase</v>
          </cell>
          <cell r="F7632" t="str">
            <v>Fixed</v>
          </cell>
          <cell r="I7632">
            <v>36.29</v>
          </cell>
          <cell r="J7632">
            <v>34.770000000000003</v>
          </cell>
          <cell r="K7632" t="str">
            <v>HiRatio</v>
          </cell>
          <cell r="L7632">
            <v>226621.23</v>
          </cell>
          <cell r="M7632" t="str">
            <v>Owner-Occupied</v>
          </cell>
          <cell r="N7632">
            <v>0</v>
          </cell>
          <cell r="O7632">
            <v>43831</v>
          </cell>
          <cell r="P7632" t="str">
            <v>Current</v>
          </cell>
        </row>
        <row r="7633">
          <cell r="B7633">
            <v>42284</v>
          </cell>
          <cell r="C7633">
            <v>15</v>
          </cell>
          <cell r="D7633" t="str">
            <v>ON</v>
          </cell>
          <cell r="E7633" t="str">
            <v>Purchase</v>
          </cell>
          <cell r="F7633" t="str">
            <v>Fixed</v>
          </cell>
          <cell r="I7633">
            <v>41.35</v>
          </cell>
          <cell r="J7633">
            <v>37.369999999999997</v>
          </cell>
          <cell r="K7633" t="str">
            <v>HiRatio</v>
          </cell>
          <cell r="L7633">
            <v>0</v>
          </cell>
          <cell r="M7633" t="str">
            <v>Owner-Occupied</v>
          </cell>
          <cell r="N7633">
            <v>4</v>
          </cell>
          <cell r="O7633">
            <v>42716</v>
          </cell>
          <cell r="P7633" t="str">
            <v>Current</v>
          </cell>
        </row>
        <row r="7634">
          <cell r="B7634">
            <v>41823</v>
          </cell>
          <cell r="C7634">
            <v>30</v>
          </cell>
          <cell r="D7634" t="str">
            <v>ON</v>
          </cell>
          <cell r="E7634" t="str">
            <v>Purchase</v>
          </cell>
          <cell r="F7634" t="str">
            <v>ARM</v>
          </cell>
          <cell r="I7634">
            <v>33.67</v>
          </cell>
          <cell r="J7634">
            <v>24.53</v>
          </cell>
          <cell r="K7634" t="str">
            <v>HiRatio</v>
          </cell>
          <cell r="L7634">
            <v>0</v>
          </cell>
          <cell r="M7634" t="str">
            <v>Owner-Occupied</v>
          </cell>
          <cell r="N7634">
            <v>4</v>
          </cell>
          <cell r="O7634">
            <v>42681</v>
          </cell>
          <cell r="P7634" t="str">
            <v>Current</v>
          </cell>
        </row>
        <row r="7635">
          <cell r="B7635">
            <v>41831</v>
          </cell>
          <cell r="C7635">
            <v>30</v>
          </cell>
          <cell r="D7635" t="str">
            <v>MB</v>
          </cell>
          <cell r="E7635" t="str">
            <v>Purchase with Improvements</v>
          </cell>
          <cell r="F7635" t="str">
            <v>ARM</v>
          </cell>
          <cell r="I7635">
            <v>34.68</v>
          </cell>
          <cell r="J7635">
            <v>22.84</v>
          </cell>
          <cell r="K7635" t="str">
            <v>HiRatio</v>
          </cell>
          <cell r="L7635">
            <v>103054.56</v>
          </cell>
          <cell r="M7635" t="str">
            <v>Owner-Occupied</v>
          </cell>
          <cell r="N7635">
            <v>0</v>
          </cell>
          <cell r="O7635">
            <v>43831</v>
          </cell>
          <cell r="P7635" t="str">
            <v>Current</v>
          </cell>
        </row>
        <row r="7636">
          <cell r="B7636">
            <v>42083</v>
          </cell>
          <cell r="C7636">
            <v>22</v>
          </cell>
          <cell r="D7636" t="str">
            <v>ON</v>
          </cell>
          <cell r="E7636" t="str">
            <v>Purchase</v>
          </cell>
          <cell r="F7636" t="str">
            <v>ARM</v>
          </cell>
          <cell r="I7636">
            <v>31.37</v>
          </cell>
          <cell r="J7636">
            <v>25.78</v>
          </cell>
          <cell r="K7636" t="str">
            <v>HiRatio</v>
          </cell>
          <cell r="L7636">
            <v>657241.19999999995</v>
          </cell>
          <cell r="M7636" t="str">
            <v>Owner-Occupied</v>
          </cell>
          <cell r="N7636">
            <v>0</v>
          </cell>
          <cell r="O7636">
            <v>43831</v>
          </cell>
          <cell r="P7636" t="str">
            <v>Current</v>
          </cell>
        </row>
        <row r="7637">
          <cell r="B7637">
            <v>41705</v>
          </cell>
          <cell r="C7637">
            <v>34</v>
          </cell>
          <cell r="D7637" t="str">
            <v>ON</v>
          </cell>
          <cell r="E7637" t="str">
            <v>Purchase</v>
          </cell>
          <cell r="F7637" t="str">
            <v>Fixed</v>
          </cell>
          <cell r="I7637">
            <v>39.31</v>
          </cell>
          <cell r="J7637">
            <v>36.71</v>
          </cell>
          <cell r="K7637" t="str">
            <v>Conv</v>
          </cell>
          <cell r="L7637">
            <v>0</v>
          </cell>
          <cell r="M7637" t="str">
            <v>Owner-Occupied</v>
          </cell>
          <cell r="N7637">
            <v>4</v>
          </cell>
          <cell r="O7637">
            <v>41948</v>
          </cell>
          <cell r="P7637" t="str">
            <v>Current</v>
          </cell>
        </row>
        <row r="7638">
          <cell r="B7638">
            <v>41871</v>
          </cell>
          <cell r="C7638">
            <v>29</v>
          </cell>
          <cell r="D7638" t="str">
            <v>ON</v>
          </cell>
          <cell r="E7638" t="str">
            <v>Purchase</v>
          </cell>
          <cell r="F7638" t="str">
            <v>ARM</v>
          </cell>
          <cell r="I7638">
            <v>24.32</v>
          </cell>
          <cell r="J7638">
            <v>22.79</v>
          </cell>
          <cell r="K7638" t="str">
            <v>Conv</v>
          </cell>
          <cell r="L7638">
            <v>305469.49</v>
          </cell>
          <cell r="M7638" t="str">
            <v>Owner-Occupied</v>
          </cell>
          <cell r="N7638">
            <v>0</v>
          </cell>
          <cell r="O7638">
            <v>43831</v>
          </cell>
          <cell r="P7638" t="str">
            <v>Current</v>
          </cell>
        </row>
        <row r="7639">
          <cell r="B7639">
            <v>42108</v>
          </cell>
          <cell r="C7639">
            <v>21</v>
          </cell>
          <cell r="D7639" t="str">
            <v>ON</v>
          </cell>
          <cell r="E7639" t="str">
            <v>Transfer</v>
          </cell>
          <cell r="F7639" t="str">
            <v>ARM</v>
          </cell>
          <cell r="I7639">
            <v>27.23</v>
          </cell>
          <cell r="J7639">
            <v>22.52</v>
          </cell>
          <cell r="K7639" t="str">
            <v>Conv</v>
          </cell>
          <cell r="L7639">
            <v>392834.51</v>
          </cell>
          <cell r="M7639" t="str">
            <v>Owner-Occupied</v>
          </cell>
          <cell r="N7639">
            <v>0</v>
          </cell>
          <cell r="O7639">
            <v>43831</v>
          </cell>
          <cell r="P7639" t="str">
            <v>Current</v>
          </cell>
        </row>
        <row r="7640">
          <cell r="B7640">
            <v>42460</v>
          </cell>
          <cell r="C7640">
            <v>10</v>
          </cell>
          <cell r="D7640" t="str">
            <v>BC</v>
          </cell>
          <cell r="E7640" t="str">
            <v>Purchase</v>
          </cell>
          <cell r="F7640" t="str">
            <v>Fixed</v>
          </cell>
          <cell r="I7640">
            <v>35.89</v>
          </cell>
          <cell r="J7640">
            <v>31.57</v>
          </cell>
          <cell r="K7640" t="str">
            <v>Conv</v>
          </cell>
          <cell r="L7640">
            <v>122150.09</v>
          </cell>
          <cell r="M7640" t="str">
            <v>Owner-Occupied</v>
          </cell>
          <cell r="N7640">
            <v>0</v>
          </cell>
          <cell r="O7640">
            <v>43831</v>
          </cell>
          <cell r="P7640" t="str">
            <v>Current</v>
          </cell>
        </row>
        <row r="7641">
          <cell r="B7641">
            <v>42430</v>
          </cell>
          <cell r="C7641">
            <v>10</v>
          </cell>
          <cell r="D7641" t="str">
            <v>ON</v>
          </cell>
          <cell r="E7641" t="str">
            <v>Transfer</v>
          </cell>
          <cell r="F7641" t="str">
            <v>Fixed</v>
          </cell>
          <cell r="I7641">
            <v>20.61</v>
          </cell>
          <cell r="J7641">
            <v>18.440000000000001</v>
          </cell>
          <cell r="K7641" t="str">
            <v>Conv</v>
          </cell>
          <cell r="L7641">
            <v>171276.19</v>
          </cell>
          <cell r="M7641" t="str">
            <v>Owner-Occupied</v>
          </cell>
          <cell r="N7641">
            <v>0</v>
          </cell>
          <cell r="O7641">
            <v>43831</v>
          </cell>
          <cell r="P7641" t="str">
            <v>Current</v>
          </cell>
        </row>
        <row r="7642">
          <cell r="B7642">
            <v>41802</v>
          </cell>
          <cell r="C7642">
            <v>31</v>
          </cell>
          <cell r="D7642" t="str">
            <v>BC</v>
          </cell>
          <cell r="E7642" t="str">
            <v>Purchase</v>
          </cell>
          <cell r="F7642" t="str">
            <v>Fixed</v>
          </cell>
          <cell r="I7642">
            <v>40.11</v>
          </cell>
          <cell r="J7642">
            <v>30.85</v>
          </cell>
          <cell r="K7642" t="str">
            <v>HiRatio</v>
          </cell>
          <cell r="L7642">
            <v>597397.66</v>
          </cell>
          <cell r="M7642" t="str">
            <v>Owner-Occupied</v>
          </cell>
          <cell r="N7642">
            <v>0</v>
          </cell>
          <cell r="O7642">
            <v>43831</v>
          </cell>
          <cell r="P7642" t="str">
            <v>Current</v>
          </cell>
        </row>
        <row r="7643">
          <cell r="B7643">
            <v>42524</v>
          </cell>
          <cell r="C7643">
            <v>7</v>
          </cell>
          <cell r="D7643" t="str">
            <v>BC</v>
          </cell>
          <cell r="E7643" t="str">
            <v>Purchase</v>
          </cell>
          <cell r="F7643" t="str">
            <v>ARM</v>
          </cell>
          <cell r="I7643">
            <v>21.53</v>
          </cell>
          <cell r="J7643">
            <v>19.46</v>
          </cell>
          <cell r="K7643" t="str">
            <v>Conv</v>
          </cell>
          <cell r="L7643">
            <v>263221.7</v>
          </cell>
          <cell r="M7643" t="str">
            <v>Owner-Occupied</v>
          </cell>
          <cell r="N7643">
            <v>0</v>
          </cell>
          <cell r="O7643">
            <v>43831</v>
          </cell>
          <cell r="P7643" t="str">
            <v>Current</v>
          </cell>
        </row>
        <row r="7644">
          <cell r="B7644">
            <v>42310</v>
          </cell>
          <cell r="C7644">
            <v>14</v>
          </cell>
          <cell r="D7644" t="str">
            <v>ON</v>
          </cell>
          <cell r="E7644" t="str">
            <v>Purchase</v>
          </cell>
          <cell r="F7644" t="str">
            <v>ARM</v>
          </cell>
          <cell r="I7644">
            <v>23.44</v>
          </cell>
          <cell r="J7644">
            <v>22.34</v>
          </cell>
          <cell r="K7644" t="str">
            <v>Conv</v>
          </cell>
          <cell r="L7644">
            <v>571163.28</v>
          </cell>
          <cell r="M7644" t="str">
            <v>Owner-Occupied</v>
          </cell>
          <cell r="N7644">
            <v>0</v>
          </cell>
          <cell r="O7644">
            <v>43831</v>
          </cell>
          <cell r="P7644" t="str">
            <v>Current</v>
          </cell>
        </row>
        <row r="7645">
          <cell r="B7645">
            <v>42185</v>
          </cell>
          <cell r="C7645">
            <v>19</v>
          </cell>
          <cell r="D7645" t="str">
            <v>ON</v>
          </cell>
          <cell r="E7645" t="str">
            <v>Purchase</v>
          </cell>
          <cell r="F7645" t="str">
            <v>ARM</v>
          </cell>
          <cell r="I7645">
            <v>26.28</v>
          </cell>
          <cell r="J7645">
            <v>25.07</v>
          </cell>
          <cell r="K7645" t="str">
            <v>Conv</v>
          </cell>
          <cell r="L7645">
            <v>431829.39</v>
          </cell>
          <cell r="M7645" t="str">
            <v>Owner-Occupied</v>
          </cell>
          <cell r="N7645">
            <v>0</v>
          </cell>
          <cell r="O7645">
            <v>43831</v>
          </cell>
          <cell r="P7645" t="str">
            <v>Current</v>
          </cell>
        </row>
        <row r="7646">
          <cell r="B7646">
            <v>41662</v>
          </cell>
          <cell r="C7646">
            <v>36</v>
          </cell>
          <cell r="D7646" t="str">
            <v>ON</v>
          </cell>
          <cell r="E7646" t="str">
            <v>Purchase</v>
          </cell>
          <cell r="F7646" t="str">
            <v>ARM</v>
          </cell>
          <cell r="I7646">
            <v>34.89</v>
          </cell>
          <cell r="J7646">
            <v>28.53</v>
          </cell>
          <cell r="K7646" t="str">
            <v>HiRatio</v>
          </cell>
          <cell r="L7646">
            <v>0</v>
          </cell>
          <cell r="M7646" t="str">
            <v>Owner-Occupied</v>
          </cell>
          <cell r="N7646">
            <v>4</v>
          </cell>
          <cell r="O7646">
            <v>42053</v>
          </cell>
          <cell r="P7646" t="str">
            <v>Current</v>
          </cell>
        </row>
        <row r="7647">
          <cell r="B7647">
            <v>41701</v>
          </cell>
          <cell r="C7647">
            <v>34</v>
          </cell>
          <cell r="D7647" t="str">
            <v>BC</v>
          </cell>
          <cell r="E7647" t="str">
            <v>Transfer</v>
          </cell>
          <cell r="F7647" t="str">
            <v>ARM</v>
          </cell>
          <cell r="I7647">
            <v>34.74</v>
          </cell>
          <cell r="J7647">
            <v>22.04</v>
          </cell>
          <cell r="K7647" t="str">
            <v>Conv</v>
          </cell>
          <cell r="L7647">
            <v>293509.38</v>
          </cell>
          <cell r="M7647" t="str">
            <v>Owner-Occupied</v>
          </cell>
          <cell r="N7647">
            <v>0</v>
          </cell>
          <cell r="O7647">
            <v>43831</v>
          </cell>
          <cell r="P7647" t="str">
            <v>Current</v>
          </cell>
        </row>
        <row r="7648">
          <cell r="B7648">
            <v>41108</v>
          </cell>
          <cell r="C7648">
            <v>54</v>
          </cell>
          <cell r="D7648" t="str">
            <v>ON</v>
          </cell>
          <cell r="E7648" t="str">
            <v>Purchase</v>
          </cell>
          <cell r="F7648" t="str">
            <v>Fixed</v>
          </cell>
          <cell r="I7648">
            <v>42.81</v>
          </cell>
          <cell r="J7648">
            <v>22.25</v>
          </cell>
          <cell r="K7648" t="str">
            <v>HiRatio</v>
          </cell>
          <cell r="L7648">
            <v>0</v>
          </cell>
          <cell r="M7648" t="str">
            <v>Owner-Occupied</v>
          </cell>
          <cell r="N7648">
            <v>4</v>
          </cell>
          <cell r="O7648">
            <v>41428</v>
          </cell>
          <cell r="P7648" t="str">
            <v>Current</v>
          </cell>
        </row>
        <row r="7649">
          <cell r="B7649">
            <v>42628</v>
          </cell>
          <cell r="C7649">
            <v>4</v>
          </cell>
          <cell r="D7649" t="str">
            <v>ON</v>
          </cell>
          <cell r="E7649" t="str">
            <v>Port Decrease</v>
          </cell>
          <cell r="F7649" t="str">
            <v>ARM</v>
          </cell>
          <cell r="I7649">
            <v>34.01</v>
          </cell>
          <cell r="J7649">
            <v>23.32</v>
          </cell>
          <cell r="K7649" t="str">
            <v>Conv</v>
          </cell>
          <cell r="L7649">
            <v>310907.43</v>
          </cell>
          <cell r="M7649" t="str">
            <v>Owner-Occupied</v>
          </cell>
          <cell r="N7649">
            <v>0</v>
          </cell>
          <cell r="O7649">
            <v>43831</v>
          </cell>
          <cell r="P7649" t="str">
            <v>Current</v>
          </cell>
        </row>
        <row r="7650">
          <cell r="B7650">
            <v>41074</v>
          </cell>
          <cell r="C7650">
            <v>55</v>
          </cell>
          <cell r="D7650" t="str">
            <v>AB</v>
          </cell>
          <cell r="E7650" t="str">
            <v>Purchase</v>
          </cell>
          <cell r="F7650" t="str">
            <v>Fixed</v>
          </cell>
          <cell r="I7650">
            <v>21.33</v>
          </cell>
          <cell r="J7650">
            <v>15.57</v>
          </cell>
          <cell r="K7650" t="str">
            <v>Conv</v>
          </cell>
          <cell r="L7650">
            <v>220085.41</v>
          </cell>
          <cell r="M7650" t="str">
            <v>Owner-Occupied</v>
          </cell>
          <cell r="N7650">
            <v>0</v>
          </cell>
          <cell r="O7650">
            <v>43831</v>
          </cell>
          <cell r="P7650" t="str">
            <v>Current</v>
          </cell>
        </row>
        <row r="7651">
          <cell r="B7651">
            <v>41941</v>
          </cell>
          <cell r="C7651">
            <v>27</v>
          </cell>
          <cell r="D7651" t="str">
            <v>ON</v>
          </cell>
          <cell r="E7651" t="str">
            <v>Refinance External</v>
          </cell>
          <cell r="F7651" t="str">
            <v>ARM</v>
          </cell>
          <cell r="I7651">
            <v>35.03</v>
          </cell>
          <cell r="J7651">
            <v>22.23</v>
          </cell>
          <cell r="K7651" t="str">
            <v>Conv</v>
          </cell>
          <cell r="L7651">
            <v>260558.42</v>
          </cell>
          <cell r="M7651" t="str">
            <v>Owner-Occupied</v>
          </cell>
          <cell r="N7651">
            <v>0</v>
          </cell>
          <cell r="O7651">
            <v>43831</v>
          </cell>
          <cell r="P7651" t="str">
            <v>Current</v>
          </cell>
        </row>
        <row r="7652">
          <cell r="B7652">
            <v>42152</v>
          </cell>
          <cell r="C7652">
            <v>20</v>
          </cell>
          <cell r="D7652" t="str">
            <v>ON</v>
          </cell>
          <cell r="E7652" t="str">
            <v>Purchase</v>
          </cell>
          <cell r="F7652" t="str">
            <v>Fixed</v>
          </cell>
          <cell r="I7652">
            <v>41.47</v>
          </cell>
          <cell r="J7652">
            <v>32.26</v>
          </cell>
          <cell r="K7652" t="str">
            <v>HiRatio</v>
          </cell>
          <cell r="L7652">
            <v>240437.78</v>
          </cell>
          <cell r="M7652" t="str">
            <v>Owner-Occupied</v>
          </cell>
          <cell r="N7652">
            <v>0</v>
          </cell>
          <cell r="O7652">
            <v>43831</v>
          </cell>
          <cell r="P7652" t="str">
            <v>Current</v>
          </cell>
        </row>
        <row r="7653">
          <cell r="B7653">
            <v>41103</v>
          </cell>
          <cell r="C7653">
            <v>54</v>
          </cell>
          <cell r="D7653" t="str">
            <v>ON</v>
          </cell>
          <cell r="E7653" t="str">
            <v>Purchase</v>
          </cell>
          <cell r="F7653" t="str">
            <v>Fixed</v>
          </cell>
          <cell r="I7653">
            <v>37.200000000000003</v>
          </cell>
          <cell r="J7653">
            <v>21.14</v>
          </cell>
          <cell r="K7653" t="str">
            <v>HiRatio</v>
          </cell>
          <cell r="L7653">
            <v>0</v>
          </cell>
          <cell r="M7653" t="str">
            <v>Owner-Occupied</v>
          </cell>
          <cell r="N7653">
            <v>4</v>
          </cell>
          <cell r="O7653">
            <v>42557</v>
          </cell>
          <cell r="P7653" t="str">
            <v>Current</v>
          </cell>
        </row>
        <row r="7654">
          <cell r="B7654">
            <v>41150</v>
          </cell>
          <cell r="C7654">
            <v>53</v>
          </cell>
          <cell r="D7654" t="str">
            <v>AB</v>
          </cell>
          <cell r="E7654" t="str">
            <v>Transfer</v>
          </cell>
          <cell r="F7654" t="str">
            <v>Fixed</v>
          </cell>
          <cell r="I7654">
            <v>16.07</v>
          </cell>
          <cell r="J7654">
            <v>15.41</v>
          </cell>
          <cell r="K7654" t="str">
            <v>HiRatio</v>
          </cell>
          <cell r="L7654">
            <v>0</v>
          </cell>
          <cell r="M7654" t="str">
            <v>Owner-Occupied</v>
          </cell>
          <cell r="N7654">
            <v>4</v>
          </cell>
          <cell r="O7654">
            <v>41514</v>
          </cell>
          <cell r="P7654" t="str">
            <v>Current</v>
          </cell>
        </row>
        <row r="7655">
          <cell r="B7655">
            <v>41659</v>
          </cell>
          <cell r="C7655">
            <v>36</v>
          </cell>
          <cell r="D7655" t="str">
            <v>ON</v>
          </cell>
          <cell r="E7655" t="str">
            <v>Purchase</v>
          </cell>
          <cell r="F7655" t="str">
            <v>Fixed</v>
          </cell>
          <cell r="I7655">
            <v>39.83</v>
          </cell>
          <cell r="J7655">
            <v>31.27</v>
          </cell>
          <cell r="K7655" t="str">
            <v>HiRatio</v>
          </cell>
          <cell r="L7655">
            <v>132601.59</v>
          </cell>
          <cell r="M7655" t="str">
            <v>Owner-Occupied</v>
          </cell>
          <cell r="N7655">
            <v>0</v>
          </cell>
          <cell r="O7655">
            <v>43831</v>
          </cell>
          <cell r="P7655" t="str">
            <v>Current</v>
          </cell>
        </row>
        <row r="7656">
          <cell r="B7656">
            <v>42696</v>
          </cell>
          <cell r="C7656">
            <v>2</v>
          </cell>
          <cell r="D7656" t="str">
            <v>BC</v>
          </cell>
          <cell r="E7656" t="str">
            <v>Purchase</v>
          </cell>
          <cell r="F7656" t="str">
            <v>Fixed</v>
          </cell>
          <cell r="I7656">
            <v>41.77</v>
          </cell>
          <cell r="J7656">
            <v>34.71</v>
          </cell>
          <cell r="K7656" t="str">
            <v>Conv</v>
          </cell>
          <cell r="L7656">
            <v>661398.68999999994</v>
          </cell>
          <cell r="M7656" t="str">
            <v>Owner-Occupied</v>
          </cell>
          <cell r="N7656">
            <v>0</v>
          </cell>
          <cell r="O7656">
            <v>43831</v>
          </cell>
          <cell r="P7656" t="str">
            <v>Current</v>
          </cell>
        </row>
        <row r="7657">
          <cell r="B7657">
            <v>41103</v>
          </cell>
          <cell r="C7657">
            <v>54</v>
          </cell>
          <cell r="D7657" t="str">
            <v>AB</v>
          </cell>
          <cell r="E7657" t="str">
            <v>Purchase</v>
          </cell>
          <cell r="F7657" t="str">
            <v>Fixed</v>
          </cell>
          <cell r="I7657">
            <v>38.86</v>
          </cell>
          <cell r="J7657">
            <v>19.34</v>
          </cell>
          <cell r="K7657" t="str">
            <v>HiRatio</v>
          </cell>
          <cell r="L7657">
            <v>0</v>
          </cell>
          <cell r="M7657" t="str">
            <v>Owner-Occupied</v>
          </cell>
          <cell r="N7657">
            <v>4</v>
          </cell>
          <cell r="O7657">
            <v>42514</v>
          </cell>
          <cell r="P7657" t="str">
            <v>Current</v>
          </cell>
        </row>
        <row r="7658">
          <cell r="B7658">
            <v>41838</v>
          </cell>
          <cell r="C7658">
            <v>30</v>
          </cell>
          <cell r="D7658" t="str">
            <v>ON</v>
          </cell>
          <cell r="E7658" t="str">
            <v>Purchase</v>
          </cell>
          <cell r="F7658" t="str">
            <v>ARM</v>
          </cell>
          <cell r="I7658">
            <v>35.340000000000003</v>
          </cell>
          <cell r="J7658">
            <v>30.54</v>
          </cell>
          <cell r="K7658" t="str">
            <v>HiRatio</v>
          </cell>
          <cell r="L7658">
            <v>424342.31</v>
          </cell>
          <cell r="M7658" t="str">
            <v>Owner-Occupied</v>
          </cell>
          <cell r="N7658">
            <v>0</v>
          </cell>
          <cell r="O7658">
            <v>43831</v>
          </cell>
          <cell r="P7658" t="str">
            <v>Current</v>
          </cell>
        </row>
        <row r="7659">
          <cell r="B7659">
            <v>42600</v>
          </cell>
          <cell r="C7659">
            <v>5</v>
          </cell>
          <cell r="D7659" t="str">
            <v>BC</v>
          </cell>
          <cell r="E7659" t="str">
            <v>Refinance External</v>
          </cell>
          <cell r="F7659" t="str">
            <v>Fixed</v>
          </cell>
          <cell r="I7659">
            <v>37.799999999999997</v>
          </cell>
          <cell r="J7659">
            <v>34.83</v>
          </cell>
          <cell r="K7659" t="str">
            <v>Conv</v>
          </cell>
          <cell r="L7659">
            <v>470441.21</v>
          </cell>
          <cell r="M7659" t="str">
            <v>Owner-Occupied</v>
          </cell>
          <cell r="N7659">
            <v>0</v>
          </cell>
          <cell r="O7659">
            <v>43831</v>
          </cell>
          <cell r="P7659" t="str">
            <v>Current</v>
          </cell>
        </row>
        <row r="7660">
          <cell r="B7660">
            <v>41089</v>
          </cell>
          <cell r="C7660">
            <v>55</v>
          </cell>
          <cell r="D7660" t="str">
            <v>ON</v>
          </cell>
          <cell r="E7660" t="str">
            <v>Purchase</v>
          </cell>
          <cell r="F7660" t="str">
            <v>ARM</v>
          </cell>
          <cell r="I7660">
            <v>15.65</v>
          </cell>
          <cell r="J7660">
            <v>10.98</v>
          </cell>
          <cell r="K7660" t="str">
            <v>Conv</v>
          </cell>
          <cell r="L7660">
            <v>169245.57</v>
          </cell>
          <cell r="M7660" t="str">
            <v>Owner-Occupied</v>
          </cell>
          <cell r="N7660">
            <v>0</v>
          </cell>
          <cell r="O7660">
            <v>43831</v>
          </cell>
          <cell r="P7660" t="str">
            <v>Current</v>
          </cell>
        </row>
        <row r="7661">
          <cell r="B7661">
            <v>41796</v>
          </cell>
          <cell r="C7661">
            <v>31</v>
          </cell>
          <cell r="D7661" t="str">
            <v>AB</v>
          </cell>
          <cell r="E7661" t="str">
            <v>Purchase</v>
          </cell>
          <cell r="F7661" t="str">
            <v>Fixed</v>
          </cell>
          <cell r="I7661">
            <v>33.89</v>
          </cell>
          <cell r="J7661">
            <v>33.89</v>
          </cell>
          <cell r="K7661" t="str">
            <v>HiRatio</v>
          </cell>
          <cell r="L7661">
            <v>351554.32</v>
          </cell>
          <cell r="M7661" t="str">
            <v>Owner-Occupied</v>
          </cell>
          <cell r="N7661">
            <v>0</v>
          </cell>
          <cell r="O7661">
            <v>43831</v>
          </cell>
          <cell r="P7661" t="str">
            <v>Current</v>
          </cell>
        </row>
        <row r="7662">
          <cell r="B7662">
            <v>41117</v>
          </cell>
          <cell r="C7662">
            <v>54</v>
          </cell>
          <cell r="D7662" t="str">
            <v>AB</v>
          </cell>
          <cell r="E7662" t="str">
            <v>Purchase</v>
          </cell>
          <cell r="F7662" t="str">
            <v>Fixed</v>
          </cell>
          <cell r="I7662">
            <v>40.71</v>
          </cell>
          <cell r="J7662">
            <v>35.51</v>
          </cell>
          <cell r="K7662" t="str">
            <v>HiRatio</v>
          </cell>
          <cell r="L7662">
            <v>276419.14</v>
          </cell>
          <cell r="M7662" t="str">
            <v>Owner-Occupied</v>
          </cell>
          <cell r="N7662">
            <v>0</v>
          </cell>
          <cell r="O7662">
            <v>43831</v>
          </cell>
          <cell r="P7662" t="str">
            <v>Current</v>
          </cell>
        </row>
        <row r="7663">
          <cell r="B7663">
            <v>42198</v>
          </cell>
          <cell r="C7663">
            <v>18</v>
          </cell>
          <cell r="D7663" t="str">
            <v>ON</v>
          </cell>
          <cell r="E7663" t="str">
            <v>Refinance External</v>
          </cell>
          <cell r="F7663" t="str">
            <v>Fixed</v>
          </cell>
          <cell r="I7663">
            <v>39.14</v>
          </cell>
          <cell r="J7663">
            <v>32.4</v>
          </cell>
          <cell r="K7663" t="str">
            <v>Conv</v>
          </cell>
          <cell r="L7663">
            <v>173764.55</v>
          </cell>
          <cell r="M7663" t="str">
            <v>Owner-Occupied</v>
          </cell>
          <cell r="N7663">
            <v>0</v>
          </cell>
          <cell r="O7663">
            <v>43831</v>
          </cell>
          <cell r="P7663" t="str">
            <v>Current</v>
          </cell>
        </row>
        <row r="7664">
          <cell r="B7664">
            <v>42202</v>
          </cell>
          <cell r="C7664">
            <v>18</v>
          </cell>
          <cell r="D7664" t="str">
            <v>ON</v>
          </cell>
          <cell r="E7664" t="str">
            <v>Purchase</v>
          </cell>
          <cell r="F7664" t="str">
            <v>Fixed</v>
          </cell>
          <cell r="I7664">
            <v>29.7</v>
          </cell>
          <cell r="J7664">
            <v>21.1</v>
          </cell>
          <cell r="K7664" t="str">
            <v>Conv</v>
          </cell>
          <cell r="L7664">
            <v>202231.21</v>
          </cell>
          <cell r="M7664" t="str">
            <v>Owner-Occupied</v>
          </cell>
          <cell r="N7664">
            <v>0</v>
          </cell>
          <cell r="O7664">
            <v>43831</v>
          </cell>
          <cell r="P7664" t="str">
            <v>0-29</v>
          </cell>
        </row>
        <row r="7665">
          <cell r="B7665">
            <v>41710</v>
          </cell>
          <cell r="C7665">
            <v>34</v>
          </cell>
          <cell r="D7665" t="str">
            <v>AB</v>
          </cell>
          <cell r="E7665" t="str">
            <v>Transfer</v>
          </cell>
          <cell r="F7665" t="str">
            <v>Fixed</v>
          </cell>
          <cell r="I7665">
            <v>38.229999999999997</v>
          </cell>
          <cell r="J7665">
            <v>24.03</v>
          </cell>
          <cell r="K7665" t="str">
            <v>HiRatio</v>
          </cell>
          <cell r="L7665">
            <v>324120.84000000003</v>
          </cell>
          <cell r="M7665" t="str">
            <v>Owner-Occupied</v>
          </cell>
          <cell r="N7665">
            <v>0</v>
          </cell>
          <cell r="O7665">
            <v>43831</v>
          </cell>
          <cell r="P7665" t="str">
            <v>Current</v>
          </cell>
        </row>
        <row r="7666">
          <cell r="B7666">
            <v>41852</v>
          </cell>
          <cell r="C7666">
            <v>29</v>
          </cell>
          <cell r="D7666" t="str">
            <v>AB</v>
          </cell>
          <cell r="E7666" t="str">
            <v>Purchase</v>
          </cell>
          <cell r="F7666" t="str">
            <v>ARM</v>
          </cell>
          <cell r="I7666">
            <v>15.48</v>
          </cell>
          <cell r="J7666">
            <v>13.55</v>
          </cell>
          <cell r="K7666" t="str">
            <v>Conv</v>
          </cell>
          <cell r="L7666">
            <v>209463.96</v>
          </cell>
          <cell r="M7666" t="str">
            <v>Owner-Occupied</v>
          </cell>
          <cell r="N7666">
            <v>0</v>
          </cell>
          <cell r="O7666">
            <v>43831</v>
          </cell>
          <cell r="P7666" t="str">
            <v>Current</v>
          </cell>
        </row>
        <row r="7667">
          <cell r="B7667">
            <v>41815</v>
          </cell>
          <cell r="C7667">
            <v>31</v>
          </cell>
          <cell r="D7667" t="str">
            <v>ON</v>
          </cell>
          <cell r="E7667" t="str">
            <v>Purchase</v>
          </cell>
          <cell r="F7667" t="str">
            <v>ARM</v>
          </cell>
          <cell r="I7667">
            <v>32.04</v>
          </cell>
          <cell r="J7667">
            <v>25.13</v>
          </cell>
          <cell r="K7667" t="str">
            <v>Conv</v>
          </cell>
          <cell r="L7667">
            <v>0</v>
          </cell>
          <cell r="M7667" t="str">
            <v>Owner-Occupied</v>
          </cell>
          <cell r="N7667">
            <v>4</v>
          </cell>
          <cell r="O7667">
            <v>42277</v>
          </cell>
          <cell r="P7667" t="str">
            <v>Current</v>
          </cell>
        </row>
        <row r="7668">
          <cell r="B7668">
            <v>42209</v>
          </cell>
          <cell r="C7668">
            <v>18</v>
          </cell>
          <cell r="D7668" t="str">
            <v>AB</v>
          </cell>
          <cell r="E7668" t="str">
            <v>Purchase with Improvements</v>
          </cell>
          <cell r="F7668" t="str">
            <v>Fixed</v>
          </cell>
          <cell r="I7668">
            <v>40.65</v>
          </cell>
          <cell r="J7668">
            <v>32.81</v>
          </cell>
          <cell r="K7668" t="str">
            <v>HiRatio</v>
          </cell>
          <cell r="L7668">
            <v>282724.81</v>
          </cell>
          <cell r="M7668" t="str">
            <v>Owner-Occupied</v>
          </cell>
          <cell r="N7668">
            <v>0</v>
          </cell>
          <cell r="O7668">
            <v>43831</v>
          </cell>
          <cell r="P7668" t="str">
            <v>Current</v>
          </cell>
        </row>
        <row r="7669">
          <cell r="B7669">
            <v>41970</v>
          </cell>
          <cell r="C7669">
            <v>26</v>
          </cell>
          <cell r="D7669" t="str">
            <v>BC</v>
          </cell>
          <cell r="E7669" t="str">
            <v>Purchase</v>
          </cell>
          <cell r="F7669" t="str">
            <v>Fixed</v>
          </cell>
          <cell r="I7669">
            <v>40.01</v>
          </cell>
          <cell r="J7669">
            <v>19.64</v>
          </cell>
          <cell r="K7669" t="str">
            <v>HiRatio</v>
          </cell>
          <cell r="L7669">
            <v>0</v>
          </cell>
          <cell r="M7669" t="str">
            <v>Owner-Occupied</v>
          </cell>
          <cell r="N7669">
            <v>4</v>
          </cell>
          <cell r="O7669">
            <v>42272</v>
          </cell>
          <cell r="P7669" t="str">
            <v>Current</v>
          </cell>
        </row>
        <row r="7670">
          <cell r="B7670">
            <v>42374</v>
          </cell>
          <cell r="C7670">
            <v>12</v>
          </cell>
          <cell r="D7670" t="str">
            <v>ON</v>
          </cell>
          <cell r="E7670" t="str">
            <v>Refinance External</v>
          </cell>
          <cell r="F7670" t="str">
            <v>ARM</v>
          </cell>
          <cell r="I7670">
            <v>36.340000000000003</v>
          </cell>
          <cell r="J7670">
            <v>28.17</v>
          </cell>
          <cell r="K7670" t="str">
            <v>Conv</v>
          </cell>
          <cell r="L7670">
            <v>378820.39</v>
          </cell>
          <cell r="M7670" t="str">
            <v>Owner-Occupied</v>
          </cell>
          <cell r="N7670">
            <v>0</v>
          </cell>
          <cell r="O7670">
            <v>43831</v>
          </cell>
          <cell r="P7670" t="str">
            <v>Current</v>
          </cell>
        </row>
        <row r="7671">
          <cell r="B7671">
            <v>42475</v>
          </cell>
          <cell r="C7671">
            <v>9</v>
          </cell>
          <cell r="D7671" t="str">
            <v>AB</v>
          </cell>
          <cell r="E7671" t="str">
            <v>Purchase</v>
          </cell>
          <cell r="F7671" t="str">
            <v>Fixed</v>
          </cell>
          <cell r="I7671">
            <v>19.75</v>
          </cell>
          <cell r="J7671">
            <v>15.74</v>
          </cell>
          <cell r="K7671" t="str">
            <v>Conv</v>
          </cell>
          <cell r="L7671">
            <v>326454.59000000003</v>
          </cell>
          <cell r="M7671" t="str">
            <v>Owner-Occupied</v>
          </cell>
          <cell r="N7671">
            <v>0</v>
          </cell>
          <cell r="O7671">
            <v>43831</v>
          </cell>
          <cell r="P7671" t="str">
            <v>Current</v>
          </cell>
        </row>
        <row r="7672">
          <cell r="B7672">
            <v>41628</v>
          </cell>
          <cell r="C7672">
            <v>37</v>
          </cell>
          <cell r="D7672" t="str">
            <v>ON</v>
          </cell>
          <cell r="E7672" t="str">
            <v>Purchase</v>
          </cell>
          <cell r="F7672" t="str">
            <v>Fixed</v>
          </cell>
          <cell r="I7672">
            <v>41.28</v>
          </cell>
          <cell r="J7672">
            <v>27.8</v>
          </cell>
          <cell r="K7672" t="str">
            <v>HiRatio</v>
          </cell>
          <cell r="L7672">
            <v>212911.27</v>
          </cell>
          <cell r="M7672" t="str">
            <v>Owner-Occupied</v>
          </cell>
          <cell r="N7672">
            <v>0</v>
          </cell>
          <cell r="O7672">
            <v>43831</v>
          </cell>
          <cell r="P7672" t="str">
            <v>Current</v>
          </cell>
        </row>
        <row r="7673">
          <cell r="B7673">
            <v>42290</v>
          </cell>
          <cell r="C7673">
            <v>15</v>
          </cell>
          <cell r="D7673" t="str">
            <v>AB</v>
          </cell>
          <cell r="E7673" t="str">
            <v>Transfer</v>
          </cell>
          <cell r="F7673" t="str">
            <v>Fixed</v>
          </cell>
          <cell r="I7673">
            <v>39.340000000000003</v>
          </cell>
          <cell r="J7673">
            <v>10.63</v>
          </cell>
          <cell r="K7673" t="str">
            <v>Conv</v>
          </cell>
          <cell r="L7673">
            <v>0</v>
          </cell>
          <cell r="M7673" t="str">
            <v>Owner-Occupied</v>
          </cell>
          <cell r="N7673">
            <v>4</v>
          </cell>
          <cell r="O7673">
            <v>42696</v>
          </cell>
          <cell r="P7673" t="str">
            <v>Current</v>
          </cell>
        </row>
        <row r="7674">
          <cell r="B7674">
            <v>42200</v>
          </cell>
          <cell r="C7674">
            <v>18</v>
          </cell>
          <cell r="D7674" t="str">
            <v>ON</v>
          </cell>
          <cell r="E7674" t="str">
            <v>Transfer</v>
          </cell>
          <cell r="F7674" t="str">
            <v>ARM</v>
          </cell>
          <cell r="I7674">
            <v>38.1</v>
          </cell>
          <cell r="J7674">
            <v>11.29</v>
          </cell>
          <cell r="K7674" t="str">
            <v>Conv</v>
          </cell>
          <cell r="L7674">
            <v>149941.51</v>
          </cell>
          <cell r="M7674" t="str">
            <v>Owner-Occupied</v>
          </cell>
          <cell r="N7674">
            <v>0</v>
          </cell>
          <cell r="O7674">
            <v>43831</v>
          </cell>
          <cell r="P7674" t="str">
            <v>Current</v>
          </cell>
        </row>
        <row r="7675">
          <cell r="B7675">
            <v>42628</v>
          </cell>
          <cell r="C7675">
            <v>4</v>
          </cell>
          <cell r="D7675" t="str">
            <v>AB</v>
          </cell>
          <cell r="E7675" t="str">
            <v>Transfer</v>
          </cell>
          <cell r="F7675" t="str">
            <v>Fixed</v>
          </cell>
          <cell r="I7675">
            <v>40.57</v>
          </cell>
          <cell r="J7675">
            <v>24.34</v>
          </cell>
          <cell r="K7675" t="str">
            <v>HiRatio</v>
          </cell>
          <cell r="L7675">
            <v>224287.51</v>
          </cell>
          <cell r="M7675" t="str">
            <v>Owner-Occupied</v>
          </cell>
          <cell r="N7675">
            <v>0</v>
          </cell>
          <cell r="O7675">
            <v>43831</v>
          </cell>
          <cell r="P7675" t="str">
            <v>Current</v>
          </cell>
        </row>
        <row r="7676">
          <cell r="B7676">
            <v>41592</v>
          </cell>
          <cell r="C7676">
            <v>38</v>
          </cell>
          <cell r="D7676" t="str">
            <v>BC</v>
          </cell>
          <cell r="E7676" t="str">
            <v>Transfer</v>
          </cell>
          <cell r="F7676" t="str">
            <v>ARM</v>
          </cell>
          <cell r="I7676">
            <v>26.56</v>
          </cell>
          <cell r="J7676">
            <v>8.7200000000000006</v>
          </cell>
          <cell r="K7676" t="str">
            <v>HiRatio</v>
          </cell>
          <cell r="L7676">
            <v>0</v>
          </cell>
          <cell r="M7676" t="str">
            <v>Owner-Occupied</v>
          </cell>
          <cell r="N7676">
            <v>4</v>
          </cell>
          <cell r="O7676">
            <v>42124</v>
          </cell>
          <cell r="P7676" t="str">
            <v>Current</v>
          </cell>
        </row>
        <row r="7677">
          <cell r="B7677">
            <v>42048</v>
          </cell>
          <cell r="C7677">
            <v>23</v>
          </cell>
          <cell r="D7677" t="str">
            <v>ON</v>
          </cell>
          <cell r="E7677" t="str">
            <v>Refinance External</v>
          </cell>
          <cell r="F7677" t="str">
            <v>ARM</v>
          </cell>
          <cell r="I7677">
            <v>21.9</v>
          </cell>
          <cell r="J7677">
            <v>21.73</v>
          </cell>
          <cell r="K7677" t="str">
            <v>Conv</v>
          </cell>
          <cell r="L7677">
            <v>172504.04</v>
          </cell>
          <cell r="M7677" t="str">
            <v>Owner-Occupied</v>
          </cell>
          <cell r="N7677">
            <v>0</v>
          </cell>
          <cell r="O7677">
            <v>43831</v>
          </cell>
          <cell r="P7677" t="str">
            <v>Current</v>
          </cell>
        </row>
        <row r="7678">
          <cell r="B7678">
            <v>42641</v>
          </cell>
          <cell r="C7678">
            <v>4</v>
          </cell>
          <cell r="D7678" t="str">
            <v>ON</v>
          </cell>
          <cell r="E7678" t="str">
            <v>Purchase</v>
          </cell>
          <cell r="F7678" t="str">
            <v>Fixed</v>
          </cell>
          <cell r="I7678">
            <v>41.86</v>
          </cell>
          <cell r="J7678">
            <v>18.02</v>
          </cell>
          <cell r="K7678" t="str">
            <v>Conv</v>
          </cell>
          <cell r="L7678">
            <v>252059.58</v>
          </cell>
          <cell r="M7678" t="str">
            <v>Rental</v>
          </cell>
          <cell r="N7678">
            <v>0</v>
          </cell>
          <cell r="O7678">
            <v>43831</v>
          </cell>
          <cell r="P7678" t="str">
            <v>Current</v>
          </cell>
        </row>
        <row r="7679">
          <cell r="B7679">
            <v>42545</v>
          </cell>
          <cell r="C7679">
            <v>7</v>
          </cell>
          <cell r="D7679" t="str">
            <v>AB</v>
          </cell>
          <cell r="E7679" t="str">
            <v>Purchase</v>
          </cell>
          <cell r="F7679" t="str">
            <v>Fixed</v>
          </cell>
          <cell r="I7679">
            <v>41.29</v>
          </cell>
          <cell r="J7679">
            <v>22.08</v>
          </cell>
          <cell r="K7679" t="str">
            <v>Conv</v>
          </cell>
          <cell r="L7679">
            <v>268192.62</v>
          </cell>
          <cell r="M7679" t="str">
            <v>Owner-Occupied</v>
          </cell>
          <cell r="N7679">
            <v>0</v>
          </cell>
          <cell r="O7679">
            <v>43831</v>
          </cell>
          <cell r="P7679" t="str">
            <v>Current</v>
          </cell>
        </row>
        <row r="7680">
          <cell r="B7680">
            <v>41757</v>
          </cell>
          <cell r="C7680">
            <v>33</v>
          </cell>
          <cell r="D7680" t="str">
            <v>AB</v>
          </cell>
          <cell r="E7680" t="str">
            <v>Purchase</v>
          </cell>
          <cell r="F7680" t="str">
            <v>Fixed</v>
          </cell>
          <cell r="I7680">
            <v>39.86</v>
          </cell>
          <cell r="J7680">
            <v>33.75</v>
          </cell>
          <cell r="K7680" t="str">
            <v>HiRatio</v>
          </cell>
          <cell r="L7680">
            <v>297472.18</v>
          </cell>
          <cell r="M7680" t="str">
            <v>Owner-Occupied</v>
          </cell>
          <cell r="N7680">
            <v>0</v>
          </cell>
          <cell r="O7680">
            <v>43831</v>
          </cell>
          <cell r="P7680" t="str">
            <v>Current</v>
          </cell>
        </row>
        <row r="7681">
          <cell r="B7681">
            <v>41502</v>
          </cell>
          <cell r="C7681">
            <v>41</v>
          </cell>
          <cell r="D7681" t="str">
            <v>ON</v>
          </cell>
          <cell r="E7681" t="str">
            <v>Purchase</v>
          </cell>
          <cell r="F7681" t="str">
            <v>ARM</v>
          </cell>
          <cell r="I7681">
            <v>29.56</v>
          </cell>
          <cell r="J7681">
            <v>28.66</v>
          </cell>
          <cell r="K7681" t="str">
            <v>Conv</v>
          </cell>
          <cell r="L7681">
            <v>183922.29</v>
          </cell>
          <cell r="M7681" t="str">
            <v>Owner-Occupied</v>
          </cell>
          <cell r="N7681">
            <v>0</v>
          </cell>
          <cell r="O7681">
            <v>43831</v>
          </cell>
          <cell r="P7681" t="str">
            <v>Current</v>
          </cell>
        </row>
        <row r="7682">
          <cell r="B7682">
            <v>42383</v>
          </cell>
          <cell r="C7682">
            <v>12</v>
          </cell>
          <cell r="D7682" t="str">
            <v>AB</v>
          </cell>
          <cell r="E7682" t="str">
            <v>Purchase</v>
          </cell>
          <cell r="F7682" t="str">
            <v>Fixed</v>
          </cell>
          <cell r="I7682">
            <v>39.33</v>
          </cell>
          <cell r="J7682">
            <v>38.979999999999997</v>
          </cell>
          <cell r="K7682" t="str">
            <v>HiRatio</v>
          </cell>
          <cell r="L7682">
            <v>412015.61</v>
          </cell>
          <cell r="M7682" t="str">
            <v>Owner-Occupied</v>
          </cell>
          <cell r="N7682">
            <v>0</v>
          </cell>
          <cell r="O7682">
            <v>43831</v>
          </cell>
          <cell r="P7682" t="str">
            <v>Current</v>
          </cell>
        </row>
        <row r="7683">
          <cell r="B7683">
            <v>41789</v>
          </cell>
          <cell r="C7683">
            <v>32</v>
          </cell>
          <cell r="D7683" t="str">
            <v>AB</v>
          </cell>
          <cell r="E7683" t="str">
            <v>Purchase</v>
          </cell>
          <cell r="F7683" t="str">
            <v>Fixed</v>
          </cell>
          <cell r="I7683">
            <v>34.07</v>
          </cell>
          <cell r="J7683">
            <v>10.46</v>
          </cell>
          <cell r="K7683" t="str">
            <v>HiRatio</v>
          </cell>
          <cell r="L7683">
            <v>262686.28999999998</v>
          </cell>
          <cell r="M7683" t="str">
            <v>Owner-Occupied</v>
          </cell>
          <cell r="N7683">
            <v>0</v>
          </cell>
          <cell r="O7683">
            <v>43831</v>
          </cell>
          <cell r="P7683" t="str">
            <v>Current</v>
          </cell>
        </row>
        <row r="7684">
          <cell r="B7684">
            <v>41995</v>
          </cell>
          <cell r="C7684">
            <v>25</v>
          </cell>
          <cell r="D7684" t="str">
            <v>ON</v>
          </cell>
          <cell r="E7684" t="str">
            <v>Purchase</v>
          </cell>
          <cell r="F7684" t="str">
            <v>ARM</v>
          </cell>
          <cell r="I7684">
            <v>37.130000000000003</v>
          </cell>
          <cell r="J7684">
            <v>26.66</v>
          </cell>
          <cell r="K7684" t="str">
            <v>HiRatio</v>
          </cell>
          <cell r="L7684">
            <v>196023.24</v>
          </cell>
          <cell r="M7684" t="str">
            <v>Owner-Occupied</v>
          </cell>
          <cell r="N7684">
            <v>0</v>
          </cell>
          <cell r="O7684">
            <v>43831</v>
          </cell>
          <cell r="P7684" t="str">
            <v>Current</v>
          </cell>
        </row>
        <row r="7685">
          <cell r="B7685">
            <v>42013</v>
          </cell>
          <cell r="C7685">
            <v>24</v>
          </cell>
          <cell r="D7685" t="str">
            <v>AB</v>
          </cell>
          <cell r="E7685" t="str">
            <v>Purchase</v>
          </cell>
          <cell r="F7685" t="str">
            <v>Fixed</v>
          </cell>
          <cell r="I7685">
            <v>26.98</v>
          </cell>
          <cell r="J7685">
            <v>20.99</v>
          </cell>
          <cell r="K7685" t="str">
            <v>HiRatio</v>
          </cell>
          <cell r="L7685">
            <v>179093.71</v>
          </cell>
          <cell r="M7685" t="str">
            <v>Owner-Occupied</v>
          </cell>
          <cell r="N7685">
            <v>0</v>
          </cell>
          <cell r="O7685">
            <v>43831</v>
          </cell>
          <cell r="P7685" t="str">
            <v>Current</v>
          </cell>
        </row>
        <row r="7686">
          <cell r="B7686">
            <v>42034</v>
          </cell>
          <cell r="C7686">
            <v>24</v>
          </cell>
          <cell r="D7686" t="str">
            <v>ON</v>
          </cell>
          <cell r="E7686" t="str">
            <v>Refinance External</v>
          </cell>
          <cell r="F7686" t="str">
            <v>Fixed</v>
          </cell>
          <cell r="I7686">
            <v>21.12</v>
          </cell>
          <cell r="J7686">
            <v>4.87</v>
          </cell>
          <cell r="K7686" t="str">
            <v>Conv</v>
          </cell>
          <cell r="L7686">
            <v>141634.44</v>
          </cell>
          <cell r="M7686" t="str">
            <v>Rental</v>
          </cell>
          <cell r="N7686">
            <v>0</v>
          </cell>
          <cell r="O7686">
            <v>43831</v>
          </cell>
          <cell r="P7686" t="str">
            <v>Current</v>
          </cell>
        </row>
        <row r="7687">
          <cell r="B7687">
            <v>42041</v>
          </cell>
          <cell r="C7687">
            <v>23</v>
          </cell>
          <cell r="D7687" t="str">
            <v>ON</v>
          </cell>
          <cell r="E7687" t="str">
            <v>Purchase</v>
          </cell>
          <cell r="F7687" t="str">
            <v>ARM</v>
          </cell>
          <cell r="I7687">
            <v>35.409999999999997</v>
          </cell>
          <cell r="J7687">
            <v>28.48</v>
          </cell>
          <cell r="K7687" t="str">
            <v>HiRatio</v>
          </cell>
          <cell r="L7687">
            <v>295044.15000000002</v>
          </cell>
          <cell r="M7687" t="str">
            <v>Owner-Occupied</v>
          </cell>
          <cell r="N7687">
            <v>0</v>
          </cell>
          <cell r="O7687">
            <v>43831</v>
          </cell>
          <cell r="P7687" t="str">
            <v>Current</v>
          </cell>
        </row>
        <row r="7688">
          <cell r="B7688">
            <v>42339</v>
          </cell>
          <cell r="C7688">
            <v>13</v>
          </cell>
          <cell r="D7688" t="str">
            <v>ON</v>
          </cell>
          <cell r="E7688" t="str">
            <v>Refinance External</v>
          </cell>
          <cell r="F7688" t="str">
            <v>ARM</v>
          </cell>
          <cell r="I7688">
            <v>27.2</v>
          </cell>
          <cell r="J7688">
            <v>27.2</v>
          </cell>
          <cell r="K7688" t="str">
            <v>Conv</v>
          </cell>
          <cell r="L7688">
            <v>176746.98</v>
          </cell>
          <cell r="M7688" t="str">
            <v>Owner-Occupied</v>
          </cell>
          <cell r="N7688">
            <v>0</v>
          </cell>
          <cell r="O7688">
            <v>43831</v>
          </cell>
          <cell r="P7688" t="str">
            <v>Current</v>
          </cell>
        </row>
        <row r="7689">
          <cell r="B7689">
            <v>41095</v>
          </cell>
          <cell r="C7689">
            <v>54</v>
          </cell>
          <cell r="D7689" t="str">
            <v>ON</v>
          </cell>
          <cell r="E7689" t="str">
            <v>Refinance External</v>
          </cell>
          <cell r="F7689" t="str">
            <v>ARM</v>
          </cell>
          <cell r="I7689">
            <v>37.93</v>
          </cell>
          <cell r="J7689">
            <v>23.41</v>
          </cell>
          <cell r="K7689" t="str">
            <v>Conv</v>
          </cell>
          <cell r="L7689">
            <v>0</v>
          </cell>
          <cell r="M7689" t="str">
            <v>Rental</v>
          </cell>
          <cell r="N7689">
            <v>4</v>
          </cell>
          <cell r="O7689">
            <v>41326</v>
          </cell>
          <cell r="P7689" t="str">
            <v>Current</v>
          </cell>
        </row>
        <row r="7690">
          <cell r="B7690">
            <v>41124</v>
          </cell>
          <cell r="C7690">
            <v>53</v>
          </cell>
          <cell r="D7690" t="str">
            <v>AB</v>
          </cell>
          <cell r="E7690" t="str">
            <v>Refinance External</v>
          </cell>
          <cell r="F7690" t="str">
            <v>Fixed</v>
          </cell>
          <cell r="I7690">
            <v>39.99</v>
          </cell>
          <cell r="J7690">
            <v>11.59</v>
          </cell>
          <cell r="K7690" t="str">
            <v>HiRatio</v>
          </cell>
          <cell r="L7690">
            <v>0</v>
          </cell>
          <cell r="M7690" t="str">
            <v>Second Home</v>
          </cell>
          <cell r="N7690">
            <v>4</v>
          </cell>
          <cell r="O7690">
            <v>42388</v>
          </cell>
          <cell r="P7690" t="str">
            <v>Current</v>
          </cell>
        </row>
        <row r="7691">
          <cell r="B7691">
            <v>41130</v>
          </cell>
          <cell r="C7691">
            <v>53</v>
          </cell>
          <cell r="D7691" t="str">
            <v>ON</v>
          </cell>
          <cell r="E7691" t="str">
            <v>Refinance External</v>
          </cell>
          <cell r="F7691" t="str">
            <v>Fixed</v>
          </cell>
          <cell r="I7691">
            <v>27.03</v>
          </cell>
          <cell r="J7691">
            <v>17.170000000000002</v>
          </cell>
          <cell r="K7691" t="str">
            <v>Conv</v>
          </cell>
          <cell r="L7691">
            <v>0</v>
          </cell>
          <cell r="M7691" t="str">
            <v>Owner-Occupied</v>
          </cell>
          <cell r="N7691">
            <v>4</v>
          </cell>
          <cell r="O7691">
            <v>41500</v>
          </cell>
          <cell r="P7691" t="str">
            <v>Current</v>
          </cell>
        </row>
        <row r="7692">
          <cell r="B7692">
            <v>42341</v>
          </cell>
          <cell r="C7692">
            <v>13</v>
          </cell>
          <cell r="D7692" t="str">
            <v>ON</v>
          </cell>
          <cell r="E7692" t="str">
            <v>Purchase</v>
          </cell>
          <cell r="F7692" t="str">
            <v>Fixed</v>
          </cell>
          <cell r="I7692">
            <v>24.1</v>
          </cell>
          <cell r="J7692">
            <v>19.59</v>
          </cell>
          <cell r="K7692" t="str">
            <v>Conv</v>
          </cell>
          <cell r="L7692">
            <v>145750.98000000001</v>
          </cell>
          <cell r="M7692" t="str">
            <v>Owner-Occupied</v>
          </cell>
          <cell r="N7692">
            <v>0</v>
          </cell>
          <cell r="O7692">
            <v>43831</v>
          </cell>
          <cell r="P7692" t="str">
            <v>Current</v>
          </cell>
        </row>
        <row r="7693">
          <cell r="B7693">
            <v>41843</v>
          </cell>
          <cell r="C7693">
            <v>30</v>
          </cell>
          <cell r="D7693" t="str">
            <v>ON</v>
          </cell>
          <cell r="E7693" t="str">
            <v>Purchase</v>
          </cell>
          <cell r="F7693" t="str">
            <v>ARM</v>
          </cell>
          <cell r="I7693">
            <v>39.35</v>
          </cell>
          <cell r="J7693">
            <v>27.26</v>
          </cell>
          <cell r="K7693" t="str">
            <v>Conv</v>
          </cell>
          <cell r="L7693">
            <v>528713.86</v>
          </cell>
          <cell r="M7693" t="str">
            <v>Second Home</v>
          </cell>
          <cell r="N7693">
            <v>0</v>
          </cell>
          <cell r="O7693">
            <v>43831</v>
          </cell>
          <cell r="P7693" t="str">
            <v>Current</v>
          </cell>
        </row>
        <row r="7694">
          <cell r="B7694">
            <v>42179</v>
          </cell>
          <cell r="C7694">
            <v>19</v>
          </cell>
          <cell r="D7694" t="str">
            <v>AB</v>
          </cell>
          <cell r="E7694" t="str">
            <v>Purchase</v>
          </cell>
          <cell r="F7694" t="str">
            <v>ARM</v>
          </cell>
          <cell r="I7694">
            <v>23.74</v>
          </cell>
          <cell r="J7694">
            <v>18.95</v>
          </cell>
          <cell r="K7694" t="str">
            <v>Conv</v>
          </cell>
          <cell r="L7694">
            <v>739000.5</v>
          </cell>
          <cell r="M7694" t="str">
            <v>Owner-Occupied</v>
          </cell>
          <cell r="N7694">
            <v>0</v>
          </cell>
          <cell r="O7694">
            <v>43831</v>
          </cell>
          <cell r="P7694" t="str">
            <v>Current</v>
          </cell>
        </row>
        <row r="7695">
          <cell r="B7695">
            <v>42662</v>
          </cell>
          <cell r="C7695">
            <v>3</v>
          </cell>
          <cell r="D7695" t="str">
            <v>BC</v>
          </cell>
          <cell r="E7695" t="str">
            <v>Refinance External</v>
          </cell>
          <cell r="F7695" t="str">
            <v>Fixed</v>
          </cell>
          <cell r="I7695">
            <v>42.83</v>
          </cell>
          <cell r="J7695">
            <v>38.299999999999997</v>
          </cell>
          <cell r="K7695" t="str">
            <v>Conv</v>
          </cell>
          <cell r="L7695">
            <v>820262.29</v>
          </cell>
          <cell r="M7695" t="str">
            <v>Owner-Occupied</v>
          </cell>
          <cell r="N7695">
            <v>0</v>
          </cell>
          <cell r="O7695">
            <v>43831</v>
          </cell>
          <cell r="P7695" t="str">
            <v>Current</v>
          </cell>
        </row>
        <row r="7696">
          <cell r="B7696">
            <v>42195</v>
          </cell>
          <cell r="C7696">
            <v>18</v>
          </cell>
          <cell r="D7696" t="str">
            <v>MB</v>
          </cell>
          <cell r="E7696" t="str">
            <v>Purchase</v>
          </cell>
          <cell r="F7696" t="str">
            <v>Fixed</v>
          </cell>
          <cell r="I7696">
            <v>31.64</v>
          </cell>
          <cell r="J7696">
            <v>22.67</v>
          </cell>
          <cell r="K7696" t="str">
            <v>Conv</v>
          </cell>
          <cell r="L7696">
            <v>171513.29</v>
          </cell>
          <cell r="M7696" t="str">
            <v>Owner-Occupied</v>
          </cell>
          <cell r="N7696">
            <v>0</v>
          </cell>
          <cell r="O7696">
            <v>43831</v>
          </cell>
          <cell r="P7696" t="str">
            <v>Current</v>
          </cell>
        </row>
        <row r="7697">
          <cell r="B7697">
            <v>42419</v>
          </cell>
          <cell r="C7697">
            <v>11</v>
          </cell>
          <cell r="D7697" t="str">
            <v>SK</v>
          </cell>
          <cell r="E7697" t="str">
            <v>Purchase</v>
          </cell>
          <cell r="F7697" t="str">
            <v>Fixed</v>
          </cell>
          <cell r="I7697">
            <v>27.35</v>
          </cell>
          <cell r="J7697">
            <v>18.82</v>
          </cell>
          <cell r="K7697" t="str">
            <v>HiRatio</v>
          </cell>
          <cell r="L7697">
            <v>349802.93</v>
          </cell>
          <cell r="M7697" t="str">
            <v>Owner-Occupied</v>
          </cell>
          <cell r="N7697">
            <v>0</v>
          </cell>
          <cell r="O7697">
            <v>43831</v>
          </cell>
          <cell r="P7697" t="str">
            <v>Current</v>
          </cell>
        </row>
        <row r="7698">
          <cell r="B7698">
            <v>41754</v>
          </cell>
          <cell r="C7698">
            <v>33</v>
          </cell>
          <cell r="D7698" t="str">
            <v>ON</v>
          </cell>
          <cell r="E7698" t="str">
            <v>Purchase</v>
          </cell>
          <cell r="F7698" t="str">
            <v>Fixed</v>
          </cell>
          <cell r="I7698">
            <v>42.83</v>
          </cell>
          <cell r="J7698">
            <v>24.11</v>
          </cell>
          <cell r="K7698" t="str">
            <v>HiRatio</v>
          </cell>
          <cell r="L7698">
            <v>156652.79</v>
          </cell>
          <cell r="M7698" t="str">
            <v>Owner-Occupied</v>
          </cell>
          <cell r="N7698">
            <v>0</v>
          </cell>
          <cell r="O7698">
            <v>43831</v>
          </cell>
          <cell r="P7698" t="str">
            <v>Current</v>
          </cell>
        </row>
        <row r="7699">
          <cell r="B7699">
            <v>41596</v>
          </cell>
          <cell r="C7699">
            <v>38</v>
          </cell>
          <cell r="D7699" t="str">
            <v>AB</v>
          </cell>
          <cell r="E7699" t="str">
            <v>Purchase</v>
          </cell>
          <cell r="F7699" t="str">
            <v>Fixed</v>
          </cell>
          <cell r="I7699">
            <v>41.3</v>
          </cell>
          <cell r="J7699">
            <v>19.829999999999998</v>
          </cell>
          <cell r="K7699" t="str">
            <v>HiRatio</v>
          </cell>
          <cell r="L7699">
            <v>187356.52</v>
          </cell>
          <cell r="M7699" t="str">
            <v>Owner-Occupied</v>
          </cell>
          <cell r="N7699">
            <v>0</v>
          </cell>
          <cell r="O7699">
            <v>43831</v>
          </cell>
          <cell r="P7699" t="str">
            <v>Current</v>
          </cell>
        </row>
        <row r="7700">
          <cell r="B7700">
            <v>41331</v>
          </cell>
          <cell r="C7700">
            <v>47</v>
          </cell>
          <cell r="D7700" t="str">
            <v>AB</v>
          </cell>
          <cell r="E7700" t="str">
            <v>Purchase</v>
          </cell>
          <cell r="F7700" t="str">
            <v>Fixed</v>
          </cell>
          <cell r="I7700">
            <v>41.55</v>
          </cell>
          <cell r="J7700">
            <v>32.4</v>
          </cell>
          <cell r="K7700" t="str">
            <v>HiRatio</v>
          </cell>
          <cell r="L7700">
            <v>0</v>
          </cell>
          <cell r="M7700" t="str">
            <v>Owner-Occupied</v>
          </cell>
          <cell r="N7700">
            <v>4</v>
          </cell>
          <cell r="O7700">
            <v>42466</v>
          </cell>
          <cell r="P7700" t="str">
            <v>Current</v>
          </cell>
        </row>
        <row r="7701">
          <cell r="B7701">
            <v>41177</v>
          </cell>
          <cell r="C7701">
            <v>52</v>
          </cell>
          <cell r="D7701" t="str">
            <v>BC</v>
          </cell>
          <cell r="E7701" t="str">
            <v>Refinance External</v>
          </cell>
          <cell r="F7701" t="str">
            <v>ARM</v>
          </cell>
          <cell r="I7701">
            <v>31.03</v>
          </cell>
          <cell r="J7701">
            <v>30.84</v>
          </cell>
          <cell r="K7701" t="str">
            <v>Conv</v>
          </cell>
          <cell r="L7701">
            <v>83552.14</v>
          </cell>
          <cell r="M7701" t="str">
            <v>Owner-Occupied</v>
          </cell>
          <cell r="N7701">
            <v>0</v>
          </cell>
          <cell r="O7701">
            <v>43831</v>
          </cell>
          <cell r="P7701" t="str">
            <v>Current</v>
          </cell>
        </row>
        <row r="7702">
          <cell r="B7702">
            <v>42642</v>
          </cell>
          <cell r="C7702">
            <v>4</v>
          </cell>
          <cell r="D7702" t="str">
            <v>BC</v>
          </cell>
          <cell r="E7702" t="str">
            <v>Purchase</v>
          </cell>
          <cell r="F7702" t="str">
            <v>Fixed</v>
          </cell>
          <cell r="I7702">
            <v>40.82</v>
          </cell>
          <cell r="J7702">
            <v>32.93</v>
          </cell>
          <cell r="K7702" t="str">
            <v>HiRatio</v>
          </cell>
          <cell r="L7702">
            <v>453764.81</v>
          </cell>
          <cell r="M7702" t="str">
            <v>Owner-Occupied</v>
          </cell>
          <cell r="N7702">
            <v>0</v>
          </cell>
          <cell r="O7702">
            <v>43831</v>
          </cell>
          <cell r="P7702" t="str">
            <v>Current</v>
          </cell>
        </row>
        <row r="7703">
          <cell r="B7703">
            <v>42689</v>
          </cell>
          <cell r="C7703">
            <v>2</v>
          </cell>
          <cell r="D7703" t="str">
            <v>ON</v>
          </cell>
          <cell r="E7703" t="str">
            <v>Purchase</v>
          </cell>
          <cell r="F7703" t="str">
            <v>ARM</v>
          </cell>
          <cell r="I7703">
            <v>30.58</v>
          </cell>
          <cell r="J7703">
            <v>23.28</v>
          </cell>
          <cell r="K7703" t="str">
            <v>Conv</v>
          </cell>
          <cell r="L7703">
            <v>271769.49</v>
          </cell>
          <cell r="M7703" t="str">
            <v>Owner-Occupied</v>
          </cell>
          <cell r="N7703">
            <v>0</v>
          </cell>
          <cell r="O7703">
            <v>43831</v>
          </cell>
          <cell r="P7703" t="str">
            <v>Current</v>
          </cell>
        </row>
        <row r="7704">
          <cell r="B7704">
            <v>41960</v>
          </cell>
          <cell r="C7704">
            <v>26</v>
          </cell>
          <cell r="D7704" t="str">
            <v>ON</v>
          </cell>
          <cell r="E7704" t="str">
            <v>Refinance External</v>
          </cell>
          <cell r="F7704" t="str">
            <v>Fixed</v>
          </cell>
          <cell r="I7704">
            <v>42.37</v>
          </cell>
          <cell r="J7704">
            <v>15.78</v>
          </cell>
          <cell r="K7704" t="str">
            <v>Conv</v>
          </cell>
          <cell r="L7704">
            <v>0</v>
          </cell>
          <cell r="M7704" t="str">
            <v>Second Home</v>
          </cell>
          <cell r="N7704">
            <v>4</v>
          </cell>
          <cell r="O7704">
            <v>42311</v>
          </cell>
          <cell r="P7704" t="str">
            <v>Current</v>
          </cell>
        </row>
        <row r="7705">
          <cell r="B7705">
            <v>41743</v>
          </cell>
          <cell r="C7705">
            <v>33</v>
          </cell>
          <cell r="D7705" t="str">
            <v>BC</v>
          </cell>
          <cell r="E7705" t="str">
            <v>Purchase</v>
          </cell>
          <cell r="F7705" t="str">
            <v>Fixed</v>
          </cell>
          <cell r="I7705">
            <v>40.11</v>
          </cell>
          <cell r="J7705">
            <v>24.87</v>
          </cell>
          <cell r="K7705" t="str">
            <v>HiRatio</v>
          </cell>
          <cell r="L7705">
            <v>0</v>
          </cell>
          <cell r="M7705" t="str">
            <v>Owner-Occupied</v>
          </cell>
          <cell r="N7705">
            <v>4</v>
          </cell>
          <cell r="O7705">
            <v>42573</v>
          </cell>
          <cell r="P7705" t="str">
            <v>Current</v>
          </cell>
        </row>
        <row r="7706">
          <cell r="B7706">
            <v>42060</v>
          </cell>
          <cell r="C7706">
            <v>23</v>
          </cell>
          <cell r="D7706" t="str">
            <v>BC</v>
          </cell>
          <cell r="E7706" t="str">
            <v>Purchase</v>
          </cell>
          <cell r="F7706" t="str">
            <v>Fixed</v>
          </cell>
          <cell r="I7706">
            <v>28.15</v>
          </cell>
          <cell r="J7706">
            <v>27.7</v>
          </cell>
          <cell r="K7706" t="str">
            <v>HiRatio</v>
          </cell>
          <cell r="L7706">
            <v>0</v>
          </cell>
          <cell r="M7706" t="str">
            <v>Owner-Occupied</v>
          </cell>
          <cell r="N7706">
            <v>4</v>
          </cell>
          <cell r="O7706">
            <v>42620</v>
          </cell>
          <cell r="P7706" t="str">
            <v>Current</v>
          </cell>
        </row>
        <row r="7707">
          <cell r="B7707">
            <v>42038</v>
          </cell>
          <cell r="C7707">
            <v>23</v>
          </cell>
          <cell r="D7707" t="str">
            <v>ON</v>
          </cell>
          <cell r="E7707" t="str">
            <v>Purchase</v>
          </cell>
          <cell r="F7707" t="str">
            <v>Fixed</v>
          </cell>
          <cell r="I7707">
            <v>39.4</v>
          </cell>
          <cell r="J7707">
            <v>29.7</v>
          </cell>
          <cell r="K7707" t="str">
            <v>HiRatio</v>
          </cell>
          <cell r="L7707">
            <v>268846.5</v>
          </cell>
          <cell r="M7707" t="str">
            <v>Owner-Occupied</v>
          </cell>
          <cell r="N7707">
            <v>0</v>
          </cell>
          <cell r="O7707">
            <v>43831</v>
          </cell>
          <cell r="P7707" t="str">
            <v>Current</v>
          </cell>
        </row>
        <row r="7708">
          <cell r="B7708">
            <v>42676</v>
          </cell>
          <cell r="C7708">
            <v>2</v>
          </cell>
          <cell r="D7708" t="str">
            <v>AB</v>
          </cell>
          <cell r="E7708" t="str">
            <v>Purchase</v>
          </cell>
          <cell r="F7708" t="str">
            <v>Fixed</v>
          </cell>
          <cell r="I7708">
            <v>40.82</v>
          </cell>
          <cell r="J7708">
            <v>25.62</v>
          </cell>
          <cell r="K7708" t="str">
            <v>HiRatio</v>
          </cell>
          <cell r="L7708">
            <v>462851.13</v>
          </cell>
          <cell r="M7708" t="str">
            <v>Owner-Occupied</v>
          </cell>
          <cell r="N7708">
            <v>0</v>
          </cell>
          <cell r="O7708">
            <v>43831</v>
          </cell>
          <cell r="P7708" t="str">
            <v>Current</v>
          </cell>
        </row>
        <row r="7709">
          <cell r="B7709">
            <v>42103</v>
          </cell>
          <cell r="C7709">
            <v>21</v>
          </cell>
          <cell r="D7709" t="str">
            <v>BC</v>
          </cell>
          <cell r="E7709" t="str">
            <v>Purchase</v>
          </cell>
          <cell r="F7709" t="str">
            <v>ARM</v>
          </cell>
          <cell r="I7709">
            <v>29.54</v>
          </cell>
          <cell r="J7709">
            <v>29.38</v>
          </cell>
          <cell r="K7709" t="str">
            <v>HiRatio</v>
          </cell>
          <cell r="L7709">
            <v>342479.83</v>
          </cell>
          <cell r="M7709" t="str">
            <v>Owner-Occupied</v>
          </cell>
          <cell r="N7709">
            <v>0</v>
          </cell>
          <cell r="O7709">
            <v>43831</v>
          </cell>
          <cell r="P7709" t="str">
            <v>0-29</v>
          </cell>
        </row>
        <row r="7710">
          <cell r="B7710">
            <v>42615</v>
          </cell>
          <cell r="C7710">
            <v>4</v>
          </cell>
          <cell r="D7710" t="str">
            <v>ON</v>
          </cell>
          <cell r="E7710" t="str">
            <v>Purchase</v>
          </cell>
          <cell r="F7710" t="str">
            <v>Fixed</v>
          </cell>
          <cell r="I7710">
            <v>41.13</v>
          </cell>
          <cell r="J7710">
            <v>26.18</v>
          </cell>
          <cell r="K7710" t="str">
            <v>HiRatio</v>
          </cell>
          <cell r="L7710">
            <v>352631.62</v>
          </cell>
          <cell r="M7710" t="str">
            <v>Owner-Occupied</v>
          </cell>
          <cell r="N7710">
            <v>0</v>
          </cell>
          <cell r="O7710">
            <v>43831</v>
          </cell>
          <cell r="P7710" t="str">
            <v>Current</v>
          </cell>
        </row>
        <row r="7711">
          <cell r="B7711">
            <v>41652</v>
          </cell>
          <cell r="C7711">
            <v>36</v>
          </cell>
          <cell r="D7711" t="str">
            <v>ON</v>
          </cell>
          <cell r="E7711" t="str">
            <v>Transfer</v>
          </cell>
          <cell r="F7711" t="str">
            <v>ARM</v>
          </cell>
          <cell r="I7711">
            <v>30.67</v>
          </cell>
          <cell r="J7711">
            <v>21.81</v>
          </cell>
          <cell r="K7711" t="str">
            <v>HiRatio</v>
          </cell>
          <cell r="L7711">
            <v>209708.97</v>
          </cell>
          <cell r="M7711" t="str">
            <v>Owner-Occupied</v>
          </cell>
          <cell r="N7711">
            <v>0</v>
          </cell>
          <cell r="O7711">
            <v>43831</v>
          </cell>
          <cell r="P7711" t="str">
            <v>Current</v>
          </cell>
        </row>
        <row r="7712">
          <cell r="B7712">
            <v>42474</v>
          </cell>
          <cell r="C7712">
            <v>9</v>
          </cell>
          <cell r="D7712" t="str">
            <v>ON</v>
          </cell>
          <cell r="E7712" t="str">
            <v>Purchase</v>
          </cell>
          <cell r="F7712" t="str">
            <v>ARM</v>
          </cell>
          <cell r="I7712">
            <v>34.409999999999997</v>
          </cell>
          <cell r="J7712">
            <v>29.26</v>
          </cell>
          <cell r="K7712" t="str">
            <v>HiRatio</v>
          </cell>
          <cell r="L7712">
            <v>361838.73</v>
          </cell>
          <cell r="M7712" t="str">
            <v>Owner-Occupied</v>
          </cell>
          <cell r="N7712">
            <v>0</v>
          </cell>
          <cell r="O7712">
            <v>43831</v>
          </cell>
          <cell r="P7712" t="str">
            <v>Current</v>
          </cell>
        </row>
        <row r="7713">
          <cell r="B7713">
            <v>42167</v>
          </cell>
          <cell r="C7713">
            <v>19</v>
          </cell>
          <cell r="D7713" t="str">
            <v>AB</v>
          </cell>
          <cell r="E7713" t="str">
            <v>Purchase with Improvements</v>
          </cell>
          <cell r="F7713" t="str">
            <v>Fixed</v>
          </cell>
          <cell r="I7713">
            <v>28.89</v>
          </cell>
          <cell r="J7713">
            <v>21.71</v>
          </cell>
          <cell r="K7713" t="str">
            <v>HiRatio</v>
          </cell>
          <cell r="L7713">
            <v>385484.57</v>
          </cell>
          <cell r="M7713" t="str">
            <v>Owner-Occupied</v>
          </cell>
          <cell r="N7713">
            <v>0</v>
          </cell>
          <cell r="O7713">
            <v>43831</v>
          </cell>
          <cell r="P7713" t="str">
            <v>Current</v>
          </cell>
        </row>
        <row r="7714">
          <cell r="B7714">
            <v>41074</v>
          </cell>
          <cell r="C7714">
            <v>55</v>
          </cell>
          <cell r="D7714" t="str">
            <v>AB</v>
          </cell>
          <cell r="E7714" t="str">
            <v>Purchase</v>
          </cell>
          <cell r="F7714" t="str">
            <v>Fixed</v>
          </cell>
          <cell r="I7714">
            <v>31.52</v>
          </cell>
          <cell r="J7714">
            <v>16.7</v>
          </cell>
          <cell r="K7714" t="str">
            <v>HiRatio</v>
          </cell>
          <cell r="L7714">
            <v>226937.82</v>
          </cell>
          <cell r="M7714" t="str">
            <v>Owner-Occupied</v>
          </cell>
          <cell r="N7714">
            <v>0</v>
          </cell>
          <cell r="O7714">
            <v>43831</v>
          </cell>
          <cell r="P7714" t="str">
            <v>Current</v>
          </cell>
        </row>
        <row r="7715">
          <cell r="B7715">
            <v>42569</v>
          </cell>
          <cell r="C7715">
            <v>6</v>
          </cell>
          <cell r="D7715" t="str">
            <v>BC</v>
          </cell>
          <cell r="E7715" t="str">
            <v>Purchase</v>
          </cell>
          <cell r="F7715" t="str">
            <v>Fixed</v>
          </cell>
          <cell r="I7715">
            <v>38.549999999999997</v>
          </cell>
          <cell r="J7715">
            <v>38.18</v>
          </cell>
          <cell r="K7715" t="str">
            <v>HiRatio</v>
          </cell>
          <cell r="L7715">
            <v>290587.40000000002</v>
          </cell>
          <cell r="M7715" t="str">
            <v>Owner-Occupied</v>
          </cell>
          <cell r="N7715">
            <v>0</v>
          </cell>
          <cell r="O7715">
            <v>43831</v>
          </cell>
          <cell r="P7715" t="str">
            <v>Current</v>
          </cell>
        </row>
        <row r="7716">
          <cell r="B7716">
            <v>41880</v>
          </cell>
          <cell r="C7716">
            <v>29</v>
          </cell>
          <cell r="D7716" t="str">
            <v>ON</v>
          </cell>
          <cell r="E7716" t="str">
            <v>Refinance External</v>
          </cell>
          <cell r="F7716" t="str">
            <v>ARM</v>
          </cell>
          <cell r="I7716">
            <v>21.42</v>
          </cell>
          <cell r="J7716">
            <v>12.11</v>
          </cell>
          <cell r="K7716" t="str">
            <v>Conv</v>
          </cell>
          <cell r="L7716">
            <v>450626.85</v>
          </cell>
          <cell r="M7716" t="str">
            <v>Owner-Occupied</v>
          </cell>
          <cell r="N7716">
            <v>0</v>
          </cell>
          <cell r="O7716">
            <v>43831</v>
          </cell>
          <cell r="P7716" t="str">
            <v>Current</v>
          </cell>
        </row>
        <row r="7717">
          <cell r="B7717">
            <v>41600</v>
          </cell>
          <cell r="C7717">
            <v>38</v>
          </cell>
          <cell r="D7717" t="str">
            <v>ON</v>
          </cell>
          <cell r="E7717" t="str">
            <v>Purchase</v>
          </cell>
          <cell r="F7717" t="str">
            <v>ARM</v>
          </cell>
          <cell r="I7717">
            <v>33.880000000000003</v>
          </cell>
          <cell r="J7717">
            <v>21.25</v>
          </cell>
          <cell r="K7717" t="str">
            <v>HiRatio</v>
          </cell>
          <cell r="L7717">
            <v>0</v>
          </cell>
          <cell r="M7717" t="str">
            <v>Owner-Occupied</v>
          </cell>
          <cell r="N7717">
            <v>4</v>
          </cell>
          <cell r="O7717">
            <v>42247</v>
          </cell>
          <cell r="P7717" t="str">
            <v>Current</v>
          </cell>
        </row>
        <row r="7718">
          <cell r="B7718">
            <v>42185</v>
          </cell>
          <cell r="C7718">
            <v>19</v>
          </cell>
          <cell r="D7718" t="str">
            <v>ON</v>
          </cell>
          <cell r="E7718" t="str">
            <v>Purchase</v>
          </cell>
          <cell r="F7718" t="str">
            <v>Fixed</v>
          </cell>
          <cell r="I7718">
            <v>42.76</v>
          </cell>
          <cell r="J7718">
            <v>38.909999999999997</v>
          </cell>
          <cell r="K7718" t="str">
            <v>Conv</v>
          </cell>
          <cell r="L7718">
            <v>313039.96000000002</v>
          </cell>
          <cell r="M7718" t="str">
            <v>Owner-Occupied</v>
          </cell>
          <cell r="N7718">
            <v>0</v>
          </cell>
          <cell r="O7718">
            <v>43831</v>
          </cell>
          <cell r="P7718" t="str">
            <v>Current</v>
          </cell>
        </row>
        <row r="7719">
          <cell r="B7719">
            <v>42375</v>
          </cell>
          <cell r="C7719">
            <v>12</v>
          </cell>
          <cell r="D7719" t="str">
            <v>NS</v>
          </cell>
          <cell r="E7719" t="str">
            <v>Purchase</v>
          </cell>
          <cell r="F7719" t="str">
            <v>Fixed</v>
          </cell>
          <cell r="I7719">
            <v>27.65</v>
          </cell>
          <cell r="J7719">
            <v>27.29</v>
          </cell>
          <cell r="K7719" t="str">
            <v>HiRatio</v>
          </cell>
          <cell r="L7719">
            <v>324886.94</v>
          </cell>
          <cell r="M7719" t="str">
            <v>Owner-Occupied</v>
          </cell>
          <cell r="N7719">
            <v>0</v>
          </cell>
          <cell r="O7719">
            <v>43831</v>
          </cell>
          <cell r="P7719" t="str">
            <v>Current</v>
          </cell>
        </row>
        <row r="7720">
          <cell r="B7720">
            <v>41719</v>
          </cell>
          <cell r="C7720">
            <v>34</v>
          </cell>
          <cell r="D7720" t="str">
            <v>BC</v>
          </cell>
          <cell r="E7720" t="str">
            <v>Purchase</v>
          </cell>
          <cell r="F7720" t="str">
            <v>ARM</v>
          </cell>
          <cell r="I7720">
            <v>23.76</v>
          </cell>
          <cell r="J7720">
            <v>21.03</v>
          </cell>
          <cell r="K7720" t="str">
            <v>HiRatio</v>
          </cell>
          <cell r="L7720">
            <v>0</v>
          </cell>
          <cell r="M7720" t="str">
            <v>Owner-Occupied</v>
          </cell>
          <cell r="N7720">
            <v>4</v>
          </cell>
          <cell r="O7720">
            <v>42548</v>
          </cell>
          <cell r="P7720" t="str">
            <v>Current</v>
          </cell>
        </row>
        <row r="7721">
          <cell r="B7721">
            <v>41942</v>
          </cell>
          <cell r="C7721">
            <v>27</v>
          </cell>
          <cell r="D7721" t="str">
            <v>AB</v>
          </cell>
          <cell r="E7721" t="str">
            <v>Purchase</v>
          </cell>
          <cell r="F7721" t="str">
            <v>Fixed</v>
          </cell>
          <cell r="I7721">
            <v>43.75</v>
          </cell>
          <cell r="J7721">
            <v>31.2</v>
          </cell>
          <cell r="K7721" t="str">
            <v>Conv</v>
          </cell>
          <cell r="L7721">
            <v>0</v>
          </cell>
          <cell r="M7721" t="str">
            <v>Owner-Occupied</v>
          </cell>
          <cell r="N7721">
            <v>4</v>
          </cell>
          <cell r="O7721">
            <v>42306</v>
          </cell>
          <cell r="P7721" t="str">
            <v>Current</v>
          </cell>
        </row>
        <row r="7722">
          <cell r="B7722">
            <v>41620</v>
          </cell>
          <cell r="C7722">
            <v>37</v>
          </cell>
          <cell r="D7722" t="str">
            <v>AB</v>
          </cell>
          <cell r="E7722" t="str">
            <v>Purchase</v>
          </cell>
          <cell r="F7722" t="str">
            <v>Fixed</v>
          </cell>
          <cell r="I7722">
            <v>30.5</v>
          </cell>
          <cell r="J7722">
            <v>15.26</v>
          </cell>
          <cell r="K7722" t="str">
            <v>HiRatio</v>
          </cell>
          <cell r="L7722">
            <v>210364.88</v>
          </cell>
          <cell r="M7722" t="str">
            <v>Owner-Occupied</v>
          </cell>
          <cell r="N7722">
            <v>0</v>
          </cell>
          <cell r="O7722">
            <v>43831</v>
          </cell>
          <cell r="P7722" t="str">
            <v>Current</v>
          </cell>
        </row>
        <row r="7723">
          <cell r="B7723">
            <v>41786</v>
          </cell>
          <cell r="C7723">
            <v>32</v>
          </cell>
          <cell r="D7723" t="str">
            <v>BC</v>
          </cell>
          <cell r="E7723" t="str">
            <v>Purchase</v>
          </cell>
          <cell r="F7723" t="str">
            <v>Fixed</v>
          </cell>
          <cell r="I7723">
            <v>39.200000000000003</v>
          </cell>
          <cell r="J7723">
            <v>25.07</v>
          </cell>
          <cell r="K7723" t="str">
            <v>HiRatio</v>
          </cell>
          <cell r="L7723">
            <v>0</v>
          </cell>
          <cell r="M7723" t="str">
            <v>Owner-Occupied</v>
          </cell>
          <cell r="N7723">
            <v>4</v>
          </cell>
          <cell r="O7723">
            <v>42640</v>
          </cell>
          <cell r="P7723" t="str">
            <v>Current</v>
          </cell>
        </row>
        <row r="7724">
          <cell r="B7724">
            <v>41614</v>
          </cell>
          <cell r="C7724">
            <v>37</v>
          </cell>
          <cell r="D7724" t="str">
            <v>ON</v>
          </cell>
          <cell r="E7724" t="str">
            <v>Refinance External</v>
          </cell>
          <cell r="F7724" t="str">
            <v>ARM</v>
          </cell>
          <cell r="I7724">
            <v>26.17</v>
          </cell>
          <cell r="J7724">
            <v>13.34</v>
          </cell>
          <cell r="K7724" t="str">
            <v>Conv</v>
          </cell>
          <cell r="L7724">
            <v>0</v>
          </cell>
          <cell r="M7724" t="str">
            <v>Owner-Occupied</v>
          </cell>
          <cell r="N7724">
            <v>4</v>
          </cell>
          <cell r="O7724">
            <v>42135</v>
          </cell>
          <cell r="P7724" t="str">
            <v>Current</v>
          </cell>
        </row>
        <row r="7725">
          <cell r="B7725">
            <v>42563</v>
          </cell>
          <cell r="C7725">
            <v>6</v>
          </cell>
          <cell r="D7725" t="str">
            <v>ON</v>
          </cell>
          <cell r="E7725" t="str">
            <v>Purchase</v>
          </cell>
          <cell r="F7725" t="str">
            <v>ARM</v>
          </cell>
          <cell r="I7725">
            <v>25.28</v>
          </cell>
          <cell r="J7725">
            <v>23.28</v>
          </cell>
          <cell r="K7725" t="str">
            <v>Conv</v>
          </cell>
          <cell r="L7725">
            <v>552958.92000000004</v>
          </cell>
          <cell r="M7725" t="str">
            <v>Owner-Occupied</v>
          </cell>
          <cell r="N7725">
            <v>0</v>
          </cell>
          <cell r="O7725">
            <v>43831</v>
          </cell>
          <cell r="P7725" t="str">
            <v>Current</v>
          </cell>
        </row>
        <row r="7726">
          <cell r="B7726">
            <v>42017</v>
          </cell>
          <cell r="C7726">
            <v>24</v>
          </cell>
          <cell r="D7726" t="str">
            <v>BC</v>
          </cell>
          <cell r="E7726" t="str">
            <v>Purchase</v>
          </cell>
          <cell r="F7726" t="str">
            <v>Fixed</v>
          </cell>
          <cell r="I7726">
            <v>41.6</v>
          </cell>
          <cell r="J7726">
            <v>25.58</v>
          </cell>
          <cell r="K7726" t="str">
            <v>HiRatio</v>
          </cell>
          <cell r="L7726">
            <v>196045.22</v>
          </cell>
          <cell r="M7726" t="str">
            <v>Owner-Occupied</v>
          </cell>
          <cell r="N7726">
            <v>0</v>
          </cell>
          <cell r="O7726">
            <v>43831</v>
          </cell>
          <cell r="P7726" t="str">
            <v>Current</v>
          </cell>
        </row>
        <row r="7727">
          <cell r="B7727">
            <v>41556</v>
          </cell>
          <cell r="C7727">
            <v>39</v>
          </cell>
          <cell r="D7727" t="str">
            <v>ON</v>
          </cell>
          <cell r="E7727" t="str">
            <v>Purchase</v>
          </cell>
          <cell r="F7727" t="str">
            <v>Fixed</v>
          </cell>
          <cell r="I7727">
            <v>30.94</v>
          </cell>
          <cell r="J7727">
            <v>27.01</v>
          </cell>
          <cell r="K7727" t="str">
            <v>HiRatio</v>
          </cell>
          <cell r="L7727">
            <v>130966.66</v>
          </cell>
          <cell r="M7727" t="str">
            <v>Owner-Occupied</v>
          </cell>
          <cell r="N7727">
            <v>0</v>
          </cell>
          <cell r="O7727">
            <v>43831</v>
          </cell>
          <cell r="P7727" t="str">
            <v>Current</v>
          </cell>
        </row>
        <row r="7728">
          <cell r="B7728">
            <v>42545</v>
          </cell>
          <cell r="C7728">
            <v>7</v>
          </cell>
          <cell r="D7728" t="str">
            <v>AB</v>
          </cell>
          <cell r="E7728" t="str">
            <v>Purchase</v>
          </cell>
          <cell r="F7728" t="str">
            <v>Fixed</v>
          </cell>
          <cell r="I7728">
            <v>25.76</v>
          </cell>
          <cell r="J7728">
            <v>16.010000000000002</v>
          </cell>
          <cell r="K7728" t="str">
            <v>Conv</v>
          </cell>
          <cell r="L7728">
            <v>424369.29</v>
          </cell>
          <cell r="M7728" t="str">
            <v>Owner-Occupied</v>
          </cell>
          <cell r="N7728">
            <v>0</v>
          </cell>
          <cell r="O7728">
            <v>43831</v>
          </cell>
          <cell r="P7728" t="str">
            <v>Current</v>
          </cell>
        </row>
        <row r="7729">
          <cell r="B7729">
            <v>41752</v>
          </cell>
          <cell r="C7729">
            <v>33</v>
          </cell>
          <cell r="D7729" t="str">
            <v>ON</v>
          </cell>
          <cell r="E7729" t="str">
            <v>Refinance External</v>
          </cell>
          <cell r="F7729" t="str">
            <v>ARM</v>
          </cell>
          <cell r="I7729">
            <v>24.95</v>
          </cell>
          <cell r="J7729">
            <v>21.79</v>
          </cell>
          <cell r="K7729" t="str">
            <v>Conv</v>
          </cell>
          <cell r="L7729">
            <v>303204.47999999998</v>
          </cell>
          <cell r="M7729" t="str">
            <v>Owner-Occupied</v>
          </cell>
          <cell r="N7729">
            <v>0</v>
          </cell>
          <cell r="O7729">
            <v>43831</v>
          </cell>
          <cell r="P7729" t="str">
            <v>Current</v>
          </cell>
        </row>
        <row r="7730">
          <cell r="B7730">
            <v>41691</v>
          </cell>
          <cell r="C7730">
            <v>35</v>
          </cell>
          <cell r="D7730" t="str">
            <v>ON</v>
          </cell>
          <cell r="E7730" t="str">
            <v>Transfer</v>
          </cell>
          <cell r="F7730" t="str">
            <v>Fixed</v>
          </cell>
          <cell r="I7730">
            <v>42.78</v>
          </cell>
          <cell r="J7730">
            <v>22.75</v>
          </cell>
          <cell r="K7730" t="str">
            <v>Conv</v>
          </cell>
          <cell r="L7730">
            <v>77997.289999999994</v>
          </cell>
          <cell r="M7730" t="str">
            <v>Owner-Occupied</v>
          </cell>
          <cell r="N7730">
            <v>0</v>
          </cell>
          <cell r="O7730">
            <v>43831</v>
          </cell>
          <cell r="P7730" t="str">
            <v>Current</v>
          </cell>
        </row>
        <row r="7731">
          <cell r="B7731">
            <v>41109</v>
          </cell>
          <cell r="C7731">
            <v>54</v>
          </cell>
          <cell r="D7731" t="str">
            <v>AB</v>
          </cell>
          <cell r="E7731" t="str">
            <v>Purchase</v>
          </cell>
          <cell r="F7731" t="str">
            <v>Fixed</v>
          </cell>
          <cell r="I7731">
            <v>32.93</v>
          </cell>
          <cell r="J7731">
            <v>22.76</v>
          </cell>
          <cell r="K7731" t="str">
            <v>HiRatio</v>
          </cell>
          <cell r="L7731">
            <v>263850.84000000003</v>
          </cell>
          <cell r="M7731" t="str">
            <v>Owner-Occupied</v>
          </cell>
          <cell r="N7731">
            <v>0</v>
          </cell>
          <cell r="O7731">
            <v>43831</v>
          </cell>
          <cell r="P7731" t="str">
            <v>Current</v>
          </cell>
        </row>
        <row r="7732">
          <cell r="B7732">
            <v>42545</v>
          </cell>
          <cell r="C7732">
            <v>7</v>
          </cell>
          <cell r="D7732" t="str">
            <v>SK</v>
          </cell>
          <cell r="E7732" t="str">
            <v>Purchase</v>
          </cell>
          <cell r="F7732" t="str">
            <v>Fixed</v>
          </cell>
          <cell r="I7732">
            <v>35.25</v>
          </cell>
          <cell r="J7732">
            <v>25.87</v>
          </cell>
          <cell r="K7732" t="str">
            <v>HiRatio</v>
          </cell>
          <cell r="L7732">
            <v>308054.33</v>
          </cell>
          <cell r="M7732" t="str">
            <v>Owner-Occupied</v>
          </cell>
          <cell r="N7732">
            <v>0</v>
          </cell>
          <cell r="O7732">
            <v>43831</v>
          </cell>
          <cell r="P7732" t="str">
            <v>Current</v>
          </cell>
        </row>
        <row r="7733">
          <cell r="B7733">
            <v>41046</v>
          </cell>
          <cell r="C7733">
            <v>56</v>
          </cell>
          <cell r="D7733" t="str">
            <v>BC</v>
          </cell>
          <cell r="E7733" t="str">
            <v>Refinance External</v>
          </cell>
          <cell r="F7733" t="str">
            <v>Fixed</v>
          </cell>
          <cell r="I7733">
            <v>24.43</v>
          </cell>
          <cell r="J7733">
            <v>17.93</v>
          </cell>
          <cell r="K7733" t="str">
            <v>HiRatio</v>
          </cell>
          <cell r="L7733">
            <v>218948.11</v>
          </cell>
          <cell r="M7733" t="str">
            <v>Owner-Occupied</v>
          </cell>
          <cell r="N7733">
            <v>0</v>
          </cell>
          <cell r="O7733">
            <v>43831</v>
          </cell>
          <cell r="P7733" t="str">
            <v>Current</v>
          </cell>
        </row>
        <row r="7734">
          <cell r="B7734">
            <v>42156</v>
          </cell>
          <cell r="C7734">
            <v>19</v>
          </cell>
          <cell r="D7734" t="str">
            <v>ON</v>
          </cell>
          <cell r="E7734" t="str">
            <v>Purchase</v>
          </cell>
          <cell r="F7734" t="str">
            <v>Fixed</v>
          </cell>
          <cell r="I7734">
            <v>32.43</v>
          </cell>
          <cell r="J7734">
            <v>26.98</v>
          </cell>
          <cell r="K7734" t="str">
            <v>Conv</v>
          </cell>
          <cell r="L7734">
            <v>645180.1</v>
          </cell>
          <cell r="M7734" t="str">
            <v>Owner-Occupied</v>
          </cell>
          <cell r="N7734">
            <v>0</v>
          </cell>
          <cell r="O7734">
            <v>43831</v>
          </cell>
          <cell r="P7734" t="str">
            <v>Current</v>
          </cell>
        </row>
        <row r="7735">
          <cell r="B7735">
            <v>42432</v>
          </cell>
          <cell r="C7735">
            <v>10</v>
          </cell>
          <cell r="D7735" t="str">
            <v>ON</v>
          </cell>
          <cell r="E7735" t="str">
            <v>Purchase</v>
          </cell>
          <cell r="F7735" t="str">
            <v>Fixed</v>
          </cell>
          <cell r="I7735">
            <v>36.11</v>
          </cell>
          <cell r="J7735">
            <v>35.630000000000003</v>
          </cell>
          <cell r="K7735" t="str">
            <v>Conv</v>
          </cell>
          <cell r="L7735">
            <v>269898.87</v>
          </cell>
          <cell r="M7735" t="str">
            <v>Owner-Occupied</v>
          </cell>
          <cell r="N7735">
            <v>0</v>
          </cell>
          <cell r="O7735">
            <v>43831</v>
          </cell>
          <cell r="P7735" t="str">
            <v>Current</v>
          </cell>
        </row>
        <row r="7736">
          <cell r="B7736">
            <v>41382</v>
          </cell>
          <cell r="C7736">
            <v>45</v>
          </cell>
          <cell r="D7736" t="str">
            <v>ON</v>
          </cell>
          <cell r="E7736" t="str">
            <v>Purchase</v>
          </cell>
          <cell r="F7736" t="str">
            <v>Fixed</v>
          </cell>
          <cell r="I7736">
            <v>36.729999999999997</v>
          </cell>
          <cell r="J7736">
            <v>20.149999999999999</v>
          </cell>
          <cell r="K7736" t="str">
            <v>HiRatio</v>
          </cell>
          <cell r="L7736">
            <v>271404.23</v>
          </cell>
          <cell r="M7736" t="str">
            <v>Owner-Occupied</v>
          </cell>
          <cell r="N7736">
            <v>0</v>
          </cell>
          <cell r="O7736">
            <v>43831</v>
          </cell>
          <cell r="P7736" t="str">
            <v>Current</v>
          </cell>
        </row>
        <row r="7737">
          <cell r="B7737">
            <v>42033</v>
          </cell>
          <cell r="C7737">
            <v>24</v>
          </cell>
          <cell r="D7737" t="str">
            <v>ON</v>
          </cell>
          <cell r="E7737" t="str">
            <v>Refinance External</v>
          </cell>
          <cell r="F7737" t="str">
            <v>Fixed</v>
          </cell>
          <cell r="I7737">
            <v>24.06</v>
          </cell>
          <cell r="J7737">
            <v>22.74</v>
          </cell>
          <cell r="K7737" t="str">
            <v>Conv</v>
          </cell>
          <cell r="L7737">
            <v>294986.42</v>
          </cell>
          <cell r="M7737" t="str">
            <v>Owner-Occupied</v>
          </cell>
          <cell r="N7737">
            <v>0</v>
          </cell>
          <cell r="O7737">
            <v>43831</v>
          </cell>
          <cell r="P7737" t="str">
            <v>Current</v>
          </cell>
        </row>
        <row r="7738">
          <cell r="B7738">
            <v>41148</v>
          </cell>
          <cell r="C7738">
            <v>53</v>
          </cell>
          <cell r="D7738" t="str">
            <v>ON</v>
          </cell>
          <cell r="E7738" t="str">
            <v>Refinance External</v>
          </cell>
          <cell r="F7738" t="str">
            <v>Fixed</v>
          </cell>
          <cell r="I7738">
            <v>34.96</v>
          </cell>
          <cell r="J7738">
            <v>31.12</v>
          </cell>
          <cell r="K7738" t="str">
            <v>Conv</v>
          </cell>
          <cell r="L7738">
            <v>261536.58</v>
          </cell>
          <cell r="M7738" t="str">
            <v>Rental</v>
          </cell>
          <cell r="N7738">
            <v>0</v>
          </cell>
          <cell r="O7738">
            <v>43831</v>
          </cell>
          <cell r="P7738" t="str">
            <v>Current</v>
          </cell>
        </row>
        <row r="7739">
          <cell r="B7739">
            <v>42458</v>
          </cell>
          <cell r="C7739">
            <v>10</v>
          </cell>
          <cell r="D7739" t="str">
            <v>ON</v>
          </cell>
          <cell r="E7739" t="str">
            <v>Refinance External</v>
          </cell>
          <cell r="F7739" t="str">
            <v>Fixed</v>
          </cell>
          <cell r="I7739">
            <v>34</v>
          </cell>
          <cell r="J7739">
            <v>32.69</v>
          </cell>
          <cell r="K7739" t="str">
            <v>Conv</v>
          </cell>
          <cell r="L7739">
            <v>510356.8</v>
          </cell>
          <cell r="M7739" t="str">
            <v>Owner-Occupied</v>
          </cell>
          <cell r="N7739">
            <v>0</v>
          </cell>
          <cell r="O7739">
            <v>43831</v>
          </cell>
          <cell r="P7739" t="str">
            <v>Current</v>
          </cell>
        </row>
        <row r="7740">
          <cell r="B7740">
            <v>42310</v>
          </cell>
          <cell r="C7740">
            <v>14</v>
          </cell>
          <cell r="D7740" t="str">
            <v>ON</v>
          </cell>
          <cell r="E7740" t="str">
            <v>Purchase</v>
          </cell>
          <cell r="F7740" t="str">
            <v>ARM</v>
          </cell>
          <cell r="I7740">
            <v>30.28</v>
          </cell>
          <cell r="J7740">
            <v>20.440000000000001</v>
          </cell>
          <cell r="K7740" t="str">
            <v>HiRatio</v>
          </cell>
          <cell r="L7740">
            <v>244727.73</v>
          </cell>
          <cell r="M7740" t="str">
            <v>Owner-Occupied</v>
          </cell>
          <cell r="N7740">
            <v>0</v>
          </cell>
          <cell r="O7740">
            <v>43831</v>
          </cell>
          <cell r="P7740" t="str">
            <v>Current</v>
          </cell>
        </row>
        <row r="7741">
          <cell r="B7741">
            <v>41746</v>
          </cell>
          <cell r="C7741">
            <v>33</v>
          </cell>
          <cell r="D7741" t="str">
            <v>ON</v>
          </cell>
          <cell r="E7741" t="str">
            <v>Refinance External</v>
          </cell>
          <cell r="F7741" t="str">
            <v>ARM</v>
          </cell>
          <cell r="I7741">
            <v>33.11</v>
          </cell>
          <cell r="J7741">
            <v>32.6</v>
          </cell>
          <cell r="K7741" t="str">
            <v>Conv</v>
          </cell>
          <cell r="L7741">
            <v>0</v>
          </cell>
          <cell r="M7741" t="str">
            <v>Owner-Occupied</v>
          </cell>
          <cell r="N7741">
            <v>4</v>
          </cell>
          <cell r="O7741">
            <v>42069</v>
          </cell>
          <cell r="P7741" t="str">
            <v>Current</v>
          </cell>
        </row>
        <row r="7742">
          <cell r="B7742">
            <v>42151</v>
          </cell>
          <cell r="C7742">
            <v>20</v>
          </cell>
          <cell r="D7742" t="str">
            <v>BC</v>
          </cell>
          <cell r="E7742" t="str">
            <v>Purchase</v>
          </cell>
          <cell r="F7742" t="str">
            <v>ARM</v>
          </cell>
          <cell r="I7742">
            <v>40.08</v>
          </cell>
          <cell r="J7742">
            <v>11.6</v>
          </cell>
          <cell r="K7742" t="str">
            <v>Conv</v>
          </cell>
          <cell r="L7742">
            <v>181647.73</v>
          </cell>
          <cell r="M7742" t="str">
            <v>Owner-Occupied</v>
          </cell>
          <cell r="N7742">
            <v>0</v>
          </cell>
          <cell r="O7742">
            <v>43831</v>
          </cell>
          <cell r="P7742" t="str">
            <v>Current</v>
          </cell>
        </row>
        <row r="7743">
          <cell r="B7743">
            <v>42017</v>
          </cell>
          <cell r="C7743">
            <v>24</v>
          </cell>
          <cell r="D7743" t="str">
            <v>ON</v>
          </cell>
          <cell r="E7743" t="str">
            <v>Refinance External</v>
          </cell>
          <cell r="F7743" t="str">
            <v>Fixed</v>
          </cell>
          <cell r="I7743">
            <v>43.74</v>
          </cell>
          <cell r="J7743">
            <v>38.83</v>
          </cell>
          <cell r="K7743" t="str">
            <v>Conv</v>
          </cell>
          <cell r="L7743">
            <v>443202</v>
          </cell>
          <cell r="M7743" t="str">
            <v>Owner-Occupied</v>
          </cell>
          <cell r="N7743">
            <v>0</v>
          </cell>
          <cell r="O7743">
            <v>43831</v>
          </cell>
          <cell r="P7743" t="str">
            <v>Current</v>
          </cell>
        </row>
        <row r="7744">
          <cell r="B7744">
            <v>41851</v>
          </cell>
          <cell r="C7744">
            <v>30</v>
          </cell>
          <cell r="D7744" t="str">
            <v>ON</v>
          </cell>
          <cell r="E7744" t="str">
            <v>Purchase</v>
          </cell>
          <cell r="F7744" t="str">
            <v>Fixed</v>
          </cell>
          <cell r="I7744">
            <v>34.21</v>
          </cell>
          <cell r="J7744">
            <v>33.85</v>
          </cell>
          <cell r="K7744" t="str">
            <v>HiRatio</v>
          </cell>
          <cell r="L7744">
            <v>0</v>
          </cell>
          <cell r="M7744" t="str">
            <v>Owner-Occupied</v>
          </cell>
          <cell r="N7744">
            <v>4</v>
          </cell>
          <cell r="O7744">
            <v>42310</v>
          </cell>
          <cell r="P7744" t="str">
            <v>Current</v>
          </cell>
        </row>
        <row r="7745">
          <cell r="B7745">
            <v>41109</v>
          </cell>
          <cell r="C7745">
            <v>54</v>
          </cell>
          <cell r="D7745" t="str">
            <v>ON</v>
          </cell>
          <cell r="E7745" t="str">
            <v>Transfer</v>
          </cell>
          <cell r="F7745" t="str">
            <v>ARM</v>
          </cell>
          <cell r="I7745">
            <v>27.79</v>
          </cell>
          <cell r="J7745">
            <v>22.71</v>
          </cell>
          <cell r="K7745" t="str">
            <v>Conv</v>
          </cell>
          <cell r="L7745">
            <v>0</v>
          </cell>
          <cell r="M7745" t="str">
            <v>Owner-Occupied</v>
          </cell>
          <cell r="N7745">
            <v>4</v>
          </cell>
          <cell r="O7745">
            <v>41372</v>
          </cell>
          <cell r="P7745" t="str">
            <v>Current</v>
          </cell>
        </row>
        <row r="7746">
          <cell r="B7746">
            <v>41955</v>
          </cell>
          <cell r="C7746">
            <v>26</v>
          </cell>
          <cell r="D7746" t="str">
            <v>BC</v>
          </cell>
          <cell r="E7746" t="str">
            <v>Purchase</v>
          </cell>
          <cell r="F7746" t="str">
            <v>ARM</v>
          </cell>
          <cell r="I7746">
            <v>21.67</v>
          </cell>
          <cell r="J7746">
            <v>20.95</v>
          </cell>
          <cell r="K7746" t="str">
            <v>Conv</v>
          </cell>
          <cell r="L7746">
            <v>247363.01</v>
          </cell>
          <cell r="M7746" t="str">
            <v>Owner-Occupied</v>
          </cell>
          <cell r="N7746">
            <v>0</v>
          </cell>
          <cell r="O7746">
            <v>43831</v>
          </cell>
          <cell r="P7746" t="str">
            <v>Current</v>
          </cell>
        </row>
        <row r="7747">
          <cell r="B7747">
            <v>41876</v>
          </cell>
          <cell r="C7747">
            <v>29</v>
          </cell>
          <cell r="D7747" t="str">
            <v>BC</v>
          </cell>
          <cell r="E7747" t="str">
            <v>Purchase</v>
          </cell>
          <cell r="F7747" t="str">
            <v>Fixed</v>
          </cell>
          <cell r="I7747">
            <v>35.11</v>
          </cell>
          <cell r="J7747">
            <v>33.450000000000003</v>
          </cell>
          <cell r="K7747" t="str">
            <v>Conv</v>
          </cell>
          <cell r="L7747">
            <v>59210.9</v>
          </cell>
          <cell r="M7747" t="str">
            <v>Owner-Occupied</v>
          </cell>
          <cell r="N7747">
            <v>0</v>
          </cell>
          <cell r="O7747">
            <v>43831</v>
          </cell>
          <cell r="P7747" t="str">
            <v>Current</v>
          </cell>
        </row>
        <row r="7748">
          <cell r="B7748">
            <v>41425</v>
          </cell>
          <cell r="C7748">
            <v>44</v>
          </cell>
          <cell r="D7748" t="str">
            <v>ON</v>
          </cell>
          <cell r="E7748" t="str">
            <v>Purchase</v>
          </cell>
          <cell r="F7748" t="str">
            <v>Fixed</v>
          </cell>
          <cell r="I7748">
            <v>28.98</v>
          </cell>
          <cell r="J7748">
            <v>27.21</v>
          </cell>
          <cell r="K7748" t="str">
            <v>HiRatio</v>
          </cell>
          <cell r="L7748">
            <v>0</v>
          </cell>
          <cell r="M7748" t="str">
            <v>Owner-Occupied</v>
          </cell>
          <cell r="N7748">
            <v>4</v>
          </cell>
          <cell r="O7748">
            <v>42677</v>
          </cell>
          <cell r="P7748" t="str">
            <v>Current</v>
          </cell>
        </row>
        <row r="7749">
          <cell r="B7749">
            <v>41719</v>
          </cell>
          <cell r="C7749">
            <v>34</v>
          </cell>
          <cell r="D7749" t="str">
            <v>AB</v>
          </cell>
          <cell r="E7749" t="str">
            <v>Purchase</v>
          </cell>
          <cell r="F7749" t="str">
            <v>Fixed</v>
          </cell>
          <cell r="I7749">
            <v>41.78</v>
          </cell>
          <cell r="J7749">
            <v>27.63</v>
          </cell>
          <cell r="K7749" t="str">
            <v>HiRatio</v>
          </cell>
          <cell r="L7749">
            <v>277919.34999999998</v>
          </cell>
          <cell r="M7749" t="str">
            <v>Owner-Occupied</v>
          </cell>
          <cell r="N7749">
            <v>0</v>
          </cell>
          <cell r="O7749">
            <v>43831</v>
          </cell>
          <cell r="P7749" t="str">
            <v>Current</v>
          </cell>
        </row>
        <row r="7750">
          <cell r="B7750">
            <v>41061</v>
          </cell>
          <cell r="C7750">
            <v>55</v>
          </cell>
          <cell r="D7750" t="str">
            <v>ON</v>
          </cell>
          <cell r="E7750" t="str">
            <v>Purchase</v>
          </cell>
          <cell r="F7750" t="str">
            <v>Fixed</v>
          </cell>
          <cell r="I7750">
            <v>31.39</v>
          </cell>
          <cell r="J7750">
            <v>14.52</v>
          </cell>
          <cell r="K7750" t="str">
            <v>Conv</v>
          </cell>
          <cell r="L7750">
            <v>106167.51</v>
          </cell>
          <cell r="M7750" t="str">
            <v>Rental</v>
          </cell>
          <cell r="N7750">
            <v>0</v>
          </cell>
          <cell r="O7750">
            <v>43831</v>
          </cell>
          <cell r="P7750" t="str">
            <v>Current</v>
          </cell>
        </row>
        <row r="7751">
          <cell r="B7751">
            <v>41957</v>
          </cell>
          <cell r="C7751">
            <v>26</v>
          </cell>
          <cell r="D7751" t="str">
            <v>ON</v>
          </cell>
          <cell r="E7751" t="str">
            <v>Purchase</v>
          </cell>
          <cell r="F7751" t="str">
            <v>Fixed</v>
          </cell>
          <cell r="I7751">
            <v>38.049999999999997</v>
          </cell>
          <cell r="J7751">
            <v>32.9</v>
          </cell>
          <cell r="K7751" t="str">
            <v>HiRatio</v>
          </cell>
          <cell r="L7751">
            <v>488972.07</v>
          </cell>
          <cell r="M7751" t="str">
            <v>Owner-Occupied</v>
          </cell>
          <cell r="N7751">
            <v>0</v>
          </cell>
          <cell r="O7751">
            <v>43831</v>
          </cell>
          <cell r="P7751" t="str">
            <v>Current</v>
          </cell>
        </row>
        <row r="7752">
          <cell r="B7752">
            <v>41862</v>
          </cell>
          <cell r="C7752">
            <v>29</v>
          </cell>
          <cell r="D7752" t="str">
            <v>ON</v>
          </cell>
          <cell r="E7752" t="str">
            <v>Purchase</v>
          </cell>
          <cell r="F7752" t="str">
            <v>Fixed</v>
          </cell>
          <cell r="I7752">
            <v>39.92</v>
          </cell>
          <cell r="J7752">
            <v>20.57</v>
          </cell>
          <cell r="K7752" t="str">
            <v>HiRatio</v>
          </cell>
          <cell r="L7752">
            <v>238477.43</v>
          </cell>
          <cell r="M7752" t="str">
            <v>Owner-Occupied</v>
          </cell>
          <cell r="N7752">
            <v>0</v>
          </cell>
          <cell r="O7752">
            <v>43831</v>
          </cell>
          <cell r="P7752" t="str">
            <v>Current</v>
          </cell>
        </row>
        <row r="7753">
          <cell r="B7753">
            <v>41530</v>
          </cell>
          <cell r="C7753">
            <v>40</v>
          </cell>
          <cell r="D7753" t="str">
            <v>ON</v>
          </cell>
          <cell r="E7753" t="str">
            <v>Purchase</v>
          </cell>
          <cell r="F7753" t="str">
            <v>Fixed</v>
          </cell>
          <cell r="I7753">
            <v>35.869999999999997</v>
          </cell>
          <cell r="J7753">
            <v>32.729999999999997</v>
          </cell>
          <cell r="K7753" t="str">
            <v>HiRatio</v>
          </cell>
          <cell r="L7753">
            <v>161811.82</v>
          </cell>
          <cell r="M7753" t="str">
            <v>Owner-Occupied</v>
          </cell>
          <cell r="N7753">
            <v>0</v>
          </cell>
          <cell r="O7753">
            <v>43831</v>
          </cell>
          <cell r="P7753" t="str">
            <v>Current</v>
          </cell>
        </row>
        <row r="7754">
          <cell r="B7754">
            <v>42573</v>
          </cell>
          <cell r="C7754">
            <v>6</v>
          </cell>
          <cell r="D7754" t="str">
            <v>SK</v>
          </cell>
          <cell r="E7754" t="str">
            <v>Purchase</v>
          </cell>
          <cell r="F7754" t="str">
            <v>Fixed</v>
          </cell>
          <cell r="I7754">
            <v>33.51</v>
          </cell>
          <cell r="J7754">
            <v>21.01</v>
          </cell>
          <cell r="K7754" t="str">
            <v>HiRatio</v>
          </cell>
          <cell r="L7754">
            <v>147832.07999999999</v>
          </cell>
          <cell r="M7754" t="str">
            <v>Owner-Occupied</v>
          </cell>
          <cell r="N7754">
            <v>0</v>
          </cell>
          <cell r="O7754">
            <v>43831</v>
          </cell>
          <cell r="P7754" t="str">
            <v>Current</v>
          </cell>
        </row>
        <row r="7755">
          <cell r="B7755">
            <v>41745</v>
          </cell>
          <cell r="C7755">
            <v>33</v>
          </cell>
          <cell r="D7755" t="str">
            <v>BC</v>
          </cell>
          <cell r="E7755" t="str">
            <v>Transfer</v>
          </cell>
          <cell r="F7755" t="str">
            <v>ARM</v>
          </cell>
          <cell r="I7755">
            <v>36.85</v>
          </cell>
          <cell r="J7755">
            <v>16.18</v>
          </cell>
          <cell r="K7755" t="str">
            <v>Conv</v>
          </cell>
          <cell r="L7755">
            <v>0</v>
          </cell>
          <cell r="M7755" t="str">
            <v>Owner-Occupied</v>
          </cell>
          <cell r="N7755">
            <v>4</v>
          </cell>
          <cell r="O7755">
            <v>42352</v>
          </cell>
          <cell r="P7755" t="str">
            <v>Current</v>
          </cell>
        </row>
        <row r="7756">
          <cell r="B7756">
            <v>41299</v>
          </cell>
          <cell r="C7756">
            <v>48</v>
          </cell>
          <cell r="D7756" t="str">
            <v>SK</v>
          </cell>
          <cell r="E7756" t="str">
            <v>Purchase</v>
          </cell>
          <cell r="F7756" t="str">
            <v>Fixed</v>
          </cell>
          <cell r="I7756">
            <v>39.99</v>
          </cell>
          <cell r="J7756">
            <v>27.5</v>
          </cell>
          <cell r="K7756" t="str">
            <v>HiRatio</v>
          </cell>
          <cell r="L7756">
            <v>237872.81</v>
          </cell>
          <cell r="M7756" t="str">
            <v>Owner-Occupied</v>
          </cell>
          <cell r="N7756">
            <v>0</v>
          </cell>
          <cell r="O7756">
            <v>43831</v>
          </cell>
          <cell r="P7756" t="str">
            <v>0-29</v>
          </cell>
        </row>
        <row r="7757">
          <cell r="B7757">
            <v>41739</v>
          </cell>
          <cell r="C7757">
            <v>33</v>
          </cell>
          <cell r="D7757" t="str">
            <v>ON</v>
          </cell>
          <cell r="E7757" t="str">
            <v>Purchase</v>
          </cell>
          <cell r="F7757" t="str">
            <v>Fixed</v>
          </cell>
          <cell r="I7757">
            <v>36.450000000000003</v>
          </cell>
          <cell r="J7757">
            <v>34.56</v>
          </cell>
          <cell r="K7757" t="str">
            <v>HiRatio</v>
          </cell>
          <cell r="L7757">
            <v>281783.08</v>
          </cell>
          <cell r="M7757" t="str">
            <v>Owner-Occupied</v>
          </cell>
          <cell r="N7757">
            <v>0</v>
          </cell>
          <cell r="O7757">
            <v>43831</v>
          </cell>
          <cell r="P7757" t="str">
            <v>Current</v>
          </cell>
        </row>
        <row r="7758">
          <cell r="B7758">
            <v>42597</v>
          </cell>
          <cell r="C7758">
            <v>5</v>
          </cell>
          <cell r="D7758" t="str">
            <v>ON</v>
          </cell>
          <cell r="E7758" t="str">
            <v>Purchase</v>
          </cell>
          <cell r="F7758" t="str">
            <v>Fixed</v>
          </cell>
          <cell r="I7758">
            <v>41.4</v>
          </cell>
          <cell r="J7758">
            <v>33.39</v>
          </cell>
          <cell r="K7758" t="str">
            <v>HiRatio</v>
          </cell>
          <cell r="L7758">
            <v>244084.42</v>
          </cell>
          <cell r="M7758" t="str">
            <v>Owner-Occupied</v>
          </cell>
          <cell r="N7758">
            <v>0</v>
          </cell>
          <cell r="O7758">
            <v>43831</v>
          </cell>
          <cell r="P7758" t="str">
            <v>Current</v>
          </cell>
        </row>
        <row r="7759">
          <cell r="B7759">
            <v>42228</v>
          </cell>
          <cell r="C7759">
            <v>17</v>
          </cell>
          <cell r="D7759" t="str">
            <v>ON</v>
          </cell>
          <cell r="E7759" t="str">
            <v>Refinance External</v>
          </cell>
          <cell r="F7759" t="str">
            <v>ARM</v>
          </cell>
          <cell r="I7759">
            <v>21.14</v>
          </cell>
          <cell r="J7759">
            <v>8.41</v>
          </cell>
          <cell r="K7759" t="str">
            <v>Conv</v>
          </cell>
          <cell r="L7759">
            <v>116322.85</v>
          </cell>
          <cell r="M7759" t="str">
            <v>Owner-Occupied</v>
          </cell>
          <cell r="N7759">
            <v>0</v>
          </cell>
          <cell r="O7759">
            <v>43831</v>
          </cell>
          <cell r="P7759" t="str">
            <v>Current</v>
          </cell>
        </row>
        <row r="7760">
          <cell r="B7760">
            <v>42489</v>
          </cell>
          <cell r="C7760">
            <v>9</v>
          </cell>
          <cell r="D7760" t="str">
            <v>MB</v>
          </cell>
          <cell r="E7760" t="str">
            <v>Purchase</v>
          </cell>
          <cell r="F7760" t="str">
            <v>Fixed</v>
          </cell>
          <cell r="I7760">
            <v>27.15</v>
          </cell>
          <cell r="J7760">
            <v>15.13</v>
          </cell>
          <cell r="K7760" t="str">
            <v>Conv</v>
          </cell>
          <cell r="L7760">
            <v>238408.68</v>
          </cell>
          <cell r="M7760" t="str">
            <v>Owner-Occupied</v>
          </cell>
          <cell r="N7760">
            <v>0</v>
          </cell>
          <cell r="O7760">
            <v>43831</v>
          </cell>
          <cell r="P7760" t="str">
            <v>Current</v>
          </cell>
        </row>
        <row r="7761">
          <cell r="B7761">
            <v>41064</v>
          </cell>
          <cell r="C7761">
            <v>55</v>
          </cell>
          <cell r="D7761" t="str">
            <v>BC</v>
          </cell>
          <cell r="E7761" t="str">
            <v>Purchase</v>
          </cell>
          <cell r="F7761" t="str">
            <v>Fixed</v>
          </cell>
          <cell r="I7761">
            <v>33.43</v>
          </cell>
          <cell r="J7761">
            <v>25.96</v>
          </cell>
          <cell r="K7761" t="str">
            <v>HiRatio</v>
          </cell>
          <cell r="L7761">
            <v>385580.07</v>
          </cell>
          <cell r="M7761" t="str">
            <v>Owner-Occupied</v>
          </cell>
          <cell r="N7761">
            <v>0</v>
          </cell>
          <cell r="O7761">
            <v>43831</v>
          </cell>
          <cell r="P7761" t="str">
            <v>Current</v>
          </cell>
        </row>
        <row r="7762">
          <cell r="B7762">
            <v>41726</v>
          </cell>
          <cell r="C7762">
            <v>34</v>
          </cell>
          <cell r="D7762" t="str">
            <v>ON</v>
          </cell>
          <cell r="E7762" t="str">
            <v>Purchase</v>
          </cell>
          <cell r="F7762" t="str">
            <v>Fixed</v>
          </cell>
          <cell r="I7762">
            <v>40.049999999999997</v>
          </cell>
          <cell r="J7762">
            <v>20.45</v>
          </cell>
          <cell r="K7762" t="str">
            <v>HiRatio</v>
          </cell>
          <cell r="L7762">
            <v>131518.26999999999</v>
          </cell>
          <cell r="M7762" t="str">
            <v>Owner-Occupied</v>
          </cell>
          <cell r="N7762">
            <v>0</v>
          </cell>
          <cell r="O7762">
            <v>43831</v>
          </cell>
          <cell r="P7762" t="str">
            <v>Current</v>
          </cell>
        </row>
        <row r="7763">
          <cell r="B7763">
            <v>42230</v>
          </cell>
          <cell r="C7763">
            <v>17</v>
          </cell>
          <cell r="D7763" t="str">
            <v>AB</v>
          </cell>
          <cell r="E7763" t="str">
            <v>Purchase</v>
          </cell>
          <cell r="F7763" t="str">
            <v>Fixed</v>
          </cell>
          <cell r="I7763">
            <v>31.08</v>
          </cell>
          <cell r="J7763">
            <v>26.36</v>
          </cell>
          <cell r="K7763" t="str">
            <v>HiRatio</v>
          </cell>
          <cell r="L7763">
            <v>396407.23</v>
          </cell>
          <cell r="M7763" t="str">
            <v>Owner-Occupied</v>
          </cell>
          <cell r="N7763">
            <v>0</v>
          </cell>
          <cell r="O7763">
            <v>43831</v>
          </cell>
          <cell r="P7763" t="str">
            <v>Current</v>
          </cell>
        </row>
        <row r="7764">
          <cell r="B7764">
            <v>42312</v>
          </cell>
          <cell r="C7764">
            <v>14</v>
          </cell>
          <cell r="D7764" t="str">
            <v>BC</v>
          </cell>
          <cell r="E7764" t="str">
            <v>Refinance External</v>
          </cell>
          <cell r="F7764" t="str">
            <v>ARM</v>
          </cell>
          <cell r="I7764">
            <v>19.899999999999999</v>
          </cell>
          <cell r="J7764">
            <v>14.09</v>
          </cell>
          <cell r="K7764" t="str">
            <v>Conv</v>
          </cell>
          <cell r="L7764">
            <v>208776.99</v>
          </cell>
          <cell r="M7764" t="str">
            <v>Owner-Occupied</v>
          </cell>
          <cell r="N7764">
            <v>0</v>
          </cell>
          <cell r="O7764">
            <v>43831</v>
          </cell>
          <cell r="P7764" t="str">
            <v>Current</v>
          </cell>
        </row>
        <row r="7765">
          <cell r="B7765">
            <v>42181</v>
          </cell>
          <cell r="C7765">
            <v>19</v>
          </cell>
          <cell r="D7765" t="str">
            <v>BC</v>
          </cell>
          <cell r="E7765" t="str">
            <v>Transfer</v>
          </cell>
          <cell r="F7765" t="str">
            <v>Fixed</v>
          </cell>
          <cell r="I7765">
            <v>31.63</v>
          </cell>
          <cell r="J7765">
            <v>24.75</v>
          </cell>
          <cell r="K7765" t="str">
            <v>Conv</v>
          </cell>
          <cell r="L7765">
            <v>551813.81000000006</v>
          </cell>
          <cell r="M7765" t="str">
            <v>Owner-Occupied</v>
          </cell>
          <cell r="N7765">
            <v>0</v>
          </cell>
          <cell r="O7765">
            <v>43831</v>
          </cell>
          <cell r="P7765" t="str">
            <v>Current</v>
          </cell>
        </row>
        <row r="7766">
          <cell r="B7766">
            <v>42675</v>
          </cell>
          <cell r="C7766">
            <v>2</v>
          </cell>
          <cell r="D7766" t="str">
            <v>AB</v>
          </cell>
          <cell r="E7766" t="str">
            <v>Refinance External</v>
          </cell>
          <cell r="F7766" t="str">
            <v>Fixed</v>
          </cell>
          <cell r="I7766">
            <v>29.81</v>
          </cell>
          <cell r="J7766">
            <v>28.56</v>
          </cell>
          <cell r="K7766" t="str">
            <v>Conv</v>
          </cell>
          <cell r="L7766">
            <v>190256.66</v>
          </cell>
          <cell r="M7766" t="str">
            <v>Owner-Occupied</v>
          </cell>
          <cell r="N7766">
            <v>0</v>
          </cell>
          <cell r="O7766">
            <v>43831</v>
          </cell>
          <cell r="P7766" t="str">
            <v>Current</v>
          </cell>
        </row>
        <row r="7767">
          <cell r="B7767">
            <v>41306</v>
          </cell>
          <cell r="C7767">
            <v>47</v>
          </cell>
          <cell r="D7767" t="str">
            <v>AB</v>
          </cell>
          <cell r="E7767" t="str">
            <v>Purchase</v>
          </cell>
          <cell r="F7767" t="str">
            <v>Fixed</v>
          </cell>
          <cell r="I7767">
            <v>41.62</v>
          </cell>
          <cell r="J7767">
            <v>37.97</v>
          </cell>
          <cell r="K7767" t="str">
            <v>HiRatio</v>
          </cell>
          <cell r="L7767">
            <v>252858.1</v>
          </cell>
          <cell r="M7767" t="str">
            <v>Owner-Occupied</v>
          </cell>
          <cell r="N7767">
            <v>0</v>
          </cell>
          <cell r="O7767">
            <v>43831</v>
          </cell>
          <cell r="P7767" t="str">
            <v>Current</v>
          </cell>
        </row>
        <row r="7768">
          <cell r="B7768">
            <v>42690</v>
          </cell>
          <cell r="C7768">
            <v>2</v>
          </cell>
          <cell r="D7768" t="str">
            <v>ON</v>
          </cell>
          <cell r="E7768" t="str">
            <v>Purchase</v>
          </cell>
          <cell r="F7768" t="str">
            <v>Fixed</v>
          </cell>
          <cell r="I7768">
            <v>38.58</v>
          </cell>
          <cell r="J7768">
            <v>36.96</v>
          </cell>
          <cell r="K7768" t="str">
            <v>HiRatio</v>
          </cell>
          <cell r="L7768">
            <v>579040.61</v>
          </cell>
          <cell r="M7768" t="str">
            <v>Owner-Occupied</v>
          </cell>
          <cell r="N7768">
            <v>0</v>
          </cell>
          <cell r="O7768">
            <v>43831</v>
          </cell>
          <cell r="P7768" t="str">
            <v>Current</v>
          </cell>
        </row>
        <row r="7769">
          <cell r="B7769">
            <v>41851</v>
          </cell>
          <cell r="C7769">
            <v>30</v>
          </cell>
          <cell r="D7769" t="str">
            <v>AB</v>
          </cell>
          <cell r="E7769" t="str">
            <v>Purchase with Improvements</v>
          </cell>
          <cell r="F7769" t="str">
            <v>Fixed</v>
          </cell>
          <cell r="I7769">
            <v>35.340000000000003</v>
          </cell>
          <cell r="J7769">
            <v>19.53</v>
          </cell>
          <cell r="K7769" t="str">
            <v>HiRatio</v>
          </cell>
          <cell r="L7769">
            <v>303723.84999999998</v>
          </cell>
          <cell r="M7769" t="str">
            <v>Owner-Occupied</v>
          </cell>
          <cell r="N7769">
            <v>0</v>
          </cell>
          <cell r="O7769">
            <v>43831</v>
          </cell>
          <cell r="P7769" t="str">
            <v>Current</v>
          </cell>
        </row>
        <row r="7770">
          <cell r="B7770">
            <v>41642</v>
          </cell>
          <cell r="C7770">
            <v>36</v>
          </cell>
          <cell r="D7770" t="str">
            <v>AB</v>
          </cell>
          <cell r="E7770" t="str">
            <v>Purchase</v>
          </cell>
          <cell r="F7770" t="str">
            <v>Fixed</v>
          </cell>
          <cell r="I7770">
            <v>40.520000000000003</v>
          </cell>
          <cell r="J7770">
            <v>35.47</v>
          </cell>
          <cell r="K7770" t="str">
            <v>HiRatio</v>
          </cell>
          <cell r="L7770">
            <v>395063.48</v>
          </cell>
          <cell r="M7770" t="str">
            <v>Owner-Occupied</v>
          </cell>
          <cell r="N7770">
            <v>0</v>
          </cell>
          <cell r="O7770">
            <v>43831</v>
          </cell>
          <cell r="P7770" t="str">
            <v>Current</v>
          </cell>
        </row>
        <row r="7771">
          <cell r="B7771">
            <v>41150</v>
          </cell>
          <cell r="C7771">
            <v>53</v>
          </cell>
          <cell r="D7771" t="str">
            <v>BC</v>
          </cell>
          <cell r="E7771" t="str">
            <v>Refinance External</v>
          </cell>
          <cell r="F7771" t="str">
            <v>ARM</v>
          </cell>
          <cell r="I7771">
            <v>36.26</v>
          </cell>
          <cell r="J7771">
            <v>34.69</v>
          </cell>
          <cell r="K7771" t="str">
            <v>Conv</v>
          </cell>
          <cell r="L7771">
            <v>333615.26</v>
          </cell>
          <cell r="M7771" t="str">
            <v>Owner-Occupied</v>
          </cell>
          <cell r="N7771">
            <v>0</v>
          </cell>
          <cell r="O7771">
            <v>43831</v>
          </cell>
          <cell r="P7771" t="str">
            <v>Current</v>
          </cell>
        </row>
        <row r="7772">
          <cell r="B7772">
            <v>41180</v>
          </cell>
          <cell r="C7772">
            <v>52</v>
          </cell>
          <cell r="D7772" t="str">
            <v>ON</v>
          </cell>
          <cell r="E7772" t="str">
            <v>Purchase</v>
          </cell>
          <cell r="F7772" t="str">
            <v>Fixed</v>
          </cell>
          <cell r="I7772">
            <v>35.89</v>
          </cell>
          <cell r="J7772">
            <v>35.1</v>
          </cell>
          <cell r="K7772" t="str">
            <v>HiRatio</v>
          </cell>
          <cell r="L7772">
            <v>0</v>
          </cell>
          <cell r="M7772" t="str">
            <v>Owner-Occupied</v>
          </cell>
          <cell r="N7772">
            <v>4</v>
          </cell>
          <cell r="O7772">
            <v>42723</v>
          </cell>
          <cell r="P7772" t="str">
            <v>Current</v>
          </cell>
        </row>
        <row r="7773">
          <cell r="B7773">
            <v>41068</v>
          </cell>
          <cell r="C7773">
            <v>55</v>
          </cell>
          <cell r="D7773" t="str">
            <v>ON</v>
          </cell>
          <cell r="E7773" t="str">
            <v>Refinance External</v>
          </cell>
          <cell r="F7773" t="str">
            <v>Fixed</v>
          </cell>
          <cell r="I7773">
            <v>33.24</v>
          </cell>
          <cell r="J7773">
            <v>25.12</v>
          </cell>
          <cell r="K7773" t="str">
            <v>Conv</v>
          </cell>
          <cell r="L7773">
            <v>203037.63</v>
          </cell>
          <cell r="M7773" t="str">
            <v>Owner-Occupied</v>
          </cell>
          <cell r="N7773">
            <v>0</v>
          </cell>
          <cell r="O7773">
            <v>43831</v>
          </cell>
          <cell r="P7773" t="str">
            <v>Current</v>
          </cell>
        </row>
        <row r="7774">
          <cell r="B7774">
            <v>42185</v>
          </cell>
          <cell r="C7774">
            <v>19</v>
          </cell>
          <cell r="D7774" t="str">
            <v>ON</v>
          </cell>
          <cell r="E7774" t="str">
            <v>Purchase</v>
          </cell>
          <cell r="F7774" t="str">
            <v>Fixed</v>
          </cell>
          <cell r="I7774">
            <v>39.96</v>
          </cell>
          <cell r="J7774">
            <v>6.31</v>
          </cell>
          <cell r="K7774" t="str">
            <v>Conv</v>
          </cell>
          <cell r="L7774">
            <v>125963.04</v>
          </cell>
          <cell r="M7774" t="str">
            <v>Rental</v>
          </cell>
          <cell r="N7774">
            <v>0</v>
          </cell>
          <cell r="O7774">
            <v>43831</v>
          </cell>
          <cell r="P7774" t="str">
            <v>Current</v>
          </cell>
        </row>
        <row r="7775">
          <cell r="B7775">
            <v>41835</v>
          </cell>
          <cell r="C7775">
            <v>30</v>
          </cell>
          <cell r="D7775" t="str">
            <v>AB</v>
          </cell>
          <cell r="E7775" t="str">
            <v>Refinance External</v>
          </cell>
          <cell r="F7775" t="str">
            <v>Fixed</v>
          </cell>
          <cell r="I7775">
            <v>39.92</v>
          </cell>
          <cell r="J7775">
            <v>38.880000000000003</v>
          </cell>
          <cell r="K7775" t="str">
            <v>Conv</v>
          </cell>
          <cell r="L7775">
            <v>0</v>
          </cell>
          <cell r="M7775" t="str">
            <v>Owner-Occupied</v>
          </cell>
          <cell r="N7775">
            <v>4</v>
          </cell>
          <cell r="O7775">
            <v>42164</v>
          </cell>
          <cell r="P7775" t="str">
            <v>Current</v>
          </cell>
        </row>
        <row r="7776">
          <cell r="B7776">
            <v>41957</v>
          </cell>
          <cell r="C7776">
            <v>26</v>
          </cell>
          <cell r="D7776" t="str">
            <v>ON</v>
          </cell>
          <cell r="E7776" t="str">
            <v>Purchase</v>
          </cell>
          <cell r="F7776" t="str">
            <v>ARM</v>
          </cell>
          <cell r="I7776">
            <v>32.369999999999997</v>
          </cell>
          <cell r="J7776">
            <v>26.36</v>
          </cell>
          <cell r="K7776" t="str">
            <v>HiRatio</v>
          </cell>
          <cell r="L7776">
            <v>262029.49</v>
          </cell>
          <cell r="M7776" t="str">
            <v>Owner-Occupied</v>
          </cell>
          <cell r="N7776">
            <v>0</v>
          </cell>
          <cell r="O7776">
            <v>43831</v>
          </cell>
          <cell r="P7776" t="str">
            <v>Current</v>
          </cell>
        </row>
        <row r="7777">
          <cell r="B7777">
            <v>41866</v>
          </cell>
          <cell r="C7777">
            <v>29</v>
          </cell>
          <cell r="D7777" t="str">
            <v>MB</v>
          </cell>
          <cell r="E7777" t="str">
            <v>Refinance External</v>
          </cell>
          <cell r="F7777" t="str">
            <v>Fixed</v>
          </cell>
          <cell r="I7777">
            <v>19.23</v>
          </cell>
          <cell r="J7777">
            <v>18.68</v>
          </cell>
          <cell r="K7777" t="str">
            <v>Conv</v>
          </cell>
          <cell r="L7777">
            <v>154182.13</v>
          </cell>
          <cell r="M7777" t="str">
            <v>Owner-Occupied</v>
          </cell>
          <cell r="N7777">
            <v>0</v>
          </cell>
          <cell r="O7777">
            <v>43831</v>
          </cell>
          <cell r="P7777" t="str">
            <v>Current</v>
          </cell>
        </row>
        <row r="7778">
          <cell r="B7778">
            <v>41235</v>
          </cell>
          <cell r="C7778">
            <v>50</v>
          </cell>
          <cell r="D7778" t="str">
            <v>ON</v>
          </cell>
          <cell r="E7778" t="str">
            <v>Purchase</v>
          </cell>
          <cell r="F7778" t="str">
            <v>Fixed</v>
          </cell>
          <cell r="I7778">
            <v>38.450000000000003</v>
          </cell>
          <cell r="J7778">
            <v>26.56</v>
          </cell>
          <cell r="K7778" t="str">
            <v>HiRatio</v>
          </cell>
          <cell r="L7778">
            <v>0</v>
          </cell>
          <cell r="M7778" t="str">
            <v>Owner-Occupied</v>
          </cell>
          <cell r="N7778">
            <v>4</v>
          </cell>
          <cell r="O7778">
            <v>41799</v>
          </cell>
          <cell r="P7778" t="str">
            <v>Current</v>
          </cell>
        </row>
        <row r="7779">
          <cell r="B7779">
            <v>42334</v>
          </cell>
          <cell r="C7779">
            <v>14</v>
          </cell>
          <cell r="D7779" t="str">
            <v>ON</v>
          </cell>
          <cell r="E7779" t="str">
            <v>Refinance External</v>
          </cell>
          <cell r="F7779" t="str">
            <v>Fixed</v>
          </cell>
          <cell r="I7779">
            <v>36.68</v>
          </cell>
          <cell r="J7779">
            <v>19.940000000000001</v>
          </cell>
          <cell r="K7779" t="str">
            <v>Conv</v>
          </cell>
          <cell r="L7779">
            <v>440471.87</v>
          </cell>
          <cell r="M7779" t="str">
            <v>Owner-Occupied</v>
          </cell>
          <cell r="N7779">
            <v>0</v>
          </cell>
          <cell r="O7779">
            <v>43831</v>
          </cell>
          <cell r="P7779" t="str">
            <v>Current</v>
          </cell>
        </row>
        <row r="7780">
          <cell r="B7780">
            <v>42108</v>
          </cell>
          <cell r="C7780">
            <v>21</v>
          </cell>
          <cell r="D7780" t="str">
            <v>AB</v>
          </cell>
          <cell r="E7780" t="str">
            <v>Purchase</v>
          </cell>
          <cell r="F7780" t="str">
            <v>ARM</v>
          </cell>
          <cell r="I7780">
            <v>33.549999999999997</v>
          </cell>
          <cell r="J7780">
            <v>14.83</v>
          </cell>
          <cell r="K7780" t="str">
            <v>HiRatio</v>
          </cell>
          <cell r="L7780">
            <v>375316.72</v>
          </cell>
          <cell r="M7780" t="str">
            <v>Owner-Occupied</v>
          </cell>
          <cell r="N7780">
            <v>0</v>
          </cell>
          <cell r="O7780">
            <v>43831</v>
          </cell>
          <cell r="P7780" t="str">
            <v>Current</v>
          </cell>
        </row>
        <row r="7781">
          <cell r="B7781">
            <v>41052</v>
          </cell>
          <cell r="C7781">
            <v>56</v>
          </cell>
          <cell r="D7781" t="str">
            <v>AB</v>
          </cell>
          <cell r="E7781" t="str">
            <v>Purchase</v>
          </cell>
          <cell r="F7781" t="str">
            <v>ARM</v>
          </cell>
          <cell r="I7781">
            <v>34.119999999999997</v>
          </cell>
          <cell r="J7781">
            <v>28.62</v>
          </cell>
          <cell r="K7781" t="str">
            <v>HiRatio</v>
          </cell>
          <cell r="L7781">
            <v>212420.07</v>
          </cell>
          <cell r="M7781" t="str">
            <v>Owner-Occupied</v>
          </cell>
          <cell r="N7781">
            <v>0</v>
          </cell>
          <cell r="O7781">
            <v>43831</v>
          </cell>
          <cell r="P7781" t="str">
            <v>Current</v>
          </cell>
        </row>
        <row r="7782">
          <cell r="B7782">
            <v>42215</v>
          </cell>
          <cell r="C7782">
            <v>18</v>
          </cell>
          <cell r="D7782" t="str">
            <v>AB</v>
          </cell>
          <cell r="E7782" t="str">
            <v>Purchase</v>
          </cell>
          <cell r="F7782" t="str">
            <v>Fixed</v>
          </cell>
          <cell r="I7782">
            <v>28.66</v>
          </cell>
          <cell r="J7782">
            <v>22.67</v>
          </cell>
          <cell r="K7782" t="str">
            <v>HiRatio</v>
          </cell>
          <cell r="L7782">
            <v>510009.43</v>
          </cell>
          <cell r="M7782" t="str">
            <v>Owner-Occupied</v>
          </cell>
          <cell r="N7782">
            <v>0</v>
          </cell>
          <cell r="O7782">
            <v>43831</v>
          </cell>
          <cell r="P7782" t="str">
            <v>Current</v>
          </cell>
        </row>
        <row r="7783">
          <cell r="B7783">
            <v>42566</v>
          </cell>
          <cell r="C7783">
            <v>6</v>
          </cell>
          <cell r="D7783" t="str">
            <v>BC</v>
          </cell>
          <cell r="E7783" t="str">
            <v>Refinance External</v>
          </cell>
          <cell r="F7783" t="str">
            <v>Fixed</v>
          </cell>
          <cell r="I7783">
            <v>21.88</v>
          </cell>
          <cell r="J7783">
            <v>19.09</v>
          </cell>
          <cell r="K7783" t="str">
            <v>Conv</v>
          </cell>
          <cell r="L7783">
            <v>117808.79</v>
          </cell>
          <cell r="M7783" t="str">
            <v>Owner-Occupied</v>
          </cell>
          <cell r="N7783">
            <v>0</v>
          </cell>
          <cell r="O7783">
            <v>43831</v>
          </cell>
          <cell r="P7783" t="str">
            <v>Current</v>
          </cell>
        </row>
        <row r="7784">
          <cell r="B7784">
            <v>42153</v>
          </cell>
          <cell r="C7784">
            <v>20</v>
          </cell>
          <cell r="D7784" t="str">
            <v>AB</v>
          </cell>
          <cell r="E7784" t="str">
            <v>Purchase</v>
          </cell>
          <cell r="F7784" t="str">
            <v>Fixed</v>
          </cell>
          <cell r="I7784">
            <v>40.19</v>
          </cell>
          <cell r="J7784">
            <v>34.19</v>
          </cell>
          <cell r="K7784" t="str">
            <v>HiRatio</v>
          </cell>
          <cell r="L7784">
            <v>272839.28999999998</v>
          </cell>
          <cell r="M7784" t="str">
            <v>Owner-Occupied</v>
          </cell>
          <cell r="N7784">
            <v>0</v>
          </cell>
          <cell r="O7784">
            <v>43831</v>
          </cell>
          <cell r="P7784" t="str">
            <v>Current</v>
          </cell>
        </row>
        <row r="7785">
          <cell r="B7785">
            <v>41148</v>
          </cell>
          <cell r="C7785">
            <v>53</v>
          </cell>
          <cell r="D7785" t="str">
            <v>ON</v>
          </cell>
          <cell r="E7785" t="str">
            <v>Refinance External</v>
          </cell>
          <cell r="F7785" t="str">
            <v>Fixed</v>
          </cell>
          <cell r="I7785">
            <v>41.39</v>
          </cell>
          <cell r="J7785">
            <v>41.01</v>
          </cell>
          <cell r="K7785" t="str">
            <v>Conv</v>
          </cell>
          <cell r="L7785">
            <v>123571.38</v>
          </cell>
          <cell r="M7785" t="str">
            <v>Owner-Occupied</v>
          </cell>
          <cell r="N7785">
            <v>0</v>
          </cell>
          <cell r="O7785">
            <v>43831</v>
          </cell>
          <cell r="P7785" t="str">
            <v>Current</v>
          </cell>
        </row>
        <row r="7786">
          <cell r="B7786">
            <v>42338</v>
          </cell>
          <cell r="C7786">
            <v>14</v>
          </cell>
          <cell r="D7786" t="str">
            <v>AB</v>
          </cell>
          <cell r="E7786" t="str">
            <v>Purchase</v>
          </cell>
          <cell r="F7786" t="str">
            <v>Fixed</v>
          </cell>
          <cell r="I7786">
            <v>35.43</v>
          </cell>
          <cell r="J7786">
            <v>28.89</v>
          </cell>
          <cell r="K7786" t="str">
            <v>HiRatio</v>
          </cell>
          <cell r="L7786">
            <v>264356.21000000002</v>
          </cell>
          <cell r="M7786" t="str">
            <v>Owner-Occupied</v>
          </cell>
          <cell r="N7786">
            <v>0</v>
          </cell>
          <cell r="O7786">
            <v>43831</v>
          </cell>
          <cell r="P7786" t="str">
            <v>Current</v>
          </cell>
        </row>
        <row r="7787">
          <cell r="B7787">
            <v>42269</v>
          </cell>
          <cell r="C7787">
            <v>16</v>
          </cell>
          <cell r="D7787" t="str">
            <v>ON</v>
          </cell>
          <cell r="E7787" t="str">
            <v>Refinance External</v>
          </cell>
          <cell r="F7787" t="str">
            <v>ARM</v>
          </cell>
          <cell r="I7787">
            <v>27.19</v>
          </cell>
          <cell r="J7787">
            <v>24.14</v>
          </cell>
          <cell r="K7787" t="str">
            <v>Conv</v>
          </cell>
          <cell r="L7787">
            <v>203088.58</v>
          </cell>
          <cell r="M7787" t="str">
            <v>Owner-Occupied</v>
          </cell>
          <cell r="N7787">
            <v>0</v>
          </cell>
          <cell r="O7787">
            <v>43831</v>
          </cell>
          <cell r="P7787" t="str">
            <v>Current</v>
          </cell>
        </row>
        <row r="7788">
          <cell r="B7788">
            <v>42524</v>
          </cell>
          <cell r="C7788">
            <v>7</v>
          </cell>
          <cell r="D7788" t="str">
            <v>BC</v>
          </cell>
          <cell r="E7788" t="str">
            <v>Purchase</v>
          </cell>
          <cell r="F7788" t="str">
            <v>ARM</v>
          </cell>
          <cell r="I7788">
            <v>27.4</v>
          </cell>
          <cell r="J7788">
            <v>27</v>
          </cell>
          <cell r="K7788" t="str">
            <v>Conv</v>
          </cell>
          <cell r="L7788">
            <v>296704.90999999997</v>
          </cell>
          <cell r="M7788" t="str">
            <v>Owner-Occupied</v>
          </cell>
          <cell r="N7788">
            <v>0</v>
          </cell>
          <cell r="O7788">
            <v>43831</v>
          </cell>
          <cell r="P7788" t="str">
            <v>Current</v>
          </cell>
        </row>
        <row r="7789">
          <cell r="B7789">
            <v>41901</v>
          </cell>
          <cell r="C7789">
            <v>28</v>
          </cell>
          <cell r="D7789" t="str">
            <v>ON</v>
          </cell>
          <cell r="E7789" t="str">
            <v>Purchase</v>
          </cell>
          <cell r="F7789" t="str">
            <v>Fixed</v>
          </cell>
          <cell r="I7789">
            <v>34.06</v>
          </cell>
          <cell r="J7789">
            <v>20.059999999999999</v>
          </cell>
          <cell r="K7789" t="str">
            <v>HiRatio</v>
          </cell>
          <cell r="L7789">
            <v>247720.67</v>
          </cell>
          <cell r="M7789" t="str">
            <v>Owner-Occupied</v>
          </cell>
          <cell r="N7789">
            <v>0</v>
          </cell>
          <cell r="O7789">
            <v>43831</v>
          </cell>
          <cell r="P7789" t="str">
            <v>Current</v>
          </cell>
        </row>
        <row r="7790">
          <cell r="B7790">
            <v>42069</v>
          </cell>
          <cell r="C7790">
            <v>22</v>
          </cell>
          <cell r="D7790" t="str">
            <v>ON</v>
          </cell>
          <cell r="E7790" t="str">
            <v>Refinance External</v>
          </cell>
          <cell r="F7790" t="str">
            <v>ARM</v>
          </cell>
          <cell r="I7790">
            <v>30.67</v>
          </cell>
          <cell r="J7790">
            <v>20.23</v>
          </cell>
          <cell r="K7790" t="str">
            <v>Conv</v>
          </cell>
          <cell r="L7790">
            <v>0</v>
          </cell>
          <cell r="M7790" t="str">
            <v>Owner-Occupied</v>
          </cell>
          <cell r="N7790">
            <v>4</v>
          </cell>
          <cell r="O7790">
            <v>42200</v>
          </cell>
          <cell r="P7790" t="str">
            <v>Current</v>
          </cell>
        </row>
        <row r="7791">
          <cell r="B7791">
            <v>42262</v>
          </cell>
          <cell r="C7791">
            <v>16</v>
          </cell>
          <cell r="D7791" t="str">
            <v>ON</v>
          </cell>
          <cell r="E7791" t="str">
            <v>Purchase</v>
          </cell>
          <cell r="F7791" t="str">
            <v>ARM</v>
          </cell>
          <cell r="I7791">
            <v>36.869999999999997</v>
          </cell>
          <cell r="J7791">
            <v>18.309999999999999</v>
          </cell>
          <cell r="K7791" t="str">
            <v>HiRatio</v>
          </cell>
          <cell r="L7791">
            <v>0</v>
          </cell>
          <cell r="M7791" t="str">
            <v>Owner-Occupied</v>
          </cell>
          <cell r="N7791">
            <v>4</v>
          </cell>
          <cell r="O7791">
            <v>42592</v>
          </cell>
          <cell r="P7791" t="str">
            <v>Current</v>
          </cell>
        </row>
        <row r="7792">
          <cell r="B7792">
            <v>42405</v>
          </cell>
          <cell r="C7792">
            <v>11</v>
          </cell>
          <cell r="D7792" t="str">
            <v>ON</v>
          </cell>
          <cell r="E7792" t="str">
            <v>Refinance External</v>
          </cell>
          <cell r="F7792" t="str">
            <v>Fixed</v>
          </cell>
          <cell r="I7792">
            <v>29.72</v>
          </cell>
          <cell r="J7792">
            <v>21.85</v>
          </cell>
          <cell r="K7792" t="str">
            <v>Conv</v>
          </cell>
          <cell r="L7792">
            <v>610503.22</v>
          </cell>
          <cell r="M7792" t="str">
            <v>Owner-Occupied</v>
          </cell>
          <cell r="N7792">
            <v>0</v>
          </cell>
          <cell r="O7792">
            <v>43831</v>
          </cell>
          <cell r="P7792" t="str">
            <v>Current</v>
          </cell>
        </row>
        <row r="7793">
          <cell r="B7793">
            <v>42107</v>
          </cell>
          <cell r="C7793">
            <v>21</v>
          </cell>
          <cell r="D7793" t="str">
            <v>ON</v>
          </cell>
          <cell r="E7793" t="str">
            <v>Transfer</v>
          </cell>
          <cell r="F7793" t="str">
            <v>Fixed</v>
          </cell>
          <cell r="I7793">
            <v>38.04</v>
          </cell>
          <cell r="J7793">
            <v>37.159999999999997</v>
          </cell>
          <cell r="K7793" t="str">
            <v>Conv</v>
          </cell>
          <cell r="L7793">
            <v>147962.63</v>
          </cell>
          <cell r="M7793" t="str">
            <v>Owner-Occupied</v>
          </cell>
          <cell r="N7793">
            <v>0</v>
          </cell>
          <cell r="O7793">
            <v>43831</v>
          </cell>
          <cell r="P7793" t="str">
            <v>Current</v>
          </cell>
        </row>
        <row r="7794">
          <cell r="B7794">
            <v>41886</v>
          </cell>
          <cell r="C7794">
            <v>28</v>
          </cell>
          <cell r="D7794" t="str">
            <v>ON</v>
          </cell>
          <cell r="E7794" t="str">
            <v>Purchase</v>
          </cell>
          <cell r="F7794" t="str">
            <v>ARM</v>
          </cell>
          <cell r="I7794">
            <v>37.42</v>
          </cell>
          <cell r="J7794">
            <v>10.130000000000001</v>
          </cell>
          <cell r="K7794" t="str">
            <v>Conv</v>
          </cell>
          <cell r="L7794">
            <v>373651.14</v>
          </cell>
          <cell r="M7794" t="str">
            <v>Owner-Occupied</v>
          </cell>
          <cell r="N7794">
            <v>0</v>
          </cell>
          <cell r="O7794">
            <v>43831</v>
          </cell>
          <cell r="P7794" t="str">
            <v>Current</v>
          </cell>
        </row>
        <row r="7795">
          <cell r="B7795">
            <v>42061</v>
          </cell>
          <cell r="C7795">
            <v>23</v>
          </cell>
          <cell r="D7795" t="str">
            <v>AB</v>
          </cell>
          <cell r="E7795" t="str">
            <v>Refinance External</v>
          </cell>
          <cell r="F7795" t="str">
            <v>ARM</v>
          </cell>
          <cell r="I7795">
            <v>27.5</v>
          </cell>
          <cell r="J7795">
            <v>27.32</v>
          </cell>
          <cell r="K7795" t="str">
            <v>Conv</v>
          </cell>
          <cell r="L7795">
            <v>306161.46999999997</v>
          </cell>
          <cell r="M7795" t="str">
            <v>Owner-Occupied</v>
          </cell>
          <cell r="N7795">
            <v>0</v>
          </cell>
          <cell r="O7795">
            <v>43831</v>
          </cell>
          <cell r="P7795" t="str">
            <v>Current</v>
          </cell>
        </row>
        <row r="7796">
          <cell r="B7796">
            <v>42109</v>
          </cell>
          <cell r="C7796">
            <v>21</v>
          </cell>
          <cell r="D7796" t="str">
            <v>SK</v>
          </cell>
          <cell r="E7796" t="str">
            <v>Purchase</v>
          </cell>
          <cell r="F7796" t="str">
            <v>Fixed</v>
          </cell>
          <cell r="I7796">
            <v>36.56</v>
          </cell>
          <cell r="J7796">
            <v>15.25</v>
          </cell>
          <cell r="K7796" t="str">
            <v>HiRatio</v>
          </cell>
          <cell r="L7796">
            <v>273761.59000000003</v>
          </cell>
          <cell r="M7796" t="str">
            <v>Owner-Occupied</v>
          </cell>
          <cell r="N7796">
            <v>0</v>
          </cell>
          <cell r="O7796">
            <v>43831</v>
          </cell>
          <cell r="P7796" t="str">
            <v>Current</v>
          </cell>
        </row>
        <row r="7797">
          <cell r="B7797">
            <v>42300</v>
          </cell>
          <cell r="C7797">
            <v>15</v>
          </cell>
          <cell r="D7797" t="str">
            <v>ON</v>
          </cell>
          <cell r="E7797" t="str">
            <v>Purchase</v>
          </cell>
          <cell r="F7797" t="str">
            <v>ARM</v>
          </cell>
          <cell r="I7797">
            <v>19.73</v>
          </cell>
          <cell r="J7797">
            <v>19.73</v>
          </cell>
          <cell r="K7797" t="str">
            <v>Conv</v>
          </cell>
          <cell r="L7797">
            <v>236374.36</v>
          </cell>
          <cell r="M7797" t="str">
            <v>Owner-Occupied</v>
          </cell>
          <cell r="N7797">
            <v>0</v>
          </cell>
          <cell r="O7797">
            <v>43831</v>
          </cell>
          <cell r="P7797" t="str">
            <v>Current</v>
          </cell>
        </row>
        <row r="7798">
          <cell r="B7798">
            <v>41110</v>
          </cell>
          <cell r="C7798">
            <v>54</v>
          </cell>
          <cell r="D7798" t="str">
            <v>ON</v>
          </cell>
          <cell r="E7798" t="str">
            <v>Purchase</v>
          </cell>
          <cell r="F7798" t="str">
            <v>Fixed</v>
          </cell>
          <cell r="I7798">
            <v>38.090000000000003</v>
          </cell>
          <cell r="J7798">
            <v>28.93</v>
          </cell>
          <cell r="K7798" t="str">
            <v>Conv</v>
          </cell>
          <cell r="L7798">
            <v>154716.34</v>
          </cell>
          <cell r="M7798" t="str">
            <v>Rental</v>
          </cell>
          <cell r="N7798">
            <v>0</v>
          </cell>
          <cell r="O7798">
            <v>43831</v>
          </cell>
          <cell r="P7798" t="str">
            <v>Current</v>
          </cell>
        </row>
        <row r="7799">
          <cell r="B7799">
            <v>41243</v>
          </cell>
          <cell r="C7799">
            <v>50</v>
          </cell>
          <cell r="D7799" t="str">
            <v>AB</v>
          </cell>
          <cell r="E7799" t="str">
            <v>Purchase</v>
          </cell>
          <cell r="F7799" t="str">
            <v>Fixed</v>
          </cell>
          <cell r="I7799">
            <v>41.69</v>
          </cell>
          <cell r="J7799">
            <v>19.28</v>
          </cell>
          <cell r="K7799" t="str">
            <v>HiRatio</v>
          </cell>
          <cell r="L7799">
            <v>277998.07</v>
          </cell>
          <cell r="M7799" t="str">
            <v>Owner-Occupied</v>
          </cell>
          <cell r="N7799">
            <v>0</v>
          </cell>
          <cell r="O7799">
            <v>43831</v>
          </cell>
          <cell r="P7799" t="str">
            <v>Current</v>
          </cell>
        </row>
        <row r="7800">
          <cell r="B7800">
            <v>42417</v>
          </cell>
          <cell r="C7800">
            <v>11</v>
          </cell>
          <cell r="D7800" t="str">
            <v>ON</v>
          </cell>
          <cell r="E7800" t="str">
            <v>Refinance External</v>
          </cell>
          <cell r="F7800" t="str">
            <v>Fixed</v>
          </cell>
          <cell r="I7800">
            <v>22.88</v>
          </cell>
          <cell r="J7800">
            <v>11.18</v>
          </cell>
          <cell r="K7800" t="str">
            <v>Conv</v>
          </cell>
          <cell r="L7800">
            <v>231283.87</v>
          </cell>
          <cell r="M7800" t="str">
            <v>Owner-Occupied</v>
          </cell>
          <cell r="N7800">
            <v>0</v>
          </cell>
          <cell r="O7800">
            <v>43831</v>
          </cell>
          <cell r="P7800" t="str">
            <v>Current</v>
          </cell>
        </row>
        <row r="7801">
          <cell r="B7801">
            <v>42458</v>
          </cell>
          <cell r="C7801">
            <v>10</v>
          </cell>
          <cell r="D7801" t="str">
            <v>ON</v>
          </cell>
          <cell r="E7801" t="str">
            <v>Purchase</v>
          </cell>
          <cell r="F7801" t="str">
            <v>Fixed</v>
          </cell>
          <cell r="I7801">
            <v>33.67</v>
          </cell>
          <cell r="J7801">
            <v>31.62</v>
          </cell>
          <cell r="K7801" t="str">
            <v>Conv</v>
          </cell>
          <cell r="L7801">
            <v>269357.57</v>
          </cell>
          <cell r="M7801" t="str">
            <v>Owner-Occupied</v>
          </cell>
          <cell r="N7801">
            <v>0</v>
          </cell>
          <cell r="O7801">
            <v>43831</v>
          </cell>
          <cell r="P7801" t="str">
            <v>Current</v>
          </cell>
        </row>
        <row r="7802">
          <cell r="B7802">
            <v>42430</v>
          </cell>
          <cell r="C7802">
            <v>10</v>
          </cell>
          <cell r="D7802" t="str">
            <v>ON</v>
          </cell>
          <cell r="E7802" t="str">
            <v>Refinance External</v>
          </cell>
          <cell r="F7802" t="str">
            <v>Fixed</v>
          </cell>
          <cell r="I7802">
            <v>38.229999999999997</v>
          </cell>
          <cell r="J7802">
            <v>35.229999999999997</v>
          </cell>
          <cell r="K7802" t="str">
            <v>Conv</v>
          </cell>
          <cell r="L7802">
            <v>497460.84</v>
          </cell>
          <cell r="M7802" t="str">
            <v>Owner-Occupied</v>
          </cell>
          <cell r="N7802">
            <v>0</v>
          </cell>
          <cell r="O7802">
            <v>43831</v>
          </cell>
          <cell r="P7802" t="str">
            <v>Current</v>
          </cell>
        </row>
        <row r="7803">
          <cell r="B7803">
            <v>41696</v>
          </cell>
          <cell r="C7803">
            <v>35</v>
          </cell>
          <cell r="D7803" t="str">
            <v>ON</v>
          </cell>
          <cell r="E7803" t="str">
            <v>Transfer</v>
          </cell>
          <cell r="F7803" t="str">
            <v>Fixed</v>
          </cell>
          <cell r="I7803">
            <v>32.020000000000003</v>
          </cell>
          <cell r="J7803">
            <v>19.11</v>
          </cell>
          <cell r="K7803" t="str">
            <v>HiRatio</v>
          </cell>
          <cell r="L7803">
            <v>0</v>
          </cell>
          <cell r="M7803" t="str">
            <v>Owner-Occupied</v>
          </cell>
          <cell r="N7803">
            <v>4</v>
          </cell>
          <cell r="O7803">
            <v>42578</v>
          </cell>
          <cell r="P7803" t="str">
            <v>Current</v>
          </cell>
        </row>
        <row r="7804">
          <cell r="B7804">
            <v>42144</v>
          </cell>
          <cell r="C7804">
            <v>20</v>
          </cell>
          <cell r="D7804" t="str">
            <v>BC</v>
          </cell>
          <cell r="E7804" t="str">
            <v>Transfer</v>
          </cell>
          <cell r="F7804" t="str">
            <v>Fixed</v>
          </cell>
          <cell r="I7804">
            <v>30.9</v>
          </cell>
          <cell r="J7804">
            <v>30.67</v>
          </cell>
          <cell r="K7804" t="str">
            <v>HiRatio</v>
          </cell>
          <cell r="L7804">
            <v>183056.31</v>
          </cell>
          <cell r="M7804" t="str">
            <v>Owner-Occupied</v>
          </cell>
          <cell r="N7804">
            <v>0</v>
          </cell>
          <cell r="O7804">
            <v>43831</v>
          </cell>
          <cell r="P7804" t="str">
            <v>Current</v>
          </cell>
        </row>
        <row r="7805">
          <cell r="B7805">
            <v>42228</v>
          </cell>
          <cell r="C7805">
            <v>17</v>
          </cell>
          <cell r="D7805" t="str">
            <v>ON</v>
          </cell>
          <cell r="E7805" t="str">
            <v>Refinance External</v>
          </cell>
          <cell r="F7805" t="str">
            <v>ARM</v>
          </cell>
          <cell r="I7805">
            <v>27.95</v>
          </cell>
          <cell r="J7805">
            <v>27.39</v>
          </cell>
          <cell r="K7805" t="str">
            <v>Conv</v>
          </cell>
          <cell r="L7805">
            <v>225902.31</v>
          </cell>
          <cell r="M7805" t="str">
            <v>Owner-Occupied</v>
          </cell>
          <cell r="N7805">
            <v>0</v>
          </cell>
          <cell r="O7805">
            <v>43831</v>
          </cell>
          <cell r="P7805" t="str">
            <v>Current</v>
          </cell>
        </row>
        <row r="7806">
          <cell r="B7806">
            <v>42668</v>
          </cell>
          <cell r="C7806">
            <v>3</v>
          </cell>
          <cell r="D7806" t="str">
            <v>BC</v>
          </cell>
          <cell r="E7806" t="str">
            <v>Purchase</v>
          </cell>
          <cell r="F7806" t="str">
            <v>Fixed</v>
          </cell>
          <cell r="I7806">
            <v>24.51</v>
          </cell>
          <cell r="J7806">
            <v>11.19</v>
          </cell>
          <cell r="K7806" t="str">
            <v>Conv</v>
          </cell>
          <cell r="L7806">
            <v>198548.49</v>
          </cell>
          <cell r="M7806" t="str">
            <v>Second Home</v>
          </cell>
          <cell r="N7806">
            <v>0</v>
          </cell>
          <cell r="O7806">
            <v>43831</v>
          </cell>
          <cell r="P7806" t="str">
            <v>Current</v>
          </cell>
        </row>
        <row r="7807">
          <cell r="B7807">
            <v>42633</v>
          </cell>
          <cell r="C7807">
            <v>4</v>
          </cell>
          <cell r="D7807" t="str">
            <v>ON</v>
          </cell>
          <cell r="E7807" t="str">
            <v>Refinance External</v>
          </cell>
          <cell r="F7807" t="str">
            <v>ARM</v>
          </cell>
          <cell r="I7807">
            <v>37.35</v>
          </cell>
          <cell r="J7807">
            <v>24.8</v>
          </cell>
          <cell r="K7807" t="str">
            <v>Conv</v>
          </cell>
          <cell r="L7807">
            <v>332458.44</v>
          </cell>
          <cell r="M7807" t="str">
            <v>Owner-Occupied</v>
          </cell>
          <cell r="N7807">
            <v>0</v>
          </cell>
          <cell r="O7807">
            <v>43831</v>
          </cell>
          <cell r="P7807" t="str">
            <v>Current</v>
          </cell>
        </row>
        <row r="7808">
          <cell r="B7808">
            <v>41792</v>
          </cell>
          <cell r="C7808">
            <v>31</v>
          </cell>
          <cell r="D7808" t="str">
            <v>AB</v>
          </cell>
          <cell r="E7808" t="str">
            <v>Refinance External</v>
          </cell>
          <cell r="F7808" t="str">
            <v>Fixed</v>
          </cell>
          <cell r="I7808">
            <v>40.83</v>
          </cell>
          <cell r="J7808">
            <v>23.37</v>
          </cell>
          <cell r="K7808" t="str">
            <v>Conv</v>
          </cell>
          <cell r="L7808">
            <v>0</v>
          </cell>
          <cell r="M7808" t="str">
            <v>Owner-Occupied</v>
          </cell>
          <cell r="N7808">
            <v>4</v>
          </cell>
          <cell r="O7808">
            <v>42537</v>
          </cell>
          <cell r="P7808" t="str">
            <v>Current</v>
          </cell>
        </row>
        <row r="7809">
          <cell r="B7809">
            <v>42114</v>
          </cell>
          <cell r="C7809">
            <v>21</v>
          </cell>
          <cell r="D7809" t="str">
            <v>ON</v>
          </cell>
          <cell r="E7809" t="str">
            <v>Purchase</v>
          </cell>
          <cell r="F7809" t="str">
            <v>ARM</v>
          </cell>
          <cell r="I7809">
            <v>27.38</v>
          </cell>
          <cell r="J7809">
            <v>16.98</v>
          </cell>
          <cell r="K7809" t="str">
            <v>Conv</v>
          </cell>
          <cell r="L7809">
            <v>0</v>
          </cell>
          <cell r="M7809" t="str">
            <v>Owner-Occupied</v>
          </cell>
          <cell r="N7809">
            <v>4</v>
          </cell>
          <cell r="O7809">
            <v>42478</v>
          </cell>
          <cell r="P7809" t="str">
            <v>Current</v>
          </cell>
        </row>
        <row r="7810">
          <cell r="B7810">
            <v>41505</v>
          </cell>
          <cell r="C7810">
            <v>41</v>
          </cell>
          <cell r="D7810" t="str">
            <v>AB</v>
          </cell>
          <cell r="E7810" t="str">
            <v>Purchase with Improvements</v>
          </cell>
          <cell r="F7810" t="str">
            <v>Fixed</v>
          </cell>
          <cell r="I7810">
            <v>35.64</v>
          </cell>
          <cell r="J7810">
            <v>27.73</v>
          </cell>
          <cell r="K7810" t="str">
            <v>HiRatio</v>
          </cell>
          <cell r="L7810">
            <v>0</v>
          </cell>
          <cell r="M7810" t="str">
            <v>Owner-Occupied</v>
          </cell>
          <cell r="N7810">
            <v>4</v>
          </cell>
          <cell r="O7810">
            <v>42223</v>
          </cell>
          <cell r="P7810" t="str">
            <v>Current</v>
          </cell>
        </row>
        <row r="7811">
          <cell r="B7811">
            <v>42487</v>
          </cell>
          <cell r="C7811">
            <v>9</v>
          </cell>
          <cell r="D7811" t="str">
            <v>ON</v>
          </cell>
          <cell r="E7811" t="str">
            <v>Refinance External</v>
          </cell>
          <cell r="F7811" t="str">
            <v>Fixed</v>
          </cell>
          <cell r="I7811">
            <v>18.61</v>
          </cell>
          <cell r="J7811">
            <v>17.37</v>
          </cell>
          <cell r="K7811" t="str">
            <v>Conv</v>
          </cell>
          <cell r="L7811">
            <v>314821.17</v>
          </cell>
          <cell r="M7811" t="str">
            <v>Owner-Occupied</v>
          </cell>
          <cell r="N7811">
            <v>0</v>
          </cell>
          <cell r="O7811">
            <v>43831</v>
          </cell>
          <cell r="P7811" t="str">
            <v>Current</v>
          </cell>
        </row>
        <row r="7812">
          <cell r="B7812">
            <v>41824</v>
          </cell>
          <cell r="C7812">
            <v>30</v>
          </cell>
          <cell r="D7812" t="str">
            <v>ON</v>
          </cell>
          <cell r="E7812" t="str">
            <v>Purchase</v>
          </cell>
          <cell r="F7812" t="str">
            <v>ARM</v>
          </cell>
          <cell r="I7812">
            <v>24.13</v>
          </cell>
          <cell r="J7812">
            <v>17.23</v>
          </cell>
          <cell r="K7812" t="str">
            <v>HiRatio</v>
          </cell>
          <cell r="L7812">
            <v>537654.80000000005</v>
          </cell>
          <cell r="M7812" t="str">
            <v>Owner-Occupied</v>
          </cell>
          <cell r="N7812">
            <v>0</v>
          </cell>
          <cell r="O7812">
            <v>43831</v>
          </cell>
          <cell r="P7812" t="str">
            <v>Current</v>
          </cell>
        </row>
        <row r="7813">
          <cell r="B7813">
            <v>41842</v>
          </cell>
          <cell r="C7813">
            <v>30</v>
          </cell>
          <cell r="D7813" t="str">
            <v>AB</v>
          </cell>
          <cell r="E7813" t="str">
            <v>Refinance External</v>
          </cell>
          <cell r="F7813" t="str">
            <v>ARM</v>
          </cell>
          <cell r="I7813">
            <v>36.61</v>
          </cell>
          <cell r="J7813">
            <v>27.71</v>
          </cell>
          <cell r="K7813" t="str">
            <v>Conv</v>
          </cell>
          <cell r="L7813">
            <v>0</v>
          </cell>
          <cell r="M7813" t="str">
            <v>Owner-Occupied</v>
          </cell>
          <cell r="N7813">
            <v>4</v>
          </cell>
          <cell r="O7813">
            <v>41932</v>
          </cell>
          <cell r="P7813" t="str">
            <v>Current</v>
          </cell>
        </row>
        <row r="7814">
          <cell r="B7814">
            <v>42222</v>
          </cell>
          <cell r="C7814">
            <v>17</v>
          </cell>
          <cell r="D7814" t="str">
            <v>ON</v>
          </cell>
          <cell r="E7814" t="str">
            <v>Purchase</v>
          </cell>
          <cell r="F7814" t="str">
            <v>ARM</v>
          </cell>
          <cell r="I7814">
            <v>33.56</v>
          </cell>
          <cell r="J7814">
            <v>29.13</v>
          </cell>
          <cell r="K7814" t="str">
            <v>Conv</v>
          </cell>
          <cell r="L7814">
            <v>215311.29</v>
          </cell>
          <cell r="M7814" t="str">
            <v>Owner-Occupied</v>
          </cell>
          <cell r="N7814">
            <v>0</v>
          </cell>
          <cell r="O7814">
            <v>43831</v>
          </cell>
          <cell r="P7814" t="str">
            <v>Current</v>
          </cell>
        </row>
        <row r="7815">
          <cell r="B7815">
            <v>41661</v>
          </cell>
          <cell r="C7815">
            <v>36</v>
          </cell>
          <cell r="D7815" t="str">
            <v>ON</v>
          </cell>
          <cell r="E7815" t="str">
            <v>Purchase</v>
          </cell>
          <cell r="F7815" t="str">
            <v>Fixed</v>
          </cell>
          <cell r="I7815">
            <v>39</v>
          </cell>
          <cell r="J7815">
            <v>21.6</v>
          </cell>
          <cell r="K7815" t="str">
            <v>HiRatio</v>
          </cell>
          <cell r="L7815">
            <v>0</v>
          </cell>
          <cell r="M7815" t="str">
            <v>Owner-Occupied</v>
          </cell>
          <cell r="N7815">
            <v>4</v>
          </cell>
          <cell r="O7815">
            <v>42500</v>
          </cell>
          <cell r="P7815" t="str">
            <v>Current</v>
          </cell>
        </row>
        <row r="7816">
          <cell r="B7816">
            <v>41159</v>
          </cell>
          <cell r="C7816">
            <v>52</v>
          </cell>
          <cell r="D7816" t="str">
            <v>BC</v>
          </cell>
          <cell r="E7816" t="str">
            <v>Refinance External</v>
          </cell>
          <cell r="F7816" t="str">
            <v>Fixed</v>
          </cell>
          <cell r="I7816">
            <v>37.270000000000003</v>
          </cell>
          <cell r="J7816">
            <v>26.79</v>
          </cell>
          <cell r="K7816" t="str">
            <v>Conv</v>
          </cell>
          <cell r="L7816">
            <v>0</v>
          </cell>
          <cell r="M7816" t="str">
            <v>Owner-Occupied</v>
          </cell>
          <cell r="N7816">
            <v>4</v>
          </cell>
          <cell r="O7816">
            <v>41311</v>
          </cell>
          <cell r="P7816" t="str">
            <v>Current</v>
          </cell>
        </row>
        <row r="7817">
          <cell r="B7817">
            <v>41936</v>
          </cell>
          <cell r="C7817">
            <v>27</v>
          </cell>
          <cell r="D7817" t="str">
            <v>ON</v>
          </cell>
          <cell r="E7817" t="str">
            <v>Refinance External</v>
          </cell>
          <cell r="F7817" t="str">
            <v>Fixed</v>
          </cell>
          <cell r="I7817">
            <v>20.12</v>
          </cell>
          <cell r="J7817">
            <v>20.12</v>
          </cell>
          <cell r="K7817" t="str">
            <v>Conv</v>
          </cell>
          <cell r="L7817">
            <v>211676.59</v>
          </cell>
          <cell r="M7817" t="str">
            <v>Owner-Occupied</v>
          </cell>
          <cell r="N7817">
            <v>0</v>
          </cell>
          <cell r="O7817">
            <v>43831</v>
          </cell>
          <cell r="P7817" t="str">
            <v>Current</v>
          </cell>
        </row>
        <row r="7818">
          <cell r="B7818">
            <v>41446</v>
          </cell>
          <cell r="C7818">
            <v>43</v>
          </cell>
          <cell r="D7818" t="str">
            <v>ON</v>
          </cell>
          <cell r="E7818" t="str">
            <v>Transfer</v>
          </cell>
          <cell r="F7818" t="str">
            <v>Fixed</v>
          </cell>
          <cell r="I7818">
            <v>43.28</v>
          </cell>
          <cell r="J7818">
            <v>21.54</v>
          </cell>
          <cell r="K7818" t="str">
            <v>Conv</v>
          </cell>
          <cell r="L7818">
            <v>0</v>
          </cell>
          <cell r="M7818" t="str">
            <v>Owner-Occupied</v>
          </cell>
          <cell r="N7818">
            <v>4</v>
          </cell>
          <cell r="O7818">
            <v>42430</v>
          </cell>
          <cell r="P7818" t="str">
            <v>Current</v>
          </cell>
        </row>
        <row r="7819">
          <cell r="B7819">
            <v>42499</v>
          </cell>
          <cell r="C7819">
            <v>8</v>
          </cell>
          <cell r="D7819" t="str">
            <v>BC</v>
          </cell>
          <cell r="E7819" t="str">
            <v>Refinance External</v>
          </cell>
          <cell r="F7819" t="str">
            <v>ARM</v>
          </cell>
          <cell r="I7819">
            <v>34.08</v>
          </cell>
          <cell r="J7819">
            <v>30.92</v>
          </cell>
          <cell r="K7819" t="str">
            <v>Conv</v>
          </cell>
          <cell r="L7819">
            <v>432544.65</v>
          </cell>
          <cell r="M7819" t="str">
            <v>Owner-Occupied</v>
          </cell>
          <cell r="N7819">
            <v>0</v>
          </cell>
          <cell r="O7819">
            <v>43831</v>
          </cell>
          <cell r="P7819" t="str">
            <v>Current</v>
          </cell>
        </row>
        <row r="7820">
          <cell r="B7820">
            <v>41866</v>
          </cell>
          <cell r="C7820">
            <v>29</v>
          </cell>
          <cell r="D7820" t="str">
            <v>ON</v>
          </cell>
          <cell r="E7820" t="str">
            <v>Purchase</v>
          </cell>
          <cell r="F7820" t="str">
            <v>ARM</v>
          </cell>
          <cell r="I7820">
            <v>32.93</v>
          </cell>
          <cell r="J7820">
            <v>22.12</v>
          </cell>
          <cell r="K7820" t="str">
            <v>Conv</v>
          </cell>
          <cell r="L7820">
            <v>479243.2</v>
          </cell>
          <cell r="M7820" t="str">
            <v>Owner-Occupied</v>
          </cell>
          <cell r="N7820">
            <v>0</v>
          </cell>
          <cell r="O7820">
            <v>43831</v>
          </cell>
          <cell r="P7820" t="str">
            <v>Current</v>
          </cell>
        </row>
        <row r="7821">
          <cell r="B7821">
            <v>41089</v>
          </cell>
          <cell r="C7821">
            <v>55</v>
          </cell>
          <cell r="D7821" t="str">
            <v>ON</v>
          </cell>
          <cell r="E7821" t="str">
            <v>Refinance External</v>
          </cell>
          <cell r="F7821" t="str">
            <v>Fixed</v>
          </cell>
          <cell r="I7821">
            <v>39.72</v>
          </cell>
          <cell r="J7821">
            <v>39.72</v>
          </cell>
          <cell r="K7821" t="str">
            <v>Conv</v>
          </cell>
          <cell r="L7821">
            <v>183590.85</v>
          </cell>
          <cell r="M7821" t="str">
            <v>Owner-Occupied</v>
          </cell>
          <cell r="N7821">
            <v>0</v>
          </cell>
          <cell r="O7821">
            <v>43831</v>
          </cell>
          <cell r="P7821" t="str">
            <v>Current</v>
          </cell>
        </row>
        <row r="7822">
          <cell r="B7822">
            <v>41094</v>
          </cell>
          <cell r="C7822">
            <v>54</v>
          </cell>
          <cell r="D7822" t="str">
            <v>ON</v>
          </cell>
          <cell r="E7822" t="str">
            <v>Purchase</v>
          </cell>
          <cell r="F7822" t="str">
            <v>Fixed</v>
          </cell>
          <cell r="I7822">
            <v>40.06</v>
          </cell>
          <cell r="J7822">
            <v>40.06</v>
          </cell>
          <cell r="K7822" t="str">
            <v>Conv</v>
          </cell>
          <cell r="L7822">
            <v>0</v>
          </cell>
          <cell r="M7822" t="str">
            <v>Owner-Occupied</v>
          </cell>
          <cell r="N7822">
            <v>4</v>
          </cell>
          <cell r="O7822">
            <v>42094</v>
          </cell>
          <cell r="P7822" t="str">
            <v>Current</v>
          </cell>
        </row>
        <row r="7823">
          <cell r="B7823">
            <v>42212</v>
          </cell>
          <cell r="C7823">
            <v>18</v>
          </cell>
          <cell r="D7823" t="str">
            <v>ON</v>
          </cell>
          <cell r="E7823" t="str">
            <v>Transfer</v>
          </cell>
          <cell r="F7823" t="str">
            <v>ARM</v>
          </cell>
          <cell r="I7823">
            <v>23.93</v>
          </cell>
          <cell r="J7823">
            <v>22.39</v>
          </cell>
          <cell r="K7823" t="str">
            <v>Conv</v>
          </cell>
          <cell r="L7823">
            <v>160262.98000000001</v>
          </cell>
          <cell r="M7823" t="str">
            <v>Owner-Occupied</v>
          </cell>
          <cell r="N7823">
            <v>0</v>
          </cell>
          <cell r="O7823">
            <v>43831</v>
          </cell>
          <cell r="P7823" t="str">
            <v>Current</v>
          </cell>
        </row>
        <row r="7824">
          <cell r="B7824">
            <v>42129</v>
          </cell>
          <cell r="C7824">
            <v>20</v>
          </cell>
          <cell r="D7824" t="str">
            <v>ON</v>
          </cell>
          <cell r="E7824" t="str">
            <v>Refinance External</v>
          </cell>
          <cell r="F7824" t="str">
            <v>ARM</v>
          </cell>
          <cell r="I7824">
            <v>21.97</v>
          </cell>
          <cell r="J7824">
            <v>13.36</v>
          </cell>
          <cell r="K7824" t="str">
            <v>Conv</v>
          </cell>
          <cell r="L7824">
            <v>375218.85</v>
          </cell>
          <cell r="M7824" t="str">
            <v>Owner-Occupied</v>
          </cell>
          <cell r="N7824">
            <v>0</v>
          </cell>
          <cell r="O7824">
            <v>43831</v>
          </cell>
          <cell r="P7824" t="str">
            <v>Current</v>
          </cell>
        </row>
        <row r="7825">
          <cell r="B7825">
            <v>41866</v>
          </cell>
          <cell r="C7825">
            <v>29</v>
          </cell>
          <cell r="D7825" t="str">
            <v>AB</v>
          </cell>
          <cell r="E7825" t="str">
            <v>Purchase</v>
          </cell>
          <cell r="F7825" t="str">
            <v>Fixed</v>
          </cell>
          <cell r="I7825">
            <v>27.98</v>
          </cell>
          <cell r="J7825">
            <v>26.83</v>
          </cell>
          <cell r="K7825" t="str">
            <v>HiRatio</v>
          </cell>
          <cell r="L7825">
            <v>315030.32</v>
          </cell>
          <cell r="M7825" t="str">
            <v>Owner-Occupied</v>
          </cell>
          <cell r="N7825">
            <v>0</v>
          </cell>
          <cell r="O7825">
            <v>43831</v>
          </cell>
          <cell r="P7825" t="str">
            <v>Current</v>
          </cell>
        </row>
        <row r="7826">
          <cell r="B7826">
            <v>42671</v>
          </cell>
          <cell r="C7826">
            <v>3</v>
          </cell>
          <cell r="D7826" t="str">
            <v>ON</v>
          </cell>
          <cell r="E7826" t="str">
            <v>Purchase</v>
          </cell>
          <cell r="F7826" t="str">
            <v>Fixed</v>
          </cell>
          <cell r="I7826">
            <v>39.58</v>
          </cell>
          <cell r="J7826">
            <v>11.88</v>
          </cell>
          <cell r="K7826" t="str">
            <v>HiRatio</v>
          </cell>
          <cell r="L7826">
            <v>145568.35999999999</v>
          </cell>
          <cell r="M7826" t="str">
            <v>Owner-Occupied</v>
          </cell>
          <cell r="N7826">
            <v>0</v>
          </cell>
          <cell r="O7826">
            <v>43831</v>
          </cell>
          <cell r="P7826" t="str">
            <v>Current</v>
          </cell>
        </row>
        <row r="7827">
          <cell r="B7827">
            <v>41117</v>
          </cell>
          <cell r="C7827">
            <v>54</v>
          </cell>
          <cell r="D7827" t="str">
            <v>ON</v>
          </cell>
          <cell r="E7827" t="str">
            <v>Refinance External</v>
          </cell>
          <cell r="F7827" t="str">
            <v>Fixed</v>
          </cell>
          <cell r="I7827">
            <v>42.44</v>
          </cell>
          <cell r="J7827">
            <v>14.31</v>
          </cell>
          <cell r="K7827" t="str">
            <v>HiRatio</v>
          </cell>
          <cell r="L7827">
            <v>226620.5</v>
          </cell>
          <cell r="M7827" t="str">
            <v>Owner-Occupied</v>
          </cell>
          <cell r="N7827">
            <v>0</v>
          </cell>
          <cell r="O7827">
            <v>43831</v>
          </cell>
          <cell r="P7827" t="str">
            <v>Current</v>
          </cell>
        </row>
        <row r="7828">
          <cell r="B7828">
            <v>41726</v>
          </cell>
          <cell r="C7828">
            <v>34</v>
          </cell>
          <cell r="D7828" t="str">
            <v>AB</v>
          </cell>
          <cell r="E7828" t="str">
            <v>Transfer</v>
          </cell>
          <cell r="F7828" t="str">
            <v>Fixed</v>
          </cell>
          <cell r="I7828">
            <v>34.380000000000003</v>
          </cell>
          <cell r="J7828">
            <v>24.72</v>
          </cell>
          <cell r="K7828" t="str">
            <v>Conv</v>
          </cell>
          <cell r="L7828">
            <v>248082.54</v>
          </cell>
          <cell r="M7828" t="str">
            <v>Owner-Occupied</v>
          </cell>
          <cell r="N7828">
            <v>0</v>
          </cell>
          <cell r="O7828">
            <v>43831</v>
          </cell>
          <cell r="P7828" t="str">
            <v>Current</v>
          </cell>
        </row>
        <row r="7829">
          <cell r="B7829">
            <v>42128</v>
          </cell>
          <cell r="C7829">
            <v>20</v>
          </cell>
          <cell r="D7829" t="str">
            <v>AB</v>
          </cell>
          <cell r="E7829" t="str">
            <v>Transfer</v>
          </cell>
          <cell r="F7829" t="str">
            <v>Fixed</v>
          </cell>
          <cell r="I7829">
            <v>43.61</v>
          </cell>
          <cell r="J7829">
            <v>19.32</v>
          </cell>
          <cell r="K7829" t="str">
            <v>HiRatio</v>
          </cell>
          <cell r="L7829">
            <v>191848.85</v>
          </cell>
          <cell r="M7829" t="str">
            <v>Owner-Occupied</v>
          </cell>
          <cell r="N7829">
            <v>0</v>
          </cell>
          <cell r="O7829">
            <v>43831</v>
          </cell>
          <cell r="P7829" t="str">
            <v>Current</v>
          </cell>
        </row>
        <row r="7830">
          <cell r="B7830">
            <v>41320</v>
          </cell>
          <cell r="C7830">
            <v>47</v>
          </cell>
          <cell r="D7830" t="str">
            <v>BC</v>
          </cell>
          <cell r="E7830" t="str">
            <v>Transfer</v>
          </cell>
          <cell r="F7830" t="str">
            <v>Fixed</v>
          </cell>
          <cell r="I7830">
            <v>32.9</v>
          </cell>
          <cell r="J7830">
            <v>20.02</v>
          </cell>
          <cell r="K7830" t="str">
            <v>HiRatio</v>
          </cell>
          <cell r="L7830">
            <v>0</v>
          </cell>
          <cell r="M7830" t="str">
            <v>Owner-Occupied</v>
          </cell>
          <cell r="N7830">
            <v>4</v>
          </cell>
          <cell r="O7830">
            <v>42503</v>
          </cell>
          <cell r="P7830" t="str">
            <v>Current</v>
          </cell>
        </row>
        <row r="7831">
          <cell r="B7831">
            <v>41366</v>
          </cell>
          <cell r="C7831">
            <v>45</v>
          </cell>
          <cell r="D7831" t="str">
            <v>ON</v>
          </cell>
          <cell r="E7831" t="str">
            <v>Purchase</v>
          </cell>
          <cell r="F7831" t="str">
            <v>Fixed</v>
          </cell>
          <cell r="I7831">
            <v>43.61</v>
          </cell>
          <cell r="J7831">
            <v>35.31</v>
          </cell>
          <cell r="K7831" t="str">
            <v>HiRatio</v>
          </cell>
          <cell r="L7831">
            <v>282347.27</v>
          </cell>
          <cell r="M7831" t="str">
            <v>Owner-Occupied</v>
          </cell>
          <cell r="N7831">
            <v>0</v>
          </cell>
          <cell r="O7831">
            <v>43831</v>
          </cell>
          <cell r="P7831" t="str">
            <v>Current</v>
          </cell>
        </row>
        <row r="7832">
          <cell r="B7832">
            <v>42177</v>
          </cell>
          <cell r="C7832">
            <v>19</v>
          </cell>
          <cell r="D7832" t="str">
            <v>ON</v>
          </cell>
          <cell r="E7832" t="str">
            <v>Purchase</v>
          </cell>
          <cell r="F7832" t="str">
            <v>ARM</v>
          </cell>
          <cell r="I7832">
            <v>26.34</v>
          </cell>
          <cell r="J7832">
            <v>23.7</v>
          </cell>
          <cell r="K7832" t="str">
            <v>Conv</v>
          </cell>
          <cell r="L7832">
            <v>411906.04</v>
          </cell>
          <cell r="M7832" t="str">
            <v>Owner-Occupied</v>
          </cell>
          <cell r="N7832">
            <v>0</v>
          </cell>
          <cell r="O7832">
            <v>43831</v>
          </cell>
          <cell r="P7832" t="str">
            <v>Current</v>
          </cell>
        </row>
        <row r="7833">
          <cell r="B7833">
            <v>41835</v>
          </cell>
          <cell r="C7833">
            <v>30</v>
          </cell>
          <cell r="D7833" t="str">
            <v>ON</v>
          </cell>
          <cell r="E7833" t="str">
            <v>Refinance External</v>
          </cell>
          <cell r="F7833" t="str">
            <v>ARM</v>
          </cell>
          <cell r="I7833">
            <v>35.119999999999997</v>
          </cell>
          <cell r="J7833">
            <v>23.68</v>
          </cell>
          <cell r="K7833" t="str">
            <v>Conv</v>
          </cell>
          <cell r="L7833">
            <v>417726.62</v>
          </cell>
          <cell r="M7833" t="str">
            <v>Owner-Occupied</v>
          </cell>
          <cell r="N7833">
            <v>0</v>
          </cell>
          <cell r="O7833">
            <v>43831</v>
          </cell>
          <cell r="P7833" t="str">
            <v>Current</v>
          </cell>
        </row>
        <row r="7834">
          <cell r="B7834">
            <v>41789</v>
          </cell>
          <cell r="C7834">
            <v>32</v>
          </cell>
          <cell r="D7834" t="str">
            <v>AB</v>
          </cell>
          <cell r="E7834" t="str">
            <v>Refinance External</v>
          </cell>
          <cell r="F7834" t="str">
            <v>ARM</v>
          </cell>
          <cell r="I7834">
            <v>33.42</v>
          </cell>
          <cell r="J7834">
            <v>30.32</v>
          </cell>
          <cell r="K7834" t="str">
            <v>Conv</v>
          </cell>
          <cell r="L7834">
            <v>387820.32</v>
          </cell>
          <cell r="M7834" t="str">
            <v>Owner-Occupied</v>
          </cell>
          <cell r="N7834">
            <v>0</v>
          </cell>
          <cell r="O7834">
            <v>43831</v>
          </cell>
          <cell r="P7834" t="str">
            <v>Current</v>
          </cell>
        </row>
        <row r="7835">
          <cell r="B7835">
            <v>41726</v>
          </cell>
          <cell r="C7835">
            <v>34</v>
          </cell>
          <cell r="D7835" t="str">
            <v>ON</v>
          </cell>
          <cell r="E7835" t="str">
            <v>Purchase</v>
          </cell>
          <cell r="F7835" t="str">
            <v>Fixed</v>
          </cell>
          <cell r="I7835">
            <v>36.69</v>
          </cell>
          <cell r="J7835">
            <v>33.51</v>
          </cell>
          <cell r="K7835" t="str">
            <v>HiRatio</v>
          </cell>
          <cell r="L7835">
            <v>261381.64</v>
          </cell>
          <cell r="M7835" t="str">
            <v>Owner-Occupied</v>
          </cell>
          <cell r="N7835">
            <v>0</v>
          </cell>
          <cell r="O7835">
            <v>43831</v>
          </cell>
          <cell r="P7835" t="str">
            <v>Current</v>
          </cell>
        </row>
        <row r="7836">
          <cell r="B7836">
            <v>41631</v>
          </cell>
          <cell r="C7836">
            <v>37</v>
          </cell>
          <cell r="D7836" t="str">
            <v>ON</v>
          </cell>
          <cell r="E7836" t="str">
            <v>Refinance External</v>
          </cell>
          <cell r="F7836" t="str">
            <v>Fixed</v>
          </cell>
          <cell r="I7836">
            <v>23.01</v>
          </cell>
          <cell r="J7836">
            <v>21.71</v>
          </cell>
          <cell r="K7836" t="str">
            <v>Conv</v>
          </cell>
          <cell r="L7836">
            <v>97206.35</v>
          </cell>
          <cell r="M7836" t="str">
            <v>Owner-Occupied</v>
          </cell>
          <cell r="N7836">
            <v>0</v>
          </cell>
          <cell r="O7836">
            <v>43831</v>
          </cell>
          <cell r="P7836" t="str">
            <v>Current</v>
          </cell>
        </row>
        <row r="7837">
          <cell r="B7837">
            <v>41446</v>
          </cell>
          <cell r="C7837">
            <v>43</v>
          </cell>
          <cell r="D7837" t="str">
            <v>ON</v>
          </cell>
          <cell r="E7837" t="str">
            <v>Purchase</v>
          </cell>
          <cell r="F7837" t="str">
            <v>Fixed</v>
          </cell>
          <cell r="I7837">
            <v>40.56</v>
          </cell>
          <cell r="J7837">
            <v>32.42</v>
          </cell>
          <cell r="K7837" t="str">
            <v>HiRatio</v>
          </cell>
          <cell r="L7837">
            <v>0</v>
          </cell>
          <cell r="M7837" t="str">
            <v>Owner-Occupied</v>
          </cell>
          <cell r="N7837">
            <v>4</v>
          </cell>
          <cell r="O7837">
            <v>42030</v>
          </cell>
          <cell r="P7837" t="str">
            <v>Current</v>
          </cell>
        </row>
        <row r="7838">
          <cell r="B7838">
            <v>42536</v>
          </cell>
          <cell r="C7838">
            <v>7</v>
          </cell>
          <cell r="D7838" t="str">
            <v>BC</v>
          </cell>
          <cell r="E7838" t="str">
            <v>Refinance Existing Client</v>
          </cell>
          <cell r="F7838" t="str">
            <v>ARM</v>
          </cell>
          <cell r="I7838">
            <v>34.64</v>
          </cell>
          <cell r="J7838">
            <v>22.65</v>
          </cell>
          <cell r="K7838" t="str">
            <v>Conv</v>
          </cell>
          <cell r="L7838">
            <v>648850.81999999995</v>
          </cell>
          <cell r="M7838" t="str">
            <v>Owner-Occupied</v>
          </cell>
          <cell r="N7838">
            <v>0</v>
          </cell>
          <cell r="O7838">
            <v>43831</v>
          </cell>
          <cell r="P7838" t="str">
            <v>Current</v>
          </cell>
        </row>
        <row r="7839">
          <cell r="B7839">
            <v>42181</v>
          </cell>
          <cell r="C7839">
            <v>19</v>
          </cell>
          <cell r="D7839" t="str">
            <v>AB</v>
          </cell>
          <cell r="E7839" t="str">
            <v>Purchase</v>
          </cell>
          <cell r="F7839" t="str">
            <v>Fixed</v>
          </cell>
          <cell r="I7839">
            <v>40.200000000000003</v>
          </cell>
          <cell r="J7839">
            <v>36.19</v>
          </cell>
          <cell r="K7839" t="str">
            <v>HiRatio</v>
          </cell>
          <cell r="L7839">
            <v>228012.65</v>
          </cell>
          <cell r="M7839" t="str">
            <v>Owner-Occupied</v>
          </cell>
          <cell r="N7839">
            <v>0</v>
          </cell>
          <cell r="O7839">
            <v>43831</v>
          </cell>
          <cell r="P7839" t="str">
            <v>0-29</v>
          </cell>
        </row>
        <row r="7840">
          <cell r="B7840">
            <v>41984</v>
          </cell>
          <cell r="C7840">
            <v>25</v>
          </cell>
          <cell r="D7840" t="str">
            <v>ON</v>
          </cell>
          <cell r="E7840" t="str">
            <v>Purchase</v>
          </cell>
          <cell r="F7840" t="str">
            <v>Fixed</v>
          </cell>
          <cell r="I7840">
            <v>25.06</v>
          </cell>
          <cell r="J7840">
            <v>21.59</v>
          </cell>
          <cell r="K7840" t="str">
            <v>Conv</v>
          </cell>
          <cell r="L7840">
            <v>992092.96</v>
          </cell>
          <cell r="M7840" t="str">
            <v>Owner-Occupied</v>
          </cell>
          <cell r="N7840">
            <v>0</v>
          </cell>
          <cell r="O7840">
            <v>43831</v>
          </cell>
          <cell r="P7840" t="str">
            <v>Current</v>
          </cell>
        </row>
        <row r="7841">
          <cell r="B7841">
            <v>41614</v>
          </cell>
          <cell r="C7841">
            <v>37</v>
          </cell>
          <cell r="D7841" t="str">
            <v>ON</v>
          </cell>
          <cell r="E7841" t="str">
            <v>Refinance External</v>
          </cell>
          <cell r="F7841" t="str">
            <v>ARM</v>
          </cell>
          <cell r="I7841">
            <v>26.34</v>
          </cell>
          <cell r="J7841">
            <v>8.2899999999999991</v>
          </cell>
          <cell r="K7841" t="str">
            <v>Conv</v>
          </cell>
          <cell r="L7841">
            <v>70035.83</v>
          </cell>
          <cell r="M7841" t="str">
            <v>Second Home</v>
          </cell>
          <cell r="N7841">
            <v>0</v>
          </cell>
          <cell r="O7841">
            <v>43831</v>
          </cell>
          <cell r="P7841" t="str">
            <v>Current</v>
          </cell>
        </row>
        <row r="7842">
          <cell r="B7842">
            <v>41263</v>
          </cell>
          <cell r="C7842">
            <v>49</v>
          </cell>
          <cell r="D7842" t="str">
            <v>ON</v>
          </cell>
          <cell r="E7842" t="str">
            <v>Refinance External</v>
          </cell>
          <cell r="F7842" t="str">
            <v>Fixed</v>
          </cell>
          <cell r="I7842">
            <v>39.25</v>
          </cell>
          <cell r="J7842">
            <v>35.049999999999997</v>
          </cell>
          <cell r="K7842" t="str">
            <v>Conv</v>
          </cell>
          <cell r="L7842">
            <v>0</v>
          </cell>
          <cell r="M7842" t="str">
            <v>Owner-Occupied</v>
          </cell>
          <cell r="N7842">
            <v>4</v>
          </cell>
          <cell r="O7842">
            <v>41647</v>
          </cell>
          <cell r="P7842" t="str">
            <v>Current</v>
          </cell>
        </row>
        <row r="7843">
          <cell r="B7843">
            <v>42340</v>
          </cell>
          <cell r="C7843">
            <v>13</v>
          </cell>
          <cell r="D7843" t="str">
            <v>AB</v>
          </cell>
          <cell r="E7843" t="str">
            <v>Refinance External</v>
          </cell>
          <cell r="F7843" t="str">
            <v>Fixed</v>
          </cell>
          <cell r="I7843">
            <v>38.03</v>
          </cell>
          <cell r="J7843">
            <v>37.17</v>
          </cell>
          <cell r="K7843" t="str">
            <v>Conv</v>
          </cell>
          <cell r="L7843">
            <v>216071.69</v>
          </cell>
          <cell r="M7843" t="str">
            <v>Owner-Occupied</v>
          </cell>
          <cell r="N7843">
            <v>0</v>
          </cell>
          <cell r="O7843">
            <v>43831</v>
          </cell>
          <cell r="P7843" t="str">
            <v>Current</v>
          </cell>
        </row>
        <row r="7844">
          <cell r="B7844">
            <v>42590</v>
          </cell>
          <cell r="C7844">
            <v>5</v>
          </cell>
          <cell r="D7844" t="str">
            <v>BC</v>
          </cell>
          <cell r="E7844" t="str">
            <v>Purchase</v>
          </cell>
          <cell r="F7844" t="str">
            <v>Fixed</v>
          </cell>
          <cell r="I7844">
            <v>37.58</v>
          </cell>
          <cell r="J7844">
            <v>25.4</v>
          </cell>
          <cell r="K7844" t="str">
            <v>HiRatio</v>
          </cell>
          <cell r="L7844">
            <v>290172.11</v>
          </cell>
          <cell r="M7844" t="str">
            <v>Owner-Occupied</v>
          </cell>
          <cell r="N7844">
            <v>0</v>
          </cell>
          <cell r="O7844">
            <v>43831</v>
          </cell>
          <cell r="P7844" t="str">
            <v>Current</v>
          </cell>
        </row>
        <row r="7845">
          <cell r="B7845">
            <v>41884</v>
          </cell>
          <cell r="C7845">
            <v>28</v>
          </cell>
          <cell r="D7845" t="str">
            <v>ON</v>
          </cell>
          <cell r="E7845" t="str">
            <v>Refinance External</v>
          </cell>
          <cell r="F7845" t="str">
            <v>Fixed</v>
          </cell>
          <cell r="I7845">
            <v>31.66</v>
          </cell>
          <cell r="J7845">
            <v>22.09</v>
          </cell>
          <cell r="K7845" t="str">
            <v>Conv</v>
          </cell>
          <cell r="L7845">
            <v>0</v>
          </cell>
          <cell r="M7845" t="str">
            <v>Owner-Occupied</v>
          </cell>
          <cell r="N7845">
            <v>4</v>
          </cell>
          <cell r="O7845">
            <v>42545</v>
          </cell>
          <cell r="P7845" t="str">
            <v>Current</v>
          </cell>
        </row>
        <row r="7846">
          <cell r="B7846">
            <v>42034</v>
          </cell>
          <cell r="C7846">
            <v>24</v>
          </cell>
          <cell r="D7846" t="str">
            <v>AB</v>
          </cell>
          <cell r="E7846" t="str">
            <v>Refinance External</v>
          </cell>
          <cell r="F7846" t="str">
            <v>Fixed</v>
          </cell>
          <cell r="I7846">
            <v>34.25</v>
          </cell>
          <cell r="J7846">
            <v>34.25</v>
          </cell>
          <cell r="K7846" t="str">
            <v>Conv</v>
          </cell>
          <cell r="L7846">
            <v>420345.47</v>
          </cell>
          <cell r="M7846" t="str">
            <v>Owner-Occupied</v>
          </cell>
          <cell r="N7846">
            <v>0</v>
          </cell>
          <cell r="O7846">
            <v>43831</v>
          </cell>
          <cell r="P7846" t="str">
            <v>Current</v>
          </cell>
        </row>
        <row r="7847">
          <cell r="B7847">
            <v>41085</v>
          </cell>
          <cell r="C7847">
            <v>55</v>
          </cell>
          <cell r="D7847" t="str">
            <v>AB</v>
          </cell>
          <cell r="E7847" t="str">
            <v>Purchase</v>
          </cell>
          <cell r="F7847" t="str">
            <v>Fixed</v>
          </cell>
          <cell r="I7847">
            <v>28.92</v>
          </cell>
          <cell r="J7847">
            <v>26.96</v>
          </cell>
          <cell r="K7847" t="str">
            <v>HiRatio</v>
          </cell>
          <cell r="L7847">
            <v>177787.9</v>
          </cell>
          <cell r="M7847" t="str">
            <v>Owner-Occupied</v>
          </cell>
          <cell r="N7847">
            <v>0</v>
          </cell>
          <cell r="O7847">
            <v>43831</v>
          </cell>
          <cell r="P7847" t="str">
            <v>Current</v>
          </cell>
        </row>
        <row r="7848">
          <cell r="B7848">
            <v>41641</v>
          </cell>
          <cell r="C7848">
            <v>36</v>
          </cell>
          <cell r="D7848" t="str">
            <v>BC</v>
          </cell>
          <cell r="E7848" t="str">
            <v>Refinance External</v>
          </cell>
          <cell r="F7848" t="str">
            <v>ARM</v>
          </cell>
          <cell r="I7848">
            <v>27.83</v>
          </cell>
          <cell r="J7848">
            <v>16.3</v>
          </cell>
          <cell r="K7848" t="str">
            <v>Conv</v>
          </cell>
          <cell r="L7848">
            <v>173401.89</v>
          </cell>
          <cell r="M7848" t="str">
            <v>Owner-Occupied</v>
          </cell>
          <cell r="N7848">
            <v>0</v>
          </cell>
          <cell r="O7848">
            <v>43831</v>
          </cell>
          <cell r="P7848" t="str">
            <v>Current</v>
          </cell>
        </row>
        <row r="7849">
          <cell r="B7849">
            <v>41061</v>
          </cell>
          <cell r="C7849">
            <v>55</v>
          </cell>
          <cell r="D7849" t="str">
            <v>AB</v>
          </cell>
          <cell r="E7849" t="str">
            <v>Purchase</v>
          </cell>
          <cell r="F7849" t="str">
            <v>Fixed</v>
          </cell>
          <cell r="I7849">
            <v>32.44</v>
          </cell>
          <cell r="J7849">
            <v>29.62</v>
          </cell>
          <cell r="K7849" t="str">
            <v>HiRatio</v>
          </cell>
          <cell r="L7849">
            <v>291038.08000000002</v>
          </cell>
          <cell r="M7849" t="str">
            <v>Owner-Occupied</v>
          </cell>
          <cell r="N7849">
            <v>0</v>
          </cell>
          <cell r="O7849">
            <v>43831</v>
          </cell>
          <cell r="P7849" t="str">
            <v>Current</v>
          </cell>
        </row>
        <row r="7850">
          <cell r="B7850">
            <v>41330</v>
          </cell>
          <cell r="C7850">
            <v>47</v>
          </cell>
          <cell r="D7850" t="str">
            <v>ON</v>
          </cell>
          <cell r="E7850" t="str">
            <v>Purchase</v>
          </cell>
          <cell r="F7850" t="str">
            <v>Fixed</v>
          </cell>
          <cell r="I7850">
            <v>37.46</v>
          </cell>
          <cell r="J7850">
            <v>17.79</v>
          </cell>
          <cell r="K7850" t="str">
            <v>HiRatio</v>
          </cell>
          <cell r="L7850">
            <v>0</v>
          </cell>
          <cell r="M7850" t="str">
            <v>Owner-Occupied</v>
          </cell>
          <cell r="N7850">
            <v>4</v>
          </cell>
          <cell r="O7850">
            <v>42531</v>
          </cell>
          <cell r="P7850" t="str">
            <v>Current</v>
          </cell>
        </row>
        <row r="7851">
          <cell r="B7851">
            <v>42493</v>
          </cell>
          <cell r="C7851">
            <v>8</v>
          </cell>
          <cell r="D7851" t="str">
            <v>BC</v>
          </cell>
          <cell r="E7851" t="str">
            <v>Transfer</v>
          </cell>
          <cell r="F7851" t="str">
            <v>Fixed</v>
          </cell>
          <cell r="I7851">
            <v>30.25</v>
          </cell>
          <cell r="J7851">
            <v>22.78</v>
          </cell>
          <cell r="K7851" t="str">
            <v>HiRatio</v>
          </cell>
          <cell r="L7851">
            <v>143452.07</v>
          </cell>
          <cell r="M7851" t="str">
            <v>Owner-Occupied</v>
          </cell>
          <cell r="N7851">
            <v>0</v>
          </cell>
          <cell r="O7851">
            <v>43831</v>
          </cell>
          <cell r="P7851" t="str">
            <v>Current</v>
          </cell>
        </row>
        <row r="7852">
          <cell r="B7852">
            <v>41709</v>
          </cell>
          <cell r="C7852">
            <v>34</v>
          </cell>
          <cell r="D7852" t="str">
            <v>BC</v>
          </cell>
          <cell r="E7852" t="str">
            <v>Transfer</v>
          </cell>
          <cell r="F7852" t="str">
            <v>Fixed</v>
          </cell>
          <cell r="I7852">
            <v>29.2</v>
          </cell>
          <cell r="J7852">
            <v>25.41</v>
          </cell>
          <cell r="K7852" t="str">
            <v>HiRatio</v>
          </cell>
          <cell r="L7852">
            <v>159103.54</v>
          </cell>
          <cell r="M7852" t="str">
            <v>Owner-Occupied</v>
          </cell>
          <cell r="N7852">
            <v>0</v>
          </cell>
          <cell r="O7852">
            <v>43831</v>
          </cell>
          <cell r="P7852" t="str">
            <v>Current</v>
          </cell>
        </row>
        <row r="7853">
          <cell r="B7853">
            <v>42034</v>
          </cell>
          <cell r="C7853">
            <v>24</v>
          </cell>
          <cell r="D7853" t="str">
            <v>ON</v>
          </cell>
          <cell r="E7853" t="str">
            <v>Purchase</v>
          </cell>
          <cell r="F7853" t="str">
            <v>Fixed</v>
          </cell>
          <cell r="I7853">
            <v>43.83</v>
          </cell>
          <cell r="J7853">
            <v>32.44</v>
          </cell>
          <cell r="K7853" t="str">
            <v>HiRatio</v>
          </cell>
          <cell r="L7853">
            <v>191585.41</v>
          </cell>
          <cell r="M7853" t="str">
            <v>Owner-Occupied</v>
          </cell>
          <cell r="N7853">
            <v>0</v>
          </cell>
          <cell r="O7853">
            <v>43831</v>
          </cell>
          <cell r="P7853" t="str">
            <v>Current</v>
          </cell>
        </row>
        <row r="7854">
          <cell r="B7854">
            <v>41788</v>
          </cell>
          <cell r="C7854">
            <v>32</v>
          </cell>
          <cell r="D7854" t="str">
            <v>AB</v>
          </cell>
          <cell r="E7854" t="str">
            <v>Purchase</v>
          </cell>
          <cell r="F7854" t="str">
            <v>ARM</v>
          </cell>
          <cell r="I7854">
            <v>30.41</v>
          </cell>
          <cell r="J7854">
            <v>17.27</v>
          </cell>
          <cell r="K7854" t="str">
            <v>Conv</v>
          </cell>
          <cell r="L7854">
            <v>317352.09000000003</v>
          </cell>
          <cell r="M7854" t="str">
            <v>Owner-Occupied</v>
          </cell>
          <cell r="N7854">
            <v>0</v>
          </cell>
          <cell r="O7854">
            <v>43831</v>
          </cell>
          <cell r="P7854" t="str">
            <v>Current</v>
          </cell>
        </row>
        <row r="7855">
          <cell r="B7855">
            <v>42114</v>
          </cell>
          <cell r="C7855">
            <v>21</v>
          </cell>
          <cell r="D7855" t="str">
            <v>ON</v>
          </cell>
          <cell r="E7855" t="str">
            <v>Refinance External</v>
          </cell>
          <cell r="F7855" t="str">
            <v>ARM</v>
          </cell>
          <cell r="I7855">
            <v>25.55</v>
          </cell>
          <cell r="J7855">
            <v>25.34</v>
          </cell>
          <cell r="K7855" t="str">
            <v>Conv</v>
          </cell>
          <cell r="L7855">
            <v>131788.9</v>
          </cell>
          <cell r="M7855" t="str">
            <v>Owner-Occupied</v>
          </cell>
          <cell r="N7855">
            <v>0</v>
          </cell>
          <cell r="O7855">
            <v>43831</v>
          </cell>
          <cell r="P7855" t="str">
            <v>Current</v>
          </cell>
        </row>
        <row r="7856">
          <cell r="B7856">
            <v>41082</v>
          </cell>
          <cell r="C7856">
            <v>55</v>
          </cell>
          <cell r="D7856" t="str">
            <v>ON</v>
          </cell>
          <cell r="E7856" t="str">
            <v>Refinance External</v>
          </cell>
          <cell r="F7856" t="str">
            <v>ARM</v>
          </cell>
          <cell r="I7856">
            <v>35.47</v>
          </cell>
          <cell r="J7856">
            <v>35.47</v>
          </cell>
          <cell r="K7856" t="str">
            <v>Conv</v>
          </cell>
          <cell r="L7856">
            <v>0</v>
          </cell>
          <cell r="M7856" t="str">
            <v>Owner-Occupied</v>
          </cell>
          <cell r="N7856">
            <v>4</v>
          </cell>
          <cell r="O7856">
            <v>41565</v>
          </cell>
          <cell r="P7856" t="str">
            <v>Current</v>
          </cell>
        </row>
        <row r="7857">
          <cell r="B7857">
            <v>41654</v>
          </cell>
          <cell r="C7857">
            <v>36</v>
          </cell>
          <cell r="D7857" t="str">
            <v>ON</v>
          </cell>
          <cell r="E7857" t="str">
            <v>Purchase</v>
          </cell>
          <cell r="F7857" t="str">
            <v>Fixed</v>
          </cell>
          <cell r="I7857">
            <v>30.47</v>
          </cell>
          <cell r="J7857">
            <v>28.6</v>
          </cell>
          <cell r="K7857" t="str">
            <v>HiRatio</v>
          </cell>
          <cell r="L7857">
            <v>288883.73</v>
          </cell>
          <cell r="M7857" t="str">
            <v>Owner-Occupied</v>
          </cell>
          <cell r="N7857">
            <v>0</v>
          </cell>
          <cell r="O7857">
            <v>43831</v>
          </cell>
          <cell r="P7857" t="str">
            <v>Current</v>
          </cell>
        </row>
        <row r="7858">
          <cell r="B7858">
            <v>42170</v>
          </cell>
          <cell r="C7858">
            <v>19</v>
          </cell>
          <cell r="D7858" t="str">
            <v>AB</v>
          </cell>
          <cell r="E7858" t="str">
            <v>Purchase</v>
          </cell>
          <cell r="F7858" t="str">
            <v>Fixed</v>
          </cell>
          <cell r="I7858">
            <v>33.47</v>
          </cell>
          <cell r="J7858">
            <v>10.75</v>
          </cell>
          <cell r="K7858" t="str">
            <v>HiRatio</v>
          </cell>
          <cell r="L7858">
            <v>359145.48</v>
          </cell>
          <cell r="M7858" t="str">
            <v>Second Home</v>
          </cell>
          <cell r="N7858">
            <v>0</v>
          </cell>
          <cell r="O7858">
            <v>43831</v>
          </cell>
          <cell r="P7858" t="str">
            <v>Current</v>
          </cell>
        </row>
        <row r="7859">
          <cell r="B7859">
            <v>42422</v>
          </cell>
          <cell r="C7859">
            <v>11</v>
          </cell>
          <cell r="D7859" t="str">
            <v>ON</v>
          </cell>
          <cell r="E7859" t="str">
            <v>Purchase</v>
          </cell>
          <cell r="F7859" t="str">
            <v>ARM</v>
          </cell>
          <cell r="I7859">
            <v>35.840000000000003</v>
          </cell>
          <cell r="J7859">
            <v>30.35</v>
          </cell>
          <cell r="K7859" t="str">
            <v>Conv</v>
          </cell>
          <cell r="L7859">
            <v>318527.96999999997</v>
          </cell>
          <cell r="M7859" t="str">
            <v>Owner-Occupied</v>
          </cell>
          <cell r="N7859">
            <v>0</v>
          </cell>
          <cell r="O7859">
            <v>43831</v>
          </cell>
          <cell r="P7859" t="str">
            <v>Current</v>
          </cell>
        </row>
        <row r="7860">
          <cell r="B7860">
            <v>41521</v>
          </cell>
          <cell r="C7860">
            <v>40</v>
          </cell>
          <cell r="D7860" t="str">
            <v>ON</v>
          </cell>
          <cell r="E7860" t="str">
            <v>Transfer</v>
          </cell>
          <cell r="F7860" t="str">
            <v>ARM</v>
          </cell>
          <cell r="I7860">
            <v>26.34</v>
          </cell>
          <cell r="J7860">
            <v>16.989999999999998</v>
          </cell>
          <cell r="K7860" t="str">
            <v>Conv</v>
          </cell>
          <cell r="L7860">
            <v>0</v>
          </cell>
          <cell r="M7860" t="str">
            <v>Owner-Occupied</v>
          </cell>
          <cell r="N7860">
            <v>4</v>
          </cell>
          <cell r="O7860">
            <v>41709</v>
          </cell>
          <cell r="P7860" t="str">
            <v>Current</v>
          </cell>
        </row>
        <row r="7861">
          <cell r="B7861">
            <v>41486</v>
          </cell>
          <cell r="C7861">
            <v>42</v>
          </cell>
          <cell r="D7861" t="str">
            <v>AB</v>
          </cell>
          <cell r="E7861" t="str">
            <v>ETO Existing Client</v>
          </cell>
          <cell r="F7861" t="str">
            <v>ARM</v>
          </cell>
          <cell r="I7861">
            <v>33.71</v>
          </cell>
          <cell r="J7861">
            <v>20.58</v>
          </cell>
          <cell r="K7861" t="str">
            <v>Conv</v>
          </cell>
          <cell r="L7861">
            <v>255953.07</v>
          </cell>
          <cell r="M7861" t="str">
            <v>Owner-Occupied</v>
          </cell>
          <cell r="N7861">
            <v>0</v>
          </cell>
          <cell r="O7861">
            <v>43831</v>
          </cell>
          <cell r="P7861" t="str">
            <v>Current</v>
          </cell>
        </row>
        <row r="7862">
          <cell r="B7862">
            <v>42606</v>
          </cell>
          <cell r="C7862">
            <v>5</v>
          </cell>
          <cell r="D7862" t="str">
            <v>BC</v>
          </cell>
          <cell r="E7862" t="str">
            <v>Purchase</v>
          </cell>
          <cell r="F7862" t="str">
            <v>Fixed</v>
          </cell>
          <cell r="I7862">
            <v>43.56</v>
          </cell>
          <cell r="J7862">
            <v>38.979999999999997</v>
          </cell>
          <cell r="K7862" t="str">
            <v>HiRatio</v>
          </cell>
          <cell r="L7862">
            <v>448205.5</v>
          </cell>
          <cell r="M7862" t="str">
            <v>Owner-Occupied</v>
          </cell>
          <cell r="N7862">
            <v>0</v>
          </cell>
          <cell r="O7862">
            <v>43831</v>
          </cell>
          <cell r="P7862" t="str">
            <v>Current</v>
          </cell>
        </row>
        <row r="7863">
          <cell r="B7863">
            <v>42181</v>
          </cell>
          <cell r="C7863">
            <v>19</v>
          </cell>
          <cell r="D7863" t="str">
            <v>AB</v>
          </cell>
          <cell r="E7863" t="str">
            <v>Refinance External</v>
          </cell>
          <cell r="F7863" t="str">
            <v>ARM</v>
          </cell>
          <cell r="I7863">
            <v>30.87</v>
          </cell>
          <cell r="J7863">
            <v>29.79</v>
          </cell>
          <cell r="K7863" t="str">
            <v>Conv</v>
          </cell>
          <cell r="L7863">
            <v>237989.45</v>
          </cell>
          <cell r="M7863" t="str">
            <v>Owner-Occupied</v>
          </cell>
          <cell r="N7863">
            <v>0</v>
          </cell>
          <cell r="O7863">
            <v>43831</v>
          </cell>
          <cell r="P7863" t="str">
            <v>Current</v>
          </cell>
        </row>
        <row r="7864">
          <cell r="B7864">
            <v>41754</v>
          </cell>
          <cell r="C7864">
            <v>33</v>
          </cell>
          <cell r="D7864" t="str">
            <v>ON</v>
          </cell>
          <cell r="E7864" t="str">
            <v>Purchase</v>
          </cell>
          <cell r="F7864" t="str">
            <v>ARM</v>
          </cell>
          <cell r="I7864">
            <v>36.03</v>
          </cell>
          <cell r="J7864">
            <v>13.5</v>
          </cell>
          <cell r="K7864" t="str">
            <v>HiRatio</v>
          </cell>
          <cell r="L7864">
            <v>0</v>
          </cell>
          <cell r="M7864" t="str">
            <v>Second Home</v>
          </cell>
          <cell r="N7864">
            <v>4</v>
          </cell>
          <cell r="O7864">
            <v>42065</v>
          </cell>
          <cell r="P7864" t="str">
            <v>Current</v>
          </cell>
        </row>
        <row r="7865">
          <cell r="B7865">
            <v>42094</v>
          </cell>
          <cell r="C7865">
            <v>22</v>
          </cell>
          <cell r="D7865" t="str">
            <v>ON</v>
          </cell>
          <cell r="E7865" t="str">
            <v>Purchase</v>
          </cell>
          <cell r="F7865" t="str">
            <v>ARM</v>
          </cell>
          <cell r="I7865">
            <v>21.97</v>
          </cell>
          <cell r="J7865">
            <v>11.25</v>
          </cell>
          <cell r="K7865" t="str">
            <v>Conv</v>
          </cell>
          <cell r="L7865">
            <v>124122.69</v>
          </cell>
          <cell r="M7865" t="str">
            <v>Owner-Occupied</v>
          </cell>
          <cell r="N7865">
            <v>0</v>
          </cell>
          <cell r="O7865">
            <v>43831</v>
          </cell>
          <cell r="P7865" t="str">
            <v>Current</v>
          </cell>
        </row>
        <row r="7866">
          <cell r="B7866">
            <v>42185</v>
          </cell>
          <cell r="C7866">
            <v>19</v>
          </cell>
          <cell r="D7866" t="str">
            <v>ON</v>
          </cell>
          <cell r="E7866" t="str">
            <v>Purchase</v>
          </cell>
          <cell r="F7866" t="str">
            <v>Fixed</v>
          </cell>
          <cell r="I7866">
            <v>20.95</v>
          </cell>
          <cell r="J7866">
            <v>19.649999999999999</v>
          </cell>
          <cell r="K7866" t="str">
            <v>HiRatio</v>
          </cell>
          <cell r="L7866">
            <v>891775.85</v>
          </cell>
          <cell r="M7866" t="str">
            <v>Owner-Occupied</v>
          </cell>
          <cell r="N7866">
            <v>0</v>
          </cell>
          <cell r="O7866">
            <v>43831</v>
          </cell>
          <cell r="P7866" t="str">
            <v>Current</v>
          </cell>
        </row>
        <row r="7867">
          <cell r="B7867">
            <v>41813</v>
          </cell>
          <cell r="C7867">
            <v>31</v>
          </cell>
          <cell r="D7867" t="str">
            <v>ON</v>
          </cell>
          <cell r="E7867" t="str">
            <v>Purchase</v>
          </cell>
          <cell r="F7867" t="str">
            <v>ARM</v>
          </cell>
          <cell r="I7867">
            <v>20.399999999999999</v>
          </cell>
          <cell r="J7867">
            <v>19.809999999999999</v>
          </cell>
          <cell r="K7867" t="str">
            <v>HiRatio</v>
          </cell>
          <cell r="L7867">
            <v>165764.82999999999</v>
          </cell>
          <cell r="M7867" t="str">
            <v>Owner-Occupied</v>
          </cell>
          <cell r="N7867">
            <v>0</v>
          </cell>
          <cell r="O7867">
            <v>43831</v>
          </cell>
          <cell r="P7867" t="str">
            <v>Current</v>
          </cell>
        </row>
        <row r="7868">
          <cell r="B7868">
            <v>41876</v>
          </cell>
          <cell r="C7868">
            <v>29</v>
          </cell>
          <cell r="D7868" t="str">
            <v>BC</v>
          </cell>
          <cell r="E7868" t="str">
            <v>Transfer</v>
          </cell>
          <cell r="F7868" t="str">
            <v>ARM</v>
          </cell>
          <cell r="I7868">
            <v>29.89</v>
          </cell>
          <cell r="J7868">
            <v>18.39</v>
          </cell>
          <cell r="K7868" t="str">
            <v>Conv</v>
          </cell>
          <cell r="L7868">
            <v>118439.12</v>
          </cell>
          <cell r="M7868" t="str">
            <v>Owner-Occupied</v>
          </cell>
          <cell r="N7868">
            <v>0</v>
          </cell>
          <cell r="O7868">
            <v>43831</v>
          </cell>
          <cell r="P7868" t="str">
            <v>Current</v>
          </cell>
        </row>
        <row r="7869">
          <cell r="B7869">
            <v>41292</v>
          </cell>
          <cell r="C7869">
            <v>48</v>
          </cell>
          <cell r="D7869" t="str">
            <v>AB</v>
          </cell>
          <cell r="E7869" t="str">
            <v>Transfer</v>
          </cell>
          <cell r="F7869" t="str">
            <v>Fixed</v>
          </cell>
          <cell r="I7869">
            <v>32.270000000000003</v>
          </cell>
          <cell r="J7869">
            <v>29.27</v>
          </cell>
          <cell r="K7869" t="str">
            <v>HiRatio</v>
          </cell>
          <cell r="L7869">
            <v>0</v>
          </cell>
          <cell r="M7869" t="str">
            <v>Owner-Occupied</v>
          </cell>
          <cell r="N7869">
            <v>4</v>
          </cell>
          <cell r="O7869">
            <v>42625</v>
          </cell>
          <cell r="P7869" t="str">
            <v>Current</v>
          </cell>
        </row>
        <row r="7870">
          <cell r="B7870">
            <v>41869</v>
          </cell>
          <cell r="C7870">
            <v>29</v>
          </cell>
          <cell r="D7870" t="str">
            <v>NS</v>
          </cell>
          <cell r="E7870" t="str">
            <v>Purchase</v>
          </cell>
          <cell r="F7870" t="str">
            <v>Fixed</v>
          </cell>
          <cell r="I7870">
            <v>36.700000000000003</v>
          </cell>
          <cell r="J7870">
            <v>10.11</v>
          </cell>
          <cell r="K7870" t="str">
            <v>HiRatio</v>
          </cell>
          <cell r="L7870">
            <v>150541.9</v>
          </cell>
          <cell r="M7870" t="str">
            <v>Owner-Occupied</v>
          </cell>
          <cell r="N7870">
            <v>0</v>
          </cell>
          <cell r="O7870">
            <v>43831</v>
          </cell>
          <cell r="P7870" t="str">
            <v>Current</v>
          </cell>
        </row>
        <row r="7871">
          <cell r="B7871">
            <v>41282</v>
          </cell>
          <cell r="C7871">
            <v>48</v>
          </cell>
          <cell r="D7871" t="str">
            <v>MB</v>
          </cell>
          <cell r="E7871" t="str">
            <v>Refinance External</v>
          </cell>
          <cell r="F7871" t="str">
            <v>Fixed</v>
          </cell>
          <cell r="I7871">
            <v>41.25</v>
          </cell>
          <cell r="J7871">
            <v>22.21</v>
          </cell>
          <cell r="K7871" t="str">
            <v>Conv</v>
          </cell>
          <cell r="L7871">
            <v>229278.43</v>
          </cell>
          <cell r="M7871" t="str">
            <v>Owner-Occupied</v>
          </cell>
          <cell r="N7871">
            <v>0</v>
          </cell>
          <cell r="O7871">
            <v>43831</v>
          </cell>
          <cell r="P7871" t="str">
            <v>Current</v>
          </cell>
        </row>
        <row r="7872">
          <cell r="B7872">
            <v>42090</v>
          </cell>
          <cell r="C7872">
            <v>22</v>
          </cell>
          <cell r="D7872" t="str">
            <v>ON</v>
          </cell>
          <cell r="E7872" t="str">
            <v>Purchase</v>
          </cell>
          <cell r="F7872" t="str">
            <v>Fixed</v>
          </cell>
          <cell r="I7872">
            <v>35.94</v>
          </cell>
          <cell r="J7872">
            <v>30.55</v>
          </cell>
          <cell r="K7872" t="str">
            <v>HiRatio</v>
          </cell>
          <cell r="L7872">
            <v>331054.68</v>
          </cell>
          <cell r="M7872" t="str">
            <v>Owner-Occupied</v>
          </cell>
          <cell r="N7872">
            <v>0</v>
          </cell>
          <cell r="O7872">
            <v>43831</v>
          </cell>
          <cell r="P7872" t="str">
            <v>Current</v>
          </cell>
        </row>
        <row r="7873">
          <cell r="B7873">
            <v>42202</v>
          </cell>
          <cell r="C7873">
            <v>18</v>
          </cell>
          <cell r="D7873" t="str">
            <v>ON</v>
          </cell>
          <cell r="E7873" t="str">
            <v>Refinance External</v>
          </cell>
          <cell r="F7873" t="str">
            <v>ARM</v>
          </cell>
          <cell r="I7873">
            <v>16.3</v>
          </cell>
          <cell r="J7873">
            <v>16.04</v>
          </cell>
          <cell r="K7873" t="str">
            <v>Conv</v>
          </cell>
          <cell r="L7873">
            <v>103027.39</v>
          </cell>
          <cell r="M7873" t="str">
            <v>Owner-Occupied</v>
          </cell>
          <cell r="N7873">
            <v>0</v>
          </cell>
          <cell r="O7873">
            <v>43831</v>
          </cell>
          <cell r="P7873" t="str">
            <v>Current</v>
          </cell>
        </row>
        <row r="7874">
          <cell r="B7874">
            <v>42262</v>
          </cell>
          <cell r="C7874">
            <v>16</v>
          </cell>
          <cell r="D7874" t="str">
            <v>ON</v>
          </cell>
          <cell r="E7874" t="str">
            <v>Purchase</v>
          </cell>
          <cell r="F7874" t="str">
            <v>Fixed</v>
          </cell>
          <cell r="I7874">
            <v>23.32</v>
          </cell>
          <cell r="J7874">
            <v>14.7</v>
          </cell>
          <cell r="K7874" t="str">
            <v>Conv</v>
          </cell>
          <cell r="L7874">
            <v>753058.09</v>
          </cell>
          <cell r="M7874" t="str">
            <v>Owner-Occupied</v>
          </cell>
          <cell r="N7874">
            <v>0</v>
          </cell>
          <cell r="O7874">
            <v>43831</v>
          </cell>
          <cell r="P7874" t="str">
            <v>Current</v>
          </cell>
        </row>
        <row r="7875">
          <cell r="B7875">
            <v>41869</v>
          </cell>
          <cell r="C7875">
            <v>29</v>
          </cell>
          <cell r="D7875" t="str">
            <v>ON</v>
          </cell>
          <cell r="E7875" t="str">
            <v>Refinance External</v>
          </cell>
          <cell r="F7875" t="str">
            <v>ARM</v>
          </cell>
          <cell r="I7875">
            <v>28.96</v>
          </cell>
          <cell r="J7875">
            <v>28.96</v>
          </cell>
          <cell r="K7875" t="str">
            <v>Conv</v>
          </cell>
          <cell r="L7875">
            <v>124418.64</v>
          </cell>
          <cell r="M7875" t="str">
            <v>Owner-Occupied</v>
          </cell>
          <cell r="N7875">
            <v>0</v>
          </cell>
          <cell r="O7875">
            <v>43831</v>
          </cell>
          <cell r="P7875" t="str">
            <v>Current</v>
          </cell>
        </row>
        <row r="7876">
          <cell r="B7876">
            <v>41688</v>
          </cell>
          <cell r="C7876">
            <v>35</v>
          </cell>
          <cell r="D7876" t="str">
            <v>ON</v>
          </cell>
          <cell r="E7876" t="str">
            <v>Purchase</v>
          </cell>
          <cell r="F7876" t="str">
            <v>Fixed</v>
          </cell>
          <cell r="I7876">
            <v>43.11</v>
          </cell>
          <cell r="J7876">
            <v>14.86</v>
          </cell>
          <cell r="K7876" t="str">
            <v>Conv</v>
          </cell>
          <cell r="L7876">
            <v>213344.01</v>
          </cell>
          <cell r="M7876" t="str">
            <v>Second Home</v>
          </cell>
          <cell r="N7876">
            <v>0</v>
          </cell>
          <cell r="O7876">
            <v>43831</v>
          </cell>
          <cell r="P7876" t="str">
            <v>Current</v>
          </cell>
        </row>
        <row r="7877">
          <cell r="B7877">
            <v>42493</v>
          </cell>
          <cell r="C7877">
            <v>8</v>
          </cell>
          <cell r="D7877" t="str">
            <v>AB</v>
          </cell>
          <cell r="E7877" t="str">
            <v>Transfer</v>
          </cell>
          <cell r="F7877" t="str">
            <v>Fixed</v>
          </cell>
          <cell r="I7877">
            <v>26.1</v>
          </cell>
          <cell r="J7877">
            <v>16.02</v>
          </cell>
          <cell r="K7877" t="str">
            <v>Conv</v>
          </cell>
          <cell r="L7877">
            <v>371040.73</v>
          </cell>
          <cell r="M7877" t="str">
            <v>Owner-Occupied</v>
          </cell>
          <cell r="N7877">
            <v>0</v>
          </cell>
          <cell r="O7877">
            <v>43831</v>
          </cell>
          <cell r="P7877" t="str">
            <v>Current</v>
          </cell>
        </row>
        <row r="7878">
          <cell r="B7878">
            <v>41953</v>
          </cell>
          <cell r="C7878">
            <v>26</v>
          </cell>
          <cell r="D7878" t="str">
            <v>SK</v>
          </cell>
          <cell r="E7878" t="str">
            <v>Refinance External</v>
          </cell>
          <cell r="F7878" t="str">
            <v>Fixed</v>
          </cell>
          <cell r="I7878">
            <v>38.33</v>
          </cell>
          <cell r="J7878">
            <v>20.86</v>
          </cell>
          <cell r="K7878" t="str">
            <v>Conv</v>
          </cell>
          <cell r="L7878">
            <v>231855.5</v>
          </cell>
          <cell r="M7878" t="str">
            <v>Owner-Occupied</v>
          </cell>
          <cell r="N7878">
            <v>0</v>
          </cell>
          <cell r="O7878">
            <v>43831</v>
          </cell>
          <cell r="P7878" t="str">
            <v>Current</v>
          </cell>
        </row>
        <row r="7879">
          <cell r="B7879">
            <v>42418</v>
          </cell>
          <cell r="C7879">
            <v>11</v>
          </cell>
          <cell r="D7879" t="str">
            <v>BC</v>
          </cell>
          <cell r="E7879" t="str">
            <v>Purchase with Improvements</v>
          </cell>
          <cell r="F7879" t="str">
            <v>Fixed</v>
          </cell>
          <cell r="I7879">
            <v>26.88</v>
          </cell>
          <cell r="J7879">
            <v>21.25</v>
          </cell>
          <cell r="K7879" t="str">
            <v>HiRatio</v>
          </cell>
          <cell r="L7879">
            <v>257675.4</v>
          </cell>
          <cell r="M7879" t="str">
            <v>Owner-Occupied</v>
          </cell>
          <cell r="N7879">
            <v>0</v>
          </cell>
          <cell r="O7879">
            <v>43831</v>
          </cell>
          <cell r="P7879" t="str">
            <v>Current</v>
          </cell>
        </row>
        <row r="7880">
          <cell r="B7880">
            <v>41080</v>
          </cell>
          <cell r="C7880">
            <v>55</v>
          </cell>
          <cell r="D7880" t="str">
            <v>AB</v>
          </cell>
          <cell r="E7880" t="str">
            <v>Purchase</v>
          </cell>
          <cell r="F7880" t="str">
            <v>Fixed</v>
          </cell>
          <cell r="I7880">
            <v>21.89</v>
          </cell>
          <cell r="J7880">
            <v>31.31</v>
          </cell>
          <cell r="K7880" t="str">
            <v>Conv</v>
          </cell>
          <cell r="L7880">
            <v>239991.67999999999</v>
          </cell>
          <cell r="M7880" t="str">
            <v>Rental</v>
          </cell>
          <cell r="N7880">
            <v>0</v>
          </cell>
          <cell r="O7880">
            <v>43831</v>
          </cell>
          <cell r="P7880" t="str">
            <v>Current</v>
          </cell>
        </row>
        <row r="7881">
          <cell r="B7881">
            <v>42202</v>
          </cell>
          <cell r="C7881">
            <v>18</v>
          </cell>
          <cell r="D7881" t="str">
            <v>ON</v>
          </cell>
          <cell r="E7881" t="str">
            <v>Purchase</v>
          </cell>
          <cell r="F7881" t="str">
            <v>Fixed</v>
          </cell>
          <cell r="I7881">
            <v>42.22</v>
          </cell>
          <cell r="J7881">
            <v>18.690000000000001</v>
          </cell>
          <cell r="K7881" t="str">
            <v>Conv</v>
          </cell>
          <cell r="L7881">
            <v>0</v>
          </cell>
          <cell r="M7881" t="str">
            <v>Owner-Occupied</v>
          </cell>
          <cell r="N7881">
            <v>4</v>
          </cell>
          <cell r="O7881">
            <v>42569</v>
          </cell>
          <cell r="P7881" t="str">
            <v>Current</v>
          </cell>
        </row>
        <row r="7882">
          <cell r="B7882">
            <v>41725</v>
          </cell>
          <cell r="C7882">
            <v>34</v>
          </cell>
          <cell r="D7882" t="str">
            <v>AB</v>
          </cell>
          <cell r="E7882" t="str">
            <v>Purchase</v>
          </cell>
          <cell r="F7882" t="str">
            <v>Fixed</v>
          </cell>
          <cell r="I7882">
            <v>38.46</v>
          </cell>
          <cell r="J7882">
            <v>31.61</v>
          </cell>
          <cell r="K7882" t="str">
            <v>HiRatio</v>
          </cell>
          <cell r="L7882">
            <v>332671.53999999998</v>
          </cell>
          <cell r="M7882" t="str">
            <v>Owner-Occupied</v>
          </cell>
          <cell r="N7882">
            <v>0</v>
          </cell>
          <cell r="O7882">
            <v>43831</v>
          </cell>
          <cell r="P7882" t="str">
            <v>Current</v>
          </cell>
        </row>
        <row r="7883">
          <cell r="B7883">
            <v>42185</v>
          </cell>
          <cell r="C7883">
            <v>19</v>
          </cell>
          <cell r="D7883" t="str">
            <v>SK</v>
          </cell>
          <cell r="E7883" t="str">
            <v>Purchase</v>
          </cell>
          <cell r="F7883" t="str">
            <v>Fixed</v>
          </cell>
          <cell r="I7883">
            <v>39.840000000000003</v>
          </cell>
          <cell r="J7883">
            <v>27.41</v>
          </cell>
          <cell r="K7883" t="str">
            <v>Conv</v>
          </cell>
          <cell r="L7883">
            <v>325036.96999999997</v>
          </cell>
          <cell r="M7883" t="str">
            <v>Owner-Occupied</v>
          </cell>
          <cell r="N7883">
            <v>0</v>
          </cell>
          <cell r="O7883">
            <v>43831</v>
          </cell>
          <cell r="P7883" t="str">
            <v>Current</v>
          </cell>
        </row>
        <row r="7884">
          <cell r="B7884">
            <v>41960</v>
          </cell>
          <cell r="C7884">
            <v>26</v>
          </cell>
          <cell r="D7884" t="str">
            <v>ON</v>
          </cell>
          <cell r="E7884" t="str">
            <v>Purchase</v>
          </cell>
          <cell r="F7884" t="str">
            <v>ARM</v>
          </cell>
          <cell r="I7884">
            <v>37.47</v>
          </cell>
          <cell r="J7884">
            <v>18.73</v>
          </cell>
          <cell r="K7884" t="str">
            <v>Conv</v>
          </cell>
          <cell r="L7884">
            <v>428132.42</v>
          </cell>
          <cell r="M7884" t="str">
            <v>Owner-Occupied</v>
          </cell>
          <cell r="N7884">
            <v>0</v>
          </cell>
          <cell r="O7884">
            <v>43831</v>
          </cell>
          <cell r="P7884" t="str">
            <v>Current</v>
          </cell>
        </row>
        <row r="7885">
          <cell r="B7885">
            <v>42187</v>
          </cell>
          <cell r="C7885">
            <v>18</v>
          </cell>
          <cell r="D7885" t="str">
            <v>ON</v>
          </cell>
          <cell r="E7885" t="str">
            <v>Purchase</v>
          </cell>
          <cell r="F7885" t="str">
            <v>Fixed</v>
          </cell>
          <cell r="I7885">
            <v>27.25</v>
          </cell>
          <cell r="J7885">
            <v>23.06</v>
          </cell>
          <cell r="K7885" t="str">
            <v>HiRatio</v>
          </cell>
          <cell r="L7885">
            <v>511948.09</v>
          </cell>
          <cell r="M7885" t="str">
            <v>Owner-Occupied</v>
          </cell>
          <cell r="N7885">
            <v>0</v>
          </cell>
          <cell r="O7885">
            <v>43831</v>
          </cell>
          <cell r="P7885" t="str">
            <v>Current</v>
          </cell>
        </row>
        <row r="7886">
          <cell r="B7886">
            <v>41614</v>
          </cell>
          <cell r="C7886">
            <v>37</v>
          </cell>
          <cell r="D7886" t="str">
            <v>ON</v>
          </cell>
          <cell r="E7886" t="str">
            <v>Refinance External</v>
          </cell>
          <cell r="F7886" t="str">
            <v>Fixed</v>
          </cell>
          <cell r="I7886">
            <v>41.88</v>
          </cell>
          <cell r="J7886">
            <v>13.24</v>
          </cell>
          <cell r="K7886" t="str">
            <v>Conv</v>
          </cell>
          <cell r="L7886">
            <v>102500.66</v>
          </cell>
          <cell r="M7886" t="str">
            <v>Second Home</v>
          </cell>
          <cell r="N7886">
            <v>0</v>
          </cell>
          <cell r="O7886">
            <v>43831</v>
          </cell>
          <cell r="P7886" t="str">
            <v>Current</v>
          </cell>
        </row>
        <row r="7887">
          <cell r="B7887">
            <v>42118</v>
          </cell>
          <cell r="C7887">
            <v>21</v>
          </cell>
          <cell r="D7887" t="str">
            <v>ON</v>
          </cell>
          <cell r="E7887" t="str">
            <v>Purchase</v>
          </cell>
          <cell r="F7887" t="str">
            <v>Fixed</v>
          </cell>
          <cell r="I7887">
            <v>26.72</v>
          </cell>
          <cell r="J7887">
            <v>26.44</v>
          </cell>
          <cell r="K7887" t="str">
            <v>Conv</v>
          </cell>
          <cell r="L7887">
            <v>148880.42000000001</v>
          </cell>
          <cell r="M7887" t="str">
            <v>Owner-Occupied</v>
          </cell>
          <cell r="N7887">
            <v>0</v>
          </cell>
          <cell r="O7887">
            <v>43831</v>
          </cell>
          <cell r="P7887" t="str">
            <v>Current</v>
          </cell>
        </row>
        <row r="7888">
          <cell r="B7888">
            <v>42587</v>
          </cell>
          <cell r="C7888">
            <v>5</v>
          </cell>
          <cell r="D7888" t="str">
            <v>ON</v>
          </cell>
          <cell r="E7888" t="str">
            <v>Refinance External</v>
          </cell>
          <cell r="F7888" t="str">
            <v>ARM</v>
          </cell>
          <cell r="I7888">
            <v>18.86</v>
          </cell>
          <cell r="J7888">
            <v>15.17</v>
          </cell>
          <cell r="K7888" t="str">
            <v>Conv</v>
          </cell>
          <cell r="L7888">
            <v>494598.22</v>
          </cell>
          <cell r="M7888" t="str">
            <v>Owner-Occupied</v>
          </cell>
          <cell r="N7888">
            <v>0</v>
          </cell>
          <cell r="O7888">
            <v>43831</v>
          </cell>
          <cell r="P7888" t="str">
            <v>Current</v>
          </cell>
        </row>
        <row r="7889">
          <cell r="B7889">
            <v>41809</v>
          </cell>
          <cell r="C7889">
            <v>31</v>
          </cell>
          <cell r="D7889" t="str">
            <v>ON</v>
          </cell>
          <cell r="E7889" t="str">
            <v>Purchase</v>
          </cell>
          <cell r="F7889" t="str">
            <v>ARM</v>
          </cell>
          <cell r="I7889">
            <v>30.84</v>
          </cell>
          <cell r="J7889">
            <v>21.44</v>
          </cell>
          <cell r="K7889" t="str">
            <v>HiRatio</v>
          </cell>
          <cell r="L7889">
            <v>345323.09</v>
          </cell>
          <cell r="M7889" t="str">
            <v>Owner-Occupied</v>
          </cell>
          <cell r="N7889">
            <v>0</v>
          </cell>
          <cell r="O7889">
            <v>43831</v>
          </cell>
          <cell r="P7889" t="str">
            <v>Current</v>
          </cell>
        </row>
        <row r="7890">
          <cell r="B7890">
            <v>42102</v>
          </cell>
          <cell r="C7890">
            <v>21</v>
          </cell>
          <cell r="D7890" t="str">
            <v>ON</v>
          </cell>
          <cell r="E7890" t="str">
            <v>Transfer</v>
          </cell>
          <cell r="F7890" t="str">
            <v>ARM</v>
          </cell>
          <cell r="I7890">
            <v>26.51</v>
          </cell>
          <cell r="J7890">
            <v>15.91</v>
          </cell>
          <cell r="K7890" t="str">
            <v>Conv</v>
          </cell>
          <cell r="L7890">
            <v>157178.46</v>
          </cell>
          <cell r="M7890" t="str">
            <v>Owner-Occupied</v>
          </cell>
          <cell r="N7890">
            <v>0</v>
          </cell>
          <cell r="O7890">
            <v>43831</v>
          </cell>
          <cell r="P7890" t="str">
            <v>Current</v>
          </cell>
        </row>
        <row r="7891">
          <cell r="B7891">
            <v>41117</v>
          </cell>
          <cell r="C7891">
            <v>54</v>
          </cell>
          <cell r="D7891" t="str">
            <v>ON</v>
          </cell>
          <cell r="E7891" t="str">
            <v>Refinance External</v>
          </cell>
          <cell r="F7891" t="str">
            <v>Fixed</v>
          </cell>
          <cell r="I7891">
            <v>30.54</v>
          </cell>
          <cell r="J7891">
            <v>27.79</v>
          </cell>
          <cell r="K7891" t="str">
            <v>Conv</v>
          </cell>
          <cell r="L7891">
            <v>0</v>
          </cell>
          <cell r="M7891" t="str">
            <v>Owner-Occupied</v>
          </cell>
          <cell r="N7891">
            <v>4</v>
          </cell>
          <cell r="O7891">
            <v>41394</v>
          </cell>
          <cell r="P7891" t="str">
            <v>Current</v>
          </cell>
        </row>
        <row r="7892">
          <cell r="B7892">
            <v>41876</v>
          </cell>
          <cell r="C7892">
            <v>29</v>
          </cell>
          <cell r="D7892" t="str">
            <v>MB</v>
          </cell>
          <cell r="E7892" t="str">
            <v>Purchase</v>
          </cell>
          <cell r="F7892" t="str">
            <v>Fixed</v>
          </cell>
          <cell r="I7892">
            <v>34.57</v>
          </cell>
          <cell r="J7892">
            <v>9.86</v>
          </cell>
          <cell r="K7892" t="str">
            <v>HiRatio</v>
          </cell>
          <cell r="L7892">
            <v>198333.18</v>
          </cell>
          <cell r="M7892" t="str">
            <v>Owner-Occupied</v>
          </cell>
          <cell r="N7892">
            <v>0</v>
          </cell>
          <cell r="O7892">
            <v>43831</v>
          </cell>
          <cell r="P7892" t="str">
            <v>Current</v>
          </cell>
        </row>
        <row r="7893">
          <cell r="B7893">
            <v>42118</v>
          </cell>
          <cell r="C7893">
            <v>21</v>
          </cell>
          <cell r="D7893" t="str">
            <v>ON</v>
          </cell>
          <cell r="E7893" t="str">
            <v>Refinance External</v>
          </cell>
          <cell r="F7893" t="str">
            <v>ARM</v>
          </cell>
          <cell r="I7893">
            <v>27.51</v>
          </cell>
          <cell r="J7893">
            <v>26.53</v>
          </cell>
          <cell r="K7893" t="str">
            <v>Conv</v>
          </cell>
          <cell r="L7893">
            <v>0</v>
          </cell>
          <cell r="M7893" t="str">
            <v>Owner-Occupied</v>
          </cell>
          <cell r="N7893">
            <v>4</v>
          </cell>
          <cell r="O7893">
            <v>42325</v>
          </cell>
          <cell r="P7893" t="str">
            <v>Current</v>
          </cell>
        </row>
        <row r="7894">
          <cell r="B7894">
            <v>41772</v>
          </cell>
          <cell r="C7894">
            <v>32</v>
          </cell>
          <cell r="D7894" t="str">
            <v>AB</v>
          </cell>
          <cell r="E7894" t="str">
            <v>Transfer</v>
          </cell>
          <cell r="F7894" t="str">
            <v>ARM</v>
          </cell>
          <cell r="I7894">
            <v>20.74</v>
          </cell>
          <cell r="J7894">
            <v>9.35</v>
          </cell>
          <cell r="K7894" t="str">
            <v>Conv</v>
          </cell>
          <cell r="L7894">
            <v>434788.08</v>
          </cell>
          <cell r="M7894" t="str">
            <v>Owner-Occupied</v>
          </cell>
          <cell r="N7894">
            <v>0</v>
          </cell>
          <cell r="O7894">
            <v>43831</v>
          </cell>
          <cell r="P7894" t="str">
            <v>Current</v>
          </cell>
        </row>
        <row r="7895">
          <cell r="B7895">
            <v>41788</v>
          </cell>
          <cell r="C7895">
            <v>32</v>
          </cell>
          <cell r="D7895" t="str">
            <v>ON</v>
          </cell>
          <cell r="E7895" t="str">
            <v>Purchase</v>
          </cell>
          <cell r="F7895" t="str">
            <v>ARM</v>
          </cell>
          <cell r="I7895">
            <v>25.82</v>
          </cell>
          <cell r="J7895">
            <v>19.12</v>
          </cell>
          <cell r="K7895" t="str">
            <v>HiRatio</v>
          </cell>
          <cell r="L7895">
            <v>152528.35</v>
          </cell>
          <cell r="M7895" t="str">
            <v>Owner-Occupied</v>
          </cell>
          <cell r="N7895">
            <v>0</v>
          </cell>
          <cell r="O7895">
            <v>43831</v>
          </cell>
          <cell r="P7895" t="str">
            <v>Current</v>
          </cell>
        </row>
        <row r="7896">
          <cell r="B7896">
            <v>41726</v>
          </cell>
          <cell r="C7896">
            <v>34</v>
          </cell>
          <cell r="D7896" t="str">
            <v>ON</v>
          </cell>
          <cell r="E7896" t="str">
            <v>Purchase</v>
          </cell>
          <cell r="F7896" t="str">
            <v>ARM</v>
          </cell>
          <cell r="I7896">
            <v>38.47</v>
          </cell>
          <cell r="J7896">
            <v>22.61</v>
          </cell>
          <cell r="K7896" t="str">
            <v>HiRatio</v>
          </cell>
          <cell r="L7896">
            <v>267824.69</v>
          </cell>
          <cell r="M7896" t="str">
            <v>Owner-Occupied</v>
          </cell>
          <cell r="N7896">
            <v>0</v>
          </cell>
          <cell r="O7896">
            <v>43831</v>
          </cell>
          <cell r="P7896" t="str">
            <v>Current</v>
          </cell>
        </row>
        <row r="7897">
          <cell r="B7897">
            <v>42153</v>
          </cell>
          <cell r="C7897">
            <v>20</v>
          </cell>
          <cell r="D7897" t="str">
            <v>AB</v>
          </cell>
          <cell r="E7897" t="str">
            <v>Purchase</v>
          </cell>
          <cell r="F7897" t="str">
            <v>Fixed</v>
          </cell>
          <cell r="I7897">
            <v>39.57</v>
          </cell>
          <cell r="J7897">
            <v>31.86</v>
          </cell>
          <cell r="K7897" t="str">
            <v>HiRatio</v>
          </cell>
          <cell r="L7897">
            <v>218127.49</v>
          </cell>
          <cell r="M7897" t="str">
            <v>Owner-Occupied</v>
          </cell>
          <cell r="N7897">
            <v>0</v>
          </cell>
          <cell r="O7897">
            <v>43831</v>
          </cell>
          <cell r="P7897" t="str">
            <v>Current</v>
          </cell>
        </row>
        <row r="7898">
          <cell r="B7898">
            <v>42475</v>
          </cell>
          <cell r="C7898">
            <v>9</v>
          </cell>
          <cell r="D7898" t="str">
            <v>ON</v>
          </cell>
          <cell r="E7898" t="str">
            <v>Transfer</v>
          </cell>
          <cell r="F7898" t="str">
            <v>Fixed</v>
          </cell>
          <cell r="I7898">
            <v>40.83</v>
          </cell>
          <cell r="J7898">
            <v>32.159999999999997</v>
          </cell>
          <cell r="K7898" t="str">
            <v>Conv</v>
          </cell>
          <cell r="L7898">
            <v>0</v>
          </cell>
          <cell r="M7898" t="str">
            <v>Owner-Occupied</v>
          </cell>
          <cell r="N7898">
            <v>4</v>
          </cell>
          <cell r="O7898">
            <v>42718</v>
          </cell>
          <cell r="P7898" t="str">
            <v>Current</v>
          </cell>
        </row>
        <row r="7899">
          <cell r="B7899">
            <v>42150</v>
          </cell>
          <cell r="C7899">
            <v>20</v>
          </cell>
          <cell r="D7899" t="str">
            <v>ON</v>
          </cell>
          <cell r="E7899" t="str">
            <v>Refinance External</v>
          </cell>
          <cell r="F7899" t="str">
            <v>ARM</v>
          </cell>
          <cell r="I7899">
            <v>28.08</v>
          </cell>
          <cell r="J7899">
            <v>27.89</v>
          </cell>
          <cell r="K7899" t="str">
            <v>Conv</v>
          </cell>
          <cell r="L7899">
            <v>192577.71</v>
          </cell>
          <cell r="M7899" t="str">
            <v>Owner-Occupied</v>
          </cell>
          <cell r="N7899">
            <v>0</v>
          </cell>
          <cell r="O7899">
            <v>43831</v>
          </cell>
          <cell r="P7899" t="str">
            <v>Current</v>
          </cell>
        </row>
        <row r="7900">
          <cell r="B7900">
            <v>42149</v>
          </cell>
          <cell r="C7900">
            <v>20</v>
          </cell>
          <cell r="D7900" t="str">
            <v>AB</v>
          </cell>
          <cell r="E7900" t="str">
            <v>Purchase</v>
          </cell>
          <cell r="F7900" t="str">
            <v>Fixed</v>
          </cell>
          <cell r="I7900">
            <v>23.17</v>
          </cell>
          <cell r="J7900">
            <v>17.77</v>
          </cell>
          <cell r="K7900" t="str">
            <v>Conv</v>
          </cell>
          <cell r="L7900">
            <v>142334.39000000001</v>
          </cell>
          <cell r="M7900" t="str">
            <v>Owner-Occupied</v>
          </cell>
          <cell r="N7900">
            <v>0</v>
          </cell>
          <cell r="O7900">
            <v>43831</v>
          </cell>
          <cell r="P7900" t="str">
            <v>Current</v>
          </cell>
        </row>
        <row r="7901">
          <cell r="B7901">
            <v>41759</v>
          </cell>
          <cell r="C7901">
            <v>33</v>
          </cell>
          <cell r="D7901" t="str">
            <v>AB</v>
          </cell>
          <cell r="E7901" t="str">
            <v>Transfer</v>
          </cell>
          <cell r="F7901" t="str">
            <v>Fixed</v>
          </cell>
          <cell r="I7901">
            <v>34.11</v>
          </cell>
          <cell r="J7901">
            <v>24.39</v>
          </cell>
          <cell r="K7901" t="str">
            <v>Conv</v>
          </cell>
          <cell r="L7901">
            <v>181984.73</v>
          </cell>
          <cell r="M7901" t="str">
            <v>Owner-Occupied</v>
          </cell>
          <cell r="N7901">
            <v>0</v>
          </cell>
          <cell r="O7901">
            <v>43831</v>
          </cell>
          <cell r="P7901" t="str">
            <v>Current</v>
          </cell>
        </row>
        <row r="7902">
          <cell r="B7902">
            <v>42405</v>
          </cell>
          <cell r="C7902">
            <v>11</v>
          </cell>
          <cell r="D7902" t="str">
            <v>BC</v>
          </cell>
          <cell r="E7902" t="str">
            <v>Refinance External</v>
          </cell>
          <cell r="F7902" t="str">
            <v>Fixed</v>
          </cell>
          <cell r="I7902">
            <v>43.55</v>
          </cell>
          <cell r="J7902">
            <v>24.61</v>
          </cell>
          <cell r="K7902" t="str">
            <v>Conv</v>
          </cell>
          <cell r="L7902">
            <v>253161.35</v>
          </cell>
          <cell r="M7902" t="str">
            <v>Owner-Occupied</v>
          </cell>
          <cell r="N7902">
            <v>0</v>
          </cell>
          <cell r="O7902">
            <v>43831</v>
          </cell>
          <cell r="P7902" t="str">
            <v>Current</v>
          </cell>
        </row>
        <row r="7903">
          <cell r="B7903">
            <v>42060</v>
          </cell>
          <cell r="C7903">
            <v>23</v>
          </cell>
          <cell r="D7903" t="str">
            <v>ON</v>
          </cell>
          <cell r="E7903" t="str">
            <v>Purchase</v>
          </cell>
          <cell r="F7903" t="str">
            <v>ARM</v>
          </cell>
          <cell r="I7903">
            <v>21.06</v>
          </cell>
          <cell r="J7903">
            <v>12.79</v>
          </cell>
          <cell r="K7903" t="str">
            <v>Conv</v>
          </cell>
          <cell r="L7903">
            <v>292234.96000000002</v>
          </cell>
          <cell r="M7903" t="str">
            <v>Owner-Occupied</v>
          </cell>
          <cell r="N7903">
            <v>0</v>
          </cell>
          <cell r="O7903">
            <v>43831</v>
          </cell>
          <cell r="P7903" t="str">
            <v>Current</v>
          </cell>
        </row>
        <row r="7904">
          <cell r="B7904">
            <v>42138</v>
          </cell>
          <cell r="C7904">
            <v>20</v>
          </cell>
          <cell r="D7904" t="str">
            <v>ON</v>
          </cell>
          <cell r="E7904" t="str">
            <v>Purchase</v>
          </cell>
          <cell r="F7904" t="str">
            <v>ARM</v>
          </cell>
          <cell r="I7904">
            <v>30.53</v>
          </cell>
          <cell r="J7904">
            <v>24.16</v>
          </cell>
          <cell r="K7904" t="str">
            <v>HiRatio</v>
          </cell>
          <cell r="L7904">
            <v>0</v>
          </cell>
          <cell r="M7904" t="str">
            <v>Owner-Occupied</v>
          </cell>
          <cell r="N7904">
            <v>4</v>
          </cell>
          <cell r="O7904">
            <v>42487</v>
          </cell>
          <cell r="P7904" t="str">
            <v>Current</v>
          </cell>
        </row>
        <row r="7905">
          <cell r="B7905">
            <v>42247</v>
          </cell>
          <cell r="C7905">
            <v>17</v>
          </cell>
          <cell r="D7905" t="str">
            <v>ON</v>
          </cell>
          <cell r="E7905" t="str">
            <v>Purchase</v>
          </cell>
          <cell r="F7905" t="str">
            <v>Fixed</v>
          </cell>
          <cell r="I7905">
            <v>34.58</v>
          </cell>
          <cell r="J7905">
            <v>31.94</v>
          </cell>
          <cell r="K7905" t="str">
            <v>HiRatio</v>
          </cell>
          <cell r="L7905">
            <v>239428.29</v>
          </cell>
          <cell r="M7905" t="str">
            <v>Owner-Occupied</v>
          </cell>
          <cell r="N7905">
            <v>0</v>
          </cell>
          <cell r="O7905">
            <v>43831</v>
          </cell>
          <cell r="P7905" t="str">
            <v>Current</v>
          </cell>
        </row>
        <row r="7906">
          <cell r="B7906">
            <v>41913</v>
          </cell>
          <cell r="C7906">
            <v>27</v>
          </cell>
          <cell r="D7906" t="str">
            <v>AB</v>
          </cell>
          <cell r="E7906" t="str">
            <v>Purchase</v>
          </cell>
          <cell r="F7906" t="str">
            <v>Fixed</v>
          </cell>
          <cell r="I7906">
            <v>36.04</v>
          </cell>
          <cell r="J7906">
            <v>26.12</v>
          </cell>
          <cell r="K7906" t="str">
            <v>HiRatio</v>
          </cell>
          <cell r="L7906">
            <v>238913.55</v>
          </cell>
          <cell r="M7906" t="str">
            <v>Owner-Occupied</v>
          </cell>
          <cell r="N7906">
            <v>0</v>
          </cell>
          <cell r="O7906">
            <v>43831</v>
          </cell>
          <cell r="P7906" t="str">
            <v>Current</v>
          </cell>
        </row>
        <row r="7907">
          <cell r="B7907">
            <v>42431</v>
          </cell>
          <cell r="C7907">
            <v>10</v>
          </cell>
          <cell r="D7907" t="str">
            <v>SK</v>
          </cell>
          <cell r="E7907" t="str">
            <v>Transfer</v>
          </cell>
          <cell r="F7907" t="str">
            <v>ARM</v>
          </cell>
          <cell r="I7907">
            <v>26.55</v>
          </cell>
          <cell r="J7907">
            <v>15.48</v>
          </cell>
          <cell r="K7907" t="str">
            <v>Conv</v>
          </cell>
          <cell r="L7907">
            <v>0</v>
          </cell>
          <cell r="M7907" t="str">
            <v>Owner-Occupied</v>
          </cell>
          <cell r="N7907">
            <v>4</v>
          </cell>
          <cell r="O7907">
            <v>42565</v>
          </cell>
          <cell r="P7907" t="str">
            <v>Current</v>
          </cell>
        </row>
        <row r="7908">
          <cell r="B7908">
            <v>41243</v>
          </cell>
          <cell r="C7908">
            <v>50</v>
          </cell>
          <cell r="D7908" t="str">
            <v>ON</v>
          </cell>
          <cell r="E7908" t="str">
            <v>Purchase</v>
          </cell>
          <cell r="F7908" t="str">
            <v>Fixed</v>
          </cell>
          <cell r="I7908">
            <v>43.85</v>
          </cell>
          <cell r="J7908">
            <v>21.11</v>
          </cell>
          <cell r="K7908" t="str">
            <v>HiRatio</v>
          </cell>
          <cell r="L7908">
            <v>0</v>
          </cell>
          <cell r="M7908" t="str">
            <v>Owner-Occupied</v>
          </cell>
          <cell r="N7908">
            <v>4</v>
          </cell>
          <cell r="O7908">
            <v>42676</v>
          </cell>
          <cell r="P7908" t="str">
            <v>Current</v>
          </cell>
        </row>
        <row r="7909">
          <cell r="B7909">
            <v>42585</v>
          </cell>
          <cell r="C7909">
            <v>5</v>
          </cell>
          <cell r="D7909" t="str">
            <v>BC</v>
          </cell>
          <cell r="E7909" t="str">
            <v>Purchase</v>
          </cell>
          <cell r="F7909" t="str">
            <v>Fixed</v>
          </cell>
          <cell r="I7909">
            <v>40.81</v>
          </cell>
          <cell r="J7909">
            <v>36.14</v>
          </cell>
          <cell r="K7909" t="str">
            <v>HiRatio</v>
          </cell>
          <cell r="L7909">
            <v>414106.01</v>
          </cell>
          <cell r="M7909" t="str">
            <v>Owner-Occupied</v>
          </cell>
          <cell r="N7909">
            <v>0</v>
          </cell>
          <cell r="O7909">
            <v>43831</v>
          </cell>
          <cell r="P7909" t="str">
            <v>Current</v>
          </cell>
        </row>
        <row r="7910">
          <cell r="B7910">
            <v>41935</v>
          </cell>
          <cell r="C7910">
            <v>27</v>
          </cell>
          <cell r="D7910" t="str">
            <v>BC</v>
          </cell>
          <cell r="E7910" t="str">
            <v>Purchase</v>
          </cell>
          <cell r="F7910" t="str">
            <v>Fixed</v>
          </cell>
          <cell r="I7910">
            <v>18.52</v>
          </cell>
          <cell r="J7910">
            <v>15.78</v>
          </cell>
          <cell r="K7910" t="str">
            <v>HiRatio</v>
          </cell>
          <cell r="L7910">
            <v>374634.57</v>
          </cell>
          <cell r="M7910" t="str">
            <v>Owner-Occupied</v>
          </cell>
          <cell r="N7910">
            <v>0</v>
          </cell>
          <cell r="O7910">
            <v>43831</v>
          </cell>
          <cell r="P7910" t="str">
            <v>Current</v>
          </cell>
        </row>
        <row r="7911">
          <cell r="B7911">
            <v>42520</v>
          </cell>
          <cell r="C7911">
            <v>8</v>
          </cell>
          <cell r="D7911" t="str">
            <v>BC</v>
          </cell>
          <cell r="E7911" t="str">
            <v>Purchase</v>
          </cell>
          <cell r="F7911" t="str">
            <v>Fixed</v>
          </cell>
          <cell r="I7911">
            <v>37.549999999999997</v>
          </cell>
          <cell r="J7911">
            <v>33.159999999999997</v>
          </cell>
          <cell r="K7911" t="str">
            <v>HiRatio</v>
          </cell>
          <cell r="L7911">
            <v>347604.62</v>
          </cell>
          <cell r="M7911" t="str">
            <v>Owner-Occupied</v>
          </cell>
          <cell r="N7911">
            <v>0</v>
          </cell>
          <cell r="O7911">
            <v>43831</v>
          </cell>
          <cell r="P7911" t="str">
            <v>Current</v>
          </cell>
        </row>
        <row r="7912">
          <cell r="B7912">
            <v>41872</v>
          </cell>
          <cell r="C7912">
            <v>29</v>
          </cell>
          <cell r="D7912" t="str">
            <v>ON</v>
          </cell>
          <cell r="E7912" t="str">
            <v>Purchase</v>
          </cell>
          <cell r="F7912" t="str">
            <v>Fixed</v>
          </cell>
          <cell r="I7912">
            <v>38.520000000000003</v>
          </cell>
          <cell r="J7912">
            <v>38.36</v>
          </cell>
          <cell r="K7912" t="str">
            <v>HiRatio</v>
          </cell>
          <cell r="L7912">
            <v>0</v>
          </cell>
          <cell r="M7912" t="str">
            <v>Owner-Occupied</v>
          </cell>
          <cell r="N7912">
            <v>4</v>
          </cell>
          <cell r="O7912">
            <v>42695</v>
          </cell>
          <cell r="P7912" t="str">
            <v>Current</v>
          </cell>
        </row>
        <row r="7913">
          <cell r="B7913">
            <v>42671</v>
          </cell>
          <cell r="C7913">
            <v>3</v>
          </cell>
          <cell r="D7913" t="str">
            <v>BC</v>
          </cell>
          <cell r="E7913" t="str">
            <v>Purchase</v>
          </cell>
          <cell r="F7913" t="str">
            <v>Fixed</v>
          </cell>
          <cell r="I7913">
            <v>41.14</v>
          </cell>
          <cell r="J7913">
            <v>36.79</v>
          </cell>
          <cell r="K7913" t="str">
            <v>HiRatio</v>
          </cell>
          <cell r="L7913">
            <v>525248.57999999996</v>
          </cell>
          <cell r="M7913" t="str">
            <v>Owner-Occupied</v>
          </cell>
          <cell r="N7913">
            <v>0</v>
          </cell>
          <cell r="O7913">
            <v>43831</v>
          </cell>
          <cell r="P7913" t="str">
            <v>Current</v>
          </cell>
        </row>
        <row r="7914">
          <cell r="B7914">
            <v>42704</v>
          </cell>
          <cell r="C7914">
            <v>2</v>
          </cell>
          <cell r="D7914" t="str">
            <v>ON</v>
          </cell>
          <cell r="E7914" t="str">
            <v>Portable</v>
          </cell>
          <cell r="F7914" t="str">
            <v>Fixed</v>
          </cell>
          <cell r="I7914">
            <v>33.93</v>
          </cell>
          <cell r="J7914">
            <v>22.03</v>
          </cell>
          <cell r="K7914" t="str">
            <v>Conv</v>
          </cell>
          <cell r="L7914">
            <v>255788.21</v>
          </cell>
          <cell r="M7914" t="str">
            <v>Owner-Occupied</v>
          </cell>
          <cell r="N7914">
            <v>0</v>
          </cell>
          <cell r="O7914">
            <v>43831</v>
          </cell>
          <cell r="P7914" t="str">
            <v>Current</v>
          </cell>
        </row>
        <row r="7915">
          <cell r="B7915">
            <v>41122</v>
          </cell>
          <cell r="C7915">
            <v>53</v>
          </cell>
          <cell r="D7915" t="str">
            <v>ON</v>
          </cell>
          <cell r="E7915" t="str">
            <v>Purchase</v>
          </cell>
          <cell r="F7915" t="str">
            <v>Fixed</v>
          </cell>
          <cell r="I7915">
            <v>25.81</v>
          </cell>
          <cell r="J7915">
            <v>22.47</v>
          </cell>
          <cell r="K7915" t="str">
            <v>HiRatio</v>
          </cell>
          <cell r="L7915">
            <v>0</v>
          </cell>
          <cell r="M7915" t="str">
            <v>Owner-Occupied</v>
          </cell>
          <cell r="N7915">
            <v>4</v>
          </cell>
          <cell r="O7915">
            <v>42724</v>
          </cell>
          <cell r="P7915" t="str">
            <v>Current</v>
          </cell>
        </row>
        <row r="7916">
          <cell r="B7916">
            <v>41978</v>
          </cell>
          <cell r="C7916">
            <v>25</v>
          </cell>
          <cell r="D7916" t="str">
            <v>AB</v>
          </cell>
          <cell r="E7916" t="str">
            <v>Purchase</v>
          </cell>
          <cell r="F7916" t="str">
            <v>Fixed</v>
          </cell>
          <cell r="I7916">
            <v>38.46</v>
          </cell>
          <cell r="J7916">
            <v>23.54</v>
          </cell>
          <cell r="K7916" t="str">
            <v>HiRatio</v>
          </cell>
          <cell r="L7916">
            <v>419871.95</v>
          </cell>
          <cell r="M7916" t="str">
            <v>Owner-Occupied</v>
          </cell>
          <cell r="N7916">
            <v>0</v>
          </cell>
          <cell r="O7916">
            <v>43831</v>
          </cell>
          <cell r="P7916" t="str">
            <v>Current</v>
          </cell>
        </row>
        <row r="7917">
          <cell r="B7917">
            <v>42167</v>
          </cell>
          <cell r="C7917">
            <v>19</v>
          </cell>
          <cell r="D7917" t="str">
            <v>ON</v>
          </cell>
          <cell r="E7917" t="str">
            <v>Purchase</v>
          </cell>
          <cell r="F7917" t="str">
            <v>Fixed</v>
          </cell>
          <cell r="I7917">
            <v>35.49</v>
          </cell>
          <cell r="J7917">
            <v>34.799999999999997</v>
          </cell>
          <cell r="K7917" t="str">
            <v>HiRatio</v>
          </cell>
          <cell r="L7917">
            <v>161877.43</v>
          </cell>
          <cell r="M7917" t="str">
            <v>Owner-Occupied</v>
          </cell>
          <cell r="N7917">
            <v>0</v>
          </cell>
          <cell r="O7917">
            <v>43831</v>
          </cell>
          <cell r="P7917" t="str">
            <v>Current</v>
          </cell>
        </row>
        <row r="7918">
          <cell r="B7918">
            <v>42475</v>
          </cell>
          <cell r="C7918">
            <v>9</v>
          </cell>
          <cell r="D7918" t="str">
            <v>BC</v>
          </cell>
          <cell r="E7918" t="str">
            <v>Purchase</v>
          </cell>
          <cell r="F7918" t="str">
            <v>Fixed</v>
          </cell>
          <cell r="I7918">
            <v>34.4</v>
          </cell>
          <cell r="J7918">
            <v>31.72</v>
          </cell>
          <cell r="K7918" t="str">
            <v>Conv</v>
          </cell>
          <cell r="L7918">
            <v>592087.56000000006</v>
          </cell>
          <cell r="M7918" t="str">
            <v>Owner-Occupied</v>
          </cell>
          <cell r="N7918">
            <v>0</v>
          </cell>
          <cell r="O7918">
            <v>43831</v>
          </cell>
          <cell r="P7918" t="str">
            <v>Current</v>
          </cell>
        </row>
        <row r="7919">
          <cell r="B7919">
            <v>42440</v>
          </cell>
          <cell r="C7919">
            <v>10</v>
          </cell>
          <cell r="D7919" t="str">
            <v>AB</v>
          </cell>
          <cell r="E7919" t="str">
            <v>Purchase</v>
          </cell>
          <cell r="F7919" t="str">
            <v>Fixed</v>
          </cell>
          <cell r="I7919">
            <v>34.159999999999997</v>
          </cell>
          <cell r="J7919">
            <v>31.64</v>
          </cell>
          <cell r="K7919" t="str">
            <v>HiRatio</v>
          </cell>
          <cell r="L7919">
            <v>200602.97</v>
          </cell>
          <cell r="M7919" t="str">
            <v>Owner-Occupied</v>
          </cell>
          <cell r="N7919">
            <v>0</v>
          </cell>
          <cell r="O7919">
            <v>43831</v>
          </cell>
          <cell r="P7919" t="str">
            <v>Current</v>
          </cell>
        </row>
        <row r="7920">
          <cell r="B7920">
            <v>41985</v>
          </cell>
          <cell r="C7920">
            <v>25</v>
          </cell>
          <cell r="D7920" t="str">
            <v>AB</v>
          </cell>
          <cell r="E7920" t="str">
            <v>Refinance External</v>
          </cell>
          <cell r="F7920" t="str">
            <v>Fixed</v>
          </cell>
          <cell r="I7920">
            <v>36.78</v>
          </cell>
          <cell r="J7920">
            <v>29.68</v>
          </cell>
          <cell r="K7920" t="str">
            <v>Conv</v>
          </cell>
          <cell r="L7920">
            <v>282588.92</v>
          </cell>
          <cell r="M7920" t="str">
            <v>Owner-Occupied</v>
          </cell>
          <cell r="N7920">
            <v>0</v>
          </cell>
          <cell r="O7920">
            <v>43831</v>
          </cell>
          <cell r="P7920" t="str">
            <v>Current</v>
          </cell>
        </row>
        <row r="7921">
          <cell r="B7921">
            <v>41108</v>
          </cell>
          <cell r="C7921">
            <v>54</v>
          </cell>
          <cell r="D7921" t="str">
            <v>ON</v>
          </cell>
          <cell r="E7921" t="str">
            <v>Refinance External</v>
          </cell>
          <cell r="F7921" t="str">
            <v>Fixed</v>
          </cell>
          <cell r="I7921">
            <v>37.76</v>
          </cell>
          <cell r="J7921">
            <v>53.31</v>
          </cell>
          <cell r="K7921" t="str">
            <v>Conv</v>
          </cell>
          <cell r="L7921">
            <v>0</v>
          </cell>
          <cell r="M7921" t="str">
            <v>Rental</v>
          </cell>
          <cell r="N7921">
            <v>4</v>
          </cell>
          <cell r="O7921">
            <v>42727</v>
          </cell>
          <cell r="P7921" t="str">
            <v>Current</v>
          </cell>
        </row>
        <row r="7922">
          <cell r="B7922">
            <v>41841</v>
          </cell>
          <cell r="C7922">
            <v>30</v>
          </cell>
          <cell r="D7922" t="str">
            <v>ON</v>
          </cell>
          <cell r="E7922" t="str">
            <v>Purchase</v>
          </cell>
          <cell r="F7922" t="str">
            <v>ARM</v>
          </cell>
          <cell r="I7922">
            <v>19.98</v>
          </cell>
          <cell r="J7922">
            <v>18.16</v>
          </cell>
          <cell r="K7922" t="str">
            <v>Conv</v>
          </cell>
          <cell r="L7922">
            <v>180305.56</v>
          </cell>
          <cell r="M7922" t="str">
            <v>Owner-Occupied</v>
          </cell>
          <cell r="N7922">
            <v>0</v>
          </cell>
          <cell r="O7922">
            <v>43831</v>
          </cell>
          <cell r="P7922" t="str">
            <v>Current</v>
          </cell>
        </row>
        <row r="7923">
          <cell r="B7923">
            <v>41915</v>
          </cell>
          <cell r="C7923">
            <v>27</v>
          </cell>
          <cell r="D7923" t="str">
            <v>ON</v>
          </cell>
          <cell r="E7923" t="str">
            <v>Refinance External</v>
          </cell>
          <cell r="F7923" t="str">
            <v>Fixed</v>
          </cell>
          <cell r="I7923">
            <v>39.25</v>
          </cell>
          <cell r="J7923">
            <v>23.68</v>
          </cell>
          <cell r="K7923" t="str">
            <v>Conv</v>
          </cell>
          <cell r="L7923">
            <v>92391.96</v>
          </cell>
          <cell r="M7923" t="str">
            <v>Owner-Occupied</v>
          </cell>
          <cell r="N7923">
            <v>0</v>
          </cell>
          <cell r="O7923">
            <v>43831</v>
          </cell>
          <cell r="P7923" t="str">
            <v>Current</v>
          </cell>
        </row>
        <row r="7924">
          <cell r="B7924">
            <v>42517</v>
          </cell>
          <cell r="C7924">
            <v>8</v>
          </cell>
          <cell r="D7924" t="str">
            <v>BC</v>
          </cell>
          <cell r="E7924" t="str">
            <v>Purchase</v>
          </cell>
          <cell r="F7924" t="str">
            <v>ARM</v>
          </cell>
          <cell r="I7924">
            <v>28.3</v>
          </cell>
          <cell r="J7924">
            <v>19.18</v>
          </cell>
          <cell r="K7924" t="str">
            <v>Conv</v>
          </cell>
          <cell r="L7924">
            <v>385928.93</v>
          </cell>
          <cell r="M7924" t="str">
            <v>Owner-Occupied</v>
          </cell>
          <cell r="N7924">
            <v>0</v>
          </cell>
          <cell r="O7924">
            <v>43831</v>
          </cell>
          <cell r="P7924" t="str">
            <v>Current</v>
          </cell>
        </row>
        <row r="7925">
          <cell r="B7925">
            <v>42265</v>
          </cell>
          <cell r="C7925">
            <v>16</v>
          </cell>
          <cell r="D7925" t="str">
            <v>ON</v>
          </cell>
          <cell r="E7925" t="str">
            <v>Transfer</v>
          </cell>
          <cell r="F7925" t="str">
            <v>ARM</v>
          </cell>
          <cell r="I7925">
            <v>34.299999999999997</v>
          </cell>
          <cell r="J7925">
            <v>24.14</v>
          </cell>
          <cell r="K7925" t="str">
            <v>Conv</v>
          </cell>
          <cell r="L7925">
            <v>125547.4</v>
          </cell>
          <cell r="M7925" t="str">
            <v>Owner-Occupied</v>
          </cell>
          <cell r="N7925">
            <v>0</v>
          </cell>
          <cell r="O7925">
            <v>43831</v>
          </cell>
          <cell r="P7925" t="str">
            <v>Current</v>
          </cell>
        </row>
        <row r="7926">
          <cell r="B7926">
            <v>42153</v>
          </cell>
          <cell r="C7926">
            <v>20</v>
          </cell>
          <cell r="D7926" t="str">
            <v>ON</v>
          </cell>
          <cell r="E7926" t="str">
            <v>Transfer</v>
          </cell>
          <cell r="F7926" t="str">
            <v>ARM</v>
          </cell>
          <cell r="I7926">
            <v>28.5</v>
          </cell>
          <cell r="J7926">
            <v>23.19</v>
          </cell>
          <cell r="K7926" t="str">
            <v>HiRatio</v>
          </cell>
          <cell r="L7926">
            <v>0</v>
          </cell>
          <cell r="M7926" t="str">
            <v>Owner-Occupied</v>
          </cell>
          <cell r="N7926">
            <v>4</v>
          </cell>
          <cell r="O7926">
            <v>42683</v>
          </cell>
          <cell r="P7926" t="str">
            <v>Current</v>
          </cell>
        </row>
        <row r="7927">
          <cell r="B7927">
            <v>42121</v>
          </cell>
          <cell r="C7927">
            <v>21</v>
          </cell>
          <cell r="D7927" t="str">
            <v>BC</v>
          </cell>
          <cell r="E7927" t="str">
            <v>Purchase</v>
          </cell>
          <cell r="F7927" t="str">
            <v>ARM</v>
          </cell>
          <cell r="I7927">
            <v>27.18</v>
          </cell>
          <cell r="J7927">
            <v>27</v>
          </cell>
          <cell r="K7927" t="str">
            <v>HiRatio</v>
          </cell>
          <cell r="L7927">
            <v>260483.76</v>
          </cell>
          <cell r="M7927" t="str">
            <v>Owner-Occupied</v>
          </cell>
          <cell r="N7927">
            <v>0</v>
          </cell>
          <cell r="O7927">
            <v>43831</v>
          </cell>
          <cell r="P7927" t="str">
            <v>Current</v>
          </cell>
        </row>
        <row r="7928">
          <cell r="B7928">
            <v>42508</v>
          </cell>
          <cell r="C7928">
            <v>8</v>
          </cell>
          <cell r="D7928" t="str">
            <v>ON</v>
          </cell>
          <cell r="E7928" t="str">
            <v>Purchase</v>
          </cell>
          <cell r="F7928" t="str">
            <v>Fixed</v>
          </cell>
          <cell r="I7928">
            <v>31.14</v>
          </cell>
          <cell r="J7928">
            <v>13.95</v>
          </cell>
          <cell r="K7928" t="str">
            <v>Conv</v>
          </cell>
          <cell r="L7928">
            <v>314125.83</v>
          </cell>
          <cell r="M7928" t="str">
            <v>Owner-Occupied</v>
          </cell>
          <cell r="N7928">
            <v>0</v>
          </cell>
          <cell r="O7928">
            <v>43831</v>
          </cell>
          <cell r="P7928" t="str">
            <v>Current</v>
          </cell>
        </row>
        <row r="7929">
          <cell r="B7929">
            <v>42019</v>
          </cell>
          <cell r="C7929">
            <v>24</v>
          </cell>
          <cell r="D7929" t="str">
            <v>BC</v>
          </cell>
          <cell r="E7929" t="str">
            <v>Purchase</v>
          </cell>
          <cell r="F7929" t="str">
            <v>Fixed</v>
          </cell>
          <cell r="I7929">
            <v>43.49</v>
          </cell>
          <cell r="J7929">
            <v>36.28</v>
          </cell>
          <cell r="K7929" t="str">
            <v>HiRatio</v>
          </cell>
          <cell r="L7929">
            <v>219711.73</v>
          </cell>
          <cell r="M7929" t="str">
            <v>Owner-Occupied</v>
          </cell>
          <cell r="N7929">
            <v>0</v>
          </cell>
          <cell r="O7929">
            <v>43831</v>
          </cell>
          <cell r="P7929" t="str">
            <v>Current</v>
          </cell>
        </row>
        <row r="7930">
          <cell r="B7930">
            <v>41600</v>
          </cell>
          <cell r="C7930">
            <v>38</v>
          </cell>
          <cell r="D7930" t="str">
            <v>ON</v>
          </cell>
          <cell r="E7930" t="str">
            <v>Purchase</v>
          </cell>
          <cell r="F7930" t="str">
            <v>Fixed</v>
          </cell>
          <cell r="I7930">
            <v>26.66</v>
          </cell>
          <cell r="J7930">
            <v>25.74</v>
          </cell>
          <cell r="K7930" t="str">
            <v>Conv</v>
          </cell>
          <cell r="L7930">
            <v>178404.47</v>
          </cell>
          <cell r="M7930" t="str">
            <v>Owner-Occupied</v>
          </cell>
          <cell r="N7930">
            <v>0</v>
          </cell>
          <cell r="O7930">
            <v>43831</v>
          </cell>
          <cell r="P7930" t="str">
            <v>Current</v>
          </cell>
        </row>
        <row r="7931">
          <cell r="B7931">
            <v>42689</v>
          </cell>
          <cell r="C7931">
            <v>2</v>
          </cell>
          <cell r="D7931" t="str">
            <v>AB</v>
          </cell>
          <cell r="E7931" t="str">
            <v>Purchase</v>
          </cell>
          <cell r="F7931" t="str">
            <v>Fixed</v>
          </cell>
          <cell r="I7931">
            <v>32.01</v>
          </cell>
          <cell r="J7931">
            <v>22.58</v>
          </cell>
          <cell r="K7931" t="str">
            <v>HiRatio</v>
          </cell>
          <cell r="L7931">
            <v>198675.87</v>
          </cell>
          <cell r="M7931" t="str">
            <v>Owner-Occupied</v>
          </cell>
          <cell r="N7931">
            <v>0</v>
          </cell>
          <cell r="O7931">
            <v>43831</v>
          </cell>
          <cell r="P7931" t="str">
            <v>Current</v>
          </cell>
        </row>
        <row r="7932">
          <cell r="B7932">
            <v>41152</v>
          </cell>
          <cell r="C7932">
            <v>53</v>
          </cell>
          <cell r="D7932" t="str">
            <v>SK</v>
          </cell>
          <cell r="E7932" t="str">
            <v>Purchase</v>
          </cell>
          <cell r="F7932" t="str">
            <v>Fixed</v>
          </cell>
          <cell r="I7932">
            <v>33.450000000000003</v>
          </cell>
          <cell r="J7932">
            <v>27.03</v>
          </cell>
          <cell r="K7932" t="str">
            <v>HiRatio</v>
          </cell>
          <cell r="L7932">
            <v>209491.39</v>
          </cell>
          <cell r="M7932" t="str">
            <v>Owner-Occupied</v>
          </cell>
          <cell r="N7932">
            <v>0</v>
          </cell>
          <cell r="O7932">
            <v>43831</v>
          </cell>
          <cell r="P7932" t="str">
            <v>Current</v>
          </cell>
        </row>
        <row r="7933">
          <cell r="B7933">
            <v>41526</v>
          </cell>
          <cell r="C7933">
            <v>40</v>
          </cell>
          <cell r="D7933" t="str">
            <v>ON</v>
          </cell>
          <cell r="E7933" t="str">
            <v>Refinance External</v>
          </cell>
          <cell r="F7933" t="str">
            <v>ARM</v>
          </cell>
          <cell r="I7933">
            <v>39.619999999999997</v>
          </cell>
          <cell r="J7933">
            <v>9.39</v>
          </cell>
          <cell r="K7933" t="str">
            <v>Conv</v>
          </cell>
          <cell r="L7933">
            <v>167030.32</v>
          </cell>
          <cell r="M7933" t="str">
            <v>Owner-Occupied</v>
          </cell>
          <cell r="N7933">
            <v>0</v>
          </cell>
          <cell r="O7933">
            <v>43831</v>
          </cell>
          <cell r="P7933" t="str">
            <v>Current</v>
          </cell>
        </row>
        <row r="7934">
          <cell r="B7934">
            <v>42670</v>
          </cell>
          <cell r="C7934">
            <v>3</v>
          </cell>
          <cell r="D7934" t="str">
            <v>ON</v>
          </cell>
          <cell r="E7934" t="str">
            <v>Purchase</v>
          </cell>
          <cell r="F7934" t="str">
            <v>Fixed</v>
          </cell>
          <cell r="I7934">
            <v>37.520000000000003</v>
          </cell>
          <cell r="J7934">
            <v>19.350000000000001</v>
          </cell>
          <cell r="K7934" t="str">
            <v>Conv</v>
          </cell>
          <cell r="L7934">
            <v>415640.18</v>
          </cell>
          <cell r="M7934" t="str">
            <v>Owner-Occupied</v>
          </cell>
          <cell r="N7934">
            <v>0</v>
          </cell>
          <cell r="O7934">
            <v>43831</v>
          </cell>
          <cell r="P7934" t="str">
            <v>Current</v>
          </cell>
        </row>
        <row r="7935">
          <cell r="B7935">
            <v>42677</v>
          </cell>
          <cell r="C7935">
            <v>2</v>
          </cell>
          <cell r="D7935" t="str">
            <v>ON</v>
          </cell>
          <cell r="E7935" t="str">
            <v>Refinance External</v>
          </cell>
          <cell r="F7935" t="str">
            <v>Fixed</v>
          </cell>
          <cell r="I7935">
            <v>37.83</v>
          </cell>
          <cell r="J7935">
            <v>19.38</v>
          </cell>
          <cell r="K7935" t="str">
            <v>Conv</v>
          </cell>
          <cell r="L7935">
            <v>163208.62</v>
          </cell>
          <cell r="M7935" t="str">
            <v>Owner-Occupied</v>
          </cell>
          <cell r="N7935">
            <v>0</v>
          </cell>
          <cell r="O7935">
            <v>43831</v>
          </cell>
          <cell r="P7935" t="str">
            <v>Current</v>
          </cell>
        </row>
        <row r="7936">
          <cell r="B7936">
            <v>42436</v>
          </cell>
          <cell r="C7936">
            <v>10</v>
          </cell>
          <cell r="D7936" t="str">
            <v>ON</v>
          </cell>
          <cell r="E7936" t="str">
            <v>Purchase</v>
          </cell>
          <cell r="F7936" t="str">
            <v>Fixed</v>
          </cell>
          <cell r="I7936">
            <v>42.28</v>
          </cell>
          <cell r="J7936">
            <v>19.34</v>
          </cell>
          <cell r="K7936" t="str">
            <v>HiRatio</v>
          </cell>
          <cell r="L7936">
            <v>242837.46</v>
          </cell>
          <cell r="M7936" t="str">
            <v>Owner-Occupied</v>
          </cell>
          <cell r="N7936">
            <v>0</v>
          </cell>
          <cell r="O7936">
            <v>43831</v>
          </cell>
          <cell r="P7936" t="str">
            <v>Current</v>
          </cell>
        </row>
        <row r="7937">
          <cell r="B7937">
            <v>42216</v>
          </cell>
          <cell r="C7937">
            <v>18</v>
          </cell>
          <cell r="D7937" t="str">
            <v>ON</v>
          </cell>
          <cell r="E7937" t="str">
            <v>Refinance External</v>
          </cell>
          <cell r="F7937" t="str">
            <v>ARM</v>
          </cell>
          <cell r="I7937">
            <v>32.01</v>
          </cell>
          <cell r="J7937">
            <v>31.88</v>
          </cell>
          <cell r="K7937" t="str">
            <v>Conv</v>
          </cell>
          <cell r="L7937">
            <v>563026.16</v>
          </cell>
          <cell r="M7937" t="str">
            <v>Owner-Occupied</v>
          </cell>
          <cell r="N7937">
            <v>0</v>
          </cell>
          <cell r="O7937">
            <v>43831</v>
          </cell>
          <cell r="P7937" t="str">
            <v>Current</v>
          </cell>
        </row>
        <row r="7938">
          <cell r="B7938">
            <v>42293</v>
          </cell>
          <cell r="C7938">
            <v>15</v>
          </cell>
          <cell r="D7938" t="str">
            <v>ON</v>
          </cell>
          <cell r="E7938" t="str">
            <v>Purchase</v>
          </cell>
          <cell r="F7938" t="str">
            <v>ARM</v>
          </cell>
          <cell r="I7938">
            <v>39.64</v>
          </cell>
          <cell r="J7938">
            <v>14.04</v>
          </cell>
          <cell r="K7938" t="str">
            <v>HiRatio</v>
          </cell>
          <cell r="L7938">
            <v>236518.34</v>
          </cell>
          <cell r="M7938" t="str">
            <v>Second Home</v>
          </cell>
          <cell r="N7938">
            <v>0</v>
          </cell>
          <cell r="O7938">
            <v>43831</v>
          </cell>
          <cell r="P7938" t="str">
            <v>Current</v>
          </cell>
        </row>
        <row r="7939">
          <cell r="B7939">
            <v>42356</v>
          </cell>
          <cell r="C7939">
            <v>13</v>
          </cell>
          <cell r="D7939" t="str">
            <v>ON</v>
          </cell>
          <cell r="E7939" t="str">
            <v>Purchase</v>
          </cell>
          <cell r="F7939" t="str">
            <v>ARM</v>
          </cell>
          <cell r="I7939">
            <v>33.1</v>
          </cell>
          <cell r="J7939">
            <v>32.869999999999997</v>
          </cell>
          <cell r="K7939" t="str">
            <v>Conv</v>
          </cell>
          <cell r="L7939">
            <v>189657.43</v>
          </cell>
          <cell r="M7939" t="str">
            <v>Owner-Occupied</v>
          </cell>
          <cell r="N7939">
            <v>0</v>
          </cell>
          <cell r="O7939">
            <v>43831</v>
          </cell>
          <cell r="P7939" t="str">
            <v>Current</v>
          </cell>
        </row>
        <row r="7940">
          <cell r="B7940">
            <v>41775</v>
          </cell>
          <cell r="C7940">
            <v>32</v>
          </cell>
          <cell r="D7940" t="str">
            <v>ON</v>
          </cell>
          <cell r="E7940" t="str">
            <v>Refinance External</v>
          </cell>
          <cell r="F7940" t="str">
            <v>ARM</v>
          </cell>
          <cell r="I7940">
            <v>35.5</v>
          </cell>
          <cell r="J7940">
            <v>27.82</v>
          </cell>
          <cell r="K7940" t="str">
            <v>Conv</v>
          </cell>
          <cell r="L7940">
            <v>280231.7</v>
          </cell>
          <cell r="M7940" t="str">
            <v>Owner-Occupied</v>
          </cell>
          <cell r="N7940">
            <v>0</v>
          </cell>
          <cell r="O7940">
            <v>43831</v>
          </cell>
          <cell r="P7940" t="str">
            <v>Current</v>
          </cell>
        </row>
        <row r="7941">
          <cell r="B7941">
            <v>41852</v>
          </cell>
          <cell r="C7941">
            <v>29</v>
          </cell>
          <cell r="D7941" t="str">
            <v>ON</v>
          </cell>
          <cell r="E7941" t="str">
            <v>Purchase</v>
          </cell>
          <cell r="F7941" t="str">
            <v>ARM</v>
          </cell>
          <cell r="I7941">
            <v>35.65</v>
          </cell>
          <cell r="J7941">
            <v>22.92</v>
          </cell>
          <cell r="K7941" t="str">
            <v>HiRatio</v>
          </cell>
          <cell r="L7941">
            <v>668898.74</v>
          </cell>
          <cell r="M7941" t="str">
            <v>Owner-Occupied</v>
          </cell>
          <cell r="N7941">
            <v>0</v>
          </cell>
          <cell r="O7941">
            <v>43831</v>
          </cell>
          <cell r="P7941" t="str">
            <v>Current</v>
          </cell>
        </row>
        <row r="7942">
          <cell r="B7942">
            <v>42468</v>
          </cell>
          <cell r="C7942">
            <v>9</v>
          </cell>
          <cell r="D7942" t="str">
            <v>AB</v>
          </cell>
          <cell r="E7942" t="str">
            <v>Transfer</v>
          </cell>
          <cell r="F7942" t="str">
            <v>ARM</v>
          </cell>
          <cell r="I7942">
            <v>31.29</v>
          </cell>
          <cell r="J7942">
            <v>25.47</v>
          </cell>
          <cell r="K7942" t="str">
            <v>HiRatio</v>
          </cell>
          <cell r="L7942">
            <v>339527.53</v>
          </cell>
          <cell r="M7942" t="str">
            <v>Owner-Occupied</v>
          </cell>
          <cell r="N7942">
            <v>0</v>
          </cell>
          <cell r="O7942">
            <v>43831</v>
          </cell>
          <cell r="P7942" t="str">
            <v>Current</v>
          </cell>
        </row>
        <row r="7943">
          <cell r="B7943">
            <v>42426</v>
          </cell>
          <cell r="C7943">
            <v>11</v>
          </cell>
          <cell r="D7943" t="str">
            <v>SK</v>
          </cell>
          <cell r="E7943" t="str">
            <v>Purchase</v>
          </cell>
          <cell r="F7943" t="str">
            <v>Fixed</v>
          </cell>
          <cell r="I7943">
            <v>21.53</v>
          </cell>
          <cell r="J7943">
            <v>21.17</v>
          </cell>
          <cell r="K7943" t="str">
            <v>HiRatio</v>
          </cell>
          <cell r="L7943">
            <v>298742.7</v>
          </cell>
          <cell r="M7943" t="str">
            <v>Owner-Occupied</v>
          </cell>
          <cell r="N7943">
            <v>0</v>
          </cell>
          <cell r="O7943">
            <v>43831</v>
          </cell>
          <cell r="P7943" t="str">
            <v>Current</v>
          </cell>
        </row>
        <row r="7944">
          <cell r="B7944">
            <v>41547</v>
          </cell>
          <cell r="C7944">
            <v>40</v>
          </cell>
          <cell r="D7944" t="str">
            <v>AB</v>
          </cell>
          <cell r="E7944" t="str">
            <v>Purchase</v>
          </cell>
          <cell r="F7944" t="str">
            <v>Fixed</v>
          </cell>
          <cell r="I7944">
            <v>43.45</v>
          </cell>
          <cell r="J7944">
            <v>33.97</v>
          </cell>
          <cell r="K7944" t="str">
            <v>HiRatio</v>
          </cell>
          <cell r="L7944">
            <v>0</v>
          </cell>
          <cell r="M7944" t="str">
            <v>Owner-Occupied</v>
          </cell>
          <cell r="N7944">
            <v>4</v>
          </cell>
          <cell r="O7944">
            <v>42614</v>
          </cell>
          <cell r="P7944" t="str">
            <v>Current</v>
          </cell>
        </row>
        <row r="7945">
          <cell r="B7945">
            <v>42163</v>
          </cell>
          <cell r="C7945">
            <v>19</v>
          </cell>
          <cell r="D7945" t="str">
            <v>ON</v>
          </cell>
          <cell r="E7945" t="str">
            <v>Purchase</v>
          </cell>
          <cell r="F7945" t="str">
            <v>Fixed</v>
          </cell>
          <cell r="I7945">
            <v>38.04</v>
          </cell>
          <cell r="J7945">
            <v>27.84</v>
          </cell>
          <cell r="K7945" t="str">
            <v>HiRatio</v>
          </cell>
          <cell r="L7945">
            <v>277407.34999999998</v>
          </cell>
          <cell r="M7945" t="str">
            <v>Owner-Occupied</v>
          </cell>
          <cell r="N7945">
            <v>0</v>
          </cell>
          <cell r="O7945">
            <v>43831</v>
          </cell>
          <cell r="P7945" t="str">
            <v>Current</v>
          </cell>
        </row>
        <row r="7946">
          <cell r="B7946">
            <v>42341</v>
          </cell>
          <cell r="C7946">
            <v>13</v>
          </cell>
          <cell r="D7946" t="str">
            <v>ON</v>
          </cell>
          <cell r="E7946" t="str">
            <v>Refinance External</v>
          </cell>
          <cell r="F7946" t="str">
            <v>ARM</v>
          </cell>
          <cell r="I7946">
            <v>17.87</v>
          </cell>
          <cell r="J7946">
            <v>16.66</v>
          </cell>
          <cell r="K7946" t="str">
            <v>Conv</v>
          </cell>
          <cell r="L7946">
            <v>129928.95</v>
          </cell>
          <cell r="M7946" t="str">
            <v>Owner-Occupied</v>
          </cell>
          <cell r="N7946">
            <v>0</v>
          </cell>
          <cell r="O7946">
            <v>43831</v>
          </cell>
          <cell r="P7946" t="str">
            <v>Current</v>
          </cell>
        </row>
        <row r="7947">
          <cell r="B7947">
            <v>42027</v>
          </cell>
          <cell r="C7947">
            <v>24</v>
          </cell>
          <cell r="D7947" t="str">
            <v>NB</v>
          </cell>
          <cell r="E7947" t="str">
            <v>Purchase</v>
          </cell>
          <cell r="F7947" t="str">
            <v>Fixed</v>
          </cell>
          <cell r="I7947">
            <v>42.07</v>
          </cell>
          <cell r="J7947">
            <v>28.61</v>
          </cell>
          <cell r="K7947" t="str">
            <v>HiRatio</v>
          </cell>
          <cell r="L7947">
            <v>143246.24</v>
          </cell>
          <cell r="M7947" t="str">
            <v>Owner-Occupied</v>
          </cell>
          <cell r="N7947">
            <v>0</v>
          </cell>
          <cell r="O7947">
            <v>43831</v>
          </cell>
          <cell r="P7947" t="str">
            <v>Current</v>
          </cell>
        </row>
        <row r="7948">
          <cell r="B7948">
            <v>41684</v>
          </cell>
          <cell r="C7948">
            <v>35</v>
          </cell>
          <cell r="D7948" t="str">
            <v>AB</v>
          </cell>
          <cell r="E7948" t="str">
            <v>Purchase</v>
          </cell>
          <cell r="F7948" t="str">
            <v>Fixed</v>
          </cell>
          <cell r="I7948">
            <v>21.55</v>
          </cell>
          <cell r="J7948">
            <v>19.2</v>
          </cell>
          <cell r="K7948" t="str">
            <v>HiRatio</v>
          </cell>
          <cell r="L7948">
            <v>308905.71000000002</v>
          </cell>
          <cell r="M7948" t="str">
            <v>Owner-Occupied</v>
          </cell>
          <cell r="N7948">
            <v>0</v>
          </cell>
          <cell r="O7948">
            <v>43831</v>
          </cell>
          <cell r="P7948" t="str">
            <v>Current</v>
          </cell>
        </row>
        <row r="7949">
          <cell r="B7949">
            <v>41859</v>
          </cell>
          <cell r="C7949">
            <v>29</v>
          </cell>
          <cell r="D7949" t="str">
            <v>AB</v>
          </cell>
          <cell r="E7949" t="str">
            <v>Refinance External</v>
          </cell>
          <cell r="F7949" t="str">
            <v>Fixed</v>
          </cell>
          <cell r="I7949">
            <v>30.06</v>
          </cell>
          <cell r="J7949">
            <v>17.57</v>
          </cell>
          <cell r="K7949" t="str">
            <v>Conv</v>
          </cell>
          <cell r="L7949">
            <v>0</v>
          </cell>
          <cell r="M7949" t="str">
            <v>Owner-Occupied</v>
          </cell>
          <cell r="N7949">
            <v>4</v>
          </cell>
          <cell r="O7949">
            <v>42661</v>
          </cell>
          <cell r="P7949" t="str">
            <v>Current</v>
          </cell>
        </row>
        <row r="7950">
          <cell r="B7950">
            <v>41719</v>
          </cell>
          <cell r="C7950">
            <v>34</v>
          </cell>
          <cell r="D7950" t="str">
            <v>AB</v>
          </cell>
          <cell r="E7950" t="str">
            <v>Purchase</v>
          </cell>
          <cell r="F7950" t="str">
            <v>Fixed</v>
          </cell>
          <cell r="I7950">
            <v>40.82</v>
          </cell>
          <cell r="J7950">
            <v>22.55</v>
          </cell>
          <cell r="K7950" t="str">
            <v>HiRatio</v>
          </cell>
          <cell r="L7950">
            <v>292225.63</v>
          </cell>
          <cell r="M7950" t="str">
            <v>Owner-Occupied</v>
          </cell>
          <cell r="N7950">
            <v>0</v>
          </cell>
          <cell r="O7950">
            <v>43831</v>
          </cell>
          <cell r="P7950" t="str">
            <v>Current</v>
          </cell>
        </row>
        <row r="7951">
          <cell r="B7951">
            <v>42559</v>
          </cell>
          <cell r="C7951">
            <v>6</v>
          </cell>
          <cell r="D7951" t="str">
            <v>ON</v>
          </cell>
          <cell r="E7951" t="str">
            <v>Purchase</v>
          </cell>
          <cell r="F7951" t="str">
            <v>Fixed</v>
          </cell>
          <cell r="I7951">
            <v>27.24</v>
          </cell>
          <cell r="J7951">
            <v>23.51</v>
          </cell>
          <cell r="K7951" t="str">
            <v>HiRatio</v>
          </cell>
          <cell r="L7951">
            <v>272369.87</v>
          </cell>
          <cell r="M7951" t="str">
            <v>Owner-Occupied</v>
          </cell>
          <cell r="N7951">
            <v>0</v>
          </cell>
          <cell r="O7951">
            <v>43831</v>
          </cell>
          <cell r="P7951" t="str">
            <v>Current</v>
          </cell>
        </row>
        <row r="7952">
          <cell r="B7952">
            <v>41082</v>
          </cell>
          <cell r="C7952">
            <v>55</v>
          </cell>
          <cell r="D7952" t="str">
            <v>AB</v>
          </cell>
          <cell r="E7952" t="str">
            <v>Refinance External</v>
          </cell>
          <cell r="F7952" t="str">
            <v>Fixed</v>
          </cell>
          <cell r="I7952">
            <v>26.54</v>
          </cell>
          <cell r="J7952">
            <v>15.82</v>
          </cell>
          <cell r="K7952" t="str">
            <v>HiRatio</v>
          </cell>
          <cell r="L7952">
            <v>0</v>
          </cell>
          <cell r="M7952" t="str">
            <v>Owner-Occupied</v>
          </cell>
          <cell r="N7952">
            <v>4</v>
          </cell>
          <cell r="O7952">
            <v>42607</v>
          </cell>
          <cell r="P7952" t="str">
            <v>Current</v>
          </cell>
        </row>
        <row r="7953">
          <cell r="B7953">
            <v>42124</v>
          </cell>
          <cell r="C7953">
            <v>21</v>
          </cell>
          <cell r="D7953" t="str">
            <v>ON</v>
          </cell>
          <cell r="E7953" t="str">
            <v>Purchase</v>
          </cell>
          <cell r="F7953" t="str">
            <v>Fixed</v>
          </cell>
          <cell r="I7953">
            <v>37.03</v>
          </cell>
          <cell r="J7953">
            <v>23.02</v>
          </cell>
          <cell r="K7953" t="str">
            <v>Conv</v>
          </cell>
          <cell r="L7953">
            <v>314247.51</v>
          </cell>
          <cell r="M7953" t="str">
            <v>Owner-Occupied</v>
          </cell>
          <cell r="N7953">
            <v>0</v>
          </cell>
          <cell r="O7953">
            <v>43831</v>
          </cell>
          <cell r="P7953" t="str">
            <v>Current</v>
          </cell>
        </row>
        <row r="7954">
          <cell r="B7954">
            <v>41578</v>
          </cell>
          <cell r="C7954">
            <v>39</v>
          </cell>
          <cell r="D7954" t="str">
            <v>AB</v>
          </cell>
          <cell r="E7954" t="str">
            <v>Purchase</v>
          </cell>
          <cell r="F7954" t="str">
            <v>Fixed</v>
          </cell>
          <cell r="I7954">
            <v>39.65</v>
          </cell>
          <cell r="J7954">
            <v>32.76</v>
          </cell>
          <cell r="K7954" t="str">
            <v>HiRatio</v>
          </cell>
          <cell r="L7954">
            <v>146030.97</v>
          </cell>
          <cell r="M7954" t="str">
            <v>Owner-Occupied</v>
          </cell>
          <cell r="N7954">
            <v>0</v>
          </cell>
          <cell r="O7954">
            <v>43831</v>
          </cell>
          <cell r="P7954" t="str">
            <v>Current</v>
          </cell>
        </row>
        <row r="7955">
          <cell r="B7955">
            <v>41143</v>
          </cell>
          <cell r="C7955">
            <v>53</v>
          </cell>
          <cell r="D7955" t="str">
            <v>ON</v>
          </cell>
          <cell r="E7955" t="str">
            <v>Purchase</v>
          </cell>
          <cell r="F7955" t="str">
            <v>Fixed</v>
          </cell>
          <cell r="I7955">
            <v>25.82</v>
          </cell>
          <cell r="J7955">
            <v>25.12</v>
          </cell>
          <cell r="K7955" t="str">
            <v>HiRatio</v>
          </cell>
          <cell r="L7955">
            <v>180050.32</v>
          </cell>
          <cell r="M7955" t="str">
            <v>Owner-Occupied</v>
          </cell>
          <cell r="N7955">
            <v>0</v>
          </cell>
          <cell r="O7955">
            <v>43831</v>
          </cell>
          <cell r="P7955" t="str">
            <v>Current</v>
          </cell>
        </row>
        <row r="7956">
          <cell r="B7956">
            <v>41746</v>
          </cell>
          <cell r="C7956">
            <v>33</v>
          </cell>
          <cell r="D7956" t="str">
            <v>ON</v>
          </cell>
          <cell r="E7956" t="str">
            <v>Purchase</v>
          </cell>
          <cell r="F7956" t="str">
            <v>Fixed</v>
          </cell>
          <cell r="I7956">
            <v>38.75</v>
          </cell>
          <cell r="J7956">
            <v>37.32</v>
          </cell>
          <cell r="K7956" t="str">
            <v>HiRatio</v>
          </cell>
          <cell r="L7956">
            <v>242985.67</v>
          </cell>
          <cell r="M7956" t="str">
            <v>Owner-Occupied</v>
          </cell>
          <cell r="N7956">
            <v>0</v>
          </cell>
          <cell r="O7956">
            <v>43831</v>
          </cell>
          <cell r="P7956" t="str">
            <v>Current</v>
          </cell>
        </row>
        <row r="7957">
          <cell r="B7957">
            <v>41148</v>
          </cell>
          <cell r="C7957">
            <v>53</v>
          </cell>
          <cell r="D7957" t="str">
            <v>ON</v>
          </cell>
          <cell r="E7957" t="str">
            <v>Purchase</v>
          </cell>
          <cell r="F7957" t="str">
            <v>Fixed</v>
          </cell>
          <cell r="I7957">
            <v>31.06</v>
          </cell>
          <cell r="J7957">
            <v>22.83</v>
          </cell>
          <cell r="K7957" t="str">
            <v>HiRatio</v>
          </cell>
          <cell r="L7957">
            <v>0</v>
          </cell>
          <cell r="M7957" t="str">
            <v>Owner-Occupied</v>
          </cell>
          <cell r="N7957">
            <v>4</v>
          </cell>
          <cell r="O7957">
            <v>42342</v>
          </cell>
          <cell r="P7957" t="str">
            <v>Current</v>
          </cell>
        </row>
        <row r="7958">
          <cell r="B7958">
            <v>41442</v>
          </cell>
          <cell r="C7958">
            <v>43</v>
          </cell>
          <cell r="D7958" t="str">
            <v>BC</v>
          </cell>
          <cell r="E7958" t="str">
            <v>Purchase</v>
          </cell>
          <cell r="F7958" t="str">
            <v>Fixed</v>
          </cell>
          <cell r="I7958">
            <v>40.22</v>
          </cell>
          <cell r="J7958">
            <v>28.98</v>
          </cell>
          <cell r="K7958" t="str">
            <v>HiRatio</v>
          </cell>
          <cell r="L7958">
            <v>362321.48</v>
          </cell>
          <cell r="M7958" t="str">
            <v>Owner-Occupied</v>
          </cell>
          <cell r="N7958">
            <v>0</v>
          </cell>
          <cell r="O7958">
            <v>43831</v>
          </cell>
          <cell r="P7958" t="str">
            <v>Current</v>
          </cell>
        </row>
        <row r="7959">
          <cell r="B7959">
            <v>42089</v>
          </cell>
          <cell r="C7959">
            <v>22</v>
          </cell>
          <cell r="D7959" t="str">
            <v>BC</v>
          </cell>
          <cell r="E7959" t="str">
            <v>Purchase</v>
          </cell>
          <cell r="F7959" t="str">
            <v>Fixed</v>
          </cell>
          <cell r="I7959">
            <v>33.49</v>
          </cell>
          <cell r="J7959">
            <v>32.64</v>
          </cell>
          <cell r="K7959" t="str">
            <v>HiRatio</v>
          </cell>
          <cell r="L7959">
            <v>458153.77</v>
          </cell>
          <cell r="M7959" t="str">
            <v>Owner-Occupied</v>
          </cell>
          <cell r="N7959">
            <v>0</v>
          </cell>
          <cell r="O7959">
            <v>43831</v>
          </cell>
          <cell r="P7959" t="str">
            <v>Current</v>
          </cell>
        </row>
        <row r="7960">
          <cell r="B7960">
            <v>41348</v>
          </cell>
          <cell r="C7960">
            <v>46</v>
          </cell>
          <cell r="D7960" t="str">
            <v>ON</v>
          </cell>
          <cell r="E7960" t="str">
            <v>Purchase</v>
          </cell>
          <cell r="F7960" t="str">
            <v>Fixed</v>
          </cell>
          <cell r="I7960">
            <v>38.78</v>
          </cell>
          <cell r="J7960">
            <v>17.53</v>
          </cell>
          <cell r="K7960" t="str">
            <v>Conv</v>
          </cell>
          <cell r="L7960">
            <v>146902.03</v>
          </cell>
          <cell r="M7960" t="str">
            <v>Owner-Occupied</v>
          </cell>
          <cell r="N7960">
            <v>0</v>
          </cell>
          <cell r="O7960">
            <v>43831</v>
          </cell>
          <cell r="P7960" t="str">
            <v>Current</v>
          </cell>
        </row>
        <row r="7961">
          <cell r="B7961">
            <v>42185</v>
          </cell>
          <cell r="C7961">
            <v>19</v>
          </cell>
          <cell r="D7961" t="str">
            <v>ON</v>
          </cell>
          <cell r="E7961" t="str">
            <v>Refinance External</v>
          </cell>
          <cell r="F7961" t="str">
            <v>ARM</v>
          </cell>
          <cell r="I7961">
            <v>31.04</v>
          </cell>
          <cell r="J7961">
            <v>19.399999999999999</v>
          </cell>
          <cell r="K7961" t="str">
            <v>Conv</v>
          </cell>
          <cell r="L7961">
            <v>0</v>
          </cell>
          <cell r="M7961" t="str">
            <v>Owner-Occupied</v>
          </cell>
          <cell r="N7961">
            <v>4</v>
          </cell>
          <cell r="O7961">
            <v>42571</v>
          </cell>
          <cell r="P7961" t="str">
            <v>Current</v>
          </cell>
        </row>
        <row r="7962">
          <cell r="B7962">
            <v>41123</v>
          </cell>
          <cell r="C7962">
            <v>53</v>
          </cell>
          <cell r="D7962" t="str">
            <v>AB</v>
          </cell>
          <cell r="E7962" t="str">
            <v>Transfer</v>
          </cell>
          <cell r="F7962" t="str">
            <v>ARM</v>
          </cell>
          <cell r="I7962">
            <v>31.88</v>
          </cell>
          <cell r="J7962">
            <v>22.48</v>
          </cell>
          <cell r="K7962" t="str">
            <v>HiRatio</v>
          </cell>
          <cell r="L7962">
            <v>230957.88</v>
          </cell>
          <cell r="M7962" t="str">
            <v>Owner-Occupied</v>
          </cell>
          <cell r="N7962">
            <v>0</v>
          </cell>
          <cell r="O7962">
            <v>43831</v>
          </cell>
          <cell r="P7962" t="str">
            <v>Current</v>
          </cell>
        </row>
        <row r="7963">
          <cell r="B7963">
            <v>42153</v>
          </cell>
          <cell r="C7963">
            <v>20</v>
          </cell>
          <cell r="D7963" t="str">
            <v>ON</v>
          </cell>
          <cell r="E7963" t="str">
            <v>Purchase</v>
          </cell>
          <cell r="F7963" t="str">
            <v>ARM</v>
          </cell>
          <cell r="I7963">
            <v>35.31</v>
          </cell>
          <cell r="J7963">
            <v>13.31</v>
          </cell>
          <cell r="K7963" t="str">
            <v>Conv</v>
          </cell>
          <cell r="L7963">
            <v>194135.97</v>
          </cell>
          <cell r="M7963" t="str">
            <v>Second Home</v>
          </cell>
          <cell r="N7963">
            <v>0</v>
          </cell>
          <cell r="O7963">
            <v>43831</v>
          </cell>
          <cell r="P7963" t="str">
            <v>Current</v>
          </cell>
        </row>
        <row r="7964">
          <cell r="B7964">
            <v>42034</v>
          </cell>
          <cell r="C7964">
            <v>24</v>
          </cell>
          <cell r="D7964" t="str">
            <v>ON</v>
          </cell>
          <cell r="E7964" t="str">
            <v>Purchase</v>
          </cell>
          <cell r="F7964" t="str">
            <v>ARM</v>
          </cell>
          <cell r="I7964">
            <v>34.99</v>
          </cell>
          <cell r="J7964">
            <v>28.52</v>
          </cell>
          <cell r="K7964" t="str">
            <v>HiRatio</v>
          </cell>
          <cell r="L7964">
            <v>354678.42</v>
          </cell>
          <cell r="M7964" t="str">
            <v>Owner-Occupied</v>
          </cell>
          <cell r="N7964">
            <v>0</v>
          </cell>
          <cell r="O7964">
            <v>43831</v>
          </cell>
          <cell r="P7964" t="str">
            <v>Current</v>
          </cell>
        </row>
        <row r="7965">
          <cell r="B7965">
            <v>41599</v>
          </cell>
          <cell r="C7965">
            <v>38</v>
          </cell>
          <cell r="D7965" t="str">
            <v>PE</v>
          </cell>
          <cell r="E7965" t="str">
            <v>Purchase</v>
          </cell>
          <cell r="F7965" t="str">
            <v>Fixed</v>
          </cell>
          <cell r="I7965">
            <v>42.05</v>
          </cell>
          <cell r="J7965">
            <v>19.739999999999998</v>
          </cell>
          <cell r="K7965" t="str">
            <v>HiRatio</v>
          </cell>
          <cell r="L7965">
            <v>98134.44</v>
          </cell>
          <cell r="M7965" t="str">
            <v>Owner-Occupied</v>
          </cell>
          <cell r="N7965">
            <v>0</v>
          </cell>
          <cell r="O7965">
            <v>43831</v>
          </cell>
          <cell r="P7965" t="str">
            <v>Current</v>
          </cell>
        </row>
        <row r="7966">
          <cell r="B7966">
            <v>41628</v>
          </cell>
          <cell r="C7966">
            <v>37</v>
          </cell>
          <cell r="D7966" t="str">
            <v>ON</v>
          </cell>
          <cell r="E7966" t="str">
            <v>Purchase</v>
          </cell>
          <cell r="F7966" t="str">
            <v>Fixed</v>
          </cell>
          <cell r="I7966">
            <v>37.69</v>
          </cell>
          <cell r="J7966">
            <v>20.37</v>
          </cell>
          <cell r="K7966" t="str">
            <v>Conv</v>
          </cell>
          <cell r="L7966">
            <v>0</v>
          </cell>
          <cell r="M7966" t="str">
            <v>Owner-Occupied</v>
          </cell>
          <cell r="N7966">
            <v>4</v>
          </cell>
          <cell r="O7966">
            <v>42067</v>
          </cell>
          <cell r="P7966" t="str">
            <v>Current</v>
          </cell>
        </row>
        <row r="7967">
          <cell r="B7967">
            <v>41257</v>
          </cell>
          <cell r="C7967">
            <v>49</v>
          </cell>
          <cell r="D7967" t="str">
            <v>ON</v>
          </cell>
          <cell r="E7967" t="str">
            <v>Refinance External</v>
          </cell>
          <cell r="F7967" t="str">
            <v>Fixed</v>
          </cell>
          <cell r="I7967">
            <v>19.77</v>
          </cell>
          <cell r="J7967">
            <v>14.51</v>
          </cell>
          <cell r="K7967" t="str">
            <v>Conv</v>
          </cell>
          <cell r="L7967">
            <v>0</v>
          </cell>
          <cell r="M7967" t="str">
            <v>Owner-Occupied</v>
          </cell>
          <cell r="N7967">
            <v>4</v>
          </cell>
          <cell r="O7967">
            <v>41899</v>
          </cell>
          <cell r="P7967" t="str">
            <v>Current</v>
          </cell>
        </row>
        <row r="7968">
          <cell r="B7968">
            <v>42300</v>
          </cell>
          <cell r="C7968">
            <v>15</v>
          </cell>
          <cell r="D7968" t="str">
            <v>ON</v>
          </cell>
          <cell r="E7968" t="str">
            <v>Refinance External</v>
          </cell>
          <cell r="F7968" t="str">
            <v>ARM</v>
          </cell>
          <cell r="I7968">
            <v>25.42</v>
          </cell>
          <cell r="J7968">
            <v>25.42</v>
          </cell>
          <cell r="K7968" t="str">
            <v>Conv</v>
          </cell>
          <cell r="L7968">
            <v>363364.83</v>
          </cell>
          <cell r="M7968" t="str">
            <v>Owner-Occupied</v>
          </cell>
          <cell r="N7968">
            <v>0</v>
          </cell>
          <cell r="O7968">
            <v>43831</v>
          </cell>
          <cell r="P7968" t="str">
            <v>Current</v>
          </cell>
        </row>
        <row r="7969">
          <cell r="B7969">
            <v>42349</v>
          </cell>
          <cell r="C7969">
            <v>13</v>
          </cell>
          <cell r="D7969" t="str">
            <v>AB</v>
          </cell>
          <cell r="E7969" t="str">
            <v>Refinance External</v>
          </cell>
          <cell r="F7969" t="str">
            <v>Fixed</v>
          </cell>
          <cell r="I7969">
            <v>37.44</v>
          </cell>
          <cell r="J7969">
            <v>23.97</v>
          </cell>
          <cell r="K7969" t="str">
            <v>Conv</v>
          </cell>
          <cell r="L7969">
            <v>358728.41</v>
          </cell>
          <cell r="M7969" t="str">
            <v>Owner-Occupied</v>
          </cell>
          <cell r="N7969">
            <v>0</v>
          </cell>
          <cell r="O7969">
            <v>43831</v>
          </cell>
          <cell r="P7969" t="str">
            <v>Current</v>
          </cell>
        </row>
        <row r="7970">
          <cell r="B7970">
            <v>42548</v>
          </cell>
          <cell r="C7970">
            <v>7</v>
          </cell>
          <cell r="D7970" t="str">
            <v>MB</v>
          </cell>
          <cell r="E7970" t="str">
            <v>Purchase</v>
          </cell>
          <cell r="F7970" t="str">
            <v>Fixed</v>
          </cell>
          <cell r="I7970">
            <v>39.76</v>
          </cell>
          <cell r="J7970">
            <v>26.26</v>
          </cell>
          <cell r="K7970" t="str">
            <v>HiRatio</v>
          </cell>
          <cell r="L7970">
            <v>363765.49</v>
          </cell>
          <cell r="M7970" t="str">
            <v>Owner-Occupied</v>
          </cell>
          <cell r="N7970">
            <v>0</v>
          </cell>
          <cell r="O7970">
            <v>43831</v>
          </cell>
          <cell r="P7970" t="str">
            <v>Current</v>
          </cell>
        </row>
        <row r="7971">
          <cell r="B7971">
            <v>41353</v>
          </cell>
          <cell r="C7971">
            <v>46</v>
          </cell>
          <cell r="D7971" t="str">
            <v>SK</v>
          </cell>
          <cell r="E7971" t="str">
            <v>Refinance External</v>
          </cell>
          <cell r="F7971" t="str">
            <v>Fixed</v>
          </cell>
          <cell r="I7971">
            <v>31.1</v>
          </cell>
          <cell r="J7971">
            <v>26.26</v>
          </cell>
          <cell r="K7971" t="str">
            <v>Conv</v>
          </cell>
          <cell r="L7971">
            <v>241626.06</v>
          </cell>
          <cell r="M7971" t="str">
            <v>Owner-Occupied</v>
          </cell>
          <cell r="N7971">
            <v>0</v>
          </cell>
          <cell r="O7971">
            <v>43831</v>
          </cell>
          <cell r="P7971" t="str">
            <v>Current</v>
          </cell>
        </row>
        <row r="7972">
          <cell r="B7972">
            <v>41824</v>
          </cell>
          <cell r="C7972">
            <v>30</v>
          </cell>
          <cell r="D7972" t="str">
            <v>ON</v>
          </cell>
          <cell r="E7972" t="str">
            <v>Refinance External</v>
          </cell>
          <cell r="F7972" t="str">
            <v>Fixed</v>
          </cell>
          <cell r="I7972">
            <v>41.58</v>
          </cell>
          <cell r="J7972">
            <v>31.77</v>
          </cell>
          <cell r="K7972" t="str">
            <v>Conv</v>
          </cell>
          <cell r="L7972">
            <v>0</v>
          </cell>
          <cell r="M7972" t="str">
            <v>Owner-Occupied</v>
          </cell>
          <cell r="N7972">
            <v>4</v>
          </cell>
          <cell r="O7972">
            <v>42709</v>
          </cell>
          <cell r="P7972" t="str">
            <v>Current</v>
          </cell>
        </row>
        <row r="7973">
          <cell r="B7973">
            <v>41935</v>
          </cell>
          <cell r="C7973">
            <v>27</v>
          </cell>
          <cell r="D7973" t="str">
            <v>AB</v>
          </cell>
          <cell r="E7973" t="str">
            <v>Purchase</v>
          </cell>
          <cell r="F7973" t="str">
            <v>ARM</v>
          </cell>
          <cell r="I7973">
            <v>39.380000000000003</v>
          </cell>
          <cell r="J7973">
            <v>9.93</v>
          </cell>
          <cell r="K7973" t="str">
            <v>HiRatio</v>
          </cell>
          <cell r="L7973">
            <v>0</v>
          </cell>
          <cell r="M7973" t="str">
            <v>Owner-Occupied</v>
          </cell>
          <cell r="N7973">
            <v>4</v>
          </cell>
          <cell r="O7973">
            <v>42740</v>
          </cell>
          <cell r="P7973" t="str">
            <v>Current</v>
          </cell>
        </row>
        <row r="7974">
          <cell r="B7974">
            <v>41785</v>
          </cell>
          <cell r="C7974">
            <v>32</v>
          </cell>
          <cell r="D7974" t="str">
            <v>AB</v>
          </cell>
          <cell r="E7974" t="str">
            <v>Purchase</v>
          </cell>
          <cell r="F7974" t="str">
            <v>ARM</v>
          </cell>
          <cell r="I7974">
            <v>32.93</v>
          </cell>
          <cell r="J7974">
            <v>18.82</v>
          </cell>
          <cell r="K7974" t="str">
            <v>HiRatio</v>
          </cell>
          <cell r="L7974">
            <v>338331.14</v>
          </cell>
          <cell r="M7974" t="str">
            <v>Owner-Occupied</v>
          </cell>
          <cell r="N7974">
            <v>0</v>
          </cell>
          <cell r="O7974">
            <v>43831</v>
          </cell>
          <cell r="P7974" t="str">
            <v>0-29</v>
          </cell>
        </row>
        <row r="7975">
          <cell r="B7975">
            <v>42194</v>
          </cell>
          <cell r="C7975">
            <v>18</v>
          </cell>
          <cell r="D7975" t="str">
            <v>BC</v>
          </cell>
          <cell r="E7975" t="str">
            <v>Purchase</v>
          </cell>
          <cell r="F7975" t="str">
            <v>Fixed</v>
          </cell>
          <cell r="I7975">
            <v>34.08</v>
          </cell>
          <cell r="J7975">
            <v>29.09</v>
          </cell>
          <cell r="K7975" t="str">
            <v>HiRatio</v>
          </cell>
          <cell r="L7975">
            <v>872202.61</v>
          </cell>
          <cell r="M7975" t="str">
            <v>Owner-Occupied</v>
          </cell>
          <cell r="N7975">
            <v>0</v>
          </cell>
          <cell r="O7975">
            <v>43831</v>
          </cell>
          <cell r="P7975" t="str">
            <v>Current</v>
          </cell>
        </row>
        <row r="7976">
          <cell r="B7976">
            <v>41612</v>
          </cell>
          <cell r="C7976">
            <v>37</v>
          </cell>
          <cell r="D7976" t="str">
            <v>BC</v>
          </cell>
          <cell r="E7976" t="str">
            <v>Refinance External</v>
          </cell>
          <cell r="F7976" t="str">
            <v>ARM</v>
          </cell>
          <cell r="I7976">
            <v>19.97</v>
          </cell>
          <cell r="J7976">
            <v>18.71</v>
          </cell>
          <cell r="K7976" t="str">
            <v>Conv</v>
          </cell>
          <cell r="L7976">
            <v>106615.57</v>
          </cell>
          <cell r="M7976" t="str">
            <v>Owner-Occupied</v>
          </cell>
          <cell r="N7976">
            <v>0</v>
          </cell>
          <cell r="O7976">
            <v>43831</v>
          </cell>
          <cell r="P7976" t="str">
            <v>Current</v>
          </cell>
        </row>
        <row r="7977">
          <cell r="B7977">
            <v>42104</v>
          </cell>
          <cell r="C7977">
            <v>21</v>
          </cell>
          <cell r="D7977" t="str">
            <v>AB</v>
          </cell>
          <cell r="E7977" t="str">
            <v>Purchase</v>
          </cell>
          <cell r="F7977" t="str">
            <v>ARM</v>
          </cell>
          <cell r="I7977">
            <v>26.16</v>
          </cell>
          <cell r="J7977">
            <v>25.55</v>
          </cell>
          <cell r="K7977" t="str">
            <v>Conv</v>
          </cell>
          <cell r="L7977">
            <v>158341.51</v>
          </cell>
          <cell r="M7977" t="str">
            <v>Owner-Occupied</v>
          </cell>
          <cell r="N7977">
            <v>0</v>
          </cell>
          <cell r="O7977">
            <v>43831</v>
          </cell>
          <cell r="P7977" t="str">
            <v>Current</v>
          </cell>
        </row>
        <row r="7978">
          <cell r="B7978">
            <v>42251</v>
          </cell>
          <cell r="C7978">
            <v>16</v>
          </cell>
          <cell r="D7978" t="str">
            <v>AB</v>
          </cell>
          <cell r="E7978" t="str">
            <v>Purchase</v>
          </cell>
          <cell r="F7978" t="str">
            <v>Fixed</v>
          </cell>
          <cell r="I7978">
            <v>43.84</v>
          </cell>
          <cell r="J7978">
            <v>32.770000000000003</v>
          </cell>
          <cell r="K7978" t="str">
            <v>HiRatio</v>
          </cell>
          <cell r="L7978">
            <v>283973.69</v>
          </cell>
          <cell r="M7978" t="str">
            <v>Owner-Occupied</v>
          </cell>
          <cell r="N7978">
            <v>0</v>
          </cell>
          <cell r="O7978">
            <v>43831</v>
          </cell>
          <cell r="P7978" t="str">
            <v>Current</v>
          </cell>
        </row>
        <row r="7979">
          <cell r="B7979">
            <v>42597</v>
          </cell>
          <cell r="C7979">
            <v>5</v>
          </cell>
          <cell r="D7979" t="str">
            <v>ON</v>
          </cell>
          <cell r="E7979" t="str">
            <v>Purchase</v>
          </cell>
          <cell r="F7979" t="str">
            <v>Fixed</v>
          </cell>
          <cell r="I7979">
            <v>34.5</v>
          </cell>
          <cell r="J7979">
            <v>20.43</v>
          </cell>
          <cell r="K7979" t="str">
            <v>Conv</v>
          </cell>
          <cell r="L7979">
            <v>494790.47</v>
          </cell>
          <cell r="M7979" t="str">
            <v>Owner-Occupied</v>
          </cell>
          <cell r="N7979">
            <v>0</v>
          </cell>
          <cell r="O7979">
            <v>43831</v>
          </cell>
          <cell r="P7979" t="str">
            <v>Current</v>
          </cell>
        </row>
        <row r="7980">
          <cell r="B7980">
            <v>42460</v>
          </cell>
          <cell r="C7980">
            <v>10</v>
          </cell>
          <cell r="D7980" t="str">
            <v>ON</v>
          </cell>
          <cell r="E7980" t="str">
            <v>Purchase</v>
          </cell>
          <cell r="F7980" t="str">
            <v>Fixed</v>
          </cell>
          <cell r="I7980">
            <v>36.840000000000003</v>
          </cell>
          <cell r="J7980">
            <v>23.25</v>
          </cell>
          <cell r="K7980" t="str">
            <v>Conv</v>
          </cell>
          <cell r="L7980">
            <v>116260.5</v>
          </cell>
          <cell r="M7980" t="str">
            <v>Owner-Occupied</v>
          </cell>
          <cell r="N7980">
            <v>0</v>
          </cell>
          <cell r="O7980">
            <v>43831</v>
          </cell>
          <cell r="P7980" t="str">
            <v>Current</v>
          </cell>
        </row>
        <row r="7981">
          <cell r="B7981">
            <v>42307</v>
          </cell>
          <cell r="C7981">
            <v>15</v>
          </cell>
          <cell r="D7981" t="str">
            <v>ON</v>
          </cell>
          <cell r="E7981" t="str">
            <v>Purchase</v>
          </cell>
          <cell r="F7981" t="str">
            <v>ARM</v>
          </cell>
          <cell r="I7981">
            <v>31.51</v>
          </cell>
          <cell r="J7981">
            <v>28.17</v>
          </cell>
          <cell r="K7981" t="str">
            <v>HiRatio</v>
          </cell>
          <cell r="L7981">
            <v>296403.76</v>
          </cell>
          <cell r="M7981" t="str">
            <v>Owner-Occupied</v>
          </cell>
          <cell r="N7981">
            <v>0</v>
          </cell>
          <cell r="O7981">
            <v>43831</v>
          </cell>
          <cell r="P7981" t="str">
            <v>Current</v>
          </cell>
        </row>
        <row r="7982">
          <cell r="B7982">
            <v>42305</v>
          </cell>
          <cell r="C7982">
            <v>15</v>
          </cell>
          <cell r="D7982" t="str">
            <v>ON</v>
          </cell>
          <cell r="E7982" t="str">
            <v>Refinance External</v>
          </cell>
          <cell r="F7982" t="str">
            <v>ARM</v>
          </cell>
          <cell r="I7982">
            <v>29.35</v>
          </cell>
          <cell r="J7982">
            <v>14.97</v>
          </cell>
          <cell r="K7982" t="str">
            <v>Conv</v>
          </cell>
          <cell r="L7982">
            <v>399225.73</v>
          </cell>
          <cell r="M7982" t="str">
            <v>Owner-Occupied</v>
          </cell>
          <cell r="N7982">
            <v>0</v>
          </cell>
          <cell r="O7982">
            <v>43831</v>
          </cell>
          <cell r="P7982" t="str">
            <v>Current</v>
          </cell>
        </row>
        <row r="7983">
          <cell r="B7983">
            <v>42494</v>
          </cell>
          <cell r="C7983">
            <v>8</v>
          </cell>
          <cell r="D7983" t="str">
            <v>AB</v>
          </cell>
          <cell r="E7983" t="str">
            <v>Purchase</v>
          </cell>
          <cell r="F7983" t="str">
            <v>Fixed</v>
          </cell>
          <cell r="I7983">
            <v>42.58</v>
          </cell>
          <cell r="J7983">
            <v>18.190000000000001</v>
          </cell>
          <cell r="K7983" t="str">
            <v>Conv</v>
          </cell>
          <cell r="L7983">
            <v>155268.57</v>
          </cell>
          <cell r="M7983" t="str">
            <v>Owner-Occupied</v>
          </cell>
          <cell r="N7983">
            <v>0</v>
          </cell>
          <cell r="O7983">
            <v>43831</v>
          </cell>
          <cell r="P7983" t="str">
            <v>Current</v>
          </cell>
        </row>
        <row r="7984">
          <cell r="B7984">
            <v>42041</v>
          </cell>
          <cell r="C7984">
            <v>23</v>
          </cell>
          <cell r="D7984" t="str">
            <v>AB</v>
          </cell>
          <cell r="E7984" t="str">
            <v>Purchase</v>
          </cell>
          <cell r="F7984" t="str">
            <v>Fixed</v>
          </cell>
          <cell r="I7984">
            <v>40.04</v>
          </cell>
          <cell r="J7984">
            <v>28.07</v>
          </cell>
          <cell r="K7984" t="str">
            <v>HiRatio</v>
          </cell>
          <cell r="L7984">
            <v>419757.48</v>
          </cell>
          <cell r="M7984" t="str">
            <v>Owner-Occupied</v>
          </cell>
          <cell r="N7984">
            <v>0</v>
          </cell>
          <cell r="O7984">
            <v>43831</v>
          </cell>
          <cell r="P7984" t="str">
            <v>Current</v>
          </cell>
        </row>
        <row r="7985">
          <cell r="B7985">
            <v>42642</v>
          </cell>
          <cell r="C7985">
            <v>4</v>
          </cell>
          <cell r="D7985" t="str">
            <v>ON</v>
          </cell>
          <cell r="E7985" t="str">
            <v>Purchase</v>
          </cell>
          <cell r="F7985" t="str">
            <v>Fixed</v>
          </cell>
          <cell r="I7985">
            <v>39.549999999999997</v>
          </cell>
          <cell r="J7985">
            <v>29.83</v>
          </cell>
          <cell r="K7985" t="str">
            <v>Conv</v>
          </cell>
          <cell r="L7985">
            <v>512801.69</v>
          </cell>
          <cell r="M7985" t="str">
            <v>Owner-Occupied</v>
          </cell>
          <cell r="N7985">
            <v>0</v>
          </cell>
          <cell r="O7985">
            <v>43831</v>
          </cell>
          <cell r="P7985" t="str">
            <v>Current</v>
          </cell>
        </row>
        <row r="7986">
          <cell r="B7986">
            <v>42725</v>
          </cell>
          <cell r="C7986">
            <v>1</v>
          </cell>
          <cell r="D7986" t="str">
            <v>AB</v>
          </cell>
          <cell r="E7986" t="str">
            <v>Purchase</v>
          </cell>
          <cell r="F7986" t="str">
            <v>Fixed</v>
          </cell>
          <cell r="I7986">
            <v>31.8</v>
          </cell>
          <cell r="J7986">
            <v>19.97</v>
          </cell>
          <cell r="K7986" t="str">
            <v>HiRatio</v>
          </cell>
          <cell r="L7986">
            <v>423979.29</v>
          </cell>
          <cell r="M7986" t="str">
            <v>Owner-Occupied</v>
          </cell>
          <cell r="N7986">
            <v>0</v>
          </cell>
          <cell r="O7986">
            <v>43831</v>
          </cell>
          <cell r="P7986" t="str">
            <v>Current</v>
          </cell>
        </row>
        <row r="7987">
          <cell r="B7987">
            <v>41859</v>
          </cell>
          <cell r="C7987">
            <v>29</v>
          </cell>
          <cell r="D7987" t="str">
            <v>AB</v>
          </cell>
          <cell r="E7987" t="str">
            <v>Purchase</v>
          </cell>
          <cell r="F7987" t="str">
            <v>ARM</v>
          </cell>
          <cell r="I7987">
            <v>19.5</v>
          </cell>
          <cell r="J7987">
            <v>15.55</v>
          </cell>
          <cell r="K7987" t="str">
            <v>Conv</v>
          </cell>
          <cell r="L7987">
            <v>0</v>
          </cell>
          <cell r="M7987" t="str">
            <v>Owner-Occupied</v>
          </cell>
          <cell r="N7987">
            <v>4</v>
          </cell>
          <cell r="O7987">
            <v>42068</v>
          </cell>
          <cell r="P7987" t="str">
            <v>Current</v>
          </cell>
        </row>
        <row r="7988">
          <cell r="B7988">
            <v>41928</v>
          </cell>
          <cell r="C7988">
            <v>27</v>
          </cell>
          <cell r="D7988" t="str">
            <v>ON</v>
          </cell>
          <cell r="E7988" t="str">
            <v>Transfer</v>
          </cell>
          <cell r="F7988" t="str">
            <v>ARM</v>
          </cell>
          <cell r="I7988">
            <v>18.690000000000001</v>
          </cell>
          <cell r="J7988">
            <v>14.49</v>
          </cell>
          <cell r="K7988" t="str">
            <v>Conv</v>
          </cell>
          <cell r="L7988">
            <v>230450.41</v>
          </cell>
          <cell r="M7988" t="str">
            <v>Owner-Occupied</v>
          </cell>
          <cell r="N7988">
            <v>0</v>
          </cell>
          <cell r="O7988">
            <v>43831</v>
          </cell>
          <cell r="P7988" t="str">
            <v>Current</v>
          </cell>
        </row>
        <row r="7989">
          <cell r="B7989">
            <v>42145</v>
          </cell>
          <cell r="C7989">
            <v>20</v>
          </cell>
          <cell r="D7989" t="str">
            <v>ON</v>
          </cell>
          <cell r="E7989" t="str">
            <v>Purchase</v>
          </cell>
          <cell r="F7989" t="str">
            <v>ARM</v>
          </cell>
          <cell r="I7989">
            <v>32.78</v>
          </cell>
          <cell r="J7989">
            <v>31.07</v>
          </cell>
          <cell r="K7989" t="str">
            <v>HiRatio</v>
          </cell>
          <cell r="L7989">
            <v>412539.2</v>
          </cell>
          <cell r="M7989" t="str">
            <v>Owner-Occupied</v>
          </cell>
          <cell r="N7989">
            <v>0</v>
          </cell>
          <cell r="O7989">
            <v>43831</v>
          </cell>
          <cell r="P7989" t="str">
            <v>Current</v>
          </cell>
        </row>
        <row r="7990">
          <cell r="B7990">
            <v>42410</v>
          </cell>
          <cell r="C7990">
            <v>11</v>
          </cell>
          <cell r="D7990" t="str">
            <v>AB</v>
          </cell>
          <cell r="E7990" t="str">
            <v>Transfer</v>
          </cell>
          <cell r="F7990" t="str">
            <v>Fixed</v>
          </cell>
          <cell r="I7990">
            <v>35.81</v>
          </cell>
          <cell r="J7990">
            <v>34.35</v>
          </cell>
          <cell r="K7990" t="str">
            <v>Conv</v>
          </cell>
          <cell r="L7990">
            <v>315095.61</v>
          </cell>
          <cell r="M7990" t="str">
            <v>Owner-Occupied</v>
          </cell>
          <cell r="N7990">
            <v>0</v>
          </cell>
          <cell r="O7990">
            <v>43831</v>
          </cell>
          <cell r="P7990" t="str">
            <v>Current</v>
          </cell>
        </row>
        <row r="7991">
          <cell r="B7991">
            <v>42419</v>
          </cell>
          <cell r="C7991">
            <v>11</v>
          </cell>
          <cell r="D7991" t="str">
            <v>ON</v>
          </cell>
          <cell r="E7991" t="str">
            <v>Refinance External</v>
          </cell>
          <cell r="F7991" t="str">
            <v>ARM</v>
          </cell>
          <cell r="I7991">
            <v>33.049999999999997</v>
          </cell>
          <cell r="J7991">
            <v>24.43</v>
          </cell>
          <cell r="K7991" t="str">
            <v>Conv</v>
          </cell>
          <cell r="L7991">
            <v>483766.91</v>
          </cell>
          <cell r="M7991" t="str">
            <v>Owner-Occupied</v>
          </cell>
          <cell r="N7991">
            <v>0</v>
          </cell>
          <cell r="O7991">
            <v>43831</v>
          </cell>
          <cell r="P7991" t="str">
            <v>Current</v>
          </cell>
        </row>
        <row r="7992">
          <cell r="B7992">
            <v>41802</v>
          </cell>
          <cell r="C7992">
            <v>31</v>
          </cell>
          <cell r="D7992" t="str">
            <v>AB</v>
          </cell>
          <cell r="E7992" t="str">
            <v>Purchase</v>
          </cell>
          <cell r="F7992" t="str">
            <v>Fixed</v>
          </cell>
          <cell r="I7992">
            <v>12.85</v>
          </cell>
          <cell r="J7992">
            <v>12.24</v>
          </cell>
          <cell r="K7992" t="str">
            <v>Conv</v>
          </cell>
          <cell r="L7992">
            <v>268042.07</v>
          </cell>
          <cell r="M7992" t="str">
            <v>Owner-Occupied</v>
          </cell>
          <cell r="N7992">
            <v>0</v>
          </cell>
          <cell r="O7992">
            <v>43831</v>
          </cell>
          <cell r="P7992" t="str">
            <v>Current</v>
          </cell>
        </row>
        <row r="7993">
          <cell r="B7993">
            <v>41820</v>
          </cell>
          <cell r="C7993">
            <v>31</v>
          </cell>
          <cell r="D7993" t="str">
            <v>ON</v>
          </cell>
          <cell r="E7993" t="str">
            <v>Refinance External</v>
          </cell>
          <cell r="F7993" t="str">
            <v>Fixed</v>
          </cell>
          <cell r="I7993">
            <v>36.85</v>
          </cell>
          <cell r="J7993">
            <v>15.93</v>
          </cell>
          <cell r="K7993" t="str">
            <v>Conv</v>
          </cell>
          <cell r="L7993">
            <v>142028.31</v>
          </cell>
          <cell r="M7993" t="str">
            <v>Owner-Occupied</v>
          </cell>
          <cell r="N7993">
            <v>0</v>
          </cell>
          <cell r="O7993">
            <v>43831</v>
          </cell>
          <cell r="P7993" t="str">
            <v>Current</v>
          </cell>
        </row>
        <row r="7994">
          <cell r="B7994">
            <v>41628</v>
          </cell>
          <cell r="C7994">
            <v>37</v>
          </cell>
          <cell r="D7994" t="str">
            <v>ON</v>
          </cell>
          <cell r="E7994" t="str">
            <v>Purchase</v>
          </cell>
          <cell r="F7994" t="str">
            <v>ARM</v>
          </cell>
          <cell r="I7994">
            <v>35.54</v>
          </cell>
          <cell r="J7994">
            <v>25.08</v>
          </cell>
          <cell r="K7994" t="str">
            <v>HiRatio</v>
          </cell>
          <cell r="L7994">
            <v>200503.08</v>
          </cell>
          <cell r="M7994" t="str">
            <v>Owner-Occupied</v>
          </cell>
          <cell r="N7994">
            <v>0</v>
          </cell>
          <cell r="O7994">
            <v>43831</v>
          </cell>
          <cell r="P7994" t="str">
            <v>0-29</v>
          </cell>
        </row>
        <row r="7995">
          <cell r="B7995">
            <v>41544</v>
          </cell>
          <cell r="C7995">
            <v>40</v>
          </cell>
          <cell r="D7995" t="str">
            <v>AB</v>
          </cell>
          <cell r="E7995" t="str">
            <v>Purchase</v>
          </cell>
          <cell r="F7995" t="str">
            <v>Fixed</v>
          </cell>
          <cell r="I7995">
            <v>25.35</v>
          </cell>
          <cell r="J7995">
            <v>16.579999999999998</v>
          </cell>
          <cell r="K7995" t="str">
            <v>HiRatio</v>
          </cell>
          <cell r="L7995">
            <v>134850.35999999999</v>
          </cell>
          <cell r="M7995" t="str">
            <v>Owner-Occupied</v>
          </cell>
          <cell r="N7995">
            <v>0</v>
          </cell>
          <cell r="O7995">
            <v>43831</v>
          </cell>
          <cell r="P7995" t="str">
            <v>Current</v>
          </cell>
        </row>
        <row r="7996">
          <cell r="B7996">
            <v>41432</v>
          </cell>
          <cell r="C7996">
            <v>43</v>
          </cell>
          <cell r="D7996" t="str">
            <v>BC</v>
          </cell>
          <cell r="E7996" t="str">
            <v>Purchase</v>
          </cell>
          <cell r="F7996" t="str">
            <v>Fixed</v>
          </cell>
          <cell r="I7996">
            <v>40.25</v>
          </cell>
          <cell r="J7996">
            <v>28.31</v>
          </cell>
          <cell r="K7996" t="str">
            <v>HiRatio</v>
          </cell>
          <cell r="L7996">
            <v>612938.69999999995</v>
          </cell>
          <cell r="M7996" t="str">
            <v>Owner-Occupied</v>
          </cell>
          <cell r="N7996">
            <v>0</v>
          </cell>
          <cell r="O7996">
            <v>43831</v>
          </cell>
          <cell r="P7996" t="str">
            <v>Current</v>
          </cell>
        </row>
        <row r="7997">
          <cell r="B7997">
            <v>41691</v>
          </cell>
          <cell r="C7997">
            <v>35</v>
          </cell>
          <cell r="D7997" t="str">
            <v>ON</v>
          </cell>
          <cell r="E7997" t="str">
            <v>Purchase</v>
          </cell>
          <cell r="F7997" t="str">
            <v>ARM</v>
          </cell>
          <cell r="I7997">
            <v>31.23</v>
          </cell>
          <cell r="J7997">
            <v>12.64</v>
          </cell>
          <cell r="K7997" t="str">
            <v>Conv</v>
          </cell>
          <cell r="L7997">
            <v>0</v>
          </cell>
          <cell r="M7997" t="str">
            <v>Owner-Occupied</v>
          </cell>
          <cell r="N7997">
            <v>4</v>
          </cell>
          <cell r="O7997">
            <v>42170</v>
          </cell>
          <cell r="P7997" t="str">
            <v>Current</v>
          </cell>
        </row>
        <row r="7998">
          <cell r="B7998">
            <v>42114</v>
          </cell>
          <cell r="C7998">
            <v>21</v>
          </cell>
          <cell r="D7998" t="str">
            <v>ON</v>
          </cell>
          <cell r="E7998" t="str">
            <v>Purchase</v>
          </cell>
          <cell r="F7998" t="str">
            <v>ARM</v>
          </cell>
          <cell r="I7998">
            <v>34.229999999999997</v>
          </cell>
          <cell r="J7998">
            <v>26.14</v>
          </cell>
          <cell r="K7998" t="str">
            <v>HiRatio</v>
          </cell>
          <cell r="L7998">
            <v>667051.41</v>
          </cell>
          <cell r="M7998" t="str">
            <v>Owner-Occupied</v>
          </cell>
          <cell r="N7998">
            <v>0</v>
          </cell>
          <cell r="O7998">
            <v>43831</v>
          </cell>
          <cell r="P7998" t="str">
            <v>Current</v>
          </cell>
        </row>
        <row r="7999">
          <cell r="B7999">
            <v>42314</v>
          </cell>
          <cell r="C7999">
            <v>14</v>
          </cell>
          <cell r="D7999" t="str">
            <v>ON</v>
          </cell>
          <cell r="E7999" t="str">
            <v>Refinance External</v>
          </cell>
          <cell r="F7999" t="str">
            <v>ARM</v>
          </cell>
          <cell r="I7999">
            <v>27.46</v>
          </cell>
          <cell r="J7999">
            <v>27.33</v>
          </cell>
          <cell r="K7999" t="str">
            <v>Conv</v>
          </cell>
          <cell r="L7999">
            <v>416428.82</v>
          </cell>
          <cell r="M7999" t="str">
            <v>Owner-Occupied</v>
          </cell>
          <cell r="N7999">
            <v>0</v>
          </cell>
          <cell r="O7999">
            <v>43831</v>
          </cell>
          <cell r="P7999" t="str">
            <v>Current</v>
          </cell>
        </row>
        <row r="8000">
          <cell r="B8000">
            <v>42110</v>
          </cell>
          <cell r="C8000">
            <v>21</v>
          </cell>
          <cell r="D8000" t="str">
            <v>BC</v>
          </cell>
          <cell r="E8000" t="str">
            <v>Refinance External</v>
          </cell>
          <cell r="F8000" t="str">
            <v>ARM</v>
          </cell>
          <cell r="I8000">
            <v>20.49</v>
          </cell>
          <cell r="J8000">
            <v>17.57</v>
          </cell>
          <cell r="K8000" t="str">
            <v>Conv</v>
          </cell>
          <cell r="L8000">
            <v>157766.07</v>
          </cell>
          <cell r="M8000" t="str">
            <v>Owner-Occupied</v>
          </cell>
          <cell r="N8000">
            <v>0</v>
          </cell>
          <cell r="O8000">
            <v>43831</v>
          </cell>
          <cell r="P8000" t="str">
            <v>Current</v>
          </cell>
        </row>
        <row r="8001">
          <cell r="B8001">
            <v>41060</v>
          </cell>
          <cell r="C8001">
            <v>56</v>
          </cell>
          <cell r="D8001" t="str">
            <v>ON</v>
          </cell>
          <cell r="E8001" t="str">
            <v>Purchase</v>
          </cell>
          <cell r="F8001" t="str">
            <v>Fixed</v>
          </cell>
          <cell r="I8001">
            <v>28.53</v>
          </cell>
          <cell r="J8001">
            <v>10.84</v>
          </cell>
          <cell r="K8001" t="str">
            <v>HiRatio</v>
          </cell>
          <cell r="L8001">
            <v>0</v>
          </cell>
          <cell r="M8001" t="str">
            <v>Owner-Occupied</v>
          </cell>
          <cell r="N8001">
            <v>4</v>
          </cell>
          <cell r="O8001">
            <v>41786</v>
          </cell>
          <cell r="P8001" t="str">
            <v>Current</v>
          </cell>
        </row>
        <row r="8002">
          <cell r="B8002">
            <v>42027</v>
          </cell>
          <cell r="C8002">
            <v>24</v>
          </cell>
          <cell r="D8002" t="str">
            <v>SK</v>
          </cell>
          <cell r="E8002" t="str">
            <v>Purchase</v>
          </cell>
          <cell r="F8002" t="str">
            <v>Fixed</v>
          </cell>
          <cell r="I8002">
            <v>41.54</v>
          </cell>
          <cell r="J8002">
            <v>34.46</v>
          </cell>
          <cell r="K8002" t="str">
            <v>HiRatio</v>
          </cell>
          <cell r="L8002">
            <v>272338.58</v>
          </cell>
          <cell r="M8002" t="str">
            <v>Owner-Occupied</v>
          </cell>
          <cell r="N8002">
            <v>0</v>
          </cell>
          <cell r="O8002">
            <v>43831</v>
          </cell>
          <cell r="P8002" t="str">
            <v>Current</v>
          </cell>
        </row>
        <row r="8003">
          <cell r="B8003">
            <v>41828</v>
          </cell>
          <cell r="C8003">
            <v>30</v>
          </cell>
          <cell r="D8003" t="str">
            <v>AB</v>
          </cell>
          <cell r="E8003" t="str">
            <v>Purchase</v>
          </cell>
          <cell r="F8003" t="str">
            <v>Fixed</v>
          </cell>
          <cell r="I8003">
            <v>41.05</v>
          </cell>
          <cell r="J8003">
            <v>13.33</v>
          </cell>
          <cell r="K8003" t="str">
            <v>HiRatio</v>
          </cell>
          <cell r="L8003">
            <v>0</v>
          </cell>
          <cell r="M8003" t="str">
            <v>Owner-Occupied</v>
          </cell>
          <cell r="N8003">
            <v>4</v>
          </cell>
          <cell r="O8003">
            <v>42765</v>
          </cell>
          <cell r="P8003" t="str">
            <v>Current</v>
          </cell>
        </row>
        <row r="8004">
          <cell r="B8004">
            <v>42521</v>
          </cell>
          <cell r="C8004">
            <v>8</v>
          </cell>
          <cell r="D8004" t="str">
            <v>ON</v>
          </cell>
          <cell r="E8004" t="str">
            <v>Purchase</v>
          </cell>
          <cell r="F8004" t="str">
            <v>Fixed</v>
          </cell>
          <cell r="I8004">
            <v>39.46</v>
          </cell>
          <cell r="J8004">
            <v>36.07</v>
          </cell>
          <cell r="K8004" t="str">
            <v>HiRatio</v>
          </cell>
          <cell r="L8004">
            <v>722101.42</v>
          </cell>
          <cell r="M8004" t="str">
            <v>Owner-Occupied</v>
          </cell>
          <cell r="N8004">
            <v>0</v>
          </cell>
          <cell r="O8004">
            <v>43831</v>
          </cell>
          <cell r="P8004" t="str">
            <v>Current</v>
          </cell>
        </row>
        <row r="8005">
          <cell r="B8005">
            <v>41082</v>
          </cell>
          <cell r="C8005">
            <v>55</v>
          </cell>
          <cell r="D8005" t="str">
            <v>AB</v>
          </cell>
          <cell r="E8005" t="str">
            <v>Purchase</v>
          </cell>
          <cell r="F8005" t="str">
            <v>Fixed</v>
          </cell>
          <cell r="I8005">
            <v>39.299999999999997</v>
          </cell>
          <cell r="J8005">
            <v>29.3</v>
          </cell>
          <cell r="K8005" t="str">
            <v>HiRatio</v>
          </cell>
          <cell r="L8005">
            <v>251551.52</v>
          </cell>
          <cell r="M8005" t="str">
            <v>Owner-Occupied</v>
          </cell>
          <cell r="N8005">
            <v>0</v>
          </cell>
          <cell r="O8005">
            <v>43831</v>
          </cell>
          <cell r="P8005" t="str">
            <v>Current</v>
          </cell>
        </row>
        <row r="8006">
          <cell r="B8006">
            <v>42185</v>
          </cell>
          <cell r="C8006">
            <v>19</v>
          </cell>
          <cell r="D8006" t="str">
            <v>BC</v>
          </cell>
          <cell r="E8006" t="str">
            <v>Purchase</v>
          </cell>
          <cell r="F8006" t="str">
            <v>Fixed</v>
          </cell>
          <cell r="I8006">
            <v>41.38</v>
          </cell>
          <cell r="J8006">
            <v>27.28</v>
          </cell>
          <cell r="K8006" t="str">
            <v>Conv</v>
          </cell>
          <cell r="L8006">
            <v>597655.26</v>
          </cell>
          <cell r="M8006" t="str">
            <v>Owner-Occupied</v>
          </cell>
          <cell r="N8006">
            <v>0</v>
          </cell>
          <cell r="O8006">
            <v>43831</v>
          </cell>
          <cell r="P8006" t="str">
            <v>Current</v>
          </cell>
        </row>
        <row r="8007">
          <cell r="B8007">
            <v>42327</v>
          </cell>
          <cell r="C8007">
            <v>14</v>
          </cell>
          <cell r="D8007" t="str">
            <v>AB</v>
          </cell>
          <cell r="E8007" t="str">
            <v>Transfer</v>
          </cell>
          <cell r="F8007" t="str">
            <v>Fixed</v>
          </cell>
          <cell r="I8007">
            <v>26.16</v>
          </cell>
          <cell r="J8007">
            <v>25.54</v>
          </cell>
          <cell r="K8007" t="str">
            <v>Conv</v>
          </cell>
          <cell r="L8007">
            <v>226804.57</v>
          </cell>
          <cell r="M8007" t="str">
            <v>Owner-Occupied</v>
          </cell>
          <cell r="N8007">
            <v>0</v>
          </cell>
          <cell r="O8007">
            <v>43831</v>
          </cell>
          <cell r="P8007" t="str">
            <v>Current</v>
          </cell>
        </row>
        <row r="8008">
          <cell r="B8008">
            <v>41089</v>
          </cell>
          <cell r="C8008">
            <v>55</v>
          </cell>
          <cell r="D8008" t="str">
            <v>ON</v>
          </cell>
          <cell r="E8008" t="str">
            <v>Purchase</v>
          </cell>
          <cell r="F8008" t="str">
            <v>Fixed</v>
          </cell>
          <cell r="I8008">
            <v>38.950000000000003</v>
          </cell>
          <cell r="J8008">
            <v>13.03</v>
          </cell>
          <cell r="K8008" t="str">
            <v>Conv</v>
          </cell>
          <cell r="L8008">
            <v>106602.42</v>
          </cell>
          <cell r="M8008" t="str">
            <v>Rental</v>
          </cell>
          <cell r="N8008">
            <v>0</v>
          </cell>
          <cell r="O8008">
            <v>43831</v>
          </cell>
          <cell r="P8008" t="str">
            <v>Current</v>
          </cell>
        </row>
        <row r="8009">
          <cell r="B8009">
            <v>41136</v>
          </cell>
          <cell r="C8009">
            <v>53</v>
          </cell>
          <cell r="D8009" t="str">
            <v>AB</v>
          </cell>
          <cell r="E8009" t="str">
            <v>Purchase</v>
          </cell>
          <cell r="F8009" t="str">
            <v>Fixed</v>
          </cell>
          <cell r="I8009">
            <v>30.02</v>
          </cell>
          <cell r="J8009">
            <v>21.85</v>
          </cell>
          <cell r="K8009" t="str">
            <v>HiRatio</v>
          </cell>
          <cell r="L8009">
            <v>430258.69</v>
          </cell>
          <cell r="M8009" t="str">
            <v>Owner-Occupied</v>
          </cell>
          <cell r="N8009">
            <v>0</v>
          </cell>
          <cell r="O8009">
            <v>43831</v>
          </cell>
          <cell r="P8009" t="str">
            <v>Current</v>
          </cell>
        </row>
        <row r="8010">
          <cell r="B8010">
            <v>42417</v>
          </cell>
          <cell r="C8010">
            <v>11</v>
          </cell>
          <cell r="D8010" t="str">
            <v>ON</v>
          </cell>
          <cell r="E8010" t="str">
            <v>Transfer</v>
          </cell>
          <cell r="F8010" t="str">
            <v>Fixed</v>
          </cell>
          <cell r="I8010">
            <v>37.020000000000003</v>
          </cell>
          <cell r="J8010">
            <v>32.520000000000003</v>
          </cell>
          <cell r="K8010" t="str">
            <v>Conv</v>
          </cell>
          <cell r="L8010">
            <v>314985.96000000002</v>
          </cell>
          <cell r="M8010" t="str">
            <v>Owner-Occupied</v>
          </cell>
          <cell r="N8010">
            <v>0</v>
          </cell>
          <cell r="O8010">
            <v>43831</v>
          </cell>
          <cell r="P8010" t="str">
            <v>Current</v>
          </cell>
        </row>
        <row r="8011">
          <cell r="B8011">
            <v>41093</v>
          </cell>
          <cell r="C8011">
            <v>54</v>
          </cell>
          <cell r="D8011" t="str">
            <v>AB</v>
          </cell>
          <cell r="E8011" t="str">
            <v>Purchase</v>
          </cell>
          <cell r="F8011" t="str">
            <v>Fixed</v>
          </cell>
          <cell r="I8011">
            <v>29.47</v>
          </cell>
          <cell r="J8011">
            <v>14.21</v>
          </cell>
          <cell r="K8011" t="str">
            <v>Conv</v>
          </cell>
          <cell r="L8011">
            <v>140032.51999999999</v>
          </cell>
          <cell r="M8011" t="str">
            <v>Owner-Occupied</v>
          </cell>
          <cell r="N8011">
            <v>0</v>
          </cell>
          <cell r="O8011">
            <v>43831</v>
          </cell>
          <cell r="P8011" t="str">
            <v>Current</v>
          </cell>
        </row>
        <row r="8012">
          <cell r="B8012">
            <v>42334</v>
          </cell>
          <cell r="C8012">
            <v>14</v>
          </cell>
          <cell r="D8012" t="str">
            <v>SK</v>
          </cell>
          <cell r="E8012" t="str">
            <v>Purchase</v>
          </cell>
          <cell r="F8012" t="str">
            <v>Fixed</v>
          </cell>
          <cell r="I8012">
            <v>43.13</v>
          </cell>
          <cell r="J8012">
            <v>28.93</v>
          </cell>
          <cell r="K8012" t="str">
            <v>HiRatio</v>
          </cell>
          <cell r="L8012">
            <v>399398.58</v>
          </cell>
          <cell r="M8012" t="str">
            <v>Owner-Occupied</v>
          </cell>
          <cell r="N8012">
            <v>0</v>
          </cell>
          <cell r="O8012">
            <v>43831</v>
          </cell>
          <cell r="P8012" t="str">
            <v>Current</v>
          </cell>
        </row>
        <row r="8013">
          <cell r="B8013">
            <v>41046</v>
          </cell>
          <cell r="C8013">
            <v>56</v>
          </cell>
          <cell r="D8013" t="str">
            <v>ON</v>
          </cell>
          <cell r="E8013" t="str">
            <v>Purchase</v>
          </cell>
          <cell r="F8013" t="str">
            <v>Fixed</v>
          </cell>
          <cell r="I8013">
            <v>39.68</v>
          </cell>
          <cell r="J8013">
            <v>17.5</v>
          </cell>
          <cell r="K8013" t="str">
            <v>HiRatio</v>
          </cell>
          <cell r="L8013">
            <v>0</v>
          </cell>
          <cell r="M8013" t="str">
            <v>Owner-Occupied</v>
          </cell>
          <cell r="N8013">
            <v>4</v>
          </cell>
          <cell r="O8013">
            <v>42492</v>
          </cell>
          <cell r="P8013" t="str">
            <v>Current</v>
          </cell>
        </row>
        <row r="8014">
          <cell r="B8014">
            <v>41815</v>
          </cell>
          <cell r="C8014">
            <v>31</v>
          </cell>
          <cell r="D8014" t="str">
            <v>ON</v>
          </cell>
          <cell r="E8014" t="str">
            <v>Purchase</v>
          </cell>
          <cell r="F8014" t="str">
            <v>ARM</v>
          </cell>
          <cell r="I8014">
            <v>34.619999999999997</v>
          </cell>
          <cell r="J8014">
            <v>7.26</v>
          </cell>
          <cell r="K8014" t="str">
            <v>Conv</v>
          </cell>
          <cell r="L8014">
            <v>216129.93</v>
          </cell>
          <cell r="M8014" t="str">
            <v>Rental</v>
          </cell>
          <cell r="N8014">
            <v>0</v>
          </cell>
          <cell r="O8014">
            <v>43831</v>
          </cell>
          <cell r="P8014" t="str">
            <v>Current</v>
          </cell>
        </row>
        <row r="8015">
          <cell r="B8015">
            <v>42200</v>
          </cell>
          <cell r="C8015">
            <v>18</v>
          </cell>
          <cell r="D8015" t="str">
            <v>ON</v>
          </cell>
          <cell r="E8015" t="str">
            <v>Purchase</v>
          </cell>
          <cell r="F8015" t="str">
            <v>ARM</v>
          </cell>
          <cell r="I8015">
            <v>31.22</v>
          </cell>
          <cell r="J8015">
            <v>29.49</v>
          </cell>
          <cell r="K8015" t="str">
            <v>HiRatio</v>
          </cell>
          <cell r="L8015">
            <v>395157.94</v>
          </cell>
          <cell r="M8015" t="str">
            <v>Owner-Occupied</v>
          </cell>
          <cell r="N8015">
            <v>0</v>
          </cell>
          <cell r="O8015">
            <v>43831</v>
          </cell>
          <cell r="P8015" t="str">
            <v>Current</v>
          </cell>
        </row>
        <row r="8016">
          <cell r="B8016">
            <v>42146</v>
          </cell>
          <cell r="C8016">
            <v>20</v>
          </cell>
          <cell r="D8016" t="str">
            <v>ON</v>
          </cell>
          <cell r="E8016" t="str">
            <v>Purchase</v>
          </cell>
          <cell r="F8016" t="str">
            <v>Fixed</v>
          </cell>
          <cell r="I8016">
            <v>41.87</v>
          </cell>
          <cell r="J8016">
            <v>24.9</v>
          </cell>
          <cell r="K8016" t="str">
            <v>Conv</v>
          </cell>
          <cell r="L8016">
            <v>271158.88</v>
          </cell>
          <cell r="M8016" t="str">
            <v>Owner-Occupied</v>
          </cell>
          <cell r="N8016">
            <v>0</v>
          </cell>
          <cell r="O8016">
            <v>43831</v>
          </cell>
          <cell r="P8016" t="str">
            <v>Current</v>
          </cell>
        </row>
        <row r="8017">
          <cell r="B8017">
            <v>41421</v>
          </cell>
          <cell r="C8017">
            <v>44</v>
          </cell>
          <cell r="D8017" t="str">
            <v>BC</v>
          </cell>
          <cell r="E8017" t="str">
            <v>Purchase</v>
          </cell>
          <cell r="F8017" t="str">
            <v>Fixed</v>
          </cell>
          <cell r="I8017">
            <v>43.4</v>
          </cell>
          <cell r="J8017">
            <v>14.09</v>
          </cell>
          <cell r="K8017" t="str">
            <v>HiRatio</v>
          </cell>
          <cell r="L8017">
            <v>219470.97</v>
          </cell>
          <cell r="M8017" t="str">
            <v>Owner-Occupied</v>
          </cell>
          <cell r="N8017">
            <v>0</v>
          </cell>
          <cell r="O8017">
            <v>43831</v>
          </cell>
          <cell r="P8017" t="str">
            <v>Current</v>
          </cell>
        </row>
        <row r="8018">
          <cell r="B8018">
            <v>42585</v>
          </cell>
          <cell r="C8018">
            <v>5</v>
          </cell>
          <cell r="D8018" t="str">
            <v>BC</v>
          </cell>
          <cell r="E8018" t="str">
            <v>Purchase</v>
          </cell>
          <cell r="F8018" t="str">
            <v>Fixed</v>
          </cell>
          <cell r="I8018">
            <v>41.32</v>
          </cell>
          <cell r="J8018">
            <v>22.01</v>
          </cell>
          <cell r="K8018" t="str">
            <v>HiRatio</v>
          </cell>
          <cell r="L8018">
            <v>388341.41</v>
          </cell>
          <cell r="M8018" t="str">
            <v>Owner-Occupied</v>
          </cell>
          <cell r="N8018">
            <v>0</v>
          </cell>
          <cell r="O8018">
            <v>43831</v>
          </cell>
          <cell r="P8018" t="str">
            <v>Current</v>
          </cell>
        </row>
        <row r="8019">
          <cell r="B8019">
            <v>42544</v>
          </cell>
          <cell r="C8019">
            <v>7</v>
          </cell>
          <cell r="D8019" t="str">
            <v>BC</v>
          </cell>
          <cell r="E8019" t="str">
            <v>Refinance External</v>
          </cell>
          <cell r="F8019" t="str">
            <v>Fixed</v>
          </cell>
          <cell r="I8019">
            <v>42.46</v>
          </cell>
          <cell r="J8019">
            <v>29.05</v>
          </cell>
          <cell r="K8019" t="str">
            <v>Conv</v>
          </cell>
          <cell r="L8019">
            <v>197430.78</v>
          </cell>
          <cell r="M8019" t="str">
            <v>Owner-Occupied</v>
          </cell>
          <cell r="N8019">
            <v>0</v>
          </cell>
          <cell r="O8019">
            <v>43831</v>
          </cell>
          <cell r="P8019" t="str">
            <v>Current</v>
          </cell>
        </row>
        <row r="8020">
          <cell r="B8020">
            <v>41606</v>
          </cell>
          <cell r="C8020">
            <v>38</v>
          </cell>
          <cell r="D8020" t="str">
            <v>ON</v>
          </cell>
          <cell r="E8020" t="str">
            <v>Purchase</v>
          </cell>
          <cell r="F8020" t="str">
            <v>Fixed</v>
          </cell>
          <cell r="I8020">
            <v>39.39</v>
          </cell>
          <cell r="J8020">
            <v>34.49</v>
          </cell>
          <cell r="K8020" t="str">
            <v>HiRatio</v>
          </cell>
          <cell r="L8020">
            <v>215174.72</v>
          </cell>
          <cell r="M8020" t="str">
            <v>Owner-Occupied</v>
          </cell>
          <cell r="N8020">
            <v>0</v>
          </cell>
          <cell r="O8020">
            <v>43831</v>
          </cell>
          <cell r="P8020" t="str">
            <v>Current</v>
          </cell>
        </row>
        <row r="8021">
          <cell r="B8021">
            <v>41470</v>
          </cell>
          <cell r="C8021">
            <v>42</v>
          </cell>
          <cell r="D8021" t="str">
            <v>ON</v>
          </cell>
          <cell r="E8021" t="str">
            <v>Purchase</v>
          </cell>
          <cell r="F8021" t="str">
            <v>Fixed</v>
          </cell>
          <cell r="I8021">
            <v>34.6</v>
          </cell>
          <cell r="J8021">
            <v>34.6</v>
          </cell>
          <cell r="K8021" t="str">
            <v>HiRatio</v>
          </cell>
          <cell r="L8021">
            <v>141729.84</v>
          </cell>
          <cell r="M8021" t="str">
            <v>Owner-Occupied</v>
          </cell>
          <cell r="N8021">
            <v>0</v>
          </cell>
          <cell r="O8021">
            <v>43831</v>
          </cell>
          <cell r="P8021" t="str">
            <v>Current</v>
          </cell>
        </row>
        <row r="8022">
          <cell r="B8022">
            <v>41536</v>
          </cell>
          <cell r="C8022">
            <v>40</v>
          </cell>
          <cell r="D8022" t="str">
            <v>AB</v>
          </cell>
          <cell r="E8022" t="str">
            <v>Refinance External</v>
          </cell>
          <cell r="F8022" t="str">
            <v>Fixed</v>
          </cell>
          <cell r="I8022">
            <v>19.64</v>
          </cell>
          <cell r="J8022">
            <v>16.8</v>
          </cell>
          <cell r="K8022" t="str">
            <v>Conv</v>
          </cell>
          <cell r="L8022">
            <v>191740.52</v>
          </cell>
          <cell r="M8022" t="str">
            <v>Owner-Occupied</v>
          </cell>
          <cell r="N8022">
            <v>0</v>
          </cell>
          <cell r="O8022">
            <v>43831</v>
          </cell>
          <cell r="P8022" t="str">
            <v>Current</v>
          </cell>
        </row>
        <row r="8023">
          <cell r="B8023">
            <v>41537</v>
          </cell>
          <cell r="C8023">
            <v>40</v>
          </cell>
          <cell r="D8023" t="str">
            <v>AB</v>
          </cell>
          <cell r="E8023" t="str">
            <v>Purchase</v>
          </cell>
          <cell r="F8023" t="str">
            <v>Fixed</v>
          </cell>
          <cell r="I8023">
            <v>31.84</v>
          </cell>
          <cell r="J8023">
            <v>20.21</v>
          </cell>
          <cell r="K8023" t="str">
            <v>HiRatio</v>
          </cell>
          <cell r="L8023">
            <v>374988.16</v>
          </cell>
          <cell r="M8023" t="str">
            <v>Owner-Occupied</v>
          </cell>
          <cell r="N8023">
            <v>0</v>
          </cell>
          <cell r="O8023">
            <v>43831</v>
          </cell>
          <cell r="P8023" t="str">
            <v>Current</v>
          </cell>
        </row>
        <row r="8024">
          <cell r="B8024">
            <v>42163</v>
          </cell>
          <cell r="C8024">
            <v>19</v>
          </cell>
          <cell r="D8024" t="str">
            <v>ON</v>
          </cell>
          <cell r="E8024" t="str">
            <v>Purchase</v>
          </cell>
          <cell r="F8024" t="str">
            <v>ARM</v>
          </cell>
          <cell r="I8024">
            <v>24.82</v>
          </cell>
          <cell r="J8024">
            <v>24.47</v>
          </cell>
          <cell r="K8024" t="str">
            <v>Conv</v>
          </cell>
          <cell r="L8024">
            <v>226266.72</v>
          </cell>
          <cell r="M8024" t="str">
            <v>Owner-Occupied</v>
          </cell>
          <cell r="N8024">
            <v>0</v>
          </cell>
          <cell r="O8024">
            <v>43831</v>
          </cell>
          <cell r="P8024" t="str">
            <v>Current</v>
          </cell>
        </row>
        <row r="8025">
          <cell r="B8025">
            <v>42048</v>
          </cell>
          <cell r="C8025">
            <v>23</v>
          </cell>
          <cell r="D8025" t="str">
            <v>BC</v>
          </cell>
          <cell r="E8025" t="str">
            <v>Purchase</v>
          </cell>
          <cell r="F8025" t="str">
            <v>Fixed</v>
          </cell>
          <cell r="I8025">
            <v>36.29</v>
          </cell>
          <cell r="J8025">
            <v>16.29</v>
          </cell>
          <cell r="K8025" t="str">
            <v>Conv</v>
          </cell>
          <cell r="L8025">
            <v>454964.23</v>
          </cell>
          <cell r="M8025" t="str">
            <v>Owner-Occupied</v>
          </cell>
          <cell r="N8025">
            <v>0</v>
          </cell>
          <cell r="O8025">
            <v>43831</v>
          </cell>
          <cell r="P8025" t="str">
            <v>Current</v>
          </cell>
        </row>
        <row r="8026">
          <cell r="B8026">
            <v>41942</v>
          </cell>
          <cell r="C8026">
            <v>27</v>
          </cell>
          <cell r="D8026" t="str">
            <v>ON</v>
          </cell>
          <cell r="E8026" t="str">
            <v>Refinance External</v>
          </cell>
          <cell r="F8026" t="str">
            <v>Fixed</v>
          </cell>
          <cell r="I8026">
            <v>40.549999999999997</v>
          </cell>
          <cell r="J8026">
            <v>20.86</v>
          </cell>
          <cell r="K8026" t="str">
            <v>Conv</v>
          </cell>
          <cell r="L8026">
            <v>293579.33</v>
          </cell>
          <cell r="M8026" t="str">
            <v>Owner-Occupied</v>
          </cell>
          <cell r="N8026">
            <v>0</v>
          </cell>
          <cell r="O8026">
            <v>43831</v>
          </cell>
          <cell r="P8026" t="str">
            <v>Current</v>
          </cell>
        </row>
        <row r="8027">
          <cell r="B8027">
            <v>41180</v>
          </cell>
          <cell r="C8027">
            <v>52</v>
          </cell>
          <cell r="D8027" t="str">
            <v>ON</v>
          </cell>
          <cell r="E8027" t="str">
            <v>Refinance External</v>
          </cell>
          <cell r="F8027" t="str">
            <v>Fixed</v>
          </cell>
          <cell r="I8027">
            <v>42.74</v>
          </cell>
          <cell r="J8027">
            <v>42.74</v>
          </cell>
          <cell r="K8027" t="str">
            <v>Conv</v>
          </cell>
          <cell r="L8027">
            <v>68018.080000000002</v>
          </cell>
          <cell r="M8027" t="str">
            <v>Owner-Occupied</v>
          </cell>
          <cell r="N8027">
            <v>0</v>
          </cell>
          <cell r="O8027">
            <v>43831</v>
          </cell>
          <cell r="P8027" t="str">
            <v>Current</v>
          </cell>
        </row>
        <row r="8028">
          <cell r="B8028">
            <v>42157</v>
          </cell>
          <cell r="C8028">
            <v>19</v>
          </cell>
          <cell r="D8028" t="str">
            <v>BC</v>
          </cell>
          <cell r="E8028" t="str">
            <v>Purchase</v>
          </cell>
          <cell r="F8028" t="str">
            <v>ARM</v>
          </cell>
          <cell r="I8028">
            <v>32.619999999999997</v>
          </cell>
          <cell r="J8028">
            <v>23.52</v>
          </cell>
          <cell r="K8028" t="str">
            <v>Conv</v>
          </cell>
          <cell r="L8028">
            <v>270395.43</v>
          </cell>
          <cell r="M8028" t="str">
            <v>Owner-Occupied</v>
          </cell>
          <cell r="N8028">
            <v>0</v>
          </cell>
          <cell r="O8028">
            <v>43831</v>
          </cell>
          <cell r="P8028" t="str">
            <v>Current</v>
          </cell>
        </row>
        <row r="8029">
          <cell r="B8029">
            <v>42192</v>
          </cell>
          <cell r="C8029">
            <v>18</v>
          </cell>
          <cell r="D8029" t="str">
            <v>ON</v>
          </cell>
          <cell r="E8029" t="str">
            <v>Purchase</v>
          </cell>
          <cell r="F8029" t="str">
            <v>ARM</v>
          </cell>
          <cell r="I8029">
            <v>35.9</v>
          </cell>
          <cell r="J8029">
            <v>6.14</v>
          </cell>
          <cell r="K8029" t="str">
            <v>Conv</v>
          </cell>
          <cell r="L8029">
            <v>194379.35</v>
          </cell>
          <cell r="M8029" t="str">
            <v>Second Home</v>
          </cell>
          <cell r="N8029">
            <v>0</v>
          </cell>
          <cell r="O8029">
            <v>43831</v>
          </cell>
          <cell r="P8029" t="str">
            <v>Current</v>
          </cell>
        </row>
        <row r="8030">
          <cell r="B8030">
            <v>41099</v>
          </cell>
          <cell r="C8030">
            <v>54</v>
          </cell>
          <cell r="D8030" t="str">
            <v>ON</v>
          </cell>
          <cell r="E8030" t="str">
            <v>Transfer</v>
          </cell>
          <cell r="F8030" t="str">
            <v>Fixed</v>
          </cell>
          <cell r="I8030">
            <v>24.19</v>
          </cell>
          <cell r="J8030">
            <v>20.91</v>
          </cell>
          <cell r="K8030" t="str">
            <v>HiRatio</v>
          </cell>
          <cell r="L8030">
            <v>0</v>
          </cell>
          <cell r="M8030" t="str">
            <v>Owner-Occupied</v>
          </cell>
          <cell r="N8030">
            <v>4</v>
          </cell>
          <cell r="O8030">
            <v>41717</v>
          </cell>
          <cell r="P8030" t="str">
            <v>Current</v>
          </cell>
        </row>
        <row r="8031">
          <cell r="B8031">
            <v>42069</v>
          </cell>
          <cell r="C8031">
            <v>22</v>
          </cell>
          <cell r="D8031" t="str">
            <v>AB</v>
          </cell>
          <cell r="E8031" t="str">
            <v>Purchase</v>
          </cell>
          <cell r="F8031" t="str">
            <v>ARM</v>
          </cell>
          <cell r="I8031">
            <v>33.479999999999997</v>
          </cell>
          <cell r="J8031">
            <v>17.850000000000001</v>
          </cell>
          <cell r="K8031" t="str">
            <v>HiRatio</v>
          </cell>
          <cell r="L8031">
            <v>303634.62</v>
          </cell>
          <cell r="M8031" t="str">
            <v>Owner-Occupied</v>
          </cell>
          <cell r="N8031">
            <v>0</v>
          </cell>
          <cell r="O8031">
            <v>43831</v>
          </cell>
          <cell r="P8031" t="str">
            <v>Current</v>
          </cell>
        </row>
        <row r="8032">
          <cell r="B8032">
            <v>41121</v>
          </cell>
          <cell r="C8032">
            <v>54</v>
          </cell>
          <cell r="D8032" t="str">
            <v>ON</v>
          </cell>
          <cell r="E8032" t="str">
            <v>Purchase</v>
          </cell>
          <cell r="F8032" t="str">
            <v>Fixed</v>
          </cell>
          <cell r="I8032">
            <v>41.39</v>
          </cell>
          <cell r="J8032">
            <v>39.93</v>
          </cell>
          <cell r="K8032" t="str">
            <v>HiRatio</v>
          </cell>
          <cell r="L8032">
            <v>0</v>
          </cell>
          <cell r="M8032" t="str">
            <v>Owner-Occupied</v>
          </cell>
          <cell r="N8032">
            <v>4</v>
          </cell>
          <cell r="O8032">
            <v>42755</v>
          </cell>
          <cell r="P8032" t="str">
            <v>Current</v>
          </cell>
        </row>
        <row r="8033">
          <cell r="B8033">
            <v>42194</v>
          </cell>
          <cell r="C8033">
            <v>18</v>
          </cell>
          <cell r="D8033" t="str">
            <v>ON</v>
          </cell>
          <cell r="E8033" t="str">
            <v>Transfer</v>
          </cell>
          <cell r="F8033" t="str">
            <v>Fixed</v>
          </cell>
          <cell r="I8033">
            <v>27.25</v>
          </cell>
          <cell r="J8033">
            <v>16.350000000000001</v>
          </cell>
          <cell r="K8033" t="str">
            <v>Conv</v>
          </cell>
          <cell r="L8033">
            <v>273606.76</v>
          </cell>
          <cell r="M8033" t="str">
            <v>Owner-Occupied</v>
          </cell>
          <cell r="N8033">
            <v>0</v>
          </cell>
          <cell r="O8033">
            <v>43831</v>
          </cell>
          <cell r="P8033" t="str">
            <v>Current</v>
          </cell>
        </row>
        <row r="8034">
          <cell r="B8034">
            <v>41449</v>
          </cell>
          <cell r="C8034">
            <v>43</v>
          </cell>
          <cell r="D8034" t="str">
            <v>SK</v>
          </cell>
          <cell r="E8034" t="str">
            <v>Purchase</v>
          </cell>
          <cell r="F8034" t="str">
            <v>ARM</v>
          </cell>
          <cell r="I8034">
            <v>40.450000000000003</v>
          </cell>
          <cell r="J8034">
            <v>9.2100000000000009</v>
          </cell>
          <cell r="K8034" t="str">
            <v>HiRatio</v>
          </cell>
          <cell r="L8034">
            <v>173683.46</v>
          </cell>
          <cell r="M8034" t="str">
            <v>Second Home</v>
          </cell>
          <cell r="N8034">
            <v>0</v>
          </cell>
          <cell r="O8034">
            <v>43831</v>
          </cell>
          <cell r="P8034" t="str">
            <v>Current</v>
          </cell>
        </row>
        <row r="8035">
          <cell r="B8035">
            <v>42331</v>
          </cell>
          <cell r="C8035">
            <v>14</v>
          </cell>
          <cell r="D8035" t="str">
            <v>ON</v>
          </cell>
          <cell r="E8035" t="str">
            <v>Purchase</v>
          </cell>
          <cell r="F8035" t="str">
            <v>ARM</v>
          </cell>
          <cell r="I8035">
            <v>36.39</v>
          </cell>
          <cell r="J8035">
            <v>28.85</v>
          </cell>
          <cell r="K8035" t="str">
            <v>Conv</v>
          </cell>
          <cell r="L8035">
            <v>213021.42</v>
          </cell>
          <cell r="M8035" t="str">
            <v>Owner-Occupied</v>
          </cell>
          <cell r="N8035">
            <v>0</v>
          </cell>
          <cell r="O8035">
            <v>43831</v>
          </cell>
          <cell r="P8035" t="str">
            <v>Current</v>
          </cell>
        </row>
        <row r="8036">
          <cell r="B8036">
            <v>42215</v>
          </cell>
          <cell r="C8036">
            <v>18</v>
          </cell>
          <cell r="D8036" t="str">
            <v>ON</v>
          </cell>
          <cell r="E8036" t="str">
            <v>Purchase</v>
          </cell>
          <cell r="F8036" t="str">
            <v>Fixed</v>
          </cell>
          <cell r="I8036">
            <v>39.54</v>
          </cell>
          <cell r="J8036">
            <v>29.55</v>
          </cell>
          <cell r="K8036" t="str">
            <v>HiRatio</v>
          </cell>
          <cell r="L8036">
            <v>0</v>
          </cell>
          <cell r="M8036" t="str">
            <v>Owner-Occupied</v>
          </cell>
          <cell r="N8036">
            <v>4</v>
          </cell>
          <cell r="O8036">
            <v>42649</v>
          </cell>
          <cell r="P8036" t="str">
            <v>Current</v>
          </cell>
        </row>
        <row r="8037">
          <cell r="B8037">
            <v>42223</v>
          </cell>
          <cell r="C8037">
            <v>17</v>
          </cell>
          <cell r="D8037" t="str">
            <v>BC</v>
          </cell>
          <cell r="E8037" t="str">
            <v>Purchase</v>
          </cell>
          <cell r="F8037" t="str">
            <v>ARM</v>
          </cell>
          <cell r="I8037">
            <v>28.33</v>
          </cell>
          <cell r="J8037">
            <v>19.579999999999998</v>
          </cell>
          <cell r="K8037" t="str">
            <v>HiRatio</v>
          </cell>
          <cell r="L8037">
            <v>353474.44</v>
          </cell>
          <cell r="M8037" t="str">
            <v>Owner-Occupied</v>
          </cell>
          <cell r="N8037">
            <v>0</v>
          </cell>
          <cell r="O8037">
            <v>43831</v>
          </cell>
          <cell r="P8037" t="str">
            <v>Current</v>
          </cell>
        </row>
        <row r="8038">
          <cell r="B8038">
            <v>42508</v>
          </cell>
          <cell r="C8038">
            <v>8</v>
          </cell>
          <cell r="D8038" t="str">
            <v>PE</v>
          </cell>
          <cell r="E8038" t="str">
            <v>Purchase</v>
          </cell>
          <cell r="F8038" t="str">
            <v>Fixed</v>
          </cell>
          <cell r="I8038">
            <v>26.52</v>
          </cell>
          <cell r="J8038">
            <v>25.63</v>
          </cell>
          <cell r="K8038" t="str">
            <v>HiRatio</v>
          </cell>
          <cell r="L8038">
            <v>278736.74</v>
          </cell>
          <cell r="M8038" t="str">
            <v>Owner-Occupied</v>
          </cell>
          <cell r="N8038">
            <v>0</v>
          </cell>
          <cell r="O8038">
            <v>43831</v>
          </cell>
          <cell r="P8038" t="str">
            <v>Current</v>
          </cell>
        </row>
        <row r="8039">
          <cell r="B8039">
            <v>41624</v>
          </cell>
          <cell r="C8039">
            <v>37</v>
          </cell>
          <cell r="D8039" t="str">
            <v>ON</v>
          </cell>
          <cell r="E8039" t="str">
            <v>Purchase</v>
          </cell>
          <cell r="F8039" t="str">
            <v>ARM</v>
          </cell>
          <cell r="I8039">
            <v>25.23</v>
          </cell>
          <cell r="J8039">
            <v>22.72</v>
          </cell>
          <cell r="K8039" t="str">
            <v>HiRatio</v>
          </cell>
          <cell r="L8039">
            <v>0</v>
          </cell>
          <cell r="M8039" t="str">
            <v>Owner-Occupied</v>
          </cell>
          <cell r="N8039">
            <v>4</v>
          </cell>
          <cell r="O8039">
            <v>42416</v>
          </cell>
          <cell r="P8039" t="str">
            <v>Current</v>
          </cell>
        </row>
        <row r="8040">
          <cell r="B8040">
            <v>41178</v>
          </cell>
          <cell r="C8040">
            <v>52</v>
          </cell>
          <cell r="D8040" t="str">
            <v>AB</v>
          </cell>
          <cell r="E8040" t="str">
            <v>Refinance External</v>
          </cell>
          <cell r="F8040" t="str">
            <v>ARM</v>
          </cell>
          <cell r="I8040">
            <v>33.49</v>
          </cell>
          <cell r="J8040">
            <v>18.64</v>
          </cell>
          <cell r="K8040" t="str">
            <v>HiRatio</v>
          </cell>
          <cell r="L8040">
            <v>183328.89</v>
          </cell>
          <cell r="M8040" t="str">
            <v>Owner-Occupied</v>
          </cell>
          <cell r="N8040">
            <v>0</v>
          </cell>
          <cell r="O8040">
            <v>43831</v>
          </cell>
          <cell r="P8040" t="str">
            <v>Current</v>
          </cell>
        </row>
        <row r="8041">
          <cell r="B8041">
            <v>41960</v>
          </cell>
          <cell r="C8041">
            <v>26</v>
          </cell>
          <cell r="D8041" t="str">
            <v>AB</v>
          </cell>
          <cell r="E8041" t="str">
            <v>Purchase</v>
          </cell>
          <cell r="F8041" t="str">
            <v>ARM</v>
          </cell>
          <cell r="I8041">
            <v>28.78</v>
          </cell>
          <cell r="J8041">
            <v>27.7</v>
          </cell>
          <cell r="K8041" t="str">
            <v>HiRatio</v>
          </cell>
          <cell r="L8041">
            <v>278926.68</v>
          </cell>
          <cell r="M8041" t="str">
            <v>Owner-Occupied</v>
          </cell>
          <cell r="N8041">
            <v>0</v>
          </cell>
          <cell r="O8041">
            <v>43831</v>
          </cell>
          <cell r="P8041" t="str">
            <v>Current</v>
          </cell>
        </row>
        <row r="8042">
          <cell r="B8042">
            <v>41684</v>
          </cell>
          <cell r="C8042">
            <v>35</v>
          </cell>
          <cell r="D8042" t="str">
            <v>MB</v>
          </cell>
          <cell r="E8042" t="str">
            <v>Purchase</v>
          </cell>
          <cell r="F8042" t="str">
            <v>ARM</v>
          </cell>
          <cell r="I8042">
            <v>29.37</v>
          </cell>
          <cell r="J8042">
            <v>29.18</v>
          </cell>
          <cell r="K8042" t="str">
            <v>HiRatio</v>
          </cell>
          <cell r="L8042">
            <v>244319.1</v>
          </cell>
          <cell r="M8042" t="str">
            <v>Owner-Occupied</v>
          </cell>
          <cell r="N8042">
            <v>0</v>
          </cell>
          <cell r="O8042">
            <v>43831</v>
          </cell>
          <cell r="P8042" t="str">
            <v>Current</v>
          </cell>
        </row>
        <row r="8043">
          <cell r="B8043">
            <v>41878</v>
          </cell>
          <cell r="C8043">
            <v>29</v>
          </cell>
          <cell r="D8043" t="str">
            <v>SK</v>
          </cell>
          <cell r="E8043" t="str">
            <v>Purchase</v>
          </cell>
          <cell r="F8043" t="str">
            <v>ARM</v>
          </cell>
          <cell r="I8043">
            <v>22.68</v>
          </cell>
          <cell r="J8043">
            <v>17.420000000000002</v>
          </cell>
          <cell r="K8043" t="str">
            <v>HiRatio</v>
          </cell>
          <cell r="L8043">
            <v>0</v>
          </cell>
          <cell r="M8043" t="str">
            <v>Owner-Occupied</v>
          </cell>
          <cell r="N8043">
            <v>4</v>
          </cell>
          <cell r="O8043">
            <v>42151</v>
          </cell>
          <cell r="P8043" t="str">
            <v>Current</v>
          </cell>
        </row>
        <row r="8044">
          <cell r="B8044">
            <v>41145</v>
          </cell>
          <cell r="C8044">
            <v>53</v>
          </cell>
          <cell r="D8044" t="str">
            <v>ON</v>
          </cell>
          <cell r="E8044" t="str">
            <v>Purchase</v>
          </cell>
          <cell r="F8044" t="str">
            <v>Fixed</v>
          </cell>
          <cell r="I8044">
            <v>33.71</v>
          </cell>
          <cell r="J8044">
            <v>20.95</v>
          </cell>
          <cell r="K8044" t="str">
            <v>HiRatio</v>
          </cell>
          <cell r="L8044">
            <v>0</v>
          </cell>
          <cell r="M8044" t="str">
            <v>Owner-Occupied</v>
          </cell>
          <cell r="N8044">
            <v>4</v>
          </cell>
          <cell r="O8044">
            <v>42607</v>
          </cell>
          <cell r="P8044" t="str">
            <v>Current</v>
          </cell>
        </row>
        <row r="8045">
          <cell r="B8045">
            <v>42146</v>
          </cell>
          <cell r="C8045">
            <v>20</v>
          </cell>
          <cell r="D8045" t="str">
            <v>BC</v>
          </cell>
          <cell r="E8045" t="str">
            <v>Refinance External</v>
          </cell>
          <cell r="F8045" t="str">
            <v>ARM</v>
          </cell>
          <cell r="I8045">
            <v>34.83</v>
          </cell>
          <cell r="J8045">
            <v>25.35</v>
          </cell>
          <cell r="K8045" t="str">
            <v>Conv</v>
          </cell>
          <cell r="L8045">
            <v>446216.66</v>
          </cell>
          <cell r="M8045" t="str">
            <v>Owner-Occupied</v>
          </cell>
          <cell r="N8045">
            <v>0</v>
          </cell>
          <cell r="O8045">
            <v>43831</v>
          </cell>
          <cell r="P8045" t="str">
            <v>Current</v>
          </cell>
        </row>
        <row r="8046">
          <cell r="B8046">
            <v>42160</v>
          </cell>
          <cell r="C8046">
            <v>19</v>
          </cell>
          <cell r="D8046" t="str">
            <v>ON</v>
          </cell>
          <cell r="E8046" t="str">
            <v>Transfer</v>
          </cell>
          <cell r="F8046" t="str">
            <v>Fixed</v>
          </cell>
          <cell r="I8046">
            <v>24.95</v>
          </cell>
          <cell r="J8046">
            <v>24.6</v>
          </cell>
          <cell r="K8046" t="str">
            <v>Conv</v>
          </cell>
          <cell r="L8046">
            <v>135347.60999999999</v>
          </cell>
          <cell r="M8046" t="str">
            <v>Owner-Occupied</v>
          </cell>
          <cell r="N8046">
            <v>0</v>
          </cell>
          <cell r="O8046">
            <v>43831</v>
          </cell>
          <cell r="P8046" t="str">
            <v>Current</v>
          </cell>
        </row>
        <row r="8047">
          <cell r="B8047">
            <v>42681</v>
          </cell>
          <cell r="C8047">
            <v>2</v>
          </cell>
          <cell r="D8047" t="str">
            <v>ON</v>
          </cell>
          <cell r="E8047" t="str">
            <v>Refinance External</v>
          </cell>
          <cell r="F8047" t="str">
            <v>ARM</v>
          </cell>
          <cell r="I8047">
            <v>31.1</v>
          </cell>
          <cell r="J8047">
            <v>26.3</v>
          </cell>
          <cell r="K8047" t="str">
            <v>Conv</v>
          </cell>
          <cell r="L8047">
            <v>265304.77</v>
          </cell>
          <cell r="M8047" t="str">
            <v>Owner-Occupied</v>
          </cell>
          <cell r="N8047">
            <v>0</v>
          </cell>
          <cell r="O8047">
            <v>43831</v>
          </cell>
          <cell r="P8047" t="str">
            <v>Current</v>
          </cell>
        </row>
        <row r="8048">
          <cell r="B8048">
            <v>41816</v>
          </cell>
          <cell r="C8048">
            <v>31</v>
          </cell>
          <cell r="D8048" t="str">
            <v>MB</v>
          </cell>
          <cell r="E8048" t="str">
            <v>Refinance External</v>
          </cell>
          <cell r="F8048" t="str">
            <v>ARM</v>
          </cell>
          <cell r="I8048">
            <v>28.67</v>
          </cell>
          <cell r="J8048">
            <v>18.55</v>
          </cell>
          <cell r="K8048" t="str">
            <v>Conv</v>
          </cell>
          <cell r="L8048">
            <v>0</v>
          </cell>
          <cell r="M8048" t="str">
            <v>Owner-Occupied</v>
          </cell>
          <cell r="N8048">
            <v>4</v>
          </cell>
          <cell r="O8048">
            <v>42184</v>
          </cell>
          <cell r="P8048" t="str">
            <v>Current</v>
          </cell>
        </row>
        <row r="8049">
          <cell r="B8049">
            <v>42607</v>
          </cell>
          <cell r="C8049">
            <v>5</v>
          </cell>
          <cell r="D8049" t="str">
            <v>ON</v>
          </cell>
          <cell r="E8049" t="str">
            <v>Port Decrease</v>
          </cell>
          <cell r="F8049" t="str">
            <v>Fixed</v>
          </cell>
          <cell r="I8049">
            <v>37.11</v>
          </cell>
          <cell r="J8049">
            <v>17.420000000000002</v>
          </cell>
          <cell r="K8049" t="str">
            <v>Conv</v>
          </cell>
          <cell r="L8049">
            <v>235633.26</v>
          </cell>
          <cell r="M8049" t="str">
            <v>Owner-Occupied</v>
          </cell>
          <cell r="N8049">
            <v>0</v>
          </cell>
          <cell r="O8049">
            <v>43831</v>
          </cell>
          <cell r="P8049" t="str">
            <v>Current</v>
          </cell>
        </row>
        <row r="8050">
          <cell r="B8050">
            <v>42703</v>
          </cell>
          <cell r="C8050">
            <v>2</v>
          </cell>
          <cell r="D8050" t="str">
            <v>ON</v>
          </cell>
          <cell r="E8050" t="str">
            <v>Refinance External</v>
          </cell>
          <cell r="F8050" t="str">
            <v>Fixed</v>
          </cell>
          <cell r="I8050">
            <v>36.31</v>
          </cell>
          <cell r="J8050">
            <v>35.96</v>
          </cell>
          <cell r="K8050" t="str">
            <v>Conv</v>
          </cell>
          <cell r="L8050">
            <v>119816.96000000001</v>
          </cell>
          <cell r="M8050" t="str">
            <v>Owner-Occupied</v>
          </cell>
          <cell r="N8050">
            <v>0</v>
          </cell>
          <cell r="O8050">
            <v>43831</v>
          </cell>
          <cell r="P8050" t="str">
            <v>Current</v>
          </cell>
        </row>
        <row r="8051">
          <cell r="B8051">
            <v>42135</v>
          </cell>
          <cell r="C8051">
            <v>20</v>
          </cell>
          <cell r="D8051" t="str">
            <v>ON</v>
          </cell>
          <cell r="E8051" t="str">
            <v>Purchase</v>
          </cell>
          <cell r="F8051" t="str">
            <v>ARM</v>
          </cell>
          <cell r="I8051">
            <v>31</v>
          </cell>
          <cell r="J8051">
            <v>17.16</v>
          </cell>
          <cell r="K8051" t="str">
            <v>HiRatio</v>
          </cell>
          <cell r="L8051">
            <v>289482.56</v>
          </cell>
          <cell r="M8051" t="str">
            <v>Owner-Occupied</v>
          </cell>
          <cell r="N8051">
            <v>0</v>
          </cell>
          <cell r="O8051">
            <v>43831</v>
          </cell>
          <cell r="P8051" t="str">
            <v>Current</v>
          </cell>
        </row>
        <row r="8052">
          <cell r="B8052">
            <v>42338</v>
          </cell>
          <cell r="C8052">
            <v>14</v>
          </cell>
          <cell r="D8052" t="str">
            <v>ON</v>
          </cell>
          <cell r="E8052" t="str">
            <v>Purchase</v>
          </cell>
          <cell r="F8052" t="str">
            <v>ARM</v>
          </cell>
          <cell r="I8052">
            <v>38</v>
          </cell>
          <cell r="J8052">
            <v>8.44</v>
          </cell>
          <cell r="K8052" t="str">
            <v>HiRatio</v>
          </cell>
          <cell r="L8052">
            <v>212302.55</v>
          </cell>
          <cell r="M8052" t="str">
            <v>Second Home</v>
          </cell>
          <cell r="N8052">
            <v>0</v>
          </cell>
          <cell r="O8052">
            <v>43831</v>
          </cell>
          <cell r="P8052" t="str">
            <v>Current</v>
          </cell>
        </row>
        <row r="8053">
          <cell r="B8053">
            <v>42212</v>
          </cell>
          <cell r="C8053">
            <v>18</v>
          </cell>
          <cell r="D8053" t="str">
            <v>ON</v>
          </cell>
          <cell r="E8053" t="str">
            <v>Purchase</v>
          </cell>
          <cell r="F8053" t="str">
            <v>Fixed</v>
          </cell>
          <cell r="I8053">
            <v>43.4</v>
          </cell>
          <cell r="J8053">
            <v>23.14</v>
          </cell>
          <cell r="K8053" t="str">
            <v>HiRatio</v>
          </cell>
          <cell r="L8053">
            <v>412055.41</v>
          </cell>
          <cell r="M8053" t="str">
            <v>Owner-Occupied</v>
          </cell>
          <cell r="N8053">
            <v>0</v>
          </cell>
          <cell r="O8053">
            <v>43831</v>
          </cell>
          <cell r="P8053" t="str">
            <v>Current</v>
          </cell>
        </row>
        <row r="8054">
          <cell r="B8054">
            <v>42438</v>
          </cell>
          <cell r="C8054">
            <v>10</v>
          </cell>
          <cell r="D8054" t="str">
            <v>ON</v>
          </cell>
          <cell r="E8054" t="str">
            <v>Purchase</v>
          </cell>
          <cell r="F8054" t="str">
            <v>Fixed</v>
          </cell>
          <cell r="I8054">
            <v>43.8</v>
          </cell>
          <cell r="J8054">
            <v>36.520000000000003</v>
          </cell>
          <cell r="K8054" t="str">
            <v>HiRatio</v>
          </cell>
          <cell r="L8054">
            <v>402544.21</v>
          </cell>
          <cell r="M8054" t="str">
            <v>Owner-Occupied</v>
          </cell>
          <cell r="N8054">
            <v>0</v>
          </cell>
          <cell r="O8054">
            <v>43831</v>
          </cell>
          <cell r="P8054" t="str">
            <v>Current</v>
          </cell>
        </row>
        <row r="8055">
          <cell r="B8055">
            <v>41122</v>
          </cell>
          <cell r="C8055">
            <v>53</v>
          </cell>
          <cell r="D8055" t="str">
            <v>BC</v>
          </cell>
          <cell r="E8055" t="str">
            <v>Purchase</v>
          </cell>
          <cell r="F8055" t="str">
            <v>Fixed</v>
          </cell>
          <cell r="I8055">
            <v>37.25</v>
          </cell>
          <cell r="J8055">
            <v>37.04</v>
          </cell>
          <cell r="K8055" t="str">
            <v>Conv</v>
          </cell>
          <cell r="L8055">
            <v>317501.05</v>
          </cell>
          <cell r="M8055" t="str">
            <v>Owner-Occupied</v>
          </cell>
          <cell r="N8055">
            <v>0</v>
          </cell>
          <cell r="O8055">
            <v>43831</v>
          </cell>
          <cell r="P8055" t="str">
            <v>Current</v>
          </cell>
        </row>
        <row r="8056">
          <cell r="B8056">
            <v>41785</v>
          </cell>
          <cell r="C8056">
            <v>32</v>
          </cell>
          <cell r="D8056" t="str">
            <v>AB</v>
          </cell>
          <cell r="E8056" t="str">
            <v>Purchase</v>
          </cell>
          <cell r="F8056" t="str">
            <v>Fixed</v>
          </cell>
          <cell r="I8056">
            <v>41.92</v>
          </cell>
          <cell r="J8056">
            <v>32.549999999999997</v>
          </cell>
          <cell r="K8056" t="str">
            <v>HiRatio</v>
          </cell>
          <cell r="L8056">
            <v>334066.58</v>
          </cell>
          <cell r="M8056" t="str">
            <v>Owner-Occupied</v>
          </cell>
          <cell r="N8056">
            <v>0</v>
          </cell>
          <cell r="O8056">
            <v>43831</v>
          </cell>
          <cell r="P8056" t="str">
            <v>Current</v>
          </cell>
        </row>
        <row r="8057">
          <cell r="B8057">
            <v>41576</v>
          </cell>
          <cell r="C8057">
            <v>39</v>
          </cell>
          <cell r="D8057" t="str">
            <v>SK</v>
          </cell>
          <cell r="E8057" t="str">
            <v>Purchase</v>
          </cell>
          <cell r="F8057" t="str">
            <v>ARM</v>
          </cell>
          <cell r="I8057">
            <v>26.73</v>
          </cell>
          <cell r="J8057">
            <v>26.55</v>
          </cell>
          <cell r="K8057" t="str">
            <v>HiRatio</v>
          </cell>
          <cell r="L8057">
            <v>213952.63</v>
          </cell>
          <cell r="M8057" t="str">
            <v>Owner-Occupied</v>
          </cell>
          <cell r="N8057">
            <v>0</v>
          </cell>
          <cell r="O8057">
            <v>43831</v>
          </cell>
          <cell r="P8057" t="str">
            <v>Current</v>
          </cell>
        </row>
        <row r="8058">
          <cell r="B8058">
            <v>41835</v>
          </cell>
          <cell r="C8058">
            <v>30</v>
          </cell>
          <cell r="D8058" t="str">
            <v>ON</v>
          </cell>
          <cell r="E8058" t="str">
            <v>Refinance External</v>
          </cell>
          <cell r="F8058" t="str">
            <v>ARM</v>
          </cell>
          <cell r="I8058">
            <v>21.93</v>
          </cell>
          <cell r="J8058">
            <v>21.93</v>
          </cell>
          <cell r="K8058" t="str">
            <v>Conv</v>
          </cell>
          <cell r="L8058">
            <v>0</v>
          </cell>
          <cell r="M8058" t="str">
            <v>Owner-Occupied</v>
          </cell>
          <cell r="N8058">
            <v>4</v>
          </cell>
          <cell r="O8058">
            <v>42474</v>
          </cell>
          <cell r="P8058" t="str">
            <v>Current</v>
          </cell>
        </row>
        <row r="8059">
          <cell r="B8059">
            <v>42090</v>
          </cell>
          <cell r="C8059">
            <v>22</v>
          </cell>
          <cell r="D8059" t="str">
            <v>ON</v>
          </cell>
          <cell r="E8059" t="str">
            <v>Purchase</v>
          </cell>
          <cell r="F8059" t="str">
            <v>Fixed</v>
          </cell>
          <cell r="I8059">
            <v>28.1</v>
          </cell>
          <cell r="J8059">
            <v>27.45</v>
          </cell>
          <cell r="K8059" t="str">
            <v>Conv</v>
          </cell>
          <cell r="L8059">
            <v>562723.54</v>
          </cell>
          <cell r="M8059" t="str">
            <v>Owner-Occupied</v>
          </cell>
          <cell r="N8059">
            <v>0</v>
          </cell>
          <cell r="O8059">
            <v>43831</v>
          </cell>
          <cell r="P8059" t="str">
            <v>Current</v>
          </cell>
        </row>
        <row r="8060">
          <cell r="B8060">
            <v>41129</v>
          </cell>
          <cell r="C8060">
            <v>53</v>
          </cell>
          <cell r="D8060" t="str">
            <v>AB</v>
          </cell>
          <cell r="E8060" t="str">
            <v>Purchase</v>
          </cell>
          <cell r="F8060" t="str">
            <v>Fixed</v>
          </cell>
          <cell r="I8060">
            <v>24.33</v>
          </cell>
          <cell r="J8060">
            <v>21.79</v>
          </cell>
          <cell r="K8060" t="str">
            <v>HiRatio</v>
          </cell>
          <cell r="L8060">
            <v>0</v>
          </cell>
          <cell r="M8060" t="str">
            <v>Owner-Occupied</v>
          </cell>
          <cell r="N8060">
            <v>4</v>
          </cell>
          <cell r="O8060">
            <v>42681</v>
          </cell>
          <cell r="P8060" t="str">
            <v>Current</v>
          </cell>
        </row>
        <row r="8061">
          <cell r="B8061">
            <v>42201</v>
          </cell>
          <cell r="C8061">
            <v>18</v>
          </cell>
          <cell r="D8061" t="str">
            <v>ON</v>
          </cell>
          <cell r="E8061" t="str">
            <v>Refinance External</v>
          </cell>
          <cell r="F8061" t="str">
            <v>Fixed</v>
          </cell>
          <cell r="I8061">
            <v>38.07</v>
          </cell>
          <cell r="J8061">
            <v>17.010000000000002</v>
          </cell>
          <cell r="K8061" t="str">
            <v>Conv</v>
          </cell>
          <cell r="L8061">
            <v>234724.26</v>
          </cell>
          <cell r="M8061" t="str">
            <v>Owner-Occupied</v>
          </cell>
          <cell r="N8061">
            <v>0</v>
          </cell>
          <cell r="O8061">
            <v>43831</v>
          </cell>
          <cell r="P8061" t="str">
            <v>Current</v>
          </cell>
        </row>
        <row r="8062">
          <cell r="B8062">
            <v>42446</v>
          </cell>
          <cell r="C8062">
            <v>10</v>
          </cell>
          <cell r="D8062" t="str">
            <v>ON</v>
          </cell>
          <cell r="E8062" t="str">
            <v>Purchase</v>
          </cell>
          <cell r="F8062" t="str">
            <v>Fixed</v>
          </cell>
          <cell r="I8062">
            <v>41.06</v>
          </cell>
          <cell r="J8062">
            <v>36.9</v>
          </cell>
          <cell r="K8062" t="str">
            <v>Conv</v>
          </cell>
          <cell r="L8062">
            <v>336482.72</v>
          </cell>
          <cell r="M8062" t="str">
            <v>Owner-Occupied</v>
          </cell>
          <cell r="N8062">
            <v>0</v>
          </cell>
          <cell r="O8062">
            <v>43831</v>
          </cell>
          <cell r="P8062" t="str">
            <v>Current</v>
          </cell>
        </row>
        <row r="8063">
          <cell r="B8063">
            <v>41659</v>
          </cell>
          <cell r="C8063">
            <v>36</v>
          </cell>
          <cell r="D8063" t="str">
            <v>BC</v>
          </cell>
          <cell r="E8063" t="str">
            <v>Purchase</v>
          </cell>
          <cell r="F8063" t="str">
            <v>Fixed</v>
          </cell>
          <cell r="I8063">
            <v>34.67</v>
          </cell>
          <cell r="J8063">
            <v>16.61</v>
          </cell>
          <cell r="K8063" t="str">
            <v>HiRatio</v>
          </cell>
          <cell r="L8063">
            <v>74846.490000000005</v>
          </cell>
          <cell r="M8063" t="str">
            <v>Second Home</v>
          </cell>
          <cell r="N8063">
            <v>0</v>
          </cell>
          <cell r="O8063">
            <v>43831</v>
          </cell>
          <cell r="P8063" t="str">
            <v>Current</v>
          </cell>
        </row>
        <row r="8064">
          <cell r="B8064">
            <v>41620</v>
          </cell>
          <cell r="C8064">
            <v>37</v>
          </cell>
          <cell r="D8064" t="str">
            <v>ON</v>
          </cell>
          <cell r="E8064" t="str">
            <v>Purchase</v>
          </cell>
          <cell r="F8064" t="str">
            <v>ARM</v>
          </cell>
          <cell r="I8064">
            <v>30.44</v>
          </cell>
          <cell r="J8064">
            <v>16.13</v>
          </cell>
          <cell r="K8064" t="str">
            <v>HiRatio</v>
          </cell>
          <cell r="L8064">
            <v>275366.71000000002</v>
          </cell>
          <cell r="M8064" t="str">
            <v>Owner-Occupied</v>
          </cell>
          <cell r="N8064">
            <v>0</v>
          </cell>
          <cell r="O8064">
            <v>43831</v>
          </cell>
          <cell r="P8064" t="str">
            <v>Current</v>
          </cell>
        </row>
        <row r="8065">
          <cell r="B8065">
            <v>41898</v>
          </cell>
          <cell r="C8065">
            <v>28</v>
          </cell>
          <cell r="D8065" t="str">
            <v>AB</v>
          </cell>
          <cell r="E8065" t="str">
            <v>Purchase</v>
          </cell>
          <cell r="F8065" t="str">
            <v>Fixed</v>
          </cell>
          <cell r="I8065">
            <v>41.78</v>
          </cell>
          <cell r="J8065">
            <v>32.630000000000003</v>
          </cell>
          <cell r="K8065" t="str">
            <v>HiRatio</v>
          </cell>
          <cell r="L8065">
            <v>500799.46</v>
          </cell>
          <cell r="M8065" t="str">
            <v>Owner-Occupied</v>
          </cell>
          <cell r="N8065">
            <v>0</v>
          </cell>
          <cell r="O8065">
            <v>43831</v>
          </cell>
          <cell r="P8065" t="str">
            <v>30-59</v>
          </cell>
        </row>
        <row r="8066">
          <cell r="B8066">
            <v>42334</v>
          </cell>
          <cell r="C8066">
            <v>14</v>
          </cell>
          <cell r="D8066" t="str">
            <v>ON</v>
          </cell>
          <cell r="E8066" t="str">
            <v>Refinance External</v>
          </cell>
          <cell r="F8066" t="str">
            <v>ARM</v>
          </cell>
          <cell r="I8066">
            <v>21.81</v>
          </cell>
          <cell r="J8066">
            <v>21.81</v>
          </cell>
          <cell r="K8066" t="str">
            <v>Conv</v>
          </cell>
          <cell r="L8066">
            <v>0</v>
          </cell>
          <cell r="M8066" t="str">
            <v>Owner-Occupied</v>
          </cell>
          <cell r="N8066">
            <v>4</v>
          </cell>
          <cell r="O8066">
            <v>42657</v>
          </cell>
          <cell r="P8066" t="str">
            <v>Current</v>
          </cell>
        </row>
        <row r="8067">
          <cell r="B8067">
            <v>42542</v>
          </cell>
          <cell r="C8067">
            <v>7</v>
          </cell>
          <cell r="D8067" t="str">
            <v>ON</v>
          </cell>
          <cell r="E8067" t="str">
            <v>Purchase</v>
          </cell>
          <cell r="F8067" t="str">
            <v>Fixed</v>
          </cell>
          <cell r="I8067">
            <v>33.96</v>
          </cell>
          <cell r="J8067">
            <v>31.02</v>
          </cell>
          <cell r="K8067" t="str">
            <v>Conv</v>
          </cell>
          <cell r="L8067">
            <v>738310.78</v>
          </cell>
          <cell r="M8067" t="str">
            <v>Owner-Occupied</v>
          </cell>
          <cell r="N8067">
            <v>0</v>
          </cell>
          <cell r="O8067">
            <v>43831</v>
          </cell>
          <cell r="P8067" t="str">
            <v>Current</v>
          </cell>
        </row>
        <row r="8068">
          <cell r="B8068">
            <v>42131</v>
          </cell>
          <cell r="C8068">
            <v>20</v>
          </cell>
          <cell r="D8068" t="str">
            <v>ON</v>
          </cell>
          <cell r="E8068" t="str">
            <v>Transfer</v>
          </cell>
          <cell r="F8068" t="str">
            <v>ARM</v>
          </cell>
          <cell r="I8068">
            <v>19.3</v>
          </cell>
          <cell r="J8068">
            <v>15.21</v>
          </cell>
          <cell r="K8068" t="str">
            <v>Conv</v>
          </cell>
          <cell r="L8068">
            <v>0</v>
          </cell>
          <cell r="M8068" t="str">
            <v>Owner-Occupied</v>
          </cell>
          <cell r="N8068">
            <v>4</v>
          </cell>
          <cell r="O8068">
            <v>42571</v>
          </cell>
          <cell r="P8068" t="str">
            <v>Current</v>
          </cell>
        </row>
        <row r="8069">
          <cell r="B8069">
            <v>41152</v>
          </cell>
          <cell r="C8069">
            <v>53</v>
          </cell>
          <cell r="D8069" t="str">
            <v>ON</v>
          </cell>
          <cell r="E8069" t="str">
            <v>Purchase</v>
          </cell>
          <cell r="F8069" t="str">
            <v>Fixed</v>
          </cell>
          <cell r="I8069">
            <v>34.25</v>
          </cell>
          <cell r="J8069">
            <v>33.18</v>
          </cell>
          <cell r="K8069" t="str">
            <v>Conv</v>
          </cell>
          <cell r="L8069">
            <v>0</v>
          </cell>
          <cell r="M8069" t="str">
            <v>Owner-Occupied</v>
          </cell>
          <cell r="N8069">
            <v>4</v>
          </cell>
          <cell r="O8069">
            <v>42202</v>
          </cell>
          <cell r="P8069" t="str">
            <v>Current</v>
          </cell>
        </row>
        <row r="8070">
          <cell r="B8070">
            <v>42247</v>
          </cell>
          <cell r="C8070">
            <v>17</v>
          </cell>
          <cell r="D8070" t="str">
            <v>ON</v>
          </cell>
          <cell r="E8070" t="str">
            <v>Purchase</v>
          </cell>
          <cell r="F8070" t="str">
            <v>Fixed</v>
          </cell>
          <cell r="I8070">
            <v>34.24</v>
          </cell>
          <cell r="J8070">
            <v>28.04</v>
          </cell>
          <cell r="K8070" t="str">
            <v>HiRatio</v>
          </cell>
          <cell r="L8070">
            <v>454871.25</v>
          </cell>
          <cell r="M8070" t="str">
            <v>Owner-Occupied</v>
          </cell>
          <cell r="N8070">
            <v>0</v>
          </cell>
          <cell r="O8070">
            <v>43831</v>
          </cell>
          <cell r="P8070" t="str">
            <v>Current</v>
          </cell>
        </row>
        <row r="8071">
          <cell r="B8071">
            <v>41593</v>
          </cell>
          <cell r="C8071">
            <v>38</v>
          </cell>
          <cell r="D8071" t="str">
            <v>AB</v>
          </cell>
          <cell r="E8071" t="str">
            <v>Purchase</v>
          </cell>
          <cell r="F8071" t="str">
            <v>ARM</v>
          </cell>
          <cell r="I8071">
            <v>39.869999999999997</v>
          </cell>
          <cell r="J8071">
            <v>16.489999999999998</v>
          </cell>
          <cell r="K8071" t="str">
            <v>Conv</v>
          </cell>
          <cell r="L8071">
            <v>168609.82</v>
          </cell>
          <cell r="M8071" t="str">
            <v>Owner-Occupied</v>
          </cell>
          <cell r="N8071">
            <v>0</v>
          </cell>
          <cell r="O8071">
            <v>43831</v>
          </cell>
          <cell r="P8071" t="str">
            <v>Current</v>
          </cell>
        </row>
        <row r="8072">
          <cell r="B8072">
            <v>41243</v>
          </cell>
          <cell r="C8072">
            <v>50</v>
          </cell>
          <cell r="D8072" t="str">
            <v>AB</v>
          </cell>
          <cell r="E8072" t="str">
            <v>Purchase</v>
          </cell>
          <cell r="F8072" t="str">
            <v>Fixed</v>
          </cell>
          <cell r="I8072">
            <v>36.04</v>
          </cell>
          <cell r="J8072">
            <v>21.77</v>
          </cell>
          <cell r="K8072" t="str">
            <v>HiRatio</v>
          </cell>
          <cell r="L8072">
            <v>0</v>
          </cell>
          <cell r="M8072" t="str">
            <v>Owner-Occupied</v>
          </cell>
          <cell r="N8072">
            <v>4</v>
          </cell>
          <cell r="O8072">
            <v>42198</v>
          </cell>
          <cell r="P8072" t="str">
            <v>Current</v>
          </cell>
        </row>
        <row r="8073">
          <cell r="B8073">
            <v>42083</v>
          </cell>
          <cell r="C8073">
            <v>22</v>
          </cell>
          <cell r="D8073" t="str">
            <v>ON</v>
          </cell>
          <cell r="E8073" t="str">
            <v>Refinance External</v>
          </cell>
          <cell r="F8073" t="str">
            <v>ARM</v>
          </cell>
          <cell r="I8073">
            <v>30.41</v>
          </cell>
          <cell r="J8073">
            <v>22.11</v>
          </cell>
          <cell r="K8073" t="str">
            <v>Conv</v>
          </cell>
          <cell r="L8073">
            <v>147556.51999999999</v>
          </cell>
          <cell r="M8073" t="str">
            <v>Owner-Occupied</v>
          </cell>
          <cell r="N8073">
            <v>0</v>
          </cell>
          <cell r="O8073">
            <v>43831</v>
          </cell>
          <cell r="P8073" t="str">
            <v>Current</v>
          </cell>
        </row>
        <row r="8074">
          <cell r="B8074">
            <v>42194</v>
          </cell>
          <cell r="C8074">
            <v>18</v>
          </cell>
          <cell r="D8074" t="str">
            <v>NL</v>
          </cell>
          <cell r="E8074" t="str">
            <v>Purchase</v>
          </cell>
          <cell r="F8074" t="str">
            <v>Fixed</v>
          </cell>
          <cell r="I8074">
            <v>28.54</v>
          </cell>
          <cell r="J8074">
            <v>17.71</v>
          </cell>
          <cell r="K8074" t="str">
            <v>HiRatio</v>
          </cell>
          <cell r="L8074">
            <v>333662.87</v>
          </cell>
          <cell r="M8074" t="str">
            <v>Owner-Occupied</v>
          </cell>
          <cell r="N8074">
            <v>0</v>
          </cell>
          <cell r="O8074">
            <v>43831</v>
          </cell>
          <cell r="P8074" t="str">
            <v>Current</v>
          </cell>
        </row>
        <row r="8075">
          <cell r="B8075">
            <v>41152</v>
          </cell>
          <cell r="C8075">
            <v>53</v>
          </cell>
          <cell r="D8075" t="str">
            <v>AB</v>
          </cell>
          <cell r="E8075" t="str">
            <v>Purchase</v>
          </cell>
          <cell r="F8075" t="str">
            <v>Fixed</v>
          </cell>
          <cell r="I8075">
            <v>31.43</v>
          </cell>
          <cell r="J8075">
            <v>31.2</v>
          </cell>
          <cell r="K8075" t="str">
            <v>HiRatio</v>
          </cell>
          <cell r="L8075">
            <v>0</v>
          </cell>
          <cell r="M8075" t="str">
            <v>Owner-Occupied</v>
          </cell>
          <cell r="N8075">
            <v>4</v>
          </cell>
          <cell r="O8075">
            <v>42600</v>
          </cell>
          <cell r="P8075" t="str">
            <v>Current</v>
          </cell>
        </row>
        <row r="8076">
          <cell r="B8076">
            <v>42527</v>
          </cell>
          <cell r="C8076">
            <v>7</v>
          </cell>
          <cell r="D8076" t="str">
            <v>ON</v>
          </cell>
          <cell r="E8076" t="str">
            <v>Purchase</v>
          </cell>
          <cell r="F8076" t="str">
            <v>Fixed</v>
          </cell>
          <cell r="I8076">
            <v>41.42</v>
          </cell>
          <cell r="J8076">
            <v>30.86</v>
          </cell>
          <cell r="K8076" t="str">
            <v>HiRatio</v>
          </cell>
          <cell r="L8076">
            <v>319952.89</v>
          </cell>
          <cell r="M8076" t="str">
            <v>Owner-Occupied</v>
          </cell>
          <cell r="N8076">
            <v>0</v>
          </cell>
          <cell r="O8076">
            <v>43831</v>
          </cell>
          <cell r="P8076" t="str">
            <v>Current</v>
          </cell>
        </row>
        <row r="8077">
          <cell r="B8077">
            <v>41669</v>
          </cell>
          <cell r="C8077">
            <v>36</v>
          </cell>
          <cell r="D8077" t="str">
            <v>BC</v>
          </cell>
          <cell r="E8077" t="str">
            <v>Purchase</v>
          </cell>
          <cell r="F8077" t="str">
            <v>ARM</v>
          </cell>
          <cell r="I8077">
            <v>33.119999999999997</v>
          </cell>
          <cell r="J8077">
            <v>27.51</v>
          </cell>
          <cell r="K8077" t="str">
            <v>Conv</v>
          </cell>
          <cell r="L8077">
            <v>462010.44</v>
          </cell>
          <cell r="M8077" t="str">
            <v>Owner-Occupied</v>
          </cell>
          <cell r="N8077">
            <v>0</v>
          </cell>
          <cell r="O8077">
            <v>43831</v>
          </cell>
          <cell r="P8077" t="str">
            <v>Current</v>
          </cell>
        </row>
        <row r="8078">
          <cell r="B8078">
            <v>41963</v>
          </cell>
          <cell r="C8078">
            <v>26</v>
          </cell>
          <cell r="D8078" t="str">
            <v>BC</v>
          </cell>
          <cell r="E8078" t="str">
            <v>Purchase</v>
          </cell>
          <cell r="F8078" t="str">
            <v>Fixed</v>
          </cell>
          <cell r="I8078">
            <v>25.73</v>
          </cell>
          <cell r="J8078">
            <v>13.65</v>
          </cell>
          <cell r="K8078" t="str">
            <v>HiRatio</v>
          </cell>
          <cell r="L8078">
            <v>302237.34999999998</v>
          </cell>
          <cell r="M8078" t="str">
            <v>Owner-Occupied</v>
          </cell>
          <cell r="N8078">
            <v>0</v>
          </cell>
          <cell r="O8078">
            <v>43831</v>
          </cell>
          <cell r="P8078" t="str">
            <v>Current</v>
          </cell>
        </row>
        <row r="8079">
          <cell r="B8079">
            <v>41696</v>
          </cell>
          <cell r="C8079">
            <v>35</v>
          </cell>
          <cell r="D8079" t="str">
            <v>ON</v>
          </cell>
          <cell r="E8079" t="str">
            <v>Purchase</v>
          </cell>
          <cell r="F8079" t="str">
            <v>Fixed</v>
          </cell>
          <cell r="I8079">
            <v>37.06</v>
          </cell>
          <cell r="J8079">
            <v>31.66</v>
          </cell>
          <cell r="K8079" t="str">
            <v>HiRatio</v>
          </cell>
          <cell r="L8079">
            <v>541953.64</v>
          </cell>
          <cell r="M8079" t="str">
            <v>Owner-Occupied</v>
          </cell>
          <cell r="N8079">
            <v>0</v>
          </cell>
          <cell r="O8079">
            <v>43831</v>
          </cell>
          <cell r="P8079" t="str">
            <v>Current</v>
          </cell>
        </row>
        <row r="8080">
          <cell r="B8080">
            <v>42412</v>
          </cell>
          <cell r="C8080">
            <v>11</v>
          </cell>
          <cell r="D8080" t="str">
            <v>ON</v>
          </cell>
          <cell r="E8080" t="str">
            <v>Purchase</v>
          </cell>
          <cell r="F8080" t="str">
            <v>Fixed</v>
          </cell>
          <cell r="I8080">
            <v>25.48</v>
          </cell>
          <cell r="J8080">
            <v>20.21</v>
          </cell>
          <cell r="K8080" t="str">
            <v>Conv</v>
          </cell>
          <cell r="L8080">
            <v>563675.07999999996</v>
          </cell>
          <cell r="M8080" t="str">
            <v>Owner-Occupied</v>
          </cell>
          <cell r="N8080">
            <v>0</v>
          </cell>
          <cell r="O8080">
            <v>43831</v>
          </cell>
          <cell r="P8080" t="str">
            <v>Current</v>
          </cell>
        </row>
        <row r="8081">
          <cell r="B8081">
            <v>41376</v>
          </cell>
          <cell r="C8081">
            <v>45</v>
          </cell>
          <cell r="D8081" t="str">
            <v>BC</v>
          </cell>
          <cell r="E8081" t="str">
            <v>Transfer</v>
          </cell>
          <cell r="F8081" t="str">
            <v>Fixed</v>
          </cell>
          <cell r="I8081">
            <v>27.1</v>
          </cell>
          <cell r="J8081">
            <v>16.940000000000001</v>
          </cell>
          <cell r="K8081" t="str">
            <v>HiRatio</v>
          </cell>
          <cell r="L8081">
            <v>0</v>
          </cell>
          <cell r="M8081" t="str">
            <v>Owner-Occupied</v>
          </cell>
          <cell r="N8081">
            <v>4</v>
          </cell>
          <cell r="O8081">
            <v>42317</v>
          </cell>
          <cell r="P8081" t="str">
            <v>Current</v>
          </cell>
        </row>
        <row r="8082">
          <cell r="B8082">
            <v>42452</v>
          </cell>
          <cell r="C8082">
            <v>10</v>
          </cell>
          <cell r="D8082" t="str">
            <v>ON</v>
          </cell>
          <cell r="E8082" t="str">
            <v>Transfer</v>
          </cell>
          <cell r="F8082" t="str">
            <v>Fixed</v>
          </cell>
          <cell r="I8082">
            <v>34.950000000000003</v>
          </cell>
          <cell r="J8082">
            <v>27.55</v>
          </cell>
          <cell r="K8082" t="str">
            <v>HiRatio</v>
          </cell>
          <cell r="L8082">
            <v>209402</v>
          </cell>
          <cell r="M8082" t="str">
            <v>Owner-Occupied</v>
          </cell>
          <cell r="N8082">
            <v>0</v>
          </cell>
          <cell r="O8082">
            <v>43831</v>
          </cell>
          <cell r="P8082" t="str">
            <v>Current</v>
          </cell>
        </row>
        <row r="8083">
          <cell r="B8083">
            <v>42122</v>
          </cell>
          <cell r="C8083">
            <v>21</v>
          </cell>
          <cell r="D8083" t="str">
            <v>ON</v>
          </cell>
          <cell r="E8083" t="str">
            <v>Purchase</v>
          </cell>
          <cell r="F8083" t="str">
            <v>Fixed</v>
          </cell>
          <cell r="I8083">
            <v>39.53</v>
          </cell>
          <cell r="J8083">
            <v>28.57</v>
          </cell>
          <cell r="K8083" t="str">
            <v>HiRatio</v>
          </cell>
          <cell r="L8083">
            <v>229594.35</v>
          </cell>
          <cell r="M8083" t="str">
            <v>Owner-Occupied</v>
          </cell>
          <cell r="N8083">
            <v>0</v>
          </cell>
          <cell r="O8083">
            <v>43831</v>
          </cell>
          <cell r="P8083" t="str">
            <v>Current</v>
          </cell>
        </row>
        <row r="8084">
          <cell r="B8084">
            <v>41430</v>
          </cell>
          <cell r="C8084">
            <v>43</v>
          </cell>
          <cell r="D8084" t="str">
            <v>AB</v>
          </cell>
          <cell r="E8084" t="str">
            <v>Transfer</v>
          </cell>
          <cell r="F8084" t="str">
            <v>Fixed</v>
          </cell>
          <cell r="I8084">
            <v>32.78</v>
          </cell>
          <cell r="J8084">
            <v>14.47</v>
          </cell>
          <cell r="K8084" t="str">
            <v>HiRatio</v>
          </cell>
          <cell r="L8084">
            <v>131133.97</v>
          </cell>
          <cell r="M8084" t="str">
            <v>Owner-Occupied</v>
          </cell>
          <cell r="N8084">
            <v>0</v>
          </cell>
          <cell r="O8084">
            <v>43831</v>
          </cell>
          <cell r="P8084" t="str">
            <v>Current</v>
          </cell>
        </row>
        <row r="8085">
          <cell r="B8085">
            <v>42094</v>
          </cell>
          <cell r="C8085">
            <v>22</v>
          </cell>
          <cell r="D8085" t="str">
            <v>BC</v>
          </cell>
          <cell r="E8085" t="str">
            <v>Purchase</v>
          </cell>
          <cell r="F8085" t="str">
            <v>ARM</v>
          </cell>
          <cell r="I8085">
            <v>34.51</v>
          </cell>
          <cell r="J8085">
            <v>29.25</v>
          </cell>
          <cell r="K8085" t="str">
            <v>Conv</v>
          </cell>
          <cell r="L8085">
            <v>269425.31</v>
          </cell>
          <cell r="M8085" t="str">
            <v>Owner-Occupied</v>
          </cell>
          <cell r="N8085">
            <v>0</v>
          </cell>
          <cell r="O8085">
            <v>43831</v>
          </cell>
          <cell r="P8085" t="str">
            <v>Current</v>
          </cell>
        </row>
        <row r="8086">
          <cell r="B8086">
            <v>41808</v>
          </cell>
          <cell r="C8086">
            <v>31</v>
          </cell>
          <cell r="D8086" t="str">
            <v>ON</v>
          </cell>
          <cell r="E8086" t="str">
            <v>Purchase</v>
          </cell>
          <cell r="F8086" t="str">
            <v>ARM</v>
          </cell>
          <cell r="I8086">
            <v>38.229999999999997</v>
          </cell>
          <cell r="J8086">
            <v>16.600000000000001</v>
          </cell>
          <cell r="K8086" t="str">
            <v>HiRatio</v>
          </cell>
          <cell r="L8086">
            <v>228189.06</v>
          </cell>
          <cell r="M8086" t="str">
            <v>Owner-Occupied</v>
          </cell>
          <cell r="N8086">
            <v>0</v>
          </cell>
          <cell r="O8086">
            <v>43831</v>
          </cell>
          <cell r="P8086" t="str">
            <v>Current</v>
          </cell>
        </row>
        <row r="8087">
          <cell r="B8087">
            <v>41991</v>
          </cell>
          <cell r="C8087">
            <v>25</v>
          </cell>
          <cell r="D8087" t="str">
            <v>ON</v>
          </cell>
          <cell r="E8087" t="str">
            <v>Refinance External</v>
          </cell>
          <cell r="F8087" t="str">
            <v>ARM</v>
          </cell>
          <cell r="I8087">
            <v>13.81</v>
          </cell>
          <cell r="J8087">
            <v>7.1</v>
          </cell>
          <cell r="K8087" t="str">
            <v>Conv</v>
          </cell>
          <cell r="L8087">
            <v>0</v>
          </cell>
          <cell r="M8087" t="str">
            <v>Owner-Occupied</v>
          </cell>
          <cell r="N8087">
            <v>4</v>
          </cell>
          <cell r="O8087">
            <v>42440</v>
          </cell>
          <cell r="P8087" t="str">
            <v>Current</v>
          </cell>
        </row>
        <row r="8088">
          <cell r="B8088">
            <v>41929</v>
          </cell>
          <cell r="C8088">
            <v>27</v>
          </cell>
          <cell r="D8088" t="str">
            <v>BC</v>
          </cell>
          <cell r="E8088" t="str">
            <v>Purchase</v>
          </cell>
          <cell r="F8088" t="str">
            <v>Fixed</v>
          </cell>
          <cell r="I8088">
            <v>40.200000000000003</v>
          </cell>
          <cell r="J8088">
            <v>36.78</v>
          </cell>
          <cell r="K8088" t="str">
            <v>HiRatio</v>
          </cell>
          <cell r="L8088">
            <v>363401.26</v>
          </cell>
          <cell r="M8088" t="str">
            <v>Owner-Occupied</v>
          </cell>
          <cell r="N8088">
            <v>0</v>
          </cell>
          <cell r="O8088">
            <v>43831</v>
          </cell>
          <cell r="P8088" t="str">
            <v>Current</v>
          </cell>
        </row>
        <row r="8089">
          <cell r="B8089">
            <v>41514</v>
          </cell>
          <cell r="C8089">
            <v>41</v>
          </cell>
          <cell r="D8089" t="str">
            <v>NL</v>
          </cell>
          <cell r="E8089" t="str">
            <v>Purchase with Improvements</v>
          </cell>
          <cell r="F8089" t="str">
            <v>Fixed</v>
          </cell>
          <cell r="I8089">
            <v>39.450000000000003</v>
          </cell>
          <cell r="J8089">
            <v>24.89</v>
          </cell>
          <cell r="K8089" t="str">
            <v>HiRatio</v>
          </cell>
          <cell r="L8089">
            <v>344058.29</v>
          </cell>
          <cell r="M8089" t="str">
            <v>Owner-Occupied</v>
          </cell>
          <cell r="N8089">
            <v>0</v>
          </cell>
          <cell r="O8089">
            <v>43831</v>
          </cell>
          <cell r="P8089" t="str">
            <v>0-29</v>
          </cell>
        </row>
        <row r="8090">
          <cell r="B8090">
            <v>42187</v>
          </cell>
          <cell r="C8090">
            <v>18</v>
          </cell>
          <cell r="D8090" t="str">
            <v>AB</v>
          </cell>
          <cell r="E8090" t="str">
            <v>Refinance External</v>
          </cell>
          <cell r="F8090" t="str">
            <v>Fixed</v>
          </cell>
          <cell r="I8090">
            <v>24.24</v>
          </cell>
          <cell r="J8090">
            <v>24.12</v>
          </cell>
          <cell r="K8090" t="str">
            <v>Conv</v>
          </cell>
          <cell r="L8090">
            <v>316987.38</v>
          </cell>
          <cell r="M8090" t="str">
            <v>Owner-Occupied</v>
          </cell>
          <cell r="N8090">
            <v>0</v>
          </cell>
          <cell r="O8090">
            <v>43831</v>
          </cell>
          <cell r="P8090" t="str">
            <v>Current</v>
          </cell>
        </row>
        <row r="8091">
          <cell r="B8091">
            <v>42416</v>
          </cell>
          <cell r="C8091">
            <v>11</v>
          </cell>
          <cell r="D8091" t="str">
            <v>BC</v>
          </cell>
          <cell r="E8091" t="str">
            <v>Purchase</v>
          </cell>
          <cell r="F8091" t="str">
            <v>Fixed</v>
          </cell>
          <cell r="I8091">
            <v>41.05</v>
          </cell>
          <cell r="J8091">
            <v>37.979999999999997</v>
          </cell>
          <cell r="K8091" t="str">
            <v>HiRatio</v>
          </cell>
          <cell r="L8091">
            <v>307291.71000000002</v>
          </cell>
          <cell r="M8091" t="str">
            <v>Owner-Occupied</v>
          </cell>
          <cell r="N8091">
            <v>0</v>
          </cell>
          <cell r="O8091">
            <v>43831</v>
          </cell>
          <cell r="P8091" t="str">
            <v>Current</v>
          </cell>
        </row>
        <row r="8092">
          <cell r="B8092">
            <v>42055</v>
          </cell>
          <cell r="C8092">
            <v>23</v>
          </cell>
          <cell r="D8092" t="str">
            <v>AB</v>
          </cell>
          <cell r="E8092" t="str">
            <v>Purchase</v>
          </cell>
          <cell r="F8092" t="str">
            <v>Fixed</v>
          </cell>
          <cell r="I8092">
            <v>42.84</v>
          </cell>
          <cell r="J8092">
            <v>33.96</v>
          </cell>
          <cell r="K8092" t="str">
            <v>HiRatio</v>
          </cell>
          <cell r="L8092">
            <v>295051.39</v>
          </cell>
          <cell r="M8092" t="str">
            <v>Owner-Occupied</v>
          </cell>
          <cell r="N8092">
            <v>0</v>
          </cell>
          <cell r="O8092">
            <v>43831</v>
          </cell>
          <cell r="P8092" t="str">
            <v>Current</v>
          </cell>
        </row>
        <row r="8093">
          <cell r="B8093">
            <v>41837</v>
          </cell>
          <cell r="C8093">
            <v>30</v>
          </cell>
          <cell r="D8093" t="str">
            <v>ON</v>
          </cell>
          <cell r="E8093" t="str">
            <v>Refinance External</v>
          </cell>
          <cell r="F8093" t="str">
            <v>ARM</v>
          </cell>
          <cell r="I8093">
            <v>25.15</v>
          </cell>
          <cell r="J8093">
            <v>14.64</v>
          </cell>
          <cell r="K8093" t="str">
            <v>Conv</v>
          </cell>
          <cell r="L8093">
            <v>0</v>
          </cell>
          <cell r="M8093" t="str">
            <v>Owner-Occupied</v>
          </cell>
          <cell r="N8093">
            <v>4</v>
          </cell>
          <cell r="O8093">
            <v>42339</v>
          </cell>
          <cell r="P8093" t="str">
            <v>Current</v>
          </cell>
        </row>
        <row r="8094">
          <cell r="B8094">
            <v>41605</v>
          </cell>
          <cell r="C8094">
            <v>38</v>
          </cell>
          <cell r="D8094" t="str">
            <v>AB</v>
          </cell>
          <cell r="E8094" t="str">
            <v>Purchase</v>
          </cell>
          <cell r="F8094" t="str">
            <v>Fixed</v>
          </cell>
          <cell r="I8094">
            <v>22.61</v>
          </cell>
          <cell r="J8094">
            <v>18.71</v>
          </cell>
          <cell r="K8094" t="str">
            <v>HiRatio</v>
          </cell>
          <cell r="L8094">
            <v>159269.72</v>
          </cell>
          <cell r="M8094" t="str">
            <v>Owner-Occupied</v>
          </cell>
          <cell r="N8094">
            <v>0</v>
          </cell>
          <cell r="O8094">
            <v>43831</v>
          </cell>
          <cell r="P8094" t="str">
            <v>Current</v>
          </cell>
        </row>
        <row r="8095">
          <cell r="B8095">
            <v>42515</v>
          </cell>
          <cell r="C8095">
            <v>8</v>
          </cell>
          <cell r="D8095" t="str">
            <v>BC</v>
          </cell>
          <cell r="E8095" t="str">
            <v>Purchase</v>
          </cell>
          <cell r="F8095" t="str">
            <v>Fixed</v>
          </cell>
          <cell r="I8095">
            <v>31.2</v>
          </cell>
          <cell r="J8095">
            <v>30.57</v>
          </cell>
          <cell r="K8095" t="str">
            <v>HiRatio</v>
          </cell>
          <cell r="L8095">
            <v>217019.79</v>
          </cell>
          <cell r="M8095" t="str">
            <v>Owner-Occupied</v>
          </cell>
          <cell r="N8095">
            <v>0</v>
          </cell>
          <cell r="O8095">
            <v>43831</v>
          </cell>
          <cell r="P8095" t="str">
            <v>Current</v>
          </cell>
        </row>
        <row r="8096">
          <cell r="B8096">
            <v>42664</v>
          </cell>
          <cell r="C8096">
            <v>3</v>
          </cell>
          <cell r="D8096" t="str">
            <v>SK</v>
          </cell>
          <cell r="E8096" t="str">
            <v>Purchase</v>
          </cell>
          <cell r="F8096" t="str">
            <v>Fixed</v>
          </cell>
          <cell r="I8096">
            <v>42.36</v>
          </cell>
          <cell r="J8096">
            <v>26.36</v>
          </cell>
          <cell r="K8096" t="str">
            <v>HiRatio</v>
          </cell>
          <cell r="L8096">
            <v>354049.34</v>
          </cell>
          <cell r="M8096" t="str">
            <v>Owner-Occupied</v>
          </cell>
          <cell r="N8096">
            <v>0</v>
          </cell>
          <cell r="O8096">
            <v>43831</v>
          </cell>
          <cell r="P8096" t="str">
            <v>Current</v>
          </cell>
        </row>
        <row r="8097">
          <cell r="B8097">
            <v>41246</v>
          </cell>
          <cell r="C8097">
            <v>49</v>
          </cell>
          <cell r="D8097" t="str">
            <v>ON</v>
          </cell>
          <cell r="E8097" t="str">
            <v>Purchase</v>
          </cell>
          <cell r="F8097" t="str">
            <v>Fixed</v>
          </cell>
          <cell r="I8097">
            <v>35.479999999999997</v>
          </cell>
          <cell r="J8097">
            <v>24.9</v>
          </cell>
          <cell r="K8097" t="str">
            <v>HiRatio</v>
          </cell>
          <cell r="L8097">
            <v>154572.01999999999</v>
          </cell>
          <cell r="M8097" t="str">
            <v>Owner-Occupied</v>
          </cell>
          <cell r="N8097">
            <v>0</v>
          </cell>
          <cell r="O8097">
            <v>43831</v>
          </cell>
          <cell r="P8097" t="str">
            <v>Current</v>
          </cell>
        </row>
        <row r="8098">
          <cell r="B8098">
            <v>42174</v>
          </cell>
          <cell r="C8098">
            <v>19</v>
          </cell>
          <cell r="D8098" t="str">
            <v>ON</v>
          </cell>
          <cell r="E8098" t="str">
            <v>Transfer</v>
          </cell>
          <cell r="F8098" t="str">
            <v>ARM</v>
          </cell>
          <cell r="I8098">
            <v>20.95</v>
          </cell>
          <cell r="J8098">
            <v>15.01</v>
          </cell>
          <cell r="K8098" t="str">
            <v>Conv</v>
          </cell>
          <cell r="L8098">
            <v>343638.57</v>
          </cell>
          <cell r="M8098" t="str">
            <v>Owner-Occupied</v>
          </cell>
          <cell r="N8098">
            <v>0</v>
          </cell>
          <cell r="O8098">
            <v>43831</v>
          </cell>
          <cell r="P8098" t="str">
            <v>Current</v>
          </cell>
        </row>
        <row r="8099">
          <cell r="B8099">
            <v>41565</v>
          </cell>
          <cell r="C8099">
            <v>39</v>
          </cell>
          <cell r="D8099" t="str">
            <v>ON</v>
          </cell>
          <cell r="E8099" t="str">
            <v>Refinance External</v>
          </cell>
          <cell r="F8099" t="str">
            <v>Fixed</v>
          </cell>
          <cell r="I8099">
            <v>43.67</v>
          </cell>
          <cell r="J8099">
            <v>21.65</v>
          </cell>
          <cell r="K8099" t="str">
            <v>Conv</v>
          </cell>
          <cell r="L8099">
            <v>73341.789999999994</v>
          </cell>
          <cell r="M8099" t="str">
            <v>Owner-Occupied</v>
          </cell>
          <cell r="N8099">
            <v>0</v>
          </cell>
          <cell r="O8099">
            <v>43831</v>
          </cell>
          <cell r="P8099" t="str">
            <v>Current</v>
          </cell>
        </row>
        <row r="8100">
          <cell r="B8100">
            <v>42146</v>
          </cell>
          <cell r="C8100">
            <v>20</v>
          </cell>
          <cell r="D8100" t="str">
            <v>SK</v>
          </cell>
          <cell r="E8100" t="str">
            <v>Purchase</v>
          </cell>
          <cell r="F8100" t="str">
            <v>Fixed</v>
          </cell>
          <cell r="I8100">
            <v>34.86</v>
          </cell>
          <cell r="J8100">
            <v>27.09</v>
          </cell>
          <cell r="K8100" t="str">
            <v>HiRatio</v>
          </cell>
          <cell r="L8100">
            <v>372524.58</v>
          </cell>
          <cell r="M8100" t="str">
            <v>Owner-Occupied</v>
          </cell>
          <cell r="N8100">
            <v>0</v>
          </cell>
          <cell r="O8100">
            <v>43831</v>
          </cell>
          <cell r="P8100" t="str">
            <v>Current</v>
          </cell>
        </row>
        <row r="8101">
          <cell r="B8101">
            <v>42205</v>
          </cell>
          <cell r="C8101">
            <v>18</v>
          </cell>
          <cell r="D8101" t="str">
            <v>ON</v>
          </cell>
          <cell r="E8101" t="str">
            <v>Refinance External</v>
          </cell>
          <cell r="F8101" t="str">
            <v>ARM</v>
          </cell>
          <cell r="I8101">
            <v>21.35</v>
          </cell>
          <cell r="J8101">
            <v>15.9</v>
          </cell>
          <cell r="K8101" t="str">
            <v>Conv</v>
          </cell>
          <cell r="L8101">
            <v>0</v>
          </cell>
          <cell r="M8101" t="str">
            <v>Owner-Occupied</v>
          </cell>
          <cell r="N8101">
            <v>4</v>
          </cell>
          <cell r="O8101">
            <v>42445</v>
          </cell>
          <cell r="P8101" t="str">
            <v>Current</v>
          </cell>
        </row>
        <row r="8102">
          <cell r="B8102">
            <v>42170</v>
          </cell>
          <cell r="C8102">
            <v>19</v>
          </cell>
          <cell r="D8102" t="str">
            <v>ON</v>
          </cell>
          <cell r="E8102" t="str">
            <v>Purchase</v>
          </cell>
          <cell r="F8102" t="str">
            <v>Fixed</v>
          </cell>
          <cell r="I8102">
            <v>33.86</v>
          </cell>
          <cell r="J8102">
            <v>33.68</v>
          </cell>
          <cell r="K8102" t="str">
            <v>HiRatio</v>
          </cell>
          <cell r="L8102">
            <v>316918.26</v>
          </cell>
          <cell r="M8102" t="str">
            <v>Owner-Occupied</v>
          </cell>
          <cell r="N8102">
            <v>0</v>
          </cell>
          <cell r="O8102">
            <v>43831</v>
          </cell>
          <cell r="P8102" t="str">
            <v>Current</v>
          </cell>
        </row>
        <row r="8103">
          <cell r="B8103">
            <v>42328</v>
          </cell>
          <cell r="C8103">
            <v>14</v>
          </cell>
          <cell r="D8103" t="str">
            <v>ON</v>
          </cell>
          <cell r="E8103" t="str">
            <v>Purchase</v>
          </cell>
          <cell r="F8103" t="str">
            <v>ARM</v>
          </cell>
          <cell r="I8103">
            <v>33.979999999999997</v>
          </cell>
          <cell r="J8103">
            <v>14.28</v>
          </cell>
          <cell r="K8103" t="str">
            <v>HiRatio</v>
          </cell>
          <cell r="L8103">
            <v>271056.09999999998</v>
          </cell>
          <cell r="M8103" t="str">
            <v>Second Home</v>
          </cell>
          <cell r="N8103">
            <v>0</v>
          </cell>
          <cell r="O8103">
            <v>43831</v>
          </cell>
          <cell r="P8103" t="str">
            <v>Current</v>
          </cell>
        </row>
        <row r="8104">
          <cell r="B8104">
            <v>42331</v>
          </cell>
          <cell r="C8104">
            <v>14</v>
          </cell>
          <cell r="D8104" t="str">
            <v>BC</v>
          </cell>
          <cell r="E8104" t="str">
            <v>Purchase</v>
          </cell>
          <cell r="F8104" t="str">
            <v>Fixed</v>
          </cell>
          <cell r="I8104">
            <v>42.49</v>
          </cell>
          <cell r="J8104">
            <v>24.18</v>
          </cell>
          <cell r="K8104" t="str">
            <v>HiRatio</v>
          </cell>
          <cell r="L8104">
            <v>527206.07999999996</v>
          </cell>
          <cell r="M8104" t="str">
            <v>Owner-Occupied</v>
          </cell>
          <cell r="N8104">
            <v>0</v>
          </cell>
          <cell r="O8104">
            <v>43831</v>
          </cell>
          <cell r="P8104" t="str">
            <v>Current</v>
          </cell>
        </row>
        <row r="8105">
          <cell r="B8105">
            <v>42423</v>
          </cell>
          <cell r="C8105">
            <v>11</v>
          </cell>
          <cell r="D8105" t="str">
            <v>BC</v>
          </cell>
          <cell r="E8105" t="str">
            <v>Transfer</v>
          </cell>
          <cell r="F8105" t="str">
            <v>ARM</v>
          </cell>
          <cell r="I8105">
            <v>19.46</v>
          </cell>
          <cell r="J8105">
            <v>13.84</v>
          </cell>
          <cell r="K8105" t="str">
            <v>HiRatio</v>
          </cell>
          <cell r="L8105">
            <v>327995.45</v>
          </cell>
          <cell r="M8105" t="str">
            <v>Owner-Occupied</v>
          </cell>
          <cell r="N8105">
            <v>0</v>
          </cell>
          <cell r="O8105">
            <v>43831</v>
          </cell>
          <cell r="P8105" t="str">
            <v>Current</v>
          </cell>
        </row>
        <row r="8106">
          <cell r="B8106">
            <v>42110</v>
          </cell>
          <cell r="C8106">
            <v>21</v>
          </cell>
          <cell r="D8106" t="str">
            <v>ON</v>
          </cell>
          <cell r="E8106" t="str">
            <v>Purchase</v>
          </cell>
          <cell r="F8106" t="str">
            <v>ARM</v>
          </cell>
          <cell r="I8106">
            <v>30.77</v>
          </cell>
          <cell r="J8106">
            <v>30.27</v>
          </cell>
          <cell r="K8106" t="str">
            <v>HiRatio</v>
          </cell>
          <cell r="L8106">
            <v>361387.01</v>
          </cell>
          <cell r="M8106" t="str">
            <v>Owner-Occupied</v>
          </cell>
          <cell r="N8106">
            <v>0</v>
          </cell>
          <cell r="O8106">
            <v>43831</v>
          </cell>
          <cell r="P8106" t="str">
            <v>Current</v>
          </cell>
        </row>
        <row r="8107">
          <cell r="B8107">
            <v>42732</v>
          </cell>
          <cell r="C8107">
            <v>1</v>
          </cell>
          <cell r="D8107" t="str">
            <v>ON</v>
          </cell>
          <cell r="E8107" t="str">
            <v>Refinance External</v>
          </cell>
          <cell r="F8107" t="str">
            <v>Fixed</v>
          </cell>
          <cell r="I8107">
            <v>42.14</v>
          </cell>
          <cell r="J8107">
            <v>34.479999999999997</v>
          </cell>
          <cell r="K8107" t="str">
            <v>Conv</v>
          </cell>
          <cell r="L8107">
            <v>369055.83</v>
          </cell>
          <cell r="M8107" t="str">
            <v>Owner-Occupied</v>
          </cell>
          <cell r="N8107">
            <v>0</v>
          </cell>
          <cell r="O8107">
            <v>43831</v>
          </cell>
          <cell r="P8107" t="str">
            <v>Current</v>
          </cell>
        </row>
        <row r="8108">
          <cell r="B8108">
            <v>41586</v>
          </cell>
          <cell r="C8108">
            <v>38</v>
          </cell>
          <cell r="D8108" t="str">
            <v>ON</v>
          </cell>
          <cell r="E8108" t="str">
            <v>Refinance External</v>
          </cell>
          <cell r="F8108" t="str">
            <v>Fixed</v>
          </cell>
          <cell r="I8108">
            <v>43.23</v>
          </cell>
          <cell r="J8108">
            <v>32.270000000000003</v>
          </cell>
          <cell r="K8108" t="str">
            <v>Conv</v>
          </cell>
          <cell r="L8108">
            <v>318783.44</v>
          </cell>
          <cell r="M8108" t="str">
            <v>Owner-Occupied</v>
          </cell>
          <cell r="N8108">
            <v>0</v>
          </cell>
          <cell r="O8108">
            <v>43831</v>
          </cell>
          <cell r="P8108" t="str">
            <v>Current</v>
          </cell>
        </row>
        <row r="8109">
          <cell r="B8109">
            <v>42718</v>
          </cell>
          <cell r="C8109">
            <v>1</v>
          </cell>
          <cell r="D8109" t="str">
            <v>ON</v>
          </cell>
          <cell r="E8109" t="str">
            <v>Refinance External</v>
          </cell>
          <cell r="F8109" t="str">
            <v>ARM</v>
          </cell>
          <cell r="I8109">
            <v>35.9</v>
          </cell>
          <cell r="J8109">
            <v>19.79</v>
          </cell>
          <cell r="K8109" t="str">
            <v>Conv</v>
          </cell>
          <cell r="L8109">
            <v>852721.43</v>
          </cell>
          <cell r="M8109" t="str">
            <v>Owner-Occupied</v>
          </cell>
          <cell r="N8109">
            <v>0</v>
          </cell>
          <cell r="O8109">
            <v>43831</v>
          </cell>
          <cell r="P8109" t="str">
            <v>Current</v>
          </cell>
        </row>
        <row r="8110">
          <cell r="B8110">
            <v>42221</v>
          </cell>
          <cell r="C8110">
            <v>17</v>
          </cell>
          <cell r="D8110" t="str">
            <v>ON</v>
          </cell>
          <cell r="E8110" t="str">
            <v>Transfer</v>
          </cell>
          <cell r="F8110" t="str">
            <v>ARM</v>
          </cell>
          <cell r="I8110">
            <v>34.450000000000003</v>
          </cell>
          <cell r="J8110">
            <v>33.36</v>
          </cell>
          <cell r="K8110" t="str">
            <v>Conv</v>
          </cell>
          <cell r="L8110">
            <v>149020.59</v>
          </cell>
          <cell r="M8110" t="str">
            <v>Owner-Occupied</v>
          </cell>
          <cell r="N8110">
            <v>0</v>
          </cell>
          <cell r="O8110">
            <v>43831</v>
          </cell>
          <cell r="P8110" t="str">
            <v>Current</v>
          </cell>
        </row>
        <row r="8111">
          <cell r="B8111">
            <v>42669</v>
          </cell>
          <cell r="C8111">
            <v>3</v>
          </cell>
          <cell r="D8111" t="str">
            <v>BC</v>
          </cell>
          <cell r="E8111" t="str">
            <v>Purchase</v>
          </cell>
          <cell r="F8111" t="str">
            <v>Fixed</v>
          </cell>
          <cell r="I8111">
            <v>40.69</v>
          </cell>
          <cell r="J8111">
            <v>13.7</v>
          </cell>
          <cell r="K8111" t="str">
            <v>Conv</v>
          </cell>
          <cell r="L8111">
            <v>201263.84</v>
          </cell>
          <cell r="M8111" t="str">
            <v>Rental</v>
          </cell>
          <cell r="N8111">
            <v>0</v>
          </cell>
          <cell r="O8111">
            <v>43831</v>
          </cell>
          <cell r="P8111" t="str">
            <v>Current</v>
          </cell>
        </row>
        <row r="8112">
          <cell r="B8112">
            <v>41926</v>
          </cell>
          <cell r="C8112">
            <v>27</v>
          </cell>
          <cell r="D8112" t="str">
            <v>ON</v>
          </cell>
          <cell r="E8112" t="str">
            <v>Refinance External</v>
          </cell>
          <cell r="F8112" t="str">
            <v>Fixed</v>
          </cell>
          <cell r="I8112">
            <v>41.86</v>
          </cell>
          <cell r="J8112">
            <v>29.33</v>
          </cell>
          <cell r="K8112" t="str">
            <v>Conv</v>
          </cell>
          <cell r="L8112">
            <v>177628.25</v>
          </cell>
          <cell r="M8112" t="str">
            <v>Owner-Occupied</v>
          </cell>
          <cell r="N8112">
            <v>0</v>
          </cell>
          <cell r="O8112">
            <v>43831</v>
          </cell>
          <cell r="P8112" t="str">
            <v>Current</v>
          </cell>
        </row>
        <row r="8113">
          <cell r="B8113">
            <v>42185</v>
          </cell>
          <cell r="C8113">
            <v>19</v>
          </cell>
          <cell r="D8113" t="str">
            <v>ON</v>
          </cell>
          <cell r="E8113" t="str">
            <v>Transfer</v>
          </cell>
          <cell r="F8113" t="str">
            <v>ARM</v>
          </cell>
          <cell r="I8113">
            <v>15.27</v>
          </cell>
          <cell r="J8113">
            <v>14.31</v>
          </cell>
          <cell r="K8113" t="str">
            <v>Conv</v>
          </cell>
          <cell r="L8113">
            <v>343951.76</v>
          </cell>
          <cell r="M8113" t="str">
            <v>Owner-Occupied</v>
          </cell>
          <cell r="N8113">
            <v>0</v>
          </cell>
          <cell r="O8113">
            <v>43831</v>
          </cell>
          <cell r="P8113" t="str">
            <v>Current</v>
          </cell>
        </row>
        <row r="8114">
          <cell r="B8114">
            <v>42654</v>
          </cell>
          <cell r="C8114">
            <v>3</v>
          </cell>
          <cell r="D8114" t="str">
            <v>AB</v>
          </cell>
          <cell r="E8114" t="str">
            <v>Refinance External</v>
          </cell>
          <cell r="F8114" t="str">
            <v>Fixed</v>
          </cell>
          <cell r="I8114">
            <v>22.09</v>
          </cell>
          <cell r="J8114">
            <v>13.42</v>
          </cell>
          <cell r="K8114" t="str">
            <v>Conv</v>
          </cell>
          <cell r="L8114">
            <v>187944.85</v>
          </cell>
          <cell r="M8114" t="str">
            <v>Owner-Occupied</v>
          </cell>
          <cell r="N8114">
            <v>0</v>
          </cell>
          <cell r="O8114">
            <v>43831</v>
          </cell>
          <cell r="P8114" t="str">
            <v>Current</v>
          </cell>
        </row>
        <row r="8115">
          <cell r="B8115">
            <v>42139</v>
          </cell>
          <cell r="C8115">
            <v>20</v>
          </cell>
          <cell r="D8115" t="str">
            <v>BC</v>
          </cell>
          <cell r="E8115" t="str">
            <v>Purchase</v>
          </cell>
          <cell r="F8115" t="str">
            <v>Fixed</v>
          </cell>
          <cell r="I8115">
            <v>25.56</v>
          </cell>
          <cell r="J8115">
            <v>17.34</v>
          </cell>
          <cell r="K8115" t="str">
            <v>HiRatio</v>
          </cell>
          <cell r="L8115">
            <v>217829.62</v>
          </cell>
          <cell r="M8115" t="str">
            <v>Owner-Occupied</v>
          </cell>
          <cell r="N8115">
            <v>0</v>
          </cell>
          <cell r="O8115">
            <v>43831</v>
          </cell>
          <cell r="P8115" t="str">
            <v>Current</v>
          </cell>
        </row>
        <row r="8116">
          <cell r="B8116">
            <v>42090</v>
          </cell>
          <cell r="C8116">
            <v>22</v>
          </cell>
          <cell r="D8116" t="str">
            <v>AB</v>
          </cell>
          <cell r="E8116" t="str">
            <v>Purchase</v>
          </cell>
          <cell r="F8116" t="str">
            <v>ARM</v>
          </cell>
          <cell r="I8116">
            <v>20.190000000000001</v>
          </cell>
          <cell r="J8116">
            <v>15.75</v>
          </cell>
          <cell r="K8116" t="str">
            <v>Conv</v>
          </cell>
          <cell r="L8116">
            <v>188470.02</v>
          </cell>
          <cell r="M8116" t="str">
            <v>Second Home</v>
          </cell>
          <cell r="N8116">
            <v>0</v>
          </cell>
          <cell r="O8116">
            <v>43831</v>
          </cell>
          <cell r="P8116" t="str">
            <v>Current</v>
          </cell>
        </row>
        <row r="8117">
          <cell r="B8117">
            <v>42094</v>
          </cell>
          <cell r="C8117">
            <v>22</v>
          </cell>
          <cell r="D8117" t="str">
            <v>ON</v>
          </cell>
          <cell r="E8117" t="str">
            <v>Refinance External</v>
          </cell>
          <cell r="F8117" t="str">
            <v>ARM</v>
          </cell>
          <cell r="I8117">
            <v>29.46</v>
          </cell>
          <cell r="J8117">
            <v>20.45</v>
          </cell>
          <cell r="K8117" t="str">
            <v>Conv</v>
          </cell>
          <cell r="L8117">
            <v>266378.03000000003</v>
          </cell>
          <cell r="M8117" t="str">
            <v>Owner-Occupied</v>
          </cell>
          <cell r="N8117">
            <v>0</v>
          </cell>
          <cell r="O8117">
            <v>43831</v>
          </cell>
          <cell r="P8117" t="str">
            <v>Current</v>
          </cell>
        </row>
        <row r="8118">
          <cell r="B8118">
            <v>42072</v>
          </cell>
          <cell r="C8118">
            <v>22</v>
          </cell>
          <cell r="D8118" t="str">
            <v>ON</v>
          </cell>
          <cell r="E8118" t="str">
            <v>Purchase</v>
          </cell>
          <cell r="F8118" t="str">
            <v>ARM</v>
          </cell>
          <cell r="I8118">
            <v>33.880000000000003</v>
          </cell>
          <cell r="J8118">
            <v>17.04</v>
          </cell>
          <cell r="K8118" t="str">
            <v>HiRatio</v>
          </cell>
          <cell r="L8118">
            <v>264192.2</v>
          </cell>
          <cell r="M8118" t="str">
            <v>Owner-Occupied</v>
          </cell>
          <cell r="N8118">
            <v>0</v>
          </cell>
          <cell r="O8118">
            <v>43831</v>
          </cell>
          <cell r="P8118" t="str">
            <v>Current</v>
          </cell>
        </row>
        <row r="8119">
          <cell r="B8119">
            <v>41711</v>
          </cell>
          <cell r="C8119">
            <v>34</v>
          </cell>
          <cell r="D8119" t="str">
            <v>BC</v>
          </cell>
          <cell r="E8119" t="str">
            <v>Purchase</v>
          </cell>
          <cell r="F8119" t="str">
            <v>Fixed</v>
          </cell>
          <cell r="I8119">
            <v>43.4</v>
          </cell>
          <cell r="J8119">
            <v>25</v>
          </cell>
          <cell r="K8119" t="str">
            <v>Conv</v>
          </cell>
          <cell r="L8119">
            <v>0</v>
          </cell>
          <cell r="M8119" t="str">
            <v>Owner-Occupied</v>
          </cell>
          <cell r="N8119">
            <v>4</v>
          </cell>
          <cell r="O8119">
            <v>41947</v>
          </cell>
          <cell r="P8119" t="str">
            <v>Current</v>
          </cell>
        </row>
        <row r="8120">
          <cell r="B8120">
            <v>41593</v>
          </cell>
          <cell r="C8120">
            <v>38</v>
          </cell>
          <cell r="D8120" t="str">
            <v>AB</v>
          </cell>
          <cell r="E8120" t="str">
            <v>Purchase</v>
          </cell>
          <cell r="F8120" t="str">
            <v>Fixed</v>
          </cell>
          <cell r="I8120">
            <v>39.71</v>
          </cell>
          <cell r="J8120">
            <v>32.46</v>
          </cell>
          <cell r="K8120" t="str">
            <v>HiRatio</v>
          </cell>
          <cell r="L8120">
            <v>230076.56</v>
          </cell>
          <cell r="M8120" t="str">
            <v>Owner-Occupied</v>
          </cell>
          <cell r="N8120">
            <v>0</v>
          </cell>
          <cell r="O8120">
            <v>43831</v>
          </cell>
          <cell r="P8120" t="str">
            <v>Current</v>
          </cell>
        </row>
        <row r="8121">
          <cell r="B8121">
            <v>41745</v>
          </cell>
          <cell r="C8121">
            <v>33</v>
          </cell>
          <cell r="D8121" t="str">
            <v>BC</v>
          </cell>
          <cell r="E8121" t="str">
            <v>Purchase</v>
          </cell>
          <cell r="F8121" t="str">
            <v>Fixed</v>
          </cell>
          <cell r="I8121">
            <v>41.73</v>
          </cell>
          <cell r="J8121">
            <v>33.26</v>
          </cell>
          <cell r="K8121" t="str">
            <v>HiRatio</v>
          </cell>
          <cell r="L8121">
            <v>162198.20000000001</v>
          </cell>
          <cell r="M8121" t="str">
            <v>Owner-Occupied</v>
          </cell>
          <cell r="N8121">
            <v>0</v>
          </cell>
          <cell r="O8121">
            <v>43831</v>
          </cell>
          <cell r="P8121" t="str">
            <v>Current</v>
          </cell>
        </row>
        <row r="8122">
          <cell r="B8122">
            <v>42025</v>
          </cell>
          <cell r="C8122">
            <v>24</v>
          </cell>
          <cell r="D8122" t="str">
            <v>SK</v>
          </cell>
          <cell r="E8122" t="str">
            <v>Refinance External</v>
          </cell>
          <cell r="F8122" t="str">
            <v>Fixed</v>
          </cell>
          <cell r="I8122">
            <v>28.6</v>
          </cell>
          <cell r="J8122">
            <v>10.34</v>
          </cell>
          <cell r="K8122" t="str">
            <v>Conv</v>
          </cell>
          <cell r="L8122">
            <v>0</v>
          </cell>
          <cell r="M8122" t="str">
            <v>Owner-Occupied</v>
          </cell>
          <cell r="N8122">
            <v>4</v>
          </cell>
          <cell r="O8122">
            <v>42282</v>
          </cell>
          <cell r="P8122" t="str">
            <v>Current</v>
          </cell>
        </row>
        <row r="8123">
          <cell r="B8123">
            <v>41705</v>
          </cell>
          <cell r="C8123">
            <v>34</v>
          </cell>
          <cell r="D8123" t="str">
            <v>AB</v>
          </cell>
          <cell r="E8123" t="str">
            <v>Refinance External</v>
          </cell>
          <cell r="F8123" t="str">
            <v>Fixed</v>
          </cell>
          <cell r="I8123">
            <v>41.55</v>
          </cell>
          <cell r="J8123">
            <v>31.21</v>
          </cell>
          <cell r="K8123" t="str">
            <v>Conv</v>
          </cell>
          <cell r="L8123">
            <v>220992.98</v>
          </cell>
          <cell r="M8123" t="str">
            <v>Owner-Occupied</v>
          </cell>
          <cell r="N8123">
            <v>0</v>
          </cell>
          <cell r="O8123">
            <v>43831</v>
          </cell>
          <cell r="P8123" t="str">
            <v>Current</v>
          </cell>
        </row>
        <row r="8124">
          <cell r="B8124">
            <v>42194</v>
          </cell>
          <cell r="C8124">
            <v>18</v>
          </cell>
          <cell r="D8124" t="str">
            <v>NL</v>
          </cell>
          <cell r="E8124" t="str">
            <v>Purchase</v>
          </cell>
          <cell r="F8124" t="str">
            <v>Fixed</v>
          </cell>
          <cell r="I8124">
            <v>34.72</v>
          </cell>
          <cell r="J8124">
            <v>33.26</v>
          </cell>
          <cell r="K8124" t="str">
            <v>HiRatio</v>
          </cell>
          <cell r="L8124">
            <v>281181.12</v>
          </cell>
          <cell r="M8124" t="str">
            <v>Owner-Occupied</v>
          </cell>
          <cell r="N8124">
            <v>0</v>
          </cell>
          <cell r="O8124">
            <v>43831</v>
          </cell>
          <cell r="P8124" t="str">
            <v>Current</v>
          </cell>
        </row>
        <row r="8125">
          <cell r="B8125">
            <v>42069</v>
          </cell>
          <cell r="C8125">
            <v>22</v>
          </cell>
          <cell r="D8125" t="str">
            <v>ON</v>
          </cell>
          <cell r="E8125" t="str">
            <v>Refinance External</v>
          </cell>
          <cell r="F8125" t="str">
            <v>ARM</v>
          </cell>
          <cell r="I8125">
            <v>35.86</v>
          </cell>
          <cell r="J8125">
            <v>27.97</v>
          </cell>
          <cell r="K8125" t="str">
            <v>Conv</v>
          </cell>
          <cell r="L8125">
            <v>211581.38</v>
          </cell>
          <cell r="M8125" t="str">
            <v>Owner-Occupied</v>
          </cell>
          <cell r="N8125">
            <v>0</v>
          </cell>
          <cell r="O8125">
            <v>43831</v>
          </cell>
          <cell r="P8125" t="str">
            <v>Current</v>
          </cell>
        </row>
        <row r="8126">
          <cell r="B8126">
            <v>41814</v>
          </cell>
          <cell r="C8126">
            <v>31</v>
          </cell>
          <cell r="D8126" t="str">
            <v>AB</v>
          </cell>
          <cell r="E8126" t="str">
            <v>Refinance External</v>
          </cell>
          <cell r="F8126" t="str">
            <v>ARM</v>
          </cell>
          <cell r="I8126">
            <v>30.8</v>
          </cell>
          <cell r="J8126">
            <v>15.59</v>
          </cell>
          <cell r="K8126" t="str">
            <v>Conv</v>
          </cell>
          <cell r="L8126">
            <v>283090.23</v>
          </cell>
          <cell r="M8126" t="str">
            <v>Owner-Occupied</v>
          </cell>
          <cell r="N8126">
            <v>0</v>
          </cell>
          <cell r="O8126">
            <v>43831</v>
          </cell>
          <cell r="P8126" t="str">
            <v>Current</v>
          </cell>
        </row>
        <row r="8127">
          <cell r="B8127">
            <v>42209</v>
          </cell>
          <cell r="C8127">
            <v>18</v>
          </cell>
          <cell r="D8127" t="str">
            <v>AB</v>
          </cell>
          <cell r="E8127" t="str">
            <v>Purchase</v>
          </cell>
          <cell r="F8127" t="str">
            <v>Fixed</v>
          </cell>
          <cell r="I8127">
            <v>38.01</v>
          </cell>
          <cell r="J8127">
            <v>22.34</v>
          </cell>
          <cell r="K8127" t="str">
            <v>HiRatio</v>
          </cell>
          <cell r="L8127">
            <v>487341.89</v>
          </cell>
          <cell r="M8127" t="str">
            <v>Owner-Occupied</v>
          </cell>
          <cell r="N8127">
            <v>0</v>
          </cell>
          <cell r="O8127">
            <v>43831</v>
          </cell>
          <cell r="P8127" t="str">
            <v>Current</v>
          </cell>
        </row>
        <row r="8128">
          <cell r="B8128">
            <v>42082</v>
          </cell>
          <cell r="C8128">
            <v>22</v>
          </cell>
          <cell r="D8128" t="str">
            <v>AB</v>
          </cell>
          <cell r="E8128" t="str">
            <v>Purchase</v>
          </cell>
          <cell r="F8128" t="str">
            <v>Fixed</v>
          </cell>
          <cell r="I8128">
            <v>30.73</v>
          </cell>
          <cell r="J8128">
            <v>22.06</v>
          </cell>
          <cell r="K8128" t="str">
            <v>HiRatio</v>
          </cell>
          <cell r="L8128">
            <v>367401.06</v>
          </cell>
          <cell r="M8128" t="str">
            <v>Owner-Occupied</v>
          </cell>
          <cell r="N8128">
            <v>0</v>
          </cell>
          <cell r="O8128">
            <v>43831</v>
          </cell>
          <cell r="P8128" t="str">
            <v>Current</v>
          </cell>
        </row>
        <row r="8129">
          <cell r="B8129">
            <v>42156</v>
          </cell>
          <cell r="C8129">
            <v>19</v>
          </cell>
          <cell r="D8129" t="str">
            <v>ON</v>
          </cell>
          <cell r="E8129" t="str">
            <v>Purchase</v>
          </cell>
          <cell r="F8129" t="str">
            <v>Fixed</v>
          </cell>
          <cell r="I8129">
            <v>41.99</v>
          </cell>
          <cell r="J8129">
            <v>31.54</v>
          </cell>
          <cell r="K8129" t="str">
            <v>HiRatio</v>
          </cell>
          <cell r="L8129">
            <v>232256.8</v>
          </cell>
          <cell r="M8129" t="str">
            <v>Owner-Occupied</v>
          </cell>
          <cell r="N8129">
            <v>0</v>
          </cell>
          <cell r="O8129">
            <v>43831</v>
          </cell>
          <cell r="P8129" t="str">
            <v>Current</v>
          </cell>
        </row>
        <row r="8130">
          <cell r="B8130">
            <v>42153</v>
          </cell>
          <cell r="C8130">
            <v>20</v>
          </cell>
          <cell r="D8130" t="str">
            <v>ON</v>
          </cell>
          <cell r="E8130" t="str">
            <v>Purchase</v>
          </cell>
          <cell r="F8130" t="str">
            <v>Fixed</v>
          </cell>
          <cell r="I8130">
            <v>31.81</v>
          </cell>
          <cell r="J8130">
            <v>11.75</v>
          </cell>
          <cell r="K8130" t="str">
            <v>Conv</v>
          </cell>
          <cell r="L8130">
            <v>262462.13</v>
          </cell>
          <cell r="M8130" t="str">
            <v>Owner-Occupied</v>
          </cell>
          <cell r="N8130">
            <v>0</v>
          </cell>
          <cell r="O8130">
            <v>43831</v>
          </cell>
          <cell r="P8130" t="str">
            <v>Current</v>
          </cell>
        </row>
        <row r="8131">
          <cell r="B8131">
            <v>42339</v>
          </cell>
          <cell r="C8131">
            <v>13</v>
          </cell>
          <cell r="D8131" t="str">
            <v>AB</v>
          </cell>
          <cell r="E8131" t="str">
            <v>Purchase</v>
          </cell>
          <cell r="F8131" t="str">
            <v>Fixed</v>
          </cell>
          <cell r="I8131">
            <v>37.630000000000003</v>
          </cell>
          <cell r="J8131">
            <v>26.75</v>
          </cell>
          <cell r="K8131" t="str">
            <v>HiRatio</v>
          </cell>
          <cell r="L8131">
            <v>303028.3</v>
          </cell>
          <cell r="M8131" t="str">
            <v>Owner-Occupied</v>
          </cell>
          <cell r="N8131">
            <v>0</v>
          </cell>
          <cell r="O8131">
            <v>43831</v>
          </cell>
          <cell r="P8131" t="str">
            <v>Current</v>
          </cell>
        </row>
        <row r="8132">
          <cell r="B8132">
            <v>42207</v>
          </cell>
          <cell r="C8132">
            <v>18</v>
          </cell>
          <cell r="D8132" t="str">
            <v>ON</v>
          </cell>
          <cell r="E8132" t="str">
            <v>Purchase</v>
          </cell>
          <cell r="F8132" t="str">
            <v>ARM</v>
          </cell>
          <cell r="I8132">
            <v>29.25</v>
          </cell>
          <cell r="J8132">
            <v>25.54</v>
          </cell>
          <cell r="K8132" t="str">
            <v>HiRatio</v>
          </cell>
          <cell r="L8132">
            <v>0</v>
          </cell>
          <cell r="M8132" t="str">
            <v>Owner-Occupied</v>
          </cell>
          <cell r="N8132">
            <v>4</v>
          </cell>
          <cell r="O8132">
            <v>42724</v>
          </cell>
          <cell r="P8132" t="str">
            <v>Current</v>
          </cell>
        </row>
        <row r="8133">
          <cell r="B8133">
            <v>42262</v>
          </cell>
          <cell r="C8133">
            <v>16</v>
          </cell>
          <cell r="D8133" t="str">
            <v>ON</v>
          </cell>
          <cell r="E8133" t="str">
            <v>Refinance External</v>
          </cell>
          <cell r="F8133" t="str">
            <v>Fixed</v>
          </cell>
          <cell r="I8133">
            <v>27.58</v>
          </cell>
          <cell r="J8133">
            <v>22.2</v>
          </cell>
          <cell r="K8133" t="str">
            <v>Conv</v>
          </cell>
          <cell r="L8133">
            <v>0</v>
          </cell>
          <cell r="M8133" t="str">
            <v>Owner-Occupied</v>
          </cell>
          <cell r="N8133">
            <v>4</v>
          </cell>
          <cell r="O8133">
            <v>42355</v>
          </cell>
          <cell r="P8133" t="str">
            <v>Current</v>
          </cell>
        </row>
        <row r="8134">
          <cell r="B8134">
            <v>42055</v>
          </cell>
          <cell r="C8134">
            <v>23</v>
          </cell>
          <cell r="D8134" t="str">
            <v>ON</v>
          </cell>
          <cell r="E8134" t="str">
            <v>Purchase</v>
          </cell>
          <cell r="F8134" t="str">
            <v>Fixed</v>
          </cell>
          <cell r="I8134">
            <v>42.4</v>
          </cell>
          <cell r="J8134">
            <v>25.3</v>
          </cell>
          <cell r="K8134" t="str">
            <v>HiRatio</v>
          </cell>
          <cell r="L8134">
            <v>136127.35999999999</v>
          </cell>
          <cell r="M8134" t="str">
            <v>Owner-Occupied</v>
          </cell>
          <cell r="N8134">
            <v>0</v>
          </cell>
          <cell r="O8134">
            <v>43831</v>
          </cell>
          <cell r="P8134" t="str">
            <v>Current</v>
          </cell>
        </row>
        <row r="8135">
          <cell r="B8135">
            <v>41416</v>
          </cell>
          <cell r="C8135">
            <v>44</v>
          </cell>
          <cell r="D8135" t="str">
            <v>AB</v>
          </cell>
          <cell r="E8135" t="str">
            <v>Purchase</v>
          </cell>
          <cell r="F8135" t="str">
            <v>ARM</v>
          </cell>
          <cell r="I8135">
            <v>35.72</v>
          </cell>
          <cell r="J8135">
            <v>21.43</v>
          </cell>
          <cell r="K8135" t="str">
            <v>HiRatio</v>
          </cell>
          <cell r="L8135">
            <v>468577.65</v>
          </cell>
          <cell r="M8135" t="str">
            <v>Owner-Occupied</v>
          </cell>
          <cell r="N8135">
            <v>0</v>
          </cell>
          <cell r="O8135">
            <v>43831</v>
          </cell>
          <cell r="P8135" t="str">
            <v>Current</v>
          </cell>
        </row>
        <row r="8136">
          <cell r="B8136">
            <v>42453</v>
          </cell>
          <cell r="C8136">
            <v>10</v>
          </cell>
          <cell r="D8136" t="str">
            <v>BC</v>
          </cell>
          <cell r="E8136" t="str">
            <v>Refinance External</v>
          </cell>
          <cell r="F8136" t="str">
            <v>Fixed</v>
          </cell>
          <cell r="I8136">
            <v>27.68</v>
          </cell>
          <cell r="J8136">
            <v>26.33</v>
          </cell>
          <cell r="K8136" t="str">
            <v>Conv</v>
          </cell>
          <cell r="L8136">
            <v>294027.62</v>
          </cell>
          <cell r="M8136" t="str">
            <v>Owner-Occupied</v>
          </cell>
          <cell r="N8136">
            <v>0</v>
          </cell>
          <cell r="O8136">
            <v>43831</v>
          </cell>
          <cell r="P8136" t="str">
            <v>Current</v>
          </cell>
        </row>
        <row r="8137">
          <cell r="B8137">
            <v>41865</v>
          </cell>
          <cell r="C8137">
            <v>29</v>
          </cell>
          <cell r="D8137" t="str">
            <v>ON</v>
          </cell>
          <cell r="E8137" t="str">
            <v>Purchase</v>
          </cell>
          <cell r="F8137" t="str">
            <v>Fixed</v>
          </cell>
          <cell r="I8137">
            <v>37.68</v>
          </cell>
          <cell r="J8137">
            <v>21.55</v>
          </cell>
          <cell r="K8137" t="str">
            <v>HiRatio</v>
          </cell>
          <cell r="L8137">
            <v>228462.88</v>
          </cell>
          <cell r="M8137" t="str">
            <v>Owner-Occupied</v>
          </cell>
          <cell r="N8137">
            <v>0</v>
          </cell>
          <cell r="O8137">
            <v>43831</v>
          </cell>
          <cell r="P8137" t="str">
            <v>Current</v>
          </cell>
        </row>
        <row r="8138">
          <cell r="B8138">
            <v>42677</v>
          </cell>
          <cell r="C8138">
            <v>2</v>
          </cell>
          <cell r="D8138" t="str">
            <v>BC</v>
          </cell>
          <cell r="E8138" t="str">
            <v>Purchase with Improvements</v>
          </cell>
          <cell r="F8138" t="str">
            <v>Fixed</v>
          </cell>
          <cell r="I8138">
            <v>43.33</v>
          </cell>
          <cell r="J8138">
            <v>21.76</v>
          </cell>
          <cell r="K8138" t="str">
            <v>HiRatio</v>
          </cell>
          <cell r="L8138">
            <v>244572.58</v>
          </cell>
          <cell r="M8138" t="str">
            <v>Owner-Occupied</v>
          </cell>
          <cell r="N8138">
            <v>0</v>
          </cell>
          <cell r="O8138">
            <v>43831</v>
          </cell>
          <cell r="P8138" t="str">
            <v>Current</v>
          </cell>
        </row>
        <row r="8139">
          <cell r="B8139">
            <v>41060</v>
          </cell>
          <cell r="C8139">
            <v>56</v>
          </cell>
          <cell r="D8139" t="str">
            <v>AB</v>
          </cell>
          <cell r="E8139" t="str">
            <v>Purchase</v>
          </cell>
          <cell r="F8139" t="str">
            <v>Fixed</v>
          </cell>
          <cell r="I8139">
            <v>37.49</v>
          </cell>
          <cell r="J8139">
            <v>19.61</v>
          </cell>
          <cell r="K8139" t="str">
            <v>HiRatio</v>
          </cell>
          <cell r="L8139">
            <v>318615.34000000003</v>
          </cell>
          <cell r="M8139" t="str">
            <v>Owner-Occupied</v>
          </cell>
          <cell r="N8139">
            <v>0</v>
          </cell>
          <cell r="O8139">
            <v>43831</v>
          </cell>
          <cell r="P8139" t="str">
            <v>Current</v>
          </cell>
        </row>
        <row r="8140">
          <cell r="B8140">
            <v>41943</v>
          </cell>
          <cell r="C8140">
            <v>27</v>
          </cell>
          <cell r="D8140" t="str">
            <v>ON</v>
          </cell>
          <cell r="E8140" t="str">
            <v>Purchase</v>
          </cell>
          <cell r="F8140" t="str">
            <v>Fixed</v>
          </cell>
          <cell r="I8140">
            <v>25.18</v>
          </cell>
          <cell r="J8140">
            <v>18.71</v>
          </cell>
          <cell r="K8140" t="str">
            <v>HiRatio</v>
          </cell>
          <cell r="L8140">
            <v>158197.23000000001</v>
          </cell>
          <cell r="M8140" t="str">
            <v>Owner-Occupied</v>
          </cell>
          <cell r="N8140">
            <v>0</v>
          </cell>
          <cell r="O8140">
            <v>43831</v>
          </cell>
          <cell r="P8140" t="str">
            <v>Current</v>
          </cell>
        </row>
        <row r="8141">
          <cell r="B8141">
            <v>42279</v>
          </cell>
          <cell r="C8141">
            <v>15</v>
          </cell>
          <cell r="D8141" t="str">
            <v>ON</v>
          </cell>
          <cell r="E8141" t="str">
            <v>Transfer</v>
          </cell>
          <cell r="F8141" t="str">
            <v>Fixed</v>
          </cell>
          <cell r="I8141">
            <v>32.92</v>
          </cell>
          <cell r="J8141">
            <v>20.62</v>
          </cell>
          <cell r="K8141" t="str">
            <v>Conv</v>
          </cell>
          <cell r="L8141">
            <v>154675.1</v>
          </cell>
          <cell r="M8141" t="str">
            <v>Owner-Occupied</v>
          </cell>
          <cell r="N8141">
            <v>0</v>
          </cell>
          <cell r="O8141">
            <v>43831</v>
          </cell>
          <cell r="P8141" t="str">
            <v>Current</v>
          </cell>
        </row>
        <row r="8142">
          <cell r="B8142">
            <v>42355</v>
          </cell>
          <cell r="C8142">
            <v>13</v>
          </cell>
          <cell r="D8142" t="str">
            <v>ON</v>
          </cell>
          <cell r="E8142" t="str">
            <v>Refinance External</v>
          </cell>
          <cell r="F8142" t="str">
            <v>ARM</v>
          </cell>
          <cell r="I8142">
            <v>27.26</v>
          </cell>
          <cell r="J8142">
            <v>25.82</v>
          </cell>
          <cell r="K8142" t="str">
            <v>Conv</v>
          </cell>
          <cell r="L8142">
            <v>459554.15</v>
          </cell>
          <cell r="M8142" t="str">
            <v>Owner-Occupied</v>
          </cell>
          <cell r="N8142">
            <v>0</v>
          </cell>
          <cell r="O8142">
            <v>43831</v>
          </cell>
          <cell r="P8142" t="str">
            <v>Current</v>
          </cell>
        </row>
        <row r="8143">
          <cell r="B8143">
            <v>41117</v>
          </cell>
          <cell r="C8143">
            <v>54</v>
          </cell>
          <cell r="D8143" t="str">
            <v>ON</v>
          </cell>
          <cell r="E8143" t="str">
            <v>Transfer</v>
          </cell>
          <cell r="F8143" t="str">
            <v>Fixed</v>
          </cell>
          <cell r="I8143">
            <v>33.54</v>
          </cell>
          <cell r="J8143">
            <v>19.739999999999998</v>
          </cell>
          <cell r="K8143" t="str">
            <v>HiRatio</v>
          </cell>
          <cell r="L8143">
            <v>0</v>
          </cell>
          <cell r="M8143" t="str">
            <v>Owner-Occupied</v>
          </cell>
          <cell r="N8143">
            <v>4</v>
          </cell>
          <cell r="O8143">
            <v>41758</v>
          </cell>
          <cell r="P8143" t="str">
            <v>Current</v>
          </cell>
        </row>
        <row r="8144">
          <cell r="B8144">
            <v>42139</v>
          </cell>
          <cell r="C8144">
            <v>20</v>
          </cell>
          <cell r="D8144" t="str">
            <v>AB</v>
          </cell>
          <cell r="E8144" t="str">
            <v>Refinance External</v>
          </cell>
          <cell r="F8144" t="str">
            <v>Fixed</v>
          </cell>
          <cell r="I8144">
            <v>39.020000000000003</v>
          </cell>
          <cell r="J8144">
            <v>29.55</v>
          </cell>
          <cell r="K8144" t="str">
            <v>Conv</v>
          </cell>
          <cell r="L8144">
            <v>316061.5</v>
          </cell>
          <cell r="M8144" t="str">
            <v>Owner-Occupied</v>
          </cell>
          <cell r="N8144">
            <v>0</v>
          </cell>
          <cell r="O8144">
            <v>43831</v>
          </cell>
          <cell r="P8144" t="str">
            <v>Current</v>
          </cell>
        </row>
        <row r="8145">
          <cell r="B8145">
            <v>42069</v>
          </cell>
          <cell r="C8145">
            <v>22</v>
          </cell>
          <cell r="D8145" t="str">
            <v>ON</v>
          </cell>
          <cell r="E8145" t="str">
            <v>Refinance External</v>
          </cell>
          <cell r="F8145" t="str">
            <v>ARM</v>
          </cell>
          <cell r="I8145">
            <v>34.659999999999997</v>
          </cell>
          <cell r="J8145">
            <v>24.18</v>
          </cell>
          <cell r="K8145" t="str">
            <v>Conv</v>
          </cell>
          <cell r="L8145">
            <v>249433.1</v>
          </cell>
          <cell r="M8145" t="str">
            <v>Owner-Occupied</v>
          </cell>
          <cell r="N8145">
            <v>0</v>
          </cell>
          <cell r="O8145">
            <v>43831</v>
          </cell>
          <cell r="P8145" t="str">
            <v>Current</v>
          </cell>
        </row>
        <row r="8146">
          <cell r="B8146">
            <v>42125</v>
          </cell>
          <cell r="C8146">
            <v>20</v>
          </cell>
          <cell r="D8146" t="str">
            <v>ON</v>
          </cell>
          <cell r="E8146" t="str">
            <v>Purchase</v>
          </cell>
          <cell r="F8146" t="str">
            <v>Fixed</v>
          </cell>
          <cell r="I8146">
            <v>23.59</v>
          </cell>
          <cell r="J8146">
            <v>14.79</v>
          </cell>
          <cell r="K8146" t="str">
            <v>HiRatio</v>
          </cell>
          <cell r="L8146">
            <v>135707.79</v>
          </cell>
          <cell r="M8146" t="str">
            <v>Owner-Occupied</v>
          </cell>
          <cell r="N8146">
            <v>0</v>
          </cell>
          <cell r="O8146">
            <v>43831</v>
          </cell>
          <cell r="P8146" t="str">
            <v>Current</v>
          </cell>
        </row>
        <row r="8147">
          <cell r="B8147">
            <v>41848</v>
          </cell>
          <cell r="C8147">
            <v>30</v>
          </cell>
          <cell r="D8147" t="str">
            <v>ON</v>
          </cell>
          <cell r="E8147" t="str">
            <v>Transfer</v>
          </cell>
          <cell r="F8147" t="str">
            <v>ARM</v>
          </cell>
          <cell r="I8147">
            <v>38.869999999999997</v>
          </cell>
          <cell r="J8147">
            <v>19.2</v>
          </cell>
          <cell r="K8147" t="str">
            <v>Conv</v>
          </cell>
          <cell r="L8147">
            <v>0</v>
          </cell>
          <cell r="M8147" t="str">
            <v>Owner-Occupied</v>
          </cell>
          <cell r="N8147">
            <v>4</v>
          </cell>
          <cell r="O8147">
            <v>42557</v>
          </cell>
          <cell r="P8147" t="str">
            <v>Current</v>
          </cell>
        </row>
        <row r="8148">
          <cell r="B8148">
            <v>42244</v>
          </cell>
          <cell r="C8148">
            <v>17</v>
          </cell>
          <cell r="D8148" t="str">
            <v>ON</v>
          </cell>
          <cell r="E8148" t="str">
            <v>Refinance External</v>
          </cell>
          <cell r="F8148" t="str">
            <v>ARM</v>
          </cell>
          <cell r="I8148">
            <v>15.72</v>
          </cell>
          <cell r="J8148">
            <v>9.0399999999999991</v>
          </cell>
          <cell r="K8148" t="str">
            <v>Conv</v>
          </cell>
          <cell r="L8148">
            <v>0</v>
          </cell>
          <cell r="M8148" t="str">
            <v>Owner-Occupied</v>
          </cell>
          <cell r="N8148">
            <v>4</v>
          </cell>
          <cell r="O8148">
            <v>42348</v>
          </cell>
          <cell r="P8148" t="str">
            <v>Current</v>
          </cell>
        </row>
        <row r="8149">
          <cell r="B8149">
            <v>42431</v>
          </cell>
          <cell r="C8149">
            <v>10</v>
          </cell>
          <cell r="D8149" t="str">
            <v>AB</v>
          </cell>
          <cell r="E8149" t="str">
            <v>Refinance External</v>
          </cell>
          <cell r="F8149" t="str">
            <v>Fixed</v>
          </cell>
          <cell r="I8149">
            <v>38.94</v>
          </cell>
          <cell r="J8149">
            <v>31.79</v>
          </cell>
          <cell r="K8149" t="str">
            <v>Conv</v>
          </cell>
          <cell r="L8149">
            <v>303307.24</v>
          </cell>
          <cell r="M8149" t="str">
            <v>Owner-Occupied</v>
          </cell>
          <cell r="N8149">
            <v>0</v>
          </cell>
          <cell r="O8149">
            <v>43831</v>
          </cell>
          <cell r="P8149" t="str">
            <v>Current</v>
          </cell>
        </row>
        <row r="8150">
          <cell r="B8150">
            <v>41394</v>
          </cell>
          <cell r="C8150">
            <v>45</v>
          </cell>
          <cell r="D8150" t="str">
            <v>ON</v>
          </cell>
          <cell r="E8150" t="str">
            <v>Purchase</v>
          </cell>
          <cell r="F8150" t="str">
            <v>Fixed</v>
          </cell>
          <cell r="I8150">
            <v>39.33</v>
          </cell>
          <cell r="J8150">
            <v>29.36</v>
          </cell>
          <cell r="K8150" t="str">
            <v>HiRatio</v>
          </cell>
          <cell r="L8150">
            <v>282266.43</v>
          </cell>
          <cell r="M8150" t="str">
            <v>Owner-Occupied</v>
          </cell>
          <cell r="N8150">
            <v>0</v>
          </cell>
          <cell r="O8150">
            <v>43831</v>
          </cell>
          <cell r="P8150" t="str">
            <v>Current</v>
          </cell>
        </row>
        <row r="8151">
          <cell r="B8151">
            <v>41607</v>
          </cell>
          <cell r="C8151">
            <v>38</v>
          </cell>
          <cell r="D8151" t="str">
            <v>ON</v>
          </cell>
          <cell r="E8151" t="str">
            <v>Purchase</v>
          </cell>
          <cell r="F8151" t="str">
            <v>ARM</v>
          </cell>
          <cell r="I8151">
            <v>32.58</v>
          </cell>
          <cell r="J8151">
            <v>24.67</v>
          </cell>
          <cell r="K8151" t="str">
            <v>HiRatio</v>
          </cell>
          <cell r="L8151">
            <v>228632.16</v>
          </cell>
          <cell r="M8151" t="str">
            <v>Owner-Occupied</v>
          </cell>
          <cell r="N8151">
            <v>0</v>
          </cell>
          <cell r="O8151">
            <v>43831</v>
          </cell>
          <cell r="P8151" t="str">
            <v>Current</v>
          </cell>
        </row>
        <row r="8152">
          <cell r="B8152">
            <v>42024</v>
          </cell>
          <cell r="C8152">
            <v>24</v>
          </cell>
          <cell r="D8152" t="str">
            <v>ON</v>
          </cell>
          <cell r="E8152" t="str">
            <v>Purchase</v>
          </cell>
          <cell r="F8152" t="str">
            <v>ARM</v>
          </cell>
          <cell r="I8152">
            <v>30.1</v>
          </cell>
          <cell r="J8152">
            <v>20.48</v>
          </cell>
          <cell r="K8152" t="str">
            <v>HiRatio</v>
          </cell>
          <cell r="L8152">
            <v>246319.23</v>
          </cell>
          <cell r="M8152" t="str">
            <v>Owner-Occupied</v>
          </cell>
          <cell r="N8152">
            <v>0</v>
          </cell>
          <cell r="O8152">
            <v>43831</v>
          </cell>
          <cell r="P8152" t="str">
            <v>Current</v>
          </cell>
        </row>
        <row r="8153">
          <cell r="B8153">
            <v>42202</v>
          </cell>
          <cell r="C8153">
            <v>18</v>
          </cell>
          <cell r="D8153" t="str">
            <v>SK</v>
          </cell>
          <cell r="E8153" t="str">
            <v>Refinance External</v>
          </cell>
          <cell r="F8153" t="str">
            <v>Fixed</v>
          </cell>
          <cell r="I8153">
            <v>28.67</v>
          </cell>
          <cell r="J8153">
            <v>24.14</v>
          </cell>
          <cell r="K8153" t="str">
            <v>Conv</v>
          </cell>
          <cell r="L8153">
            <v>237376.84</v>
          </cell>
          <cell r="M8153" t="str">
            <v>Owner-Occupied</v>
          </cell>
          <cell r="N8153">
            <v>0</v>
          </cell>
          <cell r="O8153">
            <v>43831</v>
          </cell>
          <cell r="P8153" t="str">
            <v>0-29</v>
          </cell>
        </row>
        <row r="8154">
          <cell r="B8154">
            <v>41824</v>
          </cell>
          <cell r="C8154">
            <v>30</v>
          </cell>
          <cell r="D8154" t="str">
            <v>BC</v>
          </cell>
          <cell r="E8154" t="str">
            <v>Purchase</v>
          </cell>
          <cell r="F8154" t="str">
            <v>Fixed</v>
          </cell>
          <cell r="I8154">
            <v>36.82</v>
          </cell>
          <cell r="J8154">
            <v>35.04</v>
          </cell>
          <cell r="K8154" t="str">
            <v>HiRatio</v>
          </cell>
          <cell r="L8154">
            <v>330176.49</v>
          </cell>
          <cell r="M8154" t="str">
            <v>Owner-Occupied</v>
          </cell>
          <cell r="N8154">
            <v>0</v>
          </cell>
          <cell r="O8154">
            <v>43831</v>
          </cell>
          <cell r="P8154" t="str">
            <v>Current</v>
          </cell>
        </row>
        <row r="8155">
          <cell r="B8155">
            <v>41744</v>
          </cell>
          <cell r="C8155">
            <v>33</v>
          </cell>
          <cell r="D8155" t="str">
            <v>ON</v>
          </cell>
          <cell r="E8155" t="str">
            <v>Refinance External</v>
          </cell>
          <cell r="F8155" t="str">
            <v>ARM</v>
          </cell>
          <cell r="I8155">
            <v>31.93</v>
          </cell>
          <cell r="J8155">
            <v>31.58</v>
          </cell>
          <cell r="K8155" t="str">
            <v>Conv</v>
          </cell>
          <cell r="L8155">
            <v>0</v>
          </cell>
          <cell r="M8155" t="str">
            <v>Owner-Occupied</v>
          </cell>
          <cell r="N8155">
            <v>4</v>
          </cell>
          <cell r="O8155">
            <v>42212</v>
          </cell>
          <cell r="P8155" t="str">
            <v>Current</v>
          </cell>
        </row>
        <row r="8156">
          <cell r="B8156">
            <v>41368</v>
          </cell>
          <cell r="C8156">
            <v>45</v>
          </cell>
          <cell r="D8156" t="str">
            <v>AB</v>
          </cell>
          <cell r="E8156" t="str">
            <v>Purchase</v>
          </cell>
          <cell r="F8156" t="str">
            <v>Fixed</v>
          </cell>
          <cell r="I8156">
            <v>29.78</v>
          </cell>
          <cell r="J8156">
            <v>29.32</v>
          </cell>
          <cell r="K8156" t="str">
            <v>HiRatio</v>
          </cell>
          <cell r="L8156">
            <v>270264.33</v>
          </cell>
          <cell r="M8156" t="str">
            <v>Owner-Occupied</v>
          </cell>
          <cell r="N8156">
            <v>0</v>
          </cell>
          <cell r="O8156">
            <v>43831</v>
          </cell>
          <cell r="P8156" t="str">
            <v>Current</v>
          </cell>
        </row>
        <row r="8157">
          <cell r="B8157">
            <v>42335</v>
          </cell>
          <cell r="C8157">
            <v>14</v>
          </cell>
          <cell r="D8157" t="str">
            <v>AB</v>
          </cell>
          <cell r="E8157" t="str">
            <v>Purchase</v>
          </cell>
          <cell r="F8157" t="str">
            <v>Fixed</v>
          </cell>
          <cell r="I8157">
            <v>36.1</v>
          </cell>
          <cell r="J8157">
            <v>24.54</v>
          </cell>
          <cell r="K8157" t="str">
            <v>HiRatio</v>
          </cell>
          <cell r="L8157">
            <v>306586.13</v>
          </cell>
          <cell r="M8157" t="str">
            <v>Owner-Occupied</v>
          </cell>
          <cell r="N8157">
            <v>0</v>
          </cell>
          <cell r="O8157">
            <v>43831</v>
          </cell>
          <cell r="P8157" t="str">
            <v>Current</v>
          </cell>
        </row>
        <row r="8158">
          <cell r="B8158">
            <v>41837</v>
          </cell>
          <cell r="C8158">
            <v>30</v>
          </cell>
          <cell r="D8158" t="str">
            <v>BC</v>
          </cell>
          <cell r="E8158" t="str">
            <v>Purchase</v>
          </cell>
          <cell r="F8158" t="str">
            <v>Fixed</v>
          </cell>
          <cell r="I8158">
            <v>39.94</v>
          </cell>
          <cell r="J8158">
            <v>23.58</v>
          </cell>
          <cell r="K8158" t="str">
            <v>HiRatio</v>
          </cell>
          <cell r="L8158">
            <v>97842.97</v>
          </cell>
          <cell r="M8158" t="str">
            <v>Owner-Occupied</v>
          </cell>
          <cell r="N8158">
            <v>0</v>
          </cell>
          <cell r="O8158">
            <v>43831</v>
          </cell>
          <cell r="P8158" t="str">
            <v>Current</v>
          </cell>
        </row>
        <row r="8159">
          <cell r="B8159">
            <v>42376</v>
          </cell>
          <cell r="C8159">
            <v>12</v>
          </cell>
          <cell r="D8159" t="str">
            <v>BC</v>
          </cell>
          <cell r="E8159" t="str">
            <v>Refinance External</v>
          </cell>
          <cell r="F8159" t="str">
            <v>ARM</v>
          </cell>
          <cell r="I8159">
            <v>32.369999999999997</v>
          </cell>
          <cell r="J8159">
            <v>31.61</v>
          </cell>
          <cell r="K8159" t="str">
            <v>Conv</v>
          </cell>
          <cell r="L8159">
            <v>371736.62</v>
          </cell>
          <cell r="M8159" t="str">
            <v>Owner-Occupied</v>
          </cell>
          <cell r="N8159">
            <v>0</v>
          </cell>
          <cell r="O8159">
            <v>43831</v>
          </cell>
          <cell r="P8159" t="str">
            <v>Current</v>
          </cell>
        </row>
        <row r="8160">
          <cell r="B8160">
            <v>42496</v>
          </cell>
          <cell r="C8160">
            <v>8</v>
          </cell>
          <cell r="D8160" t="str">
            <v>ON</v>
          </cell>
          <cell r="E8160" t="str">
            <v>Refinance External</v>
          </cell>
          <cell r="F8160" t="str">
            <v>Fixed</v>
          </cell>
          <cell r="I8160">
            <v>32.520000000000003</v>
          </cell>
          <cell r="J8160">
            <v>32.1</v>
          </cell>
          <cell r="K8160" t="str">
            <v>Conv</v>
          </cell>
          <cell r="L8160">
            <v>256153.92</v>
          </cell>
          <cell r="M8160" t="str">
            <v>Owner-Occupied</v>
          </cell>
          <cell r="N8160">
            <v>0</v>
          </cell>
          <cell r="O8160">
            <v>43831</v>
          </cell>
          <cell r="P8160" t="str">
            <v>Current</v>
          </cell>
        </row>
        <row r="8161">
          <cell r="B8161">
            <v>42128</v>
          </cell>
          <cell r="C8161">
            <v>20</v>
          </cell>
          <cell r="D8161" t="str">
            <v>ON</v>
          </cell>
          <cell r="E8161" t="str">
            <v>Refinance External</v>
          </cell>
          <cell r="F8161" t="str">
            <v>ARM</v>
          </cell>
          <cell r="I8161">
            <v>17.41</v>
          </cell>
          <cell r="J8161">
            <v>13.72</v>
          </cell>
          <cell r="K8161" t="str">
            <v>Conv</v>
          </cell>
          <cell r="L8161">
            <v>294909.7</v>
          </cell>
          <cell r="M8161" t="str">
            <v>Owner-Occupied</v>
          </cell>
          <cell r="N8161">
            <v>0</v>
          </cell>
          <cell r="O8161">
            <v>43831</v>
          </cell>
          <cell r="P8161" t="str">
            <v>Current</v>
          </cell>
        </row>
        <row r="8162">
          <cell r="B8162">
            <v>41852</v>
          </cell>
          <cell r="C8162">
            <v>29</v>
          </cell>
          <cell r="D8162" t="str">
            <v>ON</v>
          </cell>
          <cell r="E8162" t="str">
            <v>Refinance External</v>
          </cell>
          <cell r="F8162" t="str">
            <v>Fixed</v>
          </cell>
          <cell r="I8162">
            <v>41.66</v>
          </cell>
          <cell r="J8162">
            <v>29.51</v>
          </cell>
          <cell r="K8162" t="str">
            <v>Conv</v>
          </cell>
          <cell r="L8162">
            <v>200601.5</v>
          </cell>
          <cell r="M8162" t="str">
            <v>Owner-Occupied</v>
          </cell>
          <cell r="N8162">
            <v>0</v>
          </cell>
          <cell r="O8162">
            <v>43831</v>
          </cell>
          <cell r="P8162" t="str">
            <v>Current</v>
          </cell>
        </row>
        <row r="8163">
          <cell r="B8163">
            <v>42684</v>
          </cell>
          <cell r="C8163">
            <v>2</v>
          </cell>
          <cell r="D8163" t="str">
            <v>AB</v>
          </cell>
          <cell r="E8163" t="str">
            <v>Refinance External</v>
          </cell>
          <cell r="F8163" t="str">
            <v>Fixed</v>
          </cell>
          <cell r="I8163">
            <v>40.36</v>
          </cell>
          <cell r="J8163">
            <v>12.61</v>
          </cell>
          <cell r="K8163" t="str">
            <v>Conv</v>
          </cell>
          <cell r="L8163">
            <v>289650.89</v>
          </cell>
          <cell r="M8163" t="str">
            <v>Rental</v>
          </cell>
          <cell r="N8163">
            <v>0</v>
          </cell>
          <cell r="O8163">
            <v>43831</v>
          </cell>
          <cell r="P8163" t="str">
            <v>Current</v>
          </cell>
        </row>
        <row r="8164">
          <cell r="B8164">
            <v>41782</v>
          </cell>
          <cell r="C8164">
            <v>32</v>
          </cell>
          <cell r="D8164" t="str">
            <v>AB</v>
          </cell>
          <cell r="E8164" t="str">
            <v>Purchase</v>
          </cell>
          <cell r="F8164" t="str">
            <v>Fixed</v>
          </cell>
          <cell r="I8164">
            <v>40.96</v>
          </cell>
          <cell r="J8164">
            <v>23.54</v>
          </cell>
          <cell r="K8164" t="str">
            <v>HiRatio</v>
          </cell>
          <cell r="L8164">
            <v>377563.91</v>
          </cell>
          <cell r="M8164" t="str">
            <v>Owner-Occupied</v>
          </cell>
          <cell r="N8164">
            <v>0</v>
          </cell>
          <cell r="O8164">
            <v>43831</v>
          </cell>
          <cell r="P8164" t="str">
            <v>Current</v>
          </cell>
        </row>
        <row r="8165">
          <cell r="B8165">
            <v>41088</v>
          </cell>
          <cell r="C8165">
            <v>55</v>
          </cell>
          <cell r="D8165" t="str">
            <v>ON</v>
          </cell>
          <cell r="E8165" t="str">
            <v>Purchase</v>
          </cell>
          <cell r="F8165" t="str">
            <v>Fixed</v>
          </cell>
          <cell r="I8165">
            <v>37.380000000000003</v>
          </cell>
          <cell r="J8165">
            <v>19.68</v>
          </cell>
          <cell r="K8165" t="str">
            <v>HiRatio</v>
          </cell>
          <cell r="L8165">
            <v>0</v>
          </cell>
          <cell r="M8165" t="str">
            <v>Owner-Occupied</v>
          </cell>
          <cell r="N8165">
            <v>4</v>
          </cell>
          <cell r="O8165">
            <v>42387</v>
          </cell>
          <cell r="P8165" t="str">
            <v>Current</v>
          </cell>
        </row>
        <row r="8166">
          <cell r="B8166">
            <v>41803</v>
          </cell>
          <cell r="C8166">
            <v>31</v>
          </cell>
          <cell r="D8166" t="str">
            <v>AB</v>
          </cell>
          <cell r="E8166" t="str">
            <v>Purchase</v>
          </cell>
          <cell r="F8166" t="str">
            <v>Fixed</v>
          </cell>
          <cell r="I8166">
            <v>36.83</v>
          </cell>
          <cell r="J8166">
            <v>23.04</v>
          </cell>
          <cell r="K8166" t="str">
            <v>HiRatio</v>
          </cell>
          <cell r="L8166">
            <v>478792.41</v>
          </cell>
          <cell r="M8166" t="str">
            <v>Owner-Occupied</v>
          </cell>
          <cell r="N8166">
            <v>0</v>
          </cell>
          <cell r="O8166">
            <v>43831</v>
          </cell>
          <cell r="P8166" t="str">
            <v>Current</v>
          </cell>
        </row>
        <row r="8167">
          <cell r="B8167">
            <v>42137</v>
          </cell>
          <cell r="C8167">
            <v>20</v>
          </cell>
          <cell r="D8167" t="str">
            <v>ON</v>
          </cell>
          <cell r="E8167" t="str">
            <v>Refinance External</v>
          </cell>
          <cell r="F8167" t="str">
            <v>ARM</v>
          </cell>
          <cell r="I8167">
            <v>25.93</v>
          </cell>
          <cell r="J8167">
            <v>23.12</v>
          </cell>
          <cell r="K8167" t="str">
            <v>Conv</v>
          </cell>
          <cell r="L8167">
            <v>334896.01</v>
          </cell>
          <cell r="M8167" t="str">
            <v>Owner-Occupied</v>
          </cell>
          <cell r="N8167">
            <v>0</v>
          </cell>
          <cell r="O8167">
            <v>43831</v>
          </cell>
          <cell r="P8167" t="str">
            <v>Current</v>
          </cell>
        </row>
        <row r="8168">
          <cell r="B8168">
            <v>42612</v>
          </cell>
          <cell r="C8168">
            <v>5</v>
          </cell>
          <cell r="D8168" t="str">
            <v>BC</v>
          </cell>
          <cell r="E8168" t="str">
            <v>Purchase</v>
          </cell>
          <cell r="F8168" t="str">
            <v>Fixed</v>
          </cell>
          <cell r="I8168">
            <v>43.53</v>
          </cell>
          <cell r="J8168">
            <v>29.14</v>
          </cell>
          <cell r="K8168" t="str">
            <v>HiRatio</v>
          </cell>
          <cell r="L8168">
            <v>509234.96</v>
          </cell>
          <cell r="M8168" t="str">
            <v>Owner-Occupied</v>
          </cell>
          <cell r="N8168">
            <v>0</v>
          </cell>
          <cell r="O8168">
            <v>43831</v>
          </cell>
          <cell r="P8168" t="str">
            <v>Current</v>
          </cell>
        </row>
        <row r="8169">
          <cell r="B8169">
            <v>42100</v>
          </cell>
          <cell r="C8169">
            <v>21</v>
          </cell>
          <cell r="D8169" t="str">
            <v>NS</v>
          </cell>
          <cell r="E8169" t="str">
            <v>Transfer</v>
          </cell>
          <cell r="F8169" t="str">
            <v>Fixed</v>
          </cell>
          <cell r="I8169">
            <v>37.18</v>
          </cell>
          <cell r="J8169">
            <v>25.41</v>
          </cell>
          <cell r="K8169" t="str">
            <v>Conv</v>
          </cell>
          <cell r="L8169">
            <v>117717.02</v>
          </cell>
          <cell r="M8169" t="str">
            <v>Owner-Occupied</v>
          </cell>
          <cell r="N8169">
            <v>0</v>
          </cell>
          <cell r="O8169">
            <v>43831</v>
          </cell>
          <cell r="P8169" t="str">
            <v>Current</v>
          </cell>
        </row>
        <row r="8170">
          <cell r="B8170">
            <v>41761</v>
          </cell>
          <cell r="C8170">
            <v>32</v>
          </cell>
          <cell r="D8170" t="str">
            <v>ON</v>
          </cell>
          <cell r="E8170" t="str">
            <v>Refinance External</v>
          </cell>
          <cell r="F8170" t="str">
            <v>ARM</v>
          </cell>
          <cell r="I8170">
            <v>33.46</v>
          </cell>
          <cell r="J8170">
            <v>23.12</v>
          </cell>
          <cell r="K8170" t="str">
            <v>Conv</v>
          </cell>
          <cell r="L8170">
            <v>0</v>
          </cell>
          <cell r="M8170" t="str">
            <v>Owner-Occupied</v>
          </cell>
          <cell r="N8170">
            <v>4</v>
          </cell>
          <cell r="O8170">
            <v>42695</v>
          </cell>
          <cell r="P8170" t="str">
            <v>Current</v>
          </cell>
        </row>
        <row r="8171">
          <cell r="B8171">
            <v>41556</v>
          </cell>
          <cell r="C8171">
            <v>39</v>
          </cell>
          <cell r="D8171" t="str">
            <v>ON</v>
          </cell>
          <cell r="E8171" t="str">
            <v>Transfer</v>
          </cell>
          <cell r="F8171" t="str">
            <v>ARM</v>
          </cell>
          <cell r="I8171">
            <v>29.44</v>
          </cell>
          <cell r="J8171">
            <v>22.79</v>
          </cell>
          <cell r="K8171" t="str">
            <v>Conv</v>
          </cell>
          <cell r="L8171">
            <v>157042.39000000001</v>
          </cell>
          <cell r="M8171" t="str">
            <v>Owner-Occupied</v>
          </cell>
          <cell r="N8171">
            <v>0</v>
          </cell>
          <cell r="O8171">
            <v>43831</v>
          </cell>
          <cell r="P8171" t="str">
            <v>Current</v>
          </cell>
        </row>
        <row r="8172">
          <cell r="B8172">
            <v>42002</v>
          </cell>
          <cell r="C8172">
            <v>25</v>
          </cell>
          <cell r="D8172" t="str">
            <v>SK</v>
          </cell>
          <cell r="E8172" t="str">
            <v>Purchase</v>
          </cell>
          <cell r="F8172" t="str">
            <v>ARM</v>
          </cell>
          <cell r="I8172">
            <v>18.75</v>
          </cell>
          <cell r="J8172">
            <v>18.440000000000001</v>
          </cell>
          <cell r="K8172" t="str">
            <v>HiRatio</v>
          </cell>
          <cell r="L8172">
            <v>89719.79</v>
          </cell>
          <cell r="M8172" t="str">
            <v>Owner-Occupied</v>
          </cell>
          <cell r="N8172">
            <v>0</v>
          </cell>
          <cell r="O8172">
            <v>43831</v>
          </cell>
          <cell r="P8172" t="str">
            <v>Current</v>
          </cell>
        </row>
        <row r="8173">
          <cell r="B8173">
            <v>41257</v>
          </cell>
          <cell r="C8173">
            <v>49</v>
          </cell>
          <cell r="D8173" t="str">
            <v>AB</v>
          </cell>
          <cell r="E8173" t="str">
            <v>Refinance External</v>
          </cell>
          <cell r="F8173" t="str">
            <v>Fixed</v>
          </cell>
          <cell r="I8173">
            <v>23.32</v>
          </cell>
          <cell r="J8173">
            <v>13.8</v>
          </cell>
          <cell r="K8173" t="str">
            <v>Conv</v>
          </cell>
          <cell r="L8173">
            <v>158453.62</v>
          </cell>
          <cell r="M8173" t="str">
            <v>Owner-Occupied</v>
          </cell>
          <cell r="N8173">
            <v>0</v>
          </cell>
          <cell r="O8173">
            <v>43831</v>
          </cell>
          <cell r="P8173" t="str">
            <v>Current</v>
          </cell>
        </row>
        <row r="8174">
          <cell r="B8174">
            <v>42489</v>
          </cell>
          <cell r="C8174">
            <v>9</v>
          </cell>
          <cell r="D8174" t="str">
            <v>ON</v>
          </cell>
          <cell r="E8174" t="str">
            <v>Purchase</v>
          </cell>
          <cell r="F8174" t="str">
            <v>Fixed</v>
          </cell>
          <cell r="I8174">
            <v>37.76</v>
          </cell>
          <cell r="J8174">
            <v>36.200000000000003</v>
          </cell>
          <cell r="K8174" t="str">
            <v>HiRatio</v>
          </cell>
          <cell r="L8174">
            <v>244611.39</v>
          </cell>
          <cell r="M8174" t="str">
            <v>Owner-Occupied</v>
          </cell>
          <cell r="N8174">
            <v>0</v>
          </cell>
          <cell r="O8174">
            <v>43831</v>
          </cell>
          <cell r="P8174" t="str">
            <v>Current</v>
          </cell>
        </row>
        <row r="8175">
          <cell r="B8175">
            <v>42153</v>
          </cell>
          <cell r="C8175">
            <v>20</v>
          </cell>
          <cell r="D8175" t="str">
            <v>SK</v>
          </cell>
          <cell r="E8175" t="str">
            <v>Purchase</v>
          </cell>
          <cell r="F8175" t="str">
            <v>Fixed</v>
          </cell>
          <cell r="I8175">
            <v>28.7</v>
          </cell>
          <cell r="J8175">
            <v>28.18</v>
          </cell>
          <cell r="K8175" t="str">
            <v>HiRatio</v>
          </cell>
          <cell r="L8175">
            <v>274618.46000000002</v>
          </cell>
          <cell r="M8175" t="str">
            <v>Owner-Occupied</v>
          </cell>
          <cell r="N8175">
            <v>0</v>
          </cell>
          <cell r="O8175">
            <v>43831</v>
          </cell>
          <cell r="P8175" t="str">
            <v>Current</v>
          </cell>
        </row>
        <row r="8176">
          <cell r="B8176">
            <v>42164</v>
          </cell>
          <cell r="C8176">
            <v>19</v>
          </cell>
          <cell r="D8176" t="str">
            <v>ON</v>
          </cell>
          <cell r="E8176" t="str">
            <v>Transfer</v>
          </cell>
          <cell r="F8176" t="str">
            <v>Fixed</v>
          </cell>
          <cell r="I8176">
            <v>31.5</v>
          </cell>
          <cell r="J8176">
            <v>14.74</v>
          </cell>
          <cell r="K8176" t="str">
            <v>HiRatio</v>
          </cell>
          <cell r="L8176">
            <v>285037.8</v>
          </cell>
          <cell r="M8176" t="str">
            <v>Owner-Occupied</v>
          </cell>
          <cell r="N8176">
            <v>0</v>
          </cell>
          <cell r="O8176">
            <v>43831</v>
          </cell>
          <cell r="P8176" t="str">
            <v>Current</v>
          </cell>
        </row>
        <row r="8177">
          <cell r="B8177">
            <v>41996</v>
          </cell>
          <cell r="C8177">
            <v>25</v>
          </cell>
          <cell r="D8177" t="str">
            <v>ON</v>
          </cell>
          <cell r="E8177" t="str">
            <v>Purchase</v>
          </cell>
          <cell r="F8177" t="str">
            <v>Fixed</v>
          </cell>
          <cell r="I8177">
            <v>32.5</v>
          </cell>
          <cell r="J8177">
            <v>30.34</v>
          </cell>
          <cell r="K8177" t="str">
            <v>HiRatio</v>
          </cell>
          <cell r="L8177">
            <v>211962.8</v>
          </cell>
          <cell r="M8177" t="str">
            <v>Owner-Occupied</v>
          </cell>
          <cell r="N8177">
            <v>0</v>
          </cell>
          <cell r="O8177">
            <v>43831</v>
          </cell>
          <cell r="P8177" t="str">
            <v>Current</v>
          </cell>
        </row>
        <row r="8178">
          <cell r="B8178">
            <v>42538</v>
          </cell>
          <cell r="C8178">
            <v>7</v>
          </cell>
          <cell r="D8178" t="str">
            <v>ON</v>
          </cell>
          <cell r="E8178" t="str">
            <v>Purchase</v>
          </cell>
          <cell r="F8178" t="str">
            <v>Fixed</v>
          </cell>
          <cell r="I8178">
            <v>27.15</v>
          </cell>
          <cell r="J8178">
            <v>23.33</v>
          </cell>
          <cell r="K8178" t="str">
            <v>HiRatio</v>
          </cell>
          <cell r="L8178">
            <v>451791.38</v>
          </cell>
          <cell r="M8178" t="str">
            <v>Owner-Occupied</v>
          </cell>
          <cell r="N8178">
            <v>0</v>
          </cell>
          <cell r="O8178">
            <v>43831</v>
          </cell>
          <cell r="P8178" t="str">
            <v>Current</v>
          </cell>
        </row>
        <row r="8179">
          <cell r="B8179">
            <v>42333</v>
          </cell>
          <cell r="C8179">
            <v>14</v>
          </cell>
          <cell r="D8179" t="str">
            <v>ON</v>
          </cell>
          <cell r="E8179" t="str">
            <v>Refinance External</v>
          </cell>
          <cell r="F8179" t="str">
            <v>Fixed</v>
          </cell>
          <cell r="I8179">
            <v>40.43</v>
          </cell>
          <cell r="J8179">
            <v>37.74</v>
          </cell>
          <cell r="K8179" t="str">
            <v>Conv</v>
          </cell>
          <cell r="L8179">
            <v>449470.1</v>
          </cell>
          <cell r="M8179" t="str">
            <v>Owner-Occupied</v>
          </cell>
          <cell r="N8179">
            <v>0</v>
          </cell>
          <cell r="O8179">
            <v>43831</v>
          </cell>
          <cell r="P8179" t="str">
            <v>Current</v>
          </cell>
        </row>
        <row r="8180">
          <cell r="B8180">
            <v>41575</v>
          </cell>
          <cell r="C8180">
            <v>39</v>
          </cell>
          <cell r="D8180" t="str">
            <v>ON</v>
          </cell>
          <cell r="E8180" t="str">
            <v>Purchase</v>
          </cell>
          <cell r="F8180" t="str">
            <v>ARM</v>
          </cell>
          <cell r="I8180">
            <v>37.31</v>
          </cell>
          <cell r="J8180">
            <v>21.9</v>
          </cell>
          <cell r="K8180" t="str">
            <v>HiRatio</v>
          </cell>
          <cell r="L8180">
            <v>0</v>
          </cell>
          <cell r="M8180" t="str">
            <v>Owner-Occupied</v>
          </cell>
          <cell r="N8180">
            <v>4</v>
          </cell>
          <cell r="O8180">
            <v>42733</v>
          </cell>
          <cell r="P8180" t="str">
            <v>Current</v>
          </cell>
        </row>
        <row r="8181">
          <cell r="B8181">
            <v>42496</v>
          </cell>
          <cell r="C8181">
            <v>8</v>
          </cell>
          <cell r="D8181" t="str">
            <v>ON</v>
          </cell>
          <cell r="E8181" t="str">
            <v>Purchase</v>
          </cell>
          <cell r="F8181" t="str">
            <v>Fixed</v>
          </cell>
          <cell r="I8181">
            <v>37.67</v>
          </cell>
          <cell r="J8181">
            <v>37.36</v>
          </cell>
          <cell r="K8181" t="str">
            <v>HiRatio</v>
          </cell>
          <cell r="L8181">
            <v>192791.74</v>
          </cell>
          <cell r="M8181" t="str">
            <v>Owner-Occupied</v>
          </cell>
          <cell r="N8181">
            <v>0</v>
          </cell>
          <cell r="O8181">
            <v>43831</v>
          </cell>
          <cell r="P8181" t="str">
            <v>Current</v>
          </cell>
        </row>
        <row r="8182">
          <cell r="B8182">
            <v>42692</v>
          </cell>
          <cell r="C8182">
            <v>2</v>
          </cell>
          <cell r="D8182" t="str">
            <v>ON</v>
          </cell>
          <cell r="E8182" t="str">
            <v>Refinance Existing Client</v>
          </cell>
          <cell r="F8182" t="str">
            <v>ARM</v>
          </cell>
          <cell r="I8182">
            <v>34.65</v>
          </cell>
          <cell r="J8182">
            <v>28.94</v>
          </cell>
          <cell r="K8182" t="str">
            <v>Conv</v>
          </cell>
          <cell r="L8182">
            <v>278754.24</v>
          </cell>
          <cell r="M8182" t="str">
            <v>Owner-Occupied</v>
          </cell>
          <cell r="N8182">
            <v>0</v>
          </cell>
          <cell r="O8182">
            <v>43831</v>
          </cell>
          <cell r="P8182" t="str">
            <v>Current</v>
          </cell>
        </row>
        <row r="8183">
          <cell r="B8183">
            <v>42398</v>
          </cell>
          <cell r="C8183">
            <v>12</v>
          </cell>
          <cell r="D8183" t="str">
            <v>BC</v>
          </cell>
          <cell r="E8183" t="str">
            <v>Refinance External</v>
          </cell>
          <cell r="F8183" t="str">
            <v>ARM</v>
          </cell>
          <cell r="I8183">
            <v>34.32</v>
          </cell>
          <cell r="J8183">
            <v>21.24</v>
          </cell>
          <cell r="K8183" t="str">
            <v>Conv</v>
          </cell>
          <cell r="L8183">
            <v>412017.71</v>
          </cell>
          <cell r="M8183" t="str">
            <v>Owner-Occupied</v>
          </cell>
          <cell r="N8183">
            <v>0</v>
          </cell>
          <cell r="O8183">
            <v>43831</v>
          </cell>
          <cell r="P8183" t="str">
            <v>Current</v>
          </cell>
        </row>
        <row r="8184">
          <cell r="B8184">
            <v>42699</v>
          </cell>
          <cell r="C8184">
            <v>2</v>
          </cell>
          <cell r="D8184" t="str">
            <v>AB</v>
          </cell>
          <cell r="E8184" t="str">
            <v>Transfer</v>
          </cell>
          <cell r="F8184" t="str">
            <v>Fixed</v>
          </cell>
          <cell r="I8184">
            <v>21.31</v>
          </cell>
          <cell r="J8184">
            <v>18.95</v>
          </cell>
          <cell r="K8184" t="str">
            <v>HiRatio</v>
          </cell>
          <cell r="L8184">
            <v>324265.69</v>
          </cell>
          <cell r="M8184" t="str">
            <v>Owner-Occupied</v>
          </cell>
          <cell r="N8184">
            <v>0</v>
          </cell>
          <cell r="O8184">
            <v>43831</v>
          </cell>
          <cell r="P8184" t="str">
            <v>Current</v>
          </cell>
        </row>
        <row r="8185">
          <cell r="B8185">
            <v>42233</v>
          </cell>
          <cell r="C8185">
            <v>17</v>
          </cell>
          <cell r="D8185" t="str">
            <v>ON</v>
          </cell>
          <cell r="E8185" t="str">
            <v>Purchase</v>
          </cell>
          <cell r="F8185" t="str">
            <v>Fixed</v>
          </cell>
          <cell r="I8185">
            <v>35.11</v>
          </cell>
          <cell r="J8185">
            <v>34.93</v>
          </cell>
          <cell r="K8185" t="str">
            <v>Conv</v>
          </cell>
          <cell r="L8185">
            <v>417713.74</v>
          </cell>
          <cell r="M8185" t="str">
            <v>Owner-Occupied</v>
          </cell>
          <cell r="N8185">
            <v>0</v>
          </cell>
          <cell r="O8185">
            <v>43831</v>
          </cell>
          <cell r="P8185" t="str">
            <v>Current</v>
          </cell>
        </row>
        <row r="8186">
          <cell r="B8186">
            <v>42333</v>
          </cell>
          <cell r="C8186">
            <v>14</v>
          </cell>
          <cell r="D8186" t="str">
            <v>BC</v>
          </cell>
          <cell r="E8186" t="str">
            <v>Purchase</v>
          </cell>
          <cell r="F8186" t="str">
            <v>Fixed</v>
          </cell>
          <cell r="I8186">
            <v>35.35</v>
          </cell>
          <cell r="J8186">
            <v>34.78</v>
          </cell>
          <cell r="K8186" t="str">
            <v>HiRatio</v>
          </cell>
          <cell r="L8186">
            <v>259965.86</v>
          </cell>
          <cell r="M8186" t="str">
            <v>Owner-Occupied</v>
          </cell>
          <cell r="N8186">
            <v>0</v>
          </cell>
          <cell r="O8186">
            <v>43831</v>
          </cell>
          <cell r="P8186" t="str">
            <v>Current</v>
          </cell>
        </row>
        <row r="8187">
          <cell r="B8187">
            <v>41705</v>
          </cell>
          <cell r="C8187">
            <v>34</v>
          </cell>
          <cell r="D8187" t="str">
            <v>BC</v>
          </cell>
          <cell r="E8187" t="str">
            <v>Refinance External</v>
          </cell>
          <cell r="F8187" t="str">
            <v>ARM</v>
          </cell>
          <cell r="I8187">
            <v>27.06</v>
          </cell>
          <cell r="J8187">
            <v>9.6300000000000008</v>
          </cell>
          <cell r="K8187" t="str">
            <v>Conv</v>
          </cell>
          <cell r="L8187">
            <v>377343.03</v>
          </cell>
          <cell r="M8187" t="str">
            <v>Second Home</v>
          </cell>
          <cell r="N8187">
            <v>0</v>
          </cell>
          <cell r="O8187">
            <v>43831</v>
          </cell>
          <cell r="P8187" t="str">
            <v>Current</v>
          </cell>
        </row>
        <row r="8188">
          <cell r="B8188">
            <v>41512</v>
          </cell>
          <cell r="C8188">
            <v>41</v>
          </cell>
          <cell r="D8188" t="str">
            <v>BC</v>
          </cell>
          <cell r="E8188" t="str">
            <v>Purchase</v>
          </cell>
          <cell r="F8188" t="str">
            <v>ARM</v>
          </cell>
          <cell r="I8188">
            <v>34.53</v>
          </cell>
          <cell r="J8188">
            <v>29.19</v>
          </cell>
          <cell r="K8188" t="str">
            <v>Conv</v>
          </cell>
          <cell r="L8188">
            <v>0</v>
          </cell>
          <cell r="M8188" t="str">
            <v>Owner-Occupied</v>
          </cell>
          <cell r="N8188">
            <v>4</v>
          </cell>
          <cell r="O8188">
            <v>41822</v>
          </cell>
          <cell r="P8188" t="str">
            <v>Current</v>
          </cell>
        </row>
        <row r="8189">
          <cell r="B8189">
            <v>42121</v>
          </cell>
          <cell r="C8189">
            <v>21</v>
          </cell>
          <cell r="D8189" t="str">
            <v>ON</v>
          </cell>
          <cell r="E8189" t="str">
            <v>Purchase with Improvements</v>
          </cell>
          <cell r="F8189" t="str">
            <v>Fixed</v>
          </cell>
          <cell r="I8189">
            <v>42.5</v>
          </cell>
          <cell r="J8189">
            <v>31.56</v>
          </cell>
          <cell r="K8189" t="str">
            <v>HiRatio</v>
          </cell>
          <cell r="L8189">
            <v>315928</v>
          </cell>
          <cell r="M8189" t="str">
            <v>Owner-Occupied</v>
          </cell>
          <cell r="N8189">
            <v>0</v>
          </cell>
          <cell r="O8189">
            <v>43831</v>
          </cell>
          <cell r="P8189" t="str">
            <v>Current</v>
          </cell>
        </row>
        <row r="8190">
          <cell r="B8190">
            <v>42188</v>
          </cell>
          <cell r="C8190">
            <v>18</v>
          </cell>
          <cell r="D8190" t="str">
            <v>ON</v>
          </cell>
          <cell r="E8190" t="str">
            <v>Purchase</v>
          </cell>
          <cell r="F8190" t="str">
            <v>Fixed</v>
          </cell>
          <cell r="I8190">
            <v>34.68</v>
          </cell>
          <cell r="J8190">
            <v>22.36</v>
          </cell>
          <cell r="K8190" t="str">
            <v>Conv</v>
          </cell>
          <cell r="L8190">
            <v>457461.5</v>
          </cell>
          <cell r="M8190" t="str">
            <v>Owner-Occupied</v>
          </cell>
          <cell r="N8190">
            <v>0</v>
          </cell>
          <cell r="O8190">
            <v>43831</v>
          </cell>
          <cell r="P8190" t="str">
            <v>Current</v>
          </cell>
        </row>
        <row r="8191">
          <cell r="B8191">
            <v>41610</v>
          </cell>
          <cell r="C8191">
            <v>37</v>
          </cell>
          <cell r="D8191" t="str">
            <v>MB</v>
          </cell>
          <cell r="E8191" t="str">
            <v>Purchase</v>
          </cell>
          <cell r="F8191" t="str">
            <v>Fixed</v>
          </cell>
          <cell r="I8191">
            <v>34.340000000000003</v>
          </cell>
          <cell r="J8191">
            <v>16.7</v>
          </cell>
          <cell r="K8191" t="str">
            <v>HiRatio</v>
          </cell>
          <cell r="L8191">
            <v>185996.61</v>
          </cell>
          <cell r="M8191" t="str">
            <v>Owner-Occupied</v>
          </cell>
          <cell r="N8191">
            <v>0</v>
          </cell>
          <cell r="O8191">
            <v>43831</v>
          </cell>
          <cell r="P8191" t="str">
            <v>Current</v>
          </cell>
        </row>
        <row r="8192">
          <cell r="B8192">
            <v>41106</v>
          </cell>
          <cell r="C8192">
            <v>54</v>
          </cell>
          <cell r="D8192" t="str">
            <v>ON</v>
          </cell>
          <cell r="E8192" t="str">
            <v>Purchase</v>
          </cell>
          <cell r="F8192" t="str">
            <v>Fixed</v>
          </cell>
          <cell r="I8192">
            <v>34.049999999999997</v>
          </cell>
          <cell r="J8192">
            <v>29.84</v>
          </cell>
          <cell r="K8192" t="str">
            <v>HiRatio</v>
          </cell>
          <cell r="L8192">
            <v>167792.81</v>
          </cell>
          <cell r="M8192" t="str">
            <v>Owner-Occupied</v>
          </cell>
          <cell r="N8192">
            <v>0</v>
          </cell>
          <cell r="O8192">
            <v>43831</v>
          </cell>
          <cell r="P8192" t="str">
            <v>Current</v>
          </cell>
        </row>
        <row r="8193">
          <cell r="B8193">
            <v>41809</v>
          </cell>
          <cell r="C8193">
            <v>31</v>
          </cell>
          <cell r="D8193" t="str">
            <v>BC</v>
          </cell>
          <cell r="E8193" t="str">
            <v>Transfer</v>
          </cell>
          <cell r="F8193" t="str">
            <v>ARM</v>
          </cell>
          <cell r="I8193">
            <v>36.75</v>
          </cell>
          <cell r="J8193">
            <v>22.09</v>
          </cell>
          <cell r="K8193" t="str">
            <v>Conv</v>
          </cell>
          <cell r="L8193">
            <v>464048.77</v>
          </cell>
          <cell r="M8193" t="str">
            <v>Owner-Occupied</v>
          </cell>
          <cell r="N8193">
            <v>0</v>
          </cell>
          <cell r="O8193">
            <v>43831</v>
          </cell>
          <cell r="P8193" t="str">
            <v>Current</v>
          </cell>
        </row>
        <row r="8194">
          <cell r="B8194">
            <v>42327</v>
          </cell>
          <cell r="C8194">
            <v>14</v>
          </cell>
          <cell r="D8194" t="str">
            <v>ON</v>
          </cell>
          <cell r="E8194" t="str">
            <v>Purchase</v>
          </cell>
          <cell r="F8194" t="str">
            <v>ARM</v>
          </cell>
          <cell r="I8194">
            <v>35.340000000000003</v>
          </cell>
          <cell r="J8194">
            <v>19.12</v>
          </cell>
          <cell r="K8194" t="str">
            <v>Conv</v>
          </cell>
          <cell r="L8194">
            <v>103776.62</v>
          </cell>
          <cell r="M8194" t="str">
            <v>Owner-Occupied</v>
          </cell>
          <cell r="N8194">
            <v>0</v>
          </cell>
          <cell r="O8194">
            <v>43831</v>
          </cell>
          <cell r="P8194" t="str">
            <v>Current</v>
          </cell>
        </row>
        <row r="8195">
          <cell r="B8195">
            <v>42101</v>
          </cell>
          <cell r="C8195">
            <v>21</v>
          </cell>
          <cell r="D8195" t="str">
            <v>ON</v>
          </cell>
          <cell r="E8195" t="str">
            <v>Refinance External</v>
          </cell>
          <cell r="F8195" t="str">
            <v>Fixed</v>
          </cell>
          <cell r="I8195">
            <v>25.38</v>
          </cell>
          <cell r="J8195">
            <v>23.32</v>
          </cell>
          <cell r="K8195" t="str">
            <v>Conv</v>
          </cell>
          <cell r="L8195">
            <v>307117.57</v>
          </cell>
          <cell r="M8195" t="str">
            <v>Owner-Occupied</v>
          </cell>
          <cell r="N8195">
            <v>0</v>
          </cell>
          <cell r="O8195">
            <v>43831</v>
          </cell>
          <cell r="P8195" t="str">
            <v>Current</v>
          </cell>
        </row>
        <row r="8196">
          <cell r="B8196">
            <v>41824</v>
          </cell>
          <cell r="C8196">
            <v>30</v>
          </cell>
          <cell r="D8196" t="str">
            <v>MB</v>
          </cell>
          <cell r="E8196" t="str">
            <v>Purchase</v>
          </cell>
          <cell r="F8196" t="str">
            <v>ARM</v>
          </cell>
          <cell r="I8196">
            <v>15.37</v>
          </cell>
          <cell r="J8196">
            <v>10.61</v>
          </cell>
          <cell r="K8196" t="str">
            <v>HiRatio</v>
          </cell>
          <cell r="L8196">
            <v>209344.63</v>
          </cell>
          <cell r="M8196" t="str">
            <v>Owner-Occupied</v>
          </cell>
          <cell r="N8196">
            <v>0</v>
          </cell>
          <cell r="O8196">
            <v>43831</v>
          </cell>
          <cell r="P8196" t="str">
            <v>Current</v>
          </cell>
        </row>
        <row r="8197">
          <cell r="B8197">
            <v>41890</v>
          </cell>
          <cell r="C8197">
            <v>28</v>
          </cell>
          <cell r="D8197" t="str">
            <v>ON</v>
          </cell>
          <cell r="E8197" t="str">
            <v>Refinance External</v>
          </cell>
          <cell r="F8197" t="str">
            <v>ARM</v>
          </cell>
          <cell r="I8197">
            <v>32.39</v>
          </cell>
          <cell r="J8197">
            <v>25.16</v>
          </cell>
          <cell r="K8197" t="str">
            <v>Conv</v>
          </cell>
          <cell r="L8197">
            <v>314984.61</v>
          </cell>
          <cell r="M8197" t="str">
            <v>Owner-Occupied</v>
          </cell>
          <cell r="N8197">
            <v>0</v>
          </cell>
          <cell r="O8197">
            <v>43831</v>
          </cell>
          <cell r="P8197" t="str">
            <v>Current</v>
          </cell>
        </row>
        <row r="8198">
          <cell r="B8198">
            <v>41624</v>
          </cell>
          <cell r="C8198">
            <v>37</v>
          </cell>
          <cell r="D8198" t="str">
            <v>ON</v>
          </cell>
          <cell r="E8198" t="str">
            <v>Refinance External</v>
          </cell>
          <cell r="F8198" t="str">
            <v>Fixed</v>
          </cell>
          <cell r="I8198">
            <v>27.12</v>
          </cell>
          <cell r="J8198">
            <v>27.12</v>
          </cell>
          <cell r="K8198" t="str">
            <v>Conv</v>
          </cell>
          <cell r="L8198">
            <v>188098.59</v>
          </cell>
          <cell r="M8198" t="str">
            <v>Owner-Occupied</v>
          </cell>
          <cell r="N8198">
            <v>0</v>
          </cell>
          <cell r="O8198">
            <v>43831</v>
          </cell>
          <cell r="P8198" t="str">
            <v>Current</v>
          </cell>
        </row>
        <row r="8199">
          <cell r="B8199">
            <v>41803</v>
          </cell>
          <cell r="C8199">
            <v>31</v>
          </cell>
          <cell r="D8199" t="str">
            <v>AB</v>
          </cell>
          <cell r="E8199" t="str">
            <v>Purchase</v>
          </cell>
          <cell r="F8199" t="str">
            <v>Fixed</v>
          </cell>
          <cell r="I8199">
            <v>24.24</v>
          </cell>
          <cell r="J8199">
            <v>13.16</v>
          </cell>
          <cell r="K8199" t="str">
            <v>HiRatio</v>
          </cell>
          <cell r="L8199">
            <v>0</v>
          </cell>
          <cell r="M8199" t="str">
            <v>Second Home</v>
          </cell>
          <cell r="N8199">
            <v>4</v>
          </cell>
          <cell r="O8199">
            <v>42537</v>
          </cell>
          <cell r="P8199" t="str">
            <v>Current</v>
          </cell>
        </row>
        <row r="8200">
          <cell r="B8200">
            <v>41726</v>
          </cell>
          <cell r="C8200">
            <v>34</v>
          </cell>
          <cell r="D8200" t="str">
            <v>BC</v>
          </cell>
          <cell r="E8200" t="str">
            <v>Purchase</v>
          </cell>
          <cell r="F8200" t="str">
            <v>Fixed</v>
          </cell>
          <cell r="I8200">
            <v>41</v>
          </cell>
          <cell r="J8200">
            <v>23.97</v>
          </cell>
          <cell r="K8200" t="str">
            <v>HiRatio</v>
          </cell>
          <cell r="L8200">
            <v>341368.07</v>
          </cell>
          <cell r="M8200" t="str">
            <v>Owner-Occupied</v>
          </cell>
          <cell r="N8200">
            <v>0</v>
          </cell>
          <cell r="O8200">
            <v>43831</v>
          </cell>
          <cell r="P8200" t="str">
            <v>Current</v>
          </cell>
        </row>
        <row r="8201">
          <cell r="B8201">
            <v>41060</v>
          </cell>
          <cell r="C8201">
            <v>56</v>
          </cell>
          <cell r="D8201" t="str">
            <v>ON</v>
          </cell>
          <cell r="E8201" t="str">
            <v>Purchase</v>
          </cell>
          <cell r="F8201" t="str">
            <v>Fixed</v>
          </cell>
          <cell r="I8201">
            <v>31.8</v>
          </cell>
          <cell r="J8201">
            <v>15.85</v>
          </cell>
          <cell r="K8201" t="str">
            <v>HiRatio</v>
          </cell>
          <cell r="L8201">
            <v>0</v>
          </cell>
          <cell r="M8201" t="str">
            <v>Second Home</v>
          </cell>
          <cell r="N8201">
            <v>4</v>
          </cell>
          <cell r="O8201">
            <v>41508</v>
          </cell>
          <cell r="P8201" t="str">
            <v>Current</v>
          </cell>
        </row>
        <row r="8202">
          <cell r="B8202">
            <v>42061</v>
          </cell>
          <cell r="C8202">
            <v>23</v>
          </cell>
          <cell r="D8202" t="str">
            <v>AB</v>
          </cell>
          <cell r="E8202" t="str">
            <v>Purchase</v>
          </cell>
          <cell r="F8202" t="str">
            <v>ARM</v>
          </cell>
          <cell r="I8202">
            <v>20.79</v>
          </cell>
          <cell r="J8202">
            <v>18.66</v>
          </cell>
          <cell r="K8202" t="str">
            <v>Conv</v>
          </cell>
          <cell r="L8202">
            <v>317186.88</v>
          </cell>
          <cell r="M8202" t="str">
            <v>Owner-Occupied</v>
          </cell>
          <cell r="N8202">
            <v>0</v>
          </cell>
          <cell r="O8202">
            <v>43831</v>
          </cell>
          <cell r="P8202" t="str">
            <v>Current</v>
          </cell>
        </row>
        <row r="8203">
          <cell r="B8203">
            <v>42675</v>
          </cell>
          <cell r="C8203">
            <v>2</v>
          </cell>
          <cell r="D8203" t="str">
            <v>AB</v>
          </cell>
          <cell r="E8203" t="str">
            <v>Purchase with Improvements</v>
          </cell>
          <cell r="F8203" t="str">
            <v>Fixed</v>
          </cell>
          <cell r="I8203">
            <v>27.93</v>
          </cell>
          <cell r="J8203">
            <v>20.18</v>
          </cell>
          <cell r="K8203" t="str">
            <v>HiRatio</v>
          </cell>
          <cell r="L8203">
            <v>466312.04</v>
          </cell>
          <cell r="M8203" t="str">
            <v>Owner-Occupied</v>
          </cell>
          <cell r="N8203">
            <v>0</v>
          </cell>
          <cell r="O8203">
            <v>43831</v>
          </cell>
          <cell r="P8203" t="str">
            <v>Current</v>
          </cell>
        </row>
        <row r="8204">
          <cell r="B8204">
            <v>41971</v>
          </cell>
          <cell r="C8204">
            <v>26</v>
          </cell>
          <cell r="D8204" t="str">
            <v>BC</v>
          </cell>
          <cell r="E8204" t="str">
            <v>Purchase</v>
          </cell>
          <cell r="F8204" t="str">
            <v>ARM</v>
          </cell>
          <cell r="I8204">
            <v>37.25</v>
          </cell>
          <cell r="J8204">
            <v>24.55</v>
          </cell>
          <cell r="K8204" t="str">
            <v>Conv</v>
          </cell>
          <cell r="L8204">
            <v>0</v>
          </cell>
          <cell r="M8204" t="str">
            <v>Owner-Occupied</v>
          </cell>
          <cell r="N8204">
            <v>4</v>
          </cell>
          <cell r="O8204">
            <v>42522</v>
          </cell>
          <cell r="P8204" t="str">
            <v>Current</v>
          </cell>
        </row>
        <row r="8205">
          <cell r="B8205">
            <v>42612</v>
          </cell>
          <cell r="C8205">
            <v>5</v>
          </cell>
          <cell r="D8205" t="str">
            <v>ON</v>
          </cell>
          <cell r="E8205" t="str">
            <v>Purchase</v>
          </cell>
          <cell r="F8205" t="str">
            <v>Fixed</v>
          </cell>
          <cell r="I8205">
            <v>33.51</v>
          </cell>
          <cell r="J8205">
            <v>26.73</v>
          </cell>
          <cell r="K8205" t="str">
            <v>HiRatio</v>
          </cell>
          <cell r="L8205">
            <v>252208.09</v>
          </cell>
          <cell r="M8205" t="str">
            <v>Owner-Occupied</v>
          </cell>
          <cell r="N8205">
            <v>0</v>
          </cell>
          <cell r="O8205">
            <v>43831</v>
          </cell>
          <cell r="P8205" t="str">
            <v>Current</v>
          </cell>
        </row>
        <row r="8206">
          <cell r="B8206">
            <v>42216</v>
          </cell>
          <cell r="C8206">
            <v>18</v>
          </cell>
          <cell r="D8206" t="str">
            <v>ON</v>
          </cell>
          <cell r="E8206" t="str">
            <v>Purchase</v>
          </cell>
          <cell r="F8206" t="str">
            <v>ARM</v>
          </cell>
          <cell r="I8206">
            <v>23.04</v>
          </cell>
          <cell r="J8206">
            <v>20.260000000000002</v>
          </cell>
          <cell r="K8206" t="str">
            <v>Conv</v>
          </cell>
          <cell r="L8206">
            <v>297268.96999999997</v>
          </cell>
          <cell r="M8206" t="str">
            <v>Owner-Occupied</v>
          </cell>
          <cell r="N8206">
            <v>0</v>
          </cell>
          <cell r="O8206">
            <v>43831</v>
          </cell>
          <cell r="P8206" t="str">
            <v>Current</v>
          </cell>
        </row>
        <row r="8207">
          <cell r="B8207">
            <v>41976</v>
          </cell>
          <cell r="C8207">
            <v>25</v>
          </cell>
          <cell r="D8207" t="str">
            <v>ON</v>
          </cell>
          <cell r="E8207" t="str">
            <v>Refinance External</v>
          </cell>
          <cell r="F8207" t="str">
            <v>Fixed</v>
          </cell>
          <cell r="I8207">
            <v>43.21</v>
          </cell>
          <cell r="J8207">
            <v>26.48</v>
          </cell>
          <cell r="K8207" t="str">
            <v>Conv</v>
          </cell>
          <cell r="L8207">
            <v>0</v>
          </cell>
          <cell r="M8207" t="str">
            <v>Owner-Occupied</v>
          </cell>
          <cell r="N8207">
            <v>4</v>
          </cell>
          <cell r="O8207">
            <v>42485</v>
          </cell>
          <cell r="P8207" t="str">
            <v>Current</v>
          </cell>
        </row>
        <row r="8208">
          <cell r="B8208">
            <v>41935</v>
          </cell>
          <cell r="C8208">
            <v>27</v>
          </cell>
          <cell r="D8208" t="str">
            <v>ON</v>
          </cell>
          <cell r="E8208" t="str">
            <v>Purchase</v>
          </cell>
          <cell r="F8208" t="str">
            <v>ARM</v>
          </cell>
          <cell r="I8208">
            <v>34.880000000000003</v>
          </cell>
          <cell r="J8208">
            <v>28.26</v>
          </cell>
          <cell r="K8208" t="str">
            <v>HiRatio</v>
          </cell>
          <cell r="L8208">
            <v>0</v>
          </cell>
          <cell r="M8208" t="str">
            <v>Owner-Occupied</v>
          </cell>
          <cell r="N8208">
            <v>4</v>
          </cell>
          <cell r="O8208">
            <v>42531</v>
          </cell>
          <cell r="P8208" t="str">
            <v>Current</v>
          </cell>
        </row>
        <row r="8209">
          <cell r="B8209">
            <v>41974</v>
          </cell>
          <cell r="C8209">
            <v>25</v>
          </cell>
          <cell r="D8209" t="str">
            <v>BC</v>
          </cell>
          <cell r="E8209" t="str">
            <v>Purchase</v>
          </cell>
          <cell r="F8209" t="str">
            <v>ARM</v>
          </cell>
          <cell r="I8209">
            <v>30.51</v>
          </cell>
          <cell r="J8209">
            <v>30.31</v>
          </cell>
          <cell r="K8209" t="str">
            <v>HiRatio</v>
          </cell>
          <cell r="L8209">
            <v>587287.03</v>
          </cell>
          <cell r="M8209" t="str">
            <v>Owner-Occupied</v>
          </cell>
          <cell r="N8209">
            <v>0</v>
          </cell>
          <cell r="O8209">
            <v>43831</v>
          </cell>
          <cell r="P8209" t="str">
            <v>Current</v>
          </cell>
        </row>
        <row r="8210">
          <cell r="B8210">
            <v>41598</v>
          </cell>
          <cell r="C8210">
            <v>38</v>
          </cell>
          <cell r="D8210" t="str">
            <v>AB</v>
          </cell>
          <cell r="E8210" t="str">
            <v>Purchase</v>
          </cell>
          <cell r="F8210" t="str">
            <v>Fixed</v>
          </cell>
          <cell r="I8210">
            <v>17.62</v>
          </cell>
          <cell r="J8210">
            <v>17.329999999999998</v>
          </cell>
          <cell r="K8210" t="str">
            <v>HiRatio</v>
          </cell>
          <cell r="L8210">
            <v>75104.05</v>
          </cell>
          <cell r="M8210" t="str">
            <v>Owner-Occupied</v>
          </cell>
          <cell r="N8210">
            <v>0</v>
          </cell>
          <cell r="O8210">
            <v>43831</v>
          </cell>
          <cell r="P8210" t="str">
            <v>Current</v>
          </cell>
        </row>
        <row r="8211">
          <cell r="B8211">
            <v>41698</v>
          </cell>
          <cell r="C8211">
            <v>35</v>
          </cell>
          <cell r="D8211" t="str">
            <v>AB</v>
          </cell>
          <cell r="E8211" t="str">
            <v>Purchase</v>
          </cell>
          <cell r="F8211" t="str">
            <v>Fixed</v>
          </cell>
          <cell r="I8211">
            <v>36.020000000000003</v>
          </cell>
          <cell r="J8211">
            <v>13.11</v>
          </cell>
          <cell r="K8211" t="str">
            <v>HiRatio</v>
          </cell>
          <cell r="L8211">
            <v>229541.8</v>
          </cell>
          <cell r="M8211" t="str">
            <v>Owner-Occupied</v>
          </cell>
          <cell r="N8211">
            <v>0</v>
          </cell>
          <cell r="O8211">
            <v>43831</v>
          </cell>
          <cell r="P8211" t="str">
            <v>Current</v>
          </cell>
        </row>
        <row r="8212">
          <cell r="B8212">
            <v>42215</v>
          </cell>
          <cell r="C8212">
            <v>18</v>
          </cell>
          <cell r="D8212" t="str">
            <v>ON</v>
          </cell>
          <cell r="E8212" t="str">
            <v>Purchase</v>
          </cell>
          <cell r="F8212" t="str">
            <v>ARM</v>
          </cell>
          <cell r="I8212">
            <v>37.130000000000003</v>
          </cell>
          <cell r="J8212">
            <v>24.53</v>
          </cell>
          <cell r="K8212" t="str">
            <v>HiRatio</v>
          </cell>
          <cell r="L8212">
            <v>0</v>
          </cell>
          <cell r="M8212" t="str">
            <v>Owner-Occupied</v>
          </cell>
          <cell r="N8212">
            <v>4</v>
          </cell>
          <cell r="O8212">
            <v>42759</v>
          </cell>
          <cell r="P8212" t="str">
            <v>Current</v>
          </cell>
        </row>
        <row r="8213">
          <cell r="B8213">
            <v>41585</v>
          </cell>
          <cell r="C8213">
            <v>38</v>
          </cell>
          <cell r="D8213" t="str">
            <v>BC</v>
          </cell>
          <cell r="E8213" t="str">
            <v>Purchase</v>
          </cell>
          <cell r="F8213" t="str">
            <v>Fixed</v>
          </cell>
          <cell r="I8213">
            <v>30.22</v>
          </cell>
          <cell r="J8213">
            <v>26.82</v>
          </cell>
          <cell r="K8213" t="str">
            <v>Conv</v>
          </cell>
          <cell r="L8213">
            <v>186678.97</v>
          </cell>
          <cell r="M8213" t="str">
            <v>Owner-Occupied</v>
          </cell>
          <cell r="N8213">
            <v>0</v>
          </cell>
          <cell r="O8213">
            <v>43831</v>
          </cell>
          <cell r="P8213" t="str">
            <v>Current</v>
          </cell>
        </row>
        <row r="8214">
          <cell r="B8214">
            <v>41648</v>
          </cell>
          <cell r="C8214">
            <v>36</v>
          </cell>
          <cell r="D8214" t="str">
            <v>ON</v>
          </cell>
          <cell r="E8214" t="str">
            <v>ETO Existing Client</v>
          </cell>
          <cell r="F8214" t="str">
            <v>Fixed</v>
          </cell>
          <cell r="I8214">
            <v>34.770000000000003</v>
          </cell>
          <cell r="J8214">
            <v>19.329999999999998</v>
          </cell>
          <cell r="K8214" t="str">
            <v>Conv</v>
          </cell>
          <cell r="L8214">
            <v>0</v>
          </cell>
          <cell r="M8214" t="str">
            <v>Owner-Occupied</v>
          </cell>
          <cell r="N8214">
            <v>4</v>
          </cell>
          <cell r="O8214">
            <v>42045</v>
          </cell>
          <cell r="P8214" t="str">
            <v>Current</v>
          </cell>
        </row>
        <row r="8215">
          <cell r="B8215">
            <v>42608</v>
          </cell>
          <cell r="C8215">
            <v>5</v>
          </cell>
          <cell r="D8215" t="str">
            <v>AB</v>
          </cell>
          <cell r="E8215" t="str">
            <v>Purchase</v>
          </cell>
          <cell r="F8215" t="str">
            <v>Fixed</v>
          </cell>
          <cell r="I8215">
            <v>27.34</v>
          </cell>
          <cell r="J8215">
            <v>19.809999999999999</v>
          </cell>
          <cell r="K8215" t="str">
            <v>HiRatio</v>
          </cell>
          <cell r="L8215">
            <v>206510.68</v>
          </cell>
          <cell r="M8215" t="str">
            <v>Owner-Occupied</v>
          </cell>
          <cell r="N8215">
            <v>0</v>
          </cell>
          <cell r="O8215">
            <v>43831</v>
          </cell>
          <cell r="P8215" t="str">
            <v>Current</v>
          </cell>
        </row>
        <row r="8216">
          <cell r="B8216">
            <v>42615</v>
          </cell>
          <cell r="C8216">
            <v>4</v>
          </cell>
          <cell r="D8216" t="str">
            <v>BC</v>
          </cell>
          <cell r="E8216" t="str">
            <v>Purchase</v>
          </cell>
          <cell r="F8216" t="str">
            <v>Fixed</v>
          </cell>
          <cell r="I8216">
            <v>43.11</v>
          </cell>
          <cell r="J8216">
            <v>27.76</v>
          </cell>
          <cell r="K8216" t="str">
            <v>HiRatio</v>
          </cell>
          <cell r="L8216">
            <v>701536.98</v>
          </cell>
          <cell r="M8216" t="str">
            <v>Owner-Occupied</v>
          </cell>
          <cell r="N8216">
            <v>0</v>
          </cell>
          <cell r="O8216">
            <v>43831</v>
          </cell>
          <cell r="P8216" t="str">
            <v>Current</v>
          </cell>
        </row>
        <row r="8217">
          <cell r="B8217">
            <v>41792</v>
          </cell>
          <cell r="C8217">
            <v>31</v>
          </cell>
          <cell r="D8217" t="str">
            <v>ON</v>
          </cell>
          <cell r="E8217" t="str">
            <v>Purchase</v>
          </cell>
          <cell r="F8217" t="str">
            <v>ARM</v>
          </cell>
          <cell r="I8217">
            <v>24.18</v>
          </cell>
          <cell r="J8217">
            <v>18.28</v>
          </cell>
          <cell r="K8217" t="str">
            <v>Conv</v>
          </cell>
          <cell r="L8217">
            <v>305070.74</v>
          </cell>
          <cell r="M8217" t="str">
            <v>Owner-Occupied</v>
          </cell>
          <cell r="N8217">
            <v>0</v>
          </cell>
          <cell r="O8217">
            <v>43831</v>
          </cell>
          <cell r="P8217" t="str">
            <v>Current</v>
          </cell>
        </row>
        <row r="8218">
          <cell r="B8218">
            <v>41731</v>
          </cell>
          <cell r="C8218">
            <v>33</v>
          </cell>
          <cell r="D8218" t="str">
            <v>BC</v>
          </cell>
          <cell r="E8218" t="str">
            <v>Refinance External</v>
          </cell>
          <cell r="F8218" t="str">
            <v>ARM</v>
          </cell>
          <cell r="I8218">
            <v>27.98</v>
          </cell>
          <cell r="J8218">
            <v>20.78</v>
          </cell>
          <cell r="K8218" t="str">
            <v>Conv</v>
          </cell>
          <cell r="L8218">
            <v>0</v>
          </cell>
          <cell r="M8218" t="str">
            <v>Owner-Occupied</v>
          </cell>
          <cell r="N8218">
            <v>4</v>
          </cell>
          <cell r="O8218">
            <v>42555</v>
          </cell>
          <cell r="P8218" t="str">
            <v>Current</v>
          </cell>
        </row>
        <row r="8219">
          <cell r="B8219">
            <v>42465</v>
          </cell>
          <cell r="C8219">
            <v>9</v>
          </cell>
          <cell r="D8219" t="str">
            <v>AB</v>
          </cell>
          <cell r="E8219" t="str">
            <v>Transfer</v>
          </cell>
          <cell r="F8219" t="str">
            <v>Fixed</v>
          </cell>
          <cell r="I8219">
            <v>22.08</v>
          </cell>
          <cell r="J8219">
            <v>18.489999999999998</v>
          </cell>
          <cell r="K8219" t="str">
            <v>Conv</v>
          </cell>
          <cell r="L8219">
            <v>271251.31</v>
          </cell>
          <cell r="M8219" t="str">
            <v>Owner-Occupied</v>
          </cell>
          <cell r="N8219">
            <v>0</v>
          </cell>
          <cell r="O8219">
            <v>43831</v>
          </cell>
          <cell r="P8219" t="str">
            <v>Current</v>
          </cell>
        </row>
        <row r="8220">
          <cell r="B8220">
            <v>41669</v>
          </cell>
          <cell r="C8220">
            <v>36</v>
          </cell>
          <cell r="D8220" t="str">
            <v>ON</v>
          </cell>
          <cell r="E8220" t="str">
            <v>Transfer</v>
          </cell>
          <cell r="F8220" t="str">
            <v>ARM</v>
          </cell>
          <cell r="I8220">
            <v>33.19</v>
          </cell>
          <cell r="J8220">
            <v>31.93</v>
          </cell>
          <cell r="K8220" t="str">
            <v>Conv</v>
          </cell>
          <cell r="L8220">
            <v>0</v>
          </cell>
          <cell r="M8220" t="str">
            <v>Owner-Occupied</v>
          </cell>
          <cell r="N8220">
            <v>4</v>
          </cell>
          <cell r="O8220">
            <v>42338</v>
          </cell>
          <cell r="P8220" t="str">
            <v>Current</v>
          </cell>
        </row>
        <row r="8221">
          <cell r="B8221">
            <v>42292</v>
          </cell>
          <cell r="C8221">
            <v>15</v>
          </cell>
          <cell r="D8221" t="str">
            <v>BC</v>
          </cell>
          <cell r="E8221" t="str">
            <v>Refinance External</v>
          </cell>
          <cell r="F8221" t="str">
            <v>ARM</v>
          </cell>
          <cell r="I8221">
            <v>30.99</v>
          </cell>
          <cell r="J8221">
            <v>21.43</v>
          </cell>
          <cell r="K8221" t="str">
            <v>Conv</v>
          </cell>
          <cell r="L8221">
            <v>232689.81</v>
          </cell>
          <cell r="M8221" t="str">
            <v>Owner-Occupied</v>
          </cell>
          <cell r="N8221">
            <v>0</v>
          </cell>
          <cell r="O8221">
            <v>43831</v>
          </cell>
          <cell r="P8221" t="str">
            <v>Current</v>
          </cell>
        </row>
        <row r="8222">
          <cell r="B8222">
            <v>41515</v>
          </cell>
          <cell r="C8222">
            <v>41</v>
          </cell>
          <cell r="D8222" t="str">
            <v>ON</v>
          </cell>
          <cell r="E8222" t="str">
            <v>Refinance External</v>
          </cell>
          <cell r="F8222" t="str">
            <v>Fixed</v>
          </cell>
          <cell r="I8222">
            <v>25.63</v>
          </cell>
          <cell r="J8222">
            <v>20.55</v>
          </cell>
          <cell r="K8222" t="str">
            <v>Conv</v>
          </cell>
          <cell r="L8222">
            <v>363384.06</v>
          </cell>
          <cell r="M8222" t="str">
            <v>Owner-Occupied</v>
          </cell>
          <cell r="N8222">
            <v>0</v>
          </cell>
          <cell r="O8222">
            <v>43831</v>
          </cell>
          <cell r="P8222" t="str">
            <v>Current</v>
          </cell>
        </row>
        <row r="8223">
          <cell r="B8223">
            <v>41927</v>
          </cell>
          <cell r="C8223">
            <v>27</v>
          </cell>
          <cell r="D8223" t="str">
            <v>ON</v>
          </cell>
          <cell r="E8223" t="str">
            <v>Refinance External</v>
          </cell>
          <cell r="F8223" t="str">
            <v>Fixed</v>
          </cell>
          <cell r="I8223">
            <v>34.89</v>
          </cell>
          <cell r="J8223">
            <v>34.89</v>
          </cell>
          <cell r="K8223" t="str">
            <v>Conv</v>
          </cell>
          <cell r="L8223">
            <v>199833.5</v>
          </cell>
          <cell r="M8223" t="str">
            <v>Owner-Occupied</v>
          </cell>
          <cell r="N8223">
            <v>0</v>
          </cell>
          <cell r="O8223">
            <v>43831</v>
          </cell>
          <cell r="P8223" t="str">
            <v>Current</v>
          </cell>
        </row>
        <row r="8224">
          <cell r="B8224">
            <v>42307</v>
          </cell>
          <cell r="C8224">
            <v>15</v>
          </cell>
          <cell r="D8224" t="str">
            <v>ON</v>
          </cell>
          <cell r="E8224" t="str">
            <v>Purchase</v>
          </cell>
          <cell r="F8224" t="str">
            <v>ARM</v>
          </cell>
          <cell r="I8224">
            <v>32.020000000000003</v>
          </cell>
          <cell r="J8224">
            <v>26.64</v>
          </cell>
          <cell r="K8224" t="str">
            <v>HiRatio</v>
          </cell>
          <cell r="L8224">
            <v>291701.3</v>
          </cell>
          <cell r="M8224" t="str">
            <v>Owner-Occupied</v>
          </cell>
          <cell r="N8224">
            <v>0</v>
          </cell>
          <cell r="O8224">
            <v>43831</v>
          </cell>
          <cell r="P8224" t="str">
            <v>Current</v>
          </cell>
        </row>
        <row r="8225">
          <cell r="B8225">
            <v>42437</v>
          </cell>
          <cell r="C8225">
            <v>10</v>
          </cell>
          <cell r="D8225" t="str">
            <v>BC</v>
          </cell>
          <cell r="E8225" t="str">
            <v>Refinance External</v>
          </cell>
          <cell r="F8225" t="str">
            <v>Fixed</v>
          </cell>
          <cell r="I8225">
            <v>28.84</v>
          </cell>
          <cell r="J8225">
            <v>20.64</v>
          </cell>
          <cell r="K8225" t="str">
            <v>Conv</v>
          </cell>
          <cell r="L8225">
            <v>147852.82999999999</v>
          </cell>
          <cell r="M8225" t="str">
            <v>Owner-Occupied</v>
          </cell>
          <cell r="N8225">
            <v>0</v>
          </cell>
          <cell r="O8225">
            <v>43831</v>
          </cell>
          <cell r="P8225" t="str">
            <v>Current</v>
          </cell>
        </row>
        <row r="8226">
          <cell r="B8226">
            <v>41886</v>
          </cell>
          <cell r="C8226">
            <v>28</v>
          </cell>
          <cell r="D8226" t="str">
            <v>AB</v>
          </cell>
          <cell r="E8226" t="str">
            <v>Purchase</v>
          </cell>
          <cell r="F8226" t="str">
            <v>ARM</v>
          </cell>
          <cell r="I8226">
            <v>29.11</v>
          </cell>
          <cell r="J8226">
            <v>18.88</v>
          </cell>
          <cell r="K8226" t="str">
            <v>Conv</v>
          </cell>
          <cell r="L8226">
            <v>258346.9</v>
          </cell>
          <cell r="M8226" t="str">
            <v>Second Home</v>
          </cell>
          <cell r="N8226">
            <v>0</v>
          </cell>
          <cell r="O8226">
            <v>43831</v>
          </cell>
          <cell r="P8226" t="str">
            <v>Current</v>
          </cell>
        </row>
        <row r="8227">
          <cell r="B8227">
            <v>42704</v>
          </cell>
          <cell r="C8227">
            <v>2</v>
          </cell>
          <cell r="D8227" t="str">
            <v>ON</v>
          </cell>
          <cell r="E8227" t="str">
            <v>Purchase</v>
          </cell>
          <cell r="F8227" t="str">
            <v>Fixed</v>
          </cell>
          <cell r="I8227">
            <v>33.549999999999997</v>
          </cell>
          <cell r="J8227">
            <v>13.9</v>
          </cell>
          <cell r="K8227" t="str">
            <v>Conv</v>
          </cell>
          <cell r="L8227">
            <v>115875.66</v>
          </cell>
          <cell r="M8227" t="str">
            <v>Second Home</v>
          </cell>
          <cell r="N8227">
            <v>0</v>
          </cell>
          <cell r="O8227">
            <v>43831</v>
          </cell>
          <cell r="P8227" t="str">
            <v>Current</v>
          </cell>
        </row>
        <row r="8228">
          <cell r="B8228">
            <v>41670</v>
          </cell>
          <cell r="C8228">
            <v>36</v>
          </cell>
          <cell r="D8228" t="str">
            <v>ON</v>
          </cell>
          <cell r="E8228" t="str">
            <v>Purchase</v>
          </cell>
          <cell r="F8228" t="str">
            <v>Fixed</v>
          </cell>
          <cell r="I8228">
            <v>43.05</v>
          </cell>
          <cell r="J8228">
            <v>21.02</v>
          </cell>
          <cell r="K8228" t="str">
            <v>HiRatio</v>
          </cell>
          <cell r="L8228">
            <v>0</v>
          </cell>
          <cell r="M8228" t="str">
            <v>Owner-Occupied</v>
          </cell>
          <cell r="N8228">
            <v>4</v>
          </cell>
          <cell r="O8228">
            <v>42341</v>
          </cell>
          <cell r="P8228" t="str">
            <v>Current</v>
          </cell>
        </row>
        <row r="8229">
          <cell r="B8229">
            <v>42727</v>
          </cell>
          <cell r="C8229">
            <v>1</v>
          </cell>
          <cell r="D8229" t="str">
            <v>ON</v>
          </cell>
          <cell r="E8229" t="str">
            <v>Refinance Existing Client</v>
          </cell>
          <cell r="F8229" t="str">
            <v>Fixed</v>
          </cell>
          <cell r="I8229">
            <v>23.69</v>
          </cell>
          <cell r="J8229">
            <v>17.079999999999998</v>
          </cell>
          <cell r="K8229" t="str">
            <v>Conv</v>
          </cell>
          <cell r="L8229">
            <v>407641.89</v>
          </cell>
          <cell r="M8229" t="str">
            <v>Owner-Occupied</v>
          </cell>
          <cell r="N8229">
            <v>0</v>
          </cell>
          <cell r="O8229">
            <v>43831</v>
          </cell>
          <cell r="P8229" t="str">
            <v>Current</v>
          </cell>
        </row>
        <row r="8230">
          <cell r="B8230">
            <v>42418</v>
          </cell>
          <cell r="C8230">
            <v>11</v>
          </cell>
          <cell r="D8230" t="str">
            <v>AB</v>
          </cell>
          <cell r="E8230" t="str">
            <v>Purchase</v>
          </cell>
          <cell r="F8230" t="str">
            <v>Fixed</v>
          </cell>
          <cell r="I8230">
            <v>34.29</v>
          </cell>
          <cell r="J8230">
            <v>30.55</v>
          </cell>
          <cell r="K8230" t="str">
            <v>HiRatio</v>
          </cell>
          <cell r="L8230">
            <v>250085.74</v>
          </cell>
          <cell r="M8230" t="str">
            <v>Owner-Occupied</v>
          </cell>
          <cell r="N8230">
            <v>0</v>
          </cell>
          <cell r="O8230">
            <v>43831</v>
          </cell>
          <cell r="P8230" t="str">
            <v>Current</v>
          </cell>
        </row>
        <row r="8231">
          <cell r="B8231">
            <v>41605</v>
          </cell>
          <cell r="C8231">
            <v>38</v>
          </cell>
          <cell r="D8231" t="str">
            <v>ON</v>
          </cell>
          <cell r="E8231" t="str">
            <v>Refinance External</v>
          </cell>
          <cell r="F8231" t="str">
            <v>ARM</v>
          </cell>
          <cell r="I8231">
            <v>15.91</v>
          </cell>
          <cell r="J8231">
            <v>11.7</v>
          </cell>
          <cell r="K8231" t="str">
            <v>Conv</v>
          </cell>
          <cell r="L8231">
            <v>0</v>
          </cell>
          <cell r="M8231" t="str">
            <v>Owner-Occupied</v>
          </cell>
          <cell r="N8231">
            <v>4</v>
          </cell>
          <cell r="O8231">
            <v>42482</v>
          </cell>
          <cell r="P8231" t="str">
            <v>Current</v>
          </cell>
        </row>
        <row r="8232">
          <cell r="B8232">
            <v>42095</v>
          </cell>
          <cell r="C8232">
            <v>21</v>
          </cell>
          <cell r="D8232" t="str">
            <v>ON</v>
          </cell>
          <cell r="E8232" t="str">
            <v>Purchase</v>
          </cell>
          <cell r="F8232" t="str">
            <v>Fixed</v>
          </cell>
          <cell r="I8232">
            <v>34.68</v>
          </cell>
          <cell r="J8232">
            <v>30.71</v>
          </cell>
          <cell r="K8232" t="str">
            <v>Conv</v>
          </cell>
          <cell r="L8232">
            <v>292746.93</v>
          </cell>
          <cell r="M8232" t="str">
            <v>Owner-Occupied</v>
          </cell>
          <cell r="N8232">
            <v>0</v>
          </cell>
          <cell r="O8232">
            <v>43831</v>
          </cell>
          <cell r="P8232" t="str">
            <v>Current</v>
          </cell>
        </row>
        <row r="8233">
          <cell r="B8233">
            <v>41052</v>
          </cell>
          <cell r="C8233">
            <v>56</v>
          </cell>
          <cell r="D8233" t="str">
            <v>ON</v>
          </cell>
          <cell r="E8233" t="str">
            <v>Purchase</v>
          </cell>
          <cell r="F8233" t="str">
            <v>Fixed</v>
          </cell>
          <cell r="I8233">
            <v>28.37</v>
          </cell>
          <cell r="J8233">
            <v>22.53</v>
          </cell>
          <cell r="K8233" t="str">
            <v>HiRatio</v>
          </cell>
          <cell r="L8233">
            <v>343622.33</v>
          </cell>
          <cell r="M8233" t="str">
            <v>Owner-Occupied</v>
          </cell>
          <cell r="N8233">
            <v>0</v>
          </cell>
          <cell r="O8233">
            <v>43831</v>
          </cell>
          <cell r="P8233" t="str">
            <v>Current</v>
          </cell>
        </row>
        <row r="8234">
          <cell r="B8234">
            <v>42069</v>
          </cell>
          <cell r="C8234">
            <v>22</v>
          </cell>
          <cell r="D8234" t="str">
            <v>AB</v>
          </cell>
          <cell r="E8234" t="str">
            <v>Purchase</v>
          </cell>
          <cell r="F8234" t="str">
            <v>ARM</v>
          </cell>
          <cell r="I8234">
            <v>20.79</v>
          </cell>
          <cell r="J8234">
            <v>19.95</v>
          </cell>
          <cell r="K8234" t="str">
            <v>HiRatio</v>
          </cell>
          <cell r="L8234">
            <v>355081</v>
          </cell>
          <cell r="M8234" t="str">
            <v>Owner-Occupied</v>
          </cell>
          <cell r="N8234">
            <v>0</v>
          </cell>
          <cell r="O8234">
            <v>43831</v>
          </cell>
          <cell r="P8234" t="str">
            <v>Current</v>
          </cell>
        </row>
        <row r="8235">
          <cell r="B8235">
            <v>42244</v>
          </cell>
          <cell r="C8235">
            <v>17</v>
          </cell>
          <cell r="D8235" t="str">
            <v>ON</v>
          </cell>
          <cell r="E8235" t="str">
            <v>Refinance External</v>
          </cell>
          <cell r="F8235" t="str">
            <v>ARM</v>
          </cell>
          <cell r="I8235">
            <v>21.01</v>
          </cell>
          <cell r="J8235">
            <v>20.68</v>
          </cell>
          <cell r="K8235" t="str">
            <v>Conv</v>
          </cell>
          <cell r="L8235">
            <v>357508.21</v>
          </cell>
          <cell r="M8235" t="str">
            <v>Owner-Occupied</v>
          </cell>
          <cell r="N8235">
            <v>0</v>
          </cell>
          <cell r="O8235">
            <v>43831</v>
          </cell>
          <cell r="P8235" t="str">
            <v>Current</v>
          </cell>
        </row>
        <row r="8236">
          <cell r="B8236">
            <v>42464</v>
          </cell>
          <cell r="C8236">
            <v>9</v>
          </cell>
          <cell r="D8236" t="str">
            <v>BC</v>
          </cell>
          <cell r="E8236" t="str">
            <v>Transfer</v>
          </cell>
          <cell r="F8236" t="str">
            <v>ARM</v>
          </cell>
          <cell r="I8236">
            <v>29.88</v>
          </cell>
          <cell r="J8236">
            <v>19.12</v>
          </cell>
          <cell r="K8236" t="str">
            <v>HiRatio</v>
          </cell>
          <cell r="L8236">
            <v>280140.05</v>
          </cell>
          <cell r="M8236" t="str">
            <v>Owner-Occupied</v>
          </cell>
          <cell r="N8236">
            <v>0</v>
          </cell>
          <cell r="O8236">
            <v>43831</v>
          </cell>
          <cell r="P8236" t="str">
            <v>Current</v>
          </cell>
        </row>
        <row r="8237">
          <cell r="B8237">
            <v>42489</v>
          </cell>
          <cell r="C8237">
            <v>9</v>
          </cell>
          <cell r="D8237" t="str">
            <v>ON</v>
          </cell>
          <cell r="E8237" t="str">
            <v>Purchase</v>
          </cell>
          <cell r="F8237" t="str">
            <v>Fixed</v>
          </cell>
          <cell r="I8237">
            <v>39.43</v>
          </cell>
          <cell r="J8237">
            <v>38.35</v>
          </cell>
          <cell r="K8237" t="str">
            <v>Conv</v>
          </cell>
          <cell r="L8237">
            <v>460906.25</v>
          </cell>
          <cell r="M8237" t="str">
            <v>Owner-Occupied</v>
          </cell>
          <cell r="N8237">
            <v>0</v>
          </cell>
          <cell r="O8237">
            <v>43831</v>
          </cell>
          <cell r="P8237" t="str">
            <v>Current</v>
          </cell>
        </row>
        <row r="8238">
          <cell r="B8238">
            <v>41873</v>
          </cell>
          <cell r="C8238">
            <v>29</v>
          </cell>
          <cell r="D8238" t="str">
            <v>AB</v>
          </cell>
          <cell r="E8238" t="str">
            <v>Purchase</v>
          </cell>
          <cell r="F8238" t="str">
            <v>ARM</v>
          </cell>
          <cell r="I8238">
            <v>31.27</v>
          </cell>
          <cell r="J8238">
            <v>30.6</v>
          </cell>
          <cell r="K8238" t="str">
            <v>HiRatio</v>
          </cell>
          <cell r="L8238">
            <v>265210.90000000002</v>
          </cell>
          <cell r="M8238" t="str">
            <v>Owner-Occupied</v>
          </cell>
          <cell r="N8238">
            <v>0</v>
          </cell>
          <cell r="O8238">
            <v>43831</v>
          </cell>
          <cell r="P8238" t="str">
            <v>Current</v>
          </cell>
        </row>
        <row r="8239">
          <cell r="B8239">
            <v>42206</v>
          </cell>
          <cell r="C8239">
            <v>18</v>
          </cell>
          <cell r="D8239" t="str">
            <v>ON</v>
          </cell>
          <cell r="E8239" t="str">
            <v>Refinance External</v>
          </cell>
          <cell r="F8239" t="str">
            <v>Fixed</v>
          </cell>
          <cell r="I8239">
            <v>18.05</v>
          </cell>
          <cell r="J8239">
            <v>11.11</v>
          </cell>
          <cell r="K8239" t="str">
            <v>Conv</v>
          </cell>
          <cell r="L8239">
            <v>124383.83</v>
          </cell>
          <cell r="M8239" t="str">
            <v>Owner-Occupied</v>
          </cell>
          <cell r="N8239">
            <v>0</v>
          </cell>
          <cell r="O8239">
            <v>43831</v>
          </cell>
          <cell r="P8239" t="str">
            <v>Current</v>
          </cell>
        </row>
        <row r="8240">
          <cell r="B8240">
            <v>42093</v>
          </cell>
          <cell r="C8240">
            <v>22</v>
          </cell>
          <cell r="D8240" t="str">
            <v>ON</v>
          </cell>
          <cell r="E8240" t="str">
            <v>Purchase</v>
          </cell>
          <cell r="F8240" t="str">
            <v>ARM</v>
          </cell>
          <cell r="I8240">
            <v>29.3</v>
          </cell>
          <cell r="J8240">
            <v>21.85</v>
          </cell>
          <cell r="K8240" t="str">
            <v>HiRatio</v>
          </cell>
          <cell r="L8240">
            <v>265072.65999999997</v>
          </cell>
          <cell r="M8240" t="str">
            <v>Owner-Occupied</v>
          </cell>
          <cell r="N8240">
            <v>0</v>
          </cell>
          <cell r="O8240">
            <v>43831</v>
          </cell>
          <cell r="P8240" t="str">
            <v>Current</v>
          </cell>
        </row>
        <row r="8241">
          <cell r="B8241">
            <v>42124</v>
          </cell>
          <cell r="C8241">
            <v>21</v>
          </cell>
          <cell r="D8241" t="str">
            <v>ON</v>
          </cell>
          <cell r="E8241" t="str">
            <v>Purchase</v>
          </cell>
          <cell r="F8241" t="str">
            <v>ARM</v>
          </cell>
          <cell r="I8241">
            <v>33.659999999999997</v>
          </cell>
          <cell r="J8241">
            <v>26.05</v>
          </cell>
          <cell r="K8241" t="str">
            <v>Conv</v>
          </cell>
          <cell r="L8241">
            <v>449560.92</v>
          </cell>
          <cell r="M8241" t="str">
            <v>Owner-Occupied</v>
          </cell>
          <cell r="N8241">
            <v>0</v>
          </cell>
          <cell r="O8241">
            <v>43831</v>
          </cell>
          <cell r="P8241" t="str">
            <v>Current</v>
          </cell>
        </row>
        <row r="8242">
          <cell r="B8242">
            <v>42341</v>
          </cell>
          <cell r="C8242">
            <v>13</v>
          </cell>
          <cell r="D8242" t="str">
            <v>ON</v>
          </cell>
          <cell r="E8242" t="str">
            <v>Purchase</v>
          </cell>
          <cell r="F8242" t="str">
            <v>Fixed</v>
          </cell>
          <cell r="I8242">
            <v>38.46</v>
          </cell>
          <cell r="J8242">
            <v>29.89</v>
          </cell>
          <cell r="K8242" t="str">
            <v>HiRatio</v>
          </cell>
          <cell r="L8242">
            <v>339381.86</v>
          </cell>
          <cell r="M8242" t="str">
            <v>Owner-Occupied</v>
          </cell>
          <cell r="N8242">
            <v>0</v>
          </cell>
          <cell r="O8242">
            <v>43831</v>
          </cell>
          <cell r="P8242" t="str">
            <v>Current</v>
          </cell>
        </row>
        <row r="8243">
          <cell r="B8243">
            <v>41152</v>
          </cell>
          <cell r="C8243">
            <v>53</v>
          </cell>
          <cell r="D8243" t="str">
            <v>ON</v>
          </cell>
          <cell r="E8243" t="str">
            <v>Purchase</v>
          </cell>
          <cell r="F8243" t="str">
            <v>Fixed</v>
          </cell>
          <cell r="I8243">
            <v>32.04</v>
          </cell>
          <cell r="J8243">
            <v>18.600000000000001</v>
          </cell>
          <cell r="K8243" t="str">
            <v>Conv</v>
          </cell>
          <cell r="L8243">
            <v>0</v>
          </cell>
          <cell r="M8243" t="str">
            <v>Owner-Occupied</v>
          </cell>
          <cell r="N8243">
            <v>4</v>
          </cell>
          <cell r="O8243">
            <v>42632</v>
          </cell>
          <cell r="P8243" t="str">
            <v>Current</v>
          </cell>
        </row>
        <row r="8244">
          <cell r="B8244">
            <v>41698</v>
          </cell>
          <cell r="C8244">
            <v>35</v>
          </cell>
          <cell r="D8244" t="str">
            <v>BC</v>
          </cell>
          <cell r="E8244" t="str">
            <v>Transfer</v>
          </cell>
          <cell r="F8244" t="str">
            <v>Fixed</v>
          </cell>
          <cell r="I8244">
            <v>27.18</v>
          </cell>
          <cell r="J8244">
            <v>21.21</v>
          </cell>
          <cell r="K8244" t="str">
            <v>Conv</v>
          </cell>
          <cell r="L8244">
            <v>167357.54</v>
          </cell>
          <cell r="M8244" t="str">
            <v>Owner-Occupied</v>
          </cell>
          <cell r="N8244">
            <v>0</v>
          </cell>
          <cell r="O8244">
            <v>43831</v>
          </cell>
          <cell r="P8244" t="str">
            <v>Current</v>
          </cell>
        </row>
        <row r="8245">
          <cell r="B8245">
            <v>42636</v>
          </cell>
          <cell r="C8245">
            <v>4</v>
          </cell>
          <cell r="D8245" t="str">
            <v>AB</v>
          </cell>
          <cell r="E8245" t="str">
            <v>Purchase</v>
          </cell>
          <cell r="F8245" t="str">
            <v>Fixed</v>
          </cell>
          <cell r="I8245">
            <v>38.14</v>
          </cell>
          <cell r="J8245">
            <v>23.55</v>
          </cell>
          <cell r="K8245" t="str">
            <v>HiRatio</v>
          </cell>
          <cell r="L8245">
            <v>281646.78000000003</v>
          </cell>
          <cell r="M8245" t="str">
            <v>Owner-Occupied</v>
          </cell>
          <cell r="N8245">
            <v>0</v>
          </cell>
          <cell r="O8245">
            <v>43831</v>
          </cell>
          <cell r="P8245" t="str">
            <v>Current</v>
          </cell>
        </row>
        <row r="8246">
          <cell r="B8246">
            <v>42152</v>
          </cell>
          <cell r="C8246">
            <v>20</v>
          </cell>
          <cell r="D8246" t="str">
            <v>AB</v>
          </cell>
          <cell r="E8246" t="str">
            <v>Transfer</v>
          </cell>
          <cell r="F8246" t="str">
            <v>Fixed</v>
          </cell>
          <cell r="I8246">
            <v>40.6</v>
          </cell>
          <cell r="J8246">
            <v>34.369999999999997</v>
          </cell>
          <cell r="K8246" t="str">
            <v>HiRatio</v>
          </cell>
          <cell r="L8246">
            <v>243642.05</v>
          </cell>
          <cell r="M8246" t="str">
            <v>Owner-Occupied</v>
          </cell>
          <cell r="N8246">
            <v>0</v>
          </cell>
          <cell r="O8246">
            <v>43831</v>
          </cell>
          <cell r="P8246" t="str">
            <v>Current</v>
          </cell>
        </row>
        <row r="8247">
          <cell r="B8247">
            <v>42318</v>
          </cell>
          <cell r="C8247">
            <v>14</v>
          </cell>
          <cell r="D8247" t="str">
            <v>ON</v>
          </cell>
          <cell r="E8247" t="str">
            <v>Purchase</v>
          </cell>
          <cell r="F8247" t="str">
            <v>Fixed</v>
          </cell>
          <cell r="I8247">
            <v>35.68</v>
          </cell>
          <cell r="J8247">
            <v>35.229999999999997</v>
          </cell>
          <cell r="K8247" t="str">
            <v>HiRatio</v>
          </cell>
          <cell r="L8247">
            <v>385415.69</v>
          </cell>
          <cell r="M8247" t="str">
            <v>Owner-Occupied</v>
          </cell>
          <cell r="N8247">
            <v>0</v>
          </cell>
          <cell r="O8247">
            <v>43831</v>
          </cell>
          <cell r="P8247" t="str">
            <v>Current</v>
          </cell>
        </row>
        <row r="8248">
          <cell r="B8248">
            <v>42422</v>
          </cell>
          <cell r="C8248">
            <v>11</v>
          </cell>
          <cell r="D8248" t="str">
            <v>AB</v>
          </cell>
          <cell r="E8248" t="str">
            <v>Purchase</v>
          </cell>
          <cell r="F8248" t="str">
            <v>Fixed</v>
          </cell>
          <cell r="I8248">
            <v>37.869999999999997</v>
          </cell>
          <cell r="J8248">
            <v>26.53</v>
          </cell>
          <cell r="K8248" t="str">
            <v>HiRatio</v>
          </cell>
          <cell r="L8248">
            <v>462466.84</v>
          </cell>
          <cell r="M8248" t="str">
            <v>Owner-Occupied</v>
          </cell>
          <cell r="N8248">
            <v>0</v>
          </cell>
          <cell r="O8248">
            <v>43831</v>
          </cell>
          <cell r="P8248" t="str">
            <v>Current</v>
          </cell>
        </row>
        <row r="8249">
          <cell r="B8249">
            <v>41648</v>
          </cell>
          <cell r="C8249">
            <v>36</v>
          </cell>
          <cell r="D8249" t="str">
            <v>ON</v>
          </cell>
          <cell r="E8249" t="str">
            <v>Purchase</v>
          </cell>
          <cell r="F8249" t="str">
            <v>Fixed</v>
          </cell>
          <cell r="I8249">
            <v>41.26</v>
          </cell>
          <cell r="J8249">
            <v>30.86</v>
          </cell>
          <cell r="K8249" t="str">
            <v>HiRatio</v>
          </cell>
          <cell r="L8249">
            <v>0</v>
          </cell>
          <cell r="M8249" t="str">
            <v>Owner-Occupied</v>
          </cell>
          <cell r="N8249">
            <v>4</v>
          </cell>
          <cell r="O8249">
            <v>42678</v>
          </cell>
          <cell r="P8249" t="str">
            <v>Current</v>
          </cell>
        </row>
        <row r="8250">
          <cell r="B8250">
            <v>42065</v>
          </cell>
          <cell r="C8250">
            <v>22</v>
          </cell>
          <cell r="D8250" t="str">
            <v>SK</v>
          </cell>
          <cell r="E8250" t="str">
            <v>Purchase</v>
          </cell>
          <cell r="F8250" t="str">
            <v>ARM</v>
          </cell>
          <cell r="I8250">
            <v>16.7</v>
          </cell>
          <cell r="J8250">
            <v>16.03</v>
          </cell>
          <cell r="K8250" t="str">
            <v>Conv</v>
          </cell>
          <cell r="L8250">
            <v>163222.57</v>
          </cell>
          <cell r="M8250" t="str">
            <v>Owner-Occupied</v>
          </cell>
          <cell r="N8250">
            <v>0</v>
          </cell>
          <cell r="O8250">
            <v>43831</v>
          </cell>
          <cell r="P8250" t="str">
            <v>Current</v>
          </cell>
        </row>
        <row r="8251">
          <cell r="B8251">
            <v>41446</v>
          </cell>
          <cell r="C8251">
            <v>43</v>
          </cell>
          <cell r="D8251" t="str">
            <v>ON</v>
          </cell>
          <cell r="E8251" t="str">
            <v>Purchase</v>
          </cell>
          <cell r="F8251" t="str">
            <v>Fixed</v>
          </cell>
          <cell r="I8251">
            <v>37.08</v>
          </cell>
          <cell r="J8251">
            <v>23.85</v>
          </cell>
          <cell r="K8251" t="str">
            <v>HiRatio</v>
          </cell>
          <cell r="L8251">
            <v>324214.99</v>
          </cell>
          <cell r="M8251" t="str">
            <v>Owner-Occupied</v>
          </cell>
          <cell r="N8251">
            <v>0</v>
          </cell>
          <cell r="O8251">
            <v>43831</v>
          </cell>
          <cell r="P8251" t="str">
            <v>Current</v>
          </cell>
        </row>
        <row r="8252">
          <cell r="B8252">
            <v>42174</v>
          </cell>
          <cell r="C8252">
            <v>19</v>
          </cell>
          <cell r="D8252" t="str">
            <v>ON</v>
          </cell>
          <cell r="E8252" t="str">
            <v>Purchase</v>
          </cell>
          <cell r="F8252" t="str">
            <v>Fixed</v>
          </cell>
          <cell r="I8252">
            <v>28.69</v>
          </cell>
          <cell r="J8252">
            <v>17.78</v>
          </cell>
          <cell r="K8252" t="str">
            <v>HiRatio</v>
          </cell>
          <cell r="L8252">
            <v>252039.35</v>
          </cell>
          <cell r="M8252" t="str">
            <v>Owner-Occupied</v>
          </cell>
          <cell r="N8252">
            <v>0</v>
          </cell>
          <cell r="O8252">
            <v>43831</v>
          </cell>
          <cell r="P8252" t="str">
            <v>Current</v>
          </cell>
        </row>
        <row r="8253">
          <cell r="B8253">
            <v>42216</v>
          </cell>
          <cell r="C8253">
            <v>18</v>
          </cell>
          <cell r="D8253" t="str">
            <v>NB</v>
          </cell>
          <cell r="E8253" t="str">
            <v>Purchase</v>
          </cell>
          <cell r="F8253" t="str">
            <v>Fixed</v>
          </cell>
          <cell r="I8253">
            <v>41.4</v>
          </cell>
          <cell r="J8253">
            <v>22.18</v>
          </cell>
          <cell r="K8253" t="str">
            <v>HiRatio</v>
          </cell>
          <cell r="L8253">
            <v>210604.74</v>
          </cell>
          <cell r="M8253" t="str">
            <v>Owner-Occupied</v>
          </cell>
          <cell r="N8253">
            <v>0</v>
          </cell>
          <cell r="O8253">
            <v>43831</v>
          </cell>
          <cell r="P8253" t="str">
            <v>30-59</v>
          </cell>
        </row>
        <row r="8254">
          <cell r="B8254">
            <v>41971</v>
          </cell>
          <cell r="C8254">
            <v>26</v>
          </cell>
          <cell r="D8254" t="str">
            <v>BC</v>
          </cell>
          <cell r="E8254" t="str">
            <v>Purchase</v>
          </cell>
          <cell r="F8254" t="str">
            <v>Fixed</v>
          </cell>
          <cell r="I8254">
            <v>39.700000000000003</v>
          </cell>
          <cell r="J8254">
            <v>32.76</v>
          </cell>
          <cell r="K8254" t="str">
            <v>HiRatio</v>
          </cell>
          <cell r="L8254">
            <v>468027.61</v>
          </cell>
          <cell r="M8254" t="str">
            <v>Owner-Occupied</v>
          </cell>
          <cell r="N8254">
            <v>0</v>
          </cell>
          <cell r="O8254">
            <v>43831</v>
          </cell>
          <cell r="P8254" t="str">
            <v>Current</v>
          </cell>
        </row>
        <row r="8255">
          <cell r="B8255">
            <v>41948</v>
          </cell>
          <cell r="C8255">
            <v>26</v>
          </cell>
          <cell r="D8255" t="str">
            <v>AB</v>
          </cell>
          <cell r="E8255" t="str">
            <v>Refinance External</v>
          </cell>
          <cell r="F8255" t="str">
            <v>Fixed</v>
          </cell>
          <cell r="I8255">
            <v>37.99</v>
          </cell>
          <cell r="J8255">
            <v>18.260000000000002</v>
          </cell>
          <cell r="K8255" t="str">
            <v>Conv</v>
          </cell>
          <cell r="L8255">
            <v>259962.4</v>
          </cell>
          <cell r="M8255" t="str">
            <v>Owner-Occupied</v>
          </cell>
          <cell r="N8255">
            <v>0</v>
          </cell>
          <cell r="O8255">
            <v>43831</v>
          </cell>
          <cell r="P8255" t="str">
            <v>Current</v>
          </cell>
        </row>
        <row r="8256">
          <cell r="B8256">
            <v>40876</v>
          </cell>
          <cell r="C8256">
            <v>62</v>
          </cell>
          <cell r="D8256" t="str">
            <v>MB</v>
          </cell>
          <cell r="E8256" t="str">
            <v>Purchase</v>
          </cell>
          <cell r="F8256" t="str">
            <v>Fixed</v>
          </cell>
          <cell r="I8256">
            <v>13.91</v>
          </cell>
          <cell r="J8256">
            <v>8.66</v>
          </cell>
          <cell r="K8256" t="str">
            <v>Conv</v>
          </cell>
          <cell r="L8256">
            <v>0</v>
          </cell>
          <cell r="M8256" t="str">
            <v>Owner-Occupied</v>
          </cell>
          <cell r="N8256">
            <v>4</v>
          </cell>
          <cell r="O8256">
            <v>42045</v>
          </cell>
          <cell r="P8256" t="str">
            <v>Current</v>
          </cell>
        </row>
        <row r="8257">
          <cell r="B8257">
            <v>42684</v>
          </cell>
          <cell r="C8257">
            <v>2</v>
          </cell>
          <cell r="D8257" t="str">
            <v>AB</v>
          </cell>
          <cell r="E8257" t="str">
            <v>Purchase</v>
          </cell>
          <cell r="F8257" t="str">
            <v>Fixed</v>
          </cell>
          <cell r="I8257">
            <v>37.92</v>
          </cell>
          <cell r="J8257">
            <v>25.79</v>
          </cell>
          <cell r="K8257" t="str">
            <v>HiRatio</v>
          </cell>
          <cell r="L8257">
            <v>239949.91</v>
          </cell>
          <cell r="M8257" t="str">
            <v>Owner-Occupied</v>
          </cell>
          <cell r="N8257">
            <v>0</v>
          </cell>
          <cell r="O8257">
            <v>43831</v>
          </cell>
          <cell r="P8257" t="str">
            <v>Current</v>
          </cell>
        </row>
        <row r="8258">
          <cell r="B8258">
            <v>42464</v>
          </cell>
          <cell r="C8258">
            <v>9</v>
          </cell>
          <cell r="D8258" t="str">
            <v>ON</v>
          </cell>
          <cell r="E8258" t="str">
            <v>Purchase</v>
          </cell>
          <cell r="F8258" t="str">
            <v>Fixed</v>
          </cell>
          <cell r="I8258">
            <v>21.78</v>
          </cell>
          <cell r="J8258">
            <v>16.36</v>
          </cell>
          <cell r="K8258" t="str">
            <v>HiRatio</v>
          </cell>
          <cell r="L8258">
            <v>425948.01</v>
          </cell>
          <cell r="M8258" t="str">
            <v>Owner-Occupied</v>
          </cell>
          <cell r="N8258">
            <v>0</v>
          </cell>
          <cell r="O8258">
            <v>43831</v>
          </cell>
          <cell r="P8258" t="str">
            <v>Current</v>
          </cell>
        </row>
        <row r="8259">
          <cell r="B8259">
            <v>41670</v>
          </cell>
          <cell r="C8259">
            <v>36</v>
          </cell>
          <cell r="D8259" t="str">
            <v>ON</v>
          </cell>
          <cell r="E8259" t="str">
            <v>Purchase</v>
          </cell>
          <cell r="F8259" t="str">
            <v>ARM</v>
          </cell>
          <cell r="I8259">
            <v>33.28</v>
          </cell>
          <cell r="J8259">
            <v>26.95</v>
          </cell>
          <cell r="K8259" t="str">
            <v>HiRatio</v>
          </cell>
          <cell r="L8259">
            <v>439903.48</v>
          </cell>
          <cell r="M8259" t="str">
            <v>Owner-Occupied</v>
          </cell>
          <cell r="N8259">
            <v>0</v>
          </cell>
          <cell r="O8259">
            <v>43831</v>
          </cell>
          <cell r="P8259" t="str">
            <v>Current</v>
          </cell>
        </row>
        <row r="8260">
          <cell r="B8260">
            <v>42461</v>
          </cell>
          <cell r="C8260">
            <v>9</v>
          </cell>
          <cell r="D8260" t="str">
            <v>ON</v>
          </cell>
          <cell r="E8260" t="str">
            <v>Refinance External</v>
          </cell>
          <cell r="F8260" t="str">
            <v>ARM</v>
          </cell>
          <cell r="I8260">
            <v>32.42</v>
          </cell>
          <cell r="J8260">
            <v>31.61</v>
          </cell>
          <cell r="K8260" t="str">
            <v>Conv</v>
          </cell>
          <cell r="L8260">
            <v>271718.98</v>
          </cell>
          <cell r="M8260" t="str">
            <v>Owner-Occupied</v>
          </cell>
          <cell r="N8260">
            <v>0</v>
          </cell>
          <cell r="O8260">
            <v>43831</v>
          </cell>
          <cell r="P8260" t="str">
            <v>Current</v>
          </cell>
        </row>
        <row r="8261">
          <cell r="B8261">
            <v>41866</v>
          </cell>
          <cell r="C8261">
            <v>29</v>
          </cell>
          <cell r="D8261" t="str">
            <v>BC</v>
          </cell>
          <cell r="E8261" t="str">
            <v>Purchase</v>
          </cell>
          <cell r="F8261" t="str">
            <v>Fixed</v>
          </cell>
          <cell r="I8261">
            <v>38.32</v>
          </cell>
          <cell r="J8261">
            <v>22.87</v>
          </cell>
          <cell r="K8261" t="str">
            <v>HiRatio</v>
          </cell>
          <cell r="L8261">
            <v>329187.05</v>
          </cell>
          <cell r="M8261" t="str">
            <v>Owner-Occupied</v>
          </cell>
          <cell r="N8261">
            <v>0</v>
          </cell>
          <cell r="O8261">
            <v>43831</v>
          </cell>
          <cell r="P8261" t="str">
            <v>30-59</v>
          </cell>
        </row>
        <row r="8262">
          <cell r="B8262">
            <v>41365</v>
          </cell>
          <cell r="C8262">
            <v>45</v>
          </cell>
          <cell r="D8262" t="str">
            <v>AB</v>
          </cell>
          <cell r="E8262" t="str">
            <v>Refinance External</v>
          </cell>
          <cell r="F8262" t="str">
            <v>ARM</v>
          </cell>
          <cell r="I8262">
            <v>34.61</v>
          </cell>
          <cell r="J8262">
            <v>9.1300000000000008</v>
          </cell>
          <cell r="K8262" t="str">
            <v>Conv</v>
          </cell>
          <cell r="L8262">
            <v>0</v>
          </cell>
          <cell r="M8262" t="str">
            <v>Rental</v>
          </cell>
          <cell r="N8262">
            <v>4</v>
          </cell>
          <cell r="O8262">
            <v>41878</v>
          </cell>
          <cell r="P8262" t="str">
            <v>Current</v>
          </cell>
        </row>
        <row r="8263">
          <cell r="B8263">
            <v>41578</v>
          </cell>
          <cell r="C8263">
            <v>39</v>
          </cell>
          <cell r="D8263" t="str">
            <v>AB</v>
          </cell>
          <cell r="E8263" t="str">
            <v>Purchase</v>
          </cell>
          <cell r="F8263" t="str">
            <v>Fixed</v>
          </cell>
          <cell r="I8263">
            <v>37.729999999999997</v>
          </cell>
          <cell r="J8263">
            <v>14.7</v>
          </cell>
          <cell r="K8263" t="str">
            <v>HiRatio</v>
          </cell>
          <cell r="L8263">
            <v>0</v>
          </cell>
          <cell r="M8263" t="str">
            <v>Owner-Occupied</v>
          </cell>
          <cell r="N8263">
            <v>4</v>
          </cell>
          <cell r="O8263">
            <v>42460</v>
          </cell>
          <cell r="P8263" t="str">
            <v>Current</v>
          </cell>
        </row>
        <row r="8264">
          <cell r="B8264">
            <v>42104</v>
          </cell>
          <cell r="C8264">
            <v>21</v>
          </cell>
          <cell r="D8264" t="str">
            <v>ON</v>
          </cell>
          <cell r="E8264" t="str">
            <v>Transfer</v>
          </cell>
          <cell r="F8264" t="str">
            <v>ARM</v>
          </cell>
          <cell r="I8264">
            <v>10.49</v>
          </cell>
          <cell r="J8264">
            <v>9.1999999999999993</v>
          </cell>
          <cell r="K8264" t="str">
            <v>Conv</v>
          </cell>
          <cell r="L8264">
            <v>34903.24</v>
          </cell>
          <cell r="M8264" t="str">
            <v>Owner-Occupied</v>
          </cell>
          <cell r="N8264">
            <v>0</v>
          </cell>
          <cell r="O8264">
            <v>43831</v>
          </cell>
          <cell r="P8264" t="str">
            <v>Current</v>
          </cell>
        </row>
        <row r="8265">
          <cell r="B8265">
            <v>42394</v>
          </cell>
          <cell r="C8265">
            <v>12</v>
          </cell>
          <cell r="D8265" t="str">
            <v>ON</v>
          </cell>
          <cell r="E8265" t="str">
            <v>Purchase</v>
          </cell>
          <cell r="F8265" t="str">
            <v>ARM</v>
          </cell>
          <cell r="I8265">
            <v>32.549999999999997</v>
          </cell>
          <cell r="J8265">
            <v>13.9</v>
          </cell>
          <cell r="K8265" t="str">
            <v>HiRatio</v>
          </cell>
          <cell r="L8265">
            <v>294022.78999999998</v>
          </cell>
          <cell r="M8265" t="str">
            <v>Owner-Occupied</v>
          </cell>
          <cell r="N8265">
            <v>0</v>
          </cell>
          <cell r="O8265">
            <v>43831</v>
          </cell>
          <cell r="P8265" t="str">
            <v>Current</v>
          </cell>
        </row>
        <row r="8266">
          <cell r="B8266">
            <v>41864</v>
          </cell>
          <cell r="C8266">
            <v>29</v>
          </cell>
          <cell r="D8266" t="str">
            <v>AB</v>
          </cell>
          <cell r="E8266" t="str">
            <v>Refinance External</v>
          </cell>
          <cell r="F8266" t="str">
            <v>ARM</v>
          </cell>
          <cell r="I8266">
            <v>29.81</v>
          </cell>
          <cell r="J8266">
            <v>15.37</v>
          </cell>
          <cell r="K8266" t="str">
            <v>Conv</v>
          </cell>
          <cell r="L8266">
            <v>427711.08</v>
          </cell>
          <cell r="M8266" t="str">
            <v>Owner-Occupied</v>
          </cell>
          <cell r="N8266">
            <v>0</v>
          </cell>
          <cell r="O8266">
            <v>43831</v>
          </cell>
          <cell r="P8266" t="str">
            <v>Current</v>
          </cell>
        </row>
        <row r="8267">
          <cell r="B8267">
            <v>41487</v>
          </cell>
          <cell r="C8267">
            <v>41</v>
          </cell>
          <cell r="D8267" t="str">
            <v>AB</v>
          </cell>
          <cell r="E8267" t="str">
            <v>Purchase</v>
          </cell>
          <cell r="F8267" t="str">
            <v>Fixed</v>
          </cell>
          <cell r="I8267">
            <v>24.36</v>
          </cell>
          <cell r="J8267">
            <v>23.69</v>
          </cell>
          <cell r="K8267" t="str">
            <v>HiRatio</v>
          </cell>
          <cell r="L8267">
            <v>148980.65</v>
          </cell>
          <cell r="M8267" t="str">
            <v>Owner-Occupied</v>
          </cell>
          <cell r="N8267">
            <v>0</v>
          </cell>
          <cell r="O8267">
            <v>43831</v>
          </cell>
          <cell r="P8267" t="str">
            <v>Current</v>
          </cell>
        </row>
        <row r="8268">
          <cell r="B8268">
            <v>41835</v>
          </cell>
          <cell r="C8268">
            <v>30</v>
          </cell>
          <cell r="D8268" t="str">
            <v>AB</v>
          </cell>
          <cell r="E8268" t="str">
            <v>Purchase</v>
          </cell>
          <cell r="F8268" t="str">
            <v>Fixed</v>
          </cell>
          <cell r="I8268">
            <v>35.450000000000003</v>
          </cell>
          <cell r="J8268">
            <v>32.64</v>
          </cell>
          <cell r="K8268" t="str">
            <v>HiRatio</v>
          </cell>
          <cell r="L8268">
            <v>270188.92</v>
          </cell>
          <cell r="M8268" t="str">
            <v>Owner-Occupied</v>
          </cell>
          <cell r="N8268">
            <v>0</v>
          </cell>
          <cell r="O8268">
            <v>43831</v>
          </cell>
          <cell r="P8268" t="str">
            <v>Current</v>
          </cell>
        </row>
        <row r="8269">
          <cell r="B8269">
            <v>42536</v>
          </cell>
          <cell r="C8269">
            <v>7</v>
          </cell>
          <cell r="D8269" t="str">
            <v>AB</v>
          </cell>
          <cell r="E8269" t="str">
            <v>Purchase with Improvements</v>
          </cell>
          <cell r="F8269" t="str">
            <v>Fixed</v>
          </cell>
          <cell r="I8269">
            <v>42.92</v>
          </cell>
          <cell r="J8269">
            <v>20.38</v>
          </cell>
          <cell r="K8269" t="str">
            <v>HiRatio</v>
          </cell>
          <cell r="L8269">
            <v>362096.72</v>
          </cell>
          <cell r="M8269" t="str">
            <v>Owner-Occupied</v>
          </cell>
          <cell r="N8269">
            <v>0</v>
          </cell>
          <cell r="O8269">
            <v>43831</v>
          </cell>
          <cell r="P8269" t="str">
            <v>Current</v>
          </cell>
        </row>
        <row r="8270">
          <cell r="B8270">
            <v>42111</v>
          </cell>
          <cell r="C8270">
            <v>21</v>
          </cell>
          <cell r="D8270" t="str">
            <v>ON</v>
          </cell>
          <cell r="E8270" t="str">
            <v>Purchase</v>
          </cell>
          <cell r="F8270" t="str">
            <v>ARM</v>
          </cell>
          <cell r="I8270">
            <v>32.42</v>
          </cell>
          <cell r="J8270">
            <v>21.27</v>
          </cell>
          <cell r="K8270" t="str">
            <v>HiRatio</v>
          </cell>
          <cell r="L8270">
            <v>398269.88</v>
          </cell>
          <cell r="M8270" t="str">
            <v>Owner-Occupied</v>
          </cell>
          <cell r="N8270">
            <v>0</v>
          </cell>
          <cell r="O8270">
            <v>43831</v>
          </cell>
          <cell r="P8270" t="str">
            <v>Current</v>
          </cell>
        </row>
        <row r="8271">
          <cell r="B8271">
            <v>41551</v>
          </cell>
          <cell r="C8271">
            <v>39</v>
          </cell>
          <cell r="D8271" t="str">
            <v>BC</v>
          </cell>
          <cell r="E8271" t="str">
            <v>Refinance External</v>
          </cell>
          <cell r="F8271" t="str">
            <v>ARM</v>
          </cell>
          <cell r="I8271">
            <v>29.22</v>
          </cell>
          <cell r="J8271">
            <v>27.96</v>
          </cell>
          <cell r="K8271" t="str">
            <v>Conv</v>
          </cell>
          <cell r="L8271">
            <v>266652.25</v>
          </cell>
          <cell r="M8271" t="str">
            <v>Owner-Occupied</v>
          </cell>
          <cell r="N8271">
            <v>0</v>
          </cell>
          <cell r="O8271">
            <v>43831</v>
          </cell>
          <cell r="P8271" t="str">
            <v>Current</v>
          </cell>
        </row>
        <row r="8272">
          <cell r="B8272">
            <v>42705</v>
          </cell>
          <cell r="C8272">
            <v>1</v>
          </cell>
          <cell r="D8272" t="str">
            <v>AB</v>
          </cell>
          <cell r="E8272" t="str">
            <v>Purchase</v>
          </cell>
          <cell r="F8272" t="str">
            <v>Fixed</v>
          </cell>
          <cell r="I8272">
            <v>35.64</v>
          </cell>
          <cell r="J8272">
            <v>25.04</v>
          </cell>
          <cell r="K8272" t="str">
            <v>HiRatio</v>
          </cell>
          <cell r="L8272">
            <v>297945.34999999998</v>
          </cell>
          <cell r="M8272" t="str">
            <v>Owner-Occupied</v>
          </cell>
          <cell r="N8272">
            <v>0</v>
          </cell>
          <cell r="O8272">
            <v>43831</v>
          </cell>
          <cell r="P8272" t="str">
            <v>Current</v>
          </cell>
        </row>
        <row r="8273">
          <cell r="B8273">
            <v>41773</v>
          </cell>
          <cell r="C8273">
            <v>32</v>
          </cell>
          <cell r="D8273" t="str">
            <v>NB</v>
          </cell>
          <cell r="E8273" t="str">
            <v>Purchase</v>
          </cell>
          <cell r="F8273" t="str">
            <v>ARM</v>
          </cell>
          <cell r="I8273">
            <v>33.32</v>
          </cell>
          <cell r="J8273">
            <v>19.829999999999998</v>
          </cell>
          <cell r="K8273" t="str">
            <v>HiRatio</v>
          </cell>
          <cell r="L8273">
            <v>217799.35</v>
          </cell>
          <cell r="M8273" t="str">
            <v>Owner-Occupied</v>
          </cell>
          <cell r="N8273">
            <v>0</v>
          </cell>
          <cell r="O8273">
            <v>43831</v>
          </cell>
          <cell r="P8273" t="str">
            <v>Current</v>
          </cell>
        </row>
        <row r="8274">
          <cell r="B8274">
            <v>42584</v>
          </cell>
          <cell r="C8274">
            <v>5</v>
          </cell>
          <cell r="D8274" t="str">
            <v>BC</v>
          </cell>
          <cell r="E8274" t="str">
            <v>Refinance External</v>
          </cell>
          <cell r="F8274" t="str">
            <v>Fixed</v>
          </cell>
          <cell r="I8274">
            <v>42.57</v>
          </cell>
          <cell r="J8274">
            <v>25.88</v>
          </cell>
          <cell r="K8274" t="str">
            <v>Conv</v>
          </cell>
          <cell r="L8274">
            <v>435790.5</v>
          </cell>
          <cell r="M8274" t="str">
            <v>Owner-Occupied</v>
          </cell>
          <cell r="N8274">
            <v>0</v>
          </cell>
          <cell r="O8274">
            <v>43831</v>
          </cell>
          <cell r="P8274" t="str">
            <v>Current</v>
          </cell>
        </row>
        <row r="8275">
          <cell r="B8275">
            <v>41865</v>
          </cell>
          <cell r="C8275">
            <v>29</v>
          </cell>
          <cell r="D8275" t="str">
            <v>AB</v>
          </cell>
          <cell r="E8275" t="str">
            <v>Purchase</v>
          </cell>
          <cell r="F8275" t="str">
            <v>ARM</v>
          </cell>
          <cell r="I8275">
            <v>36.04</v>
          </cell>
          <cell r="J8275">
            <v>27.57</v>
          </cell>
          <cell r="K8275" t="str">
            <v>HiRatio</v>
          </cell>
          <cell r="L8275">
            <v>182350.25</v>
          </cell>
          <cell r="M8275" t="str">
            <v>Owner-Occupied</v>
          </cell>
          <cell r="N8275">
            <v>0</v>
          </cell>
          <cell r="O8275">
            <v>43831</v>
          </cell>
          <cell r="P8275" t="str">
            <v>Current</v>
          </cell>
        </row>
        <row r="8276">
          <cell r="B8276">
            <v>41880</v>
          </cell>
          <cell r="C8276">
            <v>29</v>
          </cell>
          <cell r="D8276" t="str">
            <v>ON</v>
          </cell>
          <cell r="E8276" t="str">
            <v>Purchase</v>
          </cell>
          <cell r="F8276" t="str">
            <v>ARM</v>
          </cell>
          <cell r="I8276">
            <v>36.119999999999997</v>
          </cell>
          <cell r="J8276">
            <v>27.25</v>
          </cell>
          <cell r="K8276" t="str">
            <v>Conv</v>
          </cell>
          <cell r="L8276">
            <v>405092.15</v>
          </cell>
          <cell r="M8276" t="str">
            <v>Owner-Occupied</v>
          </cell>
          <cell r="N8276">
            <v>0</v>
          </cell>
          <cell r="O8276">
            <v>43831</v>
          </cell>
          <cell r="P8276" t="str">
            <v>Current</v>
          </cell>
        </row>
        <row r="8277">
          <cell r="B8277">
            <v>41457</v>
          </cell>
          <cell r="C8277">
            <v>42</v>
          </cell>
          <cell r="D8277" t="str">
            <v>ON</v>
          </cell>
          <cell r="E8277" t="str">
            <v>Refinance External</v>
          </cell>
          <cell r="F8277" t="str">
            <v>ARM</v>
          </cell>
          <cell r="I8277">
            <v>28.94</v>
          </cell>
          <cell r="J8277">
            <v>15.45</v>
          </cell>
          <cell r="K8277" t="str">
            <v>Conv</v>
          </cell>
          <cell r="L8277">
            <v>227578.29</v>
          </cell>
          <cell r="M8277" t="str">
            <v>Rental</v>
          </cell>
          <cell r="N8277">
            <v>0</v>
          </cell>
          <cell r="O8277">
            <v>43831</v>
          </cell>
          <cell r="P8277" t="str">
            <v>Current</v>
          </cell>
        </row>
        <row r="8278">
          <cell r="B8278">
            <v>41912</v>
          </cell>
          <cell r="C8278">
            <v>28</v>
          </cell>
          <cell r="D8278" t="str">
            <v>BC</v>
          </cell>
          <cell r="E8278" t="str">
            <v>Purchase</v>
          </cell>
          <cell r="F8278" t="str">
            <v>ARM</v>
          </cell>
          <cell r="I8278">
            <v>32.99</v>
          </cell>
          <cell r="J8278">
            <v>26.02</v>
          </cell>
          <cell r="K8278" t="str">
            <v>HiRatio</v>
          </cell>
          <cell r="L8278">
            <v>426432.24</v>
          </cell>
          <cell r="M8278" t="str">
            <v>Owner-Occupied</v>
          </cell>
          <cell r="N8278">
            <v>0</v>
          </cell>
          <cell r="O8278">
            <v>43831</v>
          </cell>
          <cell r="P8278" t="str">
            <v>Current</v>
          </cell>
        </row>
        <row r="8279">
          <cell r="B8279">
            <v>41674</v>
          </cell>
          <cell r="C8279">
            <v>35</v>
          </cell>
          <cell r="D8279" t="str">
            <v>SK</v>
          </cell>
          <cell r="E8279" t="str">
            <v>Purchase</v>
          </cell>
          <cell r="F8279" t="str">
            <v>Fixed</v>
          </cell>
          <cell r="I8279">
            <v>40.6</v>
          </cell>
          <cell r="J8279">
            <v>24.23</v>
          </cell>
          <cell r="K8279" t="str">
            <v>HiRatio</v>
          </cell>
          <cell r="L8279">
            <v>288857.84000000003</v>
          </cell>
          <cell r="M8279" t="str">
            <v>Owner-Occupied</v>
          </cell>
          <cell r="N8279">
            <v>0</v>
          </cell>
          <cell r="O8279">
            <v>43831</v>
          </cell>
          <cell r="P8279" t="str">
            <v>Current</v>
          </cell>
        </row>
        <row r="8280">
          <cell r="B8280">
            <v>42151</v>
          </cell>
          <cell r="C8280">
            <v>20</v>
          </cell>
          <cell r="D8280" t="str">
            <v>BC</v>
          </cell>
          <cell r="E8280" t="str">
            <v>Purchase</v>
          </cell>
          <cell r="F8280" t="str">
            <v>Fixed</v>
          </cell>
          <cell r="I8280">
            <v>33.520000000000003</v>
          </cell>
          <cell r="J8280">
            <v>33.21</v>
          </cell>
          <cell r="K8280" t="str">
            <v>Conv</v>
          </cell>
          <cell r="L8280">
            <v>274927.40000000002</v>
          </cell>
          <cell r="M8280" t="str">
            <v>Owner-Occupied</v>
          </cell>
          <cell r="N8280">
            <v>0</v>
          </cell>
          <cell r="O8280">
            <v>43831</v>
          </cell>
          <cell r="P8280" t="str">
            <v>Current</v>
          </cell>
        </row>
        <row r="8281">
          <cell r="B8281">
            <v>41606</v>
          </cell>
          <cell r="C8281">
            <v>38</v>
          </cell>
          <cell r="D8281" t="str">
            <v>ON</v>
          </cell>
          <cell r="E8281" t="str">
            <v>Purchase</v>
          </cell>
          <cell r="F8281" t="str">
            <v>Fixed</v>
          </cell>
          <cell r="I8281">
            <v>38.75</v>
          </cell>
          <cell r="J8281">
            <v>28.21</v>
          </cell>
          <cell r="K8281" t="str">
            <v>HiRatio</v>
          </cell>
          <cell r="L8281">
            <v>193628.79</v>
          </cell>
          <cell r="M8281" t="str">
            <v>Owner-Occupied</v>
          </cell>
          <cell r="N8281">
            <v>0</v>
          </cell>
          <cell r="O8281">
            <v>43831</v>
          </cell>
          <cell r="P8281" t="str">
            <v>Current</v>
          </cell>
        </row>
        <row r="8282">
          <cell r="B8282">
            <v>40976</v>
          </cell>
          <cell r="C8282">
            <v>58</v>
          </cell>
          <cell r="D8282" t="str">
            <v>ON</v>
          </cell>
          <cell r="E8282" t="str">
            <v>Refinance External</v>
          </cell>
          <cell r="F8282" t="str">
            <v>Fixed</v>
          </cell>
          <cell r="I8282">
            <v>34.619999999999997</v>
          </cell>
          <cell r="J8282">
            <v>22.28</v>
          </cell>
          <cell r="K8282" t="str">
            <v>Conv</v>
          </cell>
          <cell r="L8282">
            <v>314001.43</v>
          </cell>
          <cell r="M8282" t="str">
            <v>Owner-Occupied</v>
          </cell>
          <cell r="N8282">
            <v>0</v>
          </cell>
          <cell r="O8282">
            <v>43831</v>
          </cell>
          <cell r="P8282" t="str">
            <v>Current</v>
          </cell>
        </row>
        <row r="8283">
          <cell r="B8283">
            <v>42124</v>
          </cell>
          <cell r="C8283">
            <v>21</v>
          </cell>
          <cell r="D8283" t="str">
            <v>ON</v>
          </cell>
          <cell r="E8283" t="str">
            <v>Purchase</v>
          </cell>
          <cell r="F8283" t="str">
            <v>Fixed</v>
          </cell>
          <cell r="I8283">
            <v>24.84</v>
          </cell>
          <cell r="J8283">
            <v>24.32</v>
          </cell>
          <cell r="K8283" t="str">
            <v>HiRatio</v>
          </cell>
          <cell r="L8283">
            <v>549826.09</v>
          </cell>
          <cell r="M8283" t="str">
            <v>Owner-Occupied</v>
          </cell>
          <cell r="N8283">
            <v>0</v>
          </cell>
          <cell r="O8283">
            <v>43831</v>
          </cell>
          <cell r="P8283" t="str">
            <v>Current</v>
          </cell>
        </row>
        <row r="8284">
          <cell r="B8284">
            <v>40954</v>
          </cell>
          <cell r="C8284">
            <v>59</v>
          </cell>
          <cell r="D8284" t="str">
            <v>ON</v>
          </cell>
          <cell r="E8284" t="str">
            <v>Purchase</v>
          </cell>
          <cell r="F8284" t="str">
            <v>Fixed</v>
          </cell>
          <cell r="I8284">
            <v>30.86</v>
          </cell>
          <cell r="J8284">
            <v>18.489999999999998</v>
          </cell>
          <cell r="K8284" t="str">
            <v>HiRatio</v>
          </cell>
          <cell r="L8284">
            <v>220826.54</v>
          </cell>
          <cell r="M8284" t="str">
            <v>Owner-Occupied</v>
          </cell>
          <cell r="N8284">
            <v>0</v>
          </cell>
          <cell r="O8284">
            <v>43831</v>
          </cell>
          <cell r="P8284" t="str">
            <v>Current</v>
          </cell>
        </row>
        <row r="8285">
          <cell r="B8285">
            <v>41836</v>
          </cell>
          <cell r="C8285">
            <v>30</v>
          </cell>
          <cell r="D8285" t="str">
            <v>ON</v>
          </cell>
          <cell r="E8285" t="str">
            <v>Purchase</v>
          </cell>
          <cell r="F8285" t="str">
            <v>Fixed</v>
          </cell>
          <cell r="I8285">
            <v>40.76</v>
          </cell>
          <cell r="J8285">
            <v>12.38</v>
          </cell>
          <cell r="K8285" t="str">
            <v>HiRatio</v>
          </cell>
          <cell r="L8285">
            <v>198709.88</v>
          </cell>
          <cell r="M8285" t="str">
            <v>Owner-Occupied</v>
          </cell>
          <cell r="N8285">
            <v>0</v>
          </cell>
          <cell r="O8285">
            <v>43831</v>
          </cell>
          <cell r="P8285" t="str">
            <v>Current</v>
          </cell>
        </row>
        <row r="8286">
          <cell r="B8286">
            <v>41607</v>
          </cell>
          <cell r="C8286">
            <v>38</v>
          </cell>
          <cell r="D8286" t="str">
            <v>SK</v>
          </cell>
          <cell r="E8286" t="str">
            <v>Purchase</v>
          </cell>
          <cell r="F8286" t="str">
            <v>ARM</v>
          </cell>
          <cell r="I8286">
            <v>30.36</v>
          </cell>
          <cell r="J8286">
            <v>30.36</v>
          </cell>
          <cell r="K8286" t="str">
            <v>HiRatio</v>
          </cell>
          <cell r="L8286">
            <v>257357.17</v>
          </cell>
          <cell r="M8286" t="str">
            <v>Owner-Occupied</v>
          </cell>
          <cell r="N8286">
            <v>0</v>
          </cell>
          <cell r="O8286">
            <v>43831</v>
          </cell>
          <cell r="P8286" t="str">
            <v>Current</v>
          </cell>
        </row>
        <row r="8287">
          <cell r="B8287">
            <v>41934</v>
          </cell>
          <cell r="C8287">
            <v>27</v>
          </cell>
          <cell r="D8287" t="str">
            <v>ON</v>
          </cell>
          <cell r="E8287" t="str">
            <v>Purchase</v>
          </cell>
          <cell r="F8287" t="str">
            <v>Fixed</v>
          </cell>
          <cell r="I8287">
            <v>38.69</v>
          </cell>
          <cell r="J8287">
            <v>36.57</v>
          </cell>
          <cell r="K8287" t="str">
            <v>Conv</v>
          </cell>
          <cell r="L8287">
            <v>524850.05000000005</v>
          </cell>
          <cell r="M8287" t="str">
            <v>Owner-Occupied</v>
          </cell>
          <cell r="N8287">
            <v>0</v>
          </cell>
          <cell r="O8287">
            <v>43831</v>
          </cell>
          <cell r="P8287" t="str">
            <v>Current</v>
          </cell>
        </row>
        <row r="8288">
          <cell r="B8288">
            <v>40982</v>
          </cell>
          <cell r="C8288">
            <v>58</v>
          </cell>
          <cell r="D8288" t="str">
            <v>ON</v>
          </cell>
          <cell r="E8288" t="str">
            <v>Purchase</v>
          </cell>
          <cell r="F8288" t="str">
            <v>Fixed</v>
          </cell>
          <cell r="I8288">
            <v>43.65</v>
          </cell>
          <cell r="J8288">
            <v>36.96</v>
          </cell>
          <cell r="K8288" t="str">
            <v>HiRatio</v>
          </cell>
          <cell r="L8288">
            <v>0</v>
          </cell>
          <cell r="M8288" t="str">
            <v>Owner-Occupied</v>
          </cell>
          <cell r="N8288">
            <v>4</v>
          </cell>
          <cell r="O8288">
            <v>42682</v>
          </cell>
          <cell r="P8288" t="str">
            <v>Current</v>
          </cell>
        </row>
        <row r="8289">
          <cell r="B8289">
            <v>41593</v>
          </cell>
          <cell r="C8289">
            <v>38</v>
          </cell>
          <cell r="D8289" t="str">
            <v>ON</v>
          </cell>
          <cell r="E8289" t="str">
            <v>Purchase</v>
          </cell>
          <cell r="F8289" t="str">
            <v>ARM</v>
          </cell>
          <cell r="I8289">
            <v>37.28</v>
          </cell>
          <cell r="J8289">
            <v>21.25</v>
          </cell>
          <cell r="K8289" t="str">
            <v>HiRatio</v>
          </cell>
          <cell r="L8289">
            <v>307748.28999999998</v>
          </cell>
          <cell r="M8289" t="str">
            <v>Owner-Occupied</v>
          </cell>
          <cell r="N8289">
            <v>0</v>
          </cell>
          <cell r="O8289">
            <v>43831</v>
          </cell>
          <cell r="P8289" t="str">
            <v>Current</v>
          </cell>
        </row>
        <row r="8290">
          <cell r="B8290">
            <v>41593</v>
          </cell>
          <cell r="C8290">
            <v>38</v>
          </cell>
          <cell r="D8290" t="str">
            <v>AB</v>
          </cell>
          <cell r="E8290" t="str">
            <v>Purchase</v>
          </cell>
          <cell r="F8290" t="str">
            <v>ARM</v>
          </cell>
          <cell r="I8290">
            <v>37.15</v>
          </cell>
          <cell r="J8290">
            <v>12.77</v>
          </cell>
          <cell r="K8290" t="str">
            <v>HiRatio</v>
          </cell>
          <cell r="L8290">
            <v>0</v>
          </cell>
          <cell r="M8290" t="str">
            <v>Second Home</v>
          </cell>
          <cell r="N8290">
            <v>4</v>
          </cell>
          <cell r="O8290">
            <v>42649</v>
          </cell>
          <cell r="P8290" t="str">
            <v>Current</v>
          </cell>
        </row>
        <row r="8291">
          <cell r="B8291">
            <v>41746</v>
          </cell>
          <cell r="C8291">
            <v>33</v>
          </cell>
          <cell r="D8291" t="str">
            <v>ON</v>
          </cell>
          <cell r="E8291" t="str">
            <v>Purchase</v>
          </cell>
          <cell r="F8291" t="str">
            <v>ARM</v>
          </cell>
          <cell r="I8291">
            <v>25.6</v>
          </cell>
          <cell r="J8291">
            <v>17.96</v>
          </cell>
          <cell r="K8291" t="str">
            <v>HiRatio</v>
          </cell>
          <cell r="L8291">
            <v>218432.82</v>
          </cell>
          <cell r="M8291" t="str">
            <v>Owner-Occupied</v>
          </cell>
          <cell r="N8291">
            <v>0</v>
          </cell>
          <cell r="O8291">
            <v>43831</v>
          </cell>
          <cell r="P8291" t="str">
            <v>Current</v>
          </cell>
        </row>
        <row r="8292">
          <cell r="B8292">
            <v>42090</v>
          </cell>
          <cell r="C8292">
            <v>22</v>
          </cell>
          <cell r="D8292" t="str">
            <v>AB</v>
          </cell>
          <cell r="E8292" t="str">
            <v>Purchase</v>
          </cell>
          <cell r="F8292" t="str">
            <v>Fixed</v>
          </cell>
          <cell r="I8292">
            <v>26.77</v>
          </cell>
          <cell r="J8292">
            <v>15.81</v>
          </cell>
          <cell r="K8292" t="str">
            <v>HiRatio</v>
          </cell>
          <cell r="L8292">
            <v>275796.24</v>
          </cell>
          <cell r="M8292" t="str">
            <v>Owner-Occupied</v>
          </cell>
          <cell r="N8292">
            <v>0</v>
          </cell>
          <cell r="O8292">
            <v>43831</v>
          </cell>
          <cell r="P8292" t="str">
            <v>Current</v>
          </cell>
        </row>
        <row r="8293">
          <cell r="B8293">
            <v>42325</v>
          </cell>
          <cell r="C8293">
            <v>14</v>
          </cell>
          <cell r="D8293" t="str">
            <v>ON</v>
          </cell>
          <cell r="E8293" t="str">
            <v>Transfer</v>
          </cell>
          <cell r="F8293" t="str">
            <v>ARM</v>
          </cell>
          <cell r="I8293">
            <v>24.47</v>
          </cell>
          <cell r="J8293">
            <v>17.04</v>
          </cell>
          <cell r="K8293" t="str">
            <v>HiRatio</v>
          </cell>
          <cell r="L8293">
            <v>464539.95</v>
          </cell>
          <cell r="M8293" t="str">
            <v>Owner-Occupied</v>
          </cell>
          <cell r="N8293">
            <v>0</v>
          </cell>
          <cell r="O8293">
            <v>43831</v>
          </cell>
          <cell r="P8293" t="str">
            <v>Current</v>
          </cell>
        </row>
        <row r="8294">
          <cell r="B8294">
            <v>41936</v>
          </cell>
          <cell r="C8294">
            <v>27</v>
          </cell>
          <cell r="D8294" t="str">
            <v>ON</v>
          </cell>
          <cell r="E8294" t="str">
            <v>Refinance External</v>
          </cell>
          <cell r="F8294" t="str">
            <v>ARM</v>
          </cell>
          <cell r="I8294">
            <v>28.37</v>
          </cell>
          <cell r="J8294">
            <v>21.97</v>
          </cell>
          <cell r="K8294" t="str">
            <v>Conv</v>
          </cell>
          <cell r="L8294">
            <v>237153.82</v>
          </cell>
          <cell r="M8294" t="str">
            <v>Owner-Occupied</v>
          </cell>
          <cell r="N8294">
            <v>0</v>
          </cell>
          <cell r="O8294">
            <v>43831</v>
          </cell>
          <cell r="P8294" t="str">
            <v>Current</v>
          </cell>
        </row>
        <row r="8295">
          <cell r="B8295">
            <v>41053</v>
          </cell>
          <cell r="C8295">
            <v>56</v>
          </cell>
          <cell r="D8295" t="str">
            <v>BC</v>
          </cell>
          <cell r="E8295" t="str">
            <v>Purchase</v>
          </cell>
          <cell r="F8295" t="str">
            <v>ARM</v>
          </cell>
          <cell r="I8295">
            <v>31.96</v>
          </cell>
          <cell r="J8295">
            <v>23.27</v>
          </cell>
          <cell r="K8295" t="str">
            <v>HiRatio</v>
          </cell>
          <cell r="L8295">
            <v>330335.81</v>
          </cell>
          <cell r="M8295" t="str">
            <v>Owner-Occupied</v>
          </cell>
          <cell r="N8295">
            <v>0</v>
          </cell>
          <cell r="O8295">
            <v>43831</v>
          </cell>
          <cell r="P8295" t="str">
            <v>Current</v>
          </cell>
        </row>
        <row r="8296">
          <cell r="B8296">
            <v>41234</v>
          </cell>
          <cell r="C8296">
            <v>50</v>
          </cell>
          <cell r="D8296" t="str">
            <v>ON</v>
          </cell>
          <cell r="E8296" t="str">
            <v>Purchase</v>
          </cell>
          <cell r="F8296" t="str">
            <v>Fixed</v>
          </cell>
          <cell r="I8296">
            <v>28.94</v>
          </cell>
          <cell r="J8296">
            <v>24.02</v>
          </cell>
          <cell r="K8296" t="str">
            <v>HiRatio</v>
          </cell>
          <cell r="L8296">
            <v>219990.42</v>
          </cell>
          <cell r="M8296" t="str">
            <v>Owner-Occupied</v>
          </cell>
          <cell r="N8296">
            <v>0</v>
          </cell>
          <cell r="O8296">
            <v>43831</v>
          </cell>
          <cell r="P8296" t="str">
            <v>Current</v>
          </cell>
        </row>
        <row r="8297">
          <cell r="B8297">
            <v>42243</v>
          </cell>
          <cell r="C8297">
            <v>17</v>
          </cell>
          <cell r="D8297" t="str">
            <v>AB</v>
          </cell>
          <cell r="E8297" t="str">
            <v>Purchase</v>
          </cell>
          <cell r="F8297" t="str">
            <v>ARM</v>
          </cell>
          <cell r="I8297">
            <v>17.52</v>
          </cell>
          <cell r="J8297">
            <v>16.8</v>
          </cell>
          <cell r="K8297" t="str">
            <v>Conv</v>
          </cell>
          <cell r="L8297">
            <v>137530.35999999999</v>
          </cell>
          <cell r="M8297" t="str">
            <v>Owner-Occupied</v>
          </cell>
          <cell r="N8297">
            <v>0</v>
          </cell>
          <cell r="O8297">
            <v>43831</v>
          </cell>
          <cell r="P8297" t="str">
            <v>Current</v>
          </cell>
        </row>
        <row r="8298">
          <cell r="B8298">
            <v>42444</v>
          </cell>
          <cell r="C8298">
            <v>10</v>
          </cell>
          <cell r="D8298" t="str">
            <v>ON</v>
          </cell>
          <cell r="E8298" t="str">
            <v>Transfer</v>
          </cell>
          <cell r="F8298" t="str">
            <v>ARM</v>
          </cell>
          <cell r="I8298">
            <v>29.59</v>
          </cell>
          <cell r="J8298">
            <v>29.43</v>
          </cell>
          <cell r="K8298" t="str">
            <v>Conv</v>
          </cell>
          <cell r="L8298">
            <v>0</v>
          </cell>
          <cell r="M8298" t="str">
            <v>Owner-Occupied</v>
          </cell>
          <cell r="N8298">
            <v>4</v>
          </cell>
          <cell r="O8298">
            <v>42713</v>
          </cell>
          <cell r="P8298" t="str">
            <v>Current</v>
          </cell>
        </row>
        <row r="8299">
          <cell r="B8299">
            <v>41887</v>
          </cell>
          <cell r="C8299">
            <v>28</v>
          </cell>
          <cell r="D8299" t="str">
            <v>ON</v>
          </cell>
          <cell r="E8299" t="str">
            <v>Purchase</v>
          </cell>
          <cell r="F8299" t="str">
            <v>Fixed</v>
          </cell>
          <cell r="I8299">
            <v>31.8</v>
          </cell>
          <cell r="J8299">
            <v>16.350000000000001</v>
          </cell>
          <cell r="K8299" t="str">
            <v>HiRatio</v>
          </cell>
          <cell r="L8299">
            <v>212147.72</v>
          </cell>
          <cell r="M8299" t="str">
            <v>Owner-Occupied</v>
          </cell>
          <cell r="N8299">
            <v>0</v>
          </cell>
          <cell r="O8299">
            <v>43831</v>
          </cell>
          <cell r="P8299" t="str">
            <v>Current</v>
          </cell>
        </row>
        <row r="8300">
          <cell r="B8300">
            <v>42072</v>
          </cell>
          <cell r="C8300">
            <v>22</v>
          </cell>
          <cell r="D8300" t="str">
            <v>BC</v>
          </cell>
          <cell r="E8300" t="str">
            <v>Refinance External</v>
          </cell>
          <cell r="F8300" t="str">
            <v>ARM</v>
          </cell>
          <cell r="I8300">
            <v>30.13</v>
          </cell>
          <cell r="J8300">
            <v>21.01</v>
          </cell>
          <cell r="K8300" t="str">
            <v>Conv</v>
          </cell>
          <cell r="L8300">
            <v>374915.49</v>
          </cell>
          <cell r="M8300" t="str">
            <v>Owner-Occupied</v>
          </cell>
          <cell r="N8300">
            <v>0</v>
          </cell>
          <cell r="O8300">
            <v>43831</v>
          </cell>
          <cell r="P8300" t="str">
            <v>Current</v>
          </cell>
        </row>
        <row r="8301">
          <cell r="B8301">
            <v>41624</v>
          </cell>
          <cell r="C8301">
            <v>37</v>
          </cell>
          <cell r="D8301" t="str">
            <v>ON</v>
          </cell>
          <cell r="E8301" t="str">
            <v>Purchase</v>
          </cell>
          <cell r="F8301" t="str">
            <v>ARM</v>
          </cell>
          <cell r="I8301">
            <v>38.869999999999997</v>
          </cell>
          <cell r="J8301">
            <v>18.07</v>
          </cell>
          <cell r="K8301" t="str">
            <v>HiRatio</v>
          </cell>
          <cell r="L8301">
            <v>0</v>
          </cell>
          <cell r="M8301" t="str">
            <v>Owner-Occupied</v>
          </cell>
          <cell r="N8301">
            <v>4</v>
          </cell>
          <cell r="O8301">
            <v>42551</v>
          </cell>
          <cell r="P8301" t="str">
            <v>Current</v>
          </cell>
        </row>
        <row r="8302">
          <cell r="B8302">
            <v>41593</v>
          </cell>
          <cell r="C8302">
            <v>38</v>
          </cell>
          <cell r="D8302" t="str">
            <v>ON</v>
          </cell>
          <cell r="E8302" t="str">
            <v>Purchase</v>
          </cell>
          <cell r="F8302" t="str">
            <v>Fixed</v>
          </cell>
          <cell r="I8302">
            <v>35.29</v>
          </cell>
          <cell r="J8302">
            <v>34.46</v>
          </cell>
          <cell r="K8302" t="str">
            <v>HiRatio</v>
          </cell>
          <cell r="L8302">
            <v>156084.66</v>
          </cell>
          <cell r="M8302" t="str">
            <v>Owner-Occupied</v>
          </cell>
          <cell r="N8302">
            <v>0</v>
          </cell>
          <cell r="O8302">
            <v>43831</v>
          </cell>
          <cell r="P8302" t="str">
            <v>Current</v>
          </cell>
        </row>
        <row r="8303">
          <cell r="B8303">
            <v>42408</v>
          </cell>
          <cell r="C8303">
            <v>11</v>
          </cell>
          <cell r="D8303" t="str">
            <v>ON</v>
          </cell>
          <cell r="E8303" t="str">
            <v>Refinance External</v>
          </cell>
          <cell r="F8303" t="str">
            <v>Fixed</v>
          </cell>
          <cell r="I8303">
            <v>33.46</v>
          </cell>
          <cell r="J8303">
            <v>33.46</v>
          </cell>
          <cell r="K8303" t="str">
            <v>Conv</v>
          </cell>
          <cell r="L8303">
            <v>257011.78</v>
          </cell>
          <cell r="M8303" t="str">
            <v>Owner-Occupied</v>
          </cell>
          <cell r="N8303">
            <v>0</v>
          </cell>
          <cell r="O8303">
            <v>43831</v>
          </cell>
          <cell r="P8303" t="str">
            <v>Current</v>
          </cell>
        </row>
        <row r="8304">
          <cell r="B8304">
            <v>42088</v>
          </cell>
          <cell r="C8304">
            <v>22</v>
          </cell>
          <cell r="D8304" t="str">
            <v>AB</v>
          </cell>
          <cell r="E8304" t="str">
            <v>ETO Existing Client</v>
          </cell>
          <cell r="F8304" t="str">
            <v>Fixed</v>
          </cell>
          <cell r="I8304">
            <v>27.55</v>
          </cell>
          <cell r="J8304">
            <v>19.649999999999999</v>
          </cell>
          <cell r="K8304" t="str">
            <v>HiRatio</v>
          </cell>
          <cell r="L8304">
            <v>0</v>
          </cell>
          <cell r="M8304" t="str">
            <v>Owner-Occupied</v>
          </cell>
          <cell r="N8304">
            <v>4</v>
          </cell>
          <cell r="O8304">
            <v>42668</v>
          </cell>
          <cell r="P8304" t="str">
            <v>Current</v>
          </cell>
        </row>
        <row r="8305">
          <cell r="B8305">
            <v>42335</v>
          </cell>
          <cell r="C8305">
            <v>14</v>
          </cell>
          <cell r="D8305" t="str">
            <v>AB</v>
          </cell>
          <cell r="E8305" t="str">
            <v>Purchase</v>
          </cell>
          <cell r="F8305" t="str">
            <v>Fixed</v>
          </cell>
          <cell r="I8305">
            <v>41.76</v>
          </cell>
          <cell r="J8305">
            <v>30.32</v>
          </cell>
          <cell r="K8305" t="str">
            <v>HiRatio</v>
          </cell>
          <cell r="L8305">
            <v>517789.81</v>
          </cell>
          <cell r="M8305" t="str">
            <v>Owner-Occupied</v>
          </cell>
          <cell r="N8305">
            <v>0</v>
          </cell>
          <cell r="O8305">
            <v>43831</v>
          </cell>
          <cell r="P8305" t="str">
            <v>Current</v>
          </cell>
        </row>
        <row r="8306">
          <cell r="B8306">
            <v>41218</v>
          </cell>
          <cell r="C8306">
            <v>50</v>
          </cell>
          <cell r="D8306" t="str">
            <v>ON</v>
          </cell>
          <cell r="E8306" t="str">
            <v>Transfer</v>
          </cell>
          <cell r="F8306" t="str">
            <v>Fixed</v>
          </cell>
          <cell r="I8306">
            <v>31.89</v>
          </cell>
          <cell r="J8306">
            <v>20.14</v>
          </cell>
          <cell r="K8306" t="str">
            <v>HiRatio</v>
          </cell>
          <cell r="L8306">
            <v>159965.85999999999</v>
          </cell>
          <cell r="M8306" t="str">
            <v>Owner-Occupied</v>
          </cell>
          <cell r="N8306">
            <v>0</v>
          </cell>
          <cell r="O8306">
            <v>43831</v>
          </cell>
          <cell r="P8306" t="str">
            <v>Current</v>
          </cell>
        </row>
        <row r="8307">
          <cell r="B8307">
            <v>41723</v>
          </cell>
          <cell r="C8307">
            <v>34</v>
          </cell>
          <cell r="D8307" t="str">
            <v>BC</v>
          </cell>
          <cell r="E8307" t="str">
            <v>Refinance External</v>
          </cell>
          <cell r="F8307" t="str">
            <v>ARM</v>
          </cell>
          <cell r="I8307">
            <v>14.33</v>
          </cell>
          <cell r="J8307">
            <v>14.33</v>
          </cell>
          <cell r="K8307" t="str">
            <v>Conv</v>
          </cell>
          <cell r="L8307">
            <v>227403.92</v>
          </cell>
          <cell r="M8307" t="str">
            <v>Owner-Occupied</v>
          </cell>
          <cell r="N8307">
            <v>0</v>
          </cell>
          <cell r="O8307">
            <v>43831</v>
          </cell>
          <cell r="P8307" t="str">
            <v>Current</v>
          </cell>
        </row>
        <row r="8308">
          <cell r="B8308">
            <v>42459</v>
          </cell>
          <cell r="C8308">
            <v>10</v>
          </cell>
          <cell r="D8308" t="str">
            <v>BC</v>
          </cell>
          <cell r="E8308" t="str">
            <v>Purchase</v>
          </cell>
          <cell r="F8308" t="str">
            <v>Fixed</v>
          </cell>
          <cell r="I8308">
            <v>43</v>
          </cell>
          <cell r="J8308">
            <v>20.12</v>
          </cell>
          <cell r="K8308" t="str">
            <v>Conv</v>
          </cell>
          <cell r="L8308">
            <v>150498.53</v>
          </cell>
          <cell r="M8308" t="str">
            <v>Owner-Occupied</v>
          </cell>
          <cell r="N8308">
            <v>0</v>
          </cell>
          <cell r="O8308">
            <v>43831</v>
          </cell>
          <cell r="P8308" t="str">
            <v>Current</v>
          </cell>
        </row>
        <row r="8309">
          <cell r="B8309">
            <v>42662</v>
          </cell>
          <cell r="C8309">
            <v>3</v>
          </cell>
          <cell r="D8309" t="str">
            <v>ON</v>
          </cell>
          <cell r="E8309" t="str">
            <v>Purchase</v>
          </cell>
          <cell r="F8309" t="str">
            <v>ARM</v>
          </cell>
          <cell r="I8309">
            <v>40.72</v>
          </cell>
          <cell r="J8309">
            <v>13.75</v>
          </cell>
          <cell r="K8309" t="str">
            <v>HiRatio</v>
          </cell>
          <cell r="L8309">
            <v>214913.24</v>
          </cell>
          <cell r="M8309" t="str">
            <v>Owner-Occupied</v>
          </cell>
          <cell r="N8309">
            <v>0</v>
          </cell>
          <cell r="O8309">
            <v>43831</v>
          </cell>
          <cell r="P8309" t="str">
            <v>Current</v>
          </cell>
        </row>
        <row r="8310">
          <cell r="B8310">
            <v>42349</v>
          </cell>
          <cell r="C8310">
            <v>13</v>
          </cell>
          <cell r="D8310" t="str">
            <v>AB</v>
          </cell>
          <cell r="E8310" t="str">
            <v>Refinance External</v>
          </cell>
          <cell r="F8310" t="str">
            <v>ARM</v>
          </cell>
          <cell r="I8310">
            <v>21.8</v>
          </cell>
          <cell r="J8310">
            <v>15.53</v>
          </cell>
          <cell r="K8310" t="str">
            <v>Conv</v>
          </cell>
          <cell r="L8310">
            <v>363484.36</v>
          </cell>
          <cell r="M8310" t="str">
            <v>Owner-Occupied</v>
          </cell>
          <cell r="N8310">
            <v>0</v>
          </cell>
          <cell r="O8310">
            <v>43831</v>
          </cell>
          <cell r="P8310" t="str">
            <v>Current</v>
          </cell>
        </row>
        <row r="8311">
          <cell r="B8311">
            <v>41621</v>
          </cell>
          <cell r="C8311">
            <v>37</v>
          </cell>
          <cell r="D8311" t="str">
            <v>ON</v>
          </cell>
          <cell r="E8311" t="str">
            <v>Purchase</v>
          </cell>
          <cell r="F8311" t="str">
            <v>Fixed</v>
          </cell>
          <cell r="I8311">
            <v>40.85</v>
          </cell>
          <cell r="J8311">
            <v>30.93</v>
          </cell>
          <cell r="K8311" t="str">
            <v>HiRatio</v>
          </cell>
          <cell r="L8311">
            <v>0</v>
          </cell>
          <cell r="M8311" t="str">
            <v>Owner-Occupied</v>
          </cell>
          <cell r="N8311">
            <v>4</v>
          </cell>
          <cell r="O8311">
            <v>42451</v>
          </cell>
          <cell r="P8311" t="str">
            <v>Current</v>
          </cell>
        </row>
        <row r="8312">
          <cell r="B8312">
            <v>41718</v>
          </cell>
          <cell r="C8312">
            <v>34</v>
          </cell>
          <cell r="D8312" t="str">
            <v>AB</v>
          </cell>
          <cell r="E8312" t="str">
            <v>Purchase</v>
          </cell>
          <cell r="F8312" t="str">
            <v>ARM</v>
          </cell>
          <cell r="I8312">
            <v>23.67</v>
          </cell>
          <cell r="J8312">
            <v>12.28</v>
          </cell>
          <cell r="K8312" t="str">
            <v>HiRatio</v>
          </cell>
          <cell r="L8312">
            <v>273991.45</v>
          </cell>
          <cell r="M8312" t="str">
            <v>Owner-Occupied</v>
          </cell>
          <cell r="N8312">
            <v>0</v>
          </cell>
          <cell r="O8312">
            <v>43831</v>
          </cell>
          <cell r="P8312" t="str">
            <v>Current</v>
          </cell>
        </row>
        <row r="8313">
          <cell r="B8313">
            <v>42303</v>
          </cell>
          <cell r="C8313">
            <v>15</v>
          </cell>
          <cell r="D8313" t="str">
            <v>ON</v>
          </cell>
          <cell r="E8313" t="str">
            <v>Refinance External</v>
          </cell>
          <cell r="F8313" t="str">
            <v>ARM</v>
          </cell>
          <cell r="I8313">
            <v>15.05</v>
          </cell>
          <cell r="J8313">
            <v>10.91</v>
          </cell>
          <cell r="K8313" t="str">
            <v>Conv</v>
          </cell>
          <cell r="L8313">
            <v>260004.05</v>
          </cell>
          <cell r="M8313" t="str">
            <v>Owner-Occupied</v>
          </cell>
          <cell r="N8313">
            <v>0</v>
          </cell>
          <cell r="O8313">
            <v>43831</v>
          </cell>
          <cell r="P8313" t="str">
            <v>Current</v>
          </cell>
        </row>
        <row r="8314">
          <cell r="B8314">
            <v>41946</v>
          </cell>
          <cell r="C8314">
            <v>26</v>
          </cell>
          <cell r="D8314" t="str">
            <v>ON</v>
          </cell>
          <cell r="E8314" t="str">
            <v>Refinance External</v>
          </cell>
          <cell r="F8314" t="str">
            <v>ARM</v>
          </cell>
          <cell r="I8314">
            <v>28.86</v>
          </cell>
          <cell r="J8314">
            <v>25.12</v>
          </cell>
          <cell r="K8314" t="str">
            <v>Conv</v>
          </cell>
          <cell r="L8314">
            <v>286840.38</v>
          </cell>
          <cell r="M8314" t="str">
            <v>Owner-Occupied</v>
          </cell>
          <cell r="N8314">
            <v>0</v>
          </cell>
          <cell r="O8314">
            <v>43831</v>
          </cell>
          <cell r="P8314" t="str">
            <v>Current</v>
          </cell>
        </row>
        <row r="8315">
          <cell r="B8315">
            <v>40877</v>
          </cell>
          <cell r="C8315">
            <v>62</v>
          </cell>
          <cell r="D8315" t="str">
            <v>AB</v>
          </cell>
          <cell r="E8315" t="str">
            <v>Purchase</v>
          </cell>
          <cell r="F8315" t="str">
            <v>Fixed</v>
          </cell>
          <cell r="I8315">
            <v>33.5</v>
          </cell>
          <cell r="J8315">
            <v>22.36</v>
          </cell>
          <cell r="K8315" t="str">
            <v>HiRatio</v>
          </cell>
          <cell r="L8315">
            <v>242208.79</v>
          </cell>
          <cell r="M8315" t="str">
            <v>Owner-Occupied</v>
          </cell>
          <cell r="N8315">
            <v>0</v>
          </cell>
          <cell r="O8315">
            <v>43831</v>
          </cell>
          <cell r="P8315" t="str">
            <v>Current</v>
          </cell>
        </row>
        <row r="8316">
          <cell r="B8316">
            <v>42157</v>
          </cell>
          <cell r="C8316">
            <v>19</v>
          </cell>
          <cell r="D8316" t="str">
            <v>ON</v>
          </cell>
          <cell r="E8316" t="str">
            <v>Purchase</v>
          </cell>
          <cell r="F8316" t="str">
            <v>Fixed</v>
          </cell>
          <cell r="I8316">
            <v>24.61</v>
          </cell>
          <cell r="J8316">
            <v>10.38</v>
          </cell>
          <cell r="K8316" t="str">
            <v>HiRatio</v>
          </cell>
          <cell r="L8316">
            <v>0</v>
          </cell>
          <cell r="M8316" t="str">
            <v>Owner-Occupied</v>
          </cell>
          <cell r="N8316">
            <v>4</v>
          </cell>
          <cell r="O8316">
            <v>42703</v>
          </cell>
          <cell r="P8316" t="str">
            <v>Current</v>
          </cell>
        </row>
        <row r="8317">
          <cell r="B8317">
            <v>41786</v>
          </cell>
          <cell r="C8317">
            <v>32</v>
          </cell>
          <cell r="D8317" t="str">
            <v>BC</v>
          </cell>
          <cell r="E8317" t="str">
            <v>Refinance External</v>
          </cell>
          <cell r="F8317" t="str">
            <v>Fixed</v>
          </cell>
          <cell r="I8317">
            <v>31.07</v>
          </cell>
          <cell r="J8317">
            <v>26</v>
          </cell>
          <cell r="K8317" t="str">
            <v>Conv</v>
          </cell>
          <cell r="L8317">
            <v>0</v>
          </cell>
          <cell r="M8317" t="str">
            <v>Owner-Occupied</v>
          </cell>
          <cell r="N8317">
            <v>4</v>
          </cell>
          <cell r="O8317">
            <v>42146</v>
          </cell>
          <cell r="P8317" t="str">
            <v>Current</v>
          </cell>
        </row>
        <row r="8318">
          <cell r="B8318">
            <v>42202</v>
          </cell>
          <cell r="C8318">
            <v>18</v>
          </cell>
          <cell r="D8318" t="str">
            <v>ON</v>
          </cell>
          <cell r="E8318" t="str">
            <v>Purchase</v>
          </cell>
          <cell r="F8318" t="str">
            <v>Fixed</v>
          </cell>
          <cell r="I8318">
            <v>33.43</v>
          </cell>
          <cell r="J8318">
            <v>27.97</v>
          </cell>
          <cell r="K8318" t="str">
            <v>HiRatio</v>
          </cell>
          <cell r="L8318">
            <v>270630.61</v>
          </cell>
          <cell r="M8318" t="str">
            <v>Owner-Occupied</v>
          </cell>
          <cell r="N8318">
            <v>0</v>
          </cell>
          <cell r="O8318">
            <v>43831</v>
          </cell>
          <cell r="P8318" t="str">
            <v>Current</v>
          </cell>
        </row>
        <row r="8319">
          <cell r="B8319">
            <v>41974</v>
          </cell>
          <cell r="C8319">
            <v>25</v>
          </cell>
          <cell r="D8319" t="str">
            <v>ON</v>
          </cell>
          <cell r="E8319" t="str">
            <v>Transfer</v>
          </cell>
          <cell r="F8319" t="str">
            <v>Fixed</v>
          </cell>
          <cell r="I8319">
            <v>33.94</v>
          </cell>
          <cell r="J8319">
            <v>29.33</v>
          </cell>
          <cell r="K8319" t="str">
            <v>Conv</v>
          </cell>
          <cell r="L8319">
            <v>0</v>
          </cell>
          <cell r="M8319" t="str">
            <v>Owner-Occupied</v>
          </cell>
          <cell r="N8319">
            <v>4</v>
          </cell>
          <cell r="O8319">
            <v>42573</v>
          </cell>
          <cell r="P8319" t="str">
            <v>Current</v>
          </cell>
        </row>
        <row r="8320">
          <cell r="B8320">
            <v>41166</v>
          </cell>
          <cell r="C8320">
            <v>52</v>
          </cell>
          <cell r="D8320" t="str">
            <v>ON</v>
          </cell>
          <cell r="E8320" t="str">
            <v>Purchase</v>
          </cell>
          <cell r="F8320" t="str">
            <v>Fixed</v>
          </cell>
          <cell r="I8320">
            <v>28.5</v>
          </cell>
          <cell r="J8320">
            <v>22.39</v>
          </cell>
          <cell r="K8320" t="str">
            <v>Conv</v>
          </cell>
          <cell r="L8320">
            <v>162792.43</v>
          </cell>
          <cell r="M8320" t="str">
            <v>Rental</v>
          </cell>
          <cell r="N8320">
            <v>0</v>
          </cell>
          <cell r="O8320">
            <v>43831</v>
          </cell>
          <cell r="P8320" t="str">
            <v>Current</v>
          </cell>
        </row>
        <row r="8321">
          <cell r="B8321">
            <v>42338</v>
          </cell>
          <cell r="C8321">
            <v>14</v>
          </cell>
          <cell r="D8321" t="str">
            <v>ON</v>
          </cell>
          <cell r="E8321" t="str">
            <v>Purchase</v>
          </cell>
          <cell r="F8321" t="str">
            <v>ARM</v>
          </cell>
          <cell r="I8321">
            <v>28.15</v>
          </cell>
          <cell r="J8321">
            <v>19.68</v>
          </cell>
          <cell r="K8321" t="str">
            <v>Conv</v>
          </cell>
          <cell r="L8321">
            <v>433691.25</v>
          </cell>
          <cell r="M8321" t="str">
            <v>Owner-Occupied</v>
          </cell>
          <cell r="N8321">
            <v>0</v>
          </cell>
          <cell r="O8321">
            <v>43831</v>
          </cell>
          <cell r="P8321" t="str">
            <v>Current</v>
          </cell>
        </row>
        <row r="8322">
          <cell r="B8322">
            <v>41610</v>
          </cell>
          <cell r="C8322">
            <v>37</v>
          </cell>
          <cell r="D8322" t="str">
            <v>ON</v>
          </cell>
          <cell r="E8322" t="str">
            <v>Purchase</v>
          </cell>
          <cell r="F8322" t="str">
            <v>ARM</v>
          </cell>
          <cell r="I8322">
            <v>37.06</v>
          </cell>
          <cell r="J8322">
            <v>18.62</v>
          </cell>
          <cell r="K8322" t="str">
            <v>HiRatio</v>
          </cell>
          <cell r="L8322">
            <v>397705.02</v>
          </cell>
          <cell r="M8322" t="str">
            <v>Owner-Occupied</v>
          </cell>
          <cell r="N8322">
            <v>0</v>
          </cell>
          <cell r="O8322">
            <v>43831</v>
          </cell>
          <cell r="P8322" t="str">
            <v>Current</v>
          </cell>
        </row>
        <row r="8323">
          <cell r="B8323">
            <v>41390</v>
          </cell>
          <cell r="C8323">
            <v>45</v>
          </cell>
          <cell r="D8323" t="str">
            <v>BC</v>
          </cell>
          <cell r="E8323" t="str">
            <v>Purchase</v>
          </cell>
          <cell r="F8323" t="str">
            <v>Fixed</v>
          </cell>
          <cell r="I8323">
            <v>42.45</v>
          </cell>
          <cell r="J8323">
            <v>32.99</v>
          </cell>
          <cell r="K8323" t="str">
            <v>HiRatio</v>
          </cell>
          <cell r="L8323">
            <v>276778.31</v>
          </cell>
          <cell r="M8323" t="str">
            <v>Owner-Occupied</v>
          </cell>
          <cell r="N8323">
            <v>0</v>
          </cell>
          <cell r="O8323">
            <v>43831</v>
          </cell>
          <cell r="P8323" t="str">
            <v>Current</v>
          </cell>
        </row>
        <row r="8324">
          <cell r="B8324">
            <v>41470</v>
          </cell>
          <cell r="C8324">
            <v>42</v>
          </cell>
          <cell r="D8324" t="str">
            <v>BC</v>
          </cell>
          <cell r="E8324" t="str">
            <v>Purchase</v>
          </cell>
          <cell r="F8324" t="str">
            <v>Fixed</v>
          </cell>
          <cell r="I8324">
            <v>38.450000000000003</v>
          </cell>
          <cell r="J8324">
            <v>34.159999999999997</v>
          </cell>
          <cell r="K8324" t="str">
            <v>HiRatio</v>
          </cell>
          <cell r="L8324">
            <v>0</v>
          </cell>
          <cell r="M8324" t="str">
            <v>Owner-Occupied</v>
          </cell>
          <cell r="N8324">
            <v>4</v>
          </cell>
          <cell r="O8324">
            <v>42222</v>
          </cell>
          <cell r="P8324" t="str">
            <v>Current</v>
          </cell>
        </row>
        <row r="8325">
          <cell r="B8325">
            <v>41704</v>
          </cell>
          <cell r="C8325">
            <v>34</v>
          </cell>
          <cell r="D8325" t="str">
            <v>AB</v>
          </cell>
          <cell r="E8325" t="str">
            <v>Transfer</v>
          </cell>
          <cell r="F8325" t="str">
            <v>Fixed</v>
          </cell>
          <cell r="I8325">
            <v>31.92</v>
          </cell>
          <cell r="J8325">
            <v>20.99</v>
          </cell>
          <cell r="K8325" t="str">
            <v>HiRatio</v>
          </cell>
          <cell r="L8325">
            <v>301925.05</v>
          </cell>
          <cell r="M8325" t="str">
            <v>Owner-Occupied</v>
          </cell>
          <cell r="N8325">
            <v>0</v>
          </cell>
          <cell r="O8325">
            <v>43831</v>
          </cell>
          <cell r="P8325" t="str">
            <v>Current</v>
          </cell>
        </row>
        <row r="8326">
          <cell r="B8326">
            <v>42157</v>
          </cell>
          <cell r="C8326">
            <v>19</v>
          </cell>
          <cell r="D8326" t="str">
            <v>ON</v>
          </cell>
          <cell r="E8326" t="str">
            <v>Refinance External</v>
          </cell>
          <cell r="F8326" t="str">
            <v>Fixed</v>
          </cell>
          <cell r="I8326">
            <v>38.92</v>
          </cell>
          <cell r="J8326">
            <v>38.75</v>
          </cell>
          <cell r="K8326" t="str">
            <v>Conv</v>
          </cell>
          <cell r="L8326">
            <v>0</v>
          </cell>
          <cell r="M8326" t="str">
            <v>Owner-Occupied</v>
          </cell>
          <cell r="N8326">
            <v>4</v>
          </cell>
          <cell r="O8326">
            <v>42563</v>
          </cell>
          <cell r="P8326" t="str">
            <v>Current</v>
          </cell>
        </row>
        <row r="8327">
          <cell r="B8327">
            <v>42216</v>
          </cell>
          <cell r="C8327">
            <v>18</v>
          </cell>
          <cell r="D8327" t="str">
            <v>ON</v>
          </cell>
          <cell r="E8327" t="str">
            <v>Purchase</v>
          </cell>
          <cell r="F8327" t="str">
            <v>ARM</v>
          </cell>
          <cell r="I8327">
            <v>36.97</v>
          </cell>
          <cell r="J8327">
            <v>27.5</v>
          </cell>
          <cell r="K8327" t="str">
            <v>HiRatio</v>
          </cell>
          <cell r="L8327">
            <v>213310.4</v>
          </cell>
          <cell r="M8327" t="str">
            <v>Owner-Occupied</v>
          </cell>
          <cell r="N8327">
            <v>0</v>
          </cell>
          <cell r="O8327">
            <v>43831</v>
          </cell>
          <cell r="P8327" t="str">
            <v>Current</v>
          </cell>
        </row>
        <row r="8328">
          <cell r="B8328">
            <v>42354</v>
          </cell>
          <cell r="C8328">
            <v>13</v>
          </cell>
          <cell r="D8328" t="str">
            <v>BC</v>
          </cell>
          <cell r="E8328" t="str">
            <v>Purchase</v>
          </cell>
          <cell r="F8328" t="str">
            <v>Fixed</v>
          </cell>
          <cell r="I8328">
            <v>43.36</v>
          </cell>
          <cell r="J8328">
            <v>38.57</v>
          </cell>
          <cell r="K8328" t="str">
            <v>HiRatio</v>
          </cell>
          <cell r="L8328">
            <v>168634.26</v>
          </cell>
          <cell r="M8328" t="str">
            <v>Owner-Occupied</v>
          </cell>
          <cell r="N8328">
            <v>0</v>
          </cell>
          <cell r="O8328">
            <v>43831</v>
          </cell>
          <cell r="P8328" t="str">
            <v>Current</v>
          </cell>
        </row>
        <row r="8329">
          <cell r="B8329">
            <v>41740</v>
          </cell>
          <cell r="C8329">
            <v>33</v>
          </cell>
          <cell r="D8329" t="str">
            <v>ON</v>
          </cell>
          <cell r="E8329" t="str">
            <v>Purchase</v>
          </cell>
          <cell r="F8329" t="str">
            <v>ARM</v>
          </cell>
          <cell r="I8329">
            <v>31.27</v>
          </cell>
          <cell r="J8329">
            <v>22.1</v>
          </cell>
          <cell r="K8329" t="str">
            <v>Conv</v>
          </cell>
          <cell r="L8329">
            <v>233869.37</v>
          </cell>
          <cell r="M8329" t="str">
            <v>Owner-Occupied</v>
          </cell>
          <cell r="N8329">
            <v>0</v>
          </cell>
          <cell r="O8329">
            <v>43831</v>
          </cell>
          <cell r="P8329" t="str">
            <v>Current</v>
          </cell>
        </row>
        <row r="8330">
          <cell r="B8330">
            <v>42432</v>
          </cell>
          <cell r="C8330">
            <v>10</v>
          </cell>
          <cell r="D8330" t="str">
            <v>MB</v>
          </cell>
          <cell r="E8330" t="str">
            <v>Refinance External</v>
          </cell>
          <cell r="F8330" t="str">
            <v>ARM</v>
          </cell>
          <cell r="I8330">
            <v>28.11</v>
          </cell>
          <cell r="J8330">
            <v>19.920000000000002</v>
          </cell>
          <cell r="K8330" t="str">
            <v>Conv</v>
          </cell>
          <cell r="L8330">
            <v>277983.38</v>
          </cell>
          <cell r="M8330" t="str">
            <v>Owner-Occupied</v>
          </cell>
          <cell r="N8330">
            <v>0</v>
          </cell>
          <cell r="O8330">
            <v>43831</v>
          </cell>
          <cell r="P8330" t="str">
            <v>Current</v>
          </cell>
        </row>
        <row r="8331">
          <cell r="B8331">
            <v>41120</v>
          </cell>
          <cell r="C8331">
            <v>54</v>
          </cell>
          <cell r="D8331" t="str">
            <v>BC</v>
          </cell>
          <cell r="E8331" t="str">
            <v>Purchase</v>
          </cell>
          <cell r="F8331" t="str">
            <v>Fixed</v>
          </cell>
          <cell r="I8331">
            <v>40.56</v>
          </cell>
          <cell r="J8331">
            <v>38.99</v>
          </cell>
          <cell r="K8331" t="str">
            <v>HiRatio</v>
          </cell>
          <cell r="L8331">
            <v>0</v>
          </cell>
          <cell r="M8331" t="str">
            <v>Owner-Occupied</v>
          </cell>
          <cell r="N8331">
            <v>4</v>
          </cell>
          <cell r="O8331">
            <v>42613</v>
          </cell>
          <cell r="P8331" t="str">
            <v>Current</v>
          </cell>
        </row>
        <row r="8332">
          <cell r="B8332">
            <v>41992</v>
          </cell>
          <cell r="C8332">
            <v>25</v>
          </cell>
          <cell r="D8332" t="str">
            <v>ON</v>
          </cell>
          <cell r="E8332" t="str">
            <v>Purchase with Improvements</v>
          </cell>
          <cell r="F8332" t="str">
            <v>Fixed</v>
          </cell>
          <cell r="I8332">
            <v>40.590000000000003</v>
          </cell>
          <cell r="J8332">
            <v>24.06</v>
          </cell>
          <cell r="K8332" t="str">
            <v>HiRatio</v>
          </cell>
          <cell r="L8332">
            <v>203519.28</v>
          </cell>
          <cell r="M8332" t="str">
            <v>Owner-Occupied</v>
          </cell>
          <cell r="N8332">
            <v>0</v>
          </cell>
          <cell r="O8332">
            <v>43831</v>
          </cell>
          <cell r="P8332" t="str">
            <v>Current</v>
          </cell>
        </row>
        <row r="8333">
          <cell r="B8333">
            <v>42199</v>
          </cell>
          <cell r="C8333">
            <v>18</v>
          </cell>
          <cell r="D8333" t="str">
            <v>ON</v>
          </cell>
          <cell r="E8333" t="str">
            <v>Transfer</v>
          </cell>
          <cell r="F8333" t="str">
            <v>ARM</v>
          </cell>
          <cell r="I8333">
            <v>27.03</v>
          </cell>
          <cell r="J8333">
            <v>24.03</v>
          </cell>
          <cell r="K8333" t="str">
            <v>Conv</v>
          </cell>
          <cell r="L8333">
            <v>44472.9</v>
          </cell>
          <cell r="M8333" t="str">
            <v>Owner-Occupied</v>
          </cell>
          <cell r="N8333">
            <v>0</v>
          </cell>
          <cell r="O8333">
            <v>43831</v>
          </cell>
          <cell r="P8333" t="str">
            <v>Current</v>
          </cell>
        </row>
        <row r="8334">
          <cell r="B8334">
            <v>41131</v>
          </cell>
          <cell r="C8334">
            <v>53</v>
          </cell>
          <cell r="D8334" t="str">
            <v>ON</v>
          </cell>
          <cell r="E8334" t="str">
            <v>Refinance External</v>
          </cell>
          <cell r="F8334" t="str">
            <v>Fixed</v>
          </cell>
          <cell r="I8334">
            <v>39.35</v>
          </cell>
          <cell r="J8334">
            <v>26.54</v>
          </cell>
          <cell r="K8334" t="str">
            <v>Conv</v>
          </cell>
          <cell r="L8334">
            <v>0</v>
          </cell>
          <cell r="M8334" t="str">
            <v>Owner-Occupied</v>
          </cell>
          <cell r="N8334">
            <v>4</v>
          </cell>
          <cell r="O8334">
            <v>42187</v>
          </cell>
          <cell r="P8334" t="str">
            <v>Current</v>
          </cell>
        </row>
        <row r="8335">
          <cell r="B8335">
            <v>41845</v>
          </cell>
          <cell r="C8335">
            <v>30</v>
          </cell>
          <cell r="D8335" t="str">
            <v>ON</v>
          </cell>
          <cell r="E8335" t="str">
            <v>Refinance External</v>
          </cell>
          <cell r="F8335" t="str">
            <v>ARM</v>
          </cell>
          <cell r="I8335">
            <v>32.32</v>
          </cell>
          <cell r="J8335">
            <v>32.32</v>
          </cell>
          <cell r="K8335" t="str">
            <v>Conv</v>
          </cell>
          <cell r="L8335">
            <v>0</v>
          </cell>
          <cell r="M8335" t="str">
            <v>Owner-Occupied</v>
          </cell>
          <cell r="N8335">
            <v>4</v>
          </cell>
          <cell r="O8335">
            <v>42235</v>
          </cell>
          <cell r="P8335" t="str">
            <v>Current</v>
          </cell>
        </row>
        <row r="8336">
          <cell r="B8336">
            <v>41880</v>
          </cell>
          <cell r="C8336">
            <v>29</v>
          </cell>
          <cell r="D8336" t="str">
            <v>ON</v>
          </cell>
          <cell r="E8336" t="str">
            <v>Purchase</v>
          </cell>
          <cell r="F8336" t="str">
            <v>ARM</v>
          </cell>
          <cell r="I8336">
            <v>35.58</v>
          </cell>
          <cell r="J8336">
            <v>26.62</v>
          </cell>
          <cell r="K8336" t="str">
            <v>Conv</v>
          </cell>
          <cell r="L8336">
            <v>0</v>
          </cell>
          <cell r="M8336" t="str">
            <v>Owner-Occupied</v>
          </cell>
          <cell r="N8336">
            <v>4</v>
          </cell>
          <cell r="O8336">
            <v>42033</v>
          </cell>
          <cell r="P8336" t="str">
            <v>Current</v>
          </cell>
        </row>
        <row r="8337">
          <cell r="B8337">
            <v>42300</v>
          </cell>
          <cell r="C8337">
            <v>15</v>
          </cell>
          <cell r="D8337" t="str">
            <v>ON</v>
          </cell>
          <cell r="E8337" t="str">
            <v>Purchase</v>
          </cell>
          <cell r="F8337" t="str">
            <v>ARM</v>
          </cell>
          <cell r="I8337">
            <v>27.35</v>
          </cell>
          <cell r="J8337">
            <v>25.19</v>
          </cell>
          <cell r="K8337" t="str">
            <v>HiRatio</v>
          </cell>
          <cell r="L8337">
            <v>437942.27</v>
          </cell>
          <cell r="M8337" t="str">
            <v>Owner-Occupied</v>
          </cell>
          <cell r="N8337">
            <v>0</v>
          </cell>
          <cell r="O8337">
            <v>43831</v>
          </cell>
          <cell r="P8337" t="str">
            <v>Current</v>
          </cell>
        </row>
        <row r="8338">
          <cell r="B8338">
            <v>42293</v>
          </cell>
          <cell r="C8338">
            <v>15</v>
          </cell>
          <cell r="D8338" t="str">
            <v>ON</v>
          </cell>
          <cell r="E8338" t="str">
            <v>Purchase</v>
          </cell>
          <cell r="F8338" t="str">
            <v>ARM</v>
          </cell>
          <cell r="I8338">
            <v>25.72</v>
          </cell>
          <cell r="J8338">
            <v>24.89</v>
          </cell>
          <cell r="K8338" t="str">
            <v>Conv</v>
          </cell>
          <cell r="L8338">
            <v>343705.51</v>
          </cell>
          <cell r="M8338" t="str">
            <v>Owner-Occupied</v>
          </cell>
          <cell r="N8338">
            <v>0</v>
          </cell>
          <cell r="O8338">
            <v>43831</v>
          </cell>
          <cell r="P8338" t="str">
            <v>Current</v>
          </cell>
        </row>
        <row r="8339">
          <cell r="B8339">
            <v>41537</v>
          </cell>
          <cell r="C8339">
            <v>40</v>
          </cell>
          <cell r="D8339" t="str">
            <v>ON</v>
          </cell>
          <cell r="E8339" t="str">
            <v>Purchase</v>
          </cell>
          <cell r="F8339" t="str">
            <v>Fixed</v>
          </cell>
          <cell r="I8339">
            <v>37.44</v>
          </cell>
          <cell r="J8339">
            <v>17.690000000000001</v>
          </cell>
          <cell r="K8339" t="str">
            <v>HiRatio</v>
          </cell>
          <cell r="L8339">
            <v>90770.08</v>
          </cell>
          <cell r="M8339" t="str">
            <v>Owner-Occupied</v>
          </cell>
          <cell r="N8339">
            <v>0</v>
          </cell>
          <cell r="O8339">
            <v>43831</v>
          </cell>
          <cell r="P8339" t="str">
            <v>Current</v>
          </cell>
        </row>
        <row r="8340">
          <cell r="B8340">
            <v>42359</v>
          </cell>
          <cell r="C8340">
            <v>13</v>
          </cell>
          <cell r="D8340" t="str">
            <v>AB</v>
          </cell>
          <cell r="E8340" t="str">
            <v>Purchase</v>
          </cell>
          <cell r="F8340" t="str">
            <v>Fixed</v>
          </cell>
          <cell r="I8340">
            <v>33.729999999999997</v>
          </cell>
          <cell r="J8340">
            <v>19.13</v>
          </cell>
          <cell r="K8340" t="str">
            <v>HiRatio</v>
          </cell>
          <cell r="L8340">
            <v>356940.72</v>
          </cell>
          <cell r="M8340" t="str">
            <v>Owner-Occupied</v>
          </cell>
          <cell r="N8340">
            <v>0</v>
          </cell>
          <cell r="O8340">
            <v>43831</v>
          </cell>
          <cell r="P8340" t="str">
            <v>Current</v>
          </cell>
        </row>
        <row r="8341">
          <cell r="B8341">
            <v>41726</v>
          </cell>
          <cell r="C8341">
            <v>34</v>
          </cell>
          <cell r="D8341" t="str">
            <v>AB</v>
          </cell>
          <cell r="E8341" t="str">
            <v>Purchase</v>
          </cell>
          <cell r="F8341" t="str">
            <v>Fixed</v>
          </cell>
          <cell r="I8341">
            <v>37.299999999999997</v>
          </cell>
          <cell r="J8341">
            <v>36.35</v>
          </cell>
          <cell r="K8341" t="str">
            <v>HiRatio</v>
          </cell>
          <cell r="L8341">
            <v>584291.02</v>
          </cell>
          <cell r="M8341" t="str">
            <v>Owner-Occupied</v>
          </cell>
          <cell r="N8341">
            <v>0</v>
          </cell>
          <cell r="O8341">
            <v>43831</v>
          </cell>
          <cell r="P8341" t="str">
            <v>Current</v>
          </cell>
        </row>
        <row r="8342">
          <cell r="B8342">
            <v>42202</v>
          </cell>
          <cell r="C8342">
            <v>18</v>
          </cell>
          <cell r="D8342" t="str">
            <v>ON</v>
          </cell>
          <cell r="E8342" t="str">
            <v>Purchase</v>
          </cell>
          <cell r="F8342" t="str">
            <v>Fixed</v>
          </cell>
          <cell r="I8342">
            <v>34.72</v>
          </cell>
          <cell r="J8342">
            <v>32.99</v>
          </cell>
          <cell r="K8342" t="str">
            <v>HiRatio</v>
          </cell>
          <cell r="L8342">
            <v>453005.39</v>
          </cell>
          <cell r="M8342" t="str">
            <v>Owner-Occupied</v>
          </cell>
          <cell r="N8342">
            <v>0</v>
          </cell>
          <cell r="O8342">
            <v>43831</v>
          </cell>
          <cell r="P8342" t="str">
            <v>Current</v>
          </cell>
        </row>
        <row r="8343">
          <cell r="B8343">
            <v>41607</v>
          </cell>
          <cell r="C8343">
            <v>38</v>
          </cell>
          <cell r="D8343" t="str">
            <v>BC</v>
          </cell>
          <cell r="E8343" t="str">
            <v>Refinance External</v>
          </cell>
          <cell r="F8343" t="str">
            <v>Fixed</v>
          </cell>
          <cell r="I8343">
            <v>28.06</v>
          </cell>
          <cell r="J8343">
            <v>23.45</v>
          </cell>
          <cell r="K8343" t="str">
            <v>Conv</v>
          </cell>
          <cell r="L8343">
            <v>121722.18</v>
          </cell>
          <cell r="M8343" t="str">
            <v>Owner-Occupied</v>
          </cell>
          <cell r="N8343">
            <v>0</v>
          </cell>
          <cell r="O8343">
            <v>43831</v>
          </cell>
          <cell r="P8343" t="str">
            <v>Current</v>
          </cell>
        </row>
        <row r="8344">
          <cell r="B8344">
            <v>42465</v>
          </cell>
          <cell r="C8344">
            <v>9</v>
          </cell>
          <cell r="D8344" t="str">
            <v>ON</v>
          </cell>
          <cell r="E8344" t="str">
            <v>Purchase</v>
          </cell>
          <cell r="F8344" t="str">
            <v>Fixed</v>
          </cell>
          <cell r="I8344">
            <v>37.4</v>
          </cell>
          <cell r="J8344">
            <v>29.7</v>
          </cell>
          <cell r="K8344" t="str">
            <v>HiRatio</v>
          </cell>
          <cell r="L8344">
            <v>341861.74</v>
          </cell>
          <cell r="M8344" t="str">
            <v>Owner-Occupied</v>
          </cell>
          <cell r="N8344">
            <v>0</v>
          </cell>
          <cell r="O8344">
            <v>43831</v>
          </cell>
          <cell r="P8344" t="str">
            <v>Current</v>
          </cell>
        </row>
        <row r="8345">
          <cell r="B8345">
            <v>42566</v>
          </cell>
          <cell r="C8345">
            <v>6</v>
          </cell>
          <cell r="D8345" t="str">
            <v>ON</v>
          </cell>
          <cell r="E8345" t="str">
            <v>Refinance External</v>
          </cell>
          <cell r="F8345" t="str">
            <v>ARM</v>
          </cell>
          <cell r="I8345">
            <v>36.36</v>
          </cell>
          <cell r="J8345">
            <v>27.73</v>
          </cell>
          <cell r="K8345" t="str">
            <v>Conv</v>
          </cell>
          <cell r="L8345">
            <v>220778.44</v>
          </cell>
          <cell r="M8345" t="str">
            <v>Owner-Occupied</v>
          </cell>
          <cell r="N8345">
            <v>0</v>
          </cell>
          <cell r="O8345">
            <v>43831</v>
          </cell>
          <cell r="P8345" t="str">
            <v>Current</v>
          </cell>
        </row>
        <row r="8346">
          <cell r="B8346">
            <v>41759</v>
          </cell>
          <cell r="C8346">
            <v>33</v>
          </cell>
          <cell r="D8346" t="str">
            <v>BC</v>
          </cell>
          <cell r="E8346" t="str">
            <v>Purchase</v>
          </cell>
          <cell r="F8346" t="str">
            <v>Fixed</v>
          </cell>
          <cell r="I8346">
            <v>35.049999999999997</v>
          </cell>
          <cell r="J8346">
            <v>23.3</v>
          </cell>
          <cell r="K8346" t="str">
            <v>HiRatio</v>
          </cell>
          <cell r="L8346">
            <v>0</v>
          </cell>
          <cell r="M8346" t="str">
            <v>Owner-Occupied</v>
          </cell>
          <cell r="N8346">
            <v>4</v>
          </cell>
          <cell r="O8346">
            <v>42676</v>
          </cell>
          <cell r="P8346" t="str">
            <v>Current</v>
          </cell>
        </row>
        <row r="8347">
          <cell r="B8347">
            <v>41935</v>
          </cell>
          <cell r="C8347">
            <v>27</v>
          </cell>
          <cell r="D8347" t="str">
            <v>ON</v>
          </cell>
          <cell r="E8347" t="str">
            <v>Purchase</v>
          </cell>
          <cell r="F8347" t="str">
            <v>Fixed</v>
          </cell>
          <cell r="I8347">
            <v>41.8</v>
          </cell>
          <cell r="J8347">
            <v>32.33</v>
          </cell>
          <cell r="K8347" t="str">
            <v>HiRatio</v>
          </cell>
          <cell r="L8347">
            <v>0</v>
          </cell>
          <cell r="M8347" t="str">
            <v>Owner-Occupied</v>
          </cell>
          <cell r="N8347">
            <v>4</v>
          </cell>
          <cell r="O8347">
            <v>42755</v>
          </cell>
          <cell r="P8347" t="str">
            <v>Current</v>
          </cell>
        </row>
        <row r="8348">
          <cell r="B8348">
            <v>41424</v>
          </cell>
          <cell r="C8348">
            <v>44</v>
          </cell>
          <cell r="D8348" t="str">
            <v>PE</v>
          </cell>
          <cell r="E8348" t="str">
            <v>Purchase</v>
          </cell>
          <cell r="F8348" t="str">
            <v>Fixed</v>
          </cell>
          <cell r="I8348">
            <v>23.06</v>
          </cell>
          <cell r="J8348">
            <v>11.23</v>
          </cell>
          <cell r="K8348" t="str">
            <v>HiRatio</v>
          </cell>
          <cell r="L8348">
            <v>82798.55</v>
          </cell>
          <cell r="M8348" t="str">
            <v>Owner-Occupied</v>
          </cell>
          <cell r="N8348">
            <v>0</v>
          </cell>
          <cell r="O8348">
            <v>43831</v>
          </cell>
          <cell r="P8348" t="str">
            <v>Current</v>
          </cell>
        </row>
        <row r="8349">
          <cell r="B8349">
            <v>40753</v>
          </cell>
          <cell r="C8349">
            <v>66</v>
          </cell>
          <cell r="D8349" t="str">
            <v>ON</v>
          </cell>
          <cell r="E8349" t="str">
            <v>Refinance External</v>
          </cell>
          <cell r="F8349" t="str">
            <v>Fixed</v>
          </cell>
          <cell r="I8349">
            <v>36.4</v>
          </cell>
          <cell r="J8349">
            <v>32.270000000000003</v>
          </cell>
          <cell r="K8349" t="str">
            <v>Conv</v>
          </cell>
          <cell r="L8349">
            <v>0</v>
          </cell>
          <cell r="M8349" t="str">
            <v>Owner-Occupied</v>
          </cell>
          <cell r="N8349">
            <v>4</v>
          </cell>
          <cell r="O8349">
            <v>42261</v>
          </cell>
          <cell r="P8349" t="str">
            <v>Current</v>
          </cell>
        </row>
        <row r="8350">
          <cell r="B8350">
            <v>41744</v>
          </cell>
          <cell r="C8350">
            <v>33</v>
          </cell>
          <cell r="D8350" t="str">
            <v>MB</v>
          </cell>
          <cell r="E8350" t="str">
            <v>Refinance External</v>
          </cell>
          <cell r="F8350" t="str">
            <v>Fixed</v>
          </cell>
          <cell r="I8350">
            <v>34.99</v>
          </cell>
          <cell r="J8350">
            <v>34.99</v>
          </cell>
          <cell r="K8350" t="str">
            <v>Conv</v>
          </cell>
          <cell r="L8350">
            <v>179133.51</v>
          </cell>
          <cell r="M8350" t="str">
            <v>Owner-Occupied</v>
          </cell>
          <cell r="N8350">
            <v>0</v>
          </cell>
          <cell r="O8350">
            <v>43831</v>
          </cell>
          <cell r="P8350" t="str">
            <v>Current</v>
          </cell>
        </row>
        <row r="8351">
          <cell r="B8351">
            <v>42597</v>
          </cell>
          <cell r="C8351">
            <v>5</v>
          </cell>
          <cell r="D8351" t="str">
            <v>ON</v>
          </cell>
          <cell r="E8351" t="str">
            <v>Purchase</v>
          </cell>
          <cell r="F8351" t="str">
            <v>ARM</v>
          </cell>
          <cell r="I8351">
            <v>39.979999999999997</v>
          </cell>
          <cell r="J8351">
            <v>20.41</v>
          </cell>
          <cell r="K8351" t="str">
            <v>HiRatio</v>
          </cell>
          <cell r="L8351">
            <v>257162.89</v>
          </cell>
          <cell r="M8351" t="str">
            <v>Owner-Occupied</v>
          </cell>
          <cell r="N8351">
            <v>0</v>
          </cell>
          <cell r="O8351">
            <v>43831</v>
          </cell>
          <cell r="P8351" t="str">
            <v>Current</v>
          </cell>
        </row>
        <row r="8352">
          <cell r="B8352">
            <v>41129</v>
          </cell>
          <cell r="C8352">
            <v>53</v>
          </cell>
          <cell r="D8352" t="str">
            <v>AB</v>
          </cell>
          <cell r="E8352" t="str">
            <v>Purchase</v>
          </cell>
          <cell r="F8352" t="str">
            <v>Fixed</v>
          </cell>
          <cell r="I8352">
            <v>35.450000000000003</v>
          </cell>
          <cell r="J8352">
            <v>35.450000000000003</v>
          </cell>
          <cell r="K8352" t="str">
            <v>HiRatio</v>
          </cell>
          <cell r="L8352">
            <v>303728.78999999998</v>
          </cell>
          <cell r="M8352" t="str">
            <v>Owner-Occupied</v>
          </cell>
          <cell r="N8352">
            <v>0</v>
          </cell>
          <cell r="O8352">
            <v>43831</v>
          </cell>
          <cell r="P8352" t="str">
            <v>Current</v>
          </cell>
        </row>
        <row r="8353">
          <cell r="B8353">
            <v>42185</v>
          </cell>
          <cell r="C8353">
            <v>19</v>
          </cell>
          <cell r="D8353" t="str">
            <v>ON</v>
          </cell>
          <cell r="E8353" t="str">
            <v>Purchase</v>
          </cell>
          <cell r="F8353" t="str">
            <v>Fixed</v>
          </cell>
          <cell r="I8353">
            <v>40.520000000000003</v>
          </cell>
          <cell r="J8353">
            <v>36.97</v>
          </cell>
          <cell r="K8353" t="str">
            <v>HiRatio</v>
          </cell>
          <cell r="L8353">
            <v>508382.75</v>
          </cell>
          <cell r="M8353" t="str">
            <v>Owner-Occupied</v>
          </cell>
          <cell r="N8353">
            <v>0</v>
          </cell>
          <cell r="O8353">
            <v>43831</v>
          </cell>
          <cell r="P8353" t="str">
            <v>Current</v>
          </cell>
        </row>
        <row r="8354">
          <cell r="B8354">
            <v>41243</v>
          </cell>
          <cell r="C8354">
            <v>50</v>
          </cell>
          <cell r="D8354" t="str">
            <v>ON</v>
          </cell>
          <cell r="E8354" t="str">
            <v>Purchase</v>
          </cell>
          <cell r="F8354" t="str">
            <v>Fixed</v>
          </cell>
          <cell r="I8354">
            <v>29.29</v>
          </cell>
          <cell r="J8354">
            <v>21.77</v>
          </cell>
          <cell r="K8354" t="str">
            <v>HiRatio</v>
          </cell>
          <cell r="L8354">
            <v>197561.79</v>
          </cell>
          <cell r="M8354" t="str">
            <v>Owner-Occupied</v>
          </cell>
          <cell r="N8354">
            <v>0</v>
          </cell>
          <cell r="O8354">
            <v>43831</v>
          </cell>
          <cell r="P8354" t="str">
            <v>Current</v>
          </cell>
        </row>
        <row r="8355">
          <cell r="B8355">
            <v>40996</v>
          </cell>
          <cell r="C8355">
            <v>58</v>
          </cell>
          <cell r="D8355" t="str">
            <v>AB</v>
          </cell>
          <cell r="E8355" t="str">
            <v>Purchase</v>
          </cell>
          <cell r="F8355" t="str">
            <v>Fixed</v>
          </cell>
          <cell r="I8355">
            <v>42.83</v>
          </cell>
          <cell r="J8355">
            <v>21.79</v>
          </cell>
          <cell r="K8355" t="str">
            <v>HiRatio</v>
          </cell>
          <cell r="L8355">
            <v>433383.91</v>
          </cell>
          <cell r="M8355" t="str">
            <v>Owner-Occupied</v>
          </cell>
          <cell r="N8355">
            <v>0</v>
          </cell>
          <cell r="O8355">
            <v>43831</v>
          </cell>
          <cell r="P8355" t="str">
            <v>Current</v>
          </cell>
        </row>
        <row r="8356">
          <cell r="B8356">
            <v>42088</v>
          </cell>
          <cell r="C8356">
            <v>22</v>
          </cell>
          <cell r="D8356" t="str">
            <v>ON</v>
          </cell>
          <cell r="E8356" t="str">
            <v>Purchase</v>
          </cell>
          <cell r="F8356" t="str">
            <v>ARM</v>
          </cell>
          <cell r="I8356">
            <v>31.23</v>
          </cell>
          <cell r="J8356">
            <v>30.76</v>
          </cell>
          <cell r="K8356" t="str">
            <v>Conv</v>
          </cell>
          <cell r="L8356">
            <v>444759.96</v>
          </cell>
          <cell r="M8356" t="str">
            <v>Owner-Occupied</v>
          </cell>
          <cell r="N8356">
            <v>0</v>
          </cell>
          <cell r="O8356">
            <v>43831</v>
          </cell>
          <cell r="P8356" t="str">
            <v>Current</v>
          </cell>
        </row>
        <row r="8357">
          <cell r="B8357">
            <v>42681</v>
          </cell>
          <cell r="C8357">
            <v>2</v>
          </cell>
          <cell r="D8357" t="str">
            <v>AB</v>
          </cell>
          <cell r="E8357" t="str">
            <v>Purchase</v>
          </cell>
          <cell r="F8357" t="str">
            <v>Fixed</v>
          </cell>
          <cell r="I8357">
            <v>41.69</v>
          </cell>
          <cell r="J8357">
            <v>29.84</v>
          </cell>
          <cell r="K8357" t="str">
            <v>HiRatio</v>
          </cell>
          <cell r="L8357">
            <v>353011.24</v>
          </cell>
          <cell r="M8357" t="str">
            <v>Owner-Occupied</v>
          </cell>
          <cell r="N8357">
            <v>0</v>
          </cell>
          <cell r="O8357">
            <v>43831</v>
          </cell>
          <cell r="P8357" t="str">
            <v>Current</v>
          </cell>
        </row>
        <row r="8358">
          <cell r="B8358">
            <v>41870</v>
          </cell>
          <cell r="C8358">
            <v>29</v>
          </cell>
          <cell r="D8358" t="str">
            <v>ON</v>
          </cell>
          <cell r="E8358" t="str">
            <v>Purchase</v>
          </cell>
          <cell r="F8358" t="str">
            <v>Fixed</v>
          </cell>
          <cell r="I8358">
            <v>36.11</v>
          </cell>
          <cell r="J8358">
            <v>36.11</v>
          </cell>
          <cell r="K8358" t="str">
            <v>HiRatio</v>
          </cell>
          <cell r="L8358">
            <v>492399.96</v>
          </cell>
          <cell r="M8358" t="str">
            <v>Owner-Occupied</v>
          </cell>
          <cell r="N8358">
            <v>0</v>
          </cell>
          <cell r="O8358">
            <v>43831</v>
          </cell>
          <cell r="P8358" t="str">
            <v>Current</v>
          </cell>
        </row>
        <row r="8359">
          <cell r="B8359">
            <v>42460</v>
          </cell>
          <cell r="C8359">
            <v>10</v>
          </cell>
          <cell r="D8359" t="str">
            <v>AB</v>
          </cell>
          <cell r="E8359" t="str">
            <v>Refinance External</v>
          </cell>
          <cell r="F8359" t="str">
            <v>Fixed</v>
          </cell>
          <cell r="I8359">
            <v>17.97</v>
          </cell>
          <cell r="J8359">
            <v>17.100000000000001</v>
          </cell>
          <cell r="K8359" t="str">
            <v>Conv</v>
          </cell>
          <cell r="L8359">
            <v>270463.59999999998</v>
          </cell>
          <cell r="M8359" t="str">
            <v>Owner-Occupied</v>
          </cell>
          <cell r="N8359">
            <v>0</v>
          </cell>
          <cell r="O8359">
            <v>43831</v>
          </cell>
          <cell r="P8359" t="str">
            <v>Current</v>
          </cell>
        </row>
        <row r="8360">
          <cell r="B8360">
            <v>41789</v>
          </cell>
          <cell r="C8360">
            <v>32</v>
          </cell>
          <cell r="D8360" t="str">
            <v>ON</v>
          </cell>
          <cell r="E8360" t="str">
            <v>Purchase</v>
          </cell>
          <cell r="F8360" t="str">
            <v>Fixed</v>
          </cell>
          <cell r="I8360">
            <v>41.84</v>
          </cell>
          <cell r="J8360">
            <v>13.49</v>
          </cell>
          <cell r="K8360" t="str">
            <v>Conv</v>
          </cell>
          <cell r="L8360">
            <v>0</v>
          </cell>
          <cell r="M8360" t="str">
            <v>Second Home</v>
          </cell>
          <cell r="N8360">
            <v>4</v>
          </cell>
          <cell r="O8360">
            <v>42187</v>
          </cell>
          <cell r="P8360" t="str">
            <v>Current</v>
          </cell>
        </row>
        <row r="8361">
          <cell r="B8361">
            <v>41488</v>
          </cell>
          <cell r="C8361">
            <v>41</v>
          </cell>
          <cell r="D8361" t="str">
            <v>AB</v>
          </cell>
          <cell r="E8361" t="str">
            <v>Purchase</v>
          </cell>
          <cell r="F8361" t="str">
            <v>Fixed</v>
          </cell>
          <cell r="I8361">
            <v>38.71</v>
          </cell>
          <cell r="J8361">
            <v>33.01</v>
          </cell>
          <cell r="K8361" t="str">
            <v>HiRatio</v>
          </cell>
          <cell r="L8361">
            <v>269512.57</v>
          </cell>
          <cell r="M8361" t="str">
            <v>Owner-Occupied</v>
          </cell>
          <cell r="N8361">
            <v>0</v>
          </cell>
          <cell r="O8361">
            <v>43831</v>
          </cell>
          <cell r="P8361" t="str">
            <v>Current</v>
          </cell>
        </row>
        <row r="8362">
          <cell r="B8362">
            <v>41067</v>
          </cell>
          <cell r="C8362">
            <v>55</v>
          </cell>
          <cell r="D8362" t="str">
            <v>SK</v>
          </cell>
          <cell r="E8362" t="str">
            <v>Purchase</v>
          </cell>
          <cell r="F8362" t="str">
            <v>Fixed</v>
          </cell>
          <cell r="I8362">
            <v>38.9</v>
          </cell>
          <cell r="J8362">
            <v>9.08</v>
          </cell>
          <cell r="K8362" t="str">
            <v>HiRatio</v>
          </cell>
          <cell r="L8362">
            <v>0</v>
          </cell>
          <cell r="M8362" t="str">
            <v>Owner-Occupied</v>
          </cell>
          <cell r="N8362">
            <v>4</v>
          </cell>
          <cell r="O8362">
            <v>42221</v>
          </cell>
          <cell r="P8362" t="str">
            <v>Current</v>
          </cell>
        </row>
        <row r="8363">
          <cell r="B8363">
            <v>42121</v>
          </cell>
          <cell r="C8363">
            <v>21</v>
          </cell>
          <cell r="D8363" t="str">
            <v>ON</v>
          </cell>
          <cell r="E8363" t="str">
            <v>Refinance External</v>
          </cell>
          <cell r="F8363" t="str">
            <v>ARM</v>
          </cell>
          <cell r="I8363">
            <v>22.87</v>
          </cell>
          <cell r="J8363">
            <v>22.36</v>
          </cell>
          <cell r="K8363" t="str">
            <v>Conv</v>
          </cell>
          <cell r="L8363">
            <v>183376.4</v>
          </cell>
          <cell r="M8363" t="str">
            <v>Owner-Occupied</v>
          </cell>
          <cell r="N8363">
            <v>0</v>
          </cell>
          <cell r="O8363">
            <v>43831</v>
          </cell>
          <cell r="P8363" t="str">
            <v>Current</v>
          </cell>
        </row>
        <row r="8364">
          <cell r="B8364">
            <v>41544</v>
          </cell>
          <cell r="C8364">
            <v>40</v>
          </cell>
          <cell r="D8364" t="str">
            <v>AB</v>
          </cell>
          <cell r="E8364" t="str">
            <v>Purchase</v>
          </cell>
          <cell r="F8364" t="str">
            <v>Fixed</v>
          </cell>
          <cell r="I8364">
            <v>31.3</v>
          </cell>
          <cell r="J8364">
            <v>30.43</v>
          </cell>
          <cell r="K8364" t="str">
            <v>Conv</v>
          </cell>
          <cell r="L8364">
            <v>0</v>
          </cell>
          <cell r="M8364" t="str">
            <v>Owner-Occupied</v>
          </cell>
          <cell r="N8364">
            <v>4</v>
          </cell>
          <cell r="O8364">
            <v>42643</v>
          </cell>
          <cell r="P8364" t="str">
            <v>Current</v>
          </cell>
        </row>
        <row r="8365">
          <cell r="B8365">
            <v>41551</v>
          </cell>
          <cell r="C8365">
            <v>39</v>
          </cell>
          <cell r="D8365" t="str">
            <v>ON</v>
          </cell>
          <cell r="E8365" t="str">
            <v>Refinance External</v>
          </cell>
          <cell r="F8365" t="str">
            <v>Fixed</v>
          </cell>
          <cell r="I8365">
            <v>23.01</v>
          </cell>
          <cell r="J8365">
            <v>21.61</v>
          </cell>
          <cell r="K8365" t="str">
            <v>Conv</v>
          </cell>
          <cell r="L8365">
            <v>90965.39</v>
          </cell>
          <cell r="M8365" t="str">
            <v>Owner-Occupied</v>
          </cell>
          <cell r="N8365">
            <v>0</v>
          </cell>
          <cell r="O8365">
            <v>43831</v>
          </cell>
          <cell r="P8365" t="str">
            <v>Current</v>
          </cell>
        </row>
        <row r="8366">
          <cell r="B8366">
            <v>41929</v>
          </cell>
          <cell r="C8366">
            <v>27</v>
          </cell>
          <cell r="D8366" t="str">
            <v>ON</v>
          </cell>
          <cell r="E8366" t="str">
            <v>Purchase</v>
          </cell>
          <cell r="F8366" t="str">
            <v>ARM</v>
          </cell>
          <cell r="I8366">
            <v>36.69</v>
          </cell>
          <cell r="J8366">
            <v>29.62</v>
          </cell>
          <cell r="K8366" t="str">
            <v>HiRatio</v>
          </cell>
          <cell r="L8366">
            <v>518239.5</v>
          </cell>
          <cell r="M8366" t="str">
            <v>Owner-Occupied</v>
          </cell>
          <cell r="N8366">
            <v>0</v>
          </cell>
          <cell r="O8366">
            <v>43831</v>
          </cell>
          <cell r="P8366" t="str">
            <v>Current</v>
          </cell>
        </row>
        <row r="8367">
          <cell r="B8367">
            <v>42160</v>
          </cell>
          <cell r="C8367">
            <v>19</v>
          </cell>
          <cell r="D8367" t="str">
            <v>ON</v>
          </cell>
          <cell r="E8367" t="str">
            <v>Purchase</v>
          </cell>
          <cell r="F8367" t="str">
            <v>Fixed</v>
          </cell>
          <cell r="I8367">
            <v>37.159999999999997</v>
          </cell>
          <cell r="J8367">
            <v>28.3</v>
          </cell>
          <cell r="K8367" t="str">
            <v>HiRatio</v>
          </cell>
          <cell r="L8367">
            <v>218111.96</v>
          </cell>
          <cell r="M8367" t="str">
            <v>Owner-Occupied</v>
          </cell>
          <cell r="N8367">
            <v>0</v>
          </cell>
          <cell r="O8367">
            <v>43831</v>
          </cell>
          <cell r="P8367" t="str">
            <v>Current</v>
          </cell>
        </row>
        <row r="8368">
          <cell r="B8368">
            <v>42313</v>
          </cell>
          <cell r="C8368">
            <v>14</v>
          </cell>
          <cell r="D8368" t="str">
            <v>ON</v>
          </cell>
          <cell r="E8368" t="str">
            <v>Transfer</v>
          </cell>
          <cell r="F8368" t="str">
            <v>Fixed</v>
          </cell>
          <cell r="I8368">
            <v>23.7</v>
          </cell>
          <cell r="J8368">
            <v>14.8</v>
          </cell>
          <cell r="K8368" t="str">
            <v>Conv</v>
          </cell>
          <cell r="L8368">
            <v>137905.29999999999</v>
          </cell>
          <cell r="M8368" t="str">
            <v>Owner-Occupied</v>
          </cell>
          <cell r="N8368">
            <v>0</v>
          </cell>
          <cell r="O8368">
            <v>43831</v>
          </cell>
          <cell r="P8368" t="str">
            <v>Current</v>
          </cell>
        </row>
        <row r="8369">
          <cell r="B8369">
            <v>42712</v>
          </cell>
          <cell r="C8369">
            <v>1</v>
          </cell>
          <cell r="D8369" t="str">
            <v>ON</v>
          </cell>
          <cell r="E8369" t="str">
            <v>Purchase</v>
          </cell>
          <cell r="F8369" t="str">
            <v>ARM</v>
          </cell>
          <cell r="I8369">
            <v>32.39</v>
          </cell>
          <cell r="J8369">
            <v>26.45</v>
          </cell>
          <cell r="K8369" t="str">
            <v>HiRatio</v>
          </cell>
          <cell r="L8369">
            <v>634981</v>
          </cell>
          <cell r="M8369" t="str">
            <v>Owner-Occupied</v>
          </cell>
          <cell r="N8369">
            <v>0</v>
          </cell>
          <cell r="O8369">
            <v>43831</v>
          </cell>
          <cell r="P8369" t="str">
            <v>Current</v>
          </cell>
        </row>
        <row r="8370">
          <cell r="B8370">
            <v>42464</v>
          </cell>
          <cell r="C8370">
            <v>9</v>
          </cell>
          <cell r="D8370" t="str">
            <v>ON</v>
          </cell>
          <cell r="E8370" t="str">
            <v>Refinance External</v>
          </cell>
          <cell r="F8370" t="str">
            <v>ARM</v>
          </cell>
          <cell r="I8370">
            <v>20.8</v>
          </cell>
          <cell r="J8370">
            <v>15.3</v>
          </cell>
          <cell r="K8370" t="str">
            <v>Conv</v>
          </cell>
          <cell r="L8370">
            <v>365340.25</v>
          </cell>
          <cell r="M8370" t="str">
            <v>Owner-Occupied</v>
          </cell>
          <cell r="N8370">
            <v>0</v>
          </cell>
          <cell r="O8370">
            <v>43831</v>
          </cell>
          <cell r="P8370" t="str">
            <v>Current</v>
          </cell>
        </row>
        <row r="8371">
          <cell r="B8371">
            <v>42619</v>
          </cell>
          <cell r="C8371">
            <v>4</v>
          </cell>
          <cell r="D8371" t="str">
            <v>NB</v>
          </cell>
          <cell r="E8371" t="str">
            <v>Transfer</v>
          </cell>
          <cell r="F8371" t="str">
            <v>Fixed</v>
          </cell>
          <cell r="I8371">
            <v>24.1</v>
          </cell>
          <cell r="J8371">
            <v>23.89</v>
          </cell>
          <cell r="K8371" t="str">
            <v>Conv</v>
          </cell>
          <cell r="L8371">
            <v>144650.79</v>
          </cell>
          <cell r="M8371" t="str">
            <v>Owner-Occupied</v>
          </cell>
          <cell r="N8371">
            <v>0</v>
          </cell>
          <cell r="O8371">
            <v>43831</v>
          </cell>
          <cell r="P8371" t="str">
            <v>Current</v>
          </cell>
        </row>
        <row r="8372">
          <cell r="B8372">
            <v>42446</v>
          </cell>
          <cell r="C8372">
            <v>10</v>
          </cell>
          <cell r="D8372" t="str">
            <v>ON</v>
          </cell>
          <cell r="E8372" t="str">
            <v>Transfer</v>
          </cell>
          <cell r="F8372" t="str">
            <v>Fixed</v>
          </cell>
          <cell r="I8372">
            <v>17.45</v>
          </cell>
          <cell r="J8372">
            <v>16.82</v>
          </cell>
          <cell r="K8372" t="str">
            <v>Conv</v>
          </cell>
          <cell r="L8372">
            <v>134228.74</v>
          </cell>
          <cell r="M8372" t="str">
            <v>Owner-Occupied</v>
          </cell>
          <cell r="N8372">
            <v>0</v>
          </cell>
          <cell r="O8372">
            <v>43831</v>
          </cell>
          <cell r="P8372" t="str">
            <v>Current</v>
          </cell>
        </row>
        <row r="8373">
          <cell r="B8373">
            <v>41288</v>
          </cell>
          <cell r="C8373">
            <v>48</v>
          </cell>
          <cell r="D8373" t="str">
            <v>ON</v>
          </cell>
          <cell r="E8373" t="str">
            <v>Purchase</v>
          </cell>
          <cell r="F8373" t="str">
            <v>Fixed</v>
          </cell>
          <cell r="I8373">
            <v>42.13</v>
          </cell>
          <cell r="J8373">
            <v>33.31</v>
          </cell>
          <cell r="K8373" t="str">
            <v>HiRatio</v>
          </cell>
          <cell r="L8373">
            <v>313855.08</v>
          </cell>
          <cell r="M8373" t="str">
            <v>Owner-Occupied</v>
          </cell>
          <cell r="N8373">
            <v>0</v>
          </cell>
          <cell r="O8373">
            <v>43831</v>
          </cell>
          <cell r="P8373" t="str">
            <v>Current</v>
          </cell>
        </row>
        <row r="8374">
          <cell r="B8374">
            <v>40611</v>
          </cell>
          <cell r="C8374">
            <v>70</v>
          </cell>
          <cell r="D8374" t="str">
            <v>AB</v>
          </cell>
          <cell r="E8374" t="str">
            <v>Purchase</v>
          </cell>
          <cell r="F8374" t="str">
            <v>Fixed</v>
          </cell>
          <cell r="I8374">
            <v>29.48</v>
          </cell>
          <cell r="J8374">
            <v>28.37</v>
          </cell>
          <cell r="K8374" t="str">
            <v>HiRatio</v>
          </cell>
          <cell r="L8374">
            <v>315283.33</v>
          </cell>
          <cell r="M8374" t="str">
            <v>Owner-Occupied</v>
          </cell>
          <cell r="N8374">
            <v>0</v>
          </cell>
          <cell r="O8374">
            <v>43831</v>
          </cell>
          <cell r="P8374" t="str">
            <v>Current</v>
          </cell>
        </row>
        <row r="8375">
          <cell r="B8375">
            <v>42205</v>
          </cell>
          <cell r="C8375">
            <v>18</v>
          </cell>
          <cell r="D8375" t="str">
            <v>BC</v>
          </cell>
          <cell r="E8375" t="str">
            <v>Purchase</v>
          </cell>
          <cell r="F8375" t="str">
            <v>Fixed</v>
          </cell>
          <cell r="I8375">
            <v>20.7</v>
          </cell>
          <cell r="J8375">
            <v>20.059999999999999</v>
          </cell>
          <cell r="K8375" t="str">
            <v>HiRatio</v>
          </cell>
          <cell r="L8375">
            <v>380616.88</v>
          </cell>
          <cell r="M8375" t="str">
            <v>Owner-Occupied</v>
          </cell>
          <cell r="N8375">
            <v>0</v>
          </cell>
          <cell r="O8375">
            <v>43831</v>
          </cell>
          <cell r="P8375" t="str">
            <v>Current</v>
          </cell>
        </row>
        <row r="8376">
          <cell r="B8376">
            <v>41605</v>
          </cell>
          <cell r="C8376">
            <v>38</v>
          </cell>
          <cell r="D8376" t="str">
            <v>BC</v>
          </cell>
          <cell r="E8376" t="str">
            <v>Purchase</v>
          </cell>
          <cell r="F8376" t="str">
            <v>Fixed</v>
          </cell>
          <cell r="I8376">
            <v>43.68</v>
          </cell>
          <cell r="J8376">
            <v>35.380000000000003</v>
          </cell>
          <cell r="K8376" t="str">
            <v>HiRatio</v>
          </cell>
          <cell r="L8376">
            <v>305899.71000000002</v>
          </cell>
          <cell r="M8376" t="str">
            <v>Owner-Occupied</v>
          </cell>
          <cell r="N8376">
            <v>0</v>
          </cell>
          <cell r="O8376">
            <v>43831</v>
          </cell>
          <cell r="P8376" t="str">
            <v>Current</v>
          </cell>
        </row>
        <row r="8377">
          <cell r="B8377">
            <v>42433</v>
          </cell>
          <cell r="C8377">
            <v>10</v>
          </cell>
          <cell r="D8377" t="str">
            <v>BC</v>
          </cell>
          <cell r="E8377" t="str">
            <v>Refinance External</v>
          </cell>
          <cell r="F8377" t="str">
            <v>Fixed</v>
          </cell>
          <cell r="I8377">
            <v>37.270000000000003</v>
          </cell>
          <cell r="J8377">
            <v>36.65</v>
          </cell>
          <cell r="K8377" t="str">
            <v>Conv</v>
          </cell>
          <cell r="L8377">
            <v>398468.91</v>
          </cell>
          <cell r="M8377" t="str">
            <v>Owner-Occupied</v>
          </cell>
          <cell r="N8377">
            <v>0</v>
          </cell>
          <cell r="O8377">
            <v>43831</v>
          </cell>
          <cell r="P8377" t="str">
            <v>Current</v>
          </cell>
        </row>
        <row r="8378">
          <cell r="B8378">
            <v>42426</v>
          </cell>
          <cell r="C8378">
            <v>11</v>
          </cell>
          <cell r="D8378" t="str">
            <v>BC</v>
          </cell>
          <cell r="E8378" t="str">
            <v>Purchase with Improvements</v>
          </cell>
          <cell r="F8378" t="str">
            <v>Fixed</v>
          </cell>
          <cell r="I8378">
            <v>40.119999999999997</v>
          </cell>
          <cell r="J8378">
            <v>38.950000000000003</v>
          </cell>
          <cell r="K8378" t="str">
            <v>HiRatio</v>
          </cell>
          <cell r="L8378">
            <v>507187.76</v>
          </cell>
          <cell r="M8378" t="str">
            <v>Owner-Occupied</v>
          </cell>
          <cell r="N8378">
            <v>0</v>
          </cell>
          <cell r="O8378">
            <v>43831</v>
          </cell>
          <cell r="P8378" t="str">
            <v>Current</v>
          </cell>
        </row>
        <row r="8379">
          <cell r="B8379">
            <v>41369</v>
          </cell>
          <cell r="C8379">
            <v>45</v>
          </cell>
          <cell r="D8379" t="str">
            <v>AB</v>
          </cell>
          <cell r="E8379" t="str">
            <v>Purchase</v>
          </cell>
          <cell r="F8379" t="str">
            <v>Fixed</v>
          </cell>
          <cell r="I8379">
            <v>17.940000000000001</v>
          </cell>
          <cell r="J8379">
            <v>16.649999999999999</v>
          </cell>
          <cell r="K8379" t="str">
            <v>HiRatio</v>
          </cell>
          <cell r="L8379">
            <v>159233.47</v>
          </cell>
          <cell r="M8379" t="str">
            <v>Owner-Occupied</v>
          </cell>
          <cell r="N8379">
            <v>0</v>
          </cell>
          <cell r="O8379">
            <v>43831</v>
          </cell>
          <cell r="P8379" t="str">
            <v>Current</v>
          </cell>
        </row>
        <row r="8380">
          <cell r="B8380">
            <v>42377</v>
          </cell>
          <cell r="C8380">
            <v>12</v>
          </cell>
          <cell r="D8380" t="str">
            <v>AB</v>
          </cell>
          <cell r="E8380" t="str">
            <v>Purchase</v>
          </cell>
          <cell r="F8380" t="str">
            <v>Fixed</v>
          </cell>
          <cell r="I8380">
            <v>34.22</v>
          </cell>
          <cell r="J8380">
            <v>28.85</v>
          </cell>
          <cell r="K8380" t="str">
            <v>HiRatio</v>
          </cell>
          <cell r="L8380">
            <v>394687.59</v>
          </cell>
          <cell r="M8380" t="str">
            <v>Owner-Occupied</v>
          </cell>
          <cell r="N8380">
            <v>0</v>
          </cell>
          <cell r="O8380">
            <v>43831</v>
          </cell>
          <cell r="P8380" t="str">
            <v>Current</v>
          </cell>
        </row>
        <row r="8381">
          <cell r="B8381">
            <v>41835</v>
          </cell>
          <cell r="C8381">
            <v>30</v>
          </cell>
          <cell r="D8381" t="str">
            <v>AB</v>
          </cell>
          <cell r="E8381" t="str">
            <v>Purchase</v>
          </cell>
          <cell r="F8381" t="str">
            <v>Fixed</v>
          </cell>
          <cell r="I8381">
            <v>32.880000000000003</v>
          </cell>
          <cell r="J8381">
            <v>19.690000000000001</v>
          </cell>
          <cell r="K8381" t="str">
            <v>HiRatio</v>
          </cell>
          <cell r="L8381">
            <v>311713.67</v>
          </cell>
          <cell r="M8381" t="str">
            <v>Owner-Occupied</v>
          </cell>
          <cell r="N8381">
            <v>0</v>
          </cell>
          <cell r="O8381">
            <v>43831</v>
          </cell>
          <cell r="P8381" t="str">
            <v>Current</v>
          </cell>
        </row>
        <row r="8382">
          <cell r="B8382">
            <v>42612</v>
          </cell>
          <cell r="C8382">
            <v>5</v>
          </cell>
          <cell r="D8382" t="str">
            <v>AB</v>
          </cell>
          <cell r="E8382" t="str">
            <v>Purchase</v>
          </cell>
          <cell r="F8382" t="str">
            <v>Fixed</v>
          </cell>
          <cell r="I8382">
            <v>40.56</v>
          </cell>
          <cell r="J8382">
            <v>34.950000000000003</v>
          </cell>
          <cell r="K8382" t="str">
            <v>HiRatio</v>
          </cell>
          <cell r="L8382">
            <v>392843.98</v>
          </cell>
          <cell r="M8382" t="str">
            <v>Owner-Occupied</v>
          </cell>
          <cell r="N8382">
            <v>0</v>
          </cell>
          <cell r="O8382">
            <v>43831</v>
          </cell>
          <cell r="P8382" t="str">
            <v>Current</v>
          </cell>
        </row>
        <row r="8383">
          <cell r="B8383">
            <v>42178</v>
          </cell>
          <cell r="C8383">
            <v>19</v>
          </cell>
          <cell r="D8383" t="str">
            <v>AB</v>
          </cell>
          <cell r="E8383" t="str">
            <v>Purchase</v>
          </cell>
          <cell r="F8383" t="str">
            <v>Fixed</v>
          </cell>
          <cell r="I8383">
            <v>37.93</v>
          </cell>
          <cell r="J8383">
            <v>27.36</v>
          </cell>
          <cell r="K8383" t="str">
            <v>HiRatio</v>
          </cell>
          <cell r="L8383">
            <v>534925.62</v>
          </cell>
          <cell r="M8383" t="str">
            <v>Owner-Occupied</v>
          </cell>
          <cell r="N8383">
            <v>0</v>
          </cell>
          <cell r="O8383">
            <v>43831</v>
          </cell>
          <cell r="P8383" t="str">
            <v>Current</v>
          </cell>
        </row>
        <row r="8384">
          <cell r="B8384">
            <v>42475</v>
          </cell>
          <cell r="C8384">
            <v>9</v>
          </cell>
          <cell r="D8384" t="str">
            <v>ON</v>
          </cell>
          <cell r="E8384" t="str">
            <v>Purchase</v>
          </cell>
          <cell r="F8384" t="str">
            <v>Fixed</v>
          </cell>
          <cell r="I8384">
            <v>29.6</v>
          </cell>
          <cell r="J8384">
            <v>25.53</v>
          </cell>
          <cell r="K8384" t="str">
            <v>Conv</v>
          </cell>
          <cell r="L8384">
            <v>335886.25</v>
          </cell>
          <cell r="M8384" t="str">
            <v>Owner-Occupied</v>
          </cell>
          <cell r="N8384">
            <v>0</v>
          </cell>
          <cell r="O8384">
            <v>43831</v>
          </cell>
          <cell r="P8384" t="str">
            <v>Current</v>
          </cell>
        </row>
        <row r="8385">
          <cell r="B8385">
            <v>41579</v>
          </cell>
          <cell r="C8385">
            <v>38</v>
          </cell>
          <cell r="D8385" t="str">
            <v>AB</v>
          </cell>
          <cell r="E8385" t="str">
            <v>Purchase</v>
          </cell>
          <cell r="F8385" t="str">
            <v>Fixed</v>
          </cell>
          <cell r="I8385">
            <v>40.11</v>
          </cell>
          <cell r="J8385">
            <v>19.64</v>
          </cell>
          <cell r="K8385" t="str">
            <v>HiRatio</v>
          </cell>
          <cell r="L8385">
            <v>0</v>
          </cell>
          <cell r="M8385" t="str">
            <v>Second Home</v>
          </cell>
          <cell r="N8385">
            <v>4</v>
          </cell>
          <cell r="O8385">
            <v>42285</v>
          </cell>
          <cell r="P8385" t="str">
            <v>Current</v>
          </cell>
        </row>
        <row r="8386">
          <cell r="B8386">
            <v>40976</v>
          </cell>
          <cell r="C8386">
            <v>58</v>
          </cell>
          <cell r="D8386" t="str">
            <v>ON</v>
          </cell>
          <cell r="E8386" t="str">
            <v>Refinance External</v>
          </cell>
          <cell r="F8386" t="str">
            <v>Fixed</v>
          </cell>
          <cell r="I8386">
            <v>26.72</v>
          </cell>
          <cell r="J8386">
            <v>25.23</v>
          </cell>
          <cell r="K8386" t="str">
            <v>HiRatio</v>
          </cell>
          <cell r="L8386">
            <v>0</v>
          </cell>
          <cell r="M8386" t="str">
            <v>Owner-Occupied</v>
          </cell>
          <cell r="N8386">
            <v>4</v>
          </cell>
          <cell r="O8386">
            <v>42450</v>
          </cell>
          <cell r="P8386" t="str">
            <v>Current</v>
          </cell>
        </row>
        <row r="8387">
          <cell r="B8387">
            <v>41590</v>
          </cell>
          <cell r="C8387">
            <v>38</v>
          </cell>
          <cell r="D8387" t="str">
            <v>ON</v>
          </cell>
          <cell r="E8387" t="str">
            <v>Purchase</v>
          </cell>
          <cell r="F8387" t="str">
            <v>ARM</v>
          </cell>
          <cell r="I8387">
            <v>39.119999999999997</v>
          </cell>
          <cell r="J8387">
            <v>16.100000000000001</v>
          </cell>
          <cell r="K8387" t="str">
            <v>HiRatio</v>
          </cell>
          <cell r="L8387">
            <v>227669.73</v>
          </cell>
          <cell r="M8387" t="str">
            <v>Second Home</v>
          </cell>
          <cell r="N8387">
            <v>0</v>
          </cell>
          <cell r="O8387">
            <v>43831</v>
          </cell>
          <cell r="P8387" t="str">
            <v>Current</v>
          </cell>
        </row>
        <row r="8388">
          <cell r="B8388">
            <v>42251</v>
          </cell>
          <cell r="C8388">
            <v>16</v>
          </cell>
          <cell r="D8388" t="str">
            <v>ON</v>
          </cell>
          <cell r="E8388" t="str">
            <v>Transfer</v>
          </cell>
          <cell r="F8388" t="str">
            <v>ARM</v>
          </cell>
          <cell r="I8388">
            <v>22.07</v>
          </cell>
          <cell r="J8388">
            <v>20.56</v>
          </cell>
          <cell r="K8388" t="str">
            <v>Conv</v>
          </cell>
          <cell r="L8388">
            <v>147238.82</v>
          </cell>
          <cell r="M8388" t="str">
            <v>Owner-Occupied</v>
          </cell>
          <cell r="N8388">
            <v>0</v>
          </cell>
          <cell r="O8388">
            <v>43831</v>
          </cell>
          <cell r="P8388" t="str">
            <v>Current</v>
          </cell>
        </row>
        <row r="8389">
          <cell r="B8389">
            <v>41591</v>
          </cell>
          <cell r="C8389">
            <v>38</v>
          </cell>
          <cell r="D8389" t="str">
            <v>ON</v>
          </cell>
          <cell r="E8389" t="str">
            <v>Purchase</v>
          </cell>
          <cell r="F8389" t="str">
            <v>Fixed</v>
          </cell>
          <cell r="I8389">
            <v>36.31</v>
          </cell>
          <cell r="J8389">
            <v>36.049999999999997</v>
          </cell>
          <cell r="K8389" t="str">
            <v>HiRatio</v>
          </cell>
          <cell r="L8389">
            <v>0</v>
          </cell>
          <cell r="M8389" t="str">
            <v>Owner-Occupied</v>
          </cell>
          <cell r="N8389">
            <v>4</v>
          </cell>
          <cell r="O8389">
            <v>42290</v>
          </cell>
          <cell r="P8389" t="str">
            <v>Current</v>
          </cell>
        </row>
        <row r="8390">
          <cell r="B8390">
            <v>42116</v>
          </cell>
          <cell r="C8390">
            <v>21</v>
          </cell>
          <cell r="D8390" t="str">
            <v>ON</v>
          </cell>
          <cell r="E8390" t="str">
            <v>Transfer</v>
          </cell>
          <cell r="F8390" t="str">
            <v>ARM</v>
          </cell>
          <cell r="I8390">
            <v>31.71</v>
          </cell>
          <cell r="J8390">
            <v>26.09</v>
          </cell>
          <cell r="K8390" t="str">
            <v>Conv</v>
          </cell>
          <cell r="L8390">
            <v>245086.49</v>
          </cell>
          <cell r="M8390" t="str">
            <v>Owner-Occupied</v>
          </cell>
          <cell r="N8390">
            <v>0</v>
          </cell>
          <cell r="O8390">
            <v>43831</v>
          </cell>
          <cell r="P8390" t="str">
            <v>Current</v>
          </cell>
        </row>
        <row r="8391">
          <cell r="B8391">
            <v>42398</v>
          </cell>
          <cell r="C8391">
            <v>12</v>
          </cell>
          <cell r="D8391" t="str">
            <v>ON</v>
          </cell>
          <cell r="E8391" t="str">
            <v>Purchase</v>
          </cell>
          <cell r="F8391" t="str">
            <v>ARM</v>
          </cell>
          <cell r="I8391">
            <v>32.79</v>
          </cell>
          <cell r="J8391">
            <v>23.36</v>
          </cell>
          <cell r="K8391" t="str">
            <v>Conv</v>
          </cell>
          <cell r="L8391">
            <v>409303.22</v>
          </cell>
          <cell r="M8391" t="str">
            <v>Owner-Occupied</v>
          </cell>
          <cell r="N8391">
            <v>0</v>
          </cell>
          <cell r="O8391">
            <v>43831</v>
          </cell>
          <cell r="P8391" t="str">
            <v>Current</v>
          </cell>
        </row>
        <row r="8392">
          <cell r="B8392">
            <v>41353</v>
          </cell>
          <cell r="C8392">
            <v>46</v>
          </cell>
          <cell r="D8392" t="str">
            <v>BC</v>
          </cell>
          <cell r="E8392" t="str">
            <v>Transfer</v>
          </cell>
          <cell r="F8392" t="str">
            <v>Fixed</v>
          </cell>
          <cell r="I8392">
            <v>35.94</v>
          </cell>
          <cell r="J8392">
            <v>23.8</v>
          </cell>
          <cell r="K8392" t="str">
            <v>Conv</v>
          </cell>
          <cell r="L8392">
            <v>292528.75</v>
          </cell>
          <cell r="M8392" t="str">
            <v>Owner-Occupied</v>
          </cell>
          <cell r="N8392">
            <v>0</v>
          </cell>
          <cell r="O8392">
            <v>43831</v>
          </cell>
          <cell r="P8392" t="str">
            <v>Current</v>
          </cell>
        </row>
        <row r="8393">
          <cell r="B8393">
            <v>41057</v>
          </cell>
          <cell r="C8393">
            <v>56</v>
          </cell>
          <cell r="D8393" t="str">
            <v>ON</v>
          </cell>
          <cell r="E8393" t="str">
            <v>Purchase</v>
          </cell>
          <cell r="F8393" t="str">
            <v>Fixed</v>
          </cell>
          <cell r="I8393">
            <v>39.44</v>
          </cell>
          <cell r="J8393">
            <v>36.299999999999997</v>
          </cell>
          <cell r="K8393" t="str">
            <v>HiRatio</v>
          </cell>
          <cell r="L8393">
            <v>366787.68</v>
          </cell>
          <cell r="M8393" t="str">
            <v>Owner-Occupied</v>
          </cell>
          <cell r="N8393">
            <v>0</v>
          </cell>
          <cell r="O8393">
            <v>43831</v>
          </cell>
          <cell r="P8393" t="str">
            <v>Current</v>
          </cell>
        </row>
        <row r="8394">
          <cell r="B8394">
            <v>42191</v>
          </cell>
          <cell r="C8394">
            <v>18</v>
          </cell>
          <cell r="D8394" t="str">
            <v>AB</v>
          </cell>
          <cell r="E8394" t="str">
            <v>Purchase</v>
          </cell>
          <cell r="F8394" t="str">
            <v>Fixed</v>
          </cell>
          <cell r="I8394">
            <v>42.96</v>
          </cell>
          <cell r="J8394">
            <v>37.950000000000003</v>
          </cell>
          <cell r="K8394" t="str">
            <v>HiRatio</v>
          </cell>
          <cell r="L8394">
            <v>339487.64</v>
          </cell>
          <cell r="M8394" t="str">
            <v>Owner-Occupied</v>
          </cell>
          <cell r="N8394">
            <v>0</v>
          </cell>
          <cell r="O8394">
            <v>43831</v>
          </cell>
          <cell r="P8394" t="str">
            <v>Current</v>
          </cell>
        </row>
        <row r="8395">
          <cell r="B8395">
            <v>42199</v>
          </cell>
          <cell r="C8395">
            <v>18</v>
          </cell>
          <cell r="D8395" t="str">
            <v>ON</v>
          </cell>
          <cell r="E8395" t="str">
            <v>Transfer</v>
          </cell>
          <cell r="F8395" t="str">
            <v>ARM</v>
          </cell>
          <cell r="I8395">
            <v>37.31</v>
          </cell>
          <cell r="J8395">
            <v>17.36</v>
          </cell>
          <cell r="K8395" t="str">
            <v>Conv</v>
          </cell>
          <cell r="L8395">
            <v>114153.32</v>
          </cell>
          <cell r="M8395" t="str">
            <v>Owner-Occupied</v>
          </cell>
          <cell r="N8395">
            <v>0</v>
          </cell>
          <cell r="O8395">
            <v>43831</v>
          </cell>
          <cell r="P8395" t="str">
            <v>Current</v>
          </cell>
        </row>
        <row r="8396">
          <cell r="B8396">
            <v>42460</v>
          </cell>
          <cell r="C8396">
            <v>10</v>
          </cell>
          <cell r="D8396" t="str">
            <v>ON</v>
          </cell>
          <cell r="E8396" t="str">
            <v>Refinance External</v>
          </cell>
          <cell r="F8396" t="str">
            <v>Fixed</v>
          </cell>
          <cell r="I8396">
            <v>36.47</v>
          </cell>
          <cell r="J8396">
            <v>28.04</v>
          </cell>
          <cell r="K8396" t="str">
            <v>Conv</v>
          </cell>
          <cell r="L8396">
            <v>374467.49</v>
          </cell>
          <cell r="M8396" t="str">
            <v>Owner-Occupied</v>
          </cell>
          <cell r="N8396">
            <v>0</v>
          </cell>
          <cell r="O8396">
            <v>43831</v>
          </cell>
          <cell r="P8396" t="str">
            <v>Current</v>
          </cell>
        </row>
        <row r="8397">
          <cell r="B8397">
            <v>42174</v>
          </cell>
          <cell r="C8397">
            <v>19</v>
          </cell>
          <cell r="D8397" t="str">
            <v>ON</v>
          </cell>
          <cell r="E8397" t="str">
            <v>Purchase</v>
          </cell>
          <cell r="F8397" t="str">
            <v>ARM</v>
          </cell>
          <cell r="I8397">
            <v>32.14</v>
          </cell>
          <cell r="J8397">
            <v>19.63</v>
          </cell>
          <cell r="K8397" t="str">
            <v>HiRatio</v>
          </cell>
          <cell r="L8397">
            <v>384390.94</v>
          </cell>
          <cell r="M8397" t="str">
            <v>Owner-Occupied</v>
          </cell>
          <cell r="N8397">
            <v>0</v>
          </cell>
          <cell r="O8397">
            <v>43831</v>
          </cell>
          <cell r="P8397" t="str">
            <v>Current</v>
          </cell>
        </row>
        <row r="8398">
          <cell r="B8398">
            <v>42403</v>
          </cell>
          <cell r="C8398">
            <v>11</v>
          </cell>
          <cell r="D8398" t="str">
            <v>BC</v>
          </cell>
          <cell r="E8398" t="str">
            <v>Purchase</v>
          </cell>
          <cell r="F8398" t="str">
            <v>Fixed</v>
          </cell>
          <cell r="I8398">
            <v>29</v>
          </cell>
          <cell r="J8398">
            <v>25.64</v>
          </cell>
          <cell r="K8398" t="str">
            <v>HiRatio</v>
          </cell>
          <cell r="L8398">
            <v>353970.29</v>
          </cell>
          <cell r="M8398" t="str">
            <v>Owner-Occupied</v>
          </cell>
          <cell r="N8398">
            <v>0</v>
          </cell>
          <cell r="O8398">
            <v>43831</v>
          </cell>
          <cell r="P8398" t="str">
            <v>Current</v>
          </cell>
        </row>
        <row r="8399">
          <cell r="B8399">
            <v>41880</v>
          </cell>
          <cell r="C8399">
            <v>29</v>
          </cell>
          <cell r="D8399" t="str">
            <v>ON</v>
          </cell>
          <cell r="E8399" t="str">
            <v>Purchase</v>
          </cell>
          <cell r="F8399" t="str">
            <v>ARM</v>
          </cell>
          <cell r="I8399">
            <v>25.16</v>
          </cell>
          <cell r="J8399">
            <v>24.9</v>
          </cell>
          <cell r="K8399" t="str">
            <v>HiRatio</v>
          </cell>
          <cell r="L8399">
            <v>0</v>
          </cell>
          <cell r="M8399" t="str">
            <v>Owner-Occupied</v>
          </cell>
          <cell r="N8399">
            <v>4</v>
          </cell>
          <cell r="O8399">
            <v>42765</v>
          </cell>
          <cell r="P8399" t="str">
            <v>Current</v>
          </cell>
        </row>
        <row r="8400">
          <cell r="B8400">
            <v>42237</v>
          </cell>
          <cell r="C8400">
            <v>17</v>
          </cell>
          <cell r="D8400" t="str">
            <v>AB</v>
          </cell>
          <cell r="E8400" t="str">
            <v>Purchase</v>
          </cell>
          <cell r="F8400" t="str">
            <v>Fixed</v>
          </cell>
          <cell r="I8400">
            <v>28.34</v>
          </cell>
          <cell r="J8400">
            <v>10.33</v>
          </cell>
          <cell r="K8400" t="str">
            <v>HiRatio</v>
          </cell>
          <cell r="L8400">
            <v>199865.42</v>
          </cell>
          <cell r="M8400" t="str">
            <v>Owner-Occupied</v>
          </cell>
          <cell r="N8400">
            <v>0</v>
          </cell>
          <cell r="O8400">
            <v>43831</v>
          </cell>
          <cell r="P8400" t="str">
            <v>Current</v>
          </cell>
        </row>
        <row r="8401">
          <cell r="B8401">
            <v>40476</v>
          </cell>
          <cell r="C8401">
            <v>75</v>
          </cell>
          <cell r="D8401" t="str">
            <v>ON</v>
          </cell>
          <cell r="E8401" t="str">
            <v>Purchase</v>
          </cell>
          <cell r="F8401" t="str">
            <v>ARM</v>
          </cell>
          <cell r="I8401">
            <v>32.28</v>
          </cell>
          <cell r="J8401">
            <v>23.28</v>
          </cell>
          <cell r="K8401" t="str">
            <v>Conv</v>
          </cell>
          <cell r="L8401">
            <v>0</v>
          </cell>
          <cell r="M8401" t="str">
            <v>Owner-Occupied</v>
          </cell>
          <cell r="N8401">
            <v>4</v>
          </cell>
          <cell r="O8401">
            <v>42507</v>
          </cell>
          <cell r="P8401" t="str">
            <v>Current</v>
          </cell>
        </row>
        <row r="8402">
          <cell r="B8402">
            <v>41744</v>
          </cell>
          <cell r="C8402">
            <v>33</v>
          </cell>
          <cell r="D8402" t="str">
            <v>ON</v>
          </cell>
          <cell r="E8402" t="str">
            <v>Purchase</v>
          </cell>
          <cell r="F8402" t="str">
            <v>Fixed</v>
          </cell>
          <cell r="I8402">
            <v>41.18</v>
          </cell>
          <cell r="J8402">
            <v>12.8</v>
          </cell>
          <cell r="K8402" t="str">
            <v>HiRatio</v>
          </cell>
          <cell r="L8402">
            <v>247105.56</v>
          </cell>
          <cell r="M8402" t="str">
            <v>Second Home</v>
          </cell>
          <cell r="N8402">
            <v>0</v>
          </cell>
          <cell r="O8402">
            <v>43831</v>
          </cell>
          <cell r="P8402" t="str">
            <v>Current</v>
          </cell>
        </row>
        <row r="8403">
          <cell r="B8403">
            <v>41817</v>
          </cell>
          <cell r="C8403">
            <v>31</v>
          </cell>
          <cell r="D8403" t="str">
            <v>AB</v>
          </cell>
          <cell r="E8403" t="str">
            <v>Purchase</v>
          </cell>
          <cell r="F8403" t="str">
            <v>Fixed</v>
          </cell>
          <cell r="I8403">
            <v>27.8</v>
          </cell>
          <cell r="J8403">
            <v>10.55</v>
          </cell>
          <cell r="K8403" t="str">
            <v>Conv</v>
          </cell>
          <cell r="L8403">
            <v>239142.26</v>
          </cell>
          <cell r="M8403" t="str">
            <v>Owner-Occupied</v>
          </cell>
          <cell r="N8403">
            <v>0</v>
          </cell>
          <cell r="O8403">
            <v>43831</v>
          </cell>
          <cell r="P8403" t="str">
            <v>Current</v>
          </cell>
        </row>
        <row r="8404">
          <cell r="B8404">
            <v>41810</v>
          </cell>
          <cell r="C8404">
            <v>31</v>
          </cell>
          <cell r="D8404" t="str">
            <v>ON</v>
          </cell>
          <cell r="E8404" t="str">
            <v>Refinance External</v>
          </cell>
          <cell r="F8404" t="str">
            <v>ARM</v>
          </cell>
          <cell r="I8404">
            <v>33.47</v>
          </cell>
          <cell r="J8404">
            <v>28.44</v>
          </cell>
          <cell r="K8404" t="str">
            <v>Conv</v>
          </cell>
          <cell r="L8404">
            <v>0</v>
          </cell>
          <cell r="M8404" t="str">
            <v>Owner-Occupied</v>
          </cell>
          <cell r="N8404">
            <v>4</v>
          </cell>
          <cell r="O8404">
            <v>42660</v>
          </cell>
          <cell r="P8404" t="str">
            <v>Current</v>
          </cell>
        </row>
        <row r="8405">
          <cell r="B8405">
            <v>41817</v>
          </cell>
          <cell r="C8405">
            <v>31</v>
          </cell>
          <cell r="D8405" t="str">
            <v>ON</v>
          </cell>
          <cell r="E8405" t="str">
            <v>Purchase</v>
          </cell>
          <cell r="F8405" t="str">
            <v>ARM</v>
          </cell>
          <cell r="I8405">
            <v>26.16</v>
          </cell>
          <cell r="J8405">
            <v>12.11</v>
          </cell>
          <cell r="K8405" t="str">
            <v>HiRatio</v>
          </cell>
          <cell r="L8405">
            <v>191175.7</v>
          </cell>
          <cell r="M8405" t="str">
            <v>Owner-Occupied</v>
          </cell>
          <cell r="N8405">
            <v>0</v>
          </cell>
          <cell r="O8405">
            <v>43831</v>
          </cell>
          <cell r="P8405" t="str">
            <v>Current</v>
          </cell>
        </row>
        <row r="8406">
          <cell r="B8406">
            <v>41220</v>
          </cell>
          <cell r="C8406">
            <v>50</v>
          </cell>
          <cell r="D8406" t="str">
            <v>MB</v>
          </cell>
          <cell r="E8406" t="str">
            <v>Purchase</v>
          </cell>
          <cell r="F8406" t="str">
            <v>Fixed</v>
          </cell>
          <cell r="I8406">
            <v>41.94</v>
          </cell>
          <cell r="J8406">
            <v>23.02</v>
          </cell>
          <cell r="K8406" t="str">
            <v>HiRatio</v>
          </cell>
          <cell r="L8406">
            <v>340578.68</v>
          </cell>
          <cell r="M8406" t="str">
            <v>Owner-Occupied</v>
          </cell>
          <cell r="N8406">
            <v>0</v>
          </cell>
          <cell r="O8406">
            <v>43831</v>
          </cell>
          <cell r="P8406" t="str">
            <v>Current</v>
          </cell>
        </row>
        <row r="8407">
          <cell r="B8407">
            <v>40963</v>
          </cell>
          <cell r="C8407">
            <v>59</v>
          </cell>
          <cell r="D8407" t="str">
            <v>ON</v>
          </cell>
          <cell r="E8407" t="str">
            <v>Purchase</v>
          </cell>
          <cell r="F8407" t="str">
            <v>Fixed</v>
          </cell>
          <cell r="I8407">
            <v>41.2</v>
          </cell>
          <cell r="J8407">
            <v>18.37</v>
          </cell>
          <cell r="K8407" t="str">
            <v>HiRatio</v>
          </cell>
          <cell r="L8407">
            <v>0</v>
          </cell>
          <cell r="M8407" t="str">
            <v>Owner-Occupied</v>
          </cell>
          <cell r="N8407">
            <v>4</v>
          </cell>
          <cell r="O8407">
            <v>42688</v>
          </cell>
          <cell r="P8407" t="str">
            <v>Current</v>
          </cell>
        </row>
        <row r="8408">
          <cell r="B8408">
            <v>40869</v>
          </cell>
          <cell r="C8408">
            <v>62</v>
          </cell>
          <cell r="D8408" t="str">
            <v>AB</v>
          </cell>
          <cell r="E8408" t="str">
            <v>Purchase</v>
          </cell>
          <cell r="F8408" t="str">
            <v>Fixed</v>
          </cell>
          <cell r="I8408">
            <v>38.17</v>
          </cell>
          <cell r="J8408">
            <v>37.35</v>
          </cell>
          <cell r="K8408" t="str">
            <v>HiRatio</v>
          </cell>
          <cell r="L8408">
            <v>246155.9</v>
          </cell>
          <cell r="M8408" t="str">
            <v>Owner-Occupied</v>
          </cell>
          <cell r="N8408">
            <v>0</v>
          </cell>
          <cell r="O8408">
            <v>43831</v>
          </cell>
          <cell r="P8408" t="str">
            <v>Current</v>
          </cell>
        </row>
        <row r="8409">
          <cell r="B8409">
            <v>41971</v>
          </cell>
          <cell r="C8409">
            <v>26</v>
          </cell>
          <cell r="D8409" t="str">
            <v>BC</v>
          </cell>
          <cell r="E8409" t="str">
            <v>Purchase</v>
          </cell>
          <cell r="F8409" t="str">
            <v>Fixed</v>
          </cell>
          <cell r="I8409">
            <v>43.14</v>
          </cell>
          <cell r="J8409">
            <v>31.79</v>
          </cell>
          <cell r="K8409" t="str">
            <v>HiRatio</v>
          </cell>
          <cell r="L8409">
            <v>329738.12</v>
          </cell>
          <cell r="M8409" t="str">
            <v>Owner-Occupied</v>
          </cell>
          <cell r="N8409">
            <v>0</v>
          </cell>
          <cell r="O8409">
            <v>43831</v>
          </cell>
          <cell r="P8409" t="str">
            <v>Current</v>
          </cell>
        </row>
        <row r="8410">
          <cell r="B8410">
            <v>42216</v>
          </cell>
          <cell r="C8410">
            <v>18</v>
          </cell>
          <cell r="D8410" t="str">
            <v>ON</v>
          </cell>
          <cell r="E8410" t="str">
            <v>Purchase</v>
          </cell>
          <cell r="F8410" t="str">
            <v>ARM</v>
          </cell>
          <cell r="I8410">
            <v>22.25</v>
          </cell>
          <cell r="J8410">
            <v>18.36</v>
          </cell>
          <cell r="K8410" t="str">
            <v>Conv</v>
          </cell>
          <cell r="L8410">
            <v>0</v>
          </cell>
          <cell r="M8410" t="str">
            <v>Owner-Occupied</v>
          </cell>
          <cell r="N8410">
            <v>4</v>
          </cell>
          <cell r="O8410">
            <v>42402</v>
          </cell>
          <cell r="P8410" t="str">
            <v>Current</v>
          </cell>
        </row>
        <row r="8411">
          <cell r="B8411">
            <v>41892</v>
          </cell>
          <cell r="C8411">
            <v>28</v>
          </cell>
          <cell r="D8411" t="str">
            <v>AB</v>
          </cell>
          <cell r="E8411" t="str">
            <v>Purchase</v>
          </cell>
          <cell r="F8411" t="str">
            <v>Fixed</v>
          </cell>
          <cell r="I8411">
            <v>27.12</v>
          </cell>
          <cell r="J8411">
            <v>18.28</v>
          </cell>
          <cell r="K8411" t="str">
            <v>HiRatio</v>
          </cell>
          <cell r="L8411">
            <v>311251.62</v>
          </cell>
          <cell r="M8411" t="str">
            <v>Owner-Occupied</v>
          </cell>
          <cell r="N8411">
            <v>0</v>
          </cell>
          <cell r="O8411">
            <v>43831</v>
          </cell>
          <cell r="P8411" t="str">
            <v>Current</v>
          </cell>
        </row>
        <row r="8412">
          <cell r="B8412">
            <v>41620</v>
          </cell>
          <cell r="C8412">
            <v>37</v>
          </cell>
          <cell r="D8412" t="str">
            <v>ON</v>
          </cell>
          <cell r="E8412" t="str">
            <v>Purchase</v>
          </cell>
          <cell r="F8412" t="str">
            <v>ARM</v>
          </cell>
          <cell r="I8412">
            <v>34.76</v>
          </cell>
          <cell r="J8412">
            <v>19.420000000000002</v>
          </cell>
          <cell r="K8412" t="str">
            <v>HiRatio</v>
          </cell>
          <cell r="L8412">
            <v>292691.34000000003</v>
          </cell>
          <cell r="M8412" t="str">
            <v>Owner-Occupied</v>
          </cell>
          <cell r="N8412">
            <v>0</v>
          </cell>
          <cell r="O8412">
            <v>43831</v>
          </cell>
          <cell r="P8412" t="str">
            <v>Current</v>
          </cell>
        </row>
        <row r="8413">
          <cell r="B8413">
            <v>42187</v>
          </cell>
          <cell r="C8413">
            <v>18</v>
          </cell>
          <cell r="D8413" t="str">
            <v>ON</v>
          </cell>
          <cell r="E8413" t="str">
            <v>Purchase</v>
          </cell>
          <cell r="F8413" t="str">
            <v>Fixed</v>
          </cell>
          <cell r="I8413">
            <v>32.200000000000003</v>
          </cell>
          <cell r="J8413">
            <v>31.59</v>
          </cell>
          <cell r="K8413" t="str">
            <v>Conv</v>
          </cell>
          <cell r="L8413">
            <v>300994.65999999997</v>
          </cell>
          <cell r="M8413" t="str">
            <v>Owner-Occupied</v>
          </cell>
          <cell r="N8413">
            <v>0</v>
          </cell>
          <cell r="O8413">
            <v>43831</v>
          </cell>
          <cell r="P8413" t="str">
            <v>Current</v>
          </cell>
        </row>
        <row r="8414">
          <cell r="B8414">
            <v>42629</v>
          </cell>
          <cell r="C8414">
            <v>4</v>
          </cell>
          <cell r="D8414" t="str">
            <v>ON</v>
          </cell>
          <cell r="E8414" t="str">
            <v>Refinance External</v>
          </cell>
          <cell r="F8414" t="str">
            <v>ARM</v>
          </cell>
          <cell r="I8414">
            <v>31.02</v>
          </cell>
          <cell r="J8414">
            <v>19.3</v>
          </cell>
          <cell r="K8414" t="str">
            <v>Conv</v>
          </cell>
          <cell r="L8414">
            <v>527746.91</v>
          </cell>
          <cell r="M8414" t="str">
            <v>Owner-Occupied</v>
          </cell>
          <cell r="N8414">
            <v>0</v>
          </cell>
          <cell r="O8414">
            <v>43831</v>
          </cell>
          <cell r="P8414" t="str">
            <v>Current</v>
          </cell>
        </row>
        <row r="8415">
          <cell r="B8415">
            <v>42121</v>
          </cell>
          <cell r="C8415">
            <v>21</v>
          </cell>
          <cell r="D8415" t="str">
            <v>ON</v>
          </cell>
          <cell r="E8415" t="str">
            <v>Purchase</v>
          </cell>
          <cell r="F8415" t="str">
            <v>Fixed</v>
          </cell>
          <cell r="I8415">
            <v>41.08</v>
          </cell>
          <cell r="J8415">
            <v>26.98</v>
          </cell>
          <cell r="K8415" t="str">
            <v>HiRatio</v>
          </cell>
          <cell r="L8415">
            <v>229084.9</v>
          </cell>
          <cell r="M8415" t="str">
            <v>Owner-Occupied</v>
          </cell>
          <cell r="N8415">
            <v>0</v>
          </cell>
          <cell r="O8415">
            <v>43831</v>
          </cell>
          <cell r="P8415" t="str">
            <v>Current</v>
          </cell>
        </row>
        <row r="8416">
          <cell r="B8416">
            <v>40837</v>
          </cell>
          <cell r="C8416">
            <v>63</v>
          </cell>
          <cell r="D8416" t="str">
            <v>AB</v>
          </cell>
          <cell r="E8416" t="str">
            <v>Purchase</v>
          </cell>
          <cell r="F8416" t="str">
            <v>Fixed</v>
          </cell>
          <cell r="I8416">
            <v>31.13</v>
          </cell>
          <cell r="J8416">
            <v>17.579999999999998</v>
          </cell>
          <cell r="K8416" t="str">
            <v>HiRatio</v>
          </cell>
          <cell r="L8416">
            <v>276121</v>
          </cell>
          <cell r="M8416" t="str">
            <v>Owner-Occupied</v>
          </cell>
          <cell r="N8416">
            <v>0</v>
          </cell>
          <cell r="O8416">
            <v>43831</v>
          </cell>
          <cell r="P8416" t="str">
            <v>Current</v>
          </cell>
        </row>
        <row r="8417">
          <cell r="B8417">
            <v>42555</v>
          </cell>
          <cell r="C8417">
            <v>6</v>
          </cell>
          <cell r="D8417" t="str">
            <v>ON</v>
          </cell>
          <cell r="E8417" t="str">
            <v>Purchase</v>
          </cell>
          <cell r="F8417" t="str">
            <v>Fixed</v>
          </cell>
          <cell r="I8417">
            <v>25.13</v>
          </cell>
          <cell r="J8417">
            <v>12.91</v>
          </cell>
          <cell r="K8417" t="str">
            <v>HiRatio</v>
          </cell>
          <cell r="L8417">
            <v>140644.19</v>
          </cell>
          <cell r="M8417" t="str">
            <v>Owner-Occupied</v>
          </cell>
          <cell r="N8417">
            <v>0</v>
          </cell>
          <cell r="O8417">
            <v>43831</v>
          </cell>
          <cell r="P8417" t="str">
            <v>Current</v>
          </cell>
        </row>
        <row r="8418">
          <cell r="B8418">
            <v>42629</v>
          </cell>
          <cell r="C8418">
            <v>4</v>
          </cell>
          <cell r="D8418" t="str">
            <v>BC</v>
          </cell>
          <cell r="E8418" t="str">
            <v>Purchase</v>
          </cell>
          <cell r="F8418" t="str">
            <v>ARM</v>
          </cell>
          <cell r="I8418">
            <v>27.33</v>
          </cell>
          <cell r="J8418">
            <v>26.32</v>
          </cell>
          <cell r="K8418" t="str">
            <v>HiRatio</v>
          </cell>
          <cell r="L8418">
            <v>655606.54</v>
          </cell>
          <cell r="M8418" t="str">
            <v>Owner-Occupied</v>
          </cell>
          <cell r="N8418">
            <v>0</v>
          </cell>
          <cell r="O8418">
            <v>43831</v>
          </cell>
          <cell r="P8418" t="str">
            <v>Current</v>
          </cell>
        </row>
        <row r="8419">
          <cell r="B8419">
            <v>40816</v>
          </cell>
          <cell r="C8419">
            <v>64</v>
          </cell>
          <cell r="D8419" t="str">
            <v>AB</v>
          </cell>
          <cell r="E8419" t="str">
            <v>Purchase</v>
          </cell>
          <cell r="F8419" t="str">
            <v>Fixed</v>
          </cell>
          <cell r="I8419">
            <v>43.45</v>
          </cell>
          <cell r="J8419">
            <v>18.04</v>
          </cell>
          <cell r="K8419" t="str">
            <v>HiRatio</v>
          </cell>
          <cell r="L8419">
            <v>0</v>
          </cell>
          <cell r="M8419" t="str">
            <v>Owner-Occupied</v>
          </cell>
          <cell r="N8419">
            <v>4</v>
          </cell>
          <cell r="O8419">
            <v>41841</v>
          </cell>
          <cell r="P8419" t="str">
            <v>Current</v>
          </cell>
        </row>
        <row r="8420">
          <cell r="B8420">
            <v>41836</v>
          </cell>
          <cell r="C8420">
            <v>30</v>
          </cell>
          <cell r="D8420" t="str">
            <v>ON</v>
          </cell>
          <cell r="E8420" t="str">
            <v>Transfer</v>
          </cell>
          <cell r="F8420" t="str">
            <v>ARM</v>
          </cell>
          <cell r="I8420">
            <v>20.170000000000002</v>
          </cell>
          <cell r="J8420">
            <v>18.399999999999999</v>
          </cell>
          <cell r="K8420" t="str">
            <v>Conv</v>
          </cell>
          <cell r="L8420">
            <v>0</v>
          </cell>
          <cell r="M8420" t="str">
            <v>Owner-Occupied</v>
          </cell>
          <cell r="N8420">
            <v>4</v>
          </cell>
          <cell r="O8420">
            <v>42612</v>
          </cell>
          <cell r="P8420" t="str">
            <v>Current</v>
          </cell>
        </row>
        <row r="8421">
          <cell r="B8421">
            <v>40840</v>
          </cell>
          <cell r="C8421">
            <v>63</v>
          </cell>
          <cell r="D8421" t="str">
            <v>ON</v>
          </cell>
          <cell r="E8421" t="str">
            <v>Purchase</v>
          </cell>
          <cell r="F8421" t="str">
            <v>Fixed</v>
          </cell>
          <cell r="I8421">
            <v>44.17</v>
          </cell>
          <cell r="J8421">
            <v>30.41</v>
          </cell>
          <cell r="K8421" t="str">
            <v>Conv</v>
          </cell>
          <cell r="L8421">
            <v>0</v>
          </cell>
          <cell r="M8421" t="str">
            <v>Owner-Occupied</v>
          </cell>
          <cell r="N8421">
            <v>4</v>
          </cell>
          <cell r="O8421">
            <v>42307</v>
          </cell>
          <cell r="P8421" t="str">
            <v>Current</v>
          </cell>
        </row>
        <row r="8422">
          <cell r="B8422">
            <v>42124</v>
          </cell>
          <cell r="C8422">
            <v>21</v>
          </cell>
          <cell r="D8422" t="str">
            <v>ON</v>
          </cell>
          <cell r="E8422" t="str">
            <v>Purchase</v>
          </cell>
          <cell r="F8422" t="str">
            <v>Fixed</v>
          </cell>
          <cell r="I8422">
            <v>43.22</v>
          </cell>
          <cell r="J8422">
            <v>12.25</v>
          </cell>
          <cell r="K8422" t="str">
            <v>HiRatio</v>
          </cell>
          <cell r="L8422">
            <v>355387.76</v>
          </cell>
          <cell r="M8422" t="str">
            <v>Second Home</v>
          </cell>
          <cell r="N8422">
            <v>0</v>
          </cell>
          <cell r="O8422">
            <v>43831</v>
          </cell>
          <cell r="P8422" t="str">
            <v>Current</v>
          </cell>
        </row>
        <row r="8423">
          <cell r="B8423">
            <v>42230</v>
          </cell>
          <cell r="C8423">
            <v>17</v>
          </cell>
          <cell r="D8423" t="str">
            <v>ON</v>
          </cell>
          <cell r="E8423" t="str">
            <v>Purchase</v>
          </cell>
          <cell r="F8423" t="str">
            <v>Fixed</v>
          </cell>
          <cell r="I8423">
            <v>40.159999999999997</v>
          </cell>
          <cell r="J8423">
            <v>27.57</v>
          </cell>
          <cell r="K8423" t="str">
            <v>Conv</v>
          </cell>
          <cell r="L8423">
            <v>0</v>
          </cell>
          <cell r="M8423" t="str">
            <v>Owner-Occupied</v>
          </cell>
          <cell r="N8423">
            <v>4</v>
          </cell>
          <cell r="O8423">
            <v>42646</v>
          </cell>
          <cell r="P8423" t="str">
            <v>Current</v>
          </cell>
        </row>
        <row r="8424">
          <cell r="B8424">
            <v>42121</v>
          </cell>
          <cell r="C8424">
            <v>21</v>
          </cell>
          <cell r="D8424" t="str">
            <v>BC</v>
          </cell>
          <cell r="E8424" t="str">
            <v>Purchase</v>
          </cell>
          <cell r="F8424" t="str">
            <v>ARM</v>
          </cell>
          <cell r="I8424">
            <v>22.73</v>
          </cell>
          <cell r="J8424">
            <v>21.37</v>
          </cell>
          <cell r="K8424" t="str">
            <v>HiRatio</v>
          </cell>
          <cell r="L8424">
            <v>284841.46000000002</v>
          </cell>
          <cell r="M8424" t="str">
            <v>Owner-Occupied</v>
          </cell>
          <cell r="N8424">
            <v>0</v>
          </cell>
          <cell r="O8424">
            <v>43831</v>
          </cell>
          <cell r="P8424" t="str">
            <v>Current</v>
          </cell>
        </row>
        <row r="8425">
          <cell r="B8425">
            <v>42660</v>
          </cell>
          <cell r="C8425">
            <v>3</v>
          </cell>
          <cell r="D8425" t="str">
            <v>ON</v>
          </cell>
          <cell r="E8425" t="str">
            <v>Refinance External</v>
          </cell>
          <cell r="F8425" t="str">
            <v>Fixed</v>
          </cell>
          <cell r="I8425">
            <v>43.57</v>
          </cell>
          <cell r="J8425">
            <v>36.93</v>
          </cell>
          <cell r="K8425" t="str">
            <v>Conv</v>
          </cell>
          <cell r="L8425">
            <v>372900.02</v>
          </cell>
          <cell r="M8425" t="str">
            <v>Owner-Occupied</v>
          </cell>
          <cell r="N8425">
            <v>0</v>
          </cell>
          <cell r="O8425">
            <v>43831</v>
          </cell>
          <cell r="P8425" t="str">
            <v>Current</v>
          </cell>
        </row>
        <row r="8426">
          <cell r="B8426">
            <v>42436</v>
          </cell>
          <cell r="C8426">
            <v>10</v>
          </cell>
          <cell r="D8426" t="str">
            <v>ON</v>
          </cell>
          <cell r="E8426" t="str">
            <v>Refinance External</v>
          </cell>
          <cell r="F8426" t="str">
            <v>ARM</v>
          </cell>
          <cell r="I8426">
            <v>38.78</v>
          </cell>
          <cell r="J8426">
            <v>32.090000000000003</v>
          </cell>
          <cell r="K8426" t="str">
            <v>Conv</v>
          </cell>
          <cell r="L8426">
            <v>269269.77</v>
          </cell>
          <cell r="M8426" t="str">
            <v>Owner-Occupied</v>
          </cell>
          <cell r="N8426">
            <v>0</v>
          </cell>
          <cell r="O8426">
            <v>43831</v>
          </cell>
          <cell r="P8426" t="str">
            <v>Current</v>
          </cell>
        </row>
        <row r="8427">
          <cell r="B8427">
            <v>41501</v>
          </cell>
          <cell r="C8427">
            <v>41</v>
          </cell>
          <cell r="D8427" t="str">
            <v>ON</v>
          </cell>
          <cell r="E8427" t="str">
            <v>Purchase</v>
          </cell>
          <cell r="F8427" t="str">
            <v>Fixed</v>
          </cell>
          <cell r="I8427">
            <v>20.46</v>
          </cell>
          <cell r="J8427">
            <v>20</v>
          </cell>
          <cell r="K8427" t="str">
            <v>HiRatio</v>
          </cell>
          <cell r="L8427">
            <v>294056.21999999997</v>
          </cell>
          <cell r="M8427" t="str">
            <v>Owner-Occupied</v>
          </cell>
          <cell r="N8427">
            <v>0</v>
          </cell>
          <cell r="O8427">
            <v>43831</v>
          </cell>
          <cell r="P8427" t="str">
            <v>Current</v>
          </cell>
        </row>
        <row r="8428">
          <cell r="B8428">
            <v>40830</v>
          </cell>
          <cell r="C8428">
            <v>63</v>
          </cell>
          <cell r="D8428" t="str">
            <v>AB</v>
          </cell>
          <cell r="E8428" t="str">
            <v>Purchase</v>
          </cell>
          <cell r="F8428" t="str">
            <v>Fixed</v>
          </cell>
          <cell r="I8428">
            <v>32.44</v>
          </cell>
          <cell r="J8428">
            <v>19.96</v>
          </cell>
          <cell r="K8428" t="str">
            <v>HiRatio</v>
          </cell>
          <cell r="L8428">
            <v>150798.76</v>
          </cell>
          <cell r="M8428" t="str">
            <v>Owner-Occupied</v>
          </cell>
          <cell r="N8428">
            <v>0</v>
          </cell>
          <cell r="O8428">
            <v>43831</v>
          </cell>
          <cell r="P8428" t="str">
            <v>Current</v>
          </cell>
        </row>
        <row r="8429">
          <cell r="B8429">
            <v>42215</v>
          </cell>
          <cell r="C8429">
            <v>18</v>
          </cell>
          <cell r="D8429" t="str">
            <v>AB</v>
          </cell>
          <cell r="E8429" t="str">
            <v>Purchase</v>
          </cell>
          <cell r="F8429" t="str">
            <v>Fixed</v>
          </cell>
          <cell r="I8429">
            <v>39.32</v>
          </cell>
          <cell r="J8429">
            <v>19.29</v>
          </cell>
          <cell r="K8429" t="str">
            <v>Conv</v>
          </cell>
          <cell r="L8429">
            <v>358311.83</v>
          </cell>
          <cell r="M8429" t="str">
            <v>Owner-Occupied</v>
          </cell>
          <cell r="N8429">
            <v>0</v>
          </cell>
          <cell r="O8429">
            <v>43831</v>
          </cell>
          <cell r="P8429" t="str">
            <v>Current</v>
          </cell>
        </row>
        <row r="8430">
          <cell r="B8430">
            <v>41810</v>
          </cell>
          <cell r="C8430">
            <v>31</v>
          </cell>
          <cell r="D8430" t="str">
            <v>BC</v>
          </cell>
          <cell r="E8430" t="str">
            <v>Purchase</v>
          </cell>
          <cell r="F8430" t="str">
            <v>ARM</v>
          </cell>
          <cell r="I8430">
            <v>19.579999999999998</v>
          </cell>
          <cell r="J8430">
            <v>18.93</v>
          </cell>
          <cell r="K8430" t="str">
            <v>Conv</v>
          </cell>
          <cell r="L8430">
            <v>50663.39</v>
          </cell>
          <cell r="M8430" t="str">
            <v>Owner-Occupied</v>
          </cell>
          <cell r="N8430">
            <v>0</v>
          </cell>
          <cell r="O8430">
            <v>43831</v>
          </cell>
          <cell r="P8430" t="str">
            <v>Current</v>
          </cell>
        </row>
        <row r="8431">
          <cell r="B8431">
            <v>41578</v>
          </cell>
          <cell r="C8431">
            <v>39</v>
          </cell>
          <cell r="D8431" t="str">
            <v>ON</v>
          </cell>
          <cell r="E8431" t="str">
            <v>Refinance External</v>
          </cell>
          <cell r="F8431" t="str">
            <v>Fixed</v>
          </cell>
          <cell r="I8431">
            <v>23.7</v>
          </cell>
          <cell r="J8431">
            <v>20.29</v>
          </cell>
          <cell r="K8431" t="str">
            <v>Conv</v>
          </cell>
          <cell r="L8431">
            <v>204679.67</v>
          </cell>
          <cell r="M8431" t="str">
            <v>Owner-Occupied</v>
          </cell>
          <cell r="N8431">
            <v>0</v>
          </cell>
          <cell r="O8431">
            <v>43831</v>
          </cell>
          <cell r="P8431" t="str">
            <v>Current</v>
          </cell>
        </row>
        <row r="8432">
          <cell r="B8432">
            <v>42170</v>
          </cell>
          <cell r="C8432">
            <v>19</v>
          </cell>
          <cell r="D8432" t="str">
            <v>ON</v>
          </cell>
          <cell r="E8432" t="str">
            <v>Refinance External</v>
          </cell>
          <cell r="F8432" t="str">
            <v>Fixed</v>
          </cell>
          <cell r="I8432">
            <v>37.229999999999997</v>
          </cell>
          <cell r="J8432">
            <v>26.37</v>
          </cell>
          <cell r="K8432" t="str">
            <v>Conv</v>
          </cell>
          <cell r="L8432">
            <v>202730.71</v>
          </cell>
          <cell r="M8432" t="str">
            <v>Owner-Occupied</v>
          </cell>
          <cell r="N8432">
            <v>0</v>
          </cell>
          <cell r="O8432">
            <v>43831</v>
          </cell>
          <cell r="P8432" t="str">
            <v>Current</v>
          </cell>
        </row>
        <row r="8433">
          <cell r="B8433">
            <v>42124</v>
          </cell>
          <cell r="C8433">
            <v>21</v>
          </cell>
          <cell r="D8433" t="str">
            <v>ON</v>
          </cell>
          <cell r="E8433" t="str">
            <v>Purchase</v>
          </cell>
          <cell r="F8433" t="str">
            <v>Fixed</v>
          </cell>
          <cell r="I8433">
            <v>37.78</v>
          </cell>
          <cell r="J8433">
            <v>19.22</v>
          </cell>
          <cell r="K8433" t="str">
            <v>HiRatio</v>
          </cell>
          <cell r="L8433">
            <v>269572.46000000002</v>
          </cell>
          <cell r="M8433" t="str">
            <v>Owner-Occupied</v>
          </cell>
          <cell r="N8433">
            <v>0</v>
          </cell>
          <cell r="O8433">
            <v>43831</v>
          </cell>
          <cell r="P8433" t="str">
            <v>Current</v>
          </cell>
        </row>
        <row r="8434">
          <cell r="B8434">
            <v>41057</v>
          </cell>
          <cell r="C8434">
            <v>56</v>
          </cell>
          <cell r="D8434" t="str">
            <v>BC</v>
          </cell>
          <cell r="E8434" t="str">
            <v>Purchase</v>
          </cell>
          <cell r="F8434" t="str">
            <v>Fixed</v>
          </cell>
          <cell r="I8434">
            <v>33.700000000000003</v>
          </cell>
          <cell r="J8434">
            <v>26.34</v>
          </cell>
          <cell r="K8434" t="str">
            <v>HiRatio</v>
          </cell>
          <cell r="L8434">
            <v>407685.08</v>
          </cell>
          <cell r="M8434" t="str">
            <v>Owner-Occupied</v>
          </cell>
          <cell r="N8434">
            <v>0</v>
          </cell>
          <cell r="O8434">
            <v>43831</v>
          </cell>
          <cell r="P8434" t="str">
            <v>Current</v>
          </cell>
        </row>
        <row r="8435">
          <cell r="B8435">
            <v>40757</v>
          </cell>
          <cell r="C8435">
            <v>65</v>
          </cell>
          <cell r="D8435" t="str">
            <v>ON</v>
          </cell>
          <cell r="E8435" t="str">
            <v>Refinance External</v>
          </cell>
          <cell r="F8435" t="str">
            <v>ARM</v>
          </cell>
          <cell r="I8435">
            <v>27.58</v>
          </cell>
          <cell r="J8435">
            <v>26.81</v>
          </cell>
          <cell r="K8435" t="str">
            <v>Conv</v>
          </cell>
          <cell r="L8435">
            <v>0</v>
          </cell>
          <cell r="M8435" t="str">
            <v>Owner-Occupied</v>
          </cell>
          <cell r="N8435">
            <v>4</v>
          </cell>
          <cell r="O8435">
            <v>42587</v>
          </cell>
          <cell r="P8435" t="str">
            <v>Current</v>
          </cell>
        </row>
        <row r="8436">
          <cell r="B8436">
            <v>40963</v>
          </cell>
          <cell r="C8436">
            <v>59</v>
          </cell>
          <cell r="D8436" t="str">
            <v>AB</v>
          </cell>
          <cell r="E8436" t="str">
            <v>Purchase</v>
          </cell>
          <cell r="F8436" t="str">
            <v>Fixed</v>
          </cell>
          <cell r="I8436">
            <v>34.799999999999997</v>
          </cell>
          <cell r="J8436">
            <v>26.57</v>
          </cell>
          <cell r="K8436" t="str">
            <v>HiRatio</v>
          </cell>
          <cell r="L8436">
            <v>0</v>
          </cell>
          <cell r="M8436" t="str">
            <v>Owner-Occupied</v>
          </cell>
          <cell r="N8436">
            <v>4</v>
          </cell>
          <cell r="O8436">
            <v>42444</v>
          </cell>
          <cell r="P8436" t="str">
            <v>Current</v>
          </cell>
        </row>
        <row r="8437">
          <cell r="B8437">
            <v>41089</v>
          </cell>
          <cell r="C8437">
            <v>55</v>
          </cell>
          <cell r="D8437" t="str">
            <v>ON</v>
          </cell>
          <cell r="E8437" t="str">
            <v>Purchase</v>
          </cell>
          <cell r="F8437" t="str">
            <v>ARM</v>
          </cell>
          <cell r="I8437">
            <v>39.76</v>
          </cell>
          <cell r="J8437">
            <v>26.81</v>
          </cell>
          <cell r="K8437" t="str">
            <v>Conv</v>
          </cell>
          <cell r="L8437">
            <v>163575.20000000001</v>
          </cell>
          <cell r="M8437" t="str">
            <v>Owner-Occupied</v>
          </cell>
          <cell r="N8437">
            <v>0</v>
          </cell>
          <cell r="O8437">
            <v>43831</v>
          </cell>
          <cell r="P8437" t="str">
            <v>Current</v>
          </cell>
        </row>
        <row r="8438">
          <cell r="B8438">
            <v>40996</v>
          </cell>
          <cell r="C8438">
            <v>58</v>
          </cell>
          <cell r="D8438" t="str">
            <v>AB</v>
          </cell>
          <cell r="E8438" t="str">
            <v>Purchase</v>
          </cell>
          <cell r="F8438" t="str">
            <v>Fixed</v>
          </cell>
          <cell r="I8438">
            <v>20.83</v>
          </cell>
          <cell r="J8438">
            <v>20.83</v>
          </cell>
          <cell r="K8438" t="str">
            <v>HiRatio</v>
          </cell>
          <cell r="L8438">
            <v>143235.79</v>
          </cell>
          <cell r="M8438" t="str">
            <v>Owner-Occupied</v>
          </cell>
          <cell r="N8438">
            <v>0</v>
          </cell>
          <cell r="O8438">
            <v>43831</v>
          </cell>
          <cell r="P8438" t="str">
            <v>Current</v>
          </cell>
        </row>
        <row r="8439">
          <cell r="B8439">
            <v>42055</v>
          </cell>
          <cell r="C8439">
            <v>23</v>
          </cell>
          <cell r="D8439" t="str">
            <v>ON</v>
          </cell>
          <cell r="E8439" t="str">
            <v>Refinance External</v>
          </cell>
          <cell r="F8439" t="str">
            <v>ARM</v>
          </cell>
          <cell r="I8439">
            <v>34.1</v>
          </cell>
          <cell r="J8439">
            <v>27.17</v>
          </cell>
          <cell r="K8439" t="str">
            <v>Conv</v>
          </cell>
          <cell r="L8439">
            <v>586994.80000000005</v>
          </cell>
          <cell r="M8439" t="str">
            <v>Owner-Occupied</v>
          </cell>
          <cell r="N8439">
            <v>0</v>
          </cell>
          <cell r="O8439">
            <v>43831</v>
          </cell>
          <cell r="P8439" t="str">
            <v>Current</v>
          </cell>
        </row>
        <row r="8440">
          <cell r="B8440">
            <v>42080</v>
          </cell>
          <cell r="C8440">
            <v>22</v>
          </cell>
          <cell r="D8440" t="str">
            <v>AB</v>
          </cell>
          <cell r="E8440" t="str">
            <v>Refinance External</v>
          </cell>
          <cell r="F8440" t="str">
            <v>ARM</v>
          </cell>
          <cell r="I8440">
            <v>34.21</v>
          </cell>
          <cell r="J8440">
            <v>16.25</v>
          </cell>
          <cell r="K8440" t="str">
            <v>Conv</v>
          </cell>
          <cell r="L8440">
            <v>313151.27</v>
          </cell>
          <cell r="M8440" t="str">
            <v>Owner-Occupied</v>
          </cell>
          <cell r="N8440">
            <v>0</v>
          </cell>
          <cell r="O8440">
            <v>43831</v>
          </cell>
          <cell r="P8440" t="str">
            <v>Current</v>
          </cell>
        </row>
        <row r="8441">
          <cell r="B8441">
            <v>40830</v>
          </cell>
          <cell r="C8441">
            <v>63</v>
          </cell>
          <cell r="D8441" t="str">
            <v>ON</v>
          </cell>
          <cell r="E8441" t="str">
            <v>Purchase</v>
          </cell>
          <cell r="F8441" t="str">
            <v>Fixed</v>
          </cell>
          <cell r="I8441">
            <v>33.57</v>
          </cell>
          <cell r="J8441">
            <v>27.09</v>
          </cell>
          <cell r="K8441" t="str">
            <v>HiRatio</v>
          </cell>
          <cell r="L8441">
            <v>0</v>
          </cell>
          <cell r="M8441" t="str">
            <v>Owner-Occupied</v>
          </cell>
          <cell r="N8441">
            <v>4</v>
          </cell>
          <cell r="O8441">
            <v>42360</v>
          </cell>
          <cell r="P8441" t="str">
            <v>Current</v>
          </cell>
        </row>
        <row r="8442">
          <cell r="B8442">
            <v>41605</v>
          </cell>
          <cell r="C8442">
            <v>38</v>
          </cell>
          <cell r="D8442" t="str">
            <v>ON</v>
          </cell>
          <cell r="E8442" t="str">
            <v>Purchase</v>
          </cell>
          <cell r="F8442" t="str">
            <v>Fixed</v>
          </cell>
          <cell r="I8442">
            <v>27.88</v>
          </cell>
          <cell r="J8442">
            <v>26.24</v>
          </cell>
          <cell r="K8442" t="str">
            <v>HiRatio</v>
          </cell>
          <cell r="L8442">
            <v>416122.63</v>
          </cell>
          <cell r="M8442" t="str">
            <v>Owner-Occupied</v>
          </cell>
          <cell r="N8442">
            <v>0</v>
          </cell>
          <cell r="O8442">
            <v>43831</v>
          </cell>
          <cell r="P8442" t="str">
            <v>Current</v>
          </cell>
        </row>
        <row r="8443">
          <cell r="B8443">
            <v>42671</v>
          </cell>
          <cell r="C8443">
            <v>3</v>
          </cell>
          <cell r="D8443" t="str">
            <v>BC</v>
          </cell>
          <cell r="E8443" t="str">
            <v>Purchase</v>
          </cell>
          <cell r="F8443" t="str">
            <v>Fixed</v>
          </cell>
          <cell r="I8443">
            <v>43.83</v>
          </cell>
          <cell r="J8443">
            <v>34.6</v>
          </cell>
          <cell r="K8443" t="str">
            <v>HiRatio</v>
          </cell>
          <cell r="L8443">
            <v>249625.65</v>
          </cell>
          <cell r="M8443" t="str">
            <v>Owner-Occupied</v>
          </cell>
          <cell r="N8443">
            <v>0</v>
          </cell>
          <cell r="O8443">
            <v>43831</v>
          </cell>
          <cell r="P8443" t="str">
            <v>Current</v>
          </cell>
        </row>
        <row r="8444">
          <cell r="B8444">
            <v>41600</v>
          </cell>
          <cell r="C8444">
            <v>38</v>
          </cell>
          <cell r="D8444" t="str">
            <v>ON</v>
          </cell>
          <cell r="E8444" t="str">
            <v>Purchase</v>
          </cell>
          <cell r="F8444" t="str">
            <v>Fixed</v>
          </cell>
          <cell r="I8444">
            <v>41.21</v>
          </cell>
          <cell r="J8444">
            <v>30.5</v>
          </cell>
          <cell r="K8444" t="str">
            <v>HiRatio</v>
          </cell>
          <cell r="L8444">
            <v>0</v>
          </cell>
          <cell r="M8444" t="str">
            <v>Owner-Occupied</v>
          </cell>
          <cell r="N8444">
            <v>4</v>
          </cell>
          <cell r="O8444">
            <v>42677</v>
          </cell>
          <cell r="P8444" t="str">
            <v>Current</v>
          </cell>
        </row>
        <row r="8445">
          <cell r="B8445">
            <v>42488</v>
          </cell>
          <cell r="C8445">
            <v>9</v>
          </cell>
          <cell r="D8445" t="str">
            <v>ON</v>
          </cell>
          <cell r="E8445" t="str">
            <v>Purchase</v>
          </cell>
          <cell r="F8445" t="str">
            <v>ARM</v>
          </cell>
          <cell r="I8445">
            <v>31.84</v>
          </cell>
          <cell r="J8445">
            <v>28.18</v>
          </cell>
          <cell r="K8445" t="str">
            <v>Conv</v>
          </cell>
          <cell r="L8445">
            <v>1040106.48</v>
          </cell>
          <cell r="M8445" t="str">
            <v>Owner-Occupied</v>
          </cell>
          <cell r="N8445">
            <v>0</v>
          </cell>
          <cell r="O8445">
            <v>43831</v>
          </cell>
          <cell r="P8445" t="str">
            <v>Current</v>
          </cell>
        </row>
        <row r="8446">
          <cell r="B8446">
            <v>42215</v>
          </cell>
          <cell r="C8446">
            <v>18</v>
          </cell>
          <cell r="D8446" t="str">
            <v>ON</v>
          </cell>
          <cell r="E8446" t="str">
            <v>Purchase</v>
          </cell>
          <cell r="F8446" t="str">
            <v>Fixed</v>
          </cell>
          <cell r="I8446">
            <v>18.73</v>
          </cell>
          <cell r="J8446">
            <v>18.489999999999998</v>
          </cell>
          <cell r="K8446" t="str">
            <v>Conv</v>
          </cell>
          <cell r="L8446">
            <v>263965.99</v>
          </cell>
          <cell r="M8446" t="str">
            <v>Owner-Occupied</v>
          </cell>
          <cell r="N8446">
            <v>0</v>
          </cell>
          <cell r="O8446">
            <v>43831</v>
          </cell>
          <cell r="P8446" t="str">
            <v>Current</v>
          </cell>
        </row>
        <row r="8447">
          <cell r="B8447">
            <v>41593</v>
          </cell>
          <cell r="C8447">
            <v>38</v>
          </cell>
          <cell r="D8447" t="str">
            <v>ON</v>
          </cell>
          <cell r="E8447" t="str">
            <v>Purchase</v>
          </cell>
          <cell r="F8447" t="str">
            <v>ARM</v>
          </cell>
          <cell r="I8447">
            <v>38.19</v>
          </cell>
          <cell r="J8447">
            <v>23.46</v>
          </cell>
          <cell r="K8447" t="str">
            <v>HiRatio</v>
          </cell>
          <cell r="L8447">
            <v>257330.57</v>
          </cell>
          <cell r="M8447" t="str">
            <v>Owner-Occupied</v>
          </cell>
          <cell r="N8447">
            <v>0</v>
          </cell>
          <cell r="O8447">
            <v>43831</v>
          </cell>
          <cell r="P8447" t="str">
            <v>Current</v>
          </cell>
        </row>
        <row r="8448">
          <cell r="B8448">
            <v>42156</v>
          </cell>
          <cell r="C8448">
            <v>19</v>
          </cell>
          <cell r="D8448" t="str">
            <v>SK</v>
          </cell>
          <cell r="E8448" t="str">
            <v>Purchase</v>
          </cell>
          <cell r="F8448" t="str">
            <v>Fixed</v>
          </cell>
          <cell r="I8448">
            <v>35.659999999999997</v>
          </cell>
          <cell r="J8448">
            <v>35.31</v>
          </cell>
          <cell r="K8448" t="str">
            <v>Conv</v>
          </cell>
          <cell r="L8448">
            <v>336785.39</v>
          </cell>
          <cell r="M8448" t="str">
            <v>Owner-Occupied</v>
          </cell>
          <cell r="N8448">
            <v>0</v>
          </cell>
          <cell r="O8448">
            <v>43831</v>
          </cell>
          <cell r="P8448" t="str">
            <v>Current</v>
          </cell>
        </row>
        <row r="8449">
          <cell r="B8449">
            <v>42417</v>
          </cell>
          <cell r="C8449">
            <v>11</v>
          </cell>
          <cell r="D8449" t="str">
            <v>AB</v>
          </cell>
          <cell r="E8449" t="str">
            <v>Refinance External</v>
          </cell>
          <cell r="F8449" t="str">
            <v>Fixed</v>
          </cell>
          <cell r="I8449">
            <v>42.59</v>
          </cell>
          <cell r="J8449">
            <v>23.88</v>
          </cell>
          <cell r="K8449" t="str">
            <v>Conv</v>
          </cell>
          <cell r="L8449">
            <v>348782.77</v>
          </cell>
          <cell r="M8449" t="str">
            <v>Owner-Occupied</v>
          </cell>
          <cell r="N8449">
            <v>0</v>
          </cell>
          <cell r="O8449">
            <v>43831</v>
          </cell>
          <cell r="P8449" t="str">
            <v>Current</v>
          </cell>
        </row>
        <row r="8450">
          <cell r="B8450">
            <v>40599</v>
          </cell>
          <cell r="C8450">
            <v>71</v>
          </cell>
          <cell r="D8450" t="str">
            <v>AB</v>
          </cell>
          <cell r="E8450" t="str">
            <v>Purchase</v>
          </cell>
          <cell r="F8450" t="str">
            <v>Fixed</v>
          </cell>
          <cell r="I8450">
            <v>42.11</v>
          </cell>
          <cell r="J8450">
            <v>25.66</v>
          </cell>
          <cell r="K8450" t="str">
            <v>HiRatio</v>
          </cell>
          <cell r="L8450">
            <v>0</v>
          </cell>
          <cell r="M8450" t="str">
            <v>Owner-Occupied</v>
          </cell>
          <cell r="N8450">
            <v>4</v>
          </cell>
          <cell r="O8450">
            <v>41852</v>
          </cell>
          <cell r="P8450" t="str">
            <v>Current</v>
          </cell>
        </row>
        <row r="8451">
          <cell r="B8451">
            <v>40602</v>
          </cell>
          <cell r="C8451">
            <v>71</v>
          </cell>
          <cell r="D8451" t="str">
            <v>BC</v>
          </cell>
          <cell r="E8451" t="str">
            <v>Purchase</v>
          </cell>
          <cell r="F8451" t="str">
            <v>Fixed</v>
          </cell>
          <cell r="I8451">
            <v>39.97</v>
          </cell>
          <cell r="J8451">
            <v>32.03</v>
          </cell>
          <cell r="K8451" t="str">
            <v>Conv</v>
          </cell>
          <cell r="L8451">
            <v>0</v>
          </cell>
          <cell r="M8451" t="str">
            <v>Owner-Occupied</v>
          </cell>
          <cell r="N8451">
            <v>4</v>
          </cell>
          <cell r="O8451">
            <v>41453</v>
          </cell>
          <cell r="P8451" t="str">
            <v>Current</v>
          </cell>
        </row>
        <row r="8452">
          <cell r="B8452">
            <v>42255</v>
          </cell>
          <cell r="C8452">
            <v>16</v>
          </cell>
          <cell r="D8452" t="str">
            <v>ON</v>
          </cell>
          <cell r="E8452" t="str">
            <v>Refinance External</v>
          </cell>
          <cell r="F8452" t="str">
            <v>ARM</v>
          </cell>
          <cell r="I8452">
            <v>35.68</v>
          </cell>
          <cell r="J8452">
            <v>34.090000000000003</v>
          </cell>
          <cell r="K8452" t="str">
            <v>Conv</v>
          </cell>
          <cell r="L8452">
            <v>132244.31</v>
          </cell>
          <cell r="M8452" t="str">
            <v>Owner-Occupied</v>
          </cell>
          <cell r="N8452">
            <v>0</v>
          </cell>
          <cell r="O8452">
            <v>43831</v>
          </cell>
          <cell r="P8452" t="str">
            <v>Current</v>
          </cell>
        </row>
        <row r="8453">
          <cell r="B8453">
            <v>42649</v>
          </cell>
          <cell r="C8453">
            <v>3</v>
          </cell>
          <cell r="D8453" t="str">
            <v>ON</v>
          </cell>
          <cell r="E8453" t="str">
            <v>Purchase</v>
          </cell>
          <cell r="F8453" t="str">
            <v>Fixed</v>
          </cell>
          <cell r="I8453">
            <v>42.39</v>
          </cell>
          <cell r="J8453">
            <v>8.81</v>
          </cell>
          <cell r="K8453" t="str">
            <v>Conv</v>
          </cell>
          <cell r="L8453">
            <v>333177.28999999998</v>
          </cell>
          <cell r="M8453" t="str">
            <v>Rental</v>
          </cell>
          <cell r="N8453">
            <v>0</v>
          </cell>
          <cell r="O8453">
            <v>43831</v>
          </cell>
          <cell r="P8453" t="str">
            <v>Current</v>
          </cell>
        </row>
        <row r="8454">
          <cell r="B8454">
            <v>42149</v>
          </cell>
          <cell r="C8454">
            <v>20</v>
          </cell>
          <cell r="D8454" t="str">
            <v>ON</v>
          </cell>
          <cell r="E8454" t="str">
            <v>Refinance External</v>
          </cell>
          <cell r="F8454" t="str">
            <v>ARM</v>
          </cell>
          <cell r="I8454">
            <v>24.94</v>
          </cell>
          <cell r="J8454">
            <v>24.94</v>
          </cell>
          <cell r="K8454" t="str">
            <v>Conv</v>
          </cell>
          <cell r="L8454">
            <v>166823.85999999999</v>
          </cell>
          <cell r="M8454" t="str">
            <v>Owner-Occupied</v>
          </cell>
          <cell r="N8454">
            <v>0</v>
          </cell>
          <cell r="O8454">
            <v>43831</v>
          </cell>
          <cell r="P8454" t="str">
            <v>Current</v>
          </cell>
        </row>
        <row r="8455">
          <cell r="B8455">
            <v>41250</v>
          </cell>
          <cell r="C8455">
            <v>49</v>
          </cell>
          <cell r="D8455" t="str">
            <v>AB</v>
          </cell>
          <cell r="E8455" t="str">
            <v>Purchase</v>
          </cell>
          <cell r="F8455" t="str">
            <v>Fixed</v>
          </cell>
          <cell r="I8455">
            <v>34.74</v>
          </cell>
          <cell r="J8455">
            <v>13.35</v>
          </cell>
          <cell r="K8455" t="str">
            <v>HiRatio</v>
          </cell>
          <cell r="L8455">
            <v>274885.03000000003</v>
          </cell>
          <cell r="M8455" t="str">
            <v>Owner-Occupied</v>
          </cell>
          <cell r="N8455">
            <v>0</v>
          </cell>
          <cell r="O8455">
            <v>43831</v>
          </cell>
          <cell r="P8455" t="str">
            <v>Current</v>
          </cell>
        </row>
        <row r="8456">
          <cell r="B8456">
            <v>42109</v>
          </cell>
          <cell r="C8456">
            <v>21</v>
          </cell>
          <cell r="D8456" t="str">
            <v>BC</v>
          </cell>
          <cell r="E8456" t="str">
            <v>Purchase</v>
          </cell>
          <cell r="F8456" t="str">
            <v>Fixed</v>
          </cell>
          <cell r="I8456">
            <v>26.22</v>
          </cell>
          <cell r="J8456">
            <v>14.61</v>
          </cell>
          <cell r="K8456" t="str">
            <v>Conv</v>
          </cell>
          <cell r="L8456">
            <v>94791.51</v>
          </cell>
          <cell r="M8456" t="str">
            <v>Owner-Occupied</v>
          </cell>
          <cell r="N8456">
            <v>0</v>
          </cell>
          <cell r="O8456">
            <v>43831</v>
          </cell>
          <cell r="P8456" t="str">
            <v>Current</v>
          </cell>
        </row>
        <row r="8457">
          <cell r="B8457">
            <v>41577</v>
          </cell>
          <cell r="C8457">
            <v>39</v>
          </cell>
          <cell r="D8457" t="str">
            <v>ON</v>
          </cell>
          <cell r="E8457" t="str">
            <v>Purchase</v>
          </cell>
          <cell r="F8457" t="str">
            <v>ARM</v>
          </cell>
          <cell r="I8457">
            <v>26.48</v>
          </cell>
          <cell r="J8457">
            <v>26.32</v>
          </cell>
          <cell r="K8457" t="str">
            <v>HiRatio</v>
          </cell>
          <cell r="L8457">
            <v>567928.18999999994</v>
          </cell>
          <cell r="M8457" t="str">
            <v>Owner-Occupied</v>
          </cell>
          <cell r="N8457">
            <v>0</v>
          </cell>
          <cell r="O8457">
            <v>43831</v>
          </cell>
          <cell r="P8457" t="str">
            <v>Current</v>
          </cell>
        </row>
        <row r="8458">
          <cell r="B8458">
            <v>42347</v>
          </cell>
          <cell r="C8458">
            <v>13</v>
          </cell>
          <cell r="D8458" t="str">
            <v>BC</v>
          </cell>
          <cell r="E8458" t="str">
            <v>Transfer</v>
          </cell>
          <cell r="F8458" t="str">
            <v>Fixed</v>
          </cell>
          <cell r="I8458">
            <v>37.28</v>
          </cell>
          <cell r="J8458">
            <v>27.5</v>
          </cell>
          <cell r="K8458" t="str">
            <v>Conv</v>
          </cell>
          <cell r="L8458">
            <v>167056.54</v>
          </cell>
          <cell r="M8458" t="str">
            <v>Owner-Occupied</v>
          </cell>
          <cell r="N8458">
            <v>0</v>
          </cell>
          <cell r="O8458">
            <v>43831</v>
          </cell>
          <cell r="P8458" t="str">
            <v>Current</v>
          </cell>
        </row>
        <row r="8459">
          <cell r="B8459">
            <v>41397</v>
          </cell>
          <cell r="C8459">
            <v>44</v>
          </cell>
          <cell r="D8459" t="str">
            <v>ON</v>
          </cell>
          <cell r="E8459" t="str">
            <v>Purchase</v>
          </cell>
          <cell r="F8459" t="str">
            <v>Fixed</v>
          </cell>
          <cell r="I8459">
            <v>37.32</v>
          </cell>
          <cell r="J8459">
            <v>36</v>
          </cell>
          <cell r="K8459" t="str">
            <v>Conv</v>
          </cell>
          <cell r="L8459">
            <v>0</v>
          </cell>
          <cell r="M8459" t="str">
            <v>Owner-Occupied</v>
          </cell>
          <cell r="N8459">
            <v>4</v>
          </cell>
          <cell r="O8459">
            <v>42255</v>
          </cell>
          <cell r="P8459" t="str">
            <v>Current</v>
          </cell>
        </row>
        <row r="8460">
          <cell r="B8460">
            <v>42510</v>
          </cell>
          <cell r="C8460">
            <v>8</v>
          </cell>
          <cell r="D8460" t="str">
            <v>AB</v>
          </cell>
          <cell r="E8460" t="str">
            <v>Purchase</v>
          </cell>
          <cell r="F8460" t="str">
            <v>Fixed</v>
          </cell>
          <cell r="I8460">
            <v>35.49</v>
          </cell>
          <cell r="J8460">
            <v>30.2</v>
          </cell>
          <cell r="K8460" t="str">
            <v>HiRatio</v>
          </cell>
          <cell r="L8460">
            <v>300804.99</v>
          </cell>
          <cell r="M8460" t="str">
            <v>Owner-Occupied</v>
          </cell>
          <cell r="N8460">
            <v>0</v>
          </cell>
          <cell r="O8460">
            <v>43831</v>
          </cell>
          <cell r="P8460" t="str">
            <v>Current</v>
          </cell>
        </row>
        <row r="8461">
          <cell r="B8461">
            <v>42123</v>
          </cell>
          <cell r="C8461">
            <v>21</v>
          </cell>
          <cell r="D8461" t="str">
            <v>BC</v>
          </cell>
          <cell r="E8461" t="str">
            <v>Purchase</v>
          </cell>
          <cell r="F8461" t="str">
            <v>Fixed</v>
          </cell>
          <cell r="I8461">
            <v>39.56</v>
          </cell>
          <cell r="J8461">
            <v>27.92</v>
          </cell>
          <cell r="K8461" t="str">
            <v>HiRatio</v>
          </cell>
          <cell r="L8461">
            <v>353527.26</v>
          </cell>
          <cell r="M8461" t="str">
            <v>Owner-Occupied</v>
          </cell>
          <cell r="N8461">
            <v>0</v>
          </cell>
          <cell r="O8461">
            <v>43831</v>
          </cell>
          <cell r="P8461" t="str">
            <v>Current</v>
          </cell>
        </row>
        <row r="8462">
          <cell r="B8462">
            <v>42643</v>
          </cell>
          <cell r="C8462">
            <v>4</v>
          </cell>
          <cell r="D8462" t="str">
            <v>ON</v>
          </cell>
          <cell r="E8462" t="str">
            <v>Refinance Existing Client</v>
          </cell>
          <cell r="F8462" t="str">
            <v>Fixed</v>
          </cell>
          <cell r="I8462">
            <v>21.47</v>
          </cell>
          <cell r="J8462">
            <v>12.18</v>
          </cell>
          <cell r="K8462" t="str">
            <v>Conv</v>
          </cell>
          <cell r="L8462">
            <v>137462.57999999999</v>
          </cell>
          <cell r="M8462" t="str">
            <v>Owner-Occupied</v>
          </cell>
          <cell r="N8462">
            <v>0</v>
          </cell>
          <cell r="O8462">
            <v>43831</v>
          </cell>
          <cell r="P8462" t="str">
            <v>Current</v>
          </cell>
        </row>
        <row r="8463">
          <cell r="B8463">
            <v>41856</v>
          </cell>
          <cell r="C8463">
            <v>29</v>
          </cell>
          <cell r="D8463" t="str">
            <v>AB</v>
          </cell>
          <cell r="E8463" t="str">
            <v>Purchase</v>
          </cell>
          <cell r="F8463" t="str">
            <v>Fixed</v>
          </cell>
          <cell r="I8463">
            <v>31.82</v>
          </cell>
          <cell r="J8463">
            <v>30.29</v>
          </cell>
          <cell r="K8463" t="str">
            <v>HiRatio</v>
          </cell>
          <cell r="L8463">
            <v>297243.23</v>
          </cell>
          <cell r="M8463" t="str">
            <v>Owner-Occupied</v>
          </cell>
          <cell r="N8463">
            <v>0</v>
          </cell>
          <cell r="O8463">
            <v>43831</v>
          </cell>
          <cell r="P8463" t="str">
            <v>Current</v>
          </cell>
        </row>
        <row r="8464">
          <cell r="B8464">
            <v>42180</v>
          </cell>
          <cell r="C8464">
            <v>19</v>
          </cell>
          <cell r="D8464" t="str">
            <v>AB</v>
          </cell>
          <cell r="E8464" t="str">
            <v>Purchase</v>
          </cell>
          <cell r="F8464" t="str">
            <v>Fixed</v>
          </cell>
          <cell r="I8464">
            <v>37.43</v>
          </cell>
          <cell r="J8464">
            <v>20.7</v>
          </cell>
          <cell r="K8464" t="str">
            <v>HiRatio</v>
          </cell>
          <cell r="L8464">
            <v>272108.45</v>
          </cell>
          <cell r="M8464" t="str">
            <v>Owner-Occupied</v>
          </cell>
          <cell r="N8464">
            <v>0</v>
          </cell>
          <cell r="O8464">
            <v>43831</v>
          </cell>
          <cell r="P8464" t="str">
            <v>Current</v>
          </cell>
        </row>
        <row r="8465">
          <cell r="B8465">
            <v>41913</v>
          </cell>
          <cell r="C8465">
            <v>27</v>
          </cell>
          <cell r="D8465" t="str">
            <v>AB</v>
          </cell>
          <cell r="E8465" t="str">
            <v>Port Increase</v>
          </cell>
          <cell r="F8465" t="str">
            <v>Fixed</v>
          </cell>
          <cell r="I8465">
            <v>24.9</v>
          </cell>
          <cell r="J8465">
            <v>24.1</v>
          </cell>
          <cell r="K8465" t="str">
            <v>HiRatio</v>
          </cell>
          <cell r="L8465">
            <v>478753.44</v>
          </cell>
          <cell r="M8465" t="str">
            <v>Owner-Occupied</v>
          </cell>
          <cell r="N8465">
            <v>0</v>
          </cell>
          <cell r="O8465">
            <v>43831</v>
          </cell>
          <cell r="P8465" t="str">
            <v>Current</v>
          </cell>
        </row>
        <row r="8466">
          <cell r="B8466">
            <v>42248</v>
          </cell>
          <cell r="C8466">
            <v>16</v>
          </cell>
          <cell r="D8466" t="str">
            <v>ON</v>
          </cell>
          <cell r="E8466" t="str">
            <v>Purchase</v>
          </cell>
          <cell r="F8466" t="str">
            <v>ARM</v>
          </cell>
          <cell r="I8466">
            <v>30.06</v>
          </cell>
          <cell r="J8466">
            <v>28.07</v>
          </cell>
          <cell r="K8466" t="str">
            <v>Conv</v>
          </cell>
          <cell r="L8466">
            <v>595921.94999999995</v>
          </cell>
          <cell r="M8466" t="str">
            <v>Owner-Occupied</v>
          </cell>
          <cell r="N8466">
            <v>0</v>
          </cell>
          <cell r="O8466">
            <v>43831</v>
          </cell>
          <cell r="P8466" t="str">
            <v>Current</v>
          </cell>
        </row>
        <row r="8467">
          <cell r="B8467">
            <v>40997</v>
          </cell>
          <cell r="C8467">
            <v>58</v>
          </cell>
          <cell r="D8467" t="str">
            <v>AB</v>
          </cell>
          <cell r="E8467" t="str">
            <v>Purchase</v>
          </cell>
          <cell r="F8467" t="str">
            <v>Fixed</v>
          </cell>
          <cell r="I8467">
            <v>29.9</v>
          </cell>
          <cell r="J8467">
            <v>20.91</v>
          </cell>
          <cell r="K8467" t="str">
            <v>HiRatio</v>
          </cell>
          <cell r="L8467">
            <v>323286.09000000003</v>
          </cell>
          <cell r="M8467" t="str">
            <v>Owner-Occupied</v>
          </cell>
          <cell r="N8467">
            <v>0</v>
          </cell>
          <cell r="O8467">
            <v>43831</v>
          </cell>
          <cell r="P8467" t="str">
            <v>Current</v>
          </cell>
        </row>
        <row r="8468">
          <cell r="B8468">
            <v>41257</v>
          </cell>
          <cell r="C8468">
            <v>49</v>
          </cell>
          <cell r="D8468" t="str">
            <v>ON</v>
          </cell>
          <cell r="E8468" t="str">
            <v>Port Increase</v>
          </cell>
          <cell r="F8468" t="str">
            <v>Fixed</v>
          </cell>
          <cell r="I8468">
            <v>36.909999999999997</v>
          </cell>
          <cell r="J8468">
            <v>24.27</v>
          </cell>
          <cell r="K8468" t="str">
            <v>HiRatio</v>
          </cell>
          <cell r="L8468">
            <v>239339.71</v>
          </cell>
          <cell r="M8468" t="str">
            <v>Owner-Occupied</v>
          </cell>
          <cell r="N8468">
            <v>0</v>
          </cell>
          <cell r="O8468">
            <v>43831</v>
          </cell>
          <cell r="P8468" t="str">
            <v>Current</v>
          </cell>
        </row>
        <row r="8469">
          <cell r="B8469">
            <v>42676</v>
          </cell>
          <cell r="C8469">
            <v>2</v>
          </cell>
          <cell r="D8469" t="str">
            <v>AB</v>
          </cell>
          <cell r="E8469" t="str">
            <v>Purchase</v>
          </cell>
          <cell r="F8469" t="str">
            <v>Fixed</v>
          </cell>
          <cell r="I8469">
            <v>39.340000000000003</v>
          </cell>
          <cell r="J8469">
            <v>27.99</v>
          </cell>
          <cell r="K8469" t="str">
            <v>Conv</v>
          </cell>
          <cell r="L8469">
            <v>546559.23</v>
          </cell>
          <cell r="M8469" t="str">
            <v>Owner-Occupied</v>
          </cell>
          <cell r="N8469">
            <v>0</v>
          </cell>
          <cell r="O8469">
            <v>43831</v>
          </cell>
          <cell r="P8469" t="str">
            <v>Current</v>
          </cell>
        </row>
        <row r="8470">
          <cell r="B8470">
            <v>41018</v>
          </cell>
          <cell r="C8470">
            <v>57</v>
          </cell>
          <cell r="D8470" t="str">
            <v>ON</v>
          </cell>
          <cell r="E8470" t="str">
            <v>Purchase</v>
          </cell>
          <cell r="F8470" t="str">
            <v>Fixed</v>
          </cell>
          <cell r="I8470">
            <v>31.44</v>
          </cell>
          <cell r="J8470">
            <v>31.44</v>
          </cell>
          <cell r="K8470" t="str">
            <v>Conv</v>
          </cell>
          <cell r="L8470">
            <v>0</v>
          </cell>
          <cell r="M8470" t="str">
            <v>Owner-Occupied</v>
          </cell>
          <cell r="N8470">
            <v>4</v>
          </cell>
          <cell r="O8470">
            <v>41484</v>
          </cell>
          <cell r="P8470" t="str">
            <v>Current</v>
          </cell>
        </row>
        <row r="8471">
          <cell r="B8471">
            <v>41355</v>
          </cell>
          <cell r="C8471">
            <v>46</v>
          </cell>
          <cell r="D8471" t="str">
            <v>BC</v>
          </cell>
          <cell r="E8471" t="str">
            <v>Purchase</v>
          </cell>
          <cell r="F8471" t="str">
            <v>Fixed</v>
          </cell>
          <cell r="I8471">
            <v>37.4</v>
          </cell>
          <cell r="J8471">
            <v>37.22</v>
          </cell>
          <cell r="K8471" t="str">
            <v>HiRatio</v>
          </cell>
          <cell r="L8471">
            <v>216569.31</v>
          </cell>
          <cell r="M8471" t="str">
            <v>Owner-Occupied</v>
          </cell>
          <cell r="N8471">
            <v>0</v>
          </cell>
          <cell r="O8471">
            <v>43831</v>
          </cell>
          <cell r="P8471" t="str">
            <v>Current</v>
          </cell>
        </row>
        <row r="8472">
          <cell r="B8472">
            <v>42027</v>
          </cell>
          <cell r="C8472">
            <v>24</v>
          </cell>
          <cell r="D8472" t="str">
            <v>ON</v>
          </cell>
          <cell r="E8472" t="str">
            <v>Refinance External</v>
          </cell>
          <cell r="F8472" t="str">
            <v>ARM</v>
          </cell>
          <cell r="I8472">
            <v>23.91</v>
          </cell>
          <cell r="J8472">
            <v>13.96</v>
          </cell>
          <cell r="K8472" t="str">
            <v>Conv</v>
          </cell>
          <cell r="L8472">
            <v>0</v>
          </cell>
          <cell r="M8472" t="str">
            <v>Owner-Occupied</v>
          </cell>
          <cell r="N8472">
            <v>4</v>
          </cell>
          <cell r="O8472">
            <v>42300</v>
          </cell>
          <cell r="P8472" t="str">
            <v>Current</v>
          </cell>
        </row>
        <row r="8473">
          <cell r="B8473">
            <v>41015</v>
          </cell>
          <cell r="C8473">
            <v>57</v>
          </cell>
          <cell r="D8473" t="str">
            <v>ON</v>
          </cell>
          <cell r="E8473" t="str">
            <v>Purchase</v>
          </cell>
          <cell r="F8473" t="str">
            <v>Fixed</v>
          </cell>
          <cell r="I8473">
            <v>39.97</v>
          </cell>
          <cell r="J8473">
            <v>21.96</v>
          </cell>
          <cell r="K8473" t="str">
            <v>HiRatio</v>
          </cell>
          <cell r="L8473">
            <v>0</v>
          </cell>
          <cell r="M8473" t="str">
            <v>Owner-Occupied</v>
          </cell>
          <cell r="N8473">
            <v>4</v>
          </cell>
          <cell r="O8473">
            <v>41991</v>
          </cell>
          <cell r="P8473" t="str">
            <v>Current</v>
          </cell>
        </row>
        <row r="8474">
          <cell r="B8474">
            <v>41773</v>
          </cell>
          <cell r="C8474">
            <v>32</v>
          </cell>
          <cell r="D8474" t="str">
            <v>AB</v>
          </cell>
          <cell r="E8474" t="str">
            <v>Refinance External</v>
          </cell>
          <cell r="F8474" t="str">
            <v>ARM</v>
          </cell>
          <cell r="I8474">
            <v>27.76</v>
          </cell>
          <cell r="J8474">
            <v>27.02</v>
          </cell>
          <cell r="K8474" t="str">
            <v>Conv</v>
          </cell>
          <cell r="L8474">
            <v>0</v>
          </cell>
          <cell r="M8474" t="str">
            <v>Owner-Occupied</v>
          </cell>
          <cell r="N8474">
            <v>4</v>
          </cell>
          <cell r="O8474">
            <v>42522</v>
          </cell>
          <cell r="P8474" t="str">
            <v>Current</v>
          </cell>
        </row>
        <row r="8475">
          <cell r="B8475">
            <v>41774</v>
          </cell>
          <cell r="C8475">
            <v>32</v>
          </cell>
          <cell r="D8475" t="str">
            <v>ON</v>
          </cell>
          <cell r="E8475" t="str">
            <v>Purchase</v>
          </cell>
          <cell r="F8475" t="str">
            <v>Fixed</v>
          </cell>
          <cell r="I8475">
            <v>26.14</v>
          </cell>
          <cell r="J8475">
            <v>25.32</v>
          </cell>
          <cell r="K8475" t="str">
            <v>HiRatio</v>
          </cell>
          <cell r="L8475">
            <v>441911.18</v>
          </cell>
          <cell r="M8475" t="str">
            <v>Owner-Occupied</v>
          </cell>
          <cell r="N8475">
            <v>0</v>
          </cell>
          <cell r="O8475">
            <v>43831</v>
          </cell>
          <cell r="P8475" t="str">
            <v>Current</v>
          </cell>
        </row>
        <row r="8476">
          <cell r="B8476">
            <v>41163</v>
          </cell>
          <cell r="C8476">
            <v>52</v>
          </cell>
          <cell r="D8476" t="str">
            <v>ON</v>
          </cell>
          <cell r="E8476" t="str">
            <v>Refinance External</v>
          </cell>
          <cell r="F8476" t="str">
            <v>Fixed</v>
          </cell>
          <cell r="I8476">
            <v>35.020000000000003</v>
          </cell>
          <cell r="J8476">
            <v>20.85</v>
          </cell>
          <cell r="K8476" t="str">
            <v>HiRatio</v>
          </cell>
          <cell r="L8476">
            <v>0</v>
          </cell>
          <cell r="M8476" t="str">
            <v>Owner-Occupied</v>
          </cell>
          <cell r="N8476">
            <v>4</v>
          </cell>
          <cell r="O8476">
            <v>42626</v>
          </cell>
          <cell r="P8476" t="str">
            <v>Current</v>
          </cell>
        </row>
        <row r="8477">
          <cell r="B8477">
            <v>41403</v>
          </cell>
          <cell r="C8477">
            <v>44</v>
          </cell>
          <cell r="D8477" t="str">
            <v>AB</v>
          </cell>
          <cell r="E8477" t="str">
            <v>Purchase</v>
          </cell>
          <cell r="F8477" t="str">
            <v>Fixed</v>
          </cell>
          <cell r="I8477">
            <v>40.64</v>
          </cell>
          <cell r="J8477">
            <v>30.33</v>
          </cell>
          <cell r="K8477" t="str">
            <v>HiRatio</v>
          </cell>
          <cell r="L8477">
            <v>403278.87</v>
          </cell>
          <cell r="M8477" t="str">
            <v>Owner-Occupied</v>
          </cell>
          <cell r="N8477">
            <v>0</v>
          </cell>
          <cell r="O8477">
            <v>43831</v>
          </cell>
          <cell r="P8477" t="str">
            <v>Current</v>
          </cell>
        </row>
        <row r="8478">
          <cell r="B8478">
            <v>42551</v>
          </cell>
          <cell r="C8478">
            <v>7</v>
          </cell>
          <cell r="D8478" t="str">
            <v>AB</v>
          </cell>
          <cell r="E8478" t="str">
            <v>Purchase with Improvements</v>
          </cell>
          <cell r="F8478" t="str">
            <v>Fixed</v>
          </cell>
          <cell r="I8478">
            <v>37.880000000000003</v>
          </cell>
          <cell r="J8478">
            <v>20.85</v>
          </cell>
          <cell r="K8478" t="str">
            <v>Conv</v>
          </cell>
          <cell r="L8478">
            <v>436439.33</v>
          </cell>
          <cell r="M8478" t="str">
            <v>Owner-Occupied</v>
          </cell>
          <cell r="N8478">
            <v>0</v>
          </cell>
          <cell r="O8478">
            <v>43831</v>
          </cell>
          <cell r="P8478" t="str">
            <v>Current</v>
          </cell>
        </row>
        <row r="8479">
          <cell r="B8479">
            <v>40753</v>
          </cell>
          <cell r="C8479">
            <v>66</v>
          </cell>
          <cell r="D8479" t="str">
            <v>AB</v>
          </cell>
          <cell r="E8479" t="str">
            <v>Purchase</v>
          </cell>
          <cell r="F8479" t="str">
            <v>ARM</v>
          </cell>
          <cell r="I8479">
            <v>23.45</v>
          </cell>
          <cell r="J8479">
            <v>22.45</v>
          </cell>
          <cell r="K8479" t="str">
            <v>HiRatio</v>
          </cell>
          <cell r="L8479">
            <v>0</v>
          </cell>
          <cell r="M8479" t="str">
            <v>Owner-Occupied</v>
          </cell>
          <cell r="N8479">
            <v>4</v>
          </cell>
          <cell r="O8479">
            <v>42249</v>
          </cell>
          <cell r="P8479" t="str">
            <v>Current</v>
          </cell>
        </row>
        <row r="8480">
          <cell r="B8480">
            <v>41761</v>
          </cell>
          <cell r="C8480">
            <v>32</v>
          </cell>
          <cell r="D8480" t="str">
            <v>ON</v>
          </cell>
          <cell r="E8480" t="str">
            <v>Purchase</v>
          </cell>
          <cell r="F8480" t="str">
            <v>Fixed</v>
          </cell>
          <cell r="I8480">
            <v>41.11</v>
          </cell>
          <cell r="J8480">
            <v>34.909999999999997</v>
          </cell>
          <cell r="K8480" t="str">
            <v>HiRatio</v>
          </cell>
          <cell r="L8480">
            <v>0</v>
          </cell>
          <cell r="M8480" t="str">
            <v>Owner-Occupied</v>
          </cell>
          <cell r="N8480">
            <v>4</v>
          </cell>
          <cell r="O8480">
            <v>42558</v>
          </cell>
          <cell r="P8480" t="str">
            <v>Current</v>
          </cell>
        </row>
        <row r="8481">
          <cell r="B8481">
            <v>41093</v>
          </cell>
          <cell r="C8481">
            <v>54</v>
          </cell>
          <cell r="D8481" t="str">
            <v>ON</v>
          </cell>
          <cell r="E8481" t="str">
            <v>Refinance External</v>
          </cell>
          <cell r="F8481" t="str">
            <v>Fixed</v>
          </cell>
          <cell r="I8481">
            <v>34.14</v>
          </cell>
          <cell r="J8481">
            <v>33.47</v>
          </cell>
          <cell r="K8481" t="str">
            <v>Conv</v>
          </cell>
          <cell r="L8481">
            <v>92299.95</v>
          </cell>
          <cell r="M8481" t="str">
            <v>Owner-Occupied</v>
          </cell>
          <cell r="N8481">
            <v>0</v>
          </cell>
          <cell r="O8481">
            <v>43831</v>
          </cell>
          <cell r="P8481" t="str">
            <v>Current</v>
          </cell>
        </row>
        <row r="8482">
          <cell r="B8482">
            <v>41082</v>
          </cell>
          <cell r="C8482">
            <v>55</v>
          </cell>
          <cell r="D8482" t="str">
            <v>BC</v>
          </cell>
          <cell r="E8482" t="str">
            <v>Refinance External</v>
          </cell>
          <cell r="F8482" t="str">
            <v>Fixed</v>
          </cell>
          <cell r="I8482">
            <v>32.18</v>
          </cell>
          <cell r="J8482">
            <v>42.48</v>
          </cell>
          <cell r="K8482" t="str">
            <v>Conv</v>
          </cell>
          <cell r="L8482">
            <v>564173.13</v>
          </cell>
          <cell r="M8482" t="str">
            <v>Owner-Occupied</v>
          </cell>
          <cell r="N8482">
            <v>0</v>
          </cell>
          <cell r="O8482">
            <v>43831</v>
          </cell>
          <cell r="P8482" t="str">
            <v>Current</v>
          </cell>
        </row>
        <row r="8483">
          <cell r="B8483">
            <v>41878</v>
          </cell>
          <cell r="C8483">
            <v>29</v>
          </cell>
          <cell r="D8483" t="str">
            <v>AB</v>
          </cell>
          <cell r="E8483" t="str">
            <v>Purchase</v>
          </cell>
          <cell r="F8483" t="str">
            <v>Fixed</v>
          </cell>
          <cell r="I8483">
            <v>40.99</v>
          </cell>
          <cell r="J8483">
            <v>32.799999999999997</v>
          </cell>
          <cell r="K8483" t="str">
            <v>HiRatio</v>
          </cell>
          <cell r="L8483">
            <v>291945.98</v>
          </cell>
          <cell r="M8483" t="str">
            <v>Owner-Occupied</v>
          </cell>
          <cell r="N8483">
            <v>0</v>
          </cell>
          <cell r="O8483">
            <v>43831</v>
          </cell>
          <cell r="P8483" t="str">
            <v>Current</v>
          </cell>
        </row>
        <row r="8484">
          <cell r="B8484">
            <v>41613</v>
          </cell>
          <cell r="C8484">
            <v>37</v>
          </cell>
          <cell r="D8484" t="str">
            <v>ON</v>
          </cell>
          <cell r="E8484" t="str">
            <v>Transfer</v>
          </cell>
          <cell r="F8484" t="str">
            <v>Fixed</v>
          </cell>
          <cell r="I8484">
            <v>37.83</v>
          </cell>
          <cell r="J8484">
            <v>36.340000000000003</v>
          </cell>
          <cell r="K8484" t="str">
            <v>Conv</v>
          </cell>
          <cell r="L8484">
            <v>0</v>
          </cell>
          <cell r="M8484" t="str">
            <v>Owner-Occupied</v>
          </cell>
          <cell r="N8484">
            <v>4</v>
          </cell>
          <cell r="O8484">
            <v>42710</v>
          </cell>
          <cell r="P8484" t="str">
            <v>Current</v>
          </cell>
        </row>
        <row r="8485">
          <cell r="B8485">
            <v>42590</v>
          </cell>
          <cell r="C8485">
            <v>5</v>
          </cell>
          <cell r="D8485" t="str">
            <v>AB</v>
          </cell>
          <cell r="E8485" t="str">
            <v>Purchase</v>
          </cell>
          <cell r="F8485" t="str">
            <v>Fixed</v>
          </cell>
          <cell r="I8485">
            <v>35.49</v>
          </cell>
          <cell r="J8485">
            <v>28.98</v>
          </cell>
          <cell r="K8485" t="str">
            <v>HiRatio</v>
          </cell>
          <cell r="L8485">
            <v>301273.08</v>
          </cell>
          <cell r="M8485" t="str">
            <v>Owner-Occupied</v>
          </cell>
          <cell r="N8485">
            <v>0</v>
          </cell>
          <cell r="O8485">
            <v>43831</v>
          </cell>
          <cell r="P8485" t="str">
            <v>Current</v>
          </cell>
        </row>
        <row r="8486">
          <cell r="B8486">
            <v>41852</v>
          </cell>
          <cell r="C8486">
            <v>29</v>
          </cell>
          <cell r="D8486" t="str">
            <v>AB</v>
          </cell>
          <cell r="E8486" t="str">
            <v>Refinance External</v>
          </cell>
          <cell r="F8486" t="str">
            <v>Fixed</v>
          </cell>
          <cell r="I8486">
            <v>39.36</v>
          </cell>
          <cell r="J8486">
            <v>24.08</v>
          </cell>
          <cell r="K8486" t="str">
            <v>Conv</v>
          </cell>
          <cell r="L8486">
            <v>309555.71000000002</v>
          </cell>
          <cell r="M8486" t="str">
            <v>Owner-Occupied</v>
          </cell>
          <cell r="N8486">
            <v>0</v>
          </cell>
          <cell r="O8486">
            <v>43831</v>
          </cell>
          <cell r="P8486" t="str">
            <v>Current</v>
          </cell>
        </row>
        <row r="8487">
          <cell r="B8487">
            <v>42198</v>
          </cell>
          <cell r="C8487">
            <v>18</v>
          </cell>
          <cell r="D8487" t="str">
            <v>ON</v>
          </cell>
          <cell r="E8487" t="str">
            <v>Refinance External</v>
          </cell>
          <cell r="F8487" t="str">
            <v>Fixed</v>
          </cell>
          <cell r="I8487">
            <v>43.88</v>
          </cell>
          <cell r="J8487">
            <v>28.91</v>
          </cell>
          <cell r="K8487" t="str">
            <v>Conv</v>
          </cell>
          <cell r="L8487">
            <v>430432.37</v>
          </cell>
          <cell r="M8487" t="str">
            <v>Owner-Occupied</v>
          </cell>
          <cell r="N8487">
            <v>0</v>
          </cell>
          <cell r="O8487">
            <v>43831</v>
          </cell>
          <cell r="P8487" t="str">
            <v>Current</v>
          </cell>
        </row>
        <row r="8488">
          <cell r="B8488">
            <v>40843</v>
          </cell>
          <cell r="C8488">
            <v>63</v>
          </cell>
          <cell r="D8488" t="str">
            <v>ON</v>
          </cell>
          <cell r="E8488" t="str">
            <v>Purchase</v>
          </cell>
          <cell r="F8488" t="str">
            <v>Fixed</v>
          </cell>
          <cell r="I8488">
            <v>27.98</v>
          </cell>
          <cell r="J8488">
            <v>19.52</v>
          </cell>
          <cell r="K8488" t="str">
            <v>HiRatio</v>
          </cell>
          <cell r="L8488">
            <v>0</v>
          </cell>
          <cell r="M8488" t="str">
            <v>Owner-Occupied</v>
          </cell>
          <cell r="N8488">
            <v>4</v>
          </cell>
          <cell r="O8488">
            <v>42681</v>
          </cell>
          <cell r="P8488" t="str">
            <v>Current</v>
          </cell>
        </row>
        <row r="8489">
          <cell r="B8489">
            <v>42237</v>
          </cell>
          <cell r="C8489">
            <v>17</v>
          </cell>
          <cell r="D8489" t="str">
            <v>ON</v>
          </cell>
          <cell r="E8489" t="str">
            <v>Transfer</v>
          </cell>
          <cell r="F8489" t="str">
            <v>ARM</v>
          </cell>
          <cell r="I8489">
            <v>15.07</v>
          </cell>
          <cell r="J8489">
            <v>13.46</v>
          </cell>
          <cell r="K8489" t="str">
            <v>Conv</v>
          </cell>
          <cell r="L8489">
            <v>126602.68</v>
          </cell>
          <cell r="M8489" t="str">
            <v>Owner-Occupied</v>
          </cell>
          <cell r="N8489">
            <v>0</v>
          </cell>
          <cell r="O8489">
            <v>43831</v>
          </cell>
          <cell r="P8489" t="str">
            <v>Current</v>
          </cell>
        </row>
        <row r="8490">
          <cell r="B8490">
            <v>42131</v>
          </cell>
          <cell r="C8490">
            <v>20</v>
          </cell>
          <cell r="D8490" t="str">
            <v>ON</v>
          </cell>
          <cell r="E8490" t="str">
            <v>Refinance External</v>
          </cell>
          <cell r="F8490" t="str">
            <v>Fixed</v>
          </cell>
          <cell r="I8490">
            <v>41.46</v>
          </cell>
          <cell r="J8490">
            <v>27.24</v>
          </cell>
          <cell r="K8490" t="str">
            <v>Conv</v>
          </cell>
          <cell r="L8490">
            <v>0</v>
          </cell>
          <cell r="M8490" t="str">
            <v>Owner-Occupied</v>
          </cell>
          <cell r="N8490">
            <v>4</v>
          </cell>
          <cell r="O8490">
            <v>42702</v>
          </cell>
          <cell r="P8490" t="str">
            <v>Current</v>
          </cell>
        </row>
        <row r="8491">
          <cell r="B8491">
            <v>42214</v>
          </cell>
          <cell r="C8491">
            <v>18</v>
          </cell>
          <cell r="D8491" t="str">
            <v>MB</v>
          </cell>
          <cell r="E8491" t="str">
            <v>Purchase</v>
          </cell>
          <cell r="F8491" t="str">
            <v>ARM</v>
          </cell>
          <cell r="I8491">
            <v>30.15</v>
          </cell>
          <cell r="J8491">
            <v>17.45</v>
          </cell>
          <cell r="K8491" t="str">
            <v>HiRatio</v>
          </cell>
          <cell r="L8491">
            <v>356340.7</v>
          </cell>
          <cell r="M8491" t="str">
            <v>Owner-Occupied</v>
          </cell>
          <cell r="N8491">
            <v>0</v>
          </cell>
          <cell r="O8491">
            <v>43831</v>
          </cell>
          <cell r="P8491" t="str">
            <v>Current</v>
          </cell>
        </row>
        <row r="8492">
          <cell r="B8492">
            <v>42201</v>
          </cell>
          <cell r="C8492">
            <v>18</v>
          </cell>
          <cell r="D8492" t="str">
            <v>ON</v>
          </cell>
          <cell r="E8492" t="str">
            <v>Purchase</v>
          </cell>
          <cell r="F8492" t="str">
            <v>Fixed</v>
          </cell>
          <cell r="I8492">
            <v>37.78</v>
          </cell>
          <cell r="J8492">
            <v>25.95</v>
          </cell>
          <cell r="K8492" t="str">
            <v>HiRatio</v>
          </cell>
          <cell r="L8492">
            <v>398471.84</v>
          </cell>
          <cell r="M8492" t="str">
            <v>Owner-Occupied</v>
          </cell>
          <cell r="N8492">
            <v>0</v>
          </cell>
          <cell r="O8492">
            <v>43831</v>
          </cell>
          <cell r="P8492" t="str">
            <v>Current</v>
          </cell>
        </row>
        <row r="8493">
          <cell r="B8493">
            <v>41969</v>
          </cell>
          <cell r="C8493">
            <v>26</v>
          </cell>
          <cell r="D8493" t="str">
            <v>BC</v>
          </cell>
          <cell r="E8493" t="str">
            <v>Purchase</v>
          </cell>
          <cell r="F8493" t="str">
            <v>Fixed</v>
          </cell>
          <cell r="I8493">
            <v>37.28</v>
          </cell>
          <cell r="J8493">
            <v>37.18</v>
          </cell>
          <cell r="K8493" t="str">
            <v>HiRatio</v>
          </cell>
          <cell r="L8493">
            <v>516073.4</v>
          </cell>
          <cell r="M8493" t="str">
            <v>Owner-Occupied</v>
          </cell>
          <cell r="N8493">
            <v>0</v>
          </cell>
          <cell r="O8493">
            <v>43831</v>
          </cell>
          <cell r="P8493" t="str">
            <v>Current</v>
          </cell>
        </row>
        <row r="8494">
          <cell r="B8494">
            <v>42184</v>
          </cell>
          <cell r="C8494">
            <v>19</v>
          </cell>
          <cell r="D8494" t="str">
            <v>ON</v>
          </cell>
          <cell r="E8494" t="str">
            <v>Purchase</v>
          </cell>
          <cell r="F8494" t="str">
            <v>Fixed</v>
          </cell>
          <cell r="I8494">
            <v>23.14</v>
          </cell>
          <cell r="J8494">
            <v>23.14</v>
          </cell>
          <cell r="K8494" t="str">
            <v>Conv</v>
          </cell>
          <cell r="L8494">
            <v>546768.75</v>
          </cell>
          <cell r="M8494" t="str">
            <v>Owner-Occupied</v>
          </cell>
          <cell r="N8494">
            <v>0</v>
          </cell>
          <cell r="O8494">
            <v>43831</v>
          </cell>
          <cell r="P8494" t="str">
            <v>Current</v>
          </cell>
        </row>
        <row r="8495">
          <cell r="B8495">
            <v>41071</v>
          </cell>
          <cell r="C8495">
            <v>55</v>
          </cell>
          <cell r="D8495" t="str">
            <v>ON</v>
          </cell>
          <cell r="E8495" t="str">
            <v>Purchase</v>
          </cell>
          <cell r="F8495" t="str">
            <v>ARM</v>
          </cell>
          <cell r="I8495">
            <v>34.729999999999997</v>
          </cell>
          <cell r="J8495">
            <v>10.84</v>
          </cell>
          <cell r="K8495" t="str">
            <v>Conv</v>
          </cell>
          <cell r="L8495">
            <v>155281.73000000001</v>
          </cell>
          <cell r="M8495" t="str">
            <v>Rental</v>
          </cell>
          <cell r="N8495">
            <v>0</v>
          </cell>
          <cell r="O8495">
            <v>43831</v>
          </cell>
          <cell r="P8495" t="str">
            <v>Current</v>
          </cell>
        </row>
        <row r="8496">
          <cell r="B8496">
            <v>40998</v>
          </cell>
          <cell r="C8496">
            <v>58</v>
          </cell>
          <cell r="D8496" t="str">
            <v>AB</v>
          </cell>
          <cell r="E8496" t="str">
            <v>Purchase</v>
          </cell>
          <cell r="F8496" t="str">
            <v>Fixed</v>
          </cell>
          <cell r="I8496">
            <v>31.88</v>
          </cell>
          <cell r="J8496">
            <v>16.14</v>
          </cell>
          <cell r="K8496" t="str">
            <v>HiRatio</v>
          </cell>
          <cell r="L8496">
            <v>0</v>
          </cell>
          <cell r="M8496" t="str">
            <v>Owner-Occupied</v>
          </cell>
          <cell r="N8496">
            <v>4</v>
          </cell>
          <cell r="O8496">
            <v>42607</v>
          </cell>
          <cell r="P8496" t="str">
            <v>Current</v>
          </cell>
        </row>
        <row r="8497">
          <cell r="B8497">
            <v>42184</v>
          </cell>
          <cell r="C8497">
            <v>19</v>
          </cell>
          <cell r="D8497" t="str">
            <v>ON</v>
          </cell>
          <cell r="E8497" t="str">
            <v>Purchase</v>
          </cell>
          <cell r="F8497" t="str">
            <v>Fixed</v>
          </cell>
          <cell r="I8497">
            <v>41.67</v>
          </cell>
          <cell r="J8497">
            <v>32.82</v>
          </cell>
          <cell r="K8497" t="str">
            <v>HiRatio</v>
          </cell>
          <cell r="L8497">
            <v>564282.03</v>
          </cell>
          <cell r="M8497" t="str">
            <v>Owner-Occupied</v>
          </cell>
          <cell r="N8497">
            <v>0</v>
          </cell>
          <cell r="O8497">
            <v>43831</v>
          </cell>
          <cell r="P8497" t="str">
            <v>Current</v>
          </cell>
        </row>
        <row r="8498">
          <cell r="B8498">
            <v>42214</v>
          </cell>
          <cell r="C8498">
            <v>18</v>
          </cell>
          <cell r="D8498" t="str">
            <v>NL</v>
          </cell>
          <cell r="E8498" t="str">
            <v>Purchase</v>
          </cell>
          <cell r="F8498" t="str">
            <v>ARM</v>
          </cell>
          <cell r="I8498">
            <v>29.27</v>
          </cell>
          <cell r="J8498">
            <v>28.72</v>
          </cell>
          <cell r="K8498" t="str">
            <v>HiRatio</v>
          </cell>
          <cell r="L8498">
            <v>379343.83</v>
          </cell>
          <cell r="M8498" t="str">
            <v>Owner-Occupied</v>
          </cell>
          <cell r="N8498">
            <v>0</v>
          </cell>
          <cell r="O8498">
            <v>43831</v>
          </cell>
          <cell r="P8498" t="str">
            <v>Current</v>
          </cell>
        </row>
        <row r="8499">
          <cell r="B8499">
            <v>40857</v>
          </cell>
          <cell r="C8499">
            <v>62</v>
          </cell>
          <cell r="D8499" t="str">
            <v>AB</v>
          </cell>
          <cell r="E8499" t="str">
            <v>Purchase</v>
          </cell>
          <cell r="F8499" t="str">
            <v>Fixed</v>
          </cell>
          <cell r="I8499">
            <v>37.14</v>
          </cell>
          <cell r="J8499">
            <v>35.47</v>
          </cell>
          <cell r="K8499" t="str">
            <v>Conv</v>
          </cell>
          <cell r="L8499">
            <v>0</v>
          </cell>
          <cell r="M8499" t="str">
            <v>Owner-Occupied</v>
          </cell>
          <cell r="N8499">
            <v>4</v>
          </cell>
          <cell r="O8499">
            <v>42321</v>
          </cell>
          <cell r="P8499" t="str">
            <v>Current</v>
          </cell>
        </row>
        <row r="8500">
          <cell r="B8500">
            <v>41603</v>
          </cell>
          <cell r="C8500">
            <v>38</v>
          </cell>
          <cell r="D8500" t="str">
            <v>BC</v>
          </cell>
          <cell r="E8500" t="str">
            <v>Purchase</v>
          </cell>
          <cell r="F8500" t="str">
            <v>ARM</v>
          </cell>
          <cell r="I8500">
            <v>30.25</v>
          </cell>
          <cell r="J8500">
            <v>26.56</v>
          </cell>
          <cell r="K8500" t="str">
            <v>HiRatio</v>
          </cell>
          <cell r="L8500">
            <v>467613.9</v>
          </cell>
          <cell r="M8500" t="str">
            <v>Owner-Occupied</v>
          </cell>
          <cell r="N8500">
            <v>0</v>
          </cell>
          <cell r="O8500">
            <v>43831</v>
          </cell>
          <cell r="P8500" t="str">
            <v>Current</v>
          </cell>
        </row>
        <row r="8501">
          <cell r="B8501">
            <v>42152</v>
          </cell>
          <cell r="C8501">
            <v>20</v>
          </cell>
          <cell r="D8501" t="str">
            <v>ON</v>
          </cell>
          <cell r="E8501" t="str">
            <v>Refinance External</v>
          </cell>
          <cell r="F8501" t="str">
            <v>ARM</v>
          </cell>
          <cell r="I8501">
            <v>23.46</v>
          </cell>
          <cell r="J8501">
            <v>21.58</v>
          </cell>
          <cell r="K8501" t="str">
            <v>Conv</v>
          </cell>
          <cell r="L8501">
            <v>239236.69</v>
          </cell>
          <cell r="M8501" t="str">
            <v>Owner-Occupied</v>
          </cell>
          <cell r="N8501">
            <v>0</v>
          </cell>
          <cell r="O8501">
            <v>43831</v>
          </cell>
          <cell r="P8501" t="str">
            <v>Current</v>
          </cell>
        </row>
        <row r="8502">
          <cell r="B8502">
            <v>42205</v>
          </cell>
          <cell r="C8502">
            <v>18</v>
          </cell>
          <cell r="D8502" t="str">
            <v>AB</v>
          </cell>
          <cell r="E8502" t="str">
            <v>Purchase</v>
          </cell>
          <cell r="F8502" t="str">
            <v>Fixed</v>
          </cell>
          <cell r="I8502">
            <v>42.57</v>
          </cell>
          <cell r="J8502">
            <v>30.97</v>
          </cell>
          <cell r="K8502" t="str">
            <v>HiRatio</v>
          </cell>
          <cell r="L8502">
            <v>386203.11</v>
          </cell>
          <cell r="M8502" t="str">
            <v>Owner-Occupied</v>
          </cell>
          <cell r="N8502">
            <v>0</v>
          </cell>
          <cell r="O8502">
            <v>43831</v>
          </cell>
          <cell r="P8502" t="str">
            <v>Current</v>
          </cell>
        </row>
        <row r="8503">
          <cell r="B8503">
            <v>41890</v>
          </cell>
          <cell r="C8503">
            <v>28</v>
          </cell>
          <cell r="D8503" t="str">
            <v>ON</v>
          </cell>
          <cell r="E8503" t="str">
            <v>Purchase</v>
          </cell>
          <cell r="F8503" t="str">
            <v>Fixed</v>
          </cell>
          <cell r="I8503">
            <v>31.05</v>
          </cell>
          <cell r="J8503">
            <v>27.47</v>
          </cell>
          <cell r="K8503" t="str">
            <v>Conv</v>
          </cell>
          <cell r="L8503">
            <v>389917.01</v>
          </cell>
          <cell r="M8503" t="str">
            <v>Owner-Occupied</v>
          </cell>
          <cell r="N8503">
            <v>0</v>
          </cell>
          <cell r="O8503">
            <v>43831</v>
          </cell>
          <cell r="P8503" t="str">
            <v>Current</v>
          </cell>
        </row>
        <row r="8504">
          <cell r="B8504">
            <v>41121</v>
          </cell>
          <cell r="C8504">
            <v>54</v>
          </cell>
          <cell r="D8504" t="str">
            <v>ON</v>
          </cell>
          <cell r="E8504" t="str">
            <v>Purchase</v>
          </cell>
          <cell r="F8504" t="str">
            <v>Fixed</v>
          </cell>
          <cell r="I8504">
            <v>41.35</v>
          </cell>
          <cell r="J8504">
            <v>36.06</v>
          </cell>
          <cell r="K8504" t="str">
            <v>HiRatio</v>
          </cell>
          <cell r="L8504">
            <v>412173.52</v>
          </cell>
          <cell r="M8504" t="str">
            <v>Owner-Occupied</v>
          </cell>
          <cell r="N8504">
            <v>0</v>
          </cell>
          <cell r="O8504">
            <v>43831</v>
          </cell>
          <cell r="P8504" t="str">
            <v>Current</v>
          </cell>
        </row>
        <row r="8505">
          <cell r="B8505">
            <v>41985</v>
          </cell>
          <cell r="C8505">
            <v>25</v>
          </cell>
          <cell r="D8505" t="str">
            <v>AB</v>
          </cell>
          <cell r="E8505" t="str">
            <v>Purchase</v>
          </cell>
          <cell r="F8505" t="str">
            <v>ARM</v>
          </cell>
          <cell r="I8505">
            <v>34.880000000000003</v>
          </cell>
          <cell r="J8505">
            <v>29.51</v>
          </cell>
          <cell r="K8505" t="str">
            <v>HiRatio</v>
          </cell>
          <cell r="L8505">
            <v>462927.22</v>
          </cell>
          <cell r="M8505" t="str">
            <v>Owner-Occupied</v>
          </cell>
          <cell r="N8505">
            <v>0</v>
          </cell>
          <cell r="O8505">
            <v>43831</v>
          </cell>
          <cell r="P8505" t="str">
            <v>Current</v>
          </cell>
        </row>
        <row r="8506">
          <cell r="B8506">
            <v>41605</v>
          </cell>
          <cell r="C8506">
            <v>38</v>
          </cell>
          <cell r="D8506" t="str">
            <v>SK</v>
          </cell>
          <cell r="E8506" t="str">
            <v>Purchase</v>
          </cell>
          <cell r="F8506" t="str">
            <v>Fixed</v>
          </cell>
          <cell r="I8506">
            <v>34.69</v>
          </cell>
          <cell r="J8506">
            <v>31.32</v>
          </cell>
          <cell r="K8506" t="str">
            <v>Conv</v>
          </cell>
          <cell r="L8506">
            <v>7084.05</v>
          </cell>
          <cell r="M8506" t="str">
            <v>Owner-Occupied</v>
          </cell>
          <cell r="N8506">
            <v>0</v>
          </cell>
          <cell r="O8506">
            <v>43831</v>
          </cell>
          <cell r="P8506" t="str">
            <v>Current</v>
          </cell>
        </row>
        <row r="8507">
          <cell r="B8507">
            <v>40795</v>
          </cell>
          <cell r="C8507">
            <v>64</v>
          </cell>
          <cell r="D8507" t="str">
            <v>ON</v>
          </cell>
          <cell r="E8507" t="str">
            <v>Purchase</v>
          </cell>
          <cell r="F8507" t="str">
            <v>Fixed</v>
          </cell>
          <cell r="I8507">
            <v>43.24</v>
          </cell>
          <cell r="J8507">
            <v>43.24</v>
          </cell>
          <cell r="K8507" t="str">
            <v>HiRatio</v>
          </cell>
          <cell r="L8507">
            <v>295463.74</v>
          </cell>
          <cell r="M8507" t="str">
            <v>Owner-Occupied</v>
          </cell>
          <cell r="N8507">
            <v>0</v>
          </cell>
          <cell r="O8507">
            <v>43831</v>
          </cell>
          <cell r="P8507" t="str">
            <v>Current</v>
          </cell>
        </row>
        <row r="8508">
          <cell r="B8508">
            <v>41922</v>
          </cell>
          <cell r="C8508">
            <v>27</v>
          </cell>
          <cell r="D8508" t="str">
            <v>SK</v>
          </cell>
          <cell r="E8508" t="str">
            <v>Purchase</v>
          </cell>
          <cell r="F8508" t="str">
            <v>Fixed</v>
          </cell>
          <cell r="I8508">
            <v>19.66</v>
          </cell>
          <cell r="J8508">
            <v>9.51</v>
          </cell>
          <cell r="K8508" t="str">
            <v>HiRatio</v>
          </cell>
          <cell r="L8508">
            <v>131087.85999999999</v>
          </cell>
          <cell r="M8508" t="str">
            <v>Owner-Occupied</v>
          </cell>
          <cell r="N8508">
            <v>0</v>
          </cell>
          <cell r="O8508">
            <v>43831</v>
          </cell>
          <cell r="P8508" t="str">
            <v>Current</v>
          </cell>
        </row>
        <row r="8509">
          <cell r="B8509">
            <v>42349</v>
          </cell>
          <cell r="C8509">
            <v>13</v>
          </cell>
          <cell r="D8509" t="str">
            <v>ON</v>
          </cell>
          <cell r="E8509" t="str">
            <v>Purchase</v>
          </cell>
          <cell r="F8509" t="str">
            <v>Fixed</v>
          </cell>
          <cell r="I8509">
            <v>39.96</v>
          </cell>
          <cell r="J8509">
            <v>33.020000000000003</v>
          </cell>
          <cell r="K8509" t="str">
            <v>HiRatio</v>
          </cell>
          <cell r="L8509">
            <v>264101.34999999998</v>
          </cell>
          <cell r="M8509" t="str">
            <v>Owner-Occupied</v>
          </cell>
          <cell r="N8509">
            <v>0</v>
          </cell>
          <cell r="O8509">
            <v>43831</v>
          </cell>
          <cell r="P8509" t="str">
            <v>Current</v>
          </cell>
        </row>
        <row r="8510">
          <cell r="B8510">
            <v>40689</v>
          </cell>
          <cell r="C8510">
            <v>68</v>
          </cell>
          <cell r="D8510" t="str">
            <v>ON</v>
          </cell>
          <cell r="E8510" t="str">
            <v>Purchase</v>
          </cell>
          <cell r="F8510" t="str">
            <v>Fixed</v>
          </cell>
          <cell r="I8510">
            <v>33.53</v>
          </cell>
          <cell r="J8510">
            <v>12.56</v>
          </cell>
          <cell r="K8510" t="str">
            <v>Conv</v>
          </cell>
          <cell r="L8510">
            <v>0</v>
          </cell>
          <cell r="M8510" t="str">
            <v>Rental</v>
          </cell>
          <cell r="N8510">
            <v>4</v>
          </cell>
          <cell r="O8510">
            <v>41575</v>
          </cell>
          <cell r="P8510" t="str">
            <v>Current</v>
          </cell>
        </row>
        <row r="8511">
          <cell r="B8511">
            <v>41718</v>
          </cell>
          <cell r="C8511">
            <v>34</v>
          </cell>
          <cell r="D8511" t="str">
            <v>ON</v>
          </cell>
          <cell r="E8511" t="str">
            <v>Purchase</v>
          </cell>
          <cell r="F8511" t="str">
            <v>Fixed</v>
          </cell>
          <cell r="I8511">
            <v>18.739999999999998</v>
          </cell>
          <cell r="J8511">
            <v>15.11</v>
          </cell>
          <cell r="K8511" t="str">
            <v>HiRatio</v>
          </cell>
          <cell r="L8511">
            <v>270269.78000000003</v>
          </cell>
          <cell r="M8511" t="str">
            <v>Owner-Occupied</v>
          </cell>
          <cell r="N8511">
            <v>0</v>
          </cell>
          <cell r="O8511">
            <v>43831</v>
          </cell>
          <cell r="P8511" t="str">
            <v>Current</v>
          </cell>
        </row>
        <row r="8512">
          <cell r="B8512">
            <v>42675</v>
          </cell>
          <cell r="C8512">
            <v>2</v>
          </cell>
          <cell r="D8512" t="str">
            <v>ON</v>
          </cell>
          <cell r="E8512" t="str">
            <v>Purchase</v>
          </cell>
          <cell r="F8512" t="str">
            <v>Fixed</v>
          </cell>
          <cell r="I8512">
            <v>33.5</v>
          </cell>
          <cell r="J8512">
            <v>18</v>
          </cell>
          <cell r="K8512" t="str">
            <v>HiRatio</v>
          </cell>
          <cell r="L8512">
            <v>416238.97</v>
          </cell>
          <cell r="M8512" t="str">
            <v>Owner-Occupied</v>
          </cell>
          <cell r="N8512">
            <v>0</v>
          </cell>
          <cell r="O8512">
            <v>43831</v>
          </cell>
          <cell r="P8512" t="str">
            <v>Current</v>
          </cell>
        </row>
        <row r="8513">
          <cell r="B8513">
            <v>41243</v>
          </cell>
          <cell r="C8513">
            <v>50</v>
          </cell>
          <cell r="D8513" t="str">
            <v>ON</v>
          </cell>
          <cell r="E8513" t="str">
            <v>Refinance External</v>
          </cell>
          <cell r="F8513" t="str">
            <v>Fixed</v>
          </cell>
          <cell r="I8513">
            <v>35.11</v>
          </cell>
          <cell r="J8513">
            <v>34.92</v>
          </cell>
          <cell r="K8513" t="str">
            <v>Conv</v>
          </cell>
          <cell r="L8513">
            <v>313974.59000000003</v>
          </cell>
          <cell r="M8513" t="str">
            <v>Owner-Occupied</v>
          </cell>
          <cell r="N8513">
            <v>0</v>
          </cell>
          <cell r="O8513">
            <v>43831</v>
          </cell>
          <cell r="P8513" t="str">
            <v>Current</v>
          </cell>
        </row>
        <row r="8514">
          <cell r="B8514">
            <v>41577</v>
          </cell>
          <cell r="C8514">
            <v>39</v>
          </cell>
          <cell r="D8514" t="str">
            <v>ON</v>
          </cell>
          <cell r="E8514" t="str">
            <v>Refinance External</v>
          </cell>
          <cell r="F8514" t="str">
            <v>Fixed</v>
          </cell>
          <cell r="I8514">
            <v>38.32</v>
          </cell>
          <cell r="J8514">
            <v>37.74</v>
          </cell>
          <cell r="K8514" t="str">
            <v>Conv</v>
          </cell>
          <cell r="L8514">
            <v>202166.33</v>
          </cell>
          <cell r="M8514" t="str">
            <v>Owner-Occupied</v>
          </cell>
          <cell r="N8514">
            <v>0</v>
          </cell>
          <cell r="O8514">
            <v>43831</v>
          </cell>
          <cell r="P8514" t="str">
            <v>Current</v>
          </cell>
        </row>
        <row r="8515">
          <cell r="B8515">
            <v>41753</v>
          </cell>
          <cell r="C8515">
            <v>33</v>
          </cell>
          <cell r="D8515" t="str">
            <v>BC</v>
          </cell>
          <cell r="E8515" t="str">
            <v>Purchase</v>
          </cell>
          <cell r="F8515" t="str">
            <v>Fixed</v>
          </cell>
          <cell r="I8515">
            <v>37.270000000000003</v>
          </cell>
          <cell r="J8515">
            <v>21.99</v>
          </cell>
          <cell r="K8515" t="str">
            <v>HiRatio</v>
          </cell>
          <cell r="L8515">
            <v>283952.39</v>
          </cell>
          <cell r="M8515" t="str">
            <v>Owner-Occupied</v>
          </cell>
          <cell r="N8515">
            <v>0</v>
          </cell>
          <cell r="O8515">
            <v>43831</v>
          </cell>
          <cell r="P8515" t="str">
            <v>Current</v>
          </cell>
        </row>
        <row r="8516">
          <cell r="B8516">
            <v>42179</v>
          </cell>
          <cell r="C8516">
            <v>19</v>
          </cell>
          <cell r="D8516" t="str">
            <v>AB</v>
          </cell>
          <cell r="E8516" t="str">
            <v>Purchase</v>
          </cell>
          <cell r="F8516" t="str">
            <v>ARM</v>
          </cell>
          <cell r="I8516">
            <v>24.42</v>
          </cell>
          <cell r="J8516">
            <v>24.13</v>
          </cell>
          <cell r="K8516" t="str">
            <v>HiRatio</v>
          </cell>
          <cell r="L8516">
            <v>468090.81</v>
          </cell>
          <cell r="M8516" t="str">
            <v>Owner-Occupied</v>
          </cell>
          <cell r="N8516">
            <v>0</v>
          </cell>
          <cell r="O8516">
            <v>43831</v>
          </cell>
          <cell r="P8516" t="str">
            <v>Current</v>
          </cell>
        </row>
        <row r="8517">
          <cell r="B8517">
            <v>41052</v>
          </cell>
          <cell r="C8517">
            <v>56</v>
          </cell>
          <cell r="D8517" t="str">
            <v>ON</v>
          </cell>
          <cell r="E8517" t="str">
            <v>Purchase</v>
          </cell>
          <cell r="F8517" t="str">
            <v>Fixed</v>
          </cell>
          <cell r="I8517">
            <v>27.5</v>
          </cell>
          <cell r="J8517">
            <v>26.03</v>
          </cell>
          <cell r="K8517" t="str">
            <v>HiRatio</v>
          </cell>
          <cell r="L8517">
            <v>0</v>
          </cell>
          <cell r="M8517" t="str">
            <v>Owner-Occupied</v>
          </cell>
          <cell r="N8517">
            <v>4</v>
          </cell>
          <cell r="O8517">
            <v>42678</v>
          </cell>
          <cell r="P8517" t="str">
            <v>Current</v>
          </cell>
        </row>
        <row r="8518">
          <cell r="B8518">
            <v>41708</v>
          </cell>
          <cell r="C8518">
            <v>34</v>
          </cell>
          <cell r="D8518" t="str">
            <v>ON</v>
          </cell>
          <cell r="E8518" t="str">
            <v>Transfer</v>
          </cell>
          <cell r="F8518" t="str">
            <v>ARM</v>
          </cell>
          <cell r="I8518">
            <v>31.65</v>
          </cell>
          <cell r="J8518">
            <v>29.99</v>
          </cell>
          <cell r="K8518" t="str">
            <v>Conv</v>
          </cell>
          <cell r="L8518">
            <v>87337.79</v>
          </cell>
          <cell r="M8518" t="str">
            <v>Owner-Occupied</v>
          </cell>
          <cell r="N8518">
            <v>0</v>
          </cell>
          <cell r="O8518">
            <v>43831</v>
          </cell>
          <cell r="P8518" t="str">
            <v>Current</v>
          </cell>
        </row>
        <row r="8519">
          <cell r="B8519">
            <v>42342</v>
          </cell>
          <cell r="C8519">
            <v>13</v>
          </cell>
          <cell r="D8519" t="str">
            <v>ON</v>
          </cell>
          <cell r="E8519" t="str">
            <v>Refinance External</v>
          </cell>
          <cell r="F8519" t="str">
            <v>Fixed</v>
          </cell>
          <cell r="I8519">
            <v>17.579999999999998</v>
          </cell>
          <cell r="J8519">
            <v>12.77</v>
          </cell>
          <cell r="K8519" t="str">
            <v>Conv</v>
          </cell>
          <cell r="L8519">
            <v>215335.49</v>
          </cell>
          <cell r="M8519" t="str">
            <v>Owner-Occupied</v>
          </cell>
          <cell r="N8519">
            <v>0</v>
          </cell>
          <cell r="O8519">
            <v>43831</v>
          </cell>
          <cell r="P8519" t="str">
            <v>Current</v>
          </cell>
        </row>
        <row r="8520">
          <cell r="B8520">
            <v>41740</v>
          </cell>
          <cell r="C8520">
            <v>33</v>
          </cell>
          <cell r="D8520" t="str">
            <v>BC</v>
          </cell>
          <cell r="E8520" t="str">
            <v>Refinance External</v>
          </cell>
          <cell r="F8520" t="str">
            <v>ARM</v>
          </cell>
          <cell r="I8520">
            <v>19.190000000000001</v>
          </cell>
          <cell r="J8520">
            <v>19.010000000000002</v>
          </cell>
          <cell r="K8520" t="str">
            <v>Conv</v>
          </cell>
          <cell r="L8520">
            <v>169746.72</v>
          </cell>
          <cell r="M8520" t="str">
            <v>Owner-Occupied</v>
          </cell>
          <cell r="N8520">
            <v>0</v>
          </cell>
          <cell r="O8520">
            <v>43831</v>
          </cell>
          <cell r="P8520" t="str">
            <v>Current</v>
          </cell>
        </row>
        <row r="8521">
          <cell r="B8521">
            <v>41726</v>
          </cell>
          <cell r="C8521">
            <v>34</v>
          </cell>
          <cell r="D8521" t="str">
            <v>SK</v>
          </cell>
          <cell r="E8521" t="str">
            <v>Refinance External</v>
          </cell>
          <cell r="F8521" t="str">
            <v>Fixed</v>
          </cell>
          <cell r="I8521">
            <v>29.45</v>
          </cell>
          <cell r="J8521">
            <v>29.45</v>
          </cell>
          <cell r="K8521" t="str">
            <v>Conv</v>
          </cell>
          <cell r="L8521">
            <v>170728.32000000001</v>
          </cell>
          <cell r="M8521" t="str">
            <v>Owner-Occupied</v>
          </cell>
          <cell r="N8521">
            <v>0</v>
          </cell>
          <cell r="O8521">
            <v>43831</v>
          </cell>
          <cell r="P8521" t="str">
            <v>Current</v>
          </cell>
        </row>
        <row r="8522">
          <cell r="B8522">
            <v>41320</v>
          </cell>
          <cell r="C8522">
            <v>47</v>
          </cell>
          <cell r="D8522" t="str">
            <v>AB</v>
          </cell>
          <cell r="E8522" t="str">
            <v>Purchase</v>
          </cell>
          <cell r="F8522" t="str">
            <v>Fixed</v>
          </cell>
          <cell r="I8522">
            <v>42</v>
          </cell>
          <cell r="J8522">
            <v>33.270000000000003</v>
          </cell>
          <cell r="K8522" t="str">
            <v>HiRatio</v>
          </cell>
          <cell r="L8522">
            <v>152449.73000000001</v>
          </cell>
          <cell r="M8522" t="str">
            <v>Owner-Occupied</v>
          </cell>
          <cell r="N8522">
            <v>0</v>
          </cell>
          <cell r="O8522">
            <v>43831</v>
          </cell>
          <cell r="P8522" t="str">
            <v>Current</v>
          </cell>
        </row>
        <row r="8523">
          <cell r="B8523">
            <v>41851</v>
          </cell>
          <cell r="C8523">
            <v>30</v>
          </cell>
          <cell r="D8523" t="str">
            <v>ON</v>
          </cell>
          <cell r="E8523" t="str">
            <v>Refinance External</v>
          </cell>
          <cell r="F8523" t="str">
            <v>Fixed</v>
          </cell>
          <cell r="I8523">
            <v>33.85</v>
          </cell>
          <cell r="J8523">
            <v>25.84</v>
          </cell>
          <cell r="K8523" t="str">
            <v>Conv</v>
          </cell>
          <cell r="L8523">
            <v>0</v>
          </cell>
          <cell r="M8523" t="str">
            <v>Owner-Occupied</v>
          </cell>
          <cell r="N8523">
            <v>4</v>
          </cell>
          <cell r="O8523">
            <v>42538</v>
          </cell>
          <cell r="P8523" t="str">
            <v>Current</v>
          </cell>
        </row>
        <row r="8524">
          <cell r="B8524">
            <v>42184</v>
          </cell>
          <cell r="C8524">
            <v>19</v>
          </cell>
          <cell r="D8524" t="str">
            <v>ON</v>
          </cell>
          <cell r="E8524" t="str">
            <v>Purchase</v>
          </cell>
          <cell r="F8524" t="str">
            <v>Fixed</v>
          </cell>
          <cell r="I8524">
            <v>35.39</v>
          </cell>
          <cell r="J8524">
            <v>35.07</v>
          </cell>
          <cell r="K8524" t="str">
            <v>Conv</v>
          </cell>
          <cell r="L8524">
            <v>403194.96</v>
          </cell>
          <cell r="M8524" t="str">
            <v>Owner-Occupied</v>
          </cell>
          <cell r="N8524">
            <v>0</v>
          </cell>
          <cell r="O8524">
            <v>43831</v>
          </cell>
          <cell r="P8524" t="str">
            <v>Current</v>
          </cell>
        </row>
        <row r="8525">
          <cell r="B8525">
            <v>42170</v>
          </cell>
          <cell r="C8525">
            <v>19</v>
          </cell>
          <cell r="D8525" t="str">
            <v>ON</v>
          </cell>
          <cell r="E8525" t="str">
            <v>Purchase</v>
          </cell>
          <cell r="F8525" t="str">
            <v>ARM</v>
          </cell>
          <cell r="I8525">
            <v>35.909999999999997</v>
          </cell>
          <cell r="J8525">
            <v>9.6</v>
          </cell>
          <cell r="K8525" t="str">
            <v>HiRatio</v>
          </cell>
          <cell r="L8525">
            <v>179773.71</v>
          </cell>
          <cell r="M8525" t="str">
            <v>Second Home</v>
          </cell>
          <cell r="N8525">
            <v>0</v>
          </cell>
          <cell r="O8525">
            <v>43831</v>
          </cell>
          <cell r="P8525" t="str">
            <v>Current</v>
          </cell>
        </row>
        <row r="8526">
          <cell r="B8526">
            <v>42307</v>
          </cell>
          <cell r="C8526">
            <v>15</v>
          </cell>
          <cell r="D8526" t="str">
            <v>ON</v>
          </cell>
          <cell r="E8526" t="str">
            <v>Purchase</v>
          </cell>
          <cell r="F8526" t="str">
            <v>ARM</v>
          </cell>
          <cell r="I8526">
            <v>36.159999999999997</v>
          </cell>
          <cell r="J8526">
            <v>28.41</v>
          </cell>
          <cell r="K8526" t="str">
            <v>Conv</v>
          </cell>
          <cell r="L8526">
            <v>247659.14</v>
          </cell>
          <cell r="M8526" t="str">
            <v>Owner-Occupied</v>
          </cell>
          <cell r="N8526">
            <v>0</v>
          </cell>
          <cell r="O8526">
            <v>43831</v>
          </cell>
          <cell r="P8526" t="str">
            <v>Current</v>
          </cell>
        </row>
        <row r="8527">
          <cell r="B8527">
            <v>41358</v>
          </cell>
          <cell r="C8527">
            <v>46</v>
          </cell>
          <cell r="D8527" t="str">
            <v>AB</v>
          </cell>
          <cell r="E8527" t="str">
            <v>Purchase</v>
          </cell>
          <cell r="F8527" t="str">
            <v>Fixed</v>
          </cell>
          <cell r="I8527">
            <v>24.09</v>
          </cell>
          <cell r="J8527">
            <v>17.489999999999998</v>
          </cell>
          <cell r="K8527" t="str">
            <v>HiRatio</v>
          </cell>
          <cell r="L8527">
            <v>215517.88</v>
          </cell>
          <cell r="M8527" t="str">
            <v>Owner-Occupied</v>
          </cell>
          <cell r="N8527">
            <v>0</v>
          </cell>
          <cell r="O8527">
            <v>43831</v>
          </cell>
          <cell r="P8527" t="str">
            <v>Current</v>
          </cell>
        </row>
        <row r="8528">
          <cell r="B8528">
            <v>41537</v>
          </cell>
          <cell r="C8528">
            <v>40</v>
          </cell>
          <cell r="D8528" t="str">
            <v>ON</v>
          </cell>
          <cell r="E8528" t="str">
            <v>Refinance External</v>
          </cell>
          <cell r="F8528" t="str">
            <v>ARM</v>
          </cell>
          <cell r="I8528">
            <v>32.14</v>
          </cell>
          <cell r="J8528">
            <v>20.56</v>
          </cell>
          <cell r="K8528" t="str">
            <v>Conv</v>
          </cell>
          <cell r="L8528">
            <v>0</v>
          </cell>
          <cell r="M8528" t="str">
            <v>Owner-Occupied</v>
          </cell>
          <cell r="N8528">
            <v>4</v>
          </cell>
          <cell r="O8528">
            <v>41765</v>
          </cell>
          <cell r="P8528" t="str">
            <v>Current</v>
          </cell>
        </row>
        <row r="8529">
          <cell r="B8529">
            <v>42279</v>
          </cell>
          <cell r="C8529">
            <v>15</v>
          </cell>
          <cell r="D8529" t="str">
            <v>ON</v>
          </cell>
          <cell r="E8529" t="str">
            <v>Refinance External</v>
          </cell>
          <cell r="F8529" t="str">
            <v>ARM</v>
          </cell>
          <cell r="I8529">
            <v>35.840000000000003</v>
          </cell>
          <cell r="J8529">
            <v>17.86</v>
          </cell>
          <cell r="K8529" t="str">
            <v>Conv</v>
          </cell>
          <cell r="L8529">
            <v>559574.68000000005</v>
          </cell>
          <cell r="M8529" t="str">
            <v>Owner-Occupied</v>
          </cell>
          <cell r="N8529">
            <v>0</v>
          </cell>
          <cell r="O8529">
            <v>43831</v>
          </cell>
          <cell r="P8529" t="str">
            <v>Current</v>
          </cell>
        </row>
        <row r="8530">
          <cell r="B8530">
            <v>42181</v>
          </cell>
          <cell r="C8530">
            <v>19</v>
          </cell>
          <cell r="D8530" t="str">
            <v>ON</v>
          </cell>
          <cell r="E8530" t="str">
            <v>Transfer</v>
          </cell>
          <cell r="F8530" t="str">
            <v>Fixed</v>
          </cell>
          <cell r="I8530">
            <v>18.72</v>
          </cell>
          <cell r="J8530">
            <v>15.1</v>
          </cell>
          <cell r="K8530" t="str">
            <v>Conv</v>
          </cell>
          <cell r="L8530">
            <v>229843.26</v>
          </cell>
          <cell r="M8530" t="str">
            <v>Owner-Occupied</v>
          </cell>
          <cell r="N8530">
            <v>0</v>
          </cell>
          <cell r="O8530">
            <v>43831</v>
          </cell>
          <cell r="P8530" t="str">
            <v>Current</v>
          </cell>
        </row>
        <row r="8531">
          <cell r="B8531">
            <v>41837</v>
          </cell>
          <cell r="C8531">
            <v>30</v>
          </cell>
          <cell r="D8531" t="str">
            <v>BC</v>
          </cell>
          <cell r="E8531" t="str">
            <v>Purchase</v>
          </cell>
          <cell r="F8531" t="str">
            <v>ARM</v>
          </cell>
          <cell r="I8531">
            <v>31.74</v>
          </cell>
          <cell r="J8531">
            <v>30.01</v>
          </cell>
          <cell r="K8531" t="str">
            <v>Conv</v>
          </cell>
          <cell r="L8531">
            <v>311696.90000000002</v>
          </cell>
          <cell r="M8531" t="str">
            <v>Owner-Occupied</v>
          </cell>
          <cell r="N8531">
            <v>0</v>
          </cell>
          <cell r="O8531">
            <v>43831</v>
          </cell>
          <cell r="P8531" t="str">
            <v>Current</v>
          </cell>
        </row>
        <row r="8532">
          <cell r="B8532">
            <v>42296</v>
          </cell>
          <cell r="C8532">
            <v>15</v>
          </cell>
          <cell r="D8532" t="str">
            <v>MB</v>
          </cell>
          <cell r="E8532" t="str">
            <v>Refinance External</v>
          </cell>
          <cell r="F8532" t="str">
            <v>Fixed</v>
          </cell>
          <cell r="I8532">
            <v>35.99</v>
          </cell>
          <cell r="J8532">
            <v>32.020000000000003</v>
          </cell>
          <cell r="K8532" t="str">
            <v>Conv</v>
          </cell>
          <cell r="L8532">
            <v>165370.72</v>
          </cell>
          <cell r="M8532" t="str">
            <v>Owner-Occupied</v>
          </cell>
          <cell r="N8532">
            <v>0</v>
          </cell>
          <cell r="O8532">
            <v>43831</v>
          </cell>
          <cell r="P8532" t="str">
            <v>Current</v>
          </cell>
        </row>
        <row r="8533">
          <cell r="B8533">
            <v>42153</v>
          </cell>
          <cell r="C8533">
            <v>20</v>
          </cell>
          <cell r="D8533" t="str">
            <v>ON</v>
          </cell>
          <cell r="E8533" t="str">
            <v>Purchase</v>
          </cell>
          <cell r="F8533" t="str">
            <v>ARM</v>
          </cell>
          <cell r="I8533">
            <v>27.15</v>
          </cell>
          <cell r="J8533">
            <v>18.72</v>
          </cell>
          <cell r="K8533" t="str">
            <v>Conv</v>
          </cell>
          <cell r="L8533">
            <v>424743.66</v>
          </cell>
          <cell r="M8533" t="str">
            <v>Owner-Occupied</v>
          </cell>
          <cell r="N8533">
            <v>0</v>
          </cell>
          <cell r="O8533">
            <v>43831</v>
          </cell>
          <cell r="P8533" t="str">
            <v>Current</v>
          </cell>
        </row>
        <row r="8534">
          <cell r="B8534">
            <v>42369</v>
          </cell>
          <cell r="C8534">
            <v>13</v>
          </cell>
          <cell r="D8534" t="str">
            <v>SK</v>
          </cell>
          <cell r="E8534" t="str">
            <v>Transfer</v>
          </cell>
          <cell r="F8534" t="str">
            <v>ARM</v>
          </cell>
          <cell r="I8534">
            <v>25.87</v>
          </cell>
          <cell r="J8534">
            <v>17.54</v>
          </cell>
          <cell r="K8534" t="str">
            <v>Conv</v>
          </cell>
          <cell r="L8534">
            <v>292457.84000000003</v>
          </cell>
          <cell r="M8534" t="str">
            <v>Owner-Occupied</v>
          </cell>
          <cell r="N8534">
            <v>0</v>
          </cell>
          <cell r="O8534">
            <v>43831</v>
          </cell>
          <cell r="P8534" t="str">
            <v>Current</v>
          </cell>
        </row>
        <row r="8535">
          <cell r="B8535">
            <v>42178</v>
          </cell>
          <cell r="C8535">
            <v>19</v>
          </cell>
          <cell r="D8535" t="str">
            <v>AB</v>
          </cell>
          <cell r="E8535" t="str">
            <v>Purchase</v>
          </cell>
          <cell r="F8535" t="str">
            <v>Fixed</v>
          </cell>
          <cell r="I8535">
            <v>37.880000000000003</v>
          </cell>
          <cell r="J8535">
            <v>31.54</v>
          </cell>
          <cell r="K8535" t="str">
            <v>Conv</v>
          </cell>
          <cell r="L8535">
            <v>390036.64</v>
          </cell>
          <cell r="M8535" t="str">
            <v>Owner-Occupied</v>
          </cell>
          <cell r="N8535">
            <v>0</v>
          </cell>
          <cell r="O8535">
            <v>43831</v>
          </cell>
          <cell r="P8535" t="str">
            <v>Current</v>
          </cell>
        </row>
        <row r="8536">
          <cell r="B8536">
            <v>41274</v>
          </cell>
          <cell r="C8536">
            <v>49</v>
          </cell>
          <cell r="D8536" t="str">
            <v>AB</v>
          </cell>
          <cell r="E8536" t="str">
            <v>Refinance External</v>
          </cell>
          <cell r="F8536" t="str">
            <v>Fixed</v>
          </cell>
          <cell r="I8536">
            <v>25.14</v>
          </cell>
          <cell r="J8536">
            <v>13.54</v>
          </cell>
          <cell r="K8536" t="str">
            <v>Conv</v>
          </cell>
          <cell r="L8536">
            <v>242555.9</v>
          </cell>
          <cell r="M8536" t="str">
            <v>Owner-Occupied</v>
          </cell>
          <cell r="N8536">
            <v>0</v>
          </cell>
          <cell r="O8536">
            <v>43831</v>
          </cell>
          <cell r="P8536" t="str">
            <v>Current</v>
          </cell>
        </row>
        <row r="8537">
          <cell r="B8537">
            <v>41478</v>
          </cell>
          <cell r="C8537">
            <v>42</v>
          </cell>
          <cell r="D8537" t="str">
            <v>ON</v>
          </cell>
          <cell r="E8537" t="str">
            <v>Purchase</v>
          </cell>
          <cell r="F8537" t="str">
            <v>Fixed</v>
          </cell>
          <cell r="I8537">
            <v>41.64</v>
          </cell>
          <cell r="J8537">
            <v>15.15</v>
          </cell>
          <cell r="K8537" t="str">
            <v>HiRatio</v>
          </cell>
          <cell r="L8537">
            <v>211760.46</v>
          </cell>
          <cell r="M8537" t="str">
            <v>Owner-Occupied</v>
          </cell>
          <cell r="N8537">
            <v>0</v>
          </cell>
          <cell r="O8537">
            <v>43831</v>
          </cell>
          <cell r="P8537" t="str">
            <v>Current</v>
          </cell>
        </row>
        <row r="8538">
          <cell r="B8538">
            <v>42128</v>
          </cell>
          <cell r="C8538">
            <v>20</v>
          </cell>
          <cell r="D8538" t="str">
            <v>AB</v>
          </cell>
          <cell r="E8538" t="str">
            <v>Purchase</v>
          </cell>
          <cell r="F8538" t="str">
            <v>Fixed</v>
          </cell>
          <cell r="I8538">
            <v>37.32</v>
          </cell>
          <cell r="J8538">
            <v>24.48</v>
          </cell>
          <cell r="K8538" t="str">
            <v>HiRatio</v>
          </cell>
          <cell r="L8538">
            <v>243536.24</v>
          </cell>
          <cell r="M8538" t="str">
            <v>Owner-Occupied</v>
          </cell>
          <cell r="N8538">
            <v>0</v>
          </cell>
          <cell r="O8538">
            <v>43831</v>
          </cell>
          <cell r="P8538" t="str">
            <v>Current</v>
          </cell>
        </row>
        <row r="8539">
          <cell r="B8539">
            <v>42317</v>
          </cell>
          <cell r="C8539">
            <v>14</v>
          </cell>
          <cell r="D8539" t="str">
            <v>AB</v>
          </cell>
          <cell r="E8539" t="str">
            <v>Refinance External</v>
          </cell>
          <cell r="F8539" t="str">
            <v>Fixed</v>
          </cell>
          <cell r="I8539">
            <v>39.99</v>
          </cell>
          <cell r="J8539">
            <v>35.94</v>
          </cell>
          <cell r="K8539" t="str">
            <v>Conv</v>
          </cell>
          <cell r="L8539">
            <v>121480.06</v>
          </cell>
          <cell r="M8539" t="str">
            <v>Owner-Occupied</v>
          </cell>
          <cell r="N8539">
            <v>0</v>
          </cell>
          <cell r="O8539">
            <v>43831</v>
          </cell>
          <cell r="P8539" t="str">
            <v>Current</v>
          </cell>
        </row>
        <row r="8540">
          <cell r="B8540">
            <v>42185</v>
          </cell>
          <cell r="C8540">
            <v>19</v>
          </cell>
          <cell r="D8540" t="str">
            <v>ON</v>
          </cell>
          <cell r="E8540" t="str">
            <v>Purchase</v>
          </cell>
          <cell r="F8540" t="str">
            <v>ARM</v>
          </cell>
          <cell r="I8540">
            <v>10.91</v>
          </cell>
          <cell r="J8540">
            <v>10.91</v>
          </cell>
          <cell r="K8540" t="str">
            <v>HiRatio</v>
          </cell>
          <cell r="L8540">
            <v>0</v>
          </cell>
          <cell r="M8540" t="str">
            <v>Owner-Occupied</v>
          </cell>
          <cell r="N8540">
            <v>4</v>
          </cell>
          <cell r="O8540">
            <v>42706</v>
          </cell>
          <cell r="P8540" t="str">
            <v>Current</v>
          </cell>
        </row>
        <row r="8541">
          <cell r="B8541">
            <v>42457</v>
          </cell>
          <cell r="C8541">
            <v>10</v>
          </cell>
          <cell r="D8541" t="str">
            <v>AB</v>
          </cell>
          <cell r="E8541" t="str">
            <v>Refinance External</v>
          </cell>
          <cell r="F8541" t="str">
            <v>Fixed</v>
          </cell>
          <cell r="I8541">
            <v>22.98</v>
          </cell>
          <cell r="J8541">
            <v>21.62</v>
          </cell>
          <cell r="K8541" t="str">
            <v>Conv</v>
          </cell>
          <cell r="L8541">
            <v>249081.23</v>
          </cell>
          <cell r="M8541" t="str">
            <v>Owner-Occupied</v>
          </cell>
          <cell r="N8541">
            <v>0</v>
          </cell>
          <cell r="O8541">
            <v>43831</v>
          </cell>
          <cell r="P8541" t="str">
            <v>Current</v>
          </cell>
        </row>
        <row r="8542">
          <cell r="B8542">
            <v>41835</v>
          </cell>
          <cell r="C8542">
            <v>30</v>
          </cell>
          <cell r="D8542" t="str">
            <v>AB</v>
          </cell>
          <cell r="E8542" t="str">
            <v>Purchase</v>
          </cell>
          <cell r="F8542" t="str">
            <v>Fixed</v>
          </cell>
          <cell r="I8542">
            <v>40.299999999999997</v>
          </cell>
          <cell r="J8542">
            <v>30.08</v>
          </cell>
          <cell r="K8542" t="str">
            <v>HiRatio</v>
          </cell>
          <cell r="L8542">
            <v>390043.97</v>
          </cell>
          <cell r="M8542" t="str">
            <v>Owner-Occupied</v>
          </cell>
          <cell r="N8542">
            <v>0</v>
          </cell>
          <cell r="O8542">
            <v>43831</v>
          </cell>
          <cell r="P8542" t="str">
            <v>Current</v>
          </cell>
        </row>
        <row r="8543">
          <cell r="B8543">
            <v>42208</v>
          </cell>
          <cell r="C8543">
            <v>18</v>
          </cell>
          <cell r="D8543" t="str">
            <v>ON</v>
          </cell>
          <cell r="E8543" t="str">
            <v>Transfer</v>
          </cell>
          <cell r="F8543" t="str">
            <v>Fixed</v>
          </cell>
          <cell r="I8543">
            <v>25.31</v>
          </cell>
          <cell r="J8543">
            <v>23.81</v>
          </cell>
          <cell r="K8543" t="str">
            <v>Conv</v>
          </cell>
          <cell r="L8543">
            <v>255075.3</v>
          </cell>
          <cell r="M8543" t="str">
            <v>Owner-Occupied</v>
          </cell>
          <cell r="N8543">
            <v>0</v>
          </cell>
          <cell r="O8543">
            <v>43831</v>
          </cell>
          <cell r="P8543" t="str">
            <v>Current</v>
          </cell>
        </row>
        <row r="8544">
          <cell r="B8544">
            <v>42117</v>
          </cell>
          <cell r="C8544">
            <v>21</v>
          </cell>
          <cell r="D8544" t="str">
            <v>ON</v>
          </cell>
          <cell r="E8544" t="str">
            <v>Purchase</v>
          </cell>
          <cell r="F8544" t="str">
            <v>ARM</v>
          </cell>
          <cell r="I8544">
            <v>21.92</v>
          </cell>
          <cell r="J8544">
            <v>11.74</v>
          </cell>
          <cell r="K8544" t="str">
            <v>Conv</v>
          </cell>
          <cell r="L8544">
            <v>401243.4</v>
          </cell>
          <cell r="M8544" t="str">
            <v>Owner-Occupied</v>
          </cell>
          <cell r="N8544">
            <v>0</v>
          </cell>
          <cell r="O8544">
            <v>43831</v>
          </cell>
          <cell r="P8544" t="str">
            <v>Current</v>
          </cell>
        </row>
        <row r="8545">
          <cell r="B8545">
            <v>42544</v>
          </cell>
          <cell r="C8545">
            <v>7</v>
          </cell>
          <cell r="D8545" t="str">
            <v>BC</v>
          </cell>
          <cell r="E8545" t="str">
            <v>Refinance Existing Client</v>
          </cell>
          <cell r="F8545" t="str">
            <v>Fixed</v>
          </cell>
          <cell r="I8545">
            <v>34.43</v>
          </cell>
          <cell r="J8545">
            <v>28.07</v>
          </cell>
          <cell r="K8545" t="str">
            <v>Conv</v>
          </cell>
          <cell r="L8545">
            <v>388831.68</v>
          </cell>
          <cell r="M8545" t="str">
            <v>Owner-Occupied</v>
          </cell>
          <cell r="N8545">
            <v>0</v>
          </cell>
          <cell r="O8545">
            <v>43831</v>
          </cell>
          <cell r="P8545" t="str">
            <v>Current</v>
          </cell>
        </row>
        <row r="8546">
          <cell r="B8546">
            <v>42019</v>
          </cell>
          <cell r="C8546">
            <v>24</v>
          </cell>
          <cell r="D8546" t="str">
            <v>NL</v>
          </cell>
          <cell r="E8546" t="str">
            <v>Purchase</v>
          </cell>
          <cell r="F8546" t="str">
            <v>Fixed</v>
          </cell>
          <cell r="I8546">
            <v>15.66</v>
          </cell>
          <cell r="J8546">
            <v>14.07</v>
          </cell>
          <cell r="K8546" t="str">
            <v>HiRatio</v>
          </cell>
          <cell r="L8546">
            <v>118857.84</v>
          </cell>
          <cell r="M8546" t="str">
            <v>Owner-Occupied</v>
          </cell>
          <cell r="N8546">
            <v>0</v>
          </cell>
          <cell r="O8546">
            <v>43831</v>
          </cell>
          <cell r="P8546" t="str">
            <v>Current</v>
          </cell>
        </row>
        <row r="8547">
          <cell r="B8547">
            <v>41957</v>
          </cell>
          <cell r="C8547">
            <v>26</v>
          </cell>
          <cell r="D8547" t="str">
            <v>ON</v>
          </cell>
          <cell r="E8547" t="str">
            <v>Purchase</v>
          </cell>
          <cell r="F8547" t="str">
            <v>Fixed</v>
          </cell>
          <cell r="I8547">
            <v>39.89</v>
          </cell>
          <cell r="J8547">
            <v>38</v>
          </cell>
          <cell r="K8547" t="str">
            <v>HiRatio</v>
          </cell>
          <cell r="L8547">
            <v>288803.25</v>
          </cell>
          <cell r="M8547" t="str">
            <v>Owner-Occupied</v>
          </cell>
          <cell r="N8547">
            <v>0</v>
          </cell>
          <cell r="O8547">
            <v>43831</v>
          </cell>
          <cell r="P8547" t="str">
            <v>0-29</v>
          </cell>
        </row>
        <row r="8548">
          <cell r="B8548">
            <v>42031</v>
          </cell>
          <cell r="C8548">
            <v>24</v>
          </cell>
          <cell r="D8548" t="str">
            <v>AB</v>
          </cell>
          <cell r="E8548" t="str">
            <v>Refinance External</v>
          </cell>
          <cell r="F8548" t="str">
            <v>Fixed</v>
          </cell>
          <cell r="I8548">
            <v>25.7</v>
          </cell>
          <cell r="J8548">
            <v>24.91</v>
          </cell>
          <cell r="K8548" t="str">
            <v>Conv</v>
          </cell>
          <cell r="L8548">
            <v>348461.13</v>
          </cell>
          <cell r="M8548" t="str">
            <v>Owner-Occupied</v>
          </cell>
          <cell r="N8548">
            <v>0</v>
          </cell>
          <cell r="O8548">
            <v>43831</v>
          </cell>
          <cell r="P8548" t="str">
            <v>Current</v>
          </cell>
        </row>
        <row r="8549">
          <cell r="B8549">
            <v>40934</v>
          </cell>
          <cell r="C8549">
            <v>60</v>
          </cell>
          <cell r="D8549" t="str">
            <v>ON</v>
          </cell>
          <cell r="E8549" t="str">
            <v>Refinance External</v>
          </cell>
          <cell r="F8549" t="str">
            <v>ARM</v>
          </cell>
          <cell r="I8549">
            <v>33.67</v>
          </cell>
          <cell r="J8549">
            <v>29.91</v>
          </cell>
          <cell r="K8549" t="str">
            <v>Conv</v>
          </cell>
          <cell r="L8549">
            <v>0</v>
          </cell>
          <cell r="M8549" t="str">
            <v>Owner-Occupied</v>
          </cell>
          <cell r="N8549">
            <v>4</v>
          </cell>
          <cell r="O8549">
            <v>41324</v>
          </cell>
          <cell r="P8549" t="str">
            <v>Current</v>
          </cell>
        </row>
        <row r="8550">
          <cell r="B8550">
            <v>42212</v>
          </cell>
          <cell r="C8550">
            <v>18</v>
          </cell>
          <cell r="D8550" t="str">
            <v>SK</v>
          </cell>
          <cell r="E8550" t="str">
            <v>Purchase</v>
          </cell>
          <cell r="F8550" t="str">
            <v>Fixed</v>
          </cell>
          <cell r="I8550">
            <v>41.48</v>
          </cell>
          <cell r="J8550">
            <v>24.88</v>
          </cell>
          <cell r="K8550" t="str">
            <v>HiRatio</v>
          </cell>
          <cell r="L8550">
            <v>312132.76</v>
          </cell>
          <cell r="M8550" t="str">
            <v>Owner-Occupied</v>
          </cell>
          <cell r="N8550">
            <v>0</v>
          </cell>
          <cell r="O8550">
            <v>43831</v>
          </cell>
          <cell r="P8550" t="str">
            <v>Current</v>
          </cell>
        </row>
        <row r="8551">
          <cell r="B8551">
            <v>42149</v>
          </cell>
          <cell r="C8551">
            <v>20</v>
          </cell>
          <cell r="D8551" t="str">
            <v>ON</v>
          </cell>
          <cell r="E8551" t="str">
            <v>Purchase</v>
          </cell>
          <cell r="F8551" t="str">
            <v>ARM</v>
          </cell>
          <cell r="I8551">
            <v>34.21</v>
          </cell>
          <cell r="J8551">
            <v>23.97</v>
          </cell>
          <cell r="K8551" t="str">
            <v>Conv</v>
          </cell>
          <cell r="L8551">
            <v>0</v>
          </cell>
          <cell r="M8551" t="str">
            <v>Owner-Occupied</v>
          </cell>
          <cell r="N8551">
            <v>4</v>
          </cell>
          <cell r="O8551">
            <v>42702</v>
          </cell>
          <cell r="P8551" t="str">
            <v>Current</v>
          </cell>
        </row>
        <row r="8552">
          <cell r="B8552">
            <v>40697</v>
          </cell>
          <cell r="C8552">
            <v>67</v>
          </cell>
          <cell r="D8552" t="str">
            <v>ON</v>
          </cell>
          <cell r="E8552" t="str">
            <v>Purchase</v>
          </cell>
          <cell r="F8552" t="str">
            <v>Fixed</v>
          </cell>
          <cell r="I8552">
            <v>41.87</v>
          </cell>
          <cell r="J8552">
            <v>38.909999999999997</v>
          </cell>
          <cell r="K8552" t="str">
            <v>HiRatio</v>
          </cell>
          <cell r="L8552">
            <v>222918.07</v>
          </cell>
          <cell r="M8552" t="str">
            <v>Owner-Occupied</v>
          </cell>
          <cell r="N8552">
            <v>0</v>
          </cell>
          <cell r="O8552">
            <v>43831</v>
          </cell>
          <cell r="P8552" t="str">
            <v>Current</v>
          </cell>
        </row>
        <row r="8553">
          <cell r="B8553">
            <v>41627</v>
          </cell>
          <cell r="C8553">
            <v>37</v>
          </cell>
          <cell r="D8553" t="str">
            <v>ON</v>
          </cell>
          <cell r="E8553" t="str">
            <v>Purchase</v>
          </cell>
          <cell r="F8553" t="str">
            <v>ARM</v>
          </cell>
          <cell r="I8553">
            <v>25.34</v>
          </cell>
          <cell r="J8553">
            <v>20.56</v>
          </cell>
          <cell r="K8553" t="str">
            <v>Conv</v>
          </cell>
          <cell r="L8553">
            <v>522595.59</v>
          </cell>
          <cell r="M8553" t="str">
            <v>Owner-Occupied</v>
          </cell>
          <cell r="N8553">
            <v>0</v>
          </cell>
          <cell r="O8553">
            <v>43831</v>
          </cell>
          <cell r="P8553" t="str">
            <v>Current</v>
          </cell>
        </row>
        <row r="8554">
          <cell r="B8554">
            <v>42181</v>
          </cell>
          <cell r="C8554">
            <v>19</v>
          </cell>
          <cell r="D8554" t="str">
            <v>ON</v>
          </cell>
          <cell r="E8554" t="str">
            <v>Refinance External</v>
          </cell>
          <cell r="F8554" t="str">
            <v>ARM</v>
          </cell>
          <cell r="I8554">
            <v>24.5</v>
          </cell>
          <cell r="J8554">
            <v>24.5</v>
          </cell>
          <cell r="K8554" t="str">
            <v>Conv</v>
          </cell>
          <cell r="L8554">
            <v>0</v>
          </cell>
          <cell r="M8554" t="str">
            <v>Owner-Occupied</v>
          </cell>
          <cell r="N8554">
            <v>4</v>
          </cell>
          <cell r="O8554">
            <v>42543</v>
          </cell>
          <cell r="P8554" t="str">
            <v>Current</v>
          </cell>
        </row>
        <row r="8555">
          <cell r="B8555">
            <v>42626</v>
          </cell>
          <cell r="C8555">
            <v>4</v>
          </cell>
          <cell r="D8555" t="str">
            <v>AB</v>
          </cell>
          <cell r="E8555" t="str">
            <v>Purchase</v>
          </cell>
          <cell r="F8555" t="str">
            <v>ARM</v>
          </cell>
          <cell r="I8555">
            <v>27.37</v>
          </cell>
          <cell r="J8555">
            <v>19.72</v>
          </cell>
          <cell r="K8555" t="str">
            <v>Conv</v>
          </cell>
          <cell r="L8555">
            <v>407860.63</v>
          </cell>
          <cell r="M8555" t="str">
            <v>Owner-Occupied</v>
          </cell>
          <cell r="N8555">
            <v>0</v>
          </cell>
          <cell r="O8555">
            <v>43831</v>
          </cell>
          <cell r="P8555" t="str">
            <v>Current</v>
          </cell>
        </row>
        <row r="8556">
          <cell r="B8556">
            <v>42419</v>
          </cell>
          <cell r="C8556">
            <v>11</v>
          </cell>
          <cell r="D8556" t="str">
            <v>ON</v>
          </cell>
          <cell r="E8556" t="str">
            <v>Transfer</v>
          </cell>
          <cell r="F8556" t="str">
            <v>Fixed</v>
          </cell>
          <cell r="I8556">
            <v>20.2</v>
          </cell>
          <cell r="J8556">
            <v>16.489999999999998</v>
          </cell>
          <cell r="K8556" t="str">
            <v>Conv</v>
          </cell>
          <cell r="L8556">
            <v>494637.52</v>
          </cell>
          <cell r="M8556" t="str">
            <v>Owner-Occupied</v>
          </cell>
          <cell r="N8556">
            <v>0</v>
          </cell>
          <cell r="O8556">
            <v>43831</v>
          </cell>
          <cell r="P8556" t="str">
            <v>Current</v>
          </cell>
        </row>
        <row r="8557">
          <cell r="B8557">
            <v>41577</v>
          </cell>
          <cell r="C8557">
            <v>39</v>
          </cell>
          <cell r="D8557" t="str">
            <v>ON</v>
          </cell>
          <cell r="E8557" t="str">
            <v>Transfer</v>
          </cell>
          <cell r="F8557" t="str">
            <v>ARM</v>
          </cell>
          <cell r="I8557">
            <v>23.56</v>
          </cell>
          <cell r="J8557">
            <v>22.04</v>
          </cell>
          <cell r="K8557" t="str">
            <v>Conv</v>
          </cell>
          <cell r="L8557">
            <v>0</v>
          </cell>
          <cell r="M8557" t="str">
            <v>Owner-Occupied</v>
          </cell>
          <cell r="N8557">
            <v>4</v>
          </cell>
          <cell r="O8557">
            <v>42664</v>
          </cell>
          <cell r="P8557" t="str">
            <v>Current</v>
          </cell>
        </row>
        <row r="8558">
          <cell r="B8558">
            <v>42244</v>
          </cell>
          <cell r="C8558">
            <v>17</v>
          </cell>
          <cell r="D8558" t="str">
            <v>ON</v>
          </cell>
          <cell r="E8558" t="str">
            <v>Purchase</v>
          </cell>
          <cell r="F8558" t="str">
            <v>Fixed</v>
          </cell>
          <cell r="I8558">
            <v>41.11</v>
          </cell>
          <cell r="J8558">
            <v>22.28</v>
          </cell>
          <cell r="K8558" t="str">
            <v>HiRatio</v>
          </cell>
          <cell r="L8558">
            <v>0</v>
          </cell>
          <cell r="M8558" t="str">
            <v>Owner-Occupied</v>
          </cell>
          <cell r="N8558">
            <v>4</v>
          </cell>
          <cell r="O8558">
            <v>42660</v>
          </cell>
          <cell r="P8558" t="str">
            <v>Current</v>
          </cell>
        </row>
        <row r="8559">
          <cell r="B8559">
            <v>41138</v>
          </cell>
          <cell r="C8559">
            <v>53</v>
          </cell>
          <cell r="D8559" t="str">
            <v>ON</v>
          </cell>
          <cell r="E8559" t="str">
            <v>Refinance External</v>
          </cell>
          <cell r="F8559" t="str">
            <v>Fixed</v>
          </cell>
          <cell r="I8559">
            <v>37.97</v>
          </cell>
          <cell r="J8559">
            <v>8.49</v>
          </cell>
          <cell r="K8559" t="str">
            <v>Conv</v>
          </cell>
          <cell r="L8559">
            <v>0</v>
          </cell>
          <cell r="M8559" t="str">
            <v>Rental</v>
          </cell>
          <cell r="N8559">
            <v>4</v>
          </cell>
          <cell r="O8559">
            <v>41761</v>
          </cell>
          <cell r="P8559" t="str">
            <v>Current</v>
          </cell>
        </row>
        <row r="8560">
          <cell r="B8560">
            <v>42160</v>
          </cell>
          <cell r="C8560">
            <v>19</v>
          </cell>
          <cell r="D8560" t="str">
            <v>ON</v>
          </cell>
          <cell r="E8560" t="str">
            <v>Transfer</v>
          </cell>
          <cell r="F8560" t="str">
            <v>ARM</v>
          </cell>
          <cell r="I8560">
            <v>32.24</v>
          </cell>
          <cell r="J8560">
            <v>25.09</v>
          </cell>
          <cell r="K8560" t="str">
            <v>Conv</v>
          </cell>
          <cell r="L8560">
            <v>335031.65999999997</v>
          </cell>
          <cell r="M8560" t="str">
            <v>Owner-Occupied</v>
          </cell>
          <cell r="N8560">
            <v>0</v>
          </cell>
          <cell r="O8560">
            <v>43831</v>
          </cell>
          <cell r="P8560" t="str">
            <v>Current</v>
          </cell>
        </row>
        <row r="8561">
          <cell r="B8561">
            <v>42453</v>
          </cell>
          <cell r="C8561">
            <v>10</v>
          </cell>
          <cell r="D8561" t="str">
            <v>ON</v>
          </cell>
          <cell r="E8561" t="str">
            <v>Refinance External</v>
          </cell>
          <cell r="F8561" t="str">
            <v>Fixed</v>
          </cell>
          <cell r="I8561">
            <v>21.94</v>
          </cell>
          <cell r="J8561">
            <v>19.68</v>
          </cell>
          <cell r="K8561" t="str">
            <v>Conv</v>
          </cell>
          <cell r="L8561">
            <v>274720.98</v>
          </cell>
          <cell r="M8561" t="str">
            <v>Owner-Occupied</v>
          </cell>
          <cell r="N8561">
            <v>0</v>
          </cell>
          <cell r="O8561">
            <v>43831</v>
          </cell>
          <cell r="P8561" t="str">
            <v>Current</v>
          </cell>
        </row>
        <row r="8562">
          <cell r="B8562">
            <v>42719</v>
          </cell>
          <cell r="C8562">
            <v>1</v>
          </cell>
          <cell r="D8562" t="str">
            <v>ON</v>
          </cell>
          <cell r="E8562" t="str">
            <v>Purchase with Improvements</v>
          </cell>
          <cell r="F8562" t="str">
            <v>Fixed</v>
          </cell>
          <cell r="I8562">
            <v>33.950000000000003</v>
          </cell>
          <cell r="J8562">
            <v>33.950000000000003</v>
          </cell>
          <cell r="K8562" t="str">
            <v>Conv</v>
          </cell>
          <cell r="L8562">
            <v>311298.5</v>
          </cell>
          <cell r="M8562" t="str">
            <v>Owner-Occupied</v>
          </cell>
          <cell r="N8562">
            <v>0</v>
          </cell>
          <cell r="O8562">
            <v>43831</v>
          </cell>
          <cell r="P8562" t="str">
            <v>Current</v>
          </cell>
        </row>
        <row r="8563">
          <cell r="B8563">
            <v>42457</v>
          </cell>
          <cell r="C8563">
            <v>10</v>
          </cell>
          <cell r="D8563" t="str">
            <v>AB</v>
          </cell>
          <cell r="E8563" t="str">
            <v>Refinance External</v>
          </cell>
          <cell r="F8563" t="str">
            <v>Fixed</v>
          </cell>
          <cell r="I8563">
            <v>34.83</v>
          </cell>
          <cell r="J8563">
            <v>34.83</v>
          </cell>
          <cell r="K8563" t="str">
            <v>Conv</v>
          </cell>
          <cell r="L8563">
            <v>293197.49</v>
          </cell>
          <cell r="M8563" t="str">
            <v>Owner-Occupied</v>
          </cell>
          <cell r="N8563">
            <v>0</v>
          </cell>
          <cell r="O8563">
            <v>43831</v>
          </cell>
          <cell r="P8563" t="str">
            <v>Current</v>
          </cell>
        </row>
        <row r="8564">
          <cell r="B8564">
            <v>41607</v>
          </cell>
          <cell r="C8564">
            <v>38</v>
          </cell>
          <cell r="D8564" t="str">
            <v>ON</v>
          </cell>
          <cell r="E8564" t="str">
            <v>Purchase</v>
          </cell>
          <cell r="F8564" t="str">
            <v>Fixed</v>
          </cell>
          <cell r="I8564">
            <v>28.78</v>
          </cell>
          <cell r="J8564">
            <v>13.89</v>
          </cell>
          <cell r="K8564" t="str">
            <v>Conv</v>
          </cell>
          <cell r="L8564">
            <v>2248.5300000000002</v>
          </cell>
          <cell r="M8564" t="str">
            <v>Owner-Occupied</v>
          </cell>
          <cell r="N8564">
            <v>0</v>
          </cell>
          <cell r="O8564">
            <v>43831</v>
          </cell>
          <cell r="P8564" t="str">
            <v>Current</v>
          </cell>
        </row>
        <row r="8565">
          <cell r="B8565">
            <v>40961</v>
          </cell>
          <cell r="C8565">
            <v>59</v>
          </cell>
          <cell r="D8565" t="str">
            <v>AB</v>
          </cell>
          <cell r="E8565" t="str">
            <v>Purchase</v>
          </cell>
          <cell r="F8565" t="str">
            <v>Fixed</v>
          </cell>
          <cell r="I8565">
            <v>32.83</v>
          </cell>
          <cell r="J8565">
            <v>28.24</v>
          </cell>
          <cell r="K8565" t="str">
            <v>HiRatio</v>
          </cell>
          <cell r="L8565">
            <v>0</v>
          </cell>
          <cell r="M8565" t="str">
            <v>Owner-Occupied</v>
          </cell>
          <cell r="N8565">
            <v>4</v>
          </cell>
          <cell r="O8565">
            <v>42667</v>
          </cell>
          <cell r="P8565" t="str">
            <v>Current</v>
          </cell>
        </row>
        <row r="8566">
          <cell r="B8566">
            <v>40968</v>
          </cell>
          <cell r="C8566">
            <v>59</v>
          </cell>
          <cell r="D8566" t="str">
            <v>BC</v>
          </cell>
          <cell r="E8566" t="str">
            <v>Purchase</v>
          </cell>
          <cell r="F8566" t="str">
            <v>Fixed</v>
          </cell>
          <cell r="I8566">
            <v>36.44</v>
          </cell>
          <cell r="J8566">
            <v>36.42</v>
          </cell>
          <cell r="K8566" t="str">
            <v>HiRatio</v>
          </cell>
          <cell r="L8566">
            <v>364174.14</v>
          </cell>
          <cell r="M8566" t="str">
            <v>Owner-Occupied</v>
          </cell>
          <cell r="N8566">
            <v>0</v>
          </cell>
          <cell r="O8566">
            <v>43831</v>
          </cell>
          <cell r="P8566" t="str">
            <v>Current</v>
          </cell>
        </row>
        <row r="8567">
          <cell r="B8567">
            <v>41129</v>
          </cell>
          <cell r="C8567">
            <v>53</v>
          </cell>
          <cell r="D8567" t="str">
            <v>AB</v>
          </cell>
          <cell r="E8567" t="str">
            <v>Refinance External</v>
          </cell>
          <cell r="F8567" t="str">
            <v>Fixed</v>
          </cell>
          <cell r="I8567">
            <v>33.700000000000003</v>
          </cell>
          <cell r="J8567">
            <v>31.92</v>
          </cell>
          <cell r="K8567" t="str">
            <v>HiRatio</v>
          </cell>
          <cell r="L8567">
            <v>450313.47</v>
          </cell>
          <cell r="M8567" t="str">
            <v>Owner-Occupied</v>
          </cell>
          <cell r="N8567">
            <v>0</v>
          </cell>
          <cell r="O8567">
            <v>43831</v>
          </cell>
          <cell r="P8567" t="str">
            <v>Current</v>
          </cell>
        </row>
        <row r="8568">
          <cell r="B8568">
            <v>41871</v>
          </cell>
          <cell r="C8568">
            <v>29</v>
          </cell>
          <cell r="D8568" t="str">
            <v>ON</v>
          </cell>
          <cell r="E8568" t="str">
            <v>Purchase</v>
          </cell>
          <cell r="F8568" t="str">
            <v>ARM</v>
          </cell>
          <cell r="I8568">
            <v>20.84</v>
          </cell>
          <cell r="J8568">
            <v>17.45</v>
          </cell>
          <cell r="K8568" t="str">
            <v>Conv</v>
          </cell>
          <cell r="L8568">
            <v>264491.46999999997</v>
          </cell>
          <cell r="M8568" t="str">
            <v>Owner-Occupied</v>
          </cell>
          <cell r="N8568">
            <v>0</v>
          </cell>
          <cell r="O8568">
            <v>43831</v>
          </cell>
          <cell r="P8568" t="str">
            <v>Current</v>
          </cell>
        </row>
        <row r="8569">
          <cell r="B8569">
            <v>42387</v>
          </cell>
          <cell r="C8569">
            <v>12</v>
          </cell>
          <cell r="D8569" t="str">
            <v>BC</v>
          </cell>
          <cell r="E8569" t="str">
            <v>Purchase</v>
          </cell>
          <cell r="F8569" t="str">
            <v>ARM</v>
          </cell>
          <cell r="I8569">
            <v>23.6</v>
          </cell>
          <cell r="J8569">
            <v>23.27</v>
          </cell>
          <cell r="K8569" t="str">
            <v>Conv</v>
          </cell>
          <cell r="L8569">
            <v>277149.01</v>
          </cell>
          <cell r="M8569" t="str">
            <v>Owner-Occupied</v>
          </cell>
          <cell r="N8569">
            <v>0</v>
          </cell>
          <cell r="O8569">
            <v>43831</v>
          </cell>
          <cell r="P8569" t="str">
            <v>Current</v>
          </cell>
        </row>
        <row r="8570">
          <cell r="B8570">
            <v>42034</v>
          </cell>
          <cell r="C8570">
            <v>24</v>
          </cell>
          <cell r="D8570" t="str">
            <v>AB</v>
          </cell>
          <cell r="E8570" t="str">
            <v>Purchase</v>
          </cell>
          <cell r="F8570" t="str">
            <v>Fixed</v>
          </cell>
          <cell r="I8570">
            <v>40.39</v>
          </cell>
          <cell r="J8570">
            <v>34.659999999999997</v>
          </cell>
          <cell r="K8570" t="str">
            <v>HiRatio</v>
          </cell>
          <cell r="L8570">
            <v>473306.93</v>
          </cell>
          <cell r="M8570" t="str">
            <v>Owner-Occupied</v>
          </cell>
          <cell r="N8570">
            <v>0</v>
          </cell>
          <cell r="O8570">
            <v>43831</v>
          </cell>
          <cell r="P8570" t="str">
            <v>Current</v>
          </cell>
        </row>
        <row r="8571">
          <cell r="B8571">
            <v>41915</v>
          </cell>
          <cell r="C8571">
            <v>27</v>
          </cell>
          <cell r="D8571" t="str">
            <v>MB</v>
          </cell>
          <cell r="E8571" t="str">
            <v>Purchase</v>
          </cell>
          <cell r="F8571" t="str">
            <v>Fixed</v>
          </cell>
          <cell r="I8571">
            <v>43.89</v>
          </cell>
          <cell r="J8571">
            <v>32.71</v>
          </cell>
          <cell r="K8571" t="str">
            <v>Conv</v>
          </cell>
          <cell r="L8571">
            <v>278330.53000000003</v>
          </cell>
          <cell r="M8571" t="str">
            <v>Owner-Occupied</v>
          </cell>
          <cell r="N8571">
            <v>0</v>
          </cell>
          <cell r="O8571">
            <v>43831</v>
          </cell>
          <cell r="P8571" t="str">
            <v>Current</v>
          </cell>
        </row>
        <row r="8572">
          <cell r="B8572">
            <v>41061</v>
          </cell>
          <cell r="C8572">
            <v>55</v>
          </cell>
          <cell r="D8572" t="str">
            <v>ON</v>
          </cell>
          <cell r="E8572" t="str">
            <v>Purchase</v>
          </cell>
          <cell r="F8572" t="str">
            <v>Fixed</v>
          </cell>
          <cell r="I8572">
            <v>31.82</v>
          </cell>
          <cell r="J8572">
            <v>16</v>
          </cell>
          <cell r="K8572" t="str">
            <v>HiRatio</v>
          </cell>
          <cell r="L8572">
            <v>168953.71</v>
          </cell>
          <cell r="M8572" t="str">
            <v>Owner-Occupied</v>
          </cell>
          <cell r="N8572">
            <v>0</v>
          </cell>
          <cell r="O8572">
            <v>43831</v>
          </cell>
          <cell r="P8572" t="str">
            <v>Current</v>
          </cell>
        </row>
        <row r="8573">
          <cell r="B8573">
            <v>41617</v>
          </cell>
          <cell r="C8573">
            <v>37</v>
          </cell>
          <cell r="D8573" t="str">
            <v>ON</v>
          </cell>
          <cell r="E8573" t="str">
            <v>Purchase</v>
          </cell>
          <cell r="F8573" t="str">
            <v>ARM</v>
          </cell>
          <cell r="I8573">
            <v>34.74</v>
          </cell>
          <cell r="J8573">
            <v>20.079999999999998</v>
          </cell>
          <cell r="K8573" t="str">
            <v>HiRatio</v>
          </cell>
          <cell r="L8573">
            <v>150799.76999999999</v>
          </cell>
          <cell r="M8573" t="str">
            <v>Owner-Occupied</v>
          </cell>
          <cell r="N8573">
            <v>0</v>
          </cell>
          <cell r="O8573">
            <v>43831</v>
          </cell>
          <cell r="P8573" t="str">
            <v>Current</v>
          </cell>
        </row>
        <row r="8574">
          <cell r="B8574">
            <v>41166</v>
          </cell>
          <cell r="C8574">
            <v>52</v>
          </cell>
          <cell r="D8574" t="str">
            <v>AB</v>
          </cell>
          <cell r="E8574" t="str">
            <v>Purchase</v>
          </cell>
          <cell r="F8574" t="str">
            <v>Fixed</v>
          </cell>
          <cell r="I8574">
            <v>32.94</v>
          </cell>
          <cell r="J8574">
            <v>30.92</v>
          </cell>
          <cell r="K8574" t="str">
            <v>HiRatio</v>
          </cell>
          <cell r="L8574">
            <v>0</v>
          </cell>
          <cell r="M8574" t="str">
            <v>Owner-Occupied</v>
          </cell>
          <cell r="N8574">
            <v>4</v>
          </cell>
          <cell r="O8574">
            <v>42151</v>
          </cell>
          <cell r="P8574" t="str">
            <v>Current</v>
          </cell>
        </row>
        <row r="8575">
          <cell r="B8575">
            <v>42460</v>
          </cell>
          <cell r="C8575">
            <v>10</v>
          </cell>
          <cell r="D8575" t="str">
            <v>AB</v>
          </cell>
          <cell r="E8575" t="str">
            <v>Purchase</v>
          </cell>
          <cell r="F8575" t="str">
            <v>Fixed</v>
          </cell>
          <cell r="I8575">
            <v>23.77</v>
          </cell>
          <cell r="J8575">
            <v>23.26</v>
          </cell>
          <cell r="K8575" t="str">
            <v>Conv</v>
          </cell>
          <cell r="L8575">
            <v>224425.11</v>
          </cell>
          <cell r="M8575" t="str">
            <v>Owner-Occupied</v>
          </cell>
          <cell r="N8575">
            <v>0</v>
          </cell>
          <cell r="O8575">
            <v>43831</v>
          </cell>
          <cell r="P8575" t="str">
            <v>Current</v>
          </cell>
        </row>
        <row r="8576">
          <cell r="B8576">
            <v>42153</v>
          </cell>
          <cell r="C8576">
            <v>20</v>
          </cell>
          <cell r="D8576" t="str">
            <v>AB</v>
          </cell>
          <cell r="E8576" t="str">
            <v>Purchase</v>
          </cell>
          <cell r="F8576" t="str">
            <v>ARM</v>
          </cell>
          <cell r="I8576">
            <v>24.71</v>
          </cell>
          <cell r="J8576">
            <v>24.71</v>
          </cell>
          <cell r="K8576" t="str">
            <v>Conv</v>
          </cell>
          <cell r="L8576">
            <v>178893.51</v>
          </cell>
          <cell r="M8576" t="str">
            <v>Owner-Occupied</v>
          </cell>
          <cell r="N8576">
            <v>0</v>
          </cell>
          <cell r="O8576">
            <v>43831</v>
          </cell>
          <cell r="P8576" t="str">
            <v>Current</v>
          </cell>
        </row>
        <row r="8577">
          <cell r="B8577">
            <v>41507</v>
          </cell>
          <cell r="C8577">
            <v>41</v>
          </cell>
          <cell r="D8577" t="str">
            <v>ON</v>
          </cell>
          <cell r="E8577" t="str">
            <v>Purchase</v>
          </cell>
          <cell r="F8577" t="str">
            <v>Fixed</v>
          </cell>
          <cell r="I8577">
            <v>22.43</v>
          </cell>
          <cell r="J8577">
            <v>22.24</v>
          </cell>
          <cell r="K8577" t="str">
            <v>HiRatio</v>
          </cell>
          <cell r="L8577">
            <v>280861.65000000002</v>
          </cell>
          <cell r="M8577" t="str">
            <v>Owner-Occupied</v>
          </cell>
          <cell r="N8577">
            <v>0</v>
          </cell>
          <cell r="O8577">
            <v>43831</v>
          </cell>
          <cell r="P8577" t="str">
            <v>Current</v>
          </cell>
        </row>
        <row r="8578">
          <cell r="B8578">
            <v>42178</v>
          </cell>
          <cell r="C8578">
            <v>19</v>
          </cell>
          <cell r="D8578" t="str">
            <v>ON</v>
          </cell>
          <cell r="E8578" t="str">
            <v>Refinance External</v>
          </cell>
          <cell r="F8578" t="str">
            <v>ARM</v>
          </cell>
          <cell r="I8578">
            <v>27.23</v>
          </cell>
          <cell r="J8578">
            <v>26.94</v>
          </cell>
          <cell r="K8578" t="str">
            <v>Conv</v>
          </cell>
          <cell r="L8578">
            <v>281985.53000000003</v>
          </cell>
          <cell r="M8578" t="str">
            <v>Owner-Occupied</v>
          </cell>
          <cell r="N8578">
            <v>0</v>
          </cell>
          <cell r="O8578">
            <v>43831</v>
          </cell>
          <cell r="P8578" t="str">
            <v>Current</v>
          </cell>
        </row>
        <row r="8579">
          <cell r="B8579">
            <v>41927</v>
          </cell>
          <cell r="C8579">
            <v>27</v>
          </cell>
          <cell r="D8579" t="str">
            <v>MB</v>
          </cell>
          <cell r="E8579" t="str">
            <v>Purchase</v>
          </cell>
          <cell r="F8579" t="str">
            <v>Fixed</v>
          </cell>
          <cell r="I8579">
            <v>37.94</v>
          </cell>
          <cell r="J8579">
            <v>22.46</v>
          </cell>
          <cell r="K8579" t="str">
            <v>HiRatio</v>
          </cell>
          <cell r="L8579">
            <v>272444.96999999997</v>
          </cell>
          <cell r="M8579" t="str">
            <v>Owner-Occupied</v>
          </cell>
          <cell r="N8579">
            <v>0</v>
          </cell>
          <cell r="O8579">
            <v>43831</v>
          </cell>
          <cell r="P8579" t="str">
            <v>0-29</v>
          </cell>
        </row>
        <row r="8580">
          <cell r="B8580">
            <v>41584</v>
          </cell>
          <cell r="C8580">
            <v>38</v>
          </cell>
          <cell r="D8580" t="str">
            <v>AB</v>
          </cell>
          <cell r="E8580" t="str">
            <v>Transfer</v>
          </cell>
          <cell r="F8580" t="str">
            <v>Fixed</v>
          </cell>
          <cell r="I8580">
            <v>35.74</v>
          </cell>
          <cell r="J8580">
            <v>35.520000000000003</v>
          </cell>
          <cell r="K8580" t="str">
            <v>HiRatio</v>
          </cell>
          <cell r="L8580">
            <v>0</v>
          </cell>
          <cell r="M8580" t="str">
            <v>Owner-Occupied</v>
          </cell>
          <cell r="N8580">
            <v>4</v>
          </cell>
          <cell r="O8580">
            <v>42158</v>
          </cell>
          <cell r="P8580" t="str">
            <v>Current</v>
          </cell>
        </row>
        <row r="8581">
          <cell r="B8581">
            <v>42216</v>
          </cell>
          <cell r="C8581">
            <v>18</v>
          </cell>
          <cell r="D8581" t="str">
            <v>ON</v>
          </cell>
          <cell r="E8581" t="str">
            <v>Refinance External</v>
          </cell>
          <cell r="F8581" t="str">
            <v>Fixed</v>
          </cell>
          <cell r="I8581">
            <v>27.98</v>
          </cell>
          <cell r="J8581">
            <v>27.98</v>
          </cell>
          <cell r="K8581" t="str">
            <v>Conv</v>
          </cell>
          <cell r="L8581">
            <v>145986.6</v>
          </cell>
          <cell r="M8581" t="str">
            <v>Owner-Occupied</v>
          </cell>
          <cell r="N8581">
            <v>0</v>
          </cell>
          <cell r="O8581">
            <v>43831</v>
          </cell>
          <cell r="P8581" t="str">
            <v>Current</v>
          </cell>
        </row>
        <row r="8582">
          <cell r="B8582">
            <v>41596</v>
          </cell>
          <cell r="C8582">
            <v>38</v>
          </cell>
          <cell r="D8582" t="str">
            <v>ON</v>
          </cell>
          <cell r="E8582" t="str">
            <v>Purchase</v>
          </cell>
          <cell r="F8582" t="str">
            <v>Fixed</v>
          </cell>
          <cell r="I8582">
            <v>43.4</v>
          </cell>
          <cell r="J8582">
            <v>32.33</v>
          </cell>
          <cell r="K8582" t="str">
            <v>HiRatio</v>
          </cell>
          <cell r="L8582">
            <v>254360.76</v>
          </cell>
          <cell r="M8582" t="str">
            <v>Owner-Occupied</v>
          </cell>
          <cell r="N8582">
            <v>0</v>
          </cell>
          <cell r="O8582">
            <v>43831</v>
          </cell>
          <cell r="P8582" t="str">
            <v>0-29</v>
          </cell>
        </row>
        <row r="8583">
          <cell r="B8583">
            <v>42054</v>
          </cell>
          <cell r="C8583">
            <v>23</v>
          </cell>
          <cell r="D8583" t="str">
            <v>AB</v>
          </cell>
          <cell r="E8583" t="str">
            <v>Transfer</v>
          </cell>
          <cell r="F8583" t="str">
            <v>Fixed</v>
          </cell>
          <cell r="I8583">
            <v>32.799999999999997</v>
          </cell>
          <cell r="J8583">
            <v>27.25</v>
          </cell>
          <cell r="K8583" t="str">
            <v>Conv</v>
          </cell>
          <cell r="L8583">
            <v>240599.23</v>
          </cell>
          <cell r="M8583" t="str">
            <v>Owner-Occupied</v>
          </cell>
          <cell r="N8583">
            <v>0</v>
          </cell>
          <cell r="O8583">
            <v>43831</v>
          </cell>
          <cell r="P8583" t="str">
            <v>Current</v>
          </cell>
        </row>
        <row r="8584">
          <cell r="B8584">
            <v>41730</v>
          </cell>
          <cell r="C8584">
            <v>33</v>
          </cell>
          <cell r="D8584" t="str">
            <v>ON</v>
          </cell>
          <cell r="E8584" t="str">
            <v>Purchase</v>
          </cell>
          <cell r="F8584" t="str">
            <v>Fixed</v>
          </cell>
          <cell r="I8584">
            <v>31.25</v>
          </cell>
          <cell r="J8584">
            <v>30.54</v>
          </cell>
          <cell r="K8584" t="str">
            <v>Conv</v>
          </cell>
          <cell r="L8584">
            <v>287215.56</v>
          </cell>
          <cell r="M8584" t="str">
            <v>Owner-Occupied</v>
          </cell>
          <cell r="N8584">
            <v>0</v>
          </cell>
          <cell r="O8584">
            <v>43831</v>
          </cell>
          <cell r="P8584" t="str">
            <v>Current</v>
          </cell>
        </row>
        <row r="8585">
          <cell r="B8585">
            <v>42550</v>
          </cell>
          <cell r="C8585">
            <v>7</v>
          </cell>
          <cell r="D8585" t="str">
            <v>ON</v>
          </cell>
          <cell r="E8585" t="str">
            <v>Purchase</v>
          </cell>
          <cell r="F8585" t="str">
            <v>Fixed</v>
          </cell>
          <cell r="I8585">
            <v>38.85</v>
          </cell>
          <cell r="J8585">
            <v>38.729999999999997</v>
          </cell>
          <cell r="K8585" t="str">
            <v>Conv</v>
          </cell>
          <cell r="L8585">
            <v>688959.49</v>
          </cell>
          <cell r="M8585" t="str">
            <v>Owner-Occupied</v>
          </cell>
          <cell r="N8585">
            <v>0</v>
          </cell>
          <cell r="O8585">
            <v>43831</v>
          </cell>
          <cell r="P8585" t="str">
            <v>Current</v>
          </cell>
        </row>
        <row r="8586">
          <cell r="B8586">
            <v>40885</v>
          </cell>
          <cell r="C8586">
            <v>61</v>
          </cell>
          <cell r="D8586" t="str">
            <v>ON</v>
          </cell>
          <cell r="E8586" t="str">
            <v>Purchase</v>
          </cell>
          <cell r="F8586" t="str">
            <v>Fixed</v>
          </cell>
          <cell r="I8586">
            <v>29.34</v>
          </cell>
          <cell r="J8586">
            <v>19.73</v>
          </cell>
          <cell r="K8586" t="str">
            <v>HiRatio</v>
          </cell>
          <cell r="L8586">
            <v>0</v>
          </cell>
          <cell r="M8586" t="str">
            <v>Owner-Occupied</v>
          </cell>
          <cell r="N8586">
            <v>4</v>
          </cell>
          <cell r="O8586">
            <v>42306</v>
          </cell>
          <cell r="P8586" t="str">
            <v>Current</v>
          </cell>
        </row>
        <row r="8587">
          <cell r="B8587">
            <v>40879</v>
          </cell>
          <cell r="C8587">
            <v>61</v>
          </cell>
          <cell r="D8587" t="str">
            <v>SK</v>
          </cell>
          <cell r="E8587" t="str">
            <v>Refinance External</v>
          </cell>
          <cell r="F8587" t="str">
            <v>Fixed</v>
          </cell>
          <cell r="I8587">
            <v>28.69</v>
          </cell>
          <cell r="J8587">
            <v>22.01</v>
          </cell>
          <cell r="K8587" t="str">
            <v>Conv</v>
          </cell>
          <cell r="L8587">
            <v>0</v>
          </cell>
          <cell r="M8587" t="str">
            <v>Owner-Occupied</v>
          </cell>
          <cell r="N8587">
            <v>4</v>
          </cell>
          <cell r="O8587">
            <v>41452</v>
          </cell>
          <cell r="P8587" t="str">
            <v>Current</v>
          </cell>
        </row>
        <row r="8588">
          <cell r="B8588">
            <v>40724</v>
          </cell>
          <cell r="C8588">
            <v>67</v>
          </cell>
          <cell r="D8588" t="str">
            <v>ON</v>
          </cell>
          <cell r="E8588" t="str">
            <v>Purchase</v>
          </cell>
          <cell r="F8588" t="str">
            <v>Fixed</v>
          </cell>
          <cell r="I8588">
            <v>31.83</v>
          </cell>
          <cell r="J8588">
            <v>25.2</v>
          </cell>
          <cell r="K8588" t="str">
            <v>HiRatio</v>
          </cell>
          <cell r="L8588">
            <v>0</v>
          </cell>
          <cell r="M8588" t="str">
            <v>Owner-Occupied</v>
          </cell>
          <cell r="N8588">
            <v>4</v>
          </cell>
          <cell r="O8588">
            <v>42158</v>
          </cell>
          <cell r="P8588" t="str">
            <v>Current</v>
          </cell>
        </row>
        <row r="8589">
          <cell r="B8589">
            <v>42181</v>
          </cell>
          <cell r="C8589">
            <v>19</v>
          </cell>
          <cell r="D8589" t="str">
            <v>ON</v>
          </cell>
          <cell r="E8589" t="str">
            <v>Purchase</v>
          </cell>
          <cell r="F8589" t="str">
            <v>Fixed</v>
          </cell>
          <cell r="I8589">
            <v>24.23</v>
          </cell>
          <cell r="J8589">
            <v>17.63</v>
          </cell>
          <cell r="K8589" t="str">
            <v>HiRatio</v>
          </cell>
          <cell r="L8589">
            <v>244048.17</v>
          </cell>
          <cell r="M8589" t="str">
            <v>Owner-Occupied</v>
          </cell>
          <cell r="N8589">
            <v>0</v>
          </cell>
          <cell r="O8589">
            <v>43831</v>
          </cell>
          <cell r="P8589" t="str">
            <v>Current</v>
          </cell>
        </row>
        <row r="8590">
          <cell r="B8590">
            <v>42713</v>
          </cell>
          <cell r="C8590">
            <v>1</v>
          </cell>
          <cell r="D8590" t="str">
            <v>ON</v>
          </cell>
          <cell r="E8590" t="str">
            <v>Portable</v>
          </cell>
          <cell r="F8590" t="str">
            <v>Fixed</v>
          </cell>
          <cell r="I8590">
            <v>34.549999999999997</v>
          </cell>
          <cell r="J8590">
            <v>22.46</v>
          </cell>
          <cell r="K8590" t="str">
            <v>HiRatio</v>
          </cell>
          <cell r="L8590">
            <v>299116.38</v>
          </cell>
          <cell r="M8590" t="str">
            <v>Owner-Occupied</v>
          </cell>
          <cell r="N8590">
            <v>0</v>
          </cell>
          <cell r="O8590">
            <v>43831</v>
          </cell>
          <cell r="P8590" t="str">
            <v>Current</v>
          </cell>
        </row>
        <row r="8591">
          <cell r="B8591">
            <v>42244</v>
          </cell>
          <cell r="C8591">
            <v>17</v>
          </cell>
          <cell r="D8591" t="str">
            <v>BC</v>
          </cell>
          <cell r="E8591" t="str">
            <v>Refinance External</v>
          </cell>
          <cell r="F8591" t="str">
            <v>ARM</v>
          </cell>
          <cell r="I8591">
            <v>22.51</v>
          </cell>
          <cell r="J8591">
            <v>17.64</v>
          </cell>
          <cell r="K8591" t="str">
            <v>Conv</v>
          </cell>
          <cell r="L8591">
            <v>0</v>
          </cell>
          <cell r="M8591" t="str">
            <v>Owner-Occupied</v>
          </cell>
          <cell r="N8591">
            <v>4</v>
          </cell>
          <cell r="O8591">
            <v>42418</v>
          </cell>
          <cell r="P8591" t="str">
            <v>Current</v>
          </cell>
        </row>
        <row r="8592">
          <cell r="B8592">
            <v>41877</v>
          </cell>
          <cell r="C8592">
            <v>29</v>
          </cell>
          <cell r="D8592" t="str">
            <v>ON</v>
          </cell>
          <cell r="E8592" t="str">
            <v>Refinance External</v>
          </cell>
          <cell r="F8592" t="str">
            <v>ARM</v>
          </cell>
          <cell r="I8592">
            <v>31.33</v>
          </cell>
          <cell r="J8592">
            <v>27.49</v>
          </cell>
          <cell r="K8592" t="str">
            <v>Conv</v>
          </cell>
          <cell r="L8592">
            <v>316760.90999999997</v>
          </cell>
          <cell r="M8592" t="str">
            <v>Owner-Occupied</v>
          </cell>
          <cell r="N8592">
            <v>0</v>
          </cell>
          <cell r="O8592">
            <v>43831</v>
          </cell>
          <cell r="P8592" t="str">
            <v>Current</v>
          </cell>
        </row>
        <row r="8593">
          <cell r="B8593">
            <v>42272</v>
          </cell>
          <cell r="C8593">
            <v>16</v>
          </cell>
          <cell r="D8593" t="str">
            <v>AB</v>
          </cell>
          <cell r="E8593" t="str">
            <v>Purchase</v>
          </cell>
          <cell r="F8593" t="str">
            <v>Fixed</v>
          </cell>
          <cell r="I8593">
            <v>39.14</v>
          </cell>
          <cell r="J8593">
            <v>27.42</v>
          </cell>
          <cell r="K8593" t="str">
            <v>HiRatio</v>
          </cell>
          <cell r="L8593">
            <v>216672.65</v>
          </cell>
          <cell r="M8593" t="str">
            <v>Owner-Occupied</v>
          </cell>
          <cell r="N8593">
            <v>0</v>
          </cell>
          <cell r="O8593">
            <v>43831</v>
          </cell>
          <cell r="P8593" t="str">
            <v>Current</v>
          </cell>
        </row>
        <row r="8594">
          <cell r="B8594">
            <v>41586</v>
          </cell>
          <cell r="C8594">
            <v>38</v>
          </cell>
          <cell r="D8594" t="str">
            <v>AB</v>
          </cell>
          <cell r="E8594" t="str">
            <v>Purchase</v>
          </cell>
          <cell r="F8594" t="str">
            <v>ARM</v>
          </cell>
          <cell r="I8594">
            <v>36.39</v>
          </cell>
          <cell r="J8594">
            <v>17.760000000000002</v>
          </cell>
          <cell r="K8594" t="str">
            <v>Conv</v>
          </cell>
          <cell r="L8594">
            <v>444823.42</v>
          </cell>
          <cell r="M8594" t="str">
            <v>Rental</v>
          </cell>
          <cell r="N8594">
            <v>0</v>
          </cell>
          <cell r="O8594">
            <v>43831</v>
          </cell>
          <cell r="P8594" t="str">
            <v>Current</v>
          </cell>
        </row>
        <row r="8595">
          <cell r="B8595">
            <v>40977</v>
          </cell>
          <cell r="C8595">
            <v>58</v>
          </cell>
          <cell r="D8595" t="str">
            <v>AB</v>
          </cell>
          <cell r="E8595" t="str">
            <v>Purchase</v>
          </cell>
          <cell r="F8595" t="str">
            <v>Fixed</v>
          </cell>
          <cell r="I8595">
            <v>36.65</v>
          </cell>
          <cell r="J8595">
            <v>18.28</v>
          </cell>
          <cell r="K8595" t="str">
            <v>HiRatio</v>
          </cell>
          <cell r="L8595">
            <v>0</v>
          </cell>
          <cell r="M8595" t="str">
            <v>Owner-Occupied</v>
          </cell>
          <cell r="N8595">
            <v>4</v>
          </cell>
          <cell r="O8595">
            <v>42072</v>
          </cell>
          <cell r="P8595" t="str">
            <v>Current</v>
          </cell>
        </row>
        <row r="8596">
          <cell r="B8596">
            <v>42256</v>
          </cell>
          <cell r="C8596">
            <v>16</v>
          </cell>
          <cell r="D8596" t="str">
            <v>ON</v>
          </cell>
          <cell r="E8596" t="str">
            <v>Transfer</v>
          </cell>
          <cell r="F8596" t="str">
            <v>ARM</v>
          </cell>
          <cell r="I8596">
            <v>34.71</v>
          </cell>
          <cell r="J8596">
            <v>23.76</v>
          </cell>
          <cell r="K8596" t="str">
            <v>Conv</v>
          </cell>
          <cell r="L8596">
            <v>232380.33</v>
          </cell>
          <cell r="M8596" t="str">
            <v>Owner-Occupied</v>
          </cell>
          <cell r="N8596">
            <v>0</v>
          </cell>
          <cell r="O8596">
            <v>43831</v>
          </cell>
          <cell r="P8596" t="str">
            <v>Current</v>
          </cell>
        </row>
        <row r="8597">
          <cell r="B8597">
            <v>41551</v>
          </cell>
          <cell r="C8597">
            <v>39</v>
          </cell>
          <cell r="D8597" t="str">
            <v>ON</v>
          </cell>
          <cell r="E8597" t="str">
            <v>Refinance External</v>
          </cell>
          <cell r="F8597" t="str">
            <v>ARM</v>
          </cell>
          <cell r="I8597">
            <v>33.1</v>
          </cell>
          <cell r="J8597">
            <v>23.59</v>
          </cell>
          <cell r="K8597" t="str">
            <v>Conv</v>
          </cell>
          <cell r="L8597">
            <v>156800.66</v>
          </cell>
          <cell r="M8597" t="str">
            <v>Owner-Occupied</v>
          </cell>
          <cell r="N8597">
            <v>0</v>
          </cell>
          <cell r="O8597">
            <v>43831</v>
          </cell>
          <cell r="P8597" t="str">
            <v>Current</v>
          </cell>
        </row>
        <row r="8598">
          <cell r="B8598">
            <v>42501</v>
          </cell>
          <cell r="C8598">
            <v>8</v>
          </cell>
          <cell r="D8598" t="str">
            <v>ON</v>
          </cell>
          <cell r="E8598" t="str">
            <v>Purchase</v>
          </cell>
          <cell r="F8598" t="str">
            <v>ARM</v>
          </cell>
          <cell r="I8598">
            <v>24.22</v>
          </cell>
          <cell r="J8598">
            <v>19.579999999999998</v>
          </cell>
          <cell r="K8598" t="str">
            <v>Conv</v>
          </cell>
          <cell r="L8598">
            <v>444930.36</v>
          </cell>
          <cell r="M8598" t="str">
            <v>Owner-Occupied</v>
          </cell>
          <cell r="N8598">
            <v>0</v>
          </cell>
          <cell r="O8598">
            <v>43831</v>
          </cell>
          <cell r="P8598" t="str">
            <v>Current</v>
          </cell>
        </row>
        <row r="8599">
          <cell r="B8599">
            <v>40589</v>
          </cell>
          <cell r="C8599">
            <v>71</v>
          </cell>
          <cell r="D8599" t="str">
            <v>ON</v>
          </cell>
          <cell r="E8599" t="str">
            <v>Transfer</v>
          </cell>
          <cell r="F8599" t="str">
            <v>ARM</v>
          </cell>
          <cell r="I8599">
            <v>35.22</v>
          </cell>
          <cell r="J8599">
            <v>34.020000000000003</v>
          </cell>
          <cell r="K8599" t="str">
            <v>HiRatio</v>
          </cell>
          <cell r="L8599">
            <v>0</v>
          </cell>
          <cell r="M8599" t="str">
            <v>Owner-Occupied</v>
          </cell>
          <cell r="N8599">
            <v>4</v>
          </cell>
          <cell r="O8599">
            <v>41619</v>
          </cell>
          <cell r="P8599" t="str">
            <v>Current</v>
          </cell>
        </row>
        <row r="8600">
          <cell r="B8600">
            <v>40949</v>
          </cell>
          <cell r="C8600">
            <v>59</v>
          </cell>
          <cell r="D8600" t="str">
            <v>AB</v>
          </cell>
          <cell r="E8600" t="str">
            <v>Refinance External</v>
          </cell>
          <cell r="F8600" t="str">
            <v>Fixed</v>
          </cell>
          <cell r="I8600">
            <v>43.7</v>
          </cell>
          <cell r="J8600">
            <v>14.73</v>
          </cell>
          <cell r="K8600" t="str">
            <v>Conv</v>
          </cell>
          <cell r="L8600">
            <v>0</v>
          </cell>
          <cell r="M8600" t="str">
            <v>Second Home</v>
          </cell>
          <cell r="N8600">
            <v>4</v>
          </cell>
          <cell r="O8600">
            <v>41857</v>
          </cell>
          <cell r="P8600" t="str">
            <v>Current</v>
          </cell>
        </row>
        <row r="8601">
          <cell r="B8601">
            <v>41416</v>
          </cell>
          <cell r="C8601">
            <v>44</v>
          </cell>
          <cell r="D8601" t="str">
            <v>ON</v>
          </cell>
          <cell r="E8601" t="str">
            <v>Purchase</v>
          </cell>
          <cell r="F8601" t="str">
            <v>Fixed</v>
          </cell>
          <cell r="I8601">
            <v>27.25</v>
          </cell>
          <cell r="J8601">
            <v>27.25</v>
          </cell>
          <cell r="K8601" t="str">
            <v>HiRatio</v>
          </cell>
          <cell r="L8601">
            <v>201666.83</v>
          </cell>
          <cell r="M8601" t="str">
            <v>Owner-Occupied</v>
          </cell>
          <cell r="N8601">
            <v>0</v>
          </cell>
          <cell r="O8601">
            <v>43831</v>
          </cell>
          <cell r="P8601" t="str">
            <v>Current</v>
          </cell>
        </row>
        <row r="8602">
          <cell r="B8602">
            <v>41418</v>
          </cell>
          <cell r="C8602">
            <v>44</v>
          </cell>
          <cell r="D8602" t="str">
            <v>ON</v>
          </cell>
          <cell r="E8602" t="str">
            <v>Purchase</v>
          </cell>
          <cell r="F8602" t="str">
            <v>Fixed</v>
          </cell>
          <cell r="I8602">
            <v>33.82</v>
          </cell>
          <cell r="J8602">
            <v>30.94</v>
          </cell>
          <cell r="K8602" t="str">
            <v>HiRatio</v>
          </cell>
          <cell r="L8602">
            <v>326890.17</v>
          </cell>
          <cell r="M8602" t="str">
            <v>Owner-Occupied</v>
          </cell>
          <cell r="N8602">
            <v>0</v>
          </cell>
          <cell r="O8602">
            <v>43831</v>
          </cell>
          <cell r="P8602" t="str">
            <v>Current</v>
          </cell>
        </row>
        <row r="8603">
          <cell r="B8603">
            <v>41383</v>
          </cell>
          <cell r="C8603">
            <v>45</v>
          </cell>
          <cell r="D8603" t="str">
            <v>ON</v>
          </cell>
          <cell r="E8603" t="str">
            <v>Purchase</v>
          </cell>
          <cell r="F8603" t="str">
            <v>Fixed</v>
          </cell>
          <cell r="I8603">
            <v>38.29</v>
          </cell>
          <cell r="J8603">
            <v>17.96</v>
          </cell>
          <cell r="K8603" t="str">
            <v>HiRatio</v>
          </cell>
          <cell r="L8603">
            <v>210831.52</v>
          </cell>
          <cell r="M8603" t="str">
            <v>Owner-Occupied</v>
          </cell>
          <cell r="N8603">
            <v>0</v>
          </cell>
          <cell r="O8603">
            <v>43831</v>
          </cell>
          <cell r="P8603" t="str">
            <v>Current</v>
          </cell>
        </row>
        <row r="8604">
          <cell r="B8604">
            <v>41547</v>
          </cell>
          <cell r="C8604">
            <v>40</v>
          </cell>
          <cell r="D8604" t="str">
            <v>SK</v>
          </cell>
          <cell r="E8604" t="str">
            <v>Refinance External</v>
          </cell>
          <cell r="F8604" t="str">
            <v>ARM</v>
          </cell>
          <cell r="I8604">
            <v>29.29</v>
          </cell>
          <cell r="J8604">
            <v>9.0399999999999991</v>
          </cell>
          <cell r="K8604" t="str">
            <v>HiRatio</v>
          </cell>
          <cell r="L8604">
            <v>0</v>
          </cell>
          <cell r="M8604" t="str">
            <v>Owner-Occupied</v>
          </cell>
          <cell r="N8604">
            <v>4</v>
          </cell>
          <cell r="O8604">
            <v>42101</v>
          </cell>
          <cell r="P8604" t="str">
            <v>Current</v>
          </cell>
        </row>
        <row r="8605">
          <cell r="B8605">
            <v>41025</v>
          </cell>
          <cell r="C8605">
            <v>57</v>
          </cell>
          <cell r="D8605" t="str">
            <v>AB</v>
          </cell>
          <cell r="E8605" t="str">
            <v>Refinance External</v>
          </cell>
          <cell r="F8605" t="str">
            <v>Fixed</v>
          </cell>
          <cell r="I8605">
            <v>29.01</v>
          </cell>
          <cell r="J8605">
            <v>29.01</v>
          </cell>
          <cell r="K8605" t="str">
            <v>Conv</v>
          </cell>
          <cell r="L8605">
            <v>0</v>
          </cell>
          <cell r="M8605" t="str">
            <v>Owner-Occupied</v>
          </cell>
          <cell r="N8605">
            <v>4</v>
          </cell>
          <cell r="O8605">
            <v>42664</v>
          </cell>
          <cell r="P8605" t="str">
            <v>Current</v>
          </cell>
        </row>
        <row r="8606">
          <cell r="B8606">
            <v>40863</v>
          </cell>
          <cell r="C8606">
            <v>62</v>
          </cell>
          <cell r="D8606" t="str">
            <v>AB</v>
          </cell>
          <cell r="E8606" t="str">
            <v>Purchase</v>
          </cell>
          <cell r="F8606" t="str">
            <v>Fixed</v>
          </cell>
          <cell r="I8606">
            <v>27</v>
          </cell>
          <cell r="J8606">
            <v>26.62</v>
          </cell>
          <cell r="K8606" t="str">
            <v>HiRatio</v>
          </cell>
          <cell r="L8606">
            <v>0</v>
          </cell>
          <cell r="M8606" t="str">
            <v>Owner-Occupied</v>
          </cell>
          <cell r="N8606">
            <v>4</v>
          </cell>
          <cell r="O8606">
            <v>41960</v>
          </cell>
          <cell r="P8606" t="str">
            <v>Current</v>
          </cell>
        </row>
        <row r="8607">
          <cell r="B8607">
            <v>41820</v>
          </cell>
          <cell r="C8607">
            <v>31</v>
          </cell>
          <cell r="D8607" t="str">
            <v>ON</v>
          </cell>
          <cell r="E8607" t="str">
            <v>Refinance External</v>
          </cell>
          <cell r="F8607" t="str">
            <v>ARM</v>
          </cell>
          <cell r="I8607">
            <v>23.93</v>
          </cell>
          <cell r="J8607">
            <v>23.58</v>
          </cell>
          <cell r="K8607" t="str">
            <v>Conv</v>
          </cell>
          <cell r="L8607">
            <v>144861.73000000001</v>
          </cell>
          <cell r="M8607" t="str">
            <v>Owner-Occupied</v>
          </cell>
          <cell r="N8607">
            <v>0</v>
          </cell>
          <cell r="O8607">
            <v>43831</v>
          </cell>
          <cell r="P8607" t="str">
            <v>Current</v>
          </cell>
        </row>
        <row r="8608">
          <cell r="B8608">
            <v>42023</v>
          </cell>
          <cell r="C8608">
            <v>24</v>
          </cell>
          <cell r="D8608" t="str">
            <v>ON</v>
          </cell>
          <cell r="E8608" t="str">
            <v>Refinance External</v>
          </cell>
          <cell r="F8608" t="str">
            <v>Fixed</v>
          </cell>
          <cell r="I8608">
            <v>23.79</v>
          </cell>
          <cell r="J8608">
            <v>22.34</v>
          </cell>
          <cell r="K8608" t="str">
            <v>Conv</v>
          </cell>
          <cell r="L8608">
            <v>154534.15</v>
          </cell>
          <cell r="M8608" t="str">
            <v>Owner-Occupied</v>
          </cell>
          <cell r="N8608">
            <v>0</v>
          </cell>
          <cell r="O8608">
            <v>43831</v>
          </cell>
          <cell r="P8608" t="str">
            <v>Current</v>
          </cell>
        </row>
        <row r="8609">
          <cell r="B8609">
            <v>41257</v>
          </cell>
          <cell r="C8609">
            <v>49</v>
          </cell>
          <cell r="D8609" t="str">
            <v>ON</v>
          </cell>
          <cell r="E8609" t="str">
            <v>Purchase</v>
          </cell>
          <cell r="F8609" t="str">
            <v>Fixed</v>
          </cell>
          <cell r="I8609">
            <v>41.39</v>
          </cell>
          <cell r="J8609">
            <v>18.2</v>
          </cell>
          <cell r="K8609" t="str">
            <v>HiRatio</v>
          </cell>
          <cell r="L8609">
            <v>391541.99</v>
          </cell>
          <cell r="M8609" t="str">
            <v>Owner-Occupied</v>
          </cell>
          <cell r="N8609">
            <v>0</v>
          </cell>
          <cell r="O8609">
            <v>43831</v>
          </cell>
          <cell r="P8609" t="str">
            <v>Current</v>
          </cell>
        </row>
        <row r="8610">
          <cell r="B8610">
            <v>42208</v>
          </cell>
          <cell r="C8610">
            <v>18</v>
          </cell>
          <cell r="D8610" t="str">
            <v>BC</v>
          </cell>
          <cell r="E8610" t="str">
            <v>Transfer</v>
          </cell>
          <cell r="F8610" t="str">
            <v>ARM</v>
          </cell>
          <cell r="I8610">
            <v>35.82</v>
          </cell>
          <cell r="J8610">
            <v>32.72</v>
          </cell>
          <cell r="K8610" t="str">
            <v>Conv</v>
          </cell>
          <cell r="L8610">
            <v>404593.72</v>
          </cell>
          <cell r="M8610" t="str">
            <v>Owner-Occupied</v>
          </cell>
          <cell r="N8610">
            <v>0</v>
          </cell>
          <cell r="O8610">
            <v>43831</v>
          </cell>
          <cell r="P8610" t="str">
            <v>Current</v>
          </cell>
        </row>
        <row r="8611">
          <cell r="B8611">
            <v>41913</v>
          </cell>
          <cell r="C8611">
            <v>27</v>
          </cell>
          <cell r="D8611" t="str">
            <v>ON</v>
          </cell>
          <cell r="E8611" t="str">
            <v>Refinance External</v>
          </cell>
          <cell r="F8611" t="str">
            <v>ARM</v>
          </cell>
          <cell r="I8611">
            <v>31.66</v>
          </cell>
          <cell r="J8611">
            <v>18.71</v>
          </cell>
          <cell r="K8611" t="str">
            <v>Conv</v>
          </cell>
          <cell r="L8611">
            <v>241486.93</v>
          </cell>
          <cell r="M8611" t="str">
            <v>Owner-Occupied</v>
          </cell>
          <cell r="N8611">
            <v>0</v>
          </cell>
          <cell r="O8611">
            <v>43831</v>
          </cell>
          <cell r="P8611" t="str">
            <v>Current</v>
          </cell>
        </row>
        <row r="8612">
          <cell r="B8612">
            <v>40829</v>
          </cell>
          <cell r="C8612">
            <v>63</v>
          </cell>
          <cell r="D8612" t="str">
            <v>AB</v>
          </cell>
          <cell r="E8612" t="str">
            <v>Purchase</v>
          </cell>
          <cell r="F8612" t="str">
            <v>Fixed</v>
          </cell>
          <cell r="I8612">
            <v>34.17</v>
          </cell>
          <cell r="J8612">
            <v>13.87</v>
          </cell>
          <cell r="K8612" t="str">
            <v>HiRatio</v>
          </cell>
          <cell r="L8612">
            <v>208702.39</v>
          </cell>
          <cell r="M8612" t="str">
            <v>Second Home</v>
          </cell>
          <cell r="N8612">
            <v>0</v>
          </cell>
          <cell r="O8612">
            <v>43831</v>
          </cell>
          <cell r="P8612" t="str">
            <v>Current</v>
          </cell>
        </row>
        <row r="8613">
          <cell r="B8613">
            <v>41858</v>
          </cell>
          <cell r="C8613">
            <v>29</v>
          </cell>
          <cell r="D8613" t="str">
            <v>ON</v>
          </cell>
          <cell r="E8613" t="str">
            <v>Purchase</v>
          </cell>
          <cell r="F8613" t="str">
            <v>ARM</v>
          </cell>
          <cell r="I8613">
            <v>26.53</v>
          </cell>
          <cell r="J8613">
            <v>25.09</v>
          </cell>
          <cell r="K8613" t="str">
            <v>Conv</v>
          </cell>
          <cell r="L8613">
            <v>265804.23</v>
          </cell>
          <cell r="M8613" t="str">
            <v>Owner-Occupied</v>
          </cell>
          <cell r="N8613">
            <v>0</v>
          </cell>
          <cell r="O8613">
            <v>43831</v>
          </cell>
          <cell r="P8613" t="str">
            <v>Current</v>
          </cell>
        </row>
        <row r="8614">
          <cell r="B8614">
            <v>41943</v>
          </cell>
          <cell r="C8614">
            <v>27</v>
          </cell>
          <cell r="D8614" t="str">
            <v>ON</v>
          </cell>
          <cell r="E8614" t="str">
            <v>Refinance External</v>
          </cell>
          <cell r="F8614" t="str">
            <v>ARM</v>
          </cell>
          <cell r="I8614">
            <v>27.28</v>
          </cell>
          <cell r="J8614">
            <v>27.28</v>
          </cell>
          <cell r="K8614" t="str">
            <v>Conv</v>
          </cell>
          <cell r="L8614">
            <v>121537.89</v>
          </cell>
          <cell r="M8614" t="str">
            <v>Owner-Occupied</v>
          </cell>
          <cell r="N8614">
            <v>0</v>
          </cell>
          <cell r="O8614">
            <v>43831</v>
          </cell>
          <cell r="P8614" t="str">
            <v>Current</v>
          </cell>
        </row>
        <row r="8615">
          <cell r="B8615">
            <v>40617</v>
          </cell>
          <cell r="C8615">
            <v>70</v>
          </cell>
          <cell r="D8615" t="str">
            <v>AB</v>
          </cell>
          <cell r="E8615" t="str">
            <v>Purchase</v>
          </cell>
          <cell r="F8615" t="str">
            <v>ARM</v>
          </cell>
          <cell r="I8615">
            <v>28.05</v>
          </cell>
          <cell r="J8615">
            <v>12.81</v>
          </cell>
          <cell r="K8615" t="str">
            <v>HiRatio</v>
          </cell>
          <cell r="L8615">
            <v>0</v>
          </cell>
          <cell r="M8615" t="str">
            <v>Second Home</v>
          </cell>
          <cell r="N8615">
            <v>4</v>
          </cell>
          <cell r="O8615">
            <v>40749</v>
          </cell>
          <cell r="P8615" t="str">
            <v>Current</v>
          </cell>
        </row>
        <row r="8616">
          <cell r="B8616">
            <v>41026</v>
          </cell>
          <cell r="C8616">
            <v>57</v>
          </cell>
          <cell r="D8616" t="str">
            <v>ON</v>
          </cell>
          <cell r="E8616" t="str">
            <v>Refinance External</v>
          </cell>
          <cell r="F8616" t="str">
            <v>Fixed</v>
          </cell>
          <cell r="I8616">
            <v>36.65</v>
          </cell>
          <cell r="J8616">
            <v>16.82</v>
          </cell>
          <cell r="K8616" t="str">
            <v>HiRatio</v>
          </cell>
          <cell r="L8616">
            <v>146624.65</v>
          </cell>
          <cell r="M8616" t="str">
            <v>Owner-Occupied</v>
          </cell>
          <cell r="N8616">
            <v>0</v>
          </cell>
          <cell r="O8616">
            <v>43831</v>
          </cell>
          <cell r="P8616" t="str">
            <v>Current</v>
          </cell>
        </row>
        <row r="8617">
          <cell r="B8617">
            <v>41698</v>
          </cell>
          <cell r="C8617">
            <v>35</v>
          </cell>
          <cell r="D8617" t="str">
            <v>ON</v>
          </cell>
          <cell r="E8617" t="str">
            <v>Refinance External</v>
          </cell>
          <cell r="F8617" t="str">
            <v>ARM</v>
          </cell>
          <cell r="I8617">
            <v>36.340000000000003</v>
          </cell>
          <cell r="J8617">
            <v>22.98</v>
          </cell>
          <cell r="K8617" t="str">
            <v>Conv</v>
          </cell>
          <cell r="L8617">
            <v>0</v>
          </cell>
          <cell r="M8617" t="str">
            <v>Owner-Occupied</v>
          </cell>
          <cell r="N8617">
            <v>4</v>
          </cell>
          <cell r="O8617">
            <v>41961</v>
          </cell>
          <cell r="P8617" t="str">
            <v>Current</v>
          </cell>
        </row>
        <row r="8618">
          <cell r="B8618">
            <v>40883</v>
          </cell>
          <cell r="C8618">
            <v>61</v>
          </cell>
          <cell r="D8618" t="str">
            <v>ON</v>
          </cell>
          <cell r="E8618" t="str">
            <v>Refinance External</v>
          </cell>
          <cell r="F8618" t="str">
            <v>Fixed</v>
          </cell>
          <cell r="I8618">
            <v>27.65</v>
          </cell>
          <cell r="J8618">
            <v>26.64</v>
          </cell>
          <cell r="K8618" t="str">
            <v>Conv</v>
          </cell>
          <cell r="L8618">
            <v>0</v>
          </cell>
          <cell r="M8618" t="str">
            <v>Owner-Occupied</v>
          </cell>
          <cell r="N8618">
            <v>4</v>
          </cell>
          <cell r="O8618">
            <v>41702</v>
          </cell>
          <cell r="P8618" t="str">
            <v>Current</v>
          </cell>
        </row>
        <row r="8619">
          <cell r="B8619">
            <v>42657</v>
          </cell>
          <cell r="C8619">
            <v>3</v>
          </cell>
          <cell r="D8619" t="str">
            <v>SK</v>
          </cell>
          <cell r="E8619" t="str">
            <v>Purchase</v>
          </cell>
          <cell r="F8619" t="str">
            <v>Fixed</v>
          </cell>
          <cell r="I8619">
            <v>41.67</v>
          </cell>
          <cell r="J8619">
            <v>20.04</v>
          </cell>
          <cell r="K8619" t="str">
            <v>HiRatio</v>
          </cell>
          <cell r="L8619">
            <v>548722.94999999995</v>
          </cell>
          <cell r="M8619" t="str">
            <v>Owner-Occupied</v>
          </cell>
          <cell r="N8619">
            <v>0</v>
          </cell>
          <cell r="O8619">
            <v>43831</v>
          </cell>
          <cell r="P8619" t="str">
            <v>Current</v>
          </cell>
        </row>
        <row r="8620">
          <cell r="B8620">
            <v>40935</v>
          </cell>
          <cell r="C8620">
            <v>60</v>
          </cell>
          <cell r="D8620" t="str">
            <v>AB</v>
          </cell>
          <cell r="E8620" t="str">
            <v>Purchase</v>
          </cell>
          <cell r="F8620" t="str">
            <v>Fixed</v>
          </cell>
          <cell r="I8620">
            <v>39.369999999999997</v>
          </cell>
          <cell r="J8620">
            <v>26.18</v>
          </cell>
          <cell r="K8620" t="str">
            <v>HiRatio</v>
          </cell>
          <cell r="L8620">
            <v>271919.21999999997</v>
          </cell>
          <cell r="M8620" t="str">
            <v>Owner-Occupied</v>
          </cell>
          <cell r="N8620">
            <v>0</v>
          </cell>
          <cell r="O8620">
            <v>43831</v>
          </cell>
          <cell r="P8620" t="str">
            <v>Current</v>
          </cell>
        </row>
        <row r="8621">
          <cell r="B8621">
            <v>40841</v>
          </cell>
          <cell r="C8621">
            <v>63</v>
          </cell>
          <cell r="D8621" t="str">
            <v>AB</v>
          </cell>
          <cell r="E8621" t="str">
            <v>Purchase</v>
          </cell>
          <cell r="F8621" t="str">
            <v>Fixed</v>
          </cell>
          <cell r="I8621">
            <v>36.49</v>
          </cell>
          <cell r="J8621">
            <v>28.29</v>
          </cell>
          <cell r="K8621" t="str">
            <v>HiRatio</v>
          </cell>
          <cell r="L8621">
            <v>0</v>
          </cell>
          <cell r="M8621" t="str">
            <v>Owner-Occupied</v>
          </cell>
          <cell r="N8621">
            <v>4</v>
          </cell>
          <cell r="O8621">
            <v>42671</v>
          </cell>
          <cell r="P8621" t="str">
            <v>Current</v>
          </cell>
        </row>
        <row r="8622">
          <cell r="B8622">
            <v>42067</v>
          </cell>
          <cell r="C8622">
            <v>22</v>
          </cell>
          <cell r="D8622" t="str">
            <v>BC</v>
          </cell>
          <cell r="E8622" t="str">
            <v>Refinance External</v>
          </cell>
          <cell r="F8622" t="str">
            <v>ARM</v>
          </cell>
          <cell r="I8622">
            <v>30.06</v>
          </cell>
          <cell r="J8622">
            <v>28.08</v>
          </cell>
          <cell r="K8622" t="str">
            <v>Conv</v>
          </cell>
          <cell r="L8622">
            <v>237443.45</v>
          </cell>
          <cell r="M8622" t="str">
            <v>Owner-Occupied</v>
          </cell>
          <cell r="N8622">
            <v>0</v>
          </cell>
          <cell r="O8622">
            <v>43831</v>
          </cell>
          <cell r="P8622" t="str">
            <v>Current</v>
          </cell>
        </row>
        <row r="8623">
          <cell r="B8623">
            <v>41180</v>
          </cell>
          <cell r="C8623">
            <v>52</v>
          </cell>
          <cell r="D8623" t="str">
            <v>ON</v>
          </cell>
          <cell r="E8623" t="str">
            <v>Refinance External</v>
          </cell>
          <cell r="F8623" t="str">
            <v>Fixed</v>
          </cell>
          <cell r="I8623">
            <v>38.229999999999997</v>
          </cell>
          <cell r="J8623">
            <v>38.229999999999997</v>
          </cell>
          <cell r="K8623" t="str">
            <v>Conv</v>
          </cell>
          <cell r="L8623">
            <v>308833</v>
          </cell>
          <cell r="M8623" t="str">
            <v>Owner-Occupied</v>
          </cell>
          <cell r="N8623">
            <v>0</v>
          </cell>
          <cell r="O8623">
            <v>43831</v>
          </cell>
          <cell r="P8623" t="str">
            <v>Current</v>
          </cell>
        </row>
        <row r="8624">
          <cell r="B8624">
            <v>42163</v>
          </cell>
          <cell r="C8624">
            <v>19</v>
          </cell>
          <cell r="D8624" t="str">
            <v>ON</v>
          </cell>
          <cell r="E8624" t="str">
            <v>Transfer</v>
          </cell>
          <cell r="F8624" t="str">
            <v>ARM</v>
          </cell>
          <cell r="I8624">
            <v>36.869999999999997</v>
          </cell>
          <cell r="J8624">
            <v>27.89</v>
          </cell>
          <cell r="K8624" t="str">
            <v>Conv</v>
          </cell>
          <cell r="L8624">
            <v>215490.2</v>
          </cell>
          <cell r="M8624" t="str">
            <v>Owner-Occupied</v>
          </cell>
          <cell r="N8624">
            <v>0</v>
          </cell>
          <cell r="O8624">
            <v>43831</v>
          </cell>
          <cell r="P8624" t="str">
            <v>Current</v>
          </cell>
        </row>
        <row r="8625">
          <cell r="B8625">
            <v>42023</v>
          </cell>
          <cell r="C8625">
            <v>24</v>
          </cell>
          <cell r="D8625" t="str">
            <v>ON</v>
          </cell>
          <cell r="E8625" t="str">
            <v>Transfer</v>
          </cell>
          <cell r="F8625" t="str">
            <v>ARM</v>
          </cell>
          <cell r="I8625">
            <v>37.770000000000003</v>
          </cell>
          <cell r="J8625">
            <v>23.23</v>
          </cell>
          <cell r="K8625" t="str">
            <v>Conv</v>
          </cell>
          <cell r="L8625">
            <v>224314.6</v>
          </cell>
          <cell r="M8625" t="str">
            <v>Owner-Occupied</v>
          </cell>
          <cell r="N8625">
            <v>0</v>
          </cell>
          <cell r="O8625">
            <v>43831</v>
          </cell>
          <cell r="P8625" t="str">
            <v>Current</v>
          </cell>
        </row>
        <row r="8626">
          <cell r="B8626">
            <v>42123</v>
          </cell>
          <cell r="C8626">
            <v>21</v>
          </cell>
          <cell r="D8626" t="str">
            <v>BC</v>
          </cell>
          <cell r="E8626" t="str">
            <v>Refinance External</v>
          </cell>
          <cell r="F8626" t="str">
            <v>ARM</v>
          </cell>
          <cell r="I8626">
            <v>21.34</v>
          </cell>
          <cell r="J8626">
            <v>20.46</v>
          </cell>
          <cell r="K8626" t="str">
            <v>Conv</v>
          </cell>
          <cell r="L8626">
            <v>0</v>
          </cell>
          <cell r="M8626" t="str">
            <v>Owner-Occupied</v>
          </cell>
          <cell r="N8626">
            <v>4</v>
          </cell>
          <cell r="O8626">
            <v>42678</v>
          </cell>
          <cell r="P8626" t="str">
            <v>Current</v>
          </cell>
        </row>
        <row r="8627">
          <cell r="B8627">
            <v>41730</v>
          </cell>
          <cell r="C8627">
            <v>33</v>
          </cell>
          <cell r="D8627" t="str">
            <v>AB</v>
          </cell>
          <cell r="E8627" t="str">
            <v>Purchase</v>
          </cell>
          <cell r="F8627" t="str">
            <v>Fixed</v>
          </cell>
          <cell r="I8627">
            <v>41.81</v>
          </cell>
          <cell r="J8627">
            <v>25.14</v>
          </cell>
          <cell r="K8627" t="str">
            <v>HiRatio</v>
          </cell>
          <cell r="L8627">
            <v>307681.42</v>
          </cell>
          <cell r="M8627" t="str">
            <v>Owner-Occupied</v>
          </cell>
          <cell r="N8627">
            <v>0</v>
          </cell>
          <cell r="O8627">
            <v>43831</v>
          </cell>
          <cell r="P8627" t="str">
            <v>Current</v>
          </cell>
        </row>
        <row r="8628">
          <cell r="B8628">
            <v>41837</v>
          </cell>
          <cell r="C8628">
            <v>30</v>
          </cell>
          <cell r="D8628" t="str">
            <v>ON</v>
          </cell>
          <cell r="E8628" t="str">
            <v>Purchase</v>
          </cell>
          <cell r="F8628" t="str">
            <v>Fixed</v>
          </cell>
          <cell r="I8628">
            <v>43.99</v>
          </cell>
          <cell r="J8628">
            <v>39.619999999999997</v>
          </cell>
          <cell r="K8628" t="str">
            <v>Conv</v>
          </cell>
          <cell r="L8628">
            <v>0</v>
          </cell>
          <cell r="M8628" t="str">
            <v>Owner-Occupied</v>
          </cell>
          <cell r="N8628">
            <v>4</v>
          </cell>
          <cell r="O8628">
            <v>42146</v>
          </cell>
          <cell r="P8628" t="str">
            <v>Current</v>
          </cell>
        </row>
        <row r="8629">
          <cell r="B8629">
            <v>40359</v>
          </cell>
          <cell r="C8629">
            <v>79</v>
          </cell>
          <cell r="D8629" t="str">
            <v>NB</v>
          </cell>
          <cell r="E8629" t="str">
            <v>Refinance External</v>
          </cell>
          <cell r="F8629" t="str">
            <v>ARM</v>
          </cell>
          <cell r="I8629">
            <v>30.74</v>
          </cell>
          <cell r="J8629">
            <v>10.28</v>
          </cell>
          <cell r="K8629" t="str">
            <v>Conv</v>
          </cell>
          <cell r="L8629">
            <v>87509.93</v>
          </cell>
          <cell r="M8629" t="str">
            <v>Rental</v>
          </cell>
          <cell r="N8629">
            <v>0</v>
          </cell>
          <cell r="O8629">
            <v>43831</v>
          </cell>
          <cell r="P8629" t="str">
            <v>Current</v>
          </cell>
        </row>
        <row r="8630">
          <cell r="B8630">
            <v>42534</v>
          </cell>
          <cell r="C8630">
            <v>7</v>
          </cell>
          <cell r="D8630" t="str">
            <v>BC</v>
          </cell>
          <cell r="E8630" t="str">
            <v>Purchase</v>
          </cell>
          <cell r="F8630" t="str">
            <v>Fixed</v>
          </cell>
          <cell r="I8630">
            <v>19.010000000000002</v>
          </cell>
          <cell r="J8630">
            <v>18.07</v>
          </cell>
          <cell r="K8630" t="str">
            <v>Conv</v>
          </cell>
          <cell r="L8630">
            <v>0</v>
          </cell>
          <cell r="M8630" t="str">
            <v>Owner-Occupied</v>
          </cell>
          <cell r="N8630">
            <v>4</v>
          </cell>
          <cell r="O8630">
            <v>42765</v>
          </cell>
          <cell r="P8630" t="str">
            <v>Current</v>
          </cell>
        </row>
        <row r="8631">
          <cell r="B8631">
            <v>42200</v>
          </cell>
          <cell r="C8631">
            <v>18</v>
          </cell>
          <cell r="D8631" t="str">
            <v>ON</v>
          </cell>
          <cell r="E8631" t="str">
            <v>Purchase</v>
          </cell>
          <cell r="F8631" t="str">
            <v>ARM</v>
          </cell>
          <cell r="I8631">
            <v>30.82</v>
          </cell>
          <cell r="J8631">
            <v>30.62</v>
          </cell>
          <cell r="K8631" t="str">
            <v>Conv</v>
          </cell>
          <cell r="L8631">
            <v>225673.12</v>
          </cell>
          <cell r="M8631" t="str">
            <v>Owner-Occupied</v>
          </cell>
          <cell r="N8631">
            <v>0</v>
          </cell>
          <cell r="O8631">
            <v>43831</v>
          </cell>
          <cell r="P8631" t="str">
            <v>Current</v>
          </cell>
        </row>
        <row r="8632">
          <cell r="B8632">
            <v>41453</v>
          </cell>
          <cell r="C8632">
            <v>43</v>
          </cell>
          <cell r="D8632" t="str">
            <v>ON</v>
          </cell>
          <cell r="E8632" t="str">
            <v>Purchase</v>
          </cell>
          <cell r="F8632" t="str">
            <v>Fixed</v>
          </cell>
          <cell r="I8632">
            <v>41.32</v>
          </cell>
          <cell r="J8632">
            <v>17.79</v>
          </cell>
          <cell r="K8632" t="str">
            <v>HiRatio</v>
          </cell>
          <cell r="L8632">
            <v>0</v>
          </cell>
          <cell r="M8632" t="str">
            <v>Owner-Occupied</v>
          </cell>
          <cell r="N8632">
            <v>4</v>
          </cell>
          <cell r="O8632">
            <v>42478</v>
          </cell>
          <cell r="P8632" t="str">
            <v>Current</v>
          </cell>
        </row>
        <row r="8633">
          <cell r="B8633">
            <v>41529</v>
          </cell>
          <cell r="C8633">
            <v>40</v>
          </cell>
          <cell r="D8633" t="str">
            <v>ON</v>
          </cell>
          <cell r="E8633" t="str">
            <v>Transfer</v>
          </cell>
          <cell r="F8633" t="str">
            <v>ARM</v>
          </cell>
          <cell r="I8633">
            <v>32.020000000000003</v>
          </cell>
          <cell r="J8633">
            <v>30.2</v>
          </cell>
          <cell r="K8633" t="str">
            <v>Conv</v>
          </cell>
          <cell r="L8633">
            <v>123283.68</v>
          </cell>
          <cell r="M8633" t="str">
            <v>Owner-Occupied</v>
          </cell>
          <cell r="N8633">
            <v>0</v>
          </cell>
          <cell r="O8633">
            <v>43831</v>
          </cell>
          <cell r="P8633" t="str">
            <v>Current</v>
          </cell>
        </row>
        <row r="8634">
          <cell r="B8634">
            <v>42765</v>
          </cell>
          <cell r="C8634">
            <v>0</v>
          </cell>
          <cell r="D8634" t="str">
            <v>BC</v>
          </cell>
          <cell r="E8634" t="str">
            <v>Purchase</v>
          </cell>
          <cell r="F8634" t="str">
            <v>Fixed</v>
          </cell>
          <cell r="I8634">
            <v>24.48</v>
          </cell>
          <cell r="J8634">
            <v>23.74</v>
          </cell>
          <cell r="K8634" t="str">
            <v>HiRatio</v>
          </cell>
          <cell r="L8634">
            <v>617472</v>
          </cell>
          <cell r="M8634" t="str">
            <v>Owner-Occupied</v>
          </cell>
          <cell r="N8634">
            <v>0</v>
          </cell>
          <cell r="O8634">
            <v>43831</v>
          </cell>
          <cell r="P8634" t="str">
            <v>Current</v>
          </cell>
        </row>
        <row r="8635">
          <cell r="B8635">
            <v>42460</v>
          </cell>
          <cell r="C8635">
            <v>10</v>
          </cell>
          <cell r="D8635" t="str">
            <v>AB</v>
          </cell>
          <cell r="E8635" t="str">
            <v>Transfer</v>
          </cell>
          <cell r="F8635" t="str">
            <v>Fixed</v>
          </cell>
          <cell r="I8635">
            <v>20.89</v>
          </cell>
          <cell r="J8635">
            <v>13.89</v>
          </cell>
          <cell r="K8635" t="str">
            <v>Conv</v>
          </cell>
          <cell r="L8635">
            <v>321261.09999999998</v>
          </cell>
          <cell r="M8635" t="str">
            <v>Owner-Occupied</v>
          </cell>
          <cell r="N8635">
            <v>0</v>
          </cell>
          <cell r="O8635">
            <v>43831</v>
          </cell>
          <cell r="P8635" t="str">
            <v>Current</v>
          </cell>
        </row>
        <row r="8636">
          <cell r="B8636">
            <v>41443</v>
          </cell>
          <cell r="C8636">
            <v>43</v>
          </cell>
          <cell r="D8636" t="str">
            <v>ON</v>
          </cell>
          <cell r="E8636" t="str">
            <v>Refinance External</v>
          </cell>
          <cell r="F8636" t="str">
            <v>Fixed</v>
          </cell>
          <cell r="I8636">
            <v>36.799999999999997</v>
          </cell>
          <cell r="J8636">
            <v>24.09</v>
          </cell>
          <cell r="K8636" t="str">
            <v>Conv</v>
          </cell>
          <cell r="L8636">
            <v>0</v>
          </cell>
          <cell r="M8636" t="str">
            <v>Owner-Occupied</v>
          </cell>
          <cell r="N8636">
            <v>4</v>
          </cell>
          <cell r="O8636">
            <v>42345</v>
          </cell>
          <cell r="P8636" t="str">
            <v>Current</v>
          </cell>
        </row>
        <row r="8637">
          <cell r="B8637">
            <v>41694</v>
          </cell>
          <cell r="C8637">
            <v>35</v>
          </cell>
          <cell r="D8637" t="str">
            <v>BC</v>
          </cell>
          <cell r="E8637" t="str">
            <v>Purchase</v>
          </cell>
          <cell r="F8637" t="str">
            <v>ARM</v>
          </cell>
          <cell r="I8637">
            <v>20.66</v>
          </cell>
          <cell r="J8637">
            <v>20.16</v>
          </cell>
          <cell r="K8637" t="str">
            <v>HiRatio</v>
          </cell>
          <cell r="L8637">
            <v>144039.82999999999</v>
          </cell>
          <cell r="M8637" t="str">
            <v>Owner-Occupied</v>
          </cell>
          <cell r="N8637">
            <v>0</v>
          </cell>
          <cell r="O8637">
            <v>43831</v>
          </cell>
          <cell r="P8637" t="str">
            <v>Current</v>
          </cell>
        </row>
        <row r="8638">
          <cell r="B8638">
            <v>42184</v>
          </cell>
          <cell r="C8638">
            <v>19</v>
          </cell>
          <cell r="D8638" t="str">
            <v>ON</v>
          </cell>
          <cell r="E8638" t="str">
            <v>Purchase</v>
          </cell>
          <cell r="F8638" t="str">
            <v>Fixed</v>
          </cell>
          <cell r="I8638">
            <v>34.35</v>
          </cell>
          <cell r="J8638">
            <v>19.37</v>
          </cell>
          <cell r="K8638" t="str">
            <v>HiRatio</v>
          </cell>
          <cell r="L8638">
            <v>332947.36</v>
          </cell>
          <cell r="M8638" t="str">
            <v>Owner-Occupied</v>
          </cell>
          <cell r="N8638">
            <v>0</v>
          </cell>
          <cell r="O8638">
            <v>43831</v>
          </cell>
          <cell r="P8638" t="str">
            <v>Current</v>
          </cell>
        </row>
        <row r="8639">
          <cell r="B8639">
            <v>42185</v>
          </cell>
          <cell r="C8639">
            <v>19</v>
          </cell>
          <cell r="D8639" t="str">
            <v>ON</v>
          </cell>
          <cell r="E8639" t="str">
            <v>Purchase</v>
          </cell>
          <cell r="F8639" t="str">
            <v>Fixed</v>
          </cell>
          <cell r="I8639">
            <v>42.69</v>
          </cell>
          <cell r="J8639">
            <v>26.21</v>
          </cell>
          <cell r="K8639" t="str">
            <v>HiRatio</v>
          </cell>
          <cell r="L8639">
            <v>92608.76</v>
          </cell>
          <cell r="M8639" t="str">
            <v>Owner-Occupied</v>
          </cell>
          <cell r="N8639">
            <v>0</v>
          </cell>
          <cell r="O8639">
            <v>43831</v>
          </cell>
          <cell r="P8639" t="str">
            <v>Current</v>
          </cell>
        </row>
        <row r="8640">
          <cell r="B8640">
            <v>42607</v>
          </cell>
          <cell r="C8640">
            <v>5</v>
          </cell>
          <cell r="D8640" t="str">
            <v>ON</v>
          </cell>
          <cell r="E8640" t="str">
            <v>Purchase</v>
          </cell>
          <cell r="F8640" t="str">
            <v>ARM</v>
          </cell>
          <cell r="I8640">
            <v>25.56</v>
          </cell>
          <cell r="J8640">
            <v>18.96</v>
          </cell>
          <cell r="K8640" t="str">
            <v>Conv</v>
          </cell>
          <cell r="L8640">
            <v>319644.08</v>
          </cell>
          <cell r="M8640" t="str">
            <v>Owner-Occupied</v>
          </cell>
          <cell r="N8640">
            <v>0</v>
          </cell>
          <cell r="O8640">
            <v>43831</v>
          </cell>
          <cell r="P8640" t="str">
            <v>Current</v>
          </cell>
        </row>
        <row r="8641">
          <cell r="B8641">
            <v>41691</v>
          </cell>
          <cell r="C8641">
            <v>35</v>
          </cell>
          <cell r="D8641" t="str">
            <v>AB</v>
          </cell>
          <cell r="E8641" t="str">
            <v>Purchase</v>
          </cell>
          <cell r="F8641" t="str">
            <v>ARM</v>
          </cell>
          <cell r="I8641">
            <v>36.47</v>
          </cell>
          <cell r="J8641">
            <v>21.98</v>
          </cell>
          <cell r="K8641" t="str">
            <v>HiRatio</v>
          </cell>
          <cell r="L8641">
            <v>263274.52</v>
          </cell>
          <cell r="M8641" t="str">
            <v>Owner-Occupied</v>
          </cell>
          <cell r="N8641">
            <v>0</v>
          </cell>
          <cell r="O8641">
            <v>43831</v>
          </cell>
          <cell r="P8641" t="str">
            <v>Current</v>
          </cell>
        </row>
        <row r="8642">
          <cell r="B8642">
            <v>41866</v>
          </cell>
          <cell r="C8642">
            <v>29</v>
          </cell>
          <cell r="D8642" t="str">
            <v>ON</v>
          </cell>
          <cell r="E8642" t="str">
            <v>Purchase</v>
          </cell>
          <cell r="F8642" t="str">
            <v>Fixed</v>
          </cell>
          <cell r="I8642">
            <v>15.81</v>
          </cell>
          <cell r="J8642">
            <v>2.11</v>
          </cell>
          <cell r="K8642" t="str">
            <v>Conv</v>
          </cell>
          <cell r="L8642">
            <v>134868.57999999999</v>
          </cell>
          <cell r="M8642" t="str">
            <v>Rental</v>
          </cell>
          <cell r="N8642">
            <v>0</v>
          </cell>
          <cell r="O8642">
            <v>43831</v>
          </cell>
          <cell r="P8642" t="str">
            <v>Current</v>
          </cell>
        </row>
        <row r="8643">
          <cell r="B8643">
            <v>41921</v>
          </cell>
          <cell r="C8643">
            <v>27</v>
          </cell>
          <cell r="D8643" t="str">
            <v>AB</v>
          </cell>
          <cell r="E8643" t="str">
            <v>Transfer</v>
          </cell>
          <cell r="F8643" t="str">
            <v>Fixed</v>
          </cell>
          <cell r="I8643">
            <v>37.75</v>
          </cell>
          <cell r="J8643">
            <v>20.45</v>
          </cell>
          <cell r="K8643" t="str">
            <v>Conv</v>
          </cell>
          <cell r="L8643">
            <v>172188.11</v>
          </cell>
          <cell r="M8643" t="str">
            <v>Owner-Occupied</v>
          </cell>
          <cell r="N8643">
            <v>0</v>
          </cell>
          <cell r="O8643">
            <v>43831</v>
          </cell>
          <cell r="P8643" t="str">
            <v>Current</v>
          </cell>
        </row>
        <row r="8644">
          <cell r="B8644">
            <v>41856</v>
          </cell>
          <cell r="C8644">
            <v>29</v>
          </cell>
          <cell r="D8644" t="str">
            <v>ON</v>
          </cell>
          <cell r="E8644" t="str">
            <v>Purchase</v>
          </cell>
          <cell r="F8644" t="str">
            <v>ARM</v>
          </cell>
          <cell r="I8644">
            <v>29.45</v>
          </cell>
          <cell r="J8644">
            <v>29.3</v>
          </cell>
          <cell r="K8644" t="str">
            <v>HiRatio</v>
          </cell>
          <cell r="L8644">
            <v>341624.05</v>
          </cell>
          <cell r="M8644" t="str">
            <v>Owner-Occupied</v>
          </cell>
          <cell r="N8644">
            <v>0</v>
          </cell>
          <cell r="O8644">
            <v>43831</v>
          </cell>
          <cell r="P8644" t="str">
            <v>Current</v>
          </cell>
        </row>
        <row r="8645">
          <cell r="B8645">
            <v>41088</v>
          </cell>
          <cell r="C8645">
            <v>55</v>
          </cell>
          <cell r="D8645" t="str">
            <v>BC</v>
          </cell>
          <cell r="E8645" t="str">
            <v>Refinance External</v>
          </cell>
          <cell r="F8645" t="str">
            <v>Fixed</v>
          </cell>
          <cell r="I8645">
            <v>39.65</v>
          </cell>
          <cell r="J8645">
            <v>39.65</v>
          </cell>
          <cell r="K8645" t="str">
            <v>Conv</v>
          </cell>
          <cell r="L8645">
            <v>0</v>
          </cell>
          <cell r="M8645" t="str">
            <v>Owner-Occupied</v>
          </cell>
          <cell r="N8645">
            <v>4</v>
          </cell>
          <cell r="O8645">
            <v>42191</v>
          </cell>
          <cell r="P8645" t="str">
            <v>Current</v>
          </cell>
        </row>
        <row r="8646">
          <cell r="B8646">
            <v>41850</v>
          </cell>
          <cell r="C8646">
            <v>30</v>
          </cell>
          <cell r="D8646" t="str">
            <v>AB</v>
          </cell>
          <cell r="E8646" t="str">
            <v>Purchase</v>
          </cell>
          <cell r="F8646" t="str">
            <v>Fixed</v>
          </cell>
          <cell r="I8646">
            <v>39.19</v>
          </cell>
          <cell r="J8646">
            <v>17.649999999999999</v>
          </cell>
          <cell r="K8646" t="str">
            <v>HiRatio</v>
          </cell>
          <cell r="L8646">
            <v>192769.03</v>
          </cell>
          <cell r="M8646" t="str">
            <v>Owner-Occupied</v>
          </cell>
          <cell r="N8646">
            <v>0</v>
          </cell>
          <cell r="O8646">
            <v>43831</v>
          </cell>
          <cell r="P8646" t="str">
            <v>Current</v>
          </cell>
        </row>
        <row r="8647">
          <cell r="B8647">
            <v>41530</v>
          </cell>
          <cell r="C8647">
            <v>40</v>
          </cell>
          <cell r="D8647" t="str">
            <v>ON</v>
          </cell>
          <cell r="E8647" t="str">
            <v>Refinance External</v>
          </cell>
          <cell r="F8647" t="str">
            <v>Fixed</v>
          </cell>
          <cell r="I8647">
            <v>30.46</v>
          </cell>
          <cell r="J8647">
            <v>20.440000000000001</v>
          </cell>
          <cell r="K8647" t="str">
            <v>Conv</v>
          </cell>
          <cell r="L8647">
            <v>0</v>
          </cell>
          <cell r="M8647" t="str">
            <v>Owner-Occupied</v>
          </cell>
          <cell r="N8647">
            <v>4</v>
          </cell>
          <cell r="O8647">
            <v>42446</v>
          </cell>
          <cell r="P8647" t="str">
            <v>Current</v>
          </cell>
        </row>
        <row r="8648">
          <cell r="B8648">
            <v>42430</v>
          </cell>
          <cell r="C8648">
            <v>10</v>
          </cell>
          <cell r="D8648" t="str">
            <v>SK</v>
          </cell>
          <cell r="E8648" t="str">
            <v>Refinance External</v>
          </cell>
          <cell r="F8648" t="str">
            <v>ARM</v>
          </cell>
          <cell r="I8648">
            <v>19.54</v>
          </cell>
          <cell r="J8648">
            <v>17.39</v>
          </cell>
          <cell r="K8648" t="str">
            <v>Conv</v>
          </cell>
          <cell r="L8648">
            <v>192405.37</v>
          </cell>
          <cell r="M8648" t="str">
            <v>Owner-Occupied</v>
          </cell>
          <cell r="N8648">
            <v>0</v>
          </cell>
          <cell r="O8648">
            <v>43831</v>
          </cell>
          <cell r="P8648" t="str">
            <v>Current</v>
          </cell>
        </row>
        <row r="8649">
          <cell r="B8649">
            <v>41026</v>
          </cell>
          <cell r="C8649">
            <v>57</v>
          </cell>
          <cell r="D8649" t="str">
            <v>ON</v>
          </cell>
          <cell r="E8649" t="str">
            <v>Refinance External</v>
          </cell>
          <cell r="F8649" t="str">
            <v>Fixed</v>
          </cell>
          <cell r="I8649">
            <v>36.29</v>
          </cell>
          <cell r="J8649">
            <v>30.16</v>
          </cell>
          <cell r="K8649" t="str">
            <v>Conv</v>
          </cell>
          <cell r="L8649">
            <v>0</v>
          </cell>
          <cell r="M8649" t="str">
            <v>Owner-Occupied</v>
          </cell>
          <cell r="N8649">
            <v>4</v>
          </cell>
          <cell r="O8649">
            <v>42044</v>
          </cell>
          <cell r="P8649" t="str">
            <v>Current</v>
          </cell>
        </row>
        <row r="8650">
          <cell r="B8650">
            <v>41823</v>
          </cell>
          <cell r="C8650">
            <v>30</v>
          </cell>
          <cell r="D8650" t="str">
            <v>ON</v>
          </cell>
          <cell r="E8650" t="str">
            <v>Refinance External</v>
          </cell>
          <cell r="F8650" t="str">
            <v>ARM</v>
          </cell>
          <cell r="I8650">
            <v>28.46</v>
          </cell>
          <cell r="J8650">
            <v>27.85</v>
          </cell>
          <cell r="K8650" t="str">
            <v>Conv</v>
          </cell>
          <cell r="L8650">
            <v>265999.32</v>
          </cell>
          <cell r="M8650" t="str">
            <v>Owner-Occupied</v>
          </cell>
          <cell r="N8650">
            <v>0</v>
          </cell>
          <cell r="O8650">
            <v>43831</v>
          </cell>
          <cell r="P8650" t="str">
            <v>Current</v>
          </cell>
        </row>
        <row r="8651">
          <cell r="B8651">
            <v>41537</v>
          </cell>
          <cell r="C8651">
            <v>40</v>
          </cell>
          <cell r="D8651" t="str">
            <v>AB</v>
          </cell>
          <cell r="E8651" t="str">
            <v>Purchase</v>
          </cell>
          <cell r="F8651" t="str">
            <v>Fixed</v>
          </cell>
          <cell r="I8651">
            <v>39.03</v>
          </cell>
          <cell r="J8651">
            <v>35.71</v>
          </cell>
          <cell r="K8651" t="str">
            <v>HiRatio</v>
          </cell>
          <cell r="L8651">
            <v>285061.53000000003</v>
          </cell>
          <cell r="M8651" t="str">
            <v>Owner-Occupied</v>
          </cell>
          <cell r="N8651">
            <v>0</v>
          </cell>
          <cell r="O8651">
            <v>43831</v>
          </cell>
          <cell r="P8651" t="str">
            <v>Current</v>
          </cell>
        </row>
        <row r="8652">
          <cell r="B8652">
            <v>41578</v>
          </cell>
          <cell r="C8652">
            <v>39</v>
          </cell>
          <cell r="D8652" t="str">
            <v>NB</v>
          </cell>
          <cell r="E8652" t="str">
            <v>Refinance External</v>
          </cell>
          <cell r="F8652" t="str">
            <v>Fixed</v>
          </cell>
          <cell r="I8652">
            <v>35.03</v>
          </cell>
          <cell r="J8652">
            <v>19.09</v>
          </cell>
          <cell r="K8652" t="str">
            <v>Conv</v>
          </cell>
          <cell r="L8652">
            <v>0</v>
          </cell>
          <cell r="M8652" t="str">
            <v>Owner-Occupied</v>
          </cell>
          <cell r="N8652">
            <v>4</v>
          </cell>
          <cell r="O8652">
            <v>42753</v>
          </cell>
          <cell r="P8652" t="str">
            <v>Current</v>
          </cell>
        </row>
        <row r="8653">
          <cell r="B8653">
            <v>41808</v>
          </cell>
          <cell r="C8653">
            <v>31</v>
          </cell>
          <cell r="D8653" t="str">
            <v>AB</v>
          </cell>
          <cell r="E8653" t="str">
            <v>Transfer</v>
          </cell>
          <cell r="F8653" t="str">
            <v>Fixed</v>
          </cell>
          <cell r="I8653">
            <v>29.76</v>
          </cell>
          <cell r="J8653">
            <v>21.31</v>
          </cell>
          <cell r="K8653" t="str">
            <v>Conv</v>
          </cell>
          <cell r="L8653">
            <v>0</v>
          </cell>
          <cell r="M8653" t="str">
            <v>Owner-Occupied</v>
          </cell>
          <cell r="N8653">
            <v>4</v>
          </cell>
          <cell r="O8653">
            <v>42002</v>
          </cell>
          <cell r="P8653" t="str">
            <v>Current</v>
          </cell>
        </row>
        <row r="8654">
          <cell r="B8654">
            <v>41578</v>
          </cell>
          <cell r="C8654">
            <v>39</v>
          </cell>
          <cell r="D8654" t="str">
            <v>ON</v>
          </cell>
          <cell r="E8654" t="str">
            <v>Purchase</v>
          </cell>
          <cell r="F8654" t="str">
            <v>Fixed</v>
          </cell>
          <cell r="I8654">
            <v>39.08</v>
          </cell>
          <cell r="J8654">
            <v>32.6</v>
          </cell>
          <cell r="K8654" t="str">
            <v>HiRatio</v>
          </cell>
          <cell r="L8654">
            <v>316530.88</v>
          </cell>
          <cell r="M8654" t="str">
            <v>Owner-Occupied</v>
          </cell>
          <cell r="N8654">
            <v>0</v>
          </cell>
          <cell r="O8654">
            <v>43831</v>
          </cell>
          <cell r="P8654" t="str">
            <v>Current</v>
          </cell>
        </row>
        <row r="8655">
          <cell r="B8655">
            <v>42094</v>
          </cell>
          <cell r="C8655">
            <v>22</v>
          </cell>
          <cell r="D8655" t="str">
            <v>BC</v>
          </cell>
          <cell r="E8655" t="str">
            <v>Purchase</v>
          </cell>
          <cell r="F8655" t="str">
            <v>Fixed</v>
          </cell>
          <cell r="I8655">
            <v>43.65</v>
          </cell>
          <cell r="J8655">
            <v>33.18</v>
          </cell>
          <cell r="K8655" t="str">
            <v>HiRatio</v>
          </cell>
          <cell r="L8655">
            <v>229873.95</v>
          </cell>
          <cell r="M8655" t="str">
            <v>Owner-Occupied</v>
          </cell>
          <cell r="N8655">
            <v>0</v>
          </cell>
          <cell r="O8655">
            <v>43831</v>
          </cell>
          <cell r="P8655" t="str">
            <v>Current</v>
          </cell>
        </row>
        <row r="8656">
          <cell r="B8656">
            <v>41810</v>
          </cell>
          <cell r="C8656">
            <v>31</v>
          </cell>
          <cell r="D8656" t="str">
            <v>ON</v>
          </cell>
          <cell r="E8656" t="str">
            <v>Refinance External</v>
          </cell>
          <cell r="F8656" t="str">
            <v>Fixed</v>
          </cell>
          <cell r="I8656">
            <v>38.520000000000003</v>
          </cell>
          <cell r="J8656">
            <v>34.979999999999997</v>
          </cell>
          <cell r="K8656" t="str">
            <v>Conv</v>
          </cell>
          <cell r="L8656">
            <v>314597.03999999998</v>
          </cell>
          <cell r="M8656" t="str">
            <v>Owner-Occupied</v>
          </cell>
          <cell r="N8656">
            <v>0</v>
          </cell>
          <cell r="O8656">
            <v>43831</v>
          </cell>
          <cell r="P8656" t="str">
            <v>Current</v>
          </cell>
        </row>
        <row r="8657">
          <cell r="B8657">
            <v>41806</v>
          </cell>
          <cell r="C8657">
            <v>31</v>
          </cell>
          <cell r="D8657" t="str">
            <v>BC</v>
          </cell>
          <cell r="E8657" t="str">
            <v>Purchase</v>
          </cell>
          <cell r="F8657" t="str">
            <v>Fixed</v>
          </cell>
          <cell r="I8657">
            <v>34.54</v>
          </cell>
          <cell r="J8657">
            <v>34.54</v>
          </cell>
          <cell r="K8657" t="str">
            <v>HiRatio</v>
          </cell>
          <cell r="L8657">
            <v>331655.78000000003</v>
          </cell>
          <cell r="M8657" t="str">
            <v>Owner-Occupied</v>
          </cell>
          <cell r="N8657">
            <v>0</v>
          </cell>
          <cell r="O8657">
            <v>43831</v>
          </cell>
          <cell r="P8657" t="str">
            <v>Current</v>
          </cell>
        </row>
        <row r="8658">
          <cell r="B8658">
            <v>42332</v>
          </cell>
          <cell r="C8658">
            <v>14</v>
          </cell>
          <cell r="D8658" t="str">
            <v>SK</v>
          </cell>
          <cell r="E8658" t="str">
            <v>Purchase</v>
          </cell>
          <cell r="F8658" t="str">
            <v>Fixed</v>
          </cell>
          <cell r="I8658">
            <v>27.06</v>
          </cell>
          <cell r="J8658">
            <v>26.76</v>
          </cell>
          <cell r="K8658" t="str">
            <v>HiRatio</v>
          </cell>
          <cell r="L8658">
            <v>180354.46</v>
          </cell>
          <cell r="M8658" t="str">
            <v>Owner-Occupied</v>
          </cell>
          <cell r="N8658">
            <v>0</v>
          </cell>
          <cell r="O8658">
            <v>43831</v>
          </cell>
          <cell r="P8658" t="str">
            <v>Current</v>
          </cell>
        </row>
        <row r="8659">
          <cell r="B8659">
            <v>42244</v>
          </cell>
          <cell r="C8659">
            <v>17</v>
          </cell>
          <cell r="D8659" t="str">
            <v>BC</v>
          </cell>
          <cell r="E8659" t="str">
            <v>Purchase</v>
          </cell>
          <cell r="F8659" t="str">
            <v>Fixed</v>
          </cell>
          <cell r="I8659">
            <v>43.18</v>
          </cell>
          <cell r="J8659">
            <v>26.83</v>
          </cell>
          <cell r="K8659" t="str">
            <v>HiRatio</v>
          </cell>
          <cell r="L8659">
            <v>0</v>
          </cell>
          <cell r="M8659" t="str">
            <v>Owner-Occupied</v>
          </cell>
          <cell r="N8659">
            <v>4</v>
          </cell>
          <cell r="O8659">
            <v>42664</v>
          </cell>
          <cell r="P8659" t="str">
            <v>Current</v>
          </cell>
        </row>
        <row r="8660">
          <cell r="B8660">
            <v>42445</v>
          </cell>
          <cell r="C8660">
            <v>10</v>
          </cell>
          <cell r="D8660" t="str">
            <v>ON</v>
          </cell>
          <cell r="E8660" t="str">
            <v>Refinance External</v>
          </cell>
          <cell r="F8660" t="str">
            <v>Fixed</v>
          </cell>
          <cell r="I8660">
            <v>43.33</v>
          </cell>
          <cell r="J8660">
            <v>28.57</v>
          </cell>
          <cell r="K8660" t="str">
            <v>Conv</v>
          </cell>
          <cell r="L8660">
            <v>269097.46000000002</v>
          </cell>
          <cell r="M8660" t="str">
            <v>Owner-Occupied</v>
          </cell>
          <cell r="N8660">
            <v>0</v>
          </cell>
          <cell r="O8660">
            <v>43831</v>
          </cell>
          <cell r="P8660" t="str">
            <v>Current</v>
          </cell>
        </row>
        <row r="8661">
          <cell r="B8661">
            <v>41880</v>
          </cell>
          <cell r="C8661">
            <v>29</v>
          </cell>
          <cell r="D8661" t="str">
            <v>AB</v>
          </cell>
          <cell r="E8661" t="str">
            <v>Transfer</v>
          </cell>
          <cell r="F8661" t="str">
            <v>ARM</v>
          </cell>
          <cell r="I8661">
            <v>29.25</v>
          </cell>
          <cell r="J8661">
            <v>12.59</v>
          </cell>
          <cell r="K8661" t="str">
            <v>Conv</v>
          </cell>
          <cell r="L8661">
            <v>47785.78</v>
          </cell>
          <cell r="M8661" t="str">
            <v>Owner-Occupied</v>
          </cell>
          <cell r="N8661">
            <v>0</v>
          </cell>
          <cell r="O8661">
            <v>43831</v>
          </cell>
          <cell r="P8661" t="str">
            <v>Current</v>
          </cell>
        </row>
        <row r="8662">
          <cell r="B8662">
            <v>40774</v>
          </cell>
          <cell r="C8662">
            <v>65</v>
          </cell>
          <cell r="D8662" t="str">
            <v>AB</v>
          </cell>
          <cell r="E8662" t="str">
            <v>Purchase</v>
          </cell>
          <cell r="F8662" t="str">
            <v>Fixed</v>
          </cell>
          <cell r="I8662">
            <v>20.61</v>
          </cell>
          <cell r="J8662">
            <v>14.55</v>
          </cell>
          <cell r="K8662" t="str">
            <v>HiRatio</v>
          </cell>
          <cell r="L8662">
            <v>0</v>
          </cell>
          <cell r="M8662" t="str">
            <v>Owner-Occupied</v>
          </cell>
          <cell r="N8662">
            <v>4</v>
          </cell>
          <cell r="O8662">
            <v>42340</v>
          </cell>
          <cell r="P8662" t="str">
            <v>Current</v>
          </cell>
        </row>
        <row r="8663">
          <cell r="B8663">
            <v>42145</v>
          </cell>
          <cell r="C8663">
            <v>20</v>
          </cell>
          <cell r="D8663" t="str">
            <v>ON</v>
          </cell>
          <cell r="E8663" t="str">
            <v>Transfer</v>
          </cell>
          <cell r="F8663" t="str">
            <v>ARM</v>
          </cell>
          <cell r="I8663">
            <v>37.39</v>
          </cell>
          <cell r="J8663">
            <v>29.77</v>
          </cell>
          <cell r="K8663" t="str">
            <v>Conv</v>
          </cell>
          <cell r="L8663">
            <v>170790.01</v>
          </cell>
          <cell r="M8663" t="str">
            <v>Owner-Occupied</v>
          </cell>
          <cell r="N8663">
            <v>0</v>
          </cell>
          <cell r="O8663">
            <v>43831</v>
          </cell>
          <cell r="P8663" t="str">
            <v>Current</v>
          </cell>
        </row>
        <row r="8664">
          <cell r="B8664">
            <v>40967</v>
          </cell>
          <cell r="C8664">
            <v>59</v>
          </cell>
          <cell r="D8664" t="str">
            <v>ON</v>
          </cell>
          <cell r="E8664" t="str">
            <v>Refinance External</v>
          </cell>
          <cell r="F8664" t="str">
            <v>Fixed</v>
          </cell>
          <cell r="I8664">
            <v>32.82</v>
          </cell>
          <cell r="J8664">
            <v>7.77</v>
          </cell>
          <cell r="K8664" t="str">
            <v>Conv</v>
          </cell>
          <cell r="L8664">
            <v>172461.78</v>
          </cell>
          <cell r="M8664" t="str">
            <v>Rental</v>
          </cell>
          <cell r="N8664">
            <v>0</v>
          </cell>
          <cell r="O8664">
            <v>43831</v>
          </cell>
          <cell r="P8664" t="str">
            <v>Current</v>
          </cell>
        </row>
        <row r="8665">
          <cell r="B8665">
            <v>42087</v>
          </cell>
          <cell r="C8665">
            <v>22</v>
          </cell>
          <cell r="D8665" t="str">
            <v>ON</v>
          </cell>
          <cell r="E8665" t="str">
            <v>Refinance External</v>
          </cell>
          <cell r="F8665" t="str">
            <v>Fixed</v>
          </cell>
          <cell r="I8665">
            <v>31.14</v>
          </cell>
          <cell r="J8665">
            <v>31.14</v>
          </cell>
          <cell r="K8665" t="str">
            <v>Conv</v>
          </cell>
          <cell r="L8665">
            <v>311979.89</v>
          </cell>
          <cell r="M8665" t="str">
            <v>Owner-Occupied</v>
          </cell>
          <cell r="N8665">
            <v>0</v>
          </cell>
          <cell r="O8665">
            <v>43831</v>
          </cell>
          <cell r="P8665" t="str">
            <v>Current</v>
          </cell>
        </row>
        <row r="8666">
          <cell r="B8666">
            <v>42257</v>
          </cell>
          <cell r="C8666">
            <v>16</v>
          </cell>
          <cell r="D8666" t="str">
            <v>ON</v>
          </cell>
          <cell r="E8666" t="str">
            <v>Purchase</v>
          </cell>
          <cell r="F8666" t="str">
            <v>ARM</v>
          </cell>
          <cell r="I8666">
            <v>33.5</v>
          </cell>
          <cell r="J8666">
            <v>19.54</v>
          </cell>
          <cell r="K8666" t="str">
            <v>Conv</v>
          </cell>
          <cell r="L8666">
            <v>589987.93999999994</v>
          </cell>
          <cell r="M8666" t="str">
            <v>Owner-Occupied</v>
          </cell>
          <cell r="N8666">
            <v>0</v>
          </cell>
          <cell r="O8666">
            <v>43831</v>
          </cell>
          <cell r="P8666" t="str">
            <v>Current</v>
          </cell>
        </row>
        <row r="8667">
          <cell r="B8667">
            <v>41950</v>
          </cell>
          <cell r="C8667">
            <v>26</v>
          </cell>
          <cell r="D8667" t="str">
            <v>AB</v>
          </cell>
          <cell r="E8667" t="str">
            <v>Transfer</v>
          </cell>
          <cell r="F8667" t="str">
            <v>Fixed</v>
          </cell>
          <cell r="I8667">
            <v>42.28</v>
          </cell>
          <cell r="J8667">
            <v>24.5</v>
          </cell>
          <cell r="K8667" t="str">
            <v>Conv</v>
          </cell>
          <cell r="L8667">
            <v>88982.86</v>
          </cell>
          <cell r="M8667" t="str">
            <v>Owner-Occupied</v>
          </cell>
          <cell r="N8667">
            <v>0</v>
          </cell>
          <cell r="O8667">
            <v>43831</v>
          </cell>
          <cell r="P8667" t="str">
            <v>Current</v>
          </cell>
        </row>
        <row r="8668">
          <cell r="B8668">
            <v>41393</v>
          </cell>
          <cell r="C8668">
            <v>45</v>
          </cell>
          <cell r="D8668" t="str">
            <v>ON</v>
          </cell>
          <cell r="E8668" t="str">
            <v>Purchase</v>
          </cell>
          <cell r="F8668" t="str">
            <v>Fixed</v>
          </cell>
          <cell r="I8668">
            <v>27.71</v>
          </cell>
          <cell r="J8668">
            <v>27.5</v>
          </cell>
          <cell r="K8668" t="str">
            <v>HiRatio</v>
          </cell>
          <cell r="L8668">
            <v>246677.77</v>
          </cell>
          <cell r="M8668" t="str">
            <v>Owner-Occupied</v>
          </cell>
          <cell r="N8668">
            <v>0</v>
          </cell>
          <cell r="O8668">
            <v>43831</v>
          </cell>
          <cell r="P8668" t="str">
            <v>Current</v>
          </cell>
        </row>
        <row r="8669">
          <cell r="B8669">
            <v>41610</v>
          </cell>
          <cell r="C8669">
            <v>37</v>
          </cell>
          <cell r="D8669" t="str">
            <v>ON</v>
          </cell>
          <cell r="E8669" t="str">
            <v>Purchase</v>
          </cell>
          <cell r="F8669" t="str">
            <v>Fixed</v>
          </cell>
          <cell r="I8669">
            <v>35.78</v>
          </cell>
          <cell r="J8669">
            <v>7.65</v>
          </cell>
          <cell r="K8669" t="str">
            <v>Conv</v>
          </cell>
          <cell r="L8669">
            <v>82863.210000000006</v>
          </cell>
          <cell r="M8669" t="str">
            <v>Second Home</v>
          </cell>
          <cell r="N8669">
            <v>0</v>
          </cell>
          <cell r="O8669">
            <v>43831</v>
          </cell>
          <cell r="P8669" t="str">
            <v>Current</v>
          </cell>
        </row>
        <row r="8670">
          <cell r="B8670">
            <v>41074</v>
          </cell>
          <cell r="C8670">
            <v>55</v>
          </cell>
          <cell r="D8670" t="str">
            <v>ON</v>
          </cell>
          <cell r="E8670" t="str">
            <v>Purchase</v>
          </cell>
          <cell r="F8670" t="str">
            <v>Fixed</v>
          </cell>
          <cell r="I8670">
            <v>30.59</v>
          </cell>
          <cell r="J8670">
            <v>21.66</v>
          </cell>
          <cell r="K8670" t="str">
            <v>Conv</v>
          </cell>
          <cell r="L8670">
            <v>0</v>
          </cell>
          <cell r="M8670" t="str">
            <v>Owner-Occupied</v>
          </cell>
          <cell r="N8670">
            <v>4</v>
          </cell>
          <cell r="O8670">
            <v>42125</v>
          </cell>
          <cell r="P8670" t="str">
            <v>Current</v>
          </cell>
        </row>
        <row r="8671">
          <cell r="B8671">
            <v>41816</v>
          </cell>
          <cell r="C8671">
            <v>31</v>
          </cell>
          <cell r="D8671" t="str">
            <v>AB</v>
          </cell>
          <cell r="E8671" t="str">
            <v>Purchase</v>
          </cell>
          <cell r="F8671" t="str">
            <v>ARM</v>
          </cell>
          <cell r="I8671">
            <v>24.98</v>
          </cell>
          <cell r="J8671">
            <v>22.75</v>
          </cell>
          <cell r="K8671" t="str">
            <v>HiRatio</v>
          </cell>
          <cell r="L8671">
            <v>318344.94</v>
          </cell>
          <cell r="M8671" t="str">
            <v>Owner-Occupied</v>
          </cell>
          <cell r="N8671">
            <v>0</v>
          </cell>
          <cell r="O8671">
            <v>43831</v>
          </cell>
          <cell r="P8671" t="str">
            <v>Current</v>
          </cell>
        </row>
        <row r="8672">
          <cell r="B8672">
            <v>42688</v>
          </cell>
          <cell r="C8672">
            <v>2</v>
          </cell>
          <cell r="D8672" t="str">
            <v>ON</v>
          </cell>
          <cell r="E8672" t="str">
            <v>Port Increase</v>
          </cell>
          <cell r="F8672" t="str">
            <v>Fixed</v>
          </cell>
          <cell r="I8672">
            <v>37.409999999999997</v>
          </cell>
          <cell r="J8672">
            <v>27.19</v>
          </cell>
          <cell r="K8672" t="str">
            <v>HiRatio</v>
          </cell>
          <cell r="L8672">
            <v>354038.62</v>
          </cell>
          <cell r="M8672" t="str">
            <v>Owner-Occupied</v>
          </cell>
          <cell r="N8672">
            <v>0</v>
          </cell>
          <cell r="O8672">
            <v>43831</v>
          </cell>
          <cell r="P8672" t="str">
            <v>Current</v>
          </cell>
        </row>
        <row r="8673">
          <cell r="B8673">
            <v>40998</v>
          </cell>
          <cell r="C8673">
            <v>58</v>
          </cell>
          <cell r="D8673" t="str">
            <v>ON</v>
          </cell>
          <cell r="E8673" t="str">
            <v>Refinance External</v>
          </cell>
          <cell r="F8673" t="str">
            <v>Fixed</v>
          </cell>
          <cell r="I8673">
            <v>39.74</v>
          </cell>
          <cell r="J8673">
            <v>16.13</v>
          </cell>
          <cell r="K8673" t="str">
            <v>Conv</v>
          </cell>
          <cell r="L8673">
            <v>140466.45000000001</v>
          </cell>
          <cell r="M8673" t="str">
            <v>Rental</v>
          </cell>
          <cell r="N8673">
            <v>0</v>
          </cell>
          <cell r="O8673">
            <v>43831</v>
          </cell>
          <cell r="P8673" t="str">
            <v>Current</v>
          </cell>
        </row>
        <row r="8674">
          <cell r="B8674">
            <v>41029</v>
          </cell>
          <cell r="C8674">
            <v>57</v>
          </cell>
          <cell r="D8674" t="str">
            <v>AB</v>
          </cell>
          <cell r="E8674" t="str">
            <v>Purchase</v>
          </cell>
          <cell r="F8674" t="str">
            <v>ARM</v>
          </cell>
          <cell r="I8674">
            <v>21.61</v>
          </cell>
          <cell r="J8674">
            <v>21.41</v>
          </cell>
          <cell r="K8674" t="str">
            <v>HiRatio</v>
          </cell>
          <cell r="L8674">
            <v>186746.13</v>
          </cell>
          <cell r="M8674" t="str">
            <v>Owner-Occupied</v>
          </cell>
          <cell r="N8674">
            <v>0</v>
          </cell>
          <cell r="O8674">
            <v>43831</v>
          </cell>
          <cell r="P8674" t="str">
            <v>Current</v>
          </cell>
        </row>
        <row r="8675">
          <cell r="B8675">
            <v>42123</v>
          </cell>
          <cell r="C8675">
            <v>21</v>
          </cell>
          <cell r="D8675" t="str">
            <v>BC</v>
          </cell>
          <cell r="E8675" t="str">
            <v>Purchase</v>
          </cell>
          <cell r="F8675" t="str">
            <v>Fixed</v>
          </cell>
          <cell r="I8675">
            <v>42.98</v>
          </cell>
          <cell r="J8675">
            <v>27.46</v>
          </cell>
          <cell r="K8675" t="str">
            <v>HiRatio</v>
          </cell>
          <cell r="L8675">
            <v>312434.59999999998</v>
          </cell>
          <cell r="M8675" t="str">
            <v>Owner-Occupied</v>
          </cell>
          <cell r="N8675">
            <v>0</v>
          </cell>
          <cell r="O8675">
            <v>43831</v>
          </cell>
          <cell r="P8675" t="str">
            <v>Current</v>
          </cell>
        </row>
        <row r="8676">
          <cell r="B8676">
            <v>42317</v>
          </cell>
          <cell r="C8676">
            <v>14</v>
          </cell>
          <cell r="D8676" t="str">
            <v>ON</v>
          </cell>
          <cell r="E8676" t="str">
            <v>Purchase</v>
          </cell>
          <cell r="F8676" t="str">
            <v>Fixed</v>
          </cell>
          <cell r="I8676">
            <v>39.85</v>
          </cell>
          <cell r="J8676">
            <v>32.770000000000003</v>
          </cell>
          <cell r="K8676" t="str">
            <v>HiRatio</v>
          </cell>
          <cell r="L8676">
            <v>190805.98</v>
          </cell>
          <cell r="M8676" t="str">
            <v>Owner-Occupied</v>
          </cell>
          <cell r="N8676">
            <v>0</v>
          </cell>
          <cell r="O8676">
            <v>43831</v>
          </cell>
          <cell r="P8676" t="str">
            <v>Current</v>
          </cell>
        </row>
        <row r="8677">
          <cell r="B8677">
            <v>42326</v>
          </cell>
          <cell r="C8677">
            <v>14</v>
          </cell>
          <cell r="D8677" t="str">
            <v>MB</v>
          </cell>
          <cell r="E8677" t="str">
            <v>Refinance External</v>
          </cell>
          <cell r="F8677" t="str">
            <v>ARM</v>
          </cell>
          <cell r="I8677">
            <v>36.15</v>
          </cell>
          <cell r="J8677">
            <v>22.3</v>
          </cell>
          <cell r="K8677" t="str">
            <v>Conv</v>
          </cell>
          <cell r="L8677">
            <v>0</v>
          </cell>
          <cell r="M8677" t="str">
            <v>Owner-Occupied</v>
          </cell>
          <cell r="N8677">
            <v>4</v>
          </cell>
          <cell r="O8677">
            <v>42542</v>
          </cell>
          <cell r="P8677" t="str">
            <v>Current</v>
          </cell>
        </row>
        <row r="8678">
          <cell r="B8678">
            <v>42432</v>
          </cell>
          <cell r="C8678">
            <v>10</v>
          </cell>
          <cell r="D8678" t="str">
            <v>AB</v>
          </cell>
          <cell r="E8678" t="str">
            <v>Purchase</v>
          </cell>
          <cell r="F8678" t="str">
            <v>Fixed</v>
          </cell>
          <cell r="I8678">
            <v>34.99</v>
          </cell>
          <cell r="J8678">
            <v>24.8</v>
          </cell>
          <cell r="K8678" t="str">
            <v>HiRatio</v>
          </cell>
          <cell r="L8678">
            <v>703331.64</v>
          </cell>
          <cell r="M8678" t="str">
            <v>Owner-Occupied</v>
          </cell>
          <cell r="N8678">
            <v>0</v>
          </cell>
          <cell r="O8678">
            <v>43831</v>
          </cell>
          <cell r="P8678" t="str">
            <v>Current</v>
          </cell>
        </row>
        <row r="8679">
          <cell r="B8679">
            <v>41326</v>
          </cell>
          <cell r="C8679">
            <v>47</v>
          </cell>
          <cell r="D8679" t="str">
            <v>BC</v>
          </cell>
          <cell r="E8679" t="str">
            <v>Purchase</v>
          </cell>
          <cell r="F8679" t="str">
            <v>Fixed</v>
          </cell>
          <cell r="I8679">
            <v>40.409999999999997</v>
          </cell>
          <cell r="J8679">
            <v>29.1</v>
          </cell>
          <cell r="K8679" t="str">
            <v>HiRatio</v>
          </cell>
          <cell r="L8679">
            <v>159229.73000000001</v>
          </cell>
          <cell r="M8679" t="str">
            <v>Owner-Occupied</v>
          </cell>
          <cell r="N8679">
            <v>0</v>
          </cell>
          <cell r="O8679">
            <v>43831</v>
          </cell>
          <cell r="P8679" t="str">
            <v>Current</v>
          </cell>
        </row>
        <row r="8680">
          <cell r="B8680">
            <v>42478</v>
          </cell>
          <cell r="C8680">
            <v>9</v>
          </cell>
          <cell r="D8680" t="str">
            <v>AB</v>
          </cell>
          <cell r="E8680" t="str">
            <v>Transfer</v>
          </cell>
          <cell r="F8680" t="str">
            <v>ARM</v>
          </cell>
          <cell r="I8680">
            <v>33.68</v>
          </cell>
          <cell r="J8680">
            <v>15.22</v>
          </cell>
          <cell r="K8680" t="str">
            <v>Conv</v>
          </cell>
          <cell r="L8680">
            <v>678713.33</v>
          </cell>
          <cell r="M8680" t="str">
            <v>Owner-Occupied</v>
          </cell>
          <cell r="N8680">
            <v>0</v>
          </cell>
          <cell r="O8680">
            <v>43831</v>
          </cell>
          <cell r="P8680" t="str">
            <v>Current</v>
          </cell>
        </row>
        <row r="8681">
          <cell r="B8681">
            <v>41957</v>
          </cell>
          <cell r="C8681">
            <v>26</v>
          </cell>
          <cell r="D8681" t="str">
            <v>ON</v>
          </cell>
          <cell r="E8681" t="str">
            <v>Purchase</v>
          </cell>
          <cell r="F8681" t="str">
            <v>Fixed</v>
          </cell>
          <cell r="I8681">
            <v>39.47</v>
          </cell>
          <cell r="J8681">
            <v>26.83</v>
          </cell>
          <cell r="K8681" t="str">
            <v>HiRatio</v>
          </cell>
          <cell r="L8681">
            <v>158242.82999999999</v>
          </cell>
          <cell r="M8681" t="str">
            <v>Owner-Occupied</v>
          </cell>
          <cell r="N8681">
            <v>0</v>
          </cell>
          <cell r="O8681">
            <v>43831</v>
          </cell>
          <cell r="P8681" t="str">
            <v>Current</v>
          </cell>
        </row>
        <row r="8682">
          <cell r="B8682">
            <v>41866</v>
          </cell>
          <cell r="C8682">
            <v>29</v>
          </cell>
          <cell r="D8682" t="str">
            <v>AB</v>
          </cell>
          <cell r="E8682" t="str">
            <v>Purchase</v>
          </cell>
          <cell r="F8682" t="str">
            <v>Fixed</v>
          </cell>
          <cell r="I8682">
            <v>38.26</v>
          </cell>
          <cell r="J8682">
            <v>37.93</v>
          </cell>
          <cell r="K8682" t="str">
            <v>HiRatio</v>
          </cell>
          <cell r="L8682">
            <v>585147.57999999996</v>
          </cell>
          <cell r="M8682" t="str">
            <v>Owner-Occupied</v>
          </cell>
          <cell r="N8682">
            <v>0</v>
          </cell>
          <cell r="O8682">
            <v>43831</v>
          </cell>
          <cell r="P8682" t="str">
            <v>Current</v>
          </cell>
        </row>
        <row r="8683">
          <cell r="B8683">
            <v>41121</v>
          </cell>
          <cell r="C8683">
            <v>54</v>
          </cell>
          <cell r="D8683" t="str">
            <v>ON</v>
          </cell>
          <cell r="E8683" t="str">
            <v>Purchase</v>
          </cell>
          <cell r="F8683" t="str">
            <v>Fixed</v>
          </cell>
          <cell r="I8683">
            <v>30.73</v>
          </cell>
          <cell r="J8683">
            <v>77.010000000000005</v>
          </cell>
          <cell r="K8683" t="str">
            <v>Conv</v>
          </cell>
          <cell r="L8683">
            <v>0</v>
          </cell>
          <cell r="M8683" t="str">
            <v>Owner-Occupied</v>
          </cell>
          <cell r="N8683">
            <v>4</v>
          </cell>
          <cell r="O8683">
            <v>42059</v>
          </cell>
          <cell r="P8683" t="str">
            <v>Current</v>
          </cell>
        </row>
        <row r="8684">
          <cell r="B8684">
            <v>41638</v>
          </cell>
          <cell r="C8684">
            <v>37</v>
          </cell>
          <cell r="D8684" t="str">
            <v>AB</v>
          </cell>
          <cell r="E8684" t="str">
            <v>Purchase</v>
          </cell>
          <cell r="F8684" t="str">
            <v>Fixed</v>
          </cell>
          <cell r="I8684">
            <v>38.76</v>
          </cell>
          <cell r="J8684">
            <v>32.200000000000003</v>
          </cell>
          <cell r="K8684" t="str">
            <v>HiRatio</v>
          </cell>
          <cell r="L8684">
            <v>0</v>
          </cell>
          <cell r="M8684" t="str">
            <v>Owner-Occupied</v>
          </cell>
          <cell r="N8684">
            <v>4</v>
          </cell>
          <cell r="O8684">
            <v>42249</v>
          </cell>
          <cell r="P8684" t="str">
            <v>Current</v>
          </cell>
        </row>
        <row r="8685">
          <cell r="B8685">
            <v>40819</v>
          </cell>
          <cell r="C8685">
            <v>63</v>
          </cell>
          <cell r="D8685" t="str">
            <v>ON</v>
          </cell>
          <cell r="E8685" t="str">
            <v>Purchase</v>
          </cell>
          <cell r="F8685" t="str">
            <v>Fixed</v>
          </cell>
          <cell r="I8685">
            <v>31.3</v>
          </cell>
          <cell r="J8685">
            <v>23.93</v>
          </cell>
          <cell r="K8685" t="str">
            <v>HiRatio</v>
          </cell>
          <cell r="L8685">
            <v>157596.06</v>
          </cell>
          <cell r="M8685" t="str">
            <v>Owner-Occupied</v>
          </cell>
          <cell r="N8685">
            <v>0</v>
          </cell>
          <cell r="O8685">
            <v>43831</v>
          </cell>
          <cell r="P8685" t="str">
            <v>Current</v>
          </cell>
        </row>
        <row r="8686">
          <cell r="B8686">
            <v>41459</v>
          </cell>
          <cell r="C8686">
            <v>42</v>
          </cell>
          <cell r="D8686" t="str">
            <v>ON</v>
          </cell>
          <cell r="E8686" t="str">
            <v>Purchase</v>
          </cell>
          <cell r="F8686" t="str">
            <v>Fixed</v>
          </cell>
          <cell r="I8686">
            <v>32.229999999999997</v>
          </cell>
          <cell r="J8686">
            <v>28.71</v>
          </cell>
          <cell r="K8686" t="str">
            <v>HiRatio</v>
          </cell>
          <cell r="L8686">
            <v>0</v>
          </cell>
          <cell r="M8686" t="str">
            <v>Owner-Occupied</v>
          </cell>
          <cell r="N8686">
            <v>4</v>
          </cell>
          <cell r="O8686">
            <v>41939</v>
          </cell>
          <cell r="P8686" t="str">
            <v>Current</v>
          </cell>
        </row>
        <row r="8687">
          <cell r="B8687">
            <v>42684</v>
          </cell>
          <cell r="C8687">
            <v>2</v>
          </cell>
          <cell r="D8687" t="str">
            <v>ON</v>
          </cell>
          <cell r="E8687" t="str">
            <v>Refinance External</v>
          </cell>
          <cell r="F8687" t="str">
            <v>ARM</v>
          </cell>
          <cell r="I8687">
            <v>37.630000000000003</v>
          </cell>
          <cell r="J8687">
            <v>7.87</v>
          </cell>
          <cell r="K8687" t="str">
            <v>Conv</v>
          </cell>
          <cell r="L8687">
            <v>159293.82999999999</v>
          </cell>
          <cell r="M8687" t="str">
            <v>Second Home</v>
          </cell>
          <cell r="N8687">
            <v>0</v>
          </cell>
          <cell r="O8687">
            <v>43831</v>
          </cell>
          <cell r="P8687" t="str">
            <v>Current</v>
          </cell>
        </row>
        <row r="8688">
          <cell r="B8688">
            <v>41754</v>
          </cell>
          <cell r="C8688">
            <v>33</v>
          </cell>
          <cell r="D8688" t="str">
            <v>ON</v>
          </cell>
          <cell r="E8688" t="str">
            <v>Purchase</v>
          </cell>
          <cell r="F8688" t="str">
            <v>ARM</v>
          </cell>
          <cell r="I8688">
            <v>38.53</v>
          </cell>
          <cell r="J8688">
            <v>13.27</v>
          </cell>
          <cell r="K8688" t="str">
            <v>HiRatio</v>
          </cell>
          <cell r="L8688">
            <v>0</v>
          </cell>
          <cell r="M8688" t="str">
            <v>Owner-Occupied</v>
          </cell>
          <cell r="N8688">
            <v>4</v>
          </cell>
          <cell r="O8688">
            <v>42132</v>
          </cell>
          <cell r="P8688" t="str">
            <v>Current</v>
          </cell>
        </row>
        <row r="8689">
          <cell r="B8689">
            <v>41789</v>
          </cell>
          <cell r="C8689">
            <v>32</v>
          </cell>
          <cell r="D8689" t="str">
            <v>SK</v>
          </cell>
          <cell r="E8689" t="str">
            <v>Purchase</v>
          </cell>
          <cell r="F8689" t="str">
            <v>Fixed</v>
          </cell>
          <cell r="I8689">
            <v>34.159999999999997</v>
          </cell>
          <cell r="J8689">
            <v>31.22</v>
          </cell>
          <cell r="K8689" t="str">
            <v>HiRatio</v>
          </cell>
          <cell r="L8689">
            <v>285026.49</v>
          </cell>
          <cell r="M8689" t="str">
            <v>Owner-Occupied</v>
          </cell>
          <cell r="N8689">
            <v>0</v>
          </cell>
          <cell r="O8689">
            <v>43831</v>
          </cell>
          <cell r="P8689" t="str">
            <v>Current</v>
          </cell>
        </row>
        <row r="8690">
          <cell r="B8690">
            <v>42118</v>
          </cell>
          <cell r="C8690">
            <v>21</v>
          </cell>
          <cell r="D8690" t="str">
            <v>AB</v>
          </cell>
          <cell r="E8690" t="str">
            <v>Purchase</v>
          </cell>
          <cell r="F8690" t="str">
            <v>Fixed</v>
          </cell>
          <cell r="I8690">
            <v>41.79</v>
          </cell>
          <cell r="J8690">
            <v>27.32</v>
          </cell>
          <cell r="K8690" t="str">
            <v>HiRatio</v>
          </cell>
          <cell r="L8690">
            <v>684756.47999999998</v>
          </cell>
          <cell r="M8690" t="str">
            <v>Owner-Occupied</v>
          </cell>
          <cell r="N8690">
            <v>0</v>
          </cell>
          <cell r="O8690">
            <v>43831</v>
          </cell>
          <cell r="P8690" t="str">
            <v>Current</v>
          </cell>
        </row>
        <row r="8691">
          <cell r="B8691">
            <v>42250</v>
          </cell>
          <cell r="C8691">
            <v>16</v>
          </cell>
          <cell r="D8691" t="str">
            <v>ON</v>
          </cell>
          <cell r="E8691" t="str">
            <v>Purchase</v>
          </cell>
          <cell r="F8691" t="str">
            <v>ARM</v>
          </cell>
          <cell r="I8691">
            <v>33.159999999999997</v>
          </cell>
          <cell r="J8691">
            <v>23.2</v>
          </cell>
          <cell r="K8691" t="str">
            <v>HiRatio</v>
          </cell>
          <cell r="L8691">
            <v>215836.36</v>
          </cell>
          <cell r="M8691" t="str">
            <v>Owner-Occupied</v>
          </cell>
          <cell r="N8691">
            <v>0</v>
          </cell>
          <cell r="O8691">
            <v>43831</v>
          </cell>
          <cell r="P8691" t="str">
            <v>Current</v>
          </cell>
        </row>
        <row r="8692">
          <cell r="B8692">
            <v>41212</v>
          </cell>
          <cell r="C8692">
            <v>51</v>
          </cell>
          <cell r="D8692" t="str">
            <v>AB</v>
          </cell>
          <cell r="E8692" t="str">
            <v>Purchase</v>
          </cell>
          <cell r="F8692" t="str">
            <v>Fixed</v>
          </cell>
          <cell r="I8692">
            <v>41.22</v>
          </cell>
          <cell r="J8692">
            <v>22.07</v>
          </cell>
          <cell r="K8692" t="str">
            <v>HiRatio</v>
          </cell>
          <cell r="L8692">
            <v>232273.92000000001</v>
          </cell>
          <cell r="M8692" t="str">
            <v>Owner-Occupied</v>
          </cell>
          <cell r="N8692">
            <v>0</v>
          </cell>
          <cell r="O8692">
            <v>43831</v>
          </cell>
          <cell r="P8692" t="str">
            <v>Current</v>
          </cell>
        </row>
        <row r="8693">
          <cell r="B8693">
            <v>40980</v>
          </cell>
          <cell r="C8693">
            <v>58</v>
          </cell>
          <cell r="D8693" t="str">
            <v>ON</v>
          </cell>
          <cell r="E8693" t="str">
            <v>Refinance External</v>
          </cell>
          <cell r="F8693" t="str">
            <v>Fixed</v>
          </cell>
          <cell r="I8693">
            <v>40.68</v>
          </cell>
          <cell r="J8693">
            <v>20.39</v>
          </cell>
          <cell r="K8693" t="str">
            <v>Conv</v>
          </cell>
          <cell r="L8693">
            <v>0</v>
          </cell>
          <cell r="M8693" t="str">
            <v>Rental</v>
          </cell>
          <cell r="N8693">
            <v>4</v>
          </cell>
          <cell r="O8693">
            <v>41673</v>
          </cell>
          <cell r="P8693" t="str">
            <v>Current</v>
          </cell>
        </row>
        <row r="8694">
          <cell r="B8694">
            <v>40891</v>
          </cell>
          <cell r="C8694">
            <v>61</v>
          </cell>
          <cell r="D8694" t="str">
            <v>ON</v>
          </cell>
          <cell r="E8694" t="str">
            <v>Purchase</v>
          </cell>
          <cell r="F8694" t="str">
            <v>ARM</v>
          </cell>
          <cell r="I8694">
            <v>22.99</v>
          </cell>
          <cell r="J8694">
            <v>21.81</v>
          </cell>
          <cell r="K8694" t="str">
            <v>Conv</v>
          </cell>
          <cell r="L8694">
            <v>310302.53000000003</v>
          </cell>
          <cell r="M8694" t="str">
            <v>Owner-Occupied</v>
          </cell>
          <cell r="N8694">
            <v>0</v>
          </cell>
          <cell r="O8694">
            <v>43831</v>
          </cell>
          <cell r="P8694" t="str">
            <v>Current</v>
          </cell>
        </row>
        <row r="8695">
          <cell r="B8695">
            <v>42101</v>
          </cell>
          <cell r="C8695">
            <v>21</v>
          </cell>
          <cell r="D8695" t="str">
            <v>AB</v>
          </cell>
          <cell r="E8695" t="str">
            <v>Transfer</v>
          </cell>
          <cell r="F8695" t="str">
            <v>ARM</v>
          </cell>
          <cell r="I8695">
            <v>25.29</v>
          </cell>
          <cell r="J8695">
            <v>22.08</v>
          </cell>
          <cell r="K8695" t="str">
            <v>Conv</v>
          </cell>
          <cell r="L8695">
            <v>204884.75</v>
          </cell>
          <cell r="M8695" t="str">
            <v>Owner-Occupied</v>
          </cell>
          <cell r="N8695">
            <v>0</v>
          </cell>
          <cell r="O8695">
            <v>43831</v>
          </cell>
          <cell r="P8695" t="str">
            <v>Current</v>
          </cell>
        </row>
        <row r="8696">
          <cell r="B8696">
            <v>40995</v>
          </cell>
          <cell r="C8696">
            <v>58</v>
          </cell>
          <cell r="D8696" t="str">
            <v>AB</v>
          </cell>
          <cell r="E8696" t="str">
            <v>Purchase</v>
          </cell>
          <cell r="F8696" t="str">
            <v>Fixed</v>
          </cell>
          <cell r="I8696">
            <v>37.119999999999997</v>
          </cell>
          <cell r="J8696">
            <v>21.18</v>
          </cell>
          <cell r="K8696" t="str">
            <v>HiRatio</v>
          </cell>
          <cell r="L8696">
            <v>330070.61</v>
          </cell>
          <cell r="M8696" t="str">
            <v>Owner-Occupied</v>
          </cell>
          <cell r="N8696">
            <v>0</v>
          </cell>
          <cell r="O8696">
            <v>43831</v>
          </cell>
          <cell r="P8696" t="str">
            <v>Current</v>
          </cell>
        </row>
        <row r="8697">
          <cell r="B8697">
            <v>41263</v>
          </cell>
          <cell r="C8697">
            <v>49</v>
          </cell>
          <cell r="D8697" t="str">
            <v>ON</v>
          </cell>
          <cell r="E8697" t="str">
            <v>Purchase</v>
          </cell>
          <cell r="F8697" t="str">
            <v>Fixed</v>
          </cell>
          <cell r="I8697">
            <v>39.99</v>
          </cell>
          <cell r="J8697">
            <v>31.25</v>
          </cell>
          <cell r="K8697" t="str">
            <v>HiRatio</v>
          </cell>
          <cell r="L8697">
            <v>0</v>
          </cell>
          <cell r="M8697" t="str">
            <v>Owner-Occupied</v>
          </cell>
          <cell r="N8697">
            <v>4</v>
          </cell>
          <cell r="O8697">
            <v>42741</v>
          </cell>
          <cell r="P8697" t="str">
            <v>Current</v>
          </cell>
        </row>
        <row r="8698">
          <cell r="B8698">
            <v>41479</v>
          </cell>
          <cell r="C8698">
            <v>42</v>
          </cell>
          <cell r="D8698" t="str">
            <v>ON</v>
          </cell>
          <cell r="E8698" t="str">
            <v>Purchase</v>
          </cell>
          <cell r="F8698" t="str">
            <v>Fixed</v>
          </cell>
          <cell r="I8698">
            <v>31.07</v>
          </cell>
          <cell r="J8698">
            <v>16.260000000000002</v>
          </cell>
          <cell r="K8698" t="str">
            <v>HiRatio</v>
          </cell>
          <cell r="L8698">
            <v>265124.52</v>
          </cell>
          <cell r="M8698" t="str">
            <v>Owner-Occupied</v>
          </cell>
          <cell r="N8698">
            <v>0</v>
          </cell>
          <cell r="O8698">
            <v>43831</v>
          </cell>
          <cell r="P8698" t="str">
            <v>Current</v>
          </cell>
        </row>
        <row r="8699">
          <cell r="B8699">
            <v>40998</v>
          </cell>
          <cell r="C8699">
            <v>58</v>
          </cell>
          <cell r="D8699" t="str">
            <v>ON</v>
          </cell>
          <cell r="E8699" t="str">
            <v>Purchase</v>
          </cell>
          <cell r="F8699" t="str">
            <v>Fixed</v>
          </cell>
          <cell r="I8699">
            <v>23.87</v>
          </cell>
          <cell r="J8699">
            <v>22.49</v>
          </cell>
          <cell r="K8699" t="str">
            <v>Conv</v>
          </cell>
          <cell r="L8699">
            <v>0</v>
          </cell>
          <cell r="M8699" t="str">
            <v>Owner-Occupied</v>
          </cell>
          <cell r="N8699">
            <v>4</v>
          </cell>
          <cell r="O8699">
            <v>42094</v>
          </cell>
          <cell r="P8699" t="str">
            <v>Current</v>
          </cell>
        </row>
        <row r="8700">
          <cell r="B8700">
            <v>41624</v>
          </cell>
          <cell r="C8700">
            <v>37</v>
          </cell>
          <cell r="D8700" t="str">
            <v>ON</v>
          </cell>
          <cell r="E8700" t="str">
            <v>Refinance External</v>
          </cell>
          <cell r="F8700" t="str">
            <v>ARM</v>
          </cell>
          <cell r="I8700">
            <v>19.37</v>
          </cell>
          <cell r="J8700">
            <v>17.149999999999999</v>
          </cell>
          <cell r="K8700" t="str">
            <v>Conv</v>
          </cell>
          <cell r="L8700">
            <v>137411.51999999999</v>
          </cell>
          <cell r="M8700" t="str">
            <v>Owner-Occupied</v>
          </cell>
          <cell r="N8700">
            <v>0</v>
          </cell>
          <cell r="O8700">
            <v>43831</v>
          </cell>
          <cell r="P8700" t="str">
            <v>0-29</v>
          </cell>
        </row>
        <row r="8701">
          <cell r="B8701">
            <v>41922</v>
          </cell>
          <cell r="C8701">
            <v>27</v>
          </cell>
          <cell r="D8701" t="str">
            <v>ON</v>
          </cell>
          <cell r="E8701" t="str">
            <v>Purchase</v>
          </cell>
          <cell r="F8701" t="str">
            <v>ARM</v>
          </cell>
          <cell r="I8701">
            <v>34.79</v>
          </cell>
          <cell r="J8701">
            <v>19.170000000000002</v>
          </cell>
          <cell r="K8701" t="str">
            <v>HiRatio</v>
          </cell>
          <cell r="L8701">
            <v>257166.79</v>
          </cell>
          <cell r="M8701" t="str">
            <v>Owner-Occupied</v>
          </cell>
          <cell r="N8701">
            <v>0</v>
          </cell>
          <cell r="O8701">
            <v>43831</v>
          </cell>
          <cell r="P8701" t="str">
            <v>Current</v>
          </cell>
        </row>
        <row r="8702">
          <cell r="B8702">
            <v>41941</v>
          </cell>
          <cell r="C8702">
            <v>27</v>
          </cell>
          <cell r="D8702" t="str">
            <v>ON</v>
          </cell>
          <cell r="E8702" t="str">
            <v>Purchase</v>
          </cell>
          <cell r="F8702" t="str">
            <v>ARM</v>
          </cell>
          <cell r="I8702">
            <v>21.79</v>
          </cell>
          <cell r="J8702">
            <v>14.68</v>
          </cell>
          <cell r="K8702" t="str">
            <v>Conv</v>
          </cell>
          <cell r="L8702">
            <v>193197.07</v>
          </cell>
          <cell r="M8702" t="str">
            <v>Owner-Occupied</v>
          </cell>
          <cell r="N8702">
            <v>0</v>
          </cell>
          <cell r="O8702">
            <v>43831</v>
          </cell>
          <cell r="P8702" t="str">
            <v>Current</v>
          </cell>
        </row>
        <row r="8703">
          <cell r="B8703">
            <v>42083</v>
          </cell>
          <cell r="C8703">
            <v>22</v>
          </cell>
          <cell r="D8703" t="str">
            <v>ON</v>
          </cell>
          <cell r="E8703" t="str">
            <v>Refinance External</v>
          </cell>
          <cell r="F8703" t="str">
            <v>Fixed</v>
          </cell>
          <cell r="I8703">
            <v>29.69</v>
          </cell>
          <cell r="J8703">
            <v>29.48</v>
          </cell>
          <cell r="K8703" t="str">
            <v>Conv</v>
          </cell>
          <cell r="L8703">
            <v>231116.91</v>
          </cell>
          <cell r="M8703" t="str">
            <v>Owner-Occupied</v>
          </cell>
          <cell r="N8703">
            <v>0</v>
          </cell>
          <cell r="O8703">
            <v>43831</v>
          </cell>
          <cell r="P8703" t="str">
            <v>Current</v>
          </cell>
        </row>
        <row r="8704">
          <cell r="B8704">
            <v>42228</v>
          </cell>
          <cell r="C8704">
            <v>17</v>
          </cell>
          <cell r="D8704" t="str">
            <v>ON</v>
          </cell>
          <cell r="E8704" t="str">
            <v>Purchase</v>
          </cell>
          <cell r="F8704" t="str">
            <v>Fixed</v>
          </cell>
          <cell r="I8704">
            <v>15.32</v>
          </cell>
          <cell r="J8704">
            <v>12.88</v>
          </cell>
          <cell r="K8704" t="str">
            <v>Conv</v>
          </cell>
          <cell r="L8704">
            <v>273373.48</v>
          </cell>
          <cell r="M8704" t="str">
            <v>Owner-Occupied</v>
          </cell>
          <cell r="N8704">
            <v>0</v>
          </cell>
          <cell r="O8704">
            <v>43831</v>
          </cell>
          <cell r="P8704" t="str">
            <v>Current</v>
          </cell>
        </row>
        <row r="8705">
          <cell r="B8705">
            <v>42332</v>
          </cell>
          <cell r="C8705">
            <v>14</v>
          </cell>
          <cell r="D8705" t="str">
            <v>MB</v>
          </cell>
          <cell r="E8705" t="str">
            <v>Refinance External</v>
          </cell>
          <cell r="F8705" t="str">
            <v>ARM</v>
          </cell>
          <cell r="I8705">
            <v>10.74</v>
          </cell>
          <cell r="J8705">
            <v>9.86</v>
          </cell>
          <cell r="K8705" t="str">
            <v>Conv</v>
          </cell>
          <cell r="L8705">
            <v>0</v>
          </cell>
          <cell r="M8705" t="str">
            <v>Owner-Occupied</v>
          </cell>
          <cell r="N8705">
            <v>4</v>
          </cell>
          <cell r="O8705">
            <v>42684</v>
          </cell>
          <cell r="P8705" t="str">
            <v>Current</v>
          </cell>
        </row>
        <row r="8706">
          <cell r="B8706">
            <v>41936</v>
          </cell>
          <cell r="C8706">
            <v>27</v>
          </cell>
          <cell r="D8706" t="str">
            <v>ON</v>
          </cell>
          <cell r="E8706" t="str">
            <v>Purchase</v>
          </cell>
          <cell r="F8706" t="str">
            <v>Fixed</v>
          </cell>
          <cell r="I8706">
            <v>42.58</v>
          </cell>
          <cell r="J8706">
            <v>36.76</v>
          </cell>
          <cell r="K8706" t="str">
            <v>HiRatio</v>
          </cell>
          <cell r="L8706">
            <v>220671.97</v>
          </cell>
          <cell r="M8706" t="str">
            <v>Owner-Occupied</v>
          </cell>
          <cell r="N8706">
            <v>0</v>
          </cell>
          <cell r="O8706">
            <v>43831</v>
          </cell>
          <cell r="P8706" t="str">
            <v>0-29</v>
          </cell>
        </row>
        <row r="8707">
          <cell r="B8707">
            <v>41220</v>
          </cell>
          <cell r="C8707">
            <v>50</v>
          </cell>
          <cell r="D8707" t="str">
            <v>ON</v>
          </cell>
          <cell r="E8707" t="str">
            <v>Purchase</v>
          </cell>
          <cell r="F8707" t="str">
            <v>Fixed</v>
          </cell>
          <cell r="I8707">
            <v>38.659999999999997</v>
          </cell>
          <cell r="J8707">
            <v>37.630000000000003</v>
          </cell>
          <cell r="K8707" t="str">
            <v>HiRatio</v>
          </cell>
          <cell r="L8707">
            <v>0</v>
          </cell>
          <cell r="M8707" t="str">
            <v>Owner-Occupied</v>
          </cell>
          <cell r="N8707">
            <v>4</v>
          </cell>
          <cell r="O8707">
            <v>41841</v>
          </cell>
          <cell r="P8707" t="str">
            <v>Current</v>
          </cell>
        </row>
        <row r="8708">
          <cell r="B8708">
            <v>41724</v>
          </cell>
          <cell r="C8708">
            <v>34</v>
          </cell>
          <cell r="D8708" t="str">
            <v>AB</v>
          </cell>
          <cell r="E8708" t="str">
            <v>Transfer</v>
          </cell>
          <cell r="F8708" t="str">
            <v>ARM</v>
          </cell>
          <cell r="I8708">
            <v>27.87</v>
          </cell>
          <cell r="J8708">
            <v>18.73</v>
          </cell>
          <cell r="K8708" t="str">
            <v>HiRatio</v>
          </cell>
          <cell r="L8708">
            <v>311704.27</v>
          </cell>
          <cell r="M8708" t="str">
            <v>Owner-Occupied</v>
          </cell>
          <cell r="N8708">
            <v>0</v>
          </cell>
          <cell r="O8708">
            <v>43831</v>
          </cell>
          <cell r="P8708" t="str">
            <v>Current</v>
          </cell>
        </row>
        <row r="8709">
          <cell r="B8709">
            <v>42297</v>
          </cell>
          <cell r="C8709">
            <v>15</v>
          </cell>
          <cell r="D8709" t="str">
            <v>ON</v>
          </cell>
          <cell r="E8709" t="str">
            <v>Refinance External</v>
          </cell>
          <cell r="F8709" t="str">
            <v>Fixed</v>
          </cell>
          <cell r="I8709">
            <v>34.65</v>
          </cell>
          <cell r="J8709">
            <v>32.18</v>
          </cell>
          <cell r="K8709" t="str">
            <v>Conv</v>
          </cell>
          <cell r="L8709">
            <v>0</v>
          </cell>
          <cell r="M8709" t="str">
            <v>Owner-Occupied</v>
          </cell>
          <cell r="N8709">
            <v>4</v>
          </cell>
          <cell r="O8709">
            <v>42514</v>
          </cell>
          <cell r="P8709" t="str">
            <v>Current</v>
          </cell>
        </row>
        <row r="8710">
          <cell r="B8710">
            <v>42762</v>
          </cell>
          <cell r="C8710">
            <v>0</v>
          </cell>
          <cell r="D8710" t="str">
            <v>AB</v>
          </cell>
          <cell r="E8710" t="str">
            <v>Transfer</v>
          </cell>
          <cell r="F8710" t="str">
            <v>Fixed</v>
          </cell>
          <cell r="I8710">
            <v>33.229999999999997</v>
          </cell>
          <cell r="J8710">
            <v>32.76</v>
          </cell>
          <cell r="K8710" t="str">
            <v>Conv</v>
          </cell>
          <cell r="L8710">
            <v>249076.45</v>
          </cell>
          <cell r="M8710" t="str">
            <v>Owner-Occupied</v>
          </cell>
          <cell r="N8710">
            <v>0</v>
          </cell>
          <cell r="O8710">
            <v>43831</v>
          </cell>
          <cell r="P8710" t="str">
            <v>Current</v>
          </cell>
        </row>
        <row r="8711">
          <cell r="B8711">
            <v>42507</v>
          </cell>
          <cell r="C8711">
            <v>8</v>
          </cell>
          <cell r="D8711" t="str">
            <v>AB</v>
          </cell>
          <cell r="E8711" t="str">
            <v>Transfer</v>
          </cell>
          <cell r="F8711" t="str">
            <v>Fixed</v>
          </cell>
          <cell r="I8711">
            <v>36.19</v>
          </cell>
          <cell r="J8711">
            <v>27.41</v>
          </cell>
          <cell r="K8711" t="str">
            <v>HiRatio</v>
          </cell>
          <cell r="L8711">
            <v>214456.95</v>
          </cell>
          <cell r="M8711" t="str">
            <v>Owner-Occupied</v>
          </cell>
          <cell r="N8711">
            <v>0</v>
          </cell>
          <cell r="O8711">
            <v>43831</v>
          </cell>
          <cell r="P8711" t="str">
            <v>Current</v>
          </cell>
        </row>
        <row r="8712">
          <cell r="B8712">
            <v>42387</v>
          </cell>
          <cell r="C8712">
            <v>12</v>
          </cell>
          <cell r="D8712" t="str">
            <v>ON</v>
          </cell>
          <cell r="E8712" t="str">
            <v>Purchase</v>
          </cell>
          <cell r="F8712" t="str">
            <v>ARM</v>
          </cell>
          <cell r="I8712">
            <v>37.6</v>
          </cell>
          <cell r="J8712">
            <v>22.26</v>
          </cell>
          <cell r="K8712" t="str">
            <v>Conv</v>
          </cell>
          <cell r="L8712">
            <v>0</v>
          </cell>
          <cell r="M8712" t="str">
            <v>Owner-Occupied</v>
          </cell>
          <cell r="N8712">
            <v>4</v>
          </cell>
          <cell r="O8712">
            <v>42720</v>
          </cell>
          <cell r="P8712" t="str">
            <v>Current</v>
          </cell>
        </row>
        <row r="8713">
          <cell r="B8713">
            <v>40878</v>
          </cell>
          <cell r="C8713">
            <v>61</v>
          </cell>
          <cell r="D8713" t="str">
            <v>ON</v>
          </cell>
          <cell r="E8713" t="str">
            <v>Purchase</v>
          </cell>
          <cell r="F8713" t="str">
            <v>Fixed</v>
          </cell>
          <cell r="I8713">
            <v>43.52</v>
          </cell>
          <cell r="J8713">
            <v>22.13</v>
          </cell>
          <cell r="K8713" t="str">
            <v>Conv</v>
          </cell>
          <cell r="L8713">
            <v>0</v>
          </cell>
          <cell r="M8713" t="str">
            <v>Second Home</v>
          </cell>
          <cell r="N8713">
            <v>4</v>
          </cell>
          <cell r="O8713">
            <v>42612</v>
          </cell>
          <cell r="P8713" t="str">
            <v>Current</v>
          </cell>
        </row>
        <row r="8714">
          <cell r="B8714">
            <v>42227</v>
          </cell>
          <cell r="C8714">
            <v>17</v>
          </cell>
          <cell r="D8714" t="str">
            <v>ON</v>
          </cell>
          <cell r="E8714" t="str">
            <v>Refinance External</v>
          </cell>
          <cell r="F8714" t="str">
            <v>Fixed</v>
          </cell>
          <cell r="I8714">
            <v>31.64</v>
          </cell>
          <cell r="J8714">
            <v>30.26</v>
          </cell>
          <cell r="K8714" t="str">
            <v>Conv</v>
          </cell>
          <cell r="L8714">
            <v>307992.71000000002</v>
          </cell>
          <cell r="M8714" t="str">
            <v>Owner-Occupied</v>
          </cell>
          <cell r="N8714">
            <v>0</v>
          </cell>
          <cell r="O8714">
            <v>43831</v>
          </cell>
          <cell r="P8714" t="str">
            <v>Current</v>
          </cell>
        </row>
        <row r="8715">
          <cell r="B8715">
            <v>42109</v>
          </cell>
          <cell r="C8715">
            <v>21</v>
          </cell>
          <cell r="D8715" t="str">
            <v>ON</v>
          </cell>
          <cell r="E8715" t="str">
            <v>Purchase</v>
          </cell>
          <cell r="F8715" t="str">
            <v>ARM</v>
          </cell>
          <cell r="I8715">
            <v>31.98</v>
          </cell>
          <cell r="J8715">
            <v>31.81</v>
          </cell>
          <cell r="K8715" t="str">
            <v>Conv</v>
          </cell>
          <cell r="L8715">
            <v>291601.65000000002</v>
          </cell>
          <cell r="M8715" t="str">
            <v>Owner-Occupied</v>
          </cell>
          <cell r="N8715">
            <v>0</v>
          </cell>
          <cell r="O8715">
            <v>43831</v>
          </cell>
          <cell r="P8715" t="str">
            <v>Current</v>
          </cell>
        </row>
        <row r="8716">
          <cell r="B8716">
            <v>42159</v>
          </cell>
          <cell r="C8716">
            <v>19</v>
          </cell>
          <cell r="D8716" t="str">
            <v>BC</v>
          </cell>
          <cell r="E8716" t="str">
            <v>Refinance External</v>
          </cell>
          <cell r="F8716" t="str">
            <v>ARM</v>
          </cell>
          <cell r="I8716">
            <v>11.39</v>
          </cell>
          <cell r="J8716">
            <v>10.77</v>
          </cell>
          <cell r="K8716" t="str">
            <v>Conv</v>
          </cell>
          <cell r="L8716">
            <v>217666.35</v>
          </cell>
          <cell r="M8716" t="str">
            <v>Owner-Occupied</v>
          </cell>
          <cell r="N8716">
            <v>0</v>
          </cell>
          <cell r="O8716">
            <v>43831</v>
          </cell>
          <cell r="P8716" t="str">
            <v>Current</v>
          </cell>
        </row>
        <row r="8717">
          <cell r="B8717">
            <v>41088</v>
          </cell>
          <cell r="C8717">
            <v>55</v>
          </cell>
          <cell r="D8717" t="str">
            <v>ON</v>
          </cell>
          <cell r="E8717" t="str">
            <v>Purchase</v>
          </cell>
          <cell r="F8717" t="str">
            <v>Fixed</v>
          </cell>
          <cell r="I8717">
            <v>34.44</v>
          </cell>
          <cell r="J8717">
            <v>28.03</v>
          </cell>
          <cell r="K8717" t="str">
            <v>HiRatio</v>
          </cell>
          <cell r="L8717">
            <v>0</v>
          </cell>
          <cell r="M8717" t="str">
            <v>Owner-Occupied</v>
          </cell>
          <cell r="N8717">
            <v>4</v>
          </cell>
          <cell r="O8717">
            <v>42332</v>
          </cell>
          <cell r="P8717" t="str">
            <v>Current</v>
          </cell>
        </row>
        <row r="8718">
          <cell r="B8718">
            <v>42201</v>
          </cell>
          <cell r="C8718">
            <v>18</v>
          </cell>
          <cell r="D8718" t="str">
            <v>ON</v>
          </cell>
          <cell r="E8718" t="str">
            <v>Purchase</v>
          </cell>
          <cell r="F8718" t="str">
            <v>ARM</v>
          </cell>
          <cell r="I8718">
            <v>22.13</v>
          </cell>
          <cell r="J8718">
            <v>14.44</v>
          </cell>
          <cell r="K8718" t="str">
            <v>Conv</v>
          </cell>
          <cell r="L8718">
            <v>393452.11</v>
          </cell>
          <cell r="M8718" t="str">
            <v>Owner-Occupied</v>
          </cell>
          <cell r="N8718">
            <v>0</v>
          </cell>
          <cell r="O8718">
            <v>43831</v>
          </cell>
          <cell r="P8718" t="str">
            <v>Current</v>
          </cell>
        </row>
        <row r="8719">
          <cell r="B8719">
            <v>40878</v>
          </cell>
          <cell r="C8719">
            <v>61</v>
          </cell>
          <cell r="D8719" t="str">
            <v>AB</v>
          </cell>
          <cell r="E8719" t="str">
            <v>Purchase</v>
          </cell>
          <cell r="F8719" t="str">
            <v>Fixed</v>
          </cell>
          <cell r="I8719">
            <v>25.87</v>
          </cell>
          <cell r="J8719">
            <v>25.61</v>
          </cell>
          <cell r="K8719" t="str">
            <v>Conv</v>
          </cell>
          <cell r="L8719">
            <v>0</v>
          </cell>
          <cell r="M8719" t="str">
            <v>Owner-Occupied</v>
          </cell>
          <cell r="N8719">
            <v>4</v>
          </cell>
          <cell r="O8719">
            <v>42339</v>
          </cell>
          <cell r="P8719" t="str">
            <v>Current</v>
          </cell>
        </row>
        <row r="8720">
          <cell r="B8720">
            <v>42205</v>
          </cell>
          <cell r="C8720">
            <v>18</v>
          </cell>
          <cell r="D8720" t="str">
            <v>ON</v>
          </cell>
          <cell r="E8720" t="str">
            <v>Portable</v>
          </cell>
          <cell r="F8720" t="str">
            <v>Fixed</v>
          </cell>
          <cell r="I8720">
            <v>42.07</v>
          </cell>
          <cell r="J8720">
            <v>31.36</v>
          </cell>
          <cell r="K8720" t="str">
            <v>HiRatio</v>
          </cell>
          <cell r="L8720">
            <v>199187.75</v>
          </cell>
          <cell r="M8720" t="str">
            <v>Owner-Occupied</v>
          </cell>
          <cell r="N8720">
            <v>0</v>
          </cell>
          <cell r="O8720">
            <v>43831</v>
          </cell>
          <cell r="P8720" t="str">
            <v>Current</v>
          </cell>
        </row>
        <row r="8721">
          <cell r="B8721">
            <v>42167</v>
          </cell>
          <cell r="C8721">
            <v>19</v>
          </cell>
          <cell r="D8721" t="str">
            <v>ON</v>
          </cell>
          <cell r="E8721" t="str">
            <v>Purchase</v>
          </cell>
          <cell r="F8721" t="str">
            <v>Fixed</v>
          </cell>
          <cell r="I8721">
            <v>39.94</v>
          </cell>
          <cell r="J8721">
            <v>21.65</v>
          </cell>
          <cell r="K8721" t="str">
            <v>HiRatio</v>
          </cell>
          <cell r="L8721">
            <v>232993.05</v>
          </cell>
          <cell r="M8721" t="str">
            <v>Owner-Occupied</v>
          </cell>
          <cell r="N8721">
            <v>0</v>
          </cell>
          <cell r="O8721">
            <v>43831</v>
          </cell>
          <cell r="P8721" t="str">
            <v>Current</v>
          </cell>
        </row>
        <row r="8722">
          <cell r="B8722">
            <v>42069</v>
          </cell>
          <cell r="C8722">
            <v>22</v>
          </cell>
          <cell r="D8722" t="str">
            <v>AB</v>
          </cell>
          <cell r="E8722" t="str">
            <v>Purchase</v>
          </cell>
          <cell r="F8722" t="str">
            <v>ARM</v>
          </cell>
          <cell r="I8722">
            <v>37.47</v>
          </cell>
          <cell r="J8722">
            <v>26.11</v>
          </cell>
          <cell r="K8722" t="str">
            <v>HiRatio</v>
          </cell>
          <cell r="L8722">
            <v>212294.69</v>
          </cell>
          <cell r="M8722" t="str">
            <v>Owner-Occupied</v>
          </cell>
          <cell r="N8722">
            <v>0</v>
          </cell>
          <cell r="O8722">
            <v>43831</v>
          </cell>
          <cell r="P8722" t="str">
            <v>Current</v>
          </cell>
        </row>
        <row r="8723">
          <cell r="B8723">
            <v>42597</v>
          </cell>
          <cell r="C8723">
            <v>5</v>
          </cell>
          <cell r="D8723" t="str">
            <v>BC</v>
          </cell>
          <cell r="E8723" t="str">
            <v>Purchase</v>
          </cell>
          <cell r="F8723" t="str">
            <v>Fixed</v>
          </cell>
          <cell r="I8723">
            <v>35.11</v>
          </cell>
          <cell r="J8723">
            <v>32.99</v>
          </cell>
          <cell r="K8723" t="str">
            <v>Conv</v>
          </cell>
          <cell r="L8723">
            <v>312021.42</v>
          </cell>
          <cell r="M8723" t="str">
            <v>Owner-Occupied</v>
          </cell>
          <cell r="N8723">
            <v>0</v>
          </cell>
          <cell r="O8723">
            <v>43831</v>
          </cell>
          <cell r="P8723" t="str">
            <v>Current</v>
          </cell>
        </row>
        <row r="8724">
          <cell r="B8724">
            <v>40654</v>
          </cell>
          <cell r="C8724">
            <v>69</v>
          </cell>
          <cell r="D8724" t="str">
            <v>AB</v>
          </cell>
          <cell r="E8724" t="str">
            <v>Purchase</v>
          </cell>
          <cell r="F8724" t="str">
            <v>Fixed</v>
          </cell>
          <cell r="I8724">
            <v>34.32</v>
          </cell>
          <cell r="J8724">
            <v>14.8</v>
          </cell>
          <cell r="K8724" t="str">
            <v>HiRatio</v>
          </cell>
          <cell r="L8724">
            <v>0</v>
          </cell>
          <cell r="M8724" t="str">
            <v>Owner-Occupied</v>
          </cell>
          <cell r="N8724">
            <v>4</v>
          </cell>
          <cell r="O8724">
            <v>40806</v>
          </cell>
          <cell r="P8724" t="str">
            <v>Current</v>
          </cell>
        </row>
        <row r="8725">
          <cell r="B8725">
            <v>42187</v>
          </cell>
          <cell r="C8725">
            <v>18</v>
          </cell>
          <cell r="D8725" t="str">
            <v>AB</v>
          </cell>
          <cell r="E8725" t="str">
            <v>Purchase</v>
          </cell>
          <cell r="F8725" t="str">
            <v>Fixed</v>
          </cell>
          <cell r="I8725">
            <v>29.2</v>
          </cell>
          <cell r="J8725">
            <v>28.32</v>
          </cell>
          <cell r="K8725" t="str">
            <v>Conv</v>
          </cell>
          <cell r="L8725">
            <v>277477.7</v>
          </cell>
          <cell r="M8725" t="str">
            <v>Owner-Occupied</v>
          </cell>
          <cell r="N8725">
            <v>0</v>
          </cell>
          <cell r="O8725">
            <v>43831</v>
          </cell>
          <cell r="P8725" t="str">
            <v>Current</v>
          </cell>
        </row>
        <row r="8726">
          <cell r="B8726">
            <v>42495</v>
          </cell>
          <cell r="C8726">
            <v>8</v>
          </cell>
          <cell r="D8726" t="str">
            <v>BC</v>
          </cell>
          <cell r="E8726" t="str">
            <v>Purchase</v>
          </cell>
          <cell r="F8726" t="str">
            <v>Fixed</v>
          </cell>
          <cell r="I8726">
            <v>41.47</v>
          </cell>
          <cell r="J8726">
            <v>26.81</v>
          </cell>
          <cell r="K8726" t="str">
            <v>Conv</v>
          </cell>
          <cell r="L8726">
            <v>156944.78</v>
          </cell>
          <cell r="M8726" t="str">
            <v>Second Home</v>
          </cell>
          <cell r="N8726">
            <v>0</v>
          </cell>
          <cell r="O8726">
            <v>43831</v>
          </cell>
          <cell r="P8726" t="str">
            <v>Current</v>
          </cell>
        </row>
        <row r="8727">
          <cell r="B8727">
            <v>42649</v>
          </cell>
          <cell r="C8727">
            <v>3</v>
          </cell>
          <cell r="D8727" t="str">
            <v>ON</v>
          </cell>
          <cell r="E8727" t="str">
            <v>Purchase</v>
          </cell>
          <cell r="F8727" t="str">
            <v>Fixed</v>
          </cell>
          <cell r="I8727">
            <v>37.81</v>
          </cell>
          <cell r="J8727">
            <v>31.75</v>
          </cell>
          <cell r="K8727" t="str">
            <v>HiRatio</v>
          </cell>
          <cell r="L8727">
            <v>359949.06</v>
          </cell>
          <cell r="M8727" t="str">
            <v>Owner-Occupied</v>
          </cell>
          <cell r="N8727">
            <v>0</v>
          </cell>
          <cell r="O8727">
            <v>43831</v>
          </cell>
          <cell r="P8727" t="str">
            <v>Current</v>
          </cell>
        </row>
        <row r="8728">
          <cell r="B8728">
            <v>41897</v>
          </cell>
          <cell r="C8728">
            <v>28</v>
          </cell>
          <cell r="D8728" t="str">
            <v>ON</v>
          </cell>
          <cell r="E8728" t="str">
            <v>Purchase</v>
          </cell>
          <cell r="F8728" t="str">
            <v>ARM</v>
          </cell>
          <cell r="I8728">
            <v>35.950000000000003</v>
          </cell>
          <cell r="J8728">
            <v>15.5</v>
          </cell>
          <cell r="K8728" t="str">
            <v>Conv</v>
          </cell>
          <cell r="L8728">
            <v>316748.89</v>
          </cell>
          <cell r="M8728" t="str">
            <v>Owner-Occupied</v>
          </cell>
          <cell r="N8728">
            <v>0</v>
          </cell>
          <cell r="O8728">
            <v>43831</v>
          </cell>
          <cell r="P8728" t="str">
            <v>Current</v>
          </cell>
        </row>
        <row r="8729">
          <cell r="B8729">
            <v>40780</v>
          </cell>
          <cell r="C8729">
            <v>65</v>
          </cell>
          <cell r="D8729" t="str">
            <v>AB</v>
          </cell>
          <cell r="E8729" t="str">
            <v>Purchase</v>
          </cell>
          <cell r="F8729" t="str">
            <v>Fixed</v>
          </cell>
          <cell r="I8729">
            <v>44.09</v>
          </cell>
          <cell r="J8729">
            <v>27.54</v>
          </cell>
          <cell r="K8729" t="str">
            <v>HiRatio</v>
          </cell>
          <cell r="L8729">
            <v>0</v>
          </cell>
          <cell r="M8729" t="str">
            <v>Owner-Occupied</v>
          </cell>
          <cell r="N8729">
            <v>4</v>
          </cell>
          <cell r="O8729">
            <v>41810</v>
          </cell>
          <cell r="P8729" t="str">
            <v>Current</v>
          </cell>
        </row>
        <row r="8730">
          <cell r="B8730">
            <v>41915</v>
          </cell>
          <cell r="C8730">
            <v>27</v>
          </cell>
          <cell r="D8730" t="str">
            <v>AB</v>
          </cell>
          <cell r="E8730" t="str">
            <v>Purchase</v>
          </cell>
          <cell r="F8730" t="str">
            <v>Fixed</v>
          </cell>
          <cell r="I8730">
            <v>42.98</v>
          </cell>
          <cell r="J8730">
            <v>33.020000000000003</v>
          </cell>
          <cell r="K8730" t="str">
            <v>HiRatio</v>
          </cell>
          <cell r="L8730">
            <v>375456.68</v>
          </cell>
          <cell r="M8730" t="str">
            <v>Owner-Occupied</v>
          </cell>
          <cell r="N8730">
            <v>0</v>
          </cell>
          <cell r="O8730">
            <v>43831</v>
          </cell>
          <cell r="P8730" t="str">
            <v>Current</v>
          </cell>
        </row>
        <row r="8731">
          <cell r="B8731">
            <v>42355</v>
          </cell>
          <cell r="C8731">
            <v>13</v>
          </cell>
          <cell r="D8731" t="str">
            <v>ON</v>
          </cell>
          <cell r="E8731" t="str">
            <v>Purchase</v>
          </cell>
          <cell r="F8731" t="str">
            <v>ARM</v>
          </cell>
          <cell r="I8731">
            <v>29.03</v>
          </cell>
          <cell r="J8731">
            <v>17.64</v>
          </cell>
          <cell r="K8731" t="str">
            <v>HiRatio</v>
          </cell>
          <cell r="L8731">
            <v>317456.46999999997</v>
          </cell>
          <cell r="M8731" t="str">
            <v>Owner-Occupied</v>
          </cell>
          <cell r="N8731">
            <v>0</v>
          </cell>
          <cell r="O8731">
            <v>43831</v>
          </cell>
          <cell r="P8731" t="str">
            <v>Current</v>
          </cell>
        </row>
        <row r="8732">
          <cell r="B8732">
            <v>41409</v>
          </cell>
          <cell r="C8732">
            <v>44</v>
          </cell>
          <cell r="D8732" t="str">
            <v>BC</v>
          </cell>
          <cell r="E8732" t="str">
            <v>Purchase</v>
          </cell>
          <cell r="F8732" t="str">
            <v>Fixed</v>
          </cell>
          <cell r="I8732">
            <v>40.659999999999997</v>
          </cell>
          <cell r="J8732">
            <v>33.94</v>
          </cell>
          <cell r="K8732" t="str">
            <v>Conv</v>
          </cell>
          <cell r="L8732">
            <v>0</v>
          </cell>
          <cell r="M8732" t="str">
            <v>Owner-Occupied</v>
          </cell>
          <cell r="N8732">
            <v>4</v>
          </cell>
          <cell r="O8732">
            <v>42312</v>
          </cell>
          <cell r="P8732" t="str">
            <v>Current</v>
          </cell>
        </row>
        <row r="8733">
          <cell r="B8733">
            <v>41740</v>
          </cell>
          <cell r="C8733">
            <v>33</v>
          </cell>
          <cell r="D8733" t="str">
            <v>ON</v>
          </cell>
          <cell r="E8733" t="str">
            <v>Refinance External</v>
          </cell>
          <cell r="F8733" t="str">
            <v>ARM</v>
          </cell>
          <cell r="I8733">
            <v>28.19</v>
          </cell>
          <cell r="J8733">
            <v>26.91</v>
          </cell>
          <cell r="K8733" t="str">
            <v>Conv</v>
          </cell>
          <cell r="L8733">
            <v>366341.86</v>
          </cell>
          <cell r="M8733" t="str">
            <v>Owner-Occupied</v>
          </cell>
          <cell r="N8733">
            <v>0</v>
          </cell>
          <cell r="O8733">
            <v>43831</v>
          </cell>
          <cell r="P8733" t="str">
            <v>Current</v>
          </cell>
        </row>
        <row r="8734">
          <cell r="B8734">
            <v>41852</v>
          </cell>
          <cell r="C8734">
            <v>29</v>
          </cell>
          <cell r="D8734" t="str">
            <v>ON</v>
          </cell>
          <cell r="E8734" t="str">
            <v>Purchase</v>
          </cell>
          <cell r="F8734" t="str">
            <v>ARM</v>
          </cell>
          <cell r="I8734">
            <v>40.85</v>
          </cell>
          <cell r="J8734">
            <v>12.04</v>
          </cell>
          <cell r="K8734" t="str">
            <v>HiRatio</v>
          </cell>
          <cell r="L8734">
            <v>213872.91</v>
          </cell>
          <cell r="M8734" t="str">
            <v>Owner-Occupied</v>
          </cell>
          <cell r="N8734">
            <v>0</v>
          </cell>
          <cell r="O8734">
            <v>43831</v>
          </cell>
          <cell r="P8734" t="str">
            <v>Current</v>
          </cell>
        </row>
        <row r="8735">
          <cell r="B8735">
            <v>42706</v>
          </cell>
          <cell r="C8735">
            <v>1</v>
          </cell>
          <cell r="D8735" t="str">
            <v>AB</v>
          </cell>
          <cell r="E8735" t="str">
            <v>Transfer</v>
          </cell>
          <cell r="F8735" t="str">
            <v>Fixed</v>
          </cell>
          <cell r="I8735">
            <v>15.88</v>
          </cell>
          <cell r="J8735">
            <v>14.65</v>
          </cell>
          <cell r="K8735" t="str">
            <v>Conv</v>
          </cell>
          <cell r="L8735">
            <v>333265.24</v>
          </cell>
          <cell r="M8735" t="str">
            <v>Owner-Occupied</v>
          </cell>
          <cell r="N8735">
            <v>0</v>
          </cell>
          <cell r="O8735">
            <v>43831</v>
          </cell>
          <cell r="P8735" t="str">
            <v>Current</v>
          </cell>
        </row>
        <row r="8736">
          <cell r="B8736">
            <v>42548</v>
          </cell>
          <cell r="C8736">
            <v>7</v>
          </cell>
          <cell r="D8736" t="str">
            <v>SK</v>
          </cell>
          <cell r="E8736" t="str">
            <v>Purchase</v>
          </cell>
          <cell r="F8736" t="str">
            <v>Fixed</v>
          </cell>
          <cell r="I8736">
            <v>32.1</v>
          </cell>
          <cell r="J8736">
            <v>31.84</v>
          </cell>
          <cell r="K8736" t="str">
            <v>HiRatio</v>
          </cell>
          <cell r="L8736">
            <v>259051.09</v>
          </cell>
          <cell r="M8736" t="str">
            <v>Owner-Occupied</v>
          </cell>
          <cell r="N8736">
            <v>0</v>
          </cell>
          <cell r="O8736">
            <v>43831</v>
          </cell>
          <cell r="P8736" t="str">
            <v>Current</v>
          </cell>
        </row>
        <row r="8737">
          <cell r="B8737">
            <v>41803</v>
          </cell>
          <cell r="C8737">
            <v>31</v>
          </cell>
          <cell r="D8737" t="str">
            <v>ON</v>
          </cell>
          <cell r="E8737" t="str">
            <v>Purchase</v>
          </cell>
          <cell r="F8737" t="str">
            <v>Fixed</v>
          </cell>
          <cell r="I8737">
            <v>43.99</v>
          </cell>
          <cell r="J8737">
            <v>32.08</v>
          </cell>
          <cell r="K8737" t="str">
            <v>HiRatio</v>
          </cell>
          <cell r="L8737">
            <v>165788.20000000001</v>
          </cell>
          <cell r="M8737" t="str">
            <v>Owner-Occupied</v>
          </cell>
          <cell r="N8737">
            <v>0</v>
          </cell>
          <cell r="O8737">
            <v>43831</v>
          </cell>
          <cell r="P8737" t="str">
            <v>Current</v>
          </cell>
        </row>
        <row r="8738">
          <cell r="B8738">
            <v>42439</v>
          </cell>
          <cell r="C8738">
            <v>10</v>
          </cell>
          <cell r="D8738" t="str">
            <v>ON</v>
          </cell>
          <cell r="E8738" t="str">
            <v>Refinance External</v>
          </cell>
          <cell r="F8738" t="str">
            <v>Fixed</v>
          </cell>
          <cell r="I8738">
            <v>38.46</v>
          </cell>
          <cell r="J8738">
            <v>25.06</v>
          </cell>
          <cell r="K8738" t="str">
            <v>Conv</v>
          </cell>
          <cell r="L8738">
            <v>127409.99</v>
          </cell>
          <cell r="M8738" t="str">
            <v>Owner-Occupied</v>
          </cell>
          <cell r="N8738">
            <v>0</v>
          </cell>
          <cell r="O8738">
            <v>43831</v>
          </cell>
          <cell r="P8738" t="str">
            <v>Current</v>
          </cell>
        </row>
        <row r="8739">
          <cell r="B8739">
            <v>42243</v>
          </cell>
          <cell r="C8739">
            <v>17</v>
          </cell>
          <cell r="D8739" t="str">
            <v>BC</v>
          </cell>
          <cell r="E8739" t="str">
            <v>Purchase</v>
          </cell>
          <cell r="F8739" t="str">
            <v>ARM</v>
          </cell>
          <cell r="I8739">
            <v>20</v>
          </cell>
          <cell r="J8739">
            <v>10.84</v>
          </cell>
          <cell r="K8739" t="str">
            <v>Conv</v>
          </cell>
          <cell r="L8739">
            <v>120510.19</v>
          </cell>
          <cell r="M8739" t="str">
            <v>Owner-Occupied</v>
          </cell>
          <cell r="N8739">
            <v>0</v>
          </cell>
          <cell r="O8739">
            <v>43831</v>
          </cell>
          <cell r="P8739" t="str">
            <v>Current</v>
          </cell>
        </row>
        <row r="8740">
          <cell r="B8740">
            <v>41754</v>
          </cell>
          <cell r="C8740">
            <v>33</v>
          </cell>
          <cell r="D8740" t="str">
            <v>ON</v>
          </cell>
          <cell r="E8740" t="str">
            <v>Purchase</v>
          </cell>
          <cell r="F8740" t="str">
            <v>Fixed</v>
          </cell>
          <cell r="I8740">
            <v>37.78</v>
          </cell>
          <cell r="J8740">
            <v>33.92</v>
          </cell>
          <cell r="K8740" t="str">
            <v>HiRatio</v>
          </cell>
          <cell r="L8740">
            <v>628175.32999999996</v>
          </cell>
          <cell r="M8740" t="str">
            <v>Owner-Occupied</v>
          </cell>
          <cell r="N8740">
            <v>0</v>
          </cell>
          <cell r="O8740">
            <v>43831</v>
          </cell>
          <cell r="P8740" t="str">
            <v>Current</v>
          </cell>
        </row>
        <row r="8741">
          <cell r="B8741">
            <v>41704</v>
          </cell>
          <cell r="C8741">
            <v>34</v>
          </cell>
          <cell r="D8741" t="str">
            <v>NS</v>
          </cell>
          <cell r="E8741" t="str">
            <v>Purchase with Improvements</v>
          </cell>
          <cell r="F8741" t="str">
            <v>Fixed</v>
          </cell>
          <cell r="I8741">
            <v>38.26</v>
          </cell>
          <cell r="J8741">
            <v>27.07</v>
          </cell>
          <cell r="K8741" t="str">
            <v>HiRatio</v>
          </cell>
          <cell r="L8741">
            <v>210984.43</v>
          </cell>
          <cell r="M8741" t="str">
            <v>Owner-Occupied</v>
          </cell>
          <cell r="N8741">
            <v>0</v>
          </cell>
          <cell r="O8741">
            <v>43831</v>
          </cell>
          <cell r="P8741" t="str">
            <v>Current</v>
          </cell>
        </row>
        <row r="8742">
          <cell r="B8742">
            <v>41596</v>
          </cell>
          <cell r="C8742">
            <v>38</v>
          </cell>
          <cell r="D8742" t="str">
            <v>ON</v>
          </cell>
          <cell r="E8742" t="str">
            <v>Purchase</v>
          </cell>
          <cell r="F8742" t="str">
            <v>Fixed</v>
          </cell>
          <cell r="I8742">
            <v>31.94</v>
          </cell>
          <cell r="J8742">
            <v>31.46</v>
          </cell>
          <cell r="K8742" t="str">
            <v>Conv</v>
          </cell>
          <cell r="L8742">
            <v>131287.87</v>
          </cell>
          <cell r="M8742" t="str">
            <v>Owner-Occupied</v>
          </cell>
          <cell r="N8742">
            <v>0</v>
          </cell>
          <cell r="O8742">
            <v>43831</v>
          </cell>
          <cell r="P8742" t="str">
            <v>Current</v>
          </cell>
        </row>
        <row r="8743">
          <cell r="B8743">
            <v>42457</v>
          </cell>
          <cell r="C8743">
            <v>10</v>
          </cell>
          <cell r="D8743" t="str">
            <v>AB</v>
          </cell>
          <cell r="E8743" t="str">
            <v>Purchase</v>
          </cell>
          <cell r="F8743" t="str">
            <v>Fixed</v>
          </cell>
          <cell r="I8743">
            <v>38.9</v>
          </cell>
          <cell r="J8743">
            <v>38.68</v>
          </cell>
          <cell r="K8743" t="str">
            <v>HiRatio</v>
          </cell>
          <cell r="L8743">
            <v>312740.14</v>
          </cell>
          <cell r="M8743" t="str">
            <v>Owner-Occupied</v>
          </cell>
          <cell r="N8743">
            <v>0</v>
          </cell>
          <cell r="O8743">
            <v>43831</v>
          </cell>
          <cell r="P8743" t="str">
            <v>Current</v>
          </cell>
        </row>
        <row r="8744">
          <cell r="B8744">
            <v>40801</v>
          </cell>
          <cell r="C8744">
            <v>64</v>
          </cell>
          <cell r="D8744" t="str">
            <v>ON</v>
          </cell>
          <cell r="E8744" t="str">
            <v>Purchase</v>
          </cell>
          <cell r="F8744" t="str">
            <v>Fixed</v>
          </cell>
          <cell r="I8744">
            <v>25.06</v>
          </cell>
          <cell r="J8744">
            <v>24.32</v>
          </cell>
          <cell r="K8744" t="str">
            <v>HiRatio</v>
          </cell>
          <cell r="L8744">
            <v>0</v>
          </cell>
          <cell r="M8744" t="str">
            <v>Owner-Occupied</v>
          </cell>
          <cell r="N8744">
            <v>4</v>
          </cell>
          <cell r="O8744">
            <v>41928</v>
          </cell>
          <cell r="P8744" t="str">
            <v>Current</v>
          </cell>
        </row>
        <row r="8745">
          <cell r="B8745">
            <v>41915</v>
          </cell>
          <cell r="C8745">
            <v>27</v>
          </cell>
          <cell r="D8745" t="str">
            <v>AB</v>
          </cell>
          <cell r="E8745" t="str">
            <v>Purchase</v>
          </cell>
          <cell r="F8745" t="str">
            <v>Fixed</v>
          </cell>
          <cell r="I8745">
            <v>33.39</v>
          </cell>
          <cell r="J8745">
            <v>20.25</v>
          </cell>
          <cell r="K8745" t="str">
            <v>HiRatio</v>
          </cell>
          <cell r="L8745">
            <v>340037.3</v>
          </cell>
          <cell r="M8745" t="str">
            <v>Owner-Occupied</v>
          </cell>
          <cell r="N8745">
            <v>0</v>
          </cell>
          <cell r="O8745">
            <v>43831</v>
          </cell>
          <cell r="P8745" t="str">
            <v>Current</v>
          </cell>
        </row>
        <row r="8746">
          <cell r="B8746">
            <v>42026</v>
          </cell>
          <cell r="C8746">
            <v>24</v>
          </cell>
          <cell r="D8746" t="str">
            <v>ON</v>
          </cell>
          <cell r="E8746" t="str">
            <v>Transfer</v>
          </cell>
          <cell r="F8746" t="str">
            <v>ARM</v>
          </cell>
          <cell r="I8746">
            <v>24.22</v>
          </cell>
          <cell r="J8746">
            <v>14.54</v>
          </cell>
          <cell r="K8746" t="str">
            <v>Conv</v>
          </cell>
          <cell r="L8746">
            <v>388186.11</v>
          </cell>
          <cell r="M8746" t="str">
            <v>Owner-Occupied</v>
          </cell>
          <cell r="N8746">
            <v>0</v>
          </cell>
          <cell r="O8746">
            <v>43831</v>
          </cell>
          <cell r="P8746" t="str">
            <v>Current</v>
          </cell>
        </row>
        <row r="8747">
          <cell r="B8747">
            <v>41876</v>
          </cell>
          <cell r="C8747">
            <v>29</v>
          </cell>
          <cell r="D8747" t="str">
            <v>AB</v>
          </cell>
          <cell r="E8747" t="str">
            <v>Refinance External</v>
          </cell>
          <cell r="F8747" t="str">
            <v>Fixed</v>
          </cell>
          <cell r="I8747">
            <v>39.64</v>
          </cell>
          <cell r="J8747">
            <v>12.56</v>
          </cell>
          <cell r="K8747" t="str">
            <v>Conv</v>
          </cell>
          <cell r="L8747">
            <v>245810.71</v>
          </cell>
          <cell r="M8747" t="str">
            <v>Owner-Occupied</v>
          </cell>
          <cell r="N8747">
            <v>0</v>
          </cell>
          <cell r="O8747">
            <v>43831</v>
          </cell>
          <cell r="P8747" t="str">
            <v>Current</v>
          </cell>
        </row>
        <row r="8748">
          <cell r="B8748">
            <v>41410</v>
          </cell>
          <cell r="C8748">
            <v>44</v>
          </cell>
          <cell r="D8748" t="str">
            <v>BC</v>
          </cell>
          <cell r="E8748" t="str">
            <v>Refinance External</v>
          </cell>
          <cell r="F8748" t="str">
            <v>ARM</v>
          </cell>
          <cell r="I8748">
            <v>25.41</v>
          </cell>
          <cell r="J8748">
            <v>18.21</v>
          </cell>
          <cell r="K8748" t="str">
            <v>Conv</v>
          </cell>
          <cell r="L8748">
            <v>288057.59000000003</v>
          </cell>
          <cell r="M8748" t="str">
            <v>Owner-Occupied</v>
          </cell>
          <cell r="N8748">
            <v>0</v>
          </cell>
          <cell r="O8748">
            <v>43831</v>
          </cell>
          <cell r="P8748" t="str">
            <v>Current</v>
          </cell>
        </row>
        <row r="8749">
          <cell r="B8749">
            <v>42541</v>
          </cell>
          <cell r="C8749">
            <v>7</v>
          </cell>
          <cell r="D8749" t="str">
            <v>ON</v>
          </cell>
          <cell r="E8749" t="str">
            <v>Purchase with Improvements</v>
          </cell>
          <cell r="F8749" t="str">
            <v>Fixed</v>
          </cell>
          <cell r="I8749">
            <v>43.49</v>
          </cell>
          <cell r="J8749">
            <v>20.37</v>
          </cell>
          <cell r="K8749" t="str">
            <v>HiRatio</v>
          </cell>
          <cell r="L8749">
            <v>492929.68</v>
          </cell>
          <cell r="M8749" t="str">
            <v>Owner-Occupied</v>
          </cell>
          <cell r="N8749">
            <v>0</v>
          </cell>
          <cell r="O8749">
            <v>43831</v>
          </cell>
          <cell r="P8749" t="str">
            <v>Current</v>
          </cell>
        </row>
        <row r="8750">
          <cell r="B8750">
            <v>41618</v>
          </cell>
          <cell r="C8750">
            <v>37</v>
          </cell>
          <cell r="D8750" t="str">
            <v>ON</v>
          </cell>
          <cell r="E8750" t="str">
            <v>Purchase</v>
          </cell>
          <cell r="F8750" t="str">
            <v>Fixed</v>
          </cell>
          <cell r="I8750">
            <v>43.3</v>
          </cell>
          <cell r="J8750">
            <v>27.89</v>
          </cell>
          <cell r="K8750" t="str">
            <v>HiRatio</v>
          </cell>
          <cell r="L8750">
            <v>0</v>
          </cell>
          <cell r="M8750" t="str">
            <v>Owner-Occupied</v>
          </cell>
          <cell r="N8750">
            <v>4</v>
          </cell>
          <cell r="O8750">
            <v>41913</v>
          </cell>
          <cell r="P8750" t="str">
            <v>Current</v>
          </cell>
        </row>
        <row r="8751">
          <cell r="B8751">
            <v>41772</v>
          </cell>
          <cell r="C8751">
            <v>32</v>
          </cell>
          <cell r="D8751" t="str">
            <v>ON</v>
          </cell>
          <cell r="E8751" t="str">
            <v>Refinance External</v>
          </cell>
          <cell r="F8751" t="str">
            <v>Fixed</v>
          </cell>
          <cell r="I8751">
            <v>30.12</v>
          </cell>
          <cell r="J8751">
            <v>18.22</v>
          </cell>
          <cell r="K8751" t="str">
            <v>Conv</v>
          </cell>
          <cell r="L8751">
            <v>0</v>
          </cell>
          <cell r="M8751" t="str">
            <v>Owner-Occupied</v>
          </cell>
          <cell r="N8751">
            <v>4</v>
          </cell>
          <cell r="O8751">
            <v>42355</v>
          </cell>
          <cell r="P8751" t="str">
            <v>Current</v>
          </cell>
        </row>
        <row r="8752">
          <cell r="B8752">
            <v>40721</v>
          </cell>
          <cell r="C8752">
            <v>67</v>
          </cell>
          <cell r="D8752" t="str">
            <v>AB</v>
          </cell>
          <cell r="E8752" t="str">
            <v>Purchase</v>
          </cell>
          <cell r="F8752" t="str">
            <v>ARM</v>
          </cell>
          <cell r="I8752">
            <v>40.6</v>
          </cell>
          <cell r="J8752">
            <v>31.48</v>
          </cell>
          <cell r="K8752" t="str">
            <v>HiRatio</v>
          </cell>
          <cell r="L8752">
            <v>91109.61</v>
          </cell>
          <cell r="M8752" t="str">
            <v>Owner-Occupied</v>
          </cell>
          <cell r="N8752">
            <v>0</v>
          </cell>
          <cell r="O8752">
            <v>43831</v>
          </cell>
          <cell r="P8752" t="str">
            <v>Current</v>
          </cell>
        </row>
        <row r="8753">
          <cell r="B8753">
            <v>42517</v>
          </cell>
          <cell r="C8753">
            <v>8</v>
          </cell>
          <cell r="D8753" t="str">
            <v>MB</v>
          </cell>
          <cell r="E8753" t="str">
            <v>Purchase</v>
          </cell>
          <cell r="F8753" t="str">
            <v>Fixed</v>
          </cell>
          <cell r="I8753">
            <v>34.799999999999997</v>
          </cell>
          <cell r="J8753">
            <v>34.57</v>
          </cell>
          <cell r="K8753" t="str">
            <v>HiRatio</v>
          </cell>
          <cell r="L8753">
            <v>332173.58</v>
          </cell>
          <cell r="M8753" t="str">
            <v>Owner-Occupied</v>
          </cell>
          <cell r="N8753">
            <v>0</v>
          </cell>
          <cell r="O8753">
            <v>43831</v>
          </cell>
          <cell r="P8753" t="str">
            <v>Current</v>
          </cell>
        </row>
        <row r="8754">
          <cell r="B8754">
            <v>42247</v>
          </cell>
          <cell r="C8754">
            <v>17</v>
          </cell>
          <cell r="D8754" t="str">
            <v>ON</v>
          </cell>
          <cell r="E8754" t="str">
            <v>Purchase</v>
          </cell>
          <cell r="F8754" t="str">
            <v>Fixed</v>
          </cell>
          <cell r="I8754">
            <v>43.73</v>
          </cell>
          <cell r="J8754">
            <v>16.82</v>
          </cell>
          <cell r="K8754" t="str">
            <v>Conv</v>
          </cell>
          <cell r="L8754">
            <v>467872.54</v>
          </cell>
          <cell r="M8754" t="str">
            <v>Owner-Occupied</v>
          </cell>
          <cell r="N8754">
            <v>0</v>
          </cell>
          <cell r="O8754">
            <v>43831</v>
          </cell>
          <cell r="P8754" t="str">
            <v>Current</v>
          </cell>
        </row>
        <row r="8755">
          <cell r="B8755">
            <v>41900</v>
          </cell>
          <cell r="C8755">
            <v>28</v>
          </cell>
          <cell r="D8755" t="str">
            <v>MB</v>
          </cell>
          <cell r="E8755" t="str">
            <v>Purchase</v>
          </cell>
          <cell r="F8755" t="str">
            <v>Fixed</v>
          </cell>
          <cell r="I8755">
            <v>35.06</v>
          </cell>
          <cell r="J8755">
            <v>26.01</v>
          </cell>
          <cell r="K8755" t="str">
            <v>HiRatio</v>
          </cell>
          <cell r="L8755">
            <v>178713.02</v>
          </cell>
          <cell r="M8755" t="str">
            <v>Owner-Occupied</v>
          </cell>
          <cell r="N8755">
            <v>0</v>
          </cell>
          <cell r="O8755">
            <v>43831</v>
          </cell>
          <cell r="P8755" t="str">
            <v>Current</v>
          </cell>
        </row>
        <row r="8756">
          <cell r="B8756">
            <v>42153</v>
          </cell>
          <cell r="C8756">
            <v>20</v>
          </cell>
          <cell r="D8756" t="str">
            <v>ON</v>
          </cell>
          <cell r="E8756" t="str">
            <v>Purchase</v>
          </cell>
          <cell r="F8756" t="str">
            <v>Fixed</v>
          </cell>
          <cell r="I8756">
            <v>26.33</v>
          </cell>
          <cell r="J8756">
            <v>15.09</v>
          </cell>
          <cell r="K8756" t="str">
            <v>HiRatio</v>
          </cell>
          <cell r="L8756">
            <v>355303.18</v>
          </cell>
          <cell r="M8756" t="str">
            <v>Owner-Occupied</v>
          </cell>
          <cell r="N8756">
            <v>0</v>
          </cell>
          <cell r="O8756">
            <v>43831</v>
          </cell>
          <cell r="P8756" t="str">
            <v>Current</v>
          </cell>
        </row>
        <row r="8757">
          <cell r="B8757">
            <v>42213</v>
          </cell>
          <cell r="C8757">
            <v>18</v>
          </cell>
          <cell r="D8757" t="str">
            <v>ON</v>
          </cell>
          <cell r="E8757" t="str">
            <v>Refinance External</v>
          </cell>
          <cell r="F8757" t="str">
            <v>Fixed</v>
          </cell>
          <cell r="I8757">
            <v>32.380000000000003</v>
          </cell>
          <cell r="J8757">
            <v>21.2</v>
          </cell>
          <cell r="K8757" t="str">
            <v>Conv</v>
          </cell>
          <cell r="L8757">
            <v>183582.6</v>
          </cell>
          <cell r="M8757" t="str">
            <v>Owner-Occupied</v>
          </cell>
          <cell r="N8757">
            <v>0</v>
          </cell>
          <cell r="O8757">
            <v>43831</v>
          </cell>
          <cell r="P8757" t="str">
            <v>Current</v>
          </cell>
        </row>
        <row r="8758">
          <cell r="B8758">
            <v>41639</v>
          </cell>
          <cell r="C8758">
            <v>37</v>
          </cell>
          <cell r="D8758" t="str">
            <v>AB</v>
          </cell>
          <cell r="E8758" t="str">
            <v>Purchase</v>
          </cell>
          <cell r="F8758" t="str">
            <v>ARM</v>
          </cell>
          <cell r="I8758">
            <v>34.75</v>
          </cell>
          <cell r="J8758">
            <v>27</v>
          </cell>
          <cell r="K8758" t="str">
            <v>HiRatio</v>
          </cell>
          <cell r="L8758">
            <v>558956.04</v>
          </cell>
          <cell r="M8758" t="str">
            <v>Owner-Occupied</v>
          </cell>
          <cell r="N8758">
            <v>0</v>
          </cell>
          <cell r="O8758">
            <v>43831</v>
          </cell>
          <cell r="P8758" t="str">
            <v>Current</v>
          </cell>
        </row>
        <row r="8759">
          <cell r="B8759">
            <v>41824</v>
          </cell>
          <cell r="C8759">
            <v>30</v>
          </cell>
          <cell r="D8759" t="str">
            <v>AB</v>
          </cell>
          <cell r="E8759" t="str">
            <v>Purchase</v>
          </cell>
          <cell r="F8759" t="str">
            <v>Fixed</v>
          </cell>
          <cell r="I8759">
            <v>37.81</v>
          </cell>
          <cell r="J8759">
            <v>29.26</v>
          </cell>
          <cell r="K8759" t="str">
            <v>HiRatio</v>
          </cell>
          <cell r="L8759">
            <v>486645.23</v>
          </cell>
          <cell r="M8759" t="str">
            <v>Owner-Occupied</v>
          </cell>
          <cell r="N8759">
            <v>0</v>
          </cell>
          <cell r="O8759">
            <v>43831</v>
          </cell>
          <cell r="P8759" t="str">
            <v>Current</v>
          </cell>
        </row>
        <row r="8760">
          <cell r="B8760">
            <v>40969</v>
          </cell>
          <cell r="C8760">
            <v>58</v>
          </cell>
          <cell r="D8760" t="str">
            <v>ON</v>
          </cell>
          <cell r="E8760" t="str">
            <v>Refinance External</v>
          </cell>
          <cell r="F8760" t="str">
            <v>Fixed</v>
          </cell>
          <cell r="I8760">
            <v>34.47</v>
          </cell>
          <cell r="J8760">
            <v>22.3</v>
          </cell>
          <cell r="K8760" t="str">
            <v>HiRatio</v>
          </cell>
          <cell r="L8760">
            <v>0</v>
          </cell>
          <cell r="M8760" t="str">
            <v>Owner-Occupied</v>
          </cell>
          <cell r="N8760">
            <v>4</v>
          </cell>
          <cell r="O8760">
            <v>41141</v>
          </cell>
          <cell r="P8760" t="str">
            <v>Current</v>
          </cell>
        </row>
        <row r="8761">
          <cell r="B8761">
            <v>41583</v>
          </cell>
          <cell r="C8761">
            <v>38</v>
          </cell>
          <cell r="D8761" t="str">
            <v>ON</v>
          </cell>
          <cell r="E8761" t="str">
            <v>Purchase</v>
          </cell>
          <cell r="F8761" t="str">
            <v>Fixed</v>
          </cell>
          <cell r="I8761">
            <v>41.12</v>
          </cell>
          <cell r="J8761">
            <v>22.92</v>
          </cell>
          <cell r="K8761" t="str">
            <v>HiRatio</v>
          </cell>
          <cell r="L8761">
            <v>0</v>
          </cell>
          <cell r="M8761" t="str">
            <v>Owner-Occupied</v>
          </cell>
          <cell r="N8761">
            <v>4</v>
          </cell>
          <cell r="O8761">
            <v>41887</v>
          </cell>
          <cell r="P8761" t="str">
            <v>Current</v>
          </cell>
        </row>
        <row r="8762">
          <cell r="B8762">
            <v>42702</v>
          </cell>
          <cell r="C8762">
            <v>2</v>
          </cell>
          <cell r="D8762" t="str">
            <v>BC</v>
          </cell>
          <cell r="E8762" t="str">
            <v>Purchase with Improvements</v>
          </cell>
          <cell r="F8762" t="str">
            <v>Fixed</v>
          </cell>
          <cell r="I8762">
            <v>37.729999999999997</v>
          </cell>
          <cell r="J8762">
            <v>14.09</v>
          </cell>
          <cell r="K8762" t="str">
            <v>HiRatio</v>
          </cell>
          <cell r="L8762">
            <v>283212.3</v>
          </cell>
          <cell r="M8762" t="str">
            <v>Owner-Occupied</v>
          </cell>
          <cell r="N8762">
            <v>0</v>
          </cell>
          <cell r="O8762">
            <v>43831</v>
          </cell>
          <cell r="P8762" t="str">
            <v>Current</v>
          </cell>
        </row>
        <row r="8763">
          <cell r="B8763">
            <v>41785</v>
          </cell>
          <cell r="C8763">
            <v>32</v>
          </cell>
          <cell r="D8763" t="str">
            <v>ON</v>
          </cell>
          <cell r="E8763" t="str">
            <v>Transfer</v>
          </cell>
          <cell r="F8763" t="str">
            <v>ARM</v>
          </cell>
          <cell r="I8763">
            <v>33.92</v>
          </cell>
          <cell r="J8763">
            <v>20.07</v>
          </cell>
          <cell r="K8763" t="str">
            <v>Conv</v>
          </cell>
          <cell r="L8763">
            <v>239398.1</v>
          </cell>
          <cell r="M8763" t="str">
            <v>Owner-Occupied</v>
          </cell>
          <cell r="N8763">
            <v>0</v>
          </cell>
          <cell r="O8763">
            <v>43831</v>
          </cell>
          <cell r="P8763" t="str">
            <v>Current</v>
          </cell>
        </row>
        <row r="8764">
          <cell r="B8764">
            <v>40991</v>
          </cell>
          <cell r="C8764">
            <v>58</v>
          </cell>
          <cell r="D8764" t="str">
            <v>ON</v>
          </cell>
          <cell r="E8764" t="str">
            <v>Purchase</v>
          </cell>
          <cell r="F8764" t="str">
            <v>Fixed</v>
          </cell>
          <cell r="I8764">
            <v>37.799999999999997</v>
          </cell>
          <cell r="J8764">
            <v>27.06</v>
          </cell>
          <cell r="K8764" t="str">
            <v>HiRatio</v>
          </cell>
          <cell r="L8764">
            <v>0</v>
          </cell>
          <cell r="M8764" t="str">
            <v>Owner-Occupied</v>
          </cell>
          <cell r="N8764">
            <v>4</v>
          </cell>
          <cell r="O8764">
            <v>42453</v>
          </cell>
          <cell r="P8764" t="str">
            <v>Current</v>
          </cell>
        </row>
        <row r="8765">
          <cell r="B8765">
            <v>42688</v>
          </cell>
          <cell r="C8765">
            <v>2</v>
          </cell>
          <cell r="D8765" t="str">
            <v>ON</v>
          </cell>
          <cell r="E8765" t="str">
            <v>Purchase</v>
          </cell>
          <cell r="F8765" t="str">
            <v>Fixed</v>
          </cell>
          <cell r="I8765">
            <v>32.67</v>
          </cell>
          <cell r="J8765">
            <v>31.26</v>
          </cell>
          <cell r="K8765" t="str">
            <v>Conv</v>
          </cell>
          <cell r="L8765">
            <v>406443.78</v>
          </cell>
          <cell r="M8765" t="str">
            <v>Owner-Occupied</v>
          </cell>
          <cell r="N8765">
            <v>0</v>
          </cell>
          <cell r="O8765">
            <v>43831</v>
          </cell>
          <cell r="P8765" t="str">
            <v>Current</v>
          </cell>
        </row>
        <row r="8766">
          <cell r="B8766">
            <v>42450</v>
          </cell>
          <cell r="C8766">
            <v>10</v>
          </cell>
          <cell r="D8766" t="str">
            <v>AB</v>
          </cell>
          <cell r="E8766" t="str">
            <v>Purchase</v>
          </cell>
          <cell r="F8766" t="str">
            <v>Fixed</v>
          </cell>
          <cell r="I8766">
            <v>40.020000000000003</v>
          </cell>
          <cell r="J8766">
            <v>22.33</v>
          </cell>
          <cell r="K8766" t="str">
            <v>HiRatio</v>
          </cell>
          <cell r="L8766">
            <v>151801</v>
          </cell>
          <cell r="M8766" t="str">
            <v>Owner-Occupied</v>
          </cell>
          <cell r="N8766">
            <v>0</v>
          </cell>
          <cell r="O8766">
            <v>43831</v>
          </cell>
          <cell r="P8766" t="str">
            <v>Current</v>
          </cell>
        </row>
        <row r="8767">
          <cell r="B8767">
            <v>42423</v>
          </cell>
          <cell r="C8767">
            <v>11</v>
          </cell>
          <cell r="D8767" t="str">
            <v>BC</v>
          </cell>
          <cell r="E8767" t="str">
            <v>Purchase</v>
          </cell>
          <cell r="F8767" t="str">
            <v>Fixed</v>
          </cell>
          <cell r="I8767">
            <v>42.84</v>
          </cell>
          <cell r="J8767">
            <v>37.619999999999997</v>
          </cell>
          <cell r="K8767" t="str">
            <v>Conv</v>
          </cell>
          <cell r="L8767">
            <v>203728.11</v>
          </cell>
          <cell r="M8767" t="str">
            <v>Owner-Occupied</v>
          </cell>
          <cell r="N8767">
            <v>0</v>
          </cell>
          <cell r="O8767">
            <v>43831</v>
          </cell>
          <cell r="P8767" t="str">
            <v>Current</v>
          </cell>
        </row>
        <row r="8768">
          <cell r="B8768">
            <v>41842</v>
          </cell>
          <cell r="C8768">
            <v>30</v>
          </cell>
          <cell r="D8768" t="str">
            <v>AB</v>
          </cell>
          <cell r="E8768" t="str">
            <v>Refinance External</v>
          </cell>
          <cell r="F8768" t="str">
            <v>Fixed</v>
          </cell>
          <cell r="I8768">
            <v>25.3</v>
          </cell>
          <cell r="J8768">
            <v>20.14</v>
          </cell>
          <cell r="K8768" t="str">
            <v>Conv</v>
          </cell>
          <cell r="L8768">
            <v>349978.46</v>
          </cell>
          <cell r="M8768" t="str">
            <v>Owner-Occupied</v>
          </cell>
          <cell r="N8768">
            <v>0</v>
          </cell>
          <cell r="O8768">
            <v>43831</v>
          </cell>
          <cell r="P8768" t="str">
            <v>Current</v>
          </cell>
        </row>
        <row r="8769">
          <cell r="B8769">
            <v>42278</v>
          </cell>
          <cell r="C8769">
            <v>15</v>
          </cell>
          <cell r="D8769" t="str">
            <v>ON</v>
          </cell>
          <cell r="E8769" t="str">
            <v>Purchase</v>
          </cell>
          <cell r="F8769" t="str">
            <v>ARM</v>
          </cell>
          <cell r="I8769">
            <v>30.43</v>
          </cell>
          <cell r="J8769">
            <v>9.6999999999999993</v>
          </cell>
          <cell r="K8769" t="str">
            <v>Conv</v>
          </cell>
          <cell r="L8769">
            <v>548534.32999999996</v>
          </cell>
          <cell r="M8769" t="str">
            <v>Second Home</v>
          </cell>
          <cell r="N8769">
            <v>0</v>
          </cell>
          <cell r="O8769">
            <v>43831</v>
          </cell>
          <cell r="P8769" t="str">
            <v>Current</v>
          </cell>
        </row>
        <row r="8770">
          <cell r="B8770">
            <v>40998</v>
          </cell>
          <cell r="C8770">
            <v>58</v>
          </cell>
          <cell r="D8770" t="str">
            <v>SK</v>
          </cell>
          <cell r="E8770" t="str">
            <v>Purchase</v>
          </cell>
          <cell r="F8770" t="str">
            <v>ARM</v>
          </cell>
          <cell r="I8770">
            <v>35.99</v>
          </cell>
          <cell r="J8770">
            <v>19.329999999999998</v>
          </cell>
          <cell r="K8770" t="str">
            <v>Conv</v>
          </cell>
          <cell r="L8770">
            <v>0</v>
          </cell>
          <cell r="M8770" t="str">
            <v>Owner-Occupied</v>
          </cell>
          <cell r="N8770">
            <v>4</v>
          </cell>
          <cell r="O8770">
            <v>41950</v>
          </cell>
          <cell r="P8770" t="str">
            <v>Current</v>
          </cell>
        </row>
        <row r="8771">
          <cell r="B8771">
            <v>42116</v>
          </cell>
          <cell r="C8771">
            <v>21</v>
          </cell>
          <cell r="D8771" t="str">
            <v>BC</v>
          </cell>
          <cell r="E8771" t="str">
            <v>Purchase</v>
          </cell>
          <cell r="F8771" t="str">
            <v>Fixed</v>
          </cell>
          <cell r="I8771">
            <v>43.15</v>
          </cell>
          <cell r="J8771">
            <v>27.36</v>
          </cell>
          <cell r="K8771" t="str">
            <v>Conv</v>
          </cell>
          <cell r="L8771">
            <v>0</v>
          </cell>
          <cell r="M8771" t="str">
            <v>Owner-Occupied</v>
          </cell>
          <cell r="N8771">
            <v>4</v>
          </cell>
          <cell r="O8771">
            <v>42349</v>
          </cell>
          <cell r="P8771" t="str">
            <v>Current</v>
          </cell>
        </row>
        <row r="8772">
          <cell r="B8772">
            <v>41862</v>
          </cell>
          <cell r="C8772">
            <v>29</v>
          </cell>
          <cell r="D8772" t="str">
            <v>ON</v>
          </cell>
          <cell r="E8772" t="str">
            <v>Refinance External</v>
          </cell>
          <cell r="F8772" t="str">
            <v>ARM</v>
          </cell>
          <cell r="I8772">
            <v>24.84</v>
          </cell>
          <cell r="J8772">
            <v>15.62</v>
          </cell>
          <cell r="K8772" t="str">
            <v>Conv</v>
          </cell>
          <cell r="L8772">
            <v>105703.2</v>
          </cell>
          <cell r="M8772" t="str">
            <v>Owner-Occupied</v>
          </cell>
          <cell r="N8772">
            <v>0</v>
          </cell>
          <cell r="O8772">
            <v>43831</v>
          </cell>
          <cell r="P8772" t="str">
            <v>Current</v>
          </cell>
        </row>
        <row r="8773">
          <cell r="B8773">
            <v>42020</v>
          </cell>
          <cell r="C8773">
            <v>24</v>
          </cell>
          <cell r="D8773" t="str">
            <v>AB</v>
          </cell>
          <cell r="E8773" t="str">
            <v>Refinance External</v>
          </cell>
          <cell r="F8773" t="str">
            <v>ARM</v>
          </cell>
          <cell r="I8773">
            <v>19.690000000000001</v>
          </cell>
          <cell r="J8773">
            <v>11.78</v>
          </cell>
          <cell r="K8773" t="str">
            <v>Conv</v>
          </cell>
          <cell r="L8773">
            <v>246961.16</v>
          </cell>
          <cell r="M8773" t="str">
            <v>Owner-Occupied</v>
          </cell>
          <cell r="N8773">
            <v>0</v>
          </cell>
          <cell r="O8773">
            <v>43831</v>
          </cell>
          <cell r="P8773" t="str">
            <v>Current</v>
          </cell>
        </row>
        <row r="8774">
          <cell r="B8774">
            <v>42194</v>
          </cell>
          <cell r="C8774">
            <v>18</v>
          </cell>
          <cell r="D8774" t="str">
            <v>ON</v>
          </cell>
          <cell r="E8774" t="str">
            <v>Purchase</v>
          </cell>
          <cell r="F8774" t="str">
            <v>Fixed</v>
          </cell>
          <cell r="I8774">
            <v>17.5</v>
          </cell>
          <cell r="J8774">
            <v>16.36</v>
          </cell>
          <cell r="K8774" t="str">
            <v>Conv</v>
          </cell>
          <cell r="L8774">
            <v>142119.19</v>
          </cell>
          <cell r="M8774" t="str">
            <v>Owner-Occupied</v>
          </cell>
          <cell r="N8774">
            <v>0</v>
          </cell>
          <cell r="O8774">
            <v>43831</v>
          </cell>
          <cell r="P8774" t="str">
            <v>Current</v>
          </cell>
        </row>
        <row r="8775">
          <cell r="B8775">
            <v>41866</v>
          </cell>
          <cell r="C8775">
            <v>29</v>
          </cell>
          <cell r="D8775" t="str">
            <v>AB</v>
          </cell>
          <cell r="E8775" t="str">
            <v>Purchase</v>
          </cell>
          <cell r="F8775" t="str">
            <v>Fixed</v>
          </cell>
          <cell r="I8775">
            <v>37.65</v>
          </cell>
          <cell r="J8775">
            <v>37.520000000000003</v>
          </cell>
          <cell r="K8775" t="str">
            <v>HiRatio</v>
          </cell>
          <cell r="L8775">
            <v>301575.89</v>
          </cell>
          <cell r="M8775" t="str">
            <v>Owner-Occupied</v>
          </cell>
          <cell r="N8775">
            <v>0</v>
          </cell>
          <cell r="O8775">
            <v>43831</v>
          </cell>
          <cell r="P8775" t="str">
            <v>Current</v>
          </cell>
        </row>
        <row r="8776">
          <cell r="B8776">
            <v>42402</v>
          </cell>
          <cell r="C8776">
            <v>11</v>
          </cell>
          <cell r="D8776" t="str">
            <v>MB</v>
          </cell>
          <cell r="E8776" t="str">
            <v>Refinance External</v>
          </cell>
          <cell r="F8776" t="str">
            <v>Fixed</v>
          </cell>
          <cell r="I8776">
            <v>21.74</v>
          </cell>
          <cell r="J8776">
            <v>19.54</v>
          </cell>
          <cell r="K8776" t="str">
            <v>Conv</v>
          </cell>
          <cell r="L8776">
            <v>133703.67999999999</v>
          </cell>
          <cell r="M8776" t="str">
            <v>Owner-Occupied</v>
          </cell>
          <cell r="N8776">
            <v>0</v>
          </cell>
          <cell r="O8776">
            <v>43831</v>
          </cell>
          <cell r="P8776" t="str">
            <v>Current</v>
          </cell>
        </row>
        <row r="8777">
          <cell r="B8777">
            <v>41191</v>
          </cell>
          <cell r="C8777">
            <v>51</v>
          </cell>
          <cell r="D8777" t="str">
            <v>ON</v>
          </cell>
          <cell r="E8777" t="str">
            <v>Purchase</v>
          </cell>
          <cell r="F8777" t="str">
            <v>Fixed</v>
          </cell>
          <cell r="I8777">
            <v>40.159999999999997</v>
          </cell>
          <cell r="J8777">
            <v>31.04</v>
          </cell>
          <cell r="K8777" t="str">
            <v>HiRatio</v>
          </cell>
          <cell r="L8777">
            <v>124567.85</v>
          </cell>
          <cell r="M8777" t="str">
            <v>Owner-Occupied</v>
          </cell>
          <cell r="N8777">
            <v>0</v>
          </cell>
          <cell r="O8777">
            <v>43831</v>
          </cell>
          <cell r="P8777" t="str">
            <v>Current</v>
          </cell>
        </row>
        <row r="8778">
          <cell r="B8778">
            <v>42090</v>
          </cell>
          <cell r="C8778">
            <v>22</v>
          </cell>
          <cell r="D8778" t="str">
            <v>ON</v>
          </cell>
          <cell r="E8778" t="str">
            <v>Purchase</v>
          </cell>
          <cell r="F8778" t="str">
            <v>Fixed</v>
          </cell>
          <cell r="I8778">
            <v>37.380000000000003</v>
          </cell>
          <cell r="J8778">
            <v>31.45</v>
          </cell>
          <cell r="K8778" t="str">
            <v>HiRatio</v>
          </cell>
          <cell r="L8778">
            <v>279351.8</v>
          </cell>
          <cell r="M8778" t="str">
            <v>Owner-Occupied</v>
          </cell>
          <cell r="N8778">
            <v>0</v>
          </cell>
          <cell r="O8778">
            <v>43831</v>
          </cell>
          <cell r="P8778" t="str">
            <v>Current</v>
          </cell>
        </row>
        <row r="8779">
          <cell r="B8779">
            <v>42131</v>
          </cell>
          <cell r="C8779">
            <v>20</v>
          </cell>
          <cell r="D8779" t="str">
            <v>BC</v>
          </cell>
          <cell r="E8779" t="str">
            <v>Transfer</v>
          </cell>
          <cell r="F8779" t="str">
            <v>ARM</v>
          </cell>
          <cell r="I8779">
            <v>31.85</v>
          </cell>
          <cell r="J8779">
            <v>14.98</v>
          </cell>
          <cell r="K8779" t="str">
            <v>Conv</v>
          </cell>
          <cell r="L8779">
            <v>343149.17</v>
          </cell>
          <cell r="M8779" t="str">
            <v>Owner-Occupied</v>
          </cell>
          <cell r="N8779">
            <v>0</v>
          </cell>
          <cell r="O8779">
            <v>43831</v>
          </cell>
          <cell r="P8779" t="str">
            <v>Current</v>
          </cell>
        </row>
        <row r="8780">
          <cell r="B8780">
            <v>42333</v>
          </cell>
          <cell r="C8780">
            <v>14</v>
          </cell>
          <cell r="D8780" t="str">
            <v>ON</v>
          </cell>
          <cell r="E8780" t="str">
            <v>Purchase</v>
          </cell>
          <cell r="F8780" t="str">
            <v>Fixed</v>
          </cell>
          <cell r="I8780">
            <v>28.97</v>
          </cell>
          <cell r="J8780">
            <v>24.68</v>
          </cell>
          <cell r="K8780" t="str">
            <v>HiRatio</v>
          </cell>
          <cell r="L8780">
            <v>275713.42</v>
          </cell>
          <cell r="M8780" t="str">
            <v>Owner-Occupied</v>
          </cell>
          <cell r="N8780">
            <v>0</v>
          </cell>
          <cell r="O8780">
            <v>43831</v>
          </cell>
          <cell r="P8780" t="str">
            <v>Current</v>
          </cell>
        </row>
        <row r="8781">
          <cell r="B8781">
            <v>41542</v>
          </cell>
          <cell r="C8781">
            <v>40</v>
          </cell>
          <cell r="D8781" t="str">
            <v>ON</v>
          </cell>
          <cell r="E8781" t="str">
            <v>Purchase</v>
          </cell>
          <cell r="F8781" t="str">
            <v>Fixed</v>
          </cell>
          <cell r="I8781">
            <v>41.88</v>
          </cell>
          <cell r="J8781">
            <v>21.56</v>
          </cell>
          <cell r="K8781" t="str">
            <v>HiRatio</v>
          </cell>
          <cell r="L8781">
            <v>0</v>
          </cell>
          <cell r="M8781" t="str">
            <v>Owner-Occupied</v>
          </cell>
          <cell r="N8781">
            <v>4</v>
          </cell>
          <cell r="O8781">
            <v>42408</v>
          </cell>
          <cell r="P8781" t="str">
            <v>Current</v>
          </cell>
        </row>
        <row r="8782">
          <cell r="B8782">
            <v>42411</v>
          </cell>
          <cell r="C8782">
            <v>11</v>
          </cell>
          <cell r="D8782" t="str">
            <v>ON</v>
          </cell>
          <cell r="E8782" t="str">
            <v>Purchase</v>
          </cell>
          <cell r="F8782" t="str">
            <v>ARM</v>
          </cell>
          <cell r="I8782">
            <v>33.590000000000003</v>
          </cell>
          <cell r="J8782">
            <v>33.049999999999997</v>
          </cell>
          <cell r="K8782" t="str">
            <v>Conv</v>
          </cell>
          <cell r="L8782">
            <v>145675.63</v>
          </cell>
          <cell r="M8782" t="str">
            <v>Owner-Occupied</v>
          </cell>
          <cell r="N8782">
            <v>0</v>
          </cell>
          <cell r="O8782">
            <v>43831</v>
          </cell>
          <cell r="P8782" t="str">
            <v>Current</v>
          </cell>
        </row>
        <row r="8783">
          <cell r="B8783">
            <v>42076</v>
          </cell>
          <cell r="C8783">
            <v>22</v>
          </cell>
          <cell r="D8783" t="str">
            <v>ON</v>
          </cell>
          <cell r="E8783" t="str">
            <v>Purchase</v>
          </cell>
          <cell r="F8783" t="str">
            <v>Fixed</v>
          </cell>
          <cell r="I8783">
            <v>41.36</v>
          </cell>
          <cell r="J8783">
            <v>38.369999999999997</v>
          </cell>
          <cell r="K8783" t="str">
            <v>HiRatio</v>
          </cell>
          <cell r="L8783">
            <v>297797.73</v>
          </cell>
          <cell r="M8783" t="str">
            <v>Owner-Occupied</v>
          </cell>
          <cell r="N8783">
            <v>0</v>
          </cell>
          <cell r="O8783">
            <v>43831</v>
          </cell>
          <cell r="P8783" t="str">
            <v>Current</v>
          </cell>
        </row>
        <row r="8784">
          <cell r="B8784">
            <v>42311</v>
          </cell>
          <cell r="C8784">
            <v>14</v>
          </cell>
          <cell r="D8784" t="str">
            <v>ON</v>
          </cell>
          <cell r="E8784" t="str">
            <v>Transfer</v>
          </cell>
          <cell r="F8784" t="str">
            <v>ARM</v>
          </cell>
          <cell r="I8784">
            <v>20.6</v>
          </cell>
          <cell r="J8784">
            <v>18.32</v>
          </cell>
          <cell r="K8784" t="str">
            <v>Conv</v>
          </cell>
          <cell r="L8784">
            <v>276330.28000000003</v>
          </cell>
          <cell r="M8784" t="str">
            <v>Owner-Occupied</v>
          </cell>
          <cell r="N8784">
            <v>0</v>
          </cell>
          <cell r="O8784">
            <v>43831</v>
          </cell>
          <cell r="P8784" t="str">
            <v>Current</v>
          </cell>
        </row>
        <row r="8785">
          <cell r="B8785">
            <v>41627</v>
          </cell>
          <cell r="C8785">
            <v>37</v>
          </cell>
          <cell r="D8785" t="str">
            <v>NL</v>
          </cell>
          <cell r="E8785" t="str">
            <v>Refinance External</v>
          </cell>
          <cell r="F8785" t="str">
            <v>ARM</v>
          </cell>
          <cell r="I8785">
            <v>30.71</v>
          </cell>
          <cell r="J8785">
            <v>18.25</v>
          </cell>
          <cell r="K8785" t="str">
            <v>Conv</v>
          </cell>
          <cell r="L8785">
            <v>0</v>
          </cell>
          <cell r="M8785" t="str">
            <v>Owner-Occupied</v>
          </cell>
          <cell r="N8785">
            <v>4</v>
          </cell>
          <cell r="O8785">
            <v>42424</v>
          </cell>
          <cell r="P8785" t="str">
            <v>Current</v>
          </cell>
        </row>
        <row r="8786">
          <cell r="B8786">
            <v>42353</v>
          </cell>
          <cell r="C8786">
            <v>13</v>
          </cell>
          <cell r="D8786" t="str">
            <v>BC</v>
          </cell>
          <cell r="E8786" t="str">
            <v>Transfer</v>
          </cell>
          <cell r="F8786" t="str">
            <v>ARM</v>
          </cell>
          <cell r="I8786">
            <v>19.329999999999998</v>
          </cell>
          <cell r="J8786">
            <v>18.850000000000001</v>
          </cell>
          <cell r="K8786" t="str">
            <v>Conv</v>
          </cell>
          <cell r="L8786">
            <v>161027.20000000001</v>
          </cell>
          <cell r="M8786" t="str">
            <v>Owner-Occupied</v>
          </cell>
          <cell r="N8786">
            <v>0</v>
          </cell>
          <cell r="O8786">
            <v>43831</v>
          </cell>
          <cell r="P8786" t="str">
            <v>Current</v>
          </cell>
        </row>
        <row r="8787">
          <cell r="B8787">
            <v>42453</v>
          </cell>
          <cell r="C8787">
            <v>10</v>
          </cell>
          <cell r="D8787" t="str">
            <v>ON</v>
          </cell>
          <cell r="E8787" t="str">
            <v>Purchase</v>
          </cell>
          <cell r="F8787" t="str">
            <v>Fixed</v>
          </cell>
          <cell r="I8787">
            <v>33.43</v>
          </cell>
          <cell r="J8787">
            <v>18.77</v>
          </cell>
          <cell r="K8787" t="str">
            <v>Conv</v>
          </cell>
          <cell r="L8787">
            <v>93994.49</v>
          </cell>
          <cell r="M8787" t="str">
            <v>Owner-Occupied</v>
          </cell>
          <cell r="N8787">
            <v>0</v>
          </cell>
          <cell r="O8787">
            <v>43831</v>
          </cell>
          <cell r="P8787" t="str">
            <v>Current</v>
          </cell>
        </row>
        <row r="8788">
          <cell r="B8788">
            <v>42332</v>
          </cell>
          <cell r="C8788">
            <v>14</v>
          </cell>
          <cell r="D8788" t="str">
            <v>ON</v>
          </cell>
          <cell r="E8788" t="str">
            <v>Purchase</v>
          </cell>
          <cell r="F8788" t="str">
            <v>Fixed</v>
          </cell>
          <cell r="I8788">
            <v>43.19</v>
          </cell>
          <cell r="J8788">
            <v>29.59</v>
          </cell>
          <cell r="K8788" t="str">
            <v>HiRatio</v>
          </cell>
          <cell r="L8788">
            <v>181577.97</v>
          </cell>
          <cell r="M8788" t="str">
            <v>Owner-Occupied</v>
          </cell>
          <cell r="N8788">
            <v>0</v>
          </cell>
          <cell r="O8788">
            <v>43831</v>
          </cell>
          <cell r="P8788" t="str">
            <v>Current</v>
          </cell>
        </row>
        <row r="8789">
          <cell r="B8789">
            <v>40983</v>
          </cell>
          <cell r="C8789">
            <v>58</v>
          </cell>
          <cell r="D8789" t="str">
            <v>ON</v>
          </cell>
          <cell r="E8789" t="str">
            <v>Purchase</v>
          </cell>
          <cell r="F8789" t="str">
            <v>Fixed</v>
          </cell>
          <cell r="I8789">
            <v>33.840000000000003</v>
          </cell>
          <cell r="J8789">
            <v>21.32</v>
          </cell>
          <cell r="K8789" t="str">
            <v>HiRatio</v>
          </cell>
          <cell r="L8789">
            <v>194876.81</v>
          </cell>
          <cell r="M8789" t="str">
            <v>Owner-Occupied</v>
          </cell>
          <cell r="N8789">
            <v>0</v>
          </cell>
          <cell r="O8789">
            <v>43831</v>
          </cell>
          <cell r="P8789" t="str">
            <v>0-29</v>
          </cell>
        </row>
        <row r="8790">
          <cell r="B8790">
            <v>42132</v>
          </cell>
          <cell r="C8790">
            <v>20</v>
          </cell>
          <cell r="D8790" t="str">
            <v>ON</v>
          </cell>
          <cell r="E8790" t="str">
            <v>Transfer</v>
          </cell>
          <cell r="F8790" t="str">
            <v>Fixed</v>
          </cell>
          <cell r="I8790">
            <v>28.27</v>
          </cell>
          <cell r="J8790">
            <v>22.4</v>
          </cell>
          <cell r="K8790" t="str">
            <v>Conv</v>
          </cell>
          <cell r="L8790">
            <v>205182.4</v>
          </cell>
          <cell r="M8790" t="str">
            <v>Owner-Occupied</v>
          </cell>
          <cell r="N8790">
            <v>0</v>
          </cell>
          <cell r="O8790">
            <v>43831</v>
          </cell>
          <cell r="P8790" t="str">
            <v>Current</v>
          </cell>
        </row>
        <row r="8791">
          <cell r="B8791">
            <v>42347</v>
          </cell>
          <cell r="C8791">
            <v>13</v>
          </cell>
          <cell r="D8791" t="str">
            <v>ON</v>
          </cell>
          <cell r="E8791" t="str">
            <v>Refinance External</v>
          </cell>
          <cell r="F8791" t="str">
            <v>ARM</v>
          </cell>
          <cell r="I8791">
            <v>29.95</v>
          </cell>
          <cell r="J8791">
            <v>17.66</v>
          </cell>
          <cell r="K8791" t="str">
            <v>Conv</v>
          </cell>
          <cell r="L8791">
            <v>278135.81</v>
          </cell>
          <cell r="M8791" t="str">
            <v>Owner-Occupied</v>
          </cell>
          <cell r="N8791">
            <v>0</v>
          </cell>
          <cell r="O8791">
            <v>43831</v>
          </cell>
          <cell r="P8791" t="str">
            <v>Current</v>
          </cell>
        </row>
        <row r="8792">
          <cell r="B8792">
            <v>41894</v>
          </cell>
          <cell r="C8792">
            <v>28</v>
          </cell>
          <cell r="D8792" t="str">
            <v>ON</v>
          </cell>
          <cell r="E8792" t="str">
            <v>Purchase</v>
          </cell>
          <cell r="F8792" t="str">
            <v>ARM</v>
          </cell>
          <cell r="I8792">
            <v>29.5</v>
          </cell>
          <cell r="J8792">
            <v>29.16</v>
          </cell>
          <cell r="K8792" t="str">
            <v>Conv</v>
          </cell>
          <cell r="L8792">
            <v>481970.33</v>
          </cell>
          <cell r="M8792" t="str">
            <v>Owner-Occupied</v>
          </cell>
          <cell r="N8792">
            <v>0</v>
          </cell>
          <cell r="O8792">
            <v>43831</v>
          </cell>
          <cell r="P8792" t="str">
            <v>Current</v>
          </cell>
        </row>
        <row r="8793">
          <cell r="B8793">
            <v>41306</v>
          </cell>
          <cell r="C8793">
            <v>47</v>
          </cell>
          <cell r="D8793" t="str">
            <v>AB</v>
          </cell>
          <cell r="E8793" t="str">
            <v>Refinance External</v>
          </cell>
          <cell r="F8793" t="str">
            <v>Fixed</v>
          </cell>
          <cell r="I8793">
            <v>21.6</v>
          </cell>
          <cell r="J8793">
            <v>11.7</v>
          </cell>
          <cell r="K8793" t="str">
            <v>Conv</v>
          </cell>
          <cell r="L8793">
            <v>0</v>
          </cell>
          <cell r="M8793" t="str">
            <v>Owner-Occupied</v>
          </cell>
          <cell r="N8793">
            <v>4</v>
          </cell>
          <cell r="O8793">
            <v>41968</v>
          </cell>
          <cell r="P8793" t="str">
            <v>Current</v>
          </cell>
        </row>
        <row r="8794">
          <cell r="B8794">
            <v>41583</v>
          </cell>
          <cell r="C8794">
            <v>38</v>
          </cell>
          <cell r="D8794" t="str">
            <v>AB</v>
          </cell>
          <cell r="E8794" t="str">
            <v>Refinance External</v>
          </cell>
          <cell r="F8794" t="str">
            <v>Fixed</v>
          </cell>
          <cell r="I8794">
            <v>36.6</v>
          </cell>
          <cell r="J8794">
            <v>19.57</v>
          </cell>
          <cell r="K8794" t="str">
            <v>HiRatio</v>
          </cell>
          <cell r="L8794">
            <v>219955.8</v>
          </cell>
          <cell r="M8794" t="str">
            <v>Owner-Occupied</v>
          </cell>
          <cell r="N8794">
            <v>0</v>
          </cell>
          <cell r="O8794">
            <v>43831</v>
          </cell>
          <cell r="P8794" t="str">
            <v>Current</v>
          </cell>
        </row>
        <row r="8795">
          <cell r="B8795">
            <v>41116</v>
          </cell>
          <cell r="C8795">
            <v>54</v>
          </cell>
          <cell r="D8795" t="str">
            <v>AB</v>
          </cell>
          <cell r="E8795" t="str">
            <v>Purchase</v>
          </cell>
          <cell r="F8795" t="str">
            <v>Fixed</v>
          </cell>
          <cell r="I8795">
            <v>34.99</v>
          </cell>
          <cell r="J8795">
            <v>16.690000000000001</v>
          </cell>
          <cell r="K8795" t="str">
            <v>HiRatio</v>
          </cell>
          <cell r="L8795">
            <v>0</v>
          </cell>
          <cell r="M8795" t="str">
            <v>Owner-Occupied</v>
          </cell>
          <cell r="N8795">
            <v>4</v>
          </cell>
          <cell r="O8795">
            <v>42565</v>
          </cell>
          <cell r="P8795" t="str">
            <v>Current</v>
          </cell>
        </row>
        <row r="8796">
          <cell r="B8796">
            <v>42460</v>
          </cell>
          <cell r="C8796">
            <v>10</v>
          </cell>
          <cell r="D8796" t="str">
            <v>BC</v>
          </cell>
          <cell r="E8796" t="str">
            <v>Purchase</v>
          </cell>
          <cell r="F8796" t="str">
            <v>Fixed</v>
          </cell>
          <cell r="I8796">
            <v>30.58</v>
          </cell>
          <cell r="J8796">
            <v>26.54</v>
          </cell>
          <cell r="K8796" t="str">
            <v>Conv</v>
          </cell>
          <cell r="L8796">
            <v>487475.47</v>
          </cell>
          <cell r="M8796" t="str">
            <v>Owner-Occupied</v>
          </cell>
          <cell r="N8796">
            <v>0</v>
          </cell>
          <cell r="O8796">
            <v>43831</v>
          </cell>
          <cell r="P8796" t="str">
            <v>Current</v>
          </cell>
        </row>
        <row r="8797">
          <cell r="B8797">
            <v>42221</v>
          </cell>
          <cell r="C8797">
            <v>17</v>
          </cell>
          <cell r="D8797" t="str">
            <v>ON</v>
          </cell>
          <cell r="E8797" t="str">
            <v>Purchase</v>
          </cell>
          <cell r="F8797" t="str">
            <v>Fixed</v>
          </cell>
          <cell r="I8797">
            <v>33.01</v>
          </cell>
          <cell r="J8797">
            <v>32.43</v>
          </cell>
          <cell r="K8797" t="str">
            <v>Conv</v>
          </cell>
          <cell r="L8797">
            <v>387268.25</v>
          </cell>
          <cell r="M8797" t="str">
            <v>Owner-Occupied</v>
          </cell>
          <cell r="N8797">
            <v>0</v>
          </cell>
          <cell r="O8797">
            <v>43831</v>
          </cell>
          <cell r="P8797" t="str">
            <v>Current</v>
          </cell>
        </row>
        <row r="8798">
          <cell r="B8798">
            <v>42121</v>
          </cell>
          <cell r="C8798">
            <v>21</v>
          </cell>
          <cell r="D8798" t="str">
            <v>BC</v>
          </cell>
          <cell r="E8798" t="str">
            <v>Refinance External</v>
          </cell>
          <cell r="F8798" t="str">
            <v>Fixed</v>
          </cell>
          <cell r="I8798">
            <v>39.46</v>
          </cell>
          <cell r="J8798">
            <v>37.130000000000003</v>
          </cell>
          <cell r="K8798" t="str">
            <v>Conv</v>
          </cell>
          <cell r="L8798">
            <v>0</v>
          </cell>
          <cell r="M8798" t="str">
            <v>Owner-Occupied</v>
          </cell>
          <cell r="N8798">
            <v>4</v>
          </cell>
          <cell r="O8798">
            <v>42544</v>
          </cell>
          <cell r="P8798" t="str">
            <v>Current</v>
          </cell>
        </row>
        <row r="8799">
          <cell r="B8799">
            <v>41359</v>
          </cell>
          <cell r="C8799">
            <v>46</v>
          </cell>
          <cell r="D8799" t="str">
            <v>ON</v>
          </cell>
          <cell r="E8799" t="str">
            <v>Refinance External</v>
          </cell>
          <cell r="F8799" t="str">
            <v>Fixed</v>
          </cell>
          <cell r="I8799">
            <v>41.79</v>
          </cell>
          <cell r="J8799">
            <v>34.79</v>
          </cell>
          <cell r="K8799" t="str">
            <v>Conv</v>
          </cell>
          <cell r="L8799">
            <v>269746.5</v>
          </cell>
          <cell r="M8799" t="str">
            <v>Owner-Occupied</v>
          </cell>
          <cell r="N8799">
            <v>0</v>
          </cell>
          <cell r="O8799">
            <v>43831</v>
          </cell>
          <cell r="P8799" t="str">
            <v>Current</v>
          </cell>
        </row>
        <row r="8800">
          <cell r="B8800">
            <v>42569</v>
          </cell>
          <cell r="C8800">
            <v>6</v>
          </cell>
          <cell r="D8800" t="str">
            <v>BC</v>
          </cell>
          <cell r="E8800" t="str">
            <v>Portable</v>
          </cell>
          <cell r="F8800" t="str">
            <v>Fixed</v>
          </cell>
          <cell r="I8800">
            <v>34.549999999999997</v>
          </cell>
          <cell r="J8800">
            <v>22.11</v>
          </cell>
          <cell r="K8800" t="str">
            <v>HiRatio</v>
          </cell>
          <cell r="L8800">
            <v>476298.4</v>
          </cell>
          <cell r="M8800" t="str">
            <v>Owner-Occupied</v>
          </cell>
          <cell r="N8800">
            <v>0</v>
          </cell>
          <cell r="O8800">
            <v>43831</v>
          </cell>
          <cell r="P8800" t="str">
            <v>Current</v>
          </cell>
        </row>
        <row r="8801">
          <cell r="B8801">
            <v>42436</v>
          </cell>
          <cell r="C8801">
            <v>10</v>
          </cell>
          <cell r="D8801" t="str">
            <v>ON</v>
          </cell>
          <cell r="E8801" t="str">
            <v>Refinance External</v>
          </cell>
          <cell r="F8801" t="str">
            <v>ARM</v>
          </cell>
          <cell r="I8801">
            <v>29.66</v>
          </cell>
          <cell r="J8801">
            <v>21.92</v>
          </cell>
          <cell r="K8801" t="str">
            <v>Conv</v>
          </cell>
          <cell r="L8801">
            <v>233579.83</v>
          </cell>
          <cell r="M8801" t="str">
            <v>Owner-Occupied</v>
          </cell>
          <cell r="N8801">
            <v>0</v>
          </cell>
          <cell r="O8801">
            <v>43831</v>
          </cell>
          <cell r="P8801" t="str">
            <v>Current</v>
          </cell>
        </row>
        <row r="8802">
          <cell r="B8802">
            <v>40746</v>
          </cell>
          <cell r="C8802">
            <v>66</v>
          </cell>
          <cell r="D8802" t="str">
            <v>ON</v>
          </cell>
          <cell r="E8802" t="str">
            <v>Refinance External</v>
          </cell>
          <cell r="F8802" t="str">
            <v>Fixed</v>
          </cell>
          <cell r="I8802">
            <v>34.049999999999997</v>
          </cell>
          <cell r="J8802">
            <v>33.729999999999997</v>
          </cell>
          <cell r="K8802" t="str">
            <v>HiRatio</v>
          </cell>
          <cell r="L8802">
            <v>161960.79999999999</v>
          </cell>
          <cell r="M8802" t="str">
            <v>Owner-Occupied</v>
          </cell>
          <cell r="N8802">
            <v>0</v>
          </cell>
          <cell r="O8802">
            <v>43831</v>
          </cell>
          <cell r="P8802" t="str">
            <v>Current</v>
          </cell>
        </row>
        <row r="8803">
          <cell r="B8803">
            <v>41019</v>
          </cell>
          <cell r="C8803">
            <v>57</v>
          </cell>
          <cell r="D8803" t="str">
            <v>AB</v>
          </cell>
          <cell r="E8803" t="str">
            <v>Purchase</v>
          </cell>
          <cell r="F8803" t="str">
            <v>Fixed</v>
          </cell>
          <cell r="I8803">
            <v>42.06</v>
          </cell>
          <cell r="J8803">
            <v>24.72</v>
          </cell>
          <cell r="K8803" t="str">
            <v>HiRatio</v>
          </cell>
          <cell r="L8803">
            <v>0</v>
          </cell>
          <cell r="M8803" t="str">
            <v>Owner-Occupied</v>
          </cell>
          <cell r="N8803">
            <v>4</v>
          </cell>
          <cell r="O8803">
            <v>42123</v>
          </cell>
          <cell r="P8803" t="str">
            <v>Current</v>
          </cell>
        </row>
        <row r="8804">
          <cell r="B8804">
            <v>41012</v>
          </cell>
          <cell r="C8804">
            <v>57</v>
          </cell>
          <cell r="D8804" t="str">
            <v>AB</v>
          </cell>
          <cell r="E8804" t="str">
            <v>Refinance External</v>
          </cell>
          <cell r="F8804" t="str">
            <v>Fixed</v>
          </cell>
          <cell r="I8804">
            <v>31.22</v>
          </cell>
          <cell r="J8804">
            <v>11.48</v>
          </cell>
          <cell r="K8804" t="str">
            <v>Conv</v>
          </cell>
          <cell r="L8804">
            <v>257411.84</v>
          </cell>
          <cell r="M8804" t="str">
            <v>Rental</v>
          </cell>
          <cell r="N8804">
            <v>0</v>
          </cell>
          <cell r="O8804">
            <v>43831</v>
          </cell>
          <cell r="P8804" t="str">
            <v>Current</v>
          </cell>
        </row>
        <row r="8805">
          <cell r="B8805">
            <v>41383</v>
          </cell>
          <cell r="C8805">
            <v>45</v>
          </cell>
          <cell r="D8805" t="str">
            <v>ON</v>
          </cell>
          <cell r="E8805" t="str">
            <v>Transfer</v>
          </cell>
          <cell r="F8805" t="str">
            <v>Fixed</v>
          </cell>
          <cell r="I8805">
            <v>37</v>
          </cell>
          <cell r="J8805">
            <v>21.68</v>
          </cell>
          <cell r="K8805" t="str">
            <v>HiRatio</v>
          </cell>
          <cell r="L8805">
            <v>0</v>
          </cell>
          <cell r="M8805" t="str">
            <v>Owner-Occupied</v>
          </cell>
          <cell r="N8805">
            <v>4</v>
          </cell>
          <cell r="O8805">
            <v>42744</v>
          </cell>
          <cell r="P8805" t="str">
            <v>Current</v>
          </cell>
        </row>
        <row r="8806">
          <cell r="B8806">
            <v>41682</v>
          </cell>
          <cell r="C8806">
            <v>35</v>
          </cell>
          <cell r="D8806" t="str">
            <v>SK</v>
          </cell>
          <cell r="E8806" t="str">
            <v>Purchase</v>
          </cell>
          <cell r="F8806" t="str">
            <v>Fixed</v>
          </cell>
          <cell r="I8806">
            <v>41.33</v>
          </cell>
          <cell r="J8806">
            <v>34.86</v>
          </cell>
          <cell r="K8806" t="str">
            <v>HiRatio</v>
          </cell>
          <cell r="L8806">
            <v>600365.73</v>
          </cell>
          <cell r="M8806" t="str">
            <v>Owner-Occupied</v>
          </cell>
          <cell r="N8806">
            <v>0</v>
          </cell>
          <cell r="O8806">
            <v>43831</v>
          </cell>
          <cell r="P8806" t="str">
            <v>Current</v>
          </cell>
        </row>
        <row r="8807">
          <cell r="B8807">
            <v>40618</v>
          </cell>
          <cell r="C8807">
            <v>70</v>
          </cell>
          <cell r="D8807" t="str">
            <v>AB</v>
          </cell>
          <cell r="E8807" t="str">
            <v>Refinance External</v>
          </cell>
          <cell r="F8807" t="str">
            <v>Fixed</v>
          </cell>
          <cell r="I8807">
            <v>41.2</v>
          </cell>
          <cell r="J8807">
            <v>25.87</v>
          </cell>
          <cell r="K8807" t="str">
            <v>HiRatio</v>
          </cell>
          <cell r="L8807">
            <v>0</v>
          </cell>
          <cell r="M8807" t="str">
            <v>Owner-Occupied</v>
          </cell>
          <cell r="N8807">
            <v>4</v>
          </cell>
          <cell r="O8807">
            <v>42255</v>
          </cell>
          <cell r="P8807" t="str">
            <v>Current</v>
          </cell>
        </row>
        <row r="8808">
          <cell r="B8808">
            <v>42310</v>
          </cell>
          <cell r="C8808">
            <v>14</v>
          </cell>
          <cell r="D8808" t="str">
            <v>ON</v>
          </cell>
          <cell r="E8808" t="str">
            <v>Purchase</v>
          </cell>
          <cell r="F8808" t="str">
            <v>Fixed</v>
          </cell>
          <cell r="I8808">
            <v>43.53</v>
          </cell>
          <cell r="J8808">
            <v>19.03</v>
          </cell>
          <cell r="K8808" t="str">
            <v>Conv</v>
          </cell>
          <cell r="L8808">
            <v>166391.65</v>
          </cell>
          <cell r="M8808" t="str">
            <v>Owner-Occupied</v>
          </cell>
          <cell r="N8808">
            <v>0</v>
          </cell>
          <cell r="O8808">
            <v>43831</v>
          </cell>
          <cell r="P8808" t="str">
            <v>Current</v>
          </cell>
        </row>
        <row r="8809">
          <cell r="B8809">
            <v>40991</v>
          </cell>
          <cell r="C8809">
            <v>58</v>
          </cell>
          <cell r="D8809" t="str">
            <v>AB</v>
          </cell>
          <cell r="E8809" t="str">
            <v>Purchase</v>
          </cell>
          <cell r="F8809" t="str">
            <v>Fixed</v>
          </cell>
          <cell r="I8809">
            <v>25.27</v>
          </cell>
          <cell r="J8809">
            <v>25.27</v>
          </cell>
          <cell r="K8809" t="str">
            <v>HiRatio</v>
          </cell>
          <cell r="L8809">
            <v>164302.16</v>
          </cell>
          <cell r="M8809" t="str">
            <v>Owner-Occupied</v>
          </cell>
          <cell r="N8809">
            <v>0</v>
          </cell>
          <cell r="O8809">
            <v>43831</v>
          </cell>
          <cell r="P8809" t="str">
            <v>Current</v>
          </cell>
        </row>
        <row r="8810">
          <cell r="B8810">
            <v>41816</v>
          </cell>
          <cell r="C8810">
            <v>31</v>
          </cell>
          <cell r="D8810" t="str">
            <v>AB</v>
          </cell>
          <cell r="E8810" t="str">
            <v>Purchase</v>
          </cell>
          <cell r="F8810" t="str">
            <v>Fixed</v>
          </cell>
          <cell r="I8810">
            <v>41.63</v>
          </cell>
          <cell r="J8810">
            <v>28.04</v>
          </cell>
          <cell r="K8810" t="str">
            <v>HiRatio</v>
          </cell>
          <cell r="L8810">
            <v>220352.68</v>
          </cell>
          <cell r="M8810" t="str">
            <v>Owner-Occupied</v>
          </cell>
          <cell r="N8810">
            <v>0</v>
          </cell>
          <cell r="O8810">
            <v>43831</v>
          </cell>
          <cell r="P8810" t="str">
            <v>Current</v>
          </cell>
        </row>
        <row r="8811">
          <cell r="B8811">
            <v>41715</v>
          </cell>
          <cell r="C8811">
            <v>34</v>
          </cell>
          <cell r="D8811" t="str">
            <v>AB</v>
          </cell>
          <cell r="E8811" t="str">
            <v>Purchase</v>
          </cell>
          <cell r="F8811" t="str">
            <v>Fixed</v>
          </cell>
          <cell r="I8811">
            <v>41.14</v>
          </cell>
          <cell r="J8811">
            <v>17.3</v>
          </cell>
          <cell r="K8811" t="str">
            <v>HiRatio</v>
          </cell>
          <cell r="L8811">
            <v>405374.5</v>
          </cell>
          <cell r="M8811" t="str">
            <v>Owner-Occupied</v>
          </cell>
          <cell r="N8811">
            <v>0</v>
          </cell>
          <cell r="O8811">
            <v>43831</v>
          </cell>
          <cell r="P8811" t="str">
            <v>Current</v>
          </cell>
        </row>
        <row r="8812">
          <cell r="B8812">
            <v>41849</v>
          </cell>
          <cell r="C8812">
            <v>30</v>
          </cell>
          <cell r="D8812" t="str">
            <v>ON</v>
          </cell>
          <cell r="E8812" t="str">
            <v>Purchase</v>
          </cell>
          <cell r="F8812" t="str">
            <v>ARM</v>
          </cell>
          <cell r="I8812">
            <v>24.05</v>
          </cell>
          <cell r="J8812">
            <v>23.93</v>
          </cell>
          <cell r="K8812" t="str">
            <v>Conv</v>
          </cell>
          <cell r="L8812">
            <v>361414.63</v>
          </cell>
          <cell r="M8812" t="str">
            <v>Owner-Occupied</v>
          </cell>
          <cell r="N8812">
            <v>0</v>
          </cell>
          <cell r="O8812">
            <v>43831</v>
          </cell>
          <cell r="P8812" t="str">
            <v>Current</v>
          </cell>
        </row>
        <row r="8813">
          <cell r="B8813">
            <v>41460</v>
          </cell>
          <cell r="C8813">
            <v>42</v>
          </cell>
          <cell r="D8813" t="str">
            <v>AB</v>
          </cell>
          <cell r="E8813" t="str">
            <v>Purchase</v>
          </cell>
          <cell r="F8813" t="str">
            <v>Fixed</v>
          </cell>
          <cell r="I8813">
            <v>43.48</v>
          </cell>
          <cell r="J8813">
            <v>12.8</v>
          </cell>
          <cell r="K8813" t="str">
            <v>HiRatio</v>
          </cell>
          <cell r="L8813">
            <v>171824.04</v>
          </cell>
          <cell r="M8813" t="str">
            <v>Second Home</v>
          </cell>
          <cell r="N8813">
            <v>0</v>
          </cell>
          <cell r="O8813">
            <v>43831</v>
          </cell>
          <cell r="P8813" t="str">
            <v>Current</v>
          </cell>
        </row>
        <row r="8814">
          <cell r="B8814">
            <v>41023</v>
          </cell>
          <cell r="C8814">
            <v>57</v>
          </cell>
          <cell r="D8814" t="str">
            <v>AB</v>
          </cell>
          <cell r="E8814" t="str">
            <v>Purchase</v>
          </cell>
          <cell r="F8814" t="str">
            <v>Fixed</v>
          </cell>
          <cell r="I8814">
            <v>38.69</v>
          </cell>
          <cell r="J8814">
            <v>29.34</v>
          </cell>
          <cell r="K8814" t="str">
            <v>HiRatio</v>
          </cell>
          <cell r="L8814">
            <v>355625.99</v>
          </cell>
          <cell r="M8814" t="str">
            <v>Owner-Occupied</v>
          </cell>
          <cell r="N8814">
            <v>0</v>
          </cell>
          <cell r="O8814">
            <v>43831</v>
          </cell>
          <cell r="P8814" t="str">
            <v>Current</v>
          </cell>
        </row>
        <row r="8815">
          <cell r="B8815">
            <v>41871</v>
          </cell>
          <cell r="C8815">
            <v>29</v>
          </cell>
          <cell r="D8815" t="str">
            <v>ON</v>
          </cell>
          <cell r="E8815" t="str">
            <v>Refinance External</v>
          </cell>
          <cell r="F8815" t="str">
            <v>Fixed</v>
          </cell>
          <cell r="I8815">
            <v>33.96</v>
          </cell>
          <cell r="J8815">
            <v>25.71</v>
          </cell>
          <cell r="K8815" t="str">
            <v>Conv</v>
          </cell>
          <cell r="L8815">
            <v>237116.44</v>
          </cell>
          <cell r="M8815" t="str">
            <v>Owner-Occupied</v>
          </cell>
          <cell r="N8815">
            <v>0</v>
          </cell>
          <cell r="O8815">
            <v>43831</v>
          </cell>
          <cell r="P8815" t="str">
            <v>Current</v>
          </cell>
        </row>
        <row r="8816">
          <cell r="B8816">
            <v>40795</v>
          </cell>
          <cell r="C8816">
            <v>64</v>
          </cell>
          <cell r="D8816" t="str">
            <v>ON</v>
          </cell>
          <cell r="E8816" t="str">
            <v>Purchase</v>
          </cell>
          <cell r="F8816" t="str">
            <v>Fixed</v>
          </cell>
          <cell r="I8816">
            <v>42.87</v>
          </cell>
          <cell r="J8816">
            <v>26.88</v>
          </cell>
          <cell r="K8816" t="str">
            <v>HiRatio</v>
          </cell>
          <cell r="L8816">
            <v>0</v>
          </cell>
          <cell r="M8816" t="str">
            <v>Owner-Occupied</v>
          </cell>
          <cell r="N8816">
            <v>4</v>
          </cell>
          <cell r="O8816">
            <v>42598</v>
          </cell>
          <cell r="P8816" t="str">
            <v>Current</v>
          </cell>
        </row>
        <row r="8817">
          <cell r="B8817">
            <v>41187</v>
          </cell>
          <cell r="C8817">
            <v>51</v>
          </cell>
          <cell r="D8817" t="str">
            <v>AB</v>
          </cell>
          <cell r="E8817" t="str">
            <v>Purchase</v>
          </cell>
          <cell r="F8817" t="str">
            <v>Fixed</v>
          </cell>
          <cell r="I8817">
            <v>38.46</v>
          </cell>
          <cell r="J8817">
            <v>29.68</v>
          </cell>
          <cell r="K8817" t="str">
            <v>HiRatio</v>
          </cell>
          <cell r="L8817">
            <v>347035.47</v>
          </cell>
          <cell r="M8817" t="str">
            <v>Owner-Occupied</v>
          </cell>
          <cell r="N8817">
            <v>0</v>
          </cell>
          <cell r="O8817">
            <v>43831</v>
          </cell>
          <cell r="P8817" t="str">
            <v>Current</v>
          </cell>
        </row>
        <row r="8818">
          <cell r="B8818">
            <v>41243</v>
          </cell>
          <cell r="C8818">
            <v>50</v>
          </cell>
          <cell r="D8818" t="str">
            <v>AB</v>
          </cell>
          <cell r="E8818" t="str">
            <v>Transfer</v>
          </cell>
          <cell r="F8818" t="str">
            <v>Fixed</v>
          </cell>
          <cell r="I8818">
            <v>32.01</v>
          </cell>
          <cell r="J8818">
            <v>21.34</v>
          </cell>
          <cell r="K8818" t="str">
            <v>HiRatio</v>
          </cell>
          <cell r="L8818">
            <v>152862.60999999999</v>
          </cell>
          <cell r="M8818" t="str">
            <v>Owner-Occupied</v>
          </cell>
          <cell r="N8818">
            <v>0</v>
          </cell>
          <cell r="O8818">
            <v>43831</v>
          </cell>
          <cell r="P8818" t="str">
            <v>Current</v>
          </cell>
        </row>
        <row r="8819">
          <cell r="B8819">
            <v>41746</v>
          </cell>
          <cell r="C8819">
            <v>33</v>
          </cell>
          <cell r="D8819" t="str">
            <v>NB</v>
          </cell>
          <cell r="E8819" t="str">
            <v>Refinance External</v>
          </cell>
          <cell r="F8819" t="str">
            <v>ARM</v>
          </cell>
          <cell r="I8819">
            <v>38.11</v>
          </cell>
          <cell r="J8819">
            <v>19.39</v>
          </cell>
          <cell r="K8819" t="str">
            <v>Conv</v>
          </cell>
          <cell r="L8819">
            <v>140849.35999999999</v>
          </cell>
          <cell r="M8819" t="str">
            <v>Owner-Occupied</v>
          </cell>
          <cell r="N8819">
            <v>0</v>
          </cell>
          <cell r="O8819">
            <v>43831</v>
          </cell>
          <cell r="P8819" t="str">
            <v>Current</v>
          </cell>
        </row>
        <row r="8820">
          <cell r="B8820">
            <v>42236</v>
          </cell>
          <cell r="C8820">
            <v>17</v>
          </cell>
          <cell r="D8820" t="str">
            <v>ON</v>
          </cell>
          <cell r="E8820" t="str">
            <v>Purchase</v>
          </cell>
          <cell r="F8820" t="str">
            <v>ARM</v>
          </cell>
          <cell r="I8820">
            <v>30.57</v>
          </cell>
          <cell r="J8820">
            <v>26.56</v>
          </cell>
          <cell r="K8820" t="str">
            <v>Conv</v>
          </cell>
          <cell r="L8820">
            <v>474648.71</v>
          </cell>
          <cell r="M8820" t="str">
            <v>Owner-Occupied</v>
          </cell>
          <cell r="N8820">
            <v>0</v>
          </cell>
          <cell r="O8820">
            <v>43831</v>
          </cell>
          <cell r="P8820" t="str">
            <v>Current</v>
          </cell>
        </row>
        <row r="8821">
          <cell r="B8821">
            <v>42349</v>
          </cell>
          <cell r="C8821">
            <v>13</v>
          </cell>
          <cell r="D8821" t="str">
            <v>ON</v>
          </cell>
          <cell r="E8821" t="str">
            <v>Purchase</v>
          </cell>
          <cell r="F8821" t="str">
            <v>Fixed</v>
          </cell>
          <cell r="I8821">
            <v>28.71</v>
          </cell>
          <cell r="J8821">
            <v>22.6</v>
          </cell>
          <cell r="K8821" t="str">
            <v>Conv</v>
          </cell>
          <cell r="L8821">
            <v>176849.6</v>
          </cell>
          <cell r="M8821" t="str">
            <v>Owner-Occupied</v>
          </cell>
          <cell r="N8821">
            <v>0</v>
          </cell>
          <cell r="O8821">
            <v>43831</v>
          </cell>
          <cell r="P8821" t="str">
            <v>Current</v>
          </cell>
        </row>
        <row r="8822">
          <cell r="B8822">
            <v>41820</v>
          </cell>
          <cell r="C8822">
            <v>31</v>
          </cell>
          <cell r="D8822" t="str">
            <v>ON</v>
          </cell>
          <cell r="E8822" t="str">
            <v>Purchase</v>
          </cell>
          <cell r="F8822" t="str">
            <v>Fixed</v>
          </cell>
          <cell r="I8822">
            <v>42.39</v>
          </cell>
          <cell r="J8822">
            <v>38.71</v>
          </cell>
          <cell r="K8822" t="str">
            <v>Conv</v>
          </cell>
          <cell r="L8822">
            <v>253346.26</v>
          </cell>
          <cell r="M8822" t="str">
            <v>Owner-Occupied</v>
          </cell>
          <cell r="N8822">
            <v>0</v>
          </cell>
          <cell r="O8822">
            <v>43831</v>
          </cell>
          <cell r="P8822" t="str">
            <v>Current</v>
          </cell>
        </row>
        <row r="8823">
          <cell r="B8823">
            <v>42131</v>
          </cell>
          <cell r="C8823">
            <v>20</v>
          </cell>
          <cell r="D8823" t="str">
            <v>ON</v>
          </cell>
          <cell r="E8823" t="str">
            <v>Portable</v>
          </cell>
          <cell r="F8823" t="str">
            <v>Fixed</v>
          </cell>
          <cell r="I8823">
            <v>36.340000000000003</v>
          </cell>
          <cell r="J8823">
            <v>26.97</v>
          </cell>
          <cell r="K8823" t="str">
            <v>HiRatio</v>
          </cell>
          <cell r="L8823">
            <v>376934.03</v>
          </cell>
          <cell r="M8823" t="str">
            <v>Owner-Occupied</v>
          </cell>
          <cell r="N8823">
            <v>0</v>
          </cell>
          <cell r="O8823">
            <v>43831</v>
          </cell>
          <cell r="P8823" t="str">
            <v>Current</v>
          </cell>
        </row>
        <row r="8824">
          <cell r="B8824">
            <v>41116</v>
          </cell>
          <cell r="C8824">
            <v>54</v>
          </cell>
          <cell r="D8824" t="str">
            <v>AB</v>
          </cell>
          <cell r="E8824" t="str">
            <v>Purchase</v>
          </cell>
          <cell r="F8824" t="str">
            <v>Fixed</v>
          </cell>
          <cell r="I8824">
            <v>39.72</v>
          </cell>
          <cell r="J8824">
            <v>27.97</v>
          </cell>
          <cell r="K8824" t="str">
            <v>Conv</v>
          </cell>
          <cell r="L8824">
            <v>695127.92</v>
          </cell>
          <cell r="M8824" t="str">
            <v>Owner-Occupied</v>
          </cell>
          <cell r="N8824">
            <v>0</v>
          </cell>
          <cell r="O8824">
            <v>43831</v>
          </cell>
          <cell r="P8824" t="str">
            <v>Current</v>
          </cell>
        </row>
        <row r="8825">
          <cell r="B8825">
            <v>41887</v>
          </cell>
          <cell r="C8825">
            <v>28</v>
          </cell>
          <cell r="D8825" t="str">
            <v>BC</v>
          </cell>
          <cell r="E8825" t="str">
            <v>Transfer</v>
          </cell>
          <cell r="F8825" t="str">
            <v>ARM</v>
          </cell>
          <cell r="I8825">
            <v>30.53</v>
          </cell>
          <cell r="J8825">
            <v>23.74</v>
          </cell>
          <cell r="K8825" t="str">
            <v>Conv</v>
          </cell>
          <cell r="L8825">
            <v>86404.47</v>
          </cell>
          <cell r="M8825" t="str">
            <v>Owner-Occupied</v>
          </cell>
          <cell r="N8825">
            <v>0</v>
          </cell>
          <cell r="O8825">
            <v>43831</v>
          </cell>
          <cell r="P8825" t="str">
            <v>Current</v>
          </cell>
        </row>
        <row r="8826">
          <cell r="B8826">
            <v>42446</v>
          </cell>
          <cell r="C8826">
            <v>10</v>
          </cell>
          <cell r="D8826" t="str">
            <v>ON</v>
          </cell>
          <cell r="E8826" t="str">
            <v>Purchase</v>
          </cell>
          <cell r="F8826" t="str">
            <v>Fixed</v>
          </cell>
          <cell r="I8826">
            <v>43.93</v>
          </cell>
          <cell r="J8826">
            <v>38.18</v>
          </cell>
          <cell r="K8826" t="str">
            <v>HiRatio</v>
          </cell>
          <cell r="L8826">
            <v>0</v>
          </cell>
          <cell r="M8826" t="str">
            <v>Owner-Occupied</v>
          </cell>
          <cell r="N8826">
            <v>4</v>
          </cell>
          <cell r="O8826">
            <v>42688</v>
          </cell>
          <cell r="P8826" t="str">
            <v>Current</v>
          </cell>
        </row>
        <row r="8827">
          <cell r="B8827">
            <v>40994</v>
          </cell>
          <cell r="C8827">
            <v>58</v>
          </cell>
          <cell r="D8827" t="str">
            <v>AB</v>
          </cell>
          <cell r="E8827" t="str">
            <v>Transfer</v>
          </cell>
          <cell r="F8827" t="str">
            <v>Fixed</v>
          </cell>
          <cell r="I8827">
            <v>28.93</v>
          </cell>
          <cell r="J8827">
            <v>19.32</v>
          </cell>
          <cell r="K8827" t="str">
            <v>HiRatio</v>
          </cell>
          <cell r="L8827">
            <v>0</v>
          </cell>
          <cell r="M8827" t="str">
            <v>Owner-Occupied</v>
          </cell>
          <cell r="N8827">
            <v>4</v>
          </cell>
          <cell r="O8827">
            <v>41192</v>
          </cell>
          <cell r="P8827" t="str">
            <v>Current</v>
          </cell>
        </row>
        <row r="8828">
          <cell r="B8828">
            <v>40704</v>
          </cell>
          <cell r="C8828">
            <v>67</v>
          </cell>
          <cell r="D8828" t="str">
            <v>ON</v>
          </cell>
          <cell r="E8828" t="str">
            <v>Refinance External</v>
          </cell>
          <cell r="F8828" t="str">
            <v>Fixed</v>
          </cell>
          <cell r="I8828">
            <v>42.91</v>
          </cell>
          <cell r="J8828">
            <v>36.21</v>
          </cell>
          <cell r="K8828" t="str">
            <v>Conv</v>
          </cell>
          <cell r="L8828">
            <v>135086.03</v>
          </cell>
          <cell r="M8828" t="str">
            <v>Owner-Occupied</v>
          </cell>
          <cell r="N8828">
            <v>0</v>
          </cell>
          <cell r="O8828">
            <v>43831</v>
          </cell>
          <cell r="P8828" t="str">
            <v>Current</v>
          </cell>
        </row>
        <row r="8829">
          <cell r="B8829">
            <v>42489</v>
          </cell>
          <cell r="C8829">
            <v>9</v>
          </cell>
          <cell r="D8829" t="str">
            <v>ON</v>
          </cell>
          <cell r="E8829" t="str">
            <v>Purchase</v>
          </cell>
          <cell r="F8829" t="str">
            <v>Fixed</v>
          </cell>
          <cell r="I8829">
            <v>22.54</v>
          </cell>
          <cell r="J8829">
            <v>21.55</v>
          </cell>
          <cell r="K8829" t="str">
            <v>Conv</v>
          </cell>
          <cell r="L8829">
            <v>202261.31</v>
          </cell>
          <cell r="M8829" t="str">
            <v>Owner-Occupied</v>
          </cell>
          <cell r="N8829">
            <v>0</v>
          </cell>
          <cell r="O8829">
            <v>43831</v>
          </cell>
          <cell r="P8829" t="str">
            <v>Current</v>
          </cell>
        </row>
        <row r="8830">
          <cell r="B8830">
            <v>41452</v>
          </cell>
          <cell r="C8830">
            <v>43</v>
          </cell>
          <cell r="D8830" t="str">
            <v>AB</v>
          </cell>
          <cell r="E8830" t="str">
            <v>Purchase</v>
          </cell>
          <cell r="F8830" t="str">
            <v>Fixed</v>
          </cell>
          <cell r="I8830">
            <v>32.76</v>
          </cell>
          <cell r="J8830">
            <v>21.91</v>
          </cell>
          <cell r="K8830" t="str">
            <v>HiRatio</v>
          </cell>
          <cell r="L8830">
            <v>423097.87</v>
          </cell>
          <cell r="M8830" t="str">
            <v>Owner-Occupied</v>
          </cell>
          <cell r="N8830">
            <v>0</v>
          </cell>
          <cell r="O8830">
            <v>43831</v>
          </cell>
          <cell r="P8830" t="str">
            <v>Current</v>
          </cell>
        </row>
        <row r="8831">
          <cell r="B8831">
            <v>41598</v>
          </cell>
          <cell r="C8831">
            <v>38</v>
          </cell>
          <cell r="D8831" t="str">
            <v>NS</v>
          </cell>
          <cell r="E8831" t="str">
            <v>Purchase</v>
          </cell>
          <cell r="F8831" t="str">
            <v>ARM</v>
          </cell>
          <cell r="I8831">
            <v>28.32</v>
          </cell>
          <cell r="J8831">
            <v>22.63</v>
          </cell>
          <cell r="K8831" t="str">
            <v>HiRatio</v>
          </cell>
          <cell r="L8831">
            <v>209690.89</v>
          </cell>
          <cell r="M8831" t="str">
            <v>Owner-Occupied</v>
          </cell>
          <cell r="N8831">
            <v>0</v>
          </cell>
          <cell r="O8831">
            <v>43831</v>
          </cell>
          <cell r="P8831" t="str">
            <v>Current</v>
          </cell>
        </row>
        <row r="8832">
          <cell r="B8832">
            <v>41871</v>
          </cell>
          <cell r="C8832">
            <v>29</v>
          </cell>
          <cell r="D8832" t="str">
            <v>ON</v>
          </cell>
          <cell r="E8832" t="str">
            <v>Purchase</v>
          </cell>
          <cell r="F8832" t="str">
            <v>Fixed</v>
          </cell>
          <cell r="I8832">
            <v>28.48</v>
          </cell>
          <cell r="J8832">
            <v>19.649999999999999</v>
          </cell>
          <cell r="K8832" t="str">
            <v>Conv</v>
          </cell>
          <cell r="L8832">
            <v>0</v>
          </cell>
          <cell r="M8832" t="str">
            <v>Rental</v>
          </cell>
          <cell r="N8832">
            <v>4</v>
          </cell>
          <cell r="O8832">
            <v>42706</v>
          </cell>
          <cell r="P8832" t="str">
            <v>Current</v>
          </cell>
        </row>
        <row r="8833">
          <cell r="B8833">
            <v>41641</v>
          </cell>
          <cell r="C8833">
            <v>36</v>
          </cell>
          <cell r="D8833" t="str">
            <v>ON</v>
          </cell>
          <cell r="E8833" t="str">
            <v>Transfer</v>
          </cell>
          <cell r="F8833" t="str">
            <v>ARM</v>
          </cell>
          <cell r="I8833">
            <v>31.6</v>
          </cell>
          <cell r="J8833">
            <v>21.58</v>
          </cell>
          <cell r="K8833" t="str">
            <v>Conv</v>
          </cell>
          <cell r="L8833">
            <v>175888.82</v>
          </cell>
          <cell r="M8833" t="str">
            <v>Owner-Occupied</v>
          </cell>
          <cell r="N8833">
            <v>0</v>
          </cell>
          <cell r="O8833">
            <v>43831</v>
          </cell>
          <cell r="P8833" t="str">
            <v>Current</v>
          </cell>
        </row>
        <row r="8834">
          <cell r="B8834">
            <v>41929</v>
          </cell>
          <cell r="C8834">
            <v>27</v>
          </cell>
          <cell r="D8834" t="str">
            <v>AB</v>
          </cell>
          <cell r="E8834" t="str">
            <v>Refinance External</v>
          </cell>
          <cell r="F8834" t="str">
            <v>Fixed</v>
          </cell>
          <cell r="I8834">
            <v>37.92</v>
          </cell>
          <cell r="J8834">
            <v>18.45</v>
          </cell>
          <cell r="K8834" t="str">
            <v>Conv</v>
          </cell>
          <cell r="L8834">
            <v>0</v>
          </cell>
          <cell r="M8834" t="str">
            <v>Owner-Occupied</v>
          </cell>
          <cell r="N8834">
            <v>4</v>
          </cell>
          <cell r="O8834">
            <v>42233</v>
          </cell>
          <cell r="P8834" t="str">
            <v>Current</v>
          </cell>
        </row>
        <row r="8835">
          <cell r="B8835">
            <v>42629</v>
          </cell>
          <cell r="C8835">
            <v>4</v>
          </cell>
          <cell r="D8835" t="str">
            <v>AB</v>
          </cell>
          <cell r="E8835" t="str">
            <v>Purchase</v>
          </cell>
          <cell r="F8835" t="str">
            <v>Fixed</v>
          </cell>
          <cell r="I8835">
            <v>42.51</v>
          </cell>
          <cell r="J8835">
            <v>20.56</v>
          </cell>
          <cell r="K8835" t="str">
            <v>HiRatio</v>
          </cell>
          <cell r="L8835">
            <v>372294.05</v>
          </cell>
          <cell r="M8835" t="str">
            <v>Owner-Occupied</v>
          </cell>
          <cell r="N8835">
            <v>0</v>
          </cell>
          <cell r="O8835">
            <v>43831</v>
          </cell>
          <cell r="P8835" t="str">
            <v>Current</v>
          </cell>
        </row>
        <row r="8836">
          <cell r="B8836">
            <v>41848</v>
          </cell>
          <cell r="C8836">
            <v>30</v>
          </cell>
          <cell r="D8836" t="str">
            <v>AB</v>
          </cell>
          <cell r="E8836" t="str">
            <v>Purchase</v>
          </cell>
          <cell r="F8836" t="str">
            <v>Fixed</v>
          </cell>
          <cell r="I8836">
            <v>41.97</v>
          </cell>
          <cell r="J8836">
            <v>25.92</v>
          </cell>
          <cell r="K8836" t="str">
            <v>HiRatio</v>
          </cell>
          <cell r="L8836">
            <v>338078.47</v>
          </cell>
          <cell r="M8836" t="str">
            <v>Owner-Occupied</v>
          </cell>
          <cell r="N8836">
            <v>0</v>
          </cell>
          <cell r="O8836">
            <v>43831</v>
          </cell>
          <cell r="P8836" t="str">
            <v>Current</v>
          </cell>
        </row>
        <row r="8837">
          <cell r="B8837">
            <v>42459</v>
          </cell>
          <cell r="C8837">
            <v>10</v>
          </cell>
          <cell r="D8837" t="str">
            <v>ON</v>
          </cell>
          <cell r="E8837" t="str">
            <v>Refinance External</v>
          </cell>
          <cell r="F8837" t="str">
            <v>ARM</v>
          </cell>
          <cell r="I8837">
            <v>29.02</v>
          </cell>
          <cell r="J8837">
            <v>27.86</v>
          </cell>
          <cell r="K8837" t="str">
            <v>Conv</v>
          </cell>
          <cell r="L8837">
            <v>0</v>
          </cell>
          <cell r="M8837" t="str">
            <v>Owner-Occupied</v>
          </cell>
          <cell r="N8837">
            <v>4</v>
          </cell>
          <cell r="O8837">
            <v>42604</v>
          </cell>
          <cell r="P8837" t="str">
            <v>Current</v>
          </cell>
        </row>
        <row r="8838">
          <cell r="B8838">
            <v>41096</v>
          </cell>
          <cell r="C8838">
            <v>54</v>
          </cell>
          <cell r="D8838" t="str">
            <v>ON</v>
          </cell>
          <cell r="E8838" t="str">
            <v>Refinance External</v>
          </cell>
          <cell r="F8838" t="str">
            <v>Fixed</v>
          </cell>
          <cell r="I8838">
            <v>36.43</v>
          </cell>
          <cell r="J8838">
            <v>29.59</v>
          </cell>
          <cell r="K8838" t="str">
            <v>Conv</v>
          </cell>
          <cell r="L8838">
            <v>314008.39</v>
          </cell>
          <cell r="M8838" t="str">
            <v>Owner-Occupied</v>
          </cell>
          <cell r="N8838">
            <v>0</v>
          </cell>
          <cell r="O8838">
            <v>43831</v>
          </cell>
          <cell r="P8838" t="str">
            <v>Current</v>
          </cell>
        </row>
        <row r="8839">
          <cell r="B8839">
            <v>40911</v>
          </cell>
          <cell r="C8839">
            <v>60</v>
          </cell>
          <cell r="D8839" t="str">
            <v>AB</v>
          </cell>
          <cell r="E8839" t="str">
            <v>Purchase</v>
          </cell>
          <cell r="F8839" t="str">
            <v>Fixed</v>
          </cell>
          <cell r="I8839">
            <v>23.92</v>
          </cell>
          <cell r="J8839">
            <v>23.04</v>
          </cell>
          <cell r="K8839" t="str">
            <v>HiRatio</v>
          </cell>
          <cell r="L8839">
            <v>275265.11</v>
          </cell>
          <cell r="M8839" t="str">
            <v>Owner-Occupied</v>
          </cell>
          <cell r="N8839">
            <v>0</v>
          </cell>
          <cell r="O8839">
            <v>43831</v>
          </cell>
          <cell r="P8839" t="str">
            <v>Current</v>
          </cell>
        </row>
        <row r="8840">
          <cell r="B8840">
            <v>41017</v>
          </cell>
          <cell r="C8840">
            <v>57</v>
          </cell>
          <cell r="D8840" t="str">
            <v>ON</v>
          </cell>
          <cell r="E8840" t="str">
            <v>Purchase</v>
          </cell>
          <cell r="F8840" t="str">
            <v>Fixed</v>
          </cell>
          <cell r="I8840">
            <v>43.83</v>
          </cell>
          <cell r="J8840">
            <v>42.85</v>
          </cell>
          <cell r="K8840" t="str">
            <v>Conv</v>
          </cell>
          <cell r="L8840">
            <v>201963.51</v>
          </cell>
          <cell r="M8840" t="str">
            <v>Rental</v>
          </cell>
          <cell r="N8840">
            <v>0</v>
          </cell>
          <cell r="O8840">
            <v>43831</v>
          </cell>
          <cell r="P8840" t="str">
            <v>Current</v>
          </cell>
        </row>
        <row r="8841">
          <cell r="B8841">
            <v>42667</v>
          </cell>
          <cell r="C8841">
            <v>3</v>
          </cell>
          <cell r="D8841" t="str">
            <v>ON</v>
          </cell>
          <cell r="E8841" t="str">
            <v>Refinance External</v>
          </cell>
          <cell r="F8841" t="str">
            <v>Fixed</v>
          </cell>
          <cell r="I8841">
            <v>43.08</v>
          </cell>
          <cell r="J8841">
            <v>16.25</v>
          </cell>
          <cell r="K8841" t="str">
            <v>Conv</v>
          </cell>
          <cell r="L8841">
            <v>258000.67</v>
          </cell>
          <cell r="M8841" t="str">
            <v>Second Home</v>
          </cell>
          <cell r="N8841">
            <v>0</v>
          </cell>
          <cell r="O8841">
            <v>43831</v>
          </cell>
          <cell r="P8841" t="str">
            <v>Current</v>
          </cell>
        </row>
        <row r="8842">
          <cell r="B8842">
            <v>42628</v>
          </cell>
          <cell r="C8842">
            <v>4</v>
          </cell>
          <cell r="D8842" t="str">
            <v>BC</v>
          </cell>
          <cell r="E8842" t="str">
            <v>Purchase</v>
          </cell>
          <cell r="F8842" t="str">
            <v>ARM</v>
          </cell>
          <cell r="I8842">
            <v>28.32</v>
          </cell>
          <cell r="J8842">
            <v>28.15</v>
          </cell>
          <cell r="K8842" t="str">
            <v>HiRatio</v>
          </cell>
          <cell r="L8842">
            <v>316654.33</v>
          </cell>
          <cell r="M8842" t="str">
            <v>Owner-Occupied</v>
          </cell>
          <cell r="N8842">
            <v>0</v>
          </cell>
          <cell r="O8842">
            <v>43831</v>
          </cell>
          <cell r="P8842" t="str">
            <v>Current</v>
          </cell>
        </row>
        <row r="8843">
          <cell r="B8843">
            <v>41024</v>
          </cell>
          <cell r="C8843">
            <v>57</v>
          </cell>
          <cell r="D8843" t="str">
            <v>AB</v>
          </cell>
          <cell r="E8843" t="str">
            <v>Refinance External</v>
          </cell>
          <cell r="F8843" t="str">
            <v>Fixed</v>
          </cell>
          <cell r="I8843">
            <v>40.58</v>
          </cell>
          <cell r="J8843">
            <v>19.5</v>
          </cell>
          <cell r="K8843" t="str">
            <v>HiRatio</v>
          </cell>
          <cell r="L8843">
            <v>299254.18</v>
          </cell>
          <cell r="M8843" t="str">
            <v>Owner-Occupied</v>
          </cell>
          <cell r="N8843">
            <v>0</v>
          </cell>
          <cell r="O8843">
            <v>43831</v>
          </cell>
          <cell r="P8843" t="str">
            <v>Current</v>
          </cell>
        </row>
        <row r="8844">
          <cell r="B8844">
            <v>42375</v>
          </cell>
          <cell r="C8844">
            <v>12</v>
          </cell>
          <cell r="D8844" t="str">
            <v>ON</v>
          </cell>
          <cell r="E8844" t="str">
            <v>Purchase</v>
          </cell>
          <cell r="F8844" t="str">
            <v>ARM</v>
          </cell>
          <cell r="I8844">
            <v>41.02</v>
          </cell>
          <cell r="J8844">
            <v>16.760000000000002</v>
          </cell>
          <cell r="K8844" t="str">
            <v>Conv</v>
          </cell>
          <cell r="L8844">
            <v>189454.94</v>
          </cell>
          <cell r="M8844" t="str">
            <v>Owner-Occupied</v>
          </cell>
          <cell r="N8844">
            <v>0</v>
          </cell>
          <cell r="O8844">
            <v>43831</v>
          </cell>
          <cell r="P8844" t="str">
            <v>Current</v>
          </cell>
        </row>
        <row r="8845">
          <cell r="B8845">
            <v>42481</v>
          </cell>
          <cell r="C8845">
            <v>9</v>
          </cell>
          <cell r="D8845" t="str">
            <v>ON</v>
          </cell>
          <cell r="E8845" t="str">
            <v>Purchase</v>
          </cell>
          <cell r="F8845" t="str">
            <v>ARM</v>
          </cell>
          <cell r="I8845">
            <v>33.82</v>
          </cell>
          <cell r="J8845">
            <v>10.48</v>
          </cell>
          <cell r="K8845" t="str">
            <v>HiRatio</v>
          </cell>
          <cell r="L8845">
            <v>317185.45</v>
          </cell>
          <cell r="M8845" t="str">
            <v>Second Home</v>
          </cell>
          <cell r="N8845">
            <v>0</v>
          </cell>
          <cell r="O8845">
            <v>43831</v>
          </cell>
          <cell r="P8845" t="str">
            <v>Current</v>
          </cell>
        </row>
        <row r="8846">
          <cell r="B8846">
            <v>41641</v>
          </cell>
          <cell r="C8846">
            <v>36</v>
          </cell>
          <cell r="D8846" t="str">
            <v>ON</v>
          </cell>
          <cell r="E8846" t="str">
            <v>Purchase</v>
          </cell>
          <cell r="F8846" t="str">
            <v>Fixed</v>
          </cell>
          <cell r="I8846">
            <v>42.04</v>
          </cell>
          <cell r="J8846">
            <v>36.82</v>
          </cell>
          <cell r="K8846" t="str">
            <v>HiRatio</v>
          </cell>
          <cell r="L8846">
            <v>233600.6</v>
          </cell>
          <cell r="M8846" t="str">
            <v>Owner-Occupied</v>
          </cell>
          <cell r="N8846">
            <v>0</v>
          </cell>
          <cell r="O8846">
            <v>43831</v>
          </cell>
          <cell r="P8846" t="str">
            <v>Current</v>
          </cell>
        </row>
        <row r="8847">
          <cell r="B8847">
            <v>41621</v>
          </cell>
          <cell r="C8847">
            <v>37</v>
          </cell>
          <cell r="D8847" t="str">
            <v>NB</v>
          </cell>
          <cell r="E8847" t="str">
            <v>Purchase</v>
          </cell>
          <cell r="F8847" t="str">
            <v>ARM</v>
          </cell>
          <cell r="I8847">
            <v>37.21</v>
          </cell>
          <cell r="J8847">
            <v>13.31</v>
          </cell>
          <cell r="K8847" t="str">
            <v>HiRatio</v>
          </cell>
          <cell r="L8847">
            <v>191106.05</v>
          </cell>
          <cell r="M8847" t="str">
            <v>Owner-Occupied</v>
          </cell>
          <cell r="N8847">
            <v>0</v>
          </cell>
          <cell r="O8847">
            <v>43831</v>
          </cell>
          <cell r="P8847" t="str">
            <v>Current</v>
          </cell>
        </row>
        <row r="8848">
          <cell r="B8848">
            <v>41710</v>
          </cell>
          <cell r="C8848">
            <v>34</v>
          </cell>
          <cell r="D8848" t="str">
            <v>ON</v>
          </cell>
          <cell r="E8848" t="str">
            <v>Transfer</v>
          </cell>
          <cell r="F8848" t="str">
            <v>ARM</v>
          </cell>
          <cell r="I8848">
            <v>36.49</v>
          </cell>
          <cell r="J8848">
            <v>25.42</v>
          </cell>
          <cell r="K8848" t="str">
            <v>Conv</v>
          </cell>
          <cell r="L8848">
            <v>0</v>
          </cell>
          <cell r="M8848" t="str">
            <v>Owner-Occupied</v>
          </cell>
          <cell r="N8848">
            <v>4</v>
          </cell>
          <cell r="O8848">
            <v>41940</v>
          </cell>
          <cell r="P8848" t="str">
            <v>Current</v>
          </cell>
        </row>
        <row r="8849">
          <cell r="B8849">
            <v>41642</v>
          </cell>
          <cell r="C8849">
            <v>36</v>
          </cell>
          <cell r="D8849" t="str">
            <v>ON</v>
          </cell>
          <cell r="E8849" t="str">
            <v>Purchase</v>
          </cell>
          <cell r="F8849" t="str">
            <v>ARM</v>
          </cell>
          <cell r="I8849">
            <v>31.26</v>
          </cell>
          <cell r="J8849">
            <v>30.84</v>
          </cell>
          <cell r="K8849" t="str">
            <v>HiRatio</v>
          </cell>
          <cell r="L8849">
            <v>193927.3</v>
          </cell>
          <cell r="M8849" t="str">
            <v>Owner-Occupied</v>
          </cell>
          <cell r="N8849">
            <v>0</v>
          </cell>
          <cell r="O8849">
            <v>43831</v>
          </cell>
          <cell r="P8849" t="str">
            <v>Current</v>
          </cell>
        </row>
        <row r="8850">
          <cell r="B8850">
            <v>42458</v>
          </cell>
          <cell r="C8850">
            <v>10</v>
          </cell>
          <cell r="D8850" t="str">
            <v>ON</v>
          </cell>
          <cell r="E8850" t="str">
            <v>Purchase</v>
          </cell>
          <cell r="F8850" t="str">
            <v>ARM</v>
          </cell>
          <cell r="I8850">
            <v>32.369999999999997</v>
          </cell>
          <cell r="J8850">
            <v>31.97</v>
          </cell>
          <cell r="K8850" t="str">
            <v>Conv</v>
          </cell>
          <cell r="L8850">
            <v>240725.49</v>
          </cell>
          <cell r="M8850" t="str">
            <v>Owner-Occupied</v>
          </cell>
          <cell r="N8850">
            <v>0</v>
          </cell>
          <cell r="O8850">
            <v>43831</v>
          </cell>
          <cell r="P8850" t="str">
            <v>Current</v>
          </cell>
        </row>
        <row r="8851">
          <cell r="B8851">
            <v>42697</v>
          </cell>
          <cell r="C8851">
            <v>2</v>
          </cell>
          <cell r="D8851" t="str">
            <v>BC</v>
          </cell>
          <cell r="E8851" t="str">
            <v>Purchase</v>
          </cell>
          <cell r="F8851" t="str">
            <v>Fixed</v>
          </cell>
          <cell r="I8851">
            <v>42.37</v>
          </cell>
          <cell r="J8851">
            <v>29.56</v>
          </cell>
          <cell r="K8851" t="str">
            <v>HiRatio</v>
          </cell>
          <cell r="L8851">
            <v>531463.19999999995</v>
          </cell>
          <cell r="M8851" t="str">
            <v>Owner-Occupied</v>
          </cell>
          <cell r="N8851">
            <v>0</v>
          </cell>
          <cell r="O8851">
            <v>43831</v>
          </cell>
          <cell r="P8851" t="str">
            <v>Current</v>
          </cell>
        </row>
        <row r="8852">
          <cell r="B8852">
            <v>41978</v>
          </cell>
          <cell r="C8852">
            <v>25</v>
          </cell>
          <cell r="D8852" t="str">
            <v>ON</v>
          </cell>
          <cell r="E8852" t="str">
            <v>Purchase</v>
          </cell>
          <cell r="F8852" t="str">
            <v>Fixed</v>
          </cell>
          <cell r="I8852">
            <v>40.89</v>
          </cell>
          <cell r="J8852">
            <v>35.46</v>
          </cell>
          <cell r="K8852" t="str">
            <v>HiRatio</v>
          </cell>
          <cell r="L8852">
            <v>147267.71</v>
          </cell>
          <cell r="M8852" t="str">
            <v>Owner-Occupied</v>
          </cell>
          <cell r="N8852">
            <v>0</v>
          </cell>
          <cell r="O8852">
            <v>43831</v>
          </cell>
          <cell r="P8852" t="str">
            <v>Current</v>
          </cell>
        </row>
        <row r="8853">
          <cell r="B8853">
            <v>42310</v>
          </cell>
          <cell r="C8853">
            <v>14</v>
          </cell>
          <cell r="D8853" t="str">
            <v>ON</v>
          </cell>
          <cell r="E8853" t="str">
            <v>Refinance External</v>
          </cell>
          <cell r="F8853" t="str">
            <v>ARM</v>
          </cell>
          <cell r="I8853">
            <v>30.51</v>
          </cell>
          <cell r="J8853">
            <v>20.22</v>
          </cell>
          <cell r="K8853" t="str">
            <v>Conv</v>
          </cell>
          <cell r="L8853">
            <v>320298.96000000002</v>
          </cell>
          <cell r="M8853" t="str">
            <v>Owner-Occupied</v>
          </cell>
          <cell r="N8853">
            <v>0</v>
          </cell>
          <cell r="O8853">
            <v>43831</v>
          </cell>
          <cell r="P8853" t="str">
            <v>Current</v>
          </cell>
        </row>
        <row r="8854">
          <cell r="B8854">
            <v>41866</v>
          </cell>
          <cell r="C8854">
            <v>29</v>
          </cell>
          <cell r="D8854" t="str">
            <v>AB</v>
          </cell>
          <cell r="E8854" t="str">
            <v>Purchase</v>
          </cell>
          <cell r="F8854" t="str">
            <v>Fixed</v>
          </cell>
          <cell r="I8854">
            <v>41.99</v>
          </cell>
          <cell r="J8854">
            <v>36.97</v>
          </cell>
          <cell r="K8854" t="str">
            <v>HiRatio</v>
          </cell>
          <cell r="L8854">
            <v>293887.69</v>
          </cell>
          <cell r="M8854" t="str">
            <v>Owner-Occupied</v>
          </cell>
          <cell r="N8854">
            <v>0</v>
          </cell>
          <cell r="O8854">
            <v>43831</v>
          </cell>
          <cell r="P8854" t="str">
            <v>Current</v>
          </cell>
        </row>
        <row r="8855">
          <cell r="B8855">
            <v>41109</v>
          </cell>
          <cell r="C8855">
            <v>54</v>
          </cell>
          <cell r="D8855" t="str">
            <v>BC</v>
          </cell>
          <cell r="E8855" t="str">
            <v>Purchase</v>
          </cell>
          <cell r="F8855" t="str">
            <v>Fixed</v>
          </cell>
          <cell r="I8855">
            <v>37.590000000000003</v>
          </cell>
          <cell r="J8855">
            <v>35.69</v>
          </cell>
          <cell r="K8855" t="str">
            <v>HiRatio</v>
          </cell>
          <cell r="L8855">
            <v>343938.96</v>
          </cell>
          <cell r="M8855" t="str">
            <v>Owner-Occupied</v>
          </cell>
          <cell r="N8855">
            <v>0</v>
          </cell>
          <cell r="O8855">
            <v>43831</v>
          </cell>
          <cell r="P8855" t="str">
            <v>Current</v>
          </cell>
        </row>
        <row r="8856">
          <cell r="B8856">
            <v>40571</v>
          </cell>
          <cell r="C8856">
            <v>72</v>
          </cell>
          <cell r="D8856" t="str">
            <v>ON</v>
          </cell>
          <cell r="E8856" t="str">
            <v>Purchase</v>
          </cell>
          <cell r="F8856" t="str">
            <v>ARM</v>
          </cell>
          <cell r="I8856">
            <v>39.42</v>
          </cell>
          <cell r="J8856">
            <v>37.94</v>
          </cell>
          <cell r="K8856" t="str">
            <v>Conv</v>
          </cell>
          <cell r="L8856">
            <v>234097.88</v>
          </cell>
          <cell r="M8856" t="str">
            <v>Owner-Occupied</v>
          </cell>
          <cell r="N8856">
            <v>0</v>
          </cell>
          <cell r="O8856">
            <v>43831</v>
          </cell>
          <cell r="P8856" t="str">
            <v>Current</v>
          </cell>
        </row>
        <row r="8857">
          <cell r="B8857">
            <v>42271</v>
          </cell>
          <cell r="C8857">
            <v>16</v>
          </cell>
          <cell r="D8857" t="str">
            <v>AB</v>
          </cell>
          <cell r="E8857" t="str">
            <v>Purchase</v>
          </cell>
          <cell r="F8857" t="str">
            <v>Fixed</v>
          </cell>
          <cell r="I8857">
            <v>18.350000000000001</v>
          </cell>
          <cell r="J8857">
            <v>18.059999999999999</v>
          </cell>
          <cell r="K8857" t="str">
            <v>Conv</v>
          </cell>
          <cell r="L8857">
            <v>91670.3</v>
          </cell>
          <cell r="M8857" t="str">
            <v>Owner-Occupied</v>
          </cell>
          <cell r="N8857">
            <v>0</v>
          </cell>
          <cell r="O8857">
            <v>43831</v>
          </cell>
          <cell r="P8857" t="str">
            <v>Current</v>
          </cell>
        </row>
        <row r="8858">
          <cell r="B8858">
            <v>40800</v>
          </cell>
          <cell r="C8858">
            <v>64</v>
          </cell>
          <cell r="D8858" t="str">
            <v>ON</v>
          </cell>
          <cell r="E8858" t="str">
            <v>Refinance External</v>
          </cell>
          <cell r="F8858" t="str">
            <v>ARM</v>
          </cell>
          <cell r="I8858">
            <v>29.9</v>
          </cell>
          <cell r="J8858">
            <v>24.16</v>
          </cell>
          <cell r="K8858" t="str">
            <v>HiRatio</v>
          </cell>
          <cell r="L8858">
            <v>0</v>
          </cell>
          <cell r="M8858" t="str">
            <v>Owner-Occupied</v>
          </cell>
          <cell r="N8858">
            <v>4</v>
          </cell>
          <cell r="O8858">
            <v>41674</v>
          </cell>
          <cell r="P8858" t="str">
            <v>Current</v>
          </cell>
        </row>
        <row r="8859">
          <cell r="B8859">
            <v>42027</v>
          </cell>
          <cell r="C8859">
            <v>24</v>
          </cell>
          <cell r="D8859" t="str">
            <v>BC</v>
          </cell>
          <cell r="E8859" t="str">
            <v>Refinance External</v>
          </cell>
          <cell r="F8859" t="str">
            <v>ARM</v>
          </cell>
          <cell r="I8859">
            <v>30.58</v>
          </cell>
          <cell r="J8859">
            <v>17.07</v>
          </cell>
          <cell r="K8859" t="str">
            <v>Conv</v>
          </cell>
          <cell r="L8859">
            <v>148458.98000000001</v>
          </cell>
          <cell r="M8859" t="str">
            <v>Owner-Occupied</v>
          </cell>
          <cell r="N8859">
            <v>0</v>
          </cell>
          <cell r="O8859">
            <v>43831</v>
          </cell>
          <cell r="P8859" t="str">
            <v>Current</v>
          </cell>
        </row>
        <row r="8860">
          <cell r="B8860">
            <v>40828</v>
          </cell>
          <cell r="C8860">
            <v>63</v>
          </cell>
          <cell r="D8860" t="str">
            <v>AB</v>
          </cell>
          <cell r="E8860" t="str">
            <v>Refinance External</v>
          </cell>
          <cell r="F8860" t="str">
            <v>Fixed</v>
          </cell>
          <cell r="I8860">
            <v>34.49</v>
          </cell>
          <cell r="J8860">
            <v>17.55</v>
          </cell>
          <cell r="K8860" t="str">
            <v>Conv</v>
          </cell>
          <cell r="L8860">
            <v>0</v>
          </cell>
          <cell r="M8860" t="str">
            <v>Owner-Occupied</v>
          </cell>
          <cell r="N8860">
            <v>4</v>
          </cell>
          <cell r="O8860">
            <v>42677</v>
          </cell>
          <cell r="P8860" t="str">
            <v>Current</v>
          </cell>
        </row>
        <row r="8861">
          <cell r="B8861">
            <v>41885</v>
          </cell>
          <cell r="C8861">
            <v>28</v>
          </cell>
          <cell r="D8861" t="str">
            <v>ON</v>
          </cell>
          <cell r="E8861" t="str">
            <v>Refinance External</v>
          </cell>
          <cell r="F8861" t="str">
            <v>Fixed</v>
          </cell>
          <cell r="I8861">
            <v>39.57</v>
          </cell>
          <cell r="J8861">
            <v>16.59</v>
          </cell>
          <cell r="K8861" t="str">
            <v>Conv</v>
          </cell>
          <cell r="L8861">
            <v>703066.81</v>
          </cell>
          <cell r="M8861" t="str">
            <v>Owner-Occupied</v>
          </cell>
          <cell r="N8861">
            <v>0</v>
          </cell>
          <cell r="O8861">
            <v>43831</v>
          </cell>
          <cell r="P8861" t="str">
            <v>Current</v>
          </cell>
        </row>
        <row r="8862">
          <cell r="B8862">
            <v>40892</v>
          </cell>
          <cell r="C8862">
            <v>61</v>
          </cell>
          <cell r="D8862" t="str">
            <v>ON</v>
          </cell>
          <cell r="E8862" t="str">
            <v>Purchase</v>
          </cell>
          <cell r="F8862" t="str">
            <v>Fixed</v>
          </cell>
          <cell r="I8862">
            <v>33.93</v>
          </cell>
          <cell r="J8862">
            <v>29.99</v>
          </cell>
          <cell r="K8862" t="str">
            <v>HiRatio</v>
          </cell>
          <cell r="L8862">
            <v>276352.58</v>
          </cell>
          <cell r="M8862" t="str">
            <v>Owner-Occupied</v>
          </cell>
          <cell r="N8862">
            <v>0</v>
          </cell>
          <cell r="O8862">
            <v>43831</v>
          </cell>
          <cell r="P8862" t="str">
            <v>Current</v>
          </cell>
        </row>
        <row r="8863">
          <cell r="B8863">
            <v>41585</v>
          </cell>
          <cell r="C8863">
            <v>38</v>
          </cell>
          <cell r="D8863" t="str">
            <v>ON</v>
          </cell>
          <cell r="E8863" t="str">
            <v>Refinance External</v>
          </cell>
          <cell r="F8863" t="str">
            <v>ARM</v>
          </cell>
          <cell r="I8863">
            <v>34.31</v>
          </cell>
          <cell r="J8863">
            <v>16.100000000000001</v>
          </cell>
          <cell r="K8863" t="str">
            <v>Conv</v>
          </cell>
          <cell r="L8863">
            <v>169381.01</v>
          </cell>
          <cell r="M8863" t="str">
            <v>Owner-Occupied</v>
          </cell>
          <cell r="N8863">
            <v>0</v>
          </cell>
          <cell r="O8863">
            <v>43831</v>
          </cell>
          <cell r="P8863" t="str">
            <v>Current</v>
          </cell>
        </row>
        <row r="8864">
          <cell r="B8864">
            <v>41991</v>
          </cell>
          <cell r="C8864">
            <v>25</v>
          </cell>
          <cell r="D8864" t="str">
            <v>ON</v>
          </cell>
          <cell r="E8864" t="str">
            <v>Refinance External</v>
          </cell>
          <cell r="F8864" t="str">
            <v>Fixed</v>
          </cell>
          <cell r="I8864">
            <v>36.28</v>
          </cell>
          <cell r="J8864">
            <v>34.28</v>
          </cell>
          <cell r="K8864" t="str">
            <v>Conv</v>
          </cell>
          <cell r="L8864">
            <v>161999.51</v>
          </cell>
          <cell r="M8864" t="str">
            <v>Rental</v>
          </cell>
          <cell r="N8864">
            <v>0</v>
          </cell>
          <cell r="O8864">
            <v>43831</v>
          </cell>
          <cell r="P8864" t="str">
            <v>Current</v>
          </cell>
        </row>
        <row r="8865">
          <cell r="B8865">
            <v>42398</v>
          </cell>
          <cell r="C8865">
            <v>12</v>
          </cell>
          <cell r="D8865" t="str">
            <v>ON</v>
          </cell>
          <cell r="E8865" t="str">
            <v>Transfer</v>
          </cell>
          <cell r="F8865" t="str">
            <v>ARM</v>
          </cell>
          <cell r="I8865">
            <v>33.700000000000003</v>
          </cell>
          <cell r="J8865">
            <v>31.6</v>
          </cell>
          <cell r="K8865" t="str">
            <v>Conv</v>
          </cell>
          <cell r="L8865">
            <v>143459.01</v>
          </cell>
          <cell r="M8865" t="str">
            <v>Owner-Occupied</v>
          </cell>
          <cell r="N8865">
            <v>0</v>
          </cell>
          <cell r="O8865">
            <v>43831</v>
          </cell>
          <cell r="P8865" t="str">
            <v>Current</v>
          </cell>
        </row>
        <row r="8866">
          <cell r="B8866">
            <v>42566</v>
          </cell>
          <cell r="C8866">
            <v>6</v>
          </cell>
          <cell r="D8866" t="str">
            <v>ON</v>
          </cell>
          <cell r="E8866" t="str">
            <v>Purchase</v>
          </cell>
          <cell r="F8866" t="str">
            <v>ARM</v>
          </cell>
          <cell r="I8866">
            <v>34.68</v>
          </cell>
          <cell r="J8866">
            <v>18.43</v>
          </cell>
          <cell r="K8866" t="str">
            <v>Conv</v>
          </cell>
          <cell r="L8866">
            <v>256594.97</v>
          </cell>
          <cell r="M8866" t="str">
            <v>Owner-Occupied</v>
          </cell>
          <cell r="N8866">
            <v>0</v>
          </cell>
          <cell r="O8866">
            <v>43831</v>
          </cell>
          <cell r="P8866" t="str">
            <v>Current</v>
          </cell>
        </row>
        <row r="8867">
          <cell r="B8867">
            <v>42185</v>
          </cell>
          <cell r="C8867">
            <v>19</v>
          </cell>
          <cell r="D8867" t="str">
            <v>ON</v>
          </cell>
          <cell r="E8867" t="str">
            <v>Transfer</v>
          </cell>
          <cell r="F8867" t="str">
            <v>Fixed</v>
          </cell>
          <cell r="I8867">
            <v>43.35</v>
          </cell>
          <cell r="J8867">
            <v>35.44</v>
          </cell>
          <cell r="K8867" t="str">
            <v>Conv</v>
          </cell>
          <cell r="L8867">
            <v>144400.97</v>
          </cell>
          <cell r="M8867" t="str">
            <v>Owner-Occupied</v>
          </cell>
          <cell r="N8867">
            <v>0</v>
          </cell>
          <cell r="O8867">
            <v>43831</v>
          </cell>
          <cell r="P8867" t="str">
            <v>Current</v>
          </cell>
        </row>
        <row r="8868">
          <cell r="B8868">
            <v>42688</v>
          </cell>
          <cell r="C8868">
            <v>2</v>
          </cell>
          <cell r="D8868" t="str">
            <v>ON</v>
          </cell>
          <cell r="E8868" t="str">
            <v>Purchase</v>
          </cell>
          <cell r="F8868" t="str">
            <v>Fixed</v>
          </cell>
          <cell r="I8868">
            <v>31.86</v>
          </cell>
          <cell r="J8868">
            <v>21.93</v>
          </cell>
          <cell r="K8868" t="str">
            <v>HiRatio</v>
          </cell>
          <cell r="L8868">
            <v>498167.84</v>
          </cell>
          <cell r="M8868" t="str">
            <v>Owner-Occupied</v>
          </cell>
          <cell r="N8868">
            <v>0</v>
          </cell>
          <cell r="O8868">
            <v>43831</v>
          </cell>
          <cell r="P8868" t="str">
            <v>Current</v>
          </cell>
        </row>
        <row r="8869">
          <cell r="B8869">
            <v>42535</v>
          </cell>
          <cell r="C8869">
            <v>7</v>
          </cell>
          <cell r="D8869" t="str">
            <v>ON</v>
          </cell>
          <cell r="E8869" t="str">
            <v>Refinance External</v>
          </cell>
          <cell r="F8869" t="str">
            <v>ARM</v>
          </cell>
          <cell r="I8869">
            <v>30.24</v>
          </cell>
          <cell r="J8869">
            <v>17.559999999999999</v>
          </cell>
          <cell r="K8869" t="str">
            <v>Conv</v>
          </cell>
          <cell r="L8869">
            <v>181870.81</v>
          </cell>
          <cell r="M8869" t="str">
            <v>Owner-Occupied</v>
          </cell>
          <cell r="N8869">
            <v>0</v>
          </cell>
          <cell r="O8869">
            <v>43831</v>
          </cell>
          <cell r="P8869" t="str">
            <v>Current</v>
          </cell>
        </row>
        <row r="8870">
          <cell r="B8870">
            <v>42230</v>
          </cell>
          <cell r="C8870">
            <v>17</v>
          </cell>
          <cell r="D8870" t="str">
            <v>ON</v>
          </cell>
          <cell r="E8870" t="str">
            <v>Refinance External</v>
          </cell>
          <cell r="F8870" t="str">
            <v>ARM</v>
          </cell>
          <cell r="I8870">
            <v>28.28</v>
          </cell>
          <cell r="J8870">
            <v>27.92</v>
          </cell>
          <cell r="K8870" t="str">
            <v>Conv</v>
          </cell>
          <cell r="L8870">
            <v>321104.46000000002</v>
          </cell>
          <cell r="M8870" t="str">
            <v>Owner-Occupied</v>
          </cell>
          <cell r="N8870">
            <v>0</v>
          </cell>
          <cell r="O8870">
            <v>43831</v>
          </cell>
          <cell r="P8870" t="str">
            <v>Current</v>
          </cell>
        </row>
        <row r="8871">
          <cell r="B8871">
            <v>41439</v>
          </cell>
          <cell r="C8871">
            <v>43</v>
          </cell>
          <cell r="D8871" t="str">
            <v>BC</v>
          </cell>
          <cell r="E8871" t="str">
            <v>Purchase</v>
          </cell>
          <cell r="F8871" t="str">
            <v>Fixed</v>
          </cell>
          <cell r="I8871">
            <v>26.35</v>
          </cell>
          <cell r="J8871">
            <v>23.26</v>
          </cell>
          <cell r="K8871" t="str">
            <v>HiRatio</v>
          </cell>
          <cell r="L8871">
            <v>0</v>
          </cell>
          <cell r="M8871" t="str">
            <v>Owner-Occupied</v>
          </cell>
          <cell r="N8871">
            <v>4</v>
          </cell>
          <cell r="O8871">
            <v>42647</v>
          </cell>
          <cell r="P8871" t="str">
            <v>Current</v>
          </cell>
        </row>
        <row r="8872">
          <cell r="B8872">
            <v>42024</v>
          </cell>
          <cell r="C8872">
            <v>24</v>
          </cell>
          <cell r="D8872" t="str">
            <v>MB</v>
          </cell>
          <cell r="E8872" t="str">
            <v>Purchase</v>
          </cell>
          <cell r="F8872" t="str">
            <v>Fixed</v>
          </cell>
          <cell r="I8872">
            <v>36.9</v>
          </cell>
          <cell r="J8872">
            <v>30.68</v>
          </cell>
          <cell r="K8872" t="str">
            <v>HiRatio</v>
          </cell>
          <cell r="L8872">
            <v>214621.69</v>
          </cell>
          <cell r="M8872" t="str">
            <v>Owner-Occupied</v>
          </cell>
          <cell r="N8872">
            <v>0</v>
          </cell>
          <cell r="O8872">
            <v>43831</v>
          </cell>
          <cell r="P8872" t="str">
            <v>Current</v>
          </cell>
        </row>
        <row r="8873">
          <cell r="B8873">
            <v>42496</v>
          </cell>
          <cell r="C8873">
            <v>8</v>
          </cell>
          <cell r="D8873" t="str">
            <v>AB</v>
          </cell>
          <cell r="E8873" t="str">
            <v>Purchase</v>
          </cell>
          <cell r="F8873" t="str">
            <v>Fixed</v>
          </cell>
          <cell r="I8873">
            <v>35.89</v>
          </cell>
          <cell r="J8873">
            <v>22.05</v>
          </cell>
          <cell r="K8873" t="str">
            <v>Conv</v>
          </cell>
          <cell r="L8873">
            <v>341389.62</v>
          </cell>
          <cell r="M8873" t="str">
            <v>Owner-Occupied</v>
          </cell>
          <cell r="N8873">
            <v>0</v>
          </cell>
          <cell r="O8873">
            <v>43831</v>
          </cell>
          <cell r="P8873" t="str">
            <v>Current</v>
          </cell>
        </row>
        <row r="8874">
          <cell r="B8874">
            <v>42453</v>
          </cell>
          <cell r="C8874">
            <v>10</v>
          </cell>
          <cell r="D8874" t="str">
            <v>ON</v>
          </cell>
          <cell r="E8874" t="str">
            <v>Purchase</v>
          </cell>
          <cell r="F8874" t="str">
            <v>ARM</v>
          </cell>
          <cell r="I8874">
            <v>38.15</v>
          </cell>
          <cell r="J8874">
            <v>19.010000000000002</v>
          </cell>
          <cell r="K8874" t="str">
            <v>Conv</v>
          </cell>
          <cell r="L8874">
            <v>257844.02</v>
          </cell>
          <cell r="M8874" t="str">
            <v>Owner-Occupied</v>
          </cell>
          <cell r="N8874">
            <v>0</v>
          </cell>
          <cell r="O8874">
            <v>43831</v>
          </cell>
          <cell r="P8874" t="str">
            <v>Current</v>
          </cell>
        </row>
        <row r="8875">
          <cell r="B8875">
            <v>42093</v>
          </cell>
          <cell r="C8875">
            <v>22</v>
          </cell>
          <cell r="D8875" t="str">
            <v>ON</v>
          </cell>
          <cell r="E8875" t="str">
            <v>Refinance External</v>
          </cell>
          <cell r="F8875" t="str">
            <v>ARM</v>
          </cell>
          <cell r="I8875">
            <v>36.21</v>
          </cell>
          <cell r="J8875">
            <v>29.32</v>
          </cell>
          <cell r="K8875" t="str">
            <v>Conv</v>
          </cell>
          <cell r="L8875">
            <v>0</v>
          </cell>
          <cell r="M8875" t="str">
            <v>Owner-Occupied</v>
          </cell>
          <cell r="N8875">
            <v>4</v>
          </cell>
          <cell r="O8875">
            <v>42675</v>
          </cell>
          <cell r="P8875" t="str">
            <v>Current</v>
          </cell>
        </row>
        <row r="8876">
          <cell r="B8876">
            <v>42166</v>
          </cell>
          <cell r="C8876">
            <v>19</v>
          </cell>
          <cell r="D8876" t="str">
            <v>BC</v>
          </cell>
          <cell r="E8876" t="str">
            <v>Purchase</v>
          </cell>
          <cell r="F8876" t="str">
            <v>ARM</v>
          </cell>
          <cell r="I8876">
            <v>34.92</v>
          </cell>
          <cell r="J8876">
            <v>31.25</v>
          </cell>
          <cell r="K8876" t="str">
            <v>HiRatio</v>
          </cell>
          <cell r="L8876">
            <v>264243.87</v>
          </cell>
          <cell r="M8876" t="str">
            <v>Owner-Occupied</v>
          </cell>
          <cell r="N8876">
            <v>0</v>
          </cell>
          <cell r="O8876">
            <v>43831</v>
          </cell>
          <cell r="P8876" t="str">
            <v>Current</v>
          </cell>
        </row>
        <row r="8877">
          <cell r="B8877">
            <v>42760</v>
          </cell>
          <cell r="C8877">
            <v>0</v>
          </cell>
          <cell r="D8877" t="str">
            <v>MB</v>
          </cell>
          <cell r="E8877" t="str">
            <v>Purchase</v>
          </cell>
          <cell r="F8877" t="str">
            <v>Fixed</v>
          </cell>
          <cell r="I8877">
            <v>30.06</v>
          </cell>
          <cell r="J8877">
            <v>17.77</v>
          </cell>
          <cell r="K8877" t="str">
            <v>HiRatio</v>
          </cell>
          <cell r="L8877">
            <v>358400</v>
          </cell>
          <cell r="M8877" t="str">
            <v>Owner-Occupied</v>
          </cell>
          <cell r="N8877">
            <v>0</v>
          </cell>
          <cell r="O8877">
            <v>43831</v>
          </cell>
          <cell r="P8877" t="str">
            <v>Current</v>
          </cell>
        </row>
        <row r="8878">
          <cell r="B8878">
            <v>42674</v>
          </cell>
          <cell r="C8878">
            <v>3</v>
          </cell>
          <cell r="D8878" t="str">
            <v>BC</v>
          </cell>
          <cell r="E8878" t="str">
            <v>Purchase</v>
          </cell>
          <cell r="F8878" t="str">
            <v>Fixed</v>
          </cell>
          <cell r="I8878">
            <v>42.32</v>
          </cell>
          <cell r="J8878">
            <v>24.56</v>
          </cell>
          <cell r="K8878" t="str">
            <v>HiRatio</v>
          </cell>
          <cell r="L8878">
            <v>169783.49</v>
          </cell>
          <cell r="M8878" t="str">
            <v>Owner-Occupied</v>
          </cell>
          <cell r="N8878">
            <v>0</v>
          </cell>
          <cell r="O8878">
            <v>43831</v>
          </cell>
          <cell r="P8878" t="str">
            <v>Current</v>
          </cell>
        </row>
        <row r="8879">
          <cell r="B8879">
            <v>41446</v>
          </cell>
          <cell r="C8879">
            <v>43</v>
          </cell>
          <cell r="D8879" t="str">
            <v>AB</v>
          </cell>
          <cell r="E8879" t="str">
            <v>Purchase</v>
          </cell>
          <cell r="F8879" t="str">
            <v>Fixed</v>
          </cell>
          <cell r="I8879">
            <v>31.28</v>
          </cell>
          <cell r="J8879">
            <v>13.42</v>
          </cell>
          <cell r="K8879" t="str">
            <v>HiRatio</v>
          </cell>
          <cell r="L8879">
            <v>0</v>
          </cell>
          <cell r="M8879" t="str">
            <v>Owner-Occupied</v>
          </cell>
          <cell r="N8879">
            <v>4</v>
          </cell>
          <cell r="O8879">
            <v>42607</v>
          </cell>
          <cell r="P8879" t="str">
            <v>Current</v>
          </cell>
        </row>
        <row r="8880">
          <cell r="B8880">
            <v>42416</v>
          </cell>
          <cell r="C8880">
            <v>11</v>
          </cell>
          <cell r="D8880" t="str">
            <v>ON</v>
          </cell>
          <cell r="E8880" t="str">
            <v>Purchase</v>
          </cell>
          <cell r="F8880" t="str">
            <v>Fixed</v>
          </cell>
          <cell r="I8880">
            <v>42.65</v>
          </cell>
          <cell r="J8880">
            <v>34.450000000000003</v>
          </cell>
          <cell r="K8880" t="str">
            <v>HiRatio</v>
          </cell>
          <cell r="L8880">
            <v>344932.12</v>
          </cell>
          <cell r="M8880" t="str">
            <v>Owner-Occupied</v>
          </cell>
          <cell r="N8880">
            <v>0</v>
          </cell>
          <cell r="O8880">
            <v>43831</v>
          </cell>
          <cell r="P8880" t="str">
            <v>Current</v>
          </cell>
        </row>
        <row r="8881">
          <cell r="B8881">
            <v>42033</v>
          </cell>
          <cell r="C8881">
            <v>24</v>
          </cell>
          <cell r="D8881" t="str">
            <v>BC</v>
          </cell>
          <cell r="E8881" t="str">
            <v>Refinance External</v>
          </cell>
          <cell r="F8881" t="str">
            <v>Fixed</v>
          </cell>
          <cell r="I8881">
            <v>39</v>
          </cell>
          <cell r="J8881">
            <v>33.42</v>
          </cell>
          <cell r="K8881" t="str">
            <v>Conv</v>
          </cell>
          <cell r="L8881">
            <v>0</v>
          </cell>
          <cell r="M8881" t="str">
            <v>Owner-Occupied</v>
          </cell>
          <cell r="N8881">
            <v>4</v>
          </cell>
          <cell r="O8881">
            <v>42558</v>
          </cell>
          <cell r="P8881" t="str">
            <v>Current</v>
          </cell>
        </row>
        <row r="8882">
          <cell r="B8882">
            <v>40688</v>
          </cell>
          <cell r="C8882">
            <v>68</v>
          </cell>
          <cell r="D8882" t="str">
            <v>AB</v>
          </cell>
          <cell r="E8882" t="str">
            <v>Purchase</v>
          </cell>
          <cell r="F8882" t="str">
            <v>Fixed</v>
          </cell>
          <cell r="I8882">
            <v>16.32</v>
          </cell>
          <cell r="J8882">
            <v>11.71</v>
          </cell>
          <cell r="K8882" t="str">
            <v>HiRatio</v>
          </cell>
          <cell r="L8882">
            <v>0</v>
          </cell>
          <cell r="M8882" t="str">
            <v>Owner-Occupied</v>
          </cell>
          <cell r="N8882">
            <v>4</v>
          </cell>
          <cell r="O8882">
            <v>42752</v>
          </cell>
          <cell r="P8882" t="str">
            <v>Current</v>
          </cell>
        </row>
        <row r="8883">
          <cell r="B8883">
            <v>42080</v>
          </cell>
          <cell r="C8883">
            <v>22</v>
          </cell>
          <cell r="D8883" t="str">
            <v>AB</v>
          </cell>
          <cell r="E8883" t="str">
            <v>Transfer</v>
          </cell>
          <cell r="F8883" t="str">
            <v>ARM</v>
          </cell>
          <cell r="I8883">
            <v>32.61</v>
          </cell>
          <cell r="J8883">
            <v>21.67</v>
          </cell>
          <cell r="K8883" t="str">
            <v>HiRatio</v>
          </cell>
          <cell r="L8883">
            <v>271921.46999999997</v>
          </cell>
          <cell r="M8883" t="str">
            <v>Owner-Occupied</v>
          </cell>
          <cell r="N8883">
            <v>0</v>
          </cell>
          <cell r="O8883">
            <v>43831</v>
          </cell>
          <cell r="P8883" t="str">
            <v>Current</v>
          </cell>
        </row>
        <row r="8884">
          <cell r="B8884">
            <v>40704</v>
          </cell>
          <cell r="C8884">
            <v>67</v>
          </cell>
          <cell r="D8884" t="str">
            <v>AB</v>
          </cell>
          <cell r="E8884" t="str">
            <v>Purchase</v>
          </cell>
          <cell r="F8884" t="str">
            <v>Fixed</v>
          </cell>
          <cell r="I8884">
            <v>34.5</v>
          </cell>
          <cell r="J8884">
            <v>29.33</v>
          </cell>
          <cell r="K8884" t="str">
            <v>HiRatio</v>
          </cell>
          <cell r="L8884">
            <v>263084.82</v>
          </cell>
          <cell r="M8884" t="str">
            <v>Owner-Occupied</v>
          </cell>
          <cell r="N8884">
            <v>0</v>
          </cell>
          <cell r="O8884">
            <v>43831</v>
          </cell>
          <cell r="P8884" t="str">
            <v>Current</v>
          </cell>
        </row>
        <row r="8885">
          <cell r="B8885">
            <v>41876</v>
          </cell>
          <cell r="C8885">
            <v>29</v>
          </cell>
          <cell r="D8885" t="str">
            <v>BC</v>
          </cell>
          <cell r="E8885" t="str">
            <v>Purchase</v>
          </cell>
          <cell r="F8885" t="str">
            <v>ARM</v>
          </cell>
          <cell r="I8885">
            <v>29.71</v>
          </cell>
          <cell r="J8885">
            <v>29.51</v>
          </cell>
          <cell r="K8885" t="str">
            <v>Conv</v>
          </cell>
          <cell r="L8885">
            <v>199010.96</v>
          </cell>
          <cell r="M8885" t="str">
            <v>Owner-Occupied</v>
          </cell>
          <cell r="N8885">
            <v>0</v>
          </cell>
          <cell r="O8885">
            <v>43831</v>
          </cell>
          <cell r="P8885" t="str">
            <v>Current</v>
          </cell>
        </row>
        <row r="8886">
          <cell r="B8886">
            <v>42766</v>
          </cell>
          <cell r="C8886">
            <v>0</v>
          </cell>
          <cell r="D8886" t="str">
            <v>AB</v>
          </cell>
          <cell r="E8886" t="str">
            <v>Purchase</v>
          </cell>
          <cell r="F8886" t="str">
            <v>Fixed</v>
          </cell>
          <cell r="I8886">
            <v>34.880000000000003</v>
          </cell>
          <cell r="J8886">
            <v>25.76</v>
          </cell>
          <cell r="K8886" t="str">
            <v>HiRatio</v>
          </cell>
          <cell r="L8886">
            <v>316912.40000000002</v>
          </cell>
          <cell r="M8886" t="str">
            <v>Owner-Occupied</v>
          </cell>
          <cell r="N8886">
            <v>0</v>
          </cell>
          <cell r="O8886">
            <v>43831</v>
          </cell>
          <cell r="P8886" t="str">
            <v>Current</v>
          </cell>
        </row>
        <row r="8887">
          <cell r="B8887">
            <v>42656</v>
          </cell>
          <cell r="C8887">
            <v>3</v>
          </cell>
          <cell r="D8887" t="str">
            <v>BC</v>
          </cell>
          <cell r="E8887" t="str">
            <v>Purchase</v>
          </cell>
          <cell r="F8887" t="str">
            <v>Fixed</v>
          </cell>
          <cell r="I8887">
            <v>36.81</v>
          </cell>
          <cell r="J8887">
            <v>13.71</v>
          </cell>
          <cell r="K8887" t="str">
            <v>HiRatio</v>
          </cell>
          <cell r="L8887">
            <v>330998.27</v>
          </cell>
          <cell r="M8887" t="str">
            <v>Owner-Occupied</v>
          </cell>
          <cell r="N8887">
            <v>0</v>
          </cell>
          <cell r="O8887">
            <v>43831</v>
          </cell>
          <cell r="P8887" t="str">
            <v>Current</v>
          </cell>
        </row>
        <row r="8888">
          <cell r="B8888">
            <v>40815</v>
          </cell>
          <cell r="C8888">
            <v>64</v>
          </cell>
          <cell r="D8888" t="str">
            <v>NS</v>
          </cell>
          <cell r="E8888" t="str">
            <v>Refinance External</v>
          </cell>
          <cell r="F8888" t="str">
            <v>Fixed</v>
          </cell>
          <cell r="I8888">
            <v>38.43</v>
          </cell>
          <cell r="J8888">
            <v>12.93</v>
          </cell>
          <cell r="K8888" t="str">
            <v>HiRatio</v>
          </cell>
          <cell r="L8888">
            <v>138329.68</v>
          </cell>
          <cell r="M8888" t="str">
            <v>Owner-Occupied</v>
          </cell>
          <cell r="N8888">
            <v>0</v>
          </cell>
          <cell r="O8888">
            <v>43831</v>
          </cell>
          <cell r="P8888" t="str">
            <v>Current</v>
          </cell>
        </row>
        <row r="8889">
          <cell r="B8889">
            <v>41617</v>
          </cell>
          <cell r="C8889">
            <v>37</v>
          </cell>
          <cell r="D8889" t="str">
            <v>ON</v>
          </cell>
          <cell r="E8889" t="str">
            <v>Purchase</v>
          </cell>
          <cell r="F8889" t="str">
            <v>Fixed</v>
          </cell>
          <cell r="I8889">
            <v>31.04</v>
          </cell>
          <cell r="J8889">
            <v>25.03</v>
          </cell>
          <cell r="K8889" t="str">
            <v>HiRatio</v>
          </cell>
          <cell r="L8889">
            <v>236030.12</v>
          </cell>
          <cell r="M8889" t="str">
            <v>Owner-Occupied</v>
          </cell>
          <cell r="N8889">
            <v>0</v>
          </cell>
          <cell r="O8889">
            <v>43831</v>
          </cell>
          <cell r="P8889" t="str">
            <v>Current</v>
          </cell>
        </row>
        <row r="8890">
          <cell r="B8890">
            <v>40837</v>
          </cell>
          <cell r="C8890">
            <v>63</v>
          </cell>
          <cell r="D8890" t="str">
            <v>AB</v>
          </cell>
          <cell r="E8890" t="str">
            <v>Purchase</v>
          </cell>
          <cell r="F8890" t="str">
            <v>Fixed</v>
          </cell>
          <cell r="I8890">
            <v>25.5</v>
          </cell>
          <cell r="J8890">
            <v>19.52</v>
          </cell>
          <cell r="K8890" t="str">
            <v>HiRatio</v>
          </cell>
          <cell r="L8890">
            <v>0</v>
          </cell>
          <cell r="M8890" t="str">
            <v>Owner-Occupied</v>
          </cell>
          <cell r="N8890">
            <v>4</v>
          </cell>
          <cell r="O8890">
            <v>42632</v>
          </cell>
          <cell r="P8890" t="str">
            <v>Current</v>
          </cell>
        </row>
        <row r="8891">
          <cell r="B8891">
            <v>41047</v>
          </cell>
          <cell r="C8891">
            <v>56</v>
          </cell>
          <cell r="D8891" t="str">
            <v>AB</v>
          </cell>
          <cell r="E8891" t="str">
            <v>Refinance External</v>
          </cell>
          <cell r="F8891" t="str">
            <v>Fixed</v>
          </cell>
          <cell r="I8891">
            <v>41.36</v>
          </cell>
          <cell r="J8891">
            <v>37.299999999999997</v>
          </cell>
          <cell r="K8891" t="str">
            <v>Conv</v>
          </cell>
          <cell r="L8891">
            <v>152077.29999999999</v>
          </cell>
          <cell r="M8891" t="str">
            <v>Owner-Occupied</v>
          </cell>
          <cell r="N8891">
            <v>0</v>
          </cell>
          <cell r="O8891">
            <v>43831</v>
          </cell>
          <cell r="P8891" t="str">
            <v>0-29</v>
          </cell>
        </row>
        <row r="8892">
          <cell r="B8892">
            <v>41607</v>
          </cell>
          <cell r="C8892">
            <v>38</v>
          </cell>
          <cell r="D8892" t="str">
            <v>BC</v>
          </cell>
          <cell r="E8892" t="str">
            <v>Purchase</v>
          </cell>
          <cell r="F8892" t="str">
            <v>Fixed</v>
          </cell>
          <cell r="I8892">
            <v>39.86</v>
          </cell>
          <cell r="J8892">
            <v>23.82</v>
          </cell>
          <cell r="K8892" t="str">
            <v>HiRatio</v>
          </cell>
          <cell r="L8892">
            <v>0</v>
          </cell>
          <cell r="M8892" t="str">
            <v>Owner-Occupied</v>
          </cell>
          <cell r="N8892">
            <v>4</v>
          </cell>
          <cell r="O8892">
            <v>42397</v>
          </cell>
          <cell r="P8892" t="str">
            <v>Current</v>
          </cell>
        </row>
        <row r="8893">
          <cell r="B8893">
            <v>42472</v>
          </cell>
          <cell r="C8893">
            <v>9</v>
          </cell>
          <cell r="D8893" t="str">
            <v>ON</v>
          </cell>
          <cell r="E8893" t="str">
            <v>Refinance External</v>
          </cell>
          <cell r="F8893" t="str">
            <v>Fixed</v>
          </cell>
          <cell r="I8893">
            <v>41.47</v>
          </cell>
          <cell r="J8893">
            <v>28.07</v>
          </cell>
          <cell r="K8893" t="str">
            <v>Conv</v>
          </cell>
          <cell r="L8893">
            <v>408662.64</v>
          </cell>
          <cell r="M8893" t="str">
            <v>Owner-Occupied</v>
          </cell>
          <cell r="N8893">
            <v>0</v>
          </cell>
          <cell r="O8893">
            <v>43831</v>
          </cell>
          <cell r="P8893" t="str">
            <v>Current</v>
          </cell>
        </row>
        <row r="8894">
          <cell r="B8894">
            <v>41802</v>
          </cell>
          <cell r="C8894">
            <v>31</v>
          </cell>
          <cell r="D8894" t="str">
            <v>AB</v>
          </cell>
          <cell r="E8894" t="str">
            <v>Purchase</v>
          </cell>
          <cell r="F8894" t="str">
            <v>Fixed</v>
          </cell>
          <cell r="I8894">
            <v>38.07</v>
          </cell>
          <cell r="J8894">
            <v>37.39</v>
          </cell>
          <cell r="K8894" t="str">
            <v>Conv</v>
          </cell>
          <cell r="L8894">
            <v>0</v>
          </cell>
          <cell r="M8894" t="str">
            <v>Owner-Occupied</v>
          </cell>
          <cell r="N8894">
            <v>4</v>
          </cell>
          <cell r="O8894">
            <v>41990</v>
          </cell>
          <cell r="P8894" t="str">
            <v>Current</v>
          </cell>
        </row>
        <row r="8895">
          <cell r="B8895">
            <v>42489</v>
          </cell>
          <cell r="C8895">
            <v>9</v>
          </cell>
          <cell r="D8895" t="str">
            <v>BC</v>
          </cell>
          <cell r="E8895" t="str">
            <v>Refinance External</v>
          </cell>
          <cell r="F8895" t="str">
            <v>ARM</v>
          </cell>
          <cell r="I8895">
            <v>38.89</v>
          </cell>
          <cell r="J8895">
            <v>25.72</v>
          </cell>
          <cell r="K8895" t="str">
            <v>Conv</v>
          </cell>
          <cell r="L8895">
            <v>297149.95</v>
          </cell>
          <cell r="M8895" t="str">
            <v>Owner-Occupied</v>
          </cell>
          <cell r="N8895">
            <v>0</v>
          </cell>
          <cell r="O8895">
            <v>43831</v>
          </cell>
          <cell r="P8895" t="str">
            <v>Current</v>
          </cell>
        </row>
        <row r="8896">
          <cell r="B8896">
            <v>41677</v>
          </cell>
          <cell r="C8896">
            <v>35</v>
          </cell>
          <cell r="D8896" t="str">
            <v>ON</v>
          </cell>
          <cell r="E8896" t="str">
            <v>Purchase</v>
          </cell>
          <cell r="F8896" t="str">
            <v>ARM</v>
          </cell>
          <cell r="I8896">
            <v>33.799999999999997</v>
          </cell>
          <cell r="J8896">
            <v>24.75</v>
          </cell>
          <cell r="K8896" t="str">
            <v>HiRatio</v>
          </cell>
          <cell r="L8896">
            <v>0</v>
          </cell>
          <cell r="M8896" t="str">
            <v>Owner-Occupied</v>
          </cell>
          <cell r="N8896">
            <v>4</v>
          </cell>
          <cell r="O8896">
            <v>42608</v>
          </cell>
          <cell r="P8896" t="str">
            <v>Current</v>
          </cell>
        </row>
        <row r="8897">
          <cell r="B8897">
            <v>41575</v>
          </cell>
          <cell r="C8897">
            <v>39</v>
          </cell>
          <cell r="D8897" t="str">
            <v>AB</v>
          </cell>
          <cell r="E8897" t="str">
            <v>Purchase</v>
          </cell>
          <cell r="F8897" t="str">
            <v>Fixed</v>
          </cell>
          <cell r="I8897">
            <v>41.28</v>
          </cell>
          <cell r="J8897">
            <v>38.74</v>
          </cell>
          <cell r="K8897" t="str">
            <v>HiRatio</v>
          </cell>
          <cell r="L8897">
            <v>214128.59</v>
          </cell>
          <cell r="M8897" t="str">
            <v>Owner-Occupied</v>
          </cell>
          <cell r="N8897">
            <v>0</v>
          </cell>
          <cell r="O8897">
            <v>43831</v>
          </cell>
          <cell r="P8897" t="str">
            <v>Current</v>
          </cell>
        </row>
        <row r="8898">
          <cell r="B8898">
            <v>41754</v>
          </cell>
          <cell r="C8898">
            <v>33</v>
          </cell>
          <cell r="D8898" t="str">
            <v>AB</v>
          </cell>
          <cell r="E8898" t="str">
            <v>Purchase</v>
          </cell>
          <cell r="F8898" t="str">
            <v>ARM</v>
          </cell>
          <cell r="I8898">
            <v>26.48</v>
          </cell>
          <cell r="J8898">
            <v>23.79</v>
          </cell>
          <cell r="K8898" t="str">
            <v>HiRatio</v>
          </cell>
          <cell r="L8898">
            <v>0</v>
          </cell>
          <cell r="M8898" t="str">
            <v>Owner-Occupied</v>
          </cell>
          <cell r="N8898">
            <v>4</v>
          </cell>
          <cell r="O8898">
            <v>42268</v>
          </cell>
          <cell r="P8898" t="str">
            <v>Current</v>
          </cell>
        </row>
        <row r="8899">
          <cell r="B8899">
            <v>42277</v>
          </cell>
          <cell r="C8899">
            <v>16</v>
          </cell>
          <cell r="D8899" t="str">
            <v>AB</v>
          </cell>
          <cell r="E8899" t="str">
            <v>Purchase</v>
          </cell>
          <cell r="F8899" t="str">
            <v>Fixed</v>
          </cell>
          <cell r="I8899">
            <v>42.64</v>
          </cell>
          <cell r="J8899">
            <v>29.44</v>
          </cell>
          <cell r="K8899" t="str">
            <v>HiRatio</v>
          </cell>
          <cell r="L8899">
            <v>299001.78999999998</v>
          </cell>
          <cell r="M8899" t="str">
            <v>Owner-Occupied</v>
          </cell>
          <cell r="N8899">
            <v>0</v>
          </cell>
          <cell r="O8899">
            <v>43831</v>
          </cell>
          <cell r="P8899" t="str">
            <v>Current</v>
          </cell>
        </row>
        <row r="8900">
          <cell r="B8900">
            <v>41712</v>
          </cell>
          <cell r="C8900">
            <v>34</v>
          </cell>
          <cell r="D8900" t="str">
            <v>ON</v>
          </cell>
          <cell r="E8900" t="str">
            <v>Purchase</v>
          </cell>
          <cell r="F8900" t="str">
            <v>Fixed</v>
          </cell>
          <cell r="I8900">
            <v>30.58</v>
          </cell>
          <cell r="J8900">
            <v>29.92</v>
          </cell>
          <cell r="K8900" t="str">
            <v>Conv</v>
          </cell>
          <cell r="L8900">
            <v>91047.85</v>
          </cell>
          <cell r="M8900" t="str">
            <v>Owner-Occupied</v>
          </cell>
          <cell r="N8900">
            <v>0</v>
          </cell>
          <cell r="O8900">
            <v>43831</v>
          </cell>
          <cell r="P8900" t="str">
            <v>Current</v>
          </cell>
        </row>
        <row r="8901">
          <cell r="B8901">
            <v>41726</v>
          </cell>
          <cell r="C8901">
            <v>34</v>
          </cell>
          <cell r="D8901" t="str">
            <v>AB</v>
          </cell>
          <cell r="E8901" t="str">
            <v>Purchase</v>
          </cell>
          <cell r="F8901" t="str">
            <v>Fixed</v>
          </cell>
          <cell r="I8901">
            <v>41.16</v>
          </cell>
          <cell r="J8901">
            <v>32.15</v>
          </cell>
          <cell r="K8901" t="str">
            <v>HiRatio</v>
          </cell>
          <cell r="L8901">
            <v>324077.56</v>
          </cell>
          <cell r="M8901" t="str">
            <v>Owner-Occupied</v>
          </cell>
          <cell r="N8901">
            <v>0</v>
          </cell>
          <cell r="O8901">
            <v>43831</v>
          </cell>
          <cell r="P8901" t="str">
            <v>Current</v>
          </cell>
        </row>
        <row r="8902">
          <cell r="B8902">
            <v>42090</v>
          </cell>
          <cell r="C8902">
            <v>22</v>
          </cell>
          <cell r="D8902" t="str">
            <v>ON</v>
          </cell>
          <cell r="E8902" t="str">
            <v>Transfer</v>
          </cell>
          <cell r="F8902" t="str">
            <v>Fixed</v>
          </cell>
          <cell r="I8902">
            <v>21.03</v>
          </cell>
          <cell r="J8902">
            <v>18.11</v>
          </cell>
          <cell r="K8902" t="str">
            <v>Conv</v>
          </cell>
          <cell r="L8902">
            <v>110668.77</v>
          </cell>
          <cell r="M8902" t="str">
            <v>Owner-Occupied</v>
          </cell>
          <cell r="N8902">
            <v>0</v>
          </cell>
          <cell r="O8902">
            <v>43831</v>
          </cell>
          <cell r="P8902" t="str">
            <v>Current</v>
          </cell>
        </row>
        <row r="8903">
          <cell r="B8903">
            <v>42360</v>
          </cell>
          <cell r="C8903">
            <v>13</v>
          </cell>
          <cell r="D8903" t="str">
            <v>ON</v>
          </cell>
          <cell r="E8903" t="str">
            <v>Refinance External</v>
          </cell>
          <cell r="F8903" t="str">
            <v>Fixed</v>
          </cell>
          <cell r="I8903">
            <v>33.159999999999997</v>
          </cell>
          <cell r="J8903">
            <v>28.52</v>
          </cell>
          <cell r="K8903" t="str">
            <v>Conv</v>
          </cell>
          <cell r="L8903">
            <v>299265.46999999997</v>
          </cell>
          <cell r="M8903" t="str">
            <v>Owner-Occupied</v>
          </cell>
          <cell r="N8903">
            <v>0</v>
          </cell>
          <cell r="O8903">
            <v>43831</v>
          </cell>
          <cell r="P8903" t="str">
            <v>Current</v>
          </cell>
        </row>
        <row r="8904">
          <cell r="B8904">
            <v>42507</v>
          </cell>
          <cell r="C8904">
            <v>8</v>
          </cell>
          <cell r="D8904" t="str">
            <v>ON</v>
          </cell>
          <cell r="E8904" t="str">
            <v>Purchase</v>
          </cell>
          <cell r="F8904" t="str">
            <v>Fixed</v>
          </cell>
          <cell r="I8904">
            <v>35.04</v>
          </cell>
          <cell r="J8904">
            <v>28.79</v>
          </cell>
          <cell r="K8904" t="str">
            <v>HiRatio</v>
          </cell>
          <cell r="L8904">
            <v>316721.53999999998</v>
          </cell>
          <cell r="M8904" t="str">
            <v>Owner-Occupied</v>
          </cell>
          <cell r="N8904">
            <v>0</v>
          </cell>
          <cell r="O8904">
            <v>43831</v>
          </cell>
          <cell r="P8904" t="str">
            <v>Current</v>
          </cell>
        </row>
        <row r="8905">
          <cell r="B8905">
            <v>42026</v>
          </cell>
          <cell r="C8905">
            <v>24</v>
          </cell>
          <cell r="D8905" t="str">
            <v>AB</v>
          </cell>
          <cell r="E8905" t="str">
            <v>Refinance External</v>
          </cell>
          <cell r="F8905" t="str">
            <v>Fixed</v>
          </cell>
          <cell r="I8905">
            <v>22.24</v>
          </cell>
          <cell r="J8905">
            <v>22.01</v>
          </cell>
          <cell r="K8905" t="str">
            <v>Conv</v>
          </cell>
          <cell r="L8905">
            <v>243280.28</v>
          </cell>
          <cell r="M8905" t="str">
            <v>Owner-Occupied</v>
          </cell>
          <cell r="N8905">
            <v>0</v>
          </cell>
          <cell r="O8905">
            <v>43831</v>
          </cell>
          <cell r="P8905" t="str">
            <v>Current</v>
          </cell>
        </row>
        <row r="8906">
          <cell r="B8906">
            <v>42642</v>
          </cell>
          <cell r="C8906">
            <v>4</v>
          </cell>
          <cell r="D8906" t="str">
            <v>BC</v>
          </cell>
          <cell r="E8906" t="str">
            <v>Purchase</v>
          </cell>
          <cell r="F8906" t="str">
            <v>Fixed</v>
          </cell>
          <cell r="I8906">
            <v>38.770000000000003</v>
          </cell>
          <cell r="J8906">
            <v>34.78</v>
          </cell>
          <cell r="K8906" t="str">
            <v>HiRatio</v>
          </cell>
          <cell r="L8906">
            <v>330570.39</v>
          </cell>
          <cell r="M8906" t="str">
            <v>Owner-Occupied</v>
          </cell>
          <cell r="N8906">
            <v>0</v>
          </cell>
          <cell r="O8906">
            <v>43831</v>
          </cell>
          <cell r="P8906" t="str">
            <v>Current</v>
          </cell>
        </row>
        <row r="8907">
          <cell r="B8907">
            <v>42432</v>
          </cell>
          <cell r="C8907">
            <v>10</v>
          </cell>
          <cell r="D8907" t="str">
            <v>AB</v>
          </cell>
          <cell r="E8907" t="str">
            <v>Transfer</v>
          </cell>
          <cell r="F8907" t="str">
            <v>Fixed</v>
          </cell>
          <cell r="I8907">
            <v>30.66</v>
          </cell>
          <cell r="J8907">
            <v>29.36</v>
          </cell>
          <cell r="K8907" t="str">
            <v>Conv</v>
          </cell>
          <cell r="L8907">
            <v>239008.63</v>
          </cell>
          <cell r="M8907" t="str">
            <v>Owner-Occupied</v>
          </cell>
          <cell r="N8907">
            <v>0</v>
          </cell>
          <cell r="O8907">
            <v>43831</v>
          </cell>
          <cell r="P8907" t="str">
            <v>Current</v>
          </cell>
        </row>
        <row r="8908">
          <cell r="B8908">
            <v>41892</v>
          </cell>
          <cell r="C8908">
            <v>28</v>
          </cell>
          <cell r="D8908" t="str">
            <v>ON</v>
          </cell>
          <cell r="E8908" t="str">
            <v>Purchase</v>
          </cell>
          <cell r="F8908" t="str">
            <v>Fixed</v>
          </cell>
          <cell r="I8908">
            <v>24.12</v>
          </cell>
          <cell r="J8908">
            <v>20.07</v>
          </cell>
          <cell r="K8908" t="str">
            <v>Conv</v>
          </cell>
          <cell r="L8908">
            <v>345336.9</v>
          </cell>
          <cell r="M8908" t="str">
            <v>Owner-Occupied</v>
          </cell>
          <cell r="N8908">
            <v>0</v>
          </cell>
          <cell r="O8908">
            <v>43831</v>
          </cell>
          <cell r="P8908" t="str">
            <v>Current</v>
          </cell>
        </row>
        <row r="8909">
          <cell r="B8909">
            <v>42152</v>
          </cell>
          <cell r="C8909">
            <v>20</v>
          </cell>
          <cell r="D8909" t="str">
            <v>ON</v>
          </cell>
          <cell r="E8909" t="str">
            <v>Transfer</v>
          </cell>
          <cell r="F8909" t="str">
            <v>Fixed</v>
          </cell>
          <cell r="I8909">
            <v>25.63</v>
          </cell>
          <cell r="J8909">
            <v>24.42</v>
          </cell>
          <cell r="K8909" t="str">
            <v>Conv</v>
          </cell>
          <cell r="L8909">
            <v>120195.09</v>
          </cell>
          <cell r="M8909" t="str">
            <v>Owner-Occupied</v>
          </cell>
          <cell r="N8909">
            <v>0</v>
          </cell>
          <cell r="O8909">
            <v>43831</v>
          </cell>
          <cell r="P8909" t="str">
            <v>Current</v>
          </cell>
        </row>
        <row r="8910">
          <cell r="B8910">
            <v>40877</v>
          </cell>
          <cell r="C8910">
            <v>62</v>
          </cell>
          <cell r="D8910" t="str">
            <v>ON</v>
          </cell>
          <cell r="E8910" t="str">
            <v>Purchase</v>
          </cell>
          <cell r="F8910" t="str">
            <v>Fixed</v>
          </cell>
          <cell r="I8910">
            <v>39.01</v>
          </cell>
          <cell r="J8910">
            <v>22.55</v>
          </cell>
          <cell r="K8910" t="str">
            <v>HiRatio</v>
          </cell>
          <cell r="L8910">
            <v>288687.11</v>
          </cell>
          <cell r="M8910" t="str">
            <v>Owner-Occupied</v>
          </cell>
          <cell r="N8910">
            <v>0</v>
          </cell>
          <cell r="O8910">
            <v>43831</v>
          </cell>
          <cell r="P8910" t="str">
            <v>Current</v>
          </cell>
        </row>
        <row r="8911">
          <cell r="B8911">
            <v>42765</v>
          </cell>
          <cell r="C8911">
            <v>0</v>
          </cell>
          <cell r="D8911" t="str">
            <v>SK</v>
          </cell>
          <cell r="E8911" t="str">
            <v>Purchase</v>
          </cell>
          <cell r="F8911" t="str">
            <v>Fixed</v>
          </cell>
          <cell r="I8911">
            <v>28.96</v>
          </cell>
          <cell r="J8911">
            <v>24.02</v>
          </cell>
          <cell r="K8911" t="str">
            <v>HiRatio</v>
          </cell>
          <cell r="L8911">
            <v>123033.60000000001</v>
          </cell>
          <cell r="M8911" t="str">
            <v>Owner-Occupied</v>
          </cell>
          <cell r="N8911">
            <v>0</v>
          </cell>
          <cell r="O8911">
            <v>43831</v>
          </cell>
          <cell r="P8911" t="str">
            <v>Current</v>
          </cell>
        </row>
        <row r="8912">
          <cell r="B8912">
            <v>42293</v>
          </cell>
          <cell r="C8912">
            <v>15</v>
          </cell>
          <cell r="D8912" t="str">
            <v>ON</v>
          </cell>
          <cell r="E8912" t="str">
            <v>Transfer</v>
          </cell>
          <cell r="F8912" t="str">
            <v>ARM</v>
          </cell>
          <cell r="I8912">
            <v>30.55</v>
          </cell>
          <cell r="J8912">
            <v>30.22</v>
          </cell>
          <cell r="K8912" t="str">
            <v>Conv</v>
          </cell>
          <cell r="L8912">
            <v>0</v>
          </cell>
          <cell r="M8912" t="str">
            <v>Owner-Occupied</v>
          </cell>
          <cell r="N8912">
            <v>4</v>
          </cell>
          <cell r="O8912">
            <v>42464</v>
          </cell>
          <cell r="P8912" t="str">
            <v>Current</v>
          </cell>
        </row>
        <row r="8913">
          <cell r="B8913">
            <v>42766</v>
          </cell>
          <cell r="C8913">
            <v>0</v>
          </cell>
          <cell r="D8913" t="str">
            <v>ON</v>
          </cell>
          <cell r="E8913" t="str">
            <v>Purchase</v>
          </cell>
          <cell r="F8913" t="str">
            <v>ARM</v>
          </cell>
          <cell r="I8913">
            <v>18.13</v>
          </cell>
          <cell r="J8913">
            <v>13.11</v>
          </cell>
          <cell r="K8913" t="str">
            <v>Conv</v>
          </cell>
          <cell r="L8913">
            <v>420000</v>
          </cell>
          <cell r="M8913" t="str">
            <v>Owner-Occupied</v>
          </cell>
          <cell r="N8913">
            <v>0</v>
          </cell>
          <cell r="O8913">
            <v>43831</v>
          </cell>
          <cell r="P8913" t="str">
            <v>Current</v>
          </cell>
        </row>
        <row r="8914">
          <cell r="B8914">
            <v>42151</v>
          </cell>
          <cell r="C8914">
            <v>20</v>
          </cell>
          <cell r="D8914" t="str">
            <v>ON</v>
          </cell>
          <cell r="E8914" t="str">
            <v>Purchase</v>
          </cell>
          <cell r="F8914" t="str">
            <v>ARM</v>
          </cell>
          <cell r="I8914">
            <v>36.17</v>
          </cell>
          <cell r="J8914">
            <v>17.899999999999999</v>
          </cell>
          <cell r="K8914" t="str">
            <v>Conv</v>
          </cell>
          <cell r="L8914">
            <v>278682.49</v>
          </cell>
          <cell r="M8914" t="str">
            <v>Owner-Occupied</v>
          </cell>
          <cell r="N8914">
            <v>0</v>
          </cell>
          <cell r="O8914">
            <v>43831</v>
          </cell>
          <cell r="P8914" t="str">
            <v>Current</v>
          </cell>
        </row>
        <row r="8915">
          <cell r="B8915">
            <v>41095</v>
          </cell>
          <cell r="C8915">
            <v>54</v>
          </cell>
          <cell r="D8915" t="str">
            <v>AB</v>
          </cell>
          <cell r="E8915" t="str">
            <v>Purchase</v>
          </cell>
          <cell r="F8915" t="str">
            <v>Fixed</v>
          </cell>
          <cell r="I8915">
            <v>33.380000000000003</v>
          </cell>
          <cell r="J8915">
            <v>14.24</v>
          </cell>
          <cell r="K8915" t="str">
            <v>HiRatio</v>
          </cell>
          <cell r="L8915">
            <v>357917.02</v>
          </cell>
          <cell r="M8915" t="str">
            <v>Owner-Occupied</v>
          </cell>
          <cell r="N8915">
            <v>0</v>
          </cell>
          <cell r="O8915">
            <v>43831</v>
          </cell>
          <cell r="P8915" t="str">
            <v>Current</v>
          </cell>
        </row>
        <row r="8916">
          <cell r="B8916">
            <v>40786</v>
          </cell>
          <cell r="C8916">
            <v>65</v>
          </cell>
          <cell r="D8916" t="str">
            <v>ON</v>
          </cell>
          <cell r="E8916" t="str">
            <v>Purchase</v>
          </cell>
          <cell r="F8916" t="str">
            <v>Fixed</v>
          </cell>
          <cell r="I8916">
            <v>40.369999999999997</v>
          </cell>
          <cell r="J8916">
            <v>25.89</v>
          </cell>
          <cell r="K8916" t="str">
            <v>Conv</v>
          </cell>
          <cell r="L8916">
            <v>281744.82</v>
          </cell>
          <cell r="M8916" t="str">
            <v>Owner-Occupied</v>
          </cell>
          <cell r="N8916">
            <v>0</v>
          </cell>
          <cell r="O8916">
            <v>43831</v>
          </cell>
          <cell r="P8916" t="str">
            <v>Current</v>
          </cell>
        </row>
        <row r="8917">
          <cell r="B8917">
            <v>42166</v>
          </cell>
          <cell r="C8917">
            <v>19</v>
          </cell>
          <cell r="D8917" t="str">
            <v>BC</v>
          </cell>
          <cell r="E8917" t="str">
            <v>Purchase</v>
          </cell>
          <cell r="F8917" t="str">
            <v>Fixed</v>
          </cell>
          <cell r="I8917">
            <v>38.24</v>
          </cell>
          <cell r="J8917">
            <v>16.309999999999999</v>
          </cell>
          <cell r="K8917" t="str">
            <v>HiRatio</v>
          </cell>
          <cell r="L8917">
            <v>208385.73</v>
          </cell>
          <cell r="M8917" t="str">
            <v>Owner-Occupied</v>
          </cell>
          <cell r="N8917">
            <v>0</v>
          </cell>
          <cell r="O8917">
            <v>43831</v>
          </cell>
          <cell r="P8917" t="str">
            <v>Current</v>
          </cell>
        </row>
        <row r="8918">
          <cell r="B8918">
            <v>42033</v>
          </cell>
          <cell r="C8918">
            <v>24</v>
          </cell>
          <cell r="D8918" t="str">
            <v>ON</v>
          </cell>
          <cell r="E8918" t="str">
            <v>Purchase</v>
          </cell>
          <cell r="F8918" t="str">
            <v>ARM</v>
          </cell>
          <cell r="I8918">
            <v>31.36</v>
          </cell>
          <cell r="J8918">
            <v>30.14</v>
          </cell>
          <cell r="K8918" t="str">
            <v>HiRatio</v>
          </cell>
          <cell r="L8918">
            <v>220762.93</v>
          </cell>
          <cell r="M8918" t="str">
            <v>Owner-Occupied</v>
          </cell>
          <cell r="N8918">
            <v>0</v>
          </cell>
          <cell r="O8918">
            <v>43831</v>
          </cell>
          <cell r="P8918" t="str">
            <v>Current</v>
          </cell>
        </row>
        <row r="8919">
          <cell r="B8919">
            <v>41851</v>
          </cell>
          <cell r="C8919">
            <v>30</v>
          </cell>
          <cell r="D8919" t="str">
            <v>NB</v>
          </cell>
          <cell r="E8919" t="str">
            <v>Purchase</v>
          </cell>
          <cell r="F8919" t="str">
            <v>Fixed</v>
          </cell>
          <cell r="I8919">
            <v>31.39</v>
          </cell>
          <cell r="J8919">
            <v>21.28</v>
          </cell>
          <cell r="K8919" t="str">
            <v>HiRatio</v>
          </cell>
          <cell r="L8919">
            <v>134892.31</v>
          </cell>
          <cell r="M8919" t="str">
            <v>Owner-Occupied</v>
          </cell>
          <cell r="N8919">
            <v>0</v>
          </cell>
          <cell r="O8919">
            <v>43831</v>
          </cell>
          <cell r="P8919" t="str">
            <v>Current</v>
          </cell>
        </row>
        <row r="8920">
          <cell r="B8920">
            <v>42130</v>
          </cell>
          <cell r="C8920">
            <v>20</v>
          </cell>
          <cell r="D8920" t="str">
            <v>BC</v>
          </cell>
          <cell r="E8920" t="str">
            <v>Purchase</v>
          </cell>
          <cell r="F8920" t="str">
            <v>ARM</v>
          </cell>
          <cell r="I8920">
            <v>30.77</v>
          </cell>
          <cell r="J8920">
            <v>29.84</v>
          </cell>
          <cell r="K8920" t="str">
            <v>Conv</v>
          </cell>
          <cell r="L8920">
            <v>289183.3</v>
          </cell>
          <cell r="M8920" t="str">
            <v>Owner-Occupied</v>
          </cell>
          <cell r="N8920">
            <v>0</v>
          </cell>
          <cell r="O8920">
            <v>43831</v>
          </cell>
          <cell r="P8920" t="str">
            <v>Current</v>
          </cell>
        </row>
        <row r="8921">
          <cell r="B8921">
            <v>41908</v>
          </cell>
          <cell r="C8921">
            <v>28</v>
          </cell>
          <cell r="D8921" t="str">
            <v>AB</v>
          </cell>
          <cell r="E8921" t="str">
            <v>Refinance External</v>
          </cell>
          <cell r="F8921" t="str">
            <v>ARM</v>
          </cell>
          <cell r="I8921">
            <v>28.15</v>
          </cell>
          <cell r="J8921">
            <v>16.96</v>
          </cell>
          <cell r="K8921" t="str">
            <v>Conv</v>
          </cell>
          <cell r="L8921">
            <v>390462.96</v>
          </cell>
          <cell r="M8921" t="str">
            <v>Owner-Occupied</v>
          </cell>
          <cell r="N8921">
            <v>0</v>
          </cell>
          <cell r="O8921">
            <v>43831</v>
          </cell>
          <cell r="P8921" t="str">
            <v>Current</v>
          </cell>
        </row>
        <row r="8922">
          <cell r="B8922">
            <v>42578</v>
          </cell>
          <cell r="C8922">
            <v>6</v>
          </cell>
          <cell r="D8922" t="str">
            <v>AB</v>
          </cell>
          <cell r="E8922" t="str">
            <v>Purchase</v>
          </cell>
          <cell r="F8922" t="str">
            <v>Fixed</v>
          </cell>
          <cell r="I8922">
            <v>38.08</v>
          </cell>
          <cell r="J8922">
            <v>32.81</v>
          </cell>
          <cell r="K8922" t="str">
            <v>HiRatio</v>
          </cell>
          <cell r="L8922">
            <v>375489.4</v>
          </cell>
          <cell r="M8922" t="str">
            <v>Owner-Occupied</v>
          </cell>
          <cell r="N8922">
            <v>0</v>
          </cell>
          <cell r="O8922">
            <v>43831</v>
          </cell>
          <cell r="P8922" t="str">
            <v>Current</v>
          </cell>
        </row>
        <row r="8923">
          <cell r="B8923">
            <v>42556</v>
          </cell>
          <cell r="C8923">
            <v>6</v>
          </cell>
          <cell r="D8923" t="str">
            <v>ON</v>
          </cell>
          <cell r="E8923" t="str">
            <v>Port Increase</v>
          </cell>
          <cell r="F8923" t="str">
            <v>Fixed</v>
          </cell>
          <cell r="I8923">
            <v>41.23</v>
          </cell>
          <cell r="J8923">
            <v>25.63</v>
          </cell>
          <cell r="K8923" t="str">
            <v>HiRatio</v>
          </cell>
          <cell r="L8923">
            <v>326484.53000000003</v>
          </cell>
          <cell r="M8923" t="str">
            <v>Owner-Occupied</v>
          </cell>
          <cell r="N8923">
            <v>0</v>
          </cell>
          <cell r="O8923">
            <v>43831</v>
          </cell>
          <cell r="P8923" t="str">
            <v>Current</v>
          </cell>
        </row>
        <row r="8924">
          <cell r="B8924">
            <v>40739</v>
          </cell>
          <cell r="C8924">
            <v>66</v>
          </cell>
          <cell r="D8924" t="str">
            <v>AB</v>
          </cell>
          <cell r="E8924" t="str">
            <v>Purchase</v>
          </cell>
          <cell r="F8924" t="str">
            <v>Fixed</v>
          </cell>
          <cell r="I8924">
            <v>38.590000000000003</v>
          </cell>
          <cell r="J8924">
            <v>35.950000000000003</v>
          </cell>
          <cell r="K8924" t="str">
            <v>Conv</v>
          </cell>
          <cell r="L8924">
            <v>0</v>
          </cell>
          <cell r="M8924" t="str">
            <v>Owner-Occupied</v>
          </cell>
          <cell r="N8924">
            <v>4</v>
          </cell>
          <cell r="O8924">
            <v>42178</v>
          </cell>
          <cell r="P8924" t="str">
            <v>Current</v>
          </cell>
        </row>
        <row r="8925">
          <cell r="B8925">
            <v>40675</v>
          </cell>
          <cell r="C8925">
            <v>68</v>
          </cell>
          <cell r="D8925" t="str">
            <v>BC</v>
          </cell>
          <cell r="E8925" t="str">
            <v>Refinance External</v>
          </cell>
          <cell r="F8925" t="str">
            <v>ARM</v>
          </cell>
          <cell r="I8925">
            <v>23.55</v>
          </cell>
          <cell r="J8925">
            <v>23.55</v>
          </cell>
          <cell r="K8925" t="str">
            <v>HiRatio</v>
          </cell>
          <cell r="L8925">
            <v>0</v>
          </cell>
          <cell r="M8925" t="str">
            <v>Owner-Occupied</v>
          </cell>
          <cell r="N8925">
            <v>4</v>
          </cell>
          <cell r="O8925">
            <v>41458</v>
          </cell>
          <cell r="P8925" t="str">
            <v>Current</v>
          </cell>
        </row>
        <row r="8926">
          <cell r="B8926">
            <v>40942</v>
          </cell>
          <cell r="C8926">
            <v>59</v>
          </cell>
          <cell r="D8926" t="str">
            <v>AB</v>
          </cell>
          <cell r="E8926" t="str">
            <v>Refinance External</v>
          </cell>
          <cell r="F8926" t="str">
            <v>Fixed</v>
          </cell>
          <cell r="I8926">
            <v>38.159999999999997</v>
          </cell>
          <cell r="J8926">
            <v>37.700000000000003</v>
          </cell>
          <cell r="K8926" t="str">
            <v>Conv</v>
          </cell>
          <cell r="L8926">
            <v>0</v>
          </cell>
          <cell r="M8926" t="str">
            <v>Owner-Occupied</v>
          </cell>
          <cell r="N8926">
            <v>4</v>
          </cell>
          <cell r="O8926">
            <v>42557</v>
          </cell>
          <cell r="P8926" t="str">
            <v>Current</v>
          </cell>
        </row>
        <row r="8927">
          <cell r="B8927">
            <v>42223</v>
          </cell>
          <cell r="C8927">
            <v>17</v>
          </cell>
          <cell r="D8927" t="str">
            <v>ON</v>
          </cell>
          <cell r="E8927" t="str">
            <v>Purchase</v>
          </cell>
          <cell r="F8927" t="str">
            <v>Fixed</v>
          </cell>
          <cell r="I8927">
            <v>38.44</v>
          </cell>
          <cell r="J8927">
            <v>36.68</v>
          </cell>
          <cell r="K8927" t="str">
            <v>Conv</v>
          </cell>
          <cell r="L8927">
            <v>362915.94</v>
          </cell>
          <cell r="M8927" t="str">
            <v>Owner-Occupied</v>
          </cell>
          <cell r="N8927">
            <v>0</v>
          </cell>
          <cell r="O8927">
            <v>43831</v>
          </cell>
          <cell r="P8927" t="str">
            <v>Current</v>
          </cell>
        </row>
        <row r="8928">
          <cell r="B8928">
            <v>41942</v>
          </cell>
          <cell r="C8928">
            <v>27</v>
          </cell>
          <cell r="D8928" t="str">
            <v>ON</v>
          </cell>
          <cell r="E8928" t="str">
            <v>Purchase</v>
          </cell>
          <cell r="F8928" t="str">
            <v>ARM</v>
          </cell>
          <cell r="I8928">
            <v>34.03</v>
          </cell>
          <cell r="J8928">
            <v>30.74</v>
          </cell>
          <cell r="K8928" t="str">
            <v>HiRatio</v>
          </cell>
          <cell r="L8928">
            <v>0</v>
          </cell>
          <cell r="M8928" t="str">
            <v>Owner-Occupied</v>
          </cell>
          <cell r="N8928">
            <v>4</v>
          </cell>
          <cell r="O8928">
            <v>42676</v>
          </cell>
          <cell r="P8928" t="str">
            <v>Current</v>
          </cell>
        </row>
        <row r="8929">
          <cell r="B8929">
            <v>42488</v>
          </cell>
          <cell r="C8929">
            <v>9</v>
          </cell>
          <cell r="D8929" t="str">
            <v>AB</v>
          </cell>
          <cell r="E8929" t="str">
            <v>Refinance External</v>
          </cell>
          <cell r="F8929" t="str">
            <v>Fixed</v>
          </cell>
          <cell r="I8929">
            <v>26.75</v>
          </cell>
          <cell r="J8929">
            <v>25.69</v>
          </cell>
          <cell r="K8929" t="str">
            <v>Conv</v>
          </cell>
          <cell r="L8929">
            <v>561033.09</v>
          </cell>
          <cell r="M8929" t="str">
            <v>Owner-Occupied</v>
          </cell>
          <cell r="N8929">
            <v>0</v>
          </cell>
          <cell r="O8929">
            <v>43831</v>
          </cell>
          <cell r="P8929" t="str">
            <v>Current</v>
          </cell>
        </row>
        <row r="8930">
          <cell r="B8930">
            <v>42200</v>
          </cell>
          <cell r="C8930">
            <v>18</v>
          </cell>
          <cell r="D8930" t="str">
            <v>ON</v>
          </cell>
          <cell r="E8930" t="str">
            <v>Purchase</v>
          </cell>
          <cell r="F8930" t="str">
            <v>ARM</v>
          </cell>
          <cell r="I8930">
            <v>26.74</v>
          </cell>
          <cell r="J8930">
            <v>25.51</v>
          </cell>
          <cell r="K8930" t="str">
            <v>HiRatio</v>
          </cell>
          <cell r="L8930">
            <v>337615.59</v>
          </cell>
          <cell r="M8930" t="str">
            <v>Owner-Occupied</v>
          </cell>
          <cell r="N8930">
            <v>0</v>
          </cell>
          <cell r="O8930">
            <v>43831</v>
          </cell>
          <cell r="P8930" t="str">
            <v>Current</v>
          </cell>
        </row>
        <row r="8931">
          <cell r="B8931">
            <v>42107</v>
          </cell>
          <cell r="C8931">
            <v>21</v>
          </cell>
          <cell r="D8931" t="str">
            <v>AB</v>
          </cell>
          <cell r="E8931" t="str">
            <v>Purchase</v>
          </cell>
          <cell r="F8931" t="str">
            <v>ARM</v>
          </cell>
          <cell r="I8931">
            <v>36.020000000000003</v>
          </cell>
          <cell r="J8931">
            <v>26.54</v>
          </cell>
          <cell r="K8931" t="str">
            <v>HiRatio</v>
          </cell>
          <cell r="L8931">
            <v>344561.77</v>
          </cell>
          <cell r="M8931" t="str">
            <v>Owner-Occupied</v>
          </cell>
          <cell r="N8931">
            <v>0</v>
          </cell>
          <cell r="O8931">
            <v>43831</v>
          </cell>
          <cell r="P8931" t="str">
            <v>Current</v>
          </cell>
        </row>
        <row r="8932">
          <cell r="B8932">
            <v>42244</v>
          </cell>
          <cell r="C8932">
            <v>17</v>
          </cell>
          <cell r="D8932" t="str">
            <v>AB</v>
          </cell>
          <cell r="E8932" t="str">
            <v>Purchase</v>
          </cell>
          <cell r="F8932" t="str">
            <v>Fixed</v>
          </cell>
          <cell r="I8932">
            <v>30.35</v>
          </cell>
          <cell r="J8932">
            <v>29.51</v>
          </cell>
          <cell r="K8932" t="str">
            <v>HiRatio</v>
          </cell>
          <cell r="L8932">
            <v>339669.38</v>
          </cell>
          <cell r="M8932" t="str">
            <v>Owner-Occupied</v>
          </cell>
          <cell r="N8932">
            <v>0</v>
          </cell>
          <cell r="O8932">
            <v>43831</v>
          </cell>
          <cell r="P8932" t="str">
            <v>Current</v>
          </cell>
        </row>
        <row r="8933">
          <cell r="B8933">
            <v>41515</v>
          </cell>
          <cell r="C8933">
            <v>41</v>
          </cell>
          <cell r="D8933" t="str">
            <v>ON</v>
          </cell>
          <cell r="E8933" t="str">
            <v>Refinance External</v>
          </cell>
          <cell r="F8933" t="str">
            <v>ARM</v>
          </cell>
          <cell r="I8933">
            <v>24.55</v>
          </cell>
          <cell r="J8933">
            <v>19.100000000000001</v>
          </cell>
          <cell r="K8933" t="str">
            <v>Conv</v>
          </cell>
          <cell r="L8933">
            <v>0</v>
          </cell>
          <cell r="M8933" t="str">
            <v>Owner-Occupied</v>
          </cell>
          <cell r="N8933">
            <v>4</v>
          </cell>
          <cell r="O8933">
            <v>42558</v>
          </cell>
          <cell r="P8933" t="str">
            <v>Current</v>
          </cell>
        </row>
        <row r="8934">
          <cell r="B8934">
            <v>41670</v>
          </cell>
          <cell r="C8934">
            <v>36</v>
          </cell>
          <cell r="D8934" t="str">
            <v>ON</v>
          </cell>
          <cell r="E8934" t="str">
            <v>Purchase</v>
          </cell>
          <cell r="F8934" t="str">
            <v>ARM</v>
          </cell>
          <cell r="I8934">
            <v>35.53</v>
          </cell>
          <cell r="J8934">
            <v>24.84</v>
          </cell>
          <cell r="K8934" t="str">
            <v>HiRatio</v>
          </cell>
          <cell r="L8934">
            <v>0</v>
          </cell>
          <cell r="M8934" t="str">
            <v>Owner-Occupied</v>
          </cell>
          <cell r="N8934">
            <v>4</v>
          </cell>
          <cell r="O8934">
            <v>42579</v>
          </cell>
          <cell r="P8934" t="str">
            <v>Current</v>
          </cell>
        </row>
        <row r="8935">
          <cell r="B8935">
            <v>41964</v>
          </cell>
          <cell r="C8935">
            <v>26</v>
          </cell>
          <cell r="D8935" t="str">
            <v>ON</v>
          </cell>
          <cell r="E8935" t="str">
            <v>Purchase</v>
          </cell>
          <cell r="F8935" t="str">
            <v>ARM</v>
          </cell>
          <cell r="I8935">
            <v>33.57</v>
          </cell>
          <cell r="J8935">
            <v>28.62</v>
          </cell>
          <cell r="K8935" t="str">
            <v>HiRatio</v>
          </cell>
          <cell r="L8935">
            <v>0</v>
          </cell>
          <cell r="M8935" t="str">
            <v>Owner-Occupied</v>
          </cell>
          <cell r="N8935">
            <v>4</v>
          </cell>
          <cell r="O8935">
            <v>42655</v>
          </cell>
          <cell r="P8935" t="str">
            <v>Current</v>
          </cell>
        </row>
        <row r="8936">
          <cell r="B8936">
            <v>41849</v>
          </cell>
          <cell r="C8936">
            <v>30</v>
          </cell>
          <cell r="D8936" t="str">
            <v>AB</v>
          </cell>
          <cell r="E8936" t="str">
            <v>Transfer</v>
          </cell>
          <cell r="F8936" t="str">
            <v>ARM</v>
          </cell>
          <cell r="I8936">
            <v>28.59</v>
          </cell>
          <cell r="J8936">
            <v>23.38</v>
          </cell>
          <cell r="K8936" t="str">
            <v>Conv</v>
          </cell>
          <cell r="L8936">
            <v>361537.22</v>
          </cell>
          <cell r="M8936" t="str">
            <v>Owner-Occupied</v>
          </cell>
          <cell r="N8936">
            <v>0</v>
          </cell>
          <cell r="O8936">
            <v>43831</v>
          </cell>
          <cell r="P8936" t="str">
            <v>Current</v>
          </cell>
        </row>
        <row r="8937">
          <cell r="B8937">
            <v>40631</v>
          </cell>
          <cell r="C8937">
            <v>70</v>
          </cell>
          <cell r="D8937" t="str">
            <v>ON</v>
          </cell>
          <cell r="E8937" t="str">
            <v>Purchase</v>
          </cell>
          <cell r="F8937" t="str">
            <v>ARM</v>
          </cell>
          <cell r="I8937">
            <v>34.06</v>
          </cell>
          <cell r="J8937">
            <v>11.38</v>
          </cell>
          <cell r="K8937" t="str">
            <v>HiRatio</v>
          </cell>
          <cell r="L8937">
            <v>0</v>
          </cell>
          <cell r="M8937" t="str">
            <v>Owner-Occupied</v>
          </cell>
          <cell r="N8937">
            <v>4</v>
          </cell>
          <cell r="O8937">
            <v>42121</v>
          </cell>
          <cell r="P8937" t="str">
            <v>Current</v>
          </cell>
        </row>
        <row r="8938">
          <cell r="B8938">
            <v>42615</v>
          </cell>
          <cell r="C8938">
            <v>4</v>
          </cell>
          <cell r="D8938" t="str">
            <v>BC</v>
          </cell>
          <cell r="E8938" t="str">
            <v>Refinance External</v>
          </cell>
          <cell r="F8938" t="str">
            <v>Fixed</v>
          </cell>
          <cell r="I8938">
            <v>31.82</v>
          </cell>
          <cell r="J8938">
            <v>15.23</v>
          </cell>
          <cell r="K8938" t="str">
            <v>Conv</v>
          </cell>
          <cell r="L8938">
            <v>236895.71</v>
          </cell>
          <cell r="M8938" t="str">
            <v>Owner-Occupied</v>
          </cell>
          <cell r="N8938">
            <v>0</v>
          </cell>
          <cell r="O8938">
            <v>43831</v>
          </cell>
          <cell r="P8938" t="str">
            <v>Current</v>
          </cell>
        </row>
        <row r="8939">
          <cell r="B8939">
            <v>42131</v>
          </cell>
          <cell r="C8939">
            <v>20</v>
          </cell>
          <cell r="D8939" t="str">
            <v>MB</v>
          </cell>
          <cell r="E8939" t="str">
            <v>Purchase</v>
          </cell>
          <cell r="F8939" t="str">
            <v>ARM</v>
          </cell>
          <cell r="I8939">
            <v>29.4</v>
          </cell>
          <cell r="J8939">
            <v>21.94</v>
          </cell>
          <cell r="K8939" t="str">
            <v>HiRatio</v>
          </cell>
          <cell r="L8939">
            <v>250783.57</v>
          </cell>
          <cell r="M8939" t="str">
            <v>Owner-Occupied</v>
          </cell>
          <cell r="N8939">
            <v>0</v>
          </cell>
          <cell r="O8939">
            <v>43831</v>
          </cell>
          <cell r="P8939" t="str">
            <v>Current</v>
          </cell>
        </row>
        <row r="8940">
          <cell r="B8940">
            <v>42761</v>
          </cell>
          <cell r="C8940">
            <v>0</v>
          </cell>
          <cell r="D8940" t="str">
            <v>ON</v>
          </cell>
          <cell r="E8940" t="str">
            <v>Purchase</v>
          </cell>
          <cell r="F8940" t="str">
            <v>Fixed</v>
          </cell>
          <cell r="I8940">
            <v>36.619999999999997</v>
          </cell>
          <cell r="J8940">
            <v>15.34</v>
          </cell>
          <cell r="K8940" t="str">
            <v>Conv</v>
          </cell>
          <cell r="L8940">
            <v>183992</v>
          </cell>
          <cell r="M8940" t="str">
            <v>Owner-Occupied</v>
          </cell>
          <cell r="N8940">
            <v>0</v>
          </cell>
          <cell r="O8940">
            <v>43831</v>
          </cell>
          <cell r="P8940" t="str">
            <v>Current</v>
          </cell>
        </row>
        <row r="8941">
          <cell r="B8941">
            <v>40941</v>
          </cell>
          <cell r="C8941">
            <v>59</v>
          </cell>
          <cell r="D8941" t="str">
            <v>BC</v>
          </cell>
          <cell r="E8941" t="str">
            <v>Purchase</v>
          </cell>
          <cell r="F8941" t="str">
            <v>Fixed</v>
          </cell>
          <cell r="I8941">
            <v>32.25</v>
          </cell>
          <cell r="J8941">
            <v>31.86</v>
          </cell>
          <cell r="K8941" t="str">
            <v>Conv</v>
          </cell>
          <cell r="L8941">
            <v>420745.03</v>
          </cell>
          <cell r="M8941" t="str">
            <v>Owner-Occupied</v>
          </cell>
          <cell r="N8941">
            <v>0</v>
          </cell>
          <cell r="O8941">
            <v>43831</v>
          </cell>
          <cell r="P8941" t="str">
            <v>Current</v>
          </cell>
        </row>
        <row r="8942">
          <cell r="B8942">
            <v>42536</v>
          </cell>
          <cell r="C8942">
            <v>7</v>
          </cell>
          <cell r="D8942" t="str">
            <v>SK</v>
          </cell>
          <cell r="E8942" t="str">
            <v>Purchase</v>
          </cell>
          <cell r="F8942" t="str">
            <v>Fixed</v>
          </cell>
          <cell r="I8942">
            <v>33.82</v>
          </cell>
          <cell r="J8942">
            <v>33.4</v>
          </cell>
          <cell r="K8942" t="str">
            <v>HiRatio</v>
          </cell>
          <cell r="L8942">
            <v>289290.38</v>
          </cell>
          <cell r="M8942" t="str">
            <v>Owner-Occupied</v>
          </cell>
          <cell r="N8942">
            <v>0</v>
          </cell>
          <cell r="O8942">
            <v>43831</v>
          </cell>
          <cell r="P8942" t="str">
            <v>Current</v>
          </cell>
        </row>
        <row r="8943">
          <cell r="B8943">
            <v>41606</v>
          </cell>
          <cell r="C8943">
            <v>38</v>
          </cell>
          <cell r="D8943" t="str">
            <v>BC</v>
          </cell>
          <cell r="E8943" t="str">
            <v>Purchase</v>
          </cell>
          <cell r="F8943" t="str">
            <v>Fixed</v>
          </cell>
          <cell r="I8943">
            <v>39.15</v>
          </cell>
          <cell r="J8943">
            <v>24.4</v>
          </cell>
          <cell r="K8943" t="str">
            <v>HiRatio</v>
          </cell>
          <cell r="L8943">
            <v>292974.17</v>
          </cell>
          <cell r="M8943" t="str">
            <v>Owner-Occupied</v>
          </cell>
          <cell r="N8943">
            <v>0</v>
          </cell>
          <cell r="O8943">
            <v>43831</v>
          </cell>
          <cell r="P8943" t="str">
            <v>Current</v>
          </cell>
        </row>
        <row r="8944">
          <cell r="B8944">
            <v>42704</v>
          </cell>
          <cell r="C8944">
            <v>2</v>
          </cell>
          <cell r="D8944" t="str">
            <v>BC</v>
          </cell>
          <cell r="E8944" t="str">
            <v>Purchase</v>
          </cell>
          <cell r="F8944" t="str">
            <v>ARM</v>
          </cell>
          <cell r="I8944">
            <v>36.020000000000003</v>
          </cell>
          <cell r="J8944">
            <v>26.48</v>
          </cell>
          <cell r="K8944" t="str">
            <v>Conv</v>
          </cell>
          <cell r="L8944">
            <v>354713.11</v>
          </cell>
          <cell r="M8944" t="str">
            <v>Owner-Occupied</v>
          </cell>
          <cell r="N8944">
            <v>0</v>
          </cell>
          <cell r="O8944">
            <v>43831</v>
          </cell>
          <cell r="P8944" t="str">
            <v>Current</v>
          </cell>
        </row>
        <row r="8945">
          <cell r="B8945">
            <v>42129</v>
          </cell>
          <cell r="C8945">
            <v>20</v>
          </cell>
          <cell r="D8945" t="str">
            <v>AB</v>
          </cell>
          <cell r="E8945" t="str">
            <v>Refinance External</v>
          </cell>
          <cell r="F8945" t="str">
            <v>Fixed</v>
          </cell>
          <cell r="I8945">
            <v>38.51</v>
          </cell>
          <cell r="J8945">
            <v>17.850000000000001</v>
          </cell>
          <cell r="K8945" t="str">
            <v>Conv</v>
          </cell>
          <cell r="L8945">
            <v>281367.49</v>
          </cell>
          <cell r="M8945" t="str">
            <v>Rental</v>
          </cell>
          <cell r="N8945">
            <v>0</v>
          </cell>
          <cell r="O8945">
            <v>43831</v>
          </cell>
          <cell r="P8945" t="str">
            <v>Current</v>
          </cell>
        </row>
        <row r="8946">
          <cell r="B8946">
            <v>41354</v>
          </cell>
          <cell r="C8946">
            <v>46</v>
          </cell>
          <cell r="D8946" t="str">
            <v>AB</v>
          </cell>
          <cell r="E8946" t="str">
            <v>Purchase</v>
          </cell>
          <cell r="F8946" t="str">
            <v>Fixed</v>
          </cell>
          <cell r="I8946">
            <v>40.5</v>
          </cell>
          <cell r="J8946">
            <v>30.65</v>
          </cell>
          <cell r="K8946" t="str">
            <v>HiRatio</v>
          </cell>
          <cell r="L8946">
            <v>499880.7</v>
          </cell>
          <cell r="M8946" t="str">
            <v>Owner-Occupied</v>
          </cell>
          <cell r="N8946">
            <v>0</v>
          </cell>
          <cell r="O8946">
            <v>43831</v>
          </cell>
          <cell r="P8946" t="str">
            <v>Current</v>
          </cell>
        </row>
        <row r="8947">
          <cell r="B8947">
            <v>42489</v>
          </cell>
          <cell r="C8947">
            <v>9</v>
          </cell>
          <cell r="D8947" t="str">
            <v>ON</v>
          </cell>
          <cell r="E8947" t="str">
            <v>Purchase</v>
          </cell>
          <cell r="F8947" t="str">
            <v>Fixed</v>
          </cell>
          <cell r="I8947">
            <v>28.67</v>
          </cell>
          <cell r="J8947">
            <v>21.46</v>
          </cell>
          <cell r="K8947" t="str">
            <v>Conv</v>
          </cell>
          <cell r="L8947">
            <v>249760.41</v>
          </cell>
          <cell r="M8947" t="str">
            <v>Owner-Occupied</v>
          </cell>
          <cell r="N8947">
            <v>0</v>
          </cell>
          <cell r="O8947">
            <v>43831</v>
          </cell>
          <cell r="P8947" t="str">
            <v>Current</v>
          </cell>
        </row>
        <row r="8948">
          <cell r="B8948">
            <v>42067</v>
          </cell>
          <cell r="C8948">
            <v>22</v>
          </cell>
          <cell r="D8948" t="str">
            <v>AB</v>
          </cell>
          <cell r="E8948" t="str">
            <v>Refinance External</v>
          </cell>
          <cell r="F8948" t="str">
            <v>Fixed</v>
          </cell>
          <cell r="I8948">
            <v>39.11</v>
          </cell>
          <cell r="J8948">
            <v>16.48</v>
          </cell>
          <cell r="K8948" t="str">
            <v>Conv</v>
          </cell>
          <cell r="L8948">
            <v>0</v>
          </cell>
          <cell r="M8948" t="str">
            <v>Owner-Occupied</v>
          </cell>
          <cell r="N8948">
            <v>4</v>
          </cell>
          <cell r="O8948">
            <v>42242</v>
          </cell>
          <cell r="P8948" t="str">
            <v>Current</v>
          </cell>
        </row>
        <row r="8949">
          <cell r="B8949">
            <v>42202</v>
          </cell>
          <cell r="C8949">
            <v>18</v>
          </cell>
          <cell r="D8949" t="str">
            <v>ON</v>
          </cell>
          <cell r="E8949" t="str">
            <v>Purchase</v>
          </cell>
          <cell r="F8949" t="str">
            <v>ARM</v>
          </cell>
          <cell r="I8949">
            <v>33.36</v>
          </cell>
          <cell r="J8949">
            <v>30.66</v>
          </cell>
          <cell r="K8949" t="str">
            <v>HiRatio</v>
          </cell>
          <cell r="L8949">
            <v>487733.09</v>
          </cell>
          <cell r="M8949" t="str">
            <v>Owner-Occupied</v>
          </cell>
          <cell r="N8949">
            <v>0</v>
          </cell>
          <cell r="O8949">
            <v>43831</v>
          </cell>
          <cell r="P8949" t="str">
            <v>Current</v>
          </cell>
        </row>
        <row r="8950">
          <cell r="B8950">
            <v>42417</v>
          </cell>
          <cell r="C8950">
            <v>11</v>
          </cell>
          <cell r="D8950" t="str">
            <v>NB</v>
          </cell>
          <cell r="E8950" t="str">
            <v>Transfer</v>
          </cell>
          <cell r="F8950" t="str">
            <v>Fixed</v>
          </cell>
          <cell r="I8950">
            <v>34.58</v>
          </cell>
          <cell r="J8950">
            <v>16.73</v>
          </cell>
          <cell r="K8950" t="str">
            <v>HiRatio</v>
          </cell>
          <cell r="L8950">
            <v>235763.5</v>
          </cell>
          <cell r="M8950" t="str">
            <v>Owner-Occupied</v>
          </cell>
          <cell r="N8950">
            <v>0</v>
          </cell>
          <cell r="O8950">
            <v>43831</v>
          </cell>
          <cell r="P8950" t="str">
            <v>Current</v>
          </cell>
        </row>
        <row r="8951">
          <cell r="B8951">
            <v>41183</v>
          </cell>
          <cell r="C8951">
            <v>51</v>
          </cell>
          <cell r="D8951" t="str">
            <v>AB</v>
          </cell>
          <cell r="E8951" t="str">
            <v>Port Increase</v>
          </cell>
          <cell r="F8951" t="str">
            <v>Fixed</v>
          </cell>
          <cell r="I8951">
            <v>28</v>
          </cell>
          <cell r="J8951">
            <v>26.59</v>
          </cell>
          <cell r="K8951" t="str">
            <v>HiRatio</v>
          </cell>
          <cell r="L8951">
            <v>0</v>
          </cell>
          <cell r="M8951" t="str">
            <v>Owner-Occupied</v>
          </cell>
          <cell r="N8951">
            <v>4</v>
          </cell>
          <cell r="O8951">
            <v>41365</v>
          </cell>
          <cell r="P8951" t="str">
            <v>Current</v>
          </cell>
        </row>
        <row r="8952">
          <cell r="B8952">
            <v>42384</v>
          </cell>
          <cell r="C8952">
            <v>12</v>
          </cell>
          <cell r="D8952" t="str">
            <v>BC</v>
          </cell>
          <cell r="E8952" t="str">
            <v>Purchase</v>
          </cell>
          <cell r="F8952" t="str">
            <v>ARM</v>
          </cell>
          <cell r="I8952">
            <v>34.24</v>
          </cell>
          <cell r="J8952">
            <v>20.2</v>
          </cell>
          <cell r="K8952" t="str">
            <v>Conv</v>
          </cell>
          <cell r="L8952">
            <v>362227.28</v>
          </cell>
          <cell r="M8952" t="str">
            <v>Rental</v>
          </cell>
          <cell r="N8952">
            <v>0</v>
          </cell>
          <cell r="O8952">
            <v>43831</v>
          </cell>
          <cell r="P8952" t="str">
            <v>Current</v>
          </cell>
        </row>
        <row r="8953">
          <cell r="B8953">
            <v>42034</v>
          </cell>
          <cell r="C8953">
            <v>24</v>
          </cell>
          <cell r="D8953" t="str">
            <v>AB</v>
          </cell>
          <cell r="E8953" t="str">
            <v>Purchase</v>
          </cell>
          <cell r="F8953" t="str">
            <v>Fixed</v>
          </cell>
          <cell r="I8953">
            <v>41.84</v>
          </cell>
          <cell r="J8953">
            <v>37.04</v>
          </cell>
          <cell r="K8953" t="str">
            <v>HiRatio</v>
          </cell>
          <cell r="L8953">
            <v>391643.98</v>
          </cell>
          <cell r="M8953" t="str">
            <v>Owner-Occupied</v>
          </cell>
          <cell r="N8953">
            <v>0</v>
          </cell>
          <cell r="O8953">
            <v>43831</v>
          </cell>
          <cell r="P8953" t="str">
            <v>Current</v>
          </cell>
        </row>
        <row r="8954">
          <cell r="B8954">
            <v>41625</v>
          </cell>
          <cell r="C8954">
            <v>37</v>
          </cell>
          <cell r="D8954" t="str">
            <v>ON</v>
          </cell>
          <cell r="E8954" t="str">
            <v>Purchase with Improvements</v>
          </cell>
          <cell r="F8954" t="str">
            <v>Fixed</v>
          </cell>
          <cell r="I8954">
            <v>31.71</v>
          </cell>
          <cell r="J8954">
            <v>30.42</v>
          </cell>
          <cell r="K8954" t="str">
            <v>HiRatio</v>
          </cell>
          <cell r="L8954">
            <v>0</v>
          </cell>
          <cell r="M8954" t="str">
            <v>Owner-Occupied</v>
          </cell>
          <cell r="N8954">
            <v>4</v>
          </cell>
          <cell r="O8954">
            <v>42094</v>
          </cell>
          <cell r="P8954" t="str">
            <v>Current</v>
          </cell>
        </row>
        <row r="8955">
          <cell r="B8955">
            <v>41361</v>
          </cell>
          <cell r="C8955">
            <v>46</v>
          </cell>
          <cell r="D8955" t="str">
            <v>SK</v>
          </cell>
          <cell r="E8955" t="str">
            <v>Purchase</v>
          </cell>
          <cell r="F8955" t="str">
            <v>Fixed</v>
          </cell>
          <cell r="I8955">
            <v>40.909999999999997</v>
          </cell>
          <cell r="J8955">
            <v>26.25</v>
          </cell>
          <cell r="K8955" t="str">
            <v>HiRatio</v>
          </cell>
          <cell r="L8955">
            <v>157066.32</v>
          </cell>
          <cell r="M8955" t="str">
            <v>Owner-Occupied</v>
          </cell>
          <cell r="N8955">
            <v>0</v>
          </cell>
          <cell r="O8955">
            <v>43831</v>
          </cell>
          <cell r="P8955" t="str">
            <v>Current</v>
          </cell>
        </row>
        <row r="8956">
          <cell r="B8956">
            <v>41761</v>
          </cell>
          <cell r="C8956">
            <v>32</v>
          </cell>
          <cell r="D8956" t="str">
            <v>AB</v>
          </cell>
          <cell r="E8956" t="str">
            <v>Purchase</v>
          </cell>
          <cell r="F8956" t="str">
            <v>Fixed</v>
          </cell>
          <cell r="I8956">
            <v>36.159999999999997</v>
          </cell>
          <cell r="J8956">
            <v>26.55</v>
          </cell>
          <cell r="K8956" t="str">
            <v>HiRatio</v>
          </cell>
          <cell r="L8956">
            <v>334656</v>
          </cell>
          <cell r="M8956" t="str">
            <v>Owner-Occupied</v>
          </cell>
          <cell r="N8956">
            <v>0</v>
          </cell>
          <cell r="O8956">
            <v>43831</v>
          </cell>
          <cell r="P8956" t="str">
            <v>Current</v>
          </cell>
        </row>
        <row r="8957">
          <cell r="B8957">
            <v>42125</v>
          </cell>
          <cell r="C8957">
            <v>20</v>
          </cell>
          <cell r="D8957" t="str">
            <v>AB</v>
          </cell>
          <cell r="E8957" t="str">
            <v>Purchase</v>
          </cell>
          <cell r="F8957" t="str">
            <v>Fixed</v>
          </cell>
          <cell r="I8957">
            <v>23.76</v>
          </cell>
          <cell r="J8957">
            <v>18.96</v>
          </cell>
          <cell r="K8957" t="str">
            <v>HiRatio</v>
          </cell>
          <cell r="L8957">
            <v>365883.99</v>
          </cell>
          <cell r="M8957" t="str">
            <v>Owner-Occupied</v>
          </cell>
          <cell r="N8957">
            <v>0</v>
          </cell>
          <cell r="O8957">
            <v>43831</v>
          </cell>
          <cell r="P8957" t="str">
            <v>Current</v>
          </cell>
        </row>
        <row r="8958">
          <cell r="B8958">
            <v>40724</v>
          </cell>
          <cell r="C8958">
            <v>67</v>
          </cell>
          <cell r="D8958" t="str">
            <v>AB</v>
          </cell>
          <cell r="E8958" t="str">
            <v>Purchase</v>
          </cell>
          <cell r="F8958" t="str">
            <v>Fixed</v>
          </cell>
          <cell r="I8958">
            <v>41.2</v>
          </cell>
          <cell r="J8958">
            <v>32.340000000000003</v>
          </cell>
          <cell r="K8958" t="str">
            <v>HiRatio</v>
          </cell>
          <cell r="L8958">
            <v>0</v>
          </cell>
          <cell r="M8958" t="str">
            <v>Owner-Occupied</v>
          </cell>
          <cell r="N8958">
            <v>4</v>
          </cell>
          <cell r="O8958">
            <v>42576</v>
          </cell>
          <cell r="P8958" t="str">
            <v>Current</v>
          </cell>
        </row>
        <row r="8959">
          <cell r="B8959">
            <v>41768</v>
          </cell>
          <cell r="C8959">
            <v>32</v>
          </cell>
          <cell r="D8959" t="str">
            <v>ON</v>
          </cell>
          <cell r="E8959" t="str">
            <v>Refinance External</v>
          </cell>
          <cell r="F8959" t="str">
            <v>ARM</v>
          </cell>
          <cell r="I8959">
            <v>20.64</v>
          </cell>
          <cell r="J8959">
            <v>16.59</v>
          </cell>
          <cell r="K8959" t="str">
            <v>Conv</v>
          </cell>
          <cell r="L8959">
            <v>0</v>
          </cell>
          <cell r="M8959" t="str">
            <v>Owner-Occupied</v>
          </cell>
          <cell r="N8959">
            <v>4</v>
          </cell>
          <cell r="O8959">
            <v>42548</v>
          </cell>
          <cell r="P8959" t="str">
            <v>Current</v>
          </cell>
        </row>
        <row r="8960">
          <cell r="B8960">
            <v>41282</v>
          </cell>
          <cell r="C8960">
            <v>48</v>
          </cell>
          <cell r="D8960" t="str">
            <v>ON</v>
          </cell>
          <cell r="E8960" t="str">
            <v>Refinance External</v>
          </cell>
          <cell r="F8960" t="str">
            <v>Fixed</v>
          </cell>
          <cell r="I8960">
            <v>29</v>
          </cell>
          <cell r="J8960">
            <v>29</v>
          </cell>
          <cell r="K8960" t="str">
            <v>Conv</v>
          </cell>
          <cell r="L8960">
            <v>134566.73000000001</v>
          </cell>
          <cell r="M8960" t="str">
            <v>Owner-Occupied</v>
          </cell>
          <cell r="N8960">
            <v>0</v>
          </cell>
          <cell r="O8960">
            <v>43831</v>
          </cell>
          <cell r="P8960" t="str">
            <v>Current</v>
          </cell>
        </row>
        <row r="8961">
          <cell r="B8961">
            <v>42314</v>
          </cell>
          <cell r="C8961">
            <v>14</v>
          </cell>
          <cell r="D8961" t="str">
            <v>AB</v>
          </cell>
          <cell r="E8961" t="str">
            <v>Purchase</v>
          </cell>
          <cell r="F8961" t="str">
            <v>Fixed</v>
          </cell>
          <cell r="I8961">
            <v>27.35</v>
          </cell>
          <cell r="J8961">
            <v>20.34</v>
          </cell>
          <cell r="K8961" t="str">
            <v>Conv</v>
          </cell>
          <cell r="L8961">
            <v>301755.34999999998</v>
          </cell>
          <cell r="M8961" t="str">
            <v>Owner-Occupied</v>
          </cell>
          <cell r="N8961">
            <v>0</v>
          </cell>
          <cell r="O8961">
            <v>43831</v>
          </cell>
          <cell r="P8961" t="str">
            <v>Current</v>
          </cell>
        </row>
        <row r="8962">
          <cell r="B8962">
            <v>41548</v>
          </cell>
          <cell r="C8962">
            <v>39</v>
          </cell>
          <cell r="D8962" t="str">
            <v>ON</v>
          </cell>
          <cell r="E8962" t="str">
            <v>Refinance External</v>
          </cell>
          <cell r="F8962" t="str">
            <v>ARM</v>
          </cell>
          <cell r="I8962">
            <v>36.32</v>
          </cell>
          <cell r="J8962">
            <v>28.42</v>
          </cell>
          <cell r="K8962" t="str">
            <v>Conv</v>
          </cell>
          <cell r="L8962">
            <v>264615.90000000002</v>
          </cell>
          <cell r="M8962" t="str">
            <v>Owner-Occupied</v>
          </cell>
          <cell r="N8962">
            <v>0</v>
          </cell>
          <cell r="O8962">
            <v>43831</v>
          </cell>
          <cell r="P8962" t="str">
            <v>Current</v>
          </cell>
        </row>
        <row r="8963">
          <cell r="B8963">
            <v>42095</v>
          </cell>
          <cell r="C8963">
            <v>21</v>
          </cell>
          <cell r="D8963" t="str">
            <v>ON</v>
          </cell>
          <cell r="E8963" t="str">
            <v>Refinance External</v>
          </cell>
          <cell r="F8963" t="str">
            <v>ARM</v>
          </cell>
          <cell r="I8963">
            <v>32.590000000000003</v>
          </cell>
          <cell r="J8963">
            <v>16.3</v>
          </cell>
          <cell r="K8963" t="str">
            <v>Conv</v>
          </cell>
          <cell r="L8963">
            <v>326209.82</v>
          </cell>
          <cell r="M8963" t="str">
            <v>Owner-Occupied</v>
          </cell>
          <cell r="N8963">
            <v>0</v>
          </cell>
          <cell r="O8963">
            <v>43831</v>
          </cell>
          <cell r="P8963" t="str">
            <v>Current</v>
          </cell>
        </row>
        <row r="8964">
          <cell r="B8964">
            <v>40742</v>
          </cell>
          <cell r="C8964">
            <v>66</v>
          </cell>
          <cell r="D8964" t="str">
            <v>AB</v>
          </cell>
          <cell r="E8964" t="str">
            <v>Refinance External</v>
          </cell>
          <cell r="F8964" t="str">
            <v>Fixed</v>
          </cell>
          <cell r="I8964">
            <v>37.799999999999997</v>
          </cell>
          <cell r="J8964">
            <v>23.43</v>
          </cell>
          <cell r="K8964" t="str">
            <v>Conv</v>
          </cell>
          <cell r="L8964">
            <v>223411.66</v>
          </cell>
          <cell r="M8964" t="str">
            <v>Rental</v>
          </cell>
          <cell r="N8964">
            <v>0</v>
          </cell>
          <cell r="O8964">
            <v>43831</v>
          </cell>
          <cell r="P8964" t="str">
            <v>Current</v>
          </cell>
        </row>
        <row r="8965">
          <cell r="B8965">
            <v>42061</v>
          </cell>
          <cell r="C8965">
            <v>23</v>
          </cell>
          <cell r="D8965" t="str">
            <v>ON</v>
          </cell>
          <cell r="E8965" t="str">
            <v>Purchase</v>
          </cell>
          <cell r="F8965" t="str">
            <v>Fixed</v>
          </cell>
          <cell r="I8965">
            <v>22.07</v>
          </cell>
          <cell r="J8965">
            <v>22.07</v>
          </cell>
          <cell r="K8965" t="str">
            <v>Conv</v>
          </cell>
          <cell r="L8965">
            <v>40227.129999999997</v>
          </cell>
          <cell r="M8965" t="str">
            <v>Owner-Occupied</v>
          </cell>
          <cell r="N8965">
            <v>0</v>
          </cell>
          <cell r="O8965">
            <v>43831</v>
          </cell>
          <cell r="P8965" t="str">
            <v>Current</v>
          </cell>
        </row>
        <row r="8966">
          <cell r="B8966">
            <v>41774</v>
          </cell>
          <cell r="C8966">
            <v>32</v>
          </cell>
          <cell r="D8966" t="str">
            <v>AB</v>
          </cell>
          <cell r="E8966" t="str">
            <v>Transfer</v>
          </cell>
          <cell r="F8966" t="str">
            <v>Fixed</v>
          </cell>
          <cell r="I8966">
            <v>42.26</v>
          </cell>
          <cell r="J8966">
            <v>13.99</v>
          </cell>
          <cell r="K8966" t="str">
            <v>HiRatio</v>
          </cell>
          <cell r="L8966">
            <v>0</v>
          </cell>
          <cell r="M8966" t="str">
            <v>Owner-Occupied</v>
          </cell>
          <cell r="N8966">
            <v>4</v>
          </cell>
          <cell r="O8966">
            <v>41929</v>
          </cell>
          <cell r="P8966" t="str">
            <v>Current</v>
          </cell>
        </row>
        <row r="8967">
          <cell r="B8967">
            <v>42636</v>
          </cell>
          <cell r="C8967">
            <v>4</v>
          </cell>
          <cell r="D8967" t="str">
            <v>SK</v>
          </cell>
          <cell r="E8967" t="str">
            <v>Purchase</v>
          </cell>
          <cell r="F8967" t="str">
            <v>Fixed</v>
          </cell>
          <cell r="I8967">
            <v>42.94</v>
          </cell>
          <cell r="J8967">
            <v>29.09</v>
          </cell>
          <cell r="K8967" t="str">
            <v>HiRatio</v>
          </cell>
          <cell r="L8967">
            <v>495523.3</v>
          </cell>
          <cell r="M8967" t="str">
            <v>Owner-Occupied</v>
          </cell>
          <cell r="N8967">
            <v>0</v>
          </cell>
          <cell r="O8967">
            <v>43831</v>
          </cell>
          <cell r="P8967" t="str">
            <v>Current</v>
          </cell>
        </row>
        <row r="8968">
          <cell r="B8968">
            <v>42649</v>
          </cell>
          <cell r="C8968">
            <v>3</v>
          </cell>
          <cell r="D8968" t="str">
            <v>AB</v>
          </cell>
          <cell r="E8968" t="str">
            <v>Purchase</v>
          </cell>
          <cell r="F8968" t="str">
            <v>Fixed</v>
          </cell>
          <cell r="I8968">
            <v>39.46</v>
          </cell>
          <cell r="J8968">
            <v>30.56</v>
          </cell>
          <cell r="K8968" t="str">
            <v>HiRatio</v>
          </cell>
          <cell r="L8968">
            <v>206468.88</v>
          </cell>
          <cell r="M8968" t="str">
            <v>Owner-Occupied</v>
          </cell>
          <cell r="N8968">
            <v>0</v>
          </cell>
          <cell r="O8968">
            <v>43831</v>
          </cell>
          <cell r="P8968" t="str">
            <v>Current</v>
          </cell>
        </row>
        <row r="8969">
          <cell r="B8969">
            <v>42087</v>
          </cell>
          <cell r="C8969">
            <v>22</v>
          </cell>
          <cell r="D8969" t="str">
            <v>AB</v>
          </cell>
          <cell r="E8969" t="str">
            <v>Refinance External</v>
          </cell>
          <cell r="F8969" t="str">
            <v>ARM</v>
          </cell>
          <cell r="I8969">
            <v>29.57</v>
          </cell>
          <cell r="J8969">
            <v>28.91</v>
          </cell>
          <cell r="K8969" t="str">
            <v>Conv</v>
          </cell>
          <cell r="L8969">
            <v>267188.7</v>
          </cell>
          <cell r="M8969" t="str">
            <v>Owner-Occupied</v>
          </cell>
          <cell r="N8969">
            <v>0</v>
          </cell>
          <cell r="O8969">
            <v>43831</v>
          </cell>
          <cell r="P8969" t="str">
            <v>Current</v>
          </cell>
        </row>
        <row r="8970">
          <cell r="B8970">
            <v>42033</v>
          </cell>
          <cell r="C8970">
            <v>24</v>
          </cell>
          <cell r="D8970" t="str">
            <v>ON</v>
          </cell>
          <cell r="E8970" t="str">
            <v>Refinance External</v>
          </cell>
          <cell r="F8970" t="str">
            <v>Fixed</v>
          </cell>
          <cell r="I8970">
            <v>43.54</v>
          </cell>
          <cell r="J8970">
            <v>19.760000000000002</v>
          </cell>
          <cell r="K8970" t="str">
            <v>Conv</v>
          </cell>
          <cell r="L8970">
            <v>415378.42</v>
          </cell>
          <cell r="M8970" t="str">
            <v>Owner-Occupied</v>
          </cell>
          <cell r="N8970">
            <v>0</v>
          </cell>
          <cell r="O8970">
            <v>43831</v>
          </cell>
          <cell r="P8970" t="str">
            <v>Current</v>
          </cell>
        </row>
        <row r="8971">
          <cell r="B8971">
            <v>41957</v>
          </cell>
          <cell r="C8971">
            <v>26</v>
          </cell>
          <cell r="D8971" t="str">
            <v>ON</v>
          </cell>
          <cell r="E8971" t="str">
            <v>Purchase</v>
          </cell>
          <cell r="F8971" t="str">
            <v>Fixed</v>
          </cell>
          <cell r="I8971">
            <v>40.520000000000003</v>
          </cell>
          <cell r="J8971">
            <v>28.01</v>
          </cell>
          <cell r="K8971" t="str">
            <v>HiRatio</v>
          </cell>
          <cell r="L8971">
            <v>0</v>
          </cell>
          <cell r="M8971" t="str">
            <v>Owner-Occupied</v>
          </cell>
          <cell r="N8971">
            <v>4</v>
          </cell>
          <cell r="O8971">
            <v>42646</v>
          </cell>
          <cell r="P8971" t="str">
            <v>Current</v>
          </cell>
        </row>
        <row r="8972">
          <cell r="B8972">
            <v>41760</v>
          </cell>
          <cell r="C8972">
            <v>32</v>
          </cell>
          <cell r="D8972" t="str">
            <v>AB</v>
          </cell>
          <cell r="E8972" t="str">
            <v>Transfer</v>
          </cell>
          <cell r="F8972" t="str">
            <v>ARM</v>
          </cell>
          <cell r="I8972">
            <v>37.21</v>
          </cell>
          <cell r="J8972">
            <v>24.64</v>
          </cell>
          <cell r="K8972" t="str">
            <v>Conv</v>
          </cell>
          <cell r="L8972">
            <v>546630.97</v>
          </cell>
          <cell r="M8972" t="str">
            <v>Owner-Occupied</v>
          </cell>
          <cell r="N8972">
            <v>0</v>
          </cell>
          <cell r="O8972">
            <v>43831</v>
          </cell>
          <cell r="P8972" t="str">
            <v>Current</v>
          </cell>
        </row>
        <row r="8973">
          <cell r="B8973">
            <v>41535</v>
          </cell>
          <cell r="C8973">
            <v>40</v>
          </cell>
          <cell r="D8973" t="str">
            <v>BC</v>
          </cell>
          <cell r="E8973" t="str">
            <v>Refinance External</v>
          </cell>
          <cell r="F8973" t="str">
            <v>ARM</v>
          </cell>
          <cell r="I8973">
            <v>23.33</v>
          </cell>
          <cell r="J8973">
            <v>22.82</v>
          </cell>
          <cell r="K8973" t="str">
            <v>Conv</v>
          </cell>
          <cell r="L8973">
            <v>347630.75</v>
          </cell>
          <cell r="M8973" t="str">
            <v>Owner-Occupied</v>
          </cell>
          <cell r="N8973">
            <v>0</v>
          </cell>
          <cell r="O8973">
            <v>43831</v>
          </cell>
          <cell r="P8973" t="str">
            <v>Current</v>
          </cell>
        </row>
        <row r="8974">
          <cell r="B8974">
            <v>41607</v>
          </cell>
          <cell r="C8974">
            <v>38</v>
          </cell>
          <cell r="D8974" t="str">
            <v>ON</v>
          </cell>
          <cell r="E8974" t="str">
            <v>Purchase</v>
          </cell>
          <cell r="F8974" t="str">
            <v>ARM</v>
          </cell>
          <cell r="I8974">
            <v>22.21</v>
          </cell>
          <cell r="J8974">
            <v>13.54</v>
          </cell>
          <cell r="K8974" t="str">
            <v>HiRatio</v>
          </cell>
          <cell r="L8974">
            <v>246205.32</v>
          </cell>
          <cell r="M8974" t="str">
            <v>Owner-Occupied</v>
          </cell>
          <cell r="N8974">
            <v>0</v>
          </cell>
          <cell r="O8974">
            <v>43831</v>
          </cell>
          <cell r="P8974" t="str">
            <v>Current</v>
          </cell>
        </row>
        <row r="8975">
          <cell r="B8975">
            <v>41929</v>
          </cell>
          <cell r="C8975">
            <v>27</v>
          </cell>
          <cell r="D8975" t="str">
            <v>AB</v>
          </cell>
          <cell r="E8975" t="str">
            <v>Purchase</v>
          </cell>
          <cell r="F8975" t="str">
            <v>Fixed</v>
          </cell>
          <cell r="I8975">
            <v>40.71</v>
          </cell>
          <cell r="J8975">
            <v>15.47</v>
          </cell>
          <cell r="K8975" t="str">
            <v>HiRatio</v>
          </cell>
          <cell r="L8975">
            <v>250058.21</v>
          </cell>
          <cell r="M8975" t="str">
            <v>Owner-Occupied</v>
          </cell>
          <cell r="N8975">
            <v>0</v>
          </cell>
          <cell r="O8975">
            <v>43831</v>
          </cell>
          <cell r="P8975" t="str">
            <v>Current</v>
          </cell>
        </row>
        <row r="8976">
          <cell r="B8976">
            <v>42745</v>
          </cell>
          <cell r="C8976">
            <v>0</v>
          </cell>
          <cell r="D8976" t="str">
            <v>ON</v>
          </cell>
          <cell r="E8976" t="str">
            <v>Purchase</v>
          </cell>
          <cell r="F8976" t="str">
            <v>Fixed</v>
          </cell>
          <cell r="I8976">
            <v>27.1</v>
          </cell>
          <cell r="J8976">
            <v>24.78</v>
          </cell>
          <cell r="K8976" t="str">
            <v>Conv</v>
          </cell>
          <cell r="L8976">
            <v>138222.21</v>
          </cell>
          <cell r="M8976" t="str">
            <v>Owner-Occupied</v>
          </cell>
          <cell r="N8976">
            <v>0</v>
          </cell>
          <cell r="O8976">
            <v>43831</v>
          </cell>
          <cell r="P8976" t="str">
            <v>Current</v>
          </cell>
        </row>
        <row r="8977">
          <cell r="B8977">
            <v>42095</v>
          </cell>
          <cell r="C8977">
            <v>21</v>
          </cell>
          <cell r="D8977" t="str">
            <v>BC</v>
          </cell>
          <cell r="E8977" t="str">
            <v>Transfer</v>
          </cell>
          <cell r="F8977" t="str">
            <v>Fixed</v>
          </cell>
          <cell r="I8977">
            <v>25.04</v>
          </cell>
          <cell r="J8977">
            <v>16.920000000000002</v>
          </cell>
          <cell r="K8977" t="str">
            <v>HiRatio</v>
          </cell>
          <cell r="L8977">
            <v>233297.4</v>
          </cell>
          <cell r="M8977" t="str">
            <v>Owner-Occupied</v>
          </cell>
          <cell r="N8977">
            <v>0</v>
          </cell>
          <cell r="O8977">
            <v>43831</v>
          </cell>
          <cell r="P8977" t="str">
            <v>Current</v>
          </cell>
        </row>
        <row r="8978">
          <cell r="B8978">
            <v>42299</v>
          </cell>
          <cell r="C8978">
            <v>15</v>
          </cell>
          <cell r="D8978" t="str">
            <v>AB</v>
          </cell>
          <cell r="E8978" t="str">
            <v>Transfer</v>
          </cell>
          <cell r="F8978" t="str">
            <v>ARM</v>
          </cell>
          <cell r="I8978">
            <v>21.52</v>
          </cell>
          <cell r="J8978">
            <v>20.91</v>
          </cell>
          <cell r="K8978" t="str">
            <v>HiRatio</v>
          </cell>
          <cell r="L8978">
            <v>243335.07</v>
          </cell>
          <cell r="M8978" t="str">
            <v>Owner-Occupied</v>
          </cell>
          <cell r="N8978">
            <v>0</v>
          </cell>
          <cell r="O8978">
            <v>43831</v>
          </cell>
          <cell r="P8978" t="str">
            <v>Current</v>
          </cell>
        </row>
        <row r="8979">
          <cell r="B8979">
            <v>42391</v>
          </cell>
          <cell r="C8979">
            <v>12</v>
          </cell>
          <cell r="D8979" t="str">
            <v>ON</v>
          </cell>
          <cell r="E8979" t="str">
            <v>ETO Existing Client</v>
          </cell>
          <cell r="F8979" t="str">
            <v>ARM</v>
          </cell>
          <cell r="I8979">
            <v>26.41</v>
          </cell>
          <cell r="J8979">
            <v>24.97</v>
          </cell>
          <cell r="K8979" t="str">
            <v>Conv</v>
          </cell>
          <cell r="L8979">
            <v>179439.78</v>
          </cell>
          <cell r="M8979" t="str">
            <v>Owner-Occupied</v>
          </cell>
          <cell r="N8979">
            <v>0</v>
          </cell>
          <cell r="O8979">
            <v>43831</v>
          </cell>
          <cell r="P8979" t="str">
            <v>Current</v>
          </cell>
        </row>
        <row r="8980">
          <cell r="B8980">
            <v>41593</v>
          </cell>
          <cell r="C8980">
            <v>38</v>
          </cell>
          <cell r="D8980" t="str">
            <v>NB</v>
          </cell>
          <cell r="E8980" t="str">
            <v>Refinance External</v>
          </cell>
          <cell r="F8980" t="str">
            <v>Fixed</v>
          </cell>
          <cell r="I8980">
            <v>24.25</v>
          </cell>
          <cell r="J8980">
            <v>13.93</v>
          </cell>
          <cell r="K8980" t="str">
            <v>Conv</v>
          </cell>
          <cell r="L8980">
            <v>0</v>
          </cell>
          <cell r="M8980" t="str">
            <v>Owner-Occupied</v>
          </cell>
          <cell r="N8980">
            <v>4</v>
          </cell>
          <cell r="O8980">
            <v>42331</v>
          </cell>
          <cell r="P8980" t="str">
            <v>Current</v>
          </cell>
        </row>
        <row r="8981">
          <cell r="B8981">
            <v>40843</v>
          </cell>
          <cell r="C8981">
            <v>63</v>
          </cell>
          <cell r="D8981" t="str">
            <v>AB</v>
          </cell>
          <cell r="E8981" t="str">
            <v>Purchase</v>
          </cell>
          <cell r="F8981" t="str">
            <v>Fixed</v>
          </cell>
          <cell r="I8981">
            <v>36.81</v>
          </cell>
          <cell r="J8981">
            <v>25.97</v>
          </cell>
          <cell r="K8981" t="str">
            <v>HiRatio</v>
          </cell>
          <cell r="L8981">
            <v>247679.78</v>
          </cell>
          <cell r="M8981" t="str">
            <v>Owner-Occupied</v>
          </cell>
          <cell r="N8981">
            <v>0</v>
          </cell>
          <cell r="O8981">
            <v>43831</v>
          </cell>
          <cell r="P8981" t="str">
            <v>Current</v>
          </cell>
        </row>
        <row r="8982">
          <cell r="B8982">
            <v>41430</v>
          </cell>
          <cell r="C8982">
            <v>43</v>
          </cell>
          <cell r="D8982" t="str">
            <v>ON</v>
          </cell>
          <cell r="E8982" t="str">
            <v>Purchase</v>
          </cell>
          <cell r="F8982" t="str">
            <v>Fixed</v>
          </cell>
          <cell r="I8982">
            <v>31.87</v>
          </cell>
          <cell r="J8982">
            <v>22.59</v>
          </cell>
          <cell r="K8982" t="str">
            <v>HiRatio</v>
          </cell>
          <cell r="L8982">
            <v>282504.53000000003</v>
          </cell>
          <cell r="M8982" t="str">
            <v>Owner-Occupied</v>
          </cell>
          <cell r="N8982">
            <v>0</v>
          </cell>
          <cell r="O8982">
            <v>43831</v>
          </cell>
          <cell r="P8982" t="str">
            <v>Current</v>
          </cell>
        </row>
        <row r="8983">
          <cell r="B8983">
            <v>42473</v>
          </cell>
          <cell r="C8983">
            <v>9</v>
          </cell>
          <cell r="D8983" t="str">
            <v>AB</v>
          </cell>
          <cell r="E8983" t="str">
            <v>Refinance External</v>
          </cell>
          <cell r="F8983" t="str">
            <v>ARM</v>
          </cell>
          <cell r="I8983">
            <v>31.14</v>
          </cell>
          <cell r="J8983">
            <v>28.17</v>
          </cell>
          <cell r="K8983" t="str">
            <v>Conv</v>
          </cell>
          <cell r="L8983">
            <v>0</v>
          </cell>
          <cell r="M8983" t="str">
            <v>Owner-Occupied</v>
          </cell>
          <cell r="N8983">
            <v>4</v>
          </cell>
          <cell r="O8983">
            <v>42615</v>
          </cell>
          <cell r="P8983" t="str">
            <v>Current</v>
          </cell>
        </row>
        <row r="8984">
          <cell r="B8984">
            <v>42531</v>
          </cell>
          <cell r="C8984">
            <v>7</v>
          </cell>
          <cell r="D8984" t="str">
            <v>BC</v>
          </cell>
          <cell r="E8984" t="str">
            <v>Refinance External</v>
          </cell>
          <cell r="F8984" t="str">
            <v>Fixed</v>
          </cell>
          <cell r="I8984">
            <v>39.520000000000003</v>
          </cell>
          <cell r="J8984">
            <v>26.68</v>
          </cell>
          <cell r="K8984" t="str">
            <v>Conv</v>
          </cell>
          <cell r="L8984">
            <v>232942.48</v>
          </cell>
          <cell r="M8984" t="str">
            <v>Owner-Occupied</v>
          </cell>
          <cell r="N8984">
            <v>0</v>
          </cell>
          <cell r="O8984">
            <v>43831</v>
          </cell>
          <cell r="P8984" t="str">
            <v>Current</v>
          </cell>
        </row>
        <row r="8985">
          <cell r="B8985">
            <v>41171</v>
          </cell>
          <cell r="C8985">
            <v>52</v>
          </cell>
          <cell r="D8985" t="str">
            <v>ON</v>
          </cell>
          <cell r="E8985" t="str">
            <v>Purchase</v>
          </cell>
          <cell r="F8985" t="str">
            <v>Fixed</v>
          </cell>
          <cell r="I8985">
            <v>31.57</v>
          </cell>
          <cell r="J8985">
            <v>30.52</v>
          </cell>
          <cell r="K8985" t="str">
            <v>Conv</v>
          </cell>
          <cell r="L8985">
            <v>0</v>
          </cell>
          <cell r="M8985" t="str">
            <v>Owner-Occupied</v>
          </cell>
          <cell r="N8985">
            <v>4</v>
          </cell>
          <cell r="O8985">
            <v>42691</v>
          </cell>
          <cell r="P8985" t="str">
            <v>Current</v>
          </cell>
        </row>
        <row r="8986">
          <cell r="B8986">
            <v>41971</v>
          </cell>
          <cell r="C8986">
            <v>26</v>
          </cell>
          <cell r="D8986" t="str">
            <v>ON</v>
          </cell>
          <cell r="E8986" t="str">
            <v>Purchase</v>
          </cell>
          <cell r="F8986" t="str">
            <v>Fixed</v>
          </cell>
          <cell r="I8986">
            <v>25.52</v>
          </cell>
          <cell r="J8986">
            <v>25.35</v>
          </cell>
          <cell r="K8986" t="str">
            <v>Conv</v>
          </cell>
          <cell r="L8986">
            <v>0</v>
          </cell>
          <cell r="M8986" t="str">
            <v>Owner-Occupied</v>
          </cell>
          <cell r="N8986">
            <v>4</v>
          </cell>
          <cell r="O8986">
            <v>42517</v>
          </cell>
          <cell r="P8986" t="str">
            <v>Current</v>
          </cell>
        </row>
        <row r="8987">
          <cell r="B8987">
            <v>42419</v>
          </cell>
          <cell r="C8987">
            <v>11</v>
          </cell>
          <cell r="D8987" t="str">
            <v>ON</v>
          </cell>
          <cell r="E8987" t="str">
            <v>Refinance External</v>
          </cell>
          <cell r="F8987" t="str">
            <v>Fixed</v>
          </cell>
          <cell r="I8987">
            <v>32.75</v>
          </cell>
          <cell r="J8987">
            <v>31.47</v>
          </cell>
          <cell r="K8987" t="str">
            <v>Conv</v>
          </cell>
          <cell r="L8987">
            <v>253659.06</v>
          </cell>
          <cell r="M8987" t="str">
            <v>Owner-Occupied</v>
          </cell>
          <cell r="N8987">
            <v>0</v>
          </cell>
          <cell r="O8987">
            <v>43831</v>
          </cell>
          <cell r="P8987" t="str">
            <v>Current</v>
          </cell>
        </row>
        <row r="8988">
          <cell r="B8988">
            <v>41894</v>
          </cell>
          <cell r="C8988">
            <v>28</v>
          </cell>
          <cell r="D8988" t="str">
            <v>ON</v>
          </cell>
          <cell r="E8988" t="str">
            <v>Refinance External</v>
          </cell>
          <cell r="F8988" t="str">
            <v>Fixed</v>
          </cell>
          <cell r="I8988">
            <v>35.53</v>
          </cell>
          <cell r="J8988">
            <v>27.39</v>
          </cell>
          <cell r="K8988" t="str">
            <v>Conv</v>
          </cell>
          <cell r="L8988">
            <v>399475.18</v>
          </cell>
          <cell r="M8988" t="str">
            <v>Owner-Occupied</v>
          </cell>
          <cell r="N8988">
            <v>0</v>
          </cell>
          <cell r="O8988">
            <v>43831</v>
          </cell>
          <cell r="P8988" t="str">
            <v>Current</v>
          </cell>
        </row>
        <row r="8989">
          <cell r="B8989">
            <v>41817</v>
          </cell>
          <cell r="C8989">
            <v>31</v>
          </cell>
          <cell r="D8989" t="str">
            <v>ON</v>
          </cell>
          <cell r="E8989" t="str">
            <v>Purchase</v>
          </cell>
          <cell r="F8989" t="str">
            <v>ARM</v>
          </cell>
          <cell r="I8989">
            <v>34.950000000000003</v>
          </cell>
          <cell r="J8989">
            <v>25.75</v>
          </cell>
          <cell r="K8989" t="str">
            <v>HiRatio</v>
          </cell>
          <cell r="L8989">
            <v>275417.3</v>
          </cell>
          <cell r="M8989" t="str">
            <v>Owner-Occupied</v>
          </cell>
          <cell r="N8989">
            <v>0</v>
          </cell>
          <cell r="O8989">
            <v>43831</v>
          </cell>
          <cell r="P8989" t="str">
            <v>Current</v>
          </cell>
        </row>
        <row r="8990">
          <cell r="B8990">
            <v>42100</v>
          </cell>
          <cell r="C8990">
            <v>21</v>
          </cell>
          <cell r="D8990" t="str">
            <v>ON</v>
          </cell>
          <cell r="E8990" t="str">
            <v>Refinance External</v>
          </cell>
          <cell r="F8990" t="str">
            <v>Fixed</v>
          </cell>
          <cell r="I8990">
            <v>29.01</v>
          </cell>
          <cell r="J8990">
            <v>19.02</v>
          </cell>
          <cell r="K8990" t="str">
            <v>Conv</v>
          </cell>
          <cell r="L8990">
            <v>294399.71999999997</v>
          </cell>
          <cell r="M8990" t="str">
            <v>Owner-Occupied</v>
          </cell>
          <cell r="N8990">
            <v>0</v>
          </cell>
          <cell r="O8990">
            <v>43831</v>
          </cell>
          <cell r="P8990" t="str">
            <v>Current</v>
          </cell>
        </row>
        <row r="8991">
          <cell r="B8991">
            <v>42550</v>
          </cell>
          <cell r="C8991">
            <v>7</v>
          </cell>
          <cell r="D8991" t="str">
            <v>AB</v>
          </cell>
          <cell r="E8991" t="str">
            <v>Purchase with Improvements</v>
          </cell>
          <cell r="F8991" t="str">
            <v>Fixed</v>
          </cell>
          <cell r="I8991">
            <v>35.49</v>
          </cell>
          <cell r="J8991">
            <v>21.1</v>
          </cell>
          <cell r="K8991" t="str">
            <v>HiRatio</v>
          </cell>
          <cell r="L8991">
            <v>400575.42</v>
          </cell>
          <cell r="M8991" t="str">
            <v>Owner-Occupied</v>
          </cell>
          <cell r="N8991">
            <v>0</v>
          </cell>
          <cell r="O8991">
            <v>43831</v>
          </cell>
          <cell r="P8991" t="str">
            <v>Current</v>
          </cell>
        </row>
        <row r="8992">
          <cell r="B8992">
            <v>41620</v>
          </cell>
          <cell r="C8992">
            <v>37</v>
          </cell>
          <cell r="D8992" t="str">
            <v>AB</v>
          </cell>
          <cell r="E8992" t="str">
            <v>Purchase</v>
          </cell>
          <cell r="F8992" t="str">
            <v>Fixed</v>
          </cell>
          <cell r="I8992">
            <v>42.24</v>
          </cell>
          <cell r="J8992">
            <v>34.21</v>
          </cell>
          <cell r="K8992" t="str">
            <v>HiRatio</v>
          </cell>
          <cell r="L8992">
            <v>236551.64</v>
          </cell>
          <cell r="M8992" t="str">
            <v>Owner-Occupied</v>
          </cell>
          <cell r="N8992">
            <v>0</v>
          </cell>
          <cell r="O8992">
            <v>43831</v>
          </cell>
          <cell r="P8992" t="str">
            <v>Current</v>
          </cell>
        </row>
        <row r="8993">
          <cell r="B8993">
            <v>40885</v>
          </cell>
          <cell r="C8993">
            <v>61</v>
          </cell>
          <cell r="D8993" t="str">
            <v>BC</v>
          </cell>
          <cell r="E8993" t="str">
            <v>Refinance External</v>
          </cell>
          <cell r="F8993" t="str">
            <v>ARM</v>
          </cell>
          <cell r="I8993">
            <v>41.04</v>
          </cell>
          <cell r="J8993">
            <v>21.39</v>
          </cell>
          <cell r="K8993" t="str">
            <v>Conv</v>
          </cell>
          <cell r="L8993">
            <v>0</v>
          </cell>
          <cell r="M8993" t="str">
            <v>Rental</v>
          </cell>
          <cell r="N8993">
            <v>4</v>
          </cell>
          <cell r="O8993">
            <v>42614</v>
          </cell>
          <cell r="P8993" t="str">
            <v>Current</v>
          </cell>
        </row>
        <row r="8994">
          <cell r="B8994">
            <v>42146</v>
          </cell>
          <cell r="C8994">
            <v>20</v>
          </cell>
          <cell r="D8994" t="str">
            <v>ON</v>
          </cell>
          <cell r="E8994" t="str">
            <v>Purchase</v>
          </cell>
          <cell r="F8994" t="str">
            <v>Fixed</v>
          </cell>
          <cell r="I8994">
            <v>37.869999999999997</v>
          </cell>
          <cell r="J8994">
            <v>33.840000000000003</v>
          </cell>
          <cell r="K8994" t="str">
            <v>HiRatio</v>
          </cell>
          <cell r="L8994">
            <v>425712.98</v>
          </cell>
          <cell r="M8994" t="str">
            <v>Owner-Occupied</v>
          </cell>
          <cell r="N8994">
            <v>0</v>
          </cell>
          <cell r="O8994">
            <v>43831</v>
          </cell>
          <cell r="P8994" t="str">
            <v>Current</v>
          </cell>
        </row>
        <row r="8995">
          <cell r="B8995">
            <v>41366</v>
          </cell>
          <cell r="C8995">
            <v>45</v>
          </cell>
          <cell r="D8995" t="str">
            <v>AB</v>
          </cell>
          <cell r="E8995" t="str">
            <v>Purchase</v>
          </cell>
          <cell r="F8995" t="str">
            <v>Fixed</v>
          </cell>
          <cell r="I8995">
            <v>36.619999999999997</v>
          </cell>
          <cell r="J8995">
            <v>28.19</v>
          </cell>
          <cell r="K8995" t="str">
            <v>HiRatio</v>
          </cell>
          <cell r="L8995">
            <v>0</v>
          </cell>
          <cell r="M8995" t="str">
            <v>Owner-Occupied</v>
          </cell>
          <cell r="N8995">
            <v>4</v>
          </cell>
          <cell r="O8995">
            <v>42612</v>
          </cell>
          <cell r="P8995" t="str">
            <v>Current</v>
          </cell>
        </row>
        <row r="8996">
          <cell r="B8996">
            <v>40589</v>
          </cell>
          <cell r="C8996">
            <v>71</v>
          </cell>
          <cell r="D8996" t="str">
            <v>AB</v>
          </cell>
          <cell r="E8996" t="str">
            <v>Purchase</v>
          </cell>
          <cell r="F8996" t="str">
            <v>Fixed</v>
          </cell>
          <cell r="I8996">
            <v>39.979999999999997</v>
          </cell>
          <cell r="J8996">
            <v>28.92</v>
          </cell>
          <cell r="K8996" t="str">
            <v>HiRatio</v>
          </cell>
          <cell r="L8996">
            <v>0</v>
          </cell>
          <cell r="M8996" t="str">
            <v>Owner-Occupied</v>
          </cell>
          <cell r="N8996">
            <v>4</v>
          </cell>
          <cell r="O8996">
            <v>41789</v>
          </cell>
          <cell r="P8996" t="str">
            <v>Current</v>
          </cell>
        </row>
        <row r="8997">
          <cell r="B8997">
            <v>41424</v>
          </cell>
          <cell r="C8997">
            <v>44</v>
          </cell>
          <cell r="D8997" t="str">
            <v>AB</v>
          </cell>
          <cell r="E8997" t="str">
            <v>Purchase</v>
          </cell>
          <cell r="F8997" t="str">
            <v>Fixed</v>
          </cell>
          <cell r="I8997">
            <v>38.22</v>
          </cell>
          <cell r="J8997">
            <v>37.270000000000003</v>
          </cell>
          <cell r="K8997" t="str">
            <v>HiRatio</v>
          </cell>
          <cell r="L8997">
            <v>279681.43</v>
          </cell>
          <cell r="M8997" t="str">
            <v>Owner-Occupied</v>
          </cell>
          <cell r="N8997">
            <v>0</v>
          </cell>
          <cell r="O8997">
            <v>43831</v>
          </cell>
          <cell r="P8997" t="str">
            <v>Current</v>
          </cell>
        </row>
        <row r="8998">
          <cell r="B8998">
            <v>41705</v>
          </cell>
          <cell r="C8998">
            <v>34</v>
          </cell>
          <cell r="D8998" t="str">
            <v>AB</v>
          </cell>
          <cell r="E8998" t="str">
            <v>Purchase</v>
          </cell>
          <cell r="F8998" t="str">
            <v>ARM</v>
          </cell>
          <cell r="I8998">
            <v>30.76</v>
          </cell>
          <cell r="J8998">
            <v>30.03</v>
          </cell>
          <cell r="K8998" t="str">
            <v>Conv</v>
          </cell>
          <cell r="L8998">
            <v>525672.85</v>
          </cell>
          <cell r="M8998" t="str">
            <v>Owner-Occupied</v>
          </cell>
          <cell r="N8998">
            <v>0</v>
          </cell>
          <cell r="O8998">
            <v>43831</v>
          </cell>
          <cell r="P8998" t="str">
            <v>Current</v>
          </cell>
        </row>
        <row r="8999">
          <cell r="B8999">
            <v>41605</v>
          </cell>
          <cell r="C8999">
            <v>38</v>
          </cell>
          <cell r="D8999" t="str">
            <v>BC</v>
          </cell>
          <cell r="E8999" t="str">
            <v>Purchase</v>
          </cell>
          <cell r="F8999" t="str">
            <v>Fixed</v>
          </cell>
          <cell r="I8999">
            <v>36.78</v>
          </cell>
          <cell r="J8999">
            <v>36.65</v>
          </cell>
          <cell r="K8999" t="str">
            <v>HiRatio</v>
          </cell>
          <cell r="L8999">
            <v>0</v>
          </cell>
          <cell r="M8999" t="str">
            <v>Owner-Occupied</v>
          </cell>
          <cell r="N8999">
            <v>4</v>
          </cell>
          <cell r="O8999">
            <v>42620</v>
          </cell>
          <cell r="P8999" t="str">
            <v>Current</v>
          </cell>
        </row>
        <row r="9000">
          <cell r="B9000">
            <v>41739</v>
          </cell>
          <cell r="C9000">
            <v>33</v>
          </cell>
          <cell r="D9000" t="str">
            <v>ON</v>
          </cell>
          <cell r="E9000" t="str">
            <v>Refinance External</v>
          </cell>
          <cell r="F9000" t="str">
            <v>Fixed</v>
          </cell>
          <cell r="I9000">
            <v>34.81</v>
          </cell>
          <cell r="J9000">
            <v>19.54</v>
          </cell>
          <cell r="K9000" t="str">
            <v>Conv</v>
          </cell>
          <cell r="L9000">
            <v>125870.85</v>
          </cell>
          <cell r="M9000" t="str">
            <v>Owner-Occupied</v>
          </cell>
          <cell r="N9000">
            <v>0</v>
          </cell>
          <cell r="O9000">
            <v>43831</v>
          </cell>
          <cell r="P9000" t="str">
            <v>Current</v>
          </cell>
        </row>
        <row r="9001">
          <cell r="B9001">
            <v>41808</v>
          </cell>
          <cell r="C9001">
            <v>31</v>
          </cell>
          <cell r="D9001" t="str">
            <v>AB</v>
          </cell>
          <cell r="E9001" t="str">
            <v>Purchase</v>
          </cell>
          <cell r="F9001" t="str">
            <v>Fixed</v>
          </cell>
          <cell r="I9001">
            <v>41.54</v>
          </cell>
          <cell r="J9001">
            <v>31.46</v>
          </cell>
          <cell r="K9001" t="str">
            <v>HiRatio</v>
          </cell>
          <cell r="L9001">
            <v>195627.15</v>
          </cell>
          <cell r="M9001" t="str">
            <v>Owner-Occupied</v>
          </cell>
          <cell r="N9001">
            <v>0</v>
          </cell>
          <cell r="O9001">
            <v>43831</v>
          </cell>
          <cell r="P9001" t="str">
            <v>Current</v>
          </cell>
        </row>
        <row r="9002">
          <cell r="B9002">
            <v>41628</v>
          </cell>
          <cell r="C9002">
            <v>37</v>
          </cell>
          <cell r="D9002" t="str">
            <v>AB</v>
          </cell>
          <cell r="E9002" t="str">
            <v>Purchase</v>
          </cell>
          <cell r="F9002" t="str">
            <v>ARM</v>
          </cell>
          <cell r="I9002">
            <v>33.17</v>
          </cell>
          <cell r="J9002">
            <v>31.24</v>
          </cell>
          <cell r="K9002" t="str">
            <v>Conv</v>
          </cell>
          <cell r="L9002">
            <v>329218.25</v>
          </cell>
          <cell r="M9002" t="str">
            <v>Owner-Occupied</v>
          </cell>
          <cell r="N9002">
            <v>0</v>
          </cell>
          <cell r="O9002">
            <v>43831</v>
          </cell>
          <cell r="P9002" t="str">
            <v>Current</v>
          </cell>
        </row>
        <row r="9003">
          <cell r="B9003">
            <v>41232</v>
          </cell>
          <cell r="C9003">
            <v>50</v>
          </cell>
          <cell r="D9003" t="str">
            <v>ON</v>
          </cell>
          <cell r="E9003" t="str">
            <v>Purchase</v>
          </cell>
          <cell r="F9003" t="str">
            <v>Fixed</v>
          </cell>
          <cell r="I9003">
            <v>23.62</v>
          </cell>
          <cell r="J9003">
            <v>20.18</v>
          </cell>
          <cell r="K9003" t="str">
            <v>HiRatio</v>
          </cell>
          <cell r="L9003">
            <v>0</v>
          </cell>
          <cell r="M9003" t="str">
            <v>Owner-Occupied</v>
          </cell>
          <cell r="N9003">
            <v>4</v>
          </cell>
          <cell r="O9003">
            <v>42696</v>
          </cell>
          <cell r="P9003" t="str">
            <v>Current</v>
          </cell>
        </row>
        <row r="9004">
          <cell r="B9004">
            <v>42171</v>
          </cell>
          <cell r="C9004">
            <v>19</v>
          </cell>
          <cell r="D9004" t="str">
            <v>ON</v>
          </cell>
          <cell r="E9004" t="str">
            <v>Purchase</v>
          </cell>
          <cell r="F9004" t="str">
            <v>Fixed</v>
          </cell>
          <cell r="I9004">
            <v>41.3</v>
          </cell>
          <cell r="J9004">
            <v>31.33</v>
          </cell>
          <cell r="K9004" t="str">
            <v>HiRatio</v>
          </cell>
          <cell r="L9004">
            <v>521041.96</v>
          </cell>
          <cell r="M9004" t="str">
            <v>Owner-Occupied</v>
          </cell>
          <cell r="N9004">
            <v>0</v>
          </cell>
          <cell r="O9004">
            <v>43831</v>
          </cell>
          <cell r="P9004" t="str">
            <v>Current</v>
          </cell>
        </row>
        <row r="9005">
          <cell r="B9005">
            <v>41004</v>
          </cell>
          <cell r="C9005">
            <v>57</v>
          </cell>
          <cell r="D9005" t="str">
            <v>AB</v>
          </cell>
          <cell r="E9005" t="str">
            <v>Purchase</v>
          </cell>
          <cell r="F9005" t="str">
            <v>Fixed</v>
          </cell>
          <cell r="I9005">
            <v>36.700000000000003</v>
          </cell>
          <cell r="J9005">
            <v>35.520000000000003</v>
          </cell>
          <cell r="K9005" t="str">
            <v>HiRatio</v>
          </cell>
          <cell r="L9005">
            <v>290822.89</v>
          </cell>
          <cell r="M9005" t="str">
            <v>Owner-Occupied</v>
          </cell>
          <cell r="N9005">
            <v>0</v>
          </cell>
          <cell r="O9005">
            <v>43831</v>
          </cell>
          <cell r="P9005" t="str">
            <v>Current</v>
          </cell>
        </row>
        <row r="9006">
          <cell r="B9006">
            <v>42338</v>
          </cell>
          <cell r="C9006">
            <v>14</v>
          </cell>
          <cell r="D9006" t="str">
            <v>ON</v>
          </cell>
          <cell r="E9006" t="str">
            <v>Purchase</v>
          </cell>
          <cell r="F9006" t="str">
            <v>ARM</v>
          </cell>
          <cell r="I9006">
            <v>22.43</v>
          </cell>
          <cell r="J9006">
            <v>17.53</v>
          </cell>
          <cell r="K9006" t="str">
            <v>Conv</v>
          </cell>
          <cell r="L9006">
            <v>406251.65</v>
          </cell>
          <cell r="M9006" t="str">
            <v>Owner-Occupied</v>
          </cell>
          <cell r="N9006">
            <v>0</v>
          </cell>
          <cell r="O9006">
            <v>43831</v>
          </cell>
          <cell r="P9006" t="str">
            <v>Current</v>
          </cell>
        </row>
        <row r="9007">
          <cell r="B9007">
            <v>41767</v>
          </cell>
          <cell r="C9007">
            <v>32</v>
          </cell>
          <cell r="D9007" t="str">
            <v>ON</v>
          </cell>
          <cell r="E9007" t="str">
            <v>Refinance External</v>
          </cell>
          <cell r="F9007" t="str">
            <v>ARM</v>
          </cell>
          <cell r="I9007">
            <v>29.57</v>
          </cell>
          <cell r="J9007">
            <v>20.65</v>
          </cell>
          <cell r="K9007" t="str">
            <v>Conv</v>
          </cell>
          <cell r="L9007">
            <v>151975.81</v>
          </cell>
          <cell r="M9007" t="str">
            <v>Owner-Occupied</v>
          </cell>
          <cell r="N9007">
            <v>0</v>
          </cell>
          <cell r="O9007">
            <v>43831</v>
          </cell>
          <cell r="P9007" t="str">
            <v>Current</v>
          </cell>
        </row>
        <row r="9008">
          <cell r="B9008">
            <v>41870</v>
          </cell>
          <cell r="C9008">
            <v>29</v>
          </cell>
          <cell r="D9008" t="str">
            <v>AB</v>
          </cell>
          <cell r="E9008" t="str">
            <v>Refinance External</v>
          </cell>
          <cell r="F9008" t="str">
            <v>Fixed</v>
          </cell>
          <cell r="I9008">
            <v>38.47</v>
          </cell>
          <cell r="J9008">
            <v>26.41</v>
          </cell>
          <cell r="K9008" t="str">
            <v>Conv</v>
          </cell>
          <cell r="L9008">
            <v>0</v>
          </cell>
          <cell r="M9008" t="str">
            <v>Owner-Occupied</v>
          </cell>
          <cell r="N9008">
            <v>4</v>
          </cell>
          <cell r="O9008">
            <v>42040</v>
          </cell>
          <cell r="P9008" t="str">
            <v>Current</v>
          </cell>
        </row>
        <row r="9009">
          <cell r="B9009">
            <v>41026</v>
          </cell>
          <cell r="C9009">
            <v>57</v>
          </cell>
          <cell r="D9009" t="str">
            <v>ON</v>
          </cell>
          <cell r="E9009" t="str">
            <v>Purchase</v>
          </cell>
          <cell r="F9009" t="str">
            <v>Fixed</v>
          </cell>
          <cell r="I9009">
            <v>29.92</v>
          </cell>
          <cell r="J9009">
            <v>24.04</v>
          </cell>
          <cell r="K9009" t="str">
            <v>HiRatio</v>
          </cell>
          <cell r="L9009">
            <v>0</v>
          </cell>
          <cell r="M9009" t="str">
            <v>Owner-Occupied</v>
          </cell>
          <cell r="N9009">
            <v>4</v>
          </cell>
          <cell r="O9009">
            <v>42121</v>
          </cell>
          <cell r="P9009" t="str">
            <v>Current</v>
          </cell>
        </row>
        <row r="9010">
          <cell r="B9010">
            <v>42067</v>
          </cell>
          <cell r="C9010">
            <v>22</v>
          </cell>
          <cell r="D9010" t="str">
            <v>ON</v>
          </cell>
          <cell r="E9010" t="str">
            <v>Purchase</v>
          </cell>
          <cell r="F9010" t="str">
            <v>ARM</v>
          </cell>
          <cell r="I9010">
            <v>26.77</v>
          </cell>
          <cell r="J9010">
            <v>5.01</v>
          </cell>
          <cell r="K9010" t="str">
            <v>Conv</v>
          </cell>
          <cell r="L9010">
            <v>0</v>
          </cell>
          <cell r="M9010" t="str">
            <v>Owner-Occupied</v>
          </cell>
          <cell r="N9010">
            <v>4</v>
          </cell>
          <cell r="O9010">
            <v>42601</v>
          </cell>
          <cell r="P9010" t="str">
            <v>Current</v>
          </cell>
        </row>
        <row r="9011">
          <cell r="B9011">
            <v>42600</v>
          </cell>
          <cell r="C9011">
            <v>5</v>
          </cell>
          <cell r="D9011" t="str">
            <v>ON</v>
          </cell>
          <cell r="E9011" t="str">
            <v>Purchase</v>
          </cell>
          <cell r="F9011" t="str">
            <v>ARM</v>
          </cell>
          <cell r="I9011">
            <v>19.64</v>
          </cell>
          <cell r="J9011">
            <v>19.32</v>
          </cell>
          <cell r="K9011" t="str">
            <v>Conv</v>
          </cell>
          <cell r="L9011">
            <v>900887.71</v>
          </cell>
          <cell r="M9011" t="str">
            <v>Owner-Occupied</v>
          </cell>
          <cell r="N9011">
            <v>0</v>
          </cell>
          <cell r="O9011">
            <v>43831</v>
          </cell>
          <cell r="P9011" t="str">
            <v>Current</v>
          </cell>
        </row>
        <row r="9012">
          <cell r="B9012">
            <v>40815</v>
          </cell>
          <cell r="C9012">
            <v>64</v>
          </cell>
          <cell r="D9012" t="str">
            <v>AB</v>
          </cell>
          <cell r="E9012" t="str">
            <v>Transfer</v>
          </cell>
          <cell r="F9012" t="str">
            <v>Fixed</v>
          </cell>
          <cell r="I9012">
            <v>42.05</v>
          </cell>
          <cell r="J9012">
            <v>41.48</v>
          </cell>
          <cell r="K9012" t="str">
            <v>Conv</v>
          </cell>
          <cell r="L9012">
            <v>0</v>
          </cell>
          <cell r="M9012" t="str">
            <v>Owner-Occupied</v>
          </cell>
          <cell r="N9012">
            <v>4</v>
          </cell>
          <cell r="O9012">
            <v>42339</v>
          </cell>
          <cell r="P9012" t="str">
            <v>Current</v>
          </cell>
        </row>
        <row r="9013">
          <cell r="B9013">
            <v>40864</v>
          </cell>
          <cell r="C9013">
            <v>62</v>
          </cell>
          <cell r="D9013" t="str">
            <v>ON</v>
          </cell>
          <cell r="E9013" t="str">
            <v>Purchase</v>
          </cell>
          <cell r="F9013" t="str">
            <v>Fixed</v>
          </cell>
          <cell r="I9013">
            <v>38.33</v>
          </cell>
          <cell r="J9013">
            <v>10.87</v>
          </cell>
          <cell r="K9013" t="str">
            <v>Conv</v>
          </cell>
          <cell r="L9013">
            <v>0</v>
          </cell>
          <cell r="M9013" t="str">
            <v>Rental</v>
          </cell>
          <cell r="N9013">
            <v>4</v>
          </cell>
          <cell r="O9013">
            <v>41354</v>
          </cell>
          <cell r="P9013" t="str">
            <v>Current</v>
          </cell>
        </row>
        <row r="9014">
          <cell r="B9014">
            <v>40963</v>
          </cell>
          <cell r="C9014">
            <v>59</v>
          </cell>
          <cell r="D9014" t="str">
            <v>ON</v>
          </cell>
          <cell r="E9014" t="str">
            <v>Portable</v>
          </cell>
          <cell r="F9014" t="str">
            <v>Fixed</v>
          </cell>
          <cell r="I9014">
            <v>35.21</v>
          </cell>
          <cell r="J9014">
            <v>30.5</v>
          </cell>
          <cell r="K9014" t="str">
            <v>HiRatio</v>
          </cell>
          <cell r="L9014">
            <v>0</v>
          </cell>
          <cell r="M9014" t="str">
            <v>Owner-Occupied</v>
          </cell>
          <cell r="N9014">
            <v>4</v>
          </cell>
          <cell r="O9014">
            <v>41493</v>
          </cell>
          <cell r="P9014" t="str">
            <v>Current</v>
          </cell>
        </row>
        <row r="9015">
          <cell r="B9015">
            <v>41197</v>
          </cell>
          <cell r="C9015">
            <v>51</v>
          </cell>
          <cell r="D9015" t="str">
            <v>AB</v>
          </cell>
          <cell r="E9015" t="str">
            <v>Purchase</v>
          </cell>
          <cell r="F9015" t="str">
            <v>Fixed</v>
          </cell>
          <cell r="I9015">
            <v>42.77</v>
          </cell>
          <cell r="J9015">
            <v>24.39</v>
          </cell>
          <cell r="K9015" t="str">
            <v>Conv</v>
          </cell>
          <cell r="L9015">
            <v>0</v>
          </cell>
          <cell r="M9015" t="str">
            <v>Owner-Occupied</v>
          </cell>
          <cell r="N9015">
            <v>4</v>
          </cell>
          <cell r="O9015">
            <v>42324</v>
          </cell>
          <cell r="P9015" t="str">
            <v>Current</v>
          </cell>
        </row>
        <row r="9016">
          <cell r="B9016">
            <v>42444</v>
          </cell>
          <cell r="C9016">
            <v>10</v>
          </cell>
          <cell r="D9016" t="str">
            <v>BC</v>
          </cell>
          <cell r="E9016" t="str">
            <v>Transfer</v>
          </cell>
          <cell r="F9016" t="str">
            <v>Fixed</v>
          </cell>
          <cell r="I9016">
            <v>30.81</v>
          </cell>
          <cell r="J9016">
            <v>21.38</v>
          </cell>
          <cell r="K9016" t="str">
            <v>HiRatio</v>
          </cell>
          <cell r="L9016">
            <v>350908.78</v>
          </cell>
          <cell r="M9016" t="str">
            <v>Owner-Occupied</v>
          </cell>
          <cell r="N9016">
            <v>0</v>
          </cell>
          <cell r="O9016">
            <v>43831</v>
          </cell>
          <cell r="P9016" t="str">
            <v>Current</v>
          </cell>
        </row>
        <row r="9017">
          <cell r="B9017">
            <v>41607</v>
          </cell>
          <cell r="C9017">
            <v>38</v>
          </cell>
          <cell r="D9017" t="str">
            <v>ON</v>
          </cell>
          <cell r="E9017" t="str">
            <v>Purchase</v>
          </cell>
          <cell r="F9017" t="str">
            <v>ARM</v>
          </cell>
          <cell r="I9017">
            <v>24.46</v>
          </cell>
          <cell r="J9017">
            <v>7.07</v>
          </cell>
          <cell r="K9017" t="str">
            <v>Conv</v>
          </cell>
          <cell r="L9017">
            <v>0</v>
          </cell>
          <cell r="M9017" t="str">
            <v>Second Home</v>
          </cell>
          <cell r="N9017">
            <v>4</v>
          </cell>
          <cell r="O9017">
            <v>42622</v>
          </cell>
          <cell r="P9017" t="str">
            <v>Current</v>
          </cell>
        </row>
        <row r="9018">
          <cell r="B9018">
            <v>42517</v>
          </cell>
          <cell r="C9018">
            <v>8</v>
          </cell>
          <cell r="D9018" t="str">
            <v>BC</v>
          </cell>
          <cell r="E9018" t="str">
            <v>Purchase</v>
          </cell>
          <cell r="F9018" t="str">
            <v>ARM</v>
          </cell>
          <cell r="I9018">
            <v>34.840000000000003</v>
          </cell>
          <cell r="J9018">
            <v>15.76</v>
          </cell>
          <cell r="K9018" t="str">
            <v>Conv</v>
          </cell>
          <cell r="L9018">
            <v>279312.63</v>
          </cell>
          <cell r="M9018" t="str">
            <v>Owner-Occupied</v>
          </cell>
          <cell r="N9018">
            <v>0</v>
          </cell>
          <cell r="O9018">
            <v>43831</v>
          </cell>
          <cell r="P9018" t="str">
            <v>Current</v>
          </cell>
        </row>
        <row r="9019">
          <cell r="B9019">
            <v>42108</v>
          </cell>
          <cell r="C9019">
            <v>21</v>
          </cell>
          <cell r="D9019" t="str">
            <v>ON</v>
          </cell>
          <cell r="E9019" t="str">
            <v>Refinance External</v>
          </cell>
          <cell r="F9019" t="str">
            <v>ARM</v>
          </cell>
          <cell r="I9019">
            <v>22.68</v>
          </cell>
          <cell r="J9019">
            <v>12.73</v>
          </cell>
          <cell r="K9019" t="str">
            <v>Conv</v>
          </cell>
          <cell r="L9019">
            <v>0</v>
          </cell>
          <cell r="M9019" t="str">
            <v>Owner-Occupied</v>
          </cell>
          <cell r="N9019">
            <v>4</v>
          </cell>
          <cell r="O9019">
            <v>42576</v>
          </cell>
          <cell r="P9019" t="str">
            <v>Current</v>
          </cell>
        </row>
        <row r="9020">
          <cell r="B9020">
            <v>40949</v>
          </cell>
          <cell r="C9020">
            <v>59</v>
          </cell>
          <cell r="D9020" t="str">
            <v>AB</v>
          </cell>
          <cell r="E9020" t="str">
            <v>Purchase</v>
          </cell>
          <cell r="F9020" t="str">
            <v>Fixed</v>
          </cell>
          <cell r="I9020">
            <v>25.42</v>
          </cell>
          <cell r="J9020">
            <v>22.13</v>
          </cell>
          <cell r="K9020" t="str">
            <v>HiRatio</v>
          </cell>
          <cell r="L9020">
            <v>0</v>
          </cell>
          <cell r="M9020" t="str">
            <v>Owner-Occupied</v>
          </cell>
          <cell r="N9020">
            <v>4</v>
          </cell>
          <cell r="O9020">
            <v>42410</v>
          </cell>
          <cell r="P9020" t="str">
            <v>Current</v>
          </cell>
        </row>
        <row r="9021">
          <cell r="B9021">
            <v>41024</v>
          </cell>
          <cell r="C9021">
            <v>57</v>
          </cell>
          <cell r="D9021" t="str">
            <v>SK</v>
          </cell>
          <cell r="E9021" t="str">
            <v>Purchase</v>
          </cell>
          <cell r="F9021" t="str">
            <v>Fixed</v>
          </cell>
          <cell r="I9021">
            <v>24.92</v>
          </cell>
          <cell r="J9021">
            <v>14.95</v>
          </cell>
          <cell r="K9021" t="str">
            <v>HiRatio</v>
          </cell>
          <cell r="L9021">
            <v>0</v>
          </cell>
          <cell r="M9021" t="str">
            <v>Owner-Occupied</v>
          </cell>
          <cell r="N9021">
            <v>4</v>
          </cell>
          <cell r="O9021">
            <v>42354</v>
          </cell>
          <cell r="P9021" t="str">
            <v>Current</v>
          </cell>
        </row>
        <row r="9022">
          <cell r="B9022">
            <v>40998</v>
          </cell>
          <cell r="C9022">
            <v>58</v>
          </cell>
          <cell r="D9022" t="str">
            <v>ON</v>
          </cell>
          <cell r="E9022" t="str">
            <v>Purchase</v>
          </cell>
          <cell r="F9022" t="str">
            <v>Fixed</v>
          </cell>
          <cell r="I9022">
            <v>32.83</v>
          </cell>
          <cell r="J9022">
            <v>31.3</v>
          </cell>
          <cell r="K9022" t="str">
            <v>HiRatio</v>
          </cell>
          <cell r="L9022">
            <v>0</v>
          </cell>
          <cell r="M9022" t="str">
            <v>Owner-Occupied</v>
          </cell>
          <cell r="N9022">
            <v>4</v>
          </cell>
          <cell r="O9022">
            <v>42499</v>
          </cell>
          <cell r="P9022" t="str">
            <v>Current</v>
          </cell>
        </row>
        <row r="9023">
          <cell r="B9023">
            <v>42695</v>
          </cell>
          <cell r="C9023">
            <v>2</v>
          </cell>
          <cell r="D9023" t="str">
            <v>SK</v>
          </cell>
          <cell r="E9023" t="str">
            <v>Purchase</v>
          </cell>
          <cell r="F9023" t="str">
            <v>Fixed</v>
          </cell>
          <cell r="I9023">
            <v>30.68</v>
          </cell>
          <cell r="J9023">
            <v>19.95</v>
          </cell>
          <cell r="K9023" t="str">
            <v>HiRatio</v>
          </cell>
          <cell r="L9023">
            <v>357477.09</v>
          </cell>
          <cell r="M9023" t="str">
            <v>Owner-Occupied</v>
          </cell>
          <cell r="N9023">
            <v>0</v>
          </cell>
          <cell r="O9023">
            <v>43831</v>
          </cell>
          <cell r="P9023" t="str">
            <v>Current</v>
          </cell>
        </row>
        <row r="9024">
          <cell r="B9024">
            <v>40837</v>
          </cell>
          <cell r="C9024">
            <v>63</v>
          </cell>
          <cell r="D9024" t="str">
            <v>SK</v>
          </cell>
          <cell r="E9024" t="str">
            <v>Purchase</v>
          </cell>
          <cell r="F9024" t="str">
            <v>Fixed</v>
          </cell>
          <cell r="I9024">
            <v>35.18</v>
          </cell>
          <cell r="J9024">
            <v>24.55</v>
          </cell>
          <cell r="K9024" t="str">
            <v>HiRatio</v>
          </cell>
          <cell r="L9024">
            <v>0</v>
          </cell>
          <cell r="M9024" t="str">
            <v>Owner-Occupied</v>
          </cell>
          <cell r="N9024">
            <v>4</v>
          </cell>
          <cell r="O9024">
            <v>42502</v>
          </cell>
          <cell r="P9024" t="str">
            <v>Current</v>
          </cell>
        </row>
        <row r="9025">
          <cell r="B9025">
            <v>42216</v>
          </cell>
          <cell r="C9025">
            <v>18</v>
          </cell>
          <cell r="D9025" t="str">
            <v>ON</v>
          </cell>
          <cell r="E9025" t="str">
            <v>Purchase</v>
          </cell>
          <cell r="F9025" t="str">
            <v>Fixed</v>
          </cell>
          <cell r="I9025">
            <v>40.01</v>
          </cell>
          <cell r="J9025">
            <v>24.22</v>
          </cell>
          <cell r="K9025" t="str">
            <v>HiRatio</v>
          </cell>
          <cell r="L9025">
            <v>502076.35</v>
          </cell>
          <cell r="M9025" t="str">
            <v>Owner-Occupied</v>
          </cell>
          <cell r="N9025">
            <v>0</v>
          </cell>
          <cell r="O9025">
            <v>43831</v>
          </cell>
          <cell r="P9025" t="str">
            <v>Current</v>
          </cell>
        </row>
        <row r="9026">
          <cell r="B9026">
            <v>42167</v>
          </cell>
          <cell r="C9026">
            <v>19</v>
          </cell>
          <cell r="D9026" t="str">
            <v>ON</v>
          </cell>
          <cell r="E9026" t="str">
            <v>Transfer</v>
          </cell>
          <cell r="F9026" t="str">
            <v>ARM</v>
          </cell>
          <cell r="I9026">
            <v>33.549999999999997</v>
          </cell>
          <cell r="J9026">
            <v>17.95</v>
          </cell>
          <cell r="K9026" t="str">
            <v>Conv</v>
          </cell>
          <cell r="L9026">
            <v>240004.52</v>
          </cell>
          <cell r="M9026" t="str">
            <v>Owner-Occupied</v>
          </cell>
          <cell r="N9026">
            <v>0</v>
          </cell>
          <cell r="O9026">
            <v>43831</v>
          </cell>
          <cell r="P9026" t="str">
            <v>Current</v>
          </cell>
        </row>
        <row r="9027">
          <cell r="B9027">
            <v>42695</v>
          </cell>
          <cell r="C9027">
            <v>2</v>
          </cell>
          <cell r="D9027" t="str">
            <v>ON</v>
          </cell>
          <cell r="E9027" t="str">
            <v>Purchase</v>
          </cell>
          <cell r="F9027" t="str">
            <v>Fixed</v>
          </cell>
          <cell r="I9027">
            <v>42.93</v>
          </cell>
          <cell r="J9027">
            <v>27.26</v>
          </cell>
          <cell r="K9027" t="str">
            <v>HiRatio</v>
          </cell>
          <cell r="L9027">
            <v>195877.86</v>
          </cell>
          <cell r="M9027" t="str">
            <v>Owner-Occupied</v>
          </cell>
          <cell r="N9027">
            <v>0</v>
          </cell>
          <cell r="O9027">
            <v>43831</v>
          </cell>
          <cell r="P9027" t="str">
            <v>Current</v>
          </cell>
        </row>
        <row r="9028">
          <cell r="B9028">
            <v>42118</v>
          </cell>
          <cell r="C9028">
            <v>21</v>
          </cell>
          <cell r="D9028" t="str">
            <v>AB</v>
          </cell>
          <cell r="E9028" t="str">
            <v>Purchase</v>
          </cell>
          <cell r="F9028" t="str">
            <v>Fixed</v>
          </cell>
          <cell r="I9028">
            <v>40.07</v>
          </cell>
          <cell r="J9028">
            <v>20.97</v>
          </cell>
          <cell r="K9028" t="str">
            <v>HiRatio</v>
          </cell>
          <cell r="L9028">
            <v>527224.05000000005</v>
          </cell>
          <cell r="M9028" t="str">
            <v>Owner-Occupied</v>
          </cell>
          <cell r="N9028">
            <v>0</v>
          </cell>
          <cell r="O9028">
            <v>43831</v>
          </cell>
          <cell r="P9028" t="str">
            <v>Current</v>
          </cell>
        </row>
        <row r="9029">
          <cell r="B9029">
            <v>42222</v>
          </cell>
          <cell r="C9029">
            <v>17</v>
          </cell>
          <cell r="D9029" t="str">
            <v>ON</v>
          </cell>
          <cell r="E9029" t="str">
            <v>Purchase</v>
          </cell>
          <cell r="F9029" t="str">
            <v>Fixed</v>
          </cell>
          <cell r="I9029">
            <v>42.94</v>
          </cell>
          <cell r="J9029">
            <v>33.58</v>
          </cell>
          <cell r="K9029" t="str">
            <v>HiRatio</v>
          </cell>
          <cell r="L9029">
            <v>577124.42000000004</v>
          </cell>
          <cell r="M9029" t="str">
            <v>Owner-Occupied</v>
          </cell>
          <cell r="N9029">
            <v>0</v>
          </cell>
          <cell r="O9029">
            <v>43831</v>
          </cell>
          <cell r="P9029" t="str">
            <v>Current</v>
          </cell>
        </row>
        <row r="9030">
          <cell r="B9030">
            <v>42705</v>
          </cell>
          <cell r="C9030">
            <v>1</v>
          </cell>
          <cell r="D9030" t="str">
            <v>ON</v>
          </cell>
          <cell r="E9030" t="str">
            <v>Refinance External</v>
          </cell>
          <cell r="F9030" t="str">
            <v>Fixed</v>
          </cell>
          <cell r="I9030">
            <v>18.5</v>
          </cell>
          <cell r="J9030">
            <v>14.23</v>
          </cell>
          <cell r="K9030" t="str">
            <v>Conv</v>
          </cell>
          <cell r="L9030">
            <v>397910.58</v>
          </cell>
          <cell r="M9030" t="str">
            <v>Owner-Occupied</v>
          </cell>
          <cell r="N9030">
            <v>0</v>
          </cell>
          <cell r="O9030">
            <v>43831</v>
          </cell>
          <cell r="P9030" t="str">
            <v>Current</v>
          </cell>
        </row>
        <row r="9031">
          <cell r="B9031">
            <v>41921</v>
          </cell>
          <cell r="C9031">
            <v>27</v>
          </cell>
          <cell r="D9031" t="str">
            <v>BC</v>
          </cell>
          <cell r="E9031" t="str">
            <v>Purchase</v>
          </cell>
          <cell r="F9031" t="str">
            <v>ARM</v>
          </cell>
          <cell r="I9031">
            <v>21.48</v>
          </cell>
          <cell r="J9031">
            <v>19.87</v>
          </cell>
          <cell r="K9031" t="str">
            <v>HiRatio</v>
          </cell>
          <cell r="L9031">
            <v>312444.2</v>
          </cell>
          <cell r="M9031" t="str">
            <v>Owner-Occupied</v>
          </cell>
          <cell r="N9031">
            <v>0</v>
          </cell>
          <cell r="O9031">
            <v>43831</v>
          </cell>
          <cell r="P9031" t="str">
            <v>Current</v>
          </cell>
        </row>
        <row r="9032">
          <cell r="B9032">
            <v>40890</v>
          </cell>
          <cell r="C9032">
            <v>61</v>
          </cell>
          <cell r="D9032" t="str">
            <v>ON</v>
          </cell>
          <cell r="E9032" t="str">
            <v>Purchase</v>
          </cell>
          <cell r="F9032" t="str">
            <v>ARM</v>
          </cell>
          <cell r="I9032">
            <v>31.91</v>
          </cell>
          <cell r="J9032">
            <v>16.190000000000001</v>
          </cell>
          <cell r="K9032" t="str">
            <v>Conv</v>
          </cell>
          <cell r="L9032">
            <v>0</v>
          </cell>
          <cell r="M9032" t="str">
            <v>Rental</v>
          </cell>
          <cell r="N9032">
            <v>4</v>
          </cell>
          <cell r="O9032">
            <v>41850</v>
          </cell>
          <cell r="P9032" t="str">
            <v>Current</v>
          </cell>
        </row>
        <row r="9033">
          <cell r="B9033">
            <v>42030</v>
          </cell>
          <cell r="C9033">
            <v>24</v>
          </cell>
          <cell r="D9033" t="str">
            <v>BC</v>
          </cell>
          <cell r="E9033" t="str">
            <v>Refinance External</v>
          </cell>
          <cell r="F9033" t="str">
            <v>Fixed</v>
          </cell>
          <cell r="I9033">
            <v>23.65</v>
          </cell>
          <cell r="J9033">
            <v>22.1</v>
          </cell>
          <cell r="K9033" t="str">
            <v>Conv</v>
          </cell>
          <cell r="L9033">
            <v>295016.40000000002</v>
          </cell>
          <cell r="M9033" t="str">
            <v>Owner-Occupied</v>
          </cell>
          <cell r="N9033">
            <v>0</v>
          </cell>
          <cell r="O9033">
            <v>43831</v>
          </cell>
          <cell r="P9033" t="str">
            <v>Current</v>
          </cell>
        </row>
        <row r="9034">
          <cell r="B9034">
            <v>40723</v>
          </cell>
          <cell r="C9034">
            <v>67</v>
          </cell>
          <cell r="D9034" t="str">
            <v>AB</v>
          </cell>
          <cell r="E9034" t="str">
            <v>Purchase</v>
          </cell>
          <cell r="F9034" t="str">
            <v>Fixed</v>
          </cell>
          <cell r="I9034">
            <v>16.93</v>
          </cell>
          <cell r="J9034">
            <v>15.31</v>
          </cell>
          <cell r="K9034" t="str">
            <v>Conv</v>
          </cell>
          <cell r="L9034">
            <v>0</v>
          </cell>
          <cell r="M9034" t="str">
            <v>Rental</v>
          </cell>
          <cell r="N9034">
            <v>4</v>
          </cell>
          <cell r="O9034">
            <v>42565</v>
          </cell>
          <cell r="P9034" t="str">
            <v>Current</v>
          </cell>
        </row>
        <row r="9035">
          <cell r="B9035">
            <v>42608</v>
          </cell>
          <cell r="C9035">
            <v>5</v>
          </cell>
          <cell r="D9035" t="str">
            <v>ON</v>
          </cell>
          <cell r="E9035" t="str">
            <v>Purchase</v>
          </cell>
          <cell r="F9035" t="str">
            <v>Fixed</v>
          </cell>
          <cell r="I9035">
            <v>40.25</v>
          </cell>
          <cell r="J9035">
            <v>32.67</v>
          </cell>
          <cell r="K9035" t="str">
            <v>HiRatio</v>
          </cell>
          <cell r="L9035">
            <v>492357.28</v>
          </cell>
          <cell r="M9035" t="str">
            <v>Owner-Occupied</v>
          </cell>
          <cell r="N9035">
            <v>0</v>
          </cell>
          <cell r="O9035">
            <v>43831</v>
          </cell>
          <cell r="P9035" t="str">
            <v>Current</v>
          </cell>
        </row>
        <row r="9036">
          <cell r="B9036">
            <v>42230</v>
          </cell>
          <cell r="C9036">
            <v>17</v>
          </cell>
          <cell r="D9036" t="str">
            <v>SK</v>
          </cell>
          <cell r="E9036" t="str">
            <v>Transfer</v>
          </cell>
          <cell r="F9036" t="str">
            <v>ARM</v>
          </cell>
          <cell r="I9036">
            <v>24.26</v>
          </cell>
          <cell r="J9036">
            <v>11.98</v>
          </cell>
          <cell r="K9036" t="str">
            <v>Conv</v>
          </cell>
          <cell r="L9036">
            <v>214043.76</v>
          </cell>
          <cell r="M9036" t="str">
            <v>Owner-Occupied</v>
          </cell>
          <cell r="N9036">
            <v>0</v>
          </cell>
          <cell r="O9036">
            <v>43831</v>
          </cell>
          <cell r="P9036" t="str">
            <v>Current</v>
          </cell>
        </row>
        <row r="9037">
          <cell r="B9037">
            <v>40900</v>
          </cell>
          <cell r="C9037">
            <v>61</v>
          </cell>
          <cell r="D9037" t="str">
            <v>ON</v>
          </cell>
          <cell r="E9037" t="str">
            <v>Refinance External</v>
          </cell>
          <cell r="F9037" t="str">
            <v>Fixed</v>
          </cell>
          <cell r="I9037">
            <v>36.68</v>
          </cell>
          <cell r="J9037">
            <v>13.72</v>
          </cell>
          <cell r="K9037" t="str">
            <v>Conv</v>
          </cell>
          <cell r="L9037">
            <v>116490.48</v>
          </cell>
          <cell r="M9037" t="str">
            <v>Rental</v>
          </cell>
          <cell r="N9037">
            <v>0</v>
          </cell>
          <cell r="O9037">
            <v>43831</v>
          </cell>
          <cell r="P9037" t="str">
            <v>Current</v>
          </cell>
        </row>
        <row r="9038">
          <cell r="B9038">
            <v>42487</v>
          </cell>
          <cell r="C9038">
            <v>9</v>
          </cell>
          <cell r="D9038" t="str">
            <v>ON</v>
          </cell>
          <cell r="E9038" t="str">
            <v>Refinance External</v>
          </cell>
          <cell r="F9038" t="str">
            <v>ARM</v>
          </cell>
          <cell r="I9038">
            <v>37.14</v>
          </cell>
          <cell r="J9038">
            <v>28.55</v>
          </cell>
          <cell r="K9038" t="str">
            <v>Conv</v>
          </cell>
          <cell r="L9038">
            <v>237581.55</v>
          </cell>
          <cell r="M9038" t="str">
            <v>Owner-Occupied</v>
          </cell>
          <cell r="N9038">
            <v>0</v>
          </cell>
          <cell r="O9038">
            <v>43831</v>
          </cell>
          <cell r="P9038" t="str">
            <v>Current</v>
          </cell>
        </row>
        <row r="9039">
          <cell r="B9039">
            <v>41799</v>
          </cell>
          <cell r="C9039">
            <v>31</v>
          </cell>
          <cell r="D9039" t="str">
            <v>BC</v>
          </cell>
          <cell r="E9039" t="str">
            <v>Refinance External</v>
          </cell>
          <cell r="F9039" t="str">
            <v>ARM</v>
          </cell>
          <cell r="I9039">
            <v>9.64</v>
          </cell>
          <cell r="J9039">
            <v>9.64</v>
          </cell>
          <cell r="K9039" t="str">
            <v>Conv</v>
          </cell>
          <cell r="L9039">
            <v>0</v>
          </cell>
          <cell r="M9039" t="str">
            <v>Owner-Occupied</v>
          </cell>
          <cell r="N9039">
            <v>4</v>
          </cell>
          <cell r="O9039">
            <v>42646</v>
          </cell>
          <cell r="P9039" t="str">
            <v>Current</v>
          </cell>
        </row>
        <row r="9040">
          <cell r="B9040">
            <v>42375</v>
          </cell>
          <cell r="C9040">
            <v>12</v>
          </cell>
          <cell r="D9040" t="str">
            <v>BC</v>
          </cell>
          <cell r="E9040" t="str">
            <v>Purchase</v>
          </cell>
          <cell r="F9040" t="str">
            <v>Fixed</v>
          </cell>
          <cell r="I9040">
            <v>31.9</v>
          </cell>
          <cell r="J9040">
            <v>23.59</v>
          </cell>
          <cell r="K9040" t="str">
            <v>HiRatio</v>
          </cell>
          <cell r="L9040">
            <v>374502.15</v>
          </cell>
          <cell r="M9040" t="str">
            <v>Owner-Occupied</v>
          </cell>
          <cell r="N9040">
            <v>0</v>
          </cell>
          <cell r="O9040">
            <v>43831</v>
          </cell>
          <cell r="P9040" t="str">
            <v>Current</v>
          </cell>
        </row>
        <row r="9041">
          <cell r="B9041">
            <v>41556</v>
          </cell>
          <cell r="C9041">
            <v>39</v>
          </cell>
          <cell r="D9041" t="str">
            <v>BC</v>
          </cell>
          <cell r="E9041" t="str">
            <v>Refinance External</v>
          </cell>
          <cell r="F9041" t="str">
            <v>Fixed</v>
          </cell>
          <cell r="I9041">
            <v>23.23</v>
          </cell>
          <cell r="J9041">
            <v>22.66</v>
          </cell>
          <cell r="K9041" t="str">
            <v>Conv</v>
          </cell>
          <cell r="L9041">
            <v>214141.43</v>
          </cell>
          <cell r="M9041" t="str">
            <v>Owner-Occupied</v>
          </cell>
          <cell r="N9041">
            <v>0</v>
          </cell>
          <cell r="O9041">
            <v>43831</v>
          </cell>
          <cell r="P9041" t="str">
            <v>Current</v>
          </cell>
        </row>
        <row r="9042">
          <cell r="B9042">
            <v>41453</v>
          </cell>
          <cell r="C9042">
            <v>43</v>
          </cell>
          <cell r="D9042" t="str">
            <v>SK</v>
          </cell>
          <cell r="E9042" t="str">
            <v>Purchase</v>
          </cell>
          <cell r="F9042" t="str">
            <v>Fixed</v>
          </cell>
          <cell r="I9042">
            <v>39.43</v>
          </cell>
          <cell r="J9042">
            <v>37.86</v>
          </cell>
          <cell r="K9042" t="str">
            <v>HiRatio</v>
          </cell>
          <cell r="L9042">
            <v>246992.08</v>
          </cell>
          <cell r="M9042" t="str">
            <v>Owner-Occupied</v>
          </cell>
          <cell r="N9042">
            <v>0</v>
          </cell>
          <cell r="O9042">
            <v>43831</v>
          </cell>
          <cell r="P9042" t="str">
            <v>Current</v>
          </cell>
        </row>
        <row r="9043">
          <cell r="B9043">
            <v>42458</v>
          </cell>
          <cell r="C9043">
            <v>10</v>
          </cell>
          <cell r="D9043" t="str">
            <v>ON</v>
          </cell>
          <cell r="E9043" t="str">
            <v>Transfer</v>
          </cell>
          <cell r="F9043" t="str">
            <v>Fixed</v>
          </cell>
          <cell r="I9043">
            <v>37.880000000000003</v>
          </cell>
          <cell r="J9043">
            <v>31.88</v>
          </cell>
          <cell r="K9043" t="str">
            <v>Conv</v>
          </cell>
          <cell r="L9043">
            <v>325541.18</v>
          </cell>
          <cell r="M9043" t="str">
            <v>Owner-Occupied</v>
          </cell>
          <cell r="N9043">
            <v>0</v>
          </cell>
          <cell r="O9043">
            <v>43831</v>
          </cell>
          <cell r="P9043" t="str">
            <v>Current</v>
          </cell>
        </row>
        <row r="9044">
          <cell r="B9044">
            <v>41730</v>
          </cell>
          <cell r="C9044">
            <v>33</v>
          </cell>
          <cell r="D9044" t="str">
            <v>SK</v>
          </cell>
          <cell r="E9044" t="str">
            <v>Purchase</v>
          </cell>
          <cell r="F9044" t="str">
            <v>ARM</v>
          </cell>
          <cell r="I9044">
            <v>26.92</v>
          </cell>
          <cell r="J9044">
            <v>17.170000000000002</v>
          </cell>
          <cell r="K9044" t="str">
            <v>Conv</v>
          </cell>
          <cell r="L9044">
            <v>118953.02</v>
          </cell>
          <cell r="M9044" t="str">
            <v>Owner-Occupied</v>
          </cell>
          <cell r="N9044">
            <v>0</v>
          </cell>
          <cell r="O9044">
            <v>43831</v>
          </cell>
          <cell r="P9044" t="str">
            <v>Current</v>
          </cell>
        </row>
        <row r="9045">
          <cell r="B9045">
            <v>41607</v>
          </cell>
          <cell r="C9045">
            <v>38</v>
          </cell>
          <cell r="D9045" t="str">
            <v>NB</v>
          </cell>
          <cell r="E9045" t="str">
            <v>Refinance External</v>
          </cell>
          <cell r="F9045" t="str">
            <v>Fixed</v>
          </cell>
          <cell r="I9045">
            <v>23.1</v>
          </cell>
          <cell r="J9045">
            <v>9.36</v>
          </cell>
          <cell r="K9045" t="str">
            <v>Conv</v>
          </cell>
          <cell r="L9045">
            <v>0</v>
          </cell>
          <cell r="M9045" t="str">
            <v>Owner-Occupied</v>
          </cell>
          <cell r="N9045">
            <v>4</v>
          </cell>
          <cell r="O9045">
            <v>42709</v>
          </cell>
          <cell r="P9045" t="str">
            <v>Current</v>
          </cell>
        </row>
        <row r="9046">
          <cell r="B9046">
            <v>42256</v>
          </cell>
          <cell r="C9046">
            <v>16</v>
          </cell>
          <cell r="D9046" t="str">
            <v>BC</v>
          </cell>
          <cell r="E9046" t="str">
            <v>Transfer</v>
          </cell>
          <cell r="F9046" t="str">
            <v>ARM</v>
          </cell>
          <cell r="I9046">
            <v>22.02</v>
          </cell>
          <cell r="J9046">
            <v>21.45</v>
          </cell>
          <cell r="K9046" t="str">
            <v>Conv</v>
          </cell>
          <cell r="L9046">
            <v>221923.23</v>
          </cell>
          <cell r="M9046" t="str">
            <v>Owner-Occupied</v>
          </cell>
          <cell r="N9046">
            <v>0</v>
          </cell>
          <cell r="O9046">
            <v>43831</v>
          </cell>
          <cell r="P9046" t="str">
            <v>Current</v>
          </cell>
        </row>
        <row r="9047">
          <cell r="B9047">
            <v>41908</v>
          </cell>
          <cell r="C9047">
            <v>28</v>
          </cell>
          <cell r="D9047" t="str">
            <v>ON</v>
          </cell>
          <cell r="E9047" t="str">
            <v>Purchase</v>
          </cell>
          <cell r="F9047" t="str">
            <v>Fixed</v>
          </cell>
          <cell r="I9047">
            <v>28.66</v>
          </cell>
          <cell r="J9047">
            <v>24.31</v>
          </cell>
          <cell r="K9047" t="str">
            <v>HiRatio</v>
          </cell>
          <cell r="L9047">
            <v>114771.96</v>
          </cell>
          <cell r="M9047" t="str">
            <v>Owner-Occupied</v>
          </cell>
          <cell r="N9047">
            <v>0</v>
          </cell>
          <cell r="O9047">
            <v>43831</v>
          </cell>
          <cell r="P9047" t="str">
            <v>Current</v>
          </cell>
        </row>
        <row r="9048">
          <cell r="B9048">
            <v>42013</v>
          </cell>
          <cell r="C9048">
            <v>24</v>
          </cell>
          <cell r="D9048" t="str">
            <v>AB</v>
          </cell>
          <cell r="E9048" t="str">
            <v>Refinance External</v>
          </cell>
          <cell r="F9048" t="str">
            <v>Fixed</v>
          </cell>
          <cell r="I9048">
            <v>41.84</v>
          </cell>
          <cell r="J9048">
            <v>21.72</v>
          </cell>
          <cell r="K9048" t="str">
            <v>Conv</v>
          </cell>
          <cell r="L9048">
            <v>146443.35</v>
          </cell>
          <cell r="M9048" t="str">
            <v>Owner-Occupied</v>
          </cell>
          <cell r="N9048">
            <v>0</v>
          </cell>
          <cell r="O9048">
            <v>43831</v>
          </cell>
          <cell r="P9048" t="str">
            <v>Current</v>
          </cell>
        </row>
        <row r="9049">
          <cell r="B9049">
            <v>41816</v>
          </cell>
          <cell r="C9049">
            <v>31</v>
          </cell>
          <cell r="D9049" t="str">
            <v>AB</v>
          </cell>
          <cell r="E9049" t="str">
            <v>Transfer</v>
          </cell>
          <cell r="F9049" t="str">
            <v>Fixed</v>
          </cell>
          <cell r="I9049">
            <v>38.67</v>
          </cell>
          <cell r="J9049">
            <v>34.869999999999997</v>
          </cell>
          <cell r="K9049" t="str">
            <v>HiRatio</v>
          </cell>
          <cell r="L9049">
            <v>178622.63</v>
          </cell>
          <cell r="M9049" t="str">
            <v>Owner-Occupied</v>
          </cell>
          <cell r="N9049">
            <v>0</v>
          </cell>
          <cell r="O9049">
            <v>43831</v>
          </cell>
          <cell r="P9049" t="str">
            <v>Current</v>
          </cell>
        </row>
        <row r="9050">
          <cell r="B9050">
            <v>41562</v>
          </cell>
          <cell r="C9050">
            <v>39</v>
          </cell>
          <cell r="D9050" t="str">
            <v>ON</v>
          </cell>
          <cell r="E9050" t="str">
            <v>Purchase</v>
          </cell>
          <cell r="F9050" t="str">
            <v>ARM</v>
          </cell>
          <cell r="I9050">
            <v>21.83</v>
          </cell>
          <cell r="J9050">
            <v>21.75</v>
          </cell>
          <cell r="K9050" t="str">
            <v>Conv</v>
          </cell>
          <cell r="L9050">
            <v>118258.62</v>
          </cell>
          <cell r="M9050" t="str">
            <v>Owner-Occupied</v>
          </cell>
          <cell r="N9050">
            <v>0</v>
          </cell>
          <cell r="O9050">
            <v>43831</v>
          </cell>
          <cell r="P9050" t="str">
            <v>Current</v>
          </cell>
        </row>
        <row r="9051">
          <cell r="B9051">
            <v>41173</v>
          </cell>
          <cell r="C9051">
            <v>52</v>
          </cell>
          <cell r="D9051" t="str">
            <v>AB</v>
          </cell>
          <cell r="E9051" t="str">
            <v>Refinance External</v>
          </cell>
          <cell r="F9051" t="str">
            <v>Fixed</v>
          </cell>
          <cell r="I9051">
            <v>41.63</v>
          </cell>
          <cell r="J9051">
            <v>30.53</v>
          </cell>
          <cell r="K9051" t="str">
            <v>Conv</v>
          </cell>
          <cell r="L9051">
            <v>0</v>
          </cell>
          <cell r="M9051" t="str">
            <v>Owner-Occupied</v>
          </cell>
          <cell r="N9051">
            <v>4</v>
          </cell>
          <cell r="O9051">
            <v>41572</v>
          </cell>
          <cell r="P9051" t="str">
            <v>Current</v>
          </cell>
        </row>
        <row r="9052">
          <cell r="B9052">
            <v>42688</v>
          </cell>
          <cell r="C9052">
            <v>2</v>
          </cell>
          <cell r="D9052" t="str">
            <v>ON</v>
          </cell>
          <cell r="E9052" t="str">
            <v>Purchase</v>
          </cell>
          <cell r="F9052" t="str">
            <v>ARM</v>
          </cell>
          <cell r="I9052">
            <v>36.67</v>
          </cell>
          <cell r="J9052">
            <v>31.37</v>
          </cell>
          <cell r="K9052" t="str">
            <v>HiRatio</v>
          </cell>
          <cell r="L9052">
            <v>315357</v>
          </cell>
          <cell r="M9052" t="str">
            <v>Owner-Occupied</v>
          </cell>
          <cell r="N9052">
            <v>0</v>
          </cell>
          <cell r="O9052">
            <v>43831</v>
          </cell>
          <cell r="P9052" t="str">
            <v>Current</v>
          </cell>
        </row>
        <row r="9053">
          <cell r="B9053">
            <v>40863</v>
          </cell>
          <cell r="C9053">
            <v>62</v>
          </cell>
          <cell r="D9053" t="str">
            <v>AB</v>
          </cell>
          <cell r="E9053" t="str">
            <v>Purchase</v>
          </cell>
          <cell r="F9053" t="str">
            <v>Fixed</v>
          </cell>
          <cell r="I9053">
            <v>21.71</v>
          </cell>
          <cell r="J9053">
            <v>20.67</v>
          </cell>
          <cell r="K9053" t="str">
            <v>HiRatio</v>
          </cell>
          <cell r="L9053">
            <v>344745.34</v>
          </cell>
          <cell r="M9053" t="str">
            <v>Owner-Occupied</v>
          </cell>
          <cell r="N9053">
            <v>0</v>
          </cell>
          <cell r="O9053">
            <v>43831</v>
          </cell>
          <cell r="P9053" t="str">
            <v>Current</v>
          </cell>
        </row>
        <row r="9054">
          <cell r="B9054">
            <v>42466</v>
          </cell>
          <cell r="C9054">
            <v>9</v>
          </cell>
          <cell r="D9054" t="str">
            <v>ON</v>
          </cell>
          <cell r="E9054" t="str">
            <v>Purchase</v>
          </cell>
          <cell r="F9054" t="str">
            <v>Fixed</v>
          </cell>
          <cell r="I9054">
            <v>23.56</v>
          </cell>
          <cell r="J9054">
            <v>19.45</v>
          </cell>
          <cell r="K9054" t="str">
            <v>Conv</v>
          </cell>
          <cell r="L9054">
            <v>419843.42</v>
          </cell>
          <cell r="M9054" t="str">
            <v>Owner-Occupied</v>
          </cell>
          <cell r="N9054">
            <v>0</v>
          </cell>
          <cell r="O9054">
            <v>43831</v>
          </cell>
          <cell r="P9054" t="str">
            <v>Current</v>
          </cell>
        </row>
        <row r="9055">
          <cell r="B9055">
            <v>41962</v>
          </cell>
          <cell r="C9055">
            <v>26</v>
          </cell>
          <cell r="D9055" t="str">
            <v>AB</v>
          </cell>
          <cell r="E9055" t="str">
            <v>Transfer</v>
          </cell>
          <cell r="F9055" t="str">
            <v>Fixed</v>
          </cell>
          <cell r="I9055">
            <v>28.56</v>
          </cell>
          <cell r="J9055">
            <v>21.82</v>
          </cell>
          <cell r="K9055" t="str">
            <v>HiRatio</v>
          </cell>
          <cell r="L9055">
            <v>0</v>
          </cell>
          <cell r="M9055" t="str">
            <v>Owner-Occupied</v>
          </cell>
          <cell r="N9055">
            <v>4</v>
          </cell>
          <cell r="O9055">
            <v>42495</v>
          </cell>
          <cell r="P9055" t="str">
            <v>Current</v>
          </cell>
        </row>
        <row r="9056">
          <cell r="B9056">
            <v>41542</v>
          </cell>
          <cell r="C9056">
            <v>40</v>
          </cell>
          <cell r="D9056" t="str">
            <v>ON</v>
          </cell>
          <cell r="E9056" t="str">
            <v>Purchase</v>
          </cell>
          <cell r="F9056" t="str">
            <v>Fixed</v>
          </cell>
          <cell r="I9056">
            <v>20.74</v>
          </cell>
          <cell r="J9056">
            <v>11.98</v>
          </cell>
          <cell r="K9056" t="str">
            <v>HiRatio</v>
          </cell>
          <cell r="L9056">
            <v>67291.23</v>
          </cell>
          <cell r="M9056" t="str">
            <v>Owner-Occupied</v>
          </cell>
          <cell r="N9056">
            <v>0</v>
          </cell>
          <cell r="O9056">
            <v>43831</v>
          </cell>
          <cell r="P9056" t="str">
            <v>Current</v>
          </cell>
        </row>
        <row r="9057">
          <cell r="B9057">
            <v>41787</v>
          </cell>
          <cell r="C9057">
            <v>32</v>
          </cell>
          <cell r="D9057" t="str">
            <v>ON</v>
          </cell>
          <cell r="E9057" t="str">
            <v>Purchase</v>
          </cell>
          <cell r="F9057" t="str">
            <v>ARM</v>
          </cell>
          <cell r="I9057">
            <v>22.43</v>
          </cell>
          <cell r="J9057">
            <v>21.73</v>
          </cell>
          <cell r="K9057" t="str">
            <v>HiRatio</v>
          </cell>
          <cell r="L9057">
            <v>406833.01</v>
          </cell>
          <cell r="M9057" t="str">
            <v>Owner-Occupied</v>
          </cell>
          <cell r="N9057">
            <v>0</v>
          </cell>
          <cell r="O9057">
            <v>43831</v>
          </cell>
          <cell r="P9057" t="str">
            <v>Current</v>
          </cell>
        </row>
        <row r="9058">
          <cell r="B9058">
            <v>42711</v>
          </cell>
          <cell r="C9058">
            <v>1</v>
          </cell>
          <cell r="D9058" t="str">
            <v>AB</v>
          </cell>
          <cell r="E9058" t="str">
            <v>Purchase</v>
          </cell>
          <cell r="F9058" t="str">
            <v>Fixed</v>
          </cell>
          <cell r="I9058">
            <v>36.25</v>
          </cell>
          <cell r="J9058">
            <v>22.04</v>
          </cell>
          <cell r="K9058" t="str">
            <v>HiRatio</v>
          </cell>
          <cell r="L9058">
            <v>733391.35</v>
          </cell>
          <cell r="M9058" t="str">
            <v>Owner-Occupied</v>
          </cell>
          <cell r="N9058">
            <v>0</v>
          </cell>
          <cell r="O9058">
            <v>43831</v>
          </cell>
          <cell r="P9058" t="str">
            <v>Current</v>
          </cell>
        </row>
        <row r="9059">
          <cell r="B9059">
            <v>41106</v>
          </cell>
          <cell r="C9059">
            <v>54</v>
          </cell>
          <cell r="D9059" t="str">
            <v>AB</v>
          </cell>
          <cell r="E9059" t="str">
            <v>Purchase</v>
          </cell>
          <cell r="F9059" t="str">
            <v>Fixed</v>
          </cell>
          <cell r="I9059">
            <v>31.64</v>
          </cell>
          <cell r="J9059">
            <v>23.7</v>
          </cell>
          <cell r="K9059" t="str">
            <v>HiRatio</v>
          </cell>
          <cell r="L9059">
            <v>0</v>
          </cell>
          <cell r="M9059" t="str">
            <v>Owner-Occupied</v>
          </cell>
          <cell r="N9059">
            <v>4</v>
          </cell>
          <cell r="O9059">
            <v>42229</v>
          </cell>
          <cell r="P9059" t="str">
            <v>Current</v>
          </cell>
        </row>
        <row r="9060">
          <cell r="B9060">
            <v>42605</v>
          </cell>
          <cell r="C9060">
            <v>5</v>
          </cell>
          <cell r="D9060" t="str">
            <v>BC</v>
          </cell>
          <cell r="E9060" t="str">
            <v>Purchase</v>
          </cell>
          <cell r="F9060" t="str">
            <v>Fixed</v>
          </cell>
          <cell r="I9060">
            <v>39.5</v>
          </cell>
          <cell r="J9060">
            <v>30.03</v>
          </cell>
          <cell r="K9060" t="str">
            <v>Conv</v>
          </cell>
          <cell r="L9060">
            <v>633999.34</v>
          </cell>
          <cell r="M9060" t="str">
            <v>Owner-Occupied</v>
          </cell>
          <cell r="N9060">
            <v>0</v>
          </cell>
          <cell r="O9060">
            <v>43831</v>
          </cell>
          <cell r="P9060" t="str">
            <v>Current</v>
          </cell>
        </row>
        <row r="9061">
          <cell r="B9061">
            <v>40938</v>
          </cell>
          <cell r="C9061">
            <v>60</v>
          </cell>
          <cell r="D9061" t="str">
            <v>ON</v>
          </cell>
          <cell r="E9061" t="str">
            <v>Purchase</v>
          </cell>
          <cell r="F9061" t="str">
            <v>Fixed</v>
          </cell>
          <cell r="I9061">
            <v>36.54</v>
          </cell>
          <cell r="J9061">
            <v>34.04</v>
          </cell>
          <cell r="K9061" t="str">
            <v>HiRatio</v>
          </cell>
          <cell r="L9061">
            <v>0</v>
          </cell>
          <cell r="M9061" t="str">
            <v>Owner-Occupied</v>
          </cell>
          <cell r="N9061">
            <v>4</v>
          </cell>
          <cell r="O9061">
            <v>42765</v>
          </cell>
          <cell r="P9061" t="str">
            <v>Current</v>
          </cell>
        </row>
        <row r="9062">
          <cell r="B9062">
            <v>40954</v>
          </cell>
          <cell r="C9062">
            <v>59</v>
          </cell>
          <cell r="D9062" t="str">
            <v>ON</v>
          </cell>
          <cell r="E9062" t="str">
            <v>Purchase</v>
          </cell>
          <cell r="F9062" t="str">
            <v>ARM</v>
          </cell>
          <cell r="I9062">
            <v>19.38</v>
          </cell>
          <cell r="J9062">
            <v>17.61</v>
          </cell>
          <cell r="K9062" t="str">
            <v>Conv</v>
          </cell>
          <cell r="L9062">
            <v>0</v>
          </cell>
          <cell r="M9062" t="str">
            <v>Owner-Occupied</v>
          </cell>
          <cell r="N9062">
            <v>4</v>
          </cell>
          <cell r="O9062">
            <v>42628</v>
          </cell>
          <cell r="P9062" t="str">
            <v>Current</v>
          </cell>
        </row>
        <row r="9063">
          <cell r="B9063">
            <v>42109</v>
          </cell>
          <cell r="C9063">
            <v>21</v>
          </cell>
          <cell r="D9063" t="str">
            <v>ON</v>
          </cell>
          <cell r="E9063" t="str">
            <v>Purchase</v>
          </cell>
          <cell r="F9063" t="str">
            <v>ARM</v>
          </cell>
          <cell r="I9063">
            <v>27.4</v>
          </cell>
          <cell r="J9063">
            <v>26.87</v>
          </cell>
          <cell r="K9063" t="str">
            <v>HiRatio</v>
          </cell>
          <cell r="L9063">
            <v>206546.29</v>
          </cell>
          <cell r="M9063" t="str">
            <v>Owner-Occupied</v>
          </cell>
          <cell r="N9063">
            <v>0</v>
          </cell>
          <cell r="O9063">
            <v>43831</v>
          </cell>
          <cell r="P9063" t="str">
            <v>Current</v>
          </cell>
        </row>
        <row r="9064">
          <cell r="B9064">
            <v>40868</v>
          </cell>
          <cell r="C9064">
            <v>62</v>
          </cell>
          <cell r="D9064" t="str">
            <v>ON</v>
          </cell>
          <cell r="E9064" t="str">
            <v>Purchase</v>
          </cell>
          <cell r="F9064" t="str">
            <v>Fixed</v>
          </cell>
          <cell r="I9064">
            <v>39.36</v>
          </cell>
          <cell r="J9064">
            <v>37.75</v>
          </cell>
          <cell r="K9064" t="str">
            <v>Conv</v>
          </cell>
          <cell r="L9064">
            <v>191894.3</v>
          </cell>
          <cell r="M9064" t="str">
            <v>Owner-Occupied</v>
          </cell>
          <cell r="N9064">
            <v>0</v>
          </cell>
          <cell r="O9064">
            <v>43831</v>
          </cell>
          <cell r="P9064" t="str">
            <v>Current</v>
          </cell>
        </row>
        <row r="9065">
          <cell r="B9065">
            <v>41479</v>
          </cell>
          <cell r="C9065">
            <v>42</v>
          </cell>
          <cell r="D9065" t="str">
            <v>PE</v>
          </cell>
          <cell r="E9065" t="str">
            <v>Purchase</v>
          </cell>
          <cell r="F9065" t="str">
            <v>Fixed</v>
          </cell>
          <cell r="I9065">
            <v>33.19</v>
          </cell>
          <cell r="J9065">
            <v>32.75</v>
          </cell>
          <cell r="K9065" t="str">
            <v>HiRatio</v>
          </cell>
          <cell r="L9065">
            <v>128740.39</v>
          </cell>
          <cell r="M9065" t="str">
            <v>Owner-Occupied</v>
          </cell>
          <cell r="N9065">
            <v>0</v>
          </cell>
          <cell r="O9065">
            <v>43831</v>
          </cell>
          <cell r="P9065" t="str">
            <v>Current</v>
          </cell>
        </row>
        <row r="9066">
          <cell r="B9066">
            <v>42628</v>
          </cell>
          <cell r="C9066">
            <v>4</v>
          </cell>
          <cell r="D9066" t="str">
            <v>AB</v>
          </cell>
          <cell r="E9066" t="str">
            <v>Refinance External</v>
          </cell>
          <cell r="F9066" t="str">
            <v>Fixed</v>
          </cell>
          <cell r="I9066">
            <v>21.54</v>
          </cell>
          <cell r="J9066">
            <v>21.12</v>
          </cell>
          <cell r="K9066" t="str">
            <v>Conv</v>
          </cell>
          <cell r="L9066">
            <v>276704.59999999998</v>
          </cell>
          <cell r="M9066" t="str">
            <v>Owner-Occupied</v>
          </cell>
          <cell r="N9066">
            <v>0</v>
          </cell>
          <cell r="O9066">
            <v>43831</v>
          </cell>
          <cell r="P9066" t="str">
            <v>Current</v>
          </cell>
        </row>
        <row r="9067">
          <cell r="B9067">
            <v>41347</v>
          </cell>
          <cell r="C9067">
            <v>46</v>
          </cell>
          <cell r="D9067" t="str">
            <v>AB</v>
          </cell>
          <cell r="E9067" t="str">
            <v>Purchase</v>
          </cell>
          <cell r="F9067" t="str">
            <v>Fixed</v>
          </cell>
          <cell r="I9067">
            <v>26.11</v>
          </cell>
          <cell r="J9067">
            <v>16.91</v>
          </cell>
          <cell r="K9067" t="str">
            <v>HiRatio</v>
          </cell>
          <cell r="L9067">
            <v>0</v>
          </cell>
          <cell r="M9067" t="str">
            <v>Owner-Occupied</v>
          </cell>
          <cell r="N9067">
            <v>4</v>
          </cell>
          <cell r="O9067">
            <v>42298</v>
          </cell>
          <cell r="P9067" t="str">
            <v>Current</v>
          </cell>
        </row>
        <row r="9068">
          <cell r="B9068">
            <v>41451</v>
          </cell>
          <cell r="C9068">
            <v>43</v>
          </cell>
          <cell r="D9068" t="str">
            <v>ON</v>
          </cell>
          <cell r="E9068" t="str">
            <v>Purchase</v>
          </cell>
          <cell r="F9068" t="str">
            <v>Fixed</v>
          </cell>
          <cell r="I9068">
            <v>16.25</v>
          </cell>
          <cell r="J9068">
            <v>12.69</v>
          </cell>
          <cell r="K9068" t="str">
            <v>HiRatio</v>
          </cell>
          <cell r="L9068">
            <v>0</v>
          </cell>
          <cell r="M9068" t="str">
            <v>Owner-Occupied</v>
          </cell>
          <cell r="N9068">
            <v>4</v>
          </cell>
          <cell r="O9068">
            <v>42555</v>
          </cell>
          <cell r="P9068" t="str">
            <v>Current</v>
          </cell>
        </row>
        <row r="9069">
          <cell r="B9069">
            <v>42286</v>
          </cell>
          <cell r="C9069">
            <v>15</v>
          </cell>
          <cell r="D9069" t="str">
            <v>ON</v>
          </cell>
          <cell r="E9069" t="str">
            <v>Refinance External</v>
          </cell>
          <cell r="F9069" t="str">
            <v>ARM</v>
          </cell>
          <cell r="I9069">
            <v>29.72</v>
          </cell>
          <cell r="J9069">
            <v>29.16</v>
          </cell>
          <cell r="K9069" t="str">
            <v>Conv</v>
          </cell>
          <cell r="L9069">
            <v>381025.03</v>
          </cell>
          <cell r="M9069" t="str">
            <v>Owner-Occupied</v>
          </cell>
          <cell r="N9069">
            <v>0</v>
          </cell>
          <cell r="O9069">
            <v>43831</v>
          </cell>
          <cell r="P9069" t="str">
            <v>Current</v>
          </cell>
        </row>
        <row r="9070">
          <cell r="B9070">
            <v>41793</v>
          </cell>
          <cell r="C9070">
            <v>31</v>
          </cell>
          <cell r="D9070" t="str">
            <v>AB</v>
          </cell>
          <cell r="E9070" t="str">
            <v>Purchase</v>
          </cell>
          <cell r="F9070" t="str">
            <v>Fixed</v>
          </cell>
          <cell r="I9070">
            <v>28.96</v>
          </cell>
          <cell r="J9070">
            <v>18.89</v>
          </cell>
          <cell r="K9070" t="str">
            <v>HiRatio</v>
          </cell>
          <cell r="L9070">
            <v>249362.25</v>
          </cell>
          <cell r="M9070" t="str">
            <v>Owner-Occupied</v>
          </cell>
          <cell r="N9070">
            <v>0</v>
          </cell>
          <cell r="O9070">
            <v>43831</v>
          </cell>
          <cell r="P9070" t="str">
            <v>Current</v>
          </cell>
        </row>
        <row r="9071">
          <cell r="B9071">
            <v>41886</v>
          </cell>
          <cell r="C9071">
            <v>28</v>
          </cell>
          <cell r="D9071" t="str">
            <v>AB</v>
          </cell>
          <cell r="E9071" t="str">
            <v>Transfer</v>
          </cell>
          <cell r="F9071" t="str">
            <v>Fixed</v>
          </cell>
          <cell r="I9071">
            <v>27.51</v>
          </cell>
          <cell r="J9071">
            <v>22.42</v>
          </cell>
          <cell r="K9071" t="str">
            <v>Conv</v>
          </cell>
          <cell r="L9071">
            <v>152314.70000000001</v>
          </cell>
          <cell r="M9071" t="str">
            <v>Owner-Occupied</v>
          </cell>
          <cell r="N9071">
            <v>0</v>
          </cell>
          <cell r="O9071">
            <v>43831</v>
          </cell>
          <cell r="P9071" t="str">
            <v>Current</v>
          </cell>
        </row>
        <row r="9072">
          <cell r="B9072">
            <v>42090</v>
          </cell>
          <cell r="C9072">
            <v>22</v>
          </cell>
          <cell r="D9072" t="str">
            <v>BC</v>
          </cell>
          <cell r="E9072" t="str">
            <v>Purchase</v>
          </cell>
          <cell r="F9072" t="str">
            <v>Fixed</v>
          </cell>
          <cell r="I9072">
            <v>40.85</v>
          </cell>
          <cell r="J9072">
            <v>35.43</v>
          </cell>
          <cell r="K9072" t="str">
            <v>HiRatio</v>
          </cell>
          <cell r="L9072">
            <v>649795.94999999995</v>
          </cell>
          <cell r="M9072" t="str">
            <v>Owner-Occupied</v>
          </cell>
          <cell r="N9072">
            <v>0</v>
          </cell>
          <cell r="O9072">
            <v>43831</v>
          </cell>
          <cell r="P9072" t="str">
            <v>Current</v>
          </cell>
        </row>
        <row r="9073">
          <cell r="B9073">
            <v>42144</v>
          </cell>
          <cell r="C9073">
            <v>20</v>
          </cell>
          <cell r="D9073" t="str">
            <v>BC</v>
          </cell>
          <cell r="E9073" t="str">
            <v>Purchase with Improvements</v>
          </cell>
          <cell r="F9073" t="str">
            <v>Fixed</v>
          </cell>
          <cell r="I9073">
            <v>40.54</v>
          </cell>
          <cell r="J9073">
            <v>34.15</v>
          </cell>
          <cell r="K9073" t="str">
            <v>Conv</v>
          </cell>
          <cell r="L9073">
            <v>0</v>
          </cell>
          <cell r="M9073" t="str">
            <v>Owner-Occupied</v>
          </cell>
          <cell r="N9073">
            <v>4</v>
          </cell>
          <cell r="O9073">
            <v>42709</v>
          </cell>
          <cell r="P9073" t="str">
            <v>Current</v>
          </cell>
        </row>
        <row r="9074">
          <cell r="B9074">
            <v>41725</v>
          </cell>
          <cell r="C9074">
            <v>34</v>
          </cell>
          <cell r="D9074" t="str">
            <v>AB</v>
          </cell>
          <cell r="E9074" t="str">
            <v>Purchase</v>
          </cell>
          <cell r="F9074" t="str">
            <v>ARM</v>
          </cell>
          <cell r="I9074">
            <v>28.67</v>
          </cell>
          <cell r="J9074">
            <v>21.65</v>
          </cell>
          <cell r="K9074" t="str">
            <v>Conv</v>
          </cell>
          <cell r="L9074">
            <v>178140.79999999999</v>
          </cell>
          <cell r="M9074" t="str">
            <v>Owner-Occupied</v>
          </cell>
          <cell r="N9074">
            <v>0</v>
          </cell>
          <cell r="O9074">
            <v>43831</v>
          </cell>
          <cell r="P9074" t="str">
            <v>Current</v>
          </cell>
        </row>
        <row r="9075">
          <cell r="B9075">
            <v>40956</v>
          </cell>
          <cell r="C9075">
            <v>59</v>
          </cell>
          <cell r="D9075" t="str">
            <v>ON</v>
          </cell>
          <cell r="E9075" t="str">
            <v>Refinance External</v>
          </cell>
          <cell r="F9075" t="str">
            <v>Fixed</v>
          </cell>
          <cell r="I9075">
            <v>37.92</v>
          </cell>
          <cell r="J9075">
            <v>7.59</v>
          </cell>
          <cell r="K9075" t="str">
            <v>Conv</v>
          </cell>
          <cell r="L9075">
            <v>172461.14</v>
          </cell>
          <cell r="M9075" t="str">
            <v>Rental</v>
          </cell>
          <cell r="N9075">
            <v>0</v>
          </cell>
          <cell r="O9075">
            <v>43831</v>
          </cell>
          <cell r="P9075" t="str">
            <v>Current</v>
          </cell>
        </row>
        <row r="9076">
          <cell r="B9076">
            <v>42611</v>
          </cell>
          <cell r="C9076">
            <v>5</v>
          </cell>
          <cell r="D9076" t="str">
            <v>ON</v>
          </cell>
          <cell r="E9076" t="str">
            <v>Purchase</v>
          </cell>
          <cell r="F9076" t="str">
            <v>Fixed</v>
          </cell>
          <cell r="I9076">
            <v>27.66</v>
          </cell>
          <cell r="J9076">
            <v>21.16</v>
          </cell>
          <cell r="K9076" t="str">
            <v>HiRatio</v>
          </cell>
          <cell r="L9076">
            <v>341808.84</v>
          </cell>
          <cell r="M9076" t="str">
            <v>Owner-Occupied</v>
          </cell>
          <cell r="N9076">
            <v>0</v>
          </cell>
          <cell r="O9076">
            <v>43831</v>
          </cell>
          <cell r="P9076" t="str">
            <v>Current</v>
          </cell>
        </row>
        <row r="9077">
          <cell r="B9077">
            <v>42272</v>
          </cell>
          <cell r="C9077">
            <v>16</v>
          </cell>
          <cell r="D9077" t="str">
            <v>ON</v>
          </cell>
          <cell r="E9077" t="str">
            <v>Purchase</v>
          </cell>
          <cell r="F9077" t="str">
            <v>Fixed</v>
          </cell>
          <cell r="I9077">
            <v>41.16</v>
          </cell>
          <cell r="J9077">
            <v>23.3</v>
          </cell>
          <cell r="K9077" t="str">
            <v>HiRatio</v>
          </cell>
          <cell r="L9077">
            <v>388048.68</v>
          </cell>
          <cell r="M9077" t="str">
            <v>Owner-Occupied</v>
          </cell>
          <cell r="N9077">
            <v>0</v>
          </cell>
          <cell r="O9077">
            <v>43831</v>
          </cell>
          <cell r="P9077" t="str">
            <v>Current</v>
          </cell>
        </row>
        <row r="9078">
          <cell r="B9078">
            <v>41593</v>
          </cell>
          <cell r="C9078">
            <v>38</v>
          </cell>
          <cell r="D9078" t="str">
            <v>ON</v>
          </cell>
          <cell r="E9078" t="str">
            <v>Purchase</v>
          </cell>
          <cell r="F9078" t="str">
            <v>Fixed</v>
          </cell>
          <cell r="I9078">
            <v>41.27</v>
          </cell>
          <cell r="J9078">
            <v>34.25</v>
          </cell>
          <cell r="K9078" t="str">
            <v>HiRatio</v>
          </cell>
          <cell r="L9078">
            <v>0</v>
          </cell>
          <cell r="M9078" t="str">
            <v>Owner-Occupied</v>
          </cell>
          <cell r="N9078">
            <v>4</v>
          </cell>
          <cell r="O9078">
            <v>42654</v>
          </cell>
          <cell r="P9078" t="str">
            <v>Current</v>
          </cell>
        </row>
        <row r="9079">
          <cell r="B9079">
            <v>42243</v>
          </cell>
          <cell r="C9079">
            <v>17</v>
          </cell>
          <cell r="D9079" t="str">
            <v>SK</v>
          </cell>
          <cell r="E9079" t="str">
            <v>Transfer</v>
          </cell>
          <cell r="F9079" t="str">
            <v>Fixed</v>
          </cell>
          <cell r="I9079">
            <v>31.78</v>
          </cell>
          <cell r="J9079">
            <v>22.46</v>
          </cell>
          <cell r="K9079" t="str">
            <v>Conv</v>
          </cell>
          <cell r="L9079">
            <v>372553.08</v>
          </cell>
          <cell r="M9079" t="str">
            <v>Owner-Occupied</v>
          </cell>
          <cell r="N9079">
            <v>0</v>
          </cell>
          <cell r="O9079">
            <v>43831</v>
          </cell>
          <cell r="P9079" t="str">
            <v>Current</v>
          </cell>
        </row>
        <row r="9080">
          <cell r="B9080">
            <v>40961</v>
          </cell>
          <cell r="C9080">
            <v>59</v>
          </cell>
          <cell r="D9080" t="str">
            <v>AB</v>
          </cell>
          <cell r="E9080" t="str">
            <v>Purchase</v>
          </cell>
          <cell r="F9080" t="str">
            <v>Fixed</v>
          </cell>
          <cell r="I9080">
            <v>36.619999999999997</v>
          </cell>
          <cell r="J9080">
            <v>31.69</v>
          </cell>
          <cell r="K9080" t="str">
            <v>HiRatio</v>
          </cell>
          <cell r="L9080">
            <v>262005.2</v>
          </cell>
          <cell r="M9080" t="str">
            <v>Owner-Occupied</v>
          </cell>
          <cell r="N9080">
            <v>0</v>
          </cell>
          <cell r="O9080">
            <v>43831</v>
          </cell>
          <cell r="P9080" t="str">
            <v>Current</v>
          </cell>
        </row>
        <row r="9081">
          <cell r="B9081">
            <v>42087</v>
          </cell>
          <cell r="C9081">
            <v>22</v>
          </cell>
          <cell r="D9081" t="str">
            <v>AB</v>
          </cell>
          <cell r="E9081" t="str">
            <v>Purchase</v>
          </cell>
          <cell r="F9081" t="str">
            <v>Fixed</v>
          </cell>
          <cell r="I9081">
            <v>40.75</v>
          </cell>
          <cell r="J9081">
            <v>33.840000000000003</v>
          </cell>
          <cell r="K9081" t="str">
            <v>Conv</v>
          </cell>
          <cell r="L9081">
            <v>0</v>
          </cell>
          <cell r="M9081" t="str">
            <v>Owner-Occupied</v>
          </cell>
          <cell r="N9081">
            <v>4</v>
          </cell>
          <cell r="O9081">
            <v>42611</v>
          </cell>
          <cell r="P9081" t="str">
            <v>Current</v>
          </cell>
        </row>
        <row r="9082">
          <cell r="B9082">
            <v>40757</v>
          </cell>
          <cell r="C9082">
            <v>65</v>
          </cell>
          <cell r="D9082" t="str">
            <v>BC</v>
          </cell>
          <cell r="E9082" t="str">
            <v>Purchase</v>
          </cell>
          <cell r="F9082" t="str">
            <v>ARM</v>
          </cell>
          <cell r="I9082">
            <v>32.979999999999997</v>
          </cell>
          <cell r="J9082">
            <v>16.72</v>
          </cell>
          <cell r="K9082" t="str">
            <v>HiRatio</v>
          </cell>
          <cell r="L9082">
            <v>0</v>
          </cell>
          <cell r="M9082" t="str">
            <v>Owner-Occupied</v>
          </cell>
          <cell r="N9082">
            <v>4</v>
          </cell>
          <cell r="O9082">
            <v>42090</v>
          </cell>
          <cell r="P9082" t="str">
            <v>Current</v>
          </cell>
        </row>
        <row r="9083">
          <cell r="B9083">
            <v>42102</v>
          </cell>
          <cell r="C9083">
            <v>21</v>
          </cell>
          <cell r="D9083" t="str">
            <v>AB</v>
          </cell>
          <cell r="E9083" t="str">
            <v>Transfer</v>
          </cell>
          <cell r="F9083" t="str">
            <v>ARM</v>
          </cell>
          <cell r="I9083">
            <v>12.93</v>
          </cell>
          <cell r="J9083">
            <v>12.8</v>
          </cell>
          <cell r="K9083" t="str">
            <v>Conv</v>
          </cell>
          <cell r="L9083">
            <v>0</v>
          </cell>
          <cell r="M9083" t="str">
            <v>Owner-Occupied</v>
          </cell>
          <cell r="N9083">
            <v>4</v>
          </cell>
          <cell r="O9083">
            <v>42479</v>
          </cell>
          <cell r="P9083" t="str">
            <v>Current</v>
          </cell>
        </row>
        <row r="9084">
          <cell r="B9084">
            <v>40884</v>
          </cell>
          <cell r="C9084">
            <v>61</v>
          </cell>
          <cell r="D9084" t="str">
            <v>ON</v>
          </cell>
          <cell r="E9084" t="str">
            <v>Purchase</v>
          </cell>
          <cell r="F9084" t="str">
            <v>Fixed</v>
          </cell>
          <cell r="I9084">
            <v>28.61</v>
          </cell>
          <cell r="J9084">
            <v>28.42</v>
          </cell>
          <cell r="K9084" t="str">
            <v>Conv</v>
          </cell>
          <cell r="L9084">
            <v>0</v>
          </cell>
          <cell r="M9084" t="str">
            <v>Owner-Occupied</v>
          </cell>
          <cell r="N9084">
            <v>4</v>
          </cell>
          <cell r="O9084">
            <v>41458</v>
          </cell>
          <cell r="P9084" t="str">
            <v>Current</v>
          </cell>
        </row>
        <row r="9085">
          <cell r="B9085">
            <v>40997</v>
          </cell>
          <cell r="C9085">
            <v>58</v>
          </cell>
          <cell r="D9085" t="str">
            <v>AB</v>
          </cell>
          <cell r="E9085" t="str">
            <v>Purchase</v>
          </cell>
          <cell r="F9085" t="str">
            <v>Fixed</v>
          </cell>
          <cell r="I9085">
            <v>30.85</v>
          </cell>
          <cell r="J9085">
            <v>22.56</v>
          </cell>
          <cell r="K9085" t="str">
            <v>HiRatio</v>
          </cell>
          <cell r="L9085">
            <v>394152.76</v>
          </cell>
          <cell r="M9085" t="str">
            <v>Owner-Occupied</v>
          </cell>
          <cell r="N9085">
            <v>0</v>
          </cell>
          <cell r="O9085">
            <v>43831</v>
          </cell>
          <cell r="P9085" t="str">
            <v>Current</v>
          </cell>
        </row>
        <row r="9086">
          <cell r="B9086">
            <v>40688</v>
          </cell>
          <cell r="C9086">
            <v>68</v>
          </cell>
          <cell r="D9086" t="str">
            <v>AB</v>
          </cell>
          <cell r="E9086" t="str">
            <v>Purchase</v>
          </cell>
          <cell r="F9086" t="str">
            <v>ARM</v>
          </cell>
          <cell r="I9086">
            <v>27.64</v>
          </cell>
          <cell r="J9086">
            <v>24.07</v>
          </cell>
          <cell r="K9086" t="str">
            <v>HiRatio</v>
          </cell>
          <cell r="L9086">
            <v>0</v>
          </cell>
          <cell r="M9086" t="str">
            <v>Owner-Occupied</v>
          </cell>
          <cell r="N9086">
            <v>4</v>
          </cell>
          <cell r="O9086">
            <v>41479</v>
          </cell>
          <cell r="P9086" t="str">
            <v>Current</v>
          </cell>
        </row>
        <row r="9087">
          <cell r="B9087">
            <v>41871</v>
          </cell>
          <cell r="C9087">
            <v>29</v>
          </cell>
          <cell r="D9087" t="str">
            <v>AB</v>
          </cell>
          <cell r="E9087" t="str">
            <v>Purchase</v>
          </cell>
          <cell r="F9087" t="str">
            <v>Fixed</v>
          </cell>
          <cell r="I9087">
            <v>42.16</v>
          </cell>
          <cell r="J9087">
            <v>26.98</v>
          </cell>
          <cell r="K9087" t="str">
            <v>Conv</v>
          </cell>
          <cell r="L9087">
            <v>347580.26</v>
          </cell>
          <cell r="M9087" t="str">
            <v>Owner-Occupied</v>
          </cell>
          <cell r="N9087">
            <v>0</v>
          </cell>
          <cell r="O9087">
            <v>43831</v>
          </cell>
          <cell r="P9087" t="str">
            <v>Current</v>
          </cell>
        </row>
        <row r="9088">
          <cell r="B9088">
            <v>42508</v>
          </cell>
          <cell r="C9088">
            <v>8</v>
          </cell>
          <cell r="D9088" t="str">
            <v>ON</v>
          </cell>
          <cell r="E9088" t="str">
            <v>Purchase</v>
          </cell>
          <cell r="F9088" t="str">
            <v>Fixed</v>
          </cell>
          <cell r="I9088">
            <v>38.159999999999997</v>
          </cell>
          <cell r="J9088">
            <v>34.130000000000003</v>
          </cell>
          <cell r="K9088" t="str">
            <v>Conv</v>
          </cell>
          <cell r="L9088">
            <v>278188.31</v>
          </cell>
          <cell r="M9088" t="str">
            <v>Owner-Occupied</v>
          </cell>
          <cell r="N9088">
            <v>0</v>
          </cell>
          <cell r="O9088">
            <v>43831</v>
          </cell>
          <cell r="P9088" t="str">
            <v>Current</v>
          </cell>
        </row>
        <row r="9089">
          <cell r="B9089">
            <v>40704</v>
          </cell>
          <cell r="C9089">
            <v>67</v>
          </cell>
          <cell r="D9089" t="str">
            <v>ON</v>
          </cell>
          <cell r="E9089" t="str">
            <v>Purchase</v>
          </cell>
          <cell r="F9089" t="str">
            <v>Fixed</v>
          </cell>
          <cell r="I9089">
            <v>38.979999999999997</v>
          </cell>
          <cell r="J9089">
            <v>25.13</v>
          </cell>
          <cell r="K9089" t="str">
            <v>Conv</v>
          </cell>
          <cell r="L9089">
            <v>166532.25</v>
          </cell>
          <cell r="M9089" t="str">
            <v>Owner-Occupied</v>
          </cell>
          <cell r="N9089">
            <v>0</v>
          </cell>
          <cell r="O9089">
            <v>43831</v>
          </cell>
          <cell r="P9089" t="str">
            <v>Current</v>
          </cell>
        </row>
        <row r="9090">
          <cell r="B9090">
            <v>42339</v>
          </cell>
          <cell r="C9090">
            <v>13</v>
          </cell>
          <cell r="D9090" t="str">
            <v>ON</v>
          </cell>
          <cell r="E9090" t="str">
            <v>Refinance External</v>
          </cell>
          <cell r="F9090" t="str">
            <v>Fixed</v>
          </cell>
          <cell r="I9090">
            <v>40.159999999999997</v>
          </cell>
          <cell r="J9090">
            <v>29.16</v>
          </cell>
          <cell r="K9090" t="str">
            <v>Conv</v>
          </cell>
          <cell r="L9090">
            <v>222712.01</v>
          </cell>
          <cell r="M9090" t="str">
            <v>Owner-Occupied</v>
          </cell>
          <cell r="N9090">
            <v>0</v>
          </cell>
          <cell r="O9090">
            <v>43831</v>
          </cell>
          <cell r="P9090" t="str">
            <v>Current</v>
          </cell>
        </row>
        <row r="9091">
          <cell r="B9091">
            <v>40786</v>
          </cell>
          <cell r="C9091">
            <v>65</v>
          </cell>
          <cell r="D9091" t="str">
            <v>ON</v>
          </cell>
          <cell r="E9091" t="str">
            <v>Purchase</v>
          </cell>
          <cell r="F9091" t="str">
            <v>Fixed</v>
          </cell>
          <cell r="I9091">
            <v>30.18</v>
          </cell>
          <cell r="J9091">
            <v>27.51</v>
          </cell>
          <cell r="K9091" t="str">
            <v>Conv</v>
          </cell>
          <cell r="L9091">
            <v>326772.42</v>
          </cell>
          <cell r="M9091" t="str">
            <v>Owner-Occupied</v>
          </cell>
          <cell r="N9091">
            <v>0</v>
          </cell>
          <cell r="O9091">
            <v>43831</v>
          </cell>
          <cell r="P9091" t="str">
            <v>Current</v>
          </cell>
        </row>
        <row r="9092">
          <cell r="B9092">
            <v>42496</v>
          </cell>
          <cell r="C9092">
            <v>8</v>
          </cell>
          <cell r="D9092" t="str">
            <v>BC</v>
          </cell>
          <cell r="E9092" t="str">
            <v>Refinance External</v>
          </cell>
          <cell r="F9092" t="str">
            <v>Fixed</v>
          </cell>
          <cell r="I9092">
            <v>24.79</v>
          </cell>
          <cell r="J9092">
            <v>21.65</v>
          </cell>
          <cell r="K9092" t="str">
            <v>Conv</v>
          </cell>
          <cell r="L9092">
            <v>117769.57</v>
          </cell>
          <cell r="M9092" t="str">
            <v>Owner-Occupied</v>
          </cell>
          <cell r="N9092">
            <v>0</v>
          </cell>
          <cell r="O9092">
            <v>43831</v>
          </cell>
          <cell r="P9092" t="str">
            <v>Current</v>
          </cell>
        </row>
        <row r="9093">
          <cell r="B9093">
            <v>42627</v>
          </cell>
          <cell r="C9093">
            <v>4</v>
          </cell>
          <cell r="D9093" t="str">
            <v>ON</v>
          </cell>
          <cell r="E9093" t="str">
            <v>Purchase</v>
          </cell>
          <cell r="F9093" t="str">
            <v>Fixed</v>
          </cell>
          <cell r="I9093">
            <v>38.57</v>
          </cell>
          <cell r="J9093">
            <v>24.56</v>
          </cell>
          <cell r="K9093" t="str">
            <v>HiRatio</v>
          </cell>
          <cell r="L9093">
            <v>268020.31</v>
          </cell>
          <cell r="M9093" t="str">
            <v>Owner-Occupied</v>
          </cell>
          <cell r="N9093">
            <v>0</v>
          </cell>
          <cell r="O9093">
            <v>43831</v>
          </cell>
          <cell r="P9093" t="str">
            <v>Current</v>
          </cell>
        </row>
        <row r="9094">
          <cell r="B9094">
            <v>42704</v>
          </cell>
          <cell r="C9094">
            <v>2</v>
          </cell>
          <cell r="D9094" t="str">
            <v>ON</v>
          </cell>
          <cell r="E9094" t="str">
            <v>Refinance External</v>
          </cell>
          <cell r="F9094" t="str">
            <v>Fixed</v>
          </cell>
          <cell r="I9094">
            <v>28.84</v>
          </cell>
          <cell r="J9094">
            <v>28.39</v>
          </cell>
          <cell r="K9094" t="str">
            <v>Conv</v>
          </cell>
          <cell r="L9094">
            <v>253779.1</v>
          </cell>
          <cell r="M9094" t="str">
            <v>Owner-Occupied</v>
          </cell>
          <cell r="N9094">
            <v>0</v>
          </cell>
          <cell r="O9094">
            <v>43831</v>
          </cell>
          <cell r="P9094" t="str">
            <v>Current</v>
          </cell>
        </row>
        <row r="9095">
          <cell r="B9095">
            <v>41599</v>
          </cell>
          <cell r="C9095">
            <v>38</v>
          </cell>
          <cell r="D9095" t="str">
            <v>ON</v>
          </cell>
          <cell r="E9095" t="str">
            <v>Purchase</v>
          </cell>
          <cell r="F9095" t="str">
            <v>Fixed</v>
          </cell>
          <cell r="I9095">
            <v>41.72</v>
          </cell>
          <cell r="J9095">
            <v>12.83</v>
          </cell>
          <cell r="K9095" t="str">
            <v>HiRatio</v>
          </cell>
          <cell r="L9095">
            <v>285674.17</v>
          </cell>
          <cell r="M9095" t="str">
            <v>Owner-Occupied</v>
          </cell>
          <cell r="N9095">
            <v>0</v>
          </cell>
          <cell r="O9095">
            <v>43831</v>
          </cell>
          <cell r="P9095" t="str">
            <v>Current</v>
          </cell>
        </row>
        <row r="9096">
          <cell r="B9096">
            <v>41724</v>
          </cell>
          <cell r="C9096">
            <v>34</v>
          </cell>
          <cell r="D9096" t="str">
            <v>ON</v>
          </cell>
          <cell r="E9096" t="str">
            <v>Refinance External</v>
          </cell>
          <cell r="F9096" t="str">
            <v>ARM</v>
          </cell>
          <cell r="I9096">
            <v>36.479999999999997</v>
          </cell>
          <cell r="J9096">
            <v>17.649999999999999</v>
          </cell>
          <cell r="K9096" t="str">
            <v>Conv</v>
          </cell>
          <cell r="L9096">
            <v>0</v>
          </cell>
          <cell r="M9096" t="str">
            <v>Owner-Occupied</v>
          </cell>
          <cell r="N9096">
            <v>4</v>
          </cell>
          <cell r="O9096">
            <v>42450</v>
          </cell>
          <cell r="P9096" t="str">
            <v>Current</v>
          </cell>
        </row>
        <row r="9097">
          <cell r="B9097">
            <v>42318</v>
          </cell>
          <cell r="C9097">
            <v>14</v>
          </cell>
          <cell r="D9097" t="str">
            <v>ON</v>
          </cell>
          <cell r="E9097" t="str">
            <v>Refinance External</v>
          </cell>
          <cell r="F9097" t="str">
            <v>Fixed</v>
          </cell>
          <cell r="I9097">
            <v>19.48</v>
          </cell>
          <cell r="J9097">
            <v>18.55</v>
          </cell>
          <cell r="K9097" t="str">
            <v>Conv</v>
          </cell>
          <cell r="L9097">
            <v>470252.68</v>
          </cell>
          <cell r="M9097" t="str">
            <v>Owner-Occupied</v>
          </cell>
          <cell r="N9097">
            <v>0</v>
          </cell>
          <cell r="O9097">
            <v>43831</v>
          </cell>
          <cell r="P9097" t="str">
            <v>Current</v>
          </cell>
        </row>
        <row r="9098">
          <cell r="B9098">
            <v>41620</v>
          </cell>
          <cell r="C9098">
            <v>37</v>
          </cell>
          <cell r="D9098" t="str">
            <v>AB</v>
          </cell>
          <cell r="E9098" t="str">
            <v>Purchase</v>
          </cell>
          <cell r="F9098" t="str">
            <v>Fixed</v>
          </cell>
          <cell r="I9098">
            <v>42.45</v>
          </cell>
          <cell r="J9098">
            <v>32.67</v>
          </cell>
          <cell r="K9098" t="str">
            <v>Conv</v>
          </cell>
          <cell r="L9098">
            <v>368988.96</v>
          </cell>
          <cell r="M9098" t="str">
            <v>Owner-Occupied</v>
          </cell>
          <cell r="N9098">
            <v>0</v>
          </cell>
          <cell r="O9098">
            <v>43831</v>
          </cell>
          <cell r="P9098" t="str">
            <v>Current</v>
          </cell>
        </row>
        <row r="9099">
          <cell r="B9099">
            <v>42052</v>
          </cell>
          <cell r="C9099">
            <v>23</v>
          </cell>
          <cell r="D9099" t="str">
            <v>AB</v>
          </cell>
          <cell r="E9099" t="str">
            <v>Purchase</v>
          </cell>
          <cell r="F9099" t="str">
            <v>Fixed</v>
          </cell>
          <cell r="I9099">
            <v>39.21</v>
          </cell>
          <cell r="J9099">
            <v>28.08</v>
          </cell>
          <cell r="K9099" t="str">
            <v>HiRatio</v>
          </cell>
          <cell r="L9099">
            <v>231772.05</v>
          </cell>
          <cell r="M9099" t="str">
            <v>Owner-Occupied</v>
          </cell>
          <cell r="N9099">
            <v>0</v>
          </cell>
          <cell r="O9099">
            <v>43831</v>
          </cell>
          <cell r="P9099" t="str">
            <v>Current</v>
          </cell>
        </row>
        <row r="9100">
          <cell r="B9100">
            <v>42432</v>
          </cell>
          <cell r="C9100">
            <v>10</v>
          </cell>
          <cell r="D9100" t="str">
            <v>ON</v>
          </cell>
          <cell r="E9100" t="str">
            <v>Transfer</v>
          </cell>
          <cell r="F9100" t="str">
            <v>ARM</v>
          </cell>
          <cell r="I9100">
            <v>25.17</v>
          </cell>
          <cell r="J9100">
            <v>22.35</v>
          </cell>
          <cell r="K9100" t="str">
            <v>Conv</v>
          </cell>
          <cell r="L9100">
            <v>242286.61</v>
          </cell>
          <cell r="M9100" t="str">
            <v>Owner-Occupied</v>
          </cell>
          <cell r="N9100">
            <v>0</v>
          </cell>
          <cell r="O9100">
            <v>43831</v>
          </cell>
          <cell r="P9100" t="str">
            <v>Current</v>
          </cell>
        </row>
        <row r="9101">
          <cell r="B9101">
            <v>41715</v>
          </cell>
          <cell r="C9101">
            <v>34</v>
          </cell>
          <cell r="D9101" t="str">
            <v>AB</v>
          </cell>
          <cell r="E9101" t="str">
            <v>Transfer</v>
          </cell>
          <cell r="F9101" t="str">
            <v>ARM</v>
          </cell>
          <cell r="I9101">
            <v>26.04</v>
          </cell>
          <cell r="J9101">
            <v>11.54</v>
          </cell>
          <cell r="K9101" t="str">
            <v>Conv</v>
          </cell>
          <cell r="L9101">
            <v>220031.78</v>
          </cell>
          <cell r="M9101" t="str">
            <v>Second Home</v>
          </cell>
          <cell r="N9101">
            <v>0</v>
          </cell>
          <cell r="O9101">
            <v>43831</v>
          </cell>
          <cell r="P9101" t="str">
            <v>Current</v>
          </cell>
        </row>
        <row r="9102">
          <cell r="B9102">
            <v>42355</v>
          </cell>
          <cell r="C9102">
            <v>13</v>
          </cell>
          <cell r="D9102" t="str">
            <v>AB</v>
          </cell>
          <cell r="E9102" t="str">
            <v>Purchase</v>
          </cell>
          <cell r="F9102" t="str">
            <v>Fixed</v>
          </cell>
          <cell r="I9102">
            <v>35.08</v>
          </cell>
          <cell r="J9102">
            <v>28.77</v>
          </cell>
          <cell r="K9102" t="str">
            <v>HiRatio</v>
          </cell>
          <cell r="L9102">
            <v>504706.76</v>
          </cell>
          <cell r="M9102" t="str">
            <v>Owner-Occupied</v>
          </cell>
          <cell r="N9102">
            <v>0</v>
          </cell>
          <cell r="O9102">
            <v>43831</v>
          </cell>
          <cell r="P9102" t="str">
            <v>Current</v>
          </cell>
        </row>
        <row r="9103">
          <cell r="B9103">
            <v>42569</v>
          </cell>
          <cell r="C9103">
            <v>6</v>
          </cell>
          <cell r="D9103" t="str">
            <v>ON</v>
          </cell>
          <cell r="E9103" t="str">
            <v>Refinance Existing Client</v>
          </cell>
          <cell r="F9103" t="str">
            <v>ARM</v>
          </cell>
          <cell r="I9103">
            <v>32.44</v>
          </cell>
          <cell r="J9103">
            <v>23.13</v>
          </cell>
          <cell r="K9103" t="str">
            <v>Conv</v>
          </cell>
          <cell r="L9103">
            <v>639232.96</v>
          </cell>
          <cell r="M9103" t="str">
            <v>Owner-Occupied</v>
          </cell>
          <cell r="N9103">
            <v>0</v>
          </cell>
          <cell r="O9103">
            <v>43831</v>
          </cell>
          <cell r="P9103" t="str">
            <v>Current</v>
          </cell>
        </row>
        <row r="9104">
          <cell r="B9104">
            <v>42027</v>
          </cell>
          <cell r="C9104">
            <v>24</v>
          </cell>
          <cell r="D9104" t="str">
            <v>AB</v>
          </cell>
          <cell r="E9104" t="str">
            <v>Refinance External</v>
          </cell>
          <cell r="F9104" t="str">
            <v>Fixed</v>
          </cell>
          <cell r="I9104">
            <v>9.32</v>
          </cell>
          <cell r="J9104">
            <v>5.99</v>
          </cell>
          <cell r="K9104" t="str">
            <v>Conv</v>
          </cell>
          <cell r="L9104">
            <v>0</v>
          </cell>
          <cell r="M9104" t="str">
            <v>Owner-Occupied</v>
          </cell>
          <cell r="N9104">
            <v>0</v>
          </cell>
          <cell r="O9104">
            <v>43831</v>
          </cell>
          <cell r="P9104" t="str">
            <v>90+</v>
          </cell>
        </row>
        <row r="9105">
          <cell r="B9105">
            <v>41515</v>
          </cell>
          <cell r="C9105">
            <v>41</v>
          </cell>
          <cell r="D9105" t="str">
            <v>ON</v>
          </cell>
          <cell r="E9105" t="str">
            <v>Transfer</v>
          </cell>
          <cell r="F9105" t="str">
            <v>ARM</v>
          </cell>
          <cell r="I9105">
            <v>17.239999999999998</v>
          </cell>
          <cell r="J9105">
            <v>16.46</v>
          </cell>
          <cell r="K9105" t="str">
            <v>Conv</v>
          </cell>
          <cell r="L9105">
            <v>0</v>
          </cell>
          <cell r="M9105" t="str">
            <v>Owner-Occupied</v>
          </cell>
          <cell r="N9105">
            <v>4</v>
          </cell>
          <cell r="O9105">
            <v>41976</v>
          </cell>
          <cell r="P9105" t="str">
            <v>Current</v>
          </cell>
        </row>
        <row r="9106">
          <cell r="B9106">
            <v>41619</v>
          </cell>
          <cell r="C9106">
            <v>37</v>
          </cell>
          <cell r="D9106" t="str">
            <v>ON</v>
          </cell>
          <cell r="E9106" t="str">
            <v>Purchase</v>
          </cell>
          <cell r="F9106" t="str">
            <v>Fixed</v>
          </cell>
          <cell r="I9106">
            <v>43.09</v>
          </cell>
          <cell r="J9106">
            <v>17.37</v>
          </cell>
          <cell r="K9106" t="str">
            <v>HiRatio</v>
          </cell>
          <cell r="L9106">
            <v>119782.11</v>
          </cell>
          <cell r="M9106" t="str">
            <v>Owner-Occupied</v>
          </cell>
          <cell r="N9106">
            <v>0</v>
          </cell>
          <cell r="O9106">
            <v>43831</v>
          </cell>
          <cell r="P9106" t="str">
            <v>Current</v>
          </cell>
        </row>
        <row r="9107">
          <cell r="B9107">
            <v>42558</v>
          </cell>
          <cell r="C9107">
            <v>6</v>
          </cell>
          <cell r="D9107" t="str">
            <v>ON</v>
          </cell>
          <cell r="E9107" t="str">
            <v>Refinance External</v>
          </cell>
          <cell r="F9107" t="str">
            <v>Fixed</v>
          </cell>
          <cell r="I9107">
            <v>30.99</v>
          </cell>
          <cell r="J9107">
            <v>27.91</v>
          </cell>
          <cell r="K9107" t="str">
            <v>Conv</v>
          </cell>
          <cell r="L9107">
            <v>175322.79</v>
          </cell>
          <cell r="M9107" t="str">
            <v>Owner-Occupied</v>
          </cell>
          <cell r="N9107">
            <v>0</v>
          </cell>
          <cell r="O9107">
            <v>43831</v>
          </cell>
          <cell r="P9107" t="str">
            <v>Current</v>
          </cell>
        </row>
        <row r="9108">
          <cell r="B9108">
            <v>42342</v>
          </cell>
          <cell r="C9108">
            <v>13</v>
          </cell>
          <cell r="D9108" t="str">
            <v>ON</v>
          </cell>
          <cell r="E9108" t="str">
            <v>Transfer</v>
          </cell>
          <cell r="F9108" t="str">
            <v>Fixed</v>
          </cell>
          <cell r="I9108">
            <v>39.15</v>
          </cell>
          <cell r="J9108">
            <v>28.72</v>
          </cell>
          <cell r="K9108" t="str">
            <v>Conv</v>
          </cell>
          <cell r="L9108">
            <v>199064.34</v>
          </cell>
          <cell r="M9108" t="str">
            <v>Owner-Occupied</v>
          </cell>
          <cell r="N9108">
            <v>0</v>
          </cell>
          <cell r="O9108">
            <v>43831</v>
          </cell>
          <cell r="P9108" t="str">
            <v>Current</v>
          </cell>
        </row>
        <row r="9109">
          <cell r="B9109">
            <v>41645</v>
          </cell>
          <cell r="C9109">
            <v>36</v>
          </cell>
          <cell r="D9109" t="str">
            <v>BC</v>
          </cell>
          <cell r="E9109" t="str">
            <v>Purchase</v>
          </cell>
          <cell r="F9109" t="str">
            <v>Fixed</v>
          </cell>
          <cell r="I9109">
            <v>26.99</v>
          </cell>
          <cell r="J9109">
            <v>25.19</v>
          </cell>
          <cell r="K9109" t="str">
            <v>Conv</v>
          </cell>
          <cell r="L9109">
            <v>260683.43</v>
          </cell>
          <cell r="M9109" t="str">
            <v>Owner-Occupied</v>
          </cell>
          <cell r="N9109">
            <v>0</v>
          </cell>
          <cell r="O9109">
            <v>43831</v>
          </cell>
          <cell r="P9109" t="str">
            <v>Current</v>
          </cell>
        </row>
        <row r="9110">
          <cell r="B9110">
            <v>42566</v>
          </cell>
          <cell r="C9110">
            <v>6</v>
          </cell>
          <cell r="D9110" t="str">
            <v>AB</v>
          </cell>
          <cell r="E9110" t="str">
            <v>Refinance External</v>
          </cell>
          <cell r="F9110" t="str">
            <v>Fixed</v>
          </cell>
          <cell r="I9110">
            <v>24.89</v>
          </cell>
          <cell r="J9110">
            <v>18.28</v>
          </cell>
          <cell r="K9110" t="str">
            <v>Conv</v>
          </cell>
          <cell r="L9110">
            <v>292810.69</v>
          </cell>
          <cell r="M9110" t="str">
            <v>Owner-Occupied</v>
          </cell>
          <cell r="N9110">
            <v>0</v>
          </cell>
          <cell r="O9110">
            <v>43831</v>
          </cell>
          <cell r="P9110" t="str">
            <v>Current</v>
          </cell>
        </row>
        <row r="9111">
          <cell r="B9111">
            <v>42261</v>
          </cell>
          <cell r="C9111">
            <v>16</v>
          </cell>
          <cell r="D9111" t="str">
            <v>ON</v>
          </cell>
          <cell r="E9111" t="str">
            <v>Purchase</v>
          </cell>
          <cell r="F9111" t="str">
            <v>ARM</v>
          </cell>
          <cell r="I9111">
            <v>24.86</v>
          </cell>
          <cell r="J9111">
            <v>19.29</v>
          </cell>
          <cell r="K9111" t="str">
            <v>HiRatio</v>
          </cell>
          <cell r="L9111">
            <v>534175.81000000006</v>
          </cell>
          <cell r="M9111" t="str">
            <v>Owner-Occupied</v>
          </cell>
          <cell r="N9111">
            <v>0</v>
          </cell>
          <cell r="O9111">
            <v>43831</v>
          </cell>
          <cell r="P9111" t="str">
            <v>Current</v>
          </cell>
        </row>
        <row r="9112">
          <cell r="B9112">
            <v>42272</v>
          </cell>
          <cell r="C9112">
            <v>16</v>
          </cell>
          <cell r="D9112" t="str">
            <v>ON</v>
          </cell>
          <cell r="E9112" t="str">
            <v>Refinance External</v>
          </cell>
          <cell r="F9112" t="str">
            <v>ARM</v>
          </cell>
          <cell r="I9112">
            <v>22.83</v>
          </cell>
          <cell r="J9112">
            <v>21.88</v>
          </cell>
          <cell r="K9112" t="str">
            <v>Conv</v>
          </cell>
          <cell r="L9112">
            <v>278290.7</v>
          </cell>
          <cell r="M9112" t="str">
            <v>Owner-Occupied</v>
          </cell>
          <cell r="N9112">
            <v>0</v>
          </cell>
          <cell r="O9112">
            <v>43831</v>
          </cell>
          <cell r="P9112" t="str">
            <v>Current</v>
          </cell>
        </row>
        <row r="9113">
          <cell r="B9113">
            <v>42093</v>
          </cell>
          <cell r="C9113">
            <v>22</v>
          </cell>
          <cell r="D9113" t="str">
            <v>AB</v>
          </cell>
          <cell r="E9113" t="str">
            <v>Purchase</v>
          </cell>
          <cell r="F9113" t="str">
            <v>ARM</v>
          </cell>
          <cell r="I9113">
            <v>30.96</v>
          </cell>
          <cell r="J9113">
            <v>17.54</v>
          </cell>
          <cell r="K9113" t="str">
            <v>HiRatio</v>
          </cell>
          <cell r="L9113">
            <v>365037.63</v>
          </cell>
          <cell r="M9113" t="str">
            <v>Owner-Occupied</v>
          </cell>
          <cell r="N9113">
            <v>0</v>
          </cell>
          <cell r="O9113">
            <v>43831</v>
          </cell>
          <cell r="P9113" t="str">
            <v>Current</v>
          </cell>
        </row>
        <row r="9114">
          <cell r="B9114">
            <v>42472</v>
          </cell>
          <cell r="C9114">
            <v>9</v>
          </cell>
          <cell r="D9114" t="str">
            <v>ON</v>
          </cell>
          <cell r="E9114" t="str">
            <v>Transfer</v>
          </cell>
          <cell r="F9114" t="str">
            <v>Fixed</v>
          </cell>
          <cell r="I9114">
            <v>30.47</v>
          </cell>
          <cell r="J9114">
            <v>25.04</v>
          </cell>
          <cell r="K9114" t="str">
            <v>Conv</v>
          </cell>
          <cell r="L9114">
            <v>237434.69</v>
          </cell>
          <cell r="M9114" t="str">
            <v>Owner-Occupied</v>
          </cell>
          <cell r="N9114">
            <v>0</v>
          </cell>
          <cell r="O9114">
            <v>43831</v>
          </cell>
          <cell r="P9114" t="str">
            <v>Current</v>
          </cell>
        </row>
        <row r="9115">
          <cell r="B9115">
            <v>40876</v>
          </cell>
          <cell r="C9115">
            <v>62</v>
          </cell>
          <cell r="D9115" t="str">
            <v>ON</v>
          </cell>
          <cell r="E9115" t="str">
            <v>Purchase</v>
          </cell>
          <cell r="F9115" t="str">
            <v>Fixed</v>
          </cell>
          <cell r="I9115">
            <v>26.39</v>
          </cell>
          <cell r="J9115">
            <v>22.18</v>
          </cell>
          <cell r="K9115" t="str">
            <v>HiRatio</v>
          </cell>
          <cell r="L9115">
            <v>347382.89</v>
          </cell>
          <cell r="M9115" t="str">
            <v>Owner-Occupied</v>
          </cell>
          <cell r="N9115">
            <v>0</v>
          </cell>
          <cell r="O9115">
            <v>43831</v>
          </cell>
          <cell r="P9115" t="str">
            <v>Current</v>
          </cell>
        </row>
        <row r="9116">
          <cell r="B9116">
            <v>42473</v>
          </cell>
          <cell r="C9116">
            <v>9</v>
          </cell>
          <cell r="D9116" t="str">
            <v>ON</v>
          </cell>
          <cell r="E9116" t="str">
            <v>ETO Existing Client</v>
          </cell>
          <cell r="F9116" t="str">
            <v>Fixed</v>
          </cell>
          <cell r="I9116">
            <v>31.57</v>
          </cell>
          <cell r="J9116">
            <v>20.85</v>
          </cell>
          <cell r="K9116" t="str">
            <v>Conv</v>
          </cell>
          <cell r="L9116">
            <v>233884.07</v>
          </cell>
          <cell r="M9116" t="str">
            <v>Owner-Occupied</v>
          </cell>
          <cell r="N9116">
            <v>0</v>
          </cell>
          <cell r="O9116">
            <v>43831</v>
          </cell>
          <cell r="P9116" t="str">
            <v>Current</v>
          </cell>
        </row>
        <row r="9117">
          <cell r="B9117">
            <v>41991</v>
          </cell>
          <cell r="C9117">
            <v>25</v>
          </cell>
          <cell r="D9117" t="str">
            <v>AB</v>
          </cell>
          <cell r="E9117" t="str">
            <v>Purchase</v>
          </cell>
          <cell r="F9117" t="str">
            <v>Fixed</v>
          </cell>
          <cell r="I9117">
            <v>42.72</v>
          </cell>
          <cell r="J9117">
            <v>34.270000000000003</v>
          </cell>
          <cell r="K9117" t="str">
            <v>HiRatio</v>
          </cell>
          <cell r="L9117">
            <v>227297.01</v>
          </cell>
          <cell r="M9117" t="str">
            <v>Owner-Occupied</v>
          </cell>
          <cell r="N9117">
            <v>0</v>
          </cell>
          <cell r="O9117">
            <v>43831</v>
          </cell>
          <cell r="P9117" t="str">
            <v>Current</v>
          </cell>
        </row>
        <row r="9118">
          <cell r="B9118">
            <v>42115</v>
          </cell>
          <cell r="C9118">
            <v>21</v>
          </cell>
          <cell r="D9118" t="str">
            <v>ON</v>
          </cell>
          <cell r="E9118" t="str">
            <v>Purchase</v>
          </cell>
          <cell r="F9118" t="str">
            <v>ARM</v>
          </cell>
          <cell r="I9118">
            <v>18.38</v>
          </cell>
          <cell r="J9118">
            <v>17.29</v>
          </cell>
          <cell r="K9118" t="str">
            <v>Conv</v>
          </cell>
          <cell r="L9118">
            <v>248897.7</v>
          </cell>
          <cell r="M9118" t="str">
            <v>Owner-Occupied</v>
          </cell>
          <cell r="N9118">
            <v>0</v>
          </cell>
          <cell r="O9118">
            <v>43831</v>
          </cell>
          <cell r="P9118" t="str">
            <v>Current</v>
          </cell>
        </row>
        <row r="9119">
          <cell r="B9119">
            <v>42172</v>
          </cell>
          <cell r="C9119">
            <v>19</v>
          </cell>
          <cell r="D9119" t="str">
            <v>ON</v>
          </cell>
          <cell r="E9119" t="str">
            <v>Transfer</v>
          </cell>
          <cell r="F9119" t="str">
            <v>Fixed</v>
          </cell>
          <cell r="I9119">
            <v>28.58</v>
          </cell>
          <cell r="J9119">
            <v>25.91</v>
          </cell>
          <cell r="K9119" t="str">
            <v>Conv</v>
          </cell>
          <cell r="L9119">
            <v>623141.57999999996</v>
          </cell>
          <cell r="M9119" t="str">
            <v>Owner-Occupied</v>
          </cell>
          <cell r="N9119">
            <v>0</v>
          </cell>
          <cell r="O9119">
            <v>43831</v>
          </cell>
          <cell r="P9119" t="str">
            <v>Current</v>
          </cell>
        </row>
        <row r="9120">
          <cell r="B9120">
            <v>40813</v>
          </cell>
          <cell r="C9120">
            <v>64</v>
          </cell>
          <cell r="D9120" t="str">
            <v>AB</v>
          </cell>
          <cell r="E9120" t="str">
            <v>Refinance External</v>
          </cell>
          <cell r="F9120" t="str">
            <v>Fixed</v>
          </cell>
          <cell r="I9120">
            <v>41.06</v>
          </cell>
          <cell r="J9120">
            <v>13.76</v>
          </cell>
          <cell r="K9120" t="str">
            <v>HiRatio</v>
          </cell>
          <cell r="L9120">
            <v>156341.15</v>
          </cell>
          <cell r="M9120" t="str">
            <v>Owner-Occupied</v>
          </cell>
          <cell r="N9120">
            <v>0</v>
          </cell>
          <cell r="O9120">
            <v>43831</v>
          </cell>
          <cell r="P9120" t="str">
            <v>Current</v>
          </cell>
        </row>
        <row r="9121">
          <cell r="B9121">
            <v>42208</v>
          </cell>
          <cell r="C9121">
            <v>18</v>
          </cell>
          <cell r="D9121" t="str">
            <v>ON</v>
          </cell>
          <cell r="E9121" t="str">
            <v>Refinance External</v>
          </cell>
          <cell r="F9121" t="str">
            <v>Fixed</v>
          </cell>
          <cell r="I9121">
            <v>35.21</v>
          </cell>
          <cell r="J9121">
            <v>33.479999999999997</v>
          </cell>
          <cell r="K9121" t="str">
            <v>Conv</v>
          </cell>
          <cell r="L9121">
            <v>186629.2</v>
          </cell>
          <cell r="M9121" t="str">
            <v>Owner-Occupied</v>
          </cell>
          <cell r="N9121">
            <v>0</v>
          </cell>
          <cell r="O9121">
            <v>43831</v>
          </cell>
          <cell r="P9121" t="str">
            <v>Current</v>
          </cell>
        </row>
        <row r="9122">
          <cell r="B9122">
            <v>41838</v>
          </cell>
          <cell r="C9122">
            <v>30</v>
          </cell>
          <cell r="D9122" t="str">
            <v>AB</v>
          </cell>
          <cell r="E9122" t="str">
            <v>Refinance External</v>
          </cell>
          <cell r="F9122" t="str">
            <v>Fixed</v>
          </cell>
          <cell r="I9122">
            <v>42.63</v>
          </cell>
          <cell r="J9122">
            <v>34.090000000000003</v>
          </cell>
          <cell r="K9122" t="str">
            <v>Conv</v>
          </cell>
          <cell r="L9122">
            <v>362744.86</v>
          </cell>
          <cell r="M9122" t="str">
            <v>Owner-Occupied</v>
          </cell>
          <cell r="N9122">
            <v>0</v>
          </cell>
          <cell r="O9122">
            <v>43831</v>
          </cell>
          <cell r="P9122" t="str">
            <v>Current</v>
          </cell>
        </row>
        <row r="9123">
          <cell r="B9123">
            <v>41673</v>
          </cell>
          <cell r="C9123">
            <v>35</v>
          </cell>
          <cell r="D9123" t="str">
            <v>AB</v>
          </cell>
          <cell r="E9123" t="str">
            <v>Transfer</v>
          </cell>
          <cell r="F9123" t="str">
            <v>Fixed</v>
          </cell>
          <cell r="I9123">
            <v>43.32</v>
          </cell>
          <cell r="J9123">
            <v>17.53</v>
          </cell>
          <cell r="K9123" t="str">
            <v>HiRatio</v>
          </cell>
          <cell r="L9123">
            <v>242246.85</v>
          </cell>
          <cell r="M9123" t="str">
            <v>Owner-Occupied</v>
          </cell>
          <cell r="N9123">
            <v>0</v>
          </cell>
          <cell r="O9123">
            <v>43831</v>
          </cell>
          <cell r="P9123" t="str">
            <v>Current</v>
          </cell>
        </row>
        <row r="9124">
          <cell r="B9124">
            <v>40724</v>
          </cell>
          <cell r="C9124">
            <v>67</v>
          </cell>
          <cell r="D9124" t="str">
            <v>AB</v>
          </cell>
          <cell r="E9124" t="str">
            <v>Purchase</v>
          </cell>
          <cell r="F9124" t="str">
            <v>Fixed</v>
          </cell>
          <cell r="I9124">
            <v>42.63</v>
          </cell>
          <cell r="J9124">
            <v>42.05</v>
          </cell>
          <cell r="K9124" t="str">
            <v>HiRatio</v>
          </cell>
          <cell r="L9124">
            <v>238343.82</v>
          </cell>
          <cell r="M9124" t="str">
            <v>Owner-Occupied</v>
          </cell>
          <cell r="N9124">
            <v>0</v>
          </cell>
          <cell r="O9124">
            <v>43831</v>
          </cell>
          <cell r="P9124" t="str">
            <v>Current</v>
          </cell>
        </row>
        <row r="9125">
          <cell r="B9125">
            <v>41963</v>
          </cell>
          <cell r="C9125">
            <v>26</v>
          </cell>
          <cell r="D9125" t="str">
            <v>ON</v>
          </cell>
          <cell r="E9125" t="str">
            <v>Purchase</v>
          </cell>
          <cell r="F9125" t="str">
            <v>Fixed</v>
          </cell>
          <cell r="I9125">
            <v>43.12</v>
          </cell>
          <cell r="J9125">
            <v>38.31</v>
          </cell>
          <cell r="K9125" t="str">
            <v>HiRatio</v>
          </cell>
          <cell r="L9125">
            <v>263821</v>
          </cell>
          <cell r="M9125" t="str">
            <v>Owner-Occupied</v>
          </cell>
          <cell r="N9125">
            <v>0</v>
          </cell>
          <cell r="O9125">
            <v>43831</v>
          </cell>
          <cell r="P9125" t="str">
            <v>Current</v>
          </cell>
        </row>
        <row r="9126">
          <cell r="B9126">
            <v>42104</v>
          </cell>
          <cell r="C9126">
            <v>21</v>
          </cell>
          <cell r="D9126" t="str">
            <v>BC</v>
          </cell>
          <cell r="E9126" t="str">
            <v>Transfer</v>
          </cell>
          <cell r="F9126" t="str">
            <v>ARM</v>
          </cell>
          <cell r="I9126">
            <v>33.700000000000003</v>
          </cell>
          <cell r="J9126">
            <v>32.72</v>
          </cell>
          <cell r="K9126" t="str">
            <v>Conv</v>
          </cell>
          <cell r="L9126">
            <v>389447.83</v>
          </cell>
          <cell r="M9126" t="str">
            <v>Owner-Occupied</v>
          </cell>
          <cell r="N9126">
            <v>0</v>
          </cell>
          <cell r="O9126">
            <v>43831</v>
          </cell>
          <cell r="P9126" t="str">
            <v>Current</v>
          </cell>
        </row>
        <row r="9127">
          <cell r="B9127">
            <v>41057</v>
          </cell>
          <cell r="C9127">
            <v>56</v>
          </cell>
          <cell r="D9127" t="str">
            <v>BC</v>
          </cell>
          <cell r="E9127" t="str">
            <v>Purchase</v>
          </cell>
          <cell r="F9127" t="str">
            <v>Fixed</v>
          </cell>
          <cell r="I9127">
            <v>42.97</v>
          </cell>
          <cell r="J9127">
            <v>37.950000000000003</v>
          </cell>
          <cell r="K9127" t="str">
            <v>HiRatio</v>
          </cell>
          <cell r="L9127">
            <v>435301.01</v>
          </cell>
          <cell r="M9127" t="str">
            <v>Owner-Occupied</v>
          </cell>
          <cell r="N9127">
            <v>0</v>
          </cell>
          <cell r="O9127">
            <v>43831</v>
          </cell>
          <cell r="P9127" t="str">
            <v>Current</v>
          </cell>
        </row>
        <row r="9128">
          <cell r="B9128">
            <v>41025</v>
          </cell>
          <cell r="C9128">
            <v>57</v>
          </cell>
          <cell r="D9128" t="str">
            <v>ON</v>
          </cell>
          <cell r="E9128" t="str">
            <v>Refinance External</v>
          </cell>
          <cell r="F9128" t="str">
            <v>Fixed</v>
          </cell>
          <cell r="I9128">
            <v>33.270000000000003</v>
          </cell>
          <cell r="J9128">
            <v>23.55</v>
          </cell>
          <cell r="K9128" t="str">
            <v>HiRatio</v>
          </cell>
          <cell r="L9128">
            <v>407283.24</v>
          </cell>
          <cell r="M9128" t="str">
            <v>Owner-Occupied</v>
          </cell>
          <cell r="N9128">
            <v>0</v>
          </cell>
          <cell r="O9128">
            <v>43831</v>
          </cell>
          <cell r="P9128" t="str">
            <v>Current</v>
          </cell>
        </row>
        <row r="9129">
          <cell r="B9129">
            <v>42706</v>
          </cell>
          <cell r="C9129">
            <v>1</v>
          </cell>
          <cell r="D9129" t="str">
            <v>ON</v>
          </cell>
          <cell r="E9129" t="str">
            <v>Purchase</v>
          </cell>
          <cell r="F9129" t="str">
            <v>Fixed</v>
          </cell>
          <cell r="I9129">
            <v>37.200000000000003</v>
          </cell>
          <cell r="J9129">
            <v>15.22</v>
          </cell>
          <cell r="K9129" t="str">
            <v>HiRatio</v>
          </cell>
          <cell r="L9129">
            <v>323480.73</v>
          </cell>
          <cell r="M9129" t="str">
            <v>Second Home</v>
          </cell>
          <cell r="N9129">
            <v>0</v>
          </cell>
          <cell r="O9129">
            <v>43831</v>
          </cell>
          <cell r="P9129" t="str">
            <v>Current</v>
          </cell>
        </row>
        <row r="9130">
          <cell r="B9130">
            <v>42460</v>
          </cell>
          <cell r="C9130">
            <v>10</v>
          </cell>
          <cell r="D9130" t="str">
            <v>AB</v>
          </cell>
          <cell r="E9130" t="str">
            <v>Purchase</v>
          </cell>
          <cell r="F9130" t="str">
            <v>Fixed</v>
          </cell>
          <cell r="I9130">
            <v>19.84</v>
          </cell>
          <cell r="J9130">
            <v>18.170000000000002</v>
          </cell>
          <cell r="K9130" t="str">
            <v>Conv</v>
          </cell>
          <cell r="L9130">
            <v>283567.14</v>
          </cell>
          <cell r="M9130" t="str">
            <v>Owner-Occupied</v>
          </cell>
          <cell r="N9130">
            <v>0</v>
          </cell>
          <cell r="O9130">
            <v>43831</v>
          </cell>
          <cell r="P9130" t="str">
            <v>Current</v>
          </cell>
        </row>
        <row r="9131">
          <cell r="B9131">
            <v>42719</v>
          </cell>
          <cell r="C9131">
            <v>1</v>
          </cell>
          <cell r="D9131" t="str">
            <v>SK</v>
          </cell>
          <cell r="E9131" t="str">
            <v>Refinance External</v>
          </cell>
          <cell r="F9131" t="str">
            <v>Fixed</v>
          </cell>
          <cell r="I9131">
            <v>36.11</v>
          </cell>
          <cell r="J9131">
            <v>27.29</v>
          </cell>
          <cell r="K9131" t="str">
            <v>Conv</v>
          </cell>
          <cell r="L9131">
            <v>435915.04</v>
          </cell>
          <cell r="M9131" t="str">
            <v>Owner-Occupied</v>
          </cell>
          <cell r="N9131">
            <v>0</v>
          </cell>
          <cell r="O9131">
            <v>43831</v>
          </cell>
          <cell r="P9131" t="str">
            <v>Current</v>
          </cell>
        </row>
        <row r="9132">
          <cell r="B9132">
            <v>41934</v>
          </cell>
          <cell r="C9132">
            <v>27</v>
          </cell>
          <cell r="D9132" t="str">
            <v>ON</v>
          </cell>
          <cell r="E9132" t="str">
            <v>Refinance External</v>
          </cell>
          <cell r="F9132" t="str">
            <v>Fixed</v>
          </cell>
          <cell r="I9132">
            <v>41.74</v>
          </cell>
          <cell r="J9132">
            <v>18.05</v>
          </cell>
          <cell r="K9132" t="str">
            <v>Conv</v>
          </cell>
          <cell r="L9132">
            <v>0</v>
          </cell>
          <cell r="M9132" t="str">
            <v>Owner-Occupied</v>
          </cell>
          <cell r="N9132">
            <v>4</v>
          </cell>
          <cell r="O9132">
            <v>42165</v>
          </cell>
          <cell r="P9132" t="str">
            <v>Current</v>
          </cell>
        </row>
        <row r="9133">
          <cell r="B9133">
            <v>42002</v>
          </cell>
          <cell r="C9133">
            <v>25</v>
          </cell>
          <cell r="D9133" t="str">
            <v>ON</v>
          </cell>
          <cell r="E9133" t="str">
            <v>Transfer</v>
          </cell>
          <cell r="F9133" t="str">
            <v>Fixed</v>
          </cell>
          <cell r="I9133">
            <v>25.07</v>
          </cell>
          <cell r="J9133">
            <v>23.1</v>
          </cell>
          <cell r="K9133" t="str">
            <v>Conv</v>
          </cell>
          <cell r="L9133">
            <v>153683.29</v>
          </cell>
          <cell r="M9133" t="str">
            <v>Owner-Occupied</v>
          </cell>
          <cell r="N9133">
            <v>0</v>
          </cell>
          <cell r="O9133">
            <v>43831</v>
          </cell>
          <cell r="P9133" t="str">
            <v>Current</v>
          </cell>
        </row>
        <row r="9134">
          <cell r="B9134">
            <v>41831</v>
          </cell>
          <cell r="C9134">
            <v>30</v>
          </cell>
          <cell r="D9134" t="str">
            <v>BC</v>
          </cell>
          <cell r="E9134" t="str">
            <v>Purchase</v>
          </cell>
          <cell r="F9134" t="str">
            <v>Fixed</v>
          </cell>
          <cell r="I9134">
            <v>40.799999999999997</v>
          </cell>
          <cell r="J9134">
            <v>36.92</v>
          </cell>
          <cell r="K9134" t="str">
            <v>HiRatio</v>
          </cell>
          <cell r="L9134">
            <v>0</v>
          </cell>
          <cell r="M9134" t="str">
            <v>Owner-Occupied</v>
          </cell>
          <cell r="N9134">
            <v>4</v>
          </cell>
          <cell r="O9134">
            <v>42551</v>
          </cell>
          <cell r="P9134" t="str">
            <v>Current</v>
          </cell>
        </row>
        <row r="9135">
          <cell r="B9135">
            <v>42216</v>
          </cell>
          <cell r="C9135">
            <v>18</v>
          </cell>
          <cell r="D9135" t="str">
            <v>ON</v>
          </cell>
          <cell r="E9135" t="str">
            <v>Refinance External</v>
          </cell>
          <cell r="F9135" t="str">
            <v>ARM</v>
          </cell>
          <cell r="I9135">
            <v>29.13</v>
          </cell>
          <cell r="J9135">
            <v>29.13</v>
          </cell>
          <cell r="K9135" t="str">
            <v>Conv</v>
          </cell>
          <cell r="L9135">
            <v>423235.03</v>
          </cell>
          <cell r="M9135" t="str">
            <v>Owner-Occupied</v>
          </cell>
          <cell r="N9135">
            <v>0</v>
          </cell>
          <cell r="O9135">
            <v>43831</v>
          </cell>
          <cell r="P9135" t="str">
            <v>Current</v>
          </cell>
        </row>
        <row r="9136">
          <cell r="B9136">
            <v>40865</v>
          </cell>
          <cell r="C9136">
            <v>62</v>
          </cell>
          <cell r="D9136" t="str">
            <v>ON</v>
          </cell>
          <cell r="E9136" t="str">
            <v>Refinance External</v>
          </cell>
          <cell r="F9136" t="str">
            <v>Fixed</v>
          </cell>
          <cell r="I9136">
            <v>28.54</v>
          </cell>
          <cell r="J9136">
            <v>24.49</v>
          </cell>
          <cell r="K9136" t="str">
            <v>Conv</v>
          </cell>
          <cell r="L9136">
            <v>0</v>
          </cell>
          <cell r="M9136" t="str">
            <v>Owner-Occupied</v>
          </cell>
          <cell r="N9136">
            <v>4</v>
          </cell>
          <cell r="O9136">
            <v>42256</v>
          </cell>
          <cell r="P9136" t="str">
            <v>Current</v>
          </cell>
        </row>
        <row r="9137">
          <cell r="B9137">
            <v>42391</v>
          </cell>
          <cell r="C9137">
            <v>12</v>
          </cell>
          <cell r="D9137" t="str">
            <v>AB</v>
          </cell>
          <cell r="E9137" t="str">
            <v>Transfer</v>
          </cell>
          <cell r="F9137" t="str">
            <v>Fixed</v>
          </cell>
          <cell r="I9137">
            <v>34.14</v>
          </cell>
          <cell r="J9137">
            <v>13.47</v>
          </cell>
          <cell r="K9137" t="str">
            <v>Conv</v>
          </cell>
          <cell r="L9137">
            <v>369339.42</v>
          </cell>
          <cell r="M9137" t="str">
            <v>Owner-Occupied</v>
          </cell>
          <cell r="N9137">
            <v>0</v>
          </cell>
          <cell r="O9137">
            <v>43831</v>
          </cell>
          <cell r="P9137" t="str">
            <v>Current</v>
          </cell>
        </row>
        <row r="9138">
          <cell r="B9138">
            <v>41774</v>
          </cell>
          <cell r="C9138">
            <v>32</v>
          </cell>
          <cell r="D9138" t="str">
            <v>SK</v>
          </cell>
          <cell r="E9138" t="str">
            <v>Purchase</v>
          </cell>
          <cell r="F9138" t="str">
            <v>Fixed</v>
          </cell>
          <cell r="I9138">
            <v>31.47</v>
          </cell>
          <cell r="J9138">
            <v>31.15</v>
          </cell>
          <cell r="K9138" t="str">
            <v>HiRatio</v>
          </cell>
          <cell r="L9138">
            <v>410579.34</v>
          </cell>
          <cell r="M9138" t="str">
            <v>Owner-Occupied</v>
          </cell>
          <cell r="N9138">
            <v>0</v>
          </cell>
          <cell r="O9138">
            <v>43831</v>
          </cell>
          <cell r="P9138" t="str">
            <v>Current</v>
          </cell>
        </row>
        <row r="9139">
          <cell r="B9139">
            <v>42038</v>
          </cell>
          <cell r="C9139">
            <v>23</v>
          </cell>
          <cell r="D9139" t="str">
            <v>BC</v>
          </cell>
          <cell r="E9139" t="str">
            <v>Refinance External</v>
          </cell>
          <cell r="F9139" t="str">
            <v>ARM</v>
          </cell>
          <cell r="I9139">
            <v>20.77</v>
          </cell>
          <cell r="J9139">
            <v>16.82</v>
          </cell>
          <cell r="K9139" t="str">
            <v>Conv</v>
          </cell>
          <cell r="L9139">
            <v>0</v>
          </cell>
          <cell r="M9139" t="str">
            <v>Owner-Occupied</v>
          </cell>
          <cell r="N9139">
            <v>4</v>
          </cell>
          <cell r="O9139">
            <v>42474</v>
          </cell>
          <cell r="P9139" t="str">
            <v>Current</v>
          </cell>
        </row>
        <row r="9140">
          <cell r="B9140">
            <v>42542</v>
          </cell>
          <cell r="C9140">
            <v>7</v>
          </cell>
          <cell r="D9140" t="str">
            <v>AB</v>
          </cell>
          <cell r="E9140" t="str">
            <v>Purchase</v>
          </cell>
          <cell r="F9140" t="str">
            <v>Fixed</v>
          </cell>
          <cell r="I9140">
            <v>40.64</v>
          </cell>
          <cell r="J9140">
            <v>17.309999999999999</v>
          </cell>
          <cell r="K9140" t="str">
            <v>Conv</v>
          </cell>
          <cell r="L9140">
            <v>0</v>
          </cell>
          <cell r="M9140" t="str">
            <v>Owner-Occupied</v>
          </cell>
          <cell r="N9140">
            <v>4</v>
          </cell>
          <cell r="O9140">
            <v>42738</v>
          </cell>
          <cell r="P9140" t="str">
            <v>Current</v>
          </cell>
        </row>
        <row r="9141">
          <cell r="B9141">
            <v>42710</v>
          </cell>
          <cell r="C9141">
            <v>1</v>
          </cell>
          <cell r="D9141" t="str">
            <v>ON</v>
          </cell>
          <cell r="E9141" t="str">
            <v>Purchase with Improvements</v>
          </cell>
          <cell r="F9141" t="str">
            <v>Fixed</v>
          </cell>
          <cell r="I9141">
            <v>37.22</v>
          </cell>
          <cell r="J9141">
            <v>35.32</v>
          </cell>
          <cell r="K9141" t="str">
            <v>Conv</v>
          </cell>
          <cell r="L9141">
            <v>641619.48</v>
          </cell>
          <cell r="M9141" t="str">
            <v>Owner-Occupied</v>
          </cell>
          <cell r="N9141">
            <v>0</v>
          </cell>
          <cell r="O9141">
            <v>43831</v>
          </cell>
          <cell r="P9141" t="str">
            <v>Current</v>
          </cell>
        </row>
        <row r="9142">
          <cell r="B9142">
            <v>41822</v>
          </cell>
          <cell r="C9142">
            <v>30</v>
          </cell>
          <cell r="D9142" t="str">
            <v>AB</v>
          </cell>
          <cell r="E9142" t="str">
            <v>Portable</v>
          </cell>
          <cell r="F9142" t="str">
            <v>ARM</v>
          </cell>
          <cell r="I9142">
            <v>23.51</v>
          </cell>
          <cell r="J9142">
            <v>17.440000000000001</v>
          </cell>
          <cell r="K9142" t="str">
            <v>HiRatio</v>
          </cell>
          <cell r="L9142">
            <v>0</v>
          </cell>
          <cell r="M9142" t="str">
            <v>Owner-Occupied</v>
          </cell>
          <cell r="N9142">
            <v>4</v>
          </cell>
          <cell r="O9142">
            <v>42326</v>
          </cell>
          <cell r="P9142" t="str">
            <v>Current</v>
          </cell>
        </row>
        <row r="9143">
          <cell r="B9143">
            <v>40801</v>
          </cell>
          <cell r="C9143">
            <v>64</v>
          </cell>
          <cell r="D9143" t="str">
            <v>MB</v>
          </cell>
          <cell r="E9143" t="str">
            <v>Purchase</v>
          </cell>
          <cell r="F9143" t="str">
            <v>Fixed</v>
          </cell>
          <cell r="I9143">
            <v>39.25</v>
          </cell>
          <cell r="J9143">
            <v>33.15</v>
          </cell>
          <cell r="K9143" t="str">
            <v>Conv</v>
          </cell>
          <cell r="L9143">
            <v>0</v>
          </cell>
          <cell r="M9143" t="str">
            <v>Second Home</v>
          </cell>
          <cell r="N9143">
            <v>4</v>
          </cell>
          <cell r="O9143">
            <v>41897</v>
          </cell>
          <cell r="P9143" t="str">
            <v>Current</v>
          </cell>
        </row>
        <row r="9144">
          <cell r="B9144">
            <v>41571</v>
          </cell>
          <cell r="C9144">
            <v>39</v>
          </cell>
          <cell r="D9144" t="str">
            <v>AB</v>
          </cell>
          <cell r="E9144" t="str">
            <v>Purchase</v>
          </cell>
          <cell r="F9144" t="str">
            <v>ARM</v>
          </cell>
          <cell r="I9144">
            <v>26.21</v>
          </cell>
          <cell r="J9144">
            <v>23.82</v>
          </cell>
          <cell r="K9144" t="str">
            <v>HiRatio</v>
          </cell>
          <cell r="L9144">
            <v>347378.71</v>
          </cell>
          <cell r="M9144" t="str">
            <v>Owner-Occupied</v>
          </cell>
          <cell r="N9144">
            <v>0</v>
          </cell>
          <cell r="O9144">
            <v>43831</v>
          </cell>
          <cell r="P9144" t="str">
            <v>Current</v>
          </cell>
        </row>
        <row r="9145">
          <cell r="B9145">
            <v>41089</v>
          </cell>
          <cell r="C9145">
            <v>55</v>
          </cell>
          <cell r="D9145" t="str">
            <v>ON</v>
          </cell>
          <cell r="E9145" t="str">
            <v>Purchase</v>
          </cell>
          <cell r="F9145" t="str">
            <v>Fixed</v>
          </cell>
          <cell r="I9145">
            <v>34.47</v>
          </cell>
          <cell r="J9145">
            <v>33.270000000000003</v>
          </cell>
          <cell r="K9145" t="str">
            <v>HiRatio</v>
          </cell>
          <cell r="L9145">
            <v>0</v>
          </cell>
          <cell r="M9145" t="str">
            <v>Owner-Occupied</v>
          </cell>
          <cell r="N9145">
            <v>4</v>
          </cell>
          <cell r="O9145">
            <v>42262</v>
          </cell>
          <cell r="P9145" t="str">
            <v>Current</v>
          </cell>
        </row>
        <row r="9146">
          <cell r="B9146">
            <v>41143</v>
          </cell>
          <cell r="C9146">
            <v>53</v>
          </cell>
          <cell r="D9146" t="str">
            <v>ON</v>
          </cell>
          <cell r="E9146" t="str">
            <v>Refinance External</v>
          </cell>
          <cell r="F9146" t="str">
            <v>Fixed</v>
          </cell>
          <cell r="I9146">
            <v>36.340000000000003</v>
          </cell>
          <cell r="J9146">
            <v>25.57</v>
          </cell>
          <cell r="K9146" t="str">
            <v>Conv</v>
          </cell>
          <cell r="L9146">
            <v>303447.78999999998</v>
          </cell>
          <cell r="M9146" t="str">
            <v>Owner-Occupied</v>
          </cell>
          <cell r="N9146">
            <v>0</v>
          </cell>
          <cell r="O9146">
            <v>43831</v>
          </cell>
          <cell r="P9146" t="str">
            <v>Current</v>
          </cell>
        </row>
        <row r="9147">
          <cell r="B9147">
            <v>42178</v>
          </cell>
          <cell r="C9147">
            <v>19</v>
          </cell>
          <cell r="D9147" t="str">
            <v>MB</v>
          </cell>
          <cell r="E9147" t="str">
            <v>Refinance External</v>
          </cell>
          <cell r="F9147" t="str">
            <v>ARM</v>
          </cell>
          <cell r="I9147">
            <v>31.34</v>
          </cell>
          <cell r="J9147">
            <v>14.89</v>
          </cell>
          <cell r="K9147" t="str">
            <v>Conv</v>
          </cell>
          <cell r="L9147">
            <v>0</v>
          </cell>
          <cell r="M9147" t="str">
            <v>Owner-Occupied</v>
          </cell>
          <cell r="N9147">
            <v>4</v>
          </cell>
          <cell r="O9147">
            <v>42453</v>
          </cell>
          <cell r="P9147" t="str">
            <v>Current</v>
          </cell>
        </row>
        <row r="9148">
          <cell r="B9148">
            <v>41995</v>
          </cell>
          <cell r="C9148">
            <v>25</v>
          </cell>
          <cell r="D9148" t="str">
            <v>AB</v>
          </cell>
          <cell r="E9148" t="str">
            <v>Purchase</v>
          </cell>
          <cell r="F9148" t="str">
            <v>ARM</v>
          </cell>
          <cell r="I9148">
            <v>23.51</v>
          </cell>
          <cell r="J9148">
            <v>20.46</v>
          </cell>
          <cell r="K9148" t="str">
            <v>HiRatio</v>
          </cell>
          <cell r="L9148">
            <v>366097.44</v>
          </cell>
          <cell r="M9148" t="str">
            <v>Owner-Occupied</v>
          </cell>
          <cell r="N9148">
            <v>0</v>
          </cell>
          <cell r="O9148">
            <v>43831</v>
          </cell>
          <cell r="P9148" t="str">
            <v>Current</v>
          </cell>
        </row>
        <row r="9149">
          <cell r="B9149">
            <v>41579</v>
          </cell>
          <cell r="C9149">
            <v>38</v>
          </cell>
          <cell r="D9149" t="str">
            <v>ON</v>
          </cell>
          <cell r="E9149" t="str">
            <v>Purchase</v>
          </cell>
          <cell r="F9149" t="str">
            <v>Fixed</v>
          </cell>
          <cell r="I9149">
            <v>38.71</v>
          </cell>
          <cell r="J9149">
            <v>36.270000000000003</v>
          </cell>
          <cell r="K9149" t="str">
            <v>Conv</v>
          </cell>
          <cell r="L9149">
            <v>0</v>
          </cell>
          <cell r="M9149" t="str">
            <v>Owner-Occupied</v>
          </cell>
          <cell r="N9149">
            <v>4</v>
          </cell>
          <cell r="O9149">
            <v>42710</v>
          </cell>
          <cell r="P9149" t="str">
            <v>Current</v>
          </cell>
        </row>
        <row r="9150">
          <cell r="B9150">
            <v>41696</v>
          </cell>
          <cell r="C9150">
            <v>35</v>
          </cell>
          <cell r="D9150" t="str">
            <v>ON</v>
          </cell>
          <cell r="E9150" t="str">
            <v>Refinance External</v>
          </cell>
          <cell r="F9150" t="str">
            <v>Fixed</v>
          </cell>
          <cell r="I9150">
            <v>39.75</v>
          </cell>
          <cell r="J9150">
            <v>31.29</v>
          </cell>
          <cell r="K9150" t="str">
            <v>Conv</v>
          </cell>
          <cell r="L9150">
            <v>0</v>
          </cell>
          <cell r="M9150" t="str">
            <v>Owner-Occupied</v>
          </cell>
          <cell r="N9150">
            <v>4</v>
          </cell>
          <cell r="O9150">
            <v>42639</v>
          </cell>
          <cell r="P9150" t="str">
            <v>Current</v>
          </cell>
        </row>
        <row r="9151">
          <cell r="B9151">
            <v>40898</v>
          </cell>
          <cell r="C9151">
            <v>61</v>
          </cell>
          <cell r="D9151" t="str">
            <v>AB</v>
          </cell>
          <cell r="E9151" t="str">
            <v>Purchase</v>
          </cell>
          <cell r="F9151" t="str">
            <v>Fixed</v>
          </cell>
          <cell r="I9151">
            <v>37.5</v>
          </cell>
          <cell r="J9151">
            <v>29.68</v>
          </cell>
          <cell r="K9151" t="str">
            <v>HiRatio</v>
          </cell>
          <cell r="L9151">
            <v>0</v>
          </cell>
          <cell r="M9151" t="str">
            <v>Owner-Occupied</v>
          </cell>
          <cell r="N9151">
            <v>4</v>
          </cell>
          <cell r="O9151">
            <v>42725</v>
          </cell>
          <cell r="P9151" t="str">
            <v>Current</v>
          </cell>
        </row>
        <row r="9152">
          <cell r="B9152">
            <v>41641</v>
          </cell>
          <cell r="C9152">
            <v>36</v>
          </cell>
          <cell r="D9152" t="str">
            <v>ON</v>
          </cell>
          <cell r="E9152" t="str">
            <v>Purchase</v>
          </cell>
          <cell r="F9152" t="str">
            <v>ARM</v>
          </cell>
          <cell r="I9152">
            <v>23.39</v>
          </cell>
          <cell r="J9152">
            <v>15.04</v>
          </cell>
          <cell r="K9152" t="str">
            <v>Conv</v>
          </cell>
          <cell r="L9152">
            <v>90229.48</v>
          </cell>
          <cell r="M9152" t="str">
            <v>Owner-Occupied</v>
          </cell>
          <cell r="N9152">
            <v>0</v>
          </cell>
          <cell r="O9152">
            <v>43831</v>
          </cell>
          <cell r="P9152" t="str">
            <v>Current</v>
          </cell>
        </row>
        <row r="9153">
          <cell r="B9153">
            <v>42620</v>
          </cell>
          <cell r="C9153">
            <v>4</v>
          </cell>
          <cell r="D9153" t="str">
            <v>BC</v>
          </cell>
          <cell r="E9153" t="str">
            <v>Refinance External</v>
          </cell>
          <cell r="F9153" t="str">
            <v>ARM</v>
          </cell>
          <cell r="I9153">
            <v>31</v>
          </cell>
          <cell r="J9153">
            <v>28.47</v>
          </cell>
          <cell r="K9153" t="str">
            <v>Conv</v>
          </cell>
          <cell r="L9153">
            <v>531578.07999999996</v>
          </cell>
          <cell r="M9153" t="str">
            <v>Owner-Occupied</v>
          </cell>
          <cell r="N9153">
            <v>0</v>
          </cell>
          <cell r="O9153">
            <v>43831</v>
          </cell>
          <cell r="P9153" t="str">
            <v>Current</v>
          </cell>
        </row>
        <row r="9154">
          <cell r="B9154">
            <v>42671</v>
          </cell>
          <cell r="C9154">
            <v>3</v>
          </cell>
          <cell r="D9154" t="str">
            <v>AB</v>
          </cell>
          <cell r="E9154" t="str">
            <v>Purchase</v>
          </cell>
          <cell r="F9154" t="str">
            <v>Fixed</v>
          </cell>
          <cell r="I9154">
            <v>38.29</v>
          </cell>
          <cell r="J9154">
            <v>30.17</v>
          </cell>
          <cell r="K9154" t="str">
            <v>Conv</v>
          </cell>
          <cell r="L9154">
            <v>338074.15</v>
          </cell>
          <cell r="M9154" t="str">
            <v>Owner-Occupied</v>
          </cell>
          <cell r="N9154">
            <v>0</v>
          </cell>
          <cell r="O9154">
            <v>43831</v>
          </cell>
          <cell r="P9154" t="str">
            <v>Current</v>
          </cell>
        </row>
        <row r="9155">
          <cell r="B9155">
            <v>41670</v>
          </cell>
          <cell r="C9155">
            <v>36</v>
          </cell>
          <cell r="D9155" t="str">
            <v>ON</v>
          </cell>
          <cell r="E9155" t="str">
            <v>Purchase</v>
          </cell>
          <cell r="F9155" t="str">
            <v>Fixed</v>
          </cell>
          <cell r="I9155">
            <v>38.15</v>
          </cell>
          <cell r="J9155">
            <v>26.11</v>
          </cell>
          <cell r="K9155" t="str">
            <v>HiRatio</v>
          </cell>
          <cell r="L9155">
            <v>0</v>
          </cell>
          <cell r="M9155" t="str">
            <v>Owner-Occupied</v>
          </cell>
          <cell r="N9155">
            <v>4</v>
          </cell>
          <cell r="O9155">
            <v>42594</v>
          </cell>
          <cell r="P9155" t="str">
            <v>Current</v>
          </cell>
        </row>
        <row r="9156">
          <cell r="B9156">
            <v>42244</v>
          </cell>
          <cell r="C9156">
            <v>17</v>
          </cell>
          <cell r="D9156" t="str">
            <v>ON</v>
          </cell>
          <cell r="E9156" t="str">
            <v>Refinance External</v>
          </cell>
          <cell r="F9156" t="str">
            <v>ARM</v>
          </cell>
          <cell r="I9156">
            <v>24.08</v>
          </cell>
          <cell r="J9156">
            <v>14.62</v>
          </cell>
          <cell r="K9156" t="str">
            <v>Conv</v>
          </cell>
          <cell r="L9156">
            <v>171885.41</v>
          </cell>
          <cell r="M9156" t="str">
            <v>Rental</v>
          </cell>
          <cell r="N9156">
            <v>0</v>
          </cell>
          <cell r="O9156">
            <v>43831</v>
          </cell>
          <cell r="P9156" t="str">
            <v>Current</v>
          </cell>
        </row>
        <row r="9157">
          <cell r="B9157">
            <v>41387</v>
          </cell>
          <cell r="C9157">
            <v>45</v>
          </cell>
          <cell r="D9157" t="str">
            <v>AB</v>
          </cell>
          <cell r="E9157" t="str">
            <v>Transfer</v>
          </cell>
          <cell r="F9157" t="str">
            <v>Fixed</v>
          </cell>
          <cell r="I9157">
            <v>33.65</v>
          </cell>
          <cell r="J9157">
            <v>23.13</v>
          </cell>
          <cell r="K9157" t="str">
            <v>HiRatio</v>
          </cell>
          <cell r="L9157">
            <v>273400.26</v>
          </cell>
          <cell r="M9157" t="str">
            <v>Owner-Occupied</v>
          </cell>
          <cell r="N9157">
            <v>0</v>
          </cell>
          <cell r="O9157">
            <v>43831</v>
          </cell>
          <cell r="P9157" t="str">
            <v>Current</v>
          </cell>
        </row>
        <row r="9158">
          <cell r="B9158">
            <v>41817</v>
          </cell>
          <cell r="C9158">
            <v>31</v>
          </cell>
          <cell r="D9158" t="str">
            <v>ON</v>
          </cell>
          <cell r="E9158" t="str">
            <v>Purchase</v>
          </cell>
          <cell r="F9158" t="str">
            <v>ARM</v>
          </cell>
          <cell r="I9158">
            <v>20.079999999999998</v>
          </cell>
          <cell r="J9158">
            <v>18.170000000000002</v>
          </cell>
          <cell r="K9158" t="str">
            <v>Conv</v>
          </cell>
          <cell r="L9158">
            <v>95829.19</v>
          </cell>
          <cell r="M9158" t="str">
            <v>Owner-Occupied</v>
          </cell>
          <cell r="N9158">
            <v>0</v>
          </cell>
          <cell r="O9158">
            <v>43831</v>
          </cell>
          <cell r="P9158" t="str">
            <v>Current</v>
          </cell>
        </row>
        <row r="9159">
          <cell r="B9159">
            <v>41472</v>
          </cell>
          <cell r="C9159">
            <v>42</v>
          </cell>
          <cell r="D9159" t="str">
            <v>ON</v>
          </cell>
          <cell r="E9159" t="str">
            <v>Purchase</v>
          </cell>
          <cell r="F9159" t="str">
            <v>Fixed</v>
          </cell>
          <cell r="I9159">
            <v>40.61</v>
          </cell>
          <cell r="J9159">
            <v>25.3</v>
          </cell>
          <cell r="K9159" t="str">
            <v>HiRatio</v>
          </cell>
          <cell r="L9159">
            <v>288979.81</v>
          </cell>
          <cell r="M9159" t="str">
            <v>Owner-Occupied</v>
          </cell>
          <cell r="N9159">
            <v>0</v>
          </cell>
          <cell r="O9159">
            <v>43831</v>
          </cell>
          <cell r="P9159" t="str">
            <v>Current</v>
          </cell>
        </row>
        <row r="9160">
          <cell r="B9160">
            <v>42039</v>
          </cell>
          <cell r="C9160">
            <v>23</v>
          </cell>
          <cell r="D9160" t="str">
            <v>ON</v>
          </cell>
          <cell r="E9160" t="str">
            <v>Refinance External</v>
          </cell>
          <cell r="F9160" t="str">
            <v>Fixed</v>
          </cell>
          <cell r="I9160">
            <v>34.11</v>
          </cell>
          <cell r="J9160">
            <v>34.11</v>
          </cell>
          <cell r="K9160" t="str">
            <v>Conv</v>
          </cell>
          <cell r="L9160">
            <v>173648.26</v>
          </cell>
          <cell r="M9160" t="str">
            <v>Owner-Occupied</v>
          </cell>
          <cell r="N9160">
            <v>0</v>
          </cell>
          <cell r="O9160">
            <v>43831</v>
          </cell>
          <cell r="P9160" t="str">
            <v>Current</v>
          </cell>
        </row>
        <row r="9161">
          <cell r="B9161">
            <v>42184</v>
          </cell>
          <cell r="C9161">
            <v>19</v>
          </cell>
          <cell r="D9161" t="str">
            <v>ON</v>
          </cell>
          <cell r="E9161" t="str">
            <v>Transfer</v>
          </cell>
          <cell r="F9161" t="str">
            <v>ARM</v>
          </cell>
          <cell r="I9161">
            <v>32.07</v>
          </cell>
          <cell r="J9161">
            <v>27.49</v>
          </cell>
          <cell r="K9161" t="str">
            <v>HiRatio</v>
          </cell>
          <cell r="L9161">
            <v>193602.02</v>
          </cell>
          <cell r="M9161" t="str">
            <v>Owner-Occupied</v>
          </cell>
          <cell r="N9161">
            <v>0</v>
          </cell>
          <cell r="O9161">
            <v>43831</v>
          </cell>
          <cell r="P9161" t="str">
            <v>Current</v>
          </cell>
        </row>
        <row r="9162">
          <cell r="B9162">
            <v>41764</v>
          </cell>
          <cell r="C9162">
            <v>32</v>
          </cell>
          <cell r="D9162" t="str">
            <v>AB</v>
          </cell>
          <cell r="E9162" t="str">
            <v>Transfer</v>
          </cell>
          <cell r="F9162" t="str">
            <v>Fixed</v>
          </cell>
          <cell r="I9162">
            <v>21.37</v>
          </cell>
          <cell r="J9162">
            <v>15.14</v>
          </cell>
          <cell r="K9162" t="str">
            <v>Conv</v>
          </cell>
          <cell r="L9162">
            <v>0</v>
          </cell>
          <cell r="M9162" t="str">
            <v>Owner-Occupied</v>
          </cell>
          <cell r="N9162">
            <v>4</v>
          </cell>
          <cell r="O9162">
            <v>42143</v>
          </cell>
          <cell r="P9162" t="str">
            <v>Current</v>
          </cell>
        </row>
        <row r="9163">
          <cell r="B9163">
            <v>42586</v>
          </cell>
          <cell r="C9163">
            <v>5</v>
          </cell>
          <cell r="D9163" t="str">
            <v>BC</v>
          </cell>
          <cell r="E9163" t="str">
            <v>Purchase</v>
          </cell>
          <cell r="F9163" t="str">
            <v>Fixed</v>
          </cell>
          <cell r="I9163">
            <v>33.03</v>
          </cell>
          <cell r="J9163">
            <v>24.55</v>
          </cell>
          <cell r="K9163" t="str">
            <v>HiRatio</v>
          </cell>
          <cell r="L9163">
            <v>187642.82</v>
          </cell>
          <cell r="M9163" t="str">
            <v>Owner-Occupied</v>
          </cell>
          <cell r="N9163">
            <v>0</v>
          </cell>
          <cell r="O9163">
            <v>43831</v>
          </cell>
          <cell r="P9163" t="str">
            <v>Current</v>
          </cell>
        </row>
        <row r="9164">
          <cell r="B9164">
            <v>42683</v>
          </cell>
          <cell r="C9164">
            <v>2</v>
          </cell>
          <cell r="D9164" t="str">
            <v>AB</v>
          </cell>
          <cell r="E9164" t="str">
            <v>Purchase</v>
          </cell>
          <cell r="F9164" t="str">
            <v>Fixed</v>
          </cell>
          <cell r="I9164">
            <v>40.119999999999997</v>
          </cell>
          <cell r="J9164">
            <v>29.47</v>
          </cell>
          <cell r="K9164" t="str">
            <v>Conv</v>
          </cell>
          <cell r="L9164">
            <v>127443.11</v>
          </cell>
          <cell r="M9164" t="str">
            <v>Owner-Occupied</v>
          </cell>
          <cell r="N9164">
            <v>0</v>
          </cell>
          <cell r="O9164">
            <v>43831</v>
          </cell>
          <cell r="P9164" t="str">
            <v>Current</v>
          </cell>
        </row>
        <row r="9165">
          <cell r="B9165">
            <v>42356</v>
          </cell>
          <cell r="C9165">
            <v>13</v>
          </cell>
          <cell r="D9165" t="str">
            <v>AB</v>
          </cell>
          <cell r="E9165" t="str">
            <v>Purchase</v>
          </cell>
          <cell r="F9165" t="str">
            <v>Fixed</v>
          </cell>
          <cell r="I9165">
            <v>42.91</v>
          </cell>
          <cell r="J9165">
            <v>24.78</v>
          </cell>
          <cell r="K9165" t="str">
            <v>HiRatio</v>
          </cell>
          <cell r="L9165">
            <v>336962.58</v>
          </cell>
          <cell r="M9165" t="str">
            <v>Owner-Occupied</v>
          </cell>
          <cell r="N9165">
            <v>0</v>
          </cell>
          <cell r="O9165">
            <v>43831</v>
          </cell>
          <cell r="P9165" t="str">
            <v>Current</v>
          </cell>
        </row>
        <row r="9166">
          <cell r="B9166">
            <v>42237</v>
          </cell>
          <cell r="C9166">
            <v>17</v>
          </cell>
          <cell r="D9166" t="str">
            <v>ON</v>
          </cell>
          <cell r="E9166" t="str">
            <v>Purchase</v>
          </cell>
          <cell r="F9166" t="str">
            <v>ARM</v>
          </cell>
          <cell r="I9166">
            <v>19.54</v>
          </cell>
          <cell r="J9166">
            <v>18.79</v>
          </cell>
          <cell r="K9166" t="str">
            <v>Conv</v>
          </cell>
          <cell r="L9166">
            <v>319431.25</v>
          </cell>
          <cell r="M9166" t="str">
            <v>Owner-Occupied</v>
          </cell>
          <cell r="N9166">
            <v>0</v>
          </cell>
          <cell r="O9166">
            <v>43831</v>
          </cell>
          <cell r="P9166" t="str">
            <v>Current</v>
          </cell>
        </row>
        <row r="9167">
          <cell r="B9167">
            <v>41031</v>
          </cell>
          <cell r="C9167">
            <v>56</v>
          </cell>
          <cell r="D9167" t="str">
            <v>ON</v>
          </cell>
          <cell r="E9167" t="str">
            <v>Purchase</v>
          </cell>
          <cell r="F9167" t="str">
            <v>Fixed</v>
          </cell>
          <cell r="I9167">
            <v>39.79</v>
          </cell>
          <cell r="J9167">
            <v>30.24</v>
          </cell>
          <cell r="K9167" t="str">
            <v>HiRatio</v>
          </cell>
          <cell r="L9167">
            <v>143315.34</v>
          </cell>
          <cell r="M9167" t="str">
            <v>Owner-Occupied</v>
          </cell>
          <cell r="N9167">
            <v>0</v>
          </cell>
          <cell r="O9167">
            <v>43831</v>
          </cell>
          <cell r="P9167" t="str">
            <v>Current</v>
          </cell>
        </row>
        <row r="9168">
          <cell r="B9168">
            <v>40830</v>
          </cell>
          <cell r="C9168">
            <v>63</v>
          </cell>
          <cell r="D9168" t="str">
            <v>ON</v>
          </cell>
          <cell r="E9168" t="str">
            <v>Purchase</v>
          </cell>
          <cell r="F9168" t="str">
            <v>Fixed</v>
          </cell>
          <cell r="I9168">
            <v>36.49</v>
          </cell>
          <cell r="J9168">
            <v>34.04</v>
          </cell>
          <cell r="K9168" t="str">
            <v>HiRatio</v>
          </cell>
          <cell r="L9168">
            <v>0</v>
          </cell>
          <cell r="M9168" t="str">
            <v>Owner-Occupied</v>
          </cell>
          <cell r="N9168">
            <v>4</v>
          </cell>
          <cell r="O9168">
            <v>42660</v>
          </cell>
          <cell r="P9168" t="str">
            <v>Current</v>
          </cell>
        </row>
        <row r="9169">
          <cell r="B9169">
            <v>41908</v>
          </cell>
          <cell r="C9169">
            <v>28</v>
          </cell>
          <cell r="D9169" t="str">
            <v>BC</v>
          </cell>
          <cell r="E9169" t="str">
            <v>Refinance External</v>
          </cell>
          <cell r="F9169" t="str">
            <v>ARM</v>
          </cell>
          <cell r="I9169">
            <v>34.5</v>
          </cell>
          <cell r="J9169">
            <v>19.16</v>
          </cell>
          <cell r="K9169" t="str">
            <v>Conv</v>
          </cell>
          <cell r="L9169">
            <v>200042.2</v>
          </cell>
          <cell r="M9169" t="str">
            <v>Owner-Occupied</v>
          </cell>
          <cell r="N9169">
            <v>0</v>
          </cell>
          <cell r="O9169">
            <v>43831</v>
          </cell>
          <cell r="P9169" t="str">
            <v>Current</v>
          </cell>
        </row>
        <row r="9170">
          <cell r="B9170">
            <v>41662</v>
          </cell>
          <cell r="C9170">
            <v>36</v>
          </cell>
          <cell r="D9170" t="str">
            <v>AB</v>
          </cell>
          <cell r="E9170" t="str">
            <v>Purchase</v>
          </cell>
          <cell r="F9170" t="str">
            <v>Fixed</v>
          </cell>
          <cell r="I9170">
            <v>36.869999999999997</v>
          </cell>
          <cell r="J9170">
            <v>29.4</v>
          </cell>
          <cell r="K9170" t="str">
            <v>Conv</v>
          </cell>
          <cell r="L9170">
            <v>0</v>
          </cell>
          <cell r="M9170" t="str">
            <v>Owner-Occupied</v>
          </cell>
          <cell r="N9170">
            <v>4</v>
          </cell>
          <cell r="O9170">
            <v>42347</v>
          </cell>
          <cell r="P9170" t="str">
            <v>Current</v>
          </cell>
        </row>
        <row r="9171">
          <cell r="B9171">
            <v>41067</v>
          </cell>
          <cell r="C9171">
            <v>55</v>
          </cell>
          <cell r="D9171" t="str">
            <v>ON</v>
          </cell>
          <cell r="E9171" t="str">
            <v>Refinance External</v>
          </cell>
          <cell r="F9171" t="str">
            <v>Fixed</v>
          </cell>
          <cell r="I9171">
            <v>31.87</v>
          </cell>
          <cell r="J9171">
            <v>24.85</v>
          </cell>
          <cell r="K9171" t="str">
            <v>HiRatio</v>
          </cell>
          <cell r="L9171">
            <v>356489.7</v>
          </cell>
          <cell r="M9171" t="str">
            <v>Owner-Occupied</v>
          </cell>
          <cell r="N9171">
            <v>0</v>
          </cell>
          <cell r="O9171">
            <v>43831</v>
          </cell>
          <cell r="P9171" t="str">
            <v>Current</v>
          </cell>
        </row>
        <row r="9172">
          <cell r="B9172">
            <v>42464</v>
          </cell>
          <cell r="C9172">
            <v>9</v>
          </cell>
          <cell r="D9172" t="str">
            <v>BC</v>
          </cell>
          <cell r="E9172" t="str">
            <v>Purchase</v>
          </cell>
          <cell r="F9172" t="str">
            <v>Fixed</v>
          </cell>
          <cell r="I9172">
            <v>42.79</v>
          </cell>
          <cell r="J9172">
            <v>14.53</v>
          </cell>
          <cell r="K9172" t="str">
            <v>Conv</v>
          </cell>
          <cell r="L9172">
            <v>122912.17</v>
          </cell>
          <cell r="M9172" t="str">
            <v>Second Home</v>
          </cell>
          <cell r="N9172">
            <v>0</v>
          </cell>
          <cell r="O9172">
            <v>43831</v>
          </cell>
          <cell r="P9172" t="str">
            <v>Current</v>
          </cell>
        </row>
        <row r="9173">
          <cell r="B9173">
            <v>41614</v>
          </cell>
          <cell r="C9173">
            <v>37</v>
          </cell>
          <cell r="D9173" t="str">
            <v>ON</v>
          </cell>
          <cell r="E9173" t="str">
            <v>Purchase</v>
          </cell>
          <cell r="F9173" t="str">
            <v>Fixed</v>
          </cell>
          <cell r="I9173">
            <v>34.770000000000003</v>
          </cell>
          <cell r="J9173">
            <v>26.1</v>
          </cell>
          <cell r="K9173" t="str">
            <v>HiRatio</v>
          </cell>
          <cell r="L9173">
            <v>144046.78</v>
          </cell>
          <cell r="M9173" t="str">
            <v>Owner-Occupied</v>
          </cell>
          <cell r="N9173">
            <v>0</v>
          </cell>
          <cell r="O9173">
            <v>43831</v>
          </cell>
          <cell r="P9173" t="str">
            <v>Current</v>
          </cell>
        </row>
        <row r="9174">
          <cell r="B9174">
            <v>40914</v>
          </cell>
          <cell r="C9174">
            <v>60</v>
          </cell>
          <cell r="D9174" t="str">
            <v>ON</v>
          </cell>
          <cell r="E9174" t="str">
            <v>Purchase</v>
          </cell>
          <cell r="F9174" t="str">
            <v>Fixed</v>
          </cell>
          <cell r="I9174">
            <v>41.07</v>
          </cell>
          <cell r="J9174">
            <v>24.87</v>
          </cell>
          <cell r="K9174" t="str">
            <v>HiRatio</v>
          </cell>
          <cell r="L9174">
            <v>0</v>
          </cell>
          <cell r="M9174" t="str">
            <v>Owner-Occupied</v>
          </cell>
          <cell r="N9174">
            <v>4</v>
          </cell>
          <cell r="O9174">
            <v>42398</v>
          </cell>
          <cell r="P9174" t="str">
            <v>Current</v>
          </cell>
        </row>
        <row r="9175">
          <cell r="B9175">
            <v>41261</v>
          </cell>
          <cell r="C9175">
            <v>49</v>
          </cell>
          <cell r="D9175" t="str">
            <v>ON</v>
          </cell>
          <cell r="E9175" t="str">
            <v>Purchase</v>
          </cell>
          <cell r="F9175" t="str">
            <v>ARM</v>
          </cell>
          <cell r="I9175">
            <v>34.97</v>
          </cell>
          <cell r="J9175">
            <v>29.38</v>
          </cell>
          <cell r="K9175" t="str">
            <v>HiRatio</v>
          </cell>
          <cell r="L9175">
            <v>0</v>
          </cell>
          <cell r="M9175" t="str">
            <v>Owner-Occupied</v>
          </cell>
          <cell r="N9175">
            <v>4</v>
          </cell>
          <cell r="O9175">
            <v>42146</v>
          </cell>
          <cell r="P9175" t="str">
            <v>Current</v>
          </cell>
        </row>
        <row r="9176">
          <cell r="B9176">
            <v>42303</v>
          </cell>
          <cell r="C9176">
            <v>15</v>
          </cell>
          <cell r="D9176" t="str">
            <v>AB</v>
          </cell>
          <cell r="E9176" t="str">
            <v>Transfer</v>
          </cell>
          <cell r="F9176" t="str">
            <v>ARM</v>
          </cell>
          <cell r="I9176">
            <v>27.99</v>
          </cell>
          <cell r="J9176">
            <v>12.09</v>
          </cell>
          <cell r="K9176" t="str">
            <v>Conv</v>
          </cell>
          <cell r="L9176">
            <v>0</v>
          </cell>
          <cell r="M9176" t="str">
            <v>Owner-Occupied</v>
          </cell>
          <cell r="N9176">
            <v>4</v>
          </cell>
          <cell r="O9176">
            <v>42478</v>
          </cell>
          <cell r="P9176" t="str">
            <v>Current</v>
          </cell>
        </row>
        <row r="9177">
          <cell r="B9177">
            <v>40847</v>
          </cell>
          <cell r="C9177">
            <v>63</v>
          </cell>
          <cell r="D9177" t="str">
            <v>SK</v>
          </cell>
          <cell r="E9177" t="str">
            <v>Purchase</v>
          </cell>
          <cell r="F9177" t="str">
            <v>Fixed</v>
          </cell>
          <cell r="I9177">
            <v>25.9</v>
          </cell>
          <cell r="J9177">
            <v>23.63</v>
          </cell>
          <cell r="K9177" t="str">
            <v>HiRatio</v>
          </cell>
          <cell r="L9177">
            <v>203638.92</v>
          </cell>
          <cell r="M9177" t="str">
            <v>Owner-Occupied</v>
          </cell>
          <cell r="N9177">
            <v>0</v>
          </cell>
          <cell r="O9177">
            <v>43831</v>
          </cell>
          <cell r="P9177" t="str">
            <v>Current</v>
          </cell>
        </row>
        <row r="9178">
          <cell r="B9178">
            <v>41844</v>
          </cell>
          <cell r="C9178">
            <v>30</v>
          </cell>
          <cell r="D9178" t="str">
            <v>ON</v>
          </cell>
          <cell r="E9178" t="str">
            <v>Purchase</v>
          </cell>
          <cell r="F9178" t="str">
            <v>Fixed</v>
          </cell>
          <cell r="I9178">
            <v>31.19</v>
          </cell>
          <cell r="J9178">
            <v>30.98</v>
          </cell>
          <cell r="K9178" t="str">
            <v>Conv</v>
          </cell>
          <cell r="L9178">
            <v>62073</v>
          </cell>
          <cell r="M9178" t="str">
            <v>Owner-Occupied</v>
          </cell>
          <cell r="N9178">
            <v>0</v>
          </cell>
          <cell r="O9178">
            <v>43831</v>
          </cell>
          <cell r="P9178" t="str">
            <v>Current</v>
          </cell>
        </row>
        <row r="9179">
          <cell r="B9179">
            <v>42534</v>
          </cell>
          <cell r="C9179">
            <v>7</v>
          </cell>
          <cell r="D9179" t="str">
            <v>ON</v>
          </cell>
          <cell r="E9179" t="str">
            <v>Refinance Existing Client</v>
          </cell>
          <cell r="F9179" t="str">
            <v>ARM</v>
          </cell>
          <cell r="I9179">
            <v>25.8</v>
          </cell>
          <cell r="J9179">
            <v>22.47</v>
          </cell>
          <cell r="K9179" t="str">
            <v>Conv</v>
          </cell>
          <cell r="L9179">
            <v>465883.49</v>
          </cell>
          <cell r="M9179" t="str">
            <v>Owner-Occupied</v>
          </cell>
          <cell r="N9179">
            <v>0</v>
          </cell>
          <cell r="O9179">
            <v>43831</v>
          </cell>
          <cell r="P9179" t="str">
            <v>Current</v>
          </cell>
        </row>
        <row r="9180">
          <cell r="B9180">
            <v>41624</v>
          </cell>
          <cell r="C9180">
            <v>37</v>
          </cell>
          <cell r="D9180" t="str">
            <v>ON</v>
          </cell>
          <cell r="E9180" t="str">
            <v>Purchase</v>
          </cell>
          <cell r="F9180" t="str">
            <v>Fixed</v>
          </cell>
          <cell r="I9180">
            <v>21.18</v>
          </cell>
          <cell r="J9180">
            <v>20.5</v>
          </cell>
          <cell r="K9180" t="str">
            <v>HiRatio</v>
          </cell>
          <cell r="L9180">
            <v>301184.19</v>
          </cell>
          <cell r="M9180" t="str">
            <v>Owner-Occupied</v>
          </cell>
          <cell r="N9180">
            <v>0</v>
          </cell>
          <cell r="O9180">
            <v>43831</v>
          </cell>
          <cell r="P9180" t="str">
            <v>Current</v>
          </cell>
        </row>
        <row r="9181">
          <cell r="B9181">
            <v>41088</v>
          </cell>
          <cell r="C9181">
            <v>55</v>
          </cell>
          <cell r="D9181" t="str">
            <v>ON</v>
          </cell>
          <cell r="E9181" t="str">
            <v>Purchase</v>
          </cell>
          <cell r="F9181" t="str">
            <v>Fixed</v>
          </cell>
          <cell r="I9181">
            <v>29.48</v>
          </cell>
          <cell r="J9181">
            <v>27.99</v>
          </cell>
          <cell r="K9181" t="str">
            <v>Conv</v>
          </cell>
          <cell r="L9181">
            <v>0</v>
          </cell>
          <cell r="M9181" t="str">
            <v>Owner-Occupied</v>
          </cell>
          <cell r="N9181">
            <v>4</v>
          </cell>
          <cell r="O9181">
            <v>41967</v>
          </cell>
          <cell r="P9181" t="str">
            <v>Current</v>
          </cell>
        </row>
        <row r="9182">
          <cell r="B9182">
            <v>41710</v>
          </cell>
          <cell r="C9182">
            <v>34</v>
          </cell>
          <cell r="D9182" t="str">
            <v>ON</v>
          </cell>
          <cell r="E9182" t="str">
            <v>Transfer</v>
          </cell>
          <cell r="F9182" t="str">
            <v>ARM</v>
          </cell>
          <cell r="I9182">
            <v>32.46</v>
          </cell>
          <cell r="J9182">
            <v>25.96</v>
          </cell>
          <cell r="K9182" t="str">
            <v>Conv</v>
          </cell>
          <cell r="L9182">
            <v>210679.2</v>
          </cell>
          <cell r="M9182" t="str">
            <v>Owner-Occupied</v>
          </cell>
          <cell r="N9182">
            <v>0</v>
          </cell>
          <cell r="O9182">
            <v>43831</v>
          </cell>
          <cell r="P9182" t="str">
            <v>Current</v>
          </cell>
        </row>
        <row r="9183">
          <cell r="B9183">
            <v>40913</v>
          </cell>
          <cell r="C9183">
            <v>60</v>
          </cell>
          <cell r="D9183" t="str">
            <v>ON</v>
          </cell>
          <cell r="E9183" t="str">
            <v>Purchase</v>
          </cell>
          <cell r="F9183" t="str">
            <v>Fixed</v>
          </cell>
          <cell r="I9183">
            <v>31.26</v>
          </cell>
          <cell r="J9183">
            <v>22.49</v>
          </cell>
          <cell r="K9183" t="str">
            <v>HiRatio</v>
          </cell>
          <cell r="L9183">
            <v>0</v>
          </cell>
          <cell r="M9183" t="str">
            <v>Owner-Occupied</v>
          </cell>
          <cell r="N9183">
            <v>4</v>
          </cell>
          <cell r="O9183">
            <v>42383</v>
          </cell>
          <cell r="P9183" t="str">
            <v>Current</v>
          </cell>
        </row>
        <row r="9184">
          <cell r="B9184">
            <v>42333</v>
          </cell>
          <cell r="C9184">
            <v>14</v>
          </cell>
          <cell r="D9184" t="str">
            <v>ON</v>
          </cell>
          <cell r="E9184" t="str">
            <v>Transfer</v>
          </cell>
          <cell r="F9184" t="str">
            <v>Fixed</v>
          </cell>
          <cell r="I9184">
            <v>35.68</v>
          </cell>
          <cell r="J9184">
            <v>14.51</v>
          </cell>
          <cell r="K9184" t="str">
            <v>Conv</v>
          </cell>
          <cell r="L9184">
            <v>179504.85</v>
          </cell>
          <cell r="M9184" t="str">
            <v>Owner-Occupied</v>
          </cell>
          <cell r="N9184">
            <v>0</v>
          </cell>
          <cell r="O9184">
            <v>43831</v>
          </cell>
          <cell r="P9184" t="str">
            <v>Current</v>
          </cell>
        </row>
        <row r="9185">
          <cell r="B9185">
            <v>40899</v>
          </cell>
          <cell r="C9185">
            <v>61</v>
          </cell>
          <cell r="D9185" t="str">
            <v>BC</v>
          </cell>
          <cell r="E9185" t="str">
            <v>Purchase</v>
          </cell>
          <cell r="F9185" t="str">
            <v>ARM</v>
          </cell>
          <cell r="I9185">
            <v>32.74</v>
          </cell>
          <cell r="J9185">
            <v>32.31</v>
          </cell>
          <cell r="K9185" t="str">
            <v>Conv</v>
          </cell>
          <cell r="L9185">
            <v>0</v>
          </cell>
          <cell r="M9185" t="str">
            <v>Owner-Occupied</v>
          </cell>
          <cell r="N9185">
            <v>4</v>
          </cell>
          <cell r="O9185">
            <v>42709</v>
          </cell>
          <cell r="P9185" t="str">
            <v>Current</v>
          </cell>
        </row>
        <row r="9186">
          <cell r="B9186">
            <v>42062</v>
          </cell>
          <cell r="C9186">
            <v>23</v>
          </cell>
          <cell r="D9186" t="str">
            <v>ON</v>
          </cell>
          <cell r="E9186" t="str">
            <v>Refinance External</v>
          </cell>
          <cell r="F9186" t="str">
            <v>ARM</v>
          </cell>
          <cell r="I9186">
            <v>25.93</v>
          </cell>
          <cell r="J9186">
            <v>24.48</v>
          </cell>
          <cell r="K9186" t="str">
            <v>Conv</v>
          </cell>
          <cell r="L9186">
            <v>330111.53999999998</v>
          </cell>
          <cell r="M9186" t="str">
            <v>Owner-Occupied</v>
          </cell>
          <cell r="N9186">
            <v>0</v>
          </cell>
          <cell r="O9186">
            <v>43831</v>
          </cell>
          <cell r="P9186" t="str">
            <v>Current</v>
          </cell>
        </row>
        <row r="9187">
          <cell r="B9187">
            <v>42338</v>
          </cell>
          <cell r="C9187">
            <v>14</v>
          </cell>
          <cell r="D9187" t="str">
            <v>ON</v>
          </cell>
          <cell r="E9187" t="str">
            <v>Purchase</v>
          </cell>
          <cell r="F9187" t="str">
            <v>Fixed</v>
          </cell>
          <cell r="I9187">
            <v>43</v>
          </cell>
          <cell r="J9187">
            <v>30.53</v>
          </cell>
          <cell r="K9187" t="str">
            <v>HiRatio</v>
          </cell>
          <cell r="L9187">
            <v>220154.87</v>
          </cell>
          <cell r="M9187" t="str">
            <v>Owner-Occupied</v>
          </cell>
          <cell r="N9187">
            <v>0</v>
          </cell>
          <cell r="O9187">
            <v>43831</v>
          </cell>
          <cell r="P9187" t="str">
            <v>Current</v>
          </cell>
        </row>
        <row r="9188">
          <cell r="B9188">
            <v>42541</v>
          </cell>
          <cell r="C9188">
            <v>7</v>
          </cell>
          <cell r="D9188" t="str">
            <v>ON</v>
          </cell>
          <cell r="E9188" t="str">
            <v>Refinance External</v>
          </cell>
          <cell r="F9188" t="str">
            <v>ARM</v>
          </cell>
          <cell r="I9188">
            <v>35.83</v>
          </cell>
          <cell r="J9188">
            <v>30.68</v>
          </cell>
          <cell r="K9188" t="str">
            <v>Conv</v>
          </cell>
          <cell r="L9188">
            <v>391456.76</v>
          </cell>
          <cell r="M9188" t="str">
            <v>Owner-Occupied</v>
          </cell>
          <cell r="N9188">
            <v>0</v>
          </cell>
          <cell r="O9188">
            <v>43831</v>
          </cell>
          <cell r="P9188" t="str">
            <v>Current</v>
          </cell>
        </row>
        <row r="9189">
          <cell r="B9189">
            <v>41445</v>
          </cell>
          <cell r="C9189">
            <v>43</v>
          </cell>
          <cell r="D9189" t="str">
            <v>AB</v>
          </cell>
          <cell r="E9189" t="str">
            <v>Purchase</v>
          </cell>
          <cell r="F9189" t="str">
            <v>Fixed</v>
          </cell>
          <cell r="I9189">
            <v>34.369999999999997</v>
          </cell>
          <cell r="J9189">
            <v>33.130000000000003</v>
          </cell>
          <cell r="K9189" t="str">
            <v>HiRatio</v>
          </cell>
          <cell r="L9189">
            <v>263932.34000000003</v>
          </cell>
          <cell r="M9189" t="str">
            <v>Owner-Occupied</v>
          </cell>
          <cell r="N9189">
            <v>0</v>
          </cell>
          <cell r="O9189">
            <v>43831</v>
          </cell>
          <cell r="P9189" t="str">
            <v>Current</v>
          </cell>
        </row>
        <row r="9190">
          <cell r="B9190">
            <v>42033</v>
          </cell>
          <cell r="C9190">
            <v>24</v>
          </cell>
          <cell r="D9190" t="str">
            <v>BC</v>
          </cell>
          <cell r="E9190" t="str">
            <v>Refinance External</v>
          </cell>
          <cell r="F9190" t="str">
            <v>ARM</v>
          </cell>
          <cell r="I9190">
            <v>37.159999999999997</v>
          </cell>
          <cell r="J9190">
            <v>19.920000000000002</v>
          </cell>
          <cell r="K9190" t="str">
            <v>Conv</v>
          </cell>
          <cell r="L9190">
            <v>267253.49</v>
          </cell>
          <cell r="M9190" t="str">
            <v>Owner-Occupied</v>
          </cell>
          <cell r="N9190">
            <v>0</v>
          </cell>
          <cell r="O9190">
            <v>43831</v>
          </cell>
          <cell r="P9190" t="str">
            <v>Current</v>
          </cell>
        </row>
        <row r="9191">
          <cell r="B9191">
            <v>41696</v>
          </cell>
          <cell r="C9191">
            <v>35</v>
          </cell>
          <cell r="D9191" t="str">
            <v>BC</v>
          </cell>
          <cell r="E9191" t="str">
            <v>Purchase</v>
          </cell>
          <cell r="F9191" t="str">
            <v>Fixed</v>
          </cell>
          <cell r="I9191">
            <v>26.83</v>
          </cell>
          <cell r="J9191">
            <v>19.489999999999998</v>
          </cell>
          <cell r="K9191" t="str">
            <v>HiRatio</v>
          </cell>
          <cell r="L9191">
            <v>245077.66</v>
          </cell>
          <cell r="M9191" t="str">
            <v>Owner-Occupied</v>
          </cell>
          <cell r="N9191">
            <v>0</v>
          </cell>
          <cell r="O9191">
            <v>43831</v>
          </cell>
          <cell r="P9191" t="str">
            <v>Current</v>
          </cell>
        </row>
        <row r="9192">
          <cell r="B9192">
            <v>41809</v>
          </cell>
          <cell r="C9192">
            <v>31</v>
          </cell>
          <cell r="D9192" t="str">
            <v>BC</v>
          </cell>
          <cell r="E9192" t="str">
            <v>Purchase</v>
          </cell>
          <cell r="F9192" t="str">
            <v>ARM</v>
          </cell>
          <cell r="I9192">
            <v>25.21</v>
          </cell>
          <cell r="J9192">
            <v>14.91</v>
          </cell>
          <cell r="K9192" t="str">
            <v>Conv</v>
          </cell>
          <cell r="L9192">
            <v>69221.34</v>
          </cell>
          <cell r="M9192" t="str">
            <v>Owner-Occupied</v>
          </cell>
          <cell r="N9192">
            <v>0</v>
          </cell>
          <cell r="O9192">
            <v>43831</v>
          </cell>
          <cell r="P9192" t="str">
            <v>Current</v>
          </cell>
        </row>
        <row r="9193">
          <cell r="B9193">
            <v>42082</v>
          </cell>
          <cell r="C9193">
            <v>22</v>
          </cell>
          <cell r="D9193" t="str">
            <v>BC</v>
          </cell>
          <cell r="E9193" t="str">
            <v>Purchase</v>
          </cell>
          <cell r="F9193" t="str">
            <v>Fixed</v>
          </cell>
          <cell r="I9193">
            <v>38.93</v>
          </cell>
          <cell r="J9193">
            <v>30.16</v>
          </cell>
          <cell r="K9193" t="str">
            <v>HiRatio</v>
          </cell>
          <cell r="L9193">
            <v>258083.79</v>
          </cell>
          <cell r="M9193" t="str">
            <v>Owner-Occupied</v>
          </cell>
          <cell r="N9193">
            <v>0</v>
          </cell>
          <cell r="O9193">
            <v>43831</v>
          </cell>
          <cell r="P9193" t="str">
            <v>Current</v>
          </cell>
        </row>
        <row r="9194">
          <cell r="B9194">
            <v>41060</v>
          </cell>
          <cell r="C9194">
            <v>56</v>
          </cell>
          <cell r="D9194" t="str">
            <v>ON</v>
          </cell>
          <cell r="E9194" t="str">
            <v>Purchase</v>
          </cell>
          <cell r="F9194" t="str">
            <v>Fixed</v>
          </cell>
          <cell r="I9194">
            <v>40.93</v>
          </cell>
          <cell r="J9194">
            <v>34.97</v>
          </cell>
          <cell r="K9194" t="str">
            <v>HiRatio</v>
          </cell>
          <cell r="L9194">
            <v>420540.82</v>
          </cell>
          <cell r="M9194" t="str">
            <v>Owner-Occupied</v>
          </cell>
          <cell r="N9194">
            <v>0</v>
          </cell>
          <cell r="O9194">
            <v>43831</v>
          </cell>
          <cell r="P9194" t="str">
            <v>Current</v>
          </cell>
        </row>
        <row r="9195">
          <cell r="B9195">
            <v>41670</v>
          </cell>
          <cell r="C9195">
            <v>36</v>
          </cell>
          <cell r="D9195" t="str">
            <v>ON</v>
          </cell>
          <cell r="E9195" t="str">
            <v>Purchase</v>
          </cell>
          <cell r="F9195" t="str">
            <v>ARM</v>
          </cell>
          <cell r="I9195">
            <v>34.4</v>
          </cell>
          <cell r="J9195">
            <v>24.03</v>
          </cell>
          <cell r="K9195" t="str">
            <v>HiRatio</v>
          </cell>
          <cell r="L9195">
            <v>283833.81</v>
          </cell>
          <cell r="M9195" t="str">
            <v>Owner-Occupied</v>
          </cell>
          <cell r="N9195">
            <v>0</v>
          </cell>
          <cell r="O9195">
            <v>43831</v>
          </cell>
          <cell r="P9195" t="str">
            <v>Current</v>
          </cell>
        </row>
        <row r="9196">
          <cell r="B9196">
            <v>42360</v>
          </cell>
          <cell r="C9196">
            <v>13</v>
          </cell>
          <cell r="D9196" t="str">
            <v>ON</v>
          </cell>
          <cell r="E9196" t="str">
            <v>Refinance External</v>
          </cell>
          <cell r="F9196" t="str">
            <v>ARM</v>
          </cell>
          <cell r="I9196">
            <v>38.39</v>
          </cell>
          <cell r="J9196">
            <v>24.45</v>
          </cell>
          <cell r="K9196" t="str">
            <v>Conv</v>
          </cell>
          <cell r="L9196">
            <v>189998.56</v>
          </cell>
          <cell r="M9196" t="str">
            <v>Owner-Occupied</v>
          </cell>
          <cell r="N9196">
            <v>0</v>
          </cell>
          <cell r="O9196">
            <v>43831</v>
          </cell>
          <cell r="P9196" t="str">
            <v>Current</v>
          </cell>
        </row>
        <row r="9197">
          <cell r="B9197">
            <v>42503</v>
          </cell>
          <cell r="C9197">
            <v>8</v>
          </cell>
          <cell r="D9197" t="str">
            <v>AB</v>
          </cell>
          <cell r="E9197" t="str">
            <v>Purchase</v>
          </cell>
          <cell r="F9197" t="str">
            <v>Fixed</v>
          </cell>
          <cell r="I9197">
            <v>21.55</v>
          </cell>
          <cell r="J9197">
            <v>21.28</v>
          </cell>
          <cell r="K9197" t="str">
            <v>Conv</v>
          </cell>
          <cell r="L9197">
            <v>354803.62</v>
          </cell>
          <cell r="M9197" t="str">
            <v>Owner-Occupied</v>
          </cell>
          <cell r="N9197">
            <v>0</v>
          </cell>
          <cell r="O9197">
            <v>43831</v>
          </cell>
          <cell r="P9197" t="str">
            <v>Current</v>
          </cell>
        </row>
        <row r="9198">
          <cell r="B9198">
            <v>40347</v>
          </cell>
          <cell r="C9198">
            <v>79</v>
          </cell>
          <cell r="D9198" t="str">
            <v>ON</v>
          </cell>
          <cell r="E9198" t="str">
            <v>Refinance External</v>
          </cell>
          <cell r="F9198" t="str">
            <v>ARM</v>
          </cell>
          <cell r="I9198">
            <v>35.69</v>
          </cell>
          <cell r="J9198">
            <v>5.94</v>
          </cell>
          <cell r="K9198" t="str">
            <v>Conv</v>
          </cell>
          <cell r="L9198">
            <v>0</v>
          </cell>
          <cell r="M9198" t="str">
            <v>Rental</v>
          </cell>
          <cell r="N9198">
            <v>4</v>
          </cell>
          <cell r="O9198">
            <v>42150</v>
          </cell>
          <cell r="P9198" t="str">
            <v>Current</v>
          </cell>
        </row>
        <row r="9199">
          <cell r="B9199">
            <v>41442</v>
          </cell>
          <cell r="C9199">
            <v>43</v>
          </cell>
          <cell r="D9199" t="str">
            <v>NB</v>
          </cell>
          <cell r="E9199" t="str">
            <v>Transfer</v>
          </cell>
          <cell r="F9199" t="str">
            <v>Fixed</v>
          </cell>
          <cell r="I9199">
            <v>43.27</v>
          </cell>
          <cell r="J9199">
            <v>9.99</v>
          </cell>
          <cell r="K9199" t="str">
            <v>Conv</v>
          </cell>
          <cell r="L9199">
            <v>0</v>
          </cell>
          <cell r="M9199" t="str">
            <v>Owner-Occupied</v>
          </cell>
          <cell r="N9199">
            <v>4</v>
          </cell>
          <cell r="O9199">
            <v>42558</v>
          </cell>
          <cell r="P9199" t="str">
            <v>Current</v>
          </cell>
        </row>
        <row r="9200">
          <cell r="B9200">
            <v>41501</v>
          </cell>
          <cell r="C9200">
            <v>41</v>
          </cell>
          <cell r="D9200" t="str">
            <v>ON</v>
          </cell>
          <cell r="E9200" t="str">
            <v>Purchase</v>
          </cell>
          <cell r="F9200" t="str">
            <v>Fixed</v>
          </cell>
          <cell r="I9200">
            <v>34.99</v>
          </cell>
          <cell r="J9200">
            <v>31.66</v>
          </cell>
          <cell r="K9200" t="str">
            <v>HiRatio</v>
          </cell>
          <cell r="L9200">
            <v>287948.17</v>
          </cell>
          <cell r="M9200" t="str">
            <v>Owner-Occupied</v>
          </cell>
          <cell r="N9200">
            <v>0</v>
          </cell>
          <cell r="O9200">
            <v>43831</v>
          </cell>
          <cell r="P9200" t="str">
            <v>Current</v>
          </cell>
        </row>
        <row r="9201">
          <cell r="B9201">
            <v>41095</v>
          </cell>
          <cell r="C9201">
            <v>54</v>
          </cell>
          <cell r="D9201" t="str">
            <v>ON</v>
          </cell>
          <cell r="E9201" t="str">
            <v>Purchase</v>
          </cell>
          <cell r="F9201" t="str">
            <v>Fixed</v>
          </cell>
          <cell r="I9201">
            <v>40.200000000000003</v>
          </cell>
          <cell r="J9201">
            <v>15.86</v>
          </cell>
          <cell r="K9201" t="str">
            <v>Conv</v>
          </cell>
          <cell r="L9201">
            <v>0</v>
          </cell>
          <cell r="M9201" t="str">
            <v>Owner-Occupied</v>
          </cell>
          <cell r="N9201">
            <v>4</v>
          </cell>
          <cell r="O9201">
            <v>41759</v>
          </cell>
          <cell r="P9201" t="str">
            <v>Current</v>
          </cell>
        </row>
        <row r="9202">
          <cell r="B9202">
            <v>41234</v>
          </cell>
          <cell r="C9202">
            <v>50</v>
          </cell>
          <cell r="D9202" t="str">
            <v>AB</v>
          </cell>
          <cell r="E9202" t="str">
            <v>Purchase</v>
          </cell>
          <cell r="F9202" t="str">
            <v>Fixed</v>
          </cell>
          <cell r="I9202">
            <v>31.95</v>
          </cell>
          <cell r="J9202">
            <v>31.7</v>
          </cell>
          <cell r="K9202" t="str">
            <v>HiRatio</v>
          </cell>
          <cell r="L9202">
            <v>182410.6</v>
          </cell>
          <cell r="M9202" t="str">
            <v>Owner-Occupied</v>
          </cell>
          <cell r="N9202">
            <v>0</v>
          </cell>
          <cell r="O9202">
            <v>43831</v>
          </cell>
          <cell r="P9202" t="str">
            <v>Current</v>
          </cell>
        </row>
        <row r="9203">
          <cell r="B9203">
            <v>41879</v>
          </cell>
          <cell r="C9203">
            <v>29</v>
          </cell>
          <cell r="D9203" t="str">
            <v>BC</v>
          </cell>
          <cell r="E9203" t="str">
            <v>Refinance External</v>
          </cell>
          <cell r="F9203" t="str">
            <v>ARM</v>
          </cell>
          <cell r="I9203">
            <v>35.24</v>
          </cell>
          <cell r="J9203">
            <v>18.13</v>
          </cell>
          <cell r="K9203" t="str">
            <v>Conv</v>
          </cell>
          <cell r="L9203">
            <v>482690.88</v>
          </cell>
          <cell r="M9203" t="str">
            <v>Owner-Occupied</v>
          </cell>
          <cell r="N9203">
            <v>0</v>
          </cell>
          <cell r="O9203">
            <v>43831</v>
          </cell>
          <cell r="P9203" t="str">
            <v>Current</v>
          </cell>
        </row>
        <row r="9204">
          <cell r="B9204">
            <v>42517</v>
          </cell>
          <cell r="C9204">
            <v>8</v>
          </cell>
          <cell r="D9204" t="str">
            <v>ON</v>
          </cell>
          <cell r="E9204" t="str">
            <v>Refinance External</v>
          </cell>
          <cell r="F9204" t="str">
            <v>Fixed</v>
          </cell>
          <cell r="I9204">
            <v>28.57</v>
          </cell>
          <cell r="J9204">
            <v>22.97</v>
          </cell>
          <cell r="K9204" t="str">
            <v>Conv</v>
          </cell>
          <cell r="L9204">
            <v>304101.67</v>
          </cell>
          <cell r="M9204" t="str">
            <v>Owner-Occupied</v>
          </cell>
          <cell r="N9204">
            <v>0</v>
          </cell>
          <cell r="O9204">
            <v>43831</v>
          </cell>
          <cell r="P9204" t="str">
            <v>Current</v>
          </cell>
        </row>
        <row r="9205">
          <cell r="B9205">
            <v>42453</v>
          </cell>
          <cell r="C9205">
            <v>10</v>
          </cell>
          <cell r="D9205" t="str">
            <v>ON</v>
          </cell>
          <cell r="E9205" t="str">
            <v>Refinance External</v>
          </cell>
          <cell r="F9205" t="str">
            <v>Fixed</v>
          </cell>
          <cell r="I9205">
            <v>29.9</v>
          </cell>
          <cell r="J9205">
            <v>25.68</v>
          </cell>
          <cell r="K9205" t="str">
            <v>Conv</v>
          </cell>
          <cell r="L9205">
            <v>421739.68</v>
          </cell>
          <cell r="M9205" t="str">
            <v>Owner-Occupied</v>
          </cell>
          <cell r="N9205">
            <v>0</v>
          </cell>
          <cell r="O9205">
            <v>43831</v>
          </cell>
          <cell r="P9205" t="str">
            <v>Current</v>
          </cell>
        </row>
        <row r="9206">
          <cell r="B9206">
            <v>41312</v>
          </cell>
          <cell r="C9206">
            <v>47</v>
          </cell>
          <cell r="D9206" t="str">
            <v>AB</v>
          </cell>
          <cell r="E9206" t="str">
            <v>Purchase</v>
          </cell>
          <cell r="F9206" t="str">
            <v>Fixed</v>
          </cell>
          <cell r="I9206">
            <v>36.840000000000003</v>
          </cell>
          <cell r="J9206">
            <v>24.46</v>
          </cell>
          <cell r="K9206" t="str">
            <v>HiRatio</v>
          </cell>
          <cell r="L9206">
            <v>0</v>
          </cell>
          <cell r="M9206" t="str">
            <v>Owner-Occupied</v>
          </cell>
          <cell r="N9206">
            <v>4</v>
          </cell>
          <cell r="O9206">
            <v>41939</v>
          </cell>
          <cell r="P9206" t="str">
            <v>Current</v>
          </cell>
        </row>
        <row r="9207">
          <cell r="B9207">
            <v>42139</v>
          </cell>
          <cell r="C9207">
            <v>20</v>
          </cell>
          <cell r="D9207" t="str">
            <v>ON</v>
          </cell>
          <cell r="E9207" t="str">
            <v>Purchase with Improvements</v>
          </cell>
          <cell r="F9207" t="str">
            <v>ARM</v>
          </cell>
          <cell r="I9207">
            <v>27.96</v>
          </cell>
          <cell r="J9207">
            <v>19.48</v>
          </cell>
          <cell r="K9207" t="str">
            <v>HiRatio</v>
          </cell>
          <cell r="L9207">
            <v>368338.19</v>
          </cell>
          <cell r="M9207" t="str">
            <v>Owner-Occupied</v>
          </cell>
          <cell r="N9207">
            <v>0</v>
          </cell>
          <cell r="O9207">
            <v>43831</v>
          </cell>
          <cell r="P9207" t="str">
            <v>Current</v>
          </cell>
        </row>
        <row r="9208">
          <cell r="B9208">
            <v>41355</v>
          </cell>
          <cell r="C9208">
            <v>46</v>
          </cell>
          <cell r="D9208" t="str">
            <v>BC</v>
          </cell>
          <cell r="E9208" t="str">
            <v>Transfer</v>
          </cell>
          <cell r="F9208" t="str">
            <v>Fixed</v>
          </cell>
          <cell r="I9208">
            <v>38.47</v>
          </cell>
          <cell r="J9208">
            <v>29.36</v>
          </cell>
          <cell r="K9208" t="str">
            <v>HiRatio</v>
          </cell>
          <cell r="L9208">
            <v>262794.90999999997</v>
          </cell>
          <cell r="M9208" t="str">
            <v>Owner-Occupied</v>
          </cell>
          <cell r="N9208">
            <v>0</v>
          </cell>
          <cell r="O9208">
            <v>43831</v>
          </cell>
          <cell r="P9208" t="str">
            <v>Current</v>
          </cell>
        </row>
        <row r="9209">
          <cell r="B9209">
            <v>41942</v>
          </cell>
          <cell r="C9209">
            <v>27</v>
          </cell>
          <cell r="D9209" t="str">
            <v>ON</v>
          </cell>
          <cell r="E9209" t="str">
            <v>Purchase</v>
          </cell>
          <cell r="F9209" t="str">
            <v>Fixed</v>
          </cell>
          <cell r="I9209">
            <v>32.06</v>
          </cell>
          <cell r="J9209">
            <v>25.37</v>
          </cell>
          <cell r="K9209" t="str">
            <v>HiRatio</v>
          </cell>
          <cell r="L9209">
            <v>191869.75</v>
          </cell>
          <cell r="M9209" t="str">
            <v>Owner-Occupied</v>
          </cell>
          <cell r="N9209">
            <v>0</v>
          </cell>
          <cell r="O9209">
            <v>43831</v>
          </cell>
          <cell r="P9209" t="str">
            <v>Current</v>
          </cell>
        </row>
        <row r="9210">
          <cell r="B9210">
            <v>42174</v>
          </cell>
          <cell r="C9210">
            <v>19</v>
          </cell>
          <cell r="D9210" t="str">
            <v>ON</v>
          </cell>
          <cell r="E9210" t="str">
            <v>Purchase</v>
          </cell>
          <cell r="F9210" t="str">
            <v>ARM</v>
          </cell>
          <cell r="I9210">
            <v>32.99</v>
          </cell>
          <cell r="J9210">
            <v>21.59</v>
          </cell>
          <cell r="K9210" t="str">
            <v>HiRatio</v>
          </cell>
          <cell r="L9210">
            <v>0</v>
          </cell>
          <cell r="M9210" t="str">
            <v>Owner-Occupied</v>
          </cell>
          <cell r="N9210">
            <v>4</v>
          </cell>
          <cell r="O9210">
            <v>42725</v>
          </cell>
          <cell r="P9210" t="str">
            <v>Current</v>
          </cell>
        </row>
        <row r="9211">
          <cell r="B9211">
            <v>42214</v>
          </cell>
          <cell r="C9211">
            <v>18</v>
          </cell>
          <cell r="D9211" t="str">
            <v>SK</v>
          </cell>
          <cell r="E9211" t="str">
            <v>Refinance External</v>
          </cell>
          <cell r="F9211" t="str">
            <v>Fixed</v>
          </cell>
          <cell r="I9211">
            <v>37.39</v>
          </cell>
          <cell r="J9211">
            <v>15.92</v>
          </cell>
          <cell r="K9211" t="str">
            <v>Conv</v>
          </cell>
          <cell r="L9211">
            <v>309967.82</v>
          </cell>
          <cell r="M9211" t="str">
            <v>Owner-Occupied</v>
          </cell>
          <cell r="N9211">
            <v>0</v>
          </cell>
          <cell r="O9211">
            <v>43831</v>
          </cell>
          <cell r="P9211" t="str">
            <v>Current</v>
          </cell>
        </row>
        <row r="9212">
          <cell r="B9212">
            <v>41984</v>
          </cell>
          <cell r="C9212">
            <v>25</v>
          </cell>
          <cell r="D9212" t="str">
            <v>AB</v>
          </cell>
          <cell r="E9212" t="str">
            <v>Purchase</v>
          </cell>
          <cell r="F9212" t="str">
            <v>ARM</v>
          </cell>
          <cell r="I9212">
            <v>23.26</v>
          </cell>
          <cell r="J9212">
            <v>15.43</v>
          </cell>
          <cell r="K9212" t="str">
            <v>Conv</v>
          </cell>
          <cell r="L9212">
            <v>285963.59999999998</v>
          </cell>
          <cell r="M9212" t="str">
            <v>Owner-Occupied</v>
          </cell>
          <cell r="N9212">
            <v>0</v>
          </cell>
          <cell r="O9212">
            <v>43831</v>
          </cell>
          <cell r="P9212" t="str">
            <v>Current</v>
          </cell>
        </row>
        <row r="9213">
          <cell r="B9213">
            <v>41696</v>
          </cell>
          <cell r="C9213">
            <v>35</v>
          </cell>
          <cell r="D9213" t="str">
            <v>BC</v>
          </cell>
          <cell r="E9213" t="str">
            <v>Refinance External</v>
          </cell>
          <cell r="F9213" t="str">
            <v>ARM</v>
          </cell>
          <cell r="I9213">
            <v>30.52</v>
          </cell>
          <cell r="J9213">
            <v>24.12</v>
          </cell>
          <cell r="K9213" t="str">
            <v>Conv</v>
          </cell>
          <cell r="L9213">
            <v>0</v>
          </cell>
          <cell r="M9213" t="str">
            <v>Owner-Occupied</v>
          </cell>
          <cell r="N9213">
            <v>4</v>
          </cell>
          <cell r="O9213">
            <v>42398</v>
          </cell>
          <cell r="P9213" t="str">
            <v>Current</v>
          </cell>
        </row>
        <row r="9214">
          <cell r="B9214">
            <v>42178</v>
          </cell>
          <cell r="C9214">
            <v>19</v>
          </cell>
          <cell r="D9214" t="str">
            <v>ON</v>
          </cell>
          <cell r="E9214" t="str">
            <v>Refinance External</v>
          </cell>
          <cell r="F9214" t="str">
            <v>ARM</v>
          </cell>
          <cell r="I9214">
            <v>33.630000000000003</v>
          </cell>
          <cell r="J9214">
            <v>27.36</v>
          </cell>
          <cell r="K9214" t="str">
            <v>Conv</v>
          </cell>
          <cell r="L9214">
            <v>354061.45</v>
          </cell>
          <cell r="M9214" t="str">
            <v>Owner-Occupied</v>
          </cell>
          <cell r="N9214">
            <v>0</v>
          </cell>
          <cell r="O9214">
            <v>43831</v>
          </cell>
          <cell r="P9214" t="str">
            <v>Current</v>
          </cell>
        </row>
        <row r="9215">
          <cell r="B9215">
            <v>41957</v>
          </cell>
          <cell r="C9215">
            <v>26</v>
          </cell>
          <cell r="D9215" t="str">
            <v>AB</v>
          </cell>
          <cell r="E9215" t="str">
            <v>Purchase with Improvements</v>
          </cell>
          <cell r="F9215" t="str">
            <v>Fixed</v>
          </cell>
          <cell r="I9215">
            <v>43.39</v>
          </cell>
          <cell r="J9215">
            <v>31.35</v>
          </cell>
          <cell r="K9215" t="str">
            <v>HiRatio</v>
          </cell>
          <cell r="L9215">
            <v>371070.5</v>
          </cell>
          <cell r="M9215" t="str">
            <v>Owner-Occupied</v>
          </cell>
          <cell r="N9215">
            <v>0</v>
          </cell>
          <cell r="O9215">
            <v>43831</v>
          </cell>
          <cell r="P9215" t="str">
            <v>Current</v>
          </cell>
        </row>
        <row r="9216">
          <cell r="B9216">
            <v>42306</v>
          </cell>
          <cell r="C9216">
            <v>15</v>
          </cell>
          <cell r="D9216" t="str">
            <v>ON</v>
          </cell>
          <cell r="E9216" t="str">
            <v>Purchase</v>
          </cell>
          <cell r="F9216" t="str">
            <v>Fixed</v>
          </cell>
          <cell r="I9216">
            <v>39.21</v>
          </cell>
          <cell r="J9216">
            <v>36.44</v>
          </cell>
          <cell r="K9216" t="str">
            <v>Conv</v>
          </cell>
          <cell r="L9216">
            <v>483589.41</v>
          </cell>
          <cell r="M9216" t="str">
            <v>Owner-Occupied</v>
          </cell>
          <cell r="N9216">
            <v>0</v>
          </cell>
          <cell r="O9216">
            <v>43831</v>
          </cell>
          <cell r="P9216" t="str">
            <v>Current</v>
          </cell>
        </row>
        <row r="9217">
          <cell r="B9217">
            <v>41816</v>
          </cell>
          <cell r="C9217">
            <v>31</v>
          </cell>
          <cell r="D9217" t="str">
            <v>BC</v>
          </cell>
          <cell r="E9217" t="str">
            <v>Purchase</v>
          </cell>
          <cell r="F9217" t="str">
            <v>ARM</v>
          </cell>
          <cell r="I9217">
            <v>35.049999999999997</v>
          </cell>
          <cell r="J9217">
            <v>28.36</v>
          </cell>
          <cell r="K9217" t="str">
            <v>HiRatio</v>
          </cell>
          <cell r="L9217">
            <v>0</v>
          </cell>
          <cell r="M9217" t="str">
            <v>Owner-Occupied</v>
          </cell>
          <cell r="N9217">
            <v>4</v>
          </cell>
          <cell r="O9217">
            <v>42310</v>
          </cell>
          <cell r="P9217" t="str">
            <v>Current</v>
          </cell>
        </row>
        <row r="9218">
          <cell r="B9218">
            <v>40721</v>
          </cell>
          <cell r="C9218">
            <v>67</v>
          </cell>
          <cell r="D9218" t="str">
            <v>AB</v>
          </cell>
          <cell r="E9218" t="str">
            <v>Refinance External</v>
          </cell>
          <cell r="F9218" t="str">
            <v>ARM</v>
          </cell>
          <cell r="I9218">
            <v>30.09</v>
          </cell>
          <cell r="J9218">
            <v>29.89</v>
          </cell>
          <cell r="K9218" t="str">
            <v>HiRatio</v>
          </cell>
          <cell r="L9218">
            <v>239390.34</v>
          </cell>
          <cell r="M9218" t="str">
            <v>Owner-Occupied</v>
          </cell>
          <cell r="N9218">
            <v>0</v>
          </cell>
          <cell r="O9218">
            <v>43831</v>
          </cell>
          <cell r="P9218" t="str">
            <v>Current</v>
          </cell>
        </row>
        <row r="9219">
          <cell r="B9219">
            <v>41850</v>
          </cell>
          <cell r="C9219">
            <v>30</v>
          </cell>
          <cell r="D9219" t="str">
            <v>ON</v>
          </cell>
          <cell r="E9219" t="str">
            <v>Refinance External</v>
          </cell>
          <cell r="F9219" t="str">
            <v>Fixed</v>
          </cell>
          <cell r="I9219">
            <v>25.97</v>
          </cell>
          <cell r="J9219">
            <v>16.829999999999998</v>
          </cell>
          <cell r="K9219" t="str">
            <v>Conv</v>
          </cell>
          <cell r="L9219">
            <v>251900.84</v>
          </cell>
          <cell r="M9219" t="str">
            <v>Owner-Occupied</v>
          </cell>
          <cell r="N9219">
            <v>0</v>
          </cell>
          <cell r="O9219">
            <v>43831</v>
          </cell>
          <cell r="P9219" t="str">
            <v>Current</v>
          </cell>
        </row>
        <row r="9220">
          <cell r="B9220">
            <v>41585</v>
          </cell>
          <cell r="C9220">
            <v>38</v>
          </cell>
          <cell r="D9220" t="str">
            <v>ON</v>
          </cell>
          <cell r="E9220" t="str">
            <v>Purchase</v>
          </cell>
          <cell r="F9220" t="str">
            <v>ARM</v>
          </cell>
          <cell r="I9220">
            <v>28.43</v>
          </cell>
          <cell r="J9220">
            <v>24.03</v>
          </cell>
          <cell r="K9220" t="str">
            <v>HiRatio</v>
          </cell>
          <cell r="L9220">
            <v>255152.7</v>
          </cell>
          <cell r="M9220" t="str">
            <v>Owner-Occupied</v>
          </cell>
          <cell r="N9220">
            <v>0</v>
          </cell>
          <cell r="O9220">
            <v>43831</v>
          </cell>
          <cell r="P9220" t="str">
            <v>Current</v>
          </cell>
        </row>
        <row r="9221">
          <cell r="B9221">
            <v>41871</v>
          </cell>
          <cell r="C9221">
            <v>29</v>
          </cell>
          <cell r="D9221" t="str">
            <v>AB</v>
          </cell>
          <cell r="E9221" t="str">
            <v>Purchase</v>
          </cell>
          <cell r="F9221" t="str">
            <v>Fixed</v>
          </cell>
          <cell r="I9221">
            <v>38.01</v>
          </cell>
          <cell r="J9221">
            <v>36.83</v>
          </cell>
          <cell r="K9221" t="str">
            <v>HiRatio</v>
          </cell>
          <cell r="L9221">
            <v>296250.34999999998</v>
          </cell>
          <cell r="M9221" t="str">
            <v>Owner-Occupied</v>
          </cell>
          <cell r="N9221">
            <v>0</v>
          </cell>
          <cell r="O9221">
            <v>43831</v>
          </cell>
          <cell r="P9221" t="str">
            <v>Current</v>
          </cell>
        </row>
        <row r="9222">
          <cell r="B9222">
            <v>42338</v>
          </cell>
          <cell r="C9222">
            <v>14</v>
          </cell>
          <cell r="D9222" t="str">
            <v>ON</v>
          </cell>
          <cell r="E9222" t="str">
            <v>Purchase</v>
          </cell>
          <cell r="F9222" t="str">
            <v>Fixed</v>
          </cell>
          <cell r="I9222">
            <v>43.73</v>
          </cell>
          <cell r="J9222">
            <v>35.869999999999997</v>
          </cell>
          <cell r="K9222" t="str">
            <v>HiRatio</v>
          </cell>
          <cell r="L9222">
            <v>267602.51</v>
          </cell>
          <cell r="M9222" t="str">
            <v>Owner-Occupied</v>
          </cell>
          <cell r="N9222">
            <v>0</v>
          </cell>
          <cell r="O9222">
            <v>43831</v>
          </cell>
          <cell r="P9222" t="str">
            <v>Current</v>
          </cell>
        </row>
        <row r="9223">
          <cell r="B9223">
            <v>41789</v>
          </cell>
          <cell r="C9223">
            <v>32</v>
          </cell>
          <cell r="D9223" t="str">
            <v>BC</v>
          </cell>
          <cell r="E9223" t="str">
            <v>Refinance External</v>
          </cell>
          <cell r="F9223" t="str">
            <v>Fixed</v>
          </cell>
          <cell r="I9223">
            <v>26.46</v>
          </cell>
          <cell r="J9223">
            <v>25.75</v>
          </cell>
          <cell r="K9223" t="str">
            <v>Conv</v>
          </cell>
          <cell r="L9223">
            <v>167040.98000000001</v>
          </cell>
          <cell r="M9223" t="str">
            <v>Owner-Occupied</v>
          </cell>
          <cell r="N9223">
            <v>0</v>
          </cell>
          <cell r="O9223">
            <v>43831</v>
          </cell>
          <cell r="P9223" t="str">
            <v>Current</v>
          </cell>
        </row>
        <row r="9224">
          <cell r="B9224">
            <v>42178</v>
          </cell>
          <cell r="C9224">
            <v>19</v>
          </cell>
          <cell r="D9224" t="str">
            <v>SK</v>
          </cell>
          <cell r="E9224" t="str">
            <v>Portable</v>
          </cell>
          <cell r="F9224" t="str">
            <v>Fixed</v>
          </cell>
          <cell r="I9224">
            <v>33.1</v>
          </cell>
          <cell r="J9224">
            <v>25.2</v>
          </cell>
          <cell r="K9224" t="str">
            <v>HiRatio</v>
          </cell>
          <cell r="L9224">
            <v>347193.33</v>
          </cell>
          <cell r="M9224" t="str">
            <v>Owner-Occupied</v>
          </cell>
          <cell r="N9224">
            <v>0</v>
          </cell>
          <cell r="O9224">
            <v>43831</v>
          </cell>
          <cell r="P9224" t="str">
            <v>Current</v>
          </cell>
        </row>
        <row r="9225">
          <cell r="B9225">
            <v>41418</v>
          </cell>
          <cell r="C9225">
            <v>44</v>
          </cell>
          <cell r="D9225" t="str">
            <v>BC</v>
          </cell>
          <cell r="E9225" t="str">
            <v>Purchase</v>
          </cell>
          <cell r="F9225" t="str">
            <v>Fixed</v>
          </cell>
          <cell r="I9225">
            <v>33.89</v>
          </cell>
          <cell r="J9225">
            <v>32.909999999999997</v>
          </cell>
          <cell r="K9225" t="str">
            <v>HiRatio</v>
          </cell>
          <cell r="L9225">
            <v>269570.86</v>
          </cell>
          <cell r="M9225" t="str">
            <v>Owner-Occupied</v>
          </cell>
          <cell r="N9225">
            <v>0</v>
          </cell>
          <cell r="O9225">
            <v>43831</v>
          </cell>
          <cell r="P9225" t="str">
            <v>Current</v>
          </cell>
        </row>
        <row r="9226">
          <cell r="B9226">
            <v>42045</v>
          </cell>
          <cell r="C9226">
            <v>23</v>
          </cell>
          <cell r="D9226" t="str">
            <v>ON</v>
          </cell>
          <cell r="E9226" t="str">
            <v>Refinance External</v>
          </cell>
          <cell r="F9226" t="str">
            <v>Fixed</v>
          </cell>
          <cell r="I9226">
            <v>41.92</v>
          </cell>
          <cell r="J9226">
            <v>27.98</v>
          </cell>
          <cell r="K9226" t="str">
            <v>Conv</v>
          </cell>
          <cell r="L9226">
            <v>182141.26</v>
          </cell>
          <cell r="M9226" t="str">
            <v>Owner-Occupied</v>
          </cell>
          <cell r="N9226">
            <v>0</v>
          </cell>
          <cell r="O9226">
            <v>43831</v>
          </cell>
          <cell r="P9226" t="str">
            <v>Current</v>
          </cell>
        </row>
        <row r="9227">
          <cell r="B9227">
            <v>42095</v>
          </cell>
          <cell r="C9227">
            <v>21</v>
          </cell>
          <cell r="D9227" t="str">
            <v>ON</v>
          </cell>
          <cell r="E9227" t="str">
            <v>Purchase</v>
          </cell>
          <cell r="F9227" t="str">
            <v>ARM</v>
          </cell>
          <cell r="I9227">
            <v>24.21</v>
          </cell>
          <cell r="J9227">
            <v>19.420000000000002</v>
          </cell>
          <cell r="K9227" t="str">
            <v>HiRatio</v>
          </cell>
          <cell r="L9227">
            <v>226116.68</v>
          </cell>
          <cell r="M9227" t="str">
            <v>Owner-Occupied</v>
          </cell>
          <cell r="N9227">
            <v>0</v>
          </cell>
          <cell r="O9227">
            <v>43831</v>
          </cell>
          <cell r="P9227" t="str">
            <v>Current</v>
          </cell>
        </row>
        <row r="9228">
          <cell r="B9228">
            <v>42048</v>
          </cell>
          <cell r="C9228">
            <v>23</v>
          </cell>
          <cell r="D9228" t="str">
            <v>ON</v>
          </cell>
          <cell r="E9228" t="str">
            <v>Refinance External</v>
          </cell>
          <cell r="F9228" t="str">
            <v>Fixed</v>
          </cell>
          <cell r="I9228">
            <v>37.770000000000003</v>
          </cell>
          <cell r="J9228">
            <v>37.770000000000003</v>
          </cell>
          <cell r="K9228" t="str">
            <v>Conv</v>
          </cell>
          <cell r="L9228">
            <v>213222.61</v>
          </cell>
          <cell r="M9228" t="str">
            <v>Owner-Occupied</v>
          </cell>
          <cell r="N9228">
            <v>0</v>
          </cell>
          <cell r="O9228">
            <v>43831</v>
          </cell>
          <cell r="P9228" t="str">
            <v>Current</v>
          </cell>
        </row>
        <row r="9229">
          <cell r="B9229">
            <v>41138</v>
          </cell>
          <cell r="C9229">
            <v>53</v>
          </cell>
          <cell r="D9229" t="str">
            <v>ON</v>
          </cell>
          <cell r="E9229" t="str">
            <v>Purchase</v>
          </cell>
          <cell r="F9229" t="str">
            <v>Fixed</v>
          </cell>
          <cell r="I9229">
            <v>21.84</v>
          </cell>
          <cell r="J9229">
            <v>21.42</v>
          </cell>
          <cell r="K9229" t="str">
            <v>HiRatio</v>
          </cell>
          <cell r="L9229">
            <v>0</v>
          </cell>
          <cell r="M9229" t="str">
            <v>Owner-Occupied</v>
          </cell>
          <cell r="N9229">
            <v>4</v>
          </cell>
          <cell r="O9229">
            <v>42109</v>
          </cell>
          <cell r="P9229" t="str">
            <v>Current</v>
          </cell>
        </row>
        <row r="9230">
          <cell r="B9230">
            <v>41501</v>
          </cell>
          <cell r="C9230">
            <v>41</v>
          </cell>
          <cell r="D9230" t="str">
            <v>ON</v>
          </cell>
          <cell r="E9230" t="str">
            <v>Purchase</v>
          </cell>
          <cell r="F9230" t="str">
            <v>Fixed</v>
          </cell>
          <cell r="I9230">
            <v>38.61</v>
          </cell>
          <cell r="J9230">
            <v>38.61</v>
          </cell>
          <cell r="K9230" t="str">
            <v>HiRatio</v>
          </cell>
          <cell r="L9230">
            <v>0</v>
          </cell>
          <cell r="M9230" t="str">
            <v>Owner-Occupied</v>
          </cell>
          <cell r="N9230">
            <v>4</v>
          </cell>
          <cell r="O9230">
            <v>42723</v>
          </cell>
          <cell r="P9230" t="str">
            <v>Current</v>
          </cell>
        </row>
        <row r="9231">
          <cell r="B9231">
            <v>42065</v>
          </cell>
          <cell r="C9231">
            <v>22</v>
          </cell>
          <cell r="D9231" t="str">
            <v>BC</v>
          </cell>
          <cell r="E9231" t="str">
            <v>Purchase</v>
          </cell>
          <cell r="F9231" t="str">
            <v>Fixed</v>
          </cell>
          <cell r="I9231">
            <v>39.229999999999997</v>
          </cell>
          <cell r="J9231">
            <v>12.11</v>
          </cell>
          <cell r="K9231" t="str">
            <v>HiRatio</v>
          </cell>
          <cell r="L9231">
            <v>314565.28000000003</v>
          </cell>
          <cell r="M9231" t="str">
            <v>Owner-Occupied</v>
          </cell>
          <cell r="N9231">
            <v>0</v>
          </cell>
          <cell r="O9231">
            <v>43831</v>
          </cell>
          <cell r="P9231" t="str">
            <v>Current</v>
          </cell>
        </row>
        <row r="9232">
          <cell r="B9232">
            <v>41610</v>
          </cell>
          <cell r="C9232">
            <v>37</v>
          </cell>
          <cell r="D9232" t="str">
            <v>ON</v>
          </cell>
          <cell r="E9232" t="str">
            <v>Refinance External</v>
          </cell>
          <cell r="F9232" t="str">
            <v>ARM</v>
          </cell>
          <cell r="I9232">
            <v>29.16</v>
          </cell>
          <cell r="J9232">
            <v>22.28</v>
          </cell>
          <cell r="K9232" t="str">
            <v>HiRatio</v>
          </cell>
          <cell r="L9232">
            <v>0</v>
          </cell>
          <cell r="M9232" t="str">
            <v>Owner-Occupied</v>
          </cell>
          <cell r="N9232">
            <v>4</v>
          </cell>
          <cell r="O9232">
            <v>42342</v>
          </cell>
          <cell r="P9232" t="str">
            <v>Current</v>
          </cell>
        </row>
        <row r="9233">
          <cell r="B9233">
            <v>41180</v>
          </cell>
          <cell r="C9233">
            <v>52</v>
          </cell>
          <cell r="D9233" t="str">
            <v>AB</v>
          </cell>
          <cell r="E9233" t="str">
            <v>Purchase</v>
          </cell>
          <cell r="F9233" t="str">
            <v>Fixed</v>
          </cell>
          <cell r="I9233">
            <v>32.46</v>
          </cell>
          <cell r="J9233">
            <v>41.51</v>
          </cell>
          <cell r="K9233" t="str">
            <v>HiRatio</v>
          </cell>
          <cell r="L9233">
            <v>278771.86</v>
          </cell>
          <cell r="M9233" t="str">
            <v>Owner-Occupied</v>
          </cell>
          <cell r="N9233">
            <v>0</v>
          </cell>
          <cell r="O9233">
            <v>43831</v>
          </cell>
          <cell r="P9233" t="str">
            <v>Current</v>
          </cell>
        </row>
        <row r="9234">
          <cell r="B9234">
            <v>42208</v>
          </cell>
          <cell r="C9234">
            <v>18</v>
          </cell>
          <cell r="D9234" t="str">
            <v>AB</v>
          </cell>
          <cell r="E9234" t="str">
            <v>Purchase</v>
          </cell>
          <cell r="F9234" t="str">
            <v>Fixed</v>
          </cell>
          <cell r="I9234">
            <v>36.61</v>
          </cell>
          <cell r="J9234">
            <v>36.29</v>
          </cell>
          <cell r="K9234" t="str">
            <v>HiRatio</v>
          </cell>
          <cell r="L9234">
            <v>170462.44</v>
          </cell>
          <cell r="M9234" t="str">
            <v>Owner-Occupied</v>
          </cell>
          <cell r="N9234">
            <v>0</v>
          </cell>
          <cell r="O9234">
            <v>43831</v>
          </cell>
          <cell r="P9234" t="str">
            <v>Current</v>
          </cell>
        </row>
        <row r="9235">
          <cell r="B9235">
            <v>42216</v>
          </cell>
          <cell r="C9235">
            <v>18</v>
          </cell>
          <cell r="D9235" t="str">
            <v>ON</v>
          </cell>
          <cell r="E9235" t="str">
            <v>Purchase</v>
          </cell>
          <cell r="F9235" t="str">
            <v>ARM</v>
          </cell>
          <cell r="I9235">
            <v>28.44</v>
          </cell>
          <cell r="J9235">
            <v>5.17</v>
          </cell>
          <cell r="K9235" t="str">
            <v>Conv</v>
          </cell>
          <cell r="L9235">
            <v>0</v>
          </cell>
          <cell r="M9235" t="str">
            <v>Rental</v>
          </cell>
          <cell r="N9235">
            <v>4</v>
          </cell>
          <cell r="O9235">
            <v>42338</v>
          </cell>
          <cell r="P9235" t="str">
            <v>Current</v>
          </cell>
        </row>
        <row r="9236">
          <cell r="B9236">
            <v>41649</v>
          </cell>
          <cell r="C9236">
            <v>36</v>
          </cell>
          <cell r="D9236" t="str">
            <v>ON</v>
          </cell>
          <cell r="E9236" t="str">
            <v>Purchase</v>
          </cell>
          <cell r="F9236" t="str">
            <v>ARM</v>
          </cell>
          <cell r="I9236">
            <v>31.29</v>
          </cell>
          <cell r="J9236">
            <v>30.66</v>
          </cell>
          <cell r="K9236" t="str">
            <v>HiRatio</v>
          </cell>
          <cell r="L9236">
            <v>178703.99</v>
          </cell>
          <cell r="M9236" t="str">
            <v>Owner-Occupied</v>
          </cell>
          <cell r="N9236">
            <v>0</v>
          </cell>
          <cell r="O9236">
            <v>43831</v>
          </cell>
          <cell r="P9236" t="str">
            <v>Current</v>
          </cell>
        </row>
        <row r="9237">
          <cell r="B9237">
            <v>41948</v>
          </cell>
          <cell r="C9237">
            <v>26</v>
          </cell>
          <cell r="D9237" t="str">
            <v>BC</v>
          </cell>
          <cell r="E9237" t="str">
            <v>Purchase</v>
          </cell>
          <cell r="F9237" t="str">
            <v>Fixed</v>
          </cell>
          <cell r="I9237">
            <v>36.82</v>
          </cell>
          <cell r="J9237">
            <v>22.22</v>
          </cell>
          <cell r="K9237" t="str">
            <v>Conv</v>
          </cell>
          <cell r="L9237">
            <v>0</v>
          </cell>
          <cell r="M9237" t="str">
            <v>Owner-Occupied</v>
          </cell>
          <cell r="N9237">
            <v>4</v>
          </cell>
          <cell r="O9237">
            <v>42447</v>
          </cell>
          <cell r="P9237" t="str">
            <v>Current</v>
          </cell>
        </row>
        <row r="9238">
          <cell r="B9238">
            <v>40641</v>
          </cell>
          <cell r="C9238">
            <v>69</v>
          </cell>
          <cell r="D9238" t="str">
            <v>AB</v>
          </cell>
          <cell r="E9238" t="str">
            <v>Purchase</v>
          </cell>
          <cell r="F9238" t="str">
            <v>ARM</v>
          </cell>
          <cell r="I9238">
            <v>33.270000000000003</v>
          </cell>
          <cell r="J9238">
            <v>16.45</v>
          </cell>
          <cell r="K9238" t="str">
            <v>HiRatio</v>
          </cell>
          <cell r="L9238">
            <v>256295.58</v>
          </cell>
          <cell r="M9238" t="str">
            <v>Owner-Occupied</v>
          </cell>
          <cell r="N9238">
            <v>0</v>
          </cell>
          <cell r="O9238">
            <v>43831</v>
          </cell>
          <cell r="P9238" t="str">
            <v>Current</v>
          </cell>
        </row>
        <row r="9239">
          <cell r="B9239">
            <v>42174</v>
          </cell>
          <cell r="C9239">
            <v>19</v>
          </cell>
          <cell r="D9239" t="str">
            <v>AB</v>
          </cell>
          <cell r="E9239" t="str">
            <v>Purchase</v>
          </cell>
          <cell r="F9239" t="str">
            <v>ARM</v>
          </cell>
          <cell r="I9239">
            <v>37.1</v>
          </cell>
          <cell r="J9239">
            <v>19.38</v>
          </cell>
          <cell r="K9239" t="str">
            <v>HiRatio</v>
          </cell>
          <cell r="L9239">
            <v>410772.32</v>
          </cell>
          <cell r="M9239" t="str">
            <v>Owner-Occupied</v>
          </cell>
          <cell r="N9239">
            <v>0</v>
          </cell>
          <cell r="O9239">
            <v>43831</v>
          </cell>
          <cell r="P9239" t="str">
            <v>Current</v>
          </cell>
        </row>
        <row r="9240">
          <cell r="B9240">
            <v>41884</v>
          </cell>
          <cell r="C9240">
            <v>28</v>
          </cell>
          <cell r="D9240" t="str">
            <v>AB</v>
          </cell>
          <cell r="E9240" t="str">
            <v>Transfer</v>
          </cell>
          <cell r="F9240" t="str">
            <v>Fixed</v>
          </cell>
          <cell r="I9240">
            <v>35.08</v>
          </cell>
          <cell r="J9240">
            <v>20.92</v>
          </cell>
          <cell r="K9240" t="str">
            <v>HiRatio</v>
          </cell>
          <cell r="L9240">
            <v>243356.95</v>
          </cell>
          <cell r="M9240" t="str">
            <v>Owner-Occupied</v>
          </cell>
          <cell r="N9240">
            <v>0</v>
          </cell>
          <cell r="O9240">
            <v>43831</v>
          </cell>
          <cell r="P9240" t="str">
            <v>Current</v>
          </cell>
        </row>
        <row r="9241">
          <cell r="B9241">
            <v>42577</v>
          </cell>
          <cell r="C9241">
            <v>6</v>
          </cell>
          <cell r="D9241" t="str">
            <v>ON</v>
          </cell>
          <cell r="E9241" t="str">
            <v>Refinance Existing Client</v>
          </cell>
          <cell r="F9241" t="str">
            <v>ARM</v>
          </cell>
          <cell r="I9241">
            <v>27.86</v>
          </cell>
          <cell r="J9241">
            <v>27.75</v>
          </cell>
          <cell r="K9241" t="str">
            <v>Conv</v>
          </cell>
          <cell r="L9241">
            <v>204781.99</v>
          </cell>
          <cell r="M9241" t="str">
            <v>Owner-Occupied</v>
          </cell>
          <cell r="N9241">
            <v>0</v>
          </cell>
          <cell r="O9241">
            <v>43831</v>
          </cell>
          <cell r="P9241" t="str">
            <v>Current</v>
          </cell>
        </row>
        <row r="9242">
          <cell r="B9242">
            <v>41845</v>
          </cell>
          <cell r="C9242">
            <v>30</v>
          </cell>
          <cell r="D9242" t="str">
            <v>BC</v>
          </cell>
          <cell r="E9242" t="str">
            <v>Purchase with Improvements</v>
          </cell>
          <cell r="F9242" t="str">
            <v>Fixed</v>
          </cell>
          <cell r="I9242">
            <v>37.69</v>
          </cell>
          <cell r="J9242">
            <v>21.07</v>
          </cell>
          <cell r="K9242" t="str">
            <v>HiRatio</v>
          </cell>
          <cell r="L9242">
            <v>281800.59999999998</v>
          </cell>
          <cell r="M9242" t="str">
            <v>Owner-Occupied</v>
          </cell>
          <cell r="N9242">
            <v>0</v>
          </cell>
          <cell r="O9242">
            <v>43831</v>
          </cell>
          <cell r="P9242" t="str">
            <v>Current</v>
          </cell>
        </row>
        <row r="9243">
          <cell r="B9243">
            <v>40609</v>
          </cell>
          <cell r="C9243">
            <v>70</v>
          </cell>
          <cell r="D9243" t="str">
            <v>AB</v>
          </cell>
          <cell r="E9243" t="str">
            <v>Refinance External</v>
          </cell>
          <cell r="F9243" t="str">
            <v>Fixed</v>
          </cell>
          <cell r="I9243">
            <v>38.15</v>
          </cell>
          <cell r="J9243">
            <v>19.53</v>
          </cell>
          <cell r="K9243" t="str">
            <v>Conv</v>
          </cell>
          <cell r="L9243">
            <v>103265.72</v>
          </cell>
          <cell r="M9243" t="str">
            <v>Owner-Occupied</v>
          </cell>
          <cell r="N9243">
            <v>0</v>
          </cell>
          <cell r="O9243">
            <v>43831</v>
          </cell>
          <cell r="P9243" t="str">
            <v>Current</v>
          </cell>
        </row>
        <row r="9244">
          <cell r="B9244">
            <v>41729</v>
          </cell>
          <cell r="C9244">
            <v>34</v>
          </cell>
          <cell r="D9244" t="str">
            <v>AB</v>
          </cell>
          <cell r="E9244" t="str">
            <v>Purchase</v>
          </cell>
          <cell r="F9244" t="str">
            <v>Fixed</v>
          </cell>
          <cell r="I9244">
            <v>25.45</v>
          </cell>
          <cell r="J9244">
            <v>21.21</v>
          </cell>
          <cell r="K9244" t="str">
            <v>HiRatio</v>
          </cell>
          <cell r="L9244">
            <v>360539.77</v>
          </cell>
          <cell r="M9244" t="str">
            <v>Owner-Occupied</v>
          </cell>
          <cell r="N9244">
            <v>0</v>
          </cell>
          <cell r="O9244">
            <v>43831</v>
          </cell>
          <cell r="P9244" t="str">
            <v>Current</v>
          </cell>
        </row>
        <row r="9245">
          <cell r="B9245">
            <v>40654</v>
          </cell>
          <cell r="C9245">
            <v>69</v>
          </cell>
          <cell r="D9245" t="str">
            <v>ON</v>
          </cell>
          <cell r="E9245" t="str">
            <v>Purchase</v>
          </cell>
          <cell r="F9245" t="str">
            <v>ARM</v>
          </cell>
          <cell r="I9245">
            <v>36.200000000000003</v>
          </cell>
          <cell r="J9245">
            <v>18.23</v>
          </cell>
          <cell r="K9245" t="str">
            <v>HiRatio</v>
          </cell>
          <cell r="L9245">
            <v>0</v>
          </cell>
          <cell r="M9245" t="str">
            <v>Owner-Occupied</v>
          </cell>
          <cell r="N9245">
            <v>4</v>
          </cell>
          <cell r="O9245">
            <v>42079</v>
          </cell>
          <cell r="P9245" t="str">
            <v>Current</v>
          </cell>
        </row>
        <row r="9246">
          <cell r="B9246">
            <v>41394</v>
          </cell>
          <cell r="C9246">
            <v>45</v>
          </cell>
          <cell r="D9246" t="str">
            <v>ON</v>
          </cell>
          <cell r="E9246" t="str">
            <v>Purchase</v>
          </cell>
          <cell r="F9246" t="str">
            <v>Fixed</v>
          </cell>
          <cell r="I9246">
            <v>29.48</v>
          </cell>
          <cell r="J9246">
            <v>22.93</v>
          </cell>
          <cell r="K9246" t="str">
            <v>HiRatio</v>
          </cell>
          <cell r="L9246">
            <v>205361.86</v>
          </cell>
          <cell r="M9246" t="str">
            <v>Owner-Occupied</v>
          </cell>
          <cell r="N9246">
            <v>0</v>
          </cell>
          <cell r="O9246">
            <v>43831</v>
          </cell>
          <cell r="P9246" t="str">
            <v>Current</v>
          </cell>
        </row>
        <row r="9247">
          <cell r="B9247">
            <v>41782</v>
          </cell>
          <cell r="C9247">
            <v>32</v>
          </cell>
          <cell r="D9247" t="str">
            <v>AB</v>
          </cell>
          <cell r="E9247" t="str">
            <v>Purchase with Improvements</v>
          </cell>
          <cell r="F9247" t="str">
            <v>Fixed</v>
          </cell>
          <cell r="I9247">
            <v>39.21</v>
          </cell>
          <cell r="J9247">
            <v>25.87</v>
          </cell>
          <cell r="K9247" t="str">
            <v>HiRatio</v>
          </cell>
          <cell r="L9247">
            <v>0</v>
          </cell>
          <cell r="M9247" t="str">
            <v>Owner-Occupied</v>
          </cell>
          <cell r="N9247">
            <v>4</v>
          </cell>
          <cell r="O9247">
            <v>42521</v>
          </cell>
          <cell r="P9247" t="str">
            <v>Current</v>
          </cell>
        </row>
        <row r="9248">
          <cell r="B9248">
            <v>42577</v>
          </cell>
          <cell r="C9248">
            <v>6</v>
          </cell>
          <cell r="D9248" t="str">
            <v>BC</v>
          </cell>
          <cell r="E9248" t="str">
            <v>Purchase</v>
          </cell>
          <cell r="F9248" t="str">
            <v>Fixed</v>
          </cell>
          <cell r="I9248">
            <v>42.79</v>
          </cell>
          <cell r="J9248">
            <v>16.489999999999998</v>
          </cell>
          <cell r="K9248" t="str">
            <v>HiRatio</v>
          </cell>
          <cell r="L9248">
            <v>189124.01</v>
          </cell>
          <cell r="M9248" t="str">
            <v>Second Home</v>
          </cell>
          <cell r="N9248">
            <v>0</v>
          </cell>
          <cell r="O9248">
            <v>43831</v>
          </cell>
          <cell r="P9248" t="str">
            <v>Current</v>
          </cell>
        </row>
        <row r="9249">
          <cell r="B9249">
            <v>42030</v>
          </cell>
          <cell r="C9249">
            <v>24</v>
          </cell>
          <cell r="D9249" t="str">
            <v>AB</v>
          </cell>
          <cell r="E9249" t="str">
            <v>Refinance External</v>
          </cell>
          <cell r="F9249" t="str">
            <v>ARM</v>
          </cell>
          <cell r="I9249">
            <v>28.86</v>
          </cell>
          <cell r="J9249">
            <v>27.19</v>
          </cell>
          <cell r="K9249" t="str">
            <v>Conv</v>
          </cell>
          <cell r="L9249">
            <v>266283.12</v>
          </cell>
          <cell r="M9249" t="str">
            <v>Owner-Occupied</v>
          </cell>
          <cell r="N9249">
            <v>0</v>
          </cell>
          <cell r="O9249">
            <v>43831</v>
          </cell>
          <cell r="P9249" t="str">
            <v>Current</v>
          </cell>
        </row>
        <row r="9250">
          <cell r="B9250">
            <v>42361</v>
          </cell>
          <cell r="C9250">
            <v>13</v>
          </cell>
          <cell r="D9250" t="str">
            <v>ON</v>
          </cell>
          <cell r="E9250" t="str">
            <v>Transfer</v>
          </cell>
          <cell r="F9250" t="str">
            <v>ARM</v>
          </cell>
          <cell r="I9250">
            <v>41.18</v>
          </cell>
          <cell r="J9250">
            <v>23.5</v>
          </cell>
          <cell r="K9250" t="str">
            <v>Conv</v>
          </cell>
          <cell r="L9250">
            <v>0</v>
          </cell>
          <cell r="M9250" t="str">
            <v>Owner-Occupied</v>
          </cell>
          <cell r="N9250">
            <v>4</v>
          </cell>
          <cell r="O9250">
            <v>42716</v>
          </cell>
          <cell r="P9250" t="str">
            <v>Current</v>
          </cell>
        </row>
        <row r="9251">
          <cell r="B9251">
            <v>40844</v>
          </cell>
          <cell r="C9251">
            <v>63</v>
          </cell>
          <cell r="D9251" t="str">
            <v>ON</v>
          </cell>
          <cell r="E9251" t="str">
            <v>Refinance External</v>
          </cell>
          <cell r="F9251" t="str">
            <v>Fixed</v>
          </cell>
          <cell r="I9251">
            <v>41.17</v>
          </cell>
          <cell r="J9251">
            <v>22.06</v>
          </cell>
          <cell r="K9251" t="str">
            <v>HiRatio</v>
          </cell>
          <cell r="L9251">
            <v>0</v>
          </cell>
          <cell r="M9251" t="str">
            <v>Owner-Occupied</v>
          </cell>
          <cell r="N9251">
            <v>4</v>
          </cell>
          <cell r="O9251">
            <v>42671</v>
          </cell>
          <cell r="P9251" t="str">
            <v>Current</v>
          </cell>
        </row>
        <row r="9252">
          <cell r="B9252">
            <v>40787</v>
          </cell>
          <cell r="C9252">
            <v>64</v>
          </cell>
          <cell r="D9252" t="str">
            <v>ON</v>
          </cell>
          <cell r="E9252" t="str">
            <v>Purchase</v>
          </cell>
          <cell r="F9252" t="str">
            <v>Fixed</v>
          </cell>
          <cell r="I9252">
            <v>25.83</v>
          </cell>
          <cell r="J9252">
            <v>25.63</v>
          </cell>
          <cell r="K9252" t="str">
            <v>Conv</v>
          </cell>
          <cell r="L9252">
            <v>0</v>
          </cell>
          <cell r="M9252" t="str">
            <v>Owner-Occupied</v>
          </cell>
          <cell r="N9252">
            <v>4</v>
          </cell>
          <cell r="O9252">
            <v>42614</v>
          </cell>
          <cell r="P9252" t="str">
            <v>Current</v>
          </cell>
        </row>
        <row r="9253">
          <cell r="B9253">
            <v>41501</v>
          </cell>
          <cell r="C9253">
            <v>41</v>
          </cell>
          <cell r="D9253" t="str">
            <v>AB</v>
          </cell>
          <cell r="E9253" t="str">
            <v>Purchase</v>
          </cell>
          <cell r="F9253" t="str">
            <v>Fixed</v>
          </cell>
          <cell r="I9253">
            <v>34.74</v>
          </cell>
          <cell r="J9253">
            <v>22.48</v>
          </cell>
          <cell r="K9253" t="str">
            <v>HiRatio</v>
          </cell>
          <cell r="L9253">
            <v>354376.68</v>
          </cell>
          <cell r="M9253" t="str">
            <v>Owner-Occupied</v>
          </cell>
          <cell r="N9253">
            <v>0</v>
          </cell>
          <cell r="O9253">
            <v>43831</v>
          </cell>
          <cell r="P9253" t="str">
            <v>Current</v>
          </cell>
        </row>
        <row r="9254">
          <cell r="B9254">
            <v>41670</v>
          </cell>
          <cell r="C9254">
            <v>36</v>
          </cell>
          <cell r="D9254" t="str">
            <v>ON</v>
          </cell>
          <cell r="E9254" t="str">
            <v>Purchase</v>
          </cell>
          <cell r="F9254" t="str">
            <v>ARM</v>
          </cell>
          <cell r="I9254">
            <v>33.71</v>
          </cell>
          <cell r="J9254">
            <v>28.56</v>
          </cell>
          <cell r="K9254" t="str">
            <v>HiRatio</v>
          </cell>
          <cell r="L9254">
            <v>370234.08</v>
          </cell>
          <cell r="M9254" t="str">
            <v>Owner-Occupied</v>
          </cell>
          <cell r="N9254">
            <v>0</v>
          </cell>
          <cell r="O9254">
            <v>43831</v>
          </cell>
          <cell r="P9254" t="str">
            <v>Current</v>
          </cell>
        </row>
        <row r="9255">
          <cell r="B9255">
            <v>42073</v>
          </cell>
          <cell r="C9255">
            <v>22</v>
          </cell>
          <cell r="D9255" t="str">
            <v>ON</v>
          </cell>
          <cell r="E9255" t="str">
            <v>Transfer</v>
          </cell>
          <cell r="F9255" t="str">
            <v>ARM</v>
          </cell>
          <cell r="I9255">
            <v>28.15</v>
          </cell>
          <cell r="J9255">
            <v>19.940000000000001</v>
          </cell>
          <cell r="K9255" t="str">
            <v>Conv</v>
          </cell>
          <cell r="L9255">
            <v>184916.49</v>
          </cell>
          <cell r="M9255" t="str">
            <v>Owner-Occupied</v>
          </cell>
          <cell r="N9255">
            <v>0</v>
          </cell>
          <cell r="O9255">
            <v>43831</v>
          </cell>
          <cell r="P9255" t="str">
            <v>Current</v>
          </cell>
        </row>
        <row r="9256">
          <cell r="B9256">
            <v>41831</v>
          </cell>
          <cell r="C9256">
            <v>30</v>
          </cell>
          <cell r="D9256" t="str">
            <v>AB</v>
          </cell>
          <cell r="E9256" t="str">
            <v>Purchase</v>
          </cell>
          <cell r="F9256" t="str">
            <v>Fixed</v>
          </cell>
          <cell r="I9256">
            <v>39.24</v>
          </cell>
          <cell r="J9256">
            <v>35.979999999999997</v>
          </cell>
          <cell r="K9256" t="str">
            <v>HiRatio</v>
          </cell>
          <cell r="L9256">
            <v>205075.34</v>
          </cell>
          <cell r="M9256" t="str">
            <v>Owner-Occupied</v>
          </cell>
          <cell r="N9256">
            <v>0</v>
          </cell>
          <cell r="O9256">
            <v>43831</v>
          </cell>
          <cell r="P9256" t="str">
            <v>Current</v>
          </cell>
        </row>
        <row r="9257">
          <cell r="B9257">
            <v>41438</v>
          </cell>
          <cell r="C9257">
            <v>43</v>
          </cell>
          <cell r="D9257" t="str">
            <v>ON</v>
          </cell>
          <cell r="E9257" t="str">
            <v>Purchase</v>
          </cell>
          <cell r="F9257" t="str">
            <v>Fixed</v>
          </cell>
          <cell r="I9257">
            <v>28.92</v>
          </cell>
          <cell r="J9257">
            <v>14.06</v>
          </cell>
          <cell r="K9257" t="str">
            <v>HiRatio</v>
          </cell>
          <cell r="L9257">
            <v>83920.13</v>
          </cell>
          <cell r="M9257" t="str">
            <v>Owner-Occupied</v>
          </cell>
          <cell r="N9257">
            <v>0</v>
          </cell>
          <cell r="O9257">
            <v>43831</v>
          </cell>
          <cell r="P9257" t="str">
            <v>Current</v>
          </cell>
        </row>
        <row r="9258">
          <cell r="B9258">
            <v>42020</v>
          </cell>
          <cell r="C9258">
            <v>24</v>
          </cell>
          <cell r="D9258" t="str">
            <v>ON</v>
          </cell>
          <cell r="E9258" t="str">
            <v>Refinance External</v>
          </cell>
          <cell r="F9258" t="str">
            <v>ARM</v>
          </cell>
          <cell r="I9258">
            <v>33.75</v>
          </cell>
          <cell r="J9258">
            <v>21.82</v>
          </cell>
          <cell r="K9258" t="str">
            <v>Conv</v>
          </cell>
          <cell r="L9258">
            <v>0</v>
          </cell>
          <cell r="M9258" t="str">
            <v>Owner-Occupied</v>
          </cell>
          <cell r="N9258">
            <v>4</v>
          </cell>
          <cell r="O9258">
            <v>42474</v>
          </cell>
          <cell r="P9258" t="str">
            <v>Current</v>
          </cell>
        </row>
        <row r="9259">
          <cell r="B9259">
            <v>42034</v>
          </cell>
          <cell r="C9259">
            <v>24</v>
          </cell>
          <cell r="D9259" t="str">
            <v>ON</v>
          </cell>
          <cell r="E9259" t="str">
            <v>Purchase</v>
          </cell>
          <cell r="F9259" t="str">
            <v>Fixed</v>
          </cell>
          <cell r="I9259">
            <v>21.1</v>
          </cell>
          <cell r="J9259">
            <v>2.86</v>
          </cell>
          <cell r="K9259" t="str">
            <v>Conv</v>
          </cell>
          <cell r="L9259">
            <v>94423.039999999994</v>
          </cell>
          <cell r="M9259" t="str">
            <v>Rental</v>
          </cell>
          <cell r="N9259">
            <v>0</v>
          </cell>
          <cell r="O9259">
            <v>43831</v>
          </cell>
          <cell r="P9259" t="str">
            <v>Current</v>
          </cell>
        </row>
        <row r="9260">
          <cell r="B9260">
            <v>41208</v>
          </cell>
          <cell r="C9260">
            <v>51</v>
          </cell>
          <cell r="D9260" t="str">
            <v>AB</v>
          </cell>
          <cell r="E9260" t="str">
            <v>Purchase</v>
          </cell>
          <cell r="F9260" t="str">
            <v>Fixed</v>
          </cell>
          <cell r="I9260">
            <v>40.090000000000003</v>
          </cell>
          <cell r="J9260">
            <v>28.88</v>
          </cell>
          <cell r="K9260" t="str">
            <v>HiRatio</v>
          </cell>
          <cell r="L9260">
            <v>0</v>
          </cell>
          <cell r="M9260" t="str">
            <v>Owner-Occupied</v>
          </cell>
          <cell r="N9260">
            <v>4</v>
          </cell>
          <cell r="O9260">
            <v>42292</v>
          </cell>
          <cell r="P9260" t="str">
            <v>Current</v>
          </cell>
        </row>
        <row r="9261">
          <cell r="B9261">
            <v>40662</v>
          </cell>
          <cell r="C9261">
            <v>69</v>
          </cell>
          <cell r="D9261" t="str">
            <v>ON</v>
          </cell>
          <cell r="E9261" t="str">
            <v>Refinance External</v>
          </cell>
          <cell r="F9261" t="str">
            <v>Fixed</v>
          </cell>
          <cell r="I9261">
            <v>21.99</v>
          </cell>
          <cell r="J9261">
            <v>21.99</v>
          </cell>
          <cell r="K9261" t="str">
            <v>Conv</v>
          </cell>
          <cell r="L9261">
            <v>0</v>
          </cell>
          <cell r="M9261" t="str">
            <v>Owner-Occupied</v>
          </cell>
          <cell r="N9261">
            <v>4</v>
          </cell>
          <cell r="O9261">
            <v>42178</v>
          </cell>
          <cell r="P9261" t="str">
            <v>Current</v>
          </cell>
        </row>
        <row r="9262">
          <cell r="B9262">
            <v>42464</v>
          </cell>
          <cell r="C9262">
            <v>9</v>
          </cell>
          <cell r="D9262" t="str">
            <v>BC</v>
          </cell>
          <cell r="E9262" t="str">
            <v>Refinance External</v>
          </cell>
          <cell r="F9262" t="str">
            <v>ARM</v>
          </cell>
          <cell r="I9262">
            <v>34.299999999999997</v>
          </cell>
          <cell r="J9262">
            <v>32.85</v>
          </cell>
          <cell r="K9262" t="str">
            <v>Conv</v>
          </cell>
          <cell r="L9262">
            <v>168642.34</v>
          </cell>
          <cell r="M9262" t="str">
            <v>Owner-Occupied</v>
          </cell>
          <cell r="N9262">
            <v>0</v>
          </cell>
          <cell r="O9262">
            <v>43831</v>
          </cell>
          <cell r="P9262" t="str">
            <v>Current</v>
          </cell>
        </row>
        <row r="9263">
          <cell r="B9263">
            <v>41810</v>
          </cell>
          <cell r="C9263">
            <v>31</v>
          </cell>
          <cell r="D9263" t="str">
            <v>ON</v>
          </cell>
          <cell r="E9263" t="str">
            <v>Purchase</v>
          </cell>
          <cell r="F9263" t="str">
            <v>Fixed</v>
          </cell>
          <cell r="I9263">
            <v>39.369999999999997</v>
          </cell>
          <cell r="J9263">
            <v>28.29</v>
          </cell>
          <cell r="K9263" t="str">
            <v>HiRatio</v>
          </cell>
          <cell r="L9263">
            <v>255848.75</v>
          </cell>
          <cell r="M9263" t="str">
            <v>Owner-Occupied</v>
          </cell>
          <cell r="N9263">
            <v>0</v>
          </cell>
          <cell r="O9263">
            <v>43831</v>
          </cell>
          <cell r="P9263" t="str">
            <v>Current</v>
          </cell>
        </row>
        <row r="9264">
          <cell r="B9264">
            <v>42460</v>
          </cell>
          <cell r="C9264">
            <v>10</v>
          </cell>
          <cell r="D9264" t="str">
            <v>ON</v>
          </cell>
          <cell r="E9264" t="str">
            <v>Purchase</v>
          </cell>
          <cell r="F9264" t="str">
            <v>Fixed</v>
          </cell>
          <cell r="I9264">
            <v>29.28</v>
          </cell>
          <cell r="J9264">
            <v>16.28</v>
          </cell>
          <cell r="K9264" t="str">
            <v>HiRatio</v>
          </cell>
          <cell r="L9264">
            <v>237147.53</v>
          </cell>
          <cell r="M9264" t="str">
            <v>Owner-Occupied</v>
          </cell>
          <cell r="N9264">
            <v>0</v>
          </cell>
          <cell r="O9264">
            <v>43831</v>
          </cell>
          <cell r="P9264" t="str">
            <v>Current</v>
          </cell>
        </row>
        <row r="9265">
          <cell r="B9265">
            <v>42649</v>
          </cell>
          <cell r="C9265">
            <v>3</v>
          </cell>
          <cell r="D9265" t="str">
            <v>AB</v>
          </cell>
          <cell r="E9265" t="str">
            <v>Refinance External</v>
          </cell>
          <cell r="F9265" t="str">
            <v>Fixed</v>
          </cell>
          <cell r="I9265">
            <v>32.56</v>
          </cell>
          <cell r="J9265">
            <v>19.05</v>
          </cell>
          <cell r="K9265" t="str">
            <v>Conv</v>
          </cell>
          <cell r="L9265">
            <v>333746.34999999998</v>
          </cell>
          <cell r="M9265" t="str">
            <v>Owner-Occupied</v>
          </cell>
          <cell r="N9265">
            <v>0</v>
          </cell>
          <cell r="O9265">
            <v>43831</v>
          </cell>
          <cell r="P9265" t="str">
            <v>Current</v>
          </cell>
        </row>
        <row r="9266">
          <cell r="B9266">
            <v>42200</v>
          </cell>
          <cell r="C9266">
            <v>18</v>
          </cell>
          <cell r="D9266" t="str">
            <v>AB</v>
          </cell>
          <cell r="E9266" t="str">
            <v>Purchase</v>
          </cell>
          <cell r="F9266" t="str">
            <v>Fixed</v>
          </cell>
          <cell r="I9266">
            <v>34.79</v>
          </cell>
          <cell r="J9266">
            <v>26.07</v>
          </cell>
          <cell r="K9266" t="str">
            <v>HiRatio</v>
          </cell>
          <cell r="L9266">
            <v>186824.23</v>
          </cell>
          <cell r="M9266" t="str">
            <v>Owner-Occupied</v>
          </cell>
          <cell r="N9266">
            <v>0</v>
          </cell>
          <cell r="O9266">
            <v>43831</v>
          </cell>
          <cell r="P9266" t="str">
            <v>Current</v>
          </cell>
        </row>
        <row r="9267">
          <cell r="B9267">
            <v>42193</v>
          </cell>
          <cell r="C9267">
            <v>18</v>
          </cell>
          <cell r="D9267" t="str">
            <v>ON</v>
          </cell>
          <cell r="E9267" t="str">
            <v>Purchase</v>
          </cell>
          <cell r="F9267" t="str">
            <v>ARM</v>
          </cell>
          <cell r="I9267">
            <v>35.15</v>
          </cell>
          <cell r="J9267">
            <v>17.61</v>
          </cell>
          <cell r="K9267" t="str">
            <v>HiRatio</v>
          </cell>
          <cell r="L9267">
            <v>285018.07</v>
          </cell>
          <cell r="M9267" t="str">
            <v>Owner-Occupied</v>
          </cell>
          <cell r="N9267">
            <v>0</v>
          </cell>
          <cell r="O9267">
            <v>43831</v>
          </cell>
          <cell r="P9267" t="str">
            <v>Current</v>
          </cell>
        </row>
        <row r="9268">
          <cell r="B9268">
            <v>40765</v>
          </cell>
          <cell r="C9268">
            <v>65</v>
          </cell>
          <cell r="D9268" t="str">
            <v>AB</v>
          </cell>
          <cell r="E9268" t="str">
            <v>Purchase</v>
          </cell>
          <cell r="F9268" t="str">
            <v>Fixed</v>
          </cell>
          <cell r="I9268">
            <v>32.47</v>
          </cell>
          <cell r="J9268">
            <v>29.92</v>
          </cell>
          <cell r="K9268" t="str">
            <v>HiRatio</v>
          </cell>
          <cell r="L9268">
            <v>0</v>
          </cell>
          <cell r="M9268" t="str">
            <v>Owner-Occupied</v>
          </cell>
          <cell r="N9268">
            <v>4</v>
          </cell>
          <cell r="O9268">
            <v>42433</v>
          </cell>
          <cell r="P9268" t="str">
            <v>Current</v>
          </cell>
        </row>
        <row r="9269">
          <cell r="B9269">
            <v>42298</v>
          </cell>
          <cell r="C9269">
            <v>15</v>
          </cell>
          <cell r="D9269" t="str">
            <v>ON</v>
          </cell>
          <cell r="E9269" t="str">
            <v>Refinance External</v>
          </cell>
          <cell r="F9269" t="str">
            <v>ARM</v>
          </cell>
          <cell r="I9269">
            <v>26.6</v>
          </cell>
          <cell r="J9269">
            <v>20.56</v>
          </cell>
          <cell r="K9269" t="str">
            <v>Conv</v>
          </cell>
          <cell r="L9269">
            <v>468306.54</v>
          </cell>
          <cell r="M9269" t="str">
            <v>Owner-Occupied</v>
          </cell>
          <cell r="N9269">
            <v>0</v>
          </cell>
          <cell r="O9269">
            <v>43831</v>
          </cell>
          <cell r="P9269" t="str">
            <v>Current</v>
          </cell>
        </row>
        <row r="9270">
          <cell r="B9270">
            <v>41106</v>
          </cell>
          <cell r="C9270">
            <v>54</v>
          </cell>
          <cell r="D9270" t="str">
            <v>ON</v>
          </cell>
          <cell r="E9270" t="str">
            <v>Purchase</v>
          </cell>
          <cell r="F9270" t="str">
            <v>Fixed</v>
          </cell>
          <cell r="I9270">
            <v>35.94</v>
          </cell>
          <cell r="J9270">
            <v>21.2</v>
          </cell>
          <cell r="K9270" t="str">
            <v>HiRatio</v>
          </cell>
          <cell r="L9270">
            <v>0</v>
          </cell>
          <cell r="M9270" t="str">
            <v>Owner-Occupied</v>
          </cell>
          <cell r="N9270">
            <v>4</v>
          </cell>
          <cell r="O9270">
            <v>42205</v>
          </cell>
          <cell r="P9270" t="str">
            <v>Current</v>
          </cell>
        </row>
        <row r="9271">
          <cell r="B9271">
            <v>42215</v>
          </cell>
          <cell r="C9271">
            <v>18</v>
          </cell>
          <cell r="D9271" t="str">
            <v>AB</v>
          </cell>
          <cell r="E9271" t="str">
            <v>Purchase</v>
          </cell>
          <cell r="F9271" t="str">
            <v>Fixed</v>
          </cell>
          <cell r="I9271">
            <v>41.96</v>
          </cell>
          <cell r="J9271">
            <v>24.61</v>
          </cell>
          <cell r="K9271" t="str">
            <v>HiRatio</v>
          </cell>
          <cell r="L9271">
            <v>251220.28</v>
          </cell>
          <cell r="M9271" t="str">
            <v>Owner-Occupied</v>
          </cell>
          <cell r="N9271">
            <v>0</v>
          </cell>
          <cell r="O9271">
            <v>43831</v>
          </cell>
          <cell r="P9271" t="str">
            <v>Current</v>
          </cell>
        </row>
        <row r="9272">
          <cell r="B9272">
            <v>41726</v>
          </cell>
          <cell r="C9272">
            <v>34</v>
          </cell>
          <cell r="D9272" t="str">
            <v>ON</v>
          </cell>
          <cell r="E9272" t="str">
            <v>Transfer</v>
          </cell>
          <cell r="F9272" t="str">
            <v>ARM</v>
          </cell>
          <cell r="I9272">
            <v>24.22</v>
          </cell>
          <cell r="J9272">
            <v>17.75</v>
          </cell>
          <cell r="K9272" t="str">
            <v>Conv</v>
          </cell>
          <cell r="L9272">
            <v>187012.6</v>
          </cell>
          <cell r="M9272" t="str">
            <v>Owner-Occupied</v>
          </cell>
          <cell r="N9272">
            <v>0</v>
          </cell>
          <cell r="O9272">
            <v>43831</v>
          </cell>
          <cell r="P9272" t="str">
            <v>Current</v>
          </cell>
        </row>
        <row r="9273">
          <cell r="B9273">
            <v>40380</v>
          </cell>
          <cell r="C9273">
            <v>78</v>
          </cell>
          <cell r="D9273" t="str">
            <v>BC</v>
          </cell>
          <cell r="E9273" t="str">
            <v>Purchase</v>
          </cell>
          <cell r="F9273" t="str">
            <v>ARM</v>
          </cell>
          <cell r="I9273">
            <v>24.47</v>
          </cell>
          <cell r="J9273">
            <v>10.1</v>
          </cell>
          <cell r="K9273" t="str">
            <v>Conv</v>
          </cell>
          <cell r="L9273">
            <v>0</v>
          </cell>
          <cell r="M9273" t="str">
            <v>Second Home</v>
          </cell>
          <cell r="N9273">
            <v>4</v>
          </cell>
          <cell r="O9273">
            <v>42312</v>
          </cell>
          <cell r="P9273" t="str">
            <v>Current</v>
          </cell>
        </row>
        <row r="9274">
          <cell r="B9274">
            <v>42216</v>
          </cell>
          <cell r="C9274">
            <v>18</v>
          </cell>
          <cell r="D9274" t="str">
            <v>ON</v>
          </cell>
          <cell r="E9274" t="str">
            <v>Purchase</v>
          </cell>
          <cell r="F9274" t="str">
            <v>Fixed</v>
          </cell>
          <cell r="I9274">
            <v>36.44</v>
          </cell>
          <cell r="J9274">
            <v>29.09</v>
          </cell>
          <cell r="K9274" t="str">
            <v>HiRatio</v>
          </cell>
          <cell r="L9274">
            <v>0</v>
          </cell>
          <cell r="M9274" t="str">
            <v>Owner-Occupied</v>
          </cell>
          <cell r="N9274">
            <v>4</v>
          </cell>
          <cell r="O9274">
            <v>42340</v>
          </cell>
          <cell r="P9274" t="str">
            <v>Current</v>
          </cell>
        </row>
        <row r="9275">
          <cell r="B9275">
            <v>41866</v>
          </cell>
          <cell r="C9275">
            <v>29</v>
          </cell>
          <cell r="D9275" t="str">
            <v>AB</v>
          </cell>
          <cell r="E9275" t="str">
            <v>Purchase</v>
          </cell>
          <cell r="F9275" t="str">
            <v>Fixed</v>
          </cell>
          <cell r="I9275">
            <v>40.22</v>
          </cell>
          <cell r="J9275">
            <v>30.65</v>
          </cell>
          <cell r="K9275" t="str">
            <v>Conv</v>
          </cell>
          <cell r="L9275">
            <v>396285.46</v>
          </cell>
          <cell r="M9275" t="str">
            <v>Owner-Occupied</v>
          </cell>
          <cell r="N9275">
            <v>0</v>
          </cell>
          <cell r="O9275">
            <v>43831</v>
          </cell>
          <cell r="P9275" t="str">
            <v>Current</v>
          </cell>
        </row>
        <row r="9276">
          <cell r="B9276">
            <v>40830</v>
          </cell>
          <cell r="C9276">
            <v>63</v>
          </cell>
          <cell r="D9276" t="str">
            <v>SK</v>
          </cell>
          <cell r="E9276" t="str">
            <v>Purchase</v>
          </cell>
          <cell r="F9276" t="str">
            <v>Fixed</v>
          </cell>
          <cell r="I9276">
            <v>31.48</v>
          </cell>
          <cell r="J9276">
            <v>30.18</v>
          </cell>
          <cell r="K9276" t="str">
            <v>HiRatio</v>
          </cell>
          <cell r="L9276">
            <v>201076.34</v>
          </cell>
          <cell r="M9276" t="str">
            <v>Owner-Occupied</v>
          </cell>
          <cell r="N9276">
            <v>0</v>
          </cell>
          <cell r="O9276">
            <v>43831</v>
          </cell>
          <cell r="P9276" t="str">
            <v>Current</v>
          </cell>
        </row>
        <row r="9277">
          <cell r="B9277">
            <v>41920</v>
          </cell>
          <cell r="C9277">
            <v>27</v>
          </cell>
          <cell r="D9277" t="str">
            <v>NL</v>
          </cell>
          <cell r="E9277" t="str">
            <v>Purchase</v>
          </cell>
          <cell r="F9277" t="str">
            <v>ARM</v>
          </cell>
          <cell r="I9277">
            <v>28.26</v>
          </cell>
          <cell r="J9277">
            <v>28</v>
          </cell>
          <cell r="K9277" t="str">
            <v>HiRatio</v>
          </cell>
          <cell r="L9277">
            <v>173742.38</v>
          </cell>
          <cell r="M9277" t="str">
            <v>Owner-Occupied</v>
          </cell>
          <cell r="N9277">
            <v>0</v>
          </cell>
          <cell r="O9277">
            <v>43831</v>
          </cell>
          <cell r="P9277" t="str">
            <v>Current</v>
          </cell>
        </row>
        <row r="9278">
          <cell r="B9278">
            <v>41837</v>
          </cell>
          <cell r="C9278">
            <v>30</v>
          </cell>
          <cell r="D9278" t="str">
            <v>BC</v>
          </cell>
          <cell r="E9278" t="str">
            <v>Purchase</v>
          </cell>
          <cell r="F9278" t="str">
            <v>ARM</v>
          </cell>
          <cell r="I9278">
            <v>22.51</v>
          </cell>
          <cell r="J9278">
            <v>22.11</v>
          </cell>
          <cell r="K9278" t="str">
            <v>Conv</v>
          </cell>
          <cell r="L9278">
            <v>0</v>
          </cell>
          <cell r="M9278" t="str">
            <v>Owner-Occupied</v>
          </cell>
          <cell r="N9278">
            <v>4</v>
          </cell>
          <cell r="O9278">
            <v>42614</v>
          </cell>
          <cell r="P9278" t="str">
            <v>Current</v>
          </cell>
        </row>
        <row r="9279">
          <cell r="B9279">
            <v>40766</v>
          </cell>
          <cell r="C9279">
            <v>65</v>
          </cell>
          <cell r="D9279" t="str">
            <v>ON</v>
          </cell>
          <cell r="E9279" t="str">
            <v>Refinance External</v>
          </cell>
          <cell r="F9279" t="str">
            <v>Fixed</v>
          </cell>
          <cell r="I9279">
            <v>35.619999999999997</v>
          </cell>
          <cell r="J9279">
            <v>29.91</v>
          </cell>
          <cell r="K9279" t="str">
            <v>HiRatio</v>
          </cell>
          <cell r="L9279">
            <v>188138.54</v>
          </cell>
          <cell r="M9279" t="str">
            <v>Owner-Occupied</v>
          </cell>
          <cell r="N9279">
            <v>0</v>
          </cell>
          <cell r="O9279">
            <v>43831</v>
          </cell>
          <cell r="P9279" t="str">
            <v>Current</v>
          </cell>
        </row>
        <row r="9280">
          <cell r="B9280">
            <v>41575</v>
          </cell>
          <cell r="C9280">
            <v>39</v>
          </cell>
          <cell r="D9280" t="str">
            <v>BC</v>
          </cell>
          <cell r="E9280" t="str">
            <v>Purchase</v>
          </cell>
          <cell r="F9280" t="str">
            <v>Fixed</v>
          </cell>
          <cell r="I9280">
            <v>35.979999999999997</v>
          </cell>
          <cell r="J9280">
            <v>29.92</v>
          </cell>
          <cell r="K9280" t="str">
            <v>HiRatio</v>
          </cell>
          <cell r="L9280">
            <v>0</v>
          </cell>
          <cell r="M9280" t="str">
            <v>Owner-Occupied</v>
          </cell>
          <cell r="N9280">
            <v>4</v>
          </cell>
          <cell r="O9280">
            <v>42632</v>
          </cell>
          <cell r="P9280" t="str">
            <v>Current</v>
          </cell>
        </row>
        <row r="9281">
          <cell r="B9281">
            <v>40861</v>
          </cell>
          <cell r="C9281">
            <v>62</v>
          </cell>
          <cell r="D9281" t="str">
            <v>AB</v>
          </cell>
          <cell r="E9281" t="str">
            <v>Refinance External</v>
          </cell>
          <cell r="F9281" t="str">
            <v>ARM</v>
          </cell>
          <cell r="I9281">
            <v>22.46</v>
          </cell>
          <cell r="J9281">
            <v>22.14</v>
          </cell>
          <cell r="K9281" t="str">
            <v>Conv</v>
          </cell>
          <cell r="L9281">
            <v>112141.8</v>
          </cell>
          <cell r="M9281" t="str">
            <v>Owner-Occupied</v>
          </cell>
          <cell r="N9281">
            <v>0</v>
          </cell>
          <cell r="O9281">
            <v>43831</v>
          </cell>
          <cell r="P9281" t="str">
            <v>Current</v>
          </cell>
        </row>
        <row r="9282">
          <cell r="B9282">
            <v>42720</v>
          </cell>
          <cell r="C9282">
            <v>1</v>
          </cell>
          <cell r="D9282" t="str">
            <v>ON</v>
          </cell>
          <cell r="E9282" t="str">
            <v>Refinance External</v>
          </cell>
          <cell r="F9282" t="str">
            <v>Fixed</v>
          </cell>
          <cell r="I9282">
            <v>41.21</v>
          </cell>
          <cell r="J9282">
            <v>29.67</v>
          </cell>
          <cell r="K9282" t="str">
            <v>Conv</v>
          </cell>
          <cell r="L9282">
            <v>938302.32</v>
          </cell>
          <cell r="M9282" t="str">
            <v>Owner-Occupied</v>
          </cell>
          <cell r="N9282">
            <v>0</v>
          </cell>
          <cell r="O9282">
            <v>43831</v>
          </cell>
          <cell r="P9282" t="str">
            <v>Current</v>
          </cell>
        </row>
        <row r="9283">
          <cell r="B9283">
            <v>42262</v>
          </cell>
          <cell r="C9283">
            <v>16</v>
          </cell>
          <cell r="D9283" t="str">
            <v>ON</v>
          </cell>
          <cell r="E9283" t="str">
            <v>Purchase</v>
          </cell>
          <cell r="F9283" t="str">
            <v>Fixed</v>
          </cell>
          <cell r="I9283">
            <v>35.68</v>
          </cell>
          <cell r="J9283">
            <v>27.18</v>
          </cell>
          <cell r="K9283" t="str">
            <v>HiRatio</v>
          </cell>
          <cell r="L9283">
            <v>224300.46</v>
          </cell>
          <cell r="M9283" t="str">
            <v>Owner-Occupied</v>
          </cell>
          <cell r="N9283">
            <v>0</v>
          </cell>
          <cell r="O9283">
            <v>43831</v>
          </cell>
          <cell r="P9283" t="str">
            <v>Current</v>
          </cell>
        </row>
        <row r="9284">
          <cell r="B9284">
            <v>41141</v>
          </cell>
          <cell r="C9284">
            <v>53</v>
          </cell>
          <cell r="D9284" t="str">
            <v>ON</v>
          </cell>
          <cell r="E9284" t="str">
            <v>Purchase</v>
          </cell>
          <cell r="F9284" t="str">
            <v>Fixed</v>
          </cell>
          <cell r="I9284">
            <v>26.79</v>
          </cell>
          <cell r="J9284">
            <v>26.57</v>
          </cell>
          <cell r="K9284" t="str">
            <v>HiRatio</v>
          </cell>
          <cell r="L9284">
            <v>0</v>
          </cell>
          <cell r="M9284" t="str">
            <v>Owner-Occupied</v>
          </cell>
          <cell r="N9284">
            <v>4</v>
          </cell>
          <cell r="O9284">
            <v>42517</v>
          </cell>
          <cell r="P9284" t="str">
            <v>Current</v>
          </cell>
        </row>
        <row r="9285">
          <cell r="B9285">
            <v>40928</v>
          </cell>
          <cell r="C9285">
            <v>60</v>
          </cell>
          <cell r="D9285" t="str">
            <v>ON</v>
          </cell>
          <cell r="E9285" t="str">
            <v>Purchase</v>
          </cell>
          <cell r="F9285" t="str">
            <v>Fixed</v>
          </cell>
          <cell r="I9285">
            <v>40.49</v>
          </cell>
          <cell r="J9285">
            <v>40.04</v>
          </cell>
          <cell r="K9285" t="str">
            <v>HiRatio</v>
          </cell>
          <cell r="L9285">
            <v>339688.79</v>
          </cell>
          <cell r="M9285" t="str">
            <v>Owner-Occupied</v>
          </cell>
          <cell r="N9285">
            <v>0</v>
          </cell>
          <cell r="O9285">
            <v>43831</v>
          </cell>
          <cell r="P9285" t="str">
            <v>Current</v>
          </cell>
        </row>
        <row r="9286">
          <cell r="B9286">
            <v>42545</v>
          </cell>
          <cell r="C9286">
            <v>7</v>
          </cell>
          <cell r="D9286" t="str">
            <v>AB</v>
          </cell>
          <cell r="E9286" t="str">
            <v>Purchase</v>
          </cell>
          <cell r="F9286" t="str">
            <v>Fixed</v>
          </cell>
          <cell r="I9286">
            <v>42.87</v>
          </cell>
          <cell r="J9286">
            <v>29.9</v>
          </cell>
          <cell r="K9286" t="str">
            <v>HiRatio</v>
          </cell>
          <cell r="L9286">
            <v>318732.42</v>
          </cell>
          <cell r="M9286" t="str">
            <v>Owner-Occupied</v>
          </cell>
          <cell r="N9286">
            <v>0</v>
          </cell>
          <cell r="O9286">
            <v>43831</v>
          </cell>
          <cell r="P9286" t="str">
            <v>Current</v>
          </cell>
        </row>
        <row r="9287">
          <cell r="B9287">
            <v>42437</v>
          </cell>
          <cell r="C9287">
            <v>10</v>
          </cell>
          <cell r="D9287" t="str">
            <v>BC</v>
          </cell>
          <cell r="E9287" t="str">
            <v>Transfer</v>
          </cell>
          <cell r="F9287" t="str">
            <v>Fixed</v>
          </cell>
          <cell r="I9287">
            <v>34.32</v>
          </cell>
          <cell r="J9287">
            <v>18.829999999999998</v>
          </cell>
          <cell r="K9287" t="str">
            <v>HiRatio</v>
          </cell>
          <cell r="L9287">
            <v>221798.5</v>
          </cell>
          <cell r="M9287" t="str">
            <v>Owner-Occupied</v>
          </cell>
          <cell r="N9287">
            <v>0</v>
          </cell>
          <cell r="O9287">
            <v>43831</v>
          </cell>
          <cell r="P9287" t="str">
            <v>Current</v>
          </cell>
        </row>
        <row r="9288">
          <cell r="B9288">
            <v>42081</v>
          </cell>
          <cell r="C9288">
            <v>22</v>
          </cell>
          <cell r="D9288" t="str">
            <v>BC</v>
          </cell>
          <cell r="E9288" t="str">
            <v>Transfer</v>
          </cell>
          <cell r="F9288" t="str">
            <v>ARM</v>
          </cell>
          <cell r="I9288">
            <v>36.409999999999997</v>
          </cell>
          <cell r="J9288">
            <v>17.829999999999998</v>
          </cell>
          <cell r="K9288" t="str">
            <v>Conv</v>
          </cell>
          <cell r="L9288">
            <v>92905.65</v>
          </cell>
          <cell r="M9288" t="str">
            <v>Owner-Occupied</v>
          </cell>
          <cell r="N9288">
            <v>0</v>
          </cell>
          <cell r="O9288">
            <v>43831</v>
          </cell>
          <cell r="P9288" t="str">
            <v>Current</v>
          </cell>
        </row>
        <row r="9289">
          <cell r="B9289">
            <v>42684</v>
          </cell>
          <cell r="C9289">
            <v>2</v>
          </cell>
          <cell r="D9289" t="str">
            <v>ON</v>
          </cell>
          <cell r="E9289" t="str">
            <v>Refinance External</v>
          </cell>
          <cell r="F9289" t="str">
            <v>Fixed</v>
          </cell>
          <cell r="I9289">
            <v>41.79</v>
          </cell>
          <cell r="J9289">
            <v>34.96</v>
          </cell>
          <cell r="K9289" t="str">
            <v>Conv</v>
          </cell>
          <cell r="L9289">
            <v>416431.49</v>
          </cell>
          <cell r="M9289" t="str">
            <v>Owner-Occupied</v>
          </cell>
          <cell r="N9289">
            <v>0</v>
          </cell>
          <cell r="O9289">
            <v>43831</v>
          </cell>
          <cell r="P9289" t="str">
            <v>Current</v>
          </cell>
        </row>
        <row r="9290">
          <cell r="B9290">
            <v>42191</v>
          </cell>
          <cell r="C9290">
            <v>18</v>
          </cell>
          <cell r="D9290" t="str">
            <v>ON</v>
          </cell>
          <cell r="E9290" t="str">
            <v>Purchase</v>
          </cell>
          <cell r="F9290" t="str">
            <v>ARM</v>
          </cell>
          <cell r="I9290">
            <v>29.09</v>
          </cell>
          <cell r="J9290">
            <v>22.5</v>
          </cell>
          <cell r="K9290" t="str">
            <v>HiRatio</v>
          </cell>
          <cell r="L9290">
            <v>312904.69</v>
          </cell>
          <cell r="M9290" t="str">
            <v>Owner-Occupied</v>
          </cell>
          <cell r="N9290">
            <v>0</v>
          </cell>
          <cell r="O9290">
            <v>43831</v>
          </cell>
          <cell r="P9290" t="str">
            <v>Current</v>
          </cell>
        </row>
        <row r="9291">
          <cell r="B9291">
            <v>42334</v>
          </cell>
          <cell r="C9291">
            <v>14</v>
          </cell>
          <cell r="D9291" t="str">
            <v>ON</v>
          </cell>
          <cell r="E9291" t="str">
            <v>Purchase</v>
          </cell>
          <cell r="F9291" t="str">
            <v>Fixed</v>
          </cell>
          <cell r="I9291">
            <v>34.4</v>
          </cell>
          <cell r="J9291">
            <v>22.1</v>
          </cell>
          <cell r="K9291" t="str">
            <v>HiRatio</v>
          </cell>
          <cell r="L9291">
            <v>366674.75</v>
          </cell>
          <cell r="M9291" t="str">
            <v>Owner-Occupied</v>
          </cell>
          <cell r="N9291">
            <v>0</v>
          </cell>
          <cell r="O9291">
            <v>43831</v>
          </cell>
          <cell r="P9291" t="str">
            <v>Current</v>
          </cell>
        </row>
        <row r="9292">
          <cell r="B9292">
            <v>41922</v>
          </cell>
          <cell r="C9292">
            <v>27</v>
          </cell>
          <cell r="D9292" t="str">
            <v>MB</v>
          </cell>
          <cell r="E9292" t="str">
            <v>Purchase</v>
          </cell>
          <cell r="F9292" t="str">
            <v>Fixed</v>
          </cell>
          <cell r="I9292">
            <v>35.78</v>
          </cell>
          <cell r="J9292">
            <v>25.32</v>
          </cell>
          <cell r="K9292" t="str">
            <v>HiRatio</v>
          </cell>
          <cell r="L9292">
            <v>220805.78</v>
          </cell>
          <cell r="M9292" t="str">
            <v>Owner-Occupied</v>
          </cell>
          <cell r="N9292">
            <v>0</v>
          </cell>
          <cell r="O9292">
            <v>43831</v>
          </cell>
          <cell r="P9292" t="str">
            <v>Current</v>
          </cell>
        </row>
        <row r="9293">
          <cell r="B9293">
            <v>41102</v>
          </cell>
          <cell r="C9293">
            <v>54</v>
          </cell>
          <cell r="D9293" t="str">
            <v>SK</v>
          </cell>
          <cell r="E9293" t="str">
            <v>Purchase</v>
          </cell>
          <cell r="F9293" t="str">
            <v>Fixed</v>
          </cell>
          <cell r="I9293">
            <v>30.97</v>
          </cell>
          <cell r="J9293">
            <v>18</v>
          </cell>
          <cell r="K9293" t="str">
            <v>HiRatio</v>
          </cell>
          <cell r="L9293">
            <v>250372.98</v>
          </cell>
          <cell r="M9293" t="str">
            <v>Owner-Occupied</v>
          </cell>
          <cell r="N9293">
            <v>0</v>
          </cell>
          <cell r="O9293">
            <v>43831</v>
          </cell>
          <cell r="P9293" t="str">
            <v>Current</v>
          </cell>
        </row>
        <row r="9294">
          <cell r="B9294">
            <v>40640</v>
          </cell>
          <cell r="C9294">
            <v>69</v>
          </cell>
          <cell r="D9294" t="str">
            <v>AB</v>
          </cell>
          <cell r="E9294" t="str">
            <v>Refinance External</v>
          </cell>
          <cell r="F9294" t="str">
            <v>Fixed</v>
          </cell>
          <cell r="I9294">
            <v>38.33</v>
          </cell>
          <cell r="J9294">
            <v>24.08</v>
          </cell>
          <cell r="K9294" t="str">
            <v>Conv</v>
          </cell>
          <cell r="L9294">
            <v>0</v>
          </cell>
          <cell r="M9294" t="str">
            <v>Owner-Occupied</v>
          </cell>
          <cell r="N9294">
            <v>4</v>
          </cell>
          <cell r="O9294">
            <v>41324</v>
          </cell>
          <cell r="P9294" t="str">
            <v>Current</v>
          </cell>
        </row>
        <row r="9295">
          <cell r="B9295">
            <v>42664</v>
          </cell>
          <cell r="C9295">
            <v>3</v>
          </cell>
          <cell r="D9295" t="str">
            <v>BC</v>
          </cell>
          <cell r="E9295" t="str">
            <v>Purchase</v>
          </cell>
          <cell r="F9295" t="str">
            <v>Fixed</v>
          </cell>
          <cell r="I9295">
            <v>39.590000000000003</v>
          </cell>
          <cell r="J9295">
            <v>19.13</v>
          </cell>
          <cell r="K9295" t="str">
            <v>Conv</v>
          </cell>
          <cell r="L9295">
            <v>502618.55</v>
          </cell>
          <cell r="M9295" t="str">
            <v>Rental</v>
          </cell>
          <cell r="N9295">
            <v>0</v>
          </cell>
          <cell r="O9295">
            <v>43831</v>
          </cell>
          <cell r="P9295" t="str">
            <v>Current</v>
          </cell>
        </row>
        <row r="9296">
          <cell r="B9296">
            <v>42054</v>
          </cell>
          <cell r="C9296">
            <v>23</v>
          </cell>
          <cell r="D9296" t="str">
            <v>ON</v>
          </cell>
          <cell r="E9296" t="str">
            <v>Purchase</v>
          </cell>
          <cell r="F9296" t="str">
            <v>Fixed</v>
          </cell>
          <cell r="I9296">
            <v>28.86</v>
          </cell>
          <cell r="J9296">
            <v>27.95</v>
          </cell>
          <cell r="K9296" t="str">
            <v>HiRatio</v>
          </cell>
          <cell r="L9296">
            <v>292998.94</v>
          </cell>
          <cell r="M9296" t="str">
            <v>Owner-Occupied</v>
          </cell>
          <cell r="N9296">
            <v>0</v>
          </cell>
          <cell r="O9296">
            <v>43831</v>
          </cell>
          <cell r="P9296" t="str">
            <v>Current</v>
          </cell>
        </row>
        <row r="9297">
          <cell r="B9297">
            <v>42397</v>
          </cell>
          <cell r="C9297">
            <v>12</v>
          </cell>
          <cell r="D9297" t="str">
            <v>ON</v>
          </cell>
          <cell r="E9297" t="str">
            <v>Purchase</v>
          </cell>
          <cell r="F9297" t="str">
            <v>ARM</v>
          </cell>
          <cell r="I9297">
            <v>35.69</v>
          </cell>
          <cell r="J9297">
            <v>30.8</v>
          </cell>
          <cell r="K9297" t="str">
            <v>HiRatio</v>
          </cell>
          <cell r="L9297">
            <v>444111.99</v>
          </cell>
          <cell r="M9297" t="str">
            <v>Owner-Occupied</v>
          </cell>
          <cell r="N9297">
            <v>0</v>
          </cell>
          <cell r="O9297">
            <v>43831</v>
          </cell>
          <cell r="P9297" t="str">
            <v>Current</v>
          </cell>
        </row>
        <row r="9298">
          <cell r="B9298">
            <v>41612</v>
          </cell>
          <cell r="C9298">
            <v>37</v>
          </cell>
          <cell r="D9298" t="str">
            <v>ON</v>
          </cell>
          <cell r="E9298" t="str">
            <v>Refinance External</v>
          </cell>
          <cell r="F9298" t="str">
            <v>Fixed</v>
          </cell>
          <cell r="I9298">
            <v>38.46</v>
          </cell>
          <cell r="J9298">
            <v>36.880000000000003</v>
          </cell>
          <cell r="K9298" t="str">
            <v>Conv</v>
          </cell>
          <cell r="L9298">
            <v>0</v>
          </cell>
          <cell r="M9298" t="str">
            <v>Owner-Occupied</v>
          </cell>
          <cell r="N9298">
            <v>4</v>
          </cell>
          <cell r="O9298">
            <v>42395</v>
          </cell>
          <cell r="P9298" t="str">
            <v>Current</v>
          </cell>
        </row>
        <row r="9299">
          <cell r="B9299">
            <v>41949</v>
          </cell>
          <cell r="C9299">
            <v>26</v>
          </cell>
          <cell r="D9299" t="str">
            <v>ON</v>
          </cell>
          <cell r="E9299" t="str">
            <v>Purchase</v>
          </cell>
          <cell r="F9299" t="str">
            <v>Fixed</v>
          </cell>
          <cell r="I9299">
            <v>41.71</v>
          </cell>
          <cell r="J9299">
            <v>25.79</v>
          </cell>
          <cell r="K9299" t="str">
            <v>HiRatio</v>
          </cell>
          <cell r="L9299">
            <v>447695.75</v>
          </cell>
          <cell r="M9299" t="str">
            <v>Owner-Occupied</v>
          </cell>
          <cell r="N9299">
            <v>0</v>
          </cell>
          <cell r="O9299">
            <v>43831</v>
          </cell>
          <cell r="P9299" t="str">
            <v>Current</v>
          </cell>
        </row>
        <row r="9300">
          <cell r="B9300">
            <v>42062</v>
          </cell>
          <cell r="C9300">
            <v>23</v>
          </cell>
          <cell r="D9300" t="str">
            <v>ON</v>
          </cell>
          <cell r="E9300" t="str">
            <v>Purchase</v>
          </cell>
          <cell r="F9300" t="str">
            <v>ARM</v>
          </cell>
          <cell r="I9300">
            <v>32.65</v>
          </cell>
          <cell r="J9300">
            <v>19.59</v>
          </cell>
          <cell r="K9300" t="str">
            <v>Conv</v>
          </cell>
          <cell r="L9300">
            <v>531124.54</v>
          </cell>
          <cell r="M9300" t="str">
            <v>Owner-Occupied</v>
          </cell>
          <cell r="N9300">
            <v>0</v>
          </cell>
          <cell r="O9300">
            <v>43831</v>
          </cell>
          <cell r="P9300" t="str">
            <v>Current</v>
          </cell>
        </row>
        <row r="9301">
          <cell r="B9301">
            <v>40872</v>
          </cell>
          <cell r="C9301">
            <v>62</v>
          </cell>
          <cell r="D9301" t="str">
            <v>ON</v>
          </cell>
          <cell r="E9301" t="str">
            <v>Refinance External</v>
          </cell>
          <cell r="I9301">
            <v>38.89</v>
          </cell>
          <cell r="J9301">
            <v>31.29</v>
          </cell>
          <cell r="K9301" t="str">
            <v>Other</v>
          </cell>
          <cell r="L9301">
            <v>0</v>
          </cell>
          <cell r="M9301" t="str">
            <v>Owner-Occupied</v>
          </cell>
          <cell r="N9301">
            <v>4</v>
          </cell>
          <cell r="O9301">
            <v>42069</v>
          </cell>
          <cell r="P9301" t="str">
            <v>Current</v>
          </cell>
        </row>
        <row r="9302">
          <cell r="B9302">
            <v>41858</v>
          </cell>
          <cell r="C9302">
            <v>29</v>
          </cell>
          <cell r="D9302" t="str">
            <v>ON</v>
          </cell>
          <cell r="E9302" t="str">
            <v>Purchase</v>
          </cell>
          <cell r="F9302" t="str">
            <v>Fixed</v>
          </cell>
          <cell r="I9302">
            <v>24.67</v>
          </cell>
          <cell r="J9302">
            <v>20.239999999999998</v>
          </cell>
          <cell r="K9302" t="str">
            <v>HiRatio</v>
          </cell>
          <cell r="L9302">
            <v>134365.63</v>
          </cell>
          <cell r="M9302" t="str">
            <v>Owner-Occupied</v>
          </cell>
          <cell r="N9302">
            <v>0</v>
          </cell>
          <cell r="O9302">
            <v>43831</v>
          </cell>
          <cell r="P9302" t="str">
            <v>Current</v>
          </cell>
        </row>
        <row r="9303">
          <cell r="B9303">
            <v>41719</v>
          </cell>
          <cell r="C9303">
            <v>34</v>
          </cell>
          <cell r="D9303" t="str">
            <v>ON</v>
          </cell>
          <cell r="E9303" t="str">
            <v>Refinance External</v>
          </cell>
          <cell r="F9303" t="str">
            <v>Fixed</v>
          </cell>
          <cell r="I9303">
            <v>22.84</v>
          </cell>
          <cell r="J9303">
            <v>22.84</v>
          </cell>
          <cell r="K9303" t="str">
            <v>Conv</v>
          </cell>
          <cell r="L9303">
            <v>187481.89</v>
          </cell>
          <cell r="M9303" t="str">
            <v>Owner-Occupied</v>
          </cell>
          <cell r="N9303">
            <v>0</v>
          </cell>
          <cell r="O9303">
            <v>43831</v>
          </cell>
          <cell r="P9303" t="str">
            <v>Current</v>
          </cell>
        </row>
        <row r="9304">
          <cell r="B9304">
            <v>41044</v>
          </cell>
          <cell r="C9304">
            <v>56</v>
          </cell>
          <cell r="D9304" t="str">
            <v>BC</v>
          </cell>
          <cell r="E9304" t="str">
            <v>Purchase</v>
          </cell>
          <cell r="F9304" t="str">
            <v>Fixed</v>
          </cell>
          <cell r="I9304">
            <v>41.78</v>
          </cell>
          <cell r="J9304">
            <v>27.05</v>
          </cell>
          <cell r="K9304" t="str">
            <v>HiRatio</v>
          </cell>
          <cell r="L9304">
            <v>325761.42</v>
          </cell>
          <cell r="M9304" t="str">
            <v>Owner-Occupied</v>
          </cell>
          <cell r="N9304">
            <v>0</v>
          </cell>
          <cell r="O9304">
            <v>43831</v>
          </cell>
          <cell r="P9304" t="str">
            <v>Current</v>
          </cell>
        </row>
        <row r="9305">
          <cell r="B9305">
            <v>42331</v>
          </cell>
          <cell r="C9305">
            <v>14</v>
          </cell>
          <cell r="D9305" t="str">
            <v>AB</v>
          </cell>
          <cell r="E9305" t="str">
            <v>Transfer</v>
          </cell>
          <cell r="F9305" t="str">
            <v>ARM</v>
          </cell>
          <cell r="I9305">
            <v>13.81</v>
          </cell>
          <cell r="J9305">
            <v>12.66</v>
          </cell>
          <cell r="K9305" t="str">
            <v>Conv</v>
          </cell>
          <cell r="L9305">
            <v>219946.19</v>
          </cell>
          <cell r="M9305" t="str">
            <v>Owner-Occupied</v>
          </cell>
          <cell r="N9305">
            <v>0</v>
          </cell>
          <cell r="O9305">
            <v>43831</v>
          </cell>
          <cell r="P9305" t="str">
            <v>Current</v>
          </cell>
        </row>
        <row r="9306">
          <cell r="B9306">
            <v>42180</v>
          </cell>
          <cell r="C9306">
            <v>19</v>
          </cell>
          <cell r="D9306" t="str">
            <v>ON</v>
          </cell>
          <cell r="E9306" t="str">
            <v>Refinance External</v>
          </cell>
          <cell r="F9306" t="str">
            <v>ARM</v>
          </cell>
          <cell r="I9306">
            <v>38.1</v>
          </cell>
          <cell r="J9306">
            <v>24.42</v>
          </cell>
          <cell r="K9306" t="str">
            <v>Conv</v>
          </cell>
          <cell r="L9306">
            <v>149482.16</v>
          </cell>
          <cell r="M9306" t="str">
            <v>Owner-Occupied</v>
          </cell>
          <cell r="N9306">
            <v>0</v>
          </cell>
          <cell r="O9306">
            <v>43831</v>
          </cell>
          <cell r="P9306" t="str">
            <v>Current</v>
          </cell>
        </row>
        <row r="9307">
          <cell r="B9307">
            <v>41919</v>
          </cell>
          <cell r="C9307">
            <v>27</v>
          </cell>
          <cell r="D9307" t="str">
            <v>AB</v>
          </cell>
          <cell r="E9307" t="str">
            <v>Purchase</v>
          </cell>
          <cell r="F9307" t="str">
            <v>ARM</v>
          </cell>
          <cell r="I9307">
            <v>32.47</v>
          </cell>
          <cell r="J9307">
            <v>21.29</v>
          </cell>
          <cell r="K9307" t="str">
            <v>Conv</v>
          </cell>
          <cell r="L9307">
            <v>790124.8</v>
          </cell>
          <cell r="M9307" t="str">
            <v>Owner-Occupied</v>
          </cell>
          <cell r="N9307">
            <v>0</v>
          </cell>
          <cell r="O9307">
            <v>43831</v>
          </cell>
          <cell r="P9307" t="str">
            <v>Current</v>
          </cell>
        </row>
        <row r="9308">
          <cell r="B9308">
            <v>41261</v>
          </cell>
          <cell r="C9308">
            <v>49</v>
          </cell>
          <cell r="D9308" t="str">
            <v>AB</v>
          </cell>
          <cell r="E9308" t="str">
            <v>Transfer</v>
          </cell>
          <cell r="F9308" t="str">
            <v>Fixed</v>
          </cell>
          <cell r="I9308">
            <v>34.770000000000003</v>
          </cell>
          <cell r="J9308">
            <v>7.65</v>
          </cell>
          <cell r="K9308" t="str">
            <v>HiRatio</v>
          </cell>
          <cell r="L9308">
            <v>0</v>
          </cell>
          <cell r="M9308" t="str">
            <v>Owner-Occupied</v>
          </cell>
          <cell r="N9308">
            <v>4</v>
          </cell>
          <cell r="O9308">
            <v>42635</v>
          </cell>
          <cell r="P9308" t="str">
            <v>Current</v>
          </cell>
        </row>
        <row r="9309">
          <cell r="B9309">
            <v>42110</v>
          </cell>
          <cell r="C9309">
            <v>21</v>
          </cell>
          <cell r="D9309" t="str">
            <v>ON</v>
          </cell>
          <cell r="E9309" t="str">
            <v>Transfer</v>
          </cell>
          <cell r="F9309" t="str">
            <v>ARM</v>
          </cell>
          <cell r="I9309">
            <v>30.39</v>
          </cell>
          <cell r="J9309">
            <v>30.12</v>
          </cell>
          <cell r="K9309" t="str">
            <v>Conv</v>
          </cell>
          <cell r="L9309">
            <v>101031.35</v>
          </cell>
          <cell r="M9309" t="str">
            <v>Owner-Occupied</v>
          </cell>
          <cell r="N9309">
            <v>0</v>
          </cell>
          <cell r="O9309">
            <v>43831</v>
          </cell>
          <cell r="P9309" t="str">
            <v>Current</v>
          </cell>
        </row>
        <row r="9310">
          <cell r="B9310">
            <v>41828</v>
          </cell>
          <cell r="C9310">
            <v>30</v>
          </cell>
          <cell r="D9310" t="str">
            <v>AB</v>
          </cell>
          <cell r="E9310" t="str">
            <v>Purchase</v>
          </cell>
          <cell r="F9310" t="str">
            <v>Fixed</v>
          </cell>
          <cell r="I9310">
            <v>26.16</v>
          </cell>
          <cell r="J9310">
            <v>24.55</v>
          </cell>
          <cell r="K9310" t="str">
            <v>HiRatio</v>
          </cell>
          <cell r="L9310">
            <v>325183.02</v>
          </cell>
          <cell r="M9310" t="str">
            <v>Owner-Occupied</v>
          </cell>
          <cell r="N9310">
            <v>0</v>
          </cell>
          <cell r="O9310">
            <v>43831</v>
          </cell>
          <cell r="P9310" t="str">
            <v>Current</v>
          </cell>
        </row>
        <row r="9311">
          <cell r="B9311">
            <v>42464</v>
          </cell>
          <cell r="C9311">
            <v>9</v>
          </cell>
          <cell r="D9311" t="str">
            <v>ON</v>
          </cell>
          <cell r="E9311" t="str">
            <v>Transfer</v>
          </cell>
          <cell r="F9311" t="str">
            <v>Fixed</v>
          </cell>
          <cell r="I9311">
            <v>21.63</v>
          </cell>
          <cell r="J9311">
            <v>20.99</v>
          </cell>
          <cell r="K9311" t="str">
            <v>Conv</v>
          </cell>
          <cell r="L9311">
            <v>740259.03</v>
          </cell>
          <cell r="M9311" t="str">
            <v>Owner-Occupied</v>
          </cell>
          <cell r="N9311">
            <v>0</v>
          </cell>
          <cell r="O9311">
            <v>43831</v>
          </cell>
          <cell r="P9311" t="str">
            <v>Current</v>
          </cell>
        </row>
        <row r="9312">
          <cell r="B9312">
            <v>42081</v>
          </cell>
          <cell r="C9312">
            <v>22</v>
          </cell>
          <cell r="D9312" t="str">
            <v>ON</v>
          </cell>
          <cell r="E9312" t="str">
            <v>Purchase</v>
          </cell>
          <cell r="F9312" t="str">
            <v>Fixed</v>
          </cell>
          <cell r="I9312">
            <v>38.380000000000003</v>
          </cell>
          <cell r="J9312">
            <v>25.52</v>
          </cell>
          <cell r="K9312" t="str">
            <v>HiRatio</v>
          </cell>
          <cell r="L9312">
            <v>0</v>
          </cell>
          <cell r="M9312" t="str">
            <v>Owner-Occupied</v>
          </cell>
          <cell r="N9312">
            <v>4</v>
          </cell>
          <cell r="O9312">
            <v>42676</v>
          </cell>
          <cell r="P9312" t="str">
            <v>Current</v>
          </cell>
        </row>
        <row r="9313">
          <cell r="B9313">
            <v>41760</v>
          </cell>
          <cell r="C9313">
            <v>32</v>
          </cell>
          <cell r="D9313" t="str">
            <v>AB</v>
          </cell>
          <cell r="E9313" t="str">
            <v>Purchase</v>
          </cell>
          <cell r="F9313" t="str">
            <v>Fixed</v>
          </cell>
          <cell r="I9313">
            <v>36.35</v>
          </cell>
          <cell r="J9313">
            <v>32.159999999999997</v>
          </cell>
          <cell r="K9313" t="str">
            <v>HiRatio</v>
          </cell>
          <cell r="L9313">
            <v>162739.64000000001</v>
          </cell>
          <cell r="M9313" t="str">
            <v>Owner-Occupied</v>
          </cell>
          <cell r="N9313">
            <v>0</v>
          </cell>
          <cell r="O9313">
            <v>43831</v>
          </cell>
          <cell r="P9313" t="str">
            <v>Current</v>
          </cell>
        </row>
        <row r="9314">
          <cell r="B9314">
            <v>42436</v>
          </cell>
          <cell r="C9314">
            <v>10</v>
          </cell>
          <cell r="D9314" t="str">
            <v>AB</v>
          </cell>
          <cell r="E9314" t="str">
            <v>Purchase</v>
          </cell>
          <cell r="F9314" t="str">
            <v>Fixed</v>
          </cell>
          <cell r="I9314">
            <v>36.5</v>
          </cell>
          <cell r="J9314">
            <v>28.53</v>
          </cell>
          <cell r="K9314" t="str">
            <v>HiRatio</v>
          </cell>
          <cell r="L9314">
            <v>590202.82999999996</v>
          </cell>
          <cell r="M9314" t="str">
            <v>Owner-Occupied</v>
          </cell>
          <cell r="N9314">
            <v>0</v>
          </cell>
          <cell r="O9314">
            <v>43831</v>
          </cell>
          <cell r="P9314" t="str">
            <v>Current</v>
          </cell>
        </row>
        <row r="9315">
          <cell r="B9315">
            <v>42200</v>
          </cell>
          <cell r="C9315">
            <v>18</v>
          </cell>
          <cell r="D9315" t="str">
            <v>AB</v>
          </cell>
          <cell r="E9315" t="str">
            <v>Purchase</v>
          </cell>
          <cell r="F9315" t="str">
            <v>Fixed</v>
          </cell>
          <cell r="I9315">
            <v>40.17</v>
          </cell>
          <cell r="J9315">
            <v>33.51</v>
          </cell>
          <cell r="K9315" t="str">
            <v>HiRatio</v>
          </cell>
          <cell r="L9315">
            <v>191301.49</v>
          </cell>
          <cell r="M9315" t="str">
            <v>Owner-Occupied</v>
          </cell>
          <cell r="N9315">
            <v>0</v>
          </cell>
          <cell r="O9315">
            <v>43831</v>
          </cell>
          <cell r="P9315" t="str">
            <v>Current</v>
          </cell>
        </row>
        <row r="9316">
          <cell r="B9316">
            <v>41043</v>
          </cell>
          <cell r="C9316">
            <v>56</v>
          </cell>
          <cell r="D9316" t="str">
            <v>SK</v>
          </cell>
          <cell r="E9316" t="str">
            <v>Transfer</v>
          </cell>
          <cell r="F9316" t="str">
            <v>Fixed</v>
          </cell>
          <cell r="I9316">
            <v>32.590000000000003</v>
          </cell>
          <cell r="J9316">
            <v>11.07</v>
          </cell>
          <cell r="K9316" t="str">
            <v>Conv</v>
          </cell>
          <cell r="L9316">
            <v>0</v>
          </cell>
          <cell r="M9316" t="str">
            <v>Owner-Occupied</v>
          </cell>
          <cell r="N9316">
            <v>4</v>
          </cell>
          <cell r="O9316">
            <v>41101</v>
          </cell>
          <cell r="P9316" t="str">
            <v>Current</v>
          </cell>
        </row>
        <row r="9317">
          <cell r="B9317">
            <v>41089</v>
          </cell>
          <cell r="C9317">
            <v>55</v>
          </cell>
          <cell r="D9317" t="str">
            <v>ON</v>
          </cell>
          <cell r="E9317" t="str">
            <v>Purchase</v>
          </cell>
          <cell r="F9317" t="str">
            <v>Fixed</v>
          </cell>
          <cell r="I9317">
            <v>40.39</v>
          </cell>
          <cell r="J9317">
            <v>26.66</v>
          </cell>
          <cell r="K9317" t="str">
            <v>HiRatio</v>
          </cell>
          <cell r="L9317">
            <v>203653.7</v>
          </cell>
          <cell r="M9317" t="str">
            <v>Owner-Occupied</v>
          </cell>
          <cell r="N9317">
            <v>0</v>
          </cell>
          <cell r="O9317">
            <v>43831</v>
          </cell>
          <cell r="P9317" t="str">
            <v>Current</v>
          </cell>
        </row>
        <row r="9318">
          <cell r="B9318">
            <v>41956</v>
          </cell>
          <cell r="C9318">
            <v>26</v>
          </cell>
          <cell r="D9318" t="str">
            <v>ON</v>
          </cell>
          <cell r="E9318" t="str">
            <v>Purchase</v>
          </cell>
          <cell r="F9318" t="str">
            <v>Fixed</v>
          </cell>
          <cell r="I9318">
            <v>27.29</v>
          </cell>
          <cell r="J9318">
            <v>24.98</v>
          </cell>
          <cell r="K9318" t="str">
            <v>Conv</v>
          </cell>
          <cell r="L9318">
            <v>147833.25</v>
          </cell>
          <cell r="M9318" t="str">
            <v>Owner-Occupied</v>
          </cell>
          <cell r="N9318">
            <v>0</v>
          </cell>
          <cell r="O9318">
            <v>43831</v>
          </cell>
          <cell r="P9318" t="str">
            <v>Current</v>
          </cell>
        </row>
        <row r="9319">
          <cell r="B9319">
            <v>42145</v>
          </cell>
          <cell r="C9319">
            <v>20</v>
          </cell>
          <cell r="D9319" t="str">
            <v>ON</v>
          </cell>
          <cell r="E9319" t="str">
            <v>Refinance External</v>
          </cell>
          <cell r="F9319" t="str">
            <v>Fixed</v>
          </cell>
          <cell r="I9319">
            <v>22.46</v>
          </cell>
          <cell r="J9319">
            <v>14.61</v>
          </cell>
          <cell r="K9319" t="str">
            <v>Conv</v>
          </cell>
          <cell r="L9319">
            <v>528811.30000000005</v>
          </cell>
          <cell r="M9319" t="str">
            <v>Owner-Occupied</v>
          </cell>
          <cell r="N9319">
            <v>0</v>
          </cell>
          <cell r="O9319">
            <v>43831</v>
          </cell>
          <cell r="P9319" t="str">
            <v>Current</v>
          </cell>
        </row>
        <row r="9320">
          <cell r="B9320">
            <v>42459</v>
          </cell>
          <cell r="C9320">
            <v>10</v>
          </cell>
          <cell r="D9320" t="str">
            <v>ON</v>
          </cell>
          <cell r="E9320" t="str">
            <v>Refinance External</v>
          </cell>
          <cell r="F9320" t="str">
            <v>Fixed</v>
          </cell>
          <cell r="I9320">
            <v>30.19</v>
          </cell>
          <cell r="J9320">
            <v>26.55</v>
          </cell>
          <cell r="K9320" t="str">
            <v>Conv</v>
          </cell>
          <cell r="L9320">
            <v>381441.9</v>
          </cell>
          <cell r="M9320" t="str">
            <v>Owner-Occupied</v>
          </cell>
          <cell r="N9320">
            <v>0</v>
          </cell>
          <cell r="O9320">
            <v>43831</v>
          </cell>
          <cell r="P9320" t="str">
            <v>Current</v>
          </cell>
        </row>
        <row r="9321">
          <cell r="B9321">
            <v>40886</v>
          </cell>
          <cell r="C9321">
            <v>61</v>
          </cell>
          <cell r="D9321" t="str">
            <v>ON</v>
          </cell>
          <cell r="E9321" t="str">
            <v>Purchase</v>
          </cell>
          <cell r="F9321" t="str">
            <v>Fixed</v>
          </cell>
          <cell r="I9321">
            <v>41.54</v>
          </cell>
          <cell r="J9321">
            <v>24.2</v>
          </cell>
          <cell r="K9321" t="str">
            <v>HiRatio</v>
          </cell>
          <cell r="L9321">
            <v>0</v>
          </cell>
          <cell r="M9321" t="str">
            <v>Owner-Occupied</v>
          </cell>
          <cell r="N9321">
            <v>4</v>
          </cell>
          <cell r="O9321">
            <v>42054</v>
          </cell>
          <cell r="P9321" t="str">
            <v>Current</v>
          </cell>
        </row>
        <row r="9322">
          <cell r="B9322">
            <v>41815</v>
          </cell>
          <cell r="C9322">
            <v>31</v>
          </cell>
          <cell r="D9322" t="str">
            <v>AB</v>
          </cell>
          <cell r="E9322" t="str">
            <v>Refinance External</v>
          </cell>
          <cell r="F9322" t="str">
            <v>Fixed</v>
          </cell>
          <cell r="I9322">
            <v>38.29</v>
          </cell>
          <cell r="J9322">
            <v>38.29</v>
          </cell>
          <cell r="K9322" t="str">
            <v>Conv</v>
          </cell>
          <cell r="L9322">
            <v>209742.47</v>
          </cell>
          <cell r="M9322" t="str">
            <v>Owner-Occupied</v>
          </cell>
          <cell r="N9322">
            <v>0</v>
          </cell>
          <cell r="O9322">
            <v>43831</v>
          </cell>
          <cell r="P9322" t="str">
            <v>Current</v>
          </cell>
        </row>
        <row r="9323">
          <cell r="B9323">
            <v>42450</v>
          </cell>
          <cell r="C9323">
            <v>10</v>
          </cell>
          <cell r="D9323" t="str">
            <v>BC</v>
          </cell>
          <cell r="E9323" t="str">
            <v>Transfer</v>
          </cell>
          <cell r="F9323" t="str">
            <v>ARM</v>
          </cell>
          <cell r="I9323">
            <v>23.62</v>
          </cell>
          <cell r="J9323">
            <v>20.98</v>
          </cell>
          <cell r="K9323" t="str">
            <v>Conv</v>
          </cell>
          <cell r="L9323">
            <v>0</v>
          </cell>
          <cell r="M9323" t="str">
            <v>Owner-Occupied</v>
          </cell>
          <cell r="N9323">
            <v>4</v>
          </cell>
          <cell r="O9323">
            <v>42586</v>
          </cell>
          <cell r="P9323" t="str">
            <v>Current</v>
          </cell>
        </row>
        <row r="9324">
          <cell r="B9324">
            <v>41654</v>
          </cell>
          <cell r="C9324">
            <v>36</v>
          </cell>
          <cell r="D9324" t="str">
            <v>ON</v>
          </cell>
          <cell r="E9324" t="str">
            <v>Purchase</v>
          </cell>
          <cell r="F9324" t="str">
            <v>Fixed</v>
          </cell>
          <cell r="I9324">
            <v>43.38</v>
          </cell>
          <cell r="J9324">
            <v>26.46</v>
          </cell>
          <cell r="K9324" t="str">
            <v>HiRatio</v>
          </cell>
          <cell r="L9324">
            <v>101285.26</v>
          </cell>
          <cell r="M9324" t="str">
            <v>Owner-Occupied</v>
          </cell>
          <cell r="N9324">
            <v>0</v>
          </cell>
          <cell r="O9324">
            <v>43831</v>
          </cell>
          <cell r="P9324" t="str">
            <v>Current</v>
          </cell>
        </row>
        <row r="9325">
          <cell r="B9325">
            <v>42509</v>
          </cell>
          <cell r="C9325">
            <v>8</v>
          </cell>
          <cell r="D9325" t="str">
            <v>ON</v>
          </cell>
          <cell r="E9325" t="str">
            <v>Refinance External</v>
          </cell>
          <cell r="F9325" t="str">
            <v>Fixed</v>
          </cell>
          <cell r="I9325">
            <v>21.65</v>
          </cell>
          <cell r="J9325">
            <v>21.42</v>
          </cell>
          <cell r="K9325" t="str">
            <v>Conv</v>
          </cell>
          <cell r="L9325">
            <v>512828.38</v>
          </cell>
          <cell r="M9325" t="str">
            <v>Owner-Occupied</v>
          </cell>
          <cell r="N9325">
            <v>0</v>
          </cell>
          <cell r="O9325">
            <v>43831</v>
          </cell>
          <cell r="P9325" t="str">
            <v>Current</v>
          </cell>
        </row>
        <row r="9326">
          <cell r="B9326">
            <v>40550</v>
          </cell>
          <cell r="C9326">
            <v>72</v>
          </cell>
          <cell r="D9326" t="str">
            <v>ON</v>
          </cell>
          <cell r="E9326" t="str">
            <v>Purchase</v>
          </cell>
          <cell r="F9326" t="str">
            <v>Fixed</v>
          </cell>
          <cell r="I9326">
            <v>29.88</v>
          </cell>
          <cell r="J9326">
            <v>29.17</v>
          </cell>
          <cell r="K9326" t="str">
            <v>HiRatio</v>
          </cell>
          <cell r="L9326">
            <v>0</v>
          </cell>
          <cell r="M9326" t="str">
            <v>Owner-Occupied</v>
          </cell>
          <cell r="N9326">
            <v>4</v>
          </cell>
          <cell r="O9326">
            <v>41898</v>
          </cell>
          <cell r="P9326" t="str">
            <v>Current</v>
          </cell>
        </row>
        <row r="9327">
          <cell r="B9327">
            <v>41001</v>
          </cell>
          <cell r="C9327">
            <v>57</v>
          </cell>
          <cell r="D9327" t="str">
            <v>BC</v>
          </cell>
          <cell r="E9327" t="str">
            <v>Purchase</v>
          </cell>
          <cell r="F9327" t="str">
            <v>Fixed</v>
          </cell>
          <cell r="I9327">
            <v>34.64</v>
          </cell>
          <cell r="J9327">
            <v>44.88</v>
          </cell>
          <cell r="K9327" t="str">
            <v>Conv</v>
          </cell>
          <cell r="L9327">
            <v>0</v>
          </cell>
          <cell r="M9327" t="str">
            <v>Owner-Occupied</v>
          </cell>
          <cell r="N9327">
            <v>4</v>
          </cell>
          <cell r="O9327">
            <v>41527</v>
          </cell>
          <cell r="P9327" t="str">
            <v>Current</v>
          </cell>
        </row>
        <row r="9328">
          <cell r="B9328">
            <v>42557</v>
          </cell>
          <cell r="C9328">
            <v>6</v>
          </cell>
          <cell r="D9328" t="str">
            <v>ON</v>
          </cell>
          <cell r="E9328" t="str">
            <v>Purchase</v>
          </cell>
          <cell r="F9328" t="str">
            <v>Fixed</v>
          </cell>
          <cell r="I9328">
            <v>43.69</v>
          </cell>
          <cell r="J9328">
            <v>31.46</v>
          </cell>
          <cell r="K9328" t="str">
            <v>HiRatio</v>
          </cell>
          <cell r="L9328">
            <v>358257.44</v>
          </cell>
          <cell r="M9328" t="str">
            <v>Owner-Occupied</v>
          </cell>
          <cell r="N9328">
            <v>0</v>
          </cell>
          <cell r="O9328">
            <v>43831</v>
          </cell>
          <cell r="P9328" t="str">
            <v>Current</v>
          </cell>
        </row>
        <row r="9329">
          <cell r="B9329">
            <v>42614</v>
          </cell>
          <cell r="C9329">
            <v>4</v>
          </cell>
          <cell r="D9329" t="str">
            <v>AB</v>
          </cell>
          <cell r="E9329" t="str">
            <v>Refinance External</v>
          </cell>
          <cell r="F9329" t="str">
            <v>Fixed</v>
          </cell>
          <cell r="I9329">
            <v>25.89</v>
          </cell>
          <cell r="J9329">
            <v>24.89</v>
          </cell>
          <cell r="K9329" t="str">
            <v>Conv</v>
          </cell>
          <cell r="L9329">
            <v>248544.9</v>
          </cell>
          <cell r="M9329" t="str">
            <v>Owner-Occupied</v>
          </cell>
          <cell r="N9329">
            <v>0</v>
          </cell>
          <cell r="O9329">
            <v>43831</v>
          </cell>
          <cell r="P9329" t="str">
            <v>Current</v>
          </cell>
        </row>
        <row r="9330">
          <cell r="B9330">
            <v>41235</v>
          </cell>
          <cell r="C9330">
            <v>50</v>
          </cell>
          <cell r="D9330" t="str">
            <v>AB</v>
          </cell>
          <cell r="E9330" t="str">
            <v>Purchase</v>
          </cell>
          <cell r="F9330" t="str">
            <v>Fixed</v>
          </cell>
          <cell r="I9330">
            <v>41.36</v>
          </cell>
          <cell r="J9330">
            <v>38.97</v>
          </cell>
          <cell r="K9330" t="str">
            <v>HiRatio</v>
          </cell>
          <cell r="L9330">
            <v>138190.47</v>
          </cell>
          <cell r="M9330" t="str">
            <v>Owner-Occupied</v>
          </cell>
          <cell r="N9330">
            <v>0</v>
          </cell>
          <cell r="O9330">
            <v>43831</v>
          </cell>
          <cell r="P9330" t="str">
            <v>Current</v>
          </cell>
        </row>
        <row r="9331">
          <cell r="B9331">
            <v>42069</v>
          </cell>
          <cell r="C9331">
            <v>22</v>
          </cell>
          <cell r="D9331" t="str">
            <v>ON</v>
          </cell>
          <cell r="E9331" t="str">
            <v>Refinance External</v>
          </cell>
          <cell r="F9331" t="str">
            <v>Fixed</v>
          </cell>
          <cell r="I9331">
            <v>36.659999999999997</v>
          </cell>
          <cell r="J9331">
            <v>36.659999999999997</v>
          </cell>
          <cell r="K9331" t="str">
            <v>Conv</v>
          </cell>
          <cell r="L9331">
            <v>317632.40999999997</v>
          </cell>
          <cell r="M9331" t="str">
            <v>Owner-Occupied</v>
          </cell>
          <cell r="N9331">
            <v>0</v>
          </cell>
          <cell r="O9331">
            <v>43831</v>
          </cell>
          <cell r="P9331" t="str">
            <v>Current</v>
          </cell>
        </row>
        <row r="9332">
          <cell r="B9332">
            <v>41409</v>
          </cell>
          <cell r="C9332">
            <v>44</v>
          </cell>
          <cell r="D9332" t="str">
            <v>AB</v>
          </cell>
          <cell r="E9332" t="str">
            <v>Purchase</v>
          </cell>
          <cell r="F9332" t="str">
            <v>Fixed</v>
          </cell>
          <cell r="I9332">
            <v>38.479999999999997</v>
          </cell>
          <cell r="J9332">
            <v>8.57</v>
          </cell>
          <cell r="K9332" t="str">
            <v>HiRatio</v>
          </cell>
          <cell r="L9332">
            <v>205523.23</v>
          </cell>
          <cell r="M9332" t="str">
            <v>Owner-Occupied</v>
          </cell>
          <cell r="N9332">
            <v>0</v>
          </cell>
          <cell r="O9332">
            <v>43831</v>
          </cell>
          <cell r="P9332" t="str">
            <v>Current</v>
          </cell>
        </row>
        <row r="9333">
          <cell r="B9333">
            <v>42269</v>
          </cell>
          <cell r="C9333">
            <v>16</v>
          </cell>
          <cell r="D9333" t="str">
            <v>AB</v>
          </cell>
          <cell r="E9333" t="str">
            <v>Purchase</v>
          </cell>
          <cell r="F9333" t="str">
            <v>ARM</v>
          </cell>
          <cell r="I9333">
            <v>29.91</v>
          </cell>
          <cell r="J9333">
            <v>24.16</v>
          </cell>
          <cell r="K9333" t="str">
            <v>Conv</v>
          </cell>
          <cell r="L9333">
            <v>318045.28999999998</v>
          </cell>
          <cell r="M9333" t="str">
            <v>Owner-Occupied</v>
          </cell>
          <cell r="N9333">
            <v>0</v>
          </cell>
          <cell r="O9333">
            <v>43831</v>
          </cell>
          <cell r="P9333" t="str">
            <v>Current</v>
          </cell>
        </row>
        <row r="9334">
          <cell r="B9334">
            <v>42397</v>
          </cell>
          <cell r="C9334">
            <v>12</v>
          </cell>
          <cell r="D9334" t="str">
            <v>ON</v>
          </cell>
          <cell r="E9334" t="str">
            <v>Purchase</v>
          </cell>
          <cell r="F9334" t="str">
            <v>ARM</v>
          </cell>
          <cell r="I9334">
            <v>32.15</v>
          </cell>
          <cell r="J9334">
            <v>23.97</v>
          </cell>
          <cell r="K9334" t="str">
            <v>HiRatio</v>
          </cell>
          <cell r="L9334">
            <v>344055.08</v>
          </cell>
          <cell r="M9334" t="str">
            <v>Owner-Occupied</v>
          </cell>
          <cell r="N9334">
            <v>0</v>
          </cell>
          <cell r="O9334">
            <v>43831</v>
          </cell>
          <cell r="P9334" t="str">
            <v>Current</v>
          </cell>
        </row>
        <row r="9335">
          <cell r="B9335">
            <v>41974</v>
          </cell>
          <cell r="C9335">
            <v>25</v>
          </cell>
          <cell r="D9335" t="str">
            <v>AB</v>
          </cell>
          <cell r="E9335" t="str">
            <v>Purchase</v>
          </cell>
          <cell r="F9335" t="str">
            <v>ARM</v>
          </cell>
          <cell r="I9335">
            <v>26.01</v>
          </cell>
          <cell r="J9335">
            <v>25.31</v>
          </cell>
          <cell r="K9335" t="str">
            <v>HiRatio</v>
          </cell>
          <cell r="L9335">
            <v>453417.49</v>
          </cell>
          <cell r="M9335" t="str">
            <v>Owner-Occupied</v>
          </cell>
          <cell r="N9335">
            <v>0</v>
          </cell>
          <cell r="O9335">
            <v>43831</v>
          </cell>
          <cell r="P9335" t="str">
            <v>Current</v>
          </cell>
        </row>
        <row r="9336">
          <cell r="B9336">
            <v>41712</v>
          </cell>
          <cell r="C9336">
            <v>34</v>
          </cell>
          <cell r="D9336" t="str">
            <v>BC</v>
          </cell>
          <cell r="E9336" t="str">
            <v>Refinance External</v>
          </cell>
          <cell r="F9336" t="str">
            <v>Fixed</v>
          </cell>
          <cell r="I9336">
            <v>42.72</v>
          </cell>
          <cell r="J9336">
            <v>40.659999999999997</v>
          </cell>
          <cell r="K9336" t="str">
            <v>Conv</v>
          </cell>
          <cell r="L9336">
            <v>193084.75</v>
          </cell>
          <cell r="M9336" t="str">
            <v>Owner-Occupied</v>
          </cell>
          <cell r="N9336">
            <v>0</v>
          </cell>
          <cell r="O9336">
            <v>43831</v>
          </cell>
          <cell r="P9336" t="str">
            <v>Current</v>
          </cell>
        </row>
        <row r="9337">
          <cell r="B9337">
            <v>41863</v>
          </cell>
          <cell r="C9337">
            <v>29</v>
          </cell>
          <cell r="D9337" t="str">
            <v>BC</v>
          </cell>
          <cell r="E9337" t="str">
            <v>Purchase</v>
          </cell>
          <cell r="F9337" t="str">
            <v>ARM</v>
          </cell>
          <cell r="I9337">
            <v>18.11</v>
          </cell>
          <cell r="J9337">
            <v>16.739999999999998</v>
          </cell>
          <cell r="K9337" t="str">
            <v>Conv</v>
          </cell>
          <cell r="L9337">
            <v>0</v>
          </cell>
          <cell r="M9337" t="str">
            <v>Owner-Occupied</v>
          </cell>
          <cell r="N9337">
            <v>4</v>
          </cell>
          <cell r="O9337">
            <v>42143</v>
          </cell>
          <cell r="P9337" t="str">
            <v>Current</v>
          </cell>
        </row>
        <row r="9338">
          <cell r="B9338">
            <v>42447</v>
          </cell>
          <cell r="C9338">
            <v>10</v>
          </cell>
          <cell r="D9338" t="str">
            <v>AB</v>
          </cell>
          <cell r="E9338" t="str">
            <v>Refinance External</v>
          </cell>
          <cell r="F9338" t="str">
            <v>Fixed</v>
          </cell>
          <cell r="I9338">
            <v>32.81</v>
          </cell>
          <cell r="J9338">
            <v>29.92</v>
          </cell>
          <cell r="K9338" t="str">
            <v>Conv</v>
          </cell>
          <cell r="L9338">
            <v>227170.13</v>
          </cell>
          <cell r="M9338" t="str">
            <v>Owner-Occupied</v>
          </cell>
          <cell r="N9338">
            <v>0</v>
          </cell>
          <cell r="O9338">
            <v>43831</v>
          </cell>
          <cell r="P9338" t="str">
            <v>Current</v>
          </cell>
        </row>
        <row r="9339">
          <cell r="B9339">
            <v>41543</v>
          </cell>
          <cell r="C9339">
            <v>40</v>
          </cell>
          <cell r="D9339" t="str">
            <v>AB</v>
          </cell>
          <cell r="E9339" t="str">
            <v>Purchase</v>
          </cell>
          <cell r="F9339" t="str">
            <v>Fixed</v>
          </cell>
          <cell r="I9339">
            <v>31.42</v>
          </cell>
          <cell r="J9339">
            <v>30.46</v>
          </cell>
          <cell r="K9339" t="str">
            <v>HiRatio</v>
          </cell>
          <cell r="L9339">
            <v>307018.34000000003</v>
          </cell>
          <cell r="M9339" t="str">
            <v>Owner-Occupied</v>
          </cell>
          <cell r="N9339">
            <v>0</v>
          </cell>
          <cell r="O9339">
            <v>43831</v>
          </cell>
          <cell r="P9339" t="str">
            <v>Current</v>
          </cell>
        </row>
        <row r="9340">
          <cell r="B9340">
            <v>40997</v>
          </cell>
          <cell r="C9340">
            <v>58</v>
          </cell>
          <cell r="D9340" t="str">
            <v>ON</v>
          </cell>
          <cell r="E9340" t="str">
            <v>Refinance External</v>
          </cell>
          <cell r="F9340" t="str">
            <v>Fixed</v>
          </cell>
          <cell r="I9340">
            <v>34.58</v>
          </cell>
          <cell r="J9340">
            <v>25.9</v>
          </cell>
          <cell r="K9340" t="str">
            <v>HiRatio</v>
          </cell>
          <cell r="L9340">
            <v>0</v>
          </cell>
          <cell r="M9340" t="str">
            <v>Owner-Occupied</v>
          </cell>
          <cell r="N9340">
            <v>4</v>
          </cell>
          <cell r="O9340">
            <v>41442</v>
          </cell>
          <cell r="P9340" t="str">
            <v>Current</v>
          </cell>
        </row>
        <row r="9341">
          <cell r="B9341">
            <v>42209</v>
          </cell>
          <cell r="C9341">
            <v>18</v>
          </cell>
          <cell r="D9341" t="str">
            <v>ON</v>
          </cell>
          <cell r="E9341" t="str">
            <v>Purchase</v>
          </cell>
          <cell r="F9341" t="str">
            <v>Fixed</v>
          </cell>
          <cell r="I9341">
            <v>0</v>
          </cell>
          <cell r="J9341">
            <v>4.47</v>
          </cell>
          <cell r="K9341" t="str">
            <v>Conv</v>
          </cell>
          <cell r="L9341">
            <v>359356.34</v>
          </cell>
          <cell r="M9341" t="str">
            <v>Owner-Occupied</v>
          </cell>
          <cell r="N9341">
            <v>0</v>
          </cell>
          <cell r="O9341">
            <v>43831</v>
          </cell>
          <cell r="P9341" t="str">
            <v>Current</v>
          </cell>
        </row>
        <row r="9342">
          <cell r="B9342">
            <v>41354</v>
          </cell>
          <cell r="C9342">
            <v>46</v>
          </cell>
          <cell r="D9342" t="str">
            <v>BC</v>
          </cell>
          <cell r="E9342" t="str">
            <v>Purchase</v>
          </cell>
          <cell r="F9342" t="str">
            <v>Fixed</v>
          </cell>
          <cell r="I9342">
            <v>31.34</v>
          </cell>
          <cell r="J9342">
            <v>30.68</v>
          </cell>
          <cell r="K9342" t="str">
            <v>HiRatio</v>
          </cell>
          <cell r="L9342">
            <v>0</v>
          </cell>
          <cell r="M9342" t="str">
            <v>Owner-Occupied</v>
          </cell>
          <cell r="N9342">
            <v>4</v>
          </cell>
          <cell r="O9342">
            <v>42733</v>
          </cell>
          <cell r="P9342" t="str">
            <v>Current</v>
          </cell>
        </row>
        <row r="9343">
          <cell r="B9343">
            <v>41912</v>
          </cell>
          <cell r="C9343">
            <v>28</v>
          </cell>
          <cell r="D9343" t="str">
            <v>ON</v>
          </cell>
          <cell r="E9343" t="str">
            <v>Transfer</v>
          </cell>
          <cell r="F9343" t="str">
            <v>ARM</v>
          </cell>
          <cell r="I9343">
            <v>25.7</v>
          </cell>
          <cell r="J9343">
            <v>19.73</v>
          </cell>
          <cell r="K9343" t="str">
            <v>Conv</v>
          </cell>
          <cell r="L9343">
            <v>235095.36</v>
          </cell>
          <cell r="M9343" t="str">
            <v>Owner-Occupied</v>
          </cell>
          <cell r="N9343">
            <v>0</v>
          </cell>
          <cell r="O9343">
            <v>43831</v>
          </cell>
          <cell r="P9343" t="str">
            <v>Current</v>
          </cell>
        </row>
        <row r="9344">
          <cell r="B9344">
            <v>40676</v>
          </cell>
          <cell r="C9344">
            <v>68</v>
          </cell>
          <cell r="D9344" t="str">
            <v>AB</v>
          </cell>
          <cell r="E9344" t="str">
            <v>Purchase</v>
          </cell>
          <cell r="F9344" t="str">
            <v>Fixed</v>
          </cell>
          <cell r="I9344">
            <v>34.58</v>
          </cell>
          <cell r="J9344">
            <v>31.26</v>
          </cell>
          <cell r="K9344" t="str">
            <v>Conv</v>
          </cell>
          <cell r="L9344">
            <v>205367.8</v>
          </cell>
          <cell r="M9344" t="str">
            <v>Owner-Occupied</v>
          </cell>
          <cell r="N9344">
            <v>0</v>
          </cell>
          <cell r="O9344">
            <v>43831</v>
          </cell>
          <cell r="P9344" t="str">
            <v>Current</v>
          </cell>
        </row>
        <row r="9345">
          <cell r="B9345">
            <v>42537</v>
          </cell>
          <cell r="C9345">
            <v>7</v>
          </cell>
          <cell r="D9345" t="str">
            <v>BC</v>
          </cell>
          <cell r="E9345" t="str">
            <v>Purchase</v>
          </cell>
          <cell r="F9345" t="str">
            <v>Fixed</v>
          </cell>
          <cell r="I9345">
            <v>29.52</v>
          </cell>
          <cell r="J9345">
            <v>29.14</v>
          </cell>
          <cell r="K9345" t="str">
            <v>HiRatio</v>
          </cell>
          <cell r="L9345">
            <v>321708.19</v>
          </cell>
          <cell r="M9345" t="str">
            <v>Owner-Occupied</v>
          </cell>
          <cell r="N9345">
            <v>0</v>
          </cell>
          <cell r="O9345">
            <v>43831</v>
          </cell>
          <cell r="P9345" t="str">
            <v>Current</v>
          </cell>
        </row>
        <row r="9346">
          <cell r="B9346">
            <v>41621</v>
          </cell>
          <cell r="C9346">
            <v>37</v>
          </cell>
          <cell r="D9346" t="str">
            <v>ON</v>
          </cell>
          <cell r="E9346" t="str">
            <v>Purchase</v>
          </cell>
          <cell r="F9346" t="str">
            <v>Fixed</v>
          </cell>
          <cell r="I9346">
            <v>41.6</v>
          </cell>
          <cell r="J9346">
            <v>25.18</v>
          </cell>
          <cell r="K9346" t="str">
            <v>HiRatio</v>
          </cell>
          <cell r="L9346">
            <v>328007.33</v>
          </cell>
          <cell r="M9346" t="str">
            <v>Owner-Occupied</v>
          </cell>
          <cell r="N9346">
            <v>0</v>
          </cell>
          <cell r="O9346">
            <v>43831</v>
          </cell>
          <cell r="P9346" t="str">
            <v>Current</v>
          </cell>
        </row>
        <row r="9347">
          <cell r="B9347">
            <v>42209</v>
          </cell>
          <cell r="C9347">
            <v>18</v>
          </cell>
          <cell r="D9347" t="str">
            <v>MB</v>
          </cell>
          <cell r="E9347" t="str">
            <v>Purchase</v>
          </cell>
          <cell r="F9347" t="str">
            <v>Fixed</v>
          </cell>
          <cell r="I9347">
            <v>39.01</v>
          </cell>
          <cell r="J9347">
            <v>17.86</v>
          </cell>
          <cell r="K9347" t="str">
            <v>HiRatio</v>
          </cell>
          <cell r="L9347">
            <v>260768.72</v>
          </cell>
          <cell r="M9347" t="str">
            <v>Owner-Occupied</v>
          </cell>
          <cell r="N9347">
            <v>0</v>
          </cell>
          <cell r="O9347">
            <v>43831</v>
          </cell>
          <cell r="P9347" t="str">
            <v>Current</v>
          </cell>
        </row>
        <row r="9348">
          <cell r="B9348">
            <v>42429</v>
          </cell>
          <cell r="C9348">
            <v>11</v>
          </cell>
          <cell r="D9348" t="str">
            <v>ON</v>
          </cell>
          <cell r="E9348" t="str">
            <v>Purchase</v>
          </cell>
          <cell r="F9348" t="str">
            <v>Fixed</v>
          </cell>
          <cell r="I9348">
            <v>42.73</v>
          </cell>
          <cell r="J9348">
            <v>29.06</v>
          </cell>
          <cell r="K9348" t="str">
            <v>Conv</v>
          </cell>
          <cell r="L9348">
            <v>645270.35</v>
          </cell>
          <cell r="M9348" t="str">
            <v>Owner-Occupied</v>
          </cell>
          <cell r="N9348">
            <v>0</v>
          </cell>
          <cell r="O9348">
            <v>43831</v>
          </cell>
          <cell r="P9348" t="str">
            <v>Current</v>
          </cell>
        </row>
        <row r="9349">
          <cell r="B9349">
            <v>40885</v>
          </cell>
          <cell r="C9349">
            <v>61</v>
          </cell>
          <cell r="D9349" t="str">
            <v>AB</v>
          </cell>
          <cell r="E9349" t="str">
            <v>Transfer</v>
          </cell>
          <cell r="F9349" t="str">
            <v>ARM</v>
          </cell>
          <cell r="I9349">
            <v>33.65</v>
          </cell>
          <cell r="J9349">
            <v>33.65</v>
          </cell>
          <cell r="K9349" t="str">
            <v>HiRatio</v>
          </cell>
          <cell r="L9349">
            <v>246878.1</v>
          </cell>
          <cell r="M9349" t="str">
            <v>Owner-Occupied</v>
          </cell>
          <cell r="N9349">
            <v>0</v>
          </cell>
          <cell r="O9349">
            <v>43831</v>
          </cell>
          <cell r="P9349" t="str">
            <v>Current</v>
          </cell>
        </row>
        <row r="9350">
          <cell r="B9350">
            <v>42713</v>
          </cell>
          <cell r="C9350">
            <v>1</v>
          </cell>
          <cell r="D9350" t="str">
            <v>ON</v>
          </cell>
          <cell r="E9350" t="str">
            <v>Refinance External</v>
          </cell>
          <cell r="F9350" t="str">
            <v>Fixed</v>
          </cell>
          <cell r="I9350">
            <v>24.16</v>
          </cell>
          <cell r="J9350">
            <v>16.93</v>
          </cell>
          <cell r="K9350" t="str">
            <v>Conv</v>
          </cell>
          <cell r="L9350">
            <v>452958.54</v>
          </cell>
          <cell r="M9350" t="str">
            <v>Owner-Occupied</v>
          </cell>
          <cell r="N9350">
            <v>0</v>
          </cell>
          <cell r="O9350">
            <v>43831</v>
          </cell>
          <cell r="P9350" t="str">
            <v>Current</v>
          </cell>
        </row>
        <row r="9351">
          <cell r="B9351">
            <v>42461</v>
          </cell>
          <cell r="C9351">
            <v>9</v>
          </cell>
          <cell r="D9351" t="str">
            <v>ON</v>
          </cell>
          <cell r="E9351" t="str">
            <v>Purchase</v>
          </cell>
          <cell r="F9351" t="str">
            <v>ARM</v>
          </cell>
          <cell r="I9351">
            <v>38.229999999999997</v>
          </cell>
          <cell r="J9351">
            <v>10.55</v>
          </cell>
          <cell r="K9351" t="str">
            <v>Conv</v>
          </cell>
          <cell r="L9351">
            <v>273695.69</v>
          </cell>
          <cell r="M9351" t="str">
            <v>Second Home</v>
          </cell>
          <cell r="N9351">
            <v>0</v>
          </cell>
          <cell r="O9351">
            <v>43831</v>
          </cell>
          <cell r="P9351" t="str">
            <v>Current</v>
          </cell>
        </row>
        <row r="9352">
          <cell r="B9352">
            <v>42663</v>
          </cell>
          <cell r="C9352">
            <v>3</v>
          </cell>
          <cell r="D9352" t="str">
            <v>ON</v>
          </cell>
          <cell r="E9352" t="str">
            <v>Purchase</v>
          </cell>
          <cell r="F9352" t="str">
            <v>Fixed</v>
          </cell>
          <cell r="I9352">
            <v>43.89</v>
          </cell>
          <cell r="J9352">
            <v>37.909999999999997</v>
          </cell>
          <cell r="K9352" t="str">
            <v>HiRatio</v>
          </cell>
          <cell r="L9352">
            <v>676972.36</v>
          </cell>
          <cell r="M9352" t="str">
            <v>Owner-Occupied</v>
          </cell>
          <cell r="N9352">
            <v>0</v>
          </cell>
          <cell r="O9352">
            <v>43831</v>
          </cell>
          <cell r="P9352" t="str">
            <v>Current</v>
          </cell>
        </row>
        <row r="9353">
          <cell r="B9353">
            <v>42467</v>
          </cell>
          <cell r="C9353">
            <v>9</v>
          </cell>
          <cell r="D9353" t="str">
            <v>ON</v>
          </cell>
          <cell r="E9353" t="str">
            <v>Refinance External</v>
          </cell>
          <cell r="F9353" t="str">
            <v>ARM</v>
          </cell>
          <cell r="I9353">
            <v>30.95</v>
          </cell>
          <cell r="J9353">
            <v>27.39</v>
          </cell>
          <cell r="K9353" t="str">
            <v>Conv</v>
          </cell>
          <cell r="L9353">
            <v>433267.44</v>
          </cell>
          <cell r="M9353" t="str">
            <v>Owner-Occupied</v>
          </cell>
          <cell r="N9353">
            <v>0</v>
          </cell>
          <cell r="O9353">
            <v>43831</v>
          </cell>
          <cell r="P9353" t="str">
            <v>Current</v>
          </cell>
        </row>
        <row r="9354">
          <cell r="B9354">
            <v>41206</v>
          </cell>
          <cell r="C9354">
            <v>51</v>
          </cell>
          <cell r="D9354" t="str">
            <v>AB</v>
          </cell>
          <cell r="E9354" t="str">
            <v>Purchase</v>
          </cell>
          <cell r="F9354" t="str">
            <v>Fixed</v>
          </cell>
          <cell r="I9354">
            <v>38.44</v>
          </cell>
          <cell r="J9354">
            <v>23.98</v>
          </cell>
          <cell r="K9354" t="str">
            <v>HiRatio</v>
          </cell>
          <cell r="L9354">
            <v>0</v>
          </cell>
          <cell r="M9354" t="str">
            <v>Owner-Occupied</v>
          </cell>
          <cell r="N9354">
            <v>4</v>
          </cell>
          <cell r="O9354">
            <v>41992</v>
          </cell>
          <cell r="P9354" t="str">
            <v>Current</v>
          </cell>
        </row>
        <row r="9355">
          <cell r="B9355">
            <v>41723</v>
          </cell>
          <cell r="C9355">
            <v>34</v>
          </cell>
          <cell r="D9355" t="str">
            <v>AB</v>
          </cell>
          <cell r="E9355" t="str">
            <v>Purchase</v>
          </cell>
          <cell r="F9355" t="str">
            <v>Fixed</v>
          </cell>
          <cell r="I9355">
            <v>39.549999999999997</v>
          </cell>
          <cell r="J9355">
            <v>30.87</v>
          </cell>
          <cell r="K9355" t="str">
            <v>HiRatio</v>
          </cell>
          <cell r="L9355">
            <v>359951.21</v>
          </cell>
          <cell r="M9355" t="str">
            <v>Owner-Occupied</v>
          </cell>
          <cell r="N9355">
            <v>0</v>
          </cell>
          <cell r="O9355">
            <v>43831</v>
          </cell>
          <cell r="P9355" t="str">
            <v>Current</v>
          </cell>
        </row>
        <row r="9356">
          <cell r="B9356">
            <v>42251</v>
          </cell>
          <cell r="C9356">
            <v>16</v>
          </cell>
          <cell r="D9356" t="str">
            <v>ON</v>
          </cell>
          <cell r="E9356" t="str">
            <v>Purchase</v>
          </cell>
          <cell r="F9356" t="str">
            <v>ARM</v>
          </cell>
          <cell r="I9356">
            <v>35.61</v>
          </cell>
          <cell r="J9356">
            <v>14.07</v>
          </cell>
          <cell r="K9356" t="str">
            <v>Conv</v>
          </cell>
          <cell r="L9356">
            <v>358162.67</v>
          </cell>
          <cell r="M9356" t="str">
            <v>Owner-Occupied</v>
          </cell>
          <cell r="N9356">
            <v>0</v>
          </cell>
          <cell r="O9356">
            <v>43831</v>
          </cell>
          <cell r="P9356" t="str">
            <v>Current</v>
          </cell>
        </row>
        <row r="9357">
          <cell r="B9357">
            <v>41935</v>
          </cell>
          <cell r="C9357">
            <v>27</v>
          </cell>
          <cell r="D9357" t="str">
            <v>NS</v>
          </cell>
          <cell r="E9357" t="str">
            <v>Purchase</v>
          </cell>
          <cell r="F9357" t="str">
            <v>Fixed</v>
          </cell>
          <cell r="I9357">
            <v>42.09</v>
          </cell>
          <cell r="J9357">
            <v>11.6</v>
          </cell>
          <cell r="K9357" t="str">
            <v>HiRatio</v>
          </cell>
          <cell r="L9357">
            <v>98754.67</v>
          </cell>
          <cell r="M9357" t="str">
            <v>Owner-Occupied</v>
          </cell>
          <cell r="N9357">
            <v>0</v>
          </cell>
          <cell r="O9357">
            <v>43831</v>
          </cell>
          <cell r="P9357" t="str">
            <v>Current</v>
          </cell>
        </row>
        <row r="9358">
          <cell r="B9358">
            <v>41628</v>
          </cell>
          <cell r="C9358">
            <v>37</v>
          </cell>
          <cell r="D9358" t="str">
            <v>ON</v>
          </cell>
          <cell r="E9358" t="str">
            <v>Refinance External</v>
          </cell>
          <cell r="F9358" t="str">
            <v>Fixed</v>
          </cell>
          <cell r="I9358">
            <v>34.53</v>
          </cell>
          <cell r="J9358">
            <v>34.53</v>
          </cell>
          <cell r="K9358" t="str">
            <v>Conv</v>
          </cell>
          <cell r="L9358">
            <v>227660.16</v>
          </cell>
          <cell r="M9358" t="str">
            <v>Owner-Occupied</v>
          </cell>
          <cell r="N9358">
            <v>0</v>
          </cell>
          <cell r="O9358">
            <v>43831</v>
          </cell>
          <cell r="P9358" t="str">
            <v>Current</v>
          </cell>
        </row>
        <row r="9359">
          <cell r="B9359">
            <v>41774</v>
          </cell>
          <cell r="C9359">
            <v>32</v>
          </cell>
          <cell r="D9359" t="str">
            <v>BC</v>
          </cell>
          <cell r="E9359" t="str">
            <v>Purchase</v>
          </cell>
          <cell r="F9359" t="str">
            <v>Fixed</v>
          </cell>
          <cell r="I9359">
            <v>43.29</v>
          </cell>
          <cell r="J9359">
            <v>26.22</v>
          </cell>
          <cell r="K9359" t="str">
            <v>Conv</v>
          </cell>
          <cell r="L9359">
            <v>255503.85</v>
          </cell>
          <cell r="M9359" t="str">
            <v>Second Home</v>
          </cell>
          <cell r="N9359">
            <v>0</v>
          </cell>
          <cell r="O9359">
            <v>43831</v>
          </cell>
          <cell r="P9359" t="str">
            <v>Current</v>
          </cell>
        </row>
        <row r="9360">
          <cell r="B9360">
            <v>40744</v>
          </cell>
          <cell r="C9360">
            <v>66</v>
          </cell>
          <cell r="D9360" t="str">
            <v>ON</v>
          </cell>
          <cell r="E9360" t="str">
            <v>Purchase</v>
          </cell>
          <cell r="F9360" t="str">
            <v>Fixed</v>
          </cell>
          <cell r="I9360">
            <v>38.39</v>
          </cell>
          <cell r="J9360">
            <v>32.43</v>
          </cell>
          <cell r="K9360" t="str">
            <v>HiRatio</v>
          </cell>
          <cell r="L9360">
            <v>0</v>
          </cell>
          <cell r="M9360" t="str">
            <v>Owner-Occupied</v>
          </cell>
          <cell r="N9360">
            <v>4</v>
          </cell>
          <cell r="O9360">
            <v>41732</v>
          </cell>
          <cell r="P9360" t="str">
            <v>Current</v>
          </cell>
        </row>
        <row r="9361">
          <cell r="B9361">
            <v>40787</v>
          </cell>
          <cell r="C9361">
            <v>64</v>
          </cell>
          <cell r="D9361" t="str">
            <v>AB</v>
          </cell>
          <cell r="E9361" t="str">
            <v>Purchase</v>
          </cell>
          <cell r="F9361" t="str">
            <v>Fixed</v>
          </cell>
          <cell r="I9361">
            <v>38.369999999999997</v>
          </cell>
          <cell r="J9361">
            <v>38.08</v>
          </cell>
          <cell r="K9361" t="str">
            <v>HiRatio</v>
          </cell>
          <cell r="L9361">
            <v>268851.73</v>
          </cell>
          <cell r="M9361" t="str">
            <v>Owner-Occupied</v>
          </cell>
          <cell r="N9361">
            <v>0</v>
          </cell>
          <cell r="O9361">
            <v>43831</v>
          </cell>
          <cell r="P9361" t="str">
            <v>Current</v>
          </cell>
        </row>
        <row r="9362">
          <cell r="B9362">
            <v>41439</v>
          </cell>
          <cell r="C9362">
            <v>43</v>
          </cell>
          <cell r="D9362" t="str">
            <v>NB</v>
          </cell>
          <cell r="E9362" t="str">
            <v>Refinance External</v>
          </cell>
          <cell r="F9362" t="str">
            <v>Fixed</v>
          </cell>
          <cell r="I9362">
            <v>40.409999999999997</v>
          </cell>
          <cell r="J9362">
            <v>18.37</v>
          </cell>
          <cell r="K9362" t="str">
            <v>Conv</v>
          </cell>
          <cell r="L9362">
            <v>141157.53</v>
          </cell>
          <cell r="M9362" t="str">
            <v>Owner-Occupied</v>
          </cell>
          <cell r="N9362">
            <v>0</v>
          </cell>
          <cell r="O9362">
            <v>43831</v>
          </cell>
          <cell r="P9362" t="str">
            <v>Current</v>
          </cell>
        </row>
        <row r="9363">
          <cell r="B9363">
            <v>41607</v>
          </cell>
          <cell r="C9363">
            <v>38</v>
          </cell>
          <cell r="D9363" t="str">
            <v>NB</v>
          </cell>
          <cell r="E9363" t="str">
            <v>Purchase</v>
          </cell>
          <cell r="F9363" t="str">
            <v>Fixed</v>
          </cell>
          <cell r="I9363">
            <v>13.8</v>
          </cell>
          <cell r="J9363">
            <v>13.09</v>
          </cell>
          <cell r="K9363" t="str">
            <v>HiRatio</v>
          </cell>
          <cell r="L9363">
            <v>56331.75</v>
          </cell>
          <cell r="M9363" t="str">
            <v>Owner-Occupied</v>
          </cell>
          <cell r="N9363">
            <v>0</v>
          </cell>
          <cell r="O9363">
            <v>43831</v>
          </cell>
          <cell r="P9363" t="str">
            <v>Current</v>
          </cell>
        </row>
        <row r="9364">
          <cell r="B9364">
            <v>41964</v>
          </cell>
          <cell r="C9364">
            <v>26</v>
          </cell>
          <cell r="D9364" t="str">
            <v>BC</v>
          </cell>
          <cell r="E9364" t="str">
            <v>Purchase</v>
          </cell>
          <cell r="F9364" t="str">
            <v>Fixed</v>
          </cell>
          <cell r="I9364">
            <v>40.06</v>
          </cell>
          <cell r="J9364">
            <v>22.64</v>
          </cell>
          <cell r="K9364" t="str">
            <v>HiRatio</v>
          </cell>
          <cell r="L9364">
            <v>229121.61</v>
          </cell>
          <cell r="M9364" t="str">
            <v>Owner-Occupied</v>
          </cell>
          <cell r="N9364">
            <v>0</v>
          </cell>
          <cell r="O9364">
            <v>43831</v>
          </cell>
          <cell r="P9364" t="str">
            <v>Current</v>
          </cell>
        </row>
        <row r="9365">
          <cell r="B9365">
            <v>42447</v>
          </cell>
          <cell r="C9365">
            <v>10</v>
          </cell>
          <cell r="D9365" t="str">
            <v>AB</v>
          </cell>
          <cell r="E9365" t="str">
            <v>Refinance External</v>
          </cell>
          <cell r="F9365" t="str">
            <v>Fixed</v>
          </cell>
          <cell r="I9365">
            <v>25.55</v>
          </cell>
          <cell r="J9365">
            <v>15.45</v>
          </cell>
          <cell r="K9365" t="str">
            <v>Conv</v>
          </cell>
          <cell r="L9365">
            <v>254704.99</v>
          </cell>
          <cell r="M9365" t="str">
            <v>Owner-Occupied</v>
          </cell>
          <cell r="N9365">
            <v>0</v>
          </cell>
          <cell r="O9365">
            <v>43831</v>
          </cell>
          <cell r="P9365" t="str">
            <v>Current</v>
          </cell>
        </row>
        <row r="9366">
          <cell r="B9366">
            <v>41649</v>
          </cell>
          <cell r="C9366">
            <v>36</v>
          </cell>
          <cell r="D9366" t="str">
            <v>ON</v>
          </cell>
          <cell r="E9366" t="str">
            <v>Purchase</v>
          </cell>
          <cell r="F9366" t="str">
            <v>ARM</v>
          </cell>
          <cell r="I9366">
            <v>37.97</v>
          </cell>
          <cell r="J9366">
            <v>21.54</v>
          </cell>
          <cell r="K9366" t="str">
            <v>HiRatio</v>
          </cell>
          <cell r="L9366">
            <v>322904.26</v>
          </cell>
          <cell r="M9366" t="str">
            <v>Owner-Occupied</v>
          </cell>
          <cell r="N9366">
            <v>0</v>
          </cell>
          <cell r="O9366">
            <v>43831</v>
          </cell>
          <cell r="P9366" t="str">
            <v>Current</v>
          </cell>
        </row>
        <row r="9367">
          <cell r="B9367">
            <v>42426</v>
          </cell>
          <cell r="C9367">
            <v>11</v>
          </cell>
          <cell r="D9367" t="str">
            <v>ON</v>
          </cell>
          <cell r="E9367" t="str">
            <v>Purchase</v>
          </cell>
          <cell r="F9367" t="str">
            <v>Fixed</v>
          </cell>
          <cell r="I9367">
            <v>32.32</v>
          </cell>
          <cell r="J9367">
            <v>29.97</v>
          </cell>
          <cell r="K9367" t="str">
            <v>Conv</v>
          </cell>
          <cell r="L9367">
            <v>226414.96</v>
          </cell>
          <cell r="M9367" t="str">
            <v>Owner-Occupied</v>
          </cell>
          <cell r="N9367">
            <v>0</v>
          </cell>
          <cell r="O9367">
            <v>43831</v>
          </cell>
          <cell r="P9367" t="str">
            <v>Current</v>
          </cell>
        </row>
        <row r="9368">
          <cell r="B9368">
            <v>41067</v>
          </cell>
          <cell r="C9368">
            <v>55</v>
          </cell>
          <cell r="D9368" t="str">
            <v>ON</v>
          </cell>
          <cell r="E9368" t="str">
            <v>Purchase</v>
          </cell>
          <cell r="F9368" t="str">
            <v>Fixed</v>
          </cell>
          <cell r="I9368">
            <v>43.58</v>
          </cell>
          <cell r="J9368">
            <v>32.9</v>
          </cell>
          <cell r="K9368" t="str">
            <v>HiRatio</v>
          </cell>
          <cell r="L9368">
            <v>212401.89</v>
          </cell>
          <cell r="M9368" t="str">
            <v>Owner-Occupied</v>
          </cell>
          <cell r="N9368">
            <v>0</v>
          </cell>
          <cell r="O9368">
            <v>43831</v>
          </cell>
          <cell r="P9368" t="str">
            <v>Current</v>
          </cell>
        </row>
        <row r="9369">
          <cell r="B9369">
            <v>41438</v>
          </cell>
          <cell r="C9369">
            <v>43</v>
          </cell>
          <cell r="D9369" t="str">
            <v>ON</v>
          </cell>
          <cell r="E9369" t="str">
            <v>Purchase</v>
          </cell>
          <cell r="F9369" t="str">
            <v>Fixed</v>
          </cell>
          <cell r="I9369">
            <v>37.67</v>
          </cell>
          <cell r="J9369">
            <v>32.64</v>
          </cell>
          <cell r="K9369" t="str">
            <v>HiRatio</v>
          </cell>
          <cell r="L9369">
            <v>260910.05</v>
          </cell>
          <cell r="M9369" t="str">
            <v>Owner-Occupied</v>
          </cell>
          <cell r="N9369">
            <v>0</v>
          </cell>
          <cell r="O9369">
            <v>43831</v>
          </cell>
          <cell r="P9369" t="str">
            <v>Current</v>
          </cell>
        </row>
        <row r="9370">
          <cell r="B9370">
            <v>40816</v>
          </cell>
          <cell r="C9370">
            <v>64</v>
          </cell>
          <cell r="D9370" t="str">
            <v>AB</v>
          </cell>
          <cell r="E9370" t="str">
            <v>Refinance External</v>
          </cell>
          <cell r="F9370" t="str">
            <v>Fixed</v>
          </cell>
          <cell r="I9370">
            <v>29.46</v>
          </cell>
          <cell r="J9370">
            <v>29.46</v>
          </cell>
          <cell r="K9370" t="str">
            <v>Conv</v>
          </cell>
          <cell r="L9370">
            <v>0</v>
          </cell>
          <cell r="M9370" t="str">
            <v>Owner-Occupied</v>
          </cell>
          <cell r="N9370">
            <v>4</v>
          </cell>
          <cell r="O9370">
            <v>42293</v>
          </cell>
          <cell r="P9370" t="str">
            <v>Current</v>
          </cell>
        </row>
        <row r="9371">
          <cell r="B9371">
            <v>42138</v>
          </cell>
          <cell r="C9371">
            <v>20</v>
          </cell>
          <cell r="D9371" t="str">
            <v>BC</v>
          </cell>
          <cell r="E9371" t="str">
            <v>Purchase</v>
          </cell>
          <cell r="F9371" t="str">
            <v>Fixed</v>
          </cell>
          <cell r="I9371">
            <v>35.28</v>
          </cell>
          <cell r="J9371">
            <v>27.18</v>
          </cell>
          <cell r="K9371" t="str">
            <v>HiRatio</v>
          </cell>
          <cell r="L9371">
            <v>408304.57</v>
          </cell>
          <cell r="M9371" t="str">
            <v>Owner-Occupied</v>
          </cell>
          <cell r="N9371">
            <v>0</v>
          </cell>
          <cell r="O9371">
            <v>43831</v>
          </cell>
          <cell r="P9371" t="str">
            <v>Current</v>
          </cell>
        </row>
        <row r="9372">
          <cell r="B9372">
            <v>41817</v>
          </cell>
          <cell r="C9372">
            <v>31</v>
          </cell>
          <cell r="D9372" t="str">
            <v>ON</v>
          </cell>
          <cell r="E9372" t="str">
            <v>Purchase</v>
          </cell>
          <cell r="F9372" t="str">
            <v>ARM</v>
          </cell>
          <cell r="I9372">
            <v>27.47</v>
          </cell>
          <cell r="J9372">
            <v>25.33</v>
          </cell>
          <cell r="K9372" t="str">
            <v>Conv</v>
          </cell>
          <cell r="L9372">
            <v>0</v>
          </cell>
          <cell r="M9372" t="str">
            <v>Owner-Occupied</v>
          </cell>
          <cell r="N9372">
            <v>4</v>
          </cell>
          <cell r="O9372">
            <v>42647</v>
          </cell>
          <cell r="P9372" t="str">
            <v>Current</v>
          </cell>
        </row>
        <row r="9373">
          <cell r="B9373">
            <v>42492</v>
          </cell>
          <cell r="C9373">
            <v>8</v>
          </cell>
          <cell r="D9373" t="str">
            <v>ON</v>
          </cell>
          <cell r="E9373" t="str">
            <v>Purchase</v>
          </cell>
          <cell r="F9373" t="str">
            <v>Fixed</v>
          </cell>
          <cell r="I9373">
            <v>38.93</v>
          </cell>
          <cell r="J9373">
            <v>27.44</v>
          </cell>
          <cell r="K9373" t="str">
            <v>Conv</v>
          </cell>
          <cell r="L9373">
            <v>435239.95</v>
          </cell>
          <cell r="M9373" t="str">
            <v>Owner-Occupied</v>
          </cell>
          <cell r="N9373">
            <v>0</v>
          </cell>
          <cell r="O9373">
            <v>43831</v>
          </cell>
          <cell r="P9373" t="str">
            <v>Current</v>
          </cell>
        </row>
        <row r="9374">
          <cell r="B9374">
            <v>41457</v>
          </cell>
          <cell r="C9374">
            <v>42</v>
          </cell>
          <cell r="D9374" t="str">
            <v>ON</v>
          </cell>
          <cell r="E9374" t="str">
            <v>Transfer</v>
          </cell>
          <cell r="F9374" t="str">
            <v>Fixed</v>
          </cell>
          <cell r="I9374">
            <v>33.96</v>
          </cell>
          <cell r="J9374">
            <v>26.33</v>
          </cell>
          <cell r="K9374" t="str">
            <v>HiRatio</v>
          </cell>
          <cell r="L9374">
            <v>0</v>
          </cell>
          <cell r="M9374" t="str">
            <v>Owner-Occupied</v>
          </cell>
          <cell r="N9374">
            <v>4</v>
          </cell>
          <cell r="O9374">
            <v>42431</v>
          </cell>
          <cell r="P9374" t="str">
            <v>Current</v>
          </cell>
        </row>
        <row r="9375">
          <cell r="B9375">
            <v>40940</v>
          </cell>
          <cell r="C9375">
            <v>59</v>
          </cell>
          <cell r="D9375" t="str">
            <v>ON</v>
          </cell>
          <cell r="E9375" t="str">
            <v>Purchase</v>
          </cell>
          <cell r="F9375" t="str">
            <v>ARM</v>
          </cell>
          <cell r="I9375">
            <v>30.8</v>
          </cell>
          <cell r="J9375">
            <v>23.2</v>
          </cell>
          <cell r="K9375" t="str">
            <v>HiRatio</v>
          </cell>
          <cell r="L9375">
            <v>214577.15</v>
          </cell>
          <cell r="M9375" t="str">
            <v>Owner-Occupied</v>
          </cell>
          <cell r="N9375">
            <v>0</v>
          </cell>
          <cell r="O9375">
            <v>43831</v>
          </cell>
          <cell r="P9375" t="str">
            <v>Current</v>
          </cell>
        </row>
        <row r="9376">
          <cell r="B9376">
            <v>40844</v>
          </cell>
          <cell r="C9376">
            <v>63</v>
          </cell>
          <cell r="D9376" t="str">
            <v>ON</v>
          </cell>
          <cell r="E9376" t="str">
            <v>Purchase</v>
          </cell>
          <cell r="F9376" t="str">
            <v>Fixed</v>
          </cell>
          <cell r="I9376">
            <v>33.36</v>
          </cell>
          <cell r="J9376">
            <v>20.77</v>
          </cell>
          <cell r="K9376" t="str">
            <v>HiRatio</v>
          </cell>
          <cell r="L9376">
            <v>0</v>
          </cell>
          <cell r="M9376" t="str">
            <v>Owner-Occupied</v>
          </cell>
          <cell r="N9376">
            <v>4</v>
          </cell>
          <cell r="O9376">
            <v>42185</v>
          </cell>
          <cell r="P9376" t="str">
            <v>Current</v>
          </cell>
        </row>
        <row r="9377">
          <cell r="B9377">
            <v>42065</v>
          </cell>
          <cell r="C9377">
            <v>22</v>
          </cell>
          <cell r="D9377" t="str">
            <v>AB</v>
          </cell>
          <cell r="E9377" t="str">
            <v>Purchase</v>
          </cell>
          <cell r="F9377" t="str">
            <v>Fixed</v>
          </cell>
          <cell r="I9377">
            <v>34.909999999999997</v>
          </cell>
          <cell r="J9377">
            <v>27.58</v>
          </cell>
          <cell r="K9377" t="str">
            <v>HiRatio</v>
          </cell>
          <cell r="L9377">
            <v>297654.61</v>
          </cell>
          <cell r="M9377" t="str">
            <v>Owner-Occupied</v>
          </cell>
          <cell r="N9377">
            <v>0</v>
          </cell>
          <cell r="O9377">
            <v>43831</v>
          </cell>
          <cell r="P9377" t="str">
            <v>Current</v>
          </cell>
        </row>
        <row r="9378">
          <cell r="B9378">
            <v>41388</v>
          </cell>
          <cell r="C9378">
            <v>45</v>
          </cell>
          <cell r="D9378" t="str">
            <v>BC</v>
          </cell>
          <cell r="E9378" t="str">
            <v>Transfer</v>
          </cell>
          <cell r="F9378" t="str">
            <v>Fixed</v>
          </cell>
          <cell r="I9378">
            <v>43.4</v>
          </cell>
          <cell r="J9378">
            <v>20.23</v>
          </cell>
          <cell r="K9378" t="str">
            <v>HiRatio</v>
          </cell>
          <cell r="L9378">
            <v>0</v>
          </cell>
          <cell r="M9378" t="str">
            <v>Owner-Occupied</v>
          </cell>
          <cell r="N9378">
            <v>4</v>
          </cell>
          <cell r="O9378">
            <v>42650</v>
          </cell>
          <cell r="P9378" t="str">
            <v>Current</v>
          </cell>
        </row>
        <row r="9379">
          <cell r="B9379">
            <v>41019</v>
          </cell>
          <cell r="C9379">
            <v>57</v>
          </cell>
          <cell r="D9379" t="str">
            <v>AB</v>
          </cell>
          <cell r="E9379" t="str">
            <v>Purchase</v>
          </cell>
          <cell r="F9379" t="str">
            <v>Fixed</v>
          </cell>
          <cell r="I9379">
            <v>24.24</v>
          </cell>
          <cell r="J9379">
            <v>23.83</v>
          </cell>
          <cell r="K9379" t="str">
            <v>HiRatio</v>
          </cell>
          <cell r="L9379">
            <v>220402.49</v>
          </cell>
          <cell r="M9379" t="str">
            <v>Owner-Occupied</v>
          </cell>
          <cell r="N9379">
            <v>0</v>
          </cell>
          <cell r="O9379">
            <v>43831</v>
          </cell>
          <cell r="P9379" t="str">
            <v>Current</v>
          </cell>
        </row>
        <row r="9380">
          <cell r="B9380">
            <v>40630</v>
          </cell>
          <cell r="C9380">
            <v>70</v>
          </cell>
          <cell r="D9380" t="str">
            <v>ON</v>
          </cell>
          <cell r="E9380" t="str">
            <v>Purchase</v>
          </cell>
          <cell r="F9380" t="str">
            <v>ARM</v>
          </cell>
          <cell r="I9380">
            <v>29.62</v>
          </cell>
          <cell r="J9380">
            <v>18.82</v>
          </cell>
          <cell r="K9380" t="str">
            <v>HiRatio</v>
          </cell>
          <cell r="L9380">
            <v>0</v>
          </cell>
          <cell r="M9380" t="str">
            <v>Owner-Occupied</v>
          </cell>
          <cell r="N9380">
            <v>4</v>
          </cell>
          <cell r="O9380">
            <v>42318</v>
          </cell>
          <cell r="P9380" t="str">
            <v>Current</v>
          </cell>
        </row>
        <row r="9381">
          <cell r="B9381">
            <v>42416</v>
          </cell>
          <cell r="C9381">
            <v>11</v>
          </cell>
          <cell r="D9381" t="str">
            <v>ON</v>
          </cell>
          <cell r="E9381" t="str">
            <v>Purchase</v>
          </cell>
          <cell r="F9381" t="str">
            <v>Fixed</v>
          </cell>
          <cell r="I9381">
            <v>23.09</v>
          </cell>
          <cell r="J9381">
            <v>22.79</v>
          </cell>
          <cell r="K9381" t="str">
            <v>Conv</v>
          </cell>
          <cell r="L9381">
            <v>467297.59</v>
          </cell>
          <cell r="M9381" t="str">
            <v>Owner-Occupied</v>
          </cell>
          <cell r="N9381">
            <v>0</v>
          </cell>
          <cell r="O9381">
            <v>43831</v>
          </cell>
          <cell r="P9381" t="str">
            <v>Current</v>
          </cell>
        </row>
        <row r="9382">
          <cell r="B9382">
            <v>42201</v>
          </cell>
          <cell r="C9382">
            <v>18</v>
          </cell>
          <cell r="D9382" t="str">
            <v>BC</v>
          </cell>
          <cell r="E9382" t="str">
            <v>Refinance External</v>
          </cell>
          <cell r="F9382" t="str">
            <v>ARM</v>
          </cell>
          <cell r="I9382">
            <v>33.549999999999997</v>
          </cell>
          <cell r="J9382">
            <v>16.32</v>
          </cell>
          <cell r="K9382" t="str">
            <v>Conv</v>
          </cell>
          <cell r="L9382">
            <v>312101.15000000002</v>
          </cell>
          <cell r="M9382" t="str">
            <v>Owner-Occupied</v>
          </cell>
          <cell r="N9382">
            <v>0</v>
          </cell>
          <cell r="O9382">
            <v>43831</v>
          </cell>
          <cell r="P9382" t="str">
            <v>Current</v>
          </cell>
        </row>
        <row r="9383">
          <cell r="B9383">
            <v>40634</v>
          </cell>
          <cell r="C9383">
            <v>69</v>
          </cell>
          <cell r="D9383" t="str">
            <v>ON</v>
          </cell>
          <cell r="E9383" t="str">
            <v>Purchase</v>
          </cell>
          <cell r="F9383" t="str">
            <v>ARM</v>
          </cell>
          <cell r="I9383">
            <v>34.64</v>
          </cell>
          <cell r="J9383">
            <v>34.46</v>
          </cell>
          <cell r="K9383" t="str">
            <v>HiRatio</v>
          </cell>
          <cell r="L9383">
            <v>0</v>
          </cell>
          <cell r="M9383" t="str">
            <v>Owner-Occupied</v>
          </cell>
          <cell r="N9383">
            <v>4</v>
          </cell>
          <cell r="O9383">
            <v>42696</v>
          </cell>
          <cell r="P9383" t="str">
            <v>Current</v>
          </cell>
        </row>
        <row r="9384">
          <cell r="B9384">
            <v>41029</v>
          </cell>
          <cell r="C9384">
            <v>57</v>
          </cell>
          <cell r="D9384" t="str">
            <v>ON</v>
          </cell>
          <cell r="E9384" t="str">
            <v>Purchase</v>
          </cell>
          <cell r="F9384" t="str">
            <v>Fixed</v>
          </cell>
          <cell r="I9384">
            <v>33.93</v>
          </cell>
          <cell r="J9384">
            <v>15.93</v>
          </cell>
          <cell r="K9384" t="str">
            <v>HiRatio</v>
          </cell>
          <cell r="L9384">
            <v>226527.13</v>
          </cell>
          <cell r="M9384" t="str">
            <v>Owner-Occupied</v>
          </cell>
          <cell r="N9384">
            <v>0</v>
          </cell>
          <cell r="O9384">
            <v>43831</v>
          </cell>
          <cell r="P9384" t="str">
            <v>Current</v>
          </cell>
        </row>
        <row r="9385">
          <cell r="B9385">
            <v>41060</v>
          </cell>
          <cell r="C9385">
            <v>56</v>
          </cell>
          <cell r="D9385" t="str">
            <v>ON</v>
          </cell>
          <cell r="E9385" t="str">
            <v>Refinance External</v>
          </cell>
          <cell r="F9385" t="str">
            <v>Fixed</v>
          </cell>
          <cell r="I9385">
            <v>37.53</v>
          </cell>
          <cell r="J9385">
            <v>28.99</v>
          </cell>
          <cell r="K9385" t="str">
            <v>HiRatio</v>
          </cell>
          <cell r="L9385">
            <v>208419.69</v>
          </cell>
          <cell r="M9385" t="str">
            <v>Owner-Occupied</v>
          </cell>
          <cell r="N9385">
            <v>0</v>
          </cell>
          <cell r="O9385">
            <v>43831</v>
          </cell>
          <cell r="P9385" t="str">
            <v>Current</v>
          </cell>
        </row>
        <row r="9386">
          <cell r="B9386">
            <v>40968</v>
          </cell>
          <cell r="C9386">
            <v>59</v>
          </cell>
          <cell r="D9386" t="str">
            <v>ON</v>
          </cell>
          <cell r="E9386" t="str">
            <v>Purchase</v>
          </cell>
          <cell r="F9386" t="str">
            <v>Fixed</v>
          </cell>
          <cell r="I9386">
            <v>30.78</v>
          </cell>
          <cell r="J9386">
            <v>30.26</v>
          </cell>
          <cell r="K9386" t="str">
            <v>HiRatio</v>
          </cell>
          <cell r="L9386">
            <v>0</v>
          </cell>
          <cell r="M9386" t="str">
            <v>Owner-Occupied</v>
          </cell>
          <cell r="N9386">
            <v>4</v>
          </cell>
          <cell r="O9386">
            <v>42429</v>
          </cell>
          <cell r="P9386" t="str">
            <v>Current</v>
          </cell>
        </row>
        <row r="9387">
          <cell r="B9387">
            <v>42160</v>
          </cell>
          <cell r="C9387">
            <v>19</v>
          </cell>
          <cell r="D9387" t="str">
            <v>ON</v>
          </cell>
          <cell r="E9387" t="str">
            <v>Refinance External</v>
          </cell>
          <cell r="F9387" t="str">
            <v>Fixed</v>
          </cell>
          <cell r="I9387">
            <v>29.81</v>
          </cell>
          <cell r="J9387">
            <v>20.309999999999999</v>
          </cell>
          <cell r="K9387" t="str">
            <v>Conv</v>
          </cell>
          <cell r="L9387">
            <v>426029.36</v>
          </cell>
          <cell r="M9387" t="str">
            <v>Owner-Occupied</v>
          </cell>
          <cell r="N9387">
            <v>0</v>
          </cell>
          <cell r="O9387">
            <v>43831</v>
          </cell>
          <cell r="P9387" t="str">
            <v>Current</v>
          </cell>
        </row>
        <row r="9388">
          <cell r="B9388">
            <v>42206</v>
          </cell>
          <cell r="C9388">
            <v>18</v>
          </cell>
          <cell r="D9388" t="str">
            <v>ON</v>
          </cell>
          <cell r="E9388" t="str">
            <v>Purchase</v>
          </cell>
          <cell r="F9388" t="str">
            <v>ARM</v>
          </cell>
          <cell r="I9388">
            <v>36.76</v>
          </cell>
          <cell r="J9388">
            <v>23.88</v>
          </cell>
          <cell r="K9388" t="str">
            <v>HiRatio</v>
          </cell>
          <cell r="L9388">
            <v>341999.56</v>
          </cell>
          <cell r="M9388" t="str">
            <v>Owner-Occupied</v>
          </cell>
          <cell r="N9388">
            <v>0</v>
          </cell>
          <cell r="O9388">
            <v>43831</v>
          </cell>
          <cell r="P9388" t="str">
            <v>Current</v>
          </cell>
        </row>
        <row r="9389">
          <cell r="B9389">
            <v>42174</v>
          </cell>
          <cell r="C9389">
            <v>19</v>
          </cell>
          <cell r="D9389" t="str">
            <v>ON</v>
          </cell>
          <cell r="E9389" t="str">
            <v>Transfer</v>
          </cell>
          <cell r="F9389" t="str">
            <v>ARM</v>
          </cell>
          <cell r="I9389">
            <v>37.49</v>
          </cell>
          <cell r="J9389">
            <v>28.09</v>
          </cell>
          <cell r="K9389" t="str">
            <v>Conv</v>
          </cell>
          <cell r="L9389">
            <v>187485.7</v>
          </cell>
          <cell r="M9389" t="str">
            <v>Owner-Occupied</v>
          </cell>
          <cell r="N9389">
            <v>0</v>
          </cell>
          <cell r="O9389">
            <v>43831</v>
          </cell>
          <cell r="P9389" t="str">
            <v>Current</v>
          </cell>
        </row>
        <row r="9390">
          <cell r="B9390">
            <v>41612</v>
          </cell>
          <cell r="C9390">
            <v>37</v>
          </cell>
          <cell r="D9390" t="str">
            <v>BC</v>
          </cell>
          <cell r="E9390" t="str">
            <v>Transfer</v>
          </cell>
          <cell r="F9390" t="str">
            <v>ARM</v>
          </cell>
          <cell r="I9390">
            <v>29.45</v>
          </cell>
          <cell r="J9390">
            <v>28.77</v>
          </cell>
          <cell r="K9390" t="str">
            <v>HiRatio</v>
          </cell>
          <cell r="L9390">
            <v>153795.04</v>
          </cell>
          <cell r="M9390" t="str">
            <v>Owner-Occupied</v>
          </cell>
          <cell r="N9390">
            <v>0</v>
          </cell>
          <cell r="O9390">
            <v>43831</v>
          </cell>
          <cell r="P9390" t="str">
            <v>Current</v>
          </cell>
        </row>
        <row r="9391">
          <cell r="B9391">
            <v>41649</v>
          </cell>
          <cell r="C9391">
            <v>36</v>
          </cell>
          <cell r="D9391" t="str">
            <v>BC</v>
          </cell>
          <cell r="E9391" t="str">
            <v>Refinance External</v>
          </cell>
          <cell r="F9391" t="str">
            <v>Fixed</v>
          </cell>
          <cell r="I9391">
            <v>42.06</v>
          </cell>
          <cell r="J9391">
            <v>25.5</v>
          </cell>
          <cell r="K9391" t="str">
            <v>Conv</v>
          </cell>
          <cell r="L9391">
            <v>0</v>
          </cell>
          <cell r="M9391" t="str">
            <v>Owner-Occupied</v>
          </cell>
          <cell r="N9391">
            <v>4</v>
          </cell>
          <cell r="O9391">
            <v>42611</v>
          </cell>
          <cell r="P9391" t="str">
            <v>Current</v>
          </cell>
        </row>
        <row r="9392">
          <cell r="B9392">
            <v>41302</v>
          </cell>
          <cell r="C9392">
            <v>48</v>
          </cell>
          <cell r="D9392" t="str">
            <v>ON</v>
          </cell>
          <cell r="E9392" t="str">
            <v>Purchase</v>
          </cell>
          <cell r="F9392" t="str">
            <v>Fixed</v>
          </cell>
          <cell r="I9392">
            <v>39.880000000000003</v>
          </cell>
          <cell r="J9392">
            <v>36.06</v>
          </cell>
          <cell r="K9392" t="str">
            <v>HiRatio</v>
          </cell>
          <cell r="L9392">
            <v>360764.47</v>
          </cell>
          <cell r="M9392" t="str">
            <v>Owner-Occupied</v>
          </cell>
          <cell r="N9392">
            <v>0</v>
          </cell>
          <cell r="O9392">
            <v>43831</v>
          </cell>
          <cell r="P9392" t="str">
            <v>Current</v>
          </cell>
        </row>
        <row r="9393">
          <cell r="B9393">
            <v>41726</v>
          </cell>
          <cell r="C9393">
            <v>34</v>
          </cell>
          <cell r="D9393" t="str">
            <v>ON</v>
          </cell>
          <cell r="E9393" t="str">
            <v>Refinance External</v>
          </cell>
          <cell r="F9393" t="str">
            <v>ARM</v>
          </cell>
          <cell r="I9393">
            <v>29.2</v>
          </cell>
          <cell r="J9393">
            <v>29.07</v>
          </cell>
          <cell r="K9393" t="str">
            <v>Conv</v>
          </cell>
          <cell r="L9393">
            <v>417330.23</v>
          </cell>
          <cell r="M9393" t="str">
            <v>Owner-Occupied</v>
          </cell>
          <cell r="N9393">
            <v>0</v>
          </cell>
          <cell r="O9393">
            <v>43831</v>
          </cell>
          <cell r="P9393" t="str">
            <v>Current</v>
          </cell>
        </row>
        <row r="9394">
          <cell r="B9394">
            <v>42586</v>
          </cell>
          <cell r="C9394">
            <v>5</v>
          </cell>
          <cell r="D9394" t="str">
            <v>BC</v>
          </cell>
          <cell r="E9394" t="str">
            <v>Transfer</v>
          </cell>
          <cell r="F9394" t="str">
            <v>Fixed</v>
          </cell>
          <cell r="I9394">
            <v>27.26</v>
          </cell>
          <cell r="J9394">
            <v>22.78</v>
          </cell>
          <cell r="K9394" t="str">
            <v>Conv</v>
          </cell>
          <cell r="L9394">
            <v>180370.86</v>
          </cell>
          <cell r="M9394" t="str">
            <v>Owner-Occupied</v>
          </cell>
          <cell r="N9394">
            <v>0</v>
          </cell>
          <cell r="O9394">
            <v>43831</v>
          </cell>
          <cell r="P9394" t="str">
            <v>Current</v>
          </cell>
        </row>
        <row r="9395">
          <cell r="B9395">
            <v>41655</v>
          </cell>
          <cell r="C9395">
            <v>36</v>
          </cell>
          <cell r="D9395" t="str">
            <v>ON</v>
          </cell>
          <cell r="E9395" t="str">
            <v>Refinance External</v>
          </cell>
          <cell r="F9395" t="str">
            <v>ARM</v>
          </cell>
          <cell r="I9395">
            <v>38.96</v>
          </cell>
          <cell r="J9395">
            <v>17.86</v>
          </cell>
          <cell r="K9395" t="str">
            <v>Conv</v>
          </cell>
          <cell r="L9395">
            <v>0</v>
          </cell>
          <cell r="M9395" t="str">
            <v>Owner-Occupied</v>
          </cell>
          <cell r="N9395">
            <v>4</v>
          </cell>
          <cell r="O9395">
            <v>42384</v>
          </cell>
          <cell r="P9395" t="str">
            <v>Current</v>
          </cell>
        </row>
        <row r="9396">
          <cell r="B9396">
            <v>42130</v>
          </cell>
          <cell r="C9396">
            <v>20</v>
          </cell>
          <cell r="D9396" t="str">
            <v>AB</v>
          </cell>
          <cell r="E9396" t="str">
            <v>Transfer</v>
          </cell>
          <cell r="F9396" t="str">
            <v>ARM</v>
          </cell>
          <cell r="I9396">
            <v>17.12</v>
          </cell>
          <cell r="J9396">
            <v>16.239999999999998</v>
          </cell>
          <cell r="K9396" t="str">
            <v>HiRatio</v>
          </cell>
          <cell r="L9396">
            <v>268722.36</v>
          </cell>
          <cell r="M9396" t="str">
            <v>Owner-Occupied</v>
          </cell>
          <cell r="N9396">
            <v>0</v>
          </cell>
          <cell r="O9396">
            <v>43831</v>
          </cell>
          <cell r="P9396" t="str">
            <v>Current</v>
          </cell>
        </row>
        <row r="9397">
          <cell r="B9397">
            <v>40969</v>
          </cell>
          <cell r="C9397">
            <v>58</v>
          </cell>
          <cell r="D9397" t="str">
            <v>ON</v>
          </cell>
          <cell r="E9397" t="str">
            <v>Purchase</v>
          </cell>
          <cell r="F9397" t="str">
            <v>Fixed</v>
          </cell>
          <cell r="I9397">
            <v>41.1</v>
          </cell>
          <cell r="J9397">
            <v>40.700000000000003</v>
          </cell>
          <cell r="K9397" t="str">
            <v>HiRatio</v>
          </cell>
          <cell r="L9397">
            <v>150681.66</v>
          </cell>
          <cell r="M9397" t="str">
            <v>Owner-Occupied</v>
          </cell>
          <cell r="N9397">
            <v>0</v>
          </cell>
          <cell r="O9397">
            <v>43831</v>
          </cell>
          <cell r="P9397" t="str">
            <v>Current</v>
          </cell>
        </row>
        <row r="9398">
          <cell r="B9398">
            <v>41087</v>
          </cell>
          <cell r="C9398">
            <v>55</v>
          </cell>
          <cell r="D9398" t="str">
            <v>AB</v>
          </cell>
          <cell r="E9398" t="str">
            <v>Portable</v>
          </cell>
          <cell r="F9398" t="str">
            <v>Fixed</v>
          </cell>
          <cell r="I9398">
            <v>36.19</v>
          </cell>
          <cell r="J9398">
            <v>26.59</v>
          </cell>
          <cell r="K9398" t="str">
            <v>HiRatio</v>
          </cell>
          <cell r="L9398">
            <v>467060.31</v>
          </cell>
          <cell r="M9398" t="str">
            <v>Owner-Occupied</v>
          </cell>
          <cell r="N9398">
            <v>0</v>
          </cell>
          <cell r="O9398">
            <v>43831</v>
          </cell>
          <cell r="P9398" t="str">
            <v>Current</v>
          </cell>
        </row>
        <row r="9399">
          <cell r="B9399">
            <v>42627</v>
          </cell>
          <cell r="C9399">
            <v>4</v>
          </cell>
          <cell r="D9399" t="str">
            <v>AB</v>
          </cell>
          <cell r="E9399" t="str">
            <v>ETO Existing Client</v>
          </cell>
          <cell r="F9399" t="str">
            <v>ARM</v>
          </cell>
          <cell r="I9399">
            <v>25.74</v>
          </cell>
          <cell r="J9399">
            <v>5.31</v>
          </cell>
          <cell r="K9399" t="str">
            <v>Conv</v>
          </cell>
          <cell r="L9399">
            <v>306806.89</v>
          </cell>
          <cell r="M9399" t="str">
            <v>Rental</v>
          </cell>
          <cell r="N9399">
            <v>0</v>
          </cell>
          <cell r="O9399">
            <v>43831</v>
          </cell>
          <cell r="P9399" t="str">
            <v>Current</v>
          </cell>
        </row>
        <row r="9400">
          <cell r="B9400">
            <v>41516</v>
          </cell>
          <cell r="C9400">
            <v>41</v>
          </cell>
          <cell r="D9400" t="str">
            <v>AB</v>
          </cell>
          <cell r="E9400" t="str">
            <v>Refinance External</v>
          </cell>
          <cell r="F9400" t="str">
            <v>Fixed</v>
          </cell>
          <cell r="I9400">
            <v>39.200000000000003</v>
          </cell>
          <cell r="J9400">
            <v>22.98</v>
          </cell>
          <cell r="K9400" t="str">
            <v>Conv</v>
          </cell>
          <cell r="L9400">
            <v>382825.77</v>
          </cell>
          <cell r="M9400" t="str">
            <v>Owner-Occupied</v>
          </cell>
          <cell r="N9400">
            <v>0</v>
          </cell>
          <cell r="O9400">
            <v>43831</v>
          </cell>
          <cell r="P9400" t="str">
            <v>Current</v>
          </cell>
        </row>
        <row r="9401">
          <cell r="B9401">
            <v>40711</v>
          </cell>
          <cell r="C9401">
            <v>67</v>
          </cell>
          <cell r="D9401" t="str">
            <v>AB</v>
          </cell>
          <cell r="E9401" t="str">
            <v>Purchase</v>
          </cell>
          <cell r="F9401" t="str">
            <v>Fixed</v>
          </cell>
          <cell r="I9401">
            <v>32.549999999999997</v>
          </cell>
          <cell r="J9401">
            <v>12.28</v>
          </cell>
          <cell r="K9401" t="str">
            <v>HiRatio</v>
          </cell>
          <cell r="L9401">
            <v>0</v>
          </cell>
          <cell r="M9401" t="str">
            <v>Owner-Occupied</v>
          </cell>
          <cell r="N9401">
            <v>4</v>
          </cell>
          <cell r="O9401">
            <v>42535</v>
          </cell>
          <cell r="P9401" t="str">
            <v>Current</v>
          </cell>
        </row>
        <row r="9402">
          <cell r="B9402">
            <v>42296</v>
          </cell>
          <cell r="C9402">
            <v>15</v>
          </cell>
          <cell r="D9402" t="str">
            <v>SK</v>
          </cell>
          <cell r="E9402" t="str">
            <v>Refinance External</v>
          </cell>
          <cell r="F9402" t="str">
            <v>ARM</v>
          </cell>
          <cell r="I9402">
            <v>26.62</v>
          </cell>
          <cell r="J9402">
            <v>14.98</v>
          </cell>
          <cell r="K9402" t="str">
            <v>Conv</v>
          </cell>
          <cell r="L9402">
            <v>205834.87</v>
          </cell>
          <cell r="M9402" t="str">
            <v>Owner-Occupied</v>
          </cell>
          <cell r="N9402">
            <v>0</v>
          </cell>
          <cell r="O9402">
            <v>43831</v>
          </cell>
          <cell r="P9402" t="str">
            <v>Current</v>
          </cell>
        </row>
        <row r="9403">
          <cell r="B9403">
            <v>42668</v>
          </cell>
          <cell r="C9403">
            <v>3</v>
          </cell>
          <cell r="D9403" t="str">
            <v>ON</v>
          </cell>
          <cell r="E9403" t="str">
            <v>Refinance External</v>
          </cell>
          <cell r="F9403" t="str">
            <v>ARM</v>
          </cell>
          <cell r="I9403">
            <v>28.93</v>
          </cell>
          <cell r="J9403">
            <v>28.16</v>
          </cell>
          <cell r="K9403" t="str">
            <v>Conv</v>
          </cell>
          <cell r="L9403">
            <v>198753.16</v>
          </cell>
          <cell r="M9403" t="str">
            <v>Owner-Occupied</v>
          </cell>
          <cell r="N9403">
            <v>0</v>
          </cell>
          <cell r="O9403">
            <v>43831</v>
          </cell>
          <cell r="P9403" t="str">
            <v>Current</v>
          </cell>
        </row>
        <row r="9404">
          <cell r="B9404">
            <v>42578</v>
          </cell>
          <cell r="C9404">
            <v>6</v>
          </cell>
          <cell r="D9404" t="str">
            <v>BC</v>
          </cell>
          <cell r="E9404" t="str">
            <v>Refinance External</v>
          </cell>
          <cell r="F9404" t="str">
            <v>Fixed</v>
          </cell>
          <cell r="I9404">
            <v>22.66</v>
          </cell>
          <cell r="J9404">
            <v>22.66</v>
          </cell>
          <cell r="K9404" t="str">
            <v>Conv</v>
          </cell>
          <cell r="L9404">
            <v>316404.59999999998</v>
          </cell>
          <cell r="M9404" t="str">
            <v>Owner-Occupied</v>
          </cell>
          <cell r="N9404">
            <v>0</v>
          </cell>
          <cell r="O9404">
            <v>43831</v>
          </cell>
          <cell r="P9404" t="str">
            <v>Current</v>
          </cell>
        </row>
        <row r="9405">
          <cell r="B9405">
            <v>41578</v>
          </cell>
          <cell r="C9405">
            <v>39</v>
          </cell>
          <cell r="D9405" t="str">
            <v>ON</v>
          </cell>
          <cell r="E9405" t="str">
            <v>Purchase with Improvements</v>
          </cell>
          <cell r="F9405" t="str">
            <v>Fixed</v>
          </cell>
          <cell r="I9405">
            <v>38.65</v>
          </cell>
          <cell r="J9405">
            <v>27.62</v>
          </cell>
          <cell r="K9405" t="str">
            <v>HiRatio</v>
          </cell>
          <cell r="L9405">
            <v>0</v>
          </cell>
          <cell r="M9405" t="str">
            <v>Owner-Occupied</v>
          </cell>
          <cell r="N9405">
            <v>4</v>
          </cell>
          <cell r="O9405">
            <v>42178</v>
          </cell>
          <cell r="P9405" t="str">
            <v>Current</v>
          </cell>
        </row>
        <row r="9406">
          <cell r="B9406">
            <v>42094</v>
          </cell>
          <cell r="C9406">
            <v>22</v>
          </cell>
          <cell r="D9406" t="str">
            <v>ON</v>
          </cell>
          <cell r="E9406" t="str">
            <v>Purchase</v>
          </cell>
          <cell r="F9406" t="str">
            <v>Fixed</v>
          </cell>
          <cell r="I9406">
            <v>34.85</v>
          </cell>
          <cell r="J9406">
            <v>34.57</v>
          </cell>
          <cell r="K9406" t="str">
            <v>Conv</v>
          </cell>
          <cell r="L9406">
            <v>171284.64</v>
          </cell>
          <cell r="M9406" t="str">
            <v>Owner-Occupied</v>
          </cell>
          <cell r="N9406">
            <v>0</v>
          </cell>
          <cell r="O9406">
            <v>43831</v>
          </cell>
          <cell r="P9406" t="str">
            <v>Current</v>
          </cell>
        </row>
        <row r="9407">
          <cell r="B9407">
            <v>41138</v>
          </cell>
          <cell r="C9407">
            <v>53</v>
          </cell>
          <cell r="D9407" t="str">
            <v>ON</v>
          </cell>
          <cell r="E9407" t="str">
            <v>Purchase</v>
          </cell>
          <cell r="F9407" t="str">
            <v>Fixed</v>
          </cell>
          <cell r="I9407">
            <v>30.44</v>
          </cell>
          <cell r="J9407">
            <v>30.44</v>
          </cell>
          <cell r="K9407" t="str">
            <v>HiRatio</v>
          </cell>
          <cell r="L9407">
            <v>310194.81</v>
          </cell>
          <cell r="M9407" t="str">
            <v>Owner-Occupied</v>
          </cell>
          <cell r="N9407">
            <v>0</v>
          </cell>
          <cell r="O9407">
            <v>43831</v>
          </cell>
          <cell r="P9407" t="str">
            <v>Current</v>
          </cell>
        </row>
        <row r="9408">
          <cell r="B9408">
            <v>42188</v>
          </cell>
          <cell r="C9408">
            <v>18</v>
          </cell>
          <cell r="D9408" t="str">
            <v>MB</v>
          </cell>
          <cell r="E9408" t="str">
            <v>Purchase</v>
          </cell>
          <cell r="F9408" t="str">
            <v>Fixed</v>
          </cell>
          <cell r="I9408">
            <v>38.450000000000003</v>
          </cell>
          <cell r="J9408">
            <v>24.84</v>
          </cell>
          <cell r="K9408" t="str">
            <v>HiRatio</v>
          </cell>
          <cell r="L9408">
            <v>238434.74</v>
          </cell>
          <cell r="M9408" t="str">
            <v>Owner-Occupied</v>
          </cell>
          <cell r="N9408">
            <v>0</v>
          </cell>
          <cell r="O9408">
            <v>43831</v>
          </cell>
          <cell r="P9408" t="str">
            <v>Current</v>
          </cell>
        </row>
        <row r="9409">
          <cell r="B9409">
            <v>41124</v>
          </cell>
          <cell r="C9409">
            <v>53</v>
          </cell>
          <cell r="D9409" t="str">
            <v>ON</v>
          </cell>
          <cell r="E9409" t="str">
            <v>Purchase</v>
          </cell>
          <cell r="F9409" t="str">
            <v>Fixed</v>
          </cell>
          <cell r="I9409">
            <v>27.22</v>
          </cell>
          <cell r="J9409">
            <v>25.79</v>
          </cell>
          <cell r="K9409" t="str">
            <v>HiRatio</v>
          </cell>
          <cell r="L9409">
            <v>0</v>
          </cell>
          <cell r="M9409" t="str">
            <v>Owner-Occupied</v>
          </cell>
          <cell r="N9409">
            <v>4</v>
          </cell>
          <cell r="O9409">
            <v>42139</v>
          </cell>
          <cell r="P9409" t="str">
            <v>Current</v>
          </cell>
        </row>
        <row r="9410">
          <cell r="B9410">
            <v>41901</v>
          </cell>
          <cell r="C9410">
            <v>28</v>
          </cell>
          <cell r="D9410" t="str">
            <v>ON</v>
          </cell>
          <cell r="E9410" t="str">
            <v>Refinance External</v>
          </cell>
          <cell r="F9410" t="str">
            <v>Fixed</v>
          </cell>
          <cell r="I9410">
            <v>38.299999999999997</v>
          </cell>
          <cell r="J9410">
            <v>23.32</v>
          </cell>
          <cell r="K9410" t="str">
            <v>Conv</v>
          </cell>
          <cell r="L9410">
            <v>239424.57</v>
          </cell>
          <cell r="M9410" t="str">
            <v>Owner-Occupied</v>
          </cell>
          <cell r="N9410">
            <v>0</v>
          </cell>
          <cell r="O9410">
            <v>43831</v>
          </cell>
          <cell r="P9410" t="str">
            <v>Current</v>
          </cell>
        </row>
        <row r="9411">
          <cell r="B9411">
            <v>42096</v>
          </cell>
          <cell r="C9411">
            <v>21</v>
          </cell>
          <cell r="D9411" t="str">
            <v>ON</v>
          </cell>
          <cell r="E9411" t="str">
            <v>Purchase</v>
          </cell>
          <cell r="F9411" t="str">
            <v>Fixed</v>
          </cell>
          <cell r="I9411">
            <v>35.5</v>
          </cell>
          <cell r="J9411">
            <v>22.73</v>
          </cell>
          <cell r="K9411" t="str">
            <v>HiRatio</v>
          </cell>
          <cell r="L9411">
            <v>222795.72</v>
          </cell>
          <cell r="M9411" t="str">
            <v>Owner-Occupied</v>
          </cell>
          <cell r="N9411">
            <v>0</v>
          </cell>
          <cell r="O9411">
            <v>43831</v>
          </cell>
          <cell r="P9411" t="str">
            <v>Current</v>
          </cell>
        </row>
        <row r="9412">
          <cell r="B9412">
            <v>42090</v>
          </cell>
          <cell r="C9412">
            <v>22</v>
          </cell>
          <cell r="D9412" t="str">
            <v>AB</v>
          </cell>
          <cell r="E9412" t="str">
            <v>Purchase</v>
          </cell>
          <cell r="F9412" t="str">
            <v>ARM</v>
          </cell>
          <cell r="I9412">
            <v>35.299999999999997</v>
          </cell>
          <cell r="J9412">
            <v>25.35</v>
          </cell>
          <cell r="K9412" t="str">
            <v>HiRatio</v>
          </cell>
          <cell r="L9412">
            <v>0</v>
          </cell>
          <cell r="M9412" t="str">
            <v>Owner-Occupied</v>
          </cell>
          <cell r="N9412">
            <v>4</v>
          </cell>
          <cell r="O9412">
            <v>42293</v>
          </cell>
          <cell r="P9412" t="str">
            <v>Current</v>
          </cell>
        </row>
        <row r="9413">
          <cell r="B9413">
            <v>41859</v>
          </cell>
          <cell r="C9413">
            <v>29</v>
          </cell>
          <cell r="D9413" t="str">
            <v>AB</v>
          </cell>
          <cell r="E9413" t="str">
            <v>Purchase</v>
          </cell>
          <cell r="F9413" t="str">
            <v>Fixed</v>
          </cell>
          <cell r="I9413">
            <v>35.369999999999997</v>
          </cell>
          <cell r="J9413">
            <v>35.18</v>
          </cell>
          <cell r="K9413" t="str">
            <v>HiRatio</v>
          </cell>
          <cell r="L9413">
            <v>355452.47</v>
          </cell>
          <cell r="M9413" t="str">
            <v>Owner-Occupied</v>
          </cell>
          <cell r="N9413">
            <v>0</v>
          </cell>
          <cell r="O9413">
            <v>43831</v>
          </cell>
          <cell r="P9413" t="str">
            <v>Current</v>
          </cell>
        </row>
        <row r="9414">
          <cell r="B9414">
            <v>40665</v>
          </cell>
          <cell r="C9414">
            <v>68</v>
          </cell>
          <cell r="D9414" t="str">
            <v>ON</v>
          </cell>
          <cell r="E9414" t="str">
            <v>Purchase</v>
          </cell>
          <cell r="F9414" t="str">
            <v>ARM</v>
          </cell>
          <cell r="I9414">
            <v>24.53</v>
          </cell>
          <cell r="J9414">
            <v>20.82</v>
          </cell>
          <cell r="K9414" t="str">
            <v>HiRatio</v>
          </cell>
          <cell r="L9414">
            <v>0</v>
          </cell>
          <cell r="M9414" t="str">
            <v>Owner-Occupied</v>
          </cell>
          <cell r="N9414">
            <v>4</v>
          </cell>
          <cell r="O9414">
            <v>41156</v>
          </cell>
          <cell r="P9414" t="str">
            <v>Current</v>
          </cell>
        </row>
        <row r="9415">
          <cell r="B9415">
            <v>42248</v>
          </cell>
          <cell r="C9415">
            <v>16</v>
          </cell>
          <cell r="D9415" t="str">
            <v>ON</v>
          </cell>
          <cell r="E9415" t="str">
            <v>Purchase</v>
          </cell>
          <cell r="F9415" t="str">
            <v>Fixed</v>
          </cell>
          <cell r="I9415">
            <v>43.37</v>
          </cell>
          <cell r="J9415">
            <v>30.97</v>
          </cell>
          <cell r="K9415" t="str">
            <v>HiRatio</v>
          </cell>
          <cell r="L9415">
            <v>160447.23000000001</v>
          </cell>
          <cell r="M9415" t="str">
            <v>Owner-Occupied</v>
          </cell>
          <cell r="N9415">
            <v>0</v>
          </cell>
          <cell r="O9415">
            <v>43831</v>
          </cell>
          <cell r="P9415" t="str">
            <v>Current</v>
          </cell>
        </row>
        <row r="9416">
          <cell r="B9416">
            <v>42488</v>
          </cell>
          <cell r="C9416">
            <v>9</v>
          </cell>
          <cell r="D9416" t="str">
            <v>BC</v>
          </cell>
          <cell r="E9416" t="str">
            <v>Purchase</v>
          </cell>
          <cell r="F9416" t="str">
            <v>ARM</v>
          </cell>
          <cell r="I9416">
            <v>32.1</v>
          </cell>
          <cell r="J9416">
            <v>24.29</v>
          </cell>
          <cell r="K9416" t="str">
            <v>Conv</v>
          </cell>
          <cell r="L9416">
            <v>559319.32999999996</v>
          </cell>
          <cell r="M9416" t="str">
            <v>Owner-Occupied</v>
          </cell>
          <cell r="N9416">
            <v>0</v>
          </cell>
          <cell r="O9416">
            <v>43831</v>
          </cell>
          <cell r="P9416" t="str">
            <v>Current</v>
          </cell>
        </row>
        <row r="9417">
          <cell r="B9417">
            <v>42475</v>
          </cell>
          <cell r="C9417">
            <v>9</v>
          </cell>
          <cell r="D9417" t="str">
            <v>ON</v>
          </cell>
          <cell r="E9417" t="str">
            <v>Refinance External</v>
          </cell>
          <cell r="F9417" t="str">
            <v>Fixed</v>
          </cell>
          <cell r="I9417">
            <v>33.03</v>
          </cell>
          <cell r="J9417">
            <v>26.92</v>
          </cell>
          <cell r="K9417" t="str">
            <v>Conv</v>
          </cell>
          <cell r="L9417">
            <v>510566.76</v>
          </cell>
          <cell r="M9417" t="str">
            <v>Owner-Occupied</v>
          </cell>
          <cell r="N9417">
            <v>0</v>
          </cell>
          <cell r="O9417">
            <v>43831</v>
          </cell>
          <cell r="P9417" t="str">
            <v>Current</v>
          </cell>
        </row>
        <row r="9418">
          <cell r="B9418">
            <v>42023</v>
          </cell>
          <cell r="C9418">
            <v>24</v>
          </cell>
          <cell r="D9418" t="str">
            <v>ON</v>
          </cell>
          <cell r="E9418" t="str">
            <v>Transfer</v>
          </cell>
          <cell r="F9418" t="str">
            <v>ARM</v>
          </cell>
          <cell r="I9418">
            <v>22.26</v>
          </cell>
          <cell r="J9418">
            <v>17.559999999999999</v>
          </cell>
          <cell r="K9418" t="str">
            <v>Conv</v>
          </cell>
          <cell r="L9418">
            <v>166419.56</v>
          </cell>
          <cell r="M9418" t="str">
            <v>Owner-Occupied</v>
          </cell>
          <cell r="N9418">
            <v>0</v>
          </cell>
          <cell r="O9418">
            <v>43831</v>
          </cell>
          <cell r="P9418" t="str">
            <v>Current</v>
          </cell>
        </row>
        <row r="9419">
          <cell r="B9419">
            <v>41106</v>
          </cell>
          <cell r="C9419">
            <v>54</v>
          </cell>
          <cell r="D9419" t="str">
            <v>ON</v>
          </cell>
          <cell r="E9419" t="str">
            <v>Purchase</v>
          </cell>
          <cell r="F9419" t="str">
            <v>Fixed</v>
          </cell>
          <cell r="I9419">
            <v>32.74</v>
          </cell>
          <cell r="J9419">
            <v>27.66</v>
          </cell>
          <cell r="K9419" t="str">
            <v>HiRatio</v>
          </cell>
          <cell r="L9419">
            <v>0</v>
          </cell>
          <cell r="M9419" t="str">
            <v>Owner-Occupied</v>
          </cell>
          <cell r="N9419">
            <v>4</v>
          </cell>
          <cell r="O9419">
            <v>42725</v>
          </cell>
          <cell r="P9419" t="str">
            <v>Current</v>
          </cell>
        </row>
        <row r="9420">
          <cell r="B9420">
            <v>42206</v>
          </cell>
          <cell r="C9420">
            <v>18</v>
          </cell>
          <cell r="D9420" t="str">
            <v>ON</v>
          </cell>
          <cell r="E9420" t="str">
            <v>Transfer</v>
          </cell>
          <cell r="F9420" t="str">
            <v>Fixed</v>
          </cell>
          <cell r="I9420">
            <v>37.49</v>
          </cell>
          <cell r="J9420">
            <v>21.76</v>
          </cell>
          <cell r="K9420" t="str">
            <v>Conv</v>
          </cell>
          <cell r="L9420">
            <v>146737.76999999999</v>
          </cell>
          <cell r="M9420" t="str">
            <v>Owner-Occupied</v>
          </cell>
          <cell r="N9420">
            <v>0</v>
          </cell>
          <cell r="O9420">
            <v>43831</v>
          </cell>
          <cell r="P9420" t="str">
            <v>Current</v>
          </cell>
        </row>
        <row r="9421">
          <cell r="B9421">
            <v>42146</v>
          </cell>
          <cell r="C9421">
            <v>20</v>
          </cell>
          <cell r="D9421" t="str">
            <v>NS</v>
          </cell>
          <cell r="E9421" t="str">
            <v>Transfer</v>
          </cell>
          <cell r="F9421" t="str">
            <v>Fixed</v>
          </cell>
          <cell r="I9421">
            <v>23.78</v>
          </cell>
          <cell r="J9421">
            <v>23.4</v>
          </cell>
          <cell r="K9421" t="str">
            <v>Conv</v>
          </cell>
          <cell r="L9421">
            <v>165384.16</v>
          </cell>
          <cell r="M9421" t="str">
            <v>Owner-Occupied</v>
          </cell>
          <cell r="N9421">
            <v>0</v>
          </cell>
          <cell r="O9421">
            <v>43831</v>
          </cell>
          <cell r="P9421" t="str">
            <v>Current</v>
          </cell>
        </row>
        <row r="9422">
          <cell r="B9422">
            <v>42345</v>
          </cell>
          <cell r="C9422">
            <v>13</v>
          </cell>
          <cell r="D9422" t="str">
            <v>ON</v>
          </cell>
          <cell r="E9422" t="str">
            <v>Purchase</v>
          </cell>
          <cell r="F9422" t="str">
            <v>ARM</v>
          </cell>
          <cell r="I9422">
            <v>29.76</v>
          </cell>
          <cell r="J9422">
            <v>29.26</v>
          </cell>
          <cell r="K9422" t="str">
            <v>Conv</v>
          </cell>
          <cell r="L9422">
            <v>385813.89</v>
          </cell>
          <cell r="M9422" t="str">
            <v>Owner-Occupied</v>
          </cell>
          <cell r="N9422">
            <v>0</v>
          </cell>
          <cell r="O9422">
            <v>43831</v>
          </cell>
          <cell r="P9422" t="str">
            <v>Current</v>
          </cell>
        </row>
        <row r="9423">
          <cell r="B9423">
            <v>42069</v>
          </cell>
          <cell r="C9423">
            <v>22</v>
          </cell>
          <cell r="D9423" t="str">
            <v>BC</v>
          </cell>
          <cell r="E9423" t="str">
            <v>Refinance External</v>
          </cell>
          <cell r="F9423" t="str">
            <v>Fixed</v>
          </cell>
          <cell r="I9423">
            <v>29.11</v>
          </cell>
          <cell r="J9423">
            <v>18.82</v>
          </cell>
          <cell r="K9423" t="str">
            <v>Conv</v>
          </cell>
          <cell r="L9423">
            <v>551964.26</v>
          </cell>
          <cell r="M9423" t="str">
            <v>Owner-Occupied</v>
          </cell>
          <cell r="N9423">
            <v>0</v>
          </cell>
          <cell r="O9423">
            <v>43831</v>
          </cell>
          <cell r="P9423" t="str">
            <v>Current</v>
          </cell>
        </row>
        <row r="9424">
          <cell r="B9424">
            <v>42506</v>
          </cell>
          <cell r="C9424">
            <v>8</v>
          </cell>
          <cell r="D9424" t="str">
            <v>ON</v>
          </cell>
          <cell r="E9424" t="str">
            <v>Purchase</v>
          </cell>
          <cell r="F9424" t="str">
            <v>Fixed</v>
          </cell>
          <cell r="I9424">
            <v>32.049999999999997</v>
          </cell>
          <cell r="J9424">
            <v>28.68</v>
          </cell>
          <cell r="K9424" t="str">
            <v>HiRatio</v>
          </cell>
          <cell r="L9424">
            <v>320337.53999999998</v>
          </cell>
          <cell r="M9424" t="str">
            <v>Owner-Occupied</v>
          </cell>
          <cell r="N9424">
            <v>0</v>
          </cell>
          <cell r="O9424">
            <v>43831</v>
          </cell>
          <cell r="P9424" t="str">
            <v>Current</v>
          </cell>
        </row>
        <row r="9425">
          <cell r="B9425">
            <v>42300</v>
          </cell>
          <cell r="C9425">
            <v>15</v>
          </cell>
          <cell r="D9425" t="str">
            <v>ON</v>
          </cell>
          <cell r="E9425" t="str">
            <v>Purchase</v>
          </cell>
          <cell r="F9425" t="str">
            <v>ARM</v>
          </cell>
          <cell r="I9425">
            <v>29.3</v>
          </cell>
          <cell r="J9425">
            <v>18.32</v>
          </cell>
          <cell r="K9425" t="str">
            <v>Conv</v>
          </cell>
          <cell r="L9425">
            <v>543327.98</v>
          </cell>
          <cell r="M9425" t="str">
            <v>Owner-Occupied</v>
          </cell>
          <cell r="N9425">
            <v>0</v>
          </cell>
          <cell r="O9425">
            <v>43831</v>
          </cell>
          <cell r="P9425" t="str">
            <v>Current</v>
          </cell>
        </row>
        <row r="9426">
          <cell r="B9426">
            <v>41390</v>
          </cell>
          <cell r="C9426">
            <v>45</v>
          </cell>
          <cell r="D9426" t="str">
            <v>BC</v>
          </cell>
          <cell r="E9426" t="str">
            <v>Purchase</v>
          </cell>
          <cell r="F9426" t="str">
            <v>Fixed</v>
          </cell>
          <cell r="I9426">
            <v>29.41</v>
          </cell>
          <cell r="J9426">
            <v>28.42</v>
          </cell>
          <cell r="K9426" t="str">
            <v>HiRatio</v>
          </cell>
          <cell r="L9426">
            <v>162249.82999999999</v>
          </cell>
          <cell r="M9426" t="str">
            <v>Owner-Occupied</v>
          </cell>
          <cell r="N9426">
            <v>0</v>
          </cell>
          <cell r="O9426">
            <v>43831</v>
          </cell>
          <cell r="P9426" t="str">
            <v>Current</v>
          </cell>
        </row>
        <row r="9427">
          <cell r="B9427">
            <v>41814</v>
          </cell>
          <cell r="C9427">
            <v>31</v>
          </cell>
          <cell r="D9427" t="str">
            <v>ON</v>
          </cell>
          <cell r="E9427" t="str">
            <v>Refinance External</v>
          </cell>
          <cell r="F9427" t="str">
            <v>ARM</v>
          </cell>
          <cell r="I9427">
            <v>29.33</v>
          </cell>
          <cell r="J9427">
            <v>28.3</v>
          </cell>
          <cell r="K9427" t="str">
            <v>Conv</v>
          </cell>
          <cell r="L9427">
            <v>0</v>
          </cell>
          <cell r="M9427" t="str">
            <v>Owner-Occupied</v>
          </cell>
          <cell r="N9427">
            <v>4</v>
          </cell>
          <cell r="O9427">
            <v>42291</v>
          </cell>
          <cell r="P9427" t="str">
            <v>Current</v>
          </cell>
        </row>
        <row r="9428">
          <cell r="B9428">
            <v>41915</v>
          </cell>
          <cell r="C9428">
            <v>27</v>
          </cell>
          <cell r="D9428" t="str">
            <v>ON</v>
          </cell>
          <cell r="E9428" t="str">
            <v>Purchase</v>
          </cell>
          <cell r="F9428" t="str">
            <v>Fixed</v>
          </cell>
          <cell r="I9428">
            <v>36.4</v>
          </cell>
          <cell r="J9428">
            <v>23.31</v>
          </cell>
          <cell r="K9428" t="str">
            <v>HiRatio</v>
          </cell>
          <cell r="L9428">
            <v>189419.6</v>
          </cell>
          <cell r="M9428" t="str">
            <v>Owner-Occupied</v>
          </cell>
          <cell r="N9428">
            <v>0</v>
          </cell>
          <cell r="O9428">
            <v>43831</v>
          </cell>
          <cell r="P9428" t="str">
            <v>Current</v>
          </cell>
        </row>
        <row r="9429">
          <cell r="B9429">
            <v>42150</v>
          </cell>
          <cell r="C9429">
            <v>20</v>
          </cell>
          <cell r="D9429" t="str">
            <v>BC</v>
          </cell>
          <cell r="E9429" t="str">
            <v>Purchase</v>
          </cell>
          <cell r="F9429" t="str">
            <v>Fixed</v>
          </cell>
          <cell r="I9429">
            <v>34.15</v>
          </cell>
          <cell r="J9429">
            <v>20.34</v>
          </cell>
          <cell r="K9429" t="str">
            <v>HiRatio</v>
          </cell>
          <cell r="L9429">
            <v>269077.43</v>
          </cell>
          <cell r="M9429" t="str">
            <v>Owner-Occupied</v>
          </cell>
          <cell r="N9429">
            <v>0</v>
          </cell>
          <cell r="O9429">
            <v>43831</v>
          </cell>
          <cell r="P9429" t="str">
            <v>Current</v>
          </cell>
        </row>
        <row r="9430">
          <cell r="B9430">
            <v>41089</v>
          </cell>
          <cell r="C9430">
            <v>55</v>
          </cell>
          <cell r="D9430" t="str">
            <v>ON</v>
          </cell>
          <cell r="E9430" t="str">
            <v>Refinance External</v>
          </cell>
          <cell r="F9430" t="str">
            <v>Fixed</v>
          </cell>
          <cell r="I9430">
            <v>25.11</v>
          </cell>
          <cell r="J9430">
            <v>12.58</v>
          </cell>
          <cell r="K9430" t="str">
            <v>HiRatio</v>
          </cell>
          <cell r="L9430">
            <v>0</v>
          </cell>
          <cell r="M9430" t="str">
            <v>Owner-Occupied</v>
          </cell>
          <cell r="N9430">
            <v>4</v>
          </cell>
          <cell r="O9430">
            <v>42604</v>
          </cell>
          <cell r="P9430" t="str">
            <v>Current</v>
          </cell>
        </row>
        <row r="9431">
          <cell r="B9431">
            <v>41122</v>
          </cell>
          <cell r="C9431">
            <v>53</v>
          </cell>
          <cell r="D9431" t="str">
            <v>AB</v>
          </cell>
          <cell r="E9431" t="str">
            <v>Purchase</v>
          </cell>
          <cell r="F9431" t="str">
            <v>Fixed</v>
          </cell>
          <cell r="I9431">
            <v>33.700000000000003</v>
          </cell>
          <cell r="J9431">
            <v>23.73</v>
          </cell>
          <cell r="K9431" t="str">
            <v>HiRatio</v>
          </cell>
          <cell r="L9431">
            <v>667401.89</v>
          </cell>
          <cell r="M9431" t="str">
            <v>Owner-Occupied</v>
          </cell>
          <cell r="N9431">
            <v>0</v>
          </cell>
          <cell r="O9431">
            <v>43831</v>
          </cell>
          <cell r="P9431" t="str">
            <v>Current</v>
          </cell>
        </row>
        <row r="9432">
          <cell r="B9432">
            <v>40732</v>
          </cell>
          <cell r="C9432">
            <v>66</v>
          </cell>
          <cell r="D9432" t="str">
            <v>AB</v>
          </cell>
          <cell r="E9432" t="str">
            <v>Refinance External</v>
          </cell>
          <cell r="F9432" t="str">
            <v>Fixed</v>
          </cell>
          <cell r="I9432">
            <v>24.98</v>
          </cell>
          <cell r="J9432">
            <v>24.98</v>
          </cell>
          <cell r="K9432" t="str">
            <v>Conv</v>
          </cell>
          <cell r="L9432">
            <v>161687.06</v>
          </cell>
          <cell r="M9432" t="str">
            <v>Owner-Occupied</v>
          </cell>
          <cell r="N9432">
            <v>0</v>
          </cell>
          <cell r="O9432">
            <v>43831</v>
          </cell>
          <cell r="P9432" t="str">
            <v>Current</v>
          </cell>
        </row>
        <row r="9433">
          <cell r="B9433">
            <v>42446</v>
          </cell>
          <cell r="C9433">
            <v>10</v>
          </cell>
          <cell r="D9433" t="str">
            <v>ON</v>
          </cell>
          <cell r="E9433" t="str">
            <v>Refinance External</v>
          </cell>
          <cell r="F9433" t="str">
            <v>Fixed</v>
          </cell>
          <cell r="I9433">
            <v>18.43</v>
          </cell>
          <cell r="J9433">
            <v>17.350000000000001</v>
          </cell>
          <cell r="K9433" t="str">
            <v>Conv</v>
          </cell>
          <cell r="L9433">
            <v>353712.59</v>
          </cell>
          <cell r="M9433" t="str">
            <v>Owner-Occupied</v>
          </cell>
          <cell r="N9433">
            <v>0</v>
          </cell>
          <cell r="O9433">
            <v>43831</v>
          </cell>
          <cell r="P9433" t="str">
            <v>Current</v>
          </cell>
        </row>
        <row r="9434">
          <cell r="B9434">
            <v>41995</v>
          </cell>
          <cell r="C9434">
            <v>25</v>
          </cell>
          <cell r="D9434" t="str">
            <v>BC</v>
          </cell>
          <cell r="E9434" t="str">
            <v>Transfer</v>
          </cell>
          <cell r="F9434" t="str">
            <v>Fixed</v>
          </cell>
          <cell r="I9434">
            <v>23.81</v>
          </cell>
          <cell r="J9434">
            <v>23.03</v>
          </cell>
          <cell r="K9434" t="str">
            <v>Conv</v>
          </cell>
          <cell r="L9434">
            <v>285817.67</v>
          </cell>
          <cell r="M9434" t="str">
            <v>Owner-Occupied</v>
          </cell>
          <cell r="N9434">
            <v>0</v>
          </cell>
          <cell r="O9434">
            <v>43831</v>
          </cell>
          <cell r="P9434" t="str">
            <v>Current</v>
          </cell>
        </row>
        <row r="9435">
          <cell r="B9435">
            <v>42422</v>
          </cell>
          <cell r="C9435">
            <v>11</v>
          </cell>
          <cell r="D9435" t="str">
            <v>BC</v>
          </cell>
          <cell r="E9435" t="str">
            <v>Purchase</v>
          </cell>
          <cell r="F9435" t="str">
            <v>Fixed</v>
          </cell>
          <cell r="I9435">
            <v>31.54</v>
          </cell>
          <cell r="J9435">
            <v>19.09</v>
          </cell>
          <cell r="K9435" t="str">
            <v>Conv</v>
          </cell>
          <cell r="L9435">
            <v>193636.29</v>
          </cell>
          <cell r="M9435" t="str">
            <v>Owner-Occupied</v>
          </cell>
          <cell r="N9435">
            <v>0</v>
          </cell>
          <cell r="O9435">
            <v>43831</v>
          </cell>
          <cell r="P9435" t="str">
            <v>Current</v>
          </cell>
        </row>
        <row r="9436">
          <cell r="B9436">
            <v>42139</v>
          </cell>
          <cell r="C9436">
            <v>20</v>
          </cell>
          <cell r="D9436" t="str">
            <v>SK</v>
          </cell>
          <cell r="E9436" t="str">
            <v>Purchase</v>
          </cell>
          <cell r="F9436" t="str">
            <v>ARM</v>
          </cell>
          <cell r="I9436">
            <v>29.19</v>
          </cell>
          <cell r="J9436">
            <v>16.28</v>
          </cell>
          <cell r="K9436" t="str">
            <v>HiRatio</v>
          </cell>
          <cell r="L9436">
            <v>299183.90999999997</v>
          </cell>
          <cell r="M9436" t="str">
            <v>Owner-Occupied</v>
          </cell>
          <cell r="N9436">
            <v>0</v>
          </cell>
          <cell r="O9436">
            <v>43831</v>
          </cell>
          <cell r="P9436" t="str">
            <v>Current</v>
          </cell>
        </row>
        <row r="9437">
          <cell r="B9437">
            <v>40667</v>
          </cell>
          <cell r="C9437">
            <v>68</v>
          </cell>
          <cell r="D9437" t="str">
            <v>ON</v>
          </cell>
          <cell r="E9437" t="str">
            <v>Purchase</v>
          </cell>
          <cell r="F9437" t="str">
            <v>Fixed</v>
          </cell>
          <cell r="I9437">
            <v>36.31</v>
          </cell>
          <cell r="J9437">
            <v>33.68</v>
          </cell>
          <cell r="K9437" t="str">
            <v>Conv</v>
          </cell>
          <cell r="L9437">
            <v>411973.51</v>
          </cell>
          <cell r="M9437" t="str">
            <v>Owner-Occupied</v>
          </cell>
          <cell r="N9437">
            <v>0</v>
          </cell>
          <cell r="O9437">
            <v>43831</v>
          </cell>
          <cell r="P9437" t="str">
            <v>Current</v>
          </cell>
        </row>
        <row r="9438">
          <cell r="B9438">
            <v>42443</v>
          </cell>
          <cell r="C9438">
            <v>10</v>
          </cell>
          <cell r="D9438" t="str">
            <v>ON</v>
          </cell>
          <cell r="E9438" t="str">
            <v>Purchase</v>
          </cell>
          <cell r="F9438" t="str">
            <v>Fixed</v>
          </cell>
          <cell r="I9438">
            <v>43.92</v>
          </cell>
          <cell r="J9438">
            <v>14.81</v>
          </cell>
          <cell r="K9438" t="str">
            <v>HiRatio</v>
          </cell>
          <cell r="L9438">
            <v>287231.87</v>
          </cell>
          <cell r="M9438" t="str">
            <v>Owner-Occupied</v>
          </cell>
          <cell r="N9438">
            <v>0</v>
          </cell>
          <cell r="O9438">
            <v>43831</v>
          </cell>
          <cell r="P9438" t="str">
            <v>Current</v>
          </cell>
        </row>
        <row r="9439">
          <cell r="B9439">
            <v>42482</v>
          </cell>
          <cell r="C9439">
            <v>9</v>
          </cell>
          <cell r="D9439" t="str">
            <v>ON</v>
          </cell>
          <cell r="E9439" t="str">
            <v>Refinance External</v>
          </cell>
          <cell r="F9439" t="str">
            <v>Fixed</v>
          </cell>
          <cell r="I9439">
            <v>37.85</v>
          </cell>
          <cell r="J9439">
            <v>31.19</v>
          </cell>
          <cell r="K9439" t="str">
            <v>Conv</v>
          </cell>
          <cell r="L9439">
            <v>410585.16</v>
          </cell>
          <cell r="M9439" t="str">
            <v>Owner-Occupied</v>
          </cell>
          <cell r="N9439">
            <v>0</v>
          </cell>
          <cell r="O9439">
            <v>43831</v>
          </cell>
          <cell r="P9439" t="str">
            <v>Current</v>
          </cell>
        </row>
        <row r="9440">
          <cell r="B9440">
            <v>42537</v>
          </cell>
          <cell r="C9440">
            <v>7</v>
          </cell>
          <cell r="D9440" t="str">
            <v>ON</v>
          </cell>
          <cell r="E9440" t="str">
            <v>Purchase</v>
          </cell>
          <cell r="F9440" t="str">
            <v>ARM</v>
          </cell>
          <cell r="I9440">
            <v>36.47</v>
          </cell>
          <cell r="J9440">
            <v>15.94</v>
          </cell>
          <cell r="K9440" t="str">
            <v>HiRatio</v>
          </cell>
          <cell r="L9440">
            <v>270729.61</v>
          </cell>
          <cell r="M9440" t="str">
            <v>Second Home</v>
          </cell>
          <cell r="N9440">
            <v>0</v>
          </cell>
          <cell r="O9440">
            <v>43831</v>
          </cell>
          <cell r="P9440" t="str">
            <v>Current</v>
          </cell>
        </row>
        <row r="9441">
          <cell r="B9441">
            <v>41547</v>
          </cell>
          <cell r="C9441">
            <v>40</v>
          </cell>
          <cell r="D9441" t="str">
            <v>AB</v>
          </cell>
          <cell r="E9441" t="str">
            <v>Purchase</v>
          </cell>
          <cell r="F9441" t="str">
            <v>Fixed</v>
          </cell>
          <cell r="I9441">
            <v>32.89</v>
          </cell>
          <cell r="J9441">
            <v>26.69</v>
          </cell>
          <cell r="K9441" t="str">
            <v>HiRatio</v>
          </cell>
          <cell r="L9441">
            <v>350441.07</v>
          </cell>
          <cell r="M9441" t="str">
            <v>Owner-Occupied</v>
          </cell>
          <cell r="N9441">
            <v>0</v>
          </cell>
          <cell r="O9441">
            <v>43831</v>
          </cell>
          <cell r="P9441" t="str">
            <v>Current</v>
          </cell>
        </row>
        <row r="9442">
          <cell r="B9442">
            <v>42150</v>
          </cell>
          <cell r="C9442">
            <v>20</v>
          </cell>
          <cell r="D9442" t="str">
            <v>ON</v>
          </cell>
          <cell r="E9442" t="str">
            <v>Purchase</v>
          </cell>
          <cell r="F9442" t="str">
            <v>Fixed</v>
          </cell>
          <cell r="I9442">
            <v>20.239999999999998</v>
          </cell>
          <cell r="J9442">
            <v>19.75</v>
          </cell>
          <cell r="K9442" t="str">
            <v>Conv</v>
          </cell>
          <cell r="L9442">
            <v>280662.23</v>
          </cell>
          <cell r="M9442" t="str">
            <v>Owner-Occupied</v>
          </cell>
          <cell r="N9442">
            <v>0</v>
          </cell>
          <cell r="O9442">
            <v>43831</v>
          </cell>
          <cell r="P9442" t="str">
            <v>Current</v>
          </cell>
        </row>
        <row r="9443">
          <cell r="B9443">
            <v>42251</v>
          </cell>
          <cell r="C9443">
            <v>16</v>
          </cell>
          <cell r="D9443" t="str">
            <v>ON</v>
          </cell>
          <cell r="E9443" t="str">
            <v>Refinance External</v>
          </cell>
          <cell r="F9443" t="str">
            <v>ARM</v>
          </cell>
          <cell r="I9443">
            <v>33.65</v>
          </cell>
          <cell r="J9443">
            <v>27.56</v>
          </cell>
          <cell r="K9443" t="str">
            <v>Conv</v>
          </cell>
          <cell r="L9443">
            <v>148160.54999999999</v>
          </cell>
          <cell r="M9443" t="str">
            <v>Owner-Occupied</v>
          </cell>
          <cell r="N9443">
            <v>0</v>
          </cell>
          <cell r="O9443">
            <v>43831</v>
          </cell>
          <cell r="P9443" t="str">
            <v>Current</v>
          </cell>
        </row>
        <row r="9444">
          <cell r="B9444">
            <v>41505</v>
          </cell>
          <cell r="C9444">
            <v>41</v>
          </cell>
          <cell r="D9444" t="str">
            <v>ON</v>
          </cell>
          <cell r="E9444" t="str">
            <v>Refinance External</v>
          </cell>
          <cell r="F9444" t="str">
            <v>ARM</v>
          </cell>
          <cell r="I9444">
            <v>33.119999999999997</v>
          </cell>
          <cell r="J9444">
            <v>31.58</v>
          </cell>
          <cell r="K9444" t="str">
            <v>Conv</v>
          </cell>
          <cell r="L9444">
            <v>0</v>
          </cell>
          <cell r="M9444" t="str">
            <v>Owner-Occupied</v>
          </cell>
          <cell r="N9444">
            <v>4</v>
          </cell>
          <cell r="O9444">
            <v>42584</v>
          </cell>
          <cell r="P9444" t="str">
            <v>Current</v>
          </cell>
        </row>
        <row r="9445">
          <cell r="B9445">
            <v>40991</v>
          </cell>
          <cell r="C9445">
            <v>58</v>
          </cell>
          <cell r="D9445" t="str">
            <v>AB</v>
          </cell>
          <cell r="E9445" t="str">
            <v>Purchase</v>
          </cell>
          <cell r="F9445" t="str">
            <v>Fixed</v>
          </cell>
          <cell r="I9445">
            <v>43.77</v>
          </cell>
          <cell r="J9445">
            <v>34.68</v>
          </cell>
          <cell r="K9445" t="str">
            <v>HiRatio</v>
          </cell>
          <cell r="L9445">
            <v>330105.68</v>
          </cell>
          <cell r="M9445" t="str">
            <v>Owner-Occupied</v>
          </cell>
          <cell r="N9445">
            <v>0</v>
          </cell>
          <cell r="O9445">
            <v>43831</v>
          </cell>
          <cell r="P9445" t="str">
            <v>Current</v>
          </cell>
        </row>
        <row r="9446">
          <cell r="B9446">
            <v>42338</v>
          </cell>
          <cell r="C9446">
            <v>14</v>
          </cell>
          <cell r="D9446" t="str">
            <v>ON</v>
          </cell>
          <cell r="E9446" t="str">
            <v>Purchase</v>
          </cell>
          <cell r="F9446" t="str">
            <v>Fixed</v>
          </cell>
          <cell r="I9446">
            <v>43.98</v>
          </cell>
          <cell r="J9446">
            <v>23.83</v>
          </cell>
          <cell r="K9446" t="str">
            <v>Conv</v>
          </cell>
          <cell r="L9446">
            <v>294357.36</v>
          </cell>
          <cell r="M9446" t="str">
            <v>Owner-Occupied</v>
          </cell>
          <cell r="N9446">
            <v>0</v>
          </cell>
          <cell r="O9446">
            <v>43831</v>
          </cell>
          <cell r="P9446" t="str">
            <v>Current</v>
          </cell>
        </row>
        <row r="9447">
          <cell r="B9447">
            <v>40893</v>
          </cell>
          <cell r="C9447">
            <v>61</v>
          </cell>
          <cell r="D9447" t="str">
            <v>AB</v>
          </cell>
          <cell r="E9447" t="str">
            <v>Purchase</v>
          </cell>
          <cell r="F9447" t="str">
            <v>ARM</v>
          </cell>
          <cell r="I9447">
            <v>28.11</v>
          </cell>
          <cell r="J9447">
            <v>9.27</v>
          </cell>
          <cell r="K9447" t="str">
            <v>HiRatio</v>
          </cell>
          <cell r="L9447">
            <v>134158.1</v>
          </cell>
          <cell r="M9447" t="str">
            <v>Owner-Occupied</v>
          </cell>
          <cell r="N9447">
            <v>0</v>
          </cell>
          <cell r="O9447">
            <v>43831</v>
          </cell>
          <cell r="P9447" t="str">
            <v>Current</v>
          </cell>
        </row>
        <row r="9448">
          <cell r="B9448">
            <v>41814</v>
          </cell>
          <cell r="C9448">
            <v>31</v>
          </cell>
          <cell r="D9448" t="str">
            <v>BC</v>
          </cell>
          <cell r="E9448" t="str">
            <v>Purchase</v>
          </cell>
          <cell r="F9448" t="str">
            <v>ARM</v>
          </cell>
          <cell r="I9448">
            <v>29.96</v>
          </cell>
          <cell r="J9448">
            <v>29.2</v>
          </cell>
          <cell r="K9448" t="str">
            <v>Conv</v>
          </cell>
          <cell r="L9448">
            <v>609366.89</v>
          </cell>
          <cell r="M9448" t="str">
            <v>Owner-Occupied</v>
          </cell>
          <cell r="N9448">
            <v>0</v>
          </cell>
          <cell r="O9448">
            <v>43831</v>
          </cell>
          <cell r="P9448" t="str">
            <v>Current</v>
          </cell>
        </row>
        <row r="9449">
          <cell r="B9449">
            <v>41162</v>
          </cell>
          <cell r="C9449">
            <v>52</v>
          </cell>
          <cell r="D9449" t="str">
            <v>ON</v>
          </cell>
          <cell r="E9449" t="str">
            <v>Purchase</v>
          </cell>
          <cell r="F9449" t="str">
            <v>Fixed</v>
          </cell>
          <cell r="I9449">
            <v>38.630000000000003</v>
          </cell>
          <cell r="J9449">
            <v>19.37</v>
          </cell>
          <cell r="K9449" t="str">
            <v>HiRatio</v>
          </cell>
          <cell r="L9449">
            <v>0</v>
          </cell>
          <cell r="M9449" t="str">
            <v>Owner-Occupied</v>
          </cell>
          <cell r="N9449">
            <v>4</v>
          </cell>
          <cell r="O9449">
            <v>41485</v>
          </cell>
          <cell r="P9449" t="str">
            <v>Current</v>
          </cell>
        </row>
        <row r="9450">
          <cell r="B9450">
            <v>42424</v>
          </cell>
          <cell r="C9450">
            <v>11</v>
          </cell>
          <cell r="D9450" t="str">
            <v>SK</v>
          </cell>
          <cell r="E9450" t="str">
            <v>Purchase</v>
          </cell>
          <cell r="F9450" t="str">
            <v>Fixed</v>
          </cell>
          <cell r="I9450">
            <v>28.78</v>
          </cell>
          <cell r="J9450">
            <v>28.42</v>
          </cell>
          <cell r="K9450" t="str">
            <v>HiRatio</v>
          </cell>
          <cell r="L9450">
            <v>258291.39</v>
          </cell>
          <cell r="M9450" t="str">
            <v>Owner-Occupied</v>
          </cell>
          <cell r="N9450">
            <v>0</v>
          </cell>
          <cell r="O9450">
            <v>43831</v>
          </cell>
          <cell r="P9450" t="str">
            <v>Current</v>
          </cell>
        </row>
        <row r="9451">
          <cell r="B9451">
            <v>41715</v>
          </cell>
          <cell r="C9451">
            <v>34</v>
          </cell>
          <cell r="D9451" t="str">
            <v>AB</v>
          </cell>
          <cell r="E9451" t="str">
            <v>Purchase</v>
          </cell>
          <cell r="F9451" t="str">
            <v>Fixed</v>
          </cell>
          <cell r="I9451">
            <v>29.06</v>
          </cell>
          <cell r="J9451">
            <v>14.43</v>
          </cell>
          <cell r="K9451" t="str">
            <v>Conv</v>
          </cell>
          <cell r="L9451">
            <v>156425.74</v>
          </cell>
          <cell r="M9451" t="str">
            <v>Owner-Occupied</v>
          </cell>
          <cell r="N9451">
            <v>0</v>
          </cell>
          <cell r="O9451">
            <v>43831</v>
          </cell>
          <cell r="P9451" t="str">
            <v>Current</v>
          </cell>
        </row>
        <row r="9452">
          <cell r="B9452">
            <v>41792</v>
          </cell>
          <cell r="C9452">
            <v>31</v>
          </cell>
          <cell r="D9452" t="str">
            <v>ON</v>
          </cell>
          <cell r="E9452" t="str">
            <v>Purchase</v>
          </cell>
          <cell r="F9452" t="str">
            <v>Fixed</v>
          </cell>
          <cell r="I9452">
            <v>42.24</v>
          </cell>
          <cell r="J9452">
            <v>31.96</v>
          </cell>
          <cell r="K9452" t="str">
            <v>Conv</v>
          </cell>
          <cell r="L9452">
            <v>0</v>
          </cell>
          <cell r="M9452" t="str">
            <v>Owner-Occupied</v>
          </cell>
          <cell r="N9452">
            <v>4</v>
          </cell>
          <cell r="O9452">
            <v>42290</v>
          </cell>
          <cell r="P9452" t="str">
            <v>Current</v>
          </cell>
        </row>
        <row r="9453">
          <cell r="B9453">
            <v>42573</v>
          </cell>
          <cell r="C9453">
            <v>6</v>
          </cell>
          <cell r="D9453" t="str">
            <v>ON</v>
          </cell>
          <cell r="E9453" t="str">
            <v>Purchase</v>
          </cell>
          <cell r="F9453" t="str">
            <v>Fixed</v>
          </cell>
          <cell r="I9453">
            <v>42.19</v>
          </cell>
          <cell r="J9453">
            <v>32.369999999999997</v>
          </cell>
          <cell r="K9453" t="str">
            <v>HiRatio</v>
          </cell>
          <cell r="L9453">
            <v>345072.78</v>
          </cell>
          <cell r="M9453" t="str">
            <v>Owner-Occupied</v>
          </cell>
          <cell r="N9453">
            <v>0</v>
          </cell>
          <cell r="O9453">
            <v>43831</v>
          </cell>
          <cell r="P9453" t="str">
            <v>Current</v>
          </cell>
        </row>
        <row r="9454">
          <cell r="B9454">
            <v>42124</v>
          </cell>
          <cell r="C9454">
            <v>21</v>
          </cell>
          <cell r="D9454" t="str">
            <v>ON</v>
          </cell>
          <cell r="E9454" t="str">
            <v>Refinance External</v>
          </cell>
          <cell r="F9454" t="str">
            <v>ARM</v>
          </cell>
          <cell r="I9454">
            <v>27.79</v>
          </cell>
          <cell r="J9454">
            <v>14.75</v>
          </cell>
          <cell r="K9454" t="str">
            <v>Conv</v>
          </cell>
          <cell r="L9454">
            <v>266873.27</v>
          </cell>
          <cell r="M9454" t="str">
            <v>Owner-Occupied</v>
          </cell>
          <cell r="N9454">
            <v>0</v>
          </cell>
          <cell r="O9454">
            <v>43831</v>
          </cell>
          <cell r="P9454" t="str">
            <v>0-29</v>
          </cell>
        </row>
        <row r="9455">
          <cell r="B9455">
            <v>42447</v>
          </cell>
          <cell r="C9455">
            <v>10</v>
          </cell>
          <cell r="D9455" t="str">
            <v>BC</v>
          </cell>
          <cell r="E9455" t="str">
            <v>Transfer</v>
          </cell>
          <cell r="F9455" t="str">
            <v>Fixed</v>
          </cell>
          <cell r="I9455">
            <v>35.049999999999997</v>
          </cell>
          <cell r="J9455">
            <v>23.42</v>
          </cell>
          <cell r="K9455" t="str">
            <v>Conv</v>
          </cell>
          <cell r="L9455">
            <v>409917.29</v>
          </cell>
          <cell r="M9455" t="str">
            <v>Owner-Occupied</v>
          </cell>
          <cell r="N9455">
            <v>0</v>
          </cell>
          <cell r="O9455">
            <v>43831</v>
          </cell>
          <cell r="P9455" t="str">
            <v>Current</v>
          </cell>
        </row>
        <row r="9456">
          <cell r="B9456">
            <v>41172</v>
          </cell>
          <cell r="C9456">
            <v>52</v>
          </cell>
          <cell r="D9456" t="str">
            <v>ON</v>
          </cell>
          <cell r="E9456" t="str">
            <v>Purchase</v>
          </cell>
          <cell r="F9456" t="str">
            <v>Fixed</v>
          </cell>
          <cell r="I9456">
            <v>30.93</v>
          </cell>
          <cell r="J9456">
            <v>26.43</v>
          </cell>
          <cell r="K9456" t="str">
            <v>HiRatio</v>
          </cell>
          <cell r="L9456">
            <v>175149.81</v>
          </cell>
          <cell r="M9456" t="str">
            <v>Owner-Occupied</v>
          </cell>
          <cell r="N9456">
            <v>0</v>
          </cell>
          <cell r="O9456">
            <v>43831</v>
          </cell>
          <cell r="P9456" t="str">
            <v>Current</v>
          </cell>
        </row>
        <row r="9457">
          <cell r="B9457">
            <v>42321</v>
          </cell>
          <cell r="C9457">
            <v>14</v>
          </cell>
          <cell r="D9457" t="str">
            <v>ON</v>
          </cell>
          <cell r="E9457" t="str">
            <v>Transfer</v>
          </cell>
          <cell r="F9457" t="str">
            <v>Fixed</v>
          </cell>
          <cell r="I9457">
            <v>24.34</v>
          </cell>
          <cell r="J9457">
            <v>11.56</v>
          </cell>
          <cell r="K9457" t="str">
            <v>HiRatio</v>
          </cell>
          <cell r="L9457">
            <v>163478.10999999999</v>
          </cell>
          <cell r="M9457" t="str">
            <v>Owner-Occupied</v>
          </cell>
          <cell r="N9457">
            <v>0</v>
          </cell>
          <cell r="O9457">
            <v>43831</v>
          </cell>
          <cell r="P9457" t="str">
            <v>Current</v>
          </cell>
        </row>
        <row r="9458">
          <cell r="B9458">
            <v>41409</v>
          </cell>
          <cell r="C9458">
            <v>44</v>
          </cell>
          <cell r="D9458" t="str">
            <v>AB</v>
          </cell>
          <cell r="E9458" t="str">
            <v>Purchase</v>
          </cell>
          <cell r="F9458" t="str">
            <v>Fixed</v>
          </cell>
          <cell r="I9458">
            <v>40.630000000000003</v>
          </cell>
          <cell r="J9458">
            <v>27.68</v>
          </cell>
          <cell r="K9458" t="str">
            <v>HiRatio</v>
          </cell>
          <cell r="L9458">
            <v>239587.27</v>
          </cell>
          <cell r="M9458" t="str">
            <v>Owner-Occupied</v>
          </cell>
          <cell r="N9458">
            <v>0</v>
          </cell>
          <cell r="O9458">
            <v>43831</v>
          </cell>
          <cell r="P9458" t="str">
            <v>Current</v>
          </cell>
        </row>
        <row r="9459">
          <cell r="B9459">
            <v>40774</v>
          </cell>
          <cell r="C9459">
            <v>65</v>
          </cell>
          <cell r="D9459" t="str">
            <v>ON</v>
          </cell>
          <cell r="E9459" t="str">
            <v>Purchase</v>
          </cell>
          <cell r="I9459">
            <v>33.71</v>
          </cell>
          <cell r="J9459">
            <v>11.46</v>
          </cell>
          <cell r="K9459" t="str">
            <v>Other</v>
          </cell>
          <cell r="L9459">
            <v>0</v>
          </cell>
          <cell r="M9459" t="str">
            <v>Second Home</v>
          </cell>
          <cell r="N9459">
            <v>4</v>
          </cell>
          <cell r="O9459">
            <v>41879</v>
          </cell>
          <cell r="P9459" t="str">
            <v>Current</v>
          </cell>
        </row>
        <row r="9460">
          <cell r="B9460">
            <v>40627</v>
          </cell>
          <cell r="C9460">
            <v>70</v>
          </cell>
          <cell r="D9460" t="str">
            <v>ON</v>
          </cell>
          <cell r="E9460" t="str">
            <v>Purchase</v>
          </cell>
          <cell r="F9460" t="str">
            <v>Fixed</v>
          </cell>
          <cell r="I9460">
            <v>40.450000000000003</v>
          </cell>
          <cell r="J9460">
            <v>39.78</v>
          </cell>
          <cell r="K9460" t="str">
            <v>HiRatio</v>
          </cell>
          <cell r="L9460">
            <v>0</v>
          </cell>
          <cell r="M9460" t="str">
            <v>Owner-Occupied</v>
          </cell>
          <cell r="N9460">
            <v>4</v>
          </cell>
          <cell r="O9460">
            <v>41149</v>
          </cell>
          <cell r="P9460" t="str">
            <v>Current</v>
          </cell>
        </row>
        <row r="9461">
          <cell r="B9461">
            <v>42468</v>
          </cell>
          <cell r="C9461">
            <v>9</v>
          </cell>
          <cell r="D9461" t="str">
            <v>AB</v>
          </cell>
          <cell r="E9461" t="str">
            <v>Purchase</v>
          </cell>
          <cell r="F9461" t="str">
            <v>Fixed</v>
          </cell>
          <cell r="I9461">
            <v>32.9</v>
          </cell>
          <cell r="J9461">
            <v>26.33</v>
          </cell>
          <cell r="K9461" t="str">
            <v>HiRatio</v>
          </cell>
          <cell r="L9461">
            <v>300934.73</v>
          </cell>
          <cell r="M9461" t="str">
            <v>Owner-Occupied</v>
          </cell>
          <cell r="N9461">
            <v>0</v>
          </cell>
          <cell r="O9461">
            <v>43831</v>
          </cell>
          <cell r="P9461" t="str">
            <v>Current</v>
          </cell>
        </row>
        <row r="9462">
          <cell r="B9462">
            <v>41361</v>
          </cell>
          <cell r="C9462">
            <v>46</v>
          </cell>
          <cell r="D9462" t="str">
            <v>ON</v>
          </cell>
          <cell r="E9462" t="str">
            <v>Purchase</v>
          </cell>
          <cell r="F9462" t="str">
            <v>ARM</v>
          </cell>
          <cell r="I9462">
            <v>41.7</v>
          </cell>
          <cell r="J9462">
            <v>9.27</v>
          </cell>
          <cell r="K9462" t="str">
            <v>Conv</v>
          </cell>
          <cell r="L9462">
            <v>0</v>
          </cell>
          <cell r="M9462" t="str">
            <v>Rental</v>
          </cell>
          <cell r="N9462">
            <v>4</v>
          </cell>
          <cell r="O9462">
            <v>41544</v>
          </cell>
          <cell r="P9462" t="str">
            <v>Current</v>
          </cell>
        </row>
        <row r="9463">
          <cell r="B9463">
            <v>41729</v>
          </cell>
          <cell r="C9463">
            <v>34</v>
          </cell>
          <cell r="D9463" t="str">
            <v>AB</v>
          </cell>
          <cell r="E9463" t="str">
            <v>Purchase</v>
          </cell>
          <cell r="F9463" t="str">
            <v>ARM</v>
          </cell>
          <cell r="I9463">
            <v>31.87</v>
          </cell>
          <cell r="J9463">
            <v>21.37</v>
          </cell>
          <cell r="K9463" t="str">
            <v>HiRatio</v>
          </cell>
          <cell r="L9463">
            <v>365769.37</v>
          </cell>
          <cell r="M9463" t="str">
            <v>Owner-Occupied</v>
          </cell>
          <cell r="N9463">
            <v>0</v>
          </cell>
          <cell r="O9463">
            <v>43831</v>
          </cell>
          <cell r="P9463" t="str">
            <v>Current</v>
          </cell>
        </row>
        <row r="9464">
          <cell r="B9464">
            <v>42681</v>
          </cell>
          <cell r="C9464">
            <v>2</v>
          </cell>
          <cell r="D9464" t="str">
            <v>ON</v>
          </cell>
          <cell r="E9464" t="str">
            <v>Purchase</v>
          </cell>
          <cell r="F9464" t="str">
            <v>Fixed</v>
          </cell>
          <cell r="I9464">
            <v>37.270000000000003</v>
          </cell>
          <cell r="J9464">
            <v>29.9</v>
          </cell>
          <cell r="K9464" t="str">
            <v>HiRatio</v>
          </cell>
          <cell r="L9464">
            <v>323229.56</v>
          </cell>
          <cell r="M9464" t="str">
            <v>Owner-Occupied</v>
          </cell>
          <cell r="N9464">
            <v>0</v>
          </cell>
          <cell r="O9464">
            <v>43831</v>
          </cell>
          <cell r="P9464" t="str">
            <v>Current</v>
          </cell>
        </row>
        <row r="9465">
          <cell r="B9465">
            <v>42200</v>
          </cell>
          <cell r="C9465">
            <v>18</v>
          </cell>
          <cell r="D9465" t="str">
            <v>ON</v>
          </cell>
          <cell r="E9465" t="str">
            <v>Refinance External</v>
          </cell>
          <cell r="F9465" t="str">
            <v>ARM</v>
          </cell>
          <cell r="I9465">
            <v>11.34</v>
          </cell>
          <cell r="J9465">
            <v>7.3</v>
          </cell>
          <cell r="K9465" t="str">
            <v>Conv</v>
          </cell>
          <cell r="L9465">
            <v>105938.77</v>
          </cell>
          <cell r="M9465" t="str">
            <v>Owner-Occupied</v>
          </cell>
          <cell r="N9465">
            <v>0</v>
          </cell>
          <cell r="O9465">
            <v>43831</v>
          </cell>
          <cell r="P9465" t="str">
            <v>Current</v>
          </cell>
        </row>
        <row r="9466">
          <cell r="B9466">
            <v>42338</v>
          </cell>
          <cell r="C9466">
            <v>14</v>
          </cell>
          <cell r="D9466" t="str">
            <v>AB</v>
          </cell>
          <cell r="E9466" t="str">
            <v>Purchase</v>
          </cell>
          <cell r="F9466" t="str">
            <v>Fixed</v>
          </cell>
          <cell r="I9466">
            <v>33.96</v>
          </cell>
          <cell r="J9466">
            <v>20.149999999999999</v>
          </cell>
          <cell r="K9466" t="str">
            <v>HiRatio</v>
          </cell>
          <cell r="L9466">
            <v>450363.33</v>
          </cell>
          <cell r="M9466" t="str">
            <v>Owner-Occupied</v>
          </cell>
          <cell r="N9466">
            <v>0</v>
          </cell>
          <cell r="O9466">
            <v>43831</v>
          </cell>
          <cell r="P9466" t="str">
            <v>Current</v>
          </cell>
        </row>
        <row r="9467">
          <cell r="B9467">
            <v>42118</v>
          </cell>
          <cell r="C9467">
            <v>21</v>
          </cell>
          <cell r="D9467" t="str">
            <v>ON</v>
          </cell>
          <cell r="E9467" t="str">
            <v>Purchase</v>
          </cell>
          <cell r="F9467" t="str">
            <v>ARM</v>
          </cell>
          <cell r="I9467">
            <v>29.05</v>
          </cell>
          <cell r="J9467">
            <v>27.88</v>
          </cell>
          <cell r="K9467" t="str">
            <v>Conv</v>
          </cell>
          <cell r="L9467">
            <v>352567.99</v>
          </cell>
          <cell r="M9467" t="str">
            <v>Owner-Occupied</v>
          </cell>
          <cell r="N9467">
            <v>0</v>
          </cell>
          <cell r="O9467">
            <v>43831</v>
          </cell>
          <cell r="P9467" t="str">
            <v>Current</v>
          </cell>
        </row>
        <row r="9468">
          <cell r="B9468">
            <v>42335</v>
          </cell>
          <cell r="C9468">
            <v>14</v>
          </cell>
          <cell r="D9468" t="str">
            <v>AB</v>
          </cell>
          <cell r="E9468" t="str">
            <v>Purchase</v>
          </cell>
          <cell r="F9468" t="str">
            <v>Fixed</v>
          </cell>
          <cell r="I9468">
            <v>33.53</v>
          </cell>
          <cell r="J9468">
            <v>30.8</v>
          </cell>
          <cell r="K9468" t="str">
            <v>HiRatio</v>
          </cell>
          <cell r="L9468">
            <v>175053.61</v>
          </cell>
          <cell r="M9468" t="str">
            <v>Owner-Occupied</v>
          </cell>
          <cell r="N9468">
            <v>0</v>
          </cell>
          <cell r="O9468">
            <v>43831</v>
          </cell>
          <cell r="P9468" t="str">
            <v>Current</v>
          </cell>
        </row>
        <row r="9469">
          <cell r="B9469">
            <v>41733</v>
          </cell>
          <cell r="C9469">
            <v>33</v>
          </cell>
          <cell r="D9469" t="str">
            <v>ON</v>
          </cell>
          <cell r="E9469" t="str">
            <v>Refinance External</v>
          </cell>
          <cell r="F9469" t="str">
            <v>Fixed</v>
          </cell>
          <cell r="I9469">
            <v>21.89</v>
          </cell>
          <cell r="J9469">
            <v>16.850000000000001</v>
          </cell>
          <cell r="K9469" t="str">
            <v>Conv</v>
          </cell>
          <cell r="L9469">
            <v>134521.10999999999</v>
          </cell>
          <cell r="M9469" t="str">
            <v>Owner-Occupied</v>
          </cell>
          <cell r="N9469">
            <v>0</v>
          </cell>
          <cell r="O9469">
            <v>43831</v>
          </cell>
          <cell r="P9469" t="str">
            <v>Current</v>
          </cell>
        </row>
        <row r="9470">
          <cell r="B9470">
            <v>41669</v>
          </cell>
          <cell r="C9470">
            <v>36</v>
          </cell>
          <cell r="D9470" t="str">
            <v>ON</v>
          </cell>
          <cell r="E9470" t="str">
            <v>Refinance External</v>
          </cell>
          <cell r="F9470" t="str">
            <v>Fixed</v>
          </cell>
          <cell r="I9470">
            <v>42.6</v>
          </cell>
          <cell r="J9470">
            <v>40.520000000000003</v>
          </cell>
          <cell r="K9470" t="str">
            <v>Conv</v>
          </cell>
          <cell r="L9470">
            <v>0</v>
          </cell>
          <cell r="M9470" t="str">
            <v>Owner-Occupied</v>
          </cell>
          <cell r="N9470">
            <v>4</v>
          </cell>
          <cell r="O9470">
            <v>42305</v>
          </cell>
          <cell r="P9470" t="str">
            <v>Current</v>
          </cell>
        </row>
        <row r="9471">
          <cell r="B9471">
            <v>41068</v>
          </cell>
          <cell r="C9471">
            <v>55</v>
          </cell>
          <cell r="D9471" t="str">
            <v>AB</v>
          </cell>
          <cell r="E9471" t="str">
            <v>Purchase</v>
          </cell>
          <cell r="F9471" t="str">
            <v>Fixed</v>
          </cell>
          <cell r="I9471">
            <v>32.729999999999997</v>
          </cell>
          <cell r="J9471">
            <v>16.7</v>
          </cell>
          <cell r="K9471" t="str">
            <v>HiRatio</v>
          </cell>
          <cell r="L9471">
            <v>0</v>
          </cell>
          <cell r="M9471" t="str">
            <v>Owner-Occupied</v>
          </cell>
          <cell r="N9471">
            <v>4</v>
          </cell>
          <cell r="O9471">
            <v>41799</v>
          </cell>
          <cell r="P9471" t="str">
            <v>Current</v>
          </cell>
        </row>
        <row r="9472">
          <cell r="B9472">
            <v>42090</v>
          </cell>
          <cell r="C9472">
            <v>22</v>
          </cell>
          <cell r="D9472" t="str">
            <v>ON</v>
          </cell>
          <cell r="E9472" t="str">
            <v>Refinance External</v>
          </cell>
          <cell r="F9472" t="str">
            <v>Fixed</v>
          </cell>
          <cell r="I9472">
            <v>37.619999999999997</v>
          </cell>
          <cell r="J9472">
            <v>35.25</v>
          </cell>
          <cell r="K9472" t="str">
            <v>Conv</v>
          </cell>
          <cell r="L9472">
            <v>132271.04000000001</v>
          </cell>
          <cell r="M9472" t="str">
            <v>Owner-Occupied</v>
          </cell>
          <cell r="N9472">
            <v>0</v>
          </cell>
          <cell r="O9472">
            <v>43831</v>
          </cell>
          <cell r="P9472" t="str">
            <v>Current</v>
          </cell>
        </row>
        <row r="9473">
          <cell r="B9473">
            <v>40739</v>
          </cell>
          <cell r="C9473">
            <v>66</v>
          </cell>
          <cell r="D9473" t="str">
            <v>AB</v>
          </cell>
          <cell r="E9473" t="str">
            <v>Purchase</v>
          </cell>
          <cell r="F9473" t="str">
            <v>Fixed</v>
          </cell>
          <cell r="I9473">
            <v>40.39</v>
          </cell>
          <cell r="J9473">
            <v>34.69</v>
          </cell>
          <cell r="K9473" t="str">
            <v>Conv</v>
          </cell>
          <cell r="L9473">
            <v>294196.90999999997</v>
          </cell>
          <cell r="M9473" t="str">
            <v>Owner-Occupied</v>
          </cell>
          <cell r="N9473">
            <v>0</v>
          </cell>
          <cell r="O9473">
            <v>43831</v>
          </cell>
          <cell r="P9473" t="str">
            <v>Current</v>
          </cell>
        </row>
        <row r="9474">
          <cell r="B9474">
            <v>41540</v>
          </cell>
          <cell r="C9474">
            <v>40</v>
          </cell>
          <cell r="D9474" t="str">
            <v>ON</v>
          </cell>
          <cell r="E9474" t="str">
            <v>Refinance External</v>
          </cell>
          <cell r="F9474" t="str">
            <v>ARM</v>
          </cell>
          <cell r="I9474">
            <v>37.31</v>
          </cell>
          <cell r="J9474">
            <v>17.05</v>
          </cell>
          <cell r="K9474" t="str">
            <v>Conv</v>
          </cell>
          <cell r="L9474">
            <v>114325.22</v>
          </cell>
          <cell r="M9474" t="str">
            <v>Owner-Occupied</v>
          </cell>
          <cell r="N9474">
            <v>0</v>
          </cell>
          <cell r="O9474">
            <v>43831</v>
          </cell>
          <cell r="P9474" t="str">
            <v>Current</v>
          </cell>
        </row>
        <row r="9475">
          <cell r="B9475">
            <v>42122</v>
          </cell>
          <cell r="C9475">
            <v>21</v>
          </cell>
          <cell r="D9475" t="str">
            <v>ON</v>
          </cell>
          <cell r="E9475" t="str">
            <v>Purchase</v>
          </cell>
          <cell r="F9475" t="str">
            <v>Fixed</v>
          </cell>
          <cell r="I9475">
            <v>30.95</v>
          </cell>
          <cell r="J9475">
            <v>30.76</v>
          </cell>
          <cell r="K9475" t="str">
            <v>Conv</v>
          </cell>
          <cell r="L9475">
            <v>367879.18</v>
          </cell>
          <cell r="M9475" t="str">
            <v>Owner-Occupied</v>
          </cell>
          <cell r="N9475">
            <v>0</v>
          </cell>
          <cell r="O9475">
            <v>43831</v>
          </cell>
          <cell r="P9475" t="str">
            <v>Current</v>
          </cell>
        </row>
        <row r="9476">
          <cell r="B9476">
            <v>41892</v>
          </cell>
          <cell r="C9476">
            <v>28</v>
          </cell>
          <cell r="D9476" t="str">
            <v>AB</v>
          </cell>
          <cell r="E9476" t="str">
            <v>Purchase</v>
          </cell>
          <cell r="F9476" t="str">
            <v>Fixed</v>
          </cell>
          <cell r="I9476">
            <v>40.61</v>
          </cell>
          <cell r="J9476">
            <v>14.04</v>
          </cell>
          <cell r="K9476" t="str">
            <v>Conv</v>
          </cell>
          <cell r="L9476">
            <v>357896.63</v>
          </cell>
          <cell r="M9476" t="str">
            <v>Owner-Occupied</v>
          </cell>
          <cell r="N9476">
            <v>0</v>
          </cell>
          <cell r="O9476">
            <v>43831</v>
          </cell>
          <cell r="P9476" t="str">
            <v>Current</v>
          </cell>
        </row>
        <row r="9477">
          <cell r="B9477">
            <v>41899</v>
          </cell>
          <cell r="C9477">
            <v>28</v>
          </cell>
          <cell r="D9477" t="str">
            <v>MB</v>
          </cell>
          <cell r="E9477" t="str">
            <v>Purchase</v>
          </cell>
          <cell r="F9477" t="str">
            <v>Fixed</v>
          </cell>
          <cell r="I9477">
            <v>35.54</v>
          </cell>
          <cell r="J9477">
            <v>27.26</v>
          </cell>
          <cell r="K9477" t="str">
            <v>HiRatio</v>
          </cell>
          <cell r="L9477">
            <v>250198.31</v>
          </cell>
          <cell r="M9477" t="str">
            <v>Owner-Occupied</v>
          </cell>
          <cell r="N9477">
            <v>0</v>
          </cell>
          <cell r="O9477">
            <v>43831</v>
          </cell>
          <cell r="P9477" t="str">
            <v>Current</v>
          </cell>
        </row>
        <row r="9478">
          <cell r="B9478">
            <v>42206</v>
          </cell>
          <cell r="C9478">
            <v>18</v>
          </cell>
          <cell r="D9478" t="str">
            <v>MB</v>
          </cell>
          <cell r="E9478" t="str">
            <v>Purchase</v>
          </cell>
          <cell r="F9478" t="str">
            <v>ARM</v>
          </cell>
          <cell r="I9478">
            <v>32.76</v>
          </cell>
          <cell r="J9478">
            <v>15.78</v>
          </cell>
          <cell r="K9478" t="str">
            <v>HiRatio</v>
          </cell>
          <cell r="L9478">
            <v>252529.92000000001</v>
          </cell>
          <cell r="M9478" t="str">
            <v>Owner-Occupied</v>
          </cell>
          <cell r="N9478">
            <v>0</v>
          </cell>
          <cell r="O9478">
            <v>43831</v>
          </cell>
          <cell r="P9478" t="str">
            <v>Current</v>
          </cell>
        </row>
        <row r="9479">
          <cell r="B9479">
            <v>41673</v>
          </cell>
          <cell r="C9479">
            <v>35</v>
          </cell>
          <cell r="D9479" t="str">
            <v>ON</v>
          </cell>
          <cell r="E9479" t="str">
            <v>Purchase</v>
          </cell>
          <cell r="F9479" t="str">
            <v>Fixed</v>
          </cell>
          <cell r="I9479">
            <v>40.31</v>
          </cell>
          <cell r="J9479">
            <v>32.409999999999997</v>
          </cell>
          <cell r="K9479" t="str">
            <v>HiRatio</v>
          </cell>
          <cell r="L9479">
            <v>0</v>
          </cell>
          <cell r="M9479" t="str">
            <v>Owner-Occupied</v>
          </cell>
          <cell r="N9479">
            <v>4</v>
          </cell>
          <cell r="O9479">
            <v>41884</v>
          </cell>
          <cell r="P9479" t="str">
            <v>Current</v>
          </cell>
        </row>
        <row r="9480">
          <cell r="B9480">
            <v>41957</v>
          </cell>
          <cell r="C9480">
            <v>26</v>
          </cell>
          <cell r="D9480" t="str">
            <v>ON</v>
          </cell>
          <cell r="E9480" t="str">
            <v>Purchase</v>
          </cell>
          <cell r="F9480" t="str">
            <v>Fixed</v>
          </cell>
          <cell r="I9480">
            <v>36.74</v>
          </cell>
          <cell r="J9480">
            <v>36.74</v>
          </cell>
          <cell r="K9480" t="str">
            <v>HiRatio</v>
          </cell>
          <cell r="L9480">
            <v>264582.78000000003</v>
          </cell>
          <cell r="M9480" t="str">
            <v>Owner-Occupied</v>
          </cell>
          <cell r="N9480">
            <v>0</v>
          </cell>
          <cell r="O9480">
            <v>43831</v>
          </cell>
          <cell r="P9480" t="str">
            <v>Current</v>
          </cell>
        </row>
        <row r="9481">
          <cell r="B9481">
            <v>41842</v>
          </cell>
          <cell r="C9481">
            <v>30</v>
          </cell>
          <cell r="D9481" t="str">
            <v>MB</v>
          </cell>
          <cell r="E9481" t="str">
            <v>Purchase</v>
          </cell>
          <cell r="F9481" t="str">
            <v>ARM</v>
          </cell>
          <cell r="I9481">
            <v>33.76</v>
          </cell>
          <cell r="J9481">
            <v>20.95</v>
          </cell>
          <cell r="K9481" t="str">
            <v>HiRatio</v>
          </cell>
          <cell r="L9481">
            <v>0</v>
          </cell>
          <cell r="M9481" t="str">
            <v>Owner-Occupied</v>
          </cell>
          <cell r="N9481">
            <v>4</v>
          </cell>
          <cell r="O9481">
            <v>42569</v>
          </cell>
          <cell r="P9481" t="str">
            <v>Current</v>
          </cell>
        </row>
        <row r="9482">
          <cell r="B9482">
            <v>41827</v>
          </cell>
          <cell r="C9482">
            <v>30</v>
          </cell>
          <cell r="D9482" t="str">
            <v>ON</v>
          </cell>
          <cell r="E9482" t="str">
            <v>Refinance External</v>
          </cell>
          <cell r="F9482" t="str">
            <v>ARM</v>
          </cell>
          <cell r="I9482">
            <v>27.29</v>
          </cell>
          <cell r="J9482">
            <v>25.7</v>
          </cell>
          <cell r="K9482" t="str">
            <v>Conv</v>
          </cell>
          <cell r="L9482">
            <v>292036.24</v>
          </cell>
          <cell r="M9482" t="str">
            <v>Owner-Occupied</v>
          </cell>
          <cell r="N9482">
            <v>0</v>
          </cell>
          <cell r="O9482">
            <v>43831</v>
          </cell>
          <cell r="P9482" t="str">
            <v>Current</v>
          </cell>
        </row>
        <row r="9483">
          <cell r="B9483">
            <v>40879</v>
          </cell>
          <cell r="C9483">
            <v>61</v>
          </cell>
          <cell r="D9483" t="str">
            <v>AB</v>
          </cell>
          <cell r="E9483" t="str">
            <v>Refinance External</v>
          </cell>
          <cell r="F9483" t="str">
            <v>Fixed</v>
          </cell>
          <cell r="I9483">
            <v>22.38</v>
          </cell>
          <cell r="J9483">
            <v>22.38</v>
          </cell>
          <cell r="K9483" t="str">
            <v>HiRatio</v>
          </cell>
          <cell r="L9483">
            <v>0</v>
          </cell>
          <cell r="M9483" t="str">
            <v>Owner-Occupied</v>
          </cell>
          <cell r="N9483">
            <v>4</v>
          </cell>
          <cell r="O9483">
            <v>41093</v>
          </cell>
          <cell r="P9483" t="str">
            <v>Current</v>
          </cell>
        </row>
        <row r="9484">
          <cell r="B9484">
            <v>42641</v>
          </cell>
          <cell r="C9484">
            <v>4</v>
          </cell>
          <cell r="D9484" t="str">
            <v>NB</v>
          </cell>
          <cell r="E9484" t="str">
            <v>Purchase</v>
          </cell>
          <cell r="F9484" t="str">
            <v>Fixed</v>
          </cell>
          <cell r="I9484">
            <v>32.729999999999997</v>
          </cell>
          <cell r="J9484">
            <v>26.02</v>
          </cell>
          <cell r="K9484" t="str">
            <v>HiRatio</v>
          </cell>
          <cell r="L9484">
            <v>136543.60999999999</v>
          </cell>
          <cell r="M9484" t="str">
            <v>Owner-Occupied</v>
          </cell>
          <cell r="N9484">
            <v>0</v>
          </cell>
          <cell r="O9484">
            <v>43831</v>
          </cell>
          <cell r="P9484" t="str">
            <v>Current</v>
          </cell>
        </row>
        <row r="9485">
          <cell r="B9485">
            <v>41120</v>
          </cell>
          <cell r="C9485">
            <v>54</v>
          </cell>
          <cell r="D9485" t="str">
            <v>ON</v>
          </cell>
          <cell r="E9485" t="str">
            <v>Refinance External</v>
          </cell>
          <cell r="F9485" t="str">
            <v>Fixed</v>
          </cell>
          <cell r="I9485">
            <v>38.68</v>
          </cell>
          <cell r="J9485">
            <v>24.45</v>
          </cell>
          <cell r="K9485" t="str">
            <v>Conv</v>
          </cell>
          <cell r="L9485">
            <v>0</v>
          </cell>
          <cell r="M9485" t="str">
            <v>Rental</v>
          </cell>
          <cell r="N9485">
            <v>4</v>
          </cell>
          <cell r="O9485">
            <v>41526</v>
          </cell>
          <cell r="P9485" t="str">
            <v>Current</v>
          </cell>
        </row>
        <row r="9486">
          <cell r="B9486">
            <v>41453</v>
          </cell>
          <cell r="C9486">
            <v>43</v>
          </cell>
          <cell r="D9486" t="str">
            <v>ON</v>
          </cell>
          <cell r="E9486" t="str">
            <v>Purchase</v>
          </cell>
          <cell r="F9486" t="str">
            <v>Fixed</v>
          </cell>
          <cell r="I9486">
            <v>28.21</v>
          </cell>
          <cell r="J9486">
            <v>27.57</v>
          </cell>
          <cell r="K9486" t="str">
            <v>HiRatio</v>
          </cell>
          <cell r="L9486">
            <v>227045.18</v>
          </cell>
          <cell r="M9486" t="str">
            <v>Owner-Occupied</v>
          </cell>
          <cell r="N9486">
            <v>0</v>
          </cell>
          <cell r="O9486">
            <v>43831</v>
          </cell>
          <cell r="P9486" t="str">
            <v>Current</v>
          </cell>
        </row>
        <row r="9487">
          <cell r="B9487">
            <v>42373</v>
          </cell>
          <cell r="C9487">
            <v>12</v>
          </cell>
          <cell r="D9487" t="str">
            <v>ON</v>
          </cell>
          <cell r="E9487" t="str">
            <v>Refinance External</v>
          </cell>
          <cell r="F9487" t="str">
            <v>Fixed</v>
          </cell>
          <cell r="I9487">
            <v>28.62</v>
          </cell>
          <cell r="J9487">
            <v>14.36</v>
          </cell>
          <cell r="K9487" t="str">
            <v>Conv</v>
          </cell>
          <cell r="L9487">
            <v>361344.41</v>
          </cell>
          <cell r="M9487" t="str">
            <v>Owner-Occupied</v>
          </cell>
          <cell r="N9487">
            <v>0</v>
          </cell>
          <cell r="O9487">
            <v>43831</v>
          </cell>
          <cell r="P9487" t="str">
            <v>Current</v>
          </cell>
        </row>
        <row r="9488">
          <cell r="B9488">
            <v>42461</v>
          </cell>
          <cell r="C9488">
            <v>9</v>
          </cell>
          <cell r="D9488" t="str">
            <v>ON</v>
          </cell>
          <cell r="E9488" t="str">
            <v>Purchase</v>
          </cell>
          <cell r="F9488" t="str">
            <v>Fixed</v>
          </cell>
          <cell r="I9488">
            <v>39.32</v>
          </cell>
          <cell r="J9488">
            <v>22.43</v>
          </cell>
          <cell r="K9488" t="str">
            <v>Conv</v>
          </cell>
          <cell r="L9488">
            <v>295682.23</v>
          </cell>
          <cell r="M9488" t="str">
            <v>Owner-Occupied</v>
          </cell>
          <cell r="N9488">
            <v>0</v>
          </cell>
          <cell r="O9488">
            <v>43831</v>
          </cell>
          <cell r="P9488" t="str">
            <v>Current</v>
          </cell>
        </row>
        <row r="9489">
          <cell r="B9489">
            <v>41932</v>
          </cell>
          <cell r="C9489">
            <v>27</v>
          </cell>
          <cell r="D9489" t="str">
            <v>AB</v>
          </cell>
          <cell r="E9489" t="str">
            <v>Refinance External</v>
          </cell>
          <cell r="F9489" t="str">
            <v>Fixed</v>
          </cell>
          <cell r="I9489">
            <v>38.57</v>
          </cell>
          <cell r="J9489">
            <v>21.04</v>
          </cell>
          <cell r="K9489" t="str">
            <v>Conv</v>
          </cell>
          <cell r="L9489">
            <v>274674.32</v>
          </cell>
          <cell r="M9489" t="str">
            <v>Owner-Occupied</v>
          </cell>
          <cell r="N9489">
            <v>0</v>
          </cell>
          <cell r="O9489">
            <v>43831</v>
          </cell>
          <cell r="P9489" t="str">
            <v>Current</v>
          </cell>
        </row>
        <row r="9490">
          <cell r="B9490">
            <v>42170</v>
          </cell>
          <cell r="C9490">
            <v>19</v>
          </cell>
          <cell r="D9490" t="str">
            <v>ON</v>
          </cell>
          <cell r="E9490" t="str">
            <v>Refinance External</v>
          </cell>
          <cell r="F9490" t="str">
            <v>Fixed</v>
          </cell>
          <cell r="I9490">
            <v>43.54</v>
          </cell>
          <cell r="J9490">
            <v>20.92</v>
          </cell>
          <cell r="K9490" t="str">
            <v>Conv</v>
          </cell>
          <cell r="L9490">
            <v>0</v>
          </cell>
          <cell r="M9490" t="str">
            <v>Owner-Occupied</v>
          </cell>
          <cell r="N9490">
            <v>4</v>
          </cell>
          <cell r="O9490">
            <v>42571</v>
          </cell>
          <cell r="P9490" t="str">
            <v>Current</v>
          </cell>
        </row>
        <row r="9491">
          <cell r="B9491">
            <v>42223</v>
          </cell>
          <cell r="C9491">
            <v>17</v>
          </cell>
          <cell r="D9491" t="str">
            <v>ON</v>
          </cell>
          <cell r="E9491" t="str">
            <v>Purchase</v>
          </cell>
          <cell r="F9491" t="str">
            <v>ARM</v>
          </cell>
          <cell r="I9491">
            <v>36.56</v>
          </cell>
          <cell r="J9491">
            <v>25.16</v>
          </cell>
          <cell r="K9491" t="str">
            <v>HiRatio</v>
          </cell>
          <cell r="L9491">
            <v>378725.05</v>
          </cell>
          <cell r="M9491" t="str">
            <v>Owner-Occupied</v>
          </cell>
          <cell r="N9491">
            <v>0</v>
          </cell>
          <cell r="O9491">
            <v>43831</v>
          </cell>
          <cell r="P9491" t="str">
            <v>Current</v>
          </cell>
        </row>
        <row r="9492">
          <cell r="B9492">
            <v>41850</v>
          </cell>
          <cell r="C9492">
            <v>30</v>
          </cell>
          <cell r="D9492" t="str">
            <v>ON</v>
          </cell>
          <cell r="E9492" t="str">
            <v>Purchase</v>
          </cell>
          <cell r="F9492" t="str">
            <v>Fixed</v>
          </cell>
          <cell r="I9492">
            <v>39.93</v>
          </cell>
          <cell r="J9492">
            <v>17.600000000000001</v>
          </cell>
          <cell r="K9492" t="str">
            <v>HiRatio</v>
          </cell>
          <cell r="L9492">
            <v>216859.7</v>
          </cell>
          <cell r="M9492" t="str">
            <v>Owner-Occupied</v>
          </cell>
          <cell r="N9492">
            <v>0</v>
          </cell>
          <cell r="O9492">
            <v>43831</v>
          </cell>
          <cell r="P9492" t="str">
            <v>Current</v>
          </cell>
        </row>
        <row r="9493">
          <cell r="B9493">
            <v>41649</v>
          </cell>
          <cell r="C9493">
            <v>36</v>
          </cell>
          <cell r="D9493" t="str">
            <v>ON</v>
          </cell>
          <cell r="E9493" t="str">
            <v>Purchase</v>
          </cell>
          <cell r="F9493" t="str">
            <v>Fixed</v>
          </cell>
          <cell r="I9493">
            <v>37.19</v>
          </cell>
          <cell r="J9493">
            <v>33.94</v>
          </cell>
          <cell r="K9493" t="str">
            <v>HiRatio</v>
          </cell>
          <cell r="L9493">
            <v>484908.97</v>
          </cell>
          <cell r="M9493" t="str">
            <v>Owner-Occupied</v>
          </cell>
          <cell r="N9493">
            <v>0</v>
          </cell>
          <cell r="O9493">
            <v>43831</v>
          </cell>
          <cell r="P9493" t="str">
            <v>Current</v>
          </cell>
        </row>
        <row r="9494">
          <cell r="B9494">
            <v>42247</v>
          </cell>
          <cell r="C9494">
            <v>17</v>
          </cell>
          <cell r="D9494" t="str">
            <v>ON</v>
          </cell>
          <cell r="E9494" t="str">
            <v>Refinance External</v>
          </cell>
          <cell r="F9494" t="str">
            <v>ARM</v>
          </cell>
          <cell r="I9494">
            <v>12.26</v>
          </cell>
          <cell r="J9494">
            <v>11.43</v>
          </cell>
          <cell r="K9494" t="str">
            <v>Conv</v>
          </cell>
          <cell r="L9494">
            <v>0</v>
          </cell>
          <cell r="M9494" t="str">
            <v>Owner-Occupied</v>
          </cell>
          <cell r="N9494">
            <v>4</v>
          </cell>
          <cell r="O9494">
            <v>42439</v>
          </cell>
          <cell r="P9494" t="str">
            <v>Current</v>
          </cell>
        </row>
        <row r="9495">
          <cell r="B9495">
            <v>41141</v>
          </cell>
          <cell r="C9495">
            <v>53</v>
          </cell>
          <cell r="D9495" t="str">
            <v>ON</v>
          </cell>
          <cell r="E9495" t="str">
            <v>Refinance External</v>
          </cell>
          <cell r="F9495" t="str">
            <v>Fixed</v>
          </cell>
          <cell r="I9495">
            <v>43.23</v>
          </cell>
          <cell r="J9495">
            <v>42.87</v>
          </cell>
          <cell r="K9495" t="str">
            <v>Conv</v>
          </cell>
          <cell r="L9495">
            <v>0</v>
          </cell>
          <cell r="M9495" t="str">
            <v>Owner-Occupied</v>
          </cell>
          <cell r="N9495">
            <v>4</v>
          </cell>
          <cell r="O9495">
            <v>42149</v>
          </cell>
          <cell r="P9495" t="str">
            <v>Current</v>
          </cell>
        </row>
        <row r="9496">
          <cell r="B9496">
            <v>42699</v>
          </cell>
          <cell r="C9496">
            <v>2</v>
          </cell>
          <cell r="D9496" t="str">
            <v>SK</v>
          </cell>
          <cell r="E9496" t="str">
            <v>Purchase</v>
          </cell>
          <cell r="F9496" t="str">
            <v>Fixed</v>
          </cell>
          <cell r="I9496">
            <v>34.31</v>
          </cell>
          <cell r="J9496">
            <v>20.2</v>
          </cell>
          <cell r="K9496" t="str">
            <v>HiRatio</v>
          </cell>
          <cell r="L9496">
            <v>210762.23999999999</v>
          </cell>
          <cell r="M9496" t="str">
            <v>Owner-Occupied</v>
          </cell>
          <cell r="N9496">
            <v>0</v>
          </cell>
          <cell r="O9496">
            <v>43831</v>
          </cell>
          <cell r="P9496" t="str">
            <v>Current</v>
          </cell>
        </row>
        <row r="9497">
          <cell r="B9497">
            <v>41502</v>
          </cell>
          <cell r="C9497">
            <v>41</v>
          </cell>
          <cell r="D9497" t="str">
            <v>AB</v>
          </cell>
          <cell r="E9497" t="str">
            <v>Refinance External</v>
          </cell>
          <cell r="F9497" t="str">
            <v>Fixed</v>
          </cell>
          <cell r="I9497">
            <v>32.130000000000003</v>
          </cell>
          <cell r="J9497">
            <v>16.739999999999998</v>
          </cell>
          <cell r="K9497" t="str">
            <v>Conv</v>
          </cell>
          <cell r="L9497">
            <v>335689.95</v>
          </cell>
          <cell r="M9497" t="str">
            <v>Owner-Occupied</v>
          </cell>
          <cell r="N9497">
            <v>0</v>
          </cell>
          <cell r="O9497">
            <v>43831</v>
          </cell>
          <cell r="P9497" t="str">
            <v>Current</v>
          </cell>
        </row>
        <row r="9498">
          <cell r="B9498">
            <v>42082</v>
          </cell>
          <cell r="C9498">
            <v>22</v>
          </cell>
          <cell r="D9498" t="str">
            <v>ON</v>
          </cell>
          <cell r="E9498" t="str">
            <v>Purchase</v>
          </cell>
          <cell r="F9498" t="str">
            <v>ARM</v>
          </cell>
          <cell r="I9498">
            <v>26.89</v>
          </cell>
          <cell r="J9498">
            <v>23.69</v>
          </cell>
          <cell r="K9498" t="str">
            <v>HiRatio</v>
          </cell>
          <cell r="L9498">
            <v>354783.16</v>
          </cell>
          <cell r="M9498" t="str">
            <v>Owner-Occupied</v>
          </cell>
          <cell r="N9498">
            <v>0</v>
          </cell>
          <cell r="O9498">
            <v>43831</v>
          </cell>
          <cell r="P9498" t="str">
            <v>Current</v>
          </cell>
        </row>
        <row r="9499">
          <cell r="B9499">
            <v>41985</v>
          </cell>
          <cell r="C9499">
            <v>25</v>
          </cell>
          <cell r="D9499" t="str">
            <v>AB</v>
          </cell>
          <cell r="E9499" t="str">
            <v>Purchase</v>
          </cell>
          <cell r="F9499" t="str">
            <v>Fixed</v>
          </cell>
          <cell r="I9499">
            <v>33.85</v>
          </cell>
          <cell r="J9499">
            <v>33.85</v>
          </cell>
          <cell r="K9499" t="str">
            <v>HiRatio</v>
          </cell>
          <cell r="L9499">
            <v>300685.23</v>
          </cell>
          <cell r="M9499" t="str">
            <v>Owner-Occupied</v>
          </cell>
          <cell r="N9499">
            <v>0</v>
          </cell>
          <cell r="O9499">
            <v>43831</v>
          </cell>
          <cell r="P9499" t="str">
            <v>Current</v>
          </cell>
        </row>
        <row r="9500">
          <cell r="B9500">
            <v>41715</v>
          </cell>
          <cell r="C9500">
            <v>34</v>
          </cell>
          <cell r="D9500" t="str">
            <v>BC</v>
          </cell>
          <cell r="E9500" t="str">
            <v>Purchase with Improvements</v>
          </cell>
          <cell r="F9500" t="str">
            <v>ARM</v>
          </cell>
          <cell r="I9500">
            <v>30.1</v>
          </cell>
          <cell r="J9500">
            <v>26.78</v>
          </cell>
          <cell r="K9500" t="str">
            <v>HiRatio</v>
          </cell>
          <cell r="L9500">
            <v>440867.9</v>
          </cell>
          <cell r="M9500" t="str">
            <v>Owner-Occupied</v>
          </cell>
          <cell r="N9500">
            <v>0</v>
          </cell>
          <cell r="O9500">
            <v>43831</v>
          </cell>
          <cell r="P9500" t="str">
            <v>Current</v>
          </cell>
        </row>
        <row r="9501">
          <cell r="B9501">
            <v>41761</v>
          </cell>
          <cell r="C9501">
            <v>32</v>
          </cell>
          <cell r="D9501" t="str">
            <v>ON</v>
          </cell>
          <cell r="E9501" t="str">
            <v>Purchase</v>
          </cell>
          <cell r="F9501" t="str">
            <v>Fixed</v>
          </cell>
          <cell r="I9501">
            <v>41.61</v>
          </cell>
          <cell r="J9501">
            <v>27.76</v>
          </cell>
          <cell r="K9501" t="str">
            <v>HiRatio</v>
          </cell>
          <cell r="L9501">
            <v>0</v>
          </cell>
          <cell r="M9501" t="str">
            <v>Owner-Occupied</v>
          </cell>
          <cell r="N9501">
            <v>4</v>
          </cell>
          <cell r="O9501">
            <v>42699</v>
          </cell>
          <cell r="P9501" t="str">
            <v>Current</v>
          </cell>
        </row>
        <row r="9502">
          <cell r="B9502">
            <v>41759</v>
          </cell>
          <cell r="C9502">
            <v>33</v>
          </cell>
          <cell r="D9502" t="str">
            <v>AB</v>
          </cell>
          <cell r="E9502" t="str">
            <v>Purchase</v>
          </cell>
          <cell r="F9502" t="str">
            <v>ARM</v>
          </cell>
          <cell r="I9502">
            <v>39.340000000000003</v>
          </cell>
          <cell r="J9502">
            <v>16.559999999999999</v>
          </cell>
          <cell r="K9502" t="str">
            <v>HiRatio</v>
          </cell>
          <cell r="L9502">
            <v>469566.2</v>
          </cell>
          <cell r="M9502" t="str">
            <v>Owner-Occupied</v>
          </cell>
          <cell r="N9502">
            <v>0</v>
          </cell>
          <cell r="O9502">
            <v>43831</v>
          </cell>
          <cell r="P9502" t="str">
            <v>Current</v>
          </cell>
        </row>
        <row r="9503">
          <cell r="B9503">
            <v>42220</v>
          </cell>
          <cell r="C9503">
            <v>17</v>
          </cell>
          <cell r="D9503" t="str">
            <v>ON</v>
          </cell>
          <cell r="E9503" t="str">
            <v>Transfer</v>
          </cell>
          <cell r="F9503" t="str">
            <v>Fixed</v>
          </cell>
          <cell r="I9503">
            <v>22.46</v>
          </cell>
          <cell r="J9503">
            <v>21.99</v>
          </cell>
          <cell r="K9503" t="str">
            <v>Conv</v>
          </cell>
          <cell r="L9503">
            <v>139305.54999999999</v>
          </cell>
          <cell r="M9503" t="str">
            <v>Owner-Occupied</v>
          </cell>
          <cell r="N9503">
            <v>0</v>
          </cell>
          <cell r="O9503">
            <v>43831</v>
          </cell>
          <cell r="P9503" t="str">
            <v>Current</v>
          </cell>
        </row>
        <row r="9504">
          <cell r="B9504">
            <v>42237</v>
          </cell>
          <cell r="C9504">
            <v>17</v>
          </cell>
          <cell r="D9504" t="str">
            <v>ON</v>
          </cell>
          <cell r="E9504" t="str">
            <v>Refinance External</v>
          </cell>
          <cell r="F9504" t="str">
            <v>Fixed</v>
          </cell>
          <cell r="I9504">
            <v>27</v>
          </cell>
          <cell r="J9504">
            <v>19.04</v>
          </cell>
          <cell r="K9504" t="str">
            <v>Conv</v>
          </cell>
          <cell r="L9504">
            <v>214862.25</v>
          </cell>
          <cell r="M9504" t="str">
            <v>Owner-Occupied</v>
          </cell>
          <cell r="N9504">
            <v>0</v>
          </cell>
          <cell r="O9504">
            <v>43831</v>
          </cell>
          <cell r="P9504" t="str">
            <v>Current</v>
          </cell>
        </row>
        <row r="9505">
          <cell r="B9505">
            <v>42247</v>
          </cell>
          <cell r="C9505">
            <v>17</v>
          </cell>
          <cell r="D9505" t="str">
            <v>ON</v>
          </cell>
          <cell r="E9505" t="str">
            <v>Purchase</v>
          </cell>
          <cell r="F9505" t="str">
            <v>Fixed</v>
          </cell>
          <cell r="I9505">
            <v>25.49</v>
          </cell>
          <cell r="J9505">
            <v>12.71</v>
          </cell>
          <cell r="K9505" t="str">
            <v>HiRatio</v>
          </cell>
          <cell r="L9505">
            <v>293385.42</v>
          </cell>
          <cell r="M9505" t="str">
            <v>Owner-Occupied</v>
          </cell>
          <cell r="N9505">
            <v>0</v>
          </cell>
          <cell r="O9505">
            <v>43831</v>
          </cell>
          <cell r="P9505" t="str">
            <v>Current</v>
          </cell>
        </row>
        <row r="9506">
          <cell r="B9506">
            <v>42325</v>
          </cell>
          <cell r="C9506">
            <v>14</v>
          </cell>
          <cell r="D9506" t="str">
            <v>ON</v>
          </cell>
          <cell r="E9506" t="str">
            <v>Purchase</v>
          </cell>
          <cell r="F9506" t="str">
            <v>ARM</v>
          </cell>
          <cell r="I9506">
            <v>25.27</v>
          </cell>
          <cell r="J9506">
            <v>24.8</v>
          </cell>
          <cell r="K9506" t="str">
            <v>Conv</v>
          </cell>
          <cell r="L9506">
            <v>664142.02</v>
          </cell>
          <cell r="M9506" t="str">
            <v>Owner-Occupied</v>
          </cell>
          <cell r="N9506">
            <v>0</v>
          </cell>
          <cell r="O9506">
            <v>43831</v>
          </cell>
          <cell r="P9506" t="str">
            <v>Current</v>
          </cell>
        </row>
        <row r="9507">
          <cell r="B9507">
            <v>42181</v>
          </cell>
          <cell r="C9507">
            <v>19</v>
          </cell>
          <cell r="D9507" t="str">
            <v>ON</v>
          </cell>
          <cell r="E9507" t="str">
            <v>Purchase</v>
          </cell>
          <cell r="F9507" t="str">
            <v>Fixed</v>
          </cell>
          <cell r="I9507">
            <v>33.270000000000003</v>
          </cell>
          <cell r="J9507">
            <v>31.11</v>
          </cell>
          <cell r="K9507" t="str">
            <v>HiRatio</v>
          </cell>
          <cell r="L9507">
            <v>362048.6</v>
          </cell>
          <cell r="M9507" t="str">
            <v>Owner-Occupied</v>
          </cell>
          <cell r="N9507">
            <v>0</v>
          </cell>
          <cell r="O9507">
            <v>43831</v>
          </cell>
          <cell r="P9507" t="str">
            <v>Current</v>
          </cell>
        </row>
        <row r="9508">
          <cell r="B9508">
            <v>41396</v>
          </cell>
          <cell r="C9508">
            <v>44</v>
          </cell>
          <cell r="D9508" t="str">
            <v>ON</v>
          </cell>
          <cell r="E9508" t="str">
            <v>ETO Existing Client</v>
          </cell>
          <cell r="F9508" t="str">
            <v>Fixed</v>
          </cell>
          <cell r="I9508">
            <v>35.770000000000003</v>
          </cell>
          <cell r="J9508">
            <v>26.92</v>
          </cell>
          <cell r="K9508" t="str">
            <v>Conv</v>
          </cell>
          <cell r="L9508">
            <v>0</v>
          </cell>
          <cell r="M9508" t="str">
            <v>Owner-Occupied</v>
          </cell>
          <cell r="N9508">
            <v>4</v>
          </cell>
          <cell r="O9508">
            <v>41940</v>
          </cell>
          <cell r="P9508" t="str">
            <v>Current</v>
          </cell>
        </row>
        <row r="9509">
          <cell r="B9509">
            <v>41390</v>
          </cell>
          <cell r="C9509">
            <v>45</v>
          </cell>
          <cell r="D9509" t="str">
            <v>ON</v>
          </cell>
          <cell r="E9509" t="str">
            <v>Purchase</v>
          </cell>
          <cell r="F9509" t="str">
            <v>Fixed</v>
          </cell>
          <cell r="I9509">
            <v>38.72</v>
          </cell>
          <cell r="J9509">
            <v>34.74</v>
          </cell>
          <cell r="K9509" t="str">
            <v>HiRatio</v>
          </cell>
          <cell r="L9509">
            <v>237517.13</v>
          </cell>
          <cell r="M9509" t="str">
            <v>Owner-Occupied</v>
          </cell>
          <cell r="N9509">
            <v>0</v>
          </cell>
          <cell r="O9509">
            <v>43831</v>
          </cell>
          <cell r="P9509" t="str">
            <v>Current</v>
          </cell>
        </row>
        <row r="9510">
          <cell r="B9510">
            <v>41744</v>
          </cell>
          <cell r="C9510">
            <v>33</v>
          </cell>
          <cell r="D9510" t="str">
            <v>AB</v>
          </cell>
          <cell r="E9510" t="str">
            <v>Purchase with Improvements</v>
          </cell>
          <cell r="F9510" t="str">
            <v>ARM</v>
          </cell>
          <cell r="I9510">
            <v>30.81</v>
          </cell>
          <cell r="J9510">
            <v>17.02</v>
          </cell>
          <cell r="K9510" t="str">
            <v>HiRatio</v>
          </cell>
          <cell r="L9510">
            <v>473748.07</v>
          </cell>
          <cell r="M9510" t="str">
            <v>Owner-Occupied</v>
          </cell>
          <cell r="N9510">
            <v>0</v>
          </cell>
          <cell r="O9510">
            <v>43831</v>
          </cell>
          <cell r="P9510" t="str">
            <v>Current</v>
          </cell>
        </row>
        <row r="9511">
          <cell r="B9511">
            <v>42094</v>
          </cell>
          <cell r="C9511">
            <v>22</v>
          </cell>
          <cell r="D9511" t="str">
            <v>AB</v>
          </cell>
          <cell r="E9511" t="str">
            <v>Purchase</v>
          </cell>
          <cell r="F9511" t="str">
            <v>Fixed</v>
          </cell>
          <cell r="I9511">
            <v>31.31</v>
          </cell>
          <cell r="J9511">
            <v>15.28</v>
          </cell>
          <cell r="K9511" t="str">
            <v>Conv</v>
          </cell>
          <cell r="L9511">
            <v>85398.74</v>
          </cell>
          <cell r="M9511" t="str">
            <v>Owner-Occupied</v>
          </cell>
          <cell r="N9511">
            <v>0</v>
          </cell>
          <cell r="O9511">
            <v>43831</v>
          </cell>
          <cell r="P9511" t="str">
            <v>Current</v>
          </cell>
        </row>
        <row r="9512">
          <cell r="B9512">
            <v>41071</v>
          </cell>
          <cell r="C9512">
            <v>55</v>
          </cell>
          <cell r="D9512" t="str">
            <v>ON</v>
          </cell>
          <cell r="E9512" t="str">
            <v>Purchase</v>
          </cell>
          <cell r="F9512" t="str">
            <v>ARM</v>
          </cell>
          <cell r="I9512">
            <v>40.770000000000003</v>
          </cell>
          <cell r="J9512">
            <v>23.94</v>
          </cell>
          <cell r="K9512" t="str">
            <v>Conv</v>
          </cell>
          <cell r="L9512">
            <v>0</v>
          </cell>
          <cell r="M9512" t="str">
            <v>Owner-Occupied</v>
          </cell>
          <cell r="N9512">
            <v>4</v>
          </cell>
          <cell r="O9512">
            <v>42688</v>
          </cell>
          <cell r="P9512" t="str">
            <v>Current</v>
          </cell>
        </row>
        <row r="9513">
          <cell r="B9513">
            <v>42090</v>
          </cell>
          <cell r="C9513">
            <v>22</v>
          </cell>
          <cell r="D9513" t="str">
            <v>ON</v>
          </cell>
          <cell r="E9513" t="str">
            <v>Refinance External</v>
          </cell>
          <cell r="F9513" t="str">
            <v>ARM</v>
          </cell>
          <cell r="I9513">
            <v>32.299999999999997</v>
          </cell>
          <cell r="J9513">
            <v>25.47</v>
          </cell>
          <cell r="K9513" t="str">
            <v>Conv</v>
          </cell>
          <cell r="L9513">
            <v>280164.03000000003</v>
          </cell>
          <cell r="M9513" t="str">
            <v>Owner-Occupied</v>
          </cell>
          <cell r="N9513">
            <v>0</v>
          </cell>
          <cell r="O9513">
            <v>43831</v>
          </cell>
          <cell r="P9513" t="str">
            <v>Current</v>
          </cell>
        </row>
        <row r="9514">
          <cell r="B9514">
            <v>42699</v>
          </cell>
          <cell r="C9514">
            <v>2</v>
          </cell>
          <cell r="D9514" t="str">
            <v>AB</v>
          </cell>
          <cell r="E9514" t="str">
            <v>Purchase</v>
          </cell>
          <cell r="F9514" t="str">
            <v>Fixed</v>
          </cell>
          <cell r="I9514">
            <v>26.89</v>
          </cell>
          <cell r="J9514">
            <v>24.85</v>
          </cell>
          <cell r="K9514" t="str">
            <v>HiRatio</v>
          </cell>
          <cell r="L9514">
            <v>301098.96999999997</v>
          </cell>
          <cell r="M9514" t="str">
            <v>Owner-Occupied</v>
          </cell>
          <cell r="N9514">
            <v>0</v>
          </cell>
          <cell r="O9514">
            <v>43831</v>
          </cell>
          <cell r="P9514" t="str">
            <v>Current</v>
          </cell>
        </row>
        <row r="9515">
          <cell r="B9515">
            <v>42255</v>
          </cell>
          <cell r="C9515">
            <v>16</v>
          </cell>
          <cell r="D9515" t="str">
            <v>ON</v>
          </cell>
          <cell r="E9515" t="str">
            <v>Transfer</v>
          </cell>
          <cell r="F9515" t="str">
            <v>ARM</v>
          </cell>
          <cell r="I9515">
            <v>40.020000000000003</v>
          </cell>
          <cell r="J9515">
            <v>23.09</v>
          </cell>
          <cell r="K9515" t="str">
            <v>Conv</v>
          </cell>
          <cell r="L9515">
            <v>160048.98000000001</v>
          </cell>
          <cell r="M9515" t="str">
            <v>Owner-Occupied</v>
          </cell>
          <cell r="N9515">
            <v>0</v>
          </cell>
          <cell r="O9515">
            <v>43831</v>
          </cell>
          <cell r="P9515" t="str">
            <v>Current</v>
          </cell>
        </row>
        <row r="9516">
          <cell r="B9516">
            <v>41957</v>
          </cell>
          <cell r="C9516">
            <v>26</v>
          </cell>
          <cell r="D9516" t="str">
            <v>SK</v>
          </cell>
          <cell r="E9516" t="str">
            <v>Purchase</v>
          </cell>
          <cell r="F9516" t="str">
            <v>ARM</v>
          </cell>
          <cell r="I9516">
            <v>28.34</v>
          </cell>
          <cell r="J9516">
            <v>26.03</v>
          </cell>
          <cell r="K9516" t="str">
            <v>Conv</v>
          </cell>
          <cell r="L9516">
            <v>157924.01</v>
          </cell>
          <cell r="M9516" t="str">
            <v>Owner-Occupied</v>
          </cell>
          <cell r="N9516">
            <v>0</v>
          </cell>
          <cell r="O9516">
            <v>43831</v>
          </cell>
          <cell r="P9516" t="str">
            <v>Current</v>
          </cell>
        </row>
        <row r="9517">
          <cell r="B9517">
            <v>42744</v>
          </cell>
          <cell r="C9517">
            <v>0</v>
          </cell>
          <cell r="D9517" t="str">
            <v>ON</v>
          </cell>
          <cell r="E9517" t="str">
            <v>Purchase</v>
          </cell>
          <cell r="F9517" t="str">
            <v>ARM</v>
          </cell>
          <cell r="I9517">
            <v>39.06</v>
          </cell>
          <cell r="J9517">
            <v>19.510000000000002</v>
          </cell>
          <cell r="K9517" t="str">
            <v>HiRatio</v>
          </cell>
          <cell r="L9517">
            <v>359233</v>
          </cell>
          <cell r="M9517" t="str">
            <v>Second Home</v>
          </cell>
          <cell r="N9517">
            <v>0</v>
          </cell>
          <cell r="O9517">
            <v>43831</v>
          </cell>
          <cell r="P9517" t="str">
            <v>Current</v>
          </cell>
        </row>
        <row r="9518">
          <cell r="B9518">
            <v>40869</v>
          </cell>
          <cell r="C9518">
            <v>62</v>
          </cell>
          <cell r="D9518" t="str">
            <v>BC</v>
          </cell>
          <cell r="E9518" t="str">
            <v>Purchase</v>
          </cell>
          <cell r="F9518" t="str">
            <v>Fixed</v>
          </cell>
          <cell r="I9518">
            <v>27.74</v>
          </cell>
          <cell r="J9518">
            <v>21.66</v>
          </cell>
          <cell r="K9518" t="str">
            <v>HiRatio</v>
          </cell>
          <cell r="L9518">
            <v>0</v>
          </cell>
          <cell r="M9518" t="str">
            <v>Owner-Occupied</v>
          </cell>
          <cell r="N9518">
            <v>4</v>
          </cell>
          <cell r="O9518">
            <v>41579</v>
          </cell>
          <cell r="P9518" t="str">
            <v>Current</v>
          </cell>
        </row>
        <row r="9519">
          <cell r="B9519">
            <v>42200</v>
          </cell>
          <cell r="C9519">
            <v>18</v>
          </cell>
          <cell r="D9519" t="str">
            <v>ON</v>
          </cell>
          <cell r="E9519" t="str">
            <v>Purchase</v>
          </cell>
          <cell r="F9519" t="str">
            <v>ARM</v>
          </cell>
          <cell r="I9519">
            <v>32.159999999999997</v>
          </cell>
          <cell r="J9519">
            <v>28.03</v>
          </cell>
          <cell r="K9519" t="str">
            <v>HiRatio</v>
          </cell>
          <cell r="L9519">
            <v>774420.65</v>
          </cell>
          <cell r="M9519" t="str">
            <v>Owner-Occupied</v>
          </cell>
          <cell r="N9519">
            <v>0</v>
          </cell>
          <cell r="O9519">
            <v>43831</v>
          </cell>
          <cell r="P9519" t="str">
            <v>Current</v>
          </cell>
        </row>
        <row r="9520">
          <cell r="B9520">
            <v>40693</v>
          </cell>
          <cell r="C9520">
            <v>68</v>
          </cell>
          <cell r="D9520" t="str">
            <v>ON</v>
          </cell>
          <cell r="E9520" t="str">
            <v>Purchase</v>
          </cell>
          <cell r="F9520" t="str">
            <v>Fixed</v>
          </cell>
          <cell r="I9520">
            <v>42.69</v>
          </cell>
          <cell r="J9520">
            <v>40.479999999999997</v>
          </cell>
          <cell r="K9520" t="str">
            <v>HiRatio</v>
          </cell>
          <cell r="L9520">
            <v>0</v>
          </cell>
          <cell r="M9520" t="str">
            <v>Owner-Occupied</v>
          </cell>
          <cell r="N9520">
            <v>4</v>
          </cell>
          <cell r="O9520">
            <v>41968</v>
          </cell>
          <cell r="P9520" t="str">
            <v>Current</v>
          </cell>
        </row>
        <row r="9521">
          <cell r="B9521">
            <v>42094</v>
          </cell>
          <cell r="C9521">
            <v>22</v>
          </cell>
          <cell r="D9521" t="str">
            <v>BC</v>
          </cell>
          <cell r="E9521" t="str">
            <v>Purchase</v>
          </cell>
          <cell r="F9521" t="str">
            <v>ARM</v>
          </cell>
          <cell r="I9521">
            <v>34.4</v>
          </cell>
          <cell r="J9521">
            <v>15.74</v>
          </cell>
          <cell r="K9521" t="str">
            <v>HiRatio</v>
          </cell>
          <cell r="L9521">
            <v>147251.78</v>
          </cell>
          <cell r="M9521" t="str">
            <v>Owner-Occupied</v>
          </cell>
          <cell r="N9521">
            <v>0</v>
          </cell>
          <cell r="O9521">
            <v>43831</v>
          </cell>
          <cell r="P9521" t="str">
            <v>Current</v>
          </cell>
        </row>
        <row r="9522">
          <cell r="B9522">
            <v>41612</v>
          </cell>
          <cell r="C9522">
            <v>37</v>
          </cell>
          <cell r="D9522" t="str">
            <v>ON</v>
          </cell>
          <cell r="E9522" t="str">
            <v>Refinance External</v>
          </cell>
          <cell r="F9522" t="str">
            <v>ARM</v>
          </cell>
          <cell r="I9522">
            <v>35.369999999999997</v>
          </cell>
          <cell r="J9522">
            <v>16.98</v>
          </cell>
          <cell r="K9522" t="str">
            <v>Conv</v>
          </cell>
          <cell r="L9522">
            <v>334500.99</v>
          </cell>
          <cell r="M9522" t="str">
            <v>Owner-Occupied</v>
          </cell>
          <cell r="N9522">
            <v>0</v>
          </cell>
          <cell r="O9522">
            <v>43831</v>
          </cell>
          <cell r="P9522" t="str">
            <v>Current</v>
          </cell>
        </row>
        <row r="9523">
          <cell r="B9523">
            <v>41817</v>
          </cell>
          <cell r="C9523">
            <v>31</v>
          </cell>
          <cell r="D9523" t="str">
            <v>ON</v>
          </cell>
          <cell r="E9523" t="str">
            <v>Purchase</v>
          </cell>
          <cell r="F9523" t="str">
            <v>Fixed</v>
          </cell>
          <cell r="I9523">
            <v>37.47</v>
          </cell>
          <cell r="J9523">
            <v>13.72</v>
          </cell>
          <cell r="K9523" t="str">
            <v>HiRatio</v>
          </cell>
          <cell r="L9523">
            <v>252110.57</v>
          </cell>
          <cell r="M9523" t="str">
            <v>Owner-Occupied</v>
          </cell>
          <cell r="N9523">
            <v>0</v>
          </cell>
          <cell r="O9523">
            <v>43831</v>
          </cell>
          <cell r="P9523" t="str">
            <v>Current</v>
          </cell>
        </row>
        <row r="9524">
          <cell r="B9524">
            <v>41943</v>
          </cell>
          <cell r="C9524">
            <v>27</v>
          </cell>
          <cell r="D9524" t="str">
            <v>ON</v>
          </cell>
          <cell r="E9524" t="str">
            <v>Purchase</v>
          </cell>
          <cell r="F9524" t="str">
            <v>Fixed</v>
          </cell>
          <cell r="I9524">
            <v>39.28</v>
          </cell>
          <cell r="J9524">
            <v>26.86</v>
          </cell>
          <cell r="K9524" t="str">
            <v>HiRatio</v>
          </cell>
          <cell r="L9524">
            <v>0</v>
          </cell>
          <cell r="M9524" t="str">
            <v>Owner-Occupied</v>
          </cell>
          <cell r="N9524">
            <v>4</v>
          </cell>
          <cell r="O9524">
            <v>42682</v>
          </cell>
          <cell r="P9524" t="str">
            <v>Current</v>
          </cell>
        </row>
        <row r="9525">
          <cell r="B9525">
            <v>42403</v>
          </cell>
          <cell r="C9525">
            <v>11</v>
          </cell>
          <cell r="D9525" t="str">
            <v>ON</v>
          </cell>
          <cell r="E9525" t="str">
            <v>Transfer</v>
          </cell>
          <cell r="F9525" t="str">
            <v>ARM</v>
          </cell>
          <cell r="I9525">
            <v>30.74</v>
          </cell>
          <cell r="J9525">
            <v>29.42</v>
          </cell>
          <cell r="K9525" t="str">
            <v>Conv</v>
          </cell>
          <cell r="L9525">
            <v>208533.39</v>
          </cell>
          <cell r="M9525" t="str">
            <v>Owner-Occupied</v>
          </cell>
          <cell r="N9525">
            <v>0</v>
          </cell>
          <cell r="O9525">
            <v>43831</v>
          </cell>
          <cell r="P9525" t="str">
            <v>Current</v>
          </cell>
        </row>
        <row r="9526">
          <cell r="B9526">
            <v>42090</v>
          </cell>
          <cell r="C9526">
            <v>22</v>
          </cell>
          <cell r="D9526" t="str">
            <v>BC</v>
          </cell>
          <cell r="E9526" t="str">
            <v>Refinance External</v>
          </cell>
          <cell r="F9526" t="str">
            <v>ARM</v>
          </cell>
          <cell r="I9526">
            <v>24.63</v>
          </cell>
          <cell r="J9526">
            <v>19.09</v>
          </cell>
          <cell r="K9526" t="str">
            <v>Conv</v>
          </cell>
          <cell r="L9526">
            <v>408390.62</v>
          </cell>
          <cell r="M9526" t="str">
            <v>Owner-Occupied</v>
          </cell>
          <cell r="N9526">
            <v>0</v>
          </cell>
          <cell r="O9526">
            <v>43831</v>
          </cell>
          <cell r="P9526" t="str">
            <v>Current</v>
          </cell>
        </row>
        <row r="9527">
          <cell r="B9527">
            <v>41606</v>
          </cell>
          <cell r="C9527">
            <v>38</v>
          </cell>
          <cell r="D9527" t="str">
            <v>ON</v>
          </cell>
          <cell r="E9527" t="str">
            <v>Purchase</v>
          </cell>
          <cell r="F9527" t="str">
            <v>Fixed</v>
          </cell>
          <cell r="I9527">
            <v>36.090000000000003</v>
          </cell>
          <cell r="J9527">
            <v>14.25</v>
          </cell>
          <cell r="K9527" t="str">
            <v>Conv</v>
          </cell>
          <cell r="L9527">
            <v>173479.71</v>
          </cell>
          <cell r="M9527" t="str">
            <v>Second Home</v>
          </cell>
          <cell r="N9527">
            <v>0</v>
          </cell>
          <cell r="O9527">
            <v>43831</v>
          </cell>
          <cell r="P9527" t="str">
            <v>Current</v>
          </cell>
        </row>
        <row r="9528">
          <cell r="B9528">
            <v>41571</v>
          </cell>
          <cell r="C9528">
            <v>39</v>
          </cell>
          <cell r="D9528" t="str">
            <v>BC</v>
          </cell>
          <cell r="E9528" t="str">
            <v>Purchase</v>
          </cell>
          <cell r="F9528" t="str">
            <v>ARM</v>
          </cell>
          <cell r="I9528">
            <v>39.229999999999997</v>
          </cell>
          <cell r="J9528">
            <v>16.61</v>
          </cell>
          <cell r="K9528" t="str">
            <v>HiRatio</v>
          </cell>
          <cell r="L9528">
            <v>187090.1</v>
          </cell>
          <cell r="M9528" t="str">
            <v>Owner-Occupied</v>
          </cell>
          <cell r="N9528">
            <v>0</v>
          </cell>
          <cell r="O9528">
            <v>43831</v>
          </cell>
          <cell r="P9528" t="str">
            <v>Current</v>
          </cell>
        </row>
        <row r="9529">
          <cell r="B9529">
            <v>42209</v>
          </cell>
          <cell r="C9529">
            <v>18</v>
          </cell>
          <cell r="D9529" t="str">
            <v>ON</v>
          </cell>
          <cell r="E9529" t="str">
            <v>Purchase</v>
          </cell>
          <cell r="F9529" t="str">
            <v>ARM</v>
          </cell>
          <cell r="I9529">
            <v>21.05</v>
          </cell>
          <cell r="J9529">
            <v>11.71</v>
          </cell>
          <cell r="K9529" t="str">
            <v>HiRatio</v>
          </cell>
          <cell r="L9529">
            <v>349234.3</v>
          </cell>
          <cell r="M9529" t="str">
            <v>Owner-Occupied</v>
          </cell>
          <cell r="N9529">
            <v>0</v>
          </cell>
          <cell r="O9529">
            <v>43831</v>
          </cell>
          <cell r="P9529" t="str">
            <v>Current</v>
          </cell>
        </row>
        <row r="9530">
          <cell r="B9530">
            <v>40981</v>
          </cell>
          <cell r="C9530">
            <v>58</v>
          </cell>
          <cell r="D9530" t="str">
            <v>AB</v>
          </cell>
          <cell r="E9530" t="str">
            <v>Refinance External</v>
          </cell>
          <cell r="F9530" t="str">
            <v>Fixed</v>
          </cell>
          <cell r="I9530">
            <v>37.28</v>
          </cell>
          <cell r="J9530">
            <v>22.51</v>
          </cell>
          <cell r="K9530" t="str">
            <v>Conv</v>
          </cell>
          <cell r="L9530">
            <v>0</v>
          </cell>
          <cell r="M9530" t="str">
            <v>Owner-Occupied</v>
          </cell>
          <cell r="N9530">
            <v>4</v>
          </cell>
          <cell r="O9530">
            <v>42184</v>
          </cell>
          <cell r="P9530" t="str">
            <v>Current</v>
          </cell>
        </row>
        <row r="9531">
          <cell r="B9531">
            <v>42419</v>
          </cell>
          <cell r="C9531">
            <v>11</v>
          </cell>
          <cell r="D9531" t="str">
            <v>ON</v>
          </cell>
          <cell r="E9531" t="str">
            <v>Refinance External</v>
          </cell>
          <cell r="F9531" t="str">
            <v>ARM</v>
          </cell>
          <cell r="I9531">
            <v>29.03</v>
          </cell>
          <cell r="J9531">
            <v>27.87</v>
          </cell>
          <cell r="K9531" t="str">
            <v>Conv</v>
          </cell>
          <cell r="L9531">
            <v>109342.1</v>
          </cell>
          <cell r="M9531" t="str">
            <v>Owner-Occupied</v>
          </cell>
          <cell r="N9531">
            <v>0</v>
          </cell>
          <cell r="O9531">
            <v>43831</v>
          </cell>
          <cell r="P9531" t="str">
            <v>Current</v>
          </cell>
        </row>
        <row r="9532">
          <cell r="B9532">
            <v>41108</v>
          </cell>
          <cell r="C9532">
            <v>54</v>
          </cell>
          <cell r="D9532" t="str">
            <v>ON</v>
          </cell>
          <cell r="E9532" t="str">
            <v>Purchase</v>
          </cell>
          <cell r="F9532" t="str">
            <v>Fixed</v>
          </cell>
          <cell r="I9532">
            <v>26.11</v>
          </cell>
          <cell r="J9532">
            <v>18.64</v>
          </cell>
          <cell r="K9532" t="str">
            <v>HiRatio</v>
          </cell>
          <cell r="L9532">
            <v>438877.46</v>
          </cell>
          <cell r="M9532" t="str">
            <v>Owner-Occupied</v>
          </cell>
          <cell r="N9532">
            <v>0</v>
          </cell>
          <cell r="O9532">
            <v>43831</v>
          </cell>
          <cell r="P9532" t="str">
            <v>Current</v>
          </cell>
        </row>
        <row r="9533">
          <cell r="B9533">
            <v>40771</v>
          </cell>
          <cell r="C9533">
            <v>65</v>
          </cell>
          <cell r="D9533" t="str">
            <v>AB</v>
          </cell>
          <cell r="E9533" t="str">
            <v>Refinance External</v>
          </cell>
          <cell r="F9533" t="str">
            <v>Fixed</v>
          </cell>
          <cell r="I9533">
            <v>41.03</v>
          </cell>
          <cell r="J9533">
            <v>34.08</v>
          </cell>
          <cell r="K9533" t="str">
            <v>HiRatio</v>
          </cell>
          <cell r="L9533">
            <v>301575.73</v>
          </cell>
          <cell r="M9533" t="str">
            <v>Owner-Occupied</v>
          </cell>
          <cell r="N9533">
            <v>0</v>
          </cell>
          <cell r="O9533">
            <v>43831</v>
          </cell>
          <cell r="P9533" t="str">
            <v>Current</v>
          </cell>
        </row>
        <row r="9534">
          <cell r="B9534">
            <v>42629</v>
          </cell>
          <cell r="C9534">
            <v>4</v>
          </cell>
          <cell r="D9534" t="str">
            <v>AB</v>
          </cell>
          <cell r="E9534" t="str">
            <v>Purchase</v>
          </cell>
          <cell r="F9534" t="str">
            <v>Fixed</v>
          </cell>
          <cell r="I9534">
            <v>18.96</v>
          </cell>
          <cell r="J9534">
            <v>18.62</v>
          </cell>
          <cell r="K9534" t="str">
            <v>Conv</v>
          </cell>
          <cell r="L9534">
            <v>197514.15</v>
          </cell>
          <cell r="M9534" t="str">
            <v>Owner-Occupied</v>
          </cell>
          <cell r="N9534">
            <v>0</v>
          </cell>
          <cell r="O9534">
            <v>43831</v>
          </cell>
          <cell r="P9534" t="str">
            <v>Current</v>
          </cell>
        </row>
        <row r="9535">
          <cell r="B9535">
            <v>42248</v>
          </cell>
          <cell r="C9535">
            <v>16</v>
          </cell>
          <cell r="D9535" t="str">
            <v>AB</v>
          </cell>
          <cell r="E9535" t="str">
            <v>Refinance External</v>
          </cell>
          <cell r="F9535" t="str">
            <v>ARM</v>
          </cell>
          <cell r="I9535">
            <v>19.79</v>
          </cell>
          <cell r="J9535">
            <v>19.16</v>
          </cell>
          <cell r="K9535" t="str">
            <v>Conv</v>
          </cell>
          <cell r="L9535">
            <v>303390.03000000003</v>
          </cell>
          <cell r="M9535" t="str">
            <v>Owner-Occupied</v>
          </cell>
          <cell r="N9535">
            <v>0</v>
          </cell>
          <cell r="O9535">
            <v>43831</v>
          </cell>
          <cell r="P9535" t="str">
            <v>Current</v>
          </cell>
        </row>
        <row r="9536">
          <cell r="B9536">
            <v>42313</v>
          </cell>
          <cell r="C9536">
            <v>14</v>
          </cell>
          <cell r="D9536" t="str">
            <v>AB</v>
          </cell>
          <cell r="E9536" t="str">
            <v>Purchase</v>
          </cell>
          <cell r="F9536" t="str">
            <v>Fixed</v>
          </cell>
          <cell r="I9536">
            <v>41.82</v>
          </cell>
          <cell r="J9536">
            <v>37.89</v>
          </cell>
          <cell r="K9536" t="str">
            <v>HiRatio</v>
          </cell>
          <cell r="L9536">
            <v>231081.7</v>
          </cell>
          <cell r="M9536" t="str">
            <v>Owner-Occupied</v>
          </cell>
          <cell r="N9536">
            <v>0</v>
          </cell>
          <cell r="O9536">
            <v>43831</v>
          </cell>
          <cell r="P9536" t="str">
            <v>Current</v>
          </cell>
        </row>
        <row r="9537">
          <cell r="B9537">
            <v>41547</v>
          </cell>
          <cell r="C9537">
            <v>40</v>
          </cell>
          <cell r="D9537" t="str">
            <v>ON</v>
          </cell>
          <cell r="E9537" t="str">
            <v>Purchase</v>
          </cell>
          <cell r="F9537" t="str">
            <v>Fixed</v>
          </cell>
          <cell r="I9537">
            <v>31.21</v>
          </cell>
          <cell r="J9537">
            <v>27.91</v>
          </cell>
          <cell r="K9537" t="str">
            <v>HiRatio</v>
          </cell>
          <cell r="L9537">
            <v>0</v>
          </cell>
          <cell r="M9537" t="str">
            <v>Owner-Occupied</v>
          </cell>
          <cell r="N9537">
            <v>4</v>
          </cell>
          <cell r="O9537">
            <v>42751</v>
          </cell>
          <cell r="P9537" t="str">
            <v>Current</v>
          </cell>
        </row>
        <row r="9538">
          <cell r="B9538">
            <v>41029</v>
          </cell>
          <cell r="C9538">
            <v>57</v>
          </cell>
          <cell r="D9538" t="str">
            <v>AB</v>
          </cell>
          <cell r="E9538" t="str">
            <v>Purchase</v>
          </cell>
          <cell r="F9538" t="str">
            <v>Fixed</v>
          </cell>
          <cell r="I9538">
            <v>42.48</v>
          </cell>
          <cell r="J9538">
            <v>34.630000000000003</v>
          </cell>
          <cell r="K9538" t="str">
            <v>HiRatio</v>
          </cell>
          <cell r="L9538">
            <v>0</v>
          </cell>
          <cell r="M9538" t="str">
            <v>Owner-Occupied</v>
          </cell>
          <cell r="N9538">
            <v>4</v>
          </cell>
          <cell r="O9538">
            <v>41982</v>
          </cell>
          <cell r="P9538" t="str">
            <v>Current</v>
          </cell>
        </row>
        <row r="9539">
          <cell r="B9539">
            <v>40792</v>
          </cell>
          <cell r="C9539">
            <v>64</v>
          </cell>
          <cell r="D9539" t="str">
            <v>ON</v>
          </cell>
          <cell r="E9539" t="str">
            <v>Refinance External</v>
          </cell>
          <cell r="F9539" t="str">
            <v>Fixed</v>
          </cell>
          <cell r="I9539">
            <v>37.909999999999997</v>
          </cell>
          <cell r="J9539">
            <v>13.47</v>
          </cell>
          <cell r="K9539" t="str">
            <v>HiRatio</v>
          </cell>
          <cell r="L9539">
            <v>202197.87</v>
          </cell>
          <cell r="M9539" t="str">
            <v>Owner-Occupied</v>
          </cell>
          <cell r="N9539">
            <v>0</v>
          </cell>
          <cell r="O9539">
            <v>43831</v>
          </cell>
          <cell r="P9539" t="str">
            <v>Current</v>
          </cell>
        </row>
        <row r="9540">
          <cell r="B9540">
            <v>41103</v>
          </cell>
          <cell r="C9540">
            <v>54</v>
          </cell>
          <cell r="D9540" t="str">
            <v>ON</v>
          </cell>
          <cell r="E9540" t="str">
            <v>Purchase</v>
          </cell>
          <cell r="F9540" t="str">
            <v>Fixed</v>
          </cell>
          <cell r="I9540">
            <v>34.76</v>
          </cell>
          <cell r="J9540">
            <v>20.43</v>
          </cell>
          <cell r="K9540" t="str">
            <v>HiRatio</v>
          </cell>
          <cell r="L9540">
            <v>439825.27</v>
          </cell>
          <cell r="M9540" t="str">
            <v>Owner-Occupied</v>
          </cell>
          <cell r="N9540">
            <v>0</v>
          </cell>
          <cell r="O9540">
            <v>43831</v>
          </cell>
          <cell r="P9540" t="str">
            <v>Current</v>
          </cell>
        </row>
        <row r="9541">
          <cell r="B9541">
            <v>41886</v>
          </cell>
          <cell r="C9541">
            <v>28</v>
          </cell>
          <cell r="D9541" t="str">
            <v>AB</v>
          </cell>
          <cell r="E9541" t="str">
            <v>ETO Existing Client</v>
          </cell>
          <cell r="F9541" t="str">
            <v>Fixed</v>
          </cell>
          <cell r="I9541">
            <v>39.270000000000003</v>
          </cell>
          <cell r="J9541">
            <v>32.53</v>
          </cell>
          <cell r="K9541" t="str">
            <v>Conv</v>
          </cell>
          <cell r="L9541">
            <v>344816.72</v>
          </cell>
          <cell r="M9541" t="str">
            <v>Owner-Occupied</v>
          </cell>
          <cell r="N9541">
            <v>0</v>
          </cell>
          <cell r="O9541">
            <v>43831</v>
          </cell>
          <cell r="P9541" t="str">
            <v>Current</v>
          </cell>
        </row>
        <row r="9542">
          <cell r="B9542">
            <v>42691</v>
          </cell>
          <cell r="C9542">
            <v>2</v>
          </cell>
          <cell r="D9542" t="str">
            <v>ON</v>
          </cell>
          <cell r="E9542" t="str">
            <v>Purchase</v>
          </cell>
          <cell r="F9542" t="str">
            <v>Fixed</v>
          </cell>
          <cell r="I9542">
            <v>40.78</v>
          </cell>
          <cell r="J9542">
            <v>26.24</v>
          </cell>
          <cell r="K9542" t="str">
            <v>Conv</v>
          </cell>
          <cell r="L9542">
            <v>254242.72</v>
          </cell>
          <cell r="M9542" t="str">
            <v>Owner-Occupied</v>
          </cell>
          <cell r="N9542">
            <v>0</v>
          </cell>
          <cell r="O9542">
            <v>43831</v>
          </cell>
          <cell r="P9542" t="str">
            <v>Current</v>
          </cell>
        </row>
        <row r="9543">
          <cell r="B9543">
            <v>42129</v>
          </cell>
          <cell r="C9543">
            <v>20</v>
          </cell>
          <cell r="D9543" t="str">
            <v>ON</v>
          </cell>
          <cell r="E9543" t="str">
            <v>Purchase</v>
          </cell>
          <cell r="F9543" t="str">
            <v>ARM</v>
          </cell>
          <cell r="I9543">
            <v>18</v>
          </cell>
          <cell r="J9543">
            <v>17.600000000000001</v>
          </cell>
          <cell r="K9543" t="str">
            <v>Conv</v>
          </cell>
          <cell r="L9543">
            <v>322280.2</v>
          </cell>
          <cell r="M9543" t="str">
            <v>Owner-Occupied</v>
          </cell>
          <cell r="N9543">
            <v>0</v>
          </cell>
          <cell r="O9543">
            <v>43831</v>
          </cell>
          <cell r="P9543" t="str">
            <v>Current</v>
          </cell>
        </row>
        <row r="9544">
          <cell r="B9544">
            <v>41151</v>
          </cell>
          <cell r="C9544">
            <v>53</v>
          </cell>
          <cell r="D9544" t="str">
            <v>BC</v>
          </cell>
          <cell r="E9544" t="str">
            <v>Refinance External</v>
          </cell>
          <cell r="F9544" t="str">
            <v>Fixed</v>
          </cell>
          <cell r="I9544">
            <v>39.39</v>
          </cell>
          <cell r="J9544">
            <v>34.78</v>
          </cell>
          <cell r="K9544" t="str">
            <v>HiRatio</v>
          </cell>
          <cell r="L9544">
            <v>0</v>
          </cell>
          <cell r="M9544" t="str">
            <v>Owner-Occupied</v>
          </cell>
          <cell r="N9544">
            <v>4</v>
          </cell>
          <cell r="O9544">
            <v>42103</v>
          </cell>
          <cell r="P9544" t="str">
            <v>Current</v>
          </cell>
        </row>
        <row r="9545">
          <cell r="B9545">
            <v>41970</v>
          </cell>
          <cell r="C9545">
            <v>26</v>
          </cell>
          <cell r="D9545" t="str">
            <v>AB</v>
          </cell>
          <cell r="E9545" t="str">
            <v>Purchase</v>
          </cell>
          <cell r="F9545" t="str">
            <v>Fixed</v>
          </cell>
          <cell r="I9545">
            <v>12.81</v>
          </cell>
          <cell r="J9545">
            <v>11.97</v>
          </cell>
          <cell r="K9545" t="str">
            <v>HiRatio</v>
          </cell>
          <cell r="L9545">
            <v>195031.28</v>
          </cell>
          <cell r="M9545" t="str">
            <v>Owner-Occupied</v>
          </cell>
          <cell r="N9545">
            <v>0</v>
          </cell>
          <cell r="O9545">
            <v>43831</v>
          </cell>
          <cell r="P9545" t="str">
            <v>Current</v>
          </cell>
        </row>
        <row r="9546">
          <cell r="B9546">
            <v>42233</v>
          </cell>
          <cell r="C9546">
            <v>17</v>
          </cell>
          <cell r="D9546" t="str">
            <v>ON</v>
          </cell>
          <cell r="E9546" t="str">
            <v>Purchase</v>
          </cell>
          <cell r="F9546" t="str">
            <v>Fixed</v>
          </cell>
          <cell r="I9546">
            <v>35.69</v>
          </cell>
          <cell r="J9546">
            <v>25</v>
          </cell>
          <cell r="K9546" t="str">
            <v>HiRatio</v>
          </cell>
          <cell r="L9546">
            <v>358804.65</v>
          </cell>
          <cell r="M9546" t="str">
            <v>Owner-Occupied</v>
          </cell>
          <cell r="N9546">
            <v>0</v>
          </cell>
          <cell r="O9546">
            <v>43831</v>
          </cell>
          <cell r="P9546" t="str">
            <v>Current</v>
          </cell>
        </row>
        <row r="9547">
          <cell r="B9547">
            <v>40718</v>
          </cell>
          <cell r="C9547">
            <v>67</v>
          </cell>
          <cell r="D9547" t="str">
            <v>AB</v>
          </cell>
          <cell r="E9547" t="str">
            <v>Purchase</v>
          </cell>
          <cell r="F9547" t="str">
            <v>Fixed</v>
          </cell>
          <cell r="I9547">
            <v>34.840000000000003</v>
          </cell>
          <cell r="J9547">
            <v>29.22</v>
          </cell>
          <cell r="K9547" t="str">
            <v>HiRatio</v>
          </cell>
          <cell r="L9547">
            <v>277068.74</v>
          </cell>
          <cell r="M9547" t="str">
            <v>Owner-Occupied</v>
          </cell>
          <cell r="N9547">
            <v>0</v>
          </cell>
          <cell r="O9547">
            <v>43831</v>
          </cell>
          <cell r="P9547" t="str">
            <v>Current</v>
          </cell>
        </row>
        <row r="9548">
          <cell r="B9548">
            <v>41732</v>
          </cell>
          <cell r="C9548">
            <v>33</v>
          </cell>
          <cell r="D9548" t="str">
            <v>ON</v>
          </cell>
          <cell r="E9548" t="str">
            <v>Purchase</v>
          </cell>
          <cell r="F9548" t="str">
            <v>ARM</v>
          </cell>
          <cell r="I9548">
            <v>32.520000000000003</v>
          </cell>
          <cell r="J9548">
            <v>23.29</v>
          </cell>
          <cell r="K9548" t="str">
            <v>HiRatio</v>
          </cell>
          <cell r="L9548">
            <v>318319.90000000002</v>
          </cell>
          <cell r="M9548" t="str">
            <v>Owner-Occupied</v>
          </cell>
          <cell r="N9548">
            <v>0</v>
          </cell>
          <cell r="O9548">
            <v>43831</v>
          </cell>
          <cell r="P9548" t="str">
            <v>Current</v>
          </cell>
        </row>
        <row r="9549">
          <cell r="B9549">
            <v>42324</v>
          </cell>
          <cell r="C9549">
            <v>14</v>
          </cell>
          <cell r="D9549" t="str">
            <v>ON</v>
          </cell>
          <cell r="E9549" t="str">
            <v>Purchase</v>
          </cell>
          <cell r="F9549" t="str">
            <v>Fixed</v>
          </cell>
          <cell r="I9549">
            <v>34.299999999999997</v>
          </cell>
          <cell r="J9549">
            <v>33.46</v>
          </cell>
          <cell r="K9549" t="str">
            <v>HiRatio</v>
          </cell>
          <cell r="L9549">
            <v>269879.7</v>
          </cell>
          <cell r="M9549" t="str">
            <v>Owner-Occupied</v>
          </cell>
          <cell r="N9549">
            <v>0</v>
          </cell>
          <cell r="O9549">
            <v>43831</v>
          </cell>
          <cell r="P9549" t="str">
            <v>Current</v>
          </cell>
        </row>
        <row r="9550">
          <cell r="B9550">
            <v>42740</v>
          </cell>
          <cell r="C9550">
            <v>0</v>
          </cell>
          <cell r="D9550" t="str">
            <v>ON</v>
          </cell>
          <cell r="E9550" t="str">
            <v>Purchase</v>
          </cell>
          <cell r="F9550" t="str">
            <v>ARM</v>
          </cell>
          <cell r="I9550">
            <v>30.61</v>
          </cell>
          <cell r="J9550">
            <v>11.64</v>
          </cell>
          <cell r="K9550" t="str">
            <v>HiRatio</v>
          </cell>
          <cell r="L9550">
            <v>314944</v>
          </cell>
          <cell r="M9550" t="str">
            <v>Second Home</v>
          </cell>
          <cell r="N9550">
            <v>0</v>
          </cell>
          <cell r="O9550">
            <v>43831</v>
          </cell>
          <cell r="P9550" t="str">
            <v>Current</v>
          </cell>
        </row>
        <row r="9551">
          <cell r="B9551">
            <v>41781</v>
          </cell>
          <cell r="C9551">
            <v>32</v>
          </cell>
          <cell r="D9551" t="str">
            <v>ON</v>
          </cell>
          <cell r="E9551" t="str">
            <v>Purchase</v>
          </cell>
          <cell r="F9551" t="str">
            <v>ARM</v>
          </cell>
          <cell r="I9551">
            <v>35.35</v>
          </cell>
          <cell r="J9551">
            <v>8.31</v>
          </cell>
          <cell r="K9551" t="str">
            <v>Conv</v>
          </cell>
          <cell r="L9551">
            <v>197165.7</v>
          </cell>
          <cell r="M9551" t="str">
            <v>Rental</v>
          </cell>
          <cell r="N9551">
            <v>0</v>
          </cell>
          <cell r="O9551">
            <v>43831</v>
          </cell>
          <cell r="P9551" t="str">
            <v>Current</v>
          </cell>
        </row>
        <row r="9552">
          <cell r="B9552">
            <v>42605</v>
          </cell>
          <cell r="C9552">
            <v>5</v>
          </cell>
          <cell r="D9552" t="str">
            <v>AB</v>
          </cell>
          <cell r="E9552" t="str">
            <v>Purchase</v>
          </cell>
          <cell r="F9552" t="str">
            <v>ARM</v>
          </cell>
          <cell r="I9552">
            <v>40.01</v>
          </cell>
          <cell r="J9552">
            <v>8.91</v>
          </cell>
          <cell r="K9552" t="str">
            <v>Conv</v>
          </cell>
          <cell r="L9552">
            <v>199586.08</v>
          </cell>
          <cell r="M9552" t="str">
            <v>Rental</v>
          </cell>
          <cell r="N9552">
            <v>0</v>
          </cell>
          <cell r="O9552">
            <v>43831</v>
          </cell>
          <cell r="P9552" t="str">
            <v>Current</v>
          </cell>
        </row>
        <row r="9553">
          <cell r="B9553">
            <v>41368</v>
          </cell>
          <cell r="C9553">
            <v>45</v>
          </cell>
          <cell r="D9553" t="str">
            <v>ON</v>
          </cell>
          <cell r="E9553" t="str">
            <v>Refinance External</v>
          </cell>
          <cell r="F9553" t="str">
            <v>Fixed</v>
          </cell>
          <cell r="I9553">
            <v>25.42</v>
          </cell>
          <cell r="J9553">
            <v>25.28</v>
          </cell>
          <cell r="K9553" t="str">
            <v>Conv</v>
          </cell>
          <cell r="L9553">
            <v>330524.03000000003</v>
          </cell>
          <cell r="M9553" t="str">
            <v>Owner-Occupied</v>
          </cell>
          <cell r="N9553">
            <v>0</v>
          </cell>
          <cell r="O9553">
            <v>43831</v>
          </cell>
          <cell r="P9553" t="str">
            <v>Current</v>
          </cell>
        </row>
        <row r="9554">
          <cell r="B9554">
            <v>42110</v>
          </cell>
          <cell r="C9554">
            <v>21</v>
          </cell>
          <cell r="D9554" t="str">
            <v>BC</v>
          </cell>
          <cell r="E9554" t="str">
            <v>Purchase</v>
          </cell>
          <cell r="F9554" t="str">
            <v>ARM</v>
          </cell>
          <cell r="I9554">
            <v>24.78</v>
          </cell>
          <cell r="J9554">
            <v>20.69</v>
          </cell>
          <cell r="K9554" t="str">
            <v>Conv</v>
          </cell>
          <cell r="L9554">
            <v>0</v>
          </cell>
          <cell r="M9554" t="str">
            <v>Owner-Occupied</v>
          </cell>
          <cell r="N9554">
            <v>4</v>
          </cell>
          <cell r="O9554">
            <v>42641</v>
          </cell>
          <cell r="P9554" t="str">
            <v>Current</v>
          </cell>
        </row>
        <row r="9555">
          <cell r="B9555">
            <v>41152</v>
          </cell>
          <cell r="C9555">
            <v>53</v>
          </cell>
          <cell r="D9555" t="str">
            <v>ON</v>
          </cell>
          <cell r="E9555" t="str">
            <v>Purchase</v>
          </cell>
          <cell r="F9555" t="str">
            <v>Fixed</v>
          </cell>
          <cell r="I9555">
            <v>40.380000000000003</v>
          </cell>
          <cell r="J9555">
            <v>36.07</v>
          </cell>
          <cell r="K9555" t="str">
            <v>HiRatio</v>
          </cell>
          <cell r="L9555">
            <v>0</v>
          </cell>
          <cell r="M9555" t="str">
            <v>Owner-Occupied</v>
          </cell>
          <cell r="N9555">
            <v>4</v>
          </cell>
          <cell r="O9555">
            <v>42151</v>
          </cell>
          <cell r="P9555" t="str">
            <v>Current</v>
          </cell>
        </row>
        <row r="9556">
          <cell r="B9556">
            <v>42167</v>
          </cell>
          <cell r="C9556">
            <v>19</v>
          </cell>
          <cell r="D9556" t="str">
            <v>ON</v>
          </cell>
          <cell r="E9556" t="str">
            <v>Refinance External</v>
          </cell>
          <cell r="F9556" t="str">
            <v>ARM</v>
          </cell>
          <cell r="I9556">
            <v>17.77</v>
          </cell>
          <cell r="J9556">
            <v>17.77</v>
          </cell>
          <cell r="K9556" t="str">
            <v>Conv</v>
          </cell>
          <cell r="L9556">
            <v>216575.13</v>
          </cell>
          <cell r="M9556" t="str">
            <v>Owner-Occupied</v>
          </cell>
          <cell r="N9556">
            <v>0</v>
          </cell>
          <cell r="O9556">
            <v>43831</v>
          </cell>
          <cell r="P9556" t="str">
            <v>Current</v>
          </cell>
        </row>
        <row r="9557">
          <cell r="B9557">
            <v>40954</v>
          </cell>
          <cell r="C9557">
            <v>59</v>
          </cell>
          <cell r="D9557" t="str">
            <v>AB</v>
          </cell>
          <cell r="E9557" t="str">
            <v>Purchase</v>
          </cell>
          <cell r="F9557" t="str">
            <v>Fixed</v>
          </cell>
          <cell r="I9557">
            <v>34.880000000000003</v>
          </cell>
          <cell r="J9557">
            <v>33.29</v>
          </cell>
          <cell r="K9557" t="str">
            <v>HiRatio</v>
          </cell>
          <cell r="L9557">
            <v>255467.8</v>
          </cell>
          <cell r="M9557" t="str">
            <v>Owner-Occupied</v>
          </cell>
          <cell r="N9557">
            <v>0</v>
          </cell>
          <cell r="O9557">
            <v>43831</v>
          </cell>
          <cell r="P9557" t="str">
            <v>Current</v>
          </cell>
        </row>
        <row r="9558">
          <cell r="B9558">
            <v>41775</v>
          </cell>
          <cell r="C9558">
            <v>32</v>
          </cell>
          <cell r="D9558" t="str">
            <v>ON</v>
          </cell>
          <cell r="E9558" t="str">
            <v>Purchase</v>
          </cell>
          <cell r="F9558" t="str">
            <v>Fixed</v>
          </cell>
          <cell r="I9558">
            <v>35.450000000000003</v>
          </cell>
          <cell r="J9558">
            <v>26.85</v>
          </cell>
          <cell r="K9558" t="str">
            <v>HiRatio</v>
          </cell>
          <cell r="L9558">
            <v>251510.7</v>
          </cell>
          <cell r="M9558" t="str">
            <v>Owner-Occupied</v>
          </cell>
          <cell r="N9558">
            <v>0</v>
          </cell>
          <cell r="O9558">
            <v>43831</v>
          </cell>
          <cell r="P9558" t="str">
            <v>Current</v>
          </cell>
        </row>
        <row r="9559">
          <cell r="B9559">
            <v>41731</v>
          </cell>
          <cell r="C9559">
            <v>33</v>
          </cell>
          <cell r="D9559" t="str">
            <v>AB</v>
          </cell>
          <cell r="E9559" t="str">
            <v>Purchase</v>
          </cell>
          <cell r="F9559" t="str">
            <v>Fixed</v>
          </cell>
          <cell r="I9559">
            <v>42.25</v>
          </cell>
          <cell r="J9559">
            <v>31.95</v>
          </cell>
          <cell r="K9559" t="str">
            <v>HiRatio</v>
          </cell>
          <cell r="L9559">
            <v>415121.63</v>
          </cell>
          <cell r="M9559" t="str">
            <v>Owner-Occupied</v>
          </cell>
          <cell r="N9559">
            <v>0</v>
          </cell>
          <cell r="O9559">
            <v>43831</v>
          </cell>
          <cell r="P9559" t="str">
            <v>Current</v>
          </cell>
        </row>
        <row r="9560">
          <cell r="B9560">
            <v>41257</v>
          </cell>
          <cell r="C9560">
            <v>49</v>
          </cell>
          <cell r="D9560" t="str">
            <v>ON</v>
          </cell>
          <cell r="E9560" t="str">
            <v>Purchase</v>
          </cell>
          <cell r="F9560" t="str">
            <v>Fixed</v>
          </cell>
          <cell r="I9560">
            <v>25.29</v>
          </cell>
          <cell r="J9560">
            <v>24</v>
          </cell>
          <cell r="K9560" t="str">
            <v>HiRatio</v>
          </cell>
          <cell r="L9560">
            <v>169915.23</v>
          </cell>
          <cell r="M9560" t="str">
            <v>Owner-Occupied</v>
          </cell>
          <cell r="N9560">
            <v>0</v>
          </cell>
          <cell r="O9560">
            <v>43831</v>
          </cell>
          <cell r="P9560" t="str">
            <v>Current</v>
          </cell>
        </row>
        <row r="9561">
          <cell r="B9561">
            <v>41842</v>
          </cell>
          <cell r="C9561">
            <v>30</v>
          </cell>
          <cell r="D9561" t="str">
            <v>ON</v>
          </cell>
          <cell r="E9561" t="str">
            <v>Purchase with Improvements</v>
          </cell>
          <cell r="F9561" t="str">
            <v>Fixed</v>
          </cell>
          <cell r="I9561">
            <v>38.39</v>
          </cell>
          <cell r="J9561">
            <v>37.729999999999997</v>
          </cell>
          <cell r="K9561" t="str">
            <v>HiRatio</v>
          </cell>
          <cell r="L9561">
            <v>0</v>
          </cell>
          <cell r="M9561" t="str">
            <v>Owner-Occupied</v>
          </cell>
          <cell r="N9561">
            <v>4</v>
          </cell>
          <cell r="O9561">
            <v>42619</v>
          </cell>
          <cell r="P9561" t="str">
            <v>Current</v>
          </cell>
        </row>
        <row r="9562">
          <cell r="B9562">
            <v>42117</v>
          </cell>
          <cell r="C9562">
            <v>21</v>
          </cell>
          <cell r="D9562" t="str">
            <v>BC</v>
          </cell>
          <cell r="E9562" t="str">
            <v>Purchase</v>
          </cell>
          <cell r="F9562" t="str">
            <v>ARM</v>
          </cell>
          <cell r="I9562">
            <v>15.99</v>
          </cell>
          <cell r="J9562">
            <v>15.47</v>
          </cell>
          <cell r="K9562" t="str">
            <v>Conv</v>
          </cell>
          <cell r="L9562">
            <v>413662.56</v>
          </cell>
          <cell r="M9562" t="str">
            <v>Owner-Occupied</v>
          </cell>
          <cell r="N9562">
            <v>0</v>
          </cell>
          <cell r="O9562">
            <v>43831</v>
          </cell>
          <cell r="P9562" t="str">
            <v>Current</v>
          </cell>
        </row>
        <row r="9563">
          <cell r="B9563">
            <v>42184</v>
          </cell>
          <cell r="C9563">
            <v>19</v>
          </cell>
          <cell r="D9563" t="str">
            <v>AB</v>
          </cell>
          <cell r="E9563" t="str">
            <v>Purchase</v>
          </cell>
          <cell r="F9563" t="str">
            <v>Fixed</v>
          </cell>
          <cell r="I9563">
            <v>16.04</v>
          </cell>
          <cell r="J9563">
            <v>15.37</v>
          </cell>
          <cell r="K9563" t="str">
            <v>Conv</v>
          </cell>
          <cell r="L9563">
            <v>461743.2</v>
          </cell>
          <cell r="M9563" t="str">
            <v>Owner-Occupied</v>
          </cell>
          <cell r="N9563">
            <v>0</v>
          </cell>
          <cell r="O9563">
            <v>43831</v>
          </cell>
          <cell r="P9563" t="str">
            <v>Current</v>
          </cell>
        </row>
        <row r="9564">
          <cell r="B9564">
            <v>41911</v>
          </cell>
          <cell r="C9564">
            <v>28</v>
          </cell>
          <cell r="D9564" t="str">
            <v>AB</v>
          </cell>
          <cell r="E9564" t="str">
            <v>Purchase</v>
          </cell>
          <cell r="F9564" t="str">
            <v>Fixed</v>
          </cell>
          <cell r="I9564">
            <v>33.18</v>
          </cell>
          <cell r="J9564">
            <v>7.54</v>
          </cell>
          <cell r="K9564" t="str">
            <v>HiRatio</v>
          </cell>
          <cell r="L9564">
            <v>203916.15</v>
          </cell>
          <cell r="M9564" t="str">
            <v>Second Home</v>
          </cell>
          <cell r="N9564">
            <v>0</v>
          </cell>
          <cell r="O9564">
            <v>43831</v>
          </cell>
          <cell r="P9564" t="str">
            <v>Current</v>
          </cell>
        </row>
        <row r="9565">
          <cell r="B9565">
            <v>42150</v>
          </cell>
          <cell r="C9565">
            <v>20</v>
          </cell>
          <cell r="D9565" t="str">
            <v>ON</v>
          </cell>
          <cell r="E9565" t="str">
            <v>Purchase</v>
          </cell>
          <cell r="F9565" t="str">
            <v>Fixed</v>
          </cell>
          <cell r="I9565">
            <v>40.83</v>
          </cell>
          <cell r="J9565">
            <v>31.17</v>
          </cell>
          <cell r="K9565" t="str">
            <v>HiRatio</v>
          </cell>
          <cell r="L9565">
            <v>235434.73</v>
          </cell>
          <cell r="M9565" t="str">
            <v>Owner-Occupied</v>
          </cell>
          <cell r="N9565">
            <v>0</v>
          </cell>
          <cell r="O9565">
            <v>43831</v>
          </cell>
          <cell r="P9565" t="str">
            <v>Current</v>
          </cell>
        </row>
        <row r="9566">
          <cell r="B9566">
            <v>42669</v>
          </cell>
          <cell r="C9566">
            <v>3</v>
          </cell>
          <cell r="D9566" t="str">
            <v>BC</v>
          </cell>
          <cell r="E9566" t="str">
            <v>Purchase</v>
          </cell>
          <cell r="F9566" t="str">
            <v>Fixed</v>
          </cell>
          <cell r="I9566">
            <v>36.69</v>
          </cell>
          <cell r="J9566">
            <v>29.94</v>
          </cell>
          <cell r="K9566" t="str">
            <v>Conv</v>
          </cell>
          <cell r="L9566">
            <v>994400.75</v>
          </cell>
          <cell r="M9566" t="str">
            <v>Owner-Occupied</v>
          </cell>
          <cell r="N9566">
            <v>0</v>
          </cell>
          <cell r="O9566">
            <v>43831</v>
          </cell>
          <cell r="P9566" t="str">
            <v>Current</v>
          </cell>
        </row>
        <row r="9567">
          <cell r="B9567">
            <v>40631</v>
          </cell>
          <cell r="C9567">
            <v>70</v>
          </cell>
          <cell r="D9567" t="str">
            <v>ON</v>
          </cell>
          <cell r="E9567" t="str">
            <v>Purchase</v>
          </cell>
          <cell r="F9567" t="str">
            <v>Fixed</v>
          </cell>
          <cell r="I9567">
            <v>17.73</v>
          </cell>
          <cell r="J9567">
            <v>17.39</v>
          </cell>
          <cell r="K9567" t="str">
            <v>HiRatio</v>
          </cell>
          <cell r="L9567">
            <v>0</v>
          </cell>
          <cell r="M9567" t="str">
            <v>Owner-Occupied</v>
          </cell>
          <cell r="N9567">
            <v>4</v>
          </cell>
          <cell r="O9567">
            <v>41376</v>
          </cell>
          <cell r="P9567" t="str">
            <v>Current</v>
          </cell>
        </row>
        <row r="9568">
          <cell r="B9568">
            <v>41873</v>
          </cell>
          <cell r="C9568">
            <v>29</v>
          </cell>
          <cell r="D9568" t="str">
            <v>ON</v>
          </cell>
          <cell r="E9568" t="str">
            <v>Purchase</v>
          </cell>
          <cell r="F9568" t="str">
            <v>ARM</v>
          </cell>
          <cell r="I9568">
            <v>31.5</v>
          </cell>
          <cell r="J9568">
            <v>13.82</v>
          </cell>
          <cell r="K9568" t="str">
            <v>Conv</v>
          </cell>
          <cell r="L9568">
            <v>0</v>
          </cell>
          <cell r="M9568" t="str">
            <v>Owner-Occupied</v>
          </cell>
          <cell r="N9568">
            <v>4</v>
          </cell>
          <cell r="O9568">
            <v>42417</v>
          </cell>
          <cell r="P9568" t="str">
            <v>Current</v>
          </cell>
        </row>
        <row r="9569">
          <cell r="B9569">
            <v>41942</v>
          </cell>
          <cell r="C9569">
            <v>27</v>
          </cell>
          <cell r="D9569" t="str">
            <v>ON</v>
          </cell>
          <cell r="E9569" t="str">
            <v>Purchase</v>
          </cell>
          <cell r="F9569" t="str">
            <v>Fixed</v>
          </cell>
          <cell r="I9569">
            <v>36.33</v>
          </cell>
          <cell r="J9569">
            <v>28.5</v>
          </cell>
          <cell r="K9569" t="str">
            <v>Conv</v>
          </cell>
          <cell r="L9569">
            <v>0</v>
          </cell>
          <cell r="M9569" t="str">
            <v>Owner-Occupied</v>
          </cell>
          <cell r="N9569">
            <v>4</v>
          </cell>
          <cell r="O9569">
            <v>42592</v>
          </cell>
          <cell r="P9569" t="str">
            <v>Current</v>
          </cell>
        </row>
        <row r="9570">
          <cell r="B9570">
            <v>41894</v>
          </cell>
          <cell r="C9570">
            <v>28</v>
          </cell>
          <cell r="D9570" t="str">
            <v>ON</v>
          </cell>
          <cell r="E9570" t="str">
            <v>Refinance External</v>
          </cell>
          <cell r="F9570" t="str">
            <v>ARM</v>
          </cell>
          <cell r="I9570">
            <v>34.99</v>
          </cell>
          <cell r="J9570">
            <v>29.74</v>
          </cell>
          <cell r="K9570" t="str">
            <v>Conv</v>
          </cell>
          <cell r="L9570">
            <v>679695.1</v>
          </cell>
          <cell r="M9570" t="str">
            <v>Owner-Occupied</v>
          </cell>
          <cell r="N9570">
            <v>0</v>
          </cell>
          <cell r="O9570">
            <v>43831</v>
          </cell>
          <cell r="P9570" t="str">
            <v>Current</v>
          </cell>
        </row>
        <row r="9571">
          <cell r="B9571">
            <v>42468</v>
          </cell>
          <cell r="C9571">
            <v>9</v>
          </cell>
          <cell r="D9571" t="str">
            <v>ON</v>
          </cell>
          <cell r="E9571" t="str">
            <v>Refinance External</v>
          </cell>
          <cell r="F9571" t="str">
            <v>Fixed</v>
          </cell>
          <cell r="I9571">
            <v>38.549999999999997</v>
          </cell>
          <cell r="J9571">
            <v>38.549999999999997</v>
          </cell>
          <cell r="K9571" t="str">
            <v>Conv</v>
          </cell>
          <cell r="L9571">
            <v>425625.63</v>
          </cell>
          <cell r="M9571" t="str">
            <v>Owner-Occupied</v>
          </cell>
          <cell r="N9571">
            <v>0</v>
          </cell>
          <cell r="O9571">
            <v>43831</v>
          </cell>
          <cell r="P9571" t="str">
            <v>Current</v>
          </cell>
        </row>
        <row r="9572">
          <cell r="B9572">
            <v>41152</v>
          </cell>
          <cell r="C9572">
            <v>53</v>
          </cell>
          <cell r="D9572" t="str">
            <v>ON</v>
          </cell>
          <cell r="E9572" t="str">
            <v>Purchase</v>
          </cell>
          <cell r="F9572" t="str">
            <v>Fixed</v>
          </cell>
          <cell r="I9572">
            <v>40.57</v>
          </cell>
          <cell r="J9572">
            <v>28.09</v>
          </cell>
          <cell r="K9572" t="str">
            <v>HiRatio</v>
          </cell>
          <cell r="L9572">
            <v>204364.5</v>
          </cell>
          <cell r="M9572" t="str">
            <v>Owner-Occupied</v>
          </cell>
          <cell r="N9572">
            <v>0</v>
          </cell>
          <cell r="O9572">
            <v>43831</v>
          </cell>
          <cell r="P9572" t="str">
            <v>Current</v>
          </cell>
        </row>
        <row r="9573">
          <cell r="B9573">
            <v>41921</v>
          </cell>
          <cell r="C9573">
            <v>27</v>
          </cell>
          <cell r="D9573" t="str">
            <v>AB</v>
          </cell>
          <cell r="E9573" t="str">
            <v>Transfer</v>
          </cell>
          <cell r="F9573" t="str">
            <v>ARM</v>
          </cell>
          <cell r="I9573">
            <v>25.56</v>
          </cell>
          <cell r="J9573">
            <v>21.1</v>
          </cell>
          <cell r="K9573" t="str">
            <v>Conv</v>
          </cell>
          <cell r="L9573">
            <v>0</v>
          </cell>
          <cell r="M9573" t="str">
            <v>Owner-Occupied</v>
          </cell>
          <cell r="N9573">
            <v>4</v>
          </cell>
          <cell r="O9573">
            <v>42478</v>
          </cell>
          <cell r="P9573" t="str">
            <v>Current</v>
          </cell>
        </row>
        <row r="9574">
          <cell r="B9574">
            <v>42562</v>
          </cell>
          <cell r="C9574">
            <v>6</v>
          </cell>
          <cell r="D9574" t="str">
            <v>ON</v>
          </cell>
          <cell r="E9574" t="str">
            <v>Transfer</v>
          </cell>
          <cell r="F9574" t="str">
            <v>Fixed</v>
          </cell>
          <cell r="I9574">
            <v>21.81</v>
          </cell>
          <cell r="J9574">
            <v>16.329999999999998</v>
          </cell>
          <cell r="K9574" t="str">
            <v>Conv</v>
          </cell>
          <cell r="L9574">
            <v>180092.03</v>
          </cell>
          <cell r="M9574" t="str">
            <v>Owner-Occupied</v>
          </cell>
          <cell r="N9574">
            <v>0</v>
          </cell>
          <cell r="O9574">
            <v>43831</v>
          </cell>
          <cell r="P9574" t="str">
            <v>Current</v>
          </cell>
        </row>
        <row r="9575">
          <cell r="B9575">
            <v>41942</v>
          </cell>
          <cell r="C9575">
            <v>27</v>
          </cell>
          <cell r="D9575" t="str">
            <v>ON</v>
          </cell>
          <cell r="E9575" t="str">
            <v>Transfer</v>
          </cell>
          <cell r="F9575" t="str">
            <v>Fixed</v>
          </cell>
          <cell r="I9575">
            <v>21.38</v>
          </cell>
          <cell r="J9575">
            <v>19.78</v>
          </cell>
          <cell r="K9575" t="str">
            <v>Conv</v>
          </cell>
          <cell r="L9575">
            <v>0</v>
          </cell>
          <cell r="M9575" t="str">
            <v>Owner-Occupied</v>
          </cell>
          <cell r="N9575">
            <v>4</v>
          </cell>
          <cell r="O9575">
            <v>42129</v>
          </cell>
          <cell r="P9575" t="str">
            <v>Current</v>
          </cell>
        </row>
        <row r="9576">
          <cell r="B9576">
            <v>41186</v>
          </cell>
          <cell r="C9576">
            <v>51</v>
          </cell>
          <cell r="D9576" t="str">
            <v>AB</v>
          </cell>
          <cell r="E9576" t="str">
            <v>Purchase</v>
          </cell>
          <cell r="F9576" t="str">
            <v>Fixed</v>
          </cell>
          <cell r="I9576">
            <v>32.72</v>
          </cell>
          <cell r="J9576">
            <v>30.56</v>
          </cell>
          <cell r="K9576" t="str">
            <v>HiRatio</v>
          </cell>
          <cell r="L9576">
            <v>0</v>
          </cell>
          <cell r="M9576" t="str">
            <v>Owner-Occupied</v>
          </cell>
          <cell r="N9576">
            <v>4</v>
          </cell>
          <cell r="O9576">
            <v>42306</v>
          </cell>
          <cell r="P9576" t="str">
            <v>Current</v>
          </cell>
        </row>
        <row r="9577">
          <cell r="B9577">
            <v>40584</v>
          </cell>
          <cell r="C9577">
            <v>71</v>
          </cell>
          <cell r="D9577" t="str">
            <v>AB</v>
          </cell>
          <cell r="E9577" t="str">
            <v>Refinance External</v>
          </cell>
          <cell r="F9577" t="str">
            <v>Fixed</v>
          </cell>
          <cell r="I9577">
            <v>41.19</v>
          </cell>
          <cell r="J9577">
            <v>34.659999999999997</v>
          </cell>
          <cell r="K9577" t="str">
            <v>Conv</v>
          </cell>
          <cell r="L9577">
            <v>0</v>
          </cell>
          <cell r="M9577" t="str">
            <v>Owner-Occupied</v>
          </cell>
          <cell r="N9577">
            <v>4</v>
          </cell>
          <cell r="O9577">
            <v>40844</v>
          </cell>
          <cell r="P9577" t="str">
            <v>Current</v>
          </cell>
        </row>
        <row r="9578">
          <cell r="B9578">
            <v>42408</v>
          </cell>
          <cell r="C9578">
            <v>11</v>
          </cell>
          <cell r="D9578" t="str">
            <v>ON</v>
          </cell>
          <cell r="E9578" t="str">
            <v>Purchase</v>
          </cell>
          <cell r="F9578" t="str">
            <v>Fixed</v>
          </cell>
          <cell r="I9578">
            <v>37.42</v>
          </cell>
          <cell r="J9578">
            <v>37.08</v>
          </cell>
          <cell r="K9578" t="str">
            <v>HiRatio</v>
          </cell>
          <cell r="L9578">
            <v>552773.93999999994</v>
          </cell>
          <cell r="M9578" t="str">
            <v>Owner-Occupied</v>
          </cell>
          <cell r="N9578">
            <v>0</v>
          </cell>
          <cell r="O9578">
            <v>43831</v>
          </cell>
          <cell r="P9578" t="str">
            <v>Current</v>
          </cell>
        </row>
        <row r="9579">
          <cell r="B9579">
            <v>41593</v>
          </cell>
          <cell r="C9579">
            <v>38</v>
          </cell>
          <cell r="D9579" t="str">
            <v>BC</v>
          </cell>
          <cell r="E9579" t="str">
            <v>Purchase</v>
          </cell>
          <cell r="F9579" t="str">
            <v>Fixed</v>
          </cell>
          <cell r="I9579">
            <v>32.200000000000003</v>
          </cell>
          <cell r="J9579">
            <v>32.200000000000003</v>
          </cell>
          <cell r="K9579" t="str">
            <v>HiRatio</v>
          </cell>
          <cell r="L9579">
            <v>178552.21</v>
          </cell>
          <cell r="M9579" t="str">
            <v>Owner-Occupied</v>
          </cell>
          <cell r="N9579">
            <v>0</v>
          </cell>
          <cell r="O9579">
            <v>43831</v>
          </cell>
          <cell r="P9579" t="str">
            <v>Current</v>
          </cell>
        </row>
        <row r="9580">
          <cell r="B9580">
            <v>41061</v>
          </cell>
          <cell r="C9580">
            <v>55</v>
          </cell>
          <cell r="D9580" t="str">
            <v>ON</v>
          </cell>
          <cell r="E9580" t="str">
            <v>Purchase</v>
          </cell>
          <cell r="F9580" t="str">
            <v>Fixed</v>
          </cell>
          <cell r="I9580">
            <v>32.57</v>
          </cell>
          <cell r="J9580">
            <v>24.3</v>
          </cell>
          <cell r="K9580" t="str">
            <v>HiRatio</v>
          </cell>
          <cell r="L9580">
            <v>0</v>
          </cell>
          <cell r="M9580" t="str">
            <v>Owner-Occupied</v>
          </cell>
          <cell r="N9580">
            <v>4</v>
          </cell>
          <cell r="O9580">
            <v>42153</v>
          </cell>
          <cell r="P9580" t="str">
            <v>Current</v>
          </cell>
        </row>
        <row r="9581">
          <cell r="B9581">
            <v>41397</v>
          </cell>
          <cell r="C9581">
            <v>44</v>
          </cell>
          <cell r="D9581" t="str">
            <v>AB</v>
          </cell>
          <cell r="E9581" t="str">
            <v>Transfer</v>
          </cell>
          <cell r="F9581" t="str">
            <v>Fixed</v>
          </cell>
          <cell r="I9581">
            <v>32.04</v>
          </cell>
          <cell r="J9581">
            <v>24.55</v>
          </cell>
          <cell r="K9581" t="str">
            <v>HiRatio</v>
          </cell>
          <cell r="L9581">
            <v>0</v>
          </cell>
          <cell r="M9581" t="str">
            <v>Owner-Occupied</v>
          </cell>
          <cell r="N9581">
            <v>4</v>
          </cell>
          <cell r="O9581">
            <v>42058</v>
          </cell>
          <cell r="P9581" t="str">
            <v>Current</v>
          </cell>
        </row>
        <row r="9582">
          <cell r="B9582">
            <v>42171</v>
          </cell>
          <cell r="C9582">
            <v>19</v>
          </cell>
          <cell r="D9582" t="str">
            <v>ON</v>
          </cell>
          <cell r="E9582" t="str">
            <v>Purchase</v>
          </cell>
          <cell r="F9582" t="str">
            <v>Fixed</v>
          </cell>
          <cell r="I9582">
            <v>35.68</v>
          </cell>
          <cell r="J9582">
            <v>34.270000000000003</v>
          </cell>
          <cell r="K9582" t="str">
            <v>Conv</v>
          </cell>
          <cell r="L9582">
            <v>451971.34</v>
          </cell>
          <cell r="M9582" t="str">
            <v>Owner-Occupied</v>
          </cell>
          <cell r="N9582">
            <v>0</v>
          </cell>
          <cell r="O9582">
            <v>43831</v>
          </cell>
          <cell r="P9582" t="str">
            <v>Current</v>
          </cell>
        </row>
        <row r="9583">
          <cell r="B9583">
            <v>42401</v>
          </cell>
          <cell r="C9583">
            <v>11</v>
          </cell>
          <cell r="D9583" t="str">
            <v>BC</v>
          </cell>
          <cell r="E9583" t="str">
            <v>Refinance External</v>
          </cell>
          <cell r="F9583" t="str">
            <v>Fixed</v>
          </cell>
          <cell r="I9583">
            <v>22.8</v>
          </cell>
          <cell r="J9583">
            <v>22.69</v>
          </cell>
          <cell r="K9583" t="str">
            <v>Conv</v>
          </cell>
          <cell r="L9583">
            <v>352431.74</v>
          </cell>
          <cell r="M9583" t="str">
            <v>Owner-Occupied</v>
          </cell>
          <cell r="N9583">
            <v>0</v>
          </cell>
          <cell r="O9583">
            <v>43831</v>
          </cell>
          <cell r="P9583" t="str">
            <v>Current</v>
          </cell>
        </row>
        <row r="9584">
          <cell r="B9584">
            <v>41443</v>
          </cell>
          <cell r="C9584">
            <v>43</v>
          </cell>
          <cell r="D9584" t="str">
            <v>ON</v>
          </cell>
          <cell r="E9584" t="str">
            <v>Purchase</v>
          </cell>
          <cell r="F9584" t="str">
            <v>Fixed</v>
          </cell>
          <cell r="I9584">
            <v>39.630000000000003</v>
          </cell>
          <cell r="J9584">
            <v>26.85</v>
          </cell>
          <cell r="K9584" t="str">
            <v>Conv</v>
          </cell>
          <cell r="L9584">
            <v>724004.15</v>
          </cell>
          <cell r="M9584" t="str">
            <v>Owner-Occupied</v>
          </cell>
          <cell r="N9584">
            <v>0</v>
          </cell>
          <cell r="O9584">
            <v>43831</v>
          </cell>
          <cell r="P9584" t="str">
            <v>Current</v>
          </cell>
        </row>
        <row r="9585">
          <cell r="B9585">
            <v>41145</v>
          </cell>
          <cell r="C9585">
            <v>53</v>
          </cell>
          <cell r="D9585" t="str">
            <v>ON</v>
          </cell>
          <cell r="E9585" t="str">
            <v>Transfer</v>
          </cell>
          <cell r="F9585" t="str">
            <v>Fixed</v>
          </cell>
          <cell r="I9585">
            <v>30.76</v>
          </cell>
          <cell r="J9585">
            <v>19.27</v>
          </cell>
          <cell r="K9585" t="str">
            <v>HiRatio</v>
          </cell>
          <cell r="L9585">
            <v>0</v>
          </cell>
          <cell r="M9585" t="str">
            <v>Owner-Occupied</v>
          </cell>
          <cell r="N9585">
            <v>4</v>
          </cell>
          <cell r="O9585">
            <v>42607</v>
          </cell>
          <cell r="P9585" t="str">
            <v>Current</v>
          </cell>
        </row>
        <row r="9586">
          <cell r="B9586">
            <v>41464</v>
          </cell>
          <cell r="C9586">
            <v>42</v>
          </cell>
          <cell r="D9586" t="str">
            <v>ON</v>
          </cell>
          <cell r="E9586" t="str">
            <v>Refinance External</v>
          </cell>
          <cell r="F9586" t="str">
            <v>Fixed</v>
          </cell>
          <cell r="I9586">
            <v>42.43</v>
          </cell>
          <cell r="J9586">
            <v>15.68</v>
          </cell>
          <cell r="K9586" t="str">
            <v>Conv</v>
          </cell>
          <cell r="L9586">
            <v>0</v>
          </cell>
          <cell r="M9586" t="str">
            <v>Owner-Occupied</v>
          </cell>
          <cell r="N9586">
            <v>4</v>
          </cell>
          <cell r="O9586">
            <v>42474</v>
          </cell>
          <cell r="P9586" t="str">
            <v>Current</v>
          </cell>
        </row>
        <row r="9587">
          <cell r="B9587">
            <v>42401</v>
          </cell>
          <cell r="C9587">
            <v>11</v>
          </cell>
          <cell r="D9587" t="str">
            <v>ON</v>
          </cell>
          <cell r="E9587" t="str">
            <v>Purchase</v>
          </cell>
          <cell r="F9587" t="str">
            <v>Fixed</v>
          </cell>
          <cell r="I9587">
            <v>43.7</v>
          </cell>
          <cell r="J9587">
            <v>31.92</v>
          </cell>
          <cell r="K9587" t="str">
            <v>Conv</v>
          </cell>
          <cell r="L9587">
            <v>266367.34999999998</v>
          </cell>
          <cell r="M9587" t="str">
            <v>Owner-Occupied</v>
          </cell>
          <cell r="N9587">
            <v>0</v>
          </cell>
          <cell r="O9587">
            <v>43831</v>
          </cell>
          <cell r="P9587" t="str">
            <v>Current</v>
          </cell>
        </row>
        <row r="9588">
          <cell r="B9588">
            <v>42338</v>
          </cell>
          <cell r="C9588">
            <v>14</v>
          </cell>
          <cell r="D9588" t="str">
            <v>ON</v>
          </cell>
          <cell r="E9588" t="str">
            <v>Purchase</v>
          </cell>
          <cell r="F9588" t="str">
            <v>Fixed</v>
          </cell>
          <cell r="I9588">
            <v>37.909999999999997</v>
          </cell>
          <cell r="J9588">
            <v>37</v>
          </cell>
          <cell r="K9588" t="str">
            <v>HiRatio</v>
          </cell>
          <cell r="L9588">
            <v>199427.34</v>
          </cell>
          <cell r="M9588" t="str">
            <v>Owner-Occupied</v>
          </cell>
          <cell r="N9588">
            <v>0</v>
          </cell>
          <cell r="O9588">
            <v>43831</v>
          </cell>
          <cell r="P9588" t="str">
            <v>Current</v>
          </cell>
        </row>
        <row r="9589">
          <cell r="B9589">
            <v>41093</v>
          </cell>
          <cell r="C9589">
            <v>54</v>
          </cell>
          <cell r="D9589" t="str">
            <v>ON</v>
          </cell>
          <cell r="E9589" t="str">
            <v>Purchase</v>
          </cell>
          <cell r="F9589" t="str">
            <v>Fixed</v>
          </cell>
          <cell r="I9589">
            <v>36.51</v>
          </cell>
          <cell r="J9589">
            <v>15.21</v>
          </cell>
          <cell r="K9589" t="str">
            <v>HiRatio</v>
          </cell>
          <cell r="L9589">
            <v>223916.95</v>
          </cell>
          <cell r="M9589" t="str">
            <v>Owner-Occupied</v>
          </cell>
          <cell r="N9589">
            <v>0</v>
          </cell>
          <cell r="O9589">
            <v>43831</v>
          </cell>
          <cell r="P9589" t="str">
            <v>Current</v>
          </cell>
        </row>
        <row r="9590">
          <cell r="B9590">
            <v>42648</v>
          </cell>
          <cell r="C9590">
            <v>3</v>
          </cell>
          <cell r="D9590" t="str">
            <v>AB</v>
          </cell>
          <cell r="E9590" t="str">
            <v>Purchase</v>
          </cell>
          <cell r="F9590" t="str">
            <v>Fixed</v>
          </cell>
          <cell r="I9590">
            <v>28.65</v>
          </cell>
          <cell r="J9590">
            <v>28.65</v>
          </cell>
          <cell r="K9590" t="str">
            <v>Conv</v>
          </cell>
          <cell r="L9590">
            <v>385567.84</v>
          </cell>
          <cell r="M9590" t="str">
            <v>Owner-Occupied</v>
          </cell>
          <cell r="N9590">
            <v>0</v>
          </cell>
          <cell r="O9590">
            <v>43831</v>
          </cell>
          <cell r="P9590" t="str">
            <v>Current</v>
          </cell>
        </row>
        <row r="9591">
          <cell r="B9591">
            <v>41452</v>
          </cell>
          <cell r="C9591">
            <v>43</v>
          </cell>
          <cell r="D9591" t="str">
            <v>BC</v>
          </cell>
          <cell r="E9591" t="str">
            <v>Purchase</v>
          </cell>
          <cell r="F9591" t="str">
            <v>Fixed</v>
          </cell>
          <cell r="I9591">
            <v>41.95</v>
          </cell>
          <cell r="J9591">
            <v>23.68</v>
          </cell>
          <cell r="K9591" t="str">
            <v>HiRatio</v>
          </cell>
          <cell r="L9591">
            <v>165143.37</v>
          </cell>
          <cell r="M9591" t="str">
            <v>Owner-Occupied</v>
          </cell>
          <cell r="N9591">
            <v>0</v>
          </cell>
          <cell r="O9591">
            <v>43831</v>
          </cell>
          <cell r="P9591" t="str">
            <v>Current</v>
          </cell>
        </row>
        <row r="9592">
          <cell r="B9592">
            <v>42471</v>
          </cell>
          <cell r="C9592">
            <v>9</v>
          </cell>
          <cell r="D9592" t="str">
            <v>AB</v>
          </cell>
          <cell r="E9592" t="str">
            <v>Portable</v>
          </cell>
          <cell r="F9592" t="str">
            <v>Fixed</v>
          </cell>
          <cell r="I9592">
            <v>23.26</v>
          </cell>
          <cell r="J9592">
            <v>19.48</v>
          </cell>
          <cell r="K9592" t="str">
            <v>HiRatio</v>
          </cell>
          <cell r="L9592">
            <v>427571.33</v>
          </cell>
          <cell r="M9592" t="str">
            <v>Owner-Occupied</v>
          </cell>
          <cell r="N9592">
            <v>0</v>
          </cell>
          <cell r="O9592">
            <v>43831</v>
          </cell>
          <cell r="P9592" t="str">
            <v>Current</v>
          </cell>
        </row>
        <row r="9593">
          <cell r="B9593">
            <v>42145</v>
          </cell>
          <cell r="C9593">
            <v>20</v>
          </cell>
          <cell r="D9593" t="str">
            <v>BC</v>
          </cell>
          <cell r="E9593" t="str">
            <v>Refinance External</v>
          </cell>
          <cell r="F9593" t="str">
            <v>ARM</v>
          </cell>
          <cell r="I9593">
            <v>33.14</v>
          </cell>
          <cell r="J9593">
            <v>9.5299999999999994</v>
          </cell>
          <cell r="K9593" t="str">
            <v>Conv</v>
          </cell>
          <cell r="L9593">
            <v>293189.57</v>
          </cell>
          <cell r="M9593" t="str">
            <v>Owner-Occupied</v>
          </cell>
          <cell r="N9593">
            <v>0</v>
          </cell>
          <cell r="O9593">
            <v>43831</v>
          </cell>
          <cell r="P9593" t="str">
            <v>Current</v>
          </cell>
        </row>
        <row r="9594">
          <cell r="B9594">
            <v>41411</v>
          </cell>
          <cell r="C9594">
            <v>44</v>
          </cell>
          <cell r="D9594" t="str">
            <v>ON</v>
          </cell>
          <cell r="E9594" t="str">
            <v>Purchase</v>
          </cell>
          <cell r="F9594" t="str">
            <v>Fixed</v>
          </cell>
          <cell r="I9594">
            <v>40.53</v>
          </cell>
          <cell r="J9594">
            <v>31.61</v>
          </cell>
          <cell r="K9594" t="str">
            <v>HiRatio</v>
          </cell>
          <cell r="L9594">
            <v>113981.15</v>
          </cell>
          <cell r="M9594" t="str">
            <v>Owner-Occupied</v>
          </cell>
          <cell r="N9594">
            <v>0</v>
          </cell>
          <cell r="O9594">
            <v>43831</v>
          </cell>
          <cell r="P9594" t="str">
            <v>Current</v>
          </cell>
        </row>
        <row r="9595">
          <cell r="B9595">
            <v>42121</v>
          </cell>
          <cell r="C9595">
            <v>21</v>
          </cell>
          <cell r="D9595" t="str">
            <v>AB</v>
          </cell>
          <cell r="E9595" t="str">
            <v>Purchase</v>
          </cell>
          <cell r="F9595" t="str">
            <v>Fixed</v>
          </cell>
          <cell r="I9595">
            <v>26.05</v>
          </cell>
          <cell r="J9595">
            <v>13.66</v>
          </cell>
          <cell r="K9595" t="str">
            <v>HiRatio</v>
          </cell>
          <cell r="L9595">
            <v>274729.76</v>
          </cell>
          <cell r="M9595" t="str">
            <v>Owner-Occupied</v>
          </cell>
          <cell r="N9595">
            <v>0</v>
          </cell>
          <cell r="O9595">
            <v>43831</v>
          </cell>
          <cell r="P9595" t="str">
            <v>Current</v>
          </cell>
        </row>
        <row r="9596">
          <cell r="B9596">
            <v>41872</v>
          </cell>
          <cell r="C9596">
            <v>29</v>
          </cell>
          <cell r="D9596" t="str">
            <v>BC</v>
          </cell>
          <cell r="E9596" t="str">
            <v>Refinance External</v>
          </cell>
          <cell r="F9596" t="str">
            <v>ARM</v>
          </cell>
          <cell r="I9596">
            <v>30.52</v>
          </cell>
          <cell r="J9596">
            <v>16.16</v>
          </cell>
          <cell r="K9596" t="str">
            <v>Conv</v>
          </cell>
          <cell r="L9596">
            <v>181480.84</v>
          </cell>
          <cell r="M9596" t="str">
            <v>Owner-Occupied</v>
          </cell>
          <cell r="N9596">
            <v>0</v>
          </cell>
          <cell r="O9596">
            <v>43831</v>
          </cell>
          <cell r="P9596" t="str">
            <v>Current</v>
          </cell>
        </row>
        <row r="9597">
          <cell r="B9597">
            <v>42327</v>
          </cell>
          <cell r="C9597">
            <v>14</v>
          </cell>
          <cell r="D9597" t="str">
            <v>ON</v>
          </cell>
          <cell r="E9597" t="str">
            <v>Purchase</v>
          </cell>
          <cell r="F9597" t="str">
            <v>Fixed</v>
          </cell>
          <cell r="I9597">
            <v>43.48</v>
          </cell>
          <cell r="J9597">
            <v>23.41</v>
          </cell>
          <cell r="K9597" t="str">
            <v>Conv</v>
          </cell>
          <cell r="L9597">
            <v>88618.5</v>
          </cell>
          <cell r="M9597" t="str">
            <v>Owner-Occupied</v>
          </cell>
          <cell r="N9597">
            <v>0</v>
          </cell>
          <cell r="O9597">
            <v>43831</v>
          </cell>
          <cell r="P9597" t="str">
            <v>Current</v>
          </cell>
        </row>
        <row r="9598">
          <cell r="B9598">
            <v>41075</v>
          </cell>
          <cell r="C9598">
            <v>55</v>
          </cell>
          <cell r="D9598" t="str">
            <v>ON</v>
          </cell>
          <cell r="E9598" t="str">
            <v>Refinance External</v>
          </cell>
          <cell r="F9598" t="str">
            <v>Fixed</v>
          </cell>
          <cell r="I9598">
            <v>35.83</v>
          </cell>
          <cell r="J9598">
            <v>38.43</v>
          </cell>
          <cell r="K9598" t="str">
            <v>Conv</v>
          </cell>
          <cell r="L9598">
            <v>0</v>
          </cell>
          <cell r="M9598" t="str">
            <v>Rental</v>
          </cell>
          <cell r="N9598">
            <v>4</v>
          </cell>
          <cell r="O9598">
            <v>42333</v>
          </cell>
          <cell r="P9598" t="str">
            <v>Current</v>
          </cell>
        </row>
        <row r="9599">
          <cell r="B9599">
            <v>40662</v>
          </cell>
          <cell r="C9599">
            <v>69</v>
          </cell>
          <cell r="D9599" t="str">
            <v>ON</v>
          </cell>
          <cell r="E9599" t="str">
            <v>Purchase</v>
          </cell>
          <cell r="F9599" t="str">
            <v>Fixed</v>
          </cell>
          <cell r="I9599">
            <v>44.21</v>
          </cell>
          <cell r="J9599">
            <v>38.75</v>
          </cell>
          <cell r="K9599" t="str">
            <v>HiRatio</v>
          </cell>
          <cell r="L9599">
            <v>0</v>
          </cell>
          <cell r="M9599" t="str">
            <v>Owner-Occupied</v>
          </cell>
          <cell r="N9599">
            <v>4</v>
          </cell>
          <cell r="O9599">
            <v>41990</v>
          </cell>
          <cell r="P9599" t="str">
            <v>Current</v>
          </cell>
        </row>
        <row r="9600">
          <cell r="B9600">
            <v>42170</v>
          </cell>
          <cell r="C9600">
            <v>19</v>
          </cell>
          <cell r="D9600" t="str">
            <v>ON</v>
          </cell>
          <cell r="E9600" t="str">
            <v>Purchase</v>
          </cell>
          <cell r="F9600" t="str">
            <v>ARM</v>
          </cell>
          <cell r="I9600">
            <v>20.13</v>
          </cell>
          <cell r="J9600">
            <v>19.059999999999999</v>
          </cell>
          <cell r="K9600" t="str">
            <v>Conv</v>
          </cell>
          <cell r="L9600">
            <v>286122.34999999998</v>
          </cell>
          <cell r="M9600" t="str">
            <v>Owner-Occupied</v>
          </cell>
          <cell r="N9600">
            <v>0</v>
          </cell>
          <cell r="O9600">
            <v>43831</v>
          </cell>
          <cell r="P9600" t="str">
            <v>Current</v>
          </cell>
        </row>
        <row r="9601">
          <cell r="B9601">
            <v>41297</v>
          </cell>
          <cell r="C9601">
            <v>48</v>
          </cell>
          <cell r="D9601" t="str">
            <v>BC</v>
          </cell>
          <cell r="E9601" t="str">
            <v>Purchase</v>
          </cell>
          <cell r="F9601" t="str">
            <v>Fixed</v>
          </cell>
          <cell r="I9601">
            <v>39.19</v>
          </cell>
          <cell r="J9601">
            <v>37.85</v>
          </cell>
          <cell r="K9601" t="str">
            <v>HiRatio</v>
          </cell>
          <cell r="L9601">
            <v>338407.15</v>
          </cell>
          <cell r="M9601" t="str">
            <v>Owner-Occupied</v>
          </cell>
          <cell r="N9601">
            <v>0</v>
          </cell>
          <cell r="O9601">
            <v>43831</v>
          </cell>
          <cell r="P9601" t="str">
            <v>Current</v>
          </cell>
        </row>
        <row r="9602">
          <cell r="B9602">
            <v>42758</v>
          </cell>
          <cell r="C9602">
            <v>0</v>
          </cell>
          <cell r="D9602" t="str">
            <v>ON</v>
          </cell>
          <cell r="E9602" t="str">
            <v>Purchase with Improvements</v>
          </cell>
          <cell r="F9602" t="str">
            <v>Fixed</v>
          </cell>
          <cell r="I9602">
            <v>32.57</v>
          </cell>
          <cell r="J9602">
            <v>23.71</v>
          </cell>
          <cell r="K9602" t="str">
            <v>HiRatio</v>
          </cell>
          <cell r="L9602">
            <v>207185.16</v>
          </cell>
          <cell r="M9602" t="str">
            <v>Owner-Occupied</v>
          </cell>
          <cell r="N9602">
            <v>0</v>
          </cell>
          <cell r="O9602">
            <v>43831</v>
          </cell>
          <cell r="P9602" t="str">
            <v>Current</v>
          </cell>
        </row>
        <row r="9603">
          <cell r="B9603">
            <v>40443</v>
          </cell>
          <cell r="C9603">
            <v>76</v>
          </cell>
          <cell r="D9603" t="str">
            <v>ON</v>
          </cell>
          <cell r="E9603" t="str">
            <v>Refinance External</v>
          </cell>
          <cell r="F9603" t="str">
            <v>Variable</v>
          </cell>
          <cell r="I9603">
            <v>39.56</v>
          </cell>
          <cell r="J9603">
            <v>20.73</v>
          </cell>
          <cell r="K9603" t="str">
            <v>Other</v>
          </cell>
          <cell r="L9603">
            <v>0</v>
          </cell>
          <cell r="M9603" t="str">
            <v>Second Home</v>
          </cell>
          <cell r="N9603">
            <v>4</v>
          </cell>
          <cell r="O9603">
            <v>41036</v>
          </cell>
          <cell r="P9603" t="str">
            <v>Current</v>
          </cell>
        </row>
        <row r="9604">
          <cell r="B9604">
            <v>40799</v>
          </cell>
          <cell r="C9604">
            <v>64</v>
          </cell>
          <cell r="D9604" t="str">
            <v>ON</v>
          </cell>
          <cell r="E9604" t="str">
            <v>Purchase</v>
          </cell>
          <cell r="F9604" t="str">
            <v>Fixed</v>
          </cell>
          <cell r="I9604">
            <v>26.7</v>
          </cell>
          <cell r="J9604">
            <v>22.85</v>
          </cell>
          <cell r="K9604" t="str">
            <v>HiRatio</v>
          </cell>
          <cell r="L9604">
            <v>0</v>
          </cell>
          <cell r="M9604" t="str">
            <v>Owner-Occupied</v>
          </cell>
          <cell r="N9604">
            <v>4</v>
          </cell>
          <cell r="O9604">
            <v>42628</v>
          </cell>
          <cell r="P9604" t="str">
            <v>Current</v>
          </cell>
        </row>
        <row r="9605">
          <cell r="B9605">
            <v>40422</v>
          </cell>
          <cell r="C9605">
            <v>76</v>
          </cell>
          <cell r="D9605" t="str">
            <v>ON</v>
          </cell>
          <cell r="E9605" t="str">
            <v>Purchase</v>
          </cell>
          <cell r="F9605" t="str">
            <v>Fixed</v>
          </cell>
          <cell r="I9605">
            <v>32.76</v>
          </cell>
          <cell r="J9605">
            <v>18.95</v>
          </cell>
          <cell r="K9605" t="str">
            <v>HiRatio</v>
          </cell>
          <cell r="L9605">
            <v>0</v>
          </cell>
          <cell r="M9605" t="str">
            <v>Owner-Occupied</v>
          </cell>
          <cell r="N9605">
            <v>4</v>
          </cell>
          <cell r="O9605">
            <v>42249</v>
          </cell>
          <cell r="P9605" t="str">
            <v>Current</v>
          </cell>
        </row>
        <row r="9606">
          <cell r="B9606">
            <v>41115</v>
          </cell>
          <cell r="C9606">
            <v>54</v>
          </cell>
          <cell r="D9606" t="str">
            <v>ON</v>
          </cell>
          <cell r="E9606" t="str">
            <v>Purchase</v>
          </cell>
          <cell r="F9606" t="str">
            <v>Fixed</v>
          </cell>
          <cell r="I9606">
            <v>38.22</v>
          </cell>
          <cell r="J9606">
            <v>37.99</v>
          </cell>
          <cell r="K9606" t="str">
            <v>Conv</v>
          </cell>
          <cell r="L9606">
            <v>0</v>
          </cell>
          <cell r="M9606" t="str">
            <v>Owner-Occupied</v>
          </cell>
          <cell r="N9606">
            <v>4</v>
          </cell>
          <cell r="O9606">
            <v>41697</v>
          </cell>
          <cell r="P9606" t="str">
            <v>Current</v>
          </cell>
        </row>
        <row r="9607">
          <cell r="B9607">
            <v>41435</v>
          </cell>
          <cell r="C9607">
            <v>43</v>
          </cell>
          <cell r="D9607" t="str">
            <v>ON</v>
          </cell>
          <cell r="E9607" t="str">
            <v>Transfer</v>
          </cell>
          <cell r="F9607" t="str">
            <v>Fixed</v>
          </cell>
          <cell r="I9607">
            <v>24.56</v>
          </cell>
          <cell r="J9607">
            <v>12</v>
          </cell>
          <cell r="K9607" t="str">
            <v>Conv</v>
          </cell>
          <cell r="L9607">
            <v>0</v>
          </cell>
          <cell r="M9607" t="str">
            <v>Owner-Occupied</v>
          </cell>
          <cell r="N9607">
            <v>4</v>
          </cell>
          <cell r="O9607">
            <v>42465</v>
          </cell>
          <cell r="P9607" t="str">
            <v>Current</v>
          </cell>
        </row>
        <row r="9608">
          <cell r="B9608">
            <v>40781</v>
          </cell>
          <cell r="C9608">
            <v>65</v>
          </cell>
          <cell r="D9608" t="str">
            <v>ON</v>
          </cell>
          <cell r="E9608" t="str">
            <v>Refinance External</v>
          </cell>
          <cell r="F9608" t="str">
            <v>Fixed</v>
          </cell>
          <cell r="I9608">
            <v>27.22</v>
          </cell>
          <cell r="J9608">
            <v>18.75</v>
          </cell>
          <cell r="K9608" t="str">
            <v>HiRatio</v>
          </cell>
          <cell r="L9608">
            <v>0</v>
          </cell>
          <cell r="M9608" t="str">
            <v>Owner-Occupied</v>
          </cell>
          <cell r="N9608">
            <v>4</v>
          </cell>
          <cell r="O9608">
            <v>41585</v>
          </cell>
          <cell r="P9608" t="str">
            <v>Current</v>
          </cell>
        </row>
        <row r="9609">
          <cell r="B9609">
            <v>40736</v>
          </cell>
          <cell r="C9609">
            <v>66</v>
          </cell>
          <cell r="D9609" t="str">
            <v>BC</v>
          </cell>
          <cell r="E9609" t="str">
            <v>Purchase</v>
          </cell>
          <cell r="F9609" t="str">
            <v>Fixed</v>
          </cell>
          <cell r="I9609">
            <v>40.76</v>
          </cell>
          <cell r="J9609">
            <v>35.19</v>
          </cell>
          <cell r="K9609" t="str">
            <v>HiRatio</v>
          </cell>
          <cell r="L9609">
            <v>0</v>
          </cell>
          <cell r="M9609" t="str">
            <v>Owner-Occupied</v>
          </cell>
          <cell r="N9609">
            <v>4</v>
          </cell>
          <cell r="O9609">
            <v>42573</v>
          </cell>
          <cell r="P9609" t="str">
            <v>Current</v>
          </cell>
        </row>
        <row r="9610">
          <cell r="B9610">
            <v>40778</v>
          </cell>
          <cell r="C9610">
            <v>65</v>
          </cell>
          <cell r="D9610" t="str">
            <v>BC</v>
          </cell>
          <cell r="E9610" t="str">
            <v>Purchase</v>
          </cell>
          <cell r="F9610" t="str">
            <v>Fixed</v>
          </cell>
          <cell r="I9610">
            <v>36.32</v>
          </cell>
          <cell r="J9610">
            <v>23.41</v>
          </cell>
          <cell r="K9610" t="str">
            <v>Conv</v>
          </cell>
          <cell r="L9610">
            <v>0</v>
          </cell>
          <cell r="M9610" t="str">
            <v>Owner-Occupied</v>
          </cell>
          <cell r="N9610">
            <v>4</v>
          </cell>
          <cell r="O9610">
            <v>41115</v>
          </cell>
          <cell r="P9610" t="str">
            <v>Current</v>
          </cell>
        </row>
        <row r="9611">
          <cell r="B9611">
            <v>40324</v>
          </cell>
          <cell r="C9611">
            <v>80</v>
          </cell>
          <cell r="D9611" t="str">
            <v>ON</v>
          </cell>
          <cell r="E9611" t="str">
            <v>Refinance External</v>
          </cell>
          <cell r="F9611" t="str">
            <v>Fixed</v>
          </cell>
          <cell r="I9611">
            <v>42.03</v>
          </cell>
          <cell r="J9611">
            <v>31.5</v>
          </cell>
          <cell r="K9611" t="str">
            <v>Conv</v>
          </cell>
          <cell r="L9611">
            <v>205113.08</v>
          </cell>
          <cell r="M9611" t="str">
            <v>Owner-Occupied</v>
          </cell>
          <cell r="N9611">
            <v>0</v>
          </cell>
          <cell r="O9611">
            <v>43831</v>
          </cell>
          <cell r="P9611" t="str">
            <v>Current</v>
          </cell>
        </row>
        <row r="9612">
          <cell r="B9612">
            <v>40801</v>
          </cell>
          <cell r="C9612">
            <v>64</v>
          </cell>
          <cell r="D9612" t="str">
            <v>AB</v>
          </cell>
          <cell r="E9612" t="str">
            <v>Purchase</v>
          </cell>
          <cell r="F9612" t="str">
            <v>Fixed</v>
          </cell>
          <cell r="I9612">
            <v>41.62</v>
          </cell>
          <cell r="J9612">
            <v>24.26</v>
          </cell>
          <cell r="K9612" t="str">
            <v>HiRatio</v>
          </cell>
          <cell r="L9612">
            <v>292606.53999999998</v>
          </cell>
          <cell r="M9612" t="str">
            <v>Owner-Occupied</v>
          </cell>
          <cell r="N9612">
            <v>0</v>
          </cell>
          <cell r="O9612">
            <v>43831</v>
          </cell>
          <cell r="P9612" t="str">
            <v>Current</v>
          </cell>
        </row>
        <row r="9613">
          <cell r="B9613">
            <v>40889</v>
          </cell>
          <cell r="C9613">
            <v>61</v>
          </cell>
          <cell r="D9613" t="str">
            <v>BC</v>
          </cell>
          <cell r="E9613" t="str">
            <v>Purchase</v>
          </cell>
          <cell r="F9613" t="str">
            <v>Fixed</v>
          </cell>
          <cell r="I9613">
            <v>41.8</v>
          </cell>
          <cell r="J9613">
            <v>1.85</v>
          </cell>
          <cell r="K9613" t="str">
            <v>Conv</v>
          </cell>
          <cell r="L9613">
            <v>0</v>
          </cell>
          <cell r="M9613" t="str">
            <v>Owner-Occupied</v>
          </cell>
          <cell r="N9613">
            <v>4</v>
          </cell>
          <cell r="O9613">
            <v>42087</v>
          </cell>
          <cell r="P9613" t="str">
            <v>Current</v>
          </cell>
        </row>
        <row r="9614">
          <cell r="B9614">
            <v>40424</v>
          </cell>
          <cell r="C9614">
            <v>76</v>
          </cell>
          <cell r="D9614" t="str">
            <v>AB</v>
          </cell>
          <cell r="E9614" t="str">
            <v>Purchase</v>
          </cell>
          <cell r="F9614" t="str">
            <v>ARM</v>
          </cell>
          <cell r="I9614">
            <v>10</v>
          </cell>
          <cell r="J9614">
            <v>8.61</v>
          </cell>
          <cell r="K9614" t="str">
            <v>HiRatio</v>
          </cell>
          <cell r="L9614">
            <v>0</v>
          </cell>
          <cell r="M9614" t="str">
            <v>Second Home</v>
          </cell>
          <cell r="N9614">
            <v>4</v>
          </cell>
          <cell r="O9614">
            <v>42443</v>
          </cell>
          <cell r="P9614" t="str">
            <v>Current</v>
          </cell>
        </row>
        <row r="9615">
          <cell r="B9615">
            <v>40512</v>
          </cell>
          <cell r="C9615">
            <v>74</v>
          </cell>
          <cell r="D9615" t="str">
            <v>AB</v>
          </cell>
          <cell r="E9615" t="str">
            <v>Purchase</v>
          </cell>
          <cell r="F9615" t="str">
            <v>Fixed</v>
          </cell>
          <cell r="I9615">
            <v>36.520000000000003</v>
          </cell>
          <cell r="J9615">
            <v>25.04</v>
          </cell>
          <cell r="K9615" t="str">
            <v>Conv</v>
          </cell>
          <cell r="L9615">
            <v>0</v>
          </cell>
          <cell r="M9615" t="str">
            <v>Owner-Occupied</v>
          </cell>
          <cell r="N9615">
            <v>4</v>
          </cell>
          <cell r="O9615">
            <v>41213</v>
          </cell>
          <cell r="P9615" t="str">
            <v>Current</v>
          </cell>
        </row>
        <row r="9616">
          <cell r="B9616">
            <v>40484</v>
          </cell>
          <cell r="C9616">
            <v>74</v>
          </cell>
          <cell r="D9616" t="str">
            <v>MB</v>
          </cell>
          <cell r="E9616" t="str">
            <v>Purchase</v>
          </cell>
          <cell r="F9616" t="str">
            <v>Fixed</v>
          </cell>
          <cell r="I9616">
            <v>40.07</v>
          </cell>
          <cell r="J9616">
            <v>29.92</v>
          </cell>
          <cell r="K9616" t="str">
            <v>HiRatio</v>
          </cell>
          <cell r="L9616">
            <v>0</v>
          </cell>
          <cell r="M9616" t="str">
            <v>Owner-Occupied</v>
          </cell>
          <cell r="N9616">
            <v>4</v>
          </cell>
          <cell r="O9616">
            <v>41625</v>
          </cell>
          <cell r="P9616" t="str">
            <v>Current</v>
          </cell>
        </row>
        <row r="9617">
          <cell r="B9617">
            <v>40514</v>
          </cell>
          <cell r="C9617">
            <v>73</v>
          </cell>
          <cell r="D9617" t="str">
            <v>ON</v>
          </cell>
          <cell r="E9617" t="str">
            <v>Transfer</v>
          </cell>
          <cell r="F9617" t="str">
            <v>Fixed</v>
          </cell>
          <cell r="I9617">
            <v>37.42</v>
          </cell>
          <cell r="J9617">
            <v>37.409999999999997</v>
          </cell>
          <cell r="K9617" t="str">
            <v>Conv</v>
          </cell>
          <cell r="L9617">
            <v>0</v>
          </cell>
          <cell r="M9617" t="str">
            <v>Owner-Occupied</v>
          </cell>
          <cell r="N9617">
            <v>4</v>
          </cell>
          <cell r="O9617">
            <v>42724</v>
          </cell>
          <cell r="P9617" t="str">
            <v>Current</v>
          </cell>
        </row>
        <row r="9618">
          <cell r="B9618">
            <v>40375</v>
          </cell>
          <cell r="C9618">
            <v>78</v>
          </cell>
          <cell r="D9618" t="str">
            <v>AB</v>
          </cell>
          <cell r="E9618" t="str">
            <v>Refinance External</v>
          </cell>
          <cell r="F9618" t="str">
            <v>Fixed</v>
          </cell>
          <cell r="I9618">
            <v>37.9</v>
          </cell>
          <cell r="J9618">
            <v>13.51</v>
          </cell>
          <cell r="K9618" t="str">
            <v>Conv</v>
          </cell>
          <cell r="L9618">
            <v>234831.22</v>
          </cell>
          <cell r="M9618" t="str">
            <v>Rental</v>
          </cell>
          <cell r="N9618">
            <v>0</v>
          </cell>
          <cell r="O9618">
            <v>43831</v>
          </cell>
          <cell r="P9618" t="str">
            <v>Current</v>
          </cell>
        </row>
        <row r="9619">
          <cell r="B9619">
            <v>42489</v>
          </cell>
          <cell r="C9619">
            <v>9</v>
          </cell>
          <cell r="D9619" t="str">
            <v>ON</v>
          </cell>
          <cell r="E9619" t="str">
            <v>Port Increase</v>
          </cell>
          <cell r="F9619" t="str">
            <v>Fixed</v>
          </cell>
          <cell r="I9619">
            <v>38.46</v>
          </cell>
          <cell r="J9619">
            <v>17.440000000000001</v>
          </cell>
          <cell r="K9619" t="str">
            <v>Conv</v>
          </cell>
          <cell r="L9619">
            <v>253634.18</v>
          </cell>
          <cell r="M9619" t="str">
            <v>Owner-Occupied</v>
          </cell>
          <cell r="N9619">
            <v>0</v>
          </cell>
          <cell r="O9619">
            <v>43831</v>
          </cell>
          <cell r="P9619" t="str">
            <v>Current</v>
          </cell>
        </row>
        <row r="9620">
          <cell r="B9620">
            <v>40508</v>
          </cell>
          <cell r="C9620">
            <v>74</v>
          </cell>
          <cell r="D9620" t="str">
            <v>AB</v>
          </cell>
          <cell r="E9620" t="str">
            <v>Purchase</v>
          </cell>
          <cell r="F9620" t="str">
            <v>Fixed</v>
          </cell>
          <cell r="I9620">
            <v>39.81</v>
          </cell>
          <cell r="J9620">
            <v>24.21</v>
          </cell>
          <cell r="K9620" t="str">
            <v>HiRatio</v>
          </cell>
          <cell r="L9620">
            <v>232883.79</v>
          </cell>
          <cell r="M9620" t="str">
            <v>Owner-Occupied</v>
          </cell>
          <cell r="N9620">
            <v>0</v>
          </cell>
          <cell r="O9620">
            <v>43831</v>
          </cell>
          <cell r="P9620" t="str">
            <v>Current</v>
          </cell>
        </row>
        <row r="9621">
          <cell r="B9621">
            <v>40319</v>
          </cell>
          <cell r="C9621">
            <v>80</v>
          </cell>
          <cell r="D9621" t="str">
            <v>AB</v>
          </cell>
          <cell r="E9621" t="str">
            <v>Refinance External</v>
          </cell>
          <cell r="F9621" t="str">
            <v>Fixed</v>
          </cell>
          <cell r="I9621">
            <v>26.1</v>
          </cell>
          <cell r="J9621">
            <v>19.239999999999998</v>
          </cell>
          <cell r="K9621" t="str">
            <v>HiRatio</v>
          </cell>
          <cell r="L9621">
            <v>0</v>
          </cell>
          <cell r="M9621" t="str">
            <v>Owner-Occupied</v>
          </cell>
          <cell r="N9621">
            <v>4</v>
          </cell>
          <cell r="O9621">
            <v>42146</v>
          </cell>
          <cell r="P9621" t="str">
            <v>Current</v>
          </cell>
        </row>
        <row r="9622">
          <cell r="B9622">
            <v>40354</v>
          </cell>
          <cell r="C9622">
            <v>79</v>
          </cell>
          <cell r="D9622" t="str">
            <v>ON</v>
          </cell>
          <cell r="E9622" t="str">
            <v>Refinance External</v>
          </cell>
          <cell r="F9622" t="str">
            <v>Fixed</v>
          </cell>
          <cell r="I9622">
            <v>43.71</v>
          </cell>
          <cell r="J9622">
            <v>43.71</v>
          </cell>
          <cell r="K9622" t="str">
            <v>Conv</v>
          </cell>
          <cell r="L9622">
            <v>0</v>
          </cell>
          <cell r="M9622" t="str">
            <v>Owner-Occupied</v>
          </cell>
          <cell r="N9622">
            <v>4</v>
          </cell>
          <cell r="O9622">
            <v>41128</v>
          </cell>
          <cell r="P9622" t="str">
            <v>Current</v>
          </cell>
        </row>
        <row r="9623">
          <cell r="B9623">
            <v>40296</v>
          </cell>
          <cell r="C9623">
            <v>81</v>
          </cell>
          <cell r="D9623" t="str">
            <v>ON</v>
          </cell>
          <cell r="E9623" t="str">
            <v>Refinance External</v>
          </cell>
          <cell r="F9623" t="str">
            <v>Fixed</v>
          </cell>
          <cell r="I9623">
            <v>25.33</v>
          </cell>
          <cell r="J9623">
            <v>22.7</v>
          </cell>
          <cell r="K9623" t="str">
            <v>Conv</v>
          </cell>
          <cell r="L9623">
            <v>0</v>
          </cell>
          <cell r="M9623" t="str">
            <v>Owner-Occupied</v>
          </cell>
          <cell r="N9623">
            <v>4</v>
          </cell>
          <cell r="O9623">
            <v>42409</v>
          </cell>
          <cell r="P9623" t="str">
            <v>Current</v>
          </cell>
        </row>
        <row r="9624">
          <cell r="B9624">
            <v>42059</v>
          </cell>
          <cell r="C9624">
            <v>23</v>
          </cell>
          <cell r="D9624" t="str">
            <v>AB</v>
          </cell>
          <cell r="E9624" t="str">
            <v>Purchase</v>
          </cell>
          <cell r="F9624" t="str">
            <v>Fixed</v>
          </cell>
          <cell r="I9624">
            <v>36.35</v>
          </cell>
          <cell r="J9624">
            <v>24.67</v>
          </cell>
          <cell r="K9624" t="str">
            <v>HiRatio</v>
          </cell>
          <cell r="L9624">
            <v>294381.90000000002</v>
          </cell>
          <cell r="M9624" t="str">
            <v>Owner-Occupied</v>
          </cell>
          <cell r="N9624">
            <v>0</v>
          </cell>
          <cell r="O9624">
            <v>43831</v>
          </cell>
          <cell r="P9624" t="str">
            <v>Current</v>
          </cell>
        </row>
        <row r="9625">
          <cell r="B9625">
            <v>41754</v>
          </cell>
          <cell r="C9625">
            <v>33</v>
          </cell>
          <cell r="D9625" t="str">
            <v>ON</v>
          </cell>
          <cell r="E9625" t="str">
            <v>Refinance External</v>
          </cell>
          <cell r="F9625" t="str">
            <v>ARM</v>
          </cell>
          <cell r="I9625">
            <v>35.61</v>
          </cell>
          <cell r="J9625">
            <v>25.92</v>
          </cell>
          <cell r="K9625" t="str">
            <v>Conv</v>
          </cell>
          <cell r="L9625">
            <v>132641.10999999999</v>
          </cell>
          <cell r="M9625" t="str">
            <v>Owner-Occupied</v>
          </cell>
          <cell r="N9625">
            <v>0</v>
          </cell>
          <cell r="O9625">
            <v>43831</v>
          </cell>
          <cell r="P9625" t="str">
            <v>Current</v>
          </cell>
        </row>
        <row r="9626">
          <cell r="B9626">
            <v>41592</v>
          </cell>
          <cell r="C9626">
            <v>38</v>
          </cell>
          <cell r="D9626" t="str">
            <v>ON</v>
          </cell>
          <cell r="E9626" t="str">
            <v>Purchase</v>
          </cell>
          <cell r="F9626" t="str">
            <v>Fixed</v>
          </cell>
          <cell r="I9626">
            <v>38.47</v>
          </cell>
          <cell r="J9626">
            <v>17.760000000000002</v>
          </cell>
          <cell r="K9626" t="str">
            <v>HiRatio</v>
          </cell>
          <cell r="L9626">
            <v>0</v>
          </cell>
          <cell r="M9626" t="str">
            <v>Owner-Occupied</v>
          </cell>
          <cell r="N9626">
            <v>4</v>
          </cell>
          <cell r="O9626">
            <v>42312</v>
          </cell>
          <cell r="P9626" t="str">
            <v>Current</v>
          </cell>
        </row>
        <row r="9627">
          <cell r="B9627">
            <v>41625</v>
          </cell>
          <cell r="C9627">
            <v>37</v>
          </cell>
          <cell r="D9627" t="str">
            <v>ON</v>
          </cell>
          <cell r="E9627" t="str">
            <v>Purchase</v>
          </cell>
          <cell r="F9627" t="str">
            <v>ARM</v>
          </cell>
          <cell r="I9627">
            <v>26.48</v>
          </cell>
          <cell r="J9627">
            <v>16.47</v>
          </cell>
          <cell r="K9627" t="str">
            <v>HiRatio</v>
          </cell>
          <cell r="L9627">
            <v>0</v>
          </cell>
          <cell r="M9627" t="str">
            <v>Owner-Occupied</v>
          </cell>
          <cell r="N9627">
            <v>4</v>
          </cell>
          <cell r="O9627">
            <v>42241</v>
          </cell>
          <cell r="P9627" t="str">
            <v>Current</v>
          </cell>
        </row>
        <row r="9628">
          <cell r="B9628">
            <v>40708</v>
          </cell>
          <cell r="C9628">
            <v>67</v>
          </cell>
          <cell r="D9628" t="str">
            <v>ON</v>
          </cell>
          <cell r="E9628" t="str">
            <v>Refinance External</v>
          </cell>
          <cell r="F9628" t="str">
            <v>Fixed</v>
          </cell>
          <cell r="I9628">
            <v>31.62</v>
          </cell>
          <cell r="J9628">
            <v>27.25</v>
          </cell>
          <cell r="K9628" t="str">
            <v>Conv</v>
          </cell>
          <cell r="L9628">
            <v>171064.99</v>
          </cell>
          <cell r="M9628" t="str">
            <v>Owner-Occupied</v>
          </cell>
          <cell r="N9628">
            <v>0</v>
          </cell>
          <cell r="O9628">
            <v>43831</v>
          </cell>
          <cell r="P9628" t="str">
            <v>Current</v>
          </cell>
        </row>
        <row r="9629">
          <cell r="B9629">
            <v>40396</v>
          </cell>
          <cell r="C9629">
            <v>77</v>
          </cell>
          <cell r="D9629" t="str">
            <v>ON</v>
          </cell>
          <cell r="E9629" t="str">
            <v>Refinance External</v>
          </cell>
          <cell r="F9629" t="str">
            <v>ARM</v>
          </cell>
          <cell r="I9629">
            <v>33.86</v>
          </cell>
          <cell r="J9629">
            <v>14.14</v>
          </cell>
          <cell r="K9629" t="str">
            <v>HiRatio</v>
          </cell>
          <cell r="L9629">
            <v>0</v>
          </cell>
          <cell r="M9629" t="str">
            <v>Owner-Occupied</v>
          </cell>
          <cell r="N9629">
            <v>4</v>
          </cell>
          <cell r="O9629">
            <v>42222</v>
          </cell>
          <cell r="P9629" t="str">
            <v>Current</v>
          </cell>
        </row>
        <row r="9630">
          <cell r="B9630">
            <v>40430</v>
          </cell>
          <cell r="C9630">
            <v>76</v>
          </cell>
          <cell r="D9630" t="str">
            <v>BC</v>
          </cell>
          <cell r="E9630" t="str">
            <v>Purchase</v>
          </cell>
          <cell r="F9630" t="str">
            <v>Fixed</v>
          </cell>
          <cell r="I9630">
            <v>43.41</v>
          </cell>
          <cell r="J9630">
            <v>22.95</v>
          </cell>
          <cell r="K9630" t="str">
            <v>HiRatio</v>
          </cell>
          <cell r="L9630">
            <v>0</v>
          </cell>
          <cell r="M9630" t="str">
            <v>Owner-Occupied</v>
          </cell>
          <cell r="N9630">
            <v>4</v>
          </cell>
          <cell r="O9630">
            <v>41100</v>
          </cell>
          <cell r="P9630" t="str">
            <v>Current</v>
          </cell>
        </row>
        <row r="9631">
          <cell r="B9631">
            <v>40527</v>
          </cell>
          <cell r="C9631">
            <v>73</v>
          </cell>
          <cell r="D9631" t="str">
            <v>AB</v>
          </cell>
          <cell r="E9631" t="str">
            <v>Purchase</v>
          </cell>
          <cell r="F9631" t="str">
            <v>Fixed</v>
          </cell>
          <cell r="I9631">
            <v>37.14</v>
          </cell>
          <cell r="J9631">
            <v>20.07</v>
          </cell>
          <cell r="K9631" t="str">
            <v>HiRatio</v>
          </cell>
          <cell r="L9631">
            <v>284558.11</v>
          </cell>
          <cell r="M9631" t="str">
            <v>Owner-Occupied</v>
          </cell>
          <cell r="N9631">
            <v>0</v>
          </cell>
          <cell r="O9631">
            <v>43831</v>
          </cell>
          <cell r="P9631" t="str">
            <v>Current</v>
          </cell>
        </row>
        <row r="9632">
          <cell r="B9632">
            <v>40548</v>
          </cell>
          <cell r="C9632">
            <v>72</v>
          </cell>
          <cell r="D9632" t="str">
            <v>AB</v>
          </cell>
          <cell r="E9632" t="str">
            <v>Purchase</v>
          </cell>
          <cell r="F9632" t="str">
            <v>Fixed</v>
          </cell>
          <cell r="I9632">
            <v>43.57</v>
          </cell>
          <cell r="J9632">
            <v>14.82</v>
          </cell>
          <cell r="K9632" t="str">
            <v>HiRatio</v>
          </cell>
          <cell r="L9632">
            <v>0</v>
          </cell>
          <cell r="M9632" t="str">
            <v>Owner-Occupied</v>
          </cell>
          <cell r="N9632">
            <v>4</v>
          </cell>
          <cell r="O9632">
            <v>42061</v>
          </cell>
          <cell r="P9632" t="str">
            <v>Current</v>
          </cell>
        </row>
        <row r="9633">
          <cell r="B9633">
            <v>40779</v>
          </cell>
          <cell r="C9633">
            <v>65</v>
          </cell>
          <cell r="D9633" t="str">
            <v>ON</v>
          </cell>
          <cell r="E9633" t="str">
            <v>Purchase</v>
          </cell>
          <cell r="F9633" t="str">
            <v>Fixed</v>
          </cell>
          <cell r="I9633">
            <v>41.72</v>
          </cell>
          <cell r="J9633">
            <v>28.91</v>
          </cell>
          <cell r="K9633" t="str">
            <v>HiRatio</v>
          </cell>
          <cell r="L9633">
            <v>0</v>
          </cell>
          <cell r="M9633" t="str">
            <v>Owner-Occupied</v>
          </cell>
          <cell r="N9633">
            <v>4</v>
          </cell>
          <cell r="O9633">
            <v>41513</v>
          </cell>
          <cell r="P9633" t="str">
            <v>Current</v>
          </cell>
        </row>
        <row r="9634">
          <cell r="B9634">
            <v>40319</v>
          </cell>
          <cell r="C9634">
            <v>80</v>
          </cell>
          <cell r="D9634" t="str">
            <v>BC</v>
          </cell>
          <cell r="E9634" t="str">
            <v>Refinance External</v>
          </cell>
          <cell r="F9634" t="str">
            <v>Fixed</v>
          </cell>
          <cell r="I9634">
            <v>22.12</v>
          </cell>
          <cell r="J9634">
            <v>21.79</v>
          </cell>
          <cell r="K9634" t="str">
            <v>Conv</v>
          </cell>
          <cell r="L9634">
            <v>227151.46</v>
          </cell>
          <cell r="M9634" t="str">
            <v>Owner-Occupied</v>
          </cell>
          <cell r="N9634">
            <v>0</v>
          </cell>
          <cell r="O9634">
            <v>43831</v>
          </cell>
          <cell r="P9634" t="str">
            <v>Current</v>
          </cell>
        </row>
        <row r="9635">
          <cell r="B9635">
            <v>40529</v>
          </cell>
          <cell r="C9635">
            <v>73</v>
          </cell>
          <cell r="D9635" t="str">
            <v>MB</v>
          </cell>
          <cell r="E9635" t="str">
            <v>Refinance External</v>
          </cell>
          <cell r="F9635" t="str">
            <v>Fixed</v>
          </cell>
          <cell r="I9635">
            <v>36.57</v>
          </cell>
          <cell r="J9635">
            <v>25.11</v>
          </cell>
          <cell r="K9635" t="str">
            <v>HiRatio</v>
          </cell>
          <cell r="L9635">
            <v>0</v>
          </cell>
          <cell r="M9635" t="str">
            <v>Owner-Occupied</v>
          </cell>
          <cell r="N9635">
            <v>4</v>
          </cell>
          <cell r="O9635">
            <v>41569</v>
          </cell>
          <cell r="P9635" t="str">
            <v>Current</v>
          </cell>
        </row>
        <row r="9636">
          <cell r="B9636">
            <v>40856</v>
          </cell>
          <cell r="C9636">
            <v>62</v>
          </cell>
          <cell r="D9636" t="str">
            <v>BC</v>
          </cell>
          <cell r="E9636" t="str">
            <v>Refinance External</v>
          </cell>
          <cell r="F9636" t="str">
            <v>Fixed</v>
          </cell>
          <cell r="I9636">
            <v>38.880000000000003</v>
          </cell>
          <cell r="J9636">
            <v>34.049999999999997</v>
          </cell>
          <cell r="K9636" t="str">
            <v>Conv</v>
          </cell>
          <cell r="L9636">
            <v>0</v>
          </cell>
          <cell r="M9636" t="str">
            <v>Owner-Occupied</v>
          </cell>
          <cell r="N9636">
            <v>4</v>
          </cell>
          <cell r="O9636">
            <v>41947</v>
          </cell>
          <cell r="P9636" t="str">
            <v>Current</v>
          </cell>
        </row>
        <row r="9637">
          <cell r="B9637">
            <v>40508</v>
          </cell>
          <cell r="C9637">
            <v>74</v>
          </cell>
          <cell r="D9637" t="str">
            <v>ON</v>
          </cell>
          <cell r="E9637" t="str">
            <v>Refinance External</v>
          </cell>
          <cell r="F9637" t="str">
            <v>Fixed</v>
          </cell>
          <cell r="I9637">
            <v>26.05</v>
          </cell>
          <cell r="J9637">
            <v>24.07</v>
          </cell>
          <cell r="K9637" t="str">
            <v>HiRatio</v>
          </cell>
          <cell r="L9637">
            <v>318848</v>
          </cell>
          <cell r="M9637" t="str">
            <v>Owner-Occupied</v>
          </cell>
          <cell r="N9637">
            <v>0</v>
          </cell>
          <cell r="O9637">
            <v>43831</v>
          </cell>
          <cell r="P9637" t="str">
            <v>Current</v>
          </cell>
        </row>
        <row r="9638">
          <cell r="B9638">
            <v>40780</v>
          </cell>
          <cell r="C9638">
            <v>65</v>
          </cell>
          <cell r="D9638" t="str">
            <v>BC</v>
          </cell>
          <cell r="E9638" t="str">
            <v>Refinance External</v>
          </cell>
          <cell r="F9638" t="str">
            <v>Fixed</v>
          </cell>
          <cell r="I9638">
            <v>41.87</v>
          </cell>
          <cell r="J9638">
            <v>35.82</v>
          </cell>
          <cell r="K9638" t="str">
            <v>HiRatio</v>
          </cell>
          <cell r="L9638">
            <v>211035.06</v>
          </cell>
          <cell r="M9638" t="str">
            <v>Owner-Occupied</v>
          </cell>
          <cell r="N9638">
            <v>0</v>
          </cell>
          <cell r="O9638">
            <v>43831</v>
          </cell>
          <cell r="P9638" t="str">
            <v>Current</v>
          </cell>
        </row>
        <row r="9639">
          <cell r="B9639">
            <v>40513</v>
          </cell>
          <cell r="C9639">
            <v>73</v>
          </cell>
          <cell r="D9639" t="str">
            <v>AB</v>
          </cell>
          <cell r="E9639" t="str">
            <v>Purchase</v>
          </cell>
          <cell r="F9639" t="str">
            <v>Fixed</v>
          </cell>
          <cell r="I9639">
            <v>30.38</v>
          </cell>
          <cell r="J9639">
            <v>17.18</v>
          </cell>
          <cell r="K9639" t="str">
            <v>HiRatio</v>
          </cell>
          <cell r="L9639">
            <v>0</v>
          </cell>
          <cell r="M9639" t="str">
            <v>Owner-Occupied</v>
          </cell>
          <cell r="N9639">
            <v>4</v>
          </cell>
          <cell r="O9639">
            <v>42341</v>
          </cell>
          <cell r="P9639" t="str">
            <v>Current</v>
          </cell>
        </row>
        <row r="9640">
          <cell r="B9640">
            <v>40483</v>
          </cell>
          <cell r="C9640">
            <v>74</v>
          </cell>
          <cell r="D9640" t="str">
            <v>AB</v>
          </cell>
          <cell r="E9640" t="str">
            <v>Purchase</v>
          </cell>
          <cell r="F9640" t="str">
            <v>Fixed</v>
          </cell>
          <cell r="I9640">
            <v>34.76</v>
          </cell>
          <cell r="J9640">
            <v>13.78</v>
          </cell>
          <cell r="K9640" t="str">
            <v>Conv</v>
          </cell>
          <cell r="L9640">
            <v>0</v>
          </cell>
          <cell r="M9640" t="str">
            <v>Rental</v>
          </cell>
          <cell r="N9640">
            <v>4</v>
          </cell>
          <cell r="O9640">
            <v>42493</v>
          </cell>
          <cell r="P9640" t="str">
            <v>Current</v>
          </cell>
        </row>
        <row r="9641">
          <cell r="B9641">
            <v>40389</v>
          </cell>
          <cell r="C9641">
            <v>78</v>
          </cell>
          <cell r="D9641" t="str">
            <v>ON</v>
          </cell>
          <cell r="E9641" t="str">
            <v>Refinance External</v>
          </cell>
          <cell r="F9641" t="str">
            <v>ARM</v>
          </cell>
          <cell r="I9641">
            <v>14.15</v>
          </cell>
          <cell r="J9641">
            <v>14.01</v>
          </cell>
          <cell r="K9641" t="str">
            <v>Conv</v>
          </cell>
          <cell r="L9641">
            <v>0</v>
          </cell>
          <cell r="M9641" t="str">
            <v>Owner-Occupied</v>
          </cell>
          <cell r="N9641">
            <v>4</v>
          </cell>
          <cell r="O9641">
            <v>42066</v>
          </cell>
          <cell r="P9641" t="str">
            <v>Current</v>
          </cell>
        </row>
        <row r="9642">
          <cell r="B9642">
            <v>42018</v>
          </cell>
          <cell r="C9642">
            <v>24</v>
          </cell>
          <cell r="D9642" t="str">
            <v>AB</v>
          </cell>
          <cell r="E9642" t="str">
            <v>Refinance External</v>
          </cell>
          <cell r="F9642" t="str">
            <v>Fixed</v>
          </cell>
          <cell r="I9642">
            <v>32.75</v>
          </cell>
          <cell r="J9642">
            <v>3.94</v>
          </cell>
          <cell r="K9642" t="str">
            <v>Conv</v>
          </cell>
          <cell r="L9642">
            <v>104993.41</v>
          </cell>
          <cell r="M9642" t="str">
            <v>Rental</v>
          </cell>
          <cell r="N9642">
            <v>0</v>
          </cell>
          <cell r="O9642">
            <v>43831</v>
          </cell>
          <cell r="P9642" t="str">
            <v>Current</v>
          </cell>
        </row>
        <row r="9643">
          <cell r="B9643">
            <v>40359</v>
          </cell>
          <cell r="C9643">
            <v>79</v>
          </cell>
          <cell r="D9643" t="str">
            <v>AB</v>
          </cell>
          <cell r="E9643" t="str">
            <v>Purchase</v>
          </cell>
          <cell r="F9643" t="str">
            <v>ARM</v>
          </cell>
          <cell r="I9643">
            <v>25.76</v>
          </cell>
          <cell r="J9643">
            <v>22.09</v>
          </cell>
          <cell r="K9643" t="str">
            <v>Conv</v>
          </cell>
          <cell r="L9643">
            <v>178269.06</v>
          </cell>
          <cell r="M9643" t="str">
            <v>Owner-Occupied</v>
          </cell>
          <cell r="N9643">
            <v>0</v>
          </cell>
          <cell r="O9643">
            <v>43831</v>
          </cell>
          <cell r="P9643" t="str">
            <v>Current</v>
          </cell>
        </row>
        <row r="9644">
          <cell r="B9644">
            <v>40354</v>
          </cell>
          <cell r="C9644">
            <v>79</v>
          </cell>
          <cell r="D9644" t="str">
            <v>AB</v>
          </cell>
          <cell r="E9644" t="str">
            <v>Refinance External</v>
          </cell>
          <cell r="F9644" t="str">
            <v>Fixed</v>
          </cell>
          <cell r="I9644">
            <v>13.85</v>
          </cell>
          <cell r="J9644">
            <v>13.85</v>
          </cell>
          <cell r="K9644" t="str">
            <v>HiRatio</v>
          </cell>
          <cell r="L9644">
            <v>0</v>
          </cell>
          <cell r="M9644" t="str">
            <v>Owner-Occupied</v>
          </cell>
          <cell r="N9644">
            <v>4</v>
          </cell>
          <cell r="O9644">
            <v>41066</v>
          </cell>
          <cell r="P9644" t="str">
            <v>Current</v>
          </cell>
        </row>
        <row r="9645">
          <cell r="B9645">
            <v>40487</v>
          </cell>
          <cell r="C9645">
            <v>74</v>
          </cell>
          <cell r="D9645" t="str">
            <v>ON</v>
          </cell>
          <cell r="E9645" t="str">
            <v>Refinance External</v>
          </cell>
          <cell r="F9645" t="str">
            <v>Fixed</v>
          </cell>
          <cell r="I9645">
            <v>33.729999999999997</v>
          </cell>
          <cell r="J9645">
            <v>33.729999999999997</v>
          </cell>
          <cell r="K9645" t="str">
            <v>HiRatio</v>
          </cell>
          <cell r="L9645">
            <v>0</v>
          </cell>
          <cell r="M9645" t="str">
            <v>Owner-Occupied</v>
          </cell>
          <cell r="N9645">
            <v>4</v>
          </cell>
          <cell r="O9645">
            <v>42320</v>
          </cell>
          <cell r="P9645" t="str">
            <v>Current</v>
          </cell>
        </row>
        <row r="9646">
          <cell r="B9646">
            <v>40389</v>
          </cell>
          <cell r="C9646">
            <v>78</v>
          </cell>
          <cell r="D9646" t="str">
            <v>AB</v>
          </cell>
          <cell r="E9646" t="str">
            <v>Purchase</v>
          </cell>
          <cell r="F9646" t="str">
            <v>ARM</v>
          </cell>
          <cell r="I9646">
            <v>15.33</v>
          </cell>
          <cell r="J9646">
            <v>14.92</v>
          </cell>
          <cell r="K9646" t="str">
            <v>HiRatio</v>
          </cell>
          <cell r="L9646">
            <v>0</v>
          </cell>
          <cell r="M9646" t="str">
            <v>Owner-Occupied</v>
          </cell>
          <cell r="N9646">
            <v>4</v>
          </cell>
          <cell r="O9646">
            <v>42173</v>
          </cell>
          <cell r="P9646" t="str">
            <v>Current</v>
          </cell>
        </row>
        <row r="9647">
          <cell r="B9647">
            <v>40386</v>
          </cell>
          <cell r="C9647">
            <v>78</v>
          </cell>
          <cell r="D9647" t="str">
            <v>ON</v>
          </cell>
          <cell r="E9647" t="str">
            <v>Refinance External</v>
          </cell>
          <cell r="F9647" t="str">
            <v>Fixed</v>
          </cell>
          <cell r="I9647">
            <v>42.47</v>
          </cell>
          <cell r="J9647">
            <v>41.91</v>
          </cell>
          <cell r="K9647" t="str">
            <v>HiRatio</v>
          </cell>
          <cell r="L9647">
            <v>0</v>
          </cell>
          <cell r="M9647" t="str">
            <v>Owner-Occupied</v>
          </cell>
          <cell r="N9647">
            <v>4</v>
          </cell>
          <cell r="O9647">
            <v>42199</v>
          </cell>
          <cell r="P9647" t="str">
            <v>Current</v>
          </cell>
        </row>
        <row r="9648">
          <cell r="B9648">
            <v>42122</v>
          </cell>
          <cell r="C9648">
            <v>21</v>
          </cell>
          <cell r="D9648" t="str">
            <v>AB</v>
          </cell>
          <cell r="E9648" t="str">
            <v>Refinance External</v>
          </cell>
          <cell r="F9648" t="str">
            <v>ARM</v>
          </cell>
          <cell r="I9648">
            <v>15.89</v>
          </cell>
          <cell r="J9648">
            <v>14.75</v>
          </cell>
          <cell r="K9648" t="str">
            <v>Conv</v>
          </cell>
          <cell r="L9648">
            <v>114552.92</v>
          </cell>
          <cell r="M9648" t="str">
            <v>Owner-Occupied</v>
          </cell>
          <cell r="N9648">
            <v>0</v>
          </cell>
          <cell r="O9648">
            <v>43831</v>
          </cell>
          <cell r="P9648" t="str">
            <v>Current</v>
          </cell>
        </row>
        <row r="9649">
          <cell r="B9649">
            <v>42458</v>
          </cell>
          <cell r="C9649">
            <v>10</v>
          </cell>
          <cell r="D9649" t="str">
            <v>ON</v>
          </cell>
          <cell r="E9649" t="str">
            <v>Purchase</v>
          </cell>
          <cell r="F9649" t="str">
            <v>Fixed</v>
          </cell>
          <cell r="I9649">
            <v>26.87</v>
          </cell>
          <cell r="J9649">
            <v>19.149999999999999</v>
          </cell>
          <cell r="K9649" t="str">
            <v>Conv</v>
          </cell>
          <cell r="L9649">
            <v>473504.68</v>
          </cell>
          <cell r="M9649" t="str">
            <v>Owner-Occupied</v>
          </cell>
          <cell r="N9649">
            <v>0</v>
          </cell>
          <cell r="O9649">
            <v>43831</v>
          </cell>
          <cell r="P9649" t="str">
            <v>Current</v>
          </cell>
        </row>
        <row r="9650">
          <cell r="B9650">
            <v>40521</v>
          </cell>
          <cell r="C9650">
            <v>73</v>
          </cell>
          <cell r="D9650" t="str">
            <v>BC</v>
          </cell>
          <cell r="E9650" t="str">
            <v>Purchase</v>
          </cell>
          <cell r="F9650" t="str">
            <v>Fixed</v>
          </cell>
          <cell r="I9650">
            <v>29.67</v>
          </cell>
          <cell r="J9650">
            <v>22.64</v>
          </cell>
          <cell r="K9650" t="str">
            <v>Conv</v>
          </cell>
          <cell r="L9650">
            <v>242746.91</v>
          </cell>
          <cell r="M9650" t="str">
            <v>Owner-Occupied</v>
          </cell>
          <cell r="N9650">
            <v>0</v>
          </cell>
          <cell r="O9650">
            <v>43831</v>
          </cell>
          <cell r="P9650" t="str">
            <v>Current</v>
          </cell>
        </row>
        <row r="9651">
          <cell r="B9651">
            <v>40416</v>
          </cell>
          <cell r="C9651">
            <v>77</v>
          </cell>
          <cell r="D9651" t="str">
            <v>BC</v>
          </cell>
          <cell r="E9651" t="str">
            <v>Transfer</v>
          </cell>
          <cell r="F9651" t="str">
            <v>ARM</v>
          </cell>
          <cell r="I9651">
            <v>19.41</v>
          </cell>
          <cell r="J9651">
            <v>9.7799999999999994</v>
          </cell>
          <cell r="K9651" t="str">
            <v>Conv</v>
          </cell>
          <cell r="L9651">
            <v>0</v>
          </cell>
          <cell r="M9651" t="str">
            <v>Owner-Occupied</v>
          </cell>
          <cell r="N9651">
            <v>4</v>
          </cell>
          <cell r="O9651">
            <v>41508</v>
          </cell>
          <cell r="P9651" t="str">
            <v>Current</v>
          </cell>
        </row>
        <row r="9652">
          <cell r="B9652">
            <v>40514</v>
          </cell>
          <cell r="C9652">
            <v>73</v>
          </cell>
          <cell r="D9652" t="str">
            <v>ON</v>
          </cell>
          <cell r="E9652" t="str">
            <v>Refinance External</v>
          </cell>
          <cell r="F9652" t="str">
            <v>Fixed</v>
          </cell>
          <cell r="I9652">
            <v>32.82</v>
          </cell>
          <cell r="J9652">
            <v>28.83</v>
          </cell>
          <cell r="K9652" t="str">
            <v>Conv</v>
          </cell>
          <cell r="L9652">
            <v>0</v>
          </cell>
          <cell r="M9652" t="str">
            <v>Owner-Occupied</v>
          </cell>
          <cell r="N9652">
            <v>4</v>
          </cell>
          <cell r="O9652">
            <v>41793</v>
          </cell>
          <cell r="P9652" t="str">
            <v>Current</v>
          </cell>
        </row>
        <row r="9653">
          <cell r="B9653">
            <v>40527</v>
          </cell>
          <cell r="C9653">
            <v>73</v>
          </cell>
          <cell r="D9653" t="str">
            <v>ON</v>
          </cell>
          <cell r="E9653" t="str">
            <v>Purchase</v>
          </cell>
          <cell r="F9653" t="str">
            <v>Fixed</v>
          </cell>
          <cell r="I9653">
            <v>43.67</v>
          </cell>
          <cell r="J9653">
            <v>33.229999999999997</v>
          </cell>
          <cell r="K9653" t="str">
            <v>HiRatio</v>
          </cell>
          <cell r="L9653">
            <v>231903.81</v>
          </cell>
          <cell r="M9653" t="str">
            <v>Owner-Occupied</v>
          </cell>
          <cell r="N9653">
            <v>0</v>
          </cell>
          <cell r="O9653">
            <v>43831</v>
          </cell>
          <cell r="P9653" t="str">
            <v>Current</v>
          </cell>
        </row>
        <row r="9654">
          <cell r="B9654">
            <v>40892</v>
          </cell>
          <cell r="C9654">
            <v>61</v>
          </cell>
          <cell r="D9654" t="str">
            <v>SK</v>
          </cell>
          <cell r="E9654" t="str">
            <v>Purchase</v>
          </cell>
          <cell r="F9654" t="str">
            <v>Fixed</v>
          </cell>
          <cell r="I9654">
            <v>38.36</v>
          </cell>
          <cell r="J9654">
            <v>17.36</v>
          </cell>
          <cell r="K9654" t="str">
            <v>HiRatio</v>
          </cell>
          <cell r="L9654">
            <v>0</v>
          </cell>
          <cell r="M9654" t="str">
            <v>Owner-Occupied</v>
          </cell>
          <cell r="N9654">
            <v>4</v>
          </cell>
          <cell r="O9654">
            <v>42723</v>
          </cell>
          <cell r="P9654" t="str">
            <v>Current</v>
          </cell>
        </row>
        <row r="9655">
          <cell r="B9655">
            <v>41556</v>
          </cell>
          <cell r="C9655">
            <v>39</v>
          </cell>
          <cell r="D9655" t="str">
            <v>ON</v>
          </cell>
          <cell r="E9655" t="str">
            <v>Refinance External</v>
          </cell>
          <cell r="F9655" t="str">
            <v>Fixed</v>
          </cell>
          <cell r="I9655">
            <v>37.340000000000003</v>
          </cell>
          <cell r="J9655">
            <v>29.7</v>
          </cell>
          <cell r="K9655" t="str">
            <v>Conv</v>
          </cell>
          <cell r="L9655">
            <v>0</v>
          </cell>
          <cell r="M9655" t="str">
            <v>Owner-Occupied</v>
          </cell>
          <cell r="N9655">
            <v>4</v>
          </cell>
          <cell r="O9655">
            <v>42585</v>
          </cell>
          <cell r="P9655" t="str">
            <v>Current</v>
          </cell>
        </row>
        <row r="9656">
          <cell r="B9656">
            <v>40316</v>
          </cell>
          <cell r="C9656">
            <v>80</v>
          </cell>
          <cell r="D9656" t="str">
            <v>ON</v>
          </cell>
          <cell r="E9656" t="str">
            <v>Refinance External</v>
          </cell>
          <cell r="F9656" t="str">
            <v>ARM</v>
          </cell>
          <cell r="I9656">
            <v>34.979999999999997</v>
          </cell>
          <cell r="J9656">
            <v>15.12</v>
          </cell>
          <cell r="K9656" t="str">
            <v>Conv</v>
          </cell>
          <cell r="L9656">
            <v>0</v>
          </cell>
          <cell r="M9656" t="str">
            <v>Owner-Occupied</v>
          </cell>
          <cell r="N9656">
            <v>4</v>
          </cell>
          <cell r="O9656">
            <v>40805</v>
          </cell>
          <cell r="P9656" t="str">
            <v>Current</v>
          </cell>
        </row>
        <row r="9657">
          <cell r="B9657">
            <v>40830</v>
          </cell>
          <cell r="C9657">
            <v>63</v>
          </cell>
          <cell r="D9657" t="str">
            <v>ON</v>
          </cell>
          <cell r="E9657" t="str">
            <v>Purchase</v>
          </cell>
          <cell r="F9657" t="str">
            <v>Fixed</v>
          </cell>
          <cell r="I9657">
            <v>38.44</v>
          </cell>
          <cell r="J9657">
            <v>25.26</v>
          </cell>
          <cell r="K9657" t="str">
            <v>HiRatio</v>
          </cell>
          <cell r="L9657">
            <v>0</v>
          </cell>
          <cell r="M9657" t="str">
            <v>Owner-Occupied</v>
          </cell>
          <cell r="N9657">
            <v>4</v>
          </cell>
          <cell r="O9657">
            <v>42660</v>
          </cell>
          <cell r="P9657" t="str">
            <v>Current</v>
          </cell>
        </row>
        <row r="9658">
          <cell r="B9658">
            <v>40338</v>
          </cell>
          <cell r="C9658">
            <v>79</v>
          </cell>
          <cell r="D9658" t="str">
            <v>ON</v>
          </cell>
          <cell r="E9658" t="str">
            <v>Purchase</v>
          </cell>
          <cell r="F9658" t="str">
            <v>Fixed</v>
          </cell>
          <cell r="I9658">
            <v>34.89</v>
          </cell>
          <cell r="J9658">
            <v>33.04</v>
          </cell>
          <cell r="K9658" t="str">
            <v>HiRatio</v>
          </cell>
          <cell r="L9658">
            <v>102888.96000000001</v>
          </cell>
          <cell r="M9658" t="str">
            <v>Owner-Occupied</v>
          </cell>
          <cell r="N9658">
            <v>0</v>
          </cell>
          <cell r="O9658">
            <v>43831</v>
          </cell>
          <cell r="P9658" t="str">
            <v>Current</v>
          </cell>
        </row>
        <row r="9659">
          <cell r="B9659">
            <v>40359</v>
          </cell>
          <cell r="C9659">
            <v>79</v>
          </cell>
          <cell r="D9659" t="str">
            <v>AB</v>
          </cell>
          <cell r="E9659" t="str">
            <v>Purchase</v>
          </cell>
          <cell r="F9659" t="str">
            <v>ARM</v>
          </cell>
          <cell r="I9659">
            <v>34.67</v>
          </cell>
          <cell r="J9659">
            <v>7.2</v>
          </cell>
          <cell r="K9659" t="str">
            <v>Conv</v>
          </cell>
          <cell r="L9659">
            <v>0</v>
          </cell>
          <cell r="M9659" t="str">
            <v>Rental</v>
          </cell>
          <cell r="N9659">
            <v>4</v>
          </cell>
          <cell r="O9659">
            <v>40637</v>
          </cell>
          <cell r="P9659" t="str">
            <v>Current</v>
          </cell>
        </row>
        <row r="9660">
          <cell r="B9660">
            <v>40501</v>
          </cell>
          <cell r="C9660">
            <v>74</v>
          </cell>
          <cell r="D9660" t="str">
            <v>AB</v>
          </cell>
          <cell r="E9660" t="str">
            <v>Refinance External</v>
          </cell>
          <cell r="F9660" t="str">
            <v>Fixed</v>
          </cell>
          <cell r="I9660">
            <v>30.52</v>
          </cell>
          <cell r="J9660">
            <v>28.77</v>
          </cell>
          <cell r="K9660" t="str">
            <v>Conv</v>
          </cell>
          <cell r="L9660">
            <v>0</v>
          </cell>
          <cell r="M9660" t="str">
            <v>Owner-Occupied</v>
          </cell>
          <cell r="N9660">
            <v>4</v>
          </cell>
          <cell r="O9660">
            <v>41033</v>
          </cell>
          <cell r="P9660" t="str">
            <v>Current</v>
          </cell>
        </row>
        <row r="9661">
          <cell r="B9661">
            <v>40786</v>
          </cell>
          <cell r="C9661">
            <v>65</v>
          </cell>
          <cell r="D9661" t="str">
            <v>BC</v>
          </cell>
          <cell r="E9661" t="str">
            <v>Purchase</v>
          </cell>
          <cell r="F9661" t="str">
            <v>ARM</v>
          </cell>
          <cell r="I9661">
            <v>41.88</v>
          </cell>
          <cell r="J9661">
            <v>24.17</v>
          </cell>
          <cell r="K9661" t="str">
            <v>Conv</v>
          </cell>
          <cell r="L9661">
            <v>430677.72</v>
          </cell>
          <cell r="M9661" t="str">
            <v>Owner-Occupied</v>
          </cell>
          <cell r="N9661">
            <v>0</v>
          </cell>
          <cell r="O9661">
            <v>43831</v>
          </cell>
          <cell r="P9661" t="str">
            <v>Current</v>
          </cell>
        </row>
        <row r="9662">
          <cell r="B9662">
            <v>40764</v>
          </cell>
          <cell r="C9662">
            <v>65</v>
          </cell>
          <cell r="D9662" t="str">
            <v>BC</v>
          </cell>
          <cell r="E9662" t="str">
            <v>Purchase</v>
          </cell>
          <cell r="F9662" t="str">
            <v>Fixed</v>
          </cell>
          <cell r="I9662">
            <v>37.880000000000003</v>
          </cell>
          <cell r="J9662">
            <v>30.99</v>
          </cell>
          <cell r="K9662" t="str">
            <v>HiRatio</v>
          </cell>
          <cell r="L9662">
            <v>0</v>
          </cell>
          <cell r="M9662" t="str">
            <v>Owner-Occupied</v>
          </cell>
          <cell r="N9662">
            <v>4</v>
          </cell>
          <cell r="O9662">
            <v>42593</v>
          </cell>
          <cell r="P9662" t="str">
            <v>Current</v>
          </cell>
        </row>
        <row r="9663">
          <cell r="B9663">
            <v>40354</v>
          </cell>
          <cell r="C9663">
            <v>79</v>
          </cell>
          <cell r="D9663" t="str">
            <v>AB</v>
          </cell>
          <cell r="E9663" t="str">
            <v>Purchase</v>
          </cell>
          <cell r="F9663" t="str">
            <v>ARM</v>
          </cell>
          <cell r="I9663">
            <v>19.559999999999999</v>
          </cell>
          <cell r="J9663">
            <v>13.34</v>
          </cell>
          <cell r="K9663" t="str">
            <v>Conv</v>
          </cell>
          <cell r="L9663">
            <v>268125.89</v>
          </cell>
          <cell r="M9663" t="str">
            <v>Rental</v>
          </cell>
          <cell r="N9663">
            <v>0</v>
          </cell>
          <cell r="O9663">
            <v>43831</v>
          </cell>
          <cell r="P9663" t="str">
            <v>Current</v>
          </cell>
        </row>
        <row r="9664">
          <cell r="B9664">
            <v>40886</v>
          </cell>
          <cell r="C9664">
            <v>61</v>
          </cell>
          <cell r="D9664" t="str">
            <v>ON</v>
          </cell>
          <cell r="E9664" t="str">
            <v>Purchase</v>
          </cell>
          <cell r="F9664" t="str">
            <v>Fixed</v>
          </cell>
          <cell r="I9664">
            <v>43.36</v>
          </cell>
          <cell r="J9664">
            <v>21.82</v>
          </cell>
          <cell r="K9664" t="str">
            <v>Conv</v>
          </cell>
          <cell r="L9664">
            <v>0</v>
          </cell>
          <cell r="M9664" t="str">
            <v>Owner-Occupied</v>
          </cell>
          <cell r="N9664">
            <v>4</v>
          </cell>
          <cell r="O9664">
            <v>42256</v>
          </cell>
          <cell r="P9664" t="str">
            <v>Current</v>
          </cell>
        </row>
        <row r="9665">
          <cell r="B9665">
            <v>40793</v>
          </cell>
          <cell r="C9665">
            <v>64</v>
          </cell>
          <cell r="D9665" t="str">
            <v>ON</v>
          </cell>
          <cell r="E9665" t="str">
            <v>ETO External</v>
          </cell>
          <cell r="F9665" t="str">
            <v>Fixed</v>
          </cell>
          <cell r="I9665">
            <v>29.82</v>
          </cell>
          <cell r="J9665">
            <v>29.82</v>
          </cell>
          <cell r="K9665" t="str">
            <v>Conv</v>
          </cell>
          <cell r="L9665">
            <v>0</v>
          </cell>
          <cell r="M9665" t="str">
            <v>Owner-Occupied</v>
          </cell>
          <cell r="N9665">
            <v>4</v>
          </cell>
          <cell r="O9665">
            <v>41372</v>
          </cell>
          <cell r="P9665" t="str">
            <v>Current</v>
          </cell>
        </row>
        <row r="9666">
          <cell r="B9666">
            <v>40809</v>
          </cell>
          <cell r="C9666">
            <v>64</v>
          </cell>
          <cell r="D9666" t="str">
            <v>AB</v>
          </cell>
          <cell r="E9666" t="str">
            <v>Purchase</v>
          </cell>
          <cell r="F9666" t="str">
            <v>Fixed</v>
          </cell>
          <cell r="I9666">
            <v>34.36</v>
          </cell>
          <cell r="J9666">
            <v>24.11</v>
          </cell>
          <cell r="K9666" t="str">
            <v>HiRatio</v>
          </cell>
          <cell r="L9666">
            <v>0</v>
          </cell>
          <cell r="M9666" t="str">
            <v>Owner-Occupied</v>
          </cell>
          <cell r="N9666">
            <v>4</v>
          </cell>
          <cell r="O9666">
            <v>42639</v>
          </cell>
          <cell r="P9666" t="str">
            <v>Current</v>
          </cell>
        </row>
        <row r="9667">
          <cell r="B9667">
            <v>40774</v>
          </cell>
          <cell r="C9667">
            <v>65</v>
          </cell>
          <cell r="D9667" t="str">
            <v>AB</v>
          </cell>
          <cell r="E9667" t="str">
            <v>Purchase</v>
          </cell>
          <cell r="F9667" t="str">
            <v>ARM</v>
          </cell>
          <cell r="I9667">
            <v>38.24</v>
          </cell>
          <cell r="J9667">
            <v>12.17</v>
          </cell>
          <cell r="K9667" t="str">
            <v>HiRatio</v>
          </cell>
          <cell r="L9667">
            <v>0</v>
          </cell>
          <cell r="M9667" t="str">
            <v>Owner-Occupied</v>
          </cell>
          <cell r="N9667">
            <v>4</v>
          </cell>
          <cell r="O9667">
            <v>41460</v>
          </cell>
          <cell r="P9667" t="str">
            <v>Current</v>
          </cell>
        </row>
        <row r="9668">
          <cell r="B9668">
            <v>40403</v>
          </cell>
          <cell r="C9668">
            <v>77</v>
          </cell>
          <cell r="D9668" t="str">
            <v>AB</v>
          </cell>
          <cell r="E9668" t="str">
            <v>Refinance External</v>
          </cell>
          <cell r="F9668" t="str">
            <v>Fixed</v>
          </cell>
          <cell r="I9668">
            <v>35.119999999999997</v>
          </cell>
          <cell r="J9668">
            <v>35.119999999999997</v>
          </cell>
          <cell r="K9668" t="str">
            <v>HiRatio</v>
          </cell>
          <cell r="L9668">
            <v>0</v>
          </cell>
          <cell r="M9668" t="str">
            <v>Owner-Occupied</v>
          </cell>
          <cell r="N9668">
            <v>4</v>
          </cell>
          <cell r="O9668">
            <v>42279</v>
          </cell>
          <cell r="P9668" t="str">
            <v>Current</v>
          </cell>
        </row>
        <row r="9669">
          <cell r="B9669">
            <v>40822</v>
          </cell>
          <cell r="C9669">
            <v>63</v>
          </cell>
          <cell r="D9669" t="str">
            <v>NB</v>
          </cell>
          <cell r="E9669" t="str">
            <v>Refinance External</v>
          </cell>
          <cell r="F9669" t="str">
            <v>ARM</v>
          </cell>
          <cell r="I9669">
            <v>35.520000000000003</v>
          </cell>
          <cell r="J9669">
            <v>18.420000000000002</v>
          </cell>
          <cell r="K9669" t="str">
            <v>HiRatio</v>
          </cell>
          <cell r="L9669">
            <v>0</v>
          </cell>
          <cell r="M9669" t="str">
            <v>Owner-Occupied</v>
          </cell>
          <cell r="N9669">
            <v>4</v>
          </cell>
          <cell r="O9669">
            <v>42023</v>
          </cell>
          <cell r="P9669" t="str">
            <v>Current</v>
          </cell>
        </row>
        <row r="9670">
          <cell r="B9670">
            <v>40350</v>
          </cell>
          <cell r="C9670">
            <v>79</v>
          </cell>
          <cell r="D9670" t="str">
            <v>BC</v>
          </cell>
          <cell r="E9670" t="str">
            <v>Refinance External</v>
          </cell>
          <cell r="F9670" t="str">
            <v>Fixed</v>
          </cell>
          <cell r="I9670">
            <v>5.2</v>
          </cell>
          <cell r="J9670">
            <v>2.65</v>
          </cell>
          <cell r="K9670" t="str">
            <v>Conv</v>
          </cell>
          <cell r="L9670">
            <v>180019.56</v>
          </cell>
          <cell r="M9670" t="str">
            <v>Rental</v>
          </cell>
          <cell r="N9670">
            <v>0</v>
          </cell>
          <cell r="O9670">
            <v>43831</v>
          </cell>
          <cell r="P9670" t="str">
            <v>Current</v>
          </cell>
        </row>
        <row r="9671">
          <cell r="B9671">
            <v>40522</v>
          </cell>
          <cell r="C9671">
            <v>73</v>
          </cell>
          <cell r="D9671" t="str">
            <v>ON</v>
          </cell>
          <cell r="E9671" t="str">
            <v>Purchase</v>
          </cell>
          <cell r="F9671" t="str">
            <v>Fixed</v>
          </cell>
          <cell r="I9671">
            <v>42.32</v>
          </cell>
          <cell r="J9671">
            <v>42.12</v>
          </cell>
          <cell r="K9671" t="str">
            <v>HiRatio</v>
          </cell>
          <cell r="L9671">
            <v>0</v>
          </cell>
          <cell r="M9671" t="str">
            <v>Owner-Occupied</v>
          </cell>
          <cell r="N9671">
            <v>4</v>
          </cell>
          <cell r="O9671">
            <v>41550</v>
          </cell>
          <cell r="P9671" t="str">
            <v>Current</v>
          </cell>
        </row>
        <row r="9672">
          <cell r="B9672">
            <v>40379</v>
          </cell>
          <cell r="C9672">
            <v>78</v>
          </cell>
          <cell r="D9672" t="str">
            <v>AB</v>
          </cell>
          <cell r="E9672" t="str">
            <v>Refinance External</v>
          </cell>
          <cell r="F9672" t="str">
            <v>ARM</v>
          </cell>
          <cell r="I9672">
            <v>35.369999999999997</v>
          </cell>
          <cell r="J9672">
            <v>25.69</v>
          </cell>
          <cell r="K9672" t="str">
            <v>Conv</v>
          </cell>
          <cell r="L9672">
            <v>0</v>
          </cell>
          <cell r="M9672" t="str">
            <v>Owner-Occupied</v>
          </cell>
          <cell r="N9672">
            <v>4</v>
          </cell>
          <cell r="O9672">
            <v>41260</v>
          </cell>
          <cell r="P9672" t="str">
            <v>Current</v>
          </cell>
        </row>
        <row r="9673">
          <cell r="B9673">
            <v>40724</v>
          </cell>
          <cell r="C9673">
            <v>67</v>
          </cell>
          <cell r="D9673" t="str">
            <v>BC</v>
          </cell>
          <cell r="E9673" t="str">
            <v>Refinance External</v>
          </cell>
          <cell r="F9673" t="str">
            <v>Fixed</v>
          </cell>
          <cell r="I9673">
            <v>33.369999999999997</v>
          </cell>
          <cell r="J9673">
            <v>37.36</v>
          </cell>
          <cell r="K9673" t="str">
            <v>Conv</v>
          </cell>
          <cell r="L9673">
            <v>358703.16</v>
          </cell>
          <cell r="M9673" t="str">
            <v>Owner-Occupied</v>
          </cell>
          <cell r="N9673">
            <v>0</v>
          </cell>
          <cell r="O9673">
            <v>43831</v>
          </cell>
          <cell r="P9673" t="str">
            <v>Current</v>
          </cell>
        </row>
        <row r="9674">
          <cell r="B9674">
            <v>40393</v>
          </cell>
          <cell r="C9674">
            <v>77</v>
          </cell>
          <cell r="D9674" t="str">
            <v>AB</v>
          </cell>
          <cell r="E9674" t="str">
            <v>Purchase</v>
          </cell>
          <cell r="I9674">
            <v>27.01</v>
          </cell>
          <cell r="J9674">
            <v>26.7</v>
          </cell>
          <cell r="K9674" t="str">
            <v>Other</v>
          </cell>
          <cell r="L9674">
            <v>0</v>
          </cell>
          <cell r="M9674" t="str">
            <v>Owner-Occupied</v>
          </cell>
          <cell r="N9674">
            <v>4</v>
          </cell>
          <cell r="O9674">
            <v>41576</v>
          </cell>
          <cell r="P9674" t="str">
            <v>Current</v>
          </cell>
        </row>
        <row r="9675">
          <cell r="B9675">
            <v>40497</v>
          </cell>
          <cell r="C9675">
            <v>74</v>
          </cell>
          <cell r="D9675" t="str">
            <v>AB</v>
          </cell>
          <cell r="E9675" t="str">
            <v>Purchase</v>
          </cell>
          <cell r="F9675" t="str">
            <v>Fixed</v>
          </cell>
          <cell r="I9675">
            <v>42.09</v>
          </cell>
          <cell r="J9675">
            <v>41.58</v>
          </cell>
          <cell r="K9675" t="str">
            <v>HiRatio</v>
          </cell>
          <cell r="L9675">
            <v>288659.55</v>
          </cell>
          <cell r="M9675" t="str">
            <v>Owner-Occupied</v>
          </cell>
          <cell r="N9675">
            <v>0</v>
          </cell>
          <cell r="O9675">
            <v>43831</v>
          </cell>
          <cell r="P9675" t="str">
            <v>Current</v>
          </cell>
        </row>
        <row r="9676">
          <cell r="B9676">
            <v>40765</v>
          </cell>
          <cell r="C9676">
            <v>65</v>
          </cell>
          <cell r="D9676" t="str">
            <v>AB</v>
          </cell>
          <cell r="E9676" t="str">
            <v>Refinance External</v>
          </cell>
          <cell r="F9676" t="str">
            <v>Fixed</v>
          </cell>
          <cell r="I9676">
            <v>34.76</v>
          </cell>
          <cell r="J9676">
            <v>24.44</v>
          </cell>
          <cell r="K9676" t="str">
            <v>HiRatio</v>
          </cell>
          <cell r="L9676">
            <v>238681.68</v>
          </cell>
          <cell r="M9676" t="str">
            <v>Owner-Occupied</v>
          </cell>
          <cell r="N9676">
            <v>0</v>
          </cell>
          <cell r="O9676">
            <v>43831</v>
          </cell>
          <cell r="P9676" t="str">
            <v>Current</v>
          </cell>
        </row>
        <row r="9677">
          <cell r="B9677">
            <v>42240</v>
          </cell>
          <cell r="C9677">
            <v>17</v>
          </cell>
          <cell r="D9677" t="str">
            <v>AB</v>
          </cell>
          <cell r="E9677" t="str">
            <v>Purchase</v>
          </cell>
          <cell r="F9677" t="str">
            <v>Fixed</v>
          </cell>
          <cell r="I9677">
            <v>33.31</v>
          </cell>
          <cell r="J9677">
            <v>20.72</v>
          </cell>
          <cell r="K9677" t="str">
            <v>Conv</v>
          </cell>
          <cell r="L9677">
            <v>471546.02</v>
          </cell>
          <cell r="M9677" t="str">
            <v>Owner-Occupied</v>
          </cell>
          <cell r="N9677">
            <v>0</v>
          </cell>
          <cell r="O9677">
            <v>43831</v>
          </cell>
          <cell r="P9677" t="str">
            <v>Current</v>
          </cell>
        </row>
        <row r="9678">
          <cell r="B9678">
            <v>40346</v>
          </cell>
          <cell r="C9678">
            <v>79</v>
          </cell>
          <cell r="D9678" t="str">
            <v>ON</v>
          </cell>
          <cell r="E9678" t="str">
            <v>Purchase</v>
          </cell>
          <cell r="F9678" t="str">
            <v>ARM</v>
          </cell>
          <cell r="I9678">
            <v>41.4</v>
          </cell>
          <cell r="J9678">
            <v>14.04</v>
          </cell>
          <cell r="K9678" t="str">
            <v>Conv</v>
          </cell>
          <cell r="L9678">
            <v>0</v>
          </cell>
          <cell r="M9678" t="str">
            <v>Second Home</v>
          </cell>
          <cell r="N9678">
            <v>4</v>
          </cell>
          <cell r="O9678">
            <v>41226</v>
          </cell>
          <cell r="P9678" t="str">
            <v>Current</v>
          </cell>
        </row>
        <row r="9679">
          <cell r="B9679">
            <v>40525</v>
          </cell>
          <cell r="C9679">
            <v>73</v>
          </cell>
          <cell r="D9679" t="str">
            <v>SK</v>
          </cell>
          <cell r="E9679" t="str">
            <v>Refinance External</v>
          </cell>
          <cell r="F9679" t="str">
            <v>Fixed</v>
          </cell>
          <cell r="I9679">
            <v>32.53</v>
          </cell>
          <cell r="J9679">
            <v>36.29</v>
          </cell>
          <cell r="K9679" t="str">
            <v>Conv</v>
          </cell>
          <cell r="L9679">
            <v>0</v>
          </cell>
          <cell r="M9679" t="str">
            <v>Rental</v>
          </cell>
          <cell r="N9679">
            <v>4</v>
          </cell>
          <cell r="O9679">
            <v>41703</v>
          </cell>
          <cell r="P9679" t="str">
            <v>Current</v>
          </cell>
        </row>
        <row r="9680">
          <cell r="B9680">
            <v>40480</v>
          </cell>
          <cell r="C9680">
            <v>75</v>
          </cell>
          <cell r="D9680" t="str">
            <v>ON</v>
          </cell>
          <cell r="E9680" t="str">
            <v>Purchase</v>
          </cell>
          <cell r="F9680" t="str">
            <v>Fixed</v>
          </cell>
          <cell r="I9680">
            <v>39.409999999999997</v>
          </cell>
          <cell r="J9680">
            <v>26.53</v>
          </cell>
          <cell r="K9680" t="str">
            <v>Conv</v>
          </cell>
          <cell r="L9680">
            <v>189395.38</v>
          </cell>
          <cell r="M9680" t="str">
            <v>Owner-Occupied</v>
          </cell>
          <cell r="N9680">
            <v>0</v>
          </cell>
          <cell r="O9680">
            <v>43831</v>
          </cell>
          <cell r="P9680" t="str">
            <v>Current</v>
          </cell>
        </row>
        <row r="9681">
          <cell r="B9681">
            <v>40781</v>
          </cell>
          <cell r="C9681">
            <v>65</v>
          </cell>
          <cell r="D9681" t="str">
            <v>ON</v>
          </cell>
          <cell r="E9681" t="str">
            <v>Purchase</v>
          </cell>
          <cell r="F9681" t="str">
            <v>ARM</v>
          </cell>
          <cell r="I9681">
            <v>38.03</v>
          </cell>
          <cell r="J9681">
            <v>37</v>
          </cell>
          <cell r="K9681" t="str">
            <v>HiRatio</v>
          </cell>
          <cell r="L9681">
            <v>225358.58</v>
          </cell>
          <cell r="M9681" t="str">
            <v>Owner-Occupied</v>
          </cell>
          <cell r="N9681">
            <v>0</v>
          </cell>
          <cell r="O9681">
            <v>43831</v>
          </cell>
          <cell r="P9681" t="str">
            <v>Current</v>
          </cell>
        </row>
        <row r="9682">
          <cell r="B9682">
            <v>40812</v>
          </cell>
          <cell r="C9682">
            <v>64</v>
          </cell>
          <cell r="D9682" t="str">
            <v>BC</v>
          </cell>
          <cell r="E9682" t="str">
            <v>Purchase</v>
          </cell>
          <cell r="F9682" t="str">
            <v>Fixed</v>
          </cell>
          <cell r="I9682">
            <v>41.11</v>
          </cell>
          <cell r="J9682">
            <v>34.29</v>
          </cell>
          <cell r="K9682" t="str">
            <v>HiRatio</v>
          </cell>
          <cell r="L9682">
            <v>0</v>
          </cell>
          <cell r="M9682" t="str">
            <v>Owner-Occupied</v>
          </cell>
          <cell r="N9682">
            <v>4</v>
          </cell>
          <cell r="O9682">
            <v>42628</v>
          </cell>
          <cell r="P9682" t="str">
            <v>Current</v>
          </cell>
        </row>
        <row r="9683">
          <cell r="B9683">
            <v>40329</v>
          </cell>
          <cell r="C9683">
            <v>80</v>
          </cell>
          <cell r="D9683" t="str">
            <v>AB</v>
          </cell>
          <cell r="E9683" t="str">
            <v>Refinance External</v>
          </cell>
          <cell r="F9683" t="str">
            <v>Fixed</v>
          </cell>
          <cell r="I9683">
            <v>34.69</v>
          </cell>
          <cell r="J9683">
            <v>34.69</v>
          </cell>
          <cell r="K9683" t="str">
            <v>HiRatio</v>
          </cell>
          <cell r="L9683">
            <v>0</v>
          </cell>
          <cell r="M9683" t="str">
            <v>Owner-Occupied</v>
          </cell>
          <cell r="N9683">
            <v>4</v>
          </cell>
          <cell r="O9683">
            <v>40996</v>
          </cell>
          <cell r="P9683" t="str">
            <v>Current</v>
          </cell>
        </row>
        <row r="9684">
          <cell r="B9684">
            <v>40479</v>
          </cell>
          <cell r="C9684">
            <v>75</v>
          </cell>
          <cell r="D9684" t="str">
            <v>BC</v>
          </cell>
          <cell r="E9684" t="str">
            <v>Purchase</v>
          </cell>
          <cell r="F9684" t="str">
            <v>ARM</v>
          </cell>
          <cell r="I9684">
            <v>30.79</v>
          </cell>
          <cell r="J9684">
            <v>27.67</v>
          </cell>
          <cell r="K9684" t="str">
            <v>HiRatio</v>
          </cell>
          <cell r="L9684">
            <v>196966.52</v>
          </cell>
          <cell r="M9684" t="str">
            <v>Owner-Occupied</v>
          </cell>
          <cell r="N9684">
            <v>0</v>
          </cell>
          <cell r="O9684">
            <v>43831</v>
          </cell>
          <cell r="P9684" t="str">
            <v>Current</v>
          </cell>
        </row>
        <row r="9685">
          <cell r="B9685">
            <v>40746</v>
          </cell>
          <cell r="C9685">
            <v>66</v>
          </cell>
          <cell r="D9685" t="str">
            <v>ON</v>
          </cell>
          <cell r="E9685" t="str">
            <v>Purchase</v>
          </cell>
          <cell r="F9685" t="str">
            <v>Fixed</v>
          </cell>
          <cell r="I9685">
            <v>25.39</v>
          </cell>
          <cell r="J9685">
            <v>21.72</v>
          </cell>
          <cell r="K9685" t="str">
            <v>HiRatio</v>
          </cell>
          <cell r="L9685">
            <v>0</v>
          </cell>
          <cell r="M9685" t="str">
            <v>Owner-Occupied</v>
          </cell>
          <cell r="N9685">
            <v>4</v>
          </cell>
          <cell r="O9685">
            <v>41617</v>
          </cell>
          <cell r="P9685" t="str">
            <v>Current</v>
          </cell>
        </row>
        <row r="9686">
          <cell r="B9686">
            <v>40406</v>
          </cell>
          <cell r="C9686">
            <v>77</v>
          </cell>
          <cell r="D9686" t="str">
            <v>ON</v>
          </cell>
          <cell r="E9686" t="str">
            <v>Purchase</v>
          </cell>
          <cell r="F9686" t="str">
            <v>Fixed</v>
          </cell>
          <cell r="I9686">
            <v>37.78</v>
          </cell>
          <cell r="J9686">
            <v>12.29</v>
          </cell>
          <cell r="K9686" t="str">
            <v>Conv</v>
          </cell>
          <cell r="L9686">
            <v>0</v>
          </cell>
          <cell r="M9686" t="str">
            <v>Rental</v>
          </cell>
          <cell r="N9686">
            <v>4</v>
          </cell>
          <cell r="O9686">
            <v>42460</v>
          </cell>
          <cell r="P9686" t="str">
            <v>Current</v>
          </cell>
        </row>
        <row r="9687">
          <cell r="B9687">
            <v>40463</v>
          </cell>
          <cell r="C9687">
            <v>75</v>
          </cell>
          <cell r="D9687" t="str">
            <v>SK</v>
          </cell>
          <cell r="E9687" t="str">
            <v>Purchase</v>
          </cell>
          <cell r="F9687" t="str">
            <v>ARM</v>
          </cell>
          <cell r="I9687">
            <v>36.21</v>
          </cell>
          <cell r="J9687">
            <v>24.72</v>
          </cell>
          <cell r="K9687" t="str">
            <v>Conv</v>
          </cell>
          <cell r="L9687">
            <v>0</v>
          </cell>
          <cell r="M9687" t="str">
            <v>Owner-Occupied</v>
          </cell>
          <cell r="N9687">
            <v>4</v>
          </cell>
          <cell r="O9687">
            <v>41183</v>
          </cell>
          <cell r="P9687" t="str">
            <v>Current</v>
          </cell>
        </row>
        <row r="9688">
          <cell r="B9688">
            <v>40325</v>
          </cell>
          <cell r="C9688">
            <v>80</v>
          </cell>
          <cell r="D9688" t="str">
            <v>ON</v>
          </cell>
          <cell r="E9688" t="str">
            <v>Purchase</v>
          </cell>
          <cell r="F9688" t="str">
            <v>Fixed</v>
          </cell>
          <cell r="I9688">
            <v>20.72</v>
          </cell>
          <cell r="J9688">
            <v>18.989999999999998</v>
          </cell>
          <cell r="K9688" t="str">
            <v>HiRatio</v>
          </cell>
          <cell r="L9688">
            <v>0</v>
          </cell>
          <cell r="M9688" t="str">
            <v>Owner-Occupied</v>
          </cell>
          <cell r="N9688">
            <v>4</v>
          </cell>
          <cell r="O9688">
            <v>42198</v>
          </cell>
          <cell r="P9688" t="str">
            <v>Current</v>
          </cell>
        </row>
        <row r="9689">
          <cell r="B9689">
            <v>40403</v>
          </cell>
          <cell r="C9689">
            <v>77</v>
          </cell>
          <cell r="D9689" t="str">
            <v>ON</v>
          </cell>
          <cell r="E9689" t="str">
            <v>Refinance External</v>
          </cell>
          <cell r="I9689">
            <v>34.11</v>
          </cell>
          <cell r="J9689">
            <v>33.700000000000003</v>
          </cell>
          <cell r="K9689" t="str">
            <v>Other</v>
          </cell>
          <cell r="L9689">
            <v>0</v>
          </cell>
          <cell r="M9689" t="str">
            <v>Owner-Occupied</v>
          </cell>
          <cell r="N9689">
            <v>4</v>
          </cell>
          <cell r="O9689">
            <v>41509</v>
          </cell>
          <cell r="P9689" t="str">
            <v>Current</v>
          </cell>
        </row>
        <row r="9690">
          <cell r="B9690">
            <v>40952</v>
          </cell>
          <cell r="C9690">
            <v>59</v>
          </cell>
          <cell r="D9690" t="str">
            <v>ON</v>
          </cell>
          <cell r="E9690" t="str">
            <v>Purchase</v>
          </cell>
          <cell r="F9690" t="str">
            <v>Fixed</v>
          </cell>
          <cell r="I9690">
            <v>43.89</v>
          </cell>
          <cell r="J9690">
            <v>32.57</v>
          </cell>
          <cell r="K9690" t="str">
            <v>HiRatio</v>
          </cell>
          <cell r="L9690">
            <v>0</v>
          </cell>
          <cell r="M9690" t="str">
            <v>Owner-Occupied</v>
          </cell>
          <cell r="N9690">
            <v>4</v>
          </cell>
          <cell r="O9690">
            <v>42586</v>
          </cell>
          <cell r="P9690" t="str">
            <v>Current</v>
          </cell>
        </row>
        <row r="9691">
          <cell r="B9691">
            <v>40451</v>
          </cell>
          <cell r="C9691">
            <v>76</v>
          </cell>
          <cell r="D9691" t="str">
            <v>ON</v>
          </cell>
          <cell r="E9691" t="str">
            <v>Refinance External</v>
          </cell>
          <cell r="F9691" t="str">
            <v>ARM</v>
          </cell>
          <cell r="I9691">
            <v>20.47</v>
          </cell>
          <cell r="J9691">
            <v>24.97</v>
          </cell>
          <cell r="K9691" t="str">
            <v>Conv</v>
          </cell>
          <cell r="L9691">
            <v>153783.17000000001</v>
          </cell>
          <cell r="M9691" t="str">
            <v>Owner-Occupied</v>
          </cell>
          <cell r="N9691">
            <v>0</v>
          </cell>
          <cell r="O9691">
            <v>43831</v>
          </cell>
          <cell r="P9691" t="str">
            <v>Current</v>
          </cell>
        </row>
        <row r="9692">
          <cell r="B9692">
            <v>40424</v>
          </cell>
          <cell r="C9692">
            <v>76</v>
          </cell>
          <cell r="D9692" t="str">
            <v>AB</v>
          </cell>
          <cell r="E9692" t="str">
            <v>Refinance External</v>
          </cell>
          <cell r="F9692" t="str">
            <v>Fixed</v>
          </cell>
          <cell r="I9692">
            <v>19.309999999999999</v>
          </cell>
          <cell r="J9692">
            <v>18.920000000000002</v>
          </cell>
          <cell r="K9692" t="str">
            <v>Conv</v>
          </cell>
          <cell r="L9692">
            <v>0</v>
          </cell>
          <cell r="M9692" t="str">
            <v>Owner-Occupied</v>
          </cell>
          <cell r="N9692">
            <v>4</v>
          </cell>
          <cell r="O9692">
            <v>42604</v>
          </cell>
          <cell r="P9692" t="str">
            <v>Current</v>
          </cell>
        </row>
        <row r="9693">
          <cell r="B9693">
            <v>40389</v>
          </cell>
          <cell r="C9693">
            <v>78</v>
          </cell>
          <cell r="D9693" t="str">
            <v>BC</v>
          </cell>
          <cell r="E9693" t="str">
            <v>Purchase</v>
          </cell>
          <cell r="I9693">
            <v>26.95</v>
          </cell>
          <cell r="J9693">
            <v>25.76</v>
          </cell>
          <cell r="K9693" t="str">
            <v>Other</v>
          </cell>
          <cell r="L9693">
            <v>0</v>
          </cell>
          <cell r="M9693" t="str">
            <v>Owner-Occupied</v>
          </cell>
          <cell r="N9693">
            <v>4</v>
          </cell>
          <cell r="O9693">
            <v>41498</v>
          </cell>
          <cell r="P9693" t="str">
            <v>Current</v>
          </cell>
        </row>
        <row r="9694">
          <cell r="B9694">
            <v>40494</v>
          </cell>
          <cell r="C9694">
            <v>74</v>
          </cell>
          <cell r="D9694" t="str">
            <v>SK</v>
          </cell>
          <cell r="E9694" t="str">
            <v>Purchase</v>
          </cell>
          <cell r="F9694" t="str">
            <v>Fixed</v>
          </cell>
          <cell r="I9694">
            <v>43.06</v>
          </cell>
          <cell r="J9694">
            <v>27.73</v>
          </cell>
          <cell r="K9694" t="str">
            <v>Conv</v>
          </cell>
          <cell r="L9694">
            <v>0</v>
          </cell>
          <cell r="M9694" t="str">
            <v>Owner-Occupied</v>
          </cell>
          <cell r="N9694">
            <v>4</v>
          </cell>
          <cell r="O9694">
            <v>41851</v>
          </cell>
          <cell r="P9694" t="str">
            <v>Current</v>
          </cell>
        </row>
        <row r="9695">
          <cell r="B9695">
            <v>40456</v>
          </cell>
          <cell r="C9695">
            <v>75</v>
          </cell>
          <cell r="D9695" t="str">
            <v>ON</v>
          </cell>
          <cell r="E9695" t="str">
            <v>Transfer</v>
          </cell>
          <cell r="F9695" t="str">
            <v>Fixed</v>
          </cell>
          <cell r="I9695">
            <v>36.15</v>
          </cell>
          <cell r="J9695">
            <v>35.94</v>
          </cell>
          <cell r="K9695" t="str">
            <v>Conv</v>
          </cell>
          <cell r="L9695">
            <v>0</v>
          </cell>
          <cell r="M9695" t="str">
            <v>Owner-Occupied</v>
          </cell>
          <cell r="N9695">
            <v>4</v>
          </cell>
          <cell r="O9695">
            <v>42283</v>
          </cell>
          <cell r="P9695" t="str">
            <v>Current</v>
          </cell>
        </row>
        <row r="9696">
          <cell r="B9696">
            <v>40739</v>
          </cell>
          <cell r="C9696">
            <v>66</v>
          </cell>
          <cell r="D9696" t="str">
            <v>AB</v>
          </cell>
          <cell r="E9696" t="str">
            <v>Refinance External</v>
          </cell>
          <cell r="F9696" t="str">
            <v>Fixed</v>
          </cell>
          <cell r="I9696">
            <v>26.7</v>
          </cell>
          <cell r="J9696">
            <v>26.55</v>
          </cell>
          <cell r="K9696" t="str">
            <v>HiRatio</v>
          </cell>
          <cell r="L9696">
            <v>0</v>
          </cell>
          <cell r="M9696" t="str">
            <v>Owner-Occupied</v>
          </cell>
          <cell r="N9696">
            <v>4</v>
          </cell>
          <cell r="O9696">
            <v>42236</v>
          </cell>
          <cell r="P9696" t="str">
            <v>Current</v>
          </cell>
        </row>
        <row r="9697">
          <cell r="B9697">
            <v>40704</v>
          </cell>
          <cell r="C9697">
            <v>67</v>
          </cell>
          <cell r="D9697" t="str">
            <v>BC</v>
          </cell>
          <cell r="E9697" t="str">
            <v>Purchase</v>
          </cell>
          <cell r="F9697" t="str">
            <v>Fixed</v>
          </cell>
          <cell r="I9697">
            <v>41.03</v>
          </cell>
          <cell r="J9697">
            <v>41.03</v>
          </cell>
          <cell r="K9697" t="str">
            <v>HiRatio</v>
          </cell>
          <cell r="L9697">
            <v>0</v>
          </cell>
          <cell r="M9697" t="str">
            <v>Owner-Occupied</v>
          </cell>
          <cell r="N9697">
            <v>4</v>
          </cell>
          <cell r="O9697">
            <v>41908</v>
          </cell>
          <cell r="P9697" t="str">
            <v>Current</v>
          </cell>
        </row>
        <row r="9698">
          <cell r="B9698">
            <v>40767</v>
          </cell>
          <cell r="C9698">
            <v>65</v>
          </cell>
          <cell r="D9698" t="str">
            <v>ON</v>
          </cell>
          <cell r="E9698" t="str">
            <v>Purchase</v>
          </cell>
          <cell r="F9698" t="str">
            <v>Fixed</v>
          </cell>
          <cell r="I9698">
            <v>40.49</v>
          </cell>
          <cell r="J9698">
            <v>27.46</v>
          </cell>
          <cell r="K9698" t="str">
            <v>Conv</v>
          </cell>
          <cell r="L9698">
            <v>299937.49</v>
          </cell>
          <cell r="M9698" t="str">
            <v>Owner-Occupied</v>
          </cell>
          <cell r="N9698">
            <v>0</v>
          </cell>
          <cell r="O9698">
            <v>43831</v>
          </cell>
          <cell r="P9698" t="str">
            <v>Current</v>
          </cell>
        </row>
        <row r="9699">
          <cell r="B9699">
            <v>40829</v>
          </cell>
          <cell r="C9699">
            <v>63</v>
          </cell>
          <cell r="D9699" t="str">
            <v>BC</v>
          </cell>
          <cell r="E9699" t="str">
            <v>Refinance External</v>
          </cell>
          <cell r="F9699" t="str">
            <v>Fixed</v>
          </cell>
          <cell r="I9699">
            <v>24.69</v>
          </cell>
          <cell r="J9699">
            <v>22.01</v>
          </cell>
          <cell r="K9699" t="str">
            <v>Conv</v>
          </cell>
          <cell r="L9699">
            <v>0</v>
          </cell>
          <cell r="M9699" t="str">
            <v>Owner-Occupied</v>
          </cell>
          <cell r="N9699">
            <v>4</v>
          </cell>
          <cell r="O9699">
            <v>41064</v>
          </cell>
          <cell r="P9699" t="str">
            <v>Current</v>
          </cell>
        </row>
        <row r="9700">
          <cell r="B9700">
            <v>40998</v>
          </cell>
          <cell r="C9700">
            <v>58</v>
          </cell>
          <cell r="D9700" t="str">
            <v>AB</v>
          </cell>
          <cell r="E9700" t="str">
            <v>Purchase</v>
          </cell>
          <cell r="F9700" t="str">
            <v>Fixed</v>
          </cell>
          <cell r="I9700">
            <v>29.96</v>
          </cell>
          <cell r="J9700">
            <v>19.63</v>
          </cell>
          <cell r="K9700" t="str">
            <v>HiRatio</v>
          </cell>
          <cell r="L9700">
            <v>215093.89</v>
          </cell>
          <cell r="M9700" t="str">
            <v>Owner-Occupied</v>
          </cell>
          <cell r="N9700">
            <v>0</v>
          </cell>
          <cell r="O9700">
            <v>43831</v>
          </cell>
          <cell r="P9700" t="str">
            <v>Current</v>
          </cell>
        </row>
        <row r="9701">
          <cell r="B9701">
            <v>40409</v>
          </cell>
          <cell r="C9701">
            <v>77</v>
          </cell>
          <cell r="D9701" t="str">
            <v>AB</v>
          </cell>
          <cell r="E9701" t="str">
            <v>Purchase</v>
          </cell>
          <cell r="F9701" t="str">
            <v>Fixed</v>
          </cell>
          <cell r="I9701">
            <v>11.99</v>
          </cell>
          <cell r="J9701">
            <v>52.07</v>
          </cell>
          <cell r="K9701" t="str">
            <v>Conv</v>
          </cell>
          <cell r="L9701">
            <v>0</v>
          </cell>
          <cell r="M9701" t="str">
            <v>Rental</v>
          </cell>
          <cell r="N9701">
            <v>4</v>
          </cell>
          <cell r="O9701">
            <v>41870</v>
          </cell>
          <cell r="P9701" t="str">
            <v>Current</v>
          </cell>
        </row>
        <row r="9702">
          <cell r="B9702">
            <v>40781</v>
          </cell>
          <cell r="C9702">
            <v>65</v>
          </cell>
          <cell r="D9702" t="str">
            <v>ON</v>
          </cell>
          <cell r="E9702" t="str">
            <v>Purchase</v>
          </cell>
          <cell r="F9702" t="str">
            <v>Fixed</v>
          </cell>
          <cell r="I9702">
            <v>35.04</v>
          </cell>
          <cell r="J9702">
            <v>33.369999999999997</v>
          </cell>
          <cell r="K9702" t="str">
            <v>HiRatio</v>
          </cell>
          <cell r="L9702">
            <v>0</v>
          </cell>
          <cell r="M9702" t="str">
            <v>Owner-Occupied</v>
          </cell>
          <cell r="N9702">
            <v>4</v>
          </cell>
          <cell r="O9702">
            <v>42690</v>
          </cell>
          <cell r="P9702" t="str">
            <v>Current</v>
          </cell>
        </row>
        <row r="9703">
          <cell r="B9703">
            <v>40633</v>
          </cell>
          <cell r="C9703">
            <v>70</v>
          </cell>
          <cell r="D9703" t="str">
            <v>ON</v>
          </cell>
          <cell r="E9703" t="str">
            <v>Purchase</v>
          </cell>
          <cell r="F9703" t="str">
            <v>Fixed</v>
          </cell>
          <cell r="I9703">
            <v>25.72</v>
          </cell>
          <cell r="J9703">
            <v>21.36</v>
          </cell>
          <cell r="K9703" t="str">
            <v>HiRatio</v>
          </cell>
          <cell r="L9703">
            <v>0</v>
          </cell>
          <cell r="M9703" t="str">
            <v>Owner-Occupied</v>
          </cell>
          <cell r="N9703">
            <v>4</v>
          </cell>
          <cell r="O9703">
            <v>41829</v>
          </cell>
          <cell r="P9703" t="str">
            <v>Current</v>
          </cell>
        </row>
        <row r="9704">
          <cell r="B9704">
            <v>41011</v>
          </cell>
          <cell r="C9704">
            <v>57</v>
          </cell>
          <cell r="D9704" t="str">
            <v>ON</v>
          </cell>
          <cell r="E9704" t="str">
            <v>Purchase</v>
          </cell>
          <cell r="F9704" t="str">
            <v>Fixed</v>
          </cell>
          <cell r="I9704">
            <v>29.95</v>
          </cell>
          <cell r="J9704">
            <v>29.9</v>
          </cell>
          <cell r="K9704" t="str">
            <v>HiRatio</v>
          </cell>
          <cell r="L9704">
            <v>161800.32999999999</v>
          </cell>
          <cell r="M9704" t="str">
            <v>Owner-Occupied</v>
          </cell>
          <cell r="N9704">
            <v>0</v>
          </cell>
          <cell r="O9704">
            <v>43831</v>
          </cell>
          <cell r="P9704" t="str">
            <v>Current</v>
          </cell>
        </row>
        <row r="9705">
          <cell r="B9705">
            <v>40848</v>
          </cell>
          <cell r="C9705">
            <v>62</v>
          </cell>
          <cell r="D9705" t="str">
            <v>ON</v>
          </cell>
          <cell r="E9705" t="str">
            <v>Purchase</v>
          </cell>
          <cell r="F9705" t="str">
            <v>Fixed</v>
          </cell>
          <cell r="I9705">
            <v>39.18</v>
          </cell>
          <cell r="J9705">
            <v>18.760000000000002</v>
          </cell>
          <cell r="K9705" t="str">
            <v>HiRatio</v>
          </cell>
          <cell r="L9705">
            <v>0</v>
          </cell>
          <cell r="M9705" t="str">
            <v>Owner-Occupied</v>
          </cell>
          <cell r="N9705">
            <v>4</v>
          </cell>
          <cell r="O9705">
            <v>42586</v>
          </cell>
          <cell r="P9705" t="str">
            <v>Current</v>
          </cell>
        </row>
        <row r="9706">
          <cell r="B9706">
            <v>40816</v>
          </cell>
          <cell r="C9706">
            <v>64</v>
          </cell>
          <cell r="D9706" t="str">
            <v>ON</v>
          </cell>
          <cell r="E9706" t="str">
            <v>Refinance External</v>
          </cell>
          <cell r="F9706" t="str">
            <v>Fixed</v>
          </cell>
          <cell r="I9706">
            <v>32.409999999999997</v>
          </cell>
          <cell r="J9706">
            <v>32.409999999999997</v>
          </cell>
          <cell r="K9706" t="str">
            <v>Conv</v>
          </cell>
          <cell r="L9706">
            <v>504189.48</v>
          </cell>
          <cell r="M9706" t="str">
            <v>Owner-Occupied</v>
          </cell>
          <cell r="N9706">
            <v>0</v>
          </cell>
          <cell r="O9706">
            <v>43831</v>
          </cell>
          <cell r="P9706" t="str">
            <v>Current</v>
          </cell>
        </row>
        <row r="9707">
          <cell r="B9707">
            <v>40872</v>
          </cell>
          <cell r="C9707">
            <v>62</v>
          </cell>
          <cell r="D9707" t="str">
            <v>ON</v>
          </cell>
          <cell r="E9707" t="str">
            <v>Purchase</v>
          </cell>
          <cell r="F9707" t="str">
            <v>Fixed</v>
          </cell>
          <cell r="I9707">
            <v>29.56</v>
          </cell>
          <cell r="J9707">
            <v>39.76</v>
          </cell>
          <cell r="K9707" t="str">
            <v>Conv</v>
          </cell>
          <cell r="L9707">
            <v>0</v>
          </cell>
          <cell r="M9707" t="str">
            <v>Owner-Occupied</v>
          </cell>
          <cell r="N9707">
            <v>4</v>
          </cell>
          <cell r="O9707">
            <v>42009</v>
          </cell>
          <cell r="P9707" t="str">
            <v>Current</v>
          </cell>
        </row>
        <row r="9708">
          <cell r="B9708">
            <v>40781</v>
          </cell>
          <cell r="C9708">
            <v>65</v>
          </cell>
          <cell r="D9708" t="str">
            <v>AB</v>
          </cell>
          <cell r="E9708" t="str">
            <v>Purchase</v>
          </cell>
          <cell r="F9708" t="str">
            <v>Fixed</v>
          </cell>
          <cell r="I9708">
            <v>39.1</v>
          </cell>
          <cell r="J9708">
            <v>15.46</v>
          </cell>
          <cell r="K9708" t="str">
            <v>HiRatio</v>
          </cell>
          <cell r="L9708">
            <v>0</v>
          </cell>
          <cell r="M9708" t="str">
            <v>Second Home</v>
          </cell>
          <cell r="N9708">
            <v>4</v>
          </cell>
          <cell r="O9708">
            <v>42615</v>
          </cell>
          <cell r="P9708" t="str">
            <v>Current</v>
          </cell>
        </row>
        <row r="9709">
          <cell r="B9709">
            <v>41030</v>
          </cell>
          <cell r="C9709">
            <v>56</v>
          </cell>
          <cell r="D9709" t="str">
            <v>ON</v>
          </cell>
          <cell r="E9709" t="str">
            <v>Purchase</v>
          </cell>
          <cell r="F9709" t="str">
            <v>Fixed</v>
          </cell>
          <cell r="I9709">
            <v>30.93</v>
          </cell>
          <cell r="J9709">
            <v>29.85</v>
          </cell>
          <cell r="K9709" t="str">
            <v>Conv</v>
          </cell>
          <cell r="L9709">
            <v>517903.4</v>
          </cell>
          <cell r="M9709" t="str">
            <v>Owner-Occupied</v>
          </cell>
          <cell r="N9709">
            <v>0</v>
          </cell>
          <cell r="O9709">
            <v>43831</v>
          </cell>
          <cell r="P9709" t="str">
            <v>Current</v>
          </cell>
        </row>
        <row r="9710">
          <cell r="B9710">
            <v>40350</v>
          </cell>
          <cell r="C9710">
            <v>79</v>
          </cell>
          <cell r="D9710" t="str">
            <v>ON</v>
          </cell>
          <cell r="E9710" t="str">
            <v>Purchase</v>
          </cell>
          <cell r="F9710" t="str">
            <v>Fixed</v>
          </cell>
          <cell r="I9710">
            <v>41.46</v>
          </cell>
          <cell r="J9710">
            <v>41.33</v>
          </cell>
          <cell r="K9710" t="str">
            <v>HiRatio</v>
          </cell>
          <cell r="L9710">
            <v>0</v>
          </cell>
          <cell r="M9710" t="str">
            <v>Owner-Occupied</v>
          </cell>
          <cell r="N9710">
            <v>4</v>
          </cell>
          <cell r="O9710">
            <v>41876</v>
          </cell>
          <cell r="P9710" t="str">
            <v>Current</v>
          </cell>
        </row>
        <row r="9711">
          <cell r="B9711">
            <v>40479</v>
          </cell>
          <cell r="C9711">
            <v>75</v>
          </cell>
          <cell r="D9711" t="str">
            <v>AB</v>
          </cell>
          <cell r="E9711" t="str">
            <v>Purchase</v>
          </cell>
          <cell r="F9711" t="str">
            <v>Fixed</v>
          </cell>
          <cell r="I9711">
            <v>33.36</v>
          </cell>
          <cell r="J9711">
            <v>17.84</v>
          </cell>
          <cell r="K9711" t="str">
            <v>Conv</v>
          </cell>
          <cell r="L9711">
            <v>0</v>
          </cell>
          <cell r="M9711" t="str">
            <v>Rental</v>
          </cell>
          <cell r="N9711">
            <v>4</v>
          </cell>
          <cell r="O9711">
            <v>42306</v>
          </cell>
          <cell r="P9711" t="str">
            <v>Current</v>
          </cell>
        </row>
        <row r="9712">
          <cell r="B9712">
            <v>40724</v>
          </cell>
          <cell r="C9712">
            <v>67</v>
          </cell>
          <cell r="D9712" t="str">
            <v>ON</v>
          </cell>
          <cell r="E9712" t="str">
            <v>Purchase</v>
          </cell>
          <cell r="F9712" t="str">
            <v>Fixed</v>
          </cell>
          <cell r="I9712">
            <v>42.9</v>
          </cell>
          <cell r="J9712">
            <v>42.9</v>
          </cell>
          <cell r="K9712" t="str">
            <v>Conv</v>
          </cell>
          <cell r="L9712">
            <v>88600.69</v>
          </cell>
          <cell r="M9712" t="str">
            <v>Owner-Occupied</v>
          </cell>
          <cell r="N9712">
            <v>0</v>
          </cell>
          <cell r="O9712">
            <v>43831</v>
          </cell>
          <cell r="P9712" t="str">
            <v>Current</v>
          </cell>
        </row>
        <row r="9713">
          <cell r="B9713">
            <v>40913</v>
          </cell>
          <cell r="C9713">
            <v>60</v>
          </cell>
          <cell r="D9713" t="str">
            <v>ON</v>
          </cell>
          <cell r="E9713" t="str">
            <v>Transfer</v>
          </cell>
          <cell r="F9713" t="str">
            <v>Fixed</v>
          </cell>
          <cell r="I9713">
            <v>15.95</v>
          </cell>
          <cell r="J9713">
            <v>15.29</v>
          </cell>
          <cell r="K9713" t="str">
            <v>HiRatio</v>
          </cell>
          <cell r="L9713">
            <v>197132.91</v>
          </cell>
          <cell r="M9713" t="str">
            <v>Owner-Occupied</v>
          </cell>
          <cell r="N9713">
            <v>0</v>
          </cell>
          <cell r="O9713">
            <v>43831</v>
          </cell>
          <cell r="P9713" t="str">
            <v>Current</v>
          </cell>
        </row>
        <row r="9714">
          <cell r="B9714">
            <v>40658</v>
          </cell>
          <cell r="C9714">
            <v>69</v>
          </cell>
          <cell r="D9714" t="str">
            <v>ON</v>
          </cell>
          <cell r="E9714" t="str">
            <v>Refinance External</v>
          </cell>
          <cell r="F9714" t="str">
            <v>ARM</v>
          </cell>
          <cell r="I9714">
            <v>33.44</v>
          </cell>
          <cell r="J9714">
            <v>32.03</v>
          </cell>
          <cell r="K9714" t="str">
            <v>Conv</v>
          </cell>
          <cell r="L9714">
            <v>0</v>
          </cell>
          <cell r="M9714" t="str">
            <v>Owner-Occupied</v>
          </cell>
          <cell r="N9714">
            <v>4</v>
          </cell>
          <cell r="O9714">
            <v>42177</v>
          </cell>
          <cell r="P9714" t="str">
            <v>Current</v>
          </cell>
        </row>
        <row r="9715">
          <cell r="B9715">
            <v>40690</v>
          </cell>
          <cell r="C9715">
            <v>68</v>
          </cell>
          <cell r="D9715" t="str">
            <v>ON</v>
          </cell>
          <cell r="E9715" t="str">
            <v>Purchase</v>
          </cell>
          <cell r="F9715" t="str">
            <v>Fixed</v>
          </cell>
          <cell r="I9715">
            <v>37.74</v>
          </cell>
          <cell r="J9715">
            <v>27.32</v>
          </cell>
          <cell r="K9715" t="str">
            <v>HiRatio</v>
          </cell>
          <cell r="L9715">
            <v>0</v>
          </cell>
          <cell r="M9715" t="str">
            <v>Owner-Occupied</v>
          </cell>
          <cell r="N9715">
            <v>4</v>
          </cell>
          <cell r="O9715">
            <v>42522</v>
          </cell>
          <cell r="P9715" t="str">
            <v>Current</v>
          </cell>
        </row>
        <row r="9716">
          <cell r="B9716">
            <v>40743</v>
          </cell>
          <cell r="C9716">
            <v>66</v>
          </cell>
          <cell r="D9716" t="str">
            <v>ON</v>
          </cell>
          <cell r="E9716" t="str">
            <v>Purchase</v>
          </cell>
          <cell r="F9716" t="str">
            <v>Fixed</v>
          </cell>
          <cell r="I9716">
            <v>38.299999999999997</v>
          </cell>
          <cell r="J9716">
            <v>38.299999999999997</v>
          </cell>
          <cell r="K9716" t="str">
            <v>HiRatio</v>
          </cell>
          <cell r="L9716">
            <v>247127.75</v>
          </cell>
          <cell r="M9716" t="str">
            <v>Owner-Occupied</v>
          </cell>
          <cell r="N9716">
            <v>0</v>
          </cell>
          <cell r="O9716">
            <v>43831</v>
          </cell>
          <cell r="P9716" t="str">
            <v>Current</v>
          </cell>
        </row>
        <row r="9717">
          <cell r="B9717">
            <v>40732</v>
          </cell>
          <cell r="C9717">
            <v>66</v>
          </cell>
          <cell r="D9717" t="str">
            <v>AB</v>
          </cell>
          <cell r="E9717" t="str">
            <v>Purchase</v>
          </cell>
          <cell r="F9717" t="str">
            <v>ARM</v>
          </cell>
          <cell r="I9717">
            <v>34.86</v>
          </cell>
          <cell r="J9717">
            <v>19.78</v>
          </cell>
          <cell r="K9717" t="str">
            <v>HiRatio</v>
          </cell>
          <cell r="L9717">
            <v>188591.99</v>
          </cell>
          <cell r="M9717" t="str">
            <v>Owner-Occupied</v>
          </cell>
          <cell r="N9717">
            <v>0</v>
          </cell>
          <cell r="O9717">
            <v>43831</v>
          </cell>
          <cell r="P9717" t="str">
            <v>Current</v>
          </cell>
        </row>
        <row r="9718">
          <cell r="B9718">
            <v>40953</v>
          </cell>
          <cell r="C9718">
            <v>59</v>
          </cell>
          <cell r="D9718" t="str">
            <v>ON</v>
          </cell>
          <cell r="E9718" t="str">
            <v>Purchase</v>
          </cell>
          <cell r="F9718" t="str">
            <v>Fixed</v>
          </cell>
          <cell r="I9718">
            <v>23.21</v>
          </cell>
          <cell r="J9718">
            <v>20.88</v>
          </cell>
          <cell r="K9718" t="str">
            <v>HiRatio</v>
          </cell>
          <cell r="L9718">
            <v>181499.3</v>
          </cell>
          <cell r="M9718" t="str">
            <v>Owner-Occupied</v>
          </cell>
          <cell r="N9718">
            <v>0</v>
          </cell>
          <cell r="O9718">
            <v>43831</v>
          </cell>
          <cell r="P9718" t="str">
            <v>Current</v>
          </cell>
        </row>
        <row r="9719">
          <cell r="B9719">
            <v>41019</v>
          </cell>
          <cell r="C9719">
            <v>57</v>
          </cell>
          <cell r="D9719" t="str">
            <v>ON</v>
          </cell>
          <cell r="E9719" t="str">
            <v>Purchase</v>
          </cell>
          <cell r="F9719" t="str">
            <v>Fixed</v>
          </cell>
          <cell r="I9719">
            <v>31.13</v>
          </cell>
          <cell r="J9719">
            <v>14.84</v>
          </cell>
          <cell r="K9719" t="str">
            <v>HiRatio</v>
          </cell>
          <cell r="L9719">
            <v>0</v>
          </cell>
          <cell r="M9719" t="str">
            <v>Owner-Occupied</v>
          </cell>
          <cell r="N9719">
            <v>4</v>
          </cell>
          <cell r="O9719">
            <v>42482</v>
          </cell>
          <cell r="P9719" t="str">
            <v>Current</v>
          </cell>
        </row>
        <row r="9720">
          <cell r="B9720">
            <v>40883</v>
          </cell>
          <cell r="C9720">
            <v>61</v>
          </cell>
          <cell r="D9720" t="str">
            <v>AB</v>
          </cell>
          <cell r="E9720" t="str">
            <v>Refinance External</v>
          </cell>
          <cell r="F9720" t="str">
            <v>Fixed</v>
          </cell>
          <cell r="I9720">
            <v>23.91</v>
          </cell>
          <cell r="J9720">
            <v>23.91</v>
          </cell>
          <cell r="K9720" t="str">
            <v>Conv</v>
          </cell>
          <cell r="L9720">
            <v>0</v>
          </cell>
          <cell r="M9720" t="str">
            <v>Owner-Occupied</v>
          </cell>
          <cell r="N9720">
            <v>4</v>
          </cell>
          <cell r="O9720">
            <v>42249</v>
          </cell>
          <cell r="P9720" t="str">
            <v>Current</v>
          </cell>
        </row>
        <row r="9721">
          <cell r="B9721">
            <v>40654</v>
          </cell>
          <cell r="C9721">
            <v>69</v>
          </cell>
          <cell r="D9721" t="str">
            <v>ON</v>
          </cell>
          <cell r="E9721" t="str">
            <v>Purchase</v>
          </cell>
          <cell r="F9721" t="str">
            <v>ARM</v>
          </cell>
          <cell r="I9721">
            <v>33.26</v>
          </cell>
          <cell r="J9721">
            <v>24.49</v>
          </cell>
          <cell r="K9721" t="str">
            <v>HiRatio</v>
          </cell>
          <cell r="L9721">
            <v>172504.47</v>
          </cell>
          <cell r="M9721" t="str">
            <v>Owner-Occupied</v>
          </cell>
          <cell r="N9721">
            <v>0</v>
          </cell>
          <cell r="O9721">
            <v>43831</v>
          </cell>
          <cell r="P9721" t="str">
            <v>Current</v>
          </cell>
        </row>
        <row r="9722">
          <cell r="B9722">
            <v>41576</v>
          </cell>
          <cell r="C9722">
            <v>39</v>
          </cell>
          <cell r="D9722" t="str">
            <v>BC</v>
          </cell>
          <cell r="E9722" t="str">
            <v>Purchase</v>
          </cell>
          <cell r="F9722" t="str">
            <v>ARM</v>
          </cell>
          <cell r="I9722">
            <v>27.83</v>
          </cell>
          <cell r="J9722">
            <v>22.82</v>
          </cell>
          <cell r="K9722" t="str">
            <v>Conv</v>
          </cell>
          <cell r="L9722">
            <v>0</v>
          </cell>
          <cell r="M9722" t="str">
            <v>Owner-Occupied</v>
          </cell>
          <cell r="N9722">
            <v>4</v>
          </cell>
          <cell r="O9722">
            <v>42278</v>
          </cell>
          <cell r="P9722" t="str">
            <v>Current</v>
          </cell>
        </row>
        <row r="9723">
          <cell r="B9723">
            <v>40779</v>
          </cell>
          <cell r="C9723">
            <v>65</v>
          </cell>
          <cell r="D9723" t="str">
            <v>BC</v>
          </cell>
          <cell r="E9723" t="str">
            <v>Purchase</v>
          </cell>
          <cell r="F9723" t="str">
            <v>Fixed</v>
          </cell>
          <cell r="I9723">
            <v>28.21</v>
          </cell>
          <cell r="J9723">
            <v>28.21</v>
          </cell>
          <cell r="K9723" t="str">
            <v>HiRatio</v>
          </cell>
          <cell r="L9723">
            <v>0</v>
          </cell>
          <cell r="M9723" t="str">
            <v>Owner-Occupied</v>
          </cell>
          <cell r="N9723">
            <v>4</v>
          </cell>
          <cell r="O9723">
            <v>42607</v>
          </cell>
          <cell r="P9723" t="str">
            <v>Current</v>
          </cell>
        </row>
        <row r="9724">
          <cell r="B9724">
            <v>40486</v>
          </cell>
          <cell r="C9724">
            <v>74</v>
          </cell>
          <cell r="D9724" t="str">
            <v>BC</v>
          </cell>
          <cell r="E9724" t="str">
            <v>Refinance External</v>
          </cell>
          <cell r="F9724" t="str">
            <v>Fixed</v>
          </cell>
          <cell r="I9724">
            <v>36.880000000000003</v>
          </cell>
          <cell r="J9724">
            <v>19.61</v>
          </cell>
          <cell r="K9724" t="str">
            <v>Conv</v>
          </cell>
          <cell r="L9724">
            <v>0</v>
          </cell>
          <cell r="M9724" t="str">
            <v>Owner-Occupied</v>
          </cell>
          <cell r="N9724">
            <v>4</v>
          </cell>
          <cell r="O9724">
            <v>42317</v>
          </cell>
          <cell r="P9724" t="str">
            <v>Current</v>
          </cell>
        </row>
        <row r="9725">
          <cell r="B9725">
            <v>40445</v>
          </cell>
          <cell r="C9725">
            <v>76</v>
          </cell>
          <cell r="D9725" t="str">
            <v>ON</v>
          </cell>
          <cell r="E9725" t="str">
            <v>Purchase</v>
          </cell>
          <cell r="F9725" t="str">
            <v>Fixed</v>
          </cell>
          <cell r="I9725">
            <v>15.75</v>
          </cell>
          <cell r="J9725">
            <v>15.69</v>
          </cell>
          <cell r="K9725" t="str">
            <v>HiRatio</v>
          </cell>
          <cell r="L9725">
            <v>0</v>
          </cell>
          <cell r="M9725" t="str">
            <v>Owner-Occupied</v>
          </cell>
          <cell r="N9725">
            <v>4</v>
          </cell>
          <cell r="O9725">
            <v>41548</v>
          </cell>
          <cell r="P9725" t="str">
            <v>Current</v>
          </cell>
        </row>
        <row r="9726">
          <cell r="B9726">
            <v>40752</v>
          </cell>
          <cell r="C9726">
            <v>66</v>
          </cell>
          <cell r="D9726" t="str">
            <v>ON</v>
          </cell>
          <cell r="E9726" t="str">
            <v>Purchase</v>
          </cell>
          <cell r="F9726" t="str">
            <v>Fixed</v>
          </cell>
          <cell r="I9726">
            <v>42.52</v>
          </cell>
          <cell r="J9726">
            <v>42.39</v>
          </cell>
          <cell r="K9726" t="str">
            <v>Conv</v>
          </cell>
          <cell r="L9726">
            <v>0</v>
          </cell>
          <cell r="M9726" t="str">
            <v>Owner-Occupied</v>
          </cell>
          <cell r="N9726">
            <v>4</v>
          </cell>
          <cell r="O9726">
            <v>42038</v>
          </cell>
          <cell r="P9726" t="str">
            <v>Current</v>
          </cell>
        </row>
        <row r="9727">
          <cell r="B9727">
            <v>40960</v>
          </cell>
          <cell r="C9727">
            <v>59</v>
          </cell>
          <cell r="D9727" t="str">
            <v>ON</v>
          </cell>
          <cell r="E9727" t="str">
            <v>Purchase</v>
          </cell>
          <cell r="F9727" t="str">
            <v>ARM</v>
          </cell>
          <cell r="I9727">
            <v>37.54</v>
          </cell>
          <cell r="J9727">
            <v>22.81</v>
          </cell>
          <cell r="K9727" t="str">
            <v>Conv</v>
          </cell>
          <cell r="L9727">
            <v>0</v>
          </cell>
          <cell r="M9727" t="str">
            <v>Rental</v>
          </cell>
          <cell r="N9727">
            <v>4</v>
          </cell>
          <cell r="O9727">
            <v>41278</v>
          </cell>
          <cell r="P9727" t="str">
            <v>Current</v>
          </cell>
        </row>
        <row r="9728">
          <cell r="B9728">
            <v>40527</v>
          </cell>
          <cell r="C9728">
            <v>73</v>
          </cell>
          <cell r="D9728" t="str">
            <v>ON</v>
          </cell>
          <cell r="E9728" t="str">
            <v>Refinance External</v>
          </cell>
          <cell r="F9728" t="str">
            <v>Fixed</v>
          </cell>
          <cell r="I9728">
            <v>40.340000000000003</v>
          </cell>
          <cell r="J9728">
            <v>13.62</v>
          </cell>
          <cell r="K9728" t="str">
            <v>Conv</v>
          </cell>
          <cell r="L9728">
            <v>0</v>
          </cell>
          <cell r="M9728" t="str">
            <v>Rental</v>
          </cell>
          <cell r="N9728">
            <v>4</v>
          </cell>
          <cell r="O9728">
            <v>41254</v>
          </cell>
          <cell r="P9728" t="str">
            <v>Current</v>
          </cell>
        </row>
        <row r="9729">
          <cell r="B9729">
            <v>40415</v>
          </cell>
          <cell r="C9729">
            <v>77</v>
          </cell>
          <cell r="D9729" t="str">
            <v>ON</v>
          </cell>
          <cell r="E9729" t="str">
            <v>Purchase</v>
          </cell>
          <cell r="I9729">
            <v>27.18</v>
          </cell>
          <cell r="J9729">
            <v>19.87</v>
          </cell>
          <cell r="K9729" t="str">
            <v>Other</v>
          </cell>
          <cell r="L9729">
            <v>0</v>
          </cell>
          <cell r="M9729" t="str">
            <v>Owner-Occupied</v>
          </cell>
          <cell r="N9729">
            <v>4</v>
          </cell>
          <cell r="O9729">
            <v>41541</v>
          </cell>
          <cell r="P9729" t="str">
            <v>Current</v>
          </cell>
        </row>
        <row r="9730">
          <cell r="B9730">
            <v>40675</v>
          </cell>
          <cell r="C9730">
            <v>68</v>
          </cell>
          <cell r="D9730" t="str">
            <v>ON</v>
          </cell>
          <cell r="E9730" t="str">
            <v>Refinance External</v>
          </cell>
          <cell r="F9730" t="str">
            <v>Fixed</v>
          </cell>
          <cell r="I9730">
            <v>37.17</v>
          </cell>
          <cell r="J9730">
            <v>37.17</v>
          </cell>
          <cell r="K9730" t="str">
            <v>Conv</v>
          </cell>
          <cell r="L9730">
            <v>0</v>
          </cell>
          <cell r="M9730" t="str">
            <v>Owner-Occupied</v>
          </cell>
          <cell r="N9730">
            <v>4</v>
          </cell>
          <cell r="O9730">
            <v>42104</v>
          </cell>
          <cell r="P9730" t="str">
            <v>Current</v>
          </cell>
        </row>
        <row r="9731">
          <cell r="B9731">
            <v>40989</v>
          </cell>
          <cell r="C9731">
            <v>58</v>
          </cell>
          <cell r="D9731" t="str">
            <v>ON</v>
          </cell>
          <cell r="E9731" t="str">
            <v>Transfer</v>
          </cell>
          <cell r="F9731" t="str">
            <v>Fixed</v>
          </cell>
          <cell r="I9731">
            <v>33.18</v>
          </cell>
          <cell r="J9731">
            <v>16.18</v>
          </cell>
          <cell r="K9731" t="str">
            <v>HiRatio</v>
          </cell>
          <cell r="L9731">
            <v>0</v>
          </cell>
          <cell r="M9731" t="str">
            <v>Owner-Occupied</v>
          </cell>
          <cell r="N9731">
            <v>4</v>
          </cell>
          <cell r="O9731">
            <v>41674</v>
          </cell>
          <cell r="P9731" t="str">
            <v>Current</v>
          </cell>
        </row>
        <row r="9732">
          <cell r="B9732">
            <v>40931</v>
          </cell>
          <cell r="C9732">
            <v>60</v>
          </cell>
          <cell r="D9732" t="str">
            <v>AB</v>
          </cell>
          <cell r="E9732" t="str">
            <v>Refinance External</v>
          </cell>
          <cell r="F9732" t="str">
            <v>Fixed</v>
          </cell>
          <cell r="I9732">
            <v>35.4</v>
          </cell>
          <cell r="J9732">
            <v>35.4</v>
          </cell>
          <cell r="K9732" t="str">
            <v>Conv</v>
          </cell>
          <cell r="L9732">
            <v>162529.82</v>
          </cell>
          <cell r="M9732" t="str">
            <v>Owner-Occupied</v>
          </cell>
          <cell r="N9732">
            <v>0</v>
          </cell>
          <cell r="O9732">
            <v>43831</v>
          </cell>
          <cell r="P9732" t="str">
            <v>Current</v>
          </cell>
        </row>
        <row r="9733">
          <cell r="B9733">
            <v>40343</v>
          </cell>
          <cell r="C9733">
            <v>79</v>
          </cell>
          <cell r="D9733" t="str">
            <v>AB</v>
          </cell>
          <cell r="E9733" t="str">
            <v>Purchase</v>
          </cell>
          <cell r="F9733" t="str">
            <v>ARM</v>
          </cell>
          <cell r="I9733">
            <v>33.89</v>
          </cell>
          <cell r="J9733">
            <v>20.2</v>
          </cell>
          <cell r="K9733" t="str">
            <v>Conv</v>
          </cell>
          <cell r="L9733">
            <v>0</v>
          </cell>
          <cell r="M9733" t="str">
            <v>Owner-Occupied</v>
          </cell>
          <cell r="N9733">
            <v>4</v>
          </cell>
          <cell r="O9733">
            <v>41977</v>
          </cell>
          <cell r="P9733" t="str">
            <v>Current</v>
          </cell>
        </row>
        <row r="9734">
          <cell r="B9734">
            <v>40924</v>
          </cell>
          <cell r="C9734">
            <v>60</v>
          </cell>
          <cell r="D9734" t="str">
            <v>ON</v>
          </cell>
          <cell r="E9734" t="str">
            <v>Purchase</v>
          </cell>
          <cell r="F9734" t="str">
            <v>Fixed</v>
          </cell>
          <cell r="I9734">
            <v>17.899999999999999</v>
          </cell>
          <cell r="J9734">
            <v>11.55</v>
          </cell>
          <cell r="K9734" t="str">
            <v>Conv</v>
          </cell>
          <cell r="L9734">
            <v>0</v>
          </cell>
          <cell r="M9734" t="str">
            <v>Owner-Occupied</v>
          </cell>
          <cell r="N9734">
            <v>4</v>
          </cell>
          <cell r="O9734">
            <v>41737</v>
          </cell>
          <cell r="P9734" t="str">
            <v>Current</v>
          </cell>
        </row>
        <row r="9735">
          <cell r="B9735">
            <v>40770</v>
          </cell>
          <cell r="C9735">
            <v>65</v>
          </cell>
          <cell r="D9735" t="str">
            <v>AB</v>
          </cell>
          <cell r="E9735" t="str">
            <v>Purchase</v>
          </cell>
          <cell r="F9735" t="str">
            <v>Fixed</v>
          </cell>
          <cell r="I9735">
            <v>32.590000000000003</v>
          </cell>
          <cell r="J9735">
            <v>29.76</v>
          </cell>
          <cell r="K9735" t="str">
            <v>HiRatio</v>
          </cell>
          <cell r="L9735">
            <v>0</v>
          </cell>
          <cell r="M9735" t="str">
            <v>Owner-Occupied</v>
          </cell>
          <cell r="N9735">
            <v>4</v>
          </cell>
          <cell r="O9735">
            <v>42604</v>
          </cell>
          <cell r="P9735" t="str">
            <v>Current</v>
          </cell>
        </row>
        <row r="9736">
          <cell r="B9736">
            <v>40905</v>
          </cell>
          <cell r="C9736">
            <v>61</v>
          </cell>
          <cell r="D9736" t="str">
            <v>ON</v>
          </cell>
          <cell r="E9736" t="str">
            <v>Purchase</v>
          </cell>
          <cell r="F9736" t="str">
            <v>ARM</v>
          </cell>
          <cell r="I9736">
            <v>37.61</v>
          </cell>
          <cell r="J9736">
            <v>28.38</v>
          </cell>
          <cell r="K9736" t="str">
            <v>HiRatio</v>
          </cell>
          <cell r="L9736">
            <v>299631.99</v>
          </cell>
          <cell r="M9736" t="str">
            <v>Owner-Occupied</v>
          </cell>
          <cell r="N9736">
            <v>0</v>
          </cell>
          <cell r="O9736">
            <v>43831</v>
          </cell>
          <cell r="P9736" t="str">
            <v>Current</v>
          </cell>
        </row>
        <row r="9737">
          <cell r="B9737">
            <v>41015</v>
          </cell>
          <cell r="C9737">
            <v>57</v>
          </cell>
          <cell r="D9737" t="str">
            <v>BC</v>
          </cell>
          <cell r="E9737" t="str">
            <v>Refinance External</v>
          </cell>
          <cell r="F9737" t="str">
            <v>Fixed</v>
          </cell>
          <cell r="I9737">
            <v>40.69</v>
          </cell>
          <cell r="J9737">
            <v>17.41</v>
          </cell>
          <cell r="K9737" t="str">
            <v>HiRatio</v>
          </cell>
          <cell r="L9737">
            <v>150544.64000000001</v>
          </cell>
          <cell r="M9737" t="str">
            <v>Owner-Occupied</v>
          </cell>
          <cell r="N9737">
            <v>0</v>
          </cell>
          <cell r="O9737">
            <v>43831</v>
          </cell>
          <cell r="P9737" t="str">
            <v>Current</v>
          </cell>
        </row>
        <row r="9738">
          <cell r="B9738">
            <v>40969</v>
          </cell>
          <cell r="C9738">
            <v>58</v>
          </cell>
          <cell r="D9738" t="str">
            <v>ON</v>
          </cell>
          <cell r="E9738" t="str">
            <v>Purchase</v>
          </cell>
          <cell r="F9738" t="str">
            <v>Fixed</v>
          </cell>
          <cell r="I9738">
            <v>42.58</v>
          </cell>
          <cell r="J9738">
            <v>16.05</v>
          </cell>
          <cell r="K9738" t="str">
            <v>HiRatio</v>
          </cell>
          <cell r="L9738">
            <v>0</v>
          </cell>
          <cell r="M9738" t="str">
            <v>Owner-Occupied</v>
          </cell>
          <cell r="N9738">
            <v>4</v>
          </cell>
          <cell r="O9738">
            <v>42305</v>
          </cell>
          <cell r="P9738" t="str">
            <v>Current</v>
          </cell>
        </row>
        <row r="9739">
          <cell r="B9739">
            <v>40814</v>
          </cell>
          <cell r="C9739">
            <v>64</v>
          </cell>
          <cell r="D9739" t="str">
            <v>ON</v>
          </cell>
          <cell r="E9739" t="str">
            <v>Refinance External</v>
          </cell>
          <cell r="F9739" t="str">
            <v>Fixed</v>
          </cell>
          <cell r="I9739">
            <v>42.15</v>
          </cell>
          <cell r="J9739">
            <v>48.27</v>
          </cell>
          <cell r="K9739" t="str">
            <v>Conv</v>
          </cell>
          <cell r="L9739">
            <v>0</v>
          </cell>
          <cell r="M9739" t="str">
            <v>Owner-Occupied</v>
          </cell>
          <cell r="N9739">
            <v>4</v>
          </cell>
          <cell r="O9739">
            <v>42643</v>
          </cell>
          <cell r="P9739" t="str">
            <v>Current</v>
          </cell>
        </row>
        <row r="9740">
          <cell r="B9740">
            <v>40984</v>
          </cell>
          <cell r="C9740">
            <v>58</v>
          </cell>
          <cell r="D9740" t="str">
            <v>AB</v>
          </cell>
          <cell r="E9740" t="str">
            <v>Purchase</v>
          </cell>
          <cell r="F9740" t="str">
            <v>Fixed</v>
          </cell>
          <cell r="I9740">
            <v>33.24</v>
          </cell>
          <cell r="J9740">
            <v>32.979999999999997</v>
          </cell>
          <cell r="K9740" t="str">
            <v>HiRatio</v>
          </cell>
          <cell r="L9740">
            <v>0</v>
          </cell>
          <cell r="M9740" t="str">
            <v>Owner-Occupied</v>
          </cell>
          <cell r="N9740">
            <v>4</v>
          </cell>
          <cell r="O9740">
            <v>41807</v>
          </cell>
          <cell r="P9740" t="str">
            <v>Current</v>
          </cell>
        </row>
        <row r="9741">
          <cell r="B9741">
            <v>40809</v>
          </cell>
          <cell r="C9741">
            <v>64</v>
          </cell>
          <cell r="D9741" t="str">
            <v>AB</v>
          </cell>
          <cell r="E9741" t="str">
            <v>Refinance External</v>
          </cell>
          <cell r="F9741" t="str">
            <v>Fixed</v>
          </cell>
          <cell r="I9741">
            <v>38.409999999999997</v>
          </cell>
          <cell r="J9741">
            <v>32.69</v>
          </cell>
          <cell r="K9741" t="str">
            <v>Conv</v>
          </cell>
          <cell r="L9741">
            <v>177021.35</v>
          </cell>
          <cell r="M9741" t="str">
            <v>Owner-Occupied</v>
          </cell>
          <cell r="N9741">
            <v>0</v>
          </cell>
          <cell r="O9741">
            <v>43831</v>
          </cell>
          <cell r="P9741" t="str">
            <v>Current</v>
          </cell>
        </row>
        <row r="9742">
          <cell r="B9742">
            <v>40977</v>
          </cell>
          <cell r="C9742">
            <v>58</v>
          </cell>
          <cell r="D9742" t="str">
            <v>ON</v>
          </cell>
          <cell r="E9742" t="str">
            <v>Refinance External</v>
          </cell>
          <cell r="F9742" t="str">
            <v>Fixed</v>
          </cell>
          <cell r="I9742">
            <v>33.51</v>
          </cell>
          <cell r="J9742">
            <v>32.119999999999997</v>
          </cell>
          <cell r="K9742" t="str">
            <v>HiRatio</v>
          </cell>
          <cell r="L9742">
            <v>0</v>
          </cell>
          <cell r="M9742" t="str">
            <v>Owner-Occupied</v>
          </cell>
          <cell r="N9742">
            <v>4</v>
          </cell>
          <cell r="O9742">
            <v>41977</v>
          </cell>
          <cell r="P9742" t="str">
            <v>Current</v>
          </cell>
        </row>
        <row r="9743">
          <cell r="B9743">
            <v>40730</v>
          </cell>
          <cell r="C9743">
            <v>66</v>
          </cell>
          <cell r="D9743" t="str">
            <v>AB</v>
          </cell>
          <cell r="E9743" t="str">
            <v>Purchase</v>
          </cell>
          <cell r="F9743" t="str">
            <v>Fixed</v>
          </cell>
          <cell r="I9743">
            <v>23.14</v>
          </cell>
          <cell r="J9743">
            <v>16.100000000000001</v>
          </cell>
          <cell r="K9743" t="str">
            <v>HiRatio</v>
          </cell>
          <cell r="L9743">
            <v>0</v>
          </cell>
          <cell r="M9743" t="str">
            <v>Owner-Occupied</v>
          </cell>
          <cell r="N9743">
            <v>4</v>
          </cell>
          <cell r="O9743">
            <v>42031</v>
          </cell>
          <cell r="P9743" t="str">
            <v>Current</v>
          </cell>
        </row>
        <row r="9744">
          <cell r="B9744">
            <v>40983</v>
          </cell>
          <cell r="C9744">
            <v>58</v>
          </cell>
          <cell r="D9744" t="str">
            <v>AB</v>
          </cell>
          <cell r="E9744" t="str">
            <v>Refinance External</v>
          </cell>
          <cell r="F9744" t="str">
            <v>Fixed</v>
          </cell>
          <cell r="I9744">
            <v>43.5</v>
          </cell>
          <cell r="J9744">
            <v>18.84</v>
          </cell>
          <cell r="K9744" t="str">
            <v>Conv</v>
          </cell>
          <cell r="L9744">
            <v>0</v>
          </cell>
          <cell r="M9744" t="str">
            <v>Owner-Occupied</v>
          </cell>
          <cell r="N9744">
            <v>4</v>
          </cell>
          <cell r="O9744">
            <v>42422</v>
          </cell>
          <cell r="P9744" t="str">
            <v>Current</v>
          </cell>
        </row>
        <row r="9745">
          <cell r="B9745">
            <v>40940</v>
          </cell>
          <cell r="C9745">
            <v>59</v>
          </cell>
          <cell r="D9745" t="str">
            <v>ON</v>
          </cell>
          <cell r="E9745" t="str">
            <v>Purchase</v>
          </cell>
          <cell r="F9745" t="str">
            <v>Fixed</v>
          </cell>
          <cell r="I9745">
            <v>24.11</v>
          </cell>
          <cell r="J9745">
            <v>21.33</v>
          </cell>
          <cell r="K9745" t="str">
            <v>HiRatio</v>
          </cell>
          <cell r="L9745">
            <v>0</v>
          </cell>
          <cell r="M9745" t="str">
            <v>Owner-Occupied</v>
          </cell>
          <cell r="N9745">
            <v>4</v>
          </cell>
          <cell r="O9745">
            <v>42037</v>
          </cell>
          <cell r="P9745" t="str">
            <v>Current</v>
          </cell>
        </row>
        <row r="9746">
          <cell r="B9746">
            <v>42188</v>
          </cell>
          <cell r="C9746">
            <v>18</v>
          </cell>
          <cell r="D9746" t="str">
            <v>ON</v>
          </cell>
          <cell r="E9746" t="str">
            <v>Refinance External</v>
          </cell>
          <cell r="F9746" t="str">
            <v>ARM</v>
          </cell>
          <cell r="I9746">
            <v>24.09</v>
          </cell>
          <cell r="J9746">
            <v>8.1</v>
          </cell>
          <cell r="K9746" t="str">
            <v>Conv</v>
          </cell>
          <cell r="L9746">
            <v>240696.37</v>
          </cell>
          <cell r="M9746" t="str">
            <v>Owner-Occupied</v>
          </cell>
          <cell r="N9746">
            <v>0</v>
          </cell>
          <cell r="O9746">
            <v>43831</v>
          </cell>
          <cell r="P9746" t="str">
            <v>Current</v>
          </cell>
        </row>
        <row r="9747">
          <cell r="B9747">
            <v>40648</v>
          </cell>
          <cell r="C9747">
            <v>69</v>
          </cell>
          <cell r="D9747" t="str">
            <v>ON</v>
          </cell>
          <cell r="E9747" t="str">
            <v>Refinance External</v>
          </cell>
          <cell r="F9747" t="str">
            <v>ARM</v>
          </cell>
          <cell r="I9747">
            <v>31.46</v>
          </cell>
          <cell r="J9747">
            <v>23.91</v>
          </cell>
          <cell r="K9747" t="str">
            <v>HiRatio</v>
          </cell>
          <cell r="L9747">
            <v>0</v>
          </cell>
          <cell r="M9747" t="str">
            <v>Owner-Occupied</v>
          </cell>
          <cell r="N9747">
            <v>4</v>
          </cell>
          <cell r="O9747">
            <v>42215</v>
          </cell>
          <cell r="P9747" t="str">
            <v>Current</v>
          </cell>
        </row>
        <row r="9748">
          <cell r="B9748">
            <v>40634</v>
          </cell>
          <cell r="C9748">
            <v>69</v>
          </cell>
          <cell r="D9748" t="str">
            <v>AB</v>
          </cell>
          <cell r="E9748" t="str">
            <v>Purchase</v>
          </cell>
          <cell r="F9748" t="str">
            <v>Fixed</v>
          </cell>
          <cell r="I9748">
            <v>38</v>
          </cell>
          <cell r="J9748">
            <v>22.52</v>
          </cell>
          <cell r="K9748" t="str">
            <v>Conv</v>
          </cell>
          <cell r="L9748">
            <v>0</v>
          </cell>
          <cell r="M9748" t="str">
            <v>Rental</v>
          </cell>
          <cell r="N9748">
            <v>4</v>
          </cell>
          <cell r="O9748">
            <v>42255</v>
          </cell>
          <cell r="P9748" t="str">
            <v>Current</v>
          </cell>
        </row>
        <row r="9749">
          <cell r="B9749">
            <v>40767</v>
          </cell>
          <cell r="C9749">
            <v>65</v>
          </cell>
          <cell r="D9749" t="str">
            <v>ON</v>
          </cell>
          <cell r="E9749" t="str">
            <v>Purchase</v>
          </cell>
          <cell r="F9749" t="str">
            <v>Fixed</v>
          </cell>
          <cell r="I9749">
            <v>38.94</v>
          </cell>
          <cell r="J9749">
            <v>33.21</v>
          </cell>
          <cell r="K9749" t="str">
            <v>HiRatio</v>
          </cell>
          <cell r="L9749">
            <v>0</v>
          </cell>
          <cell r="M9749" t="str">
            <v>Owner-Occupied</v>
          </cell>
          <cell r="N9749">
            <v>4</v>
          </cell>
          <cell r="O9749">
            <v>42548</v>
          </cell>
          <cell r="P9749" t="str">
            <v>Current</v>
          </cell>
        </row>
        <row r="9750">
          <cell r="B9750">
            <v>40914</v>
          </cell>
          <cell r="C9750">
            <v>60</v>
          </cell>
          <cell r="D9750" t="str">
            <v>ON</v>
          </cell>
          <cell r="E9750" t="str">
            <v>Purchase</v>
          </cell>
          <cell r="F9750" t="str">
            <v>Fixed</v>
          </cell>
          <cell r="I9750">
            <v>33.17</v>
          </cell>
          <cell r="J9750">
            <v>32.950000000000003</v>
          </cell>
          <cell r="K9750" t="str">
            <v>HiRatio</v>
          </cell>
          <cell r="L9750">
            <v>0</v>
          </cell>
          <cell r="M9750" t="str">
            <v>Owner-Occupied</v>
          </cell>
          <cell r="N9750">
            <v>4</v>
          </cell>
          <cell r="O9750">
            <v>42131</v>
          </cell>
          <cell r="P9750" t="str">
            <v>Current</v>
          </cell>
        </row>
        <row r="9751">
          <cell r="B9751">
            <v>40718</v>
          </cell>
          <cell r="C9751">
            <v>67</v>
          </cell>
          <cell r="D9751" t="str">
            <v>ON</v>
          </cell>
          <cell r="E9751" t="str">
            <v>Purchase</v>
          </cell>
          <cell r="F9751" t="str">
            <v>Fixed</v>
          </cell>
          <cell r="I9751">
            <v>38.729999999999997</v>
          </cell>
          <cell r="J9751">
            <v>36.950000000000003</v>
          </cell>
          <cell r="K9751" t="str">
            <v>HiRatio</v>
          </cell>
          <cell r="L9751">
            <v>226200.93</v>
          </cell>
          <cell r="M9751" t="str">
            <v>Owner-Occupied</v>
          </cell>
          <cell r="N9751">
            <v>0</v>
          </cell>
          <cell r="O9751">
            <v>43831</v>
          </cell>
          <cell r="P9751" t="str">
            <v>Current</v>
          </cell>
        </row>
        <row r="9752">
          <cell r="B9752">
            <v>40998</v>
          </cell>
          <cell r="C9752">
            <v>58</v>
          </cell>
          <cell r="D9752" t="str">
            <v>BC</v>
          </cell>
          <cell r="E9752" t="str">
            <v>Purchase</v>
          </cell>
          <cell r="F9752" t="str">
            <v>Fixed</v>
          </cell>
          <cell r="I9752">
            <v>39.200000000000003</v>
          </cell>
          <cell r="J9752">
            <v>37.409999999999997</v>
          </cell>
          <cell r="K9752" t="str">
            <v>HiRatio</v>
          </cell>
          <cell r="L9752">
            <v>0</v>
          </cell>
          <cell r="M9752" t="str">
            <v>Owner-Occupied</v>
          </cell>
          <cell r="N9752">
            <v>4</v>
          </cell>
          <cell r="O9752">
            <v>42614</v>
          </cell>
          <cell r="P9752" t="str">
            <v>Current</v>
          </cell>
        </row>
        <row r="9753">
          <cell r="B9753">
            <v>40830</v>
          </cell>
          <cell r="C9753">
            <v>63</v>
          </cell>
          <cell r="D9753" t="str">
            <v>AB</v>
          </cell>
          <cell r="E9753" t="str">
            <v>Transfer</v>
          </cell>
          <cell r="F9753" t="str">
            <v>Fixed</v>
          </cell>
          <cell r="I9753">
            <v>28.81</v>
          </cell>
          <cell r="J9753">
            <v>19.489999999999998</v>
          </cell>
          <cell r="K9753" t="str">
            <v>HiRatio</v>
          </cell>
          <cell r="L9753">
            <v>0</v>
          </cell>
          <cell r="M9753" t="str">
            <v>Owner-Occupied</v>
          </cell>
          <cell r="N9753">
            <v>4</v>
          </cell>
          <cell r="O9753">
            <v>41792</v>
          </cell>
          <cell r="P9753" t="str">
            <v>Current</v>
          </cell>
        </row>
        <row r="9754">
          <cell r="B9754">
            <v>41033</v>
          </cell>
          <cell r="C9754">
            <v>56</v>
          </cell>
          <cell r="D9754" t="str">
            <v>BC</v>
          </cell>
          <cell r="E9754" t="str">
            <v>Refinance External</v>
          </cell>
          <cell r="F9754" t="str">
            <v>ARM</v>
          </cell>
          <cell r="I9754">
            <v>43.69</v>
          </cell>
          <cell r="J9754">
            <v>26.62</v>
          </cell>
          <cell r="K9754" t="str">
            <v>Conv</v>
          </cell>
          <cell r="L9754">
            <v>89646.26</v>
          </cell>
          <cell r="M9754" t="str">
            <v>Owner-Occupied</v>
          </cell>
          <cell r="N9754">
            <v>0</v>
          </cell>
          <cell r="O9754">
            <v>43831</v>
          </cell>
          <cell r="P9754" t="str">
            <v>Current</v>
          </cell>
        </row>
        <row r="9755">
          <cell r="B9755">
            <v>41975</v>
          </cell>
          <cell r="C9755">
            <v>25</v>
          </cell>
          <cell r="D9755" t="str">
            <v>ON</v>
          </cell>
          <cell r="E9755" t="str">
            <v>Refinance External</v>
          </cell>
          <cell r="F9755" t="str">
            <v>ARM</v>
          </cell>
          <cell r="I9755">
            <v>38.520000000000003</v>
          </cell>
          <cell r="J9755">
            <v>19.36</v>
          </cell>
          <cell r="K9755" t="str">
            <v>Conv</v>
          </cell>
          <cell r="L9755">
            <v>0</v>
          </cell>
          <cell r="M9755" t="str">
            <v>Rental</v>
          </cell>
          <cell r="N9755">
            <v>4</v>
          </cell>
          <cell r="O9755">
            <v>42170</v>
          </cell>
          <cell r="P9755" t="str">
            <v>Current</v>
          </cell>
        </row>
        <row r="9756">
          <cell r="B9756">
            <v>40955</v>
          </cell>
          <cell r="C9756">
            <v>59</v>
          </cell>
          <cell r="D9756" t="str">
            <v>AB</v>
          </cell>
          <cell r="E9756" t="str">
            <v>Purchase</v>
          </cell>
          <cell r="F9756" t="str">
            <v>ARM</v>
          </cell>
          <cell r="I9756">
            <v>39.549999999999997</v>
          </cell>
          <cell r="J9756">
            <v>28.25</v>
          </cell>
          <cell r="K9756" t="str">
            <v>Conv</v>
          </cell>
          <cell r="L9756">
            <v>0</v>
          </cell>
          <cell r="M9756" t="str">
            <v>Owner-Occupied</v>
          </cell>
          <cell r="N9756">
            <v>4</v>
          </cell>
          <cell r="O9756">
            <v>41815</v>
          </cell>
          <cell r="P9756" t="str">
            <v>Current</v>
          </cell>
        </row>
        <row r="9757">
          <cell r="B9757">
            <v>41551</v>
          </cell>
          <cell r="C9757">
            <v>39</v>
          </cell>
          <cell r="D9757" t="str">
            <v>ON</v>
          </cell>
          <cell r="E9757" t="str">
            <v>Purchase</v>
          </cell>
          <cell r="F9757" t="str">
            <v>ARM</v>
          </cell>
          <cell r="I9757">
            <v>39.11</v>
          </cell>
          <cell r="J9757">
            <v>15.22</v>
          </cell>
          <cell r="K9757" t="str">
            <v>Conv</v>
          </cell>
          <cell r="L9757">
            <v>0</v>
          </cell>
          <cell r="M9757" t="str">
            <v>Owner-Occupied</v>
          </cell>
          <cell r="N9757">
            <v>4</v>
          </cell>
          <cell r="O9757">
            <v>42451</v>
          </cell>
          <cell r="P9757" t="str">
            <v>Current</v>
          </cell>
        </row>
        <row r="9758">
          <cell r="B9758">
            <v>40571</v>
          </cell>
          <cell r="C9758">
            <v>72</v>
          </cell>
          <cell r="D9758" t="str">
            <v>AB</v>
          </cell>
          <cell r="E9758" t="str">
            <v>Refinance External</v>
          </cell>
          <cell r="F9758" t="str">
            <v>ARM</v>
          </cell>
          <cell r="I9758">
            <v>39.200000000000003</v>
          </cell>
          <cell r="J9758">
            <v>20.96</v>
          </cell>
          <cell r="K9758" t="str">
            <v>Conv</v>
          </cell>
          <cell r="L9758">
            <v>137133.10999999999</v>
          </cell>
          <cell r="M9758" t="str">
            <v>Rental</v>
          </cell>
          <cell r="N9758">
            <v>0</v>
          </cell>
          <cell r="O9758">
            <v>43831</v>
          </cell>
          <cell r="P9758" t="str">
            <v>Current</v>
          </cell>
        </row>
        <row r="9759">
          <cell r="B9759">
            <v>40840</v>
          </cell>
          <cell r="C9759">
            <v>63</v>
          </cell>
          <cell r="D9759" t="str">
            <v>ON</v>
          </cell>
          <cell r="E9759" t="str">
            <v>Refinance External</v>
          </cell>
          <cell r="F9759" t="str">
            <v>Fixed</v>
          </cell>
          <cell r="I9759">
            <v>31.09</v>
          </cell>
          <cell r="J9759">
            <v>24.84</v>
          </cell>
          <cell r="K9759" t="str">
            <v>HiRatio</v>
          </cell>
          <cell r="L9759">
            <v>0</v>
          </cell>
          <cell r="M9759" t="str">
            <v>Owner-Occupied</v>
          </cell>
          <cell r="N9759">
            <v>4</v>
          </cell>
          <cell r="O9759">
            <v>42668</v>
          </cell>
          <cell r="P9759" t="str">
            <v>Current</v>
          </cell>
        </row>
        <row r="9760">
          <cell r="B9760">
            <v>40921</v>
          </cell>
          <cell r="C9760">
            <v>60</v>
          </cell>
          <cell r="D9760" t="str">
            <v>ON</v>
          </cell>
          <cell r="E9760" t="str">
            <v>Refinance External</v>
          </cell>
          <cell r="F9760" t="str">
            <v>Fixed</v>
          </cell>
          <cell r="I9760">
            <v>27.64</v>
          </cell>
          <cell r="J9760">
            <v>25.77</v>
          </cell>
          <cell r="K9760" t="str">
            <v>Conv</v>
          </cell>
          <cell r="L9760">
            <v>0</v>
          </cell>
          <cell r="M9760" t="str">
            <v>Owner-Occupied</v>
          </cell>
          <cell r="N9760">
            <v>4</v>
          </cell>
          <cell r="O9760">
            <v>41488</v>
          </cell>
          <cell r="P9760" t="str">
            <v>Current</v>
          </cell>
        </row>
        <row r="9761">
          <cell r="B9761">
            <v>41030</v>
          </cell>
          <cell r="C9761">
            <v>56</v>
          </cell>
          <cell r="D9761" t="str">
            <v>ON</v>
          </cell>
          <cell r="E9761" t="str">
            <v>Purchase</v>
          </cell>
          <cell r="F9761" t="str">
            <v>Fixed</v>
          </cell>
          <cell r="I9761">
            <v>33.590000000000003</v>
          </cell>
          <cell r="J9761">
            <v>7.23</v>
          </cell>
          <cell r="K9761" t="str">
            <v>HiRatio</v>
          </cell>
          <cell r="L9761">
            <v>0</v>
          </cell>
          <cell r="M9761" t="str">
            <v>Second Home</v>
          </cell>
          <cell r="N9761">
            <v>4</v>
          </cell>
          <cell r="O9761">
            <v>42125</v>
          </cell>
          <cell r="P9761" t="str">
            <v>Current</v>
          </cell>
        </row>
        <row r="9762">
          <cell r="B9762">
            <v>40837</v>
          </cell>
          <cell r="C9762">
            <v>63</v>
          </cell>
          <cell r="D9762" t="str">
            <v>ON</v>
          </cell>
          <cell r="E9762" t="str">
            <v>Transfer</v>
          </cell>
          <cell r="F9762" t="str">
            <v>Fixed</v>
          </cell>
          <cell r="I9762">
            <v>38.86</v>
          </cell>
          <cell r="J9762">
            <v>31.72</v>
          </cell>
          <cell r="K9762" t="str">
            <v>Conv</v>
          </cell>
          <cell r="L9762">
            <v>0</v>
          </cell>
          <cell r="M9762" t="str">
            <v>Owner-Occupied</v>
          </cell>
          <cell r="N9762">
            <v>4</v>
          </cell>
          <cell r="O9762">
            <v>42307</v>
          </cell>
          <cell r="P9762" t="str">
            <v>Current</v>
          </cell>
        </row>
        <row r="9763">
          <cell r="B9763">
            <v>40988</v>
          </cell>
          <cell r="C9763">
            <v>58</v>
          </cell>
          <cell r="D9763" t="str">
            <v>AB</v>
          </cell>
          <cell r="E9763" t="str">
            <v>Purchase</v>
          </cell>
          <cell r="F9763" t="str">
            <v>Fixed</v>
          </cell>
          <cell r="I9763">
            <v>34.08</v>
          </cell>
          <cell r="J9763">
            <v>24.22</v>
          </cell>
          <cell r="K9763" t="str">
            <v>HiRatio</v>
          </cell>
          <cell r="L9763">
            <v>288018.77</v>
          </cell>
          <cell r="M9763" t="str">
            <v>Owner-Occupied</v>
          </cell>
          <cell r="N9763">
            <v>0</v>
          </cell>
          <cell r="O9763">
            <v>43831</v>
          </cell>
          <cell r="P9763" t="str">
            <v>Current</v>
          </cell>
        </row>
        <row r="9764">
          <cell r="B9764">
            <v>40962</v>
          </cell>
          <cell r="C9764">
            <v>59</v>
          </cell>
          <cell r="D9764" t="str">
            <v>AB</v>
          </cell>
          <cell r="E9764" t="str">
            <v>Purchase</v>
          </cell>
          <cell r="F9764" t="str">
            <v>Fixed</v>
          </cell>
          <cell r="I9764">
            <v>35.68</v>
          </cell>
          <cell r="J9764">
            <v>27.51</v>
          </cell>
          <cell r="K9764" t="str">
            <v>HiRatio</v>
          </cell>
          <cell r="L9764">
            <v>286244.81</v>
          </cell>
          <cell r="M9764" t="str">
            <v>Owner-Occupied</v>
          </cell>
          <cell r="N9764">
            <v>0</v>
          </cell>
          <cell r="O9764">
            <v>43831</v>
          </cell>
          <cell r="P9764" t="str">
            <v>Current</v>
          </cell>
        </row>
        <row r="9765">
          <cell r="B9765">
            <v>40812</v>
          </cell>
          <cell r="C9765">
            <v>64</v>
          </cell>
          <cell r="D9765" t="str">
            <v>ON</v>
          </cell>
          <cell r="E9765" t="str">
            <v>Purchase</v>
          </cell>
          <cell r="F9765" t="str">
            <v>Fixed</v>
          </cell>
          <cell r="I9765">
            <v>40.380000000000003</v>
          </cell>
          <cell r="J9765">
            <v>29.06</v>
          </cell>
          <cell r="K9765" t="str">
            <v>HiRatio</v>
          </cell>
          <cell r="L9765">
            <v>114223.49</v>
          </cell>
          <cell r="M9765" t="str">
            <v>Owner-Occupied</v>
          </cell>
          <cell r="N9765">
            <v>0</v>
          </cell>
          <cell r="O9765">
            <v>43831</v>
          </cell>
          <cell r="P9765" t="str">
            <v>Current</v>
          </cell>
        </row>
        <row r="9766">
          <cell r="B9766">
            <v>40742</v>
          </cell>
          <cell r="C9766">
            <v>66</v>
          </cell>
          <cell r="D9766" t="str">
            <v>BC</v>
          </cell>
          <cell r="E9766" t="str">
            <v>Refinance External</v>
          </cell>
          <cell r="I9766">
            <v>42.1</v>
          </cell>
          <cell r="J9766">
            <v>18.559999999999999</v>
          </cell>
          <cell r="K9766" t="str">
            <v>Other</v>
          </cell>
          <cell r="L9766">
            <v>0</v>
          </cell>
          <cell r="M9766" t="str">
            <v>Owner-Occupied</v>
          </cell>
          <cell r="N9766">
            <v>4</v>
          </cell>
          <cell r="O9766">
            <v>41499</v>
          </cell>
          <cell r="P9766" t="str">
            <v>Current</v>
          </cell>
        </row>
        <row r="9767">
          <cell r="B9767">
            <v>40486</v>
          </cell>
          <cell r="C9767">
            <v>74</v>
          </cell>
          <cell r="D9767" t="str">
            <v>SK</v>
          </cell>
          <cell r="E9767" t="str">
            <v>Refinance External</v>
          </cell>
          <cell r="F9767" t="str">
            <v>ARM</v>
          </cell>
          <cell r="I9767">
            <v>36.11</v>
          </cell>
          <cell r="J9767">
            <v>26.92</v>
          </cell>
          <cell r="K9767" t="str">
            <v>Conv</v>
          </cell>
          <cell r="L9767">
            <v>0</v>
          </cell>
          <cell r="M9767" t="str">
            <v>Owner-Occupied</v>
          </cell>
          <cell r="N9767">
            <v>4</v>
          </cell>
          <cell r="O9767">
            <v>41565</v>
          </cell>
          <cell r="P9767" t="str">
            <v>Current</v>
          </cell>
        </row>
        <row r="9768">
          <cell r="B9768">
            <v>40722</v>
          </cell>
          <cell r="C9768">
            <v>67</v>
          </cell>
          <cell r="D9768" t="str">
            <v>AB</v>
          </cell>
          <cell r="E9768" t="str">
            <v>Purchase</v>
          </cell>
          <cell r="F9768" t="str">
            <v>ARM</v>
          </cell>
          <cell r="I9768">
            <v>28.01</v>
          </cell>
          <cell r="J9768">
            <v>18.53</v>
          </cell>
          <cell r="K9768" t="str">
            <v>HiRatio</v>
          </cell>
          <cell r="L9768">
            <v>341663.03</v>
          </cell>
          <cell r="M9768" t="str">
            <v>Owner-Occupied</v>
          </cell>
          <cell r="N9768">
            <v>0</v>
          </cell>
          <cell r="O9768">
            <v>43831</v>
          </cell>
          <cell r="P9768" t="str">
            <v>Current</v>
          </cell>
        </row>
        <row r="9769">
          <cell r="B9769">
            <v>41873</v>
          </cell>
          <cell r="C9769">
            <v>29</v>
          </cell>
          <cell r="D9769" t="str">
            <v>AB</v>
          </cell>
          <cell r="E9769" t="str">
            <v>Refinance External</v>
          </cell>
          <cell r="F9769" t="str">
            <v>ARM</v>
          </cell>
          <cell r="I9769">
            <v>23.42</v>
          </cell>
          <cell r="J9769">
            <v>17.41</v>
          </cell>
          <cell r="K9769" t="str">
            <v>Conv</v>
          </cell>
          <cell r="L9769">
            <v>0</v>
          </cell>
          <cell r="M9769" t="str">
            <v>Owner-Occupied</v>
          </cell>
          <cell r="N9769">
            <v>4</v>
          </cell>
          <cell r="O9769">
            <v>42129</v>
          </cell>
          <cell r="P9769" t="str">
            <v>Current</v>
          </cell>
        </row>
        <row r="9770">
          <cell r="B9770">
            <v>41393</v>
          </cell>
          <cell r="C9770">
            <v>45</v>
          </cell>
          <cell r="D9770" t="str">
            <v>ON</v>
          </cell>
          <cell r="E9770" t="str">
            <v>Port Increase</v>
          </cell>
          <cell r="F9770" t="str">
            <v>Fixed</v>
          </cell>
          <cell r="I9770">
            <v>26.66</v>
          </cell>
          <cell r="J9770">
            <v>13.54</v>
          </cell>
          <cell r="K9770" t="str">
            <v>HiRatio</v>
          </cell>
          <cell r="L9770">
            <v>285529.90999999997</v>
          </cell>
          <cell r="M9770" t="str">
            <v>Owner-Occupied</v>
          </cell>
          <cell r="N9770">
            <v>0</v>
          </cell>
          <cell r="O9770">
            <v>43831</v>
          </cell>
          <cell r="P9770" t="str">
            <v>Current</v>
          </cell>
        </row>
        <row r="9771">
          <cell r="B9771">
            <v>40988</v>
          </cell>
          <cell r="C9771">
            <v>58</v>
          </cell>
          <cell r="D9771" t="str">
            <v>BC</v>
          </cell>
          <cell r="E9771" t="str">
            <v>Purchase</v>
          </cell>
          <cell r="F9771" t="str">
            <v>Fixed</v>
          </cell>
          <cell r="I9771">
            <v>39.24</v>
          </cell>
          <cell r="J9771">
            <v>33.4</v>
          </cell>
          <cell r="K9771" t="str">
            <v>HiRatio</v>
          </cell>
          <cell r="L9771">
            <v>642667.9</v>
          </cell>
          <cell r="M9771" t="str">
            <v>Second Home</v>
          </cell>
          <cell r="N9771">
            <v>0</v>
          </cell>
          <cell r="O9771">
            <v>43831</v>
          </cell>
          <cell r="P9771" t="str">
            <v>Current</v>
          </cell>
        </row>
        <row r="9772">
          <cell r="B9772">
            <v>40987</v>
          </cell>
          <cell r="C9772">
            <v>58</v>
          </cell>
          <cell r="D9772" t="str">
            <v>ON</v>
          </cell>
          <cell r="E9772" t="str">
            <v>Refinance External</v>
          </cell>
          <cell r="F9772" t="str">
            <v>Fixed</v>
          </cell>
          <cell r="I9772">
            <v>39.770000000000003</v>
          </cell>
          <cell r="J9772">
            <v>29.79</v>
          </cell>
          <cell r="K9772" t="str">
            <v>Conv</v>
          </cell>
          <cell r="L9772">
            <v>208854.84</v>
          </cell>
          <cell r="M9772" t="str">
            <v>Owner-Occupied</v>
          </cell>
          <cell r="N9772">
            <v>0</v>
          </cell>
          <cell r="O9772">
            <v>43831</v>
          </cell>
          <cell r="P9772" t="str">
            <v>Current</v>
          </cell>
        </row>
        <row r="9773">
          <cell r="B9773">
            <v>41487</v>
          </cell>
          <cell r="C9773">
            <v>41</v>
          </cell>
          <cell r="D9773" t="str">
            <v>NL</v>
          </cell>
          <cell r="E9773" t="str">
            <v>Purchase</v>
          </cell>
          <cell r="F9773" t="str">
            <v>ARM</v>
          </cell>
          <cell r="I9773">
            <v>36.47</v>
          </cell>
          <cell r="J9773">
            <v>21.63</v>
          </cell>
          <cell r="K9773" t="str">
            <v>HiRatio</v>
          </cell>
          <cell r="L9773">
            <v>226008.35</v>
          </cell>
          <cell r="M9773" t="str">
            <v>Owner-Occupied</v>
          </cell>
          <cell r="N9773">
            <v>0</v>
          </cell>
          <cell r="O9773">
            <v>43831</v>
          </cell>
          <cell r="P9773" t="str">
            <v>Current</v>
          </cell>
        </row>
        <row r="9774">
          <cell r="B9774">
            <v>40834</v>
          </cell>
          <cell r="C9774">
            <v>63</v>
          </cell>
          <cell r="D9774" t="str">
            <v>ON</v>
          </cell>
          <cell r="E9774" t="str">
            <v>Purchase</v>
          </cell>
          <cell r="F9774" t="str">
            <v>Fixed</v>
          </cell>
          <cell r="I9774">
            <v>23.71</v>
          </cell>
          <cell r="J9774">
            <v>23.52</v>
          </cell>
          <cell r="K9774" t="str">
            <v>Conv</v>
          </cell>
          <cell r="L9774">
            <v>0</v>
          </cell>
          <cell r="M9774" t="str">
            <v>Owner-Occupied</v>
          </cell>
          <cell r="N9774">
            <v>4</v>
          </cell>
          <cell r="O9774">
            <v>42310</v>
          </cell>
          <cell r="P9774" t="str">
            <v>Current</v>
          </cell>
        </row>
        <row r="9775">
          <cell r="B9775">
            <v>40932</v>
          </cell>
          <cell r="C9775">
            <v>60</v>
          </cell>
          <cell r="D9775" t="str">
            <v>ON</v>
          </cell>
          <cell r="E9775" t="str">
            <v>Purchase</v>
          </cell>
          <cell r="F9775" t="str">
            <v>Fixed</v>
          </cell>
          <cell r="I9775">
            <v>20.329999999999998</v>
          </cell>
          <cell r="J9775">
            <v>14.38</v>
          </cell>
          <cell r="K9775" t="str">
            <v>HiRatio</v>
          </cell>
          <cell r="L9775">
            <v>0</v>
          </cell>
          <cell r="M9775" t="str">
            <v>Owner-Occupied</v>
          </cell>
          <cell r="N9775">
            <v>4</v>
          </cell>
          <cell r="O9775">
            <v>41822</v>
          </cell>
          <cell r="P9775" t="str">
            <v>Current</v>
          </cell>
        </row>
        <row r="9776">
          <cell r="B9776">
            <v>42425</v>
          </cell>
          <cell r="C9776">
            <v>11</v>
          </cell>
          <cell r="D9776" t="str">
            <v>ON</v>
          </cell>
          <cell r="E9776" t="str">
            <v>Purchase</v>
          </cell>
          <cell r="F9776" t="str">
            <v>Fixed</v>
          </cell>
          <cell r="I9776">
            <v>24.86</v>
          </cell>
          <cell r="J9776">
            <v>10.65</v>
          </cell>
          <cell r="K9776" t="str">
            <v>Conv</v>
          </cell>
          <cell r="L9776">
            <v>159898.46</v>
          </cell>
          <cell r="M9776" t="str">
            <v>Owner-Occupied</v>
          </cell>
          <cell r="N9776">
            <v>0</v>
          </cell>
          <cell r="O9776">
            <v>43831</v>
          </cell>
          <cell r="P9776" t="str">
            <v>Current</v>
          </cell>
        </row>
        <row r="9777">
          <cell r="B9777">
            <v>41040</v>
          </cell>
          <cell r="C9777">
            <v>56</v>
          </cell>
          <cell r="D9777" t="str">
            <v>ON</v>
          </cell>
          <cell r="E9777" t="str">
            <v>Purchase</v>
          </cell>
          <cell r="F9777" t="str">
            <v>Fixed</v>
          </cell>
          <cell r="I9777">
            <v>28.33</v>
          </cell>
          <cell r="J9777">
            <v>27.9</v>
          </cell>
          <cell r="K9777" t="str">
            <v>HiRatio</v>
          </cell>
          <cell r="L9777">
            <v>154227.87</v>
          </cell>
          <cell r="M9777" t="str">
            <v>Owner-Occupied</v>
          </cell>
          <cell r="N9777">
            <v>0</v>
          </cell>
          <cell r="O9777">
            <v>43831</v>
          </cell>
          <cell r="P9777" t="str">
            <v>Current</v>
          </cell>
        </row>
        <row r="9778">
          <cell r="B9778">
            <v>40940</v>
          </cell>
          <cell r="C9778">
            <v>59</v>
          </cell>
          <cell r="D9778" t="str">
            <v>ON</v>
          </cell>
          <cell r="E9778" t="str">
            <v>Purchase</v>
          </cell>
          <cell r="F9778" t="str">
            <v>Fixed</v>
          </cell>
          <cell r="I9778">
            <v>31.55</v>
          </cell>
          <cell r="J9778">
            <v>19.37</v>
          </cell>
          <cell r="K9778" t="str">
            <v>Conv</v>
          </cell>
          <cell r="L9778">
            <v>258577.02</v>
          </cell>
          <cell r="M9778" t="str">
            <v>Owner-Occupied</v>
          </cell>
          <cell r="N9778">
            <v>0</v>
          </cell>
          <cell r="O9778">
            <v>43831</v>
          </cell>
          <cell r="P9778" t="str">
            <v>Current</v>
          </cell>
        </row>
        <row r="9779">
          <cell r="B9779">
            <v>40515</v>
          </cell>
          <cell r="C9779">
            <v>73</v>
          </cell>
          <cell r="D9779" t="str">
            <v>AB</v>
          </cell>
          <cell r="E9779" t="str">
            <v>Refinance External</v>
          </cell>
          <cell r="F9779" t="str">
            <v>ARM</v>
          </cell>
          <cell r="I9779">
            <v>33.51</v>
          </cell>
          <cell r="J9779">
            <v>20.45</v>
          </cell>
          <cell r="K9779" t="str">
            <v>Conv</v>
          </cell>
          <cell r="L9779">
            <v>0</v>
          </cell>
          <cell r="M9779" t="str">
            <v>Owner-Occupied</v>
          </cell>
          <cell r="N9779">
            <v>4</v>
          </cell>
          <cell r="O9779">
            <v>42185</v>
          </cell>
          <cell r="P9779" t="str">
            <v>Current</v>
          </cell>
        </row>
        <row r="9780">
          <cell r="B9780">
            <v>40897</v>
          </cell>
          <cell r="C9780">
            <v>61</v>
          </cell>
          <cell r="D9780" t="str">
            <v>ON</v>
          </cell>
          <cell r="E9780" t="str">
            <v>Purchase</v>
          </cell>
          <cell r="F9780" t="str">
            <v>ARM</v>
          </cell>
          <cell r="I9780">
            <v>34.630000000000003</v>
          </cell>
          <cell r="J9780">
            <v>33.46</v>
          </cell>
          <cell r="K9780" t="str">
            <v>Conv</v>
          </cell>
          <cell r="L9780">
            <v>201324.11</v>
          </cell>
          <cell r="M9780" t="str">
            <v>Owner-Occupied</v>
          </cell>
          <cell r="N9780">
            <v>0</v>
          </cell>
          <cell r="O9780">
            <v>43831</v>
          </cell>
          <cell r="P9780" t="str">
            <v>Current</v>
          </cell>
        </row>
        <row r="9781">
          <cell r="B9781">
            <v>40602</v>
          </cell>
          <cell r="C9781">
            <v>71</v>
          </cell>
          <cell r="D9781" t="str">
            <v>ON</v>
          </cell>
          <cell r="E9781" t="str">
            <v>Refinance External</v>
          </cell>
          <cell r="F9781" t="str">
            <v>Fixed</v>
          </cell>
          <cell r="I9781">
            <v>41.58</v>
          </cell>
          <cell r="J9781">
            <v>27.83</v>
          </cell>
          <cell r="K9781" t="str">
            <v>HiRatio</v>
          </cell>
          <cell r="L9781">
            <v>0</v>
          </cell>
          <cell r="M9781" t="str">
            <v>Owner-Occupied</v>
          </cell>
          <cell r="N9781">
            <v>4</v>
          </cell>
          <cell r="O9781">
            <v>41988</v>
          </cell>
          <cell r="P9781" t="str">
            <v>Current</v>
          </cell>
        </row>
        <row r="9782">
          <cell r="B9782">
            <v>41004</v>
          </cell>
          <cell r="C9782">
            <v>57</v>
          </cell>
          <cell r="D9782" t="str">
            <v>AB</v>
          </cell>
          <cell r="E9782" t="str">
            <v>Refinance External</v>
          </cell>
          <cell r="F9782" t="str">
            <v>Fixed</v>
          </cell>
          <cell r="I9782">
            <v>36.049999999999997</v>
          </cell>
          <cell r="J9782">
            <v>34.869999999999997</v>
          </cell>
          <cell r="K9782" t="str">
            <v>HiRatio</v>
          </cell>
          <cell r="L9782">
            <v>168615.94</v>
          </cell>
          <cell r="M9782" t="str">
            <v>Owner-Occupied</v>
          </cell>
          <cell r="N9782">
            <v>0</v>
          </cell>
          <cell r="O9782">
            <v>43831</v>
          </cell>
          <cell r="P9782" t="str">
            <v>Current</v>
          </cell>
        </row>
        <row r="9783">
          <cell r="B9783">
            <v>40857</v>
          </cell>
          <cell r="C9783">
            <v>62</v>
          </cell>
          <cell r="D9783" t="str">
            <v>AB</v>
          </cell>
          <cell r="E9783" t="str">
            <v>Purchase</v>
          </cell>
          <cell r="F9783" t="str">
            <v>Fixed</v>
          </cell>
          <cell r="I9783">
            <v>35.82</v>
          </cell>
          <cell r="J9783">
            <v>25.78</v>
          </cell>
          <cell r="K9783" t="str">
            <v>HiRatio</v>
          </cell>
          <cell r="L9783">
            <v>0</v>
          </cell>
          <cell r="M9783" t="str">
            <v>Owner-Occupied</v>
          </cell>
          <cell r="N9783">
            <v>4</v>
          </cell>
          <cell r="O9783">
            <v>41108</v>
          </cell>
          <cell r="P9783" t="str">
            <v>Current</v>
          </cell>
        </row>
        <row r="9784">
          <cell r="B9784">
            <v>41030</v>
          </cell>
          <cell r="C9784">
            <v>56</v>
          </cell>
          <cell r="D9784" t="str">
            <v>ON</v>
          </cell>
          <cell r="E9784" t="str">
            <v>Purchase</v>
          </cell>
          <cell r="F9784" t="str">
            <v>Fixed</v>
          </cell>
          <cell r="I9784">
            <v>40.51</v>
          </cell>
          <cell r="J9784">
            <v>8.34</v>
          </cell>
          <cell r="K9784" t="str">
            <v>Conv</v>
          </cell>
          <cell r="L9784">
            <v>173847.74</v>
          </cell>
          <cell r="M9784" t="str">
            <v>Rental</v>
          </cell>
          <cell r="N9784">
            <v>0</v>
          </cell>
          <cell r="O9784">
            <v>43831</v>
          </cell>
          <cell r="P9784" t="str">
            <v>Current</v>
          </cell>
        </row>
        <row r="9785">
          <cell r="B9785">
            <v>40865</v>
          </cell>
          <cell r="C9785">
            <v>62</v>
          </cell>
          <cell r="D9785" t="str">
            <v>ON</v>
          </cell>
          <cell r="E9785" t="str">
            <v>Purchase</v>
          </cell>
          <cell r="F9785" t="str">
            <v>Fixed</v>
          </cell>
          <cell r="I9785">
            <v>41.92</v>
          </cell>
          <cell r="J9785">
            <v>21.22</v>
          </cell>
          <cell r="K9785" t="str">
            <v>HiRatio</v>
          </cell>
          <cell r="L9785">
            <v>184761.8</v>
          </cell>
          <cell r="M9785" t="str">
            <v>Owner-Occupied</v>
          </cell>
          <cell r="N9785">
            <v>0</v>
          </cell>
          <cell r="O9785">
            <v>43831</v>
          </cell>
          <cell r="P9785" t="str">
            <v>Current</v>
          </cell>
        </row>
        <row r="9786">
          <cell r="B9786">
            <v>40864</v>
          </cell>
          <cell r="C9786">
            <v>62</v>
          </cell>
          <cell r="D9786" t="str">
            <v>ON</v>
          </cell>
          <cell r="E9786" t="str">
            <v>Purchase</v>
          </cell>
          <cell r="F9786" t="str">
            <v>Fixed</v>
          </cell>
          <cell r="I9786">
            <v>44.07</v>
          </cell>
          <cell r="J9786">
            <v>34.869999999999997</v>
          </cell>
          <cell r="K9786" t="str">
            <v>Conv</v>
          </cell>
          <cell r="L9786">
            <v>0</v>
          </cell>
          <cell r="M9786" t="str">
            <v>Owner-Occupied</v>
          </cell>
          <cell r="N9786">
            <v>4</v>
          </cell>
          <cell r="O9786">
            <v>41817</v>
          </cell>
          <cell r="P9786" t="str">
            <v>Current</v>
          </cell>
        </row>
        <row r="9787">
          <cell r="B9787">
            <v>40947</v>
          </cell>
          <cell r="C9787">
            <v>59</v>
          </cell>
          <cell r="D9787" t="str">
            <v>NS</v>
          </cell>
          <cell r="E9787" t="str">
            <v>Refinance External</v>
          </cell>
          <cell r="F9787" t="str">
            <v>ARM</v>
          </cell>
          <cell r="I9787">
            <v>37.71</v>
          </cell>
          <cell r="J9787">
            <v>27.6</v>
          </cell>
          <cell r="K9787" t="str">
            <v>Conv</v>
          </cell>
          <cell r="L9787">
            <v>0</v>
          </cell>
          <cell r="M9787" t="str">
            <v>Rental</v>
          </cell>
          <cell r="N9787">
            <v>4</v>
          </cell>
          <cell r="O9787">
            <v>41509</v>
          </cell>
          <cell r="P9787" t="str">
            <v>Current</v>
          </cell>
        </row>
        <row r="9788">
          <cell r="B9788">
            <v>40928</v>
          </cell>
          <cell r="C9788">
            <v>60</v>
          </cell>
          <cell r="D9788" t="str">
            <v>AB</v>
          </cell>
          <cell r="E9788" t="str">
            <v>Purchase</v>
          </cell>
          <cell r="F9788" t="str">
            <v>Fixed</v>
          </cell>
          <cell r="I9788">
            <v>32.74</v>
          </cell>
          <cell r="J9788">
            <v>32.340000000000003</v>
          </cell>
          <cell r="K9788" t="str">
            <v>HiRatio</v>
          </cell>
          <cell r="L9788">
            <v>348030.42</v>
          </cell>
          <cell r="M9788" t="str">
            <v>Owner-Occupied</v>
          </cell>
          <cell r="N9788">
            <v>0</v>
          </cell>
          <cell r="O9788">
            <v>43831</v>
          </cell>
          <cell r="P9788" t="str">
            <v>Current</v>
          </cell>
        </row>
        <row r="9789">
          <cell r="B9789">
            <v>40969</v>
          </cell>
          <cell r="C9789">
            <v>58</v>
          </cell>
          <cell r="D9789" t="str">
            <v>AB</v>
          </cell>
          <cell r="E9789" t="str">
            <v>Purchase</v>
          </cell>
          <cell r="F9789" t="str">
            <v>Fixed</v>
          </cell>
          <cell r="I9789">
            <v>27.1</v>
          </cell>
          <cell r="J9789">
            <v>19.63</v>
          </cell>
          <cell r="K9789" t="str">
            <v>HiRatio</v>
          </cell>
          <cell r="L9789">
            <v>0</v>
          </cell>
          <cell r="M9789" t="str">
            <v>Owner-Occupied</v>
          </cell>
          <cell r="N9789">
            <v>4</v>
          </cell>
          <cell r="O9789">
            <v>42662</v>
          </cell>
          <cell r="P9789" t="str">
            <v>Current</v>
          </cell>
        </row>
        <row r="9790">
          <cell r="B9790">
            <v>40737</v>
          </cell>
          <cell r="C9790">
            <v>66</v>
          </cell>
          <cell r="D9790" t="str">
            <v>ON</v>
          </cell>
          <cell r="E9790" t="str">
            <v>Refinance External</v>
          </cell>
          <cell r="F9790" t="str">
            <v>ARM</v>
          </cell>
          <cell r="I9790">
            <v>36.56</v>
          </cell>
          <cell r="J9790">
            <v>32.06</v>
          </cell>
          <cell r="K9790" t="str">
            <v>HiRatio</v>
          </cell>
          <cell r="L9790">
            <v>245405.71</v>
          </cell>
          <cell r="M9790" t="str">
            <v>Owner-Occupied</v>
          </cell>
          <cell r="N9790">
            <v>0</v>
          </cell>
          <cell r="O9790">
            <v>43831</v>
          </cell>
          <cell r="P9790" t="str">
            <v>Current</v>
          </cell>
        </row>
        <row r="9791">
          <cell r="B9791">
            <v>40569</v>
          </cell>
          <cell r="C9791">
            <v>72</v>
          </cell>
          <cell r="D9791" t="str">
            <v>SK</v>
          </cell>
          <cell r="E9791" t="str">
            <v>ETO Existing Client</v>
          </cell>
          <cell r="F9791" t="str">
            <v>Fixed</v>
          </cell>
          <cell r="I9791">
            <v>28.87</v>
          </cell>
          <cell r="J9791">
            <v>16.079999999999998</v>
          </cell>
          <cell r="K9791" t="str">
            <v>Conv</v>
          </cell>
          <cell r="L9791">
            <v>121505.42</v>
          </cell>
          <cell r="M9791" t="str">
            <v>Owner-Occupied</v>
          </cell>
          <cell r="N9791">
            <v>0</v>
          </cell>
          <cell r="O9791">
            <v>43831</v>
          </cell>
          <cell r="P9791" t="str">
            <v>Current</v>
          </cell>
        </row>
        <row r="9792">
          <cell r="B9792">
            <v>40602</v>
          </cell>
          <cell r="C9792">
            <v>71</v>
          </cell>
          <cell r="D9792" t="str">
            <v>AB</v>
          </cell>
          <cell r="E9792" t="str">
            <v>Refinance External</v>
          </cell>
          <cell r="F9792" t="str">
            <v>Fixed</v>
          </cell>
          <cell r="I9792">
            <v>37.57</v>
          </cell>
          <cell r="J9792">
            <v>13.23</v>
          </cell>
          <cell r="K9792" t="str">
            <v>HiRatio</v>
          </cell>
          <cell r="L9792">
            <v>232534.74</v>
          </cell>
          <cell r="M9792" t="str">
            <v>Owner-Occupied</v>
          </cell>
          <cell r="N9792">
            <v>0</v>
          </cell>
          <cell r="O9792">
            <v>43831</v>
          </cell>
          <cell r="P9792" t="str">
            <v>Current</v>
          </cell>
        </row>
        <row r="9793">
          <cell r="B9793">
            <v>40924</v>
          </cell>
          <cell r="C9793">
            <v>60</v>
          </cell>
          <cell r="D9793" t="str">
            <v>ON</v>
          </cell>
          <cell r="E9793" t="str">
            <v>Purchase</v>
          </cell>
          <cell r="F9793" t="str">
            <v>Fixed</v>
          </cell>
          <cell r="I9793">
            <v>24.91</v>
          </cell>
          <cell r="J9793">
            <v>18.260000000000002</v>
          </cell>
          <cell r="K9793" t="str">
            <v>HiRatio</v>
          </cell>
          <cell r="L9793">
            <v>0</v>
          </cell>
          <cell r="M9793" t="str">
            <v>Owner-Occupied</v>
          </cell>
          <cell r="N9793">
            <v>4</v>
          </cell>
          <cell r="O9793">
            <v>42331</v>
          </cell>
          <cell r="P9793" t="str">
            <v>Current</v>
          </cell>
        </row>
        <row r="9794">
          <cell r="B9794">
            <v>40842</v>
          </cell>
          <cell r="C9794">
            <v>63</v>
          </cell>
          <cell r="D9794" t="str">
            <v>AB</v>
          </cell>
          <cell r="E9794" t="str">
            <v>Purchase</v>
          </cell>
          <cell r="F9794" t="str">
            <v>Fixed</v>
          </cell>
          <cell r="I9794">
            <v>40.909999999999997</v>
          </cell>
          <cell r="J9794">
            <v>33.57</v>
          </cell>
          <cell r="K9794" t="str">
            <v>HiRatio</v>
          </cell>
          <cell r="L9794">
            <v>0</v>
          </cell>
          <cell r="M9794" t="str">
            <v>Owner-Occupied</v>
          </cell>
          <cell r="N9794">
            <v>4</v>
          </cell>
          <cell r="O9794">
            <v>41886</v>
          </cell>
          <cell r="P9794" t="str">
            <v>Current</v>
          </cell>
        </row>
        <row r="9795">
          <cell r="B9795">
            <v>40885</v>
          </cell>
          <cell r="C9795">
            <v>61</v>
          </cell>
          <cell r="D9795" t="str">
            <v>ON</v>
          </cell>
          <cell r="E9795" t="str">
            <v>Purchase</v>
          </cell>
          <cell r="F9795" t="str">
            <v>ARM</v>
          </cell>
          <cell r="I9795">
            <v>22.76</v>
          </cell>
          <cell r="J9795">
            <v>22.76</v>
          </cell>
          <cell r="K9795" t="str">
            <v>Conv</v>
          </cell>
          <cell r="L9795">
            <v>227811.58</v>
          </cell>
          <cell r="M9795" t="str">
            <v>Owner-Occupied</v>
          </cell>
          <cell r="N9795">
            <v>0</v>
          </cell>
          <cell r="O9795">
            <v>43831</v>
          </cell>
          <cell r="P9795" t="str">
            <v>Current</v>
          </cell>
        </row>
        <row r="9796">
          <cell r="B9796">
            <v>40913</v>
          </cell>
          <cell r="C9796">
            <v>60</v>
          </cell>
          <cell r="D9796" t="str">
            <v>MB</v>
          </cell>
          <cell r="E9796" t="str">
            <v>Purchase</v>
          </cell>
          <cell r="F9796" t="str">
            <v>Fixed</v>
          </cell>
          <cell r="I9796">
            <v>24.94</v>
          </cell>
          <cell r="J9796">
            <v>23.64</v>
          </cell>
          <cell r="K9796" t="str">
            <v>HiRatio</v>
          </cell>
          <cell r="L9796">
            <v>0</v>
          </cell>
          <cell r="M9796" t="str">
            <v>Owner-Occupied</v>
          </cell>
          <cell r="N9796">
            <v>4</v>
          </cell>
          <cell r="O9796">
            <v>42013</v>
          </cell>
          <cell r="P9796" t="str">
            <v>Current</v>
          </cell>
        </row>
        <row r="9797">
          <cell r="B9797">
            <v>40570</v>
          </cell>
          <cell r="C9797">
            <v>72</v>
          </cell>
          <cell r="D9797" t="str">
            <v>ON</v>
          </cell>
          <cell r="E9797" t="str">
            <v>Purchase</v>
          </cell>
          <cell r="F9797" t="str">
            <v>Fixed</v>
          </cell>
          <cell r="I9797">
            <v>39.35</v>
          </cell>
          <cell r="J9797">
            <v>23.35</v>
          </cell>
          <cell r="K9797" t="str">
            <v>HiRatio</v>
          </cell>
          <cell r="L9797">
            <v>0</v>
          </cell>
          <cell r="M9797" t="str">
            <v>Owner-Occupied</v>
          </cell>
          <cell r="N9797">
            <v>4</v>
          </cell>
          <cell r="O9797">
            <v>42439</v>
          </cell>
          <cell r="P9797" t="str">
            <v>Current</v>
          </cell>
        </row>
        <row r="9798">
          <cell r="B9798">
            <v>41053</v>
          </cell>
          <cell r="C9798">
            <v>56</v>
          </cell>
          <cell r="D9798" t="str">
            <v>BC</v>
          </cell>
          <cell r="E9798" t="str">
            <v>Purchase</v>
          </cell>
          <cell r="F9798" t="str">
            <v>Fixed</v>
          </cell>
          <cell r="I9798">
            <v>39.659999999999997</v>
          </cell>
          <cell r="J9798">
            <v>38.880000000000003</v>
          </cell>
          <cell r="K9798" t="str">
            <v>HiRatio</v>
          </cell>
          <cell r="L9798">
            <v>0</v>
          </cell>
          <cell r="M9798" t="str">
            <v>Owner-Occupied</v>
          </cell>
          <cell r="N9798">
            <v>4</v>
          </cell>
          <cell r="O9798">
            <v>42521</v>
          </cell>
          <cell r="P9798" t="str">
            <v>Current</v>
          </cell>
        </row>
        <row r="9799">
          <cell r="B9799">
            <v>40669</v>
          </cell>
          <cell r="C9799">
            <v>68</v>
          </cell>
          <cell r="D9799" t="str">
            <v>AB</v>
          </cell>
          <cell r="E9799" t="str">
            <v>Purchase</v>
          </cell>
          <cell r="F9799" t="str">
            <v>ARM</v>
          </cell>
          <cell r="I9799">
            <v>33.74</v>
          </cell>
          <cell r="J9799">
            <v>40.25</v>
          </cell>
          <cell r="K9799" t="str">
            <v>Conv</v>
          </cell>
          <cell r="L9799">
            <v>0</v>
          </cell>
          <cell r="M9799" t="str">
            <v>Rental</v>
          </cell>
          <cell r="N9799">
            <v>4</v>
          </cell>
          <cell r="O9799">
            <v>41726</v>
          </cell>
          <cell r="P9799" t="str">
            <v>Current</v>
          </cell>
        </row>
        <row r="9800">
          <cell r="B9800">
            <v>40948</v>
          </cell>
          <cell r="C9800">
            <v>59</v>
          </cell>
          <cell r="D9800" t="str">
            <v>ON</v>
          </cell>
          <cell r="E9800" t="str">
            <v>Purchase</v>
          </cell>
          <cell r="F9800" t="str">
            <v>Fixed</v>
          </cell>
          <cell r="I9800">
            <v>23.46</v>
          </cell>
          <cell r="J9800">
            <v>15.63</v>
          </cell>
          <cell r="K9800" t="str">
            <v>Conv</v>
          </cell>
          <cell r="L9800">
            <v>151226.85999999999</v>
          </cell>
          <cell r="M9800" t="str">
            <v>Owner-Occupied</v>
          </cell>
          <cell r="N9800">
            <v>0</v>
          </cell>
          <cell r="O9800">
            <v>43831</v>
          </cell>
          <cell r="P9800" t="str">
            <v>Current</v>
          </cell>
        </row>
        <row r="9801">
          <cell r="B9801">
            <v>41789</v>
          </cell>
          <cell r="C9801">
            <v>32</v>
          </cell>
          <cell r="D9801" t="str">
            <v>ON</v>
          </cell>
          <cell r="E9801" t="str">
            <v>Purchase</v>
          </cell>
          <cell r="F9801" t="str">
            <v>ARM</v>
          </cell>
          <cell r="I9801">
            <v>25.92</v>
          </cell>
          <cell r="J9801">
            <v>25.57</v>
          </cell>
          <cell r="K9801" t="str">
            <v>HiRatio</v>
          </cell>
          <cell r="L9801">
            <v>303476.64</v>
          </cell>
          <cell r="M9801" t="str">
            <v>Owner-Occupied</v>
          </cell>
          <cell r="N9801">
            <v>0</v>
          </cell>
          <cell r="O9801">
            <v>43831</v>
          </cell>
          <cell r="P9801" t="str">
            <v>Current</v>
          </cell>
        </row>
        <row r="9802">
          <cell r="B9802">
            <v>40724</v>
          </cell>
          <cell r="C9802">
            <v>67</v>
          </cell>
          <cell r="D9802" t="str">
            <v>ON</v>
          </cell>
          <cell r="E9802" t="str">
            <v>Purchase</v>
          </cell>
          <cell r="F9802" t="str">
            <v>Fixed</v>
          </cell>
          <cell r="I9802">
            <v>31.48</v>
          </cell>
          <cell r="J9802">
            <v>22.83</v>
          </cell>
          <cell r="K9802" t="str">
            <v>HiRatio</v>
          </cell>
          <cell r="L9802">
            <v>0</v>
          </cell>
          <cell r="M9802" t="str">
            <v>Owner-Occupied</v>
          </cell>
          <cell r="N9802">
            <v>4</v>
          </cell>
          <cell r="O9802">
            <v>42118</v>
          </cell>
          <cell r="P9802" t="str">
            <v>Current</v>
          </cell>
        </row>
        <row r="9803">
          <cell r="B9803">
            <v>40855</v>
          </cell>
          <cell r="C9803">
            <v>62</v>
          </cell>
          <cell r="D9803" t="str">
            <v>ON</v>
          </cell>
          <cell r="E9803" t="str">
            <v>Purchase</v>
          </cell>
          <cell r="F9803" t="str">
            <v>Fixed</v>
          </cell>
          <cell r="I9803">
            <v>40.950000000000003</v>
          </cell>
          <cell r="J9803">
            <v>20.77</v>
          </cell>
          <cell r="K9803" t="str">
            <v>Conv</v>
          </cell>
          <cell r="L9803">
            <v>0</v>
          </cell>
          <cell r="M9803" t="str">
            <v>Rental</v>
          </cell>
          <cell r="N9803">
            <v>4</v>
          </cell>
          <cell r="O9803">
            <v>42320</v>
          </cell>
          <cell r="P9803" t="str">
            <v>Current</v>
          </cell>
        </row>
        <row r="9804">
          <cell r="B9804">
            <v>40732</v>
          </cell>
          <cell r="C9804">
            <v>66</v>
          </cell>
          <cell r="D9804" t="str">
            <v>ON</v>
          </cell>
          <cell r="E9804" t="str">
            <v>Purchase</v>
          </cell>
          <cell r="F9804" t="str">
            <v>Fixed</v>
          </cell>
          <cell r="I9804">
            <v>40.340000000000003</v>
          </cell>
          <cell r="J9804">
            <v>29.49</v>
          </cell>
          <cell r="K9804" t="str">
            <v>HiRatio</v>
          </cell>
          <cell r="L9804">
            <v>225392.39</v>
          </cell>
          <cell r="M9804" t="str">
            <v>Owner-Occupied</v>
          </cell>
          <cell r="N9804">
            <v>0</v>
          </cell>
          <cell r="O9804">
            <v>43831</v>
          </cell>
          <cell r="P9804" t="str">
            <v>Current</v>
          </cell>
        </row>
        <row r="9805">
          <cell r="B9805">
            <v>41969</v>
          </cell>
          <cell r="C9805">
            <v>26</v>
          </cell>
          <cell r="D9805" t="str">
            <v>BC</v>
          </cell>
          <cell r="E9805" t="str">
            <v>Refinance External</v>
          </cell>
          <cell r="F9805" t="str">
            <v>Fixed</v>
          </cell>
          <cell r="I9805">
            <v>25.53</v>
          </cell>
          <cell r="J9805">
            <v>23.32</v>
          </cell>
          <cell r="K9805" t="str">
            <v>Conv</v>
          </cell>
          <cell r="L9805">
            <v>0</v>
          </cell>
          <cell r="M9805" t="str">
            <v>Owner-Occupied</v>
          </cell>
          <cell r="N9805">
            <v>4</v>
          </cell>
          <cell r="O9805">
            <v>42458</v>
          </cell>
          <cell r="P9805" t="str">
            <v>Current</v>
          </cell>
        </row>
        <row r="9806">
          <cell r="B9806">
            <v>41760</v>
          </cell>
          <cell r="C9806">
            <v>32</v>
          </cell>
          <cell r="D9806" t="str">
            <v>AB</v>
          </cell>
          <cell r="E9806" t="str">
            <v>Purchase</v>
          </cell>
          <cell r="F9806" t="str">
            <v>ARM</v>
          </cell>
          <cell r="I9806">
            <v>38.880000000000003</v>
          </cell>
          <cell r="J9806">
            <v>13.64</v>
          </cell>
          <cell r="K9806" t="str">
            <v>HiRatio</v>
          </cell>
          <cell r="L9806">
            <v>346792.34</v>
          </cell>
          <cell r="M9806" t="str">
            <v>Second Home</v>
          </cell>
          <cell r="N9806">
            <v>0</v>
          </cell>
          <cell r="O9806">
            <v>43831</v>
          </cell>
          <cell r="P9806" t="str">
            <v>Current</v>
          </cell>
        </row>
        <row r="9807">
          <cell r="B9807">
            <v>40753</v>
          </cell>
          <cell r="C9807">
            <v>66</v>
          </cell>
          <cell r="D9807" t="str">
            <v>AB</v>
          </cell>
          <cell r="E9807" t="str">
            <v>Refinance External</v>
          </cell>
          <cell r="F9807" t="str">
            <v>Fixed</v>
          </cell>
          <cell r="I9807">
            <v>31.1</v>
          </cell>
          <cell r="J9807">
            <v>19.48</v>
          </cell>
          <cell r="K9807" t="str">
            <v>HiRatio</v>
          </cell>
          <cell r="L9807">
            <v>0</v>
          </cell>
          <cell r="M9807" t="str">
            <v>Owner-Occupied</v>
          </cell>
          <cell r="N9807">
            <v>4</v>
          </cell>
          <cell r="O9807">
            <v>42584</v>
          </cell>
          <cell r="P9807" t="str">
            <v>Current</v>
          </cell>
        </row>
        <row r="9808">
          <cell r="B9808">
            <v>40708</v>
          </cell>
          <cell r="C9808">
            <v>67</v>
          </cell>
          <cell r="D9808" t="str">
            <v>ON</v>
          </cell>
          <cell r="E9808" t="str">
            <v>Purchase</v>
          </cell>
          <cell r="F9808" t="str">
            <v>ARM</v>
          </cell>
          <cell r="I9808">
            <v>22.84</v>
          </cell>
          <cell r="J9808">
            <v>22.59</v>
          </cell>
          <cell r="K9808" t="str">
            <v>HiRatio</v>
          </cell>
          <cell r="L9808">
            <v>0</v>
          </cell>
          <cell r="M9808" t="str">
            <v>Owner-Occupied</v>
          </cell>
          <cell r="N9808">
            <v>4</v>
          </cell>
          <cell r="O9808">
            <v>42417</v>
          </cell>
          <cell r="P9808" t="str">
            <v>Current</v>
          </cell>
        </row>
        <row r="9809">
          <cell r="B9809">
            <v>40534</v>
          </cell>
          <cell r="C9809">
            <v>73</v>
          </cell>
          <cell r="D9809" t="str">
            <v>AB</v>
          </cell>
          <cell r="E9809" t="str">
            <v>Purchase</v>
          </cell>
          <cell r="F9809" t="str">
            <v>ARM</v>
          </cell>
          <cell r="I9809">
            <v>38</v>
          </cell>
          <cell r="J9809">
            <v>12.47</v>
          </cell>
          <cell r="K9809" t="str">
            <v>Conv</v>
          </cell>
          <cell r="L9809">
            <v>136207.57</v>
          </cell>
          <cell r="M9809" t="str">
            <v>Rental</v>
          </cell>
          <cell r="N9809">
            <v>0</v>
          </cell>
          <cell r="O9809">
            <v>43831</v>
          </cell>
          <cell r="P9809" t="str">
            <v>Current</v>
          </cell>
        </row>
        <row r="9810">
          <cell r="B9810">
            <v>42657</v>
          </cell>
          <cell r="C9810">
            <v>3</v>
          </cell>
          <cell r="D9810" t="str">
            <v>AB</v>
          </cell>
          <cell r="E9810" t="str">
            <v>Purchase</v>
          </cell>
          <cell r="F9810" t="str">
            <v>Fixed</v>
          </cell>
          <cell r="I9810">
            <v>41.48</v>
          </cell>
          <cell r="J9810">
            <v>24.01</v>
          </cell>
          <cell r="K9810" t="str">
            <v>Conv</v>
          </cell>
          <cell r="L9810">
            <v>359353.98</v>
          </cell>
          <cell r="M9810" t="str">
            <v>Owner-Occupied</v>
          </cell>
          <cell r="N9810">
            <v>0</v>
          </cell>
          <cell r="O9810">
            <v>43831</v>
          </cell>
          <cell r="P9810" t="str">
            <v>Current</v>
          </cell>
        </row>
        <row r="9811">
          <cell r="B9811">
            <v>41753</v>
          </cell>
          <cell r="C9811">
            <v>33</v>
          </cell>
          <cell r="D9811" t="str">
            <v>ON</v>
          </cell>
          <cell r="E9811" t="str">
            <v>Transfer</v>
          </cell>
          <cell r="F9811" t="str">
            <v>ARM</v>
          </cell>
          <cell r="I9811">
            <v>36.6</v>
          </cell>
          <cell r="J9811">
            <v>35.479999999999997</v>
          </cell>
          <cell r="K9811" t="str">
            <v>HiRatio</v>
          </cell>
          <cell r="L9811">
            <v>238999.05</v>
          </cell>
          <cell r="M9811" t="str">
            <v>Owner-Occupied</v>
          </cell>
          <cell r="N9811">
            <v>0</v>
          </cell>
          <cell r="O9811">
            <v>43831</v>
          </cell>
          <cell r="P9811" t="str">
            <v>Current</v>
          </cell>
        </row>
        <row r="9812">
          <cell r="B9812">
            <v>42159</v>
          </cell>
          <cell r="C9812">
            <v>19</v>
          </cell>
          <cell r="D9812" t="str">
            <v>ON</v>
          </cell>
          <cell r="E9812" t="str">
            <v>Purchase</v>
          </cell>
          <cell r="F9812" t="str">
            <v>ARM</v>
          </cell>
          <cell r="I9812">
            <v>17.8</v>
          </cell>
          <cell r="J9812">
            <v>16.079999999999998</v>
          </cell>
          <cell r="K9812" t="str">
            <v>Conv</v>
          </cell>
          <cell r="L9812">
            <v>253890.47</v>
          </cell>
          <cell r="M9812" t="str">
            <v>Owner-Occupied</v>
          </cell>
          <cell r="N9812">
            <v>0</v>
          </cell>
          <cell r="O9812">
            <v>43831</v>
          </cell>
          <cell r="P9812" t="str">
            <v>Current</v>
          </cell>
        </row>
        <row r="9813">
          <cell r="B9813">
            <v>40969</v>
          </cell>
          <cell r="C9813">
            <v>58</v>
          </cell>
          <cell r="D9813" t="str">
            <v>SK</v>
          </cell>
          <cell r="E9813" t="str">
            <v>Purchase</v>
          </cell>
          <cell r="F9813" t="str">
            <v>Fixed</v>
          </cell>
          <cell r="I9813">
            <v>34.42</v>
          </cell>
          <cell r="J9813">
            <v>33.82</v>
          </cell>
          <cell r="K9813" t="str">
            <v>HiRatio</v>
          </cell>
          <cell r="L9813">
            <v>199342.72</v>
          </cell>
          <cell r="M9813" t="str">
            <v>Owner-Occupied</v>
          </cell>
          <cell r="N9813">
            <v>0</v>
          </cell>
          <cell r="O9813">
            <v>43831</v>
          </cell>
          <cell r="P9813" t="str">
            <v>Current</v>
          </cell>
        </row>
        <row r="9814">
          <cell r="B9814">
            <v>40827</v>
          </cell>
          <cell r="C9814">
            <v>63</v>
          </cell>
          <cell r="D9814" t="str">
            <v>AB</v>
          </cell>
          <cell r="E9814" t="str">
            <v>Purchase with Improvements</v>
          </cell>
          <cell r="F9814" t="str">
            <v>Fixed</v>
          </cell>
          <cell r="I9814">
            <v>29.83</v>
          </cell>
          <cell r="J9814">
            <v>13.98</v>
          </cell>
          <cell r="K9814" t="str">
            <v>HiRatio</v>
          </cell>
          <cell r="L9814">
            <v>0</v>
          </cell>
          <cell r="M9814" t="str">
            <v>Owner-Occupied</v>
          </cell>
          <cell r="N9814">
            <v>4</v>
          </cell>
          <cell r="O9814">
            <v>41611</v>
          </cell>
          <cell r="P9814" t="str">
            <v>Current</v>
          </cell>
        </row>
        <row r="9815">
          <cell r="B9815">
            <v>40851</v>
          </cell>
          <cell r="C9815">
            <v>62</v>
          </cell>
          <cell r="D9815" t="str">
            <v>AB</v>
          </cell>
          <cell r="E9815" t="str">
            <v>Purchase</v>
          </cell>
          <cell r="F9815" t="str">
            <v>ARM</v>
          </cell>
          <cell r="I9815">
            <v>32.799999999999997</v>
          </cell>
          <cell r="J9815">
            <v>32.799999999999997</v>
          </cell>
          <cell r="K9815" t="str">
            <v>Conv</v>
          </cell>
          <cell r="L9815">
            <v>226460.19</v>
          </cell>
          <cell r="M9815" t="str">
            <v>Owner-Occupied</v>
          </cell>
          <cell r="N9815">
            <v>0</v>
          </cell>
          <cell r="O9815">
            <v>43831</v>
          </cell>
          <cell r="P9815" t="str">
            <v>Current</v>
          </cell>
        </row>
        <row r="9816">
          <cell r="B9816">
            <v>40759</v>
          </cell>
          <cell r="C9816">
            <v>65</v>
          </cell>
          <cell r="D9816" t="str">
            <v>AB</v>
          </cell>
          <cell r="E9816" t="str">
            <v>Purchase</v>
          </cell>
          <cell r="F9816" t="str">
            <v>ARM</v>
          </cell>
          <cell r="I9816">
            <v>37.08</v>
          </cell>
          <cell r="J9816">
            <v>26.13</v>
          </cell>
          <cell r="K9816" t="str">
            <v>Conv</v>
          </cell>
          <cell r="L9816">
            <v>255321.60000000001</v>
          </cell>
          <cell r="M9816" t="str">
            <v>Owner-Occupied</v>
          </cell>
          <cell r="N9816">
            <v>0</v>
          </cell>
          <cell r="O9816">
            <v>43831</v>
          </cell>
          <cell r="P9816" t="str">
            <v>Current</v>
          </cell>
        </row>
        <row r="9817">
          <cell r="B9817">
            <v>41516</v>
          </cell>
          <cell r="C9817">
            <v>41</v>
          </cell>
          <cell r="D9817" t="str">
            <v>ON</v>
          </cell>
          <cell r="E9817" t="str">
            <v>Refinance External</v>
          </cell>
          <cell r="F9817" t="str">
            <v>ARM</v>
          </cell>
          <cell r="I9817">
            <v>37</v>
          </cell>
          <cell r="J9817">
            <v>28.6</v>
          </cell>
          <cell r="K9817" t="str">
            <v>Conv</v>
          </cell>
          <cell r="L9817">
            <v>0</v>
          </cell>
          <cell r="M9817" t="str">
            <v>Owner-Occupied</v>
          </cell>
          <cell r="N9817">
            <v>4</v>
          </cell>
          <cell r="O9817">
            <v>42520</v>
          </cell>
          <cell r="P9817" t="str">
            <v>Current</v>
          </cell>
        </row>
        <row r="9818">
          <cell r="B9818">
            <v>42447</v>
          </cell>
          <cell r="C9818">
            <v>10</v>
          </cell>
          <cell r="D9818" t="str">
            <v>SK</v>
          </cell>
          <cell r="E9818" t="str">
            <v>Purchase</v>
          </cell>
          <cell r="F9818" t="str">
            <v>Fixed</v>
          </cell>
          <cell r="I9818">
            <v>25.67</v>
          </cell>
          <cell r="J9818">
            <v>24.1</v>
          </cell>
          <cell r="K9818" t="str">
            <v>HiRatio</v>
          </cell>
          <cell r="L9818">
            <v>226496.59</v>
          </cell>
          <cell r="M9818" t="str">
            <v>Owner-Occupied</v>
          </cell>
          <cell r="N9818">
            <v>0</v>
          </cell>
          <cell r="O9818">
            <v>43831</v>
          </cell>
          <cell r="P9818" t="str">
            <v>Current</v>
          </cell>
        </row>
        <row r="9819">
          <cell r="B9819">
            <v>40795</v>
          </cell>
          <cell r="C9819">
            <v>64</v>
          </cell>
          <cell r="D9819" t="str">
            <v>ON</v>
          </cell>
          <cell r="E9819" t="str">
            <v>Purchase</v>
          </cell>
          <cell r="F9819" t="str">
            <v>Fixed</v>
          </cell>
          <cell r="I9819">
            <v>29.3</v>
          </cell>
          <cell r="J9819">
            <v>12.19</v>
          </cell>
          <cell r="K9819" t="str">
            <v>HiRatio</v>
          </cell>
          <cell r="L9819">
            <v>196988.15</v>
          </cell>
          <cell r="M9819" t="str">
            <v>Owner-Occupied</v>
          </cell>
          <cell r="N9819">
            <v>0</v>
          </cell>
          <cell r="O9819">
            <v>43831</v>
          </cell>
          <cell r="P9819" t="str">
            <v>Current</v>
          </cell>
        </row>
        <row r="9820">
          <cell r="B9820">
            <v>40584</v>
          </cell>
          <cell r="C9820">
            <v>71</v>
          </cell>
          <cell r="D9820" t="str">
            <v>AB</v>
          </cell>
          <cell r="E9820" t="str">
            <v>Purchase</v>
          </cell>
          <cell r="F9820" t="str">
            <v>Fixed</v>
          </cell>
          <cell r="I9820">
            <v>30.11</v>
          </cell>
          <cell r="J9820">
            <v>17.63</v>
          </cell>
          <cell r="K9820" t="str">
            <v>HiRatio</v>
          </cell>
          <cell r="L9820">
            <v>0</v>
          </cell>
          <cell r="M9820" t="str">
            <v>Owner-Occupied</v>
          </cell>
          <cell r="N9820">
            <v>4</v>
          </cell>
          <cell r="O9820">
            <v>41444</v>
          </cell>
          <cell r="P9820" t="str">
            <v>Current</v>
          </cell>
        </row>
        <row r="9821">
          <cell r="B9821">
            <v>42643</v>
          </cell>
          <cell r="C9821">
            <v>4</v>
          </cell>
          <cell r="D9821" t="str">
            <v>NB</v>
          </cell>
          <cell r="E9821" t="str">
            <v>Purchase</v>
          </cell>
          <cell r="F9821" t="str">
            <v>ARM</v>
          </cell>
          <cell r="I9821">
            <v>30.08</v>
          </cell>
          <cell r="J9821">
            <v>11.8</v>
          </cell>
          <cell r="K9821" t="str">
            <v>Conv</v>
          </cell>
          <cell r="L9821">
            <v>214284.88</v>
          </cell>
          <cell r="M9821" t="str">
            <v>Owner-Occupied</v>
          </cell>
          <cell r="N9821">
            <v>0</v>
          </cell>
          <cell r="O9821">
            <v>43831</v>
          </cell>
          <cell r="P9821" t="str">
            <v>Current</v>
          </cell>
        </row>
        <row r="9822">
          <cell r="B9822">
            <v>42453</v>
          </cell>
          <cell r="C9822">
            <v>10</v>
          </cell>
          <cell r="D9822" t="str">
            <v>ON</v>
          </cell>
          <cell r="E9822" t="str">
            <v>Transfer</v>
          </cell>
          <cell r="F9822" t="str">
            <v>Fixed</v>
          </cell>
          <cell r="I9822">
            <v>11.77</v>
          </cell>
          <cell r="J9822">
            <v>8.39</v>
          </cell>
          <cell r="K9822" t="str">
            <v>Conv</v>
          </cell>
          <cell r="L9822">
            <v>106668.67</v>
          </cell>
          <cell r="M9822" t="str">
            <v>Owner-Occupied</v>
          </cell>
          <cell r="N9822">
            <v>0</v>
          </cell>
          <cell r="O9822">
            <v>43831</v>
          </cell>
          <cell r="P9822" t="str">
            <v>Current</v>
          </cell>
        </row>
        <row r="9823">
          <cell r="B9823">
            <v>41025</v>
          </cell>
          <cell r="C9823">
            <v>57</v>
          </cell>
          <cell r="D9823" t="str">
            <v>BC</v>
          </cell>
          <cell r="E9823" t="str">
            <v>Purchase</v>
          </cell>
          <cell r="F9823" t="str">
            <v>Fixed</v>
          </cell>
          <cell r="I9823">
            <v>39.85</v>
          </cell>
          <cell r="J9823">
            <v>37.200000000000003</v>
          </cell>
          <cell r="K9823" t="str">
            <v>HiRatio</v>
          </cell>
          <cell r="L9823">
            <v>1009138.31</v>
          </cell>
          <cell r="M9823" t="str">
            <v>Owner-Occupied</v>
          </cell>
          <cell r="N9823">
            <v>0</v>
          </cell>
          <cell r="O9823">
            <v>43831</v>
          </cell>
          <cell r="P9823" t="str">
            <v>Current</v>
          </cell>
        </row>
        <row r="9824">
          <cell r="B9824">
            <v>41004</v>
          </cell>
          <cell r="C9824">
            <v>57</v>
          </cell>
          <cell r="D9824" t="str">
            <v>ON</v>
          </cell>
          <cell r="E9824" t="str">
            <v>Purchase</v>
          </cell>
          <cell r="F9824" t="str">
            <v>Fixed</v>
          </cell>
          <cell r="I9824">
            <v>38.01</v>
          </cell>
          <cell r="J9824">
            <v>29.39</v>
          </cell>
          <cell r="K9824" t="str">
            <v>HiRatio</v>
          </cell>
          <cell r="L9824">
            <v>0</v>
          </cell>
          <cell r="M9824" t="str">
            <v>Owner-Occupied</v>
          </cell>
          <cell r="N9824">
            <v>4</v>
          </cell>
          <cell r="O9824">
            <v>42487</v>
          </cell>
          <cell r="P9824" t="str">
            <v>Current</v>
          </cell>
        </row>
        <row r="9825">
          <cell r="B9825">
            <v>42248</v>
          </cell>
          <cell r="C9825">
            <v>16</v>
          </cell>
          <cell r="D9825" t="str">
            <v>ON</v>
          </cell>
          <cell r="E9825" t="str">
            <v>Purchase</v>
          </cell>
          <cell r="F9825" t="str">
            <v>Fixed</v>
          </cell>
          <cell r="I9825">
            <v>42.64</v>
          </cell>
          <cell r="J9825">
            <v>37.06</v>
          </cell>
          <cell r="K9825" t="str">
            <v>HiRatio</v>
          </cell>
          <cell r="L9825">
            <v>342269.42</v>
          </cell>
          <cell r="M9825" t="str">
            <v>Owner-Occupied</v>
          </cell>
          <cell r="N9825">
            <v>0</v>
          </cell>
          <cell r="O9825">
            <v>43831</v>
          </cell>
          <cell r="P9825" t="str">
            <v>Current</v>
          </cell>
        </row>
        <row r="9826">
          <cell r="B9826">
            <v>42723</v>
          </cell>
          <cell r="C9826">
            <v>1</v>
          </cell>
          <cell r="D9826" t="str">
            <v>BC</v>
          </cell>
          <cell r="E9826" t="str">
            <v>Purchase</v>
          </cell>
          <cell r="F9826" t="str">
            <v>Fixed</v>
          </cell>
          <cell r="I9826">
            <v>29.16</v>
          </cell>
          <cell r="J9826">
            <v>23.87</v>
          </cell>
          <cell r="K9826" t="str">
            <v>HiRatio</v>
          </cell>
          <cell r="L9826">
            <v>392627.20000000001</v>
          </cell>
          <cell r="M9826" t="str">
            <v>Owner-Occupied</v>
          </cell>
          <cell r="N9826">
            <v>0</v>
          </cell>
          <cell r="O9826">
            <v>43831</v>
          </cell>
          <cell r="P9826" t="str">
            <v>Current</v>
          </cell>
        </row>
        <row r="9827">
          <cell r="B9827">
            <v>42109</v>
          </cell>
          <cell r="C9827">
            <v>21</v>
          </cell>
          <cell r="D9827" t="str">
            <v>AB</v>
          </cell>
          <cell r="E9827" t="str">
            <v>Purchase</v>
          </cell>
          <cell r="F9827" t="str">
            <v>Fixed</v>
          </cell>
          <cell r="I9827">
            <v>43.97</v>
          </cell>
          <cell r="J9827">
            <v>36.840000000000003</v>
          </cell>
          <cell r="K9827" t="str">
            <v>HiRatio</v>
          </cell>
          <cell r="L9827">
            <v>434044.35</v>
          </cell>
          <cell r="M9827" t="str">
            <v>Owner-Occupied</v>
          </cell>
          <cell r="N9827">
            <v>0</v>
          </cell>
          <cell r="O9827">
            <v>43831</v>
          </cell>
          <cell r="P9827" t="str">
            <v>Current</v>
          </cell>
        </row>
        <row r="9828">
          <cell r="B9828">
            <v>40781</v>
          </cell>
          <cell r="C9828">
            <v>65</v>
          </cell>
          <cell r="D9828" t="str">
            <v>ON</v>
          </cell>
          <cell r="E9828" t="str">
            <v>Refinance External</v>
          </cell>
          <cell r="F9828" t="str">
            <v>Fixed</v>
          </cell>
          <cell r="I9828">
            <v>42.75</v>
          </cell>
          <cell r="J9828">
            <v>27.79</v>
          </cell>
          <cell r="K9828" t="str">
            <v>HiRatio</v>
          </cell>
          <cell r="L9828">
            <v>0</v>
          </cell>
          <cell r="M9828" t="str">
            <v>Owner-Occupied</v>
          </cell>
          <cell r="N9828">
            <v>4</v>
          </cell>
          <cell r="O9828">
            <v>42555</v>
          </cell>
          <cell r="P9828" t="str">
            <v>Current</v>
          </cell>
        </row>
        <row r="9829">
          <cell r="B9829">
            <v>42727</v>
          </cell>
          <cell r="C9829">
            <v>1</v>
          </cell>
          <cell r="D9829" t="str">
            <v>AB</v>
          </cell>
          <cell r="E9829" t="str">
            <v>Refinance External</v>
          </cell>
          <cell r="F9829" t="str">
            <v>ARM</v>
          </cell>
          <cell r="I9829">
            <v>37.409999999999997</v>
          </cell>
          <cell r="J9829">
            <v>21.16</v>
          </cell>
          <cell r="K9829" t="str">
            <v>Conv</v>
          </cell>
          <cell r="L9829">
            <v>277954.98</v>
          </cell>
          <cell r="M9829" t="str">
            <v>Owner-Occupied</v>
          </cell>
          <cell r="N9829">
            <v>0</v>
          </cell>
          <cell r="O9829">
            <v>43831</v>
          </cell>
          <cell r="P9829" t="str">
            <v>Current</v>
          </cell>
        </row>
        <row r="9830">
          <cell r="B9830">
            <v>40878</v>
          </cell>
          <cell r="C9830">
            <v>61</v>
          </cell>
          <cell r="D9830" t="str">
            <v>ON</v>
          </cell>
          <cell r="E9830" t="str">
            <v>Purchase</v>
          </cell>
          <cell r="F9830" t="str">
            <v>Fixed</v>
          </cell>
          <cell r="I9830">
            <v>41.85</v>
          </cell>
          <cell r="J9830">
            <v>36.6</v>
          </cell>
          <cell r="K9830" t="str">
            <v>Conv</v>
          </cell>
          <cell r="L9830">
            <v>0</v>
          </cell>
          <cell r="M9830" t="str">
            <v>Owner-Occupied</v>
          </cell>
          <cell r="N9830">
            <v>4</v>
          </cell>
          <cell r="O9830">
            <v>41813</v>
          </cell>
          <cell r="P9830" t="str">
            <v>Current</v>
          </cell>
        </row>
        <row r="9831">
          <cell r="B9831">
            <v>40864</v>
          </cell>
          <cell r="C9831">
            <v>62</v>
          </cell>
          <cell r="D9831" t="str">
            <v>BC</v>
          </cell>
          <cell r="E9831" t="str">
            <v>Purchase</v>
          </cell>
          <cell r="F9831" t="str">
            <v>Fixed</v>
          </cell>
          <cell r="I9831">
            <v>42.46</v>
          </cell>
          <cell r="J9831">
            <v>26.17</v>
          </cell>
          <cell r="K9831" t="str">
            <v>HiRatio</v>
          </cell>
          <cell r="L9831">
            <v>0</v>
          </cell>
          <cell r="M9831" t="str">
            <v>Owner-Occupied</v>
          </cell>
          <cell r="N9831">
            <v>4</v>
          </cell>
          <cell r="O9831">
            <v>42221</v>
          </cell>
          <cell r="P9831" t="str">
            <v>Current</v>
          </cell>
        </row>
        <row r="9832">
          <cell r="B9832">
            <v>41771</v>
          </cell>
          <cell r="C9832">
            <v>32</v>
          </cell>
          <cell r="D9832" t="str">
            <v>AB</v>
          </cell>
          <cell r="E9832" t="str">
            <v>Refinance External</v>
          </cell>
          <cell r="F9832" t="str">
            <v>Fixed</v>
          </cell>
          <cell r="I9832">
            <v>38.450000000000003</v>
          </cell>
          <cell r="J9832">
            <v>38.450000000000003</v>
          </cell>
          <cell r="K9832" t="str">
            <v>Conv</v>
          </cell>
          <cell r="L9832">
            <v>244336.03</v>
          </cell>
          <cell r="M9832" t="str">
            <v>Owner-Occupied</v>
          </cell>
          <cell r="N9832">
            <v>0</v>
          </cell>
          <cell r="O9832">
            <v>43831</v>
          </cell>
          <cell r="P9832" t="str">
            <v>Current</v>
          </cell>
        </row>
        <row r="9833">
          <cell r="B9833">
            <v>42571</v>
          </cell>
          <cell r="C9833">
            <v>6</v>
          </cell>
          <cell r="D9833" t="str">
            <v>AB</v>
          </cell>
          <cell r="E9833" t="str">
            <v>Purchase</v>
          </cell>
          <cell r="F9833" t="str">
            <v>Fixed</v>
          </cell>
          <cell r="I9833">
            <v>25.68</v>
          </cell>
          <cell r="J9833">
            <v>25.33</v>
          </cell>
          <cell r="K9833" t="str">
            <v>HiRatio</v>
          </cell>
          <cell r="L9833">
            <v>253060.99</v>
          </cell>
          <cell r="M9833" t="str">
            <v>Owner-Occupied</v>
          </cell>
          <cell r="N9833">
            <v>0</v>
          </cell>
          <cell r="O9833">
            <v>43831</v>
          </cell>
          <cell r="P9833" t="str">
            <v>Current</v>
          </cell>
        </row>
        <row r="9834">
          <cell r="B9834">
            <v>41626</v>
          </cell>
          <cell r="C9834">
            <v>37</v>
          </cell>
          <cell r="D9834" t="str">
            <v>AB</v>
          </cell>
          <cell r="E9834" t="str">
            <v>Purchase</v>
          </cell>
          <cell r="F9834" t="str">
            <v>Fixed</v>
          </cell>
          <cell r="I9834">
            <v>43.67</v>
          </cell>
          <cell r="J9834">
            <v>15.21</v>
          </cell>
          <cell r="K9834" t="str">
            <v>HiRatio</v>
          </cell>
          <cell r="L9834">
            <v>0</v>
          </cell>
          <cell r="M9834" t="str">
            <v>Second Home</v>
          </cell>
          <cell r="N9834">
            <v>4</v>
          </cell>
          <cell r="O9834">
            <v>42590</v>
          </cell>
          <cell r="P9834" t="str">
            <v>Current</v>
          </cell>
        </row>
        <row r="9835">
          <cell r="B9835">
            <v>40966</v>
          </cell>
          <cell r="C9835">
            <v>59</v>
          </cell>
          <cell r="D9835" t="str">
            <v>ON</v>
          </cell>
          <cell r="E9835" t="str">
            <v>Purchase</v>
          </cell>
          <cell r="F9835" t="str">
            <v>Fixed</v>
          </cell>
          <cell r="I9835">
            <v>27.52</v>
          </cell>
          <cell r="J9835">
            <v>19.489999999999998</v>
          </cell>
          <cell r="K9835" t="str">
            <v>HiRatio</v>
          </cell>
          <cell r="L9835">
            <v>0</v>
          </cell>
          <cell r="M9835" t="str">
            <v>Owner-Occupied</v>
          </cell>
          <cell r="N9835">
            <v>4</v>
          </cell>
          <cell r="O9835">
            <v>42216</v>
          </cell>
          <cell r="P9835" t="str">
            <v>Current</v>
          </cell>
        </row>
        <row r="9836">
          <cell r="B9836">
            <v>41025</v>
          </cell>
          <cell r="C9836">
            <v>57</v>
          </cell>
          <cell r="D9836" t="str">
            <v>ON</v>
          </cell>
          <cell r="E9836" t="str">
            <v>Purchase</v>
          </cell>
          <cell r="F9836" t="str">
            <v>Fixed</v>
          </cell>
          <cell r="I9836">
            <v>36.270000000000003</v>
          </cell>
          <cell r="J9836">
            <v>30.84</v>
          </cell>
          <cell r="K9836" t="str">
            <v>HiRatio</v>
          </cell>
          <cell r="L9836">
            <v>0</v>
          </cell>
          <cell r="M9836" t="str">
            <v>Owner-Occupied</v>
          </cell>
          <cell r="N9836">
            <v>4</v>
          </cell>
          <cell r="O9836">
            <v>42517</v>
          </cell>
          <cell r="P9836" t="str">
            <v>Current</v>
          </cell>
        </row>
        <row r="9837">
          <cell r="B9837">
            <v>40969</v>
          </cell>
          <cell r="C9837">
            <v>58</v>
          </cell>
          <cell r="D9837" t="str">
            <v>ON</v>
          </cell>
          <cell r="E9837" t="str">
            <v>Purchase</v>
          </cell>
          <cell r="F9837" t="str">
            <v>Fixed</v>
          </cell>
          <cell r="I9837">
            <v>38.51</v>
          </cell>
          <cell r="J9837">
            <v>25.6</v>
          </cell>
          <cell r="K9837" t="str">
            <v>HiRatio</v>
          </cell>
          <cell r="L9837">
            <v>0</v>
          </cell>
          <cell r="M9837" t="str">
            <v>Owner-Occupied</v>
          </cell>
          <cell r="N9837">
            <v>4</v>
          </cell>
          <cell r="O9837">
            <v>42213</v>
          </cell>
          <cell r="P9837" t="str">
            <v>Current</v>
          </cell>
        </row>
        <row r="9838">
          <cell r="B9838">
            <v>40802</v>
          </cell>
          <cell r="C9838">
            <v>64</v>
          </cell>
          <cell r="D9838" t="str">
            <v>AB</v>
          </cell>
          <cell r="E9838" t="str">
            <v>Purchase</v>
          </cell>
          <cell r="F9838" t="str">
            <v>Fixed</v>
          </cell>
          <cell r="I9838">
            <v>30.83</v>
          </cell>
          <cell r="J9838">
            <v>19.77</v>
          </cell>
          <cell r="K9838" t="str">
            <v>HiRatio</v>
          </cell>
          <cell r="L9838">
            <v>173962.3</v>
          </cell>
          <cell r="M9838" t="str">
            <v>Owner-Occupied</v>
          </cell>
          <cell r="N9838">
            <v>0</v>
          </cell>
          <cell r="O9838">
            <v>43831</v>
          </cell>
          <cell r="P9838" t="str">
            <v>Current</v>
          </cell>
        </row>
        <row r="9839">
          <cell r="B9839">
            <v>41866</v>
          </cell>
          <cell r="C9839">
            <v>29</v>
          </cell>
          <cell r="D9839" t="str">
            <v>AB</v>
          </cell>
          <cell r="E9839" t="str">
            <v>Purchase</v>
          </cell>
          <cell r="F9839" t="str">
            <v>Fixed</v>
          </cell>
          <cell r="I9839">
            <v>36.69</v>
          </cell>
          <cell r="J9839">
            <v>16.649999999999999</v>
          </cell>
          <cell r="K9839" t="str">
            <v>HiRatio</v>
          </cell>
          <cell r="L9839">
            <v>343281.71</v>
          </cell>
          <cell r="M9839" t="str">
            <v>Owner-Occupied</v>
          </cell>
          <cell r="N9839">
            <v>0</v>
          </cell>
          <cell r="O9839">
            <v>43831</v>
          </cell>
          <cell r="P9839" t="str">
            <v>Current</v>
          </cell>
        </row>
        <row r="9840">
          <cell r="B9840">
            <v>41039</v>
          </cell>
          <cell r="C9840">
            <v>56</v>
          </cell>
          <cell r="D9840" t="str">
            <v>ON</v>
          </cell>
          <cell r="E9840" t="str">
            <v>Purchase</v>
          </cell>
          <cell r="F9840" t="str">
            <v>Fixed</v>
          </cell>
          <cell r="I9840">
            <v>34.549999999999997</v>
          </cell>
          <cell r="J9840">
            <v>24.04</v>
          </cell>
          <cell r="K9840" t="str">
            <v>HiRatio</v>
          </cell>
          <cell r="L9840">
            <v>0</v>
          </cell>
          <cell r="M9840" t="str">
            <v>Owner-Occupied</v>
          </cell>
          <cell r="N9840">
            <v>4</v>
          </cell>
          <cell r="O9840">
            <v>41673</v>
          </cell>
          <cell r="P9840" t="str">
            <v>Current</v>
          </cell>
        </row>
        <row r="9841">
          <cell r="B9841">
            <v>41033</v>
          </cell>
          <cell r="C9841">
            <v>56</v>
          </cell>
          <cell r="D9841" t="str">
            <v>ON</v>
          </cell>
          <cell r="E9841" t="str">
            <v>Refinance External</v>
          </cell>
          <cell r="F9841" t="str">
            <v>Fixed</v>
          </cell>
          <cell r="I9841">
            <v>32.93</v>
          </cell>
          <cell r="J9841">
            <v>32.47</v>
          </cell>
          <cell r="K9841" t="str">
            <v>Conv</v>
          </cell>
          <cell r="L9841">
            <v>0</v>
          </cell>
          <cell r="M9841" t="str">
            <v>Owner-Occupied</v>
          </cell>
          <cell r="N9841">
            <v>4</v>
          </cell>
          <cell r="O9841">
            <v>41466</v>
          </cell>
          <cell r="P9841" t="str">
            <v>Current</v>
          </cell>
        </row>
        <row r="9842">
          <cell r="B9842">
            <v>41249</v>
          </cell>
          <cell r="C9842">
            <v>49</v>
          </cell>
          <cell r="D9842" t="str">
            <v>ON</v>
          </cell>
          <cell r="E9842" t="str">
            <v>ETO Existing Client</v>
          </cell>
          <cell r="F9842" t="str">
            <v>Fixed</v>
          </cell>
          <cell r="I9842">
            <v>41.97</v>
          </cell>
          <cell r="J9842">
            <v>9.4499999999999993</v>
          </cell>
          <cell r="K9842" t="str">
            <v>Conv</v>
          </cell>
          <cell r="L9842">
            <v>0</v>
          </cell>
          <cell r="M9842" t="str">
            <v>Rental</v>
          </cell>
          <cell r="N9842">
            <v>4</v>
          </cell>
          <cell r="O9842">
            <v>42192</v>
          </cell>
          <cell r="P9842" t="str">
            <v>Current</v>
          </cell>
        </row>
        <row r="9843">
          <cell r="B9843">
            <v>40907</v>
          </cell>
          <cell r="C9843">
            <v>61</v>
          </cell>
          <cell r="D9843" t="str">
            <v>BC</v>
          </cell>
          <cell r="E9843" t="str">
            <v>Purchase</v>
          </cell>
          <cell r="F9843" t="str">
            <v>Fixed</v>
          </cell>
          <cell r="I9843">
            <v>33.770000000000003</v>
          </cell>
          <cell r="J9843">
            <v>30.15</v>
          </cell>
          <cell r="K9843" t="str">
            <v>Conv</v>
          </cell>
          <cell r="L9843">
            <v>294747.69</v>
          </cell>
          <cell r="M9843" t="str">
            <v>Owner-Occupied</v>
          </cell>
          <cell r="N9843">
            <v>0</v>
          </cell>
          <cell r="O9843">
            <v>43831</v>
          </cell>
          <cell r="P9843" t="str">
            <v>Current</v>
          </cell>
        </row>
        <row r="9844">
          <cell r="B9844">
            <v>41746</v>
          </cell>
          <cell r="C9844">
            <v>33</v>
          </cell>
          <cell r="D9844" t="str">
            <v>ON</v>
          </cell>
          <cell r="E9844" t="str">
            <v>Purchase</v>
          </cell>
          <cell r="F9844" t="str">
            <v>ARM</v>
          </cell>
          <cell r="I9844">
            <v>31.56</v>
          </cell>
          <cell r="J9844">
            <v>28.01</v>
          </cell>
          <cell r="K9844" t="str">
            <v>HiRatio</v>
          </cell>
          <cell r="L9844">
            <v>0</v>
          </cell>
          <cell r="M9844" t="str">
            <v>Owner-Occupied</v>
          </cell>
          <cell r="N9844">
            <v>4</v>
          </cell>
          <cell r="O9844">
            <v>42695</v>
          </cell>
          <cell r="P9844" t="str">
            <v>Current</v>
          </cell>
        </row>
        <row r="9845">
          <cell r="B9845">
            <v>40375</v>
          </cell>
          <cell r="C9845">
            <v>78</v>
          </cell>
          <cell r="D9845" t="str">
            <v>AB</v>
          </cell>
          <cell r="E9845" t="str">
            <v>Refinance External</v>
          </cell>
          <cell r="F9845" t="str">
            <v>Fixed</v>
          </cell>
          <cell r="I9845">
            <v>42.42</v>
          </cell>
          <cell r="J9845">
            <v>30.92</v>
          </cell>
          <cell r="K9845" t="str">
            <v>Conv</v>
          </cell>
          <cell r="L9845">
            <v>223434.55</v>
          </cell>
          <cell r="M9845" t="str">
            <v>Owner-Occupied</v>
          </cell>
          <cell r="N9845">
            <v>0</v>
          </cell>
          <cell r="O9845">
            <v>43831</v>
          </cell>
          <cell r="P9845" t="str">
            <v>Current</v>
          </cell>
        </row>
        <row r="9846">
          <cell r="B9846">
            <v>40983</v>
          </cell>
          <cell r="C9846">
            <v>58</v>
          </cell>
          <cell r="D9846" t="str">
            <v>AB</v>
          </cell>
          <cell r="E9846" t="str">
            <v>Transfer</v>
          </cell>
          <cell r="F9846" t="str">
            <v>ARM</v>
          </cell>
          <cell r="I9846">
            <v>34.799999999999997</v>
          </cell>
          <cell r="J9846">
            <v>18.46</v>
          </cell>
          <cell r="K9846" t="str">
            <v>Conv</v>
          </cell>
          <cell r="L9846">
            <v>135313.74</v>
          </cell>
          <cell r="M9846" t="str">
            <v>Owner-Occupied</v>
          </cell>
          <cell r="N9846">
            <v>0</v>
          </cell>
          <cell r="O9846">
            <v>43831</v>
          </cell>
          <cell r="P9846" t="str">
            <v>Current</v>
          </cell>
        </row>
        <row r="9847">
          <cell r="B9847">
            <v>42495</v>
          </cell>
          <cell r="C9847">
            <v>8</v>
          </cell>
          <cell r="D9847" t="str">
            <v>ON</v>
          </cell>
          <cell r="E9847" t="str">
            <v>Purchase</v>
          </cell>
          <cell r="F9847" t="str">
            <v>Fixed</v>
          </cell>
          <cell r="I9847">
            <v>41.01</v>
          </cell>
          <cell r="J9847">
            <v>26.61</v>
          </cell>
          <cell r="K9847" t="str">
            <v>HiRatio</v>
          </cell>
          <cell r="L9847">
            <v>451143.38</v>
          </cell>
          <cell r="M9847" t="str">
            <v>Owner-Occupied</v>
          </cell>
          <cell r="N9847">
            <v>0</v>
          </cell>
          <cell r="O9847">
            <v>43831</v>
          </cell>
          <cell r="P9847" t="str">
            <v>Current</v>
          </cell>
        </row>
        <row r="9848">
          <cell r="B9848">
            <v>40940</v>
          </cell>
          <cell r="C9848">
            <v>59</v>
          </cell>
          <cell r="D9848" t="str">
            <v>AB</v>
          </cell>
          <cell r="E9848" t="str">
            <v>Purchase</v>
          </cell>
          <cell r="F9848" t="str">
            <v>Fixed</v>
          </cell>
          <cell r="I9848">
            <v>39.67</v>
          </cell>
          <cell r="J9848">
            <v>21.57</v>
          </cell>
          <cell r="K9848" t="str">
            <v>HiRatio</v>
          </cell>
          <cell r="L9848">
            <v>291796.23</v>
          </cell>
          <cell r="M9848" t="str">
            <v>Owner-Occupied</v>
          </cell>
          <cell r="N9848">
            <v>0</v>
          </cell>
          <cell r="O9848">
            <v>43831</v>
          </cell>
          <cell r="P9848" t="str">
            <v>Current</v>
          </cell>
        </row>
        <row r="9849">
          <cell r="B9849">
            <v>41130</v>
          </cell>
          <cell r="C9849">
            <v>53</v>
          </cell>
          <cell r="D9849" t="str">
            <v>ON</v>
          </cell>
          <cell r="E9849" t="str">
            <v>Purchase</v>
          </cell>
          <cell r="F9849" t="str">
            <v>Fixed</v>
          </cell>
          <cell r="I9849">
            <v>22.56</v>
          </cell>
          <cell r="J9849">
            <v>11.85</v>
          </cell>
          <cell r="K9849" t="str">
            <v>HiRatio</v>
          </cell>
          <cell r="L9849">
            <v>0</v>
          </cell>
          <cell r="M9849" t="str">
            <v>Owner-Occupied</v>
          </cell>
          <cell r="N9849">
            <v>4</v>
          </cell>
          <cell r="O9849">
            <v>41605</v>
          </cell>
          <cell r="P9849" t="str">
            <v>Current</v>
          </cell>
        </row>
        <row r="9850">
          <cell r="B9850">
            <v>41639</v>
          </cell>
          <cell r="C9850">
            <v>37</v>
          </cell>
          <cell r="D9850" t="str">
            <v>ON</v>
          </cell>
          <cell r="E9850" t="str">
            <v>Purchase</v>
          </cell>
          <cell r="F9850" t="str">
            <v>ARM</v>
          </cell>
          <cell r="I9850">
            <v>22.31</v>
          </cell>
          <cell r="J9850">
            <v>16.48</v>
          </cell>
          <cell r="K9850" t="str">
            <v>Conv</v>
          </cell>
          <cell r="L9850">
            <v>0</v>
          </cell>
          <cell r="M9850" t="str">
            <v>Owner-Occupied</v>
          </cell>
          <cell r="N9850">
            <v>4</v>
          </cell>
          <cell r="O9850">
            <v>42200</v>
          </cell>
          <cell r="P9850" t="str">
            <v>Current</v>
          </cell>
        </row>
        <row r="9851">
          <cell r="B9851">
            <v>40687</v>
          </cell>
          <cell r="C9851">
            <v>68</v>
          </cell>
          <cell r="D9851" t="str">
            <v>ON</v>
          </cell>
          <cell r="E9851" t="str">
            <v>Purchase</v>
          </cell>
          <cell r="F9851" t="str">
            <v>ARM</v>
          </cell>
          <cell r="I9851">
            <v>26.44</v>
          </cell>
          <cell r="J9851">
            <v>25.1</v>
          </cell>
          <cell r="K9851" t="str">
            <v>HiRatio</v>
          </cell>
          <cell r="L9851">
            <v>372580.84</v>
          </cell>
          <cell r="M9851" t="str">
            <v>Owner-Occupied</v>
          </cell>
          <cell r="N9851">
            <v>0</v>
          </cell>
          <cell r="O9851">
            <v>43831</v>
          </cell>
          <cell r="P9851" t="str">
            <v>Current</v>
          </cell>
        </row>
        <row r="9852">
          <cell r="B9852">
            <v>41031</v>
          </cell>
          <cell r="C9852">
            <v>56</v>
          </cell>
          <cell r="D9852" t="str">
            <v>BC</v>
          </cell>
          <cell r="E9852" t="str">
            <v>Purchase</v>
          </cell>
          <cell r="F9852" t="str">
            <v>Fixed</v>
          </cell>
          <cell r="I9852">
            <v>36.450000000000003</v>
          </cell>
          <cell r="J9852">
            <v>26.66</v>
          </cell>
          <cell r="K9852" t="str">
            <v>HiRatio</v>
          </cell>
          <cell r="L9852">
            <v>0</v>
          </cell>
          <cell r="M9852" t="str">
            <v>Owner-Occupied</v>
          </cell>
          <cell r="N9852">
            <v>4</v>
          </cell>
          <cell r="O9852">
            <v>41898</v>
          </cell>
          <cell r="P9852" t="str">
            <v>Current</v>
          </cell>
        </row>
        <row r="9853">
          <cell r="B9853">
            <v>40617</v>
          </cell>
          <cell r="C9853">
            <v>70</v>
          </cell>
          <cell r="D9853" t="str">
            <v>AB</v>
          </cell>
          <cell r="E9853" t="str">
            <v>Purchase</v>
          </cell>
          <cell r="F9853" t="str">
            <v>Fixed</v>
          </cell>
          <cell r="I9853">
            <v>36.81</v>
          </cell>
          <cell r="J9853">
            <v>24.47</v>
          </cell>
          <cell r="K9853" t="str">
            <v>HiRatio</v>
          </cell>
          <cell r="L9853">
            <v>275232.65999999997</v>
          </cell>
          <cell r="M9853" t="str">
            <v>Owner-Occupied</v>
          </cell>
          <cell r="N9853">
            <v>0</v>
          </cell>
          <cell r="O9853">
            <v>43831</v>
          </cell>
          <cell r="P9853" t="str">
            <v>Current</v>
          </cell>
        </row>
        <row r="9854">
          <cell r="B9854">
            <v>41723</v>
          </cell>
          <cell r="C9854">
            <v>34</v>
          </cell>
          <cell r="D9854" t="str">
            <v>NS</v>
          </cell>
          <cell r="E9854" t="str">
            <v>Refinance External</v>
          </cell>
          <cell r="F9854" t="str">
            <v>ARM</v>
          </cell>
          <cell r="I9854">
            <v>37.31</v>
          </cell>
          <cell r="J9854">
            <v>27.02</v>
          </cell>
          <cell r="K9854" t="str">
            <v>Conv</v>
          </cell>
          <cell r="L9854">
            <v>137737.35</v>
          </cell>
          <cell r="M9854" t="str">
            <v>Owner-Occupied</v>
          </cell>
          <cell r="N9854">
            <v>0</v>
          </cell>
          <cell r="O9854">
            <v>43831</v>
          </cell>
          <cell r="P9854" t="str">
            <v>Current</v>
          </cell>
        </row>
        <row r="9855">
          <cell r="B9855">
            <v>41289</v>
          </cell>
          <cell r="C9855">
            <v>48</v>
          </cell>
          <cell r="D9855" t="str">
            <v>ON</v>
          </cell>
          <cell r="E9855" t="str">
            <v>Purchase</v>
          </cell>
          <cell r="F9855" t="str">
            <v>Fixed</v>
          </cell>
          <cell r="I9855">
            <v>37.78</v>
          </cell>
          <cell r="J9855">
            <v>34.340000000000003</v>
          </cell>
          <cell r="K9855" t="str">
            <v>HiRatio</v>
          </cell>
          <cell r="L9855">
            <v>0</v>
          </cell>
          <cell r="M9855" t="str">
            <v>Owner-Occupied</v>
          </cell>
          <cell r="N9855">
            <v>4</v>
          </cell>
          <cell r="O9855">
            <v>42704</v>
          </cell>
          <cell r="P9855" t="str">
            <v>Current</v>
          </cell>
        </row>
        <row r="9856">
          <cell r="B9856">
            <v>40969</v>
          </cell>
          <cell r="C9856">
            <v>58</v>
          </cell>
          <cell r="D9856" t="str">
            <v>AB</v>
          </cell>
          <cell r="E9856" t="str">
            <v>Purchase</v>
          </cell>
          <cell r="F9856" t="str">
            <v>Fixed</v>
          </cell>
          <cell r="I9856">
            <v>26.8</v>
          </cell>
          <cell r="J9856">
            <v>10.65</v>
          </cell>
          <cell r="K9856" t="str">
            <v>HiRatio</v>
          </cell>
          <cell r="L9856">
            <v>0</v>
          </cell>
          <cell r="M9856" t="str">
            <v>Owner-Occupied</v>
          </cell>
          <cell r="N9856">
            <v>4</v>
          </cell>
          <cell r="O9856">
            <v>41976</v>
          </cell>
          <cell r="P9856" t="str">
            <v>Current</v>
          </cell>
        </row>
        <row r="9857">
          <cell r="B9857">
            <v>42334</v>
          </cell>
          <cell r="C9857">
            <v>14</v>
          </cell>
          <cell r="D9857" t="str">
            <v>ON</v>
          </cell>
          <cell r="E9857" t="str">
            <v>Purchase</v>
          </cell>
          <cell r="F9857" t="str">
            <v>Fixed</v>
          </cell>
          <cell r="I9857">
            <v>31.75</v>
          </cell>
          <cell r="J9857">
            <v>26.96</v>
          </cell>
          <cell r="K9857" t="str">
            <v>HiRatio</v>
          </cell>
          <cell r="L9857">
            <v>213971.68</v>
          </cell>
          <cell r="M9857" t="str">
            <v>Owner-Occupied</v>
          </cell>
          <cell r="N9857">
            <v>0</v>
          </cell>
          <cell r="O9857">
            <v>43831</v>
          </cell>
          <cell r="P9857" t="str">
            <v>Current</v>
          </cell>
        </row>
        <row r="9858">
          <cell r="B9858">
            <v>40967</v>
          </cell>
          <cell r="C9858">
            <v>59</v>
          </cell>
          <cell r="D9858" t="str">
            <v>ON</v>
          </cell>
          <cell r="E9858" t="str">
            <v>Purchase</v>
          </cell>
          <cell r="F9858" t="str">
            <v>Fixed</v>
          </cell>
          <cell r="I9858">
            <v>36.75</v>
          </cell>
          <cell r="J9858">
            <v>25.36</v>
          </cell>
          <cell r="K9858" t="str">
            <v>Conv</v>
          </cell>
          <cell r="L9858">
            <v>0</v>
          </cell>
          <cell r="M9858" t="str">
            <v>Owner-Occupied</v>
          </cell>
          <cell r="N9858">
            <v>4</v>
          </cell>
          <cell r="O9858">
            <v>41400</v>
          </cell>
          <cell r="P9858" t="str">
            <v>Current</v>
          </cell>
        </row>
        <row r="9859">
          <cell r="B9859">
            <v>41656</v>
          </cell>
          <cell r="C9859">
            <v>36</v>
          </cell>
          <cell r="D9859" t="str">
            <v>ON</v>
          </cell>
          <cell r="E9859" t="str">
            <v>Purchase</v>
          </cell>
          <cell r="F9859" t="str">
            <v>Fixed</v>
          </cell>
          <cell r="I9859">
            <v>43.68</v>
          </cell>
          <cell r="J9859">
            <v>26.76</v>
          </cell>
          <cell r="K9859" t="str">
            <v>HiRatio</v>
          </cell>
          <cell r="L9859">
            <v>193719.82</v>
          </cell>
          <cell r="M9859" t="str">
            <v>Owner-Occupied</v>
          </cell>
          <cell r="N9859">
            <v>0</v>
          </cell>
          <cell r="O9859">
            <v>43831</v>
          </cell>
          <cell r="P9859" t="str">
            <v>Current</v>
          </cell>
        </row>
        <row r="9860">
          <cell r="B9860">
            <v>42177</v>
          </cell>
          <cell r="C9860">
            <v>19</v>
          </cell>
          <cell r="D9860" t="str">
            <v>AB</v>
          </cell>
          <cell r="E9860" t="str">
            <v>Refinance External</v>
          </cell>
          <cell r="F9860" t="str">
            <v>Fixed</v>
          </cell>
          <cell r="I9860">
            <v>39.56</v>
          </cell>
          <cell r="J9860">
            <v>14.06</v>
          </cell>
          <cell r="K9860" t="str">
            <v>Conv</v>
          </cell>
          <cell r="L9860">
            <v>259646.07</v>
          </cell>
          <cell r="M9860" t="str">
            <v>Rental</v>
          </cell>
          <cell r="N9860">
            <v>0</v>
          </cell>
          <cell r="O9860">
            <v>43831</v>
          </cell>
          <cell r="P9860" t="str">
            <v>Current</v>
          </cell>
        </row>
        <row r="9861">
          <cell r="B9861">
            <v>40984</v>
          </cell>
          <cell r="C9861">
            <v>58</v>
          </cell>
          <cell r="D9861" t="str">
            <v>ON</v>
          </cell>
          <cell r="E9861" t="str">
            <v>Purchase</v>
          </cell>
          <cell r="F9861" t="str">
            <v>Fixed</v>
          </cell>
          <cell r="I9861">
            <v>34.369999999999997</v>
          </cell>
          <cell r="J9861">
            <v>11.09</v>
          </cell>
          <cell r="K9861" t="str">
            <v>HiRatio</v>
          </cell>
          <cell r="L9861">
            <v>198233.94</v>
          </cell>
          <cell r="M9861" t="str">
            <v>Owner-Occupied</v>
          </cell>
          <cell r="N9861">
            <v>0</v>
          </cell>
          <cell r="O9861">
            <v>43831</v>
          </cell>
          <cell r="P9861" t="str">
            <v>Current</v>
          </cell>
        </row>
        <row r="9862">
          <cell r="B9862">
            <v>40851</v>
          </cell>
          <cell r="C9862">
            <v>62</v>
          </cell>
          <cell r="D9862" t="str">
            <v>ON</v>
          </cell>
          <cell r="E9862" t="str">
            <v>Purchase</v>
          </cell>
          <cell r="F9862" t="str">
            <v>Fixed</v>
          </cell>
          <cell r="I9862">
            <v>39.590000000000003</v>
          </cell>
          <cell r="J9862">
            <v>33.81</v>
          </cell>
          <cell r="K9862" t="str">
            <v>HiRatio</v>
          </cell>
          <cell r="L9862">
            <v>297838.13</v>
          </cell>
          <cell r="M9862" t="str">
            <v>Owner-Occupied</v>
          </cell>
          <cell r="N9862">
            <v>0</v>
          </cell>
          <cell r="O9862">
            <v>43831</v>
          </cell>
          <cell r="P9862" t="str">
            <v>Current</v>
          </cell>
        </row>
        <row r="9863">
          <cell r="B9863">
            <v>41845</v>
          </cell>
          <cell r="C9863">
            <v>30</v>
          </cell>
          <cell r="D9863" t="str">
            <v>AB</v>
          </cell>
          <cell r="E9863" t="str">
            <v>Purchase</v>
          </cell>
          <cell r="F9863" t="str">
            <v>Fixed</v>
          </cell>
          <cell r="I9863">
            <v>38.880000000000003</v>
          </cell>
          <cell r="J9863">
            <v>37.479999999999997</v>
          </cell>
          <cell r="K9863" t="str">
            <v>HiRatio</v>
          </cell>
          <cell r="L9863">
            <v>266314.71999999997</v>
          </cell>
          <cell r="M9863" t="str">
            <v>Owner-Occupied</v>
          </cell>
          <cell r="N9863">
            <v>0</v>
          </cell>
          <cell r="O9863">
            <v>43831</v>
          </cell>
          <cell r="P9863" t="str">
            <v>Current</v>
          </cell>
        </row>
        <row r="9864">
          <cell r="B9864">
            <v>42185</v>
          </cell>
          <cell r="C9864">
            <v>19</v>
          </cell>
          <cell r="D9864" t="str">
            <v>AB</v>
          </cell>
          <cell r="E9864" t="str">
            <v>Purchase</v>
          </cell>
          <cell r="F9864" t="str">
            <v>Fixed</v>
          </cell>
          <cell r="I9864">
            <v>30.1</v>
          </cell>
          <cell r="J9864">
            <v>18.07</v>
          </cell>
          <cell r="K9864" t="str">
            <v>HiRatio</v>
          </cell>
          <cell r="L9864">
            <v>292275.73</v>
          </cell>
          <cell r="M9864" t="str">
            <v>Owner-Occupied</v>
          </cell>
          <cell r="N9864">
            <v>0</v>
          </cell>
          <cell r="O9864">
            <v>43831</v>
          </cell>
          <cell r="P9864" t="str">
            <v>Current</v>
          </cell>
        </row>
        <row r="9865">
          <cell r="B9865">
            <v>41004</v>
          </cell>
          <cell r="C9865">
            <v>57</v>
          </cell>
          <cell r="D9865" t="str">
            <v>ON</v>
          </cell>
          <cell r="E9865" t="str">
            <v>Refinance External</v>
          </cell>
          <cell r="F9865" t="str">
            <v>Fixed</v>
          </cell>
          <cell r="I9865">
            <v>35.89</v>
          </cell>
          <cell r="J9865">
            <v>35.89</v>
          </cell>
          <cell r="K9865" t="str">
            <v>Conv</v>
          </cell>
          <cell r="L9865">
            <v>0</v>
          </cell>
          <cell r="M9865" t="str">
            <v>Owner-Occupied</v>
          </cell>
          <cell r="N9865">
            <v>4</v>
          </cell>
          <cell r="O9865">
            <v>41395</v>
          </cell>
          <cell r="P9865" t="str">
            <v>Current</v>
          </cell>
        </row>
        <row r="9866">
          <cell r="B9866">
            <v>40851</v>
          </cell>
          <cell r="C9866">
            <v>62</v>
          </cell>
          <cell r="D9866" t="str">
            <v>ON</v>
          </cell>
          <cell r="E9866" t="str">
            <v>Purchase</v>
          </cell>
          <cell r="F9866" t="str">
            <v>Fixed</v>
          </cell>
          <cell r="I9866">
            <v>15.21</v>
          </cell>
          <cell r="J9866">
            <v>14.63</v>
          </cell>
          <cell r="K9866" t="str">
            <v>Conv</v>
          </cell>
          <cell r="L9866">
            <v>0</v>
          </cell>
          <cell r="M9866" t="str">
            <v>Owner-Occupied</v>
          </cell>
          <cell r="N9866">
            <v>4</v>
          </cell>
          <cell r="O9866">
            <v>41773</v>
          </cell>
          <cell r="P9866" t="str">
            <v>Current</v>
          </cell>
        </row>
        <row r="9867">
          <cell r="B9867">
            <v>40942</v>
          </cell>
          <cell r="C9867">
            <v>59</v>
          </cell>
          <cell r="D9867" t="str">
            <v>AB</v>
          </cell>
          <cell r="E9867" t="str">
            <v>Refinance Existing Client</v>
          </cell>
          <cell r="F9867" t="str">
            <v>Fixed</v>
          </cell>
          <cell r="I9867">
            <v>42.51</v>
          </cell>
          <cell r="J9867">
            <v>30.1</v>
          </cell>
          <cell r="K9867" t="str">
            <v>Conv</v>
          </cell>
          <cell r="L9867">
            <v>279504.93</v>
          </cell>
          <cell r="M9867" t="str">
            <v>Owner-Occupied</v>
          </cell>
          <cell r="N9867">
            <v>0</v>
          </cell>
          <cell r="O9867">
            <v>43831</v>
          </cell>
          <cell r="P9867" t="str">
            <v>Current</v>
          </cell>
        </row>
        <row r="9868">
          <cell r="B9868">
            <v>42160</v>
          </cell>
          <cell r="C9868">
            <v>19</v>
          </cell>
          <cell r="D9868" t="str">
            <v>SK</v>
          </cell>
          <cell r="E9868" t="str">
            <v>Purchase</v>
          </cell>
          <cell r="F9868" t="str">
            <v>ARM</v>
          </cell>
          <cell r="I9868">
            <v>38.42</v>
          </cell>
          <cell r="J9868">
            <v>10.6</v>
          </cell>
          <cell r="K9868" t="str">
            <v>Conv</v>
          </cell>
          <cell r="L9868">
            <v>137616.60999999999</v>
          </cell>
          <cell r="M9868" t="str">
            <v>Second Home</v>
          </cell>
          <cell r="N9868">
            <v>0</v>
          </cell>
          <cell r="O9868">
            <v>43831</v>
          </cell>
          <cell r="P9868" t="str">
            <v>Current</v>
          </cell>
        </row>
        <row r="9869">
          <cell r="B9869">
            <v>41752</v>
          </cell>
          <cell r="C9869">
            <v>33</v>
          </cell>
          <cell r="D9869" t="str">
            <v>ON</v>
          </cell>
          <cell r="E9869" t="str">
            <v>Transfer</v>
          </cell>
          <cell r="F9869" t="str">
            <v>Fixed</v>
          </cell>
          <cell r="I9869">
            <v>25.88</v>
          </cell>
          <cell r="J9869">
            <v>18.760000000000002</v>
          </cell>
          <cell r="K9869" t="str">
            <v>Conv</v>
          </cell>
          <cell r="L9869">
            <v>215549.93</v>
          </cell>
          <cell r="M9869" t="str">
            <v>Owner-Occupied</v>
          </cell>
          <cell r="N9869">
            <v>0</v>
          </cell>
          <cell r="O9869">
            <v>43831</v>
          </cell>
          <cell r="P9869" t="str">
            <v>Current</v>
          </cell>
        </row>
        <row r="9870">
          <cell r="B9870">
            <v>40749</v>
          </cell>
          <cell r="C9870">
            <v>66</v>
          </cell>
          <cell r="D9870" t="str">
            <v>ON</v>
          </cell>
          <cell r="E9870" t="str">
            <v>Purchase</v>
          </cell>
          <cell r="F9870" t="str">
            <v>ARM</v>
          </cell>
          <cell r="I9870">
            <v>36.380000000000003</v>
          </cell>
          <cell r="J9870">
            <v>15.19</v>
          </cell>
          <cell r="K9870" t="str">
            <v>HiRatio</v>
          </cell>
          <cell r="L9870">
            <v>0</v>
          </cell>
          <cell r="M9870" t="str">
            <v>Owner-Occupied</v>
          </cell>
          <cell r="N9870">
            <v>4</v>
          </cell>
          <cell r="O9870">
            <v>41568</v>
          </cell>
          <cell r="P9870" t="str">
            <v>Current</v>
          </cell>
        </row>
        <row r="9871">
          <cell r="B9871">
            <v>41964</v>
          </cell>
          <cell r="C9871">
            <v>26</v>
          </cell>
          <cell r="D9871" t="str">
            <v>AB</v>
          </cell>
          <cell r="E9871" t="str">
            <v>Purchase</v>
          </cell>
          <cell r="F9871" t="str">
            <v>Fixed</v>
          </cell>
          <cell r="I9871">
            <v>41.53</v>
          </cell>
          <cell r="J9871">
            <v>38.19</v>
          </cell>
          <cell r="K9871" t="str">
            <v>Conv</v>
          </cell>
          <cell r="L9871">
            <v>378572.58</v>
          </cell>
          <cell r="M9871" t="str">
            <v>Owner-Occupied</v>
          </cell>
          <cell r="N9871">
            <v>0</v>
          </cell>
          <cell r="O9871">
            <v>43831</v>
          </cell>
          <cell r="P9871" t="str">
            <v>Current</v>
          </cell>
        </row>
        <row r="9872">
          <cell r="B9872">
            <v>40724</v>
          </cell>
          <cell r="C9872">
            <v>67</v>
          </cell>
          <cell r="D9872" t="str">
            <v>ON</v>
          </cell>
          <cell r="E9872" t="str">
            <v>Refinance External</v>
          </cell>
          <cell r="F9872" t="str">
            <v>Fixed</v>
          </cell>
          <cell r="I9872">
            <v>38.24</v>
          </cell>
          <cell r="J9872">
            <v>25.85</v>
          </cell>
          <cell r="K9872" t="str">
            <v>HiRatio</v>
          </cell>
          <cell r="L9872">
            <v>0</v>
          </cell>
          <cell r="M9872" t="str">
            <v>Owner-Occupied</v>
          </cell>
          <cell r="N9872">
            <v>4</v>
          </cell>
          <cell r="O9872">
            <v>41610</v>
          </cell>
          <cell r="P9872" t="str">
            <v>Current</v>
          </cell>
        </row>
        <row r="9873">
          <cell r="B9873">
            <v>41985</v>
          </cell>
          <cell r="C9873">
            <v>25</v>
          </cell>
          <cell r="D9873" t="str">
            <v>BC</v>
          </cell>
          <cell r="E9873" t="str">
            <v>Transfer</v>
          </cell>
          <cell r="F9873" t="str">
            <v>Fixed</v>
          </cell>
          <cell r="I9873">
            <v>26.06</v>
          </cell>
          <cell r="J9873">
            <v>25.19</v>
          </cell>
          <cell r="K9873" t="str">
            <v>Conv</v>
          </cell>
          <cell r="L9873">
            <v>277903.95</v>
          </cell>
          <cell r="M9873" t="str">
            <v>Owner-Occupied</v>
          </cell>
          <cell r="N9873">
            <v>0</v>
          </cell>
          <cell r="O9873">
            <v>43831</v>
          </cell>
          <cell r="P9873" t="str">
            <v>Current</v>
          </cell>
        </row>
        <row r="9874">
          <cell r="B9874">
            <v>40997</v>
          </cell>
          <cell r="C9874">
            <v>58</v>
          </cell>
          <cell r="D9874" t="str">
            <v>BC</v>
          </cell>
          <cell r="E9874" t="str">
            <v>Purchase</v>
          </cell>
          <cell r="F9874" t="str">
            <v>Fixed</v>
          </cell>
          <cell r="I9874">
            <v>37.770000000000003</v>
          </cell>
          <cell r="J9874">
            <v>26.64</v>
          </cell>
          <cell r="K9874" t="str">
            <v>HiRatio</v>
          </cell>
          <cell r="L9874">
            <v>516892.45</v>
          </cell>
          <cell r="M9874" t="str">
            <v>Owner-Occupied</v>
          </cell>
          <cell r="N9874">
            <v>0</v>
          </cell>
          <cell r="O9874">
            <v>43831</v>
          </cell>
          <cell r="P9874" t="str">
            <v>Current</v>
          </cell>
        </row>
        <row r="9875">
          <cell r="B9875">
            <v>40773</v>
          </cell>
          <cell r="C9875">
            <v>65</v>
          </cell>
          <cell r="D9875" t="str">
            <v>AB</v>
          </cell>
          <cell r="E9875" t="str">
            <v>Purchase</v>
          </cell>
          <cell r="F9875" t="str">
            <v>Fixed</v>
          </cell>
          <cell r="I9875">
            <v>32.619999999999997</v>
          </cell>
          <cell r="J9875">
            <v>30.99</v>
          </cell>
          <cell r="K9875" t="str">
            <v>Conv</v>
          </cell>
          <cell r="L9875">
            <v>0</v>
          </cell>
          <cell r="M9875" t="str">
            <v>Owner-Occupied</v>
          </cell>
          <cell r="N9875">
            <v>4</v>
          </cell>
          <cell r="O9875">
            <v>42066</v>
          </cell>
          <cell r="P9875" t="str">
            <v>Current</v>
          </cell>
        </row>
        <row r="9876">
          <cell r="B9876">
            <v>42125</v>
          </cell>
          <cell r="C9876">
            <v>20</v>
          </cell>
          <cell r="D9876" t="str">
            <v>ON</v>
          </cell>
          <cell r="E9876" t="str">
            <v>Refinance External</v>
          </cell>
          <cell r="F9876" t="str">
            <v>ARM</v>
          </cell>
          <cell r="I9876">
            <v>23.92</v>
          </cell>
          <cell r="J9876">
            <v>23.18</v>
          </cell>
          <cell r="K9876" t="str">
            <v>Conv</v>
          </cell>
          <cell r="L9876">
            <v>188175.4</v>
          </cell>
          <cell r="M9876" t="str">
            <v>Owner-Occupied</v>
          </cell>
          <cell r="N9876">
            <v>0</v>
          </cell>
          <cell r="O9876">
            <v>43831</v>
          </cell>
          <cell r="P9876" t="str">
            <v>Current</v>
          </cell>
        </row>
        <row r="9877">
          <cell r="B9877">
            <v>40599</v>
          </cell>
          <cell r="C9877">
            <v>71</v>
          </cell>
          <cell r="D9877" t="str">
            <v>ON</v>
          </cell>
          <cell r="E9877" t="str">
            <v>Refinance External</v>
          </cell>
          <cell r="F9877" t="str">
            <v>Fixed</v>
          </cell>
          <cell r="I9877">
            <v>37.61</v>
          </cell>
          <cell r="J9877">
            <v>19.95</v>
          </cell>
          <cell r="K9877" t="str">
            <v>HiRatio</v>
          </cell>
          <cell r="L9877">
            <v>0</v>
          </cell>
          <cell r="M9877" t="str">
            <v>Owner-Occupied</v>
          </cell>
          <cell r="N9877">
            <v>4</v>
          </cell>
          <cell r="O9877">
            <v>41716</v>
          </cell>
          <cell r="P9877" t="str">
            <v>Current</v>
          </cell>
        </row>
        <row r="9878">
          <cell r="B9878">
            <v>42335</v>
          </cell>
          <cell r="C9878">
            <v>14</v>
          </cell>
          <cell r="D9878" t="str">
            <v>BC</v>
          </cell>
          <cell r="E9878" t="str">
            <v>Purchase</v>
          </cell>
          <cell r="F9878" t="str">
            <v>ARM</v>
          </cell>
          <cell r="I9878">
            <v>28.6</v>
          </cell>
          <cell r="J9878">
            <v>13.46</v>
          </cell>
          <cell r="K9878" t="str">
            <v>HiRatio</v>
          </cell>
          <cell r="L9878">
            <v>0</v>
          </cell>
          <cell r="M9878" t="str">
            <v>Owner-Occupied</v>
          </cell>
          <cell r="N9878">
            <v>4</v>
          </cell>
          <cell r="O9878">
            <v>42681</v>
          </cell>
          <cell r="P9878" t="str">
            <v>Current</v>
          </cell>
        </row>
        <row r="9879">
          <cell r="B9879">
            <v>40669</v>
          </cell>
          <cell r="C9879">
            <v>68</v>
          </cell>
          <cell r="D9879" t="str">
            <v>AB</v>
          </cell>
          <cell r="E9879" t="str">
            <v>Transfer</v>
          </cell>
          <cell r="F9879" t="str">
            <v>Fixed</v>
          </cell>
          <cell r="I9879">
            <v>33.82</v>
          </cell>
          <cell r="J9879">
            <v>21.89</v>
          </cell>
          <cell r="K9879" t="str">
            <v>Conv</v>
          </cell>
          <cell r="L9879">
            <v>168692</v>
          </cell>
          <cell r="M9879" t="str">
            <v>Owner-Occupied</v>
          </cell>
          <cell r="N9879">
            <v>0</v>
          </cell>
          <cell r="O9879">
            <v>43831</v>
          </cell>
          <cell r="P9879" t="str">
            <v>Current</v>
          </cell>
        </row>
        <row r="9880">
          <cell r="B9880">
            <v>40819</v>
          </cell>
          <cell r="C9880">
            <v>63</v>
          </cell>
          <cell r="D9880" t="str">
            <v>AB</v>
          </cell>
          <cell r="E9880" t="str">
            <v>Purchase</v>
          </cell>
          <cell r="F9880" t="str">
            <v>Fixed</v>
          </cell>
          <cell r="I9880">
            <v>30.4</v>
          </cell>
          <cell r="J9880">
            <v>14.7</v>
          </cell>
          <cell r="K9880" t="str">
            <v>Conv</v>
          </cell>
          <cell r="L9880">
            <v>0</v>
          </cell>
          <cell r="M9880" t="str">
            <v>Owner-Occupied</v>
          </cell>
          <cell r="N9880">
            <v>4</v>
          </cell>
          <cell r="O9880">
            <v>42276</v>
          </cell>
          <cell r="P9880" t="str">
            <v>Current</v>
          </cell>
        </row>
        <row r="9881">
          <cell r="B9881">
            <v>41033</v>
          </cell>
          <cell r="C9881">
            <v>56</v>
          </cell>
          <cell r="D9881" t="str">
            <v>AB</v>
          </cell>
          <cell r="E9881" t="str">
            <v>Purchase</v>
          </cell>
          <cell r="F9881" t="str">
            <v>Fixed</v>
          </cell>
          <cell r="I9881">
            <v>40.07</v>
          </cell>
          <cell r="J9881">
            <v>33.08</v>
          </cell>
          <cell r="K9881" t="str">
            <v>HiRatio</v>
          </cell>
          <cell r="L9881">
            <v>317662.34000000003</v>
          </cell>
          <cell r="M9881" t="str">
            <v>Owner-Occupied</v>
          </cell>
          <cell r="N9881">
            <v>0</v>
          </cell>
          <cell r="O9881">
            <v>43831</v>
          </cell>
          <cell r="P9881" t="str">
            <v>Current</v>
          </cell>
        </row>
        <row r="9882">
          <cell r="B9882">
            <v>40878</v>
          </cell>
          <cell r="C9882">
            <v>61</v>
          </cell>
          <cell r="D9882" t="str">
            <v>ON</v>
          </cell>
          <cell r="E9882" t="str">
            <v>Purchase</v>
          </cell>
          <cell r="F9882" t="str">
            <v>Fixed</v>
          </cell>
          <cell r="I9882">
            <v>23.62</v>
          </cell>
          <cell r="J9882">
            <v>22.06</v>
          </cell>
          <cell r="K9882" t="str">
            <v>HiRatio</v>
          </cell>
          <cell r="L9882">
            <v>0</v>
          </cell>
          <cell r="M9882" t="str">
            <v>Owner-Occupied</v>
          </cell>
          <cell r="N9882">
            <v>4</v>
          </cell>
          <cell r="O9882">
            <v>42180</v>
          </cell>
          <cell r="P9882" t="str">
            <v>Current</v>
          </cell>
        </row>
        <row r="9883">
          <cell r="B9883">
            <v>41012</v>
          </cell>
          <cell r="C9883">
            <v>57</v>
          </cell>
          <cell r="D9883" t="str">
            <v>SK</v>
          </cell>
          <cell r="E9883" t="str">
            <v>Purchase</v>
          </cell>
          <cell r="F9883" t="str">
            <v>Fixed</v>
          </cell>
          <cell r="I9883">
            <v>27.75</v>
          </cell>
          <cell r="J9883">
            <v>27.56</v>
          </cell>
          <cell r="K9883" t="str">
            <v>Conv</v>
          </cell>
          <cell r="L9883">
            <v>175240.85</v>
          </cell>
          <cell r="M9883" t="str">
            <v>Owner-Occupied</v>
          </cell>
          <cell r="N9883">
            <v>0</v>
          </cell>
          <cell r="O9883">
            <v>43831</v>
          </cell>
          <cell r="P9883" t="str">
            <v>Current</v>
          </cell>
        </row>
        <row r="9884">
          <cell r="B9884">
            <v>41152</v>
          </cell>
          <cell r="C9884">
            <v>53</v>
          </cell>
          <cell r="D9884" t="str">
            <v>AB</v>
          </cell>
          <cell r="E9884" t="str">
            <v>Purchase</v>
          </cell>
          <cell r="F9884" t="str">
            <v>Fixed</v>
          </cell>
          <cell r="I9884">
            <v>37.869999999999997</v>
          </cell>
          <cell r="J9884">
            <v>8.0399999999999991</v>
          </cell>
          <cell r="K9884" t="str">
            <v>Conv</v>
          </cell>
          <cell r="L9884">
            <v>0</v>
          </cell>
          <cell r="M9884" t="str">
            <v>Rental</v>
          </cell>
          <cell r="N9884">
            <v>4</v>
          </cell>
          <cell r="O9884">
            <v>41932</v>
          </cell>
          <cell r="P9884" t="str">
            <v>Current</v>
          </cell>
        </row>
        <row r="9885">
          <cell r="B9885">
            <v>42156</v>
          </cell>
          <cell r="C9885">
            <v>19</v>
          </cell>
          <cell r="D9885" t="str">
            <v>ON</v>
          </cell>
          <cell r="E9885" t="str">
            <v>Refinance External</v>
          </cell>
          <cell r="F9885" t="str">
            <v>ARM</v>
          </cell>
          <cell r="I9885">
            <v>23.35</v>
          </cell>
          <cell r="J9885">
            <v>14.22</v>
          </cell>
          <cell r="K9885" t="str">
            <v>Conv</v>
          </cell>
          <cell r="L9885">
            <v>334659.62</v>
          </cell>
          <cell r="M9885" t="str">
            <v>Owner-Occupied</v>
          </cell>
          <cell r="N9885">
            <v>0</v>
          </cell>
          <cell r="O9885">
            <v>43831</v>
          </cell>
          <cell r="P9885" t="str">
            <v>Current</v>
          </cell>
        </row>
        <row r="9886">
          <cell r="B9886">
            <v>42251</v>
          </cell>
          <cell r="C9886">
            <v>16</v>
          </cell>
          <cell r="D9886" t="str">
            <v>SK</v>
          </cell>
          <cell r="E9886" t="str">
            <v>Purchase</v>
          </cell>
          <cell r="F9886" t="str">
            <v>ARM</v>
          </cell>
          <cell r="I9886">
            <v>35.119999999999997</v>
          </cell>
          <cell r="J9886">
            <v>26.41</v>
          </cell>
          <cell r="K9886" t="str">
            <v>HiRatio</v>
          </cell>
          <cell r="L9886">
            <v>304630.34999999998</v>
          </cell>
          <cell r="M9886" t="str">
            <v>Owner-Occupied</v>
          </cell>
          <cell r="N9886">
            <v>0</v>
          </cell>
          <cell r="O9886">
            <v>43831</v>
          </cell>
          <cell r="P9886" t="str">
            <v>Current</v>
          </cell>
        </row>
        <row r="9887">
          <cell r="B9887">
            <v>42684</v>
          </cell>
          <cell r="C9887">
            <v>2</v>
          </cell>
          <cell r="D9887" t="str">
            <v>AB</v>
          </cell>
          <cell r="E9887" t="str">
            <v>Purchase</v>
          </cell>
          <cell r="F9887" t="str">
            <v>Fixed</v>
          </cell>
          <cell r="I9887">
            <v>33.17</v>
          </cell>
          <cell r="J9887">
            <v>26.25</v>
          </cell>
          <cell r="K9887" t="str">
            <v>HiRatio</v>
          </cell>
          <cell r="L9887">
            <v>374216.99</v>
          </cell>
          <cell r="M9887" t="str">
            <v>Owner-Occupied</v>
          </cell>
          <cell r="N9887">
            <v>0</v>
          </cell>
          <cell r="O9887">
            <v>43831</v>
          </cell>
          <cell r="P9887" t="str">
            <v>Current</v>
          </cell>
        </row>
        <row r="9888">
          <cell r="B9888">
            <v>40932</v>
          </cell>
          <cell r="C9888">
            <v>60</v>
          </cell>
          <cell r="D9888" t="str">
            <v>ON</v>
          </cell>
          <cell r="E9888" t="str">
            <v>Purchase</v>
          </cell>
          <cell r="F9888" t="str">
            <v>Fixed</v>
          </cell>
          <cell r="I9888">
            <v>34.74</v>
          </cell>
          <cell r="J9888">
            <v>22.51</v>
          </cell>
          <cell r="K9888" t="str">
            <v>HiRatio</v>
          </cell>
          <cell r="L9888">
            <v>0</v>
          </cell>
          <cell r="M9888" t="str">
            <v>Owner-Occupied</v>
          </cell>
          <cell r="N9888">
            <v>4</v>
          </cell>
          <cell r="O9888">
            <v>42221</v>
          </cell>
          <cell r="P9888" t="str">
            <v>Current</v>
          </cell>
        </row>
        <row r="9889">
          <cell r="B9889">
            <v>40928</v>
          </cell>
          <cell r="C9889">
            <v>60</v>
          </cell>
          <cell r="D9889" t="str">
            <v>AB</v>
          </cell>
          <cell r="E9889" t="str">
            <v>Refinance External</v>
          </cell>
          <cell r="F9889" t="str">
            <v>ARM</v>
          </cell>
          <cell r="I9889">
            <v>27.18</v>
          </cell>
          <cell r="J9889">
            <v>27.18</v>
          </cell>
          <cell r="K9889" t="str">
            <v>Conv</v>
          </cell>
          <cell r="L9889">
            <v>166536.1</v>
          </cell>
          <cell r="M9889" t="str">
            <v>Owner-Occupied</v>
          </cell>
          <cell r="N9889">
            <v>0</v>
          </cell>
          <cell r="O9889">
            <v>43831</v>
          </cell>
          <cell r="P9889" t="str">
            <v>Current</v>
          </cell>
        </row>
        <row r="9890">
          <cell r="B9890">
            <v>42233</v>
          </cell>
          <cell r="C9890">
            <v>17</v>
          </cell>
          <cell r="D9890" t="str">
            <v>ON</v>
          </cell>
          <cell r="E9890" t="str">
            <v>Refinance External</v>
          </cell>
          <cell r="F9890" t="str">
            <v>ARM</v>
          </cell>
          <cell r="I9890">
            <v>18.3</v>
          </cell>
          <cell r="J9890">
            <v>17.14</v>
          </cell>
          <cell r="K9890" t="str">
            <v>Conv</v>
          </cell>
          <cell r="L9890">
            <v>450827.55</v>
          </cell>
          <cell r="M9890" t="str">
            <v>Owner-Occupied</v>
          </cell>
          <cell r="N9890">
            <v>0</v>
          </cell>
          <cell r="O9890">
            <v>43831</v>
          </cell>
          <cell r="P9890" t="str">
            <v>Current</v>
          </cell>
        </row>
        <row r="9891">
          <cell r="B9891">
            <v>40931</v>
          </cell>
          <cell r="C9891">
            <v>60</v>
          </cell>
          <cell r="D9891" t="str">
            <v>ON</v>
          </cell>
          <cell r="E9891" t="str">
            <v>Refinance External</v>
          </cell>
          <cell r="F9891" t="str">
            <v>Fixed</v>
          </cell>
          <cell r="I9891">
            <v>41.75</v>
          </cell>
          <cell r="J9891">
            <v>31.63</v>
          </cell>
          <cell r="K9891" t="str">
            <v>HiRatio</v>
          </cell>
          <cell r="L9891">
            <v>0</v>
          </cell>
          <cell r="M9891" t="str">
            <v>Owner-Occupied</v>
          </cell>
          <cell r="N9891">
            <v>4</v>
          </cell>
          <cell r="O9891">
            <v>42398</v>
          </cell>
          <cell r="P9891" t="str">
            <v>Current</v>
          </cell>
        </row>
        <row r="9892">
          <cell r="B9892">
            <v>40757</v>
          </cell>
          <cell r="C9892">
            <v>65</v>
          </cell>
          <cell r="D9892" t="str">
            <v>AB</v>
          </cell>
          <cell r="E9892" t="str">
            <v>Refinance External</v>
          </cell>
          <cell r="F9892" t="str">
            <v>Fixed</v>
          </cell>
          <cell r="I9892">
            <v>34.61</v>
          </cell>
          <cell r="J9892">
            <v>21.77</v>
          </cell>
          <cell r="K9892" t="str">
            <v>Conv</v>
          </cell>
          <cell r="L9892">
            <v>0</v>
          </cell>
          <cell r="M9892" t="str">
            <v>Owner-Occupied</v>
          </cell>
          <cell r="N9892">
            <v>4</v>
          </cell>
          <cell r="O9892">
            <v>41822</v>
          </cell>
          <cell r="P9892" t="str">
            <v>Current</v>
          </cell>
        </row>
        <row r="9893">
          <cell r="B9893">
            <v>40800</v>
          </cell>
          <cell r="C9893">
            <v>64</v>
          </cell>
          <cell r="D9893" t="str">
            <v>AB</v>
          </cell>
          <cell r="E9893" t="str">
            <v>Purchase</v>
          </cell>
          <cell r="F9893" t="str">
            <v>Fixed</v>
          </cell>
          <cell r="I9893">
            <v>41.17</v>
          </cell>
          <cell r="J9893">
            <v>38.9</v>
          </cell>
          <cell r="K9893" t="str">
            <v>HiRatio</v>
          </cell>
          <cell r="L9893">
            <v>256534.21</v>
          </cell>
          <cell r="M9893" t="str">
            <v>Owner-Occupied</v>
          </cell>
          <cell r="N9893">
            <v>0</v>
          </cell>
          <cell r="O9893">
            <v>43831</v>
          </cell>
          <cell r="P9893" t="str">
            <v>Current</v>
          </cell>
        </row>
        <row r="9894">
          <cell r="B9894">
            <v>40877</v>
          </cell>
          <cell r="C9894">
            <v>62</v>
          </cell>
          <cell r="D9894" t="str">
            <v>AB</v>
          </cell>
          <cell r="E9894" t="str">
            <v>Purchase</v>
          </cell>
          <cell r="F9894" t="str">
            <v>Fixed</v>
          </cell>
          <cell r="I9894">
            <v>40.11</v>
          </cell>
          <cell r="J9894">
            <v>33.299999999999997</v>
          </cell>
          <cell r="K9894" t="str">
            <v>HiRatio</v>
          </cell>
          <cell r="L9894">
            <v>177769.47</v>
          </cell>
          <cell r="M9894" t="str">
            <v>Owner-Occupied</v>
          </cell>
          <cell r="N9894">
            <v>0</v>
          </cell>
          <cell r="O9894">
            <v>43831</v>
          </cell>
          <cell r="P9894" t="str">
            <v>Current</v>
          </cell>
        </row>
        <row r="9895">
          <cell r="B9895">
            <v>42410</v>
          </cell>
          <cell r="C9895">
            <v>11</v>
          </cell>
          <cell r="D9895" t="str">
            <v>ON</v>
          </cell>
          <cell r="E9895" t="str">
            <v>Refinance External</v>
          </cell>
          <cell r="F9895" t="str">
            <v>ARM</v>
          </cell>
          <cell r="I9895">
            <v>39.24</v>
          </cell>
          <cell r="J9895">
            <v>23.54</v>
          </cell>
          <cell r="K9895" t="str">
            <v>Conv</v>
          </cell>
          <cell r="L9895">
            <v>0</v>
          </cell>
          <cell r="M9895" t="str">
            <v>Owner-Occupied</v>
          </cell>
          <cell r="N9895">
            <v>4</v>
          </cell>
          <cell r="O9895">
            <v>42550</v>
          </cell>
          <cell r="P9895" t="str">
            <v>Current</v>
          </cell>
        </row>
        <row r="9896">
          <cell r="B9896">
            <v>42453</v>
          </cell>
          <cell r="C9896">
            <v>10</v>
          </cell>
          <cell r="D9896" t="str">
            <v>ON</v>
          </cell>
          <cell r="E9896" t="str">
            <v>Purchase</v>
          </cell>
          <cell r="F9896" t="str">
            <v>Fixed</v>
          </cell>
          <cell r="I9896">
            <v>23.18</v>
          </cell>
          <cell r="J9896">
            <v>18.670000000000002</v>
          </cell>
          <cell r="K9896" t="str">
            <v>Conv</v>
          </cell>
          <cell r="L9896">
            <v>269583.62</v>
          </cell>
          <cell r="M9896" t="str">
            <v>Owner-Occupied</v>
          </cell>
          <cell r="N9896">
            <v>0</v>
          </cell>
          <cell r="O9896">
            <v>43831</v>
          </cell>
          <cell r="P9896" t="str">
            <v>Current</v>
          </cell>
        </row>
        <row r="9897">
          <cell r="B9897">
            <v>41486</v>
          </cell>
          <cell r="C9897">
            <v>42</v>
          </cell>
          <cell r="D9897" t="str">
            <v>NB</v>
          </cell>
          <cell r="E9897" t="str">
            <v>Purchase with Improvements</v>
          </cell>
          <cell r="F9897" t="str">
            <v>Fixed</v>
          </cell>
          <cell r="I9897">
            <v>35.51</v>
          </cell>
          <cell r="J9897">
            <v>27.73</v>
          </cell>
          <cell r="K9897" t="str">
            <v>HiRatio</v>
          </cell>
          <cell r="L9897">
            <v>96678.03</v>
          </cell>
          <cell r="M9897" t="str">
            <v>Owner-Occupied</v>
          </cell>
          <cell r="N9897">
            <v>0</v>
          </cell>
          <cell r="O9897">
            <v>43831</v>
          </cell>
          <cell r="P9897" t="str">
            <v>Current</v>
          </cell>
        </row>
        <row r="9898">
          <cell r="B9898">
            <v>40998</v>
          </cell>
          <cell r="C9898">
            <v>58</v>
          </cell>
          <cell r="D9898" t="str">
            <v>ON</v>
          </cell>
          <cell r="E9898" t="str">
            <v>Purchase</v>
          </cell>
          <cell r="F9898" t="str">
            <v>Fixed</v>
          </cell>
          <cell r="I9898">
            <v>41.1</v>
          </cell>
          <cell r="J9898">
            <v>10.52</v>
          </cell>
          <cell r="K9898" t="str">
            <v>HiRatio</v>
          </cell>
          <cell r="L9898">
            <v>0</v>
          </cell>
          <cell r="M9898" t="str">
            <v>Owner-Occupied</v>
          </cell>
          <cell r="N9898">
            <v>4</v>
          </cell>
          <cell r="O9898">
            <v>42249</v>
          </cell>
          <cell r="P9898" t="str">
            <v>Current</v>
          </cell>
        </row>
        <row r="9899">
          <cell r="B9899">
            <v>40519</v>
          </cell>
          <cell r="C9899">
            <v>73</v>
          </cell>
          <cell r="D9899" t="str">
            <v>ON</v>
          </cell>
          <cell r="E9899" t="str">
            <v>Purchase</v>
          </cell>
          <cell r="F9899" t="str">
            <v>Fixed</v>
          </cell>
          <cell r="I9899">
            <v>44.96</v>
          </cell>
          <cell r="J9899">
            <v>44.16</v>
          </cell>
          <cell r="K9899" t="str">
            <v>Conv</v>
          </cell>
          <cell r="L9899">
            <v>0</v>
          </cell>
          <cell r="M9899" t="str">
            <v>Owner-Occupied</v>
          </cell>
          <cell r="N9899">
            <v>4</v>
          </cell>
          <cell r="O9899">
            <v>42349</v>
          </cell>
          <cell r="P9899" t="str">
            <v>Current</v>
          </cell>
        </row>
        <row r="9900">
          <cell r="B9900">
            <v>42296</v>
          </cell>
          <cell r="C9900">
            <v>15</v>
          </cell>
          <cell r="D9900" t="str">
            <v>ON</v>
          </cell>
          <cell r="E9900" t="str">
            <v>Refinance External</v>
          </cell>
          <cell r="F9900" t="str">
            <v>ARM</v>
          </cell>
          <cell r="I9900">
            <v>28.11</v>
          </cell>
          <cell r="J9900">
            <v>24.35</v>
          </cell>
          <cell r="K9900" t="str">
            <v>Conv</v>
          </cell>
          <cell r="L9900">
            <v>322947.34999999998</v>
          </cell>
          <cell r="M9900" t="str">
            <v>Owner-Occupied</v>
          </cell>
          <cell r="N9900">
            <v>0</v>
          </cell>
          <cell r="O9900">
            <v>43831</v>
          </cell>
          <cell r="P9900" t="str">
            <v>Current</v>
          </cell>
        </row>
        <row r="9901">
          <cell r="B9901">
            <v>41884</v>
          </cell>
          <cell r="C9901">
            <v>28</v>
          </cell>
          <cell r="D9901" t="str">
            <v>ON</v>
          </cell>
          <cell r="E9901" t="str">
            <v>Transfer</v>
          </cell>
          <cell r="F9901" t="str">
            <v>ARM</v>
          </cell>
          <cell r="I9901">
            <v>30.28</v>
          </cell>
          <cell r="J9901">
            <v>12.87</v>
          </cell>
          <cell r="K9901" t="str">
            <v>Conv</v>
          </cell>
          <cell r="L9901">
            <v>288948.08</v>
          </cell>
          <cell r="M9901" t="str">
            <v>Owner-Occupied</v>
          </cell>
          <cell r="N9901">
            <v>0</v>
          </cell>
          <cell r="O9901">
            <v>43831</v>
          </cell>
          <cell r="P9901" t="str">
            <v>Current</v>
          </cell>
        </row>
        <row r="9902">
          <cell r="B9902">
            <v>42496</v>
          </cell>
          <cell r="C9902">
            <v>8</v>
          </cell>
          <cell r="D9902" t="str">
            <v>SK</v>
          </cell>
          <cell r="E9902" t="str">
            <v>Purchase</v>
          </cell>
          <cell r="F9902" t="str">
            <v>ARM</v>
          </cell>
          <cell r="I9902">
            <v>30.69</v>
          </cell>
          <cell r="J9902">
            <v>30.69</v>
          </cell>
          <cell r="K9902" t="str">
            <v>Conv</v>
          </cell>
          <cell r="L9902">
            <v>259944.18</v>
          </cell>
          <cell r="M9902" t="str">
            <v>Owner-Occupied</v>
          </cell>
          <cell r="N9902">
            <v>0</v>
          </cell>
          <cell r="O9902">
            <v>43831</v>
          </cell>
          <cell r="P9902" t="str">
            <v>Current</v>
          </cell>
        </row>
        <row r="9903">
          <cell r="B9903">
            <v>42116</v>
          </cell>
          <cell r="C9903">
            <v>21</v>
          </cell>
          <cell r="D9903" t="str">
            <v>ON</v>
          </cell>
          <cell r="E9903" t="str">
            <v>Refinance External</v>
          </cell>
          <cell r="F9903" t="str">
            <v>Fixed</v>
          </cell>
          <cell r="I9903">
            <v>22.46</v>
          </cell>
          <cell r="J9903">
            <v>20.62</v>
          </cell>
          <cell r="K9903" t="str">
            <v>Conv</v>
          </cell>
          <cell r="L9903">
            <v>414008.1</v>
          </cell>
          <cell r="M9903" t="str">
            <v>Owner-Occupied</v>
          </cell>
          <cell r="N9903">
            <v>0</v>
          </cell>
          <cell r="O9903">
            <v>43831</v>
          </cell>
          <cell r="P9903" t="str">
            <v>Current</v>
          </cell>
        </row>
        <row r="9904">
          <cell r="B9904">
            <v>41893</v>
          </cell>
          <cell r="C9904">
            <v>28</v>
          </cell>
          <cell r="D9904" t="str">
            <v>BC</v>
          </cell>
          <cell r="E9904" t="str">
            <v>Purchase</v>
          </cell>
          <cell r="F9904" t="str">
            <v>ARM</v>
          </cell>
          <cell r="I9904">
            <v>25.96</v>
          </cell>
          <cell r="J9904">
            <v>25.8</v>
          </cell>
          <cell r="K9904" t="str">
            <v>Conv</v>
          </cell>
          <cell r="L9904">
            <v>252389.11</v>
          </cell>
          <cell r="M9904" t="str">
            <v>Owner-Occupied</v>
          </cell>
          <cell r="N9904">
            <v>0</v>
          </cell>
          <cell r="O9904">
            <v>43831</v>
          </cell>
          <cell r="P9904" t="str">
            <v>Current</v>
          </cell>
        </row>
        <row r="9905">
          <cell r="B9905">
            <v>40676</v>
          </cell>
          <cell r="C9905">
            <v>68</v>
          </cell>
          <cell r="D9905" t="str">
            <v>ON</v>
          </cell>
          <cell r="E9905" t="str">
            <v>Purchase</v>
          </cell>
          <cell r="F9905" t="str">
            <v>Fixed</v>
          </cell>
          <cell r="I9905">
            <v>34.4</v>
          </cell>
          <cell r="J9905">
            <v>63.05</v>
          </cell>
          <cell r="K9905" t="str">
            <v>Conv</v>
          </cell>
          <cell r="L9905">
            <v>171771.64</v>
          </cell>
          <cell r="M9905" t="str">
            <v>Owner-Occupied</v>
          </cell>
          <cell r="N9905">
            <v>0</v>
          </cell>
          <cell r="O9905">
            <v>43831</v>
          </cell>
          <cell r="P9905" t="str">
            <v>Current</v>
          </cell>
        </row>
        <row r="9906">
          <cell r="B9906">
            <v>41851</v>
          </cell>
          <cell r="C9906">
            <v>30</v>
          </cell>
          <cell r="D9906" t="str">
            <v>ON</v>
          </cell>
          <cell r="E9906" t="str">
            <v>Purchase</v>
          </cell>
          <cell r="F9906" t="str">
            <v>Fixed</v>
          </cell>
          <cell r="I9906">
            <v>38.19</v>
          </cell>
          <cell r="J9906">
            <v>7.26</v>
          </cell>
          <cell r="K9906" t="str">
            <v>Conv</v>
          </cell>
          <cell r="L9906">
            <v>0</v>
          </cell>
          <cell r="M9906" t="str">
            <v>Second Home</v>
          </cell>
          <cell r="N9906">
            <v>4</v>
          </cell>
          <cell r="O9906">
            <v>42682</v>
          </cell>
          <cell r="P9906" t="str">
            <v>Current</v>
          </cell>
        </row>
        <row r="9907">
          <cell r="B9907">
            <v>41928</v>
          </cell>
          <cell r="C9907">
            <v>27</v>
          </cell>
          <cell r="D9907" t="str">
            <v>AB</v>
          </cell>
          <cell r="E9907" t="str">
            <v>Refinance External</v>
          </cell>
          <cell r="F9907" t="str">
            <v>Fixed</v>
          </cell>
          <cell r="I9907">
            <v>37.229999999999997</v>
          </cell>
          <cell r="J9907">
            <v>37.229999999999997</v>
          </cell>
          <cell r="K9907" t="str">
            <v>Conv</v>
          </cell>
          <cell r="L9907">
            <v>131693.29999999999</v>
          </cell>
          <cell r="M9907" t="str">
            <v>Owner-Occupied</v>
          </cell>
          <cell r="N9907">
            <v>0</v>
          </cell>
          <cell r="O9907">
            <v>43831</v>
          </cell>
          <cell r="P9907" t="str">
            <v>Current</v>
          </cell>
        </row>
        <row r="9908">
          <cell r="B9908">
            <v>42530</v>
          </cell>
          <cell r="C9908">
            <v>7</v>
          </cell>
          <cell r="D9908" t="str">
            <v>AB</v>
          </cell>
          <cell r="E9908" t="str">
            <v>Refinance External</v>
          </cell>
          <cell r="F9908" t="str">
            <v>Fixed</v>
          </cell>
          <cell r="I9908">
            <v>29.72</v>
          </cell>
          <cell r="J9908">
            <v>29.45</v>
          </cell>
          <cell r="K9908" t="str">
            <v>Conv</v>
          </cell>
          <cell r="L9908">
            <v>456186.29</v>
          </cell>
          <cell r="M9908" t="str">
            <v>Owner-Occupied</v>
          </cell>
          <cell r="N9908">
            <v>0</v>
          </cell>
          <cell r="O9908">
            <v>43831</v>
          </cell>
          <cell r="P9908" t="str">
            <v>Current</v>
          </cell>
        </row>
        <row r="9909">
          <cell r="B9909">
            <v>42517</v>
          </cell>
          <cell r="C9909">
            <v>8</v>
          </cell>
          <cell r="D9909" t="str">
            <v>ON</v>
          </cell>
          <cell r="E9909" t="str">
            <v>Purchase</v>
          </cell>
          <cell r="F9909" t="str">
            <v>Fixed</v>
          </cell>
          <cell r="I9909">
            <v>25.5</v>
          </cell>
          <cell r="J9909">
            <v>16.149999999999999</v>
          </cell>
          <cell r="K9909" t="str">
            <v>HiRatio</v>
          </cell>
          <cell r="L9909">
            <v>256588.76</v>
          </cell>
          <cell r="M9909" t="str">
            <v>Owner-Occupied</v>
          </cell>
          <cell r="N9909">
            <v>0</v>
          </cell>
          <cell r="O9909">
            <v>43831</v>
          </cell>
          <cell r="P9909" t="str">
            <v>Current</v>
          </cell>
        </row>
        <row r="9910">
          <cell r="B9910">
            <v>41544</v>
          </cell>
          <cell r="C9910">
            <v>40</v>
          </cell>
          <cell r="D9910" t="str">
            <v>ON</v>
          </cell>
          <cell r="E9910" t="str">
            <v>Purchase</v>
          </cell>
          <cell r="F9910" t="str">
            <v>Fixed</v>
          </cell>
          <cell r="I9910">
            <v>37.31</v>
          </cell>
          <cell r="J9910">
            <v>37.01</v>
          </cell>
          <cell r="K9910" t="str">
            <v>Conv</v>
          </cell>
          <cell r="L9910">
            <v>0</v>
          </cell>
          <cell r="M9910" t="str">
            <v>Owner-Occupied</v>
          </cell>
          <cell r="N9910">
            <v>4</v>
          </cell>
          <cell r="O9910">
            <v>42171</v>
          </cell>
          <cell r="P9910" t="str">
            <v>Current</v>
          </cell>
        </row>
        <row r="9911">
          <cell r="B9911">
            <v>41781</v>
          </cell>
          <cell r="C9911">
            <v>32</v>
          </cell>
          <cell r="D9911" t="str">
            <v>NB</v>
          </cell>
          <cell r="E9911" t="str">
            <v>Purchase with Improvements</v>
          </cell>
          <cell r="F9911" t="str">
            <v>Fixed</v>
          </cell>
          <cell r="I9911">
            <v>30.48</v>
          </cell>
          <cell r="J9911">
            <v>21.43</v>
          </cell>
          <cell r="K9911" t="str">
            <v>HiRatio</v>
          </cell>
          <cell r="L9911">
            <v>0</v>
          </cell>
          <cell r="M9911" t="str">
            <v>Owner-Occupied</v>
          </cell>
          <cell r="N9911">
            <v>4</v>
          </cell>
          <cell r="O9911">
            <v>42094</v>
          </cell>
          <cell r="P9911" t="str">
            <v>Current</v>
          </cell>
        </row>
        <row r="9912">
          <cell r="B9912">
            <v>42699</v>
          </cell>
          <cell r="C9912">
            <v>2</v>
          </cell>
          <cell r="D9912" t="str">
            <v>ON</v>
          </cell>
          <cell r="E9912" t="str">
            <v>Purchase</v>
          </cell>
          <cell r="F9912" t="str">
            <v>Fixed</v>
          </cell>
          <cell r="I9912">
            <v>28.97</v>
          </cell>
          <cell r="J9912">
            <v>22.57</v>
          </cell>
          <cell r="K9912" t="str">
            <v>Conv</v>
          </cell>
          <cell r="L9912">
            <v>228537.22</v>
          </cell>
          <cell r="M9912" t="str">
            <v>Owner-Occupied</v>
          </cell>
          <cell r="N9912">
            <v>0</v>
          </cell>
          <cell r="O9912">
            <v>43831</v>
          </cell>
          <cell r="P9912" t="str">
            <v>0-29</v>
          </cell>
        </row>
        <row r="9913">
          <cell r="B9913">
            <v>41093</v>
          </cell>
          <cell r="C9913">
            <v>54</v>
          </cell>
          <cell r="D9913" t="str">
            <v>ON</v>
          </cell>
          <cell r="E9913" t="str">
            <v>Purchase</v>
          </cell>
          <cell r="F9913" t="str">
            <v>Fixed</v>
          </cell>
          <cell r="I9913">
            <v>19.5</v>
          </cell>
          <cell r="J9913">
            <v>17.760000000000002</v>
          </cell>
          <cell r="K9913" t="str">
            <v>HiRatio</v>
          </cell>
          <cell r="L9913">
            <v>0</v>
          </cell>
          <cell r="M9913" t="str">
            <v>Owner-Occupied</v>
          </cell>
          <cell r="N9913">
            <v>4</v>
          </cell>
          <cell r="O9913">
            <v>42384</v>
          </cell>
          <cell r="P9913" t="str">
            <v>Current</v>
          </cell>
        </row>
        <row r="9914">
          <cell r="B9914">
            <v>41152</v>
          </cell>
          <cell r="C9914">
            <v>53</v>
          </cell>
          <cell r="D9914" t="str">
            <v>ON</v>
          </cell>
          <cell r="E9914" t="str">
            <v>Refinance External</v>
          </cell>
          <cell r="F9914" t="str">
            <v>Fixed</v>
          </cell>
          <cell r="I9914">
            <v>36.86</v>
          </cell>
          <cell r="J9914">
            <v>34.01</v>
          </cell>
          <cell r="K9914" t="str">
            <v>HiRatio</v>
          </cell>
          <cell r="L9914">
            <v>406034.6</v>
          </cell>
          <cell r="M9914" t="str">
            <v>Owner-Occupied</v>
          </cell>
          <cell r="N9914">
            <v>0</v>
          </cell>
          <cell r="O9914">
            <v>43831</v>
          </cell>
          <cell r="P9914" t="str">
            <v>Current</v>
          </cell>
        </row>
        <row r="9915">
          <cell r="B9915">
            <v>42095</v>
          </cell>
          <cell r="C9915">
            <v>21</v>
          </cell>
          <cell r="D9915" t="str">
            <v>ON</v>
          </cell>
          <cell r="E9915" t="str">
            <v>Purchase</v>
          </cell>
          <cell r="F9915" t="str">
            <v>ARM</v>
          </cell>
          <cell r="I9915">
            <v>32.04</v>
          </cell>
          <cell r="J9915">
            <v>26.75</v>
          </cell>
          <cell r="K9915" t="str">
            <v>Conv</v>
          </cell>
          <cell r="L9915">
            <v>574355.43000000005</v>
          </cell>
          <cell r="M9915" t="str">
            <v>Owner-Occupied</v>
          </cell>
          <cell r="N9915">
            <v>0</v>
          </cell>
          <cell r="O9915">
            <v>43831</v>
          </cell>
          <cell r="P9915" t="str">
            <v>Current</v>
          </cell>
        </row>
        <row r="9916">
          <cell r="B9916">
            <v>42258</v>
          </cell>
          <cell r="C9916">
            <v>16</v>
          </cell>
          <cell r="D9916" t="str">
            <v>SK</v>
          </cell>
          <cell r="E9916" t="str">
            <v>Refinance External</v>
          </cell>
          <cell r="F9916" t="str">
            <v>ARM</v>
          </cell>
          <cell r="I9916">
            <v>28.09</v>
          </cell>
          <cell r="J9916">
            <v>26.42</v>
          </cell>
          <cell r="K9916" t="str">
            <v>Conv</v>
          </cell>
          <cell r="L9916">
            <v>199157.26</v>
          </cell>
          <cell r="M9916" t="str">
            <v>Owner-Occupied</v>
          </cell>
          <cell r="N9916">
            <v>0</v>
          </cell>
          <cell r="O9916">
            <v>43831</v>
          </cell>
          <cell r="P9916" t="str">
            <v>Current</v>
          </cell>
        </row>
        <row r="9917">
          <cell r="B9917">
            <v>40816</v>
          </cell>
          <cell r="C9917">
            <v>64</v>
          </cell>
          <cell r="D9917" t="str">
            <v>AB</v>
          </cell>
          <cell r="E9917" t="str">
            <v>Purchase</v>
          </cell>
          <cell r="F9917" t="str">
            <v>Fixed</v>
          </cell>
          <cell r="I9917">
            <v>41.12</v>
          </cell>
          <cell r="J9917">
            <v>37.659999999999997</v>
          </cell>
          <cell r="K9917" t="str">
            <v>Conv</v>
          </cell>
          <cell r="L9917">
            <v>0</v>
          </cell>
          <cell r="M9917" t="str">
            <v>Owner-Occupied</v>
          </cell>
          <cell r="N9917">
            <v>4</v>
          </cell>
          <cell r="O9917">
            <v>42277</v>
          </cell>
          <cell r="P9917" t="str">
            <v>Current</v>
          </cell>
        </row>
        <row r="9918">
          <cell r="B9918">
            <v>40618</v>
          </cell>
          <cell r="C9918">
            <v>70</v>
          </cell>
          <cell r="D9918" t="str">
            <v>ON</v>
          </cell>
          <cell r="E9918" t="str">
            <v>Purchase</v>
          </cell>
          <cell r="F9918" t="str">
            <v>Fixed</v>
          </cell>
          <cell r="I9918">
            <v>33.46</v>
          </cell>
          <cell r="J9918">
            <v>26.61</v>
          </cell>
          <cell r="K9918" t="str">
            <v>HiRatio</v>
          </cell>
          <cell r="L9918">
            <v>0</v>
          </cell>
          <cell r="M9918" t="str">
            <v>Owner-Occupied</v>
          </cell>
          <cell r="N9918">
            <v>4</v>
          </cell>
          <cell r="O9918">
            <v>42024</v>
          </cell>
          <cell r="P9918" t="str">
            <v>Current</v>
          </cell>
        </row>
        <row r="9919">
          <cell r="B9919">
            <v>40871</v>
          </cell>
          <cell r="C9919">
            <v>62</v>
          </cell>
          <cell r="D9919" t="str">
            <v>AB</v>
          </cell>
          <cell r="E9919" t="str">
            <v>Purchase</v>
          </cell>
          <cell r="F9919" t="str">
            <v>Fixed</v>
          </cell>
          <cell r="I9919">
            <v>19.68</v>
          </cell>
          <cell r="J9919">
            <v>17.84</v>
          </cell>
          <cell r="K9919" t="str">
            <v>HiRatio</v>
          </cell>
          <cell r="L9919">
            <v>0</v>
          </cell>
          <cell r="M9919" t="str">
            <v>Owner-Occupied</v>
          </cell>
          <cell r="N9919">
            <v>4</v>
          </cell>
          <cell r="O9919">
            <v>41928</v>
          </cell>
          <cell r="P9919" t="str">
            <v>Current</v>
          </cell>
        </row>
        <row r="9920">
          <cell r="B9920">
            <v>40711</v>
          </cell>
          <cell r="C9920">
            <v>67</v>
          </cell>
          <cell r="D9920" t="str">
            <v>ON</v>
          </cell>
          <cell r="E9920" t="str">
            <v>Purchase</v>
          </cell>
          <cell r="F9920" t="str">
            <v>Fixed</v>
          </cell>
          <cell r="I9920">
            <v>34.44</v>
          </cell>
          <cell r="J9920">
            <v>27.37</v>
          </cell>
          <cell r="K9920" t="str">
            <v>HiRatio</v>
          </cell>
          <cell r="L9920">
            <v>175003.57</v>
          </cell>
          <cell r="M9920" t="str">
            <v>Owner-Occupied</v>
          </cell>
          <cell r="N9920">
            <v>0</v>
          </cell>
          <cell r="O9920">
            <v>43831</v>
          </cell>
          <cell r="P9920" t="str">
            <v>Current</v>
          </cell>
        </row>
        <row r="9921">
          <cell r="B9921">
            <v>41110</v>
          </cell>
          <cell r="C9921">
            <v>54</v>
          </cell>
          <cell r="D9921" t="str">
            <v>ON</v>
          </cell>
          <cell r="E9921" t="str">
            <v>Purchase</v>
          </cell>
          <cell r="F9921" t="str">
            <v>ARM</v>
          </cell>
          <cell r="I9921">
            <v>25.86</v>
          </cell>
          <cell r="J9921">
            <v>13.75</v>
          </cell>
          <cell r="K9921" t="str">
            <v>HiRatio</v>
          </cell>
          <cell r="L9921">
            <v>0</v>
          </cell>
          <cell r="M9921" t="str">
            <v>Owner-Occupied</v>
          </cell>
          <cell r="N9921">
            <v>4</v>
          </cell>
          <cell r="O9921">
            <v>42156</v>
          </cell>
          <cell r="P9921" t="str">
            <v>Current</v>
          </cell>
        </row>
        <row r="9922">
          <cell r="B9922">
            <v>42181</v>
          </cell>
          <cell r="C9922">
            <v>19</v>
          </cell>
          <cell r="D9922" t="str">
            <v>AB</v>
          </cell>
          <cell r="E9922" t="str">
            <v>Purchase</v>
          </cell>
          <cell r="F9922" t="str">
            <v>ARM</v>
          </cell>
          <cell r="I9922">
            <v>37.369999999999997</v>
          </cell>
          <cell r="J9922">
            <v>15.11</v>
          </cell>
          <cell r="K9922" t="str">
            <v>Conv</v>
          </cell>
          <cell r="L9922">
            <v>480536.75</v>
          </cell>
          <cell r="M9922" t="str">
            <v>Owner-Occupied</v>
          </cell>
          <cell r="N9922">
            <v>0</v>
          </cell>
          <cell r="O9922">
            <v>43831</v>
          </cell>
          <cell r="P9922" t="str">
            <v>Current</v>
          </cell>
        </row>
        <row r="9923">
          <cell r="B9923">
            <v>41977</v>
          </cell>
          <cell r="C9923">
            <v>25</v>
          </cell>
          <cell r="D9923" t="str">
            <v>ON</v>
          </cell>
          <cell r="E9923" t="str">
            <v>Purchase</v>
          </cell>
          <cell r="F9923" t="str">
            <v>Fixed</v>
          </cell>
          <cell r="I9923">
            <v>41.75</v>
          </cell>
          <cell r="J9923">
            <v>28.99</v>
          </cell>
          <cell r="K9923" t="str">
            <v>HiRatio</v>
          </cell>
          <cell r="L9923">
            <v>153242.78</v>
          </cell>
          <cell r="M9923" t="str">
            <v>Owner-Occupied</v>
          </cell>
          <cell r="N9923">
            <v>0</v>
          </cell>
          <cell r="O9923">
            <v>43831</v>
          </cell>
          <cell r="P9923" t="str">
            <v>Current</v>
          </cell>
        </row>
        <row r="9924">
          <cell r="B9924">
            <v>40998</v>
          </cell>
          <cell r="C9924">
            <v>58</v>
          </cell>
          <cell r="D9924" t="str">
            <v>AB</v>
          </cell>
          <cell r="E9924" t="str">
            <v>Purchase</v>
          </cell>
          <cell r="F9924" t="str">
            <v>Fixed</v>
          </cell>
          <cell r="I9924">
            <v>20.11</v>
          </cell>
          <cell r="J9924">
            <v>19.989999999999998</v>
          </cell>
          <cell r="K9924" t="str">
            <v>HiRatio</v>
          </cell>
          <cell r="L9924">
            <v>0</v>
          </cell>
          <cell r="M9924" t="str">
            <v>Owner-Occupied</v>
          </cell>
          <cell r="N9924">
            <v>4</v>
          </cell>
          <cell r="O9924">
            <v>42605</v>
          </cell>
          <cell r="P9924" t="str">
            <v>Current</v>
          </cell>
        </row>
        <row r="9925">
          <cell r="B9925">
            <v>40921</v>
          </cell>
          <cell r="C9925">
            <v>60</v>
          </cell>
          <cell r="D9925" t="str">
            <v>AB</v>
          </cell>
          <cell r="E9925" t="str">
            <v>Purchase</v>
          </cell>
          <cell r="F9925" t="str">
            <v>Fixed</v>
          </cell>
          <cell r="I9925">
            <v>34.93</v>
          </cell>
          <cell r="J9925">
            <v>21.48</v>
          </cell>
          <cell r="K9925" t="str">
            <v>HiRatio</v>
          </cell>
          <cell r="L9925">
            <v>0</v>
          </cell>
          <cell r="M9925" t="str">
            <v>Owner-Occupied</v>
          </cell>
          <cell r="N9925">
            <v>4</v>
          </cell>
          <cell r="O9925">
            <v>42466</v>
          </cell>
          <cell r="P9925" t="str">
            <v>Current</v>
          </cell>
        </row>
        <row r="9926">
          <cell r="B9926">
            <v>41869</v>
          </cell>
          <cell r="C9926">
            <v>29</v>
          </cell>
          <cell r="D9926" t="str">
            <v>SK</v>
          </cell>
          <cell r="E9926" t="str">
            <v>Purchase</v>
          </cell>
          <cell r="F9926" t="str">
            <v>Fixed</v>
          </cell>
          <cell r="I9926">
            <v>36.450000000000003</v>
          </cell>
          <cell r="J9926">
            <v>35.92</v>
          </cell>
          <cell r="K9926" t="str">
            <v>HiRatio</v>
          </cell>
          <cell r="L9926">
            <v>220127.74</v>
          </cell>
          <cell r="M9926" t="str">
            <v>Owner-Occupied</v>
          </cell>
          <cell r="N9926">
            <v>0</v>
          </cell>
          <cell r="O9926">
            <v>43831</v>
          </cell>
          <cell r="P9926" t="str">
            <v>Current</v>
          </cell>
        </row>
        <row r="9927">
          <cell r="B9927">
            <v>42664</v>
          </cell>
          <cell r="C9927">
            <v>3</v>
          </cell>
          <cell r="D9927" t="str">
            <v>ON</v>
          </cell>
          <cell r="E9927" t="str">
            <v>Purchase</v>
          </cell>
          <cell r="F9927" t="str">
            <v>Fixed</v>
          </cell>
          <cell r="I9927">
            <v>15.98</v>
          </cell>
          <cell r="J9927">
            <v>13.02</v>
          </cell>
          <cell r="K9927" t="str">
            <v>HiRatio</v>
          </cell>
          <cell r="L9927">
            <v>180543.87</v>
          </cell>
          <cell r="M9927" t="str">
            <v>Owner-Occupied</v>
          </cell>
          <cell r="N9927">
            <v>0</v>
          </cell>
          <cell r="O9927">
            <v>43831</v>
          </cell>
          <cell r="P9927" t="str">
            <v>Current</v>
          </cell>
        </row>
        <row r="9928">
          <cell r="B9928">
            <v>42062</v>
          </cell>
          <cell r="C9928">
            <v>23</v>
          </cell>
          <cell r="D9928" t="str">
            <v>AB</v>
          </cell>
          <cell r="E9928" t="str">
            <v>Purchase</v>
          </cell>
          <cell r="F9928" t="str">
            <v>Fixed</v>
          </cell>
          <cell r="I9928">
            <v>38.94</v>
          </cell>
          <cell r="J9928">
            <v>38.659999999999997</v>
          </cell>
          <cell r="K9928" t="str">
            <v>HiRatio</v>
          </cell>
          <cell r="L9928">
            <v>219572.56</v>
          </cell>
          <cell r="M9928" t="str">
            <v>Owner-Occupied</v>
          </cell>
          <cell r="N9928">
            <v>0</v>
          </cell>
          <cell r="O9928">
            <v>43831</v>
          </cell>
          <cell r="P9928" t="str">
            <v>Current</v>
          </cell>
        </row>
        <row r="9929">
          <cell r="B9929">
            <v>42258</v>
          </cell>
          <cell r="C9929">
            <v>16</v>
          </cell>
          <cell r="D9929" t="str">
            <v>ON</v>
          </cell>
          <cell r="E9929" t="str">
            <v>Refinance External</v>
          </cell>
          <cell r="F9929" t="str">
            <v>ARM</v>
          </cell>
          <cell r="I9929">
            <v>18.97</v>
          </cell>
          <cell r="J9929">
            <v>17</v>
          </cell>
          <cell r="K9929" t="str">
            <v>Conv</v>
          </cell>
          <cell r="L9929">
            <v>507024.61</v>
          </cell>
          <cell r="M9929" t="str">
            <v>Owner-Occupied</v>
          </cell>
          <cell r="N9929">
            <v>0</v>
          </cell>
          <cell r="O9929">
            <v>43831</v>
          </cell>
          <cell r="P9929" t="str">
            <v>Current</v>
          </cell>
        </row>
        <row r="9930">
          <cell r="B9930">
            <v>40711</v>
          </cell>
          <cell r="C9930">
            <v>67</v>
          </cell>
          <cell r="D9930" t="str">
            <v>ON</v>
          </cell>
          <cell r="E9930" t="str">
            <v>Purchase</v>
          </cell>
          <cell r="F9930" t="str">
            <v>ARM</v>
          </cell>
          <cell r="I9930">
            <v>26.05</v>
          </cell>
          <cell r="J9930">
            <v>25.92</v>
          </cell>
          <cell r="K9930" t="str">
            <v>HiRatio</v>
          </cell>
          <cell r="L9930">
            <v>0</v>
          </cell>
          <cell r="M9930" t="str">
            <v>Owner-Occupied</v>
          </cell>
          <cell r="N9930">
            <v>4</v>
          </cell>
          <cell r="O9930">
            <v>42410</v>
          </cell>
          <cell r="P9930" t="str">
            <v>Current</v>
          </cell>
        </row>
        <row r="9931">
          <cell r="B9931">
            <v>42282</v>
          </cell>
          <cell r="C9931">
            <v>15</v>
          </cell>
          <cell r="D9931" t="str">
            <v>ON</v>
          </cell>
          <cell r="E9931" t="str">
            <v>Refinance External</v>
          </cell>
          <cell r="F9931" t="str">
            <v>ARM</v>
          </cell>
          <cell r="I9931">
            <v>15.33</v>
          </cell>
          <cell r="J9931">
            <v>14.84</v>
          </cell>
          <cell r="K9931" t="str">
            <v>Conv</v>
          </cell>
          <cell r="L9931">
            <v>86797.49</v>
          </cell>
          <cell r="M9931" t="str">
            <v>Owner-Occupied</v>
          </cell>
          <cell r="N9931">
            <v>0</v>
          </cell>
          <cell r="O9931">
            <v>43831</v>
          </cell>
          <cell r="P9931" t="str">
            <v>Current</v>
          </cell>
        </row>
        <row r="9932">
          <cell r="B9932">
            <v>40968</v>
          </cell>
          <cell r="C9932">
            <v>59</v>
          </cell>
          <cell r="D9932" t="str">
            <v>ON</v>
          </cell>
          <cell r="E9932" t="str">
            <v>Purchase with Improvements</v>
          </cell>
          <cell r="F9932" t="str">
            <v>Fixed</v>
          </cell>
          <cell r="I9932">
            <v>30.21</v>
          </cell>
          <cell r="J9932">
            <v>27.94</v>
          </cell>
          <cell r="K9932" t="str">
            <v>HiRatio</v>
          </cell>
          <cell r="L9932">
            <v>127917.12</v>
          </cell>
          <cell r="M9932" t="str">
            <v>Owner-Occupied</v>
          </cell>
          <cell r="N9932">
            <v>0</v>
          </cell>
          <cell r="O9932">
            <v>43831</v>
          </cell>
          <cell r="P9932" t="str">
            <v>Current</v>
          </cell>
        </row>
        <row r="9933">
          <cell r="B9933">
            <v>41527</v>
          </cell>
          <cell r="C9933">
            <v>40</v>
          </cell>
          <cell r="D9933" t="str">
            <v>AB</v>
          </cell>
          <cell r="E9933" t="str">
            <v>Purchase</v>
          </cell>
          <cell r="F9933" t="str">
            <v>ARM</v>
          </cell>
          <cell r="I9933">
            <v>33</v>
          </cell>
          <cell r="J9933">
            <v>29.2</v>
          </cell>
          <cell r="K9933" t="str">
            <v>Conv</v>
          </cell>
          <cell r="L9933">
            <v>361923.45</v>
          </cell>
          <cell r="M9933" t="str">
            <v>Owner-Occupied</v>
          </cell>
          <cell r="N9933">
            <v>0</v>
          </cell>
          <cell r="O9933">
            <v>43831</v>
          </cell>
          <cell r="P9933" t="str">
            <v>Current</v>
          </cell>
        </row>
        <row r="9934">
          <cell r="B9934">
            <v>40998</v>
          </cell>
          <cell r="C9934">
            <v>58</v>
          </cell>
          <cell r="D9934" t="str">
            <v>ON</v>
          </cell>
          <cell r="E9934" t="str">
            <v>Purchase</v>
          </cell>
          <cell r="F9934" t="str">
            <v>Fixed</v>
          </cell>
          <cell r="I9934">
            <v>42.46</v>
          </cell>
          <cell r="J9934">
            <v>29.89</v>
          </cell>
          <cell r="K9934" t="str">
            <v>HiRatio</v>
          </cell>
          <cell r="L9934">
            <v>148830.46</v>
          </cell>
          <cell r="M9934" t="str">
            <v>Owner-Occupied</v>
          </cell>
          <cell r="N9934">
            <v>0</v>
          </cell>
          <cell r="O9934">
            <v>43831</v>
          </cell>
          <cell r="P9934" t="str">
            <v>Current</v>
          </cell>
        </row>
        <row r="9935">
          <cell r="B9935">
            <v>41789</v>
          </cell>
          <cell r="C9935">
            <v>32</v>
          </cell>
          <cell r="D9935" t="str">
            <v>ON</v>
          </cell>
          <cell r="E9935" t="str">
            <v>Refinance External</v>
          </cell>
          <cell r="F9935" t="str">
            <v>Fixed</v>
          </cell>
          <cell r="I9935">
            <v>38.89</v>
          </cell>
          <cell r="J9935">
            <v>38.47</v>
          </cell>
          <cell r="K9935" t="str">
            <v>Conv</v>
          </cell>
          <cell r="L9935">
            <v>187860.08</v>
          </cell>
          <cell r="M9935" t="str">
            <v>Owner-Occupied</v>
          </cell>
          <cell r="N9935">
            <v>0</v>
          </cell>
          <cell r="O9935">
            <v>43831</v>
          </cell>
          <cell r="P9935" t="str">
            <v>Current</v>
          </cell>
        </row>
        <row r="9936">
          <cell r="B9936">
            <v>41990</v>
          </cell>
          <cell r="C9936">
            <v>25</v>
          </cell>
          <cell r="D9936" t="str">
            <v>AB</v>
          </cell>
          <cell r="E9936" t="str">
            <v>Purchase</v>
          </cell>
          <cell r="F9936" t="str">
            <v>Fixed</v>
          </cell>
          <cell r="I9936">
            <v>36.22</v>
          </cell>
          <cell r="J9936">
            <v>32.51</v>
          </cell>
          <cell r="K9936" t="str">
            <v>HiRatio</v>
          </cell>
          <cell r="L9936">
            <v>431692.94</v>
          </cell>
          <cell r="M9936" t="str">
            <v>Owner-Occupied</v>
          </cell>
          <cell r="N9936">
            <v>0</v>
          </cell>
          <cell r="O9936">
            <v>43831</v>
          </cell>
          <cell r="P9936" t="str">
            <v>Current</v>
          </cell>
        </row>
        <row r="9937">
          <cell r="B9937">
            <v>41663</v>
          </cell>
          <cell r="C9937">
            <v>36</v>
          </cell>
          <cell r="D9937" t="str">
            <v>AB</v>
          </cell>
          <cell r="E9937" t="str">
            <v>Purchase</v>
          </cell>
          <cell r="F9937" t="str">
            <v>Fixed</v>
          </cell>
          <cell r="I9937">
            <v>41.81</v>
          </cell>
          <cell r="J9937">
            <v>19.54</v>
          </cell>
          <cell r="K9937" t="str">
            <v>HiRatio</v>
          </cell>
          <cell r="L9937">
            <v>0</v>
          </cell>
          <cell r="M9937" t="str">
            <v>Owner-Occupied</v>
          </cell>
          <cell r="N9937">
            <v>4</v>
          </cell>
          <cell r="O9937">
            <v>42312</v>
          </cell>
          <cell r="P9937" t="str">
            <v>Current</v>
          </cell>
        </row>
        <row r="9938">
          <cell r="B9938">
            <v>41831</v>
          </cell>
          <cell r="C9938">
            <v>30</v>
          </cell>
          <cell r="D9938" t="str">
            <v>BC</v>
          </cell>
          <cell r="E9938" t="str">
            <v>Purchase</v>
          </cell>
          <cell r="F9938" t="str">
            <v>ARM</v>
          </cell>
          <cell r="I9938">
            <v>36.42</v>
          </cell>
          <cell r="J9938">
            <v>15.84</v>
          </cell>
          <cell r="K9938" t="str">
            <v>Conv</v>
          </cell>
          <cell r="L9938">
            <v>376437.99</v>
          </cell>
          <cell r="M9938" t="str">
            <v>Owner-Occupied</v>
          </cell>
          <cell r="N9938">
            <v>0</v>
          </cell>
          <cell r="O9938">
            <v>43831</v>
          </cell>
          <cell r="P9938" t="str">
            <v>Current</v>
          </cell>
        </row>
        <row r="9939">
          <cell r="B9939">
            <v>40975</v>
          </cell>
          <cell r="C9939">
            <v>58</v>
          </cell>
          <cell r="D9939" t="str">
            <v>ON</v>
          </cell>
          <cell r="E9939" t="str">
            <v>Purchase</v>
          </cell>
          <cell r="F9939" t="str">
            <v>Fixed</v>
          </cell>
          <cell r="I9939">
            <v>32.950000000000003</v>
          </cell>
          <cell r="J9939">
            <v>14.88</v>
          </cell>
          <cell r="K9939" t="str">
            <v>HiRatio</v>
          </cell>
          <cell r="L9939">
            <v>154604.87</v>
          </cell>
          <cell r="M9939" t="str">
            <v>Owner-Occupied</v>
          </cell>
          <cell r="N9939">
            <v>0</v>
          </cell>
          <cell r="O9939">
            <v>43831</v>
          </cell>
          <cell r="P9939" t="str">
            <v>Current</v>
          </cell>
        </row>
        <row r="9940">
          <cell r="B9940">
            <v>40975</v>
          </cell>
          <cell r="C9940">
            <v>58</v>
          </cell>
          <cell r="D9940" t="str">
            <v>AB</v>
          </cell>
          <cell r="E9940" t="str">
            <v>Transfer</v>
          </cell>
          <cell r="F9940" t="str">
            <v>Fixed</v>
          </cell>
          <cell r="I9940">
            <v>39.799999999999997</v>
          </cell>
          <cell r="J9940">
            <v>21.18</v>
          </cell>
          <cell r="K9940" t="str">
            <v>HiRatio</v>
          </cell>
          <cell r="L9940">
            <v>0</v>
          </cell>
          <cell r="M9940" t="str">
            <v>Owner-Occupied</v>
          </cell>
          <cell r="N9940">
            <v>4</v>
          </cell>
          <cell r="O9940">
            <v>42436</v>
          </cell>
          <cell r="P9940" t="str">
            <v>Current</v>
          </cell>
        </row>
        <row r="9941">
          <cell r="B9941">
            <v>40899</v>
          </cell>
          <cell r="C9941">
            <v>61</v>
          </cell>
          <cell r="D9941" t="str">
            <v>AB</v>
          </cell>
          <cell r="E9941" t="str">
            <v>Purchase</v>
          </cell>
          <cell r="F9941" t="str">
            <v>Fixed</v>
          </cell>
          <cell r="I9941">
            <v>42.37</v>
          </cell>
          <cell r="J9941">
            <v>26.88</v>
          </cell>
          <cell r="K9941" t="str">
            <v>HiRatio</v>
          </cell>
          <cell r="L9941">
            <v>0</v>
          </cell>
          <cell r="M9941" t="str">
            <v>Owner-Occupied</v>
          </cell>
          <cell r="N9941">
            <v>4</v>
          </cell>
          <cell r="O9941">
            <v>42734</v>
          </cell>
          <cell r="P9941" t="str">
            <v>Current</v>
          </cell>
        </row>
        <row r="9942">
          <cell r="B9942">
            <v>42352</v>
          </cell>
          <cell r="C9942">
            <v>13</v>
          </cell>
          <cell r="D9942" t="str">
            <v>ON</v>
          </cell>
          <cell r="E9942" t="str">
            <v>Refinance External</v>
          </cell>
          <cell r="F9942" t="str">
            <v>ARM</v>
          </cell>
          <cell r="I9942">
            <v>34.15</v>
          </cell>
          <cell r="J9942">
            <v>26.78</v>
          </cell>
          <cell r="K9942" t="str">
            <v>Conv</v>
          </cell>
          <cell r="L9942">
            <v>242417.55</v>
          </cell>
          <cell r="M9942" t="str">
            <v>Owner-Occupied</v>
          </cell>
          <cell r="N9942">
            <v>0</v>
          </cell>
          <cell r="O9942">
            <v>43831</v>
          </cell>
          <cell r="P9942" t="str">
            <v>Current</v>
          </cell>
        </row>
        <row r="9943">
          <cell r="B9943">
            <v>41621</v>
          </cell>
          <cell r="C9943">
            <v>37</v>
          </cell>
          <cell r="D9943" t="str">
            <v>NL</v>
          </cell>
          <cell r="E9943" t="str">
            <v>Refinance External</v>
          </cell>
          <cell r="F9943" t="str">
            <v>Fixed</v>
          </cell>
          <cell r="I9943">
            <v>26.51</v>
          </cell>
          <cell r="J9943">
            <v>17.73</v>
          </cell>
          <cell r="K9943" t="str">
            <v>Conv</v>
          </cell>
          <cell r="L9943">
            <v>101748.77</v>
          </cell>
          <cell r="M9943" t="str">
            <v>Owner-Occupied</v>
          </cell>
          <cell r="N9943">
            <v>0</v>
          </cell>
          <cell r="O9943">
            <v>43831</v>
          </cell>
          <cell r="P9943" t="str">
            <v>Current</v>
          </cell>
        </row>
        <row r="9944">
          <cell r="B9944">
            <v>41562</v>
          </cell>
          <cell r="C9944">
            <v>39</v>
          </cell>
          <cell r="D9944" t="str">
            <v>ON</v>
          </cell>
          <cell r="E9944" t="str">
            <v>Refinance External</v>
          </cell>
          <cell r="F9944" t="str">
            <v>ARM</v>
          </cell>
          <cell r="I9944">
            <v>21.83</v>
          </cell>
          <cell r="J9944">
            <v>13.61</v>
          </cell>
          <cell r="K9944" t="str">
            <v>Conv</v>
          </cell>
          <cell r="L9944">
            <v>203964.57</v>
          </cell>
          <cell r="M9944" t="str">
            <v>Owner-Occupied</v>
          </cell>
          <cell r="N9944">
            <v>0</v>
          </cell>
          <cell r="O9944">
            <v>43831</v>
          </cell>
          <cell r="P9944" t="str">
            <v>Current</v>
          </cell>
        </row>
        <row r="9945">
          <cell r="B9945">
            <v>40606</v>
          </cell>
          <cell r="C9945">
            <v>70</v>
          </cell>
          <cell r="D9945" t="str">
            <v>ON</v>
          </cell>
          <cell r="E9945" t="str">
            <v>Purchase</v>
          </cell>
          <cell r="F9945" t="str">
            <v>ARM</v>
          </cell>
          <cell r="I9945">
            <v>28.68</v>
          </cell>
          <cell r="J9945">
            <v>17.7</v>
          </cell>
          <cell r="K9945" t="str">
            <v>HiRatio</v>
          </cell>
          <cell r="L9945">
            <v>0</v>
          </cell>
          <cell r="M9945" t="str">
            <v>Owner-Occupied</v>
          </cell>
          <cell r="N9945">
            <v>4</v>
          </cell>
          <cell r="O9945">
            <v>41334</v>
          </cell>
          <cell r="P9945" t="str">
            <v>Current</v>
          </cell>
        </row>
        <row r="9946">
          <cell r="B9946">
            <v>42187</v>
          </cell>
          <cell r="C9946">
            <v>18</v>
          </cell>
          <cell r="D9946" t="str">
            <v>BC</v>
          </cell>
          <cell r="E9946" t="str">
            <v>Purchase</v>
          </cell>
          <cell r="F9946" t="str">
            <v>Fixed</v>
          </cell>
          <cell r="I9946">
            <v>35.56</v>
          </cell>
          <cell r="J9946">
            <v>35.53</v>
          </cell>
          <cell r="K9946" t="str">
            <v>HiRatio</v>
          </cell>
          <cell r="L9946">
            <v>245064.18</v>
          </cell>
          <cell r="M9946" t="str">
            <v>Owner-Occupied</v>
          </cell>
          <cell r="N9946">
            <v>0</v>
          </cell>
          <cell r="O9946">
            <v>43831</v>
          </cell>
          <cell r="P9946" t="str">
            <v>Current</v>
          </cell>
        </row>
        <row r="9947">
          <cell r="B9947">
            <v>41523</v>
          </cell>
          <cell r="C9947">
            <v>40</v>
          </cell>
          <cell r="D9947" t="str">
            <v>ON</v>
          </cell>
          <cell r="E9947" t="str">
            <v>Purchase</v>
          </cell>
          <cell r="F9947" t="str">
            <v>Fixed</v>
          </cell>
          <cell r="I9947">
            <v>38.69</v>
          </cell>
          <cell r="J9947">
            <v>13.25</v>
          </cell>
          <cell r="K9947" t="str">
            <v>HiRatio</v>
          </cell>
          <cell r="L9947">
            <v>243264.13</v>
          </cell>
          <cell r="M9947" t="str">
            <v>Second Home</v>
          </cell>
          <cell r="N9947">
            <v>0</v>
          </cell>
          <cell r="O9947">
            <v>43831</v>
          </cell>
          <cell r="P9947" t="str">
            <v>Current</v>
          </cell>
        </row>
        <row r="9948">
          <cell r="B9948">
            <v>42717</v>
          </cell>
          <cell r="C9948">
            <v>1</v>
          </cell>
          <cell r="D9948" t="str">
            <v>ON</v>
          </cell>
          <cell r="E9948" t="str">
            <v>Purchase</v>
          </cell>
          <cell r="F9948" t="str">
            <v>Fixed</v>
          </cell>
          <cell r="I9948">
            <v>29.35</v>
          </cell>
          <cell r="J9948">
            <v>29.12</v>
          </cell>
          <cell r="K9948" t="str">
            <v>HiRatio</v>
          </cell>
          <cell r="L9948">
            <v>316266.28999999998</v>
          </cell>
          <cell r="M9948" t="str">
            <v>Owner-Occupied</v>
          </cell>
          <cell r="N9948">
            <v>0</v>
          </cell>
          <cell r="O9948">
            <v>43831</v>
          </cell>
          <cell r="P9948" t="str">
            <v>Current</v>
          </cell>
        </row>
        <row r="9949">
          <cell r="B9949">
            <v>41516</v>
          </cell>
          <cell r="C9949">
            <v>41</v>
          </cell>
          <cell r="D9949" t="str">
            <v>AB</v>
          </cell>
          <cell r="E9949" t="str">
            <v>Purchase</v>
          </cell>
          <cell r="F9949" t="str">
            <v>Fixed</v>
          </cell>
          <cell r="I9949">
            <v>43.81</v>
          </cell>
          <cell r="J9949">
            <v>11.01</v>
          </cell>
          <cell r="K9949" t="str">
            <v>HiRatio</v>
          </cell>
          <cell r="L9949">
            <v>155055.32999999999</v>
          </cell>
          <cell r="M9949" t="str">
            <v>Owner-Occupied</v>
          </cell>
          <cell r="N9949">
            <v>0</v>
          </cell>
          <cell r="O9949">
            <v>43831</v>
          </cell>
          <cell r="P9949" t="str">
            <v>Current</v>
          </cell>
        </row>
        <row r="9950">
          <cell r="B9950">
            <v>42460</v>
          </cell>
          <cell r="C9950">
            <v>10</v>
          </cell>
          <cell r="D9950" t="str">
            <v>ON</v>
          </cell>
          <cell r="E9950" t="str">
            <v>Refinance External</v>
          </cell>
          <cell r="F9950" t="str">
            <v>Fixed</v>
          </cell>
          <cell r="I9950">
            <v>37.31</v>
          </cell>
          <cell r="J9950">
            <v>32.08</v>
          </cell>
          <cell r="K9950" t="str">
            <v>Conv</v>
          </cell>
          <cell r="L9950">
            <v>470769.39</v>
          </cell>
          <cell r="M9950" t="str">
            <v>Owner-Occupied</v>
          </cell>
          <cell r="N9950">
            <v>0</v>
          </cell>
          <cell r="O9950">
            <v>43831</v>
          </cell>
          <cell r="P9950" t="str">
            <v>Current</v>
          </cell>
        </row>
        <row r="9951">
          <cell r="B9951">
            <v>41038</v>
          </cell>
          <cell r="C9951">
            <v>56</v>
          </cell>
          <cell r="D9951" t="str">
            <v>AB</v>
          </cell>
          <cell r="E9951" t="str">
            <v>Purchase</v>
          </cell>
          <cell r="F9951" t="str">
            <v>Fixed</v>
          </cell>
          <cell r="I9951">
            <v>22.64</v>
          </cell>
          <cell r="J9951">
            <v>22.48</v>
          </cell>
          <cell r="K9951" t="str">
            <v>HiRatio</v>
          </cell>
          <cell r="L9951">
            <v>0</v>
          </cell>
          <cell r="M9951" t="str">
            <v>Owner-Occupied</v>
          </cell>
          <cell r="N9951">
            <v>4</v>
          </cell>
          <cell r="O9951">
            <v>42606</v>
          </cell>
          <cell r="P9951" t="str">
            <v>Current</v>
          </cell>
        </row>
        <row r="9952">
          <cell r="B9952">
            <v>40956</v>
          </cell>
          <cell r="C9952">
            <v>59</v>
          </cell>
          <cell r="D9952" t="str">
            <v>AB</v>
          </cell>
          <cell r="E9952" t="str">
            <v>Refinance External</v>
          </cell>
          <cell r="F9952" t="str">
            <v>Fixed</v>
          </cell>
          <cell r="I9952">
            <v>18.309999999999999</v>
          </cell>
          <cell r="J9952">
            <v>95.99</v>
          </cell>
          <cell r="K9952" t="str">
            <v>Conv</v>
          </cell>
          <cell r="L9952">
            <v>0</v>
          </cell>
          <cell r="M9952" t="str">
            <v>Rental</v>
          </cell>
          <cell r="N9952">
            <v>4</v>
          </cell>
          <cell r="O9952">
            <v>42598</v>
          </cell>
          <cell r="P9952" t="str">
            <v>Current</v>
          </cell>
        </row>
        <row r="9953">
          <cell r="B9953">
            <v>42674</v>
          </cell>
          <cell r="C9953">
            <v>3</v>
          </cell>
          <cell r="D9953" t="str">
            <v>SK</v>
          </cell>
          <cell r="E9953" t="str">
            <v>Purchase</v>
          </cell>
          <cell r="F9953" t="str">
            <v>Fixed</v>
          </cell>
          <cell r="I9953">
            <v>31.49</v>
          </cell>
          <cell r="J9953">
            <v>19.170000000000002</v>
          </cell>
          <cell r="K9953" t="str">
            <v>HiRatio</v>
          </cell>
          <cell r="L9953">
            <v>332057.59000000003</v>
          </cell>
          <cell r="M9953" t="str">
            <v>Owner-Occupied</v>
          </cell>
          <cell r="N9953">
            <v>0</v>
          </cell>
          <cell r="O9953">
            <v>43831</v>
          </cell>
          <cell r="P9953" t="str">
            <v>Current</v>
          </cell>
        </row>
        <row r="9954">
          <cell r="B9954">
            <v>40648</v>
          </cell>
          <cell r="C9954">
            <v>69</v>
          </cell>
          <cell r="D9954" t="str">
            <v>ON</v>
          </cell>
          <cell r="E9954" t="str">
            <v>Purchase</v>
          </cell>
          <cell r="F9954" t="str">
            <v>Fixed</v>
          </cell>
          <cell r="I9954">
            <v>42.46</v>
          </cell>
          <cell r="J9954">
            <v>32.81</v>
          </cell>
          <cell r="K9954" t="str">
            <v>HiRatio</v>
          </cell>
          <cell r="L9954">
            <v>0</v>
          </cell>
          <cell r="M9954" t="str">
            <v>Owner-Occupied</v>
          </cell>
          <cell r="N9954">
            <v>4</v>
          </cell>
          <cell r="O9954">
            <v>41450</v>
          </cell>
          <cell r="P9954" t="str">
            <v>Current</v>
          </cell>
        </row>
        <row r="9955">
          <cell r="B9955">
            <v>41096</v>
          </cell>
          <cell r="C9955">
            <v>54</v>
          </cell>
          <cell r="D9955" t="str">
            <v>AB</v>
          </cell>
          <cell r="E9955" t="str">
            <v>Purchase</v>
          </cell>
          <cell r="F9955" t="str">
            <v>Fixed</v>
          </cell>
          <cell r="I9955">
            <v>32.26</v>
          </cell>
          <cell r="J9955">
            <v>28.65</v>
          </cell>
          <cell r="K9955" t="str">
            <v>HiRatio</v>
          </cell>
          <cell r="L9955">
            <v>187630.65</v>
          </cell>
          <cell r="M9955" t="str">
            <v>Owner-Occupied</v>
          </cell>
          <cell r="N9955">
            <v>0</v>
          </cell>
          <cell r="O9955">
            <v>43831</v>
          </cell>
          <cell r="P9955" t="str">
            <v>Current</v>
          </cell>
        </row>
        <row r="9956">
          <cell r="B9956">
            <v>41061</v>
          </cell>
          <cell r="C9956">
            <v>55</v>
          </cell>
          <cell r="D9956" t="str">
            <v>ON</v>
          </cell>
          <cell r="E9956" t="str">
            <v>Purchase</v>
          </cell>
          <cell r="F9956" t="str">
            <v>Fixed</v>
          </cell>
          <cell r="I9956">
            <v>37.49</v>
          </cell>
          <cell r="J9956">
            <v>14.59</v>
          </cell>
          <cell r="K9956" t="str">
            <v>HiRatio</v>
          </cell>
          <cell r="L9956">
            <v>0</v>
          </cell>
          <cell r="M9956" t="str">
            <v>Owner-Occupied</v>
          </cell>
          <cell r="N9956">
            <v>4</v>
          </cell>
          <cell r="O9956">
            <v>41750</v>
          </cell>
          <cell r="P9956" t="str">
            <v>Current</v>
          </cell>
        </row>
        <row r="9957">
          <cell r="B9957">
            <v>40844</v>
          </cell>
          <cell r="C9957">
            <v>63</v>
          </cell>
          <cell r="D9957" t="str">
            <v>ON</v>
          </cell>
          <cell r="E9957" t="str">
            <v>Purchase</v>
          </cell>
          <cell r="F9957" t="str">
            <v>Fixed</v>
          </cell>
          <cell r="I9957">
            <v>43.94</v>
          </cell>
          <cell r="J9957">
            <v>36.19</v>
          </cell>
          <cell r="K9957" t="str">
            <v>Conv</v>
          </cell>
          <cell r="L9957">
            <v>117466.53</v>
          </cell>
          <cell r="M9957" t="str">
            <v>Owner-Occupied</v>
          </cell>
          <cell r="N9957">
            <v>0</v>
          </cell>
          <cell r="O9957">
            <v>43831</v>
          </cell>
          <cell r="P9957" t="str">
            <v>Current</v>
          </cell>
        </row>
        <row r="9958">
          <cell r="B9958">
            <v>40508</v>
          </cell>
          <cell r="C9958">
            <v>74</v>
          </cell>
          <cell r="D9958" t="str">
            <v>ON</v>
          </cell>
          <cell r="E9958" t="str">
            <v>Purchase</v>
          </cell>
          <cell r="F9958" t="str">
            <v>Fixed</v>
          </cell>
          <cell r="I9958">
            <v>36.08</v>
          </cell>
          <cell r="J9958">
            <v>27.12</v>
          </cell>
          <cell r="K9958" t="str">
            <v>HiRatio</v>
          </cell>
          <cell r="L9958">
            <v>0</v>
          </cell>
          <cell r="M9958" t="str">
            <v>Owner-Occupied</v>
          </cell>
          <cell r="N9958">
            <v>4</v>
          </cell>
          <cell r="O9958">
            <v>41722</v>
          </cell>
          <cell r="P9958" t="str">
            <v>Current</v>
          </cell>
        </row>
        <row r="9959">
          <cell r="B9959">
            <v>40718</v>
          </cell>
          <cell r="C9959">
            <v>67</v>
          </cell>
          <cell r="D9959" t="str">
            <v>AB</v>
          </cell>
          <cell r="E9959" t="str">
            <v>Refinance External</v>
          </cell>
          <cell r="F9959" t="str">
            <v>Fixed</v>
          </cell>
          <cell r="I9959">
            <v>38.28</v>
          </cell>
          <cell r="J9959">
            <v>38.28</v>
          </cell>
          <cell r="K9959" t="str">
            <v>Conv</v>
          </cell>
          <cell r="L9959">
            <v>201578.56</v>
          </cell>
          <cell r="M9959" t="str">
            <v>Owner-Occupied</v>
          </cell>
          <cell r="N9959">
            <v>0</v>
          </cell>
          <cell r="O9959">
            <v>43831</v>
          </cell>
          <cell r="P9959" t="str">
            <v>Current</v>
          </cell>
        </row>
        <row r="9960">
          <cell r="B9960">
            <v>42079</v>
          </cell>
          <cell r="C9960">
            <v>22</v>
          </cell>
          <cell r="D9960" t="str">
            <v>ON</v>
          </cell>
          <cell r="E9960" t="str">
            <v>Purchase</v>
          </cell>
          <cell r="F9960" t="str">
            <v>ARM</v>
          </cell>
          <cell r="I9960">
            <v>22.79</v>
          </cell>
          <cell r="J9960">
            <v>12.09</v>
          </cell>
          <cell r="K9960" t="str">
            <v>Conv</v>
          </cell>
          <cell r="L9960">
            <v>0</v>
          </cell>
          <cell r="M9960" t="str">
            <v>Owner-Occupied</v>
          </cell>
          <cell r="N9960">
            <v>4</v>
          </cell>
          <cell r="O9960">
            <v>42240</v>
          </cell>
          <cell r="P9960" t="str">
            <v>Current</v>
          </cell>
        </row>
        <row r="9961">
          <cell r="B9961">
            <v>42585</v>
          </cell>
          <cell r="C9961">
            <v>5</v>
          </cell>
          <cell r="D9961" t="str">
            <v>BC</v>
          </cell>
          <cell r="E9961" t="str">
            <v>Purchase</v>
          </cell>
          <cell r="F9961" t="str">
            <v>Fixed</v>
          </cell>
          <cell r="I9961">
            <v>39.01</v>
          </cell>
          <cell r="J9961">
            <v>27.7</v>
          </cell>
          <cell r="K9961" t="str">
            <v>HiRatio</v>
          </cell>
          <cell r="L9961">
            <v>374406.09</v>
          </cell>
          <cell r="M9961" t="str">
            <v>Owner-Occupied</v>
          </cell>
          <cell r="N9961">
            <v>0</v>
          </cell>
          <cell r="O9961">
            <v>43831</v>
          </cell>
          <cell r="P9961" t="str">
            <v>Current</v>
          </cell>
        </row>
        <row r="9962">
          <cell r="B9962">
            <v>42030</v>
          </cell>
          <cell r="C9962">
            <v>24</v>
          </cell>
          <cell r="D9962" t="str">
            <v>AB</v>
          </cell>
          <cell r="E9962" t="str">
            <v>Refinance External</v>
          </cell>
          <cell r="F9962" t="str">
            <v>Fixed</v>
          </cell>
          <cell r="I9962">
            <v>41.77</v>
          </cell>
          <cell r="J9962">
            <v>14.93</v>
          </cell>
          <cell r="K9962" t="str">
            <v>Conv</v>
          </cell>
          <cell r="L9962">
            <v>288274.86</v>
          </cell>
          <cell r="M9962" t="str">
            <v>Owner-Occupied</v>
          </cell>
          <cell r="N9962">
            <v>0</v>
          </cell>
          <cell r="O9962">
            <v>43831</v>
          </cell>
          <cell r="P9962" t="str">
            <v>Current</v>
          </cell>
        </row>
        <row r="9963">
          <cell r="B9963">
            <v>40925</v>
          </cell>
          <cell r="C9963">
            <v>60</v>
          </cell>
          <cell r="D9963" t="str">
            <v>ON</v>
          </cell>
          <cell r="E9963" t="str">
            <v>Purchase</v>
          </cell>
          <cell r="F9963" t="str">
            <v>Fixed</v>
          </cell>
          <cell r="I9963">
            <v>21.1</v>
          </cell>
          <cell r="J9963">
            <v>21</v>
          </cell>
          <cell r="K9963" t="str">
            <v>Conv</v>
          </cell>
          <cell r="L9963">
            <v>0</v>
          </cell>
          <cell r="M9963" t="str">
            <v>Owner-Occupied</v>
          </cell>
          <cell r="N9963">
            <v>4</v>
          </cell>
          <cell r="O9963">
            <v>42752</v>
          </cell>
          <cell r="P9963" t="str">
            <v>Current</v>
          </cell>
        </row>
        <row r="9964">
          <cell r="B9964">
            <v>40820</v>
          </cell>
          <cell r="C9964">
            <v>63</v>
          </cell>
          <cell r="D9964" t="str">
            <v>NB</v>
          </cell>
          <cell r="E9964" t="str">
            <v>Refinance External</v>
          </cell>
          <cell r="F9964" t="str">
            <v>ARM</v>
          </cell>
          <cell r="I9964">
            <v>34.14</v>
          </cell>
          <cell r="J9964">
            <v>19.579999999999998</v>
          </cell>
          <cell r="K9964" t="str">
            <v>HiRatio</v>
          </cell>
          <cell r="L9964">
            <v>0</v>
          </cell>
          <cell r="M9964" t="str">
            <v>Owner-Occupied</v>
          </cell>
          <cell r="N9964">
            <v>4</v>
          </cell>
          <cell r="O9964">
            <v>42187</v>
          </cell>
          <cell r="P9964" t="str">
            <v>Current</v>
          </cell>
        </row>
        <row r="9965">
          <cell r="B9965">
            <v>41985</v>
          </cell>
          <cell r="C9965">
            <v>25</v>
          </cell>
          <cell r="D9965" t="str">
            <v>BC</v>
          </cell>
          <cell r="E9965" t="str">
            <v>Purchase</v>
          </cell>
          <cell r="F9965" t="str">
            <v>Fixed</v>
          </cell>
          <cell r="I9965">
            <v>32.49</v>
          </cell>
          <cell r="J9965">
            <v>31.8</v>
          </cell>
          <cell r="K9965" t="str">
            <v>HiRatio</v>
          </cell>
          <cell r="L9965">
            <v>378093.57</v>
          </cell>
          <cell r="M9965" t="str">
            <v>Owner-Occupied</v>
          </cell>
          <cell r="N9965">
            <v>0</v>
          </cell>
          <cell r="O9965">
            <v>43831</v>
          </cell>
          <cell r="P9965" t="str">
            <v>Current</v>
          </cell>
        </row>
        <row r="9966">
          <cell r="B9966">
            <v>41760</v>
          </cell>
          <cell r="C9966">
            <v>32</v>
          </cell>
          <cell r="D9966" t="str">
            <v>BC</v>
          </cell>
          <cell r="E9966" t="str">
            <v>Purchase</v>
          </cell>
          <cell r="F9966" t="str">
            <v>Fixed</v>
          </cell>
          <cell r="I9966">
            <v>37.549999999999997</v>
          </cell>
          <cell r="J9966">
            <v>22.59</v>
          </cell>
          <cell r="K9966" t="str">
            <v>Conv</v>
          </cell>
          <cell r="L9966">
            <v>102389.56</v>
          </cell>
          <cell r="M9966" t="str">
            <v>Owner-Occupied</v>
          </cell>
          <cell r="N9966">
            <v>0</v>
          </cell>
          <cell r="O9966">
            <v>43831</v>
          </cell>
          <cell r="P9966" t="str">
            <v>Current</v>
          </cell>
        </row>
        <row r="9967">
          <cell r="B9967">
            <v>42558</v>
          </cell>
          <cell r="C9967">
            <v>6</v>
          </cell>
          <cell r="D9967" t="str">
            <v>AB</v>
          </cell>
          <cell r="E9967" t="str">
            <v>Port Increase</v>
          </cell>
          <cell r="F9967" t="str">
            <v>Fixed</v>
          </cell>
          <cell r="I9967">
            <v>30.84</v>
          </cell>
          <cell r="J9967">
            <v>27.45</v>
          </cell>
          <cell r="K9967" t="str">
            <v>Conv</v>
          </cell>
          <cell r="L9967">
            <v>304797.45</v>
          </cell>
          <cell r="M9967" t="str">
            <v>Owner-Occupied</v>
          </cell>
          <cell r="N9967">
            <v>0</v>
          </cell>
          <cell r="O9967">
            <v>43831</v>
          </cell>
          <cell r="P9967" t="str">
            <v>Current</v>
          </cell>
        </row>
        <row r="9968">
          <cell r="B9968">
            <v>41607</v>
          </cell>
          <cell r="C9968">
            <v>38</v>
          </cell>
          <cell r="D9968" t="str">
            <v>ON</v>
          </cell>
          <cell r="E9968" t="str">
            <v>Purchase</v>
          </cell>
          <cell r="F9968" t="str">
            <v>ARM</v>
          </cell>
          <cell r="I9968">
            <v>33.68</v>
          </cell>
          <cell r="J9968">
            <v>29.25</v>
          </cell>
          <cell r="K9968" t="str">
            <v>HiRatio</v>
          </cell>
          <cell r="L9968">
            <v>408325.68</v>
          </cell>
          <cell r="M9968" t="str">
            <v>Owner-Occupied</v>
          </cell>
          <cell r="N9968">
            <v>0</v>
          </cell>
          <cell r="O9968">
            <v>43831</v>
          </cell>
          <cell r="P9968" t="str">
            <v>Current</v>
          </cell>
        </row>
        <row r="9969">
          <cell r="B9969">
            <v>41012</v>
          </cell>
          <cell r="C9969">
            <v>57</v>
          </cell>
          <cell r="D9969" t="str">
            <v>AB</v>
          </cell>
          <cell r="E9969" t="str">
            <v>Transfer</v>
          </cell>
          <cell r="F9969" t="str">
            <v>Fixed</v>
          </cell>
          <cell r="I9969">
            <v>22.27</v>
          </cell>
          <cell r="J9969">
            <v>15.09</v>
          </cell>
          <cell r="K9969" t="str">
            <v>HiRatio</v>
          </cell>
          <cell r="L9969">
            <v>0</v>
          </cell>
          <cell r="M9969" t="str">
            <v>Owner-Occupied</v>
          </cell>
          <cell r="N9969">
            <v>4</v>
          </cell>
          <cell r="O9969">
            <v>42473</v>
          </cell>
          <cell r="P9969" t="str">
            <v>Current</v>
          </cell>
        </row>
        <row r="9970">
          <cell r="B9970">
            <v>42103</v>
          </cell>
          <cell r="C9970">
            <v>21</v>
          </cell>
          <cell r="D9970" t="str">
            <v>BC</v>
          </cell>
          <cell r="E9970" t="str">
            <v>Purchase</v>
          </cell>
          <cell r="F9970" t="str">
            <v>Fixed</v>
          </cell>
          <cell r="I9970">
            <v>41.69</v>
          </cell>
          <cell r="J9970">
            <v>37.700000000000003</v>
          </cell>
          <cell r="K9970" t="str">
            <v>HiRatio</v>
          </cell>
          <cell r="L9970">
            <v>213582.61</v>
          </cell>
          <cell r="M9970" t="str">
            <v>Owner-Occupied</v>
          </cell>
          <cell r="N9970">
            <v>0</v>
          </cell>
          <cell r="O9970">
            <v>43831</v>
          </cell>
          <cell r="P9970" t="str">
            <v>Current</v>
          </cell>
        </row>
        <row r="9971">
          <cell r="B9971">
            <v>42439</v>
          </cell>
          <cell r="C9971">
            <v>10</v>
          </cell>
          <cell r="D9971" t="str">
            <v>ON</v>
          </cell>
          <cell r="E9971" t="str">
            <v>Purchase</v>
          </cell>
          <cell r="F9971" t="str">
            <v>ARM</v>
          </cell>
          <cell r="I9971">
            <v>37.25</v>
          </cell>
          <cell r="J9971">
            <v>21.56</v>
          </cell>
          <cell r="K9971" t="str">
            <v>Conv</v>
          </cell>
          <cell r="L9971">
            <v>122347.83</v>
          </cell>
          <cell r="M9971" t="str">
            <v>Owner-Occupied</v>
          </cell>
          <cell r="N9971">
            <v>0</v>
          </cell>
          <cell r="O9971">
            <v>43831</v>
          </cell>
          <cell r="P9971" t="str">
            <v>Current</v>
          </cell>
        </row>
        <row r="9972">
          <cell r="B9972">
            <v>42493</v>
          </cell>
          <cell r="C9972">
            <v>8</v>
          </cell>
          <cell r="D9972" t="str">
            <v>ON</v>
          </cell>
          <cell r="E9972" t="str">
            <v>Purchase</v>
          </cell>
          <cell r="F9972" t="str">
            <v>Fixed</v>
          </cell>
          <cell r="I9972">
            <v>30.25</v>
          </cell>
          <cell r="J9972">
            <v>29.77</v>
          </cell>
          <cell r="K9972" t="str">
            <v>HiRatio</v>
          </cell>
          <cell r="L9972">
            <v>433182</v>
          </cell>
          <cell r="M9972" t="str">
            <v>Owner-Occupied</v>
          </cell>
          <cell r="N9972">
            <v>0</v>
          </cell>
          <cell r="O9972">
            <v>43831</v>
          </cell>
          <cell r="P9972" t="str">
            <v>Current</v>
          </cell>
        </row>
        <row r="9973">
          <cell r="B9973">
            <v>42300</v>
          </cell>
          <cell r="C9973">
            <v>15</v>
          </cell>
          <cell r="D9973" t="str">
            <v>ON</v>
          </cell>
          <cell r="E9973" t="str">
            <v>Refinance External</v>
          </cell>
          <cell r="F9973" t="str">
            <v>ARM</v>
          </cell>
          <cell r="I9973">
            <v>22.06</v>
          </cell>
          <cell r="J9973">
            <v>21.26</v>
          </cell>
          <cell r="K9973" t="str">
            <v>Conv</v>
          </cell>
          <cell r="L9973">
            <v>211996.61</v>
          </cell>
          <cell r="M9973" t="str">
            <v>Owner-Occupied</v>
          </cell>
          <cell r="N9973">
            <v>0</v>
          </cell>
          <cell r="O9973">
            <v>43831</v>
          </cell>
          <cell r="P9973" t="str">
            <v>Current</v>
          </cell>
        </row>
        <row r="9974">
          <cell r="B9974">
            <v>42227</v>
          </cell>
          <cell r="C9974">
            <v>17</v>
          </cell>
          <cell r="D9974" t="str">
            <v>BC</v>
          </cell>
          <cell r="E9974" t="str">
            <v>Purchase</v>
          </cell>
          <cell r="F9974" t="str">
            <v>ARM</v>
          </cell>
          <cell r="I9974">
            <v>31.98</v>
          </cell>
          <cell r="J9974">
            <v>28.94</v>
          </cell>
          <cell r="K9974" t="str">
            <v>Conv</v>
          </cell>
          <cell r="L9974">
            <v>427418.86</v>
          </cell>
          <cell r="M9974" t="str">
            <v>Owner-Occupied</v>
          </cell>
          <cell r="N9974">
            <v>0</v>
          </cell>
          <cell r="O9974">
            <v>43831</v>
          </cell>
          <cell r="P9974" t="str">
            <v>Current</v>
          </cell>
        </row>
        <row r="9975">
          <cell r="B9975">
            <v>41212</v>
          </cell>
          <cell r="C9975">
            <v>51</v>
          </cell>
          <cell r="D9975" t="str">
            <v>AB</v>
          </cell>
          <cell r="E9975" t="str">
            <v>Refinance External</v>
          </cell>
          <cell r="F9975" t="str">
            <v>Fixed</v>
          </cell>
          <cell r="I9975">
            <v>35.049999999999997</v>
          </cell>
          <cell r="J9975">
            <v>21.74</v>
          </cell>
          <cell r="K9975" t="str">
            <v>Conv</v>
          </cell>
          <cell r="L9975">
            <v>0</v>
          </cell>
          <cell r="M9975" t="str">
            <v>Owner-Occupied</v>
          </cell>
          <cell r="N9975">
            <v>4</v>
          </cell>
          <cell r="O9975">
            <v>42685</v>
          </cell>
          <cell r="P9975" t="str">
            <v>Current</v>
          </cell>
        </row>
        <row r="9976">
          <cell r="B9976">
            <v>41074</v>
          </cell>
          <cell r="C9976">
            <v>55</v>
          </cell>
          <cell r="D9976" t="str">
            <v>AB</v>
          </cell>
          <cell r="E9976" t="str">
            <v>Purchase</v>
          </cell>
          <cell r="F9976" t="str">
            <v>Fixed</v>
          </cell>
          <cell r="I9976">
            <v>36.01</v>
          </cell>
          <cell r="J9976">
            <v>27.98</v>
          </cell>
          <cell r="K9976" t="str">
            <v>HiRatio</v>
          </cell>
          <cell r="L9976">
            <v>265400.18</v>
          </cell>
          <cell r="M9976" t="str">
            <v>Owner-Occupied</v>
          </cell>
          <cell r="N9976">
            <v>0</v>
          </cell>
          <cell r="O9976">
            <v>43831</v>
          </cell>
          <cell r="P9976" t="str">
            <v>Current</v>
          </cell>
        </row>
        <row r="9977">
          <cell r="B9977">
            <v>42620</v>
          </cell>
          <cell r="C9977">
            <v>4</v>
          </cell>
          <cell r="D9977" t="str">
            <v>AB</v>
          </cell>
          <cell r="E9977" t="str">
            <v>Purchase</v>
          </cell>
          <cell r="F9977" t="str">
            <v>Fixed</v>
          </cell>
          <cell r="I9977">
            <v>31.86</v>
          </cell>
          <cell r="J9977">
            <v>29.26</v>
          </cell>
          <cell r="K9977" t="str">
            <v>Conv</v>
          </cell>
          <cell r="L9977">
            <v>232496.5</v>
          </cell>
          <cell r="M9977" t="str">
            <v>Owner-Occupied</v>
          </cell>
          <cell r="N9977">
            <v>0</v>
          </cell>
          <cell r="O9977">
            <v>43831</v>
          </cell>
          <cell r="P9977" t="str">
            <v>Current</v>
          </cell>
        </row>
        <row r="9978">
          <cell r="B9978">
            <v>41967</v>
          </cell>
          <cell r="C9978">
            <v>26</v>
          </cell>
          <cell r="D9978" t="str">
            <v>AB</v>
          </cell>
          <cell r="E9978" t="str">
            <v>Transfer</v>
          </cell>
          <cell r="F9978" t="str">
            <v>ARM</v>
          </cell>
          <cell r="I9978">
            <v>14.76</v>
          </cell>
          <cell r="J9978">
            <v>13.41</v>
          </cell>
          <cell r="K9978" t="str">
            <v>Conv</v>
          </cell>
          <cell r="L9978">
            <v>158948.57</v>
          </cell>
          <cell r="M9978" t="str">
            <v>Owner-Occupied</v>
          </cell>
          <cell r="N9978">
            <v>0</v>
          </cell>
          <cell r="O9978">
            <v>43831</v>
          </cell>
          <cell r="P9978" t="str">
            <v>Current</v>
          </cell>
        </row>
        <row r="9979">
          <cell r="B9979">
            <v>40872</v>
          </cell>
          <cell r="C9979">
            <v>62</v>
          </cell>
          <cell r="D9979" t="str">
            <v>ON</v>
          </cell>
          <cell r="E9979" t="str">
            <v>Purchase</v>
          </cell>
          <cell r="F9979" t="str">
            <v>Fixed</v>
          </cell>
          <cell r="I9979">
            <v>42.67</v>
          </cell>
          <cell r="J9979">
            <v>24.45</v>
          </cell>
          <cell r="K9979" t="str">
            <v>Conv</v>
          </cell>
          <cell r="L9979">
            <v>0</v>
          </cell>
          <cell r="M9979" t="str">
            <v>Rental</v>
          </cell>
          <cell r="N9979">
            <v>4</v>
          </cell>
          <cell r="O9979">
            <v>41606</v>
          </cell>
          <cell r="P9979" t="str">
            <v>Current</v>
          </cell>
        </row>
        <row r="9980">
          <cell r="B9980">
            <v>42489</v>
          </cell>
          <cell r="C9980">
            <v>9</v>
          </cell>
          <cell r="D9980" t="str">
            <v>ON</v>
          </cell>
          <cell r="E9980" t="str">
            <v>Refinance External</v>
          </cell>
          <cell r="F9980" t="str">
            <v>Fixed</v>
          </cell>
          <cell r="I9980">
            <v>29.46</v>
          </cell>
          <cell r="J9980">
            <v>29.14</v>
          </cell>
          <cell r="K9980" t="str">
            <v>Conv</v>
          </cell>
          <cell r="L9980">
            <v>323020.99</v>
          </cell>
          <cell r="M9980" t="str">
            <v>Owner-Occupied</v>
          </cell>
          <cell r="N9980">
            <v>0</v>
          </cell>
          <cell r="O9980">
            <v>43831</v>
          </cell>
          <cell r="P9980" t="str">
            <v>Current</v>
          </cell>
        </row>
        <row r="9981">
          <cell r="B9981">
            <v>42060</v>
          </cell>
          <cell r="C9981">
            <v>23</v>
          </cell>
          <cell r="D9981" t="str">
            <v>ON</v>
          </cell>
          <cell r="E9981" t="str">
            <v>Purchase</v>
          </cell>
          <cell r="F9981" t="str">
            <v>ARM</v>
          </cell>
          <cell r="I9981">
            <v>28.8</v>
          </cell>
          <cell r="J9981">
            <v>17.57</v>
          </cell>
          <cell r="K9981" t="str">
            <v>HiRatio</v>
          </cell>
          <cell r="L9981">
            <v>304549.84999999998</v>
          </cell>
          <cell r="M9981" t="str">
            <v>Owner-Occupied</v>
          </cell>
          <cell r="N9981">
            <v>0</v>
          </cell>
          <cell r="O9981">
            <v>43831</v>
          </cell>
          <cell r="P9981" t="str">
            <v>Current</v>
          </cell>
        </row>
        <row r="9982">
          <cell r="B9982">
            <v>41613</v>
          </cell>
          <cell r="C9982">
            <v>37</v>
          </cell>
          <cell r="D9982" t="str">
            <v>ON</v>
          </cell>
          <cell r="E9982" t="str">
            <v>Purchase</v>
          </cell>
          <cell r="F9982" t="str">
            <v>Fixed</v>
          </cell>
          <cell r="I9982">
            <v>38.1</v>
          </cell>
          <cell r="J9982">
            <v>37.22</v>
          </cell>
          <cell r="K9982" t="str">
            <v>HiRatio</v>
          </cell>
          <cell r="L9982">
            <v>165452.31</v>
          </cell>
          <cell r="M9982" t="str">
            <v>Owner-Occupied</v>
          </cell>
          <cell r="N9982">
            <v>0</v>
          </cell>
          <cell r="O9982">
            <v>43831</v>
          </cell>
          <cell r="P9982" t="str">
            <v>Current</v>
          </cell>
        </row>
        <row r="9983">
          <cell r="B9983">
            <v>40724</v>
          </cell>
          <cell r="C9983">
            <v>67</v>
          </cell>
          <cell r="D9983" t="str">
            <v>AB</v>
          </cell>
          <cell r="E9983" t="str">
            <v>Purchase</v>
          </cell>
          <cell r="F9983" t="str">
            <v>ARM</v>
          </cell>
          <cell r="I9983">
            <v>34.1</v>
          </cell>
          <cell r="J9983">
            <v>16.89</v>
          </cell>
          <cell r="K9983" t="str">
            <v>HiRatio</v>
          </cell>
          <cell r="L9983">
            <v>113226.02</v>
          </cell>
          <cell r="M9983" t="str">
            <v>Owner-Occupied</v>
          </cell>
          <cell r="N9983">
            <v>0</v>
          </cell>
          <cell r="O9983">
            <v>43831</v>
          </cell>
          <cell r="P9983" t="str">
            <v>Current</v>
          </cell>
        </row>
        <row r="9984">
          <cell r="B9984">
            <v>42088</v>
          </cell>
          <cell r="C9984">
            <v>22</v>
          </cell>
          <cell r="D9984" t="str">
            <v>ON</v>
          </cell>
          <cell r="E9984" t="str">
            <v>Transfer</v>
          </cell>
          <cell r="F9984" t="str">
            <v>ARM</v>
          </cell>
          <cell r="I9984">
            <v>29.26</v>
          </cell>
          <cell r="J9984">
            <v>22.52</v>
          </cell>
          <cell r="K9984" t="str">
            <v>Conv</v>
          </cell>
          <cell r="L9984">
            <v>246446.5</v>
          </cell>
          <cell r="M9984" t="str">
            <v>Owner-Occupied</v>
          </cell>
          <cell r="N9984">
            <v>0</v>
          </cell>
          <cell r="O9984">
            <v>43831</v>
          </cell>
          <cell r="P9984" t="str">
            <v>Current</v>
          </cell>
        </row>
        <row r="9985">
          <cell r="B9985">
            <v>41733</v>
          </cell>
          <cell r="C9985">
            <v>33</v>
          </cell>
          <cell r="D9985" t="str">
            <v>AB</v>
          </cell>
          <cell r="E9985" t="str">
            <v>Purchase</v>
          </cell>
          <cell r="F9985" t="str">
            <v>Fixed</v>
          </cell>
          <cell r="I9985">
            <v>40.1</v>
          </cell>
          <cell r="J9985">
            <v>28.86</v>
          </cell>
          <cell r="K9985" t="str">
            <v>Conv</v>
          </cell>
          <cell r="L9985">
            <v>0</v>
          </cell>
          <cell r="M9985" t="str">
            <v>Owner-Occupied</v>
          </cell>
          <cell r="N9985">
            <v>4</v>
          </cell>
          <cell r="O9985">
            <v>41842</v>
          </cell>
          <cell r="P9985" t="str">
            <v>Current</v>
          </cell>
        </row>
        <row r="9986">
          <cell r="B9986">
            <v>41142</v>
          </cell>
          <cell r="C9986">
            <v>53</v>
          </cell>
          <cell r="D9986" t="str">
            <v>ON</v>
          </cell>
          <cell r="E9986" t="str">
            <v>Purchase</v>
          </cell>
          <cell r="F9986" t="str">
            <v>Fixed</v>
          </cell>
          <cell r="I9986">
            <v>39.65</v>
          </cell>
          <cell r="J9986">
            <v>31.09</v>
          </cell>
          <cell r="K9986" t="str">
            <v>Conv</v>
          </cell>
          <cell r="L9986">
            <v>0</v>
          </cell>
          <cell r="M9986" t="str">
            <v>Owner-Occupied</v>
          </cell>
          <cell r="N9986">
            <v>4</v>
          </cell>
          <cell r="O9986">
            <v>42492</v>
          </cell>
          <cell r="P9986" t="str">
            <v>Current</v>
          </cell>
        </row>
        <row r="9987">
          <cell r="B9987">
            <v>41628</v>
          </cell>
          <cell r="C9987">
            <v>37</v>
          </cell>
          <cell r="D9987" t="str">
            <v>ON</v>
          </cell>
          <cell r="E9987" t="str">
            <v>Refinance External</v>
          </cell>
          <cell r="F9987" t="str">
            <v>ARM</v>
          </cell>
          <cell r="I9987">
            <v>30.07</v>
          </cell>
          <cell r="J9987">
            <v>24.47</v>
          </cell>
          <cell r="K9987" t="str">
            <v>Conv</v>
          </cell>
          <cell r="L9987">
            <v>0</v>
          </cell>
          <cell r="M9987" t="str">
            <v>Owner-Occupied</v>
          </cell>
          <cell r="N9987">
            <v>4</v>
          </cell>
          <cell r="O9987">
            <v>42422</v>
          </cell>
          <cell r="P9987" t="str">
            <v>Current</v>
          </cell>
        </row>
        <row r="9988">
          <cell r="B9988">
            <v>42177</v>
          </cell>
          <cell r="C9988">
            <v>19</v>
          </cell>
          <cell r="D9988" t="str">
            <v>BC</v>
          </cell>
          <cell r="E9988" t="str">
            <v>Transfer</v>
          </cell>
          <cell r="F9988" t="str">
            <v>ARM</v>
          </cell>
          <cell r="I9988">
            <v>30.16</v>
          </cell>
          <cell r="J9988">
            <v>29.25</v>
          </cell>
          <cell r="K9988" t="str">
            <v>HiRatio</v>
          </cell>
          <cell r="L9988">
            <v>176864.26</v>
          </cell>
          <cell r="M9988" t="str">
            <v>Owner-Occupied</v>
          </cell>
          <cell r="N9988">
            <v>0</v>
          </cell>
          <cell r="O9988">
            <v>43831</v>
          </cell>
          <cell r="P9988" t="str">
            <v>Current</v>
          </cell>
        </row>
        <row r="9989">
          <cell r="B9989">
            <v>40800</v>
          </cell>
          <cell r="C9989">
            <v>64</v>
          </cell>
          <cell r="D9989" t="str">
            <v>AB</v>
          </cell>
          <cell r="E9989" t="str">
            <v>Purchase</v>
          </cell>
          <cell r="F9989" t="str">
            <v>Fixed</v>
          </cell>
          <cell r="I9989">
            <v>42.57</v>
          </cell>
          <cell r="J9989">
            <v>42.57</v>
          </cell>
          <cell r="K9989" t="str">
            <v>HiRatio</v>
          </cell>
          <cell r="L9989">
            <v>321218.13</v>
          </cell>
          <cell r="M9989" t="str">
            <v>Owner-Occupied</v>
          </cell>
          <cell r="N9989">
            <v>0</v>
          </cell>
          <cell r="O9989">
            <v>43831</v>
          </cell>
          <cell r="P9989" t="str">
            <v>Current</v>
          </cell>
        </row>
        <row r="9990">
          <cell r="B9990">
            <v>41319</v>
          </cell>
          <cell r="C9990">
            <v>47</v>
          </cell>
          <cell r="D9990" t="str">
            <v>BC</v>
          </cell>
          <cell r="E9990" t="str">
            <v>Refinance External</v>
          </cell>
          <cell r="F9990" t="str">
            <v>Fixed</v>
          </cell>
          <cell r="I9990">
            <v>40.14</v>
          </cell>
          <cell r="J9990">
            <v>13.17</v>
          </cell>
          <cell r="K9990" t="str">
            <v>Conv</v>
          </cell>
          <cell r="L9990">
            <v>0</v>
          </cell>
          <cell r="M9990" t="str">
            <v>Owner-Occupied</v>
          </cell>
          <cell r="N9990">
            <v>4</v>
          </cell>
          <cell r="O9990">
            <v>42292</v>
          </cell>
          <cell r="P9990" t="str">
            <v>Current</v>
          </cell>
        </row>
        <row r="9991">
          <cell r="B9991">
            <v>41760</v>
          </cell>
          <cell r="C9991">
            <v>32</v>
          </cell>
          <cell r="D9991" t="str">
            <v>AB</v>
          </cell>
          <cell r="E9991" t="str">
            <v>Purchase</v>
          </cell>
          <cell r="F9991" t="str">
            <v>ARM</v>
          </cell>
          <cell r="I9991">
            <v>29.42</v>
          </cell>
          <cell r="J9991">
            <v>25.29</v>
          </cell>
          <cell r="K9991" t="str">
            <v>Conv</v>
          </cell>
          <cell r="L9991">
            <v>354809.87</v>
          </cell>
          <cell r="M9991" t="str">
            <v>Owner-Occupied</v>
          </cell>
          <cell r="N9991">
            <v>0</v>
          </cell>
          <cell r="O9991">
            <v>43831</v>
          </cell>
          <cell r="P9991" t="str">
            <v>Current</v>
          </cell>
        </row>
        <row r="9992">
          <cell r="B9992">
            <v>41494</v>
          </cell>
          <cell r="C9992">
            <v>41</v>
          </cell>
          <cell r="D9992" t="str">
            <v>ON</v>
          </cell>
          <cell r="E9992" t="str">
            <v>Purchase</v>
          </cell>
          <cell r="F9992" t="str">
            <v>Fixed</v>
          </cell>
          <cell r="I9992">
            <v>24.66</v>
          </cell>
          <cell r="J9992">
            <v>22.81</v>
          </cell>
          <cell r="K9992" t="str">
            <v>Conv</v>
          </cell>
          <cell r="L9992">
            <v>0</v>
          </cell>
          <cell r="M9992" t="str">
            <v>Owner-Occupied</v>
          </cell>
          <cell r="N9992">
            <v>4</v>
          </cell>
          <cell r="O9992">
            <v>42611</v>
          </cell>
          <cell r="P9992" t="str">
            <v>Current</v>
          </cell>
        </row>
        <row r="9993">
          <cell r="B9993">
            <v>42615</v>
          </cell>
          <cell r="C9993">
            <v>4</v>
          </cell>
          <cell r="D9993" t="str">
            <v>AB</v>
          </cell>
          <cell r="E9993" t="str">
            <v>Refinance External</v>
          </cell>
          <cell r="F9993" t="str">
            <v>ARM</v>
          </cell>
          <cell r="I9993">
            <v>24.84</v>
          </cell>
          <cell r="J9993">
            <v>21.76</v>
          </cell>
          <cell r="K9993" t="str">
            <v>Conv</v>
          </cell>
          <cell r="L9993">
            <v>428653.01</v>
          </cell>
          <cell r="M9993" t="str">
            <v>Owner-Occupied</v>
          </cell>
          <cell r="N9993">
            <v>0</v>
          </cell>
          <cell r="O9993">
            <v>43831</v>
          </cell>
          <cell r="P9993" t="str">
            <v>Current</v>
          </cell>
        </row>
        <row r="9994">
          <cell r="B9994">
            <v>41253</v>
          </cell>
          <cell r="C9994">
            <v>49</v>
          </cell>
          <cell r="D9994" t="str">
            <v>ON</v>
          </cell>
          <cell r="E9994" t="str">
            <v>Purchase</v>
          </cell>
          <cell r="F9994" t="str">
            <v>Fixed</v>
          </cell>
          <cell r="I9994">
            <v>40.06</v>
          </cell>
          <cell r="J9994">
            <v>33.24</v>
          </cell>
          <cell r="K9994" t="str">
            <v>HiRatio</v>
          </cell>
          <cell r="L9994">
            <v>446388.31</v>
          </cell>
          <cell r="M9994" t="str">
            <v>Owner-Occupied</v>
          </cell>
          <cell r="N9994">
            <v>0</v>
          </cell>
          <cell r="O9994">
            <v>43831</v>
          </cell>
          <cell r="P9994" t="str">
            <v>Current</v>
          </cell>
        </row>
        <row r="9995">
          <cell r="B9995">
            <v>41081</v>
          </cell>
          <cell r="C9995">
            <v>55</v>
          </cell>
          <cell r="D9995" t="str">
            <v>ON</v>
          </cell>
          <cell r="E9995" t="str">
            <v>Purchase</v>
          </cell>
          <cell r="F9995" t="str">
            <v>Fixed</v>
          </cell>
          <cell r="I9995">
            <v>36.96</v>
          </cell>
          <cell r="J9995">
            <v>36.69</v>
          </cell>
          <cell r="K9995" t="str">
            <v>Conv</v>
          </cell>
          <cell r="L9995">
            <v>194382.22</v>
          </cell>
          <cell r="M9995" t="str">
            <v>Owner-Occupied</v>
          </cell>
          <cell r="N9995">
            <v>0</v>
          </cell>
          <cell r="O9995">
            <v>43831</v>
          </cell>
          <cell r="P9995" t="str">
            <v>Current</v>
          </cell>
        </row>
        <row r="9996">
          <cell r="B9996">
            <v>41060</v>
          </cell>
          <cell r="C9996">
            <v>56</v>
          </cell>
          <cell r="D9996" t="str">
            <v>AB</v>
          </cell>
          <cell r="E9996" t="str">
            <v>Purchase</v>
          </cell>
          <cell r="F9996" t="str">
            <v>Fixed</v>
          </cell>
          <cell r="I9996">
            <v>39.229999999999997</v>
          </cell>
          <cell r="J9996">
            <v>30.2</v>
          </cell>
          <cell r="K9996" t="str">
            <v>HiRatio</v>
          </cell>
          <cell r="L9996">
            <v>302935.03000000003</v>
          </cell>
          <cell r="M9996" t="str">
            <v>Owner-Occupied</v>
          </cell>
          <cell r="N9996">
            <v>0</v>
          </cell>
          <cell r="O9996">
            <v>43831</v>
          </cell>
          <cell r="P9996" t="str">
            <v>Current</v>
          </cell>
        </row>
        <row r="9997">
          <cell r="B9997">
            <v>42572</v>
          </cell>
          <cell r="C9997">
            <v>6</v>
          </cell>
          <cell r="D9997" t="str">
            <v>BC</v>
          </cell>
          <cell r="E9997" t="str">
            <v>Purchase</v>
          </cell>
          <cell r="F9997" t="str">
            <v>Fixed</v>
          </cell>
          <cell r="I9997">
            <v>40.5</v>
          </cell>
          <cell r="J9997">
            <v>38.74</v>
          </cell>
          <cell r="K9997" t="str">
            <v>HiRatio</v>
          </cell>
          <cell r="L9997">
            <v>360470.96</v>
          </cell>
          <cell r="M9997" t="str">
            <v>Owner-Occupied</v>
          </cell>
          <cell r="N9997">
            <v>0</v>
          </cell>
          <cell r="O9997">
            <v>43831</v>
          </cell>
          <cell r="P9997" t="str">
            <v>Current</v>
          </cell>
        </row>
        <row r="9998">
          <cell r="B9998">
            <v>41813</v>
          </cell>
          <cell r="C9998">
            <v>31</v>
          </cell>
          <cell r="D9998" t="str">
            <v>AB</v>
          </cell>
          <cell r="E9998" t="str">
            <v>Refinance External</v>
          </cell>
          <cell r="F9998" t="str">
            <v>Fixed</v>
          </cell>
          <cell r="I9998">
            <v>26.73</v>
          </cell>
          <cell r="J9998">
            <v>15.06</v>
          </cell>
          <cell r="K9998" t="str">
            <v>Conv</v>
          </cell>
          <cell r="L9998">
            <v>251854.15</v>
          </cell>
          <cell r="M9998" t="str">
            <v>Owner-Occupied</v>
          </cell>
          <cell r="N9998">
            <v>0</v>
          </cell>
          <cell r="O9998">
            <v>43831</v>
          </cell>
          <cell r="P9998" t="str">
            <v>Current</v>
          </cell>
        </row>
        <row r="9999">
          <cell r="B9999">
            <v>41614</v>
          </cell>
          <cell r="C9999">
            <v>37</v>
          </cell>
          <cell r="D9999" t="str">
            <v>ON</v>
          </cell>
          <cell r="E9999" t="str">
            <v>Purchase</v>
          </cell>
          <cell r="F9999" t="str">
            <v>Fixed</v>
          </cell>
          <cell r="I9999">
            <v>34.520000000000003</v>
          </cell>
          <cell r="J9999">
            <v>19.71</v>
          </cell>
          <cell r="K9999" t="str">
            <v>HiRatio</v>
          </cell>
          <cell r="L9999">
            <v>127112.64</v>
          </cell>
          <cell r="M9999" t="str">
            <v>Owner-Occupied</v>
          </cell>
          <cell r="N9999">
            <v>0</v>
          </cell>
          <cell r="O9999">
            <v>43831</v>
          </cell>
          <cell r="P9999" t="str">
            <v>0-29</v>
          </cell>
        </row>
        <row r="10000">
          <cell r="B10000">
            <v>41004</v>
          </cell>
          <cell r="C10000">
            <v>57</v>
          </cell>
          <cell r="D10000" t="str">
            <v>ON</v>
          </cell>
          <cell r="E10000" t="str">
            <v>Refinance External</v>
          </cell>
          <cell r="F10000" t="str">
            <v>Fixed</v>
          </cell>
          <cell r="I10000">
            <v>37.35</v>
          </cell>
          <cell r="J10000">
            <v>37.35</v>
          </cell>
          <cell r="K10000" t="str">
            <v>HiRatio</v>
          </cell>
          <cell r="L10000">
            <v>128334.55</v>
          </cell>
          <cell r="M10000" t="str">
            <v>Owner-Occupied</v>
          </cell>
          <cell r="N10000">
            <v>0</v>
          </cell>
          <cell r="O10000">
            <v>43831</v>
          </cell>
          <cell r="P10000" t="str">
            <v>Current</v>
          </cell>
        </row>
        <row r="10001">
          <cell r="B10001">
            <v>42566</v>
          </cell>
          <cell r="C10001">
            <v>6</v>
          </cell>
          <cell r="D10001" t="str">
            <v>ON</v>
          </cell>
          <cell r="E10001" t="str">
            <v>Purchase</v>
          </cell>
          <cell r="F10001" t="str">
            <v>Fixed</v>
          </cell>
          <cell r="I10001">
            <v>34.51</v>
          </cell>
          <cell r="J10001">
            <v>30.25</v>
          </cell>
          <cell r="K10001" t="str">
            <v>Conv</v>
          </cell>
          <cell r="L10001">
            <v>370714.83</v>
          </cell>
          <cell r="M10001" t="str">
            <v>Owner-Occupied</v>
          </cell>
          <cell r="N10001">
            <v>0</v>
          </cell>
          <cell r="O10001">
            <v>43831</v>
          </cell>
          <cell r="P10001" t="str">
            <v>Current</v>
          </cell>
        </row>
        <row r="10002">
          <cell r="B10002">
            <v>41974</v>
          </cell>
          <cell r="C10002">
            <v>25</v>
          </cell>
          <cell r="D10002" t="str">
            <v>AB</v>
          </cell>
          <cell r="E10002" t="str">
            <v>Purchase</v>
          </cell>
          <cell r="F10002" t="str">
            <v>Fixed</v>
          </cell>
          <cell r="I10002">
            <v>42.99</v>
          </cell>
          <cell r="J10002">
            <v>31.01</v>
          </cell>
          <cell r="K10002" t="str">
            <v>HiRatio</v>
          </cell>
          <cell r="L10002">
            <v>370775.64</v>
          </cell>
          <cell r="M10002" t="str">
            <v>Owner-Occupied</v>
          </cell>
          <cell r="N10002">
            <v>0</v>
          </cell>
          <cell r="O10002">
            <v>43831</v>
          </cell>
          <cell r="P10002" t="str">
            <v>Current</v>
          </cell>
        </row>
        <row r="10003">
          <cell r="B10003">
            <v>42468</v>
          </cell>
          <cell r="C10003">
            <v>9</v>
          </cell>
          <cell r="D10003" t="str">
            <v>ON</v>
          </cell>
          <cell r="E10003" t="str">
            <v>Purchase</v>
          </cell>
          <cell r="F10003" t="str">
            <v>ARM</v>
          </cell>
          <cell r="I10003">
            <v>31.67</v>
          </cell>
          <cell r="J10003">
            <v>31.67</v>
          </cell>
          <cell r="K10003" t="str">
            <v>Conv</v>
          </cell>
          <cell r="L10003">
            <v>201445.14</v>
          </cell>
          <cell r="M10003" t="str">
            <v>Owner-Occupied</v>
          </cell>
          <cell r="N10003">
            <v>0</v>
          </cell>
          <cell r="O10003">
            <v>43831</v>
          </cell>
          <cell r="P10003" t="str">
            <v>Current</v>
          </cell>
        </row>
        <row r="10004">
          <cell r="B10004">
            <v>41935</v>
          </cell>
          <cell r="C10004">
            <v>27</v>
          </cell>
          <cell r="D10004" t="str">
            <v>ON</v>
          </cell>
          <cell r="E10004" t="str">
            <v>Purchase</v>
          </cell>
          <cell r="F10004" t="str">
            <v>Fixed</v>
          </cell>
          <cell r="I10004">
            <v>43.64</v>
          </cell>
          <cell r="J10004">
            <v>28.15</v>
          </cell>
          <cell r="K10004" t="str">
            <v>HiRatio</v>
          </cell>
          <cell r="L10004">
            <v>246430.66</v>
          </cell>
          <cell r="M10004" t="str">
            <v>Owner-Occupied</v>
          </cell>
          <cell r="N10004">
            <v>0</v>
          </cell>
          <cell r="O10004">
            <v>43831</v>
          </cell>
          <cell r="P10004" t="str">
            <v>Current</v>
          </cell>
        </row>
        <row r="10005">
          <cell r="B10005">
            <v>42117</v>
          </cell>
          <cell r="C10005">
            <v>21</v>
          </cell>
          <cell r="D10005" t="str">
            <v>BC</v>
          </cell>
          <cell r="E10005" t="str">
            <v>Purchase</v>
          </cell>
          <cell r="F10005" t="str">
            <v>Fixed</v>
          </cell>
          <cell r="I10005">
            <v>19.63</v>
          </cell>
          <cell r="J10005">
            <v>8.8000000000000007</v>
          </cell>
          <cell r="K10005" t="str">
            <v>HiRatio</v>
          </cell>
          <cell r="L10005">
            <v>161722.21</v>
          </cell>
          <cell r="M10005" t="str">
            <v>Owner-Occupied</v>
          </cell>
          <cell r="N10005">
            <v>0</v>
          </cell>
          <cell r="O10005">
            <v>43831</v>
          </cell>
          <cell r="P10005" t="str">
            <v>Current</v>
          </cell>
        </row>
        <row r="10006">
          <cell r="B10006">
            <v>41638</v>
          </cell>
          <cell r="C10006">
            <v>37</v>
          </cell>
          <cell r="D10006" t="str">
            <v>BC</v>
          </cell>
          <cell r="E10006" t="str">
            <v>Refinance External</v>
          </cell>
          <cell r="F10006" t="str">
            <v>ARM</v>
          </cell>
          <cell r="I10006">
            <v>30.76</v>
          </cell>
          <cell r="J10006">
            <v>29.8</v>
          </cell>
          <cell r="K10006" t="str">
            <v>Conv</v>
          </cell>
          <cell r="L10006">
            <v>441070.31</v>
          </cell>
          <cell r="M10006" t="str">
            <v>Owner-Occupied</v>
          </cell>
          <cell r="N10006">
            <v>0</v>
          </cell>
          <cell r="O10006">
            <v>43831</v>
          </cell>
          <cell r="P10006" t="str">
            <v>Current</v>
          </cell>
        </row>
        <row r="10007">
          <cell r="B10007">
            <v>41334</v>
          </cell>
          <cell r="C10007">
            <v>46</v>
          </cell>
          <cell r="D10007" t="str">
            <v>ON</v>
          </cell>
          <cell r="E10007" t="str">
            <v>Transfer</v>
          </cell>
          <cell r="F10007" t="str">
            <v>Fixed</v>
          </cell>
          <cell r="I10007">
            <v>32.56</v>
          </cell>
          <cell r="J10007">
            <v>30.5</v>
          </cell>
          <cell r="K10007" t="str">
            <v>Conv</v>
          </cell>
          <cell r="L10007">
            <v>0</v>
          </cell>
          <cell r="M10007" t="str">
            <v>Owner-Occupied</v>
          </cell>
          <cell r="N10007">
            <v>4</v>
          </cell>
          <cell r="O10007">
            <v>42430</v>
          </cell>
          <cell r="P10007" t="str">
            <v>Current</v>
          </cell>
        </row>
        <row r="10008">
          <cell r="B10008">
            <v>42272</v>
          </cell>
          <cell r="C10008">
            <v>16</v>
          </cell>
          <cell r="D10008" t="str">
            <v>ON</v>
          </cell>
          <cell r="E10008" t="str">
            <v>Refinance External</v>
          </cell>
          <cell r="F10008" t="str">
            <v>ARM</v>
          </cell>
          <cell r="I10008">
            <v>23.54</v>
          </cell>
          <cell r="J10008">
            <v>21.14</v>
          </cell>
          <cell r="K10008" t="str">
            <v>Conv</v>
          </cell>
          <cell r="L10008">
            <v>212292.11</v>
          </cell>
          <cell r="M10008" t="str">
            <v>Owner-Occupied</v>
          </cell>
          <cell r="N10008">
            <v>0</v>
          </cell>
          <cell r="O10008">
            <v>43831</v>
          </cell>
          <cell r="P10008" t="str">
            <v>Current</v>
          </cell>
        </row>
        <row r="10009">
          <cell r="B10009">
            <v>40954</v>
          </cell>
          <cell r="C10009">
            <v>59</v>
          </cell>
          <cell r="D10009" t="str">
            <v>AB</v>
          </cell>
          <cell r="E10009" t="str">
            <v>Purchase</v>
          </cell>
          <cell r="F10009" t="str">
            <v>Fixed</v>
          </cell>
          <cell r="I10009">
            <v>28.28</v>
          </cell>
          <cell r="J10009">
            <v>27.9</v>
          </cell>
          <cell r="K10009" t="str">
            <v>HiRatio</v>
          </cell>
          <cell r="L10009">
            <v>315209.52</v>
          </cell>
          <cell r="M10009" t="str">
            <v>Owner-Occupied</v>
          </cell>
          <cell r="N10009">
            <v>0</v>
          </cell>
          <cell r="O10009">
            <v>43831</v>
          </cell>
          <cell r="P10009" t="str">
            <v>Current</v>
          </cell>
        </row>
        <row r="10010">
          <cell r="B10010">
            <v>42425</v>
          </cell>
          <cell r="C10010">
            <v>11</v>
          </cell>
          <cell r="D10010" t="str">
            <v>BC</v>
          </cell>
          <cell r="E10010" t="str">
            <v>Purchase</v>
          </cell>
          <cell r="F10010" t="str">
            <v>Fixed</v>
          </cell>
          <cell r="I10010">
            <v>35.35</v>
          </cell>
          <cell r="J10010">
            <v>34.56</v>
          </cell>
          <cell r="K10010" t="str">
            <v>Conv</v>
          </cell>
          <cell r="L10010">
            <v>199423.9</v>
          </cell>
          <cell r="M10010" t="str">
            <v>Owner-Occupied</v>
          </cell>
          <cell r="N10010">
            <v>0</v>
          </cell>
          <cell r="O10010">
            <v>43831</v>
          </cell>
          <cell r="P10010" t="str">
            <v>Current</v>
          </cell>
        </row>
        <row r="10011">
          <cell r="B10011">
            <v>42548</v>
          </cell>
          <cell r="C10011">
            <v>7</v>
          </cell>
          <cell r="D10011" t="str">
            <v>ON</v>
          </cell>
          <cell r="E10011" t="str">
            <v>Refinance External</v>
          </cell>
          <cell r="F10011" t="str">
            <v>Fixed</v>
          </cell>
          <cell r="I10011">
            <v>21.43</v>
          </cell>
          <cell r="J10011">
            <v>21.06</v>
          </cell>
          <cell r="K10011" t="str">
            <v>Conv</v>
          </cell>
          <cell r="L10011">
            <v>163024.72</v>
          </cell>
          <cell r="M10011" t="str">
            <v>Owner-Occupied</v>
          </cell>
          <cell r="N10011">
            <v>0</v>
          </cell>
          <cell r="O10011">
            <v>43831</v>
          </cell>
          <cell r="P10011" t="str">
            <v>Current</v>
          </cell>
        </row>
        <row r="10012">
          <cell r="B10012">
            <v>42069</v>
          </cell>
          <cell r="C10012">
            <v>22</v>
          </cell>
          <cell r="D10012" t="str">
            <v>BC</v>
          </cell>
          <cell r="E10012" t="str">
            <v>Transfer</v>
          </cell>
          <cell r="F10012" t="str">
            <v>ARM</v>
          </cell>
          <cell r="I10012">
            <v>28.09</v>
          </cell>
          <cell r="J10012">
            <v>27.13</v>
          </cell>
          <cell r="K10012" t="str">
            <v>Conv</v>
          </cell>
          <cell r="L10012">
            <v>290396.59999999998</v>
          </cell>
          <cell r="M10012" t="str">
            <v>Owner-Occupied</v>
          </cell>
          <cell r="N10012">
            <v>0</v>
          </cell>
          <cell r="O10012">
            <v>43831</v>
          </cell>
          <cell r="P10012" t="str">
            <v>Current</v>
          </cell>
        </row>
        <row r="10013">
          <cell r="B10013">
            <v>42688</v>
          </cell>
          <cell r="C10013">
            <v>2</v>
          </cell>
          <cell r="D10013" t="str">
            <v>AB</v>
          </cell>
          <cell r="E10013" t="str">
            <v>Purchase</v>
          </cell>
          <cell r="F10013" t="str">
            <v>Fixed</v>
          </cell>
          <cell r="I10013">
            <v>31.96</v>
          </cell>
          <cell r="J10013">
            <v>30.35</v>
          </cell>
          <cell r="K10013" t="str">
            <v>HiRatio</v>
          </cell>
          <cell r="L10013">
            <v>318301.13</v>
          </cell>
          <cell r="M10013" t="str">
            <v>Owner-Occupied</v>
          </cell>
          <cell r="N10013">
            <v>0</v>
          </cell>
          <cell r="O10013">
            <v>43831</v>
          </cell>
          <cell r="P10013" t="str">
            <v>Current</v>
          </cell>
        </row>
        <row r="10014">
          <cell r="B10014">
            <v>40919</v>
          </cell>
          <cell r="C10014">
            <v>60</v>
          </cell>
          <cell r="D10014" t="str">
            <v>AB</v>
          </cell>
          <cell r="E10014" t="str">
            <v>Refinance External</v>
          </cell>
          <cell r="F10014" t="str">
            <v>Fixed</v>
          </cell>
          <cell r="I10014">
            <v>15.85</v>
          </cell>
          <cell r="J10014">
            <v>13.59</v>
          </cell>
          <cell r="K10014" t="str">
            <v>Conv</v>
          </cell>
          <cell r="L10014">
            <v>300582.67</v>
          </cell>
          <cell r="M10014" t="str">
            <v>Owner-Occupied</v>
          </cell>
          <cell r="N10014">
            <v>0</v>
          </cell>
          <cell r="O10014">
            <v>43831</v>
          </cell>
          <cell r="P10014" t="str">
            <v>Current</v>
          </cell>
        </row>
        <row r="10015">
          <cell r="B10015">
            <v>41921</v>
          </cell>
          <cell r="C10015">
            <v>27</v>
          </cell>
          <cell r="D10015" t="str">
            <v>ON</v>
          </cell>
          <cell r="E10015" t="str">
            <v>Refinance External</v>
          </cell>
          <cell r="F10015" t="str">
            <v>ARM</v>
          </cell>
          <cell r="I10015">
            <v>33.72</v>
          </cell>
          <cell r="J10015">
            <v>28.11</v>
          </cell>
          <cell r="K10015" t="str">
            <v>Conv</v>
          </cell>
          <cell r="L10015">
            <v>262333.96999999997</v>
          </cell>
          <cell r="M10015" t="str">
            <v>Owner-Occupied</v>
          </cell>
          <cell r="N10015">
            <v>0</v>
          </cell>
          <cell r="O10015">
            <v>43831</v>
          </cell>
          <cell r="P10015" t="str">
            <v>Current</v>
          </cell>
        </row>
        <row r="10016">
          <cell r="B10016">
            <v>41305</v>
          </cell>
          <cell r="C10016">
            <v>48</v>
          </cell>
          <cell r="D10016" t="str">
            <v>AB</v>
          </cell>
          <cell r="E10016" t="str">
            <v>Purchase</v>
          </cell>
          <cell r="F10016" t="str">
            <v>Fixed</v>
          </cell>
          <cell r="I10016">
            <v>32.56</v>
          </cell>
          <cell r="J10016">
            <v>18.14</v>
          </cell>
          <cell r="K10016" t="str">
            <v>HiRatio</v>
          </cell>
          <cell r="L10016">
            <v>0</v>
          </cell>
          <cell r="M10016" t="str">
            <v>Owner-Occupied</v>
          </cell>
          <cell r="N10016">
            <v>4</v>
          </cell>
          <cell r="O10016">
            <v>42115</v>
          </cell>
          <cell r="P10016" t="str">
            <v>Current</v>
          </cell>
        </row>
        <row r="10017">
          <cell r="B10017">
            <v>41128</v>
          </cell>
          <cell r="C10017">
            <v>53</v>
          </cell>
          <cell r="D10017" t="str">
            <v>ON</v>
          </cell>
          <cell r="E10017" t="str">
            <v>Purchase</v>
          </cell>
          <cell r="F10017" t="str">
            <v>Fixed</v>
          </cell>
          <cell r="I10017">
            <v>42.94</v>
          </cell>
          <cell r="J10017">
            <v>17.899999999999999</v>
          </cell>
          <cell r="K10017" t="str">
            <v>HiRatio</v>
          </cell>
          <cell r="L10017">
            <v>0</v>
          </cell>
          <cell r="M10017" t="str">
            <v>Owner-Occupied</v>
          </cell>
          <cell r="N10017">
            <v>4</v>
          </cell>
          <cell r="O10017">
            <v>42635</v>
          </cell>
          <cell r="P10017" t="str">
            <v>Current</v>
          </cell>
        </row>
        <row r="10018">
          <cell r="B10018">
            <v>41641</v>
          </cell>
          <cell r="C10018">
            <v>36</v>
          </cell>
          <cell r="D10018" t="str">
            <v>ON</v>
          </cell>
          <cell r="E10018" t="str">
            <v>Refinance External</v>
          </cell>
          <cell r="F10018" t="str">
            <v>ARM</v>
          </cell>
          <cell r="I10018">
            <v>29.51</v>
          </cell>
          <cell r="J10018">
            <v>29.51</v>
          </cell>
          <cell r="K10018" t="str">
            <v>Conv</v>
          </cell>
          <cell r="L10018">
            <v>146692.62</v>
          </cell>
          <cell r="M10018" t="str">
            <v>Owner-Occupied</v>
          </cell>
          <cell r="N10018">
            <v>0</v>
          </cell>
          <cell r="O10018">
            <v>43831</v>
          </cell>
          <cell r="P10018" t="str">
            <v>Current</v>
          </cell>
        </row>
        <row r="10019">
          <cell r="B10019">
            <v>41578</v>
          </cell>
          <cell r="C10019">
            <v>39</v>
          </cell>
          <cell r="D10019" t="str">
            <v>ON</v>
          </cell>
          <cell r="E10019" t="str">
            <v>Purchase</v>
          </cell>
          <cell r="F10019" t="str">
            <v>ARM</v>
          </cell>
          <cell r="I10019">
            <v>19.05</v>
          </cell>
          <cell r="J10019">
            <v>17.420000000000002</v>
          </cell>
          <cell r="K10019" t="str">
            <v>HiRatio</v>
          </cell>
          <cell r="L10019">
            <v>206841.91</v>
          </cell>
          <cell r="M10019" t="str">
            <v>Second Home</v>
          </cell>
          <cell r="N10019">
            <v>0</v>
          </cell>
          <cell r="O10019">
            <v>43831</v>
          </cell>
          <cell r="P10019" t="str">
            <v>Current</v>
          </cell>
        </row>
        <row r="10020">
          <cell r="B10020">
            <v>42459</v>
          </cell>
          <cell r="C10020">
            <v>10</v>
          </cell>
          <cell r="D10020" t="str">
            <v>AB</v>
          </cell>
          <cell r="E10020" t="str">
            <v>Purchase</v>
          </cell>
          <cell r="F10020" t="str">
            <v>Fixed</v>
          </cell>
          <cell r="I10020">
            <v>37.03</v>
          </cell>
          <cell r="J10020">
            <v>24.88</v>
          </cell>
          <cell r="K10020" t="str">
            <v>HiRatio</v>
          </cell>
          <cell r="L10020">
            <v>200298.39</v>
          </cell>
          <cell r="M10020" t="str">
            <v>Owner-Occupied</v>
          </cell>
          <cell r="N10020">
            <v>0</v>
          </cell>
          <cell r="O10020">
            <v>43831</v>
          </cell>
          <cell r="P10020" t="str">
            <v>Current</v>
          </cell>
        </row>
        <row r="10021">
          <cell r="B10021">
            <v>40830</v>
          </cell>
          <cell r="C10021">
            <v>63</v>
          </cell>
          <cell r="D10021" t="str">
            <v>ON</v>
          </cell>
          <cell r="E10021" t="str">
            <v>Purchase with Improvements</v>
          </cell>
          <cell r="F10021" t="str">
            <v>Fixed</v>
          </cell>
          <cell r="I10021">
            <v>22.48</v>
          </cell>
          <cell r="J10021">
            <v>22.23</v>
          </cell>
          <cell r="K10021" t="str">
            <v>HiRatio</v>
          </cell>
          <cell r="L10021">
            <v>0</v>
          </cell>
          <cell r="M10021" t="str">
            <v>Owner-Occupied</v>
          </cell>
          <cell r="N10021">
            <v>4</v>
          </cell>
          <cell r="O10021">
            <v>42086</v>
          </cell>
          <cell r="P10021" t="str">
            <v>Current</v>
          </cell>
        </row>
        <row r="10022">
          <cell r="B10022">
            <v>42430</v>
          </cell>
          <cell r="C10022">
            <v>10</v>
          </cell>
          <cell r="D10022" t="str">
            <v>ON</v>
          </cell>
          <cell r="E10022" t="str">
            <v>Refinance External</v>
          </cell>
          <cell r="F10022" t="str">
            <v>Fixed</v>
          </cell>
          <cell r="I10022">
            <v>30.76</v>
          </cell>
          <cell r="J10022">
            <v>27.12</v>
          </cell>
          <cell r="K10022" t="str">
            <v>Conv</v>
          </cell>
          <cell r="L10022">
            <v>429900.53</v>
          </cell>
          <cell r="M10022" t="str">
            <v>Owner-Occupied</v>
          </cell>
          <cell r="N10022">
            <v>0</v>
          </cell>
          <cell r="O10022">
            <v>43831</v>
          </cell>
          <cell r="P10022" t="str">
            <v>Current</v>
          </cell>
        </row>
        <row r="10023">
          <cell r="B10023">
            <v>42240</v>
          </cell>
          <cell r="C10023">
            <v>17</v>
          </cell>
          <cell r="D10023" t="str">
            <v>MB</v>
          </cell>
          <cell r="E10023" t="str">
            <v>Purchase</v>
          </cell>
          <cell r="F10023" t="str">
            <v>Fixed</v>
          </cell>
          <cell r="I10023">
            <v>39.43</v>
          </cell>
          <cell r="J10023">
            <v>38.99</v>
          </cell>
          <cell r="K10023" t="str">
            <v>Conv</v>
          </cell>
          <cell r="L10023">
            <v>281573.11</v>
          </cell>
          <cell r="M10023" t="str">
            <v>Owner-Occupied</v>
          </cell>
          <cell r="N10023">
            <v>0</v>
          </cell>
          <cell r="O10023">
            <v>43831</v>
          </cell>
          <cell r="P10023" t="str">
            <v>Current</v>
          </cell>
        </row>
        <row r="10024">
          <cell r="B10024">
            <v>42445</v>
          </cell>
          <cell r="C10024">
            <v>10</v>
          </cell>
          <cell r="D10024" t="str">
            <v>ON</v>
          </cell>
          <cell r="E10024" t="str">
            <v>Purchase</v>
          </cell>
          <cell r="F10024" t="str">
            <v>Fixed</v>
          </cell>
          <cell r="I10024">
            <v>23.45</v>
          </cell>
          <cell r="J10024">
            <v>16.16</v>
          </cell>
          <cell r="K10024" t="str">
            <v>Conv</v>
          </cell>
          <cell r="L10024">
            <v>433419.32</v>
          </cell>
          <cell r="M10024" t="str">
            <v>Owner-Occupied</v>
          </cell>
          <cell r="N10024">
            <v>0</v>
          </cell>
          <cell r="O10024">
            <v>43831</v>
          </cell>
          <cell r="P10024" t="str">
            <v>Current</v>
          </cell>
        </row>
        <row r="10025">
          <cell r="B10025">
            <v>42075</v>
          </cell>
          <cell r="C10025">
            <v>22</v>
          </cell>
          <cell r="D10025" t="str">
            <v>ON</v>
          </cell>
          <cell r="E10025" t="str">
            <v>Purchase</v>
          </cell>
          <cell r="F10025" t="str">
            <v>ARM</v>
          </cell>
          <cell r="I10025">
            <v>29.05</v>
          </cell>
          <cell r="J10025">
            <v>24.2</v>
          </cell>
          <cell r="K10025" t="str">
            <v>Conv</v>
          </cell>
          <cell r="L10025">
            <v>259398.09</v>
          </cell>
          <cell r="M10025" t="str">
            <v>Owner-Occupied</v>
          </cell>
          <cell r="N10025">
            <v>0</v>
          </cell>
          <cell r="O10025">
            <v>43831</v>
          </cell>
          <cell r="P10025" t="str">
            <v>Current</v>
          </cell>
        </row>
        <row r="10026">
          <cell r="B10026">
            <v>41624</v>
          </cell>
          <cell r="C10026">
            <v>37</v>
          </cell>
          <cell r="D10026" t="str">
            <v>AB</v>
          </cell>
          <cell r="E10026" t="str">
            <v>Purchase</v>
          </cell>
          <cell r="F10026" t="str">
            <v>Fixed</v>
          </cell>
          <cell r="I10026">
            <v>41.15</v>
          </cell>
          <cell r="J10026">
            <v>24.82</v>
          </cell>
          <cell r="K10026" t="str">
            <v>Conv</v>
          </cell>
          <cell r="L10026">
            <v>0</v>
          </cell>
          <cell r="M10026" t="str">
            <v>Owner-Occupied</v>
          </cell>
          <cell r="N10026">
            <v>4</v>
          </cell>
          <cell r="O10026">
            <v>42725</v>
          </cell>
          <cell r="P10026" t="str">
            <v>Current</v>
          </cell>
        </row>
        <row r="10027">
          <cell r="B10027">
            <v>42144</v>
          </cell>
          <cell r="C10027">
            <v>20</v>
          </cell>
          <cell r="D10027" t="str">
            <v>BC</v>
          </cell>
          <cell r="E10027" t="str">
            <v>Transfer</v>
          </cell>
          <cell r="F10027" t="str">
            <v>ARM</v>
          </cell>
          <cell r="I10027">
            <v>26.44</v>
          </cell>
          <cell r="J10027">
            <v>22.92</v>
          </cell>
          <cell r="K10027" t="str">
            <v>HiRatio</v>
          </cell>
          <cell r="L10027">
            <v>320244.23</v>
          </cell>
          <cell r="M10027" t="str">
            <v>Owner-Occupied</v>
          </cell>
          <cell r="N10027">
            <v>0</v>
          </cell>
          <cell r="O10027">
            <v>43831</v>
          </cell>
          <cell r="P10027" t="str">
            <v>Current</v>
          </cell>
        </row>
        <row r="10028">
          <cell r="B10028">
            <v>41516</v>
          </cell>
          <cell r="C10028">
            <v>41</v>
          </cell>
          <cell r="D10028" t="str">
            <v>ON</v>
          </cell>
          <cell r="E10028" t="str">
            <v>Portable</v>
          </cell>
          <cell r="F10028" t="str">
            <v>Fixed</v>
          </cell>
          <cell r="I10028">
            <v>33.409999999999997</v>
          </cell>
          <cell r="J10028">
            <v>33</v>
          </cell>
          <cell r="K10028" t="str">
            <v>HiRatio</v>
          </cell>
          <cell r="L10028">
            <v>94680.56</v>
          </cell>
          <cell r="M10028" t="str">
            <v>Owner-Occupied</v>
          </cell>
          <cell r="N10028">
            <v>0</v>
          </cell>
          <cell r="O10028">
            <v>43831</v>
          </cell>
          <cell r="P10028" t="str">
            <v>Current</v>
          </cell>
        </row>
        <row r="10029">
          <cell r="B10029">
            <v>42061</v>
          </cell>
          <cell r="C10029">
            <v>23</v>
          </cell>
          <cell r="D10029" t="str">
            <v>BC</v>
          </cell>
          <cell r="E10029" t="str">
            <v>Purchase</v>
          </cell>
          <cell r="F10029" t="str">
            <v>ARM</v>
          </cell>
          <cell r="I10029">
            <v>30.79</v>
          </cell>
          <cell r="J10029">
            <v>25.68</v>
          </cell>
          <cell r="K10029" t="str">
            <v>Conv</v>
          </cell>
          <cell r="L10029">
            <v>404331.65</v>
          </cell>
          <cell r="M10029" t="str">
            <v>Owner-Occupied</v>
          </cell>
          <cell r="N10029">
            <v>0</v>
          </cell>
          <cell r="O10029">
            <v>43831</v>
          </cell>
          <cell r="P10029" t="str">
            <v>Current</v>
          </cell>
        </row>
        <row r="10030">
          <cell r="B10030">
            <v>41884</v>
          </cell>
          <cell r="C10030">
            <v>28</v>
          </cell>
          <cell r="D10030" t="str">
            <v>ON</v>
          </cell>
          <cell r="E10030" t="str">
            <v>Refinance External</v>
          </cell>
          <cell r="F10030" t="str">
            <v>ARM</v>
          </cell>
          <cell r="I10030">
            <v>36.29</v>
          </cell>
          <cell r="J10030">
            <v>26.08</v>
          </cell>
          <cell r="K10030" t="str">
            <v>Conv</v>
          </cell>
          <cell r="L10030">
            <v>254889.12</v>
          </cell>
          <cell r="M10030" t="str">
            <v>Owner-Occupied</v>
          </cell>
          <cell r="N10030">
            <v>0</v>
          </cell>
          <cell r="O10030">
            <v>43831</v>
          </cell>
          <cell r="P10030" t="str">
            <v>Current</v>
          </cell>
        </row>
        <row r="10031">
          <cell r="B10031">
            <v>41579</v>
          </cell>
          <cell r="C10031">
            <v>38</v>
          </cell>
          <cell r="D10031" t="str">
            <v>ON</v>
          </cell>
          <cell r="E10031" t="str">
            <v>Purchase</v>
          </cell>
          <cell r="F10031" t="str">
            <v>ARM</v>
          </cell>
          <cell r="I10031">
            <v>26.04</v>
          </cell>
          <cell r="J10031">
            <v>9.16</v>
          </cell>
          <cell r="K10031" t="str">
            <v>HiRatio</v>
          </cell>
          <cell r="L10031">
            <v>149308.69</v>
          </cell>
          <cell r="M10031" t="str">
            <v>Owner-Occupied</v>
          </cell>
          <cell r="N10031">
            <v>0</v>
          </cell>
          <cell r="O10031">
            <v>43831</v>
          </cell>
          <cell r="P10031" t="str">
            <v>Current</v>
          </cell>
        </row>
        <row r="10032">
          <cell r="B10032">
            <v>42184</v>
          </cell>
          <cell r="C10032">
            <v>19</v>
          </cell>
          <cell r="D10032" t="str">
            <v>AB</v>
          </cell>
          <cell r="E10032" t="str">
            <v>Purchase</v>
          </cell>
          <cell r="F10032" t="str">
            <v>Fixed</v>
          </cell>
          <cell r="I10032">
            <v>24.25</v>
          </cell>
          <cell r="J10032">
            <v>24.07</v>
          </cell>
          <cell r="K10032" t="str">
            <v>Conv</v>
          </cell>
          <cell r="L10032">
            <v>215951.8</v>
          </cell>
          <cell r="M10032" t="str">
            <v>Owner-Occupied</v>
          </cell>
          <cell r="N10032">
            <v>0</v>
          </cell>
          <cell r="O10032">
            <v>43831</v>
          </cell>
          <cell r="P10032" t="str">
            <v>Current</v>
          </cell>
        </row>
        <row r="10033">
          <cell r="B10033">
            <v>42489</v>
          </cell>
          <cell r="C10033">
            <v>9</v>
          </cell>
          <cell r="D10033" t="str">
            <v>SK</v>
          </cell>
          <cell r="E10033" t="str">
            <v>Purchase</v>
          </cell>
          <cell r="F10033" t="str">
            <v>Fixed</v>
          </cell>
          <cell r="I10033">
            <v>43.73</v>
          </cell>
          <cell r="J10033">
            <v>7.8</v>
          </cell>
          <cell r="K10033" t="str">
            <v>HiRatio</v>
          </cell>
          <cell r="L10033">
            <v>133738.96</v>
          </cell>
          <cell r="M10033" t="str">
            <v>Second Home</v>
          </cell>
          <cell r="N10033">
            <v>0</v>
          </cell>
          <cell r="O10033">
            <v>43831</v>
          </cell>
          <cell r="P10033" t="str">
            <v>Current</v>
          </cell>
        </row>
        <row r="10034">
          <cell r="B10034">
            <v>42205</v>
          </cell>
          <cell r="C10034">
            <v>18</v>
          </cell>
          <cell r="D10034" t="str">
            <v>ON</v>
          </cell>
          <cell r="E10034" t="str">
            <v>Purchase</v>
          </cell>
          <cell r="F10034" t="str">
            <v>Fixed</v>
          </cell>
          <cell r="I10034">
            <v>37.700000000000003</v>
          </cell>
          <cell r="J10034">
            <v>28.3</v>
          </cell>
          <cell r="K10034" t="str">
            <v>HiRatio</v>
          </cell>
          <cell r="L10034">
            <v>223036.31</v>
          </cell>
          <cell r="M10034" t="str">
            <v>Owner-Occupied</v>
          </cell>
          <cell r="N10034">
            <v>0</v>
          </cell>
          <cell r="O10034">
            <v>43831</v>
          </cell>
          <cell r="P10034" t="str">
            <v>Current</v>
          </cell>
        </row>
        <row r="10035">
          <cell r="B10035">
            <v>42550</v>
          </cell>
          <cell r="C10035">
            <v>7</v>
          </cell>
          <cell r="D10035" t="str">
            <v>ON</v>
          </cell>
          <cell r="E10035" t="str">
            <v>Purchase</v>
          </cell>
          <cell r="F10035" t="str">
            <v>Fixed</v>
          </cell>
          <cell r="I10035">
            <v>38.909999999999997</v>
          </cell>
          <cell r="J10035">
            <v>37.36</v>
          </cell>
          <cell r="K10035" t="str">
            <v>Conv</v>
          </cell>
          <cell r="L10035">
            <v>429671.16</v>
          </cell>
          <cell r="M10035" t="str">
            <v>Owner-Occupied</v>
          </cell>
          <cell r="N10035">
            <v>0</v>
          </cell>
          <cell r="O10035">
            <v>43831</v>
          </cell>
          <cell r="P10035" t="str">
            <v>Current</v>
          </cell>
        </row>
        <row r="10036">
          <cell r="B10036">
            <v>41523</v>
          </cell>
          <cell r="C10036">
            <v>40</v>
          </cell>
          <cell r="D10036" t="str">
            <v>AB</v>
          </cell>
          <cell r="E10036" t="str">
            <v>Refinance External</v>
          </cell>
          <cell r="F10036" t="str">
            <v>ARM</v>
          </cell>
          <cell r="I10036">
            <v>18.809999999999999</v>
          </cell>
          <cell r="J10036">
            <v>16.98</v>
          </cell>
          <cell r="K10036" t="str">
            <v>Conv</v>
          </cell>
          <cell r="L10036">
            <v>214925.38</v>
          </cell>
          <cell r="M10036" t="str">
            <v>Owner-Occupied</v>
          </cell>
          <cell r="N10036">
            <v>0</v>
          </cell>
          <cell r="O10036">
            <v>43831</v>
          </cell>
          <cell r="P10036" t="str">
            <v>Current</v>
          </cell>
        </row>
        <row r="10037">
          <cell r="B10037">
            <v>41740</v>
          </cell>
          <cell r="C10037">
            <v>33</v>
          </cell>
          <cell r="D10037" t="str">
            <v>ON</v>
          </cell>
          <cell r="E10037" t="str">
            <v>Refinance External</v>
          </cell>
          <cell r="F10037" t="str">
            <v>Fixed</v>
          </cell>
          <cell r="I10037">
            <v>37.340000000000003</v>
          </cell>
          <cell r="J10037">
            <v>30.48</v>
          </cell>
          <cell r="K10037" t="str">
            <v>Conv</v>
          </cell>
          <cell r="L10037">
            <v>353063.14</v>
          </cell>
          <cell r="M10037" t="str">
            <v>Owner-Occupied</v>
          </cell>
          <cell r="N10037">
            <v>0</v>
          </cell>
          <cell r="O10037">
            <v>43831</v>
          </cell>
          <cell r="P10037" t="str">
            <v>Current</v>
          </cell>
        </row>
        <row r="10038">
          <cell r="B10038">
            <v>41852</v>
          </cell>
          <cell r="C10038">
            <v>29</v>
          </cell>
          <cell r="D10038" t="str">
            <v>SK</v>
          </cell>
          <cell r="E10038" t="str">
            <v>Refinance External</v>
          </cell>
          <cell r="F10038" t="str">
            <v>Fixed</v>
          </cell>
          <cell r="I10038">
            <v>38.42</v>
          </cell>
          <cell r="J10038">
            <v>34.39</v>
          </cell>
          <cell r="K10038" t="str">
            <v>Conv</v>
          </cell>
          <cell r="L10038">
            <v>276690.2</v>
          </cell>
          <cell r="M10038" t="str">
            <v>Owner-Occupied</v>
          </cell>
          <cell r="N10038">
            <v>0</v>
          </cell>
          <cell r="O10038">
            <v>43831</v>
          </cell>
          <cell r="P10038" t="str">
            <v>Current</v>
          </cell>
        </row>
        <row r="10039">
          <cell r="B10039">
            <v>42531</v>
          </cell>
          <cell r="C10039">
            <v>7</v>
          </cell>
          <cell r="D10039" t="str">
            <v>ON</v>
          </cell>
          <cell r="E10039" t="str">
            <v>Purchase</v>
          </cell>
          <cell r="F10039" t="str">
            <v>Fixed</v>
          </cell>
          <cell r="I10039">
            <v>29.51</v>
          </cell>
          <cell r="J10039">
            <v>18.559999999999999</v>
          </cell>
          <cell r="K10039" t="str">
            <v>HiRatio</v>
          </cell>
          <cell r="L10039">
            <v>144093.85</v>
          </cell>
          <cell r="M10039" t="str">
            <v>Owner-Occupied</v>
          </cell>
          <cell r="N10039">
            <v>0</v>
          </cell>
          <cell r="O10039">
            <v>43831</v>
          </cell>
          <cell r="P10039" t="str">
            <v>Current</v>
          </cell>
        </row>
        <row r="10040">
          <cell r="B10040">
            <v>42278</v>
          </cell>
          <cell r="C10040">
            <v>15</v>
          </cell>
          <cell r="D10040" t="str">
            <v>AB</v>
          </cell>
          <cell r="E10040" t="str">
            <v>Purchase</v>
          </cell>
          <cell r="F10040" t="str">
            <v>ARM</v>
          </cell>
          <cell r="I10040">
            <v>23.12</v>
          </cell>
          <cell r="J10040">
            <v>21.85</v>
          </cell>
          <cell r="K10040" t="str">
            <v>Conv</v>
          </cell>
          <cell r="L10040">
            <v>342119.29</v>
          </cell>
          <cell r="M10040" t="str">
            <v>Owner-Occupied</v>
          </cell>
          <cell r="N10040">
            <v>0</v>
          </cell>
          <cell r="O10040">
            <v>43831</v>
          </cell>
          <cell r="P10040" t="str">
            <v>Current</v>
          </cell>
        </row>
        <row r="10041">
          <cell r="B10041">
            <v>42101</v>
          </cell>
          <cell r="C10041">
            <v>21</v>
          </cell>
          <cell r="D10041" t="str">
            <v>ON</v>
          </cell>
          <cell r="E10041" t="str">
            <v>Refinance External</v>
          </cell>
          <cell r="F10041" t="str">
            <v>Fixed</v>
          </cell>
          <cell r="I10041">
            <v>36.18</v>
          </cell>
          <cell r="J10041">
            <v>19.399999999999999</v>
          </cell>
          <cell r="K10041" t="str">
            <v>Conv</v>
          </cell>
          <cell r="L10041">
            <v>232169.39</v>
          </cell>
          <cell r="M10041" t="str">
            <v>Owner-Occupied</v>
          </cell>
          <cell r="N10041">
            <v>0</v>
          </cell>
          <cell r="O10041">
            <v>43831</v>
          </cell>
          <cell r="P10041" t="str">
            <v>Current</v>
          </cell>
        </row>
        <row r="10042">
          <cell r="B10042">
            <v>42180</v>
          </cell>
          <cell r="C10042">
            <v>19</v>
          </cell>
          <cell r="D10042" t="str">
            <v>ON</v>
          </cell>
          <cell r="E10042" t="str">
            <v>Purchase</v>
          </cell>
          <cell r="F10042" t="str">
            <v>ARM</v>
          </cell>
          <cell r="I10042">
            <v>36.58</v>
          </cell>
          <cell r="J10042">
            <v>29.06</v>
          </cell>
          <cell r="K10042" t="str">
            <v>HiRatio</v>
          </cell>
          <cell r="L10042">
            <v>465577.15</v>
          </cell>
          <cell r="M10042" t="str">
            <v>Owner-Occupied</v>
          </cell>
          <cell r="N10042">
            <v>0</v>
          </cell>
          <cell r="O10042">
            <v>43831</v>
          </cell>
          <cell r="P10042" t="str">
            <v>Current</v>
          </cell>
        </row>
        <row r="10043">
          <cell r="B10043">
            <v>42465</v>
          </cell>
          <cell r="C10043">
            <v>9</v>
          </cell>
          <cell r="D10043" t="str">
            <v>MB</v>
          </cell>
          <cell r="E10043" t="str">
            <v>Purchase</v>
          </cell>
          <cell r="F10043" t="str">
            <v>Fixed</v>
          </cell>
          <cell r="I10043">
            <v>39.97</v>
          </cell>
          <cell r="J10043">
            <v>38.31</v>
          </cell>
          <cell r="K10043" t="str">
            <v>HiRatio</v>
          </cell>
          <cell r="L10043">
            <v>247616.23</v>
          </cell>
          <cell r="M10043" t="str">
            <v>Owner-Occupied</v>
          </cell>
          <cell r="N10043">
            <v>0</v>
          </cell>
          <cell r="O10043">
            <v>43831</v>
          </cell>
          <cell r="P10043" t="str">
            <v>Current</v>
          </cell>
        </row>
        <row r="10044">
          <cell r="B10044">
            <v>42622</v>
          </cell>
          <cell r="C10044">
            <v>4</v>
          </cell>
          <cell r="D10044" t="str">
            <v>AB</v>
          </cell>
          <cell r="E10044" t="str">
            <v>Purchase</v>
          </cell>
          <cell r="F10044" t="str">
            <v>ARM</v>
          </cell>
          <cell r="I10044">
            <v>31.87</v>
          </cell>
          <cell r="J10044">
            <v>19.5</v>
          </cell>
          <cell r="K10044" t="str">
            <v>Conv</v>
          </cell>
          <cell r="L10044">
            <v>378986.49</v>
          </cell>
          <cell r="M10044" t="str">
            <v>Owner-Occupied</v>
          </cell>
          <cell r="N10044">
            <v>0</v>
          </cell>
          <cell r="O10044">
            <v>43831</v>
          </cell>
          <cell r="P10044" t="str">
            <v>Current</v>
          </cell>
        </row>
        <row r="10045">
          <cell r="B10045">
            <v>41061</v>
          </cell>
          <cell r="C10045">
            <v>55</v>
          </cell>
          <cell r="D10045" t="str">
            <v>ON</v>
          </cell>
          <cell r="E10045" t="str">
            <v>Purchase</v>
          </cell>
          <cell r="F10045" t="str">
            <v>Fixed</v>
          </cell>
          <cell r="I10045">
            <v>42.72</v>
          </cell>
          <cell r="J10045">
            <v>33.549999999999997</v>
          </cell>
          <cell r="K10045" t="str">
            <v>Conv</v>
          </cell>
          <cell r="L10045">
            <v>0</v>
          </cell>
          <cell r="M10045" t="str">
            <v>Owner-Occupied</v>
          </cell>
          <cell r="N10045">
            <v>4</v>
          </cell>
          <cell r="O10045">
            <v>42104</v>
          </cell>
          <cell r="P10045" t="str">
            <v>Current</v>
          </cell>
        </row>
        <row r="10046">
          <cell r="B10046">
            <v>42485</v>
          </cell>
          <cell r="C10046">
            <v>9</v>
          </cell>
          <cell r="D10046" t="str">
            <v>ON</v>
          </cell>
          <cell r="E10046" t="str">
            <v>Refinance External</v>
          </cell>
          <cell r="F10046" t="str">
            <v>Fixed</v>
          </cell>
          <cell r="I10046">
            <v>26.12</v>
          </cell>
          <cell r="J10046">
            <v>24.63</v>
          </cell>
          <cell r="K10046" t="str">
            <v>Conv</v>
          </cell>
          <cell r="L10046">
            <v>322733</v>
          </cell>
          <cell r="M10046" t="str">
            <v>Owner-Occupied</v>
          </cell>
          <cell r="N10046">
            <v>0</v>
          </cell>
          <cell r="O10046">
            <v>43831</v>
          </cell>
          <cell r="P10046" t="str">
            <v>Current</v>
          </cell>
        </row>
        <row r="10047">
          <cell r="B10047">
            <v>42027</v>
          </cell>
          <cell r="C10047">
            <v>24</v>
          </cell>
          <cell r="D10047" t="str">
            <v>NS</v>
          </cell>
          <cell r="E10047" t="str">
            <v>Refinance External</v>
          </cell>
          <cell r="F10047" t="str">
            <v>ARM</v>
          </cell>
          <cell r="I10047">
            <v>29.79</v>
          </cell>
          <cell r="J10047">
            <v>16.75</v>
          </cell>
          <cell r="K10047" t="str">
            <v>Conv</v>
          </cell>
          <cell r="L10047">
            <v>142786.18</v>
          </cell>
          <cell r="M10047" t="str">
            <v>Owner-Occupied</v>
          </cell>
          <cell r="N10047">
            <v>0</v>
          </cell>
          <cell r="O10047">
            <v>43831</v>
          </cell>
          <cell r="P10047" t="str">
            <v>Current</v>
          </cell>
        </row>
        <row r="10048">
          <cell r="B10048">
            <v>42202</v>
          </cell>
          <cell r="C10048">
            <v>18</v>
          </cell>
          <cell r="D10048" t="str">
            <v>ON</v>
          </cell>
          <cell r="E10048" t="str">
            <v>Purchase</v>
          </cell>
          <cell r="F10048" t="str">
            <v>ARM</v>
          </cell>
          <cell r="I10048">
            <v>23.94</v>
          </cell>
          <cell r="J10048">
            <v>16.86</v>
          </cell>
          <cell r="K10048" t="str">
            <v>HiRatio</v>
          </cell>
          <cell r="L10048">
            <v>456749.45</v>
          </cell>
          <cell r="M10048" t="str">
            <v>Owner-Occupied</v>
          </cell>
          <cell r="N10048">
            <v>0</v>
          </cell>
          <cell r="O10048">
            <v>43831</v>
          </cell>
          <cell r="P10048" t="str">
            <v>Current</v>
          </cell>
        </row>
        <row r="10049">
          <cell r="B10049">
            <v>41607</v>
          </cell>
          <cell r="C10049">
            <v>38</v>
          </cell>
          <cell r="D10049" t="str">
            <v>ON</v>
          </cell>
          <cell r="E10049" t="str">
            <v>Purchase with Improvements</v>
          </cell>
          <cell r="F10049" t="str">
            <v>Fixed</v>
          </cell>
          <cell r="I10049">
            <v>35.94</v>
          </cell>
          <cell r="J10049">
            <v>35.200000000000003</v>
          </cell>
          <cell r="K10049" t="str">
            <v>HiRatio</v>
          </cell>
          <cell r="L10049">
            <v>228901.71</v>
          </cell>
          <cell r="M10049" t="str">
            <v>Owner-Occupied</v>
          </cell>
          <cell r="N10049">
            <v>0</v>
          </cell>
          <cell r="O10049">
            <v>43831</v>
          </cell>
          <cell r="P10049" t="str">
            <v>Current</v>
          </cell>
        </row>
        <row r="10050">
          <cell r="B10050">
            <v>41604</v>
          </cell>
          <cell r="C10050">
            <v>38</v>
          </cell>
          <cell r="D10050" t="str">
            <v>ON</v>
          </cell>
          <cell r="E10050" t="str">
            <v>Purchase</v>
          </cell>
          <cell r="F10050" t="str">
            <v>Fixed</v>
          </cell>
          <cell r="I10050">
            <v>43.3</v>
          </cell>
          <cell r="J10050">
            <v>13.14</v>
          </cell>
          <cell r="K10050" t="str">
            <v>HiRatio</v>
          </cell>
          <cell r="L10050">
            <v>201635.21</v>
          </cell>
          <cell r="M10050" t="str">
            <v>Owner-Occupied</v>
          </cell>
          <cell r="N10050">
            <v>0</v>
          </cell>
          <cell r="O10050">
            <v>43831</v>
          </cell>
          <cell r="P10050" t="str">
            <v>Current</v>
          </cell>
        </row>
        <row r="10051">
          <cell r="B10051">
            <v>42286</v>
          </cell>
          <cell r="C10051">
            <v>15</v>
          </cell>
          <cell r="D10051" t="str">
            <v>BC</v>
          </cell>
          <cell r="E10051" t="str">
            <v>Purchase</v>
          </cell>
          <cell r="F10051" t="str">
            <v>ARM</v>
          </cell>
          <cell r="I10051">
            <v>20.86</v>
          </cell>
          <cell r="J10051">
            <v>19.98</v>
          </cell>
          <cell r="K10051" t="str">
            <v>HiRatio</v>
          </cell>
          <cell r="L10051">
            <v>872631.98</v>
          </cell>
          <cell r="M10051" t="str">
            <v>Owner-Occupied</v>
          </cell>
          <cell r="N10051">
            <v>0</v>
          </cell>
          <cell r="O10051">
            <v>43831</v>
          </cell>
          <cell r="P10051" t="str">
            <v>Current</v>
          </cell>
        </row>
        <row r="10052">
          <cell r="B10052">
            <v>41109</v>
          </cell>
          <cell r="C10052">
            <v>54</v>
          </cell>
          <cell r="D10052" t="str">
            <v>ON</v>
          </cell>
          <cell r="E10052" t="str">
            <v>Refinance External</v>
          </cell>
          <cell r="F10052" t="str">
            <v>Fixed</v>
          </cell>
          <cell r="I10052">
            <v>36.020000000000003</v>
          </cell>
          <cell r="J10052">
            <v>30.92</v>
          </cell>
          <cell r="K10052" t="str">
            <v>Conv</v>
          </cell>
          <cell r="L10052">
            <v>0</v>
          </cell>
          <cell r="M10052" t="str">
            <v>Owner-Occupied</v>
          </cell>
          <cell r="N10052">
            <v>4</v>
          </cell>
          <cell r="O10052">
            <v>42531</v>
          </cell>
          <cell r="P10052" t="str">
            <v>Current</v>
          </cell>
        </row>
        <row r="10053">
          <cell r="B10053">
            <v>41940</v>
          </cell>
          <cell r="C10053">
            <v>27</v>
          </cell>
          <cell r="D10053" t="str">
            <v>ON</v>
          </cell>
          <cell r="E10053" t="str">
            <v>Purchase</v>
          </cell>
          <cell r="F10053" t="str">
            <v>ARM</v>
          </cell>
          <cell r="I10053">
            <v>30.64</v>
          </cell>
          <cell r="J10053">
            <v>25.26</v>
          </cell>
          <cell r="K10053" t="str">
            <v>Conv</v>
          </cell>
          <cell r="L10053">
            <v>624734.37</v>
          </cell>
          <cell r="M10053" t="str">
            <v>Owner-Occupied</v>
          </cell>
          <cell r="N10053">
            <v>0</v>
          </cell>
          <cell r="O10053">
            <v>43831</v>
          </cell>
          <cell r="P10053" t="str">
            <v>Current</v>
          </cell>
        </row>
        <row r="10054">
          <cell r="B10054">
            <v>41246</v>
          </cell>
          <cell r="C10054">
            <v>49</v>
          </cell>
          <cell r="D10054" t="str">
            <v>BC</v>
          </cell>
          <cell r="E10054" t="str">
            <v>Refinance External</v>
          </cell>
          <cell r="F10054" t="str">
            <v>Fixed</v>
          </cell>
          <cell r="I10054">
            <v>26.42</v>
          </cell>
          <cell r="J10054">
            <v>25.69</v>
          </cell>
          <cell r="K10054" t="str">
            <v>Conv</v>
          </cell>
          <cell r="L10054">
            <v>0</v>
          </cell>
          <cell r="M10054" t="str">
            <v>Owner-Occupied</v>
          </cell>
          <cell r="N10054">
            <v>4</v>
          </cell>
          <cell r="O10054">
            <v>42733</v>
          </cell>
          <cell r="P10054" t="str">
            <v>Current</v>
          </cell>
        </row>
        <row r="10055">
          <cell r="B10055">
            <v>41787</v>
          </cell>
          <cell r="C10055">
            <v>32</v>
          </cell>
          <cell r="D10055" t="str">
            <v>BC</v>
          </cell>
          <cell r="E10055" t="str">
            <v>Purchase</v>
          </cell>
          <cell r="F10055" t="str">
            <v>ARM</v>
          </cell>
          <cell r="I10055">
            <v>35.6</v>
          </cell>
          <cell r="J10055">
            <v>11.18</v>
          </cell>
          <cell r="K10055" t="str">
            <v>Conv</v>
          </cell>
          <cell r="L10055">
            <v>171591.51</v>
          </cell>
          <cell r="M10055" t="str">
            <v>Rental</v>
          </cell>
          <cell r="N10055">
            <v>0</v>
          </cell>
          <cell r="O10055">
            <v>43831</v>
          </cell>
          <cell r="P10055" t="str">
            <v>Current</v>
          </cell>
        </row>
        <row r="10056">
          <cell r="B10056">
            <v>41991</v>
          </cell>
          <cell r="C10056">
            <v>25</v>
          </cell>
          <cell r="D10056" t="str">
            <v>ON</v>
          </cell>
          <cell r="E10056" t="str">
            <v>Purchase</v>
          </cell>
          <cell r="F10056" t="str">
            <v>ARM</v>
          </cell>
          <cell r="I10056">
            <v>29.2</v>
          </cell>
          <cell r="J10056">
            <v>28.93</v>
          </cell>
          <cell r="K10056" t="str">
            <v>HiRatio</v>
          </cell>
          <cell r="L10056">
            <v>439783.37</v>
          </cell>
          <cell r="M10056" t="str">
            <v>Owner-Occupied</v>
          </cell>
          <cell r="N10056">
            <v>0</v>
          </cell>
          <cell r="O10056">
            <v>43831</v>
          </cell>
          <cell r="P10056" t="str">
            <v>Current</v>
          </cell>
        </row>
        <row r="10057">
          <cell r="B10057">
            <v>42374</v>
          </cell>
          <cell r="C10057">
            <v>12</v>
          </cell>
          <cell r="D10057" t="str">
            <v>ON</v>
          </cell>
          <cell r="E10057" t="str">
            <v>Transfer</v>
          </cell>
          <cell r="F10057" t="str">
            <v>Fixed</v>
          </cell>
          <cell r="I10057">
            <v>27.31</v>
          </cell>
          <cell r="J10057">
            <v>24.96</v>
          </cell>
          <cell r="K10057" t="str">
            <v>Conv</v>
          </cell>
          <cell r="L10057">
            <v>198818.88</v>
          </cell>
          <cell r="M10057" t="str">
            <v>Owner-Occupied</v>
          </cell>
          <cell r="N10057">
            <v>0</v>
          </cell>
          <cell r="O10057">
            <v>43831</v>
          </cell>
          <cell r="P10057" t="str">
            <v>Current</v>
          </cell>
        </row>
        <row r="10058">
          <cell r="B10058">
            <v>41942</v>
          </cell>
          <cell r="C10058">
            <v>27</v>
          </cell>
          <cell r="D10058" t="str">
            <v>ON</v>
          </cell>
          <cell r="E10058" t="str">
            <v>Purchase</v>
          </cell>
          <cell r="F10058" t="str">
            <v>ARM</v>
          </cell>
          <cell r="I10058">
            <v>29.34</v>
          </cell>
          <cell r="J10058">
            <v>29.34</v>
          </cell>
          <cell r="K10058" t="str">
            <v>Conv</v>
          </cell>
          <cell r="L10058">
            <v>336727.96</v>
          </cell>
          <cell r="M10058" t="str">
            <v>Owner-Occupied</v>
          </cell>
          <cell r="N10058">
            <v>0</v>
          </cell>
          <cell r="O10058">
            <v>43831</v>
          </cell>
          <cell r="P10058" t="str">
            <v>Current</v>
          </cell>
        </row>
        <row r="10059">
          <cell r="B10059">
            <v>41585</v>
          </cell>
          <cell r="C10059">
            <v>38</v>
          </cell>
          <cell r="D10059" t="str">
            <v>AB</v>
          </cell>
          <cell r="E10059" t="str">
            <v>Transfer</v>
          </cell>
          <cell r="F10059" t="str">
            <v>ARM</v>
          </cell>
          <cell r="I10059">
            <v>17.7</v>
          </cell>
          <cell r="J10059">
            <v>17.170000000000002</v>
          </cell>
          <cell r="K10059" t="str">
            <v>Conv</v>
          </cell>
          <cell r="L10059">
            <v>0</v>
          </cell>
          <cell r="M10059" t="str">
            <v>Owner-Occupied</v>
          </cell>
          <cell r="N10059">
            <v>4</v>
          </cell>
          <cell r="O10059">
            <v>42536</v>
          </cell>
          <cell r="P10059" t="str">
            <v>Current</v>
          </cell>
        </row>
        <row r="10060">
          <cell r="B10060">
            <v>42598</v>
          </cell>
          <cell r="C10060">
            <v>5</v>
          </cell>
          <cell r="D10060" t="str">
            <v>ON</v>
          </cell>
          <cell r="E10060" t="str">
            <v>Purchase</v>
          </cell>
          <cell r="F10060" t="str">
            <v>Fixed</v>
          </cell>
          <cell r="I10060">
            <v>19.96</v>
          </cell>
          <cell r="J10060">
            <v>13.54</v>
          </cell>
          <cell r="K10060" t="str">
            <v>Conv</v>
          </cell>
          <cell r="L10060">
            <v>118657.8</v>
          </cell>
          <cell r="M10060" t="str">
            <v>Rental</v>
          </cell>
          <cell r="N10060">
            <v>0</v>
          </cell>
          <cell r="O10060">
            <v>43831</v>
          </cell>
          <cell r="P10060" t="str">
            <v>Current</v>
          </cell>
        </row>
        <row r="10061">
          <cell r="B10061">
            <v>42275</v>
          </cell>
          <cell r="C10061">
            <v>16</v>
          </cell>
          <cell r="D10061" t="str">
            <v>ON</v>
          </cell>
          <cell r="E10061" t="str">
            <v>Refinance External</v>
          </cell>
          <cell r="F10061" t="str">
            <v>ARM</v>
          </cell>
          <cell r="I10061">
            <v>14.96</v>
          </cell>
          <cell r="J10061">
            <v>14.47</v>
          </cell>
          <cell r="K10061" t="str">
            <v>Conv</v>
          </cell>
          <cell r="L10061">
            <v>220227.69</v>
          </cell>
          <cell r="M10061" t="str">
            <v>Owner-Occupied</v>
          </cell>
          <cell r="N10061">
            <v>0</v>
          </cell>
          <cell r="O10061">
            <v>43831</v>
          </cell>
          <cell r="P10061" t="str">
            <v>Current</v>
          </cell>
        </row>
        <row r="10062">
          <cell r="B10062">
            <v>41995</v>
          </cell>
          <cell r="C10062">
            <v>25</v>
          </cell>
          <cell r="D10062" t="str">
            <v>MB</v>
          </cell>
          <cell r="E10062" t="str">
            <v>Purchase</v>
          </cell>
          <cell r="F10062" t="str">
            <v>Fixed</v>
          </cell>
          <cell r="I10062">
            <v>34.9</v>
          </cell>
          <cell r="J10062">
            <v>22.31</v>
          </cell>
          <cell r="K10062" t="str">
            <v>HiRatio</v>
          </cell>
          <cell r="L10062">
            <v>161487.85</v>
          </cell>
          <cell r="M10062" t="str">
            <v>Owner-Occupied</v>
          </cell>
          <cell r="N10062">
            <v>0</v>
          </cell>
          <cell r="O10062">
            <v>43831</v>
          </cell>
          <cell r="P10062" t="str">
            <v>Current</v>
          </cell>
        </row>
        <row r="10063">
          <cell r="B10063">
            <v>42320</v>
          </cell>
          <cell r="C10063">
            <v>14</v>
          </cell>
          <cell r="D10063" t="str">
            <v>ON</v>
          </cell>
          <cell r="E10063" t="str">
            <v>Purchase</v>
          </cell>
          <cell r="F10063" t="str">
            <v>ARM</v>
          </cell>
          <cell r="I10063">
            <v>36.24</v>
          </cell>
          <cell r="J10063">
            <v>13.79</v>
          </cell>
          <cell r="K10063" t="str">
            <v>Conv</v>
          </cell>
          <cell r="L10063">
            <v>212229.41</v>
          </cell>
          <cell r="M10063" t="str">
            <v>Owner-Occupied</v>
          </cell>
          <cell r="N10063">
            <v>0</v>
          </cell>
          <cell r="O10063">
            <v>43831</v>
          </cell>
          <cell r="P10063" t="str">
            <v>Current</v>
          </cell>
        </row>
        <row r="10064">
          <cell r="B10064">
            <v>42061</v>
          </cell>
          <cell r="C10064">
            <v>23</v>
          </cell>
          <cell r="D10064" t="str">
            <v>AB</v>
          </cell>
          <cell r="E10064" t="str">
            <v>Refinance External</v>
          </cell>
          <cell r="F10064" t="str">
            <v>Fixed</v>
          </cell>
          <cell r="I10064">
            <v>38.200000000000003</v>
          </cell>
          <cell r="J10064">
            <v>31.51</v>
          </cell>
          <cell r="K10064" t="str">
            <v>Conv</v>
          </cell>
          <cell r="L10064">
            <v>0</v>
          </cell>
          <cell r="M10064" t="str">
            <v>Owner-Occupied</v>
          </cell>
          <cell r="N10064">
            <v>4</v>
          </cell>
          <cell r="O10064">
            <v>42508</v>
          </cell>
          <cell r="P10064" t="str">
            <v>Current</v>
          </cell>
        </row>
        <row r="10065">
          <cell r="B10065">
            <v>42597</v>
          </cell>
          <cell r="C10065">
            <v>5</v>
          </cell>
          <cell r="D10065" t="str">
            <v>ON</v>
          </cell>
          <cell r="E10065" t="str">
            <v>Port Increase</v>
          </cell>
          <cell r="F10065" t="str">
            <v>Fixed</v>
          </cell>
          <cell r="I10065">
            <v>30.06</v>
          </cell>
          <cell r="J10065">
            <v>27.56</v>
          </cell>
          <cell r="K10065" t="str">
            <v>Conv</v>
          </cell>
          <cell r="L10065">
            <v>743025.14</v>
          </cell>
          <cell r="M10065" t="str">
            <v>Owner-Occupied</v>
          </cell>
          <cell r="N10065">
            <v>0</v>
          </cell>
          <cell r="O10065">
            <v>43831</v>
          </cell>
          <cell r="P10065" t="str">
            <v>Current</v>
          </cell>
        </row>
        <row r="10066">
          <cell r="B10066">
            <v>41570</v>
          </cell>
          <cell r="C10066">
            <v>39</v>
          </cell>
          <cell r="D10066" t="str">
            <v>ON</v>
          </cell>
          <cell r="E10066" t="str">
            <v>Purchase</v>
          </cell>
          <cell r="F10066" t="str">
            <v>ARM</v>
          </cell>
          <cell r="I10066">
            <v>24.26</v>
          </cell>
          <cell r="J10066">
            <v>23.59</v>
          </cell>
          <cell r="K10066" t="str">
            <v>Conv</v>
          </cell>
          <cell r="L10066">
            <v>231251.77</v>
          </cell>
          <cell r="M10066" t="str">
            <v>Owner-Occupied</v>
          </cell>
          <cell r="N10066">
            <v>0</v>
          </cell>
          <cell r="O10066">
            <v>43831</v>
          </cell>
          <cell r="P10066" t="str">
            <v>Current</v>
          </cell>
        </row>
        <row r="10067">
          <cell r="B10067">
            <v>42384</v>
          </cell>
          <cell r="C10067">
            <v>12</v>
          </cell>
          <cell r="D10067" t="str">
            <v>AB</v>
          </cell>
          <cell r="E10067" t="str">
            <v>Purchase</v>
          </cell>
          <cell r="F10067" t="str">
            <v>Fixed</v>
          </cell>
          <cell r="I10067">
            <v>36.94</v>
          </cell>
          <cell r="J10067">
            <v>36.69</v>
          </cell>
          <cell r="K10067" t="str">
            <v>Conv</v>
          </cell>
          <cell r="L10067">
            <v>221032.06</v>
          </cell>
          <cell r="M10067" t="str">
            <v>Owner-Occupied</v>
          </cell>
          <cell r="N10067">
            <v>0</v>
          </cell>
          <cell r="O10067">
            <v>43831</v>
          </cell>
          <cell r="P10067" t="str">
            <v>Current</v>
          </cell>
        </row>
        <row r="10068">
          <cell r="B10068">
            <v>42242</v>
          </cell>
          <cell r="C10068">
            <v>17</v>
          </cell>
          <cell r="D10068" t="str">
            <v>AB</v>
          </cell>
          <cell r="E10068" t="str">
            <v>Purchase</v>
          </cell>
          <cell r="F10068" t="str">
            <v>Fixed</v>
          </cell>
          <cell r="I10068">
            <v>35.07</v>
          </cell>
          <cell r="J10068">
            <v>8.86</v>
          </cell>
          <cell r="K10068" t="str">
            <v>Conv</v>
          </cell>
          <cell r="L10068">
            <v>284911.69</v>
          </cell>
          <cell r="M10068" t="str">
            <v>Owner-Occupied</v>
          </cell>
          <cell r="N10068">
            <v>0</v>
          </cell>
          <cell r="O10068">
            <v>43831</v>
          </cell>
          <cell r="P10068" t="str">
            <v>Current</v>
          </cell>
        </row>
        <row r="10069">
          <cell r="B10069">
            <v>41631</v>
          </cell>
          <cell r="C10069">
            <v>37</v>
          </cell>
          <cell r="D10069" t="str">
            <v>ON</v>
          </cell>
          <cell r="E10069" t="str">
            <v>Purchase</v>
          </cell>
          <cell r="F10069" t="str">
            <v>Fixed</v>
          </cell>
          <cell r="I10069">
            <v>34.33</v>
          </cell>
          <cell r="J10069">
            <v>24.61</v>
          </cell>
          <cell r="K10069" t="str">
            <v>HiRatio</v>
          </cell>
          <cell r="L10069">
            <v>201193.46</v>
          </cell>
          <cell r="M10069" t="str">
            <v>Owner-Occupied</v>
          </cell>
          <cell r="N10069">
            <v>0</v>
          </cell>
          <cell r="O10069">
            <v>43831</v>
          </cell>
          <cell r="P10069" t="str">
            <v>Current</v>
          </cell>
        </row>
        <row r="10070">
          <cell r="B10070">
            <v>42587</v>
          </cell>
          <cell r="C10070">
            <v>5</v>
          </cell>
          <cell r="D10070" t="str">
            <v>ON</v>
          </cell>
          <cell r="E10070" t="str">
            <v>Purchase</v>
          </cell>
          <cell r="F10070" t="str">
            <v>Fixed</v>
          </cell>
          <cell r="I10070">
            <v>27.18</v>
          </cell>
          <cell r="J10070">
            <v>26.75</v>
          </cell>
          <cell r="K10070" t="str">
            <v>HiRatio</v>
          </cell>
          <cell r="L10070">
            <v>752594.72</v>
          </cell>
          <cell r="M10070" t="str">
            <v>Owner-Occupied</v>
          </cell>
          <cell r="N10070">
            <v>0</v>
          </cell>
          <cell r="O10070">
            <v>43831</v>
          </cell>
          <cell r="P10070" t="str">
            <v>Current</v>
          </cell>
        </row>
        <row r="10071">
          <cell r="B10071">
            <v>41418</v>
          </cell>
          <cell r="C10071">
            <v>44</v>
          </cell>
          <cell r="D10071" t="str">
            <v>AB</v>
          </cell>
          <cell r="E10071" t="str">
            <v>Transfer</v>
          </cell>
          <cell r="F10071" t="str">
            <v>Fixed</v>
          </cell>
          <cell r="I10071">
            <v>15.87</v>
          </cell>
          <cell r="J10071">
            <v>15.87</v>
          </cell>
          <cell r="K10071" t="str">
            <v>HiRatio</v>
          </cell>
          <cell r="L10071">
            <v>0</v>
          </cell>
          <cell r="M10071" t="str">
            <v>Owner-Occupied</v>
          </cell>
          <cell r="N10071">
            <v>4</v>
          </cell>
          <cell r="O10071">
            <v>42188</v>
          </cell>
          <cell r="P10071" t="str">
            <v>Current</v>
          </cell>
        </row>
        <row r="10072">
          <cell r="B10072">
            <v>42031</v>
          </cell>
          <cell r="C10072">
            <v>24</v>
          </cell>
          <cell r="D10072" t="str">
            <v>BC</v>
          </cell>
          <cell r="E10072" t="str">
            <v>Refinance External</v>
          </cell>
          <cell r="F10072" t="str">
            <v>Fixed</v>
          </cell>
          <cell r="I10072">
            <v>33.56</v>
          </cell>
          <cell r="J10072">
            <v>32.58</v>
          </cell>
          <cell r="K10072" t="str">
            <v>Conv</v>
          </cell>
          <cell r="L10072">
            <v>398234.77</v>
          </cell>
          <cell r="M10072" t="str">
            <v>Owner-Occupied</v>
          </cell>
          <cell r="N10072">
            <v>0</v>
          </cell>
          <cell r="O10072">
            <v>43831</v>
          </cell>
          <cell r="P10072" t="str">
            <v>Current</v>
          </cell>
        </row>
        <row r="10073">
          <cell r="B10073">
            <v>41977</v>
          </cell>
          <cell r="C10073">
            <v>25</v>
          </cell>
          <cell r="D10073" t="str">
            <v>NS</v>
          </cell>
          <cell r="E10073" t="str">
            <v>Refinance External</v>
          </cell>
          <cell r="F10073" t="str">
            <v>Fixed</v>
          </cell>
          <cell r="I10073">
            <v>38.729999999999997</v>
          </cell>
          <cell r="J10073">
            <v>34.67</v>
          </cell>
          <cell r="K10073" t="str">
            <v>Conv</v>
          </cell>
          <cell r="L10073">
            <v>194065.19</v>
          </cell>
          <cell r="M10073" t="str">
            <v>Owner-Occupied</v>
          </cell>
          <cell r="N10073">
            <v>0</v>
          </cell>
          <cell r="O10073">
            <v>43831</v>
          </cell>
          <cell r="P10073" t="str">
            <v>Current</v>
          </cell>
        </row>
        <row r="10074">
          <cell r="B10074">
            <v>41830</v>
          </cell>
          <cell r="C10074">
            <v>30</v>
          </cell>
          <cell r="D10074" t="str">
            <v>ON</v>
          </cell>
          <cell r="E10074" t="str">
            <v>Purchase</v>
          </cell>
          <cell r="F10074" t="str">
            <v>ARM</v>
          </cell>
          <cell r="I10074">
            <v>25.06</v>
          </cell>
          <cell r="J10074">
            <v>19.010000000000002</v>
          </cell>
          <cell r="K10074" t="str">
            <v>Conv</v>
          </cell>
          <cell r="L10074">
            <v>463411.36</v>
          </cell>
          <cell r="M10074" t="str">
            <v>Owner-Occupied</v>
          </cell>
          <cell r="N10074">
            <v>0</v>
          </cell>
          <cell r="O10074">
            <v>43831</v>
          </cell>
          <cell r="P10074" t="str">
            <v>Current</v>
          </cell>
        </row>
        <row r="10075">
          <cell r="B10075">
            <v>42338</v>
          </cell>
          <cell r="C10075">
            <v>14</v>
          </cell>
          <cell r="D10075" t="str">
            <v>BC</v>
          </cell>
          <cell r="E10075" t="str">
            <v>Refinance External</v>
          </cell>
          <cell r="F10075" t="str">
            <v>Fixed</v>
          </cell>
          <cell r="I10075">
            <v>36.78</v>
          </cell>
          <cell r="J10075">
            <v>18.579999999999998</v>
          </cell>
          <cell r="K10075" t="str">
            <v>Conv</v>
          </cell>
          <cell r="L10075">
            <v>647229.80000000005</v>
          </cell>
          <cell r="M10075" t="str">
            <v>Owner-Occupied</v>
          </cell>
          <cell r="N10075">
            <v>0</v>
          </cell>
          <cell r="O10075">
            <v>43831</v>
          </cell>
          <cell r="P10075" t="str">
            <v>Current</v>
          </cell>
        </row>
        <row r="10076">
          <cell r="B10076">
            <v>41572</v>
          </cell>
          <cell r="C10076">
            <v>39</v>
          </cell>
          <cell r="D10076" t="str">
            <v>MB</v>
          </cell>
          <cell r="E10076" t="str">
            <v>Purchase</v>
          </cell>
          <cell r="F10076" t="str">
            <v>ARM</v>
          </cell>
          <cell r="I10076">
            <v>38.72</v>
          </cell>
          <cell r="J10076">
            <v>14.31</v>
          </cell>
          <cell r="K10076" t="str">
            <v>HiRatio</v>
          </cell>
          <cell r="L10076">
            <v>130337.89</v>
          </cell>
          <cell r="M10076" t="str">
            <v>Second Home</v>
          </cell>
          <cell r="N10076">
            <v>0</v>
          </cell>
          <cell r="O10076">
            <v>43831</v>
          </cell>
          <cell r="P10076" t="str">
            <v>Current</v>
          </cell>
        </row>
        <row r="10077">
          <cell r="B10077">
            <v>41844</v>
          </cell>
          <cell r="C10077">
            <v>30</v>
          </cell>
          <cell r="D10077" t="str">
            <v>AB</v>
          </cell>
          <cell r="E10077" t="str">
            <v>Purchase</v>
          </cell>
          <cell r="F10077" t="str">
            <v>Fixed</v>
          </cell>
          <cell r="I10077">
            <v>36.83</v>
          </cell>
          <cell r="J10077">
            <v>29.12</v>
          </cell>
          <cell r="K10077" t="str">
            <v>HiRatio</v>
          </cell>
          <cell r="L10077">
            <v>274175.75</v>
          </cell>
          <cell r="M10077" t="str">
            <v>Owner-Occupied</v>
          </cell>
          <cell r="N10077">
            <v>0</v>
          </cell>
          <cell r="O10077">
            <v>43831</v>
          </cell>
          <cell r="P10077" t="str">
            <v>Current</v>
          </cell>
        </row>
        <row r="10078">
          <cell r="B10078">
            <v>42185</v>
          </cell>
          <cell r="C10078">
            <v>19</v>
          </cell>
          <cell r="D10078" t="str">
            <v>ON</v>
          </cell>
          <cell r="E10078" t="str">
            <v>Refinance External</v>
          </cell>
          <cell r="F10078" t="str">
            <v>Fixed</v>
          </cell>
          <cell r="I10078">
            <v>34.4</v>
          </cell>
          <cell r="J10078">
            <v>34.4</v>
          </cell>
          <cell r="K10078" t="str">
            <v>Conv</v>
          </cell>
          <cell r="L10078">
            <v>350331.05</v>
          </cell>
          <cell r="M10078" t="str">
            <v>Owner-Occupied</v>
          </cell>
          <cell r="N10078">
            <v>0</v>
          </cell>
          <cell r="O10078">
            <v>43831</v>
          </cell>
          <cell r="P10078" t="str">
            <v>Current</v>
          </cell>
        </row>
        <row r="10079">
          <cell r="B10079">
            <v>41529</v>
          </cell>
          <cell r="C10079">
            <v>40</v>
          </cell>
          <cell r="D10079" t="str">
            <v>BC</v>
          </cell>
          <cell r="E10079" t="str">
            <v>Purchase</v>
          </cell>
          <cell r="F10079" t="str">
            <v>Fixed</v>
          </cell>
          <cell r="I10079">
            <v>36.03</v>
          </cell>
          <cell r="J10079">
            <v>34.520000000000003</v>
          </cell>
          <cell r="K10079" t="str">
            <v>HiRatio</v>
          </cell>
          <cell r="L10079">
            <v>0</v>
          </cell>
          <cell r="M10079" t="str">
            <v>Owner-Occupied</v>
          </cell>
          <cell r="N10079">
            <v>4</v>
          </cell>
          <cell r="O10079">
            <v>42676</v>
          </cell>
          <cell r="P10079" t="str">
            <v>Current</v>
          </cell>
        </row>
        <row r="10080">
          <cell r="B10080">
            <v>42706</v>
          </cell>
          <cell r="C10080">
            <v>1</v>
          </cell>
          <cell r="D10080" t="str">
            <v>ON</v>
          </cell>
          <cell r="E10080" t="str">
            <v>Refinance External</v>
          </cell>
          <cell r="F10080" t="str">
            <v>Fixed</v>
          </cell>
          <cell r="I10080">
            <v>38.78</v>
          </cell>
          <cell r="J10080">
            <v>38.56</v>
          </cell>
          <cell r="K10080" t="str">
            <v>Conv</v>
          </cell>
          <cell r="L10080">
            <v>318875.3</v>
          </cell>
          <cell r="M10080" t="str">
            <v>Owner-Occupied</v>
          </cell>
          <cell r="N10080">
            <v>0</v>
          </cell>
          <cell r="O10080">
            <v>43831</v>
          </cell>
          <cell r="P10080" t="str">
            <v>Current</v>
          </cell>
        </row>
        <row r="10081">
          <cell r="B10081">
            <v>41963</v>
          </cell>
          <cell r="C10081">
            <v>26</v>
          </cell>
          <cell r="D10081" t="str">
            <v>ON</v>
          </cell>
          <cell r="E10081" t="str">
            <v>Purchase</v>
          </cell>
          <cell r="F10081" t="str">
            <v>ARM</v>
          </cell>
          <cell r="I10081">
            <v>25.54</v>
          </cell>
          <cell r="J10081">
            <v>24.62</v>
          </cell>
          <cell r="K10081" t="str">
            <v>Conv</v>
          </cell>
          <cell r="L10081">
            <v>410560.26</v>
          </cell>
          <cell r="M10081" t="str">
            <v>Owner-Occupied</v>
          </cell>
          <cell r="N10081">
            <v>0</v>
          </cell>
          <cell r="O10081">
            <v>43831</v>
          </cell>
          <cell r="P10081" t="str">
            <v>Current</v>
          </cell>
        </row>
        <row r="10082">
          <cell r="B10082">
            <v>41257</v>
          </cell>
          <cell r="C10082">
            <v>49</v>
          </cell>
          <cell r="D10082" t="str">
            <v>AB</v>
          </cell>
          <cell r="E10082" t="str">
            <v>Transfer</v>
          </cell>
          <cell r="F10082" t="str">
            <v>Fixed</v>
          </cell>
          <cell r="I10082">
            <v>30.25</v>
          </cell>
          <cell r="J10082">
            <v>23.76</v>
          </cell>
          <cell r="K10082" t="str">
            <v>HiRatio</v>
          </cell>
          <cell r="L10082">
            <v>116584.42</v>
          </cell>
          <cell r="M10082" t="str">
            <v>Owner-Occupied</v>
          </cell>
          <cell r="N10082">
            <v>0</v>
          </cell>
          <cell r="O10082">
            <v>43831</v>
          </cell>
          <cell r="P10082" t="str">
            <v>Current</v>
          </cell>
        </row>
        <row r="10083">
          <cell r="B10083">
            <v>41135</v>
          </cell>
          <cell r="C10083">
            <v>53</v>
          </cell>
          <cell r="D10083" t="str">
            <v>AB</v>
          </cell>
          <cell r="E10083" t="str">
            <v>Purchase</v>
          </cell>
          <cell r="F10083" t="str">
            <v>Fixed</v>
          </cell>
          <cell r="I10083">
            <v>43.48</v>
          </cell>
          <cell r="J10083">
            <v>23.31</v>
          </cell>
          <cell r="K10083" t="str">
            <v>Conv</v>
          </cell>
          <cell r="L10083">
            <v>145948.85</v>
          </cell>
          <cell r="M10083" t="str">
            <v>Owner-Occupied</v>
          </cell>
          <cell r="N10083">
            <v>0</v>
          </cell>
          <cell r="O10083">
            <v>43831</v>
          </cell>
          <cell r="P10083" t="str">
            <v>Current</v>
          </cell>
        </row>
        <row r="10084">
          <cell r="B10084">
            <v>42181</v>
          </cell>
          <cell r="C10084">
            <v>19</v>
          </cell>
          <cell r="D10084" t="str">
            <v>ON</v>
          </cell>
          <cell r="E10084" t="str">
            <v>Refinance External</v>
          </cell>
          <cell r="F10084" t="str">
            <v>Fixed</v>
          </cell>
          <cell r="I10084">
            <v>31.1</v>
          </cell>
          <cell r="J10084">
            <v>11.07</v>
          </cell>
          <cell r="K10084" t="str">
            <v>Conv</v>
          </cell>
          <cell r="L10084">
            <v>0</v>
          </cell>
          <cell r="M10084" t="str">
            <v>Owner-Occupied</v>
          </cell>
          <cell r="N10084">
            <v>4</v>
          </cell>
          <cell r="O10084">
            <v>42508</v>
          </cell>
          <cell r="P10084" t="str">
            <v>Current</v>
          </cell>
        </row>
        <row r="10085">
          <cell r="B10085">
            <v>42447</v>
          </cell>
          <cell r="C10085">
            <v>10</v>
          </cell>
          <cell r="D10085" t="str">
            <v>ON</v>
          </cell>
          <cell r="E10085" t="str">
            <v>Purchase</v>
          </cell>
          <cell r="F10085" t="str">
            <v>ARM</v>
          </cell>
          <cell r="I10085">
            <v>34.36</v>
          </cell>
          <cell r="J10085">
            <v>30.53</v>
          </cell>
          <cell r="K10085" t="str">
            <v>HiRatio</v>
          </cell>
          <cell r="L10085">
            <v>491956.67</v>
          </cell>
          <cell r="M10085" t="str">
            <v>Owner-Occupied</v>
          </cell>
          <cell r="N10085">
            <v>0</v>
          </cell>
          <cell r="O10085">
            <v>43831</v>
          </cell>
          <cell r="P10085" t="str">
            <v>Current</v>
          </cell>
        </row>
        <row r="10086">
          <cell r="B10086">
            <v>41859</v>
          </cell>
          <cell r="C10086">
            <v>29</v>
          </cell>
          <cell r="D10086" t="str">
            <v>ON</v>
          </cell>
          <cell r="E10086" t="str">
            <v>Refinance External</v>
          </cell>
          <cell r="F10086" t="str">
            <v>ARM</v>
          </cell>
          <cell r="I10086">
            <v>41.95</v>
          </cell>
          <cell r="J10086">
            <v>10.08</v>
          </cell>
          <cell r="K10086" t="str">
            <v>Conv</v>
          </cell>
          <cell r="L10086">
            <v>94244.73</v>
          </cell>
          <cell r="M10086" t="str">
            <v>Rental</v>
          </cell>
          <cell r="N10086">
            <v>0</v>
          </cell>
          <cell r="O10086">
            <v>43831</v>
          </cell>
          <cell r="P10086" t="str">
            <v>Current</v>
          </cell>
        </row>
        <row r="10087">
          <cell r="B10087">
            <v>41815</v>
          </cell>
          <cell r="C10087">
            <v>31</v>
          </cell>
          <cell r="D10087" t="str">
            <v>ON</v>
          </cell>
          <cell r="E10087" t="str">
            <v>Purchase</v>
          </cell>
          <cell r="F10087" t="str">
            <v>Fixed</v>
          </cell>
          <cell r="I10087">
            <v>35.97</v>
          </cell>
          <cell r="J10087">
            <v>35.97</v>
          </cell>
          <cell r="K10087" t="str">
            <v>Conv</v>
          </cell>
          <cell r="L10087">
            <v>454854.09</v>
          </cell>
          <cell r="M10087" t="str">
            <v>Owner-Occupied</v>
          </cell>
          <cell r="N10087">
            <v>0</v>
          </cell>
          <cell r="O10087">
            <v>43831</v>
          </cell>
          <cell r="P10087" t="str">
            <v>Current</v>
          </cell>
        </row>
        <row r="10088">
          <cell r="B10088">
            <v>41835</v>
          </cell>
          <cell r="C10088">
            <v>30</v>
          </cell>
          <cell r="D10088" t="str">
            <v>ON</v>
          </cell>
          <cell r="E10088" t="str">
            <v>Purchase</v>
          </cell>
          <cell r="F10088" t="str">
            <v>ARM</v>
          </cell>
          <cell r="I10088">
            <v>29.44</v>
          </cell>
          <cell r="J10088">
            <v>13.65</v>
          </cell>
          <cell r="K10088" t="str">
            <v>Conv</v>
          </cell>
          <cell r="L10088">
            <v>268566.21999999997</v>
          </cell>
          <cell r="M10088" t="str">
            <v>Second Home</v>
          </cell>
          <cell r="N10088">
            <v>0</v>
          </cell>
          <cell r="O10088">
            <v>43831</v>
          </cell>
          <cell r="P10088" t="str">
            <v>Current</v>
          </cell>
        </row>
        <row r="10089">
          <cell r="B10089">
            <v>42124</v>
          </cell>
          <cell r="C10089">
            <v>21</v>
          </cell>
          <cell r="D10089" t="str">
            <v>ON</v>
          </cell>
          <cell r="E10089" t="str">
            <v>Purchase with Improvements</v>
          </cell>
          <cell r="F10089" t="str">
            <v>Fixed</v>
          </cell>
          <cell r="I10089">
            <v>42.98</v>
          </cell>
          <cell r="J10089">
            <v>27.8</v>
          </cell>
          <cell r="K10089" t="str">
            <v>HiRatio</v>
          </cell>
          <cell r="L10089">
            <v>189789.89</v>
          </cell>
          <cell r="M10089" t="str">
            <v>Owner-Occupied</v>
          </cell>
          <cell r="N10089">
            <v>0</v>
          </cell>
          <cell r="O10089">
            <v>43831</v>
          </cell>
          <cell r="P10089" t="str">
            <v>Current</v>
          </cell>
        </row>
        <row r="10090">
          <cell r="B10090">
            <v>41095</v>
          </cell>
          <cell r="C10090">
            <v>54</v>
          </cell>
          <cell r="D10090" t="str">
            <v>ON</v>
          </cell>
          <cell r="E10090" t="str">
            <v>Purchase</v>
          </cell>
          <cell r="F10090" t="str">
            <v>Fixed</v>
          </cell>
          <cell r="I10090">
            <v>38.549999999999997</v>
          </cell>
          <cell r="J10090">
            <v>13.83</v>
          </cell>
          <cell r="K10090" t="str">
            <v>HiRatio</v>
          </cell>
          <cell r="L10090">
            <v>209787.79</v>
          </cell>
          <cell r="M10090" t="str">
            <v>Owner-Occupied</v>
          </cell>
          <cell r="N10090">
            <v>0</v>
          </cell>
          <cell r="O10090">
            <v>43831</v>
          </cell>
          <cell r="P10090" t="str">
            <v>Current</v>
          </cell>
        </row>
        <row r="10091">
          <cell r="B10091">
            <v>42216</v>
          </cell>
          <cell r="C10091">
            <v>18</v>
          </cell>
          <cell r="D10091" t="str">
            <v>ON</v>
          </cell>
          <cell r="E10091" t="str">
            <v>Purchase</v>
          </cell>
          <cell r="F10091" t="str">
            <v>ARM</v>
          </cell>
          <cell r="I10091">
            <v>33.979999999999997</v>
          </cell>
          <cell r="J10091">
            <v>30.57</v>
          </cell>
          <cell r="K10091" t="str">
            <v>HiRatio</v>
          </cell>
          <cell r="L10091">
            <v>356866.57</v>
          </cell>
          <cell r="M10091" t="str">
            <v>Owner-Occupied</v>
          </cell>
          <cell r="N10091">
            <v>0</v>
          </cell>
          <cell r="O10091">
            <v>43831</v>
          </cell>
          <cell r="P10091" t="str">
            <v>Current</v>
          </cell>
        </row>
        <row r="10092">
          <cell r="B10092">
            <v>41829</v>
          </cell>
          <cell r="C10092">
            <v>30</v>
          </cell>
          <cell r="D10092" t="str">
            <v>AB</v>
          </cell>
          <cell r="E10092" t="str">
            <v>Refinance External</v>
          </cell>
          <cell r="F10092" t="str">
            <v>Fixed</v>
          </cell>
          <cell r="I10092">
            <v>38.86</v>
          </cell>
          <cell r="J10092">
            <v>38.86</v>
          </cell>
          <cell r="K10092" t="str">
            <v>Conv</v>
          </cell>
          <cell r="L10092">
            <v>231418.75</v>
          </cell>
          <cell r="M10092" t="str">
            <v>Owner-Occupied</v>
          </cell>
          <cell r="N10092">
            <v>0</v>
          </cell>
          <cell r="O10092">
            <v>43831</v>
          </cell>
          <cell r="P10092" t="str">
            <v>Current</v>
          </cell>
        </row>
        <row r="10093">
          <cell r="B10093">
            <v>41558</v>
          </cell>
          <cell r="C10093">
            <v>39</v>
          </cell>
          <cell r="D10093" t="str">
            <v>ON</v>
          </cell>
          <cell r="E10093" t="str">
            <v>Refinance External</v>
          </cell>
          <cell r="F10093" t="str">
            <v>ARM</v>
          </cell>
          <cell r="I10093">
            <v>32.159999999999997</v>
          </cell>
          <cell r="J10093">
            <v>27.4</v>
          </cell>
          <cell r="K10093" t="str">
            <v>Conv</v>
          </cell>
          <cell r="L10093">
            <v>0</v>
          </cell>
          <cell r="M10093" t="str">
            <v>Owner-Occupied</v>
          </cell>
          <cell r="N10093">
            <v>4</v>
          </cell>
          <cell r="O10093">
            <v>42249</v>
          </cell>
          <cell r="P10093" t="str">
            <v>Current</v>
          </cell>
        </row>
        <row r="10094">
          <cell r="B10094">
            <v>41936</v>
          </cell>
          <cell r="C10094">
            <v>27</v>
          </cell>
          <cell r="D10094" t="str">
            <v>AB</v>
          </cell>
          <cell r="E10094" t="str">
            <v>Purchase</v>
          </cell>
          <cell r="F10094" t="str">
            <v>Fixed</v>
          </cell>
          <cell r="I10094">
            <v>30.27</v>
          </cell>
          <cell r="J10094">
            <v>18.940000000000001</v>
          </cell>
          <cell r="K10094" t="str">
            <v>HiRatio</v>
          </cell>
          <cell r="L10094">
            <v>189954.88</v>
          </cell>
          <cell r="M10094" t="str">
            <v>Owner-Occupied</v>
          </cell>
          <cell r="N10094">
            <v>0</v>
          </cell>
          <cell r="O10094">
            <v>43831</v>
          </cell>
          <cell r="P10094" t="str">
            <v>Current</v>
          </cell>
        </row>
        <row r="10095">
          <cell r="B10095">
            <v>42171</v>
          </cell>
          <cell r="C10095">
            <v>19</v>
          </cell>
          <cell r="D10095" t="str">
            <v>ON</v>
          </cell>
          <cell r="E10095" t="str">
            <v>Purchase</v>
          </cell>
          <cell r="F10095" t="str">
            <v>Fixed</v>
          </cell>
          <cell r="I10095">
            <v>12.09</v>
          </cell>
          <cell r="J10095">
            <v>8.73</v>
          </cell>
          <cell r="K10095" t="str">
            <v>Conv</v>
          </cell>
          <cell r="L10095">
            <v>154323.21</v>
          </cell>
          <cell r="M10095" t="str">
            <v>Owner-Occupied</v>
          </cell>
          <cell r="N10095">
            <v>0</v>
          </cell>
          <cell r="O10095">
            <v>43831</v>
          </cell>
          <cell r="P10095" t="str">
            <v>30-59</v>
          </cell>
        </row>
        <row r="10096">
          <cell r="B10096">
            <v>42468</v>
          </cell>
          <cell r="C10096">
            <v>9</v>
          </cell>
          <cell r="D10096" t="str">
            <v>ON</v>
          </cell>
          <cell r="E10096" t="str">
            <v>Refinance External</v>
          </cell>
          <cell r="F10096" t="str">
            <v>ARM</v>
          </cell>
          <cell r="I10096">
            <v>18.989999999999998</v>
          </cell>
          <cell r="J10096">
            <v>12.88</v>
          </cell>
          <cell r="K10096" t="str">
            <v>Conv</v>
          </cell>
          <cell r="L10096">
            <v>303281.86</v>
          </cell>
          <cell r="M10096" t="str">
            <v>Owner-Occupied</v>
          </cell>
          <cell r="N10096">
            <v>0</v>
          </cell>
          <cell r="O10096">
            <v>43831</v>
          </cell>
          <cell r="P10096" t="str">
            <v>Current</v>
          </cell>
        </row>
        <row r="10097">
          <cell r="B10097">
            <v>42094</v>
          </cell>
          <cell r="C10097">
            <v>22</v>
          </cell>
          <cell r="D10097" t="str">
            <v>ON</v>
          </cell>
          <cell r="E10097" t="str">
            <v>Refinance External</v>
          </cell>
          <cell r="F10097" t="str">
            <v>Fixed</v>
          </cell>
          <cell r="I10097">
            <v>31.31</v>
          </cell>
          <cell r="J10097">
            <v>21.1</v>
          </cell>
          <cell r="K10097" t="str">
            <v>Conv</v>
          </cell>
          <cell r="L10097">
            <v>172672.25</v>
          </cell>
          <cell r="M10097" t="str">
            <v>Owner-Occupied</v>
          </cell>
          <cell r="N10097">
            <v>0</v>
          </cell>
          <cell r="O10097">
            <v>43831</v>
          </cell>
          <cell r="P10097" t="str">
            <v>Current</v>
          </cell>
        </row>
        <row r="10098">
          <cell r="B10098">
            <v>42417</v>
          </cell>
          <cell r="C10098">
            <v>11</v>
          </cell>
          <cell r="D10098" t="str">
            <v>ON</v>
          </cell>
          <cell r="E10098" t="str">
            <v>Purchase</v>
          </cell>
          <cell r="F10098" t="str">
            <v>Fixed</v>
          </cell>
          <cell r="I10098">
            <v>37.94</v>
          </cell>
          <cell r="J10098">
            <v>34.54</v>
          </cell>
          <cell r="K10098" t="str">
            <v>Conv</v>
          </cell>
          <cell r="L10098">
            <v>293636.83</v>
          </cell>
          <cell r="M10098" t="str">
            <v>Owner-Occupied</v>
          </cell>
          <cell r="N10098">
            <v>0</v>
          </cell>
          <cell r="O10098">
            <v>43831</v>
          </cell>
          <cell r="P10098" t="str">
            <v>Current</v>
          </cell>
        </row>
        <row r="10099">
          <cell r="B10099">
            <v>41397</v>
          </cell>
          <cell r="C10099">
            <v>44</v>
          </cell>
          <cell r="D10099" t="str">
            <v>ON</v>
          </cell>
          <cell r="E10099" t="str">
            <v>Purchase with Improvements</v>
          </cell>
          <cell r="F10099" t="str">
            <v>Fixed</v>
          </cell>
          <cell r="I10099">
            <v>38.01</v>
          </cell>
          <cell r="J10099">
            <v>30.82</v>
          </cell>
          <cell r="K10099" t="str">
            <v>HiRatio</v>
          </cell>
          <cell r="L10099">
            <v>433931.18</v>
          </cell>
          <cell r="M10099" t="str">
            <v>Owner-Occupied</v>
          </cell>
          <cell r="N10099">
            <v>0</v>
          </cell>
          <cell r="O10099">
            <v>43831</v>
          </cell>
          <cell r="P10099" t="str">
            <v>Current</v>
          </cell>
        </row>
        <row r="10100">
          <cell r="B10100">
            <v>42111</v>
          </cell>
          <cell r="C10100">
            <v>21</v>
          </cell>
          <cell r="D10100" t="str">
            <v>ON</v>
          </cell>
          <cell r="E10100" t="str">
            <v>Purchase</v>
          </cell>
          <cell r="F10100" t="str">
            <v>Fixed</v>
          </cell>
          <cell r="I10100">
            <v>41.7</v>
          </cell>
          <cell r="J10100">
            <v>19.62</v>
          </cell>
          <cell r="K10100" t="str">
            <v>HiRatio</v>
          </cell>
          <cell r="L10100">
            <v>137224.32000000001</v>
          </cell>
          <cell r="M10100" t="str">
            <v>Owner-Occupied</v>
          </cell>
          <cell r="N10100">
            <v>0</v>
          </cell>
          <cell r="O10100">
            <v>43831</v>
          </cell>
          <cell r="P10100" t="str">
            <v>Current</v>
          </cell>
        </row>
        <row r="10101">
          <cell r="B10101">
            <v>42426</v>
          </cell>
          <cell r="C10101">
            <v>11</v>
          </cell>
          <cell r="D10101" t="str">
            <v>BC</v>
          </cell>
          <cell r="E10101" t="str">
            <v>Purchase</v>
          </cell>
          <cell r="F10101" t="str">
            <v>Fixed</v>
          </cell>
          <cell r="I10101">
            <v>40.25</v>
          </cell>
          <cell r="J10101">
            <v>38.909999999999997</v>
          </cell>
          <cell r="K10101" t="str">
            <v>HiRatio</v>
          </cell>
          <cell r="L10101">
            <v>246394.78</v>
          </cell>
          <cell r="M10101" t="str">
            <v>Owner-Occupied</v>
          </cell>
          <cell r="N10101">
            <v>0</v>
          </cell>
          <cell r="O10101">
            <v>43831</v>
          </cell>
          <cell r="P10101" t="str">
            <v>Current</v>
          </cell>
        </row>
        <row r="10102">
          <cell r="B10102">
            <v>41075</v>
          </cell>
          <cell r="C10102">
            <v>55</v>
          </cell>
          <cell r="D10102" t="str">
            <v>SK</v>
          </cell>
          <cell r="E10102" t="str">
            <v>Purchase</v>
          </cell>
          <cell r="F10102" t="str">
            <v>Fixed</v>
          </cell>
          <cell r="I10102">
            <v>39.299999999999997</v>
          </cell>
          <cell r="J10102">
            <v>12.32</v>
          </cell>
          <cell r="K10102" t="str">
            <v>HiRatio</v>
          </cell>
          <cell r="L10102">
            <v>287011.25</v>
          </cell>
          <cell r="M10102" t="str">
            <v>Owner-Occupied</v>
          </cell>
          <cell r="N10102">
            <v>0</v>
          </cell>
          <cell r="O10102">
            <v>43831</v>
          </cell>
          <cell r="P10102" t="str">
            <v>Current</v>
          </cell>
        </row>
        <row r="10103">
          <cell r="B10103">
            <v>42464</v>
          </cell>
          <cell r="C10103">
            <v>9</v>
          </cell>
          <cell r="D10103" t="str">
            <v>ON</v>
          </cell>
          <cell r="E10103" t="str">
            <v>Transfer</v>
          </cell>
          <cell r="F10103" t="str">
            <v>Fixed</v>
          </cell>
          <cell r="I10103">
            <v>24.34</v>
          </cell>
          <cell r="J10103">
            <v>23.95</v>
          </cell>
          <cell r="K10103" t="str">
            <v>Conv</v>
          </cell>
          <cell r="L10103">
            <v>204646.27</v>
          </cell>
          <cell r="M10103" t="str">
            <v>Owner-Occupied</v>
          </cell>
          <cell r="N10103">
            <v>0</v>
          </cell>
          <cell r="O10103">
            <v>43831</v>
          </cell>
          <cell r="P10103" t="str">
            <v>Current</v>
          </cell>
        </row>
        <row r="10104">
          <cell r="B10104">
            <v>42016</v>
          </cell>
          <cell r="C10104">
            <v>24</v>
          </cell>
          <cell r="D10104" t="str">
            <v>NS</v>
          </cell>
          <cell r="E10104" t="str">
            <v>Refinance External</v>
          </cell>
          <cell r="F10104" t="str">
            <v>Fixed</v>
          </cell>
          <cell r="I10104">
            <v>24.53</v>
          </cell>
          <cell r="J10104">
            <v>24.53</v>
          </cell>
          <cell r="K10104" t="str">
            <v>Conv</v>
          </cell>
          <cell r="L10104">
            <v>130425.4</v>
          </cell>
          <cell r="M10104" t="str">
            <v>Owner-Occupied</v>
          </cell>
          <cell r="N10104">
            <v>0</v>
          </cell>
          <cell r="O10104">
            <v>43831</v>
          </cell>
          <cell r="P10104" t="str">
            <v>Current</v>
          </cell>
        </row>
        <row r="10105">
          <cell r="B10105">
            <v>41810</v>
          </cell>
          <cell r="C10105">
            <v>31</v>
          </cell>
          <cell r="D10105" t="str">
            <v>ON</v>
          </cell>
          <cell r="E10105" t="str">
            <v>Purchase with Improvements</v>
          </cell>
          <cell r="F10105" t="str">
            <v>Fixed</v>
          </cell>
          <cell r="I10105">
            <v>42.74</v>
          </cell>
          <cell r="J10105">
            <v>25.84</v>
          </cell>
          <cell r="K10105" t="str">
            <v>HiRatio</v>
          </cell>
          <cell r="L10105">
            <v>0</v>
          </cell>
          <cell r="M10105" t="str">
            <v>Owner-Occupied</v>
          </cell>
          <cell r="N10105">
            <v>4</v>
          </cell>
          <cell r="O10105">
            <v>42569</v>
          </cell>
          <cell r="P10105" t="str">
            <v>Current</v>
          </cell>
        </row>
        <row r="10106">
          <cell r="B10106">
            <v>41423</v>
          </cell>
          <cell r="C10106">
            <v>44</v>
          </cell>
          <cell r="D10106" t="str">
            <v>MB</v>
          </cell>
          <cell r="E10106" t="str">
            <v>Purchase</v>
          </cell>
          <cell r="F10106" t="str">
            <v>Fixed</v>
          </cell>
          <cell r="I10106">
            <v>35.28</v>
          </cell>
          <cell r="J10106">
            <v>34.99</v>
          </cell>
          <cell r="K10106" t="str">
            <v>HiRatio</v>
          </cell>
          <cell r="L10106">
            <v>177763.58</v>
          </cell>
          <cell r="M10106" t="str">
            <v>Owner-Occupied</v>
          </cell>
          <cell r="N10106">
            <v>0</v>
          </cell>
          <cell r="O10106">
            <v>43831</v>
          </cell>
          <cell r="P10106" t="str">
            <v>Current</v>
          </cell>
        </row>
        <row r="10107">
          <cell r="B10107">
            <v>41060</v>
          </cell>
          <cell r="C10107">
            <v>56</v>
          </cell>
          <cell r="D10107" t="str">
            <v>AB</v>
          </cell>
          <cell r="E10107" t="str">
            <v>Purchase</v>
          </cell>
          <cell r="F10107" t="str">
            <v>Fixed</v>
          </cell>
          <cell r="I10107">
            <v>41.58</v>
          </cell>
          <cell r="J10107">
            <v>19.05</v>
          </cell>
          <cell r="K10107" t="str">
            <v>HiRatio</v>
          </cell>
          <cell r="L10107">
            <v>299119.8</v>
          </cell>
          <cell r="M10107" t="str">
            <v>Owner-Occupied</v>
          </cell>
          <cell r="N10107">
            <v>0</v>
          </cell>
          <cell r="O10107">
            <v>43831</v>
          </cell>
          <cell r="P10107" t="str">
            <v>Current</v>
          </cell>
        </row>
        <row r="10108">
          <cell r="B10108">
            <v>41445</v>
          </cell>
          <cell r="C10108">
            <v>43</v>
          </cell>
          <cell r="D10108" t="str">
            <v>ON</v>
          </cell>
          <cell r="E10108" t="str">
            <v>Purchase</v>
          </cell>
          <cell r="F10108" t="str">
            <v>Fixed</v>
          </cell>
          <cell r="I10108">
            <v>40.71</v>
          </cell>
          <cell r="J10108">
            <v>25.19</v>
          </cell>
          <cell r="K10108" t="str">
            <v>HiRatio</v>
          </cell>
          <cell r="L10108">
            <v>265857.26</v>
          </cell>
          <cell r="M10108" t="str">
            <v>Owner-Occupied</v>
          </cell>
          <cell r="N10108">
            <v>0</v>
          </cell>
          <cell r="O10108">
            <v>43831</v>
          </cell>
          <cell r="P10108" t="str">
            <v>Current</v>
          </cell>
        </row>
        <row r="10109">
          <cell r="B10109">
            <v>42445</v>
          </cell>
          <cell r="C10109">
            <v>10</v>
          </cell>
          <cell r="D10109" t="str">
            <v>ON</v>
          </cell>
          <cell r="E10109" t="str">
            <v>Transfer</v>
          </cell>
          <cell r="F10109" t="str">
            <v>Fixed</v>
          </cell>
          <cell r="I10109">
            <v>38.86</v>
          </cell>
          <cell r="J10109">
            <v>20.67</v>
          </cell>
          <cell r="K10109" t="str">
            <v>Conv</v>
          </cell>
          <cell r="L10109">
            <v>0</v>
          </cell>
          <cell r="M10109" t="str">
            <v>Owner-Occupied</v>
          </cell>
          <cell r="N10109">
            <v>4</v>
          </cell>
          <cell r="O10109">
            <v>42622</v>
          </cell>
          <cell r="P10109" t="str">
            <v>Current</v>
          </cell>
        </row>
        <row r="10110">
          <cell r="B10110">
            <v>42381</v>
          </cell>
          <cell r="C10110">
            <v>12</v>
          </cell>
          <cell r="D10110" t="str">
            <v>ON</v>
          </cell>
          <cell r="E10110" t="str">
            <v>Purchase</v>
          </cell>
          <cell r="F10110" t="str">
            <v>ARM</v>
          </cell>
          <cell r="I10110">
            <v>33.270000000000003</v>
          </cell>
          <cell r="J10110">
            <v>20.190000000000001</v>
          </cell>
          <cell r="K10110" t="str">
            <v>Conv</v>
          </cell>
          <cell r="L10110">
            <v>381283.87</v>
          </cell>
          <cell r="M10110" t="str">
            <v>Owner-Occupied</v>
          </cell>
          <cell r="N10110">
            <v>0</v>
          </cell>
          <cell r="O10110">
            <v>43831</v>
          </cell>
          <cell r="P10110" t="str">
            <v>Current</v>
          </cell>
        </row>
        <row r="10111">
          <cell r="B10111">
            <v>41513</v>
          </cell>
          <cell r="C10111">
            <v>41</v>
          </cell>
          <cell r="D10111" t="str">
            <v>ON</v>
          </cell>
          <cell r="E10111" t="str">
            <v>Purchase</v>
          </cell>
          <cell r="F10111" t="str">
            <v>Fixed</v>
          </cell>
          <cell r="I10111">
            <v>34.130000000000003</v>
          </cell>
          <cell r="J10111">
            <v>26.38</v>
          </cell>
          <cell r="K10111" t="str">
            <v>HiRatio</v>
          </cell>
          <cell r="L10111">
            <v>349961.8</v>
          </cell>
          <cell r="M10111" t="str">
            <v>Owner-Occupied</v>
          </cell>
          <cell r="N10111">
            <v>0</v>
          </cell>
          <cell r="O10111">
            <v>43831</v>
          </cell>
          <cell r="P10111" t="str">
            <v>Current</v>
          </cell>
        </row>
        <row r="10112">
          <cell r="B10112">
            <v>42083</v>
          </cell>
          <cell r="C10112">
            <v>22</v>
          </cell>
          <cell r="D10112" t="str">
            <v>ON</v>
          </cell>
          <cell r="E10112" t="str">
            <v>Refinance External</v>
          </cell>
          <cell r="F10112" t="str">
            <v>ARM</v>
          </cell>
          <cell r="I10112">
            <v>21.92</v>
          </cell>
          <cell r="J10112">
            <v>20.239999999999998</v>
          </cell>
          <cell r="K10112" t="str">
            <v>Conv</v>
          </cell>
          <cell r="L10112">
            <v>587504.76</v>
          </cell>
          <cell r="M10112" t="str">
            <v>Owner-Occupied</v>
          </cell>
          <cell r="N10112">
            <v>0</v>
          </cell>
          <cell r="O10112">
            <v>43831</v>
          </cell>
          <cell r="P10112" t="str">
            <v>Current</v>
          </cell>
        </row>
        <row r="10113">
          <cell r="B10113">
            <v>42334</v>
          </cell>
          <cell r="C10113">
            <v>14</v>
          </cell>
          <cell r="D10113" t="str">
            <v>ON</v>
          </cell>
          <cell r="E10113" t="str">
            <v>Purchase</v>
          </cell>
          <cell r="F10113" t="str">
            <v>Fixed</v>
          </cell>
          <cell r="I10113">
            <v>39.049999999999997</v>
          </cell>
          <cell r="J10113">
            <v>31.3</v>
          </cell>
          <cell r="K10113" t="str">
            <v>Conv</v>
          </cell>
          <cell r="L10113">
            <v>214081.15</v>
          </cell>
          <cell r="M10113" t="str">
            <v>Owner-Occupied</v>
          </cell>
          <cell r="N10113">
            <v>0</v>
          </cell>
          <cell r="O10113">
            <v>43831</v>
          </cell>
          <cell r="P10113" t="str">
            <v>Current</v>
          </cell>
        </row>
        <row r="10114">
          <cell r="B10114">
            <v>42466</v>
          </cell>
          <cell r="C10114">
            <v>9</v>
          </cell>
          <cell r="D10114" t="str">
            <v>AB</v>
          </cell>
          <cell r="E10114" t="str">
            <v>Purchase</v>
          </cell>
          <cell r="F10114" t="str">
            <v>Fixed</v>
          </cell>
          <cell r="I10114">
            <v>42.3</v>
          </cell>
          <cell r="J10114">
            <v>38.479999999999997</v>
          </cell>
          <cell r="K10114" t="str">
            <v>HiRatio</v>
          </cell>
          <cell r="L10114">
            <v>246139.76</v>
          </cell>
          <cell r="M10114" t="str">
            <v>Owner-Occupied</v>
          </cell>
          <cell r="N10114">
            <v>0</v>
          </cell>
          <cell r="O10114">
            <v>43831</v>
          </cell>
          <cell r="P10114" t="str">
            <v>Current</v>
          </cell>
        </row>
        <row r="10115">
          <cell r="B10115">
            <v>42605</v>
          </cell>
          <cell r="C10115">
            <v>5</v>
          </cell>
          <cell r="D10115" t="str">
            <v>ON</v>
          </cell>
          <cell r="E10115" t="str">
            <v>Purchase</v>
          </cell>
          <cell r="F10115" t="str">
            <v>ARM</v>
          </cell>
          <cell r="I10115">
            <v>39.130000000000003</v>
          </cell>
          <cell r="J10115">
            <v>19.95</v>
          </cell>
          <cell r="K10115" t="str">
            <v>Conv</v>
          </cell>
          <cell r="L10115">
            <v>113785.83</v>
          </cell>
          <cell r="M10115" t="str">
            <v>Second Home</v>
          </cell>
          <cell r="N10115">
            <v>0</v>
          </cell>
          <cell r="O10115">
            <v>43831</v>
          </cell>
          <cell r="P10115" t="str">
            <v>Current</v>
          </cell>
        </row>
        <row r="10116">
          <cell r="B10116">
            <v>42111</v>
          </cell>
          <cell r="C10116">
            <v>21</v>
          </cell>
          <cell r="D10116" t="str">
            <v>ON</v>
          </cell>
          <cell r="E10116" t="str">
            <v>Refinance External</v>
          </cell>
          <cell r="F10116" t="str">
            <v>Fixed</v>
          </cell>
          <cell r="I10116">
            <v>39.42</v>
          </cell>
          <cell r="J10116">
            <v>34.729999999999997</v>
          </cell>
          <cell r="K10116" t="str">
            <v>Conv</v>
          </cell>
          <cell r="L10116">
            <v>169135.75</v>
          </cell>
          <cell r="M10116" t="str">
            <v>Owner-Occupied</v>
          </cell>
          <cell r="N10116">
            <v>0</v>
          </cell>
          <cell r="O10116">
            <v>43831</v>
          </cell>
          <cell r="P10116" t="str">
            <v>Current</v>
          </cell>
        </row>
        <row r="10117">
          <cell r="B10117">
            <v>42381</v>
          </cell>
          <cell r="C10117">
            <v>12</v>
          </cell>
          <cell r="D10117" t="str">
            <v>ON</v>
          </cell>
          <cell r="E10117" t="str">
            <v>Refinance External</v>
          </cell>
          <cell r="F10117" t="str">
            <v>ARM</v>
          </cell>
          <cell r="I10117">
            <v>31.54</v>
          </cell>
          <cell r="J10117">
            <v>27.97</v>
          </cell>
          <cell r="K10117" t="str">
            <v>Conv</v>
          </cell>
          <cell r="L10117">
            <v>527934.80000000005</v>
          </cell>
          <cell r="M10117" t="str">
            <v>Owner-Occupied</v>
          </cell>
          <cell r="N10117">
            <v>0</v>
          </cell>
          <cell r="O10117">
            <v>43831</v>
          </cell>
          <cell r="P10117" t="str">
            <v>Current</v>
          </cell>
        </row>
        <row r="10118">
          <cell r="B10118">
            <v>42156</v>
          </cell>
          <cell r="C10118">
            <v>19</v>
          </cell>
          <cell r="D10118" t="str">
            <v>ON</v>
          </cell>
          <cell r="E10118" t="str">
            <v>Refinance External</v>
          </cell>
          <cell r="F10118" t="str">
            <v>ARM</v>
          </cell>
          <cell r="I10118">
            <v>24.03</v>
          </cell>
          <cell r="J10118">
            <v>16.71</v>
          </cell>
          <cell r="K10118" t="str">
            <v>Conv</v>
          </cell>
          <cell r="L10118">
            <v>171898.98</v>
          </cell>
          <cell r="M10118" t="str">
            <v>Owner-Occupied</v>
          </cell>
          <cell r="N10118">
            <v>0</v>
          </cell>
          <cell r="O10118">
            <v>43831</v>
          </cell>
          <cell r="P10118" t="str">
            <v>Current</v>
          </cell>
        </row>
        <row r="10119">
          <cell r="B10119">
            <v>41368</v>
          </cell>
          <cell r="C10119">
            <v>45</v>
          </cell>
          <cell r="D10119" t="str">
            <v>ON</v>
          </cell>
          <cell r="E10119" t="str">
            <v>Refinance External</v>
          </cell>
          <cell r="F10119" t="str">
            <v>Fixed</v>
          </cell>
          <cell r="I10119">
            <v>28.42</v>
          </cell>
          <cell r="J10119">
            <v>18.62</v>
          </cell>
          <cell r="K10119" t="str">
            <v>Conv</v>
          </cell>
          <cell r="L10119">
            <v>0</v>
          </cell>
          <cell r="M10119" t="str">
            <v>Owner-Occupied</v>
          </cell>
          <cell r="N10119">
            <v>4</v>
          </cell>
          <cell r="O10119">
            <v>41948</v>
          </cell>
          <cell r="P10119" t="str">
            <v>Current</v>
          </cell>
        </row>
        <row r="10120">
          <cell r="B10120">
            <v>42209</v>
          </cell>
          <cell r="C10120">
            <v>18</v>
          </cell>
          <cell r="D10120" t="str">
            <v>AB</v>
          </cell>
          <cell r="E10120" t="str">
            <v>Purchase</v>
          </cell>
          <cell r="F10120" t="str">
            <v>Fixed</v>
          </cell>
          <cell r="I10120">
            <v>37.61</v>
          </cell>
          <cell r="J10120">
            <v>31.12</v>
          </cell>
          <cell r="K10120" t="str">
            <v>HiRatio</v>
          </cell>
          <cell r="L10120">
            <v>427130.55</v>
          </cell>
          <cell r="M10120" t="str">
            <v>Owner-Occupied</v>
          </cell>
          <cell r="N10120">
            <v>0</v>
          </cell>
          <cell r="O10120">
            <v>43831</v>
          </cell>
          <cell r="P10120" t="str">
            <v>Current</v>
          </cell>
        </row>
        <row r="10121">
          <cell r="B10121">
            <v>41593</v>
          </cell>
          <cell r="C10121">
            <v>38</v>
          </cell>
          <cell r="D10121" t="str">
            <v>ON</v>
          </cell>
          <cell r="E10121" t="str">
            <v>Purchase</v>
          </cell>
          <cell r="F10121" t="str">
            <v>ARM</v>
          </cell>
          <cell r="I10121">
            <v>32.39</v>
          </cell>
          <cell r="J10121">
            <v>9.9</v>
          </cell>
          <cell r="K10121" t="str">
            <v>HiRatio</v>
          </cell>
          <cell r="L10121">
            <v>198304.43</v>
          </cell>
          <cell r="M10121" t="str">
            <v>Owner-Occupied</v>
          </cell>
          <cell r="N10121">
            <v>0</v>
          </cell>
          <cell r="O10121">
            <v>43831</v>
          </cell>
          <cell r="P10121" t="str">
            <v>Current</v>
          </cell>
        </row>
        <row r="10122">
          <cell r="B10122">
            <v>42429</v>
          </cell>
          <cell r="C10122">
            <v>11</v>
          </cell>
          <cell r="D10122" t="str">
            <v>BC</v>
          </cell>
          <cell r="E10122" t="str">
            <v>Purchase</v>
          </cell>
          <cell r="F10122" t="str">
            <v>Fixed</v>
          </cell>
          <cell r="I10122">
            <v>40.270000000000003</v>
          </cell>
          <cell r="J10122">
            <v>38.69</v>
          </cell>
          <cell r="K10122" t="str">
            <v>HiRatio</v>
          </cell>
          <cell r="L10122">
            <v>281921.90999999997</v>
          </cell>
          <cell r="M10122" t="str">
            <v>Owner-Occupied</v>
          </cell>
          <cell r="N10122">
            <v>0</v>
          </cell>
          <cell r="O10122">
            <v>43831</v>
          </cell>
          <cell r="P10122" t="str">
            <v>Current</v>
          </cell>
        </row>
        <row r="10123">
          <cell r="B10123">
            <v>41851</v>
          </cell>
          <cell r="C10123">
            <v>30</v>
          </cell>
          <cell r="D10123" t="str">
            <v>SK</v>
          </cell>
          <cell r="E10123" t="str">
            <v>Purchase</v>
          </cell>
          <cell r="F10123" t="str">
            <v>Fixed</v>
          </cell>
          <cell r="I10123">
            <v>41.41</v>
          </cell>
          <cell r="J10123">
            <v>23.67</v>
          </cell>
          <cell r="K10123" t="str">
            <v>HiRatio</v>
          </cell>
          <cell r="L10123">
            <v>257935.76</v>
          </cell>
          <cell r="M10123" t="str">
            <v>Owner-Occupied</v>
          </cell>
          <cell r="N10123">
            <v>0</v>
          </cell>
          <cell r="O10123">
            <v>43831</v>
          </cell>
          <cell r="P10123" t="str">
            <v>Current</v>
          </cell>
        </row>
        <row r="10124">
          <cell r="B10124">
            <v>42489</v>
          </cell>
          <cell r="C10124">
            <v>9</v>
          </cell>
          <cell r="D10124" t="str">
            <v>ON</v>
          </cell>
          <cell r="E10124" t="str">
            <v>Purchase</v>
          </cell>
          <cell r="F10124" t="str">
            <v>Fixed</v>
          </cell>
          <cell r="I10124">
            <v>32.08</v>
          </cell>
          <cell r="J10124">
            <v>26.44</v>
          </cell>
          <cell r="K10124" t="str">
            <v>HiRatio</v>
          </cell>
          <cell r="L10124">
            <v>152108.19</v>
          </cell>
          <cell r="M10124" t="str">
            <v>Owner-Occupied</v>
          </cell>
          <cell r="N10124">
            <v>0</v>
          </cell>
          <cell r="O10124">
            <v>43831</v>
          </cell>
          <cell r="P10124" t="str">
            <v>Current</v>
          </cell>
        </row>
        <row r="10125">
          <cell r="B10125">
            <v>42433</v>
          </cell>
          <cell r="C10125">
            <v>10</v>
          </cell>
          <cell r="D10125" t="str">
            <v>ON</v>
          </cell>
          <cell r="E10125" t="str">
            <v>Purchase</v>
          </cell>
          <cell r="F10125" t="str">
            <v>Fixed</v>
          </cell>
          <cell r="I10125">
            <v>27.66</v>
          </cell>
          <cell r="J10125">
            <v>16.25</v>
          </cell>
          <cell r="K10125" t="str">
            <v>HiRatio</v>
          </cell>
          <cell r="L10125">
            <v>275836.31</v>
          </cell>
          <cell r="M10125" t="str">
            <v>Owner-Occupied</v>
          </cell>
          <cell r="N10125">
            <v>0</v>
          </cell>
          <cell r="O10125">
            <v>43831</v>
          </cell>
          <cell r="P10125" t="str">
            <v>Current</v>
          </cell>
        </row>
        <row r="10126">
          <cell r="B10126">
            <v>42160</v>
          </cell>
          <cell r="C10126">
            <v>19</v>
          </cell>
          <cell r="D10126" t="str">
            <v>ON</v>
          </cell>
          <cell r="E10126" t="str">
            <v>Purchase</v>
          </cell>
          <cell r="F10126" t="str">
            <v>ARM</v>
          </cell>
          <cell r="I10126">
            <v>37.270000000000003</v>
          </cell>
          <cell r="J10126">
            <v>24.39</v>
          </cell>
          <cell r="K10126" t="str">
            <v>HiRatio</v>
          </cell>
          <cell r="L10126">
            <v>376800.45</v>
          </cell>
          <cell r="M10126" t="str">
            <v>Owner-Occupied</v>
          </cell>
          <cell r="N10126">
            <v>0</v>
          </cell>
          <cell r="O10126">
            <v>43831</v>
          </cell>
          <cell r="P10126" t="str">
            <v>Current</v>
          </cell>
        </row>
        <row r="10127">
          <cell r="B10127">
            <v>42095</v>
          </cell>
          <cell r="C10127">
            <v>21</v>
          </cell>
          <cell r="D10127" t="str">
            <v>ON</v>
          </cell>
          <cell r="E10127" t="str">
            <v>Purchase</v>
          </cell>
          <cell r="F10127" t="str">
            <v>ARM</v>
          </cell>
          <cell r="I10127">
            <v>24.65</v>
          </cell>
          <cell r="J10127">
            <v>22.73</v>
          </cell>
          <cell r="K10127" t="str">
            <v>Conv</v>
          </cell>
          <cell r="L10127">
            <v>160330.57</v>
          </cell>
          <cell r="M10127" t="str">
            <v>Owner-Occupied</v>
          </cell>
          <cell r="N10127">
            <v>0</v>
          </cell>
          <cell r="O10127">
            <v>43831</v>
          </cell>
          <cell r="P10127" t="str">
            <v>Current</v>
          </cell>
        </row>
        <row r="10128">
          <cell r="B10128">
            <v>41627</v>
          </cell>
          <cell r="C10128">
            <v>37</v>
          </cell>
          <cell r="D10128" t="str">
            <v>ON</v>
          </cell>
          <cell r="E10128" t="str">
            <v>Purchase</v>
          </cell>
          <cell r="F10128" t="str">
            <v>ARM</v>
          </cell>
          <cell r="I10128">
            <v>25.68</v>
          </cell>
          <cell r="J10128">
            <v>20.09</v>
          </cell>
          <cell r="K10128" t="str">
            <v>HiRatio</v>
          </cell>
          <cell r="L10128">
            <v>0</v>
          </cell>
          <cell r="M10128" t="str">
            <v>Owner-Occupied</v>
          </cell>
          <cell r="N10128">
            <v>4</v>
          </cell>
          <cell r="O10128">
            <v>42626</v>
          </cell>
          <cell r="P10128" t="str">
            <v>Current</v>
          </cell>
        </row>
        <row r="10129">
          <cell r="B10129">
            <v>42517</v>
          </cell>
          <cell r="C10129">
            <v>8</v>
          </cell>
          <cell r="D10129" t="str">
            <v>ON</v>
          </cell>
          <cell r="E10129" t="str">
            <v>Purchase</v>
          </cell>
          <cell r="F10129" t="str">
            <v>ARM</v>
          </cell>
          <cell r="I10129">
            <v>24.42</v>
          </cell>
          <cell r="J10129">
            <v>16.79</v>
          </cell>
          <cell r="K10129" t="str">
            <v>Conv</v>
          </cell>
          <cell r="L10129">
            <v>380403.93</v>
          </cell>
          <cell r="M10129" t="str">
            <v>Owner-Occupied</v>
          </cell>
          <cell r="N10129">
            <v>0</v>
          </cell>
          <cell r="O10129">
            <v>43831</v>
          </cell>
          <cell r="P10129" t="str">
            <v>Current</v>
          </cell>
        </row>
        <row r="10130">
          <cell r="B10130">
            <v>42373</v>
          </cell>
          <cell r="C10130">
            <v>12</v>
          </cell>
          <cell r="D10130" t="str">
            <v>ON</v>
          </cell>
          <cell r="E10130" t="str">
            <v>Purchase</v>
          </cell>
          <cell r="F10130" t="str">
            <v>Fixed</v>
          </cell>
          <cell r="I10130">
            <v>30.41</v>
          </cell>
          <cell r="J10130">
            <v>25.91</v>
          </cell>
          <cell r="K10130" t="str">
            <v>Conv</v>
          </cell>
          <cell r="L10130">
            <v>534023.54</v>
          </cell>
          <cell r="M10130" t="str">
            <v>Owner-Occupied</v>
          </cell>
          <cell r="N10130">
            <v>0</v>
          </cell>
          <cell r="O10130">
            <v>43831</v>
          </cell>
          <cell r="P10130" t="str">
            <v>Current</v>
          </cell>
        </row>
        <row r="10131">
          <cell r="B10131">
            <v>42474</v>
          </cell>
          <cell r="C10131">
            <v>9</v>
          </cell>
          <cell r="D10131" t="str">
            <v>ON</v>
          </cell>
          <cell r="E10131" t="str">
            <v>Purchase</v>
          </cell>
          <cell r="F10131" t="str">
            <v>Fixed</v>
          </cell>
          <cell r="I10131">
            <v>39.270000000000003</v>
          </cell>
          <cell r="J10131">
            <v>32.909999999999997</v>
          </cell>
          <cell r="K10131" t="str">
            <v>HiRatio</v>
          </cell>
          <cell r="L10131">
            <v>504079.44</v>
          </cell>
          <cell r="M10131" t="str">
            <v>Owner-Occupied</v>
          </cell>
          <cell r="N10131">
            <v>0</v>
          </cell>
          <cell r="O10131">
            <v>43831</v>
          </cell>
          <cell r="P10131" t="str">
            <v>Current</v>
          </cell>
        </row>
        <row r="10132">
          <cell r="B10132">
            <v>42516</v>
          </cell>
          <cell r="C10132">
            <v>8</v>
          </cell>
          <cell r="D10132" t="str">
            <v>BC</v>
          </cell>
          <cell r="E10132" t="str">
            <v>Purchase</v>
          </cell>
          <cell r="F10132" t="str">
            <v>ARM</v>
          </cell>
          <cell r="I10132">
            <v>20.329999999999998</v>
          </cell>
          <cell r="J10132">
            <v>16.149999999999999</v>
          </cell>
          <cell r="K10132" t="str">
            <v>Conv</v>
          </cell>
          <cell r="L10132">
            <v>322544.52</v>
          </cell>
          <cell r="M10132" t="str">
            <v>Owner-Occupied</v>
          </cell>
          <cell r="N10132">
            <v>0</v>
          </cell>
          <cell r="O10132">
            <v>43831</v>
          </cell>
          <cell r="P10132" t="str">
            <v>Current</v>
          </cell>
        </row>
        <row r="10133">
          <cell r="B10133">
            <v>42412</v>
          </cell>
          <cell r="C10133">
            <v>11</v>
          </cell>
          <cell r="D10133" t="str">
            <v>ON</v>
          </cell>
          <cell r="E10133" t="str">
            <v>Refinance External</v>
          </cell>
          <cell r="F10133" t="str">
            <v>Fixed</v>
          </cell>
          <cell r="I10133">
            <v>21.64</v>
          </cell>
          <cell r="J10133">
            <v>21.64</v>
          </cell>
          <cell r="K10133" t="str">
            <v>Conv</v>
          </cell>
          <cell r="L10133">
            <v>295187.59999999998</v>
          </cell>
          <cell r="M10133" t="str">
            <v>Owner-Occupied</v>
          </cell>
          <cell r="N10133">
            <v>0</v>
          </cell>
          <cell r="O10133">
            <v>43831</v>
          </cell>
          <cell r="P10133" t="str">
            <v>Current</v>
          </cell>
        </row>
        <row r="10134">
          <cell r="B10134">
            <v>41969</v>
          </cell>
          <cell r="C10134">
            <v>26</v>
          </cell>
          <cell r="D10134" t="str">
            <v>ON</v>
          </cell>
          <cell r="E10134" t="str">
            <v>Purchase</v>
          </cell>
          <cell r="F10134" t="str">
            <v>Fixed</v>
          </cell>
          <cell r="I10134">
            <v>40.92</v>
          </cell>
          <cell r="J10134">
            <v>28.4</v>
          </cell>
          <cell r="K10134" t="str">
            <v>HiRatio</v>
          </cell>
          <cell r="L10134">
            <v>141031.26999999999</v>
          </cell>
          <cell r="M10134" t="str">
            <v>Owner-Occupied</v>
          </cell>
          <cell r="N10134">
            <v>0</v>
          </cell>
          <cell r="O10134">
            <v>43831</v>
          </cell>
          <cell r="P10134" t="str">
            <v>Current</v>
          </cell>
        </row>
        <row r="10135">
          <cell r="B10135">
            <v>41241</v>
          </cell>
          <cell r="C10135">
            <v>50</v>
          </cell>
          <cell r="D10135" t="str">
            <v>ON</v>
          </cell>
          <cell r="E10135" t="str">
            <v>Purchase</v>
          </cell>
          <cell r="F10135" t="str">
            <v>Fixed</v>
          </cell>
          <cell r="I10135">
            <v>31.11</v>
          </cell>
          <cell r="J10135">
            <v>12.89</v>
          </cell>
          <cell r="K10135" t="str">
            <v>HiRatio</v>
          </cell>
          <cell r="L10135">
            <v>165748.29999999999</v>
          </cell>
          <cell r="M10135" t="str">
            <v>Owner-Occupied</v>
          </cell>
          <cell r="N10135">
            <v>0</v>
          </cell>
          <cell r="O10135">
            <v>43831</v>
          </cell>
          <cell r="P10135" t="str">
            <v>Current</v>
          </cell>
        </row>
        <row r="10136">
          <cell r="B10136">
            <v>41548</v>
          </cell>
          <cell r="C10136">
            <v>39</v>
          </cell>
          <cell r="D10136" t="str">
            <v>AB</v>
          </cell>
          <cell r="E10136" t="str">
            <v>Refinance External</v>
          </cell>
          <cell r="F10136" t="str">
            <v>ARM</v>
          </cell>
          <cell r="I10136">
            <v>26.36</v>
          </cell>
          <cell r="J10136">
            <v>23.36</v>
          </cell>
          <cell r="K10136" t="str">
            <v>Conv</v>
          </cell>
          <cell r="L10136">
            <v>0</v>
          </cell>
          <cell r="M10136" t="str">
            <v>Owner-Occupied</v>
          </cell>
          <cell r="N10136">
            <v>4</v>
          </cell>
          <cell r="O10136">
            <v>42585</v>
          </cell>
          <cell r="P10136" t="str">
            <v>Current</v>
          </cell>
        </row>
        <row r="10137">
          <cell r="B10137">
            <v>41823</v>
          </cell>
          <cell r="C10137">
            <v>30</v>
          </cell>
          <cell r="D10137" t="str">
            <v>MB</v>
          </cell>
          <cell r="E10137" t="str">
            <v>Purchase</v>
          </cell>
          <cell r="F10137" t="str">
            <v>ARM</v>
          </cell>
          <cell r="I10137">
            <v>38.26</v>
          </cell>
          <cell r="J10137">
            <v>20.61</v>
          </cell>
          <cell r="K10137" t="str">
            <v>HiRatio</v>
          </cell>
          <cell r="L10137">
            <v>195613.16</v>
          </cell>
          <cell r="M10137" t="str">
            <v>Owner-Occupied</v>
          </cell>
          <cell r="N10137">
            <v>0</v>
          </cell>
          <cell r="O10137">
            <v>43831</v>
          </cell>
          <cell r="P10137" t="str">
            <v>Current</v>
          </cell>
        </row>
        <row r="10138">
          <cell r="B10138">
            <v>41957</v>
          </cell>
          <cell r="C10138">
            <v>26</v>
          </cell>
          <cell r="D10138" t="str">
            <v>AB</v>
          </cell>
          <cell r="E10138" t="str">
            <v>Refinance External</v>
          </cell>
          <cell r="F10138" t="str">
            <v>Fixed</v>
          </cell>
          <cell r="I10138">
            <v>31.94</v>
          </cell>
          <cell r="J10138">
            <v>27.59</v>
          </cell>
          <cell r="K10138" t="str">
            <v>Conv</v>
          </cell>
          <cell r="L10138">
            <v>481232.73</v>
          </cell>
          <cell r="M10138" t="str">
            <v>Owner-Occupied</v>
          </cell>
          <cell r="N10138">
            <v>0</v>
          </cell>
          <cell r="O10138">
            <v>43831</v>
          </cell>
          <cell r="P10138" t="str">
            <v>Current</v>
          </cell>
        </row>
        <row r="10139">
          <cell r="B10139">
            <v>42516</v>
          </cell>
          <cell r="C10139">
            <v>8</v>
          </cell>
          <cell r="D10139" t="str">
            <v>ON</v>
          </cell>
          <cell r="E10139" t="str">
            <v>Purchase</v>
          </cell>
          <cell r="F10139" t="str">
            <v>Fixed</v>
          </cell>
          <cell r="I10139">
            <v>31.09</v>
          </cell>
          <cell r="J10139">
            <v>29.8</v>
          </cell>
          <cell r="K10139" t="str">
            <v>Conv</v>
          </cell>
          <cell r="L10139">
            <v>218729.31</v>
          </cell>
          <cell r="M10139" t="str">
            <v>Owner-Occupied</v>
          </cell>
          <cell r="N10139">
            <v>0</v>
          </cell>
          <cell r="O10139">
            <v>43831</v>
          </cell>
          <cell r="P10139" t="str">
            <v>Current</v>
          </cell>
        </row>
        <row r="10140">
          <cell r="B10140">
            <v>42429</v>
          </cell>
          <cell r="C10140">
            <v>11</v>
          </cell>
          <cell r="D10140" t="str">
            <v>ON</v>
          </cell>
          <cell r="E10140" t="str">
            <v>Purchase</v>
          </cell>
          <cell r="F10140" t="str">
            <v>ARM</v>
          </cell>
          <cell r="I10140">
            <v>34.06</v>
          </cell>
          <cell r="J10140">
            <v>25.6</v>
          </cell>
          <cell r="K10140" t="str">
            <v>HiRatio</v>
          </cell>
          <cell r="L10140">
            <v>312865.81</v>
          </cell>
          <cell r="M10140" t="str">
            <v>Owner-Occupied</v>
          </cell>
          <cell r="N10140">
            <v>0</v>
          </cell>
          <cell r="O10140">
            <v>43831</v>
          </cell>
          <cell r="P10140" t="str">
            <v>Current</v>
          </cell>
        </row>
        <row r="10141">
          <cell r="B10141">
            <v>42705</v>
          </cell>
          <cell r="C10141">
            <v>1</v>
          </cell>
          <cell r="D10141" t="str">
            <v>ON</v>
          </cell>
          <cell r="E10141" t="str">
            <v>Purchase</v>
          </cell>
          <cell r="F10141" t="str">
            <v>Fixed</v>
          </cell>
          <cell r="I10141">
            <v>38.9</v>
          </cell>
          <cell r="J10141">
            <v>23.57</v>
          </cell>
          <cell r="K10141" t="str">
            <v>HiRatio</v>
          </cell>
          <cell r="L10141">
            <v>360615.02</v>
          </cell>
          <cell r="M10141" t="str">
            <v>Owner-Occupied</v>
          </cell>
          <cell r="N10141">
            <v>0</v>
          </cell>
          <cell r="O10141">
            <v>43831</v>
          </cell>
          <cell r="P10141" t="str">
            <v>Current</v>
          </cell>
        </row>
        <row r="10142">
          <cell r="B10142">
            <v>41422</v>
          </cell>
          <cell r="C10142">
            <v>44</v>
          </cell>
          <cell r="D10142" t="str">
            <v>ON</v>
          </cell>
          <cell r="E10142" t="str">
            <v>Purchase</v>
          </cell>
          <cell r="F10142" t="str">
            <v>Fixed</v>
          </cell>
          <cell r="I10142">
            <v>35.520000000000003</v>
          </cell>
          <cell r="J10142">
            <v>18.64</v>
          </cell>
          <cell r="K10142" t="str">
            <v>HiRatio</v>
          </cell>
          <cell r="L10142">
            <v>0</v>
          </cell>
          <cell r="M10142" t="str">
            <v>Owner-Occupied</v>
          </cell>
          <cell r="N10142">
            <v>4</v>
          </cell>
          <cell r="O10142">
            <v>42576</v>
          </cell>
          <cell r="P10142" t="str">
            <v>Current</v>
          </cell>
        </row>
        <row r="10143">
          <cell r="B10143">
            <v>42598</v>
          </cell>
          <cell r="C10143">
            <v>5</v>
          </cell>
          <cell r="D10143" t="str">
            <v>ON</v>
          </cell>
          <cell r="E10143" t="str">
            <v>Purchase</v>
          </cell>
          <cell r="F10143" t="str">
            <v>Fixed</v>
          </cell>
          <cell r="I10143">
            <v>38.67</v>
          </cell>
          <cell r="J10143">
            <v>31.58</v>
          </cell>
          <cell r="K10143" t="str">
            <v>Conv</v>
          </cell>
          <cell r="L10143">
            <v>480924.58</v>
          </cell>
          <cell r="M10143" t="str">
            <v>Owner-Occupied</v>
          </cell>
          <cell r="N10143">
            <v>0</v>
          </cell>
          <cell r="O10143">
            <v>43831</v>
          </cell>
          <cell r="P10143" t="str">
            <v>Current</v>
          </cell>
        </row>
        <row r="10144">
          <cell r="B10144">
            <v>42194</v>
          </cell>
          <cell r="C10144">
            <v>18</v>
          </cell>
          <cell r="D10144" t="str">
            <v>AB</v>
          </cell>
          <cell r="E10144" t="str">
            <v>Transfer</v>
          </cell>
          <cell r="F10144" t="str">
            <v>Fixed</v>
          </cell>
          <cell r="I10144">
            <v>40.01</v>
          </cell>
          <cell r="J10144">
            <v>25.05</v>
          </cell>
          <cell r="K10144" t="str">
            <v>Conv</v>
          </cell>
          <cell r="L10144">
            <v>229958.98</v>
          </cell>
          <cell r="M10144" t="str">
            <v>Owner-Occupied</v>
          </cell>
          <cell r="N10144">
            <v>0</v>
          </cell>
          <cell r="O10144">
            <v>43831</v>
          </cell>
          <cell r="P10144" t="str">
            <v>Current</v>
          </cell>
        </row>
        <row r="10145">
          <cell r="B10145">
            <v>42566</v>
          </cell>
          <cell r="C10145">
            <v>6</v>
          </cell>
          <cell r="D10145" t="str">
            <v>ON</v>
          </cell>
          <cell r="E10145" t="str">
            <v>Purchase</v>
          </cell>
          <cell r="F10145" t="str">
            <v>ARM</v>
          </cell>
          <cell r="I10145">
            <v>28.67</v>
          </cell>
          <cell r="J10145">
            <v>20.61</v>
          </cell>
          <cell r="K10145" t="str">
            <v>HiRatio</v>
          </cell>
          <cell r="L10145">
            <v>313922.17</v>
          </cell>
          <cell r="M10145" t="str">
            <v>Owner-Occupied</v>
          </cell>
          <cell r="N10145">
            <v>0</v>
          </cell>
          <cell r="O10145">
            <v>43831</v>
          </cell>
          <cell r="P10145" t="str">
            <v>Current</v>
          </cell>
        </row>
        <row r="10146">
          <cell r="B10146">
            <v>42522</v>
          </cell>
          <cell r="C10146">
            <v>7</v>
          </cell>
          <cell r="D10146" t="str">
            <v>NB</v>
          </cell>
          <cell r="E10146" t="str">
            <v>Purchase</v>
          </cell>
          <cell r="F10146" t="str">
            <v>Fixed</v>
          </cell>
          <cell r="I10146">
            <v>39.61</v>
          </cell>
          <cell r="J10146">
            <v>30.37</v>
          </cell>
          <cell r="K10146" t="str">
            <v>Conv</v>
          </cell>
          <cell r="L10146">
            <v>158027.46</v>
          </cell>
          <cell r="M10146" t="str">
            <v>Owner-Occupied</v>
          </cell>
          <cell r="N10146">
            <v>0</v>
          </cell>
          <cell r="O10146">
            <v>43831</v>
          </cell>
          <cell r="P10146" t="str">
            <v>Current</v>
          </cell>
        </row>
        <row r="10147">
          <cell r="B10147">
            <v>42265</v>
          </cell>
          <cell r="C10147">
            <v>16</v>
          </cell>
          <cell r="D10147" t="str">
            <v>ON</v>
          </cell>
          <cell r="E10147" t="str">
            <v>Transfer</v>
          </cell>
          <cell r="F10147" t="str">
            <v>ARM</v>
          </cell>
          <cell r="I10147">
            <v>24.94</v>
          </cell>
          <cell r="J10147">
            <v>24.22</v>
          </cell>
          <cell r="K10147" t="str">
            <v>Conv</v>
          </cell>
          <cell r="L10147">
            <v>257328</v>
          </cell>
          <cell r="M10147" t="str">
            <v>Owner-Occupied</v>
          </cell>
          <cell r="N10147">
            <v>0</v>
          </cell>
          <cell r="O10147">
            <v>43831</v>
          </cell>
          <cell r="P10147" t="str">
            <v>Current</v>
          </cell>
        </row>
        <row r="10148">
          <cell r="B10148">
            <v>41505</v>
          </cell>
          <cell r="C10148">
            <v>41</v>
          </cell>
          <cell r="D10148" t="str">
            <v>ON</v>
          </cell>
          <cell r="E10148" t="str">
            <v>Purchase</v>
          </cell>
          <cell r="F10148" t="str">
            <v>Fixed</v>
          </cell>
          <cell r="I10148">
            <v>42.07</v>
          </cell>
          <cell r="J10148">
            <v>18.329999999999998</v>
          </cell>
          <cell r="K10148" t="str">
            <v>HiRatio</v>
          </cell>
          <cell r="L10148">
            <v>174988.98</v>
          </cell>
          <cell r="M10148" t="str">
            <v>Owner-Occupied</v>
          </cell>
          <cell r="N10148">
            <v>0</v>
          </cell>
          <cell r="O10148">
            <v>43831</v>
          </cell>
          <cell r="P10148" t="str">
            <v>Current</v>
          </cell>
        </row>
        <row r="10149">
          <cell r="B10149">
            <v>41795</v>
          </cell>
          <cell r="C10149">
            <v>31</v>
          </cell>
          <cell r="D10149" t="str">
            <v>AB</v>
          </cell>
          <cell r="E10149" t="str">
            <v>Purchase</v>
          </cell>
          <cell r="F10149" t="str">
            <v>Fixed</v>
          </cell>
          <cell r="I10149">
            <v>39.450000000000003</v>
          </cell>
          <cell r="J10149">
            <v>33.92</v>
          </cell>
          <cell r="K10149" t="str">
            <v>HiRatio</v>
          </cell>
          <cell r="L10149">
            <v>220091.6</v>
          </cell>
          <cell r="M10149" t="str">
            <v>Owner-Occupied</v>
          </cell>
          <cell r="N10149">
            <v>0</v>
          </cell>
          <cell r="O10149">
            <v>43831</v>
          </cell>
          <cell r="P10149" t="str">
            <v>Current</v>
          </cell>
        </row>
        <row r="10150">
          <cell r="B10150">
            <v>41136</v>
          </cell>
          <cell r="C10150">
            <v>53</v>
          </cell>
          <cell r="D10150" t="str">
            <v>AB</v>
          </cell>
          <cell r="E10150" t="str">
            <v>Purchase</v>
          </cell>
          <cell r="F10150" t="str">
            <v>Fixed</v>
          </cell>
          <cell r="I10150">
            <v>17.239999999999998</v>
          </cell>
          <cell r="J10150">
            <v>17.239999999999998</v>
          </cell>
          <cell r="K10150" t="str">
            <v>Conv</v>
          </cell>
          <cell r="L10150">
            <v>0</v>
          </cell>
          <cell r="M10150" t="str">
            <v>Owner-Occupied</v>
          </cell>
          <cell r="N10150">
            <v>4</v>
          </cell>
          <cell r="O10150">
            <v>42485</v>
          </cell>
          <cell r="P10150" t="str">
            <v>Current</v>
          </cell>
        </row>
        <row r="10151">
          <cell r="B10151">
            <v>41346</v>
          </cell>
          <cell r="C10151">
            <v>46</v>
          </cell>
          <cell r="D10151" t="str">
            <v>SK</v>
          </cell>
          <cell r="E10151" t="str">
            <v>Purchase</v>
          </cell>
          <cell r="F10151" t="str">
            <v>Fixed</v>
          </cell>
          <cell r="I10151">
            <v>34.17</v>
          </cell>
          <cell r="J10151">
            <v>26.32</v>
          </cell>
          <cell r="K10151" t="str">
            <v>HiRatio</v>
          </cell>
          <cell r="L10151">
            <v>0</v>
          </cell>
          <cell r="M10151" t="str">
            <v>Owner-Occupied</v>
          </cell>
          <cell r="N10151">
            <v>4</v>
          </cell>
          <cell r="O10151">
            <v>41815</v>
          </cell>
          <cell r="P10151" t="str">
            <v>Current</v>
          </cell>
        </row>
        <row r="10152">
          <cell r="B10152">
            <v>41089</v>
          </cell>
          <cell r="C10152">
            <v>55</v>
          </cell>
          <cell r="D10152" t="str">
            <v>AB</v>
          </cell>
          <cell r="E10152" t="str">
            <v>Purchase</v>
          </cell>
          <cell r="F10152" t="str">
            <v>Fixed</v>
          </cell>
          <cell r="I10152">
            <v>32.14</v>
          </cell>
          <cell r="J10152">
            <v>32.14</v>
          </cell>
          <cell r="K10152" t="str">
            <v>HiRatio</v>
          </cell>
          <cell r="L10152">
            <v>245818.64</v>
          </cell>
          <cell r="M10152" t="str">
            <v>Owner-Occupied</v>
          </cell>
          <cell r="N10152">
            <v>0</v>
          </cell>
          <cell r="O10152">
            <v>43831</v>
          </cell>
          <cell r="P10152" t="str">
            <v>Current</v>
          </cell>
        </row>
        <row r="10153">
          <cell r="B10153">
            <v>42187</v>
          </cell>
          <cell r="C10153">
            <v>18</v>
          </cell>
          <cell r="D10153" t="str">
            <v>BC</v>
          </cell>
          <cell r="E10153" t="str">
            <v>Purchase</v>
          </cell>
          <cell r="F10153" t="str">
            <v>ARM</v>
          </cell>
          <cell r="I10153">
            <v>25.6</v>
          </cell>
          <cell r="J10153">
            <v>25.18</v>
          </cell>
          <cell r="K10153" t="str">
            <v>Conv</v>
          </cell>
          <cell r="L10153">
            <v>213922.89</v>
          </cell>
          <cell r="M10153" t="str">
            <v>Owner-Occupied</v>
          </cell>
          <cell r="N10153">
            <v>0</v>
          </cell>
          <cell r="O10153">
            <v>43831</v>
          </cell>
          <cell r="P10153" t="str">
            <v>Current</v>
          </cell>
        </row>
        <row r="10154">
          <cell r="B10154">
            <v>42473</v>
          </cell>
          <cell r="C10154">
            <v>9</v>
          </cell>
          <cell r="D10154" t="str">
            <v>ON</v>
          </cell>
          <cell r="E10154" t="str">
            <v>Purchase</v>
          </cell>
          <cell r="F10154" t="str">
            <v>ARM</v>
          </cell>
          <cell r="I10154">
            <v>34.5</v>
          </cell>
          <cell r="J10154">
            <v>20.32</v>
          </cell>
          <cell r="K10154" t="str">
            <v>Conv</v>
          </cell>
          <cell r="L10154">
            <v>224856.39</v>
          </cell>
          <cell r="M10154" t="str">
            <v>Owner-Occupied</v>
          </cell>
          <cell r="N10154">
            <v>0</v>
          </cell>
          <cell r="O10154">
            <v>43831</v>
          </cell>
          <cell r="P10154" t="str">
            <v>Current</v>
          </cell>
        </row>
        <row r="10155">
          <cell r="B10155">
            <v>41598</v>
          </cell>
          <cell r="C10155">
            <v>38</v>
          </cell>
          <cell r="D10155" t="str">
            <v>AB</v>
          </cell>
          <cell r="E10155" t="str">
            <v>Purchase</v>
          </cell>
          <cell r="F10155" t="str">
            <v>Fixed</v>
          </cell>
          <cell r="I10155">
            <v>38.64</v>
          </cell>
          <cell r="J10155">
            <v>28.39</v>
          </cell>
          <cell r="K10155" t="str">
            <v>HiRatio</v>
          </cell>
          <cell r="L10155">
            <v>0</v>
          </cell>
          <cell r="M10155" t="str">
            <v>Owner-Occupied</v>
          </cell>
          <cell r="N10155">
            <v>4</v>
          </cell>
          <cell r="O10155">
            <v>42716</v>
          </cell>
          <cell r="P10155" t="str">
            <v>Current</v>
          </cell>
        </row>
        <row r="10156">
          <cell r="B10156">
            <v>42087</v>
          </cell>
          <cell r="C10156">
            <v>22</v>
          </cell>
          <cell r="D10156" t="str">
            <v>ON</v>
          </cell>
          <cell r="E10156" t="str">
            <v>Refinance External</v>
          </cell>
          <cell r="F10156" t="str">
            <v>ARM</v>
          </cell>
          <cell r="I10156">
            <v>24.42</v>
          </cell>
          <cell r="J10156">
            <v>21.67</v>
          </cell>
          <cell r="K10156" t="str">
            <v>Conv</v>
          </cell>
          <cell r="L10156">
            <v>0</v>
          </cell>
          <cell r="M10156" t="str">
            <v>Owner-Occupied</v>
          </cell>
          <cell r="N10156">
            <v>4</v>
          </cell>
          <cell r="O10156">
            <v>42614</v>
          </cell>
          <cell r="P10156" t="str">
            <v>Current</v>
          </cell>
        </row>
        <row r="10157">
          <cell r="B10157">
            <v>42153</v>
          </cell>
          <cell r="C10157">
            <v>20</v>
          </cell>
          <cell r="D10157" t="str">
            <v>ON</v>
          </cell>
          <cell r="E10157" t="str">
            <v>Transfer</v>
          </cell>
          <cell r="F10157" t="str">
            <v>ARM</v>
          </cell>
          <cell r="I10157">
            <v>31.53</v>
          </cell>
          <cell r="J10157">
            <v>22.56</v>
          </cell>
          <cell r="K10157" t="str">
            <v>HiRatio</v>
          </cell>
          <cell r="L10157">
            <v>200077.7</v>
          </cell>
          <cell r="M10157" t="str">
            <v>Owner-Occupied</v>
          </cell>
          <cell r="N10157">
            <v>0</v>
          </cell>
          <cell r="O10157">
            <v>43831</v>
          </cell>
          <cell r="P10157" t="str">
            <v>Current</v>
          </cell>
        </row>
        <row r="10158">
          <cell r="B10158">
            <v>41317</v>
          </cell>
          <cell r="C10158">
            <v>47</v>
          </cell>
          <cell r="D10158" t="str">
            <v>AB</v>
          </cell>
          <cell r="E10158" t="str">
            <v>Transfer</v>
          </cell>
          <cell r="F10158" t="str">
            <v>Fixed</v>
          </cell>
          <cell r="I10158">
            <v>37.85</v>
          </cell>
          <cell r="J10158">
            <v>17.48</v>
          </cell>
          <cell r="K10158" t="str">
            <v>HiRatio</v>
          </cell>
          <cell r="L10158">
            <v>263715.40000000002</v>
          </cell>
          <cell r="M10158" t="str">
            <v>Owner-Occupied</v>
          </cell>
          <cell r="N10158">
            <v>0</v>
          </cell>
          <cell r="O10158">
            <v>43831</v>
          </cell>
          <cell r="P10158" t="str">
            <v>Current</v>
          </cell>
        </row>
        <row r="10159">
          <cell r="B10159">
            <v>42565</v>
          </cell>
          <cell r="C10159">
            <v>6</v>
          </cell>
          <cell r="D10159" t="str">
            <v>ON</v>
          </cell>
          <cell r="E10159" t="str">
            <v>Purchase</v>
          </cell>
          <cell r="F10159" t="str">
            <v>ARM</v>
          </cell>
          <cell r="I10159">
            <v>33.43</v>
          </cell>
          <cell r="J10159">
            <v>27.93</v>
          </cell>
          <cell r="K10159" t="str">
            <v>HiRatio</v>
          </cell>
          <cell r="L10159">
            <v>794390.84</v>
          </cell>
          <cell r="M10159" t="str">
            <v>Owner-Occupied</v>
          </cell>
          <cell r="N10159">
            <v>0</v>
          </cell>
          <cell r="O10159">
            <v>43831</v>
          </cell>
          <cell r="P10159" t="str">
            <v>Current</v>
          </cell>
        </row>
        <row r="10160">
          <cell r="B10160">
            <v>42671</v>
          </cell>
          <cell r="C10160">
            <v>3</v>
          </cell>
          <cell r="D10160" t="str">
            <v>AB</v>
          </cell>
          <cell r="E10160" t="str">
            <v>Purchase</v>
          </cell>
          <cell r="F10160" t="str">
            <v>Fixed</v>
          </cell>
          <cell r="I10160">
            <v>41.76</v>
          </cell>
          <cell r="J10160">
            <v>27.01</v>
          </cell>
          <cell r="K10160" t="str">
            <v>HiRatio</v>
          </cell>
          <cell r="L10160">
            <v>682333.12</v>
          </cell>
          <cell r="M10160" t="str">
            <v>Owner-Occupied</v>
          </cell>
          <cell r="N10160">
            <v>0</v>
          </cell>
          <cell r="O10160">
            <v>43831</v>
          </cell>
          <cell r="P10160" t="str">
            <v>Current</v>
          </cell>
        </row>
        <row r="10161">
          <cell r="B10161">
            <v>42480</v>
          </cell>
          <cell r="C10161">
            <v>9</v>
          </cell>
          <cell r="D10161" t="str">
            <v>BC</v>
          </cell>
          <cell r="E10161" t="str">
            <v>Refinance External</v>
          </cell>
          <cell r="F10161" t="str">
            <v>Fixed</v>
          </cell>
          <cell r="I10161">
            <v>38.729999999999997</v>
          </cell>
          <cell r="J10161">
            <v>28.04</v>
          </cell>
          <cell r="K10161" t="str">
            <v>Conv</v>
          </cell>
          <cell r="L10161">
            <v>0</v>
          </cell>
          <cell r="M10161" t="str">
            <v>Owner-Occupied</v>
          </cell>
          <cell r="N10161">
            <v>4</v>
          </cell>
          <cell r="O10161">
            <v>42765</v>
          </cell>
          <cell r="P10161" t="str">
            <v>Current</v>
          </cell>
        </row>
        <row r="10162">
          <cell r="B10162">
            <v>41711</v>
          </cell>
          <cell r="C10162">
            <v>34</v>
          </cell>
          <cell r="D10162" t="str">
            <v>ON</v>
          </cell>
          <cell r="E10162" t="str">
            <v>Purchase</v>
          </cell>
          <cell r="F10162" t="str">
            <v>ARM</v>
          </cell>
          <cell r="I10162">
            <v>27.65</v>
          </cell>
          <cell r="J10162">
            <v>25.18</v>
          </cell>
          <cell r="K10162" t="str">
            <v>Conv</v>
          </cell>
          <cell r="L10162">
            <v>573700.56999999995</v>
          </cell>
          <cell r="M10162" t="str">
            <v>Owner-Occupied</v>
          </cell>
          <cell r="N10162">
            <v>0</v>
          </cell>
          <cell r="O10162">
            <v>43831</v>
          </cell>
          <cell r="P10162" t="str">
            <v>Current</v>
          </cell>
        </row>
        <row r="10163">
          <cell r="B10163">
            <v>41781</v>
          </cell>
          <cell r="C10163">
            <v>32</v>
          </cell>
          <cell r="D10163" t="str">
            <v>AB</v>
          </cell>
          <cell r="E10163" t="str">
            <v>Purchase</v>
          </cell>
          <cell r="F10163" t="str">
            <v>ARM</v>
          </cell>
          <cell r="I10163">
            <v>38.950000000000003</v>
          </cell>
          <cell r="J10163">
            <v>8.34</v>
          </cell>
          <cell r="K10163" t="str">
            <v>Conv</v>
          </cell>
          <cell r="L10163">
            <v>148129.1</v>
          </cell>
          <cell r="M10163" t="str">
            <v>Rental</v>
          </cell>
          <cell r="N10163">
            <v>0</v>
          </cell>
          <cell r="O10163">
            <v>43831</v>
          </cell>
          <cell r="P10163" t="str">
            <v>Current</v>
          </cell>
        </row>
        <row r="10164">
          <cell r="B10164">
            <v>42170</v>
          </cell>
          <cell r="C10164">
            <v>19</v>
          </cell>
          <cell r="D10164" t="str">
            <v>ON</v>
          </cell>
          <cell r="E10164" t="str">
            <v>Purchase</v>
          </cell>
          <cell r="F10164" t="str">
            <v>Fixed</v>
          </cell>
          <cell r="I10164">
            <v>33.36</v>
          </cell>
          <cell r="J10164">
            <v>32.409999999999997</v>
          </cell>
          <cell r="K10164" t="str">
            <v>HiRatio</v>
          </cell>
          <cell r="L10164">
            <v>364596.29</v>
          </cell>
          <cell r="M10164" t="str">
            <v>Owner-Occupied</v>
          </cell>
          <cell r="N10164">
            <v>0</v>
          </cell>
          <cell r="O10164">
            <v>43831</v>
          </cell>
          <cell r="P10164" t="str">
            <v>Current</v>
          </cell>
        </row>
        <row r="10165">
          <cell r="B10165">
            <v>41327</v>
          </cell>
          <cell r="C10165">
            <v>47</v>
          </cell>
          <cell r="D10165" t="str">
            <v>AB</v>
          </cell>
          <cell r="E10165" t="str">
            <v>Purchase</v>
          </cell>
          <cell r="F10165" t="str">
            <v>Fixed</v>
          </cell>
          <cell r="I10165">
            <v>36.799999999999997</v>
          </cell>
          <cell r="J10165">
            <v>33.950000000000003</v>
          </cell>
          <cell r="K10165" t="str">
            <v>HiRatio</v>
          </cell>
          <cell r="L10165">
            <v>0</v>
          </cell>
          <cell r="M10165" t="str">
            <v>Owner-Occupied</v>
          </cell>
          <cell r="N10165">
            <v>4</v>
          </cell>
          <cell r="O10165">
            <v>42494</v>
          </cell>
          <cell r="P10165" t="str">
            <v>Current</v>
          </cell>
        </row>
        <row r="10166">
          <cell r="B10166">
            <v>42537</v>
          </cell>
          <cell r="C10166">
            <v>7</v>
          </cell>
          <cell r="D10166" t="str">
            <v>NB</v>
          </cell>
          <cell r="E10166" t="str">
            <v>Purchase with Improvements</v>
          </cell>
          <cell r="F10166" t="str">
            <v>Fixed</v>
          </cell>
          <cell r="I10166">
            <v>21.26</v>
          </cell>
          <cell r="J10166">
            <v>13.33</v>
          </cell>
          <cell r="K10166" t="str">
            <v>HiRatio</v>
          </cell>
          <cell r="L10166">
            <v>139173.71</v>
          </cell>
          <cell r="M10166" t="str">
            <v>Owner-Occupied</v>
          </cell>
          <cell r="N10166">
            <v>0</v>
          </cell>
          <cell r="O10166">
            <v>43831</v>
          </cell>
          <cell r="P10166" t="str">
            <v>Current</v>
          </cell>
        </row>
        <row r="10167">
          <cell r="B10167">
            <v>41082</v>
          </cell>
          <cell r="C10167">
            <v>55</v>
          </cell>
          <cell r="D10167" t="str">
            <v>AB</v>
          </cell>
          <cell r="E10167" t="str">
            <v>Purchase</v>
          </cell>
          <cell r="F10167" t="str">
            <v>ARM</v>
          </cell>
          <cell r="I10167">
            <v>40.950000000000003</v>
          </cell>
          <cell r="J10167">
            <v>36.39</v>
          </cell>
          <cell r="K10167" t="str">
            <v>Conv</v>
          </cell>
          <cell r="L10167">
            <v>309625.82</v>
          </cell>
          <cell r="M10167" t="str">
            <v>Owner-Occupied</v>
          </cell>
          <cell r="N10167">
            <v>0</v>
          </cell>
          <cell r="O10167">
            <v>43831</v>
          </cell>
          <cell r="P10167" t="str">
            <v>Current</v>
          </cell>
        </row>
        <row r="10168">
          <cell r="B10168">
            <v>42275</v>
          </cell>
          <cell r="C10168">
            <v>16</v>
          </cell>
          <cell r="D10168" t="str">
            <v>ON</v>
          </cell>
          <cell r="E10168" t="str">
            <v>Refinance External</v>
          </cell>
          <cell r="F10168" t="str">
            <v>ARM</v>
          </cell>
          <cell r="I10168">
            <v>32.630000000000003</v>
          </cell>
          <cell r="J10168">
            <v>29.67</v>
          </cell>
          <cell r="K10168" t="str">
            <v>Conv</v>
          </cell>
          <cell r="L10168">
            <v>305007</v>
          </cell>
          <cell r="M10168" t="str">
            <v>Owner-Occupied</v>
          </cell>
          <cell r="N10168">
            <v>0</v>
          </cell>
          <cell r="O10168">
            <v>43831</v>
          </cell>
          <cell r="P10168" t="str">
            <v>Current</v>
          </cell>
        </row>
        <row r="10169">
          <cell r="B10169">
            <v>42579</v>
          </cell>
          <cell r="C10169">
            <v>6</v>
          </cell>
          <cell r="D10169" t="str">
            <v>AB</v>
          </cell>
          <cell r="E10169" t="str">
            <v>Purchase</v>
          </cell>
          <cell r="F10169" t="str">
            <v>Fixed</v>
          </cell>
          <cell r="I10169">
            <v>26.91</v>
          </cell>
          <cell r="J10169">
            <v>25.07</v>
          </cell>
          <cell r="K10169" t="str">
            <v>HiRatio</v>
          </cell>
          <cell r="L10169">
            <v>338603.3</v>
          </cell>
          <cell r="M10169" t="str">
            <v>Owner-Occupied</v>
          </cell>
          <cell r="N10169">
            <v>0</v>
          </cell>
          <cell r="O10169">
            <v>43831</v>
          </cell>
          <cell r="P10169" t="str">
            <v>Current</v>
          </cell>
        </row>
        <row r="10170">
          <cell r="B10170">
            <v>41912</v>
          </cell>
          <cell r="C10170">
            <v>28</v>
          </cell>
          <cell r="D10170" t="str">
            <v>AB</v>
          </cell>
          <cell r="E10170" t="str">
            <v>Purchase</v>
          </cell>
          <cell r="F10170" t="str">
            <v>Fixed</v>
          </cell>
          <cell r="I10170">
            <v>33.229999999999997</v>
          </cell>
          <cell r="J10170">
            <v>16.2</v>
          </cell>
          <cell r="K10170" t="str">
            <v>HiRatio</v>
          </cell>
          <cell r="L10170">
            <v>284738.37</v>
          </cell>
          <cell r="M10170" t="str">
            <v>Owner-Occupied</v>
          </cell>
          <cell r="N10170">
            <v>0</v>
          </cell>
          <cell r="O10170">
            <v>43831</v>
          </cell>
          <cell r="P10170" t="str">
            <v>Current</v>
          </cell>
        </row>
        <row r="10171">
          <cell r="B10171">
            <v>41975</v>
          </cell>
          <cell r="C10171">
            <v>25</v>
          </cell>
          <cell r="D10171" t="str">
            <v>ON</v>
          </cell>
          <cell r="E10171" t="str">
            <v>Purchase</v>
          </cell>
          <cell r="F10171" t="str">
            <v>Fixed</v>
          </cell>
          <cell r="I10171">
            <v>38.11</v>
          </cell>
          <cell r="J10171">
            <v>34.35</v>
          </cell>
          <cell r="K10171" t="str">
            <v>HiRatio</v>
          </cell>
          <cell r="L10171">
            <v>403598.48</v>
          </cell>
          <cell r="M10171" t="str">
            <v>Owner-Occupied</v>
          </cell>
          <cell r="N10171">
            <v>0</v>
          </cell>
          <cell r="O10171">
            <v>43831</v>
          </cell>
          <cell r="P10171" t="str">
            <v>Current</v>
          </cell>
        </row>
        <row r="10172">
          <cell r="B10172">
            <v>41057</v>
          </cell>
          <cell r="C10172">
            <v>56</v>
          </cell>
          <cell r="D10172" t="str">
            <v>AB</v>
          </cell>
          <cell r="E10172" t="str">
            <v>Purchase</v>
          </cell>
          <cell r="F10172" t="str">
            <v>ARM</v>
          </cell>
          <cell r="I10172">
            <v>32.96</v>
          </cell>
          <cell r="J10172">
            <v>25.53</v>
          </cell>
          <cell r="K10172" t="str">
            <v>HiRatio</v>
          </cell>
          <cell r="L10172">
            <v>383594.99</v>
          </cell>
          <cell r="M10172" t="str">
            <v>Owner-Occupied</v>
          </cell>
          <cell r="N10172">
            <v>0</v>
          </cell>
          <cell r="O10172">
            <v>43831</v>
          </cell>
          <cell r="P10172" t="str">
            <v>Current</v>
          </cell>
        </row>
        <row r="10173">
          <cell r="B10173">
            <v>41044</v>
          </cell>
          <cell r="C10173">
            <v>56</v>
          </cell>
          <cell r="D10173" t="str">
            <v>AB</v>
          </cell>
          <cell r="E10173" t="str">
            <v>Purchase</v>
          </cell>
          <cell r="F10173" t="str">
            <v>Fixed</v>
          </cell>
          <cell r="I10173">
            <v>43.14</v>
          </cell>
          <cell r="J10173">
            <v>15.99</v>
          </cell>
          <cell r="K10173" t="str">
            <v>HiRatio</v>
          </cell>
          <cell r="L10173">
            <v>0</v>
          </cell>
          <cell r="M10173" t="str">
            <v>Owner-Occupied</v>
          </cell>
          <cell r="N10173">
            <v>4</v>
          </cell>
          <cell r="O10173">
            <v>42086</v>
          </cell>
          <cell r="P10173" t="str">
            <v>Current</v>
          </cell>
        </row>
        <row r="10174">
          <cell r="B10174">
            <v>42215</v>
          </cell>
          <cell r="C10174">
            <v>18</v>
          </cell>
          <cell r="D10174" t="str">
            <v>BC</v>
          </cell>
          <cell r="E10174" t="str">
            <v>Purchase</v>
          </cell>
          <cell r="F10174" t="str">
            <v>ARM</v>
          </cell>
          <cell r="I10174">
            <v>34.28</v>
          </cell>
          <cell r="J10174">
            <v>28.77</v>
          </cell>
          <cell r="K10174" t="str">
            <v>Conv</v>
          </cell>
          <cell r="L10174">
            <v>450200.12</v>
          </cell>
          <cell r="M10174" t="str">
            <v>Owner-Occupied</v>
          </cell>
          <cell r="N10174">
            <v>0</v>
          </cell>
          <cell r="O10174">
            <v>43831</v>
          </cell>
          <cell r="P10174" t="str">
            <v>Current</v>
          </cell>
        </row>
        <row r="10175">
          <cell r="B10175">
            <v>42474</v>
          </cell>
          <cell r="C10175">
            <v>9</v>
          </cell>
          <cell r="D10175" t="str">
            <v>BC</v>
          </cell>
          <cell r="E10175" t="str">
            <v>Purchase</v>
          </cell>
          <cell r="F10175" t="str">
            <v>Fixed</v>
          </cell>
          <cell r="I10175">
            <v>28.56</v>
          </cell>
          <cell r="J10175">
            <v>23.42</v>
          </cell>
          <cell r="K10175" t="str">
            <v>Conv</v>
          </cell>
          <cell r="L10175">
            <v>414508.72</v>
          </cell>
          <cell r="M10175" t="str">
            <v>Owner-Occupied</v>
          </cell>
          <cell r="N10175">
            <v>0</v>
          </cell>
          <cell r="O10175">
            <v>43831</v>
          </cell>
          <cell r="P10175" t="str">
            <v>Current</v>
          </cell>
        </row>
        <row r="10176">
          <cell r="B10176">
            <v>41569</v>
          </cell>
          <cell r="C10176">
            <v>39</v>
          </cell>
          <cell r="D10176" t="str">
            <v>BC</v>
          </cell>
          <cell r="E10176" t="str">
            <v>Transfer</v>
          </cell>
          <cell r="F10176" t="str">
            <v>ARM</v>
          </cell>
          <cell r="I10176">
            <v>29.23</v>
          </cell>
          <cell r="J10176">
            <v>21.03</v>
          </cell>
          <cell r="K10176" t="str">
            <v>Conv</v>
          </cell>
          <cell r="L10176">
            <v>0</v>
          </cell>
          <cell r="M10176" t="str">
            <v>Owner-Occupied</v>
          </cell>
          <cell r="N10176">
            <v>4</v>
          </cell>
          <cell r="O10176">
            <v>42101</v>
          </cell>
          <cell r="P10176" t="str">
            <v>Current</v>
          </cell>
        </row>
        <row r="10177">
          <cell r="B10177">
            <v>41628</v>
          </cell>
          <cell r="C10177">
            <v>37</v>
          </cell>
          <cell r="D10177" t="str">
            <v>ON</v>
          </cell>
          <cell r="E10177" t="str">
            <v>Purchase</v>
          </cell>
          <cell r="F10177" t="str">
            <v>ARM</v>
          </cell>
          <cell r="I10177">
            <v>21.66</v>
          </cell>
          <cell r="J10177">
            <v>19.100000000000001</v>
          </cell>
          <cell r="K10177" t="str">
            <v>HiRatio</v>
          </cell>
          <cell r="L10177">
            <v>237993.33</v>
          </cell>
          <cell r="M10177" t="str">
            <v>Owner-Occupied</v>
          </cell>
          <cell r="N10177">
            <v>0</v>
          </cell>
          <cell r="O10177">
            <v>43831</v>
          </cell>
          <cell r="P10177" t="str">
            <v>Current</v>
          </cell>
        </row>
        <row r="10178">
          <cell r="B10178">
            <v>42527</v>
          </cell>
          <cell r="C10178">
            <v>7</v>
          </cell>
          <cell r="D10178" t="str">
            <v>BC</v>
          </cell>
          <cell r="E10178" t="str">
            <v>Refinance External</v>
          </cell>
          <cell r="F10178" t="str">
            <v>ARM</v>
          </cell>
          <cell r="I10178">
            <v>34.21</v>
          </cell>
          <cell r="J10178">
            <v>30.02</v>
          </cell>
          <cell r="K10178" t="str">
            <v>Conv</v>
          </cell>
          <cell r="L10178">
            <v>353781.62</v>
          </cell>
          <cell r="M10178" t="str">
            <v>Owner-Occupied</v>
          </cell>
          <cell r="N10178">
            <v>0</v>
          </cell>
          <cell r="O10178">
            <v>43831</v>
          </cell>
          <cell r="P10178" t="str">
            <v>Current</v>
          </cell>
        </row>
        <row r="10179">
          <cell r="B10179">
            <v>41957</v>
          </cell>
          <cell r="C10179">
            <v>26</v>
          </cell>
          <cell r="D10179" t="str">
            <v>AB</v>
          </cell>
          <cell r="E10179" t="str">
            <v>Purchase</v>
          </cell>
          <cell r="F10179" t="str">
            <v>ARM</v>
          </cell>
          <cell r="I10179">
            <v>28.18</v>
          </cell>
          <cell r="J10179">
            <v>28.18</v>
          </cell>
          <cell r="K10179" t="str">
            <v>HiRatio</v>
          </cell>
          <cell r="L10179">
            <v>219627.75</v>
          </cell>
          <cell r="M10179" t="str">
            <v>Owner-Occupied</v>
          </cell>
          <cell r="N10179">
            <v>0</v>
          </cell>
          <cell r="O10179">
            <v>43831</v>
          </cell>
          <cell r="P10179" t="str">
            <v>Current</v>
          </cell>
        </row>
        <row r="10180">
          <cell r="B10180">
            <v>41355</v>
          </cell>
          <cell r="C10180">
            <v>46</v>
          </cell>
          <cell r="D10180" t="str">
            <v>BC</v>
          </cell>
          <cell r="E10180" t="str">
            <v>Transfer</v>
          </cell>
          <cell r="F10180" t="str">
            <v>Fixed</v>
          </cell>
          <cell r="I10180">
            <v>35.78</v>
          </cell>
          <cell r="J10180">
            <v>31.26</v>
          </cell>
          <cell r="K10180" t="str">
            <v>HiRatio</v>
          </cell>
          <cell r="L10180">
            <v>178629.23</v>
          </cell>
          <cell r="M10180" t="str">
            <v>Owner-Occupied</v>
          </cell>
          <cell r="N10180">
            <v>0</v>
          </cell>
          <cell r="O10180">
            <v>43831</v>
          </cell>
          <cell r="P10180" t="str">
            <v>Current</v>
          </cell>
        </row>
        <row r="10181">
          <cell r="B10181">
            <v>41981</v>
          </cell>
          <cell r="C10181">
            <v>25</v>
          </cell>
          <cell r="D10181" t="str">
            <v>ON</v>
          </cell>
          <cell r="E10181" t="str">
            <v>Purchase</v>
          </cell>
          <cell r="F10181" t="str">
            <v>Fixed</v>
          </cell>
          <cell r="I10181">
            <v>37.35</v>
          </cell>
          <cell r="J10181">
            <v>29.93</v>
          </cell>
          <cell r="K10181" t="str">
            <v>HiRatio</v>
          </cell>
          <cell r="L10181">
            <v>313564.64</v>
          </cell>
          <cell r="M10181" t="str">
            <v>Owner-Occupied</v>
          </cell>
          <cell r="N10181">
            <v>0</v>
          </cell>
          <cell r="O10181">
            <v>43831</v>
          </cell>
          <cell r="P10181" t="str">
            <v>Current</v>
          </cell>
        </row>
        <row r="10182">
          <cell r="B10182">
            <v>41830</v>
          </cell>
          <cell r="C10182">
            <v>30</v>
          </cell>
          <cell r="D10182" t="str">
            <v>AB</v>
          </cell>
          <cell r="E10182" t="str">
            <v>Purchase</v>
          </cell>
          <cell r="F10182" t="str">
            <v>Fixed</v>
          </cell>
          <cell r="I10182">
            <v>39.700000000000003</v>
          </cell>
          <cell r="J10182">
            <v>39.229999999999997</v>
          </cell>
          <cell r="K10182" t="str">
            <v>Conv</v>
          </cell>
          <cell r="L10182">
            <v>117306.59</v>
          </cell>
          <cell r="M10182" t="str">
            <v>Owner-Occupied</v>
          </cell>
          <cell r="N10182">
            <v>0</v>
          </cell>
          <cell r="O10182">
            <v>43831</v>
          </cell>
          <cell r="P10182" t="str">
            <v>Current</v>
          </cell>
        </row>
        <row r="10183">
          <cell r="B10183">
            <v>41947</v>
          </cell>
          <cell r="C10183">
            <v>26</v>
          </cell>
          <cell r="D10183" t="str">
            <v>AB</v>
          </cell>
          <cell r="E10183" t="str">
            <v>Purchase</v>
          </cell>
          <cell r="F10183" t="str">
            <v>Fixed</v>
          </cell>
          <cell r="I10183">
            <v>42.41</v>
          </cell>
          <cell r="J10183">
            <v>21.23</v>
          </cell>
          <cell r="K10183" t="str">
            <v>HiRatio</v>
          </cell>
          <cell r="L10183">
            <v>441515.48</v>
          </cell>
          <cell r="M10183" t="str">
            <v>Owner-Occupied</v>
          </cell>
          <cell r="N10183">
            <v>0</v>
          </cell>
          <cell r="O10183">
            <v>43831</v>
          </cell>
          <cell r="P10183" t="str">
            <v>Current</v>
          </cell>
        </row>
        <row r="10184">
          <cell r="B10184">
            <v>42691</v>
          </cell>
          <cell r="C10184">
            <v>2</v>
          </cell>
          <cell r="D10184" t="str">
            <v>AB</v>
          </cell>
          <cell r="E10184" t="str">
            <v>Purchase</v>
          </cell>
          <cell r="F10184" t="str">
            <v>Fixed</v>
          </cell>
          <cell r="I10184">
            <v>31.26</v>
          </cell>
          <cell r="J10184">
            <v>30.85</v>
          </cell>
          <cell r="K10184" t="str">
            <v>HiRatio</v>
          </cell>
          <cell r="L10184">
            <v>251516.99</v>
          </cell>
          <cell r="M10184" t="str">
            <v>Owner-Occupied</v>
          </cell>
          <cell r="N10184">
            <v>0</v>
          </cell>
          <cell r="O10184">
            <v>43831</v>
          </cell>
          <cell r="P10184" t="str">
            <v>Current</v>
          </cell>
        </row>
        <row r="10185">
          <cell r="B10185">
            <v>41831</v>
          </cell>
          <cell r="C10185">
            <v>30</v>
          </cell>
          <cell r="D10185" t="str">
            <v>ON</v>
          </cell>
          <cell r="E10185" t="str">
            <v>Purchase</v>
          </cell>
          <cell r="F10185" t="str">
            <v>ARM</v>
          </cell>
          <cell r="I10185">
            <v>29.02</v>
          </cell>
          <cell r="J10185">
            <v>28.09</v>
          </cell>
          <cell r="K10185" t="str">
            <v>HiRatio</v>
          </cell>
          <cell r="L10185">
            <v>470013.97</v>
          </cell>
          <cell r="M10185" t="str">
            <v>Owner-Occupied</v>
          </cell>
          <cell r="N10185">
            <v>0</v>
          </cell>
          <cell r="O10185">
            <v>43831</v>
          </cell>
          <cell r="P10185" t="str">
            <v>Current</v>
          </cell>
        </row>
        <row r="10186">
          <cell r="B10186">
            <v>42089</v>
          </cell>
          <cell r="C10186">
            <v>22</v>
          </cell>
          <cell r="D10186" t="str">
            <v>BC</v>
          </cell>
          <cell r="E10186" t="str">
            <v>Purchase</v>
          </cell>
          <cell r="F10186" t="str">
            <v>Fixed</v>
          </cell>
          <cell r="I10186">
            <v>25.11</v>
          </cell>
          <cell r="J10186">
            <v>24.15</v>
          </cell>
          <cell r="K10186" t="str">
            <v>Conv</v>
          </cell>
          <cell r="L10186">
            <v>441837.9</v>
          </cell>
          <cell r="M10186" t="str">
            <v>Owner-Occupied</v>
          </cell>
          <cell r="N10186">
            <v>0</v>
          </cell>
          <cell r="O10186">
            <v>43831</v>
          </cell>
          <cell r="P10186" t="str">
            <v>Current</v>
          </cell>
        </row>
        <row r="10187">
          <cell r="B10187">
            <v>42613</v>
          </cell>
          <cell r="C10187">
            <v>5</v>
          </cell>
          <cell r="D10187" t="str">
            <v>BC</v>
          </cell>
          <cell r="E10187" t="str">
            <v>Purchase</v>
          </cell>
          <cell r="F10187" t="str">
            <v>Fixed</v>
          </cell>
          <cell r="I10187">
            <v>42.39</v>
          </cell>
          <cell r="J10187">
            <v>23.33</v>
          </cell>
          <cell r="K10187" t="str">
            <v>HiRatio</v>
          </cell>
          <cell r="L10187">
            <v>409655.66</v>
          </cell>
          <cell r="M10187" t="str">
            <v>Owner-Occupied</v>
          </cell>
          <cell r="N10187">
            <v>0</v>
          </cell>
          <cell r="O10187">
            <v>43831</v>
          </cell>
          <cell r="P10187" t="str">
            <v>Current</v>
          </cell>
        </row>
        <row r="10188">
          <cell r="B10188">
            <v>41898</v>
          </cell>
          <cell r="C10188">
            <v>28</v>
          </cell>
          <cell r="D10188" t="str">
            <v>ON</v>
          </cell>
          <cell r="E10188" t="str">
            <v>Refinance External</v>
          </cell>
          <cell r="F10188" t="str">
            <v>ARM</v>
          </cell>
          <cell r="I10188">
            <v>28.1</v>
          </cell>
          <cell r="J10188">
            <v>16</v>
          </cell>
          <cell r="K10188" t="str">
            <v>Conv</v>
          </cell>
          <cell r="L10188">
            <v>0</v>
          </cell>
          <cell r="M10188" t="str">
            <v>Owner-Occupied</v>
          </cell>
          <cell r="N10188">
            <v>4</v>
          </cell>
          <cell r="O10188">
            <v>42307</v>
          </cell>
          <cell r="P10188" t="str">
            <v>Current</v>
          </cell>
        </row>
        <row r="10189">
          <cell r="B10189">
            <v>42459</v>
          </cell>
          <cell r="C10189">
            <v>10</v>
          </cell>
          <cell r="D10189" t="str">
            <v>BC</v>
          </cell>
          <cell r="E10189" t="str">
            <v>Refinance External</v>
          </cell>
          <cell r="F10189" t="str">
            <v>Fixed</v>
          </cell>
          <cell r="I10189">
            <v>25</v>
          </cell>
          <cell r="J10189">
            <v>24.2</v>
          </cell>
          <cell r="K10189" t="str">
            <v>Conv</v>
          </cell>
          <cell r="L10189">
            <v>0</v>
          </cell>
          <cell r="M10189" t="str">
            <v>Owner-Occupied</v>
          </cell>
          <cell r="N10189">
            <v>4</v>
          </cell>
          <cell r="O10189">
            <v>42726</v>
          </cell>
          <cell r="P10189" t="str">
            <v>Current</v>
          </cell>
        </row>
        <row r="10190">
          <cell r="B10190">
            <v>41816</v>
          </cell>
          <cell r="C10190">
            <v>31</v>
          </cell>
          <cell r="D10190" t="str">
            <v>AB</v>
          </cell>
          <cell r="E10190" t="str">
            <v>Transfer</v>
          </cell>
          <cell r="F10190" t="str">
            <v>ARM</v>
          </cell>
          <cell r="I10190">
            <v>23.89</v>
          </cell>
          <cell r="J10190">
            <v>23.77</v>
          </cell>
          <cell r="K10190" t="str">
            <v>Conv</v>
          </cell>
          <cell r="L10190">
            <v>169001.14</v>
          </cell>
          <cell r="M10190" t="str">
            <v>Owner-Occupied</v>
          </cell>
          <cell r="N10190">
            <v>0</v>
          </cell>
          <cell r="O10190">
            <v>43831</v>
          </cell>
          <cell r="P10190" t="str">
            <v>Current</v>
          </cell>
        </row>
        <row r="10191">
          <cell r="B10191">
            <v>42433</v>
          </cell>
          <cell r="C10191">
            <v>10</v>
          </cell>
          <cell r="D10191" t="str">
            <v>ON</v>
          </cell>
          <cell r="E10191" t="str">
            <v>Refinance External</v>
          </cell>
          <cell r="F10191" t="str">
            <v>ARM</v>
          </cell>
          <cell r="I10191">
            <v>40.31</v>
          </cell>
          <cell r="J10191">
            <v>7.77</v>
          </cell>
          <cell r="K10191" t="str">
            <v>Conv</v>
          </cell>
          <cell r="L10191">
            <v>72701.53</v>
          </cell>
          <cell r="M10191" t="str">
            <v>Second Home</v>
          </cell>
          <cell r="N10191">
            <v>0</v>
          </cell>
          <cell r="O10191">
            <v>43831</v>
          </cell>
          <cell r="P10191" t="str">
            <v>Current</v>
          </cell>
        </row>
        <row r="10192">
          <cell r="B10192">
            <v>42174</v>
          </cell>
          <cell r="C10192">
            <v>19</v>
          </cell>
          <cell r="D10192" t="str">
            <v>MB</v>
          </cell>
          <cell r="E10192" t="str">
            <v>Refinance External</v>
          </cell>
          <cell r="F10192" t="str">
            <v>Fixed</v>
          </cell>
          <cell r="I10192">
            <v>23.18</v>
          </cell>
          <cell r="J10192">
            <v>20.87</v>
          </cell>
          <cell r="K10192" t="str">
            <v>Conv</v>
          </cell>
          <cell r="L10192">
            <v>187879.59</v>
          </cell>
          <cell r="M10192" t="str">
            <v>Owner-Occupied</v>
          </cell>
          <cell r="N10192">
            <v>0</v>
          </cell>
          <cell r="O10192">
            <v>43831</v>
          </cell>
          <cell r="P10192" t="str">
            <v>Current</v>
          </cell>
        </row>
        <row r="10193">
          <cell r="B10193">
            <v>42130</v>
          </cell>
          <cell r="C10193">
            <v>20</v>
          </cell>
          <cell r="D10193" t="str">
            <v>ON</v>
          </cell>
          <cell r="E10193" t="str">
            <v>Purchase</v>
          </cell>
          <cell r="F10193" t="str">
            <v>ARM</v>
          </cell>
          <cell r="I10193">
            <v>22.99</v>
          </cell>
          <cell r="J10193">
            <v>21.76</v>
          </cell>
          <cell r="K10193" t="str">
            <v>Conv</v>
          </cell>
          <cell r="L10193">
            <v>284194.46999999997</v>
          </cell>
          <cell r="M10193" t="str">
            <v>Owner-Occupied</v>
          </cell>
          <cell r="N10193">
            <v>0</v>
          </cell>
          <cell r="O10193">
            <v>43831</v>
          </cell>
          <cell r="P10193" t="str">
            <v>Current</v>
          </cell>
        </row>
        <row r="10194">
          <cell r="B10194">
            <v>42335</v>
          </cell>
          <cell r="C10194">
            <v>14</v>
          </cell>
          <cell r="D10194" t="str">
            <v>ON</v>
          </cell>
          <cell r="E10194" t="str">
            <v>Refinance External</v>
          </cell>
          <cell r="F10194" t="str">
            <v>Fixed</v>
          </cell>
          <cell r="I10194">
            <v>34.229999999999997</v>
          </cell>
          <cell r="J10194">
            <v>19.489999999999998</v>
          </cell>
          <cell r="K10194" t="str">
            <v>Conv</v>
          </cell>
          <cell r="L10194">
            <v>252021.09</v>
          </cell>
          <cell r="M10194" t="str">
            <v>Owner-Occupied</v>
          </cell>
          <cell r="N10194">
            <v>0</v>
          </cell>
          <cell r="O10194">
            <v>43831</v>
          </cell>
          <cell r="P10194" t="str">
            <v>Current</v>
          </cell>
        </row>
        <row r="10195">
          <cell r="B10195">
            <v>42437</v>
          </cell>
          <cell r="C10195">
            <v>10</v>
          </cell>
          <cell r="D10195" t="str">
            <v>BC</v>
          </cell>
          <cell r="E10195" t="str">
            <v>Refinance External</v>
          </cell>
          <cell r="F10195" t="str">
            <v>ARM</v>
          </cell>
          <cell r="I10195">
            <v>22.59</v>
          </cell>
          <cell r="J10195">
            <v>21.03</v>
          </cell>
          <cell r="K10195" t="str">
            <v>Conv</v>
          </cell>
          <cell r="L10195">
            <v>358507</v>
          </cell>
          <cell r="M10195" t="str">
            <v>Owner-Occupied</v>
          </cell>
          <cell r="N10195">
            <v>0</v>
          </cell>
          <cell r="O10195">
            <v>43831</v>
          </cell>
          <cell r="P10195" t="str">
            <v>Current</v>
          </cell>
        </row>
        <row r="10196">
          <cell r="B10196">
            <v>42114</v>
          </cell>
          <cell r="C10196">
            <v>21</v>
          </cell>
          <cell r="D10196" t="str">
            <v>BC</v>
          </cell>
          <cell r="E10196" t="str">
            <v>Refinance External</v>
          </cell>
          <cell r="F10196" t="str">
            <v>ARM</v>
          </cell>
          <cell r="I10196">
            <v>37.630000000000003</v>
          </cell>
          <cell r="J10196">
            <v>18.73</v>
          </cell>
          <cell r="K10196" t="str">
            <v>Conv</v>
          </cell>
          <cell r="L10196">
            <v>257056.72</v>
          </cell>
          <cell r="M10196" t="str">
            <v>Second Home</v>
          </cell>
          <cell r="N10196">
            <v>0</v>
          </cell>
          <cell r="O10196">
            <v>43831</v>
          </cell>
          <cell r="P10196" t="str">
            <v>Current</v>
          </cell>
        </row>
        <row r="10197">
          <cell r="B10197">
            <v>41757</v>
          </cell>
          <cell r="C10197">
            <v>33</v>
          </cell>
          <cell r="D10197" t="str">
            <v>AB</v>
          </cell>
          <cell r="E10197" t="str">
            <v>Purchase</v>
          </cell>
          <cell r="F10197" t="str">
            <v>Fixed</v>
          </cell>
          <cell r="I10197">
            <v>37.979999999999997</v>
          </cell>
          <cell r="J10197">
            <v>37.25</v>
          </cell>
          <cell r="K10197" t="str">
            <v>HiRatio</v>
          </cell>
          <cell r="L10197">
            <v>415601.29</v>
          </cell>
          <cell r="M10197" t="str">
            <v>Owner-Occupied</v>
          </cell>
          <cell r="N10197">
            <v>0</v>
          </cell>
          <cell r="O10197">
            <v>43831</v>
          </cell>
          <cell r="P10197" t="str">
            <v>Current</v>
          </cell>
        </row>
        <row r="10198">
          <cell r="B10198">
            <v>42334</v>
          </cell>
          <cell r="C10198">
            <v>14</v>
          </cell>
          <cell r="D10198" t="str">
            <v>BC</v>
          </cell>
          <cell r="E10198" t="str">
            <v>Purchase with Improvements</v>
          </cell>
          <cell r="F10198" t="str">
            <v>Fixed</v>
          </cell>
          <cell r="I10198">
            <v>40.909999999999997</v>
          </cell>
          <cell r="J10198">
            <v>25.22</v>
          </cell>
          <cell r="K10198" t="str">
            <v>HiRatio</v>
          </cell>
          <cell r="L10198">
            <v>268164.02</v>
          </cell>
          <cell r="M10198" t="str">
            <v>Owner-Occupied</v>
          </cell>
          <cell r="N10198">
            <v>0</v>
          </cell>
          <cell r="O10198">
            <v>43831</v>
          </cell>
          <cell r="P10198" t="str">
            <v>Current</v>
          </cell>
        </row>
        <row r="10199">
          <cell r="B10199">
            <v>41726</v>
          </cell>
          <cell r="C10199">
            <v>34</v>
          </cell>
          <cell r="D10199" t="str">
            <v>BC</v>
          </cell>
          <cell r="E10199" t="str">
            <v>Purchase</v>
          </cell>
          <cell r="F10199" t="str">
            <v>Fixed</v>
          </cell>
          <cell r="I10199">
            <v>30.09</v>
          </cell>
          <cell r="J10199">
            <v>29.78</v>
          </cell>
          <cell r="K10199" t="str">
            <v>Conv</v>
          </cell>
          <cell r="L10199">
            <v>0</v>
          </cell>
          <cell r="M10199" t="str">
            <v>Owner-Occupied</v>
          </cell>
          <cell r="N10199">
            <v>4</v>
          </cell>
          <cell r="O10199">
            <v>42747</v>
          </cell>
          <cell r="P10199" t="str">
            <v>Current</v>
          </cell>
        </row>
        <row r="10200">
          <cell r="B10200">
            <v>42522</v>
          </cell>
          <cell r="C10200">
            <v>7</v>
          </cell>
          <cell r="D10200" t="str">
            <v>ON</v>
          </cell>
          <cell r="E10200" t="str">
            <v>Purchase</v>
          </cell>
          <cell r="F10200" t="str">
            <v>Fixed</v>
          </cell>
          <cell r="I10200">
            <v>30.66</v>
          </cell>
          <cell r="J10200">
            <v>19.649999999999999</v>
          </cell>
          <cell r="K10200" t="str">
            <v>Conv</v>
          </cell>
          <cell r="L10200">
            <v>198592.61</v>
          </cell>
          <cell r="M10200" t="str">
            <v>Owner-Occupied</v>
          </cell>
          <cell r="N10200">
            <v>0</v>
          </cell>
          <cell r="O10200">
            <v>43831</v>
          </cell>
          <cell r="P10200" t="str">
            <v>Current</v>
          </cell>
        </row>
        <row r="10201">
          <cell r="B10201">
            <v>41933</v>
          </cell>
          <cell r="C10201">
            <v>27</v>
          </cell>
          <cell r="D10201" t="str">
            <v>ON</v>
          </cell>
          <cell r="E10201" t="str">
            <v>Purchase</v>
          </cell>
          <cell r="F10201" t="str">
            <v>Fixed</v>
          </cell>
          <cell r="I10201">
            <v>33.770000000000003</v>
          </cell>
          <cell r="J10201">
            <v>26.42</v>
          </cell>
          <cell r="K10201" t="str">
            <v>Conv</v>
          </cell>
          <cell r="L10201">
            <v>440564.84</v>
          </cell>
          <cell r="M10201" t="str">
            <v>Owner-Occupied</v>
          </cell>
          <cell r="N10201">
            <v>0</v>
          </cell>
          <cell r="O10201">
            <v>43831</v>
          </cell>
          <cell r="P10201" t="str">
            <v>Current</v>
          </cell>
        </row>
        <row r="10202">
          <cell r="B10202">
            <v>42615</v>
          </cell>
          <cell r="C10202">
            <v>4</v>
          </cell>
          <cell r="D10202" t="str">
            <v>ON</v>
          </cell>
          <cell r="E10202" t="str">
            <v>Refinance External</v>
          </cell>
          <cell r="F10202" t="str">
            <v>ARM</v>
          </cell>
          <cell r="I10202">
            <v>38.020000000000003</v>
          </cell>
          <cell r="J10202">
            <v>14.16</v>
          </cell>
          <cell r="K10202" t="str">
            <v>Conv</v>
          </cell>
          <cell r="L10202">
            <v>496126.13</v>
          </cell>
          <cell r="M10202" t="str">
            <v>Rental</v>
          </cell>
          <cell r="N10202">
            <v>0</v>
          </cell>
          <cell r="O10202">
            <v>43831</v>
          </cell>
          <cell r="P10202" t="str">
            <v>Current</v>
          </cell>
        </row>
        <row r="10203">
          <cell r="B10203">
            <v>42090</v>
          </cell>
          <cell r="C10203">
            <v>22</v>
          </cell>
          <cell r="D10203" t="str">
            <v>SK</v>
          </cell>
          <cell r="E10203" t="str">
            <v>Refinance Existing Client</v>
          </cell>
          <cell r="F10203" t="str">
            <v>ARM</v>
          </cell>
          <cell r="I10203">
            <v>14.56</v>
          </cell>
          <cell r="J10203">
            <v>10.68</v>
          </cell>
          <cell r="K10203" t="str">
            <v>Conv</v>
          </cell>
          <cell r="L10203">
            <v>121444.25</v>
          </cell>
          <cell r="M10203" t="str">
            <v>Owner-Occupied</v>
          </cell>
          <cell r="N10203">
            <v>0</v>
          </cell>
          <cell r="O10203">
            <v>43831</v>
          </cell>
          <cell r="P10203" t="str">
            <v>Current</v>
          </cell>
        </row>
        <row r="10204">
          <cell r="B10204">
            <v>42494</v>
          </cell>
          <cell r="C10204">
            <v>8</v>
          </cell>
          <cell r="D10204" t="str">
            <v>BC</v>
          </cell>
          <cell r="E10204" t="str">
            <v>Purchase</v>
          </cell>
          <cell r="F10204" t="str">
            <v>ARM</v>
          </cell>
          <cell r="I10204">
            <v>36.299999999999997</v>
          </cell>
          <cell r="J10204">
            <v>14.57</v>
          </cell>
          <cell r="K10204" t="str">
            <v>Conv</v>
          </cell>
          <cell r="L10204">
            <v>224769.83</v>
          </cell>
          <cell r="M10204" t="str">
            <v>Rental</v>
          </cell>
          <cell r="N10204">
            <v>0</v>
          </cell>
          <cell r="O10204">
            <v>43831</v>
          </cell>
          <cell r="P10204" t="str">
            <v>Current</v>
          </cell>
        </row>
        <row r="10205">
          <cell r="B10205">
            <v>42311</v>
          </cell>
          <cell r="C10205">
            <v>14</v>
          </cell>
          <cell r="D10205" t="str">
            <v>AB</v>
          </cell>
          <cell r="E10205" t="str">
            <v>Portable</v>
          </cell>
          <cell r="F10205" t="str">
            <v>Fixed</v>
          </cell>
          <cell r="I10205">
            <v>30.88</v>
          </cell>
          <cell r="J10205">
            <v>23.96</v>
          </cell>
          <cell r="K10205" t="str">
            <v>HiRatio</v>
          </cell>
          <cell r="L10205">
            <v>477419.75</v>
          </cell>
          <cell r="M10205" t="str">
            <v>Owner-Occupied</v>
          </cell>
          <cell r="N10205">
            <v>0</v>
          </cell>
          <cell r="O10205">
            <v>43831</v>
          </cell>
          <cell r="P10205" t="str">
            <v>Current</v>
          </cell>
        </row>
        <row r="10206">
          <cell r="B10206">
            <v>41101</v>
          </cell>
          <cell r="C10206">
            <v>54</v>
          </cell>
          <cell r="D10206" t="str">
            <v>ON</v>
          </cell>
          <cell r="E10206" t="str">
            <v>Purchase</v>
          </cell>
          <cell r="F10206" t="str">
            <v>Fixed</v>
          </cell>
          <cell r="I10206">
            <v>42.91</v>
          </cell>
          <cell r="J10206">
            <v>18.170000000000002</v>
          </cell>
          <cell r="K10206" t="str">
            <v>Conv</v>
          </cell>
          <cell r="L10206">
            <v>216193.61</v>
          </cell>
          <cell r="M10206" t="str">
            <v>Owner-Occupied</v>
          </cell>
          <cell r="N10206">
            <v>0</v>
          </cell>
          <cell r="O10206">
            <v>43831</v>
          </cell>
          <cell r="P10206" t="str">
            <v>Current</v>
          </cell>
        </row>
        <row r="10207">
          <cell r="B10207">
            <v>41850</v>
          </cell>
          <cell r="C10207">
            <v>30</v>
          </cell>
          <cell r="D10207" t="str">
            <v>ON</v>
          </cell>
          <cell r="E10207" t="str">
            <v>Purchase</v>
          </cell>
          <cell r="F10207" t="str">
            <v>ARM</v>
          </cell>
          <cell r="I10207">
            <v>21.08</v>
          </cell>
          <cell r="J10207">
            <v>14.09</v>
          </cell>
          <cell r="K10207" t="str">
            <v>Conv</v>
          </cell>
          <cell r="L10207">
            <v>370133.06</v>
          </cell>
          <cell r="M10207" t="str">
            <v>Owner-Occupied</v>
          </cell>
          <cell r="N10207">
            <v>0</v>
          </cell>
          <cell r="O10207">
            <v>43831</v>
          </cell>
          <cell r="P10207" t="str">
            <v>Current</v>
          </cell>
        </row>
        <row r="10208">
          <cell r="B10208">
            <v>42451</v>
          </cell>
          <cell r="C10208">
            <v>10</v>
          </cell>
          <cell r="D10208" t="str">
            <v>ON</v>
          </cell>
          <cell r="E10208" t="str">
            <v>Refinance External</v>
          </cell>
          <cell r="F10208" t="str">
            <v>Fixed</v>
          </cell>
          <cell r="I10208">
            <v>38.54</v>
          </cell>
          <cell r="J10208">
            <v>37.75</v>
          </cell>
          <cell r="K10208" t="str">
            <v>Conv</v>
          </cell>
          <cell r="L10208">
            <v>277609.34000000003</v>
          </cell>
          <cell r="M10208" t="str">
            <v>Owner-Occupied</v>
          </cell>
          <cell r="N10208">
            <v>0</v>
          </cell>
          <cell r="O10208">
            <v>43831</v>
          </cell>
          <cell r="P10208" t="str">
            <v>Current</v>
          </cell>
        </row>
        <row r="10209">
          <cell r="B10209">
            <v>42089</v>
          </cell>
          <cell r="C10209">
            <v>22</v>
          </cell>
          <cell r="D10209" t="str">
            <v>ON</v>
          </cell>
          <cell r="E10209" t="str">
            <v>Refinance External</v>
          </cell>
          <cell r="F10209" t="str">
            <v>ARM</v>
          </cell>
          <cell r="I10209">
            <v>27.68</v>
          </cell>
          <cell r="J10209">
            <v>24.42</v>
          </cell>
          <cell r="K10209" t="str">
            <v>Conv</v>
          </cell>
          <cell r="L10209">
            <v>0</v>
          </cell>
          <cell r="M10209" t="str">
            <v>Owner-Occupied</v>
          </cell>
          <cell r="N10209">
            <v>4</v>
          </cell>
          <cell r="O10209">
            <v>42429</v>
          </cell>
          <cell r="P10209" t="str">
            <v>Current</v>
          </cell>
        </row>
        <row r="10210">
          <cell r="B10210">
            <v>41355</v>
          </cell>
          <cell r="C10210">
            <v>46</v>
          </cell>
          <cell r="D10210" t="str">
            <v>BC</v>
          </cell>
          <cell r="E10210" t="str">
            <v>Purchase</v>
          </cell>
          <cell r="F10210" t="str">
            <v>Fixed</v>
          </cell>
          <cell r="I10210">
            <v>39.880000000000003</v>
          </cell>
          <cell r="J10210">
            <v>28.93</v>
          </cell>
          <cell r="K10210" t="str">
            <v>HiRatio</v>
          </cell>
          <cell r="L10210">
            <v>299158.83</v>
          </cell>
          <cell r="M10210" t="str">
            <v>Owner-Occupied</v>
          </cell>
          <cell r="N10210">
            <v>0</v>
          </cell>
          <cell r="O10210">
            <v>43831</v>
          </cell>
          <cell r="P10210" t="str">
            <v>Current</v>
          </cell>
        </row>
        <row r="10211">
          <cell r="B10211">
            <v>41537</v>
          </cell>
          <cell r="C10211">
            <v>40</v>
          </cell>
          <cell r="D10211" t="str">
            <v>ON</v>
          </cell>
          <cell r="E10211" t="str">
            <v>Refinance External</v>
          </cell>
          <cell r="F10211" t="str">
            <v>ARM</v>
          </cell>
          <cell r="I10211">
            <v>33.69</v>
          </cell>
          <cell r="J10211">
            <v>17.66</v>
          </cell>
          <cell r="K10211" t="str">
            <v>Conv</v>
          </cell>
          <cell r="L10211">
            <v>0</v>
          </cell>
          <cell r="M10211" t="str">
            <v>Owner-Occupied</v>
          </cell>
          <cell r="N10211">
            <v>4</v>
          </cell>
          <cell r="O10211">
            <v>42278</v>
          </cell>
          <cell r="P10211" t="str">
            <v>Current</v>
          </cell>
        </row>
        <row r="10212">
          <cell r="B10212">
            <v>41376</v>
          </cell>
          <cell r="C10212">
            <v>45</v>
          </cell>
          <cell r="D10212" t="str">
            <v>AB</v>
          </cell>
          <cell r="E10212" t="str">
            <v>Transfer</v>
          </cell>
          <cell r="F10212" t="str">
            <v>Fixed</v>
          </cell>
          <cell r="I10212">
            <v>30.98</v>
          </cell>
          <cell r="J10212">
            <v>25.48</v>
          </cell>
          <cell r="K10212" t="str">
            <v>HiRatio</v>
          </cell>
          <cell r="L10212">
            <v>0</v>
          </cell>
          <cell r="M10212" t="str">
            <v>Owner-Occupied</v>
          </cell>
          <cell r="N10212">
            <v>4</v>
          </cell>
          <cell r="O10212">
            <v>41864</v>
          </cell>
          <cell r="P10212" t="str">
            <v>Current</v>
          </cell>
        </row>
        <row r="10213">
          <cell r="B10213">
            <v>42418</v>
          </cell>
          <cell r="C10213">
            <v>11</v>
          </cell>
          <cell r="D10213" t="str">
            <v>ON</v>
          </cell>
          <cell r="E10213" t="str">
            <v>Transfer</v>
          </cell>
          <cell r="F10213" t="str">
            <v>Fixed</v>
          </cell>
          <cell r="I10213">
            <v>33.58</v>
          </cell>
          <cell r="J10213">
            <v>24.99</v>
          </cell>
          <cell r="K10213" t="str">
            <v>Conv</v>
          </cell>
          <cell r="L10213">
            <v>288571.56</v>
          </cell>
          <cell r="M10213" t="str">
            <v>Owner-Occupied</v>
          </cell>
          <cell r="N10213">
            <v>0</v>
          </cell>
          <cell r="O10213">
            <v>43831</v>
          </cell>
          <cell r="P10213" t="str">
            <v>Current</v>
          </cell>
        </row>
        <row r="10214">
          <cell r="B10214">
            <v>41879</v>
          </cell>
          <cell r="C10214">
            <v>29</v>
          </cell>
          <cell r="D10214" t="str">
            <v>ON</v>
          </cell>
          <cell r="E10214" t="str">
            <v>Purchase</v>
          </cell>
          <cell r="F10214" t="str">
            <v>Fixed</v>
          </cell>
          <cell r="I10214">
            <v>41.13</v>
          </cell>
          <cell r="J10214">
            <v>9.75</v>
          </cell>
          <cell r="K10214" t="str">
            <v>HiRatio</v>
          </cell>
          <cell r="L10214">
            <v>86807.11</v>
          </cell>
          <cell r="M10214" t="str">
            <v>Owner-Occupied</v>
          </cell>
          <cell r="N10214">
            <v>0</v>
          </cell>
          <cell r="O10214">
            <v>43831</v>
          </cell>
          <cell r="P10214" t="str">
            <v>Current</v>
          </cell>
        </row>
        <row r="10215">
          <cell r="B10215">
            <v>42250</v>
          </cell>
          <cell r="C10215">
            <v>16</v>
          </cell>
          <cell r="D10215" t="str">
            <v>ON</v>
          </cell>
          <cell r="E10215" t="str">
            <v>Refinance External</v>
          </cell>
          <cell r="F10215" t="str">
            <v>ARM</v>
          </cell>
          <cell r="I10215">
            <v>39.130000000000003</v>
          </cell>
          <cell r="J10215">
            <v>18.100000000000001</v>
          </cell>
          <cell r="K10215" t="str">
            <v>Conv</v>
          </cell>
          <cell r="L10215">
            <v>211448.17</v>
          </cell>
          <cell r="M10215" t="str">
            <v>Owner-Occupied</v>
          </cell>
          <cell r="N10215">
            <v>0</v>
          </cell>
          <cell r="O10215">
            <v>43831</v>
          </cell>
          <cell r="P10215" t="str">
            <v>Current</v>
          </cell>
        </row>
        <row r="10216">
          <cell r="B10216">
            <v>41669</v>
          </cell>
          <cell r="C10216">
            <v>36</v>
          </cell>
          <cell r="D10216" t="str">
            <v>ON</v>
          </cell>
          <cell r="E10216" t="str">
            <v>Purchase</v>
          </cell>
          <cell r="F10216" t="str">
            <v>Fixed</v>
          </cell>
          <cell r="I10216">
            <v>40.94</v>
          </cell>
          <cell r="J10216">
            <v>22.99</v>
          </cell>
          <cell r="K10216" t="str">
            <v>HiRatio</v>
          </cell>
          <cell r="L10216">
            <v>249511.83</v>
          </cell>
          <cell r="M10216" t="str">
            <v>Owner-Occupied</v>
          </cell>
          <cell r="N10216">
            <v>0</v>
          </cell>
          <cell r="O10216">
            <v>43831</v>
          </cell>
          <cell r="P10216" t="str">
            <v>Current</v>
          </cell>
        </row>
        <row r="10217">
          <cell r="B10217">
            <v>42068</v>
          </cell>
          <cell r="C10217">
            <v>22</v>
          </cell>
          <cell r="D10217" t="str">
            <v>BC</v>
          </cell>
          <cell r="E10217" t="str">
            <v>Refinance External</v>
          </cell>
          <cell r="F10217" t="str">
            <v>ARM</v>
          </cell>
          <cell r="I10217">
            <v>32.94</v>
          </cell>
          <cell r="J10217">
            <v>25.33</v>
          </cell>
          <cell r="K10217" t="str">
            <v>Conv</v>
          </cell>
          <cell r="L10217">
            <v>247319.82</v>
          </cell>
          <cell r="M10217" t="str">
            <v>Owner-Occupied</v>
          </cell>
          <cell r="N10217">
            <v>0</v>
          </cell>
          <cell r="O10217">
            <v>43831</v>
          </cell>
          <cell r="P10217" t="str">
            <v>Current</v>
          </cell>
        </row>
        <row r="10218">
          <cell r="B10218">
            <v>42614</v>
          </cell>
          <cell r="C10218">
            <v>4</v>
          </cell>
          <cell r="D10218" t="str">
            <v>BC</v>
          </cell>
          <cell r="E10218" t="str">
            <v>Purchase</v>
          </cell>
          <cell r="F10218" t="str">
            <v>Fixed</v>
          </cell>
          <cell r="I10218">
            <v>34.56</v>
          </cell>
          <cell r="J10218">
            <v>34.56</v>
          </cell>
          <cell r="K10218" t="str">
            <v>HiRatio</v>
          </cell>
          <cell r="L10218">
            <v>654322.14</v>
          </cell>
          <cell r="M10218" t="str">
            <v>Owner-Occupied</v>
          </cell>
          <cell r="N10218">
            <v>0</v>
          </cell>
          <cell r="O10218">
            <v>43831</v>
          </cell>
          <cell r="P10218" t="str">
            <v>Current</v>
          </cell>
        </row>
        <row r="10219">
          <cell r="B10219">
            <v>41754</v>
          </cell>
          <cell r="C10219">
            <v>33</v>
          </cell>
          <cell r="D10219" t="str">
            <v>AB</v>
          </cell>
          <cell r="E10219" t="str">
            <v>Purchase</v>
          </cell>
          <cell r="F10219" t="str">
            <v>Fixed</v>
          </cell>
          <cell r="I10219">
            <v>28.22</v>
          </cell>
          <cell r="J10219">
            <v>27.59</v>
          </cell>
          <cell r="K10219" t="str">
            <v>HiRatio</v>
          </cell>
          <cell r="L10219">
            <v>356052.33</v>
          </cell>
          <cell r="M10219" t="str">
            <v>Owner-Occupied</v>
          </cell>
          <cell r="N10219">
            <v>0</v>
          </cell>
          <cell r="O10219">
            <v>43831</v>
          </cell>
          <cell r="P10219" t="str">
            <v>Current</v>
          </cell>
        </row>
        <row r="10220">
          <cell r="B10220">
            <v>41437</v>
          </cell>
          <cell r="C10220">
            <v>43</v>
          </cell>
          <cell r="D10220" t="str">
            <v>BC</v>
          </cell>
          <cell r="E10220" t="str">
            <v>Refinance External</v>
          </cell>
          <cell r="F10220" t="str">
            <v>Fixed</v>
          </cell>
          <cell r="I10220">
            <v>27.82</v>
          </cell>
          <cell r="J10220">
            <v>27.82</v>
          </cell>
          <cell r="K10220" t="str">
            <v>Conv</v>
          </cell>
          <cell r="L10220">
            <v>0</v>
          </cell>
          <cell r="M10220" t="str">
            <v>Owner-Occupied</v>
          </cell>
          <cell r="N10220">
            <v>4</v>
          </cell>
          <cell r="O10220">
            <v>42530</v>
          </cell>
          <cell r="P10220" t="str">
            <v>Current</v>
          </cell>
        </row>
        <row r="10221">
          <cell r="B10221">
            <v>41106</v>
          </cell>
          <cell r="C10221">
            <v>54</v>
          </cell>
          <cell r="D10221" t="str">
            <v>ON</v>
          </cell>
          <cell r="E10221" t="str">
            <v>Purchase</v>
          </cell>
          <cell r="F10221" t="str">
            <v>Fixed</v>
          </cell>
          <cell r="I10221">
            <v>33.21</v>
          </cell>
          <cell r="J10221">
            <v>22.22</v>
          </cell>
          <cell r="K10221" t="str">
            <v>HiRatio</v>
          </cell>
          <cell r="L10221">
            <v>0</v>
          </cell>
          <cell r="M10221" t="str">
            <v>Owner-Occupied</v>
          </cell>
          <cell r="N10221">
            <v>4</v>
          </cell>
          <cell r="O10221">
            <v>41961</v>
          </cell>
          <cell r="P10221" t="str">
            <v>Current</v>
          </cell>
        </row>
        <row r="10222">
          <cell r="B10222">
            <v>41095</v>
          </cell>
          <cell r="C10222">
            <v>54</v>
          </cell>
          <cell r="D10222" t="str">
            <v>ON</v>
          </cell>
          <cell r="E10222" t="str">
            <v>Refinance External</v>
          </cell>
          <cell r="F10222" t="str">
            <v>ARM</v>
          </cell>
          <cell r="I10222">
            <v>35.67</v>
          </cell>
          <cell r="J10222">
            <v>20.76</v>
          </cell>
          <cell r="K10222" t="str">
            <v>Conv</v>
          </cell>
          <cell r="L10222">
            <v>628784.71</v>
          </cell>
          <cell r="M10222" t="str">
            <v>Owner-Occupied</v>
          </cell>
          <cell r="N10222">
            <v>0</v>
          </cell>
          <cell r="O10222">
            <v>43831</v>
          </cell>
          <cell r="P10222" t="str">
            <v>Current</v>
          </cell>
        </row>
        <row r="10223">
          <cell r="B10223">
            <v>42572</v>
          </cell>
          <cell r="C10223">
            <v>6</v>
          </cell>
          <cell r="D10223" t="str">
            <v>BC</v>
          </cell>
          <cell r="E10223" t="str">
            <v>Refinance External</v>
          </cell>
          <cell r="F10223" t="str">
            <v>Fixed</v>
          </cell>
          <cell r="I10223">
            <v>31.07</v>
          </cell>
          <cell r="J10223">
            <v>14.45</v>
          </cell>
          <cell r="K10223" t="str">
            <v>Conv</v>
          </cell>
          <cell r="L10223">
            <v>435030</v>
          </cell>
          <cell r="M10223" t="str">
            <v>Owner-Occupied</v>
          </cell>
          <cell r="N10223">
            <v>0</v>
          </cell>
          <cell r="O10223">
            <v>43831</v>
          </cell>
          <cell r="P10223" t="str">
            <v>Current</v>
          </cell>
        </row>
        <row r="10224">
          <cell r="B10224">
            <v>42488</v>
          </cell>
          <cell r="C10224">
            <v>9</v>
          </cell>
          <cell r="D10224" t="str">
            <v>BC</v>
          </cell>
          <cell r="E10224" t="str">
            <v>Purchase</v>
          </cell>
          <cell r="F10224" t="str">
            <v>ARM</v>
          </cell>
          <cell r="I10224">
            <v>31.42</v>
          </cell>
          <cell r="J10224">
            <v>31.09</v>
          </cell>
          <cell r="K10224" t="str">
            <v>HiRatio</v>
          </cell>
          <cell r="L10224">
            <v>274760.51</v>
          </cell>
          <cell r="M10224" t="str">
            <v>Owner-Occupied</v>
          </cell>
          <cell r="N10224">
            <v>0</v>
          </cell>
          <cell r="O10224">
            <v>43831</v>
          </cell>
          <cell r="P10224" t="str">
            <v>Current</v>
          </cell>
        </row>
        <row r="10225">
          <cell r="B10225">
            <v>42152</v>
          </cell>
          <cell r="C10225">
            <v>20</v>
          </cell>
          <cell r="D10225" t="str">
            <v>AB</v>
          </cell>
          <cell r="E10225" t="str">
            <v>Purchase</v>
          </cell>
          <cell r="F10225" t="str">
            <v>Fixed</v>
          </cell>
          <cell r="I10225">
            <v>41.81</v>
          </cell>
          <cell r="J10225">
            <v>22.25</v>
          </cell>
          <cell r="K10225" t="str">
            <v>HiRatio</v>
          </cell>
          <cell r="L10225">
            <v>221874.63</v>
          </cell>
          <cell r="M10225" t="str">
            <v>Owner-Occupied</v>
          </cell>
          <cell r="N10225">
            <v>0</v>
          </cell>
          <cell r="O10225">
            <v>43831</v>
          </cell>
          <cell r="P10225" t="str">
            <v>Current</v>
          </cell>
        </row>
        <row r="10226">
          <cell r="B10226">
            <v>41698</v>
          </cell>
          <cell r="C10226">
            <v>35</v>
          </cell>
          <cell r="D10226" t="str">
            <v>BC</v>
          </cell>
          <cell r="E10226" t="str">
            <v>Purchase</v>
          </cell>
          <cell r="F10226" t="str">
            <v>Fixed</v>
          </cell>
          <cell r="I10226">
            <v>41.54</v>
          </cell>
          <cell r="J10226">
            <v>29.38</v>
          </cell>
          <cell r="K10226" t="str">
            <v>HiRatio</v>
          </cell>
          <cell r="L10226">
            <v>119231.39</v>
          </cell>
          <cell r="M10226" t="str">
            <v>Owner-Occupied</v>
          </cell>
          <cell r="N10226">
            <v>0</v>
          </cell>
          <cell r="O10226">
            <v>43831</v>
          </cell>
          <cell r="P10226" t="str">
            <v>Current</v>
          </cell>
        </row>
        <row r="10227">
          <cell r="B10227">
            <v>42205</v>
          </cell>
          <cell r="C10227">
            <v>18</v>
          </cell>
          <cell r="D10227" t="str">
            <v>ON</v>
          </cell>
          <cell r="E10227" t="str">
            <v>Purchase</v>
          </cell>
          <cell r="F10227" t="str">
            <v>Fixed</v>
          </cell>
          <cell r="I10227">
            <v>38.51</v>
          </cell>
          <cell r="J10227">
            <v>22.53</v>
          </cell>
          <cell r="K10227" t="str">
            <v>HiRatio</v>
          </cell>
          <cell r="L10227">
            <v>366678.58</v>
          </cell>
          <cell r="M10227" t="str">
            <v>Owner-Occupied</v>
          </cell>
          <cell r="N10227">
            <v>0</v>
          </cell>
          <cell r="O10227">
            <v>43831</v>
          </cell>
          <cell r="P10227" t="str">
            <v>Current</v>
          </cell>
        </row>
        <row r="10228">
          <cell r="B10228">
            <v>42688</v>
          </cell>
          <cell r="C10228">
            <v>2</v>
          </cell>
          <cell r="D10228" t="str">
            <v>AB</v>
          </cell>
          <cell r="E10228" t="str">
            <v>Purchase</v>
          </cell>
          <cell r="F10228" t="str">
            <v>Fixed</v>
          </cell>
          <cell r="I10228">
            <v>34.67</v>
          </cell>
          <cell r="J10228">
            <v>24.9</v>
          </cell>
          <cell r="K10228" t="str">
            <v>HiRatio</v>
          </cell>
          <cell r="L10228">
            <v>799026.92</v>
          </cell>
          <cell r="M10228" t="str">
            <v>Owner-Occupied</v>
          </cell>
          <cell r="N10228">
            <v>0</v>
          </cell>
          <cell r="O10228">
            <v>43831</v>
          </cell>
          <cell r="P10228" t="str">
            <v>Current</v>
          </cell>
        </row>
        <row r="10229">
          <cell r="B10229">
            <v>41773</v>
          </cell>
          <cell r="C10229">
            <v>32</v>
          </cell>
          <cell r="D10229" t="str">
            <v>BC</v>
          </cell>
          <cell r="E10229" t="str">
            <v>Purchase</v>
          </cell>
          <cell r="F10229" t="str">
            <v>Fixed</v>
          </cell>
          <cell r="I10229">
            <v>18.8</v>
          </cell>
          <cell r="J10229">
            <v>15.27</v>
          </cell>
          <cell r="K10229" t="str">
            <v>Conv</v>
          </cell>
          <cell r="L10229">
            <v>307141.05</v>
          </cell>
          <cell r="M10229" t="str">
            <v>Owner-Occupied</v>
          </cell>
          <cell r="N10229">
            <v>0</v>
          </cell>
          <cell r="O10229">
            <v>43831</v>
          </cell>
          <cell r="P10229" t="str">
            <v>Current</v>
          </cell>
        </row>
        <row r="10230">
          <cell r="B10230">
            <v>42215</v>
          </cell>
          <cell r="C10230">
            <v>18</v>
          </cell>
          <cell r="D10230" t="str">
            <v>ON</v>
          </cell>
          <cell r="E10230" t="str">
            <v>Refinance External</v>
          </cell>
          <cell r="F10230" t="str">
            <v>ARM</v>
          </cell>
          <cell r="I10230">
            <v>32.31</v>
          </cell>
          <cell r="J10230">
            <v>19.16</v>
          </cell>
          <cell r="K10230" t="str">
            <v>Conv</v>
          </cell>
          <cell r="L10230">
            <v>0</v>
          </cell>
          <cell r="M10230" t="str">
            <v>Owner-Occupied</v>
          </cell>
          <cell r="N10230">
            <v>4</v>
          </cell>
          <cell r="O10230">
            <v>42557</v>
          </cell>
          <cell r="P10230" t="str">
            <v>Current</v>
          </cell>
        </row>
        <row r="10231">
          <cell r="B10231">
            <v>42115</v>
          </cell>
          <cell r="C10231">
            <v>21</v>
          </cell>
          <cell r="D10231" t="str">
            <v>ON</v>
          </cell>
          <cell r="E10231" t="str">
            <v>Purchase with Improvements</v>
          </cell>
          <cell r="F10231" t="str">
            <v>ARM</v>
          </cell>
          <cell r="I10231">
            <v>36.42</v>
          </cell>
          <cell r="J10231">
            <v>22.35</v>
          </cell>
          <cell r="K10231" t="str">
            <v>HiRatio</v>
          </cell>
          <cell r="L10231">
            <v>187347.87</v>
          </cell>
          <cell r="M10231" t="str">
            <v>Owner-Occupied</v>
          </cell>
          <cell r="N10231">
            <v>0</v>
          </cell>
          <cell r="O10231">
            <v>43831</v>
          </cell>
          <cell r="P10231" t="str">
            <v>Current</v>
          </cell>
        </row>
        <row r="10232">
          <cell r="B10232">
            <v>41121</v>
          </cell>
          <cell r="C10232">
            <v>54</v>
          </cell>
          <cell r="D10232" t="str">
            <v>ON</v>
          </cell>
          <cell r="E10232" t="str">
            <v>Purchase</v>
          </cell>
          <cell r="F10232" t="str">
            <v>Fixed</v>
          </cell>
          <cell r="I10232">
            <v>33.36</v>
          </cell>
          <cell r="J10232">
            <v>23.87</v>
          </cell>
          <cell r="K10232" t="str">
            <v>HiRatio</v>
          </cell>
          <cell r="L10232">
            <v>135091</v>
          </cell>
          <cell r="M10232" t="str">
            <v>Owner-Occupied</v>
          </cell>
          <cell r="N10232">
            <v>0</v>
          </cell>
          <cell r="O10232">
            <v>43831</v>
          </cell>
          <cell r="P10232" t="str">
            <v>Current</v>
          </cell>
        </row>
        <row r="10233">
          <cell r="B10233">
            <v>41152</v>
          </cell>
          <cell r="C10233">
            <v>53</v>
          </cell>
          <cell r="D10233" t="str">
            <v>ON</v>
          </cell>
          <cell r="E10233" t="str">
            <v>Purchase</v>
          </cell>
          <cell r="F10233" t="str">
            <v>Fixed</v>
          </cell>
          <cell r="I10233">
            <v>41.06</v>
          </cell>
          <cell r="J10233">
            <v>39.770000000000003</v>
          </cell>
          <cell r="K10233" t="str">
            <v>Conv</v>
          </cell>
          <cell r="L10233">
            <v>203994.71</v>
          </cell>
          <cell r="M10233" t="str">
            <v>Owner-Occupied</v>
          </cell>
          <cell r="N10233">
            <v>0</v>
          </cell>
          <cell r="O10233">
            <v>43831</v>
          </cell>
          <cell r="P10233" t="str">
            <v>Current</v>
          </cell>
        </row>
        <row r="10234">
          <cell r="B10234">
            <v>42069</v>
          </cell>
          <cell r="C10234">
            <v>22</v>
          </cell>
          <cell r="D10234" t="str">
            <v>NS</v>
          </cell>
          <cell r="E10234" t="str">
            <v>Transfer</v>
          </cell>
          <cell r="F10234" t="str">
            <v>Fixed</v>
          </cell>
          <cell r="I10234">
            <v>33.729999999999997</v>
          </cell>
          <cell r="J10234">
            <v>13.57</v>
          </cell>
          <cell r="K10234" t="str">
            <v>HiRatio</v>
          </cell>
          <cell r="L10234">
            <v>149249.29</v>
          </cell>
          <cell r="M10234" t="str">
            <v>Owner-Occupied</v>
          </cell>
          <cell r="N10234">
            <v>0</v>
          </cell>
          <cell r="O10234">
            <v>43831</v>
          </cell>
          <cell r="P10234" t="str">
            <v>Current</v>
          </cell>
        </row>
        <row r="10235">
          <cell r="B10235">
            <v>42107</v>
          </cell>
          <cell r="C10235">
            <v>21</v>
          </cell>
          <cell r="D10235" t="str">
            <v>ON</v>
          </cell>
          <cell r="E10235" t="str">
            <v>Purchase</v>
          </cell>
          <cell r="F10235" t="str">
            <v>Fixed</v>
          </cell>
          <cell r="I10235">
            <v>41.78</v>
          </cell>
          <cell r="J10235">
            <v>31.38</v>
          </cell>
          <cell r="K10235" t="str">
            <v>HiRatio</v>
          </cell>
          <cell r="L10235">
            <v>384818.31</v>
          </cell>
          <cell r="M10235" t="str">
            <v>Owner-Occupied</v>
          </cell>
          <cell r="N10235">
            <v>0</v>
          </cell>
          <cell r="O10235">
            <v>43831</v>
          </cell>
          <cell r="P10235" t="str">
            <v>Current</v>
          </cell>
        </row>
        <row r="10236">
          <cell r="B10236">
            <v>42256</v>
          </cell>
          <cell r="C10236">
            <v>16</v>
          </cell>
          <cell r="D10236" t="str">
            <v>ON</v>
          </cell>
          <cell r="E10236" t="str">
            <v>Refinance External</v>
          </cell>
          <cell r="F10236" t="str">
            <v>ARM</v>
          </cell>
          <cell r="I10236">
            <v>16.02</v>
          </cell>
          <cell r="J10236">
            <v>16.02</v>
          </cell>
          <cell r="K10236" t="str">
            <v>Conv</v>
          </cell>
          <cell r="L10236">
            <v>518795.16</v>
          </cell>
          <cell r="M10236" t="str">
            <v>Owner-Occupied</v>
          </cell>
          <cell r="N10236">
            <v>0</v>
          </cell>
          <cell r="O10236">
            <v>43831</v>
          </cell>
          <cell r="P10236" t="str">
            <v>Current</v>
          </cell>
        </row>
        <row r="10237">
          <cell r="B10237">
            <v>41936</v>
          </cell>
          <cell r="C10237">
            <v>27</v>
          </cell>
          <cell r="D10237" t="str">
            <v>AB</v>
          </cell>
          <cell r="E10237" t="str">
            <v>Purchase</v>
          </cell>
          <cell r="F10237" t="str">
            <v>Fixed</v>
          </cell>
          <cell r="I10237">
            <v>38.119999999999997</v>
          </cell>
          <cell r="J10237">
            <v>36.64</v>
          </cell>
          <cell r="K10237" t="str">
            <v>HiRatio</v>
          </cell>
          <cell r="L10237">
            <v>179298.79</v>
          </cell>
          <cell r="M10237" t="str">
            <v>Owner-Occupied</v>
          </cell>
          <cell r="N10237">
            <v>0</v>
          </cell>
          <cell r="O10237">
            <v>43831</v>
          </cell>
          <cell r="P10237" t="str">
            <v>Current</v>
          </cell>
        </row>
        <row r="10238">
          <cell r="B10238">
            <v>42334</v>
          </cell>
          <cell r="C10238">
            <v>14</v>
          </cell>
          <cell r="D10238" t="str">
            <v>ON</v>
          </cell>
          <cell r="E10238" t="str">
            <v>Refinance External</v>
          </cell>
          <cell r="F10238" t="str">
            <v>Fixed</v>
          </cell>
          <cell r="I10238">
            <v>37.75</v>
          </cell>
          <cell r="J10238">
            <v>32.44</v>
          </cell>
          <cell r="K10238" t="str">
            <v>Conv</v>
          </cell>
          <cell r="L10238">
            <v>467605.73</v>
          </cell>
          <cell r="M10238" t="str">
            <v>Owner-Occupied</v>
          </cell>
          <cell r="N10238">
            <v>0</v>
          </cell>
          <cell r="O10238">
            <v>43831</v>
          </cell>
          <cell r="P10238" t="str">
            <v>Current</v>
          </cell>
        </row>
        <row r="10239">
          <cell r="B10239">
            <v>41716</v>
          </cell>
          <cell r="C10239">
            <v>34</v>
          </cell>
          <cell r="D10239" t="str">
            <v>ON</v>
          </cell>
          <cell r="E10239" t="str">
            <v>Purchase</v>
          </cell>
          <cell r="F10239" t="str">
            <v>ARM</v>
          </cell>
          <cell r="I10239">
            <v>33.409999999999997</v>
          </cell>
          <cell r="J10239">
            <v>18.09</v>
          </cell>
          <cell r="K10239" t="str">
            <v>HiRatio</v>
          </cell>
          <cell r="L10239">
            <v>0</v>
          </cell>
          <cell r="M10239" t="str">
            <v>Second Home</v>
          </cell>
          <cell r="N10239">
            <v>4</v>
          </cell>
          <cell r="O10239">
            <v>42626</v>
          </cell>
          <cell r="P10239" t="str">
            <v>Current</v>
          </cell>
        </row>
        <row r="10240">
          <cell r="B10240">
            <v>41106</v>
          </cell>
          <cell r="C10240">
            <v>54</v>
          </cell>
          <cell r="D10240" t="str">
            <v>AB</v>
          </cell>
          <cell r="E10240" t="str">
            <v>Purchase</v>
          </cell>
          <cell r="F10240" t="str">
            <v>Fixed</v>
          </cell>
          <cell r="I10240">
            <v>27.8</v>
          </cell>
          <cell r="J10240">
            <v>15</v>
          </cell>
          <cell r="K10240" t="str">
            <v>Conv</v>
          </cell>
          <cell r="L10240">
            <v>385001.82</v>
          </cell>
          <cell r="M10240" t="str">
            <v>Owner-Occupied</v>
          </cell>
          <cell r="N10240">
            <v>0</v>
          </cell>
          <cell r="O10240">
            <v>43831</v>
          </cell>
          <cell r="P10240" t="str">
            <v>Current</v>
          </cell>
        </row>
        <row r="10241">
          <cell r="B10241">
            <v>41877</v>
          </cell>
          <cell r="C10241">
            <v>29</v>
          </cell>
          <cell r="D10241" t="str">
            <v>ON</v>
          </cell>
          <cell r="E10241" t="str">
            <v>Purchase</v>
          </cell>
          <cell r="F10241" t="str">
            <v>ARM</v>
          </cell>
          <cell r="I10241">
            <v>29.71</v>
          </cell>
          <cell r="J10241">
            <v>25.87</v>
          </cell>
          <cell r="K10241" t="str">
            <v>HiRatio</v>
          </cell>
          <cell r="L10241">
            <v>366839.33</v>
          </cell>
          <cell r="M10241" t="str">
            <v>Owner-Occupied</v>
          </cell>
          <cell r="N10241">
            <v>0</v>
          </cell>
          <cell r="O10241">
            <v>43831</v>
          </cell>
          <cell r="P10241" t="str">
            <v>Current</v>
          </cell>
        </row>
        <row r="10242">
          <cell r="B10242">
            <v>42151</v>
          </cell>
          <cell r="C10242">
            <v>20</v>
          </cell>
          <cell r="D10242" t="str">
            <v>MB</v>
          </cell>
          <cell r="E10242" t="str">
            <v>Refinance External</v>
          </cell>
          <cell r="F10242" t="str">
            <v>ARM</v>
          </cell>
          <cell r="I10242">
            <v>37.26</v>
          </cell>
          <cell r="J10242">
            <v>13.07</v>
          </cell>
          <cell r="K10242" t="str">
            <v>Conv</v>
          </cell>
          <cell r="L10242">
            <v>260064.14</v>
          </cell>
          <cell r="M10242" t="str">
            <v>Owner-Occupied</v>
          </cell>
          <cell r="N10242">
            <v>0</v>
          </cell>
          <cell r="O10242">
            <v>43831</v>
          </cell>
          <cell r="P10242" t="str">
            <v>Current</v>
          </cell>
        </row>
        <row r="10243">
          <cell r="B10243">
            <v>41684</v>
          </cell>
          <cell r="C10243">
            <v>35</v>
          </cell>
          <cell r="D10243" t="str">
            <v>AB</v>
          </cell>
          <cell r="E10243" t="str">
            <v>Purchase</v>
          </cell>
          <cell r="F10243" t="str">
            <v>Fixed</v>
          </cell>
          <cell r="I10243">
            <v>37.85</v>
          </cell>
          <cell r="J10243">
            <v>37.590000000000003</v>
          </cell>
          <cell r="K10243" t="str">
            <v>HiRatio</v>
          </cell>
          <cell r="L10243">
            <v>289174.08</v>
          </cell>
          <cell r="M10243" t="str">
            <v>Owner-Occupied</v>
          </cell>
          <cell r="N10243">
            <v>0</v>
          </cell>
          <cell r="O10243">
            <v>43831</v>
          </cell>
          <cell r="P10243" t="str">
            <v>Current</v>
          </cell>
        </row>
        <row r="10244">
          <cell r="B10244">
            <v>42384</v>
          </cell>
          <cell r="C10244">
            <v>12</v>
          </cell>
          <cell r="D10244" t="str">
            <v>ON</v>
          </cell>
          <cell r="E10244" t="str">
            <v>Purchase</v>
          </cell>
          <cell r="F10244" t="str">
            <v>ARM</v>
          </cell>
          <cell r="I10244">
            <v>26.71</v>
          </cell>
          <cell r="J10244">
            <v>26.52</v>
          </cell>
          <cell r="K10244" t="str">
            <v>Conv</v>
          </cell>
          <cell r="L10244">
            <v>144514.96</v>
          </cell>
          <cell r="M10244" t="str">
            <v>Owner-Occupied</v>
          </cell>
          <cell r="N10244">
            <v>0</v>
          </cell>
          <cell r="O10244">
            <v>43831</v>
          </cell>
          <cell r="P10244" t="str">
            <v>Current</v>
          </cell>
        </row>
        <row r="10245">
          <cell r="B10245">
            <v>42342</v>
          </cell>
          <cell r="C10245">
            <v>13</v>
          </cell>
          <cell r="D10245" t="str">
            <v>AB</v>
          </cell>
          <cell r="E10245" t="str">
            <v>Refinance External</v>
          </cell>
          <cell r="F10245" t="str">
            <v>Fixed</v>
          </cell>
          <cell r="I10245">
            <v>38.54</v>
          </cell>
          <cell r="J10245">
            <v>18.54</v>
          </cell>
          <cell r="K10245" t="str">
            <v>Conv</v>
          </cell>
          <cell r="L10245">
            <v>0</v>
          </cell>
          <cell r="M10245" t="str">
            <v>Owner-Occupied</v>
          </cell>
          <cell r="N10245">
            <v>4</v>
          </cell>
          <cell r="O10245">
            <v>42656</v>
          </cell>
          <cell r="P10245" t="str">
            <v>Current</v>
          </cell>
        </row>
        <row r="10246">
          <cell r="B10246">
            <v>42179</v>
          </cell>
          <cell r="C10246">
            <v>19</v>
          </cell>
          <cell r="D10246" t="str">
            <v>ON</v>
          </cell>
          <cell r="E10246" t="str">
            <v>Purchase</v>
          </cell>
          <cell r="F10246" t="str">
            <v>Fixed</v>
          </cell>
          <cell r="I10246">
            <v>41.82</v>
          </cell>
          <cell r="J10246">
            <v>38.270000000000003</v>
          </cell>
          <cell r="K10246" t="str">
            <v>HiRatio</v>
          </cell>
          <cell r="L10246">
            <v>446233.11</v>
          </cell>
          <cell r="M10246" t="str">
            <v>Owner-Occupied</v>
          </cell>
          <cell r="N10246">
            <v>0</v>
          </cell>
          <cell r="O10246">
            <v>43831</v>
          </cell>
          <cell r="P10246" t="str">
            <v>Current</v>
          </cell>
        </row>
        <row r="10247">
          <cell r="B10247">
            <v>42578</v>
          </cell>
          <cell r="C10247">
            <v>6</v>
          </cell>
          <cell r="D10247" t="str">
            <v>BC</v>
          </cell>
          <cell r="E10247" t="str">
            <v>Purchase</v>
          </cell>
          <cell r="F10247" t="str">
            <v>ARM</v>
          </cell>
          <cell r="I10247">
            <v>11.67</v>
          </cell>
          <cell r="J10247">
            <v>11.36</v>
          </cell>
          <cell r="K10247" t="str">
            <v>Conv</v>
          </cell>
          <cell r="L10247">
            <v>107319.47</v>
          </cell>
          <cell r="M10247" t="str">
            <v>Owner-Occupied</v>
          </cell>
          <cell r="N10247">
            <v>0</v>
          </cell>
          <cell r="O10247">
            <v>43831</v>
          </cell>
          <cell r="P10247" t="str">
            <v>Current</v>
          </cell>
        </row>
        <row r="10248">
          <cell r="B10248">
            <v>42177</v>
          </cell>
          <cell r="C10248">
            <v>19</v>
          </cell>
          <cell r="D10248" t="str">
            <v>SK</v>
          </cell>
          <cell r="E10248" t="str">
            <v>Transfer</v>
          </cell>
          <cell r="F10248" t="str">
            <v>ARM</v>
          </cell>
          <cell r="I10248">
            <v>17.010000000000002</v>
          </cell>
          <cell r="J10248">
            <v>16.88</v>
          </cell>
          <cell r="K10248" t="str">
            <v>Conv</v>
          </cell>
          <cell r="L10248">
            <v>187212.91</v>
          </cell>
          <cell r="M10248" t="str">
            <v>Owner-Occupied</v>
          </cell>
          <cell r="N10248">
            <v>0</v>
          </cell>
          <cell r="O10248">
            <v>43831</v>
          </cell>
          <cell r="P10248" t="str">
            <v>Current</v>
          </cell>
        </row>
        <row r="10249">
          <cell r="B10249">
            <v>41171</v>
          </cell>
          <cell r="C10249">
            <v>52</v>
          </cell>
          <cell r="D10249" t="str">
            <v>ON</v>
          </cell>
          <cell r="E10249" t="str">
            <v>Purchase</v>
          </cell>
          <cell r="F10249" t="str">
            <v>Fixed</v>
          </cell>
          <cell r="I10249">
            <v>42.08</v>
          </cell>
          <cell r="J10249">
            <v>18.73</v>
          </cell>
          <cell r="K10249" t="str">
            <v>Conv</v>
          </cell>
          <cell r="L10249">
            <v>0</v>
          </cell>
          <cell r="M10249" t="str">
            <v>Owner-Occupied</v>
          </cell>
          <cell r="N10249">
            <v>4</v>
          </cell>
          <cell r="O10249">
            <v>41354</v>
          </cell>
          <cell r="P10249" t="str">
            <v>Current</v>
          </cell>
        </row>
        <row r="10250">
          <cell r="B10250">
            <v>41243</v>
          </cell>
          <cell r="C10250">
            <v>50</v>
          </cell>
          <cell r="D10250" t="str">
            <v>AB</v>
          </cell>
          <cell r="E10250" t="str">
            <v>Purchase</v>
          </cell>
          <cell r="F10250" t="str">
            <v>Fixed</v>
          </cell>
          <cell r="I10250">
            <v>30.29</v>
          </cell>
          <cell r="J10250">
            <v>30.16</v>
          </cell>
          <cell r="K10250" t="str">
            <v>HiRatio</v>
          </cell>
          <cell r="L10250">
            <v>267405.33</v>
          </cell>
          <cell r="M10250" t="str">
            <v>Owner-Occupied</v>
          </cell>
          <cell r="N10250">
            <v>0</v>
          </cell>
          <cell r="O10250">
            <v>43831</v>
          </cell>
          <cell r="P10250" t="str">
            <v>Current</v>
          </cell>
        </row>
        <row r="10251">
          <cell r="B10251">
            <v>41449</v>
          </cell>
          <cell r="C10251">
            <v>43</v>
          </cell>
          <cell r="D10251" t="str">
            <v>BC</v>
          </cell>
          <cell r="E10251" t="str">
            <v>Purchase</v>
          </cell>
          <cell r="F10251" t="str">
            <v>Fixed</v>
          </cell>
          <cell r="I10251">
            <v>29.98</v>
          </cell>
          <cell r="J10251">
            <v>21.78</v>
          </cell>
          <cell r="K10251" t="str">
            <v>HiRatio</v>
          </cell>
          <cell r="L10251">
            <v>125755.38</v>
          </cell>
          <cell r="M10251" t="str">
            <v>Owner-Occupied</v>
          </cell>
          <cell r="N10251">
            <v>0</v>
          </cell>
          <cell r="O10251">
            <v>43831</v>
          </cell>
          <cell r="P10251" t="str">
            <v>Current</v>
          </cell>
        </row>
        <row r="10252">
          <cell r="B10252">
            <v>41729</v>
          </cell>
          <cell r="C10252">
            <v>34</v>
          </cell>
          <cell r="D10252" t="str">
            <v>BC</v>
          </cell>
          <cell r="E10252" t="str">
            <v>Purchase</v>
          </cell>
          <cell r="F10252" t="str">
            <v>Fixed</v>
          </cell>
          <cell r="I10252">
            <v>39.200000000000003</v>
          </cell>
          <cell r="J10252">
            <v>22.03</v>
          </cell>
          <cell r="K10252" t="str">
            <v>HiRatio</v>
          </cell>
          <cell r="L10252">
            <v>338216.78</v>
          </cell>
          <cell r="M10252" t="str">
            <v>Owner-Occupied</v>
          </cell>
          <cell r="N10252">
            <v>0</v>
          </cell>
          <cell r="O10252">
            <v>43831</v>
          </cell>
          <cell r="P10252" t="str">
            <v>Current</v>
          </cell>
        </row>
        <row r="10253">
          <cell r="B10253">
            <v>42436</v>
          </cell>
          <cell r="C10253">
            <v>10</v>
          </cell>
          <cell r="D10253" t="str">
            <v>BC</v>
          </cell>
          <cell r="E10253" t="str">
            <v>Refinance External</v>
          </cell>
          <cell r="F10253" t="str">
            <v>Fixed</v>
          </cell>
          <cell r="I10253">
            <v>41.13</v>
          </cell>
          <cell r="J10253">
            <v>30.63</v>
          </cell>
          <cell r="K10253" t="str">
            <v>Conv</v>
          </cell>
          <cell r="L10253">
            <v>366023.26</v>
          </cell>
          <cell r="M10253" t="str">
            <v>Owner-Occupied</v>
          </cell>
          <cell r="N10253">
            <v>0</v>
          </cell>
          <cell r="O10253">
            <v>43831</v>
          </cell>
          <cell r="P10253" t="str">
            <v>Current</v>
          </cell>
        </row>
        <row r="10254">
          <cell r="B10254">
            <v>42145</v>
          </cell>
          <cell r="C10254">
            <v>20</v>
          </cell>
          <cell r="D10254" t="str">
            <v>ON</v>
          </cell>
          <cell r="E10254" t="str">
            <v>Purchase</v>
          </cell>
          <cell r="F10254" t="str">
            <v>Fixed</v>
          </cell>
          <cell r="I10254">
            <v>28.79</v>
          </cell>
          <cell r="J10254">
            <v>23.31</v>
          </cell>
          <cell r="K10254" t="str">
            <v>HiRatio</v>
          </cell>
          <cell r="L10254">
            <v>346264.55</v>
          </cell>
          <cell r="M10254" t="str">
            <v>Owner-Occupied</v>
          </cell>
          <cell r="N10254">
            <v>0</v>
          </cell>
          <cell r="O10254">
            <v>43831</v>
          </cell>
          <cell r="P10254" t="str">
            <v>Current</v>
          </cell>
        </row>
        <row r="10255">
          <cell r="B10255">
            <v>42604</v>
          </cell>
          <cell r="C10255">
            <v>5</v>
          </cell>
          <cell r="D10255" t="str">
            <v>AB</v>
          </cell>
          <cell r="E10255" t="str">
            <v>Purchase</v>
          </cell>
          <cell r="F10255" t="str">
            <v>Fixed</v>
          </cell>
          <cell r="I10255">
            <v>27.78</v>
          </cell>
          <cell r="J10255">
            <v>21.22</v>
          </cell>
          <cell r="K10255" t="str">
            <v>HiRatio</v>
          </cell>
          <cell r="L10255">
            <v>298055.92</v>
          </cell>
          <cell r="M10255" t="str">
            <v>Owner-Occupied</v>
          </cell>
          <cell r="N10255">
            <v>0</v>
          </cell>
          <cell r="O10255">
            <v>43831</v>
          </cell>
          <cell r="P10255" t="str">
            <v>Current</v>
          </cell>
        </row>
        <row r="10256">
          <cell r="B10256">
            <v>41612</v>
          </cell>
          <cell r="C10256">
            <v>37</v>
          </cell>
          <cell r="D10256" t="str">
            <v>ON</v>
          </cell>
          <cell r="E10256" t="str">
            <v>Transfer</v>
          </cell>
          <cell r="F10256" t="str">
            <v>ARM</v>
          </cell>
          <cell r="I10256">
            <v>26.37</v>
          </cell>
          <cell r="J10256">
            <v>20.62</v>
          </cell>
          <cell r="K10256" t="str">
            <v>HiRatio</v>
          </cell>
          <cell r="L10256">
            <v>0</v>
          </cell>
          <cell r="M10256" t="str">
            <v>Owner-Occupied</v>
          </cell>
          <cell r="N10256">
            <v>4</v>
          </cell>
          <cell r="O10256">
            <v>42706</v>
          </cell>
          <cell r="P10256" t="str">
            <v>Current</v>
          </cell>
        </row>
        <row r="10257">
          <cell r="B10257">
            <v>42559</v>
          </cell>
          <cell r="C10257">
            <v>6</v>
          </cell>
          <cell r="D10257" t="str">
            <v>BC</v>
          </cell>
          <cell r="E10257" t="str">
            <v>Refinance External</v>
          </cell>
          <cell r="F10257" t="str">
            <v>Fixed</v>
          </cell>
          <cell r="I10257">
            <v>25.05</v>
          </cell>
          <cell r="J10257">
            <v>18.440000000000001</v>
          </cell>
          <cell r="K10257" t="str">
            <v>Conv</v>
          </cell>
          <cell r="L10257">
            <v>220377.69</v>
          </cell>
          <cell r="M10257" t="str">
            <v>Owner-Occupied</v>
          </cell>
          <cell r="N10257">
            <v>0</v>
          </cell>
          <cell r="O10257">
            <v>43831</v>
          </cell>
          <cell r="P10257" t="str">
            <v>Current</v>
          </cell>
        </row>
        <row r="10258">
          <cell r="B10258">
            <v>41341</v>
          </cell>
          <cell r="C10258">
            <v>46</v>
          </cell>
          <cell r="D10258" t="str">
            <v>ON</v>
          </cell>
          <cell r="E10258" t="str">
            <v>Refinance External</v>
          </cell>
          <cell r="F10258" t="str">
            <v>ARM</v>
          </cell>
          <cell r="I10258">
            <v>32.799999999999997</v>
          </cell>
          <cell r="J10258">
            <v>8.1</v>
          </cell>
          <cell r="K10258" t="str">
            <v>Conv</v>
          </cell>
          <cell r="L10258">
            <v>172610.66</v>
          </cell>
          <cell r="M10258" t="str">
            <v>Rental</v>
          </cell>
          <cell r="N10258">
            <v>0</v>
          </cell>
          <cell r="O10258">
            <v>43831</v>
          </cell>
          <cell r="P10258" t="str">
            <v>Current</v>
          </cell>
        </row>
        <row r="10259">
          <cell r="B10259">
            <v>41347</v>
          </cell>
          <cell r="C10259">
            <v>46</v>
          </cell>
          <cell r="D10259" t="str">
            <v>ON</v>
          </cell>
          <cell r="E10259" t="str">
            <v>Refinance External</v>
          </cell>
          <cell r="F10259" t="str">
            <v>Fixed</v>
          </cell>
          <cell r="I10259">
            <v>37.11</v>
          </cell>
          <cell r="J10259">
            <v>19.100000000000001</v>
          </cell>
          <cell r="K10259" t="str">
            <v>Conv</v>
          </cell>
          <cell r="L10259">
            <v>182654.42</v>
          </cell>
          <cell r="M10259" t="str">
            <v>Owner-Occupied</v>
          </cell>
          <cell r="N10259">
            <v>0</v>
          </cell>
          <cell r="O10259">
            <v>43831</v>
          </cell>
          <cell r="P10259" t="str">
            <v>Current</v>
          </cell>
        </row>
        <row r="10260">
          <cell r="B10260">
            <v>42170</v>
          </cell>
          <cell r="C10260">
            <v>19</v>
          </cell>
          <cell r="D10260" t="str">
            <v>BC</v>
          </cell>
          <cell r="E10260" t="str">
            <v>Transfer</v>
          </cell>
          <cell r="F10260" t="str">
            <v>Fixed</v>
          </cell>
          <cell r="I10260">
            <v>31.67</v>
          </cell>
          <cell r="J10260">
            <v>27.81</v>
          </cell>
          <cell r="K10260" t="str">
            <v>Conv</v>
          </cell>
          <cell r="L10260">
            <v>207682.19</v>
          </cell>
          <cell r="M10260" t="str">
            <v>Owner-Occupied</v>
          </cell>
          <cell r="N10260">
            <v>0</v>
          </cell>
          <cell r="O10260">
            <v>43831</v>
          </cell>
          <cell r="P10260" t="str">
            <v>Current</v>
          </cell>
        </row>
        <row r="10261">
          <cell r="B10261">
            <v>42369</v>
          </cell>
          <cell r="C10261">
            <v>13</v>
          </cell>
          <cell r="D10261" t="str">
            <v>ON</v>
          </cell>
          <cell r="E10261" t="str">
            <v>Transfer</v>
          </cell>
          <cell r="F10261" t="str">
            <v>Fixed</v>
          </cell>
          <cell r="I10261">
            <v>38.770000000000003</v>
          </cell>
          <cell r="J10261">
            <v>20.97</v>
          </cell>
          <cell r="K10261" t="str">
            <v>Conv</v>
          </cell>
          <cell r="L10261">
            <v>177300.52</v>
          </cell>
          <cell r="M10261" t="str">
            <v>Owner-Occupied</v>
          </cell>
          <cell r="N10261">
            <v>0</v>
          </cell>
          <cell r="O10261">
            <v>43831</v>
          </cell>
          <cell r="P10261" t="str">
            <v>Current</v>
          </cell>
        </row>
        <row r="10262">
          <cell r="B10262">
            <v>42354</v>
          </cell>
          <cell r="C10262">
            <v>13</v>
          </cell>
          <cell r="D10262" t="str">
            <v>BC</v>
          </cell>
          <cell r="E10262" t="str">
            <v>Purchase</v>
          </cell>
          <cell r="F10262" t="str">
            <v>Fixed</v>
          </cell>
          <cell r="I10262">
            <v>25.17</v>
          </cell>
          <cell r="J10262">
            <v>21.96</v>
          </cell>
          <cell r="K10262" t="str">
            <v>Conv</v>
          </cell>
          <cell r="L10262">
            <v>0</v>
          </cell>
          <cell r="M10262" t="str">
            <v>Owner-Occupied</v>
          </cell>
          <cell r="N10262">
            <v>4</v>
          </cell>
          <cell r="O10262">
            <v>42585</v>
          </cell>
          <cell r="P10262" t="str">
            <v>Current</v>
          </cell>
        </row>
        <row r="10263">
          <cell r="B10263">
            <v>41061</v>
          </cell>
          <cell r="C10263">
            <v>55</v>
          </cell>
          <cell r="D10263" t="str">
            <v>AB</v>
          </cell>
          <cell r="E10263" t="str">
            <v>Purchase</v>
          </cell>
          <cell r="F10263" t="str">
            <v>Fixed</v>
          </cell>
          <cell r="I10263">
            <v>31.25</v>
          </cell>
          <cell r="J10263">
            <v>19.809999999999999</v>
          </cell>
          <cell r="K10263" t="str">
            <v>HiRatio</v>
          </cell>
          <cell r="L10263">
            <v>431826.24</v>
          </cell>
          <cell r="M10263" t="str">
            <v>Owner-Occupied</v>
          </cell>
          <cell r="N10263">
            <v>0</v>
          </cell>
          <cell r="O10263">
            <v>43831</v>
          </cell>
          <cell r="P10263" t="str">
            <v>Current</v>
          </cell>
        </row>
        <row r="10264">
          <cell r="B10264">
            <v>42059</v>
          </cell>
          <cell r="C10264">
            <v>23</v>
          </cell>
          <cell r="D10264" t="str">
            <v>AB</v>
          </cell>
          <cell r="E10264" t="str">
            <v>Purchase</v>
          </cell>
          <cell r="F10264" t="str">
            <v>Fixed</v>
          </cell>
          <cell r="I10264">
            <v>23.29</v>
          </cell>
          <cell r="J10264">
            <v>23.08</v>
          </cell>
          <cell r="K10264" t="str">
            <v>Conv</v>
          </cell>
          <cell r="L10264">
            <v>266865.43</v>
          </cell>
          <cell r="M10264" t="str">
            <v>Owner-Occupied</v>
          </cell>
          <cell r="N10264">
            <v>0</v>
          </cell>
          <cell r="O10264">
            <v>43831</v>
          </cell>
          <cell r="P10264" t="str">
            <v>Current</v>
          </cell>
        </row>
        <row r="10265">
          <cell r="B10265">
            <v>42048</v>
          </cell>
          <cell r="C10265">
            <v>23</v>
          </cell>
          <cell r="D10265" t="str">
            <v>ON</v>
          </cell>
          <cell r="E10265" t="str">
            <v>Purchase</v>
          </cell>
          <cell r="F10265" t="str">
            <v>Fixed</v>
          </cell>
          <cell r="I10265">
            <v>40.43</v>
          </cell>
          <cell r="J10265">
            <v>27.1</v>
          </cell>
          <cell r="K10265" t="str">
            <v>HiRatio</v>
          </cell>
          <cell r="L10265">
            <v>298637.55</v>
          </cell>
          <cell r="M10265" t="str">
            <v>Owner-Occupied</v>
          </cell>
          <cell r="N10265">
            <v>0</v>
          </cell>
          <cell r="O10265">
            <v>43831</v>
          </cell>
          <cell r="P10265" t="str">
            <v>Current</v>
          </cell>
        </row>
        <row r="10266">
          <cell r="B10266">
            <v>42598</v>
          </cell>
          <cell r="C10266">
            <v>5</v>
          </cell>
          <cell r="D10266" t="str">
            <v>AB</v>
          </cell>
          <cell r="E10266" t="str">
            <v>Purchase</v>
          </cell>
          <cell r="F10266" t="str">
            <v>Fixed</v>
          </cell>
          <cell r="I10266">
            <v>26.02</v>
          </cell>
          <cell r="J10266">
            <v>25.61</v>
          </cell>
          <cell r="K10266" t="str">
            <v>HiRatio</v>
          </cell>
          <cell r="L10266">
            <v>345146.9</v>
          </cell>
          <cell r="M10266" t="str">
            <v>Owner-Occupied</v>
          </cell>
          <cell r="N10266">
            <v>0</v>
          </cell>
          <cell r="O10266">
            <v>43831</v>
          </cell>
          <cell r="P10266" t="str">
            <v>Current</v>
          </cell>
        </row>
        <row r="10267">
          <cell r="B10267">
            <v>41884</v>
          </cell>
          <cell r="C10267">
            <v>28</v>
          </cell>
          <cell r="D10267" t="str">
            <v>BC</v>
          </cell>
          <cell r="E10267" t="str">
            <v>Purchase</v>
          </cell>
          <cell r="F10267" t="str">
            <v>ARM</v>
          </cell>
          <cell r="I10267">
            <v>36.51</v>
          </cell>
          <cell r="J10267">
            <v>11.34</v>
          </cell>
          <cell r="K10267" t="str">
            <v>HiRatio</v>
          </cell>
          <cell r="L10267">
            <v>281937.84999999998</v>
          </cell>
          <cell r="M10267" t="str">
            <v>Second Home</v>
          </cell>
          <cell r="N10267">
            <v>0</v>
          </cell>
          <cell r="O10267">
            <v>43831</v>
          </cell>
          <cell r="P10267" t="str">
            <v>Current</v>
          </cell>
        </row>
        <row r="10268">
          <cell r="B10268">
            <v>42524</v>
          </cell>
          <cell r="C10268">
            <v>7</v>
          </cell>
          <cell r="D10268" t="str">
            <v>ON</v>
          </cell>
          <cell r="E10268" t="str">
            <v>Purchase</v>
          </cell>
          <cell r="F10268" t="str">
            <v>Fixed</v>
          </cell>
          <cell r="I10268">
            <v>40</v>
          </cell>
          <cell r="J10268">
            <v>32.47</v>
          </cell>
          <cell r="K10268" t="str">
            <v>Conv</v>
          </cell>
          <cell r="L10268">
            <v>363917.66</v>
          </cell>
          <cell r="M10268" t="str">
            <v>Owner-Occupied</v>
          </cell>
          <cell r="N10268">
            <v>0</v>
          </cell>
          <cell r="O10268">
            <v>43831</v>
          </cell>
          <cell r="P10268" t="str">
            <v>Current</v>
          </cell>
        </row>
        <row r="10269">
          <cell r="B10269">
            <v>41810</v>
          </cell>
          <cell r="C10269">
            <v>31</v>
          </cell>
          <cell r="D10269" t="str">
            <v>ON</v>
          </cell>
          <cell r="E10269" t="str">
            <v>Refinance External</v>
          </cell>
          <cell r="F10269" t="str">
            <v>ARM</v>
          </cell>
          <cell r="I10269">
            <v>30.56</v>
          </cell>
          <cell r="J10269">
            <v>28.62</v>
          </cell>
          <cell r="K10269" t="str">
            <v>Conv</v>
          </cell>
          <cell r="L10269">
            <v>0</v>
          </cell>
          <cell r="M10269" t="str">
            <v>Owner-Occupied</v>
          </cell>
          <cell r="N10269">
            <v>4</v>
          </cell>
          <cell r="O10269">
            <v>42627</v>
          </cell>
          <cell r="P10269" t="str">
            <v>Current</v>
          </cell>
        </row>
        <row r="10270">
          <cell r="B10270">
            <v>42702</v>
          </cell>
          <cell r="C10270">
            <v>2</v>
          </cell>
          <cell r="D10270" t="str">
            <v>AB</v>
          </cell>
          <cell r="E10270" t="str">
            <v>Purchase</v>
          </cell>
          <cell r="F10270" t="str">
            <v>Fixed</v>
          </cell>
          <cell r="I10270">
            <v>18.13</v>
          </cell>
          <cell r="J10270">
            <v>16.36</v>
          </cell>
          <cell r="K10270" t="str">
            <v>Conv</v>
          </cell>
          <cell r="L10270">
            <v>302554.14</v>
          </cell>
          <cell r="M10270" t="str">
            <v>Owner-Occupied</v>
          </cell>
          <cell r="N10270">
            <v>0</v>
          </cell>
          <cell r="O10270">
            <v>43831</v>
          </cell>
          <cell r="P10270" t="str">
            <v>Current</v>
          </cell>
        </row>
        <row r="10271">
          <cell r="B10271">
            <v>42053</v>
          </cell>
          <cell r="C10271">
            <v>23</v>
          </cell>
          <cell r="D10271" t="str">
            <v>ON</v>
          </cell>
          <cell r="E10271" t="str">
            <v>Refinance External</v>
          </cell>
          <cell r="F10271" t="str">
            <v>Fixed</v>
          </cell>
          <cell r="I10271">
            <v>43.44</v>
          </cell>
          <cell r="J10271">
            <v>22.93</v>
          </cell>
          <cell r="K10271" t="str">
            <v>Conv</v>
          </cell>
          <cell r="L10271">
            <v>0</v>
          </cell>
          <cell r="M10271" t="str">
            <v>Owner-Occupied</v>
          </cell>
          <cell r="N10271">
            <v>4</v>
          </cell>
          <cell r="O10271">
            <v>42591</v>
          </cell>
          <cell r="P10271" t="str">
            <v>Current</v>
          </cell>
        </row>
        <row r="10272">
          <cell r="B10272">
            <v>42613</v>
          </cell>
          <cell r="C10272">
            <v>5</v>
          </cell>
          <cell r="D10272" t="str">
            <v>BC</v>
          </cell>
          <cell r="E10272" t="str">
            <v>Purchase</v>
          </cell>
          <cell r="F10272" t="str">
            <v>Fixed</v>
          </cell>
          <cell r="I10272">
            <v>23.16</v>
          </cell>
          <cell r="J10272">
            <v>19.3</v>
          </cell>
          <cell r="K10272" t="str">
            <v>HiRatio</v>
          </cell>
          <cell r="L10272">
            <v>482202.02</v>
          </cell>
          <cell r="M10272" t="str">
            <v>Owner-Occupied</v>
          </cell>
          <cell r="N10272">
            <v>0</v>
          </cell>
          <cell r="O10272">
            <v>43831</v>
          </cell>
          <cell r="P10272" t="str">
            <v>Current</v>
          </cell>
        </row>
        <row r="10273">
          <cell r="B10273">
            <v>42587</v>
          </cell>
          <cell r="C10273">
            <v>5</v>
          </cell>
          <cell r="D10273" t="str">
            <v>AB</v>
          </cell>
          <cell r="E10273" t="str">
            <v>Purchase with Improvements</v>
          </cell>
          <cell r="F10273" t="str">
            <v>Fixed</v>
          </cell>
          <cell r="I10273">
            <v>41.65</v>
          </cell>
          <cell r="J10273">
            <v>31.58</v>
          </cell>
          <cell r="K10273" t="str">
            <v>HiRatio</v>
          </cell>
          <cell r="L10273">
            <v>366424.12</v>
          </cell>
          <cell r="M10273" t="str">
            <v>Owner-Occupied</v>
          </cell>
          <cell r="N10273">
            <v>0</v>
          </cell>
          <cell r="O10273">
            <v>43831</v>
          </cell>
          <cell r="P10273" t="str">
            <v>Current</v>
          </cell>
        </row>
        <row r="10274">
          <cell r="B10274">
            <v>42110</v>
          </cell>
          <cell r="C10274">
            <v>21</v>
          </cell>
          <cell r="D10274" t="str">
            <v>ON</v>
          </cell>
          <cell r="E10274" t="str">
            <v>Refinance External</v>
          </cell>
          <cell r="F10274" t="str">
            <v>ARM</v>
          </cell>
          <cell r="I10274">
            <v>19.7</v>
          </cell>
          <cell r="J10274">
            <v>18.89</v>
          </cell>
          <cell r="K10274" t="str">
            <v>Conv</v>
          </cell>
          <cell r="L10274">
            <v>308902.82</v>
          </cell>
          <cell r="M10274" t="str">
            <v>Owner-Occupied</v>
          </cell>
          <cell r="N10274">
            <v>0</v>
          </cell>
          <cell r="O10274">
            <v>43831</v>
          </cell>
          <cell r="P10274" t="str">
            <v>Current</v>
          </cell>
        </row>
        <row r="10275">
          <cell r="B10275">
            <v>42094</v>
          </cell>
          <cell r="C10275">
            <v>22</v>
          </cell>
          <cell r="D10275" t="str">
            <v>ON</v>
          </cell>
          <cell r="E10275" t="str">
            <v>Refinance External</v>
          </cell>
          <cell r="F10275" t="str">
            <v>ARM</v>
          </cell>
          <cell r="I10275">
            <v>32.299999999999997</v>
          </cell>
          <cell r="J10275">
            <v>22.61</v>
          </cell>
          <cell r="K10275" t="str">
            <v>Conv</v>
          </cell>
          <cell r="L10275">
            <v>320541.62</v>
          </cell>
          <cell r="M10275" t="str">
            <v>Owner-Occupied</v>
          </cell>
          <cell r="N10275">
            <v>0</v>
          </cell>
          <cell r="O10275">
            <v>43831</v>
          </cell>
          <cell r="P10275" t="str">
            <v>Current</v>
          </cell>
        </row>
        <row r="10276">
          <cell r="B10276">
            <v>41547</v>
          </cell>
          <cell r="C10276">
            <v>40</v>
          </cell>
          <cell r="D10276" t="str">
            <v>ON</v>
          </cell>
          <cell r="E10276" t="str">
            <v>Purchase</v>
          </cell>
          <cell r="F10276" t="str">
            <v>ARM</v>
          </cell>
          <cell r="I10276">
            <v>40.61</v>
          </cell>
          <cell r="J10276">
            <v>20.8</v>
          </cell>
          <cell r="K10276" t="str">
            <v>Conv</v>
          </cell>
          <cell r="L10276">
            <v>110527.81</v>
          </cell>
          <cell r="M10276" t="str">
            <v>Owner-Occupied</v>
          </cell>
          <cell r="N10276">
            <v>0</v>
          </cell>
          <cell r="O10276">
            <v>43831</v>
          </cell>
          <cell r="P10276" t="str">
            <v>Current</v>
          </cell>
        </row>
        <row r="10277">
          <cell r="B10277">
            <v>42551</v>
          </cell>
          <cell r="C10277">
            <v>7</v>
          </cell>
          <cell r="D10277" t="str">
            <v>ON</v>
          </cell>
          <cell r="E10277" t="str">
            <v>Refinance External</v>
          </cell>
          <cell r="F10277" t="str">
            <v>ARM</v>
          </cell>
          <cell r="I10277">
            <v>34.69</v>
          </cell>
          <cell r="J10277">
            <v>30.58</v>
          </cell>
          <cell r="K10277" t="str">
            <v>Conv</v>
          </cell>
          <cell r="L10277">
            <v>147392.28</v>
          </cell>
          <cell r="M10277" t="str">
            <v>Owner-Occupied</v>
          </cell>
          <cell r="N10277">
            <v>0</v>
          </cell>
          <cell r="O10277">
            <v>43831</v>
          </cell>
          <cell r="P10277" t="str">
            <v>Current</v>
          </cell>
        </row>
        <row r="10278">
          <cell r="B10278">
            <v>42332</v>
          </cell>
          <cell r="C10278">
            <v>14</v>
          </cell>
          <cell r="D10278" t="str">
            <v>ON</v>
          </cell>
          <cell r="E10278" t="str">
            <v>Purchase</v>
          </cell>
          <cell r="F10278" t="str">
            <v>Fixed</v>
          </cell>
          <cell r="I10278">
            <v>43.11</v>
          </cell>
          <cell r="J10278">
            <v>23.6</v>
          </cell>
          <cell r="K10278" t="str">
            <v>Conv</v>
          </cell>
          <cell r="L10278">
            <v>505107.91</v>
          </cell>
          <cell r="M10278" t="str">
            <v>Owner-Occupied</v>
          </cell>
          <cell r="N10278">
            <v>0</v>
          </cell>
          <cell r="O10278">
            <v>43831</v>
          </cell>
          <cell r="P10278" t="str">
            <v>Current</v>
          </cell>
        </row>
        <row r="10279">
          <cell r="B10279">
            <v>42227</v>
          </cell>
          <cell r="C10279">
            <v>17</v>
          </cell>
          <cell r="D10279" t="str">
            <v>ON</v>
          </cell>
          <cell r="E10279" t="str">
            <v>Purchase</v>
          </cell>
          <cell r="F10279" t="str">
            <v>ARM</v>
          </cell>
          <cell r="I10279">
            <v>27.12</v>
          </cell>
          <cell r="J10279">
            <v>20.02</v>
          </cell>
          <cell r="K10279" t="str">
            <v>Conv</v>
          </cell>
          <cell r="L10279">
            <v>282995.74</v>
          </cell>
          <cell r="M10279" t="str">
            <v>Owner-Occupied</v>
          </cell>
          <cell r="N10279">
            <v>0</v>
          </cell>
          <cell r="O10279">
            <v>43831</v>
          </cell>
          <cell r="P10279" t="str">
            <v>Current</v>
          </cell>
        </row>
        <row r="10280">
          <cell r="B10280">
            <v>42305</v>
          </cell>
          <cell r="C10280">
            <v>15</v>
          </cell>
          <cell r="D10280" t="str">
            <v>ON</v>
          </cell>
          <cell r="E10280" t="str">
            <v>Purchase</v>
          </cell>
          <cell r="F10280" t="str">
            <v>ARM</v>
          </cell>
          <cell r="I10280">
            <v>30.84</v>
          </cell>
          <cell r="J10280">
            <v>26.39</v>
          </cell>
          <cell r="K10280" t="str">
            <v>HiRatio</v>
          </cell>
          <cell r="L10280">
            <v>285639.09000000003</v>
          </cell>
          <cell r="M10280" t="str">
            <v>Owner-Occupied</v>
          </cell>
          <cell r="N10280">
            <v>0</v>
          </cell>
          <cell r="O10280">
            <v>43831</v>
          </cell>
          <cell r="P10280" t="str">
            <v>Current</v>
          </cell>
        </row>
        <row r="10281">
          <cell r="B10281">
            <v>41939</v>
          </cell>
          <cell r="C10281">
            <v>27</v>
          </cell>
          <cell r="D10281" t="str">
            <v>AB</v>
          </cell>
          <cell r="E10281" t="str">
            <v>Portable</v>
          </cell>
          <cell r="F10281" t="str">
            <v>Fixed</v>
          </cell>
          <cell r="I10281">
            <v>27.67</v>
          </cell>
          <cell r="J10281">
            <v>8.81</v>
          </cell>
          <cell r="K10281" t="str">
            <v>Conv</v>
          </cell>
          <cell r="L10281">
            <v>93704.22</v>
          </cell>
          <cell r="M10281" t="str">
            <v>Owner-Occupied</v>
          </cell>
          <cell r="N10281">
            <v>0</v>
          </cell>
          <cell r="O10281">
            <v>43831</v>
          </cell>
          <cell r="P10281" t="str">
            <v>Current</v>
          </cell>
        </row>
        <row r="10282">
          <cell r="B10282">
            <v>41892</v>
          </cell>
          <cell r="C10282">
            <v>28</v>
          </cell>
          <cell r="D10282" t="str">
            <v>ON</v>
          </cell>
          <cell r="E10282" t="str">
            <v>Refinance External</v>
          </cell>
          <cell r="F10282" t="str">
            <v>ARM</v>
          </cell>
          <cell r="I10282">
            <v>30.6</v>
          </cell>
          <cell r="J10282">
            <v>29.45</v>
          </cell>
          <cell r="K10282" t="str">
            <v>Conv</v>
          </cell>
          <cell r="L10282">
            <v>469802.26</v>
          </cell>
          <cell r="M10282" t="str">
            <v>Owner-Occupied</v>
          </cell>
          <cell r="N10282">
            <v>0</v>
          </cell>
          <cell r="O10282">
            <v>43831</v>
          </cell>
          <cell r="P10282" t="str">
            <v>Current</v>
          </cell>
        </row>
        <row r="10283">
          <cell r="B10283">
            <v>41593</v>
          </cell>
          <cell r="C10283">
            <v>38</v>
          </cell>
          <cell r="D10283" t="str">
            <v>AB</v>
          </cell>
          <cell r="E10283" t="str">
            <v>Purchase</v>
          </cell>
          <cell r="F10283" t="str">
            <v>Fixed</v>
          </cell>
          <cell r="I10283">
            <v>42.23</v>
          </cell>
          <cell r="J10283">
            <v>37.880000000000003</v>
          </cell>
          <cell r="K10283" t="str">
            <v>HiRatio</v>
          </cell>
          <cell r="L10283">
            <v>321357.74</v>
          </cell>
          <cell r="M10283" t="str">
            <v>Owner-Occupied</v>
          </cell>
          <cell r="N10283">
            <v>0</v>
          </cell>
          <cell r="O10283">
            <v>43831</v>
          </cell>
          <cell r="P10283" t="str">
            <v>Current</v>
          </cell>
        </row>
        <row r="10284">
          <cell r="B10284">
            <v>41956</v>
          </cell>
          <cell r="C10284">
            <v>26</v>
          </cell>
          <cell r="D10284" t="str">
            <v>ON</v>
          </cell>
          <cell r="E10284" t="str">
            <v>Refinance External</v>
          </cell>
          <cell r="F10284" t="str">
            <v>ARM</v>
          </cell>
          <cell r="I10284">
            <v>22.76</v>
          </cell>
          <cell r="J10284">
            <v>20.16</v>
          </cell>
          <cell r="K10284" t="str">
            <v>Conv</v>
          </cell>
          <cell r="L10284">
            <v>170596.96</v>
          </cell>
          <cell r="M10284" t="str">
            <v>Owner-Occupied</v>
          </cell>
          <cell r="N10284">
            <v>0</v>
          </cell>
          <cell r="O10284">
            <v>43831</v>
          </cell>
          <cell r="P10284" t="str">
            <v>Current</v>
          </cell>
        </row>
        <row r="10285">
          <cell r="B10285">
            <v>42562</v>
          </cell>
          <cell r="C10285">
            <v>6</v>
          </cell>
          <cell r="D10285" t="str">
            <v>BC</v>
          </cell>
          <cell r="E10285" t="str">
            <v>Refinance External</v>
          </cell>
          <cell r="F10285" t="str">
            <v>Fixed</v>
          </cell>
          <cell r="I10285">
            <v>43.5</v>
          </cell>
          <cell r="J10285">
            <v>21.12</v>
          </cell>
          <cell r="K10285" t="str">
            <v>Conv</v>
          </cell>
          <cell r="L10285">
            <v>510596.92</v>
          </cell>
          <cell r="M10285" t="str">
            <v>Owner-Occupied</v>
          </cell>
          <cell r="N10285">
            <v>0</v>
          </cell>
          <cell r="O10285">
            <v>43831</v>
          </cell>
          <cell r="P10285" t="str">
            <v>Current</v>
          </cell>
        </row>
        <row r="10286">
          <cell r="B10286">
            <v>41696</v>
          </cell>
          <cell r="C10286">
            <v>35</v>
          </cell>
          <cell r="D10286" t="str">
            <v>BC</v>
          </cell>
          <cell r="E10286" t="str">
            <v>Purchase</v>
          </cell>
          <cell r="F10286" t="str">
            <v>Fixed</v>
          </cell>
          <cell r="I10286">
            <v>42.34</v>
          </cell>
          <cell r="J10286">
            <v>31.36</v>
          </cell>
          <cell r="K10286" t="str">
            <v>HiRatio</v>
          </cell>
          <cell r="L10286">
            <v>0</v>
          </cell>
          <cell r="M10286" t="str">
            <v>Owner-Occupied</v>
          </cell>
          <cell r="N10286">
            <v>4</v>
          </cell>
          <cell r="O10286">
            <v>42571</v>
          </cell>
          <cell r="P10286" t="str">
            <v>Current</v>
          </cell>
        </row>
        <row r="10287">
          <cell r="B10287">
            <v>42503</v>
          </cell>
          <cell r="C10287">
            <v>8</v>
          </cell>
          <cell r="D10287" t="str">
            <v>ON</v>
          </cell>
          <cell r="E10287" t="str">
            <v>Refinance External</v>
          </cell>
          <cell r="F10287" t="str">
            <v>Fixed</v>
          </cell>
          <cell r="I10287">
            <v>25.85</v>
          </cell>
          <cell r="J10287">
            <v>23.76</v>
          </cell>
          <cell r="K10287" t="str">
            <v>Conv</v>
          </cell>
          <cell r="L10287">
            <v>595767.93000000005</v>
          </cell>
          <cell r="M10287" t="str">
            <v>Owner-Occupied</v>
          </cell>
          <cell r="N10287">
            <v>0</v>
          </cell>
          <cell r="O10287">
            <v>43831</v>
          </cell>
          <cell r="P10287" t="str">
            <v>Current</v>
          </cell>
        </row>
        <row r="10288">
          <cell r="B10288">
            <v>42244</v>
          </cell>
          <cell r="C10288">
            <v>17</v>
          </cell>
          <cell r="D10288" t="str">
            <v>ON</v>
          </cell>
          <cell r="E10288" t="str">
            <v>Refinance External</v>
          </cell>
          <cell r="F10288" t="str">
            <v>ARM</v>
          </cell>
          <cell r="I10288">
            <v>31.26</v>
          </cell>
          <cell r="J10288">
            <v>27.61</v>
          </cell>
          <cell r="K10288" t="str">
            <v>Conv</v>
          </cell>
          <cell r="L10288">
            <v>381908.34</v>
          </cell>
          <cell r="M10288" t="str">
            <v>Owner-Occupied</v>
          </cell>
          <cell r="N10288">
            <v>0</v>
          </cell>
          <cell r="O10288">
            <v>43831</v>
          </cell>
          <cell r="P10288" t="str">
            <v>Current</v>
          </cell>
        </row>
        <row r="10289">
          <cell r="B10289">
            <v>42170</v>
          </cell>
          <cell r="C10289">
            <v>19</v>
          </cell>
          <cell r="D10289" t="str">
            <v>ON</v>
          </cell>
          <cell r="E10289" t="str">
            <v>Purchase</v>
          </cell>
          <cell r="F10289" t="str">
            <v>Fixed</v>
          </cell>
          <cell r="I10289">
            <v>32.14</v>
          </cell>
          <cell r="J10289">
            <v>31.93</v>
          </cell>
          <cell r="K10289" t="str">
            <v>HiRatio</v>
          </cell>
          <cell r="L10289">
            <v>314831.2</v>
          </cell>
          <cell r="M10289" t="str">
            <v>Owner-Occupied</v>
          </cell>
          <cell r="N10289">
            <v>0</v>
          </cell>
          <cell r="O10289">
            <v>43831</v>
          </cell>
          <cell r="P10289" t="str">
            <v>Current</v>
          </cell>
        </row>
        <row r="10290">
          <cell r="B10290">
            <v>42090</v>
          </cell>
          <cell r="C10290">
            <v>22</v>
          </cell>
          <cell r="D10290" t="str">
            <v>AB</v>
          </cell>
          <cell r="E10290" t="str">
            <v>Purchase</v>
          </cell>
          <cell r="F10290" t="str">
            <v>Fixed</v>
          </cell>
          <cell r="I10290">
            <v>38.159999999999997</v>
          </cell>
          <cell r="J10290">
            <v>25.31</v>
          </cell>
          <cell r="K10290" t="str">
            <v>HiRatio</v>
          </cell>
          <cell r="L10290">
            <v>382727.76</v>
          </cell>
          <cell r="M10290" t="str">
            <v>Owner-Occupied</v>
          </cell>
          <cell r="N10290">
            <v>0</v>
          </cell>
          <cell r="O10290">
            <v>43831</v>
          </cell>
          <cell r="P10290" t="str">
            <v>Current</v>
          </cell>
        </row>
        <row r="10291">
          <cell r="B10291">
            <v>41138</v>
          </cell>
          <cell r="C10291">
            <v>53</v>
          </cell>
          <cell r="D10291" t="str">
            <v>ON</v>
          </cell>
          <cell r="E10291" t="str">
            <v>Purchase</v>
          </cell>
          <cell r="F10291" t="str">
            <v>Fixed</v>
          </cell>
          <cell r="I10291">
            <v>38.83</v>
          </cell>
          <cell r="J10291">
            <v>21.28</v>
          </cell>
          <cell r="K10291" t="str">
            <v>Conv</v>
          </cell>
          <cell r="L10291">
            <v>0</v>
          </cell>
          <cell r="M10291" t="str">
            <v>Second Home</v>
          </cell>
          <cell r="N10291">
            <v>4</v>
          </cell>
          <cell r="O10291">
            <v>42724</v>
          </cell>
          <cell r="P10291" t="str">
            <v>Current</v>
          </cell>
        </row>
        <row r="10292">
          <cell r="B10292">
            <v>42060</v>
          </cell>
          <cell r="C10292">
            <v>23</v>
          </cell>
          <cell r="D10292" t="str">
            <v>ON</v>
          </cell>
          <cell r="E10292" t="str">
            <v>Refinance External</v>
          </cell>
          <cell r="F10292" t="str">
            <v>Fixed</v>
          </cell>
          <cell r="I10292">
            <v>33.1</v>
          </cell>
          <cell r="J10292">
            <v>28.7</v>
          </cell>
          <cell r="K10292" t="str">
            <v>Conv</v>
          </cell>
          <cell r="L10292">
            <v>203898.7</v>
          </cell>
          <cell r="M10292" t="str">
            <v>Owner-Occupied</v>
          </cell>
          <cell r="N10292">
            <v>0</v>
          </cell>
          <cell r="O10292">
            <v>43831</v>
          </cell>
          <cell r="P10292" t="str">
            <v>Current</v>
          </cell>
        </row>
        <row r="10293">
          <cell r="B10293">
            <v>41283</v>
          </cell>
          <cell r="C10293">
            <v>48</v>
          </cell>
          <cell r="D10293" t="str">
            <v>ON</v>
          </cell>
          <cell r="E10293" t="str">
            <v>Purchase</v>
          </cell>
          <cell r="F10293" t="str">
            <v>Fixed</v>
          </cell>
          <cell r="I10293">
            <v>31.38</v>
          </cell>
          <cell r="J10293">
            <v>19.899999999999999</v>
          </cell>
          <cell r="K10293" t="str">
            <v>HiRatio</v>
          </cell>
          <cell r="L10293">
            <v>0</v>
          </cell>
          <cell r="M10293" t="str">
            <v>Owner-Occupied</v>
          </cell>
          <cell r="N10293">
            <v>4</v>
          </cell>
          <cell r="O10293">
            <v>42423</v>
          </cell>
          <cell r="P10293" t="str">
            <v>Current</v>
          </cell>
        </row>
        <row r="10294">
          <cell r="B10294">
            <v>41929</v>
          </cell>
          <cell r="C10294">
            <v>27</v>
          </cell>
          <cell r="D10294" t="str">
            <v>AB</v>
          </cell>
          <cell r="E10294" t="str">
            <v>Purchase</v>
          </cell>
          <cell r="F10294" t="str">
            <v>Fixed</v>
          </cell>
          <cell r="I10294">
            <v>35.89</v>
          </cell>
          <cell r="J10294">
            <v>35.89</v>
          </cell>
          <cell r="K10294" t="str">
            <v>HiRatio</v>
          </cell>
          <cell r="L10294">
            <v>278057.14</v>
          </cell>
          <cell r="M10294" t="str">
            <v>Owner-Occupied</v>
          </cell>
          <cell r="N10294">
            <v>0</v>
          </cell>
          <cell r="O10294">
            <v>43831</v>
          </cell>
          <cell r="P10294" t="str">
            <v>Current</v>
          </cell>
        </row>
        <row r="10295">
          <cell r="B10295">
            <v>41089</v>
          </cell>
          <cell r="C10295">
            <v>55</v>
          </cell>
          <cell r="D10295" t="str">
            <v>BC</v>
          </cell>
          <cell r="E10295" t="str">
            <v>Purchase</v>
          </cell>
          <cell r="F10295" t="str">
            <v>Fixed</v>
          </cell>
          <cell r="I10295">
            <v>40.369999999999997</v>
          </cell>
          <cell r="J10295">
            <v>53.02</v>
          </cell>
          <cell r="K10295" t="str">
            <v>Conv</v>
          </cell>
          <cell r="L10295">
            <v>0</v>
          </cell>
          <cell r="M10295" t="str">
            <v>Owner-Occupied</v>
          </cell>
          <cell r="N10295">
            <v>4</v>
          </cell>
          <cell r="O10295">
            <v>41701</v>
          </cell>
          <cell r="P10295" t="str">
            <v>Current</v>
          </cell>
        </row>
        <row r="10296">
          <cell r="B10296">
            <v>41850</v>
          </cell>
          <cell r="C10296">
            <v>30</v>
          </cell>
          <cell r="D10296" t="str">
            <v>ON</v>
          </cell>
          <cell r="E10296" t="str">
            <v>Purchase</v>
          </cell>
          <cell r="F10296" t="str">
            <v>ARM</v>
          </cell>
          <cell r="I10296">
            <v>26.82</v>
          </cell>
          <cell r="J10296">
            <v>9.26</v>
          </cell>
          <cell r="K10296" t="str">
            <v>HiRatio</v>
          </cell>
          <cell r="L10296">
            <v>200717.95</v>
          </cell>
          <cell r="M10296" t="str">
            <v>Second Home</v>
          </cell>
          <cell r="N10296">
            <v>0</v>
          </cell>
          <cell r="O10296">
            <v>43831</v>
          </cell>
          <cell r="P10296" t="str">
            <v>Current</v>
          </cell>
        </row>
        <row r="10297">
          <cell r="B10297">
            <v>42173</v>
          </cell>
          <cell r="C10297">
            <v>19</v>
          </cell>
          <cell r="D10297" t="str">
            <v>ON</v>
          </cell>
          <cell r="E10297" t="str">
            <v>Purchase</v>
          </cell>
          <cell r="F10297" t="str">
            <v>ARM</v>
          </cell>
          <cell r="I10297">
            <v>17.690000000000001</v>
          </cell>
          <cell r="J10297">
            <v>16.2</v>
          </cell>
          <cell r="K10297" t="str">
            <v>HiRatio</v>
          </cell>
          <cell r="L10297">
            <v>291575.25</v>
          </cell>
          <cell r="M10297" t="str">
            <v>Owner-Occupied</v>
          </cell>
          <cell r="N10297">
            <v>0</v>
          </cell>
          <cell r="O10297">
            <v>43831</v>
          </cell>
          <cell r="P10297" t="str">
            <v>Current</v>
          </cell>
        </row>
        <row r="10298">
          <cell r="B10298">
            <v>41179</v>
          </cell>
          <cell r="C10298">
            <v>52</v>
          </cell>
          <cell r="D10298" t="str">
            <v>ON</v>
          </cell>
          <cell r="E10298" t="str">
            <v>Purchase</v>
          </cell>
          <cell r="F10298" t="str">
            <v>Fixed</v>
          </cell>
          <cell r="I10298">
            <v>40.19</v>
          </cell>
          <cell r="J10298">
            <v>18.649999999999999</v>
          </cell>
          <cell r="K10298" t="str">
            <v>HiRatio</v>
          </cell>
          <cell r="L10298">
            <v>185284.71</v>
          </cell>
          <cell r="M10298" t="str">
            <v>Owner-Occupied</v>
          </cell>
          <cell r="N10298">
            <v>0</v>
          </cell>
          <cell r="O10298">
            <v>43831</v>
          </cell>
          <cell r="P10298" t="str">
            <v>Current</v>
          </cell>
        </row>
        <row r="10299">
          <cell r="B10299">
            <v>42649</v>
          </cell>
          <cell r="C10299">
            <v>3</v>
          </cell>
          <cell r="D10299" t="str">
            <v>AB</v>
          </cell>
          <cell r="E10299" t="str">
            <v>Purchase</v>
          </cell>
          <cell r="F10299" t="str">
            <v>Fixed</v>
          </cell>
          <cell r="I10299">
            <v>20.62</v>
          </cell>
          <cell r="J10299">
            <v>18.11</v>
          </cell>
          <cell r="K10299" t="str">
            <v>Conv</v>
          </cell>
          <cell r="L10299">
            <v>130635.59</v>
          </cell>
          <cell r="M10299" t="str">
            <v>Owner-Occupied</v>
          </cell>
          <cell r="N10299">
            <v>0</v>
          </cell>
          <cell r="O10299">
            <v>43831</v>
          </cell>
          <cell r="P10299" t="str">
            <v>Current</v>
          </cell>
        </row>
        <row r="10300">
          <cell r="B10300">
            <v>41800</v>
          </cell>
          <cell r="C10300">
            <v>31</v>
          </cell>
          <cell r="D10300" t="str">
            <v>ON</v>
          </cell>
          <cell r="E10300" t="str">
            <v>Refinance External</v>
          </cell>
          <cell r="F10300" t="str">
            <v>ARM</v>
          </cell>
          <cell r="I10300">
            <v>36.83</v>
          </cell>
          <cell r="J10300">
            <v>10.99</v>
          </cell>
          <cell r="K10300" t="str">
            <v>Conv</v>
          </cell>
          <cell r="L10300">
            <v>0</v>
          </cell>
          <cell r="M10300" t="str">
            <v>Rental</v>
          </cell>
          <cell r="N10300">
            <v>4</v>
          </cell>
          <cell r="O10300">
            <v>42558</v>
          </cell>
          <cell r="P10300" t="str">
            <v>Current</v>
          </cell>
        </row>
        <row r="10301">
          <cell r="B10301">
            <v>42565</v>
          </cell>
          <cell r="C10301">
            <v>6</v>
          </cell>
          <cell r="D10301" t="str">
            <v>BC</v>
          </cell>
          <cell r="E10301" t="str">
            <v>Purchase</v>
          </cell>
          <cell r="F10301" t="str">
            <v>Fixed</v>
          </cell>
          <cell r="I10301">
            <v>41.22</v>
          </cell>
          <cell r="J10301">
            <v>16.32</v>
          </cell>
          <cell r="K10301" t="str">
            <v>HiRatio</v>
          </cell>
          <cell r="L10301">
            <v>280290.88</v>
          </cell>
          <cell r="M10301" t="str">
            <v>Owner-Occupied</v>
          </cell>
          <cell r="N10301">
            <v>0</v>
          </cell>
          <cell r="O10301">
            <v>43831</v>
          </cell>
          <cell r="P10301" t="str">
            <v>Current</v>
          </cell>
        </row>
        <row r="10302">
          <cell r="B10302">
            <v>42124</v>
          </cell>
          <cell r="C10302">
            <v>21</v>
          </cell>
          <cell r="D10302" t="str">
            <v>ON</v>
          </cell>
          <cell r="E10302" t="str">
            <v>Purchase</v>
          </cell>
          <cell r="F10302" t="str">
            <v>ARM</v>
          </cell>
          <cell r="I10302">
            <v>23.29</v>
          </cell>
          <cell r="J10302">
            <v>22.87</v>
          </cell>
          <cell r="K10302" t="str">
            <v>Conv</v>
          </cell>
          <cell r="L10302">
            <v>577836.69999999995</v>
          </cell>
          <cell r="M10302" t="str">
            <v>Owner-Occupied</v>
          </cell>
          <cell r="N10302">
            <v>0</v>
          </cell>
          <cell r="O10302">
            <v>43831</v>
          </cell>
          <cell r="P10302" t="str">
            <v>Current</v>
          </cell>
        </row>
        <row r="10303">
          <cell r="B10303">
            <v>41096</v>
          </cell>
          <cell r="C10303">
            <v>54</v>
          </cell>
          <cell r="D10303" t="str">
            <v>ON</v>
          </cell>
          <cell r="E10303" t="str">
            <v>Purchase</v>
          </cell>
          <cell r="F10303" t="str">
            <v>ARM</v>
          </cell>
          <cell r="I10303">
            <v>33.72</v>
          </cell>
          <cell r="J10303">
            <v>33.520000000000003</v>
          </cell>
          <cell r="K10303" t="str">
            <v>HiRatio</v>
          </cell>
          <cell r="L10303">
            <v>294888.84999999998</v>
          </cell>
          <cell r="M10303" t="str">
            <v>Owner-Occupied</v>
          </cell>
          <cell r="N10303">
            <v>0</v>
          </cell>
          <cell r="O10303">
            <v>43831</v>
          </cell>
          <cell r="P10303" t="str">
            <v>Current</v>
          </cell>
        </row>
        <row r="10304">
          <cell r="B10304">
            <v>41879</v>
          </cell>
          <cell r="C10304">
            <v>29</v>
          </cell>
          <cell r="D10304" t="str">
            <v>BC</v>
          </cell>
          <cell r="E10304" t="str">
            <v>Purchase</v>
          </cell>
          <cell r="F10304" t="str">
            <v>Fixed</v>
          </cell>
          <cell r="I10304">
            <v>39.35</v>
          </cell>
          <cell r="J10304">
            <v>30.15</v>
          </cell>
          <cell r="K10304" t="str">
            <v>HiRatio</v>
          </cell>
          <cell r="L10304">
            <v>418424.75</v>
          </cell>
          <cell r="M10304" t="str">
            <v>Owner-Occupied</v>
          </cell>
          <cell r="N10304">
            <v>0</v>
          </cell>
          <cell r="O10304">
            <v>43831</v>
          </cell>
          <cell r="P10304" t="str">
            <v>Current</v>
          </cell>
        </row>
        <row r="10305">
          <cell r="B10305">
            <v>42468</v>
          </cell>
          <cell r="C10305">
            <v>9</v>
          </cell>
          <cell r="D10305" t="str">
            <v>BC</v>
          </cell>
          <cell r="E10305" t="str">
            <v>Purchase</v>
          </cell>
          <cell r="F10305" t="str">
            <v>Fixed</v>
          </cell>
          <cell r="I10305">
            <v>38.76</v>
          </cell>
          <cell r="J10305">
            <v>37.18</v>
          </cell>
          <cell r="K10305" t="str">
            <v>Conv</v>
          </cell>
          <cell r="L10305">
            <v>156111.70000000001</v>
          </cell>
          <cell r="M10305" t="str">
            <v>Owner-Occupied</v>
          </cell>
          <cell r="N10305">
            <v>0</v>
          </cell>
          <cell r="O10305">
            <v>43831</v>
          </cell>
          <cell r="P10305" t="str">
            <v>Current</v>
          </cell>
        </row>
        <row r="10306">
          <cell r="B10306">
            <v>42243</v>
          </cell>
          <cell r="C10306">
            <v>17</v>
          </cell>
          <cell r="D10306" t="str">
            <v>ON</v>
          </cell>
          <cell r="E10306" t="str">
            <v>Purchase</v>
          </cell>
          <cell r="F10306" t="str">
            <v>Fixed</v>
          </cell>
          <cell r="I10306">
            <v>37.24</v>
          </cell>
          <cell r="J10306">
            <v>30.53</v>
          </cell>
          <cell r="K10306" t="str">
            <v>Conv</v>
          </cell>
          <cell r="L10306">
            <v>470639.18</v>
          </cell>
          <cell r="M10306" t="str">
            <v>Owner-Occupied</v>
          </cell>
          <cell r="N10306">
            <v>0</v>
          </cell>
          <cell r="O10306">
            <v>43831</v>
          </cell>
          <cell r="P10306" t="str">
            <v>Current</v>
          </cell>
        </row>
        <row r="10307">
          <cell r="B10307">
            <v>41579</v>
          </cell>
          <cell r="C10307">
            <v>38</v>
          </cell>
          <cell r="D10307" t="str">
            <v>BC</v>
          </cell>
          <cell r="E10307" t="str">
            <v>Purchase</v>
          </cell>
          <cell r="F10307" t="str">
            <v>Fixed</v>
          </cell>
          <cell r="I10307">
            <v>40.81</v>
          </cell>
          <cell r="J10307">
            <v>25.95</v>
          </cell>
          <cell r="K10307" t="str">
            <v>HiRatio</v>
          </cell>
          <cell r="L10307">
            <v>313130.42</v>
          </cell>
          <cell r="M10307" t="str">
            <v>Owner-Occupied</v>
          </cell>
          <cell r="N10307">
            <v>0</v>
          </cell>
          <cell r="O10307">
            <v>43831</v>
          </cell>
          <cell r="P10307" t="str">
            <v>Current</v>
          </cell>
        </row>
        <row r="10308">
          <cell r="B10308">
            <v>42339</v>
          </cell>
          <cell r="C10308">
            <v>13</v>
          </cell>
          <cell r="D10308" t="str">
            <v>ON</v>
          </cell>
          <cell r="E10308" t="str">
            <v>Purchase</v>
          </cell>
          <cell r="F10308" t="str">
            <v>ARM</v>
          </cell>
          <cell r="I10308">
            <v>39.19</v>
          </cell>
          <cell r="J10308">
            <v>7.55</v>
          </cell>
          <cell r="K10308" t="str">
            <v>Conv</v>
          </cell>
          <cell r="L10308">
            <v>134995.37</v>
          </cell>
          <cell r="M10308" t="str">
            <v>Second Home</v>
          </cell>
          <cell r="N10308">
            <v>0</v>
          </cell>
          <cell r="O10308">
            <v>43831</v>
          </cell>
          <cell r="P10308" t="str">
            <v>Current</v>
          </cell>
        </row>
        <row r="10309">
          <cell r="B10309">
            <v>41912</v>
          </cell>
          <cell r="C10309">
            <v>28</v>
          </cell>
          <cell r="D10309" t="str">
            <v>ON</v>
          </cell>
          <cell r="E10309" t="str">
            <v>Purchase</v>
          </cell>
          <cell r="F10309" t="str">
            <v>ARM</v>
          </cell>
          <cell r="I10309">
            <v>27.74</v>
          </cell>
          <cell r="J10309">
            <v>21.42</v>
          </cell>
          <cell r="K10309" t="str">
            <v>HiRatio</v>
          </cell>
          <cell r="L10309">
            <v>462005.1</v>
          </cell>
          <cell r="M10309" t="str">
            <v>Owner-Occupied</v>
          </cell>
          <cell r="N10309">
            <v>0</v>
          </cell>
          <cell r="O10309">
            <v>43831</v>
          </cell>
          <cell r="P10309" t="str">
            <v>Current</v>
          </cell>
        </row>
        <row r="10310">
          <cell r="B10310">
            <v>42138</v>
          </cell>
          <cell r="C10310">
            <v>20</v>
          </cell>
          <cell r="D10310" t="str">
            <v>BC</v>
          </cell>
          <cell r="E10310" t="str">
            <v>Refinance External</v>
          </cell>
          <cell r="F10310" t="str">
            <v>ARM</v>
          </cell>
          <cell r="I10310">
            <v>29.94</v>
          </cell>
          <cell r="J10310">
            <v>16.07</v>
          </cell>
          <cell r="K10310" t="str">
            <v>Conv</v>
          </cell>
          <cell r="L10310">
            <v>0</v>
          </cell>
          <cell r="M10310" t="str">
            <v>Second Home</v>
          </cell>
          <cell r="N10310">
            <v>4</v>
          </cell>
          <cell r="O10310">
            <v>42606</v>
          </cell>
          <cell r="P10310" t="str">
            <v>Current</v>
          </cell>
        </row>
        <row r="10311">
          <cell r="B10311">
            <v>42424</v>
          </cell>
          <cell r="C10311">
            <v>11</v>
          </cell>
          <cell r="D10311" t="str">
            <v>BC</v>
          </cell>
          <cell r="E10311" t="str">
            <v>Purchase</v>
          </cell>
          <cell r="F10311" t="str">
            <v>Fixed</v>
          </cell>
          <cell r="I10311">
            <v>29.5</v>
          </cell>
          <cell r="J10311">
            <v>27.32</v>
          </cell>
          <cell r="K10311" t="str">
            <v>Conv</v>
          </cell>
          <cell r="L10311">
            <v>0</v>
          </cell>
          <cell r="M10311" t="str">
            <v>Owner-Occupied</v>
          </cell>
          <cell r="N10311">
            <v>4</v>
          </cell>
          <cell r="O10311">
            <v>42537</v>
          </cell>
          <cell r="P10311" t="str">
            <v>Current</v>
          </cell>
        </row>
        <row r="10312">
          <cell r="B10312">
            <v>42214</v>
          </cell>
          <cell r="C10312">
            <v>18</v>
          </cell>
          <cell r="D10312" t="str">
            <v>ON</v>
          </cell>
          <cell r="E10312" t="str">
            <v>Purchase</v>
          </cell>
          <cell r="F10312" t="str">
            <v>Fixed</v>
          </cell>
          <cell r="I10312">
            <v>39.67</v>
          </cell>
          <cell r="J10312">
            <v>23.23</v>
          </cell>
          <cell r="K10312" t="str">
            <v>Conv</v>
          </cell>
          <cell r="L10312">
            <v>110383.31</v>
          </cell>
          <cell r="M10312" t="str">
            <v>Owner-Occupied</v>
          </cell>
          <cell r="N10312">
            <v>0</v>
          </cell>
          <cell r="O10312">
            <v>43831</v>
          </cell>
          <cell r="P10312" t="str">
            <v>Current</v>
          </cell>
        </row>
        <row r="10313">
          <cell r="B10313">
            <v>41794</v>
          </cell>
          <cell r="C10313">
            <v>31</v>
          </cell>
          <cell r="D10313" t="str">
            <v>ON</v>
          </cell>
          <cell r="E10313" t="str">
            <v>Purchase</v>
          </cell>
          <cell r="F10313" t="str">
            <v>ARM</v>
          </cell>
          <cell r="I10313">
            <v>37.93</v>
          </cell>
          <cell r="J10313">
            <v>11.95</v>
          </cell>
          <cell r="K10313" t="str">
            <v>HiRatio</v>
          </cell>
          <cell r="L10313">
            <v>197619.9</v>
          </cell>
          <cell r="M10313" t="str">
            <v>Owner-Occupied</v>
          </cell>
          <cell r="N10313">
            <v>0</v>
          </cell>
          <cell r="O10313">
            <v>43831</v>
          </cell>
          <cell r="P10313" t="str">
            <v>Current</v>
          </cell>
        </row>
        <row r="10314">
          <cell r="B10314">
            <v>41859</v>
          </cell>
          <cell r="C10314">
            <v>29</v>
          </cell>
          <cell r="D10314" t="str">
            <v>BC</v>
          </cell>
          <cell r="E10314" t="str">
            <v>Refinance External</v>
          </cell>
          <cell r="F10314" t="str">
            <v>ARM</v>
          </cell>
          <cell r="I10314">
            <v>24.87</v>
          </cell>
          <cell r="J10314">
            <v>21.73</v>
          </cell>
          <cell r="K10314" t="str">
            <v>Conv</v>
          </cell>
          <cell r="L10314">
            <v>377361.52</v>
          </cell>
          <cell r="M10314" t="str">
            <v>Owner-Occupied</v>
          </cell>
          <cell r="N10314">
            <v>0</v>
          </cell>
          <cell r="O10314">
            <v>43831</v>
          </cell>
          <cell r="P10314" t="str">
            <v>Current</v>
          </cell>
        </row>
        <row r="10315">
          <cell r="B10315">
            <v>41137</v>
          </cell>
          <cell r="C10315">
            <v>53</v>
          </cell>
          <cell r="D10315" t="str">
            <v>AB</v>
          </cell>
          <cell r="E10315" t="str">
            <v>Purchase</v>
          </cell>
          <cell r="F10315" t="str">
            <v>Fixed</v>
          </cell>
          <cell r="I10315">
            <v>32.07</v>
          </cell>
          <cell r="J10315">
            <v>17.2</v>
          </cell>
          <cell r="K10315" t="str">
            <v>HiRatio</v>
          </cell>
          <cell r="L10315">
            <v>182381.91</v>
          </cell>
          <cell r="M10315" t="str">
            <v>Owner-Occupied</v>
          </cell>
          <cell r="N10315">
            <v>0</v>
          </cell>
          <cell r="O10315">
            <v>43831</v>
          </cell>
          <cell r="P10315" t="str">
            <v>Current</v>
          </cell>
        </row>
        <row r="10316">
          <cell r="B10316">
            <v>41332</v>
          </cell>
          <cell r="C10316">
            <v>47</v>
          </cell>
          <cell r="D10316" t="str">
            <v>AB</v>
          </cell>
          <cell r="E10316" t="str">
            <v>Refinance External</v>
          </cell>
          <cell r="F10316" t="str">
            <v>Fixed</v>
          </cell>
          <cell r="I10316">
            <v>32.700000000000003</v>
          </cell>
          <cell r="J10316">
            <v>32.700000000000003</v>
          </cell>
          <cell r="K10316" t="str">
            <v>Conv</v>
          </cell>
          <cell r="L10316">
            <v>0</v>
          </cell>
          <cell r="M10316" t="str">
            <v>Owner-Occupied</v>
          </cell>
          <cell r="N10316">
            <v>4</v>
          </cell>
          <cell r="O10316">
            <v>42671</v>
          </cell>
          <cell r="P10316" t="str">
            <v>Current</v>
          </cell>
        </row>
        <row r="10317">
          <cell r="B10317">
            <v>41604</v>
          </cell>
          <cell r="C10317">
            <v>38</v>
          </cell>
          <cell r="D10317" t="str">
            <v>ON</v>
          </cell>
          <cell r="E10317" t="str">
            <v>Refinance External</v>
          </cell>
          <cell r="F10317" t="str">
            <v>ARM</v>
          </cell>
          <cell r="I10317">
            <v>13.52</v>
          </cell>
          <cell r="J10317">
            <v>11.13</v>
          </cell>
          <cell r="K10317" t="str">
            <v>Conv</v>
          </cell>
          <cell r="L10317">
            <v>71602.149999999994</v>
          </cell>
          <cell r="M10317" t="str">
            <v>Owner-Occupied</v>
          </cell>
          <cell r="N10317">
            <v>0</v>
          </cell>
          <cell r="O10317">
            <v>43831</v>
          </cell>
          <cell r="P10317" t="str">
            <v>Current</v>
          </cell>
        </row>
        <row r="10318">
          <cell r="B10318">
            <v>41113</v>
          </cell>
          <cell r="C10318">
            <v>54</v>
          </cell>
          <cell r="D10318" t="str">
            <v>ON</v>
          </cell>
          <cell r="E10318" t="str">
            <v>Purchase</v>
          </cell>
          <cell r="F10318" t="str">
            <v>Fixed</v>
          </cell>
          <cell r="I10318">
            <v>41.23</v>
          </cell>
          <cell r="J10318">
            <v>32.03</v>
          </cell>
          <cell r="K10318" t="str">
            <v>HiRatio</v>
          </cell>
          <cell r="L10318">
            <v>148842.49</v>
          </cell>
          <cell r="M10318" t="str">
            <v>Owner-Occupied</v>
          </cell>
          <cell r="N10318">
            <v>0</v>
          </cell>
          <cell r="O10318">
            <v>43831</v>
          </cell>
          <cell r="P10318" t="str">
            <v>Current</v>
          </cell>
        </row>
        <row r="10319">
          <cell r="B10319">
            <v>41047</v>
          </cell>
          <cell r="C10319">
            <v>56</v>
          </cell>
          <cell r="D10319" t="str">
            <v>BC</v>
          </cell>
          <cell r="E10319" t="str">
            <v>Refinance External</v>
          </cell>
          <cell r="F10319" t="str">
            <v>Fixed</v>
          </cell>
          <cell r="I10319">
            <v>27.69</v>
          </cell>
          <cell r="J10319">
            <v>16.53</v>
          </cell>
          <cell r="K10319" t="str">
            <v>Conv</v>
          </cell>
          <cell r="L10319">
            <v>0</v>
          </cell>
          <cell r="M10319" t="str">
            <v>Owner-Occupied</v>
          </cell>
          <cell r="N10319">
            <v>4</v>
          </cell>
          <cell r="O10319">
            <v>42158</v>
          </cell>
          <cell r="P10319" t="str">
            <v>Current</v>
          </cell>
        </row>
        <row r="10320">
          <cell r="B10320">
            <v>42662</v>
          </cell>
          <cell r="C10320">
            <v>3</v>
          </cell>
          <cell r="D10320" t="str">
            <v>BC</v>
          </cell>
          <cell r="E10320" t="str">
            <v>Purchase</v>
          </cell>
          <cell r="F10320" t="str">
            <v>Fixed</v>
          </cell>
          <cell r="I10320">
            <v>36.869999999999997</v>
          </cell>
          <cell r="J10320">
            <v>20.54</v>
          </cell>
          <cell r="K10320" t="str">
            <v>HiRatio</v>
          </cell>
          <cell r="L10320">
            <v>402560.61</v>
          </cell>
          <cell r="M10320" t="str">
            <v>Owner-Occupied</v>
          </cell>
          <cell r="N10320">
            <v>0</v>
          </cell>
          <cell r="O10320">
            <v>43831</v>
          </cell>
          <cell r="P10320" t="str">
            <v>Current</v>
          </cell>
        </row>
        <row r="10321">
          <cell r="B10321">
            <v>41851</v>
          </cell>
          <cell r="C10321">
            <v>30</v>
          </cell>
          <cell r="D10321" t="str">
            <v>ON</v>
          </cell>
          <cell r="E10321" t="str">
            <v>Purchase</v>
          </cell>
          <cell r="F10321" t="str">
            <v>Fixed</v>
          </cell>
          <cell r="I10321">
            <v>44.21</v>
          </cell>
          <cell r="J10321">
            <v>13.18</v>
          </cell>
          <cell r="K10321" t="str">
            <v>HiRatio</v>
          </cell>
          <cell r="L10321">
            <v>130345.77</v>
          </cell>
          <cell r="M10321" t="str">
            <v>Second Home</v>
          </cell>
          <cell r="N10321">
            <v>0</v>
          </cell>
          <cell r="O10321">
            <v>43831</v>
          </cell>
          <cell r="P10321" t="str">
            <v>Current</v>
          </cell>
        </row>
        <row r="10322">
          <cell r="B10322">
            <v>41703</v>
          </cell>
          <cell r="C10322">
            <v>34</v>
          </cell>
          <cell r="D10322" t="str">
            <v>ON</v>
          </cell>
          <cell r="E10322" t="str">
            <v>Refinance External</v>
          </cell>
          <cell r="F10322" t="str">
            <v>Fixed</v>
          </cell>
          <cell r="I10322">
            <v>31.44</v>
          </cell>
          <cell r="J10322">
            <v>28.04</v>
          </cell>
          <cell r="K10322" t="str">
            <v>Conv</v>
          </cell>
          <cell r="L10322">
            <v>475639.11</v>
          </cell>
          <cell r="M10322" t="str">
            <v>Owner-Occupied</v>
          </cell>
          <cell r="N10322">
            <v>0</v>
          </cell>
          <cell r="O10322">
            <v>43831</v>
          </cell>
          <cell r="P10322" t="str">
            <v>Current</v>
          </cell>
        </row>
        <row r="10323">
          <cell r="B10323">
            <v>42524</v>
          </cell>
          <cell r="C10323">
            <v>7</v>
          </cell>
          <cell r="D10323" t="str">
            <v>ON</v>
          </cell>
          <cell r="E10323" t="str">
            <v>Port Increase</v>
          </cell>
          <cell r="F10323" t="str">
            <v>ARM</v>
          </cell>
          <cell r="I10323">
            <v>33.630000000000003</v>
          </cell>
          <cell r="J10323">
            <v>20.62</v>
          </cell>
          <cell r="K10323" t="str">
            <v>Conv</v>
          </cell>
          <cell r="L10323">
            <v>693201.23</v>
          </cell>
          <cell r="M10323" t="str">
            <v>Owner-Occupied</v>
          </cell>
          <cell r="N10323">
            <v>0</v>
          </cell>
          <cell r="O10323">
            <v>43831</v>
          </cell>
          <cell r="P10323" t="str">
            <v>Current</v>
          </cell>
        </row>
        <row r="10324">
          <cell r="B10324">
            <v>41963</v>
          </cell>
          <cell r="C10324">
            <v>26</v>
          </cell>
          <cell r="D10324" t="str">
            <v>ON</v>
          </cell>
          <cell r="E10324" t="str">
            <v>Purchase with Improvements</v>
          </cell>
          <cell r="F10324" t="str">
            <v>Fixed</v>
          </cell>
          <cell r="I10324">
            <v>37.71</v>
          </cell>
          <cell r="J10324">
            <v>12.07</v>
          </cell>
          <cell r="K10324" t="str">
            <v>HiRatio</v>
          </cell>
          <cell r="L10324">
            <v>293605.03999999998</v>
          </cell>
          <cell r="M10324" t="str">
            <v>Owner-Occupied</v>
          </cell>
          <cell r="N10324">
            <v>0</v>
          </cell>
          <cell r="O10324">
            <v>43831</v>
          </cell>
          <cell r="P10324" t="str">
            <v>Current</v>
          </cell>
        </row>
        <row r="10325">
          <cell r="B10325">
            <v>42181</v>
          </cell>
          <cell r="C10325">
            <v>19</v>
          </cell>
          <cell r="D10325" t="str">
            <v>ON</v>
          </cell>
          <cell r="E10325" t="str">
            <v>Purchase</v>
          </cell>
          <cell r="F10325" t="str">
            <v>Fixed</v>
          </cell>
          <cell r="I10325">
            <v>31.95</v>
          </cell>
          <cell r="J10325">
            <v>21.87</v>
          </cell>
          <cell r="K10325" t="str">
            <v>Conv</v>
          </cell>
          <cell r="L10325">
            <v>318940.78999999998</v>
          </cell>
          <cell r="M10325" t="str">
            <v>Owner-Occupied</v>
          </cell>
          <cell r="N10325">
            <v>0</v>
          </cell>
          <cell r="O10325">
            <v>43831</v>
          </cell>
          <cell r="P10325" t="str">
            <v>Current</v>
          </cell>
        </row>
        <row r="10326">
          <cell r="B10326">
            <v>42655</v>
          </cell>
          <cell r="C10326">
            <v>3</v>
          </cell>
          <cell r="D10326" t="str">
            <v>BC</v>
          </cell>
          <cell r="E10326" t="str">
            <v>Purchase</v>
          </cell>
          <cell r="F10326" t="str">
            <v>Fixed</v>
          </cell>
          <cell r="I10326">
            <v>42.16</v>
          </cell>
          <cell r="J10326">
            <v>38.979999999999997</v>
          </cell>
          <cell r="K10326" t="str">
            <v>HiRatio</v>
          </cell>
          <cell r="L10326">
            <v>548890.18000000005</v>
          </cell>
          <cell r="M10326" t="str">
            <v>Owner-Occupied</v>
          </cell>
          <cell r="N10326">
            <v>0</v>
          </cell>
          <cell r="O10326">
            <v>43831</v>
          </cell>
          <cell r="P10326" t="str">
            <v>Current</v>
          </cell>
        </row>
        <row r="10327">
          <cell r="B10327">
            <v>41754</v>
          </cell>
          <cell r="C10327">
            <v>33</v>
          </cell>
          <cell r="D10327" t="str">
            <v>ON</v>
          </cell>
          <cell r="E10327" t="str">
            <v>Purchase</v>
          </cell>
          <cell r="F10327" t="str">
            <v>Fixed</v>
          </cell>
          <cell r="I10327">
            <v>27.19</v>
          </cell>
          <cell r="J10327">
            <v>20.68</v>
          </cell>
          <cell r="K10327" t="str">
            <v>HiRatio</v>
          </cell>
          <cell r="L10327">
            <v>110102.88</v>
          </cell>
          <cell r="M10327" t="str">
            <v>Owner-Occupied</v>
          </cell>
          <cell r="N10327">
            <v>0</v>
          </cell>
          <cell r="O10327">
            <v>43831</v>
          </cell>
          <cell r="P10327" t="str">
            <v>Current</v>
          </cell>
        </row>
        <row r="10328">
          <cell r="B10328">
            <v>42573</v>
          </cell>
          <cell r="C10328">
            <v>6</v>
          </cell>
          <cell r="D10328" t="str">
            <v>AB</v>
          </cell>
          <cell r="E10328" t="str">
            <v>Purchase</v>
          </cell>
          <cell r="F10328" t="str">
            <v>Fixed</v>
          </cell>
          <cell r="I10328">
            <v>37.39</v>
          </cell>
          <cell r="J10328">
            <v>34.65</v>
          </cell>
          <cell r="K10328" t="str">
            <v>HiRatio</v>
          </cell>
          <cell r="L10328">
            <v>206256.97</v>
          </cell>
          <cell r="M10328" t="str">
            <v>Owner-Occupied</v>
          </cell>
          <cell r="N10328">
            <v>0</v>
          </cell>
          <cell r="O10328">
            <v>43831</v>
          </cell>
          <cell r="P10328" t="str">
            <v>Current</v>
          </cell>
        </row>
        <row r="10329">
          <cell r="B10329">
            <v>42240</v>
          </cell>
          <cell r="C10329">
            <v>17</v>
          </cell>
          <cell r="D10329" t="str">
            <v>ON</v>
          </cell>
          <cell r="E10329" t="str">
            <v>Purchase</v>
          </cell>
          <cell r="F10329" t="str">
            <v>ARM</v>
          </cell>
          <cell r="I10329">
            <v>27.82</v>
          </cell>
          <cell r="J10329">
            <v>19.98</v>
          </cell>
          <cell r="K10329" t="str">
            <v>Conv</v>
          </cell>
          <cell r="L10329">
            <v>235795.52</v>
          </cell>
          <cell r="M10329" t="str">
            <v>Owner-Occupied</v>
          </cell>
          <cell r="N10329">
            <v>0</v>
          </cell>
          <cell r="O10329">
            <v>43831</v>
          </cell>
          <cell r="P10329" t="str">
            <v>Current</v>
          </cell>
        </row>
        <row r="10330">
          <cell r="B10330">
            <v>42374</v>
          </cell>
          <cell r="C10330">
            <v>12</v>
          </cell>
          <cell r="D10330" t="str">
            <v>ON</v>
          </cell>
          <cell r="E10330" t="str">
            <v>Purchase</v>
          </cell>
          <cell r="F10330" t="str">
            <v>Fixed</v>
          </cell>
          <cell r="I10330">
            <v>25.75</v>
          </cell>
          <cell r="J10330">
            <v>25.65</v>
          </cell>
          <cell r="K10330" t="str">
            <v>HiRatio</v>
          </cell>
          <cell r="L10330">
            <v>433262.71</v>
          </cell>
          <cell r="M10330" t="str">
            <v>Owner-Occupied</v>
          </cell>
          <cell r="N10330">
            <v>0</v>
          </cell>
          <cell r="O10330">
            <v>43831</v>
          </cell>
          <cell r="P10330" t="str">
            <v>Current</v>
          </cell>
        </row>
        <row r="10331">
          <cell r="B10331">
            <v>41178</v>
          </cell>
          <cell r="C10331">
            <v>52</v>
          </cell>
          <cell r="D10331" t="str">
            <v>ON</v>
          </cell>
          <cell r="E10331" t="str">
            <v>Refinance External</v>
          </cell>
          <cell r="F10331" t="str">
            <v>Fixed</v>
          </cell>
          <cell r="I10331">
            <v>16.510000000000002</v>
          </cell>
          <cell r="J10331">
            <v>15.09</v>
          </cell>
          <cell r="K10331" t="str">
            <v>Conv</v>
          </cell>
          <cell r="L10331">
            <v>232847.28</v>
          </cell>
          <cell r="M10331" t="str">
            <v>Owner-Occupied</v>
          </cell>
          <cell r="N10331">
            <v>0</v>
          </cell>
          <cell r="O10331">
            <v>43831</v>
          </cell>
          <cell r="P10331" t="str">
            <v>Current</v>
          </cell>
        </row>
        <row r="10332">
          <cell r="B10332">
            <v>42311</v>
          </cell>
          <cell r="C10332">
            <v>14</v>
          </cell>
          <cell r="D10332" t="str">
            <v>BC</v>
          </cell>
          <cell r="E10332" t="str">
            <v>Refinance External</v>
          </cell>
          <cell r="F10332" t="str">
            <v>Fixed</v>
          </cell>
          <cell r="I10332">
            <v>40.619999999999997</v>
          </cell>
          <cell r="J10332">
            <v>23.11</v>
          </cell>
          <cell r="K10332" t="str">
            <v>Conv</v>
          </cell>
          <cell r="L10332">
            <v>462568.94</v>
          </cell>
          <cell r="M10332" t="str">
            <v>Owner-Occupied</v>
          </cell>
          <cell r="N10332">
            <v>0</v>
          </cell>
          <cell r="O10332">
            <v>43831</v>
          </cell>
          <cell r="P10332" t="str">
            <v>Current</v>
          </cell>
        </row>
        <row r="10333">
          <cell r="B10333">
            <v>41355</v>
          </cell>
          <cell r="C10333">
            <v>46</v>
          </cell>
          <cell r="D10333" t="str">
            <v>ON</v>
          </cell>
          <cell r="E10333" t="str">
            <v>Refinance External</v>
          </cell>
          <cell r="F10333" t="str">
            <v>Fixed</v>
          </cell>
          <cell r="I10333">
            <v>36.619999999999997</v>
          </cell>
          <cell r="J10333">
            <v>17.71</v>
          </cell>
          <cell r="K10333" t="str">
            <v>Conv</v>
          </cell>
          <cell r="L10333">
            <v>0</v>
          </cell>
          <cell r="M10333" t="str">
            <v>Owner-Occupied</v>
          </cell>
          <cell r="N10333">
            <v>4</v>
          </cell>
          <cell r="O10333">
            <v>42611</v>
          </cell>
          <cell r="P10333" t="str">
            <v>Current</v>
          </cell>
        </row>
        <row r="10334">
          <cell r="B10334">
            <v>42230</v>
          </cell>
          <cell r="C10334">
            <v>17</v>
          </cell>
          <cell r="D10334" t="str">
            <v>AB</v>
          </cell>
          <cell r="E10334" t="str">
            <v>Purchase</v>
          </cell>
          <cell r="F10334" t="str">
            <v>Fixed</v>
          </cell>
          <cell r="I10334">
            <v>41.07</v>
          </cell>
          <cell r="J10334">
            <v>31.02</v>
          </cell>
          <cell r="K10334" t="str">
            <v>Conv</v>
          </cell>
          <cell r="L10334">
            <v>365204.25</v>
          </cell>
          <cell r="M10334" t="str">
            <v>Owner-Occupied</v>
          </cell>
          <cell r="N10334">
            <v>0</v>
          </cell>
          <cell r="O10334">
            <v>43831</v>
          </cell>
          <cell r="P10334" t="str">
            <v>Current</v>
          </cell>
        </row>
        <row r="10335">
          <cell r="B10335">
            <v>41880</v>
          </cell>
          <cell r="C10335">
            <v>29</v>
          </cell>
          <cell r="D10335" t="str">
            <v>ON</v>
          </cell>
          <cell r="E10335" t="str">
            <v>Portable</v>
          </cell>
          <cell r="F10335" t="str">
            <v>Fixed</v>
          </cell>
          <cell r="I10335">
            <v>42.96</v>
          </cell>
          <cell r="J10335">
            <v>23.06</v>
          </cell>
          <cell r="K10335" t="str">
            <v>HiRatio</v>
          </cell>
          <cell r="L10335">
            <v>0</v>
          </cell>
          <cell r="M10335" t="str">
            <v>Owner-Occupied</v>
          </cell>
          <cell r="N10335">
            <v>4</v>
          </cell>
          <cell r="O10335">
            <v>42492</v>
          </cell>
          <cell r="P10335" t="str">
            <v>Current</v>
          </cell>
        </row>
        <row r="10336">
          <cell r="B10336">
            <v>42723</v>
          </cell>
          <cell r="C10336">
            <v>1</v>
          </cell>
          <cell r="D10336" t="str">
            <v>BC</v>
          </cell>
          <cell r="E10336" t="str">
            <v>Purchase with Improvements</v>
          </cell>
          <cell r="F10336" t="str">
            <v>Fixed</v>
          </cell>
          <cell r="I10336">
            <v>42.46</v>
          </cell>
          <cell r="J10336">
            <v>27.87</v>
          </cell>
          <cell r="K10336" t="str">
            <v>HiRatio</v>
          </cell>
          <cell r="L10336">
            <v>538720</v>
          </cell>
          <cell r="M10336" t="str">
            <v>Owner-Occupied</v>
          </cell>
          <cell r="N10336">
            <v>0</v>
          </cell>
          <cell r="O10336">
            <v>43831</v>
          </cell>
          <cell r="P10336" t="str">
            <v>Current</v>
          </cell>
        </row>
        <row r="10337">
          <cell r="B10337">
            <v>41060</v>
          </cell>
          <cell r="C10337">
            <v>56</v>
          </cell>
          <cell r="D10337" t="str">
            <v>ON</v>
          </cell>
          <cell r="E10337" t="str">
            <v>Purchase</v>
          </cell>
          <cell r="F10337" t="str">
            <v>Fixed</v>
          </cell>
          <cell r="I10337">
            <v>24.52</v>
          </cell>
          <cell r="J10337">
            <v>8.81</v>
          </cell>
          <cell r="K10337" t="str">
            <v>HiRatio</v>
          </cell>
          <cell r="L10337">
            <v>211533.94</v>
          </cell>
          <cell r="M10337" t="str">
            <v>Second Home</v>
          </cell>
          <cell r="N10337">
            <v>0</v>
          </cell>
          <cell r="O10337">
            <v>43831</v>
          </cell>
          <cell r="P10337" t="str">
            <v>Current</v>
          </cell>
        </row>
        <row r="10338">
          <cell r="B10338">
            <v>41908</v>
          </cell>
          <cell r="C10338">
            <v>28</v>
          </cell>
          <cell r="D10338" t="str">
            <v>AB</v>
          </cell>
          <cell r="E10338" t="str">
            <v>Purchase</v>
          </cell>
          <cell r="F10338" t="str">
            <v>Fixed</v>
          </cell>
          <cell r="I10338">
            <v>35.659999999999997</v>
          </cell>
          <cell r="J10338">
            <v>34.26</v>
          </cell>
          <cell r="K10338" t="str">
            <v>HiRatio</v>
          </cell>
          <cell r="L10338">
            <v>284577.61</v>
          </cell>
          <cell r="M10338" t="str">
            <v>Owner-Occupied</v>
          </cell>
          <cell r="N10338">
            <v>0</v>
          </cell>
          <cell r="O10338">
            <v>43831</v>
          </cell>
          <cell r="P10338" t="str">
            <v>Current</v>
          </cell>
        </row>
        <row r="10339">
          <cell r="B10339">
            <v>42138</v>
          </cell>
          <cell r="C10339">
            <v>20</v>
          </cell>
          <cell r="D10339" t="str">
            <v>AB</v>
          </cell>
          <cell r="E10339" t="str">
            <v>Purchase</v>
          </cell>
          <cell r="F10339" t="str">
            <v>ARM</v>
          </cell>
          <cell r="I10339">
            <v>35.94</v>
          </cell>
          <cell r="J10339">
            <v>29.34</v>
          </cell>
          <cell r="K10339" t="str">
            <v>Conv</v>
          </cell>
          <cell r="L10339">
            <v>455394.02</v>
          </cell>
          <cell r="M10339" t="str">
            <v>Owner-Occupied</v>
          </cell>
          <cell r="N10339">
            <v>0</v>
          </cell>
          <cell r="O10339">
            <v>43831</v>
          </cell>
          <cell r="P10339" t="str">
            <v>Current</v>
          </cell>
        </row>
        <row r="10340">
          <cell r="B10340">
            <v>42451</v>
          </cell>
          <cell r="C10340">
            <v>10</v>
          </cell>
          <cell r="D10340" t="str">
            <v>AB</v>
          </cell>
          <cell r="E10340" t="str">
            <v>Purchase</v>
          </cell>
          <cell r="F10340" t="str">
            <v>Fixed</v>
          </cell>
          <cell r="I10340">
            <v>26.67</v>
          </cell>
          <cell r="J10340">
            <v>21.21</v>
          </cell>
          <cell r="K10340" t="str">
            <v>Conv</v>
          </cell>
          <cell r="L10340">
            <v>211421.94</v>
          </cell>
          <cell r="M10340" t="str">
            <v>Owner-Occupied</v>
          </cell>
          <cell r="N10340">
            <v>0</v>
          </cell>
          <cell r="O10340">
            <v>43831</v>
          </cell>
          <cell r="P10340" t="str">
            <v>Current</v>
          </cell>
        </row>
        <row r="10341">
          <cell r="B10341">
            <v>42185</v>
          </cell>
          <cell r="C10341">
            <v>19</v>
          </cell>
          <cell r="D10341" t="str">
            <v>ON</v>
          </cell>
          <cell r="E10341" t="str">
            <v>Refinance External</v>
          </cell>
          <cell r="F10341" t="str">
            <v>Fixed</v>
          </cell>
          <cell r="I10341">
            <v>39.340000000000003</v>
          </cell>
          <cell r="J10341">
            <v>16.239999999999998</v>
          </cell>
          <cell r="K10341" t="str">
            <v>Conv</v>
          </cell>
          <cell r="L10341">
            <v>367021.85</v>
          </cell>
          <cell r="M10341" t="str">
            <v>Owner-Occupied</v>
          </cell>
          <cell r="N10341">
            <v>0</v>
          </cell>
          <cell r="O10341">
            <v>43831</v>
          </cell>
          <cell r="P10341" t="str">
            <v>Current</v>
          </cell>
        </row>
        <row r="10342">
          <cell r="B10342">
            <v>42492</v>
          </cell>
          <cell r="C10342">
            <v>8</v>
          </cell>
          <cell r="D10342" t="str">
            <v>BC</v>
          </cell>
          <cell r="E10342" t="str">
            <v>Refinance External</v>
          </cell>
          <cell r="F10342" t="str">
            <v>Fixed</v>
          </cell>
          <cell r="I10342">
            <v>31.51</v>
          </cell>
          <cell r="J10342">
            <v>26.9</v>
          </cell>
          <cell r="K10342" t="str">
            <v>Conv</v>
          </cell>
          <cell r="L10342">
            <v>291247.7</v>
          </cell>
          <cell r="M10342" t="str">
            <v>Owner-Occupied</v>
          </cell>
          <cell r="N10342">
            <v>0</v>
          </cell>
          <cell r="O10342">
            <v>43831</v>
          </cell>
          <cell r="P10342" t="str">
            <v>Current</v>
          </cell>
        </row>
        <row r="10343">
          <cell r="B10343">
            <v>41554</v>
          </cell>
          <cell r="C10343">
            <v>39</v>
          </cell>
          <cell r="D10343" t="str">
            <v>BC</v>
          </cell>
          <cell r="E10343" t="str">
            <v>Purchase</v>
          </cell>
          <cell r="F10343" t="str">
            <v>ARM</v>
          </cell>
          <cell r="I10343">
            <v>24.58</v>
          </cell>
          <cell r="J10343">
            <v>15.1</v>
          </cell>
          <cell r="K10343" t="str">
            <v>Conv</v>
          </cell>
          <cell r="L10343">
            <v>159269.73000000001</v>
          </cell>
          <cell r="M10343" t="str">
            <v>Second Home</v>
          </cell>
          <cell r="N10343">
            <v>0</v>
          </cell>
          <cell r="O10343">
            <v>43831</v>
          </cell>
          <cell r="P10343" t="str">
            <v>Current</v>
          </cell>
        </row>
        <row r="10344">
          <cell r="B10344">
            <v>42241</v>
          </cell>
          <cell r="C10344">
            <v>17</v>
          </cell>
          <cell r="D10344" t="str">
            <v>ON</v>
          </cell>
          <cell r="E10344" t="str">
            <v>Purchase</v>
          </cell>
          <cell r="F10344" t="str">
            <v>ARM</v>
          </cell>
          <cell r="I10344">
            <v>27.01</v>
          </cell>
          <cell r="J10344">
            <v>25.48</v>
          </cell>
          <cell r="K10344" t="str">
            <v>Conv</v>
          </cell>
          <cell r="L10344">
            <v>166137.72</v>
          </cell>
          <cell r="M10344" t="str">
            <v>Owner-Occupied</v>
          </cell>
          <cell r="N10344">
            <v>0</v>
          </cell>
          <cell r="O10344">
            <v>43831</v>
          </cell>
          <cell r="P10344" t="str">
            <v>Current</v>
          </cell>
        </row>
        <row r="10345">
          <cell r="B10345">
            <v>42451</v>
          </cell>
          <cell r="C10345">
            <v>10</v>
          </cell>
          <cell r="D10345" t="str">
            <v>AB</v>
          </cell>
          <cell r="E10345" t="str">
            <v>Transfer</v>
          </cell>
          <cell r="F10345" t="str">
            <v>Fixed</v>
          </cell>
          <cell r="I10345">
            <v>35.72</v>
          </cell>
          <cell r="J10345">
            <v>18.829999999999998</v>
          </cell>
          <cell r="K10345" t="str">
            <v>Conv</v>
          </cell>
          <cell r="L10345">
            <v>186371.95</v>
          </cell>
          <cell r="M10345" t="str">
            <v>Owner-Occupied</v>
          </cell>
          <cell r="N10345">
            <v>0</v>
          </cell>
          <cell r="O10345">
            <v>43831</v>
          </cell>
          <cell r="P10345" t="str">
            <v>Current</v>
          </cell>
        </row>
        <row r="10346">
          <cell r="B10346">
            <v>42156</v>
          </cell>
          <cell r="C10346">
            <v>19</v>
          </cell>
          <cell r="D10346" t="str">
            <v>ON</v>
          </cell>
          <cell r="E10346" t="str">
            <v>Purchase</v>
          </cell>
          <cell r="F10346" t="str">
            <v>Fixed</v>
          </cell>
          <cell r="I10346">
            <v>39.82</v>
          </cell>
          <cell r="J10346">
            <v>20.57</v>
          </cell>
          <cell r="K10346" t="str">
            <v>HiRatio</v>
          </cell>
          <cell r="L10346">
            <v>303830.18</v>
          </cell>
          <cell r="M10346" t="str">
            <v>Owner-Occupied</v>
          </cell>
          <cell r="N10346">
            <v>0</v>
          </cell>
          <cell r="O10346">
            <v>43831</v>
          </cell>
          <cell r="P10346" t="str">
            <v>Current</v>
          </cell>
        </row>
        <row r="10347">
          <cell r="B10347">
            <v>41065</v>
          </cell>
          <cell r="C10347">
            <v>55</v>
          </cell>
          <cell r="D10347" t="str">
            <v>ON</v>
          </cell>
          <cell r="E10347" t="str">
            <v>Purchase</v>
          </cell>
          <cell r="F10347" t="str">
            <v>Fixed</v>
          </cell>
          <cell r="I10347">
            <v>26.45</v>
          </cell>
          <cell r="J10347">
            <v>26.06</v>
          </cell>
          <cell r="K10347" t="str">
            <v>HiRatio</v>
          </cell>
          <cell r="L10347">
            <v>0</v>
          </cell>
          <cell r="M10347" t="str">
            <v>Owner-Occupied</v>
          </cell>
          <cell r="N10347">
            <v>4</v>
          </cell>
          <cell r="O10347">
            <v>42221</v>
          </cell>
          <cell r="P10347" t="str">
            <v>Current</v>
          </cell>
        </row>
        <row r="10348">
          <cell r="B10348">
            <v>42473</v>
          </cell>
          <cell r="C10348">
            <v>9</v>
          </cell>
          <cell r="D10348" t="str">
            <v>SK</v>
          </cell>
          <cell r="E10348" t="str">
            <v>Refinance External</v>
          </cell>
          <cell r="F10348" t="str">
            <v>Fixed</v>
          </cell>
          <cell r="I10348">
            <v>38.6</v>
          </cell>
          <cell r="J10348">
            <v>30.02</v>
          </cell>
          <cell r="K10348" t="str">
            <v>Conv</v>
          </cell>
          <cell r="L10348">
            <v>0</v>
          </cell>
          <cell r="M10348" t="str">
            <v>Owner-Occupied</v>
          </cell>
          <cell r="N10348">
            <v>4</v>
          </cell>
          <cell r="O10348">
            <v>42723</v>
          </cell>
          <cell r="P10348" t="str">
            <v>Current</v>
          </cell>
        </row>
        <row r="10349">
          <cell r="B10349">
            <v>42706</v>
          </cell>
          <cell r="C10349">
            <v>1</v>
          </cell>
          <cell r="D10349" t="str">
            <v>AB</v>
          </cell>
          <cell r="E10349" t="str">
            <v>Purchase</v>
          </cell>
          <cell r="F10349" t="str">
            <v>Fixed</v>
          </cell>
          <cell r="I10349">
            <v>43.4</v>
          </cell>
          <cell r="J10349">
            <v>27.21</v>
          </cell>
          <cell r="K10349" t="str">
            <v>HiRatio</v>
          </cell>
          <cell r="L10349">
            <v>504217.87</v>
          </cell>
          <cell r="M10349" t="str">
            <v>Owner-Occupied</v>
          </cell>
          <cell r="N10349">
            <v>0</v>
          </cell>
          <cell r="O10349">
            <v>43831</v>
          </cell>
          <cell r="P10349" t="str">
            <v>Current</v>
          </cell>
        </row>
        <row r="10350">
          <cell r="B10350">
            <v>42124</v>
          </cell>
          <cell r="C10350">
            <v>21</v>
          </cell>
          <cell r="D10350" t="str">
            <v>ON</v>
          </cell>
          <cell r="E10350" t="str">
            <v>Purchase</v>
          </cell>
          <cell r="F10350" t="str">
            <v>ARM</v>
          </cell>
          <cell r="I10350">
            <v>29.97</v>
          </cell>
          <cell r="J10350">
            <v>5.9</v>
          </cell>
          <cell r="K10350" t="str">
            <v>Conv</v>
          </cell>
          <cell r="L10350">
            <v>316313.02</v>
          </cell>
          <cell r="M10350" t="str">
            <v>Rental</v>
          </cell>
          <cell r="N10350">
            <v>0</v>
          </cell>
          <cell r="O10350">
            <v>43831</v>
          </cell>
          <cell r="P10350" t="str">
            <v>Current</v>
          </cell>
        </row>
        <row r="10351">
          <cell r="B10351">
            <v>41178</v>
          </cell>
          <cell r="C10351">
            <v>52</v>
          </cell>
          <cell r="D10351" t="str">
            <v>BC</v>
          </cell>
          <cell r="E10351" t="str">
            <v>Refinance External</v>
          </cell>
          <cell r="F10351" t="str">
            <v>ARM</v>
          </cell>
          <cell r="I10351">
            <v>22.94</v>
          </cell>
          <cell r="J10351">
            <v>17.12</v>
          </cell>
          <cell r="K10351" t="str">
            <v>Conv</v>
          </cell>
          <cell r="L10351">
            <v>467259.78</v>
          </cell>
          <cell r="M10351" t="str">
            <v>Owner-Occupied</v>
          </cell>
          <cell r="N10351">
            <v>0</v>
          </cell>
          <cell r="O10351">
            <v>43831</v>
          </cell>
          <cell r="P10351" t="str">
            <v>Current</v>
          </cell>
        </row>
        <row r="10352">
          <cell r="B10352">
            <v>42052</v>
          </cell>
          <cell r="C10352">
            <v>23</v>
          </cell>
          <cell r="D10352" t="str">
            <v>AB</v>
          </cell>
          <cell r="E10352" t="str">
            <v>Refinance External</v>
          </cell>
          <cell r="F10352" t="str">
            <v>Fixed</v>
          </cell>
          <cell r="I10352">
            <v>41.14</v>
          </cell>
          <cell r="J10352">
            <v>24</v>
          </cell>
          <cell r="K10352" t="str">
            <v>Conv</v>
          </cell>
          <cell r="L10352">
            <v>191771.59</v>
          </cell>
          <cell r="M10352" t="str">
            <v>Owner-Occupied</v>
          </cell>
          <cell r="N10352">
            <v>0</v>
          </cell>
          <cell r="O10352">
            <v>43831</v>
          </cell>
          <cell r="P10352" t="str">
            <v>Current</v>
          </cell>
        </row>
        <row r="10353">
          <cell r="B10353">
            <v>42184</v>
          </cell>
          <cell r="C10353">
            <v>19</v>
          </cell>
          <cell r="D10353" t="str">
            <v>ON</v>
          </cell>
          <cell r="E10353" t="str">
            <v>Purchase</v>
          </cell>
          <cell r="F10353" t="str">
            <v>Fixed</v>
          </cell>
          <cell r="I10353">
            <v>38.43</v>
          </cell>
          <cell r="J10353">
            <v>25.46</v>
          </cell>
          <cell r="K10353" t="str">
            <v>HiRatio</v>
          </cell>
          <cell r="L10353">
            <v>288872.45</v>
          </cell>
          <cell r="M10353" t="str">
            <v>Owner-Occupied</v>
          </cell>
          <cell r="N10353">
            <v>0</v>
          </cell>
          <cell r="O10353">
            <v>43831</v>
          </cell>
          <cell r="P10353" t="str">
            <v>Current</v>
          </cell>
        </row>
        <row r="10354">
          <cell r="B10354">
            <v>41992</v>
          </cell>
          <cell r="C10354">
            <v>25</v>
          </cell>
          <cell r="D10354" t="str">
            <v>ON</v>
          </cell>
          <cell r="E10354" t="str">
            <v>Transfer</v>
          </cell>
          <cell r="F10354" t="str">
            <v>Fixed</v>
          </cell>
          <cell r="I10354">
            <v>39.630000000000003</v>
          </cell>
          <cell r="J10354">
            <v>38.58</v>
          </cell>
          <cell r="K10354" t="str">
            <v>HiRatio</v>
          </cell>
          <cell r="L10354">
            <v>238463.67</v>
          </cell>
          <cell r="M10354" t="str">
            <v>Owner-Occupied</v>
          </cell>
          <cell r="N10354">
            <v>0</v>
          </cell>
          <cell r="O10354">
            <v>43831</v>
          </cell>
          <cell r="P10354" t="str">
            <v>Current</v>
          </cell>
        </row>
        <row r="10355">
          <cell r="B10355">
            <v>42361</v>
          </cell>
          <cell r="C10355">
            <v>13</v>
          </cell>
          <cell r="D10355" t="str">
            <v>AB</v>
          </cell>
          <cell r="E10355" t="str">
            <v>Purchase</v>
          </cell>
          <cell r="F10355" t="str">
            <v>Fixed</v>
          </cell>
          <cell r="I10355">
            <v>31.1</v>
          </cell>
          <cell r="J10355">
            <v>25.02</v>
          </cell>
          <cell r="K10355" t="str">
            <v>HiRatio</v>
          </cell>
          <cell r="L10355">
            <v>305202.75</v>
          </cell>
          <cell r="M10355" t="str">
            <v>Owner-Occupied</v>
          </cell>
          <cell r="N10355">
            <v>0</v>
          </cell>
          <cell r="O10355">
            <v>43831</v>
          </cell>
          <cell r="P10355" t="str">
            <v>Current</v>
          </cell>
        </row>
        <row r="10356">
          <cell r="B10356">
            <v>42012</v>
          </cell>
          <cell r="C10356">
            <v>24</v>
          </cell>
          <cell r="D10356" t="str">
            <v>ON</v>
          </cell>
          <cell r="E10356" t="str">
            <v>Purchase</v>
          </cell>
          <cell r="F10356" t="str">
            <v>Fixed</v>
          </cell>
          <cell r="I10356">
            <v>30.64</v>
          </cell>
          <cell r="J10356">
            <v>27.54</v>
          </cell>
          <cell r="K10356" t="str">
            <v>HiRatio</v>
          </cell>
          <cell r="L10356">
            <v>621341.65</v>
          </cell>
          <cell r="M10356" t="str">
            <v>Owner-Occupied</v>
          </cell>
          <cell r="N10356">
            <v>0</v>
          </cell>
          <cell r="O10356">
            <v>43831</v>
          </cell>
          <cell r="P10356" t="str">
            <v>Current</v>
          </cell>
        </row>
        <row r="10357">
          <cell r="B10357">
            <v>42020</v>
          </cell>
          <cell r="C10357">
            <v>24</v>
          </cell>
          <cell r="D10357" t="str">
            <v>NS</v>
          </cell>
          <cell r="E10357" t="str">
            <v>Refinance External</v>
          </cell>
          <cell r="F10357" t="str">
            <v>ARM</v>
          </cell>
          <cell r="I10357">
            <v>32.93</v>
          </cell>
          <cell r="J10357">
            <v>14.74</v>
          </cell>
          <cell r="K10357" t="str">
            <v>Conv</v>
          </cell>
          <cell r="L10357">
            <v>162230.49</v>
          </cell>
          <cell r="M10357" t="str">
            <v>Owner-Occupied</v>
          </cell>
          <cell r="N10357">
            <v>0</v>
          </cell>
          <cell r="O10357">
            <v>43831</v>
          </cell>
          <cell r="P10357" t="str">
            <v>Current</v>
          </cell>
        </row>
        <row r="10358">
          <cell r="B10358">
            <v>41117</v>
          </cell>
          <cell r="C10358">
            <v>54</v>
          </cell>
          <cell r="D10358" t="str">
            <v>AB</v>
          </cell>
          <cell r="E10358" t="str">
            <v>Purchase</v>
          </cell>
          <cell r="F10358" t="str">
            <v>Fixed</v>
          </cell>
          <cell r="I10358">
            <v>33.36</v>
          </cell>
          <cell r="J10358">
            <v>33.36</v>
          </cell>
          <cell r="K10358" t="str">
            <v>Conv</v>
          </cell>
          <cell r="L10358">
            <v>101482.4</v>
          </cell>
          <cell r="M10358" t="str">
            <v>Owner-Occupied</v>
          </cell>
          <cell r="N10358">
            <v>0</v>
          </cell>
          <cell r="O10358">
            <v>43831</v>
          </cell>
          <cell r="P10358" t="str">
            <v>Current</v>
          </cell>
        </row>
        <row r="10359">
          <cell r="B10359">
            <v>41743</v>
          </cell>
          <cell r="C10359">
            <v>33</v>
          </cell>
          <cell r="D10359" t="str">
            <v>AB</v>
          </cell>
          <cell r="E10359" t="str">
            <v>Purchase</v>
          </cell>
          <cell r="F10359" t="str">
            <v>ARM</v>
          </cell>
          <cell r="I10359">
            <v>34.409999999999997</v>
          </cell>
          <cell r="J10359">
            <v>4.24</v>
          </cell>
          <cell r="K10359" t="str">
            <v>Conv</v>
          </cell>
          <cell r="L10359">
            <v>140624.1</v>
          </cell>
          <cell r="M10359" t="str">
            <v>Second Home</v>
          </cell>
          <cell r="N10359">
            <v>0</v>
          </cell>
          <cell r="O10359">
            <v>43831</v>
          </cell>
          <cell r="P10359" t="str">
            <v>Current</v>
          </cell>
        </row>
        <row r="10360">
          <cell r="B10360">
            <v>41904</v>
          </cell>
          <cell r="C10360">
            <v>28</v>
          </cell>
          <cell r="D10360" t="str">
            <v>ON</v>
          </cell>
          <cell r="E10360" t="str">
            <v>Purchase</v>
          </cell>
          <cell r="F10360" t="str">
            <v>Fixed</v>
          </cell>
          <cell r="I10360">
            <v>36.06</v>
          </cell>
          <cell r="J10360">
            <v>34.82</v>
          </cell>
          <cell r="K10360" t="str">
            <v>Conv</v>
          </cell>
          <cell r="L10360">
            <v>191808.3</v>
          </cell>
          <cell r="M10360" t="str">
            <v>Owner-Occupied</v>
          </cell>
          <cell r="N10360">
            <v>0</v>
          </cell>
          <cell r="O10360">
            <v>43831</v>
          </cell>
          <cell r="P10360" t="str">
            <v>Current</v>
          </cell>
        </row>
        <row r="10361">
          <cell r="B10361">
            <v>41395</v>
          </cell>
          <cell r="C10361">
            <v>44</v>
          </cell>
          <cell r="D10361" t="str">
            <v>AB</v>
          </cell>
          <cell r="E10361" t="str">
            <v>Purchase</v>
          </cell>
          <cell r="F10361" t="str">
            <v>Fixed</v>
          </cell>
          <cell r="I10361">
            <v>38.04</v>
          </cell>
          <cell r="J10361">
            <v>25.19</v>
          </cell>
          <cell r="K10361" t="str">
            <v>HiRatio</v>
          </cell>
          <cell r="L10361">
            <v>293097.18</v>
          </cell>
          <cell r="M10361" t="str">
            <v>Owner-Occupied</v>
          </cell>
          <cell r="N10361">
            <v>0</v>
          </cell>
          <cell r="O10361">
            <v>43831</v>
          </cell>
          <cell r="P10361" t="str">
            <v>Current</v>
          </cell>
        </row>
        <row r="10362">
          <cell r="B10362">
            <v>42338</v>
          </cell>
          <cell r="C10362">
            <v>14</v>
          </cell>
          <cell r="D10362" t="str">
            <v>SK</v>
          </cell>
          <cell r="E10362" t="str">
            <v>Refinance External</v>
          </cell>
          <cell r="F10362" t="str">
            <v>Fixed</v>
          </cell>
          <cell r="I10362">
            <v>33.14</v>
          </cell>
          <cell r="J10362">
            <v>15.63</v>
          </cell>
          <cell r="K10362" t="str">
            <v>Conv</v>
          </cell>
          <cell r="L10362">
            <v>178388.88</v>
          </cell>
          <cell r="M10362" t="str">
            <v>Owner-Occupied</v>
          </cell>
          <cell r="N10362">
            <v>0</v>
          </cell>
          <cell r="O10362">
            <v>43831</v>
          </cell>
          <cell r="P10362" t="str">
            <v>Current</v>
          </cell>
        </row>
        <row r="10363">
          <cell r="B10363">
            <v>41960</v>
          </cell>
          <cell r="C10363">
            <v>26</v>
          </cell>
          <cell r="D10363" t="str">
            <v>ON</v>
          </cell>
          <cell r="E10363" t="str">
            <v>Refinance External</v>
          </cell>
          <cell r="F10363" t="str">
            <v>Fixed</v>
          </cell>
          <cell r="I10363">
            <v>40.4</v>
          </cell>
          <cell r="J10363">
            <v>38.51</v>
          </cell>
          <cell r="K10363" t="str">
            <v>Conv</v>
          </cell>
          <cell r="L10363">
            <v>300317.96999999997</v>
          </cell>
          <cell r="M10363" t="str">
            <v>Owner-Occupied</v>
          </cell>
          <cell r="N10363">
            <v>0</v>
          </cell>
          <cell r="O10363">
            <v>43831</v>
          </cell>
          <cell r="P10363" t="str">
            <v>Current</v>
          </cell>
        </row>
        <row r="10364">
          <cell r="B10364">
            <v>41152</v>
          </cell>
          <cell r="C10364">
            <v>53</v>
          </cell>
          <cell r="D10364" t="str">
            <v>AB</v>
          </cell>
          <cell r="E10364" t="str">
            <v>Purchase</v>
          </cell>
          <cell r="F10364" t="str">
            <v>Fixed</v>
          </cell>
          <cell r="I10364">
            <v>31.97</v>
          </cell>
          <cell r="J10364">
            <v>22.55</v>
          </cell>
          <cell r="K10364" t="str">
            <v>HiRatio</v>
          </cell>
          <cell r="L10364">
            <v>269995.75</v>
          </cell>
          <cell r="M10364" t="str">
            <v>Owner-Occupied</v>
          </cell>
          <cell r="N10364">
            <v>0</v>
          </cell>
          <cell r="O10364">
            <v>43831</v>
          </cell>
          <cell r="P10364" t="str">
            <v>Current</v>
          </cell>
        </row>
        <row r="10365">
          <cell r="B10365">
            <v>42311</v>
          </cell>
          <cell r="C10365">
            <v>14</v>
          </cell>
          <cell r="D10365" t="str">
            <v>BC</v>
          </cell>
          <cell r="E10365" t="str">
            <v>Purchase</v>
          </cell>
          <cell r="F10365" t="str">
            <v>ARM</v>
          </cell>
          <cell r="I10365">
            <v>38.909999999999997</v>
          </cell>
          <cell r="J10365">
            <v>8.65</v>
          </cell>
          <cell r="K10365" t="str">
            <v>Conv</v>
          </cell>
          <cell r="L10365">
            <v>163813.59</v>
          </cell>
          <cell r="M10365" t="str">
            <v>Second Home</v>
          </cell>
          <cell r="N10365">
            <v>0</v>
          </cell>
          <cell r="O10365">
            <v>43831</v>
          </cell>
          <cell r="P10365" t="str">
            <v>Current</v>
          </cell>
        </row>
        <row r="10366">
          <cell r="B10366">
            <v>42208</v>
          </cell>
          <cell r="C10366">
            <v>18</v>
          </cell>
          <cell r="D10366" t="str">
            <v>ON</v>
          </cell>
          <cell r="E10366" t="str">
            <v>Refinance External</v>
          </cell>
          <cell r="F10366" t="str">
            <v>Fixed</v>
          </cell>
          <cell r="I10366">
            <v>20.61</v>
          </cell>
          <cell r="J10366">
            <v>15.49</v>
          </cell>
          <cell r="K10366" t="str">
            <v>Conv</v>
          </cell>
          <cell r="L10366">
            <v>0</v>
          </cell>
          <cell r="M10366" t="str">
            <v>Owner-Occupied</v>
          </cell>
          <cell r="N10366">
            <v>4</v>
          </cell>
          <cell r="O10366">
            <v>42649</v>
          </cell>
          <cell r="P10366" t="str">
            <v>Current</v>
          </cell>
        </row>
        <row r="10367">
          <cell r="B10367">
            <v>42058</v>
          </cell>
          <cell r="C10367">
            <v>23</v>
          </cell>
          <cell r="D10367" t="str">
            <v>ON</v>
          </cell>
          <cell r="E10367" t="str">
            <v>Purchase</v>
          </cell>
          <cell r="F10367" t="str">
            <v>Fixed</v>
          </cell>
          <cell r="I10367">
            <v>36.24</v>
          </cell>
          <cell r="J10367">
            <v>36.24</v>
          </cell>
          <cell r="K10367" t="str">
            <v>HiRatio</v>
          </cell>
          <cell r="L10367">
            <v>186861.25</v>
          </cell>
          <cell r="M10367" t="str">
            <v>Owner-Occupied</v>
          </cell>
          <cell r="N10367">
            <v>0</v>
          </cell>
          <cell r="O10367">
            <v>43831</v>
          </cell>
          <cell r="P10367" t="str">
            <v>Current</v>
          </cell>
        </row>
        <row r="10368">
          <cell r="B10368">
            <v>41124</v>
          </cell>
          <cell r="C10368">
            <v>53</v>
          </cell>
          <cell r="D10368" t="str">
            <v>ON</v>
          </cell>
          <cell r="E10368" t="str">
            <v>Refinance External</v>
          </cell>
          <cell r="F10368" t="str">
            <v>Fixed</v>
          </cell>
          <cell r="I10368">
            <v>36.33</v>
          </cell>
          <cell r="J10368">
            <v>27.62</v>
          </cell>
          <cell r="K10368" t="str">
            <v>Conv</v>
          </cell>
          <cell r="L10368">
            <v>0</v>
          </cell>
          <cell r="M10368" t="str">
            <v>Owner-Occupied</v>
          </cell>
          <cell r="N10368">
            <v>4</v>
          </cell>
          <cell r="O10368">
            <v>42494</v>
          </cell>
          <cell r="P10368" t="str">
            <v>Current</v>
          </cell>
        </row>
        <row r="10369">
          <cell r="B10369">
            <v>42198</v>
          </cell>
          <cell r="C10369">
            <v>18</v>
          </cell>
          <cell r="D10369" t="str">
            <v>BC</v>
          </cell>
          <cell r="E10369" t="str">
            <v>Purchase</v>
          </cell>
          <cell r="F10369" t="str">
            <v>Fixed</v>
          </cell>
          <cell r="I10369">
            <v>35.909999999999997</v>
          </cell>
          <cell r="J10369">
            <v>26.95</v>
          </cell>
          <cell r="K10369" t="str">
            <v>HiRatio</v>
          </cell>
          <cell r="L10369">
            <v>356822.74</v>
          </cell>
          <cell r="M10369" t="str">
            <v>Owner-Occupied</v>
          </cell>
          <cell r="N10369">
            <v>0</v>
          </cell>
          <cell r="O10369">
            <v>43831</v>
          </cell>
          <cell r="P10369" t="str">
            <v>Current</v>
          </cell>
        </row>
        <row r="10370">
          <cell r="B10370">
            <v>42194</v>
          </cell>
          <cell r="C10370">
            <v>18</v>
          </cell>
          <cell r="D10370" t="str">
            <v>ON</v>
          </cell>
          <cell r="E10370" t="str">
            <v>Purchase</v>
          </cell>
          <cell r="F10370" t="str">
            <v>ARM</v>
          </cell>
          <cell r="I10370">
            <v>29.72</v>
          </cell>
          <cell r="J10370">
            <v>29.72</v>
          </cell>
          <cell r="K10370" t="str">
            <v>Conv</v>
          </cell>
          <cell r="L10370">
            <v>428974.39</v>
          </cell>
          <cell r="M10370" t="str">
            <v>Owner-Occupied</v>
          </cell>
          <cell r="N10370">
            <v>0</v>
          </cell>
          <cell r="O10370">
            <v>43831</v>
          </cell>
          <cell r="P10370" t="str">
            <v>Current</v>
          </cell>
        </row>
        <row r="10371">
          <cell r="B10371">
            <v>41361</v>
          </cell>
          <cell r="C10371">
            <v>46</v>
          </cell>
          <cell r="D10371" t="str">
            <v>BC</v>
          </cell>
          <cell r="E10371" t="str">
            <v>Transfer</v>
          </cell>
          <cell r="F10371" t="str">
            <v>Fixed</v>
          </cell>
          <cell r="I10371">
            <v>31.35</v>
          </cell>
          <cell r="J10371">
            <v>18.95</v>
          </cell>
          <cell r="K10371" t="str">
            <v>HiRatio</v>
          </cell>
          <cell r="L10371">
            <v>288665.11</v>
          </cell>
          <cell r="M10371" t="str">
            <v>Owner-Occupied</v>
          </cell>
          <cell r="N10371">
            <v>0</v>
          </cell>
          <cell r="O10371">
            <v>43831</v>
          </cell>
          <cell r="P10371" t="str">
            <v>Current</v>
          </cell>
        </row>
        <row r="10372">
          <cell r="B10372">
            <v>42053</v>
          </cell>
          <cell r="C10372">
            <v>23</v>
          </cell>
          <cell r="D10372" t="str">
            <v>AB</v>
          </cell>
          <cell r="E10372" t="str">
            <v>Purchase with Improvements</v>
          </cell>
          <cell r="F10372" t="str">
            <v>Fixed</v>
          </cell>
          <cell r="I10372">
            <v>39.659999999999997</v>
          </cell>
          <cell r="J10372">
            <v>32.07</v>
          </cell>
          <cell r="K10372" t="str">
            <v>HiRatio</v>
          </cell>
          <cell r="L10372">
            <v>647214.53</v>
          </cell>
          <cell r="M10372" t="str">
            <v>Owner-Occupied</v>
          </cell>
          <cell r="N10372">
            <v>0</v>
          </cell>
          <cell r="O10372">
            <v>43831</v>
          </cell>
          <cell r="P10372" t="str">
            <v>Current</v>
          </cell>
        </row>
        <row r="10373">
          <cell r="B10373">
            <v>42166</v>
          </cell>
          <cell r="C10373">
            <v>19</v>
          </cell>
          <cell r="D10373" t="str">
            <v>AB</v>
          </cell>
          <cell r="E10373" t="str">
            <v>Transfer</v>
          </cell>
          <cell r="F10373" t="str">
            <v>ARM</v>
          </cell>
          <cell r="I10373">
            <v>28.59</v>
          </cell>
          <cell r="J10373">
            <v>17.89</v>
          </cell>
          <cell r="K10373" t="str">
            <v>Conv</v>
          </cell>
          <cell r="L10373">
            <v>296821.24</v>
          </cell>
          <cell r="M10373" t="str">
            <v>Owner-Occupied</v>
          </cell>
          <cell r="N10373">
            <v>0</v>
          </cell>
          <cell r="O10373">
            <v>43831</v>
          </cell>
          <cell r="P10373" t="str">
            <v>Current</v>
          </cell>
        </row>
        <row r="10374">
          <cell r="B10374">
            <v>42702</v>
          </cell>
          <cell r="C10374">
            <v>2</v>
          </cell>
          <cell r="D10374" t="str">
            <v>BC</v>
          </cell>
          <cell r="E10374" t="str">
            <v>Purchase</v>
          </cell>
          <cell r="F10374" t="str">
            <v>Fixed</v>
          </cell>
          <cell r="I10374">
            <v>40.49</v>
          </cell>
          <cell r="J10374">
            <v>38.71</v>
          </cell>
          <cell r="K10374" t="str">
            <v>HiRatio</v>
          </cell>
          <cell r="L10374">
            <v>445402.22</v>
          </cell>
          <cell r="M10374" t="str">
            <v>Owner-Occupied</v>
          </cell>
          <cell r="N10374">
            <v>0</v>
          </cell>
          <cell r="O10374">
            <v>43831</v>
          </cell>
          <cell r="P10374" t="str">
            <v>Current</v>
          </cell>
        </row>
        <row r="10375">
          <cell r="B10375">
            <v>42081</v>
          </cell>
          <cell r="C10375">
            <v>22</v>
          </cell>
          <cell r="D10375" t="str">
            <v>NS</v>
          </cell>
          <cell r="E10375" t="str">
            <v>Purchase</v>
          </cell>
          <cell r="F10375" t="str">
            <v>Fixed</v>
          </cell>
          <cell r="I10375">
            <v>22.91</v>
          </cell>
          <cell r="J10375">
            <v>22.71</v>
          </cell>
          <cell r="K10375" t="str">
            <v>HiRatio</v>
          </cell>
          <cell r="L10375">
            <v>355173.78</v>
          </cell>
          <cell r="M10375" t="str">
            <v>Owner-Occupied</v>
          </cell>
          <cell r="N10375">
            <v>0</v>
          </cell>
          <cell r="O10375">
            <v>43831</v>
          </cell>
          <cell r="P10375" t="str">
            <v>Current</v>
          </cell>
        </row>
        <row r="10376">
          <cell r="B10376">
            <v>41060</v>
          </cell>
          <cell r="C10376">
            <v>56</v>
          </cell>
          <cell r="D10376" t="str">
            <v>SK</v>
          </cell>
          <cell r="E10376" t="str">
            <v>Purchase</v>
          </cell>
          <cell r="F10376" t="str">
            <v>Fixed</v>
          </cell>
          <cell r="I10376">
            <v>18.559999999999999</v>
          </cell>
          <cell r="J10376">
            <v>18.46</v>
          </cell>
          <cell r="K10376" t="str">
            <v>HiRatio</v>
          </cell>
          <cell r="L10376">
            <v>0</v>
          </cell>
          <cell r="M10376" t="str">
            <v>Owner-Occupied</v>
          </cell>
          <cell r="N10376">
            <v>4</v>
          </cell>
          <cell r="O10376">
            <v>42429</v>
          </cell>
          <cell r="P10376" t="str">
            <v>Current</v>
          </cell>
        </row>
        <row r="10377">
          <cell r="B10377">
            <v>41582</v>
          </cell>
          <cell r="C10377">
            <v>38</v>
          </cell>
          <cell r="D10377" t="str">
            <v>ON</v>
          </cell>
          <cell r="E10377" t="str">
            <v>Transfer</v>
          </cell>
          <cell r="F10377" t="str">
            <v>ARM</v>
          </cell>
          <cell r="I10377">
            <v>34.770000000000003</v>
          </cell>
          <cell r="J10377">
            <v>23.56</v>
          </cell>
          <cell r="K10377" t="str">
            <v>HiRatio</v>
          </cell>
          <cell r="L10377">
            <v>0</v>
          </cell>
          <cell r="M10377" t="str">
            <v>Owner-Occupied</v>
          </cell>
          <cell r="N10377">
            <v>4</v>
          </cell>
          <cell r="O10377">
            <v>42248</v>
          </cell>
          <cell r="P10377" t="str">
            <v>Current</v>
          </cell>
        </row>
        <row r="10378">
          <cell r="B10378">
            <v>42326</v>
          </cell>
          <cell r="C10378">
            <v>14</v>
          </cell>
          <cell r="D10378" t="str">
            <v>ON</v>
          </cell>
          <cell r="E10378" t="str">
            <v>Refinance External</v>
          </cell>
          <cell r="F10378" t="str">
            <v>ARM</v>
          </cell>
          <cell r="I10378">
            <v>17.02</v>
          </cell>
          <cell r="J10378">
            <v>15.67</v>
          </cell>
          <cell r="K10378" t="str">
            <v>Conv</v>
          </cell>
          <cell r="L10378">
            <v>500208.43</v>
          </cell>
          <cell r="M10378" t="str">
            <v>Owner-Occupied</v>
          </cell>
          <cell r="N10378">
            <v>0</v>
          </cell>
          <cell r="O10378">
            <v>43831</v>
          </cell>
          <cell r="P10378" t="str">
            <v>Current</v>
          </cell>
        </row>
        <row r="10379">
          <cell r="B10379">
            <v>42272</v>
          </cell>
          <cell r="C10379">
            <v>16</v>
          </cell>
          <cell r="D10379" t="str">
            <v>ON</v>
          </cell>
          <cell r="E10379" t="str">
            <v>Refinance External</v>
          </cell>
          <cell r="F10379" t="str">
            <v>ARM</v>
          </cell>
          <cell r="I10379">
            <v>20.94</v>
          </cell>
          <cell r="J10379">
            <v>20.65</v>
          </cell>
          <cell r="K10379" t="str">
            <v>Conv</v>
          </cell>
          <cell r="L10379">
            <v>320305.98</v>
          </cell>
          <cell r="M10379" t="str">
            <v>Owner-Occupied</v>
          </cell>
          <cell r="N10379">
            <v>0</v>
          </cell>
          <cell r="O10379">
            <v>43831</v>
          </cell>
          <cell r="P10379" t="str">
            <v>Current</v>
          </cell>
        </row>
        <row r="10380">
          <cell r="B10380">
            <v>42192</v>
          </cell>
          <cell r="C10380">
            <v>18</v>
          </cell>
          <cell r="D10380" t="str">
            <v>ON</v>
          </cell>
          <cell r="E10380" t="str">
            <v>Purchase</v>
          </cell>
          <cell r="F10380" t="str">
            <v>Fixed</v>
          </cell>
          <cell r="I10380">
            <v>32.619999999999997</v>
          </cell>
          <cell r="J10380">
            <v>32.6</v>
          </cell>
          <cell r="K10380" t="str">
            <v>HiRatio</v>
          </cell>
          <cell r="L10380">
            <v>264270.73</v>
          </cell>
          <cell r="M10380" t="str">
            <v>Owner-Occupied</v>
          </cell>
          <cell r="N10380">
            <v>0</v>
          </cell>
          <cell r="O10380">
            <v>43831</v>
          </cell>
          <cell r="P10380" t="str">
            <v>Current</v>
          </cell>
        </row>
        <row r="10381">
          <cell r="B10381">
            <v>41530</v>
          </cell>
          <cell r="C10381">
            <v>40</v>
          </cell>
          <cell r="D10381" t="str">
            <v>ON</v>
          </cell>
          <cell r="E10381" t="str">
            <v>Purchase</v>
          </cell>
          <cell r="F10381" t="str">
            <v>Fixed</v>
          </cell>
          <cell r="I10381">
            <v>42.88</v>
          </cell>
          <cell r="J10381">
            <v>17.010000000000002</v>
          </cell>
          <cell r="K10381" t="str">
            <v>Conv</v>
          </cell>
          <cell r="L10381">
            <v>0</v>
          </cell>
          <cell r="M10381" t="str">
            <v>Second Home</v>
          </cell>
          <cell r="N10381">
            <v>4</v>
          </cell>
          <cell r="O10381">
            <v>42313</v>
          </cell>
          <cell r="P10381" t="str">
            <v>Current</v>
          </cell>
        </row>
        <row r="10382">
          <cell r="B10382">
            <v>41871</v>
          </cell>
          <cell r="C10382">
            <v>29</v>
          </cell>
          <cell r="D10382" t="str">
            <v>AB</v>
          </cell>
          <cell r="E10382" t="str">
            <v>Transfer</v>
          </cell>
          <cell r="F10382" t="str">
            <v>ARM</v>
          </cell>
          <cell r="I10382">
            <v>30.83</v>
          </cell>
          <cell r="J10382">
            <v>20.92</v>
          </cell>
          <cell r="K10382" t="str">
            <v>HiRatio</v>
          </cell>
          <cell r="L10382">
            <v>437670.82</v>
          </cell>
          <cell r="M10382" t="str">
            <v>Owner-Occupied</v>
          </cell>
          <cell r="N10382">
            <v>0</v>
          </cell>
          <cell r="O10382">
            <v>43831</v>
          </cell>
          <cell r="P10382" t="str">
            <v>Current</v>
          </cell>
        </row>
        <row r="10383">
          <cell r="B10383">
            <v>41711</v>
          </cell>
          <cell r="C10383">
            <v>34</v>
          </cell>
          <cell r="D10383" t="str">
            <v>AB</v>
          </cell>
          <cell r="E10383" t="str">
            <v>Purchase</v>
          </cell>
          <cell r="F10383" t="str">
            <v>Fixed</v>
          </cell>
          <cell r="I10383">
            <v>27.28</v>
          </cell>
          <cell r="J10383">
            <v>14.84</v>
          </cell>
          <cell r="K10383" t="str">
            <v>HiRatio</v>
          </cell>
          <cell r="L10383">
            <v>0</v>
          </cell>
          <cell r="M10383" t="str">
            <v>Owner-Occupied</v>
          </cell>
          <cell r="N10383">
            <v>4</v>
          </cell>
          <cell r="O10383">
            <v>42605</v>
          </cell>
          <cell r="P10383" t="str">
            <v>Current</v>
          </cell>
        </row>
        <row r="10384">
          <cell r="B10384">
            <v>41452</v>
          </cell>
          <cell r="C10384">
            <v>43</v>
          </cell>
          <cell r="D10384" t="str">
            <v>BC</v>
          </cell>
          <cell r="E10384" t="str">
            <v>Purchase</v>
          </cell>
          <cell r="F10384" t="str">
            <v>Fixed</v>
          </cell>
          <cell r="I10384">
            <v>38.450000000000003</v>
          </cell>
          <cell r="J10384">
            <v>27.48</v>
          </cell>
          <cell r="K10384" t="str">
            <v>HiRatio</v>
          </cell>
          <cell r="L10384">
            <v>580849.07999999996</v>
          </cell>
          <cell r="M10384" t="str">
            <v>Owner-Occupied</v>
          </cell>
          <cell r="N10384">
            <v>0</v>
          </cell>
          <cell r="O10384">
            <v>43831</v>
          </cell>
          <cell r="P10384" t="str">
            <v>Current</v>
          </cell>
        </row>
        <row r="10385">
          <cell r="B10385">
            <v>42353</v>
          </cell>
          <cell r="C10385">
            <v>13</v>
          </cell>
          <cell r="D10385" t="str">
            <v>AB</v>
          </cell>
          <cell r="E10385" t="str">
            <v>Refinance Existing Client</v>
          </cell>
          <cell r="F10385" t="str">
            <v>Fixed</v>
          </cell>
          <cell r="I10385">
            <v>30.48</v>
          </cell>
          <cell r="J10385">
            <v>21.1</v>
          </cell>
          <cell r="K10385" t="str">
            <v>Conv</v>
          </cell>
          <cell r="L10385">
            <v>261749.02</v>
          </cell>
          <cell r="M10385" t="str">
            <v>Owner-Occupied</v>
          </cell>
          <cell r="N10385">
            <v>0</v>
          </cell>
          <cell r="O10385">
            <v>43831</v>
          </cell>
          <cell r="P10385" t="str">
            <v>Current</v>
          </cell>
        </row>
        <row r="10386">
          <cell r="B10386">
            <v>42060</v>
          </cell>
          <cell r="C10386">
            <v>23</v>
          </cell>
          <cell r="D10386" t="str">
            <v>BC</v>
          </cell>
          <cell r="E10386" t="str">
            <v>Purchase</v>
          </cell>
          <cell r="F10386" t="str">
            <v>Fixed</v>
          </cell>
          <cell r="I10386">
            <v>33.11</v>
          </cell>
          <cell r="J10386">
            <v>22.18</v>
          </cell>
          <cell r="K10386" t="str">
            <v>HiRatio</v>
          </cell>
          <cell r="L10386">
            <v>339138.41</v>
          </cell>
          <cell r="M10386" t="str">
            <v>Owner-Occupied</v>
          </cell>
          <cell r="N10386">
            <v>0</v>
          </cell>
          <cell r="O10386">
            <v>43831</v>
          </cell>
          <cell r="P10386" t="str">
            <v>Current</v>
          </cell>
        </row>
        <row r="10387">
          <cell r="B10387">
            <v>42083</v>
          </cell>
          <cell r="C10387">
            <v>22</v>
          </cell>
          <cell r="D10387" t="str">
            <v>SK</v>
          </cell>
          <cell r="E10387" t="str">
            <v>Purchase</v>
          </cell>
          <cell r="F10387" t="str">
            <v>Fixed</v>
          </cell>
          <cell r="I10387">
            <v>32.979999999999997</v>
          </cell>
          <cell r="J10387">
            <v>15.34</v>
          </cell>
          <cell r="K10387" t="str">
            <v>HiRatio</v>
          </cell>
          <cell r="L10387">
            <v>156848.01</v>
          </cell>
          <cell r="M10387" t="str">
            <v>Owner-Occupied</v>
          </cell>
          <cell r="N10387">
            <v>0</v>
          </cell>
          <cell r="O10387">
            <v>43831</v>
          </cell>
          <cell r="P10387" t="str">
            <v>Current</v>
          </cell>
        </row>
        <row r="10388">
          <cell r="B10388">
            <v>42355</v>
          </cell>
          <cell r="C10388">
            <v>13</v>
          </cell>
          <cell r="D10388" t="str">
            <v>BC</v>
          </cell>
          <cell r="E10388" t="str">
            <v>Refinance External</v>
          </cell>
          <cell r="F10388" t="str">
            <v>ARM</v>
          </cell>
          <cell r="I10388">
            <v>16.760000000000002</v>
          </cell>
          <cell r="J10388">
            <v>16.399999999999999</v>
          </cell>
          <cell r="K10388" t="str">
            <v>Conv</v>
          </cell>
          <cell r="L10388">
            <v>437988.87</v>
          </cell>
          <cell r="M10388" t="str">
            <v>Owner-Occupied</v>
          </cell>
          <cell r="N10388">
            <v>0</v>
          </cell>
          <cell r="O10388">
            <v>43831</v>
          </cell>
          <cell r="P10388" t="str">
            <v>Current</v>
          </cell>
        </row>
        <row r="10389">
          <cell r="B10389">
            <v>42590</v>
          </cell>
          <cell r="C10389">
            <v>5</v>
          </cell>
          <cell r="D10389" t="str">
            <v>AB</v>
          </cell>
          <cell r="E10389" t="str">
            <v>Purchase</v>
          </cell>
          <cell r="F10389" t="str">
            <v>Fixed</v>
          </cell>
          <cell r="I10389">
            <v>43.86</v>
          </cell>
          <cell r="J10389">
            <v>38.31</v>
          </cell>
          <cell r="K10389" t="str">
            <v>HiRatio</v>
          </cell>
          <cell r="L10389">
            <v>344785.39</v>
          </cell>
          <cell r="M10389" t="str">
            <v>Owner-Occupied</v>
          </cell>
          <cell r="N10389">
            <v>0</v>
          </cell>
          <cell r="O10389">
            <v>43831</v>
          </cell>
          <cell r="P10389" t="str">
            <v>Current</v>
          </cell>
        </row>
        <row r="10390">
          <cell r="B10390">
            <v>42704</v>
          </cell>
          <cell r="C10390">
            <v>2</v>
          </cell>
          <cell r="D10390" t="str">
            <v>MB</v>
          </cell>
          <cell r="E10390" t="str">
            <v>Purchase</v>
          </cell>
          <cell r="F10390" t="str">
            <v>Fixed</v>
          </cell>
          <cell r="I10390">
            <v>39.65</v>
          </cell>
          <cell r="J10390">
            <v>16.18</v>
          </cell>
          <cell r="K10390" t="str">
            <v>HiRatio</v>
          </cell>
          <cell r="L10390">
            <v>246890.37</v>
          </cell>
          <cell r="M10390" t="str">
            <v>Second Home</v>
          </cell>
          <cell r="N10390">
            <v>0</v>
          </cell>
          <cell r="O10390">
            <v>43831</v>
          </cell>
          <cell r="P10390" t="str">
            <v>Current</v>
          </cell>
        </row>
        <row r="10391">
          <cell r="B10391">
            <v>41059</v>
          </cell>
          <cell r="C10391">
            <v>56</v>
          </cell>
          <cell r="D10391" t="str">
            <v>AB</v>
          </cell>
          <cell r="E10391" t="str">
            <v>Purchase</v>
          </cell>
          <cell r="F10391" t="str">
            <v>Fixed</v>
          </cell>
          <cell r="I10391">
            <v>30.23</v>
          </cell>
          <cell r="J10391">
            <v>25.84</v>
          </cell>
          <cell r="K10391" t="str">
            <v>HiRatio</v>
          </cell>
          <cell r="L10391">
            <v>0</v>
          </cell>
          <cell r="M10391" t="str">
            <v>Owner-Occupied</v>
          </cell>
          <cell r="N10391">
            <v>4</v>
          </cell>
          <cell r="O10391">
            <v>41962</v>
          </cell>
          <cell r="P10391" t="str">
            <v>Current</v>
          </cell>
        </row>
        <row r="10392">
          <cell r="B10392">
            <v>42156</v>
          </cell>
          <cell r="C10392">
            <v>19</v>
          </cell>
          <cell r="D10392" t="str">
            <v>ON</v>
          </cell>
          <cell r="E10392" t="str">
            <v>Purchase</v>
          </cell>
          <cell r="F10392" t="str">
            <v>Fixed</v>
          </cell>
          <cell r="I10392">
            <v>41.98</v>
          </cell>
          <cell r="J10392">
            <v>28.32</v>
          </cell>
          <cell r="K10392" t="str">
            <v>HiRatio</v>
          </cell>
          <cell r="L10392">
            <v>281173.64</v>
          </cell>
          <cell r="M10392" t="str">
            <v>Owner-Occupied</v>
          </cell>
          <cell r="N10392">
            <v>0</v>
          </cell>
          <cell r="O10392">
            <v>43831</v>
          </cell>
          <cell r="P10392" t="str">
            <v>Current</v>
          </cell>
        </row>
        <row r="10393">
          <cell r="B10393">
            <v>41170</v>
          </cell>
          <cell r="C10393">
            <v>52</v>
          </cell>
          <cell r="D10393" t="str">
            <v>ON</v>
          </cell>
          <cell r="E10393" t="str">
            <v>Purchase</v>
          </cell>
          <cell r="F10393" t="str">
            <v>Fixed</v>
          </cell>
          <cell r="I10393">
            <v>34.06</v>
          </cell>
          <cell r="J10393">
            <v>30.66</v>
          </cell>
          <cell r="K10393" t="str">
            <v>HiRatio</v>
          </cell>
          <cell r="L10393">
            <v>351656.12</v>
          </cell>
          <cell r="M10393" t="str">
            <v>Owner-Occupied</v>
          </cell>
          <cell r="N10393">
            <v>0</v>
          </cell>
          <cell r="O10393">
            <v>43831</v>
          </cell>
          <cell r="P10393" t="str">
            <v>Current</v>
          </cell>
        </row>
        <row r="10394">
          <cell r="B10394">
            <v>42215</v>
          </cell>
          <cell r="C10394">
            <v>18</v>
          </cell>
          <cell r="D10394" t="str">
            <v>AB</v>
          </cell>
          <cell r="E10394" t="str">
            <v>Purchase</v>
          </cell>
          <cell r="F10394" t="str">
            <v>Fixed</v>
          </cell>
          <cell r="I10394">
            <v>43.75</v>
          </cell>
          <cell r="J10394">
            <v>27.74</v>
          </cell>
          <cell r="K10394" t="str">
            <v>HiRatio</v>
          </cell>
          <cell r="L10394">
            <v>326547.3</v>
          </cell>
          <cell r="M10394" t="str">
            <v>Owner-Occupied</v>
          </cell>
          <cell r="N10394">
            <v>0</v>
          </cell>
          <cell r="O10394">
            <v>43831</v>
          </cell>
          <cell r="P10394" t="str">
            <v>Current</v>
          </cell>
        </row>
        <row r="10395">
          <cell r="B10395">
            <v>41809</v>
          </cell>
          <cell r="C10395">
            <v>31</v>
          </cell>
          <cell r="D10395" t="str">
            <v>BC</v>
          </cell>
          <cell r="E10395" t="str">
            <v>Purchase</v>
          </cell>
          <cell r="F10395" t="str">
            <v>Fixed</v>
          </cell>
          <cell r="I10395">
            <v>37.869999999999997</v>
          </cell>
          <cell r="J10395">
            <v>37.869999999999997</v>
          </cell>
          <cell r="K10395" t="str">
            <v>HiRatio</v>
          </cell>
          <cell r="L10395">
            <v>227376.02</v>
          </cell>
          <cell r="M10395" t="str">
            <v>Owner-Occupied</v>
          </cell>
          <cell r="N10395">
            <v>0</v>
          </cell>
          <cell r="O10395">
            <v>43831</v>
          </cell>
          <cell r="P10395" t="str">
            <v>Current</v>
          </cell>
        </row>
        <row r="10396">
          <cell r="B10396">
            <v>42034</v>
          </cell>
          <cell r="C10396">
            <v>24</v>
          </cell>
          <cell r="D10396" t="str">
            <v>ON</v>
          </cell>
          <cell r="E10396" t="str">
            <v>Purchase</v>
          </cell>
          <cell r="F10396" t="str">
            <v>ARM</v>
          </cell>
          <cell r="I10396">
            <v>36.76</v>
          </cell>
          <cell r="J10396">
            <v>20.309999999999999</v>
          </cell>
          <cell r="K10396" t="str">
            <v>Conv</v>
          </cell>
          <cell r="L10396">
            <v>231466.29</v>
          </cell>
          <cell r="M10396" t="str">
            <v>Owner-Occupied</v>
          </cell>
          <cell r="N10396">
            <v>0</v>
          </cell>
          <cell r="O10396">
            <v>43831</v>
          </cell>
          <cell r="P10396" t="str">
            <v>Current</v>
          </cell>
        </row>
        <row r="10397">
          <cell r="B10397">
            <v>42452</v>
          </cell>
          <cell r="C10397">
            <v>10</v>
          </cell>
          <cell r="D10397" t="str">
            <v>BC</v>
          </cell>
          <cell r="E10397" t="str">
            <v>Purchase</v>
          </cell>
          <cell r="F10397" t="str">
            <v>Fixed</v>
          </cell>
          <cell r="I10397">
            <v>43.99</v>
          </cell>
          <cell r="J10397">
            <v>23.94</v>
          </cell>
          <cell r="K10397" t="str">
            <v>Conv</v>
          </cell>
          <cell r="L10397">
            <v>573512.81999999995</v>
          </cell>
          <cell r="M10397" t="str">
            <v>Owner-Occupied</v>
          </cell>
          <cell r="N10397">
            <v>0</v>
          </cell>
          <cell r="O10397">
            <v>43831</v>
          </cell>
          <cell r="P10397" t="str">
            <v>Current</v>
          </cell>
        </row>
        <row r="10398">
          <cell r="B10398">
            <v>42083</v>
          </cell>
          <cell r="C10398">
            <v>22</v>
          </cell>
          <cell r="D10398" t="str">
            <v>SK</v>
          </cell>
          <cell r="E10398" t="str">
            <v>Purchase</v>
          </cell>
          <cell r="F10398" t="str">
            <v>ARM</v>
          </cell>
          <cell r="I10398">
            <v>23.39</v>
          </cell>
          <cell r="J10398">
            <v>23.27</v>
          </cell>
          <cell r="K10398" t="str">
            <v>HiRatio</v>
          </cell>
          <cell r="L10398">
            <v>336342.79</v>
          </cell>
          <cell r="M10398" t="str">
            <v>Owner-Occupied</v>
          </cell>
          <cell r="N10398">
            <v>0</v>
          </cell>
          <cell r="O10398">
            <v>43831</v>
          </cell>
          <cell r="P10398" t="str">
            <v>Current</v>
          </cell>
        </row>
        <row r="10399">
          <cell r="B10399">
            <v>41512</v>
          </cell>
          <cell r="C10399">
            <v>41</v>
          </cell>
          <cell r="D10399" t="str">
            <v>NL</v>
          </cell>
          <cell r="E10399" t="str">
            <v>Refinance External</v>
          </cell>
          <cell r="F10399" t="str">
            <v>ARM</v>
          </cell>
          <cell r="I10399">
            <v>20.13</v>
          </cell>
          <cell r="J10399">
            <v>12.4</v>
          </cell>
          <cell r="K10399" t="str">
            <v>Conv</v>
          </cell>
          <cell r="L10399">
            <v>0</v>
          </cell>
          <cell r="M10399" t="str">
            <v>Owner-Occupied</v>
          </cell>
          <cell r="N10399">
            <v>4</v>
          </cell>
          <cell r="O10399">
            <v>42580</v>
          </cell>
          <cell r="P10399" t="str">
            <v>Current</v>
          </cell>
        </row>
        <row r="10400">
          <cell r="B10400">
            <v>42403</v>
          </cell>
          <cell r="C10400">
            <v>11</v>
          </cell>
          <cell r="D10400" t="str">
            <v>ON</v>
          </cell>
          <cell r="E10400" t="str">
            <v>Refinance External</v>
          </cell>
          <cell r="F10400" t="str">
            <v>Fixed</v>
          </cell>
          <cell r="I10400">
            <v>37.590000000000003</v>
          </cell>
          <cell r="J10400">
            <v>33.619999999999997</v>
          </cell>
          <cell r="K10400" t="str">
            <v>Conv</v>
          </cell>
          <cell r="L10400">
            <v>294270.17</v>
          </cell>
          <cell r="M10400" t="str">
            <v>Owner-Occupied</v>
          </cell>
          <cell r="N10400">
            <v>0</v>
          </cell>
          <cell r="O10400">
            <v>43831</v>
          </cell>
          <cell r="P10400" t="str">
            <v>Current</v>
          </cell>
        </row>
        <row r="10401">
          <cell r="B10401">
            <v>41659</v>
          </cell>
          <cell r="C10401">
            <v>36</v>
          </cell>
          <cell r="D10401" t="str">
            <v>ON</v>
          </cell>
          <cell r="E10401" t="str">
            <v>Transfer</v>
          </cell>
          <cell r="F10401" t="str">
            <v>Fixed</v>
          </cell>
          <cell r="I10401">
            <v>33.08</v>
          </cell>
          <cell r="J10401">
            <v>21.73</v>
          </cell>
          <cell r="K10401" t="str">
            <v>HiRatio</v>
          </cell>
          <cell r="L10401">
            <v>127056.57</v>
          </cell>
          <cell r="M10401" t="str">
            <v>Owner-Occupied</v>
          </cell>
          <cell r="N10401">
            <v>0</v>
          </cell>
          <cell r="O10401">
            <v>43831</v>
          </cell>
          <cell r="P10401" t="str">
            <v>Current</v>
          </cell>
        </row>
        <row r="10402">
          <cell r="B10402">
            <v>42094</v>
          </cell>
          <cell r="C10402">
            <v>22</v>
          </cell>
          <cell r="D10402" t="str">
            <v>ON</v>
          </cell>
          <cell r="E10402" t="str">
            <v>Purchase</v>
          </cell>
          <cell r="F10402" t="str">
            <v>ARM</v>
          </cell>
          <cell r="I10402">
            <v>26.08</v>
          </cell>
          <cell r="J10402">
            <v>26.08</v>
          </cell>
          <cell r="K10402" t="str">
            <v>Conv</v>
          </cell>
          <cell r="L10402">
            <v>234615.49</v>
          </cell>
          <cell r="M10402" t="str">
            <v>Owner-Occupied</v>
          </cell>
          <cell r="N10402">
            <v>0</v>
          </cell>
          <cell r="O10402">
            <v>43831</v>
          </cell>
          <cell r="P10402" t="str">
            <v>Current</v>
          </cell>
        </row>
        <row r="10403">
          <cell r="B10403">
            <v>42215</v>
          </cell>
          <cell r="C10403">
            <v>18</v>
          </cell>
          <cell r="D10403" t="str">
            <v>BC</v>
          </cell>
          <cell r="E10403" t="str">
            <v>Purchase</v>
          </cell>
          <cell r="F10403" t="str">
            <v>Fixed</v>
          </cell>
          <cell r="I10403">
            <v>41.52</v>
          </cell>
          <cell r="J10403">
            <v>36.81</v>
          </cell>
          <cell r="K10403" t="str">
            <v>HiRatio</v>
          </cell>
          <cell r="L10403">
            <v>522167.39</v>
          </cell>
          <cell r="M10403" t="str">
            <v>Owner-Occupied</v>
          </cell>
          <cell r="N10403">
            <v>0</v>
          </cell>
          <cell r="O10403">
            <v>43831</v>
          </cell>
          <cell r="P10403" t="str">
            <v>Current</v>
          </cell>
        </row>
        <row r="10404">
          <cell r="B10404">
            <v>41387</v>
          </cell>
          <cell r="C10404">
            <v>45</v>
          </cell>
          <cell r="D10404" t="str">
            <v>AB</v>
          </cell>
          <cell r="E10404" t="str">
            <v>Refinance External</v>
          </cell>
          <cell r="F10404" t="str">
            <v>Fixed</v>
          </cell>
          <cell r="I10404">
            <v>21.17</v>
          </cell>
          <cell r="J10404">
            <v>14.21</v>
          </cell>
          <cell r="K10404" t="str">
            <v>Conv</v>
          </cell>
          <cell r="L10404">
            <v>0</v>
          </cell>
          <cell r="M10404" t="str">
            <v>Owner-Occupied</v>
          </cell>
          <cell r="N10404">
            <v>4</v>
          </cell>
          <cell r="O10404">
            <v>42356</v>
          </cell>
          <cell r="P10404" t="str">
            <v>Current</v>
          </cell>
        </row>
        <row r="10405">
          <cell r="B10405">
            <v>41180</v>
          </cell>
          <cell r="C10405">
            <v>52</v>
          </cell>
          <cell r="D10405" t="str">
            <v>ON</v>
          </cell>
          <cell r="E10405" t="str">
            <v>Refinance External</v>
          </cell>
          <cell r="F10405" t="str">
            <v>Fixed</v>
          </cell>
          <cell r="I10405">
            <v>38.03</v>
          </cell>
          <cell r="J10405">
            <v>10.23</v>
          </cell>
          <cell r="K10405" t="str">
            <v>Conv</v>
          </cell>
          <cell r="L10405">
            <v>0</v>
          </cell>
          <cell r="M10405" t="str">
            <v>Rental</v>
          </cell>
          <cell r="N10405">
            <v>4</v>
          </cell>
          <cell r="O10405">
            <v>42212</v>
          </cell>
          <cell r="P10405" t="str">
            <v>Current</v>
          </cell>
        </row>
        <row r="10406">
          <cell r="B10406">
            <v>42430</v>
          </cell>
          <cell r="C10406">
            <v>10</v>
          </cell>
          <cell r="D10406" t="str">
            <v>ON</v>
          </cell>
          <cell r="E10406" t="str">
            <v>Refinance External</v>
          </cell>
          <cell r="F10406" t="str">
            <v>Fixed</v>
          </cell>
          <cell r="I10406">
            <v>30.26</v>
          </cell>
          <cell r="J10406">
            <v>24.16</v>
          </cell>
          <cell r="K10406" t="str">
            <v>Conv</v>
          </cell>
          <cell r="L10406">
            <v>397624.44</v>
          </cell>
          <cell r="M10406" t="str">
            <v>Owner-Occupied</v>
          </cell>
          <cell r="N10406">
            <v>0</v>
          </cell>
          <cell r="O10406">
            <v>43831</v>
          </cell>
          <cell r="P10406" t="str">
            <v>Current</v>
          </cell>
        </row>
        <row r="10407">
          <cell r="B10407">
            <v>41305</v>
          </cell>
          <cell r="C10407">
            <v>48</v>
          </cell>
          <cell r="D10407" t="str">
            <v>AB</v>
          </cell>
          <cell r="E10407" t="str">
            <v>Purchase</v>
          </cell>
          <cell r="F10407" t="str">
            <v>Fixed</v>
          </cell>
          <cell r="I10407">
            <v>39.22</v>
          </cell>
          <cell r="J10407">
            <v>14.68</v>
          </cell>
          <cell r="K10407" t="str">
            <v>HiRatio</v>
          </cell>
          <cell r="L10407">
            <v>0</v>
          </cell>
          <cell r="M10407" t="str">
            <v>Owner-Occupied</v>
          </cell>
          <cell r="N10407">
            <v>4</v>
          </cell>
          <cell r="O10407">
            <v>42713</v>
          </cell>
          <cell r="P10407" t="str">
            <v>Current</v>
          </cell>
        </row>
        <row r="10408">
          <cell r="B10408">
            <v>42503</v>
          </cell>
          <cell r="C10408">
            <v>8</v>
          </cell>
          <cell r="D10408" t="str">
            <v>BC</v>
          </cell>
          <cell r="E10408" t="str">
            <v>Refinance External</v>
          </cell>
          <cell r="F10408" t="str">
            <v>Fixed</v>
          </cell>
          <cell r="I10408">
            <v>19.12</v>
          </cell>
          <cell r="J10408">
            <v>18.899999999999999</v>
          </cell>
          <cell r="K10408" t="str">
            <v>Conv</v>
          </cell>
          <cell r="L10408">
            <v>785243.48</v>
          </cell>
          <cell r="M10408" t="str">
            <v>Owner-Occupied</v>
          </cell>
          <cell r="N10408">
            <v>0</v>
          </cell>
          <cell r="O10408">
            <v>43831</v>
          </cell>
          <cell r="P10408" t="str">
            <v>Current</v>
          </cell>
        </row>
        <row r="10409">
          <cell r="B10409">
            <v>42122</v>
          </cell>
          <cell r="C10409">
            <v>21</v>
          </cell>
          <cell r="D10409" t="str">
            <v>BC</v>
          </cell>
          <cell r="E10409" t="str">
            <v>Refinance External</v>
          </cell>
          <cell r="F10409" t="str">
            <v>ARM</v>
          </cell>
          <cell r="I10409">
            <v>26.16</v>
          </cell>
          <cell r="J10409">
            <v>23.33</v>
          </cell>
          <cell r="K10409" t="str">
            <v>Conv</v>
          </cell>
          <cell r="L10409">
            <v>129488.04</v>
          </cell>
          <cell r="M10409" t="str">
            <v>Owner-Occupied</v>
          </cell>
          <cell r="N10409">
            <v>0</v>
          </cell>
          <cell r="O10409">
            <v>43831</v>
          </cell>
          <cell r="P10409" t="str">
            <v>Current</v>
          </cell>
        </row>
        <row r="10410">
          <cell r="B10410">
            <v>41627</v>
          </cell>
          <cell r="C10410">
            <v>37</v>
          </cell>
          <cell r="D10410" t="str">
            <v>ON</v>
          </cell>
          <cell r="E10410" t="str">
            <v>Purchase</v>
          </cell>
          <cell r="F10410" t="str">
            <v>ARM</v>
          </cell>
          <cell r="I10410">
            <v>37.01</v>
          </cell>
          <cell r="J10410">
            <v>25.25</v>
          </cell>
          <cell r="K10410" t="str">
            <v>HiRatio</v>
          </cell>
          <cell r="L10410">
            <v>299695.96000000002</v>
          </cell>
          <cell r="M10410" t="str">
            <v>Owner-Occupied</v>
          </cell>
          <cell r="N10410">
            <v>0</v>
          </cell>
          <cell r="O10410">
            <v>43831</v>
          </cell>
          <cell r="P10410" t="str">
            <v>Current</v>
          </cell>
        </row>
        <row r="10411">
          <cell r="B10411">
            <v>42188</v>
          </cell>
          <cell r="C10411">
            <v>18</v>
          </cell>
          <cell r="D10411" t="str">
            <v>ON</v>
          </cell>
          <cell r="E10411" t="str">
            <v>Purchase</v>
          </cell>
          <cell r="F10411" t="str">
            <v>Fixed</v>
          </cell>
          <cell r="I10411">
            <v>35.26</v>
          </cell>
          <cell r="J10411">
            <v>20.100000000000001</v>
          </cell>
          <cell r="K10411" t="str">
            <v>HiRatio</v>
          </cell>
          <cell r="L10411">
            <v>492380.3</v>
          </cell>
          <cell r="M10411" t="str">
            <v>Owner-Occupied</v>
          </cell>
          <cell r="N10411">
            <v>0</v>
          </cell>
          <cell r="O10411">
            <v>43831</v>
          </cell>
          <cell r="P10411" t="str">
            <v>Current</v>
          </cell>
        </row>
        <row r="10412">
          <cell r="B10412">
            <v>41911</v>
          </cell>
          <cell r="C10412">
            <v>28</v>
          </cell>
          <cell r="D10412" t="str">
            <v>ON</v>
          </cell>
          <cell r="E10412" t="str">
            <v>Purchase</v>
          </cell>
          <cell r="F10412" t="str">
            <v>Fixed</v>
          </cell>
          <cell r="I10412">
            <v>38.89</v>
          </cell>
          <cell r="J10412">
            <v>38.89</v>
          </cell>
          <cell r="K10412" t="str">
            <v>HiRatio</v>
          </cell>
          <cell r="L10412">
            <v>220516.73</v>
          </cell>
          <cell r="M10412" t="str">
            <v>Owner-Occupied</v>
          </cell>
          <cell r="N10412">
            <v>0</v>
          </cell>
          <cell r="O10412">
            <v>43831</v>
          </cell>
          <cell r="P10412" t="str">
            <v>Current</v>
          </cell>
        </row>
        <row r="10413">
          <cell r="B10413">
            <v>41606</v>
          </cell>
          <cell r="C10413">
            <v>38</v>
          </cell>
          <cell r="D10413" t="str">
            <v>ON</v>
          </cell>
          <cell r="E10413" t="str">
            <v>Purchase</v>
          </cell>
          <cell r="F10413" t="str">
            <v>Fixed</v>
          </cell>
          <cell r="I10413">
            <v>35.06</v>
          </cell>
          <cell r="J10413">
            <v>11.14</v>
          </cell>
          <cell r="K10413" t="str">
            <v>HiRatio</v>
          </cell>
          <cell r="L10413">
            <v>0</v>
          </cell>
          <cell r="M10413" t="str">
            <v>Owner-Occupied</v>
          </cell>
          <cell r="N10413">
            <v>4</v>
          </cell>
          <cell r="O10413">
            <v>42632</v>
          </cell>
          <cell r="P10413" t="str">
            <v>Current</v>
          </cell>
        </row>
        <row r="10414">
          <cell r="B10414">
            <v>42748</v>
          </cell>
          <cell r="C10414">
            <v>0</v>
          </cell>
          <cell r="D10414" t="str">
            <v>ON</v>
          </cell>
          <cell r="E10414" t="str">
            <v>Purchase</v>
          </cell>
          <cell r="F10414" t="str">
            <v>Fixed</v>
          </cell>
          <cell r="I10414">
            <v>22.94</v>
          </cell>
          <cell r="J10414">
            <v>22.78</v>
          </cell>
          <cell r="K10414" t="str">
            <v>HiRatio</v>
          </cell>
          <cell r="L10414">
            <v>226074.85</v>
          </cell>
          <cell r="M10414" t="str">
            <v>Owner-Occupied</v>
          </cell>
          <cell r="N10414">
            <v>0</v>
          </cell>
          <cell r="O10414">
            <v>43831</v>
          </cell>
          <cell r="P10414" t="str">
            <v>Current</v>
          </cell>
        </row>
        <row r="10415">
          <cell r="B10415">
            <v>41822</v>
          </cell>
          <cell r="C10415">
            <v>30</v>
          </cell>
          <cell r="D10415" t="str">
            <v>AB</v>
          </cell>
          <cell r="E10415" t="str">
            <v>Purchase with Improvements</v>
          </cell>
          <cell r="F10415" t="str">
            <v>Fixed</v>
          </cell>
          <cell r="I10415">
            <v>42.76</v>
          </cell>
          <cell r="J10415">
            <v>21.92</v>
          </cell>
          <cell r="K10415" t="str">
            <v>HiRatio</v>
          </cell>
          <cell r="L10415">
            <v>0</v>
          </cell>
          <cell r="M10415" t="str">
            <v>Second Home</v>
          </cell>
          <cell r="N10415">
            <v>4</v>
          </cell>
          <cell r="O10415">
            <v>41872</v>
          </cell>
          <cell r="P10415" t="str">
            <v>Current</v>
          </cell>
        </row>
        <row r="10416">
          <cell r="B10416">
            <v>42489</v>
          </cell>
          <cell r="C10416">
            <v>9</v>
          </cell>
          <cell r="D10416" t="str">
            <v>AB</v>
          </cell>
          <cell r="E10416" t="str">
            <v>Transfer</v>
          </cell>
          <cell r="F10416" t="str">
            <v>Fixed</v>
          </cell>
          <cell r="I10416">
            <v>17.399999999999999</v>
          </cell>
          <cell r="J10416">
            <v>17.29</v>
          </cell>
          <cell r="K10416" t="str">
            <v>Conv</v>
          </cell>
          <cell r="L10416">
            <v>220681.12</v>
          </cell>
          <cell r="M10416" t="str">
            <v>Owner-Occupied</v>
          </cell>
          <cell r="N10416">
            <v>0</v>
          </cell>
          <cell r="O10416">
            <v>43831</v>
          </cell>
          <cell r="P10416" t="str">
            <v>Current</v>
          </cell>
        </row>
        <row r="10417">
          <cell r="B10417">
            <v>41089</v>
          </cell>
          <cell r="C10417">
            <v>55</v>
          </cell>
          <cell r="D10417" t="str">
            <v>ON</v>
          </cell>
          <cell r="E10417" t="str">
            <v>Refinance External</v>
          </cell>
          <cell r="F10417" t="str">
            <v>ARM</v>
          </cell>
          <cell r="I10417">
            <v>37.450000000000003</v>
          </cell>
          <cell r="J10417">
            <v>24.07</v>
          </cell>
          <cell r="K10417" t="str">
            <v>HiRatio</v>
          </cell>
          <cell r="L10417">
            <v>136308.16</v>
          </cell>
          <cell r="M10417" t="str">
            <v>Owner-Occupied</v>
          </cell>
          <cell r="N10417">
            <v>0</v>
          </cell>
          <cell r="O10417">
            <v>43831</v>
          </cell>
          <cell r="P10417" t="str">
            <v>Current</v>
          </cell>
        </row>
        <row r="10418">
          <cell r="B10418">
            <v>42440</v>
          </cell>
          <cell r="C10418">
            <v>10</v>
          </cell>
          <cell r="D10418" t="str">
            <v>AB</v>
          </cell>
          <cell r="E10418" t="str">
            <v>Transfer</v>
          </cell>
          <cell r="F10418" t="str">
            <v>Fixed</v>
          </cell>
          <cell r="I10418">
            <v>22.73</v>
          </cell>
          <cell r="J10418">
            <v>17.32</v>
          </cell>
          <cell r="K10418" t="str">
            <v>Conv</v>
          </cell>
          <cell r="L10418">
            <v>264317.49</v>
          </cell>
          <cell r="M10418" t="str">
            <v>Owner-Occupied</v>
          </cell>
          <cell r="N10418">
            <v>0</v>
          </cell>
          <cell r="O10418">
            <v>43831</v>
          </cell>
          <cell r="P10418" t="str">
            <v>Current</v>
          </cell>
        </row>
        <row r="10419">
          <cell r="B10419">
            <v>41128</v>
          </cell>
          <cell r="C10419">
            <v>53</v>
          </cell>
          <cell r="D10419" t="str">
            <v>AB</v>
          </cell>
          <cell r="E10419" t="str">
            <v>Purchase</v>
          </cell>
          <cell r="F10419" t="str">
            <v>Fixed</v>
          </cell>
          <cell r="I10419">
            <v>40.69</v>
          </cell>
          <cell r="J10419">
            <v>28.31</v>
          </cell>
          <cell r="K10419" t="str">
            <v>Conv</v>
          </cell>
          <cell r="L10419">
            <v>0</v>
          </cell>
          <cell r="M10419" t="str">
            <v>Owner-Occupied</v>
          </cell>
          <cell r="N10419">
            <v>4</v>
          </cell>
          <cell r="O10419">
            <v>42425</v>
          </cell>
          <cell r="P10419" t="str">
            <v>Current</v>
          </cell>
        </row>
        <row r="10420">
          <cell r="B10420">
            <v>41508</v>
          </cell>
          <cell r="C10420">
            <v>41</v>
          </cell>
          <cell r="D10420" t="str">
            <v>AB</v>
          </cell>
          <cell r="E10420" t="str">
            <v>Refinance External</v>
          </cell>
          <cell r="F10420" t="str">
            <v>Fixed</v>
          </cell>
          <cell r="I10420">
            <v>34.32</v>
          </cell>
          <cell r="J10420">
            <v>18.62</v>
          </cell>
          <cell r="K10420" t="str">
            <v>Conv</v>
          </cell>
          <cell r="L10420">
            <v>0</v>
          </cell>
          <cell r="M10420" t="str">
            <v>Owner-Occupied</v>
          </cell>
          <cell r="N10420">
            <v>4</v>
          </cell>
          <cell r="O10420">
            <v>42271</v>
          </cell>
          <cell r="P10420" t="str">
            <v>Current</v>
          </cell>
        </row>
        <row r="10421">
          <cell r="B10421">
            <v>42384</v>
          </cell>
          <cell r="C10421">
            <v>12</v>
          </cell>
          <cell r="D10421" t="str">
            <v>AB</v>
          </cell>
          <cell r="E10421" t="str">
            <v>Purchase</v>
          </cell>
          <cell r="F10421" t="str">
            <v>Fixed</v>
          </cell>
          <cell r="I10421">
            <v>27.48</v>
          </cell>
          <cell r="J10421">
            <v>27.3</v>
          </cell>
          <cell r="K10421" t="str">
            <v>Conv</v>
          </cell>
          <cell r="L10421">
            <v>232308.22</v>
          </cell>
          <cell r="M10421" t="str">
            <v>Owner-Occupied</v>
          </cell>
          <cell r="N10421">
            <v>0</v>
          </cell>
          <cell r="O10421">
            <v>43831</v>
          </cell>
          <cell r="P10421" t="str">
            <v>Current</v>
          </cell>
        </row>
        <row r="10422">
          <cell r="B10422">
            <v>41152</v>
          </cell>
          <cell r="C10422">
            <v>53</v>
          </cell>
          <cell r="D10422" t="str">
            <v>AB</v>
          </cell>
          <cell r="E10422" t="str">
            <v>Purchase</v>
          </cell>
          <cell r="F10422" t="str">
            <v>Fixed</v>
          </cell>
          <cell r="I10422">
            <v>31.83</v>
          </cell>
          <cell r="J10422">
            <v>30.55</v>
          </cell>
          <cell r="K10422" t="str">
            <v>HiRatio</v>
          </cell>
          <cell r="L10422">
            <v>272234.23999999999</v>
          </cell>
          <cell r="M10422" t="str">
            <v>Owner-Occupied</v>
          </cell>
          <cell r="N10422">
            <v>0</v>
          </cell>
          <cell r="O10422">
            <v>43831</v>
          </cell>
          <cell r="P10422" t="str">
            <v>Current</v>
          </cell>
        </row>
        <row r="10423">
          <cell r="B10423">
            <v>41144</v>
          </cell>
          <cell r="C10423">
            <v>53</v>
          </cell>
          <cell r="D10423" t="str">
            <v>AB</v>
          </cell>
          <cell r="E10423" t="str">
            <v>Refinance External</v>
          </cell>
          <cell r="F10423" t="str">
            <v>Fixed</v>
          </cell>
          <cell r="I10423">
            <v>29.3</v>
          </cell>
          <cell r="J10423">
            <v>17.399999999999999</v>
          </cell>
          <cell r="K10423" t="str">
            <v>Conv</v>
          </cell>
          <cell r="L10423">
            <v>0</v>
          </cell>
          <cell r="M10423" t="str">
            <v>Owner-Occupied</v>
          </cell>
          <cell r="N10423">
            <v>4</v>
          </cell>
          <cell r="O10423">
            <v>41843</v>
          </cell>
          <cell r="P10423" t="str">
            <v>Current</v>
          </cell>
        </row>
        <row r="10424">
          <cell r="B10424">
            <v>42243</v>
          </cell>
          <cell r="C10424">
            <v>17</v>
          </cell>
          <cell r="D10424" t="str">
            <v>MB</v>
          </cell>
          <cell r="E10424" t="str">
            <v>Purchase</v>
          </cell>
          <cell r="F10424" t="str">
            <v>Fixed</v>
          </cell>
          <cell r="I10424">
            <v>43.51</v>
          </cell>
          <cell r="J10424">
            <v>25.88</v>
          </cell>
          <cell r="K10424" t="str">
            <v>HiRatio</v>
          </cell>
          <cell r="L10424">
            <v>244676.33</v>
          </cell>
          <cell r="M10424" t="str">
            <v>Owner-Occupied</v>
          </cell>
          <cell r="N10424">
            <v>0</v>
          </cell>
          <cell r="O10424">
            <v>43831</v>
          </cell>
          <cell r="P10424" t="str">
            <v>Current</v>
          </cell>
        </row>
        <row r="10425">
          <cell r="B10425">
            <v>41607</v>
          </cell>
          <cell r="C10425">
            <v>38</v>
          </cell>
          <cell r="D10425" t="str">
            <v>AB</v>
          </cell>
          <cell r="E10425" t="str">
            <v>Purchase</v>
          </cell>
          <cell r="F10425" t="str">
            <v>Fixed</v>
          </cell>
          <cell r="I10425">
            <v>26.22</v>
          </cell>
          <cell r="J10425">
            <v>25.75</v>
          </cell>
          <cell r="K10425" t="str">
            <v>HiRatio</v>
          </cell>
          <cell r="L10425">
            <v>424636.69</v>
          </cell>
          <cell r="M10425" t="str">
            <v>Owner-Occupied</v>
          </cell>
          <cell r="N10425">
            <v>0</v>
          </cell>
          <cell r="O10425">
            <v>43831</v>
          </cell>
          <cell r="P10425" t="str">
            <v>Current</v>
          </cell>
        </row>
        <row r="10426">
          <cell r="B10426">
            <v>42571</v>
          </cell>
          <cell r="C10426">
            <v>6</v>
          </cell>
          <cell r="D10426" t="str">
            <v>AB</v>
          </cell>
          <cell r="E10426" t="str">
            <v>Purchase</v>
          </cell>
          <cell r="F10426" t="str">
            <v>Fixed</v>
          </cell>
          <cell r="I10426">
            <v>33.44</v>
          </cell>
          <cell r="J10426">
            <v>29.98</v>
          </cell>
          <cell r="K10426" t="str">
            <v>HiRatio</v>
          </cell>
          <cell r="L10426">
            <v>225941.51</v>
          </cell>
          <cell r="M10426" t="str">
            <v>Owner-Occupied</v>
          </cell>
          <cell r="N10426">
            <v>0</v>
          </cell>
          <cell r="O10426">
            <v>43831</v>
          </cell>
          <cell r="P10426" t="str">
            <v>Current</v>
          </cell>
        </row>
        <row r="10427">
          <cell r="B10427">
            <v>42361</v>
          </cell>
          <cell r="C10427">
            <v>13</v>
          </cell>
          <cell r="D10427" t="str">
            <v>SK</v>
          </cell>
          <cell r="E10427" t="str">
            <v>Refinance Existing Client</v>
          </cell>
          <cell r="F10427" t="str">
            <v>ARM</v>
          </cell>
          <cell r="I10427">
            <v>32.28</v>
          </cell>
          <cell r="J10427">
            <v>20.89</v>
          </cell>
          <cell r="K10427" t="str">
            <v>Conv</v>
          </cell>
          <cell r="L10427">
            <v>146743.54999999999</v>
          </cell>
          <cell r="M10427" t="str">
            <v>Owner-Occupied</v>
          </cell>
          <cell r="N10427">
            <v>0</v>
          </cell>
          <cell r="O10427">
            <v>43831</v>
          </cell>
          <cell r="P10427" t="str">
            <v>Current</v>
          </cell>
        </row>
        <row r="10428">
          <cell r="B10428">
            <v>41768</v>
          </cell>
          <cell r="C10428">
            <v>32</v>
          </cell>
          <cell r="D10428" t="str">
            <v>ON</v>
          </cell>
          <cell r="E10428" t="str">
            <v>Purchase</v>
          </cell>
          <cell r="F10428" t="str">
            <v>ARM</v>
          </cell>
          <cell r="I10428">
            <v>20.14</v>
          </cell>
          <cell r="J10428">
            <v>19.91</v>
          </cell>
          <cell r="K10428" t="str">
            <v>HiRatio</v>
          </cell>
          <cell r="L10428">
            <v>225524.6</v>
          </cell>
          <cell r="M10428" t="str">
            <v>Owner-Occupied</v>
          </cell>
          <cell r="N10428">
            <v>0</v>
          </cell>
          <cell r="O10428">
            <v>43831</v>
          </cell>
          <cell r="P10428" t="str">
            <v>Current</v>
          </cell>
        </row>
        <row r="10429">
          <cell r="B10429">
            <v>41823</v>
          </cell>
          <cell r="C10429">
            <v>30</v>
          </cell>
          <cell r="D10429" t="str">
            <v>ON</v>
          </cell>
          <cell r="E10429" t="str">
            <v>Purchase</v>
          </cell>
          <cell r="F10429" t="str">
            <v>Fixed</v>
          </cell>
          <cell r="I10429">
            <v>31.23</v>
          </cell>
          <cell r="J10429">
            <v>30.56</v>
          </cell>
          <cell r="K10429" t="str">
            <v>HiRatio</v>
          </cell>
          <cell r="L10429">
            <v>278132.90000000002</v>
          </cell>
          <cell r="M10429" t="str">
            <v>Owner-Occupied</v>
          </cell>
          <cell r="N10429">
            <v>0</v>
          </cell>
          <cell r="O10429">
            <v>43831</v>
          </cell>
          <cell r="P10429" t="str">
            <v>Current</v>
          </cell>
        </row>
        <row r="10430">
          <cell r="B10430">
            <v>41123</v>
          </cell>
          <cell r="C10430">
            <v>53</v>
          </cell>
          <cell r="D10430" t="str">
            <v>ON</v>
          </cell>
          <cell r="E10430" t="str">
            <v>Refinance External</v>
          </cell>
          <cell r="F10430" t="str">
            <v>Fixed</v>
          </cell>
          <cell r="I10430">
            <v>28.12</v>
          </cell>
          <cell r="J10430">
            <v>26.56</v>
          </cell>
          <cell r="K10430" t="str">
            <v>Conv</v>
          </cell>
          <cell r="L10430">
            <v>140335.39000000001</v>
          </cell>
          <cell r="M10430" t="str">
            <v>Owner-Occupied</v>
          </cell>
          <cell r="N10430">
            <v>0</v>
          </cell>
          <cell r="O10430">
            <v>43831</v>
          </cell>
          <cell r="P10430" t="str">
            <v>Current</v>
          </cell>
        </row>
        <row r="10431">
          <cell r="B10431">
            <v>41400</v>
          </cell>
          <cell r="C10431">
            <v>44</v>
          </cell>
          <cell r="D10431" t="str">
            <v>AB</v>
          </cell>
          <cell r="E10431" t="str">
            <v>Purchase</v>
          </cell>
          <cell r="F10431" t="str">
            <v>Fixed</v>
          </cell>
          <cell r="I10431">
            <v>41.99</v>
          </cell>
          <cell r="J10431">
            <v>19.71</v>
          </cell>
          <cell r="K10431" t="str">
            <v>HiRatio</v>
          </cell>
          <cell r="L10431">
            <v>208747.91</v>
          </cell>
          <cell r="M10431" t="str">
            <v>Owner-Occupied</v>
          </cell>
          <cell r="N10431">
            <v>0</v>
          </cell>
          <cell r="O10431">
            <v>43831</v>
          </cell>
          <cell r="P10431" t="str">
            <v>Current</v>
          </cell>
        </row>
        <row r="10432">
          <cell r="B10432">
            <v>41851</v>
          </cell>
          <cell r="C10432">
            <v>30</v>
          </cell>
          <cell r="D10432" t="str">
            <v>ON</v>
          </cell>
          <cell r="E10432" t="str">
            <v>Transfer</v>
          </cell>
          <cell r="F10432" t="str">
            <v>ARM</v>
          </cell>
          <cell r="I10432">
            <v>17.04</v>
          </cell>
          <cell r="J10432">
            <v>16.899999999999999</v>
          </cell>
          <cell r="K10432" t="str">
            <v>Conv</v>
          </cell>
          <cell r="L10432">
            <v>0</v>
          </cell>
          <cell r="M10432" t="str">
            <v>Owner-Occupied</v>
          </cell>
          <cell r="N10432">
            <v>4</v>
          </cell>
          <cell r="O10432">
            <v>42464</v>
          </cell>
          <cell r="P10432" t="str">
            <v>Current</v>
          </cell>
        </row>
        <row r="10433">
          <cell r="B10433">
            <v>41577</v>
          </cell>
          <cell r="C10433">
            <v>39</v>
          </cell>
          <cell r="D10433" t="str">
            <v>ON</v>
          </cell>
          <cell r="E10433" t="str">
            <v>Refinance External</v>
          </cell>
          <cell r="F10433" t="str">
            <v>Fixed</v>
          </cell>
          <cell r="I10433">
            <v>39.17</v>
          </cell>
          <cell r="J10433">
            <v>39.14</v>
          </cell>
          <cell r="K10433" t="str">
            <v>Conv</v>
          </cell>
          <cell r="L10433">
            <v>0</v>
          </cell>
          <cell r="M10433" t="str">
            <v>Owner-Occupied</v>
          </cell>
          <cell r="N10433">
            <v>4</v>
          </cell>
          <cell r="O10433">
            <v>42724</v>
          </cell>
          <cell r="P10433" t="str">
            <v>Current</v>
          </cell>
        </row>
        <row r="10434">
          <cell r="B10434">
            <v>41088</v>
          </cell>
          <cell r="C10434">
            <v>55</v>
          </cell>
          <cell r="D10434" t="str">
            <v>AB</v>
          </cell>
          <cell r="E10434" t="str">
            <v>Purchase</v>
          </cell>
          <cell r="F10434" t="str">
            <v>Fixed</v>
          </cell>
          <cell r="I10434">
            <v>27.26</v>
          </cell>
          <cell r="J10434">
            <v>14.87</v>
          </cell>
          <cell r="K10434" t="str">
            <v>HiRatio</v>
          </cell>
          <cell r="L10434">
            <v>0</v>
          </cell>
          <cell r="M10434" t="str">
            <v>Owner-Occupied</v>
          </cell>
          <cell r="N10434">
            <v>4</v>
          </cell>
          <cell r="O10434">
            <v>41914</v>
          </cell>
          <cell r="P10434" t="str">
            <v>Current</v>
          </cell>
        </row>
        <row r="10435">
          <cell r="B10435">
            <v>41816</v>
          </cell>
          <cell r="C10435">
            <v>31</v>
          </cell>
          <cell r="D10435" t="str">
            <v>ON</v>
          </cell>
          <cell r="E10435" t="str">
            <v>Purchase</v>
          </cell>
          <cell r="F10435" t="str">
            <v>ARM</v>
          </cell>
          <cell r="I10435">
            <v>26.53</v>
          </cell>
          <cell r="J10435">
            <v>21.34</v>
          </cell>
          <cell r="K10435" t="str">
            <v>Conv</v>
          </cell>
          <cell r="L10435">
            <v>447144.53</v>
          </cell>
          <cell r="M10435" t="str">
            <v>Owner-Occupied</v>
          </cell>
          <cell r="N10435">
            <v>0</v>
          </cell>
          <cell r="O10435">
            <v>43831</v>
          </cell>
          <cell r="P10435" t="str">
            <v>Current</v>
          </cell>
        </row>
        <row r="10436">
          <cell r="B10436">
            <v>42688</v>
          </cell>
          <cell r="C10436">
            <v>2</v>
          </cell>
          <cell r="D10436" t="str">
            <v>BC</v>
          </cell>
          <cell r="E10436" t="str">
            <v>Purchase</v>
          </cell>
          <cell r="F10436" t="str">
            <v>Fixed</v>
          </cell>
          <cell r="I10436">
            <v>38.67</v>
          </cell>
          <cell r="J10436">
            <v>27.7</v>
          </cell>
          <cell r="K10436" t="str">
            <v>Conv</v>
          </cell>
          <cell r="L10436">
            <v>485729.45</v>
          </cell>
          <cell r="M10436" t="str">
            <v>Owner-Occupied</v>
          </cell>
          <cell r="N10436">
            <v>0</v>
          </cell>
          <cell r="O10436">
            <v>43831</v>
          </cell>
          <cell r="P10436" t="str">
            <v>Current</v>
          </cell>
        </row>
        <row r="10437">
          <cell r="B10437">
            <v>42272</v>
          </cell>
          <cell r="C10437">
            <v>16</v>
          </cell>
          <cell r="D10437" t="str">
            <v>AB</v>
          </cell>
          <cell r="E10437" t="str">
            <v>Purchase</v>
          </cell>
          <cell r="F10437" t="str">
            <v>ARM</v>
          </cell>
          <cell r="I10437">
            <v>29.78</v>
          </cell>
          <cell r="J10437">
            <v>25.94</v>
          </cell>
          <cell r="K10437" t="str">
            <v>HiRatio</v>
          </cell>
          <cell r="L10437">
            <v>333476.32</v>
          </cell>
          <cell r="M10437" t="str">
            <v>Owner-Occupied</v>
          </cell>
          <cell r="N10437">
            <v>0</v>
          </cell>
          <cell r="O10437">
            <v>43831</v>
          </cell>
          <cell r="P10437" t="str">
            <v>Current</v>
          </cell>
        </row>
        <row r="10438">
          <cell r="B10438">
            <v>42285</v>
          </cell>
          <cell r="C10438">
            <v>15</v>
          </cell>
          <cell r="D10438" t="str">
            <v>ON</v>
          </cell>
          <cell r="E10438" t="str">
            <v>Refinance External</v>
          </cell>
          <cell r="F10438" t="str">
            <v>ARM</v>
          </cell>
          <cell r="I10438">
            <v>33.89</v>
          </cell>
          <cell r="J10438">
            <v>26.29</v>
          </cell>
          <cell r="K10438" t="str">
            <v>Conv</v>
          </cell>
          <cell r="L10438">
            <v>672750.8</v>
          </cell>
          <cell r="M10438" t="str">
            <v>Owner-Occupied</v>
          </cell>
          <cell r="N10438">
            <v>0</v>
          </cell>
          <cell r="O10438">
            <v>43831</v>
          </cell>
          <cell r="P10438" t="str">
            <v>Current</v>
          </cell>
        </row>
        <row r="10439">
          <cell r="B10439">
            <v>41080</v>
          </cell>
          <cell r="C10439">
            <v>55</v>
          </cell>
          <cell r="D10439" t="str">
            <v>ON</v>
          </cell>
          <cell r="E10439" t="str">
            <v>Refinance External</v>
          </cell>
          <cell r="F10439" t="str">
            <v>Fixed</v>
          </cell>
          <cell r="I10439">
            <v>40.46</v>
          </cell>
          <cell r="J10439">
            <v>40.46</v>
          </cell>
          <cell r="K10439" t="str">
            <v>Conv</v>
          </cell>
          <cell r="L10439">
            <v>0</v>
          </cell>
          <cell r="M10439" t="str">
            <v>Owner-Occupied</v>
          </cell>
          <cell r="N10439">
            <v>4</v>
          </cell>
          <cell r="O10439">
            <v>42312</v>
          </cell>
          <cell r="P10439" t="str">
            <v>Current</v>
          </cell>
        </row>
        <row r="10440">
          <cell r="B10440">
            <v>41355</v>
          </cell>
          <cell r="C10440">
            <v>46</v>
          </cell>
          <cell r="D10440" t="str">
            <v>AB</v>
          </cell>
          <cell r="E10440" t="str">
            <v>Purchase with Improvements</v>
          </cell>
          <cell r="F10440" t="str">
            <v>Fixed</v>
          </cell>
          <cell r="I10440">
            <v>42.94</v>
          </cell>
          <cell r="J10440">
            <v>19.239999999999998</v>
          </cell>
          <cell r="K10440" t="str">
            <v>HiRatio</v>
          </cell>
          <cell r="L10440">
            <v>270333.56</v>
          </cell>
          <cell r="M10440" t="str">
            <v>Owner-Occupied</v>
          </cell>
          <cell r="N10440">
            <v>0</v>
          </cell>
          <cell r="O10440">
            <v>43831</v>
          </cell>
          <cell r="P10440" t="str">
            <v>Current</v>
          </cell>
        </row>
        <row r="10441">
          <cell r="B10441">
            <v>41606</v>
          </cell>
          <cell r="C10441">
            <v>38</v>
          </cell>
          <cell r="D10441" t="str">
            <v>ON</v>
          </cell>
          <cell r="E10441" t="str">
            <v>Purchase with Improvements</v>
          </cell>
          <cell r="F10441" t="str">
            <v>Fixed</v>
          </cell>
          <cell r="I10441">
            <v>35.94</v>
          </cell>
          <cell r="J10441">
            <v>8.61</v>
          </cell>
          <cell r="K10441" t="str">
            <v>HiRatio</v>
          </cell>
          <cell r="L10441">
            <v>117893.7</v>
          </cell>
          <cell r="M10441" t="str">
            <v>Second Home</v>
          </cell>
          <cell r="N10441">
            <v>0</v>
          </cell>
          <cell r="O10441">
            <v>43831</v>
          </cell>
          <cell r="P10441" t="str">
            <v>Current</v>
          </cell>
        </row>
        <row r="10442">
          <cell r="B10442">
            <v>42761</v>
          </cell>
          <cell r="C10442">
            <v>0</v>
          </cell>
          <cell r="D10442" t="str">
            <v>AB</v>
          </cell>
          <cell r="E10442" t="str">
            <v>Purchase</v>
          </cell>
          <cell r="F10442" t="str">
            <v>Fixed</v>
          </cell>
          <cell r="I10442">
            <v>32.46</v>
          </cell>
          <cell r="J10442">
            <v>31.98</v>
          </cell>
          <cell r="K10442" t="str">
            <v>HiRatio</v>
          </cell>
          <cell r="L10442">
            <v>411810</v>
          </cell>
          <cell r="M10442" t="str">
            <v>Owner-Occupied</v>
          </cell>
          <cell r="N10442">
            <v>0</v>
          </cell>
          <cell r="O10442">
            <v>43831</v>
          </cell>
          <cell r="P10442" t="str">
            <v>Current</v>
          </cell>
        </row>
        <row r="10443">
          <cell r="B10443">
            <v>42054</v>
          </cell>
          <cell r="C10443">
            <v>23</v>
          </cell>
          <cell r="D10443" t="str">
            <v>ON</v>
          </cell>
          <cell r="E10443" t="str">
            <v>Purchase</v>
          </cell>
          <cell r="F10443" t="str">
            <v>ARM</v>
          </cell>
          <cell r="I10443">
            <v>10.88</v>
          </cell>
          <cell r="J10443">
            <v>10.71</v>
          </cell>
          <cell r="K10443" t="str">
            <v>Conv</v>
          </cell>
          <cell r="L10443">
            <v>223709.58</v>
          </cell>
          <cell r="M10443" t="str">
            <v>Owner-Occupied</v>
          </cell>
          <cell r="N10443">
            <v>0</v>
          </cell>
          <cell r="O10443">
            <v>43831</v>
          </cell>
          <cell r="P10443" t="str">
            <v>Current</v>
          </cell>
        </row>
        <row r="10444">
          <cell r="B10444">
            <v>41521</v>
          </cell>
          <cell r="C10444">
            <v>40</v>
          </cell>
          <cell r="D10444" t="str">
            <v>AB</v>
          </cell>
          <cell r="E10444" t="str">
            <v>Purchase</v>
          </cell>
          <cell r="F10444" t="str">
            <v>Fixed</v>
          </cell>
          <cell r="I10444">
            <v>32.99</v>
          </cell>
          <cell r="J10444">
            <v>27.83</v>
          </cell>
          <cell r="K10444" t="str">
            <v>Conv</v>
          </cell>
          <cell r="L10444">
            <v>194387.67</v>
          </cell>
          <cell r="M10444" t="str">
            <v>Owner-Occupied</v>
          </cell>
          <cell r="N10444">
            <v>0</v>
          </cell>
          <cell r="O10444">
            <v>43831</v>
          </cell>
          <cell r="P10444" t="str">
            <v>Current</v>
          </cell>
        </row>
        <row r="10445">
          <cell r="B10445">
            <v>41442</v>
          </cell>
          <cell r="C10445">
            <v>43</v>
          </cell>
          <cell r="D10445" t="str">
            <v>ON</v>
          </cell>
          <cell r="E10445" t="str">
            <v>Purchase</v>
          </cell>
          <cell r="F10445" t="str">
            <v>Fixed</v>
          </cell>
          <cell r="I10445">
            <v>38.6</v>
          </cell>
          <cell r="J10445">
            <v>38.6</v>
          </cell>
          <cell r="K10445" t="str">
            <v>HiRatio</v>
          </cell>
          <cell r="L10445">
            <v>0</v>
          </cell>
          <cell r="M10445" t="str">
            <v>Owner-Occupied</v>
          </cell>
          <cell r="N10445">
            <v>4</v>
          </cell>
          <cell r="O10445">
            <v>42523</v>
          </cell>
          <cell r="P10445" t="str">
            <v>Current</v>
          </cell>
        </row>
        <row r="10446">
          <cell r="B10446">
            <v>41548</v>
          </cell>
          <cell r="C10446">
            <v>39</v>
          </cell>
          <cell r="D10446" t="str">
            <v>AB</v>
          </cell>
          <cell r="E10446" t="str">
            <v>Purchase</v>
          </cell>
          <cell r="F10446" t="str">
            <v>Fixed</v>
          </cell>
          <cell r="I10446">
            <v>17.22</v>
          </cell>
          <cell r="J10446">
            <v>17.11</v>
          </cell>
          <cell r="K10446" t="str">
            <v>HiRatio</v>
          </cell>
          <cell r="L10446">
            <v>93035.65</v>
          </cell>
          <cell r="M10446" t="str">
            <v>Owner-Occupied</v>
          </cell>
          <cell r="N10446">
            <v>0</v>
          </cell>
          <cell r="O10446">
            <v>43831</v>
          </cell>
          <cell r="P10446" t="str">
            <v>Current</v>
          </cell>
        </row>
        <row r="10447">
          <cell r="B10447">
            <v>42522</v>
          </cell>
          <cell r="C10447">
            <v>7</v>
          </cell>
          <cell r="D10447" t="str">
            <v>AB</v>
          </cell>
          <cell r="E10447" t="str">
            <v>Purchase</v>
          </cell>
          <cell r="F10447" t="str">
            <v>Fixed</v>
          </cell>
          <cell r="I10447">
            <v>30.78</v>
          </cell>
          <cell r="J10447">
            <v>26.91</v>
          </cell>
          <cell r="K10447" t="str">
            <v>Conv</v>
          </cell>
          <cell r="L10447">
            <v>327281.5</v>
          </cell>
          <cell r="M10447" t="str">
            <v>Owner-Occupied</v>
          </cell>
          <cell r="N10447">
            <v>0</v>
          </cell>
          <cell r="O10447">
            <v>43831</v>
          </cell>
          <cell r="P10447" t="str">
            <v>Current</v>
          </cell>
        </row>
        <row r="10448">
          <cell r="B10448">
            <v>41753</v>
          </cell>
          <cell r="C10448">
            <v>33</v>
          </cell>
          <cell r="D10448" t="str">
            <v>AB</v>
          </cell>
          <cell r="E10448" t="str">
            <v>Purchase</v>
          </cell>
          <cell r="F10448" t="str">
            <v>ARM</v>
          </cell>
          <cell r="I10448">
            <v>33.770000000000003</v>
          </cell>
          <cell r="J10448">
            <v>20.22</v>
          </cell>
          <cell r="K10448" t="str">
            <v>HiRatio</v>
          </cell>
          <cell r="L10448">
            <v>344352.34</v>
          </cell>
          <cell r="M10448" t="str">
            <v>Owner-Occupied</v>
          </cell>
          <cell r="N10448">
            <v>0</v>
          </cell>
          <cell r="O10448">
            <v>43831</v>
          </cell>
          <cell r="P10448" t="str">
            <v>Current</v>
          </cell>
        </row>
        <row r="10449">
          <cell r="B10449">
            <v>42185</v>
          </cell>
          <cell r="C10449">
            <v>19</v>
          </cell>
          <cell r="D10449" t="str">
            <v>ON</v>
          </cell>
          <cell r="E10449" t="str">
            <v>Purchase</v>
          </cell>
          <cell r="F10449" t="str">
            <v>ARM</v>
          </cell>
          <cell r="I10449">
            <v>17.21</v>
          </cell>
          <cell r="J10449">
            <v>16.43</v>
          </cell>
          <cell r="K10449" t="str">
            <v>HiRatio</v>
          </cell>
          <cell r="L10449">
            <v>531828.9</v>
          </cell>
          <cell r="M10449" t="str">
            <v>Owner-Occupied</v>
          </cell>
          <cell r="N10449">
            <v>0</v>
          </cell>
          <cell r="O10449">
            <v>43831</v>
          </cell>
          <cell r="P10449" t="str">
            <v>Current</v>
          </cell>
        </row>
        <row r="10450">
          <cell r="B10450">
            <v>42339</v>
          </cell>
          <cell r="C10450">
            <v>13</v>
          </cell>
          <cell r="D10450" t="str">
            <v>BC</v>
          </cell>
          <cell r="E10450" t="str">
            <v>Transfer</v>
          </cell>
          <cell r="F10450" t="str">
            <v>ARM</v>
          </cell>
          <cell r="I10450">
            <v>32.49</v>
          </cell>
          <cell r="J10450">
            <v>27.52</v>
          </cell>
          <cell r="K10450" t="str">
            <v>Conv</v>
          </cell>
          <cell r="L10450">
            <v>362913.41</v>
          </cell>
          <cell r="M10450" t="str">
            <v>Owner-Occupied</v>
          </cell>
          <cell r="N10450">
            <v>0</v>
          </cell>
          <cell r="O10450">
            <v>43831</v>
          </cell>
          <cell r="P10450" t="str">
            <v>Current</v>
          </cell>
        </row>
        <row r="10451">
          <cell r="B10451">
            <v>42093</v>
          </cell>
          <cell r="C10451">
            <v>22</v>
          </cell>
          <cell r="D10451" t="str">
            <v>AB</v>
          </cell>
          <cell r="E10451" t="str">
            <v>Purchase</v>
          </cell>
          <cell r="F10451" t="str">
            <v>Fixed</v>
          </cell>
          <cell r="I10451">
            <v>36.82</v>
          </cell>
          <cell r="J10451">
            <v>34.380000000000003</v>
          </cell>
          <cell r="K10451" t="str">
            <v>HiRatio</v>
          </cell>
          <cell r="L10451">
            <v>270325.15999999997</v>
          </cell>
          <cell r="M10451" t="str">
            <v>Owner-Occupied</v>
          </cell>
          <cell r="N10451">
            <v>0</v>
          </cell>
          <cell r="O10451">
            <v>43831</v>
          </cell>
          <cell r="P10451" t="str">
            <v>Current</v>
          </cell>
        </row>
        <row r="10452">
          <cell r="B10452">
            <v>41724</v>
          </cell>
          <cell r="C10452">
            <v>34</v>
          </cell>
          <cell r="D10452" t="str">
            <v>BC</v>
          </cell>
          <cell r="E10452" t="str">
            <v>Purchase</v>
          </cell>
          <cell r="F10452" t="str">
            <v>Fixed</v>
          </cell>
          <cell r="I10452">
            <v>37.270000000000003</v>
          </cell>
          <cell r="J10452">
            <v>28.63</v>
          </cell>
          <cell r="K10452" t="str">
            <v>Conv</v>
          </cell>
          <cell r="L10452">
            <v>261483.79</v>
          </cell>
          <cell r="M10452" t="str">
            <v>Owner-Occupied</v>
          </cell>
          <cell r="N10452">
            <v>0</v>
          </cell>
          <cell r="O10452">
            <v>43831</v>
          </cell>
          <cell r="P10452" t="str">
            <v>Current</v>
          </cell>
        </row>
        <row r="10453">
          <cell r="B10453">
            <v>42199</v>
          </cell>
          <cell r="C10453">
            <v>18</v>
          </cell>
          <cell r="D10453" t="str">
            <v>ON</v>
          </cell>
          <cell r="E10453" t="str">
            <v>Transfer</v>
          </cell>
          <cell r="F10453" t="str">
            <v>ARM</v>
          </cell>
          <cell r="I10453">
            <v>26.11</v>
          </cell>
          <cell r="J10453">
            <v>21.06</v>
          </cell>
          <cell r="K10453" t="str">
            <v>Conv</v>
          </cell>
          <cell r="L10453">
            <v>160689.78</v>
          </cell>
          <cell r="M10453" t="str">
            <v>Owner-Occupied</v>
          </cell>
          <cell r="N10453">
            <v>0</v>
          </cell>
          <cell r="O10453">
            <v>43831</v>
          </cell>
          <cell r="P10453" t="str">
            <v>Current</v>
          </cell>
        </row>
        <row r="10454">
          <cell r="B10454">
            <v>41393</v>
          </cell>
          <cell r="C10454">
            <v>45</v>
          </cell>
          <cell r="D10454" t="str">
            <v>AB</v>
          </cell>
          <cell r="E10454" t="str">
            <v>Purchase</v>
          </cell>
          <cell r="F10454" t="str">
            <v>Fixed</v>
          </cell>
          <cell r="I10454">
            <v>37.18</v>
          </cell>
          <cell r="J10454">
            <v>25.28</v>
          </cell>
          <cell r="K10454" t="str">
            <v>HiRatio</v>
          </cell>
          <cell r="L10454">
            <v>221769.24</v>
          </cell>
          <cell r="M10454" t="str">
            <v>Owner-Occupied</v>
          </cell>
          <cell r="N10454">
            <v>0</v>
          </cell>
          <cell r="O10454">
            <v>43831</v>
          </cell>
          <cell r="P10454" t="str">
            <v>0-29</v>
          </cell>
        </row>
        <row r="10455">
          <cell r="B10455">
            <v>42348</v>
          </cell>
          <cell r="C10455">
            <v>13</v>
          </cell>
          <cell r="D10455" t="str">
            <v>ON</v>
          </cell>
          <cell r="E10455" t="str">
            <v>Purchase</v>
          </cell>
          <cell r="F10455" t="str">
            <v>Fixed</v>
          </cell>
          <cell r="I10455">
            <v>43.86</v>
          </cell>
          <cell r="J10455">
            <v>36.01</v>
          </cell>
          <cell r="K10455" t="str">
            <v>Conv</v>
          </cell>
          <cell r="L10455">
            <v>328377.63</v>
          </cell>
          <cell r="M10455" t="str">
            <v>Owner-Occupied</v>
          </cell>
          <cell r="N10455">
            <v>0</v>
          </cell>
          <cell r="O10455">
            <v>43831</v>
          </cell>
          <cell r="P10455" t="str">
            <v>Current</v>
          </cell>
        </row>
        <row r="10456">
          <cell r="B10456">
            <v>41764</v>
          </cell>
          <cell r="C10456">
            <v>32</v>
          </cell>
          <cell r="D10456" t="str">
            <v>BC</v>
          </cell>
          <cell r="E10456" t="str">
            <v>Refinance External</v>
          </cell>
          <cell r="F10456" t="str">
            <v>Fixed</v>
          </cell>
          <cell r="I10456">
            <v>34.200000000000003</v>
          </cell>
          <cell r="J10456">
            <v>30.89</v>
          </cell>
          <cell r="K10456" t="str">
            <v>Conv</v>
          </cell>
          <cell r="L10456">
            <v>0</v>
          </cell>
          <cell r="M10456" t="str">
            <v>Owner-Occupied</v>
          </cell>
          <cell r="N10456">
            <v>4</v>
          </cell>
          <cell r="O10456">
            <v>41922</v>
          </cell>
          <cell r="P10456" t="str">
            <v>Current</v>
          </cell>
        </row>
        <row r="10457">
          <cell r="B10457">
            <v>42083</v>
          </cell>
          <cell r="C10457">
            <v>22</v>
          </cell>
          <cell r="D10457" t="str">
            <v>ON</v>
          </cell>
          <cell r="E10457" t="str">
            <v>Purchase</v>
          </cell>
          <cell r="F10457" t="str">
            <v>Fixed</v>
          </cell>
          <cell r="I10457">
            <v>41.77</v>
          </cell>
          <cell r="J10457">
            <v>23.56</v>
          </cell>
          <cell r="K10457" t="str">
            <v>HiRatio</v>
          </cell>
          <cell r="L10457">
            <v>516962.3</v>
          </cell>
          <cell r="M10457" t="str">
            <v>Owner-Occupied</v>
          </cell>
          <cell r="N10457">
            <v>0</v>
          </cell>
          <cell r="O10457">
            <v>43831</v>
          </cell>
          <cell r="P10457" t="str">
            <v>Current</v>
          </cell>
        </row>
        <row r="10458">
          <cell r="B10458">
            <v>42180</v>
          </cell>
          <cell r="C10458">
            <v>19</v>
          </cell>
          <cell r="D10458" t="str">
            <v>ON</v>
          </cell>
          <cell r="E10458" t="str">
            <v>Purchase</v>
          </cell>
          <cell r="F10458" t="str">
            <v>ARM</v>
          </cell>
          <cell r="I10458">
            <v>32.68</v>
          </cell>
          <cell r="J10458">
            <v>24.81</v>
          </cell>
          <cell r="K10458" t="str">
            <v>HiRatio</v>
          </cell>
          <cell r="L10458">
            <v>216822.15</v>
          </cell>
          <cell r="M10458" t="str">
            <v>Owner-Occupied</v>
          </cell>
          <cell r="N10458">
            <v>0</v>
          </cell>
          <cell r="O10458">
            <v>43831</v>
          </cell>
          <cell r="P10458" t="str">
            <v>Current</v>
          </cell>
        </row>
        <row r="10459">
          <cell r="B10459">
            <v>42579</v>
          </cell>
          <cell r="C10459">
            <v>6</v>
          </cell>
          <cell r="D10459" t="str">
            <v>AB</v>
          </cell>
          <cell r="E10459" t="str">
            <v>Purchase</v>
          </cell>
          <cell r="F10459" t="str">
            <v>Fixed</v>
          </cell>
          <cell r="I10459">
            <v>21.13</v>
          </cell>
          <cell r="J10459">
            <v>11.33</v>
          </cell>
          <cell r="K10459" t="str">
            <v>Conv</v>
          </cell>
          <cell r="L10459">
            <v>291008.11</v>
          </cell>
          <cell r="M10459" t="str">
            <v>Owner-Occupied</v>
          </cell>
          <cell r="N10459">
            <v>0</v>
          </cell>
          <cell r="O10459">
            <v>43831</v>
          </cell>
          <cell r="P10459" t="str">
            <v>Current</v>
          </cell>
        </row>
        <row r="10460">
          <cell r="B10460">
            <v>41400</v>
          </cell>
          <cell r="C10460">
            <v>44</v>
          </cell>
          <cell r="D10460" t="str">
            <v>ON</v>
          </cell>
          <cell r="E10460" t="str">
            <v>Purchase</v>
          </cell>
          <cell r="F10460" t="str">
            <v>Fixed</v>
          </cell>
          <cell r="I10460">
            <v>24.22</v>
          </cell>
          <cell r="J10460">
            <v>23.13</v>
          </cell>
          <cell r="K10460" t="str">
            <v>Conv</v>
          </cell>
          <cell r="L10460">
            <v>373916.93</v>
          </cell>
          <cell r="M10460" t="str">
            <v>Owner-Occupied</v>
          </cell>
          <cell r="N10460">
            <v>0</v>
          </cell>
          <cell r="O10460">
            <v>43831</v>
          </cell>
          <cell r="P10460" t="str">
            <v>Current</v>
          </cell>
        </row>
        <row r="10461">
          <cell r="B10461">
            <v>42255</v>
          </cell>
          <cell r="C10461">
            <v>16</v>
          </cell>
          <cell r="D10461" t="str">
            <v>ON</v>
          </cell>
          <cell r="E10461" t="str">
            <v>Refinance External</v>
          </cell>
          <cell r="F10461" t="str">
            <v>ARM</v>
          </cell>
          <cell r="I10461">
            <v>33.770000000000003</v>
          </cell>
          <cell r="J10461">
            <v>24.04</v>
          </cell>
          <cell r="K10461" t="str">
            <v>Conv</v>
          </cell>
          <cell r="L10461">
            <v>284232.28000000003</v>
          </cell>
          <cell r="M10461" t="str">
            <v>Owner-Occupied</v>
          </cell>
          <cell r="N10461">
            <v>0</v>
          </cell>
          <cell r="O10461">
            <v>43831</v>
          </cell>
          <cell r="P10461" t="str">
            <v>Current</v>
          </cell>
        </row>
        <row r="10462">
          <cell r="B10462">
            <v>41606</v>
          </cell>
          <cell r="C10462">
            <v>38</v>
          </cell>
          <cell r="D10462" t="str">
            <v>ON</v>
          </cell>
          <cell r="E10462" t="str">
            <v>Purchase</v>
          </cell>
          <cell r="F10462" t="str">
            <v>Fixed</v>
          </cell>
          <cell r="I10462">
            <v>40.700000000000003</v>
          </cell>
          <cell r="J10462">
            <v>31.57</v>
          </cell>
          <cell r="K10462" t="str">
            <v>HiRatio</v>
          </cell>
          <cell r="L10462">
            <v>184862.54</v>
          </cell>
          <cell r="M10462" t="str">
            <v>Owner-Occupied</v>
          </cell>
          <cell r="N10462">
            <v>0</v>
          </cell>
          <cell r="O10462">
            <v>43831</v>
          </cell>
          <cell r="P10462" t="str">
            <v>Current</v>
          </cell>
        </row>
        <row r="10463">
          <cell r="B10463">
            <v>42587</v>
          </cell>
          <cell r="C10463">
            <v>5</v>
          </cell>
          <cell r="D10463" t="str">
            <v>ON</v>
          </cell>
          <cell r="E10463" t="str">
            <v>Purchase</v>
          </cell>
          <cell r="F10463" t="str">
            <v>Fixed</v>
          </cell>
          <cell r="I10463">
            <v>34.75</v>
          </cell>
          <cell r="J10463">
            <v>25.52</v>
          </cell>
          <cell r="K10463" t="str">
            <v>HiRatio</v>
          </cell>
          <cell r="L10463">
            <v>284333.45</v>
          </cell>
          <cell r="M10463" t="str">
            <v>Owner-Occupied</v>
          </cell>
          <cell r="N10463">
            <v>0</v>
          </cell>
          <cell r="O10463">
            <v>43831</v>
          </cell>
          <cell r="P10463" t="str">
            <v>Current</v>
          </cell>
        </row>
        <row r="10464">
          <cell r="B10464">
            <v>42146</v>
          </cell>
          <cell r="C10464">
            <v>20</v>
          </cell>
          <cell r="D10464" t="str">
            <v>AB</v>
          </cell>
          <cell r="E10464" t="str">
            <v>Purchase</v>
          </cell>
          <cell r="F10464" t="str">
            <v>Fixed</v>
          </cell>
          <cell r="I10464">
            <v>43.86</v>
          </cell>
          <cell r="J10464">
            <v>28.57</v>
          </cell>
          <cell r="K10464" t="str">
            <v>Conv</v>
          </cell>
          <cell r="L10464">
            <v>368155.71</v>
          </cell>
          <cell r="M10464" t="str">
            <v>Owner-Occupied</v>
          </cell>
          <cell r="N10464">
            <v>0</v>
          </cell>
          <cell r="O10464">
            <v>43831</v>
          </cell>
          <cell r="P10464" t="str">
            <v>Current</v>
          </cell>
        </row>
        <row r="10465">
          <cell r="B10465">
            <v>42339</v>
          </cell>
          <cell r="C10465">
            <v>13</v>
          </cell>
          <cell r="D10465" t="str">
            <v>ON</v>
          </cell>
          <cell r="E10465" t="str">
            <v>Purchase</v>
          </cell>
          <cell r="F10465" t="str">
            <v>Fixed</v>
          </cell>
          <cell r="I10465">
            <v>41.7</v>
          </cell>
          <cell r="J10465">
            <v>38.909999999999997</v>
          </cell>
          <cell r="K10465" t="str">
            <v>Conv</v>
          </cell>
          <cell r="L10465">
            <v>330542.11</v>
          </cell>
          <cell r="M10465" t="str">
            <v>Owner-Occupied</v>
          </cell>
          <cell r="N10465">
            <v>0</v>
          </cell>
          <cell r="O10465">
            <v>43831</v>
          </cell>
          <cell r="P10465" t="str">
            <v>Current</v>
          </cell>
        </row>
        <row r="10466">
          <cell r="B10466">
            <v>42577</v>
          </cell>
          <cell r="C10466">
            <v>6</v>
          </cell>
          <cell r="D10466" t="str">
            <v>ON</v>
          </cell>
          <cell r="E10466" t="str">
            <v>Purchase</v>
          </cell>
          <cell r="F10466" t="str">
            <v>Fixed</v>
          </cell>
          <cell r="I10466">
            <v>38.85</v>
          </cell>
          <cell r="J10466">
            <v>38.06</v>
          </cell>
          <cell r="K10466" t="str">
            <v>HiRatio</v>
          </cell>
          <cell r="L10466">
            <v>358009.42</v>
          </cell>
          <cell r="M10466" t="str">
            <v>Owner-Occupied</v>
          </cell>
          <cell r="N10466">
            <v>0</v>
          </cell>
          <cell r="O10466">
            <v>43831</v>
          </cell>
          <cell r="P10466" t="str">
            <v>Current</v>
          </cell>
        </row>
        <row r="10467">
          <cell r="B10467">
            <v>42460</v>
          </cell>
          <cell r="C10467">
            <v>10</v>
          </cell>
          <cell r="D10467" t="str">
            <v>AB</v>
          </cell>
          <cell r="E10467" t="str">
            <v>Purchase</v>
          </cell>
          <cell r="F10467" t="str">
            <v>Fixed</v>
          </cell>
          <cell r="I10467">
            <v>38.700000000000003</v>
          </cell>
          <cell r="J10467">
            <v>34.9</v>
          </cell>
          <cell r="K10467" t="str">
            <v>HiRatio</v>
          </cell>
          <cell r="L10467">
            <v>612186.51</v>
          </cell>
          <cell r="M10467" t="str">
            <v>Owner-Occupied</v>
          </cell>
          <cell r="N10467">
            <v>0</v>
          </cell>
          <cell r="O10467">
            <v>43831</v>
          </cell>
          <cell r="P10467" t="str">
            <v>Current</v>
          </cell>
        </row>
        <row r="10468">
          <cell r="B10468">
            <v>41089</v>
          </cell>
          <cell r="C10468">
            <v>55</v>
          </cell>
          <cell r="D10468" t="str">
            <v>ON</v>
          </cell>
          <cell r="E10468" t="str">
            <v>Refinance External</v>
          </cell>
          <cell r="F10468" t="str">
            <v>Fixed</v>
          </cell>
          <cell r="I10468">
            <v>30.03</v>
          </cell>
          <cell r="J10468">
            <v>24.26</v>
          </cell>
          <cell r="K10468" t="str">
            <v>HiRatio</v>
          </cell>
          <cell r="L10468">
            <v>0</v>
          </cell>
          <cell r="M10468" t="str">
            <v>Owner-Occupied</v>
          </cell>
          <cell r="N10468">
            <v>4</v>
          </cell>
          <cell r="O10468">
            <v>41480</v>
          </cell>
          <cell r="P10468" t="str">
            <v>Current</v>
          </cell>
        </row>
        <row r="10469">
          <cell r="B10469">
            <v>42124</v>
          </cell>
          <cell r="C10469">
            <v>21</v>
          </cell>
          <cell r="D10469" t="str">
            <v>AB</v>
          </cell>
          <cell r="E10469" t="str">
            <v>Refinance External</v>
          </cell>
          <cell r="F10469" t="str">
            <v>ARM</v>
          </cell>
          <cell r="I10469">
            <v>19.32</v>
          </cell>
          <cell r="J10469">
            <v>12.46</v>
          </cell>
          <cell r="K10469" t="str">
            <v>Conv</v>
          </cell>
          <cell r="L10469">
            <v>321518.03999999998</v>
          </cell>
          <cell r="M10469" t="str">
            <v>Owner-Occupied</v>
          </cell>
          <cell r="N10469">
            <v>0</v>
          </cell>
          <cell r="O10469">
            <v>43831</v>
          </cell>
          <cell r="P10469" t="str">
            <v>Current</v>
          </cell>
        </row>
        <row r="10470">
          <cell r="B10470">
            <v>42440</v>
          </cell>
          <cell r="C10470">
            <v>10</v>
          </cell>
          <cell r="D10470" t="str">
            <v>AB</v>
          </cell>
          <cell r="E10470" t="str">
            <v>Purchase</v>
          </cell>
          <cell r="F10470" t="str">
            <v>Fixed</v>
          </cell>
          <cell r="I10470">
            <v>39.58</v>
          </cell>
          <cell r="J10470">
            <v>24</v>
          </cell>
          <cell r="K10470" t="str">
            <v>HiRatio</v>
          </cell>
          <cell r="L10470">
            <v>489421.41</v>
          </cell>
          <cell r="M10470" t="str">
            <v>Owner-Occupied</v>
          </cell>
          <cell r="N10470">
            <v>0</v>
          </cell>
          <cell r="O10470">
            <v>43831</v>
          </cell>
          <cell r="P10470" t="str">
            <v>Current</v>
          </cell>
        </row>
        <row r="10471">
          <cell r="B10471">
            <v>41052</v>
          </cell>
          <cell r="C10471">
            <v>56</v>
          </cell>
          <cell r="D10471" t="str">
            <v>BC</v>
          </cell>
          <cell r="E10471" t="str">
            <v>Purchase</v>
          </cell>
          <cell r="F10471" t="str">
            <v>Fixed</v>
          </cell>
          <cell r="I10471">
            <v>32.76</v>
          </cell>
          <cell r="J10471">
            <v>30.8</v>
          </cell>
          <cell r="K10471" t="str">
            <v>HiRatio</v>
          </cell>
          <cell r="L10471">
            <v>0</v>
          </cell>
          <cell r="M10471" t="str">
            <v>Owner-Occupied</v>
          </cell>
          <cell r="N10471">
            <v>4</v>
          </cell>
          <cell r="O10471">
            <v>42122</v>
          </cell>
          <cell r="P10471" t="str">
            <v>Current</v>
          </cell>
        </row>
        <row r="10472">
          <cell r="B10472">
            <v>41820</v>
          </cell>
          <cell r="C10472">
            <v>31</v>
          </cell>
          <cell r="D10472" t="str">
            <v>ON</v>
          </cell>
          <cell r="E10472" t="str">
            <v>Purchase</v>
          </cell>
          <cell r="F10472" t="str">
            <v>Fixed</v>
          </cell>
          <cell r="I10472">
            <v>43.72</v>
          </cell>
          <cell r="J10472">
            <v>19.05</v>
          </cell>
          <cell r="K10472" t="str">
            <v>HiRatio</v>
          </cell>
          <cell r="L10472">
            <v>228495.48</v>
          </cell>
          <cell r="M10472" t="str">
            <v>Second Home</v>
          </cell>
          <cell r="N10472">
            <v>0</v>
          </cell>
          <cell r="O10472">
            <v>43831</v>
          </cell>
          <cell r="P10472" t="str">
            <v>Current</v>
          </cell>
        </row>
        <row r="10473">
          <cell r="B10473">
            <v>41941</v>
          </cell>
          <cell r="C10473">
            <v>27</v>
          </cell>
          <cell r="D10473" t="str">
            <v>ON</v>
          </cell>
          <cell r="E10473" t="str">
            <v>Purchase</v>
          </cell>
          <cell r="F10473" t="str">
            <v>Fixed</v>
          </cell>
          <cell r="I10473">
            <v>43.82</v>
          </cell>
          <cell r="J10473">
            <v>33.51</v>
          </cell>
          <cell r="K10473" t="str">
            <v>HiRatio</v>
          </cell>
          <cell r="L10473">
            <v>306237.57</v>
          </cell>
          <cell r="M10473" t="str">
            <v>Owner-Occupied</v>
          </cell>
          <cell r="N10473">
            <v>0</v>
          </cell>
          <cell r="O10473">
            <v>43831</v>
          </cell>
          <cell r="P10473" t="str">
            <v>Current</v>
          </cell>
        </row>
        <row r="10474">
          <cell r="B10474">
            <v>41820</v>
          </cell>
          <cell r="C10474">
            <v>31</v>
          </cell>
          <cell r="D10474" t="str">
            <v>ON</v>
          </cell>
          <cell r="E10474" t="str">
            <v>Purchase</v>
          </cell>
          <cell r="F10474" t="str">
            <v>Fixed</v>
          </cell>
          <cell r="I10474">
            <v>43.49</v>
          </cell>
          <cell r="J10474">
            <v>29.31</v>
          </cell>
          <cell r="K10474" t="str">
            <v>HiRatio</v>
          </cell>
          <cell r="L10474">
            <v>234652.51</v>
          </cell>
          <cell r="M10474" t="str">
            <v>Owner-Occupied</v>
          </cell>
          <cell r="N10474">
            <v>0</v>
          </cell>
          <cell r="O10474">
            <v>43831</v>
          </cell>
          <cell r="P10474" t="str">
            <v>Current</v>
          </cell>
        </row>
        <row r="10475">
          <cell r="B10475">
            <v>41243</v>
          </cell>
          <cell r="C10475">
            <v>50</v>
          </cell>
          <cell r="D10475" t="str">
            <v>ON</v>
          </cell>
          <cell r="E10475" t="str">
            <v>Purchase</v>
          </cell>
          <cell r="F10475" t="str">
            <v>Fixed</v>
          </cell>
          <cell r="I10475">
            <v>41.66</v>
          </cell>
          <cell r="J10475">
            <v>37.33</v>
          </cell>
          <cell r="K10475" t="str">
            <v>HiRatio</v>
          </cell>
          <cell r="L10475">
            <v>0</v>
          </cell>
          <cell r="M10475" t="str">
            <v>Owner-Occupied</v>
          </cell>
          <cell r="N10475">
            <v>4</v>
          </cell>
          <cell r="O10475">
            <v>41971</v>
          </cell>
          <cell r="P10475" t="str">
            <v>Current</v>
          </cell>
        </row>
        <row r="10476">
          <cell r="B10476">
            <v>41333</v>
          </cell>
          <cell r="C10476">
            <v>47</v>
          </cell>
          <cell r="D10476" t="str">
            <v>ON</v>
          </cell>
          <cell r="E10476" t="str">
            <v>Purchase</v>
          </cell>
          <cell r="F10476" t="str">
            <v>Fixed</v>
          </cell>
          <cell r="I10476">
            <v>40.93</v>
          </cell>
          <cell r="J10476">
            <v>34.26</v>
          </cell>
          <cell r="K10476" t="str">
            <v>HiRatio</v>
          </cell>
          <cell r="L10476">
            <v>278932.98</v>
          </cell>
          <cell r="M10476" t="str">
            <v>Owner-Occupied</v>
          </cell>
          <cell r="N10476">
            <v>0</v>
          </cell>
          <cell r="O10476">
            <v>43831</v>
          </cell>
          <cell r="P10476" t="str">
            <v>Current</v>
          </cell>
        </row>
        <row r="10477">
          <cell r="B10477">
            <v>41810</v>
          </cell>
          <cell r="C10477">
            <v>31</v>
          </cell>
          <cell r="D10477" t="str">
            <v>ON</v>
          </cell>
          <cell r="E10477" t="str">
            <v>Purchase</v>
          </cell>
          <cell r="F10477" t="str">
            <v>ARM</v>
          </cell>
          <cell r="I10477">
            <v>26.32</v>
          </cell>
          <cell r="J10477">
            <v>25.57</v>
          </cell>
          <cell r="K10477" t="str">
            <v>Conv</v>
          </cell>
          <cell r="L10477">
            <v>302963.83</v>
          </cell>
          <cell r="M10477" t="str">
            <v>Owner-Occupied</v>
          </cell>
          <cell r="N10477">
            <v>0</v>
          </cell>
          <cell r="O10477">
            <v>43831</v>
          </cell>
          <cell r="P10477" t="str">
            <v>Current</v>
          </cell>
        </row>
        <row r="10478">
          <cell r="B10478">
            <v>42090</v>
          </cell>
          <cell r="C10478">
            <v>22</v>
          </cell>
          <cell r="D10478" t="str">
            <v>AB</v>
          </cell>
          <cell r="E10478" t="str">
            <v>Purchase</v>
          </cell>
          <cell r="F10478" t="str">
            <v>ARM</v>
          </cell>
          <cell r="I10478">
            <v>26.83</v>
          </cell>
          <cell r="J10478">
            <v>26.44</v>
          </cell>
          <cell r="K10478" t="str">
            <v>Conv</v>
          </cell>
          <cell r="L10478">
            <v>488389.45</v>
          </cell>
          <cell r="M10478" t="str">
            <v>Owner-Occupied</v>
          </cell>
          <cell r="N10478">
            <v>0</v>
          </cell>
          <cell r="O10478">
            <v>43831</v>
          </cell>
          <cell r="P10478" t="str">
            <v>Current</v>
          </cell>
        </row>
        <row r="10479">
          <cell r="B10479">
            <v>41484</v>
          </cell>
          <cell r="C10479">
            <v>42</v>
          </cell>
          <cell r="D10479" t="str">
            <v>MB</v>
          </cell>
          <cell r="E10479" t="str">
            <v>Purchase</v>
          </cell>
          <cell r="F10479" t="str">
            <v>Fixed</v>
          </cell>
          <cell r="I10479">
            <v>36.49</v>
          </cell>
          <cell r="J10479">
            <v>36.49</v>
          </cell>
          <cell r="K10479" t="str">
            <v>HiRatio</v>
          </cell>
          <cell r="L10479">
            <v>171676.87</v>
          </cell>
          <cell r="M10479" t="str">
            <v>Owner-Occupied</v>
          </cell>
          <cell r="N10479">
            <v>0</v>
          </cell>
          <cell r="O10479">
            <v>43831</v>
          </cell>
          <cell r="P10479" t="str">
            <v>Current</v>
          </cell>
        </row>
        <row r="10480">
          <cell r="B10480">
            <v>42178</v>
          </cell>
          <cell r="C10480">
            <v>19</v>
          </cell>
          <cell r="D10480" t="str">
            <v>AB</v>
          </cell>
          <cell r="E10480" t="str">
            <v>Refinance External</v>
          </cell>
          <cell r="F10480" t="str">
            <v>Fixed</v>
          </cell>
          <cell r="I10480">
            <v>21.39</v>
          </cell>
          <cell r="J10480">
            <v>17.89</v>
          </cell>
          <cell r="K10480" t="str">
            <v>Conv</v>
          </cell>
          <cell r="L10480">
            <v>226517.94</v>
          </cell>
          <cell r="M10480" t="str">
            <v>Owner-Occupied</v>
          </cell>
          <cell r="N10480">
            <v>0</v>
          </cell>
          <cell r="O10480">
            <v>43831</v>
          </cell>
          <cell r="P10480" t="str">
            <v>Current</v>
          </cell>
        </row>
        <row r="10481">
          <cell r="B10481">
            <v>41985</v>
          </cell>
          <cell r="C10481">
            <v>25</v>
          </cell>
          <cell r="D10481" t="str">
            <v>ON</v>
          </cell>
          <cell r="E10481" t="str">
            <v>Purchase</v>
          </cell>
          <cell r="F10481" t="str">
            <v>Fixed</v>
          </cell>
          <cell r="I10481">
            <v>37.450000000000003</v>
          </cell>
          <cell r="J10481">
            <v>24.82</v>
          </cell>
          <cell r="K10481" t="str">
            <v>HiRatio</v>
          </cell>
          <cell r="L10481">
            <v>234229.84</v>
          </cell>
          <cell r="M10481" t="str">
            <v>Owner-Occupied</v>
          </cell>
          <cell r="N10481">
            <v>0</v>
          </cell>
          <cell r="O10481">
            <v>43831</v>
          </cell>
          <cell r="P10481" t="str">
            <v>Current</v>
          </cell>
        </row>
        <row r="10482">
          <cell r="B10482">
            <v>42185</v>
          </cell>
          <cell r="C10482">
            <v>19</v>
          </cell>
          <cell r="D10482" t="str">
            <v>BC</v>
          </cell>
          <cell r="E10482" t="str">
            <v>Purchase</v>
          </cell>
          <cell r="F10482" t="str">
            <v>Fixed</v>
          </cell>
          <cell r="I10482">
            <v>30.27</v>
          </cell>
          <cell r="J10482">
            <v>29.99</v>
          </cell>
          <cell r="K10482" t="str">
            <v>HiRatio</v>
          </cell>
          <cell r="L10482">
            <v>505995.83</v>
          </cell>
          <cell r="M10482" t="str">
            <v>Owner-Occupied</v>
          </cell>
          <cell r="N10482">
            <v>0</v>
          </cell>
          <cell r="O10482">
            <v>43831</v>
          </cell>
          <cell r="P10482" t="str">
            <v>Current</v>
          </cell>
        </row>
        <row r="10483">
          <cell r="B10483">
            <v>41726</v>
          </cell>
          <cell r="C10483">
            <v>34</v>
          </cell>
          <cell r="D10483" t="str">
            <v>ON</v>
          </cell>
          <cell r="E10483" t="str">
            <v>Purchase</v>
          </cell>
          <cell r="F10483" t="str">
            <v>Fixed</v>
          </cell>
          <cell r="I10483">
            <v>31.61</v>
          </cell>
          <cell r="J10483">
            <v>31.61</v>
          </cell>
          <cell r="K10483" t="str">
            <v>Conv</v>
          </cell>
          <cell r="L10483">
            <v>160367.20000000001</v>
          </cell>
          <cell r="M10483" t="str">
            <v>Owner-Occupied</v>
          </cell>
          <cell r="N10483">
            <v>0</v>
          </cell>
          <cell r="O10483">
            <v>43831</v>
          </cell>
          <cell r="P10483" t="str">
            <v>Current</v>
          </cell>
        </row>
        <row r="10484">
          <cell r="B10484">
            <v>42486</v>
          </cell>
          <cell r="C10484">
            <v>9</v>
          </cell>
          <cell r="D10484" t="str">
            <v>ON</v>
          </cell>
          <cell r="E10484" t="str">
            <v>Purchase</v>
          </cell>
          <cell r="F10484" t="str">
            <v>ARM</v>
          </cell>
          <cell r="I10484">
            <v>25.8</v>
          </cell>
          <cell r="J10484">
            <v>8.85</v>
          </cell>
          <cell r="K10484" t="str">
            <v>HiRatio</v>
          </cell>
          <cell r="L10484">
            <v>315069.82</v>
          </cell>
          <cell r="M10484" t="str">
            <v>Second Home</v>
          </cell>
          <cell r="N10484">
            <v>0</v>
          </cell>
          <cell r="O10484">
            <v>43831</v>
          </cell>
          <cell r="P10484" t="str">
            <v>Current</v>
          </cell>
        </row>
        <row r="10485">
          <cell r="B10485">
            <v>42244</v>
          </cell>
          <cell r="C10485">
            <v>17</v>
          </cell>
          <cell r="D10485" t="str">
            <v>NL</v>
          </cell>
          <cell r="E10485" t="str">
            <v>Purchase</v>
          </cell>
          <cell r="F10485" t="str">
            <v>ARM</v>
          </cell>
          <cell r="I10485">
            <v>26.28</v>
          </cell>
          <cell r="J10485">
            <v>6.93</v>
          </cell>
          <cell r="K10485" t="str">
            <v>Conv</v>
          </cell>
          <cell r="L10485">
            <v>208828.3</v>
          </cell>
          <cell r="M10485" t="str">
            <v>Second Home</v>
          </cell>
          <cell r="N10485">
            <v>0</v>
          </cell>
          <cell r="O10485">
            <v>43831</v>
          </cell>
          <cell r="P10485" t="str">
            <v>Current</v>
          </cell>
        </row>
        <row r="10486">
          <cell r="B10486">
            <v>42167</v>
          </cell>
          <cell r="C10486">
            <v>19</v>
          </cell>
          <cell r="D10486" t="str">
            <v>ON</v>
          </cell>
          <cell r="E10486" t="str">
            <v>Purchase</v>
          </cell>
          <cell r="F10486" t="str">
            <v>Fixed</v>
          </cell>
          <cell r="I10486">
            <v>41.29</v>
          </cell>
          <cell r="J10486">
            <v>27.39</v>
          </cell>
          <cell r="K10486" t="str">
            <v>Conv</v>
          </cell>
          <cell r="L10486">
            <v>361344.59</v>
          </cell>
          <cell r="M10486" t="str">
            <v>Owner-Occupied</v>
          </cell>
          <cell r="N10486">
            <v>0</v>
          </cell>
          <cell r="O10486">
            <v>43831</v>
          </cell>
          <cell r="P10486" t="str">
            <v>Current</v>
          </cell>
        </row>
        <row r="10487">
          <cell r="B10487">
            <v>42467</v>
          </cell>
          <cell r="C10487">
            <v>9</v>
          </cell>
          <cell r="D10487" t="str">
            <v>BC</v>
          </cell>
          <cell r="E10487" t="str">
            <v>Purchase</v>
          </cell>
          <cell r="F10487" t="str">
            <v>Fixed</v>
          </cell>
          <cell r="I10487">
            <v>31.28</v>
          </cell>
          <cell r="J10487">
            <v>30.88</v>
          </cell>
          <cell r="K10487" t="str">
            <v>Conv</v>
          </cell>
          <cell r="L10487">
            <v>277035.95</v>
          </cell>
          <cell r="M10487" t="str">
            <v>Owner-Occupied</v>
          </cell>
          <cell r="N10487">
            <v>0</v>
          </cell>
          <cell r="O10487">
            <v>43831</v>
          </cell>
          <cell r="P10487" t="str">
            <v>Current</v>
          </cell>
        </row>
        <row r="10488">
          <cell r="B10488">
            <v>42170</v>
          </cell>
          <cell r="C10488">
            <v>19</v>
          </cell>
          <cell r="D10488" t="str">
            <v>AB</v>
          </cell>
          <cell r="E10488" t="str">
            <v>Purchase</v>
          </cell>
          <cell r="F10488" t="str">
            <v>Fixed</v>
          </cell>
          <cell r="I10488">
            <v>35.17</v>
          </cell>
          <cell r="J10488">
            <v>17.13</v>
          </cell>
          <cell r="K10488" t="str">
            <v>HiRatio</v>
          </cell>
          <cell r="L10488">
            <v>347461.71</v>
          </cell>
          <cell r="M10488" t="str">
            <v>Owner-Occupied</v>
          </cell>
          <cell r="N10488">
            <v>0</v>
          </cell>
          <cell r="O10488">
            <v>43831</v>
          </cell>
          <cell r="P10488" t="str">
            <v>Current</v>
          </cell>
        </row>
        <row r="10489">
          <cell r="B10489">
            <v>42111</v>
          </cell>
          <cell r="C10489">
            <v>21</v>
          </cell>
          <cell r="D10489" t="str">
            <v>ON</v>
          </cell>
          <cell r="E10489" t="str">
            <v>Refinance External</v>
          </cell>
          <cell r="F10489" t="str">
            <v>Fixed</v>
          </cell>
          <cell r="I10489">
            <v>33.39</v>
          </cell>
          <cell r="J10489">
            <v>32.92</v>
          </cell>
          <cell r="K10489" t="str">
            <v>Conv</v>
          </cell>
          <cell r="L10489">
            <v>199441.21</v>
          </cell>
          <cell r="M10489" t="str">
            <v>Owner-Occupied</v>
          </cell>
          <cell r="N10489">
            <v>0</v>
          </cell>
          <cell r="O10489">
            <v>43831</v>
          </cell>
          <cell r="P10489" t="str">
            <v>Current</v>
          </cell>
        </row>
        <row r="10490">
          <cell r="B10490">
            <v>41865</v>
          </cell>
          <cell r="C10490">
            <v>29</v>
          </cell>
          <cell r="D10490" t="str">
            <v>ON</v>
          </cell>
          <cell r="E10490" t="str">
            <v>Purchase</v>
          </cell>
          <cell r="F10490" t="str">
            <v>Fixed</v>
          </cell>
          <cell r="I10490">
            <v>41.7</v>
          </cell>
          <cell r="J10490">
            <v>32.840000000000003</v>
          </cell>
          <cell r="K10490" t="str">
            <v>Conv</v>
          </cell>
          <cell r="L10490">
            <v>0</v>
          </cell>
          <cell r="M10490" t="str">
            <v>Owner-Occupied</v>
          </cell>
          <cell r="N10490">
            <v>4</v>
          </cell>
          <cell r="O10490">
            <v>42709</v>
          </cell>
          <cell r="P10490" t="str">
            <v>Current</v>
          </cell>
        </row>
        <row r="10491">
          <cell r="B10491">
            <v>41264</v>
          </cell>
          <cell r="C10491">
            <v>49</v>
          </cell>
          <cell r="D10491" t="str">
            <v>ON</v>
          </cell>
          <cell r="E10491" t="str">
            <v>Purchase</v>
          </cell>
          <cell r="F10491" t="str">
            <v>Fixed</v>
          </cell>
          <cell r="I10491">
            <v>33.14</v>
          </cell>
          <cell r="J10491">
            <v>27.45</v>
          </cell>
          <cell r="K10491" t="str">
            <v>HiRatio</v>
          </cell>
          <cell r="L10491">
            <v>243188.78</v>
          </cell>
          <cell r="M10491" t="str">
            <v>Owner-Occupied</v>
          </cell>
          <cell r="N10491">
            <v>0</v>
          </cell>
          <cell r="O10491">
            <v>43831</v>
          </cell>
          <cell r="P10491" t="str">
            <v>Current</v>
          </cell>
        </row>
        <row r="10492">
          <cell r="B10492">
            <v>41551</v>
          </cell>
          <cell r="C10492">
            <v>39</v>
          </cell>
          <cell r="D10492" t="str">
            <v>AB</v>
          </cell>
          <cell r="E10492" t="str">
            <v>Purchase</v>
          </cell>
          <cell r="F10492" t="str">
            <v>Fixed</v>
          </cell>
          <cell r="I10492">
            <v>37.799999999999997</v>
          </cell>
          <cell r="J10492">
            <v>36.619999999999997</v>
          </cell>
          <cell r="K10492" t="str">
            <v>Conv</v>
          </cell>
          <cell r="L10492">
            <v>299228.27</v>
          </cell>
          <cell r="M10492" t="str">
            <v>Owner-Occupied</v>
          </cell>
          <cell r="N10492">
            <v>0</v>
          </cell>
          <cell r="O10492">
            <v>43831</v>
          </cell>
          <cell r="P10492" t="str">
            <v>Current</v>
          </cell>
        </row>
        <row r="10493">
          <cell r="B10493">
            <v>42159</v>
          </cell>
          <cell r="C10493">
            <v>19</v>
          </cell>
          <cell r="D10493" t="str">
            <v>ON</v>
          </cell>
          <cell r="E10493" t="str">
            <v>Refinance External</v>
          </cell>
          <cell r="F10493" t="str">
            <v>Fixed</v>
          </cell>
          <cell r="I10493">
            <v>37.409999999999997</v>
          </cell>
          <cell r="J10493">
            <v>24.41</v>
          </cell>
          <cell r="K10493" t="str">
            <v>Conv</v>
          </cell>
          <cell r="L10493">
            <v>79754.75</v>
          </cell>
          <cell r="M10493" t="str">
            <v>Owner-Occupied</v>
          </cell>
          <cell r="N10493">
            <v>0</v>
          </cell>
          <cell r="O10493">
            <v>43831</v>
          </cell>
          <cell r="P10493" t="str">
            <v>Current</v>
          </cell>
        </row>
        <row r="10494">
          <cell r="B10494">
            <v>41879</v>
          </cell>
          <cell r="C10494">
            <v>29</v>
          </cell>
          <cell r="D10494" t="str">
            <v>ON</v>
          </cell>
          <cell r="E10494" t="str">
            <v>Purchase</v>
          </cell>
          <cell r="F10494" t="str">
            <v>Fixed</v>
          </cell>
          <cell r="I10494">
            <v>38.1</v>
          </cell>
          <cell r="J10494">
            <v>25.93</v>
          </cell>
          <cell r="K10494" t="str">
            <v>HiRatio</v>
          </cell>
          <cell r="L10494">
            <v>0</v>
          </cell>
          <cell r="M10494" t="str">
            <v>Owner-Occupied</v>
          </cell>
          <cell r="N10494">
            <v>4</v>
          </cell>
          <cell r="O10494">
            <v>42654</v>
          </cell>
          <cell r="P10494" t="str">
            <v>Current</v>
          </cell>
        </row>
        <row r="10495">
          <cell r="B10495">
            <v>41927</v>
          </cell>
          <cell r="C10495">
            <v>27</v>
          </cell>
          <cell r="D10495" t="str">
            <v>AB</v>
          </cell>
          <cell r="E10495" t="str">
            <v>Purchase</v>
          </cell>
          <cell r="F10495" t="str">
            <v>Fixed</v>
          </cell>
          <cell r="I10495">
            <v>31.65</v>
          </cell>
          <cell r="J10495">
            <v>26.09</v>
          </cell>
          <cell r="K10495" t="str">
            <v>HiRatio</v>
          </cell>
          <cell r="L10495">
            <v>277827.59000000003</v>
          </cell>
          <cell r="M10495" t="str">
            <v>Owner-Occupied</v>
          </cell>
          <cell r="N10495">
            <v>0</v>
          </cell>
          <cell r="O10495">
            <v>43831</v>
          </cell>
          <cell r="P10495" t="str">
            <v>Current</v>
          </cell>
        </row>
        <row r="10496">
          <cell r="B10496">
            <v>42003</v>
          </cell>
          <cell r="C10496">
            <v>25</v>
          </cell>
          <cell r="D10496" t="str">
            <v>BC</v>
          </cell>
          <cell r="E10496" t="str">
            <v>Purchase</v>
          </cell>
          <cell r="F10496" t="str">
            <v>Fixed</v>
          </cell>
          <cell r="I10496">
            <v>30.96</v>
          </cell>
          <cell r="J10496">
            <v>30.38</v>
          </cell>
          <cell r="K10496" t="str">
            <v>HiRatio</v>
          </cell>
          <cell r="L10496">
            <v>280728.53999999998</v>
          </cell>
          <cell r="M10496" t="str">
            <v>Owner-Occupied</v>
          </cell>
          <cell r="N10496">
            <v>0</v>
          </cell>
          <cell r="O10496">
            <v>43831</v>
          </cell>
          <cell r="P10496" t="str">
            <v>Current</v>
          </cell>
        </row>
        <row r="10497">
          <cell r="B10497">
            <v>41046</v>
          </cell>
          <cell r="C10497">
            <v>56</v>
          </cell>
          <cell r="D10497" t="str">
            <v>ON</v>
          </cell>
          <cell r="E10497" t="str">
            <v>Transfer</v>
          </cell>
          <cell r="F10497" t="str">
            <v>ARM</v>
          </cell>
          <cell r="I10497">
            <v>32.200000000000003</v>
          </cell>
          <cell r="J10497">
            <v>23.26</v>
          </cell>
          <cell r="K10497" t="str">
            <v>HiRatio</v>
          </cell>
          <cell r="L10497">
            <v>0</v>
          </cell>
          <cell r="M10497" t="str">
            <v>Owner-Occupied</v>
          </cell>
          <cell r="N10497">
            <v>4</v>
          </cell>
          <cell r="O10497">
            <v>41214</v>
          </cell>
          <cell r="P10497" t="str">
            <v>Current</v>
          </cell>
        </row>
        <row r="10498">
          <cell r="B10498">
            <v>41533</v>
          </cell>
          <cell r="C10498">
            <v>40</v>
          </cell>
          <cell r="D10498" t="str">
            <v>SK</v>
          </cell>
          <cell r="E10498" t="str">
            <v>Purchase</v>
          </cell>
          <cell r="F10498" t="str">
            <v>Fixed</v>
          </cell>
          <cell r="I10498">
            <v>34.659999999999997</v>
          </cell>
          <cell r="J10498">
            <v>27.16</v>
          </cell>
          <cell r="K10498" t="str">
            <v>HiRatio</v>
          </cell>
          <cell r="L10498">
            <v>137271.73000000001</v>
          </cell>
          <cell r="M10498" t="str">
            <v>Owner-Occupied</v>
          </cell>
          <cell r="N10498">
            <v>0</v>
          </cell>
          <cell r="O10498">
            <v>43831</v>
          </cell>
          <cell r="P10498" t="str">
            <v>Current</v>
          </cell>
        </row>
        <row r="10499">
          <cell r="B10499">
            <v>42241</v>
          </cell>
          <cell r="C10499">
            <v>17</v>
          </cell>
          <cell r="D10499" t="str">
            <v>ON</v>
          </cell>
          <cell r="E10499" t="str">
            <v>Refinance External</v>
          </cell>
          <cell r="F10499" t="str">
            <v>Fixed</v>
          </cell>
          <cell r="I10499">
            <v>42.17</v>
          </cell>
          <cell r="J10499">
            <v>33.700000000000003</v>
          </cell>
          <cell r="K10499" t="str">
            <v>Conv</v>
          </cell>
          <cell r="L10499">
            <v>188952.54</v>
          </cell>
          <cell r="M10499" t="str">
            <v>Owner-Occupied</v>
          </cell>
          <cell r="N10499">
            <v>0</v>
          </cell>
          <cell r="O10499">
            <v>43831</v>
          </cell>
          <cell r="P10499" t="str">
            <v>Current</v>
          </cell>
        </row>
        <row r="10500">
          <cell r="B10500">
            <v>42268</v>
          </cell>
          <cell r="C10500">
            <v>16</v>
          </cell>
          <cell r="D10500" t="str">
            <v>ON</v>
          </cell>
          <cell r="E10500" t="str">
            <v>Purchase</v>
          </cell>
          <cell r="F10500" t="str">
            <v>Fixed</v>
          </cell>
          <cell r="I10500">
            <v>43</v>
          </cell>
          <cell r="J10500">
            <v>37.119999999999997</v>
          </cell>
          <cell r="K10500" t="str">
            <v>HiRatio</v>
          </cell>
          <cell r="L10500">
            <v>405715.31</v>
          </cell>
          <cell r="M10500" t="str">
            <v>Owner-Occupied</v>
          </cell>
          <cell r="N10500">
            <v>0</v>
          </cell>
          <cell r="O10500">
            <v>43831</v>
          </cell>
          <cell r="P10500" t="str">
            <v>Current</v>
          </cell>
        </row>
        <row r="10501">
          <cell r="B10501">
            <v>42422</v>
          </cell>
          <cell r="C10501">
            <v>11</v>
          </cell>
          <cell r="D10501" t="str">
            <v>ON</v>
          </cell>
          <cell r="E10501" t="str">
            <v>Refinance External</v>
          </cell>
          <cell r="F10501" t="str">
            <v>Fixed</v>
          </cell>
          <cell r="I10501">
            <v>38.04</v>
          </cell>
          <cell r="J10501">
            <v>38.04</v>
          </cell>
          <cell r="K10501" t="str">
            <v>Conv</v>
          </cell>
          <cell r="L10501">
            <v>126743.09</v>
          </cell>
          <cell r="M10501" t="str">
            <v>Owner-Occupied</v>
          </cell>
          <cell r="N10501">
            <v>0</v>
          </cell>
          <cell r="O10501">
            <v>43831</v>
          </cell>
          <cell r="P10501" t="str">
            <v>Current</v>
          </cell>
        </row>
        <row r="10502">
          <cell r="B10502">
            <v>42177</v>
          </cell>
          <cell r="C10502">
            <v>19</v>
          </cell>
          <cell r="D10502" t="str">
            <v>SK</v>
          </cell>
          <cell r="E10502" t="str">
            <v>Purchase</v>
          </cell>
          <cell r="F10502" t="str">
            <v>Fixed</v>
          </cell>
          <cell r="I10502">
            <v>38.56</v>
          </cell>
          <cell r="J10502">
            <v>38.49</v>
          </cell>
          <cell r="K10502" t="str">
            <v>HiRatio</v>
          </cell>
          <cell r="L10502">
            <v>189324.57</v>
          </cell>
          <cell r="M10502" t="str">
            <v>Owner-Occupied</v>
          </cell>
          <cell r="N10502">
            <v>0</v>
          </cell>
          <cell r="O10502">
            <v>43831</v>
          </cell>
          <cell r="P10502" t="str">
            <v>Current</v>
          </cell>
        </row>
        <row r="10503">
          <cell r="B10503">
            <v>42132</v>
          </cell>
          <cell r="C10503">
            <v>20</v>
          </cell>
          <cell r="D10503" t="str">
            <v>ON</v>
          </cell>
          <cell r="E10503" t="str">
            <v>Refinance External</v>
          </cell>
          <cell r="F10503" t="str">
            <v>Fixed</v>
          </cell>
          <cell r="I10503">
            <v>39.340000000000003</v>
          </cell>
          <cell r="J10503">
            <v>38.229999999999997</v>
          </cell>
          <cell r="K10503" t="str">
            <v>Conv</v>
          </cell>
          <cell r="L10503">
            <v>381140.05</v>
          </cell>
          <cell r="M10503" t="str">
            <v>Owner-Occupied</v>
          </cell>
          <cell r="N10503">
            <v>0</v>
          </cell>
          <cell r="O10503">
            <v>43831</v>
          </cell>
          <cell r="P10503" t="str">
            <v>Current</v>
          </cell>
        </row>
        <row r="10504">
          <cell r="B10504">
            <v>42143</v>
          </cell>
          <cell r="C10504">
            <v>20</v>
          </cell>
          <cell r="D10504" t="str">
            <v>BC</v>
          </cell>
          <cell r="E10504" t="str">
            <v>Refinance External</v>
          </cell>
          <cell r="F10504" t="str">
            <v>ARM</v>
          </cell>
          <cell r="I10504">
            <v>21.74</v>
          </cell>
          <cell r="J10504">
            <v>21.51</v>
          </cell>
          <cell r="K10504" t="str">
            <v>Conv</v>
          </cell>
          <cell r="L10504">
            <v>31205.93</v>
          </cell>
          <cell r="M10504" t="str">
            <v>Owner-Occupied</v>
          </cell>
          <cell r="N10504">
            <v>0</v>
          </cell>
          <cell r="O10504">
            <v>43831</v>
          </cell>
          <cell r="P10504" t="str">
            <v>Current</v>
          </cell>
        </row>
        <row r="10505">
          <cell r="B10505">
            <v>41936</v>
          </cell>
          <cell r="C10505">
            <v>27</v>
          </cell>
          <cell r="D10505" t="str">
            <v>ON</v>
          </cell>
          <cell r="E10505" t="str">
            <v>Purchase</v>
          </cell>
          <cell r="F10505" t="str">
            <v>Fixed</v>
          </cell>
          <cell r="I10505">
            <v>39.53</v>
          </cell>
          <cell r="J10505">
            <v>15.96</v>
          </cell>
          <cell r="K10505" t="str">
            <v>HiRatio</v>
          </cell>
          <cell r="L10505">
            <v>126025.60000000001</v>
          </cell>
          <cell r="M10505" t="str">
            <v>Owner-Occupied</v>
          </cell>
          <cell r="N10505">
            <v>0</v>
          </cell>
          <cell r="O10505">
            <v>43831</v>
          </cell>
          <cell r="P10505" t="str">
            <v>Current</v>
          </cell>
        </row>
        <row r="10506">
          <cell r="B10506">
            <v>42088</v>
          </cell>
          <cell r="C10506">
            <v>22</v>
          </cell>
          <cell r="D10506" t="str">
            <v>BC</v>
          </cell>
          <cell r="E10506" t="str">
            <v>Purchase</v>
          </cell>
          <cell r="F10506" t="str">
            <v>Fixed</v>
          </cell>
          <cell r="I10506">
            <v>34.4</v>
          </cell>
          <cell r="J10506">
            <v>14.51</v>
          </cell>
          <cell r="K10506" t="str">
            <v>HiRatio</v>
          </cell>
          <cell r="L10506">
            <v>194788.04</v>
          </cell>
          <cell r="M10506" t="str">
            <v>Owner-Occupied</v>
          </cell>
          <cell r="N10506">
            <v>0</v>
          </cell>
          <cell r="O10506">
            <v>43831</v>
          </cell>
          <cell r="P10506" t="str">
            <v>Current</v>
          </cell>
        </row>
        <row r="10507">
          <cell r="B10507">
            <v>42209</v>
          </cell>
          <cell r="C10507">
            <v>18</v>
          </cell>
          <cell r="D10507" t="str">
            <v>ON</v>
          </cell>
          <cell r="E10507" t="str">
            <v>Purchase</v>
          </cell>
          <cell r="F10507" t="str">
            <v>Fixed</v>
          </cell>
          <cell r="I10507">
            <v>41.49</v>
          </cell>
          <cell r="J10507">
            <v>34.409999999999997</v>
          </cell>
          <cell r="K10507" t="str">
            <v>HiRatio</v>
          </cell>
          <cell r="L10507">
            <v>367527.57</v>
          </cell>
          <cell r="M10507" t="str">
            <v>Owner-Occupied</v>
          </cell>
          <cell r="N10507">
            <v>0</v>
          </cell>
          <cell r="O10507">
            <v>43831</v>
          </cell>
          <cell r="P10507" t="str">
            <v>Current</v>
          </cell>
        </row>
        <row r="10508">
          <cell r="B10508">
            <v>41299</v>
          </cell>
          <cell r="C10508">
            <v>48</v>
          </cell>
          <cell r="D10508" t="str">
            <v>ON</v>
          </cell>
          <cell r="E10508" t="str">
            <v>ETO Existing Client</v>
          </cell>
          <cell r="F10508" t="str">
            <v>ARM</v>
          </cell>
          <cell r="I10508">
            <v>28.31</v>
          </cell>
          <cell r="J10508">
            <v>23.92</v>
          </cell>
          <cell r="K10508" t="str">
            <v>Conv</v>
          </cell>
          <cell r="L10508">
            <v>238274.25</v>
          </cell>
          <cell r="M10508" t="str">
            <v>Owner-Occupied</v>
          </cell>
          <cell r="N10508">
            <v>0</v>
          </cell>
          <cell r="O10508">
            <v>43831</v>
          </cell>
          <cell r="P10508" t="str">
            <v>Current</v>
          </cell>
        </row>
        <row r="10509">
          <cell r="B10509">
            <v>42243</v>
          </cell>
          <cell r="C10509">
            <v>17</v>
          </cell>
          <cell r="D10509" t="str">
            <v>ON</v>
          </cell>
          <cell r="E10509" t="str">
            <v>Purchase</v>
          </cell>
          <cell r="F10509" t="str">
            <v>Fixed</v>
          </cell>
          <cell r="I10509">
            <v>31.44</v>
          </cell>
          <cell r="J10509">
            <v>24.08</v>
          </cell>
          <cell r="K10509" t="str">
            <v>Conv</v>
          </cell>
          <cell r="L10509">
            <v>246600.42</v>
          </cell>
          <cell r="M10509" t="str">
            <v>Owner-Occupied</v>
          </cell>
          <cell r="N10509">
            <v>0</v>
          </cell>
          <cell r="O10509">
            <v>43831</v>
          </cell>
          <cell r="P10509" t="str">
            <v>Current</v>
          </cell>
        </row>
        <row r="10510">
          <cell r="B10510">
            <v>41789</v>
          </cell>
          <cell r="C10510">
            <v>32</v>
          </cell>
          <cell r="D10510" t="str">
            <v>BC</v>
          </cell>
          <cell r="E10510" t="str">
            <v>Purchase</v>
          </cell>
          <cell r="F10510" t="str">
            <v>ARM</v>
          </cell>
          <cell r="I10510">
            <v>38.659999999999997</v>
          </cell>
          <cell r="J10510">
            <v>19.45</v>
          </cell>
          <cell r="K10510" t="str">
            <v>HiRatio</v>
          </cell>
          <cell r="L10510">
            <v>302488.17</v>
          </cell>
          <cell r="M10510" t="str">
            <v>Owner-Occupied</v>
          </cell>
          <cell r="N10510">
            <v>0</v>
          </cell>
          <cell r="O10510">
            <v>43831</v>
          </cell>
          <cell r="P10510" t="str">
            <v>Current</v>
          </cell>
        </row>
        <row r="10511">
          <cell r="B10511">
            <v>41971</v>
          </cell>
          <cell r="C10511">
            <v>26</v>
          </cell>
          <cell r="D10511" t="str">
            <v>AB</v>
          </cell>
          <cell r="E10511" t="str">
            <v>Purchase</v>
          </cell>
          <cell r="F10511" t="str">
            <v>Fixed</v>
          </cell>
          <cell r="I10511">
            <v>36.86</v>
          </cell>
          <cell r="J10511">
            <v>30.81</v>
          </cell>
          <cell r="K10511" t="str">
            <v>HiRatio</v>
          </cell>
          <cell r="L10511">
            <v>353353.26</v>
          </cell>
          <cell r="M10511" t="str">
            <v>Owner-Occupied</v>
          </cell>
          <cell r="N10511">
            <v>0</v>
          </cell>
          <cell r="O10511">
            <v>43831</v>
          </cell>
          <cell r="P10511" t="str">
            <v>Current</v>
          </cell>
        </row>
        <row r="10512">
          <cell r="B10512">
            <v>41059</v>
          </cell>
          <cell r="C10512">
            <v>56</v>
          </cell>
          <cell r="D10512" t="str">
            <v>AB</v>
          </cell>
          <cell r="E10512" t="str">
            <v>Purchase</v>
          </cell>
          <cell r="F10512" t="str">
            <v>Fixed</v>
          </cell>
          <cell r="I10512">
            <v>11.01</v>
          </cell>
          <cell r="J10512">
            <v>8.25</v>
          </cell>
          <cell r="K10512" t="str">
            <v>HiRatio</v>
          </cell>
          <cell r="L10512">
            <v>0</v>
          </cell>
          <cell r="M10512" t="str">
            <v>Owner-Occupied</v>
          </cell>
          <cell r="N10512">
            <v>4</v>
          </cell>
          <cell r="O10512">
            <v>41967</v>
          </cell>
          <cell r="P10512" t="str">
            <v>Current</v>
          </cell>
        </row>
        <row r="10513">
          <cell r="B10513">
            <v>42586</v>
          </cell>
          <cell r="C10513">
            <v>5</v>
          </cell>
          <cell r="D10513" t="str">
            <v>ON</v>
          </cell>
          <cell r="E10513" t="str">
            <v>Purchase</v>
          </cell>
          <cell r="F10513" t="str">
            <v>Fixed</v>
          </cell>
          <cell r="I10513">
            <v>34.1</v>
          </cell>
          <cell r="J10513">
            <v>32.909999999999997</v>
          </cell>
          <cell r="K10513" t="str">
            <v>HiRatio</v>
          </cell>
          <cell r="L10513">
            <v>787585.83</v>
          </cell>
          <cell r="M10513" t="str">
            <v>Owner-Occupied</v>
          </cell>
          <cell r="N10513">
            <v>0</v>
          </cell>
          <cell r="O10513">
            <v>43831</v>
          </cell>
          <cell r="P10513" t="str">
            <v>Current</v>
          </cell>
        </row>
        <row r="10514">
          <cell r="B10514">
            <v>41689</v>
          </cell>
          <cell r="C10514">
            <v>35</v>
          </cell>
          <cell r="D10514" t="str">
            <v>BC</v>
          </cell>
          <cell r="E10514" t="str">
            <v>Purchase</v>
          </cell>
          <cell r="F10514" t="str">
            <v>Fixed</v>
          </cell>
          <cell r="I10514">
            <v>39.270000000000003</v>
          </cell>
          <cell r="J10514">
            <v>38.08</v>
          </cell>
          <cell r="K10514" t="str">
            <v>HiRatio</v>
          </cell>
          <cell r="L10514">
            <v>0</v>
          </cell>
          <cell r="M10514" t="str">
            <v>Owner-Occupied</v>
          </cell>
          <cell r="N10514">
            <v>4</v>
          </cell>
          <cell r="O10514">
            <v>42312</v>
          </cell>
          <cell r="P10514" t="str">
            <v>Current</v>
          </cell>
        </row>
        <row r="10515">
          <cell r="B10515">
            <v>41670</v>
          </cell>
          <cell r="C10515">
            <v>36</v>
          </cell>
          <cell r="D10515" t="str">
            <v>BC</v>
          </cell>
          <cell r="E10515" t="str">
            <v>Purchase</v>
          </cell>
          <cell r="F10515" t="str">
            <v>ARM</v>
          </cell>
          <cell r="I10515">
            <v>33.369999999999997</v>
          </cell>
          <cell r="J10515">
            <v>22.86</v>
          </cell>
          <cell r="K10515" t="str">
            <v>HiRatio</v>
          </cell>
          <cell r="L10515">
            <v>447609.04</v>
          </cell>
          <cell r="M10515" t="str">
            <v>Owner-Occupied</v>
          </cell>
          <cell r="N10515">
            <v>0</v>
          </cell>
          <cell r="O10515">
            <v>43831</v>
          </cell>
          <cell r="P10515" t="str">
            <v>Current</v>
          </cell>
        </row>
        <row r="10516">
          <cell r="B10516">
            <v>42223</v>
          </cell>
          <cell r="C10516">
            <v>17</v>
          </cell>
          <cell r="D10516" t="str">
            <v>ON</v>
          </cell>
          <cell r="E10516" t="str">
            <v>Purchase</v>
          </cell>
          <cell r="F10516" t="str">
            <v>Fixed</v>
          </cell>
          <cell r="I10516">
            <v>42.95</v>
          </cell>
          <cell r="J10516">
            <v>37.71</v>
          </cell>
          <cell r="K10516" t="str">
            <v>HiRatio</v>
          </cell>
          <cell r="L10516">
            <v>260787.09</v>
          </cell>
          <cell r="M10516" t="str">
            <v>Owner-Occupied</v>
          </cell>
          <cell r="N10516">
            <v>0</v>
          </cell>
          <cell r="O10516">
            <v>43831</v>
          </cell>
          <cell r="P10516" t="str">
            <v>Current</v>
          </cell>
        </row>
        <row r="10517">
          <cell r="B10517">
            <v>42150</v>
          </cell>
          <cell r="C10517">
            <v>20</v>
          </cell>
          <cell r="D10517" t="str">
            <v>ON</v>
          </cell>
          <cell r="E10517" t="str">
            <v>Refinance External</v>
          </cell>
          <cell r="F10517" t="str">
            <v>ARM</v>
          </cell>
          <cell r="I10517">
            <v>37.700000000000003</v>
          </cell>
          <cell r="J10517">
            <v>27.07</v>
          </cell>
          <cell r="K10517" t="str">
            <v>Conv</v>
          </cell>
          <cell r="L10517">
            <v>0</v>
          </cell>
          <cell r="M10517" t="str">
            <v>Owner-Occupied</v>
          </cell>
          <cell r="N10517">
            <v>4</v>
          </cell>
          <cell r="O10517">
            <v>42342</v>
          </cell>
          <cell r="P10517" t="str">
            <v>Current</v>
          </cell>
        </row>
        <row r="10518">
          <cell r="B10518">
            <v>42158</v>
          </cell>
          <cell r="C10518">
            <v>19</v>
          </cell>
          <cell r="D10518" t="str">
            <v>MB</v>
          </cell>
          <cell r="E10518" t="str">
            <v>Transfer</v>
          </cell>
          <cell r="F10518" t="str">
            <v>ARM</v>
          </cell>
          <cell r="I10518">
            <v>19.52</v>
          </cell>
          <cell r="J10518">
            <v>15.31</v>
          </cell>
          <cell r="K10518" t="str">
            <v>Conv</v>
          </cell>
          <cell r="L10518">
            <v>169177.13</v>
          </cell>
          <cell r="M10518" t="str">
            <v>Owner-Occupied</v>
          </cell>
          <cell r="N10518">
            <v>0</v>
          </cell>
          <cell r="O10518">
            <v>43831</v>
          </cell>
          <cell r="P10518" t="str">
            <v>Current</v>
          </cell>
        </row>
        <row r="10519">
          <cell r="B10519">
            <v>42208</v>
          </cell>
          <cell r="C10519">
            <v>18</v>
          </cell>
          <cell r="D10519" t="str">
            <v>ON</v>
          </cell>
          <cell r="E10519" t="str">
            <v>Purchase</v>
          </cell>
          <cell r="F10519" t="str">
            <v>ARM</v>
          </cell>
          <cell r="I10519">
            <v>32.81</v>
          </cell>
          <cell r="J10519">
            <v>22.04</v>
          </cell>
          <cell r="K10519" t="str">
            <v>Conv</v>
          </cell>
          <cell r="L10519">
            <v>228912.08</v>
          </cell>
          <cell r="M10519" t="str">
            <v>Owner-Occupied</v>
          </cell>
          <cell r="N10519">
            <v>0</v>
          </cell>
          <cell r="O10519">
            <v>43831</v>
          </cell>
          <cell r="P10519" t="str">
            <v>Current</v>
          </cell>
        </row>
        <row r="10520">
          <cell r="B10520">
            <v>42607</v>
          </cell>
          <cell r="C10520">
            <v>5</v>
          </cell>
          <cell r="D10520" t="str">
            <v>ON</v>
          </cell>
          <cell r="E10520" t="str">
            <v>Purchase</v>
          </cell>
          <cell r="F10520" t="str">
            <v>ARM</v>
          </cell>
          <cell r="I10520">
            <v>26.49</v>
          </cell>
          <cell r="J10520">
            <v>25.99</v>
          </cell>
          <cell r="K10520" t="str">
            <v>Conv</v>
          </cell>
          <cell r="L10520">
            <v>184915.48</v>
          </cell>
          <cell r="M10520" t="str">
            <v>Owner-Occupied</v>
          </cell>
          <cell r="N10520">
            <v>0</v>
          </cell>
          <cell r="O10520">
            <v>43831</v>
          </cell>
          <cell r="P10520" t="str">
            <v>Current</v>
          </cell>
        </row>
        <row r="10521">
          <cell r="B10521">
            <v>42739</v>
          </cell>
          <cell r="C10521">
            <v>0</v>
          </cell>
          <cell r="D10521" t="str">
            <v>ON</v>
          </cell>
          <cell r="E10521" t="str">
            <v>Purchase</v>
          </cell>
          <cell r="F10521" t="str">
            <v>Fixed</v>
          </cell>
          <cell r="I10521">
            <v>38.479999999999997</v>
          </cell>
          <cell r="J10521">
            <v>27.83</v>
          </cell>
          <cell r="K10521" t="str">
            <v>HiRatio</v>
          </cell>
          <cell r="L10521">
            <v>302346</v>
          </cell>
          <cell r="M10521" t="str">
            <v>Owner-Occupied</v>
          </cell>
          <cell r="N10521">
            <v>0</v>
          </cell>
          <cell r="O10521">
            <v>43831</v>
          </cell>
          <cell r="P10521" t="str">
            <v>Current</v>
          </cell>
        </row>
        <row r="10522">
          <cell r="B10522">
            <v>42082</v>
          </cell>
          <cell r="C10522">
            <v>22</v>
          </cell>
          <cell r="D10522" t="str">
            <v>ON</v>
          </cell>
          <cell r="E10522" t="str">
            <v>Refinance External</v>
          </cell>
          <cell r="F10522" t="str">
            <v>ARM</v>
          </cell>
          <cell r="I10522">
            <v>22.09</v>
          </cell>
          <cell r="J10522">
            <v>20.54</v>
          </cell>
          <cell r="K10522" t="str">
            <v>Conv</v>
          </cell>
          <cell r="L10522">
            <v>220652.63</v>
          </cell>
          <cell r="M10522" t="str">
            <v>Owner-Occupied</v>
          </cell>
          <cell r="N10522">
            <v>0</v>
          </cell>
          <cell r="O10522">
            <v>43831</v>
          </cell>
          <cell r="P10522" t="str">
            <v>Current</v>
          </cell>
        </row>
        <row r="10523">
          <cell r="B10523">
            <v>42233</v>
          </cell>
          <cell r="C10523">
            <v>17</v>
          </cell>
          <cell r="D10523" t="str">
            <v>AB</v>
          </cell>
          <cell r="E10523" t="str">
            <v>Purchase</v>
          </cell>
          <cell r="F10523" t="str">
            <v>Fixed</v>
          </cell>
          <cell r="I10523">
            <v>34.729999999999997</v>
          </cell>
          <cell r="J10523">
            <v>21.79</v>
          </cell>
          <cell r="K10523" t="str">
            <v>HiRatio</v>
          </cell>
          <cell r="L10523">
            <v>335358.64</v>
          </cell>
          <cell r="M10523" t="str">
            <v>Owner-Occupied</v>
          </cell>
          <cell r="N10523">
            <v>0</v>
          </cell>
          <cell r="O10523">
            <v>43831</v>
          </cell>
          <cell r="P10523" t="str">
            <v>Current</v>
          </cell>
        </row>
        <row r="10524">
          <cell r="B10524">
            <v>41621</v>
          </cell>
          <cell r="C10524">
            <v>37</v>
          </cell>
          <cell r="D10524" t="str">
            <v>ON</v>
          </cell>
          <cell r="E10524" t="str">
            <v>Refinance External</v>
          </cell>
          <cell r="F10524" t="str">
            <v>Fixed</v>
          </cell>
          <cell r="I10524">
            <v>33.67</v>
          </cell>
          <cell r="J10524">
            <v>14.78</v>
          </cell>
          <cell r="K10524" t="str">
            <v>Conv</v>
          </cell>
          <cell r="L10524">
            <v>249517.42</v>
          </cell>
          <cell r="M10524" t="str">
            <v>Owner-Occupied</v>
          </cell>
          <cell r="N10524">
            <v>0</v>
          </cell>
          <cell r="O10524">
            <v>43831</v>
          </cell>
          <cell r="P10524" t="str">
            <v>Current</v>
          </cell>
        </row>
        <row r="10525">
          <cell r="B10525">
            <v>42591</v>
          </cell>
          <cell r="C10525">
            <v>5</v>
          </cell>
          <cell r="D10525" t="str">
            <v>ON</v>
          </cell>
          <cell r="E10525" t="str">
            <v>Purchase</v>
          </cell>
          <cell r="F10525" t="str">
            <v>Fixed</v>
          </cell>
          <cell r="I10525">
            <v>43.7</v>
          </cell>
          <cell r="J10525">
            <v>21.08</v>
          </cell>
          <cell r="K10525" t="str">
            <v>HiRatio</v>
          </cell>
          <cell r="L10525">
            <v>320328.65000000002</v>
          </cell>
          <cell r="M10525" t="str">
            <v>Second Home</v>
          </cell>
          <cell r="N10525">
            <v>0</v>
          </cell>
          <cell r="O10525">
            <v>43831</v>
          </cell>
          <cell r="P10525" t="str">
            <v>Current</v>
          </cell>
        </row>
        <row r="10526">
          <cell r="B10526">
            <v>42472</v>
          </cell>
          <cell r="C10526">
            <v>9</v>
          </cell>
          <cell r="D10526" t="str">
            <v>AB</v>
          </cell>
          <cell r="E10526" t="str">
            <v>Purchase</v>
          </cell>
          <cell r="F10526" t="str">
            <v>Fixed</v>
          </cell>
          <cell r="I10526">
            <v>40.700000000000003</v>
          </cell>
          <cell r="J10526">
            <v>19.27</v>
          </cell>
          <cell r="K10526" t="str">
            <v>HiRatio</v>
          </cell>
          <cell r="L10526">
            <v>352676.97</v>
          </cell>
          <cell r="M10526" t="str">
            <v>Owner-Occupied</v>
          </cell>
          <cell r="N10526">
            <v>0</v>
          </cell>
          <cell r="O10526">
            <v>43831</v>
          </cell>
          <cell r="P10526" t="str">
            <v>Current</v>
          </cell>
        </row>
        <row r="10527">
          <cell r="B10527">
            <v>42286</v>
          </cell>
          <cell r="C10527">
            <v>15</v>
          </cell>
          <cell r="D10527" t="str">
            <v>AB</v>
          </cell>
          <cell r="E10527" t="str">
            <v>Refinance External</v>
          </cell>
          <cell r="F10527" t="str">
            <v>Fixed</v>
          </cell>
          <cell r="I10527">
            <v>42.23</v>
          </cell>
          <cell r="J10527">
            <v>21.95</v>
          </cell>
          <cell r="K10527" t="str">
            <v>Conv</v>
          </cell>
          <cell r="L10527">
            <v>275532.09999999998</v>
          </cell>
          <cell r="M10527" t="str">
            <v>Owner-Occupied</v>
          </cell>
          <cell r="N10527">
            <v>0</v>
          </cell>
          <cell r="O10527">
            <v>43831</v>
          </cell>
          <cell r="P10527" t="str">
            <v>Current</v>
          </cell>
        </row>
        <row r="10528">
          <cell r="B10528">
            <v>42520</v>
          </cell>
          <cell r="C10528">
            <v>8</v>
          </cell>
          <cell r="D10528" t="str">
            <v>ON</v>
          </cell>
          <cell r="E10528" t="str">
            <v>Refinance External</v>
          </cell>
          <cell r="F10528" t="str">
            <v>ARM</v>
          </cell>
          <cell r="I10528">
            <v>29.74</v>
          </cell>
          <cell r="J10528">
            <v>29.61</v>
          </cell>
          <cell r="K10528" t="str">
            <v>Conv</v>
          </cell>
          <cell r="L10528">
            <v>512563.45</v>
          </cell>
          <cell r="M10528" t="str">
            <v>Owner-Occupied</v>
          </cell>
          <cell r="N10528">
            <v>0</v>
          </cell>
          <cell r="O10528">
            <v>43831</v>
          </cell>
          <cell r="P10528" t="str">
            <v>Current</v>
          </cell>
        </row>
        <row r="10529">
          <cell r="B10529">
            <v>41064</v>
          </cell>
          <cell r="C10529">
            <v>55</v>
          </cell>
          <cell r="D10529" t="str">
            <v>AB</v>
          </cell>
          <cell r="E10529" t="str">
            <v>Purchase</v>
          </cell>
          <cell r="F10529" t="str">
            <v>Fixed</v>
          </cell>
          <cell r="I10529">
            <v>21.24</v>
          </cell>
          <cell r="J10529">
            <v>17.739999999999998</v>
          </cell>
          <cell r="K10529" t="str">
            <v>Conv</v>
          </cell>
          <cell r="L10529">
            <v>263959.06</v>
          </cell>
          <cell r="M10529" t="str">
            <v>Owner-Occupied</v>
          </cell>
          <cell r="N10529">
            <v>0</v>
          </cell>
          <cell r="O10529">
            <v>43831</v>
          </cell>
          <cell r="P10529" t="str">
            <v>Current</v>
          </cell>
        </row>
        <row r="10530">
          <cell r="B10530">
            <v>42348</v>
          </cell>
          <cell r="C10530">
            <v>13</v>
          </cell>
          <cell r="D10530" t="str">
            <v>ON</v>
          </cell>
          <cell r="E10530" t="str">
            <v>Refinance External</v>
          </cell>
          <cell r="F10530" t="str">
            <v>ARM</v>
          </cell>
          <cell r="I10530">
            <v>35.58</v>
          </cell>
          <cell r="J10530">
            <v>6.31</v>
          </cell>
          <cell r="K10530" t="str">
            <v>Conv</v>
          </cell>
          <cell r="L10530">
            <v>256972.86</v>
          </cell>
          <cell r="M10530" t="str">
            <v>Second Home</v>
          </cell>
          <cell r="N10530">
            <v>0</v>
          </cell>
          <cell r="O10530">
            <v>43831</v>
          </cell>
          <cell r="P10530" t="str">
            <v>Current</v>
          </cell>
        </row>
        <row r="10531">
          <cell r="B10531">
            <v>42520</v>
          </cell>
          <cell r="C10531">
            <v>8</v>
          </cell>
          <cell r="D10531" t="str">
            <v>MB</v>
          </cell>
          <cell r="E10531" t="str">
            <v>Purchase</v>
          </cell>
          <cell r="F10531" t="str">
            <v>Fixed</v>
          </cell>
          <cell r="I10531">
            <v>28.96</v>
          </cell>
          <cell r="J10531">
            <v>19.11</v>
          </cell>
          <cell r="K10531" t="str">
            <v>HiRatio</v>
          </cell>
          <cell r="L10531">
            <v>215246.27</v>
          </cell>
          <cell r="M10531" t="str">
            <v>Owner-Occupied</v>
          </cell>
          <cell r="N10531">
            <v>0</v>
          </cell>
          <cell r="O10531">
            <v>43831</v>
          </cell>
          <cell r="P10531" t="str">
            <v>Current</v>
          </cell>
        </row>
        <row r="10532">
          <cell r="B10532">
            <v>42345</v>
          </cell>
          <cell r="C10532">
            <v>13</v>
          </cell>
          <cell r="D10532" t="str">
            <v>ON</v>
          </cell>
          <cell r="E10532" t="str">
            <v>Purchase</v>
          </cell>
          <cell r="F10532" t="str">
            <v>Fixed</v>
          </cell>
          <cell r="I10532">
            <v>39.68</v>
          </cell>
          <cell r="J10532">
            <v>38.28</v>
          </cell>
          <cell r="K10532" t="str">
            <v>HiRatio</v>
          </cell>
          <cell r="L10532">
            <v>0</v>
          </cell>
          <cell r="M10532" t="str">
            <v>Owner-Occupied</v>
          </cell>
          <cell r="N10532">
            <v>4</v>
          </cell>
          <cell r="O10532">
            <v>42621</v>
          </cell>
          <cell r="P10532" t="str">
            <v>Current</v>
          </cell>
        </row>
        <row r="10533">
          <cell r="B10533">
            <v>42151</v>
          </cell>
          <cell r="C10533">
            <v>20</v>
          </cell>
          <cell r="D10533" t="str">
            <v>BC</v>
          </cell>
          <cell r="E10533" t="str">
            <v>Refinance External</v>
          </cell>
          <cell r="F10533" t="str">
            <v>Fixed</v>
          </cell>
          <cell r="I10533">
            <v>29.17</v>
          </cell>
          <cell r="J10533">
            <v>28.63</v>
          </cell>
          <cell r="K10533" t="str">
            <v>Conv</v>
          </cell>
          <cell r="L10533">
            <v>284049.55</v>
          </cell>
          <cell r="M10533" t="str">
            <v>Owner-Occupied</v>
          </cell>
          <cell r="N10533">
            <v>0</v>
          </cell>
          <cell r="O10533">
            <v>43831</v>
          </cell>
          <cell r="P10533" t="str">
            <v>Current</v>
          </cell>
        </row>
        <row r="10534">
          <cell r="B10534">
            <v>42145</v>
          </cell>
          <cell r="C10534">
            <v>20</v>
          </cell>
          <cell r="D10534" t="str">
            <v>ON</v>
          </cell>
          <cell r="E10534" t="str">
            <v>Purchase</v>
          </cell>
          <cell r="F10534" t="str">
            <v>ARM</v>
          </cell>
          <cell r="I10534">
            <v>30.75</v>
          </cell>
          <cell r="J10534">
            <v>19.88</v>
          </cell>
          <cell r="K10534" t="str">
            <v>Conv</v>
          </cell>
          <cell r="L10534">
            <v>395699.36</v>
          </cell>
          <cell r="M10534" t="str">
            <v>Owner-Occupied</v>
          </cell>
          <cell r="N10534">
            <v>0</v>
          </cell>
          <cell r="O10534">
            <v>43831</v>
          </cell>
          <cell r="P10534" t="str">
            <v>Current</v>
          </cell>
        </row>
        <row r="10535">
          <cell r="B10535">
            <v>42083</v>
          </cell>
          <cell r="C10535">
            <v>22</v>
          </cell>
          <cell r="D10535" t="str">
            <v>ON</v>
          </cell>
          <cell r="E10535" t="str">
            <v>Purchase</v>
          </cell>
          <cell r="F10535" t="str">
            <v>ARM</v>
          </cell>
          <cell r="I10535">
            <v>36.72</v>
          </cell>
          <cell r="J10535">
            <v>18.59</v>
          </cell>
          <cell r="K10535" t="str">
            <v>Conv</v>
          </cell>
          <cell r="L10535">
            <v>264304.96000000002</v>
          </cell>
          <cell r="M10535" t="str">
            <v>Owner-Occupied</v>
          </cell>
          <cell r="N10535">
            <v>0</v>
          </cell>
          <cell r="O10535">
            <v>43831</v>
          </cell>
          <cell r="P10535" t="str">
            <v>Current</v>
          </cell>
        </row>
        <row r="10536">
          <cell r="B10536">
            <v>41827</v>
          </cell>
          <cell r="C10536">
            <v>30</v>
          </cell>
          <cell r="D10536" t="str">
            <v>AB</v>
          </cell>
          <cell r="E10536" t="str">
            <v>Purchase</v>
          </cell>
          <cell r="F10536" t="str">
            <v>ARM</v>
          </cell>
          <cell r="I10536">
            <v>24.12</v>
          </cell>
          <cell r="J10536">
            <v>23.92</v>
          </cell>
          <cell r="K10536" t="str">
            <v>Conv</v>
          </cell>
          <cell r="L10536">
            <v>148797.10999999999</v>
          </cell>
          <cell r="M10536" t="str">
            <v>Owner-Occupied</v>
          </cell>
          <cell r="N10536">
            <v>0</v>
          </cell>
          <cell r="O10536">
            <v>43831</v>
          </cell>
          <cell r="P10536" t="str">
            <v>Current</v>
          </cell>
        </row>
        <row r="10537">
          <cell r="B10537">
            <v>42139</v>
          </cell>
          <cell r="C10537">
            <v>20</v>
          </cell>
          <cell r="D10537" t="str">
            <v>ON</v>
          </cell>
          <cell r="E10537" t="str">
            <v>Purchase</v>
          </cell>
          <cell r="F10537" t="str">
            <v>Fixed</v>
          </cell>
          <cell r="I10537">
            <v>28.03</v>
          </cell>
          <cell r="J10537">
            <v>20.67</v>
          </cell>
          <cell r="K10537" t="str">
            <v>HiRatio</v>
          </cell>
          <cell r="L10537">
            <v>0</v>
          </cell>
          <cell r="M10537" t="str">
            <v>Owner-Occupied</v>
          </cell>
          <cell r="N10537">
            <v>4</v>
          </cell>
          <cell r="O10537">
            <v>42720</v>
          </cell>
          <cell r="P10537" t="str">
            <v>Current</v>
          </cell>
        </row>
        <row r="10538">
          <cell r="B10538">
            <v>41684</v>
          </cell>
          <cell r="C10538">
            <v>35</v>
          </cell>
          <cell r="D10538" t="str">
            <v>AB</v>
          </cell>
          <cell r="E10538" t="str">
            <v>Purchase</v>
          </cell>
          <cell r="F10538" t="str">
            <v>Fixed</v>
          </cell>
          <cell r="I10538">
            <v>29.24</v>
          </cell>
          <cell r="J10538">
            <v>17.43</v>
          </cell>
          <cell r="K10538" t="str">
            <v>HiRatio</v>
          </cell>
          <cell r="L10538">
            <v>232559.29</v>
          </cell>
          <cell r="M10538" t="str">
            <v>Owner-Occupied</v>
          </cell>
          <cell r="N10538">
            <v>0</v>
          </cell>
          <cell r="O10538">
            <v>43831</v>
          </cell>
          <cell r="P10538" t="str">
            <v>Current</v>
          </cell>
        </row>
        <row r="10539">
          <cell r="B10539">
            <v>41547</v>
          </cell>
          <cell r="C10539">
            <v>40</v>
          </cell>
          <cell r="D10539" t="str">
            <v>ON</v>
          </cell>
          <cell r="E10539" t="str">
            <v>Purchase</v>
          </cell>
          <cell r="F10539" t="str">
            <v>Fixed</v>
          </cell>
          <cell r="I10539">
            <v>30.1</v>
          </cell>
          <cell r="J10539">
            <v>28.73</v>
          </cell>
          <cell r="K10539" t="str">
            <v>HiRatio</v>
          </cell>
          <cell r="L10539">
            <v>194821.04</v>
          </cell>
          <cell r="M10539" t="str">
            <v>Owner-Occupied</v>
          </cell>
          <cell r="N10539">
            <v>0</v>
          </cell>
          <cell r="O10539">
            <v>43831</v>
          </cell>
          <cell r="P10539" t="str">
            <v>Current</v>
          </cell>
        </row>
        <row r="10540">
          <cell r="B10540">
            <v>41515</v>
          </cell>
          <cell r="C10540">
            <v>41</v>
          </cell>
          <cell r="D10540" t="str">
            <v>BC</v>
          </cell>
          <cell r="E10540" t="str">
            <v>Purchase</v>
          </cell>
          <cell r="F10540" t="str">
            <v>Fixed</v>
          </cell>
          <cell r="I10540">
            <v>32.72</v>
          </cell>
          <cell r="J10540">
            <v>32.479999999999997</v>
          </cell>
          <cell r="K10540" t="str">
            <v>Conv</v>
          </cell>
          <cell r="L10540">
            <v>413469.81</v>
          </cell>
          <cell r="M10540" t="str">
            <v>Owner-Occupied</v>
          </cell>
          <cell r="N10540">
            <v>0</v>
          </cell>
          <cell r="O10540">
            <v>43831</v>
          </cell>
          <cell r="P10540" t="str">
            <v>Current</v>
          </cell>
        </row>
        <row r="10541">
          <cell r="B10541">
            <v>41866</v>
          </cell>
          <cell r="C10541">
            <v>29</v>
          </cell>
          <cell r="D10541" t="str">
            <v>SK</v>
          </cell>
          <cell r="E10541" t="str">
            <v>Purchase</v>
          </cell>
          <cell r="F10541" t="str">
            <v>Fixed</v>
          </cell>
          <cell r="I10541">
            <v>43.94</v>
          </cell>
          <cell r="J10541">
            <v>26.3</v>
          </cell>
          <cell r="K10541" t="str">
            <v>HiRatio</v>
          </cell>
          <cell r="L10541">
            <v>382921.85</v>
          </cell>
          <cell r="M10541" t="str">
            <v>Owner-Occupied</v>
          </cell>
          <cell r="N10541">
            <v>0</v>
          </cell>
          <cell r="O10541">
            <v>43831</v>
          </cell>
          <cell r="P10541" t="str">
            <v>Current</v>
          </cell>
        </row>
        <row r="10542">
          <cell r="B10542">
            <v>42450</v>
          </cell>
          <cell r="C10542">
            <v>10</v>
          </cell>
          <cell r="D10542" t="str">
            <v>NS</v>
          </cell>
          <cell r="E10542" t="str">
            <v>Transfer</v>
          </cell>
          <cell r="F10542" t="str">
            <v>ARM</v>
          </cell>
          <cell r="I10542">
            <v>22.22</v>
          </cell>
          <cell r="J10542">
            <v>3.02</v>
          </cell>
          <cell r="K10542" t="str">
            <v>Conv</v>
          </cell>
          <cell r="L10542">
            <v>262131.7</v>
          </cell>
          <cell r="M10542" t="str">
            <v>Owner-Occupied</v>
          </cell>
          <cell r="N10542">
            <v>0</v>
          </cell>
          <cell r="O10542">
            <v>43831</v>
          </cell>
          <cell r="P10542" t="str">
            <v>Current</v>
          </cell>
        </row>
        <row r="10543">
          <cell r="B10543">
            <v>42566</v>
          </cell>
          <cell r="C10543">
            <v>6</v>
          </cell>
          <cell r="D10543" t="str">
            <v>MB</v>
          </cell>
          <cell r="E10543" t="str">
            <v>Purchase</v>
          </cell>
          <cell r="F10543" t="str">
            <v>Fixed</v>
          </cell>
          <cell r="I10543">
            <v>38.520000000000003</v>
          </cell>
          <cell r="J10543">
            <v>30.62</v>
          </cell>
          <cell r="K10543" t="str">
            <v>HiRatio</v>
          </cell>
          <cell r="L10543">
            <v>237616.9</v>
          </cell>
          <cell r="M10543" t="str">
            <v>Owner-Occupied</v>
          </cell>
          <cell r="N10543">
            <v>0</v>
          </cell>
          <cell r="O10543">
            <v>43831</v>
          </cell>
          <cell r="P10543" t="str">
            <v>Current</v>
          </cell>
        </row>
        <row r="10544">
          <cell r="B10544">
            <v>41879</v>
          </cell>
          <cell r="C10544">
            <v>29</v>
          </cell>
          <cell r="D10544" t="str">
            <v>BC</v>
          </cell>
          <cell r="E10544" t="str">
            <v>Purchase</v>
          </cell>
          <cell r="F10544" t="str">
            <v>ARM</v>
          </cell>
          <cell r="I10544">
            <v>25.35</v>
          </cell>
          <cell r="J10544">
            <v>8.9</v>
          </cell>
          <cell r="K10544" t="str">
            <v>Conv</v>
          </cell>
          <cell r="L10544">
            <v>340673</v>
          </cell>
          <cell r="M10544" t="str">
            <v>Second Home</v>
          </cell>
          <cell r="N10544">
            <v>0</v>
          </cell>
          <cell r="O10544">
            <v>43831</v>
          </cell>
          <cell r="P10544" t="str">
            <v>Current</v>
          </cell>
        </row>
        <row r="10545">
          <cell r="B10545">
            <v>41724</v>
          </cell>
          <cell r="C10545">
            <v>34</v>
          </cell>
          <cell r="D10545" t="str">
            <v>BC</v>
          </cell>
          <cell r="E10545" t="str">
            <v>Purchase</v>
          </cell>
          <cell r="F10545" t="str">
            <v>Fixed</v>
          </cell>
          <cell r="I10545">
            <v>40.53</v>
          </cell>
          <cell r="J10545">
            <v>27.87</v>
          </cell>
          <cell r="K10545" t="str">
            <v>HiRatio</v>
          </cell>
          <cell r="L10545">
            <v>185109.17</v>
          </cell>
          <cell r="M10545" t="str">
            <v>Owner-Occupied</v>
          </cell>
          <cell r="N10545">
            <v>0</v>
          </cell>
          <cell r="O10545">
            <v>43831</v>
          </cell>
          <cell r="P10545" t="str">
            <v>Current</v>
          </cell>
        </row>
        <row r="10546">
          <cell r="B10546">
            <v>41936</v>
          </cell>
          <cell r="C10546">
            <v>27</v>
          </cell>
          <cell r="D10546" t="str">
            <v>BC</v>
          </cell>
          <cell r="E10546" t="str">
            <v>Purchase</v>
          </cell>
          <cell r="F10546" t="str">
            <v>ARM</v>
          </cell>
          <cell r="I10546">
            <v>33.07</v>
          </cell>
          <cell r="J10546">
            <v>23.79</v>
          </cell>
          <cell r="K10546" t="str">
            <v>HiRatio</v>
          </cell>
          <cell r="L10546">
            <v>547132.71</v>
          </cell>
          <cell r="M10546" t="str">
            <v>Owner-Occupied</v>
          </cell>
          <cell r="N10546">
            <v>0</v>
          </cell>
          <cell r="O10546">
            <v>43831</v>
          </cell>
          <cell r="P10546" t="str">
            <v>Current</v>
          </cell>
        </row>
        <row r="10547">
          <cell r="B10547">
            <v>41453</v>
          </cell>
          <cell r="C10547">
            <v>43</v>
          </cell>
          <cell r="D10547" t="str">
            <v>ON</v>
          </cell>
          <cell r="E10547" t="str">
            <v>Purchase</v>
          </cell>
          <cell r="F10547" t="str">
            <v>Fixed</v>
          </cell>
          <cell r="I10547">
            <v>35.549999999999997</v>
          </cell>
          <cell r="J10547">
            <v>22.72</v>
          </cell>
          <cell r="K10547" t="str">
            <v>HiRatio</v>
          </cell>
          <cell r="L10547">
            <v>350369.08</v>
          </cell>
          <cell r="M10547" t="str">
            <v>Owner-Occupied</v>
          </cell>
          <cell r="N10547">
            <v>0</v>
          </cell>
          <cell r="O10547">
            <v>43831</v>
          </cell>
          <cell r="P10547" t="str">
            <v>Current</v>
          </cell>
        </row>
        <row r="10548">
          <cell r="B10548">
            <v>41670</v>
          </cell>
          <cell r="C10548">
            <v>36</v>
          </cell>
          <cell r="D10548" t="str">
            <v>ON</v>
          </cell>
          <cell r="E10548" t="str">
            <v>Purchase</v>
          </cell>
          <cell r="F10548" t="str">
            <v>Fixed</v>
          </cell>
          <cell r="I10548">
            <v>42.75</v>
          </cell>
          <cell r="J10548">
            <v>9.6300000000000008</v>
          </cell>
          <cell r="K10548" t="str">
            <v>Conv</v>
          </cell>
          <cell r="L10548">
            <v>0</v>
          </cell>
          <cell r="M10548" t="str">
            <v>Second Home</v>
          </cell>
          <cell r="N10548">
            <v>4</v>
          </cell>
          <cell r="O10548">
            <v>42576</v>
          </cell>
          <cell r="P10548" t="str">
            <v>Current</v>
          </cell>
        </row>
        <row r="10549">
          <cell r="B10549">
            <v>41654</v>
          </cell>
          <cell r="C10549">
            <v>36</v>
          </cell>
          <cell r="D10549" t="str">
            <v>ON</v>
          </cell>
          <cell r="E10549" t="str">
            <v>Purchase</v>
          </cell>
          <cell r="F10549" t="str">
            <v>ARM</v>
          </cell>
          <cell r="I10549">
            <v>33.71</v>
          </cell>
          <cell r="J10549">
            <v>31.82</v>
          </cell>
          <cell r="K10549" t="str">
            <v>Conv</v>
          </cell>
          <cell r="L10549">
            <v>491225.08</v>
          </cell>
          <cell r="M10549" t="str">
            <v>Owner-Occupied</v>
          </cell>
          <cell r="N10549">
            <v>0</v>
          </cell>
          <cell r="O10549">
            <v>43831</v>
          </cell>
          <cell r="P10549" t="str">
            <v>Current</v>
          </cell>
        </row>
        <row r="10550">
          <cell r="B10550">
            <v>42440</v>
          </cell>
          <cell r="C10550">
            <v>10</v>
          </cell>
          <cell r="D10550" t="str">
            <v>AB</v>
          </cell>
          <cell r="E10550" t="str">
            <v>Refinance External</v>
          </cell>
          <cell r="F10550" t="str">
            <v>Fixed</v>
          </cell>
          <cell r="I10550">
            <v>19.07</v>
          </cell>
          <cell r="J10550">
            <v>15.87</v>
          </cell>
          <cell r="K10550" t="str">
            <v>Conv</v>
          </cell>
          <cell r="L10550">
            <v>194032.16</v>
          </cell>
          <cell r="M10550" t="str">
            <v>Owner-Occupied</v>
          </cell>
          <cell r="N10550">
            <v>0</v>
          </cell>
          <cell r="O10550">
            <v>43831</v>
          </cell>
          <cell r="P10550" t="str">
            <v>Current</v>
          </cell>
        </row>
        <row r="10551">
          <cell r="B10551">
            <v>42340</v>
          </cell>
          <cell r="C10551">
            <v>13</v>
          </cell>
          <cell r="D10551" t="str">
            <v>SK</v>
          </cell>
          <cell r="E10551" t="str">
            <v>Refinance External</v>
          </cell>
          <cell r="F10551" t="str">
            <v>Fixed</v>
          </cell>
          <cell r="I10551">
            <v>31.98</v>
          </cell>
          <cell r="J10551">
            <v>29.86</v>
          </cell>
          <cell r="K10551" t="str">
            <v>Conv</v>
          </cell>
          <cell r="L10551">
            <v>279834.84999999998</v>
          </cell>
          <cell r="M10551" t="str">
            <v>Owner-Occupied</v>
          </cell>
          <cell r="N10551">
            <v>0</v>
          </cell>
          <cell r="O10551">
            <v>43831</v>
          </cell>
          <cell r="P10551" t="str">
            <v>Current</v>
          </cell>
        </row>
        <row r="10552">
          <cell r="B10552">
            <v>42023</v>
          </cell>
          <cell r="C10552">
            <v>24</v>
          </cell>
          <cell r="D10552" t="str">
            <v>ON</v>
          </cell>
          <cell r="E10552" t="str">
            <v>Purchase</v>
          </cell>
          <cell r="F10552" t="str">
            <v>ARM</v>
          </cell>
          <cell r="I10552">
            <v>21.42</v>
          </cell>
          <cell r="J10552">
            <v>19.329999999999998</v>
          </cell>
          <cell r="K10552" t="str">
            <v>Conv</v>
          </cell>
          <cell r="L10552">
            <v>193016.39</v>
          </cell>
          <cell r="M10552" t="str">
            <v>Owner-Occupied</v>
          </cell>
          <cell r="N10552">
            <v>0</v>
          </cell>
          <cell r="O10552">
            <v>43831</v>
          </cell>
          <cell r="P10552" t="str">
            <v>Current</v>
          </cell>
        </row>
        <row r="10553">
          <cell r="B10553">
            <v>41590</v>
          </cell>
          <cell r="C10553">
            <v>38</v>
          </cell>
          <cell r="D10553" t="str">
            <v>AB</v>
          </cell>
          <cell r="E10553" t="str">
            <v>Purchase</v>
          </cell>
          <cell r="F10553" t="str">
            <v>Fixed</v>
          </cell>
          <cell r="I10553">
            <v>42.63</v>
          </cell>
          <cell r="J10553">
            <v>22.71</v>
          </cell>
          <cell r="K10553" t="str">
            <v>HiRatio</v>
          </cell>
          <cell r="L10553">
            <v>205632.4</v>
          </cell>
          <cell r="M10553" t="str">
            <v>Owner-Occupied</v>
          </cell>
          <cell r="N10553">
            <v>0</v>
          </cell>
          <cell r="O10553">
            <v>43831</v>
          </cell>
          <cell r="P10553" t="str">
            <v>Current</v>
          </cell>
        </row>
        <row r="10554">
          <cell r="B10554">
            <v>41866</v>
          </cell>
          <cell r="C10554">
            <v>29</v>
          </cell>
          <cell r="D10554" t="str">
            <v>ON</v>
          </cell>
          <cell r="E10554" t="str">
            <v>Purchase</v>
          </cell>
          <cell r="F10554" t="str">
            <v>Fixed</v>
          </cell>
          <cell r="I10554">
            <v>44</v>
          </cell>
          <cell r="J10554">
            <v>34.76</v>
          </cell>
          <cell r="K10554" t="str">
            <v>HiRatio</v>
          </cell>
          <cell r="L10554">
            <v>198117.26</v>
          </cell>
          <cell r="M10554" t="str">
            <v>Owner-Occupied</v>
          </cell>
          <cell r="N10554">
            <v>0</v>
          </cell>
          <cell r="O10554">
            <v>43831</v>
          </cell>
          <cell r="P10554" t="str">
            <v>Current</v>
          </cell>
        </row>
        <row r="10555">
          <cell r="B10555">
            <v>41549</v>
          </cell>
          <cell r="C10555">
            <v>39</v>
          </cell>
          <cell r="D10555" t="str">
            <v>ON</v>
          </cell>
          <cell r="E10555" t="str">
            <v>Purchase</v>
          </cell>
          <cell r="F10555" t="str">
            <v>Fixed</v>
          </cell>
          <cell r="I10555">
            <v>43.12</v>
          </cell>
          <cell r="J10555">
            <v>21.97</v>
          </cell>
          <cell r="K10555" t="str">
            <v>HiRatio</v>
          </cell>
          <cell r="L10555">
            <v>285208.46999999997</v>
          </cell>
          <cell r="M10555" t="str">
            <v>Owner-Occupied</v>
          </cell>
          <cell r="N10555">
            <v>0</v>
          </cell>
          <cell r="O10555">
            <v>43831</v>
          </cell>
          <cell r="P10555" t="str">
            <v>Current</v>
          </cell>
        </row>
        <row r="10556">
          <cell r="B10556">
            <v>41656</v>
          </cell>
          <cell r="C10556">
            <v>36</v>
          </cell>
          <cell r="D10556" t="str">
            <v>BC</v>
          </cell>
          <cell r="E10556" t="str">
            <v>Purchase</v>
          </cell>
          <cell r="F10556" t="str">
            <v>ARM</v>
          </cell>
          <cell r="I10556">
            <v>33.76</v>
          </cell>
          <cell r="J10556">
            <v>13.37</v>
          </cell>
          <cell r="K10556" t="str">
            <v>HiRatio</v>
          </cell>
          <cell r="L10556">
            <v>203267.6</v>
          </cell>
          <cell r="M10556" t="str">
            <v>Owner-Occupied</v>
          </cell>
          <cell r="N10556">
            <v>0</v>
          </cell>
          <cell r="O10556">
            <v>43831</v>
          </cell>
          <cell r="P10556" t="str">
            <v>Current</v>
          </cell>
        </row>
        <row r="10557">
          <cell r="B10557">
            <v>42388</v>
          </cell>
          <cell r="C10557">
            <v>12</v>
          </cell>
          <cell r="D10557" t="str">
            <v>ON</v>
          </cell>
          <cell r="E10557" t="str">
            <v>Purchase</v>
          </cell>
          <cell r="F10557" t="str">
            <v>ARM</v>
          </cell>
          <cell r="I10557">
            <v>34.659999999999997</v>
          </cell>
          <cell r="J10557">
            <v>16.600000000000001</v>
          </cell>
          <cell r="K10557" t="str">
            <v>Conv</v>
          </cell>
          <cell r="L10557">
            <v>468389.72</v>
          </cell>
          <cell r="M10557" t="str">
            <v>Owner-Occupied</v>
          </cell>
          <cell r="N10557">
            <v>0</v>
          </cell>
          <cell r="O10557">
            <v>43831</v>
          </cell>
          <cell r="P10557" t="str">
            <v>Current</v>
          </cell>
        </row>
        <row r="10558">
          <cell r="B10558">
            <v>42158</v>
          </cell>
          <cell r="C10558">
            <v>19</v>
          </cell>
          <cell r="D10558" t="str">
            <v>ON</v>
          </cell>
          <cell r="E10558" t="str">
            <v>Purchase</v>
          </cell>
          <cell r="F10558" t="str">
            <v>Fixed</v>
          </cell>
          <cell r="I10558">
            <v>42.95</v>
          </cell>
          <cell r="J10558">
            <v>8.31</v>
          </cell>
          <cell r="K10558" t="str">
            <v>Conv</v>
          </cell>
          <cell r="L10558">
            <v>281962.28000000003</v>
          </cell>
          <cell r="M10558" t="str">
            <v>Rental</v>
          </cell>
          <cell r="N10558">
            <v>0</v>
          </cell>
          <cell r="O10558">
            <v>43831</v>
          </cell>
          <cell r="P10558" t="str">
            <v>Current</v>
          </cell>
        </row>
        <row r="10559">
          <cell r="B10559">
            <v>42531</v>
          </cell>
          <cell r="C10559">
            <v>7</v>
          </cell>
          <cell r="D10559" t="str">
            <v>ON</v>
          </cell>
          <cell r="E10559" t="str">
            <v>Purchase</v>
          </cell>
          <cell r="F10559" t="str">
            <v>Fixed</v>
          </cell>
          <cell r="I10559">
            <v>43.52</v>
          </cell>
          <cell r="J10559">
            <v>23.3</v>
          </cell>
          <cell r="K10559" t="str">
            <v>HiRatio</v>
          </cell>
          <cell r="L10559">
            <v>387010.18</v>
          </cell>
          <cell r="M10559" t="str">
            <v>Owner-Occupied</v>
          </cell>
          <cell r="N10559">
            <v>0</v>
          </cell>
          <cell r="O10559">
            <v>43831</v>
          </cell>
          <cell r="P10559" t="str">
            <v>Current</v>
          </cell>
        </row>
        <row r="10560">
          <cell r="B10560">
            <v>41529</v>
          </cell>
          <cell r="C10560">
            <v>40</v>
          </cell>
          <cell r="D10560" t="str">
            <v>ON</v>
          </cell>
          <cell r="E10560" t="str">
            <v>Purchase</v>
          </cell>
          <cell r="F10560" t="str">
            <v>ARM</v>
          </cell>
          <cell r="I10560">
            <v>32.020000000000003</v>
          </cell>
          <cell r="J10560">
            <v>23.4</v>
          </cell>
          <cell r="K10560" t="str">
            <v>HiRatio</v>
          </cell>
          <cell r="L10560">
            <v>0</v>
          </cell>
          <cell r="M10560" t="str">
            <v>Owner-Occupied</v>
          </cell>
          <cell r="N10560">
            <v>4</v>
          </cell>
          <cell r="O10560">
            <v>41900</v>
          </cell>
          <cell r="P10560" t="str">
            <v>Current</v>
          </cell>
        </row>
        <row r="10561">
          <cell r="B10561">
            <v>41726</v>
          </cell>
          <cell r="C10561">
            <v>34</v>
          </cell>
          <cell r="D10561" t="str">
            <v>ON</v>
          </cell>
          <cell r="E10561" t="str">
            <v>Purchase</v>
          </cell>
          <cell r="F10561" t="str">
            <v>Fixed</v>
          </cell>
          <cell r="I10561">
            <v>40.950000000000003</v>
          </cell>
          <cell r="J10561">
            <v>16.46</v>
          </cell>
          <cell r="K10561" t="str">
            <v>HiRatio</v>
          </cell>
          <cell r="L10561">
            <v>147386.71</v>
          </cell>
          <cell r="M10561" t="str">
            <v>Owner-Occupied</v>
          </cell>
          <cell r="N10561">
            <v>0</v>
          </cell>
          <cell r="O10561">
            <v>43831</v>
          </cell>
          <cell r="P10561" t="str">
            <v>Current</v>
          </cell>
        </row>
        <row r="10562">
          <cell r="B10562">
            <v>42580</v>
          </cell>
          <cell r="C10562">
            <v>6</v>
          </cell>
          <cell r="D10562" t="str">
            <v>NB</v>
          </cell>
          <cell r="E10562" t="str">
            <v>Transfer</v>
          </cell>
          <cell r="F10562" t="str">
            <v>Fixed</v>
          </cell>
          <cell r="I10562">
            <v>31.99</v>
          </cell>
          <cell r="J10562">
            <v>15.8</v>
          </cell>
          <cell r="K10562" t="str">
            <v>HiRatio</v>
          </cell>
          <cell r="L10562">
            <v>284015.01</v>
          </cell>
          <cell r="M10562" t="str">
            <v>Owner-Occupied</v>
          </cell>
          <cell r="N10562">
            <v>0</v>
          </cell>
          <cell r="O10562">
            <v>43831</v>
          </cell>
          <cell r="P10562" t="str">
            <v>Current</v>
          </cell>
        </row>
        <row r="10563">
          <cell r="B10563">
            <v>42185</v>
          </cell>
          <cell r="C10563">
            <v>19</v>
          </cell>
          <cell r="D10563" t="str">
            <v>BC</v>
          </cell>
          <cell r="E10563" t="str">
            <v>Refinance External</v>
          </cell>
          <cell r="F10563" t="str">
            <v>ARM</v>
          </cell>
          <cell r="I10563">
            <v>36.69</v>
          </cell>
          <cell r="J10563">
            <v>27.18</v>
          </cell>
          <cell r="K10563" t="str">
            <v>Conv</v>
          </cell>
          <cell r="L10563">
            <v>347327.32</v>
          </cell>
          <cell r="M10563" t="str">
            <v>Owner-Occupied</v>
          </cell>
          <cell r="N10563">
            <v>0</v>
          </cell>
          <cell r="O10563">
            <v>43831</v>
          </cell>
          <cell r="P10563" t="str">
            <v>Current</v>
          </cell>
        </row>
        <row r="10564">
          <cell r="B10564">
            <v>42419</v>
          </cell>
          <cell r="C10564">
            <v>11</v>
          </cell>
          <cell r="D10564" t="str">
            <v>BC</v>
          </cell>
          <cell r="E10564" t="str">
            <v>Refinance External</v>
          </cell>
          <cell r="F10564" t="str">
            <v>ARM</v>
          </cell>
          <cell r="I10564">
            <v>22.66</v>
          </cell>
          <cell r="J10564">
            <v>19.55</v>
          </cell>
          <cell r="K10564" t="str">
            <v>Conv</v>
          </cell>
          <cell r="L10564">
            <v>345683.12</v>
          </cell>
          <cell r="M10564" t="str">
            <v>Owner-Occupied</v>
          </cell>
          <cell r="N10564">
            <v>0</v>
          </cell>
          <cell r="O10564">
            <v>43831</v>
          </cell>
          <cell r="P10564" t="str">
            <v>Current</v>
          </cell>
        </row>
        <row r="10565">
          <cell r="B10565">
            <v>41730</v>
          </cell>
          <cell r="C10565">
            <v>33</v>
          </cell>
          <cell r="D10565" t="str">
            <v>AB</v>
          </cell>
          <cell r="E10565" t="str">
            <v>Refinance External</v>
          </cell>
          <cell r="F10565" t="str">
            <v>Fixed</v>
          </cell>
          <cell r="I10565">
            <v>39.15</v>
          </cell>
          <cell r="J10565">
            <v>38.44</v>
          </cell>
          <cell r="K10565" t="str">
            <v>Conv</v>
          </cell>
          <cell r="L10565">
            <v>282678.51</v>
          </cell>
          <cell r="M10565" t="str">
            <v>Owner-Occupied</v>
          </cell>
          <cell r="N10565">
            <v>0</v>
          </cell>
          <cell r="O10565">
            <v>43831</v>
          </cell>
          <cell r="P10565" t="str">
            <v>Current</v>
          </cell>
        </row>
        <row r="10566">
          <cell r="B10566">
            <v>42261</v>
          </cell>
          <cell r="C10566">
            <v>16</v>
          </cell>
          <cell r="D10566" t="str">
            <v>ON</v>
          </cell>
          <cell r="E10566" t="str">
            <v>Refinance External</v>
          </cell>
          <cell r="F10566" t="str">
            <v>ARM</v>
          </cell>
          <cell r="I10566">
            <v>19.27</v>
          </cell>
          <cell r="J10566">
            <v>13.74</v>
          </cell>
          <cell r="K10566" t="str">
            <v>Conv</v>
          </cell>
          <cell r="L10566">
            <v>229104.63</v>
          </cell>
          <cell r="M10566" t="str">
            <v>Owner-Occupied</v>
          </cell>
          <cell r="N10566">
            <v>0</v>
          </cell>
          <cell r="O10566">
            <v>43831</v>
          </cell>
          <cell r="P10566" t="str">
            <v>Current</v>
          </cell>
        </row>
        <row r="10567">
          <cell r="B10567">
            <v>42138</v>
          </cell>
          <cell r="C10567">
            <v>20</v>
          </cell>
          <cell r="D10567" t="str">
            <v>AB</v>
          </cell>
          <cell r="E10567" t="str">
            <v>Purchase</v>
          </cell>
          <cell r="F10567" t="str">
            <v>Fixed</v>
          </cell>
          <cell r="I10567">
            <v>33.01</v>
          </cell>
          <cell r="J10567">
            <v>26.08</v>
          </cell>
          <cell r="K10567" t="str">
            <v>HiRatio</v>
          </cell>
          <cell r="L10567">
            <v>470319.41</v>
          </cell>
          <cell r="M10567" t="str">
            <v>Owner-Occupied</v>
          </cell>
          <cell r="N10567">
            <v>0</v>
          </cell>
          <cell r="O10567">
            <v>43831</v>
          </cell>
          <cell r="P10567" t="str">
            <v>Current</v>
          </cell>
        </row>
        <row r="10568">
          <cell r="B10568">
            <v>42674</v>
          </cell>
          <cell r="C10568">
            <v>3</v>
          </cell>
          <cell r="D10568" t="str">
            <v>ON</v>
          </cell>
          <cell r="E10568" t="str">
            <v>Purchase</v>
          </cell>
          <cell r="F10568" t="str">
            <v>ARM</v>
          </cell>
          <cell r="I10568">
            <v>33.82</v>
          </cell>
          <cell r="J10568">
            <v>27.17</v>
          </cell>
          <cell r="K10568" t="str">
            <v>Conv</v>
          </cell>
          <cell r="L10568">
            <v>442564.27</v>
          </cell>
          <cell r="M10568" t="str">
            <v>Owner-Occupied</v>
          </cell>
          <cell r="N10568">
            <v>0</v>
          </cell>
          <cell r="O10568">
            <v>43831</v>
          </cell>
          <cell r="P10568" t="str">
            <v>Current</v>
          </cell>
        </row>
        <row r="10569">
          <cell r="B10569">
            <v>42145</v>
          </cell>
          <cell r="C10569">
            <v>20</v>
          </cell>
          <cell r="D10569" t="str">
            <v>BC</v>
          </cell>
          <cell r="E10569" t="str">
            <v>Refinance External</v>
          </cell>
          <cell r="F10569" t="str">
            <v>Fixed</v>
          </cell>
          <cell r="I10569">
            <v>16.010000000000002</v>
          </cell>
          <cell r="J10569">
            <v>15.42</v>
          </cell>
          <cell r="K10569" t="str">
            <v>Conv</v>
          </cell>
          <cell r="L10569">
            <v>220764.86</v>
          </cell>
          <cell r="M10569" t="str">
            <v>Owner-Occupied</v>
          </cell>
          <cell r="N10569">
            <v>0</v>
          </cell>
          <cell r="O10569">
            <v>43831</v>
          </cell>
          <cell r="P10569" t="str">
            <v>Current</v>
          </cell>
        </row>
        <row r="10570">
          <cell r="B10570">
            <v>41680</v>
          </cell>
          <cell r="C10570">
            <v>35</v>
          </cell>
          <cell r="D10570" t="str">
            <v>ON</v>
          </cell>
          <cell r="E10570" t="str">
            <v>Purchase</v>
          </cell>
          <cell r="F10570" t="str">
            <v>ARM</v>
          </cell>
          <cell r="I10570">
            <v>35.64</v>
          </cell>
          <cell r="J10570">
            <v>22.54</v>
          </cell>
          <cell r="K10570" t="str">
            <v>HiRatio</v>
          </cell>
          <cell r="L10570">
            <v>233144.64</v>
          </cell>
          <cell r="M10570" t="str">
            <v>Owner-Occupied</v>
          </cell>
          <cell r="N10570">
            <v>0</v>
          </cell>
          <cell r="O10570">
            <v>43831</v>
          </cell>
          <cell r="P10570" t="str">
            <v>Current</v>
          </cell>
        </row>
        <row r="10571">
          <cell r="B10571">
            <v>42293</v>
          </cell>
          <cell r="C10571">
            <v>15</v>
          </cell>
          <cell r="D10571" t="str">
            <v>ON</v>
          </cell>
          <cell r="E10571" t="str">
            <v>Purchase</v>
          </cell>
          <cell r="F10571" t="str">
            <v>ARM</v>
          </cell>
          <cell r="I10571">
            <v>32.54</v>
          </cell>
          <cell r="J10571">
            <v>29.6</v>
          </cell>
          <cell r="K10571" t="str">
            <v>Conv</v>
          </cell>
          <cell r="L10571">
            <v>372967.82</v>
          </cell>
          <cell r="M10571" t="str">
            <v>Owner-Occupied</v>
          </cell>
          <cell r="N10571">
            <v>0</v>
          </cell>
          <cell r="O10571">
            <v>43831</v>
          </cell>
          <cell r="P10571" t="str">
            <v>Current</v>
          </cell>
        </row>
        <row r="10572">
          <cell r="B10572">
            <v>41666</v>
          </cell>
          <cell r="C10572">
            <v>36</v>
          </cell>
          <cell r="D10572" t="str">
            <v>AB</v>
          </cell>
          <cell r="E10572" t="str">
            <v>Purchase</v>
          </cell>
          <cell r="F10572" t="str">
            <v>Fixed</v>
          </cell>
          <cell r="I10572">
            <v>35.159999999999997</v>
          </cell>
          <cell r="J10572">
            <v>24.75</v>
          </cell>
          <cell r="K10572" t="str">
            <v>HiRatio</v>
          </cell>
          <cell r="L10572">
            <v>193923.14</v>
          </cell>
          <cell r="M10572" t="str">
            <v>Owner-Occupied</v>
          </cell>
          <cell r="N10572">
            <v>0</v>
          </cell>
          <cell r="O10572">
            <v>43831</v>
          </cell>
          <cell r="P10572" t="str">
            <v>Current</v>
          </cell>
        </row>
        <row r="10573">
          <cell r="B10573">
            <v>41310</v>
          </cell>
          <cell r="C10573">
            <v>47</v>
          </cell>
          <cell r="D10573" t="str">
            <v>AB</v>
          </cell>
          <cell r="E10573" t="str">
            <v>Purchase</v>
          </cell>
          <cell r="F10573" t="str">
            <v>Fixed</v>
          </cell>
          <cell r="I10573">
            <v>33.6</v>
          </cell>
          <cell r="J10573">
            <v>23.33</v>
          </cell>
          <cell r="K10573" t="str">
            <v>HiRatio</v>
          </cell>
          <cell r="L10573">
            <v>258310.91</v>
          </cell>
          <cell r="M10573" t="str">
            <v>Owner-Occupied</v>
          </cell>
          <cell r="N10573">
            <v>0</v>
          </cell>
          <cell r="O10573">
            <v>43831</v>
          </cell>
          <cell r="P10573" t="str">
            <v>Current</v>
          </cell>
        </row>
        <row r="10574">
          <cell r="B10574">
            <v>41641</v>
          </cell>
          <cell r="C10574">
            <v>36</v>
          </cell>
          <cell r="D10574" t="str">
            <v>AB</v>
          </cell>
          <cell r="E10574" t="str">
            <v>Purchase</v>
          </cell>
          <cell r="F10574" t="str">
            <v>Fixed</v>
          </cell>
          <cell r="I10574">
            <v>40.520000000000003</v>
          </cell>
          <cell r="J10574">
            <v>29.99</v>
          </cell>
          <cell r="K10574" t="str">
            <v>HiRatio</v>
          </cell>
          <cell r="L10574">
            <v>425744.35</v>
          </cell>
          <cell r="M10574" t="str">
            <v>Owner-Occupied</v>
          </cell>
          <cell r="N10574">
            <v>0</v>
          </cell>
          <cell r="O10574">
            <v>43831</v>
          </cell>
          <cell r="P10574" t="str">
            <v>Current</v>
          </cell>
        </row>
        <row r="10575">
          <cell r="B10575">
            <v>42520</v>
          </cell>
          <cell r="C10575">
            <v>8</v>
          </cell>
          <cell r="D10575" t="str">
            <v>AB</v>
          </cell>
          <cell r="E10575" t="str">
            <v>Purchase</v>
          </cell>
          <cell r="F10575" t="str">
            <v>Fixed</v>
          </cell>
          <cell r="I10575">
            <v>43.08</v>
          </cell>
          <cell r="J10575">
            <v>34.51</v>
          </cell>
          <cell r="K10575" t="str">
            <v>HiRatio</v>
          </cell>
          <cell r="L10575">
            <v>480036.67</v>
          </cell>
          <cell r="M10575" t="str">
            <v>Owner-Occupied</v>
          </cell>
          <cell r="N10575">
            <v>0</v>
          </cell>
          <cell r="O10575">
            <v>43831</v>
          </cell>
          <cell r="P10575" t="str">
            <v>Current</v>
          </cell>
        </row>
        <row r="10576">
          <cell r="B10576">
            <v>41789</v>
          </cell>
          <cell r="C10576">
            <v>32</v>
          </cell>
          <cell r="D10576" t="str">
            <v>AB</v>
          </cell>
          <cell r="E10576" t="str">
            <v>Purchase</v>
          </cell>
          <cell r="F10576" t="str">
            <v>Fixed</v>
          </cell>
          <cell r="I10576">
            <v>32.869999999999997</v>
          </cell>
          <cell r="J10576">
            <v>26.47</v>
          </cell>
          <cell r="K10576" t="str">
            <v>HiRatio</v>
          </cell>
          <cell r="L10576">
            <v>662638.68000000005</v>
          </cell>
          <cell r="M10576" t="str">
            <v>Owner-Occupied</v>
          </cell>
          <cell r="N10576">
            <v>0</v>
          </cell>
          <cell r="O10576">
            <v>43831</v>
          </cell>
          <cell r="P10576" t="str">
            <v>Current</v>
          </cell>
        </row>
        <row r="10577">
          <cell r="B10577">
            <v>42272</v>
          </cell>
          <cell r="C10577">
            <v>16</v>
          </cell>
          <cell r="D10577" t="str">
            <v>ON</v>
          </cell>
          <cell r="E10577" t="str">
            <v>Purchase</v>
          </cell>
          <cell r="F10577" t="str">
            <v>Fixed</v>
          </cell>
          <cell r="I10577">
            <v>41.41</v>
          </cell>
          <cell r="J10577">
            <v>21.35</v>
          </cell>
          <cell r="K10577" t="str">
            <v>HiRatio</v>
          </cell>
          <cell r="L10577">
            <v>289451.68</v>
          </cell>
          <cell r="M10577" t="str">
            <v>Owner-Occupied</v>
          </cell>
          <cell r="N10577">
            <v>0</v>
          </cell>
          <cell r="O10577">
            <v>43831</v>
          </cell>
          <cell r="P10577" t="str">
            <v>Current</v>
          </cell>
        </row>
        <row r="10578">
          <cell r="B10578">
            <v>42272</v>
          </cell>
          <cell r="C10578">
            <v>16</v>
          </cell>
          <cell r="D10578" t="str">
            <v>ON</v>
          </cell>
          <cell r="E10578" t="str">
            <v>Refinance External</v>
          </cell>
          <cell r="F10578" t="str">
            <v>ARM</v>
          </cell>
          <cell r="I10578">
            <v>29.37</v>
          </cell>
          <cell r="J10578">
            <v>29.37</v>
          </cell>
          <cell r="K10578" t="str">
            <v>Conv</v>
          </cell>
          <cell r="L10578">
            <v>599603.53</v>
          </cell>
          <cell r="M10578" t="str">
            <v>Owner-Occupied</v>
          </cell>
          <cell r="N10578">
            <v>0</v>
          </cell>
          <cell r="O10578">
            <v>43831</v>
          </cell>
          <cell r="P10578" t="str">
            <v>Current</v>
          </cell>
        </row>
        <row r="10579">
          <cell r="B10579">
            <v>41949</v>
          </cell>
          <cell r="C10579">
            <v>26</v>
          </cell>
          <cell r="D10579" t="str">
            <v>AB</v>
          </cell>
          <cell r="E10579" t="str">
            <v>Purchase</v>
          </cell>
          <cell r="F10579" t="str">
            <v>Fixed</v>
          </cell>
          <cell r="I10579">
            <v>40.450000000000003</v>
          </cell>
          <cell r="J10579">
            <v>29.89</v>
          </cell>
          <cell r="K10579" t="str">
            <v>HiRatio</v>
          </cell>
          <cell r="L10579">
            <v>0</v>
          </cell>
          <cell r="M10579" t="str">
            <v>Owner-Occupied</v>
          </cell>
          <cell r="N10579">
            <v>4</v>
          </cell>
          <cell r="O10579">
            <v>42278</v>
          </cell>
          <cell r="P10579" t="str">
            <v>Current</v>
          </cell>
        </row>
        <row r="10580">
          <cell r="B10580">
            <v>42027</v>
          </cell>
          <cell r="C10580">
            <v>24</v>
          </cell>
          <cell r="D10580" t="str">
            <v>AB</v>
          </cell>
          <cell r="E10580" t="str">
            <v>Refinance External</v>
          </cell>
          <cell r="F10580" t="str">
            <v>Fixed</v>
          </cell>
          <cell r="I10580">
            <v>32.47</v>
          </cell>
          <cell r="J10580">
            <v>32.47</v>
          </cell>
          <cell r="K10580" t="str">
            <v>Conv</v>
          </cell>
          <cell r="L10580">
            <v>0</v>
          </cell>
          <cell r="M10580" t="str">
            <v>Owner-Occupied</v>
          </cell>
          <cell r="N10580">
            <v>4</v>
          </cell>
          <cell r="O10580">
            <v>42521</v>
          </cell>
          <cell r="P10580" t="str">
            <v>Current</v>
          </cell>
        </row>
        <row r="10581">
          <cell r="B10581">
            <v>41838</v>
          </cell>
          <cell r="C10581">
            <v>30</v>
          </cell>
          <cell r="D10581" t="str">
            <v>ON</v>
          </cell>
          <cell r="E10581" t="str">
            <v>Purchase</v>
          </cell>
          <cell r="F10581" t="str">
            <v>ARM</v>
          </cell>
          <cell r="I10581">
            <v>30.75</v>
          </cell>
          <cell r="J10581">
            <v>30.63</v>
          </cell>
          <cell r="K10581" t="str">
            <v>HiRatio</v>
          </cell>
          <cell r="L10581">
            <v>197590.81</v>
          </cell>
          <cell r="M10581" t="str">
            <v>Owner-Occupied</v>
          </cell>
          <cell r="N10581">
            <v>0</v>
          </cell>
          <cell r="O10581">
            <v>43831</v>
          </cell>
          <cell r="P10581" t="str">
            <v>Current</v>
          </cell>
        </row>
        <row r="10582">
          <cell r="B10582">
            <v>42209</v>
          </cell>
          <cell r="C10582">
            <v>18</v>
          </cell>
          <cell r="D10582" t="str">
            <v>ON</v>
          </cell>
          <cell r="E10582" t="str">
            <v>Refinance External</v>
          </cell>
          <cell r="F10582" t="str">
            <v>ARM</v>
          </cell>
          <cell r="I10582">
            <v>34.659999999999997</v>
          </cell>
          <cell r="J10582">
            <v>24.49</v>
          </cell>
          <cell r="K10582" t="str">
            <v>Conv</v>
          </cell>
          <cell r="L10582">
            <v>0</v>
          </cell>
          <cell r="M10582" t="str">
            <v>Owner-Occupied</v>
          </cell>
          <cell r="N10582">
            <v>4</v>
          </cell>
          <cell r="O10582">
            <v>42688</v>
          </cell>
          <cell r="P10582" t="str">
            <v>Current</v>
          </cell>
        </row>
        <row r="10583">
          <cell r="B10583">
            <v>41939</v>
          </cell>
          <cell r="C10583">
            <v>27</v>
          </cell>
          <cell r="D10583" t="str">
            <v>AB</v>
          </cell>
          <cell r="E10583" t="str">
            <v>Purchase</v>
          </cell>
          <cell r="F10583" t="str">
            <v>ARM</v>
          </cell>
          <cell r="I10583">
            <v>31.49</v>
          </cell>
          <cell r="J10583">
            <v>29.14</v>
          </cell>
          <cell r="K10583" t="str">
            <v>HiRatio</v>
          </cell>
          <cell r="L10583">
            <v>247720.03</v>
          </cell>
          <cell r="M10583" t="str">
            <v>Owner-Occupied</v>
          </cell>
          <cell r="N10583">
            <v>0</v>
          </cell>
          <cell r="O10583">
            <v>43831</v>
          </cell>
          <cell r="P10583" t="str">
            <v>Current</v>
          </cell>
        </row>
        <row r="10584">
          <cell r="B10584">
            <v>41569</v>
          </cell>
          <cell r="C10584">
            <v>39</v>
          </cell>
          <cell r="D10584" t="str">
            <v>AB</v>
          </cell>
          <cell r="E10584" t="str">
            <v>Purchase</v>
          </cell>
          <cell r="F10584" t="str">
            <v>Fixed</v>
          </cell>
          <cell r="I10584">
            <v>30.81</v>
          </cell>
          <cell r="J10584">
            <v>30.03</v>
          </cell>
          <cell r="K10584" t="str">
            <v>Conv</v>
          </cell>
          <cell r="L10584">
            <v>242365.65</v>
          </cell>
          <cell r="M10584" t="str">
            <v>Owner-Occupied</v>
          </cell>
          <cell r="N10584">
            <v>0</v>
          </cell>
          <cell r="O10584">
            <v>43831</v>
          </cell>
          <cell r="P10584" t="str">
            <v>Current</v>
          </cell>
        </row>
        <row r="10585">
          <cell r="B10585">
            <v>41661</v>
          </cell>
          <cell r="C10585">
            <v>36</v>
          </cell>
          <cell r="D10585" t="str">
            <v>ON</v>
          </cell>
          <cell r="E10585" t="str">
            <v>Purchase</v>
          </cell>
          <cell r="F10585" t="str">
            <v>Fixed</v>
          </cell>
          <cell r="I10585">
            <v>36.14</v>
          </cell>
          <cell r="J10585">
            <v>15.41</v>
          </cell>
          <cell r="K10585" t="str">
            <v>HiRatio</v>
          </cell>
          <cell r="L10585">
            <v>259259.42</v>
          </cell>
          <cell r="M10585" t="str">
            <v>Owner-Occupied</v>
          </cell>
          <cell r="N10585">
            <v>0</v>
          </cell>
          <cell r="O10585">
            <v>43831</v>
          </cell>
          <cell r="P10585" t="str">
            <v>Current</v>
          </cell>
        </row>
        <row r="10586">
          <cell r="B10586">
            <v>42524</v>
          </cell>
          <cell r="C10586">
            <v>7</v>
          </cell>
          <cell r="D10586" t="str">
            <v>BC</v>
          </cell>
          <cell r="E10586" t="str">
            <v>Purchase</v>
          </cell>
          <cell r="F10586" t="str">
            <v>Fixed</v>
          </cell>
          <cell r="I10586">
            <v>43.06</v>
          </cell>
          <cell r="J10586">
            <v>31.17</v>
          </cell>
          <cell r="K10586" t="str">
            <v>HiRatio</v>
          </cell>
          <cell r="L10586">
            <v>253975.13</v>
          </cell>
          <cell r="M10586" t="str">
            <v>Owner-Occupied</v>
          </cell>
          <cell r="N10586">
            <v>0</v>
          </cell>
          <cell r="O10586">
            <v>43831</v>
          </cell>
          <cell r="P10586" t="str">
            <v>Current</v>
          </cell>
        </row>
        <row r="10587">
          <cell r="B10587">
            <v>41570</v>
          </cell>
          <cell r="C10587">
            <v>39</v>
          </cell>
          <cell r="D10587" t="str">
            <v>ON</v>
          </cell>
          <cell r="E10587" t="str">
            <v>Refinance External</v>
          </cell>
          <cell r="F10587" t="str">
            <v>ARM</v>
          </cell>
          <cell r="I10587">
            <v>37.31</v>
          </cell>
          <cell r="J10587">
            <v>20.58</v>
          </cell>
          <cell r="K10587" t="str">
            <v>Conv</v>
          </cell>
          <cell r="L10587">
            <v>0</v>
          </cell>
          <cell r="M10587" t="str">
            <v>Owner-Occupied</v>
          </cell>
          <cell r="N10587">
            <v>4</v>
          </cell>
          <cell r="O10587">
            <v>41976</v>
          </cell>
          <cell r="P10587" t="str">
            <v>Current</v>
          </cell>
        </row>
        <row r="10588">
          <cell r="B10588">
            <v>42138</v>
          </cell>
          <cell r="C10588">
            <v>20</v>
          </cell>
          <cell r="D10588" t="str">
            <v>ON</v>
          </cell>
          <cell r="E10588" t="str">
            <v>Purchase</v>
          </cell>
          <cell r="F10588" t="str">
            <v>ARM</v>
          </cell>
          <cell r="I10588">
            <v>23.13</v>
          </cell>
          <cell r="J10588">
            <v>18.78</v>
          </cell>
          <cell r="K10588" t="str">
            <v>HiRatio</v>
          </cell>
          <cell r="L10588">
            <v>366819.56</v>
          </cell>
          <cell r="M10588" t="str">
            <v>Owner-Occupied</v>
          </cell>
          <cell r="N10588">
            <v>0</v>
          </cell>
          <cell r="O10588">
            <v>43831</v>
          </cell>
          <cell r="P10588" t="str">
            <v>Current</v>
          </cell>
        </row>
        <row r="10589">
          <cell r="B10589">
            <v>41941</v>
          </cell>
          <cell r="C10589">
            <v>27</v>
          </cell>
          <cell r="D10589" t="str">
            <v>ON</v>
          </cell>
          <cell r="E10589" t="str">
            <v>Purchase</v>
          </cell>
          <cell r="F10589" t="str">
            <v>Fixed</v>
          </cell>
          <cell r="I10589">
            <v>38.200000000000003</v>
          </cell>
          <cell r="J10589">
            <v>36.78</v>
          </cell>
          <cell r="K10589" t="str">
            <v>HiRatio</v>
          </cell>
          <cell r="L10589">
            <v>398974.63</v>
          </cell>
          <cell r="M10589" t="str">
            <v>Owner-Occupied</v>
          </cell>
          <cell r="N10589">
            <v>0</v>
          </cell>
          <cell r="O10589">
            <v>43831</v>
          </cell>
          <cell r="P10589" t="str">
            <v>Current</v>
          </cell>
        </row>
        <row r="10590">
          <cell r="B10590">
            <v>41865</v>
          </cell>
          <cell r="C10590">
            <v>29</v>
          </cell>
          <cell r="D10590" t="str">
            <v>ON</v>
          </cell>
          <cell r="E10590" t="str">
            <v>Refinance External</v>
          </cell>
          <cell r="F10590" t="str">
            <v>ARM</v>
          </cell>
          <cell r="I10590">
            <v>31.76</v>
          </cell>
          <cell r="J10590">
            <v>25.57</v>
          </cell>
          <cell r="K10590" t="str">
            <v>Conv</v>
          </cell>
          <cell r="L10590">
            <v>257929.42</v>
          </cell>
          <cell r="M10590" t="str">
            <v>Owner-Occupied</v>
          </cell>
          <cell r="N10590">
            <v>0</v>
          </cell>
          <cell r="O10590">
            <v>43831</v>
          </cell>
          <cell r="P10590" t="str">
            <v>Current</v>
          </cell>
        </row>
        <row r="10591">
          <cell r="B10591">
            <v>41712</v>
          </cell>
          <cell r="C10591">
            <v>34</v>
          </cell>
          <cell r="D10591" t="str">
            <v>BC</v>
          </cell>
          <cell r="E10591" t="str">
            <v>Purchase</v>
          </cell>
          <cell r="F10591" t="str">
            <v>ARM</v>
          </cell>
          <cell r="I10591">
            <v>36.4</v>
          </cell>
          <cell r="J10591">
            <v>7.14</v>
          </cell>
          <cell r="K10591" t="str">
            <v>HiRatio</v>
          </cell>
          <cell r="L10591">
            <v>124287.97</v>
          </cell>
          <cell r="M10591" t="str">
            <v>Second Home</v>
          </cell>
          <cell r="N10591">
            <v>0</v>
          </cell>
          <cell r="O10591">
            <v>43831</v>
          </cell>
          <cell r="P10591" t="str">
            <v>Current</v>
          </cell>
        </row>
        <row r="10592">
          <cell r="B10592">
            <v>42453</v>
          </cell>
          <cell r="C10592">
            <v>10</v>
          </cell>
          <cell r="D10592" t="str">
            <v>ON</v>
          </cell>
          <cell r="E10592" t="str">
            <v>Refinance External</v>
          </cell>
          <cell r="F10592" t="str">
            <v>Fixed</v>
          </cell>
          <cell r="I10592">
            <v>25.21</v>
          </cell>
          <cell r="J10592">
            <v>25.21</v>
          </cell>
          <cell r="K10592" t="str">
            <v>Conv</v>
          </cell>
          <cell r="L10592">
            <v>374809.08</v>
          </cell>
          <cell r="M10592" t="str">
            <v>Owner-Occupied</v>
          </cell>
          <cell r="N10592">
            <v>0</v>
          </cell>
          <cell r="O10592">
            <v>43831</v>
          </cell>
          <cell r="P10592" t="str">
            <v>Current</v>
          </cell>
        </row>
        <row r="10593">
          <cell r="B10593">
            <v>42087</v>
          </cell>
          <cell r="C10593">
            <v>22</v>
          </cell>
          <cell r="D10593" t="str">
            <v>AB</v>
          </cell>
          <cell r="E10593" t="str">
            <v>Purchase</v>
          </cell>
          <cell r="F10593" t="str">
            <v>Fixed</v>
          </cell>
          <cell r="I10593">
            <v>33.07</v>
          </cell>
          <cell r="J10593">
            <v>27.31</v>
          </cell>
          <cell r="K10593" t="str">
            <v>Conv</v>
          </cell>
          <cell r="L10593">
            <v>438912.95</v>
          </cell>
          <cell r="M10593" t="str">
            <v>Owner-Occupied</v>
          </cell>
          <cell r="N10593">
            <v>0</v>
          </cell>
          <cell r="O10593">
            <v>43831</v>
          </cell>
          <cell r="P10593" t="str">
            <v>Current</v>
          </cell>
        </row>
        <row r="10594">
          <cell r="B10594">
            <v>42223</v>
          </cell>
          <cell r="C10594">
            <v>17</v>
          </cell>
          <cell r="D10594" t="str">
            <v>ON</v>
          </cell>
          <cell r="E10594" t="str">
            <v>Purchase</v>
          </cell>
          <cell r="F10594" t="str">
            <v>Fixed</v>
          </cell>
          <cell r="I10594">
            <v>31.97</v>
          </cell>
          <cell r="J10594">
            <v>15.53</v>
          </cell>
          <cell r="K10594" t="str">
            <v>HiRatio</v>
          </cell>
          <cell r="L10594">
            <v>164244.24</v>
          </cell>
          <cell r="M10594" t="str">
            <v>Owner-Occupied</v>
          </cell>
          <cell r="N10594">
            <v>0</v>
          </cell>
          <cell r="O10594">
            <v>43831</v>
          </cell>
          <cell r="P10594" t="str">
            <v>Current</v>
          </cell>
        </row>
        <row r="10595">
          <cell r="B10595">
            <v>42264</v>
          </cell>
          <cell r="C10595">
            <v>16</v>
          </cell>
          <cell r="D10595" t="str">
            <v>SK</v>
          </cell>
          <cell r="E10595" t="str">
            <v>Transfer</v>
          </cell>
          <cell r="F10595" t="str">
            <v>ARM</v>
          </cell>
          <cell r="I10595">
            <v>29.41</v>
          </cell>
          <cell r="J10595">
            <v>21.22</v>
          </cell>
          <cell r="K10595" t="str">
            <v>HiRatio</v>
          </cell>
          <cell r="L10595">
            <v>299605.65999999997</v>
          </cell>
          <cell r="M10595" t="str">
            <v>Owner-Occupied</v>
          </cell>
          <cell r="N10595">
            <v>0</v>
          </cell>
          <cell r="O10595">
            <v>43831</v>
          </cell>
          <cell r="P10595" t="str">
            <v>Current</v>
          </cell>
        </row>
        <row r="10596">
          <cell r="B10596">
            <v>42373</v>
          </cell>
          <cell r="C10596">
            <v>12</v>
          </cell>
          <cell r="D10596" t="str">
            <v>BC</v>
          </cell>
          <cell r="E10596" t="str">
            <v>Refinance External</v>
          </cell>
          <cell r="F10596" t="str">
            <v>ARM</v>
          </cell>
          <cell r="I10596">
            <v>26.56</v>
          </cell>
          <cell r="J10596">
            <v>11.08</v>
          </cell>
          <cell r="K10596" t="str">
            <v>Conv</v>
          </cell>
          <cell r="L10596">
            <v>212887.95</v>
          </cell>
          <cell r="M10596" t="str">
            <v>Owner-Occupied</v>
          </cell>
          <cell r="N10596">
            <v>0</v>
          </cell>
          <cell r="O10596">
            <v>43831</v>
          </cell>
          <cell r="P10596" t="str">
            <v>Current</v>
          </cell>
        </row>
        <row r="10597">
          <cell r="B10597">
            <v>42500</v>
          </cell>
          <cell r="C10597">
            <v>8</v>
          </cell>
          <cell r="D10597" t="str">
            <v>MB</v>
          </cell>
          <cell r="E10597" t="str">
            <v>Purchase</v>
          </cell>
          <cell r="F10597" t="str">
            <v>Fixed</v>
          </cell>
          <cell r="I10597">
            <v>34.299999999999997</v>
          </cell>
          <cell r="J10597">
            <v>8.61</v>
          </cell>
          <cell r="K10597" t="str">
            <v>HiRatio</v>
          </cell>
          <cell r="L10597">
            <v>222564.1</v>
          </cell>
          <cell r="M10597" t="str">
            <v>Second Home</v>
          </cell>
          <cell r="N10597">
            <v>0</v>
          </cell>
          <cell r="O10597">
            <v>43831</v>
          </cell>
          <cell r="P10597" t="str">
            <v>Current</v>
          </cell>
        </row>
        <row r="10598">
          <cell r="B10598">
            <v>41970</v>
          </cell>
          <cell r="C10598">
            <v>26</v>
          </cell>
          <cell r="D10598" t="str">
            <v>ON</v>
          </cell>
          <cell r="E10598" t="str">
            <v>Purchase</v>
          </cell>
          <cell r="F10598" t="str">
            <v>ARM</v>
          </cell>
          <cell r="I10598">
            <v>32.1</v>
          </cell>
          <cell r="J10598">
            <v>28.13</v>
          </cell>
          <cell r="K10598" t="str">
            <v>Conv</v>
          </cell>
          <cell r="L10598">
            <v>0</v>
          </cell>
          <cell r="M10598" t="str">
            <v>Owner-Occupied</v>
          </cell>
          <cell r="N10598">
            <v>4</v>
          </cell>
          <cell r="O10598">
            <v>42338</v>
          </cell>
          <cell r="P10598" t="str">
            <v>Current</v>
          </cell>
        </row>
        <row r="10599">
          <cell r="B10599">
            <v>42704</v>
          </cell>
          <cell r="C10599">
            <v>2</v>
          </cell>
          <cell r="D10599" t="str">
            <v>ON</v>
          </cell>
          <cell r="E10599" t="str">
            <v>Purchase</v>
          </cell>
          <cell r="F10599" t="str">
            <v>ARM</v>
          </cell>
          <cell r="I10599">
            <v>28.24</v>
          </cell>
          <cell r="J10599">
            <v>28.08</v>
          </cell>
          <cell r="K10599" t="str">
            <v>HiRatio</v>
          </cell>
          <cell r="L10599">
            <v>323181.95</v>
          </cell>
          <cell r="M10599" t="str">
            <v>Owner-Occupied</v>
          </cell>
          <cell r="N10599">
            <v>0</v>
          </cell>
          <cell r="O10599">
            <v>43831</v>
          </cell>
          <cell r="P10599" t="str">
            <v>Current</v>
          </cell>
        </row>
        <row r="10600">
          <cell r="B10600">
            <v>41453</v>
          </cell>
          <cell r="C10600">
            <v>43</v>
          </cell>
          <cell r="D10600" t="str">
            <v>AB</v>
          </cell>
          <cell r="E10600" t="str">
            <v>Purchase</v>
          </cell>
          <cell r="F10600" t="str">
            <v>Fixed</v>
          </cell>
          <cell r="I10600">
            <v>38.36</v>
          </cell>
          <cell r="J10600">
            <v>32.92</v>
          </cell>
          <cell r="K10600" t="str">
            <v>HiRatio</v>
          </cell>
          <cell r="L10600">
            <v>333168.89</v>
          </cell>
          <cell r="M10600" t="str">
            <v>Owner-Occupied</v>
          </cell>
          <cell r="N10600">
            <v>0</v>
          </cell>
          <cell r="O10600">
            <v>43831</v>
          </cell>
          <cell r="P10600" t="str">
            <v>Current</v>
          </cell>
        </row>
        <row r="10601">
          <cell r="B10601">
            <v>42185</v>
          </cell>
          <cell r="C10601">
            <v>19</v>
          </cell>
          <cell r="D10601" t="str">
            <v>ON</v>
          </cell>
          <cell r="E10601" t="str">
            <v>Purchase</v>
          </cell>
          <cell r="F10601" t="str">
            <v>Fixed</v>
          </cell>
          <cell r="I10601">
            <v>31.39</v>
          </cell>
          <cell r="J10601">
            <v>22.68</v>
          </cell>
          <cell r="K10601" t="str">
            <v>Conv</v>
          </cell>
          <cell r="L10601">
            <v>206534</v>
          </cell>
          <cell r="M10601" t="str">
            <v>Second Home</v>
          </cell>
          <cell r="N10601">
            <v>0</v>
          </cell>
          <cell r="O10601">
            <v>43831</v>
          </cell>
          <cell r="P10601" t="str">
            <v>Current</v>
          </cell>
        </row>
        <row r="10602">
          <cell r="B10602">
            <v>42193</v>
          </cell>
          <cell r="C10602">
            <v>18</v>
          </cell>
          <cell r="D10602" t="str">
            <v>SK</v>
          </cell>
          <cell r="E10602" t="str">
            <v>Purchase</v>
          </cell>
          <cell r="F10602" t="str">
            <v>ARM</v>
          </cell>
          <cell r="I10602">
            <v>32.96</v>
          </cell>
          <cell r="J10602">
            <v>19.38</v>
          </cell>
          <cell r="K10602" t="str">
            <v>Conv</v>
          </cell>
          <cell r="L10602">
            <v>238638.77</v>
          </cell>
          <cell r="M10602" t="str">
            <v>Owner-Occupied</v>
          </cell>
          <cell r="N10602">
            <v>0</v>
          </cell>
          <cell r="O10602">
            <v>43831</v>
          </cell>
          <cell r="P10602" t="str">
            <v>Current</v>
          </cell>
        </row>
        <row r="10603">
          <cell r="B10603">
            <v>41064</v>
          </cell>
          <cell r="C10603">
            <v>55</v>
          </cell>
          <cell r="D10603" t="str">
            <v>AB</v>
          </cell>
          <cell r="E10603" t="str">
            <v>Purchase</v>
          </cell>
          <cell r="F10603" t="str">
            <v>ARM</v>
          </cell>
          <cell r="I10603">
            <v>25.45</v>
          </cell>
          <cell r="J10603">
            <v>24.89</v>
          </cell>
          <cell r="K10603" t="str">
            <v>HiRatio</v>
          </cell>
          <cell r="L10603">
            <v>379481.11</v>
          </cell>
          <cell r="M10603" t="str">
            <v>Owner-Occupied</v>
          </cell>
          <cell r="N10603">
            <v>0</v>
          </cell>
          <cell r="O10603">
            <v>43831</v>
          </cell>
          <cell r="P10603" t="str">
            <v>Current</v>
          </cell>
        </row>
        <row r="10604">
          <cell r="B10604">
            <v>41894</v>
          </cell>
          <cell r="C10604">
            <v>28</v>
          </cell>
          <cell r="D10604" t="str">
            <v>ON</v>
          </cell>
          <cell r="E10604" t="str">
            <v>Purchase</v>
          </cell>
          <cell r="F10604" t="str">
            <v>Fixed</v>
          </cell>
          <cell r="I10604">
            <v>31.65</v>
          </cell>
          <cell r="J10604">
            <v>31.09</v>
          </cell>
          <cell r="K10604" t="str">
            <v>HiRatio</v>
          </cell>
          <cell r="L10604">
            <v>264521.38</v>
          </cell>
          <cell r="M10604" t="str">
            <v>Owner-Occupied</v>
          </cell>
          <cell r="N10604">
            <v>0</v>
          </cell>
          <cell r="O10604">
            <v>43831</v>
          </cell>
          <cell r="P10604" t="str">
            <v>Current</v>
          </cell>
        </row>
        <row r="10605">
          <cell r="B10605">
            <v>42682</v>
          </cell>
          <cell r="C10605">
            <v>2</v>
          </cell>
          <cell r="D10605" t="str">
            <v>BC</v>
          </cell>
          <cell r="E10605" t="str">
            <v>Purchase</v>
          </cell>
          <cell r="F10605" t="str">
            <v>Fixed</v>
          </cell>
          <cell r="I10605">
            <v>42.51</v>
          </cell>
          <cell r="J10605">
            <v>34.380000000000003</v>
          </cell>
          <cell r="K10605" t="str">
            <v>Conv</v>
          </cell>
          <cell r="L10605">
            <v>246113.25</v>
          </cell>
          <cell r="M10605" t="str">
            <v>Owner-Occupied</v>
          </cell>
          <cell r="N10605">
            <v>0</v>
          </cell>
          <cell r="O10605">
            <v>43831</v>
          </cell>
          <cell r="P10605" t="str">
            <v>Current</v>
          </cell>
        </row>
        <row r="10606">
          <cell r="B10606">
            <v>42233</v>
          </cell>
          <cell r="C10606">
            <v>17</v>
          </cell>
          <cell r="D10606" t="str">
            <v>ON</v>
          </cell>
          <cell r="E10606" t="str">
            <v>Refinance External</v>
          </cell>
          <cell r="F10606" t="str">
            <v>Fixed</v>
          </cell>
          <cell r="I10606">
            <v>31.1</v>
          </cell>
          <cell r="J10606">
            <v>19.18</v>
          </cell>
          <cell r="K10606" t="str">
            <v>Conv</v>
          </cell>
          <cell r="L10606">
            <v>331410.71999999997</v>
          </cell>
          <cell r="M10606" t="str">
            <v>Owner-Occupied</v>
          </cell>
          <cell r="N10606">
            <v>0</v>
          </cell>
          <cell r="O10606">
            <v>43831</v>
          </cell>
          <cell r="P10606" t="str">
            <v>Current</v>
          </cell>
        </row>
        <row r="10607">
          <cell r="B10607">
            <v>41841</v>
          </cell>
          <cell r="C10607">
            <v>30</v>
          </cell>
          <cell r="D10607" t="str">
            <v>BC</v>
          </cell>
          <cell r="E10607" t="str">
            <v>Refinance External</v>
          </cell>
          <cell r="F10607" t="str">
            <v>ARM</v>
          </cell>
          <cell r="I10607">
            <v>16.47</v>
          </cell>
          <cell r="J10607">
            <v>15.75</v>
          </cell>
          <cell r="K10607" t="str">
            <v>Conv</v>
          </cell>
          <cell r="L10607">
            <v>0</v>
          </cell>
          <cell r="M10607" t="str">
            <v>Owner-Occupied</v>
          </cell>
          <cell r="N10607">
            <v>4</v>
          </cell>
          <cell r="O10607">
            <v>42650</v>
          </cell>
          <cell r="P10607" t="str">
            <v>Current</v>
          </cell>
        </row>
        <row r="10608">
          <cell r="B10608">
            <v>41654</v>
          </cell>
          <cell r="C10608">
            <v>36</v>
          </cell>
          <cell r="D10608" t="str">
            <v>ON</v>
          </cell>
          <cell r="E10608" t="str">
            <v>Purchase</v>
          </cell>
          <cell r="F10608" t="str">
            <v>ARM</v>
          </cell>
          <cell r="I10608">
            <v>37.6</v>
          </cell>
          <cell r="J10608">
            <v>29.01</v>
          </cell>
          <cell r="K10608" t="str">
            <v>HiRatio</v>
          </cell>
          <cell r="L10608">
            <v>0</v>
          </cell>
          <cell r="M10608" t="str">
            <v>Owner-Occupied</v>
          </cell>
          <cell r="N10608">
            <v>4</v>
          </cell>
          <cell r="O10608">
            <v>42751</v>
          </cell>
          <cell r="P10608" t="str">
            <v>Current</v>
          </cell>
        </row>
        <row r="10609">
          <cell r="B10609">
            <v>42181</v>
          </cell>
          <cell r="C10609">
            <v>19</v>
          </cell>
          <cell r="D10609" t="str">
            <v>ON</v>
          </cell>
          <cell r="E10609" t="str">
            <v>Purchase</v>
          </cell>
          <cell r="F10609" t="str">
            <v>ARM</v>
          </cell>
          <cell r="I10609">
            <v>37.64</v>
          </cell>
          <cell r="J10609">
            <v>12.74</v>
          </cell>
          <cell r="K10609" t="str">
            <v>HiRatio</v>
          </cell>
          <cell r="L10609">
            <v>302811.90000000002</v>
          </cell>
          <cell r="M10609" t="str">
            <v>Second Home</v>
          </cell>
          <cell r="N10609">
            <v>0</v>
          </cell>
          <cell r="O10609">
            <v>43831</v>
          </cell>
          <cell r="P10609" t="str">
            <v>Current</v>
          </cell>
        </row>
        <row r="10610">
          <cell r="B10610">
            <v>41075</v>
          </cell>
          <cell r="C10610">
            <v>55</v>
          </cell>
          <cell r="D10610" t="str">
            <v>ON</v>
          </cell>
          <cell r="E10610" t="str">
            <v>Purchase</v>
          </cell>
          <cell r="F10610" t="str">
            <v>Fixed</v>
          </cell>
          <cell r="I10610">
            <v>30.5</v>
          </cell>
          <cell r="J10610">
            <v>24.73</v>
          </cell>
          <cell r="K10610" t="str">
            <v>HiRatio</v>
          </cell>
          <cell r="L10610">
            <v>0</v>
          </cell>
          <cell r="M10610" t="str">
            <v>Owner-Occupied</v>
          </cell>
          <cell r="N10610">
            <v>4</v>
          </cell>
          <cell r="O10610">
            <v>42170</v>
          </cell>
          <cell r="P10610" t="str">
            <v>Current</v>
          </cell>
        </row>
        <row r="10611">
          <cell r="B10611">
            <v>41565</v>
          </cell>
          <cell r="C10611">
            <v>39</v>
          </cell>
          <cell r="D10611" t="str">
            <v>ON</v>
          </cell>
          <cell r="E10611" t="str">
            <v>Purchase with Improvements</v>
          </cell>
          <cell r="F10611" t="str">
            <v>Fixed</v>
          </cell>
          <cell r="I10611">
            <v>25.15</v>
          </cell>
          <cell r="J10611">
            <v>23.56</v>
          </cell>
          <cell r="K10611" t="str">
            <v>HiRatio</v>
          </cell>
          <cell r="L10611">
            <v>93393.91</v>
          </cell>
          <cell r="M10611" t="str">
            <v>Owner-Occupied</v>
          </cell>
          <cell r="N10611">
            <v>0</v>
          </cell>
          <cell r="O10611">
            <v>43831</v>
          </cell>
          <cell r="P10611" t="str">
            <v>Current</v>
          </cell>
        </row>
        <row r="10612">
          <cell r="B10612">
            <v>42220</v>
          </cell>
          <cell r="C10612">
            <v>17</v>
          </cell>
          <cell r="D10612" t="str">
            <v>AB</v>
          </cell>
          <cell r="E10612" t="str">
            <v>Purchase</v>
          </cell>
          <cell r="F10612" t="str">
            <v>Fixed</v>
          </cell>
          <cell r="I10612">
            <v>40.64</v>
          </cell>
          <cell r="J10612">
            <v>30.81</v>
          </cell>
          <cell r="K10612" t="str">
            <v>HiRatio</v>
          </cell>
          <cell r="L10612">
            <v>207691.39</v>
          </cell>
          <cell r="M10612" t="str">
            <v>Owner-Occupied</v>
          </cell>
          <cell r="N10612">
            <v>0</v>
          </cell>
          <cell r="O10612">
            <v>43831</v>
          </cell>
          <cell r="P10612" t="str">
            <v>Current</v>
          </cell>
        </row>
        <row r="10613">
          <cell r="B10613">
            <v>41162</v>
          </cell>
          <cell r="C10613">
            <v>52</v>
          </cell>
          <cell r="D10613" t="str">
            <v>AB</v>
          </cell>
          <cell r="E10613" t="str">
            <v>Purchase</v>
          </cell>
          <cell r="F10613" t="str">
            <v>ARM</v>
          </cell>
          <cell r="I10613">
            <v>39.799999999999997</v>
          </cell>
          <cell r="J10613">
            <v>31.34</v>
          </cell>
          <cell r="K10613" t="str">
            <v>Conv</v>
          </cell>
          <cell r="L10613">
            <v>159167.42000000001</v>
          </cell>
          <cell r="M10613" t="str">
            <v>Owner-Occupied</v>
          </cell>
          <cell r="N10613">
            <v>0</v>
          </cell>
          <cell r="O10613">
            <v>43831</v>
          </cell>
          <cell r="P10613" t="str">
            <v>Current</v>
          </cell>
        </row>
        <row r="10614">
          <cell r="B10614">
            <v>42670</v>
          </cell>
          <cell r="C10614">
            <v>3</v>
          </cell>
          <cell r="D10614" t="str">
            <v>ON</v>
          </cell>
          <cell r="E10614" t="str">
            <v>Purchase</v>
          </cell>
          <cell r="F10614" t="str">
            <v>ARM</v>
          </cell>
          <cell r="I10614">
            <v>29.22</v>
          </cell>
          <cell r="J10614">
            <v>29.05</v>
          </cell>
          <cell r="K10614" t="str">
            <v>Conv</v>
          </cell>
          <cell r="L10614">
            <v>461283.81</v>
          </cell>
          <cell r="M10614" t="str">
            <v>Owner-Occupied</v>
          </cell>
          <cell r="N10614">
            <v>0</v>
          </cell>
          <cell r="O10614">
            <v>43831</v>
          </cell>
          <cell r="P10614" t="str">
            <v>Current</v>
          </cell>
        </row>
        <row r="10615">
          <cell r="B10615">
            <v>42185</v>
          </cell>
          <cell r="C10615">
            <v>19</v>
          </cell>
          <cell r="D10615" t="str">
            <v>ON</v>
          </cell>
          <cell r="E10615" t="str">
            <v>Purchase</v>
          </cell>
          <cell r="F10615" t="str">
            <v>ARM</v>
          </cell>
          <cell r="I10615">
            <v>31.33</v>
          </cell>
          <cell r="J10615">
            <v>27.8</v>
          </cell>
          <cell r="K10615" t="str">
            <v>HiRatio</v>
          </cell>
          <cell r="L10615">
            <v>543320.23</v>
          </cell>
          <cell r="M10615" t="str">
            <v>Owner-Occupied</v>
          </cell>
          <cell r="N10615">
            <v>0</v>
          </cell>
          <cell r="O10615">
            <v>43831</v>
          </cell>
          <cell r="P10615" t="str">
            <v>Current</v>
          </cell>
        </row>
        <row r="10616">
          <cell r="B10616">
            <v>42121</v>
          </cell>
          <cell r="C10616">
            <v>21</v>
          </cell>
          <cell r="D10616" t="str">
            <v>BC</v>
          </cell>
          <cell r="E10616" t="str">
            <v>Purchase</v>
          </cell>
          <cell r="F10616" t="str">
            <v>Fixed</v>
          </cell>
          <cell r="I10616">
            <v>35.56</v>
          </cell>
          <cell r="J10616">
            <v>34.83</v>
          </cell>
          <cell r="K10616" t="str">
            <v>HiRatio</v>
          </cell>
          <cell r="L10616">
            <v>197874.85</v>
          </cell>
          <cell r="M10616" t="str">
            <v>Owner-Occupied</v>
          </cell>
          <cell r="N10616">
            <v>0</v>
          </cell>
          <cell r="O10616">
            <v>43831</v>
          </cell>
          <cell r="P10616" t="str">
            <v>Current</v>
          </cell>
        </row>
        <row r="10617">
          <cell r="B10617">
            <v>42465</v>
          </cell>
          <cell r="C10617">
            <v>9</v>
          </cell>
          <cell r="D10617" t="str">
            <v>SK</v>
          </cell>
          <cell r="E10617" t="str">
            <v>Transfer</v>
          </cell>
          <cell r="F10617" t="str">
            <v>ARM</v>
          </cell>
          <cell r="I10617">
            <v>17</v>
          </cell>
          <cell r="J10617">
            <v>16.84</v>
          </cell>
          <cell r="K10617" t="str">
            <v>Conv</v>
          </cell>
          <cell r="L10617">
            <v>146445.57</v>
          </cell>
          <cell r="M10617" t="str">
            <v>Owner-Occupied</v>
          </cell>
          <cell r="N10617">
            <v>0</v>
          </cell>
          <cell r="O10617">
            <v>43831</v>
          </cell>
          <cell r="P10617" t="str">
            <v>Current</v>
          </cell>
        </row>
        <row r="10618">
          <cell r="B10618">
            <v>41054</v>
          </cell>
          <cell r="C10618">
            <v>56</v>
          </cell>
          <cell r="D10618" t="str">
            <v>ON</v>
          </cell>
          <cell r="E10618" t="str">
            <v>Purchase</v>
          </cell>
          <cell r="F10618" t="str">
            <v>Fixed</v>
          </cell>
          <cell r="I10618">
            <v>28.06</v>
          </cell>
          <cell r="J10618">
            <v>17.84</v>
          </cell>
          <cell r="K10618" t="str">
            <v>HiRatio</v>
          </cell>
          <cell r="L10618">
            <v>164732.62</v>
          </cell>
          <cell r="M10618" t="str">
            <v>Owner-Occupied</v>
          </cell>
          <cell r="N10618">
            <v>0</v>
          </cell>
          <cell r="O10618">
            <v>43831</v>
          </cell>
          <cell r="P10618" t="str">
            <v>Current</v>
          </cell>
        </row>
        <row r="10619">
          <cell r="B10619">
            <v>42027</v>
          </cell>
          <cell r="C10619">
            <v>24</v>
          </cell>
          <cell r="D10619" t="str">
            <v>AB</v>
          </cell>
          <cell r="E10619" t="str">
            <v>Purchase</v>
          </cell>
          <cell r="F10619" t="str">
            <v>Fixed</v>
          </cell>
          <cell r="I10619">
            <v>43.79</v>
          </cell>
          <cell r="J10619">
            <v>30.23</v>
          </cell>
          <cell r="K10619" t="str">
            <v>HiRatio</v>
          </cell>
          <cell r="L10619">
            <v>258941.47</v>
          </cell>
          <cell r="M10619" t="str">
            <v>Owner-Occupied</v>
          </cell>
          <cell r="N10619">
            <v>0</v>
          </cell>
          <cell r="O10619">
            <v>43831</v>
          </cell>
          <cell r="P10619" t="str">
            <v>Current</v>
          </cell>
        </row>
        <row r="10620">
          <cell r="B10620">
            <v>41067</v>
          </cell>
          <cell r="C10620">
            <v>55</v>
          </cell>
          <cell r="D10620" t="str">
            <v>AB</v>
          </cell>
          <cell r="E10620" t="str">
            <v>Refinance External</v>
          </cell>
          <cell r="F10620" t="str">
            <v>Fixed</v>
          </cell>
          <cell r="I10620">
            <v>37.71</v>
          </cell>
          <cell r="J10620">
            <v>18.64</v>
          </cell>
          <cell r="K10620" t="str">
            <v>HiRatio</v>
          </cell>
          <cell r="L10620">
            <v>314763.93</v>
          </cell>
          <cell r="M10620" t="str">
            <v>Owner-Occupied</v>
          </cell>
          <cell r="N10620">
            <v>0</v>
          </cell>
          <cell r="O10620">
            <v>43831</v>
          </cell>
          <cell r="P10620" t="str">
            <v>Current</v>
          </cell>
        </row>
        <row r="10621">
          <cell r="B10621">
            <v>41620</v>
          </cell>
          <cell r="C10621">
            <v>37</v>
          </cell>
          <cell r="D10621" t="str">
            <v>ON</v>
          </cell>
          <cell r="E10621" t="str">
            <v>Purchase</v>
          </cell>
          <cell r="F10621" t="str">
            <v>ARM</v>
          </cell>
          <cell r="I10621">
            <v>28.74</v>
          </cell>
          <cell r="J10621">
            <v>28.09</v>
          </cell>
          <cell r="K10621" t="str">
            <v>Conv</v>
          </cell>
          <cell r="L10621">
            <v>0</v>
          </cell>
          <cell r="M10621" t="str">
            <v>Owner-Occupied</v>
          </cell>
          <cell r="N10621">
            <v>4</v>
          </cell>
          <cell r="O10621">
            <v>42311</v>
          </cell>
          <cell r="P10621" t="str">
            <v>Current</v>
          </cell>
        </row>
        <row r="10622">
          <cell r="B10622">
            <v>42034</v>
          </cell>
          <cell r="C10622">
            <v>24</v>
          </cell>
          <cell r="D10622" t="str">
            <v>AB</v>
          </cell>
          <cell r="E10622" t="str">
            <v>Purchase</v>
          </cell>
          <cell r="F10622" t="str">
            <v>Fixed</v>
          </cell>
          <cell r="I10622">
            <v>23.58</v>
          </cell>
          <cell r="J10622">
            <v>13.84</v>
          </cell>
          <cell r="K10622" t="str">
            <v>HiRatio</v>
          </cell>
          <cell r="L10622">
            <v>246607.03</v>
          </cell>
          <cell r="M10622" t="str">
            <v>Owner-Occupied</v>
          </cell>
          <cell r="N10622">
            <v>0</v>
          </cell>
          <cell r="O10622">
            <v>43831</v>
          </cell>
          <cell r="P10622" t="str">
            <v>Current</v>
          </cell>
        </row>
        <row r="10623">
          <cell r="B10623">
            <v>41417</v>
          </cell>
          <cell r="C10623">
            <v>44</v>
          </cell>
          <cell r="D10623" t="str">
            <v>BC</v>
          </cell>
          <cell r="E10623" t="str">
            <v>Purchase</v>
          </cell>
          <cell r="F10623" t="str">
            <v>Fixed</v>
          </cell>
          <cell r="I10623">
            <v>34.94</v>
          </cell>
          <cell r="J10623">
            <v>33.49</v>
          </cell>
          <cell r="K10623" t="str">
            <v>HiRatio</v>
          </cell>
          <cell r="L10623">
            <v>332864.74</v>
          </cell>
          <cell r="M10623" t="str">
            <v>Owner-Occupied</v>
          </cell>
          <cell r="N10623">
            <v>0</v>
          </cell>
          <cell r="O10623">
            <v>43831</v>
          </cell>
          <cell r="P10623" t="str">
            <v>Current</v>
          </cell>
        </row>
        <row r="10624">
          <cell r="B10624">
            <v>41780</v>
          </cell>
          <cell r="C10624">
            <v>32</v>
          </cell>
          <cell r="D10624" t="str">
            <v>AB</v>
          </cell>
          <cell r="E10624" t="str">
            <v>Purchase</v>
          </cell>
          <cell r="F10624" t="str">
            <v>Fixed</v>
          </cell>
          <cell r="I10624">
            <v>37.4</v>
          </cell>
          <cell r="J10624">
            <v>37.35</v>
          </cell>
          <cell r="K10624" t="str">
            <v>HiRatio</v>
          </cell>
          <cell r="L10624">
            <v>173583.9</v>
          </cell>
          <cell r="M10624" t="str">
            <v>Owner-Occupied</v>
          </cell>
          <cell r="N10624">
            <v>0</v>
          </cell>
          <cell r="O10624">
            <v>43831</v>
          </cell>
          <cell r="P10624" t="str">
            <v>Current</v>
          </cell>
        </row>
        <row r="10625">
          <cell r="B10625">
            <v>41582</v>
          </cell>
          <cell r="C10625">
            <v>38</v>
          </cell>
          <cell r="D10625" t="str">
            <v>AB</v>
          </cell>
          <cell r="E10625" t="str">
            <v>Purchase</v>
          </cell>
          <cell r="F10625" t="str">
            <v>Fixed</v>
          </cell>
          <cell r="I10625">
            <v>35.909999999999997</v>
          </cell>
          <cell r="J10625">
            <v>23.41</v>
          </cell>
          <cell r="K10625" t="str">
            <v>HiRatio</v>
          </cell>
          <cell r="L10625">
            <v>0</v>
          </cell>
          <cell r="M10625" t="str">
            <v>Owner-Occupied</v>
          </cell>
          <cell r="N10625">
            <v>4</v>
          </cell>
          <cell r="O10625">
            <v>41983</v>
          </cell>
          <cell r="P10625" t="str">
            <v>Current</v>
          </cell>
        </row>
        <row r="10626">
          <cell r="B10626">
            <v>42585</v>
          </cell>
          <cell r="C10626">
            <v>5</v>
          </cell>
          <cell r="D10626" t="str">
            <v>AB</v>
          </cell>
          <cell r="E10626" t="str">
            <v>Purchase</v>
          </cell>
          <cell r="F10626" t="str">
            <v>Fixed</v>
          </cell>
          <cell r="I10626">
            <v>26.98</v>
          </cell>
          <cell r="J10626">
            <v>21.87</v>
          </cell>
          <cell r="K10626" t="str">
            <v>HiRatio</v>
          </cell>
          <cell r="L10626">
            <v>389210.8</v>
          </cell>
          <cell r="M10626" t="str">
            <v>Owner-Occupied</v>
          </cell>
          <cell r="N10626">
            <v>0</v>
          </cell>
          <cell r="O10626">
            <v>43831</v>
          </cell>
          <cell r="P10626" t="str">
            <v>Current</v>
          </cell>
        </row>
        <row r="10627">
          <cell r="B10627">
            <v>42153</v>
          </cell>
          <cell r="C10627">
            <v>20</v>
          </cell>
          <cell r="D10627" t="str">
            <v>ON</v>
          </cell>
          <cell r="E10627" t="str">
            <v>Transfer</v>
          </cell>
          <cell r="F10627" t="str">
            <v>ARM</v>
          </cell>
          <cell r="I10627">
            <v>33.32</v>
          </cell>
          <cell r="J10627">
            <v>22.81</v>
          </cell>
          <cell r="K10627" t="str">
            <v>Conv</v>
          </cell>
          <cell r="L10627">
            <v>247276.85</v>
          </cell>
          <cell r="M10627" t="str">
            <v>Owner-Occupied</v>
          </cell>
          <cell r="N10627">
            <v>0</v>
          </cell>
          <cell r="O10627">
            <v>43831</v>
          </cell>
          <cell r="P10627" t="str">
            <v>Current</v>
          </cell>
        </row>
        <row r="10628">
          <cell r="B10628">
            <v>41571</v>
          </cell>
          <cell r="C10628">
            <v>39</v>
          </cell>
          <cell r="D10628" t="str">
            <v>BC</v>
          </cell>
          <cell r="E10628" t="str">
            <v>Purchase</v>
          </cell>
          <cell r="F10628" t="str">
            <v>Fixed</v>
          </cell>
          <cell r="I10628">
            <v>40.68</v>
          </cell>
          <cell r="J10628">
            <v>30.88</v>
          </cell>
          <cell r="K10628" t="str">
            <v>HiRatio</v>
          </cell>
          <cell r="L10628">
            <v>0</v>
          </cell>
          <cell r="M10628" t="str">
            <v>Owner-Occupied</v>
          </cell>
          <cell r="N10628">
            <v>4</v>
          </cell>
          <cell r="O10628">
            <v>42669</v>
          </cell>
          <cell r="P10628" t="str">
            <v>Current</v>
          </cell>
        </row>
        <row r="10629">
          <cell r="B10629">
            <v>42094</v>
          </cell>
          <cell r="C10629">
            <v>22</v>
          </cell>
          <cell r="D10629" t="str">
            <v>AB</v>
          </cell>
          <cell r="E10629" t="str">
            <v>Refinance Existing Client</v>
          </cell>
          <cell r="F10629" t="str">
            <v>Fixed</v>
          </cell>
          <cell r="I10629">
            <v>39.25</v>
          </cell>
          <cell r="J10629">
            <v>12.46</v>
          </cell>
          <cell r="K10629" t="str">
            <v>Conv</v>
          </cell>
          <cell r="L10629">
            <v>247523.18</v>
          </cell>
          <cell r="M10629" t="str">
            <v>Owner-Occupied</v>
          </cell>
          <cell r="N10629">
            <v>0</v>
          </cell>
          <cell r="O10629">
            <v>43831</v>
          </cell>
          <cell r="P10629" t="str">
            <v>Current</v>
          </cell>
        </row>
        <row r="10630">
          <cell r="B10630">
            <v>42214</v>
          </cell>
          <cell r="C10630">
            <v>18</v>
          </cell>
          <cell r="D10630" t="str">
            <v>BC</v>
          </cell>
          <cell r="E10630" t="str">
            <v>Purchase</v>
          </cell>
          <cell r="F10630" t="str">
            <v>Fixed</v>
          </cell>
          <cell r="I10630">
            <v>38.31</v>
          </cell>
          <cell r="J10630">
            <v>35.08</v>
          </cell>
          <cell r="K10630" t="str">
            <v>HiRatio</v>
          </cell>
          <cell r="L10630">
            <v>256493.32</v>
          </cell>
          <cell r="M10630" t="str">
            <v>Owner-Occupied</v>
          </cell>
          <cell r="N10630">
            <v>0</v>
          </cell>
          <cell r="O10630">
            <v>43831</v>
          </cell>
          <cell r="P10630" t="str">
            <v>Current</v>
          </cell>
        </row>
        <row r="10631">
          <cell r="B10631">
            <v>42265</v>
          </cell>
          <cell r="C10631">
            <v>16</v>
          </cell>
          <cell r="D10631" t="str">
            <v>ON</v>
          </cell>
          <cell r="E10631" t="str">
            <v>Refinance External</v>
          </cell>
          <cell r="F10631" t="str">
            <v>Fixed</v>
          </cell>
          <cell r="I10631">
            <v>14.64</v>
          </cell>
          <cell r="J10631">
            <v>14.17</v>
          </cell>
          <cell r="K10631" t="str">
            <v>Conv</v>
          </cell>
          <cell r="L10631">
            <v>186152.93</v>
          </cell>
          <cell r="M10631" t="str">
            <v>Owner-Occupied</v>
          </cell>
          <cell r="N10631">
            <v>0</v>
          </cell>
          <cell r="O10631">
            <v>43831</v>
          </cell>
          <cell r="P10631" t="str">
            <v>Current</v>
          </cell>
        </row>
        <row r="10632">
          <cell r="B10632">
            <v>42688</v>
          </cell>
          <cell r="C10632">
            <v>2</v>
          </cell>
          <cell r="D10632" t="str">
            <v>ON</v>
          </cell>
          <cell r="E10632" t="str">
            <v>Refinance External</v>
          </cell>
          <cell r="F10632" t="str">
            <v>Fixed</v>
          </cell>
          <cell r="I10632">
            <v>28.18</v>
          </cell>
          <cell r="J10632">
            <v>27.81</v>
          </cell>
          <cell r="K10632" t="str">
            <v>Conv</v>
          </cell>
          <cell r="L10632">
            <v>99449.65</v>
          </cell>
          <cell r="M10632" t="str">
            <v>Owner-Occupied</v>
          </cell>
          <cell r="N10632">
            <v>0</v>
          </cell>
          <cell r="O10632">
            <v>43831</v>
          </cell>
          <cell r="P10632" t="str">
            <v>Current</v>
          </cell>
        </row>
        <row r="10633">
          <cell r="B10633">
            <v>41828</v>
          </cell>
          <cell r="C10633">
            <v>30</v>
          </cell>
          <cell r="D10633" t="str">
            <v>SK</v>
          </cell>
          <cell r="E10633" t="str">
            <v>Purchase</v>
          </cell>
          <cell r="F10633" t="str">
            <v>ARM</v>
          </cell>
          <cell r="I10633">
            <v>28.04</v>
          </cell>
          <cell r="J10633">
            <v>17.48</v>
          </cell>
          <cell r="K10633" t="str">
            <v>HiRatio</v>
          </cell>
          <cell r="L10633">
            <v>360477.99</v>
          </cell>
          <cell r="M10633" t="str">
            <v>Owner-Occupied</v>
          </cell>
          <cell r="N10633">
            <v>0</v>
          </cell>
          <cell r="O10633">
            <v>43831</v>
          </cell>
          <cell r="P10633" t="str">
            <v>Current</v>
          </cell>
        </row>
        <row r="10634">
          <cell r="B10634">
            <v>41673</v>
          </cell>
          <cell r="C10634">
            <v>35</v>
          </cell>
          <cell r="D10634" t="str">
            <v>ON</v>
          </cell>
          <cell r="E10634" t="str">
            <v>Purchase</v>
          </cell>
          <cell r="F10634" t="str">
            <v>Fixed</v>
          </cell>
          <cell r="I10634">
            <v>21.96</v>
          </cell>
          <cell r="J10634">
            <v>17.600000000000001</v>
          </cell>
          <cell r="K10634" t="str">
            <v>Conv</v>
          </cell>
          <cell r="L10634">
            <v>255093.48</v>
          </cell>
          <cell r="M10634" t="str">
            <v>Owner-Occupied</v>
          </cell>
          <cell r="N10634">
            <v>0</v>
          </cell>
          <cell r="O10634">
            <v>43831</v>
          </cell>
          <cell r="P10634" t="str">
            <v>Current</v>
          </cell>
        </row>
        <row r="10635">
          <cell r="B10635">
            <v>41814</v>
          </cell>
          <cell r="C10635">
            <v>31</v>
          </cell>
          <cell r="D10635" t="str">
            <v>ON</v>
          </cell>
          <cell r="E10635" t="str">
            <v>Transfer</v>
          </cell>
          <cell r="F10635" t="str">
            <v>ARM</v>
          </cell>
          <cell r="I10635">
            <v>17.29</v>
          </cell>
          <cell r="J10635">
            <v>11.8</v>
          </cell>
          <cell r="K10635" t="str">
            <v>HiRatio</v>
          </cell>
          <cell r="L10635">
            <v>0</v>
          </cell>
          <cell r="M10635" t="str">
            <v>Owner-Occupied</v>
          </cell>
          <cell r="N10635">
            <v>4</v>
          </cell>
          <cell r="O10635">
            <v>42184</v>
          </cell>
          <cell r="P10635" t="str">
            <v>Current</v>
          </cell>
        </row>
        <row r="10636">
          <cell r="B10636">
            <v>41484</v>
          </cell>
          <cell r="C10636">
            <v>42</v>
          </cell>
          <cell r="D10636" t="str">
            <v>AB</v>
          </cell>
          <cell r="E10636" t="str">
            <v>Refinance External</v>
          </cell>
          <cell r="F10636" t="str">
            <v>Fixed</v>
          </cell>
          <cell r="I10636">
            <v>35.42</v>
          </cell>
          <cell r="J10636">
            <v>12.28</v>
          </cell>
          <cell r="K10636" t="str">
            <v>Conv</v>
          </cell>
          <cell r="L10636">
            <v>222493.3</v>
          </cell>
          <cell r="M10636" t="str">
            <v>Owner-Occupied</v>
          </cell>
          <cell r="N10636">
            <v>0</v>
          </cell>
          <cell r="O10636">
            <v>43831</v>
          </cell>
          <cell r="P10636" t="str">
            <v>0-29</v>
          </cell>
        </row>
        <row r="10637">
          <cell r="B10637">
            <v>41872</v>
          </cell>
          <cell r="C10637">
            <v>29</v>
          </cell>
          <cell r="D10637" t="str">
            <v>ON</v>
          </cell>
          <cell r="E10637" t="str">
            <v>Purchase</v>
          </cell>
          <cell r="F10637" t="str">
            <v>Fixed</v>
          </cell>
          <cell r="I10637">
            <v>37.700000000000003</v>
          </cell>
          <cell r="J10637">
            <v>29.58</v>
          </cell>
          <cell r="K10637" t="str">
            <v>HiRatio</v>
          </cell>
          <cell r="L10637">
            <v>0</v>
          </cell>
          <cell r="M10637" t="str">
            <v>Owner-Occupied</v>
          </cell>
          <cell r="N10637">
            <v>4</v>
          </cell>
          <cell r="O10637">
            <v>42615</v>
          </cell>
          <cell r="P10637" t="str">
            <v>Current</v>
          </cell>
        </row>
        <row r="10638">
          <cell r="B10638">
            <v>41737</v>
          </cell>
          <cell r="C10638">
            <v>33</v>
          </cell>
          <cell r="D10638" t="str">
            <v>BC</v>
          </cell>
          <cell r="E10638" t="str">
            <v>Purchase</v>
          </cell>
          <cell r="F10638" t="str">
            <v>Fixed</v>
          </cell>
          <cell r="I10638">
            <v>34.79</v>
          </cell>
          <cell r="J10638">
            <v>22.85</v>
          </cell>
          <cell r="K10638" t="str">
            <v>HiRatio</v>
          </cell>
          <cell r="L10638">
            <v>343122.5</v>
          </cell>
          <cell r="M10638" t="str">
            <v>Owner-Occupied</v>
          </cell>
          <cell r="N10638">
            <v>0</v>
          </cell>
          <cell r="O10638">
            <v>43831</v>
          </cell>
          <cell r="P10638" t="str">
            <v>Current</v>
          </cell>
        </row>
        <row r="10639">
          <cell r="B10639">
            <v>41677</v>
          </cell>
          <cell r="C10639">
            <v>35</v>
          </cell>
          <cell r="D10639" t="str">
            <v>AB</v>
          </cell>
          <cell r="E10639" t="str">
            <v>Purchase</v>
          </cell>
          <cell r="F10639" t="str">
            <v>Fixed</v>
          </cell>
          <cell r="I10639">
            <v>32.340000000000003</v>
          </cell>
          <cell r="J10639">
            <v>31.94</v>
          </cell>
          <cell r="K10639" t="str">
            <v>Conv</v>
          </cell>
          <cell r="L10639">
            <v>222900.48000000001</v>
          </cell>
          <cell r="M10639" t="str">
            <v>Owner-Occupied</v>
          </cell>
          <cell r="N10639">
            <v>0</v>
          </cell>
          <cell r="O10639">
            <v>43831</v>
          </cell>
          <cell r="P10639" t="str">
            <v>Current</v>
          </cell>
        </row>
        <row r="10640">
          <cell r="B10640">
            <v>42675</v>
          </cell>
          <cell r="C10640">
            <v>2</v>
          </cell>
          <cell r="D10640" t="str">
            <v>BC</v>
          </cell>
          <cell r="E10640" t="str">
            <v>Purchase</v>
          </cell>
          <cell r="F10640" t="str">
            <v>Fixed</v>
          </cell>
          <cell r="I10640">
            <v>15.84</v>
          </cell>
          <cell r="J10640">
            <v>12.77</v>
          </cell>
          <cell r="K10640" t="str">
            <v>HiRatio</v>
          </cell>
          <cell r="L10640">
            <v>476549.63</v>
          </cell>
          <cell r="M10640" t="str">
            <v>Owner-Occupied</v>
          </cell>
          <cell r="N10640">
            <v>0</v>
          </cell>
          <cell r="O10640">
            <v>43831</v>
          </cell>
          <cell r="P10640" t="str">
            <v>Current</v>
          </cell>
        </row>
        <row r="10641">
          <cell r="B10641">
            <v>41866</v>
          </cell>
          <cell r="C10641">
            <v>29</v>
          </cell>
          <cell r="D10641" t="str">
            <v>ON</v>
          </cell>
          <cell r="E10641" t="str">
            <v>Refinance External</v>
          </cell>
          <cell r="F10641" t="str">
            <v>Fixed</v>
          </cell>
          <cell r="I10641">
            <v>41.02</v>
          </cell>
          <cell r="J10641">
            <v>38.19</v>
          </cell>
          <cell r="K10641" t="str">
            <v>Conv</v>
          </cell>
          <cell r="L10641">
            <v>321005.84999999998</v>
          </cell>
          <cell r="M10641" t="str">
            <v>Owner-Occupied</v>
          </cell>
          <cell r="N10641">
            <v>0</v>
          </cell>
          <cell r="O10641">
            <v>43831</v>
          </cell>
          <cell r="P10641" t="str">
            <v>Current</v>
          </cell>
        </row>
        <row r="10642">
          <cell r="B10642">
            <v>41936</v>
          </cell>
          <cell r="C10642">
            <v>27</v>
          </cell>
          <cell r="D10642" t="str">
            <v>SK</v>
          </cell>
          <cell r="E10642" t="str">
            <v>Purchase</v>
          </cell>
          <cell r="F10642" t="str">
            <v>Fixed</v>
          </cell>
          <cell r="I10642">
            <v>33.51</v>
          </cell>
          <cell r="J10642">
            <v>32.81</v>
          </cell>
          <cell r="K10642" t="str">
            <v>Conv</v>
          </cell>
          <cell r="L10642">
            <v>212393.66</v>
          </cell>
          <cell r="M10642" t="str">
            <v>Owner-Occupied</v>
          </cell>
          <cell r="N10642">
            <v>0</v>
          </cell>
          <cell r="O10642">
            <v>43831</v>
          </cell>
          <cell r="P10642" t="str">
            <v>Current</v>
          </cell>
        </row>
        <row r="10643">
          <cell r="B10643">
            <v>42081</v>
          </cell>
          <cell r="C10643">
            <v>22</v>
          </cell>
          <cell r="D10643" t="str">
            <v>AB</v>
          </cell>
          <cell r="E10643" t="str">
            <v>Purchase</v>
          </cell>
          <cell r="F10643" t="str">
            <v>Fixed</v>
          </cell>
          <cell r="I10643">
            <v>34.71</v>
          </cell>
          <cell r="J10643">
            <v>21.27</v>
          </cell>
          <cell r="K10643" t="str">
            <v>HiRatio</v>
          </cell>
          <cell r="L10643">
            <v>324897.11</v>
          </cell>
          <cell r="M10643" t="str">
            <v>Owner-Occupied</v>
          </cell>
          <cell r="N10643">
            <v>0</v>
          </cell>
          <cell r="O10643">
            <v>43831</v>
          </cell>
          <cell r="P10643" t="str">
            <v>Current</v>
          </cell>
        </row>
        <row r="10644">
          <cell r="B10644">
            <v>42299</v>
          </cell>
          <cell r="C10644">
            <v>15</v>
          </cell>
          <cell r="D10644" t="str">
            <v>ON</v>
          </cell>
          <cell r="E10644" t="str">
            <v>Purchase</v>
          </cell>
          <cell r="F10644" t="str">
            <v>ARM</v>
          </cell>
          <cell r="I10644">
            <v>30.53</v>
          </cell>
          <cell r="J10644">
            <v>29.82</v>
          </cell>
          <cell r="K10644" t="str">
            <v>Conv</v>
          </cell>
          <cell r="L10644">
            <v>354148.61</v>
          </cell>
          <cell r="M10644" t="str">
            <v>Owner-Occupied</v>
          </cell>
          <cell r="N10644">
            <v>0</v>
          </cell>
          <cell r="O10644">
            <v>43831</v>
          </cell>
          <cell r="P10644" t="str">
            <v>Current</v>
          </cell>
        </row>
        <row r="10645">
          <cell r="B10645">
            <v>42233</v>
          </cell>
          <cell r="C10645">
            <v>17</v>
          </cell>
          <cell r="D10645" t="str">
            <v>ON</v>
          </cell>
          <cell r="E10645" t="str">
            <v>Purchase</v>
          </cell>
          <cell r="F10645" t="str">
            <v>ARM</v>
          </cell>
          <cell r="I10645">
            <v>24.35</v>
          </cell>
          <cell r="J10645">
            <v>18.190000000000001</v>
          </cell>
          <cell r="K10645" t="str">
            <v>Conv</v>
          </cell>
          <cell r="L10645">
            <v>291152.57</v>
          </cell>
          <cell r="M10645" t="str">
            <v>Owner-Occupied</v>
          </cell>
          <cell r="N10645">
            <v>0</v>
          </cell>
          <cell r="O10645">
            <v>43831</v>
          </cell>
          <cell r="P10645" t="str">
            <v>Current</v>
          </cell>
        </row>
        <row r="10646">
          <cell r="B10646">
            <v>41857</v>
          </cell>
          <cell r="C10646">
            <v>29</v>
          </cell>
          <cell r="D10646" t="str">
            <v>ON</v>
          </cell>
          <cell r="E10646" t="str">
            <v>Purchase</v>
          </cell>
          <cell r="F10646" t="str">
            <v>Fixed</v>
          </cell>
          <cell r="I10646">
            <v>34.31</v>
          </cell>
          <cell r="J10646">
            <v>23.5</v>
          </cell>
          <cell r="K10646" t="str">
            <v>Conv</v>
          </cell>
          <cell r="L10646">
            <v>643332.6</v>
          </cell>
          <cell r="M10646" t="str">
            <v>Owner-Occupied</v>
          </cell>
          <cell r="N10646">
            <v>0</v>
          </cell>
          <cell r="O10646">
            <v>43831</v>
          </cell>
          <cell r="P10646" t="str">
            <v>Current</v>
          </cell>
        </row>
        <row r="10647">
          <cell r="B10647">
            <v>42396</v>
          </cell>
          <cell r="C10647">
            <v>12</v>
          </cell>
          <cell r="D10647" t="str">
            <v>ON</v>
          </cell>
          <cell r="E10647" t="str">
            <v>Refinance External</v>
          </cell>
          <cell r="F10647" t="str">
            <v>Fixed</v>
          </cell>
          <cell r="I10647">
            <v>43.29</v>
          </cell>
          <cell r="J10647">
            <v>32.79</v>
          </cell>
          <cell r="K10647" t="str">
            <v>Conv</v>
          </cell>
          <cell r="L10647">
            <v>452702.53</v>
          </cell>
          <cell r="M10647" t="str">
            <v>Owner-Occupied</v>
          </cell>
          <cell r="N10647">
            <v>0</v>
          </cell>
          <cell r="O10647">
            <v>43831</v>
          </cell>
          <cell r="P10647" t="str">
            <v>Current</v>
          </cell>
        </row>
        <row r="10648">
          <cell r="B10648">
            <v>41563</v>
          </cell>
          <cell r="C10648">
            <v>39</v>
          </cell>
          <cell r="D10648" t="str">
            <v>BC</v>
          </cell>
          <cell r="E10648" t="str">
            <v>Purchase</v>
          </cell>
          <cell r="F10648" t="str">
            <v>ARM</v>
          </cell>
          <cell r="I10648">
            <v>34.229999999999997</v>
          </cell>
          <cell r="J10648">
            <v>31.94</v>
          </cell>
          <cell r="K10648" t="str">
            <v>Conv</v>
          </cell>
          <cell r="L10648">
            <v>184524.61</v>
          </cell>
          <cell r="M10648" t="str">
            <v>Owner-Occupied</v>
          </cell>
          <cell r="N10648">
            <v>0</v>
          </cell>
          <cell r="O10648">
            <v>43831</v>
          </cell>
          <cell r="P10648" t="str">
            <v>Current</v>
          </cell>
        </row>
        <row r="10649">
          <cell r="B10649">
            <v>42213</v>
          </cell>
          <cell r="C10649">
            <v>18</v>
          </cell>
          <cell r="D10649" t="str">
            <v>AB</v>
          </cell>
          <cell r="E10649" t="str">
            <v>Purchase</v>
          </cell>
          <cell r="F10649" t="str">
            <v>Fixed</v>
          </cell>
          <cell r="I10649">
            <v>36.92</v>
          </cell>
          <cell r="J10649">
            <v>34.33</v>
          </cell>
          <cell r="K10649" t="str">
            <v>HiRatio</v>
          </cell>
          <cell r="L10649">
            <v>357026.89</v>
          </cell>
          <cell r="M10649" t="str">
            <v>Owner-Occupied</v>
          </cell>
          <cell r="N10649">
            <v>0</v>
          </cell>
          <cell r="O10649">
            <v>43831</v>
          </cell>
          <cell r="P10649" t="str">
            <v>Current</v>
          </cell>
        </row>
        <row r="10650">
          <cell r="B10650">
            <v>42339</v>
          </cell>
          <cell r="C10650">
            <v>13</v>
          </cell>
          <cell r="D10650" t="str">
            <v>AB</v>
          </cell>
          <cell r="E10650" t="str">
            <v>Purchase</v>
          </cell>
          <cell r="F10650" t="str">
            <v>Fixed</v>
          </cell>
          <cell r="I10650">
            <v>42.9</v>
          </cell>
          <cell r="J10650">
            <v>31.6</v>
          </cell>
          <cell r="K10650" t="str">
            <v>HiRatio</v>
          </cell>
          <cell r="L10650">
            <v>239161.32</v>
          </cell>
          <cell r="M10650" t="str">
            <v>Owner-Occupied</v>
          </cell>
          <cell r="N10650">
            <v>0</v>
          </cell>
          <cell r="O10650">
            <v>43831</v>
          </cell>
          <cell r="P10650" t="str">
            <v>Current</v>
          </cell>
        </row>
        <row r="10651">
          <cell r="B10651">
            <v>42089</v>
          </cell>
          <cell r="C10651">
            <v>22</v>
          </cell>
          <cell r="D10651" t="str">
            <v>BC</v>
          </cell>
          <cell r="E10651" t="str">
            <v>Transfer</v>
          </cell>
          <cell r="F10651" t="str">
            <v>ARM</v>
          </cell>
          <cell r="I10651">
            <v>27.72</v>
          </cell>
          <cell r="J10651">
            <v>23</v>
          </cell>
          <cell r="K10651" t="str">
            <v>Conv</v>
          </cell>
          <cell r="L10651">
            <v>230655.31</v>
          </cell>
          <cell r="M10651" t="str">
            <v>Owner-Occupied</v>
          </cell>
          <cell r="N10651">
            <v>0</v>
          </cell>
          <cell r="O10651">
            <v>43831</v>
          </cell>
          <cell r="P10651" t="str">
            <v>Current</v>
          </cell>
        </row>
        <row r="10652">
          <cell r="B10652">
            <v>41824</v>
          </cell>
          <cell r="C10652">
            <v>30</v>
          </cell>
          <cell r="D10652" t="str">
            <v>AB</v>
          </cell>
          <cell r="E10652" t="str">
            <v>Refinance External</v>
          </cell>
          <cell r="F10652" t="str">
            <v>Fixed</v>
          </cell>
          <cell r="I10652">
            <v>35.090000000000003</v>
          </cell>
          <cell r="J10652">
            <v>35.090000000000003</v>
          </cell>
          <cell r="K10652" t="str">
            <v>Conv</v>
          </cell>
          <cell r="L10652">
            <v>96045.19</v>
          </cell>
          <cell r="M10652" t="str">
            <v>Owner-Occupied</v>
          </cell>
          <cell r="N10652">
            <v>0</v>
          </cell>
          <cell r="O10652">
            <v>43831</v>
          </cell>
          <cell r="P10652" t="str">
            <v>Current</v>
          </cell>
        </row>
        <row r="10653">
          <cell r="B10653">
            <v>42146</v>
          </cell>
          <cell r="C10653">
            <v>20</v>
          </cell>
          <cell r="D10653" t="str">
            <v>ON</v>
          </cell>
          <cell r="E10653" t="str">
            <v>Refinance External</v>
          </cell>
          <cell r="F10653" t="str">
            <v>Fixed</v>
          </cell>
          <cell r="I10653">
            <v>34.9</v>
          </cell>
          <cell r="J10653">
            <v>34.9</v>
          </cell>
          <cell r="K10653" t="str">
            <v>Conv</v>
          </cell>
          <cell r="L10653">
            <v>176652.41</v>
          </cell>
          <cell r="M10653" t="str">
            <v>Owner-Occupied</v>
          </cell>
          <cell r="N10653">
            <v>0</v>
          </cell>
          <cell r="O10653">
            <v>43831</v>
          </cell>
          <cell r="P10653" t="str">
            <v>Current</v>
          </cell>
        </row>
        <row r="10654">
          <cell r="B10654">
            <v>41044</v>
          </cell>
          <cell r="C10654">
            <v>56</v>
          </cell>
          <cell r="D10654" t="str">
            <v>BC</v>
          </cell>
          <cell r="E10654" t="str">
            <v>Purchase</v>
          </cell>
          <cell r="F10654" t="str">
            <v>Fixed</v>
          </cell>
          <cell r="I10654">
            <v>34.96</v>
          </cell>
          <cell r="J10654">
            <v>27.17</v>
          </cell>
          <cell r="K10654" t="str">
            <v>HiRatio</v>
          </cell>
          <cell r="L10654">
            <v>0</v>
          </cell>
          <cell r="M10654" t="str">
            <v>Owner-Occupied</v>
          </cell>
          <cell r="N10654">
            <v>4</v>
          </cell>
          <cell r="O10654">
            <v>42752</v>
          </cell>
          <cell r="P10654" t="str">
            <v>Current</v>
          </cell>
        </row>
        <row r="10655">
          <cell r="B10655">
            <v>41787</v>
          </cell>
          <cell r="C10655">
            <v>32</v>
          </cell>
          <cell r="D10655" t="str">
            <v>AB</v>
          </cell>
          <cell r="E10655" t="str">
            <v>Purchase</v>
          </cell>
          <cell r="F10655" t="str">
            <v>Fixed</v>
          </cell>
          <cell r="I10655">
            <v>25.49</v>
          </cell>
          <cell r="J10655">
            <v>18.89</v>
          </cell>
          <cell r="K10655" t="str">
            <v>HiRatio</v>
          </cell>
          <cell r="L10655">
            <v>409824.26</v>
          </cell>
          <cell r="M10655" t="str">
            <v>Owner-Occupied</v>
          </cell>
          <cell r="N10655">
            <v>0</v>
          </cell>
          <cell r="O10655">
            <v>43831</v>
          </cell>
          <cell r="P10655" t="str">
            <v>Current</v>
          </cell>
        </row>
        <row r="10656">
          <cell r="B10656">
            <v>42437</v>
          </cell>
          <cell r="C10656">
            <v>10</v>
          </cell>
          <cell r="D10656" t="str">
            <v>ON</v>
          </cell>
          <cell r="E10656" t="str">
            <v>Refinance External</v>
          </cell>
          <cell r="F10656" t="str">
            <v>Fixed</v>
          </cell>
          <cell r="I10656">
            <v>15.39</v>
          </cell>
          <cell r="J10656">
            <v>14.51</v>
          </cell>
          <cell r="K10656" t="str">
            <v>Conv</v>
          </cell>
          <cell r="L10656">
            <v>168769.23</v>
          </cell>
          <cell r="M10656" t="str">
            <v>Owner-Occupied</v>
          </cell>
          <cell r="N10656">
            <v>0</v>
          </cell>
          <cell r="O10656">
            <v>43831</v>
          </cell>
          <cell r="P10656" t="str">
            <v>Current</v>
          </cell>
        </row>
        <row r="10657">
          <cell r="B10657">
            <v>41975</v>
          </cell>
          <cell r="C10657">
            <v>25</v>
          </cell>
          <cell r="D10657" t="str">
            <v>BC</v>
          </cell>
          <cell r="E10657" t="str">
            <v>Purchase</v>
          </cell>
          <cell r="F10657" t="str">
            <v>ARM</v>
          </cell>
          <cell r="I10657">
            <v>29.69</v>
          </cell>
          <cell r="J10657">
            <v>21.02</v>
          </cell>
          <cell r="K10657" t="str">
            <v>Conv</v>
          </cell>
          <cell r="L10657">
            <v>0</v>
          </cell>
          <cell r="M10657" t="str">
            <v>Owner-Occupied</v>
          </cell>
          <cell r="N10657">
            <v>4</v>
          </cell>
          <cell r="O10657">
            <v>42261</v>
          </cell>
          <cell r="P10657" t="str">
            <v>Current</v>
          </cell>
        </row>
        <row r="10658">
          <cell r="B10658">
            <v>42199</v>
          </cell>
          <cell r="C10658">
            <v>18</v>
          </cell>
          <cell r="D10658" t="str">
            <v>ON</v>
          </cell>
          <cell r="E10658" t="str">
            <v>Refinance External</v>
          </cell>
          <cell r="F10658" t="str">
            <v>ARM</v>
          </cell>
          <cell r="I10658">
            <v>29.99</v>
          </cell>
          <cell r="J10658">
            <v>20.58</v>
          </cell>
          <cell r="K10658" t="str">
            <v>Conv</v>
          </cell>
          <cell r="L10658">
            <v>240823.73</v>
          </cell>
          <cell r="M10658" t="str">
            <v>Owner-Occupied</v>
          </cell>
          <cell r="N10658">
            <v>0</v>
          </cell>
          <cell r="O10658">
            <v>43831</v>
          </cell>
          <cell r="P10658" t="str">
            <v>Current</v>
          </cell>
        </row>
        <row r="10659">
          <cell r="B10659">
            <v>41760</v>
          </cell>
          <cell r="C10659">
            <v>32</v>
          </cell>
          <cell r="D10659" t="str">
            <v>ON</v>
          </cell>
          <cell r="E10659" t="str">
            <v>Transfer</v>
          </cell>
          <cell r="F10659" t="str">
            <v>ARM</v>
          </cell>
          <cell r="I10659">
            <v>17.12</v>
          </cell>
          <cell r="J10659">
            <v>13.12</v>
          </cell>
          <cell r="K10659" t="str">
            <v>Conv</v>
          </cell>
          <cell r="L10659">
            <v>0</v>
          </cell>
          <cell r="M10659" t="str">
            <v>Owner-Occupied</v>
          </cell>
          <cell r="N10659">
            <v>4</v>
          </cell>
          <cell r="O10659">
            <v>42181</v>
          </cell>
          <cell r="P10659" t="str">
            <v>Current</v>
          </cell>
        </row>
        <row r="10660">
          <cell r="B10660">
            <v>42468</v>
          </cell>
          <cell r="C10660">
            <v>9</v>
          </cell>
          <cell r="D10660" t="str">
            <v>AB</v>
          </cell>
          <cell r="E10660" t="str">
            <v>Refinance External</v>
          </cell>
          <cell r="F10660" t="str">
            <v>ARM</v>
          </cell>
          <cell r="I10660">
            <v>32.78</v>
          </cell>
          <cell r="J10660">
            <v>18.77</v>
          </cell>
          <cell r="K10660" t="str">
            <v>Conv</v>
          </cell>
          <cell r="L10660">
            <v>334383.39</v>
          </cell>
          <cell r="M10660" t="str">
            <v>Owner-Occupied</v>
          </cell>
          <cell r="N10660">
            <v>0</v>
          </cell>
          <cell r="O10660">
            <v>43831</v>
          </cell>
          <cell r="P10660" t="str">
            <v>Current</v>
          </cell>
        </row>
        <row r="10661">
          <cell r="B10661">
            <v>41698</v>
          </cell>
          <cell r="C10661">
            <v>35</v>
          </cell>
          <cell r="D10661" t="str">
            <v>AB</v>
          </cell>
          <cell r="E10661" t="str">
            <v>Purchase</v>
          </cell>
          <cell r="F10661" t="str">
            <v>Fixed</v>
          </cell>
          <cell r="I10661">
            <v>42.17</v>
          </cell>
          <cell r="J10661">
            <v>12.97</v>
          </cell>
          <cell r="K10661" t="str">
            <v>HiRatio</v>
          </cell>
          <cell r="L10661">
            <v>266284.84999999998</v>
          </cell>
          <cell r="M10661" t="str">
            <v>Second Home</v>
          </cell>
          <cell r="N10661">
            <v>0</v>
          </cell>
          <cell r="O10661">
            <v>43831</v>
          </cell>
          <cell r="P10661" t="str">
            <v>Current</v>
          </cell>
        </row>
        <row r="10662">
          <cell r="B10662">
            <v>42165</v>
          </cell>
          <cell r="C10662">
            <v>19</v>
          </cell>
          <cell r="D10662" t="str">
            <v>NB</v>
          </cell>
          <cell r="E10662" t="str">
            <v>Purchase</v>
          </cell>
          <cell r="F10662" t="str">
            <v>Fixed</v>
          </cell>
          <cell r="I10662">
            <v>40.76</v>
          </cell>
          <cell r="J10662">
            <v>28.69</v>
          </cell>
          <cell r="K10662" t="str">
            <v>HiRatio</v>
          </cell>
          <cell r="L10662">
            <v>209101.01</v>
          </cell>
          <cell r="M10662" t="str">
            <v>Owner-Occupied</v>
          </cell>
          <cell r="N10662">
            <v>0</v>
          </cell>
          <cell r="O10662">
            <v>43831</v>
          </cell>
          <cell r="P10662" t="str">
            <v>Current</v>
          </cell>
        </row>
        <row r="10663">
          <cell r="B10663">
            <v>42689</v>
          </cell>
          <cell r="C10663">
            <v>2</v>
          </cell>
          <cell r="D10663" t="str">
            <v>AB</v>
          </cell>
          <cell r="E10663" t="str">
            <v>Purchase</v>
          </cell>
          <cell r="F10663" t="str">
            <v>Fixed</v>
          </cell>
          <cell r="I10663">
            <v>39.74</v>
          </cell>
          <cell r="J10663">
            <v>18.149999999999999</v>
          </cell>
          <cell r="K10663" t="str">
            <v>HiRatio</v>
          </cell>
          <cell r="L10663">
            <v>311546.64</v>
          </cell>
          <cell r="M10663" t="str">
            <v>Owner-Occupied</v>
          </cell>
          <cell r="N10663">
            <v>0</v>
          </cell>
          <cell r="O10663">
            <v>43831</v>
          </cell>
          <cell r="P10663" t="str">
            <v>Current</v>
          </cell>
        </row>
        <row r="10664">
          <cell r="B10664">
            <v>42579</v>
          </cell>
          <cell r="C10664">
            <v>6</v>
          </cell>
          <cell r="D10664" t="str">
            <v>AB</v>
          </cell>
          <cell r="E10664" t="str">
            <v>Purchase</v>
          </cell>
          <cell r="F10664" t="str">
            <v>Fixed</v>
          </cell>
          <cell r="I10664">
            <v>41.46</v>
          </cell>
          <cell r="J10664">
            <v>35.79</v>
          </cell>
          <cell r="K10664" t="str">
            <v>HiRatio</v>
          </cell>
          <cell r="L10664">
            <v>321194.75</v>
          </cell>
          <cell r="M10664" t="str">
            <v>Owner-Occupied</v>
          </cell>
          <cell r="N10664">
            <v>0</v>
          </cell>
          <cell r="O10664">
            <v>43831</v>
          </cell>
          <cell r="P10664" t="str">
            <v>Current</v>
          </cell>
        </row>
        <row r="10665">
          <cell r="B10665">
            <v>41934</v>
          </cell>
          <cell r="C10665">
            <v>27</v>
          </cell>
          <cell r="D10665" t="str">
            <v>ON</v>
          </cell>
          <cell r="E10665" t="str">
            <v>Purchase</v>
          </cell>
          <cell r="F10665" t="str">
            <v>ARM</v>
          </cell>
          <cell r="I10665">
            <v>31.55</v>
          </cell>
          <cell r="J10665">
            <v>24.82</v>
          </cell>
          <cell r="K10665" t="str">
            <v>Conv</v>
          </cell>
          <cell r="L10665">
            <v>0</v>
          </cell>
          <cell r="M10665" t="str">
            <v>Owner-Occupied</v>
          </cell>
          <cell r="N10665">
            <v>4</v>
          </cell>
          <cell r="O10665">
            <v>42478</v>
          </cell>
          <cell r="P10665" t="str">
            <v>Current</v>
          </cell>
        </row>
        <row r="10666">
          <cell r="B10666">
            <v>41148</v>
          </cell>
          <cell r="C10666">
            <v>53</v>
          </cell>
          <cell r="D10666" t="str">
            <v>BC</v>
          </cell>
          <cell r="E10666" t="str">
            <v>Transfer</v>
          </cell>
          <cell r="F10666" t="str">
            <v>Fixed</v>
          </cell>
          <cell r="I10666">
            <v>43.32</v>
          </cell>
          <cell r="J10666">
            <v>34.1</v>
          </cell>
          <cell r="K10666" t="str">
            <v>HiRatio</v>
          </cell>
          <cell r="L10666">
            <v>361127.85</v>
          </cell>
          <cell r="M10666" t="str">
            <v>Owner-Occupied</v>
          </cell>
          <cell r="N10666">
            <v>0</v>
          </cell>
          <cell r="O10666">
            <v>43831</v>
          </cell>
          <cell r="P10666" t="str">
            <v>Current</v>
          </cell>
        </row>
        <row r="10667">
          <cell r="B10667">
            <v>42251</v>
          </cell>
          <cell r="C10667">
            <v>16</v>
          </cell>
          <cell r="D10667" t="str">
            <v>ON</v>
          </cell>
          <cell r="E10667" t="str">
            <v>Purchase</v>
          </cell>
          <cell r="F10667" t="str">
            <v>ARM</v>
          </cell>
          <cell r="I10667">
            <v>36.47</v>
          </cell>
          <cell r="J10667">
            <v>23.99</v>
          </cell>
          <cell r="K10667" t="str">
            <v>Conv</v>
          </cell>
          <cell r="L10667">
            <v>0</v>
          </cell>
          <cell r="M10667" t="str">
            <v>Owner-Occupied</v>
          </cell>
          <cell r="N10667">
            <v>4</v>
          </cell>
          <cell r="O10667">
            <v>42646</v>
          </cell>
          <cell r="P10667" t="str">
            <v>Current</v>
          </cell>
        </row>
        <row r="10668">
          <cell r="B10668">
            <v>41565</v>
          </cell>
          <cell r="C10668">
            <v>39</v>
          </cell>
          <cell r="D10668" t="str">
            <v>ON</v>
          </cell>
          <cell r="E10668" t="str">
            <v>Purchase</v>
          </cell>
          <cell r="F10668" t="str">
            <v>ARM</v>
          </cell>
          <cell r="I10668">
            <v>38.299999999999997</v>
          </cell>
          <cell r="J10668">
            <v>19.399999999999999</v>
          </cell>
          <cell r="K10668" t="str">
            <v>HiRatio</v>
          </cell>
          <cell r="L10668">
            <v>207463.09</v>
          </cell>
          <cell r="M10668" t="str">
            <v>Owner-Occupied</v>
          </cell>
          <cell r="N10668">
            <v>0</v>
          </cell>
          <cell r="O10668">
            <v>43831</v>
          </cell>
          <cell r="P10668" t="str">
            <v>Current</v>
          </cell>
        </row>
        <row r="10669">
          <cell r="B10669">
            <v>41886</v>
          </cell>
          <cell r="C10669">
            <v>28</v>
          </cell>
          <cell r="D10669" t="str">
            <v>ON</v>
          </cell>
          <cell r="E10669" t="str">
            <v>Purchase</v>
          </cell>
          <cell r="F10669" t="str">
            <v>ARM</v>
          </cell>
          <cell r="I10669">
            <v>14.44</v>
          </cell>
          <cell r="J10669">
            <v>14.09</v>
          </cell>
          <cell r="K10669" t="str">
            <v>Conv</v>
          </cell>
          <cell r="L10669">
            <v>104904.2</v>
          </cell>
          <cell r="M10669" t="str">
            <v>Owner-Occupied</v>
          </cell>
          <cell r="N10669">
            <v>0</v>
          </cell>
          <cell r="O10669">
            <v>43831</v>
          </cell>
          <cell r="P10669" t="str">
            <v>Current</v>
          </cell>
        </row>
        <row r="10670">
          <cell r="B10670">
            <v>41897</v>
          </cell>
          <cell r="C10670">
            <v>28</v>
          </cell>
          <cell r="D10670" t="str">
            <v>SK</v>
          </cell>
          <cell r="E10670" t="str">
            <v>Purchase with Improvements</v>
          </cell>
          <cell r="F10670" t="str">
            <v>Fixed</v>
          </cell>
          <cell r="I10670">
            <v>24.53</v>
          </cell>
          <cell r="J10670">
            <v>24.53</v>
          </cell>
          <cell r="K10670" t="str">
            <v>HiRatio</v>
          </cell>
          <cell r="L10670">
            <v>212360.98</v>
          </cell>
          <cell r="M10670" t="str">
            <v>Owner-Occupied</v>
          </cell>
          <cell r="N10670">
            <v>0</v>
          </cell>
          <cell r="O10670">
            <v>43831</v>
          </cell>
          <cell r="P10670" t="str">
            <v>Current</v>
          </cell>
        </row>
        <row r="10671">
          <cell r="B10671">
            <v>42405</v>
          </cell>
          <cell r="C10671">
            <v>11</v>
          </cell>
          <cell r="D10671" t="str">
            <v>AB</v>
          </cell>
          <cell r="E10671" t="str">
            <v>Refinance External</v>
          </cell>
          <cell r="F10671" t="str">
            <v>ARM</v>
          </cell>
          <cell r="I10671">
            <v>19.22</v>
          </cell>
          <cell r="J10671">
            <v>19.22</v>
          </cell>
          <cell r="K10671" t="str">
            <v>Conv</v>
          </cell>
          <cell r="L10671">
            <v>146688.92000000001</v>
          </cell>
          <cell r="M10671" t="str">
            <v>Owner-Occupied</v>
          </cell>
          <cell r="N10671">
            <v>0</v>
          </cell>
          <cell r="O10671">
            <v>43831</v>
          </cell>
          <cell r="P10671" t="str">
            <v>Current</v>
          </cell>
        </row>
        <row r="10672">
          <cell r="B10672">
            <v>41334</v>
          </cell>
          <cell r="C10672">
            <v>46</v>
          </cell>
          <cell r="D10672" t="str">
            <v>ON</v>
          </cell>
          <cell r="E10672" t="str">
            <v>Purchase</v>
          </cell>
          <cell r="F10672" t="str">
            <v>Fixed</v>
          </cell>
          <cell r="I10672">
            <v>26.17</v>
          </cell>
          <cell r="J10672">
            <v>19.600000000000001</v>
          </cell>
          <cell r="K10672" t="str">
            <v>HiRatio</v>
          </cell>
          <cell r="L10672">
            <v>258815.8</v>
          </cell>
          <cell r="M10672" t="str">
            <v>Owner-Occupied</v>
          </cell>
          <cell r="N10672">
            <v>0</v>
          </cell>
          <cell r="O10672">
            <v>43831</v>
          </cell>
          <cell r="P10672" t="str">
            <v>Current</v>
          </cell>
        </row>
        <row r="10673">
          <cell r="B10673">
            <v>42438</v>
          </cell>
          <cell r="C10673">
            <v>10</v>
          </cell>
          <cell r="D10673" t="str">
            <v>ON</v>
          </cell>
          <cell r="E10673" t="str">
            <v>Transfer</v>
          </cell>
          <cell r="F10673" t="str">
            <v>Fixed</v>
          </cell>
          <cell r="I10673">
            <v>26.84</v>
          </cell>
          <cell r="J10673">
            <v>20.98</v>
          </cell>
          <cell r="K10673" t="str">
            <v>Conv</v>
          </cell>
          <cell r="L10673">
            <v>360762.14</v>
          </cell>
          <cell r="M10673" t="str">
            <v>Owner-Occupied</v>
          </cell>
          <cell r="N10673">
            <v>0</v>
          </cell>
          <cell r="O10673">
            <v>43831</v>
          </cell>
          <cell r="P10673" t="str">
            <v>Current</v>
          </cell>
        </row>
        <row r="10674">
          <cell r="B10674">
            <v>41908</v>
          </cell>
          <cell r="C10674">
            <v>28</v>
          </cell>
          <cell r="D10674" t="str">
            <v>AB</v>
          </cell>
          <cell r="E10674" t="str">
            <v>Purchase</v>
          </cell>
          <cell r="F10674" t="str">
            <v>ARM</v>
          </cell>
          <cell r="I10674">
            <v>34.04</v>
          </cell>
          <cell r="J10674">
            <v>24.52</v>
          </cell>
          <cell r="K10674" t="str">
            <v>HiRatio</v>
          </cell>
          <cell r="L10674">
            <v>179227.26</v>
          </cell>
          <cell r="M10674" t="str">
            <v>Owner-Occupied</v>
          </cell>
          <cell r="N10674">
            <v>0</v>
          </cell>
          <cell r="O10674">
            <v>43831</v>
          </cell>
          <cell r="P10674" t="str">
            <v>Current</v>
          </cell>
        </row>
        <row r="10675">
          <cell r="B10675">
            <v>42103</v>
          </cell>
          <cell r="C10675">
            <v>21</v>
          </cell>
          <cell r="D10675" t="str">
            <v>ON</v>
          </cell>
          <cell r="E10675" t="str">
            <v>Purchase</v>
          </cell>
          <cell r="F10675" t="str">
            <v>ARM</v>
          </cell>
          <cell r="I10675">
            <v>30.66</v>
          </cell>
          <cell r="J10675">
            <v>29.8</v>
          </cell>
          <cell r="K10675" t="str">
            <v>Conv</v>
          </cell>
          <cell r="L10675">
            <v>412342.95</v>
          </cell>
          <cell r="M10675" t="str">
            <v>Owner-Occupied</v>
          </cell>
          <cell r="N10675">
            <v>0</v>
          </cell>
          <cell r="O10675">
            <v>43831</v>
          </cell>
          <cell r="P10675" t="str">
            <v>Current</v>
          </cell>
        </row>
        <row r="10676">
          <cell r="B10676">
            <v>41760</v>
          </cell>
          <cell r="C10676">
            <v>32</v>
          </cell>
          <cell r="D10676" t="str">
            <v>ON</v>
          </cell>
          <cell r="E10676" t="str">
            <v>Purchase</v>
          </cell>
          <cell r="F10676" t="str">
            <v>Fixed</v>
          </cell>
          <cell r="I10676">
            <v>36.090000000000003</v>
          </cell>
          <cell r="J10676">
            <v>11.93</v>
          </cell>
          <cell r="K10676" t="str">
            <v>HiRatio</v>
          </cell>
          <cell r="L10676">
            <v>225230.18</v>
          </cell>
          <cell r="M10676" t="str">
            <v>Second Home</v>
          </cell>
          <cell r="N10676">
            <v>0</v>
          </cell>
          <cell r="O10676">
            <v>43831</v>
          </cell>
          <cell r="P10676" t="str">
            <v>Current</v>
          </cell>
        </row>
        <row r="10677">
          <cell r="B10677">
            <v>41516</v>
          </cell>
          <cell r="C10677">
            <v>41</v>
          </cell>
          <cell r="D10677" t="str">
            <v>ON</v>
          </cell>
          <cell r="E10677" t="str">
            <v>Refinance External</v>
          </cell>
          <cell r="F10677" t="str">
            <v>ARM</v>
          </cell>
          <cell r="I10677">
            <v>21.29</v>
          </cell>
          <cell r="J10677">
            <v>20.41</v>
          </cell>
          <cell r="K10677" t="str">
            <v>Conv</v>
          </cell>
          <cell r="L10677">
            <v>0</v>
          </cell>
          <cell r="M10677" t="str">
            <v>Owner-Occupied</v>
          </cell>
          <cell r="N10677">
            <v>4</v>
          </cell>
          <cell r="O10677">
            <v>41947</v>
          </cell>
          <cell r="P10677" t="str">
            <v>Current</v>
          </cell>
        </row>
        <row r="10678">
          <cell r="B10678">
            <v>42522</v>
          </cell>
          <cell r="C10678">
            <v>7</v>
          </cell>
          <cell r="D10678" t="str">
            <v>ON</v>
          </cell>
          <cell r="E10678" t="str">
            <v>Purchase</v>
          </cell>
          <cell r="F10678" t="str">
            <v>Fixed</v>
          </cell>
          <cell r="I10678">
            <v>31.08</v>
          </cell>
          <cell r="J10678">
            <v>30.58</v>
          </cell>
          <cell r="K10678" t="str">
            <v>HiRatio</v>
          </cell>
          <cell r="L10678">
            <v>256064.06</v>
          </cell>
          <cell r="M10678" t="str">
            <v>Owner-Occupied</v>
          </cell>
          <cell r="N10678">
            <v>0</v>
          </cell>
          <cell r="O10678">
            <v>43831</v>
          </cell>
          <cell r="P10678" t="str">
            <v>Current</v>
          </cell>
        </row>
        <row r="10679">
          <cell r="B10679">
            <v>42086</v>
          </cell>
          <cell r="C10679">
            <v>22</v>
          </cell>
          <cell r="D10679" t="str">
            <v>AB</v>
          </cell>
          <cell r="E10679" t="str">
            <v>ETO Existing Client</v>
          </cell>
          <cell r="F10679" t="str">
            <v>Fixed</v>
          </cell>
          <cell r="I10679">
            <v>35.22</v>
          </cell>
          <cell r="J10679">
            <v>13.94</v>
          </cell>
          <cell r="K10679" t="str">
            <v>Conv</v>
          </cell>
          <cell r="L10679">
            <v>0</v>
          </cell>
          <cell r="M10679" t="str">
            <v>Owner-Occupied</v>
          </cell>
          <cell r="N10679">
            <v>4</v>
          </cell>
          <cell r="O10679">
            <v>42577</v>
          </cell>
          <cell r="P10679" t="str">
            <v>Current</v>
          </cell>
        </row>
        <row r="10680">
          <cell r="B10680">
            <v>41075</v>
          </cell>
          <cell r="C10680">
            <v>55</v>
          </cell>
          <cell r="D10680" t="str">
            <v>AB</v>
          </cell>
          <cell r="E10680" t="str">
            <v>Purchase</v>
          </cell>
          <cell r="F10680" t="str">
            <v>Fixed</v>
          </cell>
          <cell r="I10680">
            <v>28.73</v>
          </cell>
          <cell r="J10680">
            <v>12.31</v>
          </cell>
          <cell r="K10680" t="str">
            <v>HiRatio</v>
          </cell>
          <cell r="L10680">
            <v>0</v>
          </cell>
          <cell r="M10680" t="str">
            <v>Owner-Occupied</v>
          </cell>
          <cell r="N10680">
            <v>4</v>
          </cell>
          <cell r="O10680">
            <v>42170</v>
          </cell>
          <cell r="P10680" t="str">
            <v>Current</v>
          </cell>
        </row>
        <row r="10681">
          <cell r="B10681">
            <v>42509</v>
          </cell>
          <cell r="C10681">
            <v>8</v>
          </cell>
          <cell r="D10681" t="str">
            <v>AB</v>
          </cell>
          <cell r="E10681" t="str">
            <v>Purchase</v>
          </cell>
          <cell r="F10681" t="str">
            <v>Fixed</v>
          </cell>
          <cell r="I10681">
            <v>40.69</v>
          </cell>
          <cell r="J10681">
            <v>24.57</v>
          </cell>
          <cell r="K10681" t="str">
            <v>HiRatio</v>
          </cell>
          <cell r="L10681">
            <v>349774.82</v>
          </cell>
          <cell r="M10681" t="str">
            <v>Owner-Occupied</v>
          </cell>
          <cell r="N10681">
            <v>0</v>
          </cell>
          <cell r="O10681">
            <v>43831</v>
          </cell>
          <cell r="P10681" t="str">
            <v>Current</v>
          </cell>
        </row>
        <row r="10682">
          <cell r="B10682">
            <v>42069</v>
          </cell>
          <cell r="C10682">
            <v>22</v>
          </cell>
          <cell r="D10682" t="str">
            <v>ON</v>
          </cell>
          <cell r="E10682" t="str">
            <v>Refinance External</v>
          </cell>
          <cell r="F10682" t="str">
            <v>ARM</v>
          </cell>
          <cell r="I10682">
            <v>18.89</v>
          </cell>
          <cell r="J10682">
            <v>17.72</v>
          </cell>
          <cell r="K10682" t="str">
            <v>Conv</v>
          </cell>
          <cell r="L10682">
            <v>113868.13</v>
          </cell>
          <cell r="M10682" t="str">
            <v>Owner-Occupied</v>
          </cell>
          <cell r="N10682">
            <v>0</v>
          </cell>
          <cell r="O10682">
            <v>43831</v>
          </cell>
          <cell r="P10682" t="str">
            <v>Current</v>
          </cell>
        </row>
        <row r="10683">
          <cell r="B10683">
            <v>41401</v>
          </cell>
          <cell r="C10683">
            <v>44</v>
          </cell>
          <cell r="D10683" t="str">
            <v>MB</v>
          </cell>
          <cell r="E10683" t="str">
            <v>Purchase</v>
          </cell>
          <cell r="F10683" t="str">
            <v>Fixed</v>
          </cell>
          <cell r="I10683">
            <v>38.04</v>
          </cell>
          <cell r="J10683">
            <v>31.76</v>
          </cell>
          <cell r="K10683" t="str">
            <v>HiRatio</v>
          </cell>
          <cell r="L10683">
            <v>229234.73</v>
          </cell>
          <cell r="M10683" t="str">
            <v>Owner-Occupied</v>
          </cell>
          <cell r="N10683">
            <v>0</v>
          </cell>
          <cell r="O10683">
            <v>43831</v>
          </cell>
          <cell r="P10683" t="str">
            <v>Current</v>
          </cell>
        </row>
        <row r="10684">
          <cell r="B10684">
            <v>42762</v>
          </cell>
          <cell r="C10684">
            <v>0</v>
          </cell>
          <cell r="D10684" t="str">
            <v>AB</v>
          </cell>
          <cell r="E10684" t="str">
            <v>Transfer</v>
          </cell>
          <cell r="F10684" t="str">
            <v>Fixed</v>
          </cell>
          <cell r="I10684">
            <v>33.26</v>
          </cell>
          <cell r="J10684">
            <v>24.76</v>
          </cell>
          <cell r="K10684" t="str">
            <v>HiRatio</v>
          </cell>
          <cell r="L10684">
            <v>425663.94</v>
          </cell>
          <cell r="M10684" t="str">
            <v>Owner-Occupied</v>
          </cell>
          <cell r="N10684">
            <v>0</v>
          </cell>
          <cell r="O10684">
            <v>43831</v>
          </cell>
          <cell r="P10684" t="str">
            <v>Current</v>
          </cell>
        </row>
        <row r="10685">
          <cell r="B10685">
            <v>41789</v>
          </cell>
          <cell r="C10685">
            <v>32</v>
          </cell>
          <cell r="D10685" t="str">
            <v>ON</v>
          </cell>
          <cell r="E10685" t="str">
            <v>Refinance External</v>
          </cell>
          <cell r="F10685" t="str">
            <v>ARM</v>
          </cell>
          <cell r="I10685">
            <v>21.97</v>
          </cell>
          <cell r="J10685">
            <v>21.62</v>
          </cell>
          <cell r="K10685" t="str">
            <v>Conv</v>
          </cell>
          <cell r="L10685">
            <v>252948.26</v>
          </cell>
          <cell r="M10685" t="str">
            <v>Owner-Occupied</v>
          </cell>
          <cell r="N10685">
            <v>0</v>
          </cell>
          <cell r="O10685">
            <v>43831</v>
          </cell>
          <cell r="P10685" t="str">
            <v>Current</v>
          </cell>
        </row>
        <row r="10686">
          <cell r="B10686">
            <v>42286</v>
          </cell>
          <cell r="C10686">
            <v>15</v>
          </cell>
          <cell r="D10686" t="str">
            <v>ON</v>
          </cell>
          <cell r="E10686" t="str">
            <v>Purchase</v>
          </cell>
          <cell r="F10686" t="str">
            <v>ARM</v>
          </cell>
          <cell r="I10686">
            <v>34.99</v>
          </cell>
          <cell r="J10686">
            <v>23.97</v>
          </cell>
          <cell r="K10686" t="str">
            <v>HiRatio</v>
          </cell>
          <cell r="L10686">
            <v>330944.28999999998</v>
          </cell>
          <cell r="M10686" t="str">
            <v>Owner-Occupied</v>
          </cell>
          <cell r="N10686">
            <v>0</v>
          </cell>
          <cell r="O10686">
            <v>43831</v>
          </cell>
          <cell r="P10686" t="str">
            <v>Current</v>
          </cell>
        </row>
        <row r="10687">
          <cell r="B10687">
            <v>42355</v>
          </cell>
          <cell r="C10687">
            <v>13</v>
          </cell>
          <cell r="D10687" t="str">
            <v>AB</v>
          </cell>
          <cell r="E10687" t="str">
            <v>Purchase</v>
          </cell>
          <cell r="F10687" t="str">
            <v>Fixed</v>
          </cell>
          <cell r="I10687">
            <v>33</v>
          </cell>
          <cell r="J10687">
            <v>24.97</v>
          </cell>
          <cell r="K10687" t="str">
            <v>HiRatio</v>
          </cell>
          <cell r="L10687">
            <v>332743.84000000003</v>
          </cell>
          <cell r="M10687" t="str">
            <v>Owner-Occupied</v>
          </cell>
          <cell r="N10687">
            <v>0</v>
          </cell>
          <cell r="O10687">
            <v>43831</v>
          </cell>
          <cell r="P10687" t="str">
            <v>Current</v>
          </cell>
        </row>
        <row r="10688">
          <cell r="B10688">
            <v>42641</v>
          </cell>
          <cell r="C10688">
            <v>4</v>
          </cell>
          <cell r="D10688" t="str">
            <v>AB</v>
          </cell>
          <cell r="E10688" t="str">
            <v>Purchase</v>
          </cell>
          <cell r="F10688" t="str">
            <v>Fixed</v>
          </cell>
          <cell r="I10688">
            <v>42.51</v>
          </cell>
          <cell r="J10688">
            <v>31.44</v>
          </cell>
          <cell r="K10688" t="str">
            <v>HiRatio</v>
          </cell>
          <cell r="L10688">
            <v>707998.61</v>
          </cell>
          <cell r="M10688" t="str">
            <v>Owner-Occupied</v>
          </cell>
          <cell r="N10688">
            <v>0</v>
          </cell>
          <cell r="O10688">
            <v>43831</v>
          </cell>
          <cell r="P10688" t="str">
            <v>Current</v>
          </cell>
        </row>
        <row r="10689">
          <cell r="B10689">
            <v>42312</v>
          </cell>
          <cell r="C10689">
            <v>14</v>
          </cell>
          <cell r="D10689" t="str">
            <v>ON</v>
          </cell>
          <cell r="E10689" t="str">
            <v>Transfer</v>
          </cell>
          <cell r="F10689" t="str">
            <v>Fixed</v>
          </cell>
          <cell r="I10689">
            <v>19.34</v>
          </cell>
          <cell r="J10689">
            <v>16.809999999999999</v>
          </cell>
          <cell r="K10689" t="str">
            <v>Conv</v>
          </cell>
          <cell r="L10689">
            <v>0</v>
          </cell>
          <cell r="M10689" t="str">
            <v>Owner-Occupied</v>
          </cell>
          <cell r="N10689">
            <v>4</v>
          </cell>
          <cell r="O10689">
            <v>42629</v>
          </cell>
          <cell r="P10689" t="str">
            <v>Current</v>
          </cell>
        </row>
        <row r="10690">
          <cell r="B10690">
            <v>41578</v>
          </cell>
          <cell r="C10690">
            <v>39</v>
          </cell>
          <cell r="D10690" t="str">
            <v>ON</v>
          </cell>
          <cell r="E10690" t="str">
            <v>Purchase</v>
          </cell>
          <cell r="F10690" t="str">
            <v>ARM</v>
          </cell>
          <cell r="I10690">
            <v>20.76</v>
          </cell>
          <cell r="J10690">
            <v>18.3</v>
          </cell>
          <cell r="K10690" t="str">
            <v>HiRatio</v>
          </cell>
          <cell r="L10690">
            <v>443514.36</v>
          </cell>
          <cell r="M10690" t="str">
            <v>Owner-Occupied</v>
          </cell>
          <cell r="N10690">
            <v>0</v>
          </cell>
          <cell r="O10690">
            <v>43831</v>
          </cell>
          <cell r="P10690" t="str">
            <v>Current</v>
          </cell>
        </row>
        <row r="10691">
          <cell r="B10691">
            <v>41820</v>
          </cell>
          <cell r="C10691">
            <v>31</v>
          </cell>
          <cell r="D10691" t="str">
            <v>ON</v>
          </cell>
          <cell r="E10691" t="str">
            <v>Purchase</v>
          </cell>
          <cell r="F10691" t="str">
            <v>Fixed</v>
          </cell>
          <cell r="I10691">
            <v>41.41</v>
          </cell>
          <cell r="J10691">
            <v>26.31</v>
          </cell>
          <cell r="K10691" t="str">
            <v>HiRatio</v>
          </cell>
          <cell r="L10691">
            <v>0</v>
          </cell>
          <cell r="M10691" t="str">
            <v>Owner-Occupied</v>
          </cell>
          <cell r="N10691">
            <v>4</v>
          </cell>
          <cell r="O10691">
            <v>42535</v>
          </cell>
          <cell r="P10691" t="str">
            <v>Current</v>
          </cell>
        </row>
        <row r="10692">
          <cell r="B10692">
            <v>41089</v>
          </cell>
          <cell r="C10692">
            <v>55</v>
          </cell>
          <cell r="D10692" t="str">
            <v>AB</v>
          </cell>
          <cell r="E10692" t="str">
            <v>Purchase</v>
          </cell>
          <cell r="F10692" t="str">
            <v>Fixed</v>
          </cell>
          <cell r="I10692">
            <v>41.46</v>
          </cell>
          <cell r="J10692">
            <v>24.47</v>
          </cell>
          <cell r="K10692" t="str">
            <v>HiRatio</v>
          </cell>
          <cell r="L10692">
            <v>506512.71</v>
          </cell>
          <cell r="M10692" t="str">
            <v>Owner-Occupied</v>
          </cell>
          <cell r="N10692">
            <v>0</v>
          </cell>
          <cell r="O10692">
            <v>43831</v>
          </cell>
          <cell r="P10692" t="str">
            <v>Current</v>
          </cell>
        </row>
        <row r="10693">
          <cell r="B10693">
            <v>42479</v>
          </cell>
          <cell r="C10693">
            <v>9</v>
          </cell>
          <cell r="D10693" t="str">
            <v>BC</v>
          </cell>
          <cell r="E10693" t="str">
            <v>Purchase</v>
          </cell>
          <cell r="F10693" t="str">
            <v>Fixed</v>
          </cell>
          <cell r="I10693">
            <v>31.15</v>
          </cell>
          <cell r="J10693">
            <v>26.96</v>
          </cell>
          <cell r="K10693" t="str">
            <v>HiRatio</v>
          </cell>
          <cell r="L10693">
            <v>716171.97</v>
          </cell>
          <cell r="M10693" t="str">
            <v>Owner-Occupied</v>
          </cell>
          <cell r="N10693">
            <v>0</v>
          </cell>
          <cell r="O10693">
            <v>43831</v>
          </cell>
          <cell r="P10693" t="str">
            <v>Current</v>
          </cell>
        </row>
        <row r="10694">
          <cell r="B10694">
            <v>42335</v>
          </cell>
          <cell r="C10694">
            <v>14</v>
          </cell>
          <cell r="D10694" t="str">
            <v>ON</v>
          </cell>
          <cell r="E10694" t="str">
            <v>Transfer</v>
          </cell>
          <cell r="F10694" t="str">
            <v>Fixed</v>
          </cell>
          <cell r="I10694">
            <v>36.61</v>
          </cell>
          <cell r="J10694">
            <v>25.26</v>
          </cell>
          <cell r="K10694" t="str">
            <v>Conv</v>
          </cell>
          <cell r="L10694">
            <v>606547.57999999996</v>
          </cell>
          <cell r="M10694" t="str">
            <v>Owner-Occupied</v>
          </cell>
          <cell r="N10694">
            <v>0</v>
          </cell>
          <cell r="O10694">
            <v>43831</v>
          </cell>
          <cell r="P10694" t="str">
            <v>Current</v>
          </cell>
        </row>
        <row r="10695">
          <cell r="B10695">
            <v>42216</v>
          </cell>
          <cell r="C10695">
            <v>18</v>
          </cell>
          <cell r="D10695" t="str">
            <v>ON</v>
          </cell>
          <cell r="E10695" t="str">
            <v>Purchase</v>
          </cell>
          <cell r="F10695" t="str">
            <v>Fixed</v>
          </cell>
          <cell r="I10695">
            <v>43.6</v>
          </cell>
          <cell r="J10695">
            <v>27.98</v>
          </cell>
          <cell r="K10695" t="str">
            <v>HiRatio</v>
          </cell>
          <cell r="L10695">
            <v>174099.35</v>
          </cell>
          <cell r="M10695" t="str">
            <v>Owner-Occupied</v>
          </cell>
          <cell r="N10695">
            <v>0</v>
          </cell>
          <cell r="O10695">
            <v>43831</v>
          </cell>
          <cell r="P10695" t="str">
            <v>Current</v>
          </cell>
        </row>
        <row r="10696">
          <cell r="B10696">
            <v>42331</v>
          </cell>
          <cell r="C10696">
            <v>14</v>
          </cell>
          <cell r="D10696" t="str">
            <v>AB</v>
          </cell>
          <cell r="E10696" t="str">
            <v>Purchase</v>
          </cell>
          <cell r="F10696" t="str">
            <v>Fixed</v>
          </cell>
          <cell r="I10696">
            <v>28.21</v>
          </cell>
          <cell r="J10696">
            <v>27.26</v>
          </cell>
          <cell r="K10696" t="str">
            <v>Conv</v>
          </cell>
          <cell r="L10696">
            <v>417046.32</v>
          </cell>
          <cell r="M10696" t="str">
            <v>Owner-Occupied</v>
          </cell>
          <cell r="N10696">
            <v>0</v>
          </cell>
          <cell r="O10696">
            <v>43831</v>
          </cell>
          <cell r="P10696" t="str">
            <v>Current</v>
          </cell>
        </row>
        <row r="10697">
          <cell r="B10697">
            <v>42699</v>
          </cell>
          <cell r="C10697">
            <v>2</v>
          </cell>
          <cell r="D10697" t="str">
            <v>AB</v>
          </cell>
          <cell r="E10697" t="str">
            <v>Purchase</v>
          </cell>
          <cell r="F10697" t="str">
            <v>Fixed</v>
          </cell>
          <cell r="I10697">
            <v>36.159999999999997</v>
          </cell>
          <cell r="J10697">
            <v>33.659999999999997</v>
          </cell>
          <cell r="K10697" t="str">
            <v>Conv</v>
          </cell>
          <cell r="L10697">
            <v>408051.35</v>
          </cell>
          <cell r="M10697" t="str">
            <v>Owner-Occupied</v>
          </cell>
          <cell r="N10697">
            <v>0</v>
          </cell>
          <cell r="O10697">
            <v>43831</v>
          </cell>
          <cell r="P10697" t="str">
            <v>Current</v>
          </cell>
        </row>
        <row r="10698">
          <cell r="B10698">
            <v>42146</v>
          </cell>
          <cell r="C10698">
            <v>20</v>
          </cell>
          <cell r="D10698" t="str">
            <v>ON</v>
          </cell>
          <cell r="E10698" t="str">
            <v>Refinance External</v>
          </cell>
          <cell r="F10698" t="str">
            <v>ARM</v>
          </cell>
          <cell r="I10698">
            <v>25.19</v>
          </cell>
          <cell r="J10698">
            <v>17.86</v>
          </cell>
          <cell r="K10698" t="str">
            <v>Conv</v>
          </cell>
          <cell r="L10698">
            <v>334176.18</v>
          </cell>
          <cell r="M10698" t="str">
            <v>Owner-Occupied</v>
          </cell>
          <cell r="N10698">
            <v>0</v>
          </cell>
          <cell r="O10698">
            <v>43831</v>
          </cell>
          <cell r="P10698" t="str">
            <v>Current</v>
          </cell>
        </row>
        <row r="10699">
          <cell r="B10699">
            <v>41172</v>
          </cell>
          <cell r="C10699">
            <v>52</v>
          </cell>
          <cell r="D10699" t="str">
            <v>AB</v>
          </cell>
          <cell r="E10699" t="str">
            <v>Refinance External</v>
          </cell>
          <cell r="F10699" t="str">
            <v>Fixed</v>
          </cell>
          <cell r="I10699">
            <v>21.42</v>
          </cell>
          <cell r="J10699">
            <v>14.85</v>
          </cell>
          <cell r="K10699" t="str">
            <v>Conv</v>
          </cell>
          <cell r="L10699">
            <v>185241.71</v>
          </cell>
          <cell r="M10699" t="str">
            <v>Owner-Occupied</v>
          </cell>
          <cell r="N10699">
            <v>0</v>
          </cell>
          <cell r="O10699">
            <v>43831</v>
          </cell>
          <cell r="P10699" t="str">
            <v>Current</v>
          </cell>
        </row>
        <row r="10700">
          <cell r="B10700">
            <v>41102</v>
          </cell>
          <cell r="C10700">
            <v>54</v>
          </cell>
          <cell r="D10700" t="str">
            <v>ON</v>
          </cell>
          <cell r="E10700" t="str">
            <v>Purchase</v>
          </cell>
          <cell r="F10700" t="str">
            <v>Fixed</v>
          </cell>
          <cell r="I10700">
            <v>42.62</v>
          </cell>
          <cell r="J10700">
            <v>24.19</v>
          </cell>
          <cell r="K10700" t="str">
            <v>HiRatio</v>
          </cell>
          <cell r="L10700">
            <v>0</v>
          </cell>
          <cell r="M10700" t="str">
            <v>Owner-Occupied</v>
          </cell>
          <cell r="N10700">
            <v>4</v>
          </cell>
          <cell r="O10700">
            <v>42621</v>
          </cell>
          <cell r="P10700" t="str">
            <v>Current</v>
          </cell>
        </row>
        <row r="10701">
          <cell r="B10701">
            <v>42594</v>
          </cell>
          <cell r="C10701">
            <v>5</v>
          </cell>
          <cell r="D10701" t="str">
            <v>ON</v>
          </cell>
          <cell r="E10701" t="str">
            <v>Purchase</v>
          </cell>
          <cell r="F10701" t="str">
            <v>Fixed</v>
          </cell>
          <cell r="I10701">
            <v>31.37</v>
          </cell>
          <cell r="J10701">
            <v>25.28</v>
          </cell>
          <cell r="K10701" t="str">
            <v>HiRatio</v>
          </cell>
          <cell r="L10701">
            <v>702515.61</v>
          </cell>
          <cell r="M10701" t="str">
            <v>Owner-Occupied</v>
          </cell>
          <cell r="N10701">
            <v>0</v>
          </cell>
          <cell r="O10701">
            <v>43831</v>
          </cell>
          <cell r="P10701" t="str">
            <v>Current</v>
          </cell>
        </row>
        <row r="10702">
          <cell r="B10702">
            <v>41887</v>
          </cell>
          <cell r="C10702">
            <v>28</v>
          </cell>
          <cell r="D10702" t="str">
            <v>BC</v>
          </cell>
          <cell r="E10702" t="str">
            <v>Refinance External</v>
          </cell>
          <cell r="F10702" t="str">
            <v>ARM</v>
          </cell>
          <cell r="I10702">
            <v>21.18</v>
          </cell>
          <cell r="J10702">
            <v>21.07</v>
          </cell>
          <cell r="K10702" t="str">
            <v>Conv</v>
          </cell>
          <cell r="L10702">
            <v>344975.16</v>
          </cell>
          <cell r="M10702" t="str">
            <v>Owner-Occupied</v>
          </cell>
          <cell r="N10702">
            <v>0</v>
          </cell>
          <cell r="O10702">
            <v>43831</v>
          </cell>
          <cell r="P10702" t="str">
            <v>Current</v>
          </cell>
        </row>
        <row r="10703">
          <cell r="B10703">
            <v>42073</v>
          </cell>
          <cell r="C10703">
            <v>22</v>
          </cell>
          <cell r="D10703" t="str">
            <v>ON</v>
          </cell>
          <cell r="E10703" t="str">
            <v>Refinance External</v>
          </cell>
          <cell r="F10703" t="str">
            <v>ARM</v>
          </cell>
          <cell r="I10703">
            <v>36.340000000000003</v>
          </cell>
          <cell r="J10703">
            <v>17.27</v>
          </cell>
          <cell r="K10703" t="str">
            <v>Conv</v>
          </cell>
          <cell r="L10703">
            <v>0</v>
          </cell>
          <cell r="M10703" t="str">
            <v>Owner-Occupied</v>
          </cell>
          <cell r="N10703">
            <v>4</v>
          </cell>
          <cell r="O10703">
            <v>42585</v>
          </cell>
          <cell r="P10703" t="str">
            <v>Current</v>
          </cell>
        </row>
        <row r="10704">
          <cell r="B10704">
            <v>41087</v>
          </cell>
          <cell r="C10704">
            <v>55</v>
          </cell>
          <cell r="D10704" t="str">
            <v>SK</v>
          </cell>
          <cell r="E10704" t="str">
            <v>Purchase</v>
          </cell>
          <cell r="F10704" t="str">
            <v>Fixed</v>
          </cell>
          <cell r="I10704">
            <v>31.81</v>
          </cell>
          <cell r="J10704">
            <v>20.25</v>
          </cell>
          <cell r="K10704" t="str">
            <v>HiRatio</v>
          </cell>
          <cell r="L10704">
            <v>0</v>
          </cell>
          <cell r="M10704" t="str">
            <v>Owner-Occupied</v>
          </cell>
          <cell r="N10704">
            <v>4</v>
          </cell>
          <cell r="O10704">
            <v>41941</v>
          </cell>
          <cell r="P10704" t="str">
            <v>Current</v>
          </cell>
        </row>
        <row r="10705">
          <cell r="B10705">
            <v>42062</v>
          </cell>
          <cell r="C10705">
            <v>23</v>
          </cell>
          <cell r="D10705" t="str">
            <v>AB</v>
          </cell>
          <cell r="E10705" t="str">
            <v>Refinance External</v>
          </cell>
          <cell r="F10705" t="str">
            <v>Fixed</v>
          </cell>
          <cell r="I10705">
            <v>12.45</v>
          </cell>
          <cell r="J10705">
            <v>6.54</v>
          </cell>
          <cell r="K10705" t="str">
            <v>Conv</v>
          </cell>
          <cell r="L10705">
            <v>81024.77</v>
          </cell>
          <cell r="M10705" t="str">
            <v>Owner-Occupied</v>
          </cell>
          <cell r="N10705">
            <v>0</v>
          </cell>
          <cell r="O10705">
            <v>43831</v>
          </cell>
          <cell r="P10705" t="str">
            <v>Current</v>
          </cell>
        </row>
        <row r="10706">
          <cell r="B10706">
            <v>42579</v>
          </cell>
          <cell r="C10706">
            <v>6</v>
          </cell>
          <cell r="D10706" t="str">
            <v>BC</v>
          </cell>
          <cell r="E10706" t="str">
            <v>Purchase</v>
          </cell>
          <cell r="F10706" t="str">
            <v>Fixed</v>
          </cell>
          <cell r="I10706">
            <v>20.65</v>
          </cell>
          <cell r="J10706">
            <v>8.86</v>
          </cell>
          <cell r="K10706" t="str">
            <v>Conv</v>
          </cell>
          <cell r="L10706">
            <v>279849.31</v>
          </cell>
          <cell r="M10706" t="str">
            <v>Second Home</v>
          </cell>
          <cell r="N10706">
            <v>0</v>
          </cell>
          <cell r="O10706">
            <v>43831</v>
          </cell>
          <cell r="P10706" t="str">
            <v>Current</v>
          </cell>
        </row>
        <row r="10707">
          <cell r="B10707">
            <v>42335</v>
          </cell>
          <cell r="C10707">
            <v>14</v>
          </cell>
          <cell r="D10707" t="str">
            <v>ON</v>
          </cell>
          <cell r="E10707" t="str">
            <v>Purchase</v>
          </cell>
          <cell r="F10707" t="str">
            <v>Fixed</v>
          </cell>
          <cell r="I10707">
            <v>28.69</v>
          </cell>
          <cell r="J10707">
            <v>27.39</v>
          </cell>
          <cell r="K10707" t="str">
            <v>Conv</v>
          </cell>
          <cell r="L10707">
            <v>568540.42000000004</v>
          </cell>
          <cell r="M10707" t="str">
            <v>Owner-Occupied</v>
          </cell>
          <cell r="N10707">
            <v>0</v>
          </cell>
          <cell r="O10707">
            <v>43831</v>
          </cell>
          <cell r="P10707" t="str">
            <v>Current</v>
          </cell>
        </row>
        <row r="10708">
          <cell r="B10708">
            <v>41981</v>
          </cell>
          <cell r="C10708">
            <v>25</v>
          </cell>
          <cell r="D10708" t="str">
            <v>ON</v>
          </cell>
          <cell r="E10708" t="str">
            <v>Purchase</v>
          </cell>
          <cell r="F10708" t="str">
            <v>Fixed</v>
          </cell>
          <cell r="I10708">
            <v>34.56</v>
          </cell>
          <cell r="J10708">
            <v>13.37</v>
          </cell>
          <cell r="K10708" t="str">
            <v>HiRatio</v>
          </cell>
          <cell r="L10708">
            <v>224527.27</v>
          </cell>
          <cell r="M10708" t="str">
            <v>Second Home</v>
          </cell>
          <cell r="N10708">
            <v>0</v>
          </cell>
          <cell r="O10708">
            <v>43831</v>
          </cell>
          <cell r="P10708" t="str">
            <v>Current</v>
          </cell>
        </row>
        <row r="10709">
          <cell r="B10709">
            <v>41969</v>
          </cell>
          <cell r="C10709">
            <v>26</v>
          </cell>
          <cell r="D10709" t="str">
            <v>BC</v>
          </cell>
          <cell r="E10709" t="str">
            <v>Refinance External</v>
          </cell>
          <cell r="F10709" t="str">
            <v>Fixed</v>
          </cell>
          <cell r="I10709">
            <v>28.66</v>
          </cell>
          <cell r="J10709">
            <v>28.66</v>
          </cell>
          <cell r="K10709" t="str">
            <v>Conv</v>
          </cell>
          <cell r="L10709">
            <v>0</v>
          </cell>
          <cell r="M10709" t="str">
            <v>Owner-Occupied</v>
          </cell>
          <cell r="N10709">
            <v>4</v>
          </cell>
          <cell r="O10709">
            <v>42711</v>
          </cell>
          <cell r="P10709" t="str">
            <v>Current</v>
          </cell>
        </row>
        <row r="10710">
          <cell r="B10710">
            <v>41729</v>
          </cell>
          <cell r="C10710">
            <v>34</v>
          </cell>
          <cell r="D10710" t="str">
            <v>AB</v>
          </cell>
          <cell r="E10710" t="str">
            <v>Transfer</v>
          </cell>
          <cell r="F10710" t="str">
            <v>ARM</v>
          </cell>
          <cell r="I10710">
            <v>34.340000000000003</v>
          </cell>
          <cell r="J10710">
            <v>18.670000000000002</v>
          </cell>
          <cell r="K10710" t="str">
            <v>Conv</v>
          </cell>
          <cell r="L10710">
            <v>169385.1</v>
          </cell>
          <cell r="M10710" t="str">
            <v>Owner-Occupied</v>
          </cell>
          <cell r="N10710">
            <v>0</v>
          </cell>
          <cell r="O10710">
            <v>43831</v>
          </cell>
          <cell r="P10710" t="str">
            <v>Current</v>
          </cell>
        </row>
        <row r="10711">
          <cell r="B10711">
            <v>41054</v>
          </cell>
          <cell r="C10711">
            <v>56</v>
          </cell>
          <cell r="D10711" t="str">
            <v>ON</v>
          </cell>
          <cell r="E10711" t="str">
            <v>Refinance External</v>
          </cell>
          <cell r="F10711" t="str">
            <v>Fixed</v>
          </cell>
          <cell r="I10711">
            <v>29.53</v>
          </cell>
          <cell r="J10711">
            <v>27.59</v>
          </cell>
          <cell r="K10711" t="str">
            <v>Conv</v>
          </cell>
          <cell r="L10711">
            <v>387524.79</v>
          </cell>
          <cell r="M10711" t="str">
            <v>Owner-Occupied</v>
          </cell>
          <cell r="N10711">
            <v>0</v>
          </cell>
          <cell r="O10711">
            <v>43831</v>
          </cell>
          <cell r="P10711" t="str">
            <v>Current</v>
          </cell>
        </row>
        <row r="10712">
          <cell r="B10712">
            <v>41968</v>
          </cell>
          <cell r="C10712">
            <v>26</v>
          </cell>
          <cell r="D10712" t="str">
            <v>ON</v>
          </cell>
          <cell r="E10712" t="str">
            <v>Purchase</v>
          </cell>
          <cell r="F10712" t="str">
            <v>Fixed</v>
          </cell>
          <cell r="I10712">
            <v>33.229999999999997</v>
          </cell>
          <cell r="J10712">
            <v>31.92</v>
          </cell>
          <cell r="K10712" t="str">
            <v>Conv</v>
          </cell>
          <cell r="L10712">
            <v>249615.43</v>
          </cell>
          <cell r="M10712" t="str">
            <v>Owner-Occupied</v>
          </cell>
          <cell r="N10712">
            <v>0</v>
          </cell>
          <cell r="O10712">
            <v>43831</v>
          </cell>
          <cell r="P10712" t="str">
            <v>Current</v>
          </cell>
        </row>
        <row r="10713">
          <cell r="B10713">
            <v>41243</v>
          </cell>
          <cell r="C10713">
            <v>50</v>
          </cell>
          <cell r="D10713" t="str">
            <v>ON</v>
          </cell>
          <cell r="E10713" t="str">
            <v>Purchase</v>
          </cell>
          <cell r="F10713" t="str">
            <v>Fixed</v>
          </cell>
          <cell r="I10713">
            <v>39.78</v>
          </cell>
          <cell r="J10713">
            <v>28.18</v>
          </cell>
          <cell r="K10713" t="str">
            <v>HiRatio</v>
          </cell>
          <cell r="L10713">
            <v>184525.9</v>
          </cell>
          <cell r="M10713" t="str">
            <v>Owner-Occupied</v>
          </cell>
          <cell r="N10713">
            <v>0</v>
          </cell>
          <cell r="O10713">
            <v>43831</v>
          </cell>
          <cell r="P10713" t="str">
            <v>Current</v>
          </cell>
        </row>
        <row r="10714">
          <cell r="B10714">
            <v>42356</v>
          </cell>
          <cell r="C10714">
            <v>13</v>
          </cell>
          <cell r="D10714" t="str">
            <v>ON</v>
          </cell>
          <cell r="E10714" t="str">
            <v>Purchase</v>
          </cell>
          <cell r="F10714" t="str">
            <v>ARM</v>
          </cell>
          <cell r="I10714">
            <v>29.42</v>
          </cell>
          <cell r="J10714">
            <v>26.74</v>
          </cell>
          <cell r="K10714" t="str">
            <v>HiRatio</v>
          </cell>
          <cell r="L10714">
            <v>405946.95</v>
          </cell>
          <cell r="M10714" t="str">
            <v>Owner-Occupied</v>
          </cell>
          <cell r="N10714">
            <v>0</v>
          </cell>
          <cell r="O10714">
            <v>43831</v>
          </cell>
          <cell r="P10714" t="str">
            <v>Current</v>
          </cell>
        </row>
        <row r="10715">
          <cell r="B10715">
            <v>41690</v>
          </cell>
          <cell r="C10715">
            <v>35</v>
          </cell>
          <cell r="D10715" t="str">
            <v>NS</v>
          </cell>
          <cell r="E10715" t="str">
            <v>Refinance External</v>
          </cell>
          <cell r="F10715" t="str">
            <v>ARM</v>
          </cell>
          <cell r="I10715">
            <v>32.65</v>
          </cell>
          <cell r="J10715">
            <v>32.65</v>
          </cell>
          <cell r="K10715" t="str">
            <v>Conv</v>
          </cell>
          <cell r="L10715">
            <v>97512.65</v>
          </cell>
          <cell r="M10715" t="str">
            <v>Owner-Occupied</v>
          </cell>
          <cell r="N10715">
            <v>0</v>
          </cell>
          <cell r="O10715">
            <v>43831</v>
          </cell>
          <cell r="P10715" t="str">
            <v>Current</v>
          </cell>
        </row>
        <row r="10716">
          <cell r="B10716">
            <v>42230</v>
          </cell>
          <cell r="C10716">
            <v>17</v>
          </cell>
          <cell r="D10716" t="str">
            <v>AB</v>
          </cell>
          <cell r="E10716" t="str">
            <v>Purchase</v>
          </cell>
          <cell r="F10716" t="str">
            <v>Fixed</v>
          </cell>
          <cell r="I10716">
            <v>36.54</v>
          </cell>
          <cell r="J10716">
            <v>21.28</v>
          </cell>
          <cell r="K10716" t="str">
            <v>HiRatio</v>
          </cell>
          <cell r="L10716">
            <v>263338.42</v>
          </cell>
          <cell r="M10716" t="str">
            <v>Owner-Occupied</v>
          </cell>
          <cell r="N10716">
            <v>0</v>
          </cell>
          <cell r="O10716">
            <v>43831</v>
          </cell>
          <cell r="P10716" t="str">
            <v>Current</v>
          </cell>
        </row>
        <row r="10717">
          <cell r="B10717">
            <v>42212</v>
          </cell>
          <cell r="C10717">
            <v>18</v>
          </cell>
          <cell r="D10717" t="str">
            <v>BC</v>
          </cell>
          <cell r="E10717" t="str">
            <v>Transfer</v>
          </cell>
          <cell r="F10717" t="str">
            <v>Fixed</v>
          </cell>
          <cell r="I10717">
            <v>17.43</v>
          </cell>
          <cell r="J10717">
            <v>16.82</v>
          </cell>
          <cell r="K10717" t="str">
            <v>Conv</v>
          </cell>
          <cell r="L10717">
            <v>93567.97</v>
          </cell>
          <cell r="M10717" t="str">
            <v>Owner-Occupied</v>
          </cell>
          <cell r="N10717">
            <v>0</v>
          </cell>
          <cell r="O10717">
            <v>43831</v>
          </cell>
          <cell r="P10717" t="str">
            <v>Current</v>
          </cell>
        </row>
        <row r="10718">
          <cell r="B10718">
            <v>42447</v>
          </cell>
          <cell r="C10718">
            <v>10</v>
          </cell>
          <cell r="D10718" t="str">
            <v>ON</v>
          </cell>
          <cell r="E10718" t="str">
            <v>Refinance External</v>
          </cell>
          <cell r="F10718" t="str">
            <v>ARM</v>
          </cell>
          <cell r="I10718">
            <v>28.77</v>
          </cell>
          <cell r="J10718">
            <v>28.77</v>
          </cell>
          <cell r="K10718" t="str">
            <v>Conv</v>
          </cell>
          <cell r="L10718">
            <v>371086.39</v>
          </cell>
          <cell r="M10718" t="str">
            <v>Owner-Occupied</v>
          </cell>
          <cell r="N10718">
            <v>0</v>
          </cell>
          <cell r="O10718">
            <v>43831</v>
          </cell>
          <cell r="P10718" t="str">
            <v>Current</v>
          </cell>
        </row>
        <row r="10719">
          <cell r="B10719">
            <v>41733</v>
          </cell>
          <cell r="C10719">
            <v>33</v>
          </cell>
          <cell r="D10719" t="str">
            <v>ON</v>
          </cell>
          <cell r="E10719" t="str">
            <v>Refinance External</v>
          </cell>
          <cell r="F10719" t="str">
            <v>Fixed</v>
          </cell>
          <cell r="I10719">
            <v>28.64</v>
          </cell>
          <cell r="J10719">
            <v>25.89</v>
          </cell>
          <cell r="K10719" t="str">
            <v>Conv</v>
          </cell>
          <cell r="L10719">
            <v>196366.76</v>
          </cell>
          <cell r="M10719" t="str">
            <v>Owner-Occupied</v>
          </cell>
          <cell r="N10719">
            <v>0</v>
          </cell>
          <cell r="O10719">
            <v>43831</v>
          </cell>
          <cell r="P10719" t="str">
            <v>Current</v>
          </cell>
        </row>
        <row r="10720">
          <cell r="B10720">
            <v>42587</v>
          </cell>
          <cell r="C10720">
            <v>5</v>
          </cell>
          <cell r="D10720" t="str">
            <v>ON</v>
          </cell>
          <cell r="E10720" t="str">
            <v>Purchase with Improvements</v>
          </cell>
          <cell r="F10720" t="str">
            <v>Fixed</v>
          </cell>
          <cell r="I10720">
            <v>40.380000000000003</v>
          </cell>
          <cell r="J10720">
            <v>24.2</v>
          </cell>
          <cell r="K10720" t="str">
            <v>HiRatio</v>
          </cell>
          <cell r="L10720">
            <v>238238.96</v>
          </cell>
          <cell r="M10720" t="str">
            <v>Owner-Occupied</v>
          </cell>
          <cell r="N10720">
            <v>0</v>
          </cell>
          <cell r="O10720">
            <v>43831</v>
          </cell>
          <cell r="P10720" t="str">
            <v>Current</v>
          </cell>
        </row>
        <row r="10721">
          <cell r="B10721">
            <v>41792</v>
          </cell>
          <cell r="C10721">
            <v>31</v>
          </cell>
          <cell r="D10721" t="str">
            <v>AB</v>
          </cell>
          <cell r="E10721" t="str">
            <v>Purchase</v>
          </cell>
          <cell r="F10721" t="str">
            <v>ARM</v>
          </cell>
          <cell r="I10721">
            <v>25.69</v>
          </cell>
          <cell r="J10721">
            <v>24.6</v>
          </cell>
          <cell r="K10721" t="str">
            <v>HiRatio</v>
          </cell>
          <cell r="L10721">
            <v>276962.23</v>
          </cell>
          <cell r="M10721" t="str">
            <v>Owner-Occupied</v>
          </cell>
          <cell r="N10721">
            <v>0</v>
          </cell>
          <cell r="O10721">
            <v>43831</v>
          </cell>
          <cell r="P10721" t="str">
            <v>Current</v>
          </cell>
        </row>
        <row r="10722">
          <cell r="B10722">
            <v>41470</v>
          </cell>
          <cell r="C10722">
            <v>42</v>
          </cell>
          <cell r="D10722" t="str">
            <v>AB</v>
          </cell>
          <cell r="E10722" t="str">
            <v>Purchase</v>
          </cell>
          <cell r="F10722" t="str">
            <v>Fixed</v>
          </cell>
          <cell r="I10722">
            <v>41.04</v>
          </cell>
          <cell r="J10722">
            <v>30.88</v>
          </cell>
          <cell r="K10722" t="str">
            <v>HiRatio</v>
          </cell>
          <cell r="L10722">
            <v>264617.95</v>
          </cell>
          <cell r="M10722" t="str">
            <v>Owner-Occupied</v>
          </cell>
          <cell r="N10722">
            <v>0</v>
          </cell>
          <cell r="O10722">
            <v>43831</v>
          </cell>
          <cell r="P10722" t="str">
            <v>Current</v>
          </cell>
        </row>
        <row r="10723">
          <cell r="B10723">
            <v>42153</v>
          </cell>
          <cell r="C10723">
            <v>20</v>
          </cell>
          <cell r="D10723" t="str">
            <v>ON</v>
          </cell>
          <cell r="E10723" t="str">
            <v>Purchase</v>
          </cell>
          <cell r="F10723" t="str">
            <v>ARM</v>
          </cell>
          <cell r="I10723">
            <v>21.4</v>
          </cell>
          <cell r="J10723">
            <v>16.78</v>
          </cell>
          <cell r="K10723" t="str">
            <v>Conv</v>
          </cell>
          <cell r="L10723">
            <v>218713.99</v>
          </cell>
          <cell r="M10723" t="str">
            <v>Owner-Occupied</v>
          </cell>
          <cell r="N10723">
            <v>0</v>
          </cell>
          <cell r="O10723">
            <v>43831</v>
          </cell>
          <cell r="P10723" t="str">
            <v>Current</v>
          </cell>
        </row>
        <row r="10724">
          <cell r="B10724">
            <v>42062</v>
          </cell>
          <cell r="C10724">
            <v>23</v>
          </cell>
          <cell r="D10724" t="str">
            <v>AB</v>
          </cell>
          <cell r="E10724" t="str">
            <v>Refinance External</v>
          </cell>
          <cell r="F10724" t="str">
            <v>Fixed</v>
          </cell>
          <cell r="I10724">
            <v>40.39</v>
          </cell>
          <cell r="J10724">
            <v>18.48</v>
          </cell>
          <cell r="K10724" t="str">
            <v>Conv</v>
          </cell>
          <cell r="L10724">
            <v>149373.91</v>
          </cell>
          <cell r="M10724" t="str">
            <v>Owner-Occupied</v>
          </cell>
          <cell r="N10724">
            <v>0</v>
          </cell>
          <cell r="O10724">
            <v>43831</v>
          </cell>
          <cell r="P10724" t="str">
            <v>Current</v>
          </cell>
        </row>
        <row r="10725">
          <cell r="B10725">
            <v>41152</v>
          </cell>
          <cell r="C10725">
            <v>53</v>
          </cell>
          <cell r="D10725" t="str">
            <v>ON</v>
          </cell>
          <cell r="E10725" t="str">
            <v>Refinance External</v>
          </cell>
          <cell r="F10725" t="str">
            <v>Fixed</v>
          </cell>
          <cell r="I10725">
            <v>36.909999999999997</v>
          </cell>
          <cell r="J10725">
            <v>36.53</v>
          </cell>
          <cell r="K10725" t="str">
            <v>Conv</v>
          </cell>
          <cell r="L10725">
            <v>385447.27</v>
          </cell>
          <cell r="M10725" t="str">
            <v>Owner-Occupied</v>
          </cell>
          <cell r="N10725">
            <v>0</v>
          </cell>
          <cell r="O10725">
            <v>43831</v>
          </cell>
          <cell r="P10725" t="str">
            <v>Current</v>
          </cell>
        </row>
        <row r="10726">
          <cell r="B10726">
            <v>41500</v>
          </cell>
          <cell r="C10726">
            <v>41</v>
          </cell>
          <cell r="D10726" t="str">
            <v>AB</v>
          </cell>
          <cell r="E10726" t="str">
            <v>Purchase</v>
          </cell>
          <cell r="F10726" t="str">
            <v>Fixed</v>
          </cell>
          <cell r="I10726">
            <v>41.22</v>
          </cell>
          <cell r="J10726">
            <v>24.92</v>
          </cell>
          <cell r="K10726" t="str">
            <v>HiRatio</v>
          </cell>
          <cell r="L10726">
            <v>180204.69</v>
          </cell>
          <cell r="M10726" t="str">
            <v>Owner-Occupied</v>
          </cell>
          <cell r="N10726">
            <v>0</v>
          </cell>
          <cell r="O10726">
            <v>43831</v>
          </cell>
          <cell r="P10726" t="str">
            <v>60-89</v>
          </cell>
        </row>
        <row r="10727">
          <cell r="B10727">
            <v>41080</v>
          </cell>
          <cell r="C10727">
            <v>55</v>
          </cell>
          <cell r="D10727" t="str">
            <v>ON</v>
          </cell>
          <cell r="E10727" t="str">
            <v>Purchase</v>
          </cell>
          <cell r="F10727" t="str">
            <v>Fixed</v>
          </cell>
          <cell r="I10727">
            <v>18.649999999999999</v>
          </cell>
          <cell r="J10727">
            <v>18.649999999999999</v>
          </cell>
          <cell r="K10727" t="str">
            <v>HiRatio</v>
          </cell>
          <cell r="L10727">
            <v>528584.99</v>
          </cell>
          <cell r="M10727" t="str">
            <v>Owner-Occupied</v>
          </cell>
          <cell r="N10727">
            <v>0</v>
          </cell>
          <cell r="O10727">
            <v>43831</v>
          </cell>
          <cell r="P10727" t="str">
            <v>Current</v>
          </cell>
        </row>
        <row r="10728">
          <cell r="B10728">
            <v>41579</v>
          </cell>
          <cell r="C10728">
            <v>38</v>
          </cell>
          <cell r="D10728" t="str">
            <v>SK</v>
          </cell>
          <cell r="E10728" t="str">
            <v>Purchase</v>
          </cell>
          <cell r="F10728" t="str">
            <v>Fixed</v>
          </cell>
          <cell r="I10728">
            <v>42.21</v>
          </cell>
          <cell r="J10728">
            <v>16.5</v>
          </cell>
          <cell r="K10728" t="str">
            <v>HiRatio</v>
          </cell>
          <cell r="L10728">
            <v>147352.46</v>
          </cell>
          <cell r="M10728" t="str">
            <v>Owner-Occupied</v>
          </cell>
          <cell r="N10728">
            <v>0</v>
          </cell>
          <cell r="O10728">
            <v>43831</v>
          </cell>
          <cell r="P10728" t="str">
            <v>Current</v>
          </cell>
        </row>
        <row r="10729">
          <cell r="B10729">
            <v>41897</v>
          </cell>
          <cell r="C10729">
            <v>28</v>
          </cell>
          <cell r="D10729" t="str">
            <v>BC</v>
          </cell>
          <cell r="E10729" t="str">
            <v>Refinance External</v>
          </cell>
          <cell r="F10729" t="str">
            <v>ARM</v>
          </cell>
          <cell r="I10729">
            <v>21.36</v>
          </cell>
          <cell r="J10729">
            <v>9.2799999999999994</v>
          </cell>
          <cell r="K10729" t="str">
            <v>Conv</v>
          </cell>
          <cell r="L10729">
            <v>422225.76</v>
          </cell>
          <cell r="M10729" t="str">
            <v>Owner-Occupied</v>
          </cell>
          <cell r="N10729">
            <v>0</v>
          </cell>
          <cell r="O10729">
            <v>43831</v>
          </cell>
          <cell r="P10729" t="str">
            <v>Current</v>
          </cell>
        </row>
        <row r="10730">
          <cell r="B10730">
            <v>42135</v>
          </cell>
          <cell r="C10730">
            <v>20</v>
          </cell>
          <cell r="D10730" t="str">
            <v>BC</v>
          </cell>
          <cell r="E10730" t="str">
            <v>Refinance External</v>
          </cell>
          <cell r="F10730" t="str">
            <v>ARM</v>
          </cell>
          <cell r="I10730">
            <v>18.7</v>
          </cell>
          <cell r="J10730">
            <v>9.5399999999999991</v>
          </cell>
          <cell r="K10730" t="str">
            <v>Conv</v>
          </cell>
          <cell r="L10730">
            <v>0</v>
          </cell>
          <cell r="M10730" t="str">
            <v>Owner-Occupied</v>
          </cell>
          <cell r="N10730">
            <v>4</v>
          </cell>
          <cell r="O10730">
            <v>42667</v>
          </cell>
          <cell r="P10730" t="str">
            <v>Current</v>
          </cell>
        </row>
        <row r="10731">
          <cell r="B10731">
            <v>41684</v>
          </cell>
          <cell r="C10731">
            <v>35</v>
          </cell>
          <cell r="D10731" t="str">
            <v>NS</v>
          </cell>
          <cell r="E10731" t="str">
            <v>Purchase with Improvements</v>
          </cell>
          <cell r="F10731" t="str">
            <v>Fixed</v>
          </cell>
          <cell r="I10731">
            <v>34.5</v>
          </cell>
          <cell r="J10731">
            <v>29.81</v>
          </cell>
          <cell r="K10731" t="str">
            <v>HiRatio</v>
          </cell>
          <cell r="L10731">
            <v>156283.29999999999</v>
          </cell>
          <cell r="M10731" t="str">
            <v>Owner-Occupied</v>
          </cell>
          <cell r="N10731">
            <v>0</v>
          </cell>
          <cell r="O10731">
            <v>43831</v>
          </cell>
          <cell r="P10731" t="str">
            <v>Current</v>
          </cell>
        </row>
        <row r="10732">
          <cell r="B10732">
            <v>42074</v>
          </cell>
          <cell r="C10732">
            <v>22</v>
          </cell>
          <cell r="D10732" t="str">
            <v>ON</v>
          </cell>
          <cell r="E10732" t="str">
            <v>Refinance External</v>
          </cell>
          <cell r="F10732" t="str">
            <v>ARM</v>
          </cell>
          <cell r="I10732">
            <v>11.94</v>
          </cell>
          <cell r="J10732">
            <v>11.94</v>
          </cell>
          <cell r="K10732" t="str">
            <v>Conv</v>
          </cell>
          <cell r="L10732">
            <v>150485.32</v>
          </cell>
          <cell r="M10732" t="str">
            <v>Owner-Occupied</v>
          </cell>
          <cell r="N10732">
            <v>0</v>
          </cell>
          <cell r="O10732">
            <v>43831</v>
          </cell>
          <cell r="P10732" t="str">
            <v>Current</v>
          </cell>
        </row>
        <row r="10733">
          <cell r="B10733">
            <v>42146</v>
          </cell>
          <cell r="C10733">
            <v>20</v>
          </cell>
          <cell r="D10733" t="str">
            <v>SK</v>
          </cell>
          <cell r="E10733" t="str">
            <v>Purchase</v>
          </cell>
          <cell r="F10733" t="str">
            <v>Fixed</v>
          </cell>
          <cell r="I10733">
            <v>41.37</v>
          </cell>
          <cell r="J10733">
            <v>32.06</v>
          </cell>
          <cell r="K10733" t="str">
            <v>HiRatio</v>
          </cell>
          <cell r="L10733">
            <v>267027.52</v>
          </cell>
          <cell r="M10733" t="str">
            <v>Second Home</v>
          </cell>
          <cell r="N10733">
            <v>0</v>
          </cell>
          <cell r="O10733">
            <v>43831</v>
          </cell>
          <cell r="P10733" t="str">
            <v>Current</v>
          </cell>
        </row>
        <row r="10734">
          <cell r="B10734">
            <v>41689</v>
          </cell>
          <cell r="C10734">
            <v>35</v>
          </cell>
          <cell r="D10734" t="str">
            <v>ON</v>
          </cell>
          <cell r="E10734" t="str">
            <v>Refinance External</v>
          </cell>
          <cell r="F10734" t="str">
            <v>ARM</v>
          </cell>
          <cell r="I10734">
            <v>38.299999999999997</v>
          </cell>
          <cell r="J10734">
            <v>16.75</v>
          </cell>
          <cell r="K10734" t="str">
            <v>Conv</v>
          </cell>
          <cell r="L10734">
            <v>0</v>
          </cell>
          <cell r="M10734" t="str">
            <v>Owner-Occupied</v>
          </cell>
          <cell r="N10734">
            <v>4</v>
          </cell>
          <cell r="O10734">
            <v>42726</v>
          </cell>
          <cell r="P10734" t="str">
            <v>Current</v>
          </cell>
        </row>
        <row r="10735">
          <cell r="B10735">
            <v>41578</v>
          </cell>
          <cell r="C10735">
            <v>39</v>
          </cell>
          <cell r="D10735" t="str">
            <v>ON</v>
          </cell>
          <cell r="E10735" t="str">
            <v>Purchase</v>
          </cell>
          <cell r="F10735" t="str">
            <v>ARM</v>
          </cell>
          <cell r="I10735">
            <v>36.26</v>
          </cell>
          <cell r="J10735">
            <v>26.83</v>
          </cell>
          <cell r="K10735" t="str">
            <v>Conv</v>
          </cell>
          <cell r="L10735">
            <v>111680.3</v>
          </cell>
          <cell r="M10735" t="str">
            <v>Owner-Occupied</v>
          </cell>
          <cell r="N10735">
            <v>0</v>
          </cell>
          <cell r="O10735">
            <v>43831</v>
          </cell>
          <cell r="P10735" t="str">
            <v>Current</v>
          </cell>
        </row>
        <row r="10736">
          <cell r="B10736">
            <v>42129</v>
          </cell>
          <cell r="C10736">
            <v>20</v>
          </cell>
          <cell r="D10736" t="str">
            <v>SK</v>
          </cell>
          <cell r="E10736" t="str">
            <v>Purchase</v>
          </cell>
          <cell r="F10736" t="str">
            <v>Fixed</v>
          </cell>
          <cell r="I10736">
            <v>39.950000000000003</v>
          </cell>
          <cell r="J10736">
            <v>25.33</v>
          </cell>
          <cell r="K10736" t="str">
            <v>HiRatio</v>
          </cell>
          <cell r="L10736">
            <v>294759.61</v>
          </cell>
          <cell r="M10736" t="str">
            <v>Owner-Occupied</v>
          </cell>
          <cell r="N10736">
            <v>0</v>
          </cell>
          <cell r="O10736">
            <v>43831</v>
          </cell>
          <cell r="P10736" t="str">
            <v>Current</v>
          </cell>
        </row>
        <row r="10737">
          <cell r="B10737">
            <v>41064</v>
          </cell>
          <cell r="C10737">
            <v>55</v>
          </cell>
          <cell r="D10737" t="str">
            <v>ON</v>
          </cell>
          <cell r="E10737" t="str">
            <v>Refinance External</v>
          </cell>
          <cell r="F10737" t="str">
            <v>Fixed</v>
          </cell>
          <cell r="I10737">
            <v>42.6</v>
          </cell>
          <cell r="J10737">
            <v>24.91</v>
          </cell>
          <cell r="K10737" t="str">
            <v>Conv</v>
          </cell>
          <cell r="L10737">
            <v>171030.16</v>
          </cell>
          <cell r="M10737" t="str">
            <v>Owner-Occupied</v>
          </cell>
          <cell r="N10737">
            <v>0</v>
          </cell>
          <cell r="O10737">
            <v>43831</v>
          </cell>
          <cell r="P10737" t="str">
            <v>Current</v>
          </cell>
        </row>
        <row r="10738">
          <cell r="B10738">
            <v>42075</v>
          </cell>
          <cell r="C10738">
            <v>22</v>
          </cell>
          <cell r="D10738" t="str">
            <v>AB</v>
          </cell>
          <cell r="E10738" t="str">
            <v>Purchase</v>
          </cell>
          <cell r="F10738" t="str">
            <v>ARM</v>
          </cell>
          <cell r="I10738">
            <v>41.03</v>
          </cell>
          <cell r="J10738">
            <v>8.9700000000000006</v>
          </cell>
          <cell r="K10738" t="str">
            <v>Conv</v>
          </cell>
          <cell r="L10738">
            <v>176768.73</v>
          </cell>
          <cell r="M10738" t="str">
            <v>Second Home</v>
          </cell>
          <cell r="N10738">
            <v>0</v>
          </cell>
          <cell r="O10738">
            <v>43831</v>
          </cell>
          <cell r="P10738" t="str">
            <v>Current</v>
          </cell>
        </row>
        <row r="10739">
          <cell r="B10739">
            <v>41068</v>
          </cell>
          <cell r="C10739">
            <v>55</v>
          </cell>
          <cell r="D10739" t="str">
            <v>ON</v>
          </cell>
          <cell r="E10739" t="str">
            <v>Purchase</v>
          </cell>
          <cell r="F10739" t="str">
            <v>Fixed</v>
          </cell>
          <cell r="I10739">
            <v>29.91</v>
          </cell>
          <cell r="J10739">
            <v>23.5</v>
          </cell>
          <cell r="K10739" t="str">
            <v>HiRatio</v>
          </cell>
          <cell r="L10739">
            <v>163413.13</v>
          </cell>
          <cell r="M10739" t="str">
            <v>Owner-Occupied</v>
          </cell>
          <cell r="N10739">
            <v>0</v>
          </cell>
          <cell r="O10739">
            <v>43831</v>
          </cell>
          <cell r="P10739" t="str">
            <v>Current</v>
          </cell>
        </row>
        <row r="10740">
          <cell r="B10740">
            <v>42230</v>
          </cell>
          <cell r="C10740">
            <v>17</v>
          </cell>
          <cell r="D10740" t="str">
            <v>ON</v>
          </cell>
          <cell r="E10740" t="str">
            <v>Purchase</v>
          </cell>
          <cell r="F10740" t="str">
            <v>Fixed</v>
          </cell>
          <cell r="I10740">
            <v>35.64</v>
          </cell>
          <cell r="J10740">
            <v>23.85</v>
          </cell>
          <cell r="K10740" t="str">
            <v>HiRatio</v>
          </cell>
          <cell r="L10740">
            <v>537112.37</v>
          </cell>
          <cell r="M10740" t="str">
            <v>Owner-Occupied</v>
          </cell>
          <cell r="N10740">
            <v>0</v>
          </cell>
          <cell r="O10740">
            <v>43831</v>
          </cell>
          <cell r="P10740" t="str">
            <v>Current</v>
          </cell>
        </row>
        <row r="10741">
          <cell r="B10741">
            <v>42389</v>
          </cell>
          <cell r="C10741">
            <v>12</v>
          </cell>
          <cell r="D10741" t="str">
            <v>BC</v>
          </cell>
          <cell r="E10741" t="str">
            <v>Purchase</v>
          </cell>
          <cell r="F10741" t="str">
            <v>Fixed</v>
          </cell>
          <cell r="I10741">
            <v>37.799999999999997</v>
          </cell>
          <cell r="J10741">
            <v>31.35</v>
          </cell>
          <cell r="K10741" t="str">
            <v>HiRatio</v>
          </cell>
          <cell r="L10741">
            <v>573470.92000000004</v>
          </cell>
          <cell r="M10741" t="str">
            <v>Owner-Occupied</v>
          </cell>
          <cell r="N10741">
            <v>0</v>
          </cell>
          <cell r="O10741">
            <v>43831</v>
          </cell>
          <cell r="P10741" t="str">
            <v>Current</v>
          </cell>
        </row>
        <row r="10742">
          <cell r="B10742">
            <v>42622</v>
          </cell>
          <cell r="C10742">
            <v>4</v>
          </cell>
          <cell r="D10742" t="str">
            <v>MB</v>
          </cell>
          <cell r="E10742" t="str">
            <v>Refinance External</v>
          </cell>
          <cell r="F10742" t="str">
            <v>Fixed</v>
          </cell>
          <cell r="I10742">
            <v>25.58</v>
          </cell>
          <cell r="J10742">
            <v>20.39</v>
          </cell>
          <cell r="K10742" t="str">
            <v>Conv</v>
          </cell>
          <cell r="L10742">
            <v>351539.77</v>
          </cell>
          <cell r="M10742" t="str">
            <v>Owner-Occupied</v>
          </cell>
          <cell r="N10742">
            <v>0</v>
          </cell>
          <cell r="O10742">
            <v>43831</v>
          </cell>
          <cell r="P10742" t="str">
            <v>Current</v>
          </cell>
        </row>
        <row r="10743">
          <cell r="B10743">
            <v>41579</v>
          </cell>
          <cell r="C10743">
            <v>38</v>
          </cell>
          <cell r="D10743" t="str">
            <v>ON</v>
          </cell>
          <cell r="E10743" t="str">
            <v>Purchase</v>
          </cell>
          <cell r="F10743" t="str">
            <v>ARM</v>
          </cell>
          <cell r="I10743">
            <v>19.350000000000001</v>
          </cell>
          <cell r="J10743">
            <v>8.2100000000000009</v>
          </cell>
          <cell r="K10743" t="str">
            <v>HiRatio</v>
          </cell>
          <cell r="L10743">
            <v>172878.1</v>
          </cell>
          <cell r="M10743" t="str">
            <v>Owner-Occupied</v>
          </cell>
          <cell r="N10743">
            <v>0</v>
          </cell>
          <cell r="O10743">
            <v>43831</v>
          </cell>
          <cell r="P10743" t="str">
            <v>Current</v>
          </cell>
        </row>
        <row r="10744">
          <cell r="B10744">
            <v>41547</v>
          </cell>
          <cell r="C10744">
            <v>40</v>
          </cell>
          <cell r="D10744" t="str">
            <v>AB</v>
          </cell>
          <cell r="E10744" t="str">
            <v>Refinance External</v>
          </cell>
          <cell r="F10744" t="str">
            <v>Fixed</v>
          </cell>
          <cell r="I10744">
            <v>22.96</v>
          </cell>
          <cell r="J10744">
            <v>18.63</v>
          </cell>
          <cell r="K10744" t="str">
            <v>Conv</v>
          </cell>
          <cell r="L10744">
            <v>0</v>
          </cell>
          <cell r="M10744" t="str">
            <v>Owner-Occupied</v>
          </cell>
          <cell r="N10744">
            <v>4</v>
          </cell>
          <cell r="O10744">
            <v>42541</v>
          </cell>
          <cell r="P10744" t="str">
            <v>Current</v>
          </cell>
        </row>
        <row r="10745">
          <cell r="B10745">
            <v>42247</v>
          </cell>
          <cell r="C10745">
            <v>17</v>
          </cell>
          <cell r="D10745" t="str">
            <v>ON</v>
          </cell>
          <cell r="E10745" t="str">
            <v>Purchase</v>
          </cell>
          <cell r="F10745" t="str">
            <v>Fixed</v>
          </cell>
          <cell r="I10745">
            <v>30.93</v>
          </cell>
          <cell r="J10745">
            <v>26.78</v>
          </cell>
          <cell r="K10745" t="str">
            <v>HiRatio</v>
          </cell>
          <cell r="L10745">
            <v>331271.09000000003</v>
          </cell>
          <cell r="M10745" t="str">
            <v>Owner-Occupied</v>
          </cell>
          <cell r="N10745">
            <v>0</v>
          </cell>
          <cell r="O10745">
            <v>43831</v>
          </cell>
          <cell r="P10745" t="str">
            <v>Current</v>
          </cell>
        </row>
        <row r="10746">
          <cell r="B10746">
            <v>41871</v>
          </cell>
          <cell r="C10746">
            <v>29</v>
          </cell>
          <cell r="D10746" t="str">
            <v>ON</v>
          </cell>
          <cell r="E10746" t="str">
            <v>Purchase</v>
          </cell>
          <cell r="F10746" t="str">
            <v>ARM</v>
          </cell>
          <cell r="I10746">
            <v>28.74</v>
          </cell>
          <cell r="J10746">
            <v>27.38</v>
          </cell>
          <cell r="K10746" t="str">
            <v>HiRatio</v>
          </cell>
          <cell r="L10746">
            <v>390455.75</v>
          </cell>
          <cell r="M10746" t="str">
            <v>Owner-Occupied</v>
          </cell>
          <cell r="N10746">
            <v>0</v>
          </cell>
          <cell r="O10746">
            <v>43831</v>
          </cell>
          <cell r="P10746" t="str">
            <v>Current</v>
          </cell>
        </row>
        <row r="10747">
          <cell r="B10747">
            <v>41813</v>
          </cell>
          <cell r="C10747">
            <v>31</v>
          </cell>
          <cell r="D10747" t="str">
            <v>BC</v>
          </cell>
          <cell r="E10747" t="str">
            <v>Purchase</v>
          </cell>
          <cell r="F10747" t="str">
            <v>ARM</v>
          </cell>
          <cell r="I10747">
            <v>25.64</v>
          </cell>
          <cell r="J10747">
            <v>25.06</v>
          </cell>
          <cell r="K10747" t="str">
            <v>Conv</v>
          </cell>
          <cell r="L10747">
            <v>160362.66</v>
          </cell>
          <cell r="M10747" t="str">
            <v>Owner-Occupied</v>
          </cell>
          <cell r="N10747">
            <v>0</v>
          </cell>
          <cell r="O10747">
            <v>43831</v>
          </cell>
          <cell r="P10747" t="str">
            <v>Current</v>
          </cell>
        </row>
        <row r="10748">
          <cell r="B10748">
            <v>41915</v>
          </cell>
          <cell r="C10748">
            <v>27</v>
          </cell>
          <cell r="D10748" t="str">
            <v>BC</v>
          </cell>
          <cell r="E10748" t="str">
            <v>Purchase</v>
          </cell>
          <cell r="F10748" t="str">
            <v>Fixed</v>
          </cell>
          <cell r="I10748">
            <v>40.93</v>
          </cell>
          <cell r="J10748">
            <v>12.29</v>
          </cell>
          <cell r="K10748" t="str">
            <v>HiRatio</v>
          </cell>
          <cell r="L10748">
            <v>385956.06</v>
          </cell>
          <cell r="M10748" t="str">
            <v>Owner-Occupied</v>
          </cell>
          <cell r="N10748">
            <v>0</v>
          </cell>
          <cell r="O10748">
            <v>43831</v>
          </cell>
          <cell r="P10748" t="str">
            <v>Current</v>
          </cell>
        </row>
        <row r="10749">
          <cell r="B10749">
            <v>41579</v>
          </cell>
          <cell r="C10749">
            <v>38</v>
          </cell>
          <cell r="D10749" t="str">
            <v>ON</v>
          </cell>
          <cell r="E10749" t="str">
            <v>Refinance External</v>
          </cell>
          <cell r="F10749" t="str">
            <v>ARM</v>
          </cell>
          <cell r="I10749">
            <v>36.770000000000003</v>
          </cell>
          <cell r="J10749">
            <v>28.22</v>
          </cell>
          <cell r="K10749" t="str">
            <v>Conv</v>
          </cell>
          <cell r="L10749">
            <v>131546</v>
          </cell>
          <cell r="M10749" t="str">
            <v>Owner-Occupied</v>
          </cell>
          <cell r="N10749">
            <v>0</v>
          </cell>
          <cell r="O10749">
            <v>43831</v>
          </cell>
          <cell r="P10749" t="str">
            <v>Current</v>
          </cell>
        </row>
        <row r="10750">
          <cell r="B10750">
            <v>42335</v>
          </cell>
          <cell r="C10750">
            <v>14</v>
          </cell>
          <cell r="D10750" t="str">
            <v>ON</v>
          </cell>
          <cell r="E10750" t="str">
            <v>Refinance External</v>
          </cell>
          <cell r="F10750" t="str">
            <v>Fixed</v>
          </cell>
          <cell r="I10750">
            <v>28.25</v>
          </cell>
          <cell r="J10750">
            <v>27.7</v>
          </cell>
          <cell r="K10750" t="str">
            <v>Conv</v>
          </cell>
          <cell r="L10750">
            <v>126045.41</v>
          </cell>
          <cell r="M10750" t="str">
            <v>Owner-Occupied</v>
          </cell>
          <cell r="N10750">
            <v>0</v>
          </cell>
          <cell r="O10750">
            <v>43831</v>
          </cell>
          <cell r="P10750" t="str">
            <v>Current</v>
          </cell>
        </row>
        <row r="10751">
          <cell r="B10751">
            <v>42332</v>
          </cell>
          <cell r="C10751">
            <v>14</v>
          </cell>
          <cell r="D10751" t="str">
            <v>ON</v>
          </cell>
          <cell r="E10751" t="str">
            <v>Transfer</v>
          </cell>
          <cell r="F10751" t="str">
            <v>Fixed</v>
          </cell>
          <cell r="I10751">
            <v>27.66</v>
          </cell>
          <cell r="J10751">
            <v>19.940000000000001</v>
          </cell>
          <cell r="K10751" t="str">
            <v>Conv</v>
          </cell>
          <cell r="L10751">
            <v>168910.07</v>
          </cell>
          <cell r="M10751" t="str">
            <v>Owner-Occupied</v>
          </cell>
          <cell r="N10751">
            <v>0</v>
          </cell>
          <cell r="O10751">
            <v>43831</v>
          </cell>
          <cell r="P10751" t="str">
            <v>Current</v>
          </cell>
        </row>
        <row r="10752">
          <cell r="B10752">
            <v>41932</v>
          </cell>
          <cell r="C10752">
            <v>27</v>
          </cell>
          <cell r="D10752" t="str">
            <v>AB</v>
          </cell>
          <cell r="E10752" t="str">
            <v>Purchase</v>
          </cell>
          <cell r="F10752" t="str">
            <v>Fixed</v>
          </cell>
          <cell r="I10752">
            <v>36.32</v>
          </cell>
          <cell r="J10752">
            <v>23.86</v>
          </cell>
          <cell r="K10752" t="str">
            <v>HiRatio</v>
          </cell>
          <cell r="L10752">
            <v>205386.25</v>
          </cell>
          <cell r="M10752" t="str">
            <v>Owner-Occupied</v>
          </cell>
          <cell r="N10752">
            <v>0</v>
          </cell>
          <cell r="O10752">
            <v>43831</v>
          </cell>
          <cell r="P10752" t="str">
            <v>Current</v>
          </cell>
        </row>
        <row r="10753">
          <cell r="B10753">
            <v>42433</v>
          </cell>
          <cell r="C10753">
            <v>10</v>
          </cell>
          <cell r="D10753" t="str">
            <v>ON</v>
          </cell>
          <cell r="E10753" t="str">
            <v>Transfer</v>
          </cell>
          <cell r="F10753" t="str">
            <v>ARM</v>
          </cell>
          <cell r="I10753">
            <v>23.74</v>
          </cell>
          <cell r="J10753">
            <v>13.89</v>
          </cell>
          <cell r="K10753" t="str">
            <v>Conv</v>
          </cell>
          <cell r="L10753">
            <v>143447.44</v>
          </cell>
          <cell r="M10753" t="str">
            <v>Owner-Occupied</v>
          </cell>
          <cell r="N10753">
            <v>0</v>
          </cell>
          <cell r="O10753">
            <v>43831</v>
          </cell>
          <cell r="P10753" t="str">
            <v>Current</v>
          </cell>
        </row>
        <row r="10754">
          <cell r="B10754">
            <v>41831</v>
          </cell>
          <cell r="C10754">
            <v>30</v>
          </cell>
          <cell r="D10754" t="str">
            <v>AB</v>
          </cell>
          <cell r="E10754" t="str">
            <v>Purchase</v>
          </cell>
          <cell r="F10754" t="str">
            <v>Fixed</v>
          </cell>
          <cell r="I10754">
            <v>31.75</v>
          </cell>
          <cell r="J10754">
            <v>8.1999999999999993</v>
          </cell>
          <cell r="K10754" t="str">
            <v>HiRatio</v>
          </cell>
          <cell r="L10754">
            <v>72004.13</v>
          </cell>
          <cell r="M10754" t="str">
            <v>Second Home</v>
          </cell>
          <cell r="N10754">
            <v>0</v>
          </cell>
          <cell r="O10754">
            <v>43831</v>
          </cell>
          <cell r="P10754" t="str">
            <v>Current</v>
          </cell>
        </row>
        <row r="10755">
          <cell r="B10755">
            <v>42111</v>
          </cell>
          <cell r="C10755">
            <v>21</v>
          </cell>
          <cell r="D10755" t="str">
            <v>AB</v>
          </cell>
          <cell r="E10755" t="str">
            <v>Purchase</v>
          </cell>
          <cell r="F10755" t="str">
            <v>Fixed</v>
          </cell>
          <cell r="I10755">
            <v>36.75</v>
          </cell>
          <cell r="J10755">
            <v>36.51</v>
          </cell>
          <cell r="K10755" t="str">
            <v>HiRatio</v>
          </cell>
          <cell r="L10755">
            <v>322385.7</v>
          </cell>
          <cell r="M10755" t="str">
            <v>Owner-Occupied</v>
          </cell>
          <cell r="N10755">
            <v>0</v>
          </cell>
          <cell r="O10755">
            <v>43831</v>
          </cell>
          <cell r="P10755" t="str">
            <v>Current</v>
          </cell>
        </row>
        <row r="10756">
          <cell r="B10756">
            <v>42558</v>
          </cell>
          <cell r="C10756">
            <v>6</v>
          </cell>
          <cell r="D10756" t="str">
            <v>ON</v>
          </cell>
          <cell r="E10756" t="str">
            <v>Refinance External</v>
          </cell>
          <cell r="F10756" t="str">
            <v>ARM</v>
          </cell>
          <cell r="I10756">
            <v>35.67</v>
          </cell>
          <cell r="J10756">
            <v>29.52</v>
          </cell>
          <cell r="K10756" t="str">
            <v>Conv</v>
          </cell>
          <cell r="L10756">
            <v>284557.53999999998</v>
          </cell>
          <cell r="M10756" t="str">
            <v>Owner-Occupied</v>
          </cell>
          <cell r="N10756">
            <v>0</v>
          </cell>
          <cell r="O10756">
            <v>43831</v>
          </cell>
          <cell r="P10756" t="str">
            <v>Current</v>
          </cell>
        </row>
        <row r="10757">
          <cell r="B10757">
            <v>41932</v>
          </cell>
          <cell r="C10757">
            <v>27</v>
          </cell>
          <cell r="D10757" t="str">
            <v>AB</v>
          </cell>
          <cell r="E10757" t="str">
            <v>Purchase</v>
          </cell>
          <cell r="F10757" t="str">
            <v>Fixed</v>
          </cell>
          <cell r="I10757">
            <v>40.67</v>
          </cell>
          <cell r="J10757">
            <v>31.76</v>
          </cell>
          <cell r="K10757" t="str">
            <v>HiRatio</v>
          </cell>
          <cell r="L10757">
            <v>457698.66</v>
          </cell>
          <cell r="M10757" t="str">
            <v>Owner-Occupied</v>
          </cell>
          <cell r="N10757">
            <v>0</v>
          </cell>
          <cell r="O10757">
            <v>43831</v>
          </cell>
          <cell r="P10757" t="str">
            <v>Current</v>
          </cell>
        </row>
        <row r="10758">
          <cell r="B10758">
            <v>41089</v>
          </cell>
          <cell r="C10758">
            <v>55</v>
          </cell>
          <cell r="D10758" t="str">
            <v>ON</v>
          </cell>
          <cell r="E10758" t="str">
            <v>Refinance External</v>
          </cell>
          <cell r="F10758" t="str">
            <v>Fixed</v>
          </cell>
          <cell r="I10758">
            <v>30.23</v>
          </cell>
          <cell r="J10758">
            <v>24.23</v>
          </cell>
          <cell r="K10758" t="str">
            <v>Conv</v>
          </cell>
          <cell r="L10758">
            <v>0</v>
          </cell>
          <cell r="M10758" t="str">
            <v>Owner-Occupied</v>
          </cell>
          <cell r="N10758">
            <v>4</v>
          </cell>
          <cell r="O10758">
            <v>42079</v>
          </cell>
          <cell r="P10758" t="str">
            <v>Current</v>
          </cell>
        </row>
        <row r="10759">
          <cell r="B10759">
            <v>42388</v>
          </cell>
          <cell r="C10759">
            <v>12</v>
          </cell>
          <cell r="D10759" t="str">
            <v>ON</v>
          </cell>
          <cell r="E10759" t="str">
            <v>Purchase</v>
          </cell>
          <cell r="F10759" t="str">
            <v>ARM</v>
          </cell>
          <cell r="I10759">
            <v>36.93</v>
          </cell>
          <cell r="J10759">
            <v>21.6</v>
          </cell>
          <cell r="K10759" t="str">
            <v>HiRatio</v>
          </cell>
          <cell r="L10759">
            <v>267965.06</v>
          </cell>
          <cell r="M10759" t="str">
            <v>Owner-Occupied</v>
          </cell>
          <cell r="N10759">
            <v>0</v>
          </cell>
          <cell r="O10759">
            <v>43831</v>
          </cell>
          <cell r="P10759" t="str">
            <v>Current</v>
          </cell>
        </row>
        <row r="10760">
          <cell r="B10760">
            <v>41992</v>
          </cell>
          <cell r="C10760">
            <v>25</v>
          </cell>
          <cell r="D10760" t="str">
            <v>AB</v>
          </cell>
          <cell r="E10760" t="str">
            <v>Purchase</v>
          </cell>
          <cell r="F10760" t="str">
            <v>Fixed</v>
          </cell>
          <cell r="I10760">
            <v>29.67</v>
          </cell>
          <cell r="J10760">
            <v>28.14</v>
          </cell>
          <cell r="K10760" t="str">
            <v>HiRatio</v>
          </cell>
          <cell r="L10760">
            <v>211390.59</v>
          </cell>
          <cell r="M10760" t="str">
            <v>Owner-Occupied</v>
          </cell>
          <cell r="N10760">
            <v>0</v>
          </cell>
          <cell r="O10760">
            <v>43831</v>
          </cell>
          <cell r="P10760" t="str">
            <v>Current</v>
          </cell>
        </row>
        <row r="10761">
          <cell r="B10761">
            <v>41981</v>
          </cell>
          <cell r="C10761">
            <v>25</v>
          </cell>
          <cell r="D10761" t="str">
            <v>ON</v>
          </cell>
          <cell r="E10761" t="str">
            <v>Refinance External</v>
          </cell>
          <cell r="F10761" t="str">
            <v>ARM</v>
          </cell>
          <cell r="I10761">
            <v>36.549999999999997</v>
          </cell>
          <cell r="J10761">
            <v>15.68</v>
          </cell>
          <cell r="K10761" t="str">
            <v>Conv</v>
          </cell>
          <cell r="L10761">
            <v>214961.15</v>
          </cell>
          <cell r="M10761" t="str">
            <v>Owner-Occupied</v>
          </cell>
          <cell r="N10761">
            <v>0</v>
          </cell>
          <cell r="O10761">
            <v>43831</v>
          </cell>
          <cell r="P10761" t="str">
            <v>Current</v>
          </cell>
        </row>
        <row r="10762">
          <cell r="B10762">
            <v>42474</v>
          </cell>
          <cell r="C10762">
            <v>9</v>
          </cell>
          <cell r="D10762" t="str">
            <v>ON</v>
          </cell>
          <cell r="E10762" t="str">
            <v>Purchase</v>
          </cell>
          <cell r="F10762" t="str">
            <v>ARM</v>
          </cell>
          <cell r="I10762">
            <v>37.36</v>
          </cell>
          <cell r="J10762">
            <v>24.71</v>
          </cell>
          <cell r="K10762" t="str">
            <v>HiRatio</v>
          </cell>
          <cell r="L10762">
            <v>210812</v>
          </cell>
          <cell r="M10762" t="str">
            <v>Owner-Occupied</v>
          </cell>
          <cell r="N10762">
            <v>0</v>
          </cell>
          <cell r="O10762">
            <v>43831</v>
          </cell>
          <cell r="P10762" t="str">
            <v>Current</v>
          </cell>
        </row>
        <row r="10763">
          <cell r="B10763">
            <v>41813</v>
          </cell>
          <cell r="C10763">
            <v>31</v>
          </cell>
          <cell r="D10763" t="str">
            <v>AB</v>
          </cell>
          <cell r="E10763" t="str">
            <v>Purchase</v>
          </cell>
          <cell r="F10763" t="str">
            <v>Fixed</v>
          </cell>
          <cell r="I10763">
            <v>43.2</v>
          </cell>
          <cell r="J10763">
            <v>28.78</v>
          </cell>
          <cell r="K10763" t="str">
            <v>HiRatio</v>
          </cell>
          <cell r="L10763">
            <v>393154.38</v>
          </cell>
          <cell r="M10763" t="str">
            <v>Owner-Occupied</v>
          </cell>
          <cell r="N10763">
            <v>0</v>
          </cell>
          <cell r="O10763">
            <v>43831</v>
          </cell>
          <cell r="P10763" t="str">
            <v>Current</v>
          </cell>
        </row>
        <row r="10764">
          <cell r="B10764">
            <v>42061</v>
          </cell>
          <cell r="C10764">
            <v>23</v>
          </cell>
          <cell r="D10764" t="str">
            <v>ON</v>
          </cell>
          <cell r="E10764" t="str">
            <v>Purchase</v>
          </cell>
          <cell r="F10764" t="str">
            <v>Fixed</v>
          </cell>
          <cell r="I10764">
            <v>37.840000000000003</v>
          </cell>
          <cell r="J10764">
            <v>12.53</v>
          </cell>
          <cell r="K10764" t="str">
            <v>Conv</v>
          </cell>
          <cell r="L10764">
            <v>294791.96999999997</v>
          </cell>
          <cell r="M10764" t="str">
            <v>Owner-Occupied</v>
          </cell>
          <cell r="N10764">
            <v>0</v>
          </cell>
          <cell r="O10764">
            <v>43831</v>
          </cell>
          <cell r="P10764" t="str">
            <v>Current</v>
          </cell>
        </row>
        <row r="10765">
          <cell r="B10765">
            <v>41964</v>
          </cell>
          <cell r="C10765">
            <v>26</v>
          </cell>
          <cell r="D10765" t="str">
            <v>ON</v>
          </cell>
          <cell r="E10765" t="str">
            <v>Refinance External</v>
          </cell>
          <cell r="F10765" t="str">
            <v>Fixed</v>
          </cell>
          <cell r="I10765">
            <v>40.770000000000003</v>
          </cell>
          <cell r="J10765">
            <v>36.24</v>
          </cell>
          <cell r="K10765" t="str">
            <v>Conv</v>
          </cell>
          <cell r="L10765">
            <v>150252.67000000001</v>
          </cell>
          <cell r="M10765" t="str">
            <v>Owner-Occupied</v>
          </cell>
          <cell r="N10765">
            <v>0</v>
          </cell>
          <cell r="O10765">
            <v>43831</v>
          </cell>
          <cell r="P10765" t="str">
            <v>Current</v>
          </cell>
        </row>
        <row r="10766">
          <cell r="B10766">
            <v>41508</v>
          </cell>
          <cell r="C10766">
            <v>41</v>
          </cell>
          <cell r="D10766" t="str">
            <v>ON</v>
          </cell>
          <cell r="E10766" t="str">
            <v>Purchase</v>
          </cell>
          <cell r="F10766" t="str">
            <v>ARM</v>
          </cell>
          <cell r="I10766">
            <v>37.11</v>
          </cell>
          <cell r="J10766">
            <v>23.34</v>
          </cell>
          <cell r="K10766" t="str">
            <v>HiRatio</v>
          </cell>
          <cell r="L10766">
            <v>197109.58</v>
          </cell>
          <cell r="M10766" t="str">
            <v>Second Home</v>
          </cell>
          <cell r="N10766">
            <v>0</v>
          </cell>
          <cell r="O10766">
            <v>43831</v>
          </cell>
          <cell r="P10766" t="str">
            <v>Current</v>
          </cell>
        </row>
        <row r="10767">
          <cell r="B10767">
            <v>41577</v>
          </cell>
          <cell r="C10767">
            <v>39</v>
          </cell>
          <cell r="D10767" t="str">
            <v>ON</v>
          </cell>
          <cell r="E10767" t="str">
            <v>Purchase</v>
          </cell>
          <cell r="F10767" t="str">
            <v>Fixed</v>
          </cell>
          <cell r="I10767">
            <v>26.06</v>
          </cell>
          <cell r="J10767">
            <v>21.75</v>
          </cell>
          <cell r="K10767" t="str">
            <v>HiRatio</v>
          </cell>
          <cell r="L10767">
            <v>0</v>
          </cell>
          <cell r="M10767" t="str">
            <v>Owner-Occupied</v>
          </cell>
          <cell r="N10767">
            <v>4</v>
          </cell>
          <cell r="O10767">
            <v>42683</v>
          </cell>
          <cell r="P10767" t="str">
            <v>Current</v>
          </cell>
        </row>
        <row r="10768">
          <cell r="B10768">
            <v>42179</v>
          </cell>
          <cell r="C10768">
            <v>19</v>
          </cell>
          <cell r="D10768" t="str">
            <v>BC</v>
          </cell>
          <cell r="E10768" t="str">
            <v>Purchase</v>
          </cell>
          <cell r="F10768" t="str">
            <v>ARM</v>
          </cell>
          <cell r="I10768">
            <v>32.82</v>
          </cell>
          <cell r="J10768">
            <v>28.63</v>
          </cell>
          <cell r="K10768" t="str">
            <v>HiRatio</v>
          </cell>
          <cell r="L10768">
            <v>371587.19</v>
          </cell>
          <cell r="M10768" t="str">
            <v>Owner-Occupied</v>
          </cell>
          <cell r="N10768">
            <v>0</v>
          </cell>
          <cell r="O10768">
            <v>43831</v>
          </cell>
          <cell r="P10768" t="str">
            <v>Current</v>
          </cell>
        </row>
        <row r="10769">
          <cell r="B10769">
            <v>41838</v>
          </cell>
          <cell r="C10769">
            <v>30</v>
          </cell>
          <cell r="D10769" t="str">
            <v>ON</v>
          </cell>
          <cell r="E10769" t="str">
            <v>Purchase</v>
          </cell>
          <cell r="F10769" t="str">
            <v>Fixed</v>
          </cell>
          <cell r="I10769">
            <v>29.41</v>
          </cell>
          <cell r="J10769">
            <v>27.79</v>
          </cell>
          <cell r="K10769" t="str">
            <v>HiRatio</v>
          </cell>
          <cell r="L10769">
            <v>236974.16</v>
          </cell>
          <cell r="M10769" t="str">
            <v>Owner-Occupied</v>
          </cell>
          <cell r="N10769">
            <v>0</v>
          </cell>
          <cell r="O10769">
            <v>43831</v>
          </cell>
          <cell r="P10769" t="str">
            <v>Current</v>
          </cell>
        </row>
        <row r="10770">
          <cell r="B10770">
            <v>42380</v>
          </cell>
          <cell r="C10770">
            <v>12</v>
          </cell>
          <cell r="D10770" t="str">
            <v>BC</v>
          </cell>
          <cell r="E10770" t="str">
            <v>Refinance External</v>
          </cell>
          <cell r="F10770" t="str">
            <v>ARM</v>
          </cell>
          <cell r="I10770">
            <v>17.68</v>
          </cell>
          <cell r="J10770">
            <v>11.31</v>
          </cell>
          <cell r="K10770" t="str">
            <v>Conv</v>
          </cell>
          <cell r="L10770">
            <v>125977.22</v>
          </cell>
          <cell r="M10770" t="str">
            <v>Rental</v>
          </cell>
          <cell r="N10770">
            <v>0</v>
          </cell>
          <cell r="O10770">
            <v>43831</v>
          </cell>
          <cell r="P10770" t="str">
            <v>Current</v>
          </cell>
        </row>
        <row r="10771">
          <cell r="B10771">
            <v>42278</v>
          </cell>
          <cell r="C10771">
            <v>15</v>
          </cell>
          <cell r="D10771" t="str">
            <v>ON</v>
          </cell>
          <cell r="E10771" t="str">
            <v>Refinance External</v>
          </cell>
          <cell r="F10771" t="str">
            <v>ARM</v>
          </cell>
          <cell r="I10771">
            <v>21.16</v>
          </cell>
          <cell r="J10771">
            <v>20.37</v>
          </cell>
          <cell r="K10771" t="str">
            <v>Conv</v>
          </cell>
          <cell r="L10771">
            <v>341878.84</v>
          </cell>
          <cell r="M10771" t="str">
            <v>Owner-Occupied</v>
          </cell>
          <cell r="N10771">
            <v>0</v>
          </cell>
          <cell r="O10771">
            <v>43831</v>
          </cell>
          <cell r="P10771" t="str">
            <v>Current</v>
          </cell>
        </row>
        <row r="10772">
          <cell r="B10772">
            <v>42102</v>
          </cell>
          <cell r="C10772">
            <v>21</v>
          </cell>
          <cell r="D10772" t="str">
            <v>ON</v>
          </cell>
          <cell r="E10772" t="str">
            <v>Purchase</v>
          </cell>
          <cell r="F10772" t="str">
            <v>ARM</v>
          </cell>
          <cell r="I10772">
            <v>27.47</v>
          </cell>
          <cell r="J10772">
            <v>17.64</v>
          </cell>
          <cell r="K10772" t="str">
            <v>Conv</v>
          </cell>
          <cell r="L10772">
            <v>403063.42</v>
          </cell>
          <cell r="M10772" t="str">
            <v>Owner-Occupied</v>
          </cell>
          <cell r="N10772">
            <v>0</v>
          </cell>
          <cell r="O10772">
            <v>43831</v>
          </cell>
          <cell r="P10772" t="str">
            <v>Current</v>
          </cell>
        </row>
        <row r="10773">
          <cell r="B10773">
            <v>41562</v>
          </cell>
          <cell r="C10773">
            <v>39</v>
          </cell>
          <cell r="D10773" t="str">
            <v>AB</v>
          </cell>
          <cell r="E10773" t="str">
            <v>Purchase</v>
          </cell>
          <cell r="F10773" t="str">
            <v>ARM</v>
          </cell>
          <cell r="I10773">
            <v>31.89</v>
          </cell>
          <cell r="J10773">
            <v>18.63</v>
          </cell>
          <cell r="K10773" t="str">
            <v>HiRatio</v>
          </cell>
          <cell r="L10773">
            <v>287666.5</v>
          </cell>
          <cell r="M10773" t="str">
            <v>Owner-Occupied</v>
          </cell>
          <cell r="N10773">
            <v>0</v>
          </cell>
          <cell r="O10773">
            <v>43831</v>
          </cell>
          <cell r="P10773" t="str">
            <v>Current</v>
          </cell>
        </row>
        <row r="10774">
          <cell r="B10774">
            <v>42184</v>
          </cell>
          <cell r="C10774">
            <v>19</v>
          </cell>
          <cell r="D10774" t="str">
            <v>ON</v>
          </cell>
          <cell r="E10774" t="str">
            <v>Refinance External</v>
          </cell>
          <cell r="F10774" t="str">
            <v>Fixed</v>
          </cell>
          <cell r="I10774">
            <v>20.98</v>
          </cell>
          <cell r="J10774">
            <v>15.36</v>
          </cell>
          <cell r="K10774" t="str">
            <v>Conv</v>
          </cell>
          <cell r="L10774">
            <v>0</v>
          </cell>
          <cell r="M10774" t="str">
            <v>Owner-Occupied</v>
          </cell>
          <cell r="N10774">
            <v>4</v>
          </cell>
          <cell r="O10774">
            <v>42556</v>
          </cell>
          <cell r="P10774" t="str">
            <v>Current</v>
          </cell>
        </row>
        <row r="10775">
          <cell r="B10775">
            <v>41156</v>
          </cell>
          <cell r="C10775">
            <v>52</v>
          </cell>
          <cell r="D10775" t="str">
            <v>AB</v>
          </cell>
          <cell r="E10775" t="str">
            <v>Transfer</v>
          </cell>
          <cell r="F10775" t="str">
            <v>Fixed</v>
          </cell>
          <cell r="I10775">
            <v>24.42</v>
          </cell>
          <cell r="J10775">
            <v>23.78</v>
          </cell>
          <cell r="K10775" t="str">
            <v>Conv</v>
          </cell>
          <cell r="L10775">
            <v>0</v>
          </cell>
          <cell r="M10775" t="str">
            <v>Owner-Occupied</v>
          </cell>
          <cell r="N10775">
            <v>4</v>
          </cell>
          <cell r="O10775">
            <v>41613</v>
          </cell>
          <cell r="P10775" t="str">
            <v>Current</v>
          </cell>
        </row>
        <row r="10776">
          <cell r="B10776">
            <v>42200</v>
          </cell>
          <cell r="C10776">
            <v>18</v>
          </cell>
          <cell r="D10776" t="str">
            <v>ON</v>
          </cell>
          <cell r="E10776" t="str">
            <v>Purchase</v>
          </cell>
          <cell r="F10776" t="str">
            <v>ARM</v>
          </cell>
          <cell r="I10776">
            <v>19.670000000000002</v>
          </cell>
          <cell r="J10776">
            <v>3.86</v>
          </cell>
          <cell r="K10776" t="str">
            <v>Conv</v>
          </cell>
          <cell r="L10776">
            <v>332161.11</v>
          </cell>
          <cell r="M10776" t="str">
            <v>Second Home</v>
          </cell>
          <cell r="N10776">
            <v>0</v>
          </cell>
          <cell r="O10776">
            <v>43831</v>
          </cell>
          <cell r="P10776" t="str">
            <v>Current</v>
          </cell>
        </row>
        <row r="10777">
          <cell r="B10777">
            <v>41878</v>
          </cell>
          <cell r="C10777">
            <v>29</v>
          </cell>
          <cell r="D10777" t="str">
            <v>ON</v>
          </cell>
          <cell r="E10777" t="str">
            <v>Purchase</v>
          </cell>
          <cell r="F10777" t="str">
            <v>ARM</v>
          </cell>
          <cell r="I10777">
            <v>32.06</v>
          </cell>
          <cell r="J10777">
            <v>22.05</v>
          </cell>
          <cell r="K10777" t="str">
            <v>HiRatio</v>
          </cell>
          <cell r="L10777">
            <v>197987.97</v>
          </cell>
          <cell r="M10777" t="str">
            <v>Owner-Occupied</v>
          </cell>
          <cell r="N10777">
            <v>0</v>
          </cell>
          <cell r="O10777">
            <v>43831</v>
          </cell>
          <cell r="P10777" t="str">
            <v>Current</v>
          </cell>
        </row>
        <row r="10778">
          <cell r="B10778">
            <v>41044</v>
          </cell>
          <cell r="C10778">
            <v>56</v>
          </cell>
          <cell r="D10778" t="str">
            <v>AB</v>
          </cell>
          <cell r="E10778" t="str">
            <v>Purchase</v>
          </cell>
          <cell r="F10778" t="str">
            <v>Fixed</v>
          </cell>
          <cell r="I10778">
            <v>36.950000000000003</v>
          </cell>
          <cell r="J10778">
            <v>31.31</v>
          </cell>
          <cell r="K10778" t="str">
            <v>HiRatio</v>
          </cell>
          <cell r="L10778">
            <v>349209.74</v>
          </cell>
          <cell r="M10778" t="str">
            <v>Owner-Occupied</v>
          </cell>
          <cell r="N10778">
            <v>0</v>
          </cell>
          <cell r="O10778">
            <v>43831</v>
          </cell>
          <cell r="P10778" t="str">
            <v>Current</v>
          </cell>
        </row>
        <row r="10779">
          <cell r="B10779">
            <v>41120</v>
          </cell>
          <cell r="C10779">
            <v>54</v>
          </cell>
          <cell r="D10779" t="str">
            <v>AB</v>
          </cell>
          <cell r="E10779" t="str">
            <v>Purchase</v>
          </cell>
          <cell r="F10779" t="str">
            <v>Fixed</v>
          </cell>
          <cell r="I10779">
            <v>43.33</v>
          </cell>
          <cell r="J10779">
            <v>23.94</v>
          </cell>
          <cell r="K10779" t="str">
            <v>HiRatio</v>
          </cell>
          <cell r="L10779">
            <v>357338.92</v>
          </cell>
          <cell r="M10779" t="str">
            <v>Owner-Occupied</v>
          </cell>
          <cell r="N10779">
            <v>0</v>
          </cell>
          <cell r="O10779">
            <v>43831</v>
          </cell>
          <cell r="P10779" t="str">
            <v>Current</v>
          </cell>
        </row>
        <row r="10780">
          <cell r="B10780">
            <v>41131</v>
          </cell>
          <cell r="C10780">
            <v>53</v>
          </cell>
          <cell r="D10780" t="str">
            <v>AB</v>
          </cell>
          <cell r="E10780" t="str">
            <v>Purchase</v>
          </cell>
          <cell r="F10780" t="str">
            <v>Fixed</v>
          </cell>
          <cell r="I10780">
            <v>29.14</v>
          </cell>
          <cell r="J10780">
            <v>16.46</v>
          </cell>
          <cell r="K10780" t="str">
            <v>Conv</v>
          </cell>
          <cell r="L10780">
            <v>0</v>
          </cell>
          <cell r="M10780" t="str">
            <v>Rental</v>
          </cell>
          <cell r="N10780">
            <v>4</v>
          </cell>
          <cell r="O10780">
            <v>42101</v>
          </cell>
          <cell r="P10780" t="str">
            <v>Current</v>
          </cell>
        </row>
        <row r="10781">
          <cell r="B10781">
            <v>41774</v>
          </cell>
          <cell r="C10781">
            <v>32</v>
          </cell>
          <cell r="D10781" t="str">
            <v>ON</v>
          </cell>
          <cell r="E10781" t="str">
            <v>Purchase</v>
          </cell>
          <cell r="F10781" t="str">
            <v>ARM</v>
          </cell>
          <cell r="I10781">
            <v>27.27</v>
          </cell>
          <cell r="J10781">
            <v>25.65</v>
          </cell>
          <cell r="K10781" t="str">
            <v>Conv</v>
          </cell>
          <cell r="L10781">
            <v>340195.13</v>
          </cell>
          <cell r="M10781" t="str">
            <v>Owner-Occupied</v>
          </cell>
          <cell r="N10781">
            <v>0</v>
          </cell>
          <cell r="O10781">
            <v>43831</v>
          </cell>
          <cell r="P10781" t="str">
            <v>Current</v>
          </cell>
        </row>
        <row r="10782">
          <cell r="B10782">
            <v>42242</v>
          </cell>
          <cell r="C10782">
            <v>17</v>
          </cell>
          <cell r="D10782" t="str">
            <v>ON</v>
          </cell>
          <cell r="E10782" t="str">
            <v>Refinance External</v>
          </cell>
          <cell r="F10782" t="str">
            <v>ARM</v>
          </cell>
          <cell r="I10782">
            <v>28.8</v>
          </cell>
          <cell r="J10782">
            <v>28.8</v>
          </cell>
          <cell r="K10782" t="str">
            <v>Conv</v>
          </cell>
          <cell r="L10782">
            <v>311725.81</v>
          </cell>
          <cell r="M10782" t="str">
            <v>Owner-Occupied</v>
          </cell>
          <cell r="N10782">
            <v>0</v>
          </cell>
          <cell r="O10782">
            <v>43831</v>
          </cell>
          <cell r="P10782" t="str">
            <v>Current</v>
          </cell>
        </row>
        <row r="10783">
          <cell r="B10783">
            <v>41120</v>
          </cell>
          <cell r="C10783">
            <v>54</v>
          </cell>
          <cell r="D10783" t="str">
            <v>ON</v>
          </cell>
          <cell r="E10783" t="str">
            <v>Purchase</v>
          </cell>
          <cell r="F10783" t="str">
            <v>Fixed</v>
          </cell>
          <cell r="I10783">
            <v>42.6</v>
          </cell>
          <cell r="J10783">
            <v>35.25</v>
          </cell>
          <cell r="K10783" t="str">
            <v>Conv</v>
          </cell>
          <cell r="L10783">
            <v>0</v>
          </cell>
          <cell r="M10783" t="str">
            <v>Owner-Occupied</v>
          </cell>
          <cell r="N10783">
            <v>4</v>
          </cell>
          <cell r="O10783">
            <v>41914</v>
          </cell>
          <cell r="P10783" t="str">
            <v>Current</v>
          </cell>
        </row>
        <row r="10784">
          <cell r="B10784">
            <v>41684</v>
          </cell>
          <cell r="C10784">
            <v>35</v>
          </cell>
          <cell r="D10784" t="str">
            <v>AB</v>
          </cell>
          <cell r="E10784" t="str">
            <v>Purchase</v>
          </cell>
          <cell r="F10784" t="str">
            <v>Fixed</v>
          </cell>
          <cell r="I10784">
            <v>40.020000000000003</v>
          </cell>
          <cell r="J10784">
            <v>35.89</v>
          </cell>
          <cell r="K10784" t="str">
            <v>HiRatio</v>
          </cell>
          <cell r="L10784">
            <v>332933.64</v>
          </cell>
          <cell r="M10784" t="str">
            <v>Owner-Occupied</v>
          </cell>
          <cell r="N10784">
            <v>0</v>
          </cell>
          <cell r="O10784">
            <v>43831</v>
          </cell>
          <cell r="P10784" t="str">
            <v>Current</v>
          </cell>
        </row>
        <row r="10785">
          <cell r="B10785">
            <v>42195</v>
          </cell>
          <cell r="C10785">
            <v>18</v>
          </cell>
          <cell r="D10785" t="str">
            <v>ON</v>
          </cell>
          <cell r="E10785" t="str">
            <v>Purchase</v>
          </cell>
          <cell r="F10785" t="str">
            <v>Fixed</v>
          </cell>
          <cell r="I10785">
            <v>37.479999999999997</v>
          </cell>
          <cell r="J10785">
            <v>21.37</v>
          </cell>
          <cell r="K10785" t="str">
            <v>HiRatio</v>
          </cell>
          <cell r="L10785">
            <v>234777.31</v>
          </cell>
          <cell r="M10785" t="str">
            <v>Owner-Occupied</v>
          </cell>
          <cell r="N10785">
            <v>0</v>
          </cell>
          <cell r="O10785">
            <v>43831</v>
          </cell>
          <cell r="P10785" t="str">
            <v>Current</v>
          </cell>
        </row>
        <row r="10786">
          <cell r="B10786">
            <v>42087</v>
          </cell>
          <cell r="C10786">
            <v>22</v>
          </cell>
          <cell r="D10786" t="str">
            <v>ON</v>
          </cell>
          <cell r="E10786" t="str">
            <v>Transfer</v>
          </cell>
          <cell r="F10786" t="str">
            <v>Fixed</v>
          </cell>
          <cell r="I10786">
            <v>30.21</v>
          </cell>
          <cell r="J10786">
            <v>18.440000000000001</v>
          </cell>
          <cell r="K10786" t="str">
            <v>Conv</v>
          </cell>
          <cell r="L10786">
            <v>93158.49</v>
          </cell>
          <cell r="M10786" t="str">
            <v>Owner-Occupied</v>
          </cell>
          <cell r="N10786">
            <v>0</v>
          </cell>
          <cell r="O10786">
            <v>43831</v>
          </cell>
          <cell r="P10786" t="str">
            <v>Current</v>
          </cell>
        </row>
        <row r="10787">
          <cell r="B10787">
            <v>41880</v>
          </cell>
          <cell r="C10787">
            <v>29</v>
          </cell>
          <cell r="D10787" t="str">
            <v>BC</v>
          </cell>
          <cell r="E10787" t="str">
            <v>Purchase</v>
          </cell>
          <cell r="F10787" t="str">
            <v>ARM</v>
          </cell>
          <cell r="I10787">
            <v>24.41</v>
          </cell>
          <cell r="J10787">
            <v>3.41</v>
          </cell>
          <cell r="K10787" t="str">
            <v>Conv</v>
          </cell>
          <cell r="L10787">
            <v>205206.05</v>
          </cell>
          <cell r="M10787" t="str">
            <v>Rental</v>
          </cell>
          <cell r="N10787">
            <v>0</v>
          </cell>
          <cell r="O10787">
            <v>43831</v>
          </cell>
          <cell r="P10787" t="str">
            <v>Current</v>
          </cell>
        </row>
        <row r="10788">
          <cell r="B10788">
            <v>41835</v>
          </cell>
          <cell r="C10788">
            <v>30</v>
          </cell>
          <cell r="D10788" t="str">
            <v>BC</v>
          </cell>
          <cell r="E10788" t="str">
            <v>Purchase</v>
          </cell>
          <cell r="F10788" t="str">
            <v>Fixed</v>
          </cell>
          <cell r="I10788">
            <v>36.51</v>
          </cell>
          <cell r="J10788">
            <v>21.55</v>
          </cell>
          <cell r="K10788" t="str">
            <v>HiRatio</v>
          </cell>
          <cell r="L10788">
            <v>308588.62</v>
          </cell>
          <cell r="M10788" t="str">
            <v>Owner-Occupied</v>
          </cell>
          <cell r="N10788">
            <v>0</v>
          </cell>
          <cell r="O10788">
            <v>43831</v>
          </cell>
          <cell r="P10788" t="str">
            <v>Current</v>
          </cell>
        </row>
        <row r="10789">
          <cell r="B10789">
            <v>41698</v>
          </cell>
          <cell r="C10789">
            <v>35</v>
          </cell>
          <cell r="D10789" t="str">
            <v>ON</v>
          </cell>
          <cell r="E10789" t="str">
            <v>Purchase</v>
          </cell>
          <cell r="F10789" t="str">
            <v>ARM</v>
          </cell>
          <cell r="I10789">
            <v>37.549999999999997</v>
          </cell>
          <cell r="J10789">
            <v>23.34</v>
          </cell>
          <cell r="K10789" t="str">
            <v>HiRatio</v>
          </cell>
          <cell r="L10789">
            <v>195280.08</v>
          </cell>
          <cell r="M10789" t="str">
            <v>Owner-Occupied</v>
          </cell>
          <cell r="N10789">
            <v>0</v>
          </cell>
          <cell r="O10789">
            <v>43831</v>
          </cell>
          <cell r="P10789" t="str">
            <v>Current</v>
          </cell>
        </row>
        <row r="10790">
          <cell r="B10790">
            <v>42404</v>
          </cell>
          <cell r="C10790">
            <v>11</v>
          </cell>
          <cell r="D10790" t="str">
            <v>ON</v>
          </cell>
          <cell r="E10790" t="str">
            <v>Purchase</v>
          </cell>
          <cell r="F10790" t="str">
            <v>Fixed</v>
          </cell>
          <cell r="I10790">
            <v>23.86</v>
          </cell>
          <cell r="J10790">
            <v>20.85</v>
          </cell>
          <cell r="K10790" t="str">
            <v>Conv</v>
          </cell>
          <cell r="L10790">
            <v>274613.86</v>
          </cell>
          <cell r="M10790" t="str">
            <v>Owner-Occupied</v>
          </cell>
          <cell r="N10790">
            <v>0</v>
          </cell>
          <cell r="O10790">
            <v>43831</v>
          </cell>
          <cell r="P10790" t="str">
            <v>Current</v>
          </cell>
        </row>
        <row r="10791">
          <cell r="B10791">
            <v>42054</v>
          </cell>
          <cell r="C10791">
            <v>23</v>
          </cell>
          <cell r="D10791" t="str">
            <v>BC</v>
          </cell>
          <cell r="E10791" t="str">
            <v>Purchase</v>
          </cell>
          <cell r="F10791" t="str">
            <v>Fixed</v>
          </cell>
          <cell r="I10791">
            <v>43.7</v>
          </cell>
          <cell r="J10791">
            <v>33.659999999999997</v>
          </cell>
          <cell r="K10791" t="str">
            <v>HiRatio</v>
          </cell>
          <cell r="L10791">
            <v>0</v>
          </cell>
          <cell r="M10791" t="str">
            <v>Owner-Occupied</v>
          </cell>
          <cell r="N10791">
            <v>4</v>
          </cell>
          <cell r="O10791">
            <v>42585</v>
          </cell>
          <cell r="P10791" t="str">
            <v>Current</v>
          </cell>
        </row>
        <row r="10792">
          <cell r="B10792">
            <v>42216</v>
          </cell>
          <cell r="C10792">
            <v>18</v>
          </cell>
          <cell r="D10792" t="str">
            <v>SK</v>
          </cell>
          <cell r="E10792" t="str">
            <v>Purchase</v>
          </cell>
          <cell r="F10792" t="str">
            <v>Fixed</v>
          </cell>
          <cell r="I10792">
            <v>39.39</v>
          </cell>
          <cell r="J10792">
            <v>21.87</v>
          </cell>
          <cell r="K10792" t="str">
            <v>HiRatio</v>
          </cell>
          <cell r="L10792">
            <v>254253.35</v>
          </cell>
          <cell r="M10792" t="str">
            <v>Owner-Occupied</v>
          </cell>
          <cell r="N10792">
            <v>0</v>
          </cell>
          <cell r="O10792">
            <v>43831</v>
          </cell>
          <cell r="P10792" t="str">
            <v>Current</v>
          </cell>
        </row>
        <row r="10793">
          <cell r="B10793">
            <v>42046</v>
          </cell>
          <cell r="C10793">
            <v>23</v>
          </cell>
          <cell r="D10793" t="str">
            <v>ON</v>
          </cell>
          <cell r="E10793" t="str">
            <v>Purchase</v>
          </cell>
          <cell r="F10793" t="str">
            <v>Fixed</v>
          </cell>
          <cell r="I10793">
            <v>33.35</v>
          </cell>
          <cell r="J10793">
            <v>14.14</v>
          </cell>
          <cell r="K10793" t="str">
            <v>Conv</v>
          </cell>
          <cell r="L10793">
            <v>196630.63</v>
          </cell>
          <cell r="M10793" t="str">
            <v>Owner-Occupied</v>
          </cell>
          <cell r="N10793">
            <v>0</v>
          </cell>
          <cell r="O10793">
            <v>43831</v>
          </cell>
          <cell r="P10793" t="str">
            <v>Current</v>
          </cell>
        </row>
        <row r="10794">
          <cell r="B10794">
            <v>41985</v>
          </cell>
          <cell r="C10794">
            <v>25</v>
          </cell>
          <cell r="D10794" t="str">
            <v>BC</v>
          </cell>
          <cell r="E10794" t="str">
            <v>Purchase</v>
          </cell>
          <cell r="F10794" t="str">
            <v>Fixed</v>
          </cell>
          <cell r="I10794">
            <v>40.43</v>
          </cell>
          <cell r="J10794">
            <v>33.54</v>
          </cell>
          <cell r="K10794" t="str">
            <v>HiRatio</v>
          </cell>
          <cell r="L10794">
            <v>233167.41</v>
          </cell>
          <cell r="M10794" t="str">
            <v>Owner-Occupied</v>
          </cell>
          <cell r="N10794">
            <v>0</v>
          </cell>
          <cell r="O10794">
            <v>43831</v>
          </cell>
          <cell r="P10794" t="str">
            <v>Current</v>
          </cell>
        </row>
        <row r="10795">
          <cell r="B10795">
            <v>41725</v>
          </cell>
          <cell r="C10795">
            <v>34</v>
          </cell>
          <cell r="D10795" t="str">
            <v>AB</v>
          </cell>
          <cell r="E10795" t="str">
            <v>Purchase</v>
          </cell>
          <cell r="F10795" t="str">
            <v>Fixed</v>
          </cell>
          <cell r="I10795">
            <v>40.729999999999997</v>
          </cell>
          <cell r="J10795">
            <v>32.630000000000003</v>
          </cell>
          <cell r="K10795" t="str">
            <v>HiRatio</v>
          </cell>
          <cell r="L10795">
            <v>353510.5</v>
          </cell>
          <cell r="M10795" t="str">
            <v>Owner-Occupied</v>
          </cell>
          <cell r="N10795">
            <v>0</v>
          </cell>
          <cell r="O10795">
            <v>43831</v>
          </cell>
          <cell r="P10795" t="str">
            <v>Current</v>
          </cell>
        </row>
        <row r="10796">
          <cell r="B10796">
            <v>41124</v>
          </cell>
          <cell r="C10796">
            <v>53</v>
          </cell>
          <cell r="D10796" t="str">
            <v>BC</v>
          </cell>
          <cell r="E10796" t="str">
            <v>Refinance External</v>
          </cell>
          <cell r="F10796" t="str">
            <v>Fixed</v>
          </cell>
          <cell r="I10796">
            <v>37.5</v>
          </cell>
          <cell r="J10796">
            <v>25.5</v>
          </cell>
          <cell r="K10796" t="str">
            <v>HiRatio</v>
          </cell>
          <cell r="L10796">
            <v>496634.32</v>
          </cell>
          <cell r="M10796" t="str">
            <v>Owner-Occupied</v>
          </cell>
          <cell r="N10796">
            <v>0</v>
          </cell>
          <cell r="O10796">
            <v>43831</v>
          </cell>
          <cell r="P10796" t="str">
            <v>Current</v>
          </cell>
        </row>
        <row r="10797">
          <cell r="B10797">
            <v>42145</v>
          </cell>
          <cell r="C10797">
            <v>20</v>
          </cell>
          <cell r="D10797" t="str">
            <v>ON</v>
          </cell>
          <cell r="E10797" t="str">
            <v>Refinance External</v>
          </cell>
          <cell r="F10797" t="str">
            <v>Fixed</v>
          </cell>
          <cell r="I10797">
            <v>25</v>
          </cell>
          <cell r="J10797">
            <v>18.75</v>
          </cell>
          <cell r="K10797" t="str">
            <v>Conv</v>
          </cell>
          <cell r="L10797">
            <v>285474.55</v>
          </cell>
          <cell r="M10797" t="str">
            <v>Owner-Occupied</v>
          </cell>
          <cell r="N10797">
            <v>0</v>
          </cell>
          <cell r="O10797">
            <v>43831</v>
          </cell>
          <cell r="P10797" t="str">
            <v>Current</v>
          </cell>
        </row>
        <row r="10798">
          <cell r="B10798">
            <v>42160</v>
          </cell>
          <cell r="C10798">
            <v>19</v>
          </cell>
          <cell r="D10798" t="str">
            <v>ON</v>
          </cell>
          <cell r="E10798" t="str">
            <v>Refinance External</v>
          </cell>
          <cell r="F10798" t="str">
            <v>ARM</v>
          </cell>
          <cell r="I10798">
            <v>21.23</v>
          </cell>
          <cell r="J10798">
            <v>21.23</v>
          </cell>
          <cell r="K10798" t="str">
            <v>Conv</v>
          </cell>
          <cell r="L10798">
            <v>0</v>
          </cell>
          <cell r="M10798" t="str">
            <v>Owner-Occupied</v>
          </cell>
          <cell r="N10798">
            <v>4</v>
          </cell>
          <cell r="O10798">
            <v>42549</v>
          </cell>
          <cell r="P10798" t="str">
            <v>Current</v>
          </cell>
        </row>
        <row r="10799">
          <cell r="B10799">
            <v>41457</v>
          </cell>
          <cell r="C10799">
            <v>42</v>
          </cell>
          <cell r="D10799" t="str">
            <v>ON</v>
          </cell>
          <cell r="E10799" t="str">
            <v>Refinance External</v>
          </cell>
          <cell r="F10799" t="str">
            <v>Fixed</v>
          </cell>
          <cell r="I10799">
            <v>38.630000000000003</v>
          </cell>
          <cell r="J10799">
            <v>13.94</v>
          </cell>
          <cell r="K10799" t="str">
            <v>Conv</v>
          </cell>
          <cell r="L10799">
            <v>298627.44</v>
          </cell>
          <cell r="M10799" t="str">
            <v>Owner-Occupied</v>
          </cell>
          <cell r="N10799">
            <v>0</v>
          </cell>
          <cell r="O10799">
            <v>43831</v>
          </cell>
          <cell r="P10799" t="str">
            <v>Current</v>
          </cell>
        </row>
        <row r="10800">
          <cell r="B10800">
            <v>42146</v>
          </cell>
          <cell r="C10800">
            <v>20</v>
          </cell>
          <cell r="D10800" t="str">
            <v>BC</v>
          </cell>
          <cell r="E10800" t="str">
            <v>Refinance External</v>
          </cell>
          <cell r="F10800" t="str">
            <v>ARM</v>
          </cell>
          <cell r="I10800">
            <v>23.19</v>
          </cell>
          <cell r="J10800">
            <v>19.54</v>
          </cell>
          <cell r="K10800" t="str">
            <v>Conv</v>
          </cell>
          <cell r="L10800">
            <v>435400.92</v>
          </cell>
          <cell r="M10800" t="str">
            <v>Owner-Occupied</v>
          </cell>
          <cell r="N10800">
            <v>0</v>
          </cell>
          <cell r="O10800">
            <v>43831</v>
          </cell>
          <cell r="P10800" t="str">
            <v>Current</v>
          </cell>
        </row>
        <row r="10801">
          <cell r="B10801">
            <v>42107</v>
          </cell>
          <cell r="C10801">
            <v>21</v>
          </cell>
          <cell r="D10801" t="str">
            <v>ON</v>
          </cell>
          <cell r="E10801" t="str">
            <v>Refinance External</v>
          </cell>
          <cell r="F10801" t="str">
            <v>ARM</v>
          </cell>
          <cell r="I10801">
            <v>31.81</v>
          </cell>
          <cell r="J10801">
            <v>26.97</v>
          </cell>
          <cell r="K10801" t="str">
            <v>Conv</v>
          </cell>
          <cell r="L10801">
            <v>427921.52</v>
          </cell>
          <cell r="M10801" t="str">
            <v>Owner-Occupied</v>
          </cell>
          <cell r="N10801">
            <v>0</v>
          </cell>
          <cell r="O10801">
            <v>43831</v>
          </cell>
          <cell r="P10801" t="str">
            <v>Current</v>
          </cell>
        </row>
        <row r="10802">
          <cell r="B10802">
            <v>41943</v>
          </cell>
          <cell r="C10802">
            <v>27</v>
          </cell>
          <cell r="D10802" t="str">
            <v>ON</v>
          </cell>
          <cell r="E10802" t="str">
            <v>Purchase</v>
          </cell>
          <cell r="F10802" t="str">
            <v>ARM</v>
          </cell>
          <cell r="I10802">
            <v>35.869999999999997</v>
          </cell>
          <cell r="J10802">
            <v>25.05</v>
          </cell>
          <cell r="K10802" t="str">
            <v>HiRatio</v>
          </cell>
          <cell r="L10802">
            <v>0</v>
          </cell>
          <cell r="M10802" t="str">
            <v>Owner-Occupied</v>
          </cell>
          <cell r="N10802">
            <v>4</v>
          </cell>
          <cell r="O10802">
            <v>42692</v>
          </cell>
          <cell r="P10802" t="str">
            <v>Current</v>
          </cell>
        </row>
        <row r="10803">
          <cell r="B10803">
            <v>41452</v>
          </cell>
          <cell r="C10803">
            <v>43</v>
          </cell>
          <cell r="D10803" t="str">
            <v>NB</v>
          </cell>
          <cell r="E10803" t="str">
            <v>Purchase</v>
          </cell>
          <cell r="F10803" t="str">
            <v>Fixed</v>
          </cell>
          <cell r="I10803">
            <v>39.18</v>
          </cell>
          <cell r="J10803">
            <v>8.81</v>
          </cell>
          <cell r="K10803" t="str">
            <v>HiRatio</v>
          </cell>
          <cell r="L10803">
            <v>76632.63</v>
          </cell>
          <cell r="M10803" t="str">
            <v>Owner-Occupied</v>
          </cell>
          <cell r="N10803">
            <v>0</v>
          </cell>
          <cell r="O10803">
            <v>43831</v>
          </cell>
          <cell r="P10803" t="str">
            <v>Current</v>
          </cell>
        </row>
        <row r="10804">
          <cell r="B10804">
            <v>42657</v>
          </cell>
          <cell r="C10804">
            <v>3</v>
          </cell>
          <cell r="D10804" t="str">
            <v>ON</v>
          </cell>
          <cell r="E10804" t="str">
            <v>Purchase</v>
          </cell>
          <cell r="F10804" t="str">
            <v>Fixed</v>
          </cell>
          <cell r="I10804">
            <v>35.04</v>
          </cell>
          <cell r="J10804">
            <v>21.48</v>
          </cell>
          <cell r="K10804" t="str">
            <v>HiRatio</v>
          </cell>
          <cell r="L10804">
            <v>123102.75</v>
          </cell>
          <cell r="M10804" t="str">
            <v>Owner-Occupied</v>
          </cell>
          <cell r="N10804">
            <v>0</v>
          </cell>
          <cell r="O10804">
            <v>43831</v>
          </cell>
          <cell r="P10804" t="str">
            <v>Current</v>
          </cell>
        </row>
        <row r="10805">
          <cell r="B10805">
            <v>42338</v>
          </cell>
          <cell r="C10805">
            <v>14</v>
          </cell>
          <cell r="D10805" t="str">
            <v>ON</v>
          </cell>
          <cell r="E10805" t="str">
            <v>Refinance External</v>
          </cell>
          <cell r="F10805" t="str">
            <v>ARM</v>
          </cell>
          <cell r="I10805">
            <v>27.85</v>
          </cell>
          <cell r="J10805">
            <v>23.64</v>
          </cell>
          <cell r="K10805" t="str">
            <v>Conv</v>
          </cell>
          <cell r="L10805">
            <v>353691.05</v>
          </cell>
          <cell r="M10805" t="str">
            <v>Owner-Occupied</v>
          </cell>
          <cell r="N10805">
            <v>0</v>
          </cell>
          <cell r="O10805">
            <v>43831</v>
          </cell>
          <cell r="P10805" t="str">
            <v>Current</v>
          </cell>
        </row>
        <row r="10806">
          <cell r="B10806">
            <v>42353</v>
          </cell>
          <cell r="C10806">
            <v>13</v>
          </cell>
          <cell r="D10806" t="str">
            <v>ON</v>
          </cell>
          <cell r="E10806" t="str">
            <v>Purchase</v>
          </cell>
          <cell r="F10806" t="str">
            <v>Fixed</v>
          </cell>
          <cell r="I10806">
            <v>41.37</v>
          </cell>
          <cell r="J10806">
            <v>13.16</v>
          </cell>
          <cell r="K10806" t="str">
            <v>Conv</v>
          </cell>
          <cell r="L10806">
            <v>150449.91</v>
          </cell>
          <cell r="M10806" t="str">
            <v>Owner-Occupied</v>
          </cell>
          <cell r="N10806">
            <v>0</v>
          </cell>
          <cell r="O10806">
            <v>43831</v>
          </cell>
          <cell r="P10806" t="str">
            <v>Current</v>
          </cell>
        </row>
        <row r="10807">
          <cell r="B10807">
            <v>41121</v>
          </cell>
          <cell r="C10807">
            <v>54</v>
          </cell>
          <cell r="D10807" t="str">
            <v>AB</v>
          </cell>
          <cell r="E10807" t="str">
            <v>Purchase</v>
          </cell>
          <cell r="F10807" t="str">
            <v>Fixed</v>
          </cell>
          <cell r="I10807">
            <v>33.75</v>
          </cell>
          <cell r="J10807">
            <v>19.02</v>
          </cell>
          <cell r="K10807" t="str">
            <v>HiRatio</v>
          </cell>
          <cell r="L10807">
            <v>0</v>
          </cell>
          <cell r="M10807" t="str">
            <v>Owner-Occupied</v>
          </cell>
          <cell r="N10807">
            <v>4</v>
          </cell>
          <cell r="O10807">
            <v>42220</v>
          </cell>
          <cell r="P10807" t="str">
            <v>Current</v>
          </cell>
        </row>
        <row r="10808">
          <cell r="B10808">
            <v>42401</v>
          </cell>
          <cell r="C10808">
            <v>11</v>
          </cell>
          <cell r="D10808" t="str">
            <v>ON</v>
          </cell>
          <cell r="E10808" t="str">
            <v>Purchase</v>
          </cell>
          <cell r="F10808" t="str">
            <v>ARM</v>
          </cell>
          <cell r="I10808">
            <v>25.14</v>
          </cell>
          <cell r="J10808">
            <v>23.78</v>
          </cell>
          <cell r="K10808" t="str">
            <v>HiRatio</v>
          </cell>
          <cell r="L10808">
            <v>430406.14</v>
          </cell>
          <cell r="M10808" t="str">
            <v>Owner-Occupied</v>
          </cell>
          <cell r="N10808">
            <v>0</v>
          </cell>
          <cell r="O10808">
            <v>43831</v>
          </cell>
          <cell r="P10808" t="str">
            <v>Current</v>
          </cell>
        </row>
        <row r="10809">
          <cell r="B10809">
            <v>42597</v>
          </cell>
          <cell r="C10809">
            <v>5</v>
          </cell>
          <cell r="D10809" t="str">
            <v>ON</v>
          </cell>
          <cell r="E10809" t="str">
            <v>Purchase</v>
          </cell>
          <cell r="F10809" t="str">
            <v>Fixed</v>
          </cell>
          <cell r="I10809">
            <v>36.97</v>
          </cell>
          <cell r="J10809">
            <v>36.46</v>
          </cell>
          <cell r="K10809" t="str">
            <v>HiRatio</v>
          </cell>
          <cell r="L10809">
            <v>316820.93</v>
          </cell>
          <cell r="M10809" t="str">
            <v>Owner-Occupied</v>
          </cell>
          <cell r="N10809">
            <v>0</v>
          </cell>
          <cell r="O10809">
            <v>43831</v>
          </cell>
          <cell r="P10809" t="str">
            <v>Current</v>
          </cell>
        </row>
        <row r="10810">
          <cell r="B10810">
            <v>42185</v>
          </cell>
          <cell r="C10810">
            <v>19</v>
          </cell>
          <cell r="D10810" t="str">
            <v>ON</v>
          </cell>
          <cell r="E10810" t="str">
            <v>Purchase</v>
          </cell>
          <cell r="F10810" t="str">
            <v>ARM</v>
          </cell>
          <cell r="I10810">
            <v>33.130000000000003</v>
          </cell>
          <cell r="J10810">
            <v>28.27</v>
          </cell>
          <cell r="K10810" t="str">
            <v>Conv</v>
          </cell>
          <cell r="L10810">
            <v>261464.58</v>
          </cell>
          <cell r="M10810" t="str">
            <v>Owner-Occupied</v>
          </cell>
          <cell r="N10810">
            <v>0</v>
          </cell>
          <cell r="O10810">
            <v>43831</v>
          </cell>
          <cell r="P10810" t="str">
            <v>Current</v>
          </cell>
        </row>
        <row r="10811">
          <cell r="B10811">
            <v>42216</v>
          </cell>
          <cell r="C10811">
            <v>18</v>
          </cell>
          <cell r="D10811" t="str">
            <v>ON</v>
          </cell>
          <cell r="E10811" t="str">
            <v>Purchase</v>
          </cell>
          <cell r="F10811" t="str">
            <v>Fixed</v>
          </cell>
          <cell r="I10811">
            <v>43.14</v>
          </cell>
          <cell r="J10811">
            <v>34.17</v>
          </cell>
          <cell r="K10811" t="str">
            <v>HiRatio</v>
          </cell>
          <cell r="L10811">
            <v>443111.86</v>
          </cell>
          <cell r="M10811" t="str">
            <v>Owner-Occupied</v>
          </cell>
          <cell r="N10811">
            <v>0</v>
          </cell>
          <cell r="O10811">
            <v>43831</v>
          </cell>
          <cell r="P10811" t="str">
            <v>Current</v>
          </cell>
        </row>
        <row r="10812">
          <cell r="B10812">
            <v>42446</v>
          </cell>
          <cell r="C10812">
            <v>10</v>
          </cell>
          <cell r="D10812" t="str">
            <v>ON</v>
          </cell>
          <cell r="E10812" t="str">
            <v>Purchase</v>
          </cell>
          <cell r="F10812" t="str">
            <v>ARM</v>
          </cell>
          <cell r="I10812">
            <v>36.6</v>
          </cell>
          <cell r="J10812">
            <v>29.62</v>
          </cell>
          <cell r="K10812" t="str">
            <v>Conv</v>
          </cell>
          <cell r="L10812">
            <v>293004.05</v>
          </cell>
          <cell r="M10812" t="str">
            <v>Owner-Occupied</v>
          </cell>
          <cell r="N10812">
            <v>0</v>
          </cell>
          <cell r="O10812">
            <v>43831</v>
          </cell>
          <cell r="P10812" t="str">
            <v>Current</v>
          </cell>
        </row>
        <row r="10813">
          <cell r="B10813">
            <v>42199</v>
          </cell>
          <cell r="C10813">
            <v>18</v>
          </cell>
          <cell r="D10813" t="str">
            <v>ON</v>
          </cell>
          <cell r="E10813" t="str">
            <v>Purchase</v>
          </cell>
          <cell r="F10813" t="str">
            <v>Fixed</v>
          </cell>
          <cell r="I10813">
            <v>35.200000000000003</v>
          </cell>
          <cell r="J10813">
            <v>34.22</v>
          </cell>
          <cell r="K10813" t="str">
            <v>HiRatio</v>
          </cell>
          <cell r="L10813">
            <v>172599.55</v>
          </cell>
          <cell r="M10813" t="str">
            <v>Owner-Occupied</v>
          </cell>
          <cell r="N10813">
            <v>0</v>
          </cell>
          <cell r="O10813">
            <v>43831</v>
          </cell>
          <cell r="P10813" t="str">
            <v>Current</v>
          </cell>
        </row>
        <row r="10814">
          <cell r="B10814">
            <v>41865</v>
          </cell>
          <cell r="C10814">
            <v>29</v>
          </cell>
          <cell r="D10814" t="str">
            <v>NB</v>
          </cell>
          <cell r="E10814" t="str">
            <v>Refinance External</v>
          </cell>
          <cell r="F10814" t="str">
            <v>Fixed</v>
          </cell>
          <cell r="I10814">
            <v>37.81</v>
          </cell>
          <cell r="J10814">
            <v>18.86</v>
          </cell>
          <cell r="K10814" t="str">
            <v>Conv</v>
          </cell>
          <cell r="L10814">
            <v>112077.37</v>
          </cell>
          <cell r="M10814" t="str">
            <v>Owner-Occupied</v>
          </cell>
          <cell r="N10814">
            <v>0</v>
          </cell>
          <cell r="O10814">
            <v>43831</v>
          </cell>
          <cell r="P10814" t="str">
            <v>Current</v>
          </cell>
        </row>
        <row r="10815">
          <cell r="B10815">
            <v>42095</v>
          </cell>
          <cell r="C10815">
            <v>21</v>
          </cell>
          <cell r="D10815" t="str">
            <v>ON</v>
          </cell>
          <cell r="E10815" t="str">
            <v>Purchase</v>
          </cell>
          <cell r="F10815" t="str">
            <v>ARM</v>
          </cell>
          <cell r="I10815">
            <v>20.73</v>
          </cell>
          <cell r="J10815">
            <v>20.56</v>
          </cell>
          <cell r="K10815" t="str">
            <v>Conv</v>
          </cell>
          <cell r="L10815">
            <v>252744.22</v>
          </cell>
          <cell r="M10815" t="str">
            <v>Owner-Occupied</v>
          </cell>
          <cell r="N10815">
            <v>0</v>
          </cell>
          <cell r="O10815">
            <v>43831</v>
          </cell>
          <cell r="P10815" t="str">
            <v>Current</v>
          </cell>
        </row>
        <row r="10816">
          <cell r="B10816">
            <v>41677</v>
          </cell>
          <cell r="C10816">
            <v>35</v>
          </cell>
          <cell r="D10816" t="str">
            <v>ON</v>
          </cell>
          <cell r="E10816" t="str">
            <v>Purchase</v>
          </cell>
          <cell r="F10816" t="str">
            <v>Fixed</v>
          </cell>
          <cell r="I10816">
            <v>38.32</v>
          </cell>
          <cell r="J10816">
            <v>36.479999999999997</v>
          </cell>
          <cell r="K10816" t="str">
            <v>HiRatio</v>
          </cell>
          <cell r="L10816">
            <v>171055.96</v>
          </cell>
          <cell r="M10816" t="str">
            <v>Owner-Occupied</v>
          </cell>
          <cell r="N10816">
            <v>0</v>
          </cell>
          <cell r="O10816">
            <v>43831</v>
          </cell>
          <cell r="P10816" t="str">
            <v>Current</v>
          </cell>
        </row>
        <row r="10817">
          <cell r="B10817">
            <v>41873</v>
          </cell>
          <cell r="C10817">
            <v>29</v>
          </cell>
          <cell r="D10817" t="str">
            <v>ON</v>
          </cell>
          <cell r="E10817" t="str">
            <v>Purchase</v>
          </cell>
          <cell r="F10817" t="str">
            <v>ARM</v>
          </cell>
          <cell r="I10817">
            <v>36</v>
          </cell>
          <cell r="J10817">
            <v>18.18</v>
          </cell>
          <cell r="K10817" t="str">
            <v>HiRatio</v>
          </cell>
          <cell r="L10817">
            <v>351863.21</v>
          </cell>
          <cell r="M10817" t="str">
            <v>Owner-Occupied</v>
          </cell>
          <cell r="N10817">
            <v>0</v>
          </cell>
          <cell r="O10817">
            <v>43831</v>
          </cell>
          <cell r="P10817" t="str">
            <v>Current</v>
          </cell>
        </row>
        <row r="10818">
          <cell r="B10818">
            <v>42338</v>
          </cell>
          <cell r="C10818">
            <v>14</v>
          </cell>
          <cell r="D10818" t="str">
            <v>AB</v>
          </cell>
          <cell r="E10818" t="str">
            <v>Refinance External</v>
          </cell>
          <cell r="F10818" t="str">
            <v>Fixed</v>
          </cell>
          <cell r="I10818">
            <v>22.74</v>
          </cell>
          <cell r="J10818">
            <v>22.6</v>
          </cell>
          <cell r="K10818" t="str">
            <v>Conv</v>
          </cell>
          <cell r="L10818">
            <v>180005.12</v>
          </cell>
          <cell r="M10818" t="str">
            <v>Owner-Occupied</v>
          </cell>
          <cell r="N10818">
            <v>0</v>
          </cell>
          <cell r="O10818">
            <v>43831</v>
          </cell>
          <cell r="P10818" t="str">
            <v>Current</v>
          </cell>
        </row>
        <row r="10819">
          <cell r="B10819">
            <v>41508</v>
          </cell>
          <cell r="C10819">
            <v>41</v>
          </cell>
          <cell r="D10819" t="str">
            <v>ON</v>
          </cell>
          <cell r="E10819" t="str">
            <v>Purchase</v>
          </cell>
          <cell r="F10819" t="str">
            <v>ARM</v>
          </cell>
          <cell r="I10819">
            <v>25.89</v>
          </cell>
          <cell r="J10819">
            <v>20.18</v>
          </cell>
          <cell r="K10819" t="str">
            <v>HiRatio</v>
          </cell>
          <cell r="L10819">
            <v>132256.31</v>
          </cell>
          <cell r="M10819" t="str">
            <v>Owner-Occupied</v>
          </cell>
          <cell r="N10819">
            <v>0</v>
          </cell>
          <cell r="O10819">
            <v>43831</v>
          </cell>
          <cell r="P10819" t="str">
            <v>Current</v>
          </cell>
        </row>
        <row r="10820">
          <cell r="B10820">
            <v>41996</v>
          </cell>
          <cell r="C10820">
            <v>25</v>
          </cell>
          <cell r="D10820" t="str">
            <v>NL</v>
          </cell>
          <cell r="E10820" t="str">
            <v>Refinance External</v>
          </cell>
          <cell r="F10820" t="str">
            <v>Fixed</v>
          </cell>
          <cell r="I10820">
            <v>34.79</v>
          </cell>
          <cell r="J10820">
            <v>20.66</v>
          </cell>
          <cell r="K10820" t="str">
            <v>Conv</v>
          </cell>
          <cell r="L10820">
            <v>371554.35</v>
          </cell>
          <cell r="M10820" t="str">
            <v>Owner-Occupied</v>
          </cell>
          <cell r="N10820">
            <v>0</v>
          </cell>
          <cell r="O10820">
            <v>43831</v>
          </cell>
          <cell r="P10820" t="str">
            <v>Current</v>
          </cell>
        </row>
        <row r="10821">
          <cell r="B10821">
            <v>41205</v>
          </cell>
          <cell r="C10821">
            <v>51</v>
          </cell>
          <cell r="D10821" t="str">
            <v>AB</v>
          </cell>
          <cell r="E10821" t="str">
            <v>Purchase</v>
          </cell>
          <cell r="F10821" t="str">
            <v>Fixed</v>
          </cell>
          <cell r="I10821">
            <v>31.51</v>
          </cell>
          <cell r="J10821">
            <v>30.38</v>
          </cell>
          <cell r="K10821" t="str">
            <v>HiRatio</v>
          </cell>
          <cell r="L10821">
            <v>0</v>
          </cell>
          <cell r="M10821" t="str">
            <v>Owner-Occupied</v>
          </cell>
          <cell r="N10821">
            <v>4</v>
          </cell>
          <cell r="O10821">
            <v>42690</v>
          </cell>
          <cell r="P10821" t="str">
            <v>Current</v>
          </cell>
        </row>
        <row r="10822">
          <cell r="B10822">
            <v>41905</v>
          </cell>
          <cell r="C10822">
            <v>28</v>
          </cell>
          <cell r="D10822" t="str">
            <v>BC</v>
          </cell>
          <cell r="E10822" t="str">
            <v>Refinance External</v>
          </cell>
          <cell r="F10822" t="str">
            <v>ARM</v>
          </cell>
          <cell r="I10822">
            <v>31.6</v>
          </cell>
          <cell r="J10822">
            <v>23.19</v>
          </cell>
          <cell r="K10822" t="str">
            <v>Conv</v>
          </cell>
          <cell r="L10822">
            <v>199579.07</v>
          </cell>
          <cell r="M10822" t="str">
            <v>Owner-Occupied</v>
          </cell>
          <cell r="N10822">
            <v>0</v>
          </cell>
          <cell r="O10822">
            <v>43831</v>
          </cell>
          <cell r="P10822" t="str">
            <v>Current</v>
          </cell>
        </row>
        <row r="10823">
          <cell r="B10823">
            <v>41942</v>
          </cell>
          <cell r="C10823">
            <v>27</v>
          </cell>
          <cell r="D10823" t="str">
            <v>ON</v>
          </cell>
          <cell r="E10823" t="str">
            <v>Purchase</v>
          </cell>
          <cell r="F10823" t="str">
            <v>Fixed</v>
          </cell>
          <cell r="I10823">
            <v>42.22</v>
          </cell>
          <cell r="J10823">
            <v>39.229999999999997</v>
          </cell>
          <cell r="K10823" t="str">
            <v>Conv</v>
          </cell>
          <cell r="L10823">
            <v>309074.39</v>
          </cell>
          <cell r="M10823" t="str">
            <v>Owner-Occupied</v>
          </cell>
          <cell r="N10823">
            <v>0</v>
          </cell>
          <cell r="O10823">
            <v>43831</v>
          </cell>
          <cell r="P10823" t="str">
            <v>Current</v>
          </cell>
        </row>
        <row r="10824">
          <cell r="B10824">
            <v>42580</v>
          </cell>
          <cell r="C10824">
            <v>6</v>
          </cell>
          <cell r="D10824" t="str">
            <v>AB</v>
          </cell>
          <cell r="E10824" t="str">
            <v>Purchase</v>
          </cell>
          <cell r="F10824" t="str">
            <v>Fixed</v>
          </cell>
          <cell r="I10824">
            <v>40.06</v>
          </cell>
          <cell r="J10824">
            <v>38.85</v>
          </cell>
          <cell r="K10824" t="str">
            <v>HiRatio</v>
          </cell>
          <cell r="L10824">
            <v>295597.96000000002</v>
          </cell>
          <cell r="M10824" t="str">
            <v>Owner-Occupied</v>
          </cell>
          <cell r="N10824">
            <v>0</v>
          </cell>
          <cell r="O10824">
            <v>43831</v>
          </cell>
          <cell r="P10824" t="str">
            <v>Current</v>
          </cell>
        </row>
        <row r="10825">
          <cell r="B10825">
            <v>42520</v>
          </cell>
          <cell r="C10825">
            <v>8</v>
          </cell>
          <cell r="D10825" t="str">
            <v>AB</v>
          </cell>
          <cell r="E10825" t="str">
            <v>Purchase</v>
          </cell>
          <cell r="F10825" t="str">
            <v>Fixed</v>
          </cell>
          <cell r="I10825">
            <v>43.4</v>
          </cell>
          <cell r="J10825">
            <v>20.73</v>
          </cell>
          <cell r="K10825" t="str">
            <v>HiRatio</v>
          </cell>
          <cell r="L10825">
            <v>478804.08</v>
          </cell>
          <cell r="M10825" t="str">
            <v>Owner-Occupied</v>
          </cell>
          <cell r="N10825">
            <v>0</v>
          </cell>
          <cell r="O10825">
            <v>43831</v>
          </cell>
          <cell r="P10825" t="str">
            <v>Current</v>
          </cell>
        </row>
        <row r="10826">
          <cell r="B10826">
            <v>41691</v>
          </cell>
          <cell r="C10826">
            <v>35</v>
          </cell>
          <cell r="D10826" t="str">
            <v>ON</v>
          </cell>
          <cell r="E10826" t="str">
            <v>ETO Existing Client</v>
          </cell>
          <cell r="F10826" t="str">
            <v>Fixed</v>
          </cell>
          <cell r="I10826">
            <v>27.45</v>
          </cell>
          <cell r="J10826">
            <v>26.36</v>
          </cell>
          <cell r="K10826" t="str">
            <v>Conv</v>
          </cell>
          <cell r="L10826">
            <v>0</v>
          </cell>
          <cell r="M10826" t="str">
            <v>Owner-Occupied</v>
          </cell>
          <cell r="N10826">
            <v>4</v>
          </cell>
          <cell r="O10826">
            <v>42571</v>
          </cell>
          <cell r="P10826" t="str">
            <v>Current</v>
          </cell>
        </row>
        <row r="10827">
          <cell r="B10827">
            <v>41943</v>
          </cell>
          <cell r="C10827">
            <v>27</v>
          </cell>
          <cell r="D10827" t="str">
            <v>AB</v>
          </cell>
          <cell r="E10827" t="str">
            <v>Purchase</v>
          </cell>
          <cell r="F10827" t="str">
            <v>Fixed</v>
          </cell>
          <cell r="I10827">
            <v>32.89</v>
          </cell>
          <cell r="J10827">
            <v>31.97</v>
          </cell>
          <cell r="K10827" t="str">
            <v>HiRatio</v>
          </cell>
          <cell r="L10827">
            <v>299939.06</v>
          </cell>
          <cell r="M10827" t="str">
            <v>Owner-Occupied</v>
          </cell>
          <cell r="N10827">
            <v>0</v>
          </cell>
          <cell r="O10827">
            <v>43831</v>
          </cell>
          <cell r="P10827" t="str">
            <v>Current</v>
          </cell>
        </row>
        <row r="10828">
          <cell r="B10828">
            <v>41593</v>
          </cell>
          <cell r="C10828">
            <v>38</v>
          </cell>
          <cell r="D10828" t="str">
            <v>ON</v>
          </cell>
          <cell r="E10828" t="str">
            <v>Refinance External</v>
          </cell>
          <cell r="F10828" t="str">
            <v>ARM</v>
          </cell>
          <cell r="I10828">
            <v>36.1</v>
          </cell>
          <cell r="J10828">
            <v>14.89</v>
          </cell>
          <cell r="K10828" t="str">
            <v>Conv</v>
          </cell>
          <cell r="L10828">
            <v>0</v>
          </cell>
          <cell r="M10828" t="str">
            <v>Second Home</v>
          </cell>
          <cell r="N10828">
            <v>4</v>
          </cell>
          <cell r="O10828">
            <v>42317</v>
          </cell>
          <cell r="P10828" t="str">
            <v>Current</v>
          </cell>
        </row>
        <row r="10829">
          <cell r="B10829">
            <v>41879</v>
          </cell>
          <cell r="C10829">
            <v>29</v>
          </cell>
          <cell r="D10829" t="str">
            <v>ON</v>
          </cell>
          <cell r="E10829" t="str">
            <v>Purchase</v>
          </cell>
          <cell r="F10829" t="str">
            <v>Fixed</v>
          </cell>
          <cell r="I10829">
            <v>37.99</v>
          </cell>
          <cell r="J10829">
            <v>30.83</v>
          </cell>
          <cell r="K10829" t="str">
            <v>HiRatio</v>
          </cell>
          <cell r="L10829">
            <v>328466.40999999997</v>
          </cell>
          <cell r="M10829" t="str">
            <v>Owner-Occupied</v>
          </cell>
          <cell r="N10829">
            <v>0</v>
          </cell>
          <cell r="O10829">
            <v>43831</v>
          </cell>
          <cell r="P10829" t="str">
            <v>Current</v>
          </cell>
        </row>
        <row r="10830">
          <cell r="B10830">
            <v>41690</v>
          </cell>
          <cell r="C10830">
            <v>35</v>
          </cell>
          <cell r="D10830" t="str">
            <v>ON</v>
          </cell>
          <cell r="E10830" t="str">
            <v>Purchase</v>
          </cell>
          <cell r="F10830" t="str">
            <v>Fixed</v>
          </cell>
          <cell r="I10830">
            <v>36.82</v>
          </cell>
          <cell r="J10830">
            <v>36.549999999999997</v>
          </cell>
          <cell r="K10830" t="str">
            <v>HiRatio</v>
          </cell>
          <cell r="L10830">
            <v>0</v>
          </cell>
          <cell r="M10830" t="str">
            <v>Owner-Occupied</v>
          </cell>
          <cell r="N10830">
            <v>4</v>
          </cell>
          <cell r="O10830">
            <v>42173</v>
          </cell>
          <cell r="P10830" t="str">
            <v>Current</v>
          </cell>
        </row>
        <row r="10831">
          <cell r="B10831">
            <v>41187</v>
          </cell>
          <cell r="C10831">
            <v>51</v>
          </cell>
          <cell r="D10831" t="str">
            <v>AB</v>
          </cell>
          <cell r="E10831" t="str">
            <v>Refinance External</v>
          </cell>
          <cell r="F10831" t="str">
            <v>Fixed</v>
          </cell>
          <cell r="I10831">
            <v>37.1</v>
          </cell>
          <cell r="J10831">
            <v>37.1</v>
          </cell>
          <cell r="K10831" t="str">
            <v>Conv</v>
          </cell>
          <cell r="L10831">
            <v>233951.47</v>
          </cell>
          <cell r="M10831" t="str">
            <v>Owner-Occupied</v>
          </cell>
          <cell r="N10831">
            <v>0</v>
          </cell>
          <cell r="O10831">
            <v>43831</v>
          </cell>
          <cell r="P10831" t="str">
            <v>Current</v>
          </cell>
        </row>
        <row r="10832">
          <cell r="B10832">
            <v>42566</v>
          </cell>
          <cell r="C10832">
            <v>6</v>
          </cell>
          <cell r="D10832" t="str">
            <v>ON</v>
          </cell>
          <cell r="E10832" t="str">
            <v>Purchase</v>
          </cell>
          <cell r="F10832" t="str">
            <v>Fixed</v>
          </cell>
          <cell r="I10832">
            <v>40.56</v>
          </cell>
          <cell r="J10832">
            <v>35.56</v>
          </cell>
          <cell r="K10832" t="str">
            <v>HiRatio</v>
          </cell>
          <cell r="L10832">
            <v>349009.55</v>
          </cell>
          <cell r="M10832" t="str">
            <v>Owner-Occupied</v>
          </cell>
          <cell r="N10832">
            <v>0</v>
          </cell>
          <cell r="O10832">
            <v>43831</v>
          </cell>
          <cell r="P10832" t="str">
            <v>Current</v>
          </cell>
        </row>
        <row r="10833">
          <cell r="B10833">
            <v>41116</v>
          </cell>
          <cell r="C10833">
            <v>54</v>
          </cell>
          <cell r="D10833" t="str">
            <v>ON</v>
          </cell>
          <cell r="E10833" t="str">
            <v>Purchase</v>
          </cell>
          <cell r="F10833" t="str">
            <v>Fixed</v>
          </cell>
          <cell r="I10833">
            <v>40.61</v>
          </cell>
          <cell r="J10833">
            <v>23.08</v>
          </cell>
          <cell r="K10833" t="str">
            <v>HiRatio</v>
          </cell>
          <cell r="L10833">
            <v>0</v>
          </cell>
          <cell r="M10833" t="str">
            <v>Owner-Occupied</v>
          </cell>
          <cell r="N10833">
            <v>4</v>
          </cell>
          <cell r="O10833">
            <v>42566</v>
          </cell>
          <cell r="P10833" t="str">
            <v>Current</v>
          </cell>
        </row>
        <row r="10834">
          <cell r="B10834">
            <v>42149</v>
          </cell>
          <cell r="C10834">
            <v>20</v>
          </cell>
          <cell r="D10834" t="str">
            <v>AB</v>
          </cell>
          <cell r="E10834" t="str">
            <v>Purchase with Improvements</v>
          </cell>
          <cell r="F10834" t="str">
            <v>Fixed</v>
          </cell>
          <cell r="I10834">
            <v>30.68</v>
          </cell>
          <cell r="J10834">
            <v>14.03</v>
          </cell>
          <cell r="K10834" t="str">
            <v>HiRatio</v>
          </cell>
          <cell r="L10834">
            <v>336830.45</v>
          </cell>
          <cell r="M10834" t="str">
            <v>Owner-Occupied</v>
          </cell>
          <cell r="N10834">
            <v>0</v>
          </cell>
          <cell r="O10834">
            <v>43831</v>
          </cell>
          <cell r="P10834" t="str">
            <v>Current</v>
          </cell>
        </row>
        <row r="10835">
          <cell r="B10835">
            <v>41583</v>
          </cell>
          <cell r="C10835">
            <v>38</v>
          </cell>
          <cell r="D10835" t="str">
            <v>ON</v>
          </cell>
          <cell r="E10835" t="str">
            <v>Purchase</v>
          </cell>
          <cell r="F10835" t="str">
            <v>Fixed</v>
          </cell>
          <cell r="I10835">
            <v>39.83</v>
          </cell>
          <cell r="J10835">
            <v>23.43</v>
          </cell>
          <cell r="K10835" t="str">
            <v>HiRatio</v>
          </cell>
          <cell r="L10835">
            <v>353494.82</v>
          </cell>
          <cell r="M10835" t="str">
            <v>Owner-Occupied</v>
          </cell>
          <cell r="N10835">
            <v>0</v>
          </cell>
          <cell r="O10835">
            <v>43831</v>
          </cell>
          <cell r="P10835" t="str">
            <v>Current</v>
          </cell>
        </row>
        <row r="10836">
          <cell r="B10836">
            <v>42228</v>
          </cell>
          <cell r="C10836">
            <v>17</v>
          </cell>
          <cell r="D10836" t="str">
            <v>ON</v>
          </cell>
          <cell r="E10836" t="str">
            <v>Refinance External</v>
          </cell>
          <cell r="F10836" t="str">
            <v>ARM</v>
          </cell>
          <cell r="I10836">
            <v>39.619999999999997</v>
          </cell>
          <cell r="J10836">
            <v>20.58</v>
          </cell>
          <cell r="K10836" t="str">
            <v>Conv</v>
          </cell>
          <cell r="L10836">
            <v>207259.88</v>
          </cell>
          <cell r="M10836" t="str">
            <v>Owner-Occupied</v>
          </cell>
          <cell r="N10836">
            <v>0</v>
          </cell>
          <cell r="O10836">
            <v>43831</v>
          </cell>
          <cell r="P10836" t="str">
            <v>Current</v>
          </cell>
        </row>
        <row r="10837">
          <cell r="B10837">
            <v>41990</v>
          </cell>
          <cell r="C10837">
            <v>25</v>
          </cell>
          <cell r="D10837" t="str">
            <v>BC</v>
          </cell>
          <cell r="E10837" t="str">
            <v>Purchase</v>
          </cell>
          <cell r="F10837" t="str">
            <v>Fixed</v>
          </cell>
          <cell r="I10837">
            <v>43.28</v>
          </cell>
          <cell r="J10837">
            <v>32.33</v>
          </cell>
          <cell r="K10837" t="str">
            <v>Conv</v>
          </cell>
          <cell r="L10837">
            <v>381746.84</v>
          </cell>
          <cell r="M10837" t="str">
            <v>Owner-Occupied</v>
          </cell>
          <cell r="N10837">
            <v>0</v>
          </cell>
          <cell r="O10837">
            <v>43831</v>
          </cell>
          <cell r="P10837" t="str">
            <v>Current</v>
          </cell>
        </row>
        <row r="10838">
          <cell r="B10838">
            <v>42608</v>
          </cell>
          <cell r="C10838">
            <v>5</v>
          </cell>
          <cell r="D10838" t="str">
            <v>ON</v>
          </cell>
          <cell r="E10838" t="str">
            <v>Refinance External</v>
          </cell>
          <cell r="F10838" t="str">
            <v>Fixed</v>
          </cell>
          <cell r="I10838">
            <v>17.47</v>
          </cell>
          <cell r="J10838">
            <v>16.25</v>
          </cell>
          <cell r="K10838" t="str">
            <v>Conv</v>
          </cell>
          <cell r="L10838">
            <v>336811.43</v>
          </cell>
          <cell r="M10838" t="str">
            <v>Owner-Occupied</v>
          </cell>
          <cell r="N10838">
            <v>0</v>
          </cell>
          <cell r="O10838">
            <v>43831</v>
          </cell>
          <cell r="P10838" t="str">
            <v>Current</v>
          </cell>
        </row>
        <row r="10839">
          <cell r="B10839">
            <v>42537</v>
          </cell>
          <cell r="C10839">
            <v>7</v>
          </cell>
          <cell r="D10839" t="str">
            <v>AB</v>
          </cell>
          <cell r="E10839" t="str">
            <v>Purchase</v>
          </cell>
          <cell r="F10839" t="str">
            <v>Fixed</v>
          </cell>
          <cell r="I10839">
            <v>43.35</v>
          </cell>
          <cell r="J10839">
            <v>32.9</v>
          </cell>
          <cell r="K10839" t="str">
            <v>HiRatio</v>
          </cell>
          <cell r="L10839">
            <v>290427.57</v>
          </cell>
          <cell r="M10839" t="str">
            <v>Owner-Occupied</v>
          </cell>
          <cell r="N10839">
            <v>0</v>
          </cell>
          <cell r="O10839">
            <v>43831</v>
          </cell>
          <cell r="P10839" t="str">
            <v>Current</v>
          </cell>
        </row>
        <row r="10840">
          <cell r="B10840">
            <v>42654</v>
          </cell>
          <cell r="C10840">
            <v>3</v>
          </cell>
          <cell r="D10840" t="str">
            <v>AB</v>
          </cell>
          <cell r="E10840" t="str">
            <v>Purchase</v>
          </cell>
          <cell r="F10840" t="str">
            <v>Fixed</v>
          </cell>
          <cell r="I10840">
            <v>32.07</v>
          </cell>
          <cell r="J10840">
            <v>7.95</v>
          </cell>
          <cell r="K10840" t="str">
            <v>HiRatio</v>
          </cell>
          <cell r="L10840">
            <v>273561.53999999998</v>
          </cell>
          <cell r="M10840" t="str">
            <v>Owner-Occupied</v>
          </cell>
          <cell r="N10840">
            <v>0</v>
          </cell>
          <cell r="O10840">
            <v>43831</v>
          </cell>
          <cell r="P10840" t="str">
            <v>Current</v>
          </cell>
        </row>
        <row r="10841">
          <cell r="B10841">
            <v>42320</v>
          </cell>
          <cell r="C10841">
            <v>14</v>
          </cell>
          <cell r="D10841" t="str">
            <v>SK</v>
          </cell>
          <cell r="E10841" t="str">
            <v>Transfer</v>
          </cell>
          <cell r="F10841" t="str">
            <v>Fixed</v>
          </cell>
          <cell r="I10841">
            <v>28.7</v>
          </cell>
          <cell r="J10841">
            <v>19.73</v>
          </cell>
          <cell r="K10841" t="str">
            <v>HiRatio</v>
          </cell>
          <cell r="L10841">
            <v>187684.11</v>
          </cell>
          <cell r="M10841" t="str">
            <v>Owner-Occupied</v>
          </cell>
          <cell r="N10841">
            <v>0</v>
          </cell>
          <cell r="O10841">
            <v>43831</v>
          </cell>
          <cell r="P10841" t="str">
            <v>Current</v>
          </cell>
        </row>
        <row r="10842">
          <cell r="B10842">
            <v>42702</v>
          </cell>
          <cell r="C10842">
            <v>2</v>
          </cell>
          <cell r="D10842" t="str">
            <v>ON</v>
          </cell>
          <cell r="E10842" t="str">
            <v>Refinance Existing Client</v>
          </cell>
          <cell r="F10842" t="str">
            <v>Fixed</v>
          </cell>
          <cell r="I10842">
            <v>29.5</v>
          </cell>
          <cell r="J10842">
            <v>29.5</v>
          </cell>
          <cell r="K10842" t="str">
            <v>Conv</v>
          </cell>
          <cell r="L10842">
            <v>529967.99</v>
          </cell>
          <cell r="M10842" t="str">
            <v>Owner-Occupied</v>
          </cell>
          <cell r="N10842">
            <v>0</v>
          </cell>
          <cell r="O10842">
            <v>43831</v>
          </cell>
          <cell r="P10842" t="str">
            <v>Current</v>
          </cell>
        </row>
        <row r="10843">
          <cell r="B10843">
            <v>41624</v>
          </cell>
          <cell r="C10843">
            <v>37</v>
          </cell>
          <cell r="D10843" t="str">
            <v>ON</v>
          </cell>
          <cell r="E10843" t="str">
            <v>Purchase</v>
          </cell>
          <cell r="F10843" t="str">
            <v>ARM</v>
          </cell>
          <cell r="I10843">
            <v>23.12</v>
          </cell>
          <cell r="J10843">
            <v>6.99</v>
          </cell>
          <cell r="K10843" t="str">
            <v>HiRatio</v>
          </cell>
          <cell r="L10843">
            <v>171392</v>
          </cell>
          <cell r="M10843" t="str">
            <v>Owner-Occupied</v>
          </cell>
          <cell r="N10843">
            <v>0</v>
          </cell>
          <cell r="O10843">
            <v>43831</v>
          </cell>
          <cell r="P10843" t="str">
            <v>Current</v>
          </cell>
        </row>
        <row r="10844">
          <cell r="B10844">
            <v>41443</v>
          </cell>
          <cell r="C10844">
            <v>43</v>
          </cell>
          <cell r="D10844" t="str">
            <v>ON</v>
          </cell>
          <cell r="E10844" t="str">
            <v>Transfer</v>
          </cell>
          <cell r="F10844" t="str">
            <v>Fixed</v>
          </cell>
          <cell r="I10844">
            <v>40.25</v>
          </cell>
          <cell r="J10844">
            <v>13.12</v>
          </cell>
          <cell r="K10844" t="str">
            <v>HiRatio</v>
          </cell>
          <cell r="L10844">
            <v>230555.47</v>
          </cell>
          <cell r="M10844" t="str">
            <v>Owner-Occupied</v>
          </cell>
          <cell r="N10844">
            <v>0</v>
          </cell>
          <cell r="O10844">
            <v>43831</v>
          </cell>
          <cell r="P10844" t="str">
            <v>Current</v>
          </cell>
        </row>
        <row r="10845">
          <cell r="B10845">
            <v>42555</v>
          </cell>
          <cell r="C10845">
            <v>6</v>
          </cell>
          <cell r="D10845" t="str">
            <v>AB</v>
          </cell>
          <cell r="E10845" t="str">
            <v>Purchase</v>
          </cell>
          <cell r="F10845" t="str">
            <v>Fixed</v>
          </cell>
          <cell r="I10845">
            <v>43.09</v>
          </cell>
          <cell r="J10845">
            <v>23.83</v>
          </cell>
          <cell r="K10845" t="str">
            <v>Conv</v>
          </cell>
          <cell r="L10845">
            <v>239906.8</v>
          </cell>
          <cell r="M10845" t="str">
            <v>Owner-Occupied</v>
          </cell>
          <cell r="N10845">
            <v>0</v>
          </cell>
          <cell r="O10845">
            <v>43831</v>
          </cell>
          <cell r="P10845" t="str">
            <v>Current</v>
          </cell>
        </row>
        <row r="10846">
          <cell r="B10846">
            <v>41927</v>
          </cell>
          <cell r="C10846">
            <v>27</v>
          </cell>
          <cell r="D10846" t="str">
            <v>ON</v>
          </cell>
          <cell r="E10846" t="str">
            <v>Refinance External</v>
          </cell>
          <cell r="F10846" t="str">
            <v>ARM</v>
          </cell>
          <cell r="I10846">
            <v>29.74</v>
          </cell>
          <cell r="J10846">
            <v>28.5</v>
          </cell>
          <cell r="K10846" t="str">
            <v>Conv</v>
          </cell>
          <cell r="L10846">
            <v>205512.72</v>
          </cell>
          <cell r="M10846" t="str">
            <v>Owner-Occupied</v>
          </cell>
          <cell r="N10846">
            <v>0</v>
          </cell>
          <cell r="O10846">
            <v>43831</v>
          </cell>
          <cell r="P10846" t="str">
            <v>Current</v>
          </cell>
        </row>
        <row r="10847">
          <cell r="B10847">
            <v>42129</v>
          </cell>
          <cell r="C10847">
            <v>20</v>
          </cell>
          <cell r="D10847" t="str">
            <v>ON</v>
          </cell>
          <cell r="E10847" t="str">
            <v>Purchase</v>
          </cell>
          <cell r="F10847" t="str">
            <v>Fixed</v>
          </cell>
          <cell r="I10847">
            <v>33.200000000000003</v>
          </cell>
          <cell r="J10847">
            <v>32.880000000000003</v>
          </cell>
          <cell r="K10847" t="str">
            <v>HiRatio</v>
          </cell>
          <cell r="L10847">
            <v>315116.13</v>
          </cell>
          <cell r="M10847" t="str">
            <v>Owner-Occupied</v>
          </cell>
          <cell r="N10847">
            <v>0</v>
          </cell>
          <cell r="O10847">
            <v>43831</v>
          </cell>
          <cell r="P10847" t="str">
            <v>Current</v>
          </cell>
        </row>
        <row r="10848">
          <cell r="B10848">
            <v>42566</v>
          </cell>
          <cell r="C10848">
            <v>6</v>
          </cell>
          <cell r="D10848" t="str">
            <v>BC</v>
          </cell>
          <cell r="E10848" t="str">
            <v>Refinance External</v>
          </cell>
          <cell r="F10848" t="str">
            <v>Fixed</v>
          </cell>
          <cell r="I10848">
            <v>42.42</v>
          </cell>
          <cell r="J10848">
            <v>28.71</v>
          </cell>
          <cell r="K10848" t="str">
            <v>Conv</v>
          </cell>
          <cell r="L10848">
            <v>536176.56999999995</v>
          </cell>
          <cell r="M10848" t="str">
            <v>Owner-Occupied</v>
          </cell>
          <cell r="N10848">
            <v>0</v>
          </cell>
          <cell r="O10848">
            <v>43831</v>
          </cell>
          <cell r="P10848" t="str">
            <v>Current</v>
          </cell>
        </row>
        <row r="10849">
          <cell r="B10849">
            <v>41975</v>
          </cell>
          <cell r="C10849">
            <v>25</v>
          </cell>
          <cell r="D10849" t="str">
            <v>BC</v>
          </cell>
          <cell r="E10849" t="str">
            <v>Purchase</v>
          </cell>
          <cell r="F10849" t="str">
            <v>ARM</v>
          </cell>
          <cell r="I10849">
            <v>33.36</v>
          </cell>
          <cell r="J10849">
            <v>30.3</v>
          </cell>
          <cell r="K10849" t="str">
            <v>Conv</v>
          </cell>
          <cell r="L10849">
            <v>834962.07</v>
          </cell>
          <cell r="M10849" t="str">
            <v>Owner-Occupied</v>
          </cell>
          <cell r="N10849">
            <v>0</v>
          </cell>
          <cell r="O10849">
            <v>43831</v>
          </cell>
          <cell r="P10849" t="str">
            <v>Current</v>
          </cell>
        </row>
        <row r="10850">
          <cell r="B10850">
            <v>41852</v>
          </cell>
          <cell r="C10850">
            <v>29</v>
          </cell>
          <cell r="D10850" t="str">
            <v>ON</v>
          </cell>
          <cell r="E10850" t="str">
            <v>Purchase</v>
          </cell>
          <cell r="F10850" t="str">
            <v>Fixed</v>
          </cell>
          <cell r="I10850">
            <v>34.909999999999997</v>
          </cell>
          <cell r="J10850">
            <v>25.42</v>
          </cell>
          <cell r="K10850" t="str">
            <v>HiRatio</v>
          </cell>
          <cell r="L10850">
            <v>144583.28</v>
          </cell>
          <cell r="M10850" t="str">
            <v>Owner-Occupied</v>
          </cell>
          <cell r="N10850">
            <v>0</v>
          </cell>
          <cell r="O10850">
            <v>43831</v>
          </cell>
          <cell r="P10850" t="str">
            <v>Current</v>
          </cell>
        </row>
        <row r="10851">
          <cell r="B10851">
            <v>42124</v>
          </cell>
          <cell r="C10851">
            <v>21</v>
          </cell>
          <cell r="D10851" t="str">
            <v>BC</v>
          </cell>
          <cell r="E10851" t="str">
            <v>Purchase with Improvements</v>
          </cell>
          <cell r="F10851" t="str">
            <v>ARM</v>
          </cell>
          <cell r="I10851">
            <v>30.62</v>
          </cell>
          <cell r="J10851">
            <v>25.49</v>
          </cell>
          <cell r="K10851" t="str">
            <v>HiRatio</v>
          </cell>
          <cell r="L10851">
            <v>464191.28</v>
          </cell>
          <cell r="M10851" t="str">
            <v>Owner-Occupied</v>
          </cell>
          <cell r="N10851">
            <v>0</v>
          </cell>
          <cell r="O10851">
            <v>43831</v>
          </cell>
          <cell r="P10851" t="str">
            <v>Current</v>
          </cell>
        </row>
        <row r="10852">
          <cell r="B10852">
            <v>41089</v>
          </cell>
          <cell r="C10852">
            <v>55</v>
          </cell>
          <cell r="D10852" t="str">
            <v>ON</v>
          </cell>
          <cell r="E10852" t="str">
            <v>Purchase</v>
          </cell>
          <cell r="F10852" t="str">
            <v>Fixed</v>
          </cell>
          <cell r="I10852">
            <v>29.47</v>
          </cell>
          <cell r="J10852">
            <v>29.41</v>
          </cell>
          <cell r="K10852" t="str">
            <v>Conv</v>
          </cell>
          <cell r="L10852">
            <v>0</v>
          </cell>
          <cell r="M10852" t="str">
            <v>Owner-Occupied</v>
          </cell>
          <cell r="N10852">
            <v>4</v>
          </cell>
          <cell r="O10852">
            <v>41817</v>
          </cell>
          <cell r="P10852" t="str">
            <v>Current</v>
          </cell>
        </row>
        <row r="10853">
          <cell r="B10853">
            <v>42460</v>
          </cell>
          <cell r="C10853">
            <v>10</v>
          </cell>
          <cell r="D10853" t="str">
            <v>BC</v>
          </cell>
          <cell r="E10853" t="str">
            <v>Purchase</v>
          </cell>
          <cell r="F10853" t="str">
            <v>ARM</v>
          </cell>
          <cell r="I10853">
            <v>34.51</v>
          </cell>
          <cell r="J10853">
            <v>20.94</v>
          </cell>
          <cell r="K10853" t="str">
            <v>HiRatio</v>
          </cell>
          <cell r="L10853">
            <v>233975.34</v>
          </cell>
          <cell r="M10853" t="str">
            <v>Owner-Occupied</v>
          </cell>
          <cell r="N10853">
            <v>0</v>
          </cell>
          <cell r="O10853">
            <v>43831</v>
          </cell>
          <cell r="P10853" t="str">
            <v>Current</v>
          </cell>
        </row>
        <row r="10854">
          <cell r="B10854">
            <v>42053</v>
          </cell>
          <cell r="C10854">
            <v>23</v>
          </cell>
          <cell r="D10854" t="str">
            <v>ON</v>
          </cell>
          <cell r="E10854" t="str">
            <v>Refinance Existing Client</v>
          </cell>
          <cell r="F10854" t="str">
            <v>Fixed</v>
          </cell>
          <cell r="I10854">
            <v>28.08</v>
          </cell>
          <cell r="J10854">
            <v>21.19</v>
          </cell>
          <cell r="K10854" t="str">
            <v>Conv</v>
          </cell>
          <cell r="L10854">
            <v>340043.05</v>
          </cell>
          <cell r="M10854" t="str">
            <v>Owner-Occupied</v>
          </cell>
          <cell r="N10854">
            <v>0</v>
          </cell>
          <cell r="O10854">
            <v>43831</v>
          </cell>
          <cell r="P10854" t="str">
            <v>Current</v>
          </cell>
        </row>
        <row r="10855">
          <cell r="B10855">
            <v>41820</v>
          </cell>
          <cell r="C10855">
            <v>31</v>
          </cell>
          <cell r="D10855" t="str">
            <v>ON</v>
          </cell>
          <cell r="E10855" t="str">
            <v>Refinance External</v>
          </cell>
          <cell r="F10855" t="str">
            <v>ARM</v>
          </cell>
          <cell r="I10855">
            <v>16.78</v>
          </cell>
          <cell r="J10855">
            <v>16.47</v>
          </cell>
          <cell r="K10855" t="str">
            <v>Conv</v>
          </cell>
          <cell r="L10855">
            <v>288168.69</v>
          </cell>
          <cell r="M10855" t="str">
            <v>Owner-Occupied</v>
          </cell>
          <cell r="N10855">
            <v>0</v>
          </cell>
          <cell r="O10855">
            <v>43831</v>
          </cell>
          <cell r="P10855" t="str">
            <v>Current</v>
          </cell>
        </row>
        <row r="10856">
          <cell r="B10856">
            <v>42662</v>
          </cell>
          <cell r="C10856">
            <v>3</v>
          </cell>
          <cell r="D10856" t="str">
            <v>SK</v>
          </cell>
          <cell r="E10856" t="str">
            <v>Purchase with Improvements</v>
          </cell>
          <cell r="F10856" t="str">
            <v>Fixed</v>
          </cell>
          <cell r="I10856">
            <v>37.42</v>
          </cell>
          <cell r="J10856">
            <v>29.68</v>
          </cell>
          <cell r="K10856" t="str">
            <v>HiRatio</v>
          </cell>
          <cell r="L10856">
            <v>315651.93</v>
          </cell>
          <cell r="M10856" t="str">
            <v>Owner-Occupied</v>
          </cell>
          <cell r="N10856">
            <v>0</v>
          </cell>
          <cell r="O10856">
            <v>43831</v>
          </cell>
          <cell r="P10856" t="str">
            <v>Current</v>
          </cell>
        </row>
        <row r="10857">
          <cell r="B10857">
            <v>41871</v>
          </cell>
          <cell r="C10857">
            <v>29</v>
          </cell>
          <cell r="D10857" t="str">
            <v>AB</v>
          </cell>
          <cell r="E10857" t="str">
            <v>Purchase</v>
          </cell>
          <cell r="F10857" t="str">
            <v>Fixed</v>
          </cell>
          <cell r="I10857">
            <v>23.76</v>
          </cell>
          <cell r="J10857">
            <v>18.89</v>
          </cell>
          <cell r="K10857" t="str">
            <v>Conv</v>
          </cell>
          <cell r="L10857">
            <v>177832.92</v>
          </cell>
          <cell r="M10857" t="str">
            <v>Owner-Occupied</v>
          </cell>
          <cell r="N10857">
            <v>0</v>
          </cell>
          <cell r="O10857">
            <v>43831</v>
          </cell>
          <cell r="P10857" t="str">
            <v>Current</v>
          </cell>
        </row>
        <row r="10858">
          <cell r="B10858">
            <v>42338</v>
          </cell>
          <cell r="C10858">
            <v>14</v>
          </cell>
          <cell r="D10858" t="str">
            <v>ON</v>
          </cell>
          <cell r="E10858" t="str">
            <v>Purchase</v>
          </cell>
          <cell r="F10858" t="str">
            <v>ARM</v>
          </cell>
          <cell r="I10858">
            <v>27.72</v>
          </cell>
          <cell r="J10858">
            <v>24.54</v>
          </cell>
          <cell r="K10858" t="str">
            <v>HiRatio</v>
          </cell>
          <cell r="L10858">
            <v>459983.39</v>
          </cell>
          <cell r="M10858" t="str">
            <v>Owner-Occupied</v>
          </cell>
          <cell r="N10858">
            <v>0</v>
          </cell>
          <cell r="O10858">
            <v>43831</v>
          </cell>
          <cell r="P10858" t="str">
            <v>Current</v>
          </cell>
        </row>
        <row r="10859">
          <cell r="B10859">
            <v>42034</v>
          </cell>
          <cell r="C10859">
            <v>24</v>
          </cell>
          <cell r="D10859" t="str">
            <v>AB</v>
          </cell>
          <cell r="E10859" t="str">
            <v>Purchase</v>
          </cell>
          <cell r="F10859" t="str">
            <v>Fixed</v>
          </cell>
          <cell r="I10859">
            <v>28.56</v>
          </cell>
          <cell r="J10859">
            <v>28.56</v>
          </cell>
          <cell r="K10859" t="str">
            <v>HiRatio</v>
          </cell>
          <cell r="L10859">
            <v>350143.5</v>
          </cell>
          <cell r="M10859" t="str">
            <v>Owner-Occupied</v>
          </cell>
          <cell r="N10859">
            <v>0</v>
          </cell>
          <cell r="O10859">
            <v>43831</v>
          </cell>
          <cell r="P10859" t="str">
            <v>Current</v>
          </cell>
        </row>
        <row r="10860">
          <cell r="B10860">
            <v>42167</v>
          </cell>
          <cell r="C10860">
            <v>19</v>
          </cell>
          <cell r="D10860" t="str">
            <v>ON</v>
          </cell>
          <cell r="E10860" t="str">
            <v>Purchase</v>
          </cell>
          <cell r="F10860" t="str">
            <v>Fixed</v>
          </cell>
          <cell r="I10860">
            <v>29.44</v>
          </cell>
          <cell r="J10860">
            <v>23</v>
          </cell>
          <cell r="K10860" t="str">
            <v>HiRatio</v>
          </cell>
          <cell r="L10860">
            <v>303394.09000000003</v>
          </cell>
          <cell r="M10860" t="str">
            <v>Owner-Occupied</v>
          </cell>
          <cell r="N10860">
            <v>0</v>
          </cell>
          <cell r="O10860">
            <v>43831</v>
          </cell>
          <cell r="P10860" t="str">
            <v>Current</v>
          </cell>
        </row>
        <row r="10861">
          <cell r="B10861">
            <v>42480</v>
          </cell>
          <cell r="C10861">
            <v>9</v>
          </cell>
          <cell r="D10861" t="str">
            <v>AB</v>
          </cell>
          <cell r="E10861" t="str">
            <v>Purchase</v>
          </cell>
          <cell r="F10861" t="str">
            <v>Fixed</v>
          </cell>
          <cell r="I10861">
            <v>32.159999999999997</v>
          </cell>
          <cell r="J10861">
            <v>29.62</v>
          </cell>
          <cell r="K10861" t="str">
            <v>HiRatio</v>
          </cell>
          <cell r="L10861">
            <v>327126.75</v>
          </cell>
          <cell r="M10861" t="str">
            <v>Owner-Occupied</v>
          </cell>
          <cell r="N10861">
            <v>0</v>
          </cell>
          <cell r="O10861">
            <v>43831</v>
          </cell>
          <cell r="P10861" t="str">
            <v>Current</v>
          </cell>
        </row>
        <row r="10862">
          <cell r="B10862">
            <v>41551</v>
          </cell>
          <cell r="C10862">
            <v>39</v>
          </cell>
          <cell r="D10862" t="str">
            <v>ON</v>
          </cell>
          <cell r="E10862" t="str">
            <v>Purchase</v>
          </cell>
          <cell r="F10862" t="str">
            <v>Fixed</v>
          </cell>
          <cell r="I10862">
            <v>40.08</v>
          </cell>
          <cell r="J10862">
            <v>30.82</v>
          </cell>
          <cell r="K10862" t="str">
            <v>HiRatio</v>
          </cell>
          <cell r="L10862">
            <v>0</v>
          </cell>
          <cell r="M10862" t="str">
            <v>Owner-Occupied</v>
          </cell>
          <cell r="N10862">
            <v>4</v>
          </cell>
          <cell r="O10862">
            <v>42677</v>
          </cell>
          <cell r="P10862" t="str">
            <v>Current</v>
          </cell>
        </row>
        <row r="10863">
          <cell r="B10863">
            <v>42522</v>
          </cell>
          <cell r="C10863">
            <v>7</v>
          </cell>
          <cell r="D10863" t="str">
            <v>ON</v>
          </cell>
          <cell r="E10863" t="str">
            <v>Refinance External</v>
          </cell>
          <cell r="F10863" t="str">
            <v>Fixed</v>
          </cell>
          <cell r="I10863">
            <v>29.13</v>
          </cell>
          <cell r="J10863">
            <v>16.98</v>
          </cell>
          <cell r="K10863" t="str">
            <v>Conv</v>
          </cell>
          <cell r="L10863">
            <v>275152.82</v>
          </cell>
          <cell r="M10863" t="str">
            <v>Owner-Occupied</v>
          </cell>
          <cell r="N10863">
            <v>0</v>
          </cell>
          <cell r="O10863">
            <v>43831</v>
          </cell>
          <cell r="P10863" t="str">
            <v>Current</v>
          </cell>
        </row>
        <row r="10864">
          <cell r="B10864">
            <v>42277</v>
          </cell>
          <cell r="C10864">
            <v>16</v>
          </cell>
          <cell r="D10864" t="str">
            <v>BC</v>
          </cell>
          <cell r="E10864" t="str">
            <v>Refinance External</v>
          </cell>
          <cell r="F10864" t="str">
            <v>ARM</v>
          </cell>
          <cell r="I10864">
            <v>28.82</v>
          </cell>
          <cell r="J10864">
            <v>28.82</v>
          </cell>
          <cell r="K10864" t="str">
            <v>Conv</v>
          </cell>
          <cell r="L10864">
            <v>446918.93</v>
          </cell>
          <cell r="M10864" t="str">
            <v>Owner-Occupied</v>
          </cell>
          <cell r="N10864">
            <v>0</v>
          </cell>
          <cell r="O10864">
            <v>43831</v>
          </cell>
          <cell r="P10864" t="str">
            <v>Current</v>
          </cell>
        </row>
        <row r="10865">
          <cell r="B10865">
            <v>41626</v>
          </cell>
          <cell r="C10865">
            <v>37</v>
          </cell>
          <cell r="D10865" t="str">
            <v>ON</v>
          </cell>
          <cell r="E10865" t="str">
            <v>Refinance External</v>
          </cell>
          <cell r="F10865" t="str">
            <v>ARM</v>
          </cell>
          <cell r="I10865">
            <v>23.7</v>
          </cell>
          <cell r="J10865">
            <v>18.84</v>
          </cell>
          <cell r="K10865" t="str">
            <v>Conv</v>
          </cell>
          <cell r="L10865">
            <v>234236.16</v>
          </cell>
          <cell r="M10865" t="str">
            <v>Owner-Occupied</v>
          </cell>
          <cell r="N10865">
            <v>0</v>
          </cell>
          <cell r="O10865">
            <v>43831</v>
          </cell>
          <cell r="P10865" t="str">
            <v>Current</v>
          </cell>
        </row>
        <row r="10866">
          <cell r="B10866">
            <v>42209</v>
          </cell>
          <cell r="C10866">
            <v>18</v>
          </cell>
          <cell r="D10866" t="str">
            <v>AB</v>
          </cell>
          <cell r="E10866" t="str">
            <v>Purchase</v>
          </cell>
          <cell r="F10866" t="str">
            <v>Fixed</v>
          </cell>
          <cell r="I10866">
            <v>36.01</v>
          </cell>
          <cell r="J10866">
            <v>35.090000000000003</v>
          </cell>
          <cell r="K10866" t="str">
            <v>HiRatio</v>
          </cell>
          <cell r="L10866">
            <v>403812.47</v>
          </cell>
          <cell r="M10866" t="str">
            <v>Owner-Occupied</v>
          </cell>
          <cell r="N10866">
            <v>0</v>
          </cell>
          <cell r="O10866">
            <v>43831</v>
          </cell>
          <cell r="P10866" t="str">
            <v>Current</v>
          </cell>
        </row>
        <row r="10867">
          <cell r="B10867">
            <v>41988</v>
          </cell>
          <cell r="C10867">
            <v>25</v>
          </cell>
          <cell r="D10867" t="str">
            <v>ON</v>
          </cell>
          <cell r="E10867" t="str">
            <v>Purchase</v>
          </cell>
          <cell r="F10867" t="str">
            <v>Fixed</v>
          </cell>
          <cell r="I10867">
            <v>43.53</v>
          </cell>
          <cell r="J10867">
            <v>38.340000000000003</v>
          </cell>
          <cell r="K10867" t="str">
            <v>HiRatio</v>
          </cell>
          <cell r="L10867">
            <v>343528.87</v>
          </cell>
          <cell r="M10867" t="str">
            <v>Owner-Occupied</v>
          </cell>
          <cell r="N10867">
            <v>0</v>
          </cell>
          <cell r="O10867">
            <v>43831</v>
          </cell>
          <cell r="P10867" t="str">
            <v>Current</v>
          </cell>
        </row>
        <row r="10868">
          <cell r="B10868">
            <v>42628</v>
          </cell>
          <cell r="C10868">
            <v>4</v>
          </cell>
          <cell r="D10868" t="str">
            <v>AB</v>
          </cell>
          <cell r="E10868" t="str">
            <v>Purchase</v>
          </cell>
          <cell r="F10868" t="str">
            <v>Fixed</v>
          </cell>
          <cell r="I10868">
            <v>43.7</v>
          </cell>
          <cell r="J10868">
            <v>32.01</v>
          </cell>
          <cell r="K10868" t="str">
            <v>HiRatio</v>
          </cell>
          <cell r="L10868">
            <v>385156.22</v>
          </cell>
          <cell r="M10868" t="str">
            <v>Owner-Occupied</v>
          </cell>
          <cell r="N10868">
            <v>0</v>
          </cell>
          <cell r="O10868">
            <v>43831</v>
          </cell>
          <cell r="P10868" t="str">
            <v>Current</v>
          </cell>
        </row>
        <row r="10869">
          <cell r="B10869">
            <v>42138</v>
          </cell>
          <cell r="C10869">
            <v>20</v>
          </cell>
          <cell r="D10869" t="str">
            <v>ON</v>
          </cell>
          <cell r="E10869" t="str">
            <v>Purchase</v>
          </cell>
          <cell r="F10869" t="str">
            <v>Fixed</v>
          </cell>
          <cell r="I10869">
            <v>40.58</v>
          </cell>
          <cell r="J10869">
            <v>34.58</v>
          </cell>
          <cell r="K10869" t="str">
            <v>HiRatio</v>
          </cell>
          <cell r="L10869">
            <v>279963.32</v>
          </cell>
          <cell r="M10869" t="str">
            <v>Owner-Occupied</v>
          </cell>
          <cell r="N10869">
            <v>0</v>
          </cell>
          <cell r="O10869">
            <v>43831</v>
          </cell>
          <cell r="P10869" t="str">
            <v>Current</v>
          </cell>
        </row>
        <row r="10870">
          <cell r="B10870">
            <v>42124</v>
          </cell>
          <cell r="C10870">
            <v>21</v>
          </cell>
          <cell r="D10870" t="str">
            <v>ON</v>
          </cell>
          <cell r="E10870" t="str">
            <v>Purchase</v>
          </cell>
          <cell r="F10870" t="str">
            <v>Fixed</v>
          </cell>
          <cell r="I10870">
            <v>41.01</v>
          </cell>
          <cell r="J10870">
            <v>34.82</v>
          </cell>
          <cell r="K10870" t="str">
            <v>HiRatio</v>
          </cell>
          <cell r="L10870">
            <v>321074.65999999997</v>
          </cell>
          <cell r="M10870" t="str">
            <v>Owner-Occupied</v>
          </cell>
          <cell r="N10870">
            <v>0</v>
          </cell>
          <cell r="O10870">
            <v>43831</v>
          </cell>
          <cell r="P10870" t="str">
            <v>Current</v>
          </cell>
        </row>
        <row r="10871">
          <cell r="B10871">
            <v>41670</v>
          </cell>
          <cell r="C10871">
            <v>36</v>
          </cell>
          <cell r="D10871" t="str">
            <v>ON</v>
          </cell>
          <cell r="E10871" t="str">
            <v>Purchase</v>
          </cell>
          <cell r="F10871" t="str">
            <v>Fixed</v>
          </cell>
          <cell r="I10871">
            <v>42.65</v>
          </cell>
          <cell r="J10871">
            <v>22</v>
          </cell>
          <cell r="K10871" t="str">
            <v>HiRatio</v>
          </cell>
          <cell r="L10871">
            <v>0</v>
          </cell>
          <cell r="M10871" t="str">
            <v>Owner-Occupied</v>
          </cell>
          <cell r="N10871">
            <v>4</v>
          </cell>
          <cell r="O10871">
            <v>42706</v>
          </cell>
          <cell r="P10871" t="str">
            <v>Current</v>
          </cell>
        </row>
        <row r="10872">
          <cell r="B10872">
            <v>41757</v>
          </cell>
          <cell r="C10872">
            <v>33</v>
          </cell>
          <cell r="D10872" t="str">
            <v>ON</v>
          </cell>
          <cell r="E10872" t="str">
            <v>Refinance External</v>
          </cell>
          <cell r="F10872" t="str">
            <v>ARM</v>
          </cell>
          <cell r="I10872">
            <v>20.329999999999998</v>
          </cell>
          <cell r="J10872">
            <v>19.21</v>
          </cell>
          <cell r="K10872" t="str">
            <v>Conv</v>
          </cell>
          <cell r="L10872">
            <v>95321.3</v>
          </cell>
          <cell r="M10872" t="str">
            <v>Owner-Occupied</v>
          </cell>
          <cell r="N10872">
            <v>0</v>
          </cell>
          <cell r="O10872">
            <v>43831</v>
          </cell>
          <cell r="P10872" t="str">
            <v>Current</v>
          </cell>
        </row>
        <row r="10873">
          <cell r="B10873">
            <v>41981</v>
          </cell>
          <cell r="C10873">
            <v>25</v>
          </cell>
          <cell r="D10873" t="str">
            <v>AB</v>
          </cell>
          <cell r="E10873" t="str">
            <v>Purchase</v>
          </cell>
          <cell r="F10873" t="str">
            <v>Fixed</v>
          </cell>
          <cell r="I10873">
            <v>41.67</v>
          </cell>
          <cell r="J10873">
            <v>32.409999999999997</v>
          </cell>
          <cell r="K10873" t="str">
            <v>HiRatio</v>
          </cell>
          <cell r="L10873">
            <v>501560.66</v>
          </cell>
          <cell r="M10873" t="str">
            <v>Owner-Occupied</v>
          </cell>
          <cell r="N10873">
            <v>0</v>
          </cell>
          <cell r="O10873">
            <v>43831</v>
          </cell>
          <cell r="P10873" t="str">
            <v>Current</v>
          </cell>
        </row>
        <row r="10874">
          <cell r="B10874">
            <v>41989</v>
          </cell>
          <cell r="C10874">
            <v>25</v>
          </cell>
          <cell r="D10874" t="str">
            <v>PE</v>
          </cell>
          <cell r="E10874" t="str">
            <v>Purchase with Improvements</v>
          </cell>
          <cell r="F10874" t="str">
            <v>Fixed</v>
          </cell>
          <cell r="I10874">
            <v>41.12</v>
          </cell>
          <cell r="J10874">
            <v>34.159999999999997</v>
          </cell>
          <cell r="K10874" t="str">
            <v>HiRatio</v>
          </cell>
          <cell r="L10874">
            <v>149530.47</v>
          </cell>
          <cell r="M10874" t="str">
            <v>Owner-Occupied</v>
          </cell>
          <cell r="N10874">
            <v>0</v>
          </cell>
          <cell r="O10874">
            <v>43831</v>
          </cell>
          <cell r="P10874" t="str">
            <v>Current</v>
          </cell>
        </row>
        <row r="10875">
          <cell r="B10875">
            <v>42611</v>
          </cell>
          <cell r="C10875">
            <v>5</v>
          </cell>
          <cell r="D10875" t="str">
            <v>BC</v>
          </cell>
          <cell r="E10875" t="str">
            <v>Purchase</v>
          </cell>
          <cell r="F10875" t="str">
            <v>Fixed</v>
          </cell>
          <cell r="I10875">
            <v>37.65</v>
          </cell>
          <cell r="J10875">
            <v>34.54</v>
          </cell>
          <cell r="K10875" t="str">
            <v>HiRatio</v>
          </cell>
          <cell r="L10875">
            <v>336934.3</v>
          </cell>
          <cell r="M10875" t="str">
            <v>Owner-Occupied</v>
          </cell>
          <cell r="N10875">
            <v>0</v>
          </cell>
          <cell r="O10875">
            <v>43831</v>
          </cell>
          <cell r="P10875" t="str">
            <v>Current</v>
          </cell>
        </row>
        <row r="10876">
          <cell r="B10876">
            <v>42671</v>
          </cell>
          <cell r="C10876">
            <v>3</v>
          </cell>
          <cell r="D10876" t="str">
            <v>AB</v>
          </cell>
          <cell r="E10876" t="str">
            <v>Purchase</v>
          </cell>
          <cell r="F10876" t="str">
            <v>Fixed</v>
          </cell>
          <cell r="I10876">
            <v>42.33</v>
          </cell>
          <cell r="J10876">
            <v>30.91</v>
          </cell>
          <cell r="K10876" t="str">
            <v>HiRatio</v>
          </cell>
          <cell r="L10876">
            <v>267798.78000000003</v>
          </cell>
          <cell r="M10876" t="str">
            <v>Owner-Occupied</v>
          </cell>
          <cell r="N10876">
            <v>0</v>
          </cell>
          <cell r="O10876">
            <v>43831</v>
          </cell>
          <cell r="P10876" t="str">
            <v>Current</v>
          </cell>
        </row>
        <row r="10877">
          <cell r="B10877">
            <v>42461</v>
          </cell>
          <cell r="C10877">
            <v>9</v>
          </cell>
          <cell r="D10877" t="str">
            <v>SK</v>
          </cell>
          <cell r="E10877" t="str">
            <v>Transfer</v>
          </cell>
          <cell r="F10877" t="str">
            <v>Fixed</v>
          </cell>
          <cell r="I10877">
            <v>43.44</v>
          </cell>
          <cell r="J10877">
            <v>31.38</v>
          </cell>
          <cell r="K10877" t="str">
            <v>HiRatio</v>
          </cell>
          <cell r="L10877">
            <v>297058.06</v>
          </cell>
          <cell r="M10877" t="str">
            <v>Owner-Occupied</v>
          </cell>
          <cell r="N10877">
            <v>0</v>
          </cell>
          <cell r="O10877">
            <v>43831</v>
          </cell>
          <cell r="P10877" t="str">
            <v>Current</v>
          </cell>
        </row>
        <row r="10878">
          <cell r="B10878">
            <v>41151</v>
          </cell>
          <cell r="C10878">
            <v>53</v>
          </cell>
          <cell r="D10878" t="str">
            <v>ON</v>
          </cell>
          <cell r="E10878" t="str">
            <v>Purchase</v>
          </cell>
          <cell r="F10878" t="str">
            <v>Fixed</v>
          </cell>
          <cell r="I10878">
            <v>13.31</v>
          </cell>
          <cell r="J10878">
            <v>7.21</v>
          </cell>
          <cell r="K10878" t="str">
            <v>HiRatio</v>
          </cell>
          <cell r="L10878">
            <v>92158.43</v>
          </cell>
          <cell r="M10878" t="str">
            <v>Owner-Occupied</v>
          </cell>
          <cell r="N10878">
            <v>0</v>
          </cell>
          <cell r="O10878">
            <v>43831</v>
          </cell>
          <cell r="P10878" t="str">
            <v>Current</v>
          </cell>
        </row>
        <row r="10879">
          <cell r="B10879">
            <v>41572</v>
          </cell>
          <cell r="C10879">
            <v>39</v>
          </cell>
          <cell r="D10879" t="str">
            <v>ON</v>
          </cell>
          <cell r="E10879" t="str">
            <v>Purchase</v>
          </cell>
          <cell r="F10879" t="str">
            <v>ARM</v>
          </cell>
          <cell r="I10879">
            <v>35.950000000000003</v>
          </cell>
          <cell r="J10879">
            <v>20.22</v>
          </cell>
          <cell r="K10879" t="str">
            <v>HiRatio</v>
          </cell>
          <cell r="L10879">
            <v>0</v>
          </cell>
          <cell r="M10879" t="str">
            <v>Owner-Occupied</v>
          </cell>
          <cell r="N10879">
            <v>4</v>
          </cell>
          <cell r="O10879">
            <v>42158</v>
          </cell>
          <cell r="P10879" t="str">
            <v>Current</v>
          </cell>
        </row>
        <row r="10880">
          <cell r="B10880">
            <v>42405</v>
          </cell>
          <cell r="C10880">
            <v>11</v>
          </cell>
          <cell r="D10880" t="str">
            <v>AB</v>
          </cell>
          <cell r="E10880" t="str">
            <v>Purchase</v>
          </cell>
          <cell r="F10880" t="str">
            <v>Fixed</v>
          </cell>
          <cell r="I10880">
            <v>28.3</v>
          </cell>
          <cell r="J10880">
            <v>26.81</v>
          </cell>
          <cell r="K10880" t="str">
            <v>Conv</v>
          </cell>
          <cell r="L10880">
            <v>247732.34</v>
          </cell>
          <cell r="M10880" t="str">
            <v>Owner-Occupied</v>
          </cell>
          <cell r="N10880">
            <v>0</v>
          </cell>
          <cell r="O10880">
            <v>43831</v>
          </cell>
          <cell r="P10880" t="str">
            <v>Current</v>
          </cell>
        </row>
        <row r="10881">
          <cell r="B10881">
            <v>42440</v>
          </cell>
          <cell r="C10881">
            <v>10</v>
          </cell>
          <cell r="D10881" t="str">
            <v>BC</v>
          </cell>
          <cell r="E10881" t="str">
            <v>Refinance External</v>
          </cell>
          <cell r="F10881" t="str">
            <v>Fixed</v>
          </cell>
          <cell r="I10881">
            <v>42.66</v>
          </cell>
          <cell r="J10881">
            <v>38.42</v>
          </cell>
          <cell r="K10881" t="str">
            <v>Conv</v>
          </cell>
          <cell r="L10881">
            <v>402247.22</v>
          </cell>
          <cell r="M10881" t="str">
            <v>Owner-Occupied</v>
          </cell>
          <cell r="N10881">
            <v>0</v>
          </cell>
          <cell r="O10881">
            <v>43831</v>
          </cell>
          <cell r="P10881" t="str">
            <v>Current</v>
          </cell>
        </row>
        <row r="10882">
          <cell r="B10882">
            <v>41970</v>
          </cell>
          <cell r="C10882">
            <v>26</v>
          </cell>
          <cell r="D10882" t="str">
            <v>BC</v>
          </cell>
          <cell r="E10882" t="str">
            <v>Refinance External</v>
          </cell>
          <cell r="F10882" t="str">
            <v>ARM</v>
          </cell>
          <cell r="I10882">
            <v>25.38</v>
          </cell>
          <cell r="J10882">
            <v>24.83</v>
          </cell>
          <cell r="K10882" t="str">
            <v>Conv</v>
          </cell>
          <cell r="L10882">
            <v>170979.47</v>
          </cell>
          <cell r="M10882" t="str">
            <v>Owner-Occupied</v>
          </cell>
          <cell r="N10882">
            <v>0</v>
          </cell>
          <cell r="O10882">
            <v>43831</v>
          </cell>
          <cell r="P10882" t="str">
            <v>Current</v>
          </cell>
        </row>
        <row r="10883">
          <cell r="B10883">
            <v>41548</v>
          </cell>
          <cell r="C10883">
            <v>39</v>
          </cell>
          <cell r="D10883" t="str">
            <v>AB</v>
          </cell>
          <cell r="E10883" t="str">
            <v>Refinance External</v>
          </cell>
          <cell r="F10883" t="str">
            <v>Fixed</v>
          </cell>
          <cell r="I10883">
            <v>24.45</v>
          </cell>
          <cell r="J10883">
            <v>29</v>
          </cell>
          <cell r="K10883" t="str">
            <v>Conv</v>
          </cell>
          <cell r="L10883">
            <v>210929.96</v>
          </cell>
          <cell r="M10883" t="str">
            <v>Owner-Occupied</v>
          </cell>
          <cell r="N10883">
            <v>0</v>
          </cell>
          <cell r="O10883">
            <v>43831</v>
          </cell>
          <cell r="P10883" t="str">
            <v>Current</v>
          </cell>
        </row>
        <row r="10884">
          <cell r="B10884">
            <v>42048</v>
          </cell>
          <cell r="C10884">
            <v>23</v>
          </cell>
          <cell r="D10884" t="str">
            <v>ON</v>
          </cell>
          <cell r="E10884" t="str">
            <v>Refinance External</v>
          </cell>
          <cell r="F10884" t="str">
            <v>Fixed</v>
          </cell>
          <cell r="I10884">
            <v>32.049999999999997</v>
          </cell>
          <cell r="J10884">
            <v>24.17</v>
          </cell>
          <cell r="K10884" t="str">
            <v>Conv</v>
          </cell>
          <cell r="L10884">
            <v>0</v>
          </cell>
          <cell r="M10884" t="str">
            <v>Owner-Occupied</v>
          </cell>
          <cell r="N10884">
            <v>4</v>
          </cell>
          <cell r="O10884">
            <v>42493</v>
          </cell>
          <cell r="P10884" t="str">
            <v>Current</v>
          </cell>
        </row>
        <row r="10885">
          <cell r="B10885">
            <v>41117</v>
          </cell>
          <cell r="C10885">
            <v>54</v>
          </cell>
          <cell r="D10885" t="str">
            <v>ON</v>
          </cell>
          <cell r="E10885" t="str">
            <v>Refinance External</v>
          </cell>
          <cell r="F10885" t="str">
            <v>ARM</v>
          </cell>
          <cell r="I10885">
            <v>41.63</v>
          </cell>
          <cell r="J10885">
            <v>39.89</v>
          </cell>
          <cell r="K10885" t="str">
            <v>Conv</v>
          </cell>
          <cell r="L10885">
            <v>136090.5</v>
          </cell>
          <cell r="M10885" t="str">
            <v>Owner-Occupied</v>
          </cell>
          <cell r="N10885">
            <v>0</v>
          </cell>
          <cell r="O10885">
            <v>43831</v>
          </cell>
          <cell r="P10885" t="str">
            <v>Current</v>
          </cell>
        </row>
        <row r="10886">
          <cell r="B10886">
            <v>41655</v>
          </cell>
          <cell r="C10886">
            <v>36</v>
          </cell>
          <cell r="D10886" t="str">
            <v>ON</v>
          </cell>
          <cell r="E10886" t="str">
            <v>Purchase</v>
          </cell>
          <cell r="F10886" t="str">
            <v>ARM</v>
          </cell>
          <cell r="I10886">
            <v>31.76</v>
          </cell>
          <cell r="J10886">
            <v>27.4</v>
          </cell>
          <cell r="K10886" t="str">
            <v>HiRatio</v>
          </cell>
          <cell r="L10886">
            <v>0</v>
          </cell>
          <cell r="M10886" t="str">
            <v>Owner-Occupied</v>
          </cell>
          <cell r="N10886">
            <v>4</v>
          </cell>
          <cell r="O10886">
            <v>42461</v>
          </cell>
          <cell r="P10886" t="str">
            <v>Current</v>
          </cell>
        </row>
        <row r="10887">
          <cell r="B10887">
            <v>41772</v>
          </cell>
          <cell r="C10887">
            <v>32</v>
          </cell>
          <cell r="D10887" t="str">
            <v>AB</v>
          </cell>
          <cell r="E10887" t="str">
            <v>Purchase</v>
          </cell>
          <cell r="F10887" t="str">
            <v>Fixed</v>
          </cell>
          <cell r="I10887">
            <v>29.99</v>
          </cell>
          <cell r="J10887">
            <v>16.12</v>
          </cell>
          <cell r="K10887" t="str">
            <v>HiRatio</v>
          </cell>
          <cell r="L10887">
            <v>187882.63</v>
          </cell>
          <cell r="M10887" t="str">
            <v>Owner-Occupied</v>
          </cell>
          <cell r="N10887">
            <v>0</v>
          </cell>
          <cell r="O10887">
            <v>43831</v>
          </cell>
          <cell r="P10887" t="str">
            <v>90+</v>
          </cell>
        </row>
        <row r="10888">
          <cell r="B10888">
            <v>42594</v>
          </cell>
          <cell r="C10888">
            <v>5</v>
          </cell>
          <cell r="D10888" t="str">
            <v>SK</v>
          </cell>
          <cell r="E10888" t="str">
            <v>Purchase</v>
          </cell>
          <cell r="F10888" t="str">
            <v>Fixed</v>
          </cell>
          <cell r="I10888">
            <v>39.51</v>
          </cell>
          <cell r="J10888">
            <v>29.35</v>
          </cell>
          <cell r="K10888" t="str">
            <v>HiRatio</v>
          </cell>
          <cell r="L10888">
            <v>260759.44</v>
          </cell>
          <cell r="M10888" t="str">
            <v>Owner-Occupied</v>
          </cell>
          <cell r="N10888">
            <v>0</v>
          </cell>
          <cell r="O10888">
            <v>43831</v>
          </cell>
          <cell r="P10888" t="str">
            <v>Current</v>
          </cell>
        </row>
        <row r="10889">
          <cell r="B10889">
            <v>41669</v>
          </cell>
          <cell r="C10889">
            <v>36</v>
          </cell>
          <cell r="D10889" t="str">
            <v>ON</v>
          </cell>
          <cell r="E10889" t="str">
            <v>Purchase</v>
          </cell>
          <cell r="F10889" t="str">
            <v>ARM</v>
          </cell>
          <cell r="I10889">
            <v>35.54</v>
          </cell>
          <cell r="J10889">
            <v>27.94</v>
          </cell>
          <cell r="K10889" t="str">
            <v>HiRatio</v>
          </cell>
          <cell r="L10889">
            <v>422569</v>
          </cell>
          <cell r="M10889" t="str">
            <v>Owner-Occupied</v>
          </cell>
          <cell r="N10889">
            <v>0</v>
          </cell>
          <cell r="O10889">
            <v>43831</v>
          </cell>
          <cell r="P10889" t="str">
            <v>Current</v>
          </cell>
        </row>
        <row r="10890">
          <cell r="B10890">
            <v>42478</v>
          </cell>
          <cell r="C10890">
            <v>9</v>
          </cell>
          <cell r="D10890" t="str">
            <v>ON</v>
          </cell>
          <cell r="E10890" t="str">
            <v>Refinance External</v>
          </cell>
          <cell r="F10890" t="str">
            <v>Fixed</v>
          </cell>
          <cell r="I10890">
            <v>42.07</v>
          </cell>
          <cell r="J10890">
            <v>33.909999999999997</v>
          </cell>
          <cell r="K10890" t="str">
            <v>Conv</v>
          </cell>
          <cell r="L10890">
            <v>171489.66</v>
          </cell>
          <cell r="M10890" t="str">
            <v>Owner-Occupied</v>
          </cell>
          <cell r="N10890">
            <v>0</v>
          </cell>
          <cell r="O10890">
            <v>43831</v>
          </cell>
          <cell r="P10890" t="str">
            <v>Current</v>
          </cell>
        </row>
        <row r="10891">
          <cell r="B10891">
            <v>42674</v>
          </cell>
          <cell r="C10891">
            <v>3</v>
          </cell>
          <cell r="D10891" t="str">
            <v>BC</v>
          </cell>
          <cell r="E10891" t="str">
            <v>Purchase</v>
          </cell>
          <cell r="F10891" t="str">
            <v>ARM</v>
          </cell>
          <cell r="I10891">
            <v>30.2</v>
          </cell>
          <cell r="J10891">
            <v>28.52</v>
          </cell>
          <cell r="K10891" t="str">
            <v>Conv</v>
          </cell>
          <cell r="L10891">
            <v>238835.81</v>
          </cell>
          <cell r="M10891" t="str">
            <v>Owner-Occupied</v>
          </cell>
          <cell r="N10891">
            <v>0</v>
          </cell>
          <cell r="O10891">
            <v>43831</v>
          </cell>
          <cell r="P10891" t="str">
            <v>Current</v>
          </cell>
        </row>
        <row r="10892">
          <cell r="B10892">
            <v>41257</v>
          </cell>
          <cell r="C10892">
            <v>49</v>
          </cell>
          <cell r="D10892" t="str">
            <v>AB</v>
          </cell>
          <cell r="E10892" t="str">
            <v>Purchase</v>
          </cell>
          <cell r="F10892" t="str">
            <v>Fixed</v>
          </cell>
          <cell r="I10892">
            <v>41.38</v>
          </cell>
          <cell r="J10892">
            <v>19.5</v>
          </cell>
          <cell r="K10892" t="str">
            <v>HiRatio</v>
          </cell>
          <cell r="L10892">
            <v>395535</v>
          </cell>
          <cell r="M10892" t="str">
            <v>Owner-Occupied</v>
          </cell>
          <cell r="N10892">
            <v>0</v>
          </cell>
          <cell r="O10892">
            <v>43831</v>
          </cell>
          <cell r="P10892" t="str">
            <v>Current</v>
          </cell>
        </row>
        <row r="10893">
          <cell r="B10893">
            <v>41102</v>
          </cell>
          <cell r="C10893">
            <v>54</v>
          </cell>
          <cell r="D10893" t="str">
            <v>ON</v>
          </cell>
          <cell r="E10893" t="str">
            <v>Purchase</v>
          </cell>
          <cell r="F10893" t="str">
            <v>Fixed</v>
          </cell>
          <cell r="I10893">
            <v>31.87</v>
          </cell>
          <cell r="J10893">
            <v>16.440000000000001</v>
          </cell>
          <cell r="K10893" t="str">
            <v>HiRatio</v>
          </cell>
          <cell r="L10893">
            <v>0</v>
          </cell>
          <cell r="M10893" t="str">
            <v>Owner-Occupied</v>
          </cell>
          <cell r="N10893">
            <v>4</v>
          </cell>
          <cell r="O10893">
            <v>42208</v>
          </cell>
          <cell r="P10893" t="str">
            <v>Current</v>
          </cell>
        </row>
        <row r="10894">
          <cell r="B10894">
            <v>42377</v>
          </cell>
          <cell r="C10894">
            <v>12</v>
          </cell>
          <cell r="D10894" t="str">
            <v>ON</v>
          </cell>
          <cell r="E10894" t="str">
            <v>Refinance External</v>
          </cell>
          <cell r="F10894" t="str">
            <v>Fixed</v>
          </cell>
          <cell r="I10894">
            <v>26.82</v>
          </cell>
          <cell r="J10894">
            <v>20.76</v>
          </cell>
          <cell r="K10894" t="str">
            <v>Conv</v>
          </cell>
          <cell r="L10894">
            <v>298018.92</v>
          </cell>
          <cell r="M10894" t="str">
            <v>Owner-Occupied</v>
          </cell>
          <cell r="N10894">
            <v>0</v>
          </cell>
          <cell r="O10894">
            <v>43831</v>
          </cell>
          <cell r="P10894" t="str">
            <v>Current</v>
          </cell>
        </row>
        <row r="10895">
          <cell r="B10895">
            <v>41894</v>
          </cell>
          <cell r="C10895">
            <v>28</v>
          </cell>
          <cell r="D10895" t="str">
            <v>ON</v>
          </cell>
          <cell r="E10895" t="str">
            <v>Transfer</v>
          </cell>
          <cell r="F10895" t="str">
            <v>Fixed</v>
          </cell>
          <cell r="I10895">
            <v>30.84</v>
          </cell>
          <cell r="J10895">
            <v>19.260000000000002</v>
          </cell>
          <cell r="K10895" t="str">
            <v>Conv</v>
          </cell>
          <cell r="L10895">
            <v>69985.8</v>
          </cell>
          <cell r="M10895" t="str">
            <v>Owner-Occupied</v>
          </cell>
          <cell r="N10895">
            <v>0</v>
          </cell>
          <cell r="O10895">
            <v>43831</v>
          </cell>
          <cell r="P10895" t="str">
            <v>Current</v>
          </cell>
        </row>
        <row r="10896">
          <cell r="B10896">
            <v>41992</v>
          </cell>
          <cell r="C10896">
            <v>25</v>
          </cell>
          <cell r="D10896" t="str">
            <v>ON</v>
          </cell>
          <cell r="E10896" t="str">
            <v>Purchase</v>
          </cell>
          <cell r="F10896" t="str">
            <v>ARM</v>
          </cell>
          <cell r="I10896">
            <v>31.07</v>
          </cell>
          <cell r="J10896">
            <v>11.7</v>
          </cell>
          <cell r="K10896" t="str">
            <v>Conv</v>
          </cell>
          <cell r="L10896">
            <v>194123.97</v>
          </cell>
          <cell r="M10896" t="str">
            <v>Rental</v>
          </cell>
          <cell r="N10896">
            <v>0</v>
          </cell>
          <cell r="O10896">
            <v>43831</v>
          </cell>
          <cell r="P10896" t="str">
            <v>Current</v>
          </cell>
        </row>
        <row r="10897">
          <cell r="B10897">
            <v>41180</v>
          </cell>
          <cell r="C10897">
            <v>52</v>
          </cell>
          <cell r="D10897" t="str">
            <v>ON</v>
          </cell>
          <cell r="E10897" t="str">
            <v>Purchase</v>
          </cell>
          <cell r="F10897" t="str">
            <v>Fixed</v>
          </cell>
          <cell r="I10897">
            <v>43.25</v>
          </cell>
          <cell r="J10897">
            <v>31.32</v>
          </cell>
          <cell r="K10897" t="str">
            <v>Conv</v>
          </cell>
          <cell r="L10897">
            <v>157957.67000000001</v>
          </cell>
          <cell r="M10897" t="str">
            <v>Owner-Occupied</v>
          </cell>
          <cell r="N10897">
            <v>0</v>
          </cell>
          <cell r="O10897">
            <v>43831</v>
          </cell>
          <cell r="P10897" t="str">
            <v>Current</v>
          </cell>
        </row>
        <row r="10898">
          <cell r="B10898">
            <v>42579</v>
          </cell>
          <cell r="C10898">
            <v>6</v>
          </cell>
          <cell r="D10898" t="str">
            <v>ON</v>
          </cell>
          <cell r="E10898" t="str">
            <v>Purchase</v>
          </cell>
          <cell r="F10898" t="str">
            <v>Fixed</v>
          </cell>
          <cell r="I10898">
            <v>38.44</v>
          </cell>
          <cell r="J10898">
            <v>36.03</v>
          </cell>
          <cell r="K10898" t="str">
            <v>HiRatio</v>
          </cell>
          <cell r="L10898">
            <v>513365.23</v>
          </cell>
          <cell r="M10898" t="str">
            <v>Owner-Occupied</v>
          </cell>
          <cell r="N10898">
            <v>0</v>
          </cell>
          <cell r="O10898">
            <v>43831</v>
          </cell>
          <cell r="P10898" t="str">
            <v>Current</v>
          </cell>
        </row>
        <row r="10899">
          <cell r="B10899">
            <v>41852</v>
          </cell>
          <cell r="C10899">
            <v>29</v>
          </cell>
          <cell r="D10899" t="str">
            <v>ON</v>
          </cell>
          <cell r="E10899" t="str">
            <v>Purchase</v>
          </cell>
          <cell r="F10899" t="str">
            <v>Fixed</v>
          </cell>
          <cell r="I10899">
            <v>37.21</v>
          </cell>
          <cell r="J10899">
            <v>35.57</v>
          </cell>
          <cell r="K10899" t="str">
            <v>HiRatio</v>
          </cell>
          <cell r="L10899">
            <v>0</v>
          </cell>
          <cell r="M10899" t="str">
            <v>Owner-Occupied</v>
          </cell>
          <cell r="N10899">
            <v>4</v>
          </cell>
          <cell r="O10899">
            <v>42600</v>
          </cell>
          <cell r="P10899" t="str">
            <v>Current</v>
          </cell>
        </row>
        <row r="10900">
          <cell r="B10900">
            <v>42110</v>
          </cell>
          <cell r="C10900">
            <v>21</v>
          </cell>
          <cell r="D10900" t="str">
            <v>ON</v>
          </cell>
          <cell r="E10900" t="str">
            <v>Purchase</v>
          </cell>
          <cell r="F10900" t="str">
            <v>ARM</v>
          </cell>
          <cell r="I10900">
            <v>22.51</v>
          </cell>
          <cell r="J10900">
            <v>19.27</v>
          </cell>
          <cell r="K10900" t="str">
            <v>Conv</v>
          </cell>
          <cell r="L10900">
            <v>266984.76</v>
          </cell>
          <cell r="M10900" t="str">
            <v>Owner-Occupied</v>
          </cell>
          <cell r="N10900">
            <v>0</v>
          </cell>
          <cell r="O10900">
            <v>43831</v>
          </cell>
          <cell r="P10900" t="str">
            <v>Current</v>
          </cell>
        </row>
        <row r="10901">
          <cell r="B10901">
            <v>42347</v>
          </cell>
          <cell r="C10901">
            <v>13</v>
          </cell>
          <cell r="D10901" t="str">
            <v>ON</v>
          </cell>
          <cell r="E10901" t="str">
            <v>Refinance External</v>
          </cell>
          <cell r="F10901" t="str">
            <v>ARM</v>
          </cell>
          <cell r="I10901">
            <v>25.57</v>
          </cell>
          <cell r="J10901">
            <v>15.39</v>
          </cell>
          <cell r="K10901" t="str">
            <v>Conv</v>
          </cell>
          <cell r="L10901">
            <v>330804.36</v>
          </cell>
          <cell r="M10901" t="str">
            <v>Owner-Occupied</v>
          </cell>
          <cell r="N10901">
            <v>0</v>
          </cell>
          <cell r="O10901">
            <v>43831</v>
          </cell>
          <cell r="P10901" t="str">
            <v>Current</v>
          </cell>
        </row>
        <row r="10902">
          <cell r="B10902">
            <v>41334</v>
          </cell>
          <cell r="C10902">
            <v>46</v>
          </cell>
          <cell r="D10902" t="str">
            <v>ON</v>
          </cell>
          <cell r="E10902" t="str">
            <v>Purchase</v>
          </cell>
          <cell r="F10902" t="str">
            <v>Fixed</v>
          </cell>
          <cell r="I10902">
            <v>29.28</v>
          </cell>
          <cell r="J10902">
            <v>16.88</v>
          </cell>
          <cell r="K10902" t="str">
            <v>HiRatio</v>
          </cell>
          <cell r="L10902">
            <v>256264.03</v>
          </cell>
          <cell r="M10902" t="str">
            <v>Owner-Occupied</v>
          </cell>
          <cell r="N10902">
            <v>0</v>
          </cell>
          <cell r="O10902">
            <v>43831</v>
          </cell>
          <cell r="P10902" t="str">
            <v>30-59</v>
          </cell>
        </row>
        <row r="10903">
          <cell r="B10903">
            <v>42515</v>
          </cell>
          <cell r="C10903">
            <v>8</v>
          </cell>
          <cell r="D10903" t="str">
            <v>ON</v>
          </cell>
          <cell r="E10903" t="str">
            <v>Purchase</v>
          </cell>
          <cell r="F10903" t="str">
            <v>Fixed</v>
          </cell>
          <cell r="I10903">
            <v>34.83</v>
          </cell>
          <cell r="J10903">
            <v>33.92</v>
          </cell>
          <cell r="K10903" t="str">
            <v>HiRatio</v>
          </cell>
          <cell r="L10903">
            <v>492486.99</v>
          </cell>
          <cell r="M10903" t="str">
            <v>Owner-Occupied</v>
          </cell>
          <cell r="N10903">
            <v>0</v>
          </cell>
          <cell r="O10903">
            <v>43831</v>
          </cell>
          <cell r="P10903" t="str">
            <v>Current</v>
          </cell>
        </row>
        <row r="10904">
          <cell r="B10904">
            <v>42699</v>
          </cell>
          <cell r="C10904">
            <v>2</v>
          </cell>
          <cell r="D10904" t="str">
            <v>SK</v>
          </cell>
          <cell r="E10904" t="str">
            <v>Purchase</v>
          </cell>
          <cell r="F10904" t="str">
            <v>Fixed</v>
          </cell>
          <cell r="I10904">
            <v>36.619999999999997</v>
          </cell>
          <cell r="J10904">
            <v>22.14</v>
          </cell>
          <cell r="K10904" t="str">
            <v>Conv</v>
          </cell>
          <cell r="L10904">
            <v>218932.08</v>
          </cell>
          <cell r="M10904" t="str">
            <v>Owner-Occupied</v>
          </cell>
          <cell r="N10904">
            <v>0</v>
          </cell>
          <cell r="O10904">
            <v>43831</v>
          </cell>
          <cell r="P10904" t="str">
            <v>Current</v>
          </cell>
        </row>
        <row r="10905">
          <cell r="B10905">
            <v>42216</v>
          </cell>
          <cell r="C10905">
            <v>18</v>
          </cell>
          <cell r="D10905" t="str">
            <v>ON</v>
          </cell>
          <cell r="E10905" t="str">
            <v>Purchase</v>
          </cell>
          <cell r="F10905" t="str">
            <v>Fixed</v>
          </cell>
          <cell r="I10905">
            <v>29.96</v>
          </cell>
          <cell r="J10905">
            <v>29.85</v>
          </cell>
          <cell r="K10905" t="str">
            <v>HiRatio</v>
          </cell>
          <cell r="L10905">
            <v>250834.92</v>
          </cell>
          <cell r="M10905" t="str">
            <v>Owner-Occupied</v>
          </cell>
          <cell r="N10905">
            <v>0</v>
          </cell>
          <cell r="O10905">
            <v>43831</v>
          </cell>
          <cell r="P10905" t="str">
            <v>Current</v>
          </cell>
        </row>
        <row r="10906">
          <cell r="B10906">
            <v>41088</v>
          </cell>
          <cell r="C10906">
            <v>55</v>
          </cell>
          <cell r="D10906" t="str">
            <v>AB</v>
          </cell>
          <cell r="E10906" t="str">
            <v>Refinance External</v>
          </cell>
          <cell r="F10906" t="str">
            <v>Fixed</v>
          </cell>
          <cell r="I10906">
            <v>31.39</v>
          </cell>
          <cell r="J10906">
            <v>11.83</v>
          </cell>
          <cell r="K10906" t="str">
            <v>Conv</v>
          </cell>
          <cell r="L10906">
            <v>280154.86</v>
          </cell>
          <cell r="M10906" t="str">
            <v>Owner-Occupied</v>
          </cell>
          <cell r="N10906">
            <v>0</v>
          </cell>
          <cell r="O10906">
            <v>43831</v>
          </cell>
          <cell r="P10906" t="str">
            <v>Current</v>
          </cell>
        </row>
        <row r="10907">
          <cell r="B10907">
            <v>42580</v>
          </cell>
          <cell r="C10907">
            <v>6</v>
          </cell>
          <cell r="D10907" t="str">
            <v>BC</v>
          </cell>
          <cell r="E10907" t="str">
            <v>Port Increase</v>
          </cell>
          <cell r="F10907" t="str">
            <v>Fixed</v>
          </cell>
          <cell r="I10907">
            <v>17.43</v>
          </cell>
          <cell r="J10907">
            <v>16.760000000000002</v>
          </cell>
          <cell r="K10907" t="str">
            <v>Conv</v>
          </cell>
          <cell r="L10907">
            <v>394247.56</v>
          </cell>
          <cell r="M10907" t="str">
            <v>Owner-Occupied</v>
          </cell>
          <cell r="N10907">
            <v>0</v>
          </cell>
          <cell r="O10907">
            <v>43831</v>
          </cell>
          <cell r="P10907" t="str">
            <v>Current</v>
          </cell>
        </row>
        <row r="10908">
          <cell r="B10908">
            <v>42348</v>
          </cell>
          <cell r="C10908">
            <v>13</v>
          </cell>
          <cell r="D10908" t="str">
            <v>ON</v>
          </cell>
          <cell r="E10908" t="str">
            <v>Purchase</v>
          </cell>
          <cell r="F10908" t="str">
            <v>Fixed</v>
          </cell>
          <cell r="I10908">
            <v>16</v>
          </cell>
          <cell r="J10908">
            <v>14</v>
          </cell>
          <cell r="K10908" t="str">
            <v>Conv</v>
          </cell>
          <cell r="L10908">
            <v>250439.99</v>
          </cell>
          <cell r="M10908" t="str">
            <v>Owner-Occupied</v>
          </cell>
          <cell r="N10908">
            <v>0</v>
          </cell>
          <cell r="O10908">
            <v>43831</v>
          </cell>
          <cell r="P10908" t="str">
            <v>Current</v>
          </cell>
        </row>
        <row r="10909">
          <cell r="B10909">
            <v>42690</v>
          </cell>
          <cell r="C10909">
            <v>2</v>
          </cell>
          <cell r="D10909" t="str">
            <v>ON</v>
          </cell>
          <cell r="E10909" t="str">
            <v>Purchase</v>
          </cell>
          <cell r="F10909" t="str">
            <v>Fixed</v>
          </cell>
          <cell r="I10909">
            <v>36.25</v>
          </cell>
          <cell r="J10909">
            <v>29.62</v>
          </cell>
          <cell r="K10909" t="str">
            <v>Conv</v>
          </cell>
          <cell r="L10909">
            <v>487996.44</v>
          </cell>
          <cell r="M10909" t="str">
            <v>Owner-Occupied</v>
          </cell>
          <cell r="N10909">
            <v>0</v>
          </cell>
          <cell r="O10909">
            <v>43831</v>
          </cell>
          <cell r="P10909" t="str">
            <v>Current</v>
          </cell>
        </row>
        <row r="10910">
          <cell r="B10910">
            <v>42153</v>
          </cell>
          <cell r="C10910">
            <v>20</v>
          </cell>
          <cell r="D10910" t="str">
            <v>ON</v>
          </cell>
          <cell r="E10910" t="str">
            <v>Purchase</v>
          </cell>
          <cell r="F10910" t="str">
            <v>Fixed</v>
          </cell>
          <cell r="I10910">
            <v>40.85</v>
          </cell>
          <cell r="J10910">
            <v>34.29</v>
          </cell>
          <cell r="K10910" t="str">
            <v>HiRatio</v>
          </cell>
          <cell r="L10910">
            <v>144993.1</v>
          </cell>
          <cell r="M10910" t="str">
            <v>Owner-Occupied</v>
          </cell>
          <cell r="N10910">
            <v>0</v>
          </cell>
          <cell r="O10910">
            <v>43831</v>
          </cell>
          <cell r="P10910" t="str">
            <v>Current</v>
          </cell>
        </row>
        <row r="10911">
          <cell r="B10911">
            <v>41472</v>
          </cell>
          <cell r="C10911">
            <v>42</v>
          </cell>
          <cell r="D10911" t="str">
            <v>AB</v>
          </cell>
          <cell r="E10911" t="str">
            <v>Refinance External</v>
          </cell>
          <cell r="F10911" t="str">
            <v>ARM</v>
          </cell>
          <cell r="I10911">
            <v>34.29</v>
          </cell>
          <cell r="J10911">
            <v>11.49</v>
          </cell>
          <cell r="K10911" t="str">
            <v>Conv</v>
          </cell>
          <cell r="L10911">
            <v>0</v>
          </cell>
          <cell r="M10911" t="str">
            <v>Rental</v>
          </cell>
          <cell r="N10911">
            <v>4</v>
          </cell>
          <cell r="O10911">
            <v>41908</v>
          </cell>
          <cell r="P10911" t="str">
            <v>Current</v>
          </cell>
        </row>
        <row r="10912">
          <cell r="B10912">
            <v>41096</v>
          </cell>
          <cell r="C10912">
            <v>54</v>
          </cell>
          <cell r="D10912" t="str">
            <v>ON</v>
          </cell>
          <cell r="E10912" t="str">
            <v>Purchase</v>
          </cell>
          <cell r="F10912" t="str">
            <v>Fixed</v>
          </cell>
          <cell r="I10912">
            <v>40.83</v>
          </cell>
          <cell r="J10912">
            <v>40.32</v>
          </cell>
          <cell r="K10912" t="str">
            <v>HiRatio</v>
          </cell>
          <cell r="L10912">
            <v>191675.37</v>
          </cell>
          <cell r="M10912" t="str">
            <v>Owner-Occupied</v>
          </cell>
          <cell r="N10912">
            <v>0</v>
          </cell>
          <cell r="O10912">
            <v>43831</v>
          </cell>
          <cell r="P10912" t="str">
            <v>Current</v>
          </cell>
        </row>
        <row r="10913">
          <cell r="B10913">
            <v>42124</v>
          </cell>
          <cell r="C10913">
            <v>21</v>
          </cell>
          <cell r="D10913" t="str">
            <v>BC</v>
          </cell>
          <cell r="E10913" t="str">
            <v>Purchase</v>
          </cell>
          <cell r="F10913" t="str">
            <v>Fixed</v>
          </cell>
          <cell r="I10913">
            <v>27.33</v>
          </cell>
          <cell r="J10913">
            <v>17.21</v>
          </cell>
          <cell r="K10913" t="str">
            <v>Conv</v>
          </cell>
          <cell r="L10913">
            <v>158362.45000000001</v>
          </cell>
          <cell r="M10913" t="str">
            <v>Owner-Occupied</v>
          </cell>
          <cell r="N10913">
            <v>0</v>
          </cell>
          <cell r="O10913">
            <v>43831</v>
          </cell>
          <cell r="P10913" t="str">
            <v>Current</v>
          </cell>
        </row>
        <row r="10914">
          <cell r="B10914">
            <v>42185</v>
          </cell>
          <cell r="C10914">
            <v>19</v>
          </cell>
          <cell r="D10914" t="str">
            <v>AB</v>
          </cell>
          <cell r="E10914" t="str">
            <v>Purchase</v>
          </cell>
          <cell r="F10914" t="str">
            <v>ARM</v>
          </cell>
          <cell r="I10914">
            <v>35.36</v>
          </cell>
          <cell r="J10914">
            <v>19.989999999999998</v>
          </cell>
          <cell r="K10914" t="str">
            <v>Conv</v>
          </cell>
          <cell r="L10914">
            <v>0</v>
          </cell>
          <cell r="M10914" t="str">
            <v>Owner-Occupied</v>
          </cell>
          <cell r="N10914">
            <v>4</v>
          </cell>
          <cell r="O10914">
            <v>42402</v>
          </cell>
          <cell r="P10914" t="str">
            <v>Current</v>
          </cell>
        </row>
        <row r="10915">
          <cell r="B10915">
            <v>42613</v>
          </cell>
          <cell r="C10915">
            <v>5</v>
          </cell>
          <cell r="D10915" t="str">
            <v>ON</v>
          </cell>
          <cell r="E10915" t="str">
            <v>Port Increase</v>
          </cell>
          <cell r="F10915" t="str">
            <v>Fixed</v>
          </cell>
          <cell r="I10915">
            <v>37.69</v>
          </cell>
          <cell r="J10915">
            <v>26.03</v>
          </cell>
          <cell r="K10915" t="str">
            <v>Conv</v>
          </cell>
          <cell r="L10915">
            <v>304091.99</v>
          </cell>
          <cell r="M10915" t="str">
            <v>Owner-Occupied</v>
          </cell>
          <cell r="N10915">
            <v>0</v>
          </cell>
          <cell r="O10915">
            <v>43831</v>
          </cell>
          <cell r="P10915" t="str">
            <v>Current</v>
          </cell>
        </row>
        <row r="10916">
          <cell r="B10916">
            <v>41803</v>
          </cell>
          <cell r="C10916">
            <v>31</v>
          </cell>
          <cell r="D10916" t="str">
            <v>ON</v>
          </cell>
          <cell r="E10916" t="str">
            <v>Refinance External</v>
          </cell>
          <cell r="F10916" t="str">
            <v>Fixed</v>
          </cell>
          <cell r="I10916">
            <v>41.66</v>
          </cell>
          <cell r="J10916">
            <v>34.35</v>
          </cell>
          <cell r="K10916" t="str">
            <v>Conv</v>
          </cell>
          <cell r="L10916">
            <v>0</v>
          </cell>
          <cell r="M10916" t="str">
            <v>Owner-Occupied</v>
          </cell>
          <cell r="N10916">
            <v>4</v>
          </cell>
          <cell r="O10916">
            <v>42360</v>
          </cell>
          <cell r="P10916" t="str">
            <v>Current</v>
          </cell>
        </row>
        <row r="10917">
          <cell r="B10917">
            <v>41950</v>
          </cell>
          <cell r="C10917">
            <v>26</v>
          </cell>
          <cell r="D10917" t="str">
            <v>ON</v>
          </cell>
          <cell r="E10917" t="str">
            <v>Purchase</v>
          </cell>
          <cell r="F10917" t="str">
            <v>Fixed</v>
          </cell>
          <cell r="I10917">
            <v>42.63</v>
          </cell>
          <cell r="J10917">
            <v>38.31</v>
          </cell>
          <cell r="K10917" t="str">
            <v>HiRatio</v>
          </cell>
          <cell r="L10917">
            <v>153576.41</v>
          </cell>
          <cell r="M10917" t="str">
            <v>Owner-Occupied</v>
          </cell>
          <cell r="N10917">
            <v>0</v>
          </cell>
          <cell r="O10917">
            <v>43831</v>
          </cell>
          <cell r="P10917" t="str">
            <v>Current</v>
          </cell>
        </row>
        <row r="10918">
          <cell r="B10918">
            <v>42096</v>
          </cell>
          <cell r="C10918">
            <v>21</v>
          </cell>
          <cell r="D10918" t="str">
            <v>ON</v>
          </cell>
          <cell r="E10918" t="str">
            <v>Transfer</v>
          </cell>
          <cell r="F10918" t="str">
            <v>ARM</v>
          </cell>
          <cell r="I10918">
            <v>30.37</v>
          </cell>
          <cell r="J10918">
            <v>12.49</v>
          </cell>
          <cell r="K10918" t="str">
            <v>Conv</v>
          </cell>
          <cell r="L10918">
            <v>0</v>
          </cell>
          <cell r="M10918" t="str">
            <v>Owner-Occupied</v>
          </cell>
          <cell r="N10918">
            <v>4</v>
          </cell>
          <cell r="O10918">
            <v>42181</v>
          </cell>
          <cell r="P10918" t="str">
            <v>Current</v>
          </cell>
        </row>
        <row r="10919">
          <cell r="B10919">
            <v>41899</v>
          </cell>
          <cell r="C10919">
            <v>28</v>
          </cell>
          <cell r="D10919" t="str">
            <v>ON</v>
          </cell>
          <cell r="E10919" t="str">
            <v>Purchase</v>
          </cell>
          <cell r="F10919" t="str">
            <v>ARM</v>
          </cell>
          <cell r="I10919">
            <v>34.83</v>
          </cell>
          <cell r="J10919">
            <v>20.23</v>
          </cell>
          <cell r="K10919" t="str">
            <v>HiRatio</v>
          </cell>
          <cell r="L10919">
            <v>163363.99</v>
          </cell>
          <cell r="M10919" t="str">
            <v>Owner-Occupied</v>
          </cell>
          <cell r="N10919">
            <v>0</v>
          </cell>
          <cell r="O10919">
            <v>43831</v>
          </cell>
          <cell r="P10919" t="str">
            <v>Current</v>
          </cell>
        </row>
        <row r="10920">
          <cell r="B10920">
            <v>41397</v>
          </cell>
          <cell r="C10920">
            <v>44</v>
          </cell>
          <cell r="D10920" t="str">
            <v>AB</v>
          </cell>
          <cell r="E10920" t="str">
            <v>Purchase</v>
          </cell>
          <cell r="F10920" t="str">
            <v>Fixed</v>
          </cell>
          <cell r="I10920">
            <v>43.17</v>
          </cell>
          <cell r="J10920">
            <v>36.86</v>
          </cell>
          <cell r="K10920" t="str">
            <v>HiRatio</v>
          </cell>
          <cell r="L10920">
            <v>492491.72</v>
          </cell>
          <cell r="M10920" t="str">
            <v>Owner-Occupied</v>
          </cell>
          <cell r="N10920">
            <v>0</v>
          </cell>
          <cell r="O10920">
            <v>43831</v>
          </cell>
          <cell r="P10920" t="str">
            <v>Current</v>
          </cell>
        </row>
        <row r="10921">
          <cell r="B10921">
            <v>41593</v>
          </cell>
          <cell r="C10921">
            <v>38</v>
          </cell>
          <cell r="D10921" t="str">
            <v>AB</v>
          </cell>
          <cell r="E10921" t="str">
            <v>Purchase</v>
          </cell>
          <cell r="F10921" t="str">
            <v>Fixed</v>
          </cell>
          <cell r="I10921">
            <v>39.75</v>
          </cell>
          <cell r="J10921">
            <v>31.21</v>
          </cell>
          <cell r="K10921" t="str">
            <v>HiRatio</v>
          </cell>
          <cell r="L10921">
            <v>322824.31</v>
          </cell>
          <cell r="M10921" t="str">
            <v>Owner-Occupied</v>
          </cell>
          <cell r="N10921">
            <v>0</v>
          </cell>
          <cell r="O10921">
            <v>43831</v>
          </cell>
          <cell r="P10921" t="str">
            <v>0-29</v>
          </cell>
        </row>
        <row r="10922">
          <cell r="B10922">
            <v>42447</v>
          </cell>
          <cell r="C10922">
            <v>10</v>
          </cell>
          <cell r="D10922" t="str">
            <v>ON</v>
          </cell>
          <cell r="E10922" t="str">
            <v>Transfer</v>
          </cell>
          <cell r="F10922" t="str">
            <v>Fixed</v>
          </cell>
          <cell r="I10922">
            <v>27.65</v>
          </cell>
          <cell r="J10922">
            <v>26.6</v>
          </cell>
          <cell r="K10922" t="str">
            <v>Conv</v>
          </cell>
          <cell r="L10922">
            <v>515808.01</v>
          </cell>
          <cell r="M10922" t="str">
            <v>Owner-Occupied</v>
          </cell>
          <cell r="N10922">
            <v>0</v>
          </cell>
          <cell r="O10922">
            <v>43831</v>
          </cell>
          <cell r="P10922" t="str">
            <v>Current</v>
          </cell>
        </row>
        <row r="10923">
          <cell r="B10923">
            <v>41764</v>
          </cell>
          <cell r="C10923">
            <v>32</v>
          </cell>
          <cell r="D10923" t="str">
            <v>ON</v>
          </cell>
          <cell r="E10923" t="str">
            <v>Purchase</v>
          </cell>
          <cell r="F10923" t="str">
            <v>ARM</v>
          </cell>
          <cell r="I10923">
            <v>35.07</v>
          </cell>
          <cell r="J10923">
            <v>8.0299999999999994</v>
          </cell>
          <cell r="K10923" t="str">
            <v>Conv</v>
          </cell>
          <cell r="L10923">
            <v>300247.64</v>
          </cell>
          <cell r="M10923" t="str">
            <v>Rental</v>
          </cell>
          <cell r="N10923">
            <v>0</v>
          </cell>
          <cell r="O10923">
            <v>43831</v>
          </cell>
          <cell r="P10923" t="str">
            <v>Current</v>
          </cell>
        </row>
        <row r="10924">
          <cell r="B10924">
            <v>41981</v>
          </cell>
          <cell r="C10924">
            <v>25</v>
          </cell>
          <cell r="D10924" t="str">
            <v>AB</v>
          </cell>
          <cell r="E10924" t="str">
            <v>Purchase</v>
          </cell>
          <cell r="F10924" t="str">
            <v>Fixed</v>
          </cell>
          <cell r="I10924">
            <v>25.51</v>
          </cell>
          <cell r="J10924">
            <v>14.67</v>
          </cell>
          <cell r="K10924" t="str">
            <v>HiRatio</v>
          </cell>
          <cell r="L10924">
            <v>466963.99</v>
          </cell>
          <cell r="M10924" t="str">
            <v>Owner-Occupied</v>
          </cell>
          <cell r="N10924">
            <v>0</v>
          </cell>
          <cell r="O10924">
            <v>43831</v>
          </cell>
          <cell r="P10924" t="str">
            <v>Current</v>
          </cell>
        </row>
        <row r="10925">
          <cell r="B10925">
            <v>42340</v>
          </cell>
          <cell r="C10925">
            <v>13</v>
          </cell>
          <cell r="D10925" t="str">
            <v>NL</v>
          </cell>
          <cell r="E10925" t="str">
            <v>Transfer</v>
          </cell>
          <cell r="F10925" t="str">
            <v>Fixed</v>
          </cell>
          <cell r="I10925">
            <v>40.75</v>
          </cell>
          <cell r="J10925">
            <v>22.94</v>
          </cell>
          <cell r="K10925" t="str">
            <v>Conv</v>
          </cell>
          <cell r="L10925">
            <v>185861.62</v>
          </cell>
          <cell r="M10925" t="str">
            <v>Owner-Occupied</v>
          </cell>
          <cell r="N10925">
            <v>0</v>
          </cell>
          <cell r="O10925">
            <v>43831</v>
          </cell>
          <cell r="P10925" t="str">
            <v>Current</v>
          </cell>
        </row>
        <row r="10926">
          <cell r="B10926">
            <v>42102</v>
          </cell>
          <cell r="C10926">
            <v>21</v>
          </cell>
          <cell r="D10926" t="str">
            <v>ON</v>
          </cell>
          <cell r="E10926" t="str">
            <v>Refinance External</v>
          </cell>
          <cell r="F10926" t="str">
            <v>ARM</v>
          </cell>
          <cell r="I10926">
            <v>30.32</v>
          </cell>
          <cell r="J10926">
            <v>24.06</v>
          </cell>
          <cell r="K10926" t="str">
            <v>Conv</v>
          </cell>
          <cell r="L10926">
            <v>233668.64</v>
          </cell>
          <cell r="M10926" t="str">
            <v>Owner-Occupied</v>
          </cell>
          <cell r="N10926">
            <v>0</v>
          </cell>
          <cell r="O10926">
            <v>43831</v>
          </cell>
          <cell r="P10926" t="str">
            <v>Current</v>
          </cell>
        </row>
        <row r="10927">
          <cell r="B10927">
            <v>41975</v>
          </cell>
          <cell r="C10927">
            <v>25</v>
          </cell>
          <cell r="D10927" t="str">
            <v>BC</v>
          </cell>
          <cell r="E10927" t="str">
            <v>Refinance External</v>
          </cell>
          <cell r="F10927" t="str">
            <v>ARM</v>
          </cell>
          <cell r="I10927">
            <v>32</v>
          </cell>
          <cell r="J10927">
            <v>22.71</v>
          </cell>
          <cell r="K10927" t="str">
            <v>Conv</v>
          </cell>
          <cell r="L10927">
            <v>451255.45</v>
          </cell>
          <cell r="M10927" t="str">
            <v>Owner-Occupied</v>
          </cell>
          <cell r="N10927">
            <v>0</v>
          </cell>
          <cell r="O10927">
            <v>43831</v>
          </cell>
          <cell r="P10927" t="str">
            <v>Current</v>
          </cell>
        </row>
        <row r="10928">
          <cell r="B10928">
            <v>41207</v>
          </cell>
          <cell r="C10928">
            <v>51</v>
          </cell>
          <cell r="D10928" t="str">
            <v>ON</v>
          </cell>
          <cell r="E10928" t="str">
            <v>Purchase</v>
          </cell>
          <cell r="F10928" t="str">
            <v>Fixed</v>
          </cell>
          <cell r="I10928">
            <v>38.26</v>
          </cell>
          <cell r="J10928">
            <v>20.86</v>
          </cell>
          <cell r="K10928" t="str">
            <v>HiRatio</v>
          </cell>
          <cell r="L10928">
            <v>243024.24</v>
          </cell>
          <cell r="M10928" t="str">
            <v>Owner-Occupied</v>
          </cell>
          <cell r="N10928">
            <v>0</v>
          </cell>
          <cell r="O10928">
            <v>43831</v>
          </cell>
          <cell r="P10928" t="str">
            <v>Current</v>
          </cell>
        </row>
        <row r="10929">
          <cell r="B10929">
            <v>42093</v>
          </cell>
          <cell r="C10929">
            <v>22</v>
          </cell>
          <cell r="D10929" t="str">
            <v>ON</v>
          </cell>
          <cell r="E10929" t="str">
            <v>Purchase with Improvements</v>
          </cell>
          <cell r="F10929" t="str">
            <v>Fixed</v>
          </cell>
          <cell r="I10929">
            <v>34.44</v>
          </cell>
          <cell r="J10929">
            <v>26.91</v>
          </cell>
          <cell r="K10929" t="str">
            <v>HiRatio</v>
          </cell>
          <cell r="L10929">
            <v>265441.55</v>
          </cell>
          <cell r="M10929" t="str">
            <v>Owner-Occupied</v>
          </cell>
          <cell r="N10929">
            <v>0</v>
          </cell>
          <cell r="O10929">
            <v>43831</v>
          </cell>
          <cell r="P10929" t="str">
            <v>Current</v>
          </cell>
        </row>
        <row r="10930">
          <cell r="B10930">
            <v>41120</v>
          </cell>
          <cell r="C10930">
            <v>54</v>
          </cell>
          <cell r="D10930" t="str">
            <v>AB</v>
          </cell>
          <cell r="E10930" t="str">
            <v>Purchase</v>
          </cell>
          <cell r="F10930" t="str">
            <v>Fixed</v>
          </cell>
          <cell r="I10930">
            <v>26.87</v>
          </cell>
          <cell r="J10930">
            <v>14.25</v>
          </cell>
          <cell r="K10930" t="str">
            <v>HiRatio</v>
          </cell>
          <cell r="L10930">
            <v>428817.91</v>
          </cell>
          <cell r="M10930" t="str">
            <v>Owner-Occupied</v>
          </cell>
          <cell r="N10930">
            <v>0</v>
          </cell>
          <cell r="O10930">
            <v>43831</v>
          </cell>
          <cell r="P10930" t="str">
            <v>Current</v>
          </cell>
        </row>
        <row r="10931">
          <cell r="B10931">
            <v>42216</v>
          </cell>
          <cell r="C10931">
            <v>18</v>
          </cell>
          <cell r="D10931" t="str">
            <v>ON</v>
          </cell>
          <cell r="E10931" t="str">
            <v>Purchase</v>
          </cell>
          <cell r="F10931" t="str">
            <v>ARM</v>
          </cell>
          <cell r="I10931">
            <v>35.020000000000003</v>
          </cell>
          <cell r="J10931">
            <v>9.59</v>
          </cell>
          <cell r="K10931" t="str">
            <v>Conv</v>
          </cell>
          <cell r="L10931">
            <v>120378.5</v>
          </cell>
          <cell r="M10931" t="str">
            <v>Owner-Occupied</v>
          </cell>
          <cell r="N10931">
            <v>0</v>
          </cell>
          <cell r="O10931">
            <v>43831</v>
          </cell>
          <cell r="P10931" t="str">
            <v>Current</v>
          </cell>
        </row>
        <row r="10932">
          <cell r="B10932">
            <v>41645</v>
          </cell>
          <cell r="C10932">
            <v>36</v>
          </cell>
          <cell r="D10932" t="str">
            <v>AB</v>
          </cell>
          <cell r="E10932" t="str">
            <v>Purchase</v>
          </cell>
          <cell r="F10932" t="str">
            <v>Fixed</v>
          </cell>
          <cell r="I10932">
            <v>36.700000000000003</v>
          </cell>
          <cell r="J10932">
            <v>29.44</v>
          </cell>
          <cell r="K10932" t="str">
            <v>HiRatio</v>
          </cell>
          <cell r="L10932">
            <v>0</v>
          </cell>
          <cell r="M10932" t="str">
            <v>Owner-Occupied</v>
          </cell>
          <cell r="N10932">
            <v>4</v>
          </cell>
          <cell r="O10932">
            <v>42222</v>
          </cell>
          <cell r="P10932" t="str">
            <v>Current</v>
          </cell>
        </row>
        <row r="10933">
          <cell r="B10933">
            <v>41985</v>
          </cell>
          <cell r="C10933">
            <v>25</v>
          </cell>
          <cell r="D10933" t="str">
            <v>ON</v>
          </cell>
          <cell r="E10933" t="str">
            <v>Refinance External</v>
          </cell>
          <cell r="F10933" t="str">
            <v>ARM</v>
          </cell>
          <cell r="I10933">
            <v>27.96</v>
          </cell>
          <cell r="J10933">
            <v>21.39</v>
          </cell>
          <cell r="K10933" t="str">
            <v>Conv</v>
          </cell>
          <cell r="L10933">
            <v>0</v>
          </cell>
          <cell r="M10933" t="str">
            <v>Owner-Occupied</v>
          </cell>
          <cell r="N10933">
            <v>4</v>
          </cell>
          <cell r="O10933">
            <v>42409</v>
          </cell>
          <cell r="P10933" t="str">
            <v>Current</v>
          </cell>
        </row>
        <row r="10934">
          <cell r="B10934">
            <v>41698</v>
          </cell>
          <cell r="C10934">
            <v>35</v>
          </cell>
          <cell r="D10934" t="str">
            <v>ON</v>
          </cell>
          <cell r="E10934" t="str">
            <v>Refinance External</v>
          </cell>
          <cell r="F10934" t="str">
            <v>ARM</v>
          </cell>
          <cell r="I10934">
            <v>32.049999999999997</v>
          </cell>
          <cell r="J10934">
            <v>30.41</v>
          </cell>
          <cell r="K10934" t="str">
            <v>Conv</v>
          </cell>
          <cell r="L10934">
            <v>259191.82</v>
          </cell>
          <cell r="M10934" t="str">
            <v>Owner-Occupied</v>
          </cell>
          <cell r="N10934">
            <v>0</v>
          </cell>
          <cell r="O10934">
            <v>43831</v>
          </cell>
          <cell r="P10934" t="str">
            <v>Current</v>
          </cell>
        </row>
        <row r="10935">
          <cell r="B10935">
            <v>41571</v>
          </cell>
          <cell r="C10935">
            <v>39</v>
          </cell>
          <cell r="D10935" t="str">
            <v>ON</v>
          </cell>
          <cell r="E10935" t="str">
            <v>Purchase</v>
          </cell>
          <cell r="F10935" t="str">
            <v>Fixed</v>
          </cell>
          <cell r="I10935">
            <v>40.270000000000003</v>
          </cell>
          <cell r="J10935">
            <v>37.479999999999997</v>
          </cell>
          <cell r="K10935" t="str">
            <v>HiRatio</v>
          </cell>
          <cell r="L10935">
            <v>175420.43</v>
          </cell>
          <cell r="M10935" t="str">
            <v>Owner-Occupied</v>
          </cell>
          <cell r="N10935">
            <v>0</v>
          </cell>
          <cell r="O10935">
            <v>43831</v>
          </cell>
          <cell r="P10935" t="str">
            <v>Current</v>
          </cell>
        </row>
        <row r="10936">
          <cell r="B10936">
            <v>42605</v>
          </cell>
          <cell r="C10936">
            <v>5</v>
          </cell>
          <cell r="D10936" t="str">
            <v>AB</v>
          </cell>
          <cell r="E10936" t="str">
            <v>Purchase</v>
          </cell>
          <cell r="F10936" t="str">
            <v>Fixed</v>
          </cell>
          <cell r="I10936">
            <v>36.08</v>
          </cell>
          <cell r="J10936">
            <v>28.53</v>
          </cell>
          <cell r="K10936" t="str">
            <v>HiRatio</v>
          </cell>
          <cell r="L10936">
            <v>329105.27</v>
          </cell>
          <cell r="M10936" t="str">
            <v>Owner-Occupied</v>
          </cell>
          <cell r="N10936">
            <v>0</v>
          </cell>
          <cell r="O10936">
            <v>43831</v>
          </cell>
          <cell r="P10936" t="str">
            <v>Current</v>
          </cell>
        </row>
        <row r="10937">
          <cell r="B10937">
            <v>41403</v>
          </cell>
          <cell r="C10937">
            <v>44</v>
          </cell>
          <cell r="D10937" t="str">
            <v>AB</v>
          </cell>
          <cell r="E10937" t="str">
            <v>Transfer</v>
          </cell>
          <cell r="F10937" t="str">
            <v>Fixed</v>
          </cell>
          <cell r="I10937">
            <v>34.43</v>
          </cell>
          <cell r="J10937">
            <v>34.24</v>
          </cell>
          <cell r="K10937" t="str">
            <v>HiRatio</v>
          </cell>
          <cell r="L10937">
            <v>292481.78999999998</v>
          </cell>
          <cell r="M10937" t="str">
            <v>Owner-Occupied</v>
          </cell>
          <cell r="N10937">
            <v>0</v>
          </cell>
          <cell r="O10937">
            <v>43831</v>
          </cell>
          <cell r="P10937" t="str">
            <v>Current</v>
          </cell>
        </row>
        <row r="10938">
          <cell r="B10938">
            <v>42205</v>
          </cell>
          <cell r="C10938">
            <v>18</v>
          </cell>
          <cell r="D10938" t="str">
            <v>ON</v>
          </cell>
          <cell r="E10938" t="str">
            <v>Purchase</v>
          </cell>
          <cell r="F10938" t="str">
            <v>Fixed</v>
          </cell>
          <cell r="I10938">
            <v>40.06</v>
          </cell>
          <cell r="J10938">
            <v>16.71</v>
          </cell>
          <cell r="K10938" t="str">
            <v>Conv</v>
          </cell>
          <cell r="L10938">
            <v>0</v>
          </cell>
          <cell r="M10938" t="str">
            <v>Owner-Occupied</v>
          </cell>
          <cell r="N10938">
            <v>4</v>
          </cell>
          <cell r="O10938">
            <v>42492</v>
          </cell>
          <cell r="P10938" t="str">
            <v>Current</v>
          </cell>
        </row>
        <row r="10939">
          <cell r="B10939">
            <v>42341</v>
          </cell>
          <cell r="C10939">
            <v>13</v>
          </cell>
          <cell r="D10939" t="str">
            <v>BC</v>
          </cell>
          <cell r="E10939" t="str">
            <v>Refinance External</v>
          </cell>
          <cell r="F10939" t="str">
            <v>ARM</v>
          </cell>
          <cell r="I10939">
            <v>17.88</v>
          </cell>
          <cell r="J10939">
            <v>13.81</v>
          </cell>
          <cell r="K10939" t="str">
            <v>Conv</v>
          </cell>
          <cell r="L10939">
            <v>133416.68</v>
          </cell>
          <cell r="M10939" t="str">
            <v>Owner-Occupied</v>
          </cell>
          <cell r="N10939">
            <v>0</v>
          </cell>
          <cell r="O10939">
            <v>43831</v>
          </cell>
          <cell r="P10939" t="str">
            <v>Current</v>
          </cell>
        </row>
        <row r="10940">
          <cell r="B10940">
            <v>42299</v>
          </cell>
          <cell r="C10940">
            <v>15</v>
          </cell>
          <cell r="D10940" t="str">
            <v>BC</v>
          </cell>
          <cell r="E10940" t="str">
            <v>Purchase</v>
          </cell>
          <cell r="F10940" t="str">
            <v>Fixed</v>
          </cell>
          <cell r="I10940">
            <v>40.99</v>
          </cell>
          <cell r="J10940">
            <v>28.5</v>
          </cell>
          <cell r="K10940" t="str">
            <v>HiRatio</v>
          </cell>
          <cell r="L10940">
            <v>568685.81999999995</v>
          </cell>
          <cell r="M10940" t="str">
            <v>Owner-Occupied</v>
          </cell>
          <cell r="N10940">
            <v>0</v>
          </cell>
          <cell r="O10940">
            <v>43831</v>
          </cell>
          <cell r="P10940" t="str">
            <v>Current</v>
          </cell>
        </row>
        <row r="10941">
          <cell r="B10941">
            <v>42137</v>
          </cell>
          <cell r="C10941">
            <v>20</v>
          </cell>
          <cell r="D10941" t="str">
            <v>AB</v>
          </cell>
          <cell r="E10941" t="str">
            <v>Purchase</v>
          </cell>
          <cell r="F10941" t="str">
            <v>Fixed</v>
          </cell>
          <cell r="I10941">
            <v>42.69</v>
          </cell>
          <cell r="J10941">
            <v>28.53</v>
          </cell>
          <cell r="K10941" t="str">
            <v>HiRatio</v>
          </cell>
          <cell r="L10941">
            <v>248331.57</v>
          </cell>
          <cell r="M10941" t="str">
            <v>Owner-Occupied</v>
          </cell>
          <cell r="N10941">
            <v>0</v>
          </cell>
          <cell r="O10941">
            <v>43831</v>
          </cell>
          <cell r="P10941" t="str">
            <v>Current</v>
          </cell>
        </row>
        <row r="10942">
          <cell r="B10942">
            <v>41110</v>
          </cell>
          <cell r="C10942">
            <v>54</v>
          </cell>
          <cell r="D10942" t="str">
            <v>ON</v>
          </cell>
          <cell r="E10942" t="str">
            <v>Purchase</v>
          </cell>
          <cell r="F10942" t="str">
            <v>Fixed</v>
          </cell>
          <cell r="I10942">
            <v>40.369999999999997</v>
          </cell>
          <cell r="J10942">
            <v>30.45</v>
          </cell>
          <cell r="K10942" t="str">
            <v>HiRatio</v>
          </cell>
          <cell r="L10942">
            <v>0</v>
          </cell>
          <cell r="M10942" t="str">
            <v>Owner-Occupied</v>
          </cell>
          <cell r="N10942">
            <v>4</v>
          </cell>
          <cell r="O10942">
            <v>41610</v>
          </cell>
          <cell r="P10942" t="str">
            <v>Current</v>
          </cell>
        </row>
        <row r="10943">
          <cell r="B10943">
            <v>42117</v>
          </cell>
          <cell r="C10943">
            <v>21</v>
          </cell>
          <cell r="D10943" t="str">
            <v>ON</v>
          </cell>
          <cell r="E10943" t="str">
            <v>Purchase</v>
          </cell>
          <cell r="F10943" t="str">
            <v>Fixed</v>
          </cell>
          <cell r="I10943">
            <v>29.03</v>
          </cell>
          <cell r="J10943">
            <v>22.82</v>
          </cell>
          <cell r="K10943" t="str">
            <v>HiRatio</v>
          </cell>
          <cell r="L10943">
            <v>213884.07</v>
          </cell>
          <cell r="M10943" t="str">
            <v>Owner-Occupied</v>
          </cell>
          <cell r="N10943">
            <v>0</v>
          </cell>
          <cell r="O10943">
            <v>43831</v>
          </cell>
          <cell r="P10943" t="str">
            <v>Current</v>
          </cell>
        </row>
        <row r="10944">
          <cell r="B10944">
            <v>41815</v>
          </cell>
          <cell r="C10944">
            <v>31</v>
          </cell>
          <cell r="D10944" t="str">
            <v>ON</v>
          </cell>
          <cell r="E10944" t="str">
            <v>Refinance External</v>
          </cell>
          <cell r="F10944" t="str">
            <v>Fixed</v>
          </cell>
          <cell r="I10944">
            <v>38.47</v>
          </cell>
          <cell r="J10944">
            <v>22.07</v>
          </cell>
          <cell r="K10944" t="str">
            <v>Conv</v>
          </cell>
          <cell r="L10944">
            <v>151273.49</v>
          </cell>
          <cell r="M10944" t="str">
            <v>Owner-Occupied</v>
          </cell>
          <cell r="N10944">
            <v>0</v>
          </cell>
          <cell r="O10944">
            <v>43831</v>
          </cell>
          <cell r="P10944" t="str">
            <v>Current</v>
          </cell>
        </row>
        <row r="10945">
          <cell r="B10945">
            <v>42251</v>
          </cell>
          <cell r="C10945">
            <v>16</v>
          </cell>
          <cell r="D10945" t="str">
            <v>ON</v>
          </cell>
          <cell r="E10945" t="str">
            <v>Refinance External</v>
          </cell>
          <cell r="F10945" t="str">
            <v>ARM</v>
          </cell>
          <cell r="I10945">
            <v>21.24</v>
          </cell>
          <cell r="J10945">
            <v>15.88</v>
          </cell>
          <cell r="K10945" t="str">
            <v>Conv</v>
          </cell>
          <cell r="L10945">
            <v>408707.03</v>
          </cell>
          <cell r="M10945" t="str">
            <v>Owner-Occupied</v>
          </cell>
          <cell r="N10945">
            <v>0</v>
          </cell>
          <cell r="O10945">
            <v>43831</v>
          </cell>
          <cell r="P10945" t="str">
            <v>Current</v>
          </cell>
        </row>
        <row r="10946">
          <cell r="B10946">
            <v>42146</v>
          </cell>
          <cell r="C10946">
            <v>20</v>
          </cell>
          <cell r="D10946" t="str">
            <v>ON</v>
          </cell>
          <cell r="E10946" t="str">
            <v>Purchase</v>
          </cell>
          <cell r="F10946" t="str">
            <v>ARM</v>
          </cell>
          <cell r="I10946">
            <v>30.83</v>
          </cell>
          <cell r="J10946">
            <v>30.12</v>
          </cell>
          <cell r="K10946" t="str">
            <v>HiRatio</v>
          </cell>
          <cell r="L10946">
            <v>226335.69</v>
          </cell>
          <cell r="M10946" t="str">
            <v>Owner-Occupied</v>
          </cell>
          <cell r="N10946">
            <v>0</v>
          </cell>
          <cell r="O10946">
            <v>43831</v>
          </cell>
          <cell r="P10946" t="str">
            <v>Current</v>
          </cell>
        </row>
        <row r="10947">
          <cell r="B10947">
            <v>42199</v>
          </cell>
          <cell r="C10947">
            <v>18</v>
          </cell>
          <cell r="D10947" t="str">
            <v>ON</v>
          </cell>
          <cell r="E10947" t="str">
            <v>Transfer</v>
          </cell>
          <cell r="F10947" t="str">
            <v>ARM</v>
          </cell>
          <cell r="I10947">
            <v>30.94</v>
          </cell>
          <cell r="J10947">
            <v>7.83</v>
          </cell>
          <cell r="K10947" t="str">
            <v>Conv</v>
          </cell>
          <cell r="L10947">
            <v>198203.29</v>
          </cell>
          <cell r="M10947" t="str">
            <v>Second Home</v>
          </cell>
          <cell r="N10947">
            <v>0</v>
          </cell>
          <cell r="O10947">
            <v>43831</v>
          </cell>
          <cell r="P10947" t="str">
            <v>Current</v>
          </cell>
        </row>
        <row r="10948">
          <cell r="B10948">
            <v>42481</v>
          </cell>
          <cell r="C10948">
            <v>9</v>
          </cell>
          <cell r="D10948" t="str">
            <v>ON</v>
          </cell>
          <cell r="E10948" t="str">
            <v>Purchase</v>
          </cell>
          <cell r="F10948" t="str">
            <v>Fixed</v>
          </cell>
          <cell r="I10948">
            <v>24.1</v>
          </cell>
          <cell r="J10948">
            <v>22.39</v>
          </cell>
          <cell r="K10948" t="str">
            <v>Conv</v>
          </cell>
          <cell r="L10948">
            <v>466064.85</v>
          </cell>
          <cell r="M10948" t="str">
            <v>Owner-Occupied</v>
          </cell>
          <cell r="N10948">
            <v>0</v>
          </cell>
          <cell r="O10948">
            <v>43831</v>
          </cell>
          <cell r="P10948" t="str">
            <v>Current</v>
          </cell>
        </row>
        <row r="10949">
          <cell r="B10949">
            <v>41929</v>
          </cell>
          <cell r="C10949">
            <v>27</v>
          </cell>
          <cell r="D10949" t="str">
            <v>ON</v>
          </cell>
          <cell r="E10949" t="str">
            <v>Purchase</v>
          </cell>
          <cell r="F10949" t="str">
            <v>Fixed</v>
          </cell>
          <cell r="I10949">
            <v>40.770000000000003</v>
          </cell>
          <cell r="J10949">
            <v>29.83</v>
          </cell>
          <cell r="K10949" t="str">
            <v>HiRatio</v>
          </cell>
          <cell r="L10949">
            <v>743958.54</v>
          </cell>
          <cell r="M10949" t="str">
            <v>Owner-Occupied</v>
          </cell>
          <cell r="N10949">
            <v>0</v>
          </cell>
          <cell r="O10949">
            <v>43831</v>
          </cell>
          <cell r="P10949" t="str">
            <v>Current</v>
          </cell>
        </row>
        <row r="10950">
          <cell r="B10950">
            <v>42354</v>
          </cell>
          <cell r="C10950">
            <v>13</v>
          </cell>
          <cell r="D10950" t="str">
            <v>BC</v>
          </cell>
          <cell r="E10950" t="str">
            <v>Refinance External</v>
          </cell>
          <cell r="F10950" t="str">
            <v>ARM</v>
          </cell>
          <cell r="I10950">
            <v>13.2</v>
          </cell>
          <cell r="J10950">
            <v>11.24</v>
          </cell>
          <cell r="K10950" t="str">
            <v>Conv</v>
          </cell>
          <cell r="L10950">
            <v>140234</v>
          </cell>
          <cell r="M10950" t="str">
            <v>Owner-Occupied</v>
          </cell>
          <cell r="N10950">
            <v>0</v>
          </cell>
          <cell r="O10950">
            <v>43831</v>
          </cell>
          <cell r="P10950" t="str">
            <v>Current</v>
          </cell>
        </row>
        <row r="10951">
          <cell r="B10951">
            <v>41786</v>
          </cell>
          <cell r="C10951">
            <v>32</v>
          </cell>
          <cell r="D10951" t="str">
            <v>ON</v>
          </cell>
          <cell r="E10951" t="str">
            <v>Purchase</v>
          </cell>
          <cell r="F10951" t="str">
            <v>Fixed</v>
          </cell>
          <cell r="I10951">
            <v>26.22</v>
          </cell>
          <cell r="J10951">
            <v>25.13</v>
          </cell>
          <cell r="K10951" t="str">
            <v>Conv</v>
          </cell>
          <cell r="L10951">
            <v>211149.89</v>
          </cell>
          <cell r="M10951" t="str">
            <v>Owner-Occupied</v>
          </cell>
          <cell r="N10951">
            <v>0</v>
          </cell>
          <cell r="O10951">
            <v>43831</v>
          </cell>
          <cell r="P10951" t="str">
            <v>Current</v>
          </cell>
        </row>
        <row r="10952">
          <cell r="B10952">
            <v>42453</v>
          </cell>
          <cell r="C10952">
            <v>10</v>
          </cell>
          <cell r="D10952" t="str">
            <v>SK</v>
          </cell>
          <cell r="E10952" t="str">
            <v>Transfer</v>
          </cell>
          <cell r="F10952" t="str">
            <v>ARM</v>
          </cell>
          <cell r="I10952">
            <v>37.25</v>
          </cell>
          <cell r="J10952">
            <v>22.19</v>
          </cell>
          <cell r="K10952" t="str">
            <v>Conv</v>
          </cell>
          <cell r="L10952">
            <v>187008.96</v>
          </cell>
          <cell r="M10952" t="str">
            <v>Owner-Occupied</v>
          </cell>
          <cell r="N10952">
            <v>0</v>
          </cell>
          <cell r="O10952">
            <v>43831</v>
          </cell>
          <cell r="P10952" t="str">
            <v>Current</v>
          </cell>
        </row>
        <row r="10953">
          <cell r="B10953">
            <v>42216</v>
          </cell>
          <cell r="C10953">
            <v>18</v>
          </cell>
          <cell r="D10953" t="str">
            <v>AB</v>
          </cell>
          <cell r="E10953" t="str">
            <v>Purchase</v>
          </cell>
          <cell r="F10953" t="str">
            <v>Fixed</v>
          </cell>
          <cell r="I10953">
            <v>41.28</v>
          </cell>
          <cell r="J10953">
            <v>19.690000000000001</v>
          </cell>
          <cell r="K10953" t="str">
            <v>HiRatio</v>
          </cell>
          <cell r="L10953">
            <v>149682.76999999999</v>
          </cell>
          <cell r="M10953" t="str">
            <v>Owner-Occupied</v>
          </cell>
          <cell r="N10953">
            <v>0</v>
          </cell>
          <cell r="O10953">
            <v>43831</v>
          </cell>
          <cell r="P10953" t="str">
            <v>Current</v>
          </cell>
        </row>
        <row r="10954">
          <cell r="B10954">
            <v>42163</v>
          </cell>
          <cell r="C10954">
            <v>19</v>
          </cell>
          <cell r="D10954" t="str">
            <v>ON</v>
          </cell>
          <cell r="E10954" t="str">
            <v>Refinance External</v>
          </cell>
          <cell r="F10954" t="str">
            <v>ARM</v>
          </cell>
          <cell r="I10954">
            <v>21.5</v>
          </cell>
          <cell r="J10954">
            <v>20.34</v>
          </cell>
          <cell r="K10954" t="str">
            <v>Conv</v>
          </cell>
          <cell r="L10954">
            <v>280199.34000000003</v>
          </cell>
          <cell r="M10954" t="str">
            <v>Owner-Occupied</v>
          </cell>
          <cell r="N10954">
            <v>0</v>
          </cell>
          <cell r="O10954">
            <v>43831</v>
          </cell>
          <cell r="P10954" t="str">
            <v>Current</v>
          </cell>
        </row>
        <row r="10955">
          <cell r="B10955">
            <v>41141</v>
          </cell>
          <cell r="C10955">
            <v>53</v>
          </cell>
          <cell r="D10955" t="str">
            <v>AB</v>
          </cell>
          <cell r="E10955" t="str">
            <v>Purchase</v>
          </cell>
          <cell r="F10955" t="str">
            <v>Fixed</v>
          </cell>
          <cell r="I10955">
            <v>35.950000000000003</v>
          </cell>
          <cell r="J10955">
            <v>34.78</v>
          </cell>
          <cell r="K10955" t="str">
            <v>HiRatio</v>
          </cell>
          <cell r="L10955">
            <v>281947.15999999997</v>
          </cell>
          <cell r="M10955" t="str">
            <v>Owner-Occupied</v>
          </cell>
          <cell r="N10955">
            <v>0</v>
          </cell>
          <cell r="O10955">
            <v>43831</v>
          </cell>
          <cell r="P10955" t="str">
            <v>Current</v>
          </cell>
        </row>
        <row r="10956">
          <cell r="B10956">
            <v>42529</v>
          </cell>
          <cell r="C10956">
            <v>7</v>
          </cell>
          <cell r="D10956" t="str">
            <v>AB</v>
          </cell>
          <cell r="E10956" t="str">
            <v>Purchase</v>
          </cell>
          <cell r="F10956" t="str">
            <v>Fixed</v>
          </cell>
          <cell r="I10956">
            <v>28.33</v>
          </cell>
          <cell r="J10956">
            <v>22.61</v>
          </cell>
          <cell r="K10956" t="str">
            <v>HiRatio</v>
          </cell>
          <cell r="L10956">
            <v>319232.36</v>
          </cell>
          <cell r="M10956" t="str">
            <v>Owner-Occupied</v>
          </cell>
          <cell r="N10956">
            <v>0</v>
          </cell>
          <cell r="O10956">
            <v>43831</v>
          </cell>
          <cell r="P10956" t="str">
            <v>Current</v>
          </cell>
        </row>
        <row r="10957">
          <cell r="B10957">
            <v>42550</v>
          </cell>
          <cell r="C10957">
            <v>7</v>
          </cell>
          <cell r="D10957" t="str">
            <v>MB</v>
          </cell>
          <cell r="E10957" t="str">
            <v>Purchase</v>
          </cell>
          <cell r="F10957" t="str">
            <v>Fixed</v>
          </cell>
          <cell r="I10957">
            <v>22.88</v>
          </cell>
          <cell r="J10957">
            <v>13.88</v>
          </cell>
          <cell r="K10957" t="str">
            <v>HiRatio</v>
          </cell>
          <cell r="L10957">
            <v>86120.01</v>
          </cell>
          <cell r="M10957" t="str">
            <v>Owner-Occupied</v>
          </cell>
          <cell r="N10957">
            <v>0</v>
          </cell>
          <cell r="O10957">
            <v>43831</v>
          </cell>
          <cell r="P10957" t="str">
            <v>Current</v>
          </cell>
        </row>
        <row r="10958">
          <cell r="B10958">
            <v>42118</v>
          </cell>
          <cell r="C10958">
            <v>21</v>
          </cell>
          <cell r="D10958" t="str">
            <v>ON</v>
          </cell>
          <cell r="E10958" t="str">
            <v>Purchase</v>
          </cell>
          <cell r="F10958" t="str">
            <v>Fixed</v>
          </cell>
          <cell r="I10958">
            <v>39.56</v>
          </cell>
          <cell r="J10958">
            <v>25.31</v>
          </cell>
          <cell r="K10958" t="str">
            <v>HiRatio</v>
          </cell>
          <cell r="L10958">
            <v>176824.2</v>
          </cell>
          <cell r="M10958" t="str">
            <v>Owner-Occupied</v>
          </cell>
          <cell r="N10958">
            <v>0</v>
          </cell>
          <cell r="O10958">
            <v>43831</v>
          </cell>
          <cell r="P10958" t="str">
            <v>Current</v>
          </cell>
        </row>
        <row r="10959">
          <cell r="B10959">
            <v>41995</v>
          </cell>
          <cell r="C10959">
            <v>25</v>
          </cell>
          <cell r="D10959" t="str">
            <v>ON</v>
          </cell>
          <cell r="E10959" t="str">
            <v>Refinance External</v>
          </cell>
          <cell r="F10959" t="str">
            <v>Fixed</v>
          </cell>
          <cell r="I10959">
            <v>35.74</v>
          </cell>
          <cell r="J10959">
            <v>27.75</v>
          </cell>
          <cell r="K10959" t="str">
            <v>Conv</v>
          </cell>
          <cell r="L10959">
            <v>338911.4</v>
          </cell>
          <cell r="M10959" t="str">
            <v>Owner-Occupied</v>
          </cell>
          <cell r="N10959">
            <v>0</v>
          </cell>
          <cell r="O10959">
            <v>43831</v>
          </cell>
          <cell r="P10959" t="str">
            <v>Current</v>
          </cell>
        </row>
        <row r="10960">
          <cell r="B10960">
            <v>42240</v>
          </cell>
          <cell r="C10960">
            <v>17</v>
          </cell>
          <cell r="D10960" t="str">
            <v>ON</v>
          </cell>
          <cell r="E10960" t="str">
            <v>Purchase</v>
          </cell>
          <cell r="F10960" t="str">
            <v>Fixed</v>
          </cell>
          <cell r="I10960">
            <v>37.65</v>
          </cell>
          <cell r="J10960">
            <v>35.6</v>
          </cell>
          <cell r="K10960" t="str">
            <v>Conv</v>
          </cell>
          <cell r="L10960">
            <v>766176.18</v>
          </cell>
          <cell r="M10960" t="str">
            <v>Owner-Occupied</v>
          </cell>
          <cell r="N10960">
            <v>0</v>
          </cell>
          <cell r="O10960">
            <v>43831</v>
          </cell>
          <cell r="P10960" t="str">
            <v>Current</v>
          </cell>
        </row>
        <row r="10961">
          <cell r="B10961">
            <v>41667</v>
          </cell>
          <cell r="C10961">
            <v>36</v>
          </cell>
          <cell r="D10961" t="str">
            <v>SK</v>
          </cell>
          <cell r="E10961" t="str">
            <v>Purchase</v>
          </cell>
          <cell r="F10961" t="str">
            <v>ARM</v>
          </cell>
          <cell r="I10961">
            <v>32.79</v>
          </cell>
          <cell r="J10961">
            <v>10.64</v>
          </cell>
          <cell r="K10961" t="str">
            <v>HiRatio</v>
          </cell>
          <cell r="L10961">
            <v>288340.15000000002</v>
          </cell>
          <cell r="M10961" t="str">
            <v>Second Home</v>
          </cell>
          <cell r="N10961">
            <v>0</v>
          </cell>
          <cell r="O10961">
            <v>43831</v>
          </cell>
          <cell r="P10961" t="str">
            <v>Current</v>
          </cell>
        </row>
        <row r="10962">
          <cell r="B10962">
            <v>42398</v>
          </cell>
          <cell r="C10962">
            <v>12</v>
          </cell>
          <cell r="D10962" t="str">
            <v>ON</v>
          </cell>
          <cell r="E10962" t="str">
            <v>Purchase</v>
          </cell>
          <cell r="F10962" t="str">
            <v>ARM</v>
          </cell>
          <cell r="I10962">
            <v>28.9</v>
          </cell>
          <cell r="J10962">
            <v>27.47</v>
          </cell>
          <cell r="K10962" t="str">
            <v>HiRatio</v>
          </cell>
          <cell r="L10962">
            <v>281702.03000000003</v>
          </cell>
          <cell r="M10962" t="str">
            <v>Owner-Occupied</v>
          </cell>
          <cell r="N10962">
            <v>0</v>
          </cell>
          <cell r="O10962">
            <v>43831</v>
          </cell>
          <cell r="P10962" t="str">
            <v>Current</v>
          </cell>
        </row>
        <row r="10963">
          <cell r="B10963">
            <v>42557</v>
          </cell>
          <cell r="C10963">
            <v>6</v>
          </cell>
          <cell r="D10963" t="str">
            <v>ON</v>
          </cell>
          <cell r="E10963" t="str">
            <v>Purchase</v>
          </cell>
          <cell r="F10963" t="str">
            <v>Fixed</v>
          </cell>
          <cell r="I10963">
            <v>29.01</v>
          </cell>
          <cell r="J10963">
            <v>21.46</v>
          </cell>
          <cell r="K10963" t="str">
            <v>Conv</v>
          </cell>
          <cell r="L10963">
            <v>392623.35</v>
          </cell>
          <cell r="M10963" t="str">
            <v>Owner-Occupied</v>
          </cell>
          <cell r="N10963">
            <v>0</v>
          </cell>
          <cell r="O10963">
            <v>43831</v>
          </cell>
          <cell r="P10963" t="str">
            <v>Current</v>
          </cell>
        </row>
        <row r="10964">
          <cell r="B10964">
            <v>41838</v>
          </cell>
          <cell r="C10964">
            <v>30</v>
          </cell>
          <cell r="D10964" t="str">
            <v>ON</v>
          </cell>
          <cell r="E10964" t="str">
            <v>Purchase</v>
          </cell>
          <cell r="F10964" t="str">
            <v>ARM</v>
          </cell>
          <cell r="I10964">
            <v>31.31</v>
          </cell>
          <cell r="J10964">
            <v>23.54</v>
          </cell>
          <cell r="K10964" t="str">
            <v>HiRatio</v>
          </cell>
          <cell r="L10964">
            <v>272269.32</v>
          </cell>
          <cell r="M10964" t="str">
            <v>Owner-Occupied</v>
          </cell>
          <cell r="N10964">
            <v>0</v>
          </cell>
          <cell r="O10964">
            <v>43831</v>
          </cell>
          <cell r="P10964" t="str">
            <v>Current</v>
          </cell>
        </row>
        <row r="10965">
          <cell r="B10965">
            <v>41354</v>
          </cell>
          <cell r="C10965">
            <v>46</v>
          </cell>
          <cell r="D10965" t="str">
            <v>ON</v>
          </cell>
          <cell r="E10965" t="str">
            <v>Purchase</v>
          </cell>
          <cell r="F10965" t="str">
            <v>Fixed</v>
          </cell>
          <cell r="I10965">
            <v>43.48</v>
          </cell>
          <cell r="J10965">
            <v>31.48</v>
          </cell>
          <cell r="K10965" t="str">
            <v>HiRatio</v>
          </cell>
          <cell r="L10965">
            <v>182426.81</v>
          </cell>
          <cell r="M10965" t="str">
            <v>Owner-Occupied</v>
          </cell>
          <cell r="N10965">
            <v>0</v>
          </cell>
          <cell r="O10965">
            <v>43831</v>
          </cell>
          <cell r="P10965" t="str">
            <v>Current</v>
          </cell>
        </row>
        <row r="10966">
          <cell r="B10966">
            <v>41928</v>
          </cell>
          <cell r="C10966">
            <v>27</v>
          </cell>
          <cell r="D10966" t="str">
            <v>BC</v>
          </cell>
          <cell r="E10966" t="str">
            <v>Refinance External</v>
          </cell>
          <cell r="F10966" t="str">
            <v>Fixed</v>
          </cell>
          <cell r="I10966">
            <v>40.64</v>
          </cell>
          <cell r="J10966">
            <v>13.95</v>
          </cell>
          <cell r="K10966" t="str">
            <v>Conv</v>
          </cell>
          <cell r="L10966">
            <v>180348.55</v>
          </cell>
          <cell r="M10966" t="str">
            <v>Rental</v>
          </cell>
          <cell r="N10966">
            <v>0</v>
          </cell>
          <cell r="O10966">
            <v>43831</v>
          </cell>
          <cell r="P10966" t="str">
            <v>Current</v>
          </cell>
        </row>
        <row r="10967">
          <cell r="B10967">
            <v>41725</v>
          </cell>
          <cell r="C10967">
            <v>34</v>
          </cell>
          <cell r="D10967" t="str">
            <v>AB</v>
          </cell>
          <cell r="E10967" t="str">
            <v>Purchase</v>
          </cell>
          <cell r="F10967" t="str">
            <v>Fixed</v>
          </cell>
          <cell r="I10967">
            <v>36.479999999999997</v>
          </cell>
          <cell r="J10967">
            <v>23.97</v>
          </cell>
          <cell r="K10967" t="str">
            <v>HiRatio</v>
          </cell>
          <cell r="L10967">
            <v>304046.90999999997</v>
          </cell>
          <cell r="M10967" t="str">
            <v>Owner-Occupied</v>
          </cell>
          <cell r="N10967">
            <v>0</v>
          </cell>
          <cell r="O10967">
            <v>43831</v>
          </cell>
          <cell r="P10967" t="str">
            <v>Current</v>
          </cell>
        </row>
        <row r="10968">
          <cell r="B10968">
            <v>41592</v>
          </cell>
          <cell r="C10968">
            <v>38</v>
          </cell>
          <cell r="D10968" t="str">
            <v>ON</v>
          </cell>
          <cell r="E10968" t="str">
            <v>Purchase</v>
          </cell>
          <cell r="F10968" t="str">
            <v>Fixed</v>
          </cell>
          <cell r="I10968">
            <v>39.11</v>
          </cell>
          <cell r="J10968">
            <v>35.659999999999997</v>
          </cell>
          <cell r="K10968" t="str">
            <v>HiRatio</v>
          </cell>
          <cell r="L10968">
            <v>228923.82</v>
          </cell>
          <cell r="M10968" t="str">
            <v>Owner-Occupied</v>
          </cell>
          <cell r="N10968">
            <v>0</v>
          </cell>
          <cell r="O10968">
            <v>43831</v>
          </cell>
          <cell r="P10968" t="str">
            <v>Current</v>
          </cell>
        </row>
        <row r="10969">
          <cell r="B10969">
            <v>41898</v>
          </cell>
          <cell r="C10969">
            <v>28</v>
          </cell>
          <cell r="D10969" t="str">
            <v>AB</v>
          </cell>
          <cell r="E10969" t="str">
            <v>Purchase</v>
          </cell>
          <cell r="F10969" t="str">
            <v>Fixed</v>
          </cell>
          <cell r="I10969">
            <v>36.39</v>
          </cell>
          <cell r="J10969">
            <v>17.12</v>
          </cell>
          <cell r="K10969" t="str">
            <v>HiRatio</v>
          </cell>
          <cell r="L10969">
            <v>207763.94</v>
          </cell>
          <cell r="M10969" t="str">
            <v>Owner-Occupied</v>
          </cell>
          <cell r="N10969">
            <v>0</v>
          </cell>
          <cell r="O10969">
            <v>43831</v>
          </cell>
          <cell r="P10969" t="str">
            <v>Current</v>
          </cell>
        </row>
        <row r="10970">
          <cell r="B10970">
            <v>42320</v>
          </cell>
          <cell r="C10970">
            <v>14</v>
          </cell>
          <cell r="D10970" t="str">
            <v>ON</v>
          </cell>
          <cell r="E10970" t="str">
            <v>Transfer</v>
          </cell>
          <cell r="F10970" t="str">
            <v>Fixed</v>
          </cell>
          <cell r="I10970">
            <v>35.97</v>
          </cell>
          <cell r="J10970">
            <v>25.4</v>
          </cell>
          <cell r="K10970" t="str">
            <v>Conv</v>
          </cell>
          <cell r="L10970">
            <v>241784.77</v>
          </cell>
          <cell r="M10970" t="str">
            <v>Owner-Occupied</v>
          </cell>
          <cell r="N10970">
            <v>0</v>
          </cell>
          <cell r="O10970">
            <v>43831</v>
          </cell>
          <cell r="P10970" t="str">
            <v>Current</v>
          </cell>
        </row>
        <row r="10971">
          <cell r="B10971">
            <v>42440</v>
          </cell>
          <cell r="C10971">
            <v>10</v>
          </cell>
          <cell r="D10971" t="str">
            <v>ON</v>
          </cell>
          <cell r="E10971" t="str">
            <v>Transfer</v>
          </cell>
          <cell r="F10971" t="str">
            <v>ARM</v>
          </cell>
          <cell r="I10971">
            <v>31.43</v>
          </cell>
          <cell r="J10971">
            <v>23.78</v>
          </cell>
          <cell r="K10971" t="str">
            <v>Conv</v>
          </cell>
          <cell r="L10971">
            <v>224119.32</v>
          </cell>
          <cell r="M10971" t="str">
            <v>Owner-Occupied</v>
          </cell>
          <cell r="N10971">
            <v>0</v>
          </cell>
          <cell r="O10971">
            <v>43831</v>
          </cell>
          <cell r="P10971" t="str">
            <v>Current</v>
          </cell>
        </row>
        <row r="10972">
          <cell r="B10972">
            <v>41967</v>
          </cell>
          <cell r="C10972">
            <v>26</v>
          </cell>
          <cell r="D10972" t="str">
            <v>ON</v>
          </cell>
          <cell r="E10972" t="str">
            <v>Purchase</v>
          </cell>
          <cell r="F10972" t="str">
            <v>Fixed</v>
          </cell>
          <cell r="I10972">
            <v>33.83</v>
          </cell>
          <cell r="J10972">
            <v>26.66</v>
          </cell>
          <cell r="K10972" t="str">
            <v>HiRatio</v>
          </cell>
          <cell r="L10972">
            <v>381676.33</v>
          </cell>
          <cell r="M10972" t="str">
            <v>Owner-Occupied</v>
          </cell>
          <cell r="N10972">
            <v>0</v>
          </cell>
          <cell r="O10972">
            <v>43831</v>
          </cell>
          <cell r="P10972" t="str">
            <v>Current</v>
          </cell>
        </row>
        <row r="10973">
          <cell r="B10973">
            <v>42236</v>
          </cell>
          <cell r="C10973">
            <v>17</v>
          </cell>
          <cell r="D10973" t="str">
            <v>ON</v>
          </cell>
          <cell r="E10973" t="str">
            <v>Purchase</v>
          </cell>
          <cell r="F10973" t="str">
            <v>Fixed</v>
          </cell>
          <cell r="I10973">
            <v>29.98</v>
          </cell>
          <cell r="J10973">
            <v>21.83</v>
          </cell>
          <cell r="K10973" t="str">
            <v>Conv</v>
          </cell>
          <cell r="L10973">
            <v>249167.44</v>
          </cell>
          <cell r="M10973" t="str">
            <v>Owner-Occupied</v>
          </cell>
          <cell r="N10973">
            <v>0</v>
          </cell>
          <cell r="O10973">
            <v>43831</v>
          </cell>
          <cell r="P10973" t="str">
            <v>Current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1"/>
  <sheetViews>
    <sheetView workbookViewId="0">
      <selection activeCell="D18" sqref="D18"/>
    </sheetView>
  </sheetViews>
  <sheetFormatPr defaultRowHeight="14.5" x14ac:dyDescent="0.35"/>
  <cols>
    <col min="1" max="1" width="13.453125" customWidth="1"/>
    <col min="2" max="2" width="4" customWidth="1"/>
    <col min="3" max="3" width="25.08984375" customWidth="1"/>
    <col min="4" max="4" width="13.81640625" bestFit="1" customWidth="1"/>
    <col min="5" max="5" width="66.36328125" bestFit="1" customWidth="1"/>
    <col min="6" max="6" width="110.08984375" bestFit="1" customWidth="1"/>
  </cols>
  <sheetData>
    <row r="1" spans="1:6" x14ac:dyDescent="0.35">
      <c r="A1" s="11"/>
      <c r="B1" s="12"/>
      <c r="C1" s="13" t="s">
        <v>0</v>
      </c>
      <c r="D1" s="14">
        <v>42766</v>
      </c>
      <c r="E1" s="13" t="s">
        <v>99</v>
      </c>
      <c r="F1" s="13" t="s">
        <v>101</v>
      </c>
    </row>
    <row r="2" spans="1:6" x14ac:dyDescent="0.35">
      <c r="A2" s="41" t="s">
        <v>1</v>
      </c>
      <c r="B2" s="1">
        <v>1</v>
      </c>
      <c r="C2" s="4" t="s">
        <v>2</v>
      </c>
      <c r="D2" s="28">
        <f>SUM(Data!K:K)</f>
        <v>2428702117.8199954</v>
      </c>
      <c r="E2" t="s">
        <v>34</v>
      </c>
      <c r="F2" t="s">
        <v>91</v>
      </c>
    </row>
    <row r="3" spans="1:6" x14ac:dyDescent="0.35">
      <c r="A3" s="41"/>
      <c r="B3" s="2">
        <v>2</v>
      </c>
      <c r="C3" s="5" t="s">
        <v>3</v>
      </c>
      <c r="D3" s="28">
        <f>COUNTA(Data!A:A) - 1</f>
        <v>11021</v>
      </c>
      <c r="E3" t="s">
        <v>35</v>
      </c>
      <c r="F3" t="s">
        <v>92</v>
      </c>
    </row>
    <row r="4" spans="1:6" x14ac:dyDescent="0.35">
      <c r="A4" s="41"/>
      <c r="B4" s="2">
        <v>3</v>
      </c>
      <c r="C4" s="5" t="s">
        <v>4</v>
      </c>
      <c r="D4" s="34">
        <f>AVERAGEIF(Data!K:K, "&lt;&gt;0")</f>
        <v>293605.18832446751</v>
      </c>
      <c r="F4" t="s">
        <v>108</v>
      </c>
    </row>
    <row r="5" spans="1:6" x14ac:dyDescent="0.35">
      <c r="A5" s="42" t="s">
        <v>5</v>
      </c>
      <c r="B5" s="8">
        <v>4</v>
      </c>
      <c r="C5" s="9" t="s">
        <v>6</v>
      </c>
      <c r="D5" s="29">
        <f>MEDIAN(Data!F:F)</f>
        <v>749</v>
      </c>
      <c r="E5" t="s">
        <v>33</v>
      </c>
      <c r="F5" t="s">
        <v>90</v>
      </c>
    </row>
    <row r="6" spans="1:6" x14ac:dyDescent="0.35">
      <c r="A6" s="42"/>
      <c r="B6" s="8">
        <v>5</v>
      </c>
      <c r="C6" s="9" t="s">
        <v>7</v>
      </c>
      <c r="D6" s="32">
        <f>SUMPRODUCT(Data!G:G, Data!K:K) / SUM(Data!K:K)</f>
        <v>81.984221173971534</v>
      </c>
      <c r="E6" t="s">
        <v>32</v>
      </c>
      <c r="F6" t="s">
        <v>93</v>
      </c>
    </row>
    <row r="7" spans="1:6" x14ac:dyDescent="0.35">
      <c r="A7" s="42"/>
      <c r="B7" s="8">
        <v>6</v>
      </c>
      <c r="C7" s="9" t="s">
        <v>8</v>
      </c>
      <c r="D7" s="32">
        <f>AVERAGEIF(Data!I:I, "&lt;&gt;0")</f>
        <v>24.458020691532845</v>
      </c>
      <c r="E7" t="s">
        <v>85</v>
      </c>
      <c r="F7" t="s">
        <v>94</v>
      </c>
    </row>
    <row r="8" spans="1:6" x14ac:dyDescent="0.35">
      <c r="A8" s="42"/>
      <c r="B8" s="8">
        <v>7</v>
      </c>
      <c r="C8" s="9" t="s">
        <v>9</v>
      </c>
      <c r="D8" s="32">
        <f>AVERAGEIF(Data!H:H, "&lt;&gt;0")</f>
        <v>33.184761775115611</v>
      </c>
      <c r="E8" t="s">
        <v>31</v>
      </c>
      <c r="F8" t="s">
        <v>95</v>
      </c>
    </row>
    <row r="9" spans="1:6" x14ac:dyDescent="0.35">
      <c r="A9" s="42"/>
      <c r="B9" s="8">
        <v>8</v>
      </c>
      <c r="C9" s="9" t="s">
        <v>10</v>
      </c>
      <c r="D9" s="32" cm="1">
        <f t="array" aca="1" ref="D9" ca="1">SUMPRODUCT(AVERAGE(DATEDIF(Data!B2:B11022, TODAY(), "M")), (COUNTA(Data!A:A) - 1)) / (COUNTA(Data!A:A) - 1)</f>
        <v>125.26603756464931</v>
      </c>
      <c r="E9" t="s">
        <v>30</v>
      </c>
      <c r="F9" t="s">
        <v>107</v>
      </c>
    </row>
    <row r="10" spans="1:6" x14ac:dyDescent="0.35">
      <c r="A10" s="41" t="s">
        <v>11</v>
      </c>
      <c r="B10" s="2">
        <v>9</v>
      </c>
      <c r="C10" s="5" t="s">
        <v>12</v>
      </c>
      <c r="D10" s="30">
        <f>SUMIF(Data!E:E, "Fixed", Data!K:K) / SUM(Data!K:K)</f>
        <v>0.65059681688271476</v>
      </c>
      <c r="E10" t="s">
        <v>29</v>
      </c>
      <c r="F10" t="s">
        <v>96</v>
      </c>
    </row>
    <row r="11" spans="1:6" x14ac:dyDescent="0.35">
      <c r="A11" s="41"/>
      <c r="B11" s="2">
        <v>10</v>
      </c>
      <c r="C11" s="5" t="s">
        <v>13</v>
      </c>
      <c r="D11" s="30">
        <f>SUMIF(Data!G:G, "&lt;=80", Data!K:K) / SUM(Data!K:K)</f>
        <v>0.47889806457368311</v>
      </c>
      <c r="E11" t="s">
        <v>28</v>
      </c>
      <c r="F11" t="s">
        <v>97</v>
      </c>
    </row>
    <row r="12" spans="1:6" x14ac:dyDescent="0.35">
      <c r="A12" s="41"/>
      <c r="B12" s="2">
        <v>11</v>
      </c>
      <c r="C12" s="5" t="s">
        <v>14</v>
      </c>
      <c r="D12" s="35">
        <f>(SUMIF(Data!D:D, "Purchase", Data!K:K) + SUMIF(Data!D:D, "Purchase with Improvements", Data!K:K)) / SUM(Data!K:K)</f>
        <v>0.69599427755152921</v>
      </c>
      <c r="E12" t="s">
        <v>27</v>
      </c>
      <c r="F12" t="s">
        <v>98</v>
      </c>
    </row>
    <row r="13" spans="1:6" x14ac:dyDescent="0.35">
      <c r="A13" s="41"/>
      <c r="B13" s="2">
        <v>12</v>
      </c>
      <c r="C13" s="5" t="s">
        <v>15</v>
      </c>
      <c r="D13" s="35">
        <f>SUMIF(Data!L:L, "Owner-Occupied", Data!K:K) / SUM(Data!K:K)</f>
        <v>0.95741283842464664</v>
      </c>
      <c r="E13" t="s">
        <v>25</v>
      </c>
      <c r="F13" t="s">
        <v>100</v>
      </c>
    </row>
    <row r="14" spans="1:6" x14ac:dyDescent="0.35">
      <c r="A14" s="42" t="s">
        <v>16</v>
      </c>
      <c r="B14" s="8">
        <v>16</v>
      </c>
      <c r="C14" s="10" t="s">
        <v>17</v>
      </c>
      <c r="D14" s="35">
        <f>SUMIF(Data!C:C, "ON", Data!K:K) / SUM(Data!K:K)</f>
        <v>0.50478930169931335</v>
      </c>
      <c r="E14" t="s">
        <v>26</v>
      </c>
      <c r="F14" t="s">
        <v>102</v>
      </c>
    </row>
    <row r="15" spans="1:6" x14ac:dyDescent="0.35">
      <c r="A15" s="42"/>
      <c r="B15" s="8">
        <v>17</v>
      </c>
      <c r="C15" s="10" t="s">
        <v>18</v>
      </c>
      <c r="D15" s="35">
        <f>SUMIF(Data!C:C, "BC", Data!K:K) / SUM(Data!K:K)</f>
        <v>0.17714754874763428</v>
      </c>
      <c r="E15" t="s">
        <v>26</v>
      </c>
      <c r="F15" t="s">
        <v>104</v>
      </c>
    </row>
    <row r="16" spans="1:6" x14ac:dyDescent="0.35">
      <c r="A16" s="42"/>
      <c r="B16" s="8">
        <v>18</v>
      </c>
      <c r="C16" s="10" t="s">
        <v>19</v>
      </c>
      <c r="D16" s="35">
        <f>SUMIF(Data!C:C, "AB", Data!K:K) / SUM(Data!K:K)</f>
        <v>0.26414281944375878</v>
      </c>
      <c r="E16" t="s">
        <v>26</v>
      </c>
      <c r="F16" t="s">
        <v>103</v>
      </c>
    </row>
    <row r="17" spans="1:6" x14ac:dyDescent="0.35">
      <c r="A17" s="41" t="s">
        <v>20</v>
      </c>
      <c r="B17" s="2">
        <v>19</v>
      </c>
      <c r="C17" s="6" t="s">
        <v>21</v>
      </c>
      <c r="D17" s="35">
        <f>(COUNTIF(Data!O:O, "30-59") + COUNTIF(Data!O:O, "60-89") + COUNTIF(Data!O:O, "90+")) / (COUNTA(Data!A:A) - 1)</f>
        <v>1.9054532256601035E-3</v>
      </c>
      <c r="E17" t="s">
        <v>24</v>
      </c>
      <c r="F17" t="s">
        <v>105</v>
      </c>
    </row>
    <row r="18" spans="1:6" ht="15" thickBot="1" x14ac:dyDescent="0.4">
      <c r="A18" s="43"/>
      <c r="B18" s="3">
        <v>20</v>
      </c>
      <c r="C18" s="7" t="s">
        <v>22</v>
      </c>
      <c r="D18" s="35">
        <f ca="1">(COUNTIFS(Data!O:O, "90+", Data!B:B, "&gt;=" &amp; DATE(YEAR(TODAY())-1, MONTH(TODAY()), DAY(TODAY())))) / (COUNTA(Data!A:A) - 1)</f>
        <v>0</v>
      </c>
      <c r="E18" t="s">
        <v>23</v>
      </c>
      <c r="F18" t="s">
        <v>106</v>
      </c>
    </row>
    <row r="19" spans="1:6" x14ac:dyDescent="0.35">
      <c r="D19" s="36"/>
    </row>
    <row r="21" spans="1:6" x14ac:dyDescent="0.35">
      <c r="D21" s="24"/>
    </row>
  </sheetData>
  <mergeCells count="5">
    <mergeCell ref="A2:A4"/>
    <mergeCell ref="A5:A9"/>
    <mergeCell ref="A10:A13"/>
    <mergeCell ref="A14:A16"/>
    <mergeCell ref="A17:A18"/>
  </mergeCells>
  <pageMargins left="0.7" right="0.7" top="0.75" bottom="0.75" header="0.3" footer="0.3"/>
  <pageSetup orientation="portrait" r:id="rId1"/>
  <headerFooter>
    <oddFooter>&amp;L_x000D_&amp;1#&amp;"Calibri"&amp;8&amp;K000000 Classification: 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1022"/>
  <sheetViews>
    <sheetView tabSelected="1" workbookViewId="0">
      <selection activeCell="N21" sqref="N21"/>
    </sheetView>
  </sheetViews>
  <sheetFormatPr defaultRowHeight="14.5" x14ac:dyDescent="0.35"/>
  <cols>
    <col min="1" max="1" width="6.90625" bestFit="1" customWidth="1"/>
    <col min="2" max="2" width="15.453125" customWidth="1"/>
    <col min="3" max="3" width="8" bestFit="1" customWidth="1"/>
    <col min="4" max="4" width="27.453125" bestFit="1" customWidth="1"/>
    <col min="5" max="6" width="8.453125" bestFit="1" customWidth="1"/>
    <col min="7" max="9" width="6" bestFit="1" customWidth="1"/>
    <col min="10" max="10" width="14.08984375" bestFit="1" customWidth="1"/>
    <col min="11" max="11" width="23.90625" customWidth="1"/>
    <col min="12" max="13" width="21.08984375" bestFit="1" customWidth="1"/>
    <col min="14" max="14" width="21.08984375" style="24" bestFit="1" customWidth="1"/>
    <col min="15" max="15" width="21.08984375" bestFit="1" customWidth="1"/>
  </cols>
  <sheetData>
    <row r="1" spans="1:16" x14ac:dyDescent="0.35">
      <c r="A1" s="16" t="s">
        <v>36</v>
      </c>
      <c r="B1" s="15" t="s">
        <v>37</v>
      </c>
      <c r="C1" s="16" t="s">
        <v>38</v>
      </c>
      <c r="D1" s="16" t="s">
        <v>39</v>
      </c>
      <c r="E1" s="16" t="s">
        <v>40</v>
      </c>
      <c r="F1" s="16" t="s">
        <v>41</v>
      </c>
      <c r="G1" s="16" t="s">
        <v>42</v>
      </c>
      <c r="H1" s="16" t="s">
        <v>43</v>
      </c>
      <c r="I1" s="16" t="s">
        <v>44</v>
      </c>
      <c r="J1" s="16" t="s">
        <v>45</v>
      </c>
      <c r="K1" s="17" t="s">
        <v>46</v>
      </c>
      <c r="L1" s="17" t="s">
        <v>47</v>
      </c>
      <c r="M1" s="17" t="s">
        <v>48</v>
      </c>
      <c r="N1" s="25" t="s">
        <v>49</v>
      </c>
      <c r="O1" s="17" t="s">
        <v>50</v>
      </c>
      <c r="P1" s="33" t="s">
        <v>109</v>
      </c>
    </row>
    <row r="2" spans="1:16" x14ac:dyDescent="0.35">
      <c r="A2" s="19">
        <v>1</v>
      </c>
      <c r="B2" s="18">
        <v>42464</v>
      </c>
      <c r="C2" s="19" t="s">
        <v>51</v>
      </c>
      <c r="D2" s="19" t="s">
        <v>52</v>
      </c>
      <c r="E2" s="19" t="s">
        <v>53</v>
      </c>
      <c r="F2" s="19">
        <v>727</v>
      </c>
      <c r="G2" s="19">
        <v>80</v>
      </c>
      <c r="H2" s="19">
        <v>37.9</v>
      </c>
      <c r="I2" s="19">
        <v>28.18</v>
      </c>
      <c r="J2" s="19" t="s">
        <v>54</v>
      </c>
      <c r="K2" s="20">
        <v>268367.26</v>
      </c>
      <c r="L2" s="20" t="s">
        <v>55</v>
      </c>
      <c r="M2" s="20" t="s">
        <v>83</v>
      </c>
      <c r="N2" s="26"/>
      <c r="O2" s="20" t="s">
        <v>56</v>
      </c>
      <c r="P2" t="str">
        <f>"INSERT INTO @DataTable (Deal, AdvanceDate, PROV, DealPurpose, RateType, BEACON, LTV, TDS, GDS, InsuranceType, PrincipalBalance, OccupancyType, AccountStatus, Closed_Date, DelinquencyBucket) VALUES (" &amp; A2 &amp; ", " &amp; "'" &amp; TEXT(B2, "yyyy-mm-dd") &amp; "', '" &amp; C2 &amp; "', '" &amp; D2 &amp; "', '" &amp; E2 &amp; "', " &amp; F2 &amp; ", " &amp; G2 &amp; ", " &amp; H2 &amp; ", " &amp; I2 &amp; ", '" &amp; J2 &amp; "', " &amp; K2 &amp; ", '" &amp; L2 &amp; "', '" &amp; M2 &amp; "', '" &amp;TEXT(N2, "yyyy-mm-dd") &amp; "', '" &amp; O2 &amp; "');"</f>
        <v>INSERT INTO @DataTable (Deal, AdvanceDate, PROV, DealPurpose, RateType, BEACON, LTV, TDS, GDS, InsuranceType, PrincipalBalance, OccupancyType, AccountStatus, Closed_Date, DelinquencyBucket) VALUES (1, '2016-04-04', 'AB', 'Refinance External', 'Fixed', 727, 80, 37.9, 28.18, 'Conv', 268367.26, 'Owner-Occupied', 'Open', '1900-01-00', 'Current');</v>
      </c>
    </row>
    <row r="3" spans="1:16" x14ac:dyDescent="0.35">
      <c r="A3" s="22">
        <v>2</v>
      </c>
      <c r="B3" s="21">
        <v>42354</v>
      </c>
      <c r="C3" s="22" t="s">
        <v>57</v>
      </c>
      <c r="D3" s="22" t="s">
        <v>52</v>
      </c>
      <c r="E3" s="22" t="s">
        <v>53</v>
      </c>
      <c r="F3" s="22">
        <v>743</v>
      </c>
      <c r="G3" s="22">
        <v>71.58</v>
      </c>
      <c r="H3" s="22">
        <v>36.1</v>
      </c>
      <c r="I3" s="22">
        <v>23.43</v>
      </c>
      <c r="J3" s="22" t="s">
        <v>54</v>
      </c>
      <c r="K3" s="23">
        <v>323238.63</v>
      </c>
      <c r="L3" s="23" t="s">
        <v>55</v>
      </c>
      <c r="M3" s="23" t="s">
        <v>83</v>
      </c>
      <c r="N3" s="27"/>
      <c r="O3" s="23" t="s">
        <v>56</v>
      </c>
      <c r="P3" t="str">
        <f t="shared" ref="P3:P66" si="0">"INSERT INTO @DataTable (Deal, AdvanceDate, PROV, DealPurpose, RateType, BEACON, LTV, TDS, GDS, InsuranceType, PrincipalBalance, OccupancyType, AccountStatus, Closed_Date, DelinquencyBucket) VALUES (" &amp; A3 &amp; ", " &amp; "'" &amp; TEXT(B3, "yyyy-mm-dd") &amp; "', '" &amp; C3 &amp; "', '" &amp; D3 &amp; "', '" &amp; E3 &amp; "', " &amp; F3 &amp; ", " &amp; G3 &amp; ", " &amp; H3 &amp; ", " &amp; I3 &amp; ", '" &amp; J3 &amp; "', " &amp; K3 &amp; ", '" &amp; L3 &amp; "', '" &amp; M3 &amp; "', '" &amp;TEXT(N3, "yyyy-mm-dd") &amp; "', '" &amp; O3 &amp; "');"</f>
        <v>INSERT INTO @DataTable (Deal, AdvanceDate, PROV, DealPurpose, RateType, BEACON, LTV, TDS, GDS, InsuranceType, PrincipalBalance, OccupancyType, AccountStatus, Closed_Date, DelinquencyBucket) VALUES (2, '2015-12-16', 'ON', 'Refinance External', 'Fixed', 743, 71.58, 36.1, 23.43, 'Conv', 323238.63, 'Owner-Occupied', 'Open', '1900-01-00', 'Current');</v>
      </c>
    </row>
    <row r="4" spans="1:16" x14ac:dyDescent="0.35">
      <c r="A4" s="19">
        <v>3</v>
      </c>
      <c r="B4" s="18">
        <v>42614</v>
      </c>
      <c r="C4" s="19" t="s">
        <v>58</v>
      </c>
      <c r="D4" s="19" t="s">
        <v>59</v>
      </c>
      <c r="E4" s="19" t="s">
        <v>53</v>
      </c>
      <c r="F4" s="19">
        <v>852</v>
      </c>
      <c r="G4" s="19">
        <v>87.98</v>
      </c>
      <c r="H4" s="19">
        <v>5.48</v>
      </c>
      <c r="I4" s="19">
        <v>4.03</v>
      </c>
      <c r="J4" s="19" t="s">
        <v>60</v>
      </c>
      <c r="K4" s="20">
        <v>340397.49</v>
      </c>
      <c r="L4" s="20" t="s">
        <v>55</v>
      </c>
      <c r="M4" s="20" t="s">
        <v>83</v>
      </c>
      <c r="N4" s="26"/>
      <c r="O4" s="20" t="s">
        <v>56</v>
      </c>
      <c r="P4" t="str">
        <f t="shared" si="0"/>
        <v>INSERT INTO @DataTable (Deal, AdvanceDate, PROV, DealPurpose, RateType, BEACON, LTV, TDS, GDS, InsuranceType, PrincipalBalance, OccupancyType, AccountStatus, Closed_Date, DelinquencyBucket) VALUES (3, '2016-09-01', 'BC', 'Transfer', 'Fixed', 852, 87.98, 5.48, 4.03, 'HiRatio', 340397.49, 'Owner-Occupied', 'Open', '1900-01-00', 'Current');</v>
      </c>
    </row>
    <row r="5" spans="1:16" x14ac:dyDescent="0.35">
      <c r="A5" s="22">
        <v>4</v>
      </c>
      <c r="B5" s="21">
        <v>41766</v>
      </c>
      <c r="C5" s="22" t="s">
        <v>51</v>
      </c>
      <c r="D5" s="22" t="s">
        <v>52</v>
      </c>
      <c r="E5" s="22" t="s">
        <v>53</v>
      </c>
      <c r="F5" s="22">
        <v>761</v>
      </c>
      <c r="G5" s="22">
        <v>79.77</v>
      </c>
      <c r="H5" s="22">
        <v>40.409999999999997</v>
      </c>
      <c r="I5" s="22">
        <v>10.59</v>
      </c>
      <c r="J5" s="22" t="s">
        <v>54</v>
      </c>
      <c r="K5" s="23">
        <v>260941.57</v>
      </c>
      <c r="L5" s="23" t="s">
        <v>55</v>
      </c>
      <c r="M5" s="23" t="s">
        <v>83</v>
      </c>
      <c r="N5" s="27"/>
      <c r="O5" s="23" t="s">
        <v>56</v>
      </c>
      <c r="P5" t="str">
        <f t="shared" si="0"/>
        <v>INSERT INTO @DataTable (Deal, AdvanceDate, PROV, DealPurpose, RateType, BEACON, LTV, TDS, GDS, InsuranceType, PrincipalBalance, OccupancyType, AccountStatus, Closed_Date, DelinquencyBucket) VALUES (4, '2014-05-07', 'AB', 'Refinance External', 'Fixed', 761, 79.77, 40.41, 10.59, 'Conv', 260941.57, 'Owner-Occupied', 'Open', '1900-01-00', 'Current');</v>
      </c>
    </row>
    <row r="6" spans="1:16" x14ac:dyDescent="0.35">
      <c r="A6" s="19">
        <v>5</v>
      </c>
      <c r="B6" s="18">
        <v>40813</v>
      </c>
      <c r="C6" s="19" t="s">
        <v>58</v>
      </c>
      <c r="D6" s="19" t="s">
        <v>61</v>
      </c>
      <c r="E6" s="19" t="s">
        <v>53</v>
      </c>
      <c r="F6" s="19">
        <v>833</v>
      </c>
      <c r="G6" s="19">
        <v>92.74</v>
      </c>
      <c r="H6" s="19">
        <v>23.99</v>
      </c>
      <c r="I6" s="19">
        <v>15.31</v>
      </c>
      <c r="J6" s="19" t="s">
        <v>60</v>
      </c>
      <c r="K6" s="20">
        <v>0</v>
      </c>
      <c r="L6" s="20" t="s">
        <v>55</v>
      </c>
      <c r="M6" s="20" t="s">
        <v>84</v>
      </c>
      <c r="N6" s="26">
        <v>42660</v>
      </c>
      <c r="O6" s="20" t="s">
        <v>56</v>
      </c>
      <c r="P6" t="str">
        <f t="shared" si="0"/>
        <v>INSERT INTO @DataTable (Deal, AdvanceDate, PROV, DealPurpose, RateType, BEACON, LTV, TDS, GDS, InsuranceType, PrincipalBalance, OccupancyType, AccountStatus, Closed_Date, DelinquencyBucket) VALUES (5, '2011-09-27', 'BC', 'Purchase', 'Fixed', 833, 92.74, 23.99, 15.31, 'HiRatio', 0, 'Owner-Occupied', 'Closed', '2016-10-17', 'Current');</v>
      </c>
    </row>
    <row r="7" spans="1:16" x14ac:dyDescent="0.35">
      <c r="A7" s="22">
        <v>6</v>
      </c>
      <c r="B7" s="21">
        <v>42230</v>
      </c>
      <c r="C7" s="22" t="s">
        <v>51</v>
      </c>
      <c r="D7" s="22" t="s">
        <v>61</v>
      </c>
      <c r="E7" s="22" t="s">
        <v>53</v>
      </c>
      <c r="F7" s="22">
        <v>695</v>
      </c>
      <c r="G7" s="22">
        <v>95</v>
      </c>
      <c r="H7" s="22">
        <v>42.27</v>
      </c>
      <c r="I7" s="22">
        <v>35.049999999999997</v>
      </c>
      <c r="J7" s="22" t="s">
        <v>60</v>
      </c>
      <c r="K7" s="23">
        <v>301927.92</v>
      </c>
      <c r="L7" s="23" t="s">
        <v>55</v>
      </c>
      <c r="M7" s="23" t="s">
        <v>83</v>
      </c>
      <c r="N7" s="27"/>
      <c r="O7" s="23" t="s">
        <v>56</v>
      </c>
      <c r="P7" t="str">
        <f t="shared" si="0"/>
        <v>INSERT INTO @DataTable (Deal, AdvanceDate, PROV, DealPurpose, RateType, BEACON, LTV, TDS, GDS, InsuranceType, PrincipalBalance, OccupancyType, AccountStatus, Closed_Date, DelinquencyBucket) VALUES (6, '2015-08-14', 'AB', 'Purchase', 'Fixed', 695, 95, 42.27, 35.05, 'HiRatio', 301927.92, 'Owner-Occupied', 'Open', '1900-01-00', 'Current');</v>
      </c>
    </row>
    <row r="8" spans="1:16" x14ac:dyDescent="0.35">
      <c r="A8" s="19">
        <v>7</v>
      </c>
      <c r="B8" s="18">
        <v>41046</v>
      </c>
      <c r="C8" s="19" t="s">
        <v>51</v>
      </c>
      <c r="D8" s="19" t="s">
        <v>61</v>
      </c>
      <c r="E8" s="19" t="s">
        <v>53</v>
      </c>
      <c r="F8" s="19">
        <v>708</v>
      </c>
      <c r="G8" s="19">
        <v>80</v>
      </c>
      <c r="H8" s="19">
        <v>22.89</v>
      </c>
      <c r="I8" s="19">
        <v>13.35</v>
      </c>
      <c r="J8" s="19" t="s">
        <v>54</v>
      </c>
      <c r="K8" s="20">
        <v>0</v>
      </c>
      <c r="L8" s="20" t="s">
        <v>55</v>
      </c>
      <c r="M8" s="20" t="s">
        <v>84</v>
      </c>
      <c r="N8" s="26">
        <v>42167</v>
      </c>
      <c r="O8" s="20" t="s">
        <v>56</v>
      </c>
      <c r="P8" t="str">
        <f t="shared" si="0"/>
        <v>INSERT INTO @DataTable (Deal, AdvanceDate, PROV, DealPurpose, RateType, BEACON, LTV, TDS, GDS, InsuranceType, PrincipalBalance, OccupancyType, AccountStatus, Closed_Date, DelinquencyBucket) VALUES (7, '2012-05-17', 'AB', 'Purchase', 'Fixed', 708, 80, 22.89, 13.35, 'Conv', 0, 'Owner-Occupied', 'Closed', '2015-06-12', 'Current');</v>
      </c>
    </row>
    <row r="9" spans="1:16" x14ac:dyDescent="0.35">
      <c r="A9" s="22">
        <v>8</v>
      </c>
      <c r="B9" s="21">
        <v>41395</v>
      </c>
      <c r="C9" s="22" t="s">
        <v>51</v>
      </c>
      <c r="D9" s="22" t="s">
        <v>61</v>
      </c>
      <c r="E9" s="22" t="s">
        <v>53</v>
      </c>
      <c r="F9" s="22">
        <v>715</v>
      </c>
      <c r="G9" s="22">
        <v>95</v>
      </c>
      <c r="H9" s="22">
        <v>41.52</v>
      </c>
      <c r="I9" s="22">
        <v>27.1</v>
      </c>
      <c r="J9" s="22" t="s">
        <v>60</v>
      </c>
      <c r="K9" s="23">
        <v>557233.86</v>
      </c>
      <c r="L9" s="23" t="s">
        <v>55</v>
      </c>
      <c r="M9" s="23" t="s">
        <v>83</v>
      </c>
      <c r="N9" s="27"/>
      <c r="O9" s="23" t="s">
        <v>56</v>
      </c>
      <c r="P9" t="str">
        <f t="shared" si="0"/>
        <v>INSERT INTO @DataTable (Deal, AdvanceDate, PROV, DealPurpose, RateType, BEACON, LTV, TDS, GDS, InsuranceType, PrincipalBalance, OccupancyType, AccountStatus, Closed_Date, DelinquencyBucket) VALUES (8, '2013-05-01', 'AB', 'Purchase', 'Fixed', 715, 95, 41.52, 27.1, 'HiRatio', 557233.86, 'Owner-Occupied', 'Open', '1900-01-00', 'Current');</v>
      </c>
    </row>
    <row r="10" spans="1:16" x14ac:dyDescent="0.35">
      <c r="A10" s="19">
        <v>9</v>
      </c>
      <c r="B10" s="18">
        <v>41579</v>
      </c>
      <c r="C10" s="19" t="s">
        <v>57</v>
      </c>
      <c r="D10" s="19" t="s">
        <v>61</v>
      </c>
      <c r="E10" s="19" t="s">
        <v>53</v>
      </c>
      <c r="F10" s="19">
        <v>751</v>
      </c>
      <c r="G10" s="19">
        <v>57.47</v>
      </c>
      <c r="H10" s="19">
        <v>36.96</v>
      </c>
      <c r="I10" s="19">
        <v>36.409999999999997</v>
      </c>
      <c r="J10" s="19" t="s">
        <v>54</v>
      </c>
      <c r="K10" s="20">
        <v>183986.02</v>
      </c>
      <c r="L10" s="20" t="s">
        <v>55</v>
      </c>
      <c r="M10" s="20" t="s">
        <v>83</v>
      </c>
      <c r="N10" s="26"/>
      <c r="O10" s="20" t="s">
        <v>56</v>
      </c>
      <c r="P10" t="str">
        <f t="shared" si="0"/>
        <v>INSERT INTO @DataTable (Deal, AdvanceDate, PROV, DealPurpose, RateType, BEACON, LTV, TDS, GDS, InsuranceType, PrincipalBalance, OccupancyType, AccountStatus, Closed_Date, DelinquencyBucket) VALUES (9, '2013-11-01', 'ON', 'Purchase', 'Fixed', 751, 57.47, 36.96, 36.41, 'Conv', 183986.02, 'Owner-Occupied', 'Open', '1900-01-00', 'Current');</v>
      </c>
    </row>
    <row r="11" spans="1:16" x14ac:dyDescent="0.35">
      <c r="A11" s="22">
        <v>10</v>
      </c>
      <c r="B11" s="21">
        <v>42018</v>
      </c>
      <c r="C11" s="22" t="s">
        <v>57</v>
      </c>
      <c r="D11" s="22" t="s">
        <v>61</v>
      </c>
      <c r="E11" s="22" t="s">
        <v>40</v>
      </c>
      <c r="F11" s="22">
        <v>0</v>
      </c>
      <c r="G11" s="22">
        <v>65</v>
      </c>
      <c r="H11" s="22">
        <v>38.799999999999997</v>
      </c>
      <c r="I11" s="22">
        <v>8.7100000000000009</v>
      </c>
      <c r="J11" s="22" t="s">
        <v>54</v>
      </c>
      <c r="K11" s="23">
        <v>203324.62</v>
      </c>
      <c r="L11" s="23" t="s">
        <v>62</v>
      </c>
      <c r="M11" s="23" t="s">
        <v>83</v>
      </c>
      <c r="N11" s="27"/>
      <c r="O11" s="23" t="s">
        <v>56</v>
      </c>
      <c r="P11" t="str">
        <f t="shared" si="0"/>
        <v>INSERT INTO @DataTable (Deal, AdvanceDate, PROV, DealPurpose, RateType, BEACON, LTV, TDS, GDS, InsuranceType, PrincipalBalance, OccupancyType, AccountStatus, Closed_Date, DelinquencyBucket) VALUES (10, '2015-01-14', 'ON', 'Purchase', 'ARM', 0, 65, 38.8, 8.71, 'Conv', 203324.62, 'Rental', 'Open', '1900-01-00', 'Current');</v>
      </c>
    </row>
    <row r="12" spans="1:16" x14ac:dyDescent="0.35">
      <c r="A12" s="19">
        <v>11</v>
      </c>
      <c r="B12" s="18">
        <v>41767</v>
      </c>
      <c r="C12" s="19" t="s">
        <v>58</v>
      </c>
      <c r="D12" s="19" t="s">
        <v>61</v>
      </c>
      <c r="E12" s="19" t="s">
        <v>40</v>
      </c>
      <c r="F12" s="19">
        <v>772</v>
      </c>
      <c r="G12" s="19">
        <v>95</v>
      </c>
      <c r="H12" s="19">
        <v>34.659999999999997</v>
      </c>
      <c r="I12" s="19">
        <v>25.77</v>
      </c>
      <c r="J12" s="19" t="s">
        <v>60</v>
      </c>
      <c r="K12" s="20">
        <v>0</v>
      </c>
      <c r="L12" s="20" t="s">
        <v>55</v>
      </c>
      <c r="M12" s="20" t="s">
        <v>84</v>
      </c>
      <c r="N12" s="26">
        <v>42537</v>
      </c>
      <c r="O12" s="20" t="s">
        <v>56</v>
      </c>
      <c r="P12" t="str">
        <f t="shared" si="0"/>
        <v>INSERT INTO @DataTable (Deal, AdvanceDate, PROV, DealPurpose, RateType, BEACON, LTV, TDS, GDS, InsuranceType, PrincipalBalance, OccupancyType, AccountStatus, Closed_Date, DelinquencyBucket) VALUES (11, '2014-05-08', 'BC', 'Purchase', 'ARM', 772, 95, 34.66, 25.77, 'HiRatio', 0, 'Owner-Occupied', 'Closed', '2016-06-16', 'Current');</v>
      </c>
    </row>
    <row r="13" spans="1:16" x14ac:dyDescent="0.35">
      <c r="A13" s="22">
        <v>12</v>
      </c>
      <c r="B13" s="21">
        <v>42135</v>
      </c>
      <c r="C13" s="22" t="s">
        <v>58</v>
      </c>
      <c r="D13" s="22" t="s">
        <v>52</v>
      </c>
      <c r="E13" s="22" t="s">
        <v>53</v>
      </c>
      <c r="F13" s="22">
        <v>759</v>
      </c>
      <c r="G13" s="22">
        <v>65.069999999999993</v>
      </c>
      <c r="H13" s="22">
        <v>24.1</v>
      </c>
      <c r="I13" s="22">
        <v>24.1</v>
      </c>
      <c r="J13" s="22" t="s">
        <v>54</v>
      </c>
      <c r="K13" s="23">
        <v>0</v>
      </c>
      <c r="L13" s="23" t="s">
        <v>55</v>
      </c>
      <c r="M13" s="23" t="s">
        <v>84</v>
      </c>
      <c r="N13" s="27">
        <v>42745</v>
      </c>
      <c r="O13" s="23" t="s">
        <v>56</v>
      </c>
      <c r="P13" t="str">
        <f t="shared" si="0"/>
        <v>INSERT INTO @DataTable (Deal, AdvanceDate, PROV, DealPurpose, RateType, BEACON, LTV, TDS, GDS, InsuranceType, PrincipalBalance, OccupancyType, AccountStatus, Closed_Date, DelinquencyBucket) VALUES (12, '2015-05-11', 'BC', 'Refinance External', 'Fixed', 759, 65.07, 24.1, 24.1, 'Conv', 0, 'Owner-Occupied', 'Closed', '2017-01-10', 'Current');</v>
      </c>
    </row>
    <row r="14" spans="1:16" x14ac:dyDescent="0.35">
      <c r="A14" s="19">
        <v>13</v>
      </c>
      <c r="B14" s="18">
        <v>40483</v>
      </c>
      <c r="C14" s="19" t="s">
        <v>57</v>
      </c>
      <c r="D14" s="19" t="s">
        <v>61</v>
      </c>
      <c r="E14" s="19" t="s">
        <v>53</v>
      </c>
      <c r="F14" s="19">
        <v>740</v>
      </c>
      <c r="G14" s="19">
        <v>80</v>
      </c>
      <c r="H14" s="19">
        <v>39.340000000000003</v>
      </c>
      <c r="I14" s="19">
        <v>10.49</v>
      </c>
      <c r="J14" s="19" t="s">
        <v>54</v>
      </c>
      <c r="K14" s="20">
        <v>0</v>
      </c>
      <c r="L14" s="20" t="s">
        <v>62</v>
      </c>
      <c r="M14" s="20" t="s">
        <v>84</v>
      </c>
      <c r="N14" s="26">
        <v>41255</v>
      </c>
      <c r="O14" s="20" t="s">
        <v>56</v>
      </c>
      <c r="P14" t="str">
        <f t="shared" si="0"/>
        <v>INSERT INTO @DataTable (Deal, AdvanceDate, PROV, DealPurpose, RateType, BEACON, LTV, TDS, GDS, InsuranceType, PrincipalBalance, OccupancyType, AccountStatus, Closed_Date, DelinquencyBucket) VALUES (13, '2010-11-01', 'ON', 'Purchase', 'Fixed', 740, 80, 39.34, 10.49, 'Conv', 0, 'Rental', 'Closed', '2012-12-12', 'Current');</v>
      </c>
    </row>
    <row r="15" spans="1:16" x14ac:dyDescent="0.35">
      <c r="A15" s="22">
        <v>14</v>
      </c>
      <c r="B15" s="21">
        <v>41614</v>
      </c>
      <c r="C15" s="22" t="s">
        <v>57</v>
      </c>
      <c r="D15" s="22" t="s">
        <v>61</v>
      </c>
      <c r="E15" s="22" t="s">
        <v>53</v>
      </c>
      <c r="F15" s="22">
        <v>754</v>
      </c>
      <c r="G15" s="22">
        <v>75</v>
      </c>
      <c r="H15" s="22">
        <v>32.68</v>
      </c>
      <c r="I15" s="22">
        <v>24</v>
      </c>
      <c r="J15" s="22" t="s">
        <v>54</v>
      </c>
      <c r="K15" s="23">
        <v>0</v>
      </c>
      <c r="L15" s="23" t="s">
        <v>55</v>
      </c>
      <c r="M15" s="23" t="s">
        <v>84</v>
      </c>
      <c r="N15" s="27">
        <v>41912</v>
      </c>
      <c r="O15" s="23" t="s">
        <v>56</v>
      </c>
      <c r="P15" t="str">
        <f t="shared" si="0"/>
        <v>INSERT INTO @DataTable (Deal, AdvanceDate, PROV, DealPurpose, RateType, BEACON, LTV, TDS, GDS, InsuranceType, PrincipalBalance, OccupancyType, AccountStatus, Closed_Date, DelinquencyBucket) VALUES (14, '2013-12-06', 'ON', 'Purchase', 'Fixed', 754, 75, 32.68, 24, 'Conv', 0, 'Owner-Occupied', 'Closed', '2014-09-30', 'Current');</v>
      </c>
    </row>
    <row r="16" spans="1:16" x14ac:dyDescent="0.35">
      <c r="A16" s="19">
        <v>15</v>
      </c>
      <c r="B16" s="18">
        <v>41151</v>
      </c>
      <c r="C16" s="19" t="s">
        <v>58</v>
      </c>
      <c r="D16" s="19" t="s">
        <v>61</v>
      </c>
      <c r="E16" s="19" t="s">
        <v>53</v>
      </c>
      <c r="F16" s="19">
        <v>705</v>
      </c>
      <c r="G16" s="19">
        <v>95</v>
      </c>
      <c r="H16" s="19">
        <v>39.19</v>
      </c>
      <c r="I16" s="19">
        <v>20.88</v>
      </c>
      <c r="J16" s="19" t="s">
        <v>60</v>
      </c>
      <c r="K16" s="20">
        <v>209705.06</v>
      </c>
      <c r="L16" s="20" t="s">
        <v>55</v>
      </c>
      <c r="M16" s="20" t="s">
        <v>83</v>
      </c>
      <c r="N16" s="26"/>
      <c r="O16" s="20" t="s">
        <v>56</v>
      </c>
      <c r="P16" t="str">
        <f t="shared" si="0"/>
        <v>INSERT INTO @DataTable (Deal, AdvanceDate, PROV, DealPurpose, RateType, BEACON, LTV, TDS, GDS, InsuranceType, PrincipalBalance, OccupancyType, AccountStatus, Closed_Date, DelinquencyBucket) VALUES (15, '2012-08-30', 'BC', 'Purchase', 'Fixed', 705, 95, 39.19, 20.88, 'HiRatio', 209705.06, 'Owner-Occupied', 'Open', '1900-01-00', 'Current');</v>
      </c>
    </row>
    <row r="17" spans="1:16" x14ac:dyDescent="0.35">
      <c r="A17" s="22">
        <v>16</v>
      </c>
      <c r="B17" s="21">
        <v>40610</v>
      </c>
      <c r="C17" s="22" t="s">
        <v>57</v>
      </c>
      <c r="D17" s="22" t="s">
        <v>52</v>
      </c>
      <c r="E17" s="22" t="s">
        <v>53</v>
      </c>
      <c r="F17" s="22">
        <v>690</v>
      </c>
      <c r="G17" s="22">
        <v>90</v>
      </c>
      <c r="H17" s="22">
        <v>39.58</v>
      </c>
      <c r="I17" s="22">
        <v>23.86</v>
      </c>
      <c r="J17" s="22" t="s">
        <v>60</v>
      </c>
      <c r="K17" s="23">
        <v>0</v>
      </c>
      <c r="L17" s="23" t="s">
        <v>55</v>
      </c>
      <c r="M17" s="23" t="s">
        <v>84</v>
      </c>
      <c r="N17" s="27">
        <v>42047</v>
      </c>
      <c r="O17" s="23" t="s">
        <v>56</v>
      </c>
      <c r="P17" t="str">
        <f t="shared" si="0"/>
        <v>INSERT INTO @DataTable (Deal, AdvanceDate, PROV, DealPurpose, RateType, BEACON, LTV, TDS, GDS, InsuranceType, PrincipalBalance, OccupancyType, AccountStatus, Closed_Date, DelinquencyBucket) VALUES (16, '2011-03-08', 'ON', 'Refinance External', 'Fixed', 690, 90, 39.58, 23.86, 'HiRatio', 0, 'Owner-Occupied', 'Closed', '2015-02-12', 'Current');</v>
      </c>
    </row>
    <row r="18" spans="1:16" x14ac:dyDescent="0.35">
      <c r="A18" s="19">
        <v>17</v>
      </c>
      <c r="B18" s="18">
        <v>40570</v>
      </c>
      <c r="C18" s="19" t="s">
        <v>57</v>
      </c>
      <c r="D18" s="19" t="s">
        <v>61</v>
      </c>
      <c r="E18" s="19" t="s">
        <v>40</v>
      </c>
      <c r="F18" s="19">
        <v>697</v>
      </c>
      <c r="G18" s="19">
        <v>90</v>
      </c>
      <c r="H18" s="19">
        <v>25.12</v>
      </c>
      <c r="I18" s="19">
        <v>10.1</v>
      </c>
      <c r="J18" s="19" t="s">
        <v>60</v>
      </c>
      <c r="K18" s="20">
        <v>245004.76</v>
      </c>
      <c r="L18" s="20" t="s">
        <v>55</v>
      </c>
      <c r="M18" s="20" t="s">
        <v>83</v>
      </c>
      <c r="N18" s="26"/>
      <c r="O18" s="20" t="s">
        <v>56</v>
      </c>
      <c r="P18" t="str">
        <f t="shared" si="0"/>
        <v>INSERT INTO @DataTable (Deal, AdvanceDate, PROV, DealPurpose, RateType, BEACON, LTV, TDS, GDS, InsuranceType, PrincipalBalance, OccupancyType, AccountStatus, Closed_Date, DelinquencyBucket) VALUES (17, '2011-01-27', 'ON', 'Purchase', 'ARM', 697, 90, 25.12, 10.1, 'HiRatio', 245004.76, 'Owner-Occupied', 'Open', '1900-01-00', 'Current');</v>
      </c>
    </row>
    <row r="19" spans="1:16" x14ac:dyDescent="0.35">
      <c r="A19" s="22">
        <v>18</v>
      </c>
      <c r="B19" s="21">
        <v>41586</v>
      </c>
      <c r="C19" s="22" t="s">
        <v>57</v>
      </c>
      <c r="D19" s="22" t="s">
        <v>52</v>
      </c>
      <c r="E19" s="22" t="s">
        <v>53</v>
      </c>
      <c r="F19" s="22">
        <v>727</v>
      </c>
      <c r="G19" s="22">
        <v>80</v>
      </c>
      <c r="H19" s="22">
        <v>39.99</v>
      </c>
      <c r="I19" s="22">
        <v>25.62</v>
      </c>
      <c r="J19" s="22" t="s">
        <v>54</v>
      </c>
      <c r="K19" s="23">
        <v>123613.1</v>
      </c>
      <c r="L19" s="23" t="s">
        <v>55</v>
      </c>
      <c r="M19" s="23" t="s">
        <v>83</v>
      </c>
      <c r="N19" s="27"/>
      <c r="O19" s="23" t="s">
        <v>56</v>
      </c>
      <c r="P19" t="str">
        <f t="shared" si="0"/>
        <v>INSERT INTO @DataTable (Deal, AdvanceDate, PROV, DealPurpose, RateType, BEACON, LTV, TDS, GDS, InsuranceType, PrincipalBalance, OccupancyType, AccountStatus, Closed_Date, DelinquencyBucket) VALUES (18, '2013-11-08', 'ON', 'Refinance External', 'Fixed', 727, 80, 39.99, 25.62, 'Conv', 123613.1, 'Owner-Occupied', 'Open', '1900-01-00', 'Current');</v>
      </c>
    </row>
    <row r="20" spans="1:16" x14ac:dyDescent="0.35">
      <c r="A20" s="19">
        <v>19</v>
      </c>
      <c r="B20" s="18">
        <v>41579</v>
      </c>
      <c r="C20" s="19" t="s">
        <v>57</v>
      </c>
      <c r="D20" s="19" t="s">
        <v>61</v>
      </c>
      <c r="E20" s="19" t="s">
        <v>53</v>
      </c>
      <c r="F20" s="19">
        <v>768</v>
      </c>
      <c r="G20" s="19">
        <v>95</v>
      </c>
      <c r="H20" s="19">
        <v>38.57</v>
      </c>
      <c r="I20" s="19">
        <v>38.4</v>
      </c>
      <c r="J20" s="19" t="s">
        <v>60</v>
      </c>
      <c r="K20" s="20">
        <v>344553.9</v>
      </c>
      <c r="L20" s="20" t="s">
        <v>55</v>
      </c>
      <c r="M20" s="20" t="s">
        <v>83</v>
      </c>
      <c r="N20" s="26"/>
      <c r="O20" s="20" t="s">
        <v>56</v>
      </c>
      <c r="P20" t="str">
        <f t="shared" si="0"/>
        <v>INSERT INTO @DataTable (Deal, AdvanceDate, PROV, DealPurpose, RateType, BEACON, LTV, TDS, GDS, InsuranceType, PrincipalBalance, OccupancyType, AccountStatus, Closed_Date, DelinquencyBucket) VALUES (19, '2013-11-01', 'ON', 'Purchase', 'Fixed', 768, 95, 38.57, 38.4, 'HiRatio', 344553.9, 'Owner-Occupied', 'Open', '1900-01-00', 'Current');</v>
      </c>
    </row>
    <row r="21" spans="1:16" x14ac:dyDescent="0.35">
      <c r="A21" s="22">
        <v>20</v>
      </c>
      <c r="B21" s="21">
        <v>42293</v>
      </c>
      <c r="C21" s="22" t="s">
        <v>63</v>
      </c>
      <c r="D21" s="22" t="s">
        <v>61</v>
      </c>
      <c r="E21" s="22" t="s">
        <v>40</v>
      </c>
      <c r="F21" s="22">
        <v>671</v>
      </c>
      <c r="G21" s="22">
        <v>90</v>
      </c>
      <c r="H21" s="22">
        <v>37.56</v>
      </c>
      <c r="I21" s="22">
        <v>10.3</v>
      </c>
      <c r="J21" s="22" t="s">
        <v>60</v>
      </c>
      <c r="K21" s="23">
        <v>128366.66</v>
      </c>
      <c r="L21" s="23" t="s">
        <v>55</v>
      </c>
      <c r="M21" s="23" t="s">
        <v>83</v>
      </c>
      <c r="N21" s="27"/>
      <c r="O21" s="23" t="s">
        <v>56</v>
      </c>
      <c r="P21" t="str">
        <f t="shared" si="0"/>
        <v>INSERT INTO @DataTable (Deal, AdvanceDate, PROV, DealPurpose, RateType, BEACON, LTV, TDS, GDS, InsuranceType, PrincipalBalance, OccupancyType, AccountStatus, Closed_Date, DelinquencyBucket) VALUES (20, '2015-10-16', 'SK', 'Purchase', 'ARM', 671, 90, 37.56, 10.3, 'HiRatio', 128366.66, 'Owner-Occupied', 'Open', '1900-01-00', 'Current');</v>
      </c>
    </row>
    <row r="22" spans="1:16" x14ac:dyDescent="0.35">
      <c r="A22" s="19">
        <v>21</v>
      </c>
      <c r="B22" s="18">
        <v>42622</v>
      </c>
      <c r="C22" s="19" t="s">
        <v>57</v>
      </c>
      <c r="D22" s="19" t="s">
        <v>61</v>
      </c>
      <c r="E22" s="19" t="s">
        <v>53</v>
      </c>
      <c r="F22" s="19">
        <v>749</v>
      </c>
      <c r="G22" s="19">
        <v>94</v>
      </c>
      <c r="H22" s="19">
        <v>37.090000000000003</v>
      </c>
      <c r="I22" s="19">
        <v>35.58</v>
      </c>
      <c r="J22" s="19" t="s">
        <v>60</v>
      </c>
      <c r="K22" s="20">
        <v>568073.66</v>
      </c>
      <c r="L22" s="20" t="s">
        <v>55</v>
      </c>
      <c r="M22" s="20" t="s">
        <v>83</v>
      </c>
      <c r="N22" s="26"/>
      <c r="O22" s="20" t="s">
        <v>56</v>
      </c>
      <c r="P22" t="str">
        <f t="shared" si="0"/>
        <v>INSERT INTO @DataTable (Deal, AdvanceDate, PROV, DealPurpose, RateType, BEACON, LTV, TDS, GDS, InsuranceType, PrincipalBalance, OccupancyType, AccountStatus, Closed_Date, DelinquencyBucket) VALUES (21, '2016-09-09', 'ON', 'Purchase', 'Fixed', 749, 94, 37.09, 35.58, 'HiRatio', 568073.66, 'Owner-Occupied', 'Open', '1900-01-00', 'Current');</v>
      </c>
    </row>
    <row r="23" spans="1:16" x14ac:dyDescent="0.35">
      <c r="A23" s="22">
        <v>22</v>
      </c>
      <c r="B23" s="21">
        <v>42566</v>
      </c>
      <c r="C23" s="22" t="s">
        <v>57</v>
      </c>
      <c r="D23" s="22" t="s">
        <v>61</v>
      </c>
      <c r="E23" s="22" t="s">
        <v>53</v>
      </c>
      <c r="F23" s="22">
        <v>727</v>
      </c>
      <c r="G23" s="22">
        <v>82.21</v>
      </c>
      <c r="H23" s="22">
        <v>40.950000000000003</v>
      </c>
      <c r="I23" s="22">
        <v>25.75</v>
      </c>
      <c r="J23" s="22" t="s">
        <v>60</v>
      </c>
      <c r="K23" s="23">
        <v>254954.67</v>
      </c>
      <c r="L23" s="23" t="s">
        <v>55</v>
      </c>
      <c r="M23" s="23" t="s">
        <v>83</v>
      </c>
      <c r="N23" s="27"/>
      <c r="O23" s="23" t="s">
        <v>56</v>
      </c>
      <c r="P23" t="str">
        <f t="shared" si="0"/>
        <v>INSERT INTO @DataTable (Deal, AdvanceDate, PROV, DealPurpose, RateType, BEACON, LTV, TDS, GDS, InsuranceType, PrincipalBalance, OccupancyType, AccountStatus, Closed_Date, DelinquencyBucket) VALUES (22, '2016-07-15', 'ON', 'Purchase', 'Fixed', 727, 82.21, 40.95, 25.75, 'HiRatio', 254954.67, 'Owner-Occupied', 'Open', '1900-01-00', 'Current');</v>
      </c>
    </row>
    <row r="24" spans="1:16" x14ac:dyDescent="0.35">
      <c r="A24" s="19">
        <v>23</v>
      </c>
      <c r="B24" s="18">
        <v>42292</v>
      </c>
      <c r="C24" s="19" t="s">
        <v>58</v>
      </c>
      <c r="D24" s="19" t="s">
        <v>52</v>
      </c>
      <c r="E24" s="19" t="s">
        <v>40</v>
      </c>
      <c r="F24" s="19">
        <v>768</v>
      </c>
      <c r="G24" s="19">
        <v>58.21</v>
      </c>
      <c r="H24" s="19">
        <v>31.34</v>
      </c>
      <c r="I24" s="19">
        <v>26.53</v>
      </c>
      <c r="J24" s="19" t="s">
        <v>54</v>
      </c>
      <c r="K24" s="20">
        <v>532807.14</v>
      </c>
      <c r="L24" s="20" t="s">
        <v>55</v>
      </c>
      <c r="M24" s="20" t="s">
        <v>83</v>
      </c>
      <c r="N24" s="26"/>
      <c r="O24" s="20" t="s">
        <v>56</v>
      </c>
      <c r="P24" t="str">
        <f t="shared" si="0"/>
        <v>INSERT INTO @DataTable (Deal, AdvanceDate, PROV, DealPurpose, RateType, BEACON, LTV, TDS, GDS, InsuranceType, PrincipalBalance, OccupancyType, AccountStatus, Closed_Date, DelinquencyBucket) VALUES (23, '2015-10-15', 'BC', 'Refinance External', 'ARM', 768, 58.21, 31.34, 26.53, 'Conv', 532807.14, 'Owner-Occupied', 'Open', '1900-01-00', 'Current');</v>
      </c>
    </row>
    <row r="25" spans="1:16" x14ac:dyDescent="0.35">
      <c r="A25" s="22">
        <v>24</v>
      </c>
      <c r="B25" s="21">
        <v>41802</v>
      </c>
      <c r="C25" s="22" t="s">
        <v>57</v>
      </c>
      <c r="D25" s="22" t="s">
        <v>52</v>
      </c>
      <c r="E25" s="22" t="s">
        <v>40</v>
      </c>
      <c r="F25" s="22">
        <v>678</v>
      </c>
      <c r="G25" s="22">
        <v>80</v>
      </c>
      <c r="H25" s="22">
        <v>37.130000000000003</v>
      </c>
      <c r="I25" s="22">
        <v>19.93</v>
      </c>
      <c r="J25" s="22" t="s">
        <v>54</v>
      </c>
      <c r="K25" s="23">
        <v>247486.23</v>
      </c>
      <c r="L25" s="23" t="s">
        <v>55</v>
      </c>
      <c r="M25" s="23" t="s">
        <v>83</v>
      </c>
      <c r="N25" s="27"/>
      <c r="O25" s="23" t="s">
        <v>56</v>
      </c>
      <c r="P25" t="str">
        <f t="shared" si="0"/>
        <v>INSERT INTO @DataTable (Deal, AdvanceDate, PROV, DealPurpose, RateType, BEACON, LTV, TDS, GDS, InsuranceType, PrincipalBalance, OccupancyType, AccountStatus, Closed_Date, DelinquencyBucket) VALUES (24, '2014-06-12', 'ON', 'Refinance External', 'ARM', 678, 80, 37.13, 19.93, 'Conv', 247486.23, 'Owner-Occupied', 'Open', '1900-01-00', 'Current');</v>
      </c>
    </row>
    <row r="26" spans="1:16" x14ac:dyDescent="0.35">
      <c r="A26" s="19">
        <v>25</v>
      </c>
      <c r="B26" s="18">
        <v>42216</v>
      </c>
      <c r="C26" s="19" t="s">
        <v>58</v>
      </c>
      <c r="D26" s="19" t="s">
        <v>61</v>
      </c>
      <c r="E26" s="19" t="s">
        <v>53</v>
      </c>
      <c r="F26" s="19">
        <v>721</v>
      </c>
      <c r="G26" s="19">
        <v>95</v>
      </c>
      <c r="H26" s="19">
        <v>43.99</v>
      </c>
      <c r="I26" s="19">
        <v>36.479999999999997</v>
      </c>
      <c r="J26" s="19" t="s">
        <v>60</v>
      </c>
      <c r="K26" s="20">
        <v>329587.53999999998</v>
      </c>
      <c r="L26" s="20" t="s">
        <v>55</v>
      </c>
      <c r="M26" s="20" t="s">
        <v>83</v>
      </c>
      <c r="N26" s="26"/>
      <c r="O26" s="20" t="s">
        <v>56</v>
      </c>
      <c r="P26" t="str">
        <f t="shared" si="0"/>
        <v>INSERT INTO @DataTable (Deal, AdvanceDate, PROV, DealPurpose, RateType, BEACON, LTV, TDS, GDS, InsuranceType, PrincipalBalance, OccupancyType, AccountStatus, Closed_Date, DelinquencyBucket) VALUES (25, '2015-07-31', 'BC', 'Purchase', 'Fixed', 721, 95, 43.99, 36.48, 'HiRatio', 329587.54, 'Owner-Occupied', 'Open', '1900-01-00', 'Current');</v>
      </c>
    </row>
    <row r="27" spans="1:16" x14ac:dyDescent="0.35">
      <c r="A27" s="22">
        <v>26</v>
      </c>
      <c r="B27" s="21">
        <v>41152</v>
      </c>
      <c r="C27" s="22" t="s">
        <v>51</v>
      </c>
      <c r="D27" s="22" t="s">
        <v>61</v>
      </c>
      <c r="E27" s="22" t="s">
        <v>53</v>
      </c>
      <c r="F27" s="22">
        <v>779</v>
      </c>
      <c r="G27" s="22">
        <v>94.34</v>
      </c>
      <c r="H27" s="22">
        <v>26.71</v>
      </c>
      <c r="I27" s="22">
        <v>20.79</v>
      </c>
      <c r="J27" s="22" t="s">
        <v>60</v>
      </c>
      <c r="K27" s="23">
        <v>261837.9</v>
      </c>
      <c r="L27" s="23" t="s">
        <v>55</v>
      </c>
      <c r="M27" s="23" t="s">
        <v>83</v>
      </c>
      <c r="N27" s="27"/>
      <c r="O27" s="23" t="s">
        <v>56</v>
      </c>
      <c r="P27" t="str">
        <f t="shared" si="0"/>
        <v>INSERT INTO @DataTable (Deal, AdvanceDate, PROV, DealPurpose, RateType, BEACON, LTV, TDS, GDS, InsuranceType, PrincipalBalance, OccupancyType, AccountStatus, Closed_Date, DelinquencyBucket) VALUES (26, '2012-08-31', 'AB', 'Purchase', 'Fixed', 779, 94.34, 26.71, 20.79, 'HiRatio', 261837.9, 'Owner-Occupied', 'Open', '1900-01-00', 'Current');</v>
      </c>
    </row>
    <row r="28" spans="1:16" x14ac:dyDescent="0.35">
      <c r="A28" s="19">
        <v>27</v>
      </c>
      <c r="B28" s="18">
        <v>42445</v>
      </c>
      <c r="C28" s="19" t="s">
        <v>57</v>
      </c>
      <c r="D28" s="19" t="s">
        <v>52</v>
      </c>
      <c r="E28" s="19" t="s">
        <v>40</v>
      </c>
      <c r="F28" s="19">
        <v>713</v>
      </c>
      <c r="G28" s="19">
        <v>62.22</v>
      </c>
      <c r="H28" s="19">
        <v>37.64</v>
      </c>
      <c r="I28" s="19">
        <v>20.58</v>
      </c>
      <c r="J28" s="19" t="s">
        <v>54</v>
      </c>
      <c r="K28" s="20">
        <v>273466.59000000003</v>
      </c>
      <c r="L28" s="20" t="s">
        <v>55</v>
      </c>
      <c r="M28" s="20" t="s">
        <v>83</v>
      </c>
      <c r="N28" s="26"/>
      <c r="O28" s="20" t="s">
        <v>56</v>
      </c>
      <c r="P28" t="str">
        <f t="shared" si="0"/>
        <v>INSERT INTO @DataTable (Deal, AdvanceDate, PROV, DealPurpose, RateType, BEACON, LTV, TDS, GDS, InsuranceType, PrincipalBalance, OccupancyType, AccountStatus, Closed_Date, DelinquencyBucket) VALUES (27, '2016-03-16', 'ON', 'Refinance External', 'ARM', 713, 62.22, 37.64, 20.58, 'Conv', 273466.59, 'Owner-Occupied', 'Open', '1900-01-00', 'Current');</v>
      </c>
    </row>
    <row r="29" spans="1:16" x14ac:dyDescent="0.35">
      <c r="A29" s="22">
        <v>28</v>
      </c>
      <c r="B29" s="21">
        <v>40679</v>
      </c>
      <c r="C29" s="22" t="s">
        <v>51</v>
      </c>
      <c r="D29" s="22" t="s">
        <v>61</v>
      </c>
      <c r="E29" s="22" t="s">
        <v>53</v>
      </c>
      <c r="F29" s="22">
        <v>674</v>
      </c>
      <c r="G29" s="22">
        <v>95</v>
      </c>
      <c r="H29" s="22">
        <v>45.82</v>
      </c>
      <c r="I29" s="22">
        <v>40.130000000000003</v>
      </c>
      <c r="J29" s="22" t="s">
        <v>60</v>
      </c>
      <c r="K29" s="23">
        <v>372080.86</v>
      </c>
      <c r="L29" s="23" t="s">
        <v>55</v>
      </c>
      <c r="M29" s="23" t="s">
        <v>83</v>
      </c>
      <c r="N29" s="27"/>
      <c r="O29" s="23" t="s">
        <v>56</v>
      </c>
      <c r="P29" t="str">
        <f t="shared" si="0"/>
        <v>INSERT INTO @DataTable (Deal, AdvanceDate, PROV, DealPurpose, RateType, BEACON, LTV, TDS, GDS, InsuranceType, PrincipalBalance, OccupancyType, AccountStatus, Closed_Date, DelinquencyBucket) VALUES (28, '2011-05-16', 'AB', 'Purchase', 'Fixed', 674, 95, 45.82, 40.13, 'HiRatio', 372080.86, 'Owner-Occupied', 'Open', '1900-01-00', 'Current');</v>
      </c>
    </row>
    <row r="30" spans="1:16" x14ac:dyDescent="0.35">
      <c r="A30" s="19">
        <v>29</v>
      </c>
      <c r="B30" s="18">
        <v>40458</v>
      </c>
      <c r="C30" s="19" t="s">
        <v>57</v>
      </c>
      <c r="D30" s="19" t="s">
        <v>52</v>
      </c>
      <c r="E30" s="19" t="s">
        <v>40</v>
      </c>
      <c r="F30" s="19">
        <v>704</v>
      </c>
      <c r="G30" s="19">
        <v>80</v>
      </c>
      <c r="H30" s="19">
        <v>37.04</v>
      </c>
      <c r="I30" s="19">
        <v>6.94</v>
      </c>
      <c r="J30" s="19" t="s">
        <v>54</v>
      </c>
      <c r="K30" s="20">
        <v>158348.79</v>
      </c>
      <c r="L30" s="20" t="s">
        <v>62</v>
      </c>
      <c r="M30" s="20" t="s">
        <v>83</v>
      </c>
      <c r="N30" s="26"/>
      <c r="O30" s="20" t="s">
        <v>56</v>
      </c>
      <c r="P30" t="str">
        <f t="shared" si="0"/>
        <v>INSERT INTO @DataTable (Deal, AdvanceDate, PROV, DealPurpose, RateType, BEACON, LTV, TDS, GDS, InsuranceType, PrincipalBalance, OccupancyType, AccountStatus, Closed_Date, DelinquencyBucket) VALUES (29, '2010-10-07', 'ON', 'Refinance External', 'ARM', 704, 80, 37.04, 6.94, 'Conv', 158348.79, 'Rental', 'Open', '1900-01-00', 'Current');</v>
      </c>
    </row>
    <row r="31" spans="1:16" x14ac:dyDescent="0.35">
      <c r="A31" s="22">
        <v>30</v>
      </c>
      <c r="B31" s="21">
        <v>41880</v>
      </c>
      <c r="C31" s="22" t="s">
        <v>57</v>
      </c>
      <c r="D31" s="22" t="s">
        <v>61</v>
      </c>
      <c r="E31" s="22" t="s">
        <v>53</v>
      </c>
      <c r="F31" s="22">
        <v>741</v>
      </c>
      <c r="G31" s="22">
        <v>95</v>
      </c>
      <c r="H31" s="22">
        <v>40.880000000000003</v>
      </c>
      <c r="I31" s="22">
        <v>30.76</v>
      </c>
      <c r="J31" s="22" t="s">
        <v>60</v>
      </c>
      <c r="K31" s="23">
        <v>223575.91</v>
      </c>
      <c r="L31" s="23" t="s">
        <v>55</v>
      </c>
      <c r="M31" s="23" t="s">
        <v>83</v>
      </c>
      <c r="N31" s="27"/>
      <c r="O31" s="23" t="s">
        <v>56</v>
      </c>
      <c r="P31" t="str">
        <f t="shared" si="0"/>
        <v>INSERT INTO @DataTable (Deal, AdvanceDate, PROV, DealPurpose, RateType, BEACON, LTV, TDS, GDS, InsuranceType, PrincipalBalance, OccupancyType, AccountStatus, Closed_Date, DelinquencyBucket) VALUES (30, '2014-08-29', 'ON', 'Purchase', 'Fixed', 741, 95, 40.88, 30.76, 'HiRatio', 223575.91, 'Owner-Occupied', 'Open', '1900-01-00', 'Current');</v>
      </c>
    </row>
    <row r="32" spans="1:16" x14ac:dyDescent="0.35">
      <c r="A32" s="19">
        <v>31</v>
      </c>
      <c r="B32" s="18">
        <v>41029</v>
      </c>
      <c r="C32" s="19" t="s">
        <v>57</v>
      </c>
      <c r="D32" s="19" t="s">
        <v>61</v>
      </c>
      <c r="E32" s="19" t="s">
        <v>53</v>
      </c>
      <c r="F32" s="19">
        <v>700</v>
      </c>
      <c r="G32" s="19">
        <v>90</v>
      </c>
      <c r="H32" s="19">
        <v>41.99</v>
      </c>
      <c r="I32" s="19">
        <v>40.53</v>
      </c>
      <c r="J32" s="19" t="s">
        <v>60</v>
      </c>
      <c r="K32" s="20">
        <v>0</v>
      </c>
      <c r="L32" s="20" t="s">
        <v>55</v>
      </c>
      <c r="M32" s="20" t="s">
        <v>84</v>
      </c>
      <c r="N32" s="26">
        <v>42216</v>
      </c>
      <c r="O32" s="20" t="s">
        <v>56</v>
      </c>
      <c r="P32" t="str">
        <f t="shared" si="0"/>
        <v>INSERT INTO @DataTable (Deal, AdvanceDate, PROV, DealPurpose, RateType, BEACON, LTV, TDS, GDS, InsuranceType, PrincipalBalance, OccupancyType, AccountStatus, Closed_Date, DelinquencyBucket) VALUES (31, '2012-04-30', 'ON', 'Purchase', 'Fixed', 700, 90, 41.99, 40.53, 'HiRatio', 0, 'Owner-Occupied', 'Closed', '2015-07-31', 'Current');</v>
      </c>
    </row>
    <row r="33" spans="1:16" x14ac:dyDescent="0.35">
      <c r="A33" s="22">
        <v>32</v>
      </c>
      <c r="B33" s="21">
        <v>41759</v>
      </c>
      <c r="C33" s="22" t="s">
        <v>57</v>
      </c>
      <c r="D33" s="22" t="s">
        <v>61</v>
      </c>
      <c r="E33" s="22" t="s">
        <v>53</v>
      </c>
      <c r="F33" s="22">
        <v>776</v>
      </c>
      <c r="G33" s="22">
        <v>79.16</v>
      </c>
      <c r="H33" s="22">
        <v>35.11</v>
      </c>
      <c r="I33" s="22">
        <v>28.41</v>
      </c>
      <c r="J33" s="22" t="s">
        <v>54</v>
      </c>
      <c r="K33" s="23">
        <v>140704.73000000001</v>
      </c>
      <c r="L33" s="23" t="s">
        <v>55</v>
      </c>
      <c r="M33" s="23" t="s">
        <v>83</v>
      </c>
      <c r="N33" s="27"/>
      <c r="O33" s="23" t="s">
        <v>56</v>
      </c>
      <c r="P33" t="str">
        <f t="shared" si="0"/>
        <v>INSERT INTO @DataTable (Deal, AdvanceDate, PROV, DealPurpose, RateType, BEACON, LTV, TDS, GDS, InsuranceType, PrincipalBalance, OccupancyType, AccountStatus, Closed_Date, DelinquencyBucket) VALUES (32, '2014-04-30', 'ON', 'Purchase', 'Fixed', 776, 79.16, 35.11, 28.41, 'Conv', 140704.73, 'Owner-Occupied', 'Open', '1900-01-00', 'Current');</v>
      </c>
    </row>
    <row r="34" spans="1:16" x14ac:dyDescent="0.35">
      <c r="A34" s="19">
        <v>33</v>
      </c>
      <c r="B34" s="18">
        <v>42395</v>
      </c>
      <c r="C34" s="19" t="s">
        <v>57</v>
      </c>
      <c r="D34" s="19" t="s">
        <v>61</v>
      </c>
      <c r="E34" s="19" t="s">
        <v>40</v>
      </c>
      <c r="F34" s="19">
        <v>720</v>
      </c>
      <c r="G34" s="19">
        <v>95</v>
      </c>
      <c r="H34" s="19">
        <v>36.4</v>
      </c>
      <c r="I34" s="19">
        <v>26.71</v>
      </c>
      <c r="J34" s="19" t="s">
        <v>60</v>
      </c>
      <c r="K34" s="20">
        <v>225066.55</v>
      </c>
      <c r="L34" s="20" t="s">
        <v>55</v>
      </c>
      <c r="M34" s="20" t="s">
        <v>83</v>
      </c>
      <c r="N34" s="26"/>
      <c r="O34" s="20" t="s">
        <v>56</v>
      </c>
      <c r="P34" t="str">
        <f t="shared" si="0"/>
        <v>INSERT INTO @DataTable (Deal, AdvanceDate, PROV, DealPurpose, RateType, BEACON, LTV, TDS, GDS, InsuranceType, PrincipalBalance, OccupancyType, AccountStatus, Closed_Date, DelinquencyBucket) VALUES (33, '2016-01-26', 'ON', 'Purchase', 'ARM', 720, 95, 36.4, 26.71, 'HiRatio', 225066.55, 'Owner-Occupied', 'Open', '1900-01-00', 'Current');</v>
      </c>
    </row>
    <row r="35" spans="1:16" x14ac:dyDescent="0.35">
      <c r="A35" s="22">
        <v>34</v>
      </c>
      <c r="B35" s="21">
        <v>41528</v>
      </c>
      <c r="C35" s="22" t="s">
        <v>58</v>
      </c>
      <c r="D35" s="22" t="s">
        <v>61</v>
      </c>
      <c r="E35" s="22" t="s">
        <v>40</v>
      </c>
      <c r="F35" s="22">
        <v>683</v>
      </c>
      <c r="G35" s="22">
        <v>80</v>
      </c>
      <c r="H35" s="22">
        <v>29.01</v>
      </c>
      <c r="I35" s="22">
        <v>28.85</v>
      </c>
      <c r="J35" s="22" t="s">
        <v>54</v>
      </c>
      <c r="K35" s="23">
        <v>1004568.15</v>
      </c>
      <c r="L35" s="23" t="s">
        <v>55</v>
      </c>
      <c r="M35" s="23" t="s">
        <v>83</v>
      </c>
      <c r="N35" s="27"/>
      <c r="O35" s="23" t="s">
        <v>56</v>
      </c>
      <c r="P35" t="str">
        <f t="shared" si="0"/>
        <v>INSERT INTO @DataTable (Deal, AdvanceDate, PROV, DealPurpose, RateType, BEACON, LTV, TDS, GDS, InsuranceType, PrincipalBalance, OccupancyType, AccountStatus, Closed_Date, DelinquencyBucket) VALUES (34, '2013-09-11', 'BC', 'Purchase', 'ARM', 683, 80, 29.01, 28.85, 'Conv', 1004568.15, 'Owner-Occupied', 'Open', '1900-01-00', 'Current');</v>
      </c>
    </row>
    <row r="36" spans="1:16" x14ac:dyDescent="0.35">
      <c r="A36" s="19">
        <v>35</v>
      </c>
      <c r="B36" s="18">
        <v>40975</v>
      </c>
      <c r="C36" s="19" t="s">
        <v>51</v>
      </c>
      <c r="D36" s="19" t="s">
        <v>61</v>
      </c>
      <c r="E36" s="19" t="s">
        <v>53</v>
      </c>
      <c r="F36" s="19">
        <v>750</v>
      </c>
      <c r="G36" s="19">
        <v>95</v>
      </c>
      <c r="H36" s="19">
        <v>25.38</v>
      </c>
      <c r="I36" s="19">
        <v>8.18</v>
      </c>
      <c r="J36" s="19" t="s">
        <v>60</v>
      </c>
      <c r="K36" s="20">
        <v>259806.86</v>
      </c>
      <c r="L36" s="20" t="s">
        <v>55</v>
      </c>
      <c r="M36" s="20" t="s">
        <v>83</v>
      </c>
      <c r="N36" s="26"/>
      <c r="O36" s="20" t="s">
        <v>56</v>
      </c>
      <c r="P36" t="str">
        <f t="shared" si="0"/>
        <v>INSERT INTO @DataTable (Deal, AdvanceDate, PROV, DealPurpose, RateType, BEACON, LTV, TDS, GDS, InsuranceType, PrincipalBalance, OccupancyType, AccountStatus, Closed_Date, DelinquencyBucket) VALUES (35, '2012-03-07', 'AB', 'Purchase', 'Fixed', 750, 95, 25.38, 8.18, 'HiRatio', 259806.86, 'Owner-Occupied', 'Open', '1900-01-00', 'Current');</v>
      </c>
    </row>
    <row r="37" spans="1:16" x14ac:dyDescent="0.35">
      <c r="A37" s="22">
        <v>36</v>
      </c>
      <c r="B37" s="21">
        <v>42696</v>
      </c>
      <c r="C37" s="22" t="s">
        <v>51</v>
      </c>
      <c r="D37" s="22" t="s">
        <v>61</v>
      </c>
      <c r="E37" s="22" t="s">
        <v>53</v>
      </c>
      <c r="F37" s="22">
        <v>827</v>
      </c>
      <c r="G37" s="22">
        <v>80</v>
      </c>
      <c r="H37" s="22">
        <v>40.03</v>
      </c>
      <c r="I37" s="22">
        <v>22.88</v>
      </c>
      <c r="J37" s="22" t="s">
        <v>54</v>
      </c>
      <c r="K37" s="23">
        <v>492478.05</v>
      </c>
      <c r="L37" s="23" t="s">
        <v>55</v>
      </c>
      <c r="M37" s="23" t="s">
        <v>83</v>
      </c>
      <c r="N37" s="27"/>
      <c r="O37" s="23" t="s">
        <v>56</v>
      </c>
      <c r="P37" t="str">
        <f t="shared" si="0"/>
        <v>INSERT INTO @DataTable (Deal, AdvanceDate, PROV, DealPurpose, RateType, BEACON, LTV, TDS, GDS, InsuranceType, PrincipalBalance, OccupancyType, AccountStatus, Closed_Date, DelinquencyBucket) VALUES (36, '2016-11-22', 'AB', 'Purchase', 'Fixed', 827, 80, 40.03, 22.88, 'Conv', 492478.05, 'Owner-Occupied', 'Open', '1900-01-00', 'Current');</v>
      </c>
    </row>
    <row r="38" spans="1:16" x14ac:dyDescent="0.35">
      <c r="A38" s="19">
        <v>37</v>
      </c>
      <c r="B38" s="18">
        <v>40721</v>
      </c>
      <c r="C38" s="19" t="s">
        <v>57</v>
      </c>
      <c r="D38" s="19" t="s">
        <v>61</v>
      </c>
      <c r="E38" s="19" t="s">
        <v>53</v>
      </c>
      <c r="F38" s="19">
        <v>732</v>
      </c>
      <c r="G38" s="19">
        <v>95</v>
      </c>
      <c r="H38" s="19">
        <v>41.85</v>
      </c>
      <c r="I38" s="19">
        <v>23.02</v>
      </c>
      <c r="J38" s="19" t="s">
        <v>60</v>
      </c>
      <c r="K38" s="20">
        <v>207604.08</v>
      </c>
      <c r="L38" s="20" t="s">
        <v>55</v>
      </c>
      <c r="M38" s="20" t="s">
        <v>83</v>
      </c>
      <c r="N38" s="26"/>
      <c r="O38" s="20" t="s">
        <v>56</v>
      </c>
      <c r="P38" t="str">
        <f t="shared" si="0"/>
        <v>INSERT INTO @DataTable (Deal, AdvanceDate, PROV, DealPurpose, RateType, BEACON, LTV, TDS, GDS, InsuranceType, PrincipalBalance, OccupancyType, AccountStatus, Closed_Date, DelinquencyBucket) VALUES (37, '2011-06-27', 'ON', 'Purchase', 'Fixed', 732, 95, 41.85, 23.02, 'HiRatio', 207604.08, 'Owner-Occupied', 'Open', '1900-01-00', 'Current');</v>
      </c>
    </row>
    <row r="39" spans="1:16" x14ac:dyDescent="0.35">
      <c r="A39" s="22">
        <v>38</v>
      </c>
      <c r="B39" s="21">
        <v>42100</v>
      </c>
      <c r="C39" s="22" t="s">
        <v>57</v>
      </c>
      <c r="D39" s="22" t="s">
        <v>52</v>
      </c>
      <c r="E39" s="22" t="s">
        <v>53</v>
      </c>
      <c r="F39" s="22">
        <v>745</v>
      </c>
      <c r="G39" s="22">
        <v>74.92</v>
      </c>
      <c r="H39" s="22">
        <v>29.93</v>
      </c>
      <c r="I39" s="22">
        <v>15.72</v>
      </c>
      <c r="J39" s="22" t="s">
        <v>54</v>
      </c>
      <c r="K39" s="23">
        <v>0</v>
      </c>
      <c r="L39" s="23" t="s">
        <v>55</v>
      </c>
      <c r="M39" s="23" t="s">
        <v>84</v>
      </c>
      <c r="N39" s="27">
        <v>42123</v>
      </c>
      <c r="O39" s="23" t="s">
        <v>56</v>
      </c>
      <c r="P39" t="str">
        <f t="shared" si="0"/>
        <v>INSERT INTO @DataTable (Deal, AdvanceDate, PROV, DealPurpose, RateType, BEACON, LTV, TDS, GDS, InsuranceType, PrincipalBalance, OccupancyType, AccountStatus, Closed_Date, DelinquencyBucket) VALUES (38, '2015-04-06', 'ON', 'Refinance External', 'Fixed', 745, 74.92, 29.93, 15.72, 'Conv', 0, 'Owner-Occupied', 'Closed', '2015-04-29', 'Current');</v>
      </c>
    </row>
    <row r="40" spans="1:16" x14ac:dyDescent="0.35">
      <c r="A40" s="19">
        <v>39</v>
      </c>
      <c r="B40" s="18">
        <v>42104</v>
      </c>
      <c r="C40" s="19" t="s">
        <v>57</v>
      </c>
      <c r="D40" s="19" t="s">
        <v>52</v>
      </c>
      <c r="E40" s="19" t="s">
        <v>53</v>
      </c>
      <c r="F40" s="19">
        <v>717</v>
      </c>
      <c r="G40" s="19">
        <v>70</v>
      </c>
      <c r="H40" s="19">
        <v>14.52</v>
      </c>
      <c r="I40" s="19">
        <v>14.52</v>
      </c>
      <c r="J40" s="19" t="s">
        <v>54</v>
      </c>
      <c r="K40" s="20">
        <v>131487.44</v>
      </c>
      <c r="L40" s="20" t="s">
        <v>55</v>
      </c>
      <c r="M40" s="20" t="s">
        <v>83</v>
      </c>
      <c r="N40" s="26"/>
      <c r="O40" s="20" t="s">
        <v>56</v>
      </c>
      <c r="P40" t="str">
        <f t="shared" si="0"/>
        <v>INSERT INTO @DataTable (Deal, AdvanceDate, PROV, DealPurpose, RateType, BEACON, LTV, TDS, GDS, InsuranceType, PrincipalBalance, OccupancyType, AccountStatus, Closed_Date, DelinquencyBucket) VALUES (39, '2015-04-10', 'ON', 'Refinance External', 'Fixed', 717, 70, 14.52, 14.52, 'Conv', 131487.44, 'Owner-Occupied', 'Open', '1900-01-00', 'Current');</v>
      </c>
    </row>
    <row r="41" spans="1:16" x14ac:dyDescent="0.35">
      <c r="A41" s="22">
        <v>40</v>
      </c>
      <c r="B41" s="21">
        <v>42247</v>
      </c>
      <c r="C41" s="22" t="s">
        <v>57</v>
      </c>
      <c r="D41" s="22" t="s">
        <v>61</v>
      </c>
      <c r="E41" s="22" t="s">
        <v>53</v>
      </c>
      <c r="F41" s="22">
        <v>758</v>
      </c>
      <c r="G41" s="22">
        <v>95</v>
      </c>
      <c r="H41" s="22">
        <v>29.84</v>
      </c>
      <c r="I41" s="22">
        <v>19.52</v>
      </c>
      <c r="J41" s="22" t="s">
        <v>60</v>
      </c>
      <c r="K41" s="23">
        <v>309096.44</v>
      </c>
      <c r="L41" s="23" t="s">
        <v>55</v>
      </c>
      <c r="M41" s="23" t="s">
        <v>83</v>
      </c>
      <c r="N41" s="27"/>
      <c r="O41" s="23" t="s">
        <v>56</v>
      </c>
      <c r="P41" t="str">
        <f t="shared" si="0"/>
        <v>INSERT INTO @DataTable (Deal, AdvanceDate, PROV, DealPurpose, RateType, BEACON, LTV, TDS, GDS, InsuranceType, PrincipalBalance, OccupancyType, AccountStatus, Closed_Date, DelinquencyBucket) VALUES (40, '2015-08-31', 'ON', 'Purchase', 'Fixed', 758, 95, 29.84, 19.52, 'HiRatio', 309096.44, 'Owner-Occupied', 'Open', '1900-01-00', 'Current');</v>
      </c>
    </row>
    <row r="42" spans="1:16" x14ac:dyDescent="0.35">
      <c r="A42" s="19">
        <v>41</v>
      </c>
      <c r="B42" s="18">
        <v>41653</v>
      </c>
      <c r="C42" s="19" t="s">
        <v>51</v>
      </c>
      <c r="D42" s="19" t="s">
        <v>61</v>
      </c>
      <c r="E42" s="19" t="s">
        <v>53</v>
      </c>
      <c r="F42" s="19">
        <v>720</v>
      </c>
      <c r="G42" s="19">
        <v>95</v>
      </c>
      <c r="H42" s="19">
        <v>43.66</v>
      </c>
      <c r="I42" s="19">
        <v>28.94</v>
      </c>
      <c r="J42" s="19" t="s">
        <v>60</v>
      </c>
      <c r="K42" s="20">
        <v>265411.38</v>
      </c>
      <c r="L42" s="20" t="s">
        <v>55</v>
      </c>
      <c r="M42" s="20" t="s">
        <v>83</v>
      </c>
      <c r="N42" s="26"/>
      <c r="O42" s="20" t="s">
        <v>56</v>
      </c>
      <c r="P42" t="str">
        <f t="shared" si="0"/>
        <v>INSERT INTO @DataTable (Deal, AdvanceDate, PROV, DealPurpose, RateType, BEACON, LTV, TDS, GDS, InsuranceType, PrincipalBalance, OccupancyType, AccountStatus, Closed_Date, DelinquencyBucket) VALUES (41, '2014-01-14', 'AB', 'Purchase', 'Fixed', 720, 95, 43.66, 28.94, 'HiRatio', 265411.38, 'Owner-Occupied', 'Open', '1900-01-00', 'Current');</v>
      </c>
    </row>
    <row r="43" spans="1:16" x14ac:dyDescent="0.35">
      <c r="A43" s="22">
        <v>42</v>
      </c>
      <c r="B43" s="21">
        <v>41572</v>
      </c>
      <c r="C43" s="22" t="s">
        <v>57</v>
      </c>
      <c r="D43" s="22" t="s">
        <v>61</v>
      </c>
      <c r="E43" s="22" t="s">
        <v>40</v>
      </c>
      <c r="F43" s="22">
        <v>688</v>
      </c>
      <c r="G43" s="22">
        <v>95</v>
      </c>
      <c r="H43" s="22">
        <v>30.34</v>
      </c>
      <c r="I43" s="22">
        <v>27.59</v>
      </c>
      <c r="J43" s="22" t="s">
        <v>60</v>
      </c>
      <c r="K43" s="23">
        <v>222581.29</v>
      </c>
      <c r="L43" s="23" t="s">
        <v>55</v>
      </c>
      <c r="M43" s="23" t="s">
        <v>83</v>
      </c>
      <c r="N43" s="27"/>
      <c r="O43" s="23" t="s">
        <v>56</v>
      </c>
      <c r="P43" t="str">
        <f t="shared" si="0"/>
        <v>INSERT INTO @DataTable (Deal, AdvanceDate, PROV, DealPurpose, RateType, BEACON, LTV, TDS, GDS, InsuranceType, PrincipalBalance, OccupancyType, AccountStatus, Closed_Date, DelinquencyBucket) VALUES (42, '2013-10-25', 'ON', 'Purchase', 'ARM', 688, 95, 30.34, 27.59, 'HiRatio', 222581.29, 'Owner-Occupied', 'Open', '1900-01-00', 'Current');</v>
      </c>
    </row>
    <row r="44" spans="1:16" x14ac:dyDescent="0.35">
      <c r="A44" s="19">
        <v>43</v>
      </c>
      <c r="B44" s="18">
        <v>41957</v>
      </c>
      <c r="C44" s="19" t="s">
        <v>51</v>
      </c>
      <c r="D44" s="19" t="s">
        <v>64</v>
      </c>
      <c r="E44" s="19" t="s">
        <v>53</v>
      </c>
      <c r="F44" s="19">
        <v>693</v>
      </c>
      <c r="G44" s="19">
        <v>95</v>
      </c>
      <c r="H44" s="19">
        <v>41.11</v>
      </c>
      <c r="I44" s="19">
        <v>38.869999999999997</v>
      </c>
      <c r="J44" s="19" t="s">
        <v>60</v>
      </c>
      <c r="K44" s="20">
        <v>533524.80000000005</v>
      </c>
      <c r="L44" s="20" t="s">
        <v>55</v>
      </c>
      <c r="M44" s="20" t="s">
        <v>83</v>
      </c>
      <c r="N44" s="26"/>
      <c r="O44" s="20" t="s">
        <v>56</v>
      </c>
      <c r="P44" t="str">
        <f t="shared" si="0"/>
        <v>INSERT INTO @DataTable (Deal, AdvanceDate, PROV, DealPurpose, RateType, BEACON, LTV, TDS, GDS, InsuranceType, PrincipalBalance, OccupancyType, AccountStatus, Closed_Date, DelinquencyBucket) VALUES (43, '2014-11-14', 'AB', 'Purchase with Improvements', 'Fixed', 693, 95, 41.11, 38.87, 'HiRatio', 533524.8, 'Owner-Occupied', 'Open', '1900-01-00', 'Current');</v>
      </c>
    </row>
    <row r="45" spans="1:16" x14ac:dyDescent="0.35">
      <c r="A45" s="22">
        <v>44</v>
      </c>
      <c r="B45" s="21">
        <v>41908</v>
      </c>
      <c r="C45" s="22" t="s">
        <v>57</v>
      </c>
      <c r="D45" s="22" t="s">
        <v>61</v>
      </c>
      <c r="E45" s="22" t="s">
        <v>53</v>
      </c>
      <c r="F45" s="22">
        <v>799</v>
      </c>
      <c r="G45" s="22">
        <v>79.94</v>
      </c>
      <c r="H45" s="22">
        <v>39.07</v>
      </c>
      <c r="I45" s="22">
        <v>38.1</v>
      </c>
      <c r="J45" s="22" t="s">
        <v>54</v>
      </c>
      <c r="K45" s="23">
        <v>265075.03999999998</v>
      </c>
      <c r="L45" s="23" t="s">
        <v>55</v>
      </c>
      <c r="M45" s="23" t="s">
        <v>83</v>
      </c>
      <c r="N45" s="27"/>
      <c r="O45" s="23" t="s">
        <v>56</v>
      </c>
      <c r="P45" t="str">
        <f t="shared" si="0"/>
        <v>INSERT INTO @DataTable (Deal, AdvanceDate, PROV, DealPurpose, RateType, BEACON, LTV, TDS, GDS, InsuranceType, PrincipalBalance, OccupancyType, AccountStatus, Closed_Date, DelinquencyBucket) VALUES (44, '2014-09-26', 'ON', 'Purchase', 'Fixed', 799, 79.94, 39.07, 38.1, 'Conv', 265075.04, 'Owner-Occupied', 'Open', '1900-01-00', 'Current');</v>
      </c>
    </row>
    <row r="46" spans="1:16" x14ac:dyDescent="0.35">
      <c r="A46" s="19">
        <v>45</v>
      </c>
      <c r="B46" s="18">
        <v>41929</v>
      </c>
      <c r="C46" s="19" t="s">
        <v>65</v>
      </c>
      <c r="D46" s="19" t="s">
        <v>61</v>
      </c>
      <c r="E46" s="19" t="s">
        <v>40</v>
      </c>
      <c r="F46" s="19">
        <v>647</v>
      </c>
      <c r="G46" s="19">
        <v>80</v>
      </c>
      <c r="H46" s="19">
        <v>40.659999999999997</v>
      </c>
      <c r="I46" s="19">
        <v>5.83</v>
      </c>
      <c r="J46" s="19" t="s">
        <v>54</v>
      </c>
      <c r="K46" s="20">
        <v>91927.78</v>
      </c>
      <c r="L46" s="20" t="s">
        <v>66</v>
      </c>
      <c r="M46" s="20" t="s">
        <v>83</v>
      </c>
      <c r="N46" s="26"/>
      <c r="O46" s="20" t="s">
        <v>56</v>
      </c>
      <c r="P46" t="str">
        <f t="shared" si="0"/>
        <v>INSERT INTO @DataTable (Deal, AdvanceDate, PROV, DealPurpose, RateType, BEACON, LTV, TDS, GDS, InsuranceType, PrincipalBalance, OccupancyType, AccountStatus, Closed_Date, DelinquencyBucket) VALUES (45, '2014-10-17', 'NS', 'Purchase', 'ARM', 647, 80, 40.66, 5.83, 'Conv', 91927.78, 'Second Home', 'Open', '1900-01-00', 'Current');</v>
      </c>
    </row>
    <row r="47" spans="1:16" x14ac:dyDescent="0.35">
      <c r="A47" s="22">
        <v>46</v>
      </c>
      <c r="B47" s="21">
        <v>42475</v>
      </c>
      <c r="C47" s="22" t="s">
        <v>57</v>
      </c>
      <c r="D47" s="22" t="s">
        <v>52</v>
      </c>
      <c r="E47" s="22" t="s">
        <v>40</v>
      </c>
      <c r="F47" s="22">
        <v>806</v>
      </c>
      <c r="G47" s="22">
        <v>32.83</v>
      </c>
      <c r="H47" s="22">
        <v>20.57</v>
      </c>
      <c r="I47" s="22">
        <v>19.23</v>
      </c>
      <c r="J47" s="22" t="s">
        <v>54</v>
      </c>
      <c r="K47" s="23">
        <v>192964.95</v>
      </c>
      <c r="L47" s="23" t="s">
        <v>55</v>
      </c>
      <c r="M47" s="23" t="s">
        <v>83</v>
      </c>
      <c r="N47" s="27"/>
      <c r="O47" s="23" t="s">
        <v>56</v>
      </c>
      <c r="P47" t="str">
        <f t="shared" si="0"/>
        <v>INSERT INTO @DataTable (Deal, AdvanceDate, PROV, DealPurpose, RateType, BEACON, LTV, TDS, GDS, InsuranceType, PrincipalBalance, OccupancyType, AccountStatus, Closed_Date, DelinquencyBucket) VALUES (46, '2016-04-15', 'ON', 'Refinance External', 'ARM', 806, 32.83, 20.57, 19.23, 'Conv', 192964.95, 'Owner-Occupied', 'Open', '1900-01-00', 'Current');</v>
      </c>
    </row>
    <row r="48" spans="1:16" x14ac:dyDescent="0.35">
      <c r="A48" s="19">
        <v>47</v>
      </c>
      <c r="B48" s="18">
        <v>41897</v>
      </c>
      <c r="C48" s="19" t="s">
        <v>57</v>
      </c>
      <c r="D48" s="19" t="s">
        <v>61</v>
      </c>
      <c r="E48" s="19" t="s">
        <v>53</v>
      </c>
      <c r="F48" s="19">
        <v>703</v>
      </c>
      <c r="G48" s="19">
        <v>89.09</v>
      </c>
      <c r="H48" s="19">
        <v>36.21</v>
      </c>
      <c r="I48" s="19">
        <v>26.47</v>
      </c>
      <c r="J48" s="19" t="s">
        <v>60</v>
      </c>
      <c r="K48" s="20">
        <v>0</v>
      </c>
      <c r="L48" s="20" t="s">
        <v>55</v>
      </c>
      <c r="M48" s="20" t="s">
        <v>84</v>
      </c>
      <c r="N48" s="26">
        <v>42457</v>
      </c>
      <c r="O48" s="20" t="s">
        <v>56</v>
      </c>
      <c r="P48" t="str">
        <f t="shared" si="0"/>
        <v>INSERT INTO @DataTable (Deal, AdvanceDate, PROV, DealPurpose, RateType, BEACON, LTV, TDS, GDS, InsuranceType, PrincipalBalance, OccupancyType, AccountStatus, Closed_Date, DelinquencyBucket) VALUES (47, '2014-09-15', 'ON', 'Purchase', 'Fixed', 703, 89.09, 36.21, 26.47, 'HiRatio', 0, 'Owner-Occupied', 'Closed', '2016-03-28', 'Current');</v>
      </c>
    </row>
    <row r="49" spans="1:16" x14ac:dyDescent="0.35">
      <c r="A49" s="22">
        <v>48</v>
      </c>
      <c r="B49" s="21">
        <v>41921</v>
      </c>
      <c r="C49" s="22" t="s">
        <v>51</v>
      </c>
      <c r="D49" s="22" t="s">
        <v>59</v>
      </c>
      <c r="E49" s="22" t="s">
        <v>40</v>
      </c>
      <c r="F49" s="22">
        <v>643</v>
      </c>
      <c r="G49" s="22">
        <v>87.8</v>
      </c>
      <c r="H49" s="22">
        <v>34.28</v>
      </c>
      <c r="I49" s="22">
        <v>20.61</v>
      </c>
      <c r="J49" s="22" t="s">
        <v>60</v>
      </c>
      <c r="K49" s="23">
        <v>201466.21</v>
      </c>
      <c r="L49" s="23" t="s">
        <v>55</v>
      </c>
      <c r="M49" s="23" t="s">
        <v>83</v>
      </c>
      <c r="N49" s="27"/>
      <c r="O49" s="23" t="s">
        <v>56</v>
      </c>
      <c r="P49" t="str">
        <f t="shared" si="0"/>
        <v>INSERT INTO @DataTable (Deal, AdvanceDate, PROV, DealPurpose, RateType, BEACON, LTV, TDS, GDS, InsuranceType, PrincipalBalance, OccupancyType, AccountStatus, Closed_Date, DelinquencyBucket) VALUES (48, '2014-10-09', 'AB', 'Transfer', 'ARM', 643, 87.8, 34.28, 20.61, 'HiRatio', 201466.21, 'Owner-Occupied', 'Open', '1900-01-00', 'Current');</v>
      </c>
    </row>
    <row r="50" spans="1:16" x14ac:dyDescent="0.35">
      <c r="A50" s="19">
        <v>49</v>
      </c>
      <c r="B50" s="18">
        <v>42199</v>
      </c>
      <c r="C50" s="19" t="s">
        <v>57</v>
      </c>
      <c r="D50" s="19" t="s">
        <v>59</v>
      </c>
      <c r="E50" s="19" t="s">
        <v>40</v>
      </c>
      <c r="F50" s="19">
        <v>784</v>
      </c>
      <c r="G50" s="19">
        <v>52.65</v>
      </c>
      <c r="H50" s="19">
        <v>20.66</v>
      </c>
      <c r="I50" s="19">
        <v>19.989999999999998</v>
      </c>
      <c r="J50" s="19" t="s">
        <v>54</v>
      </c>
      <c r="K50" s="20">
        <v>0</v>
      </c>
      <c r="L50" s="20" t="s">
        <v>55</v>
      </c>
      <c r="M50" s="20" t="s">
        <v>84</v>
      </c>
      <c r="N50" s="26">
        <v>42548</v>
      </c>
      <c r="O50" s="20" t="s">
        <v>56</v>
      </c>
      <c r="P50" t="str">
        <f t="shared" si="0"/>
        <v>INSERT INTO @DataTable (Deal, AdvanceDate, PROV, DealPurpose, RateType, BEACON, LTV, TDS, GDS, InsuranceType, PrincipalBalance, OccupancyType, AccountStatus, Closed_Date, DelinquencyBucket) VALUES (49, '2015-07-14', 'ON', 'Transfer', 'ARM', 784, 52.65, 20.66, 19.99, 'Conv', 0, 'Owner-Occupied', 'Closed', '2016-06-27', 'Current');</v>
      </c>
    </row>
    <row r="51" spans="1:16" x14ac:dyDescent="0.35">
      <c r="A51" s="22">
        <v>50</v>
      </c>
      <c r="B51" s="21">
        <v>41911</v>
      </c>
      <c r="C51" s="22" t="s">
        <v>51</v>
      </c>
      <c r="D51" s="22" t="s">
        <v>61</v>
      </c>
      <c r="E51" s="22" t="s">
        <v>53</v>
      </c>
      <c r="F51" s="22">
        <v>752</v>
      </c>
      <c r="G51" s="22">
        <v>95</v>
      </c>
      <c r="H51" s="22">
        <v>29.27</v>
      </c>
      <c r="I51" s="22">
        <v>27.85</v>
      </c>
      <c r="J51" s="22" t="s">
        <v>60</v>
      </c>
      <c r="K51" s="23">
        <v>306395.06</v>
      </c>
      <c r="L51" s="23" t="s">
        <v>55</v>
      </c>
      <c r="M51" s="23" t="s">
        <v>83</v>
      </c>
      <c r="N51" s="27"/>
      <c r="O51" s="23" t="s">
        <v>56</v>
      </c>
      <c r="P51" t="str">
        <f t="shared" si="0"/>
        <v>INSERT INTO @DataTable (Deal, AdvanceDate, PROV, DealPurpose, RateType, BEACON, LTV, TDS, GDS, InsuranceType, PrincipalBalance, OccupancyType, AccountStatus, Closed_Date, DelinquencyBucket) VALUES (50, '2014-09-29', 'AB', 'Purchase', 'Fixed', 752, 95, 29.27, 27.85, 'HiRatio', 306395.06, 'Owner-Occupied', 'Open', '1900-01-00', 'Current');</v>
      </c>
    </row>
    <row r="52" spans="1:16" x14ac:dyDescent="0.35">
      <c r="A52" s="19">
        <v>51</v>
      </c>
      <c r="B52" s="18">
        <v>41030</v>
      </c>
      <c r="C52" s="19" t="s">
        <v>57</v>
      </c>
      <c r="D52" s="19" t="s">
        <v>61</v>
      </c>
      <c r="E52" s="19" t="s">
        <v>53</v>
      </c>
      <c r="F52" s="19">
        <v>767</v>
      </c>
      <c r="G52" s="19">
        <v>77.27</v>
      </c>
      <c r="H52" s="19">
        <v>40.29</v>
      </c>
      <c r="I52" s="19">
        <v>29.37</v>
      </c>
      <c r="J52" s="19" t="s">
        <v>54</v>
      </c>
      <c r="K52" s="20">
        <v>178808.66</v>
      </c>
      <c r="L52" s="20" t="s">
        <v>55</v>
      </c>
      <c r="M52" s="20" t="s">
        <v>83</v>
      </c>
      <c r="N52" s="26"/>
      <c r="O52" s="20" t="s">
        <v>56</v>
      </c>
      <c r="P52" t="str">
        <f t="shared" si="0"/>
        <v>INSERT INTO @DataTable (Deal, AdvanceDate, PROV, DealPurpose, RateType, BEACON, LTV, TDS, GDS, InsuranceType, PrincipalBalance, OccupancyType, AccountStatus, Closed_Date, DelinquencyBucket) VALUES (51, '2012-05-01', 'ON', 'Purchase', 'Fixed', 767, 77.27, 40.29, 29.37, 'Conv', 178808.66, 'Owner-Occupied', 'Open', '1900-01-00', 'Current');</v>
      </c>
    </row>
    <row r="53" spans="1:16" x14ac:dyDescent="0.35">
      <c r="A53" s="22">
        <v>52</v>
      </c>
      <c r="B53" s="21">
        <v>42551</v>
      </c>
      <c r="C53" s="22" t="s">
        <v>58</v>
      </c>
      <c r="D53" s="22" t="s">
        <v>61</v>
      </c>
      <c r="E53" s="22" t="s">
        <v>53</v>
      </c>
      <c r="F53" s="22">
        <v>701</v>
      </c>
      <c r="G53" s="22">
        <v>91.4</v>
      </c>
      <c r="H53" s="22">
        <v>37.24</v>
      </c>
      <c r="I53" s="22">
        <v>35.58</v>
      </c>
      <c r="J53" s="22" t="s">
        <v>60</v>
      </c>
      <c r="K53" s="23">
        <v>431723.7</v>
      </c>
      <c r="L53" s="23" t="s">
        <v>55</v>
      </c>
      <c r="M53" s="23" t="s">
        <v>83</v>
      </c>
      <c r="N53" s="27"/>
      <c r="O53" s="23" t="s">
        <v>56</v>
      </c>
      <c r="P53" t="str">
        <f t="shared" si="0"/>
        <v>INSERT INTO @DataTable (Deal, AdvanceDate, PROV, DealPurpose, RateType, BEACON, LTV, TDS, GDS, InsuranceType, PrincipalBalance, OccupancyType, AccountStatus, Closed_Date, DelinquencyBucket) VALUES (52, '2016-06-30', 'BC', 'Purchase', 'Fixed', 701, 91.4, 37.24, 35.58, 'HiRatio', 431723.7, 'Owner-Occupied', 'Open', '1900-01-00', 'Current');</v>
      </c>
    </row>
    <row r="54" spans="1:16" x14ac:dyDescent="0.35">
      <c r="A54" s="19">
        <v>53</v>
      </c>
      <c r="B54" s="18">
        <v>42326</v>
      </c>
      <c r="C54" s="19" t="s">
        <v>57</v>
      </c>
      <c r="D54" s="19" t="s">
        <v>52</v>
      </c>
      <c r="E54" s="19" t="s">
        <v>40</v>
      </c>
      <c r="F54" s="19">
        <v>739</v>
      </c>
      <c r="G54" s="19">
        <v>73.91</v>
      </c>
      <c r="H54" s="19">
        <v>33.31</v>
      </c>
      <c r="I54" s="19">
        <v>26.5</v>
      </c>
      <c r="J54" s="19" t="s">
        <v>54</v>
      </c>
      <c r="K54" s="20">
        <v>159337.22</v>
      </c>
      <c r="L54" s="20" t="s">
        <v>55</v>
      </c>
      <c r="M54" s="20" t="s">
        <v>83</v>
      </c>
      <c r="N54" s="26"/>
      <c r="O54" s="20" t="s">
        <v>56</v>
      </c>
      <c r="P54" t="str">
        <f t="shared" si="0"/>
        <v>INSERT INTO @DataTable (Deal, AdvanceDate, PROV, DealPurpose, RateType, BEACON, LTV, TDS, GDS, InsuranceType, PrincipalBalance, OccupancyType, AccountStatus, Closed_Date, DelinquencyBucket) VALUES (53, '2015-11-18', 'ON', 'Refinance External', 'ARM', 739, 73.91, 33.31, 26.5, 'Conv', 159337.22, 'Owner-Occupied', 'Open', '1900-01-00', 'Current');</v>
      </c>
    </row>
    <row r="55" spans="1:16" x14ac:dyDescent="0.35">
      <c r="A55" s="22">
        <v>54</v>
      </c>
      <c r="B55" s="21">
        <v>42632</v>
      </c>
      <c r="C55" s="22" t="s">
        <v>57</v>
      </c>
      <c r="D55" s="22" t="s">
        <v>67</v>
      </c>
      <c r="E55" s="22" t="s">
        <v>53</v>
      </c>
      <c r="F55" s="22">
        <v>834</v>
      </c>
      <c r="G55" s="22">
        <v>80</v>
      </c>
      <c r="H55" s="22">
        <v>29.15</v>
      </c>
      <c r="I55" s="22">
        <v>19.25</v>
      </c>
      <c r="J55" s="22" t="s">
        <v>54</v>
      </c>
      <c r="K55" s="23">
        <v>516028.71</v>
      </c>
      <c r="L55" s="23" t="s">
        <v>55</v>
      </c>
      <c r="M55" s="23" t="s">
        <v>83</v>
      </c>
      <c r="N55" s="27"/>
      <c r="O55" s="23" t="s">
        <v>56</v>
      </c>
      <c r="P55" t="str">
        <f t="shared" si="0"/>
        <v>INSERT INTO @DataTable (Deal, AdvanceDate, PROV, DealPurpose, RateType, BEACON, LTV, TDS, GDS, InsuranceType, PrincipalBalance, OccupancyType, AccountStatus, Closed_Date, DelinquencyBucket) VALUES (54, '2016-09-19', 'ON', 'Port Increase', 'Fixed', 834, 80, 29.15, 19.25, 'Conv', 516028.71, 'Owner-Occupied', 'Open', '1900-01-00', 'Current');</v>
      </c>
    </row>
    <row r="56" spans="1:16" x14ac:dyDescent="0.35">
      <c r="A56" s="19">
        <v>55</v>
      </c>
      <c r="B56" s="18">
        <v>40872</v>
      </c>
      <c r="C56" s="19" t="s">
        <v>57</v>
      </c>
      <c r="D56" s="19" t="s">
        <v>61</v>
      </c>
      <c r="E56" s="19" t="s">
        <v>53</v>
      </c>
      <c r="F56" s="19">
        <v>801</v>
      </c>
      <c r="G56" s="19">
        <v>80</v>
      </c>
      <c r="H56" s="19">
        <v>22.05</v>
      </c>
      <c r="I56" s="19">
        <v>33.090000000000003</v>
      </c>
      <c r="J56" s="19" t="s">
        <v>54</v>
      </c>
      <c r="K56" s="20">
        <v>0</v>
      </c>
      <c r="L56" s="20" t="s">
        <v>55</v>
      </c>
      <c r="M56" s="20" t="s">
        <v>84</v>
      </c>
      <c r="N56" s="26">
        <v>42709</v>
      </c>
      <c r="O56" s="20" t="s">
        <v>56</v>
      </c>
      <c r="P56" t="str">
        <f t="shared" si="0"/>
        <v>INSERT INTO @DataTable (Deal, AdvanceDate, PROV, DealPurpose, RateType, BEACON, LTV, TDS, GDS, InsuranceType, PrincipalBalance, OccupancyType, AccountStatus, Closed_Date, DelinquencyBucket) VALUES (55, '2011-11-25', 'ON', 'Purchase', 'Fixed', 801, 80, 22.05, 33.09, 'Conv', 0, 'Owner-Occupied', 'Closed', '2016-12-05', 'Current');</v>
      </c>
    </row>
    <row r="57" spans="1:16" x14ac:dyDescent="0.35">
      <c r="A57" s="22">
        <v>56</v>
      </c>
      <c r="B57" s="21">
        <v>42461</v>
      </c>
      <c r="C57" s="22" t="s">
        <v>58</v>
      </c>
      <c r="D57" s="22" t="s">
        <v>61</v>
      </c>
      <c r="E57" s="22" t="s">
        <v>53</v>
      </c>
      <c r="F57" s="22">
        <v>751</v>
      </c>
      <c r="G57" s="22">
        <v>89.58</v>
      </c>
      <c r="H57" s="22">
        <v>38.700000000000003</v>
      </c>
      <c r="I57" s="22">
        <v>31.18</v>
      </c>
      <c r="J57" s="22" t="s">
        <v>60</v>
      </c>
      <c r="K57" s="23">
        <v>215648.29</v>
      </c>
      <c r="L57" s="23" t="s">
        <v>55</v>
      </c>
      <c r="M57" s="23" t="s">
        <v>83</v>
      </c>
      <c r="N57" s="27"/>
      <c r="O57" s="23" t="s">
        <v>56</v>
      </c>
      <c r="P57" t="str">
        <f t="shared" si="0"/>
        <v>INSERT INTO @DataTable (Deal, AdvanceDate, PROV, DealPurpose, RateType, BEACON, LTV, TDS, GDS, InsuranceType, PrincipalBalance, OccupancyType, AccountStatus, Closed_Date, DelinquencyBucket) VALUES (56, '2016-04-01', 'BC', 'Purchase', 'Fixed', 751, 89.58, 38.7, 31.18, 'HiRatio', 215648.29, 'Owner-Occupied', 'Open', '1900-01-00', 'Current');</v>
      </c>
    </row>
    <row r="58" spans="1:16" x14ac:dyDescent="0.35">
      <c r="A58" s="19">
        <v>57</v>
      </c>
      <c r="B58" s="18">
        <v>42432</v>
      </c>
      <c r="C58" s="19" t="s">
        <v>58</v>
      </c>
      <c r="D58" s="19" t="s">
        <v>61</v>
      </c>
      <c r="E58" s="19" t="s">
        <v>53</v>
      </c>
      <c r="F58" s="19">
        <v>700</v>
      </c>
      <c r="G58" s="19">
        <v>71.150000000000006</v>
      </c>
      <c r="H58" s="19">
        <v>33.53</v>
      </c>
      <c r="I58" s="19">
        <v>22.71</v>
      </c>
      <c r="J58" s="19" t="s">
        <v>54</v>
      </c>
      <c r="K58" s="20">
        <v>179356.57</v>
      </c>
      <c r="L58" s="20" t="s">
        <v>55</v>
      </c>
      <c r="M58" s="20" t="s">
        <v>83</v>
      </c>
      <c r="N58" s="26"/>
      <c r="O58" s="20" t="s">
        <v>56</v>
      </c>
      <c r="P58" t="str">
        <f t="shared" si="0"/>
        <v>INSERT INTO @DataTable (Deal, AdvanceDate, PROV, DealPurpose, RateType, BEACON, LTV, TDS, GDS, InsuranceType, PrincipalBalance, OccupancyType, AccountStatus, Closed_Date, DelinquencyBucket) VALUES (57, '2016-03-03', 'BC', 'Purchase', 'Fixed', 700, 71.15, 33.53, 22.71, 'Conv', 179356.57, 'Owner-Occupied', 'Open', '1900-01-00', 'Current');</v>
      </c>
    </row>
    <row r="59" spans="1:16" x14ac:dyDescent="0.35">
      <c r="A59" s="22">
        <v>58</v>
      </c>
      <c r="B59" s="21">
        <v>41974</v>
      </c>
      <c r="C59" s="22" t="s">
        <v>57</v>
      </c>
      <c r="D59" s="22" t="s">
        <v>61</v>
      </c>
      <c r="E59" s="22" t="s">
        <v>53</v>
      </c>
      <c r="F59" s="22">
        <v>657</v>
      </c>
      <c r="G59" s="22">
        <v>93.57</v>
      </c>
      <c r="H59" s="22">
        <v>35.21</v>
      </c>
      <c r="I59" s="22">
        <v>31.33</v>
      </c>
      <c r="J59" s="22" t="s">
        <v>60</v>
      </c>
      <c r="K59" s="23">
        <v>223531.11</v>
      </c>
      <c r="L59" s="23" t="s">
        <v>55</v>
      </c>
      <c r="M59" s="23" t="s">
        <v>83</v>
      </c>
      <c r="N59" s="27"/>
      <c r="O59" s="23" t="s">
        <v>56</v>
      </c>
      <c r="P59" t="str">
        <f t="shared" si="0"/>
        <v>INSERT INTO @DataTable (Deal, AdvanceDate, PROV, DealPurpose, RateType, BEACON, LTV, TDS, GDS, InsuranceType, PrincipalBalance, OccupancyType, AccountStatus, Closed_Date, DelinquencyBucket) VALUES (58, '2014-12-01', 'ON', 'Purchase', 'Fixed', 657, 93.57, 35.21, 31.33, 'HiRatio', 223531.11, 'Owner-Occupied', 'Open', '1900-01-00', 'Current');</v>
      </c>
    </row>
    <row r="60" spans="1:16" x14ac:dyDescent="0.35">
      <c r="A60" s="19">
        <v>59</v>
      </c>
      <c r="B60" s="18">
        <v>41152</v>
      </c>
      <c r="C60" s="19" t="s">
        <v>57</v>
      </c>
      <c r="D60" s="19" t="s">
        <v>61</v>
      </c>
      <c r="E60" s="19" t="s">
        <v>53</v>
      </c>
      <c r="F60" s="19">
        <v>658</v>
      </c>
      <c r="G60" s="19">
        <v>75</v>
      </c>
      <c r="H60" s="19">
        <v>34.21</v>
      </c>
      <c r="I60" s="19">
        <v>33.659999999999997</v>
      </c>
      <c r="J60" s="19" t="s">
        <v>54</v>
      </c>
      <c r="K60" s="20">
        <v>322311.73</v>
      </c>
      <c r="L60" s="20" t="s">
        <v>55</v>
      </c>
      <c r="M60" s="20" t="s">
        <v>83</v>
      </c>
      <c r="N60" s="26"/>
      <c r="O60" s="20" t="s">
        <v>56</v>
      </c>
      <c r="P60" t="str">
        <f t="shared" si="0"/>
        <v>INSERT INTO @DataTable (Deal, AdvanceDate, PROV, DealPurpose, RateType, BEACON, LTV, TDS, GDS, InsuranceType, PrincipalBalance, OccupancyType, AccountStatus, Closed_Date, DelinquencyBucket) VALUES (59, '2012-08-31', 'ON', 'Purchase', 'Fixed', 658, 75, 34.21, 33.66, 'Conv', 322311.73, 'Owner-Occupied', 'Open', '1900-01-00', 'Current');</v>
      </c>
    </row>
    <row r="61" spans="1:16" x14ac:dyDescent="0.35">
      <c r="A61" s="22">
        <v>60</v>
      </c>
      <c r="B61" s="21">
        <v>42579</v>
      </c>
      <c r="C61" s="22" t="s">
        <v>57</v>
      </c>
      <c r="D61" s="22" t="s">
        <v>61</v>
      </c>
      <c r="E61" s="22" t="s">
        <v>53</v>
      </c>
      <c r="F61" s="22">
        <v>677</v>
      </c>
      <c r="G61" s="22">
        <v>94.98</v>
      </c>
      <c r="H61" s="22">
        <v>39.880000000000003</v>
      </c>
      <c r="I61" s="22">
        <v>31.41</v>
      </c>
      <c r="J61" s="22" t="s">
        <v>60</v>
      </c>
      <c r="K61" s="23">
        <v>226005.08</v>
      </c>
      <c r="L61" s="23" t="s">
        <v>55</v>
      </c>
      <c r="M61" s="23" t="s">
        <v>83</v>
      </c>
      <c r="N61" s="27"/>
      <c r="O61" s="23" t="s">
        <v>56</v>
      </c>
      <c r="P61" t="str">
        <f t="shared" si="0"/>
        <v>INSERT INTO @DataTable (Deal, AdvanceDate, PROV, DealPurpose, RateType, BEACON, LTV, TDS, GDS, InsuranceType, PrincipalBalance, OccupancyType, AccountStatus, Closed_Date, DelinquencyBucket) VALUES (60, '2016-07-28', 'ON', 'Purchase', 'Fixed', 677, 94.98, 39.88, 31.41, 'HiRatio', 226005.08, 'Owner-Occupied', 'Open', '1900-01-00', 'Current');</v>
      </c>
    </row>
    <row r="62" spans="1:16" x14ac:dyDescent="0.35">
      <c r="A62" s="19">
        <v>61</v>
      </c>
      <c r="B62" s="18">
        <v>41872</v>
      </c>
      <c r="C62" s="19" t="s">
        <v>51</v>
      </c>
      <c r="D62" s="19" t="s">
        <v>67</v>
      </c>
      <c r="E62" s="19" t="s">
        <v>53</v>
      </c>
      <c r="F62" s="19">
        <v>663</v>
      </c>
      <c r="G62" s="19">
        <v>92.37</v>
      </c>
      <c r="H62" s="19">
        <v>42.25</v>
      </c>
      <c r="I62" s="19">
        <v>20.12</v>
      </c>
      <c r="J62" s="19" t="s">
        <v>60</v>
      </c>
      <c r="K62" s="20">
        <v>0</v>
      </c>
      <c r="L62" s="20" t="s">
        <v>66</v>
      </c>
      <c r="M62" s="20" t="s">
        <v>84</v>
      </c>
      <c r="N62" s="26">
        <v>42690</v>
      </c>
      <c r="O62" s="20" t="s">
        <v>56</v>
      </c>
      <c r="P62" t="str">
        <f t="shared" si="0"/>
        <v>INSERT INTO @DataTable (Deal, AdvanceDate, PROV, DealPurpose, RateType, BEACON, LTV, TDS, GDS, InsuranceType, PrincipalBalance, OccupancyType, AccountStatus, Closed_Date, DelinquencyBucket) VALUES (61, '2014-08-21', 'AB', 'Port Increase', 'Fixed', 663, 92.37, 42.25, 20.12, 'HiRatio', 0, 'Second Home', 'Closed', '2016-11-16', 'Current');</v>
      </c>
    </row>
    <row r="63" spans="1:16" x14ac:dyDescent="0.35">
      <c r="A63" s="22">
        <v>62</v>
      </c>
      <c r="B63" s="21">
        <v>40753</v>
      </c>
      <c r="C63" s="22" t="s">
        <v>57</v>
      </c>
      <c r="D63" s="22" t="s">
        <v>52</v>
      </c>
      <c r="E63" s="22" t="s">
        <v>40</v>
      </c>
      <c r="F63" s="22">
        <v>734</v>
      </c>
      <c r="G63" s="22">
        <v>80</v>
      </c>
      <c r="H63" s="22">
        <v>34.21</v>
      </c>
      <c r="I63" s="22">
        <v>34.21</v>
      </c>
      <c r="J63" s="22" t="s">
        <v>54</v>
      </c>
      <c r="K63" s="23">
        <v>0</v>
      </c>
      <c r="L63" s="23" t="s">
        <v>55</v>
      </c>
      <c r="M63" s="23" t="s">
        <v>84</v>
      </c>
      <c r="N63" s="27">
        <v>41086</v>
      </c>
      <c r="O63" s="23" t="s">
        <v>56</v>
      </c>
      <c r="P63" t="str">
        <f t="shared" si="0"/>
        <v>INSERT INTO @DataTable (Deal, AdvanceDate, PROV, DealPurpose, RateType, BEACON, LTV, TDS, GDS, InsuranceType, PrincipalBalance, OccupancyType, AccountStatus, Closed_Date, DelinquencyBucket) VALUES (62, '2011-07-29', 'ON', 'Refinance External', 'ARM', 734, 80, 34.21, 34.21, 'Conv', 0, 'Owner-Occupied', 'Closed', '2012-06-26', 'Current');</v>
      </c>
    </row>
    <row r="64" spans="1:16" x14ac:dyDescent="0.35">
      <c r="A64" s="19">
        <v>63</v>
      </c>
      <c r="B64" s="18">
        <v>42468</v>
      </c>
      <c r="C64" s="19" t="s">
        <v>57</v>
      </c>
      <c r="D64" s="19" t="s">
        <v>52</v>
      </c>
      <c r="E64" s="19" t="s">
        <v>40</v>
      </c>
      <c r="F64" s="19">
        <v>796</v>
      </c>
      <c r="G64" s="19">
        <v>80</v>
      </c>
      <c r="H64" s="19">
        <v>32.44</v>
      </c>
      <c r="I64" s="19">
        <v>24.99</v>
      </c>
      <c r="J64" s="19" t="s">
        <v>54</v>
      </c>
      <c r="K64" s="20">
        <v>156119.97</v>
      </c>
      <c r="L64" s="20" t="s">
        <v>55</v>
      </c>
      <c r="M64" s="20" t="s">
        <v>83</v>
      </c>
      <c r="N64" s="26"/>
      <c r="O64" s="20" t="s">
        <v>56</v>
      </c>
      <c r="P64" t="str">
        <f t="shared" si="0"/>
        <v>INSERT INTO @DataTable (Deal, AdvanceDate, PROV, DealPurpose, RateType, BEACON, LTV, TDS, GDS, InsuranceType, PrincipalBalance, OccupancyType, AccountStatus, Closed_Date, DelinquencyBucket) VALUES (63, '2016-04-08', 'ON', 'Refinance External', 'ARM', 796, 80, 32.44, 24.99, 'Conv', 156119.97, 'Owner-Occupied', 'Open', '1900-01-00', 'Current');</v>
      </c>
    </row>
    <row r="65" spans="1:16" x14ac:dyDescent="0.35">
      <c r="A65" s="22">
        <v>64</v>
      </c>
      <c r="B65" s="21">
        <v>41599</v>
      </c>
      <c r="C65" s="22" t="s">
        <v>63</v>
      </c>
      <c r="D65" s="22" t="s">
        <v>61</v>
      </c>
      <c r="E65" s="22" t="s">
        <v>40</v>
      </c>
      <c r="F65" s="22">
        <v>723</v>
      </c>
      <c r="G65" s="22">
        <v>94.79</v>
      </c>
      <c r="H65" s="22">
        <v>16</v>
      </c>
      <c r="I65" s="22">
        <v>10.68</v>
      </c>
      <c r="J65" s="22" t="s">
        <v>60</v>
      </c>
      <c r="K65" s="23">
        <v>0</v>
      </c>
      <c r="L65" s="23" t="s">
        <v>55</v>
      </c>
      <c r="M65" s="23" t="s">
        <v>84</v>
      </c>
      <c r="N65" s="27">
        <v>42222</v>
      </c>
      <c r="O65" s="23" t="s">
        <v>56</v>
      </c>
      <c r="P65" t="str">
        <f t="shared" si="0"/>
        <v>INSERT INTO @DataTable (Deal, AdvanceDate, PROV, DealPurpose, RateType, BEACON, LTV, TDS, GDS, InsuranceType, PrincipalBalance, OccupancyType, AccountStatus, Closed_Date, DelinquencyBucket) VALUES (64, '2013-11-21', 'SK', 'Purchase', 'ARM', 723, 94.79, 16, 10.68, 'HiRatio', 0, 'Owner-Occupied', 'Closed', '2015-08-06', 'Current');</v>
      </c>
    </row>
    <row r="66" spans="1:16" x14ac:dyDescent="0.35">
      <c r="A66" s="19">
        <v>65</v>
      </c>
      <c r="B66" s="18">
        <v>42116</v>
      </c>
      <c r="C66" s="19" t="s">
        <v>58</v>
      </c>
      <c r="D66" s="19" t="s">
        <v>61</v>
      </c>
      <c r="E66" s="19" t="s">
        <v>40</v>
      </c>
      <c r="F66" s="19">
        <v>779</v>
      </c>
      <c r="G66" s="19">
        <v>92.62</v>
      </c>
      <c r="H66" s="19">
        <v>27.67</v>
      </c>
      <c r="I66" s="19">
        <v>25.02</v>
      </c>
      <c r="J66" s="19" t="s">
        <v>60</v>
      </c>
      <c r="K66" s="20">
        <v>303776.59999999998</v>
      </c>
      <c r="L66" s="20" t="s">
        <v>55</v>
      </c>
      <c r="M66" s="20" t="s">
        <v>83</v>
      </c>
      <c r="N66" s="26"/>
      <c r="O66" s="20" t="s">
        <v>56</v>
      </c>
      <c r="P66" t="str">
        <f t="shared" si="0"/>
        <v>INSERT INTO @DataTable (Deal, AdvanceDate, PROV, DealPurpose, RateType, BEACON, LTV, TDS, GDS, InsuranceType, PrincipalBalance, OccupancyType, AccountStatus, Closed_Date, DelinquencyBucket) VALUES (65, '2015-04-22', 'BC', 'Purchase', 'ARM', 779, 92.62, 27.67, 25.02, 'HiRatio', 303776.6, 'Owner-Occupied', 'Open', '1900-01-00', 'Current');</v>
      </c>
    </row>
    <row r="67" spans="1:16" x14ac:dyDescent="0.35">
      <c r="A67" s="22">
        <v>66</v>
      </c>
      <c r="B67" s="21">
        <v>42150</v>
      </c>
      <c r="C67" s="22" t="s">
        <v>57</v>
      </c>
      <c r="D67" s="22" t="s">
        <v>59</v>
      </c>
      <c r="E67" s="22" t="s">
        <v>40</v>
      </c>
      <c r="F67" s="22">
        <v>816</v>
      </c>
      <c r="G67" s="22">
        <v>44.7</v>
      </c>
      <c r="H67" s="22">
        <v>12.59</v>
      </c>
      <c r="I67" s="22">
        <v>12.01</v>
      </c>
      <c r="J67" s="22" t="s">
        <v>54</v>
      </c>
      <c r="K67" s="23">
        <v>187193.74</v>
      </c>
      <c r="L67" s="23" t="s">
        <v>55</v>
      </c>
      <c r="M67" s="23" t="s">
        <v>83</v>
      </c>
      <c r="N67" s="27"/>
      <c r="O67" s="23" t="s">
        <v>56</v>
      </c>
      <c r="P67" t="str">
        <f t="shared" ref="P67:P130" si="1">"INSERT INTO @DataTable (Deal, AdvanceDate, PROV, DealPurpose, RateType, BEACON, LTV, TDS, GDS, InsuranceType, PrincipalBalance, OccupancyType, AccountStatus, Closed_Date, DelinquencyBucket) VALUES (" &amp; A67 &amp; ", " &amp; "'" &amp; TEXT(B67, "yyyy-mm-dd") &amp; "', '" &amp; C67 &amp; "', '" &amp; D67 &amp; "', '" &amp; E67 &amp; "', " &amp; F67 &amp; ", " &amp; G67 &amp; ", " &amp; H67 &amp; ", " &amp; I67 &amp; ", '" &amp; J67 &amp; "', " &amp; K67 &amp; ", '" &amp; L67 &amp; "', '" &amp; M67 &amp; "', '" &amp;TEXT(N67, "yyyy-mm-dd") &amp; "', '" &amp; O67 &amp; "');"</f>
        <v>INSERT INTO @DataTable (Deal, AdvanceDate, PROV, DealPurpose, RateType, BEACON, LTV, TDS, GDS, InsuranceType, PrincipalBalance, OccupancyType, AccountStatus, Closed_Date, DelinquencyBucket) VALUES (66, '2015-05-26', 'ON', 'Transfer', 'ARM', 816, 44.7, 12.59, 12.01, 'Conv', 187193.74, 'Owner-Occupied', 'Open', '1900-01-00', 'Current');</v>
      </c>
    </row>
    <row r="68" spans="1:16" x14ac:dyDescent="0.35">
      <c r="A68" s="19">
        <v>67</v>
      </c>
      <c r="B68" s="18">
        <v>42338</v>
      </c>
      <c r="C68" s="19" t="s">
        <v>51</v>
      </c>
      <c r="D68" s="19" t="s">
        <v>61</v>
      </c>
      <c r="E68" s="19" t="s">
        <v>53</v>
      </c>
      <c r="F68" s="19">
        <v>785</v>
      </c>
      <c r="G68" s="19">
        <v>89.94</v>
      </c>
      <c r="H68" s="19">
        <v>41.45</v>
      </c>
      <c r="I68" s="19">
        <v>37.450000000000003</v>
      </c>
      <c r="J68" s="19" t="s">
        <v>60</v>
      </c>
      <c r="K68" s="20">
        <v>300987.34000000003</v>
      </c>
      <c r="L68" s="20" t="s">
        <v>55</v>
      </c>
      <c r="M68" s="20" t="s">
        <v>83</v>
      </c>
      <c r="N68" s="26"/>
      <c r="O68" s="20" t="s">
        <v>56</v>
      </c>
      <c r="P68" t="str">
        <f t="shared" si="1"/>
        <v>INSERT INTO @DataTable (Deal, AdvanceDate, PROV, DealPurpose, RateType, BEACON, LTV, TDS, GDS, InsuranceType, PrincipalBalance, OccupancyType, AccountStatus, Closed_Date, DelinquencyBucket) VALUES (67, '2015-11-30', 'AB', 'Purchase', 'Fixed', 785, 89.94, 41.45, 37.45, 'HiRatio', 300987.34, 'Owner-Occupied', 'Open', '1900-01-00', 'Current');</v>
      </c>
    </row>
    <row r="69" spans="1:16" x14ac:dyDescent="0.35">
      <c r="A69" s="22">
        <v>68</v>
      </c>
      <c r="B69" s="21">
        <v>42538</v>
      </c>
      <c r="C69" s="22" t="s">
        <v>51</v>
      </c>
      <c r="D69" s="22" t="s">
        <v>61</v>
      </c>
      <c r="E69" s="22" t="s">
        <v>40</v>
      </c>
      <c r="F69" s="22">
        <v>795</v>
      </c>
      <c r="G69" s="22">
        <v>80</v>
      </c>
      <c r="H69" s="22">
        <v>35.049999999999997</v>
      </c>
      <c r="I69" s="22">
        <v>25.53</v>
      </c>
      <c r="J69" s="22" t="s">
        <v>54</v>
      </c>
      <c r="K69" s="23">
        <v>578055.44999999995</v>
      </c>
      <c r="L69" s="23" t="s">
        <v>55</v>
      </c>
      <c r="M69" s="23" t="s">
        <v>83</v>
      </c>
      <c r="N69" s="27"/>
      <c r="O69" s="23" t="s">
        <v>56</v>
      </c>
      <c r="P69" t="str">
        <f t="shared" si="1"/>
        <v>INSERT INTO @DataTable (Deal, AdvanceDate, PROV, DealPurpose, RateType, BEACON, LTV, TDS, GDS, InsuranceType, PrincipalBalance, OccupancyType, AccountStatus, Closed_Date, DelinquencyBucket) VALUES (68, '2016-06-17', 'AB', 'Purchase', 'ARM', 795, 80, 35.05, 25.53, 'Conv', 578055.45, 'Owner-Occupied', 'Open', '1900-01-00', 'Current');</v>
      </c>
    </row>
    <row r="70" spans="1:16" x14ac:dyDescent="0.35">
      <c r="A70" s="19">
        <v>69</v>
      </c>
      <c r="B70" s="18">
        <v>42058</v>
      </c>
      <c r="C70" s="19" t="s">
        <v>57</v>
      </c>
      <c r="D70" s="19" t="s">
        <v>52</v>
      </c>
      <c r="E70" s="19" t="s">
        <v>40</v>
      </c>
      <c r="F70" s="19">
        <v>789</v>
      </c>
      <c r="G70" s="19">
        <v>71.5</v>
      </c>
      <c r="H70" s="19">
        <v>15.97</v>
      </c>
      <c r="I70" s="19">
        <v>15.16</v>
      </c>
      <c r="J70" s="19" t="s">
        <v>54</v>
      </c>
      <c r="K70" s="20">
        <v>376057.23</v>
      </c>
      <c r="L70" s="20" t="s">
        <v>55</v>
      </c>
      <c r="M70" s="20" t="s">
        <v>83</v>
      </c>
      <c r="N70" s="26"/>
      <c r="O70" s="20" t="s">
        <v>56</v>
      </c>
      <c r="P70" t="str">
        <f t="shared" si="1"/>
        <v>INSERT INTO @DataTable (Deal, AdvanceDate, PROV, DealPurpose, RateType, BEACON, LTV, TDS, GDS, InsuranceType, PrincipalBalance, OccupancyType, AccountStatus, Closed_Date, DelinquencyBucket) VALUES (69, '2015-02-23', 'ON', 'Refinance External', 'ARM', 789, 71.5, 15.97, 15.16, 'Conv', 376057.23, 'Owner-Occupied', 'Open', '1900-01-00', 'Current');</v>
      </c>
    </row>
    <row r="71" spans="1:16" x14ac:dyDescent="0.35">
      <c r="A71" s="22">
        <v>70</v>
      </c>
      <c r="B71" s="21">
        <v>41820</v>
      </c>
      <c r="C71" s="22" t="s">
        <v>58</v>
      </c>
      <c r="D71" s="22" t="s">
        <v>61</v>
      </c>
      <c r="E71" s="22" t="s">
        <v>53</v>
      </c>
      <c r="F71" s="22">
        <v>784</v>
      </c>
      <c r="G71" s="22">
        <v>94.98</v>
      </c>
      <c r="H71" s="22">
        <v>39.07</v>
      </c>
      <c r="I71" s="22">
        <v>34.35</v>
      </c>
      <c r="J71" s="22" t="s">
        <v>60</v>
      </c>
      <c r="K71" s="23">
        <v>253598.93</v>
      </c>
      <c r="L71" s="23" t="s">
        <v>55</v>
      </c>
      <c r="M71" s="23" t="s">
        <v>83</v>
      </c>
      <c r="N71" s="27"/>
      <c r="O71" s="23" t="s">
        <v>56</v>
      </c>
      <c r="P71" t="str">
        <f t="shared" si="1"/>
        <v>INSERT INTO @DataTable (Deal, AdvanceDate, PROV, DealPurpose, RateType, BEACON, LTV, TDS, GDS, InsuranceType, PrincipalBalance, OccupancyType, AccountStatus, Closed_Date, DelinquencyBucket) VALUES (70, '2014-06-30', 'BC', 'Purchase', 'Fixed', 784, 94.98, 39.07, 34.35, 'HiRatio', 253598.93, 'Owner-Occupied', 'Open', '1900-01-00', 'Current');</v>
      </c>
    </row>
    <row r="72" spans="1:16" x14ac:dyDescent="0.35">
      <c r="A72" s="19">
        <v>71</v>
      </c>
      <c r="B72" s="18">
        <v>41752</v>
      </c>
      <c r="C72" s="19" t="s">
        <v>51</v>
      </c>
      <c r="D72" s="19" t="s">
        <v>61</v>
      </c>
      <c r="E72" s="19" t="s">
        <v>53</v>
      </c>
      <c r="F72" s="19">
        <v>802</v>
      </c>
      <c r="G72" s="19">
        <v>90</v>
      </c>
      <c r="H72" s="19">
        <v>26.68</v>
      </c>
      <c r="I72" s="19">
        <v>26.33</v>
      </c>
      <c r="J72" s="19" t="s">
        <v>60</v>
      </c>
      <c r="K72" s="20">
        <v>200244.77</v>
      </c>
      <c r="L72" s="20" t="s">
        <v>55</v>
      </c>
      <c r="M72" s="20" t="s">
        <v>83</v>
      </c>
      <c r="N72" s="26"/>
      <c r="O72" s="20" t="s">
        <v>56</v>
      </c>
      <c r="P72" t="str">
        <f t="shared" si="1"/>
        <v>INSERT INTO @DataTable (Deal, AdvanceDate, PROV, DealPurpose, RateType, BEACON, LTV, TDS, GDS, InsuranceType, PrincipalBalance, OccupancyType, AccountStatus, Closed_Date, DelinquencyBucket) VALUES (71, '2014-04-23', 'AB', 'Purchase', 'Fixed', 802, 90, 26.68, 26.33, 'HiRatio', 200244.77, 'Owner-Occupied', 'Open', '1900-01-00', 'Current');</v>
      </c>
    </row>
    <row r="73" spans="1:16" x14ac:dyDescent="0.35">
      <c r="A73" s="22">
        <v>72</v>
      </c>
      <c r="B73" s="21">
        <v>41929</v>
      </c>
      <c r="C73" s="22" t="s">
        <v>51</v>
      </c>
      <c r="D73" s="22" t="s">
        <v>61</v>
      </c>
      <c r="E73" s="22" t="s">
        <v>40</v>
      </c>
      <c r="F73" s="22">
        <v>805</v>
      </c>
      <c r="G73" s="22">
        <v>95</v>
      </c>
      <c r="H73" s="22">
        <v>17.399999999999999</v>
      </c>
      <c r="I73" s="22">
        <v>17.18</v>
      </c>
      <c r="J73" s="22" t="s">
        <v>60</v>
      </c>
      <c r="K73" s="23">
        <v>492135.4</v>
      </c>
      <c r="L73" s="23" t="s">
        <v>55</v>
      </c>
      <c r="M73" s="23" t="s">
        <v>83</v>
      </c>
      <c r="N73" s="27"/>
      <c r="O73" s="23" t="s">
        <v>56</v>
      </c>
      <c r="P73" t="str">
        <f t="shared" si="1"/>
        <v>INSERT INTO @DataTable (Deal, AdvanceDate, PROV, DealPurpose, RateType, BEACON, LTV, TDS, GDS, InsuranceType, PrincipalBalance, OccupancyType, AccountStatus, Closed_Date, DelinquencyBucket) VALUES (72, '2014-10-17', 'AB', 'Purchase', 'ARM', 805, 95, 17.4, 17.18, 'HiRatio', 492135.4, 'Owner-Occupied', 'Open', '1900-01-00', 'Current');</v>
      </c>
    </row>
    <row r="74" spans="1:16" x14ac:dyDescent="0.35">
      <c r="A74" s="19">
        <v>73</v>
      </c>
      <c r="B74" s="18">
        <v>40753</v>
      </c>
      <c r="C74" s="19" t="s">
        <v>65</v>
      </c>
      <c r="D74" s="19" t="s">
        <v>61</v>
      </c>
      <c r="E74" s="19" t="s">
        <v>53</v>
      </c>
      <c r="F74" s="19">
        <v>706</v>
      </c>
      <c r="G74" s="19">
        <v>95</v>
      </c>
      <c r="H74" s="19">
        <v>38.200000000000003</v>
      </c>
      <c r="I74" s="19">
        <v>18.64</v>
      </c>
      <c r="J74" s="19" t="s">
        <v>60</v>
      </c>
      <c r="K74" s="20">
        <v>143732.21</v>
      </c>
      <c r="L74" s="20" t="s">
        <v>55</v>
      </c>
      <c r="M74" s="20" t="s">
        <v>83</v>
      </c>
      <c r="N74" s="26"/>
      <c r="O74" s="20" t="s">
        <v>56</v>
      </c>
      <c r="P74" t="str">
        <f t="shared" si="1"/>
        <v>INSERT INTO @DataTable (Deal, AdvanceDate, PROV, DealPurpose, RateType, BEACON, LTV, TDS, GDS, InsuranceType, PrincipalBalance, OccupancyType, AccountStatus, Closed_Date, DelinquencyBucket) VALUES (73, '2011-07-29', 'NS', 'Purchase', 'Fixed', 706, 95, 38.2, 18.64, 'HiRatio', 143732.21, 'Owner-Occupied', 'Open', '1900-01-00', 'Current');</v>
      </c>
    </row>
    <row r="75" spans="1:16" x14ac:dyDescent="0.35">
      <c r="A75" s="22">
        <v>74</v>
      </c>
      <c r="B75" s="21">
        <v>41975</v>
      </c>
      <c r="C75" s="22" t="s">
        <v>51</v>
      </c>
      <c r="D75" s="22" t="s">
        <v>52</v>
      </c>
      <c r="E75" s="22" t="s">
        <v>53</v>
      </c>
      <c r="F75" s="22">
        <v>745</v>
      </c>
      <c r="G75" s="22">
        <v>67.14</v>
      </c>
      <c r="H75" s="22">
        <v>18.7</v>
      </c>
      <c r="I75" s="22">
        <v>16.420000000000002</v>
      </c>
      <c r="J75" s="22" t="s">
        <v>54</v>
      </c>
      <c r="K75" s="23">
        <v>0</v>
      </c>
      <c r="L75" s="23" t="s">
        <v>55</v>
      </c>
      <c r="M75" s="23" t="s">
        <v>84</v>
      </c>
      <c r="N75" s="27">
        <v>42647</v>
      </c>
      <c r="O75" s="23" t="s">
        <v>56</v>
      </c>
      <c r="P75" t="str">
        <f t="shared" si="1"/>
        <v>INSERT INTO @DataTable (Deal, AdvanceDate, PROV, DealPurpose, RateType, BEACON, LTV, TDS, GDS, InsuranceType, PrincipalBalance, OccupancyType, AccountStatus, Closed_Date, DelinquencyBucket) VALUES (74, '2014-12-02', 'AB', 'Refinance External', 'Fixed', 745, 67.14, 18.7, 16.42, 'Conv', 0, 'Owner-Occupied', 'Closed', '2016-10-04', 'Current');</v>
      </c>
    </row>
    <row r="76" spans="1:16" x14ac:dyDescent="0.35">
      <c r="A76" s="19">
        <v>75</v>
      </c>
      <c r="B76" s="18">
        <v>40844</v>
      </c>
      <c r="C76" s="19" t="s">
        <v>57</v>
      </c>
      <c r="D76" s="19" t="s">
        <v>61</v>
      </c>
      <c r="E76" s="19" t="s">
        <v>53</v>
      </c>
      <c r="F76" s="19">
        <v>738</v>
      </c>
      <c r="G76" s="19">
        <v>80</v>
      </c>
      <c r="H76" s="19">
        <v>30.73</v>
      </c>
      <c r="I76" s="19">
        <v>14.78</v>
      </c>
      <c r="J76" s="19" t="s">
        <v>54</v>
      </c>
      <c r="K76" s="20">
        <v>0</v>
      </c>
      <c r="L76" s="20" t="s">
        <v>62</v>
      </c>
      <c r="M76" s="20" t="s">
        <v>84</v>
      </c>
      <c r="N76" s="26">
        <v>42023</v>
      </c>
      <c r="O76" s="20" t="s">
        <v>56</v>
      </c>
      <c r="P76" t="str">
        <f t="shared" si="1"/>
        <v>INSERT INTO @DataTable (Deal, AdvanceDate, PROV, DealPurpose, RateType, BEACON, LTV, TDS, GDS, InsuranceType, PrincipalBalance, OccupancyType, AccountStatus, Closed_Date, DelinquencyBucket) VALUES (75, '2011-10-28', 'ON', 'Purchase', 'Fixed', 738, 80, 30.73, 14.78, 'Conv', 0, 'Rental', 'Closed', '2015-01-19', 'Current');</v>
      </c>
    </row>
    <row r="77" spans="1:16" x14ac:dyDescent="0.35">
      <c r="A77" s="22">
        <v>76</v>
      </c>
      <c r="B77" s="21">
        <v>41964</v>
      </c>
      <c r="C77" s="22" t="s">
        <v>51</v>
      </c>
      <c r="D77" s="22" t="s">
        <v>61</v>
      </c>
      <c r="E77" s="22" t="s">
        <v>40</v>
      </c>
      <c r="F77" s="22">
        <v>775</v>
      </c>
      <c r="G77" s="22">
        <v>75.81</v>
      </c>
      <c r="H77" s="22">
        <v>31.98</v>
      </c>
      <c r="I77" s="22">
        <v>28.68</v>
      </c>
      <c r="J77" s="22" t="s">
        <v>54</v>
      </c>
      <c r="K77" s="23">
        <v>444919.37</v>
      </c>
      <c r="L77" s="23" t="s">
        <v>55</v>
      </c>
      <c r="M77" s="23" t="s">
        <v>83</v>
      </c>
      <c r="N77" s="27"/>
      <c r="O77" s="23" t="s">
        <v>56</v>
      </c>
      <c r="P77" t="str">
        <f t="shared" si="1"/>
        <v>INSERT INTO @DataTable (Deal, AdvanceDate, PROV, DealPurpose, RateType, BEACON, LTV, TDS, GDS, InsuranceType, PrincipalBalance, OccupancyType, AccountStatus, Closed_Date, DelinquencyBucket) VALUES (76, '2014-11-21', 'AB', 'Purchase', 'ARM', 775, 75.81, 31.98, 28.68, 'Conv', 444919.37, 'Owner-Occupied', 'Open', '1900-01-00', 'Current');</v>
      </c>
    </row>
    <row r="78" spans="1:16" x14ac:dyDescent="0.35">
      <c r="A78" s="19">
        <v>77</v>
      </c>
      <c r="B78" s="18">
        <v>42643</v>
      </c>
      <c r="C78" s="19" t="s">
        <v>51</v>
      </c>
      <c r="D78" s="19" t="s">
        <v>61</v>
      </c>
      <c r="E78" s="19" t="s">
        <v>53</v>
      </c>
      <c r="F78" s="19">
        <v>832</v>
      </c>
      <c r="G78" s="19">
        <v>90</v>
      </c>
      <c r="H78" s="19">
        <v>28.52</v>
      </c>
      <c r="I78" s="19">
        <v>21.52</v>
      </c>
      <c r="J78" s="19" t="s">
        <v>60</v>
      </c>
      <c r="K78" s="20">
        <v>214454.92</v>
      </c>
      <c r="L78" s="20" t="s">
        <v>55</v>
      </c>
      <c r="M78" s="20" t="s">
        <v>83</v>
      </c>
      <c r="N78" s="26"/>
      <c r="O78" s="20" t="s">
        <v>56</v>
      </c>
      <c r="P78" t="str">
        <f t="shared" si="1"/>
        <v>INSERT INTO @DataTable (Deal, AdvanceDate, PROV, DealPurpose, RateType, BEACON, LTV, TDS, GDS, InsuranceType, PrincipalBalance, OccupancyType, AccountStatus, Closed_Date, DelinquencyBucket) VALUES (77, '2016-09-30', 'AB', 'Purchase', 'Fixed', 832, 90, 28.52, 21.52, 'HiRatio', 214454.92, 'Owner-Occupied', 'Open', '1900-01-00', 'Current');</v>
      </c>
    </row>
    <row r="79" spans="1:16" x14ac:dyDescent="0.35">
      <c r="A79" s="22">
        <v>78</v>
      </c>
      <c r="B79" s="21">
        <v>42094</v>
      </c>
      <c r="C79" s="22" t="s">
        <v>57</v>
      </c>
      <c r="D79" s="22" t="s">
        <v>61</v>
      </c>
      <c r="E79" s="22" t="s">
        <v>40</v>
      </c>
      <c r="F79" s="22">
        <v>721</v>
      </c>
      <c r="G79" s="22">
        <v>95</v>
      </c>
      <c r="H79" s="22">
        <v>34.19</v>
      </c>
      <c r="I79" s="22">
        <v>27.98</v>
      </c>
      <c r="J79" s="22" t="s">
        <v>60</v>
      </c>
      <c r="K79" s="23">
        <v>521797.3</v>
      </c>
      <c r="L79" s="23" t="s">
        <v>55</v>
      </c>
      <c r="M79" s="23" t="s">
        <v>83</v>
      </c>
      <c r="N79" s="27"/>
      <c r="O79" s="23" t="s">
        <v>56</v>
      </c>
      <c r="P79" t="str">
        <f t="shared" si="1"/>
        <v>INSERT INTO @DataTable (Deal, AdvanceDate, PROV, DealPurpose, RateType, BEACON, LTV, TDS, GDS, InsuranceType, PrincipalBalance, OccupancyType, AccountStatus, Closed_Date, DelinquencyBucket) VALUES (78, '2015-03-31', 'ON', 'Purchase', 'ARM', 721, 95, 34.19, 27.98, 'HiRatio', 521797.3, 'Owner-Occupied', 'Open', '1900-01-00', 'Current');</v>
      </c>
    </row>
    <row r="80" spans="1:16" x14ac:dyDescent="0.35">
      <c r="A80" s="19">
        <v>79</v>
      </c>
      <c r="B80" s="18">
        <v>40696</v>
      </c>
      <c r="C80" s="19" t="s">
        <v>57</v>
      </c>
      <c r="D80" s="19" t="s">
        <v>61</v>
      </c>
      <c r="E80" s="19" t="s">
        <v>53</v>
      </c>
      <c r="F80" s="19">
        <v>747</v>
      </c>
      <c r="G80" s="19">
        <v>95</v>
      </c>
      <c r="H80" s="19">
        <v>38.07</v>
      </c>
      <c r="I80" s="19">
        <v>38.07</v>
      </c>
      <c r="J80" s="19" t="s">
        <v>60</v>
      </c>
      <c r="K80" s="20">
        <v>0</v>
      </c>
      <c r="L80" s="20" t="s">
        <v>55</v>
      </c>
      <c r="M80" s="20" t="s">
        <v>84</v>
      </c>
      <c r="N80" s="26">
        <v>42527</v>
      </c>
      <c r="O80" s="20" t="s">
        <v>56</v>
      </c>
      <c r="P80" t="str">
        <f t="shared" si="1"/>
        <v>INSERT INTO @DataTable (Deal, AdvanceDate, PROV, DealPurpose, RateType, BEACON, LTV, TDS, GDS, InsuranceType, PrincipalBalance, OccupancyType, AccountStatus, Closed_Date, DelinquencyBucket) VALUES (79, '2011-06-02', 'ON', 'Purchase', 'Fixed', 747, 95, 38.07, 38.07, 'HiRatio', 0, 'Owner-Occupied', 'Closed', '2016-06-06', 'Current');</v>
      </c>
    </row>
    <row r="81" spans="1:16" x14ac:dyDescent="0.35">
      <c r="A81" s="22">
        <v>80</v>
      </c>
      <c r="B81" s="21">
        <v>42359</v>
      </c>
      <c r="C81" s="22" t="s">
        <v>57</v>
      </c>
      <c r="D81" s="22" t="s">
        <v>52</v>
      </c>
      <c r="E81" s="22" t="s">
        <v>53</v>
      </c>
      <c r="F81" s="22">
        <v>770</v>
      </c>
      <c r="G81" s="22">
        <v>70.83</v>
      </c>
      <c r="H81" s="22">
        <v>43.54</v>
      </c>
      <c r="I81" s="22">
        <v>27.04</v>
      </c>
      <c r="J81" s="22" t="s">
        <v>54</v>
      </c>
      <c r="K81" s="23">
        <v>0</v>
      </c>
      <c r="L81" s="23" t="s">
        <v>55</v>
      </c>
      <c r="M81" s="23" t="s">
        <v>84</v>
      </c>
      <c r="N81" s="27">
        <v>42522</v>
      </c>
      <c r="O81" s="23" t="s">
        <v>56</v>
      </c>
      <c r="P81" t="str">
        <f t="shared" si="1"/>
        <v>INSERT INTO @DataTable (Deal, AdvanceDate, PROV, DealPurpose, RateType, BEACON, LTV, TDS, GDS, InsuranceType, PrincipalBalance, OccupancyType, AccountStatus, Closed_Date, DelinquencyBucket) VALUES (80, '2015-12-21', 'ON', 'Refinance External', 'Fixed', 770, 70.83, 43.54, 27.04, 'Conv', 0, 'Owner-Occupied', 'Closed', '2016-06-01', 'Current');</v>
      </c>
    </row>
    <row r="82" spans="1:16" x14ac:dyDescent="0.35">
      <c r="A82" s="19">
        <v>81</v>
      </c>
      <c r="B82" s="18">
        <v>40357</v>
      </c>
      <c r="C82" s="19" t="s">
        <v>51</v>
      </c>
      <c r="D82" s="19" t="s">
        <v>61</v>
      </c>
      <c r="E82" s="19" t="s">
        <v>40</v>
      </c>
      <c r="F82" s="19">
        <v>749</v>
      </c>
      <c r="G82" s="19">
        <v>80</v>
      </c>
      <c r="H82" s="19">
        <v>32.26</v>
      </c>
      <c r="I82" s="19">
        <v>12.88</v>
      </c>
      <c r="J82" s="19" t="s">
        <v>54</v>
      </c>
      <c r="K82" s="20">
        <v>0</v>
      </c>
      <c r="L82" s="20" t="s">
        <v>62</v>
      </c>
      <c r="M82" s="20" t="s">
        <v>84</v>
      </c>
      <c r="N82" s="26">
        <v>40816</v>
      </c>
      <c r="O82" s="20" t="s">
        <v>56</v>
      </c>
      <c r="P82" t="str">
        <f t="shared" si="1"/>
        <v>INSERT INTO @DataTable (Deal, AdvanceDate, PROV, DealPurpose, RateType, BEACON, LTV, TDS, GDS, InsuranceType, PrincipalBalance, OccupancyType, AccountStatus, Closed_Date, DelinquencyBucket) VALUES (81, '2010-06-28', 'AB', 'Purchase', 'ARM', 749, 80, 32.26, 12.88, 'Conv', 0, 'Rental', 'Closed', '2011-09-30', 'Current');</v>
      </c>
    </row>
    <row r="83" spans="1:16" x14ac:dyDescent="0.35">
      <c r="A83" s="22">
        <v>82</v>
      </c>
      <c r="B83" s="21">
        <v>42160</v>
      </c>
      <c r="C83" s="22" t="s">
        <v>57</v>
      </c>
      <c r="D83" s="22" t="s">
        <v>52</v>
      </c>
      <c r="E83" s="22" t="s">
        <v>40</v>
      </c>
      <c r="F83" s="22">
        <v>669</v>
      </c>
      <c r="G83" s="22">
        <v>33.840000000000003</v>
      </c>
      <c r="H83" s="22">
        <v>18.64</v>
      </c>
      <c r="I83" s="22">
        <v>18.489999999999998</v>
      </c>
      <c r="J83" s="22" t="s">
        <v>54</v>
      </c>
      <c r="K83" s="23">
        <v>0</v>
      </c>
      <c r="L83" s="23" t="s">
        <v>55</v>
      </c>
      <c r="M83" s="23" t="s">
        <v>84</v>
      </c>
      <c r="N83" s="27">
        <v>42401</v>
      </c>
      <c r="O83" s="23" t="s">
        <v>56</v>
      </c>
      <c r="P83" t="str">
        <f t="shared" si="1"/>
        <v>INSERT INTO @DataTable (Deal, AdvanceDate, PROV, DealPurpose, RateType, BEACON, LTV, TDS, GDS, InsuranceType, PrincipalBalance, OccupancyType, AccountStatus, Closed_Date, DelinquencyBucket) VALUES (82, '2015-06-05', 'ON', 'Refinance External', 'ARM', 669, 33.84, 18.64, 18.49, 'Conv', 0, 'Owner-Occupied', 'Closed', '2016-02-01', 'Current');</v>
      </c>
    </row>
    <row r="84" spans="1:16" x14ac:dyDescent="0.35">
      <c r="A84" s="19">
        <v>83</v>
      </c>
      <c r="B84" s="18">
        <v>42151</v>
      </c>
      <c r="C84" s="19" t="s">
        <v>57</v>
      </c>
      <c r="D84" s="19" t="s">
        <v>61</v>
      </c>
      <c r="E84" s="19" t="s">
        <v>40</v>
      </c>
      <c r="F84" s="19">
        <v>754</v>
      </c>
      <c r="G84" s="19">
        <v>90</v>
      </c>
      <c r="H84" s="19">
        <v>18.28</v>
      </c>
      <c r="I84" s="19">
        <v>18.12</v>
      </c>
      <c r="J84" s="19" t="s">
        <v>60</v>
      </c>
      <c r="K84" s="20">
        <v>439746.04</v>
      </c>
      <c r="L84" s="20" t="s">
        <v>55</v>
      </c>
      <c r="M84" s="20" t="s">
        <v>83</v>
      </c>
      <c r="N84" s="26"/>
      <c r="O84" s="20" t="s">
        <v>56</v>
      </c>
      <c r="P84" t="str">
        <f t="shared" si="1"/>
        <v>INSERT INTO @DataTable (Deal, AdvanceDate, PROV, DealPurpose, RateType, BEACON, LTV, TDS, GDS, InsuranceType, PrincipalBalance, OccupancyType, AccountStatus, Closed_Date, DelinquencyBucket) VALUES (83, '2015-05-27', 'ON', 'Purchase', 'ARM', 754, 90, 18.28, 18.12, 'HiRatio', 439746.04, 'Owner-Occupied', 'Open', '1900-01-00', 'Current');</v>
      </c>
    </row>
    <row r="85" spans="1:16" x14ac:dyDescent="0.35">
      <c r="A85" s="22">
        <v>84</v>
      </c>
      <c r="B85" s="21">
        <v>42354</v>
      </c>
      <c r="C85" s="22" t="s">
        <v>57</v>
      </c>
      <c r="D85" s="22" t="s">
        <v>68</v>
      </c>
      <c r="E85" s="22" t="s">
        <v>53</v>
      </c>
      <c r="F85" s="22">
        <v>705</v>
      </c>
      <c r="G85" s="22">
        <v>95</v>
      </c>
      <c r="H85" s="22">
        <v>38.54</v>
      </c>
      <c r="I85" s="22">
        <v>24.72</v>
      </c>
      <c r="J85" s="22" t="s">
        <v>60</v>
      </c>
      <c r="K85" s="23">
        <v>198990.93</v>
      </c>
      <c r="L85" s="23" t="s">
        <v>55</v>
      </c>
      <c r="M85" s="23" t="s">
        <v>83</v>
      </c>
      <c r="N85" s="27"/>
      <c r="O85" s="23" t="s">
        <v>56</v>
      </c>
      <c r="P85" t="str">
        <f t="shared" si="1"/>
        <v>INSERT INTO @DataTable (Deal, AdvanceDate, PROV, DealPurpose, RateType, BEACON, LTV, TDS, GDS, InsuranceType, PrincipalBalance, OccupancyType, AccountStatus, Closed_Date, DelinquencyBucket) VALUES (84, '2015-12-16', 'ON', 'Portable', 'Fixed', 705, 95, 38.54, 24.72, 'HiRatio', 198990.93, 'Owner-Occupied', 'Open', '1900-01-00', 'Current');</v>
      </c>
    </row>
    <row r="86" spans="1:16" x14ac:dyDescent="0.35">
      <c r="A86" s="19">
        <v>85</v>
      </c>
      <c r="B86" s="18">
        <v>42184</v>
      </c>
      <c r="C86" s="19" t="s">
        <v>51</v>
      </c>
      <c r="D86" s="19" t="s">
        <v>61</v>
      </c>
      <c r="E86" s="19" t="s">
        <v>40</v>
      </c>
      <c r="F86" s="19">
        <v>799</v>
      </c>
      <c r="G86" s="19">
        <v>95</v>
      </c>
      <c r="H86" s="19">
        <v>29.78</v>
      </c>
      <c r="I86" s="19">
        <v>24.84</v>
      </c>
      <c r="J86" s="19" t="s">
        <v>60</v>
      </c>
      <c r="K86" s="20">
        <v>379932.02</v>
      </c>
      <c r="L86" s="20" t="s">
        <v>55</v>
      </c>
      <c r="M86" s="20" t="s">
        <v>83</v>
      </c>
      <c r="N86" s="26"/>
      <c r="O86" s="20" t="s">
        <v>56</v>
      </c>
      <c r="P86" t="str">
        <f t="shared" si="1"/>
        <v>INSERT INTO @DataTable (Deal, AdvanceDate, PROV, DealPurpose, RateType, BEACON, LTV, TDS, GDS, InsuranceType, PrincipalBalance, OccupancyType, AccountStatus, Closed_Date, DelinquencyBucket) VALUES (85, '2015-06-29', 'AB', 'Purchase', 'ARM', 799, 95, 29.78, 24.84, 'HiRatio', 379932.02, 'Owner-Occupied', 'Open', '1900-01-00', 'Current');</v>
      </c>
    </row>
    <row r="87" spans="1:16" x14ac:dyDescent="0.35">
      <c r="A87" s="22">
        <v>86</v>
      </c>
      <c r="B87" s="21">
        <v>42429</v>
      </c>
      <c r="C87" s="22" t="s">
        <v>51</v>
      </c>
      <c r="D87" s="22" t="s">
        <v>52</v>
      </c>
      <c r="E87" s="22" t="s">
        <v>53</v>
      </c>
      <c r="F87" s="22">
        <v>754</v>
      </c>
      <c r="G87" s="22">
        <v>71.23</v>
      </c>
      <c r="H87" s="22">
        <v>31.77</v>
      </c>
      <c r="I87" s="22">
        <v>26.34</v>
      </c>
      <c r="J87" s="22" t="s">
        <v>54</v>
      </c>
      <c r="K87" s="23">
        <v>450253.72</v>
      </c>
      <c r="L87" s="23" t="s">
        <v>55</v>
      </c>
      <c r="M87" s="23" t="s">
        <v>83</v>
      </c>
      <c r="N87" s="27"/>
      <c r="O87" s="23" t="s">
        <v>56</v>
      </c>
      <c r="P87" t="str">
        <f t="shared" si="1"/>
        <v>INSERT INTO @DataTable (Deal, AdvanceDate, PROV, DealPurpose, RateType, BEACON, LTV, TDS, GDS, InsuranceType, PrincipalBalance, OccupancyType, AccountStatus, Closed_Date, DelinquencyBucket) VALUES (86, '2016-02-29', 'AB', 'Refinance External', 'Fixed', 754, 71.23, 31.77, 26.34, 'Conv', 450253.72, 'Owner-Occupied', 'Open', '1900-01-00', 'Current');</v>
      </c>
    </row>
    <row r="88" spans="1:16" x14ac:dyDescent="0.35">
      <c r="A88" s="19">
        <v>87</v>
      </c>
      <c r="B88" s="18">
        <v>41670</v>
      </c>
      <c r="C88" s="19" t="s">
        <v>51</v>
      </c>
      <c r="D88" s="19" t="s">
        <v>61</v>
      </c>
      <c r="E88" s="19" t="s">
        <v>40</v>
      </c>
      <c r="F88" s="19">
        <v>776</v>
      </c>
      <c r="G88" s="19">
        <v>95</v>
      </c>
      <c r="H88" s="19">
        <v>31.92</v>
      </c>
      <c r="I88" s="19">
        <v>14.44</v>
      </c>
      <c r="J88" s="19" t="s">
        <v>60</v>
      </c>
      <c r="K88" s="20">
        <v>299680.61</v>
      </c>
      <c r="L88" s="20" t="s">
        <v>55</v>
      </c>
      <c r="M88" s="20" t="s">
        <v>83</v>
      </c>
      <c r="N88" s="26"/>
      <c r="O88" s="20" t="s">
        <v>56</v>
      </c>
      <c r="P88" t="str">
        <f t="shared" si="1"/>
        <v>INSERT INTO @DataTable (Deal, AdvanceDate, PROV, DealPurpose, RateType, BEACON, LTV, TDS, GDS, InsuranceType, PrincipalBalance, OccupancyType, AccountStatus, Closed_Date, DelinquencyBucket) VALUES (87, '2014-01-31', 'AB', 'Purchase', 'ARM', 776, 95, 31.92, 14.44, 'HiRatio', 299680.61, 'Owner-Occupied', 'Open', '1900-01-00', 'Current');</v>
      </c>
    </row>
    <row r="89" spans="1:16" x14ac:dyDescent="0.35">
      <c r="A89" s="22">
        <v>88</v>
      </c>
      <c r="B89" s="21">
        <v>41775</v>
      </c>
      <c r="C89" s="22" t="s">
        <v>57</v>
      </c>
      <c r="D89" s="22" t="s">
        <v>52</v>
      </c>
      <c r="E89" s="22" t="s">
        <v>40</v>
      </c>
      <c r="F89" s="22">
        <v>803</v>
      </c>
      <c r="G89" s="22">
        <v>30.91</v>
      </c>
      <c r="H89" s="22">
        <v>19.079999999999998</v>
      </c>
      <c r="I89" s="22">
        <v>18.14</v>
      </c>
      <c r="J89" s="22" t="s">
        <v>54</v>
      </c>
      <c r="K89" s="23">
        <v>0</v>
      </c>
      <c r="L89" s="23" t="s">
        <v>55</v>
      </c>
      <c r="M89" s="23" t="s">
        <v>84</v>
      </c>
      <c r="N89" s="27">
        <v>42243</v>
      </c>
      <c r="O89" s="23" t="s">
        <v>56</v>
      </c>
      <c r="P89" t="str">
        <f t="shared" si="1"/>
        <v>INSERT INTO @DataTable (Deal, AdvanceDate, PROV, DealPurpose, RateType, BEACON, LTV, TDS, GDS, InsuranceType, PrincipalBalance, OccupancyType, AccountStatus, Closed_Date, DelinquencyBucket) VALUES (88, '2014-05-16', 'ON', 'Refinance External', 'ARM', 803, 30.91, 19.08, 18.14, 'Conv', 0, 'Owner-Occupied', 'Closed', '2015-08-27', 'Current');</v>
      </c>
    </row>
    <row r="90" spans="1:16" x14ac:dyDescent="0.35">
      <c r="A90" s="19">
        <v>89</v>
      </c>
      <c r="B90" s="18">
        <v>42734</v>
      </c>
      <c r="C90" s="19" t="s">
        <v>51</v>
      </c>
      <c r="D90" s="19" t="s">
        <v>59</v>
      </c>
      <c r="E90" s="19" t="s">
        <v>53</v>
      </c>
      <c r="F90" s="19">
        <v>658</v>
      </c>
      <c r="G90" s="19">
        <v>73.59</v>
      </c>
      <c r="H90" s="19">
        <v>34.01</v>
      </c>
      <c r="I90" s="19">
        <v>8.89</v>
      </c>
      <c r="J90" s="19" t="s">
        <v>60</v>
      </c>
      <c r="K90" s="20">
        <v>154122.94</v>
      </c>
      <c r="L90" s="20" t="s">
        <v>55</v>
      </c>
      <c r="M90" s="20" t="s">
        <v>83</v>
      </c>
      <c r="N90" s="26"/>
      <c r="O90" s="20" t="s">
        <v>56</v>
      </c>
      <c r="P90" t="str">
        <f t="shared" si="1"/>
        <v>INSERT INTO @DataTable (Deal, AdvanceDate, PROV, DealPurpose, RateType, BEACON, LTV, TDS, GDS, InsuranceType, PrincipalBalance, OccupancyType, AccountStatus, Closed_Date, DelinquencyBucket) VALUES (89, '2016-12-30', 'AB', 'Transfer', 'Fixed', 658, 73.59, 34.01, 8.89, 'HiRatio', 154122.94, 'Owner-Occupied', 'Open', '1900-01-00', 'Current');</v>
      </c>
    </row>
    <row r="91" spans="1:16" x14ac:dyDescent="0.35">
      <c r="A91" s="22">
        <v>90</v>
      </c>
      <c r="B91" s="21">
        <v>42181</v>
      </c>
      <c r="C91" s="22" t="s">
        <v>57</v>
      </c>
      <c r="D91" s="22" t="s">
        <v>61</v>
      </c>
      <c r="E91" s="22" t="s">
        <v>40</v>
      </c>
      <c r="F91" s="22">
        <v>772</v>
      </c>
      <c r="G91" s="22">
        <v>80</v>
      </c>
      <c r="H91" s="22">
        <v>28.27</v>
      </c>
      <c r="I91" s="22">
        <v>27.55</v>
      </c>
      <c r="J91" s="22" t="s">
        <v>54</v>
      </c>
      <c r="K91" s="23">
        <v>346753.6</v>
      </c>
      <c r="L91" s="23" t="s">
        <v>55</v>
      </c>
      <c r="M91" s="23" t="s">
        <v>83</v>
      </c>
      <c r="N91" s="27"/>
      <c r="O91" s="23" t="s">
        <v>56</v>
      </c>
      <c r="P91" t="str">
        <f t="shared" si="1"/>
        <v>INSERT INTO @DataTable (Deal, AdvanceDate, PROV, DealPurpose, RateType, BEACON, LTV, TDS, GDS, InsuranceType, PrincipalBalance, OccupancyType, AccountStatus, Closed_Date, DelinquencyBucket) VALUES (90, '2015-06-26', 'ON', 'Purchase', 'ARM', 772, 80, 28.27, 27.55, 'Conv', 346753.6, 'Owner-Occupied', 'Open', '1900-01-00', 'Current');</v>
      </c>
    </row>
    <row r="92" spans="1:16" x14ac:dyDescent="0.35">
      <c r="A92" s="19">
        <v>91</v>
      </c>
      <c r="B92" s="18">
        <v>41663</v>
      </c>
      <c r="C92" s="19" t="s">
        <v>58</v>
      </c>
      <c r="D92" s="19" t="s">
        <v>61</v>
      </c>
      <c r="E92" s="19" t="s">
        <v>40</v>
      </c>
      <c r="F92" s="19">
        <v>757</v>
      </c>
      <c r="G92" s="19">
        <v>64.290000000000006</v>
      </c>
      <c r="H92" s="19">
        <v>34.51</v>
      </c>
      <c r="I92" s="19">
        <v>29.38</v>
      </c>
      <c r="J92" s="19" t="s">
        <v>54</v>
      </c>
      <c r="K92" s="20">
        <v>324503.59000000003</v>
      </c>
      <c r="L92" s="20" t="s">
        <v>55</v>
      </c>
      <c r="M92" s="20" t="s">
        <v>83</v>
      </c>
      <c r="N92" s="26"/>
      <c r="O92" s="20" t="s">
        <v>56</v>
      </c>
      <c r="P92" t="str">
        <f t="shared" si="1"/>
        <v>INSERT INTO @DataTable (Deal, AdvanceDate, PROV, DealPurpose, RateType, BEACON, LTV, TDS, GDS, InsuranceType, PrincipalBalance, OccupancyType, AccountStatus, Closed_Date, DelinquencyBucket) VALUES (91, '2014-01-24', 'BC', 'Purchase', 'ARM', 757, 64.29, 34.51, 29.38, 'Conv', 324503.59, 'Owner-Occupied', 'Open', '1900-01-00', 'Current');</v>
      </c>
    </row>
    <row r="93" spans="1:16" x14ac:dyDescent="0.35">
      <c r="A93" s="22">
        <v>92</v>
      </c>
      <c r="B93" s="21">
        <v>42338</v>
      </c>
      <c r="C93" s="22" t="s">
        <v>51</v>
      </c>
      <c r="D93" s="22" t="s">
        <v>52</v>
      </c>
      <c r="E93" s="22" t="s">
        <v>53</v>
      </c>
      <c r="F93" s="22">
        <v>778</v>
      </c>
      <c r="G93" s="22">
        <v>57.74</v>
      </c>
      <c r="H93" s="22">
        <v>38.53</v>
      </c>
      <c r="I93" s="22">
        <v>38.32</v>
      </c>
      <c r="J93" s="22" t="s">
        <v>54</v>
      </c>
      <c r="K93" s="23">
        <v>319070.68</v>
      </c>
      <c r="L93" s="23" t="s">
        <v>55</v>
      </c>
      <c r="M93" s="23" t="s">
        <v>83</v>
      </c>
      <c r="N93" s="27"/>
      <c r="O93" s="23" t="s">
        <v>56</v>
      </c>
      <c r="P93" t="str">
        <f t="shared" si="1"/>
        <v>INSERT INTO @DataTable (Deal, AdvanceDate, PROV, DealPurpose, RateType, BEACON, LTV, TDS, GDS, InsuranceType, PrincipalBalance, OccupancyType, AccountStatus, Closed_Date, DelinquencyBucket) VALUES (92, '2015-11-30', 'AB', 'Refinance External', 'Fixed', 778, 57.74, 38.53, 38.32, 'Conv', 319070.68, 'Owner-Occupied', 'Open', '1900-01-00', 'Current');</v>
      </c>
    </row>
    <row r="94" spans="1:16" x14ac:dyDescent="0.35">
      <c r="A94" s="19">
        <v>93</v>
      </c>
      <c r="B94" s="18">
        <v>40802</v>
      </c>
      <c r="C94" s="19" t="s">
        <v>58</v>
      </c>
      <c r="D94" s="19" t="s">
        <v>61</v>
      </c>
      <c r="E94" s="19" t="s">
        <v>53</v>
      </c>
      <c r="F94" s="19">
        <v>740</v>
      </c>
      <c r="G94" s="19">
        <v>95</v>
      </c>
      <c r="H94" s="19">
        <v>32.4</v>
      </c>
      <c r="I94" s="19">
        <v>22.67</v>
      </c>
      <c r="J94" s="19" t="s">
        <v>60</v>
      </c>
      <c r="K94" s="20">
        <v>0</v>
      </c>
      <c r="L94" s="20" t="s">
        <v>55</v>
      </c>
      <c r="M94" s="20" t="s">
        <v>84</v>
      </c>
      <c r="N94" s="26">
        <v>42604</v>
      </c>
      <c r="O94" s="20" t="s">
        <v>56</v>
      </c>
      <c r="P94" t="str">
        <f t="shared" si="1"/>
        <v>INSERT INTO @DataTable (Deal, AdvanceDate, PROV, DealPurpose, RateType, BEACON, LTV, TDS, GDS, InsuranceType, PrincipalBalance, OccupancyType, AccountStatus, Closed_Date, DelinquencyBucket) VALUES (93, '2011-09-16', 'BC', 'Purchase', 'Fixed', 740, 95, 32.4, 22.67, 'HiRatio', 0, 'Owner-Occupied', 'Closed', '2016-08-22', 'Current');</v>
      </c>
    </row>
    <row r="95" spans="1:16" x14ac:dyDescent="0.35">
      <c r="A95" s="22">
        <v>94</v>
      </c>
      <c r="B95" s="21">
        <v>42187</v>
      </c>
      <c r="C95" s="22" t="s">
        <v>57</v>
      </c>
      <c r="D95" s="22" t="s">
        <v>61</v>
      </c>
      <c r="E95" s="22" t="s">
        <v>53</v>
      </c>
      <c r="F95" s="22">
        <v>796</v>
      </c>
      <c r="G95" s="22">
        <v>90</v>
      </c>
      <c r="H95" s="22">
        <v>41.34</v>
      </c>
      <c r="I95" s="22">
        <v>35.130000000000003</v>
      </c>
      <c r="J95" s="22" t="s">
        <v>60</v>
      </c>
      <c r="K95" s="23">
        <v>387640.24</v>
      </c>
      <c r="L95" s="23" t="s">
        <v>55</v>
      </c>
      <c r="M95" s="23" t="s">
        <v>83</v>
      </c>
      <c r="N95" s="27"/>
      <c r="O95" s="23" t="s">
        <v>56</v>
      </c>
      <c r="P95" t="str">
        <f t="shared" si="1"/>
        <v>INSERT INTO @DataTable (Deal, AdvanceDate, PROV, DealPurpose, RateType, BEACON, LTV, TDS, GDS, InsuranceType, PrincipalBalance, OccupancyType, AccountStatus, Closed_Date, DelinquencyBucket) VALUES (94, '2015-07-02', 'ON', 'Purchase', 'Fixed', 796, 90, 41.34, 35.13, 'HiRatio', 387640.24, 'Owner-Occupied', 'Open', '1900-01-00', 'Current');</v>
      </c>
    </row>
    <row r="96" spans="1:16" x14ac:dyDescent="0.35">
      <c r="A96" s="19">
        <v>95</v>
      </c>
      <c r="B96" s="18">
        <v>41870</v>
      </c>
      <c r="C96" s="19" t="s">
        <v>57</v>
      </c>
      <c r="D96" s="19" t="s">
        <v>61</v>
      </c>
      <c r="E96" s="19" t="s">
        <v>40</v>
      </c>
      <c r="F96" s="19">
        <v>676</v>
      </c>
      <c r="G96" s="19">
        <v>95</v>
      </c>
      <c r="H96" s="19">
        <v>36.31</v>
      </c>
      <c r="I96" s="19">
        <v>23.07</v>
      </c>
      <c r="J96" s="19" t="s">
        <v>60</v>
      </c>
      <c r="K96" s="20">
        <v>453540.94</v>
      </c>
      <c r="L96" s="20" t="s">
        <v>55</v>
      </c>
      <c r="M96" s="20" t="s">
        <v>83</v>
      </c>
      <c r="N96" s="26"/>
      <c r="O96" s="20" t="s">
        <v>56</v>
      </c>
      <c r="P96" t="str">
        <f t="shared" si="1"/>
        <v>INSERT INTO @DataTable (Deal, AdvanceDate, PROV, DealPurpose, RateType, BEACON, LTV, TDS, GDS, InsuranceType, PrincipalBalance, OccupancyType, AccountStatus, Closed_Date, DelinquencyBucket) VALUES (95, '2014-08-19', 'ON', 'Purchase', 'ARM', 676, 95, 36.31, 23.07, 'HiRatio', 453540.94, 'Owner-Occupied', 'Open', '1900-01-00', 'Current');</v>
      </c>
    </row>
    <row r="97" spans="1:16" x14ac:dyDescent="0.35">
      <c r="A97" s="22">
        <v>96</v>
      </c>
      <c r="B97" s="21">
        <v>40897</v>
      </c>
      <c r="C97" s="22" t="s">
        <v>57</v>
      </c>
      <c r="D97" s="22" t="s">
        <v>52</v>
      </c>
      <c r="E97" s="22" t="s">
        <v>53</v>
      </c>
      <c r="F97" s="22">
        <v>684</v>
      </c>
      <c r="G97" s="22">
        <v>85</v>
      </c>
      <c r="H97" s="22">
        <v>43.09</v>
      </c>
      <c r="I97" s="22">
        <v>22.15</v>
      </c>
      <c r="J97" s="22" t="s">
        <v>60</v>
      </c>
      <c r="K97" s="23">
        <v>0</v>
      </c>
      <c r="L97" s="23" t="s">
        <v>55</v>
      </c>
      <c r="M97" s="23" t="s">
        <v>84</v>
      </c>
      <c r="N97" s="27">
        <v>42464</v>
      </c>
      <c r="O97" s="23" t="s">
        <v>56</v>
      </c>
      <c r="P97" t="str">
        <f t="shared" si="1"/>
        <v>INSERT INTO @DataTable (Deal, AdvanceDate, PROV, DealPurpose, RateType, BEACON, LTV, TDS, GDS, InsuranceType, PrincipalBalance, OccupancyType, AccountStatus, Closed_Date, DelinquencyBucket) VALUES (96, '2011-12-20', 'ON', 'Refinance External', 'Fixed', 684, 85, 43.09, 22.15, 'HiRatio', 0, 'Owner-Occupied', 'Closed', '2016-04-04', 'Current');</v>
      </c>
    </row>
    <row r="98" spans="1:16" x14ac:dyDescent="0.35">
      <c r="A98" s="19">
        <v>97</v>
      </c>
      <c r="B98" s="18">
        <v>41305</v>
      </c>
      <c r="C98" s="19" t="s">
        <v>57</v>
      </c>
      <c r="D98" s="19" t="s">
        <v>61</v>
      </c>
      <c r="E98" s="19" t="s">
        <v>53</v>
      </c>
      <c r="F98" s="19">
        <v>669</v>
      </c>
      <c r="G98" s="19">
        <v>95</v>
      </c>
      <c r="H98" s="19">
        <v>32.47</v>
      </c>
      <c r="I98" s="19">
        <v>22.32</v>
      </c>
      <c r="J98" s="19" t="s">
        <v>60</v>
      </c>
      <c r="K98" s="20">
        <v>153691.31</v>
      </c>
      <c r="L98" s="20" t="s">
        <v>55</v>
      </c>
      <c r="M98" s="20" t="s">
        <v>83</v>
      </c>
      <c r="N98" s="26"/>
      <c r="O98" s="20" t="s">
        <v>69</v>
      </c>
      <c r="P98" t="str">
        <f t="shared" si="1"/>
        <v>INSERT INTO @DataTable (Deal, AdvanceDate, PROV, DealPurpose, RateType, BEACON, LTV, TDS, GDS, InsuranceType, PrincipalBalance, OccupancyType, AccountStatus, Closed_Date, DelinquencyBucket) VALUES (97, '2013-01-31', 'ON', 'Purchase', 'Fixed', 669, 95, 32.47, 22.32, 'HiRatio', 153691.31, 'Owner-Occupied', 'Open', '1900-01-00', '0-29');</v>
      </c>
    </row>
    <row r="99" spans="1:16" x14ac:dyDescent="0.35">
      <c r="A99" s="22">
        <v>98</v>
      </c>
      <c r="B99" s="21">
        <v>42079</v>
      </c>
      <c r="C99" s="22" t="s">
        <v>57</v>
      </c>
      <c r="D99" s="22" t="s">
        <v>61</v>
      </c>
      <c r="E99" s="22" t="s">
        <v>40</v>
      </c>
      <c r="F99" s="22">
        <v>762</v>
      </c>
      <c r="G99" s="22">
        <v>95</v>
      </c>
      <c r="H99" s="22">
        <v>27.59</v>
      </c>
      <c r="I99" s="22">
        <v>10.39</v>
      </c>
      <c r="J99" s="22" t="s">
        <v>60</v>
      </c>
      <c r="K99" s="23">
        <v>438993.04</v>
      </c>
      <c r="L99" s="23" t="s">
        <v>66</v>
      </c>
      <c r="M99" s="23" t="s">
        <v>83</v>
      </c>
      <c r="N99" s="27"/>
      <c r="O99" s="23" t="s">
        <v>56</v>
      </c>
      <c r="P99" t="str">
        <f t="shared" si="1"/>
        <v>INSERT INTO @DataTable (Deal, AdvanceDate, PROV, DealPurpose, RateType, BEACON, LTV, TDS, GDS, InsuranceType, PrincipalBalance, OccupancyType, AccountStatus, Closed_Date, DelinquencyBucket) VALUES (98, '2015-03-16', 'ON', 'Purchase', 'ARM', 762, 95, 27.59, 10.39, 'HiRatio', 438993.04, 'Second Home', 'Open', '1900-01-00', 'Current');</v>
      </c>
    </row>
    <row r="100" spans="1:16" x14ac:dyDescent="0.35">
      <c r="A100" s="19">
        <v>99</v>
      </c>
      <c r="B100" s="18">
        <v>42398</v>
      </c>
      <c r="C100" s="19" t="s">
        <v>57</v>
      </c>
      <c r="D100" s="19" t="s">
        <v>52</v>
      </c>
      <c r="E100" s="19" t="s">
        <v>40</v>
      </c>
      <c r="F100" s="19">
        <v>731</v>
      </c>
      <c r="G100" s="19">
        <v>79.69</v>
      </c>
      <c r="H100" s="19">
        <v>35.61</v>
      </c>
      <c r="I100" s="19">
        <v>15.74</v>
      </c>
      <c r="J100" s="19" t="s">
        <v>54</v>
      </c>
      <c r="K100" s="20">
        <v>245487.88</v>
      </c>
      <c r="L100" s="20" t="s">
        <v>55</v>
      </c>
      <c r="M100" s="20" t="s">
        <v>83</v>
      </c>
      <c r="N100" s="26"/>
      <c r="O100" s="20" t="s">
        <v>56</v>
      </c>
      <c r="P100" t="str">
        <f t="shared" si="1"/>
        <v>INSERT INTO @DataTable (Deal, AdvanceDate, PROV, DealPurpose, RateType, BEACON, LTV, TDS, GDS, InsuranceType, PrincipalBalance, OccupancyType, AccountStatus, Closed_Date, DelinquencyBucket) VALUES (99, '2016-01-29', 'ON', 'Refinance External', 'ARM', 731, 79.69, 35.61, 15.74, 'Conv', 245487.88, 'Owner-Occupied', 'Open', '1900-01-00', 'Current');</v>
      </c>
    </row>
    <row r="101" spans="1:16" x14ac:dyDescent="0.35">
      <c r="A101" s="22">
        <v>100</v>
      </c>
      <c r="B101" s="21">
        <v>41990</v>
      </c>
      <c r="C101" s="22" t="s">
        <v>63</v>
      </c>
      <c r="D101" s="22" t="s">
        <v>61</v>
      </c>
      <c r="E101" s="22" t="s">
        <v>53</v>
      </c>
      <c r="F101" s="22">
        <v>701</v>
      </c>
      <c r="G101" s="22">
        <v>95</v>
      </c>
      <c r="H101" s="22">
        <v>38.729999999999997</v>
      </c>
      <c r="I101" s="22">
        <v>38.729999999999997</v>
      </c>
      <c r="J101" s="22" t="s">
        <v>60</v>
      </c>
      <c r="K101" s="23">
        <v>188916.18</v>
      </c>
      <c r="L101" s="23" t="s">
        <v>55</v>
      </c>
      <c r="M101" s="23" t="s">
        <v>83</v>
      </c>
      <c r="N101" s="27"/>
      <c r="O101" s="23" t="s">
        <v>56</v>
      </c>
      <c r="P101" t="str">
        <f t="shared" si="1"/>
        <v>INSERT INTO @DataTable (Deal, AdvanceDate, PROV, DealPurpose, RateType, BEACON, LTV, TDS, GDS, InsuranceType, PrincipalBalance, OccupancyType, AccountStatus, Closed_Date, DelinquencyBucket) VALUES (100, '2014-12-17', 'SK', 'Purchase', 'Fixed', 701, 95, 38.73, 38.73, 'HiRatio', 188916.18, 'Owner-Occupied', 'Open', '1900-01-00', 'Current');</v>
      </c>
    </row>
    <row r="102" spans="1:16" x14ac:dyDescent="0.35">
      <c r="A102" s="19">
        <v>101</v>
      </c>
      <c r="B102" s="18">
        <v>42438</v>
      </c>
      <c r="C102" s="19" t="s">
        <v>58</v>
      </c>
      <c r="D102" s="19" t="s">
        <v>59</v>
      </c>
      <c r="E102" s="19" t="s">
        <v>40</v>
      </c>
      <c r="F102" s="19">
        <v>773</v>
      </c>
      <c r="G102" s="19">
        <v>69.790000000000006</v>
      </c>
      <c r="H102" s="19">
        <v>30.95</v>
      </c>
      <c r="I102" s="19">
        <v>18.71</v>
      </c>
      <c r="J102" s="19" t="s">
        <v>54</v>
      </c>
      <c r="K102" s="20">
        <v>299574.34999999998</v>
      </c>
      <c r="L102" s="20" t="s">
        <v>55</v>
      </c>
      <c r="M102" s="20" t="s">
        <v>83</v>
      </c>
      <c r="N102" s="26"/>
      <c r="O102" s="20" t="s">
        <v>56</v>
      </c>
      <c r="P102" t="str">
        <f t="shared" si="1"/>
        <v>INSERT INTO @DataTable (Deal, AdvanceDate, PROV, DealPurpose, RateType, BEACON, LTV, TDS, GDS, InsuranceType, PrincipalBalance, OccupancyType, AccountStatus, Closed_Date, DelinquencyBucket) VALUES (101, '2016-03-09', 'BC', 'Transfer', 'ARM', 773, 69.79, 30.95, 18.71, 'Conv', 299574.35, 'Owner-Occupied', 'Open', '1900-01-00', 'Current');</v>
      </c>
    </row>
    <row r="103" spans="1:16" x14ac:dyDescent="0.35">
      <c r="A103" s="22">
        <v>102</v>
      </c>
      <c r="B103" s="21">
        <v>42338</v>
      </c>
      <c r="C103" s="22" t="s">
        <v>57</v>
      </c>
      <c r="D103" s="22" t="s">
        <v>61</v>
      </c>
      <c r="E103" s="22" t="s">
        <v>53</v>
      </c>
      <c r="F103" s="22">
        <v>796</v>
      </c>
      <c r="G103" s="22">
        <v>90</v>
      </c>
      <c r="H103" s="22">
        <v>32.61</v>
      </c>
      <c r="I103" s="22">
        <v>32.46</v>
      </c>
      <c r="J103" s="22" t="s">
        <v>60</v>
      </c>
      <c r="K103" s="23">
        <v>177122.57</v>
      </c>
      <c r="L103" s="23" t="s">
        <v>55</v>
      </c>
      <c r="M103" s="23" t="s">
        <v>83</v>
      </c>
      <c r="N103" s="27"/>
      <c r="O103" s="23" t="s">
        <v>56</v>
      </c>
      <c r="P103" t="str">
        <f t="shared" si="1"/>
        <v>INSERT INTO @DataTable (Deal, AdvanceDate, PROV, DealPurpose, RateType, BEACON, LTV, TDS, GDS, InsuranceType, PrincipalBalance, OccupancyType, AccountStatus, Closed_Date, DelinquencyBucket) VALUES (102, '2015-11-30', 'ON', 'Purchase', 'Fixed', 796, 90, 32.61, 32.46, 'HiRatio', 177122.57, 'Owner-Occupied', 'Open', '1900-01-00', 'Current');</v>
      </c>
    </row>
    <row r="104" spans="1:16" x14ac:dyDescent="0.35">
      <c r="A104" s="19">
        <v>103</v>
      </c>
      <c r="B104" s="18">
        <v>42430</v>
      </c>
      <c r="C104" s="19" t="s">
        <v>57</v>
      </c>
      <c r="D104" s="19" t="s">
        <v>61</v>
      </c>
      <c r="E104" s="19" t="s">
        <v>53</v>
      </c>
      <c r="F104" s="19">
        <v>784</v>
      </c>
      <c r="G104" s="19">
        <v>59.7</v>
      </c>
      <c r="H104" s="19">
        <v>14.87</v>
      </c>
      <c r="I104" s="19">
        <v>10.68</v>
      </c>
      <c r="J104" s="19" t="s">
        <v>54</v>
      </c>
      <c r="K104" s="20">
        <v>113658.95</v>
      </c>
      <c r="L104" s="20" t="s">
        <v>55</v>
      </c>
      <c r="M104" s="20" t="s">
        <v>83</v>
      </c>
      <c r="N104" s="26"/>
      <c r="O104" s="20" t="s">
        <v>56</v>
      </c>
      <c r="P104" t="str">
        <f t="shared" si="1"/>
        <v>INSERT INTO @DataTable (Deal, AdvanceDate, PROV, DealPurpose, RateType, BEACON, LTV, TDS, GDS, InsuranceType, PrincipalBalance, OccupancyType, AccountStatus, Closed_Date, DelinquencyBucket) VALUES (103, '2016-03-01', 'ON', 'Purchase', 'Fixed', 784, 59.7, 14.87, 10.68, 'Conv', 113658.95, 'Owner-Occupied', 'Open', '1900-01-00', 'Current');</v>
      </c>
    </row>
    <row r="105" spans="1:16" x14ac:dyDescent="0.35">
      <c r="A105" s="22">
        <v>104</v>
      </c>
      <c r="B105" s="21">
        <v>41983</v>
      </c>
      <c r="C105" s="22" t="s">
        <v>57</v>
      </c>
      <c r="D105" s="22" t="s">
        <v>61</v>
      </c>
      <c r="E105" s="22" t="s">
        <v>53</v>
      </c>
      <c r="F105" s="22">
        <v>753</v>
      </c>
      <c r="G105" s="22">
        <v>95</v>
      </c>
      <c r="H105" s="22">
        <v>35.409999999999997</v>
      </c>
      <c r="I105" s="22">
        <v>17.13</v>
      </c>
      <c r="J105" s="22" t="s">
        <v>60</v>
      </c>
      <c r="K105" s="23">
        <v>306257.62</v>
      </c>
      <c r="L105" s="23" t="s">
        <v>55</v>
      </c>
      <c r="M105" s="23" t="s">
        <v>83</v>
      </c>
      <c r="N105" s="27"/>
      <c r="O105" s="23" t="s">
        <v>56</v>
      </c>
      <c r="P105" t="str">
        <f t="shared" si="1"/>
        <v>INSERT INTO @DataTable (Deal, AdvanceDate, PROV, DealPurpose, RateType, BEACON, LTV, TDS, GDS, InsuranceType, PrincipalBalance, OccupancyType, AccountStatus, Closed_Date, DelinquencyBucket) VALUES (104, '2014-12-10', 'ON', 'Purchase', 'Fixed', 753, 95, 35.41, 17.13, 'HiRatio', 306257.62, 'Owner-Occupied', 'Open', '1900-01-00', 'Current');</v>
      </c>
    </row>
    <row r="106" spans="1:16" x14ac:dyDescent="0.35">
      <c r="A106" s="19">
        <v>105</v>
      </c>
      <c r="B106" s="18">
        <v>42125</v>
      </c>
      <c r="C106" s="19" t="s">
        <v>58</v>
      </c>
      <c r="D106" s="19" t="s">
        <v>52</v>
      </c>
      <c r="E106" s="19" t="s">
        <v>40</v>
      </c>
      <c r="F106" s="19">
        <v>747</v>
      </c>
      <c r="G106" s="19">
        <v>75</v>
      </c>
      <c r="H106" s="19">
        <v>33.28</v>
      </c>
      <c r="I106" s="19">
        <v>29.95</v>
      </c>
      <c r="J106" s="19" t="s">
        <v>54</v>
      </c>
      <c r="K106" s="20">
        <v>413565.62</v>
      </c>
      <c r="L106" s="20" t="s">
        <v>55</v>
      </c>
      <c r="M106" s="20" t="s">
        <v>83</v>
      </c>
      <c r="N106" s="26"/>
      <c r="O106" s="20" t="s">
        <v>56</v>
      </c>
      <c r="P106" t="str">
        <f t="shared" si="1"/>
        <v>INSERT INTO @DataTable (Deal, AdvanceDate, PROV, DealPurpose, RateType, BEACON, LTV, TDS, GDS, InsuranceType, PrincipalBalance, OccupancyType, AccountStatus, Closed_Date, DelinquencyBucket) VALUES (105, '2015-05-01', 'BC', 'Refinance External', 'ARM', 747, 75, 33.28, 29.95, 'Conv', 413565.62, 'Owner-Occupied', 'Open', '1900-01-00', 'Current');</v>
      </c>
    </row>
    <row r="107" spans="1:16" x14ac:dyDescent="0.35">
      <c r="A107" s="22">
        <v>106</v>
      </c>
      <c r="B107" s="21">
        <v>40766</v>
      </c>
      <c r="C107" s="22" t="s">
        <v>57</v>
      </c>
      <c r="D107" s="22" t="s">
        <v>61</v>
      </c>
      <c r="E107" s="22" t="s">
        <v>40</v>
      </c>
      <c r="F107" s="22">
        <v>813</v>
      </c>
      <c r="G107" s="22">
        <v>95</v>
      </c>
      <c r="H107" s="22">
        <v>25.35</v>
      </c>
      <c r="I107" s="22">
        <v>25.19</v>
      </c>
      <c r="J107" s="22" t="s">
        <v>60</v>
      </c>
      <c r="K107" s="23">
        <v>0</v>
      </c>
      <c r="L107" s="23" t="s">
        <v>55</v>
      </c>
      <c r="M107" s="23" t="s">
        <v>84</v>
      </c>
      <c r="N107" s="27">
        <v>41929</v>
      </c>
      <c r="O107" s="23" t="s">
        <v>56</v>
      </c>
      <c r="P107" t="str">
        <f t="shared" si="1"/>
        <v>INSERT INTO @DataTable (Deal, AdvanceDate, PROV, DealPurpose, RateType, BEACON, LTV, TDS, GDS, InsuranceType, PrincipalBalance, OccupancyType, AccountStatus, Closed_Date, DelinquencyBucket) VALUES (106, '2011-08-11', 'ON', 'Purchase', 'ARM', 813, 95, 25.35, 25.19, 'HiRatio', 0, 'Owner-Occupied', 'Closed', '2014-10-17', 'Current');</v>
      </c>
    </row>
    <row r="108" spans="1:16" x14ac:dyDescent="0.35">
      <c r="A108" s="19">
        <v>107</v>
      </c>
      <c r="B108" s="18">
        <v>40662</v>
      </c>
      <c r="C108" s="19" t="s">
        <v>57</v>
      </c>
      <c r="D108" s="19" t="s">
        <v>61</v>
      </c>
      <c r="E108" s="19" t="s">
        <v>53</v>
      </c>
      <c r="F108" s="19">
        <v>777</v>
      </c>
      <c r="G108" s="19">
        <v>95</v>
      </c>
      <c r="H108" s="19">
        <v>26.54</v>
      </c>
      <c r="I108" s="19">
        <v>20.75</v>
      </c>
      <c r="J108" s="19" t="s">
        <v>60</v>
      </c>
      <c r="K108" s="20">
        <v>0</v>
      </c>
      <c r="L108" s="20" t="s">
        <v>55</v>
      </c>
      <c r="M108" s="20" t="s">
        <v>84</v>
      </c>
      <c r="N108" s="26">
        <v>41767</v>
      </c>
      <c r="O108" s="20" t="s">
        <v>56</v>
      </c>
      <c r="P108" t="str">
        <f t="shared" si="1"/>
        <v>INSERT INTO @DataTable (Deal, AdvanceDate, PROV, DealPurpose, RateType, BEACON, LTV, TDS, GDS, InsuranceType, PrincipalBalance, OccupancyType, AccountStatus, Closed_Date, DelinquencyBucket) VALUES (107, '2011-04-29', 'ON', 'Purchase', 'Fixed', 777, 95, 26.54, 20.75, 'HiRatio', 0, 'Owner-Occupied', 'Closed', '2014-05-08', 'Current');</v>
      </c>
    </row>
    <row r="109" spans="1:16" x14ac:dyDescent="0.35">
      <c r="A109" s="22">
        <v>108</v>
      </c>
      <c r="B109" s="21">
        <v>42095</v>
      </c>
      <c r="C109" s="22" t="s">
        <v>57</v>
      </c>
      <c r="D109" s="22" t="s">
        <v>52</v>
      </c>
      <c r="E109" s="22" t="s">
        <v>40</v>
      </c>
      <c r="F109" s="22">
        <v>694</v>
      </c>
      <c r="G109" s="22">
        <v>69.180000000000007</v>
      </c>
      <c r="H109" s="22">
        <v>24.34</v>
      </c>
      <c r="I109" s="22">
        <v>22.7</v>
      </c>
      <c r="J109" s="22" t="s">
        <v>54</v>
      </c>
      <c r="K109" s="23">
        <v>495480.02</v>
      </c>
      <c r="L109" s="23" t="s">
        <v>55</v>
      </c>
      <c r="M109" s="23" t="s">
        <v>83</v>
      </c>
      <c r="N109" s="27"/>
      <c r="O109" s="23" t="s">
        <v>56</v>
      </c>
      <c r="P109" t="str">
        <f t="shared" si="1"/>
        <v>INSERT INTO @DataTable (Deal, AdvanceDate, PROV, DealPurpose, RateType, BEACON, LTV, TDS, GDS, InsuranceType, PrincipalBalance, OccupancyType, AccountStatus, Closed_Date, DelinquencyBucket) VALUES (108, '2015-04-01', 'ON', 'Refinance External', 'ARM', 694, 69.18, 24.34, 22.7, 'Conv', 495480.02, 'Owner-Occupied', 'Open', '1900-01-00', 'Current');</v>
      </c>
    </row>
    <row r="110" spans="1:16" x14ac:dyDescent="0.35">
      <c r="A110" s="19">
        <v>109</v>
      </c>
      <c r="B110" s="18">
        <v>40420</v>
      </c>
      <c r="C110" s="19" t="s">
        <v>57</v>
      </c>
      <c r="D110" s="19" t="s">
        <v>52</v>
      </c>
      <c r="E110" s="19" t="s">
        <v>40</v>
      </c>
      <c r="F110" s="19">
        <v>786</v>
      </c>
      <c r="G110" s="19">
        <v>58.68</v>
      </c>
      <c r="H110" s="19">
        <v>37.47</v>
      </c>
      <c r="I110" s="19">
        <v>16.59</v>
      </c>
      <c r="J110" s="19" t="s">
        <v>54</v>
      </c>
      <c r="K110" s="20">
        <v>145594.37</v>
      </c>
      <c r="L110" s="20" t="s">
        <v>55</v>
      </c>
      <c r="M110" s="20" t="s">
        <v>83</v>
      </c>
      <c r="N110" s="26"/>
      <c r="O110" s="20" t="s">
        <v>56</v>
      </c>
      <c r="P110" t="str">
        <f t="shared" si="1"/>
        <v>INSERT INTO @DataTable (Deal, AdvanceDate, PROV, DealPurpose, RateType, BEACON, LTV, TDS, GDS, InsuranceType, PrincipalBalance, OccupancyType, AccountStatus, Closed_Date, DelinquencyBucket) VALUES (109, '2010-08-30', 'ON', 'Refinance External', 'ARM', 786, 58.68, 37.47, 16.59, 'Conv', 145594.37, 'Owner-Occupied', 'Open', '1900-01-00', 'Current');</v>
      </c>
    </row>
    <row r="111" spans="1:16" x14ac:dyDescent="0.35">
      <c r="A111" s="22">
        <v>110</v>
      </c>
      <c r="B111" s="21">
        <v>42697</v>
      </c>
      <c r="C111" s="22" t="s">
        <v>58</v>
      </c>
      <c r="D111" s="22" t="s">
        <v>61</v>
      </c>
      <c r="E111" s="22" t="s">
        <v>53</v>
      </c>
      <c r="F111" s="22">
        <v>775</v>
      </c>
      <c r="G111" s="22">
        <v>95</v>
      </c>
      <c r="H111" s="22">
        <v>30.78</v>
      </c>
      <c r="I111" s="22">
        <v>24.7</v>
      </c>
      <c r="J111" s="22" t="s">
        <v>60</v>
      </c>
      <c r="K111" s="23">
        <v>240054.85</v>
      </c>
      <c r="L111" s="23" t="s">
        <v>55</v>
      </c>
      <c r="M111" s="23" t="s">
        <v>83</v>
      </c>
      <c r="N111" s="27"/>
      <c r="O111" s="23" t="s">
        <v>56</v>
      </c>
      <c r="P111" t="str">
        <f t="shared" si="1"/>
        <v>INSERT INTO @DataTable (Deal, AdvanceDate, PROV, DealPurpose, RateType, BEACON, LTV, TDS, GDS, InsuranceType, PrincipalBalance, OccupancyType, AccountStatus, Closed_Date, DelinquencyBucket) VALUES (110, '2016-11-23', 'BC', 'Purchase', 'Fixed', 775, 95, 30.78, 24.7, 'HiRatio', 240054.85, 'Owner-Occupied', 'Open', '1900-01-00', 'Current');</v>
      </c>
    </row>
    <row r="112" spans="1:16" x14ac:dyDescent="0.35">
      <c r="A112" s="19">
        <v>111</v>
      </c>
      <c r="B112" s="18">
        <v>42250</v>
      </c>
      <c r="C112" s="19" t="s">
        <v>57</v>
      </c>
      <c r="D112" s="19" t="s">
        <v>59</v>
      </c>
      <c r="E112" s="19" t="s">
        <v>53</v>
      </c>
      <c r="F112" s="19">
        <v>784</v>
      </c>
      <c r="G112" s="19">
        <v>52.61</v>
      </c>
      <c r="H112" s="19">
        <v>23.99</v>
      </c>
      <c r="I112" s="19">
        <v>15.09</v>
      </c>
      <c r="J112" s="19" t="s">
        <v>54</v>
      </c>
      <c r="K112" s="20">
        <v>505144.8</v>
      </c>
      <c r="L112" s="20" t="s">
        <v>55</v>
      </c>
      <c r="M112" s="20" t="s">
        <v>83</v>
      </c>
      <c r="N112" s="26"/>
      <c r="O112" s="20" t="s">
        <v>56</v>
      </c>
      <c r="P112" t="str">
        <f t="shared" si="1"/>
        <v>INSERT INTO @DataTable (Deal, AdvanceDate, PROV, DealPurpose, RateType, BEACON, LTV, TDS, GDS, InsuranceType, PrincipalBalance, OccupancyType, AccountStatus, Closed_Date, DelinquencyBucket) VALUES (111, '2015-09-03', 'ON', 'Transfer', 'Fixed', 784, 52.61, 23.99, 15.09, 'Conv', 505144.8, 'Owner-Occupied', 'Open', '1900-01-00', 'Current');</v>
      </c>
    </row>
    <row r="113" spans="1:16" x14ac:dyDescent="0.35">
      <c r="A113" s="22">
        <v>112</v>
      </c>
      <c r="B113" s="21">
        <v>41935</v>
      </c>
      <c r="C113" s="22" t="s">
        <v>51</v>
      </c>
      <c r="D113" s="22" t="s">
        <v>61</v>
      </c>
      <c r="E113" s="22" t="s">
        <v>40</v>
      </c>
      <c r="F113" s="22">
        <v>769</v>
      </c>
      <c r="G113" s="22">
        <v>95</v>
      </c>
      <c r="H113" s="22">
        <v>32.92</v>
      </c>
      <c r="I113" s="22">
        <v>18.89</v>
      </c>
      <c r="J113" s="22" t="s">
        <v>60</v>
      </c>
      <c r="K113" s="23">
        <v>410993.56</v>
      </c>
      <c r="L113" s="23" t="s">
        <v>55</v>
      </c>
      <c r="M113" s="23" t="s">
        <v>83</v>
      </c>
      <c r="N113" s="27"/>
      <c r="O113" s="23" t="s">
        <v>56</v>
      </c>
      <c r="P113" t="str">
        <f t="shared" si="1"/>
        <v>INSERT INTO @DataTable (Deal, AdvanceDate, PROV, DealPurpose, RateType, BEACON, LTV, TDS, GDS, InsuranceType, PrincipalBalance, OccupancyType, AccountStatus, Closed_Date, DelinquencyBucket) VALUES (112, '2014-10-23', 'AB', 'Purchase', 'ARM', 769, 95, 32.92, 18.89, 'HiRatio', 410993.56, 'Owner-Occupied', 'Open', '1900-01-00', 'Current');</v>
      </c>
    </row>
    <row r="114" spans="1:16" x14ac:dyDescent="0.35">
      <c r="A114" s="19">
        <v>113</v>
      </c>
      <c r="B114" s="18">
        <v>42566</v>
      </c>
      <c r="C114" s="19" t="s">
        <v>70</v>
      </c>
      <c r="D114" s="19" t="s">
        <v>61</v>
      </c>
      <c r="E114" s="19" t="s">
        <v>53</v>
      </c>
      <c r="F114" s="19">
        <v>676</v>
      </c>
      <c r="G114" s="19">
        <v>95</v>
      </c>
      <c r="H114" s="19">
        <v>41.75</v>
      </c>
      <c r="I114" s="19">
        <v>27.58</v>
      </c>
      <c r="J114" s="19" t="s">
        <v>60</v>
      </c>
      <c r="K114" s="20">
        <v>284244.03999999998</v>
      </c>
      <c r="L114" s="20" t="s">
        <v>55</v>
      </c>
      <c r="M114" s="20" t="s">
        <v>83</v>
      </c>
      <c r="N114" s="26"/>
      <c r="O114" s="20" t="s">
        <v>56</v>
      </c>
      <c r="P114" t="str">
        <f t="shared" si="1"/>
        <v>INSERT INTO @DataTable (Deal, AdvanceDate, PROV, DealPurpose, RateType, BEACON, LTV, TDS, GDS, InsuranceType, PrincipalBalance, OccupancyType, AccountStatus, Closed_Date, DelinquencyBucket) VALUES (113, '2016-07-15', 'NB', 'Purchase', 'Fixed', 676, 95, 41.75, 27.58, 'HiRatio', 284244.04, 'Owner-Occupied', 'Open', '1900-01-00', 'Current');</v>
      </c>
    </row>
    <row r="115" spans="1:16" x14ac:dyDescent="0.35">
      <c r="A115" s="22">
        <v>114</v>
      </c>
      <c r="B115" s="21">
        <v>42123</v>
      </c>
      <c r="C115" s="22" t="s">
        <v>58</v>
      </c>
      <c r="D115" s="22" t="s">
        <v>59</v>
      </c>
      <c r="E115" s="22" t="s">
        <v>40</v>
      </c>
      <c r="F115" s="22">
        <v>789</v>
      </c>
      <c r="G115" s="22">
        <v>77.09</v>
      </c>
      <c r="H115" s="22">
        <v>30.61</v>
      </c>
      <c r="I115" s="22">
        <v>19.93</v>
      </c>
      <c r="J115" s="22" t="s">
        <v>54</v>
      </c>
      <c r="K115" s="23">
        <v>254058.21</v>
      </c>
      <c r="L115" s="23" t="s">
        <v>55</v>
      </c>
      <c r="M115" s="23" t="s">
        <v>83</v>
      </c>
      <c r="N115" s="27"/>
      <c r="O115" s="23" t="s">
        <v>56</v>
      </c>
      <c r="P115" t="str">
        <f t="shared" si="1"/>
        <v>INSERT INTO @DataTable (Deal, AdvanceDate, PROV, DealPurpose, RateType, BEACON, LTV, TDS, GDS, InsuranceType, PrincipalBalance, OccupancyType, AccountStatus, Closed_Date, DelinquencyBucket) VALUES (114, '2015-04-29', 'BC', 'Transfer', 'ARM', 789, 77.09, 30.61, 19.93, 'Conv', 254058.21, 'Owner-Occupied', 'Open', '1900-01-00', 'Current');</v>
      </c>
    </row>
    <row r="116" spans="1:16" x14ac:dyDescent="0.35">
      <c r="A116" s="19">
        <v>115</v>
      </c>
      <c r="B116" s="18">
        <v>40878</v>
      </c>
      <c r="C116" s="19" t="s">
        <v>58</v>
      </c>
      <c r="D116" s="19" t="s">
        <v>61</v>
      </c>
      <c r="E116" s="19" t="s">
        <v>53</v>
      </c>
      <c r="F116" s="19">
        <v>784</v>
      </c>
      <c r="G116" s="19">
        <v>95</v>
      </c>
      <c r="H116" s="19">
        <v>34.33</v>
      </c>
      <c r="I116" s="19">
        <v>33.43</v>
      </c>
      <c r="J116" s="19" t="s">
        <v>60</v>
      </c>
      <c r="K116" s="20">
        <v>226471.03</v>
      </c>
      <c r="L116" s="20" t="s">
        <v>55</v>
      </c>
      <c r="M116" s="20" t="s">
        <v>83</v>
      </c>
      <c r="N116" s="26"/>
      <c r="O116" s="20" t="s">
        <v>56</v>
      </c>
      <c r="P116" t="str">
        <f t="shared" si="1"/>
        <v>INSERT INTO @DataTable (Deal, AdvanceDate, PROV, DealPurpose, RateType, BEACON, LTV, TDS, GDS, InsuranceType, PrincipalBalance, OccupancyType, AccountStatus, Closed_Date, DelinquencyBucket) VALUES (115, '2011-12-01', 'BC', 'Purchase', 'Fixed', 784, 95, 34.33, 33.43, 'HiRatio', 226471.03, 'Owner-Occupied', 'Open', '1900-01-00', 'Current');</v>
      </c>
    </row>
    <row r="117" spans="1:16" x14ac:dyDescent="0.35">
      <c r="A117" s="22">
        <v>116</v>
      </c>
      <c r="B117" s="21">
        <v>42209</v>
      </c>
      <c r="C117" s="22" t="s">
        <v>57</v>
      </c>
      <c r="D117" s="22" t="s">
        <v>52</v>
      </c>
      <c r="E117" s="22" t="s">
        <v>53</v>
      </c>
      <c r="F117" s="22">
        <v>727</v>
      </c>
      <c r="G117" s="22">
        <v>80</v>
      </c>
      <c r="H117" s="22">
        <v>41.12</v>
      </c>
      <c r="I117" s="22">
        <v>23.8</v>
      </c>
      <c r="J117" s="22" t="s">
        <v>54</v>
      </c>
      <c r="K117" s="23">
        <v>347751.06</v>
      </c>
      <c r="L117" s="23" t="s">
        <v>55</v>
      </c>
      <c r="M117" s="23" t="s">
        <v>83</v>
      </c>
      <c r="N117" s="27"/>
      <c r="O117" s="23" t="s">
        <v>56</v>
      </c>
      <c r="P117" t="str">
        <f t="shared" si="1"/>
        <v>INSERT INTO @DataTable (Deal, AdvanceDate, PROV, DealPurpose, RateType, BEACON, LTV, TDS, GDS, InsuranceType, PrincipalBalance, OccupancyType, AccountStatus, Closed_Date, DelinquencyBucket) VALUES (116, '2015-07-24', 'ON', 'Refinance External', 'Fixed', 727, 80, 41.12, 23.8, 'Conv', 347751.06, 'Owner-Occupied', 'Open', '1900-01-00', 'Current');</v>
      </c>
    </row>
    <row r="118" spans="1:16" x14ac:dyDescent="0.35">
      <c r="A118" s="19">
        <v>117</v>
      </c>
      <c r="B118" s="18">
        <v>40757</v>
      </c>
      <c r="C118" s="19" t="s">
        <v>51</v>
      </c>
      <c r="D118" s="19" t="s">
        <v>61</v>
      </c>
      <c r="E118" s="19" t="s">
        <v>53</v>
      </c>
      <c r="F118" s="19">
        <v>672</v>
      </c>
      <c r="G118" s="19">
        <v>95</v>
      </c>
      <c r="H118" s="19">
        <v>25.92</v>
      </c>
      <c r="I118" s="19">
        <v>16.22</v>
      </c>
      <c r="J118" s="19" t="s">
        <v>60</v>
      </c>
      <c r="K118" s="20">
        <v>359506.24</v>
      </c>
      <c r="L118" s="20" t="s">
        <v>55</v>
      </c>
      <c r="M118" s="20" t="s">
        <v>83</v>
      </c>
      <c r="N118" s="26"/>
      <c r="O118" s="20" t="s">
        <v>56</v>
      </c>
      <c r="P118" t="str">
        <f t="shared" si="1"/>
        <v>INSERT INTO @DataTable (Deal, AdvanceDate, PROV, DealPurpose, RateType, BEACON, LTV, TDS, GDS, InsuranceType, PrincipalBalance, OccupancyType, AccountStatus, Closed_Date, DelinquencyBucket) VALUES (117, '2011-08-02', 'AB', 'Purchase', 'Fixed', 672, 95, 25.92, 16.22, 'HiRatio', 359506.24, 'Owner-Occupied', 'Open', '1900-01-00', 'Current');</v>
      </c>
    </row>
    <row r="119" spans="1:16" x14ac:dyDescent="0.35">
      <c r="A119" s="22">
        <v>118</v>
      </c>
      <c r="B119" s="21">
        <v>42033</v>
      </c>
      <c r="C119" s="22" t="s">
        <v>51</v>
      </c>
      <c r="D119" s="22" t="s">
        <v>61</v>
      </c>
      <c r="E119" s="22" t="s">
        <v>40</v>
      </c>
      <c r="F119" s="22">
        <v>770</v>
      </c>
      <c r="G119" s="22">
        <v>95</v>
      </c>
      <c r="H119" s="22">
        <v>29.46</v>
      </c>
      <c r="I119" s="22">
        <v>23.98</v>
      </c>
      <c r="J119" s="22" t="s">
        <v>60</v>
      </c>
      <c r="K119" s="23">
        <v>329472.96000000002</v>
      </c>
      <c r="L119" s="23" t="s">
        <v>55</v>
      </c>
      <c r="M119" s="23" t="s">
        <v>83</v>
      </c>
      <c r="N119" s="27"/>
      <c r="O119" s="23" t="s">
        <v>56</v>
      </c>
      <c r="P119" t="str">
        <f t="shared" si="1"/>
        <v>INSERT INTO @DataTable (Deal, AdvanceDate, PROV, DealPurpose, RateType, BEACON, LTV, TDS, GDS, InsuranceType, PrincipalBalance, OccupancyType, AccountStatus, Closed_Date, DelinquencyBucket) VALUES (118, '2015-01-29', 'AB', 'Purchase', 'ARM', 770, 95, 29.46, 23.98, 'HiRatio', 329472.96, 'Owner-Occupied', 'Open', '1900-01-00', 'Current');</v>
      </c>
    </row>
    <row r="120" spans="1:16" x14ac:dyDescent="0.35">
      <c r="A120" s="19">
        <v>119</v>
      </c>
      <c r="B120" s="18">
        <v>42291</v>
      </c>
      <c r="C120" s="19" t="s">
        <v>57</v>
      </c>
      <c r="D120" s="19" t="s">
        <v>52</v>
      </c>
      <c r="E120" s="19" t="s">
        <v>40</v>
      </c>
      <c r="F120" s="19">
        <v>722</v>
      </c>
      <c r="G120" s="19">
        <v>70.27</v>
      </c>
      <c r="H120" s="19">
        <v>32.46</v>
      </c>
      <c r="I120" s="19">
        <v>27.59</v>
      </c>
      <c r="J120" s="19" t="s">
        <v>54</v>
      </c>
      <c r="K120" s="20">
        <v>251938.62</v>
      </c>
      <c r="L120" s="20" t="s">
        <v>55</v>
      </c>
      <c r="M120" s="20" t="s">
        <v>83</v>
      </c>
      <c r="N120" s="26"/>
      <c r="O120" s="20" t="s">
        <v>56</v>
      </c>
      <c r="P120" t="str">
        <f t="shared" si="1"/>
        <v>INSERT INTO @DataTable (Deal, AdvanceDate, PROV, DealPurpose, RateType, BEACON, LTV, TDS, GDS, InsuranceType, PrincipalBalance, OccupancyType, AccountStatus, Closed_Date, DelinquencyBucket) VALUES (119, '2015-10-14', 'ON', 'Refinance External', 'ARM', 722, 70.27, 32.46, 27.59, 'Conv', 251938.62, 'Owner-Occupied', 'Open', '1900-01-00', 'Current');</v>
      </c>
    </row>
    <row r="121" spans="1:16" x14ac:dyDescent="0.35">
      <c r="A121" s="22">
        <v>120</v>
      </c>
      <c r="B121" s="21">
        <v>41820</v>
      </c>
      <c r="C121" s="22" t="s">
        <v>57</v>
      </c>
      <c r="D121" s="22" t="s">
        <v>61</v>
      </c>
      <c r="E121" s="22" t="s">
        <v>40</v>
      </c>
      <c r="F121" s="22">
        <v>734</v>
      </c>
      <c r="G121" s="22">
        <v>95</v>
      </c>
      <c r="H121" s="22">
        <v>31.5</v>
      </c>
      <c r="I121" s="22">
        <v>16.8</v>
      </c>
      <c r="J121" s="22" t="s">
        <v>60</v>
      </c>
      <c r="K121" s="23">
        <v>102362.96</v>
      </c>
      <c r="L121" s="23" t="s">
        <v>55</v>
      </c>
      <c r="M121" s="23" t="s">
        <v>83</v>
      </c>
      <c r="N121" s="27"/>
      <c r="O121" s="23" t="s">
        <v>56</v>
      </c>
      <c r="P121" t="str">
        <f t="shared" si="1"/>
        <v>INSERT INTO @DataTable (Deal, AdvanceDate, PROV, DealPurpose, RateType, BEACON, LTV, TDS, GDS, InsuranceType, PrincipalBalance, OccupancyType, AccountStatus, Closed_Date, DelinquencyBucket) VALUES (120, '2014-06-30', 'ON', 'Purchase', 'ARM', 734, 95, 31.5, 16.8, 'HiRatio', 102362.96, 'Owner-Occupied', 'Open', '1900-01-00', 'Current');</v>
      </c>
    </row>
    <row r="122" spans="1:16" x14ac:dyDescent="0.35">
      <c r="A122" s="19">
        <v>121</v>
      </c>
      <c r="B122" s="18">
        <v>42034</v>
      </c>
      <c r="C122" s="19" t="s">
        <v>51</v>
      </c>
      <c r="D122" s="19" t="s">
        <v>61</v>
      </c>
      <c r="E122" s="19" t="s">
        <v>53</v>
      </c>
      <c r="F122" s="19">
        <v>774</v>
      </c>
      <c r="G122" s="19">
        <v>95</v>
      </c>
      <c r="H122" s="19">
        <v>39.31</v>
      </c>
      <c r="I122" s="19">
        <v>13.99</v>
      </c>
      <c r="J122" s="19" t="s">
        <v>60</v>
      </c>
      <c r="K122" s="20">
        <v>99768.94</v>
      </c>
      <c r="L122" s="20" t="s">
        <v>55</v>
      </c>
      <c r="M122" s="20" t="s">
        <v>83</v>
      </c>
      <c r="N122" s="26"/>
      <c r="O122" s="20" t="s">
        <v>56</v>
      </c>
      <c r="P122" t="str">
        <f t="shared" si="1"/>
        <v>INSERT INTO @DataTable (Deal, AdvanceDate, PROV, DealPurpose, RateType, BEACON, LTV, TDS, GDS, InsuranceType, PrincipalBalance, OccupancyType, AccountStatus, Closed_Date, DelinquencyBucket) VALUES (121, '2015-01-30', 'AB', 'Purchase', 'Fixed', 774, 95, 39.31, 13.99, 'HiRatio', 99768.94, 'Owner-Occupied', 'Open', '1900-01-00', 'Current');</v>
      </c>
    </row>
    <row r="123" spans="1:16" x14ac:dyDescent="0.35">
      <c r="A123" s="22">
        <v>122</v>
      </c>
      <c r="B123" s="21">
        <v>40868</v>
      </c>
      <c r="C123" s="22" t="s">
        <v>57</v>
      </c>
      <c r="D123" s="22" t="s">
        <v>71</v>
      </c>
      <c r="E123" s="22" t="s">
        <v>53</v>
      </c>
      <c r="F123" s="22">
        <v>753</v>
      </c>
      <c r="G123" s="22">
        <v>66.959999999999994</v>
      </c>
      <c r="H123" s="22">
        <v>45.71</v>
      </c>
      <c r="I123" s="22">
        <v>20.76</v>
      </c>
      <c r="J123" s="22" t="s">
        <v>54</v>
      </c>
      <c r="K123" s="23">
        <v>132514.23999999999</v>
      </c>
      <c r="L123" s="23" t="s">
        <v>66</v>
      </c>
      <c r="M123" s="23" t="s">
        <v>83</v>
      </c>
      <c r="N123" s="27"/>
      <c r="O123" s="23" t="s">
        <v>56</v>
      </c>
      <c r="P123" t="str">
        <f t="shared" si="1"/>
        <v>INSERT INTO @DataTable (Deal, AdvanceDate, PROV, DealPurpose, RateType, BEACON, LTV, TDS, GDS, InsuranceType, PrincipalBalance, OccupancyType, AccountStatus, Closed_Date, DelinquencyBucket) VALUES (122, '2011-11-21', 'ON', 'Refinance Existing Client', 'Fixed', 753, 66.96, 45.71, 20.76, 'Conv', 132514.24, 'Second Home', 'Open', '1900-01-00', 'Current');</v>
      </c>
    </row>
    <row r="124" spans="1:16" x14ac:dyDescent="0.35">
      <c r="A124" s="19">
        <v>123</v>
      </c>
      <c r="B124" s="18">
        <v>42114</v>
      </c>
      <c r="C124" s="19" t="s">
        <v>57</v>
      </c>
      <c r="D124" s="19" t="s">
        <v>61</v>
      </c>
      <c r="E124" s="19" t="s">
        <v>53</v>
      </c>
      <c r="F124" s="19">
        <v>798</v>
      </c>
      <c r="G124" s="19">
        <v>75.52</v>
      </c>
      <c r="H124" s="19">
        <v>40.67</v>
      </c>
      <c r="I124" s="19">
        <v>37.5</v>
      </c>
      <c r="J124" s="19" t="s">
        <v>54</v>
      </c>
      <c r="K124" s="20">
        <v>241054.13</v>
      </c>
      <c r="L124" s="20" t="s">
        <v>55</v>
      </c>
      <c r="M124" s="20" t="s">
        <v>83</v>
      </c>
      <c r="N124" s="26"/>
      <c r="O124" s="20" t="s">
        <v>56</v>
      </c>
      <c r="P124" t="str">
        <f t="shared" si="1"/>
        <v>INSERT INTO @DataTable (Deal, AdvanceDate, PROV, DealPurpose, RateType, BEACON, LTV, TDS, GDS, InsuranceType, PrincipalBalance, OccupancyType, AccountStatus, Closed_Date, DelinquencyBucket) VALUES (123, '2015-04-20', 'ON', 'Purchase', 'Fixed', 798, 75.52, 40.67, 37.5, 'Conv', 241054.13, 'Owner-Occupied', 'Open', '1900-01-00', 'Current');</v>
      </c>
    </row>
    <row r="125" spans="1:16" x14ac:dyDescent="0.35">
      <c r="A125" s="22">
        <v>124</v>
      </c>
      <c r="B125" s="21">
        <v>42167</v>
      </c>
      <c r="C125" s="22" t="s">
        <v>51</v>
      </c>
      <c r="D125" s="22" t="s">
        <v>61</v>
      </c>
      <c r="E125" s="22" t="s">
        <v>53</v>
      </c>
      <c r="F125" s="22">
        <v>802</v>
      </c>
      <c r="G125" s="22">
        <v>95</v>
      </c>
      <c r="H125" s="22">
        <v>36.479999999999997</v>
      </c>
      <c r="I125" s="22">
        <v>35.68</v>
      </c>
      <c r="J125" s="22" t="s">
        <v>60</v>
      </c>
      <c r="K125" s="23">
        <v>452042.9</v>
      </c>
      <c r="L125" s="23" t="s">
        <v>55</v>
      </c>
      <c r="M125" s="23" t="s">
        <v>83</v>
      </c>
      <c r="N125" s="27"/>
      <c r="O125" s="23" t="s">
        <v>56</v>
      </c>
      <c r="P125" t="str">
        <f t="shared" si="1"/>
        <v>INSERT INTO @DataTable (Deal, AdvanceDate, PROV, DealPurpose, RateType, BEACON, LTV, TDS, GDS, InsuranceType, PrincipalBalance, OccupancyType, AccountStatus, Closed_Date, DelinquencyBucket) VALUES (124, '2015-06-12', 'AB', 'Purchase', 'Fixed', 802, 95, 36.48, 35.68, 'HiRatio', 452042.9, 'Owner-Occupied', 'Open', '1900-01-00', 'Current');</v>
      </c>
    </row>
    <row r="126" spans="1:16" x14ac:dyDescent="0.35">
      <c r="A126" s="19">
        <v>125</v>
      </c>
      <c r="B126" s="18">
        <v>42353</v>
      </c>
      <c r="C126" s="19" t="s">
        <v>58</v>
      </c>
      <c r="D126" s="19" t="s">
        <v>61</v>
      </c>
      <c r="E126" s="19" t="s">
        <v>53</v>
      </c>
      <c r="F126" s="19">
        <v>737</v>
      </c>
      <c r="G126" s="19">
        <v>80</v>
      </c>
      <c r="H126" s="19">
        <v>37.68</v>
      </c>
      <c r="I126" s="19">
        <v>26.03</v>
      </c>
      <c r="J126" s="19" t="s">
        <v>54</v>
      </c>
      <c r="K126" s="20">
        <v>577553.94999999995</v>
      </c>
      <c r="L126" s="20" t="s">
        <v>55</v>
      </c>
      <c r="M126" s="20" t="s">
        <v>83</v>
      </c>
      <c r="N126" s="26"/>
      <c r="O126" s="20" t="s">
        <v>56</v>
      </c>
      <c r="P126" t="str">
        <f t="shared" si="1"/>
        <v>INSERT INTO @DataTable (Deal, AdvanceDate, PROV, DealPurpose, RateType, BEACON, LTV, TDS, GDS, InsuranceType, PrincipalBalance, OccupancyType, AccountStatus, Closed_Date, DelinquencyBucket) VALUES (125, '2015-12-15', 'BC', 'Purchase', 'Fixed', 737, 80, 37.68, 26.03, 'Conv', 577553.95, 'Owner-Occupied', 'Open', '1900-01-00', 'Current');</v>
      </c>
    </row>
    <row r="127" spans="1:16" x14ac:dyDescent="0.35">
      <c r="A127" s="22">
        <v>126</v>
      </c>
      <c r="B127" s="21">
        <v>41932</v>
      </c>
      <c r="C127" s="22" t="s">
        <v>57</v>
      </c>
      <c r="D127" s="22" t="s">
        <v>61</v>
      </c>
      <c r="E127" s="22" t="s">
        <v>40</v>
      </c>
      <c r="F127" s="22">
        <v>792</v>
      </c>
      <c r="G127" s="22">
        <v>73.45</v>
      </c>
      <c r="H127" s="22">
        <v>33.06</v>
      </c>
      <c r="I127" s="22">
        <v>22.05</v>
      </c>
      <c r="J127" s="22" t="s">
        <v>54</v>
      </c>
      <c r="K127" s="23">
        <v>392205.72</v>
      </c>
      <c r="L127" s="23" t="s">
        <v>55</v>
      </c>
      <c r="M127" s="23" t="s">
        <v>83</v>
      </c>
      <c r="N127" s="27"/>
      <c r="O127" s="23" t="s">
        <v>56</v>
      </c>
      <c r="P127" t="str">
        <f t="shared" si="1"/>
        <v>INSERT INTO @DataTable (Deal, AdvanceDate, PROV, DealPurpose, RateType, BEACON, LTV, TDS, GDS, InsuranceType, PrincipalBalance, OccupancyType, AccountStatus, Closed_Date, DelinquencyBucket) VALUES (126, '2014-10-20', 'ON', 'Purchase', 'ARM', 792, 73.45, 33.06, 22.05, 'Conv', 392205.72, 'Owner-Occupied', 'Open', '1900-01-00', 'Current');</v>
      </c>
    </row>
    <row r="128" spans="1:16" x14ac:dyDescent="0.35">
      <c r="A128" s="19">
        <v>127</v>
      </c>
      <c r="B128" s="18">
        <v>42475</v>
      </c>
      <c r="C128" s="19" t="s">
        <v>57</v>
      </c>
      <c r="D128" s="19" t="s">
        <v>61</v>
      </c>
      <c r="E128" s="19" t="s">
        <v>53</v>
      </c>
      <c r="F128" s="19">
        <v>807</v>
      </c>
      <c r="G128" s="19">
        <v>58.44</v>
      </c>
      <c r="H128" s="19">
        <v>28.82</v>
      </c>
      <c r="I128" s="19">
        <v>28.6</v>
      </c>
      <c r="J128" s="19" t="s">
        <v>54</v>
      </c>
      <c r="K128" s="20">
        <v>221107.49</v>
      </c>
      <c r="L128" s="20" t="s">
        <v>55</v>
      </c>
      <c r="M128" s="20" t="s">
        <v>83</v>
      </c>
      <c r="N128" s="26"/>
      <c r="O128" s="20" t="s">
        <v>56</v>
      </c>
      <c r="P128" t="str">
        <f t="shared" si="1"/>
        <v>INSERT INTO @DataTable (Deal, AdvanceDate, PROV, DealPurpose, RateType, BEACON, LTV, TDS, GDS, InsuranceType, PrincipalBalance, OccupancyType, AccountStatus, Closed_Date, DelinquencyBucket) VALUES (127, '2016-04-15', 'ON', 'Purchase', 'Fixed', 807, 58.44, 28.82, 28.6, 'Conv', 221107.49, 'Owner-Occupied', 'Open', '1900-01-00', 'Current');</v>
      </c>
    </row>
    <row r="129" spans="1:16" x14ac:dyDescent="0.35">
      <c r="A129" s="22">
        <v>128</v>
      </c>
      <c r="B129" s="21">
        <v>42227</v>
      </c>
      <c r="C129" s="22" t="s">
        <v>63</v>
      </c>
      <c r="D129" s="22" t="s">
        <v>61</v>
      </c>
      <c r="E129" s="22" t="s">
        <v>40</v>
      </c>
      <c r="F129" s="22">
        <v>781</v>
      </c>
      <c r="G129" s="22">
        <v>80</v>
      </c>
      <c r="H129" s="22">
        <v>29.85</v>
      </c>
      <c r="I129" s="22">
        <v>17.899999999999999</v>
      </c>
      <c r="J129" s="22" t="s">
        <v>54</v>
      </c>
      <c r="K129" s="23">
        <v>342218.38</v>
      </c>
      <c r="L129" s="23" t="s">
        <v>55</v>
      </c>
      <c r="M129" s="23" t="s">
        <v>83</v>
      </c>
      <c r="N129" s="27"/>
      <c r="O129" s="23" t="s">
        <v>56</v>
      </c>
      <c r="P129" t="str">
        <f t="shared" si="1"/>
        <v>INSERT INTO @DataTable (Deal, AdvanceDate, PROV, DealPurpose, RateType, BEACON, LTV, TDS, GDS, InsuranceType, PrincipalBalance, OccupancyType, AccountStatus, Closed_Date, DelinquencyBucket) VALUES (128, '2015-08-11', 'SK', 'Purchase', 'ARM', 781, 80, 29.85, 17.9, 'Conv', 342218.38, 'Owner-Occupied', 'Open', '1900-01-00', 'Current');</v>
      </c>
    </row>
    <row r="130" spans="1:16" x14ac:dyDescent="0.35">
      <c r="A130" s="19">
        <v>129</v>
      </c>
      <c r="B130" s="18">
        <v>40732</v>
      </c>
      <c r="C130" s="19" t="s">
        <v>51</v>
      </c>
      <c r="D130" s="19" t="s">
        <v>61</v>
      </c>
      <c r="E130" s="19" t="s">
        <v>53</v>
      </c>
      <c r="F130" s="19">
        <v>708</v>
      </c>
      <c r="G130" s="19">
        <v>95</v>
      </c>
      <c r="H130" s="19">
        <v>31.34</v>
      </c>
      <c r="I130" s="19">
        <v>25.52</v>
      </c>
      <c r="J130" s="19" t="s">
        <v>60</v>
      </c>
      <c r="K130" s="20">
        <v>0</v>
      </c>
      <c r="L130" s="20" t="s">
        <v>55</v>
      </c>
      <c r="M130" s="20" t="s">
        <v>84</v>
      </c>
      <c r="N130" s="26">
        <v>42102</v>
      </c>
      <c r="O130" s="20" t="s">
        <v>56</v>
      </c>
      <c r="P130" t="str">
        <f t="shared" si="1"/>
        <v>INSERT INTO @DataTable (Deal, AdvanceDate, PROV, DealPurpose, RateType, BEACON, LTV, TDS, GDS, InsuranceType, PrincipalBalance, OccupancyType, AccountStatus, Closed_Date, DelinquencyBucket) VALUES (129, '2011-07-08', 'AB', 'Purchase', 'Fixed', 708, 95, 31.34, 25.52, 'HiRatio', 0, 'Owner-Occupied', 'Closed', '2015-04-08', 'Current');</v>
      </c>
    </row>
    <row r="131" spans="1:16" x14ac:dyDescent="0.35">
      <c r="A131" s="22">
        <v>130</v>
      </c>
      <c r="B131" s="21">
        <v>42579</v>
      </c>
      <c r="C131" s="22" t="s">
        <v>57</v>
      </c>
      <c r="D131" s="22" t="s">
        <v>61</v>
      </c>
      <c r="E131" s="22" t="s">
        <v>40</v>
      </c>
      <c r="F131" s="22">
        <v>788</v>
      </c>
      <c r="G131" s="22">
        <v>95</v>
      </c>
      <c r="H131" s="22">
        <v>40.28</v>
      </c>
      <c r="I131" s="22">
        <v>11.79</v>
      </c>
      <c r="J131" s="22" t="s">
        <v>60</v>
      </c>
      <c r="K131" s="23">
        <v>265216.61</v>
      </c>
      <c r="L131" s="23" t="s">
        <v>66</v>
      </c>
      <c r="M131" s="23" t="s">
        <v>83</v>
      </c>
      <c r="N131" s="27"/>
      <c r="O131" s="23" t="s">
        <v>56</v>
      </c>
      <c r="P131" t="str">
        <f t="shared" ref="P131:P194" si="2">"INSERT INTO @DataTable (Deal, AdvanceDate, PROV, DealPurpose, RateType, BEACON, LTV, TDS, GDS, InsuranceType, PrincipalBalance, OccupancyType, AccountStatus, Closed_Date, DelinquencyBucket) VALUES (" &amp; A131 &amp; ", " &amp; "'" &amp; TEXT(B131, "yyyy-mm-dd") &amp; "', '" &amp; C131 &amp; "', '" &amp; D131 &amp; "', '" &amp; E131 &amp; "', " &amp; F131 &amp; ", " &amp; G131 &amp; ", " &amp; H131 &amp; ", " &amp; I131 &amp; ", '" &amp; J131 &amp; "', " &amp; K131 &amp; ", '" &amp; L131 &amp; "', '" &amp; M131 &amp; "', '" &amp;TEXT(N131, "yyyy-mm-dd") &amp; "', '" &amp; O131 &amp; "');"</f>
        <v>INSERT INTO @DataTable (Deal, AdvanceDate, PROV, DealPurpose, RateType, BEACON, LTV, TDS, GDS, InsuranceType, PrincipalBalance, OccupancyType, AccountStatus, Closed_Date, DelinquencyBucket) VALUES (130, '2016-07-28', 'ON', 'Purchase', 'ARM', 788, 95, 40.28, 11.79, 'HiRatio', 265216.61, 'Second Home', 'Open', '1900-01-00', 'Current');</v>
      </c>
    </row>
    <row r="132" spans="1:16" x14ac:dyDescent="0.35">
      <c r="A132" s="19">
        <v>131</v>
      </c>
      <c r="B132" s="18">
        <v>42639</v>
      </c>
      <c r="C132" s="19" t="s">
        <v>51</v>
      </c>
      <c r="D132" s="19" t="s">
        <v>52</v>
      </c>
      <c r="E132" s="19" t="s">
        <v>53</v>
      </c>
      <c r="F132" s="19">
        <v>765</v>
      </c>
      <c r="G132" s="19">
        <v>60.8</v>
      </c>
      <c r="H132" s="19">
        <v>32.68</v>
      </c>
      <c r="I132" s="19">
        <v>24.15</v>
      </c>
      <c r="J132" s="19" t="s">
        <v>54</v>
      </c>
      <c r="K132" s="20">
        <v>374020.25</v>
      </c>
      <c r="L132" s="20" t="s">
        <v>55</v>
      </c>
      <c r="M132" s="20" t="s">
        <v>83</v>
      </c>
      <c r="N132" s="26"/>
      <c r="O132" s="20" t="s">
        <v>56</v>
      </c>
      <c r="P132" t="str">
        <f t="shared" si="2"/>
        <v>INSERT INTO @DataTable (Deal, AdvanceDate, PROV, DealPurpose, RateType, BEACON, LTV, TDS, GDS, InsuranceType, PrincipalBalance, OccupancyType, AccountStatus, Closed_Date, DelinquencyBucket) VALUES (131, '2016-09-26', 'AB', 'Refinance External', 'Fixed', 765, 60.8, 32.68, 24.15, 'Conv', 374020.25, 'Owner-Occupied', 'Open', '1900-01-00', 'Current');</v>
      </c>
    </row>
    <row r="133" spans="1:16" x14ac:dyDescent="0.35">
      <c r="A133" s="22">
        <v>132</v>
      </c>
      <c r="B133" s="21">
        <v>41170</v>
      </c>
      <c r="C133" s="22" t="s">
        <v>57</v>
      </c>
      <c r="D133" s="22" t="s">
        <v>61</v>
      </c>
      <c r="E133" s="22" t="s">
        <v>53</v>
      </c>
      <c r="F133" s="22">
        <v>709</v>
      </c>
      <c r="G133" s="22">
        <v>92.64</v>
      </c>
      <c r="H133" s="22">
        <v>31.92</v>
      </c>
      <c r="I133" s="22">
        <v>31.75</v>
      </c>
      <c r="J133" s="22" t="s">
        <v>60</v>
      </c>
      <c r="K133" s="23">
        <v>0</v>
      </c>
      <c r="L133" s="23" t="s">
        <v>55</v>
      </c>
      <c r="M133" s="23" t="s">
        <v>84</v>
      </c>
      <c r="N133" s="27">
        <v>42216</v>
      </c>
      <c r="O133" s="23" t="s">
        <v>56</v>
      </c>
      <c r="P133" t="str">
        <f t="shared" si="2"/>
        <v>INSERT INTO @DataTable (Deal, AdvanceDate, PROV, DealPurpose, RateType, BEACON, LTV, TDS, GDS, InsuranceType, PrincipalBalance, OccupancyType, AccountStatus, Closed_Date, DelinquencyBucket) VALUES (132, '2012-09-18', 'ON', 'Purchase', 'Fixed', 709, 92.64, 31.92, 31.75, 'HiRatio', 0, 'Owner-Occupied', 'Closed', '2015-07-31', 'Current');</v>
      </c>
    </row>
    <row r="134" spans="1:16" x14ac:dyDescent="0.35">
      <c r="A134" s="19">
        <v>133</v>
      </c>
      <c r="B134" s="18">
        <v>42192</v>
      </c>
      <c r="C134" s="19" t="s">
        <v>57</v>
      </c>
      <c r="D134" s="19" t="s">
        <v>61</v>
      </c>
      <c r="E134" s="19" t="s">
        <v>53</v>
      </c>
      <c r="F134" s="19">
        <v>813</v>
      </c>
      <c r="G134" s="19">
        <v>68.150000000000006</v>
      </c>
      <c r="H134" s="19">
        <v>38.340000000000003</v>
      </c>
      <c r="I134" s="19">
        <v>32</v>
      </c>
      <c r="J134" s="19" t="s">
        <v>54</v>
      </c>
      <c r="K134" s="20">
        <v>501225.65</v>
      </c>
      <c r="L134" s="20" t="s">
        <v>55</v>
      </c>
      <c r="M134" s="20" t="s">
        <v>83</v>
      </c>
      <c r="N134" s="26"/>
      <c r="O134" s="20" t="s">
        <v>56</v>
      </c>
      <c r="P134" t="str">
        <f t="shared" si="2"/>
        <v>INSERT INTO @DataTable (Deal, AdvanceDate, PROV, DealPurpose, RateType, BEACON, LTV, TDS, GDS, InsuranceType, PrincipalBalance, OccupancyType, AccountStatus, Closed_Date, DelinquencyBucket) VALUES (133, '2015-07-07', 'ON', 'Purchase', 'Fixed', 813, 68.15, 38.34, 32, 'Conv', 501225.65, 'Owner-Occupied', 'Open', '1900-01-00', 'Current');</v>
      </c>
    </row>
    <row r="135" spans="1:16" x14ac:dyDescent="0.35">
      <c r="A135" s="22">
        <v>134</v>
      </c>
      <c r="B135" s="21">
        <v>42151</v>
      </c>
      <c r="C135" s="22" t="s">
        <v>57</v>
      </c>
      <c r="D135" s="22" t="s">
        <v>61</v>
      </c>
      <c r="E135" s="22" t="s">
        <v>53</v>
      </c>
      <c r="F135" s="22">
        <v>762</v>
      </c>
      <c r="G135" s="22">
        <v>80</v>
      </c>
      <c r="H135" s="22">
        <v>32.090000000000003</v>
      </c>
      <c r="I135" s="22">
        <v>16.14</v>
      </c>
      <c r="J135" s="22" t="s">
        <v>54</v>
      </c>
      <c r="K135" s="23">
        <v>318873.14</v>
      </c>
      <c r="L135" s="23" t="s">
        <v>55</v>
      </c>
      <c r="M135" s="23" t="s">
        <v>83</v>
      </c>
      <c r="N135" s="27"/>
      <c r="O135" s="23" t="s">
        <v>56</v>
      </c>
      <c r="P135" t="str">
        <f t="shared" si="2"/>
        <v>INSERT INTO @DataTable (Deal, AdvanceDate, PROV, DealPurpose, RateType, BEACON, LTV, TDS, GDS, InsuranceType, PrincipalBalance, OccupancyType, AccountStatus, Closed_Date, DelinquencyBucket) VALUES (134, '2015-05-27', 'ON', 'Purchase', 'Fixed', 762, 80, 32.09, 16.14, 'Conv', 318873.14, 'Owner-Occupied', 'Open', '1900-01-00', 'Current');</v>
      </c>
    </row>
    <row r="136" spans="1:16" x14ac:dyDescent="0.35">
      <c r="A136" s="19">
        <v>135</v>
      </c>
      <c r="B136" s="18">
        <v>42440</v>
      </c>
      <c r="C136" s="19" t="s">
        <v>57</v>
      </c>
      <c r="D136" s="19" t="s">
        <v>52</v>
      </c>
      <c r="E136" s="19" t="s">
        <v>40</v>
      </c>
      <c r="F136" s="19">
        <v>744</v>
      </c>
      <c r="G136" s="19">
        <v>74.900000000000006</v>
      </c>
      <c r="H136" s="19">
        <v>29.92</v>
      </c>
      <c r="I136" s="19">
        <v>19.37</v>
      </c>
      <c r="J136" s="19" t="s">
        <v>54</v>
      </c>
      <c r="K136" s="20">
        <v>365366.21</v>
      </c>
      <c r="L136" s="20" t="s">
        <v>55</v>
      </c>
      <c r="M136" s="20" t="s">
        <v>83</v>
      </c>
      <c r="N136" s="26"/>
      <c r="O136" s="20" t="s">
        <v>56</v>
      </c>
      <c r="P136" t="str">
        <f t="shared" si="2"/>
        <v>INSERT INTO @DataTable (Deal, AdvanceDate, PROV, DealPurpose, RateType, BEACON, LTV, TDS, GDS, InsuranceType, PrincipalBalance, OccupancyType, AccountStatus, Closed_Date, DelinquencyBucket) VALUES (135, '2016-03-11', 'ON', 'Refinance External', 'ARM', 744, 74.9, 29.92, 19.37, 'Conv', 365366.21, 'Owner-Occupied', 'Open', '1900-01-00', 'Current');</v>
      </c>
    </row>
    <row r="137" spans="1:16" x14ac:dyDescent="0.35">
      <c r="A137" s="22">
        <v>136</v>
      </c>
      <c r="B137" s="21">
        <v>40557</v>
      </c>
      <c r="C137" s="22" t="s">
        <v>57</v>
      </c>
      <c r="D137" s="22" t="s">
        <v>52</v>
      </c>
      <c r="E137" s="22" t="s">
        <v>53</v>
      </c>
      <c r="F137" s="22">
        <v>719</v>
      </c>
      <c r="G137" s="22">
        <v>79.44</v>
      </c>
      <c r="H137" s="22">
        <v>24.69</v>
      </c>
      <c r="I137" s="22">
        <v>18.32</v>
      </c>
      <c r="J137" s="22" t="s">
        <v>54</v>
      </c>
      <c r="K137" s="23">
        <v>0</v>
      </c>
      <c r="L137" s="23" t="s">
        <v>55</v>
      </c>
      <c r="M137" s="23" t="s">
        <v>84</v>
      </c>
      <c r="N137" s="27">
        <v>42039</v>
      </c>
      <c r="O137" s="23" t="s">
        <v>56</v>
      </c>
      <c r="P137" t="str">
        <f t="shared" si="2"/>
        <v>INSERT INTO @DataTable (Deal, AdvanceDate, PROV, DealPurpose, RateType, BEACON, LTV, TDS, GDS, InsuranceType, PrincipalBalance, OccupancyType, AccountStatus, Closed_Date, DelinquencyBucket) VALUES (136, '2011-01-14', 'ON', 'Refinance External', 'Fixed', 719, 79.44, 24.69, 18.32, 'Conv', 0, 'Owner-Occupied', 'Closed', '2015-02-04', 'Current');</v>
      </c>
    </row>
    <row r="138" spans="1:16" x14ac:dyDescent="0.35">
      <c r="A138" s="19">
        <v>137</v>
      </c>
      <c r="B138" s="18">
        <v>41740</v>
      </c>
      <c r="C138" s="19" t="s">
        <v>51</v>
      </c>
      <c r="D138" s="19" t="s">
        <v>61</v>
      </c>
      <c r="E138" s="19" t="s">
        <v>53</v>
      </c>
      <c r="F138" s="19">
        <v>769</v>
      </c>
      <c r="G138" s="19">
        <v>95</v>
      </c>
      <c r="H138" s="19">
        <v>36.58</v>
      </c>
      <c r="I138" s="19">
        <v>26.29</v>
      </c>
      <c r="J138" s="19" t="s">
        <v>60</v>
      </c>
      <c r="K138" s="20">
        <v>396336.84</v>
      </c>
      <c r="L138" s="20" t="s">
        <v>55</v>
      </c>
      <c r="M138" s="20" t="s">
        <v>83</v>
      </c>
      <c r="N138" s="26"/>
      <c r="O138" s="20" t="s">
        <v>56</v>
      </c>
      <c r="P138" t="str">
        <f t="shared" si="2"/>
        <v>INSERT INTO @DataTable (Deal, AdvanceDate, PROV, DealPurpose, RateType, BEACON, LTV, TDS, GDS, InsuranceType, PrincipalBalance, OccupancyType, AccountStatus, Closed_Date, DelinquencyBucket) VALUES (137, '2014-04-11', 'AB', 'Purchase', 'Fixed', 769, 95, 36.58, 26.29, 'HiRatio', 396336.84, 'Owner-Occupied', 'Open', '1900-01-00', 'Current');</v>
      </c>
    </row>
    <row r="139" spans="1:16" x14ac:dyDescent="0.35">
      <c r="A139" s="22">
        <v>138</v>
      </c>
      <c r="B139" s="21">
        <v>41774</v>
      </c>
      <c r="C139" s="22" t="s">
        <v>57</v>
      </c>
      <c r="D139" s="22" t="s">
        <v>59</v>
      </c>
      <c r="E139" s="22" t="s">
        <v>53</v>
      </c>
      <c r="F139" s="22">
        <v>761</v>
      </c>
      <c r="G139" s="22">
        <v>84.11</v>
      </c>
      <c r="H139" s="22">
        <v>26.49</v>
      </c>
      <c r="I139" s="22">
        <v>19.78</v>
      </c>
      <c r="J139" s="22" t="s">
        <v>54</v>
      </c>
      <c r="K139" s="23">
        <v>165459.84</v>
      </c>
      <c r="L139" s="23" t="s">
        <v>55</v>
      </c>
      <c r="M139" s="23" t="s">
        <v>83</v>
      </c>
      <c r="N139" s="27"/>
      <c r="O139" s="23" t="s">
        <v>56</v>
      </c>
      <c r="P139" t="str">
        <f t="shared" si="2"/>
        <v>INSERT INTO @DataTable (Deal, AdvanceDate, PROV, DealPurpose, RateType, BEACON, LTV, TDS, GDS, InsuranceType, PrincipalBalance, OccupancyType, AccountStatus, Closed_Date, DelinquencyBucket) VALUES (138, '2014-05-15', 'ON', 'Transfer', 'Fixed', 761, 84.11, 26.49, 19.78, 'Conv', 165459.84, 'Owner-Occupied', 'Open', '1900-01-00', 'Current');</v>
      </c>
    </row>
    <row r="140" spans="1:16" x14ac:dyDescent="0.35">
      <c r="A140" s="19">
        <v>139</v>
      </c>
      <c r="B140" s="18">
        <v>41642</v>
      </c>
      <c r="C140" s="19" t="s">
        <v>65</v>
      </c>
      <c r="D140" s="19" t="s">
        <v>52</v>
      </c>
      <c r="E140" s="19" t="s">
        <v>53</v>
      </c>
      <c r="F140" s="19">
        <v>645</v>
      </c>
      <c r="G140" s="19">
        <v>76</v>
      </c>
      <c r="H140" s="19">
        <v>36.090000000000003</v>
      </c>
      <c r="I140" s="19">
        <v>25.62</v>
      </c>
      <c r="J140" s="19" t="s">
        <v>54</v>
      </c>
      <c r="K140" s="20">
        <v>80421.83</v>
      </c>
      <c r="L140" s="20" t="s">
        <v>55</v>
      </c>
      <c r="M140" s="20" t="s">
        <v>83</v>
      </c>
      <c r="N140" s="26"/>
      <c r="O140" s="20" t="s">
        <v>56</v>
      </c>
      <c r="P140" t="str">
        <f t="shared" si="2"/>
        <v>INSERT INTO @DataTable (Deal, AdvanceDate, PROV, DealPurpose, RateType, BEACON, LTV, TDS, GDS, InsuranceType, PrincipalBalance, OccupancyType, AccountStatus, Closed_Date, DelinquencyBucket) VALUES (139, '2014-01-03', 'NS', 'Refinance External', 'Fixed', 645, 76, 36.09, 25.62, 'Conv', 80421.83, 'Owner-Occupied', 'Open', '1900-01-00', 'Current');</v>
      </c>
    </row>
    <row r="141" spans="1:16" x14ac:dyDescent="0.35">
      <c r="A141" s="22">
        <v>140</v>
      </c>
      <c r="B141" s="21">
        <v>42438</v>
      </c>
      <c r="C141" s="22" t="s">
        <v>57</v>
      </c>
      <c r="D141" s="22" t="s">
        <v>52</v>
      </c>
      <c r="E141" s="22" t="s">
        <v>53</v>
      </c>
      <c r="F141" s="22">
        <v>812</v>
      </c>
      <c r="G141" s="22">
        <v>39.130000000000003</v>
      </c>
      <c r="H141" s="22">
        <v>28.4</v>
      </c>
      <c r="I141" s="22">
        <v>26.77</v>
      </c>
      <c r="J141" s="22" t="s">
        <v>54</v>
      </c>
      <c r="K141" s="23">
        <v>85033.11</v>
      </c>
      <c r="L141" s="23" t="s">
        <v>55</v>
      </c>
      <c r="M141" s="23" t="s">
        <v>83</v>
      </c>
      <c r="N141" s="27"/>
      <c r="O141" s="23" t="s">
        <v>56</v>
      </c>
      <c r="P141" t="str">
        <f t="shared" si="2"/>
        <v>INSERT INTO @DataTable (Deal, AdvanceDate, PROV, DealPurpose, RateType, BEACON, LTV, TDS, GDS, InsuranceType, PrincipalBalance, OccupancyType, AccountStatus, Closed_Date, DelinquencyBucket) VALUES (140, '2016-03-09', 'ON', 'Refinance External', 'Fixed', 812, 39.13, 28.4, 26.77, 'Conv', 85033.11, 'Owner-Occupied', 'Open', '1900-01-00', 'Current');</v>
      </c>
    </row>
    <row r="142" spans="1:16" x14ac:dyDescent="0.35">
      <c r="A142" s="19">
        <v>141</v>
      </c>
      <c r="B142" s="18">
        <v>41835</v>
      </c>
      <c r="C142" s="19" t="s">
        <v>51</v>
      </c>
      <c r="D142" s="19" t="s">
        <v>61</v>
      </c>
      <c r="E142" s="19" t="s">
        <v>53</v>
      </c>
      <c r="F142" s="19">
        <v>685</v>
      </c>
      <c r="G142" s="19">
        <v>95</v>
      </c>
      <c r="H142" s="19">
        <v>43.86</v>
      </c>
      <c r="I142" s="19">
        <v>15.71</v>
      </c>
      <c r="J142" s="19" t="s">
        <v>60</v>
      </c>
      <c r="K142" s="20">
        <v>200516.7</v>
      </c>
      <c r="L142" s="20" t="s">
        <v>55</v>
      </c>
      <c r="M142" s="20" t="s">
        <v>83</v>
      </c>
      <c r="N142" s="26"/>
      <c r="O142" s="20" t="s">
        <v>56</v>
      </c>
      <c r="P142" t="str">
        <f t="shared" si="2"/>
        <v>INSERT INTO @DataTable (Deal, AdvanceDate, PROV, DealPurpose, RateType, BEACON, LTV, TDS, GDS, InsuranceType, PrincipalBalance, OccupancyType, AccountStatus, Closed_Date, DelinquencyBucket) VALUES (141, '2014-07-15', 'AB', 'Purchase', 'Fixed', 685, 95, 43.86, 15.71, 'HiRatio', 200516.7, 'Owner-Occupied', 'Open', '1900-01-00', 'Current');</v>
      </c>
    </row>
    <row r="143" spans="1:16" x14ac:dyDescent="0.35">
      <c r="A143" s="22">
        <v>142</v>
      </c>
      <c r="B143" s="21">
        <v>41862</v>
      </c>
      <c r="C143" s="22" t="s">
        <v>57</v>
      </c>
      <c r="D143" s="22" t="s">
        <v>52</v>
      </c>
      <c r="E143" s="22" t="s">
        <v>53</v>
      </c>
      <c r="F143" s="22">
        <v>753</v>
      </c>
      <c r="G143" s="22">
        <v>80</v>
      </c>
      <c r="H143" s="22">
        <v>43.63</v>
      </c>
      <c r="I143" s="22">
        <v>34.549999999999997</v>
      </c>
      <c r="J143" s="22" t="s">
        <v>54</v>
      </c>
      <c r="K143" s="23">
        <v>366966.21</v>
      </c>
      <c r="L143" s="23" t="s">
        <v>55</v>
      </c>
      <c r="M143" s="23" t="s">
        <v>83</v>
      </c>
      <c r="N143" s="27"/>
      <c r="O143" s="23" t="s">
        <v>56</v>
      </c>
      <c r="P143" t="str">
        <f t="shared" si="2"/>
        <v>INSERT INTO @DataTable (Deal, AdvanceDate, PROV, DealPurpose, RateType, BEACON, LTV, TDS, GDS, InsuranceType, PrincipalBalance, OccupancyType, AccountStatus, Closed_Date, DelinquencyBucket) VALUES (142, '2014-08-11', 'ON', 'Refinance External', 'Fixed', 753, 80, 43.63, 34.55, 'Conv', 366966.21, 'Owner-Occupied', 'Open', '1900-01-00', 'Current');</v>
      </c>
    </row>
    <row r="144" spans="1:16" x14ac:dyDescent="0.35">
      <c r="A144" s="19">
        <v>143</v>
      </c>
      <c r="B144" s="18">
        <v>41022</v>
      </c>
      <c r="C144" s="19" t="s">
        <v>57</v>
      </c>
      <c r="D144" s="19" t="s">
        <v>61</v>
      </c>
      <c r="E144" s="19" t="s">
        <v>53</v>
      </c>
      <c r="F144" s="19">
        <v>780</v>
      </c>
      <c r="G144" s="19">
        <v>95</v>
      </c>
      <c r="H144" s="19">
        <v>34.53</v>
      </c>
      <c r="I144" s="19">
        <v>34.22</v>
      </c>
      <c r="J144" s="19" t="s">
        <v>60</v>
      </c>
      <c r="K144" s="20">
        <v>0</v>
      </c>
      <c r="L144" s="20" t="s">
        <v>55</v>
      </c>
      <c r="M144" s="20" t="s">
        <v>84</v>
      </c>
      <c r="N144" s="26">
        <v>42650</v>
      </c>
      <c r="O144" s="20" t="s">
        <v>56</v>
      </c>
      <c r="P144" t="str">
        <f t="shared" si="2"/>
        <v>INSERT INTO @DataTable (Deal, AdvanceDate, PROV, DealPurpose, RateType, BEACON, LTV, TDS, GDS, InsuranceType, PrincipalBalance, OccupancyType, AccountStatus, Closed_Date, DelinquencyBucket) VALUES (143, '2012-04-23', 'ON', 'Purchase', 'Fixed', 780, 95, 34.53, 34.22, 'HiRatio', 0, 'Owner-Occupied', 'Closed', '2016-10-07', 'Current');</v>
      </c>
    </row>
    <row r="145" spans="1:16" x14ac:dyDescent="0.35">
      <c r="A145" s="22">
        <v>144</v>
      </c>
      <c r="B145" s="21">
        <v>42247</v>
      </c>
      <c r="C145" s="22" t="s">
        <v>57</v>
      </c>
      <c r="D145" s="22" t="s">
        <v>61</v>
      </c>
      <c r="E145" s="22" t="s">
        <v>53</v>
      </c>
      <c r="F145" s="22">
        <v>796</v>
      </c>
      <c r="G145" s="22">
        <v>90</v>
      </c>
      <c r="H145" s="22">
        <v>27.27</v>
      </c>
      <c r="I145" s="22">
        <v>26.8</v>
      </c>
      <c r="J145" s="22" t="s">
        <v>60</v>
      </c>
      <c r="K145" s="23">
        <v>233423.28</v>
      </c>
      <c r="L145" s="23" t="s">
        <v>55</v>
      </c>
      <c r="M145" s="23" t="s">
        <v>83</v>
      </c>
      <c r="N145" s="27"/>
      <c r="O145" s="23" t="s">
        <v>56</v>
      </c>
      <c r="P145" t="str">
        <f t="shared" si="2"/>
        <v>INSERT INTO @DataTable (Deal, AdvanceDate, PROV, DealPurpose, RateType, BEACON, LTV, TDS, GDS, InsuranceType, PrincipalBalance, OccupancyType, AccountStatus, Closed_Date, DelinquencyBucket) VALUES (144, '2015-08-31', 'ON', 'Purchase', 'Fixed', 796, 90, 27.27, 26.8, 'HiRatio', 233423.28, 'Owner-Occupied', 'Open', '1900-01-00', 'Current');</v>
      </c>
    </row>
    <row r="146" spans="1:16" x14ac:dyDescent="0.35">
      <c r="A146" s="19">
        <v>145</v>
      </c>
      <c r="B146" s="18">
        <v>41487</v>
      </c>
      <c r="C146" s="19" t="s">
        <v>51</v>
      </c>
      <c r="D146" s="19" t="s">
        <v>61</v>
      </c>
      <c r="E146" s="19" t="s">
        <v>53</v>
      </c>
      <c r="F146" s="19">
        <v>750</v>
      </c>
      <c r="G146" s="19">
        <v>95</v>
      </c>
      <c r="H146" s="19">
        <v>26.07</v>
      </c>
      <c r="I146" s="19">
        <v>20.74</v>
      </c>
      <c r="J146" s="19" t="s">
        <v>60</v>
      </c>
      <c r="K146" s="20">
        <v>279096.40000000002</v>
      </c>
      <c r="L146" s="20" t="s">
        <v>55</v>
      </c>
      <c r="M146" s="20" t="s">
        <v>83</v>
      </c>
      <c r="N146" s="26"/>
      <c r="O146" s="20" t="s">
        <v>56</v>
      </c>
      <c r="P146" t="str">
        <f t="shared" si="2"/>
        <v>INSERT INTO @DataTable (Deal, AdvanceDate, PROV, DealPurpose, RateType, BEACON, LTV, TDS, GDS, InsuranceType, PrincipalBalance, OccupancyType, AccountStatus, Closed_Date, DelinquencyBucket) VALUES (145, '2013-08-01', 'AB', 'Purchase', 'Fixed', 750, 95, 26.07, 20.74, 'HiRatio', 279096.4, 'Owner-Occupied', 'Open', '1900-01-00', 'Current');</v>
      </c>
    </row>
    <row r="147" spans="1:16" x14ac:dyDescent="0.35">
      <c r="A147" s="22">
        <v>146</v>
      </c>
      <c r="B147" s="21">
        <v>42485</v>
      </c>
      <c r="C147" s="22" t="s">
        <v>58</v>
      </c>
      <c r="D147" s="22" t="s">
        <v>67</v>
      </c>
      <c r="E147" s="22" t="s">
        <v>53</v>
      </c>
      <c r="F147" s="22">
        <v>777</v>
      </c>
      <c r="G147" s="22">
        <v>80</v>
      </c>
      <c r="H147" s="22">
        <v>29.51</v>
      </c>
      <c r="I147" s="22">
        <v>22.21</v>
      </c>
      <c r="J147" s="22" t="s">
        <v>54</v>
      </c>
      <c r="K147" s="23">
        <v>303551.98</v>
      </c>
      <c r="L147" s="23" t="s">
        <v>55</v>
      </c>
      <c r="M147" s="23" t="s">
        <v>83</v>
      </c>
      <c r="N147" s="27"/>
      <c r="O147" s="23" t="s">
        <v>56</v>
      </c>
      <c r="P147" t="str">
        <f t="shared" si="2"/>
        <v>INSERT INTO @DataTable (Deal, AdvanceDate, PROV, DealPurpose, RateType, BEACON, LTV, TDS, GDS, InsuranceType, PrincipalBalance, OccupancyType, AccountStatus, Closed_Date, DelinquencyBucket) VALUES (146, '2016-04-25', 'BC', 'Port Increase', 'Fixed', 777, 80, 29.51, 22.21, 'Conv', 303551.98, 'Owner-Occupied', 'Open', '1900-01-00', 'Current');</v>
      </c>
    </row>
    <row r="148" spans="1:16" x14ac:dyDescent="0.35">
      <c r="A148" s="19">
        <v>147</v>
      </c>
      <c r="B148" s="18">
        <v>42361</v>
      </c>
      <c r="C148" s="19" t="s">
        <v>58</v>
      </c>
      <c r="D148" s="19" t="s">
        <v>64</v>
      </c>
      <c r="E148" s="19" t="s">
        <v>53</v>
      </c>
      <c r="F148" s="19">
        <v>714</v>
      </c>
      <c r="G148" s="19">
        <v>95</v>
      </c>
      <c r="H148" s="19">
        <v>41.8</v>
      </c>
      <c r="I148" s="19">
        <v>16.170000000000002</v>
      </c>
      <c r="J148" s="19" t="s">
        <v>60</v>
      </c>
      <c r="K148" s="20">
        <v>130179.01</v>
      </c>
      <c r="L148" s="20" t="s">
        <v>55</v>
      </c>
      <c r="M148" s="20" t="s">
        <v>83</v>
      </c>
      <c r="N148" s="26"/>
      <c r="O148" s="20" t="s">
        <v>56</v>
      </c>
      <c r="P148" t="str">
        <f t="shared" si="2"/>
        <v>INSERT INTO @DataTable (Deal, AdvanceDate, PROV, DealPurpose, RateType, BEACON, LTV, TDS, GDS, InsuranceType, PrincipalBalance, OccupancyType, AccountStatus, Closed_Date, DelinquencyBucket) VALUES (147, '2015-12-23', 'BC', 'Purchase with Improvements', 'Fixed', 714, 95, 41.8, 16.17, 'HiRatio', 130179.01, 'Owner-Occupied', 'Open', '1900-01-00', 'Current');</v>
      </c>
    </row>
    <row r="149" spans="1:16" x14ac:dyDescent="0.35">
      <c r="A149" s="22">
        <v>148</v>
      </c>
      <c r="B149" s="21">
        <v>40532</v>
      </c>
      <c r="C149" s="22" t="s">
        <v>58</v>
      </c>
      <c r="D149" s="22" t="s">
        <v>61</v>
      </c>
      <c r="E149" s="22" t="s">
        <v>53</v>
      </c>
      <c r="F149" s="22">
        <v>760</v>
      </c>
      <c r="G149" s="22">
        <v>90</v>
      </c>
      <c r="H149" s="22">
        <v>39.159999999999997</v>
      </c>
      <c r="I149" s="22">
        <v>18.850000000000001</v>
      </c>
      <c r="J149" s="22" t="s">
        <v>60</v>
      </c>
      <c r="K149" s="23">
        <v>0</v>
      </c>
      <c r="L149" s="23" t="s">
        <v>55</v>
      </c>
      <c r="M149" s="23" t="s">
        <v>84</v>
      </c>
      <c r="N149" s="27">
        <v>41974</v>
      </c>
      <c r="O149" s="23" t="s">
        <v>56</v>
      </c>
      <c r="P149" t="str">
        <f t="shared" si="2"/>
        <v>INSERT INTO @DataTable (Deal, AdvanceDate, PROV, DealPurpose, RateType, BEACON, LTV, TDS, GDS, InsuranceType, PrincipalBalance, OccupancyType, AccountStatus, Closed_Date, DelinquencyBucket) VALUES (148, '2010-12-20', 'BC', 'Purchase', 'Fixed', 760, 90, 39.16, 18.85, 'HiRatio', 0, 'Owner-Occupied', 'Closed', '2014-12-01', 'Current');</v>
      </c>
    </row>
    <row r="150" spans="1:16" x14ac:dyDescent="0.35">
      <c r="A150" s="19">
        <v>149</v>
      </c>
      <c r="B150" s="18">
        <v>41654</v>
      </c>
      <c r="C150" s="19" t="s">
        <v>57</v>
      </c>
      <c r="D150" s="19" t="s">
        <v>61</v>
      </c>
      <c r="E150" s="19" t="s">
        <v>40</v>
      </c>
      <c r="F150" s="19">
        <v>823</v>
      </c>
      <c r="G150" s="19">
        <v>75</v>
      </c>
      <c r="H150" s="19">
        <v>19.34</v>
      </c>
      <c r="I150" s="19">
        <v>14.9</v>
      </c>
      <c r="J150" s="19" t="s">
        <v>54</v>
      </c>
      <c r="K150" s="20">
        <v>83115.520000000004</v>
      </c>
      <c r="L150" s="20" t="s">
        <v>66</v>
      </c>
      <c r="M150" s="20" t="s">
        <v>83</v>
      </c>
      <c r="N150" s="26"/>
      <c r="O150" s="20" t="s">
        <v>56</v>
      </c>
      <c r="P150" t="str">
        <f t="shared" si="2"/>
        <v>INSERT INTO @DataTable (Deal, AdvanceDate, PROV, DealPurpose, RateType, BEACON, LTV, TDS, GDS, InsuranceType, PrincipalBalance, OccupancyType, AccountStatus, Closed_Date, DelinquencyBucket) VALUES (149, '2014-01-15', 'ON', 'Purchase', 'ARM', 823, 75, 19.34, 14.9, 'Conv', 83115.52, 'Second Home', 'Open', '1900-01-00', 'Current');</v>
      </c>
    </row>
    <row r="151" spans="1:16" x14ac:dyDescent="0.35">
      <c r="A151" s="22">
        <v>150</v>
      </c>
      <c r="B151" s="21">
        <v>41424</v>
      </c>
      <c r="C151" s="22" t="s">
        <v>51</v>
      </c>
      <c r="D151" s="22" t="s">
        <v>61</v>
      </c>
      <c r="E151" s="22" t="s">
        <v>53</v>
      </c>
      <c r="F151" s="22">
        <v>787</v>
      </c>
      <c r="G151" s="22">
        <v>90</v>
      </c>
      <c r="H151" s="22">
        <v>27.07</v>
      </c>
      <c r="I151" s="22">
        <v>23.85</v>
      </c>
      <c r="J151" s="22" t="s">
        <v>60</v>
      </c>
      <c r="K151" s="23">
        <v>334596.95</v>
      </c>
      <c r="L151" s="23" t="s">
        <v>55</v>
      </c>
      <c r="M151" s="23" t="s">
        <v>83</v>
      </c>
      <c r="N151" s="27"/>
      <c r="O151" s="23" t="s">
        <v>56</v>
      </c>
      <c r="P151" t="str">
        <f t="shared" si="2"/>
        <v>INSERT INTO @DataTable (Deal, AdvanceDate, PROV, DealPurpose, RateType, BEACON, LTV, TDS, GDS, InsuranceType, PrincipalBalance, OccupancyType, AccountStatus, Closed_Date, DelinquencyBucket) VALUES (150, '2013-05-30', 'AB', 'Purchase', 'Fixed', 787, 90, 27.07, 23.85, 'HiRatio', 334596.95, 'Owner-Occupied', 'Open', '1900-01-00', 'Current');</v>
      </c>
    </row>
    <row r="152" spans="1:16" x14ac:dyDescent="0.35">
      <c r="A152" s="19">
        <v>151</v>
      </c>
      <c r="B152" s="18">
        <v>41528</v>
      </c>
      <c r="C152" s="19" t="s">
        <v>57</v>
      </c>
      <c r="D152" s="19" t="s">
        <v>52</v>
      </c>
      <c r="E152" s="19" t="s">
        <v>53</v>
      </c>
      <c r="F152" s="19">
        <v>749</v>
      </c>
      <c r="G152" s="19">
        <v>80</v>
      </c>
      <c r="H152" s="19">
        <v>37.54</v>
      </c>
      <c r="I152" s="19">
        <v>25.24</v>
      </c>
      <c r="J152" s="19" t="s">
        <v>54</v>
      </c>
      <c r="K152" s="20">
        <v>105685.07</v>
      </c>
      <c r="L152" s="20" t="s">
        <v>55</v>
      </c>
      <c r="M152" s="20" t="s">
        <v>83</v>
      </c>
      <c r="N152" s="26"/>
      <c r="O152" s="20" t="s">
        <v>56</v>
      </c>
      <c r="P152" t="str">
        <f t="shared" si="2"/>
        <v>INSERT INTO @DataTable (Deal, AdvanceDate, PROV, DealPurpose, RateType, BEACON, LTV, TDS, GDS, InsuranceType, PrincipalBalance, OccupancyType, AccountStatus, Closed_Date, DelinquencyBucket) VALUES (151, '2013-09-11', 'ON', 'Refinance External', 'Fixed', 749, 80, 37.54, 25.24, 'Conv', 105685.07, 'Owner-Occupied', 'Open', '1900-01-00', 'Current');</v>
      </c>
    </row>
    <row r="153" spans="1:16" x14ac:dyDescent="0.35">
      <c r="A153" s="22">
        <v>152</v>
      </c>
      <c r="B153" s="21">
        <v>41802</v>
      </c>
      <c r="C153" s="22" t="s">
        <v>58</v>
      </c>
      <c r="D153" s="22" t="s">
        <v>68</v>
      </c>
      <c r="E153" s="22" t="s">
        <v>53</v>
      </c>
      <c r="F153" s="22">
        <v>728</v>
      </c>
      <c r="G153" s="22">
        <v>77.94</v>
      </c>
      <c r="H153" s="22">
        <v>36.409999999999997</v>
      </c>
      <c r="I153" s="22">
        <v>30.79</v>
      </c>
      <c r="J153" s="22" t="s">
        <v>54</v>
      </c>
      <c r="K153" s="23">
        <v>0</v>
      </c>
      <c r="L153" s="23" t="s">
        <v>55</v>
      </c>
      <c r="M153" s="23" t="s">
        <v>84</v>
      </c>
      <c r="N153" s="27">
        <v>41974</v>
      </c>
      <c r="O153" s="23" t="s">
        <v>56</v>
      </c>
      <c r="P153" t="str">
        <f t="shared" si="2"/>
        <v>INSERT INTO @DataTable (Deal, AdvanceDate, PROV, DealPurpose, RateType, BEACON, LTV, TDS, GDS, InsuranceType, PrincipalBalance, OccupancyType, AccountStatus, Closed_Date, DelinquencyBucket) VALUES (152, '2014-06-12', 'BC', 'Portable', 'Fixed', 728, 77.94, 36.41, 30.79, 'Conv', 0, 'Owner-Occupied', 'Closed', '2014-12-01', 'Current');</v>
      </c>
    </row>
    <row r="154" spans="1:16" x14ac:dyDescent="0.35">
      <c r="A154" s="19">
        <v>153</v>
      </c>
      <c r="B154" s="18">
        <v>42489</v>
      </c>
      <c r="C154" s="19" t="s">
        <v>51</v>
      </c>
      <c r="D154" s="19" t="s">
        <v>61</v>
      </c>
      <c r="E154" s="19" t="s">
        <v>53</v>
      </c>
      <c r="F154" s="19">
        <v>781</v>
      </c>
      <c r="G154" s="19">
        <v>80</v>
      </c>
      <c r="H154" s="19">
        <v>17.059999999999999</v>
      </c>
      <c r="I154" s="19">
        <v>15.32</v>
      </c>
      <c r="J154" s="19" t="s">
        <v>54</v>
      </c>
      <c r="K154" s="20">
        <v>349856.52</v>
      </c>
      <c r="L154" s="20" t="s">
        <v>55</v>
      </c>
      <c r="M154" s="20" t="s">
        <v>83</v>
      </c>
      <c r="N154" s="26"/>
      <c r="O154" s="20" t="s">
        <v>56</v>
      </c>
      <c r="P154" t="str">
        <f t="shared" si="2"/>
        <v>INSERT INTO @DataTable (Deal, AdvanceDate, PROV, DealPurpose, RateType, BEACON, LTV, TDS, GDS, InsuranceType, PrincipalBalance, OccupancyType, AccountStatus, Closed_Date, DelinquencyBucket) VALUES (153, '2016-04-29', 'AB', 'Purchase', 'Fixed', 781, 80, 17.06, 15.32, 'Conv', 349856.52, 'Owner-Occupied', 'Open', '1900-01-00', 'Current');</v>
      </c>
    </row>
    <row r="155" spans="1:16" x14ac:dyDescent="0.35">
      <c r="A155" s="22">
        <v>154</v>
      </c>
      <c r="B155" s="21">
        <v>41767</v>
      </c>
      <c r="C155" s="22" t="s">
        <v>51</v>
      </c>
      <c r="D155" s="22" t="s">
        <v>72</v>
      </c>
      <c r="E155" s="22" t="s">
        <v>53</v>
      </c>
      <c r="F155" s="22">
        <v>719</v>
      </c>
      <c r="G155" s="22">
        <v>80</v>
      </c>
      <c r="H155" s="22">
        <v>27.29</v>
      </c>
      <c r="I155" s="22">
        <v>21.89</v>
      </c>
      <c r="J155" s="22" t="s">
        <v>54</v>
      </c>
      <c r="K155" s="23">
        <v>0</v>
      </c>
      <c r="L155" s="23" t="s">
        <v>55</v>
      </c>
      <c r="M155" s="23" t="s">
        <v>84</v>
      </c>
      <c r="N155" s="27">
        <v>42474</v>
      </c>
      <c r="O155" s="23" t="s">
        <v>56</v>
      </c>
      <c r="P155" t="str">
        <f t="shared" si="2"/>
        <v>INSERT INTO @DataTable (Deal, AdvanceDate, PROV, DealPurpose, RateType, BEACON, LTV, TDS, GDS, InsuranceType, PrincipalBalance, OccupancyType, AccountStatus, Closed_Date, DelinquencyBucket) VALUES (154, '2014-05-08', 'AB', 'ETO Existing Client', 'Fixed', 719, 80, 27.29, 21.89, 'Conv', 0, 'Owner-Occupied', 'Closed', '2016-04-14', 'Current');</v>
      </c>
    </row>
    <row r="156" spans="1:16" x14ac:dyDescent="0.35">
      <c r="A156" s="19">
        <v>155</v>
      </c>
      <c r="B156" s="18">
        <v>40963</v>
      </c>
      <c r="C156" s="19" t="s">
        <v>58</v>
      </c>
      <c r="D156" s="19" t="s">
        <v>61</v>
      </c>
      <c r="E156" s="19" t="s">
        <v>53</v>
      </c>
      <c r="F156" s="19">
        <v>658</v>
      </c>
      <c r="G156" s="19">
        <v>95</v>
      </c>
      <c r="H156" s="19">
        <v>21.17</v>
      </c>
      <c r="I156" s="19">
        <v>14.48</v>
      </c>
      <c r="J156" s="19" t="s">
        <v>60</v>
      </c>
      <c r="K156" s="20">
        <v>0</v>
      </c>
      <c r="L156" s="20" t="s">
        <v>55</v>
      </c>
      <c r="M156" s="20" t="s">
        <v>84</v>
      </c>
      <c r="N156" s="26">
        <v>42279</v>
      </c>
      <c r="O156" s="20" t="s">
        <v>56</v>
      </c>
      <c r="P156" t="str">
        <f t="shared" si="2"/>
        <v>INSERT INTO @DataTable (Deal, AdvanceDate, PROV, DealPurpose, RateType, BEACON, LTV, TDS, GDS, InsuranceType, PrincipalBalance, OccupancyType, AccountStatus, Closed_Date, DelinquencyBucket) VALUES (155, '2012-02-24', 'BC', 'Purchase', 'Fixed', 658, 95, 21.17, 14.48, 'HiRatio', 0, 'Owner-Occupied', 'Closed', '2015-10-02', 'Current');</v>
      </c>
    </row>
    <row r="157" spans="1:16" x14ac:dyDescent="0.35">
      <c r="A157" s="22">
        <v>156</v>
      </c>
      <c r="B157" s="21">
        <v>40786</v>
      </c>
      <c r="C157" s="22" t="s">
        <v>57</v>
      </c>
      <c r="D157" s="22" t="s">
        <v>61</v>
      </c>
      <c r="E157" s="22" t="s">
        <v>53</v>
      </c>
      <c r="F157" s="22">
        <v>801</v>
      </c>
      <c r="G157" s="22">
        <v>95</v>
      </c>
      <c r="H157" s="22">
        <v>29.89</v>
      </c>
      <c r="I157" s="22">
        <v>29.24</v>
      </c>
      <c r="J157" s="22" t="s">
        <v>60</v>
      </c>
      <c r="K157" s="23">
        <v>0</v>
      </c>
      <c r="L157" s="23" t="s">
        <v>55</v>
      </c>
      <c r="M157" s="23" t="s">
        <v>84</v>
      </c>
      <c r="N157" s="27">
        <v>41886</v>
      </c>
      <c r="O157" s="23" t="s">
        <v>56</v>
      </c>
      <c r="P157" t="str">
        <f t="shared" si="2"/>
        <v>INSERT INTO @DataTable (Deal, AdvanceDate, PROV, DealPurpose, RateType, BEACON, LTV, TDS, GDS, InsuranceType, PrincipalBalance, OccupancyType, AccountStatus, Closed_Date, DelinquencyBucket) VALUES (156, '2011-08-31', 'ON', 'Purchase', 'Fixed', 801, 95, 29.89, 29.24, 'HiRatio', 0, 'Owner-Occupied', 'Closed', '2014-09-04', 'Current');</v>
      </c>
    </row>
    <row r="158" spans="1:16" x14ac:dyDescent="0.35">
      <c r="A158" s="19">
        <v>157</v>
      </c>
      <c r="B158" s="18">
        <v>42719</v>
      </c>
      <c r="C158" s="19" t="s">
        <v>51</v>
      </c>
      <c r="D158" s="19" t="s">
        <v>61</v>
      </c>
      <c r="E158" s="19" t="s">
        <v>53</v>
      </c>
      <c r="F158" s="19">
        <v>755</v>
      </c>
      <c r="G158" s="19">
        <v>85</v>
      </c>
      <c r="H158" s="19">
        <v>41.18</v>
      </c>
      <c r="I158" s="19">
        <v>38.049999999999997</v>
      </c>
      <c r="J158" s="19" t="s">
        <v>60</v>
      </c>
      <c r="K158" s="20">
        <v>300020.83</v>
      </c>
      <c r="L158" s="20" t="s">
        <v>55</v>
      </c>
      <c r="M158" s="20" t="s">
        <v>83</v>
      </c>
      <c r="N158" s="26"/>
      <c r="O158" s="20" t="s">
        <v>56</v>
      </c>
      <c r="P158" t="str">
        <f t="shared" si="2"/>
        <v>INSERT INTO @DataTable (Deal, AdvanceDate, PROV, DealPurpose, RateType, BEACON, LTV, TDS, GDS, InsuranceType, PrincipalBalance, OccupancyType, AccountStatus, Closed_Date, DelinquencyBucket) VALUES (157, '2016-12-15', 'AB', 'Purchase', 'Fixed', 755, 85, 41.18, 38.05, 'HiRatio', 300020.83, 'Owner-Occupied', 'Open', '1900-01-00', 'Current');</v>
      </c>
    </row>
    <row r="159" spans="1:16" x14ac:dyDescent="0.35">
      <c r="A159" s="22">
        <v>158</v>
      </c>
      <c r="B159" s="21">
        <v>42237</v>
      </c>
      <c r="C159" s="22" t="s">
        <v>57</v>
      </c>
      <c r="D159" s="22" t="s">
        <v>61</v>
      </c>
      <c r="E159" s="22" t="s">
        <v>53</v>
      </c>
      <c r="F159" s="22">
        <v>769</v>
      </c>
      <c r="G159" s="22">
        <v>53.57</v>
      </c>
      <c r="H159" s="22">
        <v>39.56</v>
      </c>
      <c r="I159" s="22">
        <v>34.92</v>
      </c>
      <c r="J159" s="22" t="s">
        <v>54</v>
      </c>
      <c r="K159" s="23">
        <v>287681.96000000002</v>
      </c>
      <c r="L159" s="23" t="s">
        <v>55</v>
      </c>
      <c r="M159" s="23" t="s">
        <v>83</v>
      </c>
      <c r="N159" s="27"/>
      <c r="O159" s="23" t="s">
        <v>56</v>
      </c>
      <c r="P159" t="str">
        <f t="shared" si="2"/>
        <v>INSERT INTO @DataTable (Deal, AdvanceDate, PROV, DealPurpose, RateType, BEACON, LTV, TDS, GDS, InsuranceType, PrincipalBalance, OccupancyType, AccountStatus, Closed_Date, DelinquencyBucket) VALUES (158, '2015-08-21', 'ON', 'Purchase', 'Fixed', 769, 53.57, 39.56, 34.92, 'Conv', 287681.96, 'Owner-Occupied', 'Open', '1900-01-00', 'Current');</v>
      </c>
    </row>
    <row r="160" spans="1:16" x14ac:dyDescent="0.35">
      <c r="A160" s="19">
        <v>159</v>
      </c>
      <c r="B160" s="18">
        <v>42181</v>
      </c>
      <c r="C160" s="19" t="s">
        <v>57</v>
      </c>
      <c r="D160" s="19" t="s">
        <v>61</v>
      </c>
      <c r="E160" s="19" t="s">
        <v>53</v>
      </c>
      <c r="F160" s="19">
        <v>795</v>
      </c>
      <c r="G160" s="19">
        <v>95</v>
      </c>
      <c r="H160" s="19">
        <v>36.28</v>
      </c>
      <c r="I160" s="19">
        <v>28.5</v>
      </c>
      <c r="J160" s="19" t="s">
        <v>60</v>
      </c>
      <c r="K160" s="20">
        <v>418818.2</v>
      </c>
      <c r="L160" s="20" t="s">
        <v>55</v>
      </c>
      <c r="M160" s="20" t="s">
        <v>83</v>
      </c>
      <c r="N160" s="26"/>
      <c r="O160" s="20" t="s">
        <v>56</v>
      </c>
      <c r="P160" t="str">
        <f t="shared" si="2"/>
        <v>INSERT INTO @DataTable (Deal, AdvanceDate, PROV, DealPurpose, RateType, BEACON, LTV, TDS, GDS, InsuranceType, PrincipalBalance, OccupancyType, AccountStatus, Closed_Date, DelinquencyBucket) VALUES (159, '2015-06-26', 'ON', 'Purchase', 'Fixed', 795, 95, 36.28, 28.5, 'HiRatio', 418818.2, 'Owner-Occupied', 'Open', '1900-01-00', 'Current');</v>
      </c>
    </row>
    <row r="161" spans="1:16" x14ac:dyDescent="0.35">
      <c r="A161" s="22">
        <v>160</v>
      </c>
      <c r="B161" s="21">
        <v>42404</v>
      </c>
      <c r="C161" s="22" t="s">
        <v>58</v>
      </c>
      <c r="D161" s="22" t="s">
        <v>52</v>
      </c>
      <c r="E161" s="22" t="s">
        <v>40</v>
      </c>
      <c r="F161" s="22">
        <v>779</v>
      </c>
      <c r="G161" s="22">
        <v>78.790000000000006</v>
      </c>
      <c r="H161" s="22">
        <v>37.29</v>
      </c>
      <c r="I161" s="22">
        <v>23.81</v>
      </c>
      <c r="J161" s="22" t="s">
        <v>54</v>
      </c>
      <c r="K161" s="23">
        <v>373040.13</v>
      </c>
      <c r="L161" s="23" t="s">
        <v>55</v>
      </c>
      <c r="M161" s="23" t="s">
        <v>83</v>
      </c>
      <c r="N161" s="27"/>
      <c r="O161" s="23" t="s">
        <v>56</v>
      </c>
      <c r="P161" t="str">
        <f t="shared" si="2"/>
        <v>INSERT INTO @DataTable (Deal, AdvanceDate, PROV, DealPurpose, RateType, BEACON, LTV, TDS, GDS, InsuranceType, PrincipalBalance, OccupancyType, AccountStatus, Closed_Date, DelinquencyBucket) VALUES (160, '2016-02-04', 'BC', 'Refinance External', 'ARM', 779, 78.79, 37.29, 23.81, 'Conv', 373040.13, 'Owner-Occupied', 'Open', '1900-01-00', 'Current');</v>
      </c>
    </row>
    <row r="162" spans="1:16" x14ac:dyDescent="0.35">
      <c r="A162" s="19">
        <v>161</v>
      </c>
      <c r="B162" s="18">
        <v>41879</v>
      </c>
      <c r="C162" s="19" t="s">
        <v>57</v>
      </c>
      <c r="D162" s="19" t="s">
        <v>71</v>
      </c>
      <c r="E162" s="19" t="s">
        <v>40</v>
      </c>
      <c r="F162" s="19">
        <v>791</v>
      </c>
      <c r="G162" s="19">
        <v>80</v>
      </c>
      <c r="H162" s="19">
        <v>35.47</v>
      </c>
      <c r="I162" s="19">
        <v>11.27</v>
      </c>
      <c r="J162" s="19" t="s">
        <v>54</v>
      </c>
      <c r="K162" s="20">
        <v>253915.9</v>
      </c>
      <c r="L162" s="20" t="s">
        <v>62</v>
      </c>
      <c r="M162" s="20" t="s">
        <v>83</v>
      </c>
      <c r="N162" s="26"/>
      <c r="O162" s="20" t="s">
        <v>56</v>
      </c>
      <c r="P162" t="str">
        <f t="shared" si="2"/>
        <v>INSERT INTO @DataTable (Deal, AdvanceDate, PROV, DealPurpose, RateType, BEACON, LTV, TDS, GDS, InsuranceType, PrincipalBalance, OccupancyType, AccountStatus, Closed_Date, DelinquencyBucket) VALUES (161, '2014-08-28', 'ON', 'Refinance Existing Client', 'ARM', 791, 80, 35.47, 11.27, 'Conv', 253915.9, 'Rental', 'Open', '1900-01-00', 'Current');</v>
      </c>
    </row>
    <row r="163" spans="1:16" x14ac:dyDescent="0.35">
      <c r="A163" s="22">
        <v>162</v>
      </c>
      <c r="B163" s="21">
        <v>41988</v>
      </c>
      <c r="C163" s="22" t="s">
        <v>57</v>
      </c>
      <c r="D163" s="22" t="s">
        <v>61</v>
      </c>
      <c r="E163" s="22" t="s">
        <v>53</v>
      </c>
      <c r="F163" s="22">
        <v>772</v>
      </c>
      <c r="G163" s="22">
        <v>88.64</v>
      </c>
      <c r="H163" s="22">
        <v>42.81</v>
      </c>
      <c r="I163" s="22">
        <v>33.020000000000003</v>
      </c>
      <c r="J163" s="22" t="s">
        <v>60</v>
      </c>
      <c r="K163" s="23">
        <v>185854.97</v>
      </c>
      <c r="L163" s="23" t="s">
        <v>55</v>
      </c>
      <c r="M163" s="23" t="s">
        <v>83</v>
      </c>
      <c r="N163" s="27"/>
      <c r="O163" s="23" t="s">
        <v>56</v>
      </c>
      <c r="P163" t="str">
        <f t="shared" si="2"/>
        <v>INSERT INTO @DataTable (Deal, AdvanceDate, PROV, DealPurpose, RateType, BEACON, LTV, TDS, GDS, InsuranceType, PrincipalBalance, OccupancyType, AccountStatus, Closed_Date, DelinquencyBucket) VALUES (162, '2014-12-15', 'ON', 'Purchase', 'Fixed', 772, 88.64, 42.81, 33.02, 'HiRatio', 185854.97, 'Owner-Occupied', 'Open', '1900-01-00', 'Current');</v>
      </c>
    </row>
    <row r="164" spans="1:16" x14ac:dyDescent="0.35">
      <c r="A164" s="19">
        <v>163</v>
      </c>
      <c r="B164" s="18">
        <v>40379</v>
      </c>
      <c r="C164" s="19" t="s">
        <v>51</v>
      </c>
      <c r="D164" s="19" t="s">
        <v>61</v>
      </c>
      <c r="E164" s="19" t="s">
        <v>53</v>
      </c>
      <c r="F164" s="19">
        <v>668</v>
      </c>
      <c r="G164" s="19">
        <v>94.83</v>
      </c>
      <c r="H164" s="19">
        <v>32.770000000000003</v>
      </c>
      <c r="I164" s="19">
        <v>25.67</v>
      </c>
      <c r="J164" s="19" t="s">
        <v>60</v>
      </c>
      <c r="K164" s="20">
        <v>217474.36</v>
      </c>
      <c r="L164" s="20" t="s">
        <v>55</v>
      </c>
      <c r="M164" s="20" t="s">
        <v>83</v>
      </c>
      <c r="N164" s="26"/>
      <c r="O164" s="20" t="s">
        <v>56</v>
      </c>
      <c r="P164" t="str">
        <f t="shared" si="2"/>
        <v>INSERT INTO @DataTable (Deal, AdvanceDate, PROV, DealPurpose, RateType, BEACON, LTV, TDS, GDS, InsuranceType, PrincipalBalance, OccupancyType, AccountStatus, Closed_Date, DelinquencyBucket) VALUES (163, '2010-07-20', 'AB', 'Purchase', 'Fixed', 668, 94.83, 32.77, 25.67, 'HiRatio', 217474.36, 'Owner-Occupied', 'Open', '1900-01-00', 'Current');</v>
      </c>
    </row>
    <row r="165" spans="1:16" x14ac:dyDescent="0.35">
      <c r="A165" s="22">
        <v>164</v>
      </c>
      <c r="B165" s="21">
        <v>42466</v>
      </c>
      <c r="C165" s="22" t="s">
        <v>58</v>
      </c>
      <c r="D165" s="22" t="s">
        <v>52</v>
      </c>
      <c r="E165" s="22" t="s">
        <v>53</v>
      </c>
      <c r="F165" s="22">
        <v>800</v>
      </c>
      <c r="G165" s="22">
        <v>70.569999999999993</v>
      </c>
      <c r="H165" s="22">
        <v>36.92</v>
      </c>
      <c r="I165" s="22">
        <v>30.61</v>
      </c>
      <c r="J165" s="22" t="s">
        <v>54</v>
      </c>
      <c r="K165" s="23">
        <v>478439.06</v>
      </c>
      <c r="L165" s="23" t="s">
        <v>55</v>
      </c>
      <c r="M165" s="23" t="s">
        <v>83</v>
      </c>
      <c r="N165" s="27"/>
      <c r="O165" s="23" t="s">
        <v>56</v>
      </c>
      <c r="P165" t="str">
        <f t="shared" si="2"/>
        <v>INSERT INTO @DataTable (Deal, AdvanceDate, PROV, DealPurpose, RateType, BEACON, LTV, TDS, GDS, InsuranceType, PrincipalBalance, OccupancyType, AccountStatus, Closed_Date, DelinquencyBucket) VALUES (164, '2016-04-06', 'BC', 'Refinance External', 'Fixed', 800, 70.57, 36.92, 30.61, 'Conv', 478439.06, 'Owner-Occupied', 'Open', '1900-01-00', 'Current');</v>
      </c>
    </row>
    <row r="166" spans="1:16" x14ac:dyDescent="0.35">
      <c r="A166" s="19">
        <v>165</v>
      </c>
      <c r="B166" s="18">
        <v>42348</v>
      </c>
      <c r="C166" s="19" t="s">
        <v>57</v>
      </c>
      <c r="D166" s="19" t="s">
        <v>61</v>
      </c>
      <c r="E166" s="19" t="s">
        <v>53</v>
      </c>
      <c r="F166" s="19">
        <v>800</v>
      </c>
      <c r="G166" s="19">
        <v>74.61</v>
      </c>
      <c r="H166" s="19">
        <v>21.44</v>
      </c>
      <c r="I166" s="19">
        <v>20.09</v>
      </c>
      <c r="J166" s="19" t="s">
        <v>54</v>
      </c>
      <c r="K166" s="20">
        <v>601477.67000000004</v>
      </c>
      <c r="L166" s="20" t="s">
        <v>55</v>
      </c>
      <c r="M166" s="20" t="s">
        <v>83</v>
      </c>
      <c r="N166" s="26"/>
      <c r="O166" s="20" t="s">
        <v>56</v>
      </c>
      <c r="P166" t="str">
        <f t="shared" si="2"/>
        <v>INSERT INTO @DataTable (Deal, AdvanceDate, PROV, DealPurpose, RateType, BEACON, LTV, TDS, GDS, InsuranceType, PrincipalBalance, OccupancyType, AccountStatus, Closed_Date, DelinquencyBucket) VALUES (165, '2015-12-10', 'ON', 'Purchase', 'Fixed', 800, 74.61, 21.44, 20.09, 'Conv', 601477.67, 'Owner-Occupied', 'Open', '1900-01-00', 'Current');</v>
      </c>
    </row>
    <row r="167" spans="1:16" x14ac:dyDescent="0.35">
      <c r="A167" s="22">
        <v>166</v>
      </c>
      <c r="B167" s="21">
        <v>42167</v>
      </c>
      <c r="C167" s="22" t="s">
        <v>57</v>
      </c>
      <c r="D167" s="22" t="s">
        <v>61</v>
      </c>
      <c r="E167" s="22" t="s">
        <v>53</v>
      </c>
      <c r="F167" s="22">
        <v>846</v>
      </c>
      <c r="G167" s="22">
        <v>95</v>
      </c>
      <c r="H167" s="22">
        <v>28.61</v>
      </c>
      <c r="I167" s="22">
        <v>25.07</v>
      </c>
      <c r="J167" s="22" t="s">
        <v>60</v>
      </c>
      <c r="K167" s="23">
        <v>377866.64</v>
      </c>
      <c r="L167" s="23" t="s">
        <v>55</v>
      </c>
      <c r="M167" s="23" t="s">
        <v>83</v>
      </c>
      <c r="N167" s="27"/>
      <c r="O167" s="23" t="s">
        <v>56</v>
      </c>
      <c r="P167" t="str">
        <f t="shared" si="2"/>
        <v>INSERT INTO @DataTable (Deal, AdvanceDate, PROV, DealPurpose, RateType, BEACON, LTV, TDS, GDS, InsuranceType, PrincipalBalance, OccupancyType, AccountStatus, Closed_Date, DelinquencyBucket) VALUES (166, '2015-06-12', 'ON', 'Purchase', 'Fixed', 846, 95, 28.61, 25.07, 'HiRatio', 377866.64, 'Owner-Occupied', 'Open', '1900-01-00', 'Current');</v>
      </c>
    </row>
    <row r="168" spans="1:16" x14ac:dyDescent="0.35">
      <c r="A168" s="19">
        <v>167</v>
      </c>
      <c r="B168" s="18">
        <v>41379</v>
      </c>
      <c r="C168" s="19" t="s">
        <v>57</v>
      </c>
      <c r="D168" s="19" t="s">
        <v>61</v>
      </c>
      <c r="E168" s="19" t="s">
        <v>40</v>
      </c>
      <c r="F168" s="19">
        <v>801</v>
      </c>
      <c r="G168" s="19">
        <v>75</v>
      </c>
      <c r="H168" s="19">
        <v>37.46</v>
      </c>
      <c r="I168" s="19">
        <v>19.98</v>
      </c>
      <c r="J168" s="19" t="s">
        <v>54</v>
      </c>
      <c r="K168" s="20">
        <v>0</v>
      </c>
      <c r="L168" s="20" t="s">
        <v>62</v>
      </c>
      <c r="M168" s="20" t="s">
        <v>84</v>
      </c>
      <c r="N168" s="26">
        <v>42461</v>
      </c>
      <c r="O168" s="20" t="s">
        <v>56</v>
      </c>
      <c r="P168" t="str">
        <f t="shared" si="2"/>
        <v>INSERT INTO @DataTable (Deal, AdvanceDate, PROV, DealPurpose, RateType, BEACON, LTV, TDS, GDS, InsuranceType, PrincipalBalance, OccupancyType, AccountStatus, Closed_Date, DelinquencyBucket) VALUES (167, '2013-04-15', 'ON', 'Purchase', 'ARM', 801, 75, 37.46, 19.98, 'Conv', 0, 'Rental', 'Closed', '2016-04-01', 'Current');</v>
      </c>
    </row>
    <row r="169" spans="1:16" x14ac:dyDescent="0.35">
      <c r="A169" s="22">
        <v>168</v>
      </c>
      <c r="B169" s="21">
        <v>42369</v>
      </c>
      <c r="C169" s="22" t="s">
        <v>51</v>
      </c>
      <c r="D169" s="22" t="s">
        <v>59</v>
      </c>
      <c r="E169" s="22" t="s">
        <v>40</v>
      </c>
      <c r="F169" s="22">
        <v>757</v>
      </c>
      <c r="G169" s="22">
        <v>80</v>
      </c>
      <c r="H169" s="22">
        <v>38.35</v>
      </c>
      <c r="I169" s="22">
        <v>17.329999999999998</v>
      </c>
      <c r="J169" s="22" t="s">
        <v>60</v>
      </c>
      <c r="K169" s="23">
        <v>304813.05</v>
      </c>
      <c r="L169" s="23" t="s">
        <v>55</v>
      </c>
      <c r="M169" s="23" t="s">
        <v>83</v>
      </c>
      <c r="N169" s="27"/>
      <c r="O169" s="23" t="s">
        <v>56</v>
      </c>
      <c r="P169" t="str">
        <f t="shared" si="2"/>
        <v>INSERT INTO @DataTable (Deal, AdvanceDate, PROV, DealPurpose, RateType, BEACON, LTV, TDS, GDS, InsuranceType, PrincipalBalance, OccupancyType, AccountStatus, Closed_Date, DelinquencyBucket) VALUES (168, '2015-12-31', 'AB', 'Transfer', 'ARM', 757, 80, 38.35, 17.33, 'HiRatio', 304813.05, 'Owner-Occupied', 'Open', '1900-01-00', 'Current');</v>
      </c>
    </row>
    <row r="170" spans="1:16" x14ac:dyDescent="0.35">
      <c r="A170" s="19">
        <v>169</v>
      </c>
      <c r="B170" s="18">
        <v>41033</v>
      </c>
      <c r="C170" s="19" t="s">
        <v>57</v>
      </c>
      <c r="D170" s="19" t="s">
        <v>61</v>
      </c>
      <c r="E170" s="19" t="s">
        <v>40</v>
      </c>
      <c r="F170" s="19">
        <v>0</v>
      </c>
      <c r="G170" s="19">
        <v>80</v>
      </c>
      <c r="H170" s="19">
        <v>32.49</v>
      </c>
      <c r="I170" s="19">
        <v>9.3000000000000007</v>
      </c>
      <c r="J170" s="19" t="s">
        <v>54</v>
      </c>
      <c r="K170" s="20">
        <v>129239.15</v>
      </c>
      <c r="L170" s="20" t="s">
        <v>66</v>
      </c>
      <c r="M170" s="20" t="s">
        <v>83</v>
      </c>
      <c r="N170" s="26"/>
      <c r="O170" s="20" t="s">
        <v>56</v>
      </c>
      <c r="P170" t="str">
        <f t="shared" si="2"/>
        <v>INSERT INTO @DataTable (Deal, AdvanceDate, PROV, DealPurpose, RateType, BEACON, LTV, TDS, GDS, InsuranceType, PrincipalBalance, OccupancyType, AccountStatus, Closed_Date, DelinquencyBucket) VALUES (169, '2012-05-04', 'ON', 'Purchase', 'ARM', 0, 80, 32.49, 9.3, 'Conv', 129239.15, 'Second Home', 'Open', '1900-01-00', 'Current');</v>
      </c>
    </row>
    <row r="171" spans="1:16" x14ac:dyDescent="0.35">
      <c r="A171" s="22">
        <v>170</v>
      </c>
      <c r="B171" s="21">
        <v>41838</v>
      </c>
      <c r="C171" s="22" t="s">
        <v>57</v>
      </c>
      <c r="D171" s="22" t="s">
        <v>61</v>
      </c>
      <c r="E171" s="22" t="s">
        <v>53</v>
      </c>
      <c r="F171" s="22">
        <v>745</v>
      </c>
      <c r="G171" s="22">
        <v>92.5</v>
      </c>
      <c r="H171" s="22">
        <v>41.26</v>
      </c>
      <c r="I171" s="22">
        <v>13.63</v>
      </c>
      <c r="J171" s="22" t="s">
        <v>60</v>
      </c>
      <c r="K171" s="23">
        <v>175294.13</v>
      </c>
      <c r="L171" s="23" t="s">
        <v>55</v>
      </c>
      <c r="M171" s="23" t="s">
        <v>83</v>
      </c>
      <c r="N171" s="27"/>
      <c r="O171" s="23" t="s">
        <v>56</v>
      </c>
      <c r="P171" t="str">
        <f t="shared" si="2"/>
        <v>INSERT INTO @DataTable (Deal, AdvanceDate, PROV, DealPurpose, RateType, BEACON, LTV, TDS, GDS, InsuranceType, PrincipalBalance, OccupancyType, AccountStatus, Closed_Date, DelinquencyBucket) VALUES (170, '2014-07-18', 'ON', 'Purchase', 'Fixed', 745, 92.5, 41.26, 13.63, 'HiRatio', 175294.13, 'Owner-Occupied', 'Open', '1900-01-00', 'Current');</v>
      </c>
    </row>
    <row r="172" spans="1:16" x14ac:dyDescent="0.35">
      <c r="A172" s="19">
        <v>171</v>
      </c>
      <c r="B172" s="18">
        <v>41565</v>
      </c>
      <c r="C172" s="19" t="s">
        <v>51</v>
      </c>
      <c r="D172" s="19" t="s">
        <v>61</v>
      </c>
      <c r="E172" s="19" t="s">
        <v>53</v>
      </c>
      <c r="F172" s="19">
        <v>730</v>
      </c>
      <c r="G172" s="19">
        <v>95</v>
      </c>
      <c r="H172" s="19">
        <v>34.880000000000003</v>
      </c>
      <c r="I172" s="19">
        <v>24.59</v>
      </c>
      <c r="J172" s="19" t="s">
        <v>60</v>
      </c>
      <c r="K172" s="20">
        <v>191337.59</v>
      </c>
      <c r="L172" s="20" t="s">
        <v>55</v>
      </c>
      <c r="M172" s="20" t="s">
        <v>83</v>
      </c>
      <c r="N172" s="26"/>
      <c r="O172" s="20" t="s">
        <v>56</v>
      </c>
      <c r="P172" t="str">
        <f t="shared" si="2"/>
        <v>INSERT INTO @DataTable (Deal, AdvanceDate, PROV, DealPurpose, RateType, BEACON, LTV, TDS, GDS, InsuranceType, PrincipalBalance, OccupancyType, AccountStatus, Closed_Date, DelinquencyBucket) VALUES (171, '2013-10-18', 'AB', 'Purchase', 'Fixed', 730, 95, 34.88, 24.59, 'HiRatio', 191337.59, 'Owner-Occupied', 'Open', '1900-01-00', 'Current');</v>
      </c>
    </row>
    <row r="173" spans="1:16" x14ac:dyDescent="0.35">
      <c r="A173" s="22">
        <v>172</v>
      </c>
      <c r="B173" s="21">
        <v>42488</v>
      </c>
      <c r="C173" s="22" t="s">
        <v>57</v>
      </c>
      <c r="D173" s="22" t="s">
        <v>61</v>
      </c>
      <c r="E173" s="22" t="s">
        <v>53</v>
      </c>
      <c r="F173" s="22">
        <v>752</v>
      </c>
      <c r="G173" s="22">
        <v>95</v>
      </c>
      <c r="H173" s="22">
        <v>39.090000000000003</v>
      </c>
      <c r="I173" s="22">
        <v>27.7</v>
      </c>
      <c r="J173" s="22" t="s">
        <v>60</v>
      </c>
      <c r="K173" s="23">
        <v>360973.46</v>
      </c>
      <c r="L173" s="23" t="s">
        <v>66</v>
      </c>
      <c r="M173" s="23" t="s">
        <v>83</v>
      </c>
      <c r="N173" s="27"/>
      <c r="O173" s="23" t="s">
        <v>56</v>
      </c>
      <c r="P173" t="str">
        <f t="shared" si="2"/>
        <v>INSERT INTO @DataTable (Deal, AdvanceDate, PROV, DealPurpose, RateType, BEACON, LTV, TDS, GDS, InsuranceType, PrincipalBalance, OccupancyType, AccountStatus, Closed_Date, DelinquencyBucket) VALUES (172, '2016-04-28', 'ON', 'Purchase', 'Fixed', 752, 95, 39.09, 27.7, 'HiRatio', 360973.46, 'Second Home', 'Open', '1900-01-00', 'Current');</v>
      </c>
    </row>
    <row r="174" spans="1:16" x14ac:dyDescent="0.35">
      <c r="A174" s="19">
        <v>173</v>
      </c>
      <c r="B174" s="18">
        <v>41626</v>
      </c>
      <c r="C174" s="19" t="s">
        <v>51</v>
      </c>
      <c r="D174" s="19" t="s">
        <v>61</v>
      </c>
      <c r="E174" s="19" t="s">
        <v>53</v>
      </c>
      <c r="F174" s="19">
        <v>766</v>
      </c>
      <c r="G174" s="19">
        <v>95</v>
      </c>
      <c r="H174" s="19">
        <v>37.299999999999997</v>
      </c>
      <c r="I174" s="19">
        <v>30.45</v>
      </c>
      <c r="J174" s="19" t="s">
        <v>60</v>
      </c>
      <c r="K174" s="20">
        <v>552762.54</v>
      </c>
      <c r="L174" s="20" t="s">
        <v>55</v>
      </c>
      <c r="M174" s="20" t="s">
        <v>83</v>
      </c>
      <c r="N174" s="26"/>
      <c r="O174" s="20" t="s">
        <v>56</v>
      </c>
      <c r="P174" t="str">
        <f t="shared" si="2"/>
        <v>INSERT INTO @DataTable (Deal, AdvanceDate, PROV, DealPurpose, RateType, BEACON, LTV, TDS, GDS, InsuranceType, PrincipalBalance, OccupancyType, AccountStatus, Closed_Date, DelinquencyBucket) VALUES (173, '2013-12-18', 'AB', 'Purchase', 'Fixed', 766, 95, 37.3, 30.45, 'HiRatio', 552762.54, 'Owner-Occupied', 'Open', '1900-01-00', 'Current');</v>
      </c>
    </row>
    <row r="175" spans="1:16" x14ac:dyDescent="0.35">
      <c r="A175" s="22">
        <v>174</v>
      </c>
      <c r="B175" s="21">
        <v>41026</v>
      </c>
      <c r="C175" s="22" t="s">
        <v>57</v>
      </c>
      <c r="D175" s="22" t="s">
        <v>61</v>
      </c>
      <c r="E175" s="22" t="s">
        <v>53</v>
      </c>
      <c r="F175" s="22">
        <v>753</v>
      </c>
      <c r="G175" s="22">
        <v>84.57</v>
      </c>
      <c r="H175" s="22">
        <v>33.369999999999997</v>
      </c>
      <c r="I175" s="22">
        <v>21.11</v>
      </c>
      <c r="J175" s="22" t="s">
        <v>60</v>
      </c>
      <c r="K175" s="23">
        <v>183336.12</v>
      </c>
      <c r="L175" s="23" t="s">
        <v>55</v>
      </c>
      <c r="M175" s="23" t="s">
        <v>83</v>
      </c>
      <c r="N175" s="27"/>
      <c r="O175" s="23" t="s">
        <v>56</v>
      </c>
      <c r="P175" t="str">
        <f t="shared" si="2"/>
        <v>INSERT INTO @DataTable (Deal, AdvanceDate, PROV, DealPurpose, RateType, BEACON, LTV, TDS, GDS, InsuranceType, PrincipalBalance, OccupancyType, AccountStatus, Closed_Date, DelinquencyBucket) VALUES (174, '2012-04-27', 'ON', 'Purchase', 'Fixed', 753, 84.57, 33.37, 21.11, 'HiRatio', 183336.12, 'Owner-Occupied', 'Open', '1900-01-00', 'Current');</v>
      </c>
    </row>
    <row r="176" spans="1:16" x14ac:dyDescent="0.35">
      <c r="A176" s="19">
        <v>175</v>
      </c>
      <c r="B176" s="18">
        <v>40599</v>
      </c>
      <c r="C176" s="19" t="s">
        <v>57</v>
      </c>
      <c r="D176" s="19" t="s">
        <v>61</v>
      </c>
      <c r="E176" s="19" t="s">
        <v>40</v>
      </c>
      <c r="F176" s="19">
        <v>782</v>
      </c>
      <c r="G176" s="19">
        <v>95</v>
      </c>
      <c r="H176" s="19">
        <v>24.39</v>
      </c>
      <c r="I176" s="19">
        <v>27.23</v>
      </c>
      <c r="J176" s="19" t="s">
        <v>60</v>
      </c>
      <c r="K176" s="20">
        <v>205139.65</v>
      </c>
      <c r="L176" s="20" t="s">
        <v>55</v>
      </c>
      <c r="M176" s="20" t="s">
        <v>83</v>
      </c>
      <c r="N176" s="26"/>
      <c r="O176" s="20" t="s">
        <v>56</v>
      </c>
      <c r="P176" t="str">
        <f t="shared" si="2"/>
        <v>INSERT INTO @DataTable (Deal, AdvanceDate, PROV, DealPurpose, RateType, BEACON, LTV, TDS, GDS, InsuranceType, PrincipalBalance, OccupancyType, AccountStatus, Closed_Date, DelinquencyBucket) VALUES (175, '2011-02-25', 'ON', 'Purchase', 'ARM', 782, 95, 24.39, 27.23, 'HiRatio', 205139.65, 'Owner-Occupied', 'Open', '1900-01-00', 'Current');</v>
      </c>
    </row>
    <row r="177" spans="1:16" x14ac:dyDescent="0.35">
      <c r="A177" s="22">
        <v>176</v>
      </c>
      <c r="B177" s="21">
        <v>42277</v>
      </c>
      <c r="C177" s="22" t="s">
        <v>57</v>
      </c>
      <c r="D177" s="22" t="s">
        <v>61</v>
      </c>
      <c r="E177" s="22" t="s">
        <v>40</v>
      </c>
      <c r="F177" s="22">
        <v>798</v>
      </c>
      <c r="G177" s="22">
        <v>53.49</v>
      </c>
      <c r="H177" s="22">
        <v>12.29</v>
      </c>
      <c r="I177" s="22">
        <v>10.89</v>
      </c>
      <c r="J177" s="22" t="s">
        <v>54</v>
      </c>
      <c r="K177" s="23">
        <v>219834.07</v>
      </c>
      <c r="L177" s="23" t="s">
        <v>55</v>
      </c>
      <c r="M177" s="23" t="s">
        <v>83</v>
      </c>
      <c r="N177" s="27"/>
      <c r="O177" s="23" t="s">
        <v>56</v>
      </c>
      <c r="P177" t="str">
        <f t="shared" si="2"/>
        <v>INSERT INTO @DataTable (Deal, AdvanceDate, PROV, DealPurpose, RateType, BEACON, LTV, TDS, GDS, InsuranceType, PrincipalBalance, OccupancyType, AccountStatus, Closed_Date, DelinquencyBucket) VALUES (176, '2015-09-30', 'ON', 'Purchase', 'ARM', 798, 53.49, 12.29, 10.89, 'Conv', 219834.07, 'Owner-Occupied', 'Open', '1900-01-00', 'Current');</v>
      </c>
    </row>
    <row r="178" spans="1:16" x14ac:dyDescent="0.35">
      <c r="A178" s="19">
        <v>177</v>
      </c>
      <c r="B178" s="18">
        <v>42328</v>
      </c>
      <c r="C178" s="19" t="s">
        <v>57</v>
      </c>
      <c r="D178" s="19" t="s">
        <v>61</v>
      </c>
      <c r="E178" s="19" t="s">
        <v>40</v>
      </c>
      <c r="F178" s="19">
        <v>793</v>
      </c>
      <c r="G178" s="19">
        <v>68.05</v>
      </c>
      <c r="H178" s="19">
        <v>23.32</v>
      </c>
      <c r="I178" s="19">
        <v>22.81</v>
      </c>
      <c r="J178" s="19" t="s">
        <v>54</v>
      </c>
      <c r="K178" s="20">
        <v>205248.69</v>
      </c>
      <c r="L178" s="20" t="s">
        <v>55</v>
      </c>
      <c r="M178" s="20" t="s">
        <v>83</v>
      </c>
      <c r="N178" s="26"/>
      <c r="O178" s="20" t="s">
        <v>56</v>
      </c>
      <c r="P178" t="str">
        <f t="shared" si="2"/>
        <v>INSERT INTO @DataTable (Deal, AdvanceDate, PROV, DealPurpose, RateType, BEACON, LTV, TDS, GDS, InsuranceType, PrincipalBalance, OccupancyType, AccountStatus, Closed_Date, DelinquencyBucket) VALUES (177, '2015-11-20', 'ON', 'Purchase', 'ARM', 793, 68.05, 23.32, 22.81, 'Conv', 205248.69, 'Owner-Occupied', 'Open', '1900-01-00', 'Current');</v>
      </c>
    </row>
    <row r="179" spans="1:16" x14ac:dyDescent="0.35">
      <c r="A179" s="22">
        <v>178</v>
      </c>
      <c r="B179" s="21">
        <v>41873</v>
      </c>
      <c r="C179" s="22" t="s">
        <v>57</v>
      </c>
      <c r="D179" s="22" t="s">
        <v>61</v>
      </c>
      <c r="E179" s="22" t="s">
        <v>53</v>
      </c>
      <c r="F179" s="22">
        <v>617</v>
      </c>
      <c r="G179" s="22">
        <v>90</v>
      </c>
      <c r="H179" s="22">
        <v>37.909999999999997</v>
      </c>
      <c r="I179" s="22">
        <v>25.76</v>
      </c>
      <c r="J179" s="22" t="s">
        <v>60</v>
      </c>
      <c r="K179" s="23">
        <v>0</v>
      </c>
      <c r="L179" s="23" t="s">
        <v>55</v>
      </c>
      <c r="M179" s="23" t="s">
        <v>84</v>
      </c>
      <c r="N179" s="27">
        <v>42754</v>
      </c>
      <c r="O179" s="23" t="s">
        <v>56</v>
      </c>
      <c r="P179" t="str">
        <f t="shared" si="2"/>
        <v>INSERT INTO @DataTable (Deal, AdvanceDate, PROV, DealPurpose, RateType, BEACON, LTV, TDS, GDS, InsuranceType, PrincipalBalance, OccupancyType, AccountStatus, Closed_Date, DelinquencyBucket) VALUES (178, '2014-08-22', 'ON', 'Purchase', 'Fixed', 617, 90, 37.91, 25.76, 'HiRatio', 0, 'Owner-Occupied', 'Closed', '2017-01-19', 'Current');</v>
      </c>
    </row>
    <row r="180" spans="1:16" x14ac:dyDescent="0.35">
      <c r="A180" s="19">
        <v>179</v>
      </c>
      <c r="B180" s="18">
        <v>40983</v>
      </c>
      <c r="C180" s="19" t="s">
        <v>51</v>
      </c>
      <c r="D180" s="19" t="s">
        <v>61</v>
      </c>
      <c r="E180" s="19" t="s">
        <v>53</v>
      </c>
      <c r="F180" s="19">
        <v>822</v>
      </c>
      <c r="G180" s="19">
        <v>93.65</v>
      </c>
      <c r="H180" s="19">
        <v>12.17</v>
      </c>
      <c r="I180" s="19">
        <v>11.7</v>
      </c>
      <c r="J180" s="19" t="s">
        <v>60</v>
      </c>
      <c r="K180" s="20">
        <v>260976.85</v>
      </c>
      <c r="L180" s="20" t="s">
        <v>55</v>
      </c>
      <c r="M180" s="20" t="s">
        <v>83</v>
      </c>
      <c r="N180" s="26"/>
      <c r="O180" s="20" t="s">
        <v>73</v>
      </c>
      <c r="P180" t="str">
        <f t="shared" si="2"/>
        <v>INSERT INTO @DataTable (Deal, AdvanceDate, PROV, DealPurpose, RateType, BEACON, LTV, TDS, GDS, InsuranceType, PrincipalBalance, OccupancyType, AccountStatus, Closed_Date, DelinquencyBucket) VALUES (179, '2012-03-15', 'AB', 'Purchase', 'Fixed', 822, 93.65, 12.17, 11.7, 'HiRatio', 260976.85, 'Owner-Occupied', 'Open', '1900-01-00', '90+');</v>
      </c>
    </row>
    <row r="181" spans="1:16" x14ac:dyDescent="0.35">
      <c r="A181" s="22">
        <v>180</v>
      </c>
      <c r="B181" s="21">
        <v>42065</v>
      </c>
      <c r="C181" s="22" t="s">
        <v>51</v>
      </c>
      <c r="D181" s="22" t="s">
        <v>61</v>
      </c>
      <c r="E181" s="22" t="s">
        <v>40</v>
      </c>
      <c r="F181" s="22">
        <v>807</v>
      </c>
      <c r="G181" s="22">
        <v>95</v>
      </c>
      <c r="H181" s="22">
        <v>29.24</v>
      </c>
      <c r="I181" s="22">
        <v>29.24</v>
      </c>
      <c r="J181" s="22" t="s">
        <v>60</v>
      </c>
      <c r="K181" s="23">
        <v>295742.73</v>
      </c>
      <c r="L181" s="23" t="s">
        <v>55</v>
      </c>
      <c r="M181" s="23" t="s">
        <v>83</v>
      </c>
      <c r="N181" s="27"/>
      <c r="O181" s="23" t="s">
        <v>56</v>
      </c>
      <c r="P181" t="str">
        <f t="shared" si="2"/>
        <v>INSERT INTO @DataTable (Deal, AdvanceDate, PROV, DealPurpose, RateType, BEACON, LTV, TDS, GDS, InsuranceType, PrincipalBalance, OccupancyType, AccountStatus, Closed_Date, DelinquencyBucket) VALUES (180, '2015-03-02', 'AB', 'Purchase', 'ARM', 807, 95, 29.24, 29.24, 'HiRatio', 295742.73, 'Owner-Occupied', 'Open', '1900-01-00', 'Current');</v>
      </c>
    </row>
    <row r="182" spans="1:16" x14ac:dyDescent="0.35">
      <c r="A182" s="19">
        <v>181</v>
      </c>
      <c r="B182" s="18">
        <v>42475</v>
      </c>
      <c r="C182" s="19" t="s">
        <v>57</v>
      </c>
      <c r="D182" s="19" t="s">
        <v>61</v>
      </c>
      <c r="E182" s="19" t="s">
        <v>40</v>
      </c>
      <c r="F182" s="19">
        <v>779</v>
      </c>
      <c r="G182" s="19">
        <v>95</v>
      </c>
      <c r="H182" s="19">
        <v>30.69</v>
      </c>
      <c r="I182" s="19">
        <v>25.8</v>
      </c>
      <c r="J182" s="19" t="s">
        <v>60</v>
      </c>
      <c r="K182" s="20">
        <v>466733.55</v>
      </c>
      <c r="L182" s="20" t="s">
        <v>55</v>
      </c>
      <c r="M182" s="20" t="s">
        <v>83</v>
      </c>
      <c r="N182" s="26"/>
      <c r="O182" s="20" t="s">
        <v>56</v>
      </c>
      <c r="P182" t="str">
        <f t="shared" si="2"/>
        <v>INSERT INTO @DataTable (Deal, AdvanceDate, PROV, DealPurpose, RateType, BEACON, LTV, TDS, GDS, InsuranceType, PrincipalBalance, OccupancyType, AccountStatus, Closed_Date, DelinquencyBucket) VALUES (181, '2016-04-15', 'ON', 'Purchase', 'ARM', 779, 95, 30.69, 25.8, 'HiRatio', 466733.55, 'Owner-Occupied', 'Open', '1900-01-00', 'Current');</v>
      </c>
    </row>
    <row r="183" spans="1:16" x14ac:dyDescent="0.35">
      <c r="A183" s="22">
        <v>182</v>
      </c>
      <c r="B183" s="21">
        <v>41978</v>
      </c>
      <c r="C183" s="22" t="s">
        <v>51</v>
      </c>
      <c r="D183" s="22" t="s">
        <v>61</v>
      </c>
      <c r="E183" s="22" t="s">
        <v>53</v>
      </c>
      <c r="F183" s="22">
        <v>670</v>
      </c>
      <c r="G183" s="22">
        <v>95</v>
      </c>
      <c r="H183" s="22">
        <v>24.24</v>
      </c>
      <c r="I183" s="22">
        <v>17.66</v>
      </c>
      <c r="J183" s="22" t="s">
        <v>60</v>
      </c>
      <c r="K183" s="23">
        <v>285922.45</v>
      </c>
      <c r="L183" s="23" t="s">
        <v>55</v>
      </c>
      <c r="M183" s="23" t="s">
        <v>83</v>
      </c>
      <c r="N183" s="27"/>
      <c r="O183" s="23" t="s">
        <v>56</v>
      </c>
      <c r="P183" t="str">
        <f t="shared" si="2"/>
        <v>INSERT INTO @DataTable (Deal, AdvanceDate, PROV, DealPurpose, RateType, BEACON, LTV, TDS, GDS, InsuranceType, PrincipalBalance, OccupancyType, AccountStatus, Closed_Date, DelinquencyBucket) VALUES (182, '2014-12-05', 'AB', 'Purchase', 'Fixed', 670, 95, 24.24, 17.66, 'HiRatio', 285922.45, 'Owner-Occupied', 'Open', '1900-01-00', 'Current');</v>
      </c>
    </row>
    <row r="184" spans="1:16" x14ac:dyDescent="0.35">
      <c r="A184" s="19">
        <v>183</v>
      </c>
      <c r="B184" s="18">
        <v>42216</v>
      </c>
      <c r="C184" s="19" t="s">
        <v>58</v>
      </c>
      <c r="D184" s="19" t="s">
        <v>52</v>
      </c>
      <c r="E184" s="19" t="s">
        <v>40</v>
      </c>
      <c r="F184" s="19">
        <v>803</v>
      </c>
      <c r="G184" s="19">
        <v>52.2</v>
      </c>
      <c r="H184" s="19">
        <v>24.11</v>
      </c>
      <c r="I184" s="19">
        <v>22.82</v>
      </c>
      <c r="J184" s="19" t="s">
        <v>54</v>
      </c>
      <c r="K184" s="20">
        <v>494039.96</v>
      </c>
      <c r="L184" s="20" t="s">
        <v>55</v>
      </c>
      <c r="M184" s="20" t="s">
        <v>83</v>
      </c>
      <c r="N184" s="26"/>
      <c r="O184" s="20" t="s">
        <v>56</v>
      </c>
      <c r="P184" t="str">
        <f t="shared" si="2"/>
        <v>INSERT INTO @DataTable (Deal, AdvanceDate, PROV, DealPurpose, RateType, BEACON, LTV, TDS, GDS, InsuranceType, PrincipalBalance, OccupancyType, AccountStatus, Closed_Date, DelinquencyBucket) VALUES (183, '2015-07-31', 'BC', 'Refinance External', 'ARM', 803, 52.2, 24.11, 22.82, 'Conv', 494039.96, 'Owner-Occupied', 'Open', '1900-01-00', 'Current');</v>
      </c>
    </row>
    <row r="185" spans="1:16" x14ac:dyDescent="0.35">
      <c r="A185" s="22">
        <v>184</v>
      </c>
      <c r="B185" s="21">
        <v>41774</v>
      </c>
      <c r="C185" s="22" t="s">
        <v>51</v>
      </c>
      <c r="D185" s="22" t="s">
        <v>61</v>
      </c>
      <c r="E185" s="22" t="s">
        <v>53</v>
      </c>
      <c r="F185" s="22">
        <v>762</v>
      </c>
      <c r="G185" s="22">
        <v>95</v>
      </c>
      <c r="H185" s="22">
        <v>29.63</v>
      </c>
      <c r="I185" s="22">
        <v>21.91</v>
      </c>
      <c r="J185" s="22" t="s">
        <v>60</v>
      </c>
      <c r="K185" s="23">
        <v>0</v>
      </c>
      <c r="L185" s="23" t="s">
        <v>55</v>
      </c>
      <c r="M185" s="23" t="s">
        <v>84</v>
      </c>
      <c r="N185" s="27">
        <v>42625</v>
      </c>
      <c r="O185" s="23" t="s">
        <v>56</v>
      </c>
      <c r="P185" t="str">
        <f t="shared" si="2"/>
        <v>INSERT INTO @DataTable (Deal, AdvanceDate, PROV, DealPurpose, RateType, BEACON, LTV, TDS, GDS, InsuranceType, PrincipalBalance, OccupancyType, AccountStatus, Closed_Date, DelinquencyBucket) VALUES (184, '2014-05-15', 'AB', 'Purchase', 'Fixed', 762, 95, 29.63, 21.91, 'HiRatio', 0, 'Owner-Occupied', 'Closed', '2016-09-12', 'Current');</v>
      </c>
    </row>
    <row r="186" spans="1:16" x14ac:dyDescent="0.35">
      <c r="A186" s="19">
        <v>185</v>
      </c>
      <c r="B186" s="18">
        <v>41698</v>
      </c>
      <c r="C186" s="19" t="s">
        <v>63</v>
      </c>
      <c r="D186" s="19" t="s">
        <v>61</v>
      </c>
      <c r="E186" s="19" t="s">
        <v>40</v>
      </c>
      <c r="F186" s="19">
        <v>731</v>
      </c>
      <c r="G186" s="19">
        <v>59.18</v>
      </c>
      <c r="H186" s="19">
        <v>36.31</v>
      </c>
      <c r="I186" s="19">
        <v>16.16</v>
      </c>
      <c r="J186" s="19" t="s">
        <v>54</v>
      </c>
      <c r="K186" s="20">
        <v>0</v>
      </c>
      <c r="L186" s="20" t="s">
        <v>55</v>
      </c>
      <c r="M186" s="20" t="s">
        <v>84</v>
      </c>
      <c r="N186" s="26">
        <v>42046</v>
      </c>
      <c r="O186" s="20" t="s">
        <v>56</v>
      </c>
      <c r="P186" t="str">
        <f t="shared" si="2"/>
        <v>INSERT INTO @DataTable (Deal, AdvanceDate, PROV, DealPurpose, RateType, BEACON, LTV, TDS, GDS, InsuranceType, PrincipalBalance, OccupancyType, AccountStatus, Closed_Date, DelinquencyBucket) VALUES (185, '2014-02-28', 'SK', 'Purchase', 'ARM', 731, 59.18, 36.31, 16.16, 'Conv', 0, 'Owner-Occupied', 'Closed', '2015-02-11', 'Current');</v>
      </c>
    </row>
    <row r="187" spans="1:16" x14ac:dyDescent="0.35">
      <c r="A187" s="22">
        <v>186</v>
      </c>
      <c r="B187" s="21">
        <v>42241</v>
      </c>
      <c r="C187" s="22" t="s">
        <v>58</v>
      </c>
      <c r="D187" s="22" t="s">
        <v>64</v>
      </c>
      <c r="E187" s="22" t="s">
        <v>53</v>
      </c>
      <c r="F187" s="22">
        <v>683</v>
      </c>
      <c r="G187" s="22">
        <v>95</v>
      </c>
      <c r="H187" s="22">
        <v>35.28</v>
      </c>
      <c r="I187" s="22">
        <v>20.25</v>
      </c>
      <c r="J187" s="22" t="s">
        <v>60</v>
      </c>
      <c r="K187" s="23">
        <v>315742.71000000002</v>
      </c>
      <c r="L187" s="23" t="s">
        <v>55</v>
      </c>
      <c r="M187" s="23" t="s">
        <v>83</v>
      </c>
      <c r="N187" s="27"/>
      <c r="O187" s="23" t="s">
        <v>56</v>
      </c>
      <c r="P187" t="str">
        <f t="shared" si="2"/>
        <v>INSERT INTO @DataTable (Deal, AdvanceDate, PROV, DealPurpose, RateType, BEACON, LTV, TDS, GDS, InsuranceType, PrincipalBalance, OccupancyType, AccountStatus, Closed_Date, DelinquencyBucket) VALUES (186, '2015-08-25', 'BC', 'Purchase with Improvements', 'Fixed', 683, 95, 35.28, 20.25, 'HiRatio', 315742.71, 'Owner-Occupied', 'Open', '1900-01-00', 'Current');</v>
      </c>
    </row>
    <row r="188" spans="1:16" x14ac:dyDescent="0.35">
      <c r="A188" s="19">
        <v>187</v>
      </c>
      <c r="B188" s="18">
        <v>41814</v>
      </c>
      <c r="C188" s="19" t="s">
        <v>58</v>
      </c>
      <c r="D188" s="19" t="s">
        <v>61</v>
      </c>
      <c r="E188" s="19" t="s">
        <v>53</v>
      </c>
      <c r="F188" s="19">
        <v>735</v>
      </c>
      <c r="G188" s="19">
        <v>93.06</v>
      </c>
      <c r="H188" s="19">
        <v>39</v>
      </c>
      <c r="I188" s="19">
        <v>38.92</v>
      </c>
      <c r="J188" s="19" t="s">
        <v>60</v>
      </c>
      <c r="K188" s="20">
        <v>217769.75</v>
      </c>
      <c r="L188" s="20" t="s">
        <v>55</v>
      </c>
      <c r="M188" s="20" t="s">
        <v>83</v>
      </c>
      <c r="N188" s="26"/>
      <c r="O188" s="20" t="s">
        <v>56</v>
      </c>
      <c r="P188" t="str">
        <f t="shared" si="2"/>
        <v>INSERT INTO @DataTable (Deal, AdvanceDate, PROV, DealPurpose, RateType, BEACON, LTV, TDS, GDS, InsuranceType, PrincipalBalance, OccupancyType, AccountStatus, Closed_Date, DelinquencyBucket) VALUES (187, '2014-06-24', 'BC', 'Purchase', 'Fixed', 735, 93.06, 39, 38.92, 'HiRatio', 217769.75, 'Owner-Occupied', 'Open', '1900-01-00', 'Current');</v>
      </c>
    </row>
    <row r="189" spans="1:16" x14ac:dyDescent="0.35">
      <c r="A189" s="22">
        <v>188</v>
      </c>
      <c r="B189" s="21">
        <v>42153</v>
      </c>
      <c r="C189" s="22" t="s">
        <v>57</v>
      </c>
      <c r="D189" s="22" t="s">
        <v>61</v>
      </c>
      <c r="E189" s="22" t="s">
        <v>40</v>
      </c>
      <c r="F189" s="22">
        <v>788</v>
      </c>
      <c r="G189" s="22">
        <v>90</v>
      </c>
      <c r="H189" s="22">
        <v>33.78</v>
      </c>
      <c r="I189" s="22">
        <v>20.74</v>
      </c>
      <c r="J189" s="22" t="s">
        <v>60</v>
      </c>
      <c r="K189" s="23">
        <v>571735.41</v>
      </c>
      <c r="L189" s="23" t="s">
        <v>55</v>
      </c>
      <c r="M189" s="23" t="s">
        <v>83</v>
      </c>
      <c r="N189" s="27"/>
      <c r="O189" s="23" t="s">
        <v>56</v>
      </c>
      <c r="P189" t="str">
        <f t="shared" si="2"/>
        <v>INSERT INTO @DataTable (Deal, AdvanceDate, PROV, DealPurpose, RateType, BEACON, LTV, TDS, GDS, InsuranceType, PrincipalBalance, OccupancyType, AccountStatus, Closed_Date, DelinquencyBucket) VALUES (188, '2015-05-29', 'ON', 'Purchase', 'ARM', 788, 90, 33.78, 20.74, 'HiRatio', 571735.41, 'Owner-Occupied', 'Open', '1900-01-00', 'Current');</v>
      </c>
    </row>
    <row r="190" spans="1:16" x14ac:dyDescent="0.35">
      <c r="A190" s="19">
        <v>189</v>
      </c>
      <c r="B190" s="18">
        <v>40757</v>
      </c>
      <c r="C190" s="19" t="s">
        <v>57</v>
      </c>
      <c r="D190" s="19" t="s">
        <v>61</v>
      </c>
      <c r="E190" s="19" t="s">
        <v>53</v>
      </c>
      <c r="F190" s="19">
        <v>739</v>
      </c>
      <c r="G190" s="19">
        <v>95</v>
      </c>
      <c r="H190" s="19">
        <v>35.36</v>
      </c>
      <c r="I190" s="19">
        <v>14.1</v>
      </c>
      <c r="J190" s="19" t="s">
        <v>60</v>
      </c>
      <c r="K190" s="20">
        <v>0</v>
      </c>
      <c r="L190" s="20" t="s">
        <v>55</v>
      </c>
      <c r="M190" s="20" t="s">
        <v>84</v>
      </c>
      <c r="N190" s="26">
        <v>42608</v>
      </c>
      <c r="O190" s="20" t="s">
        <v>56</v>
      </c>
      <c r="P190" t="str">
        <f t="shared" si="2"/>
        <v>INSERT INTO @DataTable (Deal, AdvanceDate, PROV, DealPurpose, RateType, BEACON, LTV, TDS, GDS, InsuranceType, PrincipalBalance, OccupancyType, AccountStatus, Closed_Date, DelinquencyBucket) VALUES (189, '2011-08-02', 'ON', 'Purchase', 'Fixed', 739, 95, 35.36, 14.1, 'HiRatio', 0, 'Owner-Occupied', 'Closed', '2016-08-26', 'Current');</v>
      </c>
    </row>
    <row r="191" spans="1:16" x14ac:dyDescent="0.35">
      <c r="A191" s="22">
        <v>190</v>
      </c>
      <c r="B191" s="21">
        <v>41628</v>
      </c>
      <c r="C191" s="22" t="s">
        <v>57</v>
      </c>
      <c r="D191" s="22" t="s">
        <v>61</v>
      </c>
      <c r="E191" s="22" t="s">
        <v>53</v>
      </c>
      <c r="F191" s="22">
        <v>646</v>
      </c>
      <c r="G191" s="22">
        <v>93</v>
      </c>
      <c r="H191" s="22">
        <v>26.95</v>
      </c>
      <c r="I191" s="22">
        <v>26.41</v>
      </c>
      <c r="J191" s="22" t="s">
        <v>60</v>
      </c>
      <c r="K191" s="23">
        <v>154333.18</v>
      </c>
      <c r="L191" s="23" t="s">
        <v>55</v>
      </c>
      <c r="M191" s="23" t="s">
        <v>83</v>
      </c>
      <c r="N191" s="27"/>
      <c r="O191" s="23" t="s">
        <v>56</v>
      </c>
      <c r="P191" t="str">
        <f t="shared" si="2"/>
        <v>INSERT INTO @DataTable (Deal, AdvanceDate, PROV, DealPurpose, RateType, BEACON, LTV, TDS, GDS, InsuranceType, PrincipalBalance, OccupancyType, AccountStatus, Closed_Date, DelinquencyBucket) VALUES (190, '2013-12-20', 'ON', 'Purchase', 'Fixed', 646, 93, 26.95, 26.41, 'HiRatio', 154333.18, 'Owner-Occupied', 'Open', '1900-01-00', 'Current');</v>
      </c>
    </row>
    <row r="192" spans="1:16" x14ac:dyDescent="0.35">
      <c r="A192" s="19">
        <v>191</v>
      </c>
      <c r="B192" s="18">
        <v>41908</v>
      </c>
      <c r="C192" s="19" t="s">
        <v>51</v>
      </c>
      <c r="D192" s="19" t="s">
        <v>64</v>
      </c>
      <c r="E192" s="19" t="s">
        <v>53</v>
      </c>
      <c r="F192" s="19">
        <v>713</v>
      </c>
      <c r="G192" s="19">
        <v>95</v>
      </c>
      <c r="H192" s="19">
        <v>42.8</v>
      </c>
      <c r="I192" s="19">
        <v>34.380000000000003</v>
      </c>
      <c r="J192" s="19" t="s">
        <v>60</v>
      </c>
      <c r="K192" s="20">
        <v>402078.2</v>
      </c>
      <c r="L192" s="20" t="s">
        <v>55</v>
      </c>
      <c r="M192" s="20" t="s">
        <v>83</v>
      </c>
      <c r="N192" s="26"/>
      <c r="O192" s="20" t="s">
        <v>56</v>
      </c>
      <c r="P192" t="str">
        <f t="shared" si="2"/>
        <v>INSERT INTO @DataTable (Deal, AdvanceDate, PROV, DealPurpose, RateType, BEACON, LTV, TDS, GDS, InsuranceType, PrincipalBalance, OccupancyType, AccountStatus, Closed_Date, DelinquencyBucket) VALUES (191, '2014-09-26', 'AB', 'Purchase with Improvements', 'Fixed', 713, 95, 42.8, 34.38, 'HiRatio', 402078.2, 'Owner-Occupied', 'Open', '1900-01-00', 'Current');</v>
      </c>
    </row>
    <row r="193" spans="1:16" x14ac:dyDescent="0.35">
      <c r="A193" s="22">
        <v>192</v>
      </c>
      <c r="B193" s="21">
        <v>41918</v>
      </c>
      <c r="C193" s="22" t="s">
        <v>57</v>
      </c>
      <c r="D193" s="22" t="s">
        <v>52</v>
      </c>
      <c r="E193" s="22" t="s">
        <v>40</v>
      </c>
      <c r="F193" s="22">
        <v>724</v>
      </c>
      <c r="G193" s="22">
        <v>50</v>
      </c>
      <c r="H193" s="22">
        <v>34.9</v>
      </c>
      <c r="I193" s="22">
        <v>23.35</v>
      </c>
      <c r="J193" s="22" t="s">
        <v>54</v>
      </c>
      <c r="K193" s="23">
        <v>196629.94</v>
      </c>
      <c r="L193" s="23" t="s">
        <v>55</v>
      </c>
      <c r="M193" s="23" t="s">
        <v>83</v>
      </c>
      <c r="N193" s="27"/>
      <c r="O193" s="23" t="s">
        <v>56</v>
      </c>
      <c r="P193" t="str">
        <f t="shared" si="2"/>
        <v>INSERT INTO @DataTable (Deal, AdvanceDate, PROV, DealPurpose, RateType, BEACON, LTV, TDS, GDS, InsuranceType, PrincipalBalance, OccupancyType, AccountStatus, Closed_Date, DelinquencyBucket) VALUES (192, '2014-10-06', 'ON', 'Refinance External', 'ARM', 724, 50, 34.9, 23.35, 'Conv', 196629.94, 'Owner-Occupied', 'Open', '1900-01-00', 'Current');</v>
      </c>
    </row>
    <row r="194" spans="1:16" x14ac:dyDescent="0.35">
      <c r="A194" s="19">
        <v>193</v>
      </c>
      <c r="B194" s="18">
        <v>40581</v>
      </c>
      <c r="C194" s="19" t="s">
        <v>51</v>
      </c>
      <c r="D194" s="19" t="s">
        <v>52</v>
      </c>
      <c r="E194" s="19" t="s">
        <v>53</v>
      </c>
      <c r="F194" s="19">
        <v>726</v>
      </c>
      <c r="G194" s="19">
        <v>61.57</v>
      </c>
      <c r="H194" s="19">
        <v>31</v>
      </c>
      <c r="I194" s="19">
        <v>27.75</v>
      </c>
      <c r="J194" s="19" t="s">
        <v>54</v>
      </c>
      <c r="K194" s="20">
        <v>0</v>
      </c>
      <c r="L194" s="20" t="s">
        <v>55</v>
      </c>
      <c r="M194" s="20" t="s">
        <v>84</v>
      </c>
      <c r="N194" s="26">
        <v>41011</v>
      </c>
      <c r="O194" s="20" t="s">
        <v>56</v>
      </c>
      <c r="P194" t="str">
        <f t="shared" si="2"/>
        <v>INSERT INTO @DataTable (Deal, AdvanceDate, PROV, DealPurpose, RateType, BEACON, LTV, TDS, GDS, InsuranceType, PrincipalBalance, OccupancyType, AccountStatus, Closed_Date, DelinquencyBucket) VALUES (193, '2011-02-07', 'AB', 'Refinance External', 'Fixed', 726, 61.57, 31, 27.75, 'Conv', 0, 'Owner-Occupied', 'Closed', '2012-04-12', 'Current');</v>
      </c>
    </row>
    <row r="195" spans="1:16" x14ac:dyDescent="0.35">
      <c r="A195" s="22">
        <v>194</v>
      </c>
      <c r="B195" s="21">
        <v>40627</v>
      </c>
      <c r="C195" s="22" t="s">
        <v>70</v>
      </c>
      <c r="D195" s="22" t="s">
        <v>52</v>
      </c>
      <c r="E195" s="22" t="s">
        <v>53</v>
      </c>
      <c r="F195" s="22">
        <v>771</v>
      </c>
      <c r="G195" s="22">
        <v>80</v>
      </c>
      <c r="H195" s="22">
        <v>29.54</v>
      </c>
      <c r="I195" s="22">
        <v>8.2799999999999994</v>
      </c>
      <c r="J195" s="22" t="s">
        <v>54</v>
      </c>
      <c r="K195" s="23">
        <v>0</v>
      </c>
      <c r="L195" s="23" t="s">
        <v>55</v>
      </c>
      <c r="M195" s="23" t="s">
        <v>84</v>
      </c>
      <c r="N195" s="27">
        <v>41960</v>
      </c>
      <c r="O195" s="23" t="s">
        <v>56</v>
      </c>
      <c r="P195" t="str">
        <f t="shared" ref="P195:P258" si="3">"INSERT INTO @DataTable (Deal, AdvanceDate, PROV, DealPurpose, RateType, BEACON, LTV, TDS, GDS, InsuranceType, PrincipalBalance, OccupancyType, AccountStatus, Closed_Date, DelinquencyBucket) VALUES (" &amp; A195 &amp; ", " &amp; "'" &amp; TEXT(B195, "yyyy-mm-dd") &amp; "', '" &amp; C195 &amp; "', '" &amp; D195 &amp; "', '" &amp; E195 &amp; "', " &amp; F195 &amp; ", " &amp; G195 &amp; ", " &amp; H195 &amp; ", " &amp; I195 &amp; ", '" &amp; J195 &amp; "', " &amp; K195 &amp; ", '" &amp; L195 &amp; "', '" &amp; M195 &amp; "', '" &amp;TEXT(N195, "yyyy-mm-dd") &amp; "', '" &amp; O195 &amp; "');"</f>
        <v>INSERT INTO @DataTable (Deal, AdvanceDate, PROV, DealPurpose, RateType, BEACON, LTV, TDS, GDS, InsuranceType, PrincipalBalance, OccupancyType, AccountStatus, Closed_Date, DelinquencyBucket) VALUES (194, '2011-03-25', 'NB', 'Refinance External', 'Fixed', 771, 80, 29.54, 8.28, 'Conv', 0, 'Owner-Occupied', 'Closed', '2014-11-17', 'Current');</v>
      </c>
    </row>
    <row r="196" spans="1:16" x14ac:dyDescent="0.35">
      <c r="A196" s="19">
        <v>195</v>
      </c>
      <c r="B196" s="18">
        <v>41439</v>
      </c>
      <c r="C196" s="19" t="s">
        <v>57</v>
      </c>
      <c r="D196" s="19" t="s">
        <v>64</v>
      </c>
      <c r="E196" s="19" t="s">
        <v>53</v>
      </c>
      <c r="F196" s="19">
        <v>777</v>
      </c>
      <c r="G196" s="19">
        <v>91.15</v>
      </c>
      <c r="H196" s="19">
        <v>37.700000000000003</v>
      </c>
      <c r="I196" s="19">
        <v>28.17</v>
      </c>
      <c r="J196" s="19" t="s">
        <v>60</v>
      </c>
      <c r="K196" s="20">
        <v>221997.74</v>
      </c>
      <c r="L196" s="20" t="s">
        <v>55</v>
      </c>
      <c r="M196" s="20" t="s">
        <v>83</v>
      </c>
      <c r="N196" s="26"/>
      <c r="O196" s="20" t="s">
        <v>56</v>
      </c>
      <c r="P196" t="str">
        <f t="shared" si="3"/>
        <v>INSERT INTO @DataTable (Deal, AdvanceDate, PROV, DealPurpose, RateType, BEACON, LTV, TDS, GDS, InsuranceType, PrincipalBalance, OccupancyType, AccountStatus, Closed_Date, DelinquencyBucket) VALUES (195, '2013-06-14', 'ON', 'Purchase with Improvements', 'Fixed', 777, 91.15, 37.7, 28.17, 'HiRatio', 221997.74, 'Owner-Occupied', 'Open', '1900-01-00', 'Current');</v>
      </c>
    </row>
    <row r="197" spans="1:16" x14ac:dyDescent="0.35">
      <c r="A197" s="22">
        <v>196</v>
      </c>
      <c r="B197" s="21">
        <v>42458</v>
      </c>
      <c r="C197" s="22" t="s">
        <v>51</v>
      </c>
      <c r="D197" s="22" t="s">
        <v>61</v>
      </c>
      <c r="E197" s="22" t="s">
        <v>53</v>
      </c>
      <c r="F197" s="22">
        <v>767</v>
      </c>
      <c r="G197" s="22">
        <v>85</v>
      </c>
      <c r="H197" s="22">
        <v>28.06</v>
      </c>
      <c r="I197" s="22">
        <v>27.48</v>
      </c>
      <c r="J197" s="22" t="s">
        <v>60</v>
      </c>
      <c r="K197" s="23">
        <v>282937.73</v>
      </c>
      <c r="L197" s="23" t="s">
        <v>55</v>
      </c>
      <c r="M197" s="23" t="s">
        <v>83</v>
      </c>
      <c r="N197" s="27"/>
      <c r="O197" s="23" t="s">
        <v>56</v>
      </c>
      <c r="P197" t="str">
        <f t="shared" si="3"/>
        <v>INSERT INTO @DataTable (Deal, AdvanceDate, PROV, DealPurpose, RateType, BEACON, LTV, TDS, GDS, InsuranceType, PrincipalBalance, OccupancyType, AccountStatus, Closed_Date, DelinquencyBucket) VALUES (196, '2016-03-29', 'AB', 'Purchase', 'Fixed', 767, 85, 28.06, 27.48, 'HiRatio', 282937.73, 'Owner-Occupied', 'Open', '1900-01-00', 'Current');</v>
      </c>
    </row>
    <row r="198" spans="1:16" x14ac:dyDescent="0.35">
      <c r="A198" s="19">
        <v>197</v>
      </c>
      <c r="B198" s="18">
        <v>41941</v>
      </c>
      <c r="C198" s="19" t="s">
        <v>57</v>
      </c>
      <c r="D198" s="19" t="s">
        <v>61</v>
      </c>
      <c r="E198" s="19" t="s">
        <v>53</v>
      </c>
      <c r="F198" s="19">
        <v>681</v>
      </c>
      <c r="G198" s="19">
        <v>93.13</v>
      </c>
      <c r="H198" s="19">
        <v>43.48</v>
      </c>
      <c r="I198" s="19">
        <v>37.369999999999997</v>
      </c>
      <c r="J198" s="19" t="s">
        <v>60</v>
      </c>
      <c r="K198" s="20">
        <v>284941.81</v>
      </c>
      <c r="L198" s="20" t="s">
        <v>55</v>
      </c>
      <c r="M198" s="20" t="s">
        <v>83</v>
      </c>
      <c r="N198" s="26"/>
      <c r="O198" s="20" t="s">
        <v>56</v>
      </c>
      <c r="P198" t="str">
        <f t="shared" si="3"/>
        <v>INSERT INTO @DataTable (Deal, AdvanceDate, PROV, DealPurpose, RateType, BEACON, LTV, TDS, GDS, InsuranceType, PrincipalBalance, OccupancyType, AccountStatus, Closed_Date, DelinquencyBucket) VALUES (197, '2014-10-29', 'ON', 'Purchase', 'Fixed', 681, 93.13, 43.48, 37.37, 'HiRatio', 284941.81, 'Owner-Occupied', 'Open', '1900-01-00', 'Current');</v>
      </c>
    </row>
    <row r="199" spans="1:16" x14ac:dyDescent="0.35">
      <c r="A199" s="22">
        <v>198</v>
      </c>
      <c r="B199" s="21">
        <v>42356</v>
      </c>
      <c r="C199" s="22" t="s">
        <v>51</v>
      </c>
      <c r="D199" s="22" t="s">
        <v>61</v>
      </c>
      <c r="E199" s="22" t="s">
        <v>53</v>
      </c>
      <c r="F199" s="22">
        <v>807</v>
      </c>
      <c r="G199" s="22">
        <v>61.71</v>
      </c>
      <c r="H199" s="22">
        <v>36.450000000000003</v>
      </c>
      <c r="I199" s="22">
        <v>27.98</v>
      </c>
      <c r="J199" s="22" t="s">
        <v>54</v>
      </c>
      <c r="K199" s="23">
        <v>202218.75</v>
      </c>
      <c r="L199" s="23" t="s">
        <v>55</v>
      </c>
      <c r="M199" s="23" t="s">
        <v>83</v>
      </c>
      <c r="N199" s="27"/>
      <c r="O199" s="23" t="s">
        <v>56</v>
      </c>
      <c r="P199" t="str">
        <f t="shared" si="3"/>
        <v>INSERT INTO @DataTable (Deal, AdvanceDate, PROV, DealPurpose, RateType, BEACON, LTV, TDS, GDS, InsuranceType, PrincipalBalance, OccupancyType, AccountStatus, Closed_Date, DelinquencyBucket) VALUES (198, '2015-12-18', 'AB', 'Purchase', 'Fixed', 807, 61.71, 36.45, 27.98, 'Conv', 202218.75, 'Owner-Occupied', 'Open', '1900-01-00', 'Current');</v>
      </c>
    </row>
    <row r="200" spans="1:16" x14ac:dyDescent="0.35">
      <c r="A200" s="19">
        <v>199</v>
      </c>
      <c r="B200" s="18">
        <v>40840</v>
      </c>
      <c r="C200" s="19" t="s">
        <v>51</v>
      </c>
      <c r="D200" s="19" t="s">
        <v>61</v>
      </c>
      <c r="E200" s="19" t="s">
        <v>53</v>
      </c>
      <c r="F200" s="19">
        <v>751</v>
      </c>
      <c r="G200" s="19">
        <v>38.1</v>
      </c>
      <c r="H200" s="19">
        <v>31.18</v>
      </c>
      <c r="I200" s="19">
        <v>19.77</v>
      </c>
      <c r="J200" s="19" t="s">
        <v>54</v>
      </c>
      <c r="K200" s="20">
        <v>0</v>
      </c>
      <c r="L200" s="20" t="s">
        <v>55</v>
      </c>
      <c r="M200" s="20" t="s">
        <v>84</v>
      </c>
      <c r="N200" s="26">
        <v>41200</v>
      </c>
      <c r="O200" s="20" t="s">
        <v>56</v>
      </c>
      <c r="P200" t="str">
        <f t="shared" si="3"/>
        <v>INSERT INTO @DataTable (Deal, AdvanceDate, PROV, DealPurpose, RateType, BEACON, LTV, TDS, GDS, InsuranceType, PrincipalBalance, OccupancyType, AccountStatus, Closed_Date, DelinquencyBucket) VALUES (199, '2011-10-24', 'AB', 'Purchase', 'Fixed', 751, 38.1, 31.18, 19.77, 'Conv', 0, 'Owner-Occupied', 'Closed', '2012-10-18', 'Current');</v>
      </c>
    </row>
    <row r="201" spans="1:16" x14ac:dyDescent="0.35">
      <c r="A201" s="22">
        <v>200</v>
      </c>
      <c r="B201" s="21">
        <v>42173</v>
      </c>
      <c r="C201" s="22" t="s">
        <v>57</v>
      </c>
      <c r="D201" s="22" t="s">
        <v>61</v>
      </c>
      <c r="E201" s="22" t="s">
        <v>40</v>
      </c>
      <c r="F201" s="22">
        <v>719</v>
      </c>
      <c r="G201" s="22">
        <v>80</v>
      </c>
      <c r="H201" s="22">
        <v>28.82</v>
      </c>
      <c r="I201" s="22">
        <v>28.3</v>
      </c>
      <c r="J201" s="22" t="s">
        <v>54</v>
      </c>
      <c r="K201" s="23">
        <v>287182.71000000002</v>
      </c>
      <c r="L201" s="23" t="s">
        <v>55</v>
      </c>
      <c r="M201" s="23" t="s">
        <v>83</v>
      </c>
      <c r="N201" s="27"/>
      <c r="O201" s="23" t="s">
        <v>56</v>
      </c>
      <c r="P201" t="str">
        <f t="shared" si="3"/>
        <v>INSERT INTO @DataTable (Deal, AdvanceDate, PROV, DealPurpose, RateType, BEACON, LTV, TDS, GDS, InsuranceType, PrincipalBalance, OccupancyType, AccountStatus, Closed_Date, DelinquencyBucket) VALUES (200, '2015-06-18', 'ON', 'Purchase', 'ARM', 719, 80, 28.82, 28.3, 'Conv', 287182.71, 'Owner-Occupied', 'Open', '1900-01-00', 'Current');</v>
      </c>
    </row>
    <row r="202" spans="1:16" x14ac:dyDescent="0.35">
      <c r="A202" s="19">
        <v>201</v>
      </c>
      <c r="B202" s="18">
        <v>42160</v>
      </c>
      <c r="C202" s="19" t="s">
        <v>51</v>
      </c>
      <c r="D202" s="19" t="s">
        <v>61</v>
      </c>
      <c r="E202" s="19" t="s">
        <v>53</v>
      </c>
      <c r="F202" s="19">
        <v>683</v>
      </c>
      <c r="G202" s="19">
        <v>95</v>
      </c>
      <c r="H202" s="19">
        <v>39.67</v>
      </c>
      <c r="I202" s="19">
        <v>26.16</v>
      </c>
      <c r="J202" s="19" t="s">
        <v>60</v>
      </c>
      <c r="K202" s="20">
        <v>266053.46000000002</v>
      </c>
      <c r="L202" s="20" t="s">
        <v>55</v>
      </c>
      <c r="M202" s="20" t="s">
        <v>83</v>
      </c>
      <c r="N202" s="26"/>
      <c r="O202" s="20" t="s">
        <v>56</v>
      </c>
      <c r="P202" t="str">
        <f t="shared" si="3"/>
        <v>INSERT INTO @DataTable (Deal, AdvanceDate, PROV, DealPurpose, RateType, BEACON, LTV, TDS, GDS, InsuranceType, PrincipalBalance, OccupancyType, AccountStatus, Closed_Date, DelinquencyBucket) VALUES (201, '2015-06-05', 'AB', 'Purchase', 'Fixed', 683, 95, 39.67, 26.16, 'HiRatio', 266053.46, 'Owner-Occupied', 'Open', '1900-01-00', 'Current');</v>
      </c>
    </row>
    <row r="203" spans="1:16" x14ac:dyDescent="0.35">
      <c r="A203" s="22">
        <v>202</v>
      </c>
      <c r="B203" s="21">
        <v>41047</v>
      </c>
      <c r="C203" s="22" t="s">
        <v>57</v>
      </c>
      <c r="D203" s="22" t="s">
        <v>61</v>
      </c>
      <c r="E203" s="22" t="s">
        <v>53</v>
      </c>
      <c r="F203" s="22">
        <v>800</v>
      </c>
      <c r="G203" s="22">
        <v>90</v>
      </c>
      <c r="H203" s="22">
        <v>39.380000000000003</v>
      </c>
      <c r="I203" s="22">
        <v>38.799999999999997</v>
      </c>
      <c r="J203" s="22" t="s">
        <v>60</v>
      </c>
      <c r="K203" s="23">
        <v>0</v>
      </c>
      <c r="L203" s="23" t="s">
        <v>55</v>
      </c>
      <c r="M203" s="23" t="s">
        <v>84</v>
      </c>
      <c r="N203" s="27">
        <v>42201</v>
      </c>
      <c r="O203" s="23" t="s">
        <v>56</v>
      </c>
      <c r="P203" t="str">
        <f t="shared" si="3"/>
        <v>INSERT INTO @DataTable (Deal, AdvanceDate, PROV, DealPurpose, RateType, BEACON, LTV, TDS, GDS, InsuranceType, PrincipalBalance, OccupancyType, AccountStatus, Closed_Date, DelinquencyBucket) VALUES (202, '2012-05-18', 'ON', 'Purchase', 'Fixed', 800, 90, 39.38, 38.8, 'HiRatio', 0, 'Owner-Occupied', 'Closed', '2015-07-16', 'Current');</v>
      </c>
    </row>
    <row r="204" spans="1:16" x14ac:dyDescent="0.35">
      <c r="A204" s="19">
        <v>203</v>
      </c>
      <c r="B204" s="18">
        <v>42509</v>
      </c>
      <c r="C204" s="19" t="s">
        <v>58</v>
      </c>
      <c r="D204" s="19" t="s">
        <v>61</v>
      </c>
      <c r="E204" s="19" t="s">
        <v>40</v>
      </c>
      <c r="F204" s="19">
        <v>794</v>
      </c>
      <c r="G204" s="19">
        <v>79.680000000000007</v>
      </c>
      <c r="H204" s="19">
        <v>0</v>
      </c>
      <c r="I204" s="19">
        <v>28.2</v>
      </c>
      <c r="J204" s="19" t="s">
        <v>54</v>
      </c>
      <c r="K204" s="20">
        <v>0</v>
      </c>
      <c r="L204" s="20" t="s">
        <v>55</v>
      </c>
      <c r="M204" s="20" t="s">
        <v>84</v>
      </c>
      <c r="N204" s="26">
        <v>42556</v>
      </c>
      <c r="O204" s="20" t="s">
        <v>56</v>
      </c>
      <c r="P204" t="str">
        <f t="shared" si="3"/>
        <v>INSERT INTO @DataTable (Deal, AdvanceDate, PROV, DealPurpose, RateType, BEACON, LTV, TDS, GDS, InsuranceType, PrincipalBalance, OccupancyType, AccountStatus, Closed_Date, DelinquencyBucket) VALUES (203, '2016-05-19', 'BC', 'Purchase', 'ARM', 794, 79.68, 0, 28.2, 'Conv', 0, 'Owner-Occupied', 'Closed', '2016-07-05', 'Current');</v>
      </c>
    </row>
    <row r="205" spans="1:16" x14ac:dyDescent="0.35">
      <c r="A205" s="22">
        <v>204</v>
      </c>
      <c r="B205" s="21">
        <v>41026</v>
      </c>
      <c r="C205" s="22" t="s">
        <v>58</v>
      </c>
      <c r="D205" s="22" t="s">
        <v>61</v>
      </c>
      <c r="E205" s="22" t="s">
        <v>53</v>
      </c>
      <c r="F205" s="22">
        <v>729</v>
      </c>
      <c r="G205" s="22">
        <v>88.68</v>
      </c>
      <c r="H205" s="22">
        <v>34.93</v>
      </c>
      <c r="I205" s="22">
        <v>33.380000000000003</v>
      </c>
      <c r="J205" s="22" t="s">
        <v>60</v>
      </c>
      <c r="K205" s="23">
        <v>0</v>
      </c>
      <c r="L205" s="23" t="s">
        <v>55</v>
      </c>
      <c r="M205" s="23" t="s">
        <v>84</v>
      </c>
      <c r="N205" s="27">
        <v>42488</v>
      </c>
      <c r="O205" s="23" t="s">
        <v>56</v>
      </c>
      <c r="P205" t="str">
        <f t="shared" si="3"/>
        <v>INSERT INTO @DataTable (Deal, AdvanceDate, PROV, DealPurpose, RateType, BEACON, LTV, TDS, GDS, InsuranceType, PrincipalBalance, OccupancyType, AccountStatus, Closed_Date, DelinquencyBucket) VALUES (204, '2012-04-27', 'BC', 'Purchase', 'Fixed', 729, 88.68, 34.93, 33.38, 'HiRatio', 0, 'Owner-Occupied', 'Closed', '2016-04-28', 'Current');</v>
      </c>
    </row>
    <row r="206" spans="1:16" x14ac:dyDescent="0.35">
      <c r="A206" s="19">
        <v>205</v>
      </c>
      <c r="B206" s="18">
        <v>41613</v>
      </c>
      <c r="C206" s="19" t="s">
        <v>58</v>
      </c>
      <c r="D206" s="19" t="s">
        <v>61</v>
      </c>
      <c r="E206" s="19" t="s">
        <v>40</v>
      </c>
      <c r="F206" s="19">
        <v>783</v>
      </c>
      <c r="G206" s="19">
        <v>61.13</v>
      </c>
      <c r="H206" s="19">
        <v>32.159999999999997</v>
      </c>
      <c r="I206" s="19">
        <v>32</v>
      </c>
      <c r="J206" s="19" t="s">
        <v>54</v>
      </c>
      <c r="K206" s="20">
        <v>0</v>
      </c>
      <c r="L206" s="20" t="s">
        <v>55</v>
      </c>
      <c r="M206" s="20" t="s">
        <v>84</v>
      </c>
      <c r="N206" s="26">
        <v>42537</v>
      </c>
      <c r="O206" s="20" t="s">
        <v>56</v>
      </c>
      <c r="P206" t="str">
        <f t="shared" si="3"/>
        <v>INSERT INTO @DataTable (Deal, AdvanceDate, PROV, DealPurpose, RateType, BEACON, LTV, TDS, GDS, InsuranceType, PrincipalBalance, OccupancyType, AccountStatus, Closed_Date, DelinquencyBucket) VALUES (205, '2013-12-05', 'BC', 'Purchase', 'ARM', 783, 61.13, 32.16, 32, 'Conv', 0, 'Owner-Occupied', 'Closed', '2016-06-16', 'Current');</v>
      </c>
    </row>
    <row r="207" spans="1:16" x14ac:dyDescent="0.35">
      <c r="A207" s="22">
        <v>206</v>
      </c>
      <c r="B207" s="21">
        <v>40617</v>
      </c>
      <c r="C207" s="22" t="s">
        <v>51</v>
      </c>
      <c r="D207" s="22" t="s">
        <v>61</v>
      </c>
      <c r="E207" s="22" t="s">
        <v>53</v>
      </c>
      <c r="F207" s="22">
        <v>719</v>
      </c>
      <c r="G207" s="22">
        <v>95</v>
      </c>
      <c r="H207" s="22">
        <v>41.04</v>
      </c>
      <c r="I207" s="22">
        <v>14.99</v>
      </c>
      <c r="J207" s="22" t="s">
        <v>60</v>
      </c>
      <c r="K207" s="23">
        <v>178447.65</v>
      </c>
      <c r="L207" s="23" t="s">
        <v>55</v>
      </c>
      <c r="M207" s="23" t="s">
        <v>83</v>
      </c>
      <c r="N207" s="27"/>
      <c r="O207" s="23" t="s">
        <v>56</v>
      </c>
      <c r="P207" t="str">
        <f t="shared" si="3"/>
        <v>INSERT INTO @DataTable (Deal, AdvanceDate, PROV, DealPurpose, RateType, BEACON, LTV, TDS, GDS, InsuranceType, PrincipalBalance, OccupancyType, AccountStatus, Closed_Date, DelinquencyBucket) VALUES (206, '2011-03-15', 'AB', 'Purchase', 'Fixed', 719, 95, 41.04, 14.99, 'HiRatio', 178447.65, 'Owner-Occupied', 'Open', '1900-01-00', 'Current');</v>
      </c>
    </row>
    <row r="208" spans="1:16" x14ac:dyDescent="0.35">
      <c r="A208" s="19">
        <v>207</v>
      </c>
      <c r="B208" s="18">
        <v>41760</v>
      </c>
      <c r="C208" s="19" t="s">
        <v>57</v>
      </c>
      <c r="D208" s="19" t="s">
        <v>61</v>
      </c>
      <c r="E208" s="19" t="s">
        <v>40</v>
      </c>
      <c r="F208" s="19">
        <v>753</v>
      </c>
      <c r="G208" s="19">
        <v>63.43</v>
      </c>
      <c r="H208" s="19">
        <v>22.82</v>
      </c>
      <c r="I208" s="19">
        <v>21.95</v>
      </c>
      <c r="J208" s="19" t="s">
        <v>54</v>
      </c>
      <c r="K208" s="20">
        <v>203938.61</v>
      </c>
      <c r="L208" s="20" t="s">
        <v>55</v>
      </c>
      <c r="M208" s="20" t="s">
        <v>83</v>
      </c>
      <c r="N208" s="26"/>
      <c r="O208" s="20" t="s">
        <v>56</v>
      </c>
      <c r="P208" t="str">
        <f t="shared" si="3"/>
        <v>INSERT INTO @DataTable (Deal, AdvanceDate, PROV, DealPurpose, RateType, BEACON, LTV, TDS, GDS, InsuranceType, PrincipalBalance, OccupancyType, AccountStatus, Closed_Date, DelinquencyBucket) VALUES (207, '2014-05-01', 'ON', 'Purchase', 'ARM', 753, 63.43, 22.82, 21.95, 'Conv', 203938.61, 'Owner-Occupied', 'Open', '1900-01-00', 'Current');</v>
      </c>
    </row>
    <row r="209" spans="1:16" x14ac:dyDescent="0.35">
      <c r="A209" s="22">
        <v>208</v>
      </c>
      <c r="B209" s="21">
        <v>42055</v>
      </c>
      <c r="C209" s="22" t="s">
        <v>57</v>
      </c>
      <c r="D209" s="22" t="s">
        <v>52</v>
      </c>
      <c r="E209" s="22" t="s">
        <v>40</v>
      </c>
      <c r="F209" s="22">
        <v>688</v>
      </c>
      <c r="G209" s="22">
        <v>72</v>
      </c>
      <c r="H209" s="22">
        <v>35.700000000000003</v>
      </c>
      <c r="I209" s="22">
        <v>28.87</v>
      </c>
      <c r="J209" s="22" t="s">
        <v>54</v>
      </c>
      <c r="K209" s="23">
        <v>335329.15999999997</v>
      </c>
      <c r="L209" s="23" t="s">
        <v>55</v>
      </c>
      <c r="M209" s="23" t="s">
        <v>83</v>
      </c>
      <c r="N209" s="27"/>
      <c r="O209" s="23" t="s">
        <v>56</v>
      </c>
      <c r="P209" t="str">
        <f t="shared" si="3"/>
        <v>INSERT INTO @DataTable (Deal, AdvanceDate, PROV, DealPurpose, RateType, BEACON, LTV, TDS, GDS, InsuranceType, PrincipalBalance, OccupancyType, AccountStatus, Closed_Date, DelinquencyBucket) VALUES (208, '2015-02-20', 'ON', 'Refinance External', 'ARM', 688, 72, 35.7, 28.87, 'Conv', 335329.16, 'Owner-Occupied', 'Open', '1900-01-00', 'Current');</v>
      </c>
    </row>
    <row r="210" spans="1:16" x14ac:dyDescent="0.35">
      <c r="A210" s="19">
        <v>209</v>
      </c>
      <c r="B210" s="18">
        <v>42522</v>
      </c>
      <c r="C210" s="19" t="s">
        <v>57</v>
      </c>
      <c r="D210" s="19" t="s">
        <v>61</v>
      </c>
      <c r="E210" s="19" t="s">
        <v>40</v>
      </c>
      <c r="F210" s="19">
        <v>772</v>
      </c>
      <c r="G210" s="19">
        <v>80</v>
      </c>
      <c r="H210" s="19">
        <v>38.96</v>
      </c>
      <c r="I210" s="19">
        <v>16.690000000000001</v>
      </c>
      <c r="J210" s="19" t="s">
        <v>54</v>
      </c>
      <c r="K210" s="20">
        <v>455577.2</v>
      </c>
      <c r="L210" s="20" t="s">
        <v>55</v>
      </c>
      <c r="M210" s="20" t="s">
        <v>83</v>
      </c>
      <c r="N210" s="26"/>
      <c r="O210" s="20" t="s">
        <v>56</v>
      </c>
      <c r="P210" t="str">
        <f t="shared" si="3"/>
        <v>INSERT INTO @DataTable (Deal, AdvanceDate, PROV, DealPurpose, RateType, BEACON, LTV, TDS, GDS, InsuranceType, PrincipalBalance, OccupancyType, AccountStatus, Closed_Date, DelinquencyBucket) VALUES (209, '2016-06-01', 'ON', 'Purchase', 'ARM', 772, 80, 38.96, 16.69, 'Conv', 455577.2, 'Owner-Occupied', 'Open', '1900-01-00', 'Current');</v>
      </c>
    </row>
    <row r="211" spans="1:16" x14ac:dyDescent="0.35">
      <c r="A211" s="22">
        <v>210</v>
      </c>
      <c r="B211" s="21">
        <v>40968</v>
      </c>
      <c r="C211" s="22" t="s">
        <v>57</v>
      </c>
      <c r="D211" s="22" t="s">
        <v>52</v>
      </c>
      <c r="E211" s="22" t="s">
        <v>53</v>
      </c>
      <c r="F211" s="22">
        <v>663</v>
      </c>
      <c r="G211" s="22">
        <v>51.33</v>
      </c>
      <c r="H211" s="22">
        <v>39.549999999999997</v>
      </c>
      <c r="I211" s="22">
        <v>39.549999999999997</v>
      </c>
      <c r="J211" s="22" t="s">
        <v>54</v>
      </c>
      <c r="K211" s="23">
        <v>132771.13</v>
      </c>
      <c r="L211" s="23" t="s">
        <v>55</v>
      </c>
      <c r="M211" s="23" t="s">
        <v>83</v>
      </c>
      <c r="N211" s="27"/>
      <c r="O211" s="23" t="s">
        <v>56</v>
      </c>
      <c r="P211" t="str">
        <f t="shared" si="3"/>
        <v>INSERT INTO @DataTable (Deal, AdvanceDate, PROV, DealPurpose, RateType, BEACON, LTV, TDS, GDS, InsuranceType, PrincipalBalance, OccupancyType, AccountStatus, Closed_Date, DelinquencyBucket) VALUES (210, '2012-02-29', 'ON', 'Refinance External', 'Fixed', 663, 51.33, 39.55, 39.55, 'Conv', 132771.13, 'Owner-Occupied', 'Open', '1900-01-00', 'Current');</v>
      </c>
    </row>
    <row r="212" spans="1:16" x14ac:dyDescent="0.35">
      <c r="A212" s="19">
        <v>211</v>
      </c>
      <c r="B212" s="18">
        <v>42506</v>
      </c>
      <c r="C212" s="19" t="s">
        <v>57</v>
      </c>
      <c r="D212" s="19" t="s">
        <v>61</v>
      </c>
      <c r="E212" s="19" t="s">
        <v>53</v>
      </c>
      <c r="F212" s="19">
        <v>739</v>
      </c>
      <c r="G212" s="19">
        <v>80</v>
      </c>
      <c r="H212" s="19">
        <v>35.67</v>
      </c>
      <c r="I212" s="19">
        <v>28.31</v>
      </c>
      <c r="J212" s="19" t="s">
        <v>54</v>
      </c>
      <c r="K212" s="20">
        <v>347042.9</v>
      </c>
      <c r="L212" s="20" t="s">
        <v>55</v>
      </c>
      <c r="M212" s="20" t="s">
        <v>83</v>
      </c>
      <c r="N212" s="26"/>
      <c r="O212" s="20" t="s">
        <v>56</v>
      </c>
      <c r="P212" t="str">
        <f t="shared" si="3"/>
        <v>INSERT INTO @DataTable (Deal, AdvanceDate, PROV, DealPurpose, RateType, BEACON, LTV, TDS, GDS, InsuranceType, PrincipalBalance, OccupancyType, AccountStatus, Closed_Date, DelinquencyBucket) VALUES (211, '2016-05-16', 'ON', 'Purchase', 'Fixed', 739, 80, 35.67, 28.31, 'Conv', 347042.9, 'Owner-Occupied', 'Open', '1900-01-00', 'Current');</v>
      </c>
    </row>
    <row r="213" spans="1:16" x14ac:dyDescent="0.35">
      <c r="A213" s="22">
        <v>212</v>
      </c>
      <c r="B213" s="21">
        <v>42611</v>
      </c>
      <c r="C213" s="22" t="s">
        <v>51</v>
      </c>
      <c r="D213" s="22" t="s">
        <v>61</v>
      </c>
      <c r="E213" s="22" t="s">
        <v>53</v>
      </c>
      <c r="F213" s="22">
        <v>779</v>
      </c>
      <c r="G213" s="22">
        <v>90</v>
      </c>
      <c r="H213" s="22">
        <v>39.869999999999997</v>
      </c>
      <c r="I213" s="22">
        <v>34.83</v>
      </c>
      <c r="J213" s="22" t="s">
        <v>60</v>
      </c>
      <c r="K213" s="23">
        <v>379801.26</v>
      </c>
      <c r="L213" s="23" t="s">
        <v>55</v>
      </c>
      <c r="M213" s="23" t="s">
        <v>83</v>
      </c>
      <c r="N213" s="27"/>
      <c r="O213" s="23" t="s">
        <v>56</v>
      </c>
      <c r="P213" t="str">
        <f t="shared" si="3"/>
        <v>INSERT INTO @DataTable (Deal, AdvanceDate, PROV, DealPurpose, RateType, BEACON, LTV, TDS, GDS, InsuranceType, PrincipalBalance, OccupancyType, AccountStatus, Closed_Date, DelinquencyBucket) VALUES (212, '2016-08-29', 'AB', 'Purchase', 'Fixed', 779, 90, 39.87, 34.83, 'HiRatio', 379801.26, 'Owner-Occupied', 'Open', '1900-01-00', 'Current');</v>
      </c>
    </row>
    <row r="214" spans="1:16" x14ac:dyDescent="0.35">
      <c r="A214" s="19">
        <v>213</v>
      </c>
      <c r="B214" s="18">
        <v>42636</v>
      </c>
      <c r="C214" s="19" t="s">
        <v>57</v>
      </c>
      <c r="D214" s="19" t="s">
        <v>61</v>
      </c>
      <c r="E214" s="19" t="s">
        <v>40</v>
      </c>
      <c r="F214" s="19">
        <v>853</v>
      </c>
      <c r="G214" s="19">
        <v>88.89</v>
      </c>
      <c r="H214" s="19">
        <v>38.520000000000003</v>
      </c>
      <c r="I214" s="19">
        <v>14.92</v>
      </c>
      <c r="J214" s="19" t="s">
        <v>60</v>
      </c>
      <c r="K214" s="20">
        <v>121039.58</v>
      </c>
      <c r="L214" s="20" t="s">
        <v>55</v>
      </c>
      <c r="M214" s="20" t="s">
        <v>83</v>
      </c>
      <c r="N214" s="26"/>
      <c r="O214" s="20" t="s">
        <v>56</v>
      </c>
      <c r="P214" t="str">
        <f t="shared" si="3"/>
        <v>INSERT INTO @DataTable (Deal, AdvanceDate, PROV, DealPurpose, RateType, BEACON, LTV, TDS, GDS, InsuranceType, PrincipalBalance, OccupancyType, AccountStatus, Closed_Date, DelinquencyBucket) VALUES (213, '2016-09-23', 'ON', 'Purchase', 'ARM', 853, 88.89, 38.52, 14.92, 'HiRatio', 121039.58, 'Owner-Occupied', 'Open', '1900-01-00', 'Current');</v>
      </c>
    </row>
    <row r="215" spans="1:16" x14ac:dyDescent="0.35">
      <c r="A215" s="22">
        <v>214</v>
      </c>
      <c r="B215" s="21">
        <v>42615</v>
      </c>
      <c r="C215" s="22" t="s">
        <v>57</v>
      </c>
      <c r="D215" s="22" t="s">
        <v>61</v>
      </c>
      <c r="E215" s="22" t="s">
        <v>53</v>
      </c>
      <c r="F215" s="22">
        <v>736</v>
      </c>
      <c r="G215" s="22">
        <v>95</v>
      </c>
      <c r="H215" s="22">
        <v>41.87</v>
      </c>
      <c r="I215" s="22">
        <v>31.86</v>
      </c>
      <c r="J215" s="22" t="s">
        <v>60</v>
      </c>
      <c r="K215" s="23">
        <v>250493.12</v>
      </c>
      <c r="L215" s="23" t="s">
        <v>55</v>
      </c>
      <c r="M215" s="23" t="s">
        <v>83</v>
      </c>
      <c r="N215" s="27"/>
      <c r="O215" s="23" t="s">
        <v>56</v>
      </c>
      <c r="P215" t="str">
        <f t="shared" si="3"/>
        <v>INSERT INTO @DataTable (Deal, AdvanceDate, PROV, DealPurpose, RateType, BEACON, LTV, TDS, GDS, InsuranceType, PrincipalBalance, OccupancyType, AccountStatus, Closed_Date, DelinquencyBucket) VALUES (214, '2016-09-02', 'ON', 'Purchase', 'Fixed', 736, 95, 41.87, 31.86, 'HiRatio', 250493.12, 'Owner-Occupied', 'Open', '1900-01-00', 'Current');</v>
      </c>
    </row>
    <row r="216" spans="1:16" x14ac:dyDescent="0.35">
      <c r="A216" s="19">
        <v>215</v>
      </c>
      <c r="B216" s="18">
        <v>41885</v>
      </c>
      <c r="C216" s="19" t="s">
        <v>57</v>
      </c>
      <c r="D216" s="19" t="s">
        <v>61</v>
      </c>
      <c r="E216" s="19" t="s">
        <v>40</v>
      </c>
      <c r="F216" s="19">
        <v>794</v>
      </c>
      <c r="G216" s="19">
        <v>95</v>
      </c>
      <c r="H216" s="19">
        <v>37.51</v>
      </c>
      <c r="I216" s="19">
        <v>14.68</v>
      </c>
      <c r="J216" s="19" t="s">
        <v>60</v>
      </c>
      <c r="K216" s="20">
        <v>113739.52</v>
      </c>
      <c r="L216" s="20" t="s">
        <v>55</v>
      </c>
      <c r="M216" s="20" t="s">
        <v>83</v>
      </c>
      <c r="N216" s="26"/>
      <c r="O216" s="20" t="s">
        <v>56</v>
      </c>
      <c r="P216" t="str">
        <f t="shared" si="3"/>
        <v>INSERT INTO @DataTable (Deal, AdvanceDate, PROV, DealPurpose, RateType, BEACON, LTV, TDS, GDS, InsuranceType, PrincipalBalance, OccupancyType, AccountStatus, Closed_Date, DelinquencyBucket) VALUES (215, '2014-09-03', 'ON', 'Purchase', 'ARM', 794, 95, 37.51, 14.68, 'HiRatio', 113739.52, 'Owner-Occupied', 'Open', '1900-01-00', 'Current');</v>
      </c>
    </row>
    <row r="217" spans="1:16" x14ac:dyDescent="0.35">
      <c r="A217" s="22">
        <v>216</v>
      </c>
      <c r="B217" s="21">
        <v>40980</v>
      </c>
      <c r="C217" s="22" t="s">
        <v>57</v>
      </c>
      <c r="D217" s="22" t="s">
        <v>61</v>
      </c>
      <c r="E217" s="22" t="s">
        <v>53</v>
      </c>
      <c r="F217" s="22">
        <v>769</v>
      </c>
      <c r="G217" s="22">
        <v>90</v>
      </c>
      <c r="H217" s="22">
        <v>37.04</v>
      </c>
      <c r="I217" s="22">
        <v>30.46</v>
      </c>
      <c r="J217" s="22" t="s">
        <v>60</v>
      </c>
      <c r="K217" s="23">
        <v>0</v>
      </c>
      <c r="L217" s="23" t="s">
        <v>55</v>
      </c>
      <c r="M217" s="23" t="s">
        <v>84</v>
      </c>
      <c r="N217" s="27">
        <v>41521</v>
      </c>
      <c r="O217" s="23" t="s">
        <v>56</v>
      </c>
      <c r="P217" t="str">
        <f t="shared" si="3"/>
        <v>INSERT INTO @DataTable (Deal, AdvanceDate, PROV, DealPurpose, RateType, BEACON, LTV, TDS, GDS, InsuranceType, PrincipalBalance, OccupancyType, AccountStatus, Closed_Date, DelinquencyBucket) VALUES (216, '2012-03-12', 'ON', 'Purchase', 'Fixed', 769, 90, 37.04, 30.46, 'HiRatio', 0, 'Owner-Occupied', 'Closed', '2013-09-04', 'Current');</v>
      </c>
    </row>
    <row r="218" spans="1:16" x14ac:dyDescent="0.35">
      <c r="A218" s="19">
        <v>217</v>
      </c>
      <c r="B218" s="18">
        <v>41159</v>
      </c>
      <c r="C218" s="19" t="s">
        <v>58</v>
      </c>
      <c r="D218" s="19" t="s">
        <v>52</v>
      </c>
      <c r="E218" s="19" t="s">
        <v>40</v>
      </c>
      <c r="F218" s="19">
        <v>647</v>
      </c>
      <c r="G218" s="19">
        <v>77.39</v>
      </c>
      <c r="H218" s="19">
        <v>35.99</v>
      </c>
      <c r="I218" s="19">
        <v>35.99</v>
      </c>
      <c r="J218" s="19" t="s">
        <v>54</v>
      </c>
      <c r="K218" s="20">
        <v>0</v>
      </c>
      <c r="L218" s="20" t="s">
        <v>55</v>
      </c>
      <c r="M218" s="20" t="s">
        <v>84</v>
      </c>
      <c r="N218" s="26">
        <v>42626</v>
      </c>
      <c r="O218" s="20" t="s">
        <v>56</v>
      </c>
      <c r="P218" t="str">
        <f t="shared" si="3"/>
        <v>INSERT INTO @DataTable (Deal, AdvanceDate, PROV, DealPurpose, RateType, BEACON, LTV, TDS, GDS, InsuranceType, PrincipalBalance, OccupancyType, AccountStatus, Closed_Date, DelinquencyBucket) VALUES (217, '2012-09-07', 'BC', 'Refinance External', 'ARM', 647, 77.39, 35.99, 35.99, 'Conv', 0, 'Owner-Occupied', 'Closed', '2016-09-13', 'Current');</v>
      </c>
    </row>
    <row r="219" spans="1:16" x14ac:dyDescent="0.35">
      <c r="A219" s="22">
        <v>218</v>
      </c>
      <c r="B219" s="21">
        <v>41109</v>
      </c>
      <c r="C219" s="22" t="s">
        <v>57</v>
      </c>
      <c r="D219" s="22" t="s">
        <v>52</v>
      </c>
      <c r="E219" s="22" t="s">
        <v>53</v>
      </c>
      <c r="F219" s="22">
        <v>674</v>
      </c>
      <c r="G219" s="22">
        <v>80</v>
      </c>
      <c r="H219" s="22">
        <v>39.78</v>
      </c>
      <c r="I219" s="22">
        <v>34.61</v>
      </c>
      <c r="J219" s="22" t="s">
        <v>54</v>
      </c>
      <c r="K219" s="23">
        <v>0</v>
      </c>
      <c r="L219" s="23" t="s">
        <v>55</v>
      </c>
      <c r="M219" s="23" t="s">
        <v>84</v>
      </c>
      <c r="N219" s="27">
        <v>41844</v>
      </c>
      <c r="O219" s="23" t="s">
        <v>56</v>
      </c>
      <c r="P219" t="str">
        <f t="shared" si="3"/>
        <v>INSERT INTO @DataTable (Deal, AdvanceDate, PROV, DealPurpose, RateType, BEACON, LTV, TDS, GDS, InsuranceType, PrincipalBalance, OccupancyType, AccountStatus, Closed_Date, DelinquencyBucket) VALUES (218, '2012-07-19', 'ON', 'Refinance External', 'Fixed', 674, 80, 39.78, 34.61, 'Conv', 0, 'Owner-Occupied', 'Closed', '2014-07-24', 'Current');</v>
      </c>
    </row>
    <row r="220" spans="1:16" x14ac:dyDescent="0.35">
      <c r="A220" s="19">
        <v>219</v>
      </c>
      <c r="B220" s="18">
        <v>42671</v>
      </c>
      <c r="C220" s="19" t="s">
        <v>58</v>
      </c>
      <c r="D220" s="19" t="s">
        <v>61</v>
      </c>
      <c r="E220" s="19" t="s">
        <v>53</v>
      </c>
      <c r="F220" s="19">
        <v>749</v>
      </c>
      <c r="G220" s="19">
        <v>90</v>
      </c>
      <c r="H220" s="19">
        <v>38.299999999999997</v>
      </c>
      <c r="I220" s="19">
        <v>8.2899999999999991</v>
      </c>
      <c r="J220" s="19" t="s">
        <v>60</v>
      </c>
      <c r="K220" s="20">
        <v>112076.71</v>
      </c>
      <c r="L220" s="20" t="s">
        <v>66</v>
      </c>
      <c r="M220" s="20" t="s">
        <v>83</v>
      </c>
      <c r="N220" s="26"/>
      <c r="O220" s="20" t="s">
        <v>56</v>
      </c>
      <c r="P220" t="str">
        <f t="shared" si="3"/>
        <v>INSERT INTO @DataTable (Deal, AdvanceDate, PROV, DealPurpose, RateType, BEACON, LTV, TDS, GDS, InsuranceType, PrincipalBalance, OccupancyType, AccountStatus, Closed_Date, DelinquencyBucket) VALUES (219, '2016-10-28', 'BC', 'Purchase', 'Fixed', 749, 90, 38.3, 8.29, 'HiRatio', 112076.71, 'Second Home', 'Open', '1900-01-00', 'Current');</v>
      </c>
    </row>
    <row r="221" spans="1:16" x14ac:dyDescent="0.35">
      <c r="A221" s="22">
        <v>220</v>
      </c>
      <c r="B221" s="21">
        <v>42689</v>
      </c>
      <c r="C221" s="22" t="s">
        <v>57</v>
      </c>
      <c r="D221" s="22" t="s">
        <v>61</v>
      </c>
      <c r="E221" s="22" t="s">
        <v>53</v>
      </c>
      <c r="F221" s="22">
        <v>842</v>
      </c>
      <c r="G221" s="22">
        <v>54.35</v>
      </c>
      <c r="H221" s="22">
        <v>39.43</v>
      </c>
      <c r="I221" s="22">
        <v>38.18</v>
      </c>
      <c r="J221" s="22" t="s">
        <v>54</v>
      </c>
      <c r="K221" s="23">
        <v>257600.84</v>
      </c>
      <c r="L221" s="23" t="s">
        <v>55</v>
      </c>
      <c r="M221" s="23" t="s">
        <v>83</v>
      </c>
      <c r="N221" s="27"/>
      <c r="O221" s="23" t="s">
        <v>56</v>
      </c>
      <c r="P221" t="str">
        <f t="shared" si="3"/>
        <v>INSERT INTO @DataTable (Deal, AdvanceDate, PROV, DealPurpose, RateType, BEACON, LTV, TDS, GDS, InsuranceType, PrincipalBalance, OccupancyType, AccountStatus, Closed_Date, DelinquencyBucket) VALUES (220, '2016-11-15', 'ON', 'Purchase', 'Fixed', 842, 54.35, 39.43, 38.18, 'Conv', 257600.84, 'Owner-Occupied', 'Open', '1900-01-00', 'Current');</v>
      </c>
    </row>
    <row r="222" spans="1:16" x14ac:dyDescent="0.35">
      <c r="A222" s="19">
        <v>221</v>
      </c>
      <c r="B222" s="18">
        <v>41326</v>
      </c>
      <c r="C222" s="19" t="s">
        <v>57</v>
      </c>
      <c r="D222" s="19" t="s">
        <v>61</v>
      </c>
      <c r="E222" s="19" t="s">
        <v>53</v>
      </c>
      <c r="F222" s="19">
        <v>692</v>
      </c>
      <c r="G222" s="19">
        <v>95</v>
      </c>
      <c r="H222" s="19">
        <v>43.09</v>
      </c>
      <c r="I222" s="19">
        <v>31.19</v>
      </c>
      <c r="J222" s="19" t="s">
        <v>60</v>
      </c>
      <c r="K222" s="20">
        <v>0</v>
      </c>
      <c r="L222" s="20" t="s">
        <v>55</v>
      </c>
      <c r="M222" s="20" t="s">
        <v>84</v>
      </c>
      <c r="N222" s="26">
        <v>42093</v>
      </c>
      <c r="O222" s="20" t="s">
        <v>56</v>
      </c>
      <c r="P222" t="str">
        <f t="shared" si="3"/>
        <v>INSERT INTO @DataTable (Deal, AdvanceDate, PROV, DealPurpose, RateType, BEACON, LTV, TDS, GDS, InsuranceType, PrincipalBalance, OccupancyType, AccountStatus, Closed_Date, DelinquencyBucket) VALUES (221, '2013-02-21', 'ON', 'Purchase', 'Fixed', 692, 95, 43.09, 31.19, 'HiRatio', 0, 'Owner-Occupied', 'Closed', '2015-03-30', 'Current');</v>
      </c>
    </row>
    <row r="223" spans="1:16" x14ac:dyDescent="0.35">
      <c r="A223" s="22">
        <v>222</v>
      </c>
      <c r="B223" s="21">
        <v>42522</v>
      </c>
      <c r="C223" s="22" t="s">
        <v>57</v>
      </c>
      <c r="D223" s="22" t="s">
        <v>52</v>
      </c>
      <c r="E223" s="22" t="s">
        <v>53</v>
      </c>
      <c r="F223" s="22">
        <v>793</v>
      </c>
      <c r="G223" s="22">
        <v>80</v>
      </c>
      <c r="H223" s="22">
        <v>40.69</v>
      </c>
      <c r="I223" s="22">
        <v>38.380000000000003</v>
      </c>
      <c r="J223" s="22" t="s">
        <v>54</v>
      </c>
      <c r="K223" s="23">
        <v>475524.09</v>
      </c>
      <c r="L223" s="23" t="s">
        <v>55</v>
      </c>
      <c r="M223" s="23" t="s">
        <v>83</v>
      </c>
      <c r="N223" s="27"/>
      <c r="O223" s="23" t="s">
        <v>56</v>
      </c>
      <c r="P223" t="str">
        <f t="shared" si="3"/>
        <v>INSERT INTO @DataTable (Deal, AdvanceDate, PROV, DealPurpose, RateType, BEACON, LTV, TDS, GDS, InsuranceType, PrincipalBalance, OccupancyType, AccountStatus, Closed_Date, DelinquencyBucket) VALUES (222, '2016-06-01', 'ON', 'Refinance External', 'Fixed', 793, 80, 40.69, 38.38, 'Conv', 475524.09, 'Owner-Occupied', 'Open', '1900-01-00', 'Current');</v>
      </c>
    </row>
    <row r="224" spans="1:16" x14ac:dyDescent="0.35">
      <c r="A224" s="19">
        <v>223</v>
      </c>
      <c r="B224" s="18">
        <v>42328</v>
      </c>
      <c r="C224" s="19" t="s">
        <v>51</v>
      </c>
      <c r="D224" s="19" t="s">
        <v>64</v>
      </c>
      <c r="E224" s="19" t="s">
        <v>53</v>
      </c>
      <c r="F224" s="19">
        <v>820</v>
      </c>
      <c r="G224" s="19">
        <v>95</v>
      </c>
      <c r="H224" s="19">
        <v>32.44</v>
      </c>
      <c r="I224" s="19">
        <v>20.81</v>
      </c>
      <c r="J224" s="19" t="s">
        <v>60</v>
      </c>
      <c r="K224" s="20">
        <v>497728.45</v>
      </c>
      <c r="L224" s="20" t="s">
        <v>55</v>
      </c>
      <c r="M224" s="20" t="s">
        <v>83</v>
      </c>
      <c r="N224" s="26"/>
      <c r="O224" s="20" t="s">
        <v>56</v>
      </c>
      <c r="P224" t="str">
        <f t="shared" si="3"/>
        <v>INSERT INTO @DataTable (Deal, AdvanceDate, PROV, DealPurpose, RateType, BEACON, LTV, TDS, GDS, InsuranceType, PrincipalBalance, OccupancyType, AccountStatus, Closed_Date, DelinquencyBucket) VALUES (223, '2015-11-20', 'AB', 'Purchase with Improvements', 'Fixed', 820, 95, 32.44, 20.81, 'HiRatio', 497728.45, 'Owner-Occupied', 'Open', '1900-01-00', 'Current');</v>
      </c>
    </row>
    <row r="225" spans="1:16" x14ac:dyDescent="0.35">
      <c r="A225" s="22">
        <v>224</v>
      </c>
      <c r="B225" s="21">
        <v>42747</v>
      </c>
      <c r="C225" s="22" t="s">
        <v>57</v>
      </c>
      <c r="D225" s="22" t="s">
        <v>61</v>
      </c>
      <c r="E225" s="22" t="s">
        <v>53</v>
      </c>
      <c r="F225" s="22">
        <v>825</v>
      </c>
      <c r="G225" s="22">
        <v>90</v>
      </c>
      <c r="H225" s="22">
        <v>40.46</v>
      </c>
      <c r="I225" s="22">
        <v>27.68</v>
      </c>
      <c r="J225" s="22" t="s">
        <v>60</v>
      </c>
      <c r="K225" s="23">
        <v>380593.15</v>
      </c>
      <c r="L225" s="23" t="s">
        <v>55</v>
      </c>
      <c r="M225" s="23" t="s">
        <v>83</v>
      </c>
      <c r="N225" s="27"/>
      <c r="O225" s="23" t="s">
        <v>56</v>
      </c>
      <c r="P225" t="str">
        <f t="shared" si="3"/>
        <v>INSERT INTO @DataTable (Deal, AdvanceDate, PROV, DealPurpose, RateType, BEACON, LTV, TDS, GDS, InsuranceType, PrincipalBalance, OccupancyType, AccountStatus, Closed_Date, DelinquencyBucket) VALUES (224, '2017-01-12', 'ON', 'Purchase', 'Fixed', 825, 90, 40.46, 27.68, 'HiRatio', 380593.15, 'Owner-Occupied', 'Open', '1900-01-00', 'Current');</v>
      </c>
    </row>
    <row r="226" spans="1:16" x14ac:dyDescent="0.35">
      <c r="A226" s="19">
        <v>225</v>
      </c>
      <c r="B226" s="18">
        <v>42705</v>
      </c>
      <c r="C226" s="19" t="s">
        <v>58</v>
      </c>
      <c r="D226" s="19" t="s">
        <v>64</v>
      </c>
      <c r="E226" s="19" t="s">
        <v>53</v>
      </c>
      <c r="F226" s="19">
        <v>736</v>
      </c>
      <c r="G226" s="19">
        <v>95</v>
      </c>
      <c r="H226" s="19">
        <v>35.31</v>
      </c>
      <c r="I226" s="19">
        <v>27.16</v>
      </c>
      <c r="J226" s="19" t="s">
        <v>60</v>
      </c>
      <c r="K226" s="20">
        <v>298100.81</v>
      </c>
      <c r="L226" s="20" t="s">
        <v>55</v>
      </c>
      <c r="M226" s="20" t="s">
        <v>83</v>
      </c>
      <c r="N226" s="26"/>
      <c r="O226" s="20" t="s">
        <v>56</v>
      </c>
      <c r="P226" t="str">
        <f t="shared" si="3"/>
        <v>INSERT INTO @DataTable (Deal, AdvanceDate, PROV, DealPurpose, RateType, BEACON, LTV, TDS, GDS, InsuranceType, PrincipalBalance, OccupancyType, AccountStatus, Closed_Date, DelinquencyBucket) VALUES (225, '2016-12-01', 'BC', 'Purchase with Improvements', 'Fixed', 736, 95, 35.31, 27.16, 'HiRatio', 298100.81, 'Owner-Occupied', 'Open', '1900-01-00', 'Current');</v>
      </c>
    </row>
    <row r="227" spans="1:16" x14ac:dyDescent="0.35">
      <c r="A227" s="22">
        <v>226</v>
      </c>
      <c r="B227" s="21">
        <v>42746</v>
      </c>
      <c r="C227" s="22" t="s">
        <v>58</v>
      </c>
      <c r="D227" s="22" t="s">
        <v>61</v>
      </c>
      <c r="E227" s="22" t="s">
        <v>53</v>
      </c>
      <c r="F227" s="22">
        <v>870</v>
      </c>
      <c r="G227" s="22">
        <v>90</v>
      </c>
      <c r="H227" s="22">
        <v>41.03</v>
      </c>
      <c r="I227" s="22">
        <v>38.590000000000003</v>
      </c>
      <c r="J227" s="22" t="s">
        <v>60</v>
      </c>
      <c r="K227" s="23">
        <v>331776</v>
      </c>
      <c r="L227" s="23" t="s">
        <v>55</v>
      </c>
      <c r="M227" s="23" t="s">
        <v>83</v>
      </c>
      <c r="N227" s="27"/>
      <c r="O227" s="23" t="s">
        <v>56</v>
      </c>
      <c r="P227" t="str">
        <f t="shared" si="3"/>
        <v>INSERT INTO @DataTable (Deal, AdvanceDate, PROV, DealPurpose, RateType, BEACON, LTV, TDS, GDS, InsuranceType, PrincipalBalance, OccupancyType, AccountStatus, Closed_Date, DelinquencyBucket) VALUES (226, '2017-01-11', 'BC', 'Purchase', 'Fixed', 870, 90, 41.03, 38.59, 'HiRatio', 331776, 'Owner-Occupied', 'Open', '1900-01-00', 'Current');</v>
      </c>
    </row>
    <row r="228" spans="1:16" x14ac:dyDescent="0.35">
      <c r="A228" s="19">
        <v>227</v>
      </c>
      <c r="B228" s="18">
        <v>41515</v>
      </c>
      <c r="C228" s="19" t="s">
        <v>74</v>
      </c>
      <c r="D228" s="19" t="s">
        <v>64</v>
      </c>
      <c r="E228" s="19" t="s">
        <v>53</v>
      </c>
      <c r="F228" s="19">
        <v>739</v>
      </c>
      <c r="G228" s="19">
        <v>95</v>
      </c>
      <c r="H228" s="19">
        <v>41.07</v>
      </c>
      <c r="I228" s="19">
        <v>26.19</v>
      </c>
      <c r="J228" s="19" t="s">
        <v>60</v>
      </c>
      <c r="K228" s="20">
        <v>0</v>
      </c>
      <c r="L228" s="20" t="s">
        <v>55</v>
      </c>
      <c r="M228" s="20" t="s">
        <v>84</v>
      </c>
      <c r="N228" s="26">
        <v>42765</v>
      </c>
      <c r="O228" s="20" t="s">
        <v>56</v>
      </c>
      <c r="P228" t="str">
        <f t="shared" si="3"/>
        <v>INSERT INTO @DataTable (Deal, AdvanceDate, PROV, DealPurpose, RateType, BEACON, LTV, TDS, GDS, InsuranceType, PrincipalBalance, OccupancyType, AccountStatus, Closed_Date, DelinquencyBucket) VALUES (227, '2013-08-29', 'MB', 'Purchase with Improvements', 'Fixed', 739, 95, 41.07, 26.19, 'HiRatio', 0, 'Owner-Occupied', 'Closed', '2017-01-30', 'Current');</v>
      </c>
    </row>
    <row r="229" spans="1:16" x14ac:dyDescent="0.35">
      <c r="A229" s="22">
        <v>228</v>
      </c>
      <c r="B229" s="21">
        <v>41719</v>
      </c>
      <c r="C229" s="22" t="s">
        <v>57</v>
      </c>
      <c r="D229" s="22" t="s">
        <v>61</v>
      </c>
      <c r="E229" s="22" t="s">
        <v>53</v>
      </c>
      <c r="F229" s="22">
        <v>679</v>
      </c>
      <c r="G229" s="22">
        <v>89.82</v>
      </c>
      <c r="H229" s="22">
        <v>37.43</v>
      </c>
      <c r="I229" s="22">
        <v>33.65</v>
      </c>
      <c r="J229" s="22" t="s">
        <v>60</v>
      </c>
      <c r="K229" s="23">
        <v>0</v>
      </c>
      <c r="L229" s="23" t="s">
        <v>55</v>
      </c>
      <c r="M229" s="23" t="s">
        <v>84</v>
      </c>
      <c r="N229" s="27">
        <v>42205</v>
      </c>
      <c r="O229" s="23" t="s">
        <v>56</v>
      </c>
      <c r="P229" t="str">
        <f t="shared" si="3"/>
        <v>INSERT INTO @DataTable (Deal, AdvanceDate, PROV, DealPurpose, RateType, BEACON, LTV, TDS, GDS, InsuranceType, PrincipalBalance, OccupancyType, AccountStatus, Closed_Date, DelinquencyBucket) VALUES (228, '2014-03-21', 'ON', 'Purchase', 'Fixed', 679, 89.82, 37.43, 33.65, 'HiRatio', 0, 'Owner-Occupied', 'Closed', '2015-07-20', 'Current');</v>
      </c>
    </row>
    <row r="230" spans="1:16" x14ac:dyDescent="0.35">
      <c r="A230" s="19">
        <v>229</v>
      </c>
      <c r="B230" s="18">
        <v>40907</v>
      </c>
      <c r="C230" s="19" t="s">
        <v>57</v>
      </c>
      <c r="D230" s="19" t="s">
        <v>61</v>
      </c>
      <c r="E230" s="19" t="s">
        <v>53</v>
      </c>
      <c r="F230" s="19">
        <v>725</v>
      </c>
      <c r="G230" s="19">
        <v>80</v>
      </c>
      <c r="H230" s="19">
        <v>36.909999999999997</v>
      </c>
      <c r="I230" s="19">
        <v>26.5</v>
      </c>
      <c r="J230" s="19" t="s">
        <v>54</v>
      </c>
      <c r="K230" s="20">
        <v>234910.4</v>
      </c>
      <c r="L230" s="20" t="s">
        <v>55</v>
      </c>
      <c r="M230" s="20" t="s">
        <v>83</v>
      </c>
      <c r="N230" s="26"/>
      <c r="O230" s="20" t="s">
        <v>56</v>
      </c>
      <c r="P230" t="str">
        <f t="shared" si="3"/>
        <v>INSERT INTO @DataTable (Deal, AdvanceDate, PROV, DealPurpose, RateType, BEACON, LTV, TDS, GDS, InsuranceType, PrincipalBalance, OccupancyType, AccountStatus, Closed_Date, DelinquencyBucket) VALUES (229, '2011-12-30', 'ON', 'Purchase', 'Fixed', 725, 80, 36.91, 26.5, 'Conv', 234910.4, 'Owner-Occupied', 'Open', '1900-01-00', 'Current');</v>
      </c>
    </row>
    <row r="231" spans="1:16" x14ac:dyDescent="0.35">
      <c r="A231" s="22">
        <v>230</v>
      </c>
      <c r="B231" s="21">
        <v>42629</v>
      </c>
      <c r="C231" s="22" t="s">
        <v>58</v>
      </c>
      <c r="D231" s="22" t="s">
        <v>59</v>
      </c>
      <c r="E231" s="22" t="s">
        <v>53</v>
      </c>
      <c r="F231" s="22">
        <v>772</v>
      </c>
      <c r="G231" s="22">
        <v>87.59</v>
      </c>
      <c r="H231" s="22">
        <v>42.72</v>
      </c>
      <c r="I231" s="22">
        <v>28.18</v>
      </c>
      <c r="J231" s="22" t="s">
        <v>60</v>
      </c>
      <c r="K231" s="23">
        <v>299217.34000000003</v>
      </c>
      <c r="L231" s="23" t="s">
        <v>55</v>
      </c>
      <c r="M231" s="23" t="s">
        <v>83</v>
      </c>
      <c r="N231" s="27"/>
      <c r="O231" s="23" t="s">
        <v>56</v>
      </c>
      <c r="P231" t="str">
        <f t="shared" si="3"/>
        <v>INSERT INTO @DataTable (Deal, AdvanceDate, PROV, DealPurpose, RateType, BEACON, LTV, TDS, GDS, InsuranceType, PrincipalBalance, OccupancyType, AccountStatus, Closed_Date, DelinquencyBucket) VALUES (230, '2016-09-16', 'BC', 'Transfer', 'Fixed', 772, 87.59, 42.72, 28.18, 'HiRatio', 299217.34, 'Owner-Occupied', 'Open', '1900-01-00', 'Current');</v>
      </c>
    </row>
    <row r="232" spans="1:16" x14ac:dyDescent="0.35">
      <c r="A232" s="19">
        <v>231</v>
      </c>
      <c r="B232" s="18">
        <v>42467</v>
      </c>
      <c r="C232" s="19" t="s">
        <v>57</v>
      </c>
      <c r="D232" s="19" t="s">
        <v>52</v>
      </c>
      <c r="E232" s="19" t="s">
        <v>53</v>
      </c>
      <c r="F232" s="19">
        <v>749</v>
      </c>
      <c r="G232" s="19">
        <v>58.88</v>
      </c>
      <c r="H232" s="19">
        <v>36.130000000000003</v>
      </c>
      <c r="I232" s="19">
        <v>22.78</v>
      </c>
      <c r="J232" s="19" t="s">
        <v>54</v>
      </c>
      <c r="K232" s="20">
        <v>491575.78</v>
      </c>
      <c r="L232" s="20" t="s">
        <v>55</v>
      </c>
      <c r="M232" s="20" t="s">
        <v>83</v>
      </c>
      <c r="N232" s="26"/>
      <c r="O232" s="20" t="s">
        <v>56</v>
      </c>
      <c r="P232" t="str">
        <f t="shared" si="3"/>
        <v>INSERT INTO @DataTable (Deal, AdvanceDate, PROV, DealPurpose, RateType, BEACON, LTV, TDS, GDS, InsuranceType, PrincipalBalance, OccupancyType, AccountStatus, Closed_Date, DelinquencyBucket) VALUES (231, '2016-04-07', 'ON', 'Refinance External', 'Fixed', 749, 58.88, 36.13, 22.78, 'Conv', 491575.78, 'Owner-Occupied', 'Open', '1900-01-00', 'Current');</v>
      </c>
    </row>
    <row r="233" spans="1:16" x14ac:dyDescent="0.35">
      <c r="A233" s="22">
        <v>232</v>
      </c>
      <c r="B233" s="21">
        <v>42200</v>
      </c>
      <c r="C233" s="22" t="s">
        <v>57</v>
      </c>
      <c r="D233" s="22" t="s">
        <v>61</v>
      </c>
      <c r="E233" s="22" t="s">
        <v>40</v>
      </c>
      <c r="F233" s="22">
        <v>769</v>
      </c>
      <c r="G233" s="22">
        <v>95</v>
      </c>
      <c r="H233" s="22">
        <v>37.01</v>
      </c>
      <c r="I233" s="22">
        <v>17.21</v>
      </c>
      <c r="J233" s="22" t="s">
        <v>60</v>
      </c>
      <c r="K233" s="23">
        <v>402569.86</v>
      </c>
      <c r="L233" s="23" t="s">
        <v>55</v>
      </c>
      <c r="M233" s="23" t="s">
        <v>83</v>
      </c>
      <c r="N233" s="27"/>
      <c r="O233" s="23" t="s">
        <v>56</v>
      </c>
      <c r="P233" t="str">
        <f t="shared" si="3"/>
        <v>INSERT INTO @DataTable (Deal, AdvanceDate, PROV, DealPurpose, RateType, BEACON, LTV, TDS, GDS, InsuranceType, PrincipalBalance, OccupancyType, AccountStatus, Closed_Date, DelinquencyBucket) VALUES (232, '2015-07-15', 'ON', 'Purchase', 'ARM', 769, 95, 37.01, 17.21, 'HiRatio', 402569.86, 'Owner-Occupied', 'Open', '1900-01-00', 'Current');</v>
      </c>
    </row>
    <row r="234" spans="1:16" x14ac:dyDescent="0.35">
      <c r="A234" s="19">
        <v>233</v>
      </c>
      <c r="B234" s="18">
        <v>42165</v>
      </c>
      <c r="C234" s="19" t="s">
        <v>57</v>
      </c>
      <c r="D234" s="19" t="s">
        <v>61</v>
      </c>
      <c r="E234" s="19" t="s">
        <v>53</v>
      </c>
      <c r="F234" s="19">
        <v>782</v>
      </c>
      <c r="G234" s="19">
        <v>88.07</v>
      </c>
      <c r="H234" s="19">
        <v>28.21</v>
      </c>
      <c r="I234" s="19">
        <v>27.71</v>
      </c>
      <c r="J234" s="19" t="s">
        <v>60</v>
      </c>
      <c r="K234" s="20">
        <v>360859.97</v>
      </c>
      <c r="L234" s="20" t="s">
        <v>55</v>
      </c>
      <c r="M234" s="20" t="s">
        <v>83</v>
      </c>
      <c r="N234" s="26"/>
      <c r="O234" s="20" t="s">
        <v>56</v>
      </c>
      <c r="P234" t="str">
        <f t="shared" si="3"/>
        <v>INSERT INTO @DataTable (Deal, AdvanceDate, PROV, DealPurpose, RateType, BEACON, LTV, TDS, GDS, InsuranceType, PrincipalBalance, OccupancyType, AccountStatus, Closed_Date, DelinquencyBucket) VALUES (233, '2015-06-10', 'ON', 'Purchase', 'Fixed', 782, 88.07, 28.21, 27.71, 'HiRatio', 360859.97, 'Owner-Occupied', 'Open', '1900-01-00', 'Current');</v>
      </c>
    </row>
    <row r="235" spans="1:16" x14ac:dyDescent="0.35">
      <c r="A235" s="22">
        <v>234</v>
      </c>
      <c r="B235" s="21">
        <v>42394</v>
      </c>
      <c r="C235" s="22" t="s">
        <v>57</v>
      </c>
      <c r="D235" s="22" t="s">
        <v>61</v>
      </c>
      <c r="E235" s="22" t="s">
        <v>53</v>
      </c>
      <c r="F235" s="22">
        <v>789</v>
      </c>
      <c r="G235" s="22">
        <v>80</v>
      </c>
      <c r="H235" s="22">
        <v>36.020000000000003</v>
      </c>
      <c r="I235" s="22">
        <v>35.659999999999997</v>
      </c>
      <c r="J235" s="22" t="s">
        <v>54</v>
      </c>
      <c r="K235" s="23">
        <v>257054.94</v>
      </c>
      <c r="L235" s="23" t="s">
        <v>55</v>
      </c>
      <c r="M235" s="23" t="s">
        <v>83</v>
      </c>
      <c r="N235" s="27"/>
      <c r="O235" s="23" t="s">
        <v>56</v>
      </c>
      <c r="P235" t="str">
        <f t="shared" si="3"/>
        <v>INSERT INTO @DataTable (Deal, AdvanceDate, PROV, DealPurpose, RateType, BEACON, LTV, TDS, GDS, InsuranceType, PrincipalBalance, OccupancyType, AccountStatus, Closed_Date, DelinquencyBucket) VALUES (234, '2016-01-25', 'ON', 'Purchase', 'Fixed', 789, 80, 36.02, 35.66, 'Conv', 257054.94, 'Owner-Occupied', 'Open', '1900-01-00', 'Current');</v>
      </c>
    </row>
    <row r="236" spans="1:16" x14ac:dyDescent="0.35">
      <c r="A236" s="19">
        <v>235</v>
      </c>
      <c r="B236" s="18">
        <v>41936</v>
      </c>
      <c r="C236" s="19" t="s">
        <v>57</v>
      </c>
      <c r="D236" s="19" t="s">
        <v>61</v>
      </c>
      <c r="E236" s="19" t="s">
        <v>40</v>
      </c>
      <c r="F236" s="19">
        <v>713</v>
      </c>
      <c r="G236" s="19">
        <v>75</v>
      </c>
      <c r="H236" s="19">
        <v>30.52</v>
      </c>
      <c r="I236" s="19">
        <v>30.37</v>
      </c>
      <c r="J236" s="19" t="s">
        <v>60</v>
      </c>
      <c r="K236" s="20">
        <v>368546.5</v>
      </c>
      <c r="L236" s="20" t="s">
        <v>55</v>
      </c>
      <c r="M236" s="20" t="s">
        <v>83</v>
      </c>
      <c r="N236" s="26"/>
      <c r="O236" s="20" t="s">
        <v>56</v>
      </c>
      <c r="P236" t="str">
        <f t="shared" si="3"/>
        <v>INSERT INTO @DataTable (Deal, AdvanceDate, PROV, DealPurpose, RateType, BEACON, LTV, TDS, GDS, InsuranceType, PrincipalBalance, OccupancyType, AccountStatus, Closed_Date, DelinquencyBucket) VALUES (235, '2014-10-24', 'ON', 'Purchase', 'ARM', 713, 75, 30.52, 30.37, 'HiRatio', 368546.5, 'Owner-Occupied', 'Open', '1900-01-00', 'Current');</v>
      </c>
    </row>
    <row r="237" spans="1:16" x14ac:dyDescent="0.35">
      <c r="A237" s="22">
        <v>236</v>
      </c>
      <c r="B237" s="21">
        <v>42704</v>
      </c>
      <c r="C237" s="22" t="s">
        <v>51</v>
      </c>
      <c r="D237" s="22" t="s">
        <v>61</v>
      </c>
      <c r="E237" s="22" t="s">
        <v>53</v>
      </c>
      <c r="F237" s="22">
        <v>792</v>
      </c>
      <c r="G237" s="22">
        <v>93.85</v>
      </c>
      <c r="H237" s="22">
        <v>43.57</v>
      </c>
      <c r="I237" s="22">
        <v>35.72</v>
      </c>
      <c r="J237" s="22" t="s">
        <v>60</v>
      </c>
      <c r="K237" s="23">
        <v>630559.92000000004</v>
      </c>
      <c r="L237" s="23" t="s">
        <v>55</v>
      </c>
      <c r="M237" s="23" t="s">
        <v>83</v>
      </c>
      <c r="N237" s="27"/>
      <c r="O237" s="23" t="s">
        <v>56</v>
      </c>
      <c r="P237" t="str">
        <f t="shared" si="3"/>
        <v>INSERT INTO @DataTable (Deal, AdvanceDate, PROV, DealPurpose, RateType, BEACON, LTV, TDS, GDS, InsuranceType, PrincipalBalance, OccupancyType, AccountStatus, Closed_Date, DelinquencyBucket) VALUES (236, '2016-11-30', 'AB', 'Purchase', 'Fixed', 792, 93.85, 43.57, 35.72, 'HiRatio', 630559.92, 'Owner-Occupied', 'Open', '1900-01-00', 'Current');</v>
      </c>
    </row>
    <row r="238" spans="1:16" x14ac:dyDescent="0.35">
      <c r="A238" s="19">
        <v>237</v>
      </c>
      <c r="B238" s="18">
        <v>42755</v>
      </c>
      <c r="C238" s="19" t="s">
        <v>57</v>
      </c>
      <c r="D238" s="19" t="s">
        <v>61</v>
      </c>
      <c r="E238" s="19" t="s">
        <v>53</v>
      </c>
      <c r="F238" s="19">
        <v>658</v>
      </c>
      <c r="G238" s="19">
        <v>90</v>
      </c>
      <c r="H238" s="19">
        <v>29.99</v>
      </c>
      <c r="I238" s="19">
        <v>29.48</v>
      </c>
      <c r="J238" s="19" t="s">
        <v>60</v>
      </c>
      <c r="K238" s="20">
        <v>395366.40000000002</v>
      </c>
      <c r="L238" s="20" t="s">
        <v>55</v>
      </c>
      <c r="M238" s="20" t="s">
        <v>83</v>
      </c>
      <c r="N238" s="26"/>
      <c r="O238" s="20" t="s">
        <v>56</v>
      </c>
      <c r="P238" t="str">
        <f t="shared" si="3"/>
        <v>INSERT INTO @DataTable (Deal, AdvanceDate, PROV, DealPurpose, RateType, BEACON, LTV, TDS, GDS, InsuranceType, PrincipalBalance, OccupancyType, AccountStatus, Closed_Date, DelinquencyBucket) VALUES (237, '2017-01-20', 'ON', 'Purchase', 'Fixed', 658, 90, 29.99, 29.48, 'HiRatio', 395366.4, 'Owner-Occupied', 'Open', '1900-01-00', 'Current');</v>
      </c>
    </row>
    <row r="239" spans="1:16" x14ac:dyDescent="0.35">
      <c r="A239" s="22">
        <v>238</v>
      </c>
      <c r="B239" s="21">
        <v>42551</v>
      </c>
      <c r="C239" s="22" t="s">
        <v>58</v>
      </c>
      <c r="D239" s="22" t="s">
        <v>61</v>
      </c>
      <c r="E239" s="22" t="s">
        <v>53</v>
      </c>
      <c r="F239" s="22">
        <v>745</v>
      </c>
      <c r="G239" s="22">
        <v>95</v>
      </c>
      <c r="H239" s="22">
        <v>44</v>
      </c>
      <c r="I239" s="22">
        <v>32.33</v>
      </c>
      <c r="J239" s="22" t="s">
        <v>60</v>
      </c>
      <c r="K239" s="23">
        <v>334687.11</v>
      </c>
      <c r="L239" s="23" t="s">
        <v>55</v>
      </c>
      <c r="M239" s="23" t="s">
        <v>83</v>
      </c>
      <c r="N239" s="27"/>
      <c r="O239" s="23" t="s">
        <v>56</v>
      </c>
      <c r="P239" t="str">
        <f t="shared" si="3"/>
        <v>INSERT INTO @DataTable (Deal, AdvanceDate, PROV, DealPurpose, RateType, BEACON, LTV, TDS, GDS, InsuranceType, PrincipalBalance, OccupancyType, AccountStatus, Closed_Date, DelinquencyBucket) VALUES (238, '2016-06-30', 'BC', 'Purchase', 'Fixed', 745, 95, 44, 32.33, 'HiRatio', 334687.11, 'Owner-Occupied', 'Open', '1900-01-00', 'Current');</v>
      </c>
    </row>
    <row r="240" spans="1:16" x14ac:dyDescent="0.35">
      <c r="A240" s="19">
        <v>239</v>
      </c>
      <c r="B240" s="18">
        <v>42095</v>
      </c>
      <c r="C240" s="19" t="s">
        <v>51</v>
      </c>
      <c r="D240" s="19" t="s">
        <v>61</v>
      </c>
      <c r="E240" s="19" t="s">
        <v>53</v>
      </c>
      <c r="F240" s="19">
        <v>753</v>
      </c>
      <c r="G240" s="19">
        <v>95</v>
      </c>
      <c r="H240" s="19">
        <v>42.22</v>
      </c>
      <c r="I240" s="19">
        <v>30.59</v>
      </c>
      <c r="J240" s="19" t="s">
        <v>60</v>
      </c>
      <c r="K240" s="20">
        <v>314002.74</v>
      </c>
      <c r="L240" s="20" t="s">
        <v>55</v>
      </c>
      <c r="M240" s="20" t="s">
        <v>83</v>
      </c>
      <c r="N240" s="26"/>
      <c r="O240" s="20" t="s">
        <v>56</v>
      </c>
      <c r="P240" t="str">
        <f t="shared" si="3"/>
        <v>INSERT INTO @DataTable (Deal, AdvanceDate, PROV, DealPurpose, RateType, BEACON, LTV, TDS, GDS, InsuranceType, PrincipalBalance, OccupancyType, AccountStatus, Closed_Date, DelinquencyBucket) VALUES (239, '2015-04-01', 'AB', 'Purchase', 'Fixed', 753, 95, 42.22, 30.59, 'HiRatio', 314002.74, 'Owner-Occupied', 'Open', '1900-01-00', 'Current');</v>
      </c>
    </row>
    <row r="241" spans="1:16" x14ac:dyDescent="0.35">
      <c r="A241" s="22">
        <v>240</v>
      </c>
      <c r="B241" s="21">
        <v>41621</v>
      </c>
      <c r="C241" s="22" t="s">
        <v>57</v>
      </c>
      <c r="D241" s="22" t="s">
        <v>61</v>
      </c>
      <c r="E241" s="22" t="s">
        <v>53</v>
      </c>
      <c r="F241" s="22">
        <v>752</v>
      </c>
      <c r="G241" s="22">
        <v>95</v>
      </c>
      <c r="H241" s="22">
        <v>32.01</v>
      </c>
      <c r="I241" s="22">
        <v>19.57</v>
      </c>
      <c r="J241" s="22" t="s">
        <v>60</v>
      </c>
      <c r="K241" s="23">
        <v>0</v>
      </c>
      <c r="L241" s="23" t="s">
        <v>55</v>
      </c>
      <c r="M241" s="23" t="s">
        <v>84</v>
      </c>
      <c r="N241" s="27">
        <v>42555</v>
      </c>
      <c r="O241" s="23" t="s">
        <v>56</v>
      </c>
      <c r="P241" t="str">
        <f t="shared" si="3"/>
        <v>INSERT INTO @DataTable (Deal, AdvanceDate, PROV, DealPurpose, RateType, BEACON, LTV, TDS, GDS, InsuranceType, PrincipalBalance, OccupancyType, AccountStatus, Closed_Date, DelinquencyBucket) VALUES (240, '2013-12-13', 'ON', 'Purchase', 'Fixed', 752, 95, 32.01, 19.57, 'HiRatio', 0, 'Owner-Occupied', 'Closed', '2016-07-04', 'Current');</v>
      </c>
    </row>
    <row r="242" spans="1:16" x14ac:dyDescent="0.35">
      <c r="A242" s="19">
        <v>241</v>
      </c>
      <c r="B242" s="18">
        <v>42522</v>
      </c>
      <c r="C242" s="19" t="s">
        <v>51</v>
      </c>
      <c r="D242" s="19" t="s">
        <v>61</v>
      </c>
      <c r="E242" s="19" t="s">
        <v>53</v>
      </c>
      <c r="F242" s="19">
        <v>760</v>
      </c>
      <c r="G242" s="19">
        <v>90</v>
      </c>
      <c r="H242" s="19">
        <v>40.630000000000003</v>
      </c>
      <c r="I242" s="19">
        <v>26.86</v>
      </c>
      <c r="J242" s="19" t="s">
        <v>60</v>
      </c>
      <c r="K242" s="20">
        <v>153599.45000000001</v>
      </c>
      <c r="L242" s="20" t="s">
        <v>55</v>
      </c>
      <c r="M242" s="20" t="s">
        <v>83</v>
      </c>
      <c r="N242" s="26"/>
      <c r="O242" s="20" t="s">
        <v>56</v>
      </c>
      <c r="P242" t="str">
        <f t="shared" si="3"/>
        <v>INSERT INTO @DataTable (Deal, AdvanceDate, PROV, DealPurpose, RateType, BEACON, LTV, TDS, GDS, InsuranceType, PrincipalBalance, OccupancyType, AccountStatus, Closed_Date, DelinquencyBucket) VALUES (241, '2016-06-01', 'AB', 'Purchase', 'Fixed', 760, 90, 40.63, 26.86, 'HiRatio', 153599.45, 'Owner-Occupied', 'Open', '1900-01-00', 'Current');</v>
      </c>
    </row>
    <row r="243" spans="1:16" x14ac:dyDescent="0.35">
      <c r="A243" s="22">
        <v>242</v>
      </c>
      <c r="B243" s="21">
        <v>41120</v>
      </c>
      <c r="C243" s="22" t="s">
        <v>51</v>
      </c>
      <c r="D243" s="22" t="s">
        <v>61</v>
      </c>
      <c r="E243" s="22" t="s">
        <v>53</v>
      </c>
      <c r="F243" s="22">
        <v>764</v>
      </c>
      <c r="G243" s="22">
        <v>95</v>
      </c>
      <c r="H243" s="22">
        <v>35.42</v>
      </c>
      <c r="I243" s="22">
        <v>29.96</v>
      </c>
      <c r="J243" s="22" t="s">
        <v>60</v>
      </c>
      <c r="K243" s="23">
        <v>167353.20000000001</v>
      </c>
      <c r="L243" s="23" t="s">
        <v>55</v>
      </c>
      <c r="M243" s="23" t="s">
        <v>83</v>
      </c>
      <c r="N243" s="27"/>
      <c r="O243" s="23" t="s">
        <v>56</v>
      </c>
      <c r="P243" t="str">
        <f t="shared" si="3"/>
        <v>INSERT INTO @DataTable (Deal, AdvanceDate, PROV, DealPurpose, RateType, BEACON, LTV, TDS, GDS, InsuranceType, PrincipalBalance, OccupancyType, AccountStatus, Closed_Date, DelinquencyBucket) VALUES (242, '2012-07-30', 'AB', 'Purchase', 'Fixed', 764, 95, 35.42, 29.96, 'HiRatio', 167353.2, 'Owner-Occupied', 'Open', '1900-01-00', 'Current');</v>
      </c>
    </row>
    <row r="244" spans="1:16" x14ac:dyDescent="0.35">
      <c r="A244" s="19">
        <v>243</v>
      </c>
      <c r="B244" s="18">
        <v>41865</v>
      </c>
      <c r="C244" s="19" t="s">
        <v>57</v>
      </c>
      <c r="D244" s="19" t="s">
        <v>61</v>
      </c>
      <c r="E244" s="19" t="s">
        <v>40</v>
      </c>
      <c r="F244" s="19">
        <v>632</v>
      </c>
      <c r="G244" s="19">
        <v>95</v>
      </c>
      <c r="H244" s="19">
        <v>36.54</v>
      </c>
      <c r="I244" s="19">
        <v>23.51</v>
      </c>
      <c r="J244" s="19" t="s">
        <v>60</v>
      </c>
      <c r="K244" s="20">
        <v>216925.36</v>
      </c>
      <c r="L244" s="20" t="s">
        <v>55</v>
      </c>
      <c r="M244" s="20" t="s">
        <v>83</v>
      </c>
      <c r="N244" s="26"/>
      <c r="O244" s="20" t="s">
        <v>56</v>
      </c>
      <c r="P244" t="str">
        <f t="shared" si="3"/>
        <v>INSERT INTO @DataTable (Deal, AdvanceDate, PROV, DealPurpose, RateType, BEACON, LTV, TDS, GDS, InsuranceType, PrincipalBalance, OccupancyType, AccountStatus, Closed_Date, DelinquencyBucket) VALUES (243, '2014-08-14', 'ON', 'Purchase', 'ARM', 632, 95, 36.54, 23.51, 'HiRatio', 216925.36, 'Owner-Occupied', 'Open', '1900-01-00', 'Current');</v>
      </c>
    </row>
    <row r="245" spans="1:16" x14ac:dyDescent="0.35">
      <c r="A245" s="22">
        <v>244</v>
      </c>
      <c r="B245" s="21">
        <v>42562</v>
      </c>
      <c r="C245" s="22" t="s">
        <v>57</v>
      </c>
      <c r="D245" s="22" t="s">
        <v>75</v>
      </c>
      <c r="E245" s="22" t="s">
        <v>40</v>
      </c>
      <c r="F245" s="22">
        <v>733</v>
      </c>
      <c r="G245" s="22">
        <v>84.87</v>
      </c>
      <c r="H245" s="22">
        <v>38.74</v>
      </c>
      <c r="I245" s="22">
        <v>21.81</v>
      </c>
      <c r="J245" s="22" t="s">
        <v>60</v>
      </c>
      <c r="K245" s="23">
        <v>347031.88</v>
      </c>
      <c r="L245" s="23" t="s">
        <v>55</v>
      </c>
      <c r="M245" s="23" t="s">
        <v>83</v>
      </c>
      <c r="N245" s="27"/>
      <c r="O245" s="23" t="s">
        <v>56</v>
      </c>
      <c r="P245" t="str">
        <f t="shared" si="3"/>
        <v>INSERT INTO @DataTable (Deal, AdvanceDate, PROV, DealPurpose, RateType, BEACON, LTV, TDS, GDS, InsuranceType, PrincipalBalance, OccupancyType, AccountStatus, Closed_Date, DelinquencyBucket) VALUES (244, '2016-07-11', 'ON', 'Port Decrease', 'ARM', 733, 84.87, 38.74, 21.81, 'HiRatio', 347031.88, 'Owner-Occupied', 'Open', '1900-01-00', 'Current');</v>
      </c>
    </row>
    <row r="246" spans="1:16" x14ac:dyDescent="0.35">
      <c r="A246" s="19">
        <v>245</v>
      </c>
      <c r="B246" s="18">
        <v>42531</v>
      </c>
      <c r="C246" s="19" t="s">
        <v>57</v>
      </c>
      <c r="D246" s="19" t="s">
        <v>75</v>
      </c>
      <c r="E246" s="19" t="s">
        <v>40</v>
      </c>
      <c r="F246" s="19">
        <v>779</v>
      </c>
      <c r="G246" s="19">
        <v>78.290000000000006</v>
      </c>
      <c r="H246" s="19">
        <v>23.38</v>
      </c>
      <c r="I246" s="19">
        <v>19.98</v>
      </c>
      <c r="J246" s="19" t="s">
        <v>54</v>
      </c>
      <c r="K246" s="20">
        <v>448119.41</v>
      </c>
      <c r="L246" s="20" t="s">
        <v>55</v>
      </c>
      <c r="M246" s="20" t="s">
        <v>83</v>
      </c>
      <c r="N246" s="26"/>
      <c r="O246" s="20" t="s">
        <v>56</v>
      </c>
      <c r="P246" t="str">
        <f t="shared" si="3"/>
        <v>INSERT INTO @DataTable (Deal, AdvanceDate, PROV, DealPurpose, RateType, BEACON, LTV, TDS, GDS, InsuranceType, PrincipalBalance, OccupancyType, AccountStatus, Closed_Date, DelinquencyBucket) VALUES (245, '2016-06-10', 'ON', 'Port Decrease', 'ARM', 779, 78.29, 23.38, 19.98, 'Conv', 448119.41, 'Owner-Occupied', 'Open', '1900-01-00', 'Current');</v>
      </c>
    </row>
    <row r="247" spans="1:16" x14ac:dyDescent="0.35">
      <c r="A247" s="22">
        <v>246</v>
      </c>
      <c r="B247" s="21">
        <v>40710</v>
      </c>
      <c r="C247" s="22" t="s">
        <v>57</v>
      </c>
      <c r="D247" s="22" t="s">
        <v>61</v>
      </c>
      <c r="E247" s="22" t="s">
        <v>53</v>
      </c>
      <c r="F247" s="22">
        <v>804</v>
      </c>
      <c r="G247" s="22">
        <v>90</v>
      </c>
      <c r="H247" s="22">
        <v>39.22</v>
      </c>
      <c r="I247" s="22">
        <v>39.22</v>
      </c>
      <c r="J247" s="22" t="s">
        <v>60</v>
      </c>
      <c r="K247" s="23">
        <v>0</v>
      </c>
      <c r="L247" s="23" t="s">
        <v>55</v>
      </c>
      <c r="M247" s="23" t="s">
        <v>84</v>
      </c>
      <c r="N247" s="27">
        <v>41849</v>
      </c>
      <c r="O247" s="23" t="s">
        <v>56</v>
      </c>
      <c r="P247" t="str">
        <f t="shared" si="3"/>
        <v>INSERT INTO @DataTable (Deal, AdvanceDate, PROV, DealPurpose, RateType, BEACON, LTV, TDS, GDS, InsuranceType, PrincipalBalance, OccupancyType, AccountStatus, Closed_Date, DelinquencyBucket) VALUES (246, '2011-06-16', 'ON', 'Purchase', 'Fixed', 804, 90, 39.22, 39.22, 'HiRatio', 0, 'Owner-Occupied', 'Closed', '2014-07-29', 'Current');</v>
      </c>
    </row>
    <row r="248" spans="1:16" x14ac:dyDescent="0.35">
      <c r="A248" s="19">
        <v>247</v>
      </c>
      <c r="B248" s="18">
        <v>41093</v>
      </c>
      <c r="C248" s="19" t="s">
        <v>57</v>
      </c>
      <c r="D248" s="19" t="s">
        <v>61</v>
      </c>
      <c r="E248" s="19" t="s">
        <v>53</v>
      </c>
      <c r="F248" s="19">
        <v>692</v>
      </c>
      <c r="G248" s="19">
        <v>95</v>
      </c>
      <c r="H248" s="19">
        <v>38.83</v>
      </c>
      <c r="I248" s="19">
        <v>29.19</v>
      </c>
      <c r="J248" s="19" t="s">
        <v>60</v>
      </c>
      <c r="K248" s="20">
        <v>146439.62</v>
      </c>
      <c r="L248" s="20" t="s">
        <v>55</v>
      </c>
      <c r="M248" s="20" t="s">
        <v>83</v>
      </c>
      <c r="N248" s="26"/>
      <c r="O248" s="20" t="s">
        <v>56</v>
      </c>
      <c r="P248" t="str">
        <f t="shared" si="3"/>
        <v>INSERT INTO @DataTable (Deal, AdvanceDate, PROV, DealPurpose, RateType, BEACON, LTV, TDS, GDS, InsuranceType, PrincipalBalance, OccupancyType, AccountStatus, Closed_Date, DelinquencyBucket) VALUES (247, '2012-07-03', 'ON', 'Purchase', 'Fixed', 692, 95, 38.83, 29.19, 'HiRatio', 146439.62, 'Owner-Occupied', 'Open', '1900-01-00', 'Current');</v>
      </c>
    </row>
    <row r="249" spans="1:16" x14ac:dyDescent="0.35">
      <c r="A249" s="22">
        <v>248</v>
      </c>
      <c r="B249" s="21">
        <v>41197</v>
      </c>
      <c r="C249" s="22" t="s">
        <v>58</v>
      </c>
      <c r="D249" s="22" t="s">
        <v>61</v>
      </c>
      <c r="E249" s="22" t="s">
        <v>53</v>
      </c>
      <c r="F249" s="22">
        <v>800</v>
      </c>
      <c r="G249" s="22">
        <v>95</v>
      </c>
      <c r="H249" s="22">
        <v>38.46</v>
      </c>
      <c r="I249" s="22">
        <v>32.799999999999997</v>
      </c>
      <c r="J249" s="22" t="s">
        <v>60</v>
      </c>
      <c r="K249" s="23">
        <v>358752.68</v>
      </c>
      <c r="L249" s="23" t="s">
        <v>55</v>
      </c>
      <c r="M249" s="23" t="s">
        <v>83</v>
      </c>
      <c r="N249" s="27"/>
      <c r="O249" s="23" t="s">
        <v>56</v>
      </c>
      <c r="P249" t="str">
        <f t="shared" si="3"/>
        <v>INSERT INTO @DataTable (Deal, AdvanceDate, PROV, DealPurpose, RateType, BEACON, LTV, TDS, GDS, InsuranceType, PrincipalBalance, OccupancyType, AccountStatus, Closed_Date, DelinquencyBucket) VALUES (248, '2012-10-15', 'BC', 'Purchase', 'Fixed', 800, 95, 38.46, 32.8, 'HiRatio', 358752.68, 'Owner-Occupied', 'Open', '1900-01-00', 'Current');</v>
      </c>
    </row>
    <row r="250" spans="1:16" x14ac:dyDescent="0.35">
      <c r="A250" s="19">
        <v>249</v>
      </c>
      <c r="B250" s="18">
        <v>41152</v>
      </c>
      <c r="C250" s="19" t="s">
        <v>63</v>
      </c>
      <c r="D250" s="19" t="s">
        <v>61</v>
      </c>
      <c r="E250" s="19" t="s">
        <v>53</v>
      </c>
      <c r="F250" s="19">
        <v>772</v>
      </c>
      <c r="G250" s="19">
        <v>95</v>
      </c>
      <c r="H250" s="19">
        <v>39.01</v>
      </c>
      <c r="I250" s="19">
        <v>22.11</v>
      </c>
      <c r="J250" s="19" t="s">
        <v>60</v>
      </c>
      <c r="K250" s="20">
        <v>132027.46</v>
      </c>
      <c r="L250" s="20" t="s">
        <v>55</v>
      </c>
      <c r="M250" s="20" t="s">
        <v>83</v>
      </c>
      <c r="N250" s="26"/>
      <c r="O250" s="20" t="s">
        <v>56</v>
      </c>
      <c r="P250" t="str">
        <f t="shared" si="3"/>
        <v>INSERT INTO @DataTable (Deal, AdvanceDate, PROV, DealPurpose, RateType, BEACON, LTV, TDS, GDS, InsuranceType, PrincipalBalance, OccupancyType, AccountStatus, Closed_Date, DelinquencyBucket) VALUES (249, '2012-08-31', 'SK', 'Purchase', 'Fixed', 772, 95, 39.01, 22.11, 'HiRatio', 132027.46, 'Owner-Occupied', 'Open', '1900-01-00', 'Current');</v>
      </c>
    </row>
    <row r="251" spans="1:16" x14ac:dyDescent="0.35">
      <c r="A251" s="22">
        <v>250</v>
      </c>
      <c r="B251" s="21">
        <v>41698</v>
      </c>
      <c r="C251" s="22" t="s">
        <v>63</v>
      </c>
      <c r="D251" s="22" t="s">
        <v>61</v>
      </c>
      <c r="E251" s="22" t="s">
        <v>40</v>
      </c>
      <c r="F251" s="22">
        <v>804</v>
      </c>
      <c r="G251" s="22">
        <v>95</v>
      </c>
      <c r="H251" s="22">
        <v>30.29</v>
      </c>
      <c r="I251" s="22">
        <v>29.7</v>
      </c>
      <c r="J251" s="22" t="s">
        <v>60</v>
      </c>
      <c r="K251" s="23">
        <v>235368.59</v>
      </c>
      <c r="L251" s="23" t="s">
        <v>55</v>
      </c>
      <c r="M251" s="23" t="s">
        <v>83</v>
      </c>
      <c r="N251" s="27"/>
      <c r="O251" s="23" t="s">
        <v>56</v>
      </c>
      <c r="P251" t="str">
        <f t="shared" si="3"/>
        <v>INSERT INTO @DataTable (Deal, AdvanceDate, PROV, DealPurpose, RateType, BEACON, LTV, TDS, GDS, InsuranceType, PrincipalBalance, OccupancyType, AccountStatus, Closed_Date, DelinquencyBucket) VALUES (250, '2014-02-28', 'SK', 'Purchase', 'ARM', 804, 95, 30.29, 29.7, 'HiRatio', 235368.59, 'Owner-Occupied', 'Open', '1900-01-00', 'Current');</v>
      </c>
    </row>
    <row r="252" spans="1:16" x14ac:dyDescent="0.35">
      <c r="A252" s="19">
        <v>251</v>
      </c>
      <c r="B252" s="18">
        <v>42027</v>
      </c>
      <c r="C252" s="19" t="s">
        <v>57</v>
      </c>
      <c r="D252" s="19" t="s">
        <v>61</v>
      </c>
      <c r="E252" s="19" t="s">
        <v>53</v>
      </c>
      <c r="F252" s="19">
        <v>769</v>
      </c>
      <c r="G252" s="19">
        <v>95</v>
      </c>
      <c r="H252" s="19">
        <v>43.66</v>
      </c>
      <c r="I252" s="19">
        <v>33.950000000000003</v>
      </c>
      <c r="J252" s="19" t="s">
        <v>60</v>
      </c>
      <c r="K252" s="20">
        <v>262626.48</v>
      </c>
      <c r="L252" s="20" t="s">
        <v>55</v>
      </c>
      <c r="M252" s="20" t="s">
        <v>83</v>
      </c>
      <c r="N252" s="26"/>
      <c r="O252" s="20" t="s">
        <v>56</v>
      </c>
      <c r="P252" t="str">
        <f t="shared" si="3"/>
        <v>INSERT INTO @DataTable (Deal, AdvanceDate, PROV, DealPurpose, RateType, BEACON, LTV, TDS, GDS, InsuranceType, PrincipalBalance, OccupancyType, AccountStatus, Closed_Date, DelinquencyBucket) VALUES (251, '2015-01-23', 'ON', 'Purchase', 'Fixed', 769, 95, 43.66, 33.95, 'HiRatio', 262626.48, 'Owner-Occupied', 'Open', '1900-01-00', 'Current');</v>
      </c>
    </row>
    <row r="253" spans="1:16" x14ac:dyDescent="0.35">
      <c r="A253" s="22">
        <v>252</v>
      </c>
      <c r="B253" s="21">
        <v>42222</v>
      </c>
      <c r="C253" s="22" t="s">
        <v>70</v>
      </c>
      <c r="D253" s="22" t="s">
        <v>59</v>
      </c>
      <c r="E253" s="22" t="s">
        <v>53</v>
      </c>
      <c r="F253" s="22">
        <v>807</v>
      </c>
      <c r="G253" s="22">
        <v>71.08</v>
      </c>
      <c r="H253" s="22">
        <v>17.309999999999999</v>
      </c>
      <c r="I253" s="22">
        <v>13.4</v>
      </c>
      <c r="J253" s="22" t="s">
        <v>54</v>
      </c>
      <c r="K253" s="23">
        <v>127827.91</v>
      </c>
      <c r="L253" s="23" t="s">
        <v>55</v>
      </c>
      <c r="M253" s="23" t="s">
        <v>83</v>
      </c>
      <c r="N253" s="27"/>
      <c r="O253" s="23" t="s">
        <v>56</v>
      </c>
      <c r="P253" t="str">
        <f t="shared" si="3"/>
        <v>INSERT INTO @DataTable (Deal, AdvanceDate, PROV, DealPurpose, RateType, BEACON, LTV, TDS, GDS, InsuranceType, PrincipalBalance, OccupancyType, AccountStatus, Closed_Date, DelinquencyBucket) VALUES (252, '2015-08-06', 'NB', 'Transfer', 'Fixed', 807, 71.08, 17.31, 13.4, 'Conv', 127827.91, 'Owner-Occupied', 'Open', '1900-01-00', 'Current');</v>
      </c>
    </row>
    <row r="254" spans="1:16" x14ac:dyDescent="0.35">
      <c r="A254" s="19">
        <v>253</v>
      </c>
      <c r="B254" s="18">
        <v>41792</v>
      </c>
      <c r="C254" s="19" t="s">
        <v>57</v>
      </c>
      <c r="D254" s="19" t="s">
        <v>61</v>
      </c>
      <c r="E254" s="19" t="s">
        <v>53</v>
      </c>
      <c r="F254" s="19">
        <v>748</v>
      </c>
      <c r="G254" s="19">
        <v>80</v>
      </c>
      <c r="H254" s="19">
        <v>39.78</v>
      </c>
      <c r="I254" s="19">
        <v>13.25</v>
      </c>
      <c r="J254" s="19" t="s">
        <v>54</v>
      </c>
      <c r="K254" s="20">
        <v>187192.55</v>
      </c>
      <c r="L254" s="20" t="s">
        <v>62</v>
      </c>
      <c r="M254" s="20" t="s">
        <v>83</v>
      </c>
      <c r="N254" s="26"/>
      <c r="O254" s="20" t="s">
        <v>56</v>
      </c>
      <c r="P254" t="str">
        <f t="shared" si="3"/>
        <v>INSERT INTO @DataTable (Deal, AdvanceDate, PROV, DealPurpose, RateType, BEACON, LTV, TDS, GDS, InsuranceType, PrincipalBalance, OccupancyType, AccountStatus, Closed_Date, DelinquencyBucket) VALUES (253, '2014-06-02', 'ON', 'Purchase', 'Fixed', 748, 80, 39.78, 13.25, 'Conv', 187192.55, 'Rental', 'Open', '1900-01-00', 'Current');</v>
      </c>
    </row>
    <row r="255" spans="1:16" x14ac:dyDescent="0.35">
      <c r="A255" s="22">
        <v>254</v>
      </c>
      <c r="B255" s="21">
        <v>41711</v>
      </c>
      <c r="C255" s="22" t="s">
        <v>58</v>
      </c>
      <c r="D255" s="22" t="s">
        <v>52</v>
      </c>
      <c r="E255" s="22" t="s">
        <v>40</v>
      </c>
      <c r="F255" s="22">
        <v>751</v>
      </c>
      <c r="G255" s="22">
        <v>36.92</v>
      </c>
      <c r="H255" s="22">
        <v>22.42</v>
      </c>
      <c r="I255" s="22">
        <v>20.93</v>
      </c>
      <c r="J255" s="22" t="s">
        <v>54</v>
      </c>
      <c r="K255" s="23">
        <v>175971.16</v>
      </c>
      <c r="L255" s="23" t="s">
        <v>55</v>
      </c>
      <c r="M255" s="23" t="s">
        <v>83</v>
      </c>
      <c r="N255" s="27"/>
      <c r="O255" s="23" t="s">
        <v>56</v>
      </c>
      <c r="P255" t="str">
        <f t="shared" si="3"/>
        <v>INSERT INTO @DataTable (Deal, AdvanceDate, PROV, DealPurpose, RateType, BEACON, LTV, TDS, GDS, InsuranceType, PrincipalBalance, OccupancyType, AccountStatus, Closed_Date, DelinquencyBucket) VALUES (254, '2014-03-13', 'BC', 'Refinance External', 'ARM', 751, 36.92, 22.42, 20.93, 'Conv', 175971.16, 'Owner-Occupied', 'Open', '1900-01-00', 'Current');</v>
      </c>
    </row>
    <row r="256" spans="1:16" x14ac:dyDescent="0.35">
      <c r="A256" s="19">
        <v>255</v>
      </c>
      <c r="B256" s="18">
        <v>42034</v>
      </c>
      <c r="C256" s="19" t="s">
        <v>57</v>
      </c>
      <c r="D256" s="19" t="s">
        <v>61</v>
      </c>
      <c r="E256" s="19" t="s">
        <v>53</v>
      </c>
      <c r="F256" s="19">
        <v>770</v>
      </c>
      <c r="G256" s="19">
        <v>95</v>
      </c>
      <c r="H256" s="19">
        <v>26.13</v>
      </c>
      <c r="I256" s="19">
        <v>16.28</v>
      </c>
      <c r="J256" s="19" t="s">
        <v>60</v>
      </c>
      <c r="K256" s="20">
        <v>220378.65</v>
      </c>
      <c r="L256" s="20" t="s">
        <v>55</v>
      </c>
      <c r="M256" s="20" t="s">
        <v>83</v>
      </c>
      <c r="N256" s="26"/>
      <c r="O256" s="20" t="s">
        <v>56</v>
      </c>
      <c r="P256" t="str">
        <f t="shared" si="3"/>
        <v>INSERT INTO @DataTable (Deal, AdvanceDate, PROV, DealPurpose, RateType, BEACON, LTV, TDS, GDS, InsuranceType, PrincipalBalance, OccupancyType, AccountStatus, Closed_Date, DelinquencyBucket) VALUES (255, '2015-01-30', 'ON', 'Purchase', 'Fixed', 770, 95, 26.13, 16.28, 'HiRatio', 220378.65, 'Owner-Occupied', 'Open', '1900-01-00', 'Current');</v>
      </c>
    </row>
    <row r="257" spans="1:16" x14ac:dyDescent="0.35">
      <c r="A257" s="22">
        <v>256</v>
      </c>
      <c r="B257" s="21">
        <v>42643</v>
      </c>
      <c r="C257" s="22" t="s">
        <v>51</v>
      </c>
      <c r="D257" s="22" t="s">
        <v>72</v>
      </c>
      <c r="E257" s="22" t="s">
        <v>53</v>
      </c>
      <c r="F257" s="22">
        <v>780</v>
      </c>
      <c r="G257" s="22">
        <v>74.67</v>
      </c>
      <c r="H257" s="22">
        <v>23.3</v>
      </c>
      <c r="I257" s="22">
        <v>23.3</v>
      </c>
      <c r="J257" s="22" t="s">
        <v>54</v>
      </c>
      <c r="K257" s="23">
        <v>443559.17</v>
      </c>
      <c r="L257" s="23" t="s">
        <v>55</v>
      </c>
      <c r="M257" s="23" t="s">
        <v>83</v>
      </c>
      <c r="N257" s="27"/>
      <c r="O257" s="23" t="s">
        <v>56</v>
      </c>
      <c r="P257" t="str">
        <f t="shared" si="3"/>
        <v>INSERT INTO @DataTable (Deal, AdvanceDate, PROV, DealPurpose, RateType, BEACON, LTV, TDS, GDS, InsuranceType, PrincipalBalance, OccupancyType, AccountStatus, Closed_Date, DelinquencyBucket) VALUES (256, '2016-09-30', 'AB', 'ETO Existing Client', 'Fixed', 780, 74.67, 23.3, 23.3, 'Conv', 443559.17, 'Owner-Occupied', 'Open', '1900-01-00', 'Current');</v>
      </c>
    </row>
    <row r="258" spans="1:16" x14ac:dyDescent="0.35">
      <c r="A258" s="19">
        <v>257</v>
      </c>
      <c r="B258" s="18">
        <v>41848</v>
      </c>
      <c r="C258" s="19" t="s">
        <v>57</v>
      </c>
      <c r="D258" s="19" t="s">
        <v>52</v>
      </c>
      <c r="E258" s="19" t="s">
        <v>53</v>
      </c>
      <c r="F258" s="19">
        <v>728</v>
      </c>
      <c r="G258" s="19">
        <v>80</v>
      </c>
      <c r="H258" s="19">
        <v>36.24</v>
      </c>
      <c r="I258" s="19">
        <v>31.74</v>
      </c>
      <c r="J258" s="19" t="s">
        <v>54</v>
      </c>
      <c r="K258" s="20">
        <v>402138.2</v>
      </c>
      <c r="L258" s="20" t="s">
        <v>55</v>
      </c>
      <c r="M258" s="20" t="s">
        <v>83</v>
      </c>
      <c r="N258" s="26"/>
      <c r="O258" s="20" t="s">
        <v>56</v>
      </c>
      <c r="P258" t="str">
        <f t="shared" si="3"/>
        <v>INSERT INTO @DataTable (Deal, AdvanceDate, PROV, DealPurpose, RateType, BEACON, LTV, TDS, GDS, InsuranceType, PrincipalBalance, OccupancyType, AccountStatus, Closed_Date, DelinquencyBucket) VALUES (257, '2014-07-28', 'ON', 'Refinance External', 'Fixed', 728, 80, 36.24, 31.74, 'Conv', 402138.2, 'Owner-Occupied', 'Open', '1900-01-00', 'Current');</v>
      </c>
    </row>
    <row r="259" spans="1:16" x14ac:dyDescent="0.35">
      <c r="A259" s="22">
        <v>258</v>
      </c>
      <c r="B259" s="21">
        <v>42647</v>
      </c>
      <c r="C259" s="22" t="s">
        <v>57</v>
      </c>
      <c r="D259" s="22" t="s">
        <v>61</v>
      </c>
      <c r="E259" s="22" t="s">
        <v>53</v>
      </c>
      <c r="F259" s="22">
        <v>694</v>
      </c>
      <c r="G259" s="22">
        <v>95</v>
      </c>
      <c r="H259" s="22">
        <v>35.520000000000003</v>
      </c>
      <c r="I259" s="22">
        <v>27.53</v>
      </c>
      <c r="J259" s="22" t="s">
        <v>60</v>
      </c>
      <c r="K259" s="23">
        <v>375131.61</v>
      </c>
      <c r="L259" s="23" t="s">
        <v>55</v>
      </c>
      <c r="M259" s="23" t="s">
        <v>83</v>
      </c>
      <c r="N259" s="27"/>
      <c r="O259" s="23" t="s">
        <v>56</v>
      </c>
      <c r="P259" t="str">
        <f t="shared" ref="P259:P322" si="4">"INSERT INTO @DataTable (Deal, AdvanceDate, PROV, DealPurpose, RateType, BEACON, LTV, TDS, GDS, InsuranceType, PrincipalBalance, OccupancyType, AccountStatus, Closed_Date, DelinquencyBucket) VALUES (" &amp; A259 &amp; ", " &amp; "'" &amp; TEXT(B259, "yyyy-mm-dd") &amp; "', '" &amp; C259 &amp; "', '" &amp; D259 &amp; "', '" &amp; E259 &amp; "', " &amp; F259 &amp; ", " &amp; G259 &amp; ", " &amp; H259 &amp; ", " &amp; I259 &amp; ", '" &amp; J259 &amp; "', " &amp; K259 &amp; ", '" &amp; L259 &amp; "', '" &amp; M259 &amp; "', '" &amp;TEXT(N259, "yyyy-mm-dd") &amp; "', '" &amp; O259 &amp; "');"</f>
        <v>INSERT INTO @DataTable (Deal, AdvanceDate, PROV, DealPurpose, RateType, BEACON, LTV, TDS, GDS, InsuranceType, PrincipalBalance, OccupancyType, AccountStatus, Closed_Date, DelinquencyBucket) VALUES (258, '2016-10-04', 'ON', 'Purchase', 'Fixed', 694, 95, 35.52, 27.53, 'HiRatio', 375131.61, 'Owner-Occupied', 'Open', '1900-01-00', 'Current');</v>
      </c>
    </row>
    <row r="260" spans="1:16" x14ac:dyDescent="0.35">
      <c r="A260" s="19">
        <v>259</v>
      </c>
      <c r="B260" s="18">
        <v>41054</v>
      </c>
      <c r="C260" s="19" t="s">
        <v>57</v>
      </c>
      <c r="D260" s="19" t="s">
        <v>52</v>
      </c>
      <c r="E260" s="19" t="s">
        <v>53</v>
      </c>
      <c r="F260" s="19">
        <v>727</v>
      </c>
      <c r="G260" s="19">
        <v>75.86</v>
      </c>
      <c r="H260" s="19">
        <v>35.700000000000003</v>
      </c>
      <c r="I260" s="19">
        <v>35.04</v>
      </c>
      <c r="J260" s="19" t="s">
        <v>54</v>
      </c>
      <c r="K260" s="20">
        <v>176973.78</v>
      </c>
      <c r="L260" s="20" t="s">
        <v>55</v>
      </c>
      <c r="M260" s="20" t="s">
        <v>83</v>
      </c>
      <c r="N260" s="26"/>
      <c r="O260" s="20" t="s">
        <v>56</v>
      </c>
      <c r="P260" t="str">
        <f t="shared" si="4"/>
        <v>INSERT INTO @DataTable (Deal, AdvanceDate, PROV, DealPurpose, RateType, BEACON, LTV, TDS, GDS, InsuranceType, PrincipalBalance, OccupancyType, AccountStatus, Closed_Date, DelinquencyBucket) VALUES (259, '2012-05-25', 'ON', 'Refinance External', 'Fixed', 727, 75.86, 35.7, 35.04, 'Conv', 176973.78, 'Owner-Occupied', 'Open', '1900-01-00', 'Current');</v>
      </c>
    </row>
    <row r="261" spans="1:16" x14ac:dyDescent="0.35">
      <c r="A261" s="22">
        <v>260</v>
      </c>
      <c r="B261" s="21">
        <v>41537</v>
      </c>
      <c r="C261" s="22" t="s">
        <v>57</v>
      </c>
      <c r="D261" s="22" t="s">
        <v>61</v>
      </c>
      <c r="E261" s="22" t="s">
        <v>40</v>
      </c>
      <c r="F261" s="22">
        <v>779</v>
      </c>
      <c r="G261" s="22">
        <v>65</v>
      </c>
      <c r="H261" s="22">
        <v>34.03</v>
      </c>
      <c r="I261" s="22">
        <v>14.58</v>
      </c>
      <c r="J261" s="22" t="s">
        <v>54</v>
      </c>
      <c r="K261" s="23">
        <v>193107.36</v>
      </c>
      <c r="L261" s="23" t="s">
        <v>62</v>
      </c>
      <c r="M261" s="23" t="s">
        <v>83</v>
      </c>
      <c r="N261" s="27"/>
      <c r="O261" s="23" t="s">
        <v>56</v>
      </c>
      <c r="P261" t="str">
        <f t="shared" si="4"/>
        <v>INSERT INTO @DataTable (Deal, AdvanceDate, PROV, DealPurpose, RateType, BEACON, LTV, TDS, GDS, InsuranceType, PrincipalBalance, OccupancyType, AccountStatus, Closed_Date, DelinquencyBucket) VALUES (260, '2013-09-20', 'ON', 'Purchase', 'ARM', 779, 65, 34.03, 14.58, 'Conv', 193107.36, 'Rental', 'Open', '1900-01-00', 'Current');</v>
      </c>
    </row>
    <row r="262" spans="1:16" x14ac:dyDescent="0.35">
      <c r="A262" s="19">
        <v>261</v>
      </c>
      <c r="B262" s="18">
        <v>42275</v>
      </c>
      <c r="C262" s="19" t="s">
        <v>51</v>
      </c>
      <c r="D262" s="19" t="s">
        <v>52</v>
      </c>
      <c r="E262" s="19" t="s">
        <v>53</v>
      </c>
      <c r="F262" s="19">
        <v>770</v>
      </c>
      <c r="G262" s="19">
        <v>74.650000000000006</v>
      </c>
      <c r="H262" s="19">
        <v>41.26</v>
      </c>
      <c r="I262" s="19">
        <v>27.94</v>
      </c>
      <c r="J262" s="19" t="s">
        <v>54</v>
      </c>
      <c r="K262" s="20">
        <v>252548.52</v>
      </c>
      <c r="L262" s="20" t="s">
        <v>55</v>
      </c>
      <c r="M262" s="20" t="s">
        <v>83</v>
      </c>
      <c r="N262" s="26"/>
      <c r="O262" s="20" t="s">
        <v>56</v>
      </c>
      <c r="P262" t="str">
        <f t="shared" si="4"/>
        <v>INSERT INTO @DataTable (Deal, AdvanceDate, PROV, DealPurpose, RateType, BEACON, LTV, TDS, GDS, InsuranceType, PrincipalBalance, OccupancyType, AccountStatus, Closed_Date, DelinquencyBucket) VALUES (261, '2015-09-28', 'AB', 'Refinance External', 'Fixed', 770, 74.65, 41.26, 27.94, 'Conv', 252548.52, 'Owner-Occupied', 'Open', '1900-01-00', 'Current');</v>
      </c>
    </row>
    <row r="263" spans="1:16" x14ac:dyDescent="0.35">
      <c r="A263" s="22">
        <v>262</v>
      </c>
      <c r="B263" s="21">
        <v>40515</v>
      </c>
      <c r="C263" s="22" t="s">
        <v>57</v>
      </c>
      <c r="D263" s="22" t="s">
        <v>59</v>
      </c>
      <c r="E263" s="22" t="s">
        <v>53</v>
      </c>
      <c r="F263" s="22">
        <v>778</v>
      </c>
      <c r="G263" s="22">
        <v>49.37</v>
      </c>
      <c r="H263" s="22">
        <v>33.42</v>
      </c>
      <c r="I263" s="22">
        <v>24.66</v>
      </c>
      <c r="J263" s="22" t="s">
        <v>54</v>
      </c>
      <c r="K263" s="23">
        <v>230892.51</v>
      </c>
      <c r="L263" s="23" t="s">
        <v>55</v>
      </c>
      <c r="M263" s="23" t="s">
        <v>83</v>
      </c>
      <c r="N263" s="27"/>
      <c r="O263" s="23" t="s">
        <v>56</v>
      </c>
      <c r="P263" t="str">
        <f t="shared" si="4"/>
        <v>INSERT INTO @DataTable (Deal, AdvanceDate, PROV, DealPurpose, RateType, BEACON, LTV, TDS, GDS, InsuranceType, PrincipalBalance, OccupancyType, AccountStatus, Closed_Date, DelinquencyBucket) VALUES (262, '2010-12-03', 'ON', 'Transfer', 'Fixed', 778, 49.37, 33.42, 24.66, 'Conv', 230892.51, 'Owner-Occupied', 'Open', '1900-01-00', 'Current');</v>
      </c>
    </row>
    <row r="264" spans="1:16" x14ac:dyDescent="0.35">
      <c r="A264" s="19">
        <v>263</v>
      </c>
      <c r="B264" s="18">
        <v>41541</v>
      </c>
      <c r="C264" s="19" t="s">
        <v>57</v>
      </c>
      <c r="D264" s="19" t="s">
        <v>59</v>
      </c>
      <c r="E264" s="19" t="s">
        <v>40</v>
      </c>
      <c r="F264" s="19">
        <v>808</v>
      </c>
      <c r="G264" s="19">
        <v>80.31</v>
      </c>
      <c r="H264" s="19">
        <v>31.77</v>
      </c>
      <c r="I264" s="19">
        <v>20.45</v>
      </c>
      <c r="J264" s="19" t="s">
        <v>54</v>
      </c>
      <c r="K264" s="20">
        <v>166192.57</v>
      </c>
      <c r="L264" s="20" t="s">
        <v>55</v>
      </c>
      <c r="M264" s="20" t="s">
        <v>83</v>
      </c>
      <c r="N264" s="26"/>
      <c r="O264" s="20" t="s">
        <v>56</v>
      </c>
      <c r="P264" t="str">
        <f t="shared" si="4"/>
        <v>INSERT INTO @DataTable (Deal, AdvanceDate, PROV, DealPurpose, RateType, BEACON, LTV, TDS, GDS, InsuranceType, PrincipalBalance, OccupancyType, AccountStatus, Closed_Date, DelinquencyBucket) VALUES (263, '2013-09-24', 'ON', 'Transfer', 'ARM', 808, 80.31, 31.77, 20.45, 'Conv', 166192.57, 'Owner-Occupied', 'Open', '1900-01-00', 'Current');</v>
      </c>
    </row>
    <row r="265" spans="1:16" x14ac:dyDescent="0.35">
      <c r="A265" s="22">
        <v>264</v>
      </c>
      <c r="B265" s="21">
        <v>42396</v>
      </c>
      <c r="C265" s="22" t="s">
        <v>57</v>
      </c>
      <c r="D265" s="22" t="s">
        <v>61</v>
      </c>
      <c r="E265" s="22" t="s">
        <v>40</v>
      </c>
      <c r="F265" s="22">
        <v>758</v>
      </c>
      <c r="G265" s="22">
        <v>68.209999999999994</v>
      </c>
      <c r="H265" s="22">
        <v>32.15</v>
      </c>
      <c r="I265" s="22">
        <v>27.23</v>
      </c>
      <c r="J265" s="22" t="s">
        <v>54</v>
      </c>
      <c r="K265" s="23">
        <v>416286.97</v>
      </c>
      <c r="L265" s="23" t="s">
        <v>55</v>
      </c>
      <c r="M265" s="23" t="s">
        <v>83</v>
      </c>
      <c r="N265" s="27"/>
      <c r="O265" s="23" t="s">
        <v>56</v>
      </c>
      <c r="P265" t="str">
        <f t="shared" si="4"/>
        <v>INSERT INTO @DataTable (Deal, AdvanceDate, PROV, DealPurpose, RateType, BEACON, LTV, TDS, GDS, InsuranceType, PrincipalBalance, OccupancyType, AccountStatus, Closed_Date, DelinquencyBucket) VALUES (264, '2016-01-27', 'ON', 'Purchase', 'ARM', 758, 68.21, 32.15, 27.23, 'Conv', 416286.97, 'Owner-Occupied', 'Open', '1900-01-00', 'Current');</v>
      </c>
    </row>
    <row r="266" spans="1:16" x14ac:dyDescent="0.35">
      <c r="A266" s="19">
        <v>265</v>
      </c>
      <c r="B266" s="18">
        <v>40716</v>
      </c>
      <c r="C266" s="19" t="s">
        <v>57</v>
      </c>
      <c r="D266" s="19" t="s">
        <v>52</v>
      </c>
      <c r="E266" s="19" t="s">
        <v>40</v>
      </c>
      <c r="F266" s="19">
        <v>680</v>
      </c>
      <c r="G266" s="19">
        <v>80</v>
      </c>
      <c r="H266" s="19">
        <v>39.549999999999997</v>
      </c>
      <c r="I266" s="19">
        <v>33.979999999999997</v>
      </c>
      <c r="J266" s="19" t="s">
        <v>54</v>
      </c>
      <c r="K266" s="20">
        <v>0</v>
      </c>
      <c r="L266" s="20" t="s">
        <v>55</v>
      </c>
      <c r="M266" s="20" t="s">
        <v>84</v>
      </c>
      <c r="N266" s="26">
        <v>41450</v>
      </c>
      <c r="O266" s="20" t="s">
        <v>56</v>
      </c>
      <c r="P266" t="str">
        <f t="shared" si="4"/>
        <v>INSERT INTO @DataTable (Deal, AdvanceDate, PROV, DealPurpose, RateType, BEACON, LTV, TDS, GDS, InsuranceType, PrincipalBalance, OccupancyType, AccountStatus, Closed_Date, DelinquencyBucket) VALUES (265, '2011-06-22', 'ON', 'Refinance External', 'ARM', 680, 80, 39.55, 33.98, 'Conv', 0, 'Owner-Occupied', 'Closed', '2013-06-25', 'Current');</v>
      </c>
    </row>
    <row r="267" spans="1:16" x14ac:dyDescent="0.35">
      <c r="A267" s="22">
        <v>266</v>
      </c>
      <c r="B267" s="21">
        <v>41667</v>
      </c>
      <c r="C267" s="22" t="s">
        <v>58</v>
      </c>
      <c r="D267" s="22" t="s">
        <v>52</v>
      </c>
      <c r="E267" s="22" t="s">
        <v>40</v>
      </c>
      <c r="F267" s="22">
        <v>752</v>
      </c>
      <c r="G267" s="22">
        <v>48.08</v>
      </c>
      <c r="H267" s="22">
        <v>30.26</v>
      </c>
      <c r="I267" s="22">
        <v>26.3</v>
      </c>
      <c r="J267" s="22" t="s">
        <v>54</v>
      </c>
      <c r="K267" s="23">
        <v>340313.78</v>
      </c>
      <c r="L267" s="23" t="s">
        <v>55</v>
      </c>
      <c r="M267" s="23" t="s">
        <v>83</v>
      </c>
      <c r="N267" s="27"/>
      <c r="O267" s="23" t="s">
        <v>56</v>
      </c>
      <c r="P267" t="str">
        <f t="shared" si="4"/>
        <v>INSERT INTO @DataTable (Deal, AdvanceDate, PROV, DealPurpose, RateType, BEACON, LTV, TDS, GDS, InsuranceType, PrincipalBalance, OccupancyType, AccountStatus, Closed_Date, DelinquencyBucket) VALUES (266, '2014-01-28', 'BC', 'Refinance External', 'ARM', 752, 48.08, 30.26, 26.3, 'Conv', 340313.78, 'Owner-Occupied', 'Open', '1900-01-00', 'Current');</v>
      </c>
    </row>
    <row r="268" spans="1:16" x14ac:dyDescent="0.35">
      <c r="A268" s="19">
        <v>267</v>
      </c>
      <c r="B268" s="18">
        <v>40830</v>
      </c>
      <c r="C268" s="19" t="s">
        <v>57</v>
      </c>
      <c r="D268" s="19" t="s">
        <v>52</v>
      </c>
      <c r="E268" s="19" t="s">
        <v>53</v>
      </c>
      <c r="F268" s="19">
        <v>720</v>
      </c>
      <c r="G268" s="19">
        <v>85</v>
      </c>
      <c r="H268" s="19">
        <v>34.65</v>
      </c>
      <c r="I268" s="19">
        <v>23.54</v>
      </c>
      <c r="J268" s="19" t="s">
        <v>60</v>
      </c>
      <c r="K268" s="20">
        <v>0</v>
      </c>
      <c r="L268" s="20" t="s">
        <v>55</v>
      </c>
      <c r="M268" s="20" t="s">
        <v>84</v>
      </c>
      <c r="N268" s="26">
        <v>41661</v>
      </c>
      <c r="O268" s="20" t="s">
        <v>56</v>
      </c>
      <c r="P268" t="str">
        <f t="shared" si="4"/>
        <v>INSERT INTO @DataTable (Deal, AdvanceDate, PROV, DealPurpose, RateType, BEACON, LTV, TDS, GDS, InsuranceType, PrincipalBalance, OccupancyType, AccountStatus, Closed_Date, DelinquencyBucket) VALUES (267, '2011-10-14', 'ON', 'Refinance External', 'Fixed', 720, 85, 34.65, 23.54, 'HiRatio', 0, 'Owner-Occupied', 'Closed', '2014-01-22', 'Current');</v>
      </c>
    </row>
    <row r="269" spans="1:16" x14ac:dyDescent="0.35">
      <c r="A269" s="22">
        <v>268</v>
      </c>
      <c r="B269" s="21">
        <v>41026</v>
      </c>
      <c r="C269" s="22" t="s">
        <v>57</v>
      </c>
      <c r="D269" s="22" t="s">
        <v>61</v>
      </c>
      <c r="E269" s="22" t="s">
        <v>53</v>
      </c>
      <c r="F269" s="22">
        <v>757</v>
      </c>
      <c r="G269" s="22">
        <v>80</v>
      </c>
      <c r="H269" s="22">
        <v>30.65</v>
      </c>
      <c r="I269" s="22">
        <v>21.99</v>
      </c>
      <c r="J269" s="22" t="s">
        <v>54</v>
      </c>
      <c r="K269" s="23">
        <v>0</v>
      </c>
      <c r="L269" s="23" t="s">
        <v>55</v>
      </c>
      <c r="M269" s="23" t="s">
        <v>84</v>
      </c>
      <c r="N269" s="27">
        <v>42060</v>
      </c>
      <c r="O269" s="23" t="s">
        <v>56</v>
      </c>
      <c r="P269" t="str">
        <f t="shared" si="4"/>
        <v>INSERT INTO @DataTable (Deal, AdvanceDate, PROV, DealPurpose, RateType, BEACON, LTV, TDS, GDS, InsuranceType, PrincipalBalance, OccupancyType, AccountStatus, Closed_Date, DelinquencyBucket) VALUES (268, '2012-04-27', 'ON', 'Purchase', 'Fixed', 757, 80, 30.65, 21.99, 'Conv', 0, 'Owner-Occupied', 'Closed', '2015-02-25', 'Current');</v>
      </c>
    </row>
    <row r="270" spans="1:16" x14ac:dyDescent="0.35">
      <c r="A270" s="19">
        <v>269</v>
      </c>
      <c r="B270" s="18">
        <v>41087</v>
      </c>
      <c r="C270" s="19" t="s">
        <v>58</v>
      </c>
      <c r="D270" s="19" t="s">
        <v>52</v>
      </c>
      <c r="E270" s="19" t="s">
        <v>53</v>
      </c>
      <c r="F270" s="19">
        <v>694</v>
      </c>
      <c r="G270" s="19">
        <v>54.94</v>
      </c>
      <c r="H270" s="19">
        <v>33.65</v>
      </c>
      <c r="I270" s="19">
        <v>24.13</v>
      </c>
      <c r="J270" s="19" t="s">
        <v>54</v>
      </c>
      <c r="K270" s="20">
        <v>0</v>
      </c>
      <c r="L270" s="20" t="s">
        <v>55</v>
      </c>
      <c r="M270" s="20" t="s">
        <v>84</v>
      </c>
      <c r="N270" s="26">
        <v>42184</v>
      </c>
      <c r="O270" s="20" t="s">
        <v>56</v>
      </c>
      <c r="P270" t="str">
        <f t="shared" si="4"/>
        <v>INSERT INTO @DataTable (Deal, AdvanceDate, PROV, DealPurpose, RateType, BEACON, LTV, TDS, GDS, InsuranceType, PrincipalBalance, OccupancyType, AccountStatus, Closed_Date, DelinquencyBucket) VALUES (269, '2012-06-27', 'BC', 'Refinance External', 'Fixed', 694, 54.94, 33.65, 24.13, 'Conv', 0, 'Owner-Occupied', 'Closed', '2015-06-29', 'Current');</v>
      </c>
    </row>
    <row r="271" spans="1:16" x14ac:dyDescent="0.35">
      <c r="A271" s="22">
        <v>270</v>
      </c>
      <c r="B271" s="21">
        <v>41180</v>
      </c>
      <c r="C271" s="22" t="s">
        <v>57</v>
      </c>
      <c r="D271" s="22" t="s">
        <v>61</v>
      </c>
      <c r="E271" s="22" t="s">
        <v>40</v>
      </c>
      <c r="F271" s="22">
        <v>652</v>
      </c>
      <c r="G271" s="22">
        <v>65</v>
      </c>
      <c r="H271" s="22">
        <v>36.340000000000003</v>
      </c>
      <c r="I271" s="22">
        <v>24.05</v>
      </c>
      <c r="J271" s="22" t="s">
        <v>54</v>
      </c>
      <c r="K271" s="23">
        <v>0</v>
      </c>
      <c r="L271" s="23" t="s">
        <v>55</v>
      </c>
      <c r="M271" s="23" t="s">
        <v>84</v>
      </c>
      <c r="N271" s="27">
        <v>41453</v>
      </c>
      <c r="O271" s="23" t="s">
        <v>56</v>
      </c>
      <c r="P271" t="str">
        <f t="shared" si="4"/>
        <v>INSERT INTO @DataTable (Deal, AdvanceDate, PROV, DealPurpose, RateType, BEACON, LTV, TDS, GDS, InsuranceType, PrincipalBalance, OccupancyType, AccountStatus, Closed_Date, DelinquencyBucket) VALUES (270, '2012-09-28', 'ON', 'Purchase', 'ARM', 652, 65, 36.34, 24.05, 'Conv', 0, 'Owner-Occupied', 'Closed', '2013-06-28', 'Current');</v>
      </c>
    </row>
    <row r="272" spans="1:16" x14ac:dyDescent="0.35">
      <c r="A272" s="19">
        <v>271</v>
      </c>
      <c r="B272" s="18">
        <v>42173</v>
      </c>
      <c r="C272" s="19" t="s">
        <v>58</v>
      </c>
      <c r="D272" s="19" t="s">
        <v>61</v>
      </c>
      <c r="E272" s="19" t="s">
        <v>40</v>
      </c>
      <c r="F272" s="19">
        <v>789</v>
      </c>
      <c r="G272" s="19">
        <v>80</v>
      </c>
      <c r="H272" s="19">
        <v>25.54</v>
      </c>
      <c r="I272" s="19">
        <v>25.4</v>
      </c>
      <c r="J272" s="19" t="s">
        <v>54</v>
      </c>
      <c r="K272" s="20">
        <v>180760.22</v>
      </c>
      <c r="L272" s="20" t="s">
        <v>55</v>
      </c>
      <c r="M272" s="20" t="s">
        <v>83</v>
      </c>
      <c r="N272" s="26"/>
      <c r="O272" s="20" t="s">
        <v>56</v>
      </c>
      <c r="P272" t="str">
        <f t="shared" si="4"/>
        <v>INSERT INTO @DataTable (Deal, AdvanceDate, PROV, DealPurpose, RateType, BEACON, LTV, TDS, GDS, InsuranceType, PrincipalBalance, OccupancyType, AccountStatus, Closed_Date, DelinquencyBucket) VALUES (271, '2015-06-18', 'BC', 'Purchase', 'ARM', 789, 80, 25.54, 25.4, 'Conv', 180760.22, 'Owner-Occupied', 'Open', '1900-01-00', 'Current');</v>
      </c>
    </row>
    <row r="273" spans="1:16" x14ac:dyDescent="0.35">
      <c r="A273" s="22">
        <v>272</v>
      </c>
      <c r="B273" s="21">
        <v>42545</v>
      </c>
      <c r="C273" s="22" t="s">
        <v>57</v>
      </c>
      <c r="D273" s="22" t="s">
        <v>61</v>
      </c>
      <c r="E273" s="22" t="s">
        <v>53</v>
      </c>
      <c r="F273" s="22">
        <v>765</v>
      </c>
      <c r="G273" s="22">
        <v>95</v>
      </c>
      <c r="H273" s="22">
        <v>36.43</v>
      </c>
      <c r="I273" s="22">
        <v>33.31</v>
      </c>
      <c r="J273" s="22" t="s">
        <v>60</v>
      </c>
      <c r="K273" s="23">
        <v>178971.9</v>
      </c>
      <c r="L273" s="23" t="s">
        <v>55</v>
      </c>
      <c r="M273" s="23" t="s">
        <v>83</v>
      </c>
      <c r="N273" s="27"/>
      <c r="O273" s="23" t="s">
        <v>56</v>
      </c>
      <c r="P273" t="str">
        <f t="shared" si="4"/>
        <v>INSERT INTO @DataTable (Deal, AdvanceDate, PROV, DealPurpose, RateType, BEACON, LTV, TDS, GDS, InsuranceType, PrincipalBalance, OccupancyType, AccountStatus, Closed_Date, DelinquencyBucket) VALUES (272, '2016-06-24', 'ON', 'Purchase', 'Fixed', 765, 95, 36.43, 33.31, 'HiRatio', 178971.9, 'Owner-Occupied', 'Open', '1900-01-00', 'Current');</v>
      </c>
    </row>
    <row r="274" spans="1:16" x14ac:dyDescent="0.35">
      <c r="A274" s="19">
        <v>273</v>
      </c>
      <c r="B274" s="18">
        <v>40627</v>
      </c>
      <c r="C274" s="19" t="s">
        <v>51</v>
      </c>
      <c r="D274" s="19" t="s">
        <v>61</v>
      </c>
      <c r="E274" s="19" t="s">
        <v>53</v>
      </c>
      <c r="F274" s="19">
        <v>781</v>
      </c>
      <c r="G274" s="19">
        <v>95</v>
      </c>
      <c r="H274" s="19">
        <v>41.22</v>
      </c>
      <c r="I274" s="19">
        <v>38.56</v>
      </c>
      <c r="J274" s="19" t="s">
        <v>60</v>
      </c>
      <c r="K274" s="20">
        <v>0</v>
      </c>
      <c r="L274" s="20" t="s">
        <v>55</v>
      </c>
      <c r="M274" s="20" t="s">
        <v>84</v>
      </c>
      <c r="N274" s="26">
        <v>42457</v>
      </c>
      <c r="O274" s="20" t="s">
        <v>56</v>
      </c>
      <c r="P274" t="str">
        <f t="shared" si="4"/>
        <v>INSERT INTO @DataTable (Deal, AdvanceDate, PROV, DealPurpose, RateType, BEACON, LTV, TDS, GDS, InsuranceType, PrincipalBalance, OccupancyType, AccountStatus, Closed_Date, DelinquencyBucket) VALUES (273, '2011-03-25', 'AB', 'Purchase', 'Fixed', 781, 95, 41.22, 38.56, 'HiRatio', 0, 'Owner-Occupied', 'Closed', '2016-03-28', 'Current');</v>
      </c>
    </row>
    <row r="275" spans="1:16" x14ac:dyDescent="0.35">
      <c r="A275" s="22">
        <v>274</v>
      </c>
      <c r="B275" s="21">
        <v>41970</v>
      </c>
      <c r="C275" s="22" t="s">
        <v>58</v>
      </c>
      <c r="D275" s="22" t="s">
        <v>61</v>
      </c>
      <c r="E275" s="22" t="s">
        <v>40</v>
      </c>
      <c r="F275" s="22">
        <v>692</v>
      </c>
      <c r="G275" s="22">
        <v>90</v>
      </c>
      <c r="H275" s="22">
        <v>32.11</v>
      </c>
      <c r="I275" s="22">
        <v>31.36</v>
      </c>
      <c r="J275" s="22" t="s">
        <v>60</v>
      </c>
      <c r="K275" s="23">
        <v>406057.42</v>
      </c>
      <c r="L275" s="23" t="s">
        <v>55</v>
      </c>
      <c r="M275" s="23" t="s">
        <v>83</v>
      </c>
      <c r="N275" s="27"/>
      <c r="O275" s="23" t="s">
        <v>56</v>
      </c>
      <c r="P275" t="str">
        <f t="shared" si="4"/>
        <v>INSERT INTO @DataTable (Deal, AdvanceDate, PROV, DealPurpose, RateType, BEACON, LTV, TDS, GDS, InsuranceType, PrincipalBalance, OccupancyType, AccountStatus, Closed_Date, DelinquencyBucket) VALUES (274, '2014-11-27', 'BC', 'Purchase', 'ARM', 692, 90, 32.11, 31.36, 'HiRatio', 406057.42, 'Owner-Occupied', 'Open', '1900-01-00', 'Current');</v>
      </c>
    </row>
    <row r="276" spans="1:16" x14ac:dyDescent="0.35">
      <c r="A276" s="19">
        <v>275</v>
      </c>
      <c r="B276" s="18">
        <v>42627</v>
      </c>
      <c r="C276" s="19" t="s">
        <v>57</v>
      </c>
      <c r="D276" s="19" t="s">
        <v>61</v>
      </c>
      <c r="E276" s="19" t="s">
        <v>40</v>
      </c>
      <c r="F276" s="19">
        <v>707</v>
      </c>
      <c r="G276" s="19">
        <v>80</v>
      </c>
      <c r="H276" s="19">
        <v>31.28</v>
      </c>
      <c r="I276" s="19">
        <v>24.86</v>
      </c>
      <c r="J276" s="19" t="s">
        <v>54</v>
      </c>
      <c r="K276" s="20">
        <v>391340.77</v>
      </c>
      <c r="L276" s="20" t="s">
        <v>55</v>
      </c>
      <c r="M276" s="20" t="s">
        <v>83</v>
      </c>
      <c r="N276" s="26"/>
      <c r="O276" s="20" t="s">
        <v>56</v>
      </c>
      <c r="P276" t="str">
        <f t="shared" si="4"/>
        <v>INSERT INTO @DataTable (Deal, AdvanceDate, PROV, DealPurpose, RateType, BEACON, LTV, TDS, GDS, InsuranceType, PrincipalBalance, OccupancyType, AccountStatus, Closed_Date, DelinquencyBucket) VALUES (275, '2016-09-14', 'ON', 'Purchase', 'ARM', 707, 80, 31.28, 24.86, 'Conv', 391340.77, 'Owner-Occupied', 'Open', '1900-01-00', 'Current');</v>
      </c>
    </row>
    <row r="277" spans="1:16" x14ac:dyDescent="0.35">
      <c r="A277" s="22">
        <v>276</v>
      </c>
      <c r="B277" s="21">
        <v>42642</v>
      </c>
      <c r="C277" s="22" t="s">
        <v>57</v>
      </c>
      <c r="D277" s="22" t="s">
        <v>61</v>
      </c>
      <c r="E277" s="22" t="s">
        <v>40</v>
      </c>
      <c r="F277" s="22">
        <v>666</v>
      </c>
      <c r="G277" s="22">
        <v>80</v>
      </c>
      <c r="H277" s="22">
        <v>35.42</v>
      </c>
      <c r="I277" s="22">
        <v>25.23</v>
      </c>
      <c r="J277" s="22" t="s">
        <v>54</v>
      </c>
      <c r="K277" s="23">
        <v>449777.56</v>
      </c>
      <c r="L277" s="23" t="s">
        <v>55</v>
      </c>
      <c r="M277" s="23" t="s">
        <v>83</v>
      </c>
      <c r="N277" s="27"/>
      <c r="O277" s="23" t="s">
        <v>56</v>
      </c>
      <c r="P277" t="str">
        <f t="shared" si="4"/>
        <v>INSERT INTO @DataTable (Deal, AdvanceDate, PROV, DealPurpose, RateType, BEACON, LTV, TDS, GDS, InsuranceType, PrincipalBalance, OccupancyType, AccountStatus, Closed_Date, DelinquencyBucket) VALUES (276, '2016-09-29', 'ON', 'Purchase', 'ARM', 666, 80, 35.42, 25.23, 'Conv', 449777.56, 'Owner-Occupied', 'Open', '1900-01-00', 'Current');</v>
      </c>
    </row>
    <row r="278" spans="1:16" x14ac:dyDescent="0.35">
      <c r="A278" s="19">
        <v>277</v>
      </c>
      <c r="B278" s="18">
        <v>41604</v>
      </c>
      <c r="C278" s="19" t="s">
        <v>57</v>
      </c>
      <c r="D278" s="19" t="s">
        <v>52</v>
      </c>
      <c r="E278" s="19" t="s">
        <v>53</v>
      </c>
      <c r="F278" s="19">
        <v>681</v>
      </c>
      <c r="G278" s="19">
        <v>67.5</v>
      </c>
      <c r="H278" s="19">
        <v>30.75</v>
      </c>
      <c r="I278" s="19">
        <v>28.95</v>
      </c>
      <c r="J278" s="19" t="s">
        <v>54</v>
      </c>
      <c r="K278" s="20">
        <v>495642.98</v>
      </c>
      <c r="L278" s="20" t="s">
        <v>55</v>
      </c>
      <c r="M278" s="20" t="s">
        <v>83</v>
      </c>
      <c r="N278" s="26"/>
      <c r="O278" s="20" t="s">
        <v>56</v>
      </c>
      <c r="P278" t="str">
        <f t="shared" si="4"/>
        <v>INSERT INTO @DataTable (Deal, AdvanceDate, PROV, DealPurpose, RateType, BEACON, LTV, TDS, GDS, InsuranceType, PrincipalBalance, OccupancyType, AccountStatus, Closed_Date, DelinquencyBucket) VALUES (277, '2013-11-26', 'ON', 'Refinance External', 'Fixed', 681, 67.5, 30.75, 28.95, 'Conv', 495642.98, 'Owner-Occupied', 'Open', '1900-01-00', 'Current');</v>
      </c>
    </row>
    <row r="279" spans="1:16" x14ac:dyDescent="0.35">
      <c r="A279" s="22">
        <v>278</v>
      </c>
      <c r="B279" s="21">
        <v>40841</v>
      </c>
      <c r="C279" s="22" t="s">
        <v>51</v>
      </c>
      <c r="D279" s="22" t="s">
        <v>61</v>
      </c>
      <c r="E279" s="22" t="s">
        <v>53</v>
      </c>
      <c r="F279" s="22">
        <v>678</v>
      </c>
      <c r="G279" s="22">
        <v>85</v>
      </c>
      <c r="H279" s="22">
        <v>23.09</v>
      </c>
      <c r="I279" s="22">
        <v>21.11</v>
      </c>
      <c r="J279" s="22" t="s">
        <v>60</v>
      </c>
      <c r="K279" s="23">
        <v>0</v>
      </c>
      <c r="L279" s="23" t="s">
        <v>55</v>
      </c>
      <c r="M279" s="23" t="s">
        <v>84</v>
      </c>
      <c r="N279" s="27">
        <v>41786</v>
      </c>
      <c r="O279" s="23" t="s">
        <v>56</v>
      </c>
      <c r="P279" t="str">
        <f t="shared" si="4"/>
        <v>INSERT INTO @DataTable (Deal, AdvanceDate, PROV, DealPurpose, RateType, BEACON, LTV, TDS, GDS, InsuranceType, PrincipalBalance, OccupancyType, AccountStatus, Closed_Date, DelinquencyBucket) VALUES (278, '2011-10-25', 'AB', 'Purchase', 'Fixed', 678, 85, 23.09, 21.11, 'HiRatio', 0, 'Owner-Occupied', 'Closed', '2014-05-27', 'Current');</v>
      </c>
    </row>
    <row r="280" spans="1:16" x14ac:dyDescent="0.35">
      <c r="A280" s="19">
        <v>279</v>
      </c>
      <c r="B280" s="18">
        <v>41912</v>
      </c>
      <c r="C280" s="19" t="s">
        <v>57</v>
      </c>
      <c r="D280" s="19" t="s">
        <v>52</v>
      </c>
      <c r="E280" s="19" t="s">
        <v>53</v>
      </c>
      <c r="F280" s="19">
        <v>720</v>
      </c>
      <c r="G280" s="19">
        <v>80</v>
      </c>
      <c r="H280" s="19">
        <v>34.11</v>
      </c>
      <c r="I280" s="19">
        <v>15.34</v>
      </c>
      <c r="J280" s="19" t="s">
        <v>54</v>
      </c>
      <c r="K280" s="20">
        <v>216882.63</v>
      </c>
      <c r="L280" s="20" t="s">
        <v>55</v>
      </c>
      <c r="M280" s="20" t="s">
        <v>83</v>
      </c>
      <c r="N280" s="26"/>
      <c r="O280" s="20" t="s">
        <v>56</v>
      </c>
      <c r="P280" t="str">
        <f t="shared" si="4"/>
        <v>INSERT INTO @DataTable (Deal, AdvanceDate, PROV, DealPurpose, RateType, BEACON, LTV, TDS, GDS, InsuranceType, PrincipalBalance, OccupancyType, AccountStatus, Closed_Date, DelinquencyBucket) VALUES (279, '2014-09-30', 'ON', 'Refinance External', 'Fixed', 720, 80, 34.11, 15.34, 'Conv', 216882.63, 'Owner-Occupied', 'Open', '1900-01-00', 'Current');</v>
      </c>
    </row>
    <row r="281" spans="1:16" x14ac:dyDescent="0.35">
      <c r="A281" s="22">
        <v>280</v>
      </c>
      <c r="B281" s="21">
        <v>42243</v>
      </c>
      <c r="C281" s="22" t="s">
        <v>57</v>
      </c>
      <c r="D281" s="22" t="s">
        <v>61</v>
      </c>
      <c r="E281" s="22" t="s">
        <v>40</v>
      </c>
      <c r="F281" s="22">
        <v>781</v>
      </c>
      <c r="G281" s="22">
        <v>60</v>
      </c>
      <c r="H281" s="22">
        <v>20.97</v>
      </c>
      <c r="I281" s="22">
        <v>20.97</v>
      </c>
      <c r="J281" s="22" t="s">
        <v>54</v>
      </c>
      <c r="K281" s="23">
        <v>0</v>
      </c>
      <c r="L281" s="23" t="s">
        <v>55</v>
      </c>
      <c r="M281" s="23" t="s">
        <v>84</v>
      </c>
      <c r="N281" s="27">
        <v>42613</v>
      </c>
      <c r="O281" s="23" t="s">
        <v>56</v>
      </c>
      <c r="P281" t="str">
        <f t="shared" si="4"/>
        <v>INSERT INTO @DataTable (Deal, AdvanceDate, PROV, DealPurpose, RateType, BEACON, LTV, TDS, GDS, InsuranceType, PrincipalBalance, OccupancyType, AccountStatus, Closed_Date, DelinquencyBucket) VALUES (280, '2015-08-27', 'ON', 'Purchase', 'ARM', 781, 60, 20.97, 20.97, 'Conv', 0, 'Owner-Occupied', 'Closed', '2016-08-31', 'Current');</v>
      </c>
    </row>
    <row r="282" spans="1:16" x14ac:dyDescent="0.35">
      <c r="A282" s="19">
        <v>281</v>
      </c>
      <c r="B282" s="18">
        <v>40949</v>
      </c>
      <c r="C282" s="19" t="s">
        <v>51</v>
      </c>
      <c r="D282" s="19" t="s">
        <v>61</v>
      </c>
      <c r="E282" s="19" t="s">
        <v>53</v>
      </c>
      <c r="F282" s="19">
        <v>707</v>
      </c>
      <c r="G282" s="19">
        <v>95</v>
      </c>
      <c r="H282" s="19">
        <v>29.44</v>
      </c>
      <c r="I282" s="19">
        <v>29.44</v>
      </c>
      <c r="J282" s="19" t="s">
        <v>60</v>
      </c>
      <c r="K282" s="20">
        <v>0</v>
      </c>
      <c r="L282" s="20" t="s">
        <v>55</v>
      </c>
      <c r="M282" s="20" t="s">
        <v>84</v>
      </c>
      <c r="N282" s="26">
        <v>41990</v>
      </c>
      <c r="O282" s="20" t="s">
        <v>56</v>
      </c>
      <c r="P282" t="str">
        <f t="shared" si="4"/>
        <v>INSERT INTO @DataTable (Deal, AdvanceDate, PROV, DealPurpose, RateType, BEACON, LTV, TDS, GDS, InsuranceType, PrincipalBalance, OccupancyType, AccountStatus, Closed_Date, DelinquencyBucket) VALUES (281, '2012-02-10', 'AB', 'Purchase', 'Fixed', 707, 95, 29.44, 29.44, 'HiRatio', 0, 'Owner-Occupied', 'Closed', '2014-12-17', 'Current');</v>
      </c>
    </row>
    <row r="283" spans="1:16" x14ac:dyDescent="0.35">
      <c r="A283" s="22">
        <v>282</v>
      </c>
      <c r="B283" s="21">
        <v>41001</v>
      </c>
      <c r="C283" s="22" t="s">
        <v>51</v>
      </c>
      <c r="D283" s="22" t="s">
        <v>59</v>
      </c>
      <c r="E283" s="22" t="s">
        <v>53</v>
      </c>
      <c r="F283" s="22">
        <v>726</v>
      </c>
      <c r="G283" s="22">
        <v>88.86</v>
      </c>
      <c r="H283" s="22">
        <v>34.36</v>
      </c>
      <c r="I283" s="22">
        <v>12.98</v>
      </c>
      <c r="J283" s="22" t="s">
        <v>60</v>
      </c>
      <c r="K283" s="23">
        <v>0</v>
      </c>
      <c r="L283" s="23" t="s">
        <v>55</v>
      </c>
      <c r="M283" s="23" t="s">
        <v>84</v>
      </c>
      <c r="N283" s="27">
        <v>41983</v>
      </c>
      <c r="O283" s="23" t="s">
        <v>56</v>
      </c>
      <c r="P283" t="str">
        <f t="shared" si="4"/>
        <v>INSERT INTO @DataTable (Deal, AdvanceDate, PROV, DealPurpose, RateType, BEACON, LTV, TDS, GDS, InsuranceType, PrincipalBalance, OccupancyType, AccountStatus, Closed_Date, DelinquencyBucket) VALUES (282, '2012-04-02', 'AB', 'Transfer', 'Fixed', 726, 88.86, 34.36, 12.98, 'HiRatio', 0, 'Owner-Occupied', 'Closed', '2014-12-10', 'Current');</v>
      </c>
    </row>
    <row r="284" spans="1:16" x14ac:dyDescent="0.35">
      <c r="A284" s="19">
        <v>283</v>
      </c>
      <c r="B284" s="18">
        <v>41835</v>
      </c>
      <c r="C284" s="19" t="s">
        <v>51</v>
      </c>
      <c r="D284" s="19" t="s">
        <v>61</v>
      </c>
      <c r="E284" s="19" t="s">
        <v>53</v>
      </c>
      <c r="F284" s="19">
        <v>695</v>
      </c>
      <c r="G284" s="19">
        <v>95</v>
      </c>
      <c r="H284" s="19">
        <v>25.74</v>
      </c>
      <c r="I284" s="19">
        <v>15.18</v>
      </c>
      <c r="J284" s="19" t="s">
        <v>60</v>
      </c>
      <c r="K284" s="20">
        <v>271341.51</v>
      </c>
      <c r="L284" s="20" t="s">
        <v>55</v>
      </c>
      <c r="M284" s="20" t="s">
        <v>83</v>
      </c>
      <c r="N284" s="26"/>
      <c r="O284" s="20" t="s">
        <v>56</v>
      </c>
      <c r="P284" t="str">
        <f t="shared" si="4"/>
        <v>INSERT INTO @DataTable (Deal, AdvanceDate, PROV, DealPurpose, RateType, BEACON, LTV, TDS, GDS, InsuranceType, PrincipalBalance, OccupancyType, AccountStatus, Closed_Date, DelinquencyBucket) VALUES (283, '2014-07-15', 'AB', 'Purchase', 'Fixed', 695, 95, 25.74, 15.18, 'HiRatio', 271341.51, 'Owner-Occupied', 'Open', '1900-01-00', 'Current');</v>
      </c>
    </row>
    <row r="285" spans="1:16" x14ac:dyDescent="0.35">
      <c r="A285" s="22">
        <v>284</v>
      </c>
      <c r="B285" s="21">
        <v>41723</v>
      </c>
      <c r="C285" s="22" t="s">
        <v>51</v>
      </c>
      <c r="D285" s="22" t="s">
        <v>61</v>
      </c>
      <c r="E285" s="22" t="s">
        <v>53</v>
      </c>
      <c r="F285" s="22">
        <v>705</v>
      </c>
      <c r="G285" s="22">
        <v>89.65</v>
      </c>
      <c r="H285" s="22">
        <v>43.45</v>
      </c>
      <c r="I285" s="22">
        <v>21.11</v>
      </c>
      <c r="J285" s="22" t="s">
        <v>60</v>
      </c>
      <c r="K285" s="23">
        <v>240525.64</v>
      </c>
      <c r="L285" s="23" t="s">
        <v>55</v>
      </c>
      <c r="M285" s="23" t="s">
        <v>83</v>
      </c>
      <c r="N285" s="27"/>
      <c r="O285" s="23" t="s">
        <v>56</v>
      </c>
      <c r="P285" t="str">
        <f t="shared" si="4"/>
        <v>INSERT INTO @DataTable (Deal, AdvanceDate, PROV, DealPurpose, RateType, BEACON, LTV, TDS, GDS, InsuranceType, PrincipalBalance, OccupancyType, AccountStatus, Closed_Date, DelinquencyBucket) VALUES (284, '2014-03-25', 'AB', 'Purchase', 'Fixed', 705, 89.65, 43.45, 21.11, 'HiRatio', 240525.64, 'Owner-Occupied', 'Open', '1900-01-00', 'Current');</v>
      </c>
    </row>
    <row r="286" spans="1:16" x14ac:dyDescent="0.35">
      <c r="A286" s="19">
        <v>285</v>
      </c>
      <c r="B286" s="18">
        <v>42200</v>
      </c>
      <c r="C286" s="19" t="s">
        <v>51</v>
      </c>
      <c r="D286" s="19" t="s">
        <v>61</v>
      </c>
      <c r="E286" s="19" t="s">
        <v>53</v>
      </c>
      <c r="F286" s="19">
        <v>741</v>
      </c>
      <c r="G286" s="19">
        <v>95</v>
      </c>
      <c r="H286" s="19">
        <v>35.35</v>
      </c>
      <c r="I286" s="19">
        <v>25.11</v>
      </c>
      <c r="J286" s="19" t="s">
        <v>60</v>
      </c>
      <c r="K286" s="20">
        <v>382090.8</v>
      </c>
      <c r="L286" s="20" t="s">
        <v>55</v>
      </c>
      <c r="M286" s="20" t="s">
        <v>83</v>
      </c>
      <c r="N286" s="26"/>
      <c r="O286" s="20" t="s">
        <v>56</v>
      </c>
      <c r="P286" t="str">
        <f t="shared" si="4"/>
        <v>INSERT INTO @DataTable (Deal, AdvanceDate, PROV, DealPurpose, RateType, BEACON, LTV, TDS, GDS, InsuranceType, PrincipalBalance, OccupancyType, AccountStatus, Closed_Date, DelinquencyBucket) VALUES (285, '2015-07-15', 'AB', 'Purchase', 'Fixed', 741, 95, 35.35, 25.11, 'HiRatio', 382090.8, 'Owner-Occupied', 'Open', '1900-01-00', 'Current');</v>
      </c>
    </row>
    <row r="287" spans="1:16" x14ac:dyDescent="0.35">
      <c r="A287" s="22">
        <v>286</v>
      </c>
      <c r="B287" s="21">
        <v>40695</v>
      </c>
      <c r="C287" s="22" t="s">
        <v>51</v>
      </c>
      <c r="D287" s="22" t="s">
        <v>61</v>
      </c>
      <c r="E287" s="22" t="s">
        <v>76</v>
      </c>
      <c r="F287" s="22">
        <v>798</v>
      </c>
      <c r="G287" s="22">
        <v>94.29</v>
      </c>
      <c r="H287" s="22">
        <v>11.31</v>
      </c>
      <c r="I287" s="22">
        <v>8.68</v>
      </c>
      <c r="J287" s="22" t="s">
        <v>60</v>
      </c>
      <c r="K287" s="23">
        <v>0</v>
      </c>
      <c r="L287" s="23" t="s">
        <v>55</v>
      </c>
      <c r="M287" s="23" t="s">
        <v>83</v>
      </c>
      <c r="N287" s="27"/>
      <c r="O287" s="23" t="s">
        <v>56</v>
      </c>
      <c r="P287" t="str">
        <f t="shared" si="4"/>
        <v>INSERT INTO @DataTable (Deal, AdvanceDate, PROV, DealPurpose, RateType, BEACON, LTV, TDS, GDS, InsuranceType, PrincipalBalance, OccupancyType, AccountStatus, Closed_Date, DelinquencyBucket) VALUES (286, '2011-06-01', 'AB', 'Purchase', 'Variable', 798, 94.29, 11.31, 8.68, 'HiRatio', 0, 'Owner-Occupied', 'Open', '1900-01-00', 'Current');</v>
      </c>
    </row>
    <row r="288" spans="1:16" x14ac:dyDescent="0.35">
      <c r="A288" s="19">
        <v>287</v>
      </c>
      <c r="B288" s="18">
        <v>42138</v>
      </c>
      <c r="C288" s="19" t="s">
        <v>58</v>
      </c>
      <c r="D288" s="19" t="s">
        <v>61</v>
      </c>
      <c r="E288" s="19" t="s">
        <v>40</v>
      </c>
      <c r="F288" s="19">
        <v>713</v>
      </c>
      <c r="G288" s="19">
        <v>80</v>
      </c>
      <c r="H288" s="19">
        <v>35.619999999999997</v>
      </c>
      <c r="I288" s="19">
        <v>14.68</v>
      </c>
      <c r="J288" s="19" t="s">
        <v>54</v>
      </c>
      <c r="K288" s="20">
        <v>388230.38</v>
      </c>
      <c r="L288" s="20" t="s">
        <v>66</v>
      </c>
      <c r="M288" s="20" t="s">
        <v>83</v>
      </c>
      <c r="N288" s="26"/>
      <c r="O288" s="20" t="s">
        <v>56</v>
      </c>
      <c r="P288" t="str">
        <f t="shared" si="4"/>
        <v>INSERT INTO @DataTable (Deal, AdvanceDate, PROV, DealPurpose, RateType, BEACON, LTV, TDS, GDS, InsuranceType, PrincipalBalance, OccupancyType, AccountStatus, Closed_Date, DelinquencyBucket) VALUES (287, '2015-05-14', 'BC', 'Purchase', 'ARM', 713, 80, 35.62, 14.68, 'Conv', 388230.38, 'Second Home', 'Open', '1900-01-00', 'Current');</v>
      </c>
    </row>
    <row r="289" spans="1:16" x14ac:dyDescent="0.35">
      <c r="A289" s="22">
        <v>288</v>
      </c>
      <c r="B289" s="21">
        <v>41871</v>
      </c>
      <c r="C289" s="22" t="s">
        <v>57</v>
      </c>
      <c r="D289" s="22" t="s">
        <v>61</v>
      </c>
      <c r="E289" s="22" t="s">
        <v>40</v>
      </c>
      <c r="F289" s="22">
        <v>792</v>
      </c>
      <c r="G289" s="22">
        <v>90</v>
      </c>
      <c r="H289" s="22">
        <v>38.53</v>
      </c>
      <c r="I289" s="22">
        <v>19.55</v>
      </c>
      <c r="J289" s="22" t="s">
        <v>60</v>
      </c>
      <c r="K289" s="23">
        <v>631257.72</v>
      </c>
      <c r="L289" s="23" t="s">
        <v>55</v>
      </c>
      <c r="M289" s="23" t="s">
        <v>83</v>
      </c>
      <c r="N289" s="27"/>
      <c r="O289" s="23" t="s">
        <v>56</v>
      </c>
      <c r="P289" t="str">
        <f t="shared" si="4"/>
        <v>INSERT INTO @DataTable (Deal, AdvanceDate, PROV, DealPurpose, RateType, BEACON, LTV, TDS, GDS, InsuranceType, PrincipalBalance, OccupancyType, AccountStatus, Closed_Date, DelinquencyBucket) VALUES (288, '2014-08-20', 'ON', 'Purchase', 'ARM', 792, 90, 38.53, 19.55, 'HiRatio', 631257.72, 'Owner-Occupied', 'Open', '1900-01-00', 'Current');</v>
      </c>
    </row>
    <row r="290" spans="1:16" x14ac:dyDescent="0.35">
      <c r="A290" s="19">
        <v>289</v>
      </c>
      <c r="B290" s="18">
        <v>42520</v>
      </c>
      <c r="C290" s="19" t="s">
        <v>51</v>
      </c>
      <c r="D290" s="19" t="s">
        <v>61</v>
      </c>
      <c r="E290" s="19" t="s">
        <v>53</v>
      </c>
      <c r="F290" s="19">
        <v>687</v>
      </c>
      <c r="G290" s="19">
        <v>95</v>
      </c>
      <c r="H290" s="19">
        <v>33.57</v>
      </c>
      <c r="I290" s="19">
        <v>7.78</v>
      </c>
      <c r="J290" s="19" t="s">
        <v>60</v>
      </c>
      <c r="K290" s="20">
        <v>361909.7</v>
      </c>
      <c r="L290" s="20" t="s">
        <v>66</v>
      </c>
      <c r="M290" s="20" t="s">
        <v>83</v>
      </c>
      <c r="N290" s="26"/>
      <c r="O290" s="20" t="s">
        <v>56</v>
      </c>
      <c r="P290" t="str">
        <f t="shared" si="4"/>
        <v>INSERT INTO @DataTable (Deal, AdvanceDate, PROV, DealPurpose, RateType, BEACON, LTV, TDS, GDS, InsuranceType, PrincipalBalance, OccupancyType, AccountStatus, Closed_Date, DelinquencyBucket) VALUES (289, '2016-05-30', 'AB', 'Purchase', 'Fixed', 687, 95, 33.57, 7.78, 'HiRatio', 361909.7, 'Second Home', 'Open', '1900-01-00', 'Current');</v>
      </c>
    </row>
    <row r="291" spans="1:16" x14ac:dyDescent="0.35">
      <c r="A291" s="22">
        <v>290</v>
      </c>
      <c r="B291" s="21">
        <v>42678</v>
      </c>
      <c r="C291" s="22" t="s">
        <v>58</v>
      </c>
      <c r="D291" s="22" t="s">
        <v>52</v>
      </c>
      <c r="E291" s="22" t="s">
        <v>40</v>
      </c>
      <c r="F291" s="22">
        <v>752</v>
      </c>
      <c r="G291" s="22">
        <v>73.89</v>
      </c>
      <c r="H291" s="22">
        <v>21.05</v>
      </c>
      <c r="I291" s="22">
        <v>18.77</v>
      </c>
      <c r="J291" s="22" t="s">
        <v>60</v>
      </c>
      <c r="K291" s="23">
        <v>266200.2</v>
      </c>
      <c r="L291" s="23" t="s">
        <v>55</v>
      </c>
      <c r="M291" s="23" t="s">
        <v>83</v>
      </c>
      <c r="N291" s="27"/>
      <c r="O291" s="23" t="s">
        <v>56</v>
      </c>
      <c r="P291" t="str">
        <f t="shared" si="4"/>
        <v>INSERT INTO @DataTable (Deal, AdvanceDate, PROV, DealPurpose, RateType, BEACON, LTV, TDS, GDS, InsuranceType, PrincipalBalance, OccupancyType, AccountStatus, Closed_Date, DelinquencyBucket) VALUES (290, '2016-11-04', 'BC', 'Refinance External', 'ARM', 752, 73.89, 21.05, 18.77, 'HiRatio', 266200.2, 'Owner-Occupied', 'Open', '1900-01-00', 'Current');</v>
      </c>
    </row>
    <row r="292" spans="1:16" x14ac:dyDescent="0.35">
      <c r="A292" s="19">
        <v>291</v>
      </c>
      <c r="B292" s="18">
        <v>42039</v>
      </c>
      <c r="C292" s="19" t="s">
        <v>51</v>
      </c>
      <c r="D292" s="19" t="s">
        <v>61</v>
      </c>
      <c r="E292" s="19" t="s">
        <v>53</v>
      </c>
      <c r="F292" s="19">
        <v>792</v>
      </c>
      <c r="G292" s="19">
        <v>95</v>
      </c>
      <c r="H292" s="19">
        <v>40.98</v>
      </c>
      <c r="I292" s="19">
        <v>18.86</v>
      </c>
      <c r="J292" s="19" t="s">
        <v>60</v>
      </c>
      <c r="K292" s="20">
        <v>508389.09</v>
      </c>
      <c r="L292" s="20" t="s">
        <v>55</v>
      </c>
      <c r="M292" s="20" t="s">
        <v>83</v>
      </c>
      <c r="N292" s="26"/>
      <c r="O292" s="20" t="s">
        <v>56</v>
      </c>
      <c r="P292" t="str">
        <f t="shared" si="4"/>
        <v>INSERT INTO @DataTable (Deal, AdvanceDate, PROV, DealPurpose, RateType, BEACON, LTV, TDS, GDS, InsuranceType, PrincipalBalance, OccupancyType, AccountStatus, Closed_Date, DelinquencyBucket) VALUES (291, '2015-02-04', 'AB', 'Purchase', 'Fixed', 792, 95, 40.98, 18.86, 'HiRatio', 508389.09, 'Owner-Occupied', 'Open', '1900-01-00', 'Current');</v>
      </c>
    </row>
    <row r="293" spans="1:16" x14ac:dyDescent="0.35">
      <c r="A293" s="22">
        <v>292</v>
      </c>
      <c r="B293" s="21">
        <v>42250</v>
      </c>
      <c r="C293" s="22" t="s">
        <v>57</v>
      </c>
      <c r="D293" s="22" t="s">
        <v>61</v>
      </c>
      <c r="E293" s="22" t="s">
        <v>40</v>
      </c>
      <c r="F293" s="22">
        <v>807</v>
      </c>
      <c r="G293" s="22">
        <v>80</v>
      </c>
      <c r="H293" s="22">
        <v>26.61</v>
      </c>
      <c r="I293" s="22">
        <v>26.31</v>
      </c>
      <c r="J293" s="22" t="s">
        <v>54</v>
      </c>
      <c r="K293" s="23">
        <v>984230.45</v>
      </c>
      <c r="L293" s="23" t="s">
        <v>55</v>
      </c>
      <c r="M293" s="23" t="s">
        <v>83</v>
      </c>
      <c r="N293" s="27"/>
      <c r="O293" s="23" t="s">
        <v>56</v>
      </c>
      <c r="P293" t="str">
        <f t="shared" si="4"/>
        <v>INSERT INTO @DataTable (Deal, AdvanceDate, PROV, DealPurpose, RateType, BEACON, LTV, TDS, GDS, InsuranceType, PrincipalBalance, OccupancyType, AccountStatus, Closed_Date, DelinquencyBucket) VALUES (292, '2015-09-03', 'ON', 'Purchase', 'ARM', 807, 80, 26.61, 26.31, 'Conv', 984230.45, 'Owner-Occupied', 'Open', '1900-01-00', 'Current');</v>
      </c>
    </row>
    <row r="294" spans="1:16" x14ac:dyDescent="0.35">
      <c r="A294" s="19">
        <v>293</v>
      </c>
      <c r="B294" s="18">
        <v>40518</v>
      </c>
      <c r="C294" s="19" t="s">
        <v>51</v>
      </c>
      <c r="D294" s="19" t="s">
        <v>61</v>
      </c>
      <c r="E294" s="19" t="s">
        <v>40</v>
      </c>
      <c r="F294" s="19">
        <v>718</v>
      </c>
      <c r="G294" s="19">
        <v>95</v>
      </c>
      <c r="H294" s="19">
        <v>36.729999999999997</v>
      </c>
      <c r="I294" s="19">
        <v>16.28</v>
      </c>
      <c r="J294" s="19" t="s">
        <v>60</v>
      </c>
      <c r="K294" s="20">
        <v>287333.77</v>
      </c>
      <c r="L294" s="20" t="s">
        <v>55</v>
      </c>
      <c r="M294" s="20" t="s">
        <v>83</v>
      </c>
      <c r="N294" s="26"/>
      <c r="O294" s="20" t="s">
        <v>56</v>
      </c>
      <c r="P294" t="str">
        <f t="shared" si="4"/>
        <v>INSERT INTO @DataTable (Deal, AdvanceDate, PROV, DealPurpose, RateType, BEACON, LTV, TDS, GDS, InsuranceType, PrincipalBalance, OccupancyType, AccountStatus, Closed_Date, DelinquencyBucket) VALUES (293, '2010-12-06', 'AB', 'Purchase', 'ARM', 718, 95, 36.73, 16.28, 'HiRatio', 287333.77, 'Owner-Occupied', 'Open', '1900-01-00', 'Current');</v>
      </c>
    </row>
    <row r="295" spans="1:16" x14ac:dyDescent="0.35">
      <c r="A295" s="22">
        <v>294</v>
      </c>
      <c r="B295" s="21">
        <v>41586</v>
      </c>
      <c r="C295" s="22" t="s">
        <v>65</v>
      </c>
      <c r="D295" s="22" t="s">
        <v>61</v>
      </c>
      <c r="E295" s="22" t="s">
        <v>40</v>
      </c>
      <c r="F295" s="22">
        <v>755</v>
      </c>
      <c r="G295" s="22">
        <v>95</v>
      </c>
      <c r="H295" s="22">
        <v>36.21</v>
      </c>
      <c r="I295" s="22">
        <v>19.73</v>
      </c>
      <c r="J295" s="22" t="s">
        <v>60</v>
      </c>
      <c r="K295" s="23">
        <v>129836.74</v>
      </c>
      <c r="L295" s="23" t="s">
        <v>55</v>
      </c>
      <c r="M295" s="23" t="s">
        <v>83</v>
      </c>
      <c r="N295" s="27"/>
      <c r="O295" s="23" t="s">
        <v>56</v>
      </c>
      <c r="P295" t="str">
        <f t="shared" si="4"/>
        <v>INSERT INTO @DataTable (Deal, AdvanceDate, PROV, DealPurpose, RateType, BEACON, LTV, TDS, GDS, InsuranceType, PrincipalBalance, OccupancyType, AccountStatus, Closed_Date, DelinquencyBucket) VALUES (294, '2013-11-08', 'NS', 'Purchase', 'ARM', 755, 95, 36.21, 19.73, 'HiRatio', 129836.74, 'Owner-Occupied', 'Open', '1900-01-00', 'Current');</v>
      </c>
    </row>
    <row r="296" spans="1:16" x14ac:dyDescent="0.35">
      <c r="A296" s="19">
        <v>295</v>
      </c>
      <c r="B296" s="18">
        <v>42326</v>
      </c>
      <c r="C296" s="19" t="s">
        <v>57</v>
      </c>
      <c r="D296" s="19" t="s">
        <v>61</v>
      </c>
      <c r="E296" s="19" t="s">
        <v>40</v>
      </c>
      <c r="F296" s="19">
        <v>800</v>
      </c>
      <c r="G296" s="19">
        <v>88.89</v>
      </c>
      <c r="H296" s="19">
        <v>23.5</v>
      </c>
      <c r="I296" s="19">
        <v>23.04</v>
      </c>
      <c r="J296" s="19" t="s">
        <v>60</v>
      </c>
      <c r="K296" s="20">
        <v>354863.5</v>
      </c>
      <c r="L296" s="20" t="s">
        <v>55</v>
      </c>
      <c r="M296" s="20" t="s">
        <v>83</v>
      </c>
      <c r="N296" s="26"/>
      <c r="O296" s="20" t="s">
        <v>56</v>
      </c>
      <c r="P296" t="str">
        <f t="shared" si="4"/>
        <v>INSERT INTO @DataTable (Deal, AdvanceDate, PROV, DealPurpose, RateType, BEACON, LTV, TDS, GDS, InsuranceType, PrincipalBalance, OccupancyType, AccountStatus, Closed_Date, DelinquencyBucket) VALUES (295, '2015-11-18', 'ON', 'Purchase', 'ARM', 800, 88.89, 23.5, 23.04, 'HiRatio', 354863.5, 'Owner-Occupied', 'Open', '1900-01-00', 'Current');</v>
      </c>
    </row>
    <row r="297" spans="1:16" x14ac:dyDescent="0.35">
      <c r="A297" s="22">
        <v>296</v>
      </c>
      <c r="B297" s="21">
        <v>41148</v>
      </c>
      <c r="C297" s="22" t="s">
        <v>51</v>
      </c>
      <c r="D297" s="22" t="s">
        <v>61</v>
      </c>
      <c r="E297" s="22" t="s">
        <v>53</v>
      </c>
      <c r="F297" s="22">
        <v>729</v>
      </c>
      <c r="G297" s="22">
        <v>90</v>
      </c>
      <c r="H297" s="22">
        <v>30.28</v>
      </c>
      <c r="I297" s="22">
        <v>25.23</v>
      </c>
      <c r="J297" s="22" t="s">
        <v>60</v>
      </c>
      <c r="K297" s="23">
        <v>0</v>
      </c>
      <c r="L297" s="23" t="s">
        <v>55</v>
      </c>
      <c r="M297" s="23" t="s">
        <v>84</v>
      </c>
      <c r="N297" s="27">
        <v>42611</v>
      </c>
      <c r="O297" s="23" t="s">
        <v>56</v>
      </c>
      <c r="P297" t="str">
        <f t="shared" si="4"/>
        <v>INSERT INTO @DataTable (Deal, AdvanceDate, PROV, DealPurpose, RateType, BEACON, LTV, TDS, GDS, InsuranceType, PrincipalBalance, OccupancyType, AccountStatus, Closed_Date, DelinquencyBucket) VALUES (296, '2012-08-27', 'AB', 'Purchase', 'Fixed', 729, 90, 30.28, 25.23, 'HiRatio', 0, 'Owner-Occupied', 'Closed', '2016-08-29', 'Current');</v>
      </c>
    </row>
    <row r="298" spans="1:16" x14ac:dyDescent="0.35">
      <c r="A298" s="19">
        <v>297</v>
      </c>
      <c r="B298" s="18">
        <v>41264</v>
      </c>
      <c r="C298" s="19" t="s">
        <v>57</v>
      </c>
      <c r="D298" s="19" t="s">
        <v>61</v>
      </c>
      <c r="E298" s="19" t="s">
        <v>53</v>
      </c>
      <c r="F298" s="19">
        <v>664</v>
      </c>
      <c r="G298" s="19">
        <v>80</v>
      </c>
      <c r="H298" s="19">
        <v>37.18</v>
      </c>
      <c r="I298" s="19">
        <v>22.37</v>
      </c>
      <c r="J298" s="19" t="s">
        <v>54</v>
      </c>
      <c r="K298" s="20">
        <v>0</v>
      </c>
      <c r="L298" s="20" t="s">
        <v>55</v>
      </c>
      <c r="M298" s="20" t="s">
        <v>84</v>
      </c>
      <c r="N298" s="26">
        <v>42156</v>
      </c>
      <c r="O298" s="20" t="s">
        <v>56</v>
      </c>
      <c r="P298" t="str">
        <f t="shared" si="4"/>
        <v>INSERT INTO @DataTable (Deal, AdvanceDate, PROV, DealPurpose, RateType, BEACON, LTV, TDS, GDS, InsuranceType, PrincipalBalance, OccupancyType, AccountStatus, Closed_Date, DelinquencyBucket) VALUES (297, '2012-12-21', 'ON', 'Purchase', 'Fixed', 664, 80, 37.18, 22.37, 'Conv', 0, 'Owner-Occupied', 'Closed', '2015-06-01', 'Current');</v>
      </c>
    </row>
    <row r="299" spans="1:16" x14ac:dyDescent="0.35">
      <c r="A299" s="22">
        <v>298</v>
      </c>
      <c r="B299" s="21">
        <v>41421</v>
      </c>
      <c r="C299" s="22" t="s">
        <v>57</v>
      </c>
      <c r="D299" s="22" t="s">
        <v>52</v>
      </c>
      <c r="E299" s="22" t="s">
        <v>53</v>
      </c>
      <c r="F299" s="22">
        <v>794</v>
      </c>
      <c r="G299" s="22">
        <v>45</v>
      </c>
      <c r="H299" s="22">
        <v>39.42</v>
      </c>
      <c r="I299" s="22">
        <v>37.46</v>
      </c>
      <c r="J299" s="22" t="s">
        <v>54</v>
      </c>
      <c r="K299" s="23">
        <v>0</v>
      </c>
      <c r="L299" s="23" t="s">
        <v>55</v>
      </c>
      <c r="M299" s="23" t="s">
        <v>84</v>
      </c>
      <c r="N299" s="27">
        <v>42200</v>
      </c>
      <c r="O299" s="23" t="s">
        <v>56</v>
      </c>
      <c r="P299" t="str">
        <f t="shared" si="4"/>
        <v>INSERT INTO @DataTable (Deal, AdvanceDate, PROV, DealPurpose, RateType, BEACON, LTV, TDS, GDS, InsuranceType, PrincipalBalance, OccupancyType, AccountStatus, Closed_Date, DelinquencyBucket) VALUES (298, '2013-05-27', 'ON', 'Refinance External', 'Fixed', 794, 45, 39.42, 37.46, 'Conv', 0, 'Owner-Occupied', 'Closed', '2015-07-15', 'Current');</v>
      </c>
    </row>
    <row r="300" spans="1:16" x14ac:dyDescent="0.35">
      <c r="A300" s="19">
        <v>299</v>
      </c>
      <c r="B300" s="18">
        <v>41544</v>
      </c>
      <c r="C300" s="19" t="s">
        <v>57</v>
      </c>
      <c r="D300" s="19" t="s">
        <v>52</v>
      </c>
      <c r="E300" s="19" t="s">
        <v>53</v>
      </c>
      <c r="F300" s="19">
        <v>659</v>
      </c>
      <c r="G300" s="19">
        <v>71.150000000000006</v>
      </c>
      <c r="H300" s="19">
        <v>39.42</v>
      </c>
      <c r="I300" s="19">
        <v>36.17</v>
      </c>
      <c r="J300" s="19" t="s">
        <v>54</v>
      </c>
      <c r="K300" s="20">
        <v>0</v>
      </c>
      <c r="L300" s="20" t="s">
        <v>55</v>
      </c>
      <c r="M300" s="20" t="s">
        <v>84</v>
      </c>
      <c r="N300" s="26">
        <v>42376</v>
      </c>
      <c r="O300" s="20" t="s">
        <v>56</v>
      </c>
      <c r="P300" t="str">
        <f t="shared" si="4"/>
        <v>INSERT INTO @DataTable (Deal, AdvanceDate, PROV, DealPurpose, RateType, BEACON, LTV, TDS, GDS, InsuranceType, PrincipalBalance, OccupancyType, AccountStatus, Closed_Date, DelinquencyBucket) VALUES (299, '2013-09-27', 'ON', 'Refinance External', 'Fixed', 659, 71.15, 39.42, 36.17, 'Conv', 0, 'Owner-Occupied', 'Closed', '2016-01-07', 'Current');</v>
      </c>
    </row>
    <row r="301" spans="1:16" x14ac:dyDescent="0.35">
      <c r="A301" s="22">
        <v>300</v>
      </c>
      <c r="B301" s="21">
        <v>41621</v>
      </c>
      <c r="C301" s="22" t="s">
        <v>51</v>
      </c>
      <c r="D301" s="22" t="s">
        <v>61</v>
      </c>
      <c r="E301" s="22" t="s">
        <v>53</v>
      </c>
      <c r="F301" s="22">
        <v>738</v>
      </c>
      <c r="G301" s="22">
        <v>95</v>
      </c>
      <c r="H301" s="22">
        <v>39.909999999999997</v>
      </c>
      <c r="I301" s="22">
        <v>28.2</v>
      </c>
      <c r="J301" s="22" t="s">
        <v>60</v>
      </c>
      <c r="K301" s="23">
        <v>0</v>
      </c>
      <c r="L301" s="23" t="s">
        <v>55</v>
      </c>
      <c r="M301" s="23" t="s">
        <v>84</v>
      </c>
      <c r="N301" s="27">
        <v>42214</v>
      </c>
      <c r="O301" s="23" t="s">
        <v>56</v>
      </c>
      <c r="P301" t="str">
        <f t="shared" si="4"/>
        <v>INSERT INTO @DataTable (Deal, AdvanceDate, PROV, DealPurpose, RateType, BEACON, LTV, TDS, GDS, InsuranceType, PrincipalBalance, OccupancyType, AccountStatus, Closed_Date, DelinquencyBucket) VALUES (300, '2013-12-13', 'AB', 'Purchase', 'Fixed', 738, 95, 39.91, 28.2, 'HiRatio', 0, 'Owner-Occupied', 'Closed', '2015-07-29', 'Current');</v>
      </c>
    </row>
    <row r="302" spans="1:16" x14ac:dyDescent="0.35">
      <c r="A302" s="19">
        <v>301</v>
      </c>
      <c r="B302" s="18">
        <v>41843</v>
      </c>
      <c r="C302" s="19" t="s">
        <v>51</v>
      </c>
      <c r="D302" s="19" t="s">
        <v>61</v>
      </c>
      <c r="E302" s="19" t="s">
        <v>40</v>
      </c>
      <c r="F302" s="19">
        <v>736</v>
      </c>
      <c r="G302" s="19">
        <v>95</v>
      </c>
      <c r="H302" s="19">
        <v>24.98</v>
      </c>
      <c r="I302" s="19">
        <v>24.08</v>
      </c>
      <c r="J302" s="19" t="s">
        <v>60</v>
      </c>
      <c r="K302" s="20">
        <v>290684.49</v>
      </c>
      <c r="L302" s="20" t="s">
        <v>55</v>
      </c>
      <c r="M302" s="20" t="s">
        <v>83</v>
      </c>
      <c r="N302" s="26"/>
      <c r="O302" s="20" t="s">
        <v>56</v>
      </c>
      <c r="P302" t="str">
        <f t="shared" si="4"/>
        <v>INSERT INTO @DataTable (Deal, AdvanceDate, PROV, DealPurpose, RateType, BEACON, LTV, TDS, GDS, InsuranceType, PrincipalBalance, OccupancyType, AccountStatus, Closed_Date, DelinquencyBucket) VALUES (301, '2014-07-23', 'AB', 'Purchase', 'ARM', 736, 95, 24.98, 24.08, 'HiRatio', 290684.49, 'Owner-Occupied', 'Open', '1900-01-00', 'Current');</v>
      </c>
    </row>
    <row r="303" spans="1:16" x14ac:dyDescent="0.35">
      <c r="A303" s="22">
        <v>302</v>
      </c>
      <c r="B303" s="21">
        <v>42748</v>
      </c>
      <c r="C303" s="22" t="s">
        <v>51</v>
      </c>
      <c r="D303" s="22" t="s">
        <v>59</v>
      </c>
      <c r="E303" s="22" t="s">
        <v>53</v>
      </c>
      <c r="F303" s="22">
        <v>789</v>
      </c>
      <c r="G303" s="22">
        <v>83.62</v>
      </c>
      <c r="H303" s="22">
        <v>37.35</v>
      </c>
      <c r="I303" s="22">
        <v>28.31</v>
      </c>
      <c r="J303" s="22" t="s">
        <v>60</v>
      </c>
      <c r="K303" s="23">
        <v>301043.67</v>
      </c>
      <c r="L303" s="23" t="s">
        <v>55</v>
      </c>
      <c r="M303" s="23" t="s">
        <v>83</v>
      </c>
      <c r="N303" s="27"/>
      <c r="O303" s="23" t="s">
        <v>56</v>
      </c>
      <c r="P303" t="str">
        <f t="shared" si="4"/>
        <v>INSERT INTO @DataTable (Deal, AdvanceDate, PROV, DealPurpose, RateType, BEACON, LTV, TDS, GDS, InsuranceType, PrincipalBalance, OccupancyType, AccountStatus, Closed_Date, DelinquencyBucket) VALUES (302, '2017-01-13', 'AB', 'Transfer', 'Fixed', 789, 83.62, 37.35, 28.31, 'HiRatio', 301043.67, 'Owner-Occupied', 'Open', '1900-01-00', 'Current');</v>
      </c>
    </row>
    <row r="304" spans="1:16" x14ac:dyDescent="0.35">
      <c r="A304" s="19">
        <v>303</v>
      </c>
      <c r="B304" s="18">
        <v>40662</v>
      </c>
      <c r="C304" s="19" t="s">
        <v>57</v>
      </c>
      <c r="D304" s="19" t="s">
        <v>61</v>
      </c>
      <c r="E304" s="19" t="s">
        <v>40</v>
      </c>
      <c r="F304" s="19">
        <v>775</v>
      </c>
      <c r="G304" s="19">
        <v>90</v>
      </c>
      <c r="H304" s="19">
        <v>16.760000000000002</v>
      </c>
      <c r="I304" s="19">
        <v>14.81</v>
      </c>
      <c r="J304" s="19" t="s">
        <v>60</v>
      </c>
      <c r="K304" s="20">
        <v>109531.38</v>
      </c>
      <c r="L304" s="20" t="s">
        <v>55</v>
      </c>
      <c r="M304" s="20" t="s">
        <v>83</v>
      </c>
      <c r="N304" s="26"/>
      <c r="O304" s="20" t="s">
        <v>56</v>
      </c>
      <c r="P304" t="str">
        <f t="shared" si="4"/>
        <v>INSERT INTO @DataTable (Deal, AdvanceDate, PROV, DealPurpose, RateType, BEACON, LTV, TDS, GDS, InsuranceType, PrincipalBalance, OccupancyType, AccountStatus, Closed_Date, DelinquencyBucket) VALUES (303, '2011-04-29', 'ON', 'Purchase', 'ARM', 775, 90, 16.76, 14.81, 'HiRatio', 109531.38, 'Owner-Occupied', 'Open', '1900-01-00', 'Current');</v>
      </c>
    </row>
    <row r="305" spans="1:16" x14ac:dyDescent="0.35">
      <c r="A305" s="22">
        <v>304</v>
      </c>
      <c r="B305" s="21">
        <v>41831</v>
      </c>
      <c r="C305" s="22" t="s">
        <v>51</v>
      </c>
      <c r="D305" s="22" t="s">
        <v>61</v>
      </c>
      <c r="E305" s="22" t="s">
        <v>53</v>
      </c>
      <c r="F305" s="22">
        <v>693</v>
      </c>
      <c r="G305" s="22">
        <v>95</v>
      </c>
      <c r="H305" s="22">
        <v>36.619999999999997</v>
      </c>
      <c r="I305" s="22">
        <v>28.41</v>
      </c>
      <c r="J305" s="22" t="s">
        <v>60</v>
      </c>
      <c r="K305" s="23">
        <v>377572.85</v>
      </c>
      <c r="L305" s="23" t="s">
        <v>55</v>
      </c>
      <c r="M305" s="23" t="s">
        <v>83</v>
      </c>
      <c r="N305" s="27"/>
      <c r="O305" s="23" t="s">
        <v>56</v>
      </c>
      <c r="P305" t="str">
        <f t="shared" si="4"/>
        <v>INSERT INTO @DataTable (Deal, AdvanceDate, PROV, DealPurpose, RateType, BEACON, LTV, TDS, GDS, InsuranceType, PrincipalBalance, OccupancyType, AccountStatus, Closed_Date, DelinquencyBucket) VALUES (304, '2014-07-11', 'AB', 'Purchase', 'Fixed', 693, 95, 36.62, 28.41, 'HiRatio', 377572.85, 'Owner-Occupied', 'Open', '1900-01-00', 'Current');</v>
      </c>
    </row>
    <row r="306" spans="1:16" x14ac:dyDescent="0.35">
      <c r="A306" s="19">
        <v>305</v>
      </c>
      <c r="B306" s="18">
        <v>42094</v>
      </c>
      <c r="C306" s="19" t="s">
        <v>57</v>
      </c>
      <c r="D306" s="19" t="s">
        <v>61</v>
      </c>
      <c r="E306" s="19" t="s">
        <v>40</v>
      </c>
      <c r="F306" s="19">
        <v>791</v>
      </c>
      <c r="G306" s="19">
        <v>72.77</v>
      </c>
      <c r="H306" s="19">
        <v>21.46</v>
      </c>
      <c r="I306" s="19">
        <v>20.309999999999999</v>
      </c>
      <c r="J306" s="19" t="s">
        <v>54</v>
      </c>
      <c r="K306" s="20">
        <v>234766.51</v>
      </c>
      <c r="L306" s="20" t="s">
        <v>55</v>
      </c>
      <c r="M306" s="20" t="s">
        <v>83</v>
      </c>
      <c r="N306" s="26"/>
      <c r="O306" s="20" t="s">
        <v>56</v>
      </c>
      <c r="P306" t="str">
        <f t="shared" si="4"/>
        <v>INSERT INTO @DataTable (Deal, AdvanceDate, PROV, DealPurpose, RateType, BEACON, LTV, TDS, GDS, InsuranceType, PrincipalBalance, OccupancyType, AccountStatus, Closed_Date, DelinquencyBucket) VALUES (305, '2015-03-31', 'ON', 'Purchase', 'ARM', 791, 72.77, 21.46, 20.31, 'Conv', 234766.51, 'Owner-Occupied', 'Open', '1900-01-00', 'Current');</v>
      </c>
    </row>
    <row r="307" spans="1:16" x14ac:dyDescent="0.35">
      <c r="A307" s="22">
        <v>306</v>
      </c>
      <c r="B307" s="21">
        <v>42109</v>
      </c>
      <c r="C307" s="22" t="s">
        <v>51</v>
      </c>
      <c r="D307" s="22" t="s">
        <v>61</v>
      </c>
      <c r="E307" s="22" t="s">
        <v>40</v>
      </c>
      <c r="F307" s="22">
        <v>724</v>
      </c>
      <c r="G307" s="22">
        <v>95</v>
      </c>
      <c r="H307" s="22">
        <v>38.1</v>
      </c>
      <c r="I307" s="22">
        <v>12.42</v>
      </c>
      <c r="J307" s="22" t="s">
        <v>60</v>
      </c>
      <c r="K307" s="23">
        <v>335843.68</v>
      </c>
      <c r="L307" s="23" t="s">
        <v>55</v>
      </c>
      <c r="M307" s="23" t="s">
        <v>83</v>
      </c>
      <c r="N307" s="27"/>
      <c r="O307" s="23" t="s">
        <v>56</v>
      </c>
      <c r="P307" t="str">
        <f t="shared" si="4"/>
        <v>INSERT INTO @DataTable (Deal, AdvanceDate, PROV, DealPurpose, RateType, BEACON, LTV, TDS, GDS, InsuranceType, PrincipalBalance, OccupancyType, AccountStatus, Closed_Date, DelinquencyBucket) VALUES (306, '2015-04-15', 'AB', 'Purchase', 'ARM', 724, 95, 38.1, 12.42, 'HiRatio', 335843.68, 'Owner-Occupied', 'Open', '1900-01-00', 'Current');</v>
      </c>
    </row>
    <row r="308" spans="1:16" x14ac:dyDescent="0.35">
      <c r="A308" s="19">
        <v>307</v>
      </c>
      <c r="B308" s="18">
        <v>42248</v>
      </c>
      <c r="C308" s="19" t="s">
        <v>51</v>
      </c>
      <c r="D308" s="19" t="s">
        <v>61</v>
      </c>
      <c r="E308" s="19" t="s">
        <v>53</v>
      </c>
      <c r="F308" s="19">
        <v>670</v>
      </c>
      <c r="G308" s="19">
        <v>95</v>
      </c>
      <c r="H308" s="19">
        <v>33.729999999999997</v>
      </c>
      <c r="I308" s="19">
        <v>32.86</v>
      </c>
      <c r="J308" s="19" t="s">
        <v>60</v>
      </c>
      <c r="K308" s="20">
        <v>198747.27</v>
      </c>
      <c r="L308" s="20" t="s">
        <v>55</v>
      </c>
      <c r="M308" s="20" t="s">
        <v>83</v>
      </c>
      <c r="N308" s="26"/>
      <c r="O308" s="20" t="s">
        <v>56</v>
      </c>
      <c r="P308" t="str">
        <f t="shared" si="4"/>
        <v>INSERT INTO @DataTable (Deal, AdvanceDate, PROV, DealPurpose, RateType, BEACON, LTV, TDS, GDS, InsuranceType, PrincipalBalance, OccupancyType, AccountStatus, Closed_Date, DelinquencyBucket) VALUES (307, '2015-09-01', 'AB', 'Purchase', 'Fixed', 670, 95, 33.73, 32.86, 'HiRatio', 198747.27, 'Owner-Occupied', 'Open', '1900-01-00', 'Current');</v>
      </c>
    </row>
    <row r="309" spans="1:16" x14ac:dyDescent="0.35">
      <c r="A309" s="22">
        <v>308</v>
      </c>
      <c r="B309" s="21">
        <v>42193</v>
      </c>
      <c r="C309" s="22" t="s">
        <v>57</v>
      </c>
      <c r="D309" s="22" t="s">
        <v>52</v>
      </c>
      <c r="E309" s="22" t="s">
        <v>53</v>
      </c>
      <c r="F309" s="22">
        <v>703</v>
      </c>
      <c r="G309" s="22">
        <v>75</v>
      </c>
      <c r="H309" s="22">
        <v>31.38</v>
      </c>
      <c r="I309" s="22">
        <v>15.34</v>
      </c>
      <c r="J309" s="22" t="s">
        <v>54</v>
      </c>
      <c r="K309" s="23">
        <v>0</v>
      </c>
      <c r="L309" s="23" t="s">
        <v>55</v>
      </c>
      <c r="M309" s="23" t="s">
        <v>84</v>
      </c>
      <c r="N309" s="27">
        <v>42432</v>
      </c>
      <c r="O309" s="23" t="s">
        <v>56</v>
      </c>
      <c r="P309" t="str">
        <f t="shared" si="4"/>
        <v>INSERT INTO @DataTable (Deal, AdvanceDate, PROV, DealPurpose, RateType, BEACON, LTV, TDS, GDS, InsuranceType, PrincipalBalance, OccupancyType, AccountStatus, Closed_Date, DelinquencyBucket) VALUES (308, '2015-07-08', 'ON', 'Refinance External', 'Fixed', 703, 75, 31.38, 15.34, 'Conv', 0, 'Owner-Occupied', 'Closed', '2016-03-03', 'Current');</v>
      </c>
    </row>
    <row r="310" spans="1:16" x14ac:dyDescent="0.35">
      <c r="A310" s="19">
        <v>309</v>
      </c>
      <c r="B310" s="18">
        <v>41053</v>
      </c>
      <c r="C310" s="19" t="s">
        <v>51</v>
      </c>
      <c r="D310" s="19" t="s">
        <v>61</v>
      </c>
      <c r="E310" s="19" t="s">
        <v>53</v>
      </c>
      <c r="F310" s="19">
        <v>716</v>
      </c>
      <c r="G310" s="19">
        <v>91.74</v>
      </c>
      <c r="H310" s="19">
        <v>33.950000000000003</v>
      </c>
      <c r="I310" s="19">
        <v>25.88</v>
      </c>
      <c r="J310" s="19" t="s">
        <v>60</v>
      </c>
      <c r="K310" s="20">
        <v>0</v>
      </c>
      <c r="L310" s="20" t="s">
        <v>55</v>
      </c>
      <c r="M310" s="20" t="s">
        <v>84</v>
      </c>
      <c r="N310" s="26">
        <v>42521</v>
      </c>
      <c r="O310" s="20" t="s">
        <v>56</v>
      </c>
      <c r="P310" t="str">
        <f t="shared" si="4"/>
        <v>INSERT INTO @DataTable (Deal, AdvanceDate, PROV, DealPurpose, RateType, BEACON, LTV, TDS, GDS, InsuranceType, PrincipalBalance, OccupancyType, AccountStatus, Closed_Date, DelinquencyBucket) VALUES (309, '2012-05-24', 'AB', 'Purchase', 'Fixed', 716, 91.74, 33.95, 25.88, 'HiRatio', 0, 'Owner-Occupied', 'Closed', '2016-05-31', 'Current');</v>
      </c>
    </row>
    <row r="311" spans="1:16" x14ac:dyDescent="0.35">
      <c r="A311" s="22">
        <v>310</v>
      </c>
      <c r="B311" s="21">
        <v>41145</v>
      </c>
      <c r="C311" s="22" t="s">
        <v>57</v>
      </c>
      <c r="D311" s="22" t="s">
        <v>61</v>
      </c>
      <c r="E311" s="22" t="s">
        <v>53</v>
      </c>
      <c r="F311" s="22">
        <v>721</v>
      </c>
      <c r="G311" s="22">
        <v>95</v>
      </c>
      <c r="H311" s="22">
        <v>32.35</v>
      </c>
      <c r="I311" s="22">
        <v>17.36</v>
      </c>
      <c r="J311" s="22" t="s">
        <v>60</v>
      </c>
      <c r="K311" s="23">
        <v>0</v>
      </c>
      <c r="L311" s="23" t="s">
        <v>55</v>
      </c>
      <c r="M311" s="23" t="s">
        <v>84</v>
      </c>
      <c r="N311" s="27">
        <v>42424</v>
      </c>
      <c r="O311" s="23" t="s">
        <v>56</v>
      </c>
      <c r="P311" t="str">
        <f t="shared" si="4"/>
        <v>INSERT INTO @DataTable (Deal, AdvanceDate, PROV, DealPurpose, RateType, BEACON, LTV, TDS, GDS, InsuranceType, PrincipalBalance, OccupancyType, AccountStatus, Closed_Date, DelinquencyBucket) VALUES (310, '2012-08-24', 'ON', 'Purchase', 'Fixed', 721, 95, 32.35, 17.36, 'HiRatio', 0, 'Owner-Occupied', 'Closed', '2016-02-24', 'Current');</v>
      </c>
    </row>
    <row r="312" spans="1:16" x14ac:dyDescent="0.35">
      <c r="A312" s="19">
        <v>311</v>
      </c>
      <c r="B312" s="18">
        <v>42545</v>
      </c>
      <c r="C312" s="19" t="s">
        <v>57</v>
      </c>
      <c r="D312" s="19" t="s">
        <v>61</v>
      </c>
      <c r="E312" s="19" t="s">
        <v>53</v>
      </c>
      <c r="F312" s="19">
        <v>721</v>
      </c>
      <c r="G312" s="19">
        <v>95</v>
      </c>
      <c r="H312" s="19">
        <v>43.64</v>
      </c>
      <c r="I312" s="19">
        <v>31.21</v>
      </c>
      <c r="J312" s="19" t="s">
        <v>60</v>
      </c>
      <c r="K312" s="20">
        <v>261196.01</v>
      </c>
      <c r="L312" s="20" t="s">
        <v>55</v>
      </c>
      <c r="M312" s="20" t="s">
        <v>83</v>
      </c>
      <c r="N312" s="26"/>
      <c r="O312" s="20" t="s">
        <v>56</v>
      </c>
      <c r="P312" t="str">
        <f t="shared" si="4"/>
        <v>INSERT INTO @DataTable (Deal, AdvanceDate, PROV, DealPurpose, RateType, BEACON, LTV, TDS, GDS, InsuranceType, PrincipalBalance, OccupancyType, AccountStatus, Closed_Date, DelinquencyBucket) VALUES (311, '2016-06-24', 'ON', 'Purchase', 'Fixed', 721, 95, 43.64, 31.21, 'HiRatio', 261196.01, 'Owner-Occupied', 'Open', '1900-01-00', 'Current');</v>
      </c>
    </row>
    <row r="313" spans="1:16" x14ac:dyDescent="0.35">
      <c r="A313" s="22">
        <v>312</v>
      </c>
      <c r="B313" s="21">
        <v>41361</v>
      </c>
      <c r="C313" s="22" t="s">
        <v>51</v>
      </c>
      <c r="D313" s="22" t="s">
        <v>61</v>
      </c>
      <c r="E313" s="22" t="s">
        <v>53</v>
      </c>
      <c r="F313" s="22">
        <v>713</v>
      </c>
      <c r="G313" s="22">
        <v>90</v>
      </c>
      <c r="H313" s="22">
        <v>37.520000000000003</v>
      </c>
      <c r="I313" s="22">
        <v>24.2</v>
      </c>
      <c r="J313" s="22" t="s">
        <v>60</v>
      </c>
      <c r="K313" s="23">
        <v>304889.38</v>
      </c>
      <c r="L313" s="23" t="s">
        <v>55</v>
      </c>
      <c r="M313" s="23" t="s">
        <v>83</v>
      </c>
      <c r="N313" s="27"/>
      <c r="O313" s="23" t="s">
        <v>56</v>
      </c>
      <c r="P313" t="str">
        <f t="shared" si="4"/>
        <v>INSERT INTO @DataTable (Deal, AdvanceDate, PROV, DealPurpose, RateType, BEACON, LTV, TDS, GDS, InsuranceType, PrincipalBalance, OccupancyType, AccountStatus, Closed_Date, DelinquencyBucket) VALUES (312, '2013-03-28', 'AB', 'Purchase', 'Fixed', 713, 90, 37.52, 24.2, 'HiRatio', 304889.38, 'Owner-Occupied', 'Open', '1900-01-00', 'Current');</v>
      </c>
    </row>
    <row r="314" spans="1:16" x14ac:dyDescent="0.35">
      <c r="A314" s="19">
        <v>313</v>
      </c>
      <c r="B314" s="18">
        <v>42353</v>
      </c>
      <c r="C314" s="19" t="s">
        <v>58</v>
      </c>
      <c r="D314" s="19" t="s">
        <v>72</v>
      </c>
      <c r="E314" s="19" t="s">
        <v>40</v>
      </c>
      <c r="F314" s="19">
        <v>721</v>
      </c>
      <c r="G314" s="19">
        <v>74.91</v>
      </c>
      <c r="H314" s="19">
        <v>33.26</v>
      </c>
      <c r="I314" s="19">
        <v>24.18</v>
      </c>
      <c r="J314" s="19" t="s">
        <v>54</v>
      </c>
      <c r="K314" s="20">
        <v>399020.51</v>
      </c>
      <c r="L314" s="20" t="s">
        <v>55</v>
      </c>
      <c r="M314" s="20" t="s">
        <v>83</v>
      </c>
      <c r="N314" s="26"/>
      <c r="O314" s="20" t="s">
        <v>56</v>
      </c>
      <c r="P314" t="str">
        <f t="shared" si="4"/>
        <v>INSERT INTO @DataTable (Deal, AdvanceDate, PROV, DealPurpose, RateType, BEACON, LTV, TDS, GDS, InsuranceType, PrincipalBalance, OccupancyType, AccountStatus, Closed_Date, DelinquencyBucket) VALUES (313, '2015-12-15', 'BC', 'ETO Existing Client', 'ARM', 721, 74.91, 33.26, 24.18, 'Conv', 399020.51, 'Owner-Occupied', 'Open', '1900-01-00', 'Current');</v>
      </c>
    </row>
    <row r="315" spans="1:16" x14ac:dyDescent="0.35">
      <c r="A315" s="22">
        <v>314</v>
      </c>
      <c r="B315" s="21">
        <v>41452</v>
      </c>
      <c r="C315" s="22" t="s">
        <v>58</v>
      </c>
      <c r="D315" s="22" t="s">
        <v>52</v>
      </c>
      <c r="E315" s="22" t="s">
        <v>53</v>
      </c>
      <c r="F315" s="22">
        <v>736</v>
      </c>
      <c r="G315" s="22">
        <v>94.84</v>
      </c>
      <c r="H315" s="22">
        <v>35.229999999999997</v>
      </c>
      <c r="I315" s="22">
        <v>15.28</v>
      </c>
      <c r="J315" s="22" t="s">
        <v>60</v>
      </c>
      <c r="K315" s="23">
        <v>249686.73</v>
      </c>
      <c r="L315" s="23" t="s">
        <v>55</v>
      </c>
      <c r="M315" s="23" t="s">
        <v>83</v>
      </c>
      <c r="N315" s="27"/>
      <c r="O315" s="23" t="s">
        <v>56</v>
      </c>
      <c r="P315" t="str">
        <f t="shared" si="4"/>
        <v>INSERT INTO @DataTable (Deal, AdvanceDate, PROV, DealPurpose, RateType, BEACON, LTV, TDS, GDS, InsuranceType, PrincipalBalance, OccupancyType, AccountStatus, Closed_Date, DelinquencyBucket) VALUES (314, '2013-06-27', 'BC', 'Refinance External', 'Fixed', 736, 94.84, 35.23, 15.28, 'HiRatio', 249686.73, 'Owner-Occupied', 'Open', '1900-01-00', 'Current');</v>
      </c>
    </row>
    <row r="316" spans="1:16" x14ac:dyDescent="0.35">
      <c r="A316" s="19">
        <v>315</v>
      </c>
      <c r="B316" s="18">
        <v>41971</v>
      </c>
      <c r="C316" s="19" t="s">
        <v>74</v>
      </c>
      <c r="D316" s="19" t="s">
        <v>61</v>
      </c>
      <c r="E316" s="19" t="s">
        <v>53</v>
      </c>
      <c r="F316" s="19">
        <v>700</v>
      </c>
      <c r="G316" s="19">
        <v>95</v>
      </c>
      <c r="H316" s="19">
        <v>38.82</v>
      </c>
      <c r="I316" s="19">
        <v>37.270000000000003</v>
      </c>
      <c r="J316" s="19" t="s">
        <v>60</v>
      </c>
      <c r="K316" s="20">
        <v>193210.7</v>
      </c>
      <c r="L316" s="20" t="s">
        <v>55</v>
      </c>
      <c r="M316" s="20" t="s">
        <v>83</v>
      </c>
      <c r="N316" s="26"/>
      <c r="O316" s="20" t="s">
        <v>56</v>
      </c>
      <c r="P316" t="str">
        <f t="shared" si="4"/>
        <v>INSERT INTO @DataTable (Deal, AdvanceDate, PROV, DealPurpose, RateType, BEACON, LTV, TDS, GDS, InsuranceType, PrincipalBalance, OccupancyType, AccountStatus, Closed_Date, DelinquencyBucket) VALUES (315, '2014-11-28', 'MB', 'Purchase', 'Fixed', 700, 95, 38.82, 37.27, 'HiRatio', 193210.7, 'Owner-Occupied', 'Open', '1900-01-00', 'Current');</v>
      </c>
    </row>
    <row r="317" spans="1:16" x14ac:dyDescent="0.35">
      <c r="A317" s="22">
        <v>316</v>
      </c>
      <c r="B317" s="21">
        <v>42411</v>
      </c>
      <c r="C317" s="22" t="s">
        <v>51</v>
      </c>
      <c r="D317" s="22" t="s">
        <v>59</v>
      </c>
      <c r="E317" s="22" t="s">
        <v>53</v>
      </c>
      <c r="F317" s="22">
        <v>772</v>
      </c>
      <c r="G317" s="22">
        <v>65.75</v>
      </c>
      <c r="H317" s="22">
        <v>31.72</v>
      </c>
      <c r="I317" s="22">
        <v>20.69</v>
      </c>
      <c r="J317" s="22" t="s">
        <v>54</v>
      </c>
      <c r="K317" s="23">
        <v>196555.77</v>
      </c>
      <c r="L317" s="23" t="s">
        <v>55</v>
      </c>
      <c r="M317" s="23" t="s">
        <v>83</v>
      </c>
      <c r="N317" s="27"/>
      <c r="O317" s="23" t="s">
        <v>56</v>
      </c>
      <c r="P317" t="str">
        <f t="shared" si="4"/>
        <v>INSERT INTO @DataTable (Deal, AdvanceDate, PROV, DealPurpose, RateType, BEACON, LTV, TDS, GDS, InsuranceType, PrincipalBalance, OccupancyType, AccountStatus, Closed_Date, DelinquencyBucket) VALUES (316, '2016-02-11', 'AB', 'Transfer', 'Fixed', 772, 65.75, 31.72, 20.69, 'Conv', 196555.77, 'Owner-Occupied', 'Open', '1900-01-00', 'Current');</v>
      </c>
    </row>
    <row r="318" spans="1:16" x14ac:dyDescent="0.35">
      <c r="A318" s="19">
        <v>317</v>
      </c>
      <c r="B318" s="18">
        <v>41607</v>
      </c>
      <c r="C318" s="19" t="s">
        <v>70</v>
      </c>
      <c r="D318" s="19" t="s">
        <v>61</v>
      </c>
      <c r="E318" s="19" t="s">
        <v>53</v>
      </c>
      <c r="F318" s="19">
        <v>782</v>
      </c>
      <c r="G318" s="19">
        <v>95</v>
      </c>
      <c r="H318" s="19">
        <v>43.27</v>
      </c>
      <c r="I318" s="19">
        <v>9.98</v>
      </c>
      <c r="J318" s="19" t="s">
        <v>60</v>
      </c>
      <c r="K318" s="20">
        <v>109680.22</v>
      </c>
      <c r="L318" s="20" t="s">
        <v>55</v>
      </c>
      <c r="M318" s="20" t="s">
        <v>83</v>
      </c>
      <c r="N318" s="26"/>
      <c r="O318" s="20" t="s">
        <v>56</v>
      </c>
      <c r="P318" t="str">
        <f t="shared" si="4"/>
        <v>INSERT INTO @DataTable (Deal, AdvanceDate, PROV, DealPurpose, RateType, BEACON, LTV, TDS, GDS, InsuranceType, PrincipalBalance, OccupancyType, AccountStatus, Closed_Date, DelinquencyBucket) VALUES (317, '2013-11-29', 'NB', 'Purchase', 'Fixed', 782, 95, 43.27, 9.98, 'HiRatio', 109680.22, 'Owner-Occupied', 'Open', '1900-01-00', 'Current');</v>
      </c>
    </row>
    <row r="319" spans="1:16" x14ac:dyDescent="0.35">
      <c r="A319" s="22">
        <v>318</v>
      </c>
      <c r="B319" s="21">
        <v>40841</v>
      </c>
      <c r="C319" s="22" t="s">
        <v>51</v>
      </c>
      <c r="D319" s="22" t="s">
        <v>61</v>
      </c>
      <c r="E319" s="22" t="s">
        <v>53</v>
      </c>
      <c r="F319" s="22">
        <v>810</v>
      </c>
      <c r="G319" s="22">
        <v>79.92</v>
      </c>
      <c r="H319" s="22">
        <v>25.84</v>
      </c>
      <c r="I319" s="22">
        <v>10.55</v>
      </c>
      <c r="J319" s="22" t="s">
        <v>54</v>
      </c>
      <c r="K319" s="23">
        <v>0</v>
      </c>
      <c r="L319" s="23" t="s">
        <v>66</v>
      </c>
      <c r="M319" s="23" t="s">
        <v>84</v>
      </c>
      <c r="N319" s="27">
        <v>41078</v>
      </c>
      <c r="O319" s="23" t="s">
        <v>56</v>
      </c>
      <c r="P319" t="str">
        <f t="shared" si="4"/>
        <v>INSERT INTO @DataTable (Deal, AdvanceDate, PROV, DealPurpose, RateType, BEACON, LTV, TDS, GDS, InsuranceType, PrincipalBalance, OccupancyType, AccountStatus, Closed_Date, DelinquencyBucket) VALUES (318, '2011-10-25', 'AB', 'Purchase', 'Fixed', 810, 79.92, 25.84, 10.55, 'Conv', 0, 'Second Home', 'Closed', '2012-06-18', 'Current');</v>
      </c>
    </row>
    <row r="320" spans="1:16" x14ac:dyDescent="0.35">
      <c r="A320" s="19">
        <v>319</v>
      </c>
      <c r="B320" s="18">
        <v>40522</v>
      </c>
      <c r="C320" s="19" t="s">
        <v>58</v>
      </c>
      <c r="D320" s="19" t="s">
        <v>61</v>
      </c>
      <c r="E320" s="19" t="s">
        <v>53</v>
      </c>
      <c r="F320" s="19">
        <v>803</v>
      </c>
      <c r="G320" s="19">
        <v>63.74</v>
      </c>
      <c r="H320" s="19">
        <v>22.09</v>
      </c>
      <c r="I320" s="19">
        <v>19.84</v>
      </c>
      <c r="J320" s="19" t="s">
        <v>54</v>
      </c>
      <c r="K320" s="20">
        <v>390733.7</v>
      </c>
      <c r="L320" s="20" t="s">
        <v>55</v>
      </c>
      <c r="M320" s="20" t="s">
        <v>83</v>
      </c>
      <c r="N320" s="26"/>
      <c r="O320" s="20" t="s">
        <v>56</v>
      </c>
      <c r="P320" t="str">
        <f t="shared" si="4"/>
        <v>INSERT INTO @DataTable (Deal, AdvanceDate, PROV, DealPurpose, RateType, BEACON, LTV, TDS, GDS, InsuranceType, PrincipalBalance, OccupancyType, AccountStatus, Closed_Date, DelinquencyBucket) VALUES (319, '2010-12-10', 'BC', 'Purchase', 'Fixed', 803, 63.74, 22.09, 19.84, 'Conv', 390733.7, 'Owner-Occupied', 'Open', '1900-01-00', 'Current');</v>
      </c>
    </row>
    <row r="321" spans="1:16" x14ac:dyDescent="0.35">
      <c r="A321" s="22">
        <v>320</v>
      </c>
      <c r="B321" s="21">
        <v>41540</v>
      </c>
      <c r="C321" s="22" t="s">
        <v>57</v>
      </c>
      <c r="D321" s="22" t="s">
        <v>61</v>
      </c>
      <c r="E321" s="22" t="s">
        <v>53</v>
      </c>
      <c r="F321" s="22">
        <v>737</v>
      </c>
      <c r="G321" s="22">
        <v>95</v>
      </c>
      <c r="H321" s="22">
        <v>19.420000000000002</v>
      </c>
      <c r="I321" s="22">
        <v>4.29</v>
      </c>
      <c r="J321" s="22" t="s">
        <v>60</v>
      </c>
      <c r="K321" s="23">
        <v>287436.96000000002</v>
      </c>
      <c r="L321" s="23" t="s">
        <v>55</v>
      </c>
      <c r="M321" s="23" t="s">
        <v>83</v>
      </c>
      <c r="N321" s="27"/>
      <c r="O321" s="23" t="s">
        <v>56</v>
      </c>
      <c r="P321" t="str">
        <f t="shared" si="4"/>
        <v>INSERT INTO @DataTable (Deal, AdvanceDate, PROV, DealPurpose, RateType, BEACON, LTV, TDS, GDS, InsuranceType, PrincipalBalance, OccupancyType, AccountStatus, Closed_Date, DelinquencyBucket) VALUES (320, '2013-09-23', 'ON', 'Purchase', 'Fixed', 737, 95, 19.42, 4.29, 'HiRatio', 287436.96, 'Owner-Occupied', 'Open', '1900-01-00', 'Current');</v>
      </c>
    </row>
    <row r="322" spans="1:16" x14ac:dyDescent="0.35">
      <c r="A322" s="19">
        <v>321</v>
      </c>
      <c r="B322" s="18">
        <v>42549</v>
      </c>
      <c r="C322" s="19" t="s">
        <v>58</v>
      </c>
      <c r="D322" s="19" t="s">
        <v>61</v>
      </c>
      <c r="E322" s="19" t="s">
        <v>40</v>
      </c>
      <c r="F322" s="19">
        <v>713</v>
      </c>
      <c r="G322" s="19">
        <v>66.680000000000007</v>
      </c>
      <c r="H322" s="19">
        <v>36.54</v>
      </c>
      <c r="I322" s="19">
        <v>24.91</v>
      </c>
      <c r="J322" s="19" t="s">
        <v>54</v>
      </c>
      <c r="K322" s="20">
        <v>196644.91</v>
      </c>
      <c r="L322" s="20" t="s">
        <v>55</v>
      </c>
      <c r="M322" s="20" t="s">
        <v>83</v>
      </c>
      <c r="N322" s="26"/>
      <c r="O322" s="20" t="s">
        <v>56</v>
      </c>
      <c r="P322" t="str">
        <f t="shared" si="4"/>
        <v>INSERT INTO @DataTable (Deal, AdvanceDate, PROV, DealPurpose, RateType, BEACON, LTV, TDS, GDS, InsuranceType, PrincipalBalance, OccupancyType, AccountStatus, Closed_Date, DelinquencyBucket) VALUES (321, '2016-06-28', 'BC', 'Purchase', 'ARM', 713, 66.68, 36.54, 24.91, 'Conv', 196644.91, 'Owner-Occupied', 'Open', '1900-01-00', 'Current');</v>
      </c>
    </row>
    <row r="323" spans="1:16" x14ac:dyDescent="0.35">
      <c r="A323" s="22">
        <v>322</v>
      </c>
      <c r="B323" s="21">
        <v>40388</v>
      </c>
      <c r="C323" s="22" t="s">
        <v>57</v>
      </c>
      <c r="D323" s="22" t="s">
        <v>61</v>
      </c>
      <c r="E323" s="22"/>
      <c r="F323" s="22">
        <v>757</v>
      </c>
      <c r="G323" s="22">
        <v>72.73</v>
      </c>
      <c r="H323" s="22">
        <v>21.51</v>
      </c>
      <c r="I323" s="22">
        <v>20.55</v>
      </c>
      <c r="J323" s="22" t="s">
        <v>77</v>
      </c>
      <c r="K323" s="23">
        <v>0</v>
      </c>
      <c r="L323" s="23" t="s">
        <v>55</v>
      </c>
      <c r="M323" s="23" t="s">
        <v>84</v>
      </c>
      <c r="N323" s="27">
        <v>41499</v>
      </c>
      <c r="O323" s="23" t="s">
        <v>56</v>
      </c>
      <c r="P323" t="str">
        <f t="shared" ref="P323:P386" si="5">"INSERT INTO @DataTable (Deal, AdvanceDate, PROV, DealPurpose, RateType, BEACON, LTV, TDS, GDS, InsuranceType, PrincipalBalance, OccupancyType, AccountStatus, Closed_Date, DelinquencyBucket) VALUES (" &amp; A323 &amp; ", " &amp; "'" &amp; TEXT(B323, "yyyy-mm-dd") &amp; "', '" &amp; C323 &amp; "', '" &amp; D323 &amp; "', '" &amp; E323 &amp; "', " &amp; F323 &amp; ", " &amp; G323 &amp; ", " &amp; H323 &amp; ", " &amp; I323 &amp; ", '" &amp; J323 &amp; "', " &amp; K323 &amp; ", '" &amp; L323 &amp; "', '" &amp; M323 &amp; "', '" &amp;TEXT(N323, "yyyy-mm-dd") &amp; "', '" &amp; O323 &amp; "');"</f>
        <v>INSERT INTO @DataTable (Deal, AdvanceDate, PROV, DealPurpose, RateType, BEACON, LTV, TDS, GDS, InsuranceType, PrincipalBalance, OccupancyType, AccountStatus, Closed_Date, DelinquencyBucket) VALUES (322, '2010-07-29', 'ON', 'Purchase', '', 757, 72.73, 21.51, 20.55, 'Other', 0, 'Owner-Occupied', 'Closed', '2013-08-13', 'Current');</v>
      </c>
    </row>
    <row r="324" spans="1:16" x14ac:dyDescent="0.35">
      <c r="A324" s="19">
        <v>323</v>
      </c>
      <c r="B324" s="18">
        <v>40683</v>
      </c>
      <c r="C324" s="19" t="s">
        <v>57</v>
      </c>
      <c r="D324" s="19" t="s">
        <v>61</v>
      </c>
      <c r="E324" s="19" t="s">
        <v>40</v>
      </c>
      <c r="F324" s="19">
        <v>777</v>
      </c>
      <c r="G324" s="19">
        <v>95</v>
      </c>
      <c r="H324" s="19">
        <v>26.91</v>
      </c>
      <c r="I324" s="19">
        <v>26.91</v>
      </c>
      <c r="J324" s="19" t="s">
        <v>60</v>
      </c>
      <c r="K324" s="20">
        <v>0</v>
      </c>
      <c r="L324" s="20" t="s">
        <v>55</v>
      </c>
      <c r="M324" s="20" t="s">
        <v>84</v>
      </c>
      <c r="N324" s="26">
        <v>41779</v>
      </c>
      <c r="O324" s="20" t="s">
        <v>56</v>
      </c>
      <c r="P324" t="str">
        <f t="shared" si="5"/>
        <v>INSERT INTO @DataTable (Deal, AdvanceDate, PROV, DealPurpose, RateType, BEACON, LTV, TDS, GDS, InsuranceType, PrincipalBalance, OccupancyType, AccountStatus, Closed_Date, DelinquencyBucket) VALUES (323, '2011-05-20', 'ON', 'Purchase', 'ARM', 777, 95, 26.91, 26.91, 'HiRatio', 0, 'Owner-Occupied', 'Closed', '2014-05-20', 'Current');</v>
      </c>
    </row>
    <row r="325" spans="1:16" x14ac:dyDescent="0.35">
      <c r="A325" s="22">
        <v>324</v>
      </c>
      <c r="B325" s="21">
        <v>40822</v>
      </c>
      <c r="C325" s="22" t="s">
        <v>57</v>
      </c>
      <c r="D325" s="22" t="s">
        <v>61</v>
      </c>
      <c r="E325" s="22" t="s">
        <v>40</v>
      </c>
      <c r="F325" s="22">
        <v>761</v>
      </c>
      <c r="G325" s="22">
        <v>56.52</v>
      </c>
      <c r="H325" s="22">
        <v>33.43</v>
      </c>
      <c r="I325" s="22">
        <v>11.4</v>
      </c>
      <c r="J325" s="22" t="s">
        <v>54</v>
      </c>
      <c r="K325" s="23">
        <v>169153.19</v>
      </c>
      <c r="L325" s="23" t="s">
        <v>66</v>
      </c>
      <c r="M325" s="23" t="s">
        <v>83</v>
      </c>
      <c r="N325" s="27"/>
      <c r="O325" s="23" t="s">
        <v>56</v>
      </c>
      <c r="P325" t="str">
        <f t="shared" si="5"/>
        <v>INSERT INTO @DataTable (Deal, AdvanceDate, PROV, DealPurpose, RateType, BEACON, LTV, TDS, GDS, InsuranceType, PrincipalBalance, OccupancyType, AccountStatus, Closed_Date, DelinquencyBucket) VALUES (324, '2011-10-06', 'ON', 'Purchase', 'ARM', 761, 56.52, 33.43, 11.4, 'Conv', 169153.19, 'Second Home', 'Open', '1900-01-00', 'Current');</v>
      </c>
    </row>
    <row r="326" spans="1:16" x14ac:dyDescent="0.35">
      <c r="A326" s="19">
        <v>325</v>
      </c>
      <c r="B326" s="18">
        <v>42082</v>
      </c>
      <c r="C326" s="19" t="s">
        <v>57</v>
      </c>
      <c r="D326" s="19" t="s">
        <v>61</v>
      </c>
      <c r="E326" s="19" t="s">
        <v>40</v>
      </c>
      <c r="F326" s="19">
        <v>790</v>
      </c>
      <c r="G326" s="19">
        <v>80</v>
      </c>
      <c r="H326" s="19">
        <v>39.46</v>
      </c>
      <c r="I326" s="19">
        <v>14.28</v>
      </c>
      <c r="J326" s="19" t="s">
        <v>54</v>
      </c>
      <c r="K326" s="20">
        <v>207699.91</v>
      </c>
      <c r="L326" s="20" t="s">
        <v>66</v>
      </c>
      <c r="M326" s="20" t="s">
        <v>83</v>
      </c>
      <c r="N326" s="26"/>
      <c r="O326" s="20" t="s">
        <v>56</v>
      </c>
      <c r="P326" t="str">
        <f t="shared" si="5"/>
        <v>INSERT INTO @DataTable (Deal, AdvanceDate, PROV, DealPurpose, RateType, BEACON, LTV, TDS, GDS, InsuranceType, PrincipalBalance, OccupancyType, AccountStatus, Closed_Date, DelinquencyBucket) VALUES (325, '2015-03-19', 'ON', 'Purchase', 'ARM', 790, 80, 39.46, 14.28, 'Conv', 207699.91, 'Second Home', 'Open', '1900-01-00', 'Current');</v>
      </c>
    </row>
    <row r="327" spans="1:16" x14ac:dyDescent="0.35">
      <c r="A327" s="22">
        <v>326</v>
      </c>
      <c r="B327" s="21">
        <v>42094</v>
      </c>
      <c r="C327" s="22" t="s">
        <v>57</v>
      </c>
      <c r="D327" s="22" t="s">
        <v>61</v>
      </c>
      <c r="E327" s="22" t="s">
        <v>53</v>
      </c>
      <c r="F327" s="22">
        <v>701</v>
      </c>
      <c r="G327" s="22">
        <v>80</v>
      </c>
      <c r="H327" s="22">
        <v>40.299999999999997</v>
      </c>
      <c r="I327" s="22">
        <v>17.77</v>
      </c>
      <c r="J327" s="22" t="s">
        <v>54</v>
      </c>
      <c r="K327" s="23">
        <v>182322.28</v>
      </c>
      <c r="L327" s="23" t="s">
        <v>55</v>
      </c>
      <c r="M327" s="23" t="s">
        <v>83</v>
      </c>
      <c r="N327" s="27"/>
      <c r="O327" s="23" t="s">
        <v>56</v>
      </c>
      <c r="P327" t="str">
        <f t="shared" si="5"/>
        <v>INSERT INTO @DataTable (Deal, AdvanceDate, PROV, DealPurpose, RateType, BEACON, LTV, TDS, GDS, InsuranceType, PrincipalBalance, OccupancyType, AccountStatus, Closed_Date, DelinquencyBucket) VALUES (326, '2015-03-31', 'ON', 'Purchase', 'Fixed', 701, 80, 40.3, 17.77, 'Conv', 182322.28, 'Owner-Occupied', 'Open', '1900-01-00', 'Current');</v>
      </c>
    </row>
    <row r="328" spans="1:16" x14ac:dyDescent="0.35">
      <c r="A328" s="19">
        <v>327</v>
      </c>
      <c r="B328" s="18">
        <v>42136</v>
      </c>
      <c r="C328" s="19" t="s">
        <v>58</v>
      </c>
      <c r="D328" s="19" t="s">
        <v>61</v>
      </c>
      <c r="E328" s="19" t="s">
        <v>53</v>
      </c>
      <c r="F328" s="19">
        <v>809</v>
      </c>
      <c r="G328" s="19">
        <v>87.78</v>
      </c>
      <c r="H328" s="19">
        <v>40.96</v>
      </c>
      <c r="I328" s="19">
        <v>38.93</v>
      </c>
      <c r="J328" s="19" t="s">
        <v>60</v>
      </c>
      <c r="K328" s="20">
        <v>307916.05</v>
      </c>
      <c r="L328" s="20" t="s">
        <v>55</v>
      </c>
      <c r="M328" s="20" t="s">
        <v>83</v>
      </c>
      <c r="N328" s="26"/>
      <c r="O328" s="20" t="s">
        <v>56</v>
      </c>
      <c r="P328" t="str">
        <f t="shared" si="5"/>
        <v>INSERT INTO @DataTable (Deal, AdvanceDate, PROV, DealPurpose, RateType, BEACON, LTV, TDS, GDS, InsuranceType, PrincipalBalance, OccupancyType, AccountStatus, Closed_Date, DelinquencyBucket) VALUES (327, '2015-05-12', 'BC', 'Purchase', 'Fixed', 809, 87.78, 40.96, 38.93, 'HiRatio', 307916.05, 'Owner-Occupied', 'Open', '1900-01-00', 'Current');</v>
      </c>
    </row>
    <row r="329" spans="1:16" x14ac:dyDescent="0.35">
      <c r="A329" s="22">
        <v>328</v>
      </c>
      <c r="B329" s="21">
        <v>42285</v>
      </c>
      <c r="C329" s="22" t="s">
        <v>58</v>
      </c>
      <c r="D329" s="22" t="s">
        <v>61</v>
      </c>
      <c r="E329" s="22" t="s">
        <v>40</v>
      </c>
      <c r="F329" s="22">
        <v>716</v>
      </c>
      <c r="G329" s="22">
        <v>89.22</v>
      </c>
      <c r="H329" s="22">
        <v>31.65</v>
      </c>
      <c r="I329" s="22">
        <v>22.26</v>
      </c>
      <c r="J329" s="22" t="s">
        <v>60</v>
      </c>
      <c r="K329" s="23">
        <v>562053.24</v>
      </c>
      <c r="L329" s="23" t="s">
        <v>55</v>
      </c>
      <c r="M329" s="23" t="s">
        <v>83</v>
      </c>
      <c r="N329" s="27"/>
      <c r="O329" s="23" t="s">
        <v>56</v>
      </c>
      <c r="P329" t="str">
        <f t="shared" si="5"/>
        <v>INSERT INTO @DataTable (Deal, AdvanceDate, PROV, DealPurpose, RateType, BEACON, LTV, TDS, GDS, InsuranceType, PrincipalBalance, OccupancyType, AccountStatus, Closed_Date, DelinquencyBucket) VALUES (328, '2015-10-08', 'BC', 'Purchase', 'ARM', 716, 89.22, 31.65, 22.26, 'HiRatio', 562053.24, 'Owner-Occupied', 'Open', '1900-01-00', 'Current');</v>
      </c>
    </row>
    <row r="330" spans="1:16" x14ac:dyDescent="0.35">
      <c r="A330" s="19">
        <v>329</v>
      </c>
      <c r="B330" s="18">
        <v>42480</v>
      </c>
      <c r="C330" s="19" t="s">
        <v>57</v>
      </c>
      <c r="D330" s="19" t="s">
        <v>52</v>
      </c>
      <c r="E330" s="19" t="s">
        <v>40</v>
      </c>
      <c r="F330" s="19">
        <v>778</v>
      </c>
      <c r="G330" s="19">
        <v>73.33</v>
      </c>
      <c r="H330" s="19">
        <v>24.94</v>
      </c>
      <c r="I330" s="19">
        <v>20.37</v>
      </c>
      <c r="J330" s="19" t="s">
        <v>54</v>
      </c>
      <c r="K330" s="20">
        <v>428874.77</v>
      </c>
      <c r="L330" s="20" t="s">
        <v>55</v>
      </c>
      <c r="M330" s="20" t="s">
        <v>83</v>
      </c>
      <c r="N330" s="26"/>
      <c r="O330" s="20" t="s">
        <v>56</v>
      </c>
      <c r="P330" t="str">
        <f t="shared" si="5"/>
        <v>INSERT INTO @DataTable (Deal, AdvanceDate, PROV, DealPurpose, RateType, BEACON, LTV, TDS, GDS, InsuranceType, PrincipalBalance, OccupancyType, AccountStatus, Closed_Date, DelinquencyBucket) VALUES (329, '2016-04-20', 'ON', 'Refinance External', 'ARM', 778, 73.33, 24.94, 20.37, 'Conv', 428874.77, 'Owner-Occupied', 'Open', '1900-01-00', 'Current');</v>
      </c>
    </row>
    <row r="331" spans="1:16" x14ac:dyDescent="0.35">
      <c r="A331" s="22">
        <v>330</v>
      </c>
      <c r="B331" s="21">
        <v>40666</v>
      </c>
      <c r="C331" s="22" t="s">
        <v>51</v>
      </c>
      <c r="D331" s="22" t="s">
        <v>61</v>
      </c>
      <c r="E331" s="22" t="s">
        <v>53</v>
      </c>
      <c r="F331" s="22">
        <v>808</v>
      </c>
      <c r="G331" s="22">
        <v>92.81</v>
      </c>
      <c r="H331" s="22">
        <v>24.9</v>
      </c>
      <c r="I331" s="22">
        <v>10.91</v>
      </c>
      <c r="J331" s="22" t="s">
        <v>60</v>
      </c>
      <c r="K331" s="23">
        <v>249451.28</v>
      </c>
      <c r="L331" s="23" t="s">
        <v>66</v>
      </c>
      <c r="M331" s="23" t="s">
        <v>83</v>
      </c>
      <c r="N331" s="27"/>
      <c r="O331" s="23" t="s">
        <v>56</v>
      </c>
      <c r="P331" t="str">
        <f t="shared" si="5"/>
        <v>INSERT INTO @DataTable (Deal, AdvanceDate, PROV, DealPurpose, RateType, BEACON, LTV, TDS, GDS, InsuranceType, PrincipalBalance, OccupancyType, AccountStatus, Closed_Date, DelinquencyBucket) VALUES (330, '2011-05-03', 'AB', 'Purchase', 'Fixed', 808, 92.81, 24.9, 10.91, 'HiRatio', 249451.28, 'Second Home', 'Open', '1900-01-00', 'Current');</v>
      </c>
    </row>
    <row r="332" spans="1:16" x14ac:dyDescent="0.35">
      <c r="A332" s="19">
        <v>331</v>
      </c>
      <c r="B332" s="18">
        <v>42384</v>
      </c>
      <c r="C332" s="19" t="s">
        <v>57</v>
      </c>
      <c r="D332" s="19" t="s">
        <v>61</v>
      </c>
      <c r="E332" s="19" t="s">
        <v>53</v>
      </c>
      <c r="F332" s="19">
        <v>776</v>
      </c>
      <c r="G332" s="19">
        <v>90</v>
      </c>
      <c r="H332" s="19">
        <v>33.79</v>
      </c>
      <c r="I332" s="19">
        <v>19.45</v>
      </c>
      <c r="J332" s="19" t="s">
        <v>60</v>
      </c>
      <c r="K332" s="20">
        <v>678524.55</v>
      </c>
      <c r="L332" s="20" t="s">
        <v>55</v>
      </c>
      <c r="M332" s="20" t="s">
        <v>83</v>
      </c>
      <c r="N332" s="26"/>
      <c r="O332" s="20" t="s">
        <v>56</v>
      </c>
      <c r="P332" t="str">
        <f t="shared" si="5"/>
        <v>INSERT INTO @DataTable (Deal, AdvanceDate, PROV, DealPurpose, RateType, BEACON, LTV, TDS, GDS, InsuranceType, PrincipalBalance, OccupancyType, AccountStatus, Closed_Date, DelinquencyBucket) VALUES (331, '2016-01-15', 'ON', 'Purchase', 'Fixed', 776, 90, 33.79, 19.45, 'HiRatio', 678524.55, 'Owner-Occupied', 'Open', '1900-01-00', 'Current');</v>
      </c>
    </row>
    <row r="333" spans="1:16" x14ac:dyDescent="0.35">
      <c r="A333" s="22">
        <v>332</v>
      </c>
      <c r="B333" s="21">
        <v>42125</v>
      </c>
      <c r="C333" s="22" t="s">
        <v>58</v>
      </c>
      <c r="D333" s="22" t="s">
        <v>61</v>
      </c>
      <c r="E333" s="22" t="s">
        <v>53</v>
      </c>
      <c r="F333" s="22">
        <v>761</v>
      </c>
      <c r="G333" s="22">
        <v>79.349999999999994</v>
      </c>
      <c r="H333" s="22">
        <v>41.72</v>
      </c>
      <c r="I333" s="22">
        <v>30.52</v>
      </c>
      <c r="J333" s="22" t="s">
        <v>54</v>
      </c>
      <c r="K333" s="23">
        <v>472403.19</v>
      </c>
      <c r="L333" s="23" t="s">
        <v>55</v>
      </c>
      <c r="M333" s="23" t="s">
        <v>83</v>
      </c>
      <c r="N333" s="27"/>
      <c r="O333" s="23" t="s">
        <v>56</v>
      </c>
      <c r="P333" t="str">
        <f t="shared" si="5"/>
        <v>INSERT INTO @DataTable (Deal, AdvanceDate, PROV, DealPurpose, RateType, BEACON, LTV, TDS, GDS, InsuranceType, PrincipalBalance, OccupancyType, AccountStatus, Closed_Date, DelinquencyBucket) VALUES (332, '2015-05-01', 'BC', 'Purchase', 'Fixed', 761, 79.35, 41.72, 30.52, 'Conv', 472403.19, 'Owner-Occupied', 'Open', '1900-01-00', 'Current');</v>
      </c>
    </row>
    <row r="334" spans="1:16" x14ac:dyDescent="0.35">
      <c r="A334" s="19">
        <v>333</v>
      </c>
      <c r="B334" s="18">
        <v>42290</v>
      </c>
      <c r="C334" s="19" t="s">
        <v>58</v>
      </c>
      <c r="D334" s="19" t="s">
        <v>52</v>
      </c>
      <c r="E334" s="19" t="s">
        <v>40</v>
      </c>
      <c r="F334" s="19">
        <v>751</v>
      </c>
      <c r="G334" s="19">
        <v>80</v>
      </c>
      <c r="H334" s="19">
        <v>36.369999999999997</v>
      </c>
      <c r="I334" s="19">
        <v>20.28</v>
      </c>
      <c r="J334" s="19" t="s">
        <v>54</v>
      </c>
      <c r="K334" s="20">
        <v>213990.78</v>
      </c>
      <c r="L334" s="20" t="s">
        <v>55</v>
      </c>
      <c r="M334" s="20" t="s">
        <v>83</v>
      </c>
      <c r="N334" s="26"/>
      <c r="O334" s="20" t="s">
        <v>56</v>
      </c>
      <c r="P334" t="str">
        <f t="shared" si="5"/>
        <v>INSERT INTO @DataTable (Deal, AdvanceDate, PROV, DealPurpose, RateType, BEACON, LTV, TDS, GDS, InsuranceType, PrincipalBalance, OccupancyType, AccountStatus, Closed_Date, DelinquencyBucket) VALUES (333, '2015-10-13', 'BC', 'Refinance External', 'ARM', 751, 80, 36.37, 20.28, 'Conv', 213990.78, 'Owner-Occupied', 'Open', '1900-01-00', 'Current');</v>
      </c>
    </row>
    <row r="335" spans="1:16" x14ac:dyDescent="0.35">
      <c r="A335" s="22">
        <v>334</v>
      </c>
      <c r="B335" s="21">
        <v>41820</v>
      </c>
      <c r="C335" s="22" t="s">
        <v>51</v>
      </c>
      <c r="D335" s="22" t="s">
        <v>61</v>
      </c>
      <c r="E335" s="22" t="s">
        <v>53</v>
      </c>
      <c r="F335" s="22">
        <v>688</v>
      </c>
      <c r="G335" s="22">
        <v>94.93</v>
      </c>
      <c r="H335" s="22">
        <v>41.55</v>
      </c>
      <c r="I335" s="22">
        <v>32.909999999999997</v>
      </c>
      <c r="J335" s="22" t="s">
        <v>60</v>
      </c>
      <c r="K335" s="23">
        <v>485916.83</v>
      </c>
      <c r="L335" s="23" t="s">
        <v>55</v>
      </c>
      <c r="M335" s="23" t="s">
        <v>83</v>
      </c>
      <c r="N335" s="27"/>
      <c r="O335" s="23" t="s">
        <v>56</v>
      </c>
      <c r="P335" t="str">
        <f t="shared" si="5"/>
        <v>INSERT INTO @DataTable (Deal, AdvanceDate, PROV, DealPurpose, RateType, BEACON, LTV, TDS, GDS, InsuranceType, PrincipalBalance, OccupancyType, AccountStatus, Closed_Date, DelinquencyBucket) VALUES (334, '2014-06-30', 'AB', 'Purchase', 'Fixed', 688, 94.93, 41.55, 32.91, 'HiRatio', 485916.83, 'Owner-Occupied', 'Open', '1900-01-00', 'Current');</v>
      </c>
    </row>
    <row r="336" spans="1:16" x14ac:dyDescent="0.35">
      <c r="A336" s="19">
        <v>335</v>
      </c>
      <c r="B336" s="18">
        <v>41019</v>
      </c>
      <c r="C336" s="19" t="s">
        <v>57</v>
      </c>
      <c r="D336" s="19" t="s">
        <v>61</v>
      </c>
      <c r="E336" s="19" t="s">
        <v>53</v>
      </c>
      <c r="F336" s="19">
        <v>701</v>
      </c>
      <c r="G336" s="19">
        <v>90</v>
      </c>
      <c r="H336" s="19">
        <v>39.479999999999997</v>
      </c>
      <c r="I336" s="19">
        <v>18.600000000000001</v>
      </c>
      <c r="J336" s="19" t="s">
        <v>60</v>
      </c>
      <c r="K336" s="20">
        <v>0</v>
      </c>
      <c r="L336" s="20" t="s">
        <v>66</v>
      </c>
      <c r="M336" s="20" t="s">
        <v>84</v>
      </c>
      <c r="N336" s="26">
        <v>42187</v>
      </c>
      <c r="O336" s="20" t="s">
        <v>56</v>
      </c>
      <c r="P336" t="str">
        <f t="shared" si="5"/>
        <v>INSERT INTO @DataTable (Deal, AdvanceDate, PROV, DealPurpose, RateType, BEACON, LTV, TDS, GDS, InsuranceType, PrincipalBalance, OccupancyType, AccountStatus, Closed_Date, DelinquencyBucket) VALUES (335, '2012-04-20', 'ON', 'Purchase', 'Fixed', 701, 90, 39.48, 18.6, 'HiRatio', 0, 'Second Home', 'Closed', '2015-07-02', 'Current');</v>
      </c>
    </row>
    <row r="337" spans="1:16" x14ac:dyDescent="0.35">
      <c r="A337" s="22">
        <v>336</v>
      </c>
      <c r="B337" s="21">
        <v>40996</v>
      </c>
      <c r="C337" s="22" t="s">
        <v>51</v>
      </c>
      <c r="D337" s="22" t="s">
        <v>61</v>
      </c>
      <c r="E337" s="22" t="s">
        <v>53</v>
      </c>
      <c r="F337" s="22">
        <v>784</v>
      </c>
      <c r="G337" s="22">
        <v>91.34</v>
      </c>
      <c r="H337" s="22">
        <v>30.62</v>
      </c>
      <c r="I337" s="22">
        <v>13.93</v>
      </c>
      <c r="J337" s="22" t="s">
        <v>60</v>
      </c>
      <c r="K337" s="23">
        <v>0</v>
      </c>
      <c r="L337" s="23" t="s">
        <v>55</v>
      </c>
      <c r="M337" s="23" t="s">
        <v>84</v>
      </c>
      <c r="N337" s="27">
        <v>42474</v>
      </c>
      <c r="O337" s="23" t="s">
        <v>56</v>
      </c>
      <c r="P337" t="str">
        <f t="shared" si="5"/>
        <v>INSERT INTO @DataTable (Deal, AdvanceDate, PROV, DealPurpose, RateType, BEACON, LTV, TDS, GDS, InsuranceType, PrincipalBalance, OccupancyType, AccountStatus, Closed_Date, DelinquencyBucket) VALUES (336, '2012-03-28', 'AB', 'Purchase', 'Fixed', 784, 91.34, 30.62, 13.93, 'HiRatio', 0, 'Owner-Occupied', 'Closed', '2016-04-14', 'Current');</v>
      </c>
    </row>
    <row r="338" spans="1:16" x14ac:dyDescent="0.35">
      <c r="A338" s="19">
        <v>337</v>
      </c>
      <c r="B338" s="18">
        <v>41995</v>
      </c>
      <c r="C338" s="19" t="s">
        <v>57</v>
      </c>
      <c r="D338" s="19" t="s">
        <v>52</v>
      </c>
      <c r="E338" s="19" t="s">
        <v>53</v>
      </c>
      <c r="F338" s="19">
        <v>745</v>
      </c>
      <c r="G338" s="19">
        <v>80</v>
      </c>
      <c r="H338" s="19">
        <v>36.020000000000003</v>
      </c>
      <c r="I338" s="19">
        <v>21.79</v>
      </c>
      <c r="J338" s="19" t="s">
        <v>54</v>
      </c>
      <c r="K338" s="20">
        <v>242892.1</v>
      </c>
      <c r="L338" s="20" t="s">
        <v>55</v>
      </c>
      <c r="M338" s="20" t="s">
        <v>83</v>
      </c>
      <c r="N338" s="26"/>
      <c r="O338" s="20" t="s">
        <v>56</v>
      </c>
      <c r="P338" t="str">
        <f t="shared" si="5"/>
        <v>INSERT INTO @DataTable (Deal, AdvanceDate, PROV, DealPurpose, RateType, BEACON, LTV, TDS, GDS, InsuranceType, PrincipalBalance, OccupancyType, AccountStatus, Closed_Date, DelinquencyBucket) VALUES (337, '2014-12-22', 'ON', 'Refinance External', 'Fixed', 745, 80, 36.02, 21.79, 'Conv', 242892.1, 'Owner-Occupied', 'Open', '1900-01-00', 'Current');</v>
      </c>
    </row>
    <row r="339" spans="1:16" x14ac:dyDescent="0.35">
      <c r="A339" s="22">
        <v>338</v>
      </c>
      <c r="B339" s="21">
        <v>42248</v>
      </c>
      <c r="C339" s="22" t="s">
        <v>51</v>
      </c>
      <c r="D339" s="22" t="s">
        <v>52</v>
      </c>
      <c r="E339" s="22" t="s">
        <v>53</v>
      </c>
      <c r="F339" s="22">
        <v>753</v>
      </c>
      <c r="G339" s="22">
        <v>68.739999999999995</v>
      </c>
      <c r="H339" s="22">
        <v>21.97</v>
      </c>
      <c r="I339" s="22">
        <v>20.41</v>
      </c>
      <c r="J339" s="22" t="s">
        <v>54</v>
      </c>
      <c r="K339" s="23">
        <v>308791.71000000002</v>
      </c>
      <c r="L339" s="23" t="s">
        <v>55</v>
      </c>
      <c r="M339" s="23" t="s">
        <v>83</v>
      </c>
      <c r="N339" s="27"/>
      <c r="O339" s="23" t="s">
        <v>56</v>
      </c>
      <c r="P339" t="str">
        <f t="shared" si="5"/>
        <v>INSERT INTO @DataTable (Deal, AdvanceDate, PROV, DealPurpose, RateType, BEACON, LTV, TDS, GDS, InsuranceType, PrincipalBalance, OccupancyType, AccountStatus, Closed_Date, DelinquencyBucket) VALUES (338, '2015-09-01', 'AB', 'Refinance External', 'Fixed', 753, 68.74, 21.97, 20.41, 'Conv', 308791.71, 'Owner-Occupied', 'Open', '1900-01-00', 'Current');</v>
      </c>
    </row>
    <row r="340" spans="1:16" x14ac:dyDescent="0.35">
      <c r="A340" s="19">
        <v>339</v>
      </c>
      <c r="B340" s="18">
        <v>40989</v>
      </c>
      <c r="C340" s="19" t="s">
        <v>51</v>
      </c>
      <c r="D340" s="19" t="s">
        <v>61</v>
      </c>
      <c r="E340" s="19" t="s">
        <v>53</v>
      </c>
      <c r="F340" s="19">
        <v>812</v>
      </c>
      <c r="G340" s="19">
        <v>93.24</v>
      </c>
      <c r="H340" s="19">
        <v>31.66</v>
      </c>
      <c r="I340" s="19">
        <v>30.23</v>
      </c>
      <c r="J340" s="19" t="s">
        <v>60</v>
      </c>
      <c r="K340" s="20">
        <v>243137.86</v>
      </c>
      <c r="L340" s="20" t="s">
        <v>55</v>
      </c>
      <c r="M340" s="20" t="s">
        <v>83</v>
      </c>
      <c r="N340" s="26"/>
      <c r="O340" s="20" t="s">
        <v>56</v>
      </c>
      <c r="P340" t="str">
        <f t="shared" si="5"/>
        <v>INSERT INTO @DataTable (Deal, AdvanceDate, PROV, DealPurpose, RateType, BEACON, LTV, TDS, GDS, InsuranceType, PrincipalBalance, OccupancyType, AccountStatus, Closed_Date, DelinquencyBucket) VALUES (339, '2012-03-21', 'AB', 'Purchase', 'Fixed', 812, 93.24, 31.66, 30.23, 'HiRatio', 243137.86, 'Owner-Occupied', 'Open', '1900-01-00', 'Current');</v>
      </c>
    </row>
    <row r="341" spans="1:16" x14ac:dyDescent="0.35">
      <c r="A341" s="22">
        <v>340</v>
      </c>
      <c r="B341" s="21">
        <v>42748</v>
      </c>
      <c r="C341" s="22" t="s">
        <v>58</v>
      </c>
      <c r="D341" s="22" t="s">
        <v>52</v>
      </c>
      <c r="E341" s="22" t="s">
        <v>53</v>
      </c>
      <c r="F341" s="22">
        <v>696</v>
      </c>
      <c r="G341" s="22">
        <v>80</v>
      </c>
      <c r="H341" s="22">
        <v>35.270000000000003</v>
      </c>
      <c r="I341" s="22">
        <v>30.92</v>
      </c>
      <c r="J341" s="22" t="s">
        <v>54</v>
      </c>
      <c r="K341" s="23">
        <v>303665.37</v>
      </c>
      <c r="L341" s="23" t="s">
        <v>55</v>
      </c>
      <c r="M341" s="23" t="s">
        <v>83</v>
      </c>
      <c r="N341" s="27"/>
      <c r="O341" s="23" t="s">
        <v>56</v>
      </c>
      <c r="P341" t="str">
        <f t="shared" si="5"/>
        <v>INSERT INTO @DataTable (Deal, AdvanceDate, PROV, DealPurpose, RateType, BEACON, LTV, TDS, GDS, InsuranceType, PrincipalBalance, OccupancyType, AccountStatus, Closed_Date, DelinquencyBucket) VALUES (340, '2017-01-13', 'BC', 'Refinance External', 'Fixed', 696, 80, 35.27, 30.92, 'Conv', 303665.37, 'Owner-Occupied', 'Open', '1900-01-00', 'Current');</v>
      </c>
    </row>
    <row r="342" spans="1:16" x14ac:dyDescent="0.35">
      <c r="A342" s="19">
        <v>341</v>
      </c>
      <c r="B342" s="18">
        <v>42754</v>
      </c>
      <c r="C342" s="19" t="s">
        <v>57</v>
      </c>
      <c r="D342" s="19" t="s">
        <v>61</v>
      </c>
      <c r="E342" s="19" t="s">
        <v>40</v>
      </c>
      <c r="F342" s="19">
        <v>646</v>
      </c>
      <c r="G342" s="19">
        <v>76.010000000000005</v>
      </c>
      <c r="H342" s="19">
        <v>29.56</v>
      </c>
      <c r="I342" s="19">
        <v>28.46</v>
      </c>
      <c r="J342" s="19" t="s">
        <v>54</v>
      </c>
      <c r="K342" s="20">
        <v>415000</v>
      </c>
      <c r="L342" s="20" t="s">
        <v>55</v>
      </c>
      <c r="M342" s="20" t="s">
        <v>83</v>
      </c>
      <c r="N342" s="26"/>
      <c r="O342" s="20" t="s">
        <v>56</v>
      </c>
      <c r="P342" t="str">
        <f t="shared" si="5"/>
        <v>INSERT INTO @DataTable (Deal, AdvanceDate, PROV, DealPurpose, RateType, BEACON, LTV, TDS, GDS, InsuranceType, PrincipalBalance, OccupancyType, AccountStatus, Closed_Date, DelinquencyBucket) VALUES (341, '2017-01-19', 'ON', 'Purchase', 'ARM', 646, 76.01, 29.56, 28.46, 'Conv', 415000, 'Owner-Occupied', 'Open', '1900-01-00', 'Current');</v>
      </c>
    </row>
    <row r="343" spans="1:16" x14ac:dyDescent="0.35">
      <c r="A343" s="22">
        <v>342</v>
      </c>
      <c r="B343" s="21">
        <v>41809</v>
      </c>
      <c r="C343" s="22" t="s">
        <v>57</v>
      </c>
      <c r="D343" s="22" t="s">
        <v>61</v>
      </c>
      <c r="E343" s="22" t="s">
        <v>53</v>
      </c>
      <c r="F343" s="22">
        <v>663</v>
      </c>
      <c r="G343" s="22">
        <v>94.66</v>
      </c>
      <c r="H343" s="22">
        <v>39.659999999999997</v>
      </c>
      <c r="I343" s="22">
        <v>30.35</v>
      </c>
      <c r="J343" s="22" t="s">
        <v>60</v>
      </c>
      <c r="K343" s="23">
        <v>267510.5</v>
      </c>
      <c r="L343" s="23" t="s">
        <v>55</v>
      </c>
      <c r="M343" s="23" t="s">
        <v>83</v>
      </c>
      <c r="N343" s="27"/>
      <c r="O343" s="23" t="s">
        <v>56</v>
      </c>
      <c r="P343" t="str">
        <f t="shared" si="5"/>
        <v>INSERT INTO @DataTable (Deal, AdvanceDate, PROV, DealPurpose, RateType, BEACON, LTV, TDS, GDS, InsuranceType, PrincipalBalance, OccupancyType, AccountStatus, Closed_Date, DelinquencyBucket) VALUES (342, '2014-06-19', 'ON', 'Purchase', 'Fixed', 663, 94.66, 39.66, 30.35, 'HiRatio', 267510.5, 'Owner-Occupied', 'Open', '1900-01-00', 'Current');</v>
      </c>
    </row>
    <row r="344" spans="1:16" x14ac:dyDescent="0.35">
      <c r="A344" s="19">
        <v>343</v>
      </c>
      <c r="B344" s="18">
        <v>41110</v>
      </c>
      <c r="C344" s="19" t="s">
        <v>57</v>
      </c>
      <c r="D344" s="19" t="s">
        <v>52</v>
      </c>
      <c r="E344" s="19" t="s">
        <v>53</v>
      </c>
      <c r="F344" s="19">
        <v>699</v>
      </c>
      <c r="G344" s="19">
        <v>85</v>
      </c>
      <c r="H344" s="19">
        <v>31.48</v>
      </c>
      <c r="I344" s="19">
        <v>22.73</v>
      </c>
      <c r="J344" s="19" t="s">
        <v>60</v>
      </c>
      <c r="K344" s="20">
        <v>0</v>
      </c>
      <c r="L344" s="20" t="s">
        <v>55</v>
      </c>
      <c r="M344" s="20" t="s">
        <v>84</v>
      </c>
      <c r="N344" s="26">
        <v>42101</v>
      </c>
      <c r="O344" s="20" t="s">
        <v>56</v>
      </c>
      <c r="P344" t="str">
        <f t="shared" si="5"/>
        <v>INSERT INTO @DataTable (Deal, AdvanceDate, PROV, DealPurpose, RateType, BEACON, LTV, TDS, GDS, InsuranceType, PrincipalBalance, OccupancyType, AccountStatus, Closed_Date, DelinquencyBucket) VALUES (343, '2012-07-20', 'ON', 'Refinance External', 'Fixed', 699, 85, 31.48, 22.73, 'HiRatio', 0, 'Owner-Occupied', 'Closed', '2015-04-07', 'Current');</v>
      </c>
    </row>
    <row r="345" spans="1:16" x14ac:dyDescent="0.35">
      <c r="A345" s="22">
        <v>344</v>
      </c>
      <c r="B345" s="21">
        <v>41208</v>
      </c>
      <c r="C345" s="22" t="s">
        <v>57</v>
      </c>
      <c r="D345" s="22" t="s">
        <v>61</v>
      </c>
      <c r="E345" s="22" t="s">
        <v>53</v>
      </c>
      <c r="F345" s="22">
        <v>714</v>
      </c>
      <c r="G345" s="22">
        <v>90</v>
      </c>
      <c r="H345" s="22">
        <v>39.840000000000003</v>
      </c>
      <c r="I345" s="22">
        <v>36.369999999999997</v>
      </c>
      <c r="J345" s="22" t="s">
        <v>60</v>
      </c>
      <c r="K345" s="23">
        <v>0</v>
      </c>
      <c r="L345" s="23" t="s">
        <v>55</v>
      </c>
      <c r="M345" s="23" t="s">
        <v>84</v>
      </c>
      <c r="N345" s="27">
        <v>42702</v>
      </c>
      <c r="O345" s="23" t="s">
        <v>56</v>
      </c>
      <c r="P345" t="str">
        <f t="shared" si="5"/>
        <v>INSERT INTO @DataTable (Deal, AdvanceDate, PROV, DealPurpose, RateType, BEACON, LTV, TDS, GDS, InsuranceType, PrincipalBalance, OccupancyType, AccountStatus, Closed_Date, DelinquencyBucket) VALUES (344, '2012-10-26', 'ON', 'Purchase', 'Fixed', 714, 90, 39.84, 36.37, 'HiRatio', 0, 'Owner-Occupied', 'Closed', '2016-11-28', 'Current');</v>
      </c>
    </row>
    <row r="346" spans="1:16" x14ac:dyDescent="0.35">
      <c r="A346" s="19">
        <v>345</v>
      </c>
      <c r="B346" s="18">
        <v>41388</v>
      </c>
      <c r="C346" s="19" t="s">
        <v>51</v>
      </c>
      <c r="D346" s="19" t="s">
        <v>61</v>
      </c>
      <c r="E346" s="19" t="s">
        <v>53</v>
      </c>
      <c r="F346" s="19">
        <v>691</v>
      </c>
      <c r="G346" s="19">
        <v>95</v>
      </c>
      <c r="H346" s="19">
        <v>32.25</v>
      </c>
      <c r="I346" s="19">
        <v>31.41</v>
      </c>
      <c r="J346" s="19" t="s">
        <v>60</v>
      </c>
      <c r="K346" s="20">
        <v>177128.56</v>
      </c>
      <c r="L346" s="20" t="s">
        <v>55</v>
      </c>
      <c r="M346" s="20" t="s">
        <v>83</v>
      </c>
      <c r="N346" s="26"/>
      <c r="O346" s="20" t="s">
        <v>56</v>
      </c>
      <c r="P346" t="str">
        <f t="shared" si="5"/>
        <v>INSERT INTO @DataTable (Deal, AdvanceDate, PROV, DealPurpose, RateType, BEACON, LTV, TDS, GDS, InsuranceType, PrincipalBalance, OccupancyType, AccountStatus, Closed_Date, DelinquencyBucket) VALUES (345, '2013-04-24', 'AB', 'Purchase', 'Fixed', 691, 95, 32.25, 31.41, 'HiRatio', 177128.56, 'Owner-Occupied', 'Open', '1900-01-00', 'Current');</v>
      </c>
    </row>
    <row r="347" spans="1:16" x14ac:dyDescent="0.35">
      <c r="A347" s="22">
        <v>346</v>
      </c>
      <c r="B347" s="21">
        <v>41445</v>
      </c>
      <c r="C347" s="22" t="s">
        <v>57</v>
      </c>
      <c r="D347" s="22" t="s">
        <v>61</v>
      </c>
      <c r="E347" s="22" t="s">
        <v>53</v>
      </c>
      <c r="F347" s="22">
        <v>669</v>
      </c>
      <c r="G347" s="22">
        <v>91.67</v>
      </c>
      <c r="H347" s="22">
        <v>35.549999999999997</v>
      </c>
      <c r="I347" s="22">
        <v>34.630000000000003</v>
      </c>
      <c r="J347" s="22" t="s">
        <v>60</v>
      </c>
      <c r="K347" s="23">
        <v>0</v>
      </c>
      <c r="L347" s="23" t="s">
        <v>55</v>
      </c>
      <c r="M347" s="23" t="s">
        <v>84</v>
      </c>
      <c r="N347" s="27">
        <v>42690</v>
      </c>
      <c r="O347" s="23" t="s">
        <v>56</v>
      </c>
      <c r="P347" t="str">
        <f t="shared" si="5"/>
        <v>INSERT INTO @DataTable (Deal, AdvanceDate, PROV, DealPurpose, RateType, BEACON, LTV, TDS, GDS, InsuranceType, PrincipalBalance, OccupancyType, AccountStatus, Closed_Date, DelinquencyBucket) VALUES (346, '2013-06-20', 'ON', 'Purchase', 'Fixed', 669, 91.67, 35.55, 34.63, 'HiRatio', 0, 'Owner-Occupied', 'Closed', '2016-11-16', 'Current');</v>
      </c>
    </row>
    <row r="348" spans="1:16" x14ac:dyDescent="0.35">
      <c r="A348" s="19">
        <v>347</v>
      </c>
      <c r="B348" s="18">
        <v>41946</v>
      </c>
      <c r="C348" s="19" t="s">
        <v>57</v>
      </c>
      <c r="D348" s="19" t="s">
        <v>61</v>
      </c>
      <c r="E348" s="19" t="s">
        <v>40</v>
      </c>
      <c r="F348" s="19">
        <v>805</v>
      </c>
      <c r="G348" s="19">
        <v>80</v>
      </c>
      <c r="H348" s="19">
        <v>27.47</v>
      </c>
      <c r="I348" s="19">
        <v>27.22</v>
      </c>
      <c r="J348" s="19" t="s">
        <v>54</v>
      </c>
      <c r="K348" s="20">
        <v>0</v>
      </c>
      <c r="L348" s="20" t="s">
        <v>55</v>
      </c>
      <c r="M348" s="20" t="s">
        <v>84</v>
      </c>
      <c r="N348" s="26">
        <v>42726</v>
      </c>
      <c r="O348" s="20" t="s">
        <v>56</v>
      </c>
      <c r="P348" t="str">
        <f t="shared" si="5"/>
        <v>INSERT INTO @DataTable (Deal, AdvanceDate, PROV, DealPurpose, RateType, BEACON, LTV, TDS, GDS, InsuranceType, PrincipalBalance, OccupancyType, AccountStatus, Closed_Date, DelinquencyBucket) VALUES (347, '2014-11-03', 'ON', 'Purchase', 'ARM', 805, 80, 27.47, 27.22, 'Conv', 0, 'Owner-Occupied', 'Closed', '2016-12-22', 'Current');</v>
      </c>
    </row>
    <row r="349" spans="1:16" x14ac:dyDescent="0.35">
      <c r="A349" s="22">
        <v>348</v>
      </c>
      <c r="B349" s="21">
        <v>42305</v>
      </c>
      <c r="C349" s="22" t="s">
        <v>57</v>
      </c>
      <c r="D349" s="22" t="s">
        <v>52</v>
      </c>
      <c r="E349" s="22" t="s">
        <v>40</v>
      </c>
      <c r="F349" s="22">
        <v>728</v>
      </c>
      <c r="G349" s="22">
        <v>45</v>
      </c>
      <c r="H349" s="22">
        <v>25.32</v>
      </c>
      <c r="I349" s="22">
        <v>17.559999999999999</v>
      </c>
      <c r="J349" s="22" t="s">
        <v>54</v>
      </c>
      <c r="K349" s="23">
        <v>210540.1</v>
      </c>
      <c r="L349" s="23" t="s">
        <v>55</v>
      </c>
      <c r="M349" s="23" t="s">
        <v>83</v>
      </c>
      <c r="N349" s="27"/>
      <c r="O349" s="23" t="s">
        <v>56</v>
      </c>
      <c r="P349" t="str">
        <f t="shared" si="5"/>
        <v>INSERT INTO @DataTable (Deal, AdvanceDate, PROV, DealPurpose, RateType, BEACON, LTV, TDS, GDS, InsuranceType, PrincipalBalance, OccupancyType, AccountStatus, Closed_Date, DelinquencyBucket) VALUES (348, '2015-10-28', 'ON', 'Refinance External', 'ARM', 728, 45, 25.32, 17.56, 'Conv', 210540.1, 'Owner-Occupied', 'Open', '1900-01-00', 'Current');</v>
      </c>
    </row>
    <row r="350" spans="1:16" x14ac:dyDescent="0.35">
      <c r="A350" s="19">
        <v>349</v>
      </c>
      <c r="B350" s="18">
        <v>42496</v>
      </c>
      <c r="C350" s="19" t="s">
        <v>51</v>
      </c>
      <c r="D350" s="19" t="s">
        <v>61</v>
      </c>
      <c r="E350" s="19" t="s">
        <v>53</v>
      </c>
      <c r="F350" s="19">
        <v>821</v>
      </c>
      <c r="G350" s="19">
        <v>95</v>
      </c>
      <c r="H350" s="19">
        <v>31.15</v>
      </c>
      <c r="I350" s="19">
        <v>30.12</v>
      </c>
      <c r="J350" s="19" t="s">
        <v>60</v>
      </c>
      <c r="K350" s="20">
        <v>292691.49</v>
      </c>
      <c r="L350" s="20" t="s">
        <v>55</v>
      </c>
      <c r="M350" s="20" t="s">
        <v>83</v>
      </c>
      <c r="N350" s="26"/>
      <c r="O350" s="20" t="s">
        <v>56</v>
      </c>
      <c r="P350" t="str">
        <f t="shared" si="5"/>
        <v>INSERT INTO @DataTable (Deal, AdvanceDate, PROV, DealPurpose, RateType, BEACON, LTV, TDS, GDS, InsuranceType, PrincipalBalance, OccupancyType, AccountStatus, Closed_Date, DelinquencyBucket) VALUES (349, '2016-05-06', 'AB', 'Purchase', 'Fixed', 821, 95, 31.15, 30.12, 'HiRatio', 292691.49, 'Owner-Occupied', 'Open', '1900-01-00', 'Current');</v>
      </c>
    </row>
    <row r="351" spans="1:16" x14ac:dyDescent="0.35">
      <c r="A351" s="22">
        <v>350</v>
      </c>
      <c r="B351" s="21">
        <v>41540</v>
      </c>
      <c r="C351" s="22" t="s">
        <v>57</v>
      </c>
      <c r="D351" s="22" t="s">
        <v>52</v>
      </c>
      <c r="E351" s="22" t="s">
        <v>40</v>
      </c>
      <c r="F351" s="22">
        <v>745</v>
      </c>
      <c r="G351" s="22">
        <v>60</v>
      </c>
      <c r="H351" s="22">
        <v>30.49</v>
      </c>
      <c r="I351" s="22">
        <v>25.02</v>
      </c>
      <c r="J351" s="22" t="s">
        <v>54</v>
      </c>
      <c r="K351" s="23">
        <v>163228.96</v>
      </c>
      <c r="L351" s="23" t="s">
        <v>55</v>
      </c>
      <c r="M351" s="23" t="s">
        <v>83</v>
      </c>
      <c r="N351" s="27"/>
      <c r="O351" s="23" t="s">
        <v>56</v>
      </c>
      <c r="P351" t="str">
        <f t="shared" si="5"/>
        <v>INSERT INTO @DataTable (Deal, AdvanceDate, PROV, DealPurpose, RateType, BEACON, LTV, TDS, GDS, InsuranceType, PrincipalBalance, OccupancyType, AccountStatus, Closed_Date, DelinquencyBucket) VALUES (350, '2013-09-23', 'ON', 'Refinance External', 'ARM', 745, 60, 30.49, 25.02, 'Conv', 163228.96, 'Owner-Occupied', 'Open', '1900-01-00', 'Current');</v>
      </c>
    </row>
    <row r="352" spans="1:16" x14ac:dyDescent="0.35">
      <c r="A352" s="19">
        <v>351</v>
      </c>
      <c r="B352" s="18">
        <v>42200</v>
      </c>
      <c r="C352" s="19" t="s">
        <v>57</v>
      </c>
      <c r="D352" s="19" t="s">
        <v>61</v>
      </c>
      <c r="E352" s="19" t="s">
        <v>53</v>
      </c>
      <c r="F352" s="19">
        <v>775</v>
      </c>
      <c r="G352" s="19">
        <v>57.98</v>
      </c>
      <c r="H352" s="19">
        <v>37.64</v>
      </c>
      <c r="I352" s="19">
        <v>33.840000000000003</v>
      </c>
      <c r="J352" s="19" t="s">
        <v>54</v>
      </c>
      <c r="K352" s="20">
        <v>302258.86</v>
      </c>
      <c r="L352" s="20" t="s">
        <v>55</v>
      </c>
      <c r="M352" s="20" t="s">
        <v>83</v>
      </c>
      <c r="N352" s="26"/>
      <c r="O352" s="20" t="s">
        <v>56</v>
      </c>
      <c r="P352" t="str">
        <f t="shared" si="5"/>
        <v>INSERT INTO @DataTable (Deal, AdvanceDate, PROV, DealPurpose, RateType, BEACON, LTV, TDS, GDS, InsuranceType, PrincipalBalance, OccupancyType, AccountStatus, Closed_Date, DelinquencyBucket) VALUES (351, '2015-07-15', 'ON', 'Purchase', 'Fixed', 775, 57.98, 37.64, 33.84, 'Conv', 302258.86, 'Owner-Occupied', 'Open', '1900-01-00', 'Current');</v>
      </c>
    </row>
    <row r="353" spans="1:16" x14ac:dyDescent="0.35">
      <c r="A353" s="22">
        <v>352</v>
      </c>
      <c r="B353" s="21">
        <v>42745</v>
      </c>
      <c r="C353" s="22" t="s">
        <v>57</v>
      </c>
      <c r="D353" s="22" t="s">
        <v>61</v>
      </c>
      <c r="E353" s="22" t="s">
        <v>53</v>
      </c>
      <c r="F353" s="22">
        <v>610</v>
      </c>
      <c r="G353" s="22">
        <v>85</v>
      </c>
      <c r="H353" s="22">
        <v>34.159999999999997</v>
      </c>
      <c r="I353" s="22">
        <v>17.28</v>
      </c>
      <c r="J353" s="22" t="s">
        <v>60</v>
      </c>
      <c r="K353" s="23">
        <v>267333.11</v>
      </c>
      <c r="L353" s="23" t="s">
        <v>55</v>
      </c>
      <c r="M353" s="23" t="s">
        <v>83</v>
      </c>
      <c r="N353" s="27"/>
      <c r="O353" s="23" t="s">
        <v>56</v>
      </c>
      <c r="P353" t="str">
        <f t="shared" si="5"/>
        <v>INSERT INTO @DataTable (Deal, AdvanceDate, PROV, DealPurpose, RateType, BEACON, LTV, TDS, GDS, InsuranceType, PrincipalBalance, OccupancyType, AccountStatus, Closed_Date, DelinquencyBucket) VALUES (352, '2017-01-10', 'ON', 'Purchase', 'Fixed', 610, 85, 34.16, 17.28, 'HiRatio', 267333.11, 'Owner-Occupied', 'Open', '1900-01-00', 'Current');</v>
      </c>
    </row>
    <row r="354" spans="1:16" x14ac:dyDescent="0.35">
      <c r="A354" s="19">
        <v>353</v>
      </c>
      <c r="B354" s="18">
        <v>40445</v>
      </c>
      <c r="C354" s="19" t="s">
        <v>51</v>
      </c>
      <c r="D354" s="19" t="s">
        <v>61</v>
      </c>
      <c r="E354" s="19" t="s">
        <v>53</v>
      </c>
      <c r="F354" s="19">
        <v>784</v>
      </c>
      <c r="G354" s="19">
        <v>92.45</v>
      </c>
      <c r="H354" s="19">
        <v>39.46</v>
      </c>
      <c r="I354" s="19">
        <v>39.450000000000003</v>
      </c>
      <c r="J354" s="19" t="s">
        <v>60</v>
      </c>
      <c r="K354" s="20">
        <v>0</v>
      </c>
      <c r="L354" s="20" t="s">
        <v>55</v>
      </c>
      <c r="M354" s="20" t="s">
        <v>84</v>
      </c>
      <c r="N354" s="26">
        <v>42201</v>
      </c>
      <c r="O354" s="20" t="s">
        <v>56</v>
      </c>
      <c r="P354" t="str">
        <f t="shared" si="5"/>
        <v>INSERT INTO @DataTable (Deal, AdvanceDate, PROV, DealPurpose, RateType, BEACON, LTV, TDS, GDS, InsuranceType, PrincipalBalance, OccupancyType, AccountStatus, Closed_Date, DelinquencyBucket) VALUES (353, '2010-09-24', 'AB', 'Purchase', 'Fixed', 784, 92.45, 39.46, 39.45, 'HiRatio', 0, 'Owner-Occupied', 'Closed', '2015-07-16', 'Current');</v>
      </c>
    </row>
    <row r="355" spans="1:16" x14ac:dyDescent="0.35">
      <c r="A355" s="22">
        <v>354</v>
      </c>
      <c r="B355" s="21">
        <v>42181</v>
      </c>
      <c r="C355" s="22" t="s">
        <v>51</v>
      </c>
      <c r="D355" s="22" t="s">
        <v>52</v>
      </c>
      <c r="E355" s="22" t="s">
        <v>53</v>
      </c>
      <c r="F355" s="22">
        <v>729</v>
      </c>
      <c r="G355" s="22">
        <v>80</v>
      </c>
      <c r="H355" s="22">
        <v>38.43</v>
      </c>
      <c r="I355" s="22">
        <v>31.53</v>
      </c>
      <c r="J355" s="22" t="s">
        <v>54</v>
      </c>
      <c r="K355" s="23">
        <v>252192.21</v>
      </c>
      <c r="L355" s="23" t="s">
        <v>55</v>
      </c>
      <c r="M355" s="23" t="s">
        <v>83</v>
      </c>
      <c r="N355" s="27"/>
      <c r="O355" s="23" t="s">
        <v>56</v>
      </c>
      <c r="P355" t="str">
        <f t="shared" si="5"/>
        <v>INSERT INTO @DataTable (Deal, AdvanceDate, PROV, DealPurpose, RateType, BEACON, LTV, TDS, GDS, InsuranceType, PrincipalBalance, OccupancyType, AccountStatus, Closed_Date, DelinquencyBucket) VALUES (354, '2015-06-26', 'AB', 'Refinance External', 'Fixed', 729, 80, 38.43, 31.53, 'Conv', 252192.21, 'Owner-Occupied', 'Open', '1900-01-00', 'Current');</v>
      </c>
    </row>
    <row r="356" spans="1:16" x14ac:dyDescent="0.35">
      <c r="A356" s="19">
        <v>355</v>
      </c>
      <c r="B356" s="18">
        <v>42167</v>
      </c>
      <c r="C356" s="19" t="s">
        <v>57</v>
      </c>
      <c r="D356" s="19" t="s">
        <v>52</v>
      </c>
      <c r="E356" s="19" t="s">
        <v>53</v>
      </c>
      <c r="F356" s="19">
        <v>739</v>
      </c>
      <c r="G356" s="19">
        <v>80</v>
      </c>
      <c r="H356" s="19">
        <v>40</v>
      </c>
      <c r="I356" s="19">
        <v>34.49</v>
      </c>
      <c r="J356" s="19" t="s">
        <v>54</v>
      </c>
      <c r="K356" s="20">
        <v>290993.75</v>
      </c>
      <c r="L356" s="20" t="s">
        <v>55</v>
      </c>
      <c r="M356" s="20" t="s">
        <v>83</v>
      </c>
      <c r="N356" s="26"/>
      <c r="O356" s="20" t="s">
        <v>56</v>
      </c>
      <c r="P356" t="str">
        <f t="shared" si="5"/>
        <v>INSERT INTO @DataTable (Deal, AdvanceDate, PROV, DealPurpose, RateType, BEACON, LTV, TDS, GDS, InsuranceType, PrincipalBalance, OccupancyType, AccountStatus, Closed_Date, DelinquencyBucket) VALUES (355, '2015-06-12', 'ON', 'Refinance External', 'Fixed', 739, 80, 40, 34.49, 'Conv', 290993.75, 'Owner-Occupied', 'Open', '1900-01-00', 'Current');</v>
      </c>
    </row>
    <row r="357" spans="1:16" x14ac:dyDescent="0.35">
      <c r="A357" s="22">
        <v>356</v>
      </c>
      <c r="B357" s="21">
        <v>40718</v>
      </c>
      <c r="C357" s="22" t="s">
        <v>57</v>
      </c>
      <c r="D357" s="22" t="s">
        <v>61</v>
      </c>
      <c r="E357" s="22" t="s">
        <v>40</v>
      </c>
      <c r="F357" s="22">
        <v>773</v>
      </c>
      <c r="G357" s="22">
        <v>90</v>
      </c>
      <c r="H357" s="22">
        <v>25.48</v>
      </c>
      <c r="I357" s="22">
        <v>25.24</v>
      </c>
      <c r="J357" s="22" t="s">
        <v>60</v>
      </c>
      <c r="K357" s="23">
        <v>0</v>
      </c>
      <c r="L357" s="23" t="s">
        <v>55</v>
      </c>
      <c r="M357" s="23" t="s">
        <v>84</v>
      </c>
      <c r="N357" s="27">
        <v>40848</v>
      </c>
      <c r="O357" s="23" t="s">
        <v>56</v>
      </c>
      <c r="P357" t="str">
        <f t="shared" si="5"/>
        <v>INSERT INTO @DataTable (Deal, AdvanceDate, PROV, DealPurpose, RateType, BEACON, LTV, TDS, GDS, InsuranceType, PrincipalBalance, OccupancyType, AccountStatus, Closed_Date, DelinquencyBucket) VALUES (356, '2011-06-24', 'ON', 'Purchase', 'ARM', 773, 90, 25.48, 25.24, 'HiRatio', 0, 'Owner-Occupied', 'Closed', '2011-11-01', 'Current');</v>
      </c>
    </row>
    <row r="358" spans="1:16" x14ac:dyDescent="0.35">
      <c r="A358" s="19">
        <v>357</v>
      </c>
      <c r="B358" s="18">
        <v>41614</v>
      </c>
      <c r="C358" s="19" t="s">
        <v>57</v>
      </c>
      <c r="D358" s="19" t="s">
        <v>52</v>
      </c>
      <c r="E358" s="19" t="s">
        <v>53</v>
      </c>
      <c r="F358" s="19">
        <v>796</v>
      </c>
      <c r="G358" s="19">
        <v>40</v>
      </c>
      <c r="H358" s="19">
        <v>36.04</v>
      </c>
      <c r="I358" s="19">
        <v>35.479999999999997</v>
      </c>
      <c r="J358" s="19" t="s">
        <v>54</v>
      </c>
      <c r="K358" s="20">
        <v>117830.8</v>
      </c>
      <c r="L358" s="20" t="s">
        <v>55</v>
      </c>
      <c r="M358" s="20" t="s">
        <v>83</v>
      </c>
      <c r="N358" s="26"/>
      <c r="O358" s="20" t="s">
        <v>56</v>
      </c>
      <c r="P358" t="str">
        <f t="shared" si="5"/>
        <v>INSERT INTO @DataTable (Deal, AdvanceDate, PROV, DealPurpose, RateType, BEACON, LTV, TDS, GDS, InsuranceType, PrincipalBalance, OccupancyType, AccountStatus, Closed_Date, DelinquencyBucket) VALUES (357, '2013-12-06', 'ON', 'Refinance External', 'Fixed', 796, 40, 36.04, 35.48, 'Conv', 117830.8, 'Owner-Occupied', 'Open', '1900-01-00', 'Current');</v>
      </c>
    </row>
    <row r="359" spans="1:16" x14ac:dyDescent="0.35">
      <c r="A359" s="22">
        <v>358</v>
      </c>
      <c r="B359" s="21">
        <v>41913</v>
      </c>
      <c r="C359" s="22" t="s">
        <v>57</v>
      </c>
      <c r="D359" s="22" t="s">
        <v>61</v>
      </c>
      <c r="E359" s="22" t="s">
        <v>53</v>
      </c>
      <c r="F359" s="22">
        <v>643</v>
      </c>
      <c r="G359" s="22">
        <v>95</v>
      </c>
      <c r="H359" s="22">
        <v>28.45</v>
      </c>
      <c r="I359" s="22">
        <v>19.579999999999998</v>
      </c>
      <c r="J359" s="22" t="s">
        <v>60</v>
      </c>
      <c r="K359" s="23">
        <v>252578.46</v>
      </c>
      <c r="L359" s="23" t="s">
        <v>55</v>
      </c>
      <c r="M359" s="23" t="s">
        <v>83</v>
      </c>
      <c r="N359" s="27"/>
      <c r="O359" s="23" t="s">
        <v>56</v>
      </c>
      <c r="P359" t="str">
        <f t="shared" si="5"/>
        <v>INSERT INTO @DataTable (Deal, AdvanceDate, PROV, DealPurpose, RateType, BEACON, LTV, TDS, GDS, InsuranceType, PrincipalBalance, OccupancyType, AccountStatus, Closed_Date, DelinquencyBucket) VALUES (358, '2014-10-01', 'ON', 'Purchase', 'Fixed', 643, 95, 28.45, 19.58, 'HiRatio', 252578.46, 'Owner-Occupied', 'Open', '1900-01-00', 'Current');</v>
      </c>
    </row>
    <row r="360" spans="1:16" x14ac:dyDescent="0.35">
      <c r="A360" s="19">
        <v>359</v>
      </c>
      <c r="B360" s="18">
        <v>40896</v>
      </c>
      <c r="C360" s="19" t="s">
        <v>57</v>
      </c>
      <c r="D360" s="19" t="s">
        <v>61</v>
      </c>
      <c r="E360" s="19" t="s">
        <v>53</v>
      </c>
      <c r="F360" s="19">
        <v>796</v>
      </c>
      <c r="G360" s="19">
        <v>90</v>
      </c>
      <c r="H360" s="19">
        <v>41.85</v>
      </c>
      <c r="I360" s="19">
        <v>25.73</v>
      </c>
      <c r="J360" s="19" t="s">
        <v>60</v>
      </c>
      <c r="K360" s="20">
        <v>0</v>
      </c>
      <c r="L360" s="20" t="s">
        <v>55</v>
      </c>
      <c r="M360" s="20" t="s">
        <v>84</v>
      </c>
      <c r="N360" s="26">
        <v>42361</v>
      </c>
      <c r="O360" s="20" t="s">
        <v>56</v>
      </c>
      <c r="P360" t="str">
        <f t="shared" si="5"/>
        <v>INSERT INTO @DataTable (Deal, AdvanceDate, PROV, DealPurpose, RateType, BEACON, LTV, TDS, GDS, InsuranceType, PrincipalBalance, OccupancyType, AccountStatus, Closed_Date, DelinquencyBucket) VALUES (359, '2011-12-19', 'ON', 'Purchase', 'Fixed', 796, 90, 41.85, 25.73, 'HiRatio', 0, 'Owner-Occupied', 'Closed', '2015-12-23', 'Current');</v>
      </c>
    </row>
    <row r="361" spans="1:16" x14ac:dyDescent="0.35">
      <c r="A361" s="22">
        <v>360</v>
      </c>
      <c r="B361" s="21">
        <v>42158</v>
      </c>
      <c r="C361" s="22" t="s">
        <v>57</v>
      </c>
      <c r="D361" s="22" t="s">
        <v>61</v>
      </c>
      <c r="E361" s="22" t="s">
        <v>53</v>
      </c>
      <c r="F361" s="22">
        <v>799</v>
      </c>
      <c r="G361" s="22">
        <v>80</v>
      </c>
      <c r="H361" s="22">
        <v>20.07</v>
      </c>
      <c r="I361" s="22">
        <v>19.809999999999999</v>
      </c>
      <c r="J361" s="22" t="s">
        <v>54</v>
      </c>
      <c r="K361" s="23">
        <v>393742.26</v>
      </c>
      <c r="L361" s="23" t="s">
        <v>55</v>
      </c>
      <c r="M361" s="23" t="s">
        <v>83</v>
      </c>
      <c r="N361" s="27"/>
      <c r="O361" s="23" t="s">
        <v>56</v>
      </c>
      <c r="P361" t="str">
        <f t="shared" si="5"/>
        <v>INSERT INTO @DataTable (Deal, AdvanceDate, PROV, DealPurpose, RateType, BEACON, LTV, TDS, GDS, InsuranceType, PrincipalBalance, OccupancyType, AccountStatus, Closed_Date, DelinquencyBucket) VALUES (360, '2015-06-03', 'ON', 'Purchase', 'Fixed', 799, 80, 20.07, 19.81, 'Conv', 393742.26, 'Owner-Occupied', 'Open', '1900-01-00', 'Current');</v>
      </c>
    </row>
    <row r="362" spans="1:16" x14ac:dyDescent="0.35">
      <c r="A362" s="19">
        <v>361</v>
      </c>
      <c r="B362" s="18">
        <v>41781</v>
      </c>
      <c r="C362" s="19" t="s">
        <v>57</v>
      </c>
      <c r="D362" s="19" t="s">
        <v>61</v>
      </c>
      <c r="E362" s="19" t="s">
        <v>53</v>
      </c>
      <c r="F362" s="19">
        <v>779</v>
      </c>
      <c r="G362" s="19">
        <v>89.55</v>
      </c>
      <c r="H362" s="19">
        <v>30.8</v>
      </c>
      <c r="I362" s="19">
        <v>30.09</v>
      </c>
      <c r="J362" s="19" t="s">
        <v>60</v>
      </c>
      <c r="K362" s="20">
        <v>278804.65000000002</v>
      </c>
      <c r="L362" s="20" t="s">
        <v>55</v>
      </c>
      <c r="M362" s="20" t="s">
        <v>83</v>
      </c>
      <c r="N362" s="26"/>
      <c r="O362" s="20" t="s">
        <v>56</v>
      </c>
      <c r="P362" t="str">
        <f t="shared" si="5"/>
        <v>INSERT INTO @DataTable (Deal, AdvanceDate, PROV, DealPurpose, RateType, BEACON, LTV, TDS, GDS, InsuranceType, PrincipalBalance, OccupancyType, AccountStatus, Closed_Date, DelinquencyBucket) VALUES (361, '2014-05-22', 'ON', 'Purchase', 'Fixed', 779, 89.55, 30.8, 30.09, 'HiRatio', 278804.65, 'Owner-Occupied', 'Open', '1900-01-00', 'Current');</v>
      </c>
    </row>
    <row r="363" spans="1:16" x14ac:dyDescent="0.35">
      <c r="A363" s="22">
        <v>362</v>
      </c>
      <c r="B363" s="21">
        <v>41806</v>
      </c>
      <c r="C363" s="22" t="s">
        <v>51</v>
      </c>
      <c r="D363" s="22" t="s">
        <v>61</v>
      </c>
      <c r="E363" s="22" t="s">
        <v>53</v>
      </c>
      <c r="F363" s="22">
        <v>774</v>
      </c>
      <c r="G363" s="22">
        <v>83.87</v>
      </c>
      <c r="H363" s="22">
        <v>42.71</v>
      </c>
      <c r="I363" s="22">
        <v>38.99</v>
      </c>
      <c r="J363" s="22" t="s">
        <v>60</v>
      </c>
      <c r="K363" s="23">
        <v>0</v>
      </c>
      <c r="L363" s="23" t="s">
        <v>55</v>
      </c>
      <c r="M363" s="23" t="s">
        <v>84</v>
      </c>
      <c r="N363" s="27">
        <v>42515</v>
      </c>
      <c r="O363" s="23" t="s">
        <v>56</v>
      </c>
      <c r="P363" t="str">
        <f t="shared" si="5"/>
        <v>INSERT INTO @DataTable (Deal, AdvanceDate, PROV, DealPurpose, RateType, BEACON, LTV, TDS, GDS, InsuranceType, PrincipalBalance, OccupancyType, AccountStatus, Closed_Date, DelinquencyBucket) VALUES (362, '2014-06-16', 'AB', 'Purchase', 'Fixed', 774, 83.87, 42.71, 38.99, 'HiRatio', 0, 'Owner-Occupied', 'Closed', '2016-05-25', 'Current');</v>
      </c>
    </row>
    <row r="364" spans="1:16" x14ac:dyDescent="0.35">
      <c r="A364" s="19">
        <v>363</v>
      </c>
      <c r="B364" s="18">
        <v>41963</v>
      </c>
      <c r="C364" s="19" t="s">
        <v>58</v>
      </c>
      <c r="D364" s="19" t="s">
        <v>61</v>
      </c>
      <c r="E364" s="19" t="s">
        <v>40</v>
      </c>
      <c r="F364" s="19">
        <v>728</v>
      </c>
      <c r="G364" s="19">
        <v>70.95</v>
      </c>
      <c r="H364" s="19">
        <v>31.98</v>
      </c>
      <c r="I364" s="19">
        <v>19.170000000000002</v>
      </c>
      <c r="J364" s="19" t="s">
        <v>54</v>
      </c>
      <c r="K364" s="20">
        <v>0</v>
      </c>
      <c r="L364" s="20" t="s">
        <v>55</v>
      </c>
      <c r="M364" s="20" t="s">
        <v>84</v>
      </c>
      <c r="N364" s="26">
        <v>42534</v>
      </c>
      <c r="O364" s="20" t="s">
        <v>56</v>
      </c>
      <c r="P364" t="str">
        <f t="shared" si="5"/>
        <v>INSERT INTO @DataTable (Deal, AdvanceDate, PROV, DealPurpose, RateType, BEACON, LTV, TDS, GDS, InsuranceType, PrincipalBalance, OccupancyType, AccountStatus, Closed_Date, DelinquencyBucket) VALUES (363, '2014-11-20', 'BC', 'Purchase', 'ARM', 728, 70.95, 31.98, 19.17, 'Conv', 0, 'Owner-Occupied', 'Closed', '2016-06-13', 'Current');</v>
      </c>
    </row>
    <row r="365" spans="1:16" x14ac:dyDescent="0.35">
      <c r="A365" s="22">
        <v>364</v>
      </c>
      <c r="B365" s="21">
        <v>42156</v>
      </c>
      <c r="C365" s="22" t="s">
        <v>58</v>
      </c>
      <c r="D365" s="22" t="s">
        <v>59</v>
      </c>
      <c r="E365" s="22" t="s">
        <v>40</v>
      </c>
      <c r="F365" s="22">
        <v>828</v>
      </c>
      <c r="G365" s="22">
        <v>45.13</v>
      </c>
      <c r="H365" s="22">
        <v>11.4</v>
      </c>
      <c r="I365" s="22">
        <v>11.27</v>
      </c>
      <c r="J365" s="22" t="s">
        <v>54</v>
      </c>
      <c r="K365" s="23">
        <v>190212.27</v>
      </c>
      <c r="L365" s="23" t="s">
        <v>55</v>
      </c>
      <c r="M365" s="23" t="s">
        <v>83</v>
      </c>
      <c r="N365" s="27"/>
      <c r="O365" s="23" t="s">
        <v>56</v>
      </c>
      <c r="P365" t="str">
        <f t="shared" si="5"/>
        <v>INSERT INTO @DataTable (Deal, AdvanceDate, PROV, DealPurpose, RateType, BEACON, LTV, TDS, GDS, InsuranceType, PrincipalBalance, OccupancyType, AccountStatus, Closed_Date, DelinquencyBucket) VALUES (364, '2015-06-01', 'BC', 'Transfer', 'ARM', 828, 45.13, 11.4, 11.27, 'Conv', 190212.27, 'Owner-Occupied', 'Open', '1900-01-00', 'Current');</v>
      </c>
    </row>
    <row r="366" spans="1:16" x14ac:dyDescent="0.35">
      <c r="A366" s="19">
        <v>365</v>
      </c>
      <c r="B366" s="18">
        <v>42649</v>
      </c>
      <c r="C366" s="19" t="s">
        <v>57</v>
      </c>
      <c r="D366" s="19" t="s">
        <v>61</v>
      </c>
      <c r="E366" s="19" t="s">
        <v>40</v>
      </c>
      <c r="F366" s="19">
        <v>728</v>
      </c>
      <c r="G366" s="19">
        <v>93.73</v>
      </c>
      <c r="H366" s="19">
        <v>37.53</v>
      </c>
      <c r="I366" s="19">
        <v>12.62</v>
      </c>
      <c r="J366" s="19" t="s">
        <v>60</v>
      </c>
      <c r="K366" s="20">
        <v>644365.05000000005</v>
      </c>
      <c r="L366" s="20" t="s">
        <v>55</v>
      </c>
      <c r="M366" s="20" t="s">
        <v>83</v>
      </c>
      <c r="N366" s="26"/>
      <c r="O366" s="20" t="s">
        <v>56</v>
      </c>
      <c r="P366" t="str">
        <f t="shared" si="5"/>
        <v>INSERT INTO @DataTable (Deal, AdvanceDate, PROV, DealPurpose, RateType, BEACON, LTV, TDS, GDS, InsuranceType, PrincipalBalance, OccupancyType, AccountStatus, Closed_Date, DelinquencyBucket) VALUES (365, '2016-10-06', 'ON', 'Purchase', 'ARM', 728, 93.73, 37.53, 12.62, 'HiRatio', 644365.05, 'Owner-Occupied', 'Open', '1900-01-00', 'Current');</v>
      </c>
    </row>
    <row r="367" spans="1:16" x14ac:dyDescent="0.35">
      <c r="A367" s="22">
        <v>366</v>
      </c>
      <c r="B367" s="21">
        <v>40577</v>
      </c>
      <c r="C367" s="22" t="s">
        <v>51</v>
      </c>
      <c r="D367" s="22" t="s">
        <v>61</v>
      </c>
      <c r="E367" s="22" t="s">
        <v>53</v>
      </c>
      <c r="F367" s="22">
        <v>817</v>
      </c>
      <c r="G367" s="22">
        <v>90</v>
      </c>
      <c r="H367" s="22">
        <v>26.36</v>
      </c>
      <c r="I367" s="22">
        <v>25.46</v>
      </c>
      <c r="J367" s="22" t="s">
        <v>60</v>
      </c>
      <c r="K367" s="23">
        <v>220277.18</v>
      </c>
      <c r="L367" s="23" t="s">
        <v>55</v>
      </c>
      <c r="M367" s="23" t="s">
        <v>83</v>
      </c>
      <c r="N367" s="27"/>
      <c r="O367" s="23" t="s">
        <v>56</v>
      </c>
      <c r="P367" t="str">
        <f t="shared" si="5"/>
        <v>INSERT INTO @DataTable (Deal, AdvanceDate, PROV, DealPurpose, RateType, BEACON, LTV, TDS, GDS, InsuranceType, PrincipalBalance, OccupancyType, AccountStatus, Closed_Date, DelinquencyBucket) VALUES (366, '2011-02-03', 'AB', 'Purchase', 'Fixed', 817, 90, 26.36, 25.46, 'HiRatio', 220277.18, 'Owner-Occupied', 'Open', '1900-01-00', 'Current');</v>
      </c>
    </row>
    <row r="368" spans="1:16" x14ac:dyDescent="0.35">
      <c r="A368" s="19">
        <v>367</v>
      </c>
      <c r="B368" s="18">
        <v>42257</v>
      </c>
      <c r="C368" s="19" t="s">
        <v>57</v>
      </c>
      <c r="D368" s="19" t="s">
        <v>52</v>
      </c>
      <c r="E368" s="19" t="s">
        <v>53</v>
      </c>
      <c r="F368" s="19">
        <v>696</v>
      </c>
      <c r="G368" s="19">
        <v>80</v>
      </c>
      <c r="H368" s="19">
        <v>38.799999999999997</v>
      </c>
      <c r="I368" s="19">
        <v>26.37</v>
      </c>
      <c r="J368" s="19" t="s">
        <v>54</v>
      </c>
      <c r="K368" s="20">
        <v>187457.49</v>
      </c>
      <c r="L368" s="20" t="s">
        <v>55</v>
      </c>
      <c r="M368" s="20" t="s">
        <v>83</v>
      </c>
      <c r="N368" s="26"/>
      <c r="O368" s="20" t="s">
        <v>56</v>
      </c>
      <c r="P368" t="str">
        <f t="shared" si="5"/>
        <v>INSERT INTO @DataTable (Deal, AdvanceDate, PROV, DealPurpose, RateType, BEACON, LTV, TDS, GDS, InsuranceType, PrincipalBalance, OccupancyType, AccountStatus, Closed_Date, DelinquencyBucket) VALUES (367, '2015-09-10', 'ON', 'Refinance External', 'Fixed', 696, 80, 38.8, 26.37, 'Conv', 187457.49, 'Owner-Occupied', 'Open', '1900-01-00', 'Current');</v>
      </c>
    </row>
    <row r="369" spans="1:16" x14ac:dyDescent="0.35">
      <c r="A369" s="22">
        <v>368</v>
      </c>
      <c r="B369" s="21">
        <v>41785</v>
      </c>
      <c r="C369" s="22" t="s">
        <v>57</v>
      </c>
      <c r="D369" s="22" t="s">
        <v>61</v>
      </c>
      <c r="E369" s="22" t="s">
        <v>40</v>
      </c>
      <c r="F369" s="22">
        <v>684</v>
      </c>
      <c r="G369" s="22">
        <v>38.83</v>
      </c>
      <c r="H369" s="22">
        <v>37.99</v>
      </c>
      <c r="I369" s="22">
        <v>19.809999999999999</v>
      </c>
      <c r="J369" s="22" t="s">
        <v>54</v>
      </c>
      <c r="K369" s="23">
        <v>0</v>
      </c>
      <c r="L369" s="23" t="s">
        <v>62</v>
      </c>
      <c r="M369" s="23" t="s">
        <v>84</v>
      </c>
      <c r="N369" s="27">
        <v>42522</v>
      </c>
      <c r="O369" s="23" t="s">
        <v>56</v>
      </c>
      <c r="P369" t="str">
        <f t="shared" si="5"/>
        <v>INSERT INTO @DataTable (Deal, AdvanceDate, PROV, DealPurpose, RateType, BEACON, LTV, TDS, GDS, InsuranceType, PrincipalBalance, OccupancyType, AccountStatus, Closed_Date, DelinquencyBucket) VALUES (368, '2014-05-26', 'ON', 'Purchase', 'ARM', 684, 38.83, 37.99, 19.81, 'Conv', 0, 'Rental', 'Closed', '2016-06-01', 'Current');</v>
      </c>
    </row>
    <row r="370" spans="1:16" x14ac:dyDescent="0.35">
      <c r="A370" s="19">
        <v>369</v>
      </c>
      <c r="B370" s="18">
        <v>42086</v>
      </c>
      <c r="C370" s="19" t="s">
        <v>51</v>
      </c>
      <c r="D370" s="19" t="s">
        <v>61</v>
      </c>
      <c r="E370" s="19" t="s">
        <v>53</v>
      </c>
      <c r="F370" s="19">
        <v>697</v>
      </c>
      <c r="G370" s="19">
        <v>80</v>
      </c>
      <c r="H370" s="19">
        <v>35.450000000000003</v>
      </c>
      <c r="I370" s="19">
        <v>31.85</v>
      </c>
      <c r="J370" s="19" t="s">
        <v>60</v>
      </c>
      <c r="K370" s="20">
        <v>211135.84</v>
      </c>
      <c r="L370" s="20" t="s">
        <v>55</v>
      </c>
      <c r="M370" s="20" t="s">
        <v>83</v>
      </c>
      <c r="N370" s="26"/>
      <c r="O370" s="20" t="s">
        <v>56</v>
      </c>
      <c r="P370" t="str">
        <f t="shared" si="5"/>
        <v>INSERT INTO @DataTable (Deal, AdvanceDate, PROV, DealPurpose, RateType, BEACON, LTV, TDS, GDS, InsuranceType, PrincipalBalance, OccupancyType, AccountStatus, Closed_Date, DelinquencyBucket) VALUES (369, '2015-03-23', 'AB', 'Purchase', 'Fixed', 697, 80, 35.45, 31.85, 'HiRatio', 211135.84, 'Owner-Occupied', 'Open', '1900-01-00', 'Current');</v>
      </c>
    </row>
    <row r="371" spans="1:16" x14ac:dyDescent="0.35">
      <c r="A371" s="22">
        <v>370</v>
      </c>
      <c r="B371" s="21">
        <v>42488</v>
      </c>
      <c r="C371" s="22" t="s">
        <v>78</v>
      </c>
      <c r="D371" s="22" t="s">
        <v>61</v>
      </c>
      <c r="E371" s="22" t="s">
        <v>53</v>
      </c>
      <c r="F371" s="22">
        <v>810</v>
      </c>
      <c r="G371" s="22">
        <v>95</v>
      </c>
      <c r="H371" s="22">
        <v>28.7</v>
      </c>
      <c r="I371" s="22">
        <v>20.79</v>
      </c>
      <c r="J371" s="22" t="s">
        <v>60</v>
      </c>
      <c r="K371" s="23">
        <v>370720.65</v>
      </c>
      <c r="L371" s="23" t="s">
        <v>55</v>
      </c>
      <c r="M371" s="23" t="s">
        <v>83</v>
      </c>
      <c r="N371" s="27"/>
      <c r="O371" s="23" t="s">
        <v>56</v>
      </c>
      <c r="P371" t="str">
        <f t="shared" si="5"/>
        <v>INSERT INTO @DataTable (Deal, AdvanceDate, PROV, DealPurpose, RateType, BEACON, LTV, TDS, GDS, InsuranceType, PrincipalBalance, OccupancyType, AccountStatus, Closed_Date, DelinquencyBucket) VALUES (370, '2016-04-28', 'NL', 'Purchase', 'Fixed', 810, 95, 28.7, 20.79, 'HiRatio', 370720.65, 'Owner-Occupied', 'Open', '1900-01-00', 'Current');</v>
      </c>
    </row>
    <row r="372" spans="1:16" x14ac:dyDescent="0.35">
      <c r="A372" s="19">
        <v>371</v>
      </c>
      <c r="B372" s="18">
        <v>41278</v>
      </c>
      <c r="C372" s="19" t="s">
        <v>51</v>
      </c>
      <c r="D372" s="19" t="s">
        <v>61</v>
      </c>
      <c r="E372" s="19" t="s">
        <v>53</v>
      </c>
      <c r="F372" s="19">
        <v>818</v>
      </c>
      <c r="G372" s="19">
        <v>95</v>
      </c>
      <c r="H372" s="19">
        <v>34.950000000000003</v>
      </c>
      <c r="I372" s="19">
        <v>26.24</v>
      </c>
      <c r="J372" s="19" t="s">
        <v>60</v>
      </c>
      <c r="K372" s="20">
        <v>308382.96000000002</v>
      </c>
      <c r="L372" s="20" t="s">
        <v>55</v>
      </c>
      <c r="M372" s="20" t="s">
        <v>83</v>
      </c>
      <c r="N372" s="26"/>
      <c r="O372" s="20" t="s">
        <v>56</v>
      </c>
      <c r="P372" t="str">
        <f t="shared" si="5"/>
        <v>INSERT INTO @DataTable (Deal, AdvanceDate, PROV, DealPurpose, RateType, BEACON, LTV, TDS, GDS, InsuranceType, PrincipalBalance, OccupancyType, AccountStatus, Closed_Date, DelinquencyBucket) VALUES (371, '2013-01-04', 'AB', 'Purchase', 'Fixed', 818, 95, 34.95, 26.24, 'HiRatio', 308382.96, 'Owner-Occupied', 'Open', '1900-01-00', 'Current');</v>
      </c>
    </row>
    <row r="373" spans="1:16" x14ac:dyDescent="0.35">
      <c r="A373" s="22">
        <v>372</v>
      </c>
      <c r="B373" s="21">
        <v>41236</v>
      </c>
      <c r="C373" s="22" t="s">
        <v>63</v>
      </c>
      <c r="D373" s="22" t="s">
        <v>61</v>
      </c>
      <c r="E373" s="22" t="s">
        <v>53</v>
      </c>
      <c r="F373" s="22">
        <v>717</v>
      </c>
      <c r="G373" s="22">
        <v>95</v>
      </c>
      <c r="H373" s="22">
        <v>37.340000000000003</v>
      </c>
      <c r="I373" s="22">
        <v>17.059999999999999</v>
      </c>
      <c r="J373" s="22" t="s">
        <v>60</v>
      </c>
      <c r="K373" s="23">
        <v>233883.21</v>
      </c>
      <c r="L373" s="23" t="s">
        <v>55</v>
      </c>
      <c r="M373" s="23" t="s">
        <v>83</v>
      </c>
      <c r="N373" s="27"/>
      <c r="O373" s="23" t="s">
        <v>56</v>
      </c>
      <c r="P373" t="str">
        <f t="shared" si="5"/>
        <v>INSERT INTO @DataTable (Deal, AdvanceDate, PROV, DealPurpose, RateType, BEACON, LTV, TDS, GDS, InsuranceType, PrincipalBalance, OccupancyType, AccountStatus, Closed_Date, DelinquencyBucket) VALUES (372, '2012-11-23', 'SK', 'Purchase', 'Fixed', 717, 95, 37.34, 17.06, 'HiRatio', 233883.21, 'Owner-Occupied', 'Open', '1900-01-00', 'Current');</v>
      </c>
    </row>
    <row r="374" spans="1:16" x14ac:dyDescent="0.35">
      <c r="A374" s="19">
        <v>373</v>
      </c>
      <c r="B374" s="18">
        <v>41177</v>
      </c>
      <c r="C374" s="19" t="s">
        <v>57</v>
      </c>
      <c r="D374" s="19" t="s">
        <v>52</v>
      </c>
      <c r="E374" s="19" t="s">
        <v>53</v>
      </c>
      <c r="F374" s="19">
        <v>715</v>
      </c>
      <c r="G374" s="19">
        <v>77.040000000000006</v>
      </c>
      <c r="H374" s="19">
        <v>40.57</v>
      </c>
      <c r="I374" s="19">
        <v>40.57</v>
      </c>
      <c r="J374" s="19" t="s">
        <v>54</v>
      </c>
      <c r="K374" s="20">
        <v>167637.4</v>
      </c>
      <c r="L374" s="20" t="s">
        <v>55</v>
      </c>
      <c r="M374" s="20" t="s">
        <v>83</v>
      </c>
      <c r="N374" s="26"/>
      <c r="O374" s="20" t="s">
        <v>56</v>
      </c>
      <c r="P374" t="str">
        <f t="shared" si="5"/>
        <v>INSERT INTO @DataTable (Deal, AdvanceDate, PROV, DealPurpose, RateType, BEACON, LTV, TDS, GDS, InsuranceType, PrincipalBalance, OccupancyType, AccountStatus, Closed_Date, DelinquencyBucket) VALUES (373, '2012-09-25', 'ON', 'Refinance External', 'Fixed', 715, 77.04, 40.57, 40.57, 'Conv', 167637.4, 'Owner-Occupied', 'Open', '1900-01-00', 'Current');</v>
      </c>
    </row>
    <row r="375" spans="1:16" x14ac:dyDescent="0.35">
      <c r="A375" s="22">
        <v>374</v>
      </c>
      <c r="B375" s="21">
        <v>42062</v>
      </c>
      <c r="C375" s="22" t="s">
        <v>51</v>
      </c>
      <c r="D375" s="22" t="s">
        <v>61</v>
      </c>
      <c r="E375" s="22" t="s">
        <v>53</v>
      </c>
      <c r="F375" s="22">
        <v>801</v>
      </c>
      <c r="G375" s="22">
        <v>85</v>
      </c>
      <c r="H375" s="22">
        <v>30.78</v>
      </c>
      <c r="I375" s="22">
        <v>29.34</v>
      </c>
      <c r="J375" s="22" t="s">
        <v>60</v>
      </c>
      <c r="K375" s="23">
        <v>321044.58</v>
      </c>
      <c r="L375" s="23" t="s">
        <v>55</v>
      </c>
      <c r="M375" s="23" t="s">
        <v>83</v>
      </c>
      <c r="N375" s="27"/>
      <c r="O375" s="23" t="s">
        <v>56</v>
      </c>
      <c r="P375" t="str">
        <f t="shared" si="5"/>
        <v>INSERT INTO @DataTable (Deal, AdvanceDate, PROV, DealPurpose, RateType, BEACON, LTV, TDS, GDS, InsuranceType, PrincipalBalance, OccupancyType, AccountStatus, Closed_Date, DelinquencyBucket) VALUES (374, '2015-02-27', 'AB', 'Purchase', 'Fixed', 801, 85, 30.78, 29.34, 'HiRatio', 321044.58, 'Owner-Occupied', 'Open', '1900-01-00', 'Current');</v>
      </c>
    </row>
    <row r="376" spans="1:16" x14ac:dyDescent="0.35">
      <c r="A376" s="19">
        <v>375</v>
      </c>
      <c r="B376" s="18">
        <v>42342</v>
      </c>
      <c r="C376" s="19" t="s">
        <v>57</v>
      </c>
      <c r="D376" s="19" t="s">
        <v>61</v>
      </c>
      <c r="E376" s="19" t="s">
        <v>53</v>
      </c>
      <c r="F376" s="19">
        <v>703</v>
      </c>
      <c r="G376" s="19">
        <v>94.92</v>
      </c>
      <c r="H376" s="19">
        <v>39.549999999999997</v>
      </c>
      <c r="I376" s="19">
        <v>28</v>
      </c>
      <c r="J376" s="19" t="s">
        <v>60</v>
      </c>
      <c r="K376" s="20">
        <v>561059.72</v>
      </c>
      <c r="L376" s="20" t="s">
        <v>55</v>
      </c>
      <c r="M376" s="20" t="s">
        <v>83</v>
      </c>
      <c r="N376" s="26"/>
      <c r="O376" s="20" t="s">
        <v>56</v>
      </c>
      <c r="P376" t="str">
        <f t="shared" si="5"/>
        <v>INSERT INTO @DataTable (Deal, AdvanceDate, PROV, DealPurpose, RateType, BEACON, LTV, TDS, GDS, InsuranceType, PrincipalBalance, OccupancyType, AccountStatus, Closed_Date, DelinquencyBucket) VALUES (375, '2015-12-04', 'ON', 'Purchase', 'Fixed', 703, 94.92, 39.55, 28, 'HiRatio', 561059.72, 'Owner-Occupied', 'Open', '1900-01-00', 'Current');</v>
      </c>
    </row>
    <row r="377" spans="1:16" x14ac:dyDescent="0.35">
      <c r="A377" s="22">
        <v>376</v>
      </c>
      <c r="B377" s="21">
        <v>42397</v>
      </c>
      <c r="C377" s="22" t="s">
        <v>57</v>
      </c>
      <c r="D377" s="22" t="s">
        <v>61</v>
      </c>
      <c r="E377" s="22" t="s">
        <v>53</v>
      </c>
      <c r="F377" s="22">
        <v>802</v>
      </c>
      <c r="G377" s="22">
        <v>57.58</v>
      </c>
      <c r="H377" s="22">
        <v>34.549999999999997</v>
      </c>
      <c r="I377" s="22">
        <v>28.22</v>
      </c>
      <c r="J377" s="22" t="s">
        <v>54</v>
      </c>
      <c r="K377" s="23">
        <v>458953.89</v>
      </c>
      <c r="L377" s="23" t="s">
        <v>55</v>
      </c>
      <c r="M377" s="23" t="s">
        <v>83</v>
      </c>
      <c r="N377" s="27"/>
      <c r="O377" s="23" t="s">
        <v>56</v>
      </c>
      <c r="P377" t="str">
        <f t="shared" si="5"/>
        <v>INSERT INTO @DataTable (Deal, AdvanceDate, PROV, DealPurpose, RateType, BEACON, LTV, TDS, GDS, InsuranceType, PrincipalBalance, OccupancyType, AccountStatus, Closed_Date, DelinquencyBucket) VALUES (376, '2016-01-28', 'ON', 'Purchase', 'Fixed', 802, 57.58, 34.55, 28.22, 'Conv', 458953.89, 'Owner-Occupied', 'Open', '1900-01-00', 'Current');</v>
      </c>
    </row>
    <row r="378" spans="1:16" x14ac:dyDescent="0.35">
      <c r="A378" s="19">
        <v>377</v>
      </c>
      <c r="B378" s="18">
        <v>41941</v>
      </c>
      <c r="C378" s="19" t="s">
        <v>58</v>
      </c>
      <c r="D378" s="19" t="s">
        <v>61</v>
      </c>
      <c r="E378" s="19" t="s">
        <v>40</v>
      </c>
      <c r="F378" s="19">
        <v>793</v>
      </c>
      <c r="G378" s="19">
        <v>80</v>
      </c>
      <c r="H378" s="19">
        <v>32.590000000000003</v>
      </c>
      <c r="I378" s="19">
        <v>27.03</v>
      </c>
      <c r="J378" s="19" t="s">
        <v>54</v>
      </c>
      <c r="K378" s="20">
        <v>596959.68000000005</v>
      </c>
      <c r="L378" s="20" t="s">
        <v>55</v>
      </c>
      <c r="M378" s="20" t="s">
        <v>83</v>
      </c>
      <c r="N378" s="26"/>
      <c r="O378" s="20" t="s">
        <v>56</v>
      </c>
      <c r="P378" t="str">
        <f t="shared" si="5"/>
        <v>INSERT INTO @DataTable (Deal, AdvanceDate, PROV, DealPurpose, RateType, BEACON, LTV, TDS, GDS, InsuranceType, PrincipalBalance, OccupancyType, AccountStatus, Closed_Date, DelinquencyBucket) VALUES (377, '2014-10-29', 'BC', 'Purchase', 'ARM', 793, 80, 32.59, 27.03, 'Conv', 596959.68, 'Owner-Occupied', 'Open', '1900-01-00', 'Current');</v>
      </c>
    </row>
    <row r="379" spans="1:16" x14ac:dyDescent="0.35">
      <c r="A379" s="22">
        <v>378</v>
      </c>
      <c r="B379" s="21">
        <v>40729</v>
      </c>
      <c r="C379" s="22" t="s">
        <v>57</v>
      </c>
      <c r="D379" s="22" t="s">
        <v>61</v>
      </c>
      <c r="E379" s="22" t="s">
        <v>53</v>
      </c>
      <c r="F379" s="22">
        <v>740</v>
      </c>
      <c r="G379" s="22">
        <v>80</v>
      </c>
      <c r="H379" s="22">
        <v>35.369999999999997</v>
      </c>
      <c r="I379" s="22">
        <v>16.29</v>
      </c>
      <c r="J379" s="22" t="s">
        <v>54</v>
      </c>
      <c r="K379" s="23">
        <v>0</v>
      </c>
      <c r="L379" s="23" t="s">
        <v>62</v>
      </c>
      <c r="M379" s="23" t="s">
        <v>84</v>
      </c>
      <c r="N379" s="27">
        <v>42145</v>
      </c>
      <c r="O379" s="23" t="s">
        <v>56</v>
      </c>
      <c r="P379" t="str">
        <f t="shared" si="5"/>
        <v>INSERT INTO @DataTable (Deal, AdvanceDate, PROV, DealPurpose, RateType, BEACON, LTV, TDS, GDS, InsuranceType, PrincipalBalance, OccupancyType, AccountStatus, Closed_Date, DelinquencyBucket) VALUES (378, '2011-07-05', 'ON', 'Purchase', 'Fixed', 740, 80, 35.37, 16.29, 'Conv', 0, 'Rental', 'Closed', '2015-05-21', 'Current');</v>
      </c>
    </row>
    <row r="380" spans="1:16" x14ac:dyDescent="0.35">
      <c r="A380" s="19">
        <v>379</v>
      </c>
      <c r="B380" s="18">
        <v>42058</v>
      </c>
      <c r="C380" s="19" t="s">
        <v>58</v>
      </c>
      <c r="D380" s="19" t="s">
        <v>52</v>
      </c>
      <c r="E380" s="19" t="s">
        <v>40</v>
      </c>
      <c r="F380" s="19">
        <v>828</v>
      </c>
      <c r="G380" s="19">
        <v>73.91</v>
      </c>
      <c r="H380" s="19">
        <v>10.32</v>
      </c>
      <c r="I380" s="19">
        <v>4.54</v>
      </c>
      <c r="J380" s="19" t="s">
        <v>54</v>
      </c>
      <c r="K380" s="20">
        <v>0</v>
      </c>
      <c r="L380" s="20" t="s">
        <v>55</v>
      </c>
      <c r="M380" s="20" t="s">
        <v>84</v>
      </c>
      <c r="N380" s="26">
        <v>42361</v>
      </c>
      <c r="O380" s="20" t="s">
        <v>56</v>
      </c>
      <c r="P380" t="str">
        <f t="shared" si="5"/>
        <v>INSERT INTO @DataTable (Deal, AdvanceDate, PROV, DealPurpose, RateType, BEACON, LTV, TDS, GDS, InsuranceType, PrincipalBalance, OccupancyType, AccountStatus, Closed_Date, DelinquencyBucket) VALUES (379, '2015-02-23', 'BC', 'Refinance External', 'ARM', 828, 73.91, 10.32, 4.54, 'Conv', 0, 'Owner-Occupied', 'Closed', '2015-12-23', 'Current');</v>
      </c>
    </row>
    <row r="381" spans="1:16" x14ac:dyDescent="0.35">
      <c r="A381" s="22">
        <v>380</v>
      </c>
      <c r="B381" s="21">
        <v>42153</v>
      </c>
      <c r="C381" s="22" t="s">
        <v>57</v>
      </c>
      <c r="D381" s="22" t="s">
        <v>61</v>
      </c>
      <c r="E381" s="22" t="s">
        <v>53</v>
      </c>
      <c r="F381" s="22">
        <v>728</v>
      </c>
      <c r="G381" s="22">
        <v>61.11</v>
      </c>
      <c r="H381" s="22">
        <v>27.3</v>
      </c>
      <c r="I381" s="22">
        <v>26.77</v>
      </c>
      <c r="J381" s="22" t="s">
        <v>54</v>
      </c>
      <c r="K381" s="23">
        <v>147861.64000000001</v>
      </c>
      <c r="L381" s="23" t="s">
        <v>55</v>
      </c>
      <c r="M381" s="23" t="s">
        <v>83</v>
      </c>
      <c r="N381" s="27"/>
      <c r="O381" s="23" t="s">
        <v>56</v>
      </c>
      <c r="P381" t="str">
        <f t="shared" si="5"/>
        <v>INSERT INTO @DataTable (Deal, AdvanceDate, PROV, DealPurpose, RateType, BEACON, LTV, TDS, GDS, InsuranceType, PrincipalBalance, OccupancyType, AccountStatus, Closed_Date, DelinquencyBucket) VALUES (380, '2015-05-29', 'ON', 'Purchase', 'Fixed', 728, 61.11, 27.3, 26.77, 'Conv', 147861.64, 'Owner-Occupied', 'Open', '1900-01-00', 'Current');</v>
      </c>
    </row>
    <row r="382" spans="1:16" x14ac:dyDescent="0.35">
      <c r="A382" s="19">
        <v>381</v>
      </c>
      <c r="B382" s="18">
        <v>42339</v>
      </c>
      <c r="C382" s="19" t="s">
        <v>57</v>
      </c>
      <c r="D382" s="19" t="s">
        <v>61</v>
      </c>
      <c r="E382" s="19" t="s">
        <v>53</v>
      </c>
      <c r="F382" s="19">
        <v>756</v>
      </c>
      <c r="G382" s="19">
        <v>90</v>
      </c>
      <c r="H382" s="19">
        <v>33.35</v>
      </c>
      <c r="I382" s="19">
        <v>18.66</v>
      </c>
      <c r="J382" s="19" t="s">
        <v>60</v>
      </c>
      <c r="K382" s="20">
        <v>302666.45</v>
      </c>
      <c r="L382" s="20" t="s">
        <v>55</v>
      </c>
      <c r="M382" s="20" t="s">
        <v>83</v>
      </c>
      <c r="N382" s="26"/>
      <c r="O382" s="20" t="s">
        <v>56</v>
      </c>
      <c r="P382" t="str">
        <f t="shared" si="5"/>
        <v>INSERT INTO @DataTable (Deal, AdvanceDate, PROV, DealPurpose, RateType, BEACON, LTV, TDS, GDS, InsuranceType, PrincipalBalance, OccupancyType, AccountStatus, Closed_Date, DelinquencyBucket) VALUES (381, '2015-12-01', 'ON', 'Purchase', 'Fixed', 756, 90, 33.35, 18.66, 'HiRatio', 302666.45, 'Owner-Occupied', 'Open', '1900-01-00', 'Current');</v>
      </c>
    </row>
    <row r="383" spans="1:16" x14ac:dyDescent="0.35">
      <c r="A383" s="22">
        <v>382</v>
      </c>
      <c r="B383" s="21">
        <v>42684</v>
      </c>
      <c r="C383" s="22" t="s">
        <v>63</v>
      </c>
      <c r="D383" s="22" t="s">
        <v>61</v>
      </c>
      <c r="E383" s="22" t="s">
        <v>53</v>
      </c>
      <c r="F383" s="22">
        <v>746</v>
      </c>
      <c r="G383" s="22">
        <v>95</v>
      </c>
      <c r="H383" s="22">
        <v>42.92</v>
      </c>
      <c r="I383" s="22">
        <v>29.79</v>
      </c>
      <c r="J383" s="22" t="s">
        <v>60</v>
      </c>
      <c r="K383" s="23">
        <v>312309.19</v>
      </c>
      <c r="L383" s="23" t="s">
        <v>55</v>
      </c>
      <c r="M383" s="23" t="s">
        <v>83</v>
      </c>
      <c r="N383" s="27"/>
      <c r="O383" s="23" t="s">
        <v>56</v>
      </c>
      <c r="P383" t="str">
        <f t="shared" si="5"/>
        <v>INSERT INTO @DataTable (Deal, AdvanceDate, PROV, DealPurpose, RateType, BEACON, LTV, TDS, GDS, InsuranceType, PrincipalBalance, OccupancyType, AccountStatus, Closed_Date, DelinquencyBucket) VALUES (382, '2016-11-10', 'SK', 'Purchase', 'Fixed', 746, 95, 42.92, 29.79, 'HiRatio', 312309.19, 'Owner-Occupied', 'Open', '1900-01-00', 'Current');</v>
      </c>
    </row>
    <row r="384" spans="1:16" x14ac:dyDescent="0.35">
      <c r="A384" s="19">
        <v>383</v>
      </c>
      <c r="B384" s="18">
        <v>42698</v>
      </c>
      <c r="C384" s="19" t="s">
        <v>57</v>
      </c>
      <c r="D384" s="19" t="s">
        <v>52</v>
      </c>
      <c r="E384" s="19" t="s">
        <v>53</v>
      </c>
      <c r="F384" s="19">
        <v>753</v>
      </c>
      <c r="G384" s="19">
        <v>80</v>
      </c>
      <c r="H384" s="19">
        <v>27.26</v>
      </c>
      <c r="I384" s="19">
        <v>22.75</v>
      </c>
      <c r="J384" s="19" t="s">
        <v>54</v>
      </c>
      <c r="K384" s="20">
        <v>195344.65</v>
      </c>
      <c r="L384" s="20" t="s">
        <v>55</v>
      </c>
      <c r="M384" s="20" t="s">
        <v>83</v>
      </c>
      <c r="N384" s="26"/>
      <c r="O384" s="20" t="s">
        <v>56</v>
      </c>
      <c r="P384" t="str">
        <f t="shared" si="5"/>
        <v>INSERT INTO @DataTable (Deal, AdvanceDate, PROV, DealPurpose, RateType, BEACON, LTV, TDS, GDS, InsuranceType, PrincipalBalance, OccupancyType, AccountStatus, Closed_Date, DelinquencyBucket) VALUES (383, '2016-11-24', 'ON', 'Refinance External', 'Fixed', 753, 80, 27.26, 22.75, 'Conv', 195344.65, 'Owner-Occupied', 'Open', '1900-01-00', 'Current');</v>
      </c>
    </row>
    <row r="385" spans="1:16" x14ac:dyDescent="0.35">
      <c r="A385" s="22">
        <v>384</v>
      </c>
      <c r="B385" s="21">
        <v>41684</v>
      </c>
      <c r="C385" s="22" t="s">
        <v>51</v>
      </c>
      <c r="D385" s="22" t="s">
        <v>59</v>
      </c>
      <c r="E385" s="22" t="s">
        <v>53</v>
      </c>
      <c r="F385" s="22">
        <v>702</v>
      </c>
      <c r="G385" s="22">
        <v>81.400000000000006</v>
      </c>
      <c r="H385" s="22">
        <v>30.85</v>
      </c>
      <c r="I385" s="22">
        <v>18.52</v>
      </c>
      <c r="J385" s="22" t="s">
        <v>60</v>
      </c>
      <c r="K385" s="23">
        <v>0</v>
      </c>
      <c r="L385" s="23" t="s">
        <v>55</v>
      </c>
      <c r="M385" s="23" t="s">
        <v>84</v>
      </c>
      <c r="N385" s="27">
        <v>41946</v>
      </c>
      <c r="O385" s="23" t="s">
        <v>56</v>
      </c>
      <c r="P385" t="str">
        <f t="shared" si="5"/>
        <v>INSERT INTO @DataTable (Deal, AdvanceDate, PROV, DealPurpose, RateType, BEACON, LTV, TDS, GDS, InsuranceType, PrincipalBalance, OccupancyType, AccountStatus, Closed_Date, DelinquencyBucket) VALUES (384, '2014-02-14', 'AB', 'Transfer', 'Fixed', 702, 81.4, 30.85, 18.52, 'HiRatio', 0, 'Owner-Occupied', 'Closed', '2014-11-03', 'Current');</v>
      </c>
    </row>
    <row r="386" spans="1:16" x14ac:dyDescent="0.35">
      <c r="A386" s="19">
        <v>385</v>
      </c>
      <c r="B386" s="18">
        <v>40602</v>
      </c>
      <c r="C386" s="19" t="s">
        <v>51</v>
      </c>
      <c r="D386" s="19" t="s">
        <v>52</v>
      </c>
      <c r="E386" s="19" t="s">
        <v>53</v>
      </c>
      <c r="F386" s="19">
        <v>704</v>
      </c>
      <c r="G386" s="19">
        <v>80</v>
      </c>
      <c r="H386" s="19">
        <v>27.41</v>
      </c>
      <c r="I386" s="19">
        <v>19.59</v>
      </c>
      <c r="J386" s="19" t="s">
        <v>54</v>
      </c>
      <c r="K386" s="20">
        <v>0</v>
      </c>
      <c r="L386" s="20" t="s">
        <v>55</v>
      </c>
      <c r="M386" s="20" t="s">
        <v>84</v>
      </c>
      <c r="N386" s="26">
        <v>40604</v>
      </c>
      <c r="O386" s="20" t="s">
        <v>56</v>
      </c>
      <c r="P386" t="str">
        <f t="shared" si="5"/>
        <v>INSERT INTO @DataTable (Deal, AdvanceDate, PROV, DealPurpose, RateType, BEACON, LTV, TDS, GDS, InsuranceType, PrincipalBalance, OccupancyType, AccountStatus, Closed_Date, DelinquencyBucket) VALUES (385, '2011-02-28', 'AB', 'Refinance External', 'Fixed', 704, 80, 27.41, 19.59, 'Conv', 0, 'Owner-Occupied', 'Closed', '2011-03-02', 'Current');</v>
      </c>
    </row>
    <row r="387" spans="1:16" x14ac:dyDescent="0.35">
      <c r="A387" s="22">
        <v>386</v>
      </c>
      <c r="B387" s="21">
        <v>41953</v>
      </c>
      <c r="C387" s="22" t="s">
        <v>51</v>
      </c>
      <c r="D387" s="22" t="s">
        <v>59</v>
      </c>
      <c r="E387" s="22" t="s">
        <v>53</v>
      </c>
      <c r="F387" s="22">
        <v>734</v>
      </c>
      <c r="G387" s="22">
        <v>79.95</v>
      </c>
      <c r="H387" s="22">
        <v>23.86</v>
      </c>
      <c r="I387" s="22">
        <v>17.920000000000002</v>
      </c>
      <c r="J387" s="22" t="s">
        <v>54</v>
      </c>
      <c r="K387" s="23">
        <v>281705.08</v>
      </c>
      <c r="L387" s="23" t="s">
        <v>55</v>
      </c>
      <c r="M387" s="23" t="s">
        <v>83</v>
      </c>
      <c r="N387" s="27"/>
      <c r="O387" s="23" t="s">
        <v>56</v>
      </c>
      <c r="P387" t="str">
        <f t="shared" ref="P387:P450" si="6">"INSERT INTO @DataTable (Deal, AdvanceDate, PROV, DealPurpose, RateType, BEACON, LTV, TDS, GDS, InsuranceType, PrincipalBalance, OccupancyType, AccountStatus, Closed_Date, DelinquencyBucket) VALUES (" &amp; A387 &amp; ", " &amp; "'" &amp; TEXT(B387, "yyyy-mm-dd") &amp; "', '" &amp; C387 &amp; "', '" &amp; D387 &amp; "', '" &amp; E387 &amp; "', " &amp; F387 &amp; ", " &amp; G387 &amp; ", " &amp; H387 &amp; ", " &amp; I387 &amp; ", '" &amp; J387 &amp; "', " &amp; K387 &amp; ", '" &amp; L387 &amp; "', '" &amp; M387 &amp; "', '" &amp;TEXT(N387, "yyyy-mm-dd") &amp; "', '" &amp; O387 &amp; "');"</f>
        <v>INSERT INTO @DataTable (Deal, AdvanceDate, PROV, DealPurpose, RateType, BEACON, LTV, TDS, GDS, InsuranceType, PrincipalBalance, OccupancyType, AccountStatus, Closed_Date, DelinquencyBucket) VALUES (386, '2014-11-10', 'AB', 'Transfer', 'Fixed', 734, 79.95, 23.86, 17.92, 'Conv', 281705.08, 'Owner-Occupied', 'Open', '1900-01-00', 'Current');</v>
      </c>
    </row>
    <row r="388" spans="1:16" x14ac:dyDescent="0.35">
      <c r="A388" s="19">
        <v>387</v>
      </c>
      <c r="B388" s="18">
        <v>42180</v>
      </c>
      <c r="C388" s="19" t="s">
        <v>57</v>
      </c>
      <c r="D388" s="19" t="s">
        <v>52</v>
      </c>
      <c r="E388" s="19" t="s">
        <v>40</v>
      </c>
      <c r="F388" s="19">
        <v>760</v>
      </c>
      <c r="G388" s="19">
        <v>80</v>
      </c>
      <c r="H388" s="19">
        <v>28.93</v>
      </c>
      <c r="I388" s="19">
        <v>25.61</v>
      </c>
      <c r="J388" s="19" t="s">
        <v>54</v>
      </c>
      <c r="K388" s="20">
        <v>298332.21000000002</v>
      </c>
      <c r="L388" s="20" t="s">
        <v>55</v>
      </c>
      <c r="M388" s="20" t="s">
        <v>83</v>
      </c>
      <c r="N388" s="26"/>
      <c r="O388" s="20" t="s">
        <v>56</v>
      </c>
      <c r="P388" t="str">
        <f t="shared" si="6"/>
        <v>INSERT INTO @DataTable (Deal, AdvanceDate, PROV, DealPurpose, RateType, BEACON, LTV, TDS, GDS, InsuranceType, PrincipalBalance, OccupancyType, AccountStatus, Closed_Date, DelinquencyBucket) VALUES (387, '2015-06-25', 'ON', 'Refinance External', 'ARM', 760, 80, 28.93, 25.61, 'Conv', 298332.21, 'Owner-Occupied', 'Open', '1900-01-00', 'Current');</v>
      </c>
    </row>
    <row r="389" spans="1:16" x14ac:dyDescent="0.35">
      <c r="A389" s="22">
        <v>388</v>
      </c>
      <c r="B389" s="21">
        <v>41411</v>
      </c>
      <c r="C389" s="22" t="s">
        <v>51</v>
      </c>
      <c r="D389" s="22" t="s">
        <v>61</v>
      </c>
      <c r="E389" s="22" t="s">
        <v>53</v>
      </c>
      <c r="F389" s="22">
        <v>783</v>
      </c>
      <c r="G389" s="22">
        <v>90</v>
      </c>
      <c r="H389" s="22">
        <v>28.33</v>
      </c>
      <c r="I389" s="22">
        <v>23.83</v>
      </c>
      <c r="J389" s="22" t="s">
        <v>60</v>
      </c>
      <c r="K389" s="23">
        <v>330533.94</v>
      </c>
      <c r="L389" s="23" t="s">
        <v>55</v>
      </c>
      <c r="M389" s="23" t="s">
        <v>83</v>
      </c>
      <c r="N389" s="27"/>
      <c r="O389" s="23" t="s">
        <v>56</v>
      </c>
      <c r="P389" t="str">
        <f t="shared" si="6"/>
        <v>INSERT INTO @DataTable (Deal, AdvanceDate, PROV, DealPurpose, RateType, BEACON, LTV, TDS, GDS, InsuranceType, PrincipalBalance, OccupancyType, AccountStatus, Closed_Date, DelinquencyBucket) VALUES (388, '2013-05-17', 'AB', 'Purchase', 'Fixed', 783, 90, 28.33, 23.83, 'HiRatio', 330533.94, 'Owner-Occupied', 'Open', '1900-01-00', 'Current');</v>
      </c>
    </row>
    <row r="390" spans="1:16" x14ac:dyDescent="0.35">
      <c r="A390" s="19">
        <v>389</v>
      </c>
      <c r="B390" s="18">
        <v>41856</v>
      </c>
      <c r="C390" s="19" t="s">
        <v>51</v>
      </c>
      <c r="D390" s="19" t="s">
        <v>61</v>
      </c>
      <c r="E390" s="19" t="s">
        <v>40</v>
      </c>
      <c r="F390" s="19">
        <v>734</v>
      </c>
      <c r="G390" s="19">
        <v>95</v>
      </c>
      <c r="H390" s="19">
        <v>26.71</v>
      </c>
      <c r="I390" s="19">
        <v>26.71</v>
      </c>
      <c r="J390" s="19" t="s">
        <v>60</v>
      </c>
      <c r="K390" s="20">
        <v>280339.62</v>
      </c>
      <c r="L390" s="20" t="s">
        <v>55</v>
      </c>
      <c r="M390" s="20" t="s">
        <v>83</v>
      </c>
      <c r="N390" s="26"/>
      <c r="O390" s="20" t="s">
        <v>56</v>
      </c>
      <c r="P390" t="str">
        <f t="shared" si="6"/>
        <v>INSERT INTO @DataTable (Deal, AdvanceDate, PROV, DealPurpose, RateType, BEACON, LTV, TDS, GDS, InsuranceType, PrincipalBalance, OccupancyType, AccountStatus, Closed_Date, DelinquencyBucket) VALUES (389, '2014-08-05', 'AB', 'Purchase', 'ARM', 734, 95, 26.71, 26.71, 'HiRatio', 280339.62, 'Owner-Occupied', 'Open', '1900-01-00', 'Current');</v>
      </c>
    </row>
    <row r="391" spans="1:16" x14ac:dyDescent="0.35">
      <c r="A391" s="22">
        <v>390</v>
      </c>
      <c r="B391" s="21">
        <v>42748</v>
      </c>
      <c r="C391" s="22" t="s">
        <v>51</v>
      </c>
      <c r="D391" s="22" t="s">
        <v>61</v>
      </c>
      <c r="E391" s="22" t="s">
        <v>53</v>
      </c>
      <c r="F391" s="22">
        <v>682</v>
      </c>
      <c r="G391" s="22">
        <v>80</v>
      </c>
      <c r="H391" s="22">
        <v>15.67</v>
      </c>
      <c r="I391" s="22">
        <v>14.96</v>
      </c>
      <c r="J391" s="22" t="s">
        <v>54</v>
      </c>
      <c r="K391" s="23">
        <v>304343.38</v>
      </c>
      <c r="L391" s="23" t="s">
        <v>55</v>
      </c>
      <c r="M391" s="23" t="s">
        <v>83</v>
      </c>
      <c r="N391" s="27"/>
      <c r="O391" s="23" t="s">
        <v>56</v>
      </c>
      <c r="P391" t="str">
        <f t="shared" si="6"/>
        <v>INSERT INTO @DataTable (Deal, AdvanceDate, PROV, DealPurpose, RateType, BEACON, LTV, TDS, GDS, InsuranceType, PrincipalBalance, OccupancyType, AccountStatus, Closed_Date, DelinquencyBucket) VALUES (390, '2017-01-13', 'AB', 'Purchase', 'Fixed', 682, 80, 15.67, 14.96, 'Conv', 304343.38, 'Owner-Occupied', 'Open', '1900-01-00', 'Current');</v>
      </c>
    </row>
    <row r="392" spans="1:16" x14ac:dyDescent="0.35">
      <c r="A392" s="19">
        <v>391</v>
      </c>
      <c r="B392" s="18">
        <v>42153</v>
      </c>
      <c r="C392" s="19" t="s">
        <v>51</v>
      </c>
      <c r="D392" s="19" t="s">
        <v>61</v>
      </c>
      <c r="E392" s="19" t="s">
        <v>53</v>
      </c>
      <c r="F392" s="19">
        <v>777</v>
      </c>
      <c r="G392" s="19">
        <v>76.47</v>
      </c>
      <c r="H392" s="19">
        <v>33.29</v>
      </c>
      <c r="I392" s="19">
        <v>19.14</v>
      </c>
      <c r="J392" s="19" t="s">
        <v>54</v>
      </c>
      <c r="K392" s="20">
        <v>404961.11</v>
      </c>
      <c r="L392" s="20" t="s">
        <v>55</v>
      </c>
      <c r="M392" s="20" t="s">
        <v>83</v>
      </c>
      <c r="N392" s="26"/>
      <c r="O392" s="20" t="s">
        <v>56</v>
      </c>
      <c r="P392" t="str">
        <f t="shared" si="6"/>
        <v>INSERT INTO @DataTable (Deal, AdvanceDate, PROV, DealPurpose, RateType, BEACON, LTV, TDS, GDS, InsuranceType, PrincipalBalance, OccupancyType, AccountStatus, Closed_Date, DelinquencyBucket) VALUES (391, '2015-05-29', 'AB', 'Purchase', 'Fixed', 777, 76.47, 33.29, 19.14, 'Conv', 404961.11, 'Owner-Occupied', 'Open', '1900-01-00', 'Current');</v>
      </c>
    </row>
    <row r="393" spans="1:16" x14ac:dyDescent="0.35">
      <c r="A393" s="22">
        <v>392</v>
      </c>
      <c r="B393" s="21">
        <v>40960</v>
      </c>
      <c r="C393" s="22" t="s">
        <v>57</v>
      </c>
      <c r="D393" s="22" t="s">
        <v>52</v>
      </c>
      <c r="E393" s="22" t="s">
        <v>53</v>
      </c>
      <c r="F393" s="22">
        <v>777</v>
      </c>
      <c r="G393" s="22">
        <v>84.88</v>
      </c>
      <c r="H393" s="22">
        <v>33.69</v>
      </c>
      <c r="I393" s="22">
        <v>17.59</v>
      </c>
      <c r="J393" s="22" t="s">
        <v>60</v>
      </c>
      <c r="K393" s="23">
        <v>0</v>
      </c>
      <c r="L393" s="23" t="s">
        <v>55</v>
      </c>
      <c r="M393" s="23" t="s">
        <v>84</v>
      </c>
      <c r="N393" s="27">
        <v>42275</v>
      </c>
      <c r="O393" s="23" t="s">
        <v>56</v>
      </c>
      <c r="P393" t="str">
        <f t="shared" si="6"/>
        <v>INSERT INTO @DataTable (Deal, AdvanceDate, PROV, DealPurpose, RateType, BEACON, LTV, TDS, GDS, InsuranceType, PrincipalBalance, OccupancyType, AccountStatus, Closed_Date, DelinquencyBucket) VALUES (392, '2012-02-21', 'ON', 'Refinance External', 'Fixed', 777, 84.88, 33.69, 17.59, 'HiRatio', 0, 'Owner-Occupied', 'Closed', '2015-09-28', 'Current');</v>
      </c>
    </row>
    <row r="394" spans="1:16" x14ac:dyDescent="0.35">
      <c r="A394" s="19">
        <v>393</v>
      </c>
      <c r="B394" s="18">
        <v>41131</v>
      </c>
      <c r="C394" s="19" t="s">
        <v>58</v>
      </c>
      <c r="D394" s="19" t="s">
        <v>52</v>
      </c>
      <c r="E394" s="19" t="s">
        <v>53</v>
      </c>
      <c r="F394" s="19">
        <v>733</v>
      </c>
      <c r="G394" s="19">
        <v>80</v>
      </c>
      <c r="H394" s="19">
        <v>29.97</v>
      </c>
      <c r="I394" s="19">
        <v>25.36</v>
      </c>
      <c r="J394" s="19" t="s">
        <v>54</v>
      </c>
      <c r="K394" s="20">
        <v>322157.81</v>
      </c>
      <c r="L394" s="20" t="s">
        <v>55</v>
      </c>
      <c r="M394" s="20" t="s">
        <v>83</v>
      </c>
      <c r="N394" s="26"/>
      <c r="O394" s="20" t="s">
        <v>56</v>
      </c>
      <c r="P394" t="str">
        <f t="shared" si="6"/>
        <v>INSERT INTO @DataTable (Deal, AdvanceDate, PROV, DealPurpose, RateType, BEACON, LTV, TDS, GDS, InsuranceType, PrincipalBalance, OccupancyType, AccountStatus, Closed_Date, DelinquencyBucket) VALUES (393, '2012-08-10', 'BC', 'Refinance External', 'Fixed', 733, 80, 29.97, 25.36, 'Conv', 322157.81, 'Owner-Occupied', 'Open', '1900-01-00', 'Current');</v>
      </c>
    </row>
    <row r="395" spans="1:16" x14ac:dyDescent="0.35">
      <c r="A395" s="22">
        <v>394</v>
      </c>
      <c r="B395" s="21">
        <v>42215</v>
      </c>
      <c r="C395" s="22" t="s">
        <v>57</v>
      </c>
      <c r="D395" s="22" t="s">
        <v>61</v>
      </c>
      <c r="E395" s="22" t="s">
        <v>40</v>
      </c>
      <c r="F395" s="22">
        <v>770</v>
      </c>
      <c r="G395" s="22">
        <v>95</v>
      </c>
      <c r="H395" s="22">
        <v>26.13</v>
      </c>
      <c r="I395" s="22">
        <v>20.010000000000002</v>
      </c>
      <c r="J395" s="22" t="s">
        <v>60</v>
      </c>
      <c r="K395" s="23">
        <v>293201.31</v>
      </c>
      <c r="L395" s="23" t="s">
        <v>55</v>
      </c>
      <c r="M395" s="23" t="s">
        <v>83</v>
      </c>
      <c r="N395" s="27"/>
      <c r="O395" s="23" t="s">
        <v>56</v>
      </c>
      <c r="P395" t="str">
        <f t="shared" si="6"/>
        <v>INSERT INTO @DataTable (Deal, AdvanceDate, PROV, DealPurpose, RateType, BEACON, LTV, TDS, GDS, InsuranceType, PrincipalBalance, OccupancyType, AccountStatus, Closed_Date, DelinquencyBucket) VALUES (394, '2015-07-30', 'ON', 'Purchase', 'ARM', 770, 95, 26.13, 20.01, 'HiRatio', 293201.31, 'Owner-Occupied', 'Open', '1900-01-00', 'Current');</v>
      </c>
    </row>
    <row r="396" spans="1:16" x14ac:dyDescent="0.35">
      <c r="A396" s="19">
        <v>395</v>
      </c>
      <c r="B396" s="18">
        <v>42475</v>
      </c>
      <c r="C396" s="19" t="s">
        <v>57</v>
      </c>
      <c r="D396" s="19" t="s">
        <v>61</v>
      </c>
      <c r="E396" s="19" t="s">
        <v>53</v>
      </c>
      <c r="F396" s="19">
        <v>817</v>
      </c>
      <c r="G396" s="19">
        <v>80</v>
      </c>
      <c r="H396" s="19">
        <v>31.41</v>
      </c>
      <c r="I396" s="19">
        <v>31.22</v>
      </c>
      <c r="J396" s="19" t="s">
        <v>54</v>
      </c>
      <c r="K396" s="20">
        <v>282323.51</v>
      </c>
      <c r="L396" s="20" t="s">
        <v>55</v>
      </c>
      <c r="M396" s="20" t="s">
        <v>83</v>
      </c>
      <c r="N396" s="26"/>
      <c r="O396" s="20" t="s">
        <v>56</v>
      </c>
      <c r="P396" t="str">
        <f t="shared" si="6"/>
        <v>INSERT INTO @DataTable (Deal, AdvanceDate, PROV, DealPurpose, RateType, BEACON, LTV, TDS, GDS, InsuranceType, PrincipalBalance, OccupancyType, AccountStatus, Closed_Date, DelinquencyBucket) VALUES (395, '2016-04-15', 'ON', 'Purchase', 'Fixed', 817, 80, 31.41, 31.22, 'Conv', 282323.51, 'Owner-Occupied', 'Open', '1900-01-00', 'Current');</v>
      </c>
    </row>
    <row r="397" spans="1:16" x14ac:dyDescent="0.35">
      <c r="A397" s="22">
        <v>396</v>
      </c>
      <c r="B397" s="21">
        <v>40599</v>
      </c>
      <c r="C397" s="22" t="s">
        <v>51</v>
      </c>
      <c r="D397" s="22" t="s">
        <v>61</v>
      </c>
      <c r="E397" s="22" t="s">
        <v>40</v>
      </c>
      <c r="F397" s="22">
        <v>764</v>
      </c>
      <c r="G397" s="22">
        <v>95</v>
      </c>
      <c r="H397" s="22">
        <v>44.16</v>
      </c>
      <c r="I397" s="22">
        <v>32.090000000000003</v>
      </c>
      <c r="J397" s="22" t="s">
        <v>60</v>
      </c>
      <c r="K397" s="23">
        <v>212229.89</v>
      </c>
      <c r="L397" s="23" t="s">
        <v>55</v>
      </c>
      <c r="M397" s="23" t="s">
        <v>83</v>
      </c>
      <c r="N397" s="27"/>
      <c r="O397" s="23" t="s">
        <v>56</v>
      </c>
      <c r="P397" t="str">
        <f t="shared" si="6"/>
        <v>INSERT INTO @DataTable (Deal, AdvanceDate, PROV, DealPurpose, RateType, BEACON, LTV, TDS, GDS, InsuranceType, PrincipalBalance, OccupancyType, AccountStatus, Closed_Date, DelinquencyBucket) VALUES (396, '2011-02-25', 'AB', 'Purchase', 'ARM', 764, 95, 44.16, 32.09, 'HiRatio', 212229.89, 'Owner-Occupied', 'Open', '1900-01-00', 'Current');</v>
      </c>
    </row>
    <row r="398" spans="1:16" x14ac:dyDescent="0.35">
      <c r="A398" s="19">
        <v>397</v>
      </c>
      <c r="B398" s="18">
        <v>42069</v>
      </c>
      <c r="C398" s="19" t="s">
        <v>51</v>
      </c>
      <c r="D398" s="19" t="s">
        <v>61</v>
      </c>
      <c r="E398" s="19" t="s">
        <v>53</v>
      </c>
      <c r="F398" s="19">
        <v>761</v>
      </c>
      <c r="G398" s="19">
        <v>93.85</v>
      </c>
      <c r="H398" s="19">
        <v>34.49</v>
      </c>
      <c r="I398" s="19">
        <v>13.02</v>
      </c>
      <c r="J398" s="19" t="s">
        <v>60</v>
      </c>
      <c r="K398" s="20">
        <v>298136.59999999998</v>
      </c>
      <c r="L398" s="20" t="s">
        <v>55</v>
      </c>
      <c r="M398" s="20" t="s">
        <v>83</v>
      </c>
      <c r="N398" s="26"/>
      <c r="O398" s="20" t="s">
        <v>56</v>
      </c>
      <c r="P398" t="str">
        <f t="shared" si="6"/>
        <v>INSERT INTO @DataTable (Deal, AdvanceDate, PROV, DealPurpose, RateType, BEACON, LTV, TDS, GDS, InsuranceType, PrincipalBalance, OccupancyType, AccountStatus, Closed_Date, DelinquencyBucket) VALUES (397, '2015-03-06', 'AB', 'Purchase', 'Fixed', 761, 93.85, 34.49, 13.02, 'HiRatio', 298136.6, 'Owner-Occupied', 'Open', '1900-01-00', 'Current');</v>
      </c>
    </row>
    <row r="399" spans="1:16" x14ac:dyDescent="0.35">
      <c r="A399" s="22">
        <v>398</v>
      </c>
      <c r="B399" s="21">
        <v>42079</v>
      </c>
      <c r="C399" s="22" t="s">
        <v>57</v>
      </c>
      <c r="D399" s="22" t="s">
        <v>61</v>
      </c>
      <c r="E399" s="22" t="s">
        <v>40</v>
      </c>
      <c r="F399" s="22">
        <v>0</v>
      </c>
      <c r="G399" s="22">
        <v>80</v>
      </c>
      <c r="H399" s="22">
        <v>38.06</v>
      </c>
      <c r="I399" s="22">
        <v>6.65</v>
      </c>
      <c r="J399" s="22" t="s">
        <v>54</v>
      </c>
      <c r="K399" s="23">
        <v>137525.56</v>
      </c>
      <c r="L399" s="23" t="s">
        <v>62</v>
      </c>
      <c r="M399" s="23" t="s">
        <v>83</v>
      </c>
      <c r="N399" s="27"/>
      <c r="O399" s="23" t="s">
        <v>56</v>
      </c>
      <c r="P399" t="str">
        <f t="shared" si="6"/>
        <v>INSERT INTO @DataTable (Deal, AdvanceDate, PROV, DealPurpose, RateType, BEACON, LTV, TDS, GDS, InsuranceType, PrincipalBalance, OccupancyType, AccountStatus, Closed_Date, DelinquencyBucket) VALUES (398, '2015-03-16', 'ON', 'Purchase', 'ARM', 0, 80, 38.06, 6.65, 'Conv', 137525.56, 'Rental', 'Open', '1900-01-00', 'Current');</v>
      </c>
    </row>
    <row r="400" spans="1:16" x14ac:dyDescent="0.35">
      <c r="A400" s="19">
        <v>399</v>
      </c>
      <c r="B400" s="18">
        <v>42076</v>
      </c>
      <c r="C400" s="19" t="s">
        <v>57</v>
      </c>
      <c r="D400" s="19" t="s">
        <v>61</v>
      </c>
      <c r="E400" s="19" t="s">
        <v>40</v>
      </c>
      <c r="F400" s="19">
        <v>675</v>
      </c>
      <c r="G400" s="19">
        <v>60.99</v>
      </c>
      <c r="H400" s="19">
        <v>21.21</v>
      </c>
      <c r="I400" s="19">
        <v>21</v>
      </c>
      <c r="J400" s="19" t="s">
        <v>54</v>
      </c>
      <c r="K400" s="20">
        <v>306760.44</v>
      </c>
      <c r="L400" s="20" t="s">
        <v>55</v>
      </c>
      <c r="M400" s="20" t="s">
        <v>83</v>
      </c>
      <c r="N400" s="26"/>
      <c r="O400" s="20" t="s">
        <v>56</v>
      </c>
      <c r="P400" t="str">
        <f t="shared" si="6"/>
        <v>INSERT INTO @DataTable (Deal, AdvanceDate, PROV, DealPurpose, RateType, BEACON, LTV, TDS, GDS, InsuranceType, PrincipalBalance, OccupancyType, AccountStatus, Closed_Date, DelinquencyBucket) VALUES (399, '2015-03-13', 'ON', 'Purchase', 'ARM', 675, 60.99, 21.21, 21, 'Conv', 306760.44, 'Owner-Occupied', 'Open', '1900-01-00', 'Current');</v>
      </c>
    </row>
    <row r="401" spans="1:16" x14ac:dyDescent="0.35">
      <c r="A401" s="22">
        <v>400</v>
      </c>
      <c r="B401" s="21">
        <v>42705</v>
      </c>
      <c r="C401" s="22" t="s">
        <v>57</v>
      </c>
      <c r="D401" s="22" t="s">
        <v>61</v>
      </c>
      <c r="E401" s="22" t="s">
        <v>53</v>
      </c>
      <c r="F401" s="22">
        <v>785</v>
      </c>
      <c r="G401" s="22">
        <v>94.88</v>
      </c>
      <c r="H401" s="22">
        <v>36.78</v>
      </c>
      <c r="I401" s="22">
        <v>34.92</v>
      </c>
      <c r="J401" s="22" t="s">
        <v>60</v>
      </c>
      <c r="K401" s="23">
        <v>502068.56</v>
      </c>
      <c r="L401" s="23" t="s">
        <v>55</v>
      </c>
      <c r="M401" s="23" t="s">
        <v>83</v>
      </c>
      <c r="N401" s="27"/>
      <c r="O401" s="23" t="s">
        <v>56</v>
      </c>
      <c r="P401" t="str">
        <f t="shared" si="6"/>
        <v>INSERT INTO @DataTable (Deal, AdvanceDate, PROV, DealPurpose, RateType, BEACON, LTV, TDS, GDS, InsuranceType, PrincipalBalance, OccupancyType, AccountStatus, Closed_Date, DelinquencyBucket) VALUES (400, '2016-12-01', 'ON', 'Purchase', 'Fixed', 785, 94.88, 36.78, 34.92, 'HiRatio', 502068.56, 'Owner-Occupied', 'Open', '1900-01-00', 'Current');</v>
      </c>
    </row>
    <row r="402" spans="1:16" x14ac:dyDescent="0.35">
      <c r="A402" s="19">
        <v>401</v>
      </c>
      <c r="B402" s="18">
        <v>40599</v>
      </c>
      <c r="C402" s="19" t="s">
        <v>51</v>
      </c>
      <c r="D402" s="19" t="s">
        <v>52</v>
      </c>
      <c r="E402" s="19" t="s">
        <v>53</v>
      </c>
      <c r="F402" s="19">
        <v>673</v>
      </c>
      <c r="G402" s="19">
        <v>85</v>
      </c>
      <c r="H402" s="19">
        <v>38.26</v>
      </c>
      <c r="I402" s="19">
        <v>23.86</v>
      </c>
      <c r="J402" s="19" t="s">
        <v>60</v>
      </c>
      <c r="K402" s="20">
        <v>0</v>
      </c>
      <c r="L402" s="20" t="s">
        <v>55</v>
      </c>
      <c r="M402" s="20" t="s">
        <v>84</v>
      </c>
      <c r="N402" s="26">
        <v>41971</v>
      </c>
      <c r="O402" s="20" t="s">
        <v>56</v>
      </c>
      <c r="P402" t="str">
        <f t="shared" si="6"/>
        <v>INSERT INTO @DataTable (Deal, AdvanceDate, PROV, DealPurpose, RateType, BEACON, LTV, TDS, GDS, InsuranceType, PrincipalBalance, OccupancyType, AccountStatus, Closed_Date, DelinquencyBucket) VALUES (401, '2011-02-25', 'AB', 'Refinance External', 'Fixed', 673, 85, 38.26, 23.86, 'HiRatio', 0, 'Owner-Occupied', 'Closed', '2014-11-28', 'Current');</v>
      </c>
    </row>
    <row r="403" spans="1:16" x14ac:dyDescent="0.35">
      <c r="A403" s="22">
        <v>402</v>
      </c>
      <c r="B403" s="21">
        <v>41453</v>
      </c>
      <c r="C403" s="22" t="s">
        <v>57</v>
      </c>
      <c r="D403" s="22" t="s">
        <v>61</v>
      </c>
      <c r="E403" s="22" t="s">
        <v>53</v>
      </c>
      <c r="F403" s="22">
        <v>685</v>
      </c>
      <c r="G403" s="22">
        <v>95</v>
      </c>
      <c r="H403" s="22">
        <v>37</v>
      </c>
      <c r="I403" s="22">
        <v>35.71</v>
      </c>
      <c r="J403" s="22" t="s">
        <v>60</v>
      </c>
      <c r="K403" s="23">
        <v>227616.9</v>
      </c>
      <c r="L403" s="23" t="s">
        <v>55</v>
      </c>
      <c r="M403" s="23" t="s">
        <v>83</v>
      </c>
      <c r="N403" s="27"/>
      <c r="O403" s="23" t="s">
        <v>56</v>
      </c>
      <c r="P403" t="str">
        <f t="shared" si="6"/>
        <v>INSERT INTO @DataTable (Deal, AdvanceDate, PROV, DealPurpose, RateType, BEACON, LTV, TDS, GDS, InsuranceType, PrincipalBalance, OccupancyType, AccountStatus, Closed_Date, DelinquencyBucket) VALUES (402, '2013-06-28', 'ON', 'Purchase', 'Fixed', 685, 95, 37, 35.71, 'HiRatio', 227616.9, 'Owner-Occupied', 'Open', '1900-01-00', 'Current');</v>
      </c>
    </row>
    <row r="404" spans="1:16" x14ac:dyDescent="0.35">
      <c r="A404" s="19">
        <v>403</v>
      </c>
      <c r="B404" s="18">
        <v>41054</v>
      </c>
      <c r="C404" s="19" t="s">
        <v>57</v>
      </c>
      <c r="D404" s="19" t="s">
        <v>61</v>
      </c>
      <c r="E404" s="19" t="s">
        <v>53</v>
      </c>
      <c r="F404" s="19">
        <v>740</v>
      </c>
      <c r="G404" s="19">
        <v>90</v>
      </c>
      <c r="H404" s="19">
        <v>43.76</v>
      </c>
      <c r="I404" s="19">
        <v>43.76</v>
      </c>
      <c r="J404" s="19" t="s">
        <v>60</v>
      </c>
      <c r="K404" s="20">
        <v>207209.18</v>
      </c>
      <c r="L404" s="20" t="s">
        <v>55</v>
      </c>
      <c r="M404" s="20" t="s">
        <v>83</v>
      </c>
      <c r="N404" s="26"/>
      <c r="O404" s="20" t="s">
        <v>56</v>
      </c>
      <c r="P404" t="str">
        <f t="shared" si="6"/>
        <v>INSERT INTO @DataTable (Deal, AdvanceDate, PROV, DealPurpose, RateType, BEACON, LTV, TDS, GDS, InsuranceType, PrincipalBalance, OccupancyType, AccountStatus, Closed_Date, DelinquencyBucket) VALUES (403, '2012-05-25', 'ON', 'Purchase', 'Fixed', 740, 90, 43.76, 43.76, 'HiRatio', 207209.18, 'Owner-Occupied', 'Open', '1900-01-00', 'Current');</v>
      </c>
    </row>
    <row r="405" spans="1:16" x14ac:dyDescent="0.35">
      <c r="A405" s="22">
        <v>404</v>
      </c>
      <c r="B405" s="21">
        <v>41054</v>
      </c>
      <c r="C405" s="22" t="s">
        <v>58</v>
      </c>
      <c r="D405" s="22" t="s">
        <v>52</v>
      </c>
      <c r="E405" s="22" t="s">
        <v>40</v>
      </c>
      <c r="F405" s="22">
        <v>724</v>
      </c>
      <c r="G405" s="22">
        <v>80</v>
      </c>
      <c r="H405" s="22">
        <v>37.33</v>
      </c>
      <c r="I405" s="22">
        <v>13.73</v>
      </c>
      <c r="J405" s="22" t="s">
        <v>54</v>
      </c>
      <c r="K405" s="23">
        <v>234292.64</v>
      </c>
      <c r="L405" s="23" t="s">
        <v>62</v>
      </c>
      <c r="M405" s="23" t="s">
        <v>83</v>
      </c>
      <c r="N405" s="27"/>
      <c r="O405" s="23" t="s">
        <v>56</v>
      </c>
      <c r="P405" t="str">
        <f t="shared" si="6"/>
        <v>INSERT INTO @DataTable (Deal, AdvanceDate, PROV, DealPurpose, RateType, BEACON, LTV, TDS, GDS, InsuranceType, PrincipalBalance, OccupancyType, AccountStatus, Closed_Date, DelinquencyBucket) VALUES (404, '2012-05-25', 'BC', 'Refinance External', 'ARM', 724, 80, 37.33, 13.73, 'Conv', 234292.64, 'Rental', 'Open', '1900-01-00', 'Current');</v>
      </c>
    </row>
    <row r="406" spans="1:16" x14ac:dyDescent="0.35">
      <c r="A406" s="19">
        <v>405</v>
      </c>
      <c r="B406" s="18">
        <v>41614</v>
      </c>
      <c r="C406" s="19" t="s">
        <v>57</v>
      </c>
      <c r="D406" s="19" t="s">
        <v>52</v>
      </c>
      <c r="E406" s="19" t="s">
        <v>40</v>
      </c>
      <c r="F406" s="19">
        <v>691</v>
      </c>
      <c r="G406" s="19">
        <v>80</v>
      </c>
      <c r="H406" s="19">
        <v>38.57</v>
      </c>
      <c r="I406" s="19">
        <v>27.53</v>
      </c>
      <c r="J406" s="19" t="s">
        <v>54</v>
      </c>
      <c r="K406" s="20">
        <v>105903.41</v>
      </c>
      <c r="L406" s="20" t="s">
        <v>55</v>
      </c>
      <c r="M406" s="20" t="s">
        <v>83</v>
      </c>
      <c r="N406" s="26"/>
      <c r="O406" s="20" t="s">
        <v>56</v>
      </c>
      <c r="P406" t="str">
        <f t="shared" si="6"/>
        <v>INSERT INTO @DataTable (Deal, AdvanceDate, PROV, DealPurpose, RateType, BEACON, LTV, TDS, GDS, InsuranceType, PrincipalBalance, OccupancyType, AccountStatus, Closed_Date, DelinquencyBucket) VALUES (405, '2013-12-06', 'ON', 'Refinance External', 'ARM', 691, 80, 38.57, 27.53, 'Conv', 105903.41, 'Owner-Occupied', 'Open', '1900-01-00', 'Current');</v>
      </c>
    </row>
    <row r="407" spans="1:16" x14ac:dyDescent="0.35">
      <c r="A407" s="22">
        <v>406</v>
      </c>
      <c r="B407" s="21">
        <v>42137</v>
      </c>
      <c r="C407" s="22" t="s">
        <v>57</v>
      </c>
      <c r="D407" s="22" t="s">
        <v>61</v>
      </c>
      <c r="E407" s="22" t="s">
        <v>53</v>
      </c>
      <c r="F407" s="22">
        <v>740</v>
      </c>
      <c r="G407" s="22">
        <v>65.61</v>
      </c>
      <c r="H407" s="22">
        <v>30.8</v>
      </c>
      <c r="I407" s="22">
        <v>30.02</v>
      </c>
      <c r="J407" s="22" t="s">
        <v>54</v>
      </c>
      <c r="K407" s="23">
        <v>171151.65</v>
      </c>
      <c r="L407" s="23" t="s">
        <v>55</v>
      </c>
      <c r="M407" s="23" t="s">
        <v>83</v>
      </c>
      <c r="N407" s="27"/>
      <c r="O407" s="23" t="s">
        <v>56</v>
      </c>
      <c r="P407" t="str">
        <f t="shared" si="6"/>
        <v>INSERT INTO @DataTable (Deal, AdvanceDate, PROV, DealPurpose, RateType, BEACON, LTV, TDS, GDS, InsuranceType, PrincipalBalance, OccupancyType, AccountStatus, Closed_Date, DelinquencyBucket) VALUES (406, '2015-05-13', 'ON', 'Purchase', 'Fixed', 740, 65.61, 30.8, 30.02, 'Conv', 171151.65, 'Owner-Occupied', 'Open', '1900-01-00', 'Current');</v>
      </c>
    </row>
    <row r="408" spans="1:16" x14ac:dyDescent="0.35">
      <c r="A408" s="19">
        <v>407</v>
      </c>
      <c r="B408" s="18">
        <v>41085</v>
      </c>
      <c r="C408" s="19" t="s">
        <v>57</v>
      </c>
      <c r="D408" s="19" t="s">
        <v>61</v>
      </c>
      <c r="E408" s="19" t="s">
        <v>53</v>
      </c>
      <c r="F408" s="19">
        <v>741</v>
      </c>
      <c r="G408" s="19">
        <v>90</v>
      </c>
      <c r="H408" s="19">
        <v>33.700000000000003</v>
      </c>
      <c r="I408" s="19">
        <v>32.270000000000003</v>
      </c>
      <c r="J408" s="19" t="s">
        <v>60</v>
      </c>
      <c r="K408" s="20">
        <v>0</v>
      </c>
      <c r="L408" s="20" t="s">
        <v>55</v>
      </c>
      <c r="M408" s="20" t="s">
        <v>84</v>
      </c>
      <c r="N408" s="26">
        <v>42584</v>
      </c>
      <c r="O408" s="20" t="s">
        <v>56</v>
      </c>
      <c r="P408" t="str">
        <f t="shared" si="6"/>
        <v>INSERT INTO @DataTable (Deal, AdvanceDate, PROV, DealPurpose, RateType, BEACON, LTV, TDS, GDS, InsuranceType, PrincipalBalance, OccupancyType, AccountStatus, Closed_Date, DelinquencyBucket) VALUES (407, '2012-06-25', 'ON', 'Purchase', 'Fixed', 741, 90, 33.7, 32.27, 'HiRatio', 0, 'Owner-Occupied', 'Closed', '2016-08-02', 'Current');</v>
      </c>
    </row>
    <row r="409" spans="1:16" x14ac:dyDescent="0.35">
      <c r="A409" s="22">
        <v>408</v>
      </c>
      <c r="B409" s="21">
        <v>41094</v>
      </c>
      <c r="C409" s="22" t="s">
        <v>57</v>
      </c>
      <c r="D409" s="22" t="s">
        <v>52</v>
      </c>
      <c r="E409" s="22" t="s">
        <v>40</v>
      </c>
      <c r="F409" s="22">
        <v>655</v>
      </c>
      <c r="G409" s="22">
        <v>85</v>
      </c>
      <c r="H409" s="22">
        <v>33.26</v>
      </c>
      <c r="I409" s="22">
        <v>26.79</v>
      </c>
      <c r="J409" s="22" t="s">
        <v>60</v>
      </c>
      <c r="K409" s="23">
        <v>0</v>
      </c>
      <c r="L409" s="23" t="s">
        <v>55</v>
      </c>
      <c r="M409" s="23" t="s">
        <v>84</v>
      </c>
      <c r="N409" s="27">
        <v>42446</v>
      </c>
      <c r="O409" s="23" t="s">
        <v>56</v>
      </c>
      <c r="P409" t="str">
        <f t="shared" si="6"/>
        <v>INSERT INTO @DataTable (Deal, AdvanceDate, PROV, DealPurpose, RateType, BEACON, LTV, TDS, GDS, InsuranceType, PrincipalBalance, OccupancyType, AccountStatus, Closed_Date, DelinquencyBucket) VALUES (408, '2012-07-04', 'ON', 'Refinance External', 'ARM', 655, 85, 33.26, 26.79, 'HiRatio', 0, 'Owner-Occupied', 'Closed', '2016-03-17', 'Current');</v>
      </c>
    </row>
    <row r="410" spans="1:16" x14ac:dyDescent="0.35">
      <c r="A410" s="19">
        <v>409</v>
      </c>
      <c r="B410" s="18">
        <v>41988</v>
      </c>
      <c r="C410" s="19" t="s">
        <v>57</v>
      </c>
      <c r="D410" s="19" t="s">
        <v>61</v>
      </c>
      <c r="E410" s="19" t="s">
        <v>53</v>
      </c>
      <c r="F410" s="19">
        <v>791</v>
      </c>
      <c r="G410" s="19">
        <v>55.13</v>
      </c>
      <c r="H410" s="19">
        <v>24.16</v>
      </c>
      <c r="I410" s="19">
        <v>22.71</v>
      </c>
      <c r="J410" s="19" t="s">
        <v>54</v>
      </c>
      <c r="K410" s="20">
        <v>161796.29</v>
      </c>
      <c r="L410" s="20" t="s">
        <v>55</v>
      </c>
      <c r="M410" s="20" t="s">
        <v>83</v>
      </c>
      <c r="N410" s="26"/>
      <c r="O410" s="20" t="s">
        <v>56</v>
      </c>
      <c r="P410" t="str">
        <f t="shared" si="6"/>
        <v>INSERT INTO @DataTable (Deal, AdvanceDate, PROV, DealPurpose, RateType, BEACON, LTV, TDS, GDS, InsuranceType, PrincipalBalance, OccupancyType, AccountStatus, Closed_Date, DelinquencyBucket) VALUES (409, '2014-12-15', 'ON', 'Purchase', 'Fixed', 791, 55.13, 24.16, 22.71, 'Conv', 161796.29, 'Owner-Occupied', 'Open', '1900-01-00', 'Current');</v>
      </c>
    </row>
    <row r="411" spans="1:16" x14ac:dyDescent="0.35">
      <c r="A411" s="22">
        <v>410</v>
      </c>
      <c r="B411" s="21">
        <v>42429</v>
      </c>
      <c r="C411" s="22" t="s">
        <v>58</v>
      </c>
      <c r="D411" s="22" t="s">
        <v>52</v>
      </c>
      <c r="E411" s="22" t="s">
        <v>53</v>
      </c>
      <c r="F411" s="22">
        <v>786</v>
      </c>
      <c r="G411" s="22">
        <v>49.81</v>
      </c>
      <c r="H411" s="22">
        <v>12.27</v>
      </c>
      <c r="I411" s="22">
        <v>10.54</v>
      </c>
      <c r="J411" s="22" t="s">
        <v>54</v>
      </c>
      <c r="K411" s="23">
        <v>219546.7</v>
      </c>
      <c r="L411" s="23" t="s">
        <v>55</v>
      </c>
      <c r="M411" s="23" t="s">
        <v>83</v>
      </c>
      <c r="N411" s="27"/>
      <c r="O411" s="23" t="s">
        <v>56</v>
      </c>
      <c r="P411" t="str">
        <f t="shared" si="6"/>
        <v>INSERT INTO @DataTable (Deal, AdvanceDate, PROV, DealPurpose, RateType, BEACON, LTV, TDS, GDS, InsuranceType, PrincipalBalance, OccupancyType, AccountStatus, Closed_Date, DelinquencyBucket) VALUES (410, '2016-02-29', 'BC', 'Refinance External', 'Fixed', 786, 49.81, 12.27, 10.54, 'Conv', 219546.7, 'Owner-Occupied', 'Open', '1900-01-00', 'Current');</v>
      </c>
    </row>
    <row r="412" spans="1:16" x14ac:dyDescent="0.35">
      <c r="A412" s="19">
        <v>411</v>
      </c>
      <c r="B412" s="18">
        <v>42145</v>
      </c>
      <c r="C412" s="19" t="s">
        <v>57</v>
      </c>
      <c r="D412" s="19" t="s">
        <v>59</v>
      </c>
      <c r="E412" s="19" t="s">
        <v>53</v>
      </c>
      <c r="F412" s="19">
        <v>807</v>
      </c>
      <c r="G412" s="19">
        <v>38.700000000000003</v>
      </c>
      <c r="H412" s="19">
        <v>24.75</v>
      </c>
      <c r="I412" s="19">
        <v>20</v>
      </c>
      <c r="J412" s="19" t="s">
        <v>54</v>
      </c>
      <c r="K412" s="20">
        <v>218858.38</v>
      </c>
      <c r="L412" s="20" t="s">
        <v>55</v>
      </c>
      <c r="M412" s="20" t="s">
        <v>83</v>
      </c>
      <c r="N412" s="26"/>
      <c r="O412" s="20" t="s">
        <v>56</v>
      </c>
      <c r="P412" t="str">
        <f t="shared" si="6"/>
        <v>INSERT INTO @DataTable (Deal, AdvanceDate, PROV, DealPurpose, RateType, BEACON, LTV, TDS, GDS, InsuranceType, PrincipalBalance, OccupancyType, AccountStatus, Closed_Date, DelinquencyBucket) VALUES (411, '2015-05-21', 'ON', 'Transfer', 'Fixed', 807, 38.7, 24.75, 20, 'Conv', 218858.38, 'Owner-Occupied', 'Open', '1900-01-00', 'Current');</v>
      </c>
    </row>
    <row r="413" spans="1:16" x14ac:dyDescent="0.35">
      <c r="A413" s="22">
        <v>412</v>
      </c>
      <c r="B413" s="21">
        <v>42762</v>
      </c>
      <c r="C413" s="22" t="s">
        <v>58</v>
      </c>
      <c r="D413" s="22" t="s">
        <v>61</v>
      </c>
      <c r="E413" s="22" t="s">
        <v>40</v>
      </c>
      <c r="F413" s="22">
        <v>792</v>
      </c>
      <c r="G413" s="22">
        <v>94.9</v>
      </c>
      <c r="H413" s="22">
        <v>36.4</v>
      </c>
      <c r="I413" s="22">
        <v>26.07</v>
      </c>
      <c r="J413" s="22" t="s">
        <v>60</v>
      </c>
      <c r="K413" s="23">
        <v>481740</v>
      </c>
      <c r="L413" s="23" t="s">
        <v>55</v>
      </c>
      <c r="M413" s="23" t="s">
        <v>83</v>
      </c>
      <c r="N413" s="27"/>
      <c r="O413" s="23" t="s">
        <v>56</v>
      </c>
      <c r="P413" t="str">
        <f t="shared" si="6"/>
        <v>INSERT INTO @DataTable (Deal, AdvanceDate, PROV, DealPurpose, RateType, BEACON, LTV, TDS, GDS, InsuranceType, PrincipalBalance, OccupancyType, AccountStatus, Closed_Date, DelinquencyBucket) VALUES (412, '2017-01-27', 'BC', 'Purchase', 'ARM', 792, 94.9, 36.4, 26.07, 'HiRatio', 481740, 'Owner-Occupied', 'Open', '1900-01-00', 'Current');</v>
      </c>
    </row>
    <row r="414" spans="1:16" x14ac:dyDescent="0.35">
      <c r="A414" s="19">
        <v>413</v>
      </c>
      <c r="B414" s="18">
        <v>42753</v>
      </c>
      <c r="C414" s="19" t="s">
        <v>57</v>
      </c>
      <c r="D414" s="19" t="s">
        <v>61</v>
      </c>
      <c r="E414" s="19" t="s">
        <v>40</v>
      </c>
      <c r="F414" s="19">
        <v>792</v>
      </c>
      <c r="G414" s="19">
        <v>95</v>
      </c>
      <c r="H414" s="19">
        <v>37.01</v>
      </c>
      <c r="I414" s="19">
        <v>15.2</v>
      </c>
      <c r="J414" s="19" t="s">
        <v>60</v>
      </c>
      <c r="K414" s="20">
        <v>295260</v>
      </c>
      <c r="L414" s="20" t="s">
        <v>55</v>
      </c>
      <c r="M414" s="20" t="s">
        <v>83</v>
      </c>
      <c r="N414" s="26"/>
      <c r="O414" s="20" t="s">
        <v>56</v>
      </c>
      <c r="P414" t="str">
        <f t="shared" si="6"/>
        <v>INSERT INTO @DataTable (Deal, AdvanceDate, PROV, DealPurpose, RateType, BEACON, LTV, TDS, GDS, InsuranceType, PrincipalBalance, OccupancyType, AccountStatus, Closed_Date, DelinquencyBucket) VALUES (413, '2017-01-18', 'ON', 'Purchase', 'ARM', 792, 95, 37.01, 15.2, 'HiRatio', 295260, 'Owner-Occupied', 'Open', '1900-01-00', 'Current');</v>
      </c>
    </row>
    <row r="415" spans="1:16" x14ac:dyDescent="0.35">
      <c r="A415" s="22">
        <v>414</v>
      </c>
      <c r="B415" s="21">
        <v>41820</v>
      </c>
      <c r="C415" s="22" t="s">
        <v>57</v>
      </c>
      <c r="D415" s="22" t="s">
        <v>61</v>
      </c>
      <c r="E415" s="22" t="s">
        <v>40</v>
      </c>
      <c r="F415" s="22">
        <v>737</v>
      </c>
      <c r="G415" s="22">
        <v>75</v>
      </c>
      <c r="H415" s="22">
        <v>31.57</v>
      </c>
      <c r="I415" s="22">
        <v>18.39</v>
      </c>
      <c r="J415" s="22" t="s">
        <v>54</v>
      </c>
      <c r="K415" s="23">
        <v>375819.84</v>
      </c>
      <c r="L415" s="23" t="s">
        <v>55</v>
      </c>
      <c r="M415" s="23" t="s">
        <v>83</v>
      </c>
      <c r="N415" s="27"/>
      <c r="O415" s="23" t="s">
        <v>56</v>
      </c>
      <c r="P415" t="str">
        <f t="shared" si="6"/>
        <v>INSERT INTO @DataTable (Deal, AdvanceDate, PROV, DealPurpose, RateType, BEACON, LTV, TDS, GDS, InsuranceType, PrincipalBalance, OccupancyType, AccountStatus, Closed_Date, DelinquencyBucket) VALUES (414, '2014-06-30', 'ON', 'Purchase', 'ARM', 737, 75, 31.57, 18.39, 'Conv', 375819.84, 'Owner-Occupied', 'Open', '1900-01-00', 'Current');</v>
      </c>
    </row>
    <row r="416" spans="1:16" x14ac:dyDescent="0.35">
      <c r="A416" s="19">
        <v>415</v>
      </c>
      <c r="B416" s="18">
        <v>42243</v>
      </c>
      <c r="C416" s="19" t="s">
        <v>57</v>
      </c>
      <c r="D416" s="19" t="s">
        <v>61</v>
      </c>
      <c r="E416" s="19" t="s">
        <v>40</v>
      </c>
      <c r="F416" s="19">
        <v>782</v>
      </c>
      <c r="G416" s="19">
        <v>80</v>
      </c>
      <c r="H416" s="19">
        <v>30.46</v>
      </c>
      <c r="I416" s="19">
        <v>25.47</v>
      </c>
      <c r="J416" s="19" t="s">
        <v>54</v>
      </c>
      <c r="K416" s="20">
        <v>523588.95</v>
      </c>
      <c r="L416" s="20" t="s">
        <v>55</v>
      </c>
      <c r="M416" s="20" t="s">
        <v>83</v>
      </c>
      <c r="N416" s="26"/>
      <c r="O416" s="20" t="s">
        <v>56</v>
      </c>
      <c r="P416" t="str">
        <f t="shared" si="6"/>
        <v>INSERT INTO @DataTable (Deal, AdvanceDate, PROV, DealPurpose, RateType, BEACON, LTV, TDS, GDS, InsuranceType, PrincipalBalance, OccupancyType, AccountStatus, Closed_Date, DelinquencyBucket) VALUES (415, '2015-08-27', 'ON', 'Purchase', 'ARM', 782, 80, 30.46, 25.47, 'Conv', 523588.95, 'Owner-Occupied', 'Open', '1900-01-00', 'Current');</v>
      </c>
    </row>
    <row r="417" spans="1:16" x14ac:dyDescent="0.35">
      <c r="A417" s="22">
        <v>416</v>
      </c>
      <c r="B417" s="21">
        <v>42464</v>
      </c>
      <c r="C417" s="22" t="s">
        <v>57</v>
      </c>
      <c r="D417" s="22" t="s">
        <v>52</v>
      </c>
      <c r="E417" s="22" t="s">
        <v>53</v>
      </c>
      <c r="F417" s="22">
        <v>797</v>
      </c>
      <c r="G417" s="22">
        <v>54.33</v>
      </c>
      <c r="H417" s="22">
        <v>28.72</v>
      </c>
      <c r="I417" s="22">
        <v>22.82</v>
      </c>
      <c r="J417" s="22" t="s">
        <v>54</v>
      </c>
      <c r="K417" s="23">
        <v>339189.24</v>
      </c>
      <c r="L417" s="23" t="s">
        <v>55</v>
      </c>
      <c r="M417" s="23" t="s">
        <v>83</v>
      </c>
      <c r="N417" s="27"/>
      <c r="O417" s="23" t="s">
        <v>56</v>
      </c>
      <c r="P417" t="str">
        <f t="shared" si="6"/>
        <v>INSERT INTO @DataTable (Deal, AdvanceDate, PROV, DealPurpose, RateType, BEACON, LTV, TDS, GDS, InsuranceType, PrincipalBalance, OccupancyType, AccountStatus, Closed_Date, DelinquencyBucket) VALUES (416, '2016-04-04', 'ON', 'Refinance External', 'Fixed', 797, 54.33, 28.72, 22.82, 'Conv', 339189.24, 'Owner-Occupied', 'Open', '1900-01-00', 'Current');</v>
      </c>
    </row>
    <row r="418" spans="1:16" x14ac:dyDescent="0.35">
      <c r="A418" s="19">
        <v>417</v>
      </c>
      <c r="B418" s="18">
        <v>41572</v>
      </c>
      <c r="C418" s="19" t="s">
        <v>51</v>
      </c>
      <c r="D418" s="19" t="s">
        <v>61</v>
      </c>
      <c r="E418" s="19" t="s">
        <v>53</v>
      </c>
      <c r="F418" s="19">
        <v>691</v>
      </c>
      <c r="G418" s="19">
        <v>84.11</v>
      </c>
      <c r="H418" s="19">
        <v>30.95</v>
      </c>
      <c r="I418" s="19">
        <v>28.7</v>
      </c>
      <c r="J418" s="19" t="s">
        <v>60</v>
      </c>
      <c r="K418" s="20">
        <v>161764.41</v>
      </c>
      <c r="L418" s="20" t="s">
        <v>55</v>
      </c>
      <c r="M418" s="20" t="s">
        <v>83</v>
      </c>
      <c r="N418" s="26"/>
      <c r="O418" s="20" t="s">
        <v>56</v>
      </c>
      <c r="P418" t="str">
        <f t="shared" si="6"/>
        <v>INSERT INTO @DataTable (Deal, AdvanceDate, PROV, DealPurpose, RateType, BEACON, LTV, TDS, GDS, InsuranceType, PrincipalBalance, OccupancyType, AccountStatus, Closed_Date, DelinquencyBucket) VALUES (417, '2013-10-25', 'AB', 'Purchase', 'Fixed', 691, 84.11, 30.95, 28.7, 'HiRatio', 161764.41, 'Owner-Occupied', 'Open', '1900-01-00', 'Current');</v>
      </c>
    </row>
    <row r="419" spans="1:16" x14ac:dyDescent="0.35">
      <c r="A419" s="22">
        <v>418</v>
      </c>
      <c r="B419" s="21">
        <v>40893</v>
      </c>
      <c r="C419" s="22" t="s">
        <v>57</v>
      </c>
      <c r="D419" s="22" t="s">
        <v>61</v>
      </c>
      <c r="E419" s="22" t="s">
        <v>53</v>
      </c>
      <c r="F419" s="22">
        <v>709</v>
      </c>
      <c r="G419" s="22">
        <v>80</v>
      </c>
      <c r="H419" s="22">
        <v>41.22</v>
      </c>
      <c r="I419" s="22">
        <v>18.27</v>
      </c>
      <c r="J419" s="22" t="s">
        <v>54</v>
      </c>
      <c r="K419" s="23">
        <v>0</v>
      </c>
      <c r="L419" s="23" t="s">
        <v>62</v>
      </c>
      <c r="M419" s="23" t="s">
        <v>84</v>
      </c>
      <c r="N419" s="27">
        <v>42508</v>
      </c>
      <c r="O419" s="23" t="s">
        <v>56</v>
      </c>
      <c r="P419" t="str">
        <f t="shared" si="6"/>
        <v>INSERT INTO @DataTable (Deal, AdvanceDate, PROV, DealPurpose, RateType, BEACON, LTV, TDS, GDS, InsuranceType, PrincipalBalance, OccupancyType, AccountStatus, Closed_Date, DelinquencyBucket) VALUES (418, '2011-12-16', 'ON', 'Purchase', 'Fixed', 709, 80, 41.22, 18.27, 'Conv', 0, 'Rental', 'Closed', '2016-05-18', 'Current');</v>
      </c>
    </row>
    <row r="420" spans="1:16" x14ac:dyDescent="0.35">
      <c r="A420" s="19">
        <v>419</v>
      </c>
      <c r="B420" s="18">
        <v>41701</v>
      </c>
      <c r="C420" s="19" t="s">
        <v>51</v>
      </c>
      <c r="D420" s="19" t="s">
        <v>61</v>
      </c>
      <c r="E420" s="19" t="s">
        <v>53</v>
      </c>
      <c r="F420" s="19">
        <v>731</v>
      </c>
      <c r="G420" s="19">
        <v>75</v>
      </c>
      <c r="H420" s="19">
        <v>30.84</v>
      </c>
      <c r="I420" s="19">
        <v>28.18</v>
      </c>
      <c r="J420" s="19" t="s">
        <v>54</v>
      </c>
      <c r="K420" s="20">
        <v>398259.64</v>
      </c>
      <c r="L420" s="20" t="s">
        <v>55</v>
      </c>
      <c r="M420" s="20" t="s">
        <v>83</v>
      </c>
      <c r="N420" s="26"/>
      <c r="O420" s="20" t="s">
        <v>56</v>
      </c>
      <c r="P420" t="str">
        <f t="shared" si="6"/>
        <v>INSERT INTO @DataTable (Deal, AdvanceDate, PROV, DealPurpose, RateType, BEACON, LTV, TDS, GDS, InsuranceType, PrincipalBalance, OccupancyType, AccountStatus, Closed_Date, DelinquencyBucket) VALUES (419, '2014-03-03', 'AB', 'Purchase', 'Fixed', 731, 75, 30.84, 28.18, 'Conv', 398259.64, 'Owner-Occupied', 'Open', '1900-01-00', 'Current');</v>
      </c>
    </row>
    <row r="421" spans="1:16" x14ac:dyDescent="0.35">
      <c r="A421" s="22">
        <v>420</v>
      </c>
      <c r="B421" s="21">
        <v>42381</v>
      </c>
      <c r="C421" s="22" t="s">
        <v>57</v>
      </c>
      <c r="D421" s="22" t="s">
        <v>59</v>
      </c>
      <c r="E421" s="22" t="s">
        <v>53</v>
      </c>
      <c r="F421" s="22">
        <v>828</v>
      </c>
      <c r="G421" s="22">
        <v>35.299999999999997</v>
      </c>
      <c r="H421" s="22">
        <v>29.94</v>
      </c>
      <c r="I421" s="22">
        <v>28.28</v>
      </c>
      <c r="J421" s="22" t="s">
        <v>54</v>
      </c>
      <c r="K421" s="23">
        <v>0</v>
      </c>
      <c r="L421" s="23" t="s">
        <v>55</v>
      </c>
      <c r="M421" s="23" t="s">
        <v>84</v>
      </c>
      <c r="N421" s="27">
        <v>42587</v>
      </c>
      <c r="O421" s="23" t="s">
        <v>56</v>
      </c>
      <c r="P421" t="str">
        <f t="shared" si="6"/>
        <v>INSERT INTO @DataTable (Deal, AdvanceDate, PROV, DealPurpose, RateType, BEACON, LTV, TDS, GDS, InsuranceType, PrincipalBalance, OccupancyType, AccountStatus, Closed_Date, DelinquencyBucket) VALUES (420, '2016-01-12', 'ON', 'Transfer', 'Fixed', 828, 35.3, 29.94, 28.28, 'Conv', 0, 'Owner-Occupied', 'Closed', '2016-08-05', 'Current');</v>
      </c>
    </row>
    <row r="422" spans="1:16" x14ac:dyDescent="0.35">
      <c r="A422" s="19">
        <v>421</v>
      </c>
      <c r="B422" s="18">
        <v>42075</v>
      </c>
      <c r="C422" s="19" t="s">
        <v>58</v>
      </c>
      <c r="D422" s="19" t="s">
        <v>52</v>
      </c>
      <c r="E422" s="19" t="s">
        <v>40</v>
      </c>
      <c r="F422" s="19">
        <v>799</v>
      </c>
      <c r="G422" s="19">
        <v>54.22</v>
      </c>
      <c r="H422" s="19">
        <v>23.33</v>
      </c>
      <c r="I422" s="19">
        <v>22.22</v>
      </c>
      <c r="J422" s="19" t="s">
        <v>54</v>
      </c>
      <c r="K422" s="20">
        <v>178446.84</v>
      </c>
      <c r="L422" s="20" t="s">
        <v>55</v>
      </c>
      <c r="M422" s="20" t="s">
        <v>83</v>
      </c>
      <c r="N422" s="26"/>
      <c r="O422" s="20" t="s">
        <v>56</v>
      </c>
      <c r="P422" t="str">
        <f t="shared" si="6"/>
        <v>INSERT INTO @DataTable (Deal, AdvanceDate, PROV, DealPurpose, RateType, BEACON, LTV, TDS, GDS, InsuranceType, PrincipalBalance, OccupancyType, AccountStatus, Closed_Date, DelinquencyBucket) VALUES (421, '2015-03-12', 'BC', 'Refinance External', 'ARM', 799, 54.22, 23.33, 22.22, 'Conv', 178446.84, 'Owner-Occupied', 'Open', '1900-01-00', 'Current');</v>
      </c>
    </row>
    <row r="423" spans="1:16" x14ac:dyDescent="0.35">
      <c r="A423" s="22">
        <v>422</v>
      </c>
      <c r="B423" s="21">
        <v>42522</v>
      </c>
      <c r="C423" s="22" t="s">
        <v>57</v>
      </c>
      <c r="D423" s="22" t="s">
        <v>61</v>
      </c>
      <c r="E423" s="22" t="s">
        <v>40</v>
      </c>
      <c r="F423" s="22">
        <v>661</v>
      </c>
      <c r="G423" s="22">
        <v>94.9</v>
      </c>
      <c r="H423" s="22">
        <v>33.82</v>
      </c>
      <c r="I423" s="22">
        <v>26.01</v>
      </c>
      <c r="J423" s="22" t="s">
        <v>60</v>
      </c>
      <c r="K423" s="23">
        <v>492721.93</v>
      </c>
      <c r="L423" s="23" t="s">
        <v>55</v>
      </c>
      <c r="M423" s="23" t="s">
        <v>83</v>
      </c>
      <c r="N423" s="27"/>
      <c r="O423" s="23" t="s">
        <v>56</v>
      </c>
      <c r="P423" t="str">
        <f t="shared" si="6"/>
        <v>INSERT INTO @DataTable (Deal, AdvanceDate, PROV, DealPurpose, RateType, BEACON, LTV, TDS, GDS, InsuranceType, PrincipalBalance, OccupancyType, AccountStatus, Closed_Date, DelinquencyBucket) VALUES (422, '2016-06-01', 'ON', 'Purchase', 'ARM', 661, 94.9, 33.82, 26.01, 'HiRatio', 492721.93, 'Owner-Occupied', 'Open', '1900-01-00', 'Current');</v>
      </c>
    </row>
    <row r="424" spans="1:16" x14ac:dyDescent="0.35">
      <c r="A424" s="19">
        <v>423</v>
      </c>
      <c r="B424" s="18">
        <v>41866</v>
      </c>
      <c r="C424" s="19" t="s">
        <v>51</v>
      </c>
      <c r="D424" s="19" t="s">
        <v>61</v>
      </c>
      <c r="E424" s="19" t="s">
        <v>53</v>
      </c>
      <c r="F424" s="19">
        <v>755</v>
      </c>
      <c r="G424" s="19">
        <v>95</v>
      </c>
      <c r="H424" s="19">
        <v>32.99</v>
      </c>
      <c r="I424" s="19">
        <v>32.729999999999997</v>
      </c>
      <c r="J424" s="19" t="s">
        <v>60</v>
      </c>
      <c r="K424" s="20">
        <v>450405.17</v>
      </c>
      <c r="L424" s="20" t="s">
        <v>55</v>
      </c>
      <c r="M424" s="20" t="s">
        <v>83</v>
      </c>
      <c r="N424" s="26"/>
      <c r="O424" s="20" t="s">
        <v>56</v>
      </c>
      <c r="P424" t="str">
        <f t="shared" si="6"/>
        <v>INSERT INTO @DataTable (Deal, AdvanceDate, PROV, DealPurpose, RateType, BEACON, LTV, TDS, GDS, InsuranceType, PrincipalBalance, OccupancyType, AccountStatus, Closed_Date, DelinquencyBucket) VALUES (423, '2014-08-15', 'AB', 'Purchase', 'Fixed', 755, 95, 32.99, 32.73, 'HiRatio', 450405.17, 'Owner-Occupied', 'Open', '1900-01-00', 'Current');</v>
      </c>
    </row>
    <row r="425" spans="1:16" x14ac:dyDescent="0.35">
      <c r="A425" s="22">
        <v>424</v>
      </c>
      <c r="B425" s="21">
        <v>41528</v>
      </c>
      <c r="C425" s="22" t="s">
        <v>63</v>
      </c>
      <c r="D425" s="22" t="s">
        <v>61</v>
      </c>
      <c r="E425" s="22" t="s">
        <v>53</v>
      </c>
      <c r="F425" s="22">
        <v>757</v>
      </c>
      <c r="G425" s="22">
        <v>95</v>
      </c>
      <c r="H425" s="22">
        <v>35.42</v>
      </c>
      <c r="I425" s="22">
        <v>12.75</v>
      </c>
      <c r="J425" s="22" t="s">
        <v>60</v>
      </c>
      <c r="K425" s="23">
        <v>195333.22</v>
      </c>
      <c r="L425" s="23" t="s">
        <v>55</v>
      </c>
      <c r="M425" s="23" t="s">
        <v>83</v>
      </c>
      <c r="N425" s="27"/>
      <c r="O425" s="23" t="s">
        <v>56</v>
      </c>
      <c r="P425" t="str">
        <f t="shared" si="6"/>
        <v>INSERT INTO @DataTable (Deal, AdvanceDate, PROV, DealPurpose, RateType, BEACON, LTV, TDS, GDS, InsuranceType, PrincipalBalance, OccupancyType, AccountStatus, Closed_Date, DelinquencyBucket) VALUES (424, '2013-09-11', 'SK', 'Purchase', 'Fixed', 757, 95, 35.42, 12.75, 'HiRatio', 195333.22, 'Owner-Occupied', 'Open', '1900-01-00', 'Current');</v>
      </c>
    </row>
    <row r="426" spans="1:16" x14ac:dyDescent="0.35">
      <c r="A426" s="19">
        <v>425</v>
      </c>
      <c r="B426" s="18">
        <v>42629</v>
      </c>
      <c r="C426" s="19" t="s">
        <v>51</v>
      </c>
      <c r="D426" s="19" t="s">
        <v>61</v>
      </c>
      <c r="E426" s="19" t="s">
        <v>53</v>
      </c>
      <c r="F426" s="19">
        <v>759</v>
      </c>
      <c r="G426" s="19">
        <v>90</v>
      </c>
      <c r="H426" s="19">
        <v>41.94</v>
      </c>
      <c r="I426" s="19">
        <v>14.42</v>
      </c>
      <c r="J426" s="19" t="s">
        <v>60</v>
      </c>
      <c r="K426" s="20">
        <v>241805.13</v>
      </c>
      <c r="L426" s="20" t="s">
        <v>55</v>
      </c>
      <c r="M426" s="20" t="s">
        <v>83</v>
      </c>
      <c r="N426" s="26"/>
      <c r="O426" s="20" t="s">
        <v>56</v>
      </c>
      <c r="P426" t="str">
        <f t="shared" si="6"/>
        <v>INSERT INTO @DataTable (Deal, AdvanceDate, PROV, DealPurpose, RateType, BEACON, LTV, TDS, GDS, InsuranceType, PrincipalBalance, OccupancyType, AccountStatus, Closed_Date, DelinquencyBucket) VALUES (425, '2016-09-16', 'AB', 'Purchase', 'Fixed', 759, 90, 41.94, 14.42, 'HiRatio', 241805.13, 'Owner-Occupied', 'Open', '1900-01-00', 'Current');</v>
      </c>
    </row>
    <row r="427" spans="1:16" x14ac:dyDescent="0.35">
      <c r="A427" s="22">
        <v>426</v>
      </c>
      <c r="B427" s="21">
        <v>41719</v>
      </c>
      <c r="C427" s="22" t="s">
        <v>51</v>
      </c>
      <c r="D427" s="22" t="s">
        <v>61</v>
      </c>
      <c r="E427" s="22" t="s">
        <v>40</v>
      </c>
      <c r="F427" s="22">
        <v>736</v>
      </c>
      <c r="G427" s="22">
        <v>79.72</v>
      </c>
      <c r="H427" s="22">
        <v>29.46</v>
      </c>
      <c r="I427" s="22">
        <v>25.32</v>
      </c>
      <c r="J427" s="22" t="s">
        <v>54</v>
      </c>
      <c r="K427" s="23">
        <v>176805.88</v>
      </c>
      <c r="L427" s="23" t="s">
        <v>55</v>
      </c>
      <c r="M427" s="23" t="s">
        <v>83</v>
      </c>
      <c r="N427" s="27"/>
      <c r="O427" s="23" t="s">
        <v>56</v>
      </c>
      <c r="P427" t="str">
        <f t="shared" si="6"/>
        <v>INSERT INTO @DataTable (Deal, AdvanceDate, PROV, DealPurpose, RateType, BEACON, LTV, TDS, GDS, InsuranceType, PrincipalBalance, OccupancyType, AccountStatus, Closed_Date, DelinquencyBucket) VALUES (426, '2014-03-21', 'AB', 'Purchase', 'ARM', 736, 79.72, 29.46, 25.32, 'Conv', 176805.88, 'Owner-Occupied', 'Open', '1900-01-00', 'Current');</v>
      </c>
    </row>
    <row r="428" spans="1:16" x14ac:dyDescent="0.35">
      <c r="A428" s="19">
        <v>427</v>
      </c>
      <c r="B428" s="18">
        <v>42586</v>
      </c>
      <c r="C428" s="19" t="s">
        <v>57</v>
      </c>
      <c r="D428" s="19" t="s">
        <v>61</v>
      </c>
      <c r="E428" s="19" t="s">
        <v>53</v>
      </c>
      <c r="F428" s="19">
        <v>749</v>
      </c>
      <c r="G428" s="19">
        <v>95</v>
      </c>
      <c r="H428" s="19">
        <v>40.04</v>
      </c>
      <c r="I428" s="19">
        <v>13.21</v>
      </c>
      <c r="J428" s="19" t="s">
        <v>60</v>
      </c>
      <c r="K428" s="20">
        <v>317896.83</v>
      </c>
      <c r="L428" s="20" t="s">
        <v>66</v>
      </c>
      <c r="M428" s="20" t="s">
        <v>83</v>
      </c>
      <c r="N428" s="26"/>
      <c r="O428" s="20" t="s">
        <v>56</v>
      </c>
      <c r="P428" t="str">
        <f t="shared" si="6"/>
        <v>INSERT INTO @DataTable (Deal, AdvanceDate, PROV, DealPurpose, RateType, BEACON, LTV, TDS, GDS, InsuranceType, PrincipalBalance, OccupancyType, AccountStatus, Closed_Date, DelinquencyBucket) VALUES (427, '2016-08-04', 'ON', 'Purchase', 'Fixed', 749, 95, 40.04, 13.21, 'HiRatio', 317896.83, 'Second Home', 'Open', '1900-01-00', 'Current');</v>
      </c>
    </row>
    <row r="429" spans="1:16" x14ac:dyDescent="0.35">
      <c r="A429" s="22">
        <v>428</v>
      </c>
      <c r="B429" s="21">
        <v>41841</v>
      </c>
      <c r="C429" s="22" t="s">
        <v>58</v>
      </c>
      <c r="D429" s="22" t="s">
        <v>61</v>
      </c>
      <c r="E429" s="22" t="s">
        <v>53</v>
      </c>
      <c r="F429" s="22">
        <v>675</v>
      </c>
      <c r="G429" s="22">
        <v>47.37</v>
      </c>
      <c r="H429" s="22">
        <v>40.18</v>
      </c>
      <c r="I429" s="22">
        <v>38.44</v>
      </c>
      <c r="J429" s="22" t="s">
        <v>54</v>
      </c>
      <c r="K429" s="23">
        <v>425922.89</v>
      </c>
      <c r="L429" s="23" t="s">
        <v>55</v>
      </c>
      <c r="M429" s="23" t="s">
        <v>83</v>
      </c>
      <c r="N429" s="27"/>
      <c r="O429" s="23" t="s">
        <v>56</v>
      </c>
      <c r="P429" t="str">
        <f t="shared" si="6"/>
        <v>INSERT INTO @DataTable (Deal, AdvanceDate, PROV, DealPurpose, RateType, BEACON, LTV, TDS, GDS, InsuranceType, PrincipalBalance, OccupancyType, AccountStatus, Closed_Date, DelinquencyBucket) VALUES (428, '2014-07-21', 'BC', 'Purchase', 'Fixed', 675, 47.37, 40.18, 38.44, 'Conv', 425922.89, 'Owner-Occupied', 'Open', '1900-01-00', 'Current');</v>
      </c>
    </row>
    <row r="430" spans="1:16" x14ac:dyDescent="0.35">
      <c r="A430" s="19">
        <v>429</v>
      </c>
      <c r="B430" s="18">
        <v>42398</v>
      </c>
      <c r="C430" s="19" t="s">
        <v>51</v>
      </c>
      <c r="D430" s="19" t="s">
        <v>52</v>
      </c>
      <c r="E430" s="19" t="s">
        <v>40</v>
      </c>
      <c r="F430" s="19">
        <v>767</v>
      </c>
      <c r="G430" s="19">
        <v>75.680000000000007</v>
      </c>
      <c r="H430" s="19">
        <v>33.56</v>
      </c>
      <c r="I430" s="19">
        <v>21.11</v>
      </c>
      <c r="J430" s="19" t="s">
        <v>54</v>
      </c>
      <c r="K430" s="20">
        <v>410028.06</v>
      </c>
      <c r="L430" s="20" t="s">
        <v>55</v>
      </c>
      <c r="M430" s="20" t="s">
        <v>83</v>
      </c>
      <c r="N430" s="26"/>
      <c r="O430" s="20" t="s">
        <v>56</v>
      </c>
      <c r="P430" t="str">
        <f t="shared" si="6"/>
        <v>INSERT INTO @DataTable (Deal, AdvanceDate, PROV, DealPurpose, RateType, BEACON, LTV, TDS, GDS, InsuranceType, PrincipalBalance, OccupancyType, AccountStatus, Closed_Date, DelinquencyBucket) VALUES (429, '2016-01-29', 'AB', 'Refinance External', 'ARM', 767, 75.68, 33.56, 21.11, 'Conv', 410028.06, 'Owner-Occupied', 'Open', '1900-01-00', 'Current');</v>
      </c>
    </row>
    <row r="431" spans="1:16" x14ac:dyDescent="0.35">
      <c r="A431" s="22">
        <v>430</v>
      </c>
      <c r="B431" s="21">
        <v>42744</v>
      </c>
      <c r="C431" s="22" t="s">
        <v>57</v>
      </c>
      <c r="D431" s="22" t="s">
        <v>61</v>
      </c>
      <c r="E431" s="22" t="s">
        <v>40</v>
      </c>
      <c r="F431" s="22">
        <v>828</v>
      </c>
      <c r="G431" s="22">
        <v>51.38</v>
      </c>
      <c r="H431" s="22">
        <v>27.92</v>
      </c>
      <c r="I431" s="22">
        <v>26.18</v>
      </c>
      <c r="J431" s="22" t="s">
        <v>54</v>
      </c>
      <c r="K431" s="23">
        <v>399526.95</v>
      </c>
      <c r="L431" s="23" t="s">
        <v>55</v>
      </c>
      <c r="M431" s="23" t="s">
        <v>83</v>
      </c>
      <c r="N431" s="27"/>
      <c r="O431" s="23" t="s">
        <v>56</v>
      </c>
      <c r="P431" t="str">
        <f t="shared" si="6"/>
        <v>INSERT INTO @DataTable (Deal, AdvanceDate, PROV, DealPurpose, RateType, BEACON, LTV, TDS, GDS, InsuranceType, PrincipalBalance, OccupancyType, AccountStatus, Closed_Date, DelinquencyBucket) VALUES (430, '2017-01-09', 'ON', 'Purchase', 'ARM', 828, 51.38, 27.92, 26.18, 'Conv', 399526.95, 'Owner-Occupied', 'Open', '1900-01-00', 'Current');</v>
      </c>
    </row>
    <row r="432" spans="1:16" x14ac:dyDescent="0.35">
      <c r="A432" s="19">
        <v>431</v>
      </c>
      <c r="B432" s="18">
        <v>42479</v>
      </c>
      <c r="C432" s="19" t="s">
        <v>57</v>
      </c>
      <c r="D432" s="19" t="s">
        <v>61</v>
      </c>
      <c r="E432" s="19" t="s">
        <v>53</v>
      </c>
      <c r="F432" s="19">
        <v>830</v>
      </c>
      <c r="G432" s="19">
        <v>95</v>
      </c>
      <c r="H432" s="19">
        <v>10.43</v>
      </c>
      <c r="I432" s="19">
        <v>9.85</v>
      </c>
      <c r="J432" s="19" t="s">
        <v>60</v>
      </c>
      <c r="K432" s="20">
        <v>128642.58</v>
      </c>
      <c r="L432" s="20" t="s">
        <v>55</v>
      </c>
      <c r="M432" s="20" t="s">
        <v>83</v>
      </c>
      <c r="N432" s="26"/>
      <c r="O432" s="20" t="s">
        <v>56</v>
      </c>
      <c r="P432" t="str">
        <f t="shared" si="6"/>
        <v>INSERT INTO @DataTable (Deal, AdvanceDate, PROV, DealPurpose, RateType, BEACON, LTV, TDS, GDS, InsuranceType, PrincipalBalance, OccupancyType, AccountStatus, Closed_Date, DelinquencyBucket) VALUES (431, '2016-04-19', 'ON', 'Purchase', 'Fixed', 830, 95, 10.43, 9.85, 'HiRatio', 128642.58, 'Owner-Occupied', 'Open', '1900-01-00', 'Current');</v>
      </c>
    </row>
    <row r="433" spans="1:16" x14ac:dyDescent="0.35">
      <c r="A433" s="22">
        <v>432</v>
      </c>
      <c r="B433" s="21">
        <v>40844</v>
      </c>
      <c r="C433" s="22" t="s">
        <v>57</v>
      </c>
      <c r="D433" s="22" t="s">
        <v>61</v>
      </c>
      <c r="E433" s="22" t="s">
        <v>53</v>
      </c>
      <c r="F433" s="22">
        <v>639</v>
      </c>
      <c r="G433" s="22">
        <v>74.989999999999995</v>
      </c>
      <c r="H433" s="22">
        <v>35.43</v>
      </c>
      <c r="I433" s="22">
        <v>18.5</v>
      </c>
      <c r="J433" s="22" t="s">
        <v>54</v>
      </c>
      <c r="K433" s="23">
        <v>0</v>
      </c>
      <c r="L433" s="23" t="s">
        <v>55</v>
      </c>
      <c r="M433" s="23" t="s">
        <v>84</v>
      </c>
      <c r="N433" s="27">
        <v>41515</v>
      </c>
      <c r="O433" s="23" t="s">
        <v>56</v>
      </c>
      <c r="P433" t="str">
        <f t="shared" si="6"/>
        <v>INSERT INTO @DataTable (Deal, AdvanceDate, PROV, DealPurpose, RateType, BEACON, LTV, TDS, GDS, InsuranceType, PrincipalBalance, OccupancyType, AccountStatus, Closed_Date, DelinquencyBucket) VALUES (432, '2011-10-28', 'ON', 'Purchase', 'Fixed', 639, 74.99, 35.43, 18.5, 'Conv', 0, 'Owner-Occupied', 'Closed', '2013-08-29', 'Current');</v>
      </c>
    </row>
    <row r="434" spans="1:16" x14ac:dyDescent="0.35">
      <c r="A434" s="19">
        <v>433</v>
      </c>
      <c r="B434" s="18">
        <v>41613</v>
      </c>
      <c r="C434" s="19" t="s">
        <v>57</v>
      </c>
      <c r="D434" s="19" t="s">
        <v>59</v>
      </c>
      <c r="E434" s="19" t="s">
        <v>40</v>
      </c>
      <c r="F434" s="19">
        <v>777</v>
      </c>
      <c r="G434" s="19">
        <v>60.11</v>
      </c>
      <c r="H434" s="19">
        <v>38.01</v>
      </c>
      <c r="I434" s="19">
        <v>18.899999999999999</v>
      </c>
      <c r="J434" s="19" t="s">
        <v>54</v>
      </c>
      <c r="K434" s="20">
        <v>0</v>
      </c>
      <c r="L434" s="20" t="s">
        <v>55</v>
      </c>
      <c r="M434" s="20" t="s">
        <v>84</v>
      </c>
      <c r="N434" s="26">
        <v>42494</v>
      </c>
      <c r="O434" s="20" t="s">
        <v>56</v>
      </c>
      <c r="P434" t="str">
        <f t="shared" si="6"/>
        <v>INSERT INTO @DataTable (Deal, AdvanceDate, PROV, DealPurpose, RateType, BEACON, LTV, TDS, GDS, InsuranceType, PrincipalBalance, OccupancyType, AccountStatus, Closed_Date, DelinquencyBucket) VALUES (433, '2013-12-05', 'ON', 'Transfer', 'ARM', 777, 60.11, 38.01, 18.9, 'Conv', 0, 'Owner-Occupied', 'Closed', '2016-05-04', 'Current');</v>
      </c>
    </row>
    <row r="435" spans="1:16" x14ac:dyDescent="0.35">
      <c r="A435" s="22">
        <v>434</v>
      </c>
      <c r="B435" s="21">
        <v>41807</v>
      </c>
      <c r="C435" s="22" t="s">
        <v>57</v>
      </c>
      <c r="D435" s="22" t="s">
        <v>52</v>
      </c>
      <c r="E435" s="22" t="s">
        <v>40</v>
      </c>
      <c r="F435" s="22">
        <v>684</v>
      </c>
      <c r="G435" s="22">
        <v>80</v>
      </c>
      <c r="H435" s="22">
        <v>39.83</v>
      </c>
      <c r="I435" s="22">
        <v>13.91</v>
      </c>
      <c r="J435" s="22" t="s">
        <v>54</v>
      </c>
      <c r="K435" s="23">
        <v>0</v>
      </c>
      <c r="L435" s="23" t="s">
        <v>66</v>
      </c>
      <c r="M435" s="23" t="s">
        <v>84</v>
      </c>
      <c r="N435" s="27">
        <v>42723</v>
      </c>
      <c r="O435" s="23" t="s">
        <v>56</v>
      </c>
      <c r="P435" t="str">
        <f t="shared" si="6"/>
        <v>INSERT INTO @DataTable (Deal, AdvanceDate, PROV, DealPurpose, RateType, BEACON, LTV, TDS, GDS, InsuranceType, PrincipalBalance, OccupancyType, AccountStatus, Closed_Date, DelinquencyBucket) VALUES (434, '2014-06-17', 'ON', 'Refinance External', 'ARM', 684, 80, 39.83, 13.91, 'Conv', 0, 'Second Home', 'Closed', '2016-12-19', 'Current');</v>
      </c>
    </row>
    <row r="436" spans="1:16" x14ac:dyDescent="0.35">
      <c r="A436" s="19">
        <v>435</v>
      </c>
      <c r="B436" s="18">
        <v>41649</v>
      </c>
      <c r="C436" s="19" t="s">
        <v>57</v>
      </c>
      <c r="D436" s="19" t="s">
        <v>52</v>
      </c>
      <c r="E436" s="19" t="s">
        <v>53</v>
      </c>
      <c r="F436" s="19">
        <v>792</v>
      </c>
      <c r="G436" s="19">
        <v>54.2</v>
      </c>
      <c r="H436" s="19">
        <v>15.32</v>
      </c>
      <c r="I436" s="19">
        <v>12</v>
      </c>
      <c r="J436" s="19" t="s">
        <v>54</v>
      </c>
      <c r="K436" s="20">
        <v>0</v>
      </c>
      <c r="L436" s="20" t="s">
        <v>55</v>
      </c>
      <c r="M436" s="20" t="s">
        <v>84</v>
      </c>
      <c r="N436" s="26">
        <v>42208</v>
      </c>
      <c r="O436" s="20" t="s">
        <v>56</v>
      </c>
      <c r="P436" t="str">
        <f t="shared" si="6"/>
        <v>INSERT INTO @DataTable (Deal, AdvanceDate, PROV, DealPurpose, RateType, BEACON, LTV, TDS, GDS, InsuranceType, PrincipalBalance, OccupancyType, AccountStatus, Closed_Date, DelinquencyBucket) VALUES (435, '2014-01-10', 'ON', 'Refinance External', 'Fixed', 792, 54.2, 15.32, 12, 'Conv', 0, 'Owner-Occupied', 'Closed', '2015-07-23', 'Current');</v>
      </c>
    </row>
    <row r="437" spans="1:16" x14ac:dyDescent="0.35">
      <c r="A437" s="22">
        <v>436</v>
      </c>
      <c r="B437" s="21">
        <v>41918</v>
      </c>
      <c r="C437" s="22" t="s">
        <v>58</v>
      </c>
      <c r="D437" s="22" t="s">
        <v>52</v>
      </c>
      <c r="E437" s="22" t="s">
        <v>40</v>
      </c>
      <c r="F437" s="22">
        <v>785</v>
      </c>
      <c r="G437" s="22">
        <v>78.13</v>
      </c>
      <c r="H437" s="22">
        <v>28.33</v>
      </c>
      <c r="I437" s="22">
        <v>23.94</v>
      </c>
      <c r="J437" s="22" t="s">
        <v>54</v>
      </c>
      <c r="K437" s="23">
        <v>0</v>
      </c>
      <c r="L437" s="23" t="s">
        <v>55</v>
      </c>
      <c r="M437" s="23" t="s">
        <v>84</v>
      </c>
      <c r="N437" s="27">
        <v>42275</v>
      </c>
      <c r="O437" s="23" t="s">
        <v>56</v>
      </c>
      <c r="P437" t="str">
        <f t="shared" si="6"/>
        <v>INSERT INTO @DataTable (Deal, AdvanceDate, PROV, DealPurpose, RateType, BEACON, LTV, TDS, GDS, InsuranceType, PrincipalBalance, OccupancyType, AccountStatus, Closed_Date, DelinquencyBucket) VALUES (436, '2014-10-06', 'BC', 'Refinance External', 'ARM', 785, 78.13, 28.33, 23.94, 'Conv', 0, 'Owner-Occupied', 'Closed', '2015-09-28', 'Current');</v>
      </c>
    </row>
    <row r="438" spans="1:16" x14ac:dyDescent="0.35">
      <c r="A438" s="19">
        <v>437</v>
      </c>
      <c r="B438" s="18">
        <v>41512</v>
      </c>
      <c r="C438" s="19" t="s">
        <v>51</v>
      </c>
      <c r="D438" s="19" t="s">
        <v>59</v>
      </c>
      <c r="E438" s="19" t="s">
        <v>40</v>
      </c>
      <c r="F438" s="19">
        <v>698</v>
      </c>
      <c r="G438" s="19">
        <v>80</v>
      </c>
      <c r="H438" s="19">
        <v>33.26</v>
      </c>
      <c r="I438" s="19">
        <v>17.239999999999998</v>
      </c>
      <c r="J438" s="19" t="s">
        <v>60</v>
      </c>
      <c r="K438" s="20">
        <v>207700.57</v>
      </c>
      <c r="L438" s="20" t="s">
        <v>55</v>
      </c>
      <c r="M438" s="20" t="s">
        <v>83</v>
      </c>
      <c r="N438" s="26"/>
      <c r="O438" s="20" t="s">
        <v>56</v>
      </c>
      <c r="P438" t="str">
        <f t="shared" si="6"/>
        <v>INSERT INTO @DataTable (Deal, AdvanceDate, PROV, DealPurpose, RateType, BEACON, LTV, TDS, GDS, InsuranceType, PrincipalBalance, OccupancyType, AccountStatus, Closed_Date, DelinquencyBucket) VALUES (437, '2013-08-26', 'AB', 'Transfer', 'ARM', 698, 80, 33.26, 17.24, 'HiRatio', 207700.57, 'Owner-Occupied', 'Open', '1900-01-00', 'Current');</v>
      </c>
    </row>
    <row r="439" spans="1:16" x14ac:dyDescent="0.35">
      <c r="A439" s="22">
        <v>438</v>
      </c>
      <c r="B439" s="21">
        <v>41026</v>
      </c>
      <c r="C439" s="22" t="s">
        <v>51</v>
      </c>
      <c r="D439" s="22" t="s">
        <v>61</v>
      </c>
      <c r="E439" s="22" t="s">
        <v>53</v>
      </c>
      <c r="F439" s="22">
        <v>709</v>
      </c>
      <c r="G439" s="22">
        <v>90</v>
      </c>
      <c r="H439" s="22">
        <v>31.61</v>
      </c>
      <c r="I439" s="22">
        <v>18.21</v>
      </c>
      <c r="J439" s="22" t="s">
        <v>60</v>
      </c>
      <c r="K439" s="23">
        <v>0</v>
      </c>
      <c r="L439" s="23" t="s">
        <v>55</v>
      </c>
      <c r="M439" s="23" t="s">
        <v>84</v>
      </c>
      <c r="N439" s="27">
        <v>42487</v>
      </c>
      <c r="O439" s="23" t="s">
        <v>56</v>
      </c>
      <c r="P439" t="str">
        <f t="shared" si="6"/>
        <v>INSERT INTO @DataTable (Deal, AdvanceDate, PROV, DealPurpose, RateType, BEACON, LTV, TDS, GDS, InsuranceType, PrincipalBalance, OccupancyType, AccountStatus, Closed_Date, DelinquencyBucket) VALUES (438, '2012-04-27', 'AB', 'Purchase', 'Fixed', 709, 90, 31.61, 18.21, 'HiRatio', 0, 'Owner-Occupied', 'Closed', '2016-04-27', 'Current');</v>
      </c>
    </row>
    <row r="440" spans="1:16" x14ac:dyDescent="0.35">
      <c r="A440" s="19">
        <v>439</v>
      </c>
      <c r="B440" s="18">
        <v>42244</v>
      </c>
      <c r="C440" s="19" t="s">
        <v>57</v>
      </c>
      <c r="D440" s="19" t="s">
        <v>52</v>
      </c>
      <c r="E440" s="19" t="s">
        <v>40</v>
      </c>
      <c r="F440" s="19">
        <v>783</v>
      </c>
      <c r="G440" s="19">
        <v>39.380000000000003</v>
      </c>
      <c r="H440" s="19">
        <v>35.119999999999997</v>
      </c>
      <c r="I440" s="19">
        <v>30.82</v>
      </c>
      <c r="J440" s="19" t="s">
        <v>54</v>
      </c>
      <c r="K440" s="20">
        <v>285310.49</v>
      </c>
      <c r="L440" s="20" t="s">
        <v>55</v>
      </c>
      <c r="M440" s="20" t="s">
        <v>83</v>
      </c>
      <c r="N440" s="26"/>
      <c r="O440" s="20" t="s">
        <v>56</v>
      </c>
      <c r="P440" t="str">
        <f t="shared" si="6"/>
        <v>INSERT INTO @DataTable (Deal, AdvanceDate, PROV, DealPurpose, RateType, BEACON, LTV, TDS, GDS, InsuranceType, PrincipalBalance, OccupancyType, AccountStatus, Closed_Date, DelinquencyBucket) VALUES (439, '2015-08-28', 'ON', 'Refinance External', 'ARM', 783, 39.38, 35.12, 30.82, 'Conv', 285310.49, 'Owner-Occupied', 'Open', '1900-01-00', 'Current');</v>
      </c>
    </row>
    <row r="441" spans="1:16" x14ac:dyDescent="0.35">
      <c r="A441" s="22">
        <v>440</v>
      </c>
      <c r="B441" s="21">
        <v>42468</v>
      </c>
      <c r="C441" s="22" t="s">
        <v>57</v>
      </c>
      <c r="D441" s="22" t="s">
        <v>52</v>
      </c>
      <c r="E441" s="22" t="s">
        <v>40</v>
      </c>
      <c r="F441" s="22">
        <v>741</v>
      </c>
      <c r="G441" s="22">
        <v>80</v>
      </c>
      <c r="H441" s="22">
        <v>38.81</v>
      </c>
      <c r="I441" s="22">
        <v>11.22</v>
      </c>
      <c r="J441" s="22" t="s">
        <v>54</v>
      </c>
      <c r="K441" s="23">
        <v>140970.81</v>
      </c>
      <c r="L441" s="23" t="s">
        <v>62</v>
      </c>
      <c r="M441" s="23" t="s">
        <v>83</v>
      </c>
      <c r="N441" s="27"/>
      <c r="O441" s="23" t="s">
        <v>56</v>
      </c>
      <c r="P441" t="str">
        <f t="shared" si="6"/>
        <v>INSERT INTO @DataTable (Deal, AdvanceDate, PROV, DealPurpose, RateType, BEACON, LTV, TDS, GDS, InsuranceType, PrincipalBalance, OccupancyType, AccountStatus, Closed_Date, DelinquencyBucket) VALUES (440, '2016-04-08', 'ON', 'Refinance External', 'ARM', 741, 80, 38.81, 11.22, 'Conv', 140970.81, 'Rental', 'Open', '1900-01-00', 'Current');</v>
      </c>
    </row>
    <row r="442" spans="1:16" x14ac:dyDescent="0.35">
      <c r="A442" s="19">
        <v>441</v>
      </c>
      <c r="B442" s="18">
        <v>41512</v>
      </c>
      <c r="C442" s="19" t="s">
        <v>57</v>
      </c>
      <c r="D442" s="19" t="s">
        <v>61</v>
      </c>
      <c r="E442" s="19" t="s">
        <v>53</v>
      </c>
      <c r="F442" s="19">
        <v>676</v>
      </c>
      <c r="G442" s="19">
        <v>88.56</v>
      </c>
      <c r="H442" s="19">
        <v>41.27</v>
      </c>
      <c r="I442" s="19">
        <v>35.18</v>
      </c>
      <c r="J442" s="19" t="s">
        <v>60</v>
      </c>
      <c r="K442" s="20">
        <v>352134.58</v>
      </c>
      <c r="L442" s="20" t="s">
        <v>55</v>
      </c>
      <c r="M442" s="20" t="s">
        <v>83</v>
      </c>
      <c r="N442" s="26"/>
      <c r="O442" s="20" t="s">
        <v>56</v>
      </c>
      <c r="P442" t="str">
        <f t="shared" si="6"/>
        <v>INSERT INTO @DataTable (Deal, AdvanceDate, PROV, DealPurpose, RateType, BEACON, LTV, TDS, GDS, InsuranceType, PrincipalBalance, OccupancyType, AccountStatus, Closed_Date, DelinquencyBucket) VALUES (441, '2013-08-26', 'ON', 'Purchase', 'Fixed', 676, 88.56, 41.27, 35.18, 'HiRatio', 352134.58, 'Owner-Occupied', 'Open', '1900-01-00', 'Current');</v>
      </c>
    </row>
    <row r="443" spans="1:16" x14ac:dyDescent="0.35">
      <c r="A443" s="22">
        <v>442</v>
      </c>
      <c r="B443" s="21">
        <v>41030</v>
      </c>
      <c r="C443" s="22" t="s">
        <v>51</v>
      </c>
      <c r="D443" s="22" t="s">
        <v>61</v>
      </c>
      <c r="E443" s="22" t="s">
        <v>53</v>
      </c>
      <c r="F443" s="22">
        <v>768</v>
      </c>
      <c r="G443" s="22">
        <v>95</v>
      </c>
      <c r="H443" s="22">
        <v>36.33</v>
      </c>
      <c r="I443" s="22">
        <v>36.33</v>
      </c>
      <c r="J443" s="22" t="s">
        <v>60</v>
      </c>
      <c r="K443" s="23">
        <v>0</v>
      </c>
      <c r="L443" s="23" t="s">
        <v>55</v>
      </c>
      <c r="M443" s="23" t="s">
        <v>84</v>
      </c>
      <c r="N443" s="27">
        <v>41884</v>
      </c>
      <c r="O443" s="23" t="s">
        <v>56</v>
      </c>
      <c r="P443" t="str">
        <f t="shared" si="6"/>
        <v>INSERT INTO @DataTable (Deal, AdvanceDate, PROV, DealPurpose, RateType, BEACON, LTV, TDS, GDS, InsuranceType, PrincipalBalance, OccupancyType, AccountStatus, Closed_Date, DelinquencyBucket) VALUES (442, '2012-05-01', 'AB', 'Purchase', 'Fixed', 768, 95, 36.33, 36.33, 'HiRatio', 0, 'Owner-Occupied', 'Closed', '2014-09-02', 'Current');</v>
      </c>
    </row>
    <row r="444" spans="1:16" x14ac:dyDescent="0.35">
      <c r="A444" s="19">
        <v>443</v>
      </c>
      <c r="B444" s="18">
        <v>41432</v>
      </c>
      <c r="C444" s="19" t="s">
        <v>57</v>
      </c>
      <c r="D444" s="19" t="s">
        <v>61</v>
      </c>
      <c r="E444" s="19" t="s">
        <v>53</v>
      </c>
      <c r="F444" s="19">
        <v>670</v>
      </c>
      <c r="G444" s="19">
        <v>95</v>
      </c>
      <c r="H444" s="19">
        <v>38.130000000000003</v>
      </c>
      <c r="I444" s="19">
        <v>27.95</v>
      </c>
      <c r="J444" s="19" t="s">
        <v>60</v>
      </c>
      <c r="K444" s="20">
        <v>0</v>
      </c>
      <c r="L444" s="20" t="s">
        <v>55</v>
      </c>
      <c r="M444" s="20" t="s">
        <v>84</v>
      </c>
      <c r="N444" s="26">
        <v>42255</v>
      </c>
      <c r="O444" s="20" t="s">
        <v>56</v>
      </c>
      <c r="P444" t="str">
        <f t="shared" si="6"/>
        <v>INSERT INTO @DataTable (Deal, AdvanceDate, PROV, DealPurpose, RateType, BEACON, LTV, TDS, GDS, InsuranceType, PrincipalBalance, OccupancyType, AccountStatus, Closed_Date, DelinquencyBucket) VALUES (443, '2013-06-07', 'ON', 'Purchase', 'Fixed', 670, 95, 38.13, 27.95, 'HiRatio', 0, 'Owner-Occupied', 'Closed', '2015-09-08', 'Current');</v>
      </c>
    </row>
    <row r="445" spans="1:16" x14ac:dyDescent="0.35">
      <c r="A445" s="22">
        <v>444</v>
      </c>
      <c r="B445" s="21">
        <v>40821</v>
      </c>
      <c r="C445" s="22" t="s">
        <v>57</v>
      </c>
      <c r="D445" s="22" t="s">
        <v>61</v>
      </c>
      <c r="E445" s="22" t="s">
        <v>53</v>
      </c>
      <c r="F445" s="22">
        <v>675</v>
      </c>
      <c r="G445" s="22">
        <v>95</v>
      </c>
      <c r="H445" s="22">
        <v>36.380000000000003</v>
      </c>
      <c r="I445" s="22">
        <v>11.9</v>
      </c>
      <c r="J445" s="22" t="s">
        <v>60</v>
      </c>
      <c r="K445" s="23">
        <v>127178.28</v>
      </c>
      <c r="L445" s="23" t="s">
        <v>55</v>
      </c>
      <c r="M445" s="23" t="s">
        <v>83</v>
      </c>
      <c r="N445" s="27"/>
      <c r="O445" s="23" t="s">
        <v>56</v>
      </c>
      <c r="P445" t="str">
        <f t="shared" si="6"/>
        <v>INSERT INTO @DataTable (Deal, AdvanceDate, PROV, DealPurpose, RateType, BEACON, LTV, TDS, GDS, InsuranceType, PrincipalBalance, OccupancyType, AccountStatus, Closed_Date, DelinquencyBucket) VALUES (444, '2011-10-05', 'ON', 'Purchase', 'Fixed', 675, 95, 36.38, 11.9, 'HiRatio', 127178.28, 'Owner-Occupied', 'Open', '1900-01-00', 'Current');</v>
      </c>
    </row>
    <row r="446" spans="1:16" x14ac:dyDescent="0.35">
      <c r="A446" s="19">
        <v>445</v>
      </c>
      <c r="B446" s="18">
        <v>42172</v>
      </c>
      <c r="C446" s="19" t="s">
        <v>58</v>
      </c>
      <c r="D446" s="19" t="s">
        <v>52</v>
      </c>
      <c r="E446" s="19" t="s">
        <v>40</v>
      </c>
      <c r="F446" s="19">
        <v>784</v>
      </c>
      <c r="G446" s="19">
        <v>80</v>
      </c>
      <c r="H446" s="19">
        <v>34.049999999999997</v>
      </c>
      <c r="I446" s="19">
        <v>27.58</v>
      </c>
      <c r="J446" s="19" t="s">
        <v>54</v>
      </c>
      <c r="K446" s="20">
        <v>142023.26999999999</v>
      </c>
      <c r="L446" s="20" t="s">
        <v>55</v>
      </c>
      <c r="M446" s="20" t="s">
        <v>83</v>
      </c>
      <c r="N446" s="26"/>
      <c r="O446" s="20" t="s">
        <v>56</v>
      </c>
      <c r="P446" t="str">
        <f t="shared" si="6"/>
        <v>INSERT INTO @DataTable (Deal, AdvanceDate, PROV, DealPurpose, RateType, BEACON, LTV, TDS, GDS, InsuranceType, PrincipalBalance, OccupancyType, AccountStatus, Closed_Date, DelinquencyBucket) VALUES (445, '2015-06-17', 'BC', 'Refinance External', 'ARM', 784, 80, 34.05, 27.58, 'Conv', 142023.27, 'Owner-Occupied', 'Open', '1900-01-00', 'Current');</v>
      </c>
    </row>
    <row r="447" spans="1:16" x14ac:dyDescent="0.35">
      <c r="A447" s="22">
        <v>446</v>
      </c>
      <c r="B447" s="21">
        <v>42453</v>
      </c>
      <c r="C447" s="22" t="s">
        <v>58</v>
      </c>
      <c r="D447" s="22" t="s">
        <v>52</v>
      </c>
      <c r="E447" s="22" t="s">
        <v>53</v>
      </c>
      <c r="F447" s="22">
        <v>777</v>
      </c>
      <c r="G447" s="22">
        <v>66.48</v>
      </c>
      <c r="H447" s="22">
        <v>34.69</v>
      </c>
      <c r="I447" s="22">
        <v>25.34</v>
      </c>
      <c r="J447" s="22" t="s">
        <v>54</v>
      </c>
      <c r="K447" s="23">
        <v>461989.68</v>
      </c>
      <c r="L447" s="23" t="s">
        <v>55</v>
      </c>
      <c r="M447" s="23" t="s">
        <v>83</v>
      </c>
      <c r="N447" s="27"/>
      <c r="O447" s="23" t="s">
        <v>56</v>
      </c>
      <c r="P447" t="str">
        <f t="shared" si="6"/>
        <v>INSERT INTO @DataTable (Deal, AdvanceDate, PROV, DealPurpose, RateType, BEACON, LTV, TDS, GDS, InsuranceType, PrincipalBalance, OccupancyType, AccountStatus, Closed_Date, DelinquencyBucket) VALUES (446, '2016-03-24', 'BC', 'Refinance External', 'Fixed', 777, 66.48, 34.69, 25.34, 'Conv', 461989.68, 'Owner-Occupied', 'Open', '1900-01-00', 'Current');</v>
      </c>
    </row>
    <row r="448" spans="1:16" x14ac:dyDescent="0.35">
      <c r="A448" s="19">
        <v>447</v>
      </c>
      <c r="B448" s="18">
        <v>41852</v>
      </c>
      <c r="C448" s="19" t="s">
        <v>51</v>
      </c>
      <c r="D448" s="19" t="s">
        <v>59</v>
      </c>
      <c r="E448" s="19" t="s">
        <v>53</v>
      </c>
      <c r="F448" s="19">
        <v>666</v>
      </c>
      <c r="G448" s="19">
        <v>87.72</v>
      </c>
      <c r="H448" s="19">
        <v>32.380000000000003</v>
      </c>
      <c r="I448" s="19">
        <v>11.69</v>
      </c>
      <c r="J448" s="19" t="s">
        <v>60</v>
      </c>
      <c r="K448" s="20">
        <v>144463.76</v>
      </c>
      <c r="L448" s="20" t="s">
        <v>55</v>
      </c>
      <c r="M448" s="20" t="s">
        <v>83</v>
      </c>
      <c r="N448" s="26"/>
      <c r="O448" s="20" t="s">
        <v>56</v>
      </c>
      <c r="P448" t="str">
        <f t="shared" si="6"/>
        <v>INSERT INTO @DataTable (Deal, AdvanceDate, PROV, DealPurpose, RateType, BEACON, LTV, TDS, GDS, InsuranceType, PrincipalBalance, OccupancyType, AccountStatus, Closed_Date, DelinquencyBucket) VALUES (447, '2014-08-01', 'AB', 'Transfer', 'Fixed', 666, 87.72, 32.38, 11.69, 'HiRatio', 144463.76, 'Owner-Occupied', 'Open', '1900-01-00', 'Current');</v>
      </c>
    </row>
    <row r="449" spans="1:16" x14ac:dyDescent="0.35">
      <c r="A449" s="22">
        <v>448</v>
      </c>
      <c r="B449" s="21">
        <v>42094</v>
      </c>
      <c r="C449" s="22" t="s">
        <v>57</v>
      </c>
      <c r="D449" s="22" t="s">
        <v>61</v>
      </c>
      <c r="E449" s="22" t="s">
        <v>40</v>
      </c>
      <c r="F449" s="22">
        <v>715</v>
      </c>
      <c r="G449" s="22">
        <v>80</v>
      </c>
      <c r="H449" s="22">
        <v>27.79</v>
      </c>
      <c r="I449" s="22">
        <v>27.53</v>
      </c>
      <c r="J449" s="22" t="s">
        <v>54</v>
      </c>
      <c r="K449" s="23">
        <v>575078.61</v>
      </c>
      <c r="L449" s="23" t="s">
        <v>55</v>
      </c>
      <c r="M449" s="23" t="s">
        <v>83</v>
      </c>
      <c r="N449" s="27"/>
      <c r="O449" s="23" t="s">
        <v>56</v>
      </c>
      <c r="P449" t="str">
        <f t="shared" si="6"/>
        <v>INSERT INTO @DataTable (Deal, AdvanceDate, PROV, DealPurpose, RateType, BEACON, LTV, TDS, GDS, InsuranceType, PrincipalBalance, OccupancyType, AccountStatus, Closed_Date, DelinquencyBucket) VALUES (448, '2015-03-31', 'ON', 'Purchase', 'ARM', 715, 80, 27.79, 27.53, 'Conv', 575078.61, 'Owner-Occupied', 'Open', '1900-01-00', 'Current');</v>
      </c>
    </row>
    <row r="450" spans="1:16" x14ac:dyDescent="0.35">
      <c r="A450" s="19">
        <v>449</v>
      </c>
      <c r="B450" s="18">
        <v>42132</v>
      </c>
      <c r="C450" s="19" t="s">
        <v>57</v>
      </c>
      <c r="D450" s="19" t="s">
        <v>59</v>
      </c>
      <c r="E450" s="19" t="s">
        <v>40</v>
      </c>
      <c r="F450" s="19">
        <v>829</v>
      </c>
      <c r="G450" s="19">
        <v>64.599999999999994</v>
      </c>
      <c r="H450" s="19">
        <v>27.45</v>
      </c>
      <c r="I450" s="19">
        <v>16.850000000000001</v>
      </c>
      <c r="J450" s="19" t="s">
        <v>54</v>
      </c>
      <c r="K450" s="20">
        <v>163238.43</v>
      </c>
      <c r="L450" s="20" t="s">
        <v>55</v>
      </c>
      <c r="M450" s="20" t="s">
        <v>83</v>
      </c>
      <c r="N450" s="26"/>
      <c r="O450" s="20" t="s">
        <v>56</v>
      </c>
      <c r="P450" t="str">
        <f t="shared" si="6"/>
        <v>INSERT INTO @DataTable (Deal, AdvanceDate, PROV, DealPurpose, RateType, BEACON, LTV, TDS, GDS, InsuranceType, PrincipalBalance, OccupancyType, AccountStatus, Closed_Date, DelinquencyBucket) VALUES (449, '2015-05-08', 'ON', 'Transfer', 'ARM', 829, 64.6, 27.45, 16.85, 'Conv', 163238.43, 'Owner-Occupied', 'Open', '1900-01-00', 'Current');</v>
      </c>
    </row>
    <row r="451" spans="1:16" x14ac:dyDescent="0.35">
      <c r="A451" s="22">
        <v>450</v>
      </c>
      <c r="B451" s="21">
        <v>41215</v>
      </c>
      <c r="C451" s="22" t="s">
        <v>51</v>
      </c>
      <c r="D451" s="22" t="s">
        <v>61</v>
      </c>
      <c r="E451" s="22" t="s">
        <v>53</v>
      </c>
      <c r="F451" s="22">
        <v>750</v>
      </c>
      <c r="G451" s="22">
        <v>84.75</v>
      </c>
      <c r="H451" s="22">
        <v>43.07</v>
      </c>
      <c r="I451" s="22">
        <v>30.6</v>
      </c>
      <c r="J451" s="22" t="s">
        <v>60</v>
      </c>
      <c r="K451" s="23">
        <v>223933.42</v>
      </c>
      <c r="L451" s="23" t="s">
        <v>55</v>
      </c>
      <c r="M451" s="23" t="s">
        <v>83</v>
      </c>
      <c r="N451" s="27"/>
      <c r="O451" s="23" t="s">
        <v>56</v>
      </c>
      <c r="P451" t="str">
        <f t="shared" ref="P451:P514" si="7">"INSERT INTO @DataTable (Deal, AdvanceDate, PROV, DealPurpose, RateType, BEACON, LTV, TDS, GDS, InsuranceType, PrincipalBalance, OccupancyType, AccountStatus, Closed_Date, DelinquencyBucket) VALUES (" &amp; A451 &amp; ", " &amp; "'" &amp; TEXT(B451, "yyyy-mm-dd") &amp; "', '" &amp; C451 &amp; "', '" &amp; D451 &amp; "', '" &amp; E451 &amp; "', " &amp; F451 &amp; ", " &amp; G451 &amp; ", " &amp; H451 &amp; ", " &amp; I451 &amp; ", '" &amp; J451 &amp; "', " &amp; K451 &amp; ", '" &amp; L451 &amp; "', '" &amp; M451 &amp; "', '" &amp;TEXT(N451, "yyyy-mm-dd") &amp; "', '" &amp; O451 &amp; "');"</f>
        <v>INSERT INTO @DataTable (Deal, AdvanceDate, PROV, DealPurpose, RateType, BEACON, LTV, TDS, GDS, InsuranceType, PrincipalBalance, OccupancyType, AccountStatus, Closed_Date, DelinquencyBucket) VALUES (450, '2012-11-02', 'AB', 'Purchase', 'Fixed', 750, 84.75, 43.07, 30.6, 'HiRatio', 223933.42, 'Owner-Occupied', 'Open', '1900-01-00', 'Current');</v>
      </c>
    </row>
    <row r="452" spans="1:16" x14ac:dyDescent="0.35">
      <c r="A452" s="19">
        <v>451</v>
      </c>
      <c r="B452" s="18">
        <v>41740</v>
      </c>
      <c r="C452" s="19" t="s">
        <v>51</v>
      </c>
      <c r="D452" s="19" t="s">
        <v>61</v>
      </c>
      <c r="E452" s="19" t="s">
        <v>53</v>
      </c>
      <c r="F452" s="19">
        <v>823</v>
      </c>
      <c r="G452" s="19">
        <v>88.01</v>
      </c>
      <c r="H452" s="19">
        <v>36.58</v>
      </c>
      <c r="I452" s="19">
        <v>36.35</v>
      </c>
      <c r="J452" s="19" t="s">
        <v>60</v>
      </c>
      <c r="K452" s="20">
        <v>238627.81</v>
      </c>
      <c r="L452" s="20" t="s">
        <v>55</v>
      </c>
      <c r="M452" s="20" t="s">
        <v>83</v>
      </c>
      <c r="N452" s="26"/>
      <c r="O452" s="20" t="s">
        <v>56</v>
      </c>
      <c r="P452" t="str">
        <f t="shared" si="7"/>
        <v>INSERT INTO @DataTable (Deal, AdvanceDate, PROV, DealPurpose, RateType, BEACON, LTV, TDS, GDS, InsuranceType, PrincipalBalance, OccupancyType, AccountStatus, Closed_Date, DelinquencyBucket) VALUES (451, '2014-04-11', 'AB', 'Purchase', 'Fixed', 823, 88.01, 36.58, 36.35, 'HiRatio', 238627.81, 'Owner-Occupied', 'Open', '1900-01-00', 'Current');</v>
      </c>
    </row>
    <row r="453" spans="1:16" x14ac:dyDescent="0.35">
      <c r="A453" s="22">
        <v>452</v>
      </c>
      <c r="B453" s="21">
        <v>41730</v>
      </c>
      <c r="C453" s="22" t="s">
        <v>57</v>
      </c>
      <c r="D453" s="22" t="s">
        <v>61</v>
      </c>
      <c r="E453" s="22" t="s">
        <v>40</v>
      </c>
      <c r="F453" s="22">
        <v>753</v>
      </c>
      <c r="G453" s="22">
        <v>94.81</v>
      </c>
      <c r="H453" s="22">
        <v>39.42</v>
      </c>
      <c r="I453" s="22">
        <v>14.5</v>
      </c>
      <c r="J453" s="22" t="s">
        <v>60</v>
      </c>
      <c r="K453" s="23">
        <v>304095.7</v>
      </c>
      <c r="L453" s="23" t="s">
        <v>55</v>
      </c>
      <c r="M453" s="23" t="s">
        <v>83</v>
      </c>
      <c r="N453" s="27"/>
      <c r="O453" s="23" t="s">
        <v>56</v>
      </c>
      <c r="P453" t="str">
        <f t="shared" si="7"/>
        <v>INSERT INTO @DataTable (Deal, AdvanceDate, PROV, DealPurpose, RateType, BEACON, LTV, TDS, GDS, InsuranceType, PrincipalBalance, OccupancyType, AccountStatus, Closed_Date, DelinquencyBucket) VALUES (452, '2014-04-01', 'ON', 'Purchase', 'ARM', 753, 94.81, 39.42, 14.5, 'HiRatio', 304095.7, 'Owner-Occupied', 'Open', '1900-01-00', 'Current');</v>
      </c>
    </row>
    <row r="454" spans="1:16" x14ac:dyDescent="0.35">
      <c r="A454" s="19">
        <v>453</v>
      </c>
      <c r="B454" s="18">
        <v>42033</v>
      </c>
      <c r="C454" s="19" t="s">
        <v>58</v>
      </c>
      <c r="D454" s="19" t="s">
        <v>61</v>
      </c>
      <c r="E454" s="19" t="s">
        <v>53</v>
      </c>
      <c r="F454" s="19">
        <v>765</v>
      </c>
      <c r="G454" s="19">
        <v>90</v>
      </c>
      <c r="H454" s="19">
        <v>39.47</v>
      </c>
      <c r="I454" s="19">
        <v>38.380000000000003</v>
      </c>
      <c r="J454" s="19" t="s">
        <v>60</v>
      </c>
      <c r="K454" s="20">
        <v>253806.21</v>
      </c>
      <c r="L454" s="20" t="s">
        <v>55</v>
      </c>
      <c r="M454" s="20" t="s">
        <v>83</v>
      </c>
      <c r="N454" s="26"/>
      <c r="O454" s="20" t="s">
        <v>56</v>
      </c>
      <c r="P454" t="str">
        <f t="shared" si="7"/>
        <v>INSERT INTO @DataTable (Deal, AdvanceDate, PROV, DealPurpose, RateType, BEACON, LTV, TDS, GDS, InsuranceType, PrincipalBalance, OccupancyType, AccountStatus, Closed_Date, DelinquencyBucket) VALUES (453, '2015-01-29', 'BC', 'Purchase', 'Fixed', 765, 90, 39.47, 38.38, 'HiRatio', 253806.21, 'Owner-Occupied', 'Open', '1900-01-00', 'Current');</v>
      </c>
    </row>
    <row r="455" spans="1:16" x14ac:dyDescent="0.35">
      <c r="A455" s="22">
        <v>454</v>
      </c>
      <c r="B455" s="21">
        <v>42272</v>
      </c>
      <c r="C455" s="22" t="s">
        <v>57</v>
      </c>
      <c r="D455" s="22" t="s">
        <v>52</v>
      </c>
      <c r="E455" s="22" t="s">
        <v>53</v>
      </c>
      <c r="F455" s="22">
        <v>761</v>
      </c>
      <c r="G455" s="22">
        <v>44.87</v>
      </c>
      <c r="H455" s="22">
        <v>16.13</v>
      </c>
      <c r="I455" s="22">
        <v>15.26</v>
      </c>
      <c r="J455" s="22" t="s">
        <v>54</v>
      </c>
      <c r="K455" s="23">
        <v>167084.65</v>
      </c>
      <c r="L455" s="23" t="s">
        <v>55</v>
      </c>
      <c r="M455" s="23" t="s">
        <v>83</v>
      </c>
      <c r="N455" s="27"/>
      <c r="O455" s="23" t="s">
        <v>56</v>
      </c>
      <c r="P455" t="str">
        <f t="shared" si="7"/>
        <v>INSERT INTO @DataTable (Deal, AdvanceDate, PROV, DealPurpose, RateType, BEACON, LTV, TDS, GDS, InsuranceType, PrincipalBalance, OccupancyType, AccountStatus, Closed_Date, DelinquencyBucket) VALUES (454, '2015-09-25', 'ON', 'Refinance External', 'Fixed', 761, 44.87, 16.13, 15.26, 'Conv', 167084.65, 'Owner-Occupied', 'Open', '1900-01-00', 'Current');</v>
      </c>
    </row>
    <row r="456" spans="1:16" x14ac:dyDescent="0.35">
      <c r="A456" s="19">
        <v>455</v>
      </c>
      <c r="B456" s="18">
        <v>41551</v>
      </c>
      <c r="C456" s="19" t="s">
        <v>57</v>
      </c>
      <c r="D456" s="19" t="s">
        <v>61</v>
      </c>
      <c r="E456" s="19" t="s">
        <v>53</v>
      </c>
      <c r="F456" s="19">
        <v>795</v>
      </c>
      <c r="G456" s="19">
        <v>75</v>
      </c>
      <c r="H456" s="19">
        <v>23.75</v>
      </c>
      <c r="I456" s="19">
        <v>23.13</v>
      </c>
      <c r="J456" s="19" t="s">
        <v>54</v>
      </c>
      <c r="K456" s="20">
        <v>195931.21</v>
      </c>
      <c r="L456" s="20" t="s">
        <v>55</v>
      </c>
      <c r="M456" s="20" t="s">
        <v>83</v>
      </c>
      <c r="N456" s="26"/>
      <c r="O456" s="20" t="s">
        <v>56</v>
      </c>
      <c r="P456" t="str">
        <f t="shared" si="7"/>
        <v>INSERT INTO @DataTable (Deal, AdvanceDate, PROV, DealPurpose, RateType, BEACON, LTV, TDS, GDS, InsuranceType, PrincipalBalance, OccupancyType, AccountStatus, Closed_Date, DelinquencyBucket) VALUES (455, '2013-10-04', 'ON', 'Purchase', 'Fixed', 795, 75, 23.75, 23.13, 'Conv', 195931.21, 'Owner-Occupied', 'Open', '1900-01-00', 'Current');</v>
      </c>
    </row>
    <row r="457" spans="1:16" x14ac:dyDescent="0.35">
      <c r="A457" s="22">
        <v>456</v>
      </c>
      <c r="B457" s="21">
        <v>42124</v>
      </c>
      <c r="C457" s="22" t="s">
        <v>57</v>
      </c>
      <c r="D457" s="22" t="s">
        <v>59</v>
      </c>
      <c r="E457" s="22" t="s">
        <v>40</v>
      </c>
      <c r="F457" s="22">
        <v>796</v>
      </c>
      <c r="G457" s="22">
        <v>68.08</v>
      </c>
      <c r="H457" s="22">
        <v>22.66</v>
      </c>
      <c r="I457" s="22">
        <v>21.22</v>
      </c>
      <c r="J457" s="22" t="s">
        <v>54</v>
      </c>
      <c r="K457" s="23">
        <v>0</v>
      </c>
      <c r="L457" s="23" t="s">
        <v>55</v>
      </c>
      <c r="M457" s="23" t="s">
        <v>84</v>
      </c>
      <c r="N457" s="27">
        <v>42570</v>
      </c>
      <c r="O457" s="23" t="s">
        <v>56</v>
      </c>
      <c r="P457" t="str">
        <f t="shared" si="7"/>
        <v>INSERT INTO @DataTable (Deal, AdvanceDate, PROV, DealPurpose, RateType, BEACON, LTV, TDS, GDS, InsuranceType, PrincipalBalance, OccupancyType, AccountStatus, Closed_Date, DelinquencyBucket) VALUES (456, '2015-04-30', 'ON', 'Transfer', 'ARM', 796, 68.08, 22.66, 21.22, 'Conv', 0, 'Owner-Occupied', 'Closed', '2016-07-19', 'Current');</v>
      </c>
    </row>
    <row r="458" spans="1:16" x14ac:dyDescent="0.35">
      <c r="A458" s="19">
        <v>457</v>
      </c>
      <c r="B458" s="18">
        <v>41816</v>
      </c>
      <c r="C458" s="19" t="s">
        <v>57</v>
      </c>
      <c r="D458" s="19" t="s">
        <v>61</v>
      </c>
      <c r="E458" s="19" t="s">
        <v>40</v>
      </c>
      <c r="F458" s="19">
        <v>782</v>
      </c>
      <c r="G458" s="19">
        <v>80</v>
      </c>
      <c r="H458" s="19">
        <v>31.05</v>
      </c>
      <c r="I458" s="19">
        <v>27.12</v>
      </c>
      <c r="J458" s="19" t="s">
        <v>54</v>
      </c>
      <c r="K458" s="20">
        <v>0</v>
      </c>
      <c r="L458" s="20" t="s">
        <v>55</v>
      </c>
      <c r="M458" s="20" t="s">
        <v>84</v>
      </c>
      <c r="N458" s="26">
        <v>42535</v>
      </c>
      <c r="O458" s="20" t="s">
        <v>56</v>
      </c>
      <c r="P458" t="str">
        <f t="shared" si="7"/>
        <v>INSERT INTO @DataTable (Deal, AdvanceDate, PROV, DealPurpose, RateType, BEACON, LTV, TDS, GDS, InsuranceType, PrincipalBalance, OccupancyType, AccountStatus, Closed_Date, DelinquencyBucket) VALUES (457, '2014-06-26', 'ON', 'Purchase', 'ARM', 782, 80, 31.05, 27.12, 'Conv', 0, 'Owner-Occupied', 'Closed', '2016-06-14', 'Current');</v>
      </c>
    </row>
    <row r="459" spans="1:16" x14ac:dyDescent="0.35">
      <c r="A459" s="22">
        <v>458</v>
      </c>
      <c r="B459" s="21">
        <v>41844</v>
      </c>
      <c r="C459" s="22" t="s">
        <v>51</v>
      </c>
      <c r="D459" s="22" t="s">
        <v>52</v>
      </c>
      <c r="E459" s="22" t="s">
        <v>53</v>
      </c>
      <c r="F459" s="22">
        <v>713</v>
      </c>
      <c r="G459" s="22">
        <v>69.06</v>
      </c>
      <c r="H459" s="22">
        <v>29.45</v>
      </c>
      <c r="I459" s="22">
        <v>16.190000000000001</v>
      </c>
      <c r="J459" s="22" t="s">
        <v>54</v>
      </c>
      <c r="K459" s="23">
        <v>0</v>
      </c>
      <c r="L459" s="23" t="s">
        <v>55</v>
      </c>
      <c r="M459" s="23" t="s">
        <v>84</v>
      </c>
      <c r="N459" s="27">
        <v>42641</v>
      </c>
      <c r="O459" s="23" t="s">
        <v>56</v>
      </c>
      <c r="P459" t="str">
        <f t="shared" si="7"/>
        <v>INSERT INTO @DataTable (Deal, AdvanceDate, PROV, DealPurpose, RateType, BEACON, LTV, TDS, GDS, InsuranceType, PrincipalBalance, OccupancyType, AccountStatus, Closed_Date, DelinquencyBucket) VALUES (458, '2014-07-24', 'AB', 'Refinance External', 'Fixed', 713, 69.06, 29.45, 16.19, 'Conv', 0, 'Owner-Occupied', 'Closed', '2016-09-28', 'Current');</v>
      </c>
    </row>
    <row r="460" spans="1:16" x14ac:dyDescent="0.35">
      <c r="A460" s="19">
        <v>459</v>
      </c>
      <c r="B460" s="18">
        <v>41971</v>
      </c>
      <c r="C460" s="19" t="s">
        <v>57</v>
      </c>
      <c r="D460" s="19" t="s">
        <v>52</v>
      </c>
      <c r="E460" s="19" t="s">
        <v>40</v>
      </c>
      <c r="F460" s="19">
        <v>695</v>
      </c>
      <c r="G460" s="19">
        <v>71.430000000000007</v>
      </c>
      <c r="H460" s="19">
        <v>31.89</v>
      </c>
      <c r="I460" s="19">
        <v>26.24</v>
      </c>
      <c r="J460" s="19" t="s">
        <v>54</v>
      </c>
      <c r="K460" s="20">
        <v>0</v>
      </c>
      <c r="L460" s="20" t="s">
        <v>55</v>
      </c>
      <c r="M460" s="20" t="s">
        <v>84</v>
      </c>
      <c r="N460" s="26">
        <v>42292</v>
      </c>
      <c r="O460" s="20" t="s">
        <v>56</v>
      </c>
      <c r="P460" t="str">
        <f t="shared" si="7"/>
        <v>INSERT INTO @DataTable (Deal, AdvanceDate, PROV, DealPurpose, RateType, BEACON, LTV, TDS, GDS, InsuranceType, PrincipalBalance, OccupancyType, AccountStatus, Closed_Date, DelinquencyBucket) VALUES (459, '2014-11-28', 'ON', 'Refinance External', 'ARM', 695, 71.43, 31.89, 26.24, 'Conv', 0, 'Owner-Occupied', 'Closed', '2015-10-15', 'Current');</v>
      </c>
    </row>
    <row r="461" spans="1:16" x14ac:dyDescent="0.35">
      <c r="A461" s="22">
        <v>460</v>
      </c>
      <c r="B461" s="21">
        <v>42114</v>
      </c>
      <c r="C461" s="22" t="s">
        <v>63</v>
      </c>
      <c r="D461" s="22" t="s">
        <v>59</v>
      </c>
      <c r="E461" s="22" t="s">
        <v>53</v>
      </c>
      <c r="F461" s="22">
        <v>774</v>
      </c>
      <c r="G461" s="22">
        <v>76.31</v>
      </c>
      <c r="H461" s="22">
        <v>42.17</v>
      </c>
      <c r="I461" s="22">
        <v>35.1</v>
      </c>
      <c r="J461" s="22" t="s">
        <v>54</v>
      </c>
      <c r="K461" s="23">
        <v>240439.92</v>
      </c>
      <c r="L461" s="23" t="s">
        <v>55</v>
      </c>
      <c r="M461" s="23" t="s">
        <v>83</v>
      </c>
      <c r="N461" s="27"/>
      <c r="O461" s="23" t="s">
        <v>56</v>
      </c>
      <c r="P461" t="str">
        <f t="shared" si="7"/>
        <v>INSERT INTO @DataTable (Deal, AdvanceDate, PROV, DealPurpose, RateType, BEACON, LTV, TDS, GDS, InsuranceType, PrincipalBalance, OccupancyType, AccountStatus, Closed_Date, DelinquencyBucket) VALUES (460, '2015-04-20', 'SK', 'Transfer', 'Fixed', 774, 76.31, 42.17, 35.1, 'Conv', 240439.92, 'Owner-Occupied', 'Open', '1900-01-00', 'Current');</v>
      </c>
    </row>
    <row r="462" spans="1:16" x14ac:dyDescent="0.35">
      <c r="A462" s="19">
        <v>461</v>
      </c>
      <c r="B462" s="18">
        <v>41682</v>
      </c>
      <c r="C462" s="19" t="s">
        <v>57</v>
      </c>
      <c r="D462" s="19" t="s">
        <v>61</v>
      </c>
      <c r="E462" s="19" t="s">
        <v>53</v>
      </c>
      <c r="F462" s="19">
        <v>702</v>
      </c>
      <c r="G462" s="19">
        <v>90</v>
      </c>
      <c r="H462" s="19">
        <v>41.87</v>
      </c>
      <c r="I462" s="19">
        <v>17.989999999999998</v>
      </c>
      <c r="J462" s="19" t="s">
        <v>60</v>
      </c>
      <c r="K462" s="20">
        <v>156013.78</v>
      </c>
      <c r="L462" s="20" t="s">
        <v>66</v>
      </c>
      <c r="M462" s="20" t="s">
        <v>83</v>
      </c>
      <c r="N462" s="26"/>
      <c r="O462" s="20" t="s">
        <v>56</v>
      </c>
      <c r="P462" t="str">
        <f t="shared" si="7"/>
        <v>INSERT INTO @DataTable (Deal, AdvanceDate, PROV, DealPurpose, RateType, BEACON, LTV, TDS, GDS, InsuranceType, PrincipalBalance, OccupancyType, AccountStatus, Closed_Date, DelinquencyBucket) VALUES (461, '2014-02-12', 'ON', 'Purchase', 'Fixed', 702, 90, 41.87, 17.99, 'HiRatio', 156013.78, 'Second Home', 'Open', '1900-01-00', 'Current');</v>
      </c>
    </row>
    <row r="463" spans="1:16" x14ac:dyDescent="0.35">
      <c r="A463" s="22">
        <v>462</v>
      </c>
      <c r="B463" s="21">
        <v>42534</v>
      </c>
      <c r="C463" s="22" t="s">
        <v>57</v>
      </c>
      <c r="D463" s="22" t="s">
        <v>61</v>
      </c>
      <c r="E463" s="22" t="s">
        <v>53</v>
      </c>
      <c r="F463" s="22">
        <v>743</v>
      </c>
      <c r="G463" s="22">
        <v>94.84</v>
      </c>
      <c r="H463" s="22">
        <v>35.76</v>
      </c>
      <c r="I463" s="22">
        <v>27.26</v>
      </c>
      <c r="J463" s="22" t="s">
        <v>60</v>
      </c>
      <c r="K463" s="23">
        <v>499968.35</v>
      </c>
      <c r="L463" s="23" t="s">
        <v>55</v>
      </c>
      <c r="M463" s="23" t="s">
        <v>83</v>
      </c>
      <c r="N463" s="27"/>
      <c r="O463" s="23" t="s">
        <v>56</v>
      </c>
      <c r="P463" t="str">
        <f t="shared" si="7"/>
        <v>INSERT INTO @DataTable (Deal, AdvanceDate, PROV, DealPurpose, RateType, BEACON, LTV, TDS, GDS, InsuranceType, PrincipalBalance, OccupancyType, AccountStatus, Closed_Date, DelinquencyBucket) VALUES (462, '2016-06-13', 'ON', 'Purchase', 'Fixed', 743, 94.84, 35.76, 27.26, 'HiRatio', 499968.35, 'Owner-Occupied', 'Open', '1900-01-00', 'Current');</v>
      </c>
    </row>
    <row r="464" spans="1:16" x14ac:dyDescent="0.35">
      <c r="A464" s="19">
        <v>463</v>
      </c>
      <c r="B464" s="18">
        <v>40872</v>
      </c>
      <c r="C464" s="19" t="s">
        <v>57</v>
      </c>
      <c r="D464" s="19" t="s">
        <v>52</v>
      </c>
      <c r="E464" s="19" t="s">
        <v>53</v>
      </c>
      <c r="F464" s="19">
        <v>695</v>
      </c>
      <c r="G464" s="19">
        <v>77.040000000000006</v>
      </c>
      <c r="H464" s="19">
        <v>45.15</v>
      </c>
      <c r="I464" s="19">
        <v>45.15</v>
      </c>
      <c r="J464" s="19" t="s">
        <v>54</v>
      </c>
      <c r="K464" s="20">
        <v>0</v>
      </c>
      <c r="L464" s="20" t="s">
        <v>55</v>
      </c>
      <c r="M464" s="20" t="s">
        <v>84</v>
      </c>
      <c r="N464" s="26">
        <v>42325</v>
      </c>
      <c r="O464" s="20" t="s">
        <v>56</v>
      </c>
      <c r="P464" t="str">
        <f t="shared" si="7"/>
        <v>INSERT INTO @DataTable (Deal, AdvanceDate, PROV, DealPurpose, RateType, BEACON, LTV, TDS, GDS, InsuranceType, PrincipalBalance, OccupancyType, AccountStatus, Closed_Date, DelinquencyBucket) VALUES (463, '2011-11-25', 'ON', 'Refinance External', 'Fixed', 695, 77.04, 45.15, 45.15, 'Conv', 0, 'Owner-Occupied', 'Closed', '2015-11-17', 'Current');</v>
      </c>
    </row>
    <row r="465" spans="1:16" x14ac:dyDescent="0.35">
      <c r="A465" s="22">
        <v>464</v>
      </c>
      <c r="B465" s="21">
        <v>42202</v>
      </c>
      <c r="C465" s="22" t="s">
        <v>51</v>
      </c>
      <c r="D465" s="22" t="s">
        <v>61</v>
      </c>
      <c r="E465" s="22" t="s">
        <v>53</v>
      </c>
      <c r="F465" s="22">
        <v>755</v>
      </c>
      <c r="G465" s="22">
        <v>95</v>
      </c>
      <c r="H465" s="22">
        <v>41.78</v>
      </c>
      <c r="I465" s="22">
        <v>36.700000000000003</v>
      </c>
      <c r="J465" s="22" t="s">
        <v>60</v>
      </c>
      <c r="K465" s="23">
        <v>295832.33</v>
      </c>
      <c r="L465" s="23" t="s">
        <v>55</v>
      </c>
      <c r="M465" s="23" t="s">
        <v>83</v>
      </c>
      <c r="N465" s="27"/>
      <c r="O465" s="23" t="s">
        <v>56</v>
      </c>
      <c r="P465" t="str">
        <f t="shared" si="7"/>
        <v>INSERT INTO @DataTable (Deal, AdvanceDate, PROV, DealPurpose, RateType, BEACON, LTV, TDS, GDS, InsuranceType, PrincipalBalance, OccupancyType, AccountStatus, Closed_Date, DelinquencyBucket) VALUES (464, '2015-07-17', 'AB', 'Purchase', 'Fixed', 755, 95, 41.78, 36.7, 'HiRatio', 295832.33, 'Owner-Occupied', 'Open', '1900-01-00', 'Current');</v>
      </c>
    </row>
    <row r="466" spans="1:16" x14ac:dyDescent="0.35">
      <c r="A466" s="19">
        <v>465</v>
      </c>
      <c r="B466" s="18">
        <v>40718</v>
      </c>
      <c r="C466" s="19" t="s">
        <v>51</v>
      </c>
      <c r="D466" s="19" t="s">
        <v>52</v>
      </c>
      <c r="E466" s="19" t="s">
        <v>53</v>
      </c>
      <c r="F466" s="19">
        <v>729</v>
      </c>
      <c r="G466" s="19">
        <v>85</v>
      </c>
      <c r="H466" s="19">
        <v>35.659999999999997</v>
      </c>
      <c r="I466" s="19">
        <v>34.200000000000003</v>
      </c>
      <c r="J466" s="19" t="s">
        <v>60</v>
      </c>
      <c r="K466" s="20">
        <v>348456.11</v>
      </c>
      <c r="L466" s="20" t="s">
        <v>55</v>
      </c>
      <c r="M466" s="20" t="s">
        <v>83</v>
      </c>
      <c r="N466" s="26"/>
      <c r="O466" s="20" t="s">
        <v>56</v>
      </c>
      <c r="P466" t="str">
        <f t="shared" si="7"/>
        <v>INSERT INTO @DataTable (Deal, AdvanceDate, PROV, DealPurpose, RateType, BEACON, LTV, TDS, GDS, InsuranceType, PrincipalBalance, OccupancyType, AccountStatus, Closed_Date, DelinquencyBucket) VALUES (465, '2011-06-24', 'AB', 'Refinance External', 'Fixed', 729, 85, 35.66, 34.2, 'HiRatio', 348456.11, 'Owner-Occupied', 'Open', '1900-01-00', 'Current');</v>
      </c>
    </row>
    <row r="467" spans="1:16" x14ac:dyDescent="0.35">
      <c r="A467" s="22">
        <v>466</v>
      </c>
      <c r="B467" s="21">
        <v>41940</v>
      </c>
      <c r="C467" s="22" t="s">
        <v>51</v>
      </c>
      <c r="D467" s="22" t="s">
        <v>61</v>
      </c>
      <c r="E467" s="22" t="s">
        <v>40</v>
      </c>
      <c r="F467" s="22">
        <v>722</v>
      </c>
      <c r="G467" s="22">
        <v>90</v>
      </c>
      <c r="H467" s="22">
        <v>23.83</v>
      </c>
      <c r="I467" s="22">
        <v>23.51</v>
      </c>
      <c r="J467" s="22" t="s">
        <v>60</v>
      </c>
      <c r="K467" s="23">
        <v>265601.64</v>
      </c>
      <c r="L467" s="23" t="s">
        <v>55</v>
      </c>
      <c r="M467" s="23" t="s">
        <v>83</v>
      </c>
      <c r="N467" s="27"/>
      <c r="O467" s="23" t="s">
        <v>56</v>
      </c>
      <c r="P467" t="str">
        <f t="shared" si="7"/>
        <v>INSERT INTO @DataTable (Deal, AdvanceDate, PROV, DealPurpose, RateType, BEACON, LTV, TDS, GDS, InsuranceType, PrincipalBalance, OccupancyType, AccountStatus, Closed_Date, DelinquencyBucket) VALUES (466, '2014-10-28', 'AB', 'Purchase', 'ARM', 722, 90, 23.83, 23.51, 'HiRatio', 265601.64, 'Owner-Occupied', 'Open', '1900-01-00', 'Current');</v>
      </c>
    </row>
    <row r="468" spans="1:16" x14ac:dyDescent="0.35">
      <c r="A468" s="19">
        <v>467</v>
      </c>
      <c r="B468" s="18">
        <v>41620</v>
      </c>
      <c r="C468" s="19" t="s">
        <v>51</v>
      </c>
      <c r="D468" s="19" t="s">
        <v>61</v>
      </c>
      <c r="E468" s="19" t="s">
        <v>53</v>
      </c>
      <c r="F468" s="19">
        <v>730</v>
      </c>
      <c r="G468" s="19">
        <v>95</v>
      </c>
      <c r="H468" s="19">
        <v>41.87</v>
      </c>
      <c r="I468" s="19">
        <v>30.71</v>
      </c>
      <c r="J468" s="19" t="s">
        <v>60</v>
      </c>
      <c r="K468" s="20">
        <v>374632.95</v>
      </c>
      <c r="L468" s="20" t="s">
        <v>55</v>
      </c>
      <c r="M468" s="20" t="s">
        <v>83</v>
      </c>
      <c r="N468" s="26"/>
      <c r="O468" s="20" t="s">
        <v>56</v>
      </c>
      <c r="P468" t="str">
        <f t="shared" si="7"/>
        <v>INSERT INTO @DataTable (Deal, AdvanceDate, PROV, DealPurpose, RateType, BEACON, LTV, TDS, GDS, InsuranceType, PrincipalBalance, OccupancyType, AccountStatus, Closed_Date, DelinquencyBucket) VALUES (467, '2013-12-12', 'AB', 'Purchase', 'Fixed', 730, 95, 41.87, 30.71, 'HiRatio', 374632.95, 'Owner-Occupied', 'Open', '1900-01-00', 'Current');</v>
      </c>
    </row>
    <row r="469" spans="1:16" x14ac:dyDescent="0.35">
      <c r="A469" s="22">
        <v>468</v>
      </c>
      <c r="B469" s="21">
        <v>42425</v>
      </c>
      <c r="C469" s="22" t="s">
        <v>51</v>
      </c>
      <c r="D469" s="22" t="s">
        <v>61</v>
      </c>
      <c r="E469" s="22" t="s">
        <v>53</v>
      </c>
      <c r="F469" s="22">
        <v>754</v>
      </c>
      <c r="G469" s="22">
        <v>94.99</v>
      </c>
      <c r="H469" s="22">
        <v>39.979999999999997</v>
      </c>
      <c r="I469" s="22">
        <v>30.97</v>
      </c>
      <c r="J469" s="22" t="s">
        <v>60</v>
      </c>
      <c r="K469" s="23">
        <v>358430.02</v>
      </c>
      <c r="L469" s="23" t="s">
        <v>55</v>
      </c>
      <c r="M469" s="23" t="s">
        <v>83</v>
      </c>
      <c r="N469" s="27"/>
      <c r="O469" s="23" t="s">
        <v>56</v>
      </c>
      <c r="P469" t="str">
        <f t="shared" si="7"/>
        <v>INSERT INTO @DataTable (Deal, AdvanceDate, PROV, DealPurpose, RateType, BEACON, LTV, TDS, GDS, InsuranceType, PrincipalBalance, OccupancyType, AccountStatus, Closed_Date, DelinquencyBucket) VALUES (468, '2016-02-25', 'AB', 'Purchase', 'Fixed', 754, 94.99, 39.98, 30.97, 'HiRatio', 358430.02, 'Owner-Occupied', 'Open', '1900-01-00', 'Current');</v>
      </c>
    </row>
    <row r="470" spans="1:16" x14ac:dyDescent="0.35">
      <c r="A470" s="19">
        <v>469</v>
      </c>
      <c r="B470" s="18">
        <v>40672</v>
      </c>
      <c r="C470" s="19" t="s">
        <v>51</v>
      </c>
      <c r="D470" s="19" t="s">
        <v>61</v>
      </c>
      <c r="E470" s="19" t="s">
        <v>40</v>
      </c>
      <c r="F470" s="19">
        <v>721</v>
      </c>
      <c r="G470" s="19">
        <v>80</v>
      </c>
      <c r="H470" s="19">
        <v>33.85</v>
      </c>
      <c r="I470" s="19">
        <v>27.36</v>
      </c>
      <c r="J470" s="19" t="s">
        <v>54</v>
      </c>
      <c r="K470" s="20">
        <v>221500.7</v>
      </c>
      <c r="L470" s="20" t="s">
        <v>55</v>
      </c>
      <c r="M470" s="20" t="s">
        <v>83</v>
      </c>
      <c r="N470" s="26"/>
      <c r="O470" s="20" t="s">
        <v>56</v>
      </c>
      <c r="P470" t="str">
        <f t="shared" si="7"/>
        <v>INSERT INTO @DataTable (Deal, AdvanceDate, PROV, DealPurpose, RateType, BEACON, LTV, TDS, GDS, InsuranceType, PrincipalBalance, OccupancyType, AccountStatus, Closed_Date, DelinquencyBucket) VALUES (469, '2011-05-09', 'AB', 'Purchase', 'ARM', 721, 80, 33.85, 27.36, 'Conv', 221500.7, 'Owner-Occupied', 'Open', '1900-01-00', 'Current');</v>
      </c>
    </row>
    <row r="471" spans="1:16" x14ac:dyDescent="0.35">
      <c r="A471" s="22">
        <v>470</v>
      </c>
      <c r="B471" s="21">
        <v>41816</v>
      </c>
      <c r="C471" s="22" t="s">
        <v>63</v>
      </c>
      <c r="D471" s="22" t="s">
        <v>68</v>
      </c>
      <c r="E471" s="22" t="s">
        <v>53</v>
      </c>
      <c r="F471" s="22">
        <v>650</v>
      </c>
      <c r="G471" s="22">
        <v>95</v>
      </c>
      <c r="H471" s="22">
        <v>37.090000000000003</v>
      </c>
      <c r="I471" s="22">
        <v>23.86</v>
      </c>
      <c r="J471" s="22" t="s">
        <v>60</v>
      </c>
      <c r="K471" s="23">
        <v>242217.45</v>
      </c>
      <c r="L471" s="23" t="s">
        <v>55</v>
      </c>
      <c r="M471" s="23" t="s">
        <v>83</v>
      </c>
      <c r="N471" s="27"/>
      <c r="O471" s="23" t="s">
        <v>56</v>
      </c>
      <c r="P471" t="str">
        <f t="shared" si="7"/>
        <v>INSERT INTO @DataTable (Deal, AdvanceDate, PROV, DealPurpose, RateType, BEACON, LTV, TDS, GDS, InsuranceType, PrincipalBalance, OccupancyType, AccountStatus, Closed_Date, DelinquencyBucket) VALUES (470, '2014-06-26', 'SK', 'Portable', 'Fixed', 650, 95, 37.09, 23.86, 'HiRatio', 242217.45, 'Owner-Occupied', 'Open', '1900-01-00', 'Current');</v>
      </c>
    </row>
    <row r="472" spans="1:16" x14ac:dyDescent="0.35">
      <c r="A472" s="19">
        <v>471</v>
      </c>
      <c r="B472" s="18">
        <v>41928</v>
      </c>
      <c r="C472" s="19" t="s">
        <v>57</v>
      </c>
      <c r="D472" s="19" t="s">
        <v>61</v>
      </c>
      <c r="E472" s="19" t="s">
        <v>53</v>
      </c>
      <c r="F472" s="19">
        <v>737</v>
      </c>
      <c r="G472" s="19">
        <v>80</v>
      </c>
      <c r="H472" s="19">
        <v>36.78</v>
      </c>
      <c r="I472" s="19">
        <v>36.78</v>
      </c>
      <c r="J472" s="19" t="s">
        <v>54</v>
      </c>
      <c r="K472" s="20">
        <v>231998.95</v>
      </c>
      <c r="L472" s="20" t="s">
        <v>55</v>
      </c>
      <c r="M472" s="20" t="s">
        <v>83</v>
      </c>
      <c r="N472" s="26"/>
      <c r="O472" s="20" t="s">
        <v>56</v>
      </c>
      <c r="P472" t="str">
        <f t="shared" si="7"/>
        <v>INSERT INTO @DataTable (Deal, AdvanceDate, PROV, DealPurpose, RateType, BEACON, LTV, TDS, GDS, InsuranceType, PrincipalBalance, OccupancyType, AccountStatus, Closed_Date, DelinquencyBucket) VALUES (471, '2014-10-16', 'ON', 'Purchase', 'Fixed', 737, 80, 36.78, 36.78, 'Conv', 231998.95, 'Owner-Occupied', 'Open', '1900-01-00', 'Current');</v>
      </c>
    </row>
    <row r="473" spans="1:16" x14ac:dyDescent="0.35">
      <c r="A473" s="22">
        <v>472</v>
      </c>
      <c r="B473" s="21">
        <v>42002</v>
      </c>
      <c r="C473" s="22" t="s">
        <v>57</v>
      </c>
      <c r="D473" s="22" t="s">
        <v>61</v>
      </c>
      <c r="E473" s="22" t="s">
        <v>53</v>
      </c>
      <c r="F473" s="22">
        <v>805</v>
      </c>
      <c r="G473" s="22">
        <v>95</v>
      </c>
      <c r="H473" s="22">
        <v>24.48</v>
      </c>
      <c r="I473" s="22">
        <v>24.06</v>
      </c>
      <c r="J473" s="22" t="s">
        <v>60</v>
      </c>
      <c r="K473" s="23">
        <v>167490.46</v>
      </c>
      <c r="L473" s="23" t="s">
        <v>55</v>
      </c>
      <c r="M473" s="23" t="s">
        <v>83</v>
      </c>
      <c r="N473" s="27"/>
      <c r="O473" s="23" t="s">
        <v>56</v>
      </c>
      <c r="P473" t="str">
        <f t="shared" si="7"/>
        <v>INSERT INTO @DataTable (Deal, AdvanceDate, PROV, DealPurpose, RateType, BEACON, LTV, TDS, GDS, InsuranceType, PrincipalBalance, OccupancyType, AccountStatus, Closed_Date, DelinquencyBucket) VALUES (472, '2014-12-29', 'ON', 'Purchase', 'Fixed', 805, 95, 24.48, 24.06, 'HiRatio', 167490.46, 'Owner-Occupied', 'Open', '1900-01-00', 'Current');</v>
      </c>
    </row>
    <row r="474" spans="1:16" x14ac:dyDescent="0.35">
      <c r="A474" s="19">
        <v>473</v>
      </c>
      <c r="B474" s="18">
        <v>42335</v>
      </c>
      <c r="C474" s="19" t="s">
        <v>51</v>
      </c>
      <c r="D474" s="19" t="s">
        <v>61</v>
      </c>
      <c r="E474" s="19" t="s">
        <v>53</v>
      </c>
      <c r="F474" s="19">
        <v>802</v>
      </c>
      <c r="G474" s="19">
        <v>95</v>
      </c>
      <c r="H474" s="19">
        <v>40.11</v>
      </c>
      <c r="I474" s="19">
        <v>31.33</v>
      </c>
      <c r="J474" s="19" t="s">
        <v>60</v>
      </c>
      <c r="K474" s="20">
        <v>212021.06</v>
      </c>
      <c r="L474" s="20" t="s">
        <v>55</v>
      </c>
      <c r="M474" s="20" t="s">
        <v>83</v>
      </c>
      <c r="N474" s="26"/>
      <c r="O474" s="20" t="s">
        <v>56</v>
      </c>
      <c r="P474" t="str">
        <f t="shared" si="7"/>
        <v>INSERT INTO @DataTable (Deal, AdvanceDate, PROV, DealPurpose, RateType, BEACON, LTV, TDS, GDS, InsuranceType, PrincipalBalance, OccupancyType, AccountStatus, Closed_Date, DelinquencyBucket) VALUES (473, '2015-11-27', 'AB', 'Purchase', 'Fixed', 802, 95, 40.11, 31.33, 'HiRatio', 212021.06, 'Owner-Occupied', 'Open', '1900-01-00', 'Current');</v>
      </c>
    </row>
    <row r="475" spans="1:16" x14ac:dyDescent="0.35">
      <c r="A475" s="22">
        <v>474</v>
      </c>
      <c r="B475" s="21">
        <v>40745</v>
      </c>
      <c r="C475" s="22" t="s">
        <v>58</v>
      </c>
      <c r="D475" s="22" t="s">
        <v>61</v>
      </c>
      <c r="E475" s="22" t="s">
        <v>53</v>
      </c>
      <c r="F475" s="22">
        <v>788</v>
      </c>
      <c r="G475" s="22">
        <v>80</v>
      </c>
      <c r="H475" s="22">
        <v>37.44</v>
      </c>
      <c r="I475" s="22">
        <v>23.24</v>
      </c>
      <c r="J475" s="22" t="s">
        <v>54</v>
      </c>
      <c r="K475" s="23">
        <v>0</v>
      </c>
      <c r="L475" s="23" t="s">
        <v>62</v>
      </c>
      <c r="M475" s="23" t="s">
        <v>84</v>
      </c>
      <c r="N475" s="27">
        <v>42284</v>
      </c>
      <c r="O475" s="23" t="s">
        <v>56</v>
      </c>
      <c r="P475" t="str">
        <f t="shared" si="7"/>
        <v>INSERT INTO @DataTable (Deal, AdvanceDate, PROV, DealPurpose, RateType, BEACON, LTV, TDS, GDS, InsuranceType, PrincipalBalance, OccupancyType, AccountStatus, Closed_Date, DelinquencyBucket) VALUES (474, '2011-07-21', 'BC', 'Purchase', 'Fixed', 788, 80, 37.44, 23.24, 'Conv', 0, 'Rental', 'Closed', '2015-10-07', 'Current');</v>
      </c>
    </row>
    <row r="476" spans="1:16" x14ac:dyDescent="0.35">
      <c r="A476" s="19">
        <v>475</v>
      </c>
      <c r="B476" s="18">
        <v>41761</v>
      </c>
      <c r="C476" s="19" t="s">
        <v>58</v>
      </c>
      <c r="D476" s="19" t="s">
        <v>59</v>
      </c>
      <c r="E476" s="19" t="s">
        <v>40</v>
      </c>
      <c r="F476" s="19">
        <v>789</v>
      </c>
      <c r="G476" s="19">
        <v>85.21</v>
      </c>
      <c r="H476" s="19">
        <v>24.13</v>
      </c>
      <c r="I476" s="19">
        <v>23.24</v>
      </c>
      <c r="J476" s="19" t="s">
        <v>60</v>
      </c>
      <c r="K476" s="20">
        <v>161131.20000000001</v>
      </c>
      <c r="L476" s="20" t="s">
        <v>55</v>
      </c>
      <c r="M476" s="20" t="s">
        <v>83</v>
      </c>
      <c r="N476" s="26"/>
      <c r="O476" s="20" t="s">
        <v>56</v>
      </c>
      <c r="P476" t="str">
        <f t="shared" si="7"/>
        <v>INSERT INTO @DataTable (Deal, AdvanceDate, PROV, DealPurpose, RateType, BEACON, LTV, TDS, GDS, InsuranceType, PrincipalBalance, OccupancyType, AccountStatus, Closed_Date, DelinquencyBucket) VALUES (475, '2014-05-02', 'BC', 'Transfer', 'ARM', 789, 85.21, 24.13, 23.24, 'HiRatio', 161131.2, 'Owner-Occupied', 'Open', '1900-01-00', 'Current');</v>
      </c>
    </row>
    <row r="477" spans="1:16" x14ac:dyDescent="0.35">
      <c r="A477" s="22">
        <v>476</v>
      </c>
      <c r="B477" s="21">
        <v>41864</v>
      </c>
      <c r="C477" s="22" t="s">
        <v>57</v>
      </c>
      <c r="D477" s="22" t="s">
        <v>59</v>
      </c>
      <c r="E477" s="22" t="s">
        <v>40</v>
      </c>
      <c r="F477" s="22">
        <v>801</v>
      </c>
      <c r="G477" s="22">
        <v>55.2</v>
      </c>
      <c r="H477" s="22">
        <v>29.62</v>
      </c>
      <c r="I477" s="22">
        <v>28.75</v>
      </c>
      <c r="J477" s="22" t="s">
        <v>54</v>
      </c>
      <c r="K477" s="23">
        <v>141019.76999999999</v>
      </c>
      <c r="L477" s="23" t="s">
        <v>55</v>
      </c>
      <c r="M477" s="23" t="s">
        <v>83</v>
      </c>
      <c r="N477" s="27"/>
      <c r="O477" s="23" t="s">
        <v>56</v>
      </c>
      <c r="P477" t="str">
        <f t="shared" si="7"/>
        <v>INSERT INTO @DataTable (Deal, AdvanceDate, PROV, DealPurpose, RateType, BEACON, LTV, TDS, GDS, InsuranceType, PrincipalBalance, OccupancyType, AccountStatus, Closed_Date, DelinquencyBucket) VALUES (476, '2014-08-13', 'ON', 'Transfer', 'ARM', 801, 55.2, 29.62, 28.75, 'Conv', 141019.77, 'Owner-Occupied', 'Open', '1900-01-00', 'Current');</v>
      </c>
    </row>
    <row r="478" spans="1:16" x14ac:dyDescent="0.35">
      <c r="A478" s="19">
        <v>477</v>
      </c>
      <c r="B478" s="18">
        <v>40617</v>
      </c>
      <c r="C478" s="19" t="s">
        <v>58</v>
      </c>
      <c r="D478" s="19" t="s">
        <v>61</v>
      </c>
      <c r="E478" s="19" t="s">
        <v>53</v>
      </c>
      <c r="F478" s="19">
        <v>757</v>
      </c>
      <c r="G478" s="19">
        <v>79.31</v>
      </c>
      <c r="H478" s="19">
        <v>31.54</v>
      </c>
      <c r="I478" s="19">
        <v>21.38</v>
      </c>
      <c r="J478" s="19" t="s">
        <v>54</v>
      </c>
      <c r="K478" s="20">
        <v>0</v>
      </c>
      <c r="L478" s="20" t="s">
        <v>55</v>
      </c>
      <c r="M478" s="20" t="s">
        <v>84</v>
      </c>
      <c r="N478" s="26">
        <v>42447</v>
      </c>
      <c r="O478" s="20" t="s">
        <v>56</v>
      </c>
      <c r="P478" t="str">
        <f t="shared" si="7"/>
        <v>INSERT INTO @DataTable (Deal, AdvanceDate, PROV, DealPurpose, RateType, BEACON, LTV, TDS, GDS, InsuranceType, PrincipalBalance, OccupancyType, AccountStatus, Closed_Date, DelinquencyBucket) VALUES (477, '2011-03-15', 'BC', 'Purchase', 'Fixed', 757, 79.31, 31.54, 21.38, 'Conv', 0, 'Owner-Occupied', 'Closed', '2016-03-18', 'Current');</v>
      </c>
    </row>
    <row r="479" spans="1:16" x14ac:dyDescent="0.35">
      <c r="A479" s="22">
        <v>478</v>
      </c>
      <c r="B479" s="21">
        <v>42438</v>
      </c>
      <c r="C479" s="22" t="s">
        <v>57</v>
      </c>
      <c r="D479" s="22" t="s">
        <v>52</v>
      </c>
      <c r="E479" s="22" t="s">
        <v>40</v>
      </c>
      <c r="F479" s="22">
        <v>717</v>
      </c>
      <c r="G479" s="22">
        <v>80</v>
      </c>
      <c r="H479" s="22">
        <v>29.92</v>
      </c>
      <c r="I479" s="22">
        <v>27.15</v>
      </c>
      <c r="J479" s="22" t="s">
        <v>54</v>
      </c>
      <c r="K479" s="23">
        <v>417682.84</v>
      </c>
      <c r="L479" s="23" t="s">
        <v>55</v>
      </c>
      <c r="M479" s="23" t="s">
        <v>83</v>
      </c>
      <c r="N479" s="27"/>
      <c r="O479" s="23" t="s">
        <v>56</v>
      </c>
      <c r="P479" t="str">
        <f t="shared" si="7"/>
        <v>INSERT INTO @DataTable (Deal, AdvanceDate, PROV, DealPurpose, RateType, BEACON, LTV, TDS, GDS, InsuranceType, PrincipalBalance, OccupancyType, AccountStatus, Closed_Date, DelinquencyBucket) VALUES (478, '2016-03-09', 'ON', 'Refinance External', 'ARM', 717, 80, 29.92, 27.15, 'Conv', 417682.84, 'Owner-Occupied', 'Open', '1900-01-00', 'Current');</v>
      </c>
    </row>
    <row r="480" spans="1:16" x14ac:dyDescent="0.35">
      <c r="A480" s="19">
        <v>479</v>
      </c>
      <c r="B480" s="18">
        <v>42368</v>
      </c>
      <c r="C480" s="19" t="s">
        <v>58</v>
      </c>
      <c r="D480" s="19" t="s">
        <v>61</v>
      </c>
      <c r="E480" s="19" t="s">
        <v>53</v>
      </c>
      <c r="F480" s="19">
        <v>770</v>
      </c>
      <c r="G480" s="19">
        <v>95</v>
      </c>
      <c r="H480" s="19">
        <v>35.71</v>
      </c>
      <c r="I480" s="19">
        <v>31.1</v>
      </c>
      <c r="J480" s="19" t="s">
        <v>60</v>
      </c>
      <c r="K480" s="20">
        <v>184795.64</v>
      </c>
      <c r="L480" s="20" t="s">
        <v>55</v>
      </c>
      <c r="M480" s="20" t="s">
        <v>83</v>
      </c>
      <c r="N480" s="26"/>
      <c r="O480" s="20" t="s">
        <v>56</v>
      </c>
      <c r="P480" t="str">
        <f t="shared" si="7"/>
        <v>INSERT INTO @DataTable (Deal, AdvanceDate, PROV, DealPurpose, RateType, BEACON, LTV, TDS, GDS, InsuranceType, PrincipalBalance, OccupancyType, AccountStatus, Closed_Date, DelinquencyBucket) VALUES (479, '2015-12-30', 'BC', 'Purchase', 'Fixed', 770, 95, 35.71, 31.1, 'HiRatio', 184795.64, 'Owner-Occupied', 'Open', '1900-01-00', 'Current');</v>
      </c>
    </row>
    <row r="481" spans="1:16" x14ac:dyDescent="0.35">
      <c r="A481" s="22">
        <v>480</v>
      </c>
      <c r="B481" s="21">
        <v>40877</v>
      </c>
      <c r="C481" s="22" t="s">
        <v>58</v>
      </c>
      <c r="D481" s="22" t="s">
        <v>61</v>
      </c>
      <c r="E481" s="22" t="s">
        <v>53</v>
      </c>
      <c r="F481" s="22">
        <v>783</v>
      </c>
      <c r="G481" s="22">
        <v>80</v>
      </c>
      <c r="H481" s="22">
        <v>27.76</v>
      </c>
      <c r="I481" s="22">
        <v>26.85</v>
      </c>
      <c r="J481" s="22" t="s">
        <v>54</v>
      </c>
      <c r="K481" s="23">
        <v>0</v>
      </c>
      <c r="L481" s="23" t="s">
        <v>55</v>
      </c>
      <c r="M481" s="23" t="s">
        <v>84</v>
      </c>
      <c r="N481" s="27">
        <v>42339</v>
      </c>
      <c r="O481" s="23" t="s">
        <v>56</v>
      </c>
      <c r="P481" t="str">
        <f t="shared" si="7"/>
        <v>INSERT INTO @DataTable (Deal, AdvanceDate, PROV, DealPurpose, RateType, BEACON, LTV, TDS, GDS, InsuranceType, PrincipalBalance, OccupancyType, AccountStatus, Closed_Date, DelinquencyBucket) VALUES (480, '2011-11-30', 'BC', 'Purchase', 'Fixed', 783, 80, 27.76, 26.85, 'Conv', 0, 'Owner-Occupied', 'Closed', '2015-12-01', 'Current');</v>
      </c>
    </row>
    <row r="482" spans="1:16" x14ac:dyDescent="0.35">
      <c r="A482" s="19">
        <v>481</v>
      </c>
      <c r="B482" s="18">
        <v>41078</v>
      </c>
      <c r="C482" s="19" t="s">
        <v>51</v>
      </c>
      <c r="D482" s="19" t="s">
        <v>61</v>
      </c>
      <c r="E482" s="19" t="s">
        <v>53</v>
      </c>
      <c r="F482" s="19">
        <v>818</v>
      </c>
      <c r="G482" s="19">
        <v>51.56</v>
      </c>
      <c r="H482" s="19">
        <v>32.31</v>
      </c>
      <c r="I482" s="19">
        <v>10.35</v>
      </c>
      <c r="J482" s="19" t="s">
        <v>54</v>
      </c>
      <c r="K482" s="20">
        <v>68819.63</v>
      </c>
      <c r="L482" s="20" t="s">
        <v>55</v>
      </c>
      <c r="M482" s="20" t="s">
        <v>83</v>
      </c>
      <c r="N482" s="26"/>
      <c r="O482" s="20" t="s">
        <v>56</v>
      </c>
      <c r="P482" t="str">
        <f t="shared" si="7"/>
        <v>INSERT INTO @DataTable (Deal, AdvanceDate, PROV, DealPurpose, RateType, BEACON, LTV, TDS, GDS, InsuranceType, PrincipalBalance, OccupancyType, AccountStatus, Closed_Date, DelinquencyBucket) VALUES (481, '2012-06-18', 'AB', 'Purchase', 'Fixed', 818, 51.56, 32.31, 10.35, 'Conv', 68819.63, 'Owner-Occupied', 'Open', '1900-01-00', 'Current');</v>
      </c>
    </row>
    <row r="483" spans="1:16" x14ac:dyDescent="0.35">
      <c r="A483" s="22">
        <v>482</v>
      </c>
      <c r="B483" s="21">
        <v>40448</v>
      </c>
      <c r="C483" s="22" t="s">
        <v>58</v>
      </c>
      <c r="D483" s="22" t="s">
        <v>52</v>
      </c>
      <c r="E483" s="22" t="s">
        <v>40</v>
      </c>
      <c r="F483" s="22">
        <v>670</v>
      </c>
      <c r="G483" s="22">
        <v>80</v>
      </c>
      <c r="H483" s="22">
        <v>32.33</v>
      </c>
      <c r="I483" s="22">
        <v>28.86</v>
      </c>
      <c r="J483" s="22" t="s">
        <v>54</v>
      </c>
      <c r="K483" s="23">
        <v>570225.82999999996</v>
      </c>
      <c r="L483" s="23" t="s">
        <v>55</v>
      </c>
      <c r="M483" s="23" t="s">
        <v>83</v>
      </c>
      <c r="N483" s="27"/>
      <c r="O483" s="23" t="s">
        <v>56</v>
      </c>
      <c r="P483" t="str">
        <f t="shared" si="7"/>
        <v>INSERT INTO @DataTable (Deal, AdvanceDate, PROV, DealPurpose, RateType, BEACON, LTV, TDS, GDS, InsuranceType, PrincipalBalance, OccupancyType, AccountStatus, Closed_Date, DelinquencyBucket) VALUES (482, '2010-09-27', 'BC', 'Refinance External', 'ARM', 670, 80, 32.33, 28.86, 'Conv', 570225.83, 'Owner-Occupied', 'Open', '1900-01-00', 'Current');</v>
      </c>
    </row>
    <row r="484" spans="1:16" x14ac:dyDescent="0.35">
      <c r="A484" s="19">
        <v>483</v>
      </c>
      <c r="B484" s="18">
        <v>41558</v>
      </c>
      <c r="C484" s="19" t="s">
        <v>51</v>
      </c>
      <c r="D484" s="19" t="s">
        <v>61</v>
      </c>
      <c r="E484" s="19" t="s">
        <v>53</v>
      </c>
      <c r="F484" s="19">
        <v>692</v>
      </c>
      <c r="G484" s="19">
        <v>85</v>
      </c>
      <c r="H484" s="19">
        <v>24.54</v>
      </c>
      <c r="I484" s="19">
        <v>18.77</v>
      </c>
      <c r="J484" s="19" t="s">
        <v>60</v>
      </c>
      <c r="K484" s="20">
        <v>245534.42</v>
      </c>
      <c r="L484" s="20" t="s">
        <v>55</v>
      </c>
      <c r="M484" s="20" t="s">
        <v>83</v>
      </c>
      <c r="N484" s="26"/>
      <c r="O484" s="20" t="s">
        <v>56</v>
      </c>
      <c r="P484" t="str">
        <f t="shared" si="7"/>
        <v>INSERT INTO @DataTable (Deal, AdvanceDate, PROV, DealPurpose, RateType, BEACON, LTV, TDS, GDS, InsuranceType, PrincipalBalance, OccupancyType, AccountStatus, Closed_Date, DelinquencyBucket) VALUES (483, '2013-10-11', 'AB', 'Purchase', 'Fixed', 692, 85, 24.54, 18.77, 'HiRatio', 245534.42, 'Owner-Occupied', 'Open', '1900-01-00', 'Current');</v>
      </c>
    </row>
    <row r="485" spans="1:16" x14ac:dyDescent="0.35">
      <c r="A485" s="22">
        <v>484</v>
      </c>
      <c r="B485" s="21">
        <v>42313</v>
      </c>
      <c r="C485" s="22" t="s">
        <v>57</v>
      </c>
      <c r="D485" s="22" t="s">
        <v>61</v>
      </c>
      <c r="E485" s="22" t="s">
        <v>53</v>
      </c>
      <c r="F485" s="22">
        <v>760</v>
      </c>
      <c r="G485" s="22">
        <v>40.950000000000003</v>
      </c>
      <c r="H485" s="22">
        <v>10.69</v>
      </c>
      <c r="I485" s="22">
        <v>10.38</v>
      </c>
      <c r="J485" s="22" t="s">
        <v>54</v>
      </c>
      <c r="K485" s="23">
        <v>81113.899999999994</v>
      </c>
      <c r="L485" s="23" t="s">
        <v>55</v>
      </c>
      <c r="M485" s="23" t="s">
        <v>83</v>
      </c>
      <c r="N485" s="27"/>
      <c r="O485" s="23" t="s">
        <v>56</v>
      </c>
      <c r="P485" t="str">
        <f t="shared" si="7"/>
        <v>INSERT INTO @DataTable (Deal, AdvanceDate, PROV, DealPurpose, RateType, BEACON, LTV, TDS, GDS, InsuranceType, PrincipalBalance, OccupancyType, AccountStatus, Closed_Date, DelinquencyBucket) VALUES (484, '2015-11-05', 'ON', 'Purchase', 'Fixed', 760, 40.95, 10.69, 10.38, 'Conv', 81113.9, 'Owner-Occupied', 'Open', '1900-01-00', 'Current');</v>
      </c>
    </row>
    <row r="486" spans="1:16" x14ac:dyDescent="0.35">
      <c r="A486" s="19">
        <v>485</v>
      </c>
      <c r="B486" s="18">
        <v>41296</v>
      </c>
      <c r="C486" s="19" t="s">
        <v>57</v>
      </c>
      <c r="D486" s="19" t="s">
        <v>61</v>
      </c>
      <c r="E486" s="19" t="s">
        <v>53</v>
      </c>
      <c r="F486" s="19">
        <v>743</v>
      </c>
      <c r="G486" s="19">
        <v>95</v>
      </c>
      <c r="H486" s="19">
        <v>43.65</v>
      </c>
      <c r="I486" s="19">
        <v>30.79</v>
      </c>
      <c r="J486" s="19" t="s">
        <v>60</v>
      </c>
      <c r="K486" s="20">
        <v>0</v>
      </c>
      <c r="L486" s="20" t="s">
        <v>55</v>
      </c>
      <c r="M486" s="20" t="s">
        <v>84</v>
      </c>
      <c r="N486" s="26">
        <v>42135</v>
      </c>
      <c r="O486" s="20" t="s">
        <v>56</v>
      </c>
      <c r="P486" t="str">
        <f t="shared" si="7"/>
        <v>INSERT INTO @DataTable (Deal, AdvanceDate, PROV, DealPurpose, RateType, BEACON, LTV, TDS, GDS, InsuranceType, PrincipalBalance, OccupancyType, AccountStatus, Closed_Date, DelinquencyBucket) VALUES (485, '2013-01-22', 'ON', 'Purchase', 'Fixed', 743, 95, 43.65, 30.79, 'HiRatio', 0, 'Owner-Occupied', 'Closed', '2015-05-11', 'Current');</v>
      </c>
    </row>
    <row r="487" spans="1:16" x14ac:dyDescent="0.35">
      <c r="A487" s="22">
        <v>486</v>
      </c>
      <c r="B487" s="21">
        <v>42335</v>
      </c>
      <c r="C487" s="22" t="s">
        <v>51</v>
      </c>
      <c r="D487" s="22" t="s">
        <v>61</v>
      </c>
      <c r="E487" s="22" t="s">
        <v>53</v>
      </c>
      <c r="F487" s="22">
        <v>739</v>
      </c>
      <c r="G487" s="22">
        <v>92.79</v>
      </c>
      <c r="H487" s="22">
        <v>43.91</v>
      </c>
      <c r="I487" s="22">
        <v>36.979999999999997</v>
      </c>
      <c r="J487" s="22" t="s">
        <v>60</v>
      </c>
      <c r="K487" s="23">
        <v>485997.87</v>
      </c>
      <c r="L487" s="23" t="s">
        <v>55</v>
      </c>
      <c r="M487" s="23" t="s">
        <v>83</v>
      </c>
      <c r="N487" s="27"/>
      <c r="O487" s="23" t="s">
        <v>56</v>
      </c>
      <c r="P487" t="str">
        <f t="shared" si="7"/>
        <v>INSERT INTO @DataTable (Deal, AdvanceDate, PROV, DealPurpose, RateType, BEACON, LTV, TDS, GDS, InsuranceType, PrincipalBalance, OccupancyType, AccountStatus, Closed_Date, DelinquencyBucket) VALUES (486, '2015-11-27', 'AB', 'Purchase', 'Fixed', 739, 92.79, 43.91, 36.98, 'HiRatio', 485997.87, 'Owner-Occupied', 'Open', '1900-01-00', 'Current');</v>
      </c>
    </row>
    <row r="488" spans="1:16" x14ac:dyDescent="0.35">
      <c r="A488" s="19">
        <v>487</v>
      </c>
      <c r="B488" s="18">
        <v>41543</v>
      </c>
      <c r="C488" s="19" t="s">
        <v>57</v>
      </c>
      <c r="D488" s="19" t="s">
        <v>61</v>
      </c>
      <c r="E488" s="19" t="s">
        <v>53</v>
      </c>
      <c r="F488" s="19">
        <v>624</v>
      </c>
      <c r="G488" s="19">
        <v>95</v>
      </c>
      <c r="H488" s="19">
        <v>32.11</v>
      </c>
      <c r="I488" s="19">
        <v>15.72</v>
      </c>
      <c r="J488" s="19" t="s">
        <v>60</v>
      </c>
      <c r="K488" s="20">
        <v>396393.06</v>
      </c>
      <c r="L488" s="20" t="s">
        <v>55</v>
      </c>
      <c r="M488" s="20" t="s">
        <v>83</v>
      </c>
      <c r="N488" s="26"/>
      <c r="O488" s="20" t="s">
        <v>56</v>
      </c>
      <c r="P488" t="str">
        <f t="shared" si="7"/>
        <v>INSERT INTO @DataTable (Deal, AdvanceDate, PROV, DealPurpose, RateType, BEACON, LTV, TDS, GDS, InsuranceType, PrincipalBalance, OccupancyType, AccountStatus, Closed_Date, DelinquencyBucket) VALUES (487, '2013-09-26', 'ON', 'Purchase', 'Fixed', 624, 95, 32.11, 15.72, 'HiRatio', 396393.06, 'Owner-Occupied', 'Open', '1900-01-00', 'Current');</v>
      </c>
    </row>
    <row r="489" spans="1:16" x14ac:dyDescent="0.35">
      <c r="A489" s="22">
        <v>488</v>
      </c>
      <c r="B489" s="21">
        <v>42335</v>
      </c>
      <c r="C489" s="22" t="s">
        <v>58</v>
      </c>
      <c r="D489" s="22" t="s">
        <v>52</v>
      </c>
      <c r="E489" s="22" t="s">
        <v>53</v>
      </c>
      <c r="F489" s="22">
        <v>761</v>
      </c>
      <c r="G489" s="22">
        <v>73.94</v>
      </c>
      <c r="H489" s="22">
        <v>39.119999999999997</v>
      </c>
      <c r="I489" s="22">
        <v>37.78</v>
      </c>
      <c r="J489" s="22" t="s">
        <v>54</v>
      </c>
      <c r="K489" s="23">
        <v>255575.34</v>
      </c>
      <c r="L489" s="23" t="s">
        <v>55</v>
      </c>
      <c r="M489" s="23" t="s">
        <v>83</v>
      </c>
      <c r="N489" s="27"/>
      <c r="O489" s="23" t="s">
        <v>56</v>
      </c>
      <c r="P489" t="str">
        <f t="shared" si="7"/>
        <v>INSERT INTO @DataTable (Deal, AdvanceDate, PROV, DealPurpose, RateType, BEACON, LTV, TDS, GDS, InsuranceType, PrincipalBalance, OccupancyType, AccountStatus, Closed_Date, DelinquencyBucket) VALUES (488, '2015-11-27', 'BC', 'Refinance External', 'Fixed', 761, 73.94, 39.12, 37.78, 'Conv', 255575.34, 'Owner-Occupied', 'Open', '1900-01-00', 'Current');</v>
      </c>
    </row>
    <row r="490" spans="1:16" x14ac:dyDescent="0.35">
      <c r="A490" s="19">
        <v>489</v>
      </c>
      <c r="B490" s="18">
        <v>41946</v>
      </c>
      <c r="C490" s="19" t="s">
        <v>58</v>
      </c>
      <c r="D490" s="19" t="s">
        <v>52</v>
      </c>
      <c r="E490" s="19" t="s">
        <v>40</v>
      </c>
      <c r="F490" s="19">
        <v>732</v>
      </c>
      <c r="G490" s="19">
        <v>70.099999999999994</v>
      </c>
      <c r="H490" s="19">
        <v>37.770000000000003</v>
      </c>
      <c r="I490" s="19">
        <v>27.28</v>
      </c>
      <c r="J490" s="19" t="s">
        <v>54</v>
      </c>
      <c r="K490" s="20">
        <v>318741.96000000002</v>
      </c>
      <c r="L490" s="20" t="s">
        <v>55</v>
      </c>
      <c r="M490" s="20" t="s">
        <v>83</v>
      </c>
      <c r="N490" s="26"/>
      <c r="O490" s="20" t="s">
        <v>56</v>
      </c>
      <c r="P490" t="str">
        <f t="shared" si="7"/>
        <v>INSERT INTO @DataTable (Deal, AdvanceDate, PROV, DealPurpose, RateType, BEACON, LTV, TDS, GDS, InsuranceType, PrincipalBalance, OccupancyType, AccountStatus, Closed_Date, DelinquencyBucket) VALUES (489, '2014-11-03', 'BC', 'Refinance External', 'ARM', 732, 70.1, 37.77, 27.28, 'Conv', 318741.96, 'Owner-Occupied', 'Open', '1900-01-00', 'Current');</v>
      </c>
    </row>
    <row r="491" spans="1:16" x14ac:dyDescent="0.35">
      <c r="A491" s="22">
        <v>490</v>
      </c>
      <c r="B491" s="21">
        <v>40739</v>
      </c>
      <c r="C491" s="22" t="s">
        <v>57</v>
      </c>
      <c r="D491" s="22" t="s">
        <v>61</v>
      </c>
      <c r="E491" s="22" t="s">
        <v>53</v>
      </c>
      <c r="F491" s="22">
        <v>722</v>
      </c>
      <c r="G491" s="22">
        <v>95</v>
      </c>
      <c r="H491" s="22">
        <v>34.47</v>
      </c>
      <c r="I491" s="22">
        <v>29.21</v>
      </c>
      <c r="J491" s="22" t="s">
        <v>60</v>
      </c>
      <c r="K491" s="23">
        <v>0</v>
      </c>
      <c r="L491" s="23" t="s">
        <v>55</v>
      </c>
      <c r="M491" s="23" t="s">
        <v>84</v>
      </c>
      <c r="N491" s="27">
        <v>42555</v>
      </c>
      <c r="O491" s="23" t="s">
        <v>56</v>
      </c>
      <c r="P491" t="str">
        <f t="shared" si="7"/>
        <v>INSERT INTO @DataTable (Deal, AdvanceDate, PROV, DealPurpose, RateType, BEACON, LTV, TDS, GDS, InsuranceType, PrincipalBalance, OccupancyType, AccountStatus, Closed_Date, DelinquencyBucket) VALUES (490, '2011-07-15', 'ON', 'Purchase', 'Fixed', 722, 95, 34.47, 29.21, 'HiRatio', 0, 'Owner-Occupied', 'Closed', '2016-07-04', 'Current');</v>
      </c>
    </row>
    <row r="492" spans="1:16" x14ac:dyDescent="0.35">
      <c r="A492" s="19">
        <v>491</v>
      </c>
      <c r="B492" s="18">
        <v>42340</v>
      </c>
      <c r="C492" s="19" t="s">
        <v>58</v>
      </c>
      <c r="D492" s="19" t="s">
        <v>61</v>
      </c>
      <c r="E492" s="19" t="s">
        <v>40</v>
      </c>
      <c r="F492" s="19">
        <v>772</v>
      </c>
      <c r="G492" s="19">
        <v>95</v>
      </c>
      <c r="H492" s="19">
        <v>35.53</v>
      </c>
      <c r="I492" s="19">
        <v>28.42</v>
      </c>
      <c r="J492" s="19" t="s">
        <v>60</v>
      </c>
      <c r="K492" s="20">
        <v>545358.02</v>
      </c>
      <c r="L492" s="20" t="s">
        <v>55</v>
      </c>
      <c r="M492" s="20" t="s">
        <v>83</v>
      </c>
      <c r="N492" s="26"/>
      <c r="O492" s="20" t="s">
        <v>56</v>
      </c>
      <c r="P492" t="str">
        <f t="shared" si="7"/>
        <v>INSERT INTO @DataTable (Deal, AdvanceDate, PROV, DealPurpose, RateType, BEACON, LTV, TDS, GDS, InsuranceType, PrincipalBalance, OccupancyType, AccountStatus, Closed_Date, DelinquencyBucket) VALUES (491, '2015-12-02', 'BC', 'Purchase', 'ARM', 772, 95, 35.53, 28.42, 'HiRatio', 545358.02, 'Owner-Occupied', 'Open', '1900-01-00', 'Current');</v>
      </c>
    </row>
    <row r="493" spans="1:16" x14ac:dyDescent="0.35">
      <c r="A493" s="22">
        <v>492</v>
      </c>
      <c r="B493" s="21">
        <v>41870</v>
      </c>
      <c r="C493" s="22" t="s">
        <v>57</v>
      </c>
      <c r="D493" s="22" t="s">
        <v>61</v>
      </c>
      <c r="E493" s="22" t="s">
        <v>53</v>
      </c>
      <c r="F493" s="22">
        <v>713</v>
      </c>
      <c r="G493" s="22">
        <v>80</v>
      </c>
      <c r="H493" s="22">
        <v>41.51</v>
      </c>
      <c r="I493" s="22">
        <v>31.91</v>
      </c>
      <c r="J493" s="22" t="s">
        <v>54</v>
      </c>
      <c r="K493" s="23">
        <v>234445.76</v>
      </c>
      <c r="L493" s="23" t="s">
        <v>55</v>
      </c>
      <c r="M493" s="23" t="s">
        <v>83</v>
      </c>
      <c r="N493" s="27"/>
      <c r="O493" s="23" t="s">
        <v>56</v>
      </c>
      <c r="P493" t="str">
        <f t="shared" si="7"/>
        <v>INSERT INTO @DataTable (Deal, AdvanceDate, PROV, DealPurpose, RateType, BEACON, LTV, TDS, GDS, InsuranceType, PrincipalBalance, OccupancyType, AccountStatus, Closed_Date, DelinquencyBucket) VALUES (492, '2014-08-19', 'ON', 'Purchase', 'Fixed', 713, 80, 41.51, 31.91, 'Conv', 234445.76, 'Owner-Occupied', 'Open', '1900-01-00', 'Current');</v>
      </c>
    </row>
    <row r="494" spans="1:16" x14ac:dyDescent="0.35">
      <c r="A494" s="19">
        <v>493</v>
      </c>
      <c r="B494" s="18">
        <v>42152</v>
      </c>
      <c r="C494" s="19" t="s">
        <v>58</v>
      </c>
      <c r="D494" s="19" t="s">
        <v>61</v>
      </c>
      <c r="E494" s="19" t="s">
        <v>53</v>
      </c>
      <c r="F494" s="19">
        <v>780</v>
      </c>
      <c r="G494" s="19">
        <v>95</v>
      </c>
      <c r="H494" s="19">
        <v>38.19</v>
      </c>
      <c r="I494" s="19">
        <v>32.950000000000003</v>
      </c>
      <c r="J494" s="19" t="s">
        <v>60</v>
      </c>
      <c r="K494" s="20">
        <v>293120.07</v>
      </c>
      <c r="L494" s="20" t="s">
        <v>55</v>
      </c>
      <c r="M494" s="20" t="s">
        <v>83</v>
      </c>
      <c r="N494" s="26"/>
      <c r="O494" s="20" t="s">
        <v>56</v>
      </c>
      <c r="P494" t="str">
        <f t="shared" si="7"/>
        <v>INSERT INTO @DataTable (Deal, AdvanceDate, PROV, DealPurpose, RateType, BEACON, LTV, TDS, GDS, InsuranceType, PrincipalBalance, OccupancyType, AccountStatus, Closed_Date, DelinquencyBucket) VALUES (493, '2015-05-28', 'BC', 'Purchase', 'Fixed', 780, 95, 38.19, 32.95, 'HiRatio', 293120.07, 'Owner-Occupied', 'Open', '1900-01-00', 'Current');</v>
      </c>
    </row>
    <row r="495" spans="1:16" x14ac:dyDescent="0.35">
      <c r="A495" s="22">
        <v>494</v>
      </c>
      <c r="B495" s="21">
        <v>41691</v>
      </c>
      <c r="C495" s="22" t="s">
        <v>57</v>
      </c>
      <c r="D495" s="22" t="s">
        <v>61</v>
      </c>
      <c r="E495" s="22" t="s">
        <v>53</v>
      </c>
      <c r="F495" s="22">
        <v>809</v>
      </c>
      <c r="G495" s="22">
        <v>95</v>
      </c>
      <c r="H495" s="22">
        <v>29.8</v>
      </c>
      <c r="I495" s="22">
        <v>17.75</v>
      </c>
      <c r="J495" s="22" t="s">
        <v>60</v>
      </c>
      <c r="K495" s="23">
        <v>246734.1</v>
      </c>
      <c r="L495" s="23" t="s">
        <v>55</v>
      </c>
      <c r="M495" s="23" t="s">
        <v>83</v>
      </c>
      <c r="N495" s="27"/>
      <c r="O495" s="23" t="s">
        <v>56</v>
      </c>
      <c r="P495" t="str">
        <f t="shared" si="7"/>
        <v>INSERT INTO @DataTable (Deal, AdvanceDate, PROV, DealPurpose, RateType, BEACON, LTV, TDS, GDS, InsuranceType, PrincipalBalance, OccupancyType, AccountStatus, Closed_Date, DelinquencyBucket) VALUES (494, '2014-02-21', 'ON', 'Purchase', 'Fixed', 809, 95, 29.8, 17.75, 'HiRatio', 246734.1, 'Owner-Occupied', 'Open', '1900-01-00', 'Current');</v>
      </c>
    </row>
    <row r="496" spans="1:16" x14ac:dyDescent="0.35">
      <c r="A496" s="19">
        <v>495</v>
      </c>
      <c r="B496" s="18">
        <v>42230</v>
      </c>
      <c r="C496" s="19" t="s">
        <v>57</v>
      </c>
      <c r="D496" s="19" t="s">
        <v>61</v>
      </c>
      <c r="E496" s="19" t="s">
        <v>40</v>
      </c>
      <c r="F496" s="19">
        <v>729</v>
      </c>
      <c r="G496" s="19">
        <v>80</v>
      </c>
      <c r="H496" s="19">
        <v>28.4</v>
      </c>
      <c r="I496" s="19">
        <v>27.55</v>
      </c>
      <c r="J496" s="19" t="s">
        <v>54</v>
      </c>
      <c r="K496" s="20">
        <v>245319.95</v>
      </c>
      <c r="L496" s="20" t="s">
        <v>55</v>
      </c>
      <c r="M496" s="20" t="s">
        <v>83</v>
      </c>
      <c r="N496" s="26"/>
      <c r="O496" s="20" t="s">
        <v>56</v>
      </c>
      <c r="P496" t="str">
        <f t="shared" si="7"/>
        <v>INSERT INTO @DataTable (Deal, AdvanceDate, PROV, DealPurpose, RateType, BEACON, LTV, TDS, GDS, InsuranceType, PrincipalBalance, OccupancyType, AccountStatus, Closed_Date, DelinquencyBucket) VALUES (495, '2015-08-14', 'ON', 'Purchase', 'ARM', 729, 80, 28.4, 27.55, 'Conv', 245319.95, 'Owner-Occupied', 'Open', '1900-01-00', 'Current');</v>
      </c>
    </row>
    <row r="497" spans="1:16" x14ac:dyDescent="0.35">
      <c r="A497" s="22">
        <v>496</v>
      </c>
      <c r="B497" s="21">
        <v>42702</v>
      </c>
      <c r="C497" s="22" t="s">
        <v>51</v>
      </c>
      <c r="D497" s="22" t="s">
        <v>61</v>
      </c>
      <c r="E497" s="22" t="s">
        <v>53</v>
      </c>
      <c r="F497" s="22">
        <v>695</v>
      </c>
      <c r="G497" s="22">
        <v>95</v>
      </c>
      <c r="H497" s="22">
        <v>27.5</v>
      </c>
      <c r="I497" s="22">
        <v>21.45</v>
      </c>
      <c r="J497" s="22" t="s">
        <v>60</v>
      </c>
      <c r="K497" s="23">
        <v>0</v>
      </c>
      <c r="L497" s="23" t="s">
        <v>55</v>
      </c>
      <c r="M497" s="23" t="s">
        <v>84</v>
      </c>
      <c r="N497" s="27">
        <v>42698</v>
      </c>
      <c r="O497" s="23" t="s">
        <v>56</v>
      </c>
      <c r="P497" t="str">
        <f t="shared" si="7"/>
        <v>INSERT INTO @DataTable (Deal, AdvanceDate, PROV, DealPurpose, RateType, BEACON, LTV, TDS, GDS, InsuranceType, PrincipalBalance, OccupancyType, AccountStatus, Closed_Date, DelinquencyBucket) VALUES (496, '2016-11-28', 'AB', 'Purchase', 'Fixed', 695, 95, 27.5, 21.45, 'HiRatio', 0, 'Owner-Occupied', 'Closed', '2016-11-24', 'Current');</v>
      </c>
    </row>
    <row r="498" spans="1:16" x14ac:dyDescent="0.35">
      <c r="A498" s="19">
        <v>497</v>
      </c>
      <c r="B498" s="18">
        <v>42117</v>
      </c>
      <c r="C498" s="19" t="s">
        <v>57</v>
      </c>
      <c r="D498" s="19" t="s">
        <v>61</v>
      </c>
      <c r="E498" s="19" t="s">
        <v>40</v>
      </c>
      <c r="F498" s="19">
        <v>717</v>
      </c>
      <c r="G498" s="19">
        <v>90</v>
      </c>
      <c r="H498" s="19">
        <v>31.72</v>
      </c>
      <c r="I498" s="19">
        <v>22.6</v>
      </c>
      <c r="J498" s="19" t="s">
        <v>60</v>
      </c>
      <c r="K498" s="20">
        <v>0</v>
      </c>
      <c r="L498" s="20" t="s">
        <v>55</v>
      </c>
      <c r="M498" s="20" t="s">
        <v>84</v>
      </c>
      <c r="N498" s="26">
        <v>42620</v>
      </c>
      <c r="O498" s="20" t="s">
        <v>56</v>
      </c>
      <c r="P498" t="str">
        <f t="shared" si="7"/>
        <v>INSERT INTO @DataTable (Deal, AdvanceDate, PROV, DealPurpose, RateType, BEACON, LTV, TDS, GDS, InsuranceType, PrincipalBalance, OccupancyType, AccountStatus, Closed_Date, DelinquencyBucket) VALUES (497, '2015-04-23', 'ON', 'Purchase', 'ARM', 717, 90, 31.72, 22.6, 'HiRatio', 0, 'Owner-Occupied', 'Closed', '2016-09-07', 'Current');</v>
      </c>
    </row>
    <row r="499" spans="1:16" x14ac:dyDescent="0.35">
      <c r="A499" s="22">
        <v>498</v>
      </c>
      <c r="B499" s="21">
        <v>42507</v>
      </c>
      <c r="C499" s="22" t="s">
        <v>51</v>
      </c>
      <c r="D499" s="22" t="s">
        <v>61</v>
      </c>
      <c r="E499" s="22" t="s">
        <v>53</v>
      </c>
      <c r="F499" s="22">
        <v>757</v>
      </c>
      <c r="G499" s="22">
        <v>95</v>
      </c>
      <c r="H499" s="22">
        <v>34.25</v>
      </c>
      <c r="I499" s="22">
        <v>23.19</v>
      </c>
      <c r="J499" s="22" t="s">
        <v>60</v>
      </c>
      <c r="K499" s="23">
        <v>395146.86</v>
      </c>
      <c r="L499" s="23" t="s">
        <v>55</v>
      </c>
      <c r="M499" s="23" t="s">
        <v>83</v>
      </c>
      <c r="N499" s="27"/>
      <c r="O499" s="23" t="s">
        <v>56</v>
      </c>
      <c r="P499" t="str">
        <f t="shared" si="7"/>
        <v>INSERT INTO @DataTable (Deal, AdvanceDate, PROV, DealPurpose, RateType, BEACON, LTV, TDS, GDS, InsuranceType, PrincipalBalance, OccupancyType, AccountStatus, Closed_Date, DelinquencyBucket) VALUES (498, '2016-05-17', 'AB', 'Purchase', 'Fixed', 757, 95, 34.25, 23.19, 'HiRatio', 395146.86, 'Owner-Occupied', 'Open', '1900-01-00', 'Current');</v>
      </c>
    </row>
    <row r="500" spans="1:16" x14ac:dyDescent="0.35">
      <c r="A500" s="19">
        <v>499</v>
      </c>
      <c r="B500" s="18">
        <v>41974</v>
      </c>
      <c r="C500" s="19" t="s">
        <v>57</v>
      </c>
      <c r="D500" s="19" t="s">
        <v>61</v>
      </c>
      <c r="E500" s="19" t="s">
        <v>53</v>
      </c>
      <c r="F500" s="19">
        <v>787</v>
      </c>
      <c r="G500" s="19">
        <v>95</v>
      </c>
      <c r="H500" s="19">
        <v>41.02</v>
      </c>
      <c r="I500" s="19">
        <v>33.049999999999997</v>
      </c>
      <c r="J500" s="19" t="s">
        <v>60</v>
      </c>
      <c r="K500" s="20">
        <v>264021.62</v>
      </c>
      <c r="L500" s="20" t="s">
        <v>55</v>
      </c>
      <c r="M500" s="20" t="s">
        <v>83</v>
      </c>
      <c r="N500" s="26"/>
      <c r="O500" s="20" t="s">
        <v>56</v>
      </c>
      <c r="P500" t="str">
        <f t="shared" si="7"/>
        <v>INSERT INTO @DataTable (Deal, AdvanceDate, PROV, DealPurpose, RateType, BEACON, LTV, TDS, GDS, InsuranceType, PrincipalBalance, OccupancyType, AccountStatus, Closed_Date, DelinquencyBucket) VALUES (499, '2014-12-01', 'ON', 'Purchase', 'Fixed', 787, 95, 41.02, 33.05, 'HiRatio', 264021.62, 'Owner-Occupied', 'Open', '1900-01-00', 'Current');</v>
      </c>
    </row>
    <row r="501" spans="1:16" x14ac:dyDescent="0.35">
      <c r="A501" s="22">
        <v>500</v>
      </c>
      <c r="B501" s="21">
        <v>42216</v>
      </c>
      <c r="C501" s="22" t="s">
        <v>51</v>
      </c>
      <c r="D501" s="22" t="s">
        <v>64</v>
      </c>
      <c r="E501" s="22" t="s">
        <v>53</v>
      </c>
      <c r="F501" s="22">
        <v>691</v>
      </c>
      <c r="G501" s="22">
        <v>95</v>
      </c>
      <c r="H501" s="22">
        <v>37.76</v>
      </c>
      <c r="I501" s="22">
        <v>25.44</v>
      </c>
      <c r="J501" s="22" t="s">
        <v>60</v>
      </c>
      <c r="K501" s="23">
        <v>346195.02</v>
      </c>
      <c r="L501" s="23" t="s">
        <v>55</v>
      </c>
      <c r="M501" s="23" t="s">
        <v>83</v>
      </c>
      <c r="N501" s="27"/>
      <c r="O501" s="23" t="s">
        <v>56</v>
      </c>
      <c r="P501" t="str">
        <f t="shared" si="7"/>
        <v>INSERT INTO @DataTable (Deal, AdvanceDate, PROV, DealPurpose, RateType, BEACON, LTV, TDS, GDS, InsuranceType, PrincipalBalance, OccupancyType, AccountStatus, Closed_Date, DelinquencyBucket) VALUES (500, '2015-07-31', 'AB', 'Purchase with Improvements', 'Fixed', 691, 95, 37.76, 25.44, 'HiRatio', 346195.02, 'Owner-Occupied', 'Open', '1900-01-00', 'Current');</v>
      </c>
    </row>
    <row r="502" spans="1:16" x14ac:dyDescent="0.35">
      <c r="A502" s="19">
        <v>501</v>
      </c>
      <c r="B502" s="18">
        <v>41621</v>
      </c>
      <c r="C502" s="19" t="s">
        <v>57</v>
      </c>
      <c r="D502" s="19" t="s">
        <v>61</v>
      </c>
      <c r="E502" s="19" t="s">
        <v>53</v>
      </c>
      <c r="F502" s="19">
        <v>733</v>
      </c>
      <c r="G502" s="19">
        <v>70.180000000000007</v>
      </c>
      <c r="H502" s="19">
        <v>23.96</v>
      </c>
      <c r="I502" s="19">
        <v>22.08</v>
      </c>
      <c r="J502" s="19" t="s">
        <v>54</v>
      </c>
      <c r="K502" s="20">
        <v>179894.88</v>
      </c>
      <c r="L502" s="20" t="s">
        <v>55</v>
      </c>
      <c r="M502" s="20" t="s">
        <v>83</v>
      </c>
      <c r="N502" s="26"/>
      <c r="O502" s="20" t="s">
        <v>56</v>
      </c>
      <c r="P502" t="str">
        <f t="shared" si="7"/>
        <v>INSERT INTO @DataTable (Deal, AdvanceDate, PROV, DealPurpose, RateType, BEACON, LTV, TDS, GDS, InsuranceType, PrincipalBalance, OccupancyType, AccountStatus, Closed_Date, DelinquencyBucket) VALUES (501, '2013-12-13', 'ON', 'Purchase', 'Fixed', 733, 70.18, 23.96, 22.08, 'Conv', 179894.88, 'Owner-Occupied', 'Open', '1900-01-00', 'Current');</v>
      </c>
    </row>
    <row r="503" spans="1:16" x14ac:dyDescent="0.35">
      <c r="A503" s="22">
        <v>502</v>
      </c>
      <c r="B503" s="21">
        <v>40815</v>
      </c>
      <c r="C503" s="22" t="s">
        <v>58</v>
      </c>
      <c r="D503" s="22" t="s">
        <v>61</v>
      </c>
      <c r="E503" s="22" t="s">
        <v>53</v>
      </c>
      <c r="F503" s="22">
        <v>758</v>
      </c>
      <c r="G503" s="22">
        <v>79.8</v>
      </c>
      <c r="H503" s="22">
        <v>40.72</v>
      </c>
      <c r="I503" s="22">
        <v>20.27</v>
      </c>
      <c r="J503" s="22" t="s">
        <v>54</v>
      </c>
      <c r="K503" s="23">
        <v>347106.13</v>
      </c>
      <c r="L503" s="23" t="s">
        <v>55</v>
      </c>
      <c r="M503" s="23" t="s">
        <v>83</v>
      </c>
      <c r="N503" s="27"/>
      <c r="O503" s="23" t="s">
        <v>56</v>
      </c>
      <c r="P503" t="str">
        <f t="shared" si="7"/>
        <v>INSERT INTO @DataTable (Deal, AdvanceDate, PROV, DealPurpose, RateType, BEACON, LTV, TDS, GDS, InsuranceType, PrincipalBalance, OccupancyType, AccountStatus, Closed_Date, DelinquencyBucket) VALUES (502, '2011-09-29', 'BC', 'Purchase', 'Fixed', 758, 79.8, 40.72, 20.27, 'Conv', 347106.13, 'Owner-Occupied', 'Open', '1900-01-00', 'Current');</v>
      </c>
    </row>
    <row r="504" spans="1:16" x14ac:dyDescent="0.35">
      <c r="A504" s="19">
        <v>503</v>
      </c>
      <c r="B504" s="18">
        <v>40927</v>
      </c>
      <c r="C504" s="19" t="s">
        <v>63</v>
      </c>
      <c r="D504" s="19" t="s">
        <v>61</v>
      </c>
      <c r="E504" s="19" t="s">
        <v>40</v>
      </c>
      <c r="F504" s="19">
        <v>780</v>
      </c>
      <c r="G504" s="19">
        <v>90</v>
      </c>
      <c r="H504" s="19">
        <v>35.229999999999997</v>
      </c>
      <c r="I504" s="19">
        <v>34.700000000000003</v>
      </c>
      <c r="J504" s="19" t="s">
        <v>60</v>
      </c>
      <c r="K504" s="20">
        <v>220513.09</v>
      </c>
      <c r="L504" s="20" t="s">
        <v>55</v>
      </c>
      <c r="M504" s="20" t="s">
        <v>83</v>
      </c>
      <c r="N504" s="26"/>
      <c r="O504" s="20" t="s">
        <v>56</v>
      </c>
      <c r="P504" t="str">
        <f t="shared" si="7"/>
        <v>INSERT INTO @DataTable (Deal, AdvanceDate, PROV, DealPurpose, RateType, BEACON, LTV, TDS, GDS, InsuranceType, PrincipalBalance, OccupancyType, AccountStatus, Closed_Date, DelinquencyBucket) VALUES (503, '2012-01-19', 'SK', 'Purchase', 'ARM', 780, 90, 35.23, 34.7, 'HiRatio', 220513.09, 'Owner-Occupied', 'Open', '1900-01-00', 'Current');</v>
      </c>
    </row>
    <row r="505" spans="1:16" x14ac:dyDescent="0.35">
      <c r="A505" s="22">
        <v>504</v>
      </c>
      <c r="B505" s="21">
        <v>41592</v>
      </c>
      <c r="C505" s="22" t="s">
        <v>51</v>
      </c>
      <c r="D505" s="22" t="s">
        <v>61</v>
      </c>
      <c r="E505" s="22" t="s">
        <v>53</v>
      </c>
      <c r="F505" s="22">
        <v>761</v>
      </c>
      <c r="G505" s="22">
        <v>95</v>
      </c>
      <c r="H505" s="22">
        <v>27.58</v>
      </c>
      <c r="I505" s="22">
        <v>21.18</v>
      </c>
      <c r="J505" s="22" t="s">
        <v>60</v>
      </c>
      <c r="K505" s="23">
        <v>305081.7</v>
      </c>
      <c r="L505" s="23" t="s">
        <v>55</v>
      </c>
      <c r="M505" s="23" t="s">
        <v>83</v>
      </c>
      <c r="N505" s="27"/>
      <c r="O505" s="23" t="s">
        <v>56</v>
      </c>
      <c r="P505" t="str">
        <f t="shared" si="7"/>
        <v>INSERT INTO @DataTable (Deal, AdvanceDate, PROV, DealPurpose, RateType, BEACON, LTV, TDS, GDS, InsuranceType, PrincipalBalance, OccupancyType, AccountStatus, Closed_Date, DelinquencyBucket) VALUES (504, '2013-11-14', 'AB', 'Purchase', 'Fixed', 761, 95, 27.58, 21.18, 'HiRatio', 305081.7, 'Owner-Occupied', 'Open', '1900-01-00', 'Current');</v>
      </c>
    </row>
    <row r="506" spans="1:16" x14ac:dyDescent="0.35">
      <c r="A506" s="19">
        <v>505</v>
      </c>
      <c r="B506" s="18">
        <v>42247</v>
      </c>
      <c r="C506" s="19" t="s">
        <v>57</v>
      </c>
      <c r="D506" s="19" t="s">
        <v>61</v>
      </c>
      <c r="E506" s="19" t="s">
        <v>53</v>
      </c>
      <c r="F506" s="19">
        <v>778</v>
      </c>
      <c r="G506" s="19">
        <v>80</v>
      </c>
      <c r="H506" s="19">
        <v>36.200000000000003</v>
      </c>
      <c r="I506" s="19">
        <v>33.69</v>
      </c>
      <c r="J506" s="19" t="s">
        <v>54</v>
      </c>
      <c r="K506" s="20">
        <v>272944.71999999997</v>
      </c>
      <c r="L506" s="20" t="s">
        <v>55</v>
      </c>
      <c r="M506" s="20" t="s">
        <v>83</v>
      </c>
      <c r="N506" s="26"/>
      <c r="O506" s="20" t="s">
        <v>56</v>
      </c>
      <c r="P506" t="str">
        <f t="shared" si="7"/>
        <v>INSERT INTO @DataTable (Deal, AdvanceDate, PROV, DealPurpose, RateType, BEACON, LTV, TDS, GDS, InsuranceType, PrincipalBalance, OccupancyType, AccountStatus, Closed_Date, DelinquencyBucket) VALUES (505, '2015-08-31', 'ON', 'Purchase', 'Fixed', 778, 80, 36.2, 33.69, 'Conv', 272944.72, 'Owner-Occupied', 'Open', '1900-01-00', 'Current');</v>
      </c>
    </row>
    <row r="507" spans="1:16" x14ac:dyDescent="0.35">
      <c r="A507" s="22">
        <v>506</v>
      </c>
      <c r="B507" s="21">
        <v>42181</v>
      </c>
      <c r="C507" s="22" t="s">
        <v>58</v>
      </c>
      <c r="D507" s="22" t="s">
        <v>61</v>
      </c>
      <c r="E507" s="22" t="s">
        <v>53</v>
      </c>
      <c r="F507" s="22">
        <v>725</v>
      </c>
      <c r="G507" s="22">
        <v>89.98</v>
      </c>
      <c r="H507" s="22">
        <v>36.36</v>
      </c>
      <c r="I507" s="22">
        <v>19.45</v>
      </c>
      <c r="J507" s="22" t="s">
        <v>60</v>
      </c>
      <c r="K507" s="23">
        <v>440085</v>
      </c>
      <c r="L507" s="23" t="s">
        <v>55</v>
      </c>
      <c r="M507" s="23" t="s">
        <v>83</v>
      </c>
      <c r="N507" s="27"/>
      <c r="O507" s="23" t="s">
        <v>56</v>
      </c>
      <c r="P507" t="str">
        <f t="shared" si="7"/>
        <v>INSERT INTO @DataTable (Deal, AdvanceDate, PROV, DealPurpose, RateType, BEACON, LTV, TDS, GDS, InsuranceType, PrincipalBalance, OccupancyType, AccountStatus, Closed_Date, DelinquencyBucket) VALUES (506, '2015-06-26', 'BC', 'Purchase', 'Fixed', 725, 89.98, 36.36, 19.45, 'HiRatio', 440085, 'Owner-Occupied', 'Open', '1900-01-00', 'Current');</v>
      </c>
    </row>
    <row r="508" spans="1:16" x14ac:dyDescent="0.35">
      <c r="A508" s="19">
        <v>507</v>
      </c>
      <c r="B508" s="18">
        <v>42334</v>
      </c>
      <c r="C508" s="19" t="s">
        <v>57</v>
      </c>
      <c r="D508" s="19" t="s">
        <v>61</v>
      </c>
      <c r="E508" s="19" t="s">
        <v>40</v>
      </c>
      <c r="F508" s="19">
        <v>764</v>
      </c>
      <c r="G508" s="19">
        <v>69.98</v>
      </c>
      <c r="H508" s="19">
        <v>28.02</v>
      </c>
      <c r="I508" s="19">
        <v>27.35</v>
      </c>
      <c r="J508" s="19" t="s">
        <v>54</v>
      </c>
      <c r="K508" s="20">
        <v>473869.6</v>
      </c>
      <c r="L508" s="20" t="s">
        <v>55</v>
      </c>
      <c r="M508" s="20" t="s">
        <v>83</v>
      </c>
      <c r="N508" s="26"/>
      <c r="O508" s="20" t="s">
        <v>56</v>
      </c>
      <c r="P508" t="str">
        <f t="shared" si="7"/>
        <v>INSERT INTO @DataTable (Deal, AdvanceDate, PROV, DealPurpose, RateType, BEACON, LTV, TDS, GDS, InsuranceType, PrincipalBalance, OccupancyType, AccountStatus, Closed_Date, DelinquencyBucket) VALUES (507, '2015-11-26', 'ON', 'Purchase', 'ARM', 764, 69.98, 28.02, 27.35, 'Conv', 473869.6, 'Owner-Occupied', 'Open', '1900-01-00', 'Current');</v>
      </c>
    </row>
    <row r="509" spans="1:16" x14ac:dyDescent="0.35">
      <c r="A509" s="22">
        <v>508</v>
      </c>
      <c r="B509" s="21">
        <v>41799</v>
      </c>
      <c r="C509" s="22" t="s">
        <v>58</v>
      </c>
      <c r="D509" s="22" t="s">
        <v>61</v>
      </c>
      <c r="E509" s="22" t="s">
        <v>53</v>
      </c>
      <c r="F509" s="22">
        <v>779</v>
      </c>
      <c r="G509" s="22">
        <v>64.47</v>
      </c>
      <c r="H509" s="22">
        <v>24.19</v>
      </c>
      <c r="I509" s="22">
        <v>23.08</v>
      </c>
      <c r="J509" s="22" t="s">
        <v>54</v>
      </c>
      <c r="K509" s="23">
        <v>0</v>
      </c>
      <c r="L509" s="23" t="s">
        <v>55</v>
      </c>
      <c r="M509" s="23" t="s">
        <v>84</v>
      </c>
      <c r="N509" s="27">
        <v>42520</v>
      </c>
      <c r="O509" s="23" t="s">
        <v>56</v>
      </c>
      <c r="P509" t="str">
        <f t="shared" si="7"/>
        <v>INSERT INTO @DataTable (Deal, AdvanceDate, PROV, DealPurpose, RateType, BEACON, LTV, TDS, GDS, InsuranceType, PrincipalBalance, OccupancyType, AccountStatus, Closed_Date, DelinquencyBucket) VALUES (508, '2014-06-09', 'BC', 'Purchase', 'Fixed', 779, 64.47, 24.19, 23.08, 'Conv', 0, 'Owner-Occupied', 'Closed', '2016-05-30', 'Current');</v>
      </c>
    </row>
    <row r="510" spans="1:16" x14ac:dyDescent="0.35">
      <c r="A510" s="19">
        <v>509</v>
      </c>
      <c r="B510" s="18">
        <v>42100</v>
      </c>
      <c r="C510" s="19" t="s">
        <v>57</v>
      </c>
      <c r="D510" s="19" t="s">
        <v>61</v>
      </c>
      <c r="E510" s="19" t="s">
        <v>40</v>
      </c>
      <c r="F510" s="19">
        <v>729</v>
      </c>
      <c r="G510" s="19">
        <v>80</v>
      </c>
      <c r="H510" s="19">
        <v>23.81</v>
      </c>
      <c r="I510" s="19">
        <v>14.08</v>
      </c>
      <c r="J510" s="19" t="s">
        <v>54</v>
      </c>
      <c r="K510" s="20">
        <v>478907.46</v>
      </c>
      <c r="L510" s="20" t="s">
        <v>55</v>
      </c>
      <c r="M510" s="20" t="s">
        <v>83</v>
      </c>
      <c r="N510" s="26"/>
      <c r="O510" s="20" t="s">
        <v>56</v>
      </c>
      <c r="P510" t="str">
        <f t="shared" si="7"/>
        <v>INSERT INTO @DataTable (Deal, AdvanceDate, PROV, DealPurpose, RateType, BEACON, LTV, TDS, GDS, InsuranceType, PrincipalBalance, OccupancyType, AccountStatus, Closed_Date, DelinquencyBucket) VALUES (509, '2015-04-06', 'ON', 'Purchase', 'ARM', 729, 80, 23.81, 14.08, 'Conv', 478907.46, 'Owner-Occupied', 'Open', '1900-01-00', 'Current');</v>
      </c>
    </row>
    <row r="511" spans="1:16" x14ac:dyDescent="0.35">
      <c r="A511" s="22">
        <v>510</v>
      </c>
      <c r="B511" s="21">
        <v>40814</v>
      </c>
      <c r="C511" s="22" t="s">
        <v>57</v>
      </c>
      <c r="D511" s="22" t="s">
        <v>79</v>
      </c>
      <c r="E511" s="22" t="s">
        <v>53</v>
      </c>
      <c r="F511" s="22">
        <v>695</v>
      </c>
      <c r="G511" s="22">
        <v>85</v>
      </c>
      <c r="H511" s="22">
        <v>40.869999999999997</v>
      </c>
      <c r="I511" s="22">
        <v>26.62</v>
      </c>
      <c r="J511" s="22" t="s">
        <v>60</v>
      </c>
      <c r="K511" s="23">
        <v>0</v>
      </c>
      <c r="L511" s="23" t="s">
        <v>55</v>
      </c>
      <c r="M511" s="23" t="s">
        <v>84</v>
      </c>
      <c r="N511" s="27">
        <v>42234</v>
      </c>
      <c r="O511" s="23" t="s">
        <v>56</v>
      </c>
      <c r="P511" t="str">
        <f t="shared" si="7"/>
        <v>INSERT INTO @DataTable (Deal, AdvanceDate, PROV, DealPurpose, RateType, BEACON, LTV, TDS, GDS, InsuranceType, PrincipalBalance, OccupancyType, AccountStatus, Closed_Date, DelinquencyBucket) VALUES (510, '2011-09-28', 'ON', 'ETO External', 'Fixed', 695, 85, 40.87, 26.62, 'HiRatio', 0, 'Owner-Occupied', 'Closed', '2015-08-18', 'Current');</v>
      </c>
    </row>
    <row r="512" spans="1:16" x14ac:dyDescent="0.35">
      <c r="A512" s="19">
        <v>511</v>
      </c>
      <c r="B512" s="18">
        <v>41152</v>
      </c>
      <c r="C512" s="19" t="s">
        <v>57</v>
      </c>
      <c r="D512" s="19" t="s">
        <v>61</v>
      </c>
      <c r="E512" s="19" t="s">
        <v>53</v>
      </c>
      <c r="F512" s="19">
        <v>725</v>
      </c>
      <c r="G512" s="19">
        <v>95</v>
      </c>
      <c r="H512" s="19">
        <v>33.159999999999997</v>
      </c>
      <c r="I512" s="19">
        <v>32.46</v>
      </c>
      <c r="J512" s="19" t="s">
        <v>60</v>
      </c>
      <c r="K512" s="20">
        <v>151128.25</v>
      </c>
      <c r="L512" s="20" t="s">
        <v>55</v>
      </c>
      <c r="M512" s="20" t="s">
        <v>83</v>
      </c>
      <c r="N512" s="26"/>
      <c r="O512" s="20" t="s">
        <v>56</v>
      </c>
      <c r="P512" t="str">
        <f t="shared" si="7"/>
        <v>INSERT INTO @DataTable (Deal, AdvanceDate, PROV, DealPurpose, RateType, BEACON, LTV, TDS, GDS, InsuranceType, PrincipalBalance, OccupancyType, AccountStatus, Closed_Date, DelinquencyBucket) VALUES (511, '2012-08-31', 'ON', 'Purchase', 'Fixed', 725, 95, 33.16, 32.46, 'HiRatio', 151128.25, 'Owner-Occupied', 'Open', '1900-01-00', 'Current');</v>
      </c>
    </row>
    <row r="513" spans="1:16" x14ac:dyDescent="0.35">
      <c r="A513" s="22">
        <v>512</v>
      </c>
      <c r="B513" s="21">
        <v>41505</v>
      </c>
      <c r="C513" s="22" t="s">
        <v>57</v>
      </c>
      <c r="D513" s="22" t="s">
        <v>61</v>
      </c>
      <c r="E513" s="22" t="s">
        <v>53</v>
      </c>
      <c r="F513" s="22">
        <v>750</v>
      </c>
      <c r="G513" s="22">
        <v>93.06</v>
      </c>
      <c r="H513" s="22">
        <v>26.27</v>
      </c>
      <c r="I513" s="22">
        <v>16.23</v>
      </c>
      <c r="J513" s="22" t="s">
        <v>60</v>
      </c>
      <c r="K513" s="23">
        <v>149383.81</v>
      </c>
      <c r="L513" s="23" t="s">
        <v>55</v>
      </c>
      <c r="M513" s="23" t="s">
        <v>83</v>
      </c>
      <c r="N513" s="27"/>
      <c r="O513" s="23" t="s">
        <v>56</v>
      </c>
      <c r="P513" t="str">
        <f t="shared" si="7"/>
        <v>INSERT INTO @DataTable (Deal, AdvanceDate, PROV, DealPurpose, RateType, BEACON, LTV, TDS, GDS, InsuranceType, PrincipalBalance, OccupancyType, AccountStatus, Closed_Date, DelinquencyBucket) VALUES (512, '2013-08-19', 'ON', 'Purchase', 'Fixed', 750, 93.06, 26.27, 16.23, 'HiRatio', 149383.81, 'Owner-Occupied', 'Open', '1900-01-00', 'Current');</v>
      </c>
    </row>
    <row r="514" spans="1:16" x14ac:dyDescent="0.35">
      <c r="A514" s="19">
        <v>513</v>
      </c>
      <c r="B514" s="18">
        <v>42264</v>
      </c>
      <c r="C514" s="19" t="s">
        <v>57</v>
      </c>
      <c r="D514" s="19" t="s">
        <v>52</v>
      </c>
      <c r="E514" s="19" t="s">
        <v>40</v>
      </c>
      <c r="F514" s="19">
        <v>741</v>
      </c>
      <c r="G514" s="19">
        <v>53.68</v>
      </c>
      <c r="H514" s="19">
        <v>33.35</v>
      </c>
      <c r="I514" s="19">
        <v>25.61</v>
      </c>
      <c r="J514" s="19" t="s">
        <v>54</v>
      </c>
      <c r="K514" s="20">
        <v>294013.57</v>
      </c>
      <c r="L514" s="20" t="s">
        <v>55</v>
      </c>
      <c r="M514" s="20" t="s">
        <v>83</v>
      </c>
      <c r="N514" s="26"/>
      <c r="O514" s="20" t="s">
        <v>56</v>
      </c>
      <c r="P514" t="str">
        <f t="shared" si="7"/>
        <v>INSERT INTO @DataTable (Deal, AdvanceDate, PROV, DealPurpose, RateType, BEACON, LTV, TDS, GDS, InsuranceType, PrincipalBalance, OccupancyType, AccountStatus, Closed_Date, DelinquencyBucket) VALUES (513, '2015-09-17', 'ON', 'Refinance External', 'ARM', 741, 53.68, 33.35, 25.61, 'Conv', 294013.57, 'Owner-Occupied', 'Open', '1900-01-00', 'Current');</v>
      </c>
    </row>
    <row r="515" spans="1:16" x14ac:dyDescent="0.35">
      <c r="A515" s="22">
        <v>514</v>
      </c>
      <c r="B515" s="21">
        <v>40443</v>
      </c>
      <c r="C515" s="22" t="s">
        <v>57</v>
      </c>
      <c r="D515" s="22" t="s">
        <v>61</v>
      </c>
      <c r="E515" s="22" t="s">
        <v>53</v>
      </c>
      <c r="F515" s="22">
        <v>692</v>
      </c>
      <c r="G515" s="22">
        <v>80</v>
      </c>
      <c r="H515" s="22">
        <v>35.880000000000003</v>
      </c>
      <c r="I515" s="22">
        <v>22.07</v>
      </c>
      <c r="J515" s="22" t="s">
        <v>54</v>
      </c>
      <c r="K515" s="23">
        <v>0</v>
      </c>
      <c r="L515" s="23" t="s">
        <v>62</v>
      </c>
      <c r="M515" s="23" t="s">
        <v>84</v>
      </c>
      <c r="N515" s="27">
        <v>42037</v>
      </c>
      <c r="O515" s="23" t="s">
        <v>56</v>
      </c>
      <c r="P515" t="str">
        <f t="shared" ref="P515:P578" si="8">"INSERT INTO @DataTable (Deal, AdvanceDate, PROV, DealPurpose, RateType, BEACON, LTV, TDS, GDS, InsuranceType, PrincipalBalance, OccupancyType, AccountStatus, Closed_Date, DelinquencyBucket) VALUES (" &amp; A515 &amp; ", " &amp; "'" &amp; TEXT(B515, "yyyy-mm-dd") &amp; "', '" &amp; C515 &amp; "', '" &amp; D515 &amp; "', '" &amp; E515 &amp; "', " &amp; F515 &amp; ", " &amp; G515 &amp; ", " &amp; H515 &amp; ", " &amp; I515 &amp; ", '" &amp; J515 &amp; "', " &amp; K515 &amp; ", '" &amp; L515 &amp; "', '" &amp; M515 &amp; "', '" &amp;TEXT(N515, "yyyy-mm-dd") &amp; "', '" &amp; O515 &amp; "');"</f>
        <v>INSERT INTO @DataTable (Deal, AdvanceDate, PROV, DealPurpose, RateType, BEACON, LTV, TDS, GDS, InsuranceType, PrincipalBalance, OccupancyType, AccountStatus, Closed_Date, DelinquencyBucket) VALUES (514, '2010-09-22', 'ON', 'Purchase', 'Fixed', 692, 80, 35.88, 22.07, 'Conv', 0, 'Rental', 'Closed', '2015-02-02', 'Current');</v>
      </c>
    </row>
    <row r="516" spans="1:16" x14ac:dyDescent="0.35">
      <c r="A516" s="19">
        <v>515</v>
      </c>
      <c r="B516" s="18">
        <v>40527</v>
      </c>
      <c r="C516" s="19" t="s">
        <v>58</v>
      </c>
      <c r="D516" s="19" t="s">
        <v>61</v>
      </c>
      <c r="E516" s="19" t="s">
        <v>53</v>
      </c>
      <c r="F516" s="19">
        <v>792</v>
      </c>
      <c r="G516" s="19">
        <v>90</v>
      </c>
      <c r="H516" s="19">
        <v>43.3</v>
      </c>
      <c r="I516" s="19">
        <v>42.51</v>
      </c>
      <c r="J516" s="19" t="s">
        <v>60</v>
      </c>
      <c r="K516" s="20">
        <v>0</v>
      </c>
      <c r="L516" s="20" t="s">
        <v>55</v>
      </c>
      <c r="M516" s="20" t="s">
        <v>84</v>
      </c>
      <c r="N516" s="26">
        <v>42349</v>
      </c>
      <c r="O516" s="20" t="s">
        <v>56</v>
      </c>
      <c r="P516" t="str">
        <f t="shared" si="8"/>
        <v>INSERT INTO @DataTable (Deal, AdvanceDate, PROV, DealPurpose, RateType, BEACON, LTV, TDS, GDS, InsuranceType, PrincipalBalance, OccupancyType, AccountStatus, Closed_Date, DelinquencyBucket) VALUES (515, '2010-12-15', 'BC', 'Purchase', 'Fixed', 792, 90, 43.3, 42.51, 'HiRatio', 0, 'Owner-Occupied', 'Closed', '2015-12-11', 'Current');</v>
      </c>
    </row>
    <row r="517" spans="1:16" x14ac:dyDescent="0.35">
      <c r="A517" s="22">
        <v>516</v>
      </c>
      <c r="B517" s="21">
        <v>41765</v>
      </c>
      <c r="C517" s="22" t="s">
        <v>57</v>
      </c>
      <c r="D517" s="22" t="s">
        <v>61</v>
      </c>
      <c r="E517" s="22" t="s">
        <v>40</v>
      </c>
      <c r="F517" s="22">
        <v>795</v>
      </c>
      <c r="G517" s="22">
        <v>95</v>
      </c>
      <c r="H517" s="22">
        <v>36.19</v>
      </c>
      <c r="I517" s="22">
        <v>28.53</v>
      </c>
      <c r="J517" s="22" t="s">
        <v>60</v>
      </c>
      <c r="K517" s="23">
        <v>655969.12</v>
      </c>
      <c r="L517" s="23" t="s">
        <v>55</v>
      </c>
      <c r="M517" s="23" t="s">
        <v>83</v>
      </c>
      <c r="N517" s="27"/>
      <c r="O517" s="23" t="s">
        <v>56</v>
      </c>
      <c r="P517" t="str">
        <f t="shared" si="8"/>
        <v>INSERT INTO @DataTable (Deal, AdvanceDate, PROV, DealPurpose, RateType, BEACON, LTV, TDS, GDS, InsuranceType, PrincipalBalance, OccupancyType, AccountStatus, Closed_Date, DelinquencyBucket) VALUES (516, '2014-05-06', 'ON', 'Purchase', 'ARM', 795, 95, 36.19, 28.53, 'HiRatio', 655969.12, 'Owner-Occupied', 'Open', '1900-01-00', 'Current');</v>
      </c>
    </row>
    <row r="518" spans="1:16" x14ac:dyDescent="0.35">
      <c r="A518" s="19">
        <v>517</v>
      </c>
      <c r="B518" s="18">
        <v>41786</v>
      </c>
      <c r="C518" s="19" t="s">
        <v>58</v>
      </c>
      <c r="D518" s="19" t="s">
        <v>61</v>
      </c>
      <c r="E518" s="19" t="s">
        <v>53</v>
      </c>
      <c r="F518" s="19">
        <v>637</v>
      </c>
      <c r="G518" s="19">
        <v>95</v>
      </c>
      <c r="H518" s="19">
        <v>40.96</v>
      </c>
      <c r="I518" s="19">
        <v>23.25</v>
      </c>
      <c r="J518" s="19" t="s">
        <v>60</v>
      </c>
      <c r="K518" s="20">
        <v>216188.96</v>
      </c>
      <c r="L518" s="20" t="s">
        <v>55</v>
      </c>
      <c r="M518" s="20" t="s">
        <v>83</v>
      </c>
      <c r="N518" s="26"/>
      <c r="O518" s="20" t="s">
        <v>56</v>
      </c>
      <c r="P518" t="str">
        <f t="shared" si="8"/>
        <v>INSERT INTO @DataTable (Deal, AdvanceDate, PROV, DealPurpose, RateType, BEACON, LTV, TDS, GDS, InsuranceType, PrincipalBalance, OccupancyType, AccountStatus, Closed_Date, DelinquencyBucket) VALUES (517, '2014-05-27', 'BC', 'Purchase', 'Fixed', 637, 95, 40.96, 23.25, 'HiRatio', 216188.96, 'Owner-Occupied', 'Open', '1900-01-00', 'Current');</v>
      </c>
    </row>
    <row r="519" spans="1:16" x14ac:dyDescent="0.35">
      <c r="A519" s="22">
        <v>518</v>
      </c>
      <c r="B519" s="21">
        <v>42305</v>
      </c>
      <c r="C519" s="22" t="s">
        <v>57</v>
      </c>
      <c r="D519" s="22" t="s">
        <v>52</v>
      </c>
      <c r="E519" s="22" t="s">
        <v>40</v>
      </c>
      <c r="F519" s="22">
        <v>709</v>
      </c>
      <c r="G519" s="22">
        <v>80</v>
      </c>
      <c r="H519" s="22">
        <v>30.24</v>
      </c>
      <c r="I519" s="22">
        <v>20.329999999999998</v>
      </c>
      <c r="J519" s="22" t="s">
        <v>54</v>
      </c>
      <c r="K519" s="23">
        <v>336492.74</v>
      </c>
      <c r="L519" s="23" t="s">
        <v>55</v>
      </c>
      <c r="M519" s="23" t="s">
        <v>83</v>
      </c>
      <c r="N519" s="27"/>
      <c r="O519" s="23" t="s">
        <v>56</v>
      </c>
      <c r="P519" t="str">
        <f t="shared" si="8"/>
        <v>INSERT INTO @DataTable (Deal, AdvanceDate, PROV, DealPurpose, RateType, BEACON, LTV, TDS, GDS, InsuranceType, PrincipalBalance, OccupancyType, AccountStatus, Closed_Date, DelinquencyBucket) VALUES (518, '2015-10-28', 'ON', 'Refinance External', 'ARM', 709, 80, 30.24, 20.33, 'Conv', 336492.74, 'Owner-Occupied', 'Open', '1900-01-00', 'Current');</v>
      </c>
    </row>
    <row r="520" spans="1:16" x14ac:dyDescent="0.35">
      <c r="A520" s="19">
        <v>519</v>
      </c>
      <c r="B520" s="18">
        <v>41149</v>
      </c>
      <c r="C520" s="19" t="s">
        <v>57</v>
      </c>
      <c r="D520" s="19" t="s">
        <v>61</v>
      </c>
      <c r="E520" s="19" t="s">
        <v>53</v>
      </c>
      <c r="F520" s="19">
        <v>716</v>
      </c>
      <c r="G520" s="19">
        <v>72.22</v>
      </c>
      <c r="H520" s="19">
        <v>41.85</v>
      </c>
      <c r="I520" s="19">
        <v>41.83</v>
      </c>
      <c r="J520" s="19" t="s">
        <v>54</v>
      </c>
      <c r="K520" s="20">
        <v>227966.01</v>
      </c>
      <c r="L520" s="20" t="s">
        <v>55</v>
      </c>
      <c r="M520" s="20" t="s">
        <v>83</v>
      </c>
      <c r="N520" s="26"/>
      <c r="O520" s="20" t="s">
        <v>56</v>
      </c>
      <c r="P520" t="str">
        <f t="shared" si="8"/>
        <v>INSERT INTO @DataTable (Deal, AdvanceDate, PROV, DealPurpose, RateType, BEACON, LTV, TDS, GDS, InsuranceType, PrincipalBalance, OccupancyType, AccountStatus, Closed_Date, DelinquencyBucket) VALUES (519, '2012-08-28', 'ON', 'Purchase', 'Fixed', 716, 72.22, 41.85, 41.83, 'Conv', 227966.01, 'Owner-Occupied', 'Open', '1900-01-00', 'Current');</v>
      </c>
    </row>
    <row r="521" spans="1:16" x14ac:dyDescent="0.35">
      <c r="A521" s="22">
        <v>520</v>
      </c>
      <c r="B521" s="21">
        <v>41115</v>
      </c>
      <c r="C521" s="22" t="s">
        <v>57</v>
      </c>
      <c r="D521" s="22" t="s">
        <v>61</v>
      </c>
      <c r="E521" s="22" t="s">
        <v>53</v>
      </c>
      <c r="F521" s="22">
        <v>723</v>
      </c>
      <c r="G521" s="22">
        <v>95</v>
      </c>
      <c r="H521" s="22">
        <v>31.29</v>
      </c>
      <c r="I521" s="22">
        <v>24.12</v>
      </c>
      <c r="J521" s="22" t="s">
        <v>60</v>
      </c>
      <c r="K521" s="23">
        <v>304104.05</v>
      </c>
      <c r="L521" s="23" t="s">
        <v>55</v>
      </c>
      <c r="M521" s="23" t="s">
        <v>83</v>
      </c>
      <c r="N521" s="27"/>
      <c r="O521" s="23" t="s">
        <v>56</v>
      </c>
      <c r="P521" t="str">
        <f t="shared" si="8"/>
        <v>INSERT INTO @DataTable (Deal, AdvanceDate, PROV, DealPurpose, RateType, BEACON, LTV, TDS, GDS, InsuranceType, PrincipalBalance, OccupancyType, AccountStatus, Closed_Date, DelinquencyBucket) VALUES (520, '2012-07-25', 'ON', 'Purchase', 'Fixed', 723, 95, 31.29, 24.12, 'HiRatio', 304104.05, 'Owner-Occupied', 'Open', '1900-01-00', 'Current');</v>
      </c>
    </row>
    <row r="522" spans="1:16" x14ac:dyDescent="0.35">
      <c r="A522" s="19">
        <v>521</v>
      </c>
      <c r="B522" s="18">
        <v>42579</v>
      </c>
      <c r="C522" s="19" t="s">
        <v>58</v>
      </c>
      <c r="D522" s="19" t="s">
        <v>61</v>
      </c>
      <c r="E522" s="19" t="s">
        <v>53</v>
      </c>
      <c r="F522" s="19">
        <v>799</v>
      </c>
      <c r="G522" s="19">
        <v>90</v>
      </c>
      <c r="H522" s="19">
        <v>38.090000000000003</v>
      </c>
      <c r="I522" s="19">
        <v>19.98</v>
      </c>
      <c r="J522" s="19" t="s">
        <v>60</v>
      </c>
      <c r="K522" s="20">
        <v>236022.73</v>
      </c>
      <c r="L522" s="20" t="s">
        <v>55</v>
      </c>
      <c r="M522" s="20" t="s">
        <v>83</v>
      </c>
      <c r="N522" s="26"/>
      <c r="O522" s="20" t="s">
        <v>56</v>
      </c>
      <c r="P522" t="str">
        <f t="shared" si="8"/>
        <v>INSERT INTO @DataTable (Deal, AdvanceDate, PROV, DealPurpose, RateType, BEACON, LTV, TDS, GDS, InsuranceType, PrincipalBalance, OccupancyType, AccountStatus, Closed_Date, DelinquencyBucket) VALUES (521, '2016-07-28', 'BC', 'Purchase', 'Fixed', 799, 90, 38.09, 19.98, 'HiRatio', 236022.73, 'Owner-Occupied', 'Open', '1900-01-00', 'Current');</v>
      </c>
    </row>
    <row r="523" spans="1:16" x14ac:dyDescent="0.35">
      <c r="A523" s="22">
        <v>522</v>
      </c>
      <c r="B523" s="21">
        <v>42671</v>
      </c>
      <c r="C523" s="22" t="s">
        <v>57</v>
      </c>
      <c r="D523" s="22" t="s">
        <v>61</v>
      </c>
      <c r="E523" s="22" t="s">
        <v>53</v>
      </c>
      <c r="F523" s="22">
        <v>806</v>
      </c>
      <c r="G523" s="22">
        <v>80</v>
      </c>
      <c r="H523" s="22">
        <v>28.77</v>
      </c>
      <c r="I523" s="22">
        <v>28.45</v>
      </c>
      <c r="J523" s="22" t="s">
        <v>54</v>
      </c>
      <c r="K523" s="23">
        <v>282236.06</v>
      </c>
      <c r="L523" s="23" t="s">
        <v>55</v>
      </c>
      <c r="M523" s="23" t="s">
        <v>83</v>
      </c>
      <c r="N523" s="27"/>
      <c r="O523" s="23" t="s">
        <v>56</v>
      </c>
      <c r="P523" t="str">
        <f t="shared" si="8"/>
        <v>INSERT INTO @DataTable (Deal, AdvanceDate, PROV, DealPurpose, RateType, BEACON, LTV, TDS, GDS, InsuranceType, PrincipalBalance, OccupancyType, AccountStatus, Closed_Date, DelinquencyBucket) VALUES (522, '2016-10-28', 'ON', 'Purchase', 'Fixed', 806, 80, 28.77, 28.45, 'Conv', 282236.06, 'Owner-Occupied', 'Open', '1900-01-00', 'Current');</v>
      </c>
    </row>
    <row r="524" spans="1:16" x14ac:dyDescent="0.35">
      <c r="A524" s="19">
        <v>523</v>
      </c>
      <c r="B524" s="18">
        <v>41485</v>
      </c>
      <c r="C524" s="19" t="s">
        <v>51</v>
      </c>
      <c r="D524" s="19" t="s">
        <v>61</v>
      </c>
      <c r="E524" s="19" t="s">
        <v>53</v>
      </c>
      <c r="F524" s="19">
        <v>770</v>
      </c>
      <c r="G524" s="19">
        <v>95</v>
      </c>
      <c r="H524" s="19">
        <v>40.090000000000003</v>
      </c>
      <c r="I524" s="19">
        <v>26.82</v>
      </c>
      <c r="J524" s="19" t="s">
        <v>60</v>
      </c>
      <c r="K524" s="20">
        <v>282910.73</v>
      </c>
      <c r="L524" s="20" t="s">
        <v>55</v>
      </c>
      <c r="M524" s="20" t="s">
        <v>83</v>
      </c>
      <c r="N524" s="26"/>
      <c r="O524" s="20" t="s">
        <v>56</v>
      </c>
      <c r="P524" t="str">
        <f t="shared" si="8"/>
        <v>INSERT INTO @DataTable (Deal, AdvanceDate, PROV, DealPurpose, RateType, BEACON, LTV, TDS, GDS, InsuranceType, PrincipalBalance, OccupancyType, AccountStatus, Closed_Date, DelinquencyBucket) VALUES (523, '2013-07-30', 'AB', 'Purchase', 'Fixed', 770, 95, 40.09, 26.82, 'HiRatio', 282910.73, 'Owner-Occupied', 'Open', '1900-01-00', 'Current');</v>
      </c>
    </row>
    <row r="525" spans="1:16" x14ac:dyDescent="0.35">
      <c r="A525" s="22">
        <v>524</v>
      </c>
      <c r="B525" s="21">
        <v>41516</v>
      </c>
      <c r="C525" s="22" t="s">
        <v>51</v>
      </c>
      <c r="D525" s="22" t="s">
        <v>61</v>
      </c>
      <c r="E525" s="22" t="s">
        <v>53</v>
      </c>
      <c r="F525" s="22">
        <v>673</v>
      </c>
      <c r="G525" s="22">
        <v>95</v>
      </c>
      <c r="H525" s="22">
        <v>40.22</v>
      </c>
      <c r="I525" s="22">
        <v>17.53</v>
      </c>
      <c r="J525" s="22" t="s">
        <v>60</v>
      </c>
      <c r="K525" s="23">
        <v>270586.28999999998</v>
      </c>
      <c r="L525" s="23" t="s">
        <v>55</v>
      </c>
      <c r="M525" s="23" t="s">
        <v>83</v>
      </c>
      <c r="N525" s="27"/>
      <c r="O525" s="23" t="s">
        <v>56</v>
      </c>
      <c r="P525" t="str">
        <f t="shared" si="8"/>
        <v>INSERT INTO @DataTable (Deal, AdvanceDate, PROV, DealPurpose, RateType, BEACON, LTV, TDS, GDS, InsuranceType, PrincipalBalance, OccupancyType, AccountStatus, Closed_Date, DelinquencyBucket) VALUES (524, '2013-08-30', 'AB', 'Purchase', 'Fixed', 673, 95, 40.22, 17.53, 'HiRatio', 270586.29, 'Owner-Occupied', 'Open', '1900-01-00', 'Current');</v>
      </c>
    </row>
    <row r="526" spans="1:16" x14ac:dyDescent="0.35">
      <c r="A526" s="19">
        <v>525</v>
      </c>
      <c r="B526" s="18">
        <v>41078</v>
      </c>
      <c r="C526" s="19" t="s">
        <v>57</v>
      </c>
      <c r="D526" s="19" t="s">
        <v>61</v>
      </c>
      <c r="E526" s="19" t="s">
        <v>53</v>
      </c>
      <c r="F526" s="19">
        <v>645</v>
      </c>
      <c r="G526" s="19">
        <v>80</v>
      </c>
      <c r="H526" s="19">
        <v>28.77</v>
      </c>
      <c r="I526" s="19">
        <v>26.24</v>
      </c>
      <c r="J526" s="19" t="s">
        <v>54</v>
      </c>
      <c r="K526" s="20">
        <v>91232.14</v>
      </c>
      <c r="L526" s="20" t="s">
        <v>62</v>
      </c>
      <c r="M526" s="20" t="s">
        <v>83</v>
      </c>
      <c r="N526" s="26"/>
      <c r="O526" s="20" t="s">
        <v>56</v>
      </c>
      <c r="P526" t="str">
        <f t="shared" si="8"/>
        <v>INSERT INTO @DataTable (Deal, AdvanceDate, PROV, DealPurpose, RateType, BEACON, LTV, TDS, GDS, InsuranceType, PrincipalBalance, OccupancyType, AccountStatus, Closed_Date, DelinquencyBucket) VALUES (525, '2012-06-18', 'ON', 'Purchase', 'Fixed', 645, 80, 28.77, 26.24, 'Conv', 91232.14, 'Rental', 'Open', '1900-01-00', 'Current');</v>
      </c>
    </row>
    <row r="527" spans="1:16" x14ac:dyDescent="0.35">
      <c r="A527" s="22">
        <v>526</v>
      </c>
      <c r="B527" s="21">
        <v>41079</v>
      </c>
      <c r="C527" s="22" t="s">
        <v>51</v>
      </c>
      <c r="D527" s="22" t="s">
        <v>61</v>
      </c>
      <c r="E527" s="22" t="s">
        <v>53</v>
      </c>
      <c r="F527" s="22">
        <v>730</v>
      </c>
      <c r="G527" s="22">
        <v>94.41</v>
      </c>
      <c r="H527" s="22">
        <v>35.340000000000003</v>
      </c>
      <c r="I527" s="22">
        <v>27.73</v>
      </c>
      <c r="J527" s="22" t="s">
        <v>60</v>
      </c>
      <c r="K527" s="23">
        <v>0</v>
      </c>
      <c r="L527" s="23" t="s">
        <v>55</v>
      </c>
      <c r="M527" s="23" t="s">
        <v>84</v>
      </c>
      <c r="N527" s="27">
        <v>42538</v>
      </c>
      <c r="O527" s="23" t="s">
        <v>56</v>
      </c>
      <c r="P527" t="str">
        <f t="shared" si="8"/>
        <v>INSERT INTO @DataTable (Deal, AdvanceDate, PROV, DealPurpose, RateType, BEACON, LTV, TDS, GDS, InsuranceType, PrincipalBalance, OccupancyType, AccountStatus, Closed_Date, DelinquencyBucket) VALUES (526, '2012-06-19', 'AB', 'Purchase', 'Fixed', 730, 94.41, 35.34, 27.73, 'HiRatio', 0, 'Owner-Occupied', 'Closed', '2016-06-17', 'Current');</v>
      </c>
    </row>
    <row r="528" spans="1:16" x14ac:dyDescent="0.35">
      <c r="A528" s="19">
        <v>527</v>
      </c>
      <c r="B528" s="18">
        <v>41830</v>
      </c>
      <c r="C528" s="19" t="s">
        <v>51</v>
      </c>
      <c r="D528" s="19" t="s">
        <v>61</v>
      </c>
      <c r="E528" s="19" t="s">
        <v>53</v>
      </c>
      <c r="F528" s="19">
        <v>795</v>
      </c>
      <c r="G528" s="19">
        <v>90</v>
      </c>
      <c r="H528" s="19">
        <v>37.880000000000003</v>
      </c>
      <c r="I528" s="19">
        <v>29.32</v>
      </c>
      <c r="J528" s="19" t="s">
        <v>60</v>
      </c>
      <c r="K528" s="20">
        <v>297718.93</v>
      </c>
      <c r="L528" s="20" t="s">
        <v>55</v>
      </c>
      <c r="M528" s="20" t="s">
        <v>83</v>
      </c>
      <c r="N528" s="26"/>
      <c r="O528" s="20" t="s">
        <v>56</v>
      </c>
      <c r="P528" t="str">
        <f t="shared" si="8"/>
        <v>INSERT INTO @DataTable (Deal, AdvanceDate, PROV, DealPurpose, RateType, BEACON, LTV, TDS, GDS, InsuranceType, PrincipalBalance, OccupancyType, AccountStatus, Closed_Date, DelinquencyBucket) VALUES (527, '2014-07-10', 'AB', 'Purchase', 'Fixed', 795, 90, 37.88, 29.32, 'HiRatio', 297718.93, 'Owner-Occupied', 'Open', '1900-01-00', 'Current');</v>
      </c>
    </row>
    <row r="529" spans="1:16" x14ac:dyDescent="0.35">
      <c r="A529" s="22">
        <v>528</v>
      </c>
      <c r="B529" s="21">
        <v>42431</v>
      </c>
      <c r="C529" s="22" t="s">
        <v>51</v>
      </c>
      <c r="D529" s="22" t="s">
        <v>59</v>
      </c>
      <c r="E529" s="22" t="s">
        <v>53</v>
      </c>
      <c r="F529" s="22">
        <v>765</v>
      </c>
      <c r="G529" s="22">
        <v>69.27</v>
      </c>
      <c r="H529" s="22">
        <v>38.08</v>
      </c>
      <c r="I529" s="22">
        <v>22.81</v>
      </c>
      <c r="J529" s="22" t="s">
        <v>54</v>
      </c>
      <c r="K529" s="23">
        <v>268950.14</v>
      </c>
      <c r="L529" s="23" t="s">
        <v>55</v>
      </c>
      <c r="M529" s="23" t="s">
        <v>83</v>
      </c>
      <c r="N529" s="27"/>
      <c r="O529" s="23" t="s">
        <v>56</v>
      </c>
      <c r="P529" t="str">
        <f t="shared" si="8"/>
        <v>INSERT INTO @DataTable (Deal, AdvanceDate, PROV, DealPurpose, RateType, BEACON, LTV, TDS, GDS, InsuranceType, PrincipalBalance, OccupancyType, AccountStatus, Closed_Date, DelinquencyBucket) VALUES (528, '2016-03-02', 'AB', 'Transfer', 'Fixed', 765, 69.27, 38.08, 22.81, 'Conv', 268950.14, 'Owner-Occupied', 'Open', '1900-01-00', 'Current');</v>
      </c>
    </row>
    <row r="530" spans="1:16" x14ac:dyDescent="0.35">
      <c r="A530" s="19">
        <v>529</v>
      </c>
      <c r="B530" s="18">
        <v>42493</v>
      </c>
      <c r="C530" s="19" t="s">
        <v>57</v>
      </c>
      <c r="D530" s="19" t="s">
        <v>52</v>
      </c>
      <c r="E530" s="19" t="s">
        <v>40</v>
      </c>
      <c r="F530" s="19">
        <v>716</v>
      </c>
      <c r="G530" s="19">
        <v>71.180000000000007</v>
      </c>
      <c r="H530" s="19">
        <v>30.1</v>
      </c>
      <c r="I530" s="19">
        <v>23.07</v>
      </c>
      <c r="J530" s="19" t="s">
        <v>54</v>
      </c>
      <c r="K530" s="20">
        <v>308653.53999999998</v>
      </c>
      <c r="L530" s="20" t="s">
        <v>55</v>
      </c>
      <c r="M530" s="20" t="s">
        <v>83</v>
      </c>
      <c r="N530" s="26"/>
      <c r="O530" s="20" t="s">
        <v>56</v>
      </c>
      <c r="P530" t="str">
        <f t="shared" si="8"/>
        <v>INSERT INTO @DataTable (Deal, AdvanceDate, PROV, DealPurpose, RateType, BEACON, LTV, TDS, GDS, InsuranceType, PrincipalBalance, OccupancyType, AccountStatus, Closed_Date, DelinquencyBucket) VALUES (529, '2016-05-03', 'ON', 'Refinance External', 'ARM', 716, 71.18, 30.1, 23.07, 'Conv', 308653.54, 'Owner-Occupied', 'Open', '1900-01-00', 'Current');</v>
      </c>
    </row>
    <row r="531" spans="1:16" x14ac:dyDescent="0.35">
      <c r="A531" s="22">
        <v>530</v>
      </c>
      <c r="B531" s="21">
        <v>42305</v>
      </c>
      <c r="C531" s="22" t="s">
        <v>63</v>
      </c>
      <c r="D531" s="22" t="s">
        <v>61</v>
      </c>
      <c r="E531" s="22" t="s">
        <v>40</v>
      </c>
      <c r="F531" s="22">
        <v>759</v>
      </c>
      <c r="G531" s="22">
        <v>95</v>
      </c>
      <c r="H531" s="22">
        <v>35.6</v>
      </c>
      <c r="I531" s="22">
        <v>26.77</v>
      </c>
      <c r="J531" s="22" t="s">
        <v>60</v>
      </c>
      <c r="K531" s="23">
        <v>310130.34000000003</v>
      </c>
      <c r="L531" s="23" t="s">
        <v>55</v>
      </c>
      <c r="M531" s="23" t="s">
        <v>83</v>
      </c>
      <c r="N531" s="27"/>
      <c r="O531" s="23" t="s">
        <v>56</v>
      </c>
      <c r="P531" t="str">
        <f t="shared" si="8"/>
        <v>INSERT INTO @DataTable (Deal, AdvanceDate, PROV, DealPurpose, RateType, BEACON, LTV, TDS, GDS, InsuranceType, PrincipalBalance, OccupancyType, AccountStatus, Closed_Date, DelinquencyBucket) VALUES (530, '2015-10-28', 'SK', 'Purchase', 'ARM', 759, 95, 35.6, 26.77, 'HiRatio', 310130.34, 'Owner-Occupied', 'Open', '1900-01-00', 'Current');</v>
      </c>
    </row>
    <row r="532" spans="1:16" x14ac:dyDescent="0.35">
      <c r="A532" s="19">
        <v>531</v>
      </c>
      <c r="B532" s="18">
        <v>41054</v>
      </c>
      <c r="C532" s="19" t="s">
        <v>57</v>
      </c>
      <c r="D532" s="19" t="s">
        <v>61</v>
      </c>
      <c r="E532" s="19" t="s">
        <v>53</v>
      </c>
      <c r="F532" s="19">
        <v>781</v>
      </c>
      <c r="G532" s="19">
        <v>95</v>
      </c>
      <c r="H532" s="19">
        <v>27.96</v>
      </c>
      <c r="I532" s="19">
        <v>21.43</v>
      </c>
      <c r="J532" s="19" t="s">
        <v>60</v>
      </c>
      <c r="K532" s="20">
        <v>0</v>
      </c>
      <c r="L532" s="20" t="s">
        <v>55</v>
      </c>
      <c r="M532" s="20" t="s">
        <v>84</v>
      </c>
      <c r="N532" s="26">
        <v>42450</v>
      </c>
      <c r="O532" s="20" t="s">
        <v>56</v>
      </c>
      <c r="P532" t="str">
        <f t="shared" si="8"/>
        <v>INSERT INTO @DataTable (Deal, AdvanceDate, PROV, DealPurpose, RateType, BEACON, LTV, TDS, GDS, InsuranceType, PrincipalBalance, OccupancyType, AccountStatus, Closed_Date, DelinquencyBucket) VALUES (531, '2012-05-25', 'ON', 'Purchase', 'Fixed', 781, 95, 27.96, 21.43, 'HiRatio', 0, 'Owner-Occupied', 'Closed', '2016-03-21', 'Current');</v>
      </c>
    </row>
    <row r="533" spans="1:16" x14ac:dyDescent="0.35">
      <c r="A533" s="22">
        <v>532</v>
      </c>
      <c r="B533" s="21">
        <v>41389</v>
      </c>
      <c r="C533" s="22" t="s">
        <v>57</v>
      </c>
      <c r="D533" s="22" t="s">
        <v>61</v>
      </c>
      <c r="E533" s="22" t="s">
        <v>53</v>
      </c>
      <c r="F533" s="22">
        <v>656</v>
      </c>
      <c r="G533" s="22">
        <v>77.040000000000006</v>
      </c>
      <c r="H533" s="22">
        <v>33.14</v>
      </c>
      <c r="I533" s="22">
        <v>32.799999999999997</v>
      </c>
      <c r="J533" s="22" t="s">
        <v>54</v>
      </c>
      <c r="K533" s="23">
        <v>0</v>
      </c>
      <c r="L533" s="23" t="s">
        <v>55</v>
      </c>
      <c r="M533" s="23" t="s">
        <v>84</v>
      </c>
      <c r="N533" s="27">
        <v>42486</v>
      </c>
      <c r="O533" s="23" t="s">
        <v>56</v>
      </c>
      <c r="P533" t="str">
        <f t="shared" si="8"/>
        <v>INSERT INTO @DataTable (Deal, AdvanceDate, PROV, DealPurpose, RateType, BEACON, LTV, TDS, GDS, InsuranceType, PrincipalBalance, OccupancyType, AccountStatus, Closed_Date, DelinquencyBucket) VALUES (532, '2013-04-25', 'ON', 'Purchase', 'Fixed', 656, 77.04, 33.14, 32.8, 'Conv', 0, 'Owner-Occupied', 'Closed', '2016-04-26', 'Current');</v>
      </c>
    </row>
    <row r="534" spans="1:16" x14ac:dyDescent="0.35">
      <c r="A534" s="19">
        <v>533</v>
      </c>
      <c r="B534" s="18">
        <v>40955</v>
      </c>
      <c r="C534" s="19" t="s">
        <v>51</v>
      </c>
      <c r="D534" s="19" t="s">
        <v>59</v>
      </c>
      <c r="E534" s="19" t="s">
        <v>53</v>
      </c>
      <c r="F534" s="19">
        <v>801</v>
      </c>
      <c r="G534" s="19">
        <v>90.65</v>
      </c>
      <c r="H534" s="19">
        <v>25.79</v>
      </c>
      <c r="I534" s="19">
        <v>20.23</v>
      </c>
      <c r="J534" s="19" t="s">
        <v>60</v>
      </c>
      <c r="K534" s="20">
        <v>0</v>
      </c>
      <c r="L534" s="20" t="s">
        <v>55</v>
      </c>
      <c r="M534" s="20" t="s">
        <v>84</v>
      </c>
      <c r="N534" s="26">
        <v>42300</v>
      </c>
      <c r="O534" s="20" t="s">
        <v>56</v>
      </c>
      <c r="P534" t="str">
        <f t="shared" si="8"/>
        <v>INSERT INTO @DataTable (Deal, AdvanceDate, PROV, DealPurpose, RateType, BEACON, LTV, TDS, GDS, InsuranceType, PrincipalBalance, OccupancyType, AccountStatus, Closed_Date, DelinquencyBucket) VALUES (533, '2012-02-16', 'AB', 'Transfer', 'Fixed', 801, 90.65, 25.79, 20.23, 'HiRatio', 0, 'Owner-Occupied', 'Closed', '2015-10-23', 'Current');</v>
      </c>
    </row>
    <row r="535" spans="1:16" x14ac:dyDescent="0.35">
      <c r="A535" s="22">
        <v>534</v>
      </c>
      <c r="B535" s="21">
        <v>41060</v>
      </c>
      <c r="C535" s="22" t="s">
        <v>57</v>
      </c>
      <c r="D535" s="22" t="s">
        <v>61</v>
      </c>
      <c r="E535" s="22" t="s">
        <v>53</v>
      </c>
      <c r="F535" s="22">
        <v>742</v>
      </c>
      <c r="G535" s="22">
        <v>90</v>
      </c>
      <c r="H535" s="22">
        <v>36.880000000000003</v>
      </c>
      <c r="I535" s="22">
        <v>36</v>
      </c>
      <c r="J535" s="22" t="s">
        <v>60</v>
      </c>
      <c r="K535" s="23">
        <v>368940.33</v>
      </c>
      <c r="L535" s="23" t="s">
        <v>55</v>
      </c>
      <c r="M535" s="23" t="s">
        <v>83</v>
      </c>
      <c r="N535" s="27"/>
      <c r="O535" s="23" t="s">
        <v>56</v>
      </c>
      <c r="P535" t="str">
        <f t="shared" si="8"/>
        <v>INSERT INTO @DataTable (Deal, AdvanceDate, PROV, DealPurpose, RateType, BEACON, LTV, TDS, GDS, InsuranceType, PrincipalBalance, OccupancyType, AccountStatus, Closed_Date, DelinquencyBucket) VALUES (534, '2012-05-31', 'ON', 'Purchase', 'Fixed', 742, 90, 36.88, 36, 'HiRatio', 368940.33, 'Owner-Occupied', 'Open', '1900-01-00', 'Current');</v>
      </c>
    </row>
    <row r="536" spans="1:16" x14ac:dyDescent="0.35">
      <c r="A536" s="19">
        <v>535</v>
      </c>
      <c r="B536" s="18">
        <v>42587</v>
      </c>
      <c r="C536" s="19" t="s">
        <v>57</v>
      </c>
      <c r="D536" s="19" t="s">
        <v>52</v>
      </c>
      <c r="E536" s="19" t="s">
        <v>53</v>
      </c>
      <c r="F536" s="19">
        <v>715</v>
      </c>
      <c r="G536" s="19">
        <v>72</v>
      </c>
      <c r="H536" s="19">
        <v>36.72</v>
      </c>
      <c r="I536" s="19">
        <v>36.72</v>
      </c>
      <c r="J536" s="19" t="s">
        <v>54</v>
      </c>
      <c r="K536" s="20">
        <v>355475.46</v>
      </c>
      <c r="L536" s="20" t="s">
        <v>55</v>
      </c>
      <c r="M536" s="20" t="s">
        <v>83</v>
      </c>
      <c r="N536" s="26"/>
      <c r="O536" s="20" t="s">
        <v>56</v>
      </c>
      <c r="P536" t="str">
        <f t="shared" si="8"/>
        <v>INSERT INTO @DataTable (Deal, AdvanceDate, PROV, DealPurpose, RateType, BEACON, LTV, TDS, GDS, InsuranceType, PrincipalBalance, OccupancyType, AccountStatus, Closed_Date, DelinquencyBucket) VALUES (535, '2016-08-05', 'ON', 'Refinance External', 'Fixed', 715, 72, 36.72, 36.72, 'Conv', 355475.46, 'Owner-Occupied', 'Open', '1900-01-00', 'Current');</v>
      </c>
    </row>
    <row r="537" spans="1:16" x14ac:dyDescent="0.35">
      <c r="A537" s="22">
        <v>536</v>
      </c>
      <c r="B537" s="21">
        <v>41443</v>
      </c>
      <c r="C537" s="22" t="s">
        <v>58</v>
      </c>
      <c r="D537" s="22" t="s">
        <v>61</v>
      </c>
      <c r="E537" s="22" t="s">
        <v>53</v>
      </c>
      <c r="F537" s="22">
        <v>705</v>
      </c>
      <c r="G537" s="22">
        <v>95</v>
      </c>
      <c r="H537" s="22">
        <v>36.1</v>
      </c>
      <c r="I537" s="22">
        <v>25.05</v>
      </c>
      <c r="J537" s="22" t="s">
        <v>60</v>
      </c>
      <c r="K537" s="23">
        <v>220773.96</v>
      </c>
      <c r="L537" s="23" t="s">
        <v>55</v>
      </c>
      <c r="M537" s="23" t="s">
        <v>83</v>
      </c>
      <c r="N537" s="27"/>
      <c r="O537" s="23" t="s">
        <v>56</v>
      </c>
      <c r="P537" t="str">
        <f t="shared" si="8"/>
        <v>INSERT INTO @DataTable (Deal, AdvanceDate, PROV, DealPurpose, RateType, BEACON, LTV, TDS, GDS, InsuranceType, PrincipalBalance, OccupancyType, AccountStatus, Closed_Date, DelinquencyBucket) VALUES (536, '2013-06-18', 'BC', 'Purchase', 'Fixed', 705, 95, 36.1, 25.05, 'HiRatio', 220773.96, 'Owner-Occupied', 'Open', '1900-01-00', 'Current');</v>
      </c>
    </row>
    <row r="538" spans="1:16" x14ac:dyDescent="0.35">
      <c r="A538" s="19">
        <v>537</v>
      </c>
      <c r="B538" s="18">
        <v>42149</v>
      </c>
      <c r="C538" s="19" t="s">
        <v>57</v>
      </c>
      <c r="D538" s="19" t="s">
        <v>52</v>
      </c>
      <c r="E538" s="19" t="s">
        <v>53</v>
      </c>
      <c r="F538" s="19">
        <v>829</v>
      </c>
      <c r="G538" s="19">
        <v>45.45</v>
      </c>
      <c r="H538" s="19">
        <v>15.94</v>
      </c>
      <c r="I538" s="19">
        <v>8.4600000000000009</v>
      </c>
      <c r="J538" s="19" t="s">
        <v>54</v>
      </c>
      <c r="K538" s="20">
        <v>113520.47</v>
      </c>
      <c r="L538" s="20" t="s">
        <v>55</v>
      </c>
      <c r="M538" s="20" t="s">
        <v>83</v>
      </c>
      <c r="N538" s="26"/>
      <c r="O538" s="20" t="s">
        <v>56</v>
      </c>
      <c r="P538" t="str">
        <f t="shared" si="8"/>
        <v>INSERT INTO @DataTable (Deal, AdvanceDate, PROV, DealPurpose, RateType, BEACON, LTV, TDS, GDS, InsuranceType, PrincipalBalance, OccupancyType, AccountStatus, Closed_Date, DelinquencyBucket) VALUES (537, '2015-05-25', 'ON', 'Refinance External', 'Fixed', 829, 45.45, 15.94, 8.46, 'Conv', 113520.47, 'Owner-Occupied', 'Open', '1900-01-00', 'Current');</v>
      </c>
    </row>
    <row r="539" spans="1:16" x14ac:dyDescent="0.35">
      <c r="A539" s="22">
        <v>538</v>
      </c>
      <c r="B539" s="21">
        <v>41061</v>
      </c>
      <c r="C539" s="22" t="s">
        <v>51</v>
      </c>
      <c r="D539" s="22" t="s">
        <v>61</v>
      </c>
      <c r="E539" s="22" t="s">
        <v>53</v>
      </c>
      <c r="F539" s="22">
        <v>651</v>
      </c>
      <c r="G539" s="22">
        <v>95</v>
      </c>
      <c r="H539" s="22">
        <v>25.36</v>
      </c>
      <c r="I539" s="22">
        <v>22.43</v>
      </c>
      <c r="J539" s="22" t="s">
        <v>60</v>
      </c>
      <c r="K539" s="23">
        <v>249208.02</v>
      </c>
      <c r="L539" s="23" t="s">
        <v>55</v>
      </c>
      <c r="M539" s="23" t="s">
        <v>83</v>
      </c>
      <c r="N539" s="27"/>
      <c r="O539" s="23" t="s">
        <v>56</v>
      </c>
      <c r="P539" t="str">
        <f t="shared" si="8"/>
        <v>INSERT INTO @DataTable (Deal, AdvanceDate, PROV, DealPurpose, RateType, BEACON, LTV, TDS, GDS, InsuranceType, PrincipalBalance, OccupancyType, AccountStatus, Closed_Date, DelinquencyBucket) VALUES (538, '2012-06-01', 'AB', 'Purchase', 'Fixed', 651, 95, 25.36, 22.43, 'HiRatio', 249208.02, 'Owner-Occupied', 'Open', '1900-01-00', 'Current');</v>
      </c>
    </row>
    <row r="540" spans="1:16" x14ac:dyDescent="0.35">
      <c r="A540" s="19">
        <v>539</v>
      </c>
      <c r="B540" s="18">
        <v>40809</v>
      </c>
      <c r="C540" s="19" t="s">
        <v>57</v>
      </c>
      <c r="D540" s="19" t="s">
        <v>61</v>
      </c>
      <c r="E540" s="19" t="s">
        <v>53</v>
      </c>
      <c r="F540" s="19">
        <v>792</v>
      </c>
      <c r="G540" s="19">
        <v>95</v>
      </c>
      <c r="H540" s="19">
        <v>32.840000000000003</v>
      </c>
      <c r="I540" s="19">
        <v>30.91</v>
      </c>
      <c r="J540" s="19" t="s">
        <v>60</v>
      </c>
      <c r="K540" s="20">
        <v>0</v>
      </c>
      <c r="L540" s="20" t="s">
        <v>55</v>
      </c>
      <c r="M540" s="20" t="s">
        <v>84</v>
      </c>
      <c r="N540" s="26">
        <v>42608</v>
      </c>
      <c r="O540" s="20" t="s">
        <v>56</v>
      </c>
      <c r="P540" t="str">
        <f t="shared" si="8"/>
        <v>INSERT INTO @DataTable (Deal, AdvanceDate, PROV, DealPurpose, RateType, BEACON, LTV, TDS, GDS, InsuranceType, PrincipalBalance, OccupancyType, AccountStatus, Closed_Date, DelinquencyBucket) VALUES (539, '2011-09-23', 'ON', 'Purchase', 'Fixed', 792, 95, 32.84, 30.91, 'HiRatio', 0, 'Owner-Occupied', 'Closed', '2016-08-26', 'Current');</v>
      </c>
    </row>
    <row r="541" spans="1:16" x14ac:dyDescent="0.35">
      <c r="A541" s="22">
        <v>540</v>
      </c>
      <c r="B541" s="21">
        <v>41484</v>
      </c>
      <c r="C541" s="22" t="s">
        <v>57</v>
      </c>
      <c r="D541" s="22" t="s">
        <v>61</v>
      </c>
      <c r="E541" s="22" t="s">
        <v>53</v>
      </c>
      <c r="F541" s="22">
        <v>715</v>
      </c>
      <c r="G541" s="22">
        <v>95</v>
      </c>
      <c r="H541" s="22">
        <v>33.5</v>
      </c>
      <c r="I541" s="22">
        <v>14.93</v>
      </c>
      <c r="J541" s="22" t="s">
        <v>60</v>
      </c>
      <c r="K541" s="23">
        <v>0</v>
      </c>
      <c r="L541" s="23" t="s">
        <v>55</v>
      </c>
      <c r="M541" s="23" t="s">
        <v>84</v>
      </c>
      <c r="N541" s="27">
        <v>42457</v>
      </c>
      <c r="O541" s="23" t="s">
        <v>56</v>
      </c>
      <c r="P541" t="str">
        <f t="shared" si="8"/>
        <v>INSERT INTO @DataTable (Deal, AdvanceDate, PROV, DealPurpose, RateType, BEACON, LTV, TDS, GDS, InsuranceType, PrincipalBalance, OccupancyType, AccountStatus, Closed_Date, DelinquencyBucket) VALUES (540, '2013-07-29', 'ON', 'Purchase', 'Fixed', 715, 95, 33.5, 14.93, 'HiRatio', 0, 'Owner-Occupied', 'Closed', '2016-03-28', 'Current');</v>
      </c>
    </row>
    <row r="542" spans="1:16" x14ac:dyDescent="0.35">
      <c r="A542" s="19">
        <v>541</v>
      </c>
      <c r="B542" s="18">
        <v>41792</v>
      </c>
      <c r="C542" s="19" t="s">
        <v>51</v>
      </c>
      <c r="D542" s="19" t="s">
        <v>61</v>
      </c>
      <c r="E542" s="19" t="s">
        <v>53</v>
      </c>
      <c r="F542" s="19">
        <v>673</v>
      </c>
      <c r="G542" s="19">
        <v>95</v>
      </c>
      <c r="H542" s="19">
        <v>26.84</v>
      </c>
      <c r="I542" s="19">
        <v>19.45</v>
      </c>
      <c r="J542" s="19" t="s">
        <v>60</v>
      </c>
      <c r="K542" s="20">
        <v>218485.85</v>
      </c>
      <c r="L542" s="20" t="s">
        <v>55</v>
      </c>
      <c r="M542" s="20" t="s">
        <v>83</v>
      </c>
      <c r="N542" s="26"/>
      <c r="O542" s="20" t="s">
        <v>56</v>
      </c>
      <c r="P542" t="str">
        <f t="shared" si="8"/>
        <v>INSERT INTO @DataTable (Deal, AdvanceDate, PROV, DealPurpose, RateType, BEACON, LTV, TDS, GDS, InsuranceType, PrincipalBalance, OccupancyType, AccountStatus, Closed_Date, DelinquencyBucket) VALUES (541, '2014-06-02', 'AB', 'Purchase', 'Fixed', 673, 95, 26.84, 19.45, 'HiRatio', 218485.85, 'Owner-Occupied', 'Open', '1900-01-00', 'Current');</v>
      </c>
    </row>
    <row r="543" spans="1:16" x14ac:dyDescent="0.35">
      <c r="A543" s="22">
        <v>542</v>
      </c>
      <c r="B543" s="21">
        <v>41817</v>
      </c>
      <c r="C543" s="22" t="s">
        <v>57</v>
      </c>
      <c r="D543" s="22" t="s">
        <v>52</v>
      </c>
      <c r="E543" s="22" t="s">
        <v>53</v>
      </c>
      <c r="F543" s="22">
        <v>726</v>
      </c>
      <c r="G543" s="22">
        <v>80</v>
      </c>
      <c r="H543" s="22">
        <v>33</v>
      </c>
      <c r="I543" s="22">
        <v>23.04</v>
      </c>
      <c r="J543" s="22" t="s">
        <v>54</v>
      </c>
      <c r="K543" s="23">
        <v>0</v>
      </c>
      <c r="L543" s="23" t="s">
        <v>55</v>
      </c>
      <c r="M543" s="23" t="s">
        <v>84</v>
      </c>
      <c r="N543" s="27">
        <v>42199</v>
      </c>
      <c r="O543" s="23" t="s">
        <v>56</v>
      </c>
      <c r="P543" t="str">
        <f t="shared" si="8"/>
        <v>INSERT INTO @DataTable (Deal, AdvanceDate, PROV, DealPurpose, RateType, BEACON, LTV, TDS, GDS, InsuranceType, PrincipalBalance, OccupancyType, AccountStatus, Closed_Date, DelinquencyBucket) VALUES (542, '2014-06-27', 'ON', 'Refinance External', 'Fixed', 726, 80, 33, 23.04, 'Conv', 0, 'Owner-Occupied', 'Closed', '2015-07-14', 'Current');</v>
      </c>
    </row>
    <row r="544" spans="1:16" x14ac:dyDescent="0.35">
      <c r="A544" s="19">
        <v>543</v>
      </c>
      <c r="B544" s="18">
        <v>41152</v>
      </c>
      <c r="C544" s="19" t="s">
        <v>57</v>
      </c>
      <c r="D544" s="19" t="s">
        <v>61</v>
      </c>
      <c r="E544" s="19" t="s">
        <v>53</v>
      </c>
      <c r="F544" s="19">
        <v>739</v>
      </c>
      <c r="G544" s="19">
        <v>90</v>
      </c>
      <c r="H544" s="19">
        <v>35.6</v>
      </c>
      <c r="I544" s="19">
        <v>35.47</v>
      </c>
      <c r="J544" s="19" t="s">
        <v>60</v>
      </c>
      <c r="K544" s="20">
        <v>159407.17000000001</v>
      </c>
      <c r="L544" s="20" t="s">
        <v>55</v>
      </c>
      <c r="M544" s="20" t="s">
        <v>83</v>
      </c>
      <c r="N544" s="26"/>
      <c r="O544" s="20" t="s">
        <v>56</v>
      </c>
      <c r="P544" t="str">
        <f t="shared" si="8"/>
        <v>INSERT INTO @DataTable (Deal, AdvanceDate, PROV, DealPurpose, RateType, BEACON, LTV, TDS, GDS, InsuranceType, PrincipalBalance, OccupancyType, AccountStatus, Closed_Date, DelinquencyBucket) VALUES (543, '2012-08-31', 'ON', 'Purchase', 'Fixed', 739, 90, 35.6, 35.47, 'HiRatio', 159407.17, 'Owner-Occupied', 'Open', '1900-01-00', 'Current');</v>
      </c>
    </row>
    <row r="545" spans="1:16" x14ac:dyDescent="0.35">
      <c r="A545" s="22">
        <v>544</v>
      </c>
      <c r="B545" s="21">
        <v>42331</v>
      </c>
      <c r="C545" s="22" t="s">
        <v>51</v>
      </c>
      <c r="D545" s="22" t="s">
        <v>61</v>
      </c>
      <c r="E545" s="22" t="s">
        <v>53</v>
      </c>
      <c r="F545" s="22">
        <v>688</v>
      </c>
      <c r="G545" s="22">
        <v>95</v>
      </c>
      <c r="H545" s="22">
        <v>34.04</v>
      </c>
      <c r="I545" s="22">
        <v>26.53</v>
      </c>
      <c r="J545" s="22" t="s">
        <v>60</v>
      </c>
      <c r="K545" s="23">
        <v>350036.27</v>
      </c>
      <c r="L545" s="23" t="s">
        <v>55</v>
      </c>
      <c r="M545" s="23" t="s">
        <v>83</v>
      </c>
      <c r="N545" s="27"/>
      <c r="O545" s="23" t="s">
        <v>56</v>
      </c>
      <c r="P545" t="str">
        <f t="shared" si="8"/>
        <v>INSERT INTO @DataTable (Deal, AdvanceDate, PROV, DealPurpose, RateType, BEACON, LTV, TDS, GDS, InsuranceType, PrincipalBalance, OccupancyType, AccountStatus, Closed_Date, DelinquencyBucket) VALUES (544, '2015-11-23', 'AB', 'Purchase', 'Fixed', 688, 95, 34.04, 26.53, 'HiRatio', 350036.27, 'Owner-Occupied', 'Open', '1900-01-00', 'Current');</v>
      </c>
    </row>
    <row r="546" spans="1:16" x14ac:dyDescent="0.35">
      <c r="A546" s="19">
        <v>545</v>
      </c>
      <c r="B546" s="18">
        <v>41970</v>
      </c>
      <c r="C546" s="19" t="s">
        <v>57</v>
      </c>
      <c r="D546" s="19" t="s">
        <v>52</v>
      </c>
      <c r="E546" s="19" t="s">
        <v>40</v>
      </c>
      <c r="F546" s="19">
        <v>728</v>
      </c>
      <c r="G546" s="19">
        <v>80</v>
      </c>
      <c r="H546" s="19">
        <v>26.73</v>
      </c>
      <c r="I546" s="19">
        <v>18.510000000000002</v>
      </c>
      <c r="J546" s="19" t="s">
        <v>54</v>
      </c>
      <c r="K546" s="20">
        <v>0</v>
      </c>
      <c r="L546" s="20" t="s">
        <v>55</v>
      </c>
      <c r="M546" s="20" t="s">
        <v>84</v>
      </c>
      <c r="N546" s="26">
        <v>42593</v>
      </c>
      <c r="O546" s="20" t="s">
        <v>56</v>
      </c>
      <c r="P546" t="str">
        <f t="shared" si="8"/>
        <v>INSERT INTO @DataTable (Deal, AdvanceDate, PROV, DealPurpose, RateType, BEACON, LTV, TDS, GDS, InsuranceType, PrincipalBalance, OccupancyType, AccountStatus, Closed_Date, DelinquencyBucket) VALUES (545, '2014-11-27', 'ON', 'Refinance External', 'ARM', 728, 80, 26.73, 18.51, 'Conv', 0, 'Owner-Occupied', 'Closed', '2016-08-11', 'Current');</v>
      </c>
    </row>
    <row r="547" spans="1:16" x14ac:dyDescent="0.35">
      <c r="A547" s="22">
        <v>546</v>
      </c>
      <c r="B547" s="21">
        <v>42171</v>
      </c>
      <c r="C547" s="22" t="s">
        <v>57</v>
      </c>
      <c r="D547" s="22" t="s">
        <v>61</v>
      </c>
      <c r="E547" s="22" t="s">
        <v>53</v>
      </c>
      <c r="F547" s="22">
        <v>697</v>
      </c>
      <c r="G547" s="22">
        <v>95</v>
      </c>
      <c r="H547" s="22">
        <v>43.53</v>
      </c>
      <c r="I547" s="22">
        <v>31.89</v>
      </c>
      <c r="J547" s="22" t="s">
        <v>60</v>
      </c>
      <c r="K547" s="23">
        <v>490965.09</v>
      </c>
      <c r="L547" s="23" t="s">
        <v>55</v>
      </c>
      <c r="M547" s="23" t="s">
        <v>83</v>
      </c>
      <c r="N547" s="27"/>
      <c r="O547" s="23" t="s">
        <v>56</v>
      </c>
      <c r="P547" t="str">
        <f t="shared" si="8"/>
        <v>INSERT INTO @DataTable (Deal, AdvanceDate, PROV, DealPurpose, RateType, BEACON, LTV, TDS, GDS, InsuranceType, PrincipalBalance, OccupancyType, AccountStatus, Closed_Date, DelinquencyBucket) VALUES (546, '2015-06-16', 'ON', 'Purchase', 'Fixed', 697, 95, 43.53, 31.89, 'HiRatio', 490965.09, 'Owner-Occupied', 'Open', '1900-01-00', 'Current');</v>
      </c>
    </row>
    <row r="548" spans="1:16" x14ac:dyDescent="0.35">
      <c r="A548" s="19">
        <v>547</v>
      </c>
      <c r="B548" s="18">
        <v>41250</v>
      </c>
      <c r="C548" s="19" t="s">
        <v>57</v>
      </c>
      <c r="D548" s="19" t="s">
        <v>61</v>
      </c>
      <c r="E548" s="19" t="s">
        <v>53</v>
      </c>
      <c r="F548" s="19">
        <v>772</v>
      </c>
      <c r="G548" s="19">
        <v>90</v>
      </c>
      <c r="H548" s="19">
        <v>31.5</v>
      </c>
      <c r="I548" s="19">
        <v>20.18</v>
      </c>
      <c r="J548" s="19" t="s">
        <v>60</v>
      </c>
      <c r="K548" s="20">
        <v>177373.33</v>
      </c>
      <c r="L548" s="20" t="s">
        <v>66</v>
      </c>
      <c r="M548" s="20" t="s">
        <v>83</v>
      </c>
      <c r="N548" s="26"/>
      <c r="O548" s="20" t="s">
        <v>56</v>
      </c>
      <c r="P548" t="str">
        <f t="shared" si="8"/>
        <v>INSERT INTO @DataTable (Deal, AdvanceDate, PROV, DealPurpose, RateType, BEACON, LTV, TDS, GDS, InsuranceType, PrincipalBalance, OccupancyType, AccountStatus, Closed_Date, DelinquencyBucket) VALUES (547, '2012-12-07', 'ON', 'Purchase', 'Fixed', 772, 90, 31.5, 20.18, 'HiRatio', 177373.33, 'Second Home', 'Open', '1900-01-00', 'Current');</v>
      </c>
    </row>
    <row r="549" spans="1:16" x14ac:dyDescent="0.35">
      <c r="A549" s="22">
        <v>548</v>
      </c>
      <c r="B549" s="21">
        <v>42104</v>
      </c>
      <c r="C549" s="22" t="s">
        <v>57</v>
      </c>
      <c r="D549" s="22" t="s">
        <v>61</v>
      </c>
      <c r="E549" s="22" t="s">
        <v>40</v>
      </c>
      <c r="F549" s="22">
        <v>752</v>
      </c>
      <c r="G549" s="22">
        <v>95</v>
      </c>
      <c r="H549" s="22">
        <v>38.020000000000003</v>
      </c>
      <c r="I549" s="22">
        <v>23.65</v>
      </c>
      <c r="J549" s="22" t="s">
        <v>60</v>
      </c>
      <c r="K549" s="23">
        <v>0</v>
      </c>
      <c r="L549" s="23" t="s">
        <v>55</v>
      </c>
      <c r="M549" s="23" t="s">
        <v>84</v>
      </c>
      <c r="N549" s="27">
        <v>42718</v>
      </c>
      <c r="O549" s="23" t="s">
        <v>56</v>
      </c>
      <c r="P549" t="str">
        <f t="shared" si="8"/>
        <v>INSERT INTO @DataTable (Deal, AdvanceDate, PROV, DealPurpose, RateType, BEACON, LTV, TDS, GDS, InsuranceType, PrincipalBalance, OccupancyType, AccountStatus, Closed_Date, DelinquencyBucket) VALUES (548, '2015-04-10', 'ON', 'Purchase', 'ARM', 752, 95, 38.02, 23.65, 'HiRatio', 0, 'Owner-Occupied', 'Closed', '2016-12-14', 'Current');</v>
      </c>
    </row>
    <row r="550" spans="1:16" x14ac:dyDescent="0.35">
      <c r="A550" s="19">
        <v>549</v>
      </c>
      <c r="B550" s="18">
        <v>41844</v>
      </c>
      <c r="C550" s="19" t="s">
        <v>57</v>
      </c>
      <c r="D550" s="19" t="s">
        <v>61</v>
      </c>
      <c r="E550" s="19" t="s">
        <v>40</v>
      </c>
      <c r="F550" s="19">
        <v>702</v>
      </c>
      <c r="G550" s="19">
        <v>37.479999999999997</v>
      </c>
      <c r="H550" s="19">
        <v>24.78</v>
      </c>
      <c r="I550" s="19">
        <v>16.55</v>
      </c>
      <c r="J550" s="19" t="s">
        <v>54</v>
      </c>
      <c r="K550" s="20">
        <v>138343.70000000001</v>
      </c>
      <c r="L550" s="20" t="s">
        <v>55</v>
      </c>
      <c r="M550" s="20" t="s">
        <v>83</v>
      </c>
      <c r="N550" s="26"/>
      <c r="O550" s="20" t="s">
        <v>56</v>
      </c>
      <c r="P550" t="str">
        <f t="shared" si="8"/>
        <v>INSERT INTO @DataTable (Deal, AdvanceDate, PROV, DealPurpose, RateType, BEACON, LTV, TDS, GDS, InsuranceType, PrincipalBalance, OccupancyType, AccountStatus, Closed_Date, DelinquencyBucket) VALUES (549, '2014-07-24', 'ON', 'Purchase', 'ARM', 702, 37.48, 24.78, 16.55, 'Conv', 138343.7, 'Owner-Occupied', 'Open', '1900-01-00', 'Current');</v>
      </c>
    </row>
    <row r="551" spans="1:16" x14ac:dyDescent="0.35">
      <c r="A551" s="22">
        <v>550</v>
      </c>
      <c r="B551" s="21">
        <v>41744</v>
      </c>
      <c r="C551" s="22" t="s">
        <v>51</v>
      </c>
      <c r="D551" s="22" t="s">
        <v>61</v>
      </c>
      <c r="E551" s="22" t="s">
        <v>40</v>
      </c>
      <c r="F551" s="22">
        <v>706</v>
      </c>
      <c r="G551" s="22">
        <v>88.01</v>
      </c>
      <c r="H551" s="22">
        <v>29.65</v>
      </c>
      <c r="I551" s="22">
        <v>29.41</v>
      </c>
      <c r="J551" s="22" t="s">
        <v>60</v>
      </c>
      <c r="K551" s="23">
        <v>420307.20000000001</v>
      </c>
      <c r="L551" s="23" t="s">
        <v>55</v>
      </c>
      <c r="M551" s="23" t="s">
        <v>83</v>
      </c>
      <c r="N551" s="27"/>
      <c r="O551" s="23" t="s">
        <v>56</v>
      </c>
      <c r="P551" t="str">
        <f t="shared" si="8"/>
        <v>INSERT INTO @DataTable (Deal, AdvanceDate, PROV, DealPurpose, RateType, BEACON, LTV, TDS, GDS, InsuranceType, PrincipalBalance, OccupancyType, AccountStatus, Closed_Date, DelinquencyBucket) VALUES (550, '2014-04-15', 'AB', 'Purchase', 'ARM', 706, 88.01, 29.65, 29.41, 'HiRatio', 420307.2, 'Owner-Occupied', 'Open', '1900-01-00', 'Current');</v>
      </c>
    </row>
    <row r="552" spans="1:16" x14ac:dyDescent="0.35">
      <c r="A552" s="19">
        <v>551</v>
      </c>
      <c r="B552" s="18">
        <v>41110</v>
      </c>
      <c r="C552" s="19" t="s">
        <v>58</v>
      </c>
      <c r="D552" s="19" t="s">
        <v>52</v>
      </c>
      <c r="E552" s="19" t="s">
        <v>53</v>
      </c>
      <c r="F552" s="19">
        <v>0</v>
      </c>
      <c r="G552" s="19">
        <v>45.32</v>
      </c>
      <c r="H552" s="19">
        <v>36.74</v>
      </c>
      <c r="I552" s="19">
        <v>36.74</v>
      </c>
      <c r="J552" s="19" t="s">
        <v>54</v>
      </c>
      <c r="K552" s="20">
        <v>318412.01</v>
      </c>
      <c r="L552" s="20" t="s">
        <v>62</v>
      </c>
      <c r="M552" s="20" t="s">
        <v>83</v>
      </c>
      <c r="N552" s="26"/>
      <c r="O552" s="20" t="s">
        <v>56</v>
      </c>
      <c r="P552" t="str">
        <f t="shared" si="8"/>
        <v>INSERT INTO @DataTable (Deal, AdvanceDate, PROV, DealPurpose, RateType, BEACON, LTV, TDS, GDS, InsuranceType, PrincipalBalance, OccupancyType, AccountStatus, Closed_Date, DelinquencyBucket) VALUES (551, '2012-07-20', 'BC', 'Refinance External', 'Fixed', 0, 45.32, 36.74, 36.74, 'Conv', 318412.01, 'Rental', 'Open', '1900-01-00', 'Current');</v>
      </c>
    </row>
    <row r="553" spans="1:16" x14ac:dyDescent="0.35">
      <c r="A553" s="22">
        <v>552</v>
      </c>
      <c r="B553" s="21">
        <v>42214</v>
      </c>
      <c r="C553" s="22" t="s">
        <v>57</v>
      </c>
      <c r="D553" s="22" t="s">
        <v>61</v>
      </c>
      <c r="E553" s="22" t="s">
        <v>53</v>
      </c>
      <c r="F553" s="22">
        <v>701</v>
      </c>
      <c r="G553" s="22">
        <v>95</v>
      </c>
      <c r="H553" s="22">
        <v>42.92</v>
      </c>
      <c r="I553" s="22">
        <v>30.92</v>
      </c>
      <c r="J553" s="22" t="s">
        <v>60</v>
      </c>
      <c r="K553" s="23">
        <v>371370.53</v>
      </c>
      <c r="L553" s="23" t="s">
        <v>55</v>
      </c>
      <c r="M553" s="23" t="s">
        <v>83</v>
      </c>
      <c r="N553" s="27"/>
      <c r="O553" s="23" t="s">
        <v>56</v>
      </c>
      <c r="P553" t="str">
        <f t="shared" si="8"/>
        <v>INSERT INTO @DataTable (Deal, AdvanceDate, PROV, DealPurpose, RateType, BEACON, LTV, TDS, GDS, InsuranceType, PrincipalBalance, OccupancyType, AccountStatus, Closed_Date, DelinquencyBucket) VALUES (552, '2015-07-29', 'ON', 'Purchase', 'Fixed', 701, 95, 42.92, 30.92, 'HiRatio', 371370.53, 'Owner-Occupied', 'Open', '1900-01-00', 'Current');</v>
      </c>
    </row>
    <row r="554" spans="1:16" x14ac:dyDescent="0.35">
      <c r="A554" s="19">
        <v>553</v>
      </c>
      <c r="B554" s="18">
        <v>41138</v>
      </c>
      <c r="C554" s="19" t="s">
        <v>57</v>
      </c>
      <c r="D554" s="19" t="s">
        <v>52</v>
      </c>
      <c r="E554" s="19" t="s">
        <v>53</v>
      </c>
      <c r="F554" s="19">
        <v>756</v>
      </c>
      <c r="G554" s="19">
        <v>80</v>
      </c>
      <c r="H554" s="19">
        <v>41.82</v>
      </c>
      <c r="I554" s="19">
        <v>30.55</v>
      </c>
      <c r="J554" s="19" t="s">
        <v>54</v>
      </c>
      <c r="K554" s="20">
        <v>0</v>
      </c>
      <c r="L554" s="20" t="s">
        <v>62</v>
      </c>
      <c r="M554" s="20" t="s">
        <v>84</v>
      </c>
      <c r="N554" s="26">
        <v>41487</v>
      </c>
      <c r="O554" s="20" t="s">
        <v>56</v>
      </c>
      <c r="P554" t="str">
        <f t="shared" si="8"/>
        <v>INSERT INTO @DataTable (Deal, AdvanceDate, PROV, DealPurpose, RateType, BEACON, LTV, TDS, GDS, InsuranceType, PrincipalBalance, OccupancyType, AccountStatus, Closed_Date, DelinquencyBucket) VALUES (553, '2012-08-17', 'ON', 'Refinance External', 'Fixed', 756, 80, 41.82, 30.55, 'Conv', 0, 'Rental', 'Closed', '2013-08-01', 'Current');</v>
      </c>
    </row>
    <row r="555" spans="1:16" x14ac:dyDescent="0.35">
      <c r="A555" s="22">
        <v>554</v>
      </c>
      <c r="B555" s="21">
        <v>42671</v>
      </c>
      <c r="C555" s="22" t="s">
        <v>57</v>
      </c>
      <c r="D555" s="22" t="s">
        <v>61</v>
      </c>
      <c r="E555" s="22" t="s">
        <v>53</v>
      </c>
      <c r="F555" s="22">
        <v>750</v>
      </c>
      <c r="G555" s="22">
        <v>77.78</v>
      </c>
      <c r="H555" s="22">
        <v>43.2</v>
      </c>
      <c r="I555" s="22">
        <v>19.29</v>
      </c>
      <c r="J555" s="22" t="s">
        <v>54</v>
      </c>
      <c r="K555" s="23">
        <v>138914.07999999999</v>
      </c>
      <c r="L555" s="23" t="s">
        <v>55</v>
      </c>
      <c r="M555" s="23" t="s">
        <v>83</v>
      </c>
      <c r="N555" s="27"/>
      <c r="O555" s="23" t="s">
        <v>56</v>
      </c>
      <c r="P555" t="str">
        <f t="shared" si="8"/>
        <v>INSERT INTO @DataTable (Deal, AdvanceDate, PROV, DealPurpose, RateType, BEACON, LTV, TDS, GDS, InsuranceType, PrincipalBalance, OccupancyType, AccountStatus, Closed_Date, DelinquencyBucket) VALUES (554, '2016-10-28', 'ON', 'Purchase', 'Fixed', 750, 77.78, 43.2, 19.29, 'Conv', 138914.08, 'Owner-Occupied', 'Open', '1900-01-00', 'Current');</v>
      </c>
    </row>
    <row r="556" spans="1:16" x14ac:dyDescent="0.35">
      <c r="A556" s="19">
        <v>555</v>
      </c>
      <c r="B556" s="18">
        <v>41764</v>
      </c>
      <c r="C556" s="19" t="s">
        <v>51</v>
      </c>
      <c r="D556" s="19" t="s">
        <v>52</v>
      </c>
      <c r="E556" s="19" t="s">
        <v>53</v>
      </c>
      <c r="F556" s="19">
        <v>777</v>
      </c>
      <c r="G556" s="19">
        <v>74.069999999999993</v>
      </c>
      <c r="H556" s="19">
        <v>30.57</v>
      </c>
      <c r="I556" s="19">
        <v>30.57</v>
      </c>
      <c r="J556" s="19" t="s">
        <v>54</v>
      </c>
      <c r="K556" s="20">
        <v>0</v>
      </c>
      <c r="L556" s="20" t="s">
        <v>55</v>
      </c>
      <c r="M556" s="20" t="s">
        <v>84</v>
      </c>
      <c r="N556" s="26">
        <v>41775</v>
      </c>
      <c r="O556" s="20" t="s">
        <v>56</v>
      </c>
      <c r="P556" t="str">
        <f t="shared" si="8"/>
        <v>INSERT INTO @DataTable (Deal, AdvanceDate, PROV, DealPurpose, RateType, BEACON, LTV, TDS, GDS, InsuranceType, PrincipalBalance, OccupancyType, AccountStatus, Closed_Date, DelinquencyBucket) VALUES (555, '2014-05-05', 'AB', 'Refinance External', 'Fixed', 777, 74.07, 30.57, 30.57, 'Conv', 0, 'Owner-Occupied', 'Closed', '2014-05-16', 'Current');</v>
      </c>
    </row>
    <row r="557" spans="1:16" x14ac:dyDescent="0.35">
      <c r="A557" s="22">
        <v>556</v>
      </c>
      <c r="B557" s="21">
        <v>40987</v>
      </c>
      <c r="C557" s="22" t="s">
        <v>57</v>
      </c>
      <c r="D557" s="22" t="s">
        <v>52</v>
      </c>
      <c r="E557" s="22" t="s">
        <v>53</v>
      </c>
      <c r="F557" s="22">
        <v>816</v>
      </c>
      <c r="G557" s="22">
        <v>80</v>
      </c>
      <c r="H557" s="22">
        <v>36.79</v>
      </c>
      <c r="I557" s="22">
        <v>16.420000000000002</v>
      </c>
      <c r="J557" s="22" t="s">
        <v>54</v>
      </c>
      <c r="K557" s="23">
        <v>0</v>
      </c>
      <c r="L557" s="23" t="s">
        <v>62</v>
      </c>
      <c r="M557" s="23" t="s">
        <v>84</v>
      </c>
      <c r="N557" s="27">
        <v>41858</v>
      </c>
      <c r="O557" s="23" t="s">
        <v>56</v>
      </c>
      <c r="P557" t="str">
        <f t="shared" si="8"/>
        <v>INSERT INTO @DataTable (Deal, AdvanceDate, PROV, DealPurpose, RateType, BEACON, LTV, TDS, GDS, InsuranceType, PrincipalBalance, OccupancyType, AccountStatus, Closed_Date, DelinquencyBucket) VALUES (556, '2012-03-19', 'ON', 'Refinance External', 'Fixed', 816, 80, 36.79, 16.42, 'Conv', 0, 'Rental', 'Closed', '2014-08-07', 'Current');</v>
      </c>
    </row>
    <row r="558" spans="1:16" x14ac:dyDescent="0.35">
      <c r="A558" s="19">
        <v>557</v>
      </c>
      <c r="B558" s="18">
        <v>41822</v>
      </c>
      <c r="C558" s="19" t="s">
        <v>57</v>
      </c>
      <c r="D558" s="19" t="s">
        <v>52</v>
      </c>
      <c r="E558" s="19" t="s">
        <v>40</v>
      </c>
      <c r="F558" s="19">
        <v>704</v>
      </c>
      <c r="G558" s="19">
        <v>67.14</v>
      </c>
      <c r="H558" s="19">
        <v>27.7</v>
      </c>
      <c r="I558" s="19">
        <v>24.09</v>
      </c>
      <c r="J558" s="19" t="s">
        <v>54</v>
      </c>
      <c r="K558" s="20">
        <v>0</v>
      </c>
      <c r="L558" s="20" t="s">
        <v>55</v>
      </c>
      <c r="M558" s="20" t="s">
        <v>84</v>
      </c>
      <c r="N558" s="26">
        <v>42688</v>
      </c>
      <c r="O558" s="20" t="s">
        <v>56</v>
      </c>
      <c r="P558" t="str">
        <f t="shared" si="8"/>
        <v>INSERT INTO @DataTable (Deal, AdvanceDate, PROV, DealPurpose, RateType, BEACON, LTV, TDS, GDS, InsuranceType, PrincipalBalance, OccupancyType, AccountStatus, Closed_Date, DelinquencyBucket) VALUES (557, '2014-07-02', 'ON', 'Refinance External', 'ARM', 704, 67.14, 27.7, 24.09, 'Conv', 0, 'Owner-Occupied', 'Closed', '2016-11-14', 'Current');</v>
      </c>
    </row>
    <row r="559" spans="1:16" x14ac:dyDescent="0.35">
      <c r="A559" s="22">
        <v>558</v>
      </c>
      <c r="B559" s="21">
        <v>41103</v>
      </c>
      <c r="C559" s="22" t="s">
        <v>51</v>
      </c>
      <c r="D559" s="22" t="s">
        <v>61</v>
      </c>
      <c r="E559" s="22" t="s">
        <v>53</v>
      </c>
      <c r="F559" s="22">
        <v>805</v>
      </c>
      <c r="G559" s="22">
        <v>74.19</v>
      </c>
      <c r="H559" s="22">
        <v>19.010000000000002</v>
      </c>
      <c r="I559" s="22">
        <v>18.32</v>
      </c>
      <c r="J559" s="22" t="s">
        <v>54</v>
      </c>
      <c r="K559" s="23">
        <v>203083.92</v>
      </c>
      <c r="L559" s="23" t="s">
        <v>55</v>
      </c>
      <c r="M559" s="23" t="s">
        <v>83</v>
      </c>
      <c r="N559" s="27"/>
      <c r="O559" s="23" t="s">
        <v>56</v>
      </c>
      <c r="P559" t="str">
        <f t="shared" si="8"/>
        <v>INSERT INTO @DataTable (Deal, AdvanceDate, PROV, DealPurpose, RateType, BEACON, LTV, TDS, GDS, InsuranceType, PrincipalBalance, OccupancyType, AccountStatus, Closed_Date, DelinquencyBucket) VALUES (558, '2012-07-13', 'AB', 'Purchase', 'Fixed', 805, 74.19, 19.01, 18.32, 'Conv', 203083.92, 'Owner-Occupied', 'Open', '1900-01-00', 'Current');</v>
      </c>
    </row>
    <row r="560" spans="1:16" x14ac:dyDescent="0.35">
      <c r="A560" s="19">
        <v>559</v>
      </c>
      <c r="B560" s="18">
        <v>41802</v>
      </c>
      <c r="C560" s="19" t="s">
        <v>57</v>
      </c>
      <c r="D560" s="19" t="s">
        <v>52</v>
      </c>
      <c r="E560" s="19" t="s">
        <v>53</v>
      </c>
      <c r="F560" s="19">
        <v>715</v>
      </c>
      <c r="G560" s="19">
        <v>80</v>
      </c>
      <c r="H560" s="19">
        <v>41.87</v>
      </c>
      <c r="I560" s="19">
        <v>22.68</v>
      </c>
      <c r="J560" s="19" t="s">
        <v>54</v>
      </c>
      <c r="K560" s="20">
        <v>0</v>
      </c>
      <c r="L560" s="20" t="s">
        <v>55</v>
      </c>
      <c r="M560" s="20" t="s">
        <v>84</v>
      </c>
      <c r="N560" s="26">
        <v>42387</v>
      </c>
      <c r="O560" s="20" t="s">
        <v>56</v>
      </c>
      <c r="P560" t="str">
        <f t="shared" si="8"/>
        <v>INSERT INTO @DataTable (Deal, AdvanceDate, PROV, DealPurpose, RateType, BEACON, LTV, TDS, GDS, InsuranceType, PrincipalBalance, OccupancyType, AccountStatus, Closed_Date, DelinquencyBucket) VALUES (559, '2014-06-12', 'ON', 'Refinance External', 'Fixed', 715, 80, 41.87, 22.68, 'Conv', 0, 'Owner-Occupied', 'Closed', '2016-01-18', 'Current');</v>
      </c>
    </row>
    <row r="561" spans="1:16" x14ac:dyDescent="0.35">
      <c r="A561" s="22">
        <v>560</v>
      </c>
      <c r="B561" s="21">
        <v>42060</v>
      </c>
      <c r="C561" s="22" t="s">
        <v>57</v>
      </c>
      <c r="D561" s="22" t="s">
        <v>61</v>
      </c>
      <c r="E561" s="22" t="s">
        <v>53</v>
      </c>
      <c r="F561" s="22">
        <v>711</v>
      </c>
      <c r="G561" s="22">
        <v>95</v>
      </c>
      <c r="H561" s="22">
        <v>43.81</v>
      </c>
      <c r="I561" s="22">
        <v>36.75</v>
      </c>
      <c r="J561" s="22" t="s">
        <v>60</v>
      </c>
      <c r="K561" s="23">
        <v>318556.40999999997</v>
      </c>
      <c r="L561" s="23" t="s">
        <v>55</v>
      </c>
      <c r="M561" s="23" t="s">
        <v>83</v>
      </c>
      <c r="N561" s="27"/>
      <c r="O561" s="23" t="s">
        <v>56</v>
      </c>
      <c r="P561" t="str">
        <f t="shared" si="8"/>
        <v>INSERT INTO @DataTable (Deal, AdvanceDate, PROV, DealPurpose, RateType, BEACON, LTV, TDS, GDS, InsuranceType, PrincipalBalance, OccupancyType, AccountStatus, Closed_Date, DelinquencyBucket) VALUES (560, '2015-02-25', 'ON', 'Purchase', 'Fixed', 711, 95, 43.81, 36.75, 'HiRatio', 318556.41, 'Owner-Occupied', 'Open', '1900-01-00', 'Current');</v>
      </c>
    </row>
    <row r="562" spans="1:16" x14ac:dyDescent="0.35">
      <c r="A562" s="19">
        <v>561</v>
      </c>
      <c r="B562" s="18">
        <v>42520</v>
      </c>
      <c r="C562" s="19" t="s">
        <v>57</v>
      </c>
      <c r="D562" s="19" t="s">
        <v>61</v>
      </c>
      <c r="E562" s="19" t="s">
        <v>53</v>
      </c>
      <c r="F562" s="19">
        <v>786</v>
      </c>
      <c r="G562" s="19">
        <v>80</v>
      </c>
      <c r="H562" s="19">
        <v>33.21</v>
      </c>
      <c r="I562" s="19">
        <v>30.75</v>
      </c>
      <c r="J562" s="19" t="s">
        <v>54</v>
      </c>
      <c r="K562" s="20">
        <v>277754.76</v>
      </c>
      <c r="L562" s="20" t="s">
        <v>55</v>
      </c>
      <c r="M562" s="20" t="s">
        <v>83</v>
      </c>
      <c r="N562" s="26"/>
      <c r="O562" s="20" t="s">
        <v>56</v>
      </c>
      <c r="P562" t="str">
        <f t="shared" si="8"/>
        <v>INSERT INTO @DataTable (Deal, AdvanceDate, PROV, DealPurpose, RateType, BEACON, LTV, TDS, GDS, InsuranceType, PrincipalBalance, OccupancyType, AccountStatus, Closed_Date, DelinquencyBucket) VALUES (561, '2016-05-30', 'ON', 'Purchase', 'Fixed', 786, 80, 33.21, 30.75, 'Conv', 277754.76, 'Owner-Occupied', 'Open', '1900-01-00', 'Current');</v>
      </c>
    </row>
    <row r="563" spans="1:16" x14ac:dyDescent="0.35">
      <c r="A563" s="22">
        <v>562</v>
      </c>
      <c r="B563" s="21">
        <v>42094</v>
      </c>
      <c r="C563" s="22" t="s">
        <v>70</v>
      </c>
      <c r="D563" s="22" t="s">
        <v>52</v>
      </c>
      <c r="E563" s="22" t="s">
        <v>40</v>
      </c>
      <c r="F563" s="22">
        <v>744</v>
      </c>
      <c r="G563" s="22">
        <v>75</v>
      </c>
      <c r="H563" s="22">
        <v>9.67</v>
      </c>
      <c r="I563" s="22">
        <v>6.91</v>
      </c>
      <c r="J563" s="22" t="s">
        <v>54</v>
      </c>
      <c r="K563" s="23">
        <v>243658.37</v>
      </c>
      <c r="L563" s="23" t="s">
        <v>55</v>
      </c>
      <c r="M563" s="23" t="s">
        <v>83</v>
      </c>
      <c r="N563" s="27"/>
      <c r="O563" s="23" t="s">
        <v>56</v>
      </c>
      <c r="P563" t="str">
        <f t="shared" si="8"/>
        <v>INSERT INTO @DataTable (Deal, AdvanceDate, PROV, DealPurpose, RateType, BEACON, LTV, TDS, GDS, InsuranceType, PrincipalBalance, OccupancyType, AccountStatus, Closed_Date, DelinquencyBucket) VALUES (562, '2015-03-31', 'NB', 'Refinance External', 'ARM', 744, 75, 9.67, 6.91, 'Conv', 243658.37, 'Owner-Occupied', 'Open', '1900-01-00', 'Current');</v>
      </c>
    </row>
    <row r="564" spans="1:16" x14ac:dyDescent="0.35">
      <c r="A564" s="19">
        <v>563</v>
      </c>
      <c r="B564" s="18">
        <v>41865</v>
      </c>
      <c r="C564" s="19" t="s">
        <v>57</v>
      </c>
      <c r="D564" s="19" t="s">
        <v>59</v>
      </c>
      <c r="E564" s="19" t="s">
        <v>40</v>
      </c>
      <c r="F564" s="19">
        <v>778</v>
      </c>
      <c r="G564" s="19">
        <v>38.99</v>
      </c>
      <c r="H564" s="19">
        <v>20.7</v>
      </c>
      <c r="I564" s="19">
        <v>17.690000000000001</v>
      </c>
      <c r="J564" s="19" t="s">
        <v>54</v>
      </c>
      <c r="K564" s="20">
        <v>205019.42</v>
      </c>
      <c r="L564" s="20" t="s">
        <v>55</v>
      </c>
      <c r="M564" s="20" t="s">
        <v>83</v>
      </c>
      <c r="N564" s="26"/>
      <c r="O564" s="20" t="s">
        <v>56</v>
      </c>
      <c r="P564" t="str">
        <f t="shared" si="8"/>
        <v>INSERT INTO @DataTable (Deal, AdvanceDate, PROV, DealPurpose, RateType, BEACON, LTV, TDS, GDS, InsuranceType, PrincipalBalance, OccupancyType, AccountStatus, Closed_Date, DelinquencyBucket) VALUES (563, '2014-08-14', 'ON', 'Transfer', 'ARM', 778, 38.99, 20.7, 17.69, 'Conv', 205019.42, 'Owner-Occupied', 'Open', '1900-01-00', 'Current');</v>
      </c>
    </row>
    <row r="565" spans="1:16" x14ac:dyDescent="0.35">
      <c r="A565" s="22">
        <v>564</v>
      </c>
      <c r="B565" s="21">
        <v>42522</v>
      </c>
      <c r="C565" s="22" t="s">
        <v>58</v>
      </c>
      <c r="D565" s="22" t="s">
        <v>52</v>
      </c>
      <c r="E565" s="22" t="s">
        <v>53</v>
      </c>
      <c r="F565" s="22">
        <v>738</v>
      </c>
      <c r="G565" s="22">
        <v>75</v>
      </c>
      <c r="H565" s="22">
        <v>32.79</v>
      </c>
      <c r="I565" s="22">
        <v>32.79</v>
      </c>
      <c r="J565" s="22" t="s">
        <v>54</v>
      </c>
      <c r="K565" s="23">
        <v>355238.77</v>
      </c>
      <c r="L565" s="23" t="s">
        <v>55</v>
      </c>
      <c r="M565" s="23" t="s">
        <v>83</v>
      </c>
      <c r="N565" s="27"/>
      <c r="O565" s="23" t="s">
        <v>56</v>
      </c>
      <c r="P565" t="str">
        <f t="shared" si="8"/>
        <v>INSERT INTO @DataTable (Deal, AdvanceDate, PROV, DealPurpose, RateType, BEACON, LTV, TDS, GDS, InsuranceType, PrincipalBalance, OccupancyType, AccountStatus, Closed_Date, DelinquencyBucket) VALUES (564, '2016-06-01', 'BC', 'Refinance External', 'Fixed', 738, 75, 32.79, 32.79, 'Conv', 355238.77, 'Owner-Occupied', 'Open', '1900-01-00', 'Current');</v>
      </c>
    </row>
    <row r="566" spans="1:16" x14ac:dyDescent="0.35">
      <c r="A566" s="19">
        <v>565</v>
      </c>
      <c r="B566" s="18">
        <v>42240</v>
      </c>
      <c r="C566" s="19" t="s">
        <v>57</v>
      </c>
      <c r="D566" s="19" t="s">
        <v>52</v>
      </c>
      <c r="E566" s="19" t="s">
        <v>40</v>
      </c>
      <c r="F566" s="19">
        <v>755</v>
      </c>
      <c r="G566" s="19">
        <v>66.67</v>
      </c>
      <c r="H566" s="19">
        <v>29.86</v>
      </c>
      <c r="I566" s="19">
        <v>27.99</v>
      </c>
      <c r="J566" s="19" t="s">
        <v>54</v>
      </c>
      <c r="K566" s="20">
        <v>284618.84000000003</v>
      </c>
      <c r="L566" s="20" t="s">
        <v>55</v>
      </c>
      <c r="M566" s="20" t="s">
        <v>83</v>
      </c>
      <c r="N566" s="26"/>
      <c r="O566" s="20" t="s">
        <v>56</v>
      </c>
      <c r="P566" t="str">
        <f t="shared" si="8"/>
        <v>INSERT INTO @DataTable (Deal, AdvanceDate, PROV, DealPurpose, RateType, BEACON, LTV, TDS, GDS, InsuranceType, PrincipalBalance, OccupancyType, AccountStatus, Closed_Date, DelinquencyBucket) VALUES (565, '2015-08-24', 'ON', 'Refinance External', 'ARM', 755, 66.67, 29.86, 27.99, 'Conv', 284618.84, 'Owner-Occupied', 'Open', '1900-01-00', 'Current');</v>
      </c>
    </row>
    <row r="567" spans="1:16" x14ac:dyDescent="0.35">
      <c r="A567" s="22">
        <v>566</v>
      </c>
      <c r="B567" s="21">
        <v>42293</v>
      </c>
      <c r="C567" s="22" t="s">
        <v>57</v>
      </c>
      <c r="D567" s="22" t="s">
        <v>61</v>
      </c>
      <c r="E567" s="22" t="s">
        <v>40</v>
      </c>
      <c r="F567" s="22">
        <v>743</v>
      </c>
      <c r="G567" s="22">
        <v>90</v>
      </c>
      <c r="H567" s="22">
        <v>35.24</v>
      </c>
      <c r="I567" s="22">
        <v>24.65</v>
      </c>
      <c r="J567" s="22" t="s">
        <v>60</v>
      </c>
      <c r="K567" s="23">
        <v>690627.44</v>
      </c>
      <c r="L567" s="23" t="s">
        <v>55</v>
      </c>
      <c r="M567" s="23" t="s">
        <v>83</v>
      </c>
      <c r="N567" s="27"/>
      <c r="O567" s="23" t="s">
        <v>56</v>
      </c>
      <c r="P567" t="str">
        <f t="shared" si="8"/>
        <v>INSERT INTO @DataTable (Deal, AdvanceDate, PROV, DealPurpose, RateType, BEACON, LTV, TDS, GDS, InsuranceType, PrincipalBalance, OccupancyType, AccountStatus, Closed_Date, DelinquencyBucket) VALUES (566, '2015-10-16', 'ON', 'Purchase', 'ARM', 743, 90, 35.24, 24.65, 'HiRatio', 690627.44, 'Owner-Occupied', 'Open', '1900-01-00', 'Current');</v>
      </c>
    </row>
    <row r="568" spans="1:16" x14ac:dyDescent="0.35">
      <c r="A568" s="19">
        <v>567</v>
      </c>
      <c r="B568" s="18">
        <v>42447</v>
      </c>
      <c r="C568" s="19" t="s">
        <v>57</v>
      </c>
      <c r="D568" s="19" t="s">
        <v>52</v>
      </c>
      <c r="E568" s="19" t="s">
        <v>53</v>
      </c>
      <c r="F568" s="19">
        <v>757</v>
      </c>
      <c r="G568" s="19">
        <v>70.97</v>
      </c>
      <c r="H568" s="19">
        <v>30.25</v>
      </c>
      <c r="I568" s="19">
        <v>29.96</v>
      </c>
      <c r="J568" s="19" t="s">
        <v>54</v>
      </c>
      <c r="K568" s="20">
        <v>429770.33</v>
      </c>
      <c r="L568" s="20" t="s">
        <v>55</v>
      </c>
      <c r="M568" s="20" t="s">
        <v>83</v>
      </c>
      <c r="N568" s="26"/>
      <c r="O568" s="20" t="s">
        <v>56</v>
      </c>
      <c r="P568" t="str">
        <f t="shared" si="8"/>
        <v>INSERT INTO @DataTable (Deal, AdvanceDate, PROV, DealPurpose, RateType, BEACON, LTV, TDS, GDS, InsuranceType, PrincipalBalance, OccupancyType, AccountStatus, Closed_Date, DelinquencyBucket) VALUES (567, '2016-03-18', 'ON', 'Refinance External', 'Fixed', 757, 70.97, 30.25, 29.96, 'Conv', 429770.33, 'Owner-Occupied', 'Open', '1900-01-00', 'Current');</v>
      </c>
    </row>
    <row r="569" spans="1:16" x14ac:dyDescent="0.35">
      <c r="A569" s="22">
        <v>568</v>
      </c>
      <c r="B569" s="21">
        <v>40632</v>
      </c>
      <c r="C569" s="22" t="s">
        <v>58</v>
      </c>
      <c r="D569" s="22" t="s">
        <v>61</v>
      </c>
      <c r="E569" s="22" t="s">
        <v>53</v>
      </c>
      <c r="F569" s="22">
        <v>669</v>
      </c>
      <c r="G569" s="22">
        <v>89.9</v>
      </c>
      <c r="H569" s="22">
        <v>37.67</v>
      </c>
      <c r="I569" s="22">
        <v>34.880000000000003</v>
      </c>
      <c r="J569" s="22" t="s">
        <v>60</v>
      </c>
      <c r="K569" s="23">
        <v>0</v>
      </c>
      <c r="L569" s="23" t="s">
        <v>55</v>
      </c>
      <c r="M569" s="23" t="s">
        <v>84</v>
      </c>
      <c r="N569" s="27">
        <v>41863</v>
      </c>
      <c r="O569" s="23" t="s">
        <v>56</v>
      </c>
      <c r="P569" t="str">
        <f t="shared" si="8"/>
        <v>INSERT INTO @DataTable (Deal, AdvanceDate, PROV, DealPurpose, RateType, BEACON, LTV, TDS, GDS, InsuranceType, PrincipalBalance, OccupancyType, AccountStatus, Closed_Date, DelinquencyBucket) VALUES (568, '2011-03-30', 'BC', 'Purchase', 'Fixed', 669, 89.9, 37.67, 34.88, 'HiRatio', 0, 'Owner-Occupied', 'Closed', '2014-08-12', 'Current');</v>
      </c>
    </row>
    <row r="570" spans="1:16" x14ac:dyDescent="0.35">
      <c r="A570" s="19">
        <v>569</v>
      </c>
      <c r="B570" s="18">
        <v>41696</v>
      </c>
      <c r="C570" s="19" t="s">
        <v>57</v>
      </c>
      <c r="D570" s="19" t="s">
        <v>59</v>
      </c>
      <c r="E570" s="19" t="s">
        <v>40</v>
      </c>
      <c r="F570" s="19">
        <v>737</v>
      </c>
      <c r="G570" s="19">
        <v>66.67</v>
      </c>
      <c r="H570" s="19">
        <v>36.94</v>
      </c>
      <c r="I570" s="19">
        <v>28.25</v>
      </c>
      <c r="J570" s="19" t="s">
        <v>54</v>
      </c>
      <c r="K570" s="20">
        <v>263261.2</v>
      </c>
      <c r="L570" s="20" t="s">
        <v>55</v>
      </c>
      <c r="M570" s="20" t="s">
        <v>83</v>
      </c>
      <c r="N570" s="26"/>
      <c r="O570" s="20" t="s">
        <v>56</v>
      </c>
      <c r="P570" t="str">
        <f t="shared" si="8"/>
        <v>INSERT INTO @DataTable (Deal, AdvanceDate, PROV, DealPurpose, RateType, BEACON, LTV, TDS, GDS, InsuranceType, PrincipalBalance, OccupancyType, AccountStatus, Closed_Date, DelinquencyBucket) VALUES (569, '2014-02-26', 'ON', 'Transfer', 'ARM', 737, 66.67, 36.94, 28.25, 'Conv', 263261.2, 'Owner-Occupied', 'Open', '1900-01-00', 'Current');</v>
      </c>
    </row>
    <row r="571" spans="1:16" x14ac:dyDescent="0.35">
      <c r="A571" s="22">
        <v>570</v>
      </c>
      <c r="B571" s="21">
        <v>42276</v>
      </c>
      <c r="C571" s="22" t="s">
        <v>58</v>
      </c>
      <c r="D571" s="22" t="s">
        <v>61</v>
      </c>
      <c r="E571" s="22" t="s">
        <v>40</v>
      </c>
      <c r="F571" s="22">
        <v>791</v>
      </c>
      <c r="G571" s="22">
        <v>95</v>
      </c>
      <c r="H571" s="22">
        <v>36.880000000000003</v>
      </c>
      <c r="I571" s="22">
        <v>24.55</v>
      </c>
      <c r="J571" s="22" t="s">
        <v>60</v>
      </c>
      <c r="K571" s="23">
        <v>305521.91999999998</v>
      </c>
      <c r="L571" s="23" t="s">
        <v>55</v>
      </c>
      <c r="M571" s="23" t="s">
        <v>83</v>
      </c>
      <c r="N571" s="27"/>
      <c r="O571" s="23" t="s">
        <v>56</v>
      </c>
      <c r="P571" t="str">
        <f t="shared" si="8"/>
        <v>INSERT INTO @DataTable (Deal, AdvanceDate, PROV, DealPurpose, RateType, BEACON, LTV, TDS, GDS, InsuranceType, PrincipalBalance, OccupancyType, AccountStatus, Closed_Date, DelinquencyBucket) VALUES (570, '2015-09-29', 'BC', 'Purchase', 'ARM', 791, 95, 36.88, 24.55, 'HiRatio', 305521.92, 'Owner-Occupied', 'Open', '1900-01-00', 'Current');</v>
      </c>
    </row>
    <row r="572" spans="1:16" x14ac:dyDescent="0.35">
      <c r="A572" s="19">
        <v>571</v>
      </c>
      <c r="B572" s="18">
        <v>42170</v>
      </c>
      <c r="C572" s="19" t="s">
        <v>57</v>
      </c>
      <c r="D572" s="19" t="s">
        <v>61</v>
      </c>
      <c r="E572" s="19" t="s">
        <v>53</v>
      </c>
      <c r="F572" s="19">
        <v>800</v>
      </c>
      <c r="G572" s="19">
        <v>86.43</v>
      </c>
      <c r="H572" s="19">
        <v>35.06</v>
      </c>
      <c r="I572" s="19">
        <v>21.66</v>
      </c>
      <c r="J572" s="19" t="s">
        <v>60</v>
      </c>
      <c r="K572" s="20">
        <v>483990.82</v>
      </c>
      <c r="L572" s="20" t="s">
        <v>55</v>
      </c>
      <c r="M572" s="20" t="s">
        <v>83</v>
      </c>
      <c r="N572" s="26"/>
      <c r="O572" s="20" t="s">
        <v>56</v>
      </c>
      <c r="P572" t="str">
        <f t="shared" si="8"/>
        <v>INSERT INTO @DataTable (Deal, AdvanceDate, PROV, DealPurpose, RateType, BEACON, LTV, TDS, GDS, InsuranceType, PrincipalBalance, OccupancyType, AccountStatus, Closed_Date, DelinquencyBucket) VALUES (571, '2015-06-15', 'ON', 'Purchase', 'Fixed', 800, 86.43, 35.06, 21.66, 'HiRatio', 483990.82, 'Owner-Occupied', 'Open', '1900-01-00', 'Current');</v>
      </c>
    </row>
    <row r="573" spans="1:16" x14ac:dyDescent="0.35">
      <c r="A573" s="22">
        <v>572</v>
      </c>
      <c r="B573" s="21">
        <v>41576</v>
      </c>
      <c r="C573" s="22" t="s">
        <v>57</v>
      </c>
      <c r="D573" s="22" t="s">
        <v>61</v>
      </c>
      <c r="E573" s="22" t="s">
        <v>53</v>
      </c>
      <c r="F573" s="22">
        <v>651</v>
      </c>
      <c r="G573" s="22">
        <v>95</v>
      </c>
      <c r="H573" s="22">
        <v>37.200000000000003</v>
      </c>
      <c r="I573" s="22">
        <v>32.64</v>
      </c>
      <c r="J573" s="22" t="s">
        <v>60</v>
      </c>
      <c r="K573" s="23">
        <v>193070.15</v>
      </c>
      <c r="L573" s="23" t="s">
        <v>55</v>
      </c>
      <c r="M573" s="23" t="s">
        <v>83</v>
      </c>
      <c r="N573" s="27"/>
      <c r="O573" s="23" t="s">
        <v>56</v>
      </c>
      <c r="P573" t="str">
        <f t="shared" si="8"/>
        <v>INSERT INTO @DataTable (Deal, AdvanceDate, PROV, DealPurpose, RateType, BEACON, LTV, TDS, GDS, InsuranceType, PrincipalBalance, OccupancyType, AccountStatus, Closed_Date, DelinquencyBucket) VALUES (572, '2013-10-29', 'ON', 'Purchase', 'Fixed', 651, 95, 37.2, 32.64, 'HiRatio', 193070.15, 'Owner-Occupied', 'Open', '1900-01-00', 'Current');</v>
      </c>
    </row>
    <row r="574" spans="1:16" x14ac:dyDescent="0.35">
      <c r="A574" s="19">
        <v>573</v>
      </c>
      <c r="B574" s="18">
        <v>41767</v>
      </c>
      <c r="C574" s="19" t="s">
        <v>57</v>
      </c>
      <c r="D574" s="19" t="s">
        <v>52</v>
      </c>
      <c r="E574" s="19" t="s">
        <v>40</v>
      </c>
      <c r="F574" s="19">
        <v>682</v>
      </c>
      <c r="G574" s="19">
        <v>44.62</v>
      </c>
      <c r="H574" s="19">
        <v>31.02</v>
      </c>
      <c r="I574" s="19">
        <v>29.73</v>
      </c>
      <c r="J574" s="19" t="s">
        <v>54</v>
      </c>
      <c r="K574" s="20">
        <v>111462.26</v>
      </c>
      <c r="L574" s="20" t="s">
        <v>55</v>
      </c>
      <c r="M574" s="20" t="s">
        <v>83</v>
      </c>
      <c r="N574" s="26"/>
      <c r="O574" s="20" t="s">
        <v>56</v>
      </c>
      <c r="P574" t="str">
        <f t="shared" si="8"/>
        <v>INSERT INTO @DataTable (Deal, AdvanceDate, PROV, DealPurpose, RateType, BEACON, LTV, TDS, GDS, InsuranceType, PrincipalBalance, OccupancyType, AccountStatus, Closed_Date, DelinquencyBucket) VALUES (573, '2014-05-08', 'ON', 'Refinance External', 'ARM', 682, 44.62, 31.02, 29.73, 'Conv', 111462.26, 'Owner-Occupied', 'Open', '1900-01-00', 'Current');</v>
      </c>
    </row>
    <row r="575" spans="1:16" x14ac:dyDescent="0.35">
      <c r="A575" s="22">
        <v>574</v>
      </c>
      <c r="B575" s="21">
        <v>42062</v>
      </c>
      <c r="C575" s="22" t="s">
        <v>58</v>
      </c>
      <c r="D575" s="22" t="s">
        <v>52</v>
      </c>
      <c r="E575" s="22" t="s">
        <v>40</v>
      </c>
      <c r="F575" s="22">
        <v>823</v>
      </c>
      <c r="G575" s="22">
        <v>72.91</v>
      </c>
      <c r="H575" s="22">
        <v>27.11</v>
      </c>
      <c r="I575" s="22">
        <v>26.4</v>
      </c>
      <c r="J575" s="22" t="s">
        <v>54</v>
      </c>
      <c r="K575" s="23">
        <v>238034.64</v>
      </c>
      <c r="L575" s="23" t="s">
        <v>55</v>
      </c>
      <c r="M575" s="23" t="s">
        <v>83</v>
      </c>
      <c r="N575" s="27"/>
      <c r="O575" s="23" t="s">
        <v>56</v>
      </c>
      <c r="P575" t="str">
        <f t="shared" si="8"/>
        <v>INSERT INTO @DataTable (Deal, AdvanceDate, PROV, DealPurpose, RateType, BEACON, LTV, TDS, GDS, InsuranceType, PrincipalBalance, OccupancyType, AccountStatus, Closed_Date, DelinquencyBucket) VALUES (574, '2015-02-27', 'BC', 'Refinance External', 'ARM', 823, 72.91, 27.11, 26.4, 'Conv', 238034.64, 'Owner-Occupied', 'Open', '1900-01-00', 'Current');</v>
      </c>
    </row>
    <row r="576" spans="1:16" x14ac:dyDescent="0.35">
      <c r="A576" s="19">
        <v>575</v>
      </c>
      <c r="B576" s="18">
        <v>42215</v>
      </c>
      <c r="C576" s="19" t="s">
        <v>58</v>
      </c>
      <c r="D576" s="19" t="s">
        <v>61</v>
      </c>
      <c r="E576" s="19" t="s">
        <v>40</v>
      </c>
      <c r="F576" s="19">
        <v>716</v>
      </c>
      <c r="G576" s="19">
        <v>95</v>
      </c>
      <c r="H576" s="19">
        <v>34.340000000000003</v>
      </c>
      <c r="I576" s="19">
        <v>23.96</v>
      </c>
      <c r="J576" s="19" t="s">
        <v>60</v>
      </c>
      <c r="K576" s="20">
        <v>391297.74</v>
      </c>
      <c r="L576" s="20" t="s">
        <v>55</v>
      </c>
      <c r="M576" s="20" t="s">
        <v>83</v>
      </c>
      <c r="N576" s="26"/>
      <c r="O576" s="20" t="s">
        <v>56</v>
      </c>
      <c r="P576" t="str">
        <f t="shared" si="8"/>
        <v>INSERT INTO @DataTable (Deal, AdvanceDate, PROV, DealPurpose, RateType, BEACON, LTV, TDS, GDS, InsuranceType, PrincipalBalance, OccupancyType, AccountStatus, Closed_Date, DelinquencyBucket) VALUES (575, '2015-07-30', 'BC', 'Purchase', 'ARM', 716, 95, 34.34, 23.96, 'HiRatio', 391297.74, 'Owner-Occupied', 'Open', '1900-01-00', 'Current');</v>
      </c>
    </row>
    <row r="577" spans="1:16" x14ac:dyDescent="0.35">
      <c r="A577" s="22">
        <v>576</v>
      </c>
      <c r="B577" s="21">
        <v>41218</v>
      </c>
      <c r="C577" s="22" t="s">
        <v>57</v>
      </c>
      <c r="D577" s="22" t="s">
        <v>52</v>
      </c>
      <c r="E577" s="22" t="s">
        <v>40</v>
      </c>
      <c r="F577" s="22">
        <v>764</v>
      </c>
      <c r="G577" s="22">
        <v>62</v>
      </c>
      <c r="H577" s="22">
        <v>24.19</v>
      </c>
      <c r="I577" s="22">
        <v>23.99</v>
      </c>
      <c r="J577" s="22" t="s">
        <v>54</v>
      </c>
      <c r="K577" s="23">
        <v>204177.86</v>
      </c>
      <c r="L577" s="23" t="s">
        <v>55</v>
      </c>
      <c r="M577" s="23" t="s">
        <v>83</v>
      </c>
      <c r="N577" s="27"/>
      <c r="O577" s="23" t="s">
        <v>56</v>
      </c>
      <c r="P577" t="str">
        <f t="shared" si="8"/>
        <v>INSERT INTO @DataTable (Deal, AdvanceDate, PROV, DealPurpose, RateType, BEACON, LTV, TDS, GDS, InsuranceType, PrincipalBalance, OccupancyType, AccountStatus, Closed_Date, DelinquencyBucket) VALUES (576, '2012-11-05', 'ON', 'Refinance External', 'ARM', 764, 62, 24.19, 23.99, 'Conv', 204177.86, 'Owner-Occupied', 'Open', '1900-01-00', 'Current');</v>
      </c>
    </row>
    <row r="578" spans="1:16" x14ac:dyDescent="0.35">
      <c r="A578" s="19">
        <v>577</v>
      </c>
      <c r="B578" s="18">
        <v>41257</v>
      </c>
      <c r="C578" s="19" t="s">
        <v>57</v>
      </c>
      <c r="D578" s="19" t="s">
        <v>61</v>
      </c>
      <c r="E578" s="19" t="s">
        <v>53</v>
      </c>
      <c r="F578" s="19">
        <v>673</v>
      </c>
      <c r="G578" s="19">
        <v>95</v>
      </c>
      <c r="H578" s="19">
        <v>40.94</v>
      </c>
      <c r="I578" s="19">
        <v>31.1</v>
      </c>
      <c r="J578" s="19" t="s">
        <v>60</v>
      </c>
      <c r="K578" s="20">
        <v>0</v>
      </c>
      <c r="L578" s="20" t="s">
        <v>55</v>
      </c>
      <c r="M578" s="20" t="s">
        <v>84</v>
      </c>
      <c r="N578" s="26">
        <v>42194</v>
      </c>
      <c r="O578" s="20" t="s">
        <v>56</v>
      </c>
      <c r="P578" t="str">
        <f t="shared" si="8"/>
        <v>INSERT INTO @DataTable (Deal, AdvanceDate, PROV, DealPurpose, RateType, BEACON, LTV, TDS, GDS, InsuranceType, PrincipalBalance, OccupancyType, AccountStatus, Closed_Date, DelinquencyBucket) VALUES (577, '2012-12-14', 'ON', 'Purchase', 'Fixed', 673, 95, 40.94, 31.1, 'HiRatio', 0, 'Owner-Occupied', 'Closed', '2015-07-09', 'Current');</v>
      </c>
    </row>
    <row r="579" spans="1:16" x14ac:dyDescent="0.35">
      <c r="A579" s="22">
        <v>578</v>
      </c>
      <c r="B579" s="21">
        <v>40695</v>
      </c>
      <c r="C579" s="22" t="s">
        <v>51</v>
      </c>
      <c r="D579" s="22" t="s">
        <v>61</v>
      </c>
      <c r="E579" s="22" t="s">
        <v>53</v>
      </c>
      <c r="F579" s="22">
        <v>798</v>
      </c>
      <c r="G579" s="22">
        <v>94.29</v>
      </c>
      <c r="H579" s="22">
        <v>11.31</v>
      </c>
      <c r="I579" s="22">
        <v>8.68</v>
      </c>
      <c r="J579" s="22" t="s">
        <v>60</v>
      </c>
      <c r="K579" s="23">
        <v>0</v>
      </c>
      <c r="L579" s="23" t="s">
        <v>55</v>
      </c>
      <c r="M579" s="23" t="s">
        <v>84</v>
      </c>
      <c r="N579" s="27">
        <v>41794</v>
      </c>
      <c r="O579" s="23" t="s">
        <v>56</v>
      </c>
      <c r="P579" t="str">
        <f t="shared" ref="P579:P642" si="9">"INSERT INTO @DataTable (Deal, AdvanceDate, PROV, DealPurpose, RateType, BEACON, LTV, TDS, GDS, InsuranceType, PrincipalBalance, OccupancyType, AccountStatus, Closed_Date, DelinquencyBucket) VALUES (" &amp; A579 &amp; ", " &amp; "'" &amp; TEXT(B579, "yyyy-mm-dd") &amp; "', '" &amp; C579 &amp; "', '" &amp; D579 &amp; "', '" &amp; E579 &amp; "', " &amp; F579 &amp; ", " &amp; G579 &amp; ", " &amp; H579 &amp; ", " &amp; I579 &amp; ", '" &amp; J579 &amp; "', " &amp; K579 &amp; ", '" &amp; L579 &amp; "', '" &amp; M579 &amp; "', '" &amp;TEXT(N579, "yyyy-mm-dd") &amp; "', '" &amp; O579 &amp; "');"</f>
        <v>INSERT INTO @DataTable (Deal, AdvanceDate, PROV, DealPurpose, RateType, BEACON, LTV, TDS, GDS, InsuranceType, PrincipalBalance, OccupancyType, AccountStatus, Closed_Date, DelinquencyBucket) VALUES (578, '2011-06-01', 'AB', 'Purchase', 'Fixed', 798, 94.29, 11.31, 8.68, 'HiRatio', 0, 'Owner-Occupied', 'Closed', '2014-06-04', 'Current');</v>
      </c>
    </row>
    <row r="580" spans="1:16" x14ac:dyDescent="0.35">
      <c r="A580" s="19">
        <v>579</v>
      </c>
      <c r="B580" s="18">
        <v>40787</v>
      </c>
      <c r="C580" s="19" t="s">
        <v>57</v>
      </c>
      <c r="D580" s="19" t="s">
        <v>61</v>
      </c>
      <c r="E580" s="19" t="s">
        <v>53</v>
      </c>
      <c r="F580" s="19">
        <v>782</v>
      </c>
      <c r="G580" s="19">
        <v>80</v>
      </c>
      <c r="H580" s="19">
        <v>29.93</v>
      </c>
      <c r="I580" s="19">
        <v>25.63</v>
      </c>
      <c r="J580" s="19" t="s">
        <v>54</v>
      </c>
      <c r="K580" s="20">
        <v>0</v>
      </c>
      <c r="L580" s="20" t="s">
        <v>55</v>
      </c>
      <c r="M580" s="20" t="s">
        <v>84</v>
      </c>
      <c r="N580" s="26">
        <v>41942</v>
      </c>
      <c r="O580" s="20" t="s">
        <v>56</v>
      </c>
      <c r="P580" t="str">
        <f t="shared" si="9"/>
        <v>INSERT INTO @DataTable (Deal, AdvanceDate, PROV, DealPurpose, RateType, BEACON, LTV, TDS, GDS, InsuranceType, PrincipalBalance, OccupancyType, AccountStatus, Closed_Date, DelinquencyBucket) VALUES (579, '2011-09-01', 'ON', 'Purchase', 'Fixed', 782, 80, 29.93, 25.63, 'Conv', 0, 'Owner-Occupied', 'Closed', '2014-10-30', 'Current');</v>
      </c>
    </row>
    <row r="581" spans="1:16" x14ac:dyDescent="0.35">
      <c r="A581" s="22">
        <v>580</v>
      </c>
      <c r="B581" s="21">
        <v>42663</v>
      </c>
      <c r="C581" s="22" t="s">
        <v>58</v>
      </c>
      <c r="D581" s="22" t="s">
        <v>61</v>
      </c>
      <c r="E581" s="22" t="s">
        <v>53</v>
      </c>
      <c r="F581" s="22">
        <v>637</v>
      </c>
      <c r="G581" s="22">
        <v>95</v>
      </c>
      <c r="H581" s="22">
        <v>39.1</v>
      </c>
      <c r="I581" s="22">
        <v>19.21</v>
      </c>
      <c r="J581" s="22" t="s">
        <v>60</v>
      </c>
      <c r="K581" s="23">
        <v>258919.91</v>
      </c>
      <c r="L581" s="23" t="s">
        <v>55</v>
      </c>
      <c r="M581" s="23" t="s">
        <v>83</v>
      </c>
      <c r="N581" s="27"/>
      <c r="O581" s="23" t="s">
        <v>56</v>
      </c>
      <c r="P581" t="str">
        <f t="shared" si="9"/>
        <v>INSERT INTO @DataTable (Deal, AdvanceDate, PROV, DealPurpose, RateType, BEACON, LTV, TDS, GDS, InsuranceType, PrincipalBalance, OccupancyType, AccountStatus, Closed_Date, DelinquencyBucket) VALUES (580, '2016-10-20', 'BC', 'Purchase', 'Fixed', 637, 95, 39.1, 19.21, 'HiRatio', 258919.91, 'Owner-Occupied', 'Open', '1900-01-00', 'Current');</v>
      </c>
    </row>
    <row r="582" spans="1:16" x14ac:dyDescent="0.35">
      <c r="A582" s="19">
        <v>581</v>
      </c>
      <c r="B582" s="18">
        <v>41719</v>
      </c>
      <c r="C582" s="19" t="s">
        <v>51</v>
      </c>
      <c r="D582" s="19" t="s">
        <v>61</v>
      </c>
      <c r="E582" s="19" t="s">
        <v>53</v>
      </c>
      <c r="F582" s="19">
        <v>709</v>
      </c>
      <c r="G582" s="19">
        <v>95</v>
      </c>
      <c r="H582" s="19">
        <v>38.340000000000003</v>
      </c>
      <c r="I582" s="19">
        <v>28.82</v>
      </c>
      <c r="J582" s="19" t="s">
        <v>60</v>
      </c>
      <c r="K582" s="20">
        <v>273229.67</v>
      </c>
      <c r="L582" s="20" t="s">
        <v>55</v>
      </c>
      <c r="M582" s="20" t="s">
        <v>83</v>
      </c>
      <c r="N582" s="26"/>
      <c r="O582" s="20" t="s">
        <v>56</v>
      </c>
      <c r="P582" t="str">
        <f t="shared" si="9"/>
        <v>INSERT INTO @DataTable (Deal, AdvanceDate, PROV, DealPurpose, RateType, BEACON, LTV, TDS, GDS, InsuranceType, PrincipalBalance, OccupancyType, AccountStatus, Closed_Date, DelinquencyBucket) VALUES (581, '2014-03-21', 'AB', 'Purchase', 'Fixed', 709, 95, 38.34, 28.82, 'HiRatio', 273229.67, 'Owner-Occupied', 'Open', '1900-01-00', 'Current');</v>
      </c>
    </row>
    <row r="583" spans="1:16" x14ac:dyDescent="0.35">
      <c r="A583" s="22">
        <v>582</v>
      </c>
      <c r="B583" s="21">
        <v>42209</v>
      </c>
      <c r="C583" s="22" t="s">
        <v>57</v>
      </c>
      <c r="D583" s="22" t="s">
        <v>61</v>
      </c>
      <c r="E583" s="22" t="s">
        <v>53</v>
      </c>
      <c r="F583" s="22">
        <v>771</v>
      </c>
      <c r="G583" s="22">
        <v>90</v>
      </c>
      <c r="H583" s="22">
        <v>25.39</v>
      </c>
      <c r="I583" s="22">
        <v>22.74</v>
      </c>
      <c r="J583" s="22" t="s">
        <v>60</v>
      </c>
      <c r="K583" s="23">
        <v>407759</v>
      </c>
      <c r="L583" s="23" t="s">
        <v>55</v>
      </c>
      <c r="M583" s="23" t="s">
        <v>83</v>
      </c>
      <c r="N583" s="27"/>
      <c r="O583" s="23" t="s">
        <v>56</v>
      </c>
      <c r="P583" t="str">
        <f t="shared" si="9"/>
        <v>INSERT INTO @DataTable (Deal, AdvanceDate, PROV, DealPurpose, RateType, BEACON, LTV, TDS, GDS, InsuranceType, PrincipalBalance, OccupancyType, AccountStatus, Closed_Date, DelinquencyBucket) VALUES (582, '2015-07-24', 'ON', 'Purchase', 'Fixed', 771, 90, 25.39, 22.74, 'HiRatio', 407759, 'Owner-Occupied', 'Open', '1900-01-00', 'Current');</v>
      </c>
    </row>
    <row r="584" spans="1:16" x14ac:dyDescent="0.35">
      <c r="A584" s="19">
        <v>583</v>
      </c>
      <c r="B584" s="18">
        <v>41701</v>
      </c>
      <c r="C584" s="19" t="s">
        <v>57</v>
      </c>
      <c r="D584" s="19" t="s">
        <v>61</v>
      </c>
      <c r="E584" s="19" t="s">
        <v>53</v>
      </c>
      <c r="F584" s="19">
        <v>688</v>
      </c>
      <c r="G584" s="19">
        <v>95</v>
      </c>
      <c r="H584" s="19">
        <v>32.380000000000003</v>
      </c>
      <c r="I584" s="19">
        <v>11.99</v>
      </c>
      <c r="J584" s="19" t="s">
        <v>60</v>
      </c>
      <c r="K584" s="20">
        <v>169534.17</v>
      </c>
      <c r="L584" s="20" t="s">
        <v>55</v>
      </c>
      <c r="M584" s="20" t="s">
        <v>83</v>
      </c>
      <c r="N584" s="26"/>
      <c r="O584" s="20" t="s">
        <v>56</v>
      </c>
      <c r="P584" t="str">
        <f t="shared" si="9"/>
        <v>INSERT INTO @DataTable (Deal, AdvanceDate, PROV, DealPurpose, RateType, BEACON, LTV, TDS, GDS, InsuranceType, PrincipalBalance, OccupancyType, AccountStatus, Closed_Date, DelinquencyBucket) VALUES (583, '2014-03-03', 'ON', 'Purchase', 'Fixed', 688, 95, 32.38, 11.99, 'HiRatio', 169534.17, 'Owner-Occupied', 'Open', '1900-01-00', 'Current');</v>
      </c>
    </row>
    <row r="585" spans="1:16" x14ac:dyDescent="0.35">
      <c r="A585" s="22">
        <v>584</v>
      </c>
      <c r="B585" s="21">
        <v>41870</v>
      </c>
      <c r="C585" s="22" t="s">
        <v>57</v>
      </c>
      <c r="D585" s="22" t="s">
        <v>52</v>
      </c>
      <c r="E585" s="22" t="s">
        <v>53</v>
      </c>
      <c r="F585" s="22">
        <v>721</v>
      </c>
      <c r="G585" s="22">
        <v>80</v>
      </c>
      <c r="H585" s="22">
        <v>40.04</v>
      </c>
      <c r="I585" s="22">
        <v>36.74</v>
      </c>
      <c r="J585" s="22" t="s">
        <v>54</v>
      </c>
      <c r="K585" s="23">
        <v>295736.64</v>
      </c>
      <c r="L585" s="23" t="s">
        <v>55</v>
      </c>
      <c r="M585" s="23" t="s">
        <v>83</v>
      </c>
      <c r="N585" s="27"/>
      <c r="O585" s="23" t="s">
        <v>56</v>
      </c>
      <c r="P585" t="str">
        <f t="shared" si="9"/>
        <v>INSERT INTO @DataTable (Deal, AdvanceDate, PROV, DealPurpose, RateType, BEACON, LTV, TDS, GDS, InsuranceType, PrincipalBalance, OccupancyType, AccountStatus, Closed_Date, DelinquencyBucket) VALUES (584, '2014-08-19', 'ON', 'Refinance External', 'Fixed', 721, 80, 40.04, 36.74, 'Conv', 295736.64, 'Owner-Occupied', 'Open', '1900-01-00', 'Current');</v>
      </c>
    </row>
    <row r="586" spans="1:16" x14ac:dyDescent="0.35">
      <c r="A586" s="19">
        <v>585</v>
      </c>
      <c r="B586" s="18">
        <v>41400</v>
      </c>
      <c r="C586" s="19" t="s">
        <v>51</v>
      </c>
      <c r="D586" s="19" t="s">
        <v>61</v>
      </c>
      <c r="E586" s="19" t="s">
        <v>53</v>
      </c>
      <c r="F586" s="19">
        <v>742</v>
      </c>
      <c r="G586" s="19">
        <v>88.58</v>
      </c>
      <c r="H586" s="19">
        <v>25.41</v>
      </c>
      <c r="I586" s="19">
        <v>14.4</v>
      </c>
      <c r="J586" s="19" t="s">
        <v>60</v>
      </c>
      <c r="K586" s="20">
        <v>0</v>
      </c>
      <c r="L586" s="20" t="s">
        <v>55</v>
      </c>
      <c r="M586" s="20" t="s">
        <v>84</v>
      </c>
      <c r="N586" s="26">
        <v>42635</v>
      </c>
      <c r="O586" s="20" t="s">
        <v>56</v>
      </c>
      <c r="P586" t="str">
        <f t="shared" si="9"/>
        <v>INSERT INTO @DataTable (Deal, AdvanceDate, PROV, DealPurpose, RateType, BEACON, LTV, TDS, GDS, InsuranceType, PrincipalBalance, OccupancyType, AccountStatus, Closed_Date, DelinquencyBucket) VALUES (585, '2013-05-06', 'AB', 'Purchase', 'Fixed', 742, 88.58, 25.41, 14.4, 'HiRatio', 0, 'Owner-Occupied', 'Closed', '2016-09-22', 'Current');</v>
      </c>
    </row>
    <row r="587" spans="1:16" x14ac:dyDescent="0.35">
      <c r="A587" s="22">
        <v>586</v>
      </c>
      <c r="B587" s="21">
        <v>42110</v>
      </c>
      <c r="C587" s="22" t="s">
        <v>51</v>
      </c>
      <c r="D587" s="22" t="s">
        <v>61</v>
      </c>
      <c r="E587" s="22" t="s">
        <v>53</v>
      </c>
      <c r="F587" s="22">
        <v>760</v>
      </c>
      <c r="G587" s="22">
        <v>73.959999999999994</v>
      </c>
      <c r="H587" s="22">
        <v>38.380000000000003</v>
      </c>
      <c r="I587" s="22">
        <v>22.93</v>
      </c>
      <c r="J587" s="22" t="s">
        <v>54</v>
      </c>
      <c r="K587" s="23">
        <v>133592.49</v>
      </c>
      <c r="L587" s="23" t="s">
        <v>55</v>
      </c>
      <c r="M587" s="23" t="s">
        <v>83</v>
      </c>
      <c r="N587" s="27"/>
      <c r="O587" s="23" t="s">
        <v>56</v>
      </c>
      <c r="P587" t="str">
        <f t="shared" si="9"/>
        <v>INSERT INTO @DataTable (Deal, AdvanceDate, PROV, DealPurpose, RateType, BEACON, LTV, TDS, GDS, InsuranceType, PrincipalBalance, OccupancyType, AccountStatus, Closed_Date, DelinquencyBucket) VALUES (586, '2015-04-16', 'AB', 'Purchase', 'Fixed', 760, 73.96, 38.38, 22.93, 'Conv', 133592.49, 'Owner-Occupied', 'Open', '1900-01-00', 'Current');</v>
      </c>
    </row>
    <row r="588" spans="1:16" x14ac:dyDescent="0.35">
      <c r="A588" s="19">
        <v>587</v>
      </c>
      <c r="B588" s="18">
        <v>41822</v>
      </c>
      <c r="C588" s="19" t="s">
        <v>57</v>
      </c>
      <c r="D588" s="19" t="s">
        <v>52</v>
      </c>
      <c r="E588" s="19" t="s">
        <v>53</v>
      </c>
      <c r="F588" s="19">
        <v>646</v>
      </c>
      <c r="G588" s="19">
        <v>80</v>
      </c>
      <c r="H588" s="19">
        <v>41.62</v>
      </c>
      <c r="I588" s="19">
        <v>13.39</v>
      </c>
      <c r="J588" s="19" t="s">
        <v>54</v>
      </c>
      <c r="K588" s="20">
        <v>240832.38</v>
      </c>
      <c r="L588" s="20" t="s">
        <v>55</v>
      </c>
      <c r="M588" s="20" t="s">
        <v>83</v>
      </c>
      <c r="N588" s="26"/>
      <c r="O588" s="20" t="s">
        <v>56</v>
      </c>
      <c r="P588" t="str">
        <f t="shared" si="9"/>
        <v>INSERT INTO @DataTable (Deal, AdvanceDate, PROV, DealPurpose, RateType, BEACON, LTV, TDS, GDS, InsuranceType, PrincipalBalance, OccupancyType, AccountStatus, Closed_Date, DelinquencyBucket) VALUES (587, '2014-07-02', 'ON', 'Refinance External', 'Fixed', 646, 80, 41.62, 13.39, 'Conv', 240832.38, 'Owner-Occupied', 'Open', '1900-01-00', 'Current');</v>
      </c>
    </row>
    <row r="589" spans="1:16" x14ac:dyDescent="0.35">
      <c r="A589" s="22">
        <v>588</v>
      </c>
      <c r="B589" s="21">
        <v>41004</v>
      </c>
      <c r="C589" s="22" t="s">
        <v>57</v>
      </c>
      <c r="D589" s="22" t="s">
        <v>52</v>
      </c>
      <c r="E589" s="22" t="s">
        <v>53</v>
      </c>
      <c r="F589" s="22">
        <v>761</v>
      </c>
      <c r="G589" s="22">
        <v>85</v>
      </c>
      <c r="H589" s="22">
        <v>25.24</v>
      </c>
      <c r="I589" s="22">
        <v>24.01</v>
      </c>
      <c r="J589" s="22" t="s">
        <v>60</v>
      </c>
      <c r="K589" s="23">
        <v>0</v>
      </c>
      <c r="L589" s="23" t="s">
        <v>55</v>
      </c>
      <c r="M589" s="23" t="s">
        <v>84</v>
      </c>
      <c r="N589" s="27">
        <v>42675</v>
      </c>
      <c r="O589" s="23" t="s">
        <v>56</v>
      </c>
      <c r="P589" t="str">
        <f t="shared" si="9"/>
        <v>INSERT INTO @DataTable (Deal, AdvanceDate, PROV, DealPurpose, RateType, BEACON, LTV, TDS, GDS, InsuranceType, PrincipalBalance, OccupancyType, AccountStatus, Closed_Date, DelinquencyBucket) VALUES (588, '2012-04-05', 'ON', 'Refinance External', 'Fixed', 761, 85, 25.24, 24.01, 'HiRatio', 0, 'Owner-Occupied', 'Closed', '2016-11-01', 'Current');</v>
      </c>
    </row>
    <row r="590" spans="1:16" x14ac:dyDescent="0.35">
      <c r="A590" s="19">
        <v>589</v>
      </c>
      <c r="B590" s="18">
        <v>41439</v>
      </c>
      <c r="C590" s="19" t="s">
        <v>57</v>
      </c>
      <c r="D590" s="19" t="s">
        <v>61</v>
      </c>
      <c r="E590" s="19" t="s">
        <v>53</v>
      </c>
      <c r="F590" s="19">
        <v>724</v>
      </c>
      <c r="G590" s="19">
        <v>95</v>
      </c>
      <c r="H590" s="19">
        <v>36.049999999999997</v>
      </c>
      <c r="I590" s="19">
        <v>24.2</v>
      </c>
      <c r="J590" s="19" t="s">
        <v>60</v>
      </c>
      <c r="K590" s="20">
        <v>0</v>
      </c>
      <c r="L590" s="20" t="s">
        <v>55</v>
      </c>
      <c r="M590" s="20" t="s">
        <v>84</v>
      </c>
      <c r="N590" s="26">
        <v>42349</v>
      </c>
      <c r="O590" s="20" t="s">
        <v>56</v>
      </c>
      <c r="P590" t="str">
        <f t="shared" si="9"/>
        <v>INSERT INTO @DataTable (Deal, AdvanceDate, PROV, DealPurpose, RateType, BEACON, LTV, TDS, GDS, InsuranceType, PrincipalBalance, OccupancyType, AccountStatus, Closed_Date, DelinquencyBucket) VALUES (589, '2013-06-14', 'ON', 'Purchase', 'Fixed', 724, 95, 36.05, 24.2, 'HiRatio', 0, 'Owner-Occupied', 'Closed', '2015-12-11', 'Current');</v>
      </c>
    </row>
    <row r="591" spans="1:16" x14ac:dyDescent="0.35">
      <c r="A591" s="22">
        <v>590</v>
      </c>
      <c r="B591" s="21">
        <v>42502</v>
      </c>
      <c r="C591" s="22" t="s">
        <v>58</v>
      </c>
      <c r="D591" s="22" t="s">
        <v>61</v>
      </c>
      <c r="E591" s="22" t="s">
        <v>53</v>
      </c>
      <c r="F591" s="22">
        <v>766</v>
      </c>
      <c r="G591" s="22">
        <v>80</v>
      </c>
      <c r="H591" s="22">
        <v>20.260000000000002</v>
      </c>
      <c r="I591" s="22">
        <v>9.36</v>
      </c>
      <c r="J591" s="22" t="s">
        <v>54</v>
      </c>
      <c r="K591" s="23">
        <v>330091.51</v>
      </c>
      <c r="L591" s="23" t="s">
        <v>55</v>
      </c>
      <c r="M591" s="23" t="s">
        <v>83</v>
      </c>
      <c r="N591" s="27"/>
      <c r="O591" s="23" t="s">
        <v>56</v>
      </c>
      <c r="P591" t="str">
        <f t="shared" si="9"/>
        <v>INSERT INTO @DataTable (Deal, AdvanceDate, PROV, DealPurpose, RateType, BEACON, LTV, TDS, GDS, InsuranceType, PrincipalBalance, OccupancyType, AccountStatus, Closed_Date, DelinquencyBucket) VALUES (590, '2016-05-12', 'BC', 'Purchase', 'Fixed', 766, 80, 20.26, 9.36, 'Conv', 330091.51, 'Owner-Occupied', 'Open', '1900-01-00', 'Current');</v>
      </c>
    </row>
    <row r="592" spans="1:16" x14ac:dyDescent="0.35">
      <c r="A592" s="19">
        <v>591</v>
      </c>
      <c r="B592" s="18">
        <v>42104</v>
      </c>
      <c r="C592" s="19" t="s">
        <v>57</v>
      </c>
      <c r="D592" s="19" t="s">
        <v>59</v>
      </c>
      <c r="E592" s="19" t="s">
        <v>40</v>
      </c>
      <c r="F592" s="19">
        <v>811</v>
      </c>
      <c r="G592" s="19">
        <v>57.39</v>
      </c>
      <c r="H592" s="19">
        <v>33.6</v>
      </c>
      <c r="I592" s="19">
        <v>28.24</v>
      </c>
      <c r="J592" s="19" t="s">
        <v>54</v>
      </c>
      <c r="K592" s="20">
        <v>352411.21</v>
      </c>
      <c r="L592" s="20" t="s">
        <v>55</v>
      </c>
      <c r="M592" s="20" t="s">
        <v>83</v>
      </c>
      <c r="N592" s="26"/>
      <c r="O592" s="20" t="s">
        <v>56</v>
      </c>
      <c r="P592" t="str">
        <f t="shared" si="9"/>
        <v>INSERT INTO @DataTable (Deal, AdvanceDate, PROV, DealPurpose, RateType, BEACON, LTV, TDS, GDS, InsuranceType, PrincipalBalance, OccupancyType, AccountStatus, Closed_Date, DelinquencyBucket) VALUES (591, '2015-04-10', 'ON', 'Transfer', 'ARM', 811, 57.39, 33.6, 28.24, 'Conv', 352411.21, 'Owner-Occupied', 'Open', '1900-01-00', 'Current');</v>
      </c>
    </row>
    <row r="593" spans="1:16" x14ac:dyDescent="0.35">
      <c r="A593" s="22">
        <v>592</v>
      </c>
      <c r="B593" s="21">
        <v>42258</v>
      </c>
      <c r="C593" s="22" t="s">
        <v>57</v>
      </c>
      <c r="D593" s="22" t="s">
        <v>61</v>
      </c>
      <c r="E593" s="22" t="s">
        <v>53</v>
      </c>
      <c r="F593" s="22">
        <v>787</v>
      </c>
      <c r="G593" s="22">
        <v>95</v>
      </c>
      <c r="H593" s="22">
        <v>40.81</v>
      </c>
      <c r="I593" s="22">
        <v>9.73</v>
      </c>
      <c r="J593" s="22" t="s">
        <v>60</v>
      </c>
      <c r="K593" s="23">
        <v>124894.28</v>
      </c>
      <c r="L593" s="23" t="s">
        <v>66</v>
      </c>
      <c r="M593" s="23" t="s">
        <v>83</v>
      </c>
      <c r="N593" s="27"/>
      <c r="O593" s="23" t="s">
        <v>56</v>
      </c>
      <c r="P593" t="str">
        <f t="shared" si="9"/>
        <v>INSERT INTO @DataTable (Deal, AdvanceDate, PROV, DealPurpose, RateType, BEACON, LTV, TDS, GDS, InsuranceType, PrincipalBalance, OccupancyType, AccountStatus, Closed_Date, DelinquencyBucket) VALUES (592, '2015-09-11', 'ON', 'Purchase', 'Fixed', 787, 95, 40.81, 9.73, 'HiRatio', 124894.28, 'Second Home', 'Open', '1900-01-00', 'Current');</v>
      </c>
    </row>
    <row r="594" spans="1:16" x14ac:dyDescent="0.35">
      <c r="A594" s="19">
        <v>593</v>
      </c>
      <c r="B594" s="18">
        <v>41684</v>
      </c>
      <c r="C594" s="19" t="s">
        <v>57</v>
      </c>
      <c r="D594" s="19" t="s">
        <v>61</v>
      </c>
      <c r="E594" s="19" t="s">
        <v>40</v>
      </c>
      <c r="F594" s="19">
        <v>737</v>
      </c>
      <c r="G594" s="19">
        <v>29.85</v>
      </c>
      <c r="H594" s="19">
        <v>23.03</v>
      </c>
      <c r="I594" s="19">
        <v>11.69</v>
      </c>
      <c r="J594" s="19" t="s">
        <v>54</v>
      </c>
      <c r="K594" s="20">
        <v>0</v>
      </c>
      <c r="L594" s="20" t="s">
        <v>55</v>
      </c>
      <c r="M594" s="20" t="s">
        <v>84</v>
      </c>
      <c r="N594" s="26">
        <v>42058</v>
      </c>
      <c r="O594" s="20" t="s">
        <v>56</v>
      </c>
      <c r="P594" t="str">
        <f t="shared" si="9"/>
        <v>INSERT INTO @DataTable (Deal, AdvanceDate, PROV, DealPurpose, RateType, BEACON, LTV, TDS, GDS, InsuranceType, PrincipalBalance, OccupancyType, AccountStatus, Closed_Date, DelinquencyBucket) VALUES (593, '2014-02-14', 'ON', 'Purchase', 'ARM', 737, 29.85, 23.03, 11.69, 'Conv', 0, 'Owner-Occupied', 'Closed', '2015-02-23', 'Current');</v>
      </c>
    </row>
    <row r="595" spans="1:16" x14ac:dyDescent="0.35">
      <c r="A595" s="22">
        <v>594</v>
      </c>
      <c r="B595" s="21">
        <v>42453</v>
      </c>
      <c r="C595" s="22" t="s">
        <v>51</v>
      </c>
      <c r="D595" s="22" t="s">
        <v>52</v>
      </c>
      <c r="E595" s="22" t="s">
        <v>53</v>
      </c>
      <c r="F595" s="22">
        <v>783</v>
      </c>
      <c r="G595" s="22">
        <v>49.87</v>
      </c>
      <c r="H595" s="22">
        <v>13.17</v>
      </c>
      <c r="I595" s="22">
        <v>8.75</v>
      </c>
      <c r="J595" s="22" t="s">
        <v>54</v>
      </c>
      <c r="K595" s="23">
        <v>243297.34</v>
      </c>
      <c r="L595" s="23" t="s">
        <v>55</v>
      </c>
      <c r="M595" s="23" t="s">
        <v>83</v>
      </c>
      <c r="N595" s="27"/>
      <c r="O595" s="23" t="s">
        <v>56</v>
      </c>
      <c r="P595" t="str">
        <f t="shared" si="9"/>
        <v>INSERT INTO @DataTable (Deal, AdvanceDate, PROV, DealPurpose, RateType, BEACON, LTV, TDS, GDS, InsuranceType, PrincipalBalance, OccupancyType, AccountStatus, Closed_Date, DelinquencyBucket) VALUES (594, '2016-03-24', 'AB', 'Refinance External', 'Fixed', 783, 49.87, 13.17, 8.75, 'Conv', 243297.34, 'Owner-Occupied', 'Open', '1900-01-00', 'Current');</v>
      </c>
    </row>
    <row r="596" spans="1:16" x14ac:dyDescent="0.35">
      <c r="A596" s="19">
        <v>595</v>
      </c>
      <c r="B596" s="18">
        <v>41920</v>
      </c>
      <c r="C596" s="19" t="s">
        <v>51</v>
      </c>
      <c r="D596" s="19" t="s">
        <v>61</v>
      </c>
      <c r="E596" s="19" t="s">
        <v>53</v>
      </c>
      <c r="F596" s="19">
        <v>716</v>
      </c>
      <c r="G596" s="19">
        <v>95</v>
      </c>
      <c r="H596" s="19">
        <v>43.78</v>
      </c>
      <c r="I596" s="19">
        <v>24.38</v>
      </c>
      <c r="J596" s="19" t="s">
        <v>60</v>
      </c>
      <c r="K596" s="20">
        <v>314305.62</v>
      </c>
      <c r="L596" s="20" t="s">
        <v>55</v>
      </c>
      <c r="M596" s="20" t="s">
        <v>83</v>
      </c>
      <c r="N596" s="26"/>
      <c r="O596" s="20" t="s">
        <v>56</v>
      </c>
      <c r="P596" t="str">
        <f t="shared" si="9"/>
        <v>INSERT INTO @DataTable (Deal, AdvanceDate, PROV, DealPurpose, RateType, BEACON, LTV, TDS, GDS, InsuranceType, PrincipalBalance, OccupancyType, AccountStatus, Closed_Date, DelinquencyBucket) VALUES (595, '2014-10-08', 'AB', 'Purchase', 'Fixed', 716, 95, 43.78, 24.38, 'HiRatio', 314305.62, 'Owner-Occupied', 'Open', '1900-01-00', 'Current');</v>
      </c>
    </row>
    <row r="597" spans="1:16" x14ac:dyDescent="0.35">
      <c r="A597" s="22">
        <v>596</v>
      </c>
      <c r="B597" s="21">
        <v>42307</v>
      </c>
      <c r="C597" s="22" t="s">
        <v>57</v>
      </c>
      <c r="D597" s="22" t="s">
        <v>61</v>
      </c>
      <c r="E597" s="22" t="s">
        <v>53</v>
      </c>
      <c r="F597" s="22">
        <v>694</v>
      </c>
      <c r="G597" s="22">
        <v>95</v>
      </c>
      <c r="H597" s="22">
        <v>31.7</v>
      </c>
      <c r="I597" s="22">
        <v>27.87</v>
      </c>
      <c r="J597" s="22" t="s">
        <v>60</v>
      </c>
      <c r="K597" s="23">
        <v>190292.15</v>
      </c>
      <c r="L597" s="23" t="s">
        <v>55</v>
      </c>
      <c r="M597" s="23" t="s">
        <v>83</v>
      </c>
      <c r="N597" s="27"/>
      <c r="O597" s="23" t="s">
        <v>69</v>
      </c>
      <c r="P597" t="str">
        <f t="shared" si="9"/>
        <v>INSERT INTO @DataTable (Deal, AdvanceDate, PROV, DealPurpose, RateType, BEACON, LTV, TDS, GDS, InsuranceType, PrincipalBalance, OccupancyType, AccountStatus, Closed_Date, DelinquencyBucket) VALUES (596, '2015-10-30', 'ON', 'Purchase', 'Fixed', 694, 95, 31.7, 27.87, 'HiRatio', 190292.15, 'Owner-Occupied', 'Open', '1900-01-00', '0-29');</v>
      </c>
    </row>
    <row r="598" spans="1:16" x14ac:dyDescent="0.35">
      <c r="A598" s="19">
        <v>597</v>
      </c>
      <c r="B598" s="18">
        <v>42713</v>
      </c>
      <c r="C598" s="19" t="s">
        <v>58</v>
      </c>
      <c r="D598" s="19" t="s">
        <v>61</v>
      </c>
      <c r="E598" s="19" t="s">
        <v>53</v>
      </c>
      <c r="F598" s="19">
        <v>790</v>
      </c>
      <c r="G598" s="19">
        <v>95</v>
      </c>
      <c r="H598" s="19">
        <v>43.3</v>
      </c>
      <c r="I598" s="19">
        <v>35.56</v>
      </c>
      <c r="J598" s="19" t="s">
        <v>60</v>
      </c>
      <c r="K598" s="20">
        <v>407472.93</v>
      </c>
      <c r="L598" s="20" t="s">
        <v>55</v>
      </c>
      <c r="M598" s="20" t="s">
        <v>83</v>
      </c>
      <c r="N598" s="26"/>
      <c r="O598" s="20" t="s">
        <v>56</v>
      </c>
      <c r="P598" t="str">
        <f t="shared" si="9"/>
        <v>INSERT INTO @DataTable (Deal, AdvanceDate, PROV, DealPurpose, RateType, BEACON, LTV, TDS, GDS, InsuranceType, PrincipalBalance, OccupancyType, AccountStatus, Closed_Date, DelinquencyBucket) VALUES (597, '2016-12-09', 'BC', 'Purchase', 'Fixed', 790, 95, 43.3, 35.56, 'HiRatio', 407472.93, 'Owner-Occupied', 'Open', '1900-01-00', 'Current');</v>
      </c>
    </row>
    <row r="599" spans="1:16" x14ac:dyDescent="0.35">
      <c r="A599" s="22">
        <v>598</v>
      </c>
      <c r="B599" s="21">
        <v>40329</v>
      </c>
      <c r="C599" s="22" t="s">
        <v>57</v>
      </c>
      <c r="D599" s="22" t="s">
        <v>61</v>
      </c>
      <c r="E599" s="22" t="s">
        <v>53</v>
      </c>
      <c r="F599" s="22">
        <v>672</v>
      </c>
      <c r="G599" s="22">
        <v>80</v>
      </c>
      <c r="H599" s="22">
        <v>21.11</v>
      </c>
      <c r="I599" s="22">
        <v>38.08</v>
      </c>
      <c r="J599" s="22" t="s">
        <v>54</v>
      </c>
      <c r="K599" s="23">
        <v>122137.92</v>
      </c>
      <c r="L599" s="23" t="s">
        <v>62</v>
      </c>
      <c r="M599" s="23" t="s">
        <v>83</v>
      </c>
      <c r="N599" s="27"/>
      <c r="O599" s="23" t="s">
        <v>56</v>
      </c>
      <c r="P599" t="str">
        <f t="shared" si="9"/>
        <v>INSERT INTO @DataTable (Deal, AdvanceDate, PROV, DealPurpose, RateType, BEACON, LTV, TDS, GDS, InsuranceType, PrincipalBalance, OccupancyType, AccountStatus, Closed_Date, DelinquencyBucket) VALUES (598, '2010-05-31', 'ON', 'Purchase', 'Fixed', 672, 80, 21.11, 38.08, 'Conv', 122137.92, 'Rental', 'Open', '1900-01-00', 'Current');</v>
      </c>
    </row>
    <row r="600" spans="1:16" x14ac:dyDescent="0.35">
      <c r="A600" s="19">
        <v>599</v>
      </c>
      <c r="B600" s="18">
        <v>42234</v>
      </c>
      <c r="C600" s="19" t="s">
        <v>63</v>
      </c>
      <c r="D600" s="19" t="s">
        <v>61</v>
      </c>
      <c r="E600" s="19" t="s">
        <v>53</v>
      </c>
      <c r="F600" s="19">
        <v>707</v>
      </c>
      <c r="G600" s="19">
        <v>94.7</v>
      </c>
      <c r="H600" s="19">
        <v>38.03</v>
      </c>
      <c r="I600" s="19">
        <v>37.130000000000003</v>
      </c>
      <c r="J600" s="19" t="s">
        <v>60</v>
      </c>
      <c r="K600" s="20">
        <v>283522.58</v>
      </c>
      <c r="L600" s="20" t="s">
        <v>55</v>
      </c>
      <c r="M600" s="20" t="s">
        <v>83</v>
      </c>
      <c r="N600" s="26"/>
      <c r="O600" s="20" t="s">
        <v>56</v>
      </c>
      <c r="P600" t="str">
        <f t="shared" si="9"/>
        <v>INSERT INTO @DataTable (Deal, AdvanceDate, PROV, DealPurpose, RateType, BEACON, LTV, TDS, GDS, InsuranceType, PrincipalBalance, OccupancyType, AccountStatus, Closed_Date, DelinquencyBucket) VALUES (599, '2015-08-18', 'SK', 'Purchase', 'Fixed', 707, 94.7, 38.03, 37.13, 'HiRatio', 283522.58, 'Owner-Occupied', 'Open', '1900-01-00', 'Current');</v>
      </c>
    </row>
    <row r="601" spans="1:16" x14ac:dyDescent="0.35">
      <c r="A601" s="22">
        <v>600</v>
      </c>
      <c r="B601" s="21">
        <v>40592</v>
      </c>
      <c r="C601" s="22" t="s">
        <v>51</v>
      </c>
      <c r="D601" s="22" t="s">
        <v>61</v>
      </c>
      <c r="E601" s="22" t="s">
        <v>53</v>
      </c>
      <c r="F601" s="22">
        <v>729</v>
      </c>
      <c r="G601" s="22">
        <v>95</v>
      </c>
      <c r="H601" s="22">
        <v>36.82</v>
      </c>
      <c r="I601" s="22">
        <v>20.18</v>
      </c>
      <c r="J601" s="22" t="s">
        <v>60</v>
      </c>
      <c r="K601" s="23">
        <v>0</v>
      </c>
      <c r="L601" s="23" t="s">
        <v>55</v>
      </c>
      <c r="M601" s="23" t="s">
        <v>84</v>
      </c>
      <c r="N601" s="27">
        <v>41807</v>
      </c>
      <c r="O601" s="23" t="s">
        <v>56</v>
      </c>
      <c r="P601" t="str">
        <f t="shared" si="9"/>
        <v>INSERT INTO @DataTable (Deal, AdvanceDate, PROV, DealPurpose, RateType, BEACON, LTV, TDS, GDS, InsuranceType, PrincipalBalance, OccupancyType, AccountStatus, Closed_Date, DelinquencyBucket) VALUES (600, '2011-02-18', 'AB', 'Purchase', 'Fixed', 729, 95, 36.82, 20.18, 'HiRatio', 0, 'Owner-Occupied', 'Closed', '2014-06-17', 'Current');</v>
      </c>
    </row>
    <row r="602" spans="1:16" x14ac:dyDescent="0.35">
      <c r="A602" s="19">
        <v>601</v>
      </c>
      <c r="B602" s="18">
        <v>42069</v>
      </c>
      <c r="C602" s="19" t="s">
        <v>51</v>
      </c>
      <c r="D602" s="19" t="s">
        <v>52</v>
      </c>
      <c r="E602" s="19" t="s">
        <v>53</v>
      </c>
      <c r="F602" s="19">
        <v>707</v>
      </c>
      <c r="G602" s="19">
        <v>38.46</v>
      </c>
      <c r="H602" s="19">
        <v>42.47</v>
      </c>
      <c r="I602" s="19">
        <v>24.66</v>
      </c>
      <c r="J602" s="19" t="s">
        <v>54</v>
      </c>
      <c r="K602" s="20">
        <v>71995.39</v>
      </c>
      <c r="L602" s="20" t="s">
        <v>55</v>
      </c>
      <c r="M602" s="20" t="s">
        <v>83</v>
      </c>
      <c r="N602" s="26"/>
      <c r="O602" s="20" t="s">
        <v>56</v>
      </c>
      <c r="P602" t="str">
        <f t="shared" si="9"/>
        <v>INSERT INTO @DataTable (Deal, AdvanceDate, PROV, DealPurpose, RateType, BEACON, LTV, TDS, GDS, InsuranceType, PrincipalBalance, OccupancyType, AccountStatus, Closed_Date, DelinquencyBucket) VALUES (601, '2015-03-06', 'AB', 'Refinance External', 'Fixed', 707, 38.46, 42.47, 24.66, 'Conv', 71995.39, 'Owner-Occupied', 'Open', '1900-01-00', 'Current');</v>
      </c>
    </row>
    <row r="603" spans="1:16" x14ac:dyDescent="0.35">
      <c r="A603" s="22">
        <v>602</v>
      </c>
      <c r="B603" s="21">
        <v>42549</v>
      </c>
      <c r="C603" s="22" t="s">
        <v>51</v>
      </c>
      <c r="D603" s="22" t="s">
        <v>52</v>
      </c>
      <c r="E603" s="22" t="s">
        <v>40</v>
      </c>
      <c r="F603" s="22">
        <v>846</v>
      </c>
      <c r="G603" s="22">
        <v>71.569999999999993</v>
      </c>
      <c r="H603" s="22">
        <v>20.92</v>
      </c>
      <c r="I603" s="22">
        <v>17.690000000000001</v>
      </c>
      <c r="J603" s="22" t="s">
        <v>54</v>
      </c>
      <c r="K603" s="23">
        <v>330197.05</v>
      </c>
      <c r="L603" s="23" t="s">
        <v>55</v>
      </c>
      <c r="M603" s="23" t="s">
        <v>83</v>
      </c>
      <c r="N603" s="27"/>
      <c r="O603" s="23" t="s">
        <v>56</v>
      </c>
      <c r="P603" t="str">
        <f t="shared" si="9"/>
        <v>INSERT INTO @DataTable (Deal, AdvanceDate, PROV, DealPurpose, RateType, BEACON, LTV, TDS, GDS, InsuranceType, PrincipalBalance, OccupancyType, AccountStatus, Closed_Date, DelinquencyBucket) VALUES (602, '2016-06-28', 'AB', 'Refinance External', 'ARM', 846, 71.57, 20.92, 17.69, 'Conv', 330197.05, 'Owner-Occupied', 'Open', '1900-01-00', 'Current');</v>
      </c>
    </row>
    <row r="604" spans="1:16" x14ac:dyDescent="0.35">
      <c r="A604" s="19">
        <v>603</v>
      </c>
      <c r="B604" s="18">
        <v>42139</v>
      </c>
      <c r="C604" s="19" t="s">
        <v>57</v>
      </c>
      <c r="D604" s="19" t="s">
        <v>64</v>
      </c>
      <c r="E604" s="19" t="s">
        <v>53</v>
      </c>
      <c r="F604" s="19">
        <v>765</v>
      </c>
      <c r="G604" s="19">
        <v>95</v>
      </c>
      <c r="H604" s="19">
        <v>42.07</v>
      </c>
      <c r="I604" s="19">
        <v>31.18</v>
      </c>
      <c r="J604" s="19" t="s">
        <v>60</v>
      </c>
      <c r="K604" s="20">
        <v>345542.07</v>
      </c>
      <c r="L604" s="20" t="s">
        <v>55</v>
      </c>
      <c r="M604" s="20" t="s">
        <v>83</v>
      </c>
      <c r="N604" s="26"/>
      <c r="O604" s="20" t="s">
        <v>56</v>
      </c>
      <c r="P604" t="str">
        <f t="shared" si="9"/>
        <v>INSERT INTO @DataTable (Deal, AdvanceDate, PROV, DealPurpose, RateType, BEACON, LTV, TDS, GDS, InsuranceType, PrincipalBalance, OccupancyType, AccountStatus, Closed_Date, DelinquencyBucket) VALUES (603, '2015-05-15', 'ON', 'Purchase with Improvements', 'Fixed', 765, 95, 42.07, 31.18, 'HiRatio', 345542.07, 'Owner-Occupied', 'Open', '1900-01-00', 'Current');</v>
      </c>
    </row>
    <row r="605" spans="1:16" x14ac:dyDescent="0.35">
      <c r="A605" s="22">
        <v>604</v>
      </c>
      <c r="B605" s="21">
        <v>41850</v>
      </c>
      <c r="C605" s="22" t="s">
        <v>51</v>
      </c>
      <c r="D605" s="22" t="s">
        <v>61</v>
      </c>
      <c r="E605" s="22" t="s">
        <v>53</v>
      </c>
      <c r="F605" s="22">
        <v>779</v>
      </c>
      <c r="G605" s="22">
        <v>95</v>
      </c>
      <c r="H605" s="22">
        <v>41.23</v>
      </c>
      <c r="I605" s="22">
        <v>34.200000000000003</v>
      </c>
      <c r="J605" s="22" t="s">
        <v>60</v>
      </c>
      <c r="K605" s="23">
        <v>224919</v>
      </c>
      <c r="L605" s="23" t="s">
        <v>55</v>
      </c>
      <c r="M605" s="23" t="s">
        <v>83</v>
      </c>
      <c r="N605" s="27"/>
      <c r="O605" s="23" t="s">
        <v>56</v>
      </c>
      <c r="P605" t="str">
        <f t="shared" si="9"/>
        <v>INSERT INTO @DataTable (Deal, AdvanceDate, PROV, DealPurpose, RateType, BEACON, LTV, TDS, GDS, InsuranceType, PrincipalBalance, OccupancyType, AccountStatus, Closed_Date, DelinquencyBucket) VALUES (604, '2014-07-30', 'AB', 'Purchase', 'Fixed', 779, 95, 41.23, 34.2, 'HiRatio', 224919, 'Owner-Occupied', 'Open', '1900-01-00', 'Current');</v>
      </c>
    </row>
    <row r="606" spans="1:16" x14ac:dyDescent="0.35">
      <c r="A606" s="19">
        <v>605</v>
      </c>
      <c r="B606" s="18">
        <v>41817</v>
      </c>
      <c r="C606" s="19" t="s">
        <v>63</v>
      </c>
      <c r="D606" s="19" t="s">
        <v>61</v>
      </c>
      <c r="E606" s="19" t="s">
        <v>40</v>
      </c>
      <c r="F606" s="19">
        <v>750</v>
      </c>
      <c r="G606" s="19">
        <v>95</v>
      </c>
      <c r="H606" s="19">
        <v>30.28</v>
      </c>
      <c r="I606" s="19">
        <v>19.760000000000002</v>
      </c>
      <c r="J606" s="19" t="s">
        <v>60</v>
      </c>
      <c r="K606" s="20">
        <v>293870.36</v>
      </c>
      <c r="L606" s="20" t="s">
        <v>55</v>
      </c>
      <c r="M606" s="20" t="s">
        <v>83</v>
      </c>
      <c r="N606" s="26"/>
      <c r="O606" s="20" t="s">
        <v>56</v>
      </c>
      <c r="P606" t="str">
        <f t="shared" si="9"/>
        <v>INSERT INTO @DataTable (Deal, AdvanceDate, PROV, DealPurpose, RateType, BEACON, LTV, TDS, GDS, InsuranceType, PrincipalBalance, OccupancyType, AccountStatus, Closed_Date, DelinquencyBucket) VALUES (605, '2014-06-27', 'SK', 'Purchase', 'ARM', 750, 95, 30.28, 19.76, 'HiRatio', 293870.36, 'Owner-Occupied', 'Open', '1900-01-00', 'Current');</v>
      </c>
    </row>
    <row r="607" spans="1:16" x14ac:dyDescent="0.35">
      <c r="A607" s="22">
        <v>606</v>
      </c>
      <c r="B607" s="21">
        <v>40940</v>
      </c>
      <c r="C607" s="22" t="s">
        <v>58</v>
      </c>
      <c r="D607" s="22" t="s">
        <v>61</v>
      </c>
      <c r="E607" s="22" t="s">
        <v>53</v>
      </c>
      <c r="F607" s="22">
        <v>743</v>
      </c>
      <c r="G607" s="22">
        <v>95</v>
      </c>
      <c r="H607" s="22">
        <v>33.049999999999997</v>
      </c>
      <c r="I607" s="22">
        <v>22.97</v>
      </c>
      <c r="J607" s="22" t="s">
        <v>60</v>
      </c>
      <c r="K607" s="23">
        <v>0</v>
      </c>
      <c r="L607" s="23" t="s">
        <v>55</v>
      </c>
      <c r="M607" s="23" t="s">
        <v>84</v>
      </c>
      <c r="N607" s="27">
        <v>42187</v>
      </c>
      <c r="O607" s="23" t="s">
        <v>56</v>
      </c>
      <c r="P607" t="str">
        <f t="shared" si="9"/>
        <v>INSERT INTO @DataTable (Deal, AdvanceDate, PROV, DealPurpose, RateType, BEACON, LTV, TDS, GDS, InsuranceType, PrincipalBalance, OccupancyType, AccountStatus, Closed_Date, DelinquencyBucket) VALUES (606, '2012-02-01', 'BC', 'Purchase', 'Fixed', 743, 95, 33.05, 22.97, 'HiRatio', 0, 'Owner-Occupied', 'Closed', '2015-07-02', 'Current');</v>
      </c>
    </row>
    <row r="608" spans="1:16" x14ac:dyDescent="0.35">
      <c r="A608" s="19">
        <v>607</v>
      </c>
      <c r="B608" s="18">
        <v>42641</v>
      </c>
      <c r="C608" s="19" t="s">
        <v>58</v>
      </c>
      <c r="D608" s="19" t="s">
        <v>61</v>
      </c>
      <c r="E608" s="19" t="s">
        <v>53</v>
      </c>
      <c r="F608" s="19">
        <v>699</v>
      </c>
      <c r="G608" s="19">
        <v>86.5</v>
      </c>
      <c r="H608" s="19">
        <v>39.700000000000003</v>
      </c>
      <c r="I608" s="19">
        <v>33.22</v>
      </c>
      <c r="J608" s="19" t="s">
        <v>60</v>
      </c>
      <c r="K608" s="20">
        <v>389818.35</v>
      </c>
      <c r="L608" s="20" t="s">
        <v>55</v>
      </c>
      <c r="M608" s="20" t="s">
        <v>83</v>
      </c>
      <c r="N608" s="26"/>
      <c r="O608" s="20" t="s">
        <v>56</v>
      </c>
      <c r="P608" t="str">
        <f t="shared" si="9"/>
        <v>INSERT INTO @DataTable (Deal, AdvanceDate, PROV, DealPurpose, RateType, BEACON, LTV, TDS, GDS, InsuranceType, PrincipalBalance, OccupancyType, AccountStatus, Closed_Date, DelinquencyBucket) VALUES (607, '2016-09-28', 'BC', 'Purchase', 'Fixed', 699, 86.5, 39.7, 33.22, 'HiRatio', 389818.35, 'Owner-Occupied', 'Open', '1900-01-00', 'Current');</v>
      </c>
    </row>
    <row r="609" spans="1:16" x14ac:dyDescent="0.35">
      <c r="A609" s="22">
        <v>608</v>
      </c>
      <c r="B609" s="21">
        <v>40875</v>
      </c>
      <c r="C609" s="22" t="s">
        <v>57</v>
      </c>
      <c r="D609" s="22" t="s">
        <v>52</v>
      </c>
      <c r="E609" s="22" t="s">
        <v>40</v>
      </c>
      <c r="F609" s="22">
        <v>784</v>
      </c>
      <c r="G609" s="22">
        <v>85</v>
      </c>
      <c r="H609" s="22">
        <v>32.25</v>
      </c>
      <c r="I609" s="22">
        <v>25.25</v>
      </c>
      <c r="J609" s="22" t="s">
        <v>60</v>
      </c>
      <c r="K609" s="23">
        <v>0</v>
      </c>
      <c r="L609" s="23" t="s">
        <v>55</v>
      </c>
      <c r="M609" s="23" t="s">
        <v>84</v>
      </c>
      <c r="N609" s="27">
        <v>42530</v>
      </c>
      <c r="O609" s="23" t="s">
        <v>56</v>
      </c>
      <c r="P609" t="str">
        <f t="shared" si="9"/>
        <v>INSERT INTO @DataTable (Deal, AdvanceDate, PROV, DealPurpose, RateType, BEACON, LTV, TDS, GDS, InsuranceType, PrincipalBalance, OccupancyType, AccountStatus, Closed_Date, DelinquencyBucket) VALUES (608, '2011-11-28', 'ON', 'Refinance External', 'ARM', 784, 85, 32.25, 25.25, 'HiRatio', 0, 'Owner-Occupied', 'Closed', '2016-06-09', 'Current');</v>
      </c>
    </row>
    <row r="610" spans="1:16" x14ac:dyDescent="0.35">
      <c r="A610" s="19">
        <v>609</v>
      </c>
      <c r="B610" s="18">
        <v>41348</v>
      </c>
      <c r="C610" s="19" t="s">
        <v>65</v>
      </c>
      <c r="D610" s="19" t="s">
        <v>64</v>
      </c>
      <c r="E610" s="19" t="s">
        <v>53</v>
      </c>
      <c r="F610" s="19">
        <v>639</v>
      </c>
      <c r="G610" s="19">
        <v>95</v>
      </c>
      <c r="H610" s="19">
        <v>40.33</v>
      </c>
      <c r="I610" s="19">
        <v>32.39</v>
      </c>
      <c r="J610" s="19" t="s">
        <v>60</v>
      </c>
      <c r="K610" s="20">
        <v>122579.33</v>
      </c>
      <c r="L610" s="20" t="s">
        <v>55</v>
      </c>
      <c r="M610" s="20" t="s">
        <v>83</v>
      </c>
      <c r="N610" s="26"/>
      <c r="O610" s="20" t="s">
        <v>56</v>
      </c>
      <c r="P610" t="str">
        <f t="shared" si="9"/>
        <v>INSERT INTO @DataTable (Deal, AdvanceDate, PROV, DealPurpose, RateType, BEACON, LTV, TDS, GDS, InsuranceType, PrincipalBalance, OccupancyType, AccountStatus, Closed_Date, DelinquencyBucket) VALUES (609, '2013-03-15', 'NS', 'Purchase with Improvements', 'Fixed', 639, 95, 40.33, 32.39, 'HiRatio', 122579.33, 'Owner-Occupied', 'Open', '1900-01-00', 'Current');</v>
      </c>
    </row>
    <row r="611" spans="1:16" x14ac:dyDescent="0.35">
      <c r="A611" s="22">
        <v>610</v>
      </c>
      <c r="B611" s="21">
        <v>42125</v>
      </c>
      <c r="C611" s="22" t="s">
        <v>57</v>
      </c>
      <c r="D611" s="22" t="s">
        <v>52</v>
      </c>
      <c r="E611" s="22" t="s">
        <v>53</v>
      </c>
      <c r="F611" s="22">
        <v>692</v>
      </c>
      <c r="G611" s="22">
        <v>79.58</v>
      </c>
      <c r="H611" s="22">
        <v>41.11</v>
      </c>
      <c r="I611" s="22">
        <v>25.88</v>
      </c>
      <c r="J611" s="22" t="s">
        <v>54</v>
      </c>
      <c r="K611" s="23">
        <v>209567.29</v>
      </c>
      <c r="L611" s="23" t="s">
        <v>55</v>
      </c>
      <c r="M611" s="23" t="s">
        <v>83</v>
      </c>
      <c r="N611" s="27"/>
      <c r="O611" s="23" t="s">
        <v>56</v>
      </c>
      <c r="P611" t="str">
        <f t="shared" si="9"/>
        <v>INSERT INTO @DataTable (Deal, AdvanceDate, PROV, DealPurpose, RateType, BEACON, LTV, TDS, GDS, InsuranceType, PrincipalBalance, OccupancyType, AccountStatus, Closed_Date, DelinquencyBucket) VALUES (610, '2015-05-01', 'ON', 'Refinance External', 'Fixed', 692, 79.58, 41.11, 25.88, 'Conv', 209567.29, 'Owner-Occupied', 'Open', '1900-01-00', 'Current');</v>
      </c>
    </row>
    <row r="612" spans="1:16" x14ac:dyDescent="0.35">
      <c r="A612" s="19">
        <v>611</v>
      </c>
      <c r="B612" s="18">
        <v>42191</v>
      </c>
      <c r="C612" s="19" t="s">
        <v>51</v>
      </c>
      <c r="D612" s="19" t="s">
        <v>61</v>
      </c>
      <c r="E612" s="19" t="s">
        <v>53</v>
      </c>
      <c r="F612" s="19">
        <v>814</v>
      </c>
      <c r="G612" s="19">
        <v>53.62</v>
      </c>
      <c r="H612" s="19">
        <v>22.53</v>
      </c>
      <c r="I612" s="19">
        <v>22.25</v>
      </c>
      <c r="J612" s="19" t="s">
        <v>54</v>
      </c>
      <c r="K612" s="20">
        <v>176466.59</v>
      </c>
      <c r="L612" s="20" t="s">
        <v>55</v>
      </c>
      <c r="M612" s="20" t="s">
        <v>83</v>
      </c>
      <c r="N612" s="26"/>
      <c r="O612" s="20" t="s">
        <v>56</v>
      </c>
      <c r="P612" t="str">
        <f t="shared" si="9"/>
        <v>INSERT INTO @DataTable (Deal, AdvanceDate, PROV, DealPurpose, RateType, BEACON, LTV, TDS, GDS, InsuranceType, PrincipalBalance, OccupancyType, AccountStatus, Closed_Date, DelinquencyBucket) VALUES (611, '2015-07-06', 'AB', 'Purchase', 'Fixed', 814, 53.62, 22.53, 22.25, 'Conv', 176466.59, 'Owner-Occupied', 'Open', '1900-01-00', 'Current');</v>
      </c>
    </row>
    <row r="613" spans="1:16" x14ac:dyDescent="0.35">
      <c r="A613" s="22">
        <v>612</v>
      </c>
      <c r="B613" s="21">
        <v>41899</v>
      </c>
      <c r="C613" s="22" t="s">
        <v>57</v>
      </c>
      <c r="D613" s="22" t="s">
        <v>64</v>
      </c>
      <c r="E613" s="22" t="s">
        <v>53</v>
      </c>
      <c r="F613" s="22">
        <v>774</v>
      </c>
      <c r="G613" s="22">
        <v>93.71</v>
      </c>
      <c r="H613" s="22">
        <v>41</v>
      </c>
      <c r="I613" s="22">
        <v>35.229999999999997</v>
      </c>
      <c r="J613" s="22" t="s">
        <v>60</v>
      </c>
      <c r="K613" s="23">
        <v>312033.65999999997</v>
      </c>
      <c r="L613" s="23" t="s">
        <v>55</v>
      </c>
      <c r="M613" s="23" t="s">
        <v>83</v>
      </c>
      <c r="N613" s="27"/>
      <c r="O613" s="23" t="s">
        <v>56</v>
      </c>
      <c r="P613" t="str">
        <f t="shared" si="9"/>
        <v>INSERT INTO @DataTable (Deal, AdvanceDate, PROV, DealPurpose, RateType, BEACON, LTV, TDS, GDS, InsuranceType, PrincipalBalance, OccupancyType, AccountStatus, Closed_Date, DelinquencyBucket) VALUES (612, '2014-09-17', 'ON', 'Purchase with Improvements', 'Fixed', 774, 93.71, 41, 35.23, 'HiRatio', 312033.66, 'Owner-Occupied', 'Open', '1900-01-00', 'Current');</v>
      </c>
    </row>
    <row r="614" spans="1:16" x14ac:dyDescent="0.35">
      <c r="A614" s="19">
        <v>613</v>
      </c>
      <c r="B614" s="18">
        <v>42209</v>
      </c>
      <c r="C614" s="19" t="s">
        <v>51</v>
      </c>
      <c r="D614" s="19" t="s">
        <v>61</v>
      </c>
      <c r="E614" s="19" t="s">
        <v>53</v>
      </c>
      <c r="F614" s="19">
        <v>748</v>
      </c>
      <c r="G614" s="19">
        <v>80</v>
      </c>
      <c r="H614" s="19">
        <v>28.32</v>
      </c>
      <c r="I614" s="19">
        <v>10.27</v>
      </c>
      <c r="J614" s="19" t="s">
        <v>54</v>
      </c>
      <c r="K614" s="20">
        <v>343114.28</v>
      </c>
      <c r="L614" s="20" t="s">
        <v>55</v>
      </c>
      <c r="M614" s="20" t="s">
        <v>83</v>
      </c>
      <c r="N614" s="26"/>
      <c r="O614" s="20" t="s">
        <v>56</v>
      </c>
      <c r="P614" t="str">
        <f t="shared" si="9"/>
        <v>INSERT INTO @DataTable (Deal, AdvanceDate, PROV, DealPurpose, RateType, BEACON, LTV, TDS, GDS, InsuranceType, PrincipalBalance, OccupancyType, AccountStatus, Closed_Date, DelinquencyBucket) VALUES (613, '2015-07-24', 'AB', 'Purchase', 'Fixed', 748, 80, 28.32, 10.27, 'Conv', 343114.28, 'Owner-Occupied', 'Open', '1900-01-00', 'Current');</v>
      </c>
    </row>
    <row r="615" spans="1:16" x14ac:dyDescent="0.35">
      <c r="A615" s="22">
        <v>614</v>
      </c>
      <c r="B615" s="21">
        <v>41001</v>
      </c>
      <c r="C615" s="22" t="s">
        <v>51</v>
      </c>
      <c r="D615" s="22" t="s">
        <v>61</v>
      </c>
      <c r="E615" s="22" t="s">
        <v>53</v>
      </c>
      <c r="F615" s="22">
        <v>743</v>
      </c>
      <c r="G615" s="22">
        <v>90</v>
      </c>
      <c r="H615" s="22">
        <v>28.56</v>
      </c>
      <c r="I615" s="22">
        <v>16.100000000000001</v>
      </c>
      <c r="J615" s="22" t="s">
        <v>60</v>
      </c>
      <c r="K615" s="23">
        <v>252002.58</v>
      </c>
      <c r="L615" s="23" t="s">
        <v>55</v>
      </c>
      <c r="M615" s="23" t="s">
        <v>83</v>
      </c>
      <c r="N615" s="27"/>
      <c r="O615" s="23" t="s">
        <v>56</v>
      </c>
      <c r="P615" t="str">
        <f t="shared" si="9"/>
        <v>INSERT INTO @DataTable (Deal, AdvanceDate, PROV, DealPurpose, RateType, BEACON, LTV, TDS, GDS, InsuranceType, PrincipalBalance, OccupancyType, AccountStatus, Closed_Date, DelinquencyBucket) VALUES (614, '2012-04-02', 'AB', 'Purchase', 'Fixed', 743, 90, 28.56, 16.1, 'HiRatio', 252002.58, 'Owner-Occupied', 'Open', '1900-01-00', 'Current');</v>
      </c>
    </row>
    <row r="616" spans="1:16" x14ac:dyDescent="0.35">
      <c r="A616" s="19">
        <v>615</v>
      </c>
      <c r="B616" s="18">
        <v>42445</v>
      </c>
      <c r="C616" s="19" t="s">
        <v>58</v>
      </c>
      <c r="D616" s="19" t="s">
        <v>61</v>
      </c>
      <c r="E616" s="19" t="s">
        <v>53</v>
      </c>
      <c r="F616" s="19">
        <v>695</v>
      </c>
      <c r="G616" s="19">
        <v>74.900000000000006</v>
      </c>
      <c r="H616" s="19">
        <v>26.09</v>
      </c>
      <c r="I616" s="19">
        <v>15.5</v>
      </c>
      <c r="J616" s="19" t="s">
        <v>54</v>
      </c>
      <c r="K616" s="20">
        <v>260993.15</v>
      </c>
      <c r="L616" s="20" t="s">
        <v>55</v>
      </c>
      <c r="M616" s="20" t="s">
        <v>83</v>
      </c>
      <c r="N616" s="26"/>
      <c r="O616" s="20" t="s">
        <v>56</v>
      </c>
      <c r="P616" t="str">
        <f t="shared" si="9"/>
        <v>INSERT INTO @DataTable (Deal, AdvanceDate, PROV, DealPurpose, RateType, BEACON, LTV, TDS, GDS, InsuranceType, PrincipalBalance, OccupancyType, AccountStatus, Closed_Date, DelinquencyBucket) VALUES (615, '2016-03-16', 'BC', 'Purchase', 'Fixed', 695, 74.9, 26.09, 15.5, 'Conv', 260993.15, 'Owner-Occupied', 'Open', '1900-01-00', 'Current');</v>
      </c>
    </row>
    <row r="617" spans="1:16" x14ac:dyDescent="0.35">
      <c r="A617" s="22">
        <v>616</v>
      </c>
      <c r="B617" s="21">
        <v>41789</v>
      </c>
      <c r="C617" s="22" t="s">
        <v>57</v>
      </c>
      <c r="D617" s="22" t="s">
        <v>61</v>
      </c>
      <c r="E617" s="22" t="s">
        <v>40</v>
      </c>
      <c r="F617" s="22">
        <v>728</v>
      </c>
      <c r="G617" s="22">
        <v>95</v>
      </c>
      <c r="H617" s="22">
        <v>37.6</v>
      </c>
      <c r="I617" s="22">
        <v>17.420000000000002</v>
      </c>
      <c r="J617" s="22" t="s">
        <v>60</v>
      </c>
      <c r="K617" s="23">
        <v>382133.08</v>
      </c>
      <c r="L617" s="23" t="s">
        <v>55</v>
      </c>
      <c r="M617" s="23" t="s">
        <v>83</v>
      </c>
      <c r="N617" s="27"/>
      <c r="O617" s="23" t="s">
        <v>56</v>
      </c>
      <c r="P617" t="str">
        <f t="shared" si="9"/>
        <v>INSERT INTO @DataTable (Deal, AdvanceDate, PROV, DealPurpose, RateType, BEACON, LTV, TDS, GDS, InsuranceType, PrincipalBalance, OccupancyType, AccountStatus, Closed_Date, DelinquencyBucket) VALUES (616, '2014-05-30', 'ON', 'Purchase', 'ARM', 728, 95, 37.6, 17.42, 'HiRatio', 382133.08, 'Owner-Occupied', 'Open', '1900-01-00', 'Current');</v>
      </c>
    </row>
    <row r="618" spans="1:16" x14ac:dyDescent="0.35">
      <c r="A618" s="19">
        <v>617</v>
      </c>
      <c r="B618" s="18">
        <v>40403</v>
      </c>
      <c r="C618" s="19" t="s">
        <v>57</v>
      </c>
      <c r="D618" s="19" t="s">
        <v>52</v>
      </c>
      <c r="E618" s="19" t="s">
        <v>40</v>
      </c>
      <c r="F618" s="19">
        <v>718</v>
      </c>
      <c r="G618" s="19">
        <v>80</v>
      </c>
      <c r="H618" s="19">
        <v>35.729999999999997</v>
      </c>
      <c r="I618" s="19">
        <v>25.98</v>
      </c>
      <c r="J618" s="19" t="s">
        <v>54</v>
      </c>
      <c r="K618" s="20">
        <v>0</v>
      </c>
      <c r="L618" s="20" t="s">
        <v>55</v>
      </c>
      <c r="M618" s="20" t="s">
        <v>84</v>
      </c>
      <c r="N618" s="26">
        <v>41480</v>
      </c>
      <c r="O618" s="20" t="s">
        <v>56</v>
      </c>
      <c r="P618" t="str">
        <f t="shared" si="9"/>
        <v>INSERT INTO @DataTable (Deal, AdvanceDate, PROV, DealPurpose, RateType, BEACON, LTV, TDS, GDS, InsuranceType, PrincipalBalance, OccupancyType, AccountStatus, Closed_Date, DelinquencyBucket) VALUES (617, '2010-08-13', 'ON', 'Refinance External', 'ARM', 718, 80, 35.73, 25.98, 'Conv', 0, 'Owner-Occupied', 'Closed', '2013-07-25', 'Current');</v>
      </c>
    </row>
    <row r="619" spans="1:16" x14ac:dyDescent="0.35">
      <c r="A619" s="22">
        <v>618</v>
      </c>
      <c r="B619" s="21">
        <v>40947</v>
      </c>
      <c r="C619" s="22" t="s">
        <v>51</v>
      </c>
      <c r="D619" s="22" t="s">
        <v>61</v>
      </c>
      <c r="E619" s="22" t="s">
        <v>53</v>
      </c>
      <c r="F619" s="22">
        <v>755</v>
      </c>
      <c r="G619" s="22">
        <v>90</v>
      </c>
      <c r="H619" s="22">
        <v>28.74</v>
      </c>
      <c r="I619" s="22">
        <v>21.24</v>
      </c>
      <c r="J619" s="22" t="s">
        <v>60</v>
      </c>
      <c r="K619" s="23">
        <v>184025.06</v>
      </c>
      <c r="L619" s="23" t="s">
        <v>55</v>
      </c>
      <c r="M619" s="23" t="s">
        <v>83</v>
      </c>
      <c r="N619" s="27"/>
      <c r="O619" s="23" t="s">
        <v>56</v>
      </c>
      <c r="P619" t="str">
        <f t="shared" si="9"/>
        <v>INSERT INTO @DataTable (Deal, AdvanceDate, PROV, DealPurpose, RateType, BEACON, LTV, TDS, GDS, InsuranceType, PrincipalBalance, OccupancyType, AccountStatus, Closed_Date, DelinquencyBucket) VALUES (618, '2012-02-08', 'AB', 'Purchase', 'Fixed', 755, 90, 28.74, 21.24, 'HiRatio', 184025.06, 'Owner-Occupied', 'Open', '1900-01-00', 'Current');</v>
      </c>
    </row>
    <row r="620" spans="1:16" x14ac:dyDescent="0.35">
      <c r="A620" s="19">
        <v>619</v>
      </c>
      <c r="B620" s="18">
        <v>42167</v>
      </c>
      <c r="C620" s="19" t="s">
        <v>57</v>
      </c>
      <c r="D620" s="19" t="s">
        <v>52</v>
      </c>
      <c r="E620" s="19" t="s">
        <v>53</v>
      </c>
      <c r="F620" s="19">
        <v>768</v>
      </c>
      <c r="G620" s="19">
        <v>74.599999999999994</v>
      </c>
      <c r="H620" s="19">
        <v>34.159999999999997</v>
      </c>
      <c r="I620" s="19">
        <v>21.58</v>
      </c>
      <c r="J620" s="19" t="s">
        <v>54</v>
      </c>
      <c r="K620" s="20">
        <v>0</v>
      </c>
      <c r="L620" s="20" t="s">
        <v>55</v>
      </c>
      <c r="M620" s="20" t="s">
        <v>84</v>
      </c>
      <c r="N620" s="26">
        <v>42741</v>
      </c>
      <c r="O620" s="20" t="s">
        <v>56</v>
      </c>
      <c r="P620" t="str">
        <f t="shared" si="9"/>
        <v>INSERT INTO @DataTable (Deal, AdvanceDate, PROV, DealPurpose, RateType, BEACON, LTV, TDS, GDS, InsuranceType, PrincipalBalance, OccupancyType, AccountStatus, Closed_Date, DelinquencyBucket) VALUES (619, '2015-06-12', 'ON', 'Refinance External', 'Fixed', 768, 74.6, 34.16, 21.58, 'Conv', 0, 'Owner-Occupied', 'Closed', '2017-01-06', 'Current');</v>
      </c>
    </row>
    <row r="621" spans="1:16" x14ac:dyDescent="0.35">
      <c r="A621" s="22">
        <v>620</v>
      </c>
      <c r="B621" s="21">
        <v>40914</v>
      </c>
      <c r="C621" s="22" t="s">
        <v>57</v>
      </c>
      <c r="D621" s="22" t="s">
        <v>59</v>
      </c>
      <c r="E621" s="22" t="s">
        <v>53</v>
      </c>
      <c r="F621" s="22">
        <v>783</v>
      </c>
      <c r="G621" s="22">
        <v>82.37</v>
      </c>
      <c r="H621" s="22">
        <v>39.61</v>
      </c>
      <c r="I621" s="22">
        <v>28.08</v>
      </c>
      <c r="J621" s="22" t="s">
        <v>60</v>
      </c>
      <c r="K621" s="23">
        <v>0</v>
      </c>
      <c r="L621" s="23" t="s">
        <v>55</v>
      </c>
      <c r="M621" s="23" t="s">
        <v>84</v>
      </c>
      <c r="N621" s="27">
        <v>41494</v>
      </c>
      <c r="O621" s="23" t="s">
        <v>56</v>
      </c>
      <c r="P621" t="str">
        <f t="shared" si="9"/>
        <v>INSERT INTO @DataTable (Deal, AdvanceDate, PROV, DealPurpose, RateType, BEACON, LTV, TDS, GDS, InsuranceType, PrincipalBalance, OccupancyType, AccountStatus, Closed_Date, DelinquencyBucket) VALUES (620, '2012-01-06', 'ON', 'Transfer', 'Fixed', 783, 82.37, 39.61, 28.08, 'HiRatio', 0, 'Owner-Occupied', 'Closed', '2013-08-08', 'Current');</v>
      </c>
    </row>
    <row r="622" spans="1:16" x14ac:dyDescent="0.35">
      <c r="A622" s="19">
        <v>621</v>
      </c>
      <c r="B622" s="18">
        <v>41515</v>
      </c>
      <c r="C622" s="19" t="s">
        <v>57</v>
      </c>
      <c r="D622" s="19" t="s">
        <v>61</v>
      </c>
      <c r="E622" s="19" t="s">
        <v>53</v>
      </c>
      <c r="F622" s="19">
        <v>738</v>
      </c>
      <c r="G622" s="19">
        <v>95</v>
      </c>
      <c r="H622" s="19">
        <v>40.01</v>
      </c>
      <c r="I622" s="19">
        <v>8.33</v>
      </c>
      <c r="J622" s="19" t="s">
        <v>60</v>
      </c>
      <c r="K622" s="20">
        <v>173199.5</v>
      </c>
      <c r="L622" s="20" t="s">
        <v>55</v>
      </c>
      <c r="M622" s="20" t="s">
        <v>83</v>
      </c>
      <c r="N622" s="26"/>
      <c r="O622" s="20" t="s">
        <v>56</v>
      </c>
      <c r="P622" t="str">
        <f t="shared" si="9"/>
        <v>INSERT INTO @DataTable (Deal, AdvanceDate, PROV, DealPurpose, RateType, BEACON, LTV, TDS, GDS, InsuranceType, PrincipalBalance, OccupancyType, AccountStatus, Closed_Date, DelinquencyBucket) VALUES (621, '2013-08-29', 'ON', 'Purchase', 'Fixed', 738, 95, 40.01, 8.33, 'HiRatio', 173199.5, 'Owner-Occupied', 'Open', '1900-01-00', 'Current');</v>
      </c>
    </row>
    <row r="623" spans="1:16" x14ac:dyDescent="0.35">
      <c r="A623" s="22">
        <v>622</v>
      </c>
      <c r="B623" s="21">
        <v>41144</v>
      </c>
      <c r="C623" s="22" t="s">
        <v>57</v>
      </c>
      <c r="D623" s="22" t="s">
        <v>61</v>
      </c>
      <c r="E623" s="22" t="s">
        <v>53</v>
      </c>
      <c r="F623" s="22">
        <v>627</v>
      </c>
      <c r="G623" s="22">
        <v>82.18</v>
      </c>
      <c r="H623" s="22">
        <v>28.53</v>
      </c>
      <c r="I623" s="22">
        <v>26.34</v>
      </c>
      <c r="J623" s="22" t="s">
        <v>60</v>
      </c>
      <c r="K623" s="23">
        <v>359208.08</v>
      </c>
      <c r="L623" s="23" t="s">
        <v>55</v>
      </c>
      <c r="M623" s="23" t="s">
        <v>83</v>
      </c>
      <c r="N623" s="27"/>
      <c r="O623" s="23" t="s">
        <v>56</v>
      </c>
      <c r="P623" t="str">
        <f t="shared" si="9"/>
        <v>INSERT INTO @DataTable (Deal, AdvanceDate, PROV, DealPurpose, RateType, BEACON, LTV, TDS, GDS, InsuranceType, PrincipalBalance, OccupancyType, AccountStatus, Closed_Date, DelinquencyBucket) VALUES (622, '2012-08-23', 'ON', 'Purchase', 'Fixed', 627, 82.18, 28.53, 26.34, 'HiRatio', 359208.08, 'Owner-Occupied', 'Open', '1900-01-00', 'Current');</v>
      </c>
    </row>
    <row r="624" spans="1:16" x14ac:dyDescent="0.35">
      <c r="A624" s="19">
        <v>623</v>
      </c>
      <c r="B624" s="18">
        <v>40753</v>
      </c>
      <c r="C624" s="19" t="s">
        <v>57</v>
      </c>
      <c r="D624" s="19" t="s">
        <v>61</v>
      </c>
      <c r="E624" s="19" t="s">
        <v>53</v>
      </c>
      <c r="F624" s="19">
        <v>816</v>
      </c>
      <c r="G624" s="19">
        <v>95</v>
      </c>
      <c r="H624" s="19">
        <v>26.59</v>
      </c>
      <c r="I624" s="19">
        <v>22.9</v>
      </c>
      <c r="J624" s="19" t="s">
        <v>60</v>
      </c>
      <c r="K624" s="20">
        <v>0</v>
      </c>
      <c r="L624" s="20" t="s">
        <v>55</v>
      </c>
      <c r="M624" s="20" t="s">
        <v>84</v>
      </c>
      <c r="N624" s="26">
        <v>42584</v>
      </c>
      <c r="O624" s="20" t="s">
        <v>56</v>
      </c>
      <c r="P624" t="str">
        <f t="shared" si="9"/>
        <v>INSERT INTO @DataTable (Deal, AdvanceDate, PROV, DealPurpose, RateType, BEACON, LTV, TDS, GDS, InsuranceType, PrincipalBalance, OccupancyType, AccountStatus, Closed_Date, DelinquencyBucket) VALUES (623, '2011-07-29', 'ON', 'Purchase', 'Fixed', 816, 95, 26.59, 22.9, 'HiRatio', 0, 'Owner-Occupied', 'Closed', '2016-08-02', 'Current');</v>
      </c>
    </row>
    <row r="625" spans="1:16" x14ac:dyDescent="0.35">
      <c r="A625" s="22">
        <v>624</v>
      </c>
      <c r="B625" s="21">
        <v>42548</v>
      </c>
      <c r="C625" s="22" t="s">
        <v>58</v>
      </c>
      <c r="D625" s="22" t="s">
        <v>61</v>
      </c>
      <c r="E625" s="22" t="s">
        <v>53</v>
      </c>
      <c r="F625" s="22">
        <v>793</v>
      </c>
      <c r="G625" s="22">
        <v>80</v>
      </c>
      <c r="H625" s="22">
        <v>41.76</v>
      </c>
      <c r="I625" s="22">
        <v>37.25</v>
      </c>
      <c r="J625" s="22" t="s">
        <v>54</v>
      </c>
      <c r="K625" s="23">
        <v>318578.31</v>
      </c>
      <c r="L625" s="23" t="s">
        <v>55</v>
      </c>
      <c r="M625" s="23" t="s">
        <v>83</v>
      </c>
      <c r="N625" s="27"/>
      <c r="O625" s="23" t="s">
        <v>56</v>
      </c>
      <c r="P625" t="str">
        <f t="shared" si="9"/>
        <v>INSERT INTO @DataTable (Deal, AdvanceDate, PROV, DealPurpose, RateType, BEACON, LTV, TDS, GDS, InsuranceType, PrincipalBalance, OccupancyType, AccountStatus, Closed_Date, DelinquencyBucket) VALUES (624, '2016-06-27', 'BC', 'Purchase', 'Fixed', 793, 80, 41.76, 37.25, 'Conv', 318578.31, 'Owner-Occupied', 'Open', '1900-01-00', 'Current');</v>
      </c>
    </row>
    <row r="626" spans="1:16" x14ac:dyDescent="0.35">
      <c r="A626" s="19">
        <v>625</v>
      </c>
      <c r="B626" s="18">
        <v>42167</v>
      </c>
      <c r="C626" s="19" t="s">
        <v>57</v>
      </c>
      <c r="D626" s="19" t="s">
        <v>61</v>
      </c>
      <c r="E626" s="19" t="s">
        <v>53</v>
      </c>
      <c r="F626" s="19">
        <v>690</v>
      </c>
      <c r="G626" s="19">
        <v>95</v>
      </c>
      <c r="H626" s="19">
        <v>42.87</v>
      </c>
      <c r="I626" s="19">
        <v>24.42</v>
      </c>
      <c r="J626" s="19" t="s">
        <v>60</v>
      </c>
      <c r="K626" s="20">
        <v>0</v>
      </c>
      <c r="L626" s="20" t="s">
        <v>55</v>
      </c>
      <c r="M626" s="20" t="s">
        <v>84</v>
      </c>
      <c r="N626" s="26">
        <v>42615</v>
      </c>
      <c r="O626" s="20" t="s">
        <v>56</v>
      </c>
      <c r="P626" t="str">
        <f t="shared" si="9"/>
        <v>INSERT INTO @DataTable (Deal, AdvanceDate, PROV, DealPurpose, RateType, BEACON, LTV, TDS, GDS, InsuranceType, PrincipalBalance, OccupancyType, AccountStatus, Closed_Date, DelinquencyBucket) VALUES (625, '2015-06-12', 'ON', 'Purchase', 'Fixed', 690, 95, 42.87, 24.42, 'HiRatio', 0, 'Owner-Occupied', 'Closed', '2016-09-02', 'Current');</v>
      </c>
    </row>
    <row r="627" spans="1:16" x14ac:dyDescent="0.35">
      <c r="A627" s="22">
        <v>626</v>
      </c>
      <c r="B627" s="21">
        <v>41786</v>
      </c>
      <c r="C627" s="22" t="s">
        <v>58</v>
      </c>
      <c r="D627" s="22" t="s">
        <v>59</v>
      </c>
      <c r="E627" s="22" t="s">
        <v>40</v>
      </c>
      <c r="F627" s="22">
        <v>709</v>
      </c>
      <c r="G627" s="22">
        <v>84.71</v>
      </c>
      <c r="H627" s="22">
        <v>29.6</v>
      </c>
      <c r="I627" s="22">
        <v>17.61</v>
      </c>
      <c r="J627" s="22" t="s">
        <v>60</v>
      </c>
      <c r="K627" s="23">
        <v>371622.37</v>
      </c>
      <c r="L627" s="23" t="s">
        <v>55</v>
      </c>
      <c r="M627" s="23" t="s">
        <v>83</v>
      </c>
      <c r="N627" s="27"/>
      <c r="O627" s="23" t="s">
        <v>56</v>
      </c>
      <c r="P627" t="str">
        <f t="shared" si="9"/>
        <v>INSERT INTO @DataTable (Deal, AdvanceDate, PROV, DealPurpose, RateType, BEACON, LTV, TDS, GDS, InsuranceType, PrincipalBalance, OccupancyType, AccountStatus, Closed_Date, DelinquencyBucket) VALUES (626, '2014-05-27', 'BC', 'Transfer', 'ARM', 709, 84.71, 29.6, 17.61, 'HiRatio', 371622.37, 'Owner-Occupied', 'Open', '1900-01-00', 'Current');</v>
      </c>
    </row>
    <row r="628" spans="1:16" x14ac:dyDescent="0.35">
      <c r="A628" s="19">
        <v>627</v>
      </c>
      <c r="B628" s="18">
        <v>42628</v>
      </c>
      <c r="C628" s="19" t="s">
        <v>51</v>
      </c>
      <c r="D628" s="19" t="s">
        <v>61</v>
      </c>
      <c r="E628" s="19" t="s">
        <v>53</v>
      </c>
      <c r="F628" s="19">
        <v>818</v>
      </c>
      <c r="G628" s="19">
        <v>95</v>
      </c>
      <c r="H628" s="19">
        <v>39.270000000000003</v>
      </c>
      <c r="I628" s="19">
        <v>37.299999999999997</v>
      </c>
      <c r="J628" s="19" t="s">
        <v>60</v>
      </c>
      <c r="K628" s="20">
        <v>321624.43</v>
      </c>
      <c r="L628" s="20" t="s">
        <v>55</v>
      </c>
      <c r="M628" s="20" t="s">
        <v>83</v>
      </c>
      <c r="N628" s="26"/>
      <c r="O628" s="20" t="s">
        <v>56</v>
      </c>
      <c r="P628" t="str">
        <f t="shared" si="9"/>
        <v>INSERT INTO @DataTable (Deal, AdvanceDate, PROV, DealPurpose, RateType, BEACON, LTV, TDS, GDS, InsuranceType, PrincipalBalance, OccupancyType, AccountStatus, Closed_Date, DelinquencyBucket) VALUES (627, '2016-09-15', 'AB', 'Purchase', 'Fixed', 818, 95, 39.27, 37.3, 'HiRatio', 321624.43, 'Owner-Occupied', 'Open', '1900-01-00', 'Current');</v>
      </c>
    </row>
    <row r="629" spans="1:16" x14ac:dyDescent="0.35">
      <c r="A629" s="22">
        <v>628</v>
      </c>
      <c r="B629" s="21">
        <v>41305</v>
      </c>
      <c r="C629" s="22" t="s">
        <v>63</v>
      </c>
      <c r="D629" s="22" t="s">
        <v>52</v>
      </c>
      <c r="E629" s="22" t="s">
        <v>53</v>
      </c>
      <c r="F629" s="22">
        <v>726</v>
      </c>
      <c r="G629" s="22">
        <v>80</v>
      </c>
      <c r="H629" s="22">
        <v>25.22</v>
      </c>
      <c r="I629" s="22">
        <v>16</v>
      </c>
      <c r="J629" s="22" t="s">
        <v>54</v>
      </c>
      <c r="K629" s="23">
        <v>182792.54</v>
      </c>
      <c r="L629" s="23" t="s">
        <v>55</v>
      </c>
      <c r="M629" s="23" t="s">
        <v>83</v>
      </c>
      <c r="N629" s="27"/>
      <c r="O629" s="23" t="s">
        <v>56</v>
      </c>
      <c r="P629" t="str">
        <f t="shared" si="9"/>
        <v>INSERT INTO @DataTable (Deal, AdvanceDate, PROV, DealPurpose, RateType, BEACON, LTV, TDS, GDS, InsuranceType, PrincipalBalance, OccupancyType, AccountStatus, Closed_Date, DelinquencyBucket) VALUES (628, '2013-01-31', 'SK', 'Refinance External', 'Fixed', 726, 80, 25.22, 16, 'Conv', 182792.54, 'Owner-Occupied', 'Open', '1900-01-00', 'Current');</v>
      </c>
    </row>
    <row r="630" spans="1:16" x14ac:dyDescent="0.35">
      <c r="A630" s="19">
        <v>629</v>
      </c>
      <c r="B630" s="18">
        <v>41599</v>
      </c>
      <c r="C630" s="19" t="s">
        <v>57</v>
      </c>
      <c r="D630" s="19" t="s">
        <v>52</v>
      </c>
      <c r="E630" s="19" t="s">
        <v>40</v>
      </c>
      <c r="F630" s="19">
        <v>759</v>
      </c>
      <c r="G630" s="19">
        <v>55.36</v>
      </c>
      <c r="H630" s="19">
        <v>21.73</v>
      </c>
      <c r="I630" s="19">
        <v>20.149999999999999</v>
      </c>
      <c r="J630" s="19" t="s">
        <v>54</v>
      </c>
      <c r="K630" s="20">
        <v>0</v>
      </c>
      <c r="L630" s="20" t="s">
        <v>55</v>
      </c>
      <c r="M630" s="20" t="s">
        <v>84</v>
      </c>
      <c r="N630" s="26">
        <v>42202</v>
      </c>
      <c r="O630" s="20" t="s">
        <v>56</v>
      </c>
      <c r="P630" t="str">
        <f t="shared" si="9"/>
        <v>INSERT INTO @DataTable (Deal, AdvanceDate, PROV, DealPurpose, RateType, BEACON, LTV, TDS, GDS, InsuranceType, PrincipalBalance, OccupancyType, AccountStatus, Closed_Date, DelinquencyBucket) VALUES (629, '2013-11-21', 'ON', 'Refinance External', 'ARM', 759, 55.36, 21.73, 20.15, 'Conv', 0, 'Owner-Occupied', 'Closed', '2015-07-17', 'Current');</v>
      </c>
    </row>
    <row r="631" spans="1:16" x14ac:dyDescent="0.35">
      <c r="A631" s="22">
        <v>630</v>
      </c>
      <c r="B631" s="21">
        <v>40774</v>
      </c>
      <c r="C631" s="22" t="s">
        <v>57</v>
      </c>
      <c r="D631" s="22" t="s">
        <v>61</v>
      </c>
      <c r="E631" s="22" t="s">
        <v>53</v>
      </c>
      <c r="F631" s="22">
        <v>658</v>
      </c>
      <c r="G631" s="22">
        <v>80</v>
      </c>
      <c r="H631" s="22">
        <v>37.479999999999997</v>
      </c>
      <c r="I631" s="22">
        <v>29.96</v>
      </c>
      <c r="J631" s="22" t="s">
        <v>54</v>
      </c>
      <c r="K631" s="23">
        <v>0</v>
      </c>
      <c r="L631" s="23" t="s">
        <v>55</v>
      </c>
      <c r="M631" s="23" t="s">
        <v>84</v>
      </c>
      <c r="N631" s="27">
        <v>42257</v>
      </c>
      <c r="O631" s="23" t="s">
        <v>56</v>
      </c>
      <c r="P631" t="str">
        <f t="shared" si="9"/>
        <v>INSERT INTO @DataTable (Deal, AdvanceDate, PROV, DealPurpose, RateType, BEACON, LTV, TDS, GDS, InsuranceType, PrincipalBalance, OccupancyType, AccountStatus, Closed_Date, DelinquencyBucket) VALUES (630, '2011-08-19', 'ON', 'Purchase', 'Fixed', 658, 80, 37.48, 29.96, 'Conv', 0, 'Owner-Occupied', 'Closed', '2015-09-10', 'Current');</v>
      </c>
    </row>
    <row r="632" spans="1:16" x14ac:dyDescent="0.35">
      <c r="A632" s="19">
        <v>631</v>
      </c>
      <c r="B632" s="18">
        <v>42139</v>
      </c>
      <c r="C632" s="19" t="s">
        <v>58</v>
      </c>
      <c r="D632" s="19" t="s">
        <v>64</v>
      </c>
      <c r="E632" s="19" t="s">
        <v>53</v>
      </c>
      <c r="F632" s="19">
        <v>742</v>
      </c>
      <c r="G632" s="19">
        <v>95</v>
      </c>
      <c r="H632" s="19">
        <v>40.18</v>
      </c>
      <c r="I632" s="19">
        <v>25.37</v>
      </c>
      <c r="J632" s="19" t="s">
        <v>60</v>
      </c>
      <c r="K632" s="20">
        <v>177229.01</v>
      </c>
      <c r="L632" s="20" t="s">
        <v>55</v>
      </c>
      <c r="M632" s="20" t="s">
        <v>83</v>
      </c>
      <c r="N632" s="26"/>
      <c r="O632" s="20" t="s">
        <v>56</v>
      </c>
      <c r="P632" t="str">
        <f t="shared" si="9"/>
        <v>INSERT INTO @DataTable (Deal, AdvanceDate, PROV, DealPurpose, RateType, BEACON, LTV, TDS, GDS, InsuranceType, PrincipalBalance, OccupancyType, AccountStatus, Closed_Date, DelinquencyBucket) VALUES (631, '2015-05-15', 'BC', 'Purchase with Improvements', 'Fixed', 742, 95, 40.18, 25.37, 'HiRatio', 177229.01, 'Owner-Occupied', 'Open', '1900-01-00', 'Current');</v>
      </c>
    </row>
    <row r="633" spans="1:16" x14ac:dyDescent="0.35">
      <c r="A633" s="22">
        <v>632</v>
      </c>
      <c r="B633" s="21">
        <v>42163</v>
      </c>
      <c r="C633" s="22" t="s">
        <v>51</v>
      </c>
      <c r="D633" s="22" t="s">
        <v>52</v>
      </c>
      <c r="E633" s="22" t="s">
        <v>40</v>
      </c>
      <c r="F633" s="22">
        <v>786</v>
      </c>
      <c r="G633" s="22">
        <v>80</v>
      </c>
      <c r="H633" s="22">
        <v>37.549999999999997</v>
      </c>
      <c r="I633" s="22">
        <v>23.01</v>
      </c>
      <c r="J633" s="22" t="s">
        <v>54</v>
      </c>
      <c r="K633" s="23">
        <v>349900.18</v>
      </c>
      <c r="L633" s="23" t="s">
        <v>55</v>
      </c>
      <c r="M633" s="23" t="s">
        <v>83</v>
      </c>
      <c r="N633" s="27"/>
      <c r="O633" s="23" t="s">
        <v>56</v>
      </c>
      <c r="P633" t="str">
        <f t="shared" si="9"/>
        <v>INSERT INTO @DataTable (Deal, AdvanceDate, PROV, DealPurpose, RateType, BEACON, LTV, TDS, GDS, InsuranceType, PrincipalBalance, OccupancyType, AccountStatus, Closed_Date, DelinquencyBucket) VALUES (632, '2015-06-08', 'AB', 'Refinance External', 'ARM', 786, 80, 37.55, 23.01, 'Conv', 349900.18, 'Owner-Occupied', 'Open', '1900-01-00', 'Current');</v>
      </c>
    </row>
    <row r="634" spans="1:16" x14ac:dyDescent="0.35">
      <c r="A634" s="19">
        <v>633</v>
      </c>
      <c r="B634" s="18">
        <v>42356</v>
      </c>
      <c r="C634" s="19" t="s">
        <v>57</v>
      </c>
      <c r="D634" s="19" t="s">
        <v>52</v>
      </c>
      <c r="E634" s="19" t="s">
        <v>40</v>
      </c>
      <c r="F634" s="19">
        <v>746</v>
      </c>
      <c r="G634" s="19">
        <v>70.98</v>
      </c>
      <c r="H634" s="19">
        <v>38.08</v>
      </c>
      <c r="I634" s="19">
        <v>26.2</v>
      </c>
      <c r="J634" s="19" t="s">
        <v>54</v>
      </c>
      <c r="K634" s="20">
        <v>208113.23</v>
      </c>
      <c r="L634" s="20" t="s">
        <v>55</v>
      </c>
      <c r="M634" s="20" t="s">
        <v>83</v>
      </c>
      <c r="N634" s="26"/>
      <c r="O634" s="20" t="s">
        <v>56</v>
      </c>
      <c r="P634" t="str">
        <f t="shared" si="9"/>
        <v>INSERT INTO @DataTable (Deal, AdvanceDate, PROV, DealPurpose, RateType, BEACON, LTV, TDS, GDS, InsuranceType, PrincipalBalance, OccupancyType, AccountStatus, Closed_Date, DelinquencyBucket) VALUES (633, '2015-12-18', 'ON', 'Refinance External', 'ARM', 746, 70.98, 38.08, 26.2, 'Conv', 208113.23, 'Owner-Occupied', 'Open', '1900-01-00', 'Current');</v>
      </c>
    </row>
    <row r="635" spans="1:16" x14ac:dyDescent="0.35">
      <c r="A635" s="22">
        <v>634</v>
      </c>
      <c r="B635" s="21">
        <v>42419</v>
      </c>
      <c r="C635" s="22" t="s">
        <v>63</v>
      </c>
      <c r="D635" s="22" t="s">
        <v>61</v>
      </c>
      <c r="E635" s="22" t="s">
        <v>53</v>
      </c>
      <c r="F635" s="22">
        <v>698</v>
      </c>
      <c r="G635" s="22">
        <v>95</v>
      </c>
      <c r="H635" s="22">
        <v>34.909999999999997</v>
      </c>
      <c r="I635" s="22">
        <v>22.75</v>
      </c>
      <c r="J635" s="22" t="s">
        <v>60</v>
      </c>
      <c r="K635" s="23">
        <v>477537.06</v>
      </c>
      <c r="L635" s="23" t="s">
        <v>55</v>
      </c>
      <c r="M635" s="23" t="s">
        <v>83</v>
      </c>
      <c r="N635" s="27"/>
      <c r="O635" s="23" t="s">
        <v>56</v>
      </c>
      <c r="P635" t="str">
        <f t="shared" si="9"/>
        <v>INSERT INTO @DataTable (Deal, AdvanceDate, PROV, DealPurpose, RateType, BEACON, LTV, TDS, GDS, InsuranceType, PrincipalBalance, OccupancyType, AccountStatus, Closed_Date, DelinquencyBucket) VALUES (634, '2016-02-19', 'SK', 'Purchase', 'Fixed', 698, 95, 34.91, 22.75, 'HiRatio', 477537.06, 'Owner-Occupied', 'Open', '1900-01-00', 'Current');</v>
      </c>
    </row>
    <row r="636" spans="1:16" x14ac:dyDescent="0.35">
      <c r="A636" s="19">
        <v>635</v>
      </c>
      <c r="B636" s="18">
        <v>40421</v>
      </c>
      <c r="C636" s="19" t="s">
        <v>57</v>
      </c>
      <c r="D636" s="19" t="s">
        <v>61</v>
      </c>
      <c r="E636" s="19" t="s">
        <v>40</v>
      </c>
      <c r="F636" s="19">
        <v>758</v>
      </c>
      <c r="G636" s="19">
        <v>95</v>
      </c>
      <c r="H636" s="19">
        <v>25.65</v>
      </c>
      <c r="I636" s="19">
        <v>25.65</v>
      </c>
      <c r="J636" s="19" t="s">
        <v>60</v>
      </c>
      <c r="K636" s="20">
        <v>0</v>
      </c>
      <c r="L636" s="20" t="s">
        <v>55</v>
      </c>
      <c r="M636" s="20" t="s">
        <v>84</v>
      </c>
      <c r="N636" s="26">
        <v>41913</v>
      </c>
      <c r="O636" s="20" t="s">
        <v>56</v>
      </c>
      <c r="P636" t="str">
        <f t="shared" si="9"/>
        <v>INSERT INTO @DataTable (Deal, AdvanceDate, PROV, DealPurpose, RateType, BEACON, LTV, TDS, GDS, InsuranceType, PrincipalBalance, OccupancyType, AccountStatus, Closed_Date, DelinquencyBucket) VALUES (635, '2010-08-31', 'ON', 'Purchase', 'ARM', 758, 95, 25.65, 25.65, 'HiRatio', 0, 'Owner-Occupied', 'Closed', '2014-10-01', 'Current');</v>
      </c>
    </row>
    <row r="637" spans="1:16" x14ac:dyDescent="0.35">
      <c r="A637" s="22">
        <v>636</v>
      </c>
      <c r="B637" s="21">
        <v>41758</v>
      </c>
      <c r="C637" s="22" t="s">
        <v>58</v>
      </c>
      <c r="D637" s="22" t="s">
        <v>52</v>
      </c>
      <c r="E637" s="22" t="s">
        <v>53</v>
      </c>
      <c r="F637" s="22">
        <v>719</v>
      </c>
      <c r="G637" s="22">
        <v>74.77</v>
      </c>
      <c r="H637" s="22">
        <v>36.32</v>
      </c>
      <c r="I637" s="22">
        <v>35.54</v>
      </c>
      <c r="J637" s="22" t="s">
        <v>54</v>
      </c>
      <c r="K637" s="23">
        <v>371718.91</v>
      </c>
      <c r="L637" s="23" t="s">
        <v>55</v>
      </c>
      <c r="M637" s="23" t="s">
        <v>83</v>
      </c>
      <c r="N637" s="27"/>
      <c r="O637" s="23" t="s">
        <v>56</v>
      </c>
      <c r="P637" t="str">
        <f t="shared" si="9"/>
        <v>INSERT INTO @DataTable (Deal, AdvanceDate, PROV, DealPurpose, RateType, BEACON, LTV, TDS, GDS, InsuranceType, PrincipalBalance, OccupancyType, AccountStatus, Closed_Date, DelinquencyBucket) VALUES (636, '2014-04-29', 'BC', 'Refinance External', 'Fixed', 719, 74.77, 36.32, 35.54, 'Conv', 371718.91, 'Owner-Occupied', 'Open', '1900-01-00', 'Current');</v>
      </c>
    </row>
    <row r="638" spans="1:16" x14ac:dyDescent="0.35">
      <c r="A638" s="19">
        <v>637</v>
      </c>
      <c r="B638" s="18">
        <v>41794</v>
      </c>
      <c r="C638" s="19" t="s">
        <v>57</v>
      </c>
      <c r="D638" s="19" t="s">
        <v>52</v>
      </c>
      <c r="E638" s="19" t="s">
        <v>53</v>
      </c>
      <c r="F638" s="19">
        <v>669</v>
      </c>
      <c r="G638" s="19">
        <v>68.67</v>
      </c>
      <c r="H638" s="19">
        <v>26.6</v>
      </c>
      <c r="I638" s="19">
        <v>22.53</v>
      </c>
      <c r="J638" s="19" t="s">
        <v>54</v>
      </c>
      <c r="K638" s="20">
        <v>194854.16</v>
      </c>
      <c r="L638" s="20" t="s">
        <v>55</v>
      </c>
      <c r="M638" s="20" t="s">
        <v>83</v>
      </c>
      <c r="N638" s="26"/>
      <c r="O638" s="20" t="s">
        <v>56</v>
      </c>
      <c r="P638" t="str">
        <f t="shared" si="9"/>
        <v>INSERT INTO @DataTable (Deal, AdvanceDate, PROV, DealPurpose, RateType, BEACON, LTV, TDS, GDS, InsuranceType, PrincipalBalance, OccupancyType, AccountStatus, Closed_Date, DelinquencyBucket) VALUES (637, '2014-06-04', 'ON', 'Refinance External', 'Fixed', 669, 68.67, 26.6, 22.53, 'Conv', 194854.16, 'Owner-Occupied', 'Open', '1900-01-00', 'Current');</v>
      </c>
    </row>
    <row r="639" spans="1:16" x14ac:dyDescent="0.35">
      <c r="A639" s="22">
        <v>638</v>
      </c>
      <c r="B639" s="21">
        <v>41234</v>
      </c>
      <c r="C639" s="22" t="s">
        <v>57</v>
      </c>
      <c r="D639" s="22" t="s">
        <v>61</v>
      </c>
      <c r="E639" s="22" t="s">
        <v>53</v>
      </c>
      <c r="F639" s="22">
        <v>751</v>
      </c>
      <c r="G639" s="22">
        <v>95</v>
      </c>
      <c r="H639" s="22">
        <v>32.270000000000003</v>
      </c>
      <c r="I639" s="22">
        <v>21.24</v>
      </c>
      <c r="J639" s="22" t="s">
        <v>60</v>
      </c>
      <c r="K639" s="23">
        <v>0</v>
      </c>
      <c r="L639" s="23" t="s">
        <v>55</v>
      </c>
      <c r="M639" s="23" t="s">
        <v>84</v>
      </c>
      <c r="N639" s="27">
        <v>42331</v>
      </c>
      <c r="O639" s="23" t="s">
        <v>56</v>
      </c>
      <c r="P639" t="str">
        <f t="shared" si="9"/>
        <v>INSERT INTO @DataTable (Deal, AdvanceDate, PROV, DealPurpose, RateType, BEACON, LTV, TDS, GDS, InsuranceType, PrincipalBalance, OccupancyType, AccountStatus, Closed_Date, DelinquencyBucket) VALUES (638, '2012-11-21', 'ON', 'Purchase', 'Fixed', 751, 95, 32.27, 21.24, 'HiRatio', 0, 'Owner-Occupied', 'Closed', '2015-11-23', 'Current');</v>
      </c>
    </row>
    <row r="640" spans="1:16" x14ac:dyDescent="0.35">
      <c r="A640" s="19">
        <v>639</v>
      </c>
      <c r="B640" s="18">
        <v>41099</v>
      </c>
      <c r="C640" s="19" t="s">
        <v>57</v>
      </c>
      <c r="D640" s="19" t="s">
        <v>61</v>
      </c>
      <c r="E640" s="19" t="s">
        <v>53</v>
      </c>
      <c r="F640" s="19">
        <v>791</v>
      </c>
      <c r="G640" s="19">
        <v>95</v>
      </c>
      <c r="H640" s="19">
        <v>16.809999999999999</v>
      </c>
      <c r="I640" s="19">
        <v>16.559999999999999</v>
      </c>
      <c r="J640" s="19" t="s">
        <v>60</v>
      </c>
      <c r="K640" s="20">
        <v>0</v>
      </c>
      <c r="L640" s="20" t="s">
        <v>55</v>
      </c>
      <c r="M640" s="20" t="s">
        <v>84</v>
      </c>
      <c r="N640" s="26">
        <v>42198</v>
      </c>
      <c r="O640" s="20" t="s">
        <v>56</v>
      </c>
      <c r="P640" t="str">
        <f t="shared" si="9"/>
        <v>INSERT INTO @DataTable (Deal, AdvanceDate, PROV, DealPurpose, RateType, BEACON, LTV, TDS, GDS, InsuranceType, PrincipalBalance, OccupancyType, AccountStatus, Closed_Date, DelinquencyBucket) VALUES (639, '2012-07-09', 'ON', 'Purchase', 'Fixed', 791, 95, 16.81, 16.56, 'HiRatio', 0, 'Owner-Occupied', 'Closed', '2015-07-13', 'Current');</v>
      </c>
    </row>
    <row r="641" spans="1:16" x14ac:dyDescent="0.35">
      <c r="A641" s="22">
        <v>640</v>
      </c>
      <c r="B641" s="21">
        <v>41810</v>
      </c>
      <c r="C641" s="22" t="s">
        <v>51</v>
      </c>
      <c r="D641" s="22" t="s">
        <v>59</v>
      </c>
      <c r="E641" s="22" t="s">
        <v>53</v>
      </c>
      <c r="F641" s="22">
        <v>791</v>
      </c>
      <c r="G641" s="22">
        <v>88.22</v>
      </c>
      <c r="H641" s="22">
        <v>35.01</v>
      </c>
      <c r="I641" s="22">
        <v>19.93</v>
      </c>
      <c r="J641" s="22" t="s">
        <v>60</v>
      </c>
      <c r="K641" s="23">
        <v>205886.13</v>
      </c>
      <c r="L641" s="23" t="s">
        <v>55</v>
      </c>
      <c r="M641" s="23" t="s">
        <v>83</v>
      </c>
      <c r="N641" s="27"/>
      <c r="O641" s="23" t="s">
        <v>56</v>
      </c>
      <c r="P641" t="str">
        <f t="shared" si="9"/>
        <v>INSERT INTO @DataTable (Deal, AdvanceDate, PROV, DealPurpose, RateType, BEACON, LTV, TDS, GDS, InsuranceType, PrincipalBalance, OccupancyType, AccountStatus, Closed_Date, DelinquencyBucket) VALUES (640, '2014-06-20', 'AB', 'Transfer', 'Fixed', 791, 88.22, 35.01, 19.93, 'HiRatio', 205886.13, 'Owner-Occupied', 'Open', '1900-01-00', 'Current');</v>
      </c>
    </row>
    <row r="642" spans="1:16" x14ac:dyDescent="0.35">
      <c r="A642" s="19">
        <v>641</v>
      </c>
      <c r="B642" s="18">
        <v>42517</v>
      </c>
      <c r="C642" s="19" t="s">
        <v>51</v>
      </c>
      <c r="D642" s="19" t="s">
        <v>64</v>
      </c>
      <c r="E642" s="19" t="s">
        <v>53</v>
      </c>
      <c r="F642" s="19">
        <v>766</v>
      </c>
      <c r="G642" s="19">
        <v>95</v>
      </c>
      <c r="H642" s="19">
        <v>31.28</v>
      </c>
      <c r="I642" s="19">
        <v>22.64</v>
      </c>
      <c r="J642" s="19" t="s">
        <v>60</v>
      </c>
      <c r="K642" s="20">
        <v>448863.64</v>
      </c>
      <c r="L642" s="20" t="s">
        <v>55</v>
      </c>
      <c r="M642" s="20" t="s">
        <v>83</v>
      </c>
      <c r="N642" s="26"/>
      <c r="O642" s="20" t="s">
        <v>56</v>
      </c>
      <c r="P642" t="str">
        <f t="shared" si="9"/>
        <v>INSERT INTO @DataTable (Deal, AdvanceDate, PROV, DealPurpose, RateType, BEACON, LTV, TDS, GDS, InsuranceType, PrincipalBalance, OccupancyType, AccountStatus, Closed_Date, DelinquencyBucket) VALUES (641, '2016-05-27', 'AB', 'Purchase with Improvements', 'Fixed', 766, 95, 31.28, 22.64, 'HiRatio', 448863.64, 'Owner-Occupied', 'Open', '1900-01-00', 'Current');</v>
      </c>
    </row>
    <row r="643" spans="1:16" x14ac:dyDescent="0.35">
      <c r="A643" s="22">
        <v>642</v>
      </c>
      <c r="B643" s="21">
        <v>42534</v>
      </c>
      <c r="C643" s="22" t="s">
        <v>51</v>
      </c>
      <c r="D643" s="22" t="s">
        <v>52</v>
      </c>
      <c r="E643" s="22" t="s">
        <v>40</v>
      </c>
      <c r="F643" s="22">
        <v>706</v>
      </c>
      <c r="G643" s="22">
        <v>80</v>
      </c>
      <c r="H643" s="22">
        <v>22.57</v>
      </c>
      <c r="I643" s="22">
        <v>12.49</v>
      </c>
      <c r="J643" s="22" t="s">
        <v>54</v>
      </c>
      <c r="K643" s="23">
        <v>237961.57</v>
      </c>
      <c r="L643" s="23" t="s">
        <v>55</v>
      </c>
      <c r="M643" s="23" t="s">
        <v>83</v>
      </c>
      <c r="N643" s="27"/>
      <c r="O643" s="23" t="s">
        <v>56</v>
      </c>
      <c r="P643" t="str">
        <f t="shared" ref="P643:P706" si="10">"INSERT INTO @DataTable (Deal, AdvanceDate, PROV, DealPurpose, RateType, BEACON, LTV, TDS, GDS, InsuranceType, PrincipalBalance, OccupancyType, AccountStatus, Closed_Date, DelinquencyBucket) VALUES (" &amp; A643 &amp; ", " &amp; "'" &amp; TEXT(B643, "yyyy-mm-dd") &amp; "', '" &amp; C643 &amp; "', '" &amp; D643 &amp; "', '" &amp; E643 &amp; "', " &amp; F643 &amp; ", " &amp; G643 &amp; ", " &amp; H643 &amp; ", " &amp; I643 &amp; ", '" &amp; J643 &amp; "', " &amp; K643 &amp; ", '" &amp; L643 &amp; "', '" &amp; M643 &amp; "', '" &amp;TEXT(N643, "yyyy-mm-dd") &amp; "', '" &amp; O643 &amp; "');"</f>
        <v>INSERT INTO @DataTable (Deal, AdvanceDate, PROV, DealPurpose, RateType, BEACON, LTV, TDS, GDS, InsuranceType, PrincipalBalance, OccupancyType, AccountStatus, Closed_Date, DelinquencyBucket) VALUES (642, '2016-06-13', 'AB', 'Refinance External', 'ARM', 706, 80, 22.57, 12.49, 'Conv', 237961.57, 'Owner-Occupied', 'Open', '1900-01-00', 'Current');</v>
      </c>
    </row>
    <row r="644" spans="1:16" x14ac:dyDescent="0.35">
      <c r="A644" s="19">
        <v>643</v>
      </c>
      <c r="B644" s="18">
        <v>41445</v>
      </c>
      <c r="C644" s="19" t="s">
        <v>57</v>
      </c>
      <c r="D644" s="19" t="s">
        <v>61</v>
      </c>
      <c r="E644" s="19" t="s">
        <v>53</v>
      </c>
      <c r="F644" s="19">
        <v>758</v>
      </c>
      <c r="G644" s="19">
        <v>95</v>
      </c>
      <c r="H644" s="19">
        <v>30.87</v>
      </c>
      <c r="I644" s="19">
        <v>25.22</v>
      </c>
      <c r="J644" s="19" t="s">
        <v>60</v>
      </c>
      <c r="K644" s="20">
        <v>0</v>
      </c>
      <c r="L644" s="20" t="s">
        <v>55</v>
      </c>
      <c r="M644" s="20" t="s">
        <v>84</v>
      </c>
      <c r="N644" s="26">
        <v>42633</v>
      </c>
      <c r="O644" s="20" t="s">
        <v>56</v>
      </c>
      <c r="P644" t="str">
        <f t="shared" si="10"/>
        <v>INSERT INTO @DataTable (Deal, AdvanceDate, PROV, DealPurpose, RateType, BEACON, LTV, TDS, GDS, InsuranceType, PrincipalBalance, OccupancyType, AccountStatus, Closed_Date, DelinquencyBucket) VALUES (643, '2013-06-20', 'ON', 'Purchase', 'Fixed', 758, 95, 30.87, 25.22, 'HiRatio', 0, 'Owner-Occupied', 'Closed', '2016-09-20', 'Current');</v>
      </c>
    </row>
    <row r="645" spans="1:16" x14ac:dyDescent="0.35">
      <c r="A645" s="22">
        <v>644</v>
      </c>
      <c r="B645" s="21">
        <v>42208</v>
      </c>
      <c r="C645" s="22" t="s">
        <v>58</v>
      </c>
      <c r="D645" s="22" t="s">
        <v>61</v>
      </c>
      <c r="E645" s="22" t="s">
        <v>53</v>
      </c>
      <c r="F645" s="22">
        <v>726</v>
      </c>
      <c r="G645" s="22">
        <v>92.05</v>
      </c>
      <c r="H645" s="22">
        <v>39.24</v>
      </c>
      <c r="I645" s="22">
        <v>38.81</v>
      </c>
      <c r="J645" s="22" t="s">
        <v>60</v>
      </c>
      <c r="K645" s="23">
        <v>398651.35</v>
      </c>
      <c r="L645" s="23" t="s">
        <v>55</v>
      </c>
      <c r="M645" s="23" t="s">
        <v>83</v>
      </c>
      <c r="N645" s="27"/>
      <c r="O645" s="23" t="s">
        <v>56</v>
      </c>
      <c r="P645" t="str">
        <f t="shared" si="10"/>
        <v>INSERT INTO @DataTable (Deal, AdvanceDate, PROV, DealPurpose, RateType, BEACON, LTV, TDS, GDS, InsuranceType, PrincipalBalance, OccupancyType, AccountStatus, Closed_Date, DelinquencyBucket) VALUES (644, '2015-07-23', 'BC', 'Purchase', 'Fixed', 726, 92.05, 39.24, 38.81, 'HiRatio', 398651.35, 'Owner-Occupied', 'Open', '1900-01-00', 'Current');</v>
      </c>
    </row>
    <row r="646" spans="1:16" x14ac:dyDescent="0.35">
      <c r="A646" s="19">
        <v>645</v>
      </c>
      <c r="B646" s="18">
        <v>41044</v>
      </c>
      <c r="C646" s="19" t="s">
        <v>57</v>
      </c>
      <c r="D646" s="19" t="s">
        <v>61</v>
      </c>
      <c r="E646" s="19" t="s">
        <v>53</v>
      </c>
      <c r="F646" s="19">
        <v>779</v>
      </c>
      <c r="G646" s="19">
        <v>94.76</v>
      </c>
      <c r="H646" s="19">
        <v>43.6</v>
      </c>
      <c r="I646" s="19">
        <v>40.619999999999997</v>
      </c>
      <c r="J646" s="19" t="s">
        <v>60</v>
      </c>
      <c r="K646" s="20">
        <v>201271.64</v>
      </c>
      <c r="L646" s="20" t="s">
        <v>55</v>
      </c>
      <c r="M646" s="20" t="s">
        <v>83</v>
      </c>
      <c r="N646" s="26"/>
      <c r="O646" s="20" t="s">
        <v>56</v>
      </c>
      <c r="P646" t="str">
        <f t="shared" si="10"/>
        <v>INSERT INTO @DataTable (Deal, AdvanceDate, PROV, DealPurpose, RateType, BEACON, LTV, TDS, GDS, InsuranceType, PrincipalBalance, OccupancyType, AccountStatus, Closed_Date, DelinquencyBucket) VALUES (645, '2012-05-15', 'ON', 'Purchase', 'Fixed', 779, 94.76, 43.6, 40.62, 'HiRatio', 201271.64, 'Owner-Occupied', 'Open', '1900-01-00', 'Current');</v>
      </c>
    </row>
    <row r="647" spans="1:16" x14ac:dyDescent="0.35">
      <c r="A647" s="22">
        <v>646</v>
      </c>
      <c r="B647" s="21">
        <v>41022</v>
      </c>
      <c r="C647" s="22" t="s">
        <v>57</v>
      </c>
      <c r="D647" s="22" t="s">
        <v>61</v>
      </c>
      <c r="E647" s="22" t="s">
        <v>53</v>
      </c>
      <c r="F647" s="22">
        <v>768</v>
      </c>
      <c r="G647" s="22">
        <v>86.52</v>
      </c>
      <c r="H647" s="22">
        <v>26.65</v>
      </c>
      <c r="I647" s="22">
        <v>22.6</v>
      </c>
      <c r="J647" s="22" t="s">
        <v>60</v>
      </c>
      <c r="K647" s="23">
        <v>329584.01</v>
      </c>
      <c r="L647" s="23" t="s">
        <v>55</v>
      </c>
      <c r="M647" s="23" t="s">
        <v>83</v>
      </c>
      <c r="N647" s="27"/>
      <c r="O647" s="23" t="s">
        <v>56</v>
      </c>
      <c r="P647" t="str">
        <f t="shared" si="10"/>
        <v>INSERT INTO @DataTable (Deal, AdvanceDate, PROV, DealPurpose, RateType, BEACON, LTV, TDS, GDS, InsuranceType, PrincipalBalance, OccupancyType, AccountStatus, Closed_Date, DelinquencyBucket) VALUES (646, '2012-04-23', 'ON', 'Purchase', 'Fixed', 768, 86.52, 26.65, 22.6, 'HiRatio', 329584.01, 'Owner-Occupied', 'Open', '1900-01-00', 'Current');</v>
      </c>
    </row>
    <row r="648" spans="1:16" x14ac:dyDescent="0.35">
      <c r="A648" s="19">
        <v>647</v>
      </c>
      <c r="B648" s="18">
        <v>41088</v>
      </c>
      <c r="C648" s="19" t="s">
        <v>57</v>
      </c>
      <c r="D648" s="19" t="s">
        <v>61</v>
      </c>
      <c r="E648" s="19" t="s">
        <v>53</v>
      </c>
      <c r="F648" s="19">
        <v>735</v>
      </c>
      <c r="G648" s="19">
        <v>74.98</v>
      </c>
      <c r="H648" s="19">
        <v>34.229999999999997</v>
      </c>
      <c r="I648" s="19">
        <v>40.76</v>
      </c>
      <c r="J648" s="19" t="s">
        <v>54</v>
      </c>
      <c r="K648" s="20">
        <v>463908.67</v>
      </c>
      <c r="L648" s="20" t="s">
        <v>55</v>
      </c>
      <c r="M648" s="20" t="s">
        <v>83</v>
      </c>
      <c r="N648" s="26"/>
      <c r="O648" s="20" t="s">
        <v>56</v>
      </c>
      <c r="P648" t="str">
        <f t="shared" si="10"/>
        <v>INSERT INTO @DataTable (Deal, AdvanceDate, PROV, DealPurpose, RateType, BEACON, LTV, TDS, GDS, InsuranceType, PrincipalBalance, OccupancyType, AccountStatus, Closed_Date, DelinquencyBucket) VALUES (647, '2012-06-28', 'ON', 'Purchase', 'Fixed', 735, 74.98, 34.23, 40.76, 'Conv', 463908.67, 'Owner-Occupied', 'Open', '1900-01-00', 'Current');</v>
      </c>
    </row>
    <row r="649" spans="1:16" x14ac:dyDescent="0.35">
      <c r="A649" s="22">
        <v>648</v>
      </c>
      <c r="B649" s="21">
        <v>41912</v>
      </c>
      <c r="C649" s="22" t="s">
        <v>57</v>
      </c>
      <c r="D649" s="22" t="s">
        <v>61</v>
      </c>
      <c r="E649" s="22" t="s">
        <v>53</v>
      </c>
      <c r="F649" s="22">
        <v>667</v>
      </c>
      <c r="G649" s="22">
        <v>85</v>
      </c>
      <c r="H649" s="22">
        <v>27.71</v>
      </c>
      <c r="I649" s="22">
        <v>23.52</v>
      </c>
      <c r="J649" s="22" t="s">
        <v>60</v>
      </c>
      <c r="K649" s="23">
        <v>0</v>
      </c>
      <c r="L649" s="23" t="s">
        <v>55</v>
      </c>
      <c r="M649" s="23" t="s">
        <v>84</v>
      </c>
      <c r="N649" s="27">
        <v>42754</v>
      </c>
      <c r="O649" s="23" t="s">
        <v>56</v>
      </c>
      <c r="P649" t="str">
        <f t="shared" si="10"/>
        <v>INSERT INTO @DataTable (Deal, AdvanceDate, PROV, DealPurpose, RateType, BEACON, LTV, TDS, GDS, InsuranceType, PrincipalBalance, OccupancyType, AccountStatus, Closed_Date, DelinquencyBucket) VALUES (648, '2014-09-30', 'ON', 'Purchase', 'Fixed', 667, 85, 27.71, 23.52, 'HiRatio', 0, 'Owner-Occupied', 'Closed', '2017-01-19', 'Current');</v>
      </c>
    </row>
    <row r="650" spans="1:16" x14ac:dyDescent="0.35">
      <c r="A650" s="19">
        <v>649</v>
      </c>
      <c r="B650" s="18">
        <v>41838</v>
      </c>
      <c r="C650" s="19" t="s">
        <v>51</v>
      </c>
      <c r="D650" s="19" t="s">
        <v>61</v>
      </c>
      <c r="E650" s="19" t="s">
        <v>53</v>
      </c>
      <c r="F650" s="19">
        <v>626</v>
      </c>
      <c r="G650" s="19">
        <v>95</v>
      </c>
      <c r="H650" s="19">
        <v>36.380000000000003</v>
      </c>
      <c r="I650" s="19">
        <v>17.510000000000002</v>
      </c>
      <c r="J650" s="19" t="s">
        <v>60</v>
      </c>
      <c r="K650" s="20">
        <v>246090.75</v>
      </c>
      <c r="L650" s="20" t="s">
        <v>55</v>
      </c>
      <c r="M650" s="20" t="s">
        <v>83</v>
      </c>
      <c r="N650" s="26"/>
      <c r="O650" s="20" t="s">
        <v>56</v>
      </c>
      <c r="P650" t="str">
        <f t="shared" si="10"/>
        <v>INSERT INTO @DataTable (Deal, AdvanceDate, PROV, DealPurpose, RateType, BEACON, LTV, TDS, GDS, InsuranceType, PrincipalBalance, OccupancyType, AccountStatus, Closed_Date, DelinquencyBucket) VALUES (649, '2014-07-18', 'AB', 'Purchase', 'Fixed', 626, 95, 36.38, 17.51, 'HiRatio', 246090.75, 'Owner-Occupied', 'Open', '1900-01-00', 'Current');</v>
      </c>
    </row>
    <row r="651" spans="1:16" x14ac:dyDescent="0.35">
      <c r="A651" s="22">
        <v>650</v>
      </c>
      <c r="B651" s="21">
        <v>42233</v>
      </c>
      <c r="C651" s="22" t="s">
        <v>51</v>
      </c>
      <c r="D651" s="22" t="s">
        <v>61</v>
      </c>
      <c r="E651" s="22" t="s">
        <v>53</v>
      </c>
      <c r="F651" s="22">
        <v>684</v>
      </c>
      <c r="G651" s="22">
        <v>71.02</v>
      </c>
      <c r="H651" s="22">
        <v>27.73</v>
      </c>
      <c r="I651" s="22">
        <v>27.19</v>
      </c>
      <c r="J651" s="22" t="s">
        <v>54</v>
      </c>
      <c r="K651" s="23">
        <v>188048.17</v>
      </c>
      <c r="L651" s="23" t="s">
        <v>55</v>
      </c>
      <c r="M651" s="23" t="s">
        <v>83</v>
      </c>
      <c r="N651" s="27"/>
      <c r="O651" s="23" t="s">
        <v>56</v>
      </c>
      <c r="P651" t="str">
        <f t="shared" si="10"/>
        <v>INSERT INTO @DataTable (Deal, AdvanceDate, PROV, DealPurpose, RateType, BEACON, LTV, TDS, GDS, InsuranceType, PrincipalBalance, OccupancyType, AccountStatus, Closed_Date, DelinquencyBucket) VALUES (650, '2015-08-17', 'AB', 'Purchase', 'Fixed', 684, 71.02, 27.73, 27.19, 'Conv', 188048.17, 'Owner-Occupied', 'Open', '1900-01-00', 'Current');</v>
      </c>
    </row>
    <row r="652" spans="1:16" x14ac:dyDescent="0.35">
      <c r="A652" s="19">
        <v>651</v>
      </c>
      <c r="B652" s="18">
        <v>42153</v>
      </c>
      <c r="C652" s="19" t="s">
        <v>58</v>
      </c>
      <c r="D652" s="19" t="s">
        <v>52</v>
      </c>
      <c r="E652" s="19" t="s">
        <v>40</v>
      </c>
      <c r="F652" s="19">
        <v>762</v>
      </c>
      <c r="G652" s="19">
        <v>80</v>
      </c>
      <c r="H652" s="19">
        <v>28.75</v>
      </c>
      <c r="I652" s="19">
        <v>20.059999999999999</v>
      </c>
      <c r="J652" s="19" t="s">
        <v>54</v>
      </c>
      <c r="K652" s="20">
        <v>0</v>
      </c>
      <c r="L652" s="20" t="s">
        <v>55</v>
      </c>
      <c r="M652" s="20" t="s">
        <v>84</v>
      </c>
      <c r="N652" s="26">
        <v>42398</v>
      </c>
      <c r="O652" s="20" t="s">
        <v>56</v>
      </c>
      <c r="P652" t="str">
        <f t="shared" si="10"/>
        <v>INSERT INTO @DataTable (Deal, AdvanceDate, PROV, DealPurpose, RateType, BEACON, LTV, TDS, GDS, InsuranceType, PrincipalBalance, OccupancyType, AccountStatus, Closed_Date, DelinquencyBucket) VALUES (651, '2015-05-29', 'BC', 'Refinance External', 'ARM', 762, 80, 28.75, 20.06, 'Conv', 0, 'Owner-Occupied', 'Closed', '2016-01-29', 'Current');</v>
      </c>
    </row>
    <row r="653" spans="1:16" x14ac:dyDescent="0.35">
      <c r="A653" s="22">
        <v>652</v>
      </c>
      <c r="B653" s="21">
        <v>41836</v>
      </c>
      <c r="C653" s="22" t="s">
        <v>74</v>
      </c>
      <c r="D653" s="22" t="s">
        <v>61</v>
      </c>
      <c r="E653" s="22" t="s">
        <v>53</v>
      </c>
      <c r="F653" s="22">
        <v>764</v>
      </c>
      <c r="G653" s="22">
        <v>90</v>
      </c>
      <c r="H653" s="22">
        <v>36.5</v>
      </c>
      <c r="I653" s="22">
        <v>32.729999999999997</v>
      </c>
      <c r="J653" s="22" t="s">
        <v>60</v>
      </c>
      <c r="K653" s="23">
        <v>292155.34999999998</v>
      </c>
      <c r="L653" s="23" t="s">
        <v>55</v>
      </c>
      <c r="M653" s="23" t="s">
        <v>83</v>
      </c>
      <c r="N653" s="27"/>
      <c r="O653" s="23" t="s">
        <v>56</v>
      </c>
      <c r="P653" t="str">
        <f t="shared" si="10"/>
        <v>INSERT INTO @DataTable (Deal, AdvanceDate, PROV, DealPurpose, RateType, BEACON, LTV, TDS, GDS, InsuranceType, PrincipalBalance, OccupancyType, AccountStatus, Closed_Date, DelinquencyBucket) VALUES (652, '2014-07-16', 'MB', 'Purchase', 'Fixed', 764, 90, 36.5, 32.73, 'HiRatio', 292155.35, 'Owner-Occupied', 'Open', '1900-01-00', 'Current');</v>
      </c>
    </row>
    <row r="654" spans="1:16" x14ac:dyDescent="0.35">
      <c r="A654" s="19">
        <v>653</v>
      </c>
      <c r="B654" s="18">
        <v>40882</v>
      </c>
      <c r="C654" s="19" t="s">
        <v>57</v>
      </c>
      <c r="D654" s="19" t="s">
        <v>61</v>
      </c>
      <c r="E654" s="19" t="s">
        <v>53</v>
      </c>
      <c r="F654" s="19">
        <v>713</v>
      </c>
      <c r="G654" s="19">
        <v>95</v>
      </c>
      <c r="H654" s="19">
        <v>41.69</v>
      </c>
      <c r="I654" s="19">
        <v>20.59</v>
      </c>
      <c r="J654" s="19" t="s">
        <v>60</v>
      </c>
      <c r="K654" s="20">
        <v>157216.18</v>
      </c>
      <c r="L654" s="20" t="s">
        <v>55</v>
      </c>
      <c r="M654" s="20" t="s">
        <v>83</v>
      </c>
      <c r="N654" s="26"/>
      <c r="O654" s="20" t="s">
        <v>56</v>
      </c>
      <c r="P654" t="str">
        <f t="shared" si="10"/>
        <v>INSERT INTO @DataTable (Deal, AdvanceDate, PROV, DealPurpose, RateType, BEACON, LTV, TDS, GDS, InsuranceType, PrincipalBalance, OccupancyType, AccountStatus, Closed_Date, DelinquencyBucket) VALUES (653, '2011-12-05', 'ON', 'Purchase', 'Fixed', 713, 95, 41.69, 20.59, 'HiRatio', 157216.18, 'Owner-Occupied', 'Open', '1900-01-00', 'Current');</v>
      </c>
    </row>
    <row r="655" spans="1:16" x14ac:dyDescent="0.35">
      <c r="A655" s="22">
        <v>654</v>
      </c>
      <c r="B655" s="21">
        <v>42452</v>
      </c>
      <c r="C655" s="22" t="s">
        <v>57</v>
      </c>
      <c r="D655" s="22" t="s">
        <v>61</v>
      </c>
      <c r="E655" s="22" t="s">
        <v>40</v>
      </c>
      <c r="F655" s="22">
        <v>766</v>
      </c>
      <c r="G655" s="22">
        <v>70.8</v>
      </c>
      <c r="H655" s="22">
        <v>31.29</v>
      </c>
      <c r="I655" s="22">
        <v>29.59</v>
      </c>
      <c r="J655" s="22" t="s">
        <v>54</v>
      </c>
      <c r="K655" s="23">
        <v>389820.36</v>
      </c>
      <c r="L655" s="23" t="s">
        <v>55</v>
      </c>
      <c r="M655" s="23" t="s">
        <v>83</v>
      </c>
      <c r="N655" s="27"/>
      <c r="O655" s="23" t="s">
        <v>56</v>
      </c>
      <c r="P655" t="str">
        <f t="shared" si="10"/>
        <v>INSERT INTO @DataTable (Deal, AdvanceDate, PROV, DealPurpose, RateType, BEACON, LTV, TDS, GDS, InsuranceType, PrincipalBalance, OccupancyType, AccountStatus, Closed_Date, DelinquencyBucket) VALUES (654, '2016-03-23', 'ON', 'Purchase', 'ARM', 766, 70.8, 31.29, 29.59, 'Conv', 389820.36, 'Owner-Occupied', 'Open', '1900-01-00', 'Current');</v>
      </c>
    </row>
    <row r="656" spans="1:16" x14ac:dyDescent="0.35">
      <c r="A656" s="19">
        <v>655</v>
      </c>
      <c r="B656" s="18">
        <v>40378</v>
      </c>
      <c r="C656" s="19" t="s">
        <v>51</v>
      </c>
      <c r="D656" s="19" t="s">
        <v>52</v>
      </c>
      <c r="E656" s="19" t="s">
        <v>76</v>
      </c>
      <c r="F656" s="19">
        <v>723</v>
      </c>
      <c r="G656" s="19">
        <v>78.27</v>
      </c>
      <c r="H656" s="19">
        <v>39.47</v>
      </c>
      <c r="I656" s="19">
        <v>17.13</v>
      </c>
      <c r="J656" s="19" t="s">
        <v>77</v>
      </c>
      <c r="K656" s="20">
        <v>0</v>
      </c>
      <c r="L656" s="20" t="s">
        <v>55</v>
      </c>
      <c r="M656" s="20" t="s">
        <v>83</v>
      </c>
      <c r="N656" s="26"/>
      <c r="O656" s="20" t="s">
        <v>56</v>
      </c>
      <c r="P656" t="str">
        <f t="shared" si="10"/>
        <v>INSERT INTO @DataTable (Deal, AdvanceDate, PROV, DealPurpose, RateType, BEACON, LTV, TDS, GDS, InsuranceType, PrincipalBalance, OccupancyType, AccountStatus, Closed_Date, DelinquencyBucket) VALUES (655, '2010-07-19', 'AB', 'Refinance External', 'Variable', 723, 78.27, 39.47, 17.13, 'Other', 0, 'Owner-Occupied', 'Open', '1900-01-00', 'Current');</v>
      </c>
    </row>
    <row r="657" spans="1:16" x14ac:dyDescent="0.35">
      <c r="A657" s="22">
        <v>656</v>
      </c>
      <c r="B657" s="21">
        <v>42107</v>
      </c>
      <c r="C657" s="22" t="s">
        <v>57</v>
      </c>
      <c r="D657" s="22" t="s">
        <v>61</v>
      </c>
      <c r="E657" s="22" t="s">
        <v>40</v>
      </c>
      <c r="F657" s="22">
        <v>760</v>
      </c>
      <c r="G657" s="22">
        <v>80</v>
      </c>
      <c r="H657" s="22">
        <v>36</v>
      </c>
      <c r="I657" s="22">
        <v>19.29</v>
      </c>
      <c r="J657" s="22" t="s">
        <v>54</v>
      </c>
      <c r="K657" s="23">
        <v>0</v>
      </c>
      <c r="L657" s="23" t="s">
        <v>55</v>
      </c>
      <c r="M657" s="23" t="s">
        <v>84</v>
      </c>
      <c r="N657" s="27">
        <v>42172</v>
      </c>
      <c r="O657" s="23" t="s">
        <v>56</v>
      </c>
      <c r="P657" t="str">
        <f t="shared" si="10"/>
        <v>INSERT INTO @DataTable (Deal, AdvanceDate, PROV, DealPurpose, RateType, BEACON, LTV, TDS, GDS, InsuranceType, PrincipalBalance, OccupancyType, AccountStatus, Closed_Date, DelinquencyBucket) VALUES (656, '2015-04-13', 'ON', 'Purchase', 'ARM', 760, 80, 36, 19.29, 'Conv', 0, 'Owner-Occupied', 'Closed', '2015-06-17', 'Current');</v>
      </c>
    </row>
    <row r="658" spans="1:16" x14ac:dyDescent="0.35">
      <c r="A658" s="19">
        <v>657</v>
      </c>
      <c r="B658" s="18">
        <v>42214</v>
      </c>
      <c r="C658" s="19" t="s">
        <v>51</v>
      </c>
      <c r="D658" s="19" t="s">
        <v>61</v>
      </c>
      <c r="E658" s="19" t="s">
        <v>53</v>
      </c>
      <c r="F658" s="19">
        <v>763</v>
      </c>
      <c r="G658" s="19">
        <v>90</v>
      </c>
      <c r="H658" s="19">
        <v>36.72</v>
      </c>
      <c r="I658" s="19">
        <v>16.89</v>
      </c>
      <c r="J658" s="19" t="s">
        <v>60</v>
      </c>
      <c r="K658" s="20">
        <v>388099.95</v>
      </c>
      <c r="L658" s="20" t="s">
        <v>55</v>
      </c>
      <c r="M658" s="20" t="s">
        <v>83</v>
      </c>
      <c r="N658" s="26"/>
      <c r="O658" s="20" t="s">
        <v>56</v>
      </c>
      <c r="P658" t="str">
        <f t="shared" si="10"/>
        <v>INSERT INTO @DataTable (Deal, AdvanceDate, PROV, DealPurpose, RateType, BEACON, LTV, TDS, GDS, InsuranceType, PrincipalBalance, OccupancyType, AccountStatus, Closed_Date, DelinquencyBucket) VALUES (657, '2015-07-29', 'AB', 'Purchase', 'Fixed', 763, 90, 36.72, 16.89, 'HiRatio', 388099.95, 'Owner-Occupied', 'Open', '1900-01-00', 'Current');</v>
      </c>
    </row>
    <row r="659" spans="1:16" x14ac:dyDescent="0.35">
      <c r="A659" s="22">
        <v>658</v>
      </c>
      <c r="B659" s="21">
        <v>42240</v>
      </c>
      <c r="C659" s="22" t="s">
        <v>51</v>
      </c>
      <c r="D659" s="22" t="s">
        <v>61</v>
      </c>
      <c r="E659" s="22" t="s">
        <v>40</v>
      </c>
      <c r="F659" s="22">
        <v>763</v>
      </c>
      <c r="G659" s="22">
        <v>90</v>
      </c>
      <c r="H659" s="22">
        <v>36.07</v>
      </c>
      <c r="I659" s="22">
        <v>21.79</v>
      </c>
      <c r="J659" s="22" t="s">
        <v>60</v>
      </c>
      <c r="K659" s="23">
        <v>450650.58</v>
      </c>
      <c r="L659" s="23" t="s">
        <v>55</v>
      </c>
      <c r="M659" s="23" t="s">
        <v>83</v>
      </c>
      <c r="N659" s="27"/>
      <c r="O659" s="23" t="s">
        <v>56</v>
      </c>
      <c r="P659" t="str">
        <f t="shared" si="10"/>
        <v>INSERT INTO @DataTable (Deal, AdvanceDate, PROV, DealPurpose, RateType, BEACON, LTV, TDS, GDS, InsuranceType, PrincipalBalance, OccupancyType, AccountStatus, Closed_Date, DelinquencyBucket) VALUES (658, '2015-08-24', 'AB', 'Purchase', 'ARM', 763, 90, 36.07, 21.79, 'HiRatio', 450650.58, 'Owner-Occupied', 'Open', '1900-01-00', 'Current');</v>
      </c>
    </row>
    <row r="660" spans="1:16" x14ac:dyDescent="0.35">
      <c r="A660" s="19">
        <v>659</v>
      </c>
      <c r="B660" s="18">
        <v>40428</v>
      </c>
      <c r="C660" s="19" t="s">
        <v>51</v>
      </c>
      <c r="D660" s="19" t="s">
        <v>52</v>
      </c>
      <c r="E660" s="19" t="s">
        <v>53</v>
      </c>
      <c r="F660" s="19">
        <v>673</v>
      </c>
      <c r="G660" s="19">
        <v>65.48</v>
      </c>
      <c r="H660" s="19">
        <v>36.68</v>
      </c>
      <c r="I660" s="19">
        <v>29.96</v>
      </c>
      <c r="J660" s="19" t="s">
        <v>54</v>
      </c>
      <c r="K660" s="20">
        <v>0</v>
      </c>
      <c r="L660" s="20" t="s">
        <v>55</v>
      </c>
      <c r="M660" s="20" t="s">
        <v>84</v>
      </c>
      <c r="N660" s="26">
        <v>40973</v>
      </c>
      <c r="O660" s="20" t="s">
        <v>56</v>
      </c>
      <c r="P660" t="str">
        <f t="shared" si="10"/>
        <v>INSERT INTO @DataTable (Deal, AdvanceDate, PROV, DealPurpose, RateType, BEACON, LTV, TDS, GDS, InsuranceType, PrincipalBalance, OccupancyType, AccountStatus, Closed_Date, DelinquencyBucket) VALUES (659, '2010-09-07', 'AB', 'Refinance External', 'Fixed', 673, 65.48, 36.68, 29.96, 'Conv', 0, 'Owner-Occupied', 'Closed', '2012-03-05', 'Current');</v>
      </c>
    </row>
    <row r="661" spans="1:16" x14ac:dyDescent="0.35">
      <c r="A661" s="22">
        <v>660</v>
      </c>
      <c r="B661" s="21">
        <v>42537</v>
      </c>
      <c r="C661" s="22" t="s">
        <v>57</v>
      </c>
      <c r="D661" s="22" t="s">
        <v>61</v>
      </c>
      <c r="E661" s="22" t="s">
        <v>40</v>
      </c>
      <c r="F661" s="22">
        <v>716</v>
      </c>
      <c r="G661" s="22">
        <v>95</v>
      </c>
      <c r="H661" s="22">
        <v>36.21</v>
      </c>
      <c r="I661" s="22">
        <v>24.94</v>
      </c>
      <c r="J661" s="22" t="s">
        <v>60</v>
      </c>
      <c r="K661" s="23">
        <v>327893.3</v>
      </c>
      <c r="L661" s="23" t="s">
        <v>55</v>
      </c>
      <c r="M661" s="23" t="s">
        <v>83</v>
      </c>
      <c r="N661" s="27"/>
      <c r="O661" s="23" t="s">
        <v>56</v>
      </c>
      <c r="P661" t="str">
        <f t="shared" si="10"/>
        <v>INSERT INTO @DataTable (Deal, AdvanceDate, PROV, DealPurpose, RateType, BEACON, LTV, TDS, GDS, InsuranceType, PrincipalBalance, OccupancyType, AccountStatus, Closed_Date, DelinquencyBucket) VALUES (660, '2016-06-16', 'ON', 'Purchase', 'ARM', 716, 95, 36.21, 24.94, 'HiRatio', 327893.3, 'Owner-Occupied', 'Open', '1900-01-00', 'Current');</v>
      </c>
    </row>
    <row r="662" spans="1:16" x14ac:dyDescent="0.35">
      <c r="A662" s="19">
        <v>661</v>
      </c>
      <c r="B662" s="18">
        <v>42579</v>
      </c>
      <c r="C662" s="19" t="s">
        <v>57</v>
      </c>
      <c r="D662" s="19" t="s">
        <v>61</v>
      </c>
      <c r="E662" s="19" t="s">
        <v>53</v>
      </c>
      <c r="F662" s="19">
        <v>807</v>
      </c>
      <c r="G662" s="19">
        <v>90</v>
      </c>
      <c r="H662" s="19">
        <v>38.86</v>
      </c>
      <c r="I662" s="19">
        <v>37.89</v>
      </c>
      <c r="J662" s="19" t="s">
        <v>60</v>
      </c>
      <c r="K662" s="20">
        <v>483125.56</v>
      </c>
      <c r="L662" s="20" t="s">
        <v>55</v>
      </c>
      <c r="M662" s="20" t="s">
        <v>83</v>
      </c>
      <c r="N662" s="26"/>
      <c r="O662" s="20" t="s">
        <v>56</v>
      </c>
      <c r="P662" t="str">
        <f t="shared" si="10"/>
        <v>INSERT INTO @DataTable (Deal, AdvanceDate, PROV, DealPurpose, RateType, BEACON, LTV, TDS, GDS, InsuranceType, PrincipalBalance, OccupancyType, AccountStatus, Closed_Date, DelinquencyBucket) VALUES (661, '2016-07-28', 'ON', 'Purchase', 'Fixed', 807, 90, 38.86, 37.89, 'HiRatio', 483125.56, 'Owner-Occupied', 'Open', '1900-01-00', 'Current');</v>
      </c>
    </row>
    <row r="663" spans="1:16" x14ac:dyDescent="0.35">
      <c r="A663" s="22">
        <v>662</v>
      </c>
      <c r="B663" s="21">
        <v>42492</v>
      </c>
      <c r="C663" s="22" t="s">
        <v>74</v>
      </c>
      <c r="D663" s="22" t="s">
        <v>61</v>
      </c>
      <c r="E663" s="22" t="s">
        <v>53</v>
      </c>
      <c r="F663" s="22">
        <v>776</v>
      </c>
      <c r="G663" s="22">
        <v>80</v>
      </c>
      <c r="H663" s="22">
        <v>23</v>
      </c>
      <c r="I663" s="22">
        <v>9.2899999999999991</v>
      </c>
      <c r="J663" s="22" t="s">
        <v>54</v>
      </c>
      <c r="K663" s="23">
        <v>238174.72</v>
      </c>
      <c r="L663" s="23" t="s">
        <v>66</v>
      </c>
      <c r="M663" s="23" t="s">
        <v>83</v>
      </c>
      <c r="N663" s="27"/>
      <c r="O663" s="23" t="s">
        <v>56</v>
      </c>
      <c r="P663" t="str">
        <f t="shared" si="10"/>
        <v>INSERT INTO @DataTable (Deal, AdvanceDate, PROV, DealPurpose, RateType, BEACON, LTV, TDS, GDS, InsuranceType, PrincipalBalance, OccupancyType, AccountStatus, Closed_Date, DelinquencyBucket) VALUES (662, '2016-05-02', 'MB', 'Purchase', 'Fixed', 776, 80, 23, 9.29, 'Conv', 238174.72, 'Second Home', 'Open', '1900-01-00', 'Current');</v>
      </c>
    </row>
    <row r="664" spans="1:16" x14ac:dyDescent="0.35">
      <c r="A664" s="19">
        <v>663</v>
      </c>
      <c r="B664" s="18">
        <v>42068</v>
      </c>
      <c r="C664" s="19" t="s">
        <v>51</v>
      </c>
      <c r="D664" s="19" t="s">
        <v>61</v>
      </c>
      <c r="E664" s="19" t="s">
        <v>53</v>
      </c>
      <c r="F664" s="19">
        <v>735</v>
      </c>
      <c r="G664" s="19">
        <v>80</v>
      </c>
      <c r="H664" s="19">
        <v>42.41</v>
      </c>
      <c r="I664" s="19">
        <v>21.4</v>
      </c>
      <c r="J664" s="19" t="s">
        <v>54</v>
      </c>
      <c r="K664" s="20">
        <v>356314.93</v>
      </c>
      <c r="L664" s="20" t="s">
        <v>55</v>
      </c>
      <c r="M664" s="20" t="s">
        <v>83</v>
      </c>
      <c r="N664" s="26"/>
      <c r="O664" s="20" t="s">
        <v>56</v>
      </c>
      <c r="P664" t="str">
        <f t="shared" si="10"/>
        <v>INSERT INTO @DataTable (Deal, AdvanceDate, PROV, DealPurpose, RateType, BEACON, LTV, TDS, GDS, InsuranceType, PrincipalBalance, OccupancyType, AccountStatus, Closed_Date, DelinquencyBucket) VALUES (663, '2015-03-05', 'AB', 'Purchase', 'Fixed', 735, 80, 42.41, 21.4, 'Conv', 356314.93, 'Owner-Occupied', 'Open', '1900-01-00', 'Current');</v>
      </c>
    </row>
    <row r="665" spans="1:16" x14ac:dyDescent="0.35">
      <c r="A665" s="22">
        <v>664</v>
      </c>
      <c r="B665" s="21">
        <v>41628</v>
      </c>
      <c r="C665" s="22" t="s">
        <v>57</v>
      </c>
      <c r="D665" s="22" t="s">
        <v>52</v>
      </c>
      <c r="E665" s="22" t="s">
        <v>53</v>
      </c>
      <c r="F665" s="22">
        <v>691</v>
      </c>
      <c r="G665" s="22">
        <v>80</v>
      </c>
      <c r="H665" s="22">
        <v>42.9</v>
      </c>
      <c r="I665" s="22">
        <v>26.91</v>
      </c>
      <c r="J665" s="22" t="s">
        <v>54</v>
      </c>
      <c r="K665" s="23">
        <v>0</v>
      </c>
      <c r="L665" s="23" t="s">
        <v>55</v>
      </c>
      <c r="M665" s="23" t="s">
        <v>84</v>
      </c>
      <c r="N665" s="27">
        <v>42478</v>
      </c>
      <c r="O665" s="23" t="s">
        <v>56</v>
      </c>
      <c r="P665" t="str">
        <f t="shared" si="10"/>
        <v>INSERT INTO @DataTable (Deal, AdvanceDate, PROV, DealPurpose, RateType, BEACON, LTV, TDS, GDS, InsuranceType, PrincipalBalance, OccupancyType, AccountStatus, Closed_Date, DelinquencyBucket) VALUES (664, '2013-12-20', 'ON', 'Refinance External', 'Fixed', 691, 80, 42.9, 26.91, 'Conv', 0, 'Owner-Occupied', 'Closed', '2016-04-18', 'Current');</v>
      </c>
    </row>
    <row r="666" spans="1:16" x14ac:dyDescent="0.35">
      <c r="A666" s="19">
        <v>665</v>
      </c>
      <c r="B666" s="18">
        <v>41879</v>
      </c>
      <c r="C666" s="19" t="s">
        <v>57</v>
      </c>
      <c r="D666" s="19" t="s">
        <v>61</v>
      </c>
      <c r="E666" s="19" t="s">
        <v>40</v>
      </c>
      <c r="F666" s="19">
        <v>0</v>
      </c>
      <c r="G666" s="19">
        <v>90</v>
      </c>
      <c r="H666" s="19">
        <v>17.579999999999998</v>
      </c>
      <c r="I666" s="19">
        <v>17.579999999999998</v>
      </c>
      <c r="J666" s="19" t="s">
        <v>54</v>
      </c>
      <c r="K666" s="20">
        <v>261602.77</v>
      </c>
      <c r="L666" s="20" t="s">
        <v>55</v>
      </c>
      <c r="M666" s="20" t="s">
        <v>83</v>
      </c>
      <c r="N666" s="26"/>
      <c r="O666" s="20" t="s">
        <v>56</v>
      </c>
      <c r="P666" t="str">
        <f t="shared" si="10"/>
        <v>INSERT INTO @DataTable (Deal, AdvanceDate, PROV, DealPurpose, RateType, BEACON, LTV, TDS, GDS, InsuranceType, PrincipalBalance, OccupancyType, AccountStatus, Closed_Date, DelinquencyBucket) VALUES (665, '2014-08-28', 'ON', 'Purchase', 'ARM', 0, 90, 17.58, 17.58, 'Conv', 261602.77, 'Owner-Occupied', 'Open', '1900-01-00', 'Current');</v>
      </c>
    </row>
    <row r="667" spans="1:16" x14ac:dyDescent="0.35">
      <c r="A667" s="22">
        <v>666</v>
      </c>
      <c r="B667" s="21">
        <v>41047</v>
      </c>
      <c r="C667" s="22" t="s">
        <v>57</v>
      </c>
      <c r="D667" s="22" t="s">
        <v>61</v>
      </c>
      <c r="E667" s="22" t="s">
        <v>53</v>
      </c>
      <c r="F667" s="22">
        <v>746</v>
      </c>
      <c r="G667" s="22">
        <v>78.05</v>
      </c>
      <c r="H667" s="22">
        <v>33.770000000000003</v>
      </c>
      <c r="I667" s="22">
        <v>33.5</v>
      </c>
      <c r="J667" s="22" t="s">
        <v>54</v>
      </c>
      <c r="K667" s="23">
        <v>160216.38</v>
      </c>
      <c r="L667" s="23" t="s">
        <v>55</v>
      </c>
      <c r="M667" s="23" t="s">
        <v>83</v>
      </c>
      <c r="N667" s="27"/>
      <c r="O667" s="23" t="s">
        <v>56</v>
      </c>
      <c r="P667" t="str">
        <f t="shared" si="10"/>
        <v>INSERT INTO @DataTable (Deal, AdvanceDate, PROV, DealPurpose, RateType, BEACON, LTV, TDS, GDS, InsuranceType, PrincipalBalance, OccupancyType, AccountStatus, Closed_Date, DelinquencyBucket) VALUES (666, '2012-05-18', 'ON', 'Purchase', 'Fixed', 746, 78.05, 33.77, 33.5, 'Conv', 160216.38, 'Owner-Occupied', 'Open', '1900-01-00', 'Current');</v>
      </c>
    </row>
    <row r="668" spans="1:16" x14ac:dyDescent="0.35">
      <c r="A668" s="19">
        <v>667</v>
      </c>
      <c r="B668" s="18">
        <v>41816</v>
      </c>
      <c r="C668" s="19" t="s">
        <v>57</v>
      </c>
      <c r="D668" s="19" t="s">
        <v>61</v>
      </c>
      <c r="E668" s="19" t="s">
        <v>53</v>
      </c>
      <c r="F668" s="19">
        <v>697</v>
      </c>
      <c r="G668" s="19">
        <v>74.28</v>
      </c>
      <c r="H668" s="19">
        <v>22.93</v>
      </c>
      <c r="I668" s="19">
        <v>21.58</v>
      </c>
      <c r="J668" s="19" t="s">
        <v>54</v>
      </c>
      <c r="K668" s="20">
        <v>525774.49</v>
      </c>
      <c r="L668" s="20" t="s">
        <v>55</v>
      </c>
      <c r="M668" s="20" t="s">
        <v>83</v>
      </c>
      <c r="N668" s="26"/>
      <c r="O668" s="20" t="s">
        <v>56</v>
      </c>
      <c r="P668" t="str">
        <f t="shared" si="10"/>
        <v>INSERT INTO @DataTable (Deal, AdvanceDate, PROV, DealPurpose, RateType, BEACON, LTV, TDS, GDS, InsuranceType, PrincipalBalance, OccupancyType, AccountStatus, Closed_Date, DelinquencyBucket) VALUES (667, '2014-06-26', 'ON', 'Purchase', 'Fixed', 697, 74.28, 22.93, 21.58, 'Conv', 525774.49, 'Owner-Occupied', 'Open', '1900-01-00', 'Current');</v>
      </c>
    </row>
    <row r="669" spans="1:16" x14ac:dyDescent="0.35">
      <c r="A669" s="22">
        <v>668</v>
      </c>
      <c r="B669" s="21">
        <v>41932</v>
      </c>
      <c r="C669" s="22" t="s">
        <v>70</v>
      </c>
      <c r="D669" s="22" t="s">
        <v>52</v>
      </c>
      <c r="E669" s="22" t="s">
        <v>53</v>
      </c>
      <c r="F669" s="22">
        <v>731</v>
      </c>
      <c r="G669" s="22">
        <v>80</v>
      </c>
      <c r="H669" s="22">
        <v>34.020000000000003</v>
      </c>
      <c r="I669" s="22">
        <v>14.45</v>
      </c>
      <c r="J669" s="22" t="s">
        <v>54</v>
      </c>
      <c r="K669" s="23">
        <v>153717.92000000001</v>
      </c>
      <c r="L669" s="23" t="s">
        <v>55</v>
      </c>
      <c r="M669" s="23" t="s">
        <v>83</v>
      </c>
      <c r="N669" s="27"/>
      <c r="O669" s="23" t="s">
        <v>56</v>
      </c>
      <c r="P669" t="str">
        <f t="shared" si="10"/>
        <v>INSERT INTO @DataTable (Deal, AdvanceDate, PROV, DealPurpose, RateType, BEACON, LTV, TDS, GDS, InsuranceType, PrincipalBalance, OccupancyType, AccountStatus, Closed_Date, DelinquencyBucket) VALUES (668, '2014-10-20', 'NB', 'Refinance External', 'Fixed', 731, 80, 34.02, 14.45, 'Conv', 153717.92, 'Owner-Occupied', 'Open', '1900-01-00', 'Current');</v>
      </c>
    </row>
    <row r="670" spans="1:16" x14ac:dyDescent="0.35">
      <c r="A670" s="19">
        <v>669</v>
      </c>
      <c r="B670" s="18">
        <v>42440</v>
      </c>
      <c r="C670" s="19" t="s">
        <v>58</v>
      </c>
      <c r="D670" s="19" t="s">
        <v>52</v>
      </c>
      <c r="E670" s="19" t="s">
        <v>53</v>
      </c>
      <c r="F670" s="19">
        <v>717</v>
      </c>
      <c r="G670" s="19">
        <v>64.44</v>
      </c>
      <c r="H670" s="19">
        <v>23.19</v>
      </c>
      <c r="I670" s="19">
        <v>18.059999999999999</v>
      </c>
      <c r="J670" s="19" t="s">
        <v>54</v>
      </c>
      <c r="K670" s="20">
        <v>273568.59000000003</v>
      </c>
      <c r="L670" s="20" t="s">
        <v>55</v>
      </c>
      <c r="M670" s="20" t="s">
        <v>83</v>
      </c>
      <c r="N670" s="26"/>
      <c r="O670" s="20" t="s">
        <v>56</v>
      </c>
      <c r="P670" t="str">
        <f t="shared" si="10"/>
        <v>INSERT INTO @DataTable (Deal, AdvanceDate, PROV, DealPurpose, RateType, BEACON, LTV, TDS, GDS, InsuranceType, PrincipalBalance, OccupancyType, AccountStatus, Closed_Date, DelinquencyBucket) VALUES (669, '2016-03-11', 'BC', 'Refinance External', 'Fixed', 717, 64.44, 23.19, 18.06, 'Conv', 273568.59, 'Owner-Occupied', 'Open', '1900-01-00', 'Current');</v>
      </c>
    </row>
    <row r="671" spans="1:16" x14ac:dyDescent="0.35">
      <c r="A671" s="22">
        <v>670</v>
      </c>
      <c r="B671" s="21">
        <v>40415</v>
      </c>
      <c r="C671" s="22" t="s">
        <v>58</v>
      </c>
      <c r="D671" s="22" t="s">
        <v>52</v>
      </c>
      <c r="E671" s="22" t="s">
        <v>40</v>
      </c>
      <c r="F671" s="22">
        <v>701</v>
      </c>
      <c r="G671" s="22">
        <v>74.83</v>
      </c>
      <c r="H671" s="22">
        <v>33.51</v>
      </c>
      <c r="I671" s="22">
        <v>25.97</v>
      </c>
      <c r="J671" s="22" t="s">
        <v>54</v>
      </c>
      <c r="K671" s="23">
        <v>0</v>
      </c>
      <c r="L671" s="23" t="s">
        <v>55</v>
      </c>
      <c r="M671" s="23" t="s">
        <v>84</v>
      </c>
      <c r="N671" s="27">
        <v>41355</v>
      </c>
      <c r="O671" s="23" t="s">
        <v>56</v>
      </c>
      <c r="P671" t="str">
        <f t="shared" si="10"/>
        <v>INSERT INTO @DataTable (Deal, AdvanceDate, PROV, DealPurpose, RateType, BEACON, LTV, TDS, GDS, InsuranceType, PrincipalBalance, OccupancyType, AccountStatus, Closed_Date, DelinquencyBucket) VALUES (670, '2010-08-25', 'BC', 'Refinance External', 'ARM', 701, 74.83, 33.51, 25.97, 'Conv', 0, 'Owner-Occupied', 'Closed', '2013-03-22', 'Current');</v>
      </c>
    </row>
    <row r="672" spans="1:16" x14ac:dyDescent="0.35">
      <c r="A672" s="19">
        <v>671</v>
      </c>
      <c r="B672" s="18">
        <v>41838</v>
      </c>
      <c r="C672" s="19" t="s">
        <v>58</v>
      </c>
      <c r="D672" s="19" t="s">
        <v>61</v>
      </c>
      <c r="E672" s="19" t="s">
        <v>40</v>
      </c>
      <c r="F672" s="19">
        <v>809</v>
      </c>
      <c r="G672" s="19">
        <v>80</v>
      </c>
      <c r="H672" s="19">
        <v>25.43</v>
      </c>
      <c r="I672" s="19">
        <v>24.26</v>
      </c>
      <c r="J672" s="19" t="s">
        <v>60</v>
      </c>
      <c r="K672" s="20">
        <v>443926.54</v>
      </c>
      <c r="L672" s="20" t="s">
        <v>55</v>
      </c>
      <c r="M672" s="20" t="s">
        <v>83</v>
      </c>
      <c r="N672" s="26"/>
      <c r="O672" s="20" t="s">
        <v>56</v>
      </c>
      <c r="P672" t="str">
        <f t="shared" si="10"/>
        <v>INSERT INTO @DataTable (Deal, AdvanceDate, PROV, DealPurpose, RateType, BEACON, LTV, TDS, GDS, InsuranceType, PrincipalBalance, OccupancyType, AccountStatus, Closed_Date, DelinquencyBucket) VALUES (671, '2014-07-18', 'BC', 'Purchase', 'ARM', 809, 80, 25.43, 24.26, 'HiRatio', 443926.54, 'Owner-Occupied', 'Open', '1900-01-00', 'Current');</v>
      </c>
    </row>
    <row r="673" spans="1:16" x14ac:dyDescent="0.35">
      <c r="A673" s="22">
        <v>672</v>
      </c>
      <c r="B673" s="21">
        <v>41418</v>
      </c>
      <c r="C673" s="22" t="s">
        <v>51</v>
      </c>
      <c r="D673" s="22" t="s">
        <v>61</v>
      </c>
      <c r="E673" s="22" t="s">
        <v>53</v>
      </c>
      <c r="F673" s="22">
        <v>743</v>
      </c>
      <c r="G673" s="22">
        <v>95</v>
      </c>
      <c r="H673" s="22">
        <v>35.54</v>
      </c>
      <c r="I673" s="22">
        <v>32.46</v>
      </c>
      <c r="J673" s="22" t="s">
        <v>60</v>
      </c>
      <c r="K673" s="23">
        <v>269847.12</v>
      </c>
      <c r="L673" s="23" t="s">
        <v>55</v>
      </c>
      <c r="M673" s="23" t="s">
        <v>83</v>
      </c>
      <c r="N673" s="27"/>
      <c r="O673" s="23" t="s">
        <v>56</v>
      </c>
      <c r="P673" t="str">
        <f t="shared" si="10"/>
        <v>INSERT INTO @DataTable (Deal, AdvanceDate, PROV, DealPurpose, RateType, BEACON, LTV, TDS, GDS, InsuranceType, PrincipalBalance, OccupancyType, AccountStatus, Closed_Date, DelinquencyBucket) VALUES (672, '2013-05-24', 'AB', 'Purchase', 'Fixed', 743, 95, 35.54, 32.46, 'HiRatio', 269847.12, 'Owner-Occupied', 'Open', '1900-01-00', 'Current');</v>
      </c>
    </row>
    <row r="674" spans="1:16" x14ac:dyDescent="0.35">
      <c r="A674" s="19">
        <v>673</v>
      </c>
      <c r="B674" s="18">
        <v>41045</v>
      </c>
      <c r="C674" s="19" t="s">
        <v>51</v>
      </c>
      <c r="D674" s="19" t="s">
        <v>61</v>
      </c>
      <c r="E674" s="19" t="s">
        <v>53</v>
      </c>
      <c r="F674" s="19">
        <v>670</v>
      </c>
      <c r="G674" s="19">
        <v>95</v>
      </c>
      <c r="H674" s="19">
        <v>24.81</v>
      </c>
      <c r="I674" s="19">
        <v>19.989999999999998</v>
      </c>
      <c r="J674" s="19" t="s">
        <v>60</v>
      </c>
      <c r="K674" s="20">
        <v>0</v>
      </c>
      <c r="L674" s="20" t="s">
        <v>55</v>
      </c>
      <c r="M674" s="20" t="s">
        <v>84</v>
      </c>
      <c r="N674" s="26">
        <v>41730</v>
      </c>
      <c r="O674" s="20" t="s">
        <v>56</v>
      </c>
      <c r="P674" t="str">
        <f t="shared" si="10"/>
        <v>INSERT INTO @DataTable (Deal, AdvanceDate, PROV, DealPurpose, RateType, BEACON, LTV, TDS, GDS, InsuranceType, PrincipalBalance, OccupancyType, AccountStatus, Closed_Date, DelinquencyBucket) VALUES (673, '2012-05-16', 'AB', 'Purchase', 'Fixed', 670, 95, 24.81, 19.99, 'HiRatio', 0, 'Owner-Occupied', 'Closed', '2014-04-01', 'Current');</v>
      </c>
    </row>
    <row r="675" spans="1:16" x14ac:dyDescent="0.35">
      <c r="A675" s="22">
        <v>674</v>
      </c>
      <c r="B675" s="21">
        <v>41971</v>
      </c>
      <c r="C675" s="22" t="s">
        <v>57</v>
      </c>
      <c r="D675" s="22" t="s">
        <v>52</v>
      </c>
      <c r="E675" s="22" t="s">
        <v>40</v>
      </c>
      <c r="F675" s="22">
        <v>812</v>
      </c>
      <c r="G675" s="22">
        <v>40.58</v>
      </c>
      <c r="H675" s="22">
        <v>31.54</v>
      </c>
      <c r="I675" s="22">
        <v>26.04</v>
      </c>
      <c r="J675" s="22" t="s">
        <v>54</v>
      </c>
      <c r="K675" s="23">
        <v>271768.83</v>
      </c>
      <c r="L675" s="23" t="s">
        <v>55</v>
      </c>
      <c r="M675" s="23" t="s">
        <v>83</v>
      </c>
      <c r="N675" s="27"/>
      <c r="O675" s="23" t="s">
        <v>56</v>
      </c>
      <c r="P675" t="str">
        <f t="shared" si="10"/>
        <v>INSERT INTO @DataTable (Deal, AdvanceDate, PROV, DealPurpose, RateType, BEACON, LTV, TDS, GDS, InsuranceType, PrincipalBalance, OccupancyType, AccountStatus, Closed_Date, DelinquencyBucket) VALUES (674, '2014-11-28', 'ON', 'Refinance External', 'ARM', 812, 40.58, 31.54, 26.04, 'Conv', 271768.83, 'Owner-Occupied', 'Open', '1900-01-00', 'Current');</v>
      </c>
    </row>
    <row r="676" spans="1:16" x14ac:dyDescent="0.35">
      <c r="A676" s="19">
        <v>675</v>
      </c>
      <c r="B676" s="18">
        <v>41698</v>
      </c>
      <c r="C676" s="19" t="s">
        <v>57</v>
      </c>
      <c r="D676" s="19" t="s">
        <v>61</v>
      </c>
      <c r="E676" s="19" t="s">
        <v>53</v>
      </c>
      <c r="F676" s="19">
        <v>732</v>
      </c>
      <c r="G676" s="19">
        <v>89.47</v>
      </c>
      <c r="H676" s="19">
        <v>38.729999999999997</v>
      </c>
      <c r="I676" s="19">
        <v>37.409999999999997</v>
      </c>
      <c r="J676" s="19" t="s">
        <v>60</v>
      </c>
      <c r="K676" s="20">
        <v>159563.07</v>
      </c>
      <c r="L676" s="20" t="s">
        <v>55</v>
      </c>
      <c r="M676" s="20" t="s">
        <v>83</v>
      </c>
      <c r="N676" s="26"/>
      <c r="O676" s="20" t="s">
        <v>56</v>
      </c>
      <c r="P676" t="str">
        <f t="shared" si="10"/>
        <v>INSERT INTO @DataTable (Deal, AdvanceDate, PROV, DealPurpose, RateType, BEACON, LTV, TDS, GDS, InsuranceType, PrincipalBalance, OccupancyType, AccountStatus, Closed_Date, DelinquencyBucket) VALUES (675, '2014-02-28', 'ON', 'Purchase', 'Fixed', 732, 89.47, 38.73, 37.41, 'HiRatio', 159563.07, 'Owner-Occupied', 'Open', '1900-01-00', 'Current');</v>
      </c>
    </row>
    <row r="677" spans="1:16" x14ac:dyDescent="0.35">
      <c r="A677" s="22">
        <v>676</v>
      </c>
      <c r="B677" s="21">
        <v>41898</v>
      </c>
      <c r="C677" s="22" t="s">
        <v>58</v>
      </c>
      <c r="D677" s="22" t="s">
        <v>61</v>
      </c>
      <c r="E677" s="22" t="s">
        <v>40</v>
      </c>
      <c r="F677" s="22">
        <v>731</v>
      </c>
      <c r="G677" s="22">
        <v>80</v>
      </c>
      <c r="H677" s="22">
        <v>24.19</v>
      </c>
      <c r="I677" s="22">
        <v>15.49</v>
      </c>
      <c r="J677" s="22" t="s">
        <v>54</v>
      </c>
      <c r="K677" s="23">
        <v>288715.96999999997</v>
      </c>
      <c r="L677" s="23" t="s">
        <v>55</v>
      </c>
      <c r="M677" s="23" t="s">
        <v>83</v>
      </c>
      <c r="N677" s="27"/>
      <c r="O677" s="23" t="s">
        <v>56</v>
      </c>
      <c r="P677" t="str">
        <f t="shared" si="10"/>
        <v>INSERT INTO @DataTable (Deal, AdvanceDate, PROV, DealPurpose, RateType, BEACON, LTV, TDS, GDS, InsuranceType, PrincipalBalance, OccupancyType, AccountStatus, Closed_Date, DelinquencyBucket) VALUES (676, '2014-09-16', 'BC', 'Purchase', 'ARM', 731, 80, 24.19, 15.49, 'Conv', 288715.97, 'Owner-Occupied', 'Open', '1900-01-00', 'Current');</v>
      </c>
    </row>
    <row r="678" spans="1:16" x14ac:dyDescent="0.35">
      <c r="A678" s="19">
        <v>677</v>
      </c>
      <c r="B678" s="18">
        <v>40844</v>
      </c>
      <c r="C678" s="19" t="s">
        <v>63</v>
      </c>
      <c r="D678" s="19" t="s">
        <v>61</v>
      </c>
      <c r="E678" s="19" t="s">
        <v>53</v>
      </c>
      <c r="F678" s="19">
        <v>746</v>
      </c>
      <c r="G678" s="19">
        <v>90</v>
      </c>
      <c r="H678" s="19">
        <v>33.799999999999997</v>
      </c>
      <c r="I678" s="19">
        <v>23.03</v>
      </c>
      <c r="J678" s="19" t="s">
        <v>60</v>
      </c>
      <c r="K678" s="20">
        <v>0</v>
      </c>
      <c r="L678" s="20" t="s">
        <v>55</v>
      </c>
      <c r="M678" s="20" t="s">
        <v>84</v>
      </c>
      <c r="N678" s="26">
        <v>42198</v>
      </c>
      <c r="O678" s="20" t="s">
        <v>56</v>
      </c>
      <c r="P678" t="str">
        <f t="shared" si="10"/>
        <v>INSERT INTO @DataTable (Deal, AdvanceDate, PROV, DealPurpose, RateType, BEACON, LTV, TDS, GDS, InsuranceType, PrincipalBalance, OccupancyType, AccountStatus, Closed_Date, DelinquencyBucket) VALUES (677, '2011-10-28', 'SK', 'Purchase', 'Fixed', 746, 90, 33.8, 23.03, 'HiRatio', 0, 'Owner-Occupied', 'Closed', '2015-07-13', 'Current');</v>
      </c>
    </row>
    <row r="679" spans="1:16" x14ac:dyDescent="0.35">
      <c r="A679" s="22">
        <v>678</v>
      </c>
      <c r="B679" s="21">
        <v>42361</v>
      </c>
      <c r="C679" s="22" t="s">
        <v>58</v>
      </c>
      <c r="D679" s="22" t="s">
        <v>61</v>
      </c>
      <c r="E679" s="22" t="s">
        <v>53</v>
      </c>
      <c r="F679" s="22">
        <v>697</v>
      </c>
      <c r="G679" s="22">
        <v>80</v>
      </c>
      <c r="H679" s="22">
        <v>23.83</v>
      </c>
      <c r="I679" s="22">
        <v>13.69</v>
      </c>
      <c r="J679" s="22" t="s">
        <v>54</v>
      </c>
      <c r="K679" s="23">
        <v>416173.74</v>
      </c>
      <c r="L679" s="23" t="s">
        <v>55</v>
      </c>
      <c r="M679" s="23" t="s">
        <v>83</v>
      </c>
      <c r="N679" s="27"/>
      <c r="O679" s="23" t="s">
        <v>56</v>
      </c>
      <c r="P679" t="str">
        <f t="shared" si="10"/>
        <v>INSERT INTO @DataTable (Deal, AdvanceDate, PROV, DealPurpose, RateType, BEACON, LTV, TDS, GDS, InsuranceType, PrincipalBalance, OccupancyType, AccountStatus, Closed_Date, DelinquencyBucket) VALUES (678, '2015-12-23', 'BC', 'Purchase', 'Fixed', 697, 80, 23.83, 13.69, 'Conv', 416173.74, 'Owner-Occupied', 'Open', '1900-01-00', 'Current');</v>
      </c>
    </row>
    <row r="680" spans="1:16" x14ac:dyDescent="0.35">
      <c r="A680" s="19">
        <v>679</v>
      </c>
      <c r="B680" s="18">
        <v>42426</v>
      </c>
      <c r="C680" s="19" t="s">
        <v>51</v>
      </c>
      <c r="D680" s="19" t="s">
        <v>61</v>
      </c>
      <c r="E680" s="19" t="s">
        <v>53</v>
      </c>
      <c r="F680" s="19">
        <v>695</v>
      </c>
      <c r="G680" s="19">
        <v>95</v>
      </c>
      <c r="H680" s="19">
        <v>38.92</v>
      </c>
      <c r="I680" s="19">
        <v>32.53</v>
      </c>
      <c r="J680" s="19" t="s">
        <v>60</v>
      </c>
      <c r="K680" s="20">
        <v>296878.61</v>
      </c>
      <c r="L680" s="20" t="s">
        <v>55</v>
      </c>
      <c r="M680" s="20" t="s">
        <v>83</v>
      </c>
      <c r="N680" s="26"/>
      <c r="O680" s="20" t="s">
        <v>56</v>
      </c>
      <c r="P680" t="str">
        <f t="shared" si="10"/>
        <v>INSERT INTO @DataTable (Deal, AdvanceDate, PROV, DealPurpose, RateType, BEACON, LTV, TDS, GDS, InsuranceType, PrincipalBalance, OccupancyType, AccountStatus, Closed_Date, DelinquencyBucket) VALUES (679, '2016-02-26', 'AB', 'Purchase', 'Fixed', 695, 95, 38.92, 32.53, 'HiRatio', 296878.61, 'Owner-Occupied', 'Open', '1900-01-00', 'Current');</v>
      </c>
    </row>
    <row r="681" spans="1:16" x14ac:dyDescent="0.35">
      <c r="A681" s="22">
        <v>680</v>
      </c>
      <c r="B681" s="21">
        <v>41201</v>
      </c>
      <c r="C681" s="22" t="s">
        <v>57</v>
      </c>
      <c r="D681" s="22" t="s">
        <v>61</v>
      </c>
      <c r="E681" s="22" t="s">
        <v>53</v>
      </c>
      <c r="F681" s="22">
        <v>763</v>
      </c>
      <c r="G681" s="22">
        <v>90</v>
      </c>
      <c r="H681" s="22">
        <v>40.64</v>
      </c>
      <c r="I681" s="22">
        <v>22.42</v>
      </c>
      <c r="J681" s="22" t="s">
        <v>60</v>
      </c>
      <c r="K681" s="23">
        <v>223102.65</v>
      </c>
      <c r="L681" s="23" t="s">
        <v>55</v>
      </c>
      <c r="M681" s="23" t="s">
        <v>83</v>
      </c>
      <c r="N681" s="27"/>
      <c r="O681" s="23" t="s">
        <v>56</v>
      </c>
      <c r="P681" t="str">
        <f t="shared" si="10"/>
        <v>INSERT INTO @DataTable (Deal, AdvanceDate, PROV, DealPurpose, RateType, BEACON, LTV, TDS, GDS, InsuranceType, PrincipalBalance, OccupancyType, AccountStatus, Closed_Date, DelinquencyBucket) VALUES (680, '2012-10-19', 'ON', 'Purchase', 'Fixed', 763, 90, 40.64, 22.42, 'HiRatio', 223102.65, 'Owner-Occupied', 'Open', '1900-01-00', 'Current');</v>
      </c>
    </row>
    <row r="682" spans="1:16" x14ac:dyDescent="0.35">
      <c r="A682" s="19">
        <v>681</v>
      </c>
      <c r="B682" s="18">
        <v>42115</v>
      </c>
      <c r="C682" s="19" t="s">
        <v>58</v>
      </c>
      <c r="D682" s="19" t="s">
        <v>59</v>
      </c>
      <c r="E682" s="19" t="s">
        <v>40</v>
      </c>
      <c r="F682" s="19">
        <v>805</v>
      </c>
      <c r="G682" s="19">
        <v>51.08</v>
      </c>
      <c r="H682" s="19">
        <v>28.79</v>
      </c>
      <c r="I682" s="19">
        <v>27.88</v>
      </c>
      <c r="J682" s="19" t="s">
        <v>54</v>
      </c>
      <c r="K682" s="20">
        <v>253242.42</v>
      </c>
      <c r="L682" s="20" t="s">
        <v>55</v>
      </c>
      <c r="M682" s="20" t="s">
        <v>83</v>
      </c>
      <c r="N682" s="26"/>
      <c r="O682" s="20" t="s">
        <v>56</v>
      </c>
      <c r="P682" t="str">
        <f t="shared" si="10"/>
        <v>INSERT INTO @DataTable (Deal, AdvanceDate, PROV, DealPurpose, RateType, BEACON, LTV, TDS, GDS, InsuranceType, PrincipalBalance, OccupancyType, AccountStatus, Closed_Date, DelinquencyBucket) VALUES (681, '2015-04-21', 'BC', 'Transfer', 'ARM', 805, 51.08, 28.79, 27.88, 'Conv', 253242.42, 'Owner-Occupied', 'Open', '1900-01-00', 'Current');</v>
      </c>
    </row>
    <row r="683" spans="1:16" x14ac:dyDescent="0.35">
      <c r="A683" s="22">
        <v>682</v>
      </c>
      <c r="B683" s="21">
        <v>41694</v>
      </c>
      <c r="C683" s="22" t="s">
        <v>51</v>
      </c>
      <c r="D683" s="22" t="s">
        <v>61</v>
      </c>
      <c r="E683" s="22" t="s">
        <v>40</v>
      </c>
      <c r="F683" s="22">
        <v>708</v>
      </c>
      <c r="G683" s="22">
        <v>85</v>
      </c>
      <c r="H683" s="22">
        <v>34.76</v>
      </c>
      <c r="I683" s="22">
        <v>28.14</v>
      </c>
      <c r="J683" s="22" t="s">
        <v>60</v>
      </c>
      <c r="K683" s="23">
        <v>326523.65999999997</v>
      </c>
      <c r="L683" s="23" t="s">
        <v>55</v>
      </c>
      <c r="M683" s="23" t="s">
        <v>83</v>
      </c>
      <c r="N683" s="27"/>
      <c r="O683" s="23" t="s">
        <v>56</v>
      </c>
      <c r="P683" t="str">
        <f t="shared" si="10"/>
        <v>INSERT INTO @DataTable (Deal, AdvanceDate, PROV, DealPurpose, RateType, BEACON, LTV, TDS, GDS, InsuranceType, PrincipalBalance, OccupancyType, AccountStatus, Closed_Date, DelinquencyBucket) VALUES (682, '2014-02-24', 'AB', 'Purchase', 'ARM', 708, 85, 34.76, 28.14, 'HiRatio', 326523.66, 'Owner-Occupied', 'Open', '1900-01-00', 'Current');</v>
      </c>
    </row>
    <row r="684" spans="1:16" x14ac:dyDescent="0.35">
      <c r="A684" s="19">
        <v>683</v>
      </c>
      <c r="B684" s="18">
        <v>40905</v>
      </c>
      <c r="C684" s="19" t="s">
        <v>51</v>
      </c>
      <c r="D684" s="19" t="s">
        <v>61</v>
      </c>
      <c r="E684" s="19" t="s">
        <v>53</v>
      </c>
      <c r="F684" s="19">
        <v>761</v>
      </c>
      <c r="G684" s="19">
        <v>90</v>
      </c>
      <c r="H684" s="19">
        <v>43.53</v>
      </c>
      <c r="I684" s="19">
        <v>31.24</v>
      </c>
      <c r="J684" s="19" t="s">
        <v>60</v>
      </c>
      <c r="K684" s="20">
        <v>0</v>
      </c>
      <c r="L684" s="20" t="s">
        <v>55</v>
      </c>
      <c r="M684" s="20" t="s">
        <v>84</v>
      </c>
      <c r="N684" s="26">
        <v>42355</v>
      </c>
      <c r="O684" s="20" t="s">
        <v>56</v>
      </c>
      <c r="P684" t="str">
        <f t="shared" si="10"/>
        <v>INSERT INTO @DataTable (Deal, AdvanceDate, PROV, DealPurpose, RateType, BEACON, LTV, TDS, GDS, InsuranceType, PrincipalBalance, OccupancyType, AccountStatus, Closed_Date, DelinquencyBucket) VALUES (683, '2011-12-28', 'AB', 'Purchase', 'Fixed', 761, 90, 43.53, 31.24, 'HiRatio', 0, 'Owner-Occupied', 'Closed', '2015-12-17', 'Current');</v>
      </c>
    </row>
    <row r="685" spans="1:16" x14ac:dyDescent="0.35">
      <c r="A685" s="22">
        <v>684</v>
      </c>
      <c r="B685" s="21">
        <v>41089</v>
      </c>
      <c r="C685" s="22" t="s">
        <v>57</v>
      </c>
      <c r="D685" s="22" t="s">
        <v>61</v>
      </c>
      <c r="E685" s="22" t="s">
        <v>53</v>
      </c>
      <c r="F685" s="22">
        <v>812</v>
      </c>
      <c r="G685" s="22">
        <v>80</v>
      </c>
      <c r="H685" s="22">
        <v>19.190000000000001</v>
      </c>
      <c r="I685" s="22">
        <v>17.52</v>
      </c>
      <c r="J685" s="22" t="s">
        <v>54</v>
      </c>
      <c r="K685" s="23">
        <v>256520.74</v>
      </c>
      <c r="L685" s="23" t="s">
        <v>55</v>
      </c>
      <c r="M685" s="23" t="s">
        <v>83</v>
      </c>
      <c r="N685" s="27"/>
      <c r="O685" s="23" t="s">
        <v>56</v>
      </c>
      <c r="P685" t="str">
        <f t="shared" si="10"/>
        <v>INSERT INTO @DataTable (Deal, AdvanceDate, PROV, DealPurpose, RateType, BEACON, LTV, TDS, GDS, InsuranceType, PrincipalBalance, OccupancyType, AccountStatus, Closed_Date, DelinquencyBucket) VALUES (684, '2012-06-29', 'ON', 'Purchase', 'Fixed', 812, 80, 19.19, 17.52, 'Conv', 256520.74, 'Owner-Occupied', 'Open', '1900-01-00', 'Current');</v>
      </c>
    </row>
    <row r="686" spans="1:16" x14ac:dyDescent="0.35">
      <c r="A686" s="19">
        <v>685</v>
      </c>
      <c r="B686" s="18">
        <v>41324</v>
      </c>
      <c r="C686" s="19" t="s">
        <v>51</v>
      </c>
      <c r="D686" s="19" t="s">
        <v>61</v>
      </c>
      <c r="E686" s="19" t="s">
        <v>53</v>
      </c>
      <c r="F686" s="19">
        <v>793</v>
      </c>
      <c r="G686" s="19">
        <v>95</v>
      </c>
      <c r="H686" s="19">
        <v>30.86</v>
      </c>
      <c r="I686" s="19">
        <v>28.84</v>
      </c>
      <c r="J686" s="19" t="s">
        <v>60</v>
      </c>
      <c r="K686" s="20">
        <v>220862.82</v>
      </c>
      <c r="L686" s="20" t="s">
        <v>55</v>
      </c>
      <c r="M686" s="20" t="s">
        <v>83</v>
      </c>
      <c r="N686" s="26"/>
      <c r="O686" s="20" t="s">
        <v>56</v>
      </c>
      <c r="P686" t="str">
        <f t="shared" si="10"/>
        <v>INSERT INTO @DataTable (Deal, AdvanceDate, PROV, DealPurpose, RateType, BEACON, LTV, TDS, GDS, InsuranceType, PrincipalBalance, OccupancyType, AccountStatus, Closed_Date, DelinquencyBucket) VALUES (685, '2013-02-19', 'AB', 'Purchase', 'Fixed', 793, 95, 30.86, 28.84, 'HiRatio', 220862.82, 'Owner-Occupied', 'Open', '1900-01-00', 'Current');</v>
      </c>
    </row>
    <row r="687" spans="1:16" x14ac:dyDescent="0.35">
      <c r="A687" s="22">
        <v>686</v>
      </c>
      <c r="B687" s="21">
        <v>42152</v>
      </c>
      <c r="C687" s="22" t="s">
        <v>57</v>
      </c>
      <c r="D687" s="22" t="s">
        <v>61</v>
      </c>
      <c r="E687" s="22" t="s">
        <v>53</v>
      </c>
      <c r="F687" s="22">
        <v>696</v>
      </c>
      <c r="G687" s="22">
        <v>95</v>
      </c>
      <c r="H687" s="22">
        <v>38.29</v>
      </c>
      <c r="I687" s="22">
        <v>23.99</v>
      </c>
      <c r="J687" s="22" t="s">
        <v>60</v>
      </c>
      <c r="K687" s="23">
        <v>340120.75</v>
      </c>
      <c r="L687" s="23" t="s">
        <v>55</v>
      </c>
      <c r="M687" s="23" t="s">
        <v>83</v>
      </c>
      <c r="N687" s="27"/>
      <c r="O687" s="23" t="s">
        <v>56</v>
      </c>
      <c r="P687" t="str">
        <f t="shared" si="10"/>
        <v>INSERT INTO @DataTable (Deal, AdvanceDate, PROV, DealPurpose, RateType, BEACON, LTV, TDS, GDS, InsuranceType, PrincipalBalance, OccupancyType, AccountStatus, Closed_Date, DelinquencyBucket) VALUES (686, '2015-05-28', 'ON', 'Purchase', 'Fixed', 696, 95, 38.29, 23.99, 'HiRatio', 340120.75, 'Owner-Occupied', 'Open', '1900-01-00', 'Current');</v>
      </c>
    </row>
    <row r="688" spans="1:16" x14ac:dyDescent="0.35">
      <c r="A688" s="19">
        <v>687</v>
      </c>
      <c r="B688" s="18">
        <v>42151</v>
      </c>
      <c r="C688" s="19" t="s">
        <v>57</v>
      </c>
      <c r="D688" s="19" t="s">
        <v>61</v>
      </c>
      <c r="E688" s="19" t="s">
        <v>53</v>
      </c>
      <c r="F688" s="19">
        <v>742</v>
      </c>
      <c r="G688" s="19">
        <v>80</v>
      </c>
      <c r="H688" s="19">
        <v>31.25</v>
      </c>
      <c r="I688" s="19">
        <v>27.06</v>
      </c>
      <c r="J688" s="19" t="s">
        <v>54</v>
      </c>
      <c r="K688" s="20">
        <v>368165.15</v>
      </c>
      <c r="L688" s="20" t="s">
        <v>55</v>
      </c>
      <c r="M688" s="20" t="s">
        <v>83</v>
      </c>
      <c r="N688" s="26"/>
      <c r="O688" s="20" t="s">
        <v>56</v>
      </c>
      <c r="P688" t="str">
        <f t="shared" si="10"/>
        <v>INSERT INTO @DataTable (Deal, AdvanceDate, PROV, DealPurpose, RateType, BEACON, LTV, TDS, GDS, InsuranceType, PrincipalBalance, OccupancyType, AccountStatus, Closed_Date, DelinquencyBucket) VALUES (687, '2015-05-27', 'ON', 'Purchase', 'Fixed', 742, 80, 31.25, 27.06, 'Conv', 368165.15, 'Owner-Occupied', 'Open', '1900-01-00', 'Current');</v>
      </c>
    </row>
    <row r="689" spans="1:16" x14ac:dyDescent="0.35">
      <c r="A689" s="22">
        <v>688</v>
      </c>
      <c r="B689" s="21">
        <v>41059</v>
      </c>
      <c r="C689" s="22" t="s">
        <v>58</v>
      </c>
      <c r="D689" s="22" t="s">
        <v>61</v>
      </c>
      <c r="E689" s="22" t="s">
        <v>53</v>
      </c>
      <c r="F689" s="22">
        <v>738</v>
      </c>
      <c r="G689" s="22">
        <v>95</v>
      </c>
      <c r="H689" s="22">
        <v>39.81</v>
      </c>
      <c r="I689" s="22">
        <v>31.12</v>
      </c>
      <c r="J689" s="22" t="s">
        <v>60</v>
      </c>
      <c r="K689" s="23">
        <v>351637.41</v>
      </c>
      <c r="L689" s="23" t="s">
        <v>55</v>
      </c>
      <c r="M689" s="23" t="s">
        <v>83</v>
      </c>
      <c r="N689" s="27"/>
      <c r="O689" s="23" t="s">
        <v>56</v>
      </c>
      <c r="P689" t="str">
        <f t="shared" si="10"/>
        <v>INSERT INTO @DataTable (Deal, AdvanceDate, PROV, DealPurpose, RateType, BEACON, LTV, TDS, GDS, InsuranceType, PrincipalBalance, OccupancyType, AccountStatus, Closed_Date, DelinquencyBucket) VALUES (688, '2012-05-30', 'BC', 'Purchase', 'Fixed', 738, 95, 39.81, 31.12, 'HiRatio', 351637.41, 'Owner-Occupied', 'Open', '1900-01-00', 'Current');</v>
      </c>
    </row>
    <row r="690" spans="1:16" x14ac:dyDescent="0.35">
      <c r="A690" s="19">
        <v>689</v>
      </c>
      <c r="B690" s="18">
        <v>41289</v>
      </c>
      <c r="C690" s="19" t="s">
        <v>51</v>
      </c>
      <c r="D690" s="19" t="s">
        <v>61</v>
      </c>
      <c r="E690" s="19" t="s">
        <v>53</v>
      </c>
      <c r="F690" s="19">
        <v>791</v>
      </c>
      <c r="G690" s="19">
        <v>71.59</v>
      </c>
      <c r="H690" s="19">
        <v>22.36</v>
      </c>
      <c r="I690" s="19">
        <v>22.2</v>
      </c>
      <c r="J690" s="19" t="s">
        <v>54</v>
      </c>
      <c r="K690" s="20">
        <v>0</v>
      </c>
      <c r="L690" s="20" t="s">
        <v>55</v>
      </c>
      <c r="M690" s="20" t="s">
        <v>84</v>
      </c>
      <c r="N690" s="26">
        <v>42621</v>
      </c>
      <c r="O690" s="20" t="s">
        <v>56</v>
      </c>
      <c r="P690" t="str">
        <f t="shared" si="10"/>
        <v>INSERT INTO @DataTable (Deal, AdvanceDate, PROV, DealPurpose, RateType, BEACON, LTV, TDS, GDS, InsuranceType, PrincipalBalance, OccupancyType, AccountStatus, Closed_Date, DelinquencyBucket) VALUES (689, '2013-01-15', 'AB', 'Purchase', 'Fixed', 791, 71.59, 22.36, 22.2, 'Conv', 0, 'Owner-Occupied', 'Closed', '2016-09-08', 'Current');</v>
      </c>
    </row>
    <row r="691" spans="1:16" x14ac:dyDescent="0.35">
      <c r="A691" s="22">
        <v>690</v>
      </c>
      <c r="B691" s="21">
        <v>41481</v>
      </c>
      <c r="C691" s="22" t="s">
        <v>57</v>
      </c>
      <c r="D691" s="22" t="s">
        <v>52</v>
      </c>
      <c r="E691" s="22" t="s">
        <v>53</v>
      </c>
      <c r="F691" s="22">
        <v>758</v>
      </c>
      <c r="G691" s="22">
        <v>76.819999999999993</v>
      </c>
      <c r="H691" s="22">
        <v>38.03</v>
      </c>
      <c r="I691" s="22">
        <v>18.63</v>
      </c>
      <c r="J691" s="22" t="s">
        <v>54</v>
      </c>
      <c r="K691" s="23">
        <v>0</v>
      </c>
      <c r="L691" s="23" t="s">
        <v>55</v>
      </c>
      <c r="M691" s="23" t="s">
        <v>84</v>
      </c>
      <c r="N691" s="27">
        <v>42670</v>
      </c>
      <c r="O691" s="23" t="s">
        <v>56</v>
      </c>
      <c r="P691" t="str">
        <f t="shared" si="10"/>
        <v>INSERT INTO @DataTable (Deal, AdvanceDate, PROV, DealPurpose, RateType, BEACON, LTV, TDS, GDS, InsuranceType, PrincipalBalance, OccupancyType, AccountStatus, Closed_Date, DelinquencyBucket) VALUES (690, '2013-07-26', 'ON', 'Refinance External', 'Fixed', 758, 76.82, 38.03, 18.63, 'Conv', 0, 'Owner-Occupied', 'Closed', '2016-10-27', 'Current');</v>
      </c>
    </row>
    <row r="692" spans="1:16" x14ac:dyDescent="0.35">
      <c r="A692" s="19">
        <v>691</v>
      </c>
      <c r="B692" s="18">
        <v>42492</v>
      </c>
      <c r="C692" s="19" t="s">
        <v>57</v>
      </c>
      <c r="D692" s="19" t="s">
        <v>52</v>
      </c>
      <c r="E692" s="19" t="s">
        <v>40</v>
      </c>
      <c r="F692" s="19">
        <v>755</v>
      </c>
      <c r="G692" s="19">
        <v>57.42</v>
      </c>
      <c r="H692" s="19">
        <v>31.74</v>
      </c>
      <c r="I692" s="19">
        <v>31.56</v>
      </c>
      <c r="J692" s="19" t="s">
        <v>54</v>
      </c>
      <c r="K692" s="20">
        <v>344789.29</v>
      </c>
      <c r="L692" s="20" t="s">
        <v>55</v>
      </c>
      <c r="M692" s="20" t="s">
        <v>83</v>
      </c>
      <c r="N692" s="26"/>
      <c r="O692" s="20" t="s">
        <v>56</v>
      </c>
      <c r="P692" t="str">
        <f t="shared" si="10"/>
        <v>INSERT INTO @DataTable (Deal, AdvanceDate, PROV, DealPurpose, RateType, BEACON, LTV, TDS, GDS, InsuranceType, PrincipalBalance, OccupancyType, AccountStatus, Closed_Date, DelinquencyBucket) VALUES (691, '2016-05-02', 'ON', 'Refinance External', 'ARM', 755, 57.42, 31.74, 31.56, 'Conv', 344789.29, 'Owner-Occupied', 'Open', '1900-01-00', 'Current');</v>
      </c>
    </row>
    <row r="693" spans="1:16" x14ac:dyDescent="0.35">
      <c r="A693" s="22">
        <v>692</v>
      </c>
      <c r="B693" s="21">
        <v>42054</v>
      </c>
      <c r="C693" s="22" t="s">
        <v>51</v>
      </c>
      <c r="D693" s="22" t="s">
        <v>61</v>
      </c>
      <c r="E693" s="22" t="s">
        <v>40</v>
      </c>
      <c r="F693" s="22">
        <v>764</v>
      </c>
      <c r="G693" s="22">
        <v>94.68</v>
      </c>
      <c r="H693" s="22">
        <v>27.39</v>
      </c>
      <c r="I693" s="22">
        <v>15.99</v>
      </c>
      <c r="J693" s="22" t="s">
        <v>60</v>
      </c>
      <c r="K693" s="23">
        <v>172580.87</v>
      </c>
      <c r="L693" s="23" t="s">
        <v>55</v>
      </c>
      <c r="M693" s="23" t="s">
        <v>83</v>
      </c>
      <c r="N693" s="27"/>
      <c r="O693" s="23" t="s">
        <v>56</v>
      </c>
      <c r="P693" t="str">
        <f t="shared" si="10"/>
        <v>INSERT INTO @DataTable (Deal, AdvanceDate, PROV, DealPurpose, RateType, BEACON, LTV, TDS, GDS, InsuranceType, PrincipalBalance, OccupancyType, AccountStatus, Closed_Date, DelinquencyBucket) VALUES (692, '2015-02-19', 'AB', 'Purchase', 'ARM', 764, 94.68, 27.39, 15.99, 'HiRatio', 172580.87, 'Owner-Occupied', 'Open', '1900-01-00', 'Current');</v>
      </c>
    </row>
    <row r="694" spans="1:16" x14ac:dyDescent="0.35">
      <c r="A694" s="19">
        <v>693</v>
      </c>
      <c r="B694" s="18">
        <v>41593</v>
      </c>
      <c r="C694" s="19" t="s">
        <v>57</v>
      </c>
      <c r="D694" s="19" t="s">
        <v>61</v>
      </c>
      <c r="E694" s="19" t="s">
        <v>40</v>
      </c>
      <c r="F694" s="19">
        <v>779</v>
      </c>
      <c r="G694" s="19">
        <v>75</v>
      </c>
      <c r="H694" s="19">
        <v>31.78</v>
      </c>
      <c r="I694" s="19">
        <v>28.57</v>
      </c>
      <c r="J694" s="19" t="s">
        <v>60</v>
      </c>
      <c r="K694" s="20">
        <v>0</v>
      </c>
      <c r="L694" s="20" t="s">
        <v>55</v>
      </c>
      <c r="M694" s="20" t="s">
        <v>84</v>
      </c>
      <c r="N694" s="26">
        <v>42639</v>
      </c>
      <c r="O694" s="20" t="s">
        <v>56</v>
      </c>
      <c r="P694" t="str">
        <f t="shared" si="10"/>
        <v>INSERT INTO @DataTable (Deal, AdvanceDate, PROV, DealPurpose, RateType, BEACON, LTV, TDS, GDS, InsuranceType, PrincipalBalance, OccupancyType, AccountStatus, Closed_Date, DelinquencyBucket) VALUES (693, '2013-11-15', 'ON', 'Purchase', 'ARM', 779, 75, 31.78, 28.57, 'HiRatio', 0, 'Owner-Occupied', 'Closed', '2016-09-26', 'Current');</v>
      </c>
    </row>
    <row r="695" spans="1:16" x14ac:dyDescent="0.35">
      <c r="A695" s="22">
        <v>694</v>
      </c>
      <c r="B695" s="21">
        <v>41044</v>
      </c>
      <c r="C695" s="22" t="s">
        <v>51</v>
      </c>
      <c r="D695" s="22" t="s">
        <v>61</v>
      </c>
      <c r="E695" s="22" t="s">
        <v>53</v>
      </c>
      <c r="F695" s="22">
        <v>684</v>
      </c>
      <c r="G695" s="22">
        <v>95</v>
      </c>
      <c r="H695" s="22">
        <v>29.95</v>
      </c>
      <c r="I695" s="22">
        <v>18.829999999999998</v>
      </c>
      <c r="J695" s="22" t="s">
        <v>60</v>
      </c>
      <c r="K695" s="23">
        <v>0</v>
      </c>
      <c r="L695" s="23" t="s">
        <v>55</v>
      </c>
      <c r="M695" s="23" t="s">
        <v>84</v>
      </c>
      <c r="N695" s="27">
        <v>41045</v>
      </c>
      <c r="O695" s="23" t="s">
        <v>56</v>
      </c>
      <c r="P695" t="str">
        <f t="shared" si="10"/>
        <v>INSERT INTO @DataTable (Deal, AdvanceDate, PROV, DealPurpose, RateType, BEACON, LTV, TDS, GDS, InsuranceType, PrincipalBalance, OccupancyType, AccountStatus, Closed_Date, DelinquencyBucket) VALUES (694, '2012-05-15', 'AB', 'Purchase', 'Fixed', 684, 95, 29.95, 18.83, 'HiRatio', 0, 'Owner-Occupied', 'Closed', '2012-05-16', 'Current');</v>
      </c>
    </row>
    <row r="696" spans="1:16" x14ac:dyDescent="0.35">
      <c r="A696" s="19">
        <v>695</v>
      </c>
      <c r="B696" s="18">
        <v>41030</v>
      </c>
      <c r="C696" s="19" t="s">
        <v>57</v>
      </c>
      <c r="D696" s="19" t="s">
        <v>59</v>
      </c>
      <c r="E696" s="19" t="s">
        <v>53</v>
      </c>
      <c r="F696" s="19">
        <v>769</v>
      </c>
      <c r="G696" s="19">
        <v>85.15</v>
      </c>
      <c r="H696" s="19">
        <v>22.99</v>
      </c>
      <c r="I696" s="19">
        <v>18.96</v>
      </c>
      <c r="J696" s="19" t="s">
        <v>60</v>
      </c>
      <c r="K696" s="20">
        <v>0</v>
      </c>
      <c r="L696" s="20" t="s">
        <v>55</v>
      </c>
      <c r="M696" s="20" t="s">
        <v>84</v>
      </c>
      <c r="N696" s="26">
        <v>41765</v>
      </c>
      <c r="O696" s="20" t="s">
        <v>56</v>
      </c>
      <c r="P696" t="str">
        <f t="shared" si="10"/>
        <v>INSERT INTO @DataTable (Deal, AdvanceDate, PROV, DealPurpose, RateType, BEACON, LTV, TDS, GDS, InsuranceType, PrincipalBalance, OccupancyType, AccountStatus, Closed_Date, DelinquencyBucket) VALUES (695, '2012-05-01', 'ON', 'Transfer', 'Fixed', 769, 85.15, 22.99, 18.96, 'HiRatio', 0, 'Owner-Occupied', 'Closed', '2014-05-06', 'Current');</v>
      </c>
    </row>
    <row r="697" spans="1:16" x14ac:dyDescent="0.35">
      <c r="A697" s="22">
        <v>696</v>
      </c>
      <c r="B697" s="21">
        <v>42286</v>
      </c>
      <c r="C697" s="22" t="s">
        <v>57</v>
      </c>
      <c r="D697" s="22" t="s">
        <v>61</v>
      </c>
      <c r="E697" s="22" t="s">
        <v>40</v>
      </c>
      <c r="F697" s="22">
        <v>753</v>
      </c>
      <c r="G697" s="22">
        <v>95</v>
      </c>
      <c r="H697" s="22">
        <v>34.94</v>
      </c>
      <c r="I697" s="22">
        <v>27.71</v>
      </c>
      <c r="J697" s="22" t="s">
        <v>60</v>
      </c>
      <c r="K697" s="23">
        <v>539781.14</v>
      </c>
      <c r="L697" s="23" t="s">
        <v>55</v>
      </c>
      <c r="M697" s="23" t="s">
        <v>83</v>
      </c>
      <c r="N697" s="27"/>
      <c r="O697" s="23" t="s">
        <v>56</v>
      </c>
      <c r="P697" t="str">
        <f t="shared" si="10"/>
        <v>INSERT INTO @DataTable (Deal, AdvanceDate, PROV, DealPurpose, RateType, BEACON, LTV, TDS, GDS, InsuranceType, PrincipalBalance, OccupancyType, AccountStatus, Closed_Date, DelinquencyBucket) VALUES (696, '2015-10-09', 'ON', 'Purchase', 'ARM', 753, 95, 34.94, 27.71, 'HiRatio', 539781.14, 'Owner-Occupied', 'Open', '1900-01-00', 'Current');</v>
      </c>
    </row>
    <row r="698" spans="1:16" x14ac:dyDescent="0.35">
      <c r="A698" s="19">
        <v>697</v>
      </c>
      <c r="B698" s="18">
        <v>41919</v>
      </c>
      <c r="C698" s="19" t="s">
        <v>57</v>
      </c>
      <c r="D698" s="19" t="s">
        <v>61</v>
      </c>
      <c r="E698" s="19" t="s">
        <v>40</v>
      </c>
      <c r="F698" s="19">
        <v>0</v>
      </c>
      <c r="G698" s="19">
        <v>80</v>
      </c>
      <c r="H698" s="19">
        <v>38.64</v>
      </c>
      <c r="I698" s="19">
        <v>8.65</v>
      </c>
      <c r="J698" s="19" t="s">
        <v>54</v>
      </c>
      <c r="K698" s="20">
        <v>328002.24</v>
      </c>
      <c r="L698" s="20" t="s">
        <v>62</v>
      </c>
      <c r="M698" s="20" t="s">
        <v>83</v>
      </c>
      <c r="N698" s="26"/>
      <c r="O698" s="20" t="s">
        <v>56</v>
      </c>
      <c r="P698" t="str">
        <f t="shared" si="10"/>
        <v>INSERT INTO @DataTable (Deal, AdvanceDate, PROV, DealPurpose, RateType, BEACON, LTV, TDS, GDS, InsuranceType, PrincipalBalance, OccupancyType, AccountStatus, Closed_Date, DelinquencyBucket) VALUES (697, '2014-10-07', 'ON', 'Purchase', 'ARM', 0, 80, 38.64, 8.65, 'Conv', 328002.24, 'Rental', 'Open', '1900-01-00', 'Current');</v>
      </c>
    </row>
    <row r="699" spans="1:16" x14ac:dyDescent="0.35">
      <c r="A699" s="22">
        <v>698</v>
      </c>
      <c r="B699" s="21">
        <v>41536</v>
      </c>
      <c r="C699" s="22" t="s">
        <v>58</v>
      </c>
      <c r="D699" s="22" t="s">
        <v>61</v>
      </c>
      <c r="E699" s="22" t="s">
        <v>40</v>
      </c>
      <c r="F699" s="22">
        <v>773</v>
      </c>
      <c r="G699" s="22">
        <v>65</v>
      </c>
      <c r="H699" s="22">
        <v>34</v>
      </c>
      <c r="I699" s="22">
        <v>13.92</v>
      </c>
      <c r="J699" s="22" t="s">
        <v>54</v>
      </c>
      <c r="K699" s="23">
        <v>101710</v>
      </c>
      <c r="L699" s="23" t="s">
        <v>62</v>
      </c>
      <c r="M699" s="23" t="s">
        <v>83</v>
      </c>
      <c r="N699" s="27"/>
      <c r="O699" s="23" t="s">
        <v>56</v>
      </c>
      <c r="P699" t="str">
        <f t="shared" si="10"/>
        <v>INSERT INTO @DataTable (Deal, AdvanceDate, PROV, DealPurpose, RateType, BEACON, LTV, TDS, GDS, InsuranceType, PrincipalBalance, OccupancyType, AccountStatus, Closed_Date, DelinquencyBucket) VALUES (698, '2013-09-19', 'BC', 'Purchase', 'ARM', 773, 65, 34, 13.92, 'Conv', 101710, 'Rental', 'Open', '1900-01-00', 'Current');</v>
      </c>
    </row>
    <row r="700" spans="1:16" x14ac:dyDescent="0.35">
      <c r="A700" s="19">
        <v>699</v>
      </c>
      <c r="B700" s="18">
        <v>41369</v>
      </c>
      <c r="C700" s="19" t="s">
        <v>51</v>
      </c>
      <c r="D700" s="19" t="s">
        <v>61</v>
      </c>
      <c r="E700" s="19" t="s">
        <v>53</v>
      </c>
      <c r="F700" s="19">
        <v>705</v>
      </c>
      <c r="G700" s="19">
        <v>95</v>
      </c>
      <c r="H700" s="19">
        <v>40.01</v>
      </c>
      <c r="I700" s="19">
        <v>26.56</v>
      </c>
      <c r="J700" s="19" t="s">
        <v>60</v>
      </c>
      <c r="K700" s="20">
        <v>343849.77</v>
      </c>
      <c r="L700" s="20" t="s">
        <v>55</v>
      </c>
      <c r="M700" s="20" t="s">
        <v>83</v>
      </c>
      <c r="N700" s="26"/>
      <c r="O700" s="20" t="s">
        <v>56</v>
      </c>
      <c r="P700" t="str">
        <f t="shared" si="10"/>
        <v>INSERT INTO @DataTable (Deal, AdvanceDate, PROV, DealPurpose, RateType, BEACON, LTV, TDS, GDS, InsuranceType, PrincipalBalance, OccupancyType, AccountStatus, Closed_Date, DelinquencyBucket) VALUES (699, '2013-04-05', 'AB', 'Purchase', 'Fixed', 705, 95, 40.01, 26.56, 'HiRatio', 343849.77, 'Owner-Occupied', 'Open', '1900-01-00', 'Current');</v>
      </c>
    </row>
    <row r="701" spans="1:16" x14ac:dyDescent="0.35">
      <c r="A701" s="22">
        <v>700</v>
      </c>
      <c r="B701" s="21">
        <v>42230</v>
      </c>
      <c r="C701" s="22" t="s">
        <v>57</v>
      </c>
      <c r="D701" s="22" t="s">
        <v>52</v>
      </c>
      <c r="E701" s="22" t="s">
        <v>40</v>
      </c>
      <c r="F701" s="22">
        <v>793</v>
      </c>
      <c r="G701" s="22">
        <v>70.34</v>
      </c>
      <c r="H701" s="22">
        <v>18.059999999999999</v>
      </c>
      <c r="I701" s="22">
        <v>16.86</v>
      </c>
      <c r="J701" s="22" t="s">
        <v>54</v>
      </c>
      <c r="K701" s="23">
        <v>388307.68</v>
      </c>
      <c r="L701" s="23" t="s">
        <v>55</v>
      </c>
      <c r="M701" s="23" t="s">
        <v>83</v>
      </c>
      <c r="N701" s="27"/>
      <c r="O701" s="23" t="s">
        <v>56</v>
      </c>
      <c r="P701" t="str">
        <f t="shared" si="10"/>
        <v>INSERT INTO @DataTable (Deal, AdvanceDate, PROV, DealPurpose, RateType, BEACON, LTV, TDS, GDS, InsuranceType, PrincipalBalance, OccupancyType, AccountStatus, Closed_Date, DelinquencyBucket) VALUES (700, '2015-08-14', 'ON', 'Refinance External', 'ARM', 793, 70.34, 18.06, 16.86, 'Conv', 388307.68, 'Owner-Occupied', 'Open', '1900-01-00', 'Current');</v>
      </c>
    </row>
    <row r="702" spans="1:16" x14ac:dyDescent="0.35">
      <c r="A702" s="19">
        <v>701</v>
      </c>
      <c r="B702" s="18">
        <v>41813</v>
      </c>
      <c r="C702" s="19" t="s">
        <v>51</v>
      </c>
      <c r="D702" s="19" t="s">
        <v>61</v>
      </c>
      <c r="E702" s="19" t="s">
        <v>40</v>
      </c>
      <c r="F702" s="19">
        <v>814</v>
      </c>
      <c r="G702" s="19">
        <v>48.78</v>
      </c>
      <c r="H702" s="19">
        <v>14.12</v>
      </c>
      <c r="I702" s="19">
        <v>13.03</v>
      </c>
      <c r="J702" s="19" t="s">
        <v>54</v>
      </c>
      <c r="K702" s="20">
        <v>0</v>
      </c>
      <c r="L702" s="20" t="s">
        <v>55</v>
      </c>
      <c r="M702" s="20" t="s">
        <v>84</v>
      </c>
      <c r="N702" s="26">
        <v>42558</v>
      </c>
      <c r="O702" s="20" t="s">
        <v>56</v>
      </c>
      <c r="P702" t="str">
        <f t="shared" si="10"/>
        <v>INSERT INTO @DataTable (Deal, AdvanceDate, PROV, DealPurpose, RateType, BEACON, LTV, TDS, GDS, InsuranceType, PrincipalBalance, OccupancyType, AccountStatus, Closed_Date, DelinquencyBucket) VALUES (701, '2014-06-23', 'AB', 'Purchase', 'ARM', 814, 48.78, 14.12, 13.03, 'Conv', 0, 'Owner-Occupied', 'Closed', '2016-07-07', 'Current');</v>
      </c>
    </row>
    <row r="703" spans="1:16" x14ac:dyDescent="0.35">
      <c r="A703" s="22">
        <v>702</v>
      </c>
      <c r="B703" s="21">
        <v>40695</v>
      </c>
      <c r="C703" s="22" t="s">
        <v>51</v>
      </c>
      <c r="D703" s="22" t="s">
        <v>61</v>
      </c>
      <c r="E703" s="22" t="s">
        <v>53</v>
      </c>
      <c r="F703" s="22">
        <v>798</v>
      </c>
      <c r="G703" s="22">
        <v>94.29</v>
      </c>
      <c r="H703" s="22">
        <v>11.31</v>
      </c>
      <c r="I703" s="22">
        <v>8.68</v>
      </c>
      <c r="J703" s="22" t="s">
        <v>60</v>
      </c>
      <c r="K703" s="23">
        <v>0</v>
      </c>
      <c r="L703" s="23" t="s">
        <v>55</v>
      </c>
      <c r="M703" s="23" t="s">
        <v>84</v>
      </c>
      <c r="N703" s="27">
        <v>41794</v>
      </c>
      <c r="O703" s="23" t="s">
        <v>56</v>
      </c>
      <c r="P703" t="str">
        <f t="shared" si="10"/>
        <v>INSERT INTO @DataTable (Deal, AdvanceDate, PROV, DealPurpose, RateType, BEACON, LTV, TDS, GDS, InsuranceType, PrincipalBalance, OccupancyType, AccountStatus, Closed_Date, DelinquencyBucket) VALUES (702, '2011-06-01', 'AB', 'Purchase', 'Fixed', 798, 94.29, 11.31, 8.68, 'HiRatio', 0, 'Owner-Occupied', 'Closed', '2014-06-04', 'Current');</v>
      </c>
    </row>
    <row r="704" spans="1:16" x14ac:dyDescent="0.35">
      <c r="A704" s="19">
        <v>703</v>
      </c>
      <c r="B704" s="18">
        <v>41743</v>
      </c>
      <c r="C704" s="19" t="s">
        <v>58</v>
      </c>
      <c r="D704" s="19" t="s">
        <v>61</v>
      </c>
      <c r="E704" s="19" t="s">
        <v>40</v>
      </c>
      <c r="F704" s="19">
        <v>792</v>
      </c>
      <c r="G704" s="19">
        <v>95</v>
      </c>
      <c r="H704" s="19">
        <v>31.33</v>
      </c>
      <c r="I704" s="19">
        <v>23.41</v>
      </c>
      <c r="J704" s="19" t="s">
        <v>60</v>
      </c>
      <c r="K704" s="20">
        <v>371602.68</v>
      </c>
      <c r="L704" s="20" t="s">
        <v>55</v>
      </c>
      <c r="M704" s="20" t="s">
        <v>83</v>
      </c>
      <c r="N704" s="26"/>
      <c r="O704" s="20" t="s">
        <v>56</v>
      </c>
      <c r="P704" t="str">
        <f t="shared" si="10"/>
        <v>INSERT INTO @DataTable (Deal, AdvanceDate, PROV, DealPurpose, RateType, BEACON, LTV, TDS, GDS, InsuranceType, PrincipalBalance, OccupancyType, AccountStatus, Closed_Date, DelinquencyBucket) VALUES (703, '2014-04-14', 'BC', 'Purchase', 'ARM', 792, 95, 31.33, 23.41, 'HiRatio', 371602.68, 'Owner-Occupied', 'Open', '1900-01-00', 'Current');</v>
      </c>
    </row>
    <row r="705" spans="1:16" x14ac:dyDescent="0.35">
      <c r="A705" s="22">
        <v>704</v>
      </c>
      <c r="B705" s="21">
        <v>41775</v>
      </c>
      <c r="C705" s="22" t="s">
        <v>51</v>
      </c>
      <c r="D705" s="22" t="s">
        <v>61</v>
      </c>
      <c r="E705" s="22" t="s">
        <v>53</v>
      </c>
      <c r="F705" s="22">
        <v>760</v>
      </c>
      <c r="G705" s="22">
        <v>95</v>
      </c>
      <c r="H705" s="22">
        <v>37.979999999999997</v>
      </c>
      <c r="I705" s="22">
        <v>30.54</v>
      </c>
      <c r="J705" s="22" t="s">
        <v>60</v>
      </c>
      <c r="K705" s="23">
        <v>330996.65999999997</v>
      </c>
      <c r="L705" s="23" t="s">
        <v>55</v>
      </c>
      <c r="M705" s="23" t="s">
        <v>83</v>
      </c>
      <c r="N705" s="27"/>
      <c r="O705" s="23" t="s">
        <v>56</v>
      </c>
      <c r="P705" t="str">
        <f t="shared" si="10"/>
        <v>INSERT INTO @DataTable (Deal, AdvanceDate, PROV, DealPurpose, RateType, BEACON, LTV, TDS, GDS, InsuranceType, PrincipalBalance, OccupancyType, AccountStatus, Closed_Date, DelinquencyBucket) VALUES (704, '2014-05-16', 'AB', 'Purchase', 'Fixed', 760, 95, 37.98, 30.54, 'HiRatio', 330996.66, 'Owner-Occupied', 'Open', '1900-01-00', 'Current');</v>
      </c>
    </row>
    <row r="706" spans="1:16" x14ac:dyDescent="0.35">
      <c r="A706" s="19">
        <v>705</v>
      </c>
      <c r="B706" s="18">
        <v>41736</v>
      </c>
      <c r="C706" s="19" t="s">
        <v>57</v>
      </c>
      <c r="D706" s="19" t="s">
        <v>52</v>
      </c>
      <c r="E706" s="19" t="s">
        <v>40</v>
      </c>
      <c r="F706" s="19">
        <v>690</v>
      </c>
      <c r="G706" s="19">
        <v>72.930000000000007</v>
      </c>
      <c r="H706" s="19">
        <v>27.7</v>
      </c>
      <c r="I706" s="19">
        <v>18.329999999999998</v>
      </c>
      <c r="J706" s="19" t="s">
        <v>54</v>
      </c>
      <c r="K706" s="20">
        <v>264971.46000000002</v>
      </c>
      <c r="L706" s="20" t="s">
        <v>55</v>
      </c>
      <c r="M706" s="20" t="s">
        <v>83</v>
      </c>
      <c r="N706" s="26"/>
      <c r="O706" s="20" t="s">
        <v>56</v>
      </c>
      <c r="P706" t="str">
        <f t="shared" si="10"/>
        <v>INSERT INTO @DataTable (Deal, AdvanceDate, PROV, DealPurpose, RateType, BEACON, LTV, TDS, GDS, InsuranceType, PrincipalBalance, OccupancyType, AccountStatus, Closed_Date, DelinquencyBucket) VALUES (705, '2014-04-07', 'ON', 'Refinance External', 'ARM', 690, 72.93, 27.7, 18.33, 'Conv', 264971.46, 'Owner-Occupied', 'Open', '1900-01-00', 'Current');</v>
      </c>
    </row>
    <row r="707" spans="1:16" x14ac:dyDescent="0.35">
      <c r="A707" s="22">
        <v>706</v>
      </c>
      <c r="B707" s="21">
        <v>41907</v>
      </c>
      <c r="C707" s="22" t="s">
        <v>58</v>
      </c>
      <c r="D707" s="22" t="s">
        <v>61</v>
      </c>
      <c r="E707" s="22" t="s">
        <v>53</v>
      </c>
      <c r="F707" s="22">
        <v>673</v>
      </c>
      <c r="G707" s="22">
        <v>95</v>
      </c>
      <c r="H707" s="22">
        <v>32.299999999999997</v>
      </c>
      <c r="I707" s="22">
        <v>25.97</v>
      </c>
      <c r="J707" s="22" t="s">
        <v>60</v>
      </c>
      <c r="K707" s="23">
        <v>382749.2</v>
      </c>
      <c r="L707" s="23" t="s">
        <v>55</v>
      </c>
      <c r="M707" s="23" t="s">
        <v>83</v>
      </c>
      <c r="N707" s="27"/>
      <c r="O707" s="23" t="s">
        <v>56</v>
      </c>
      <c r="P707" t="str">
        <f t="shared" ref="P707:P770" si="11">"INSERT INTO @DataTable (Deal, AdvanceDate, PROV, DealPurpose, RateType, BEACON, LTV, TDS, GDS, InsuranceType, PrincipalBalance, OccupancyType, AccountStatus, Closed_Date, DelinquencyBucket) VALUES (" &amp; A707 &amp; ", " &amp; "'" &amp; TEXT(B707, "yyyy-mm-dd") &amp; "', '" &amp; C707 &amp; "', '" &amp; D707 &amp; "', '" &amp; E707 &amp; "', " &amp; F707 &amp; ", " &amp; G707 &amp; ", " &amp; H707 &amp; ", " &amp; I707 &amp; ", '" &amp; J707 &amp; "', " &amp; K707 &amp; ", '" &amp; L707 &amp; "', '" &amp; M707 &amp; "', '" &amp;TEXT(N707, "yyyy-mm-dd") &amp; "', '" &amp; O707 &amp; "');"</f>
        <v>INSERT INTO @DataTable (Deal, AdvanceDate, PROV, DealPurpose, RateType, BEACON, LTV, TDS, GDS, InsuranceType, PrincipalBalance, OccupancyType, AccountStatus, Closed_Date, DelinquencyBucket) VALUES (706, '2014-09-25', 'BC', 'Purchase', 'Fixed', 673, 95, 32.3, 25.97, 'HiRatio', 382749.2, 'Owner-Occupied', 'Open', '1900-01-00', 'Current');</v>
      </c>
    </row>
    <row r="708" spans="1:16" x14ac:dyDescent="0.35">
      <c r="A708" s="19">
        <v>707</v>
      </c>
      <c r="B708" s="18">
        <v>42452</v>
      </c>
      <c r="C708" s="19" t="s">
        <v>57</v>
      </c>
      <c r="D708" s="19" t="s">
        <v>52</v>
      </c>
      <c r="E708" s="19" t="s">
        <v>53</v>
      </c>
      <c r="F708" s="19">
        <v>695</v>
      </c>
      <c r="G708" s="19">
        <v>69.33</v>
      </c>
      <c r="H708" s="19">
        <v>34.33</v>
      </c>
      <c r="I708" s="19">
        <v>22.01</v>
      </c>
      <c r="J708" s="19" t="s">
        <v>54</v>
      </c>
      <c r="K708" s="20">
        <v>0</v>
      </c>
      <c r="L708" s="20" t="s">
        <v>55</v>
      </c>
      <c r="M708" s="20" t="s">
        <v>84</v>
      </c>
      <c r="N708" s="26">
        <v>42709</v>
      </c>
      <c r="O708" s="20" t="s">
        <v>56</v>
      </c>
      <c r="P708" t="str">
        <f t="shared" si="11"/>
        <v>INSERT INTO @DataTable (Deal, AdvanceDate, PROV, DealPurpose, RateType, BEACON, LTV, TDS, GDS, InsuranceType, PrincipalBalance, OccupancyType, AccountStatus, Closed_Date, DelinquencyBucket) VALUES (707, '2016-03-23', 'ON', 'Refinance External', 'Fixed', 695, 69.33, 34.33, 22.01, 'Conv', 0, 'Owner-Occupied', 'Closed', '2016-12-05', 'Current');</v>
      </c>
    </row>
    <row r="709" spans="1:16" x14ac:dyDescent="0.35">
      <c r="A709" s="22">
        <v>708</v>
      </c>
      <c r="B709" s="21">
        <v>40522</v>
      </c>
      <c r="C709" s="22" t="s">
        <v>63</v>
      </c>
      <c r="D709" s="22" t="s">
        <v>52</v>
      </c>
      <c r="E709" s="22" t="s">
        <v>53</v>
      </c>
      <c r="F709" s="22">
        <v>716</v>
      </c>
      <c r="G709" s="22">
        <v>90</v>
      </c>
      <c r="H709" s="22">
        <v>35.17</v>
      </c>
      <c r="I709" s="22">
        <v>27.09</v>
      </c>
      <c r="J709" s="22" t="s">
        <v>60</v>
      </c>
      <c r="K709" s="23">
        <v>191108.93</v>
      </c>
      <c r="L709" s="23" t="s">
        <v>55</v>
      </c>
      <c r="M709" s="23" t="s">
        <v>83</v>
      </c>
      <c r="N709" s="27"/>
      <c r="O709" s="23" t="s">
        <v>56</v>
      </c>
      <c r="P709" t="str">
        <f t="shared" si="11"/>
        <v>INSERT INTO @DataTable (Deal, AdvanceDate, PROV, DealPurpose, RateType, BEACON, LTV, TDS, GDS, InsuranceType, PrincipalBalance, OccupancyType, AccountStatus, Closed_Date, DelinquencyBucket) VALUES (708, '2010-12-10', 'SK', 'Refinance External', 'Fixed', 716, 90, 35.17, 27.09, 'HiRatio', 191108.93, 'Owner-Occupied', 'Open', '1900-01-00', 'Current');</v>
      </c>
    </row>
    <row r="710" spans="1:16" x14ac:dyDescent="0.35">
      <c r="A710" s="19">
        <v>709</v>
      </c>
      <c r="B710" s="18">
        <v>40527</v>
      </c>
      <c r="C710" s="19" t="s">
        <v>57</v>
      </c>
      <c r="D710" s="19" t="s">
        <v>61</v>
      </c>
      <c r="E710" s="19" t="s">
        <v>53</v>
      </c>
      <c r="F710" s="19">
        <v>694</v>
      </c>
      <c r="G710" s="19">
        <v>95</v>
      </c>
      <c r="H710" s="19">
        <v>30.29</v>
      </c>
      <c r="I710" s="19">
        <v>23.73</v>
      </c>
      <c r="J710" s="19" t="s">
        <v>60</v>
      </c>
      <c r="K710" s="20">
        <v>0</v>
      </c>
      <c r="L710" s="20" t="s">
        <v>55</v>
      </c>
      <c r="M710" s="20" t="s">
        <v>84</v>
      </c>
      <c r="N710" s="26">
        <v>41619</v>
      </c>
      <c r="O710" s="20" t="s">
        <v>56</v>
      </c>
      <c r="P710" t="str">
        <f t="shared" si="11"/>
        <v>INSERT INTO @DataTable (Deal, AdvanceDate, PROV, DealPurpose, RateType, BEACON, LTV, TDS, GDS, InsuranceType, PrincipalBalance, OccupancyType, AccountStatus, Closed_Date, DelinquencyBucket) VALUES (709, '2010-12-15', 'ON', 'Purchase', 'Fixed', 694, 95, 30.29, 23.73, 'HiRatio', 0, 'Owner-Occupied', 'Closed', '2013-12-11', 'Current');</v>
      </c>
    </row>
    <row r="711" spans="1:16" x14ac:dyDescent="0.35">
      <c r="A711" s="22">
        <v>710</v>
      </c>
      <c r="B711" s="21">
        <v>40382</v>
      </c>
      <c r="C711" s="22" t="s">
        <v>51</v>
      </c>
      <c r="D711" s="22" t="s">
        <v>61</v>
      </c>
      <c r="E711" s="22" t="s">
        <v>76</v>
      </c>
      <c r="F711" s="22">
        <v>733</v>
      </c>
      <c r="G711" s="22">
        <v>80</v>
      </c>
      <c r="H711" s="22">
        <v>27.05</v>
      </c>
      <c r="I711" s="22">
        <v>14.82</v>
      </c>
      <c r="J711" s="22" t="s">
        <v>54</v>
      </c>
      <c r="K711" s="23">
        <v>0</v>
      </c>
      <c r="L711" s="23" t="s">
        <v>55</v>
      </c>
      <c r="M711" s="23" t="s">
        <v>84</v>
      </c>
      <c r="N711" s="27">
        <v>40968</v>
      </c>
      <c r="O711" s="23" t="s">
        <v>56</v>
      </c>
      <c r="P711" t="str">
        <f t="shared" si="11"/>
        <v>INSERT INTO @DataTable (Deal, AdvanceDate, PROV, DealPurpose, RateType, BEACON, LTV, TDS, GDS, InsuranceType, PrincipalBalance, OccupancyType, AccountStatus, Closed_Date, DelinquencyBucket) VALUES (710, '2010-07-23', 'AB', 'Purchase', 'Variable', 733, 80, 27.05, 14.82, 'Conv', 0, 'Owner-Occupied', 'Closed', '2012-02-29', 'Current');</v>
      </c>
    </row>
    <row r="712" spans="1:16" x14ac:dyDescent="0.35">
      <c r="A712" s="19">
        <v>711</v>
      </c>
      <c r="B712" s="18">
        <v>42307</v>
      </c>
      <c r="C712" s="19" t="s">
        <v>57</v>
      </c>
      <c r="D712" s="19" t="s">
        <v>61</v>
      </c>
      <c r="E712" s="19" t="s">
        <v>40</v>
      </c>
      <c r="F712" s="19">
        <v>816</v>
      </c>
      <c r="G712" s="19">
        <v>50</v>
      </c>
      <c r="H712" s="19">
        <v>27.64</v>
      </c>
      <c r="I712" s="19">
        <v>27.07</v>
      </c>
      <c r="J712" s="19" t="s">
        <v>54</v>
      </c>
      <c r="K712" s="20">
        <v>269090.78999999998</v>
      </c>
      <c r="L712" s="20" t="s">
        <v>55</v>
      </c>
      <c r="M712" s="20" t="s">
        <v>83</v>
      </c>
      <c r="N712" s="26"/>
      <c r="O712" s="20" t="s">
        <v>56</v>
      </c>
      <c r="P712" t="str">
        <f t="shared" si="11"/>
        <v>INSERT INTO @DataTable (Deal, AdvanceDate, PROV, DealPurpose, RateType, BEACON, LTV, TDS, GDS, InsuranceType, PrincipalBalance, OccupancyType, AccountStatus, Closed_Date, DelinquencyBucket) VALUES (711, '2015-10-30', 'ON', 'Purchase', 'ARM', 816, 50, 27.64, 27.07, 'Conv', 269090.79, 'Owner-Occupied', 'Open', '1900-01-00', 'Current');</v>
      </c>
    </row>
    <row r="713" spans="1:16" x14ac:dyDescent="0.35">
      <c r="A713" s="22">
        <v>712</v>
      </c>
      <c r="B713" s="21">
        <v>42208</v>
      </c>
      <c r="C713" s="22" t="s">
        <v>74</v>
      </c>
      <c r="D713" s="22" t="s">
        <v>52</v>
      </c>
      <c r="E713" s="22" t="s">
        <v>40</v>
      </c>
      <c r="F713" s="22">
        <v>682</v>
      </c>
      <c r="G713" s="22">
        <v>74.290000000000006</v>
      </c>
      <c r="H713" s="22">
        <v>35.43</v>
      </c>
      <c r="I713" s="22">
        <v>17.940000000000001</v>
      </c>
      <c r="J713" s="22" t="s">
        <v>54</v>
      </c>
      <c r="K713" s="23">
        <v>248927.91</v>
      </c>
      <c r="L713" s="23" t="s">
        <v>55</v>
      </c>
      <c r="M713" s="23" t="s">
        <v>83</v>
      </c>
      <c r="N713" s="27"/>
      <c r="O713" s="23" t="s">
        <v>56</v>
      </c>
      <c r="P713" t="str">
        <f t="shared" si="11"/>
        <v>INSERT INTO @DataTable (Deal, AdvanceDate, PROV, DealPurpose, RateType, BEACON, LTV, TDS, GDS, InsuranceType, PrincipalBalance, OccupancyType, AccountStatus, Closed_Date, DelinquencyBucket) VALUES (712, '2015-07-23', 'MB', 'Refinance External', 'ARM', 682, 74.29, 35.43, 17.94, 'Conv', 248927.91, 'Owner-Occupied', 'Open', '1900-01-00', 'Current');</v>
      </c>
    </row>
    <row r="714" spans="1:16" x14ac:dyDescent="0.35">
      <c r="A714" s="19">
        <v>713</v>
      </c>
      <c r="B714" s="18">
        <v>42501</v>
      </c>
      <c r="C714" s="19" t="s">
        <v>57</v>
      </c>
      <c r="D714" s="19" t="s">
        <v>52</v>
      </c>
      <c r="E714" s="19" t="s">
        <v>40</v>
      </c>
      <c r="F714" s="19">
        <v>727</v>
      </c>
      <c r="G714" s="19">
        <v>80</v>
      </c>
      <c r="H714" s="19">
        <v>35.119999999999997</v>
      </c>
      <c r="I714" s="19">
        <v>22.92</v>
      </c>
      <c r="J714" s="19" t="s">
        <v>54</v>
      </c>
      <c r="K714" s="20">
        <v>913142.36</v>
      </c>
      <c r="L714" s="20" t="s">
        <v>55</v>
      </c>
      <c r="M714" s="20" t="s">
        <v>83</v>
      </c>
      <c r="N714" s="26"/>
      <c r="O714" s="20" t="s">
        <v>56</v>
      </c>
      <c r="P714" t="str">
        <f t="shared" si="11"/>
        <v>INSERT INTO @DataTable (Deal, AdvanceDate, PROV, DealPurpose, RateType, BEACON, LTV, TDS, GDS, InsuranceType, PrincipalBalance, OccupancyType, AccountStatus, Closed_Date, DelinquencyBucket) VALUES (713, '2016-05-11', 'ON', 'Refinance External', 'ARM', 727, 80, 35.12, 22.92, 'Conv', 913142.36, 'Owner-Occupied', 'Open', '1900-01-00', 'Current');</v>
      </c>
    </row>
    <row r="715" spans="1:16" x14ac:dyDescent="0.35">
      <c r="A715" s="22">
        <v>714</v>
      </c>
      <c r="B715" s="21">
        <v>41228</v>
      </c>
      <c r="C715" s="22" t="s">
        <v>57</v>
      </c>
      <c r="D715" s="22" t="s">
        <v>61</v>
      </c>
      <c r="E715" s="22" t="s">
        <v>53</v>
      </c>
      <c r="F715" s="22">
        <v>720</v>
      </c>
      <c r="G715" s="22">
        <v>86.82</v>
      </c>
      <c r="H715" s="22">
        <v>41.69</v>
      </c>
      <c r="I715" s="22">
        <v>41.69</v>
      </c>
      <c r="J715" s="22" t="s">
        <v>60</v>
      </c>
      <c r="K715" s="23">
        <v>0</v>
      </c>
      <c r="L715" s="23" t="s">
        <v>55</v>
      </c>
      <c r="M715" s="23" t="s">
        <v>84</v>
      </c>
      <c r="N715" s="27">
        <v>42206</v>
      </c>
      <c r="O715" s="23" t="s">
        <v>56</v>
      </c>
      <c r="P715" t="str">
        <f t="shared" si="11"/>
        <v>INSERT INTO @DataTable (Deal, AdvanceDate, PROV, DealPurpose, RateType, BEACON, LTV, TDS, GDS, InsuranceType, PrincipalBalance, OccupancyType, AccountStatus, Closed_Date, DelinquencyBucket) VALUES (714, '2012-11-15', 'ON', 'Purchase', 'Fixed', 720, 86.82, 41.69, 41.69, 'HiRatio', 0, 'Owner-Occupied', 'Closed', '2015-07-21', 'Current');</v>
      </c>
    </row>
    <row r="716" spans="1:16" x14ac:dyDescent="0.35">
      <c r="A716" s="19">
        <v>715</v>
      </c>
      <c r="B716" s="18">
        <v>42401</v>
      </c>
      <c r="C716" s="19" t="s">
        <v>63</v>
      </c>
      <c r="D716" s="19" t="s">
        <v>52</v>
      </c>
      <c r="E716" s="19" t="s">
        <v>53</v>
      </c>
      <c r="F716" s="19">
        <v>774</v>
      </c>
      <c r="G716" s="19">
        <v>73.599999999999994</v>
      </c>
      <c r="H716" s="19">
        <v>28.11</v>
      </c>
      <c r="I716" s="19">
        <v>26.02</v>
      </c>
      <c r="J716" s="19" t="s">
        <v>54</v>
      </c>
      <c r="K716" s="20">
        <v>174070.47</v>
      </c>
      <c r="L716" s="20" t="s">
        <v>55</v>
      </c>
      <c r="M716" s="20" t="s">
        <v>83</v>
      </c>
      <c r="N716" s="26"/>
      <c r="O716" s="20" t="s">
        <v>56</v>
      </c>
      <c r="P716" t="str">
        <f t="shared" si="11"/>
        <v>INSERT INTO @DataTable (Deal, AdvanceDate, PROV, DealPurpose, RateType, BEACON, LTV, TDS, GDS, InsuranceType, PrincipalBalance, OccupancyType, AccountStatus, Closed_Date, DelinquencyBucket) VALUES (715, '2016-02-01', 'SK', 'Refinance External', 'Fixed', 774, 73.6, 28.11, 26.02, 'Conv', 174070.47, 'Owner-Occupied', 'Open', '1900-01-00', 'Current');</v>
      </c>
    </row>
    <row r="717" spans="1:16" x14ac:dyDescent="0.35">
      <c r="A717" s="22">
        <v>716</v>
      </c>
      <c r="B717" s="21">
        <v>41822</v>
      </c>
      <c r="C717" s="22" t="s">
        <v>57</v>
      </c>
      <c r="D717" s="22" t="s">
        <v>61</v>
      </c>
      <c r="E717" s="22" t="s">
        <v>40</v>
      </c>
      <c r="F717" s="22">
        <v>768</v>
      </c>
      <c r="G717" s="22">
        <v>80</v>
      </c>
      <c r="H717" s="22">
        <v>34.57</v>
      </c>
      <c r="I717" s="22">
        <v>24.13</v>
      </c>
      <c r="J717" s="22" t="s">
        <v>54</v>
      </c>
      <c r="K717" s="23">
        <v>441529.52</v>
      </c>
      <c r="L717" s="23" t="s">
        <v>55</v>
      </c>
      <c r="M717" s="23" t="s">
        <v>83</v>
      </c>
      <c r="N717" s="27"/>
      <c r="O717" s="23" t="s">
        <v>56</v>
      </c>
      <c r="P717" t="str">
        <f t="shared" si="11"/>
        <v>INSERT INTO @DataTable (Deal, AdvanceDate, PROV, DealPurpose, RateType, BEACON, LTV, TDS, GDS, InsuranceType, PrincipalBalance, OccupancyType, AccountStatus, Closed_Date, DelinquencyBucket) VALUES (716, '2014-07-02', 'ON', 'Purchase', 'ARM', 768, 80, 34.57, 24.13, 'Conv', 441529.52, 'Owner-Occupied', 'Open', '1900-01-00', 'Current');</v>
      </c>
    </row>
    <row r="718" spans="1:16" x14ac:dyDescent="0.35">
      <c r="A718" s="19">
        <v>717</v>
      </c>
      <c r="B718" s="18">
        <v>42377</v>
      </c>
      <c r="C718" s="19" t="s">
        <v>51</v>
      </c>
      <c r="D718" s="19" t="s">
        <v>61</v>
      </c>
      <c r="E718" s="19" t="s">
        <v>53</v>
      </c>
      <c r="F718" s="19">
        <v>810</v>
      </c>
      <c r="G718" s="19">
        <v>95</v>
      </c>
      <c r="H718" s="19">
        <v>35.31</v>
      </c>
      <c r="I718" s="19">
        <v>17.079999999999998</v>
      </c>
      <c r="J718" s="19" t="s">
        <v>60</v>
      </c>
      <c r="K718" s="20">
        <v>294030.44</v>
      </c>
      <c r="L718" s="20" t="s">
        <v>55</v>
      </c>
      <c r="M718" s="20" t="s">
        <v>83</v>
      </c>
      <c r="N718" s="26"/>
      <c r="O718" s="20" t="s">
        <v>56</v>
      </c>
      <c r="P718" t="str">
        <f t="shared" si="11"/>
        <v>INSERT INTO @DataTable (Deal, AdvanceDate, PROV, DealPurpose, RateType, BEACON, LTV, TDS, GDS, InsuranceType, PrincipalBalance, OccupancyType, AccountStatus, Closed_Date, DelinquencyBucket) VALUES (717, '2016-01-08', 'AB', 'Purchase', 'Fixed', 810, 95, 35.31, 17.08, 'HiRatio', 294030.44, 'Owner-Occupied', 'Open', '1900-01-00', 'Current');</v>
      </c>
    </row>
    <row r="719" spans="1:16" x14ac:dyDescent="0.35">
      <c r="A719" s="22">
        <v>718</v>
      </c>
      <c r="B719" s="21">
        <v>40982</v>
      </c>
      <c r="C719" s="22" t="s">
        <v>51</v>
      </c>
      <c r="D719" s="22" t="s">
        <v>61</v>
      </c>
      <c r="E719" s="22" t="s">
        <v>53</v>
      </c>
      <c r="F719" s="22">
        <v>0</v>
      </c>
      <c r="G719" s="22">
        <v>80</v>
      </c>
      <c r="H719" s="22">
        <v>28.93</v>
      </c>
      <c r="I719" s="22">
        <v>12.33</v>
      </c>
      <c r="J719" s="22" t="s">
        <v>54</v>
      </c>
      <c r="K719" s="23">
        <v>220941.49</v>
      </c>
      <c r="L719" s="23" t="s">
        <v>62</v>
      </c>
      <c r="M719" s="23" t="s">
        <v>83</v>
      </c>
      <c r="N719" s="27"/>
      <c r="O719" s="23" t="s">
        <v>56</v>
      </c>
      <c r="P719" t="str">
        <f t="shared" si="11"/>
        <v>INSERT INTO @DataTable (Deal, AdvanceDate, PROV, DealPurpose, RateType, BEACON, LTV, TDS, GDS, InsuranceType, PrincipalBalance, OccupancyType, AccountStatus, Closed_Date, DelinquencyBucket) VALUES (718, '2012-03-14', 'AB', 'Purchase', 'Fixed', 0, 80, 28.93, 12.33, 'Conv', 220941.49, 'Rental', 'Open', '1900-01-00', 'Current');</v>
      </c>
    </row>
    <row r="720" spans="1:16" x14ac:dyDescent="0.35">
      <c r="A720" s="19">
        <v>719</v>
      </c>
      <c r="B720" s="18">
        <v>42648</v>
      </c>
      <c r="C720" s="19" t="s">
        <v>51</v>
      </c>
      <c r="D720" s="19" t="s">
        <v>59</v>
      </c>
      <c r="E720" s="19" t="s">
        <v>40</v>
      </c>
      <c r="F720" s="19">
        <v>773</v>
      </c>
      <c r="G720" s="19">
        <v>88.01</v>
      </c>
      <c r="H720" s="19">
        <v>32.229999999999997</v>
      </c>
      <c r="I720" s="19">
        <v>21.12</v>
      </c>
      <c r="J720" s="19" t="s">
        <v>60</v>
      </c>
      <c r="K720" s="20">
        <v>327230.46999999997</v>
      </c>
      <c r="L720" s="20" t="s">
        <v>55</v>
      </c>
      <c r="M720" s="20" t="s">
        <v>83</v>
      </c>
      <c r="N720" s="26"/>
      <c r="O720" s="20" t="s">
        <v>56</v>
      </c>
      <c r="P720" t="str">
        <f t="shared" si="11"/>
        <v>INSERT INTO @DataTable (Deal, AdvanceDate, PROV, DealPurpose, RateType, BEACON, LTV, TDS, GDS, InsuranceType, PrincipalBalance, OccupancyType, AccountStatus, Closed_Date, DelinquencyBucket) VALUES (719, '2016-10-05', 'AB', 'Transfer', 'ARM', 773, 88.01, 32.23, 21.12, 'HiRatio', 327230.47, 'Owner-Occupied', 'Open', '1900-01-00', 'Current');</v>
      </c>
    </row>
    <row r="721" spans="1:16" x14ac:dyDescent="0.35">
      <c r="A721" s="22">
        <v>720</v>
      </c>
      <c r="B721" s="21">
        <v>42542</v>
      </c>
      <c r="C721" s="22" t="s">
        <v>57</v>
      </c>
      <c r="D721" s="22" t="s">
        <v>61</v>
      </c>
      <c r="E721" s="22" t="s">
        <v>53</v>
      </c>
      <c r="F721" s="22">
        <v>773</v>
      </c>
      <c r="G721" s="22">
        <v>95</v>
      </c>
      <c r="H721" s="22">
        <v>37.979999999999997</v>
      </c>
      <c r="I721" s="22">
        <v>28.23</v>
      </c>
      <c r="J721" s="22" t="s">
        <v>60</v>
      </c>
      <c r="K721" s="23">
        <v>337667.07</v>
      </c>
      <c r="L721" s="23" t="s">
        <v>55</v>
      </c>
      <c r="M721" s="23" t="s">
        <v>83</v>
      </c>
      <c r="N721" s="27"/>
      <c r="O721" s="23" t="s">
        <v>56</v>
      </c>
      <c r="P721" t="str">
        <f t="shared" si="11"/>
        <v>INSERT INTO @DataTable (Deal, AdvanceDate, PROV, DealPurpose, RateType, BEACON, LTV, TDS, GDS, InsuranceType, PrincipalBalance, OccupancyType, AccountStatus, Closed_Date, DelinquencyBucket) VALUES (720, '2016-06-21', 'ON', 'Purchase', 'Fixed', 773, 95, 37.98, 28.23, 'HiRatio', 337667.07, 'Owner-Occupied', 'Open', '1900-01-00', 'Current');</v>
      </c>
    </row>
    <row r="722" spans="1:16" x14ac:dyDescent="0.35">
      <c r="A722" s="19">
        <v>721</v>
      </c>
      <c r="B722" s="18">
        <v>40939</v>
      </c>
      <c r="C722" s="19" t="s">
        <v>51</v>
      </c>
      <c r="D722" s="19" t="s">
        <v>52</v>
      </c>
      <c r="E722" s="19" t="s">
        <v>53</v>
      </c>
      <c r="F722" s="19">
        <v>736</v>
      </c>
      <c r="G722" s="19">
        <v>85</v>
      </c>
      <c r="H722" s="19">
        <v>33.479999999999997</v>
      </c>
      <c r="I722" s="19">
        <v>23.75</v>
      </c>
      <c r="J722" s="19" t="s">
        <v>60</v>
      </c>
      <c r="K722" s="20">
        <v>0</v>
      </c>
      <c r="L722" s="20" t="s">
        <v>55</v>
      </c>
      <c r="M722" s="20" t="s">
        <v>84</v>
      </c>
      <c r="N722" s="26">
        <v>42765</v>
      </c>
      <c r="O722" s="20" t="s">
        <v>56</v>
      </c>
      <c r="P722" t="str">
        <f t="shared" si="11"/>
        <v>INSERT INTO @DataTable (Deal, AdvanceDate, PROV, DealPurpose, RateType, BEACON, LTV, TDS, GDS, InsuranceType, PrincipalBalance, OccupancyType, AccountStatus, Closed_Date, DelinquencyBucket) VALUES (721, '2012-01-31', 'AB', 'Refinance External', 'Fixed', 736, 85, 33.48, 23.75, 'HiRatio', 0, 'Owner-Occupied', 'Closed', '2017-01-30', 'Current');</v>
      </c>
    </row>
    <row r="723" spans="1:16" x14ac:dyDescent="0.35">
      <c r="A723" s="22">
        <v>722</v>
      </c>
      <c r="B723" s="21">
        <v>42041</v>
      </c>
      <c r="C723" s="22" t="s">
        <v>57</v>
      </c>
      <c r="D723" s="22" t="s">
        <v>61</v>
      </c>
      <c r="E723" s="22" t="s">
        <v>53</v>
      </c>
      <c r="F723" s="22">
        <v>802</v>
      </c>
      <c r="G723" s="22">
        <v>34.25</v>
      </c>
      <c r="H723" s="22">
        <v>16.13</v>
      </c>
      <c r="I723" s="22">
        <v>13.03</v>
      </c>
      <c r="J723" s="22" t="s">
        <v>54</v>
      </c>
      <c r="K723" s="23">
        <v>210043.07</v>
      </c>
      <c r="L723" s="23" t="s">
        <v>55</v>
      </c>
      <c r="M723" s="23" t="s">
        <v>83</v>
      </c>
      <c r="N723" s="27"/>
      <c r="O723" s="23" t="s">
        <v>56</v>
      </c>
      <c r="P723" t="str">
        <f t="shared" si="11"/>
        <v>INSERT INTO @DataTable (Deal, AdvanceDate, PROV, DealPurpose, RateType, BEACON, LTV, TDS, GDS, InsuranceType, PrincipalBalance, OccupancyType, AccountStatus, Closed_Date, DelinquencyBucket) VALUES (722, '2015-02-06', 'ON', 'Purchase', 'Fixed', 802, 34.25, 16.13, 13.03, 'Conv', 210043.07, 'Owner-Occupied', 'Open', '1900-01-00', 'Current');</v>
      </c>
    </row>
    <row r="724" spans="1:16" x14ac:dyDescent="0.35">
      <c r="A724" s="19">
        <v>723</v>
      </c>
      <c r="B724" s="18">
        <v>41400</v>
      </c>
      <c r="C724" s="19" t="s">
        <v>51</v>
      </c>
      <c r="D724" s="19" t="s">
        <v>64</v>
      </c>
      <c r="E724" s="19" t="s">
        <v>53</v>
      </c>
      <c r="F724" s="19">
        <v>703</v>
      </c>
      <c r="G724" s="19">
        <v>95</v>
      </c>
      <c r="H724" s="19">
        <v>37.83</v>
      </c>
      <c r="I724" s="19">
        <v>19.940000000000001</v>
      </c>
      <c r="J724" s="19" t="s">
        <v>60</v>
      </c>
      <c r="K724" s="20">
        <v>271629.36</v>
      </c>
      <c r="L724" s="20" t="s">
        <v>55</v>
      </c>
      <c r="M724" s="20" t="s">
        <v>83</v>
      </c>
      <c r="N724" s="26"/>
      <c r="O724" s="20" t="s">
        <v>56</v>
      </c>
      <c r="P724" t="str">
        <f t="shared" si="11"/>
        <v>INSERT INTO @DataTable (Deal, AdvanceDate, PROV, DealPurpose, RateType, BEACON, LTV, TDS, GDS, InsuranceType, PrincipalBalance, OccupancyType, AccountStatus, Closed_Date, DelinquencyBucket) VALUES (723, '2013-05-06', 'AB', 'Purchase with Improvements', 'Fixed', 703, 95, 37.83, 19.94, 'HiRatio', 271629.36, 'Owner-Occupied', 'Open', '1900-01-00', 'Current');</v>
      </c>
    </row>
    <row r="725" spans="1:16" x14ac:dyDescent="0.35">
      <c r="A725" s="22">
        <v>724</v>
      </c>
      <c r="B725" s="21">
        <v>40921</v>
      </c>
      <c r="C725" s="22" t="s">
        <v>51</v>
      </c>
      <c r="D725" s="22" t="s">
        <v>61</v>
      </c>
      <c r="E725" s="22" t="s">
        <v>53</v>
      </c>
      <c r="F725" s="22">
        <v>711</v>
      </c>
      <c r="G725" s="22">
        <v>88.89</v>
      </c>
      <c r="H725" s="22">
        <v>38.909999999999997</v>
      </c>
      <c r="I725" s="22">
        <v>38.909999999999997</v>
      </c>
      <c r="J725" s="22" t="s">
        <v>60</v>
      </c>
      <c r="K725" s="23">
        <v>0</v>
      </c>
      <c r="L725" s="23" t="s">
        <v>55</v>
      </c>
      <c r="M725" s="23" t="s">
        <v>84</v>
      </c>
      <c r="N725" s="27">
        <v>42079</v>
      </c>
      <c r="O725" s="23" t="s">
        <v>56</v>
      </c>
      <c r="P725" t="str">
        <f t="shared" si="11"/>
        <v>INSERT INTO @DataTable (Deal, AdvanceDate, PROV, DealPurpose, RateType, BEACON, LTV, TDS, GDS, InsuranceType, PrincipalBalance, OccupancyType, AccountStatus, Closed_Date, DelinquencyBucket) VALUES (724, '2012-01-13', 'AB', 'Purchase', 'Fixed', 711, 88.89, 38.91, 38.91, 'HiRatio', 0, 'Owner-Occupied', 'Closed', '2015-03-16', 'Current');</v>
      </c>
    </row>
    <row r="726" spans="1:16" x14ac:dyDescent="0.35">
      <c r="A726" s="19">
        <v>725</v>
      </c>
      <c r="B726" s="18">
        <v>40956</v>
      </c>
      <c r="C726" s="19" t="s">
        <v>57</v>
      </c>
      <c r="D726" s="19" t="s">
        <v>61</v>
      </c>
      <c r="E726" s="19" t="s">
        <v>53</v>
      </c>
      <c r="F726" s="19">
        <v>685</v>
      </c>
      <c r="G726" s="19">
        <v>94.97</v>
      </c>
      <c r="H726" s="19">
        <v>31.19</v>
      </c>
      <c r="I726" s="19">
        <v>14.92</v>
      </c>
      <c r="J726" s="19" t="s">
        <v>60</v>
      </c>
      <c r="K726" s="20">
        <v>0</v>
      </c>
      <c r="L726" s="20" t="s">
        <v>55</v>
      </c>
      <c r="M726" s="20" t="s">
        <v>84</v>
      </c>
      <c r="N726" s="26">
        <v>41495</v>
      </c>
      <c r="O726" s="20" t="s">
        <v>56</v>
      </c>
      <c r="P726" t="str">
        <f t="shared" si="11"/>
        <v>INSERT INTO @DataTable (Deal, AdvanceDate, PROV, DealPurpose, RateType, BEACON, LTV, TDS, GDS, InsuranceType, PrincipalBalance, OccupancyType, AccountStatus, Closed_Date, DelinquencyBucket) VALUES (725, '2012-02-17', 'ON', 'Purchase', 'Fixed', 685, 94.97, 31.19, 14.92, 'HiRatio', 0, 'Owner-Occupied', 'Closed', '2013-08-09', 'Current');</v>
      </c>
    </row>
    <row r="727" spans="1:16" x14ac:dyDescent="0.35">
      <c r="A727" s="22">
        <v>726</v>
      </c>
      <c r="B727" s="21">
        <v>41586</v>
      </c>
      <c r="C727" s="22" t="s">
        <v>51</v>
      </c>
      <c r="D727" s="22" t="s">
        <v>61</v>
      </c>
      <c r="E727" s="22" t="s">
        <v>40</v>
      </c>
      <c r="F727" s="22">
        <v>738</v>
      </c>
      <c r="G727" s="22">
        <v>95</v>
      </c>
      <c r="H727" s="22">
        <v>34.97</v>
      </c>
      <c r="I727" s="22">
        <v>27.95</v>
      </c>
      <c r="J727" s="22" t="s">
        <v>60</v>
      </c>
      <c r="K727" s="23">
        <v>0</v>
      </c>
      <c r="L727" s="23" t="s">
        <v>55</v>
      </c>
      <c r="M727" s="23" t="s">
        <v>84</v>
      </c>
      <c r="N727" s="27">
        <v>41822</v>
      </c>
      <c r="O727" s="23" t="s">
        <v>56</v>
      </c>
      <c r="P727" t="str">
        <f t="shared" si="11"/>
        <v>INSERT INTO @DataTable (Deal, AdvanceDate, PROV, DealPurpose, RateType, BEACON, LTV, TDS, GDS, InsuranceType, PrincipalBalance, OccupancyType, AccountStatus, Closed_Date, DelinquencyBucket) VALUES (726, '2013-11-08', 'AB', 'Purchase', 'ARM', 738, 95, 34.97, 27.95, 'HiRatio', 0, 'Owner-Occupied', 'Closed', '2014-07-02', 'Current');</v>
      </c>
    </row>
    <row r="728" spans="1:16" x14ac:dyDescent="0.35">
      <c r="A728" s="19">
        <v>727</v>
      </c>
      <c r="B728" s="18">
        <v>42215</v>
      </c>
      <c r="C728" s="19" t="s">
        <v>57</v>
      </c>
      <c r="D728" s="19" t="s">
        <v>52</v>
      </c>
      <c r="E728" s="19" t="s">
        <v>40</v>
      </c>
      <c r="F728" s="19">
        <v>726</v>
      </c>
      <c r="G728" s="19">
        <v>80</v>
      </c>
      <c r="H728" s="19">
        <v>36.090000000000003</v>
      </c>
      <c r="I728" s="19">
        <v>26.97</v>
      </c>
      <c r="J728" s="19" t="s">
        <v>54</v>
      </c>
      <c r="K728" s="20">
        <v>521981.3</v>
      </c>
      <c r="L728" s="20" t="s">
        <v>55</v>
      </c>
      <c r="M728" s="20" t="s">
        <v>83</v>
      </c>
      <c r="N728" s="26"/>
      <c r="O728" s="20" t="s">
        <v>56</v>
      </c>
      <c r="P728" t="str">
        <f t="shared" si="11"/>
        <v>INSERT INTO @DataTable (Deal, AdvanceDate, PROV, DealPurpose, RateType, BEACON, LTV, TDS, GDS, InsuranceType, PrincipalBalance, OccupancyType, AccountStatus, Closed_Date, DelinquencyBucket) VALUES (727, '2015-07-30', 'ON', 'Refinance External', 'ARM', 726, 80, 36.09, 26.97, 'Conv', 521981.3, 'Owner-Occupied', 'Open', '1900-01-00', 'Current');</v>
      </c>
    </row>
    <row r="729" spans="1:16" x14ac:dyDescent="0.35">
      <c r="A729" s="22">
        <v>728</v>
      </c>
      <c r="B729" s="21">
        <v>41610</v>
      </c>
      <c r="C729" s="22" t="s">
        <v>57</v>
      </c>
      <c r="D729" s="22" t="s">
        <v>61</v>
      </c>
      <c r="E729" s="22" t="s">
        <v>40</v>
      </c>
      <c r="F729" s="22">
        <v>710</v>
      </c>
      <c r="G729" s="22">
        <v>95</v>
      </c>
      <c r="H729" s="22">
        <v>33.950000000000003</v>
      </c>
      <c r="I729" s="22">
        <v>25.96</v>
      </c>
      <c r="J729" s="22" t="s">
        <v>60</v>
      </c>
      <c r="K729" s="23">
        <v>274039.73</v>
      </c>
      <c r="L729" s="23" t="s">
        <v>55</v>
      </c>
      <c r="M729" s="23" t="s">
        <v>83</v>
      </c>
      <c r="N729" s="27"/>
      <c r="O729" s="23" t="s">
        <v>56</v>
      </c>
      <c r="P729" t="str">
        <f t="shared" si="11"/>
        <v>INSERT INTO @DataTable (Deal, AdvanceDate, PROV, DealPurpose, RateType, BEACON, LTV, TDS, GDS, InsuranceType, PrincipalBalance, OccupancyType, AccountStatus, Closed_Date, DelinquencyBucket) VALUES (728, '2013-12-02', 'ON', 'Purchase', 'ARM', 710, 95, 33.95, 25.96, 'HiRatio', 274039.73, 'Owner-Occupied', 'Open', '1900-01-00', 'Current');</v>
      </c>
    </row>
    <row r="730" spans="1:16" x14ac:dyDescent="0.35">
      <c r="A730" s="19">
        <v>729</v>
      </c>
      <c r="B730" s="18">
        <v>41453</v>
      </c>
      <c r="C730" s="19" t="s">
        <v>51</v>
      </c>
      <c r="D730" s="19" t="s">
        <v>64</v>
      </c>
      <c r="E730" s="19" t="s">
        <v>53</v>
      </c>
      <c r="F730" s="19">
        <v>721</v>
      </c>
      <c r="G730" s="19">
        <v>95</v>
      </c>
      <c r="H730" s="19">
        <v>33.299999999999997</v>
      </c>
      <c r="I730" s="19">
        <v>12.54</v>
      </c>
      <c r="J730" s="19" t="s">
        <v>60</v>
      </c>
      <c r="K730" s="20">
        <v>193201.6</v>
      </c>
      <c r="L730" s="20" t="s">
        <v>55</v>
      </c>
      <c r="M730" s="20" t="s">
        <v>83</v>
      </c>
      <c r="N730" s="26"/>
      <c r="O730" s="20" t="s">
        <v>56</v>
      </c>
      <c r="P730" t="str">
        <f t="shared" si="11"/>
        <v>INSERT INTO @DataTable (Deal, AdvanceDate, PROV, DealPurpose, RateType, BEACON, LTV, TDS, GDS, InsuranceType, PrincipalBalance, OccupancyType, AccountStatus, Closed_Date, DelinquencyBucket) VALUES (729, '2013-06-28', 'AB', 'Purchase with Improvements', 'Fixed', 721, 95, 33.3, 12.54, 'HiRatio', 193201.6, 'Owner-Occupied', 'Open', '1900-01-00', 'Current');</v>
      </c>
    </row>
    <row r="731" spans="1:16" x14ac:dyDescent="0.35">
      <c r="A731" s="22">
        <v>730</v>
      </c>
      <c r="B731" s="21">
        <v>41851</v>
      </c>
      <c r="C731" s="22" t="s">
        <v>51</v>
      </c>
      <c r="D731" s="22" t="s">
        <v>59</v>
      </c>
      <c r="E731" s="22" t="s">
        <v>40</v>
      </c>
      <c r="F731" s="22">
        <v>767</v>
      </c>
      <c r="G731" s="22">
        <v>79.17</v>
      </c>
      <c r="H731" s="22">
        <v>29.68</v>
      </c>
      <c r="I731" s="22">
        <v>16.420000000000002</v>
      </c>
      <c r="J731" s="22" t="s">
        <v>54</v>
      </c>
      <c r="K731" s="23">
        <v>364108.77</v>
      </c>
      <c r="L731" s="23" t="s">
        <v>55</v>
      </c>
      <c r="M731" s="23" t="s">
        <v>83</v>
      </c>
      <c r="N731" s="27"/>
      <c r="O731" s="23" t="s">
        <v>56</v>
      </c>
      <c r="P731" t="str">
        <f t="shared" si="11"/>
        <v>INSERT INTO @DataTable (Deal, AdvanceDate, PROV, DealPurpose, RateType, BEACON, LTV, TDS, GDS, InsuranceType, PrincipalBalance, OccupancyType, AccountStatus, Closed_Date, DelinquencyBucket) VALUES (730, '2014-07-31', 'AB', 'Transfer', 'ARM', 767, 79.17, 29.68, 16.42, 'Conv', 364108.77, 'Owner-Occupied', 'Open', '1900-01-00', 'Current');</v>
      </c>
    </row>
    <row r="732" spans="1:16" x14ac:dyDescent="0.35">
      <c r="A732" s="19">
        <v>731</v>
      </c>
      <c r="B732" s="18">
        <v>41397</v>
      </c>
      <c r="C732" s="19" t="s">
        <v>57</v>
      </c>
      <c r="D732" s="19" t="s">
        <v>61</v>
      </c>
      <c r="E732" s="19" t="s">
        <v>40</v>
      </c>
      <c r="F732" s="19">
        <v>745</v>
      </c>
      <c r="G732" s="19">
        <v>75</v>
      </c>
      <c r="H732" s="19">
        <v>39.880000000000003</v>
      </c>
      <c r="I732" s="19">
        <v>12.18</v>
      </c>
      <c r="J732" s="19" t="s">
        <v>54</v>
      </c>
      <c r="K732" s="20">
        <v>0</v>
      </c>
      <c r="L732" s="20" t="s">
        <v>66</v>
      </c>
      <c r="M732" s="20" t="s">
        <v>84</v>
      </c>
      <c r="N732" s="26">
        <v>42110</v>
      </c>
      <c r="O732" s="20" t="s">
        <v>56</v>
      </c>
      <c r="P732" t="str">
        <f t="shared" si="11"/>
        <v>INSERT INTO @DataTable (Deal, AdvanceDate, PROV, DealPurpose, RateType, BEACON, LTV, TDS, GDS, InsuranceType, PrincipalBalance, OccupancyType, AccountStatus, Closed_Date, DelinquencyBucket) VALUES (731, '2013-05-03', 'ON', 'Purchase', 'ARM', 745, 75, 39.88, 12.18, 'Conv', 0, 'Second Home', 'Closed', '2015-04-16', 'Current');</v>
      </c>
    </row>
    <row r="733" spans="1:16" x14ac:dyDescent="0.35">
      <c r="A733" s="22">
        <v>732</v>
      </c>
      <c r="B733" s="21">
        <v>42468</v>
      </c>
      <c r="C733" s="22" t="s">
        <v>57</v>
      </c>
      <c r="D733" s="22" t="s">
        <v>52</v>
      </c>
      <c r="E733" s="22" t="s">
        <v>53</v>
      </c>
      <c r="F733" s="22">
        <v>790</v>
      </c>
      <c r="G733" s="22">
        <v>74</v>
      </c>
      <c r="H733" s="22">
        <v>40.07</v>
      </c>
      <c r="I733" s="22">
        <v>39.43</v>
      </c>
      <c r="J733" s="22" t="s">
        <v>54</v>
      </c>
      <c r="K733" s="23">
        <v>363819.41</v>
      </c>
      <c r="L733" s="23" t="s">
        <v>55</v>
      </c>
      <c r="M733" s="23" t="s">
        <v>83</v>
      </c>
      <c r="N733" s="27"/>
      <c r="O733" s="23" t="s">
        <v>56</v>
      </c>
      <c r="P733" t="str">
        <f t="shared" si="11"/>
        <v>INSERT INTO @DataTable (Deal, AdvanceDate, PROV, DealPurpose, RateType, BEACON, LTV, TDS, GDS, InsuranceType, PrincipalBalance, OccupancyType, AccountStatus, Closed_Date, DelinquencyBucket) VALUES (732, '2016-04-08', 'ON', 'Refinance External', 'Fixed', 790, 74, 40.07, 39.43, 'Conv', 363819.41, 'Owner-Occupied', 'Open', '1900-01-00', 'Current');</v>
      </c>
    </row>
    <row r="734" spans="1:16" x14ac:dyDescent="0.35">
      <c r="A734" s="19">
        <v>733</v>
      </c>
      <c r="B734" s="18">
        <v>41029</v>
      </c>
      <c r="C734" s="19" t="s">
        <v>51</v>
      </c>
      <c r="D734" s="19" t="s">
        <v>52</v>
      </c>
      <c r="E734" s="19" t="s">
        <v>53</v>
      </c>
      <c r="F734" s="19">
        <v>697</v>
      </c>
      <c r="G734" s="19">
        <v>55.76</v>
      </c>
      <c r="H734" s="19">
        <v>26.26</v>
      </c>
      <c r="I734" s="19">
        <v>26.15</v>
      </c>
      <c r="J734" s="19" t="s">
        <v>54</v>
      </c>
      <c r="K734" s="20">
        <v>0</v>
      </c>
      <c r="L734" s="20" t="s">
        <v>55</v>
      </c>
      <c r="M734" s="20" t="s">
        <v>84</v>
      </c>
      <c r="N734" s="26">
        <v>41701</v>
      </c>
      <c r="O734" s="20" t="s">
        <v>56</v>
      </c>
      <c r="P734" t="str">
        <f t="shared" si="11"/>
        <v>INSERT INTO @DataTable (Deal, AdvanceDate, PROV, DealPurpose, RateType, BEACON, LTV, TDS, GDS, InsuranceType, PrincipalBalance, OccupancyType, AccountStatus, Closed_Date, DelinquencyBucket) VALUES (733, '2012-04-30', 'AB', 'Refinance External', 'Fixed', 697, 55.76, 26.26, 26.15, 'Conv', 0, 'Owner-Occupied', 'Closed', '2014-03-03', 'Current');</v>
      </c>
    </row>
    <row r="735" spans="1:16" x14ac:dyDescent="0.35">
      <c r="A735" s="22">
        <v>734</v>
      </c>
      <c r="B735" s="21">
        <v>41578</v>
      </c>
      <c r="C735" s="22" t="s">
        <v>57</v>
      </c>
      <c r="D735" s="22" t="s">
        <v>61</v>
      </c>
      <c r="E735" s="22" t="s">
        <v>53</v>
      </c>
      <c r="F735" s="22">
        <v>827</v>
      </c>
      <c r="G735" s="22">
        <v>75</v>
      </c>
      <c r="H735" s="22">
        <v>21.07</v>
      </c>
      <c r="I735" s="22">
        <v>20.86</v>
      </c>
      <c r="J735" s="22" t="s">
        <v>54</v>
      </c>
      <c r="K735" s="23">
        <v>155407.79999999999</v>
      </c>
      <c r="L735" s="23" t="s">
        <v>55</v>
      </c>
      <c r="M735" s="23" t="s">
        <v>83</v>
      </c>
      <c r="N735" s="27"/>
      <c r="O735" s="23" t="s">
        <v>56</v>
      </c>
      <c r="P735" t="str">
        <f t="shared" si="11"/>
        <v>INSERT INTO @DataTable (Deal, AdvanceDate, PROV, DealPurpose, RateType, BEACON, LTV, TDS, GDS, InsuranceType, PrincipalBalance, OccupancyType, AccountStatus, Closed_Date, DelinquencyBucket) VALUES (734, '2013-10-31', 'ON', 'Purchase', 'Fixed', 827, 75, 21.07, 20.86, 'Conv', 155407.8, 'Owner-Occupied', 'Open', '1900-01-00', 'Current');</v>
      </c>
    </row>
    <row r="736" spans="1:16" x14ac:dyDescent="0.35">
      <c r="A736" s="19">
        <v>735</v>
      </c>
      <c r="B736" s="18">
        <v>42692</v>
      </c>
      <c r="C736" s="19" t="s">
        <v>51</v>
      </c>
      <c r="D736" s="19" t="s">
        <v>61</v>
      </c>
      <c r="E736" s="19" t="s">
        <v>53</v>
      </c>
      <c r="F736" s="19">
        <v>785</v>
      </c>
      <c r="G736" s="19">
        <v>95</v>
      </c>
      <c r="H736" s="19">
        <v>34.94</v>
      </c>
      <c r="I736" s="19">
        <v>28.9</v>
      </c>
      <c r="J736" s="19" t="s">
        <v>60</v>
      </c>
      <c r="K736" s="20">
        <v>288444.93</v>
      </c>
      <c r="L736" s="20" t="s">
        <v>55</v>
      </c>
      <c r="M736" s="20" t="s">
        <v>83</v>
      </c>
      <c r="N736" s="26"/>
      <c r="O736" s="20" t="s">
        <v>56</v>
      </c>
      <c r="P736" t="str">
        <f t="shared" si="11"/>
        <v>INSERT INTO @DataTable (Deal, AdvanceDate, PROV, DealPurpose, RateType, BEACON, LTV, TDS, GDS, InsuranceType, PrincipalBalance, OccupancyType, AccountStatus, Closed_Date, DelinquencyBucket) VALUES (735, '2016-11-18', 'AB', 'Purchase', 'Fixed', 785, 95, 34.94, 28.9, 'HiRatio', 288444.93, 'Owner-Occupied', 'Open', '1900-01-00', 'Current');</v>
      </c>
    </row>
    <row r="737" spans="1:16" x14ac:dyDescent="0.35">
      <c r="A737" s="22">
        <v>736</v>
      </c>
      <c r="B737" s="21">
        <v>42569</v>
      </c>
      <c r="C737" s="22" t="s">
        <v>57</v>
      </c>
      <c r="D737" s="22" t="s">
        <v>61</v>
      </c>
      <c r="E737" s="22" t="s">
        <v>40</v>
      </c>
      <c r="F737" s="22">
        <v>766</v>
      </c>
      <c r="G737" s="22">
        <v>89.6</v>
      </c>
      <c r="H737" s="22">
        <v>34.82</v>
      </c>
      <c r="I737" s="22">
        <v>13.34</v>
      </c>
      <c r="J737" s="22" t="s">
        <v>60</v>
      </c>
      <c r="K737" s="23">
        <v>408866.19</v>
      </c>
      <c r="L737" s="23" t="s">
        <v>66</v>
      </c>
      <c r="M737" s="23" t="s">
        <v>83</v>
      </c>
      <c r="N737" s="27"/>
      <c r="O737" s="23" t="s">
        <v>56</v>
      </c>
      <c r="P737" t="str">
        <f t="shared" si="11"/>
        <v>INSERT INTO @DataTable (Deal, AdvanceDate, PROV, DealPurpose, RateType, BEACON, LTV, TDS, GDS, InsuranceType, PrincipalBalance, OccupancyType, AccountStatus, Closed_Date, DelinquencyBucket) VALUES (736, '2016-07-18', 'ON', 'Purchase', 'ARM', 766, 89.6, 34.82, 13.34, 'HiRatio', 408866.19, 'Second Home', 'Open', '1900-01-00', 'Current');</v>
      </c>
    </row>
    <row r="738" spans="1:16" x14ac:dyDescent="0.35">
      <c r="A738" s="19">
        <v>737</v>
      </c>
      <c r="B738" s="18">
        <v>42200</v>
      </c>
      <c r="C738" s="19" t="s">
        <v>58</v>
      </c>
      <c r="D738" s="19" t="s">
        <v>61</v>
      </c>
      <c r="E738" s="19" t="s">
        <v>53</v>
      </c>
      <c r="F738" s="19">
        <v>734</v>
      </c>
      <c r="G738" s="19">
        <v>95</v>
      </c>
      <c r="H738" s="19">
        <v>39.33</v>
      </c>
      <c r="I738" s="19">
        <v>32.82</v>
      </c>
      <c r="J738" s="19" t="s">
        <v>60</v>
      </c>
      <c r="K738" s="20">
        <v>357684.29</v>
      </c>
      <c r="L738" s="20" t="s">
        <v>55</v>
      </c>
      <c r="M738" s="20" t="s">
        <v>83</v>
      </c>
      <c r="N738" s="26"/>
      <c r="O738" s="20" t="s">
        <v>56</v>
      </c>
      <c r="P738" t="str">
        <f t="shared" si="11"/>
        <v>INSERT INTO @DataTable (Deal, AdvanceDate, PROV, DealPurpose, RateType, BEACON, LTV, TDS, GDS, InsuranceType, PrincipalBalance, OccupancyType, AccountStatus, Closed_Date, DelinquencyBucket) VALUES (737, '2015-07-15', 'BC', 'Purchase', 'Fixed', 734, 95, 39.33, 32.82, 'HiRatio', 357684.29, 'Owner-Occupied', 'Open', '1900-01-00', 'Current');</v>
      </c>
    </row>
    <row r="739" spans="1:16" x14ac:dyDescent="0.35">
      <c r="A739" s="22">
        <v>738</v>
      </c>
      <c r="B739" s="21">
        <v>42615</v>
      </c>
      <c r="C739" s="22" t="s">
        <v>57</v>
      </c>
      <c r="D739" s="22" t="s">
        <v>52</v>
      </c>
      <c r="E739" s="22" t="s">
        <v>53</v>
      </c>
      <c r="F739" s="22">
        <v>680</v>
      </c>
      <c r="G739" s="22">
        <v>68.849999999999994</v>
      </c>
      <c r="H739" s="22">
        <v>29.95</v>
      </c>
      <c r="I739" s="22">
        <v>29.75</v>
      </c>
      <c r="J739" s="22" t="s">
        <v>54</v>
      </c>
      <c r="K739" s="23">
        <v>415301.46</v>
      </c>
      <c r="L739" s="23" t="s">
        <v>55</v>
      </c>
      <c r="M739" s="23" t="s">
        <v>83</v>
      </c>
      <c r="N739" s="27"/>
      <c r="O739" s="23" t="s">
        <v>56</v>
      </c>
      <c r="P739" t="str">
        <f t="shared" si="11"/>
        <v>INSERT INTO @DataTable (Deal, AdvanceDate, PROV, DealPurpose, RateType, BEACON, LTV, TDS, GDS, InsuranceType, PrincipalBalance, OccupancyType, AccountStatus, Closed_Date, DelinquencyBucket) VALUES (738, '2016-09-02', 'ON', 'Refinance External', 'Fixed', 680, 68.85, 29.95, 29.75, 'Conv', 415301.46, 'Owner-Occupied', 'Open', '1900-01-00', 'Current');</v>
      </c>
    </row>
    <row r="740" spans="1:16" x14ac:dyDescent="0.35">
      <c r="A740" s="19">
        <v>739</v>
      </c>
      <c r="B740" s="18">
        <v>42444</v>
      </c>
      <c r="C740" s="19" t="s">
        <v>57</v>
      </c>
      <c r="D740" s="19" t="s">
        <v>61</v>
      </c>
      <c r="E740" s="19" t="s">
        <v>40</v>
      </c>
      <c r="F740" s="19">
        <v>823</v>
      </c>
      <c r="G740" s="19">
        <v>80</v>
      </c>
      <c r="H740" s="19">
        <v>31.16</v>
      </c>
      <c r="I740" s="19">
        <v>30.67</v>
      </c>
      <c r="J740" s="19" t="s">
        <v>54</v>
      </c>
      <c r="K740" s="20">
        <v>147342.04999999999</v>
      </c>
      <c r="L740" s="20" t="s">
        <v>55</v>
      </c>
      <c r="M740" s="20" t="s">
        <v>83</v>
      </c>
      <c r="N740" s="26"/>
      <c r="O740" s="20" t="s">
        <v>56</v>
      </c>
      <c r="P740" t="str">
        <f t="shared" si="11"/>
        <v>INSERT INTO @DataTable (Deal, AdvanceDate, PROV, DealPurpose, RateType, BEACON, LTV, TDS, GDS, InsuranceType, PrincipalBalance, OccupancyType, AccountStatus, Closed_Date, DelinquencyBucket) VALUES (739, '2016-03-15', 'ON', 'Purchase', 'ARM', 823, 80, 31.16, 30.67, 'Conv', 147342.05, 'Owner-Occupied', 'Open', '1900-01-00', 'Current');</v>
      </c>
    </row>
    <row r="741" spans="1:16" x14ac:dyDescent="0.35">
      <c r="A741" s="22">
        <v>740</v>
      </c>
      <c r="B741" s="21">
        <v>41089</v>
      </c>
      <c r="C741" s="22" t="s">
        <v>51</v>
      </c>
      <c r="D741" s="22" t="s">
        <v>52</v>
      </c>
      <c r="E741" s="22" t="s">
        <v>53</v>
      </c>
      <c r="F741" s="22">
        <v>798</v>
      </c>
      <c r="G741" s="22">
        <v>79.430000000000007</v>
      </c>
      <c r="H741" s="22">
        <v>31.18</v>
      </c>
      <c r="I741" s="22">
        <v>31.18</v>
      </c>
      <c r="J741" s="22" t="s">
        <v>54</v>
      </c>
      <c r="K741" s="23">
        <v>0</v>
      </c>
      <c r="L741" s="23" t="s">
        <v>55</v>
      </c>
      <c r="M741" s="23" t="s">
        <v>84</v>
      </c>
      <c r="N741" s="27">
        <v>41354</v>
      </c>
      <c r="O741" s="23" t="s">
        <v>56</v>
      </c>
      <c r="P741" t="str">
        <f t="shared" si="11"/>
        <v>INSERT INTO @DataTable (Deal, AdvanceDate, PROV, DealPurpose, RateType, BEACON, LTV, TDS, GDS, InsuranceType, PrincipalBalance, OccupancyType, AccountStatus, Closed_Date, DelinquencyBucket) VALUES (740, '2012-06-29', 'AB', 'Refinance External', 'Fixed', 798, 79.43, 31.18, 31.18, 'Conv', 0, 'Owner-Occupied', 'Closed', '2013-03-21', 'Current');</v>
      </c>
    </row>
    <row r="742" spans="1:16" x14ac:dyDescent="0.35">
      <c r="A742" s="19">
        <v>741</v>
      </c>
      <c r="B742" s="18">
        <v>41723</v>
      </c>
      <c r="C742" s="19" t="s">
        <v>58</v>
      </c>
      <c r="D742" s="19" t="s">
        <v>61</v>
      </c>
      <c r="E742" s="19" t="s">
        <v>53</v>
      </c>
      <c r="F742" s="19">
        <v>770</v>
      </c>
      <c r="G742" s="19">
        <v>95</v>
      </c>
      <c r="H742" s="19">
        <v>25.59</v>
      </c>
      <c r="I742" s="19">
        <v>24.28</v>
      </c>
      <c r="J742" s="19" t="s">
        <v>60</v>
      </c>
      <c r="K742" s="20">
        <v>290335.23</v>
      </c>
      <c r="L742" s="20" t="s">
        <v>55</v>
      </c>
      <c r="M742" s="20" t="s">
        <v>83</v>
      </c>
      <c r="N742" s="26"/>
      <c r="O742" s="20" t="s">
        <v>56</v>
      </c>
      <c r="P742" t="str">
        <f t="shared" si="11"/>
        <v>INSERT INTO @DataTable (Deal, AdvanceDate, PROV, DealPurpose, RateType, BEACON, LTV, TDS, GDS, InsuranceType, PrincipalBalance, OccupancyType, AccountStatus, Closed_Date, DelinquencyBucket) VALUES (741, '2014-03-25', 'BC', 'Purchase', 'Fixed', 770, 95, 25.59, 24.28, 'HiRatio', 290335.23, 'Owner-Occupied', 'Open', '1900-01-00', 'Current');</v>
      </c>
    </row>
    <row r="743" spans="1:16" x14ac:dyDescent="0.35">
      <c r="A743" s="22">
        <v>742</v>
      </c>
      <c r="B743" s="21">
        <v>41715</v>
      </c>
      <c r="C743" s="22" t="s">
        <v>58</v>
      </c>
      <c r="D743" s="22" t="s">
        <v>52</v>
      </c>
      <c r="E743" s="22" t="s">
        <v>53</v>
      </c>
      <c r="F743" s="22">
        <v>735</v>
      </c>
      <c r="G743" s="22">
        <v>71.599999999999994</v>
      </c>
      <c r="H743" s="22">
        <v>34.270000000000003</v>
      </c>
      <c r="I743" s="22">
        <v>27.34</v>
      </c>
      <c r="J743" s="22" t="s">
        <v>54</v>
      </c>
      <c r="K743" s="23">
        <v>329347.09999999998</v>
      </c>
      <c r="L743" s="23" t="s">
        <v>55</v>
      </c>
      <c r="M743" s="23" t="s">
        <v>83</v>
      </c>
      <c r="N743" s="27"/>
      <c r="O743" s="23" t="s">
        <v>56</v>
      </c>
      <c r="P743" t="str">
        <f t="shared" si="11"/>
        <v>INSERT INTO @DataTable (Deal, AdvanceDate, PROV, DealPurpose, RateType, BEACON, LTV, TDS, GDS, InsuranceType, PrincipalBalance, OccupancyType, AccountStatus, Closed_Date, DelinquencyBucket) VALUES (742, '2014-03-17', 'BC', 'Refinance External', 'Fixed', 735, 71.6, 34.27, 27.34, 'Conv', 329347.1, 'Owner-Occupied', 'Open', '1900-01-00', 'Current');</v>
      </c>
    </row>
    <row r="744" spans="1:16" x14ac:dyDescent="0.35">
      <c r="A744" s="19">
        <v>743</v>
      </c>
      <c r="B744" s="18">
        <v>41879</v>
      </c>
      <c r="C744" s="19" t="s">
        <v>58</v>
      </c>
      <c r="D744" s="19" t="s">
        <v>61</v>
      </c>
      <c r="E744" s="19" t="s">
        <v>53</v>
      </c>
      <c r="F744" s="19">
        <v>657</v>
      </c>
      <c r="G744" s="19">
        <v>85</v>
      </c>
      <c r="H744" s="19">
        <v>41.25</v>
      </c>
      <c r="I744" s="19">
        <v>34.450000000000003</v>
      </c>
      <c r="J744" s="19" t="s">
        <v>60</v>
      </c>
      <c r="K744" s="20">
        <v>386845.92</v>
      </c>
      <c r="L744" s="20" t="s">
        <v>55</v>
      </c>
      <c r="M744" s="20" t="s">
        <v>83</v>
      </c>
      <c r="N744" s="26"/>
      <c r="O744" s="20" t="s">
        <v>56</v>
      </c>
      <c r="P744" t="str">
        <f t="shared" si="11"/>
        <v>INSERT INTO @DataTable (Deal, AdvanceDate, PROV, DealPurpose, RateType, BEACON, LTV, TDS, GDS, InsuranceType, PrincipalBalance, OccupancyType, AccountStatus, Closed_Date, DelinquencyBucket) VALUES (743, '2014-08-28', 'BC', 'Purchase', 'Fixed', 657, 85, 41.25, 34.45, 'HiRatio', 386845.92, 'Owner-Occupied', 'Open', '1900-01-00', 'Current');</v>
      </c>
    </row>
    <row r="745" spans="1:16" x14ac:dyDescent="0.35">
      <c r="A745" s="22">
        <v>744</v>
      </c>
      <c r="B745" s="21">
        <v>42039</v>
      </c>
      <c r="C745" s="22" t="s">
        <v>51</v>
      </c>
      <c r="D745" s="22" t="s">
        <v>61</v>
      </c>
      <c r="E745" s="22" t="s">
        <v>53</v>
      </c>
      <c r="F745" s="22">
        <v>665</v>
      </c>
      <c r="G745" s="22">
        <v>95</v>
      </c>
      <c r="H745" s="22">
        <v>36.22</v>
      </c>
      <c r="I745" s="22">
        <v>24.25</v>
      </c>
      <c r="J745" s="22" t="s">
        <v>60</v>
      </c>
      <c r="K745" s="23">
        <v>207272.48</v>
      </c>
      <c r="L745" s="23" t="s">
        <v>55</v>
      </c>
      <c r="M745" s="23" t="s">
        <v>83</v>
      </c>
      <c r="N745" s="27"/>
      <c r="O745" s="23" t="s">
        <v>56</v>
      </c>
      <c r="P745" t="str">
        <f t="shared" si="11"/>
        <v>INSERT INTO @DataTable (Deal, AdvanceDate, PROV, DealPurpose, RateType, BEACON, LTV, TDS, GDS, InsuranceType, PrincipalBalance, OccupancyType, AccountStatus, Closed_Date, DelinquencyBucket) VALUES (744, '2015-02-04', 'AB', 'Purchase', 'Fixed', 665, 95, 36.22, 24.25, 'HiRatio', 207272.48, 'Owner-Occupied', 'Open', '1900-01-00', 'Current');</v>
      </c>
    </row>
    <row r="746" spans="1:16" x14ac:dyDescent="0.35">
      <c r="A746" s="19">
        <v>745</v>
      </c>
      <c r="B746" s="18">
        <v>42026</v>
      </c>
      <c r="C746" s="19" t="s">
        <v>57</v>
      </c>
      <c r="D746" s="19" t="s">
        <v>52</v>
      </c>
      <c r="E746" s="19" t="s">
        <v>53</v>
      </c>
      <c r="F746" s="19">
        <v>757</v>
      </c>
      <c r="G746" s="19">
        <v>61.78</v>
      </c>
      <c r="H746" s="19">
        <v>34.1</v>
      </c>
      <c r="I746" s="19">
        <v>17.350000000000001</v>
      </c>
      <c r="J746" s="19" t="s">
        <v>54</v>
      </c>
      <c r="K746" s="20">
        <v>0</v>
      </c>
      <c r="L746" s="20" t="s">
        <v>55</v>
      </c>
      <c r="M746" s="20" t="s">
        <v>84</v>
      </c>
      <c r="N746" s="26">
        <v>42696</v>
      </c>
      <c r="O746" s="20" t="s">
        <v>56</v>
      </c>
      <c r="P746" t="str">
        <f t="shared" si="11"/>
        <v>INSERT INTO @DataTable (Deal, AdvanceDate, PROV, DealPurpose, RateType, BEACON, LTV, TDS, GDS, InsuranceType, PrincipalBalance, OccupancyType, AccountStatus, Closed_Date, DelinquencyBucket) VALUES (745, '2015-01-22', 'ON', 'Refinance External', 'Fixed', 757, 61.78, 34.1, 17.35, 'Conv', 0, 'Owner-Occupied', 'Closed', '2016-11-22', 'Current');</v>
      </c>
    </row>
    <row r="747" spans="1:16" x14ac:dyDescent="0.35">
      <c r="A747" s="22">
        <v>746</v>
      </c>
      <c r="B747" s="21">
        <v>41701</v>
      </c>
      <c r="C747" s="22" t="s">
        <v>51</v>
      </c>
      <c r="D747" s="22" t="s">
        <v>61</v>
      </c>
      <c r="E747" s="22" t="s">
        <v>40</v>
      </c>
      <c r="F747" s="22">
        <v>776</v>
      </c>
      <c r="G747" s="22">
        <v>95</v>
      </c>
      <c r="H747" s="22">
        <v>32.29</v>
      </c>
      <c r="I747" s="22">
        <v>17.239999999999998</v>
      </c>
      <c r="J747" s="22" t="s">
        <v>60</v>
      </c>
      <c r="K747" s="23">
        <v>0</v>
      </c>
      <c r="L747" s="23" t="s">
        <v>55</v>
      </c>
      <c r="M747" s="23" t="s">
        <v>84</v>
      </c>
      <c r="N747" s="27">
        <v>42706</v>
      </c>
      <c r="O747" s="23" t="s">
        <v>56</v>
      </c>
      <c r="P747" t="str">
        <f t="shared" si="11"/>
        <v>INSERT INTO @DataTable (Deal, AdvanceDate, PROV, DealPurpose, RateType, BEACON, LTV, TDS, GDS, InsuranceType, PrincipalBalance, OccupancyType, AccountStatus, Closed_Date, DelinquencyBucket) VALUES (746, '2014-03-03', 'AB', 'Purchase', 'ARM', 776, 95, 32.29, 17.24, 'HiRatio', 0, 'Owner-Occupied', 'Closed', '2016-12-02', 'Current');</v>
      </c>
    </row>
    <row r="748" spans="1:16" x14ac:dyDescent="0.35">
      <c r="A748" s="19">
        <v>747</v>
      </c>
      <c r="B748" s="18">
        <v>41774</v>
      </c>
      <c r="C748" s="19" t="s">
        <v>57</v>
      </c>
      <c r="D748" s="19" t="s">
        <v>61</v>
      </c>
      <c r="E748" s="19" t="s">
        <v>53</v>
      </c>
      <c r="F748" s="19">
        <v>775</v>
      </c>
      <c r="G748" s="19">
        <v>95</v>
      </c>
      <c r="H748" s="19">
        <v>38.39</v>
      </c>
      <c r="I748" s="19">
        <v>27.92</v>
      </c>
      <c r="J748" s="19" t="s">
        <v>60</v>
      </c>
      <c r="K748" s="20">
        <v>229754.91</v>
      </c>
      <c r="L748" s="20" t="s">
        <v>55</v>
      </c>
      <c r="M748" s="20" t="s">
        <v>83</v>
      </c>
      <c r="N748" s="26"/>
      <c r="O748" s="20" t="s">
        <v>56</v>
      </c>
      <c r="P748" t="str">
        <f t="shared" si="11"/>
        <v>INSERT INTO @DataTable (Deal, AdvanceDate, PROV, DealPurpose, RateType, BEACON, LTV, TDS, GDS, InsuranceType, PrincipalBalance, OccupancyType, AccountStatus, Closed_Date, DelinquencyBucket) VALUES (747, '2014-05-15', 'ON', 'Purchase', 'Fixed', 775, 95, 38.39, 27.92, 'HiRatio', 229754.91, 'Owner-Occupied', 'Open', '1900-01-00', 'Current');</v>
      </c>
    </row>
    <row r="749" spans="1:16" x14ac:dyDescent="0.35">
      <c r="A749" s="22">
        <v>748</v>
      </c>
      <c r="B749" s="21">
        <v>41684</v>
      </c>
      <c r="C749" s="22" t="s">
        <v>57</v>
      </c>
      <c r="D749" s="22" t="s">
        <v>61</v>
      </c>
      <c r="E749" s="22" t="s">
        <v>40</v>
      </c>
      <c r="F749" s="22">
        <v>690</v>
      </c>
      <c r="G749" s="22">
        <v>80</v>
      </c>
      <c r="H749" s="22">
        <v>36.25</v>
      </c>
      <c r="I749" s="22">
        <v>9.9499999999999993</v>
      </c>
      <c r="J749" s="22" t="s">
        <v>54</v>
      </c>
      <c r="K749" s="23">
        <v>280762.61</v>
      </c>
      <c r="L749" s="23" t="s">
        <v>55</v>
      </c>
      <c r="M749" s="23" t="s">
        <v>83</v>
      </c>
      <c r="N749" s="27"/>
      <c r="O749" s="23" t="s">
        <v>56</v>
      </c>
      <c r="P749" t="str">
        <f t="shared" si="11"/>
        <v>INSERT INTO @DataTable (Deal, AdvanceDate, PROV, DealPurpose, RateType, BEACON, LTV, TDS, GDS, InsuranceType, PrincipalBalance, OccupancyType, AccountStatus, Closed_Date, DelinquencyBucket) VALUES (748, '2014-02-14', 'ON', 'Purchase', 'ARM', 690, 80, 36.25, 9.95, 'Conv', 280762.61, 'Owner-Occupied', 'Open', '1900-01-00', 'Current');</v>
      </c>
    </row>
    <row r="750" spans="1:16" x14ac:dyDescent="0.35">
      <c r="A750" s="19">
        <v>749</v>
      </c>
      <c r="B750" s="18">
        <v>42024</v>
      </c>
      <c r="C750" s="19" t="s">
        <v>58</v>
      </c>
      <c r="D750" s="19" t="s">
        <v>61</v>
      </c>
      <c r="E750" s="19" t="s">
        <v>53</v>
      </c>
      <c r="F750" s="19">
        <v>735</v>
      </c>
      <c r="G750" s="19">
        <v>90</v>
      </c>
      <c r="H750" s="19">
        <v>32.520000000000003</v>
      </c>
      <c r="I750" s="19">
        <v>14.3</v>
      </c>
      <c r="J750" s="19" t="s">
        <v>60</v>
      </c>
      <c r="K750" s="20">
        <v>476808.09</v>
      </c>
      <c r="L750" s="20" t="s">
        <v>66</v>
      </c>
      <c r="M750" s="20" t="s">
        <v>83</v>
      </c>
      <c r="N750" s="26"/>
      <c r="O750" s="20" t="s">
        <v>73</v>
      </c>
      <c r="P750" t="str">
        <f t="shared" si="11"/>
        <v>INSERT INTO @DataTable (Deal, AdvanceDate, PROV, DealPurpose, RateType, BEACON, LTV, TDS, GDS, InsuranceType, PrincipalBalance, OccupancyType, AccountStatus, Closed_Date, DelinquencyBucket) VALUES (749, '2015-01-20', 'BC', 'Purchase', 'Fixed', 735, 90, 32.52, 14.3, 'HiRatio', 476808.09, 'Second Home', 'Open', '1900-01-00', '90+');</v>
      </c>
    </row>
    <row r="751" spans="1:16" x14ac:dyDescent="0.35">
      <c r="A751" s="22">
        <v>750</v>
      </c>
      <c r="B751" s="21">
        <v>42209</v>
      </c>
      <c r="C751" s="22" t="s">
        <v>63</v>
      </c>
      <c r="D751" s="22" t="s">
        <v>61</v>
      </c>
      <c r="E751" s="22" t="s">
        <v>53</v>
      </c>
      <c r="F751" s="22">
        <v>657</v>
      </c>
      <c r="G751" s="22">
        <v>95</v>
      </c>
      <c r="H751" s="22">
        <v>38.6</v>
      </c>
      <c r="I751" s="22">
        <v>29.63</v>
      </c>
      <c r="J751" s="22" t="s">
        <v>60</v>
      </c>
      <c r="K751" s="23">
        <v>312014.61</v>
      </c>
      <c r="L751" s="23" t="s">
        <v>55</v>
      </c>
      <c r="M751" s="23" t="s">
        <v>83</v>
      </c>
      <c r="N751" s="27"/>
      <c r="O751" s="23" t="s">
        <v>56</v>
      </c>
      <c r="P751" t="str">
        <f t="shared" si="11"/>
        <v>INSERT INTO @DataTable (Deal, AdvanceDate, PROV, DealPurpose, RateType, BEACON, LTV, TDS, GDS, InsuranceType, PrincipalBalance, OccupancyType, AccountStatus, Closed_Date, DelinquencyBucket) VALUES (750, '2015-07-24', 'SK', 'Purchase', 'Fixed', 657, 95, 38.6, 29.63, 'HiRatio', 312014.61, 'Owner-Occupied', 'Open', '1900-01-00', 'Current');</v>
      </c>
    </row>
    <row r="752" spans="1:16" x14ac:dyDescent="0.35">
      <c r="A752" s="19">
        <v>751</v>
      </c>
      <c r="B752" s="18">
        <v>40774</v>
      </c>
      <c r="C752" s="19" t="s">
        <v>57</v>
      </c>
      <c r="D752" s="19" t="s">
        <v>52</v>
      </c>
      <c r="E752" s="19" t="s">
        <v>53</v>
      </c>
      <c r="F752" s="19">
        <v>796</v>
      </c>
      <c r="G752" s="19">
        <v>78.3</v>
      </c>
      <c r="H752" s="19">
        <v>29.68</v>
      </c>
      <c r="I752" s="19">
        <v>28.49</v>
      </c>
      <c r="J752" s="19" t="s">
        <v>54</v>
      </c>
      <c r="K752" s="20">
        <v>0</v>
      </c>
      <c r="L752" s="20" t="s">
        <v>55</v>
      </c>
      <c r="M752" s="20" t="s">
        <v>84</v>
      </c>
      <c r="N752" s="26">
        <v>42101</v>
      </c>
      <c r="O752" s="20" t="s">
        <v>56</v>
      </c>
      <c r="P752" t="str">
        <f t="shared" si="11"/>
        <v>INSERT INTO @DataTable (Deal, AdvanceDate, PROV, DealPurpose, RateType, BEACON, LTV, TDS, GDS, InsuranceType, PrincipalBalance, OccupancyType, AccountStatus, Closed_Date, DelinquencyBucket) VALUES (751, '2011-08-19', 'ON', 'Refinance External', 'Fixed', 796, 78.3, 29.68, 28.49, 'Conv', 0, 'Owner-Occupied', 'Closed', '2015-04-07', 'Current');</v>
      </c>
    </row>
    <row r="753" spans="1:16" x14ac:dyDescent="0.35">
      <c r="A753" s="22">
        <v>752</v>
      </c>
      <c r="B753" s="21">
        <v>40695</v>
      </c>
      <c r="C753" s="22" t="s">
        <v>57</v>
      </c>
      <c r="D753" s="22" t="s">
        <v>61</v>
      </c>
      <c r="E753" s="22" t="s">
        <v>53</v>
      </c>
      <c r="F753" s="22">
        <v>691</v>
      </c>
      <c r="G753" s="22">
        <v>94.19</v>
      </c>
      <c r="H753" s="22">
        <v>38.51</v>
      </c>
      <c r="I753" s="22">
        <v>7.64</v>
      </c>
      <c r="J753" s="22" t="s">
        <v>60</v>
      </c>
      <c r="K753" s="23">
        <v>358950.66</v>
      </c>
      <c r="L753" s="23" t="s">
        <v>66</v>
      </c>
      <c r="M753" s="23" t="s">
        <v>83</v>
      </c>
      <c r="N753" s="27"/>
      <c r="O753" s="23" t="s">
        <v>56</v>
      </c>
      <c r="P753" t="str">
        <f t="shared" si="11"/>
        <v>INSERT INTO @DataTable (Deal, AdvanceDate, PROV, DealPurpose, RateType, BEACON, LTV, TDS, GDS, InsuranceType, PrincipalBalance, OccupancyType, AccountStatus, Closed_Date, DelinquencyBucket) VALUES (752, '2011-06-01', 'ON', 'Purchase', 'Fixed', 691, 94.19, 38.51, 7.64, 'HiRatio', 358950.66, 'Second Home', 'Open', '1900-01-00', 'Current');</v>
      </c>
    </row>
    <row r="754" spans="1:16" x14ac:dyDescent="0.35">
      <c r="A754" s="19">
        <v>753</v>
      </c>
      <c r="B754" s="18">
        <v>42270</v>
      </c>
      <c r="C754" s="19" t="s">
        <v>57</v>
      </c>
      <c r="D754" s="19" t="s">
        <v>52</v>
      </c>
      <c r="E754" s="19" t="s">
        <v>40</v>
      </c>
      <c r="F754" s="19">
        <v>732</v>
      </c>
      <c r="G754" s="19">
        <v>73.08</v>
      </c>
      <c r="H754" s="19">
        <v>30.76</v>
      </c>
      <c r="I754" s="19">
        <v>29.93</v>
      </c>
      <c r="J754" s="19" t="s">
        <v>54</v>
      </c>
      <c r="K754" s="20">
        <v>307420.55</v>
      </c>
      <c r="L754" s="20" t="s">
        <v>55</v>
      </c>
      <c r="M754" s="20" t="s">
        <v>83</v>
      </c>
      <c r="N754" s="26"/>
      <c r="O754" s="20" t="s">
        <v>56</v>
      </c>
      <c r="P754" t="str">
        <f t="shared" si="11"/>
        <v>INSERT INTO @DataTable (Deal, AdvanceDate, PROV, DealPurpose, RateType, BEACON, LTV, TDS, GDS, InsuranceType, PrincipalBalance, OccupancyType, AccountStatus, Closed_Date, DelinquencyBucket) VALUES (753, '2015-09-23', 'ON', 'Refinance External', 'ARM', 732, 73.08, 30.76, 29.93, 'Conv', 307420.55, 'Owner-Occupied', 'Open', '1900-01-00', 'Current');</v>
      </c>
    </row>
    <row r="755" spans="1:16" x14ac:dyDescent="0.35">
      <c r="A755" s="22">
        <v>754</v>
      </c>
      <c r="B755" s="21">
        <v>42664</v>
      </c>
      <c r="C755" s="22" t="s">
        <v>57</v>
      </c>
      <c r="D755" s="22" t="s">
        <v>61</v>
      </c>
      <c r="E755" s="22" t="s">
        <v>53</v>
      </c>
      <c r="F755" s="22">
        <v>812</v>
      </c>
      <c r="G755" s="22">
        <v>75</v>
      </c>
      <c r="H755" s="22">
        <v>23.11</v>
      </c>
      <c r="I755" s="22">
        <v>22.83</v>
      </c>
      <c r="J755" s="22" t="s">
        <v>54</v>
      </c>
      <c r="K755" s="23">
        <v>214889.31</v>
      </c>
      <c r="L755" s="23" t="s">
        <v>55</v>
      </c>
      <c r="M755" s="23" t="s">
        <v>83</v>
      </c>
      <c r="N755" s="27"/>
      <c r="O755" s="23" t="s">
        <v>56</v>
      </c>
      <c r="P755" t="str">
        <f t="shared" si="11"/>
        <v>INSERT INTO @DataTable (Deal, AdvanceDate, PROV, DealPurpose, RateType, BEACON, LTV, TDS, GDS, InsuranceType, PrincipalBalance, OccupancyType, AccountStatus, Closed_Date, DelinquencyBucket) VALUES (754, '2016-10-21', 'ON', 'Purchase', 'Fixed', 812, 75, 23.11, 22.83, 'Conv', 214889.31, 'Owner-Occupied', 'Open', '1900-01-00', 'Current');</v>
      </c>
    </row>
    <row r="756" spans="1:16" x14ac:dyDescent="0.35">
      <c r="A756" s="19">
        <v>755</v>
      </c>
      <c r="B756" s="18">
        <v>41074</v>
      </c>
      <c r="C756" s="19" t="s">
        <v>58</v>
      </c>
      <c r="D756" s="19" t="s">
        <v>59</v>
      </c>
      <c r="E756" s="19" t="s">
        <v>53</v>
      </c>
      <c r="F756" s="19">
        <v>755</v>
      </c>
      <c r="G756" s="19">
        <v>81.83</v>
      </c>
      <c r="H756" s="19">
        <v>32.74</v>
      </c>
      <c r="I756" s="19">
        <v>14.89</v>
      </c>
      <c r="J756" s="19" t="s">
        <v>60</v>
      </c>
      <c r="K756" s="20">
        <v>0</v>
      </c>
      <c r="L756" s="20" t="s">
        <v>55</v>
      </c>
      <c r="M756" s="20" t="s">
        <v>84</v>
      </c>
      <c r="N756" s="26">
        <v>41409</v>
      </c>
      <c r="O756" s="20" t="s">
        <v>56</v>
      </c>
      <c r="P756" t="str">
        <f t="shared" si="11"/>
        <v>INSERT INTO @DataTable (Deal, AdvanceDate, PROV, DealPurpose, RateType, BEACON, LTV, TDS, GDS, InsuranceType, PrincipalBalance, OccupancyType, AccountStatus, Closed_Date, DelinquencyBucket) VALUES (755, '2012-06-14', 'BC', 'Transfer', 'Fixed', 755, 81.83, 32.74, 14.89, 'HiRatio', 0, 'Owner-Occupied', 'Closed', '2013-05-15', 'Current');</v>
      </c>
    </row>
    <row r="757" spans="1:16" x14ac:dyDescent="0.35">
      <c r="A757" s="22">
        <v>756</v>
      </c>
      <c r="B757" s="21">
        <v>42223</v>
      </c>
      <c r="C757" s="22" t="s">
        <v>57</v>
      </c>
      <c r="D757" s="22" t="s">
        <v>61</v>
      </c>
      <c r="E757" s="22" t="s">
        <v>40</v>
      </c>
      <c r="F757" s="22">
        <v>788</v>
      </c>
      <c r="G757" s="22">
        <v>72.55</v>
      </c>
      <c r="H757" s="22">
        <v>25.52</v>
      </c>
      <c r="I757" s="22">
        <v>21.33</v>
      </c>
      <c r="J757" s="22" t="s">
        <v>54</v>
      </c>
      <c r="K757" s="23">
        <v>802836.38</v>
      </c>
      <c r="L757" s="23" t="s">
        <v>55</v>
      </c>
      <c r="M757" s="23" t="s">
        <v>83</v>
      </c>
      <c r="N757" s="27"/>
      <c r="O757" s="23" t="s">
        <v>56</v>
      </c>
      <c r="P757" t="str">
        <f t="shared" si="11"/>
        <v>INSERT INTO @DataTable (Deal, AdvanceDate, PROV, DealPurpose, RateType, BEACON, LTV, TDS, GDS, InsuranceType, PrincipalBalance, OccupancyType, AccountStatus, Closed_Date, DelinquencyBucket) VALUES (756, '2015-08-07', 'ON', 'Purchase', 'ARM', 788, 72.55, 25.52, 21.33, 'Conv', 802836.38, 'Owner-Occupied', 'Open', '1900-01-00', 'Current');</v>
      </c>
    </row>
    <row r="758" spans="1:16" x14ac:dyDescent="0.35">
      <c r="A758" s="19">
        <v>757</v>
      </c>
      <c r="B758" s="18">
        <v>41395</v>
      </c>
      <c r="C758" s="19" t="s">
        <v>58</v>
      </c>
      <c r="D758" s="19" t="s">
        <v>59</v>
      </c>
      <c r="E758" s="19" t="s">
        <v>53</v>
      </c>
      <c r="F758" s="19">
        <v>702</v>
      </c>
      <c r="G758" s="19">
        <v>86.48</v>
      </c>
      <c r="H758" s="19">
        <v>42.56</v>
      </c>
      <c r="I758" s="19">
        <v>20.38</v>
      </c>
      <c r="J758" s="19" t="s">
        <v>60</v>
      </c>
      <c r="K758" s="20">
        <v>258413.77</v>
      </c>
      <c r="L758" s="20" t="s">
        <v>55</v>
      </c>
      <c r="M758" s="20" t="s">
        <v>83</v>
      </c>
      <c r="N758" s="26"/>
      <c r="O758" s="20" t="s">
        <v>56</v>
      </c>
      <c r="P758" t="str">
        <f t="shared" si="11"/>
        <v>INSERT INTO @DataTable (Deal, AdvanceDate, PROV, DealPurpose, RateType, BEACON, LTV, TDS, GDS, InsuranceType, PrincipalBalance, OccupancyType, AccountStatus, Closed_Date, DelinquencyBucket) VALUES (757, '2013-05-01', 'BC', 'Transfer', 'Fixed', 702, 86.48, 42.56, 20.38, 'HiRatio', 258413.77, 'Owner-Occupied', 'Open', '1900-01-00', 'Current');</v>
      </c>
    </row>
    <row r="759" spans="1:16" x14ac:dyDescent="0.35">
      <c r="A759" s="22">
        <v>758</v>
      </c>
      <c r="B759" s="21">
        <v>41670</v>
      </c>
      <c r="C759" s="22" t="s">
        <v>57</v>
      </c>
      <c r="D759" s="22" t="s">
        <v>59</v>
      </c>
      <c r="E759" s="22" t="s">
        <v>53</v>
      </c>
      <c r="F759" s="22">
        <v>737</v>
      </c>
      <c r="G759" s="22">
        <v>80</v>
      </c>
      <c r="H759" s="22">
        <v>35.65</v>
      </c>
      <c r="I759" s="22">
        <v>24.51</v>
      </c>
      <c r="J759" s="22" t="s">
        <v>60</v>
      </c>
      <c r="K759" s="23">
        <v>166306.56</v>
      </c>
      <c r="L759" s="23" t="s">
        <v>55</v>
      </c>
      <c r="M759" s="23" t="s">
        <v>83</v>
      </c>
      <c r="N759" s="27"/>
      <c r="O759" s="23" t="s">
        <v>56</v>
      </c>
      <c r="P759" t="str">
        <f t="shared" si="11"/>
        <v>INSERT INTO @DataTable (Deal, AdvanceDate, PROV, DealPurpose, RateType, BEACON, LTV, TDS, GDS, InsuranceType, PrincipalBalance, OccupancyType, AccountStatus, Closed_Date, DelinquencyBucket) VALUES (758, '2014-01-31', 'ON', 'Transfer', 'Fixed', 737, 80, 35.65, 24.51, 'HiRatio', 166306.56, 'Owner-Occupied', 'Open', '1900-01-00', 'Current');</v>
      </c>
    </row>
    <row r="760" spans="1:16" x14ac:dyDescent="0.35">
      <c r="A760" s="19">
        <v>759</v>
      </c>
      <c r="B760" s="18">
        <v>41389</v>
      </c>
      <c r="C760" s="19" t="s">
        <v>57</v>
      </c>
      <c r="D760" s="19" t="s">
        <v>61</v>
      </c>
      <c r="E760" s="19" t="s">
        <v>53</v>
      </c>
      <c r="F760" s="19">
        <v>716</v>
      </c>
      <c r="G760" s="19">
        <v>86.44</v>
      </c>
      <c r="H760" s="19">
        <v>30.25</v>
      </c>
      <c r="I760" s="19">
        <v>9.7200000000000006</v>
      </c>
      <c r="J760" s="19" t="s">
        <v>60</v>
      </c>
      <c r="K760" s="20">
        <v>0</v>
      </c>
      <c r="L760" s="20" t="s">
        <v>55</v>
      </c>
      <c r="M760" s="20" t="s">
        <v>84</v>
      </c>
      <c r="N760" s="26">
        <v>41884</v>
      </c>
      <c r="O760" s="20" t="s">
        <v>56</v>
      </c>
      <c r="P760" t="str">
        <f t="shared" si="11"/>
        <v>INSERT INTO @DataTable (Deal, AdvanceDate, PROV, DealPurpose, RateType, BEACON, LTV, TDS, GDS, InsuranceType, PrincipalBalance, OccupancyType, AccountStatus, Closed_Date, DelinquencyBucket) VALUES (759, '2013-04-25', 'ON', 'Purchase', 'Fixed', 716, 86.44, 30.25, 9.72, 'HiRatio', 0, 'Owner-Occupied', 'Closed', '2014-09-02', 'Current');</v>
      </c>
    </row>
    <row r="761" spans="1:16" x14ac:dyDescent="0.35">
      <c r="A761" s="22">
        <v>760</v>
      </c>
      <c r="B761" s="21">
        <v>42167</v>
      </c>
      <c r="C761" s="22" t="s">
        <v>57</v>
      </c>
      <c r="D761" s="22" t="s">
        <v>61</v>
      </c>
      <c r="E761" s="22" t="s">
        <v>53</v>
      </c>
      <c r="F761" s="22">
        <v>667</v>
      </c>
      <c r="G761" s="22">
        <v>95</v>
      </c>
      <c r="H761" s="22">
        <v>28.88</v>
      </c>
      <c r="I761" s="22">
        <v>21.59</v>
      </c>
      <c r="J761" s="22" t="s">
        <v>60</v>
      </c>
      <c r="K761" s="23">
        <v>196122.21</v>
      </c>
      <c r="L761" s="23" t="s">
        <v>55</v>
      </c>
      <c r="M761" s="23" t="s">
        <v>83</v>
      </c>
      <c r="N761" s="27"/>
      <c r="O761" s="23" t="s">
        <v>56</v>
      </c>
      <c r="P761" t="str">
        <f t="shared" si="11"/>
        <v>INSERT INTO @DataTable (Deal, AdvanceDate, PROV, DealPurpose, RateType, BEACON, LTV, TDS, GDS, InsuranceType, PrincipalBalance, OccupancyType, AccountStatus, Closed_Date, DelinquencyBucket) VALUES (760, '2015-06-12', 'ON', 'Purchase', 'Fixed', 667, 95, 28.88, 21.59, 'HiRatio', 196122.21, 'Owner-Occupied', 'Open', '1900-01-00', 'Current');</v>
      </c>
    </row>
    <row r="762" spans="1:16" x14ac:dyDescent="0.35">
      <c r="A762" s="19">
        <v>761</v>
      </c>
      <c r="B762" s="18">
        <v>40505</v>
      </c>
      <c r="C762" s="19" t="s">
        <v>51</v>
      </c>
      <c r="D762" s="19" t="s">
        <v>61</v>
      </c>
      <c r="E762" s="19" t="s">
        <v>53</v>
      </c>
      <c r="F762" s="19">
        <v>739</v>
      </c>
      <c r="G762" s="19">
        <v>95</v>
      </c>
      <c r="H762" s="19">
        <v>43.26</v>
      </c>
      <c r="I762" s="19">
        <v>43.15</v>
      </c>
      <c r="J762" s="19" t="s">
        <v>60</v>
      </c>
      <c r="K762" s="20">
        <v>219195.09</v>
      </c>
      <c r="L762" s="20" t="s">
        <v>55</v>
      </c>
      <c r="M762" s="20" t="s">
        <v>83</v>
      </c>
      <c r="N762" s="26"/>
      <c r="O762" s="20" t="s">
        <v>56</v>
      </c>
      <c r="P762" t="str">
        <f t="shared" si="11"/>
        <v>INSERT INTO @DataTable (Deal, AdvanceDate, PROV, DealPurpose, RateType, BEACON, LTV, TDS, GDS, InsuranceType, PrincipalBalance, OccupancyType, AccountStatus, Closed_Date, DelinquencyBucket) VALUES (761, '2010-11-23', 'AB', 'Purchase', 'Fixed', 739, 95, 43.26, 43.15, 'HiRatio', 219195.09, 'Owner-Occupied', 'Open', '1900-01-00', 'Current');</v>
      </c>
    </row>
    <row r="763" spans="1:16" x14ac:dyDescent="0.35">
      <c r="A763" s="22">
        <v>762</v>
      </c>
      <c r="B763" s="21">
        <v>41152</v>
      </c>
      <c r="C763" s="22" t="s">
        <v>51</v>
      </c>
      <c r="D763" s="22" t="s">
        <v>61</v>
      </c>
      <c r="E763" s="22" t="s">
        <v>53</v>
      </c>
      <c r="F763" s="22">
        <v>671</v>
      </c>
      <c r="G763" s="22">
        <v>95</v>
      </c>
      <c r="H763" s="22">
        <v>32.74</v>
      </c>
      <c r="I763" s="22">
        <v>32.17</v>
      </c>
      <c r="J763" s="22" t="s">
        <v>60</v>
      </c>
      <c r="K763" s="23">
        <v>266529.21000000002</v>
      </c>
      <c r="L763" s="23" t="s">
        <v>55</v>
      </c>
      <c r="M763" s="23" t="s">
        <v>83</v>
      </c>
      <c r="N763" s="27"/>
      <c r="O763" s="23" t="s">
        <v>56</v>
      </c>
      <c r="P763" t="str">
        <f t="shared" si="11"/>
        <v>INSERT INTO @DataTable (Deal, AdvanceDate, PROV, DealPurpose, RateType, BEACON, LTV, TDS, GDS, InsuranceType, PrincipalBalance, OccupancyType, AccountStatus, Closed_Date, DelinquencyBucket) VALUES (762, '2012-08-31', 'AB', 'Purchase', 'Fixed', 671, 95, 32.74, 32.17, 'HiRatio', 266529.21, 'Owner-Occupied', 'Open', '1900-01-00', 'Current');</v>
      </c>
    </row>
    <row r="764" spans="1:16" x14ac:dyDescent="0.35">
      <c r="A764" s="19">
        <v>763</v>
      </c>
      <c r="B764" s="18">
        <v>41425</v>
      </c>
      <c r="C764" s="19" t="s">
        <v>51</v>
      </c>
      <c r="D764" s="19" t="s">
        <v>61</v>
      </c>
      <c r="E764" s="19" t="s">
        <v>53</v>
      </c>
      <c r="F764" s="19">
        <v>739</v>
      </c>
      <c r="G764" s="19">
        <v>95</v>
      </c>
      <c r="H764" s="19">
        <v>26.35</v>
      </c>
      <c r="I764" s="19">
        <v>23.42</v>
      </c>
      <c r="J764" s="19" t="s">
        <v>60</v>
      </c>
      <c r="K764" s="20">
        <v>184929.68</v>
      </c>
      <c r="L764" s="20" t="s">
        <v>55</v>
      </c>
      <c r="M764" s="20" t="s">
        <v>83</v>
      </c>
      <c r="N764" s="26"/>
      <c r="O764" s="20" t="s">
        <v>56</v>
      </c>
      <c r="P764" t="str">
        <f t="shared" si="11"/>
        <v>INSERT INTO @DataTable (Deal, AdvanceDate, PROV, DealPurpose, RateType, BEACON, LTV, TDS, GDS, InsuranceType, PrincipalBalance, OccupancyType, AccountStatus, Closed_Date, DelinquencyBucket) VALUES (763, '2013-05-31', 'AB', 'Purchase', 'Fixed', 739, 95, 26.35, 23.42, 'HiRatio', 184929.68, 'Owner-Occupied', 'Open', '1900-01-00', 'Current');</v>
      </c>
    </row>
    <row r="765" spans="1:16" x14ac:dyDescent="0.35">
      <c r="A765" s="22">
        <v>764</v>
      </c>
      <c r="B765" s="21">
        <v>42278</v>
      </c>
      <c r="C765" s="22" t="s">
        <v>57</v>
      </c>
      <c r="D765" s="22" t="s">
        <v>61</v>
      </c>
      <c r="E765" s="22" t="s">
        <v>40</v>
      </c>
      <c r="F765" s="22">
        <v>815</v>
      </c>
      <c r="G765" s="22">
        <v>80</v>
      </c>
      <c r="H765" s="22">
        <v>33.229999999999997</v>
      </c>
      <c r="I765" s="22">
        <v>24.6</v>
      </c>
      <c r="J765" s="22" t="s">
        <v>54</v>
      </c>
      <c r="K765" s="23">
        <v>316449.46000000002</v>
      </c>
      <c r="L765" s="23" t="s">
        <v>55</v>
      </c>
      <c r="M765" s="23" t="s">
        <v>83</v>
      </c>
      <c r="N765" s="27"/>
      <c r="O765" s="23" t="s">
        <v>56</v>
      </c>
      <c r="P765" t="str">
        <f t="shared" si="11"/>
        <v>INSERT INTO @DataTable (Deal, AdvanceDate, PROV, DealPurpose, RateType, BEACON, LTV, TDS, GDS, InsuranceType, PrincipalBalance, OccupancyType, AccountStatus, Closed_Date, DelinquencyBucket) VALUES (764, '2015-10-01', 'ON', 'Purchase', 'ARM', 815, 80, 33.23, 24.6, 'Conv', 316449.46, 'Owner-Occupied', 'Open', '1900-01-00', 'Current');</v>
      </c>
    </row>
    <row r="766" spans="1:16" x14ac:dyDescent="0.35">
      <c r="A766" s="19">
        <v>765</v>
      </c>
      <c r="B766" s="18">
        <v>42013</v>
      </c>
      <c r="C766" s="19" t="s">
        <v>57</v>
      </c>
      <c r="D766" s="19" t="s">
        <v>61</v>
      </c>
      <c r="E766" s="19" t="s">
        <v>53</v>
      </c>
      <c r="F766" s="19">
        <v>852</v>
      </c>
      <c r="G766" s="19">
        <v>90</v>
      </c>
      <c r="H766" s="19">
        <v>39.200000000000003</v>
      </c>
      <c r="I766" s="19">
        <v>38.83</v>
      </c>
      <c r="J766" s="19" t="s">
        <v>60</v>
      </c>
      <c r="K766" s="20">
        <v>149957.41</v>
      </c>
      <c r="L766" s="20" t="s">
        <v>55</v>
      </c>
      <c r="M766" s="20" t="s">
        <v>83</v>
      </c>
      <c r="N766" s="26"/>
      <c r="O766" s="20" t="s">
        <v>56</v>
      </c>
      <c r="P766" t="str">
        <f t="shared" si="11"/>
        <v>INSERT INTO @DataTable (Deal, AdvanceDate, PROV, DealPurpose, RateType, BEACON, LTV, TDS, GDS, InsuranceType, PrincipalBalance, OccupancyType, AccountStatus, Closed_Date, DelinquencyBucket) VALUES (765, '2015-01-09', 'ON', 'Purchase', 'Fixed', 852, 90, 39.2, 38.83, 'HiRatio', 149957.41, 'Owner-Occupied', 'Open', '1900-01-00', 'Current');</v>
      </c>
    </row>
    <row r="767" spans="1:16" x14ac:dyDescent="0.35">
      <c r="A767" s="22">
        <v>766</v>
      </c>
      <c r="B767" s="21">
        <v>42193</v>
      </c>
      <c r="C767" s="22" t="s">
        <v>57</v>
      </c>
      <c r="D767" s="22" t="s">
        <v>52</v>
      </c>
      <c r="E767" s="22" t="s">
        <v>53</v>
      </c>
      <c r="F767" s="22">
        <v>807</v>
      </c>
      <c r="G767" s="22">
        <v>51.89</v>
      </c>
      <c r="H767" s="22">
        <v>39.61</v>
      </c>
      <c r="I767" s="22">
        <v>37.24</v>
      </c>
      <c r="J767" s="22" t="s">
        <v>54</v>
      </c>
      <c r="K767" s="23">
        <v>419704.26</v>
      </c>
      <c r="L767" s="23" t="s">
        <v>55</v>
      </c>
      <c r="M767" s="23" t="s">
        <v>83</v>
      </c>
      <c r="N767" s="27"/>
      <c r="O767" s="23" t="s">
        <v>56</v>
      </c>
      <c r="P767" t="str">
        <f t="shared" si="11"/>
        <v>INSERT INTO @DataTable (Deal, AdvanceDate, PROV, DealPurpose, RateType, BEACON, LTV, TDS, GDS, InsuranceType, PrincipalBalance, OccupancyType, AccountStatus, Closed_Date, DelinquencyBucket) VALUES (766, '2015-07-08', 'ON', 'Refinance External', 'Fixed', 807, 51.89, 39.61, 37.24, 'Conv', 419704.26, 'Owner-Occupied', 'Open', '1900-01-00', 'Current');</v>
      </c>
    </row>
    <row r="768" spans="1:16" x14ac:dyDescent="0.35">
      <c r="A768" s="19">
        <v>767</v>
      </c>
      <c r="B768" s="18">
        <v>40515</v>
      </c>
      <c r="C768" s="19" t="s">
        <v>57</v>
      </c>
      <c r="D768" s="19" t="s">
        <v>61</v>
      </c>
      <c r="E768" s="19" t="s">
        <v>53</v>
      </c>
      <c r="F768" s="19">
        <v>792</v>
      </c>
      <c r="G768" s="19">
        <v>59.63</v>
      </c>
      <c r="H768" s="19">
        <v>37.24</v>
      </c>
      <c r="I768" s="19">
        <v>29.18</v>
      </c>
      <c r="J768" s="19" t="s">
        <v>54</v>
      </c>
      <c r="K768" s="20">
        <v>0</v>
      </c>
      <c r="L768" s="20" t="s">
        <v>55</v>
      </c>
      <c r="M768" s="20" t="s">
        <v>84</v>
      </c>
      <c r="N768" s="26">
        <v>42339</v>
      </c>
      <c r="O768" s="20" t="s">
        <v>56</v>
      </c>
      <c r="P768" t="str">
        <f t="shared" si="11"/>
        <v>INSERT INTO @DataTable (Deal, AdvanceDate, PROV, DealPurpose, RateType, BEACON, LTV, TDS, GDS, InsuranceType, PrincipalBalance, OccupancyType, AccountStatus, Closed_Date, DelinquencyBucket) VALUES (767, '2010-12-03', 'ON', 'Purchase', 'Fixed', 792, 59.63, 37.24, 29.18, 'Conv', 0, 'Owner-Occupied', 'Closed', '2015-12-01', 'Current');</v>
      </c>
    </row>
    <row r="769" spans="1:16" x14ac:dyDescent="0.35">
      <c r="A769" s="22">
        <v>768</v>
      </c>
      <c r="B769" s="21">
        <v>42124</v>
      </c>
      <c r="C769" s="22" t="s">
        <v>51</v>
      </c>
      <c r="D769" s="22" t="s">
        <v>52</v>
      </c>
      <c r="E769" s="22" t="s">
        <v>53</v>
      </c>
      <c r="F769" s="22">
        <v>740</v>
      </c>
      <c r="G769" s="22">
        <v>80</v>
      </c>
      <c r="H769" s="22">
        <v>43.21</v>
      </c>
      <c r="I769" s="22">
        <v>27.64</v>
      </c>
      <c r="J769" s="22" t="s">
        <v>54</v>
      </c>
      <c r="K769" s="23">
        <v>265894.26</v>
      </c>
      <c r="L769" s="23" t="s">
        <v>55</v>
      </c>
      <c r="M769" s="23" t="s">
        <v>83</v>
      </c>
      <c r="N769" s="27"/>
      <c r="O769" s="23" t="s">
        <v>56</v>
      </c>
      <c r="P769" t="str">
        <f t="shared" si="11"/>
        <v>INSERT INTO @DataTable (Deal, AdvanceDate, PROV, DealPurpose, RateType, BEACON, LTV, TDS, GDS, InsuranceType, PrincipalBalance, OccupancyType, AccountStatus, Closed_Date, DelinquencyBucket) VALUES (768, '2015-04-30', 'AB', 'Refinance External', 'Fixed', 740, 80, 43.21, 27.64, 'Conv', 265894.26, 'Owner-Occupied', 'Open', '1900-01-00', 'Current');</v>
      </c>
    </row>
    <row r="770" spans="1:16" x14ac:dyDescent="0.35">
      <c r="A770" s="19">
        <v>769</v>
      </c>
      <c r="B770" s="18">
        <v>41120</v>
      </c>
      <c r="C770" s="19" t="s">
        <v>57</v>
      </c>
      <c r="D770" s="19" t="s">
        <v>61</v>
      </c>
      <c r="E770" s="19" t="s">
        <v>53</v>
      </c>
      <c r="F770" s="19">
        <v>805</v>
      </c>
      <c r="G770" s="19">
        <v>80</v>
      </c>
      <c r="H770" s="19">
        <v>23.63</v>
      </c>
      <c r="I770" s="19">
        <v>23.46</v>
      </c>
      <c r="J770" s="19" t="s">
        <v>54</v>
      </c>
      <c r="K770" s="20">
        <v>214378.55</v>
      </c>
      <c r="L770" s="20" t="s">
        <v>55</v>
      </c>
      <c r="M770" s="20" t="s">
        <v>83</v>
      </c>
      <c r="N770" s="26"/>
      <c r="O770" s="20" t="s">
        <v>56</v>
      </c>
      <c r="P770" t="str">
        <f t="shared" si="11"/>
        <v>INSERT INTO @DataTable (Deal, AdvanceDate, PROV, DealPurpose, RateType, BEACON, LTV, TDS, GDS, InsuranceType, PrincipalBalance, OccupancyType, AccountStatus, Closed_Date, DelinquencyBucket) VALUES (769, '2012-07-30', 'ON', 'Purchase', 'Fixed', 805, 80, 23.63, 23.46, 'Conv', 214378.55, 'Owner-Occupied', 'Open', '1900-01-00', 'Current');</v>
      </c>
    </row>
    <row r="771" spans="1:16" x14ac:dyDescent="0.35">
      <c r="A771" s="22">
        <v>770</v>
      </c>
      <c r="B771" s="21">
        <v>42307</v>
      </c>
      <c r="C771" s="22" t="s">
        <v>51</v>
      </c>
      <c r="D771" s="22" t="s">
        <v>61</v>
      </c>
      <c r="E771" s="22" t="s">
        <v>53</v>
      </c>
      <c r="F771" s="22">
        <v>726</v>
      </c>
      <c r="G771" s="22">
        <v>95</v>
      </c>
      <c r="H771" s="22">
        <v>38.82</v>
      </c>
      <c r="I771" s="22">
        <v>36.76</v>
      </c>
      <c r="J771" s="22" t="s">
        <v>60</v>
      </c>
      <c r="K771" s="23">
        <v>225654.36</v>
      </c>
      <c r="L771" s="23" t="s">
        <v>55</v>
      </c>
      <c r="M771" s="23" t="s">
        <v>83</v>
      </c>
      <c r="N771" s="27"/>
      <c r="O771" s="23" t="s">
        <v>56</v>
      </c>
      <c r="P771" t="str">
        <f t="shared" ref="P771:P834" si="12">"INSERT INTO @DataTable (Deal, AdvanceDate, PROV, DealPurpose, RateType, BEACON, LTV, TDS, GDS, InsuranceType, PrincipalBalance, OccupancyType, AccountStatus, Closed_Date, DelinquencyBucket) VALUES (" &amp; A771 &amp; ", " &amp; "'" &amp; TEXT(B771, "yyyy-mm-dd") &amp; "', '" &amp; C771 &amp; "', '" &amp; D771 &amp; "', '" &amp; E771 &amp; "', " &amp; F771 &amp; ", " &amp; G771 &amp; ", " &amp; H771 &amp; ", " &amp; I771 &amp; ", '" &amp; J771 &amp; "', " &amp; K771 &amp; ", '" &amp; L771 &amp; "', '" &amp; M771 &amp; "', '" &amp;TEXT(N771, "yyyy-mm-dd") &amp; "', '" &amp; O771 &amp; "');"</f>
        <v>INSERT INTO @DataTable (Deal, AdvanceDate, PROV, DealPurpose, RateType, BEACON, LTV, TDS, GDS, InsuranceType, PrincipalBalance, OccupancyType, AccountStatus, Closed_Date, DelinquencyBucket) VALUES (770, '2015-10-30', 'AB', 'Purchase', 'Fixed', 726, 95, 38.82, 36.76, 'HiRatio', 225654.36, 'Owner-Occupied', 'Open', '1900-01-00', 'Current');</v>
      </c>
    </row>
    <row r="772" spans="1:16" x14ac:dyDescent="0.35">
      <c r="A772" s="19">
        <v>771</v>
      </c>
      <c r="B772" s="18">
        <v>42657</v>
      </c>
      <c r="C772" s="19" t="s">
        <v>58</v>
      </c>
      <c r="D772" s="19" t="s">
        <v>52</v>
      </c>
      <c r="E772" s="19" t="s">
        <v>40</v>
      </c>
      <c r="F772" s="19">
        <v>828</v>
      </c>
      <c r="G772" s="19">
        <v>66.67</v>
      </c>
      <c r="H772" s="19">
        <v>25.25</v>
      </c>
      <c r="I772" s="19">
        <v>17.95</v>
      </c>
      <c r="J772" s="19" t="s">
        <v>54</v>
      </c>
      <c r="K772" s="20">
        <v>496830.94</v>
      </c>
      <c r="L772" s="20" t="s">
        <v>55</v>
      </c>
      <c r="M772" s="20" t="s">
        <v>83</v>
      </c>
      <c r="N772" s="26"/>
      <c r="O772" s="20" t="s">
        <v>56</v>
      </c>
      <c r="P772" t="str">
        <f t="shared" si="12"/>
        <v>INSERT INTO @DataTable (Deal, AdvanceDate, PROV, DealPurpose, RateType, BEACON, LTV, TDS, GDS, InsuranceType, PrincipalBalance, OccupancyType, AccountStatus, Closed_Date, DelinquencyBucket) VALUES (771, '2016-10-14', 'BC', 'Refinance External', 'ARM', 828, 66.67, 25.25, 17.95, 'Conv', 496830.94, 'Owner-Occupied', 'Open', '1900-01-00', 'Current');</v>
      </c>
    </row>
    <row r="773" spans="1:16" x14ac:dyDescent="0.35">
      <c r="A773" s="22">
        <v>772</v>
      </c>
      <c r="B773" s="21">
        <v>41705</v>
      </c>
      <c r="C773" s="22" t="s">
        <v>57</v>
      </c>
      <c r="D773" s="22" t="s">
        <v>64</v>
      </c>
      <c r="E773" s="22" t="s">
        <v>40</v>
      </c>
      <c r="F773" s="22">
        <v>778</v>
      </c>
      <c r="G773" s="22">
        <v>95</v>
      </c>
      <c r="H773" s="22">
        <v>37.36</v>
      </c>
      <c r="I773" s="22">
        <v>21.13</v>
      </c>
      <c r="J773" s="22" t="s">
        <v>60</v>
      </c>
      <c r="K773" s="23">
        <v>0</v>
      </c>
      <c r="L773" s="23" t="s">
        <v>55</v>
      </c>
      <c r="M773" s="23" t="s">
        <v>84</v>
      </c>
      <c r="N773" s="27">
        <v>42460</v>
      </c>
      <c r="O773" s="23" t="s">
        <v>56</v>
      </c>
      <c r="P773" t="str">
        <f t="shared" si="12"/>
        <v>INSERT INTO @DataTable (Deal, AdvanceDate, PROV, DealPurpose, RateType, BEACON, LTV, TDS, GDS, InsuranceType, PrincipalBalance, OccupancyType, AccountStatus, Closed_Date, DelinquencyBucket) VALUES (772, '2014-03-07', 'ON', 'Purchase with Improvements', 'ARM', 778, 95, 37.36, 21.13, 'HiRatio', 0, 'Owner-Occupied', 'Closed', '2016-03-31', 'Current');</v>
      </c>
    </row>
    <row r="774" spans="1:16" x14ac:dyDescent="0.35">
      <c r="A774" s="19">
        <v>773</v>
      </c>
      <c r="B774" s="18">
        <v>42475</v>
      </c>
      <c r="C774" s="19" t="s">
        <v>57</v>
      </c>
      <c r="D774" s="19" t="s">
        <v>52</v>
      </c>
      <c r="E774" s="19" t="s">
        <v>40</v>
      </c>
      <c r="F774" s="19">
        <v>742</v>
      </c>
      <c r="G774" s="19">
        <v>68</v>
      </c>
      <c r="H774" s="19">
        <v>29.3</v>
      </c>
      <c r="I774" s="19">
        <v>23.65</v>
      </c>
      <c r="J774" s="19" t="s">
        <v>54</v>
      </c>
      <c r="K774" s="20">
        <v>333756.87</v>
      </c>
      <c r="L774" s="20" t="s">
        <v>55</v>
      </c>
      <c r="M774" s="20" t="s">
        <v>83</v>
      </c>
      <c r="N774" s="26"/>
      <c r="O774" s="20" t="s">
        <v>56</v>
      </c>
      <c r="P774" t="str">
        <f t="shared" si="12"/>
        <v>INSERT INTO @DataTable (Deal, AdvanceDate, PROV, DealPurpose, RateType, BEACON, LTV, TDS, GDS, InsuranceType, PrincipalBalance, OccupancyType, AccountStatus, Closed_Date, DelinquencyBucket) VALUES (773, '2016-04-15', 'ON', 'Refinance External', 'ARM', 742, 68, 29.3, 23.65, 'Conv', 333756.87, 'Owner-Occupied', 'Open', '1900-01-00', 'Current');</v>
      </c>
    </row>
    <row r="775" spans="1:16" x14ac:dyDescent="0.35">
      <c r="A775" s="22">
        <v>774</v>
      </c>
      <c r="B775" s="21">
        <v>41793</v>
      </c>
      <c r="C775" s="22" t="s">
        <v>57</v>
      </c>
      <c r="D775" s="22" t="s">
        <v>61</v>
      </c>
      <c r="E775" s="22" t="s">
        <v>40</v>
      </c>
      <c r="F775" s="22">
        <v>740</v>
      </c>
      <c r="G775" s="22">
        <v>95</v>
      </c>
      <c r="H775" s="22">
        <v>31.59</v>
      </c>
      <c r="I775" s="22">
        <v>22.38</v>
      </c>
      <c r="J775" s="22" t="s">
        <v>60</v>
      </c>
      <c r="K775" s="23">
        <v>233722.41</v>
      </c>
      <c r="L775" s="23" t="s">
        <v>55</v>
      </c>
      <c r="M775" s="23" t="s">
        <v>83</v>
      </c>
      <c r="N775" s="27"/>
      <c r="O775" s="23" t="s">
        <v>56</v>
      </c>
      <c r="P775" t="str">
        <f t="shared" si="12"/>
        <v>INSERT INTO @DataTable (Deal, AdvanceDate, PROV, DealPurpose, RateType, BEACON, LTV, TDS, GDS, InsuranceType, PrincipalBalance, OccupancyType, AccountStatus, Closed_Date, DelinquencyBucket) VALUES (774, '2014-06-03', 'ON', 'Purchase', 'ARM', 740, 95, 31.59, 22.38, 'HiRatio', 233722.41, 'Owner-Occupied', 'Open', '1900-01-00', 'Current');</v>
      </c>
    </row>
    <row r="776" spans="1:16" x14ac:dyDescent="0.35">
      <c r="A776" s="19">
        <v>775</v>
      </c>
      <c r="B776" s="18">
        <v>42577</v>
      </c>
      <c r="C776" s="19" t="s">
        <v>58</v>
      </c>
      <c r="D776" s="19" t="s">
        <v>52</v>
      </c>
      <c r="E776" s="19" t="s">
        <v>40</v>
      </c>
      <c r="F776" s="19">
        <v>690</v>
      </c>
      <c r="G776" s="19">
        <v>77.540000000000006</v>
      </c>
      <c r="H776" s="19">
        <v>31.96</v>
      </c>
      <c r="I776" s="19">
        <v>25.12</v>
      </c>
      <c r="J776" s="19" t="s">
        <v>54</v>
      </c>
      <c r="K776" s="20">
        <v>371739.82</v>
      </c>
      <c r="L776" s="20" t="s">
        <v>55</v>
      </c>
      <c r="M776" s="20" t="s">
        <v>83</v>
      </c>
      <c r="N776" s="26"/>
      <c r="O776" s="20" t="s">
        <v>56</v>
      </c>
      <c r="P776" t="str">
        <f t="shared" si="12"/>
        <v>INSERT INTO @DataTable (Deal, AdvanceDate, PROV, DealPurpose, RateType, BEACON, LTV, TDS, GDS, InsuranceType, PrincipalBalance, OccupancyType, AccountStatus, Closed_Date, DelinquencyBucket) VALUES (775, '2016-07-26', 'BC', 'Refinance External', 'ARM', 690, 77.54, 31.96, 25.12, 'Conv', 371739.82, 'Owner-Occupied', 'Open', '1900-01-00', 'Current');</v>
      </c>
    </row>
    <row r="777" spans="1:16" x14ac:dyDescent="0.35">
      <c r="A777" s="22">
        <v>776</v>
      </c>
      <c r="B777" s="21">
        <v>40465</v>
      </c>
      <c r="C777" s="22" t="s">
        <v>57</v>
      </c>
      <c r="D777" s="22" t="s">
        <v>61</v>
      </c>
      <c r="E777" s="22" t="s">
        <v>40</v>
      </c>
      <c r="F777" s="22">
        <v>768</v>
      </c>
      <c r="G777" s="22">
        <v>80</v>
      </c>
      <c r="H777" s="22">
        <v>23.47</v>
      </c>
      <c r="I777" s="22">
        <v>21.51</v>
      </c>
      <c r="J777" s="22" t="s">
        <v>54</v>
      </c>
      <c r="K777" s="23">
        <v>0</v>
      </c>
      <c r="L777" s="23" t="s">
        <v>55</v>
      </c>
      <c r="M777" s="23" t="s">
        <v>84</v>
      </c>
      <c r="N777" s="27">
        <v>40897</v>
      </c>
      <c r="O777" s="23" t="s">
        <v>56</v>
      </c>
      <c r="P777" t="str">
        <f t="shared" si="12"/>
        <v>INSERT INTO @DataTable (Deal, AdvanceDate, PROV, DealPurpose, RateType, BEACON, LTV, TDS, GDS, InsuranceType, PrincipalBalance, OccupancyType, AccountStatus, Closed_Date, DelinquencyBucket) VALUES (776, '2010-10-14', 'ON', 'Purchase', 'ARM', 768, 80, 23.47, 21.51, 'Conv', 0, 'Owner-Occupied', 'Closed', '2011-12-20', 'Current');</v>
      </c>
    </row>
    <row r="778" spans="1:16" x14ac:dyDescent="0.35">
      <c r="A778" s="19">
        <v>777</v>
      </c>
      <c r="B778" s="18">
        <v>40872</v>
      </c>
      <c r="C778" s="19" t="s">
        <v>57</v>
      </c>
      <c r="D778" s="19" t="s">
        <v>61</v>
      </c>
      <c r="E778" s="19" t="s">
        <v>53</v>
      </c>
      <c r="F778" s="19">
        <v>708</v>
      </c>
      <c r="G778" s="19">
        <v>85</v>
      </c>
      <c r="H778" s="19">
        <v>19.97</v>
      </c>
      <c r="I778" s="19">
        <v>15.62</v>
      </c>
      <c r="J778" s="19" t="s">
        <v>60</v>
      </c>
      <c r="K778" s="20">
        <v>233955.11</v>
      </c>
      <c r="L778" s="20" t="s">
        <v>55</v>
      </c>
      <c r="M778" s="20" t="s">
        <v>83</v>
      </c>
      <c r="N778" s="26"/>
      <c r="O778" s="20" t="s">
        <v>56</v>
      </c>
      <c r="P778" t="str">
        <f t="shared" si="12"/>
        <v>INSERT INTO @DataTable (Deal, AdvanceDate, PROV, DealPurpose, RateType, BEACON, LTV, TDS, GDS, InsuranceType, PrincipalBalance, OccupancyType, AccountStatus, Closed_Date, DelinquencyBucket) VALUES (777, '2011-11-25', 'ON', 'Purchase', 'Fixed', 708, 85, 19.97, 15.62, 'HiRatio', 233955.11, 'Owner-Occupied', 'Open', '1900-01-00', 'Current');</v>
      </c>
    </row>
    <row r="779" spans="1:16" x14ac:dyDescent="0.35">
      <c r="A779" s="22">
        <v>778</v>
      </c>
      <c r="B779" s="21">
        <v>41236</v>
      </c>
      <c r="C779" s="22" t="s">
        <v>51</v>
      </c>
      <c r="D779" s="22" t="s">
        <v>61</v>
      </c>
      <c r="E779" s="22" t="s">
        <v>53</v>
      </c>
      <c r="F779" s="22">
        <v>799</v>
      </c>
      <c r="G779" s="22">
        <v>95</v>
      </c>
      <c r="H779" s="22">
        <v>24.75</v>
      </c>
      <c r="I779" s="22">
        <v>24.59</v>
      </c>
      <c r="J779" s="22" t="s">
        <v>60</v>
      </c>
      <c r="K779" s="23">
        <v>158905.51999999999</v>
      </c>
      <c r="L779" s="23" t="s">
        <v>55</v>
      </c>
      <c r="M779" s="23" t="s">
        <v>83</v>
      </c>
      <c r="N779" s="27"/>
      <c r="O779" s="23" t="s">
        <v>56</v>
      </c>
      <c r="P779" t="str">
        <f t="shared" si="12"/>
        <v>INSERT INTO @DataTable (Deal, AdvanceDate, PROV, DealPurpose, RateType, BEACON, LTV, TDS, GDS, InsuranceType, PrincipalBalance, OccupancyType, AccountStatus, Closed_Date, DelinquencyBucket) VALUES (778, '2012-11-23', 'AB', 'Purchase', 'Fixed', 799, 95, 24.75, 24.59, 'HiRatio', 158905.52, 'Owner-Occupied', 'Open', '1900-01-00', 'Current');</v>
      </c>
    </row>
    <row r="780" spans="1:16" x14ac:dyDescent="0.35">
      <c r="A780" s="19">
        <v>779</v>
      </c>
      <c r="B780" s="18">
        <v>41746</v>
      </c>
      <c r="C780" s="19" t="s">
        <v>57</v>
      </c>
      <c r="D780" s="19" t="s">
        <v>52</v>
      </c>
      <c r="E780" s="19" t="s">
        <v>40</v>
      </c>
      <c r="F780" s="19">
        <v>750</v>
      </c>
      <c r="G780" s="19">
        <v>64.819999999999993</v>
      </c>
      <c r="H780" s="19">
        <v>39.99</v>
      </c>
      <c r="I780" s="19">
        <v>17.399999999999999</v>
      </c>
      <c r="J780" s="19" t="s">
        <v>54</v>
      </c>
      <c r="K780" s="20">
        <v>161031.81</v>
      </c>
      <c r="L780" s="20" t="s">
        <v>55</v>
      </c>
      <c r="M780" s="20" t="s">
        <v>83</v>
      </c>
      <c r="N780" s="26"/>
      <c r="O780" s="20" t="s">
        <v>56</v>
      </c>
      <c r="P780" t="str">
        <f t="shared" si="12"/>
        <v>INSERT INTO @DataTable (Deal, AdvanceDate, PROV, DealPurpose, RateType, BEACON, LTV, TDS, GDS, InsuranceType, PrincipalBalance, OccupancyType, AccountStatus, Closed_Date, DelinquencyBucket) VALUES (779, '2014-04-17', 'ON', 'Refinance External', 'ARM', 750, 64.82, 39.99, 17.4, 'Conv', 161031.81, 'Owner-Occupied', 'Open', '1900-01-00', 'Current');</v>
      </c>
    </row>
    <row r="781" spans="1:16" x14ac:dyDescent="0.35">
      <c r="A781" s="22">
        <v>780</v>
      </c>
      <c r="B781" s="21">
        <v>41927</v>
      </c>
      <c r="C781" s="22" t="s">
        <v>57</v>
      </c>
      <c r="D781" s="22" t="s">
        <v>61</v>
      </c>
      <c r="E781" s="22" t="s">
        <v>40</v>
      </c>
      <c r="F781" s="22">
        <v>756</v>
      </c>
      <c r="G781" s="22">
        <v>95</v>
      </c>
      <c r="H781" s="22">
        <v>33.06</v>
      </c>
      <c r="I781" s="22">
        <v>24.94</v>
      </c>
      <c r="J781" s="22" t="s">
        <v>60</v>
      </c>
      <c r="K781" s="23">
        <v>0</v>
      </c>
      <c r="L781" s="23" t="s">
        <v>55</v>
      </c>
      <c r="M781" s="23" t="s">
        <v>84</v>
      </c>
      <c r="N781" s="27">
        <v>42348</v>
      </c>
      <c r="O781" s="23" t="s">
        <v>56</v>
      </c>
      <c r="P781" t="str">
        <f t="shared" si="12"/>
        <v>INSERT INTO @DataTable (Deal, AdvanceDate, PROV, DealPurpose, RateType, BEACON, LTV, TDS, GDS, InsuranceType, PrincipalBalance, OccupancyType, AccountStatus, Closed_Date, DelinquencyBucket) VALUES (780, '2014-10-15', 'ON', 'Purchase', 'ARM', 756, 95, 33.06, 24.94, 'HiRatio', 0, 'Owner-Occupied', 'Closed', '2015-12-10', 'Current');</v>
      </c>
    </row>
    <row r="782" spans="1:16" x14ac:dyDescent="0.35">
      <c r="A782" s="19">
        <v>781</v>
      </c>
      <c r="B782" s="18">
        <v>42188</v>
      </c>
      <c r="C782" s="19" t="s">
        <v>57</v>
      </c>
      <c r="D782" s="19" t="s">
        <v>61</v>
      </c>
      <c r="E782" s="19" t="s">
        <v>40</v>
      </c>
      <c r="F782" s="19">
        <v>799</v>
      </c>
      <c r="G782" s="19">
        <v>95</v>
      </c>
      <c r="H782" s="19">
        <v>36.53</v>
      </c>
      <c r="I782" s="19">
        <v>31.81</v>
      </c>
      <c r="J782" s="19" t="s">
        <v>60</v>
      </c>
      <c r="K782" s="20">
        <v>168127.93</v>
      </c>
      <c r="L782" s="20" t="s">
        <v>55</v>
      </c>
      <c r="M782" s="20" t="s">
        <v>83</v>
      </c>
      <c r="N782" s="26"/>
      <c r="O782" s="20" t="s">
        <v>56</v>
      </c>
      <c r="P782" t="str">
        <f t="shared" si="12"/>
        <v>INSERT INTO @DataTable (Deal, AdvanceDate, PROV, DealPurpose, RateType, BEACON, LTV, TDS, GDS, InsuranceType, PrincipalBalance, OccupancyType, AccountStatus, Closed_Date, DelinquencyBucket) VALUES (781, '2015-07-03', 'ON', 'Purchase', 'ARM', 799, 95, 36.53, 31.81, 'HiRatio', 168127.93, 'Owner-Occupied', 'Open', '1900-01-00', 'Current');</v>
      </c>
    </row>
    <row r="783" spans="1:16" x14ac:dyDescent="0.35">
      <c r="A783" s="22">
        <v>782</v>
      </c>
      <c r="B783" s="21">
        <v>42608</v>
      </c>
      <c r="C783" s="22" t="s">
        <v>63</v>
      </c>
      <c r="D783" s="22" t="s">
        <v>61</v>
      </c>
      <c r="E783" s="22" t="s">
        <v>53</v>
      </c>
      <c r="F783" s="22">
        <v>709</v>
      </c>
      <c r="G783" s="22">
        <v>85.77</v>
      </c>
      <c r="H783" s="22">
        <v>39.19</v>
      </c>
      <c r="I783" s="22">
        <v>38.57</v>
      </c>
      <c r="J783" s="22" t="s">
        <v>60</v>
      </c>
      <c r="K783" s="23">
        <v>243695.03</v>
      </c>
      <c r="L783" s="23" t="s">
        <v>55</v>
      </c>
      <c r="M783" s="23" t="s">
        <v>83</v>
      </c>
      <c r="N783" s="27"/>
      <c r="O783" s="23" t="s">
        <v>56</v>
      </c>
      <c r="P783" t="str">
        <f t="shared" si="12"/>
        <v>INSERT INTO @DataTable (Deal, AdvanceDate, PROV, DealPurpose, RateType, BEACON, LTV, TDS, GDS, InsuranceType, PrincipalBalance, OccupancyType, AccountStatus, Closed_Date, DelinquencyBucket) VALUES (782, '2016-08-26', 'SK', 'Purchase', 'Fixed', 709, 85.77, 39.19, 38.57, 'HiRatio', 243695.03, 'Owner-Occupied', 'Open', '1900-01-00', 'Current');</v>
      </c>
    </row>
    <row r="784" spans="1:16" x14ac:dyDescent="0.35">
      <c r="A784" s="19">
        <v>783</v>
      </c>
      <c r="B784" s="18">
        <v>41852</v>
      </c>
      <c r="C784" s="19" t="s">
        <v>57</v>
      </c>
      <c r="D784" s="19" t="s">
        <v>52</v>
      </c>
      <c r="E784" s="19" t="s">
        <v>53</v>
      </c>
      <c r="F784" s="19">
        <v>743</v>
      </c>
      <c r="G784" s="19">
        <v>79</v>
      </c>
      <c r="H784" s="19">
        <v>30.04</v>
      </c>
      <c r="I784" s="19">
        <v>18.22</v>
      </c>
      <c r="J784" s="19" t="s">
        <v>54</v>
      </c>
      <c r="K784" s="20">
        <v>144941.49</v>
      </c>
      <c r="L784" s="20" t="s">
        <v>55</v>
      </c>
      <c r="M784" s="20" t="s">
        <v>83</v>
      </c>
      <c r="N784" s="26"/>
      <c r="O784" s="20" t="s">
        <v>56</v>
      </c>
      <c r="P784" t="str">
        <f t="shared" si="12"/>
        <v>INSERT INTO @DataTable (Deal, AdvanceDate, PROV, DealPurpose, RateType, BEACON, LTV, TDS, GDS, InsuranceType, PrincipalBalance, OccupancyType, AccountStatus, Closed_Date, DelinquencyBucket) VALUES (783, '2014-08-01', 'ON', 'Refinance External', 'Fixed', 743, 79, 30.04, 18.22, 'Conv', 144941.49, 'Owner-Occupied', 'Open', '1900-01-00', 'Current');</v>
      </c>
    </row>
    <row r="785" spans="1:16" x14ac:dyDescent="0.35">
      <c r="A785" s="22">
        <v>784</v>
      </c>
      <c r="B785" s="21">
        <v>41690</v>
      </c>
      <c r="C785" s="22" t="s">
        <v>51</v>
      </c>
      <c r="D785" s="22" t="s">
        <v>61</v>
      </c>
      <c r="E785" s="22" t="s">
        <v>40</v>
      </c>
      <c r="F785" s="22">
        <v>751</v>
      </c>
      <c r="G785" s="22">
        <v>94.94</v>
      </c>
      <c r="H785" s="22">
        <v>27.04</v>
      </c>
      <c r="I785" s="22">
        <v>26.19</v>
      </c>
      <c r="J785" s="22" t="s">
        <v>60</v>
      </c>
      <c r="K785" s="23">
        <v>313590.69</v>
      </c>
      <c r="L785" s="23" t="s">
        <v>55</v>
      </c>
      <c r="M785" s="23" t="s">
        <v>83</v>
      </c>
      <c r="N785" s="27"/>
      <c r="O785" s="23" t="s">
        <v>56</v>
      </c>
      <c r="P785" t="str">
        <f t="shared" si="12"/>
        <v>INSERT INTO @DataTable (Deal, AdvanceDate, PROV, DealPurpose, RateType, BEACON, LTV, TDS, GDS, InsuranceType, PrincipalBalance, OccupancyType, AccountStatus, Closed_Date, DelinquencyBucket) VALUES (784, '2014-02-20', 'AB', 'Purchase', 'ARM', 751, 94.94, 27.04, 26.19, 'HiRatio', 313590.69, 'Owner-Occupied', 'Open', '1900-01-00', 'Current');</v>
      </c>
    </row>
    <row r="786" spans="1:16" x14ac:dyDescent="0.35">
      <c r="A786" s="19">
        <v>785</v>
      </c>
      <c r="B786" s="18">
        <v>41603</v>
      </c>
      <c r="C786" s="19" t="s">
        <v>51</v>
      </c>
      <c r="D786" s="19" t="s">
        <v>61</v>
      </c>
      <c r="E786" s="19" t="s">
        <v>53</v>
      </c>
      <c r="F786" s="19">
        <v>774</v>
      </c>
      <c r="G786" s="19">
        <v>95</v>
      </c>
      <c r="H786" s="19">
        <v>25.54</v>
      </c>
      <c r="I786" s="19">
        <v>25.53</v>
      </c>
      <c r="J786" s="19" t="s">
        <v>60</v>
      </c>
      <c r="K786" s="20">
        <v>314710.71999999997</v>
      </c>
      <c r="L786" s="20" t="s">
        <v>55</v>
      </c>
      <c r="M786" s="20" t="s">
        <v>83</v>
      </c>
      <c r="N786" s="26"/>
      <c r="O786" s="20" t="s">
        <v>56</v>
      </c>
      <c r="P786" t="str">
        <f t="shared" si="12"/>
        <v>INSERT INTO @DataTable (Deal, AdvanceDate, PROV, DealPurpose, RateType, BEACON, LTV, TDS, GDS, InsuranceType, PrincipalBalance, OccupancyType, AccountStatus, Closed_Date, DelinquencyBucket) VALUES (785, '2013-11-25', 'AB', 'Purchase', 'Fixed', 774, 95, 25.54, 25.53, 'HiRatio', 314710.72, 'Owner-Occupied', 'Open', '1900-01-00', 'Current');</v>
      </c>
    </row>
    <row r="787" spans="1:16" x14ac:dyDescent="0.35">
      <c r="A787" s="22">
        <v>786</v>
      </c>
      <c r="B787" s="21">
        <v>42206</v>
      </c>
      <c r="C787" s="22" t="s">
        <v>57</v>
      </c>
      <c r="D787" s="22" t="s">
        <v>59</v>
      </c>
      <c r="E787" s="22" t="s">
        <v>53</v>
      </c>
      <c r="F787" s="22">
        <v>820</v>
      </c>
      <c r="G787" s="22">
        <v>55.86</v>
      </c>
      <c r="H787" s="22">
        <v>29.03</v>
      </c>
      <c r="I787" s="22">
        <v>15.57</v>
      </c>
      <c r="J787" s="22" t="s">
        <v>54</v>
      </c>
      <c r="K787" s="23">
        <v>129080.06</v>
      </c>
      <c r="L787" s="23" t="s">
        <v>55</v>
      </c>
      <c r="M787" s="23" t="s">
        <v>83</v>
      </c>
      <c r="N787" s="27"/>
      <c r="O787" s="23" t="s">
        <v>56</v>
      </c>
      <c r="P787" t="str">
        <f t="shared" si="12"/>
        <v>INSERT INTO @DataTable (Deal, AdvanceDate, PROV, DealPurpose, RateType, BEACON, LTV, TDS, GDS, InsuranceType, PrincipalBalance, OccupancyType, AccountStatus, Closed_Date, DelinquencyBucket) VALUES (786, '2015-07-21', 'ON', 'Transfer', 'Fixed', 820, 55.86, 29.03, 15.57, 'Conv', 129080.06, 'Owner-Occupied', 'Open', '1900-01-00', 'Current');</v>
      </c>
    </row>
    <row r="788" spans="1:16" x14ac:dyDescent="0.35">
      <c r="A788" s="19">
        <v>787</v>
      </c>
      <c r="B788" s="18">
        <v>40998</v>
      </c>
      <c r="C788" s="19" t="s">
        <v>57</v>
      </c>
      <c r="D788" s="19" t="s">
        <v>61</v>
      </c>
      <c r="E788" s="19" t="s">
        <v>40</v>
      </c>
      <c r="F788" s="19">
        <v>754</v>
      </c>
      <c r="G788" s="19">
        <v>80</v>
      </c>
      <c r="H788" s="19">
        <v>36.18</v>
      </c>
      <c r="I788" s="19">
        <v>6.9</v>
      </c>
      <c r="J788" s="19" t="s">
        <v>54</v>
      </c>
      <c r="K788" s="20">
        <v>0</v>
      </c>
      <c r="L788" s="20" t="s">
        <v>62</v>
      </c>
      <c r="M788" s="20" t="s">
        <v>84</v>
      </c>
      <c r="N788" s="26">
        <v>42674</v>
      </c>
      <c r="O788" s="20" t="s">
        <v>56</v>
      </c>
      <c r="P788" t="str">
        <f t="shared" si="12"/>
        <v>INSERT INTO @DataTable (Deal, AdvanceDate, PROV, DealPurpose, RateType, BEACON, LTV, TDS, GDS, InsuranceType, PrincipalBalance, OccupancyType, AccountStatus, Closed_Date, DelinquencyBucket) VALUES (787, '2012-03-30', 'ON', 'Purchase', 'ARM', 754, 80, 36.18, 6.9, 'Conv', 0, 'Rental', 'Closed', '2016-10-31', 'Current');</v>
      </c>
    </row>
    <row r="789" spans="1:16" x14ac:dyDescent="0.35">
      <c r="A789" s="22">
        <v>788</v>
      </c>
      <c r="B789" s="21">
        <v>40627</v>
      </c>
      <c r="C789" s="22" t="s">
        <v>57</v>
      </c>
      <c r="D789" s="22" t="s">
        <v>61</v>
      </c>
      <c r="E789" s="22" t="s">
        <v>53</v>
      </c>
      <c r="F789" s="22">
        <v>766</v>
      </c>
      <c r="G789" s="22">
        <v>95</v>
      </c>
      <c r="H789" s="22">
        <v>38.869999999999997</v>
      </c>
      <c r="I789" s="22">
        <v>27.53</v>
      </c>
      <c r="J789" s="22" t="s">
        <v>60</v>
      </c>
      <c r="K789" s="23">
        <v>176087.38</v>
      </c>
      <c r="L789" s="23" t="s">
        <v>55</v>
      </c>
      <c r="M789" s="23" t="s">
        <v>83</v>
      </c>
      <c r="N789" s="27"/>
      <c r="O789" s="23" t="s">
        <v>56</v>
      </c>
      <c r="P789" t="str">
        <f t="shared" si="12"/>
        <v>INSERT INTO @DataTable (Deal, AdvanceDate, PROV, DealPurpose, RateType, BEACON, LTV, TDS, GDS, InsuranceType, PrincipalBalance, OccupancyType, AccountStatus, Closed_Date, DelinquencyBucket) VALUES (788, '2011-03-25', 'ON', 'Purchase', 'Fixed', 766, 95, 38.87, 27.53, 'HiRatio', 176087.38, 'Owner-Occupied', 'Open', '1900-01-00', 'Current');</v>
      </c>
    </row>
    <row r="790" spans="1:16" x14ac:dyDescent="0.35">
      <c r="A790" s="19">
        <v>789</v>
      </c>
      <c r="B790" s="18">
        <v>42200</v>
      </c>
      <c r="C790" s="19" t="s">
        <v>63</v>
      </c>
      <c r="D790" s="19" t="s">
        <v>61</v>
      </c>
      <c r="E790" s="19" t="s">
        <v>53</v>
      </c>
      <c r="F790" s="19">
        <v>675</v>
      </c>
      <c r="G790" s="19">
        <v>95</v>
      </c>
      <c r="H790" s="19">
        <v>38.130000000000003</v>
      </c>
      <c r="I790" s="19">
        <v>17.91</v>
      </c>
      <c r="J790" s="19" t="s">
        <v>60</v>
      </c>
      <c r="K790" s="20">
        <v>271204.39</v>
      </c>
      <c r="L790" s="20" t="s">
        <v>55</v>
      </c>
      <c r="M790" s="20" t="s">
        <v>83</v>
      </c>
      <c r="N790" s="26"/>
      <c r="O790" s="20" t="s">
        <v>56</v>
      </c>
      <c r="P790" t="str">
        <f t="shared" si="12"/>
        <v>INSERT INTO @DataTable (Deal, AdvanceDate, PROV, DealPurpose, RateType, BEACON, LTV, TDS, GDS, InsuranceType, PrincipalBalance, OccupancyType, AccountStatus, Closed_Date, DelinquencyBucket) VALUES (789, '2015-07-15', 'SK', 'Purchase', 'Fixed', 675, 95, 38.13, 17.91, 'HiRatio', 271204.39, 'Owner-Occupied', 'Open', '1900-01-00', 'Current');</v>
      </c>
    </row>
    <row r="791" spans="1:16" x14ac:dyDescent="0.35">
      <c r="A791" s="22">
        <v>790</v>
      </c>
      <c r="B791" s="21">
        <v>42674</v>
      </c>
      <c r="C791" s="22" t="s">
        <v>57</v>
      </c>
      <c r="D791" s="22" t="s">
        <v>52</v>
      </c>
      <c r="E791" s="22" t="s">
        <v>53</v>
      </c>
      <c r="F791" s="22">
        <v>765</v>
      </c>
      <c r="G791" s="22">
        <v>62.5</v>
      </c>
      <c r="H791" s="22">
        <v>30.72</v>
      </c>
      <c r="I791" s="22">
        <v>21.02</v>
      </c>
      <c r="J791" s="22" t="s">
        <v>54</v>
      </c>
      <c r="K791" s="23">
        <v>174008.52</v>
      </c>
      <c r="L791" s="23" t="s">
        <v>55</v>
      </c>
      <c r="M791" s="23" t="s">
        <v>83</v>
      </c>
      <c r="N791" s="27"/>
      <c r="O791" s="23" t="s">
        <v>56</v>
      </c>
      <c r="P791" t="str">
        <f t="shared" si="12"/>
        <v>INSERT INTO @DataTable (Deal, AdvanceDate, PROV, DealPurpose, RateType, BEACON, LTV, TDS, GDS, InsuranceType, PrincipalBalance, OccupancyType, AccountStatus, Closed_Date, DelinquencyBucket) VALUES (790, '2016-10-31', 'ON', 'Refinance External', 'Fixed', 765, 62.5, 30.72, 21.02, 'Conv', 174008.52, 'Owner-Occupied', 'Open', '1900-01-00', 'Current');</v>
      </c>
    </row>
    <row r="792" spans="1:16" x14ac:dyDescent="0.35">
      <c r="A792" s="19">
        <v>791</v>
      </c>
      <c r="B792" s="18">
        <v>42688</v>
      </c>
      <c r="C792" s="19" t="s">
        <v>57</v>
      </c>
      <c r="D792" s="19" t="s">
        <v>52</v>
      </c>
      <c r="E792" s="19" t="s">
        <v>40</v>
      </c>
      <c r="F792" s="19">
        <v>862</v>
      </c>
      <c r="G792" s="19">
        <v>65.87</v>
      </c>
      <c r="H792" s="19">
        <v>29.03</v>
      </c>
      <c r="I792" s="19">
        <v>20.93</v>
      </c>
      <c r="J792" s="19" t="s">
        <v>54</v>
      </c>
      <c r="K792" s="20">
        <v>546328.56999999995</v>
      </c>
      <c r="L792" s="20" t="s">
        <v>55</v>
      </c>
      <c r="M792" s="20" t="s">
        <v>83</v>
      </c>
      <c r="N792" s="26"/>
      <c r="O792" s="20" t="s">
        <v>56</v>
      </c>
      <c r="P792" t="str">
        <f t="shared" si="12"/>
        <v>INSERT INTO @DataTable (Deal, AdvanceDate, PROV, DealPurpose, RateType, BEACON, LTV, TDS, GDS, InsuranceType, PrincipalBalance, OccupancyType, AccountStatus, Closed_Date, DelinquencyBucket) VALUES (791, '2016-11-14', 'ON', 'Refinance External', 'ARM', 862, 65.87, 29.03, 20.93, 'Conv', 546328.57, 'Owner-Occupied', 'Open', '1900-01-00', 'Current');</v>
      </c>
    </row>
    <row r="793" spans="1:16" x14ac:dyDescent="0.35">
      <c r="A793" s="22">
        <v>792</v>
      </c>
      <c r="B793" s="21">
        <v>41246</v>
      </c>
      <c r="C793" s="22" t="s">
        <v>57</v>
      </c>
      <c r="D793" s="22" t="s">
        <v>61</v>
      </c>
      <c r="E793" s="22" t="s">
        <v>53</v>
      </c>
      <c r="F793" s="22">
        <v>718</v>
      </c>
      <c r="G793" s="22">
        <v>80</v>
      </c>
      <c r="H793" s="22">
        <v>39.299999999999997</v>
      </c>
      <c r="I793" s="22">
        <v>34.94</v>
      </c>
      <c r="J793" s="22" t="s">
        <v>54</v>
      </c>
      <c r="K793" s="23">
        <v>333432.75</v>
      </c>
      <c r="L793" s="23" t="s">
        <v>55</v>
      </c>
      <c r="M793" s="23" t="s">
        <v>83</v>
      </c>
      <c r="N793" s="27"/>
      <c r="O793" s="23" t="s">
        <v>56</v>
      </c>
      <c r="P793" t="str">
        <f t="shared" si="12"/>
        <v>INSERT INTO @DataTable (Deal, AdvanceDate, PROV, DealPurpose, RateType, BEACON, LTV, TDS, GDS, InsuranceType, PrincipalBalance, OccupancyType, AccountStatus, Closed_Date, DelinquencyBucket) VALUES (792, '2012-12-03', 'ON', 'Purchase', 'Fixed', 718, 80, 39.3, 34.94, 'Conv', 333432.75, 'Owner-Occupied', 'Open', '1900-01-00', 'Current');</v>
      </c>
    </row>
    <row r="794" spans="1:16" x14ac:dyDescent="0.35">
      <c r="A794" s="19">
        <v>793</v>
      </c>
      <c r="B794" s="18">
        <v>41117</v>
      </c>
      <c r="C794" s="19" t="s">
        <v>57</v>
      </c>
      <c r="D794" s="19" t="s">
        <v>52</v>
      </c>
      <c r="E794" s="19" t="s">
        <v>53</v>
      </c>
      <c r="F794" s="19">
        <v>691</v>
      </c>
      <c r="G794" s="19">
        <v>85</v>
      </c>
      <c r="H794" s="19">
        <v>43.02</v>
      </c>
      <c r="I794" s="19">
        <v>30.05</v>
      </c>
      <c r="J794" s="19" t="s">
        <v>60</v>
      </c>
      <c r="K794" s="20">
        <v>199896.02</v>
      </c>
      <c r="L794" s="20" t="s">
        <v>55</v>
      </c>
      <c r="M794" s="20" t="s">
        <v>83</v>
      </c>
      <c r="N794" s="26"/>
      <c r="O794" s="20" t="s">
        <v>56</v>
      </c>
      <c r="P794" t="str">
        <f t="shared" si="12"/>
        <v>INSERT INTO @DataTable (Deal, AdvanceDate, PROV, DealPurpose, RateType, BEACON, LTV, TDS, GDS, InsuranceType, PrincipalBalance, OccupancyType, AccountStatus, Closed_Date, DelinquencyBucket) VALUES (793, '2012-07-27', 'ON', 'Refinance External', 'Fixed', 691, 85, 43.02, 30.05, 'HiRatio', 199896.02, 'Owner-Occupied', 'Open', '1900-01-00', 'Current');</v>
      </c>
    </row>
    <row r="795" spans="1:16" x14ac:dyDescent="0.35">
      <c r="A795" s="22">
        <v>794</v>
      </c>
      <c r="B795" s="21">
        <v>41053</v>
      </c>
      <c r="C795" s="22" t="s">
        <v>57</v>
      </c>
      <c r="D795" s="22" t="s">
        <v>61</v>
      </c>
      <c r="E795" s="22" t="s">
        <v>53</v>
      </c>
      <c r="F795" s="22">
        <v>641</v>
      </c>
      <c r="G795" s="22">
        <v>95</v>
      </c>
      <c r="H795" s="22">
        <v>40.909999999999997</v>
      </c>
      <c r="I795" s="22">
        <v>25.74</v>
      </c>
      <c r="J795" s="22" t="s">
        <v>60</v>
      </c>
      <c r="K795" s="23">
        <v>0</v>
      </c>
      <c r="L795" s="23" t="s">
        <v>55</v>
      </c>
      <c r="M795" s="23" t="s">
        <v>84</v>
      </c>
      <c r="N795" s="27">
        <v>42503</v>
      </c>
      <c r="O795" s="23" t="s">
        <v>56</v>
      </c>
      <c r="P795" t="str">
        <f t="shared" si="12"/>
        <v>INSERT INTO @DataTable (Deal, AdvanceDate, PROV, DealPurpose, RateType, BEACON, LTV, TDS, GDS, InsuranceType, PrincipalBalance, OccupancyType, AccountStatus, Closed_Date, DelinquencyBucket) VALUES (794, '2012-05-24', 'ON', 'Purchase', 'Fixed', 641, 95, 40.91, 25.74, 'HiRatio', 0, 'Owner-Occupied', 'Closed', '2016-05-13', 'Current');</v>
      </c>
    </row>
    <row r="796" spans="1:16" x14ac:dyDescent="0.35">
      <c r="A796" s="19">
        <v>795</v>
      </c>
      <c r="B796" s="18">
        <v>41978</v>
      </c>
      <c r="C796" s="19" t="s">
        <v>58</v>
      </c>
      <c r="D796" s="19" t="s">
        <v>52</v>
      </c>
      <c r="E796" s="19" t="s">
        <v>53</v>
      </c>
      <c r="F796" s="19">
        <v>695</v>
      </c>
      <c r="G796" s="19">
        <v>80</v>
      </c>
      <c r="H796" s="19">
        <v>26.34</v>
      </c>
      <c r="I796" s="19">
        <v>26.34</v>
      </c>
      <c r="J796" s="19" t="s">
        <v>54</v>
      </c>
      <c r="K796" s="20">
        <v>269805.38</v>
      </c>
      <c r="L796" s="20" t="s">
        <v>55</v>
      </c>
      <c r="M796" s="20" t="s">
        <v>83</v>
      </c>
      <c r="N796" s="26"/>
      <c r="O796" s="20" t="s">
        <v>56</v>
      </c>
      <c r="P796" t="str">
        <f t="shared" si="12"/>
        <v>INSERT INTO @DataTable (Deal, AdvanceDate, PROV, DealPurpose, RateType, BEACON, LTV, TDS, GDS, InsuranceType, PrincipalBalance, OccupancyType, AccountStatus, Closed_Date, DelinquencyBucket) VALUES (795, '2014-12-05', 'BC', 'Refinance External', 'Fixed', 695, 80, 26.34, 26.34, 'Conv', 269805.38, 'Owner-Occupied', 'Open', '1900-01-00', 'Current');</v>
      </c>
    </row>
    <row r="797" spans="1:16" x14ac:dyDescent="0.35">
      <c r="A797" s="22">
        <v>796</v>
      </c>
      <c r="B797" s="21">
        <v>41712</v>
      </c>
      <c r="C797" s="22" t="s">
        <v>63</v>
      </c>
      <c r="D797" s="22" t="s">
        <v>52</v>
      </c>
      <c r="E797" s="22" t="s">
        <v>53</v>
      </c>
      <c r="F797" s="22">
        <v>731</v>
      </c>
      <c r="G797" s="22">
        <v>63.11</v>
      </c>
      <c r="H797" s="22">
        <v>26.35</v>
      </c>
      <c r="I797" s="22">
        <v>26.35</v>
      </c>
      <c r="J797" s="22" t="s">
        <v>54</v>
      </c>
      <c r="K797" s="23">
        <v>112371.01</v>
      </c>
      <c r="L797" s="23" t="s">
        <v>55</v>
      </c>
      <c r="M797" s="23" t="s">
        <v>83</v>
      </c>
      <c r="N797" s="27"/>
      <c r="O797" s="23" t="s">
        <v>56</v>
      </c>
      <c r="P797" t="str">
        <f t="shared" si="12"/>
        <v>INSERT INTO @DataTable (Deal, AdvanceDate, PROV, DealPurpose, RateType, BEACON, LTV, TDS, GDS, InsuranceType, PrincipalBalance, OccupancyType, AccountStatus, Closed_Date, DelinquencyBucket) VALUES (796, '2014-03-14', 'SK', 'Refinance External', 'Fixed', 731, 63.11, 26.35, 26.35, 'Conv', 112371.01, 'Owner-Occupied', 'Open', '1900-01-00', 'Current');</v>
      </c>
    </row>
    <row r="798" spans="1:16" x14ac:dyDescent="0.35">
      <c r="A798" s="19">
        <v>797</v>
      </c>
      <c r="B798" s="18">
        <v>42496</v>
      </c>
      <c r="C798" s="19" t="s">
        <v>57</v>
      </c>
      <c r="D798" s="19" t="s">
        <v>61</v>
      </c>
      <c r="E798" s="19" t="s">
        <v>53</v>
      </c>
      <c r="F798" s="19">
        <v>792</v>
      </c>
      <c r="G798" s="19">
        <v>94.77</v>
      </c>
      <c r="H798" s="19">
        <v>38.619999999999997</v>
      </c>
      <c r="I798" s="19">
        <v>32.44</v>
      </c>
      <c r="J798" s="19" t="s">
        <v>60</v>
      </c>
      <c r="K798" s="20">
        <v>311161.68</v>
      </c>
      <c r="L798" s="20" t="s">
        <v>55</v>
      </c>
      <c r="M798" s="20" t="s">
        <v>83</v>
      </c>
      <c r="N798" s="26"/>
      <c r="O798" s="20" t="s">
        <v>56</v>
      </c>
      <c r="P798" t="str">
        <f t="shared" si="12"/>
        <v>INSERT INTO @DataTable (Deal, AdvanceDate, PROV, DealPurpose, RateType, BEACON, LTV, TDS, GDS, InsuranceType, PrincipalBalance, OccupancyType, AccountStatus, Closed_Date, DelinquencyBucket) VALUES (797, '2016-05-06', 'ON', 'Purchase', 'Fixed', 792, 94.77, 38.62, 32.44, 'HiRatio', 311161.68, 'Owner-Occupied', 'Open', '1900-01-00', 'Current');</v>
      </c>
    </row>
    <row r="799" spans="1:16" x14ac:dyDescent="0.35">
      <c r="A799" s="22">
        <v>798</v>
      </c>
      <c r="B799" s="21">
        <v>41817</v>
      </c>
      <c r="C799" s="22" t="s">
        <v>57</v>
      </c>
      <c r="D799" s="22" t="s">
        <v>61</v>
      </c>
      <c r="E799" s="22" t="s">
        <v>53</v>
      </c>
      <c r="F799" s="22">
        <v>774</v>
      </c>
      <c r="G799" s="22">
        <v>80</v>
      </c>
      <c r="H799" s="22">
        <v>29.6</v>
      </c>
      <c r="I799" s="22">
        <v>29.44</v>
      </c>
      <c r="J799" s="22" t="s">
        <v>54</v>
      </c>
      <c r="K799" s="23">
        <v>0</v>
      </c>
      <c r="L799" s="23" t="s">
        <v>55</v>
      </c>
      <c r="M799" s="23" t="s">
        <v>84</v>
      </c>
      <c r="N799" s="27">
        <v>41824</v>
      </c>
      <c r="O799" s="23" t="s">
        <v>56</v>
      </c>
      <c r="P799" t="str">
        <f t="shared" si="12"/>
        <v>INSERT INTO @DataTable (Deal, AdvanceDate, PROV, DealPurpose, RateType, BEACON, LTV, TDS, GDS, InsuranceType, PrincipalBalance, OccupancyType, AccountStatus, Closed_Date, DelinquencyBucket) VALUES (798, '2014-06-27', 'ON', 'Purchase', 'Fixed', 774, 80, 29.6, 29.44, 'Conv', 0, 'Owner-Occupied', 'Closed', '2014-07-04', 'Current');</v>
      </c>
    </row>
    <row r="800" spans="1:16" x14ac:dyDescent="0.35">
      <c r="A800" s="19">
        <v>799</v>
      </c>
      <c r="B800" s="18">
        <v>40675</v>
      </c>
      <c r="C800" s="19" t="s">
        <v>57</v>
      </c>
      <c r="D800" s="19" t="s">
        <v>61</v>
      </c>
      <c r="E800" s="19" t="s">
        <v>40</v>
      </c>
      <c r="F800" s="19">
        <v>675</v>
      </c>
      <c r="G800" s="19">
        <v>95</v>
      </c>
      <c r="H800" s="19">
        <v>22.27</v>
      </c>
      <c r="I800" s="19">
        <v>20.98</v>
      </c>
      <c r="J800" s="19" t="s">
        <v>60</v>
      </c>
      <c r="K800" s="20">
        <v>121908.21</v>
      </c>
      <c r="L800" s="20" t="s">
        <v>55</v>
      </c>
      <c r="M800" s="20" t="s">
        <v>83</v>
      </c>
      <c r="N800" s="26"/>
      <c r="O800" s="20" t="s">
        <v>56</v>
      </c>
      <c r="P800" t="str">
        <f t="shared" si="12"/>
        <v>INSERT INTO @DataTable (Deal, AdvanceDate, PROV, DealPurpose, RateType, BEACON, LTV, TDS, GDS, InsuranceType, PrincipalBalance, OccupancyType, AccountStatus, Closed_Date, DelinquencyBucket) VALUES (799, '2011-05-12', 'ON', 'Purchase', 'ARM', 675, 95, 22.27, 20.98, 'HiRatio', 121908.21, 'Owner-Occupied', 'Open', '1900-01-00', 'Current');</v>
      </c>
    </row>
    <row r="801" spans="1:16" x14ac:dyDescent="0.35">
      <c r="A801" s="22">
        <v>800</v>
      </c>
      <c r="B801" s="21">
        <v>42562</v>
      </c>
      <c r="C801" s="22" t="s">
        <v>51</v>
      </c>
      <c r="D801" s="22" t="s">
        <v>61</v>
      </c>
      <c r="E801" s="22" t="s">
        <v>40</v>
      </c>
      <c r="F801" s="22">
        <v>694</v>
      </c>
      <c r="G801" s="22">
        <v>80</v>
      </c>
      <c r="H801" s="22">
        <v>40.75</v>
      </c>
      <c r="I801" s="22">
        <v>12.98</v>
      </c>
      <c r="J801" s="22" t="s">
        <v>54</v>
      </c>
      <c r="K801" s="23">
        <v>442564.72</v>
      </c>
      <c r="L801" s="23" t="s">
        <v>55</v>
      </c>
      <c r="M801" s="23" t="s">
        <v>83</v>
      </c>
      <c r="N801" s="27"/>
      <c r="O801" s="23" t="s">
        <v>56</v>
      </c>
      <c r="P801" t="str">
        <f t="shared" si="12"/>
        <v>INSERT INTO @DataTable (Deal, AdvanceDate, PROV, DealPurpose, RateType, BEACON, LTV, TDS, GDS, InsuranceType, PrincipalBalance, OccupancyType, AccountStatus, Closed_Date, DelinquencyBucket) VALUES (800, '2016-07-11', 'AB', 'Purchase', 'ARM', 694, 80, 40.75, 12.98, 'Conv', 442564.72, 'Owner-Occupied', 'Open', '1900-01-00', 'Current');</v>
      </c>
    </row>
    <row r="802" spans="1:16" x14ac:dyDescent="0.35">
      <c r="A802" s="19">
        <v>801</v>
      </c>
      <c r="B802" s="18">
        <v>42461</v>
      </c>
      <c r="C802" s="19" t="s">
        <v>57</v>
      </c>
      <c r="D802" s="19" t="s">
        <v>52</v>
      </c>
      <c r="E802" s="19" t="s">
        <v>53</v>
      </c>
      <c r="F802" s="19">
        <v>800</v>
      </c>
      <c r="G802" s="19">
        <v>64.92</v>
      </c>
      <c r="H802" s="19">
        <v>19.36</v>
      </c>
      <c r="I802" s="19">
        <v>18.829999999999998</v>
      </c>
      <c r="J802" s="19" t="s">
        <v>54</v>
      </c>
      <c r="K802" s="20">
        <v>381106.07</v>
      </c>
      <c r="L802" s="20" t="s">
        <v>55</v>
      </c>
      <c r="M802" s="20" t="s">
        <v>83</v>
      </c>
      <c r="N802" s="26"/>
      <c r="O802" s="20" t="s">
        <v>56</v>
      </c>
      <c r="P802" t="str">
        <f t="shared" si="12"/>
        <v>INSERT INTO @DataTable (Deal, AdvanceDate, PROV, DealPurpose, RateType, BEACON, LTV, TDS, GDS, InsuranceType, PrincipalBalance, OccupancyType, AccountStatus, Closed_Date, DelinquencyBucket) VALUES (801, '2016-04-01', 'ON', 'Refinance External', 'Fixed', 800, 64.92, 19.36, 18.83, 'Conv', 381106.07, 'Owner-Occupied', 'Open', '1900-01-00', 'Current');</v>
      </c>
    </row>
    <row r="803" spans="1:16" x14ac:dyDescent="0.35">
      <c r="A803" s="22">
        <v>802</v>
      </c>
      <c r="B803" s="21">
        <v>42622</v>
      </c>
      <c r="C803" s="22" t="s">
        <v>58</v>
      </c>
      <c r="D803" s="22" t="s">
        <v>61</v>
      </c>
      <c r="E803" s="22" t="s">
        <v>40</v>
      </c>
      <c r="F803" s="22">
        <v>823</v>
      </c>
      <c r="G803" s="22">
        <v>92.06</v>
      </c>
      <c r="H803" s="22">
        <v>25.28</v>
      </c>
      <c r="I803" s="22">
        <v>23.76</v>
      </c>
      <c r="J803" s="22" t="s">
        <v>60</v>
      </c>
      <c r="K803" s="23">
        <v>594273.21</v>
      </c>
      <c r="L803" s="23" t="s">
        <v>55</v>
      </c>
      <c r="M803" s="23" t="s">
        <v>83</v>
      </c>
      <c r="N803" s="27"/>
      <c r="O803" s="23" t="s">
        <v>56</v>
      </c>
      <c r="P803" t="str">
        <f t="shared" si="12"/>
        <v>INSERT INTO @DataTable (Deal, AdvanceDate, PROV, DealPurpose, RateType, BEACON, LTV, TDS, GDS, InsuranceType, PrincipalBalance, OccupancyType, AccountStatus, Closed_Date, DelinquencyBucket) VALUES (802, '2016-09-09', 'BC', 'Purchase', 'ARM', 823, 92.06, 25.28, 23.76, 'HiRatio', 594273.21, 'Owner-Occupied', 'Open', '1900-01-00', 'Current');</v>
      </c>
    </row>
    <row r="804" spans="1:16" x14ac:dyDescent="0.35">
      <c r="A804" s="19">
        <v>803</v>
      </c>
      <c r="B804" s="18">
        <v>42201</v>
      </c>
      <c r="C804" s="19" t="s">
        <v>58</v>
      </c>
      <c r="D804" s="19" t="s">
        <v>61</v>
      </c>
      <c r="E804" s="19" t="s">
        <v>53</v>
      </c>
      <c r="F804" s="19">
        <v>759</v>
      </c>
      <c r="G804" s="19">
        <v>95</v>
      </c>
      <c r="H804" s="19">
        <v>41.86</v>
      </c>
      <c r="I804" s="19">
        <v>22.14</v>
      </c>
      <c r="J804" s="19" t="s">
        <v>60</v>
      </c>
      <c r="K804" s="20">
        <v>365164.29</v>
      </c>
      <c r="L804" s="20" t="s">
        <v>66</v>
      </c>
      <c r="M804" s="20" t="s">
        <v>83</v>
      </c>
      <c r="N804" s="26"/>
      <c r="O804" s="20" t="s">
        <v>56</v>
      </c>
      <c r="P804" t="str">
        <f t="shared" si="12"/>
        <v>INSERT INTO @DataTable (Deal, AdvanceDate, PROV, DealPurpose, RateType, BEACON, LTV, TDS, GDS, InsuranceType, PrincipalBalance, OccupancyType, AccountStatus, Closed_Date, DelinquencyBucket) VALUES (803, '2015-07-16', 'BC', 'Purchase', 'Fixed', 759, 95, 41.86, 22.14, 'HiRatio', 365164.29, 'Second Home', 'Open', '1900-01-00', 'Current');</v>
      </c>
    </row>
    <row r="805" spans="1:16" x14ac:dyDescent="0.35">
      <c r="A805" s="22">
        <v>804</v>
      </c>
      <c r="B805" s="21">
        <v>40968</v>
      </c>
      <c r="C805" s="22" t="s">
        <v>51</v>
      </c>
      <c r="D805" s="22" t="s">
        <v>61</v>
      </c>
      <c r="E805" s="22" t="s">
        <v>53</v>
      </c>
      <c r="F805" s="22">
        <v>783</v>
      </c>
      <c r="G805" s="22">
        <v>95</v>
      </c>
      <c r="H805" s="22">
        <v>28.77</v>
      </c>
      <c r="I805" s="22">
        <v>28.25</v>
      </c>
      <c r="J805" s="22" t="s">
        <v>60</v>
      </c>
      <c r="K805" s="23">
        <v>0</v>
      </c>
      <c r="L805" s="23" t="s">
        <v>55</v>
      </c>
      <c r="M805" s="23" t="s">
        <v>84</v>
      </c>
      <c r="N805" s="27">
        <v>41983</v>
      </c>
      <c r="O805" s="23" t="s">
        <v>56</v>
      </c>
      <c r="P805" t="str">
        <f t="shared" si="12"/>
        <v>INSERT INTO @DataTable (Deal, AdvanceDate, PROV, DealPurpose, RateType, BEACON, LTV, TDS, GDS, InsuranceType, PrincipalBalance, OccupancyType, AccountStatus, Closed_Date, DelinquencyBucket) VALUES (804, '2012-02-29', 'AB', 'Purchase', 'Fixed', 783, 95, 28.77, 28.25, 'HiRatio', 0, 'Owner-Occupied', 'Closed', '2014-12-10', 'Current');</v>
      </c>
    </row>
    <row r="806" spans="1:16" x14ac:dyDescent="0.35">
      <c r="A806" s="19">
        <v>805</v>
      </c>
      <c r="B806" s="18">
        <v>41145</v>
      </c>
      <c r="C806" s="19" t="s">
        <v>57</v>
      </c>
      <c r="D806" s="19" t="s">
        <v>61</v>
      </c>
      <c r="E806" s="19" t="s">
        <v>53</v>
      </c>
      <c r="F806" s="19">
        <v>708</v>
      </c>
      <c r="G806" s="19">
        <v>95</v>
      </c>
      <c r="H806" s="19">
        <v>40.96</v>
      </c>
      <c r="I806" s="19">
        <v>10.07</v>
      </c>
      <c r="J806" s="19" t="s">
        <v>60</v>
      </c>
      <c r="K806" s="20">
        <v>192672.19</v>
      </c>
      <c r="L806" s="20" t="s">
        <v>55</v>
      </c>
      <c r="M806" s="20" t="s">
        <v>83</v>
      </c>
      <c r="N806" s="26"/>
      <c r="O806" s="20" t="s">
        <v>56</v>
      </c>
      <c r="P806" t="str">
        <f t="shared" si="12"/>
        <v>INSERT INTO @DataTable (Deal, AdvanceDate, PROV, DealPurpose, RateType, BEACON, LTV, TDS, GDS, InsuranceType, PrincipalBalance, OccupancyType, AccountStatus, Closed_Date, DelinquencyBucket) VALUES (805, '2012-08-24', 'ON', 'Purchase', 'Fixed', 708, 95, 40.96, 10.07, 'HiRatio', 192672.19, 'Owner-Occupied', 'Open', '1900-01-00', 'Current');</v>
      </c>
    </row>
    <row r="807" spans="1:16" x14ac:dyDescent="0.35">
      <c r="A807" s="22">
        <v>806</v>
      </c>
      <c r="B807" s="21">
        <v>42138</v>
      </c>
      <c r="C807" s="22" t="s">
        <v>57</v>
      </c>
      <c r="D807" s="22" t="s">
        <v>52</v>
      </c>
      <c r="E807" s="22" t="s">
        <v>40</v>
      </c>
      <c r="F807" s="22">
        <v>734</v>
      </c>
      <c r="G807" s="22">
        <v>79.290000000000006</v>
      </c>
      <c r="H807" s="22">
        <v>26.24</v>
      </c>
      <c r="I807" s="22">
        <v>16.96</v>
      </c>
      <c r="J807" s="22" t="s">
        <v>54</v>
      </c>
      <c r="K807" s="23">
        <v>323091.3</v>
      </c>
      <c r="L807" s="23" t="s">
        <v>55</v>
      </c>
      <c r="M807" s="23" t="s">
        <v>83</v>
      </c>
      <c r="N807" s="27"/>
      <c r="O807" s="23" t="s">
        <v>56</v>
      </c>
      <c r="P807" t="str">
        <f t="shared" si="12"/>
        <v>INSERT INTO @DataTable (Deal, AdvanceDate, PROV, DealPurpose, RateType, BEACON, LTV, TDS, GDS, InsuranceType, PrincipalBalance, OccupancyType, AccountStatus, Closed_Date, DelinquencyBucket) VALUES (806, '2015-05-14', 'ON', 'Refinance External', 'ARM', 734, 79.29, 26.24, 16.96, 'Conv', 323091.3, 'Owner-Occupied', 'Open', '1900-01-00', 'Current');</v>
      </c>
    </row>
    <row r="808" spans="1:16" x14ac:dyDescent="0.35">
      <c r="A808" s="19">
        <v>807</v>
      </c>
      <c r="B808" s="18">
        <v>41395</v>
      </c>
      <c r="C808" s="19" t="s">
        <v>51</v>
      </c>
      <c r="D808" s="19" t="s">
        <v>59</v>
      </c>
      <c r="E808" s="19" t="s">
        <v>53</v>
      </c>
      <c r="F808" s="19">
        <v>817</v>
      </c>
      <c r="G808" s="19">
        <v>80.099999999999994</v>
      </c>
      <c r="H808" s="19">
        <v>16.940000000000001</v>
      </c>
      <c r="I808" s="19">
        <v>16.940000000000001</v>
      </c>
      <c r="J808" s="19" t="s">
        <v>54</v>
      </c>
      <c r="K808" s="20">
        <v>159663.60999999999</v>
      </c>
      <c r="L808" s="20" t="s">
        <v>55</v>
      </c>
      <c r="M808" s="20" t="s">
        <v>83</v>
      </c>
      <c r="N808" s="26"/>
      <c r="O808" s="20" t="s">
        <v>56</v>
      </c>
      <c r="P808" t="str">
        <f t="shared" si="12"/>
        <v>INSERT INTO @DataTable (Deal, AdvanceDate, PROV, DealPurpose, RateType, BEACON, LTV, TDS, GDS, InsuranceType, PrincipalBalance, OccupancyType, AccountStatus, Closed_Date, DelinquencyBucket) VALUES (807, '2013-05-01', 'AB', 'Transfer', 'Fixed', 817, 80.1, 16.94, 16.94, 'Conv', 159663.61, 'Owner-Occupied', 'Open', '1900-01-00', 'Current');</v>
      </c>
    </row>
    <row r="809" spans="1:16" x14ac:dyDescent="0.35">
      <c r="A809" s="22">
        <v>808</v>
      </c>
      <c r="B809" s="21">
        <v>41676</v>
      </c>
      <c r="C809" s="22" t="s">
        <v>51</v>
      </c>
      <c r="D809" s="22" t="s">
        <v>61</v>
      </c>
      <c r="E809" s="22" t="s">
        <v>53</v>
      </c>
      <c r="F809" s="22">
        <v>625</v>
      </c>
      <c r="G809" s="22">
        <v>95</v>
      </c>
      <c r="H809" s="22">
        <v>41.8</v>
      </c>
      <c r="I809" s="22">
        <v>15.53</v>
      </c>
      <c r="J809" s="22" t="s">
        <v>60</v>
      </c>
      <c r="K809" s="23">
        <v>615159.77</v>
      </c>
      <c r="L809" s="23" t="s">
        <v>55</v>
      </c>
      <c r="M809" s="23" t="s">
        <v>83</v>
      </c>
      <c r="N809" s="27"/>
      <c r="O809" s="23" t="s">
        <v>56</v>
      </c>
      <c r="P809" t="str">
        <f t="shared" si="12"/>
        <v>INSERT INTO @DataTable (Deal, AdvanceDate, PROV, DealPurpose, RateType, BEACON, LTV, TDS, GDS, InsuranceType, PrincipalBalance, OccupancyType, AccountStatus, Closed_Date, DelinquencyBucket) VALUES (808, '2014-02-06', 'AB', 'Purchase', 'Fixed', 625, 95, 41.8, 15.53, 'HiRatio', 615159.77, 'Owner-Occupied', 'Open', '1900-01-00', 'Current');</v>
      </c>
    </row>
    <row r="810" spans="1:16" x14ac:dyDescent="0.35">
      <c r="A810" s="19">
        <v>809</v>
      </c>
      <c r="B810" s="18">
        <v>40841</v>
      </c>
      <c r="C810" s="19" t="s">
        <v>51</v>
      </c>
      <c r="D810" s="19" t="s">
        <v>61</v>
      </c>
      <c r="E810" s="19" t="s">
        <v>53</v>
      </c>
      <c r="F810" s="19">
        <v>754</v>
      </c>
      <c r="G810" s="19">
        <v>80</v>
      </c>
      <c r="H810" s="19">
        <v>34.99</v>
      </c>
      <c r="I810" s="19">
        <v>18.86</v>
      </c>
      <c r="J810" s="19" t="s">
        <v>54</v>
      </c>
      <c r="K810" s="20">
        <v>108030.13</v>
      </c>
      <c r="L810" s="20" t="s">
        <v>55</v>
      </c>
      <c r="M810" s="20" t="s">
        <v>83</v>
      </c>
      <c r="N810" s="26"/>
      <c r="O810" s="20" t="s">
        <v>56</v>
      </c>
      <c r="P810" t="str">
        <f t="shared" si="12"/>
        <v>INSERT INTO @DataTable (Deal, AdvanceDate, PROV, DealPurpose, RateType, BEACON, LTV, TDS, GDS, InsuranceType, PrincipalBalance, OccupancyType, AccountStatus, Closed_Date, DelinquencyBucket) VALUES (809, '2011-10-25', 'AB', 'Purchase', 'Fixed', 754, 80, 34.99, 18.86, 'Conv', 108030.13, 'Owner-Occupied', 'Open', '1900-01-00', 'Current');</v>
      </c>
    </row>
    <row r="811" spans="1:16" x14ac:dyDescent="0.35">
      <c r="A811" s="22">
        <v>810</v>
      </c>
      <c r="B811" s="21">
        <v>42069</v>
      </c>
      <c r="C811" s="22" t="s">
        <v>57</v>
      </c>
      <c r="D811" s="22" t="s">
        <v>52</v>
      </c>
      <c r="E811" s="22" t="s">
        <v>40</v>
      </c>
      <c r="F811" s="22">
        <v>696</v>
      </c>
      <c r="G811" s="22">
        <v>54.4</v>
      </c>
      <c r="H811" s="22">
        <v>20.28</v>
      </c>
      <c r="I811" s="22">
        <v>14.75</v>
      </c>
      <c r="J811" s="22" t="s">
        <v>54</v>
      </c>
      <c r="K811" s="23">
        <v>375922.64</v>
      </c>
      <c r="L811" s="23" t="s">
        <v>55</v>
      </c>
      <c r="M811" s="23" t="s">
        <v>83</v>
      </c>
      <c r="N811" s="27"/>
      <c r="O811" s="23" t="s">
        <v>56</v>
      </c>
      <c r="P811" t="str">
        <f t="shared" si="12"/>
        <v>INSERT INTO @DataTable (Deal, AdvanceDate, PROV, DealPurpose, RateType, BEACON, LTV, TDS, GDS, InsuranceType, PrincipalBalance, OccupancyType, AccountStatus, Closed_Date, DelinquencyBucket) VALUES (810, '2015-03-06', 'ON', 'Refinance External', 'ARM', 696, 54.4, 20.28, 14.75, 'Conv', 375922.64, 'Owner-Occupied', 'Open', '1900-01-00', 'Current');</v>
      </c>
    </row>
    <row r="812" spans="1:16" x14ac:dyDescent="0.35">
      <c r="A812" s="19">
        <v>811</v>
      </c>
      <c r="B812" s="18">
        <v>42193</v>
      </c>
      <c r="C812" s="19" t="s">
        <v>57</v>
      </c>
      <c r="D812" s="19" t="s">
        <v>61</v>
      </c>
      <c r="E812" s="19" t="s">
        <v>40</v>
      </c>
      <c r="F812" s="19">
        <v>778</v>
      </c>
      <c r="G812" s="19">
        <v>74.23</v>
      </c>
      <c r="H812" s="19">
        <v>35.24</v>
      </c>
      <c r="I812" s="19">
        <v>25.88</v>
      </c>
      <c r="J812" s="19" t="s">
        <v>54</v>
      </c>
      <c r="K812" s="20">
        <v>504266.89</v>
      </c>
      <c r="L812" s="20" t="s">
        <v>55</v>
      </c>
      <c r="M812" s="20" t="s">
        <v>83</v>
      </c>
      <c r="N812" s="26"/>
      <c r="O812" s="20" t="s">
        <v>56</v>
      </c>
      <c r="P812" t="str">
        <f t="shared" si="12"/>
        <v>INSERT INTO @DataTable (Deal, AdvanceDate, PROV, DealPurpose, RateType, BEACON, LTV, TDS, GDS, InsuranceType, PrincipalBalance, OccupancyType, AccountStatus, Closed_Date, DelinquencyBucket) VALUES (811, '2015-07-08', 'ON', 'Purchase', 'ARM', 778, 74.23, 35.24, 25.88, 'Conv', 504266.89, 'Owner-Occupied', 'Open', '1900-01-00', 'Current');</v>
      </c>
    </row>
    <row r="813" spans="1:16" x14ac:dyDescent="0.35">
      <c r="A813" s="22">
        <v>812</v>
      </c>
      <c r="B813" s="21">
        <v>42517</v>
      </c>
      <c r="C813" s="22" t="s">
        <v>51</v>
      </c>
      <c r="D813" s="22" t="s">
        <v>61</v>
      </c>
      <c r="E813" s="22" t="s">
        <v>53</v>
      </c>
      <c r="F813" s="22">
        <v>779</v>
      </c>
      <c r="G813" s="22">
        <v>95</v>
      </c>
      <c r="H813" s="22">
        <v>36.9</v>
      </c>
      <c r="I813" s="22">
        <v>36.67</v>
      </c>
      <c r="J813" s="22" t="s">
        <v>60</v>
      </c>
      <c r="K813" s="23">
        <v>265382.34999999998</v>
      </c>
      <c r="L813" s="23" t="s">
        <v>55</v>
      </c>
      <c r="M813" s="23" t="s">
        <v>83</v>
      </c>
      <c r="N813" s="27"/>
      <c r="O813" s="23" t="s">
        <v>56</v>
      </c>
      <c r="P813" t="str">
        <f t="shared" si="12"/>
        <v>INSERT INTO @DataTable (Deal, AdvanceDate, PROV, DealPurpose, RateType, BEACON, LTV, TDS, GDS, InsuranceType, PrincipalBalance, OccupancyType, AccountStatus, Closed_Date, DelinquencyBucket) VALUES (812, '2016-05-27', 'AB', 'Purchase', 'Fixed', 779, 95, 36.9, 36.67, 'HiRatio', 265382.35, 'Owner-Occupied', 'Open', '1900-01-00', 'Current');</v>
      </c>
    </row>
    <row r="814" spans="1:16" x14ac:dyDescent="0.35">
      <c r="A814" s="19">
        <v>813</v>
      </c>
      <c r="B814" s="18">
        <v>42202</v>
      </c>
      <c r="C814" s="19" t="s">
        <v>51</v>
      </c>
      <c r="D814" s="19" t="s">
        <v>61</v>
      </c>
      <c r="E814" s="19" t="s">
        <v>53</v>
      </c>
      <c r="F814" s="19">
        <v>664</v>
      </c>
      <c r="G814" s="19">
        <v>95</v>
      </c>
      <c r="H814" s="19">
        <v>40.71</v>
      </c>
      <c r="I814" s="19">
        <v>27.26</v>
      </c>
      <c r="J814" s="19" t="s">
        <v>60</v>
      </c>
      <c r="K814" s="20">
        <v>393191.13</v>
      </c>
      <c r="L814" s="20" t="s">
        <v>55</v>
      </c>
      <c r="M814" s="20" t="s">
        <v>83</v>
      </c>
      <c r="N814" s="26"/>
      <c r="O814" s="20" t="s">
        <v>56</v>
      </c>
      <c r="P814" t="str">
        <f t="shared" si="12"/>
        <v>INSERT INTO @DataTable (Deal, AdvanceDate, PROV, DealPurpose, RateType, BEACON, LTV, TDS, GDS, InsuranceType, PrincipalBalance, OccupancyType, AccountStatus, Closed_Date, DelinquencyBucket) VALUES (813, '2015-07-17', 'AB', 'Purchase', 'Fixed', 664, 95, 40.71, 27.26, 'HiRatio', 393191.13, 'Owner-Occupied', 'Open', '1900-01-00', 'Current');</v>
      </c>
    </row>
    <row r="815" spans="1:16" x14ac:dyDescent="0.35">
      <c r="A815" s="22">
        <v>814</v>
      </c>
      <c r="B815" s="21">
        <v>41185</v>
      </c>
      <c r="C815" s="22" t="s">
        <v>58</v>
      </c>
      <c r="D815" s="22" t="s">
        <v>61</v>
      </c>
      <c r="E815" s="22" t="s">
        <v>53</v>
      </c>
      <c r="F815" s="22">
        <v>709</v>
      </c>
      <c r="G815" s="22">
        <v>95</v>
      </c>
      <c r="H815" s="22">
        <v>38.200000000000003</v>
      </c>
      <c r="I815" s="22">
        <v>28.53</v>
      </c>
      <c r="J815" s="22" t="s">
        <v>60</v>
      </c>
      <c r="K815" s="23">
        <v>236020.89</v>
      </c>
      <c r="L815" s="23" t="s">
        <v>55</v>
      </c>
      <c r="M815" s="23" t="s">
        <v>83</v>
      </c>
      <c r="N815" s="27"/>
      <c r="O815" s="23" t="s">
        <v>56</v>
      </c>
      <c r="P815" t="str">
        <f t="shared" si="12"/>
        <v>INSERT INTO @DataTable (Deal, AdvanceDate, PROV, DealPurpose, RateType, BEACON, LTV, TDS, GDS, InsuranceType, PrincipalBalance, OccupancyType, AccountStatus, Closed_Date, DelinquencyBucket) VALUES (814, '2012-10-03', 'BC', 'Purchase', 'Fixed', 709, 95, 38.2, 28.53, 'HiRatio', 236020.89, 'Owner-Occupied', 'Open', '1900-01-00', 'Current');</v>
      </c>
    </row>
    <row r="816" spans="1:16" x14ac:dyDescent="0.35">
      <c r="A816" s="19">
        <v>815</v>
      </c>
      <c r="B816" s="18">
        <v>42236</v>
      </c>
      <c r="C816" s="19" t="s">
        <v>51</v>
      </c>
      <c r="D816" s="19" t="s">
        <v>61</v>
      </c>
      <c r="E816" s="19" t="s">
        <v>53</v>
      </c>
      <c r="F816" s="19">
        <v>682</v>
      </c>
      <c r="G816" s="19">
        <v>93.25</v>
      </c>
      <c r="H816" s="19">
        <v>43.97</v>
      </c>
      <c r="I816" s="19">
        <v>35.799999999999997</v>
      </c>
      <c r="J816" s="19" t="s">
        <v>60</v>
      </c>
      <c r="K816" s="20">
        <v>381654.18</v>
      </c>
      <c r="L816" s="20" t="s">
        <v>55</v>
      </c>
      <c r="M816" s="20" t="s">
        <v>83</v>
      </c>
      <c r="N816" s="26"/>
      <c r="O816" s="20" t="s">
        <v>56</v>
      </c>
      <c r="P816" t="str">
        <f t="shared" si="12"/>
        <v>INSERT INTO @DataTable (Deal, AdvanceDate, PROV, DealPurpose, RateType, BEACON, LTV, TDS, GDS, InsuranceType, PrincipalBalance, OccupancyType, AccountStatus, Closed_Date, DelinquencyBucket) VALUES (815, '2015-08-20', 'AB', 'Purchase', 'Fixed', 682, 93.25, 43.97, 35.8, 'HiRatio', 381654.18, 'Owner-Occupied', 'Open', '1900-01-00', 'Current');</v>
      </c>
    </row>
    <row r="817" spans="1:16" x14ac:dyDescent="0.35">
      <c r="A817" s="22">
        <v>816</v>
      </c>
      <c r="B817" s="21">
        <v>41823</v>
      </c>
      <c r="C817" s="22" t="s">
        <v>58</v>
      </c>
      <c r="D817" s="22" t="s">
        <v>61</v>
      </c>
      <c r="E817" s="22" t="s">
        <v>40</v>
      </c>
      <c r="F817" s="22">
        <v>761</v>
      </c>
      <c r="G817" s="22">
        <v>95</v>
      </c>
      <c r="H817" s="22">
        <v>29.65</v>
      </c>
      <c r="I817" s="22">
        <v>20.89</v>
      </c>
      <c r="J817" s="22" t="s">
        <v>60</v>
      </c>
      <c r="K817" s="23">
        <v>425128.77</v>
      </c>
      <c r="L817" s="23" t="s">
        <v>55</v>
      </c>
      <c r="M817" s="23" t="s">
        <v>83</v>
      </c>
      <c r="N817" s="27"/>
      <c r="O817" s="23" t="s">
        <v>56</v>
      </c>
      <c r="P817" t="str">
        <f t="shared" si="12"/>
        <v>INSERT INTO @DataTable (Deal, AdvanceDate, PROV, DealPurpose, RateType, BEACON, LTV, TDS, GDS, InsuranceType, PrincipalBalance, OccupancyType, AccountStatus, Closed_Date, DelinquencyBucket) VALUES (816, '2014-07-03', 'BC', 'Purchase', 'ARM', 761, 95, 29.65, 20.89, 'HiRatio', 425128.77, 'Owner-Occupied', 'Open', '1900-01-00', 'Current');</v>
      </c>
    </row>
    <row r="818" spans="1:16" x14ac:dyDescent="0.35">
      <c r="A818" s="19">
        <v>817</v>
      </c>
      <c r="B818" s="18">
        <v>41977</v>
      </c>
      <c r="C818" s="19" t="s">
        <v>51</v>
      </c>
      <c r="D818" s="19" t="s">
        <v>61</v>
      </c>
      <c r="E818" s="19" t="s">
        <v>53</v>
      </c>
      <c r="F818" s="19">
        <v>682</v>
      </c>
      <c r="G818" s="19">
        <v>95</v>
      </c>
      <c r="H818" s="19">
        <v>42.91</v>
      </c>
      <c r="I818" s="19">
        <v>18.2</v>
      </c>
      <c r="J818" s="19" t="s">
        <v>60</v>
      </c>
      <c r="K818" s="20">
        <v>305715.52</v>
      </c>
      <c r="L818" s="20" t="s">
        <v>55</v>
      </c>
      <c r="M818" s="20" t="s">
        <v>83</v>
      </c>
      <c r="N818" s="26"/>
      <c r="O818" s="20" t="s">
        <v>56</v>
      </c>
      <c r="P818" t="str">
        <f t="shared" si="12"/>
        <v>INSERT INTO @DataTable (Deal, AdvanceDate, PROV, DealPurpose, RateType, BEACON, LTV, TDS, GDS, InsuranceType, PrincipalBalance, OccupancyType, AccountStatus, Closed_Date, DelinquencyBucket) VALUES (817, '2014-12-04', 'AB', 'Purchase', 'Fixed', 682, 95, 42.91, 18.2, 'HiRatio', 305715.52, 'Owner-Occupied', 'Open', '1900-01-00', 'Current');</v>
      </c>
    </row>
    <row r="819" spans="1:16" x14ac:dyDescent="0.35">
      <c r="A819" s="22">
        <v>818</v>
      </c>
      <c r="B819" s="21">
        <v>41422</v>
      </c>
      <c r="C819" s="22" t="s">
        <v>57</v>
      </c>
      <c r="D819" s="22" t="s">
        <v>61</v>
      </c>
      <c r="E819" s="22" t="s">
        <v>53</v>
      </c>
      <c r="F819" s="22">
        <v>666</v>
      </c>
      <c r="G819" s="22">
        <v>95</v>
      </c>
      <c r="H819" s="22">
        <v>40.67</v>
      </c>
      <c r="I819" s="22">
        <v>34.04</v>
      </c>
      <c r="J819" s="22" t="s">
        <v>60</v>
      </c>
      <c r="K819" s="23">
        <v>425318.79</v>
      </c>
      <c r="L819" s="23" t="s">
        <v>55</v>
      </c>
      <c r="M819" s="23" t="s">
        <v>83</v>
      </c>
      <c r="N819" s="27"/>
      <c r="O819" s="23" t="s">
        <v>56</v>
      </c>
      <c r="P819" t="str">
        <f t="shared" si="12"/>
        <v>INSERT INTO @DataTable (Deal, AdvanceDate, PROV, DealPurpose, RateType, BEACON, LTV, TDS, GDS, InsuranceType, PrincipalBalance, OccupancyType, AccountStatus, Closed_Date, DelinquencyBucket) VALUES (818, '2013-05-28', 'ON', 'Purchase', 'Fixed', 666, 95, 40.67, 34.04, 'HiRatio', 425318.79, 'Owner-Occupied', 'Open', '1900-01-00', 'Current');</v>
      </c>
    </row>
    <row r="820" spans="1:16" x14ac:dyDescent="0.35">
      <c r="A820" s="19">
        <v>819</v>
      </c>
      <c r="B820" s="18">
        <v>41058</v>
      </c>
      <c r="C820" s="19" t="s">
        <v>57</v>
      </c>
      <c r="D820" s="19" t="s">
        <v>52</v>
      </c>
      <c r="E820" s="19" t="s">
        <v>40</v>
      </c>
      <c r="F820" s="19">
        <v>717</v>
      </c>
      <c r="G820" s="19">
        <v>77.92</v>
      </c>
      <c r="H820" s="19">
        <v>43.58</v>
      </c>
      <c r="I820" s="19">
        <v>32.47</v>
      </c>
      <c r="J820" s="19" t="s">
        <v>54</v>
      </c>
      <c r="K820" s="20">
        <v>269803.3</v>
      </c>
      <c r="L820" s="20" t="s">
        <v>55</v>
      </c>
      <c r="M820" s="20" t="s">
        <v>83</v>
      </c>
      <c r="N820" s="26"/>
      <c r="O820" s="20" t="s">
        <v>56</v>
      </c>
      <c r="P820" t="str">
        <f t="shared" si="12"/>
        <v>INSERT INTO @DataTable (Deal, AdvanceDate, PROV, DealPurpose, RateType, BEACON, LTV, TDS, GDS, InsuranceType, PrincipalBalance, OccupancyType, AccountStatus, Closed_Date, DelinquencyBucket) VALUES (819, '2012-05-29', 'ON', 'Refinance External', 'ARM', 717, 77.92, 43.58, 32.47, 'Conv', 269803.3, 'Owner-Occupied', 'Open', '1900-01-00', 'Current');</v>
      </c>
    </row>
    <row r="821" spans="1:16" x14ac:dyDescent="0.35">
      <c r="A821" s="22">
        <v>820</v>
      </c>
      <c r="B821" s="21">
        <v>40683</v>
      </c>
      <c r="C821" s="22" t="s">
        <v>63</v>
      </c>
      <c r="D821" s="22" t="s">
        <v>61</v>
      </c>
      <c r="E821" s="22" t="s">
        <v>53</v>
      </c>
      <c r="F821" s="22">
        <v>797</v>
      </c>
      <c r="G821" s="22">
        <v>90</v>
      </c>
      <c r="H821" s="22">
        <v>18.440000000000001</v>
      </c>
      <c r="I821" s="22">
        <v>18.32</v>
      </c>
      <c r="J821" s="22" t="s">
        <v>60</v>
      </c>
      <c r="K821" s="23">
        <v>0</v>
      </c>
      <c r="L821" s="23" t="s">
        <v>55</v>
      </c>
      <c r="M821" s="23" t="s">
        <v>84</v>
      </c>
      <c r="N821" s="27">
        <v>41549</v>
      </c>
      <c r="O821" s="23" t="s">
        <v>56</v>
      </c>
      <c r="P821" t="str">
        <f t="shared" si="12"/>
        <v>INSERT INTO @DataTable (Deal, AdvanceDate, PROV, DealPurpose, RateType, BEACON, LTV, TDS, GDS, InsuranceType, PrincipalBalance, OccupancyType, AccountStatus, Closed_Date, DelinquencyBucket) VALUES (820, '2011-05-20', 'SK', 'Purchase', 'Fixed', 797, 90, 18.44, 18.32, 'HiRatio', 0, 'Owner-Occupied', 'Closed', '2013-10-02', 'Current');</v>
      </c>
    </row>
    <row r="822" spans="1:16" x14ac:dyDescent="0.35">
      <c r="A822" s="19">
        <v>821</v>
      </c>
      <c r="B822" s="18">
        <v>41915</v>
      </c>
      <c r="C822" s="19" t="s">
        <v>57</v>
      </c>
      <c r="D822" s="19" t="s">
        <v>61</v>
      </c>
      <c r="E822" s="19" t="s">
        <v>53</v>
      </c>
      <c r="F822" s="19">
        <v>753</v>
      </c>
      <c r="G822" s="19">
        <v>95</v>
      </c>
      <c r="H822" s="19">
        <v>43.39</v>
      </c>
      <c r="I822" s="19">
        <v>31.07</v>
      </c>
      <c r="J822" s="19" t="s">
        <v>60</v>
      </c>
      <c r="K822" s="20">
        <v>169843.74</v>
      </c>
      <c r="L822" s="20" t="s">
        <v>55</v>
      </c>
      <c r="M822" s="20" t="s">
        <v>83</v>
      </c>
      <c r="N822" s="26"/>
      <c r="O822" s="20" t="s">
        <v>56</v>
      </c>
      <c r="P822" t="str">
        <f t="shared" si="12"/>
        <v>INSERT INTO @DataTable (Deal, AdvanceDate, PROV, DealPurpose, RateType, BEACON, LTV, TDS, GDS, InsuranceType, PrincipalBalance, OccupancyType, AccountStatus, Closed_Date, DelinquencyBucket) VALUES (821, '2014-10-03', 'ON', 'Purchase', 'Fixed', 753, 95, 43.39, 31.07, 'HiRatio', 169843.74, 'Owner-Occupied', 'Open', '1900-01-00', 'Current');</v>
      </c>
    </row>
    <row r="823" spans="1:16" x14ac:dyDescent="0.35">
      <c r="A823" s="22">
        <v>822</v>
      </c>
      <c r="B823" s="21">
        <v>41122</v>
      </c>
      <c r="C823" s="22" t="s">
        <v>51</v>
      </c>
      <c r="D823" s="22" t="s">
        <v>61</v>
      </c>
      <c r="E823" s="22" t="s">
        <v>53</v>
      </c>
      <c r="F823" s="22">
        <v>748</v>
      </c>
      <c r="G823" s="22">
        <v>79.86</v>
      </c>
      <c r="H823" s="22">
        <v>10.59</v>
      </c>
      <c r="I823" s="22">
        <v>3.51</v>
      </c>
      <c r="J823" s="22" t="s">
        <v>54</v>
      </c>
      <c r="K823" s="23">
        <v>301894.59999999998</v>
      </c>
      <c r="L823" s="23" t="s">
        <v>66</v>
      </c>
      <c r="M823" s="23" t="s">
        <v>83</v>
      </c>
      <c r="N823" s="27"/>
      <c r="O823" s="23" t="s">
        <v>56</v>
      </c>
      <c r="P823" t="str">
        <f t="shared" si="12"/>
        <v>INSERT INTO @DataTable (Deal, AdvanceDate, PROV, DealPurpose, RateType, BEACON, LTV, TDS, GDS, InsuranceType, PrincipalBalance, OccupancyType, AccountStatus, Closed_Date, DelinquencyBucket) VALUES (822, '2012-08-01', 'AB', 'Purchase', 'Fixed', 748, 79.86, 10.59, 3.51, 'Conv', 301894.6, 'Second Home', 'Open', '1900-01-00', 'Current');</v>
      </c>
    </row>
    <row r="824" spans="1:16" x14ac:dyDescent="0.35">
      <c r="A824" s="19">
        <v>823</v>
      </c>
      <c r="B824" s="18">
        <v>42558</v>
      </c>
      <c r="C824" s="19" t="s">
        <v>58</v>
      </c>
      <c r="D824" s="19" t="s">
        <v>59</v>
      </c>
      <c r="E824" s="19" t="s">
        <v>53</v>
      </c>
      <c r="F824" s="19">
        <v>709</v>
      </c>
      <c r="G824" s="19">
        <v>87.85</v>
      </c>
      <c r="H824" s="19">
        <v>37.380000000000003</v>
      </c>
      <c r="I824" s="19">
        <v>20.37</v>
      </c>
      <c r="J824" s="19" t="s">
        <v>60</v>
      </c>
      <c r="K824" s="20">
        <v>248123.82</v>
      </c>
      <c r="L824" s="20" t="s">
        <v>55</v>
      </c>
      <c r="M824" s="20" t="s">
        <v>83</v>
      </c>
      <c r="N824" s="26"/>
      <c r="O824" s="20" t="s">
        <v>56</v>
      </c>
      <c r="P824" t="str">
        <f t="shared" si="12"/>
        <v>INSERT INTO @DataTable (Deal, AdvanceDate, PROV, DealPurpose, RateType, BEACON, LTV, TDS, GDS, InsuranceType, PrincipalBalance, OccupancyType, AccountStatus, Closed_Date, DelinquencyBucket) VALUES (823, '2016-07-07', 'BC', 'Transfer', 'Fixed', 709, 87.85, 37.38, 20.37, 'HiRatio', 248123.82, 'Owner-Occupied', 'Open', '1900-01-00', 'Current');</v>
      </c>
    </row>
    <row r="825" spans="1:16" x14ac:dyDescent="0.35">
      <c r="A825" s="22">
        <v>824</v>
      </c>
      <c r="B825" s="21">
        <v>42522</v>
      </c>
      <c r="C825" s="22" t="s">
        <v>57</v>
      </c>
      <c r="D825" s="22" t="s">
        <v>61</v>
      </c>
      <c r="E825" s="22" t="s">
        <v>40</v>
      </c>
      <c r="F825" s="22">
        <v>692</v>
      </c>
      <c r="G825" s="22">
        <v>88.48</v>
      </c>
      <c r="H825" s="22">
        <v>39.03</v>
      </c>
      <c r="I825" s="22">
        <v>26.11</v>
      </c>
      <c r="J825" s="22" t="s">
        <v>60</v>
      </c>
      <c r="K825" s="23">
        <v>146926.85999999999</v>
      </c>
      <c r="L825" s="23" t="s">
        <v>55</v>
      </c>
      <c r="M825" s="23" t="s">
        <v>83</v>
      </c>
      <c r="N825" s="27"/>
      <c r="O825" s="23" t="s">
        <v>56</v>
      </c>
      <c r="P825" t="str">
        <f t="shared" si="12"/>
        <v>INSERT INTO @DataTable (Deal, AdvanceDate, PROV, DealPurpose, RateType, BEACON, LTV, TDS, GDS, InsuranceType, PrincipalBalance, OccupancyType, AccountStatus, Closed_Date, DelinquencyBucket) VALUES (824, '2016-06-01', 'ON', 'Purchase', 'ARM', 692, 88.48, 39.03, 26.11, 'HiRatio', 146926.86, 'Owner-Occupied', 'Open', '1900-01-00', 'Current');</v>
      </c>
    </row>
    <row r="826" spans="1:16" x14ac:dyDescent="0.35">
      <c r="A826" s="19">
        <v>825</v>
      </c>
      <c r="B826" s="18">
        <v>40742</v>
      </c>
      <c r="C826" s="19" t="s">
        <v>51</v>
      </c>
      <c r="D826" s="19" t="s">
        <v>61</v>
      </c>
      <c r="E826" s="19" t="s">
        <v>40</v>
      </c>
      <c r="F826" s="19">
        <v>780</v>
      </c>
      <c r="G826" s="19">
        <v>90</v>
      </c>
      <c r="H826" s="19">
        <v>25.71</v>
      </c>
      <c r="I826" s="19">
        <v>24.8</v>
      </c>
      <c r="J826" s="19" t="s">
        <v>60</v>
      </c>
      <c r="K826" s="20">
        <v>208938.48</v>
      </c>
      <c r="L826" s="20" t="s">
        <v>55</v>
      </c>
      <c r="M826" s="20" t="s">
        <v>83</v>
      </c>
      <c r="N826" s="26"/>
      <c r="O826" s="20" t="s">
        <v>56</v>
      </c>
      <c r="P826" t="str">
        <f t="shared" si="12"/>
        <v>INSERT INTO @DataTable (Deal, AdvanceDate, PROV, DealPurpose, RateType, BEACON, LTV, TDS, GDS, InsuranceType, PrincipalBalance, OccupancyType, AccountStatus, Closed_Date, DelinquencyBucket) VALUES (825, '2011-07-18', 'AB', 'Purchase', 'ARM', 780, 90, 25.71, 24.8, 'HiRatio', 208938.48, 'Owner-Occupied', 'Open', '1900-01-00', 'Current');</v>
      </c>
    </row>
    <row r="827" spans="1:16" x14ac:dyDescent="0.35">
      <c r="A827" s="22">
        <v>826</v>
      </c>
      <c r="B827" s="21">
        <v>41960</v>
      </c>
      <c r="C827" s="22" t="s">
        <v>51</v>
      </c>
      <c r="D827" s="22" t="s">
        <v>61</v>
      </c>
      <c r="E827" s="22" t="s">
        <v>40</v>
      </c>
      <c r="F827" s="22">
        <v>684</v>
      </c>
      <c r="G827" s="22">
        <v>80</v>
      </c>
      <c r="H827" s="22">
        <v>36.97</v>
      </c>
      <c r="I827" s="22">
        <v>14.78</v>
      </c>
      <c r="J827" s="22" t="s">
        <v>54</v>
      </c>
      <c r="K827" s="23">
        <v>675055.04</v>
      </c>
      <c r="L827" s="23" t="s">
        <v>55</v>
      </c>
      <c r="M827" s="23" t="s">
        <v>83</v>
      </c>
      <c r="N827" s="27"/>
      <c r="O827" s="23" t="s">
        <v>56</v>
      </c>
      <c r="P827" t="str">
        <f t="shared" si="12"/>
        <v>INSERT INTO @DataTable (Deal, AdvanceDate, PROV, DealPurpose, RateType, BEACON, LTV, TDS, GDS, InsuranceType, PrincipalBalance, OccupancyType, AccountStatus, Closed_Date, DelinquencyBucket) VALUES (826, '2014-11-17', 'AB', 'Purchase', 'ARM', 684, 80, 36.97, 14.78, 'Conv', 675055.04, 'Owner-Occupied', 'Open', '1900-01-00', 'Current');</v>
      </c>
    </row>
    <row r="828" spans="1:16" x14ac:dyDescent="0.35">
      <c r="A828" s="19">
        <v>827</v>
      </c>
      <c r="B828" s="18">
        <v>42704</v>
      </c>
      <c r="C828" s="19" t="s">
        <v>58</v>
      </c>
      <c r="D828" s="19" t="s">
        <v>61</v>
      </c>
      <c r="E828" s="19" t="s">
        <v>53</v>
      </c>
      <c r="F828" s="19">
        <v>838</v>
      </c>
      <c r="G828" s="19">
        <v>80</v>
      </c>
      <c r="H828" s="19">
        <v>34.65</v>
      </c>
      <c r="I828" s="19">
        <v>26.87</v>
      </c>
      <c r="J828" s="19" t="s">
        <v>54</v>
      </c>
      <c r="K828" s="20">
        <v>372996.49</v>
      </c>
      <c r="L828" s="20" t="s">
        <v>55</v>
      </c>
      <c r="M828" s="20" t="s">
        <v>83</v>
      </c>
      <c r="N828" s="26"/>
      <c r="O828" s="20" t="s">
        <v>56</v>
      </c>
      <c r="P828" t="str">
        <f t="shared" si="12"/>
        <v>INSERT INTO @DataTable (Deal, AdvanceDate, PROV, DealPurpose, RateType, BEACON, LTV, TDS, GDS, InsuranceType, PrincipalBalance, OccupancyType, AccountStatus, Closed_Date, DelinquencyBucket) VALUES (827, '2016-11-30', 'BC', 'Purchase', 'Fixed', 838, 80, 34.65, 26.87, 'Conv', 372996.49, 'Owner-Occupied', 'Open', '1900-01-00', 'Current');</v>
      </c>
    </row>
    <row r="829" spans="1:16" x14ac:dyDescent="0.35">
      <c r="A829" s="22">
        <v>828</v>
      </c>
      <c r="B829" s="21">
        <v>41709</v>
      </c>
      <c r="C829" s="22" t="s">
        <v>58</v>
      </c>
      <c r="D829" s="22" t="s">
        <v>52</v>
      </c>
      <c r="E829" s="22" t="s">
        <v>53</v>
      </c>
      <c r="F829" s="22">
        <v>824</v>
      </c>
      <c r="G829" s="22">
        <v>38.880000000000003</v>
      </c>
      <c r="H829" s="22">
        <v>30.66</v>
      </c>
      <c r="I829" s="22">
        <v>17.309999999999999</v>
      </c>
      <c r="J829" s="22" t="s">
        <v>54</v>
      </c>
      <c r="K829" s="23">
        <v>325546.14</v>
      </c>
      <c r="L829" s="23" t="s">
        <v>55</v>
      </c>
      <c r="M829" s="23" t="s">
        <v>83</v>
      </c>
      <c r="N829" s="27"/>
      <c r="O829" s="23" t="s">
        <v>56</v>
      </c>
      <c r="P829" t="str">
        <f t="shared" si="12"/>
        <v>INSERT INTO @DataTable (Deal, AdvanceDate, PROV, DealPurpose, RateType, BEACON, LTV, TDS, GDS, InsuranceType, PrincipalBalance, OccupancyType, AccountStatus, Closed_Date, DelinquencyBucket) VALUES (828, '2014-03-11', 'BC', 'Refinance External', 'Fixed', 824, 38.88, 30.66, 17.31, 'Conv', 325546.14, 'Owner-Occupied', 'Open', '1900-01-00', 'Current');</v>
      </c>
    </row>
    <row r="830" spans="1:16" x14ac:dyDescent="0.35">
      <c r="A830" s="19">
        <v>829</v>
      </c>
      <c r="B830" s="18">
        <v>41383</v>
      </c>
      <c r="C830" s="19" t="s">
        <v>57</v>
      </c>
      <c r="D830" s="19" t="s">
        <v>59</v>
      </c>
      <c r="E830" s="19" t="s">
        <v>53</v>
      </c>
      <c r="F830" s="19">
        <v>793</v>
      </c>
      <c r="G830" s="19">
        <v>94.29</v>
      </c>
      <c r="H830" s="19">
        <v>32.49</v>
      </c>
      <c r="I830" s="19">
        <v>23</v>
      </c>
      <c r="J830" s="19" t="s">
        <v>60</v>
      </c>
      <c r="K830" s="20">
        <v>266775.18</v>
      </c>
      <c r="L830" s="20" t="s">
        <v>55</v>
      </c>
      <c r="M830" s="20" t="s">
        <v>83</v>
      </c>
      <c r="N830" s="26"/>
      <c r="O830" s="20" t="s">
        <v>56</v>
      </c>
      <c r="P830" t="str">
        <f t="shared" si="12"/>
        <v>INSERT INTO @DataTable (Deal, AdvanceDate, PROV, DealPurpose, RateType, BEACON, LTV, TDS, GDS, InsuranceType, PrincipalBalance, OccupancyType, AccountStatus, Closed_Date, DelinquencyBucket) VALUES (829, '2013-04-19', 'ON', 'Transfer', 'Fixed', 793, 94.29, 32.49, 23, 'HiRatio', 266775.18, 'Owner-Occupied', 'Open', '1900-01-00', 'Current');</v>
      </c>
    </row>
    <row r="831" spans="1:16" x14ac:dyDescent="0.35">
      <c r="A831" s="22">
        <v>830</v>
      </c>
      <c r="B831" s="21">
        <v>41789</v>
      </c>
      <c r="C831" s="22" t="s">
        <v>63</v>
      </c>
      <c r="D831" s="22" t="s">
        <v>61</v>
      </c>
      <c r="E831" s="22" t="s">
        <v>53</v>
      </c>
      <c r="F831" s="22">
        <v>786</v>
      </c>
      <c r="G831" s="22">
        <v>95</v>
      </c>
      <c r="H831" s="22">
        <v>39.67</v>
      </c>
      <c r="I831" s="22">
        <v>38.57</v>
      </c>
      <c r="J831" s="22" t="s">
        <v>60</v>
      </c>
      <c r="K831" s="23">
        <v>229672.99</v>
      </c>
      <c r="L831" s="23" t="s">
        <v>55</v>
      </c>
      <c r="M831" s="23" t="s">
        <v>83</v>
      </c>
      <c r="N831" s="27"/>
      <c r="O831" s="23" t="s">
        <v>56</v>
      </c>
      <c r="P831" t="str">
        <f t="shared" si="12"/>
        <v>INSERT INTO @DataTable (Deal, AdvanceDate, PROV, DealPurpose, RateType, BEACON, LTV, TDS, GDS, InsuranceType, PrincipalBalance, OccupancyType, AccountStatus, Closed_Date, DelinquencyBucket) VALUES (830, '2014-05-30', 'SK', 'Purchase', 'Fixed', 786, 95, 39.67, 38.57, 'HiRatio', 229672.99, 'Owner-Occupied', 'Open', '1900-01-00', 'Current');</v>
      </c>
    </row>
    <row r="832" spans="1:16" x14ac:dyDescent="0.35">
      <c r="A832" s="19">
        <v>831</v>
      </c>
      <c r="B832" s="18">
        <v>42195</v>
      </c>
      <c r="C832" s="19" t="s">
        <v>57</v>
      </c>
      <c r="D832" s="19" t="s">
        <v>52</v>
      </c>
      <c r="E832" s="19" t="s">
        <v>40</v>
      </c>
      <c r="F832" s="19">
        <v>744</v>
      </c>
      <c r="G832" s="19">
        <v>74.47</v>
      </c>
      <c r="H832" s="19">
        <v>33.590000000000003</v>
      </c>
      <c r="I832" s="19">
        <v>21.29</v>
      </c>
      <c r="J832" s="19" t="s">
        <v>54</v>
      </c>
      <c r="K832" s="20">
        <v>324711.56</v>
      </c>
      <c r="L832" s="20" t="s">
        <v>55</v>
      </c>
      <c r="M832" s="20" t="s">
        <v>83</v>
      </c>
      <c r="N832" s="26"/>
      <c r="O832" s="20" t="s">
        <v>56</v>
      </c>
      <c r="P832" t="str">
        <f t="shared" si="12"/>
        <v>INSERT INTO @DataTable (Deal, AdvanceDate, PROV, DealPurpose, RateType, BEACON, LTV, TDS, GDS, InsuranceType, PrincipalBalance, OccupancyType, AccountStatus, Closed_Date, DelinquencyBucket) VALUES (831, '2015-07-10', 'ON', 'Refinance External', 'ARM', 744, 74.47, 33.59, 21.29, 'Conv', 324711.56, 'Owner-Occupied', 'Open', '1900-01-00', 'Current');</v>
      </c>
    </row>
    <row r="833" spans="1:16" x14ac:dyDescent="0.35">
      <c r="A833" s="22">
        <v>832</v>
      </c>
      <c r="B833" s="21">
        <v>41866</v>
      </c>
      <c r="C833" s="22" t="s">
        <v>57</v>
      </c>
      <c r="D833" s="22" t="s">
        <v>61</v>
      </c>
      <c r="E833" s="22" t="s">
        <v>53</v>
      </c>
      <c r="F833" s="22">
        <v>690</v>
      </c>
      <c r="G833" s="22">
        <v>95</v>
      </c>
      <c r="H833" s="22">
        <v>41.11</v>
      </c>
      <c r="I833" s="22">
        <v>32.9</v>
      </c>
      <c r="J833" s="22" t="s">
        <v>60</v>
      </c>
      <c r="K833" s="23">
        <v>346587.29</v>
      </c>
      <c r="L833" s="23" t="s">
        <v>55</v>
      </c>
      <c r="M833" s="23" t="s">
        <v>83</v>
      </c>
      <c r="N833" s="27"/>
      <c r="O833" s="23" t="s">
        <v>56</v>
      </c>
      <c r="P833" t="str">
        <f t="shared" si="12"/>
        <v>INSERT INTO @DataTable (Deal, AdvanceDate, PROV, DealPurpose, RateType, BEACON, LTV, TDS, GDS, InsuranceType, PrincipalBalance, OccupancyType, AccountStatus, Closed_Date, DelinquencyBucket) VALUES (832, '2014-08-15', 'ON', 'Purchase', 'Fixed', 690, 95, 41.11, 32.9, 'HiRatio', 346587.29, 'Owner-Occupied', 'Open', '1900-01-00', 'Current');</v>
      </c>
    </row>
    <row r="834" spans="1:16" x14ac:dyDescent="0.35">
      <c r="A834" s="19">
        <v>833</v>
      </c>
      <c r="B834" s="18">
        <v>42461</v>
      </c>
      <c r="C834" s="19" t="s">
        <v>57</v>
      </c>
      <c r="D834" s="19" t="s">
        <v>52</v>
      </c>
      <c r="E834" s="19" t="s">
        <v>53</v>
      </c>
      <c r="F834" s="19">
        <v>777</v>
      </c>
      <c r="G834" s="19">
        <v>56.85</v>
      </c>
      <c r="H834" s="19">
        <v>30.76</v>
      </c>
      <c r="I834" s="19">
        <v>29.68</v>
      </c>
      <c r="J834" s="19" t="s">
        <v>54</v>
      </c>
      <c r="K834" s="20">
        <v>216140.08</v>
      </c>
      <c r="L834" s="20" t="s">
        <v>55</v>
      </c>
      <c r="M834" s="20" t="s">
        <v>83</v>
      </c>
      <c r="N834" s="26"/>
      <c r="O834" s="20" t="s">
        <v>56</v>
      </c>
      <c r="P834" t="str">
        <f t="shared" si="12"/>
        <v>INSERT INTO @DataTable (Deal, AdvanceDate, PROV, DealPurpose, RateType, BEACON, LTV, TDS, GDS, InsuranceType, PrincipalBalance, OccupancyType, AccountStatus, Closed_Date, DelinquencyBucket) VALUES (833, '2016-04-01', 'ON', 'Refinance External', 'Fixed', 777, 56.85, 30.76, 29.68, 'Conv', 216140.08, 'Owner-Occupied', 'Open', '1900-01-00', 'Current');</v>
      </c>
    </row>
    <row r="835" spans="1:16" x14ac:dyDescent="0.35">
      <c r="A835" s="22">
        <v>834</v>
      </c>
      <c r="B835" s="21">
        <v>42200</v>
      </c>
      <c r="C835" s="22" t="s">
        <v>57</v>
      </c>
      <c r="D835" s="22" t="s">
        <v>61</v>
      </c>
      <c r="E835" s="22" t="s">
        <v>53</v>
      </c>
      <c r="F835" s="22">
        <v>806</v>
      </c>
      <c r="G835" s="22">
        <v>42.26</v>
      </c>
      <c r="H835" s="22">
        <v>23.62</v>
      </c>
      <c r="I835" s="22">
        <v>20.239999999999998</v>
      </c>
      <c r="J835" s="22" t="s">
        <v>54</v>
      </c>
      <c r="K835" s="23">
        <v>144412.79999999999</v>
      </c>
      <c r="L835" s="23" t="s">
        <v>55</v>
      </c>
      <c r="M835" s="23" t="s">
        <v>83</v>
      </c>
      <c r="N835" s="27"/>
      <c r="O835" s="23" t="s">
        <v>56</v>
      </c>
      <c r="P835" t="str">
        <f t="shared" ref="P835:P898" si="13">"INSERT INTO @DataTable (Deal, AdvanceDate, PROV, DealPurpose, RateType, BEACON, LTV, TDS, GDS, InsuranceType, PrincipalBalance, OccupancyType, AccountStatus, Closed_Date, DelinquencyBucket) VALUES (" &amp; A835 &amp; ", " &amp; "'" &amp; TEXT(B835, "yyyy-mm-dd") &amp; "', '" &amp; C835 &amp; "', '" &amp; D835 &amp; "', '" &amp; E835 &amp; "', " &amp; F835 &amp; ", " &amp; G835 &amp; ", " &amp; H835 &amp; ", " &amp; I835 &amp; ", '" &amp; J835 &amp; "', " &amp; K835 &amp; ", '" &amp; L835 &amp; "', '" &amp; M835 &amp; "', '" &amp;TEXT(N835, "yyyy-mm-dd") &amp; "', '" &amp; O835 &amp; "');"</f>
        <v>INSERT INTO @DataTable (Deal, AdvanceDate, PROV, DealPurpose, RateType, BEACON, LTV, TDS, GDS, InsuranceType, PrincipalBalance, OccupancyType, AccountStatus, Closed_Date, DelinquencyBucket) VALUES (834, '2015-07-15', 'ON', 'Purchase', 'Fixed', 806, 42.26, 23.62, 20.24, 'Conv', 144412.8, 'Owner-Occupied', 'Open', '1900-01-00', 'Current');</v>
      </c>
    </row>
    <row r="836" spans="1:16" x14ac:dyDescent="0.35">
      <c r="A836" s="19">
        <v>835</v>
      </c>
      <c r="B836" s="18">
        <v>41835</v>
      </c>
      <c r="C836" s="19" t="s">
        <v>51</v>
      </c>
      <c r="D836" s="19" t="s">
        <v>52</v>
      </c>
      <c r="E836" s="19" t="s">
        <v>53</v>
      </c>
      <c r="F836" s="19">
        <v>711</v>
      </c>
      <c r="G836" s="19">
        <v>80</v>
      </c>
      <c r="H836" s="19">
        <v>22.1</v>
      </c>
      <c r="I836" s="19">
        <v>21.47</v>
      </c>
      <c r="J836" s="19" t="s">
        <v>54</v>
      </c>
      <c r="K836" s="20">
        <v>240471.16</v>
      </c>
      <c r="L836" s="20" t="s">
        <v>55</v>
      </c>
      <c r="M836" s="20" t="s">
        <v>83</v>
      </c>
      <c r="N836" s="26"/>
      <c r="O836" s="20" t="s">
        <v>56</v>
      </c>
      <c r="P836" t="str">
        <f t="shared" si="13"/>
        <v>INSERT INTO @DataTable (Deal, AdvanceDate, PROV, DealPurpose, RateType, BEACON, LTV, TDS, GDS, InsuranceType, PrincipalBalance, OccupancyType, AccountStatus, Closed_Date, DelinquencyBucket) VALUES (835, '2014-07-15', 'AB', 'Refinance External', 'Fixed', 711, 80, 22.1, 21.47, 'Conv', 240471.16, 'Owner-Occupied', 'Open', '1900-01-00', 'Current');</v>
      </c>
    </row>
    <row r="837" spans="1:16" x14ac:dyDescent="0.35">
      <c r="A837" s="22">
        <v>836</v>
      </c>
      <c r="B837" s="21">
        <v>40900</v>
      </c>
      <c r="C837" s="22" t="s">
        <v>57</v>
      </c>
      <c r="D837" s="22" t="s">
        <v>52</v>
      </c>
      <c r="E837" s="22" t="s">
        <v>53</v>
      </c>
      <c r="F837" s="22">
        <v>652</v>
      </c>
      <c r="G837" s="22">
        <v>76.41</v>
      </c>
      <c r="H837" s="22">
        <v>41.48</v>
      </c>
      <c r="I837" s="22">
        <v>34.44</v>
      </c>
      <c r="J837" s="22" t="s">
        <v>54</v>
      </c>
      <c r="K837" s="23">
        <v>532055.92000000004</v>
      </c>
      <c r="L837" s="23" t="s">
        <v>55</v>
      </c>
      <c r="M837" s="23" t="s">
        <v>83</v>
      </c>
      <c r="N837" s="27"/>
      <c r="O837" s="23" t="s">
        <v>56</v>
      </c>
      <c r="P837" t="str">
        <f t="shared" si="13"/>
        <v>INSERT INTO @DataTable (Deal, AdvanceDate, PROV, DealPurpose, RateType, BEACON, LTV, TDS, GDS, InsuranceType, PrincipalBalance, OccupancyType, AccountStatus, Closed_Date, DelinquencyBucket) VALUES (836, '2011-12-23', 'ON', 'Refinance External', 'Fixed', 652, 76.41, 41.48, 34.44, 'Conv', 532055.92, 'Owner-Occupied', 'Open', '1900-01-00', 'Current');</v>
      </c>
    </row>
    <row r="838" spans="1:16" x14ac:dyDescent="0.35">
      <c r="A838" s="19">
        <v>837</v>
      </c>
      <c r="B838" s="18">
        <v>41612</v>
      </c>
      <c r="C838" s="19" t="s">
        <v>57</v>
      </c>
      <c r="D838" s="19" t="s">
        <v>52</v>
      </c>
      <c r="E838" s="19" t="s">
        <v>53</v>
      </c>
      <c r="F838" s="19">
        <v>722</v>
      </c>
      <c r="G838" s="19">
        <v>80</v>
      </c>
      <c r="H838" s="19">
        <v>40.43</v>
      </c>
      <c r="I838" s="19">
        <v>37.51</v>
      </c>
      <c r="J838" s="19" t="s">
        <v>54</v>
      </c>
      <c r="K838" s="20">
        <v>230214.31</v>
      </c>
      <c r="L838" s="20" t="s">
        <v>55</v>
      </c>
      <c r="M838" s="20" t="s">
        <v>83</v>
      </c>
      <c r="N838" s="26"/>
      <c r="O838" s="20" t="s">
        <v>56</v>
      </c>
      <c r="P838" t="str">
        <f t="shared" si="13"/>
        <v>INSERT INTO @DataTable (Deal, AdvanceDate, PROV, DealPurpose, RateType, BEACON, LTV, TDS, GDS, InsuranceType, PrincipalBalance, OccupancyType, AccountStatus, Closed_Date, DelinquencyBucket) VALUES (837, '2013-12-04', 'ON', 'Refinance External', 'Fixed', 722, 80, 40.43, 37.51, 'Conv', 230214.31, 'Owner-Occupied', 'Open', '1900-01-00', 'Current');</v>
      </c>
    </row>
    <row r="839" spans="1:16" x14ac:dyDescent="0.35">
      <c r="A839" s="22">
        <v>838</v>
      </c>
      <c r="B839" s="21">
        <v>42194</v>
      </c>
      <c r="C839" s="22" t="s">
        <v>57</v>
      </c>
      <c r="D839" s="22" t="s">
        <v>61</v>
      </c>
      <c r="E839" s="22" t="s">
        <v>40</v>
      </c>
      <c r="F839" s="22">
        <v>751</v>
      </c>
      <c r="G839" s="22">
        <v>90</v>
      </c>
      <c r="H839" s="22">
        <v>31.99</v>
      </c>
      <c r="I839" s="22">
        <v>30.01</v>
      </c>
      <c r="J839" s="22" t="s">
        <v>60</v>
      </c>
      <c r="K839" s="23">
        <v>491893.54</v>
      </c>
      <c r="L839" s="23" t="s">
        <v>55</v>
      </c>
      <c r="M839" s="23" t="s">
        <v>83</v>
      </c>
      <c r="N839" s="27"/>
      <c r="O839" s="23" t="s">
        <v>56</v>
      </c>
      <c r="P839" t="str">
        <f t="shared" si="13"/>
        <v>INSERT INTO @DataTable (Deal, AdvanceDate, PROV, DealPurpose, RateType, BEACON, LTV, TDS, GDS, InsuranceType, PrincipalBalance, OccupancyType, AccountStatus, Closed_Date, DelinquencyBucket) VALUES (838, '2015-07-09', 'ON', 'Purchase', 'ARM', 751, 90, 31.99, 30.01, 'HiRatio', 491893.54, 'Owner-Occupied', 'Open', '1900-01-00', 'Current');</v>
      </c>
    </row>
    <row r="840" spans="1:16" x14ac:dyDescent="0.35">
      <c r="A840" s="19">
        <v>839</v>
      </c>
      <c r="B840" s="18">
        <v>42531</v>
      </c>
      <c r="C840" s="19" t="s">
        <v>63</v>
      </c>
      <c r="D840" s="19" t="s">
        <v>52</v>
      </c>
      <c r="E840" s="19" t="s">
        <v>53</v>
      </c>
      <c r="F840" s="19">
        <v>743</v>
      </c>
      <c r="G840" s="19">
        <v>71.84</v>
      </c>
      <c r="H840" s="19">
        <v>37.299999999999997</v>
      </c>
      <c r="I840" s="19">
        <v>37.03</v>
      </c>
      <c r="J840" s="19" t="s">
        <v>54</v>
      </c>
      <c r="K840" s="20">
        <v>246406.83</v>
      </c>
      <c r="L840" s="20" t="s">
        <v>55</v>
      </c>
      <c r="M840" s="20" t="s">
        <v>83</v>
      </c>
      <c r="N840" s="26"/>
      <c r="O840" s="20" t="s">
        <v>56</v>
      </c>
      <c r="P840" t="str">
        <f t="shared" si="13"/>
        <v>INSERT INTO @DataTable (Deal, AdvanceDate, PROV, DealPurpose, RateType, BEACON, LTV, TDS, GDS, InsuranceType, PrincipalBalance, OccupancyType, AccountStatus, Closed_Date, DelinquencyBucket) VALUES (839, '2016-06-10', 'SK', 'Refinance External', 'Fixed', 743, 71.84, 37.3, 37.03, 'Conv', 246406.83, 'Owner-Occupied', 'Open', '1900-01-00', 'Current');</v>
      </c>
    </row>
    <row r="841" spans="1:16" x14ac:dyDescent="0.35">
      <c r="A841" s="22">
        <v>840</v>
      </c>
      <c r="B841" s="21">
        <v>40714</v>
      </c>
      <c r="C841" s="22" t="s">
        <v>51</v>
      </c>
      <c r="D841" s="22" t="s">
        <v>52</v>
      </c>
      <c r="E841" s="22" t="s">
        <v>53</v>
      </c>
      <c r="F841" s="22">
        <v>758</v>
      </c>
      <c r="G841" s="22">
        <v>80</v>
      </c>
      <c r="H841" s="22">
        <v>12.42</v>
      </c>
      <c r="I841" s="22">
        <v>8.43</v>
      </c>
      <c r="J841" s="22" t="s">
        <v>54</v>
      </c>
      <c r="K841" s="23">
        <v>0</v>
      </c>
      <c r="L841" s="23" t="s">
        <v>55</v>
      </c>
      <c r="M841" s="23" t="s">
        <v>84</v>
      </c>
      <c r="N841" s="27">
        <v>42545</v>
      </c>
      <c r="O841" s="23" t="s">
        <v>56</v>
      </c>
      <c r="P841" t="str">
        <f t="shared" si="13"/>
        <v>INSERT INTO @DataTable (Deal, AdvanceDate, PROV, DealPurpose, RateType, BEACON, LTV, TDS, GDS, InsuranceType, PrincipalBalance, OccupancyType, AccountStatus, Closed_Date, DelinquencyBucket) VALUES (840, '2011-06-20', 'AB', 'Refinance External', 'Fixed', 758, 80, 12.42, 8.43, 'Conv', 0, 'Owner-Occupied', 'Closed', '2016-06-24', 'Current');</v>
      </c>
    </row>
    <row r="842" spans="1:16" x14ac:dyDescent="0.35">
      <c r="A842" s="19">
        <v>841</v>
      </c>
      <c r="B842" s="18">
        <v>42426</v>
      </c>
      <c r="C842" s="19" t="s">
        <v>57</v>
      </c>
      <c r="D842" s="19" t="s">
        <v>52</v>
      </c>
      <c r="E842" s="19" t="s">
        <v>53</v>
      </c>
      <c r="F842" s="19">
        <v>730</v>
      </c>
      <c r="G842" s="19">
        <v>73.91</v>
      </c>
      <c r="H842" s="19">
        <v>33.299999999999997</v>
      </c>
      <c r="I842" s="19">
        <v>29.61</v>
      </c>
      <c r="J842" s="19" t="s">
        <v>54</v>
      </c>
      <c r="K842" s="20">
        <v>223618.94</v>
      </c>
      <c r="L842" s="20" t="s">
        <v>55</v>
      </c>
      <c r="M842" s="20" t="s">
        <v>83</v>
      </c>
      <c r="N842" s="26"/>
      <c r="O842" s="20" t="s">
        <v>56</v>
      </c>
      <c r="P842" t="str">
        <f t="shared" si="13"/>
        <v>INSERT INTO @DataTable (Deal, AdvanceDate, PROV, DealPurpose, RateType, BEACON, LTV, TDS, GDS, InsuranceType, PrincipalBalance, OccupancyType, AccountStatus, Closed_Date, DelinquencyBucket) VALUES (841, '2016-02-26', 'ON', 'Refinance External', 'Fixed', 730, 73.91, 33.3, 29.61, 'Conv', 223618.94, 'Owner-Occupied', 'Open', '1900-01-00', 'Current');</v>
      </c>
    </row>
    <row r="843" spans="1:16" x14ac:dyDescent="0.35">
      <c r="A843" s="22">
        <v>842</v>
      </c>
      <c r="B843" s="21">
        <v>42643</v>
      </c>
      <c r="C843" s="22" t="s">
        <v>51</v>
      </c>
      <c r="D843" s="22" t="s">
        <v>61</v>
      </c>
      <c r="E843" s="22" t="s">
        <v>40</v>
      </c>
      <c r="F843" s="22">
        <v>809</v>
      </c>
      <c r="G843" s="22">
        <v>73.150000000000006</v>
      </c>
      <c r="H843" s="22">
        <v>31.42</v>
      </c>
      <c r="I843" s="22">
        <v>30.34</v>
      </c>
      <c r="J843" s="22" t="s">
        <v>54</v>
      </c>
      <c r="K843" s="23">
        <v>378817.35</v>
      </c>
      <c r="L843" s="23" t="s">
        <v>55</v>
      </c>
      <c r="M843" s="23" t="s">
        <v>83</v>
      </c>
      <c r="N843" s="27"/>
      <c r="O843" s="23" t="s">
        <v>56</v>
      </c>
      <c r="P843" t="str">
        <f t="shared" si="13"/>
        <v>INSERT INTO @DataTable (Deal, AdvanceDate, PROV, DealPurpose, RateType, BEACON, LTV, TDS, GDS, InsuranceType, PrincipalBalance, OccupancyType, AccountStatus, Closed_Date, DelinquencyBucket) VALUES (842, '2016-09-30', 'AB', 'Purchase', 'ARM', 809, 73.15, 31.42, 30.34, 'Conv', 378817.35, 'Owner-Occupied', 'Open', '1900-01-00', 'Current');</v>
      </c>
    </row>
    <row r="844" spans="1:16" x14ac:dyDescent="0.35">
      <c r="A844" s="19">
        <v>843</v>
      </c>
      <c r="B844" s="18">
        <v>41656</v>
      </c>
      <c r="C844" s="19" t="s">
        <v>57</v>
      </c>
      <c r="D844" s="19" t="s">
        <v>52</v>
      </c>
      <c r="E844" s="19" t="s">
        <v>53</v>
      </c>
      <c r="F844" s="19">
        <v>720</v>
      </c>
      <c r="G844" s="19">
        <v>80</v>
      </c>
      <c r="H844" s="19">
        <v>40.159999999999997</v>
      </c>
      <c r="I844" s="19">
        <v>15.67</v>
      </c>
      <c r="J844" s="19" t="s">
        <v>54</v>
      </c>
      <c r="K844" s="20">
        <v>202983.77</v>
      </c>
      <c r="L844" s="20" t="s">
        <v>55</v>
      </c>
      <c r="M844" s="20" t="s">
        <v>83</v>
      </c>
      <c r="N844" s="26"/>
      <c r="O844" s="20" t="s">
        <v>56</v>
      </c>
      <c r="P844" t="str">
        <f t="shared" si="13"/>
        <v>INSERT INTO @DataTable (Deal, AdvanceDate, PROV, DealPurpose, RateType, BEACON, LTV, TDS, GDS, InsuranceType, PrincipalBalance, OccupancyType, AccountStatus, Closed_Date, DelinquencyBucket) VALUES (843, '2014-01-17', 'ON', 'Refinance External', 'Fixed', 720, 80, 40.16, 15.67, 'Conv', 202983.77, 'Owner-Occupied', 'Open', '1900-01-00', 'Current');</v>
      </c>
    </row>
    <row r="845" spans="1:16" x14ac:dyDescent="0.35">
      <c r="A845" s="22">
        <v>844</v>
      </c>
      <c r="B845" s="21">
        <v>40770</v>
      </c>
      <c r="C845" s="22" t="s">
        <v>65</v>
      </c>
      <c r="D845" s="22" t="s">
        <v>61</v>
      </c>
      <c r="E845" s="22" t="s">
        <v>53</v>
      </c>
      <c r="F845" s="22">
        <v>762</v>
      </c>
      <c r="G845" s="22">
        <v>80</v>
      </c>
      <c r="H845" s="22">
        <v>40.090000000000003</v>
      </c>
      <c r="I845" s="22">
        <v>18.41</v>
      </c>
      <c r="J845" s="22" t="s">
        <v>54</v>
      </c>
      <c r="K845" s="23">
        <v>105356.94</v>
      </c>
      <c r="L845" s="23" t="s">
        <v>55</v>
      </c>
      <c r="M845" s="23" t="s">
        <v>83</v>
      </c>
      <c r="N845" s="27"/>
      <c r="O845" s="23" t="s">
        <v>56</v>
      </c>
      <c r="P845" t="str">
        <f t="shared" si="13"/>
        <v>INSERT INTO @DataTable (Deal, AdvanceDate, PROV, DealPurpose, RateType, BEACON, LTV, TDS, GDS, InsuranceType, PrincipalBalance, OccupancyType, AccountStatus, Closed_Date, DelinquencyBucket) VALUES (844, '2011-08-15', 'NS', 'Purchase', 'Fixed', 762, 80, 40.09, 18.41, 'Conv', 105356.94, 'Owner-Occupied', 'Open', '1900-01-00', 'Current');</v>
      </c>
    </row>
    <row r="846" spans="1:16" x14ac:dyDescent="0.35">
      <c r="A846" s="19">
        <v>845</v>
      </c>
      <c r="B846" s="18">
        <v>41607</v>
      </c>
      <c r="C846" s="19" t="s">
        <v>57</v>
      </c>
      <c r="D846" s="19" t="s">
        <v>61</v>
      </c>
      <c r="E846" s="19" t="s">
        <v>53</v>
      </c>
      <c r="F846" s="19">
        <v>665</v>
      </c>
      <c r="G846" s="19">
        <v>95</v>
      </c>
      <c r="H846" s="19">
        <v>41.98</v>
      </c>
      <c r="I846" s="19">
        <v>30.98</v>
      </c>
      <c r="J846" s="19" t="s">
        <v>60</v>
      </c>
      <c r="K846" s="20">
        <v>152157.04999999999</v>
      </c>
      <c r="L846" s="20" t="s">
        <v>55</v>
      </c>
      <c r="M846" s="20" t="s">
        <v>83</v>
      </c>
      <c r="N846" s="26"/>
      <c r="O846" s="20" t="s">
        <v>56</v>
      </c>
      <c r="P846" t="str">
        <f t="shared" si="13"/>
        <v>INSERT INTO @DataTable (Deal, AdvanceDate, PROV, DealPurpose, RateType, BEACON, LTV, TDS, GDS, InsuranceType, PrincipalBalance, OccupancyType, AccountStatus, Closed_Date, DelinquencyBucket) VALUES (845, '2013-11-29', 'ON', 'Purchase', 'Fixed', 665, 95, 41.98, 30.98, 'HiRatio', 152157.05, 'Owner-Occupied', 'Open', '1900-01-00', 'Current');</v>
      </c>
    </row>
    <row r="847" spans="1:16" x14ac:dyDescent="0.35">
      <c r="A847" s="22">
        <v>846</v>
      </c>
      <c r="B847" s="21">
        <v>41943</v>
      </c>
      <c r="C847" s="22" t="s">
        <v>57</v>
      </c>
      <c r="D847" s="22" t="s">
        <v>61</v>
      </c>
      <c r="E847" s="22" t="s">
        <v>40</v>
      </c>
      <c r="F847" s="22">
        <v>783</v>
      </c>
      <c r="G847" s="22">
        <v>67.150000000000006</v>
      </c>
      <c r="H847" s="22">
        <v>27.8</v>
      </c>
      <c r="I847" s="22">
        <v>26.26</v>
      </c>
      <c r="J847" s="22" t="s">
        <v>54</v>
      </c>
      <c r="K847" s="23">
        <v>139236.01999999999</v>
      </c>
      <c r="L847" s="23" t="s">
        <v>55</v>
      </c>
      <c r="M847" s="23" t="s">
        <v>83</v>
      </c>
      <c r="N847" s="27"/>
      <c r="O847" s="23" t="s">
        <v>56</v>
      </c>
      <c r="P847" t="str">
        <f t="shared" si="13"/>
        <v>INSERT INTO @DataTable (Deal, AdvanceDate, PROV, DealPurpose, RateType, BEACON, LTV, TDS, GDS, InsuranceType, PrincipalBalance, OccupancyType, AccountStatus, Closed_Date, DelinquencyBucket) VALUES (846, '2014-10-31', 'ON', 'Purchase', 'ARM', 783, 67.15, 27.8, 26.26, 'Conv', 139236.02, 'Owner-Occupied', 'Open', '1900-01-00', 'Current');</v>
      </c>
    </row>
    <row r="848" spans="1:16" x14ac:dyDescent="0.35">
      <c r="A848" s="19">
        <v>847</v>
      </c>
      <c r="B848" s="18">
        <v>41610</v>
      </c>
      <c r="C848" s="19" t="s">
        <v>57</v>
      </c>
      <c r="D848" s="19" t="s">
        <v>61</v>
      </c>
      <c r="E848" s="19" t="s">
        <v>40</v>
      </c>
      <c r="F848" s="19">
        <v>755</v>
      </c>
      <c r="G848" s="19">
        <v>90</v>
      </c>
      <c r="H848" s="19">
        <v>35.92</v>
      </c>
      <c r="I848" s="19">
        <v>23.83</v>
      </c>
      <c r="J848" s="19" t="s">
        <v>60</v>
      </c>
      <c r="K848" s="20">
        <v>0</v>
      </c>
      <c r="L848" s="20" t="s">
        <v>55</v>
      </c>
      <c r="M848" s="20" t="s">
        <v>84</v>
      </c>
      <c r="N848" s="26">
        <v>42270</v>
      </c>
      <c r="O848" s="20" t="s">
        <v>56</v>
      </c>
      <c r="P848" t="str">
        <f t="shared" si="13"/>
        <v>INSERT INTO @DataTable (Deal, AdvanceDate, PROV, DealPurpose, RateType, BEACON, LTV, TDS, GDS, InsuranceType, PrincipalBalance, OccupancyType, AccountStatus, Closed_Date, DelinquencyBucket) VALUES (847, '2013-12-02', 'ON', 'Purchase', 'ARM', 755, 90, 35.92, 23.83, 'HiRatio', 0, 'Owner-Occupied', 'Closed', '2015-09-23', 'Current');</v>
      </c>
    </row>
    <row r="849" spans="1:16" x14ac:dyDescent="0.35">
      <c r="A849" s="22">
        <v>848</v>
      </c>
      <c r="B849" s="21">
        <v>41082</v>
      </c>
      <c r="C849" s="22" t="s">
        <v>51</v>
      </c>
      <c r="D849" s="22" t="s">
        <v>61</v>
      </c>
      <c r="E849" s="22" t="s">
        <v>53</v>
      </c>
      <c r="F849" s="22">
        <v>811</v>
      </c>
      <c r="G849" s="22">
        <v>67.11</v>
      </c>
      <c r="H849" s="22">
        <v>25.41</v>
      </c>
      <c r="I849" s="22">
        <v>25.41</v>
      </c>
      <c r="J849" s="22" t="s">
        <v>54</v>
      </c>
      <c r="K849" s="23">
        <v>170684.15</v>
      </c>
      <c r="L849" s="23" t="s">
        <v>55</v>
      </c>
      <c r="M849" s="23" t="s">
        <v>83</v>
      </c>
      <c r="N849" s="27"/>
      <c r="O849" s="23" t="s">
        <v>56</v>
      </c>
      <c r="P849" t="str">
        <f t="shared" si="13"/>
        <v>INSERT INTO @DataTable (Deal, AdvanceDate, PROV, DealPurpose, RateType, BEACON, LTV, TDS, GDS, InsuranceType, PrincipalBalance, OccupancyType, AccountStatus, Closed_Date, DelinquencyBucket) VALUES (848, '2012-06-22', 'AB', 'Purchase', 'Fixed', 811, 67.11, 25.41, 25.41, 'Conv', 170684.15, 'Owner-Occupied', 'Open', '1900-01-00', 'Current');</v>
      </c>
    </row>
    <row r="850" spans="1:16" x14ac:dyDescent="0.35">
      <c r="A850" s="19">
        <v>849</v>
      </c>
      <c r="B850" s="18">
        <v>41712</v>
      </c>
      <c r="C850" s="19" t="s">
        <v>51</v>
      </c>
      <c r="D850" s="19" t="s">
        <v>61</v>
      </c>
      <c r="E850" s="19" t="s">
        <v>53</v>
      </c>
      <c r="F850" s="19">
        <v>679</v>
      </c>
      <c r="G850" s="19">
        <v>93.33</v>
      </c>
      <c r="H850" s="19">
        <v>38.49</v>
      </c>
      <c r="I850" s="19">
        <v>38.18</v>
      </c>
      <c r="J850" s="19" t="s">
        <v>60</v>
      </c>
      <c r="K850" s="20">
        <v>265365.74</v>
      </c>
      <c r="L850" s="20" t="s">
        <v>55</v>
      </c>
      <c r="M850" s="20" t="s">
        <v>83</v>
      </c>
      <c r="N850" s="26"/>
      <c r="O850" s="20" t="s">
        <v>56</v>
      </c>
      <c r="P850" t="str">
        <f t="shared" si="13"/>
        <v>INSERT INTO @DataTable (Deal, AdvanceDate, PROV, DealPurpose, RateType, BEACON, LTV, TDS, GDS, InsuranceType, PrincipalBalance, OccupancyType, AccountStatus, Closed_Date, DelinquencyBucket) VALUES (849, '2014-03-14', 'AB', 'Purchase', 'Fixed', 679, 93.33, 38.49, 38.18, 'HiRatio', 265365.74, 'Owner-Occupied', 'Open', '1900-01-00', 'Current');</v>
      </c>
    </row>
    <row r="851" spans="1:16" x14ac:dyDescent="0.35">
      <c r="A851" s="22">
        <v>850</v>
      </c>
      <c r="B851" s="21">
        <v>41724</v>
      </c>
      <c r="C851" s="22" t="s">
        <v>51</v>
      </c>
      <c r="D851" s="22" t="s">
        <v>61</v>
      </c>
      <c r="E851" s="22" t="s">
        <v>40</v>
      </c>
      <c r="F851" s="22">
        <v>795</v>
      </c>
      <c r="G851" s="22">
        <v>80</v>
      </c>
      <c r="H851" s="22">
        <v>27.14</v>
      </c>
      <c r="I851" s="22">
        <v>16.579999999999998</v>
      </c>
      <c r="J851" s="22" t="s">
        <v>54</v>
      </c>
      <c r="K851" s="23">
        <v>436923.53</v>
      </c>
      <c r="L851" s="23" t="s">
        <v>55</v>
      </c>
      <c r="M851" s="23" t="s">
        <v>83</v>
      </c>
      <c r="N851" s="27"/>
      <c r="O851" s="23" t="s">
        <v>56</v>
      </c>
      <c r="P851" t="str">
        <f t="shared" si="13"/>
        <v>INSERT INTO @DataTable (Deal, AdvanceDate, PROV, DealPurpose, RateType, BEACON, LTV, TDS, GDS, InsuranceType, PrincipalBalance, OccupancyType, AccountStatus, Closed_Date, DelinquencyBucket) VALUES (850, '2014-03-26', 'AB', 'Purchase', 'ARM', 795, 80, 27.14, 16.58, 'Conv', 436923.53, 'Owner-Occupied', 'Open', '1900-01-00', 'Current');</v>
      </c>
    </row>
    <row r="852" spans="1:16" x14ac:dyDescent="0.35">
      <c r="A852" s="19">
        <v>851</v>
      </c>
      <c r="B852" s="18">
        <v>42565</v>
      </c>
      <c r="C852" s="19" t="s">
        <v>58</v>
      </c>
      <c r="D852" s="19" t="s">
        <v>52</v>
      </c>
      <c r="E852" s="19" t="s">
        <v>40</v>
      </c>
      <c r="F852" s="19">
        <v>787</v>
      </c>
      <c r="G852" s="19">
        <v>34.04</v>
      </c>
      <c r="H852" s="19">
        <v>27.8</v>
      </c>
      <c r="I852" s="19">
        <v>24.91</v>
      </c>
      <c r="J852" s="19" t="s">
        <v>54</v>
      </c>
      <c r="K852" s="20">
        <v>157964.85</v>
      </c>
      <c r="L852" s="20" t="s">
        <v>55</v>
      </c>
      <c r="M852" s="20" t="s">
        <v>83</v>
      </c>
      <c r="N852" s="26"/>
      <c r="O852" s="20" t="s">
        <v>56</v>
      </c>
      <c r="P852" t="str">
        <f t="shared" si="13"/>
        <v>INSERT INTO @DataTable (Deal, AdvanceDate, PROV, DealPurpose, RateType, BEACON, LTV, TDS, GDS, InsuranceType, PrincipalBalance, OccupancyType, AccountStatus, Closed_Date, DelinquencyBucket) VALUES (851, '2016-07-14', 'BC', 'Refinance External', 'ARM', 787, 34.04, 27.8, 24.91, 'Conv', 157964.85, 'Owner-Occupied', 'Open', '1900-01-00', 'Current');</v>
      </c>
    </row>
    <row r="853" spans="1:16" x14ac:dyDescent="0.35">
      <c r="A853" s="22">
        <v>852</v>
      </c>
      <c r="B853" s="21">
        <v>40654</v>
      </c>
      <c r="C853" s="22" t="s">
        <v>51</v>
      </c>
      <c r="D853" s="22" t="s">
        <v>61</v>
      </c>
      <c r="E853" s="22" t="s">
        <v>40</v>
      </c>
      <c r="F853" s="22">
        <v>686</v>
      </c>
      <c r="G853" s="22">
        <v>95</v>
      </c>
      <c r="H853" s="22">
        <v>32.979999999999997</v>
      </c>
      <c r="I853" s="22">
        <v>25.03</v>
      </c>
      <c r="J853" s="22" t="s">
        <v>60</v>
      </c>
      <c r="K853" s="23">
        <v>260476.32</v>
      </c>
      <c r="L853" s="23" t="s">
        <v>55</v>
      </c>
      <c r="M853" s="23" t="s">
        <v>83</v>
      </c>
      <c r="N853" s="27"/>
      <c r="O853" s="23" t="s">
        <v>56</v>
      </c>
      <c r="P853" t="str">
        <f t="shared" si="13"/>
        <v>INSERT INTO @DataTable (Deal, AdvanceDate, PROV, DealPurpose, RateType, BEACON, LTV, TDS, GDS, InsuranceType, PrincipalBalance, OccupancyType, AccountStatus, Closed_Date, DelinquencyBucket) VALUES (852, '2011-04-21', 'AB', 'Purchase', 'ARM', 686, 95, 32.98, 25.03, 'HiRatio', 260476.32, 'Owner-Occupied', 'Open', '1900-01-00', 'Current');</v>
      </c>
    </row>
    <row r="854" spans="1:16" x14ac:dyDescent="0.35">
      <c r="A854" s="19">
        <v>853</v>
      </c>
      <c r="B854" s="18">
        <v>42179</v>
      </c>
      <c r="C854" s="19" t="s">
        <v>51</v>
      </c>
      <c r="D854" s="19" t="s">
        <v>59</v>
      </c>
      <c r="E854" s="19" t="s">
        <v>53</v>
      </c>
      <c r="F854" s="19">
        <v>726</v>
      </c>
      <c r="G854" s="19">
        <v>66.62</v>
      </c>
      <c r="H854" s="19">
        <v>33.44</v>
      </c>
      <c r="I854" s="19">
        <v>32.53</v>
      </c>
      <c r="J854" s="19" t="s">
        <v>54</v>
      </c>
      <c r="K854" s="20">
        <v>254029.91</v>
      </c>
      <c r="L854" s="20" t="s">
        <v>55</v>
      </c>
      <c r="M854" s="20" t="s">
        <v>83</v>
      </c>
      <c r="N854" s="26"/>
      <c r="O854" s="20" t="s">
        <v>56</v>
      </c>
      <c r="P854" t="str">
        <f t="shared" si="13"/>
        <v>INSERT INTO @DataTable (Deal, AdvanceDate, PROV, DealPurpose, RateType, BEACON, LTV, TDS, GDS, InsuranceType, PrincipalBalance, OccupancyType, AccountStatus, Closed_Date, DelinquencyBucket) VALUES (853, '2015-06-24', 'AB', 'Transfer', 'Fixed', 726, 66.62, 33.44, 32.53, 'Conv', 254029.91, 'Owner-Occupied', 'Open', '1900-01-00', 'Current');</v>
      </c>
    </row>
    <row r="855" spans="1:16" x14ac:dyDescent="0.35">
      <c r="A855" s="22">
        <v>854</v>
      </c>
      <c r="B855" s="21">
        <v>41565</v>
      </c>
      <c r="C855" s="22" t="s">
        <v>57</v>
      </c>
      <c r="D855" s="22" t="s">
        <v>61</v>
      </c>
      <c r="E855" s="22" t="s">
        <v>40</v>
      </c>
      <c r="F855" s="22">
        <v>696</v>
      </c>
      <c r="G855" s="22">
        <v>93.77</v>
      </c>
      <c r="H855" s="22">
        <v>27.78</v>
      </c>
      <c r="I855" s="22">
        <v>19.7</v>
      </c>
      <c r="J855" s="22" t="s">
        <v>60</v>
      </c>
      <c r="K855" s="23">
        <v>278558.07</v>
      </c>
      <c r="L855" s="23" t="s">
        <v>55</v>
      </c>
      <c r="M855" s="23" t="s">
        <v>83</v>
      </c>
      <c r="N855" s="27"/>
      <c r="O855" s="23" t="s">
        <v>56</v>
      </c>
      <c r="P855" t="str">
        <f t="shared" si="13"/>
        <v>INSERT INTO @DataTable (Deal, AdvanceDate, PROV, DealPurpose, RateType, BEACON, LTV, TDS, GDS, InsuranceType, PrincipalBalance, OccupancyType, AccountStatus, Closed_Date, DelinquencyBucket) VALUES (854, '2013-10-18', 'ON', 'Purchase', 'ARM', 696, 93.77, 27.78, 19.7, 'HiRatio', 278558.07, 'Owner-Occupied', 'Open', '1900-01-00', 'Current');</v>
      </c>
    </row>
    <row r="856" spans="1:16" x14ac:dyDescent="0.35">
      <c r="A856" s="19">
        <v>855</v>
      </c>
      <c r="B856" s="18">
        <v>42551</v>
      </c>
      <c r="C856" s="19" t="s">
        <v>57</v>
      </c>
      <c r="D856" s="19" t="s">
        <v>61</v>
      </c>
      <c r="E856" s="19" t="s">
        <v>53</v>
      </c>
      <c r="F856" s="19">
        <v>783</v>
      </c>
      <c r="G856" s="19">
        <v>95</v>
      </c>
      <c r="H856" s="19">
        <v>38.71</v>
      </c>
      <c r="I856" s="19">
        <v>18.21</v>
      </c>
      <c r="J856" s="19" t="s">
        <v>60</v>
      </c>
      <c r="K856" s="20">
        <v>178530.83</v>
      </c>
      <c r="L856" s="20" t="s">
        <v>55</v>
      </c>
      <c r="M856" s="20" t="s">
        <v>83</v>
      </c>
      <c r="N856" s="26"/>
      <c r="O856" s="20" t="s">
        <v>56</v>
      </c>
      <c r="P856" t="str">
        <f t="shared" si="13"/>
        <v>INSERT INTO @DataTable (Deal, AdvanceDate, PROV, DealPurpose, RateType, BEACON, LTV, TDS, GDS, InsuranceType, PrincipalBalance, OccupancyType, AccountStatus, Closed_Date, DelinquencyBucket) VALUES (855, '2016-06-30', 'ON', 'Purchase', 'Fixed', 783, 95, 38.71, 18.21, 'HiRatio', 178530.83, 'Owner-Occupied', 'Open', '1900-01-00', 'Current');</v>
      </c>
    </row>
    <row r="857" spans="1:16" x14ac:dyDescent="0.35">
      <c r="A857" s="22">
        <v>856</v>
      </c>
      <c r="B857" s="21">
        <v>42041</v>
      </c>
      <c r="C857" s="22" t="s">
        <v>57</v>
      </c>
      <c r="D857" s="22" t="s">
        <v>52</v>
      </c>
      <c r="E857" s="22" t="s">
        <v>40</v>
      </c>
      <c r="F857" s="22">
        <v>805</v>
      </c>
      <c r="G857" s="22">
        <v>71.540000000000006</v>
      </c>
      <c r="H857" s="22">
        <v>27.49</v>
      </c>
      <c r="I857" s="22">
        <v>25.56</v>
      </c>
      <c r="J857" s="22" t="s">
        <v>54</v>
      </c>
      <c r="K857" s="23">
        <v>0</v>
      </c>
      <c r="L857" s="23" t="s">
        <v>55</v>
      </c>
      <c r="M857" s="23" t="s">
        <v>84</v>
      </c>
      <c r="N857" s="27">
        <v>42709</v>
      </c>
      <c r="O857" s="23" t="s">
        <v>56</v>
      </c>
      <c r="P857" t="str">
        <f t="shared" si="13"/>
        <v>INSERT INTO @DataTable (Deal, AdvanceDate, PROV, DealPurpose, RateType, BEACON, LTV, TDS, GDS, InsuranceType, PrincipalBalance, OccupancyType, AccountStatus, Closed_Date, DelinquencyBucket) VALUES (856, '2015-02-06', 'ON', 'Refinance External', 'ARM', 805, 71.54, 27.49, 25.56, 'Conv', 0, 'Owner-Occupied', 'Closed', '2016-12-05', 'Current');</v>
      </c>
    </row>
    <row r="858" spans="1:16" x14ac:dyDescent="0.35">
      <c r="A858" s="19">
        <v>857</v>
      </c>
      <c r="B858" s="18">
        <v>40402</v>
      </c>
      <c r="C858" s="19" t="s">
        <v>57</v>
      </c>
      <c r="D858" s="19" t="s">
        <v>61</v>
      </c>
      <c r="E858" s="19" t="s">
        <v>40</v>
      </c>
      <c r="F858" s="19">
        <v>785</v>
      </c>
      <c r="G858" s="19">
        <v>71.430000000000007</v>
      </c>
      <c r="H858" s="19">
        <v>10.93</v>
      </c>
      <c r="I858" s="19">
        <v>4.33</v>
      </c>
      <c r="J858" s="19" t="s">
        <v>54</v>
      </c>
      <c r="K858" s="20">
        <v>0</v>
      </c>
      <c r="L858" s="20" t="s">
        <v>66</v>
      </c>
      <c r="M858" s="20" t="s">
        <v>84</v>
      </c>
      <c r="N858" s="26">
        <v>42570</v>
      </c>
      <c r="O858" s="20" t="s">
        <v>56</v>
      </c>
      <c r="P858" t="str">
        <f t="shared" si="13"/>
        <v>INSERT INTO @DataTable (Deal, AdvanceDate, PROV, DealPurpose, RateType, BEACON, LTV, TDS, GDS, InsuranceType, PrincipalBalance, OccupancyType, AccountStatus, Closed_Date, DelinquencyBucket) VALUES (857, '2010-08-12', 'ON', 'Purchase', 'ARM', 785, 71.43, 10.93, 4.33, 'Conv', 0, 'Second Home', 'Closed', '2016-07-19', 'Current');</v>
      </c>
    </row>
    <row r="859" spans="1:16" x14ac:dyDescent="0.35">
      <c r="A859" s="22">
        <v>858</v>
      </c>
      <c r="B859" s="21">
        <v>41145</v>
      </c>
      <c r="C859" s="22" t="s">
        <v>51</v>
      </c>
      <c r="D859" s="22" t="s">
        <v>61</v>
      </c>
      <c r="E859" s="22" t="s">
        <v>53</v>
      </c>
      <c r="F859" s="22">
        <v>0</v>
      </c>
      <c r="G859" s="22">
        <v>90</v>
      </c>
      <c r="H859" s="22">
        <v>22.13</v>
      </c>
      <c r="I859" s="22">
        <v>22.01</v>
      </c>
      <c r="J859" s="22" t="s">
        <v>60</v>
      </c>
      <c r="K859" s="23">
        <v>334955.23</v>
      </c>
      <c r="L859" s="23" t="s">
        <v>55</v>
      </c>
      <c r="M859" s="23" t="s">
        <v>83</v>
      </c>
      <c r="N859" s="27"/>
      <c r="O859" s="23" t="s">
        <v>56</v>
      </c>
      <c r="P859" t="str">
        <f t="shared" si="13"/>
        <v>INSERT INTO @DataTable (Deal, AdvanceDate, PROV, DealPurpose, RateType, BEACON, LTV, TDS, GDS, InsuranceType, PrincipalBalance, OccupancyType, AccountStatus, Closed_Date, DelinquencyBucket) VALUES (858, '2012-08-24', 'AB', 'Purchase', 'Fixed', 0, 90, 22.13, 22.01, 'HiRatio', 334955.23, 'Owner-Occupied', 'Open', '1900-01-00', 'Current');</v>
      </c>
    </row>
    <row r="860" spans="1:16" x14ac:dyDescent="0.35">
      <c r="A860" s="19">
        <v>859</v>
      </c>
      <c r="B860" s="18">
        <v>42200</v>
      </c>
      <c r="C860" s="19" t="s">
        <v>57</v>
      </c>
      <c r="D860" s="19" t="s">
        <v>61</v>
      </c>
      <c r="E860" s="19" t="s">
        <v>53</v>
      </c>
      <c r="F860" s="19">
        <v>737</v>
      </c>
      <c r="G860" s="19">
        <v>85</v>
      </c>
      <c r="H860" s="19">
        <v>36.22</v>
      </c>
      <c r="I860" s="19">
        <v>20.88</v>
      </c>
      <c r="J860" s="19" t="s">
        <v>60</v>
      </c>
      <c r="K860" s="20">
        <v>476868.29</v>
      </c>
      <c r="L860" s="20" t="s">
        <v>55</v>
      </c>
      <c r="M860" s="20" t="s">
        <v>83</v>
      </c>
      <c r="N860" s="26"/>
      <c r="O860" s="20" t="s">
        <v>56</v>
      </c>
      <c r="P860" t="str">
        <f t="shared" si="13"/>
        <v>INSERT INTO @DataTable (Deal, AdvanceDate, PROV, DealPurpose, RateType, BEACON, LTV, TDS, GDS, InsuranceType, PrincipalBalance, OccupancyType, AccountStatus, Closed_Date, DelinquencyBucket) VALUES (859, '2015-07-15', 'ON', 'Purchase', 'Fixed', 737, 85, 36.22, 20.88, 'HiRatio', 476868.29, 'Owner-Occupied', 'Open', '1900-01-00', 'Current');</v>
      </c>
    </row>
    <row r="861" spans="1:16" x14ac:dyDescent="0.35">
      <c r="A861" s="22">
        <v>860</v>
      </c>
      <c r="B861" s="21">
        <v>42167</v>
      </c>
      <c r="C861" s="22" t="s">
        <v>57</v>
      </c>
      <c r="D861" s="22" t="s">
        <v>52</v>
      </c>
      <c r="E861" s="22" t="s">
        <v>53</v>
      </c>
      <c r="F861" s="22">
        <v>815</v>
      </c>
      <c r="G861" s="22">
        <v>20</v>
      </c>
      <c r="H861" s="22">
        <v>26.44</v>
      </c>
      <c r="I861" s="22">
        <v>25.84</v>
      </c>
      <c r="J861" s="22" t="s">
        <v>54</v>
      </c>
      <c r="K861" s="23">
        <v>171039.77</v>
      </c>
      <c r="L861" s="23" t="s">
        <v>55</v>
      </c>
      <c r="M861" s="23" t="s">
        <v>83</v>
      </c>
      <c r="N861" s="27"/>
      <c r="O861" s="23" t="s">
        <v>56</v>
      </c>
      <c r="P861" t="str">
        <f t="shared" si="13"/>
        <v>INSERT INTO @DataTable (Deal, AdvanceDate, PROV, DealPurpose, RateType, BEACON, LTV, TDS, GDS, InsuranceType, PrincipalBalance, OccupancyType, AccountStatus, Closed_Date, DelinquencyBucket) VALUES (860, '2015-06-12', 'ON', 'Refinance External', 'Fixed', 815, 20, 26.44, 25.84, 'Conv', 171039.77, 'Owner-Occupied', 'Open', '1900-01-00', 'Current');</v>
      </c>
    </row>
    <row r="862" spans="1:16" x14ac:dyDescent="0.35">
      <c r="A862" s="19">
        <v>861</v>
      </c>
      <c r="B862" s="18">
        <v>41948</v>
      </c>
      <c r="C862" s="19" t="s">
        <v>57</v>
      </c>
      <c r="D862" s="19" t="s">
        <v>61</v>
      </c>
      <c r="E862" s="19" t="s">
        <v>40</v>
      </c>
      <c r="F862" s="19">
        <v>762</v>
      </c>
      <c r="G862" s="19">
        <v>95</v>
      </c>
      <c r="H862" s="19">
        <v>36.590000000000003</v>
      </c>
      <c r="I862" s="19">
        <v>31.33</v>
      </c>
      <c r="J862" s="19" t="s">
        <v>60</v>
      </c>
      <c r="K862" s="20">
        <v>191930.82</v>
      </c>
      <c r="L862" s="20" t="s">
        <v>55</v>
      </c>
      <c r="M862" s="20" t="s">
        <v>83</v>
      </c>
      <c r="N862" s="26"/>
      <c r="O862" s="20" t="s">
        <v>56</v>
      </c>
      <c r="P862" t="str">
        <f t="shared" si="13"/>
        <v>INSERT INTO @DataTable (Deal, AdvanceDate, PROV, DealPurpose, RateType, BEACON, LTV, TDS, GDS, InsuranceType, PrincipalBalance, OccupancyType, AccountStatus, Closed_Date, DelinquencyBucket) VALUES (861, '2014-11-05', 'ON', 'Purchase', 'ARM', 762, 95, 36.59, 31.33, 'HiRatio', 191930.82, 'Owner-Occupied', 'Open', '1900-01-00', 'Current');</v>
      </c>
    </row>
    <row r="863" spans="1:16" x14ac:dyDescent="0.35">
      <c r="A863" s="22">
        <v>862</v>
      </c>
      <c r="B863" s="21">
        <v>42277</v>
      </c>
      <c r="C863" s="22" t="s">
        <v>57</v>
      </c>
      <c r="D863" s="22" t="s">
        <v>61</v>
      </c>
      <c r="E863" s="22" t="s">
        <v>53</v>
      </c>
      <c r="F863" s="22">
        <v>702</v>
      </c>
      <c r="G863" s="22">
        <v>95</v>
      </c>
      <c r="H863" s="22">
        <v>41.16</v>
      </c>
      <c r="I863" s="22">
        <v>21.62</v>
      </c>
      <c r="J863" s="22" t="s">
        <v>60</v>
      </c>
      <c r="K863" s="23">
        <v>335801.61</v>
      </c>
      <c r="L863" s="23" t="s">
        <v>55</v>
      </c>
      <c r="M863" s="23" t="s">
        <v>83</v>
      </c>
      <c r="N863" s="27"/>
      <c r="O863" s="23" t="s">
        <v>56</v>
      </c>
      <c r="P863" t="str">
        <f t="shared" si="13"/>
        <v>INSERT INTO @DataTable (Deal, AdvanceDate, PROV, DealPurpose, RateType, BEACON, LTV, TDS, GDS, InsuranceType, PrincipalBalance, OccupancyType, AccountStatus, Closed_Date, DelinquencyBucket) VALUES (862, '2015-09-30', 'ON', 'Purchase', 'Fixed', 702, 95, 41.16, 21.62, 'HiRatio', 335801.61, 'Owner-Occupied', 'Open', '1900-01-00', 'Current');</v>
      </c>
    </row>
    <row r="864" spans="1:16" x14ac:dyDescent="0.35">
      <c r="A864" s="19">
        <v>863</v>
      </c>
      <c r="B864" s="18">
        <v>41082</v>
      </c>
      <c r="C864" s="19" t="s">
        <v>57</v>
      </c>
      <c r="D864" s="19" t="s">
        <v>61</v>
      </c>
      <c r="E864" s="19" t="s">
        <v>40</v>
      </c>
      <c r="F864" s="19">
        <v>804</v>
      </c>
      <c r="G864" s="19">
        <v>80</v>
      </c>
      <c r="H864" s="19">
        <v>38.47</v>
      </c>
      <c r="I864" s="19">
        <v>29.42</v>
      </c>
      <c r="J864" s="19" t="s">
        <v>54</v>
      </c>
      <c r="K864" s="20">
        <v>293841.13</v>
      </c>
      <c r="L864" s="20" t="s">
        <v>55</v>
      </c>
      <c r="M864" s="20" t="s">
        <v>83</v>
      </c>
      <c r="N864" s="26"/>
      <c r="O864" s="20" t="s">
        <v>56</v>
      </c>
      <c r="P864" t="str">
        <f t="shared" si="13"/>
        <v>INSERT INTO @DataTable (Deal, AdvanceDate, PROV, DealPurpose, RateType, BEACON, LTV, TDS, GDS, InsuranceType, PrincipalBalance, OccupancyType, AccountStatus, Closed_Date, DelinquencyBucket) VALUES (863, '2012-06-22', 'ON', 'Purchase', 'ARM', 804, 80, 38.47, 29.42, 'Conv', 293841.13, 'Owner-Occupied', 'Open', '1900-01-00', 'Current');</v>
      </c>
    </row>
    <row r="865" spans="1:16" x14ac:dyDescent="0.35">
      <c r="A865" s="22">
        <v>864</v>
      </c>
      <c r="B865" s="21">
        <v>42185</v>
      </c>
      <c r="C865" s="22" t="s">
        <v>58</v>
      </c>
      <c r="D865" s="22" t="s">
        <v>61</v>
      </c>
      <c r="E865" s="22" t="s">
        <v>40</v>
      </c>
      <c r="F865" s="22">
        <v>784</v>
      </c>
      <c r="G865" s="22">
        <v>80</v>
      </c>
      <c r="H865" s="22">
        <v>17.77</v>
      </c>
      <c r="I865" s="22">
        <v>17.66</v>
      </c>
      <c r="J865" s="22" t="s">
        <v>54</v>
      </c>
      <c r="K865" s="23">
        <v>273686.7</v>
      </c>
      <c r="L865" s="23" t="s">
        <v>55</v>
      </c>
      <c r="M865" s="23" t="s">
        <v>83</v>
      </c>
      <c r="N865" s="27"/>
      <c r="O865" s="23" t="s">
        <v>56</v>
      </c>
      <c r="P865" t="str">
        <f t="shared" si="13"/>
        <v>INSERT INTO @DataTable (Deal, AdvanceDate, PROV, DealPurpose, RateType, BEACON, LTV, TDS, GDS, InsuranceType, PrincipalBalance, OccupancyType, AccountStatus, Closed_Date, DelinquencyBucket) VALUES (864, '2015-06-30', 'BC', 'Purchase', 'ARM', 784, 80, 17.77, 17.66, 'Conv', 273686.7, 'Owner-Occupied', 'Open', '1900-01-00', 'Current');</v>
      </c>
    </row>
    <row r="866" spans="1:16" x14ac:dyDescent="0.35">
      <c r="A866" s="19">
        <v>865</v>
      </c>
      <c r="B866" s="18">
        <v>41670</v>
      </c>
      <c r="C866" s="19" t="s">
        <v>57</v>
      </c>
      <c r="D866" s="19" t="s">
        <v>52</v>
      </c>
      <c r="E866" s="19" t="s">
        <v>53</v>
      </c>
      <c r="F866" s="19">
        <v>673</v>
      </c>
      <c r="G866" s="19">
        <v>80</v>
      </c>
      <c r="H866" s="19">
        <v>37.119999999999997</v>
      </c>
      <c r="I866" s="19">
        <v>20.98</v>
      </c>
      <c r="J866" s="19" t="s">
        <v>54</v>
      </c>
      <c r="K866" s="20">
        <v>0</v>
      </c>
      <c r="L866" s="20" t="s">
        <v>55</v>
      </c>
      <c r="M866" s="20" t="s">
        <v>84</v>
      </c>
      <c r="N866" s="26">
        <v>42474</v>
      </c>
      <c r="O866" s="20" t="s">
        <v>56</v>
      </c>
      <c r="P866" t="str">
        <f t="shared" si="13"/>
        <v>INSERT INTO @DataTable (Deal, AdvanceDate, PROV, DealPurpose, RateType, BEACON, LTV, TDS, GDS, InsuranceType, PrincipalBalance, OccupancyType, AccountStatus, Closed_Date, DelinquencyBucket) VALUES (865, '2014-01-31', 'ON', 'Refinance External', 'Fixed', 673, 80, 37.12, 20.98, 'Conv', 0, 'Owner-Occupied', 'Closed', '2016-04-14', 'Current');</v>
      </c>
    </row>
    <row r="867" spans="1:16" x14ac:dyDescent="0.35">
      <c r="A867" s="22">
        <v>866</v>
      </c>
      <c r="B867" s="21">
        <v>41838</v>
      </c>
      <c r="C867" s="22" t="s">
        <v>57</v>
      </c>
      <c r="D867" s="22" t="s">
        <v>61</v>
      </c>
      <c r="E867" s="22" t="s">
        <v>53</v>
      </c>
      <c r="F867" s="22">
        <v>668</v>
      </c>
      <c r="G867" s="22">
        <v>95</v>
      </c>
      <c r="H867" s="22">
        <v>32.36</v>
      </c>
      <c r="I867" s="22">
        <v>32.17</v>
      </c>
      <c r="J867" s="22" t="s">
        <v>60</v>
      </c>
      <c r="K867" s="23">
        <v>0</v>
      </c>
      <c r="L867" s="23" t="s">
        <v>55</v>
      </c>
      <c r="M867" s="23" t="s">
        <v>84</v>
      </c>
      <c r="N867" s="27">
        <v>42668</v>
      </c>
      <c r="O867" s="23" t="s">
        <v>56</v>
      </c>
      <c r="P867" t="str">
        <f t="shared" si="13"/>
        <v>INSERT INTO @DataTable (Deal, AdvanceDate, PROV, DealPurpose, RateType, BEACON, LTV, TDS, GDS, InsuranceType, PrincipalBalance, OccupancyType, AccountStatus, Closed_Date, DelinquencyBucket) VALUES (866, '2014-07-18', 'ON', 'Purchase', 'Fixed', 668, 95, 32.36, 32.17, 'HiRatio', 0, 'Owner-Occupied', 'Closed', '2016-10-25', 'Current');</v>
      </c>
    </row>
    <row r="868" spans="1:16" x14ac:dyDescent="0.35">
      <c r="A868" s="19">
        <v>867</v>
      </c>
      <c r="B868" s="18">
        <v>42349</v>
      </c>
      <c r="C868" s="19" t="s">
        <v>57</v>
      </c>
      <c r="D868" s="19" t="s">
        <v>61</v>
      </c>
      <c r="E868" s="19" t="s">
        <v>53</v>
      </c>
      <c r="F868" s="19">
        <v>717</v>
      </c>
      <c r="G868" s="19">
        <v>75.760000000000005</v>
      </c>
      <c r="H868" s="19">
        <v>39.86</v>
      </c>
      <c r="I868" s="19">
        <v>18.48</v>
      </c>
      <c r="J868" s="19" t="s">
        <v>54</v>
      </c>
      <c r="K868" s="20">
        <v>243988.1</v>
      </c>
      <c r="L868" s="20" t="s">
        <v>55</v>
      </c>
      <c r="M868" s="20" t="s">
        <v>83</v>
      </c>
      <c r="N868" s="26"/>
      <c r="O868" s="20" t="s">
        <v>56</v>
      </c>
      <c r="P868" t="str">
        <f t="shared" si="13"/>
        <v>INSERT INTO @DataTable (Deal, AdvanceDate, PROV, DealPurpose, RateType, BEACON, LTV, TDS, GDS, InsuranceType, PrincipalBalance, OccupancyType, AccountStatus, Closed_Date, DelinquencyBucket) VALUES (867, '2015-12-11', 'ON', 'Purchase', 'Fixed', 717, 75.76, 39.86, 18.48, 'Conv', 243988.1, 'Owner-Occupied', 'Open', '1900-01-00', 'Current');</v>
      </c>
    </row>
    <row r="869" spans="1:16" x14ac:dyDescent="0.35">
      <c r="A869" s="22">
        <v>868</v>
      </c>
      <c r="B869" s="21">
        <v>42605</v>
      </c>
      <c r="C869" s="22" t="s">
        <v>57</v>
      </c>
      <c r="D869" s="22" t="s">
        <v>61</v>
      </c>
      <c r="E869" s="22" t="s">
        <v>53</v>
      </c>
      <c r="F869" s="22">
        <v>688</v>
      </c>
      <c r="G869" s="22">
        <v>89.33</v>
      </c>
      <c r="H869" s="22">
        <v>41.25</v>
      </c>
      <c r="I869" s="22">
        <v>36.36</v>
      </c>
      <c r="J869" s="22" t="s">
        <v>60</v>
      </c>
      <c r="K869" s="23">
        <v>677826.5</v>
      </c>
      <c r="L869" s="23" t="s">
        <v>55</v>
      </c>
      <c r="M869" s="23" t="s">
        <v>83</v>
      </c>
      <c r="N869" s="27"/>
      <c r="O869" s="23" t="s">
        <v>56</v>
      </c>
      <c r="P869" t="str">
        <f t="shared" si="13"/>
        <v>INSERT INTO @DataTable (Deal, AdvanceDate, PROV, DealPurpose, RateType, BEACON, LTV, TDS, GDS, InsuranceType, PrincipalBalance, OccupancyType, AccountStatus, Closed_Date, DelinquencyBucket) VALUES (868, '2016-08-23', 'ON', 'Purchase', 'Fixed', 688, 89.33, 41.25, 36.36, 'HiRatio', 677826.5, 'Owner-Occupied', 'Open', '1900-01-00', 'Current');</v>
      </c>
    </row>
    <row r="870" spans="1:16" x14ac:dyDescent="0.35">
      <c r="A870" s="19">
        <v>869</v>
      </c>
      <c r="B870" s="18">
        <v>42639</v>
      </c>
      <c r="C870" s="19" t="s">
        <v>57</v>
      </c>
      <c r="D870" s="19" t="s">
        <v>52</v>
      </c>
      <c r="E870" s="19" t="s">
        <v>53</v>
      </c>
      <c r="F870" s="19">
        <v>651</v>
      </c>
      <c r="G870" s="19">
        <v>80</v>
      </c>
      <c r="H870" s="19">
        <v>33.659999999999997</v>
      </c>
      <c r="I870" s="19">
        <v>22.87</v>
      </c>
      <c r="J870" s="19" t="s">
        <v>54</v>
      </c>
      <c r="K870" s="20">
        <v>457487.6</v>
      </c>
      <c r="L870" s="20" t="s">
        <v>55</v>
      </c>
      <c r="M870" s="20" t="s">
        <v>83</v>
      </c>
      <c r="N870" s="26"/>
      <c r="O870" s="20" t="s">
        <v>56</v>
      </c>
      <c r="P870" t="str">
        <f t="shared" si="13"/>
        <v>INSERT INTO @DataTable (Deal, AdvanceDate, PROV, DealPurpose, RateType, BEACON, LTV, TDS, GDS, InsuranceType, PrincipalBalance, OccupancyType, AccountStatus, Closed_Date, DelinquencyBucket) VALUES (869, '2016-09-26', 'ON', 'Refinance External', 'Fixed', 651, 80, 33.66, 22.87, 'Conv', 457487.6, 'Owner-Occupied', 'Open', '1900-01-00', 'Current');</v>
      </c>
    </row>
    <row r="871" spans="1:16" x14ac:dyDescent="0.35">
      <c r="A871" s="22">
        <v>870</v>
      </c>
      <c r="B871" s="21">
        <v>41726</v>
      </c>
      <c r="C871" s="22" t="s">
        <v>57</v>
      </c>
      <c r="D871" s="22" t="s">
        <v>52</v>
      </c>
      <c r="E871" s="22" t="s">
        <v>53</v>
      </c>
      <c r="F871" s="22">
        <v>699</v>
      </c>
      <c r="G871" s="22">
        <v>55</v>
      </c>
      <c r="H871" s="22">
        <v>31.23</v>
      </c>
      <c r="I871" s="22">
        <v>18.75</v>
      </c>
      <c r="J871" s="22" t="s">
        <v>54</v>
      </c>
      <c r="K871" s="23">
        <v>443781.16</v>
      </c>
      <c r="L871" s="23" t="s">
        <v>55</v>
      </c>
      <c r="M871" s="23" t="s">
        <v>83</v>
      </c>
      <c r="N871" s="27"/>
      <c r="O871" s="23" t="s">
        <v>56</v>
      </c>
      <c r="P871" t="str">
        <f t="shared" si="13"/>
        <v>INSERT INTO @DataTable (Deal, AdvanceDate, PROV, DealPurpose, RateType, BEACON, LTV, TDS, GDS, InsuranceType, PrincipalBalance, OccupancyType, AccountStatus, Closed_Date, DelinquencyBucket) VALUES (870, '2014-03-28', 'ON', 'Refinance External', 'Fixed', 699, 55, 31.23, 18.75, 'Conv', 443781.16, 'Owner-Occupied', 'Open', '1900-01-00', 'Current');</v>
      </c>
    </row>
    <row r="872" spans="1:16" x14ac:dyDescent="0.35">
      <c r="A872" s="19">
        <v>871</v>
      </c>
      <c r="B872" s="18">
        <v>42594</v>
      </c>
      <c r="C872" s="19" t="s">
        <v>57</v>
      </c>
      <c r="D872" s="19" t="s">
        <v>61</v>
      </c>
      <c r="E872" s="19" t="s">
        <v>53</v>
      </c>
      <c r="F872" s="19">
        <v>709</v>
      </c>
      <c r="G872" s="19">
        <v>85</v>
      </c>
      <c r="H872" s="19">
        <v>41.8</v>
      </c>
      <c r="I872" s="19">
        <v>29.5</v>
      </c>
      <c r="J872" s="19" t="s">
        <v>60</v>
      </c>
      <c r="K872" s="20">
        <v>697565.32</v>
      </c>
      <c r="L872" s="20" t="s">
        <v>55</v>
      </c>
      <c r="M872" s="20" t="s">
        <v>83</v>
      </c>
      <c r="N872" s="26"/>
      <c r="O872" s="20" t="s">
        <v>56</v>
      </c>
      <c r="P872" t="str">
        <f t="shared" si="13"/>
        <v>INSERT INTO @DataTable (Deal, AdvanceDate, PROV, DealPurpose, RateType, BEACON, LTV, TDS, GDS, InsuranceType, PrincipalBalance, OccupancyType, AccountStatus, Closed_Date, DelinquencyBucket) VALUES (871, '2016-08-12', 'ON', 'Purchase', 'Fixed', 709, 85, 41.8, 29.5, 'HiRatio', 697565.32, 'Owner-Occupied', 'Open', '1900-01-00', 'Current');</v>
      </c>
    </row>
    <row r="873" spans="1:16" x14ac:dyDescent="0.35">
      <c r="A873" s="22">
        <v>872</v>
      </c>
      <c r="B873" s="21">
        <v>41856</v>
      </c>
      <c r="C873" s="22" t="s">
        <v>57</v>
      </c>
      <c r="D873" s="22" t="s">
        <v>52</v>
      </c>
      <c r="E873" s="22" t="s">
        <v>53</v>
      </c>
      <c r="F873" s="22">
        <v>772</v>
      </c>
      <c r="G873" s="22">
        <v>80</v>
      </c>
      <c r="H873" s="22">
        <v>27.14</v>
      </c>
      <c r="I873" s="22">
        <v>24.6</v>
      </c>
      <c r="J873" s="22" t="s">
        <v>54</v>
      </c>
      <c r="K873" s="23">
        <v>0</v>
      </c>
      <c r="L873" s="23" t="s">
        <v>55</v>
      </c>
      <c r="M873" s="23" t="s">
        <v>84</v>
      </c>
      <c r="N873" s="27">
        <v>42321</v>
      </c>
      <c r="O873" s="23" t="s">
        <v>56</v>
      </c>
      <c r="P873" t="str">
        <f t="shared" si="13"/>
        <v>INSERT INTO @DataTable (Deal, AdvanceDate, PROV, DealPurpose, RateType, BEACON, LTV, TDS, GDS, InsuranceType, PrincipalBalance, OccupancyType, AccountStatus, Closed_Date, DelinquencyBucket) VALUES (872, '2014-08-05', 'ON', 'Refinance External', 'Fixed', 772, 80, 27.14, 24.6, 'Conv', 0, 'Owner-Occupied', 'Closed', '2015-11-13', 'Current');</v>
      </c>
    </row>
    <row r="874" spans="1:16" x14ac:dyDescent="0.35">
      <c r="A874" s="19">
        <v>873</v>
      </c>
      <c r="B874" s="18">
        <v>41988</v>
      </c>
      <c r="C874" s="19" t="s">
        <v>58</v>
      </c>
      <c r="D874" s="19" t="s">
        <v>52</v>
      </c>
      <c r="E874" s="19" t="s">
        <v>40</v>
      </c>
      <c r="F874" s="19">
        <v>786</v>
      </c>
      <c r="G874" s="19">
        <v>56</v>
      </c>
      <c r="H874" s="19">
        <v>26.41</v>
      </c>
      <c r="I874" s="19">
        <v>25.14</v>
      </c>
      <c r="J874" s="19" t="s">
        <v>54</v>
      </c>
      <c r="K874" s="20">
        <v>250997.19</v>
      </c>
      <c r="L874" s="20" t="s">
        <v>55</v>
      </c>
      <c r="M874" s="20" t="s">
        <v>83</v>
      </c>
      <c r="N874" s="26"/>
      <c r="O874" s="20" t="s">
        <v>56</v>
      </c>
      <c r="P874" t="str">
        <f t="shared" si="13"/>
        <v>INSERT INTO @DataTable (Deal, AdvanceDate, PROV, DealPurpose, RateType, BEACON, LTV, TDS, GDS, InsuranceType, PrincipalBalance, OccupancyType, AccountStatus, Closed_Date, DelinquencyBucket) VALUES (873, '2014-12-15', 'BC', 'Refinance External', 'ARM', 786, 56, 26.41, 25.14, 'Conv', 250997.19, 'Owner-Occupied', 'Open', '1900-01-00', 'Current');</v>
      </c>
    </row>
    <row r="875" spans="1:16" x14ac:dyDescent="0.35">
      <c r="A875" s="22">
        <v>874</v>
      </c>
      <c r="B875" s="21">
        <v>42367</v>
      </c>
      <c r="C875" s="22" t="s">
        <v>57</v>
      </c>
      <c r="D875" s="22" t="s">
        <v>61</v>
      </c>
      <c r="E875" s="22" t="s">
        <v>53</v>
      </c>
      <c r="F875" s="22">
        <v>792</v>
      </c>
      <c r="G875" s="22">
        <v>95</v>
      </c>
      <c r="H875" s="22">
        <v>39.94</v>
      </c>
      <c r="I875" s="22">
        <v>34.369999999999997</v>
      </c>
      <c r="J875" s="22" t="s">
        <v>60</v>
      </c>
      <c r="K875" s="23">
        <v>160599.99</v>
      </c>
      <c r="L875" s="23" t="s">
        <v>55</v>
      </c>
      <c r="M875" s="23" t="s">
        <v>83</v>
      </c>
      <c r="N875" s="27"/>
      <c r="O875" s="23" t="s">
        <v>56</v>
      </c>
      <c r="P875" t="str">
        <f t="shared" si="13"/>
        <v>INSERT INTO @DataTable (Deal, AdvanceDate, PROV, DealPurpose, RateType, BEACON, LTV, TDS, GDS, InsuranceType, PrincipalBalance, OccupancyType, AccountStatus, Closed_Date, DelinquencyBucket) VALUES (874, '2015-12-29', 'ON', 'Purchase', 'Fixed', 792, 95, 39.94, 34.37, 'HiRatio', 160599.99, 'Owner-Occupied', 'Open', '1900-01-00', 'Current');</v>
      </c>
    </row>
    <row r="876" spans="1:16" x14ac:dyDescent="0.35">
      <c r="A876" s="19">
        <v>875</v>
      </c>
      <c r="B876" s="18">
        <v>42228</v>
      </c>
      <c r="C876" s="19" t="s">
        <v>51</v>
      </c>
      <c r="D876" s="19" t="s">
        <v>52</v>
      </c>
      <c r="E876" s="19" t="s">
        <v>53</v>
      </c>
      <c r="F876" s="19">
        <v>735</v>
      </c>
      <c r="G876" s="19">
        <v>79.59</v>
      </c>
      <c r="H876" s="19">
        <v>43.59</v>
      </c>
      <c r="I876" s="19">
        <v>29.31</v>
      </c>
      <c r="J876" s="19" t="s">
        <v>54</v>
      </c>
      <c r="K876" s="20">
        <v>262956.08</v>
      </c>
      <c r="L876" s="20" t="s">
        <v>55</v>
      </c>
      <c r="M876" s="20" t="s">
        <v>83</v>
      </c>
      <c r="N876" s="26"/>
      <c r="O876" s="20" t="s">
        <v>56</v>
      </c>
      <c r="P876" t="str">
        <f t="shared" si="13"/>
        <v>INSERT INTO @DataTable (Deal, AdvanceDate, PROV, DealPurpose, RateType, BEACON, LTV, TDS, GDS, InsuranceType, PrincipalBalance, OccupancyType, AccountStatus, Closed_Date, DelinquencyBucket) VALUES (875, '2015-08-12', 'AB', 'Refinance External', 'Fixed', 735, 79.59, 43.59, 29.31, 'Conv', 262956.08, 'Owner-Occupied', 'Open', '1900-01-00', 'Current');</v>
      </c>
    </row>
    <row r="877" spans="1:16" x14ac:dyDescent="0.35">
      <c r="A877" s="22">
        <v>876</v>
      </c>
      <c r="B877" s="21">
        <v>41642</v>
      </c>
      <c r="C877" s="22" t="s">
        <v>51</v>
      </c>
      <c r="D877" s="22" t="s">
        <v>61</v>
      </c>
      <c r="E877" s="22" t="s">
        <v>53</v>
      </c>
      <c r="F877" s="22">
        <v>739</v>
      </c>
      <c r="G877" s="22">
        <v>95</v>
      </c>
      <c r="H877" s="22">
        <v>40.270000000000003</v>
      </c>
      <c r="I877" s="22">
        <v>23.51</v>
      </c>
      <c r="J877" s="22" t="s">
        <v>60</v>
      </c>
      <c r="K877" s="23">
        <v>285675.82</v>
      </c>
      <c r="L877" s="23" t="s">
        <v>55</v>
      </c>
      <c r="M877" s="23" t="s">
        <v>83</v>
      </c>
      <c r="N877" s="27"/>
      <c r="O877" s="23" t="s">
        <v>56</v>
      </c>
      <c r="P877" t="str">
        <f t="shared" si="13"/>
        <v>INSERT INTO @DataTable (Deal, AdvanceDate, PROV, DealPurpose, RateType, BEACON, LTV, TDS, GDS, InsuranceType, PrincipalBalance, OccupancyType, AccountStatus, Closed_Date, DelinquencyBucket) VALUES (876, '2014-01-03', 'AB', 'Purchase', 'Fixed', 739, 95, 40.27, 23.51, 'HiRatio', 285675.82, 'Owner-Occupied', 'Open', '1900-01-00', 'Current');</v>
      </c>
    </row>
    <row r="878" spans="1:16" x14ac:dyDescent="0.35">
      <c r="A878" s="19">
        <v>877</v>
      </c>
      <c r="B878" s="18">
        <v>42069</v>
      </c>
      <c r="C878" s="19" t="s">
        <v>57</v>
      </c>
      <c r="D878" s="19" t="s">
        <v>52</v>
      </c>
      <c r="E878" s="19" t="s">
        <v>40</v>
      </c>
      <c r="F878" s="19">
        <v>710</v>
      </c>
      <c r="G878" s="19">
        <v>80</v>
      </c>
      <c r="H878" s="19">
        <v>28.12</v>
      </c>
      <c r="I878" s="19">
        <v>27.83</v>
      </c>
      <c r="J878" s="19" t="s">
        <v>54</v>
      </c>
      <c r="K878" s="20">
        <v>0</v>
      </c>
      <c r="L878" s="20" t="s">
        <v>55</v>
      </c>
      <c r="M878" s="20" t="s">
        <v>84</v>
      </c>
      <c r="N878" s="26">
        <v>42522</v>
      </c>
      <c r="O878" s="20" t="s">
        <v>56</v>
      </c>
      <c r="P878" t="str">
        <f t="shared" si="13"/>
        <v>INSERT INTO @DataTable (Deal, AdvanceDate, PROV, DealPurpose, RateType, BEACON, LTV, TDS, GDS, InsuranceType, PrincipalBalance, OccupancyType, AccountStatus, Closed_Date, DelinquencyBucket) VALUES (877, '2015-03-06', 'ON', 'Refinance External', 'ARM', 710, 80, 28.12, 27.83, 'Conv', 0, 'Owner-Occupied', 'Closed', '2016-06-01', 'Current');</v>
      </c>
    </row>
    <row r="879" spans="1:16" x14ac:dyDescent="0.35">
      <c r="A879" s="22">
        <v>878</v>
      </c>
      <c r="B879" s="21">
        <v>41446</v>
      </c>
      <c r="C879" s="22" t="s">
        <v>57</v>
      </c>
      <c r="D879" s="22" t="s">
        <v>61</v>
      </c>
      <c r="E879" s="22" t="s">
        <v>53</v>
      </c>
      <c r="F879" s="22">
        <v>793</v>
      </c>
      <c r="G879" s="22">
        <v>95</v>
      </c>
      <c r="H879" s="22">
        <v>26.52</v>
      </c>
      <c r="I879" s="22">
        <v>24.29</v>
      </c>
      <c r="J879" s="22" t="s">
        <v>60</v>
      </c>
      <c r="K879" s="23">
        <v>503377.11</v>
      </c>
      <c r="L879" s="23" t="s">
        <v>55</v>
      </c>
      <c r="M879" s="23" t="s">
        <v>83</v>
      </c>
      <c r="N879" s="27"/>
      <c r="O879" s="23" t="s">
        <v>56</v>
      </c>
      <c r="P879" t="str">
        <f t="shared" si="13"/>
        <v>INSERT INTO @DataTable (Deal, AdvanceDate, PROV, DealPurpose, RateType, BEACON, LTV, TDS, GDS, InsuranceType, PrincipalBalance, OccupancyType, AccountStatus, Closed_Date, DelinquencyBucket) VALUES (878, '2013-06-21', 'ON', 'Purchase', 'Fixed', 793, 95, 26.52, 24.29, 'HiRatio', 503377.11, 'Owner-Occupied', 'Open', '1900-01-00', 'Current');</v>
      </c>
    </row>
    <row r="880" spans="1:16" x14ac:dyDescent="0.35">
      <c r="A880" s="19">
        <v>879</v>
      </c>
      <c r="B880" s="18">
        <v>41834</v>
      </c>
      <c r="C880" s="19" t="s">
        <v>58</v>
      </c>
      <c r="D880" s="19" t="s">
        <v>61</v>
      </c>
      <c r="E880" s="19" t="s">
        <v>40</v>
      </c>
      <c r="F880" s="19">
        <v>756</v>
      </c>
      <c r="G880" s="19">
        <v>90</v>
      </c>
      <c r="H880" s="19">
        <v>33.549999999999997</v>
      </c>
      <c r="I880" s="19">
        <v>29.72</v>
      </c>
      <c r="J880" s="19" t="s">
        <v>60</v>
      </c>
      <c r="K880" s="20">
        <v>354696.76</v>
      </c>
      <c r="L880" s="20" t="s">
        <v>55</v>
      </c>
      <c r="M880" s="20" t="s">
        <v>83</v>
      </c>
      <c r="N880" s="26"/>
      <c r="O880" s="20" t="s">
        <v>56</v>
      </c>
      <c r="P880" t="str">
        <f t="shared" si="13"/>
        <v>INSERT INTO @DataTable (Deal, AdvanceDate, PROV, DealPurpose, RateType, BEACON, LTV, TDS, GDS, InsuranceType, PrincipalBalance, OccupancyType, AccountStatus, Closed_Date, DelinquencyBucket) VALUES (879, '2014-07-14', 'BC', 'Purchase', 'ARM', 756, 90, 33.55, 29.72, 'HiRatio', 354696.76, 'Owner-Occupied', 'Open', '1900-01-00', 'Current');</v>
      </c>
    </row>
    <row r="881" spans="1:16" x14ac:dyDescent="0.35">
      <c r="A881" s="22">
        <v>880</v>
      </c>
      <c r="B881" s="21">
        <v>40746</v>
      </c>
      <c r="C881" s="22" t="s">
        <v>57</v>
      </c>
      <c r="D881" s="22" t="s">
        <v>61</v>
      </c>
      <c r="E881" s="22" t="s">
        <v>40</v>
      </c>
      <c r="F881" s="22">
        <v>723</v>
      </c>
      <c r="G881" s="22">
        <v>85</v>
      </c>
      <c r="H881" s="22">
        <v>33.979999999999997</v>
      </c>
      <c r="I881" s="22">
        <v>25.12</v>
      </c>
      <c r="J881" s="22" t="s">
        <v>60</v>
      </c>
      <c r="K881" s="23">
        <v>325656.77</v>
      </c>
      <c r="L881" s="23" t="s">
        <v>55</v>
      </c>
      <c r="M881" s="23" t="s">
        <v>83</v>
      </c>
      <c r="N881" s="27"/>
      <c r="O881" s="23" t="s">
        <v>56</v>
      </c>
      <c r="P881" t="str">
        <f t="shared" si="13"/>
        <v>INSERT INTO @DataTable (Deal, AdvanceDate, PROV, DealPurpose, RateType, BEACON, LTV, TDS, GDS, InsuranceType, PrincipalBalance, OccupancyType, AccountStatus, Closed_Date, DelinquencyBucket) VALUES (880, '2011-07-22', 'ON', 'Purchase', 'ARM', 723, 85, 33.98, 25.12, 'HiRatio', 325656.77, 'Owner-Occupied', 'Open', '1900-01-00', 'Current');</v>
      </c>
    </row>
    <row r="882" spans="1:16" x14ac:dyDescent="0.35">
      <c r="A882" s="19">
        <v>881</v>
      </c>
      <c r="B882" s="18">
        <v>40527</v>
      </c>
      <c r="C882" s="19" t="s">
        <v>57</v>
      </c>
      <c r="D882" s="19" t="s">
        <v>61</v>
      </c>
      <c r="E882" s="19" t="s">
        <v>53</v>
      </c>
      <c r="F882" s="19">
        <v>755</v>
      </c>
      <c r="G882" s="19">
        <v>80</v>
      </c>
      <c r="H882" s="19">
        <v>40.409999999999997</v>
      </c>
      <c r="I882" s="19">
        <v>30.18</v>
      </c>
      <c r="J882" s="19" t="s">
        <v>54</v>
      </c>
      <c r="K882" s="20">
        <v>0</v>
      </c>
      <c r="L882" s="20" t="s">
        <v>55</v>
      </c>
      <c r="M882" s="20" t="s">
        <v>84</v>
      </c>
      <c r="N882" s="26">
        <v>42314</v>
      </c>
      <c r="O882" s="20" t="s">
        <v>56</v>
      </c>
      <c r="P882" t="str">
        <f t="shared" si="13"/>
        <v>INSERT INTO @DataTable (Deal, AdvanceDate, PROV, DealPurpose, RateType, BEACON, LTV, TDS, GDS, InsuranceType, PrincipalBalance, OccupancyType, AccountStatus, Closed_Date, DelinquencyBucket) VALUES (881, '2010-12-15', 'ON', 'Purchase', 'Fixed', 755, 80, 40.41, 30.18, 'Conv', 0, 'Owner-Occupied', 'Closed', '2015-11-06', 'Current');</v>
      </c>
    </row>
    <row r="883" spans="1:16" x14ac:dyDescent="0.35">
      <c r="A883" s="22">
        <v>882</v>
      </c>
      <c r="B883" s="21">
        <v>41624</v>
      </c>
      <c r="C883" s="22" t="s">
        <v>57</v>
      </c>
      <c r="D883" s="22" t="s">
        <v>52</v>
      </c>
      <c r="E883" s="22" t="s">
        <v>53</v>
      </c>
      <c r="F883" s="22">
        <v>722</v>
      </c>
      <c r="G883" s="22">
        <v>80</v>
      </c>
      <c r="H883" s="22">
        <v>35.020000000000003</v>
      </c>
      <c r="I883" s="22">
        <v>35.020000000000003</v>
      </c>
      <c r="J883" s="22" t="s">
        <v>54</v>
      </c>
      <c r="K883" s="23">
        <v>350932.21</v>
      </c>
      <c r="L883" s="23" t="s">
        <v>55</v>
      </c>
      <c r="M883" s="23" t="s">
        <v>83</v>
      </c>
      <c r="N883" s="27"/>
      <c r="O883" s="23" t="s">
        <v>56</v>
      </c>
      <c r="P883" t="str">
        <f t="shared" si="13"/>
        <v>INSERT INTO @DataTable (Deal, AdvanceDate, PROV, DealPurpose, RateType, BEACON, LTV, TDS, GDS, InsuranceType, PrincipalBalance, OccupancyType, AccountStatus, Closed_Date, DelinquencyBucket) VALUES (882, '2013-12-16', 'ON', 'Refinance External', 'Fixed', 722, 80, 35.02, 35.02, 'Conv', 350932.21, 'Owner-Occupied', 'Open', '1900-01-00', 'Current');</v>
      </c>
    </row>
    <row r="884" spans="1:16" x14ac:dyDescent="0.35">
      <c r="A884" s="19">
        <v>883</v>
      </c>
      <c r="B884" s="18">
        <v>42060</v>
      </c>
      <c r="C884" s="19" t="s">
        <v>57</v>
      </c>
      <c r="D884" s="19" t="s">
        <v>61</v>
      </c>
      <c r="E884" s="19" t="s">
        <v>53</v>
      </c>
      <c r="F884" s="19">
        <v>709</v>
      </c>
      <c r="G884" s="19">
        <v>95</v>
      </c>
      <c r="H884" s="19">
        <v>39.43</v>
      </c>
      <c r="I884" s="19">
        <v>32.32</v>
      </c>
      <c r="J884" s="19" t="s">
        <v>60</v>
      </c>
      <c r="K884" s="20">
        <v>0</v>
      </c>
      <c r="L884" s="20" t="s">
        <v>55</v>
      </c>
      <c r="M884" s="20" t="s">
        <v>84</v>
      </c>
      <c r="N884" s="26">
        <v>42620</v>
      </c>
      <c r="O884" s="20" t="s">
        <v>56</v>
      </c>
      <c r="P884" t="str">
        <f t="shared" si="13"/>
        <v>INSERT INTO @DataTable (Deal, AdvanceDate, PROV, DealPurpose, RateType, BEACON, LTV, TDS, GDS, InsuranceType, PrincipalBalance, OccupancyType, AccountStatus, Closed_Date, DelinquencyBucket) VALUES (883, '2015-02-25', 'ON', 'Purchase', 'Fixed', 709, 95, 39.43, 32.32, 'HiRatio', 0, 'Owner-Occupied', 'Closed', '2016-09-07', 'Current');</v>
      </c>
    </row>
    <row r="885" spans="1:16" x14ac:dyDescent="0.35">
      <c r="A885" s="22">
        <v>884</v>
      </c>
      <c r="B885" s="21">
        <v>40806</v>
      </c>
      <c r="C885" s="22" t="s">
        <v>51</v>
      </c>
      <c r="D885" s="22" t="s">
        <v>61</v>
      </c>
      <c r="E885" s="22" t="s">
        <v>40</v>
      </c>
      <c r="F885" s="22">
        <v>801</v>
      </c>
      <c r="G885" s="22">
        <v>95</v>
      </c>
      <c r="H885" s="22">
        <v>25.45</v>
      </c>
      <c r="I885" s="22">
        <v>21.6</v>
      </c>
      <c r="J885" s="22" t="s">
        <v>60</v>
      </c>
      <c r="K885" s="23">
        <v>0</v>
      </c>
      <c r="L885" s="23" t="s">
        <v>55</v>
      </c>
      <c r="M885" s="23" t="s">
        <v>84</v>
      </c>
      <c r="N885" s="27">
        <v>42432</v>
      </c>
      <c r="O885" s="23" t="s">
        <v>56</v>
      </c>
      <c r="P885" t="str">
        <f t="shared" si="13"/>
        <v>INSERT INTO @DataTable (Deal, AdvanceDate, PROV, DealPurpose, RateType, BEACON, LTV, TDS, GDS, InsuranceType, PrincipalBalance, OccupancyType, AccountStatus, Closed_Date, DelinquencyBucket) VALUES (884, '2011-09-20', 'AB', 'Purchase', 'ARM', 801, 95, 25.45, 21.6, 'HiRatio', 0, 'Owner-Occupied', 'Closed', '2016-03-03', 'Current');</v>
      </c>
    </row>
    <row r="886" spans="1:16" x14ac:dyDescent="0.35">
      <c r="A886" s="19">
        <v>885</v>
      </c>
      <c r="B886" s="18">
        <v>40861</v>
      </c>
      <c r="C886" s="19" t="s">
        <v>51</v>
      </c>
      <c r="D886" s="19" t="s">
        <v>52</v>
      </c>
      <c r="E886" s="19" t="s">
        <v>53</v>
      </c>
      <c r="F886" s="19">
        <v>696</v>
      </c>
      <c r="G886" s="19">
        <v>85</v>
      </c>
      <c r="H886" s="19">
        <v>29.86</v>
      </c>
      <c r="I886" s="19">
        <v>29.53</v>
      </c>
      <c r="J886" s="19" t="s">
        <v>60</v>
      </c>
      <c r="K886" s="20">
        <v>232521.44</v>
      </c>
      <c r="L886" s="20" t="s">
        <v>55</v>
      </c>
      <c r="M886" s="20" t="s">
        <v>83</v>
      </c>
      <c r="N886" s="26"/>
      <c r="O886" s="20" t="s">
        <v>56</v>
      </c>
      <c r="P886" t="str">
        <f t="shared" si="13"/>
        <v>INSERT INTO @DataTable (Deal, AdvanceDate, PROV, DealPurpose, RateType, BEACON, LTV, TDS, GDS, InsuranceType, PrincipalBalance, OccupancyType, AccountStatus, Closed_Date, DelinquencyBucket) VALUES (885, '2011-11-14', 'AB', 'Refinance External', 'Fixed', 696, 85, 29.86, 29.53, 'HiRatio', 232521.44, 'Owner-Occupied', 'Open', '1900-01-00', 'Current');</v>
      </c>
    </row>
    <row r="887" spans="1:16" x14ac:dyDescent="0.35">
      <c r="A887" s="22">
        <v>886</v>
      </c>
      <c r="B887" s="21">
        <v>40996</v>
      </c>
      <c r="C887" s="22" t="s">
        <v>51</v>
      </c>
      <c r="D887" s="22" t="s">
        <v>61</v>
      </c>
      <c r="E887" s="22" t="s">
        <v>53</v>
      </c>
      <c r="F887" s="22">
        <v>641</v>
      </c>
      <c r="G887" s="22">
        <v>90</v>
      </c>
      <c r="H887" s="22">
        <v>38.03</v>
      </c>
      <c r="I887" s="22">
        <v>22.1</v>
      </c>
      <c r="J887" s="22" t="s">
        <v>60</v>
      </c>
      <c r="K887" s="23">
        <v>280270.65999999997</v>
      </c>
      <c r="L887" s="23" t="s">
        <v>55</v>
      </c>
      <c r="M887" s="23" t="s">
        <v>83</v>
      </c>
      <c r="N887" s="27"/>
      <c r="O887" s="23" t="s">
        <v>56</v>
      </c>
      <c r="P887" t="str">
        <f t="shared" si="13"/>
        <v>INSERT INTO @DataTable (Deal, AdvanceDate, PROV, DealPurpose, RateType, BEACON, LTV, TDS, GDS, InsuranceType, PrincipalBalance, OccupancyType, AccountStatus, Closed_Date, DelinquencyBucket) VALUES (886, '2012-03-28', 'AB', 'Purchase', 'Fixed', 641, 90, 38.03, 22.1, 'HiRatio', 280270.66, 'Owner-Occupied', 'Open', '1900-01-00', 'Current');</v>
      </c>
    </row>
    <row r="888" spans="1:16" x14ac:dyDescent="0.35">
      <c r="A888" s="19">
        <v>887</v>
      </c>
      <c r="B888" s="18">
        <v>42181</v>
      </c>
      <c r="C888" s="19" t="s">
        <v>58</v>
      </c>
      <c r="D888" s="19" t="s">
        <v>61</v>
      </c>
      <c r="E888" s="19" t="s">
        <v>53</v>
      </c>
      <c r="F888" s="19">
        <v>778</v>
      </c>
      <c r="G888" s="19">
        <v>95</v>
      </c>
      <c r="H888" s="19">
        <v>37.479999999999997</v>
      </c>
      <c r="I888" s="19">
        <v>7.62</v>
      </c>
      <c r="J888" s="19" t="s">
        <v>60</v>
      </c>
      <c r="K888" s="20">
        <v>181943.74</v>
      </c>
      <c r="L888" s="20" t="s">
        <v>66</v>
      </c>
      <c r="M888" s="20" t="s">
        <v>83</v>
      </c>
      <c r="N888" s="26"/>
      <c r="O888" s="20" t="s">
        <v>56</v>
      </c>
      <c r="P888" t="str">
        <f t="shared" si="13"/>
        <v>INSERT INTO @DataTable (Deal, AdvanceDate, PROV, DealPurpose, RateType, BEACON, LTV, TDS, GDS, InsuranceType, PrincipalBalance, OccupancyType, AccountStatus, Closed_Date, DelinquencyBucket) VALUES (887, '2015-06-26', 'BC', 'Purchase', 'Fixed', 778, 95, 37.48, 7.62, 'HiRatio', 181943.74, 'Second Home', 'Open', '1900-01-00', 'Current');</v>
      </c>
    </row>
    <row r="889" spans="1:16" x14ac:dyDescent="0.35">
      <c r="A889" s="22">
        <v>888</v>
      </c>
      <c r="B889" s="21">
        <v>40844</v>
      </c>
      <c r="C889" s="22" t="s">
        <v>57</v>
      </c>
      <c r="D889" s="22" t="s">
        <v>61</v>
      </c>
      <c r="E889" s="22" t="s">
        <v>53</v>
      </c>
      <c r="F889" s="22">
        <v>768</v>
      </c>
      <c r="G889" s="22">
        <v>95</v>
      </c>
      <c r="H889" s="22">
        <v>42.82</v>
      </c>
      <c r="I889" s="22">
        <v>42.82</v>
      </c>
      <c r="J889" s="22" t="s">
        <v>60</v>
      </c>
      <c r="K889" s="23">
        <v>228878.28</v>
      </c>
      <c r="L889" s="23" t="s">
        <v>55</v>
      </c>
      <c r="M889" s="23" t="s">
        <v>83</v>
      </c>
      <c r="N889" s="27"/>
      <c r="O889" s="23" t="s">
        <v>56</v>
      </c>
      <c r="P889" t="str">
        <f t="shared" si="13"/>
        <v>INSERT INTO @DataTable (Deal, AdvanceDate, PROV, DealPurpose, RateType, BEACON, LTV, TDS, GDS, InsuranceType, PrincipalBalance, OccupancyType, AccountStatus, Closed_Date, DelinquencyBucket) VALUES (888, '2011-10-28', 'ON', 'Purchase', 'Fixed', 768, 95, 42.82, 42.82, 'HiRatio', 228878.28, 'Owner-Occupied', 'Open', '1900-01-00', 'Current');</v>
      </c>
    </row>
    <row r="890" spans="1:16" x14ac:dyDescent="0.35">
      <c r="A890" s="19">
        <v>889</v>
      </c>
      <c r="B890" s="18">
        <v>42424</v>
      </c>
      <c r="C890" s="19" t="s">
        <v>57</v>
      </c>
      <c r="D890" s="19" t="s">
        <v>61</v>
      </c>
      <c r="E890" s="19" t="s">
        <v>53</v>
      </c>
      <c r="F890" s="19">
        <v>701</v>
      </c>
      <c r="G890" s="19">
        <v>89.84</v>
      </c>
      <c r="H890" s="19">
        <v>24.84</v>
      </c>
      <c r="I890" s="19">
        <v>15.3</v>
      </c>
      <c r="J890" s="19" t="s">
        <v>60</v>
      </c>
      <c r="K890" s="20">
        <v>451981.01</v>
      </c>
      <c r="L890" s="20" t="s">
        <v>55</v>
      </c>
      <c r="M890" s="20" t="s">
        <v>83</v>
      </c>
      <c r="N890" s="26"/>
      <c r="O890" s="20" t="s">
        <v>56</v>
      </c>
      <c r="P890" t="str">
        <f t="shared" si="13"/>
        <v>INSERT INTO @DataTable (Deal, AdvanceDate, PROV, DealPurpose, RateType, BEACON, LTV, TDS, GDS, InsuranceType, PrincipalBalance, OccupancyType, AccountStatus, Closed_Date, DelinquencyBucket) VALUES (889, '2016-02-24', 'ON', 'Purchase', 'Fixed', 701, 89.84, 24.84, 15.3, 'HiRatio', 451981.01, 'Owner-Occupied', 'Open', '1900-01-00', 'Current');</v>
      </c>
    </row>
    <row r="891" spans="1:16" x14ac:dyDescent="0.35">
      <c r="A891" s="22">
        <v>890</v>
      </c>
      <c r="B891" s="21">
        <v>41129</v>
      </c>
      <c r="C891" s="22" t="s">
        <v>57</v>
      </c>
      <c r="D891" s="22" t="s">
        <v>52</v>
      </c>
      <c r="E891" s="22" t="s">
        <v>53</v>
      </c>
      <c r="F891" s="22">
        <v>685</v>
      </c>
      <c r="G891" s="22">
        <v>85</v>
      </c>
      <c r="H891" s="22">
        <v>38.590000000000003</v>
      </c>
      <c r="I891" s="22">
        <v>20.5</v>
      </c>
      <c r="J891" s="22" t="s">
        <v>60</v>
      </c>
      <c r="K891" s="23">
        <v>0</v>
      </c>
      <c r="L891" s="23" t="s">
        <v>55</v>
      </c>
      <c r="M891" s="23" t="s">
        <v>84</v>
      </c>
      <c r="N891" s="27">
        <v>41463</v>
      </c>
      <c r="O891" s="23" t="s">
        <v>56</v>
      </c>
      <c r="P891" t="str">
        <f t="shared" si="13"/>
        <v>INSERT INTO @DataTable (Deal, AdvanceDate, PROV, DealPurpose, RateType, BEACON, LTV, TDS, GDS, InsuranceType, PrincipalBalance, OccupancyType, AccountStatus, Closed_Date, DelinquencyBucket) VALUES (890, '2012-08-08', 'ON', 'Refinance External', 'Fixed', 685, 85, 38.59, 20.5, 'HiRatio', 0, 'Owner-Occupied', 'Closed', '2013-07-08', 'Current');</v>
      </c>
    </row>
    <row r="892" spans="1:16" x14ac:dyDescent="0.35">
      <c r="A892" s="19">
        <v>891</v>
      </c>
      <c r="B892" s="18">
        <v>42152</v>
      </c>
      <c r="C892" s="19" t="s">
        <v>63</v>
      </c>
      <c r="D892" s="19" t="s">
        <v>61</v>
      </c>
      <c r="E892" s="19" t="s">
        <v>53</v>
      </c>
      <c r="F892" s="19">
        <v>815</v>
      </c>
      <c r="G892" s="19">
        <v>92.44</v>
      </c>
      <c r="H892" s="19">
        <v>33.770000000000003</v>
      </c>
      <c r="I892" s="19">
        <v>33.770000000000003</v>
      </c>
      <c r="J892" s="19" t="s">
        <v>60</v>
      </c>
      <c r="K892" s="20">
        <v>216647.57</v>
      </c>
      <c r="L892" s="20" t="s">
        <v>55</v>
      </c>
      <c r="M892" s="20" t="s">
        <v>83</v>
      </c>
      <c r="N892" s="26"/>
      <c r="O892" s="20" t="s">
        <v>56</v>
      </c>
      <c r="P892" t="str">
        <f t="shared" si="13"/>
        <v>INSERT INTO @DataTable (Deal, AdvanceDate, PROV, DealPurpose, RateType, BEACON, LTV, TDS, GDS, InsuranceType, PrincipalBalance, OccupancyType, AccountStatus, Closed_Date, DelinquencyBucket) VALUES (891, '2015-05-28', 'SK', 'Purchase', 'Fixed', 815, 92.44, 33.77, 33.77, 'HiRatio', 216647.57, 'Owner-Occupied', 'Open', '1900-01-00', 'Current');</v>
      </c>
    </row>
    <row r="893" spans="1:16" x14ac:dyDescent="0.35">
      <c r="A893" s="22">
        <v>892</v>
      </c>
      <c r="B893" s="21">
        <v>40596</v>
      </c>
      <c r="C893" s="22" t="s">
        <v>51</v>
      </c>
      <c r="D893" s="22" t="s">
        <v>61</v>
      </c>
      <c r="E893" s="22" t="s">
        <v>40</v>
      </c>
      <c r="F893" s="22">
        <v>787</v>
      </c>
      <c r="G893" s="22">
        <v>89.99</v>
      </c>
      <c r="H893" s="22">
        <v>27</v>
      </c>
      <c r="I893" s="22">
        <v>25.68</v>
      </c>
      <c r="J893" s="22" t="s">
        <v>60</v>
      </c>
      <c r="K893" s="23">
        <v>208270.57</v>
      </c>
      <c r="L893" s="23" t="s">
        <v>55</v>
      </c>
      <c r="M893" s="23" t="s">
        <v>83</v>
      </c>
      <c r="N893" s="27"/>
      <c r="O893" s="23" t="s">
        <v>56</v>
      </c>
      <c r="P893" t="str">
        <f t="shared" si="13"/>
        <v>INSERT INTO @DataTable (Deal, AdvanceDate, PROV, DealPurpose, RateType, BEACON, LTV, TDS, GDS, InsuranceType, PrincipalBalance, OccupancyType, AccountStatus, Closed_Date, DelinquencyBucket) VALUES (892, '2011-02-22', 'AB', 'Purchase', 'ARM', 787, 89.99, 27, 25.68, 'HiRatio', 208270.57, 'Owner-Occupied', 'Open', '1900-01-00', 'Current');</v>
      </c>
    </row>
    <row r="894" spans="1:16" x14ac:dyDescent="0.35">
      <c r="A894" s="19">
        <v>893</v>
      </c>
      <c r="B894" s="18">
        <v>40868</v>
      </c>
      <c r="C894" s="19" t="s">
        <v>51</v>
      </c>
      <c r="D894" s="19" t="s">
        <v>61</v>
      </c>
      <c r="E894" s="19" t="s">
        <v>53</v>
      </c>
      <c r="F894" s="19">
        <v>750</v>
      </c>
      <c r="G894" s="19">
        <v>95</v>
      </c>
      <c r="H894" s="19">
        <v>30.36</v>
      </c>
      <c r="I894" s="19">
        <v>28.42</v>
      </c>
      <c r="J894" s="19" t="s">
        <v>60</v>
      </c>
      <c r="K894" s="20">
        <v>176295.34</v>
      </c>
      <c r="L894" s="20" t="s">
        <v>55</v>
      </c>
      <c r="M894" s="20" t="s">
        <v>83</v>
      </c>
      <c r="N894" s="26"/>
      <c r="O894" s="20" t="s">
        <v>56</v>
      </c>
      <c r="P894" t="str">
        <f t="shared" si="13"/>
        <v>INSERT INTO @DataTable (Deal, AdvanceDate, PROV, DealPurpose, RateType, BEACON, LTV, TDS, GDS, InsuranceType, PrincipalBalance, OccupancyType, AccountStatus, Closed_Date, DelinquencyBucket) VALUES (893, '2011-11-21', 'AB', 'Purchase', 'Fixed', 750, 95, 30.36, 28.42, 'HiRatio', 176295.34, 'Owner-Occupied', 'Open', '1900-01-00', 'Current');</v>
      </c>
    </row>
    <row r="895" spans="1:16" x14ac:dyDescent="0.35">
      <c r="A895" s="22">
        <v>894</v>
      </c>
      <c r="B895" s="21">
        <v>41806</v>
      </c>
      <c r="C895" s="22" t="s">
        <v>51</v>
      </c>
      <c r="D895" s="22" t="s">
        <v>61</v>
      </c>
      <c r="E895" s="22" t="s">
        <v>53</v>
      </c>
      <c r="F895" s="22">
        <v>741</v>
      </c>
      <c r="G895" s="22">
        <v>95</v>
      </c>
      <c r="H895" s="22">
        <v>40.28</v>
      </c>
      <c r="I895" s="22">
        <v>23.45</v>
      </c>
      <c r="J895" s="22" t="s">
        <v>60</v>
      </c>
      <c r="K895" s="23">
        <v>386337.46</v>
      </c>
      <c r="L895" s="23" t="s">
        <v>55</v>
      </c>
      <c r="M895" s="23" t="s">
        <v>83</v>
      </c>
      <c r="N895" s="27"/>
      <c r="O895" s="23" t="s">
        <v>56</v>
      </c>
      <c r="P895" t="str">
        <f t="shared" si="13"/>
        <v>INSERT INTO @DataTable (Deal, AdvanceDate, PROV, DealPurpose, RateType, BEACON, LTV, TDS, GDS, InsuranceType, PrincipalBalance, OccupancyType, AccountStatus, Closed_Date, DelinquencyBucket) VALUES (894, '2014-06-16', 'AB', 'Purchase', 'Fixed', 741, 95, 40.28, 23.45, 'HiRatio', 386337.46, 'Owner-Occupied', 'Open', '1900-01-00', 'Current');</v>
      </c>
    </row>
    <row r="896" spans="1:16" x14ac:dyDescent="0.35">
      <c r="A896" s="19">
        <v>895</v>
      </c>
      <c r="B896" s="18">
        <v>42276</v>
      </c>
      <c r="C896" s="19" t="s">
        <v>57</v>
      </c>
      <c r="D896" s="19" t="s">
        <v>61</v>
      </c>
      <c r="E896" s="19" t="s">
        <v>40</v>
      </c>
      <c r="F896" s="19">
        <v>800</v>
      </c>
      <c r="G896" s="19">
        <v>66.66</v>
      </c>
      <c r="H896" s="19">
        <v>20.53</v>
      </c>
      <c r="I896" s="19">
        <v>20.399999999999999</v>
      </c>
      <c r="J896" s="19" t="s">
        <v>54</v>
      </c>
      <c r="K896" s="20">
        <v>240214.49</v>
      </c>
      <c r="L896" s="20" t="s">
        <v>55</v>
      </c>
      <c r="M896" s="20" t="s">
        <v>83</v>
      </c>
      <c r="N896" s="26"/>
      <c r="O896" s="20" t="s">
        <v>56</v>
      </c>
      <c r="P896" t="str">
        <f t="shared" si="13"/>
        <v>INSERT INTO @DataTable (Deal, AdvanceDate, PROV, DealPurpose, RateType, BEACON, LTV, TDS, GDS, InsuranceType, PrincipalBalance, OccupancyType, AccountStatus, Closed_Date, DelinquencyBucket) VALUES (895, '2015-09-29', 'ON', 'Purchase', 'ARM', 800, 66.66, 20.53, 20.4, 'Conv', 240214.49, 'Owner-Occupied', 'Open', '1900-01-00', 'Current');</v>
      </c>
    </row>
    <row r="897" spans="1:16" x14ac:dyDescent="0.35">
      <c r="A897" s="22">
        <v>896</v>
      </c>
      <c r="B897" s="21">
        <v>41129</v>
      </c>
      <c r="C897" s="22" t="s">
        <v>51</v>
      </c>
      <c r="D897" s="22" t="s">
        <v>61</v>
      </c>
      <c r="E897" s="22" t="s">
        <v>53</v>
      </c>
      <c r="F897" s="22">
        <v>0</v>
      </c>
      <c r="G897" s="22">
        <v>88.93</v>
      </c>
      <c r="H897" s="22">
        <v>28.86</v>
      </c>
      <c r="I897" s="22">
        <v>24.84</v>
      </c>
      <c r="J897" s="22" t="s">
        <v>60</v>
      </c>
      <c r="K897" s="23">
        <v>0</v>
      </c>
      <c r="L897" s="23" t="s">
        <v>55</v>
      </c>
      <c r="M897" s="23" t="s">
        <v>84</v>
      </c>
      <c r="N897" s="27">
        <v>42593</v>
      </c>
      <c r="O897" s="23" t="s">
        <v>56</v>
      </c>
      <c r="P897" t="str">
        <f t="shared" si="13"/>
        <v>INSERT INTO @DataTable (Deal, AdvanceDate, PROV, DealPurpose, RateType, BEACON, LTV, TDS, GDS, InsuranceType, PrincipalBalance, OccupancyType, AccountStatus, Closed_Date, DelinquencyBucket) VALUES (896, '2012-08-08', 'AB', 'Purchase', 'Fixed', 0, 88.93, 28.86, 24.84, 'HiRatio', 0, 'Owner-Occupied', 'Closed', '2016-08-11', 'Current');</v>
      </c>
    </row>
    <row r="898" spans="1:16" x14ac:dyDescent="0.35">
      <c r="A898" s="19">
        <v>897</v>
      </c>
      <c r="B898" s="18">
        <v>41836</v>
      </c>
      <c r="C898" s="19" t="s">
        <v>57</v>
      </c>
      <c r="D898" s="19" t="s">
        <v>59</v>
      </c>
      <c r="E898" s="19" t="s">
        <v>53</v>
      </c>
      <c r="F898" s="19">
        <v>722</v>
      </c>
      <c r="G898" s="19">
        <v>94.67</v>
      </c>
      <c r="H898" s="19">
        <v>41.08</v>
      </c>
      <c r="I898" s="19">
        <v>35.65</v>
      </c>
      <c r="J898" s="19" t="s">
        <v>60</v>
      </c>
      <c r="K898" s="20">
        <v>346447.05</v>
      </c>
      <c r="L898" s="20" t="s">
        <v>55</v>
      </c>
      <c r="M898" s="20" t="s">
        <v>83</v>
      </c>
      <c r="N898" s="26"/>
      <c r="O898" s="20" t="s">
        <v>56</v>
      </c>
      <c r="P898" t="str">
        <f t="shared" si="13"/>
        <v>INSERT INTO @DataTable (Deal, AdvanceDate, PROV, DealPurpose, RateType, BEACON, LTV, TDS, GDS, InsuranceType, PrincipalBalance, OccupancyType, AccountStatus, Closed_Date, DelinquencyBucket) VALUES (897, '2014-07-16', 'ON', 'Transfer', 'Fixed', 722, 94.67, 41.08, 35.65, 'HiRatio', 346447.05, 'Owner-Occupied', 'Open', '1900-01-00', 'Current');</v>
      </c>
    </row>
    <row r="899" spans="1:16" x14ac:dyDescent="0.35">
      <c r="A899" s="22">
        <v>898</v>
      </c>
      <c r="B899" s="21">
        <v>41971</v>
      </c>
      <c r="C899" s="22" t="s">
        <v>57</v>
      </c>
      <c r="D899" s="22" t="s">
        <v>72</v>
      </c>
      <c r="E899" s="22" t="s">
        <v>53</v>
      </c>
      <c r="F899" s="22">
        <v>696</v>
      </c>
      <c r="G899" s="22">
        <v>80</v>
      </c>
      <c r="H899" s="22">
        <v>30.08</v>
      </c>
      <c r="I899" s="22">
        <v>29.78</v>
      </c>
      <c r="J899" s="22" t="s">
        <v>54</v>
      </c>
      <c r="K899" s="23">
        <v>205859.89</v>
      </c>
      <c r="L899" s="23" t="s">
        <v>55</v>
      </c>
      <c r="M899" s="23" t="s">
        <v>83</v>
      </c>
      <c r="N899" s="27"/>
      <c r="O899" s="23" t="s">
        <v>56</v>
      </c>
      <c r="P899" t="str">
        <f t="shared" ref="P899:P962" si="14">"INSERT INTO @DataTable (Deal, AdvanceDate, PROV, DealPurpose, RateType, BEACON, LTV, TDS, GDS, InsuranceType, PrincipalBalance, OccupancyType, AccountStatus, Closed_Date, DelinquencyBucket) VALUES (" &amp; A899 &amp; ", " &amp; "'" &amp; TEXT(B899, "yyyy-mm-dd") &amp; "', '" &amp; C899 &amp; "', '" &amp; D899 &amp; "', '" &amp; E899 &amp; "', " &amp; F899 &amp; ", " &amp; G899 &amp; ", " &amp; H899 &amp; ", " &amp; I899 &amp; ", '" &amp; J899 &amp; "', " &amp; K899 &amp; ", '" &amp; L899 &amp; "', '" &amp; M899 &amp; "', '" &amp;TEXT(N899, "yyyy-mm-dd") &amp; "', '" &amp; O899 &amp; "');"</f>
        <v>INSERT INTO @DataTable (Deal, AdvanceDate, PROV, DealPurpose, RateType, BEACON, LTV, TDS, GDS, InsuranceType, PrincipalBalance, OccupancyType, AccountStatus, Closed_Date, DelinquencyBucket) VALUES (898, '2014-11-28', 'ON', 'ETO Existing Client', 'Fixed', 696, 80, 30.08, 29.78, 'Conv', 205859.89, 'Owner-Occupied', 'Open', '1900-01-00', 'Current');</v>
      </c>
    </row>
    <row r="900" spans="1:16" x14ac:dyDescent="0.35">
      <c r="A900" s="19">
        <v>899</v>
      </c>
      <c r="B900" s="18">
        <v>42122</v>
      </c>
      <c r="C900" s="19" t="s">
        <v>57</v>
      </c>
      <c r="D900" s="19" t="s">
        <v>61</v>
      </c>
      <c r="E900" s="19" t="s">
        <v>53</v>
      </c>
      <c r="F900" s="19">
        <v>644</v>
      </c>
      <c r="G900" s="19">
        <v>95</v>
      </c>
      <c r="H900" s="19">
        <v>41.85</v>
      </c>
      <c r="I900" s="19">
        <v>21.3</v>
      </c>
      <c r="J900" s="19" t="s">
        <v>60</v>
      </c>
      <c r="K900" s="20">
        <v>395388.95</v>
      </c>
      <c r="L900" s="20" t="s">
        <v>55</v>
      </c>
      <c r="M900" s="20" t="s">
        <v>83</v>
      </c>
      <c r="N900" s="26"/>
      <c r="O900" s="20" t="s">
        <v>56</v>
      </c>
      <c r="P900" t="str">
        <f t="shared" si="14"/>
        <v>INSERT INTO @DataTable (Deal, AdvanceDate, PROV, DealPurpose, RateType, BEACON, LTV, TDS, GDS, InsuranceType, PrincipalBalance, OccupancyType, AccountStatus, Closed_Date, DelinquencyBucket) VALUES (899, '2015-04-28', 'ON', 'Purchase', 'Fixed', 644, 95, 41.85, 21.3, 'HiRatio', 395388.95, 'Owner-Occupied', 'Open', '1900-01-00', 'Current');</v>
      </c>
    </row>
    <row r="901" spans="1:16" x14ac:dyDescent="0.35">
      <c r="A901" s="22">
        <v>900</v>
      </c>
      <c r="B901" s="21">
        <v>41940</v>
      </c>
      <c r="C901" s="22" t="s">
        <v>51</v>
      </c>
      <c r="D901" s="22" t="s">
        <v>52</v>
      </c>
      <c r="E901" s="22" t="s">
        <v>53</v>
      </c>
      <c r="F901" s="22">
        <v>684</v>
      </c>
      <c r="G901" s="22">
        <v>80</v>
      </c>
      <c r="H901" s="22">
        <v>34.54</v>
      </c>
      <c r="I901" s="22">
        <v>13.94</v>
      </c>
      <c r="J901" s="22" t="s">
        <v>54</v>
      </c>
      <c r="K901" s="23">
        <v>213003.59</v>
      </c>
      <c r="L901" s="23" t="s">
        <v>55</v>
      </c>
      <c r="M901" s="23" t="s">
        <v>83</v>
      </c>
      <c r="N901" s="27"/>
      <c r="O901" s="23" t="s">
        <v>56</v>
      </c>
      <c r="P901" t="str">
        <f t="shared" si="14"/>
        <v>INSERT INTO @DataTable (Deal, AdvanceDate, PROV, DealPurpose, RateType, BEACON, LTV, TDS, GDS, InsuranceType, PrincipalBalance, OccupancyType, AccountStatus, Closed_Date, DelinquencyBucket) VALUES (900, '2014-10-28', 'AB', 'Refinance External', 'Fixed', 684, 80, 34.54, 13.94, 'Conv', 213003.59, 'Owner-Occupied', 'Open', '1900-01-00', 'Current');</v>
      </c>
    </row>
    <row r="902" spans="1:16" x14ac:dyDescent="0.35">
      <c r="A902" s="19">
        <v>901</v>
      </c>
      <c r="B902" s="18">
        <v>42622</v>
      </c>
      <c r="C902" s="19" t="s">
        <v>58</v>
      </c>
      <c r="D902" s="19" t="s">
        <v>61</v>
      </c>
      <c r="E902" s="19" t="s">
        <v>40</v>
      </c>
      <c r="F902" s="19">
        <v>636</v>
      </c>
      <c r="G902" s="19">
        <v>93.27</v>
      </c>
      <c r="H902" s="19">
        <v>35.47</v>
      </c>
      <c r="I902" s="19">
        <v>25.35</v>
      </c>
      <c r="J902" s="19" t="s">
        <v>60</v>
      </c>
      <c r="K902" s="20">
        <v>729492.08</v>
      </c>
      <c r="L902" s="20" t="s">
        <v>55</v>
      </c>
      <c r="M902" s="20" t="s">
        <v>83</v>
      </c>
      <c r="N902" s="26"/>
      <c r="O902" s="20" t="s">
        <v>56</v>
      </c>
      <c r="P902" t="str">
        <f t="shared" si="14"/>
        <v>INSERT INTO @DataTable (Deal, AdvanceDate, PROV, DealPurpose, RateType, BEACON, LTV, TDS, GDS, InsuranceType, PrincipalBalance, OccupancyType, AccountStatus, Closed_Date, DelinquencyBucket) VALUES (901, '2016-09-09', 'BC', 'Purchase', 'ARM', 636, 93.27, 35.47, 25.35, 'HiRatio', 729492.08, 'Owner-Occupied', 'Open', '1900-01-00', 'Current');</v>
      </c>
    </row>
    <row r="903" spans="1:16" x14ac:dyDescent="0.35">
      <c r="A903" s="22">
        <v>902</v>
      </c>
      <c r="B903" s="21">
        <v>41137</v>
      </c>
      <c r="C903" s="22" t="s">
        <v>58</v>
      </c>
      <c r="D903" s="22" t="s">
        <v>52</v>
      </c>
      <c r="E903" s="22" t="s">
        <v>53</v>
      </c>
      <c r="F903" s="22">
        <v>702</v>
      </c>
      <c r="G903" s="22">
        <v>78.5</v>
      </c>
      <c r="H903" s="22">
        <v>34.89</v>
      </c>
      <c r="I903" s="22">
        <v>38.11</v>
      </c>
      <c r="J903" s="22" t="s">
        <v>54</v>
      </c>
      <c r="K903" s="23">
        <v>0</v>
      </c>
      <c r="L903" s="23" t="s">
        <v>55</v>
      </c>
      <c r="M903" s="23" t="s">
        <v>84</v>
      </c>
      <c r="N903" s="27">
        <v>42229</v>
      </c>
      <c r="O903" s="23" t="s">
        <v>56</v>
      </c>
      <c r="P903" t="str">
        <f t="shared" si="14"/>
        <v>INSERT INTO @DataTable (Deal, AdvanceDate, PROV, DealPurpose, RateType, BEACON, LTV, TDS, GDS, InsuranceType, PrincipalBalance, OccupancyType, AccountStatus, Closed_Date, DelinquencyBucket) VALUES (902, '2012-08-16', 'BC', 'Refinance External', 'Fixed', 702, 78.5, 34.89, 38.11, 'Conv', 0, 'Owner-Occupied', 'Closed', '2015-08-13', 'Current');</v>
      </c>
    </row>
    <row r="904" spans="1:16" x14ac:dyDescent="0.35">
      <c r="A904" s="19">
        <v>903</v>
      </c>
      <c r="B904" s="18">
        <v>42200</v>
      </c>
      <c r="C904" s="19" t="s">
        <v>57</v>
      </c>
      <c r="D904" s="19" t="s">
        <v>52</v>
      </c>
      <c r="E904" s="19" t="s">
        <v>53</v>
      </c>
      <c r="F904" s="19">
        <v>734</v>
      </c>
      <c r="G904" s="19">
        <v>61.92</v>
      </c>
      <c r="H904" s="19">
        <v>29.67</v>
      </c>
      <c r="I904" s="19">
        <v>28.96</v>
      </c>
      <c r="J904" s="19" t="s">
        <v>54</v>
      </c>
      <c r="K904" s="20">
        <v>149951.04999999999</v>
      </c>
      <c r="L904" s="20" t="s">
        <v>55</v>
      </c>
      <c r="M904" s="20" t="s">
        <v>83</v>
      </c>
      <c r="N904" s="26"/>
      <c r="O904" s="20" t="s">
        <v>56</v>
      </c>
      <c r="P904" t="str">
        <f t="shared" si="14"/>
        <v>INSERT INTO @DataTable (Deal, AdvanceDate, PROV, DealPurpose, RateType, BEACON, LTV, TDS, GDS, InsuranceType, PrincipalBalance, OccupancyType, AccountStatus, Closed_Date, DelinquencyBucket) VALUES (903, '2015-07-15', 'ON', 'Refinance External', 'Fixed', 734, 61.92, 29.67, 28.96, 'Conv', 149951.05, 'Owner-Occupied', 'Open', '1900-01-00', 'Current');</v>
      </c>
    </row>
    <row r="905" spans="1:16" x14ac:dyDescent="0.35">
      <c r="A905" s="22">
        <v>904</v>
      </c>
      <c r="B905" s="21">
        <v>41950</v>
      </c>
      <c r="C905" s="22" t="s">
        <v>57</v>
      </c>
      <c r="D905" s="22" t="s">
        <v>52</v>
      </c>
      <c r="E905" s="22" t="s">
        <v>40</v>
      </c>
      <c r="F905" s="22">
        <v>750</v>
      </c>
      <c r="G905" s="22">
        <v>77.95</v>
      </c>
      <c r="H905" s="22">
        <v>28.5</v>
      </c>
      <c r="I905" s="22">
        <v>28.5</v>
      </c>
      <c r="J905" s="22" t="s">
        <v>54</v>
      </c>
      <c r="K905" s="23">
        <v>0</v>
      </c>
      <c r="L905" s="23" t="s">
        <v>55</v>
      </c>
      <c r="M905" s="23" t="s">
        <v>84</v>
      </c>
      <c r="N905" s="27">
        <v>42704</v>
      </c>
      <c r="O905" s="23" t="s">
        <v>56</v>
      </c>
      <c r="P905" t="str">
        <f t="shared" si="14"/>
        <v>INSERT INTO @DataTable (Deal, AdvanceDate, PROV, DealPurpose, RateType, BEACON, LTV, TDS, GDS, InsuranceType, PrincipalBalance, OccupancyType, AccountStatus, Closed_Date, DelinquencyBucket) VALUES (904, '2014-11-07', 'ON', 'Refinance External', 'ARM', 750, 77.95, 28.5, 28.5, 'Conv', 0, 'Owner-Occupied', 'Closed', '2016-11-30', 'Current');</v>
      </c>
    </row>
    <row r="906" spans="1:16" x14ac:dyDescent="0.35">
      <c r="A906" s="19">
        <v>905</v>
      </c>
      <c r="B906" s="18">
        <v>40841</v>
      </c>
      <c r="C906" s="19" t="s">
        <v>51</v>
      </c>
      <c r="D906" s="19" t="s">
        <v>61</v>
      </c>
      <c r="E906" s="19" t="s">
        <v>53</v>
      </c>
      <c r="F906" s="19">
        <v>775</v>
      </c>
      <c r="G906" s="19">
        <v>90</v>
      </c>
      <c r="H906" s="19">
        <v>34.479999999999997</v>
      </c>
      <c r="I906" s="19">
        <v>33.9</v>
      </c>
      <c r="J906" s="19" t="s">
        <v>60</v>
      </c>
      <c r="K906" s="20">
        <v>0</v>
      </c>
      <c r="L906" s="20" t="s">
        <v>55</v>
      </c>
      <c r="M906" s="20" t="s">
        <v>84</v>
      </c>
      <c r="N906" s="26">
        <v>42325</v>
      </c>
      <c r="O906" s="20" t="s">
        <v>56</v>
      </c>
      <c r="P906" t="str">
        <f t="shared" si="14"/>
        <v>INSERT INTO @DataTable (Deal, AdvanceDate, PROV, DealPurpose, RateType, BEACON, LTV, TDS, GDS, InsuranceType, PrincipalBalance, OccupancyType, AccountStatus, Closed_Date, DelinquencyBucket) VALUES (905, '2011-10-25', 'AB', 'Purchase', 'Fixed', 775, 90, 34.48, 33.9, 'HiRatio', 0, 'Owner-Occupied', 'Closed', '2015-11-17', 'Current');</v>
      </c>
    </row>
    <row r="907" spans="1:16" x14ac:dyDescent="0.35">
      <c r="A907" s="22">
        <v>906</v>
      </c>
      <c r="B907" s="21">
        <v>41411</v>
      </c>
      <c r="C907" s="22" t="s">
        <v>57</v>
      </c>
      <c r="D907" s="22" t="s">
        <v>61</v>
      </c>
      <c r="E907" s="22" t="s">
        <v>53</v>
      </c>
      <c r="F907" s="22">
        <v>751</v>
      </c>
      <c r="G907" s="22">
        <v>95</v>
      </c>
      <c r="H907" s="22">
        <v>41.61</v>
      </c>
      <c r="I907" s="22">
        <v>38.9</v>
      </c>
      <c r="J907" s="22" t="s">
        <v>60</v>
      </c>
      <c r="K907" s="23">
        <v>172254.82</v>
      </c>
      <c r="L907" s="23" t="s">
        <v>55</v>
      </c>
      <c r="M907" s="23" t="s">
        <v>83</v>
      </c>
      <c r="N907" s="27"/>
      <c r="O907" s="23" t="s">
        <v>56</v>
      </c>
      <c r="P907" t="str">
        <f t="shared" si="14"/>
        <v>INSERT INTO @DataTable (Deal, AdvanceDate, PROV, DealPurpose, RateType, BEACON, LTV, TDS, GDS, InsuranceType, PrincipalBalance, OccupancyType, AccountStatus, Closed_Date, DelinquencyBucket) VALUES (906, '2013-05-17', 'ON', 'Purchase', 'Fixed', 751, 95, 41.61, 38.9, 'HiRatio', 172254.82, 'Owner-Occupied', 'Open', '1900-01-00', 'Current');</v>
      </c>
    </row>
    <row r="908" spans="1:16" x14ac:dyDescent="0.35">
      <c r="A908" s="19">
        <v>907</v>
      </c>
      <c r="B908" s="18">
        <v>41759</v>
      </c>
      <c r="C908" s="19" t="s">
        <v>58</v>
      </c>
      <c r="D908" s="19" t="s">
        <v>61</v>
      </c>
      <c r="E908" s="19" t="s">
        <v>40</v>
      </c>
      <c r="F908" s="19">
        <v>778</v>
      </c>
      <c r="G908" s="19">
        <v>89.33</v>
      </c>
      <c r="H908" s="19">
        <v>26.39</v>
      </c>
      <c r="I908" s="19">
        <v>20.97</v>
      </c>
      <c r="J908" s="19" t="s">
        <v>60</v>
      </c>
      <c r="K908" s="20">
        <v>310856.13</v>
      </c>
      <c r="L908" s="20" t="s">
        <v>55</v>
      </c>
      <c r="M908" s="20" t="s">
        <v>83</v>
      </c>
      <c r="N908" s="26"/>
      <c r="O908" s="20" t="s">
        <v>56</v>
      </c>
      <c r="P908" t="str">
        <f t="shared" si="14"/>
        <v>INSERT INTO @DataTable (Deal, AdvanceDate, PROV, DealPurpose, RateType, BEACON, LTV, TDS, GDS, InsuranceType, PrincipalBalance, OccupancyType, AccountStatus, Closed_Date, DelinquencyBucket) VALUES (907, '2014-04-30', 'BC', 'Purchase', 'ARM', 778, 89.33, 26.39, 20.97, 'HiRatio', 310856.13, 'Owner-Occupied', 'Open', '1900-01-00', 'Current');</v>
      </c>
    </row>
    <row r="909" spans="1:16" x14ac:dyDescent="0.35">
      <c r="A909" s="22">
        <v>908</v>
      </c>
      <c r="B909" s="21">
        <v>40373</v>
      </c>
      <c r="C909" s="22" t="s">
        <v>57</v>
      </c>
      <c r="D909" s="22" t="s">
        <v>52</v>
      </c>
      <c r="E909" s="22" t="s">
        <v>40</v>
      </c>
      <c r="F909" s="22">
        <v>683</v>
      </c>
      <c r="G909" s="22">
        <v>85</v>
      </c>
      <c r="H909" s="22">
        <v>37.700000000000003</v>
      </c>
      <c r="I909" s="22">
        <v>16.04</v>
      </c>
      <c r="J909" s="22" t="s">
        <v>60</v>
      </c>
      <c r="K909" s="23">
        <v>288693.24</v>
      </c>
      <c r="L909" s="23" t="s">
        <v>55</v>
      </c>
      <c r="M909" s="23" t="s">
        <v>83</v>
      </c>
      <c r="N909" s="27"/>
      <c r="O909" s="23" t="s">
        <v>56</v>
      </c>
      <c r="P909" t="str">
        <f t="shared" si="14"/>
        <v>INSERT INTO @DataTable (Deal, AdvanceDate, PROV, DealPurpose, RateType, BEACON, LTV, TDS, GDS, InsuranceType, PrincipalBalance, OccupancyType, AccountStatus, Closed_Date, DelinquencyBucket) VALUES (908, '2010-07-14', 'ON', 'Refinance External', 'ARM', 683, 85, 37.7, 16.04, 'HiRatio', 288693.24, 'Owner-Occupied', 'Open', '1900-01-00', 'Current');</v>
      </c>
    </row>
    <row r="910" spans="1:16" x14ac:dyDescent="0.35">
      <c r="A910" s="19">
        <v>909</v>
      </c>
      <c r="B910" s="18">
        <v>41879</v>
      </c>
      <c r="C910" s="19" t="s">
        <v>51</v>
      </c>
      <c r="D910" s="19" t="s">
        <v>61</v>
      </c>
      <c r="E910" s="19" t="s">
        <v>53</v>
      </c>
      <c r="F910" s="19">
        <v>738</v>
      </c>
      <c r="G910" s="19">
        <v>87.18</v>
      </c>
      <c r="H910" s="19">
        <v>34.79</v>
      </c>
      <c r="I910" s="19">
        <v>34.76</v>
      </c>
      <c r="J910" s="19" t="s">
        <v>60</v>
      </c>
      <c r="K910" s="20">
        <v>312249.95</v>
      </c>
      <c r="L910" s="20" t="s">
        <v>55</v>
      </c>
      <c r="M910" s="20" t="s">
        <v>83</v>
      </c>
      <c r="N910" s="26"/>
      <c r="O910" s="20" t="s">
        <v>56</v>
      </c>
      <c r="P910" t="str">
        <f t="shared" si="14"/>
        <v>INSERT INTO @DataTable (Deal, AdvanceDate, PROV, DealPurpose, RateType, BEACON, LTV, TDS, GDS, InsuranceType, PrincipalBalance, OccupancyType, AccountStatus, Closed_Date, DelinquencyBucket) VALUES (909, '2014-08-28', 'AB', 'Purchase', 'Fixed', 738, 87.18, 34.79, 34.76, 'HiRatio', 312249.95, 'Owner-Occupied', 'Open', '1900-01-00', 'Current');</v>
      </c>
    </row>
    <row r="911" spans="1:16" x14ac:dyDescent="0.35">
      <c r="A911" s="22">
        <v>910</v>
      </c>
      <c r="B911" s="21">
        <v>41864</v>
      </c>
      <c r="C911" s="22" t="s">
        <v>63</v>
      </c>
      <c r="D911" s="22" t="s">
        <v>61</v>
      </c>
      <c r="E911" s="22" t="s">
        <v>53</v>
      </c>
      <c r="F911" s="22">
        <v>739</v>
      </c>
      <c r="G911" s="22">
        <v>84.85</v>
      </c>
      <c r="H911" s="22">
        <v>41.39</v>
      </c>
      <c r="I911" s="22">
        <v>11.95</v>
      </c>
      <c r="J911" s="22" t="s">
        <v>54</v>
      </c>
      <c r="K911" s="23">
        <v>130947.34</v>
      </c>
      <c r="L911" s="23" t="s">
        <v>66</v>
      </c>
      <c r="M911" s="23" t="s">
        <v>83</v>
      </c>
      <c r="N911" s="27"/>
      <c r="O911" s="23" t="s">
        <v>56</v>
      </c>
      <c r="P911" t="str">
        <f t="shared" si="14"/>
        <v>INSERT INTO @DataTable (Deal, AdvanceDate, PROV, DealPurpose, RateType, BEACON, LTV, TDS, GDS, InsuranceType, PrincipalBalance, OccupancyType, AccountStatus, Closed_Date, DelinquencyBucket) VALUES (910, '2014-08-13', 'SK', 'Purchase', 'Fixed', 739, 84.85, 41.39, 11.95, 'Conv', 130947.34, 'Second Home', 'Open', '1900-01-00', 'Current');</v>
      </c>
    </row>
    <row r="912" spans="1:16" x14ac:dyDescent="0.35">
      <c r="A912" s="19">
        <v>911</v>
      </c>
      <c r="B912" s="18">
        <v>42083</v>
      </c>
      <c r="C912" s="19" t="s">
        <v>51</v>
      </c>
      <c r="D912" s="19" t="s">
        <v>59</v>
      </c>
      <c r="E912" s="19" t="s">
        <v>40</v>
      </c>
      <c r="F912" s="19">
        <v>757</v>
      </c>
      <c r="G912" s="19">
        <v>88.53</v>
      </c>
      <c r="H912" s="19">
        <v>24.97</v>
      </c>
      <c r="I912" s="19">
        <v>22.94</v>
      </c>
      <c r="J912" s="19" t="s">
        <v>60</v>
      </c>
      <c r="K912" s="20">
        <v>0</v>
      </c>
      <c r="L912" s="20" t="s">
        <v>55</v>
      </c>
      <c r="M912" s="20" t="s">
        <v>84</v>
      </c>
      <c r="N912" s="26">
        <v>42338</v>
      </c>
      <c r="O912" s="20" t="s">
        <v>56</v>
      </c>
      <c r="P912" t="str">
        <f t="shared" si="14"/>
        <v>INSERT INTO @DataTable (Deal, AdvanceDate, PROV, DealPurpose, RateType, BEACON, LTV, TDS, GDS, InsuranceType, PrincipalBalance, OccupancyType, AccountStatus, Closed_Date, DelinquencyBucket) VALUES (911, '2015-03-20', 'AB', 'Transfer', 'ARM', 757, 88.53, 24.97, 22.94, 'HiRatio', 0, 'Owner-Occupied', 'Closed', '2015-11-30', 'Current');</v>
      </c>
    </row>
    <row r="913" spans="1:16" x14ac:dyDescent="0.35">
      <c r="A913" s="22">
        <v>912</v>
      </c>
      <c r="B913" s="21">
        <v>41759</v>
      </c>
      <c r="C913" s="22" t="s">
        <v>51</v>
      </c>
      <c r="D913" s="22" t="s">
        <v>52</v>
      </c>
      <c r="E913" s="22" t="s">
        <v>40</v>
      </c>
      <c r="F913" s="22">
        <v>688</v>
      </c>
      <c r="G913" s="22">
        <v>66.67</v>
      </c>
      <c r="H913" s="22">
        <v>36.14</v>
      </c>
      <c r="I913" s="22">
        <v>12.38</v>
      </c>
      <c r="J913" s="22" t="s">
        <v>54</v>
      </c>
      <c r="K913" s="23">
        <v>220102.5</v>
      </c>
      <c r="L913" s="23" t="s">
        <v>55</v>
      </c>
      <c r="M913" s="23" t="s">
        <v>83</v>
      </c>
      <c r="N913" s="27"/>
      <c r="O913" s="23" t="s">
        <v>56</v>
      </c>
      <c r="P913" t="str">
        <f t="shared" si="14"/>
        <v>INSERT INTO @DataTable (Deal, AdvanceDate, PROV, DealPurpose, RateType, BEACON, LTV, TDS, GDS, InsuranceType, PrincipalBalance, OccupancyType, AccountStatus, Closed_Date, DelinquencyBucket) VALUES (912, '2014-04-30', 'AB', 'Refinance External', 'ARM', 688, 66.67, 36.14, 12.38, 'Conv', 220102.5, 'Owner-Occupied', 'Open', '1900-01-00', 'Current');</v>
      </c>
    </row>
    <row r="914" spans="1:16" x14ac:dyDescent="0.35">
      <c r="A914" s="19">
        <v>913</v>
      </c>
      <c r="B914" s="18">
        <v>42592</v>
      </c>
      <c r="C914" s="19" t="s">
        <v>57</v>
      </c>
      <c r="D914" s="19" t="s">
        <v>61</v>
      </c>
      <c r="E914" s="19" t="s">
        <v>53</v>
      </c>
      <c r="F914" s="19">
        <v>797</v>
      </c>
      <c r="G914" s="19">
        <v>48.89</v>
      </c>
      <c r="H914" s="19">
        <v>43.5</v>
      </c>
      <c r="I914" s="19">
        <v>36.340000000000003</v>
      </c>
      <c r="J914" s="19" t="s">
        <v>54</v>
      </c>
      <c r="K914" s="20">
        <v>217287.14</v>
      </c>
      <c r="L914" s="20" t="s">
        <v>55</v>
      </c>
      <c r="M914" s="20" t="s">
        <v>83</v>
      </c>
      <c r="N914" s="26"/>
      <c r="O914" s="20" t="s">
        <v>56</v>
      </c>
      <c r="P914" t="str">
        <f t="shared" si="14"/>
        <v>INSERT INTO @DataTable (Deal, AdvanceDate, PROV, DealPurpose, RateType, BEACON, LTV, TDS, GDS, InsuranceType, PrincipalBalance, OccupancyType, AccountStatus, Closed_Date, DelinquencyBucket) VALUES (913, '2016-08-10', 'ON', 'Purchase', 'Fixed', 797, 48.89, 43.5, 36.34, 'Conv', 217287.14, 'Owner-Occupied', 'Open', '1900-01-00', 'Current');</v>
      </c>
    </row>
    <row r="915" spans="1:16" x14ac:dyDescent="0.35">
      <c r="A915" s="22">
        <v>914</v>
      </c>
      <c r="B915" s="21">
        <v>42489</v>
      </c>
      <c r="C915" s="22" t="s">
        <v>58</v>
      </c>
      <c r="D915" s="22" t="s">
        <v>61</v>
      </c>
      <c r="E915" s="22" t="s">
        <v>40</v>
      </c>
      <c r="F915" s="22">
        <v>795</v>
      </c>
      <c r="G915" s="22">
        <v>57.97</v>
      </c>
      <c r="H915" s="22">
        <v>33.549999999999997</v>
      </c>
      <c r="I915" s="22">
        <v>29.86</v>
      </c>
      <c r="J915" s="22" t="s">
        <v>54</v>
      </c>
      <c r="K915" s="23">
        <v>392695.73</v>
      </c>
      <c r="L915" s="23" t="s">
        <v>55</v>
      </c>
      <c r="M915" s="23" t="s">
        <v>83</v>
      </c>
      <c r="N915" s="27"/>
      <c r="O915" s="23" t="s">
        <v>56</v>
      </c>
      <c r="P915" t="str">
        <f t="shared" si="14"/>
        <v>INSERT INTO @DataTable (Deal, AdvanceDate, PROV, DealPurpose, RateType, BEACON, LTV, TDS, GDS, InsuranceType, PrincipalBalance, OccupancyType, AccountStatus, Closed_Date, DelinquencyBucket) VALUES (914, '2016-04-29', 'BC', 'Purchase', 'ARM', 795, 57.97, 33.55, 29.86, 'Conv', 392695.73, 'Owner-Occupied', 'Open', '1900-01-00', 'Current');</v>
      </c>
    </row>
    <row r="916" spans="1:16" x14ac:dyDescent="0.35">
      <c r="A916" s="19">
        <v>915</v>
      </c>
      <c r="B916" s="18">
        <v>41841</v>
      </c>
      <c r="C916" s="19" t="s">
        <v>57</v>
      </c>
      <c r="D916" s="19" t="s">
        <v>61</v>
      </c>
      <c r="E916" s="19" t="s">
        <v>40</v>
      </c>
      <c r="F916" s="19">
        <v>728</v>
      </c>
      <c r="G916" s="19">
        <v>80</v>
      </c>
      <c r="H916" s="19">
        <v>36.56</v>
      </c>
      <c r="I916" s="19">
        <v>27.12</v>
      </c>
      <c r="J916" s="19" t="s">
        <v>54</v>
      </c>
      <c r="K916" s="20">
        <v>0</v>
      </c>
      <c r="L916" s="20" t="s">
        <v>55</v>
      </c>
      <c r="M916" s="20" t="s">
        <v>84</v>
      </c>
      <c r="N916" s="26">
        <v>42270</v>
      </c>
      <c r="O916" s="20" t="s">
        <v>56</v>
      </c>
      <c r="P916" t="str">
        <f t="shared" si="14"/>
        <v>INSERT INTO @DataTable (Deal, AdvanceDate, PROV, DealPurpose, RateType, BEACON, LTV, TDS, GDS, InsuranceType, PrincipalBalance, OccupancyType, AccountStatus, Closed_Date, DelinquencyBucket) VALUES (915, '2014-07-21', 'ON', 'Purchase', 'ARM', 728, 80, 36.56, 27.12, 'Conv', 0, 'Owner-Occupied', 'Closed', '2015-09-23', 'Current');</v>
      </c>
    </row>
    <row r="917" spans="1:16" x14ac:dyDescent="0.35">
      <c r="A917" s="22">
        <v>916</v>
      </c>
      <c r="B917" s="21">
        <v>42226</v>
      </c>
      <c r="C917" s="22" t="s">
        <v>51</v>
      </c>
      <c r="D917" s="22" t="s">
        <v>61</v>
      </c>
      <c r="E917" s="22" t="s">
        <v>53</v>
      </c>
      <c r="F917" s="22">
        <v>726</v>
      </c>
      <c r="G917" s="22">
        <v>94.95</v>
      </c>
      <c r="H917" s="22">
        <v>40.94</v>
      </c>
      <c r="I917" s="22">
        <v>20.67</v>
      </c>
      <c r="J917" s="22" t="s">
        <v>60</v>
      </c>
      <c r="K917" s="23">
        <v>466796.35</v>
      </c>
      <c r="L917" s="23" t="s">
        <v>55</v>
      </c>
      <c r="M917" s="23" t="s">
        <v>83</v>
      </c>
      <c r="N917" s="27"/>
      <c r="O917" s="23" t="s">
        <v>56</v>
      </c>
      <c r="P917" t="str">
        <f t="shared" si="14"/>
        <v>INSERT INTO @DataTable (Deal, AdvanceDate, PROV, DealPurpose, RateType, BEACON, LTV, TDS, GDS, InsuranceType, PrincipalBalance, OccupancyType, AccountStatus, Closed_Date, DelinquencyBucket) VALUES (916, '2015-08-10', 'AB', 'Purchase', 'Fixed', 726, 94.95, 40.94, 20.67, 'HiRatio', 466796.35, 'Owner-Occupied', 'Open', '1900-01-00', 'Current');</v>
      </c>
    </row>
    <row r="918" spans="1:16" x14ac:dyDescent="0.35">
      <c r="A918" s="19">
        <v>917</v>
      </c>
      <c r="B918" s="18">
        <v>42184</v>
      </c>
      <c r="C918" s="19" t="s">
        <v>57</v>
      </c>
      <c r="D918" s="19" t="s">
        <v>61</v>
      </c>
      <c r="E918" s="19" t="s">
        <v>40</v>
      </c>
      <c r="F918" s="19">
        <v>768</v>
      </c>
      <c r="G918" s="19">
        <v>80</v>
      </c>
      <c r="H918" s="19">
        <v>39.71</v>
      </c>
      <c r="I918" s="19">
        <v>14.65</v>
      </c>
      <c r="J918" s="19" t="s">
        <v>54</v>
      </c>
      <c r="K918" s="20">
        <v>343741.61</v>
      </c>
      <c r="L918" s="20" t="s">
        <v>55</v>
      </c>
      <c r="M918" s="20" t="s">
        <v>83</v>
      </c>
      <c r="N918" s="26"/>
      <c r="O918" s="20" t="s">
        <v>56</v>
      </c>
      <c r="P918" t="str">
        <f t="shared" si="14"/>
        <v>INSERT INTO @DataTable (Deal, AdvanceDate, PROV, DealPurpose, RateType, BEACON, LTV, TDS, GDS, InsuranceType, PrincipalBalance, OccupancyType, AccountStatus, Closed_Date, DelinquencyBucket) VALUES (917, '2015-06-29', 'ON', 'Purchase', 'ARM', 768, 80, 39.71, 14.65, 'Conv', 343741.61, 'Owner-Occupied', 'Open', '1900-01-00', 'Current');</v>
      </c>
    </row>
    <row r="919" spans="1:16" x14ac:dyDescent="0.35">
      <c r="A919" s="22">
        <v>918</v>
      </c>
      <c r="B919" s="21">
        <v>41725</v>
      </c>
      <c r="C919" s="22" t="s">
        <v>58</v>
      </c>
      <c r="D919" s="22" t="s">
        <v>61</v>
      </c>
      <c r="E919" s="22" t="s">
        <v>53</v>
      </c>
      <c r="F919" s="22">
        <v>693</v>
      </c>
      <c r="G919" s="22">
        <v>95</v>
      </c>
      <c r="H919" s="22">
        <v>42.95</v>
      </c>
      <c r="I919" s="22">
        <v>24.74</v>
      </c>
      <c r="J919" s="22" t="s">
        <v>60</v>
      </c>
      <c r="K919" s="23">
        <v>167410.22</v>
      </c>
      <c r="L919" s="23" t="s">
        <v>55</v>
      </c>
      <c r="M919" s="23" t="s">
        <v>83</v>
      </c>
      <c r="N919" s="27"/>
      <c r="O919" s="23" t="s">
        <v>56</v>
      </c>
      <c r="P919" t="str">
        <f t="shared" si="14"/>
        <v>INSERT INTO @DataTable (Deal, AdvanceDate, PROV, DealPurpose, RateType, BEACON, LTV, TDS, GDS, InsuranceType, PrincipalBalance, OccupancyType, AccountStatus, Closed_Date, DelinquencyBucket) VALUES (918, '2014-03-27', 'BC', 'Purchase', 'Fixed', 693, 95, 42.95, 24.74, 'HiRatio', 167410.22, 'Owner-Occupied', 'Open', '1900-01-00', 'Current');</v>
      </c>
    </row>
    <row r="920" spans="1:16" x14ac:dyDescent="0.35">
      <c r="A920" s="19">
        <v>919</v>
      </c>
      <c r="B920" s="18">
        <v>41117</v>
      </c>
      <c r="C920" s="19" t="s">
        <v>58</v>
      </c>
      <c r="D920" s="19" t="s">
        <v>52</v>
      </c>
      <c r="E920" s="19" t="s">
        <v>40</v>
      </c>
      <c r="F920" s="19">
        <v>649</v>
      </c>
      <c r="G920" s="19">
        <v>80</v>
      </c>
      <c r="H920" s="19">
        <v>30.14</v>
      </c>
      <c r="I920" s="19">
        <v>21.2</v>
      </c>
      <c r="J920" s="19" t="s">
        <v>54</v>
      </c>
      <c r="K920" s="20">
        <v>224946.22</v>
      </c>
      <c r="L920" s="20" t="s">
        <v>55</v>
      </c>
      <c r="M920" s="20" t="s">
        <v>83</v>
      </c>
      <c r="N920" s="26"/>
      <c r="O920" s="20" t="s">
        <v>56</v>
      </c>
      <c r="P920" t="str">
        <f t="shared" si="14"/>
        <v>INSERT INTO @DataTable (Deal, AdvanceDate, PROV, DealPurpose, RateType, BEACON, LTV, TDS, GDS, InsuranceType, PrincipalBalance, OccupancyType, AccountStatus, Closed_Date, DelinquencyBucket) VALUES (919, '2012-07-27', 'BC', 'Refinance External', 'ARM', 649, 80, 30.14, 21.2, 'Conv', 224946.22, 'Owner-Occupied', 'Open', '1900-01-00', 'Current');</v>
      </c>
    </row>
    <row r="921" spans="1:16" x14ac:dyDescent="0.35">
      <c r="A921" s="22">
        <v>920</v>
      </c>
      <c r="B921" s="21">
        <v>42460</v>
      </c>
      <c r="C921" s="22" t="s">
        <v>51</v>
      </c>
      <c r="D921" s="22" t="s">
        <v>59</v>
      </c>
      <c r="E921" s="22" t="s">
        <v>53</v>
      </c>
      <c r="F921" s="22">
        <v>791</v>
      </c>
      <c r="G921" s="22">
        <v>73.55</v>
      </c>
      <c r="H921" s="22">
        <v>26.87</v>
      </c>
      <c r="I921" s="22">
        <v>21.77</v>
      </c>
      <c r="J921" s="22" t="s">
        <v>54</v>
      </c>
      <c r="K921" s="23">
        <v>296028.26</v>
      </c>
      <c r="L921" s="23" t="s">
        <v>55</v>
      </c>
      <c r="M921" s="23" t="s">
        <v>83</v>
      </c>
      <c r="N921" s="27"/>
      <c r="O921" s="23" t="s">
        <v>56</v>
      </c>
      <c r="P921" t="str">
        <f t="shared" si="14"/>
        <v>INSERT INTO @DataTable (Deal, AdvanceDate, PROV, DealPurpose, RateType, BEACON, LTV, TDS, GDS, InsuranceType, PrincipalBalance, OccupancyType, AccountStatus, Closed_Date, DelinquencyBucket) VALUES (920, '2016-03-31', 'AB', 'Transfer', 'Fixed', 791, 73.55, 26.87, 21.77, 'Conv', 296028.26, 'Owner-Occupied', 'Open', '1900-01-00', 'Current');</v>
      </c>
    </row>
    <row r="922" spans="1:16" x14ac:dyDescent="0.35">
      <c r="A922" s="19">
        <v>921</v>
      </c>
      <c r="B922" s="18">
        <v>42220</v>
      </c>
      <c r="C922" s="19" t="s">
        <v>63</v>
      </c>
      <c r="D922" s="19" t="s">
        <v>52</v>
      </c>
      <c r="E922" s="19" t="s">
        <v>40</v>
      </c>
      <c r="F922" s="19">
        <v>708</v>
      </c>
      <c r="G922" s="19">
        <v>80</v>
      </c>
      <c r="H922" s="19">
        <v>37.549999999999997</v>
      </c>
      <c r="I922" s="19">
        <v>10.64</v>
      </c>
      <c r="J922" s="19" t="s">
        <v>54</v>
      </c>
      <c r="K922" s="20">
        <v>191679.12</v>
      </c>
      <c r="L922" s="20" t="s">
        <v>55</v>
      </c>
      <c r="M922" s="20" t="s">
        <v>83</v>
      </c>
      <c r="N922" s="26"/>
      <c r="O922" s="20" t="s">
        <v>56</v>
      </c>
      <c r="P922" t="str">
        <f t="shared" si="14"/>
        <v>INSERT INTO @DataTable (Deal, AdvanceDate, PROV, DealPurpose, RateType, BEACON, LTV, TDS, GDS, InsuranceType, PrincipalBalance, OccupancyType, AccountStatus, Closed_Date, DelinquencyBucket) VALUES (921, '2015-08-04', 'SK', 'Refinance External', 'ARM', 708, 80, 37.55, 10.64, 'Conv', 191679.12, 'Owner-Occupied', 'Open', '1900-01-00', 'Current');</v>
      </c>
    </row>
    <row r="923" spans="1:16" x14ac:dyDescent="0.35">
      <c r="A923" s="22">
        <v>922</v>
      </c>
      <c r="B923" s="21">
        <v>42146</v>
      </c>
      <c r="C923" s="22" t="s">
        <v>57</v>
      </c>
      <c r="D923" s="22" t="s">
        <v>52</v>
      </c>
      <c r="E923" s="22" t="s">
        <v>40</v>
      </c>
      <c r="F923" s="22">
        <v>714</v>
      </c>
      <c r="G923" s="22">
        <v>80</v>
      </c>
      <c r="H923" s="22">
        <v>27.15</v>
      </c>
      <c r="I923" s="22">
        <v>18.36</v>
      </c>
      <c r="J923" s="22" t="s">
        <v>54</v>
      </c>
      <c r="K923" s="23">
        <v>265327.02</v>
      </c>
      <c r="L923" s="23" t="s">
        <v>55</v>
      </c>
      <c r="M923" s="23" t="s">
        <v>83</v>
      </c>
      <c r="N923" s="27"/>
      <c r="O923" s="23" t="s">
        <v>56</v>
      </c>
      <c r="P923" t="str">
        <f t="shared" si="14"/>
        <v>INSERT INTO @DataTable (Deal, AdvanceDate, PROV, DealPurpose, RateType, BEACON, LTV, TDS, GDS, InsuranceType, PrincipalBalance, OccupancyType, AccountStatus, Closed_Date, DelinquencyBucket) VALUES (922, '2015-05-22', 'ON', 'Refinance External', 'ARM', 714, 80, 27.15, 18.36, 'Conv', 265327.02, 'Owner-Occupied', 'Open', '1900-01-00', 'Current');</v>
      </c>
    </row>
    <row r="924" spans="1:16" x14ac:dyDescent="0.35">
      <c r="A924" s="19">
        <v>923</v>
      </c>
      <c r="B924" s="18">
        <v>41718</v>
      </c>
      <c r="C924" s="19" t="s">
        <v>57</v>
      </c>
      <c r="D924" s="19" t="s">
        <v>61</v>
      </c>
      <c r="E924" s="19" t="s">
        <v>40</v>
      </c>
      <c r="F924" s="19">
        <v>789</v>
      </c>
      <c r="G924" s="19">
        <v>95</v>
      </c>
      <c r="H924" s="19">
        <v>26.19</v>
      </c>
      <c r="I924" s="19">
        <v>23.48</v>
      </c>
      <c r="J924" s="19" t="s">
        <v>60</v>
      </c>
      <c r="K924" s="20">
        <v>0</v>
      </c>
      <c r="L924" s="20" t="s">
        <v>55</v>
      </c>
      <c r="M924" s="20" t="s">
        <v>84</v>
      </c>
      <c r="N924" s="26">
        <v>42557</v>
      </c>
      <c r="O924" s="20" t="s">
        <v>56</v>
      </c>
      <c r="P924" t="str">
        <f t="shared" si="14"/>
        <v>INSERT INTO @DataTable (Deal, AdvanceDate, PROV, DealPurpose, RateType, BEACON, LTV, TDS, GDS, InsuranceType, PrincipalBalance, OccupancyType, AccountStatus, Closed_Date, DelinquencyBucket) VALUES (923, '2014-03-20', 'ON', 'Purchase', 'ARM', 789, 95, 26.19, 23.48, 'HiRatio', 0, 'Owner-Occupied', 'Closed', '2016-07-06', 'Current');</v>
      </c>
    </row>
    <row r="925" spans="1:16" x14ac:dyDescent="0.35">
      <c r="A925" s="22">
        <v>924</v>
      </c>
      <c r="B925" s="21">
        <v>42598</v>
      </c>
      <c r="C925" s="22" t="s">
        <v>57</v>
      </c>
      <c r="D925" s="22" t="s">
        <v>61</v>
      </c>
      <c r="E925" s="22" t="s">
        <v>53</v>
      </c>
      <c r="F925" s="22">
        <v>870</v>
      </c>
      <c r="G925" s="22">
        <v>80</v>
      </c>
      <c r="H925" s="22">
        <v>38.369999999999997</v>
      </c>
      <c r="I925" s="22">
        <v>38.24</v>
      </c>
      <c r="J925" s="22" t="s">
        <v>54</v>
      </c>
      <c r="K925" s="23">
        <v>520428.39</v>
      </c>
      <c r="L925" s="23" t="s">
        <v>55</v>
      </c>
      <c r="M925" s="23" t="s">
        <v>83</v>
      </c>
      <c r="N925" s="27"/>
      <c r="O925" s="23" t="s">
        <v>56</v>
      </c>
      <c r="P925" t="str">
        <f t="shared" si="14"/>
        <v>INSERT INTO @DataTable (Deal, AdvanceDate, PROV, DealPurpose, RateType, BEACON, LTV, TDS, GDS, InsuranceType, PrincipalBalance, OccupancyType, AccountStatus, Closed_Date, DelinquencyBucket) VALUES (924, '2016-08-16', 'ON', 'Purchase', 'Fixed', 870, 80, 38.37, 38.24, 'Conv', 520428.39, 'Owner-Occupied', 'Open', '1900-01-00', 'Current');</v>
      </c>
    </row>
    <row r="926" spans="1:16" x14ac:dyDescent="0.35">
      <c r="A926" s="19">
        <v>925</v>
      </c>
      <c r="B926" s="18">
        <v>40400</v>
      </c>
      <c r="C926" s="19" t="s">
        <v>57</v>
      </c>
      <c r="D926" s="19" t="s">
        <v>52</v>
      </c>
      <c r="E926" s="19" t="s">
        <v>53</v>
      </c>
      <c r="F926" s="19">
        <v>776</v>
      </c>
      <c r="G926" s="19">
        <v>80</v>
      </c>
      <c r="H926" s="19">
        <v>36.229999999999997</v>
      </c>
      <c r="I926" s="19">
        <v>27.61</v>
      </c>
      <c r="J926" s="19" t="s">
        <v>54</v>
      </c>
      <c r="K926" s="20">
        <v>0</v>
      </c>
      <c r="L926" s="20" t="s">
        <v>55</v>
      </c>
      <c r="M926" s="20" t="s">
        <v>84</v>
      </c>
      <c r="N926" s="26">
        <v>41500</v>
      </c>
      <c r="O926" s="20" t="s">
        <v>56</v>
      </c>
      <c r="P926" t="str">
        <f t="shared" si="14"/>
        <v>INSERT INTO @DataTable (Deal, AdvanceDate, PROV, DealPurpose, RateType, BEACON, LTV, TDS, GDS, InsuranceType, PrincipalBalance, OccupancyType, AccountStatus, Closed_Date, DelinquencyBucket) VALUES (925, '2010-08-10', 'ON', 'Refinance External', 'Fixed', 776, 80, 36.23, 27.61, 'Conv', 0, 'Owner-Occupied', 'Closed', '2013-08-14', 'Current');</v>
      </c>
    </row>
    <row r="927" spans="1:16" x14ac:dyDescent="0.35">
      <c r="A927" s="22">
        <v>926</v>
      </c>
      <c r="B927" s="21">
        <v>42377</v>
      </c>
      <c r="C927" s="22" t="s">
        <v>63</v>
      </c>
      <c r="D927" s="22" t="s">
        <v>61</v>
      </c>
      <c r="E927" s="22" t="s">
        <v>53</v>
      </c>
      <c r="F927" s="22">
        <v>738</v>
      </c>
      <c r="G927" s="22">
        <v>95</v>
      </c>
      <c r="H927" s="22">
        <v>42.18</v>
      </c>
      <c r="I927" s="22">
        <v>31.5</v>
      </c>
      <c r="J927" s="22" t="s">
        <v>60</v>
      </c>
      <c r="K927" s="23">
        <v>414198.12</v>
      </c>
      <c r="L927" s="23" t="s">
        <v>55</v>
      </c>
      <c r="M927" s="23" t="s">
        <v>83</v>
      </c>
      <c r="N927" s="27"/>
      <c r="O927" s="23" t="s">
        <v>56</v>
      </c>
      <c r="P927" t="str">
        <f t="shared" si="14"/>
        <v>INSERT INTO @DataTable (Deal, AdvanceDate, PROV, DealPurpose, RateType, BEACON, LTV, TDS, GDS, InsuranceType, PrincipalBalance, OccupancyType, AccountStatus, Closed_Date, DelinquencyBucket) VALUES (926, '2016-01-08', 'SK', 'Purchase', 'Fixed', 738, 95, 42.18, 31.5, 'HiRatio', 414198.12, 'Owner-Occupied', 'Open', '1900-01-00', 'Current');</v>
      </c>
    </row>
    <row r="928" spans="1:16" x14ac:dyDescent="0.35">
      <c r="A928" s="19">
        <v>927</v>
      </c>
      <c r="B928" s="18">
        <v>41851</v>
      </c>
      <c r="C928" s="19" t="s">
        <v>58</v>
      </c>
      <c r="D928" s="19" t="s">
        <v>61</v>
      </c>
      <c r="E928" s="19" t="s">
        <v>53</v>
      </c>
      <c r="F928" s="19">
        <v>657</v>
      </c>
      <c r="G928" s="19">
        <v>95</v>
      </c>
      <c r="H928" s="19">
        <v>40.520000000000003</v>
      </c>
      <c r="I928" s="19">
        <v>30.2</v>
      </c>
      <c r="J928" s="19" t="s">
        <v>60</v>
      </c>
      <c r="K928" s="20">
        <v>0</v>
      </c>
      <c r="L928" s="20" t="s">
        <v>55</v>
      </c>
      <c r="M928" s="20" t="s">
        <v>84</v>
      </c>
      <c r="N928" s="26">
        <v>42404</v>
      </c>
      <c r="O928" s="20" t="s">
        <v>56</v>
      </c>
      <c r="P928" t="str">
        <f t="shared" si="14"/>
        <v>INSERT INTO @DataTable (Deal, AdvanceDate, PROV, DealPurpose, RateType, BEACON, LTV, TDS, GDS, InsuranceType, PrincipalBalance, OccupancyType, AccountStatus, Closed_Date, DelinquencyBucket) VALUES (927, '2014-07-31', 'BC', 'Purchase', 'Fixed', 657, 95, 40.52, 30.2, 'HiRatio', 0, 'Owner-Occupied', 'Closed', '2016-02-04', 'Current');</v>
      </c>
    </row>
    <row r="929" spans="1:16" x14ac:dyDescent="0.35">
      <c r="A929" s="22">
        <v>928</v>
      </c>
      <c r="B929" s="21">
        <v>41976</v>
      </c>
      <c r="C929" s="22" t="s">
        <v>63</v>
      </c>
      <c r="D929" s="22" t="s">
        <v>61</v>
      </c>
      <c r="E929" s="22" t="s">
        <v>40</v>
      </c>
      <c r="F929" s="22">
        <v>753</v>
      </c>
      <c r="G929" s="22">
        <v>95</v>
      </c>
      <c r="H929" s="22">
        <v>34.840000000000003</v>
      </c>
      <c r="I929" s="22">
        <v>24.91</v>
      </c>
      <c r="J929" s="22" t="s">
        <v>60</v>
      </c>
      <c r="K929" s="23">
        <v>352903.28</v>
      </c>
      <c r="L929" s="23" t="s">
        <v>55</v>
      </c>
      <c r="M929" s="23" t="s">
        <v>83</v>
      </c>
      <c r="N929" s="27"/>
      <c r="O929" s="23" t="s">
        <v>56</v>
      </c>
      <c r="P929" t="str">
        <f t="shared" si="14"/>
        <v>INSERT INTO @DataTable (Deal, AdvanceDate, PROV, DealPurpose, RateType, BEACON, LTV, TDS, GDS, InsuranceType, PrincipalBalance, OccupancyType, AccountStatus, Closed_Date, DelinquencyBucket) VALUES (928, '2014-12-03', 'SK', 'Purchase', 'ARM', 753, 95, 34.84, 24.91, 'HiRatio', 352903.28, 'Owner-Occupied', 'Open', '1900-01-00', 'Current');</v>
      </c>
    </row>
    <row r="930" spans="1:16" x14ac:dyDescent="0.35">
      <c r="A930" s="19">
        <v>929</v>
      </c>
      <c r="B930" s="18">
        <v>40865</v>
      </c>
      <c r="C930" s="19" t="s">
        <v>57</v>
      </c>
      <c r="D930" s="19" t="s">
        <v>61</v>
      </c>
      <c r="E930" s="19" t="s">
        <v>53</v>
      </c>
      <c r="F930" s="19">
        <v>651</v>
      </c>
      <c r="G930" s="19">
        <v>95</v>
      </c>
      <c r="H930" s="19">
        <v>34.44</v>
      </c>
      <c r="I930" s="19">
        <v>33.51</v>
      </c>
      <c r="J930" s="19" t="s">
        <v>60</v>
      </c>
      <c r="K930" s="20">
        <v>0</v>
      </c>
      <c r="L930" s="20" t="s">
        <v>55</v>
      </c>
      <c r="M930" s="20" t="s">
        <v>84</v>
      </c>
      <c r="N930" s="26">
        <v>42650</v>
      </c>
      <c r="O930" s="20" t="s">
        <v>56</v>
      </c>
      <c r="P930" t="str">
        <f t="shared" si="14"/>
        <v>INSERT INTO @DataTable (Deal, AdvanceDate, PROV, DealPurpose, RateType, BEACON, LTV, TDS, GDS, InsuranceType, PrincipalBalance, OccupancyType, AccountStatus, Closed_Date, DelinquencyBucket) VALUES (929, '2011-11-18', 'ON', 'Purchase', 'Fixed', 651, 95, 34.44, 33.51, 'HiRatio', 0, 'Owner-Occupied', 'Closed', '2016-10-07', 'Current');</v>
      </c>
    </row>
    <row r="931" spans="1:16" x14ac:dyDescent="0.35">
      <c r="A931" s="22">
        <v>930</v>
      </c>
      <c r="B931" s="21">
        <v>41061</v>
      </c>
      <c r="C931" s="22" t="s">
        <v>51</v>
      </c>
      <c r="D931" s="22" t="s">
        <v>61</v>
      </c>
      <c r="E931" s="22" t="s">
        <v>53</v>
      </c>
      <c r="F931" s="22">
        <v>751</v>
      </c>
      <c r="G931" s="22">
        <v>90</v>
      </c>
      <c r="H931" s="22">
        <v>31.95</v>
      </c>
      <c r="I931" s="22">
        <v>17.260000000000002</v>
      </c>
      <c r="J931" s="22" t="s">
        <v>60</v>
      </c>
      <c r="K931" s="23">
        <v>235767.72</v>
      </c>
      <c r="L931" s="23" t="s">
        <v>55</v>
      </c>
      <c r="M931" s="23" t="s">
        <v>83</v>
      </c>
      <c r="N931" s="27"/>
      <c r="O931" s="23" t="s">
        <v>56</v>
      </c>
      <c r="P931" t="str">
        <f t="shared" si="14"/>
        <v>INSERT INTO @DataTable (Deal, AdvanceDate, PROV, DealPurpose, RateType, BEACON, LTV, TDS, GDS, InsuranceType, PrincipalBalance, OccupancyType, AccountStatus, Closed_Date, DelinquencyBucket) VALUES (930, '2012-06-01', 'AB', 'Purchase', 'Fixed', 751, 90, 31.95, 17.26, 'HiRatio', 235767.72, 'Owner-Occupied', 'Open', '1900-01-00', 'Current');</v>
      </c>
    </row>
    <row r="932" spans="1:16" x14ac:dyDescent="0.35">
      <c r="A932" s="19">
        <v>931</v>
      </c>
      <c r="B932" s="18">
        <v>40813</v>
      </c>
      <c r="C932" s="19" t="s">
        <v>51</v>
      </c>
      <c r="D932" s="19" t="s">
        <v>52</v>
      </c>
      <c r="E932" s="19" t="s">
        <v>53</v>
      </c>
      <c r="F932" s="19">
        <v>673</v>
      </c>
      <c r="G932" s="19">
        <v>85</v>
      </c>
      <c r="H932" s="19">
        <v>34.79</v>
      </c>
      <c r="I932" s="19">
        <v>17.989999999999998</v>
      </c>
      <c r="J932" s="19" t="s">
        <v>60</v>
      </c>
      <c r="K932" s="20">
        <v>0</v>
      </c>
      <c r="L932" s="20" t="s">
        <v>55</v>
      </c>
      <c r="M932" s="20" t="s">
        <v>84</v>
      </c>
      <c r="N932" s="26">
        <v>41850</v>
      </c>
      <c r="O932" s="20" t="s">
        <v>56</v>
      </c>
      <c r="P932" t="str">
        <f t="shared" si="14"/>
        <v>INSERT INTO @DataTable (Deal, AdvanceDate, PROV, DealPurpose, RateType, BEACON, LTV, TDS, GDS, InsuranceType, PrincipalBalance, OccupancyType, AccountStatus, Closed_Date, DelinquencyBucket) VALUES (931, '2011-09-27', 'AB', 'Refinance External', 'Fixed', 673, 85, 34.79, 17.99, 'HiRatio', 0, 'Owner-Occupied', 'Closed', '2014-07-30', 'Current');</v>
      </c>
    </row>
    <row r="933" spans="1:16" x14ac:dyDescent="0.35">
      <c r="A933" s="22">
        <v>932</v>
      </c>
      <c r="B933" s="21">
        <v>41624</v>
      </c>
      <c r="C933" s="22" t="s">
        <v>57</v>
      </c>
      <c r="D933" s="22" t="s">
        <v>61</v>
      </c>
      <c r="E933" s="22" t="s">
        <v>53</v>
      </c>
      <c r="F933" s="22">
        <v>634</v>
      </c>
      <c r="G933" s="22">
        <v>86</v>
      </c>
      <c r="H933" s="22">
        <v>36.21</v>
      </c>
      <c r="I933" s="22">
        <v>34.24</v>
      </c>
      <c r="J933" s="22" t="s">
        <v>60</v>
      </c>
      <c r="K933" s="23">
        <v>197524.29</v>
      </c>
      <c r="L933" s="23" t="s">
        <v>55</v>
      </c>
      <c r="M933" s="23" t="s">
        <v>83</v>
      </c>
      <c r="N933" s="27"/>
      <c r="O933" s="23" t="s">
        <v>56</v>
      </c>
      <c r="P933" t="str">
        <f t="shared" si="14"/>
        <v>INSERT INTO @DataTable (Deal, AdvanceDate, PROV, DealPurpose, RateType, BEACON, LTV, TDS, GDS, InsuranceType, PrincipalBalance, OccupancyType, AccountStatus, Closed_Date, DelinquencyBucket) VALUES (932, '2013-12-16', 'ON', 'Purchase', 'Fixed', 634, 86, 36.21, 34.24, 'HiRatio', 197524.29, 'Owner-Occupied', 'Open', '1900-01-00', 'Current');</v>
      </c>
    </row>
    <row r="934" spans="1:16" x14ac:dyDescent="0.35">
      <c r="A934" s="19">
        <v>933</v>
      </c>
      <c r="B934" s="18">
        <v>40739</v>
      </c>
      <c r="C934" s="19" t="s">
        <v>57</v>
      </c>
      <c r="D934" s="19" t="s">
        <v>61</v>
      </c>
      <c r="E934" s="19" t="s">
        <v>40</v>
      </c>
      <c r="F934" s="19">
        <v>692</v>
      </c>
      <c r="G934" s="19">
        <v>88.29</v>
      </c>
      <c r="H934" s="19">
        <v>29</v>
      </c>
      <c r="I934" s="19">
        <v>23.87</v>
      </c>
      <c r="J934" s="19" t="s">
        <v>60</v>
      </c>
      <c r="K934" s="20">
        <v>224362.79</v>
      </c>
      <c r="L934" s="20" t="s">
        <v>55</v>
      </c>
      <c r="M934" s="20" t="s">
        <v>83</v>
      </c>
      <c r="N934" s="26"/>
      <c r="O934" s="20" t="s">
        <v>56</v>
      </c>
      <c r="P934" t="str">
        <f t="shared" si="14"/>
        <v>INSERT INTO @DataTable (Deal, AdvanceDate, PROV, DealPurpose, RateType, BEACON, LTV, TDS, GDS, InsuranceType, PrincipalBalance, OccupancyType, AccountStatus, Closed_Date, DelinquencyBucket) VALUES (933, '2011-07-15', 'ON', 'Purchase', 'ARM', 692, 88.29, 29, 23.87, 'HiRatio', 224362.79, 'Owner-Occupied', 'Open', '1900-01-00', 'Current');</v>
      </c>
    </row>
    <row r="935" spans="1:16" x14ac:dyDescent="0.35">
      <c r="A935" s="22">
        <v>934</v>
      </c>
      <c r="B935" s="21">
        <v>42185</v>
      </c>
      <c r="C935" s="22" t="s">
        <v>57</v>
      </c>
      <c r="D935" s="22" t="s">
        <v>61</v>
      </c>
      <c r="E935" s="22" t="s">
        <v>53</v>
      </c>
      <c r="F935" s="22">
        <v>723</v>
      </c>
      <c r="G935" s="22">
        <v>80</v>
      </c>
      <c r="H935" s="22">
        <v>24.95</v>
      </c>
      <c r="I935" s="22">
        <v>20.07</v>
      </c>
      <c r="J935" s="22" t="s">
        <v>54</v>
      </c>
      <c r="K935" s="23">
        <v>159073.99</v>
      </c>
      <c r="L935" s="23" t="s">
        <v>55</v>
      </c>
      <c r="M935" s="23" t="s">
        <v>83</v>
      </c>
      <c r="N935" s="27"/>
      <c r="O935" s="23" t="s">
        <v>56</v>
      </c>
      <c r="P935" t="str">
        <f t="shared" si="14"/>
        <v>INSERT INTO @DataTable (Deal, AdvanceDate, PROV, DealPurpose, RateType, BEACON, LTV, TDS, GDS, InsuranceType, PrincipalBalance, OccupancyType, AccountStatus, Closed_Date, DelinquencyBucket) VALUES (934, '2015-06-30', 'ON', 'Purchase', 'Fixed', 723, 80, 24.95, 20.07, 'Conv', 159073.99, 'Owner-Occupied', 'Open', '1900-01-00', 'Current');</v>
      </c>
    </row>
    <row r="936" spans="1:16" x14ac:dyDescent="0.35">
      <c r="A936" s="19">
        <v>935</v>
      </c>
      <c r="B936" s="18">
        <v>41320</v>
      </c>
      <c r="C936" s="19" t="s">
        <v>51</v>
      </c>
      <c r="D936" s="19" t="s">
        <v>61</v>
      </c>
      <c r="E936" s="19" t="s">
        <v>53</v>
      </c>
      <c r="F936" s="19">
        <v>717</v>
      </c>
      <c r="G936" s="19">
        <v>94.09</v>
      </c>
      <c r="H936" s="19">
        <v>34.869999999999997</v>
      </c>
      <c r="I936" s="19">
        <v>19.59</v>
      </c>
      <c r="J936" s="19" t="s">
        <v>60</v>
      </c>
      <c r="K936" s="20">
        <v>290583.65999999997</v>
      </c>
      <c r="L936" s="20" t="s">
        <v>55</v>
      </c>
      <c r="M936" s="20" t="s">
        <v>83</v>
      </c>
      <c r="N936" s="26"/>
      <c r="O936" s="20" t="s">
        <v>56</v>
      </c>
      <c r="P936" t="str">
        <f t="shared" si="14"/>
        <v>INSERT INTO @DataTable (Deal, AdvanceDate, PROV, DealPurpose, RateType, BEACON, LTV, TDS, GDS, InsuranceType, PrincipalBalance, OccupancyType, AccountStatus, Closed_Date, DelinquencyBucket) VALUES (935, '2013-02-15', 'AB', 'Purchase', 'Fixed', 717, 94.09, 34.87, 19.59, 'HiRatio', 290583.66, 'Owner-Occupied', 'Open', '1900-01-00', 'Current');</v>
      </c>
    </row>
    <row r="937" spans="1:16" x14ac:dyDescent="0.35">
      <c r="A937" s="22">
        <v>936</v>
      </c>
      <c r="B937" s="21">
        <v>42201</v>
      </c>
      <c r="C937" s="22" t="s">
        <v>57</v>
      </c>
      <c r="D937" s="22" t="s">
        <v>59</v>
      </c>
      <c r="E937" s="22" t="s">
        <v>40</v>
      </c>
      <c r="F937" s="22">
        <v>688</v>
      </c>
      <c r="G937" s="22">
        <v>78.7</v>
      </c>
      <c r="H937" s="22">
        <v>33.26</v>
      </c>
      <c r="I937" s="22">
        <v>25.01</v>
      </c>
      <c r="J937" s="22" t="s">
        <v>54</v>
      </c>
      <c r="K937" s="23">
        <v>203125.56</v>
      </c>
      <c r="L937" s="23" t="s">
        <v>55</v>
      </c>
      <c r="M937" s="23" t="s">
        <v>83</v>
      </c>
      <c r="N937" s="27"/>
      <c r="O937" s="23" t="s">
        <v>56</v>
      </c>
      <c r="P937" t="str">
        <f t="shared" si="14"/>
        <v>INSERT INTO @DataTable (Deal, AdvanceDate, PROV, DealPurpose, RateType, BEACON, LTV, TDS, GDS, InsuranceType, PrincipalBalance, OccupancyType, AccountStatus, Closed_Date, DelinquencyBucket) VALUES (936, '2015-07-16', 'ON', 'Transfer', 'ARM', 688, 78.7, 33.26, 25.01, 'Conv', 203125.56, 'Owner-Occupied', 'Open', '1900-01-00', 'Current');</v>
      </c>
    </row>
    <row r="938" spans="1:16" x14ac:dyDescent="0.35">
      <c r="A938" s="19">
        <v>937</v>
      </c>
      <c r="B938" s="18">
        <v>40340</v>
      </c>
      <c r="C938" s="19" t="s">
        <v>57</v>
      </c>
      <c r="D938" s="19" t="s">
        <v>52</v>
      </c>
      <c r="E938" s="19" t="s">
        <v>53</v>
      </c>
      <c r="F938" s="19">
        <v>654</v>
      </c>
      <c r="G938" s="19">
        <v>84.92</v>
      </c>
      <c r="H938" s="19">
        <v>30.34</v>
      </c>
      <c r="I938" s="19">
        <v>28.1</v>
      </c>
      <c r="J938" s="19" t="s">
        <v>60</v>
      </c>
      <c r="K938" s="20">
        <v>155382.04999999999</v>
      </c>
      <c r="L938" s="20" t="s">
        <v>55</v>
      </c>
      <c r="M938" s="20" t="s">
        <v>83</v>
      </c>
      <c r="N938" s="26"/>
      <c r="O938" s="20" t="s">
        <v>56</v>
      </c>
      <c r="P938" t="str">
        <f t="shared" si="14"/>
        <v>INSERT INTO @DataTable (Deal, AdvanceDate, PROV, DealPurpose, RateType, BEACON, LTV, TDS, GDS, InsuranceType, PrincipalBalance, OccupancyType, AccountStatus, Closed_Date, DelinquencyBucket) VALUES (937, '2010-06-11', 'ON', 'Refinance External', 'Fixed', 654, 84.92, 30.34, 28.1, 'HiRatio', 155382.05, 'Owner-Occupied', 'Open', '1900-01-00', 'Current');</v>
      </c>
    </row>
    <row r="939" spans="1:16" x14ac:dyDescent="0.35">
      <c r="A939" s="22">
        <v>938</v>
      </c>
      <c r="B939" s="21">
        <v>42048</v>
      </c>
      <c r="C939" s="22" t="s">
        <v>51</v>
      </c>
      <c r="D939" s="22" t="s">
        <v>61</v>
      </c>
      <c r="E939" s="22" t="s">
        <v>53</v>
      </c>
      <c r="F939" s="22">
        <v>777</v>
      </c>
      <c r="G939" s="22">
        <v>90</v>
      </c>
      <c r="H939" s="22">
        <v>37.29</v>
      </c>
      <c r="I939" s="22">
        <v>22.65</v>
      </c>
      <c r="J939" s="22" t="s">
        <v>60</v>
      </c>
      <c r="K939" s="23">
        <v>317030.89</v>
      </c>
      <c r="L939" s="23" t="s">
        <v>55</v>
      </c>
      <c r="M939" s="23" t="s">
        <v>83</v>
      </c>
      <c r="N939" s="27"/>
      <c r="O939" s="23" t="s">
        <v>56</v>
      </c>
      <c r="P939" t="str">
        <f t="shared" si="14"/>
        <v>INSERT INTO @DataTable (Deal, AdvanceDate, PROV, DealPurpose, RateType, BEACON, LTV, TDS, GDS, InsuranceType, PrincipalBalance, OccupancyType, AccountStatus, Closed_Date, DelinquencyBucket) VALUES (938, '2015-02-13', 'AB', 'Purchase', 'Fixed', 777, 90, 37.29, 22.65, 'HiRatio', 317030.89, 'Owner-Occupied', 'Open', '1900-01-00', 'Current');</v>
      </c>
    </row>
    <row r="940" spans="1:16" x14ac:dyDescent="0.35">
      <c r="A940" s="19">
        <v>939</v>
      </c>
      <c r="B940" s="18">
        <v>42290</v>
      </c>
      <c r="C940" s="19" t="s">
        <v>51</v>
      </c>
      <c r="D940" s="19" t="s">
        <v>52</v>
      </c>
      <c r="E940" s="19" t="s">
        <v>53</v>
      </c>
      <c r="F940" s="19">
        <v>754</v>
      </c>
      <c r="G940" s="19">
        <v>73.680000000000007</v>
      </c>
      <c r="H940" s="19">
        <v>30.37</v>
      </c>
      <c r="I940" s="19">
        <v>20.46</v>
      </c>
      <c r="J940" s="19" t="s">
        <v>54</v>
      </c>
      <c r="K940" s="20">
        <v>128387</v>
      </c>
      <c r="L940" s="20" t="s">
        <v>55</v>
      </c>
      <c r="M940" s="20" t="s">
        <v>83</v>
      </c>
      <c r="N940" s="26"/>
      <c r="O940" s="20" t="s">
        <v>56</v>
      </c>
      <c r="P940" t="str">
        <f t="shared" si="14"/>
        <v>INSERT INTO @DataTable (Deal, AdvanceDate, PROV, DealPurpose, RateType, BEACON, LTV, TDS, GDS, InsuranceType, PrincipalBalance, OccupancyType, AccountStatus, Closed_Date, DelinquencyBucket) VALUES (939, '2015-10-13', 'AB', 'Refinance External', 'Fixed', 754, 73.68, 30.37, 20.46, 'Conv', 128387, 'Owner-Occupied', 'Open', '1900-01-00', 'Current');</v>
      </c>
    </row>
    <row r="941" spans="1:16" x14ac:dyDescent="0.35">
      <c r="A941" s="22">
        <v>940</v>
      </c>
      <c r="B941" s="21">
        <v>41759</v>
      </c>
      <c r="C941" s="22" t="s">
        <v>51</v>
      </c>
      <c r="D941" s="22" t="s">
        <v>61</v>
      </c>
      <c r="E941" s="22" t="s">
        <v>40</v>
      </c>
      <c r="F941" s="22">
        <v>715</v>
      </c>
      <c r="G941" s="22">
        <v>95</v>
      </c>
      <c r="H941" s="22">
        <v>30.54</v>
      </c>
      <c r="I941" s="22">
        <v>21.99</v>
      </c>
      <c r="J941" s="22" t="s">
        <v>60</v>
      </c>
      <c r="K941" s="23">
        <v>424851.69</v>
      </c>
      <c r="L941" s="23" t="s">
        <v>55</v>
      </c>
      <c r="M941" s="23" t="s">
        <v>83</v>
      </c>
      <c r="N941" s="27"/>
      <c r="O941" s="23" t="s">
        <v>56</v>
      </c>
      <c r="P941" t="str">
        <f t="shared" si="14"/>
        <v>INSERT INTO @DataTable (Deal, AdvanceDate, PROV, DealPurpose, RateType, BEACON, LTV, TDS, GDS, InsuranceType, PrincipalBalance, OccupancyType, AccountStatus, Closed_Date, DelinquencyBucket) VALUES (940, '2014-04-30', 'AB', 'Purchase', 'ARM', 715, 95, 30.54, 21.99, 'HiRatio', 424851.69, 'Owner-Occupied', 'Open', '1900-01-00', 'Current');</v>
      </c>
    </row>
    <row r="942" spans="1:16" x14ac:dyDescent="0.35">
      <c r="A942" s="19">
        <v>941</v>
      </c>
      <c r="B942" s="18">
        <v>40753</v>
      </c>
      <c r="C942" s="19" t="s">
        <v>51</v>
      </c>
      <c r="D942" s="19" t="s">
        <v>61</v>
      </c>
      <c r="E942" s="19" t="s">
        <v>53</v>
      </c>
      <c r="F942" s="19">
        <v>758</v>
      </c>
      <c r="G942" s="19">
        <v>89.6</v>
      </c>
      <c r="H942" s="19">
        <v>26.46</v>
      </c>
      <c r="I942" s="19">
        <v>14.82</v>
      </c>
      <c r="J942" s="19" t="s">
        <v>60</v>
      </c>
      <c r="K942" s="20">
        <v>0</v>
      </c>
      <c r="L942" s="20" t="s">
        <v>66</v>
      </c>
      <c r="M942" s="20" t="s">
        <v>84</v>
      </c>
      <c r="N942" s="26">
        <v>42584</v>
      </c>
      <c r="O942" s="20" t="s">
        <v>56</v>
      </c>
      <c r="P942" t="str">
        <f t="shared" si="14"/>
        <v>INSERT INTO @DataTable (Deal, AdvanceDate, PROV, DealPurpose, RateType, BEACON, LTV, TDS, GDS, InsuranceType, PrincipalBalance, OccupancyType, AccountStatus, Closed_Date, DelinquencyBucket) VALUES (941, '2011-07-29', 'AB', 'Purchase', 'Fixed', 758, 89.6, 26.46, 14.82, 'HiRatio', 0, 'Second Home', 'Closed', '2016-08-02', 'Current');</v>
      </c>
    </row>
    <row r="943" spans="1:16" x14ac:dyDescent="0.35">
      <c r="A943" s="22">
        <v>942</v>
      </c>
      <c r="B943" s="21">
        <v>42521</v>
      </c>
      <c r="C943" s="22" t="s">
        <v>57</v>
      </c>
      <c r="D943" s="22" t="s">
        <v>61</v>
      </c>
      <c r="E943" s="22" t="s">
        <v>40</v>
      </c>
      <c r="F943" s="22">
        <v>785</v>
      </c>
      <c r="G943" s="22">
        <v>80</v>
      </c>
      <c r="H943" s="22">
        <v>38.18</v>
      </c>
      <c r="I943" s="22">
        <v>21.76</v>
      </c>
      <c r="J943" s="22" t="s">
        <v>54</v>
      </c>
      <c r="K943" s="23">
        <v>673826.1</v>
      </c>
      <c r="L943" s="23" t="s">
        <v>55</v>
      </c>
      <c r="M943" s="23" t="s">
        <v>83</v>
      </c>
      <c r="N943" s="27"/>
      <c r="O943" s="23" t="s">
        <v>56</v>
      </c>
      <c r="P943" t="str">
        <f t="shared" si="14"/>
        <v>INSERT INTO @DataTable (Deal, AdvanceDate, PROV, DealPurpose, RateType, BEACON, LTV, TDS, GDS, InsuranceType, PrincipalBalance, OccupancyType, AccountStatus, Closed_Date, DelinquencyBucket) VALUES (942, '2016-05-31', 'ON', 'Purchase', 'ARM', 785, 80, 38.18, 21.76, 'Conv', 673826.1, 'Owner-Occupied', 'Open', '1900-01-00', 'Current');</v>
      </c>
    </row>
    <row r="944" spans="1:16" x14ac:dyDescent="0.35">
      <c r="A944" s="19">
        <v>943</v>
      </c>
      <c r="B944" s="18">
        <v>42194</v>
      </c>
      <c r="C944" s="19" t="s">
        <v>57</v>
      </c>
      <c r="D944" s="19" t="s">
        <v>61</v>
      </c>
      <c r="E944" s="19" t="s">
        <v>53</v>
      </c>
      <c r="F944" s="19">
        <v>767</v>
      </c>
      <c r="G944" s="19">
        <v>80</v>
      </c>
      <c r="H944" s="19">
        <v>20.57</v>
      </c>
      <c r="I944" s="19">
        <v>20.32</v>
      </c>
      <c r="J944" s="19" t="s">
        <v>54</v>
      </c>
      <c r="K944" s="20">
        <v>428794.72</v>
      </c>
      <c r="L944" s="20" t="s">
        <v>55</v>
      </c>
      <c r="M944" s="20" t="s">
        <v>83</v>
      </c>
      <c r="N944" s="26"/>
      <c r="O944" s="20" t="s">
        <v>56</v>
      </c>
      <c r="P944" t="str">
        <f t="shared" si="14"/>
        <v>INSERT INTO @DataTable (Deal, AdvanceDate, PROV, DealPurpose, RateType, BEACON, LTV, TDS, GDS, InsuranceType, PrincipalBalance, OccupancyType, AccountStatus, Closed_Date, DelinquencyBucket) VALUES (943, '2015-07-09', 'ON', 'Purchase', 'Fixed', 767, 80, 20.57, 20.32, 'Conv', 428794.72, 'Owner-Occupied', 'Open', '1900-01-00', 'Current');</v>
      </c>
    </row>
    <row r="945" spans="1:16" x14ac:dyDescent="0.35">
      <c r="A945" s="22">
        <v>944</v>
      </c>
      <c r="B945" s="21">
        <v>42510</v>
      </c>
      <c r="C945" s="22" t="s">
        <v>57</v>
      </c>
      <c r="D945" s="22" t="s">
        <v>52</v>
      </c>
      <c r="E945" s="22" t="s">
        <v>53</v>
      </c>
      <c r="F945" s="22">
        <v>741</v>
      </c>
      <c r="G945" s="22">
        <v>71.55</v>
      </c>
      <c r="H945" s="22">
        <v>28.17</v>
      </c>
      <c r="I945" s="22">
        <v>20.329999999999998</v>
      </c>
      <c r="J945" s="22" t="s">
        <v>54</v>
      </c>
      <c r="K945" s="23">
        <v>117399.86</v>
      </c>
      <c r="L945" s="23" t="s">
        <v>55</v>
      </c>
      <c r="M945" s="23" t="s">
        <v>83</v>
      </c>
      <c r="N945" s="27"/>
      <c r="O945" s="23" t="s">
        <v>56</v>
      </c>
      <c r="P945" t="str">
        <f t="shared" si="14"/>
        <v>INSERT INTO @DataTable (Deal, AdvanceDate, PROV, DealPurpose, RateType, BEACON, LTV, TDS, GDS, InsuranceType, PrincipalBalance, OccupancyType, AccountStatus, Closed_Date, DelinquencyBucket) VALUES (944, '2016-05-20', 'ON', 'Refinance External', 'Fixed', 741, 71.55, 28.17, 20.33, 'Conv', 117399.86, 'Owner-Occupied', 'Open', '1900-01-00', 'Current');</v>
      </c>
    </row>
    <row r="946" spans="1:16" x14ac:dyDescent="0.35">
      <c r="A946" s="19">
        <v>945</v>
      </c>
      <c r="B946" s="18">
        <v>40424</v>
      </c>
      <c r="C946" s="19" t="s">
        <v>74</v>
      </c>
      <c r="D946" s="19" t="s">
        <v>52</v>
      </c>
      <c r="E946" s="19" t="s">
        <v>40</v>
      </c>
      <c r="F946" s="19">
        <v>739</v>
      </c>
      <c r="G946" s="19">
        <v>80</v>
      </c>
      <c r="H946" s="19">
        <v>29.52</v>
      </c>
      <c r="I946" s="19">
        <v>4</v>
      </c>
      <c r="J946" s="19" t="s">
        <v>54</v>
      </c>
      <c r="K946" s="20">
        <v>200053.38</v>
      </c>
      <c r="L946" s="20" t="s">
        <v>62</v>
      </c>
      <c r="M946" s="20" t="s">
        <v>83</v>
      </c>
      <c r="N946" s="26"/>
      <c r="O946" s="20" t="s">
        <v>56</v>
      </c>
      <c r="P946" t="str">
        <f t="shared" si="14"/>
        <v>INSERT INTO @DataTable (Deal, AdvanceDate, PROV, DealPurpose, RateType, BEACON, LTV, TDS, GDS, InsuranceType, PrincipalBalance, OccupancyType, AccountStatus, Closed_Date, DelinquencyBucket) VALUES (945, '2010-09-03', 'MB', 'Refinance External', 'ARM', 739, 80, 29.52, 4, 'Conv', 200053.38, 'Rental', 'Open', '1900-01-00', 'Current');</v>
      </c>
    </row>
    <row r="947" spans="1:16" x14ac:dyDescent="0.35">
      <c r="A947" s="22">
        <v>946</v>
      </c>
      <c r="B947" s="21">
        <v>42129</v>
      </c>
      <c r="C947" s="22" t="s">
        <v>57</v>
      </c>
      <c r="D947" s="22" t="s">
        <v>61</v>
      </c>
      <c r="E947" s="22" t="s">
        <v>40</v>
      </c>
      <c r="F947" s="22">
        <v>721</v>
      </c>
      <c r="G947" s="22">
        <v>90</v>
      </c>
      <c r="H947" s="22">
        <v>36.72</v>
      </c>
      <c r="I947" s="22">
        <v>22.92</v>
      </c>
      <c r="J947" s="22" t="s">
        <v>60</v>
      </c>
      <c r="K947" s="23">
        <v>342037.98</v>
      </c>
      <c r="L947" s="23" t="s">
        <v>55</v>
      </c>
      <c r="M947" s="23" t="s">
        <v>83</v>
      </c>
      <c r="N947" s="27"/>
      <c r="O947" s="23" t="s">
        <v>56</v>
      </c>
      <c r="P947" t="str">
        <f t="shared" si="14"/>
        <v>INSERT INTO @DataTable (Deal, AdvanceDate, PROV, DealPurpose, RateType, BEACON, LTV, TDS, GDS, InsuranceType, PrincipalBalance, OccupancyType, AccountStatus, Closed_Date, DelinquencyBucket) VALUES (946, '2015-05-05', 'ON', 'Purchase', 'ARM', 721, 90, 36.72, 22.92, 'HiRatio', 342037.98, 'Owner-Occupied', 'Open', '1900-01-00', 'Current');</v>
      </c>
    </row>
    <row r="948" spans="1:16" x14ac:dyDescent="0.35">
      <c r="A948" s="19">
        <v>947</v>
      </c>
      <c r="B948" s="18">
        <v>40667</v>
      </c>
      <c r="C948" s="19" t="s">
        <v>58</v>
      </c>
      <c r="D948" s="19" t="s">
        <v>61</v>
      </c>
      <c r="E948" s="19" t="s">
        <v>53</v>
      </c>
      <c r="F948" s="19">
        <v>743</v>
      </c>
      <c r="G948" s="19">
        <v>80</v>
      </c>
      <c r="H948" s="19">
        <v>41.81</v>
      </c>
      <c r="I948" s="19">
        <v>23.22</v>
      </c>
      <c r="J948" s="19" t="s">
        <v>54</v>
      </c>
      <c r="K948" s="20">
        <v>450685.66</v>
      </c>
      <c r="L948" s="20" t="s">
        <v>55</v>
      </c>
      <c r="M948" s="20" t="s">
        <v>83</v>
      </c>
      <c r="N948" s="26"/>
      <c r="O948" s="20" t="s">
        <v>56</v>
      </c>
      <c r="P948" t="str">
        <f t="shared" si="14"/>
        <v>INSERT INTO @DataTable (Deal, AdvanceDate, PROV, DealPurpose, RateType, BEACON, LTV, TDS, GDS, InsuranceType, PrincipalBalance, OccupancyType, AccountStatus, Closed_Date, DelinquencyBucket) VALUES (947, '2011-05-04', 'BC', 'Purchase', 'Fixed', 743, 80, 41.81, 23.22, 'Conv', 450685.66, 'Owner-Occupied', 'Open', '1900-01-00', 'Current');</v>
      </c>
    </row>
    <row r="949" spans="1:16" x14ac:dyDescent="0.35">
      <c r="A949" s="22">
        <v>948</v>
      </c>
      <c r="B949" s="21">
        <v>41863</v>
      </c>
      <c r="C949" s="22" t="s">
        <v>51</v>
      </c>
      <c r="D949" s="22" t="s">
        <v>61</v>
      </c>
      <c r="E949" s="22" t="s">
        <v>53</v>
      </c>
      <c r="F949" s="22">
        <v>813</v>
      </c>
      <c r="G949" s="22">
        <v>90</v>
      </c>
      <c r="H949" s="22">
        <v>43.91</v>
      </c>
      <c r="I949" s="22">
        <v>21.96</v>
      </c>
      <c r="J949" s="22" t="s">
        <v>60</v>
      </c>
      <c r="K949" s="23">
        <v>266481.77</v>
      </c>
      <c r="L949" s="23" t="s">
        <v>66</v>
      </c>
      <c r="M949" s="23" t="s">
        <v>83</v>
      </c>
      <c r="N949" s="27"/>
      <c r="O949" s="23" t="s">
        <v>56</v>
      </c>
      <c r="P949" t="str">
        <f t="shared" si="14"/>
        <v>INSERT INTO @DataTable (Deal, AdvanceDate, PROV, DealPurpose, RateType, BEACON, LTV, TDS, GDS, InsuranceType, PrincipalBalance, OccupancyType, AccountStatus, Closed_Date, DelinquencyBucket) VALUES (948, '2014-08-12', 'AB', 'Purchase', 'Fixed', 813, 90, 43.91, 21.96, 'HiRatio', 266481.77, 'Second Home', 'Open', '1900-01-00', 'Current');</v>
      </c>
    </row>
    <row r="950" spans="1:16" x14ac:dyDescent="0.35">
      <c r="A950" s="19">
        <v>949</v>
      </c>
      <c r="B950" s="18">
        <v>42223</v>
      </c>
      <c r="C950" s="19" t="s">
        <v>57</v>
      </c>
      <c r="D950" s="19" t="s">
        <v>52</v>
      </c>
      <c r="E950" s="19" t="s">
        <v>53</v>
      </c>
      <c r="F950" s="19">
        <v>765</v>
      </c>
      <c r="G950" s="19">
        <v>60</v>
      </c>
      <c r="H950" s="19">
        <v>38.65</v>
      </c>
      <c r="I950" s="19">
        <v>38.65</v>
      </c>
      <c r="J950" s="19" t="s">
        <v>54</v>
      </c>
      <c r="K950" s="20">
        <v>127564.91</v>
      </c>
      <c r="L950" s="20" t="s">
        <v>55</v>
      </c>
      <c r="M950" s="20" t="s">
        <v>83</v>
      </c>
      <c r="N950" s="26"/>
      <c r="O950" s="20" t="s">
        <v>56</v>
      </c>
      <c r="P950" t="str">
        <f t="shared" si="14"/>
        <v>INSERT INTO @DataTable (Deal, AdvanceDate, PROV, DealPurpose, RateType, BEACON, LTV, TDS, GDS, InsuranceType, PrincipalBalance, OccupancyType, AccountStatus, Closed_Date, DelinquencyBucket) VALUES (949, '2015-08-07', 'ON', 'Refinance External', 'Fixed', 765, 60, 38.65, 38.65, 'Conv', 127564.91, 'Owner-Occupied', 'Open', '1900-01-00', 'Current');</v>
      </c>
    </row>
    <row r="951" spans="1:16" x14ac:dyDescent="0.35">
      <c r="A951" s="22">
        <v>950</v>
      </c>
      <c r="B951" s="21">
        <v>42184</v>
      </c>
      <c r="C951" s="22" t="s">
        <v>51</v>
      </c>
      <c r="D951" s="22" t="s">
        <v>61</v>
      </c>
      <c r="E951" s="22" t="s">
        <v>53</v>
      </c>
      <c r="F951" s="22">
        <v>767</v>
      </c>
      <c r="G951" s="22">
        <v>80</v>
      </c>
      <c r="H951" s="22">
        <v>32.46</v>
      </c>
      <c r="I951" s="22">
        <v>26.43</v>
      </c>
      <c r="J951" s="22" t="s">
        <v>54</v>
      </c>
      <c r="K951" s="23">
        <v>356528.02</v>
      </c>
      <c r="L951" s="23" t="s">
        <v>55</v>
      </c>
      <c r="M951" s="23" t="s">
        <v>83</v>
      </c>
      <c r="N951" s="27"/>
      <c r="O951" s="23" t="s">
        <v>56</v>
      </c>
      <c r="P951" t="str">
        <f t="shared" si="14"/>
        <v>INSERT INTO @DataTable (Deal, AdvanceDate, PROV, DealPurpose, RateType, BEACON, LTV, TDS, GDS, InsuranceType, PrincipalBalance, OccupancyType, AccountStatus, Closed_Date, DelinquencyBucket) VALUES (950, '2015-06-29', 'AB', 'Purchase', 'Fixed', 767, 80, 32.46, 26.43, 'Conv', 356528.02, 'Owner-Occupied', 'Open', '1900-01-00', 'Current');</v>
      </c>
    </row>
    <row r="952" spans="1:16" x14ac:dyDescent="0.35">
      <c r="A952" s="19">
        <v>951</v>
      </c>
      <c r="B952" s="18">
        <v>42671</v>
      </c>
      <c r="C952" s="19" t="s">
        <v>51</v>
      </c>
      <c r="D952" s="19" t="s">
        <v>61</v>
      </c>
      <c r="E952" s="19" t="s">
        <v>53</v>
      </c>
      <c r="F952" s="19">
        <v>700</v>
      </c>
      <c r="G952" s="19">
        <v>95</v>
      </c>
      <c r="H952" s="19">
        <v>39.6</v>
      </c>
      <c r="I952" s="19">
        <v>26.92</v>
      </c>
      <c r="J952" s="19" t="s">
        <v>60</v>
      </c>
      <c r="K952" s="20">
        <v>377851.33</v>
      </c>
      <c r="L952" s="20" t="s">
        <v>55</v>
      </c>
      <c r="M952" s="20" t="s">
        <v>83</v>
      </c>
      <c r="N952" s="26"/>
      <c r="O952" s="20" t="s">
        <v>56</v>
      </c>
      <c r="P952" t="str">
        <f t="shared" si="14"/>
        <v>INSERT INTO @DataTable (Deal, AdvanceDate, PROV, DealPurpose, RateType, BEACON, LTV, TDS, GDS, InsuranceType, PrincipalBalance, OccupancyType, AccountStatus, Closed_Date, DelinquencyBucket) VALUES (951, '2016-10-28', 'AB', 'Purchase', 'Fixed', 700, 95, 39.6, 26.92, 'HiRatio', 377851.33, 'Owner-Occupied', 'Open', '1900-01-00', 'Current');</v>
      </c>
    </row>
    <row r="953" spans="1:16" x14ac:dyDescent="0.35">
      <c r="A953" s="22">
        <v>952</v>
      </c>
      <c r="B953" s="21">
        <v>41781</v>
      </c>
      <c r="C953" s="22" t="s">
        <v>58</v>
      </c>
      <c r="D953" s="22" t="s">
        <v>61</v>
      </c>
      <c r="E953" s="22" t="s">
        <v>53</v>
      </c>
      <c r="F953" s="22">
        <v>787</v>
      </c>
      <c r="G953" s="22">
        <v>95</v>
      </c>
      <c r="H953" s="22">
        <v>39.26</v>
      </c>
      <c r="I953" s="22">
        <v>38.909999999999997</v>
      </c>
      <c r="J953" s="22" t="s">
        <v>60</v>
      </c>
      <c r="K953" s="23">
        <v>422450.43</v>
      </c>
      <c r="L953" s="23" t="s">
        <v>55</v>
      </c>
      <c r="M953" s="23" t="s">
        <v>83</v>
      </c>
      <c r="N953" s="27"/>
      <c r="O953" s="23" t="s">
        <v>56</v>
      </c>
      <c r="P953" t="str">
        <f t="shared" si="14"/>
        <v>INSERT INTO @DataTable (Deal, AdvanceDate, PROV, DealPurpose, RateType, BEACON, LTV, TDS, GDS, InsuranceType, PrincipalBalance, OccupancyType, AccountStatus, Closed_Date, DelinquencyBucket) VALUES (952, '2014-05-22', 'BC', 'Purchase', 'Fixed', 787, 95, 39.26, 38.91, 'HiRatio', 422450.43, 'Owner-Occupied', 'Open', '1900-01-00', 'Current');</v>
      </c>
    </row>
    <row r="954" spans="1:16" x14ac:dyDescent="0.35">
      <c r="A954" s="19">
        <v>953</v>
      </c>
      <c r="B954" s="18">
        <v>42300</v>
      </c>
      <c r="C954" s="19" t="s">
        <v>57</v>
      </c>
      <c r="D954" s="19" t="s">
        <v>61</v>
      </c>
      <c r="E954" s="19" t="s">
        <v>40</v>
      </c>
      <c r="F954" s="19">
        <v>759</v>
      </c>
      <c r="G954" s="19">
        <v>94.97</v>
      </c>
      <c r="H954" s="19">
        <v>29.57</v>
      </c>
      <c r="I954" s="19">
        <v>16.059999999999999</v>
      </c>
      <c r="J954" s="19" t="s">
        <v>60</v>
      </c>
      <c r="K954" s="20">
        <v>0</v>
      </c>
      <c r="L954" s="20" t="s">
        <v>66</v>
      </c>
      <c r="M954" s="20" t="s">
        <v>84</v>
      </c>
      <c r="N954" s="26">
        <v>42760</v>
      </c>
      <c r="O954" s="20" t="s">
        <v>56</v>
      </c>
      <c r="P954" t="str">
        <f t="shared" si="14"/>
        <v>INSERT INTO @DataTable (Deal, AdvanceDate, PROV, DealPurpose, RateType, BEACON, LTV, TDS, GDS, InsuranceType, PrincipalBalance, OccupancyType, AccountStatus, Closed_Date, DelinquencyBucket) VALUES (953, '2015-10-23', 'ON', 'Purchase', 'ARM', 759, 94.97, 29.57, 16.06, 'HiRatio', 0, 'Second Home', 'Closed', '2017-01-25', 'Current');</v>
      </c>
    </row>
    <row r="955" spans="1:16" x14ac:dyDescent="0.35">
      <c r="A955" s="22">
        <v>954</v>
      </c>
      <c r="B955" s="21">
        <v>41894</v>
      </c>
      <c r="C955" s="22" t="s">
        <v>58</v>
      </c>
      <c r="D955" s="22" t="s">
        <v>61</v>
      </c>
      <c r="E955" s="22" t="s">
        <v>53</v>
      </c>
      <c r="F955" s="22">
        <v>804</v>
      </c>
      <c r="G955" s="22">
        <v>95</v>
      </c>
      <c r="H955" s="22">
        <v>34.35</v>
      </c>
      <c r="I955" s="22">
        <v>34.35</v>
      </c>
      <c r="J955" s="22" t="s">
        <v>60</v>
      </c>
      <c r="K955" s="23">
        <v>270739.38</v>
      </c>
      <c r="L955" s="23" t="s">
        <v>55</v>
      </c>
      <c r="M955" s="23" t="s">
        <v>83</v>
      </c>
      <c r="N955" s="27"/>
      <c r="O955" s="23" t="s">
        <v>56</v>
      </c>
      <c r="P955" t="str">
        <f t="shared" si="14"/>
        <v>INSERT INTO @DataTable (Deal, AdvanceDate, PROV, DealPurpose, RateType, BEACON, LTV, TDS, GDS, InsuranceType, PrincipalBalance, OccupancyType, AccountStatus, Closed_Date, DelinquencyBucket) VALUES (954, '2014-09-12', 'BC', 'Purchase', 'Fixed', 804, 95, 34.35, 34.35, 'HiRatio', 270739.38, 'Owner-Occupied', 'Open', '1900-01-00', 'Current');</v>
      </c>
    </row>
    <row r="956" spans="1:16" x14ac:dyDescent="0.35">
      <c r="A956" s="19">
        <v>955</v>
      </c>
      <c r="B956" s="18">
        <v>41724</v>
      </c>
      <c r="C956" s="19" t="s">
        <v>57</v>
      </c>
      <c r="D956" s="19" t="s">
        <v>52</v>
      </c>
      <c r="E956" s="19" t="s">
        <v>40</v>
      </c>
      <c r="F956" s="19">
        <v>709</v>
      </c>
      <c r="G956" s="19">
        <v>80</v>
      </c>
      <c r="H956" s="19">
        <v>37</v>
      </c>
      <c r="I956" s="19">
        <v>21.84</v>
      </c>
      <c r="J956" s="19" t="s">
        <v>54</v>
      </c>
      <c r="K956" s="20">
        <v>535113.52</v>
      </c>
      <c r="L956" s="20" t="s">
        <v>55</v>
      </c>
      <c r="M956" s="20" t="s">
        <v>83</v>
      </c>
      <c r="N956" s="26"/>
      <c r="O956" s="20" t="s">
        <v>56</v>
      </c>
      <c r="P956" t="str">
        <f t="shared" si="14"/>
        <v>INSERT INTO @DataTable (Deal, AdvanceDate, PROV, DealPurpose, RateType, BEACON, LTV, TDS, GDS, InsuranceType, PrincipalBalance, OccupancyType, AccountStatus, Closed_Date, DelinquencyBucket) VALUES (955, '2014-03-26', 'ON', 'Refinance External', 'ARM', 709, 80, 37, 21.84, 'Conv', 535113.52, 'Owner-Occupied', 'Open', '1900-01-00', 'Current');</v>
      </c>
    </row>
    <row r="957" spans="1:16" x14ac:dyDescent="0.35">
      <c r="A957" s="22">
        <v>956</v>
      </c>
      <c r="B957" s="21">
        <v>42146</v>
      </c>
      <c r="C957" s="22" t="s">
        <v>57</v>
      </c>
      <c r="D957" s="22" t="s">
        <v>61</v>
      </c>
      <c r="E957" s="22" t="s">
        <v>40</v>
      </c>
      <c r="F957" s="22">
        <v>778</v>
      </c>
      <c r="G957" s="22">
        <v>76.19</v>
      </c>
      <c r="H957" s="22">
        <v>29.92</v>
      </c>
      <c r="I957" s="22">
        <v>25.2</v>
      </c>
      <c r="J957" s="22" t="s">
        <v>54</v>
      </c>
      <c r="K957" s="23">
        <v>222336.24</v>
      </c>
      <c r="L957" s="23" t="s">
        <v>55</v>
      </c>
      <c r="M957" s="23" t="s">
        <v>83</v>
      </c>
      <c r="N957" s="27"/>
      <c r="O957" s="23" t="s">
        <v>56</v>
      </c>
      <c r="P957" t="str">
        <f t="shared" si="14"/>
        <v>INSERT INTO @DataTable (Deal, AdvanceDate, PROV, DealPurpose, RateType, BEACON, LTV, TDS, GDS, InsuranceType, PrincipalBalance, OccupancyType, AccountStatus, Closed_Date, DelinquencyBucket) VALUES (956, '2015-05-22', 'ON', 'Purchase', 'ARM', 778, 76.19, 29.92, 25.2, 'Conv', 222336.24, 'Owner-Occupied', 'Open', '1900-01-00', 'Current');</v>
      </c>
    </row>
    <row r="958" spans="1:16" x14ac:dyDescent="0.35">
      <c r="A958" s="19">
        <v>957</v>
      </c>
      <c r="B958" s="18">
        <v>42440</v>
      </c>
      <c r="C958" s="19" t="s">
        <v>57</v>
      </c>
      <c r="D958" s="19" t="s">
        <v>52</v>
      </c>
      <c r="E958" s="19" t="s">
        <v>53</v>
      </c>
      <c r="F958" s="19">
        <v>819</v>
      </c>
      <c r="G958" s="19">
        <v>52.08</v>
      </c>
      <c r="H958" s="19">
        <v>40.869999999999997</v>
      </c>
      <c r="I958" s="19">
        <v>37.99</v>
      </c>
      <c r="J958" s="19" t="s">
        <v>54</v>
      </c>
      <c r="K958" s="20">
        <v>121771.24</v>
      </c>
      <c r="L958" s="20" t="s">
        <v>55</v>
      </c>
      <c r="M958" s="20" t="s">
        <v>83</v>
      </c>
      <c r="N958" s="26"/>
      <c r="O958" s="20" t="s">
        <v>56</v>
      </c>
      <c r="P958" t="str">
        <f t="shared" si="14"/>
        <v>INSERT INTO @DataTable (Deal, AdvanceDate, PROV, DealPurpose, RateType, BEACON, LTV, TDS, GDS, InsuranceType, PrincipalBalance, OccupancyType, AccountStatus, Closed_Date, DelinquencyBucket) VALUES (957, '2016-03-11', 'ON', 'Refinance External', 'Fixed', 819, 52.08, 40.87, 37.99, 'Conv', 121771.24, 'Owner-Occupied', 'Open', '1900-01-00', 'Current');</v>
      </c>
    </row>
    <row r="959" spans="1:16" x14ac:dyDescent="0.35">
      <c r="A959" s="22">
        <v>958</v>
      </c>
      <c r="B959" s="21">
        <v>41458</v>
      </c>
      <c r="C959" s="22" t="s">
        <v>57</v>
      </c>
      <c r="D959" s="22" t="s">
        <v>52</v>
      </c>
      <c r="E959" s="22" t="s">
        <v>40</v>
      </c>
      <c r="F959" s="22">
        <v>627</v>
      </c>
      <c r="G959" s="22">
        <v>55.24</v>
      </c>
      <c r="H959" s="22">
        <v>27.74</v>
      </c>
      <c r="I959" s="22">
        <v>14.46</v>
      </c>
      <c r="J959" s="22" t="s">
        <v>54</v>
      </c>
      <c r="K959" s="23">
        <v>207445.93</v>
      </c>
      <c r="L959" s="23" t="s">
        <v>62</v>
      </c>
      <c r="M959" s="23" t="s">
        <v>83</v>
      </c>
      <c r="N959" s="27"/>
      <c r="O959" s="23" t="s">
        <v>56</v>
      </c>
      <c r="P959" t="str">
        <f t="shared" si="14"/>
        <v>INSERT INTO @DataTable (Deal, AdvanceDate, PROV, DealPurpose, RateType, BEACON, LTV, TDS, GDS, InsuranceType, PrincipalBalance, OccupancyType, AccountStatus, Closed_Date, DelinquencyBucket) VALUES (958, '2013-07-03', 'ON', 'Refinance External', 'ARM', 627, 55.24, 27.74, 14.46, 'Conv', 207445.93, 'Rental', 'Open', '1900-01-00', 'Current');</v>
      </c>
    </row>
    <row r="960" spans="1:16" x14ac:dyDescent="0.35">
      <c r="A960" s="19">
        <v>959</v>
      </c>
      <c r="B960" s="18">
        <v>42101</v>
      </c>
      <c r="C960" s="19" t="s">
        <v>57</v>
      </c>
      <c r="D960" s="19" t="s">
        <v>61</v>
      </c>
      <c r="E960" s="19" t="s">
        <v>40</v>
      </c>
      <c r="F960" s="19">
        <v>786</v>
      </c>
      <c r="G960" s="19">
        <v>49.8</v>
      </c>
      <c r="H960" s="19">
        <v>30.53</v>
      </c>
      <c r="I960" s="19">
        <v>16.63</v>
      </c>
      <c r="J960" s="19" t="s">
        <v>54</v>
      </c>
      <c r="K960" s="20">
        <v>89446.07</v>
      </c>
      <c r="L960" s="20" t="s">
        <v>55</v>
      </c>
      <c r="M960" s="20" t="s">
        <v>83</v>
      </c>
      <c r="N960" s="26"/>
      <c r="O960" s="20" t="s">
        <v>56</v>
      </c>
      <c r="P960" t="str">
        <f t="shared" si="14"/>
        <v>INSERT INTO @DataTable (Deal, AdvanceDate, PROV, DealPurpose, RateType, BEACON, LTV, TDS, GDS, InsuranceType, PrincipalBalance, OccupancyType, AccountStatus, Closed_Date, DelinquencyBucket) VALUES (959, '2015-04-07', 'ON', 'Purchase', 'ARM', 786, 49.8, 30.53, 16.63, 'Conv', 89446.07, 'Owner-Occupied', 'Open', '1900-01-00', 'Current');</v>
      </c>
    </row>
    <row r="961" spans="1:16" x14ac:dyDescent="0.35">
      <c r="A961" s="22">
        <v>960</v>
      </c>
      <c r="B961" s="21">
        <v>42124</v>
      </c>
      <c r="C961" s="22" t="s">
        <v>58</v>
      </c>
      <c r="D961" s="22" t="s">
        <v>61</v>
      </c>
      <c r="E961" s="22" t="s">
        <v>53</v>
      </c>
      <c r="F961" s="22">
        <v>760</v>
      </c>
      <c r="G961" s="22">
        <v>80</v>
      </c>
      <c r="H961" s="22">
        <v>37.840000000000003</v>
      </c>
      <c r="I961" s="22">
        <v>25.07</v>
      </c>
      <c r="J961" s="22" t="s">
        <v>54</v>
      </c>
      <c r="K961" s="23">
        <v>390733.03</v>
      </c>
      <c r="L961" s="23" t="s">
        <v>55</v>
      </c>
      <c r="M961" s="23" t="s">
        <v>83</v>
      </c>
      <c r="N961" s="27"/>
      <c r="O961" s="23" t="s">
        <v>56</v>
      </c>
      <c r="P961" t="str">
        <f t="shared" si="14"/>
        <v>INSERT INTO @DataTable (Deal, AdvanceDate, PROV, DealPurpose, RateType, BEACON, LTV, TDS, GDS, InsuranceType, PrincipalBalance, OccupancyType, AccountStatus, Closed_Date, DelinquencyBucket) VALUES (960, '2015-04-30', 'BC', 'Purchase', 'Fixed', 760, 80, 37.84, 25.07, 'Conv', 390733.03, 'Owner-Occupied', 'Open', '1900-01-00', 'Current');</v>
      </c>
    </row>
    <row r="962" spans="1:16" x14ac:dyDescent="0.35">
      <c r="A962" s="19">
        <v>961</v>
      </c>
      <c r="B962" s="18">
        <v>41451</v>
      </c>
      <c r="C962" s="19" t="s">
        <v>57</v>
      </c>
      <c r="D962" s="19" t="s">
        <v>61</v>
      </c>
      <c r="E962" s="19" t="s">
        <v>53</v>
      </c>
      <c r="F962" s="19">
        <v>692</v>
      </c>
      <c r="G962" s="19">
        <v>95</v>
      </c>
      <c r="H962" s="19">
        <v>43.48</v>
      </c>
      <c r="I962" s="19">
        <v>15.16</v>
      </c>
      <c r="J962" s="19" t="s">
        <v>60</v>
      </c>
      <c r="K962" s="20">
        <v>0</v>
      </c>
      <c r="L962" s="20" t="s">
        <v>55</v>
      </c>
      <c r="M962" s="20" t="s">
        <v>84</v>
      </c>
      <c r="N962" s="26">
        <v>42569</v>
      </c>
      <c r="O962" s="20" t="s">
        <v>56</v>
      </c>
      <c r="P962" t="str">
        <f t="shared" si="14"/>
        <v>INSERT INTO @DataTable (Deal, AdvanceDate, PROV, DealPurpose, RateType, BEACON, LTV, TDS, GDS, InsuranceType, PrincipalBalance, OccupancyType, AccountStatus, Closed_Date, DelinquencyBucket) VALUES (961, '2013-06-26', 'ON', 'Purchase', 'Fixed', 692, 95, 43.48, 15.16, 'HiRatio', 0, 'Owner-Occupied', 'Closed', '2016-07-18', 'Current');</v>
      </c>
    </row>
    <row r="963" spans="1:16" x14ac:dyDescent="0.35">
      <c r="A963" s="22">
        <v>962</v>
      </c>
      <c r="B963" s="21">
        <v>40872</v>
      </c>
      <c r="C963" s="22" t="s">
        <v>51</v>
      </c>
      <c r="D963" s="22" t="s">
        <v>61</v>
      </c>
      <c r="E963" s="22" t="s">
        <v>40</v>
      </c>
      <c r="F963" s="22">
        <v>800</v>
      </c>
      <c r="G963" s="22">
        <v>80</v>
      </c>
      <c r="H963" s="22">
        <v>37.25</v>
      </c>
      <c r="I963" s="22">
        <v>16.670000000000002</v>
      </c>
      <c r="J963" s="22" t="s">
        <v>54</v>
      </c>
      <c r="K963" s="23">
        <v>0</v>
      </c>
      <c r="L963" s="23" t="s">
        <v>62</v>
      </c>
      <c r="M963" s="23" t="s">
        <v>84</v>
      </c>
      <c r="N963" s="27">
        <v>41617</v>
      </c>
      <c r="O963" s="23" t="s">
        <v>56</v>
      </c>
      <c r="P963" t="str">
        <f t="shared" ref="P963:P1026" si="15">"INSERT INTO @DataTable (Deal, AdvanceDate, PROV, DealPurpose, RateType, BEACON, LTV, TDS, GDS, InsuranceType, PrincipalBalance, OccupancyType, AccountStatus, Closed_Date, DelinquencyBucket) VALUES (" &amp; A963 &amp; ", " &amp; "'" &amp; TEXT(B963, "yyyy-mm-dd") &amp; "', '" &amp; C963 &amp; "', '" &amp; D963 &amp; "', '" &amp; E963 &amp; "', " &amp; F963 &amp; ", " &amp; G963 &amp; ", " &amp; H963 &amp; ", " &amp; I963 &amp; ", '" &amp; J963 &amp; "', " &amp; K963 &amp; ", '" &amp; L963 &amp; "', '" &amp; M963 &amp; "', '" &amp;TEXT(N963, "yyyy-mm-dd") &amp; "', '" &amp; O963 &amp; "');"</f>
        <v>INSERT INTO @DataTable (Deal, AdvanceDate, PROV, DealPurpose, RateType, BEACON, LTV, TDS, GDS, InsuranceType, PrincipalBalance, OccupancyType, AccountStatus, Closed_Date, DelinquencyBucket) VALUES (962, '2011-11-25', 'AB', 'Purchase', 'ARM', 800, 80, 37.25, 16.67, 'Conv', 0, 'Rental', 'Closed', '2013-12-09', 'Current');</v>
      </c>
    </row>
    <row r="964" spans="1:16" x14ac:dyDescent="0.35">
      <c r="A964" s="19">
        <v>963</v>
      </c>
      <c r="B964" s="18">
        <v>41572</v>
      </c>
      <c r="C964" s="19" t="s">
        <v>51</v>
      </c>
      <c r="D964" s="19" t="s">
        <v>52</v>
      </c>
      <c r="E964" s="19" t="s">
        <v>53</v>
      </c>
      <c r="F964" s="19">
        <v>708</v>
      </c>
      <c r="G964" s="19">
        <v>88.53</v>
      </c>
      <c r="H964" s="19">
        <v>22.2</v>
      </c>
      <c r="I964" s="19">
        <v>12.66</v>
      </c>
      <c r="J964" s="19" t="s">
        <v>60</v>
      </c>
      <c r="K964" s="20">
        <v>0</v>
      </c>
      <c r="L964" s="20" t="s">
        <v>55</v>
      </c>
      <c r="M964" s="20" t="s">
        <v>84</v>
      </c>
      <c r="N964" s="26">
        <v>42314</v>
      </c>
      <c r="O964" s="20" t="s">
        <v>56</v>
      </c>
      <c r="P964" t="str">
        <f t="shared" si="15"/>
        <v>INSERT INTO @DataTable (Deal, AdvanceDate, PROV, DealPurpose, RateType, BEACON, LTV, TDS, GDS, InsuranceType, PrincipalBalance, OccupancyType, AccountStatus, Closed_Date, DelinquencyBucket) VALUES (963, '2013-10-25', 'AB', 'Refinance External', 'Fixed', 708, 88.53, 22.2, 12.66, 'HiRatio', 0, 'Owner-Occupied', 'Closed', '2015-11-06', 'Current');</v>
      </c>
    </row>
    <row r="965" spans="1:16" x14ac:dyDescent="0.35">
      <c r="A965" s="22">
        <v>964</v>
      </c>
      <c r="B965" s="21">
        <v>41899</v>
      </c>
      <c r="C965" s="22" t="s">
        <v>78</v>
      </c>
      <c r="D965" s="22" t="s">
        <v>61</v>
      </c>
      <c r="E965" s="22" t="s">
        <v>53</v>
      </c>
      <c r="F965" s="22">
        <v>803</v>
      </c>
      <c r="G965" s="22">
        <v>80</v>
      </c>
      <c r="H965" s="22">
        <v>38.5</v>
      </c>
      <c r="I965" s="22">
        <v>32.07</v>
      </c>
      <c r="J965" s="22" t="s">
        <v>54</v>
      </c>
      <c r="K965" s="23">
        <v>373741.69</v>
      </c>
      <c r="L965" s="23" t="s">
        <v>55</v>
      </c>
      <c r="M965" s="23" t="s">
        <v>83</v>
      </c>
      <c r="N965" s="27"/>
      <c r="O965" s="23" t="s">
        <v>56</v>
      </c>
      <c r="P965" t="str">
        <f t="shared" si="15"/>
        <v>INSERT INTO @DataTable (Deal, AdvanceDate, PROV, DealPurpose, RateType, BEACON, LTV, TDS, GDS, InsuranceType, PrincipalBalance, OccupancyType, AccountStatus, Closed_Date, DelinquencyBucket) VALUES (964, '2014-09-17', 'NL', 'Purchase', 'Fixed', 803, 80, 38.5, 32.07, 'Conv', 373741.69, 'Owner-Occupied', 'Open', '1900-01-00', 'Current');</v>
      </c>
    </row>
    <row r="966" spans="1:16" x14ac:dyDescent="0.35">
      <c r="A966" s="19">
        <v>965</v>
      </c>
      <c r="B966" s="18">
        <v>41894</v>
      </c>
      <c r="C966" s="19" t="s">
        <v>51</v>
      </c>
      <c r="D966" s="19" t="s">
        <v>52</v>
      </c>
      <c r="E966" s="19" t="s">
        <v>53</v>
      </c>
      <c r="F966" s="19">
        <v>693</v>
      </c>
      <c r="G966" s="19">
        <v>64.19</v>
      </c>
      <c r="H966" s="19">
        <v>33.75</v>
      </c>
      <c r="I966" s="19">
        <v>28.51</v>
      </c>
      <c r="J966" s="19" t="s">
        <v>54</v>
      </c>
      <c r="K966" s="20">
        <v>81407.33</v>
      </c>
      <c r="L966" s="20" t="s">
        <v>55</v>
      </c>
      <c r="M966" s="20" t="s">
        <v>83</v>
      </c>
      <c r="N966" s="26"/>
      <c r="O966" s="20" t="s">
        <v>56</v>
      </c>
      <c r="P966" t="str">
        <f t="shared" si="15"/>
        <v>INSERT INTO @DataTable (Deal, AdvanceDate, PROV, DealPurpose, RateType, BEACON, LTV, TDS, GDS, InsuranceType, PrincipalBalance, OccupancyType, AccountStatus, Closed_Date, DelinquencyBucket) VALUES (965, '2014-09-12', 'AB', 'Refinance External', 'Fixed', 693, 64.19, 33.75, 28.51, 'Conv', 81407.33, 'Owner-Occupied', 'Open', '1900-01-00', 'Current');</v>
      </c>
    </row>
    <row r="967" spans="1:16" x14ac:dyDescent="0.35">
      <c r="A967" s="22">
        <v>966</v>
      </c>
      <c r="B967" s="21">
        <v>42348</v>
      </c>
      <c r="C967" s="22" t="s">
        <v>57</v>
      </c>
      <c r="D967" s="22" t="s">
        <v>61</v>
      </c>
      <c r="E967" s="22" t="s">
        <v>53</v>
      </c>
      <c r="F967" s="22">
        <v>776</v>
      </c>
      <c r="G967" s="22">
        <v>95</v>
      </c>
      <c r="H967" s="22">
        <v>41.59</v>
      </c>
      <c r="I967" s="22">
        <v>34.450000000000003</v>
      </c>
      <c r="J967" s="22" t="s">
        <v>60</v>
      </c>
      <c r="K967" s="23">
        <v>276760.96000000002</v>
      </c>
      <c r="L967" s="23" t="s">
        <v>55</v>
      </c>
      <c r="M967" s="23" t="s">
        <v>83</v>
      </c>
      <c r="N967" s="27"/>
      <c r="O967" s="23" t="s">
        <v>56</v>
      </c>
      <c r="P967" t="str">
        <f t="shared" si="15"/>
        <v>INSERT INTO @DataTable (Deal, AdvanceDate, PROV, DealPurpose, RateType, BEACON, LTV, TDS, GDS, InsuranceType, PrincipalBalance, OccupancyType, AccountStatus, Closed_Date, DelinquencyBucket) VALUES (966, '2015-12-10', 'ON', 'Purchase', 'Fixed', 776, 95, 41.59, 34.45, 'HiRatio', 276760.96, 'Owner-Occupied', 'Open', '1900-01-00', 'Current');</v>
      </c>
    </row>
    <row r="968" spans="1:16" x14ac:dyDescent="0.35">
      <c r="A968" s="19">
        <v>967</v>
      </c>
      <c r="B968" s="18">
        <v>42192</v>
      </c>
      <c r="C968" s="19" t="s">
        <v>57</v>
      </c>
      <c r="D968" s="19" t="s">
        <v>61</v>
      </c>
      <c r="E968" s="19" t="s">
        <v>40</v>
      </c>
      <c r="F968" s="19">
        <v>745</v>
      </c>
      <c r="G968" s="19">
        <v>89.83</v>
      </c>
      <c r="H968" s="19">
        <v>37.36</v>
      </c>
      <c r="I968" s="19">
        <v>28.84</v>
      </c>
      <c r="J968" s="19" t="s">
        <v>60</v>
      </c>
      <c r="K968" s="20">
        <v>180539.96</v>
      </c>
      <c r="L968" s="20" t="s">
        <v>55</v>
      </c>
      <c r="M968" s="20" t="s">
        <v>83</v>
      </c>
      <c r="N968" s="26"/>
      <c r="O968" s="20" t="s">
        <v>56</v>
      </c>
      <c r="P968" t="str">
        <f t="shared" si="15"/>
        <v>INSERT INTO @DataTable (Deal, AdvanceDate, PROV, DealPurpose, RateType, BEACON, LTV, TDS, GDS, InsuranceType, PrincipalBalance, OccupancyType, AccountStatus, Closed_Date, DelinquencyBucket) VALUES (967, '2015-07-07', 'ON', 'Purchase', 'ARM', 745, 89.83, 37.36, 28.84, 'HiRatio', 180539.96, 'Owner-Occupied', 'Open', '1900-01-00', 'Current');</v>
      </c>
    </row>
    <row r="969" spans="1:16" x14ac:dyDescent="0.35">
      <c r="A969" s="22">
        <v>968</v>
      </c>
      <c r="B969" s="21">
        <v>42178</v>
      </c>
      <c r="C969" s="22" t="s">
        <v>57</v>
      </c>
      <c r="D969" s="22" t="s">
        <v>59</v>
      </c>
      <c r="E969" s="22" t="s">
        <v>53</v>
      </c>
      <c r="F969" s="22">
        <v>755</v>
      </c>
      <c r="G969" s="22">
        <v>57.46</v>
      </c>
      <c r="H969" s="22">
        <v>31.88</v>
      </c>
      <c r="I969" s="22">
        <v>19.579999999999998</v>
      </c>
      <c r="J969" s="22" t="s">
        <v>54</v>
      </c>
      <c r="K969" s="23">
        <v>216125.46</v>
      </c>
      <c r="L969" s="23" t="s">
        <v>55</v>
      </c>
      <c r="M969" s="23" t="s">
        <v>83</v>
      </c>
      <c r="N969" s="27"/>
      <c r="O969" s="23" t="s">
        <v>56</v>
      </c>
      <c r="P969" t="str">
        <f t="shared" si="15"/>
        <v>INSERT INTO @DataTable (Deal, AdvanceDate, PROV, DealPurpose, RateType, BEACON, LTV, TDS, GDS, InsuranceType, PrincipalBalance, OccupancyType, AccountStatus, Closed_Date, DelinquencyBucket) VALUES (968, '2015-06-23', 'ON', 'Transfer', 'Fixed', 755, 57.46, 31.88, 19.58, 'Conv', 216125.46, 'Owner-Occupied', 'Open', '1900-01-00', 'Current');</v>
      </c>
    </row>
    <row r="970" spans="1:16" x14ac:dyDescent="0.35">
      <c r="A970" s="19">
        <v>969</v>
      </c>
      <c r="B970" s="18">
        <v>41786</v>
      </c>
      <c r="C970" s="19" t="s">
        <v>57</v>
      </c>
      <c r="D970" s="19" t="s">
        <v>61</v>
      </c>
      <c r="E970" s="19" t="s">
        <v>53</v>
      </c>
      <c r="F970" s="19">
        <v>825</v>
      </c>
      <c r="G970" s="19">
        <v>71.83</v>
      </c>
      <c r="H970" s="19">
        <v>39.46</v>
      </c>
      <c r="I970" s="19">
        <v>39.049999999999997</v>
      </c>
      <c r="J970" s="19" t="s">
        <v>54</v>
      </c>
      <c r="K970" s="20">
        <v>237312.25</v>
      </c>
      <c r="L970" s="20" t="s">
        <v>55</v>
      </c>
      <c r="M970" s="20" t="s">
        <v>83</v>
      </c>
      <c r="N970" s="26"/>
      <c r="O970" s="20" t="s">
        <v>56</v>
      </c>
      <c r="P970" t="str">
        <f t="shared" si="15"/>
        <v>INSERT INTO @DataTable (Deal, AdvanceDate, PROV, DealPurpose, RateType, BEACON, LTV, TDS, GDS, InsuranceType, PrincipalBalance, OccupancyType, AccountStatus, Closed_Date, DelinquencyBucket) VALUES (969, '2014-05-27', 'ON', 'Purchase', 'Fixed', 825, 71.83, 39.46, 39.05, 'Conv', 237312.25, 'Owner-Occupied', 'Open', '1900-01-00', 'Current');</v>
      </c>
    </row>
    <row r="971" spans="1:16" x14ac:dyDescent="0.35">
      <c r="A971" s="22">
        <v>970</v>
      </c>
      <c r="B971" s="21">
        <v>42208</v>
      </c>
      <c r="C971" s="22" t="s">
        <v>57</v>
      </c>
      <c r="D971" s="22" t="s">
        <v>61</v>
      </c>
      <c r="E971" s="22" t="s">
        <v>53</v>
      </c>
      <c r="F971" s="22">
        <v>794</v>
      </c>
      <c r="G971" s="22">
        <v>80</v>
      </c>
      <c r="H971" s="22">
        <v>39.979999999999997</v>
      </c>
      <c r="I971" s="22">
        <v>38.659999999999997</v>
      </c>
      <c r="J971" s="22" t="s">
        <v>54</v>
      </c>
      <c r="K971" s="23">
        <v>198955.32</v>
      </c>
      <c r="L971" s="23" t="s">
        <v>55</v>
      </c>
      <c r="M971" s="23" t="s">
        <v>83</v>
      </c>
      <c r="N971" s="27"/>
      <c r="O971" s="23" t="s">
        <v>56</v>
      </c>
      <c r="P971" t="str">
        <f t="shared" si="15"/>
        <v>INSERT INTO @DataTable (Deal, AdvanceDate, PROV, DealPurpose, RateType, BEACON, LTV, TDS, GDS, InsuranceType, PrincipalBalance, OccupancyType, AccountStatus, Closed_Date, DelinquencyBucket) VALUES (970, '2015-07-23', 'ON', 'Purchase', 'Fixed', 794, 80, 39.98, 38.66, 'Conv', 198955.32, 'Owner-Occupied', 'Open', '1900-01-00', 'Current');</v>
      </c>
    </row>
    <row r="972" spans="1:16" x14ac:dyDescent="0.35">
      <c r="A972" s="19">
        <v>971</v>
      </c>
      <c r="B972" s="18">
        <v>41386</v>
      </c>
      <c r="C972" s="19" t="s">
        <v>74</v>
      </c>
      <c r="D972" s="19" t="s">
        <v>61</v>
      </c>
      <c r="E972" s="19" t="s">
        <v>53</v>
      </c>
      <c r="F972" s="19">
        <v>780</v>
      </c>
      <c r="G972" s="19">
        <v>79.900000000000006</v>
      </c>
      <c r="H972" s="19">
        <v>34.28</v>
      </c>
      <c r="I972" s="19">
        <v>32.159999999999997</v>
      </c>
      <c r="J972" s="19" t="s">
        <v>54</v>
      </c>
      <c r="K972" s="20">
        <v>0</v>
      </c>
      <c r="L972" s="20" t="s">
        <v>55</v>
      </c>
      <c r="M972" s="20" t="s">
        <v>84</v>
      </c>
      <c r="N972" s="26">
        <v>42642</v>
      </c>
      <c r="O972" s="20" t="s">
        <v>56</v>
      </c>
      <c r="P972" t="str">
        <f t="shared" si="15"/>
        <v>INSERT INTO @DataTable (Deal, AdvanceDate, PROV, DealPurpose, RateType, BEACON, LTV, TDS, GDS, InsuranceType, PrincipalBalance, OccupancyType, AccountStatus, Closed_Date, DelinquencyBucket) VALUES (971, '2013-04-22', 'MB', 'Purchase', 'Fixed', 780, 79.9, 34.28, 32.16, 'Conv', 0, 'Owner-Occupied', 'Closed', '2016-09-29', 'Current');</v>
      </c>
    </row>
    <row r="973" spans="1:16" x14ac:dyDescent="0.35">
      <c r="A973" s="22">
        <v>972</v>
      </c>
      <c r="B973" s="21">
        <v>41576</v>
      </c>
      <c r="C973" s="22" t="s">
        <v>57</v>
      </c>
      <c r="D973" s="22" t="s">
        <v>52</v>
      </c>
      <c r="E973" s="22" t="s">
        <v>53</v>
      </c>
      <c r="F973" s="22">
        <v>660</v>
      </c>
      <c r="G973" s="22">
        <v>80</v>
      </c>
      <c r="H973" s="22">
        <v>41.85</v>
      </c>
      <c r="I973" s="22">
        <v>22.62</v>
      </c>
      <c r="J973" s="22" t="s">
        <v>54</v>
      </c>
      <c r="K973" s="23">
        <v>0</v>
      </c>
      <c r="L973" s="23" t="s">
        <v>55</v>
      </c>
      <c r="M973" s="23" t="s">
        <v>84</v>
      </c>
      <c r="N973" s="27">
        <v>41974</v>
      </c>
      <c r="O973" s="23" t="s">
        <v>56</v>
      </c>
      <c r="P973" t="str">
        <f t="shared" si="15"/>
        <v>INSERT INTO @DataTable (Deal, AdvanceDate, PROV, DealPurpose, RateType, BEACON, LTV, TDS, GDS, InsuranceType, PrincipalBalance, OccupancyType, AccountStatus, Closed_Date, DelinquencyBucket) VALUES (972, '2013-10-29', 'ON', 'Refinance External', 'Fixed', 660, 80, 41.85, 22.62, 'Conv', 0, 'Owner-Occupied', 'Closed', '2014-12-01', 'Current');</v>
      </c>
    </row>
    <row r="974" spans="1:16" x14ac:dyDescent="0.35">
      <c r="A974" s="19">
        <v>973</v>
      </c>
      <c r="B974" s="18">
        <v>42179</v>
      </c>
      <c r="C974" s="19" t="s">
        <v>57</v>
      </c>
      <c r="D974" s="19" t="s">
        <v>61</v>
      </c>
      <c r="E974" s="19" t="s">
        <v>40</v>
      </c>
      <c r="F974" s="19">
        <v>811</v>
      </c>
      <c r="G974" s="19">
        <v>57.16</v>
      </c>
      <c r="H974" s="19">
        <v>29.28</v>
      </c>
      <c r="I974" s="19">
        <v>29.28</v>
      </c>
      <c r="J974" s="19" t="s">
        <v>54</v>
      </c>
      <c r="K974" s="20">
        <v>251684.12</v>
      </c>
      <c r="L974" s="20" t="s">
        <v>55</v>
      </c>
      <c r="M974" s="20" t="s">
        <v>83</v>
      </c>
      <c r="N974" s="26"/>
      <c r="O974" s="20" t="s">
        <v>56</v>
      </c>
      <c r="P974" t="str">
        <f t="shared" si="15"/>
        <v>INSERT INTO @DataTable (Deal, AdvanceDate, PROV, DealPurpose, RateType, BEACON, LTV, TDS, GDS, InsuranceType, PrincipalBalance, OccupancyType, AccountStatus, Closed_Date, DelinquencyBucket) VALUES (973, '2015-06-24', 'ON', 'Purchase', 'ARM', 811, 57.16, 29.28, 29.28, 'Conv', 251684.12, 'Owner-Occupied', 'Open', '1900-01-00', 'Current');</v>
      </c>
    </row>
    <row r="975" spans="1:16" x14ac:dyDescent="0.35">
      <c r="A975" s="22">
        <v>974</v>
      </c>
      <c r="B975" s="21">
        <v>41562</v>
      </c>
      <c r="C975" s="22" t="s">
        <v>57</v>
      </c>
      <c r="D975" s="22" t="s">
        <v>61</v>
      </c>
      <c r="E975" s="22" t="s">
        <v>53</v>
      </c>
      <c r="F975" s="22">
        <v>719</v>
      </c>
      <c r="G975" s="22">
        <v>95</v>
      </c>
      <c r="H975" s="22">
        <v>43.46</v>
      </c>
      <c r="I975" s="22">
        <v>31.78</v>
      </c>
      <c r="J975" s="22" t="s">
        <v>60</v>
      </c>
      <c r="K975" s="23">
        <v>225190.22</v>
      </c>
      <c r="L975" s="23" t="s">
        <v>55</v>
      </c>
      <c r="M975" s="23" t="s">
        <v>83</v>
      </c>
      <c r="N975" s="27"/>
      <c r="O975" s="23" t="s">
        <v>56</v>
      </c>
      <c r="P975" t="str">
        <f t="shared" si="15"/>
        <v>INSERT INTO @DataTable (Deal, AdvanceDate, PROV, DealPurpose, RateType, BEACON, LTV, TDS, GDS, InsuranceType, PrincipalBalance, OccupancyType, AccountStatus, Closed_Date, DelinquencyBucket) VALUES (974, '2013-10-15', 'ON', 'Purchase', 'Fixed', 719, 95, 43.46, 31.78, 'HiRatio', 225190.22, 'Owner-Occupied', 'Open', '1900-01-00', 'Current');</v>
      </c>
    </row>
    <row r="976" spans="1:16" x14ac:dyDescent="0.35">
      <c r="A976" s="19">
        <v>975</v>
      </c>
      <c r="B976" s="18">
        <v>41780</v>
      </c>
      <c r="C976" s="19" t="s">
        <v>58</v>
      </c>
      <c r="D976" s="19" t="s">
        <v>59</v>
      </c>
      <c r="E976" s="19" t="s">
        <v>40</v>
      </c>
      <c r="F976" s="19">
        <v>791</v>
      </c>
      <c r="G976" s="19">
        <v>54.83</v>
      </c>
      <c r="H976" s="19">
        <v>14.05</v>
      </c>
      <c r="I976" s="19">
        <v>8</v>
      </c>
      <c r="J976" s="19" t="s">
        <v>54</v>
      </c>
      <c r="K976" s="20">
        <v>168967</v>
      </c>
      <c r="L976" s="20" t="s">
        <v>55</v>
      </c>
      <c r="M976" s="20" t="s">
        <v>83</v>
      </c>
      <c r="N976" s="26"/>
      <c r="O976" s="20" t="s">
        <v>56</v>
      </c>
      <c r="P976" t="str">
        <f t="shared" si="15"/>
        <v>INSERT INTO @DataTable (Deal, AdvanceDate, PROV, DealPurpose, RateType, BEACON, LTV, TDS, GDS, InsuranceType, PrincipalBalance, OccupancyType, AccountStatus, Closed_Date, DelinquencyBucket) VALUES (975, '2014-05-21', 'BC', 'Transfer', 'ARM', 791, 54.83, 14.05, 8, 'Conv', 168967, 'Owner-Occupied', 'Open', '1900-01-00', 'Current');</v>
      </c>
    </row>
    <row r="977" spans="1:16" x14ac:dyDescent="0.35">
      <c r="A977" s="22">
        <v>976</v>
      </c>
      <c r="B977" s="21">
        <v>41880</v>
      </c>
      <c r="C977" s="22" t="s">
        <v>57</v>
      </c>
      <c r="D977" s="22" t="s">
        <v>61</v>
      </c>
      <c r="E977" s="22" t="s">
        <v>53</v>
      </c>
      <c r="F977" s="22">
        <v>758</v>
      </c>
      <c r="G977" s="22">
        <v>95</v>
      </c>
      <c r="H977" s="22">
        <v>41.89</v>
      </c>
      <c r="I977" s="22">
        <v>11.72</v>
      </c>
      <c r="J977" s="22" t="s">
        <v>60</v>
      </c>
      <c r="K977" s="23">
        <v>203209.57</v>
      </c>
      <c r="L977" s="23" t="s">
        <v>66</v>
      </c>
      <c r="M977" s="23" t="s">
        <v>83</v>
      </c>
      <c r="N977" s="27"/>
      <c r="O977" s="23" t="s">
        <v>56</v>
      </c>
      <c r="P977" t="str">
        <f t="shared" si="15"/>
        <v>INSERT INTO @DataTable (Deal, AdvanceDate, PROV, DealPurpose, RateType, BEACON, LTV, TDS, GDS, InsuranceType, PrincipalBalance, OccupancyType, AccountStatus, Closed_Date, DelinquencyBucket) VALUES (976, '2014-08-29', 'ON', 'Purchase', 'Fixed', 758, 95, 41.89, 11.72, 'HiRatio', 203209.57, 'Second Home', 'Open', '1900-01-00', 'Current');</v>
      </c>
    </row>
    <row r="978" spans="1:16" x14ac:dyDescent="0.35">
      <c r="A978" s="19">
        <v>977</v>
      </c>
      <c r="B978" s="18">
        <v>42181</v>
      </c>
      <c r="C978" s="19" t="s">
        <v>57</v>
      </c>
      <c r="D978" s="19" t="s">
        <v>61</v>
      </c>
      <c r="E978" s="19" t="s">
        <v>53</v>
      </c>
      <c r="F978" s="19">
        <v>771</v>
      </c>
      <c r="G978" s="19">
        <v>95</v>
      </c>
      <c r="H978" s="19">
        <v>43.76</v>
      </c>
      <c r="I978" s="19">
        <v>31.26</v>
      </c>
      <c r="J978" s="19" t="s">
        <v>60</v>
      </c>
      <c r="K978" s="20">
        <v>488769.04</v>
      </c>
      <c r="L978" s="20" t="s">
        <v>55</v>
      </c>
      <c r="M978" s="20" t="s">
        <v>83</v>
      </c>
      <c r="N978" s="26"/>
      <c r="O978" s="20" t="s">
        <v>56</v>
      </c>
      <c r="P978" t="str">
        <f t="shared" si="15"/>
        <v>INSERT INTO @DataTable (Deal, AdvanceDate, PROV, DealPurpose, RateType, BEACON, LTV, TDS, GDS, InsuranceType, PrincipalBalance, OccupancyType, AccountStatus, Closed_Date, DelinquencyBucket) VALUES (977, '2015-06-26', 'ON', 'Purchase', 'Fixed', 771, 95, 43.76, 31.26, 'HiRatio', 488769.04, 'Owner-Occupied', 'Open', '1900-01-00', 'Current');</v>
      </c>
    </row>
    <row r="979" spans="1:16" x14ac:dyDescent="0.35">
      <c r="A979" s="22">
        <v>978</v>
      </c>
      <c r="B979" s="21">
        <v>41205</v>
      </c>
      <c r="C979" s="22" t="s">
        <v>57</v>
      </c>
      <c r="D979" s="22" t="s">
        <v>61</v>
      </c>
      <c r="E979" s="22" t="s">
        <v>53</v>
      </c>
      <c r="F979" s="22">
        <v>694</v>
      </c>
      <c r="G979" s="22">
        <v>89.98</v>
      </c>
      <c r="H979" s="22">
        <v>37.65</v>
      </c>
      <c r="I979" s="22">
        <v>33.26</v>
      </c>
      <c r="J979" s="22" t="s">
        <v>60</v>
      </c>
      <c r="K979" s="23">
        <v>0</v>
      </c>
      <c r="L979" s="23" t="s">
        <v>55</v>
      </c>
      <c r="M979" s="23" t="s">
        <v>84</v>
      </c>
      <c r="N979" s="27">
        <v>42384</v>
      </c>
      <c r="O979" s="23" t="s">
        <v>56</v>
      </c>
      <c r="P979" t="str">
        <f t="shared" si="15"/>
        <v>INSERT INTO @DataTable (Deal, AdvanceDate, PROV, DealPurpose, RateType, BEACON, LTV, TDS, GDS, InsuranceType, PrincipalBalance, OccupancyType, AccountStatus, Closed_Date, DelinquencyBucket) VALUES (978, '2012-10-23', 'ON', 'Purchase', 'Fixed', 694, 89.98, 37.65, 33.26, 'HiRatio', 0, 'Owner-Occupied', 'Closed', '2016-01-15', 'Current');</v>
      </c>
    </row>
    <row r="980" spans="1:16" x14ac:dyDescent="0.35">
      <c r="A980" s="19">
        <v>979</v>
      </c>
      <c r="B980" s="18">
        <v>42276</v>
      </c>
      <c r="C980" s="19" t="s">
        <v>57</v>
      </c>
      <c r="D980" s="19" t="s">
        <v>61</v>
      </c>
      <c r="E980" s="19" t="s">
        <v>40</v>
      </c>
      <c r="F980" s="19">
        <v>757</v>
      </c>
      <c r="G980" s="19">
        <v>80</v>
      </c>
      <c r="H980" s="19">
        <v>28.47</v>
      </c>
      <c r="I980" s="19">
        <v>21.83</v>
      </c>
      <c r="J980" s="19" t="s">
        <v>54</v>
      </c>
      <c r="K980" s="20">
        <v>276627.17</v>
      </c>
      <c r="L980" s="20" t="s">
        <v>55</v>
      </c>
      <c r="M980" s="20" t="s">
        <v>83</v>
      </c>
      <c r="N980" s="26"/>
      <c r="O980" s="20" t="s">
        <v>56</v>
      </c>
      <c r="P980" t="str">
        <f t="shared" si="15"/>
        <v>INSERT INTO @DataTable (Deal, AdvanceDate, PROV, DealPurpose, RateType, BEACON, LTV, TDS, GDS, InsuranceType, PrincipalBalance, OccupancyType, AccountStatus, Closed_Date, DelinquencyBucket) VALUES (979, '2015-09-29', 'ON', 'Purchase', 'ARM', 757, 80, 28.47, 21.83, 'Conv', 276627.17, 'Owner-Occupied', 'Open', '1900-01-00', 'Current');</v>
      </c>
    </row>
    <row r="981" spans="1:16" x14ac:dyDescent="0.35">
      <c r="A981" s="22">
        <v>980</v>
      </c>
      <c r="B981" s="21">
        <v>41871</v>
      </c>
      <c r="C981" s="22" t="s">
        <v>57</v>
      </c>
      <c r="D981" s="22" t="s">
        <v>52</v>
      </c>
      <c r="E981" s="22" t="s">
        <v>53</v>
      </c>
      <c r="F981" s="22">
        <v>696</v>
      </c>
      <c r="G981" s="22">
        <v>56.92</v>
      </c>
      <c r="H981" s="22">
        <v>38.96</v>
      </c>
      <c r="I981" s="22">
        <v>38.96</v>
      </c>
      <c r="J981" s="22" t="s">
        <v>54</v>
      </c>
      <c r="K981" s="23">
        <v>0</v>
      </c>
      <c r="L981" s="23" t="s">
        <v>55</v>
      </c>
      <c r="M981" s="23" t="s">
        <v>84</v>
      </c>
      <c r="N981" s="27">
        <v>42443</v>
      </c>
      <c r="O981" s="23" t="s">
        <v>56</v>
      </c>
      <c r="P981" t="str">
        <f t="shared" si="15"/>
        <v>INSERT INTO @DataTable (Deal, AdvanceDate, PROV, DealPurpose, RateType, BEACON, LTV, TDS, GDS, InsuranceType, PrincipalBalance, OccupancyType, AccountStatus, Closed_Date, DelinquencyBucket) VALUES (980, '2014-08-20', 'ON', 'Refinance External', 'Fixed', 696, 56.92, 38.96, 38.96, 'Conv', 0, 'Owner-Occupied', 'Closed', '2016-03-14', 'Current');</v>
      </c>
    </row>
    <row r="982" spans="1:16" x14ac:dyDescent="0.35">
      <c r="A982" s="19">
        <v>981</v>
      </c>
      <c r="B982" s="18">
        <v>41968</v>
      </c>
      <c r="C982" s="19" t="s">
        <v>51</v>
      </c>
      <c r="D982" s="19" t="s">
        <v>61</v>
      </c>
      <c r="E982" s="19" t="s">
        <v>40</v>
      </c>
      <c r="F982" s="19">
        <v>729</v>
      </c>
      <c r="G982" s="19">
        <v>88.24</v>
      </c>
      <c r="H982" s="19">
        <v>22.63</v>
      </c>
      <c r="I982" s="19">
        <v>9.18</v>
      </c>
      <c r="J982" s="19" t="s">
        <v>60</v>
      </c>
      <c r="K982" s="20">
        <v>141577.35999999999</v>
      </c>
      <c r="L982" s="20" t="s">
        <v>55</v>
      </c>
      <c r="M982" s="20" t="s">
        <v>83</v>
      </c>
      <c r="N982" s="26"/>
      <c r="O982" s="20" t="s">
        <v>56</v>
      </c>
      <c r="P982" t="str">
        <f t="shared" si="15"/>
        <v>INSERT INTO @DataTable (Deal, AdvanceDate, PROV, DealPurpose, RateType, BEACON, LTV, TDS, GDS, InsuranceType, PrincipalBalance, OccupancyType, AccountStatus, Closed_Date, DelinquencyBucket) VALUES (981, '2014-11-25', 'AB', 'Purchase', 'ARM', 729, 88.24, 22.63, 9.18, 'HiRatio', 141577.36, 'Owner-Occupied', 'Open', '1900-01-00', 'Current');</v>
      </c>
    </row>
    <row r="983" spans="1:16" x14ac:dyDescent="0.35">
      <c r="A983" s="22">
        <v>982</v>
      </c>
      <c r="B983" s="21">
        <v>42502</v>
      </c>
      <c r="C983" s="22" t="s">
        <v>57</v>
      </c>
      <c r="D983" s="22" t="s">
        <v>67</v>
      </c>
      <c r="E983" s="22" t="s">
        <v>53</v>
      </c>
      <c r="F983" s="22">
        <v>756</v>
      </c>
      <c r="G983" s="22">
        <v>57.8</v>
      </c>
      <c r="H983" s="22">
        <v>37.36</v>
      </c>
      <c r="I983" s="22">
        <v>22.55</v>
      </c>
      <c r="J983" s="22" t="s">
        <v>54</v>
      </c>
      <c r="K983" s="23">
        <v>391909.48</v>
      </c>
      <c r="L983" s="23" t="s">
        <v>55</v>
      </c>
      <c r="M983" s="23" t="s">
        <v>83</v>
      </c>
      <c r="N983" s="27"/>
      <c r="O983" s="23" t="s">
        <v>56</v>
      </c>
      <c r="P983" t="str">
        <f t="shared" si="15"/>
        <v>INSERT INTO @DataTable (Deal, AdvanceDate, PROV, DealPurpose, RateType, BEACON, LTV, TDS, GDS, InsuranceType, PrincipalBalance, OccupancyType, AccountStatus, Closed_Date, DelinquencyBucket) VALUES (982, '2016-05-12', 'ON', 'Port Increase', 'Fixed', 756, 57.8, 37.36, 22.55, 'Conv', 391909.48, 'Owner-Occupied', 'Open', '1900-01-00', 'Current');</v>
      </c>
    </row>
    <row r="984" spans="1:16" x14ac:dyDescent="0.35">
      <c r="A984" s="19">
        <v>983</v>
      </c>
      <c r="B984" s="18">
        <v>42625</v>
      </c>
      <c r="C984" s="19" t="s">
        <v>57</v>
      </c>
      <c r="D984" s="19" t="s">
        <v>59</v>
      </c>
      <c r="E984" s="19" t="s">
        <v>53</v>
      </c>
      <c r="F984" s="19">
        <v>804</v>
      </c>
      <c r="G984" s="19">
        <v>78.040000000000006</v>
      </c>
      <c r="H984" s="19">
        <v>30.53</v>
      </c>
      <c r="I984" s="19">
        <v>21.32</v>
      </c>
      <c r="J984" s="19" t="s">
        <v>54</v>
      </c>
      <c r="K984" s="20">
        <v>209106.57</v>
      </c>
      <c r="L984" s="20" t="s">
        <v>55</v>
      </c>
      <c r="M984" s="20" t="s">
        <v>83</v>
      </c>
      <c r="N984" s="26"/>
      <c r="O984" s="20" t="s">
        <v>56</v>
      </c>
      <c r="P984" t="str">
        <f t="shared" si="15"/>
        <v>INSERT INTO @DataTable (Deal, AdvanceDate, PROV, DealPurpose, RateType, BEACON, LTV, TDS, GDS, InsuranceType, PrincipalBalance, OccupancyType, AccountStatus, Closed_Date, DelinquencyBucket) VALUES (983, '2016-09-12', 'ON', 'Transfer', 'Fixed', 804, 78.04, 30.53, 21.32, 'Conv', 209106.57, 'Owner-Occupied', 'Open', '1900-01-00', 'Current');</v>
      </c>
    </row>
    <row r="985" spans="1:16" x14ac:dyDescent="0.35">
      <c r="A985" s="22">
        <v>984</v>
      </c>
      <c r="B985" s="21">
        <v>41446</v>
      </c>
      <c r="C985" s="22" t="s">
        <v>65</v>
      </c>
      <c r="D985" s="22" t="s">
        <v>61</v>
      </c>
      <c r="E985" s="22" t="s">
        <v>53</v>
      </c>
      <c r="F985" s="22">
        <v>668</v>
      </c>
      <c r="G985" s="22">
        <v>95</v>
      </c>
      <c r="H985" s="22">
        <v>36.97</v>
      </c>
      <c r="I985" s="22">
        <v>28.15</v>
      </c>
      <c r="J985" s="22" t="s">
        <v>60</v>
      </c>
      <c r="K985" s="23">
        <v>260554.04</v>
      </c>
      <c r="L985" s="23" t="s">
        <v>55</v>
      </c>
      <c r="M985" s="23" t="s">
        <v>83</v>
      </c>
      <c r="N985" s="27"/>
      <c r="O985" s="23" t="s">
        <v>56</v>
      </c>
      <c r="P985" t="str">
        <f t="shared" si="15"/>
        <v>INSERT INTO @DataTable (Deal, AdvanceDate, PROV, DealPurpose, RateType, BEACON, LTV, TDS, GDS, InsuranceType, PrincipalBalance, OccupancyType, AccountStatus, Closed_Date, DelinquencyBucket) VALUES (984, '2013-06-21', 'NS', 'Purchase', 'Fixed', 668, 95, 36.97, 28.15, 'HiRatio', 260554.04, 'Owner-Occupied', 'Open', '1900-01-00', 'Current');</v>
      </c>
    </row>
    <row r="986" spans="1:16" x14ac:dyDescent="0.35">
      <c r="A986" s="19">
        <v>985</v>
      </c>
      <c r="B986" s="18">
        <v>41379</v>
      </c>
      <c r="C986" s="19" t="s">
        <v>57</v>
      </c>
      <c r="D986" s="19" t="s">
        <v>61</v>
      </c>
      <c r="E986" s="19" t="s">
        <v>53</v>
      </c>
      <c r="F986" s="19">
        <v>696</v>
      </c>
      <c r="G986" s="19">
        <v>95</v>
      </c>
      <c r="H986" s="19">
        <v>36.29</v>
      </c>
      <c r="I986" s="19">
        <v>35.950000000000003</v>
      </c>
      <c r="J986" s="19" t="s">
        <v>60</v>
      </c>
      <c r="K986" s="20">
        <v>137875.60999999999</v>
      </c>
      <c r="L986" s="20" t="s">
        <v>55</v>
      </c>
      <c r="M986" s="20" t="s">
        <v>83</v>
      </c>
      <c r="N986" s="26"/>
      <c r="O986" s="20" t="s">
        <v>56</v>
      </c>
      <c r="P986" t="str">
        <f t="shared" si="15"/>
        <v>INSERT INTO @DataTable (Deal, AdvanceDate, PROV, DealPurpose, RateType, BEACON, LTV, TDS, GDS, InsuranceType, PrincipalBalance, OccupancyType, AccountStatus, Closed_Date, DelinquencyBucket) VALUES (985, '2013-04-15', 'ON', 'Purchase', 'Fixed', 696, 95, 36.29, 35.95, 'HiRatio', 137875.61, 'Owner-Occupied', 'Open', '1900-01-00', 'Current');</v>
      </c>
    </row>
    <row r="987" spans="1:16" x14ac:dyDescent="0.35">
      <c r="A987" s="22">
        <v>986</v>
      </c>
      <c r="B987" s="21">
        <v>42151</v>
      </c>
      <c r="C987" s="22" t="s">
        <v>57</v>
      </c>
      <c r="D987" s="22" t="s">
        <v>61</v>
      </c>
      <c r="E987" s="22" t="s">
        <v>40</v>
      </c>
      <c r="F987" s="22">
        <v>765</v>
      </c>
      <c r="G987" s="22">
        <v>79.94</v>
      </c>
      <c r="H987" s="22">
        <v>37.49</v>
      </c>
      <c r="I987" s="22">
        <v>27.78</v>
      </c>
      <c r="J987" s="22" t="s">
        <v>54</v>
      </c>
      <c r="K987" s="23">
        <v>0</v>
      </c>
      <c r="L987" s="23" t="s">
        <v>55</v>
      </c>
      <c r="M987" s="23" t="s">
        <v>84</v>
      </c>
      <c r="N987" s="27">
        <v>42639</v>
      </c>
      <c r="O987" s="23" t="s">
        <v>56</v>
      </c>
      <c r="P987" t="str">
        <f t="shared" si="15"/>
        <v>INSERT INTO @DataTable (Deal, AdvanceDate, PROV, DealPurpose, RateType, BEACON, LTV, TDS, GDS, InsuranceType, PrincipalBalance, OccupancyType, AccountStatus, Closed_Date, DelinquencyBucket) VALUES (986, '2015-05-27', 'ON', 'Purchase', 'ARM', 765, 79.94, 37.49, 27.78, 'Conv', 0, 'Owner-Occupied', 'Closed', '2016-09-26', 'Current');</v>
      </c>
    </row>
    <row r="988" spans="1:16" x14ac:dyDescent="0.35">
      <c r="A988" s="19">
        <v>987</v>
      </c>
      <c r="B988" s="18">
        <v>42611</v>
      </c>
      <c r="C988" s="19" t="s">
        <v>51</v>
      </c>
      <c r="D988" s="19" t="s">
        <v>61</v>
      </c>
      <c r="E988" s="19" t="s">
        <v>53</v>
      </c>
      <c r="F988" s="19">
        <v>799</v>
      </c>
      <c r="G988" s="19">
        <v>95</v>
      </c>
      <c r="H988" s="19">
        <v>36.56</v>
      </c>
      <c r="I988" s="19">
        <v>35.18</v>
      </c>
      <c r="J988" s="19" t="s">
        <v>60</v>
      </c>
      <c r="K988" s="20">
        <v>407383.48</v>
      </c>
      <c r="L988" s="20" t="s">
        <v>55</v>
      </c>
      <c r="M988" s="20" t="s">
        <v>83</v>
      </c>
      <c r="N988" s="26"/>
      <c r="O988" s="20" t="s">
        <v>56</v>
      </c>
      <c r="P988" t="str">
        <f t="shared" si="15"/>
        <v>INSERT INTO @DataTable (Deal, AdvanceDate, PROV, DealPurpose, RateType, BEACON, LTV, TDS, GDS, InsuranceType, PrincipalBalance, OccupancyType, AccountStatus, Closed_Date, DelinquencyBucket) VALUES (987, '2016-08-29', 'AB', 'Purchase', 'Fixed', 799, 95, 36.56, 35.18, 'HiRatio', 407383.48, 'Owner-Occupied', 'Open', '1900-01-00', 'Current');</v>
      </c>
    </row>
    <row r="989" spans="1:16" x14ac:dyDescent="0.35">
      <c r="A989" s="22">
        <v>988</v>
      </c>
      <c r="B989" s="21">
        <v>41033</v>
      </c>
      <c r="C989" s="22" t="s">
        <v>51</v>
      </c>
      <c r="D989" s="22" t="s">
        <v>61</v>
      </c>
      <c r="E989" s="22" t="s">
        <v>53</v>
      </c>
      <c r="F989" s="22">
        <v>788</v>
      </c>
      <c r="G989" s="22">
        <v>79.92</v>
      </c>
      <c r="H989" s="22">
        <v>17.93</v>
      </c>
      <c r="I989" s="22">
        <v>54.69</v>
      </c>
      <c r="J989" s="22" t="s">
        <v>54</v>
      </c>
      <c r="K989" s="23">
        <v>181013.01</v>
      </c>
      <c r="L989" s="23" t="s">
        <v>62</v>
      </c>
      <c r="M989" s="23" t="s">
        <v>83</v>
      </c>
      <c r="N989" s="27"/>
      <c r="O989" s="23" t="s">
        <v>56</v>
      </c>
      <c r="P989" t="str">
        <f t="shared" si="15"/>
        <v>INSERT INTO @DataTable (Deal, AdvanceDate, PROV, DealPurpose, RateType, BEACON, LTV, TDS, GDS, InsuranceType, PrincipalBalance, OccupancyType, AccountStatus, Closed_Date, DelinquencyBucket) VALUES (988, '2012-05-04', 'AB', 'Purchase', 'Fixed', 788, 79.92, 17.93, 54.69, 'Conv', 181013.01, 'Rental', 'Open', '1900-01-00', 'Current');</v>
      </c>
    </row>
    <row r="990" spans="1:16" x14ac:dyDescent="0.35">
      <c r="A990" s="19">
        <v>989</v>
      </c>
      <c r="B990" s="18">
        <v>41320</v>
      </c>
      <c r="C990" s="19" t="s">
        <v>57</v>
      </c>
      <c r="D990" s="19" t="s">
        <v>61</v>
      </c>
      <c r="E990" s="19" t="s">
        <v>53</v>
      </c>
      <c r="F990" s="19">
        <v>670</v>
      </c>
      <c r="G990" s="19">
        <v>90</v>
      </c>
      <c r="H990" s="19">
        <v>41.53</v>
      </c>
      <c r="I990" s="19">
        <v>25.91</v>
      </c>
      <c r="J990" s="19" t="s">
        <v>60</v>
      </c>
      <c r="K990" s="20">
        <v>0</v>
      </c>
      <c r="L990" s="20" t="s">
        <v>55</v>
      </c>
      <c r="M990" s="20" t="s">
        <v>84</v>
      </c>
      <c r="N990" s="26">
        <v>42662</v>
      </c>
      <c r="O990" s="20" t="s">
        <v>56</v>
      </c>
      <c r="P990" t="str">
        <f t="shared" si="15"/>
        <v>INSERT INTO @DataTable (Deal, AdvanceDate, PROV, DealPurpose, RateType, BEACON, LTV, TDS, GDS, InsuranceType, PrincipalBalance, OccupancyType, AccountStatus, Closed_Date, DelinquencyBucket) VALUES (989, '2013-02-15', 'ON', 'Purchase', 'Fixed', 670, 90, 41.53, 25.91, 'HiRatio', 0, 'Owner-Occupied', 'Closed', '2016-10-19', 'Current');</v>
      </c>
    </row>
    <row r="991" spans="1:16" x14ac:dyDescent="0.35">
      <c r="A991" s="22">
        <v>990</v>
      </c>
      <c r="B991" s="21">
        <v>41795</v>
      </c>
      <c r="C991" s="22" t="s">
        <v>57</v>
      </c>
      <c r="D991" s="22" t="s">
        <v>52</v>
      </c>
      <c r="E991" s="22" t="s">
        <v>40</v>
      </c>
      <c r="F991" s="22">
        <v>0</v>
      </c>
      <c r="G991" s="22">
        <v>55.56</v>
      </c>
      <c r="H991" s="22">
        <v>40.68</v>
      </c>
      <c r="I991" s="22">
        <v>13.51</v>
      </c>
      <c r="J991" s="22" t="s">
        <v>54</v>
      </c>
      <c r="K991" s="23">
        <v>0</v>
      </c>
      <c r="L991" s="23" t="s">
        <v>62</v>
      </c>
      <c r="M991" s="23" t="s">
        <v>84</v>
      </c>
      <c r="N991" s="27">
        <v>41957</v>
      </c>
      <c r="O991" s="23" t="s">
        <v>56</v>
      </c>
      <c r="P991" t="str">
        <f t="shared" si="15"/>
        <v>INSERT INTO @DataTable (Deal, AdvanceDate, PROV, DealPurpose, RateType, BEACON, LTV, TDS, GDS, InsuranceType, PrincipalBalance, OccupancyType, AccountStatus, Closed_Date, DelinquencyBucket) VALUES (990, '2014-06-05', 'ON', 'Refinance External', 'ARM', 0, 55.56, 40.68, 13.51, 'Conv', 0, 'Rental', 'Closed', '2014-11-14', 'Current');</v>
      </c>
    </row>
    <row r="992" spans="1:16" x14ac:dyDescent="0.35">
      <c r="A992" s="19">
        <v>991</v>
      </c>
      <c r="B992" s="18">
        <v>42465</v>
      </c>
      <c r="C992" s="19" t="s">
        <v>57</v>
      </c>
      <c r="D992" s="19" t="s">
        <v>52</v>
      </c>
      <c r="E992" s="19" t="s">
        <v>40</v>
      </c>
      <c r="F992" s="19">
        <v>773</v>
      </c>
      <c r="G992" s="19">
        <v>80</v>
      </c>
      <c r="H992" s="19">
        <v>17.13</v>
      </c>
      <c r="I992" s="19">
        <v>16.02</v>
      </c>
      <c r="J992" s="19" t="s">
        <v>54</v>
      </c>
      <c r="K992" s="20">
        <v>337935.85</v>
      </c>
      <c r="L992" s="20" t="s">
        <v>55</v>
      </c>
      <c r="M992" s="20" t="s">
        <v>83</v>
      </c>
      <c r="N992" s="26"/>
      <c r="O992" s="20" t="s">
        <v>56</v>
      </c>
      <c r="P992" t="str">
        <f t="shared" si="15"/>
        <v>INSERT INTO @DataTable (Deal, AdvanceDate, PROV, DealPurpose, RateType, BEACON, LTV, TDS, GDS, InsuranceType, PrincipalBalance, OccupancyType, AccountStatus, Closed_Date, DelinquencyBucket) VALUES (991, '2016-04-05', 'ON', 'Refinance External', 'ARM', 773, 80, 17.13, 16.02, 'Conv', 337935.85, 'Owner-Occupied', 'Open', '1900-01-00', 'Current');</v>
      </c>
    </row>
    <row r="993" spans="1:16" x14ac:dyDescent="0.35">
      <c r="A993" s="22">
        <v>992</v>
      </c>
      <c r="B993" s="21">
        <v>41922</v>
      </c>
      <c r="C993" s="22" t="s">
        <v>51</v>
      </c>
      <c r="D993" s="22" t="s">
        <v>52</v>
      </c>
      <c r="E993" s="22" t="s">
        <v>53</v>
      </c>
      <c r="F993" s="22">
        <v>750</v>
      </c>
      <c r="G993" s="22">
        <v>66.319999999999993</v>
      </c>
      <c r="H993" s="22">
        <v>37.19</v>
      </c>
      <c r="I993" s="22">
        <v>31.57</v>
      </c>
      <c r="J993" s="22" t="s">
        <v>54</v>
      </c>
      <c r="K993" s="23">
        <v>215811.45</v>
      </c>
      <c r="L993" s="23" t="s">
        <v>55</v>
      </c>
      <c r="M993" s="23" t="s">
        <v>83</v>
      </c>
      <c r="N993" s="27"/>
      <c r="O993" s="23" t="s">
        <v>56</v>
      </c>
      <c r="P993" t="str">
        <f t="shared" si="15"/>
        <v>INSERT INTO @DataTable (Deal, AdvanceDate, PROV, DealPurpose, RateType, BEACON, LTV, TDS, GDS, InsuranceType, PrincipalBalance, OccupancyType, AccountStatus, Closed_Date, DelinquencyBucket) VALUES (992, '2014-10-10', 'AB', 'Refinance External', 'Fixed', 750, 66.32, 37.19, 31.57, 'Conv', 215811.45, 'Owner-Occupied', 'Open', '1900-01-00', 'Current');</v>
      </c>
    </row>
    <row r="994" spans="1:16" x14ac:dyDescent="0.35">
      <c r="A994" s="19">
        <v>993</v>
      </c>
      <c r="B994" s="18">
        <v>41810</v>
      </c>
      <c r="C994" s="19" t="s">
        <v>57</v>
      </c>
      <c r="D994" s="19" t="s">
        <v>61</v>
      </c>
      <c r="E994" s="19" t="s">
        <v>53</v>
      </c>
      <c r="F994" s="19">
        <v>720</v>
      </c>
      <c r="G994" s="19">
        <v>95</v>
      </c>
      <c r="H994" s="19">
        <v>39.229999999999997</v>
      </c>
      <c r="I994" s="19">
        <v>24.41</v>
      </c>
      <c r="J994" s="19" t="s">
        <v>60</v>
      </c>
      <c r="K994" s="20">
        <v>241400.61</v>
      </c>
      <c r="L994" s="20" t="s">
        <v>55</v>
      </c>
      <c r="M994" s="20" t="s">
        <v>83</v>
      </c>
      <c r="N994" s="26"/>
      <c r="O994" s="20" t="s">
        <v>56</v>
      </c>
      <c r="P994" t="str">
        <f t="shared" si="15"/>
        <v>INSERT INTO @DataTable (Deal, AdvanceDate, PROV, DealPurpose, RateType, BEACON, LTV, TDS, GDS, InsuranceType, PrincipalBalance, OccupancyType, AccountStatus, Closed_Date, DelinquencyBucket) VALUES (993, '2014-06-20', 'ON', 'Purchase', 'Fixed', 720, 95, 39.23, 24.41, 'HiRatio', 241400.61, 'Owner-Occupied', 'Open', '1900-01-00', 'Current');</v>
      </c>
    </row>
    <row r="995" spans="1:16" x14ac:dyDescent="0.35">
      <c r="A995" s="22">
        <v>994</v>
      </c>
      <c r="B995" s="21">
        <v>41649</v>
      </c>
      <c r="C995" s="22" t="s">
        <v>57</v>
      </c>
      <c r="D995" s="22" t="s">
        <v>52</v>
      </c>
      <c r="E995" s="22" t="s">
        <v>53</v>
      </c>
      <c r="F995" s="22">
        <v>685</v>
      </c>
      <c r="G995" s="22">
        <v>75</v>
      </c>
      <c r="H995" s="22">
        <v>29.52</v>
      </c>
      <c r="I995" s="22">
        <v>28.98</v>
      </c>
      <c r="J995" s="22" t="s">
        <v>54</v>
      </c>
      <c r="K995" s="23">
        <v>53358.87</v>
      </c>
      <c r="L995" s="23" t="s">
        <v>55</v>
      </c>
      <c r="M995" s="23" t="s">
        <v>83</v>
      </c>
      <c r="N995" s="27"/>
      <c r="O995" s="23" t="s">
        <v>56</v>
      </c>
      <c r="P995" t="str">
        <f t="shared" si="15"/>
        <v>INSERT INTO @DataTable (Deal, AdvanceDate, PROV, DealPurpose, RateType, BEACON, LTV, TDS, GDS, InsuranceType, PrincipalBalance, OccupancyType, AccountStatus, Closed_Date, DelinquencyBucket) VALUES (994, '2014-01-10', 'ON', 'Refinance External', 'Fixed', 685, 75, 29.52, 28.98, 'Conv', 53358.87, 'Owner-Occupied', 'Open', '1900-01-00', 'Current');</v>
      </c>
    </row>
    <row r="996" spans="1:16" x14ac:dyDescent="0.35">
      <c r="A996" s="19">
        <v>995</v>
      </c>
      <c r="B996" s="18">
        <v>40785</v>
      </c>
      <c r="C996" s="19" t="s">
        <v>57</v>
      </c>
      <c r="D996" s="19" t="s">
        <v>61</v>
      </c>
      <c r="E996" s="19" t="s">
        <v>53</v>
      </c>
      <c r="F996" s="19">
        <v>727</v>
      </c>
      <c r="G996" s="19">
        <v>95</v>
      </c>
      <c r="H996" s="19">
        <v>30.57</v>
      </c>
      <c r="I996" s="19">
        <v>29.02</v>
      </c>
      <c r="J996" s="19" t="s">
        <v>60</v>
      </c>
      <c r="K996" s="20">
        <v>0</v>
      </c>
      <c r="L996" s="20" t="s">
        <v>55</v>
      </c>
      <c r="M996" s="20" t="s">
        <v>84</v>
      </c>
      <c r="N996" s="26">
        <v>42207</v>
      </c>
      <c r="O996" s="20" t="s">
        <v>56</v>
      </c>
      <c r="P996" t="str">
        <f t="shared" si="15"/>
        <v>INSERT INTO @DataTable (Deal, AdvanceDate, PROV, DealPurpose, RateType, BEACON, LTV, TDS, GDS, InsuranceType, PrincipalBalance, OccupancyType, AccountStatus, Closed_Date, DelinquencyBucket) VALUES (995, '2011-08-30', 'ON', 'Purchase', 'Fixed', 727, 95, 30.57, 29.02, 'HiRatio', 0, 'Owner-Occupied', 'Closed', '2015-07-22', 'Current');</v>
      </c>
    </row>
    <row r="997" spans="1:16" x14ac:dyDescent="0.35">
      <c r="A997" s="22">
        <v>996</v>
      </c>
      <c r="B997" s="21">
        <v>42353</v>
      </c>
      <c r="C997" s="22" t="s">
        <v>51</v>
      </c>
      <c r="D997" s="22" t="s">
        <v>61</v>
      </c>
      <c r="E997" s="22" t="s">
        <v>53</v>
      </c>
      <c r="F997" s="22">
        <v>725</v>
      </c>
      <c r="G997" s="22">
        <v>95</v>
      </c>
      <c r="H997" s="22">
        <v>34.200000000000003</v>
      </c>
      <c r="I997" s="22">
        <v>22.82</v>
      </c>
      <c r="J997" s="22" t="s">
        <v>60</v>
      </c>
      <c r="K997" s="23">
        <v>299815.05</v>
      </c>
      <c r="L997" s="23" t="s">
        <v>55</v>
      </c>
      <c r="M997" s="23" t="s">
        <v>83</v>
      </c>
      <c r="N997" s="27"/>
      <c r="O997" s="23" t="s">
        <v>56</v>
      </c>
      <c r="P997" t="str">
        <f t="shared" si="15"/>
        <v>INSERT INTO @DataTable (Deal, AdvanceDate, PROV, DealPurpose, RateType, BEACON, LTV, TDS, GDS, InsuranceType, PrincipalBalance, OccupancyType, AccountStatus, Closed_Date, DelinquencyBucket) VALUES (996, '2015-12-15', 'AB', 'Purchase', 'Fixed', 725, 95, 34.2, 22.82, 'HiRatio', 299815.05, 'Owner-Occupied', 'Open', '1900-01-00', 'Current');</v>
      </c>
    </row>
    <row r="998" spans="1:16" x14ac:dyDescent="0.35">
      <c r="A998" s="19">
        <v>997</v>
      </c>
      <c r="B998" s="18">
        <v>42185</v>
      </c>
      <c r="C998" s="19" t="s">
        <v>51</v>
      </c>
      <c r="D998" s="19" t="s">
        <v>61</v>
      </c>
      <c r="E998" s="19" t="s">
        <v>40</v>
      </c>
      <c r="F998" s="19">
        <v>648</v>
      </c>
      <c r="G998" s="19">
        <v>51.06</v>
      </c>
      <c r="H998" s="19">
        <v>31.66</v>
      </c>
      <c r="I998" s="19">
        <v>30.58</v>
      </c>
      <c r="J998" s="19" t="s">
        <v>54</v>
      </c>
      <c r="K998" s="20">
        <v>326729.12</v>
      </c>
      <c r="L998" s="20" t="s">
        <v>55</v>
      </c>
      <c r="M998" s="20" t="s">
        <v>83</v>
      </c>
      <c r="N998" s="26"/>
      <c r="O998" s="20" t="s">
        <v>56</v>
      </c>
      <c r="P998" t="str">
        <f t="shared" si="15"/>
        <v>INSERT INTO @DataTable (Deal, AdvanceDate, PROV, DealPurpose, RateType, BEACON, LTV, TDS, GDS, InsuranceType, PrincipalBalance, OccupancyType, AccountStatus, Closed_Date, DelinquencyBucket) VALUES (997, '2015-06-30', 'AB', 'Purchase', 'ARM', 648, 51.06, 31.66, 30.58, 'Conv', 326729.12, 'Owner-Occupied', 'Open', '1900-01-00', 'Current');</v>
      </c>
    </row>
    <row r="999" spans="1:16" x14ac:dyDescent="0.35">
      <c r="A999" s="22">
        <v>998</v>
      </c>
      <c r="B999" s="21">
        <v>42719</v>
      </c>
      <c r="C999" s="22" t="s">
        <v>57</v>
      </c>
      <c r="D999" s="22" t="s">
        <v>61</v>
      </c>
      <c r="E999" s="22" t="s">
        <v>40</v>
      </c>
      <c r="F999" s="22">
        <v>835</v>
      </c>
      <c r="G999" s="22">
        <v>95</v>
      </c>
      <c r="H999" s="22">
        <v>24.13</v>
      </c>
      <c r="I999" s="22">
        <v>23.71</v>
      </c>
      <c r="J999" s="22" t="s">
        <v>60</v>
      </c>
      <c r="K999" s="23">
        <v>292572.09999999998</v>
      </c>
      <c r="L999" s="23" t="s">
        <v>55</v>
      </c>
      <c r="M999" s="23" t="s">
        <v>83</v>
      </c>
      <c r="N999" s="27"/>
      <c r="O999" s="23" t="s">
        <v>56</v>
      </c>
      <c r="P999" t="str">
        <f t="shared" si="15"/>
        <v>INSERT INTO @DataTable (Deal, AdvanceDate, PROV, DealPurpose, RateType, BEACON, LTV, TDS, GDS, InsuranceType, PrincipalBalance, OccupancyType, AccountStatus, Closed_Date, DelinquencyBucket) VALUES (998, '2016-12-15', 'ON', 'Purchase', 'ARM', 835, 95, 24.13, 23.71, 'HiRatio', 292572.1, 'Owner-Occupied', 'Open', '1900-01-00', 'Current');</v>
      </c>
    </row>
    <row r="1000" spans="1:16" x14ac:dyDescent="0.35">
      <c r="A1000" s="19">
        <v>999</v>
      </c>
      <c r="B1000" s="18">
        <v>42335</v>
      </c>
      <c r="C1000" s="19" t="s">
        <v>58</v>
      </c>
      <c r="D1000" s="19" t="s">
        <v>61</v>
      </c>
      <c r="E1000" s="19" t="s">
        <v>53</v>
      </c>
      <c r="F1000" s="19">
        <v>772</v>
      </c>
      <c r="G1000" s="19">
        <v>69.760000000000005</v>
      </c>
      <c r="H1000" s="19">
        <v>29.96</v>
      </c>
      <c r="I1000" s="19">
        <v>25.78</v>
      </c>
      <c r="J1000" s="19" t="s">
        <v>54</v>
      </c>
      <c r="K1000" s="20">
        <v>401147.76</v>
      </c>
      <c r="L1000" s="20" t="s">
        <v>55</v>
      </c>
      <c r="M1000" s="20" t="s">
        <v>83</v>
      </c>
      <c r="N1000" s="26"/>
      <c r="O1000" s="20" t="s">
        <v>56</v>
      </c>
      <c r="P1000" t="str">
        <f t="shared" si="15"/>
        <v>INSERT INTO @DataTable (Deal, AdvanceDate, PROV, DealPurpose, RateType, BEACON, LTV, TDS, GDS, InsuranceType, PrincipalBalance, OccupancyType, AccountStatus, Closed_Date, DelinquencyBucket) VALUES (999, '2015-11-27', 'BC', 'Purchase', 'Fixed', 772, 69.76, 29.96, 25.78, 'Conv', 401147.76, 'Owner-Occupied', 'Open', '1900-01-00', 'Current');</v>
      </c>
    </row>
    <row r="1001" spans="1:16" x14ac:dyDescent="0.35">
      <c r="A1001" s="22">
        <v>1000</v>
      </c>
      <c r="B1001" s="21">
        <v>42076</v>
      </c>
      <c r="C1001" s="22" t="s">
        <v>57</v>
      </c>
      <c r="D1001" s="22" t="s">
        <v>52</v>
      </c>
      <c r="E1001" s="22" t="s">
        <v>53</v>
      </c>
      <c r="F1001" s="22">
        <v>699</v>
      </c>
      <c r="G1001" s="22">
        <v>75</v>
      </c>
      <c r="H1001" s="22">
        <v>40.79</v>
      </c>
      <c r="I1001" s="22">
        <v>34.39</v>
      </c>
      <c r="J1001" s="22" t="s">
        <v>54</v>
      </c>
      <c r="K1001" s="23">
        <v>277088.64000000001</v>
      </c>
      <c r="L1001" s="23" t="s">
        <v>55</v>
      </c>
      <c r="M1001" s="23" t="s">
        <v>83</v>
      </c>
      <c r="N1001" s="27"/>
      <c r="O1001" s="23" t="s">
        <v>56</v>
      </c>
      <c r="P1001" t="str">
        <f t="shared" si="15"/>
        <v>INSERT INTO @DataTable (Deal, AdvanceDate, PROV, DealPurpose, RateType, BEACON, LTV, TDS, GDS, InsuranceType, PrincipalBalance, OccupancyType, AccountStatus, Closed_Date, DelinquencyBucket) VALUES (1000, '2015-03-13', 'ON', 'Refinance External', 'Fixed', 699, 75, 40.79, 34.39, 'Conv', 277088.64, 'Owner-Occupied', 'Open', '1900-01-00', 'Current');</v>
      </c>
    </row>
    <row r="1002" spans="1:16" x14ac:dyDescent="0.35">
      <c r="A1002" s="19">
        <v>1001</v>
      </c>
      <c r="B1002" s="18">
        <v>41936</v>
      </c>
      <c r="C1002" s="19" t="s">
        <v>57</v>
      </c>
      <c r="D1002" s="19" t="s">
        <v>61</v>
      </c>
      <c r="E1002" s="19" t="s">
        <v>40</v>
      </c>
      <c r="F1002" s="19">
        <v>781</v>
      </c>
      <c r="G1002" s="19">
        <v>95</v>
      </c>
      <c r="H1002" s="19">
        <v>33.950000000000003</v>
      </c>
      <c r="I1002" s="19">
        <v>24.22</v>
      </c>
      <c r="J1002" s="19" t="s">
        <v>60</v>
      </c>
      <c r="K1002" s="20">
        <v>299170.90999999997</v>
      </c>
      <c r="L1002" s="20" t="s">
        <v>55</v>
      </c>
      <c r="M1002" s="20" t="s">
        <v>83</v>
      </c>
      <c r="N1002" s="26"/>
      <c r="O1002" s="20" t="s">
        <v>56</v>
      </c>
      <c r="P1002" t="str">
        <f t="shared" si="15"/>
        <v>INSERT INTO @DataTable (Deal, AdvanceDate, PROV, DealPurpose, RateType, BEACON, LTV, TDS, GDS, InsuranceType, PrincipalBalance, OccupancyType, AccountStatus, Closed_Date, DelinquencyBucket) VALUES (1001, '2014-10-24', 'ON', 'Purchase', 'ARM', 781, 95, 33.95, 24.22, 'HiRatio', 299170.91, 'Owner-Occupied', 'Open', '1900-01-00', 'Current');</v>
      </c>
    </row>
    <row r="1003" spans="1:16" x14ac:dyDescent="0.35">
      <c r="A1003" s="22">
        <v>1002</v>
      </c>
      <c r="B1003" s="21">
        <v>41624</v>
      </c>
      <c r="C1003" s="22" t="s">
        <v>57</v>
      </c>
      <c r="D1003" s="22" t="s">
        <v>52</v>
      </c>
      <c r="E1003" s="22" t="s">
        <v>40</v>
      </c>
      <c r="F1003" s="22">
        <v>771</v>
      </c>
      <c r="G1003" s="22">
        <v>67.349999999999994</v>
      </c>
      <c r="H1003" s="22">
        <v>28.5</v>
      </c>
      <c r="I1003" s="22">
        <v>26.07</v>
      </c>
      <c r="J1003" s="22" t="s">
        <v>54</v>
      </c>
      <c r="K1003" s="23">
        <v>293668.78999999998</v>
      </c>
      <c r="L1003" s="23" t="s">
        <v>55</v>
      </c>
      <c r="M1003" s="23" t="s">
        <v>83</v>
      </c>
      <c r="N1003" s="27"/>
      <c r="O1003" s="23" t="s">
        <v>56</v>
      </c>
      <c r="P1003" t="str">
        <f t="shared" si="15"/>
        <v>INSERT INTO @DataTable (Deal, AdvanceDate, PROV, DealPurpose, RateType, BEACON, LTV, TDS, GDS, InsuranceType, PrincipalBalance, OccupancyType, AccountStatus, Closed_Date, DelinquencyBucket) VALUES (1002, '2013-12-16', 'ON', 'Refinance External', 'ARM', 771, 67.35, 28.5, 26.07, 'Conv', 293668.79, 'Owner-Occupied', 'Open', '1900-01-00', 'Current');</v>
      </c>
    </row>
    <row r="1004" spans="1:16" x14ac:dyDescent="0.35">
      <c r="A1004" s="19">
        <v>1003</v>
      </c>
      <c r="B1004" s="18">
        <v>41551</v>
      </c>
      <c r="C1004" s="19" t="s">
        <v>57</v>
      </c>
      <c r="D1004" s="19" t="s">
        <v>52</v>
      </c>
      <c r="E1004" s="19" t="s">
        <v>53</v>
      </c>
      <c r="F1004" s="19">
        <v>662</v>
      </c>
      <c r="G1004" s="19">
        <v>73.75</v>
      </c>
      <c r="H1004" s="19">
        <v>20.41</v>
      </c>
      <c r="I1004" s="19">
        <v>20.41</v>
      </c>
      <c r="J1004" s="19" t="s">
        <v>54</v>
      </c>
      <c r="K1004" s="20">
        <v>162966.63</v>
      </c>
      <c r="L1004" s="20" t="s">
        <v>55</v>
      </c>
      <c r="M1004" s="20" t="s">
        <v>83</v>
      </c>
      <c r="N1004" s="26"/>
      <c r="O1004" s="20" t="s">
        <v>69</v>
      </c>
      <c r="P1004" t="str">
        <f t="shared" si="15"/>
        <v>INSERT INTO @DataTable (Deal, AdvanceDate, PROV, DealPurpose, RateType, BEACON, LTV, TDS, GDS, InsuranceType, PrincipalBalance, OccupancyType, AccountStatus, Closed_Date, DelinquencyBucket) VALUES (1003, '2013-10-04', 'ON', 'Refinance External', 'Fixed', 662, 73.75, 20.41, 20.41, 'Conv', 162966.63, 'Owner-Occupied', 'Open', '1900-01-00', '0-29');</v>
      </c>
    </row>
    <row r="1005" spans="1:16" x14ac:dyDescent="0.35">
      <c r="A1005" s="22">
        <v>1004</v>
      </c>
      <c r="B1005" s="21">
        <v>42445</v>
      </c>
      <c r="C1005" s="22" t="s">
        <v>57</v>
      </c>
      <c r="D1005" s="22" t="s">
        <v>52</v>
      </c>
      <c r="E1005" s="22" t="s">
        <v>53</v>
      </c>
      <c r="F1005" s="22">
        <v>699</v>
      </c>
      <c r="G1005" s="22">
        <v>67.59</v>
      </c>
      <c r="H1005" s="22">
        <v>24.72</v>
      </c>
      <c r="I1005" s="22">
        <v>15.07</v>
      </c>
      <c r="J1005" s="22" t="s">
        <v>54</v>
      </c>
      <c r="K1005" s="23">
        <v>358230.3</v>
      </c>
      <c r="L1005" s="23" t="s">
        <v>55</v>
      </c>
      <c r="M1005" s="23" t="s">
        <v>83</v>
      </c>
      <c r="N1005" s="27"/>
      <c r="O1005" s="23" t="s">
        <v>56</v>
      </c>
      <c r="P1005" t="str">
        <f t="shared" si="15"/>
        <v>INSERT INTO @DataTable (Deal, AdvanceDate, PROV, DealPurpose, RateType, BEACON, LTV, TDS, GDS, InsuranceType, PrincipalBalance, OccupancyType, AccountStatus, Closed_Date, DelinquencyBucket) VALUES (1004, '2016-03-16', 'ON', 'Refinance External', 'Fixed', 699, 67.59, 24.72, 15.07, 'Conv', 358230.3, 'Owner-Occupied', 'Open', '1900-01-00', 'Current');</v>
      </c>
    </row>
    <row r="1006" spans="1:16" x14ac:dyDescent="0.35">
      <c r="A1006" s="19">
        <v>1005</v>
      </c>
      <c r="B1006" s="18">
        <v>41410</v>
      </c>
      <c r="C1006" s="19" t="s">
        <v>57</v>
      </c>
      <c r="D1006" s="19" t="s">
        <v>61</v>
      </c>
      <c r="E1006" s="19" t="s">
        <v>53</v>
      </c>
      <c r="F1006" s="19">
        <v>729</v>
      </c>
      <c r="G1006" s="19">
        <v>94.86</v>
      </c>
      <c r="H1006" s="19">
        <v>39.340000000000003</v>
      </c>
      <c r="I1006" s="19">
        <v>17.059999999999999</v>
      </c>
      <c r="J1006" s="19" t="s">
        <v>60</v>
      </c>
      <c r="K1006" s="20">
        <v>254561.55</v>
      </c>
      <c r="L1006" s="20" t="s">
        <v>55</v>
      </c>
      <c r="M1006" s="20" t="s">
        <v>83</v>
      </c>
      <c r="N1006" s="26"/>
      <c r="O1006" s="20" t="s">
        <v>56</v>
      </c>
      <c r="P1006" t="str">
        <f t="shared" si="15"/>
        <v>INSERT INTO @DataTable (Deal, AdvanceDate, PROV, DealPurpose, RateType, BEACON, LTV, TDS, GDS, InsuranceType, PrincipalBalance, OccupancyType, AccountStatus, Closed_Date, DelinquencyBucket) VALUES (1005, '2013-05-16', 'ON', 'Purchase', 'Fixed', 729, 94.86, 39.34, 17.06, 'HiRatio', 254561.55, 'Owner-Occupied', 'Open', '1900-01-00', 'Current');</v>
      </c>
    </row>
    <row r="1007" spans="1:16" x14ac:dyDescent="0.35">
      <c r="A1007" s="22">
        <v>1006</v>
      </c>
      <c r="B1007" s="21">
        <v>42258</v>
      </c>
      <c r="C1007" s="22" t="s">
        <v>57</v>
      </c>
      <c r="D1007" s="22" t="s">
        <v>61</v>
      </c>
      <c r="E1007" s="22" t="s">
        <v>53</v>
      </c>
      <c r="F1007" s="22">
        <v>0</v>
      </c>
      <c r="G1007" s="22">
        <v>75</v>
      </c>
      <c r="H1007" s="22">
        <v>31.58</v>
      </c>
      <c r="I1007" s="22">
        <v>10.09</v>
      </c>
      <c r="J1007" s="22" t="s">
        <v>54</v>
      </c>
      <c r="K1007" s="23">
        <v>396751.39</v>
      </c>
      <c r="L1007" s="23" t="s">
        <v>62</v>
      </c>
      <c r="M1007" s="23" t="s">
        <v>83</v>
      </c>
      <c r="N1007" s="27"/>
      <c r="O1007" s="23" t="s">
        <v>56</v>
      </c>
      <c r="P1007" t="str">
        <f t="shared" si="15"/>
        <v>INSERT INTO @DataTable (Deal, AdvanceDate, PROV, DealPurpose, RateType, BEACON, LTV, TDS, GDS, InsuranceType, PrincipalBalance, OccupancyType, AccountStatus, Closed_Date, DelinquencyBucket) VALUES (1006, '2015-09-11', 'ON', 'Purchase', 'Fixed', 0, 75, 31.58, 10.09, 'Conv', 396751.39, 'Rental', 'Open', '1900-01-00', 'Current');</v>
      </c>
    </row>
    <row r="1008" spans="1:16" x14ac:dyDescent="0.35">
      <c r="A1008" s="19">
        <v>1007</v>
      </c>
      <c r="B1008" s="18">
        <v>42473</v>
      </c>
      <c r="C1008" s="19" t="s">
        <v>58</v>
      </c>
      <c r="D1008" s="19" t="s">
        <v>59</v>
      </c>
      <c r="E1008" s="19" t="s">
        <v>53</v>
      </c>
      <c r="F1008" s="19">
        <v>791</v>
      </c>
      <c r="G1008" s="19">
        <v>50.63</v>
      </c>
      <c r="H1008" s="19">
        <v>34.6</v>
      </c>
      <c r="I1008" s="19">
        <v>31.99</v>
      </c>
      <c r="J1008" s="19" t="s">
        <v>54</v>
      </c>
      <c r="K1008" s="20">
        <v>201639.32</v>
      </c>
      <c r="L1008" s="20" t="s">
        <v>55</v>
      </c>
      <c r="M1008" s="20" t="s">
        <v>83</v>
      </c>
      <c r="N1008" s="26"/>
      <c r="O1008" s="20" t="s">
        <v>56</v>
      </c>
      <c r="P1008" t="str">
        <f t="shared" si="15"/>
        <v>INSERT INTO @DataTable (Deal, AdvanceDate, PROV, DealPurpose, RateType, BEACON, LTV, TDS, GDS, InsuranceType, PrincipalBalance, OccupancyType, AccountStatus, Closed_Date, DelinquencyBucket) VALUES (1007, '2016-04-13', 'BC', 'Transfer', 'Fixed', 791, 50.63, 34.6, 31.99, 'Conv', 201639.32, 'Owner-Occupied', 'Open', '1900-01-00', 'Current');</v>
      </c>
    </row>
    <row r="1009" spans="1:16" x14ac:dyDescent="0.35">
      <c r="A1009" s="22">
        <v>1008</v>
      </c>
      <c r="B1009" s="21">
        <v>40753</v>
      </c>
      <c r="C1009" s="22" t="s">
        <v>57</v>
      </c>
      <c r="D1009" s="22" t="s">
        <v>52</v>
      </c>
      <c r="E1009" s="22" t="s">
        <v>40</v>
      </c>
      <c r="F1009" s="22">
        <v>643</v>
      </c>
      <c r="G1009" s="22">
        <v>80</v>
      </c>
      <c r="H1009" s="22">
        <v>35.159999999999997</v>
      </c>
      <c r="I1009" s="22">
        <v>17.5</v>
      </c>
      <c r="J1009" s="22" t="s">
        <v>54</v>
      </c>
      <c r="K1009" s="23">
        <v>0</v>
      </c>
      <c r="L1009" s="23" t="s">
        <v>62</v>
      </c>
      <c r="M1009" s="23" t="s">
        <v>84</v>
      </c>
      <c r="N1009" s="27">
        <v>42762</v>
      </c>
      <c r="O1009" s="23" t="s">
        <v>56</v>
      </c>
      <c r="P1009" t="str">
        <f t="shared" si="15"/>
        <v>INSERT INTO @DataTable (Deal, AdvanceDate, PROV, DealPurpose, RateType, BEACON, LTV, TDS, GDS, InsuranceType, PrincipalBalance, OccupancyType, AccountStatus, Closed_Date, DelinquencyBucket) VALUES (1008, '2011-07-29', 'ON', 'Refinance External', 'ARM', 643, 80, 35.16, 17.5, 'Conv', 0, 'Rental', 'Closed', '2017-01-27', 'Current');</v>
      </c>
    </row>
    <row r="1010" spans="1:16" x14ac:dyDescent="0.35">
      <c r="A1010" s="19">
        <v>1009</v>
      </c>
      <c r="B1010" s="18">
        <v>41871</v>
      </c>
      <c r="C1010" s="19" t="s">
        <v>58</v>
      </c>
      <c r="D1010" s="19" t="s">
        <v>61</v>
      </c>
      <c r="E1010" s="19" t="s">
        <v>40</v>
      </c>
      <c r="F1010" s="19">
        <v>647</v>
      </c>
      <c r="G1010" s="19">
        <v>86.05</v>
      </c>
      <c r="H1010" s="19">
        <v>24.69</v>
      </c>
      <c r="I1010" s="19">
        <v>21.26</v>
      </c>
      <c r="J1010" s="19" t="s">
        <v>60</v>
      </c>
      <c r="K1010" s="20">
        <v>457032.93</v>
      </c>
      <c r="L1010" s="20" t="s">
        <v>55</v>
      </c>
      <c r="M1010" s="20" t="s">
        <v>83</v>
      </c>
      <c r="N1010" s="26"/>
      <c r="O1010" s="20" t="s">
        <v>56</v>
      </c>
      <c r="P1010" t="str">
        <f t="shared" si="15"/>
        <v>INSERT INTO @DataTable (Deal, AdvanceDate, PROV, DealPurpose, RateType, BEACON, LTV, TDS, GDS, InsuranceType, PrincipalBalance, OccupancyType, AccountStatus, Closed_Date, DelinquencyBucket) VALUES (1009, '2014-08-20', 'BC', 'Purchase', 'ARM', 647, 86.05, 24.69, 21.26, 'HiRatio', 457032.93, 'Owner-Occupied', 'Open', '1900-01-00', 'Current');</v>
      </c>
    </row>
    <row r="1011" spans="1:16" x14ac:dyDescent="0.35">
      <c r="A1011" s="22">
        <v>1010</v>
      </c>
      <c r="B1011" s="21">
        <v>41383</v>
      </c>
      <c r="C1011" s="22" t="s">
        <v>57</v>
      </c>
      <c r="D1011" s="22" t="s">
        <v>59</v>
      </c>
      <c r="E1011" s="22" t="s">
        <v>53</v>
      </c>
      <c r="F1011" s="22">
        <v>776</v>
      </c>
      <c r="G1011" s="22">
        <v>83.17</v>
      </c>
      <c r="H1011" s="22">
        <v>24.1</v>
      </c>
      <c r="I1011" s="22">
        <v>21.2</v>
      </c>
      <c r="J1011" s="22" t="s">
        <v>60</v>
      </c>
      <c r="K1011" s="23">
        <v>280461.21999999997</v>
      </c>
      <c r="L1011" s="23" t="s">
        <v>55</v>
      </c>
      <c r="M1011" s="23" t="s">
        <v>83</v>
      </c>
      <c r="N1011" s="27"/>
      <c r="O1011" s="23" t="s">
        <v>56</v>
      </c>
      <c r="P1011" t="str">
        <f t="shared" si="15"/>
        <v>INSERT INTO @DataTable (Deal, AdvanceDate, PROV, DealPurpose, RateType, BEACON, LTV, TDS, GDS, InsuranceType, PrincipalBalance, OccupancyType, AccountStatus, Closed_Date, DelinquencyBucket) VALUES (1010, '2013-04-19', 'ON', 'Transfer', 'Fixed', 776, 83.17, 24.1, 21.2, 'HiRatio', 280461.22, 'Owner-Occupied', 'Open', '1900-01-00', 'Current');</v>
      </c>
    </row>
    <row r="1012" spans="1:16" x14ac:dyDescent="0.35">
      <c r="A1012" s="19">
        <v>1011</v>
      </c>
      <c r="B1012" s="18">
        <v>42704</v>
      </c>
      <c r="C1012" s="19" t="s">
        <v>58</v>
      </c>
      <c r="D1012" s="19" t="s">
        <v>61</v>
      </c>
      <c r="E1012" s="19" t="s">
        <v>40</v>
      </c>
      <c r="F1012" s="19">
        <v>820</v>
      </c>
      <c r="G1012" s="19">
        <v>80</v>
      </c>
      <c r="H1012" s="19">
        <v>30.84</v>
      </c>
      <c r="I1012" s="19">
        <v>30.73</v>
      </c>
      <c r="J1012" s="19" t="s">
        <v>54</v>
      </c>
      <c r="K1012" s="20">
        <v>545488.63</v>
      </c>
      <c r="L1012" s="20" t="s">
        <v>55</v>
      </c>
      <c r="M1012" s="20" t="s">
        <v>83</v>
      </c>
      <c r="N1012" s="26"/>
      <c r="O1012" s="20" t="s">
        <v>56</v>
      </c>
      <c r="P1012" t="str">
        <f t="shared" si="15"/>
        <v>INSERT INTO @DataTable (Deal, AdvanceDate, PROV, DealPurpose, RateType, BEACON, LTV, TDS, GDS, InsuranceType, PrincipalBalance, OccupancyType, AccountStatus, Closed_Date, DelinquencyBucket) VALUES (1011, '2016-11-30', 'BC', 'Purchase', 'ARM', 820, 80, 30.84, 30.73, 'Conv', 545488.63, 'Owner-Occupied', 'Open', '1900-01-00', 'Current');</v>
      </c>
    </row>
    <row r="1013" spans="1:16" x14ac:dyDescent="0.35">
      <c r="A1013" s="22">
        <v>1012</v>
      </c>
      <c r="B1013" s="21">
        <v>42468</v>
      </c>
      <c r="C1013" s="22" t="s">
        <v>57</v>
      </c>
      <c r="D1013" s="22" t="s">
        <v>61</v>
      </c>
      <c r="E1013" s="22" t="s">
        <v>40</v>
      </c>
      <c r="F1013" s="22">
        <v>783</v>
      </c>
      <c r="G1013" s="22">
        <v>70.09</v>
      </c>
      <c r="H1013" s="22">
        <v>30.91</v>
      </c>
      <c r="I1013" s="22">
        <v>30.34</v>
      </c>
      <c r="J1013" s="22" t="s">
        <v>54</v>
      </c>
      <c r="K1013" s="23">
        <v>359605.36</v>
      </c>
      <c r="L1013" s="23" t="s">
        <v>55</v>
      </c>
      <c r="M1013" s="23" t="s">
        <v>83</v>
      </c>
      <c r="N1013" s="27"/>
      <c r="O1013" s="23" t="s">
        <v>56</v>
      </c>
      <c r="P1013" t="str">
        <f t="shared" si="15"/>
        <v>INSERT INTO @DataTable (Deal, AdvanceDate, PROV, DealPurpose, RateType, BEACON, LTV, TDS, GDS, InsuranceType, PrincipalBalance, OccupancyType, AccountStatus, Closed_Date, DelinquencyBucket) VALUES (1012, '2016-04-08', 'ON', 'Purchase', 'ARM', 783, 70.09, 30.91, 30.34, 'Conv', 359605.36, 'Owner-Occupied', 'Open', '1900-01-00', 'Current');</v>
      </c>
    </row>
    <row r="1014" spans="1:16" x14ac:dyDescent="0.35">
      <c r="A1014" s="19">
        <v>1013</v>
      </c>
      <c r="B1014" s="18">
        <v>42275</v>
      </c>
      <c r="C1014" s="19" t="s">
        <v>57</v>
      </c>
      <c r="D1014" s="19" t="s">
        <v>52</v>
      </c>
      <c r="E1014" s="19" t="s">
        <v>40</v>
      </c>
      <c r="F1014" s="19">
        <v>797</v>
      </c>
      <c r="G1014" s="19">
        <v>65.41</v>
      </c>
      <c r="H1014" s="19">
        <v>25.47</v>
      </c>
      <c r="I1014" s="19">
        <v>19</v>
      </c>
      <c r="J1014" s="19" t="s">
        <v>54</v>
      </c>
      <c r="K1014" s="20">
        <v>559049.72</v>
      </c>
      <c r="L1014" s="20" t="s">
        <v>55</v>
      </c>
      <c r="M1014" s="20" t="s">
        <v>83</v>
      </c>
      <c r="N1014" s="26"/>
      <c r="O1014" s="20" t="s">
        <v>56</v>
      </c>
      <c r="P1014" t="str">
        <f t="shared" si="15"/>
        <v>INSERT INTO @DataTable (Deal, AdvanceDate, PROV, DealPurpose, RateType, BEACON, LTV, TDS, GDS, InsuranceType, PrincipalBalance, OccupancyType, AccountStatus, Closed_Date, DelinquencyBucket) VALUES (1013, '2015-09-28', 'ON', 'Refinance External', 'ARM', 797, 65.41, 25.47, 19, 'Conv', 559049.72, 'Owner-Occupied', 'Open', '1900-01-00', 'Current');</v>
      </c>
    </row>
    <row r="1015" spans="1:16" x14ac:dyDescent="0.35">
      <c r="A1015" s="22">
        <v>1014</v>
      </c>
      <c r="B1015" s="21">
        <v>41120</v>
      </c>
      <c r="C1015" s="22" t="s">
        <v>57</v>
      </c>
      <c r="D1015" s="22" t="s">
        <v>61</v>
      </c>
      <c r="E1015" s="22" t="s">
        <v>53</v>
      </c>
      <c r="F1015" s="22">
        <v>776</v>
      </c>
      <c r="G1015" s="22">
        <v>85</v>
      </c>
      <c r="H1015" s="22">
        <v>38.26</v>
      </c>
      <c r="I1015" s="22">
        <v>24.57</v>
      </c>
      <c r="J1015" s="22" t="s">
        <v>60</v>
      </c>
      <c r="K1015" s="23">
        <v>359767.12</v>
      </c>
      <c r="L1015" s="23" t="s">
        <v>55</v>
      </c>
      <c r="M1015" s="23" t="s">
        <v>83</v>
      </c>
      <c r="N1015" s="27"/>
      <c r="O1015" s="23" t="s">
        <v>56</v>
      </c>
      <c r="P1015" t="str">
        <f t="shared" si="15"/>
        <v>INSERT INTO @DataTable (Deal, AdvanceDate, PROV, DealPurpose, RateType, BEACON, LTV, TDS, GDS, InsuranceType, PrincipalBalance, OccupancyType, AccountStatus, Closed_Date, DelinquencyBucket) VALUES (1014, '2012-07-30', 'ON', 'Purchase', 'Fixed', 776, 85, 38.26, 24.57, 'HiRatio', 359767.12, 'Owner-Occupied', 'Open', '1900-01-00', 'Current');</v>
      </c>
    </row>
    <row r="1016" spans="1:16" x14ac:dyDescent="0.35">
      <c r="A1016" s="19">
        <v>1015</v>
      </c>
      <c r="B1016" s="18">
        <v>41596</v>
      </c>
      <c r="C1016" s="19" t="s">
        <v>58</v>
      </c>
      <c r="D1016" s="19" t="s">
        <v>61</v>
      </c>
      <c r="E1016" s="19" t="s">
        <v>53</v>
      </c>
      <c r="F1016" s="19">
        <v>698</v>
      </c>
      <c r="G1016" s="19">
        <v>90</v>
      </c>
      <c r="H1016" s="19">
        <v>36.229999999999997</v>
      </c>
      <c r="I1016" s="19">
        <v>36.17</v>
      </c>
      <c r="J1016" s="19" t="s">
        <v>60</v>
      </c>
      <c r="K1016" s="20">
        <v>290860.71999999997</v>
      </c>
      <c r="L1016" s="20" t="s">
        <v>55</v>
      </c>
      <c r="M1016" s="20" t="s">
        <v>83</v>
      </c>
      <c r="N1016" s="26"/>
      <c r="O1016" s="20" t="s">
        <v>56</v>
      </c>
      <c r="P1016" t="str">
        <f t="shared" si="15"/>
        <v>INSERT INTO @DataTable (Deal, AdvanceDate, PROV, DealPurpose, RateType, BEACON, LTV, TDS, GDS, InsuranceType, PrincipalBalance, OccupancyType, AccountStatus, Closed_Date, DelinquencyBucket) VALUES (1015, '2013-11-18', 'BC', 'Purchase', 'Fixed', 698, 90, 36.23, 36.17, 'HiRatio', 290860.72, 'Owner-Occupied', 'Open', '1900-01-00', 'Current');</v>
      </c>
    </row>
    <row r="1017" spans="1:16" x14ac:dyDescent="0.35">
      <c r="A1017" s="22">
        <v>1016</v>
      </c>
      <c r="B1017" s="21">
        <v>42523</v>
      </c>
      <c r="C1017" s="22" t="s">
        <v>74</v>
      </c>
      <c r="D1017" s="22" t="s">
        <v>61</v>
      </c>
      <c r="E1017" s="22" t="s">
        <v>53</v>
      </c>
      <c r="F1017" s="22">
        <v>735</v>
      </c>
      <c r="G1017" s="22">
        <v>94.44</v>
      </c>
      <c r="H1017" s="22">
        <v>30.24</v>
      </c>
      <c r="I1017" s="22">
        <v>17.45</v>
      </c>
      <c r="J1017" s="22" t="s">
        <v>60</v>
      </c>
      <c r="K1017" s="23">
        <v>430427.27</v>
      </c>
      <c r="L1017" s="23" t="s">
        <v>55</v>
      </c>
      <c r="M1017" s="23" t="s">
        <v>83</v>
      </c>
      <c r="N1017" s="27"/>
      <c r="O1017" s="23" t="s">
        <v>56</v>
      </c>
      <c r="P1017" t="str">
        <f t="shared" si="15"/>
        <v>INSERT INTO @DataTable (Deal, AdvanceDate, PROV, DealPurpose, RateType, BEACON, LTV, TDS, GDS, InsuranceType, PrincipalBalance, OccupancyType, AccountStatus, Closed_Date, DelinquencyBucket) VALUES (1016, '2016-06-02', 'MB', 'Purchase', 'Fixed', 735, 94.44, 30.24, 17.45, 'HiRatio', 430427.27, 'Owner-Occupied', 'Open', '1900-01-00', 'Current');</v>
      </c>
    </row>
    <row r="1018" spans="1:16" x14ac:dyDescent="0.35">
      <c r="A1018" s="19">
        <v>1017</v>
      </c>
      <c r="B1018" s="18">
        <v>40990</v>
      </c>
      <c r="C1018" s="19" t="s">
        <v>57</v>
      </c>
      <c r="D1018" s="19" t="s">
        <v>61</v>
      </c>
      <c r="E1018" s="19" t="s">
        <v>53</v>
      </c>
      <c r="F1018" s="19">
        <v>745</v>
      </c>
      <c r="G1018" s="19">
        <v>88.24</v>
      </c>
      <c r="H1018" s="19">
        <v>30.14</v>
      </c>
      <c r="I1018" s="19">
        <v>18.68</v>
      </c>
      <c r="J1018" s="19" t="s">
        <v>60</v>
      </c>
      <c r="K1018" s="20">
        <v>0</v>
      </c>
      <c r="L1018" s="20" t="s">
        <v>55</v>
      </c>
      <c r="M1018" s="20" t="s">
        <v>84</v>
      </c>
      <c r="N1018" s="26">
        <v>42297</v>
      </c>
      <c r="O1018" s="20" t="s">
        <v>56</v>
      </c>
      <c r="P1018" t="str">
        <f t="shared" si="15"/>
        <v>INSERT INTO @DataTable (Deal, AdvanceDate, PROV, DealPurpose, RateType, BEACON, LTV, TDS, GDS, InsuranceType, PrincipalBalance, OccupancyType, AccountStatus, Closed_Date, DelinquencyBucket) VALUES (1017, '2012-03-22', 'ON', 'Purchase', 'Fixed', 745, 88.24, 30.14, 18.68, 'HiRatio', 0, 'Owner-Occupied', 'Closed', '2015-10-20', 'Current');</v>
      </c>
    </row>
    <row r="1019" spans="1:16" x14ac:dyDescent="0.35">
      <c r="A1019" s="22">
        <v>1018</v>
      </c>
      <c r="B1019" s="21">
        <v>41695</v>
      </c>
      <c r="C1019" s="22" t="s">
        <v>58</v>
      </c>
      <c r="D1019" s="22" t="s">
        <v>61</v>
      </c>
      <c r="E1019" s="22" t="s">
        <v>53</v>
      </c>
      <c r="F1019" s="22">
        <v>714</v>
      </c>
      <c r="G1019" s="22">
        <v>69.11</v>
      </c>
      <c r="H1019" s="22">
        <v>30.42</v>
      </c>
      <c r="I1019" s="22">
        <v>24.13</v>
      </c>
      <c r="J1019" s="22" t="s">
        <v>54</v>
      </c>
      <c r="K1019" s="23">
        <v>0</v>
      </c>
      <c r="L1019" s="23" t="s">
        <v>55</v>
      </c>
      <c r="M1019" s="23" t="s">
        <v>84</v>
      </c>
      <c r="N1019" s="27">
        <v>42599</v>
      </c>
      <c r="O1019" s="23" t="s">
        <v>56</v>
      </c>
      <c r="P1019" t="str">
        <f t="shared" si="15"/>
        <v>INSERT INTO @DataTable (Deal, AdvanceDate, PROV, DealPurpose, RateType, BEACON, LTV, TDS, GDS, InsuranceType, PrincipalBalance, OccupancyType, AccountStatus, Closed_Date, DelinquencyBucket) VALUES (1018, '2014-02-25', 'BC', 'Purchase', 'Fixed', 714, 69.11, 30.42, 24.13, 'Conv', 0, 'Owner-Occupied', 'Closed', '2016-08-17', 'Current');</v>
      </c>
    </row>
    <row r="1020" spans="1:16" x14ac:dyDescent="0.35">
      <c r="A1020" s="19">
        <v>1019</v>
      </c>
      <c r="B1020" s="18">
        <v>41621</v>
      </c>
      <c r="C1020" s="19" t="s">
        <v>51</v>
      </c>
      <c r="D1020" s="19" t="s">
        <v>61</v>
      </c>
      <c r="E1020" s="19" t="s">
        <v>40</v>
      </c>
      <c r="F1020" s="19">
        <v>0</v>
      </c>
      <c r="G1020" s="19">
        <v>56.94</v>
      </c>
      <c r="H1020" s="19">
        <v>33.9</v>
      </c>
      <c r="I1020" s="19">
        <v>26.87</v>
      </c>
      <c r="J1020" s="19" t="s">
        <v>54</v>
      </c>
      <c r="K1020" s="20">
        <v>108838.52</v>
      </c>
      <c r="L1020" s="20" t="s">
        <v>62</v>
      </c>
      <c r="M1020" s="20" t="s">
        <v>83</v>
      </c>
      <c r="N1020" s="26"/>
      <c r="O1020" s="20" t="s">
        <v>56</v>
      </c>
      <c r="P1020" t="str">
        <f t="shared" si="15"/>
        <v>INSERT INTO @DataTable (Deal, AdvanceDate, PROV, DealPurpose, RateType, BEACON, LTV, TDS, GDS, InsuranceType, PrincipalBalance, OccupancyType, AccountStatus, Closed_Date, DelinquencyBucket) VALUES (1019, '2013-12-13', 'AB', 'Purchase', 'ARM', 0, 56.94, 33.9, 26.87, 'Conv', 108838.52, 'Rental', 'Open', '1900-01-00', 'Current');</v>
      </c>
    </row>
    <row r="1021" spans="1:16" x14ac:dyDescent="0.35">
      <c r="A1021" s="22">
        <v>1020</v>
      </c>
      <c r="B1021" s="21">
        <v>42671</v>
      </c>
      <c r="C1021" s="22" t="s">
        <v>57</v>
      </c>
      <c r="D1021" s="22" t="s">
        <v>52</v>
      </c>
      <c r="E1021" s="22" t="s">
        <v>40</v>
      </c>
      <c r="F1021" s="22">
        <v>831</v>
      </c>
      <c r="G1021" s="22">
        <v>55.79</v>
      </c>
      <c r="H1021" s="22">
        <v>24.84</v>
      </c>
      <c r="I1021" s="22">
        <v>20.79</v>
      </c>
      <c r="J1021" s="22" t="s">
        <v>54</v>
      </c>
      <c r="K1021" s="23">
        <v>263244.21999999997</v>
      </c>
      <c r="L1021" s="23" t="s">
        <v>55</v>
      </c>
      <c r="M1021" s="23" t="s">
        <v>83</v>
      </c>
      <c r="N1021" s="27"/>
      <c r="O1021" s="23" t="s">
        <v>56</v>
      </c>
      <c r="P1021" t="str">
        <f t="shared" si="15"/>
        <v>INSERT INTO @DataTable (Deal, AdvanceDate, PROV, DealPurpose, RateType, BEACON, LTV, TDS, GDS, InsuranceType, PrincipalBalance, OccupancyType, AccountStatus, Closed_Date, DelinquencyBucket) VALUES (1020, '2016-10-28', 'ON', 'Refinance External', 'ARM', 831, 55.79, 24.84, 20.79, 'Conv', 263244.22, 'Owner-Occupied', 'Open', '1900-01-00', 'Current');</v>
      </c>
    </row>
    <row r="1022" spans="1:16" x14ac:dyDescent="0.35">
      <c r="A1022" s="19">
        <v>1021</v>
      </c>
      <c r="B1022" s="18">
        <v>42193</v>
      </c>
      <c r="C1022" s="19" t="s">
        <v>58</v>
      </c>
      <c r="D1022" s="19" t="s">
        <v>52</v>
      </c>
      <c r="E1022" s="19" t="s">
        <v>53</v>
      </c>
      <c r="F1022" s="19">
        <v>741</v>
      </c>
      <c r="G1022" s="19">
        <v>80</v>
      </c>
      <c r="H1022" s="19">
        <v>34.520000000000003</v>
      </c>
      <c r="I1022" s="19">
        <v>20.93</v>
      </c>
      <c r="J1022" s="19" t="s">
        <v>54</v>
      </c>
      <c r="K1022" s="20">
        <v>343568.94</v>
      </c>
      <c r="L1022" s="20" t="s">
        <v>55</v>
      </c>
      <c r="M1022" s="20" t="s">
        <v>83</v>
      </c>
      <c r="N1022" s="26"/>
      <c r="O1022" s="20" t="s">
        <v>56</v>
      </c>
      <c r="P1022" t="str">
        <f t="shared" si="15"/>
        <v>INSERT INTO @DataTable (Deal, AdvanceDate, PROV, DealPurpose, RateType, BEACON, LTV, TDS, GDS, InsuranceType, PrincipalBalance, OccupancyType, AccountStatus, Closed_Date, DelinquencyBucket) VALUES (1021, '2015-07-08', 'BC', 'Refinance External', 'Fixed', 741, 80, 34.52, 20.93, 'Conv', 343568.94, 'Owner-Occupied', 'Open', '1900-01-00', 'Current');</v>
      </c>
    </row>
    <row r="1023" spans="1:16" x14ac:dyDescent="0.35">
      <c r="A1023" s="22">
        <v>1022</v>
      </c>
      <c r="B1023" s="21">
        <v>42502</v>
      </c>
      <c r="C1023" s="22" t="s">
        <v>58</v>
      </c>
      <c r="D1023" s="22" t="s">
        <v>61</v>
      </c>
      <c r="E1023" s="22" t="s">
        <v>53</v>
      </c>
      <c r="F1023" s="22">
        <v>793</v>
      </c>
      <c r="G1023" s="22">
        <v>80</v>
      </c>
      <c r="H1023" s="22">
        <v>37.659999999999997</v>
      </c>
      <c r="I1023" s="22">
        <v>37.31</v>
      </c>
      <c r="J1023" s="22" t="s">
        <v>54</v>
      </c>
      <c r="K1023" s="23">
        <v>196317.7</v>
      </c>
      <c r="L1023" s="23" t="s">
        <v>55</v>
      </c>
      <c r="M1023" s="23" t="s">
        <v>83</v>
      </c>
      <c r="N1023" s="27"/>
      <c r="O1023" s="23" t="s">
        <v>56</v>
      </c>
      <c r="P1023" t="str">
        <f t="shared" si="15"/>
        <v>INSERT INTO @DataTable (Deal, AdvanceDate, PROV, DealPurpose, RateType, BEACON, LTV, TDS, GDS, InsuranceType, PrincipalBalance, OccupancyType, AccountStatus, Closed_Date, DelinquencyBucket) VALUES (1022, '2016-05-12', 'BC', 'Purchase', 'Fixed', 793, 80, 37.66, 37.31, 'Conv', 196317.7, 'Owner-Occupied', 'Open', '1900-01-00', 'Current');</v>
      </c>
    </row>
    <row r="1024" spans="1:16" x14ac:dyDescent="0.35">
      <c r="A1024" s="19">
        <v>1023</v>
      </c>
      <c r="B1024" s="18">
        <v>40518</v>
      </c>
      <c r="C1024" s="19" t="s">
        <v>57</v>
      </c>
      <c r="D1024" s="19" t="s">
        <v>52</v>
      </c>
      <c r="E1024" s="19" t="s">
        <v>53</v>
      </c>
      <c r="F1024" s="19">
        <v>750</v>
      </c>
      <c r="G1024" s="19">
        <v>61.29</v>
      </c>
      <c r="H1024" s="19">
        <v>36.01</v>
      </c>
      <c r="I1024" s="19">
        <v>32.9</v>
      </c>
      <c r="J1024" s="19" t="s">
        <v>54</v>
      </c>
      <c r="K1024" s="20">
        <v>0</v>
      </c>
      <c r="L1024" s="20" t="s">
        <v>55</v>
      </c>
      <c r="M1024" s="20" t="s">
        <v>84</v>
      </c>
      <c r="N1024" s="26">
        <v>41613</v>
      </c>
      <c r="O1024" s="20" t="s">
        <v>56</v>
      </c>
      <c r="P1024" t="str">
        <f t="shared" si="15"/>
        <v>INSERT INTO @DataTable (Deal, AdvanceDate, PROV, DealPurpose, RateType, BEACON, LTV, TDS, GDS, InsuranceType, PrincipalBalance, OccupancyType, AccountStatus, Closed_Date, DelinquencyBucket) VALUES (1023, '2010-12-06', 'ON', 'Refinance External', 'Fixed', 750, 61.29, 36.01, 32.9, 'Conv', 0, 'Owner-Occupied', 'Closed', '2013-12-05', 'Current');</v>
      </c>
    </row>
    <row r="1025" spans="1:16" x14ac:dyDescent="0.35">
      <c r="A1025" s="22">
        <v>1024</v>
      </c>
      <c r="B1025" s="21">
        <v>40816</v>
      </c>
      <c r="C1025" s="22" t="s">
        <v>58</v>
      </c>
      <c r="D1025" s="22" t="s">
        <v>52</v>
      </c>
      <c r="E1025" s="22" t="s">
        <v>40</v>
      </c>
      <c r="F1025" s="22">
        <v>707</v>
      </c>
      <c r="G1025" s="22">
        <v>58.33</v>
      </c>
      <c r="H1025" s="22">
        <v>39.369999999999997</v>
      </c>
      <c r="I1025" s="22">
        <v>34.090000000000003</v>
      </c>
      <c r="J1025" s="22" t="s">
        <v>54</v>
      </c>
      <c r="K1025" s="23">
        <v>302316.61</v>
      </c>
      <c r="L1025" s="23" t="s">
        <v>55</v>
      </c>
      <c r="M1025" s="23" t="s">
        <v>83</v>
      </c>
      <c r="N1025" s="27"/>
      <c r="O1025" s="23" t="s">
        <v>56</v>
      </c>
      <c r="P1025" t="str">
        <f t="shared" si="15"/>
        <v>INSERT INTO @DataTable (Deal, AdvanceDate, PROV, DealPurpose, RateType, BEACON, LTV, TDS, GDS, InsuranceType, PrincipalBalance, OccupancyType, AccountStatus, Closed_Date, DelinquencyBucket) VALUES (1024, '2011-09-30', 'BC', 'Refinance External', 'ARM', 707, 58.33, 39.37, 34.09, 'Conv', 302316.61, 'Owner-Occupied', 'Open', '1900-01-00', 'Current');</v>
      </c>
    </row>
    <row r="1026" spans="1:16" x14ac:dyDescent="0.35">
      <c r="A1026" s="19">
        <v>1025</v>
      </c>
      <c r="B1026" s="18">
        <v>42179</v>
      </c>
      <c r="C1026" s="19" t="s">
        <v>51</v>
      </c>
      <c r="D1026" s="19" t="s">
        <v>52</v>
      </c>
      <c r="E1026" s="19" t="s">
        <v>40</v>
      </c>
      <c r="F1026" s="19">
        <v>736</v>
      </c>
      <c r="G1026" s="19">
        <v>75</v>
      </c>
      <c r="H1026" s="19">
        <v>23.36</v>
      </c>
      <c r="I1026" s="19">
        <v>23.36</v>
      </c>
      <c r="J1026" s="19" t="s">
        <v>54</v>
      </c>
      <c r="K1026" s="20">
        <v>189009.9</v>
      </c>
      <c r="L1026" s="20" t="s">
        <v>55</v>
      </c>
      <c r="M1026" s="20" t="s">
        <v>83</v>
      </c>
      <c r="N1026" s="26"/>
      <c r="O1026" s="20" t="s">
        <v>56</v>
      </c>
      <c r="P1026" t="str">
        <f t="shared" si="15"/>
        <v>INSERT INTO @DataTable (Deal, AdvanceDate, PROV, DealPurpose, RateType, BEACON, LTV, TDS, GDS, InsuranceType, PrincipalBalance, OccupancyType, AccountStatus, Closed_Date, DelinquencyBucket) VALUES (1025, '2015-06-24', 'AB', 'Refinance External', 'ARM', 736, 75, 23.36, 23.36, 'Conv', 189009.9, 'Owner-Occupied', 'Open', '1900-01-00', 'Current');</v>
      </c>
    </row>
    <row r="1027" spans="1:16" x14ac:dyDescent="0.35">
      <c r="A1027" s="22">
        <v>1026</v>
      </c>
      <c r="B1027" s="21">
        <v>42076</v>
      </c>
      <c r="C1027" s="22" t="s">
        <v>51</v>
      </c>
      <c r="D1027" s="22" t="s">
        <v>61</v>
      </c>
      <c r="E1027" s="22" t="s">
        <v>53</v>
      </c>
      <c r="F1027" s="22">
        <v>686</v>
      </c>
      <c r="G1027" s="22">
        <v>95</v>
      </c>
      <c r="H1027" s="22">
        <v>30.96</v>
      </c>
      <c r="I1027" s="22">
        <v>10.4</v>
      </c>
      <c r="J1027" s="22" t="s">
        <v>60</v>
      </c>
      <c r="K1027" s="23">
        <v>216522.81</v>
      </c>
      <c r="L1027" s="23" t="s">
        <v>66</v>
      </c>
      <c r="M1027" s="23" t="s">
        <v>83</v>
      </c>
      <c r="N1027" s="27"/>
      <c r="O1027" s="23" t="s">
        <v>56</v>
      </c>
      <c r="P1027" t="str">
        <f t="shared" ref="P1027:P1090" si="16">"INSERT INTO @DataTable (Deal, AdvanceDate, PROV, DealPurpose, RateType, BEACON, LTV, TDS, GDS, InsuranceType, PrincipalBalance, OccupancyType, AccountStatus, Closed_Date, DelinquencyBucket) VALUES (" &amp; A1027 &amp; ", " &amp; "'" &amp; TEXT(B1027, "yyyy-mm-dd") &amp; "', '" &amp; C1027 &amp; "', '" &amp; D1027 &amp; "', '" &amp; E1027 &amp; "', " &amp; F1027 &amp; ", " &amp; G1027 &amp; ", " &amp; H1027 &amp; ", " &amp; I1027 &amp; ", '" &amp; J1027 &amp; "', " &amp; K1027 &amp; ", '" &amp; L1027 &amp; "', '" &amp; M1027 &amp; "', '" &amp;TEXT(N1027, "yyyy-mm-dd") &amp; "', '" &amp; O1027 &amp; "');"</f>
        <v>INSERT INTO @DataTable (Deal, AdvanceDate, PROV, DealPurpose, RateType, BEACON, LTV, TDS, GDS, InsuranceType, PrincipalBalance, OccupancyType, AccountStatus, Closed_Date, DelinquencyBucket) VALUES (1026, '2015-03-13', 'AB', 'Purchase', 'Fixed', 686, 95, 30.96, 10.4, 'HiRatio', 216522.81, 'Second Home', 'Open', '1900-01-00', 'Current');</v>
      </c>
    </row>
    <row r="1028" spans="1:16" x14ac:dyDescent="0.35">
      <c r="A1028" s="19">
        <v>1027</v>
      </c>
      <c r="B1028" s="18">
        <v>41795</v>
      </c>
      <c r="C1028" s="19" t="s">
        <v>58</v>
      </c>
      <c r="D1028" s="19" t="s">
        <v>64</v>
      </c>
      <c r="E1028" s="19" t="s">
        <v>53</v>
      </c>
      <c r="F1028" s="19">
        <v>759</v>
      </c>
      <c r="G1028" s="19">
        <v>95</v>
      </c>
      <c r="H1028" s="19">
        <v>42.14</v>
      </c>
      <c r="I1028" s="19">
        <v>28.06</v>
      </c>
      <c r="J1028" s="19" t="s">
        <v>60</v>
      </c>
      <c r="K1028" s="20">
        <v>257719.78</v>
      </c>
      <c r="L1028" s="20" t="s">
        <v>55</v>
      </c>
      <c r="M1028" s="20" t="s">
        <v>83</v>
      </c>
      <c r="N1028" s="26"/>
      <c r="O1028" s="20" t="s">
        <v>56</v>
      </c>
      <c r="P1028" t="str">
        <f t="shared" si="16"/>
        <v>INSERT INTO @DataTable (Deal, AdvanceDate, PROV, DealPurpose, RateType, BEACON, LTV, TDS, GDS, InsuranceType, PrincipalBalance, OccupancyType, AccountStatus, Closed_Date, DelinquencyBucket) VALUES (1027, '2014-06-05', 'BC', 'Purchase with Improvements', 'Fixed', 759, 95, 42.14, 28.06, 'HiRatio', 257719.78, 'Owner-Occupied', 'Open', '1900-01-00', 'Current');</v>
      </c>
    </row>
    <row r="1029" spans="1:16" x14ac:dyDescent="0.35">
      <c r="A1029" s="22">
        <v>1028</v>
      </c>
      <c r="B1029" s="21">
        <v>41970</v>
      </c>
      <c r="C1029" s="22" t="s">
        <v>51</v>
      </c>
      <c r="D1029" s="22" t="s">
        <v>59</v>
      </c>
      <c r="E1029" s="22" t="s">
        <v>40</v>
      </c>
      <c r="F1029" s="22">
        <v>785</v>
      </c>
      <c r="G1029" s="22">
        <v>78.52</v>
      </c>
      <c r="H1029" s="22">
        <v>20.29</v>
      </c>
      <c r="I1029" s="22">
        <v>18.97</v>
      </c>
      <c r="J1029" s="22" t="s">
        <v>54</v>
      </c>
      <c r="K1029" s="23">
        <v>307423.84000000003</v>
      </c>
      <c r="L1029" s="23" t="s">
        <v>55</v>
      </c>
      <c r="M1029" s="23" t="s">
        <v>83</v>
      </c>
      <c r="N1029" s="27"/>
      <c r="O1029" s="23" t="s">
        <v>56</v>
      </c>
      <c r="P1029" t="str">
        <f t="shared" si="16"/>
        <v>INSERT INTO @DataTable (Deal, AdvanceDate, PROV, DealPurpose, RateType, BEACON, LTV, TDS, GDS, InsuranceType, PrincipalBalance, OccupancyType, AccountStatus, Closed_Date, DelinquencyBucket) VALUES (1028, '2014-11-27', 'AB', 'Transfer', 'ARM', 785, 78.52, 20.29, 18.97, 'Conv', 307423.84, 'Owner-Occupied', 'Open', '1900-01-00', 'Current');</v>
      </c>
    </row>
    <row r="1030" spans="1:16" x14ac:dyDescent="0.35">
      <c r="A1030" s="19">
        <v>1029</v>
      </c>
      <c r="B1030" s="18">
        <v>41046</v>
      </c>
      <c r="C1030" s="19" t="s">
        <v>58</v>
      </c>
      <c r="D1030" s="19" t="s">
        <v>61</v>
      </c>
      <c r="E1030" s="19" t="s">
        <v>53</v>
      </c>
      <c r="F1030" s="19">
        <v>681</v>
      </c>
      <c r="G1030" s="19">
        <v>95</v>
      </c>
      <c r="H1030" s="19">
        <v>31.64</v>
      </c>
      <c r="I1030" s="19">
        <v>15.16</v>
      </c>
      <c r="J1030" s="19" t="s">
        <v>60</v>
      </c>
      <c r="K1030" s="20">
        <v>0</v>
      </c>
      <c r="L1030" s="20" t="s">
        <v>55</v>
      </c>
      <c r="M1030" s="20" t="s">
        <v>84</v>
      </c>
      <c r="N1030" s="26">
        <v>42755</v>
      </c>
      <c r="O1030" s="20" t="s">
        <v>56</v>
      </c>
      <c r="P1030" t="str">
        <f t="shared" si="16"/>
        <v>INSERT INTO @DataTable (Deal, AdvanceDate, PROV, DealPurpose, RateType, BEACON, LTV, TDS, GDS, InsuranceType, PrincipalBalance, OccupancyType, AccountStatus, Closed_Date, DelinquencyBucket) VALUES (1029, '2012-05-17', 'BC', 'Purchase', 'Fixed', 681, 95, 31.64, 15.16, 'HiRatio', 0, 'Owner-Occupied', 'Closed', '2017-01-20', 'Current');</v>
      </c>
    </row>
    <row r="1031" spans="1:16" x14ac:dyDescent="0.35">
      <c r="A1031" s="22">
        <v>1030</v>
      </c>
      <c r="B1031" s="21">
        <v>42209</v>
      </c>
      <c r="C1031" s="22" t="s">
        <v>57</v>
      </c>
      <c r="D1031" s="22" t="s">
        <v>52</v>
      </c>
      <c r="E1031" s="22" t="s">
        <v>53</v>
      </c>
      <c r="F1031" s="22">
        <v>775</v>
      </c>
      <c r="G1031" s="22">
        <v>78.849999999999994</v>
      </c>
      <c r="H1031" s="22">
        <v>24.3</v>
      </c>
      <c r="I1031" s="22">
        <v>19.420000000000002</v>
      </c>
      <c r="J1031" s="22" t="s">
        <v>54</v>
      </c>
      <c r="K1031" s="23">
        <v>389267.58</v>
      </c>
      <c r="L1031" s="23" t="s">
        <v>55</v>
      </c>
      <c r="M1031" s="23" t="s">
        <v>83</v>
      </c>
      <c r="N1031" s="27"/>
      <c r="O1031" s="23" t="s">
        <v>56</v>
      </c>
      <c r="P1031" t="str">
        <f t="shared" si="16"/>
        <v>INSERT INTO @DataTable (Deal, AdvanceDate, PROV, DealPurpose, RateType, BEACON, LTV, TDS, GDS, InsuranceType, PrincipalBalance, OccupancyType, AccountStatus, Closed_Date, DelinquencyBucket) VALUES (1030, '2015-07-24', 'ON', 'Refinance External', 'Fixed', 775, 78.85, 24.3, 19.42, 'Conv', 389267.58, 'Owner-Occupied', 'Open', '1900-01-00', 'Current');</v>
      </c>
    </row>
    <row r="1032" spans="1:16" x14ac:dyDescent="0.35">
      <c r="A1032" s="19">
        <v>1031</v>
      </c>
      <c r="B1032" s="18">
        <v>41785</v>
      </c>
      <c r="C1032" s="19" t="s">
        <v>57</v>
      </c>
      <c r="D1032" s="19" t="s">
        <v>72</v>
      </c>
      <c r="E1032" s="19" t="s">
        <v>53</v>
      </c>
      <c r="F1032" s="19">
        <v>728</v>
      </c>
      <c r="G1032" s="19">
        <v>80</v>
      </c>
      <c r="H1032" s="19">
        <v>26.83</v>
      </c>
      <c r="I1032" s="19">
        <v>25.01</v>
      </c>
      <c r="J1032" s="19" t="s">
        <v>54</v>
      </c>
      <c r="K1032" s="20">
        <v>241766.28</v>
      </c>
      <c r="L1032" s="20" t="s">
        <v>55</v>
      </c>
      <c r="M1032" s="20" t="s">
        <v>83</v>
      </c>
      <c r="N1032" s="26"/>
      <c r="O1032" s="20" t="s">
        <v>56</v>
      </c>
      <c r="P1032" t="str">
        <f t="shared" si="16"/>
        <v>INSERT INTO @DataTable (Deal, AdvanceDate, PROV, DealPurpose, RateType, BEACON, LTV, TDS, GDS, InsuranceType, PrincipalBalance, OccupancyType, AccountStatus, Closed_Date, DelinquencyBucket) VALUES (1031, '2014-05-26', 'ON', 'ETO Existing Client', 'Fixed', 728, 80, 26.83, 25.01, 'Conv', 241766.28, 'Owner-Occupied', 'Open', '1900-01-00', 'Current');</v>
      </c>
    </row>
    <row r="1033" spans="1:16" x14ac:dyDescent="0.35">
      <c r="A1033" s="22">
        <v>1032</v>
      </c>
      <c r="B1033" s="21">
        <v>41501</v>
      </c>
      <c r="C1033" s="22" t="s">
        <v>63</v>
      </c>
      <c r="D1033" s="22" t="s">
        <v>61</v>
      </c>
      <c r="E1033" s="22" t="s">
        <v>53</v>
      </c>
      <c r="F1033" s="22">
        <v>734</v>
      </c>
      <c r="G1033" s="22">
        <v>95</v>
      </c>
      <c r="H1033" s="22">
        <v>36.299999999999997</v>
      </c>
      <c r="I1033" s="22">
        <v>25.65</v>
      </c>
      <c r="J1033" s="22" t="s">
        <v>60</v>
      </c>
      <c r="K1033" s="23">
        <v>284283</v>
      </c>
      <c r="L1033" s="23" t="s">
        <v>55</v>
      </c>
      <c r="M1033" s="23" t="s">
        <v>83</v>
      </c>
      <c r="N1033" s="27"/>
      <c r="O1033" s="23" t="s">
        <v>56</v>
      </c>
      <c r="P1033" t="str">
        <f t="shared" si="16"/>
        <v>INSERT INTO @DataTable (Deal, AdvanceDate, PROV, DealPurpose, RateType, BEACON, LTV, TDS, GDS, InsuranceType, PrincipalBalance, OccupancyType, AccountStatus, Closed_Date, DelinquencyBucket) VALUES (1032, '2013-08-15', 'SK', 'Purchase', 'Fixed', 734, 95, 36.3, 25.65, 'HiRatio', 284283, 'Owner-Occupied', 'Open', '1900-01-00', 'Current');</v>
      </c>
    </row>
    <row r="1034" spans="1:16" x14ac:dyDescent="0.35">
      <c r="A1034" s="19">
        <v>1033</v>
      </c>
      <c r="B1034" s="18">
        <v>41285</v>
      </c>
      <c r="C1034" s="19" t="s">
        <v>58</v>
      </c>
      <c r="D1034" s="19" t="s">
        <v>61</v>
      </c>
      <c r="E1034" s="19" t="s">
        <v>53</v>
      </c>
      <c r="F1034" s="19">
        <v>796</v>
      </c>
      <c r="G1034" s="19">
        <v>90</v>
      </c>
      <c r="H1034" s="19">
        <v>42.19</v>
      </c>
      <c r="I1034" s="19">
        <v>31.6</v>
      </c>
      <c r="J1034" s="19" t="s">
        <v>60</v>
      </c>
      <c r="K1034" s="20">
        <v>322232.11</v>
      </c>
      <c r="L1034" s="20" t="s">
        <v>55</v>
      </c>
      <c r="M1034" s="20" t="s">
        <v>83</v>
      </c>
      <c r="N1034" s="26"/>
      <c r="O1034" s="20" t="s">
        <v>56</v>
      </c>
      <c r="P1034" t="str">
        <f t="shared" si="16"/>
        <v>INSERT INTO @DataTable (Deal, AdvanceDate, PROV, DealPurpose, RateType, BEACON, LTV, TDS, GDS, InsuranceType, PrincipalBalance, OccupancyType, AccountStatus, Closed_Date, DelinquencyBucket) VALUES (1033, '2013-01-11', 'BC', 'Purchase', 'Fixed', 796, 90, 42.19, 31.6, 'HiRatio', 322232.11, 'Owner-Occupied', 'Open', '1900-01-00', 'Current');</v>
      </c>
    </row>
    <row r="1035" spans="1:16" x14ac:dyDescent="0.35">
      <c r="A1035" s="22">
        <v>1034</v>
      </c>
      <c r="B1035" s="21">
        <v>42075</v>
      </c>
      <c r="C1035" s="22" t="s">
        <v>58</v>
      </c>
      <c r="D1035" s="22" t="s">
        <v>61</v>
      </c>
      <c r="E1035" s="22" t="s">
        <v>40</v>
      </c>
      <c r="F1035" s="22">
        <v>806</v>
      </c>
      <c r="G1035" s="22">
        <v>95</v>
      </c>
      <c r="H1035" s="22">
        <v>24.81</v>
      </c>
      <c r="I1035" s="22">
        <v>24.67</v>
      </c>
      <c r="J1035" s="22" t="s">
        <v>60</v>
      </c>
      <c r="K1035" s="23">
        <v>394385.17</v>
      </c>
      <c r="L1035" s="23" t="s">
        <v>55</v>
      </c>
      <c r="M1035" s="23" t="s">
        <v>83</v>
      </c>
      <c r="N1035" s="27"/>
      <c r="O1035" s="23" t="s">
        <v>56</v>
      </c>
      <c r="P1035" t="str">
        <f t="shared" si="16"/>
        <v>INSERT INTO @DataTable (Deal, AdvanceDate, PROV, DealPurpose, RateType, BEACON, LTV, TDS, GDS, InsuranceType, PrincipalBalance, OccupancyType, AccountStatus, Closed_Date, DelinquencyBucket) VALUES (1034, '2015-03-12', 'BC', 'Purchase', 'ARM', 806, 95, 24.81, 24.67, 'HiRatio', 394385.17, 'Owner-Occupied', 'Open', '1900-01-00', 'Current');</v>
      </c>
    </row>
    <row r="1036" spans="1:16" x14ac:dyDescent="0.35">
      <c r="A1036" s="19">
        <v>1035</v>
      </c>
      <c r="B1036" s="18">
        <v>42594</v>
      </c>
      <c r="C1036" s="19" t="s">
        <v>51</v>
      </c>
      <c r="D1036" s="19" t="s">
        <v>75</v>
      </c>
      <c r="E1036" s="19" t="s">
        <v>40</v>
      </c>
      <c r="F1036" s="19">
        <v>807</v>
      </c>
      <c r="G1036" s="19">
        <v>87.74</v>
      </c>
      <c r="H1036" s="19">
        <v>14.98</v>
      </c>
      <c r="I1036" s="19">
        <v>3.28</v>
      </c>
      <c r="J1036" s="19" t="s">
        <v>60</v>
      </c>
      <c r="K1036" s="20">
        <v>292869.90999999997</v>
      </c>
      <c r="L1036" s="20" t="s">
        <v>55</v>
      </c>
      <c r="M1036" s="20" t="s">
        <v>83</v>
      </c>
      <c r="N1036" s="26"/>
      <c r="O1036" s="20" t="s">
        <v>56</v>
      </c>
      <c r="P1036" t="str">
        <f t="shared" si="16"/>
        <v>INSERT INTO @DataTable (Deal, AdvanceDate, PROV, DealPurpose, RateType, BEACON, LTV, TDS, GDS, InsuranceType, PrincipalBalance, OccupancyType, AccountStatus, Closed_Date, DelinquencyBucket) VALUES (1035, '2016-08-12', 'AB', 'Port Decrease', 'ARM', 807, 87.74, 14.98, 3.28, 'HiRatio', 292869.91, 'Owner-Occupied', 'Open', '1900-01-00', 'Current');</v>
      </c>
    </row>
    <row r="1037" spans="1:16" x14ac:dyDescent="0.35">
      <c r="A1037" s="22">
        <v>1036</v>
      </c>
      <c r="B1037" s="21">
        <v>41873</v>
      </c>
      <c r="C1037" s="22" t="s">
        <v>57</v>
      </c>
      <c r="D1037" s="22" t="s">
        <v>59</v>
      </c>
      <c r="E1037" s="22" t="s">
        <v>40</v>
      </c>
      <c r="F1037" s="22">
        <v>800</v>
      </c>
      <c r="G1037" s="22">
        <v>57.96</v>
      </c>
      <c r="H1037" s="22">
        <v>32.770000000000003</v>
      </c>
      <c r="I1037" s="22">
        <v>31.37</v>
      </c>
      <c r="J1037" s="22" t="s">
        <v>54</v>
      </c>
      <c r="K1037" s="23">
        <v>0</v>
      </c>
      <c r="L1037" s="23" t="s">
        <v>55</v>
      </c>
      <c r="M1037" s="23" t="s">
        <v>84</v>
      </c>
      <c r="N1037" s="27">
        <v>42509</v>
      </c>
      <c r="O1037" s="23" t="s">
        <v>56</v>
      </c>
      <c r="P1037" t="str">
        <f t="shared" si="16"/>
        <v>INSERT INTO @DataTable (Deal, AdvanceDate, PROV, DealPurpose, RateType, BEACON, LTV, TDS, GDS, InsuranceType, PrincipalBalance, OccupancyType, AccountStatus, Closed_Date, DelinquencyBucket) VALUES (1036, '2014-08-22', 'ON', 'Transfer', 'ARM', 800, 57.96, 32.77, 31.37, 'Conv', 0, 'Owner-Occupied', 'Closed', '2016-05-19', 'Current');</v>
      </c>
    </row>
    <row r="1038" spans="1:16" x14ac:dyDescent="0.35">
      <c r="A1038" s="19">
        <v>1037</v>
      </c>
      <c r="B1038" s="18">
        <v>41988</v>
      </c>
      <c r="C1038" s="19" t="s">
        <v>57</v>
      </c>
      <c r="D1038" s="19" t="s">
        <v>61</v>
      </c>
      <c r="E1038" s="19" t="s">
        <v>53</v>
      </c>
      <c r="F1038" s="19">
        <v>694</v>
      </c>
      <c r="G1038" s="19">
        <v>94.12</v>
      </c>
      <c r="H1038" s="19">
        <v>35.22</v>
      </c>
      <c r="I1038" s="19">
        <v>28.58</v>
      </c>
      <c r="J1038" s="19" t="s">
        <v>60</v>
      </c>
      <c r="K1038" s="20">
        <v>307918.02</v>
      </c>
      <c r="L1038" s="20" t="s">
        <v>55</v>
      </c>
      <c r="M1038" s="20" t="s">
        <v>83</v>
      </c>
      <c r="N1038" s="26"/>
      <c r="O1038" s="20" t="s">
        <v>56</v>
      </c>
      <c r="P1038" t="str">
        <f t="shared" si="16"/>
        <v>INSERT INTO @DataTable (Deal, AdvanceDate, PROV, DealPurpose, RateType, BEACON, LTV, TDS, GDS, InsuranceType, PrincipalBalance, OccupancyType, AccountStatus, Closed_Date, DelinquencyBucket) VALUES (1037, '2014-12-15', 'ON', 'Purchase', 'Fixed', 694, 94.12, 35.22, 28.58, 'HiRatio', 307918.02, 'Owner-Occupied', 'Open', '1900-01-00', 'Current');</v>
      </c>
    </row>
    <row r="1039" spans="1:16" x14ac:dyDescent="0.35">
      <c r="A1039" s="22">
        <v>1038</v>
      </c>
      <c r="B1039" s="21">
        <v>40830</v>
      </c>
      <c r="C1039" s="22" t="s">
        <v>51</v>
      </c>
      <c r="D1039" s="22" t="s">
        <v>61</v>
      </c>
      <c r="E1039" s="22" t="s">
        <v>53</v>
      </c>
      <c r="F1039" s="22">
        <v>720</v>
      </c>
      <c r="G1039" s="22">
        <v>95</v>
      </c>
      <c r="H1039" s="22">
        <v>32.270000000000003</v>
      </c>
      <c r="I1039" s="22">
        <v>22.05</v>
      </c>
      <c r="J1039" s="22" t="s">
        <v>60</v>
      </c>
      <c r="K1039" s="23">
        <v>0</v>
      </c>
      <c r="L1039" s="23" t="s">
        <v>55</v>
      </c>
      <c r="M1039" s="23" t="s">
        <v>84</v>
      </c>
      <c r="N1039" s="27">
        <v>42039</v>
      </c>
      <c r="O1039" s="23" t="s">
        <v>56</v>
      </c>
      <c r="P1039" t="str">
        <f t="shared" si="16"/>
        <v>INSERT INTO @DataTable (Deal, AdvanceDate, PROV, DealPurpose, RateType, BEACON, LTV, TDS, GDS, InsuranceType, PrincipalBalance, OccupancyType, AccountStatus, Closed_Date, DelinquencyBucket) VALUES (1038, '2011-10-14', 'AB', 'Purchase', 'Fixed', 720, 95, 32.27, 22.05, 'HiRatio', 0, 'Owner-Occupied', 'Closed', '2015-02-04', 'Current');</v>
      </c>
    </row>
    <row r="1040" spans="1:16" x14ac:dyDescent="0.35">
      <c r="A1040" s="19">
        <v>1039</v>
      </c>
      <c r="B1040" s="18">
        <v>42433</v>
      </c>
      <c r="C1040" s="19" t="s">
        <v>57</v>
      </c>
      <c r="D1040" s="19" t="s">
        <v>52</v>
      </c>
      <c r="E1040" s="19" t="s">
        <v>53</v>
      </c>
      <c r="F1040" s="19">
        <v>759</v>
      </c>
      <c r="G1040" s="19">
        <v>62.55</v>
      </c>
      <c r="H1040" s="19">
        <v>40.369999999999997</v>
      </c>
      <c r="I1040" s="19">
        <v>37.81</v>
      </c>
      <c r="J1040" s="19" t="s">
        <v>54</v>
      </c>
      <c r="K1040" s="20">
        <v>337595.83</v>
      </c>
      <c r="L1040" s="20" t="s">
        <v>55</v>
      </c>
      <c r="M1040" s="20" t="s">
        <v>83</v>
      </c>
      <c r="N1040" s="26"/>
      <c r="O1040" s="20" t="s">
        <v>56</v>
      </c>
      <c r="P1040" t="str">
        <f t="shared" si="16"/>
        <v>INSERT INTO @DataTable (Deal, AdvanceDate, PROV, DealPurpose, RateType, BEACON, LTV, TDS, GDS, InsuranceType, PrincipalBalance, OccupancyType, AccountStatus, Closed_Date, DelinquencyBucket) VALUES (1039, '2016-03-04', 'ON', 'Refinance External', 'Fixed', 759, 62.55, 40.37, 37.81, 'Conv', 337595.83, 'Owner-Occupied', 'Open', '1900-01-00', 'Current');</v>
      </c>
    </row>
    <row r="1041" spans="1:16" x14ac:dyDescent="0.35">
      <c r="A1041" s="22">
        <v>1040</v>
      </c>
      <c r="B1041" s="21">
        <v>42241</v>
      </c>
      <c r="C1041" s="22" t="s">
        <v>63</v>
      </c>
      <c r="D1041" s="22" t="s">
        <v>61</v>
      </c>
      <c r="E1041" s="22" t="s">
        <v>53</v>
      </c>
      <c r="F1041" s="22">
        <v>691</v>
      </c>
      <c r="G1041" s="22">
        <v>94.63</v>
      </c>
      <c r="H1041" s="22">
        <v>42.02</v>
      </c>
      <c r="I1041" s="22">
        <v>26.43</v>
      </c>
      <c r="J1041" s="22" t="s">
        <v>60</v>
      </c>
      <c r="K1041" s="23">
        <v>387717.94</v>
      </c>
      <c r="L1041" s="23" t="s">
        <v>55</v>
      </c>
      <c r="M1041" s="23" t="s">
        <v>83</v>
      </c>
      <c r="N1041" s="27"/>
      <c r="O1041" s="23" t="s">
        <v>56</v>
      </c>
      <c r="P1041" t="str">
        <f t="shared" si="16"/>
        <v>INSERT INTO @DataTable (Deal, AdvanceDate, PROV, DealPurpose, RateType, BEACON, LTV, TDS, GDS, InsuranceType, PrincipalBalance, OccupancyType, AccountStatus, Closed_Date, DelinquencyBucket) VALUES (1040, '2015-08-25', 'SK', 'Purchase', 'Fixed', 691, 94.63, 42.02, 26.43, 'HiRatio', 387717.94, 'Owner-Occupied', 'Open', '1900-01-00', 'Current');</v>
      </c>
    </row>
    <row r="1042" spans="1:16" x14ac:dyDescent="0.35">
      <c r="A1042" s="19">
        <v>1041</v>
      </c>
      <c r="B1042" s="18">
        <v>41607</v>
      </c>
      <c r="C1042" s="19" t="s">
        <v>51</v>
      </c>
      <c r="D1042" s="19" t="s">
        <v>61</v>
      </c>
      <c r="E1042" s="19" t="s">
        <v>40</v>
      </c>
      <c r="F1042" s="19">
        <v>731</v>
      </c>
      <c r="G1042" s="19">
        <v>75</v>
      </c>
      <c r="H1042" s="19">
        <v>35.6</v>
      </c>
      <c r="I1042" s="19">
        <v>23.51</v>
      </c>
      <c r="J1042" s="19" t="s">
        <v>54</v>
      </c>
      <c r="K1042" s="20">
        <v>0</v>
      </c>
      <c r="L1042" s="20" t="s">
        <v>55</v>
      </c>
      <c r="M1042" s="20" t="s">
        <v>84</v>
      </c>
      <c r="N1042" s="26">
        <v>41843</v>
      </c>
      <c r="O1042" s="20" t="s">
        <v>56</v>
      </c>
      <c r="P1042" t="str">
        <f t="shared" si="16"/>
        <v>INSERT INTO @DataTable (Deal, AdvanceDate, PROV, DealPurpose, RateType, BEACON, LTV, TDS, GDS, InsuranceType, PrincipalBalance, OccupancyType, AccountStatus, Closed_Date, DelinquencyBucket) VALUES (1041, '2013-11-29', 'AB', 'Purchase', 'ARM', 731, 75, 35.6, 23.51, 'Conv', 0, 'Owner-Occupied', 'Closed', '2014-07-23', 'Current');</v>
      </c>
    </row>
    <row r="1043" spans="1:16" x14ac:dyDescent="0.35">
      <c r="A1043" s="22">
        <v>1042</v>
      </c>
      <c r="B1043" s="21">
        <v>42563</v>
      </c>
      <c r="C1043" s="22" t="s">
        <v>58</v>
      </c>
      <c r="D1043" s="22" t="s">
        <v>61</v>
      </c>
      <c r="E1043" s="22" t="s">
        <v>53</v>
      </c>
      <c r="F1043" s="22">
        <v>658</v>
      </c>
      <c r="G1043" s="22">
        <v>80</v>
      </c>
      <c r="H1043" s="22">
        <v>35.22</v>
      </c>
      <c r="I1043" s="22">
        <v>31.86</v>
      </c>
      <c r="J1043" s="22" t="s">
        <v>54</v>
      </c>
      <c r="K1043" s="23">
        <v>692198.73</v>
      </c>
      <c r="L1043" s="23" t="s">
        <v>55</v>
      </c>
      <c r="M1043" s="23" t="s">
        <v>83</v>
      </c>
      <c r="N1043" s="27"/>
      <c r="O1043" s="23" t="s">
        <v>56</v>
      </c>
      <c r="P1043" t="str">
        <f t="shared" si="16"/>
        <v>INSERT INTO @DataTable (Deal, AdvanceDate, PROV, DealPurpose, RateType, BEACON, LTV, TDS, GDS, InsuranceType, PrincipalBalance, OccupancyType, AccountStatus, Closed_Date, DelinquencyBucket) VALUES (1042, '2016-07-12', 'BC', 'Purchase', 'Fixed', 658, 80, 35.22, 31.86, 'Conv', 692198.73, 'Owner-Occupied', 'Open', '1900-01-00', 'Current');</v>
      </c>
    </row>
    <row r="1044" spans="1:16" x14ac:dyDescent="0.35">
      <c r="A1044" s="19">
        <v>1043</v>
      </c>
      <c r="B1044" s="18">
        <v>42375</v>
      </c>
      <c r="C1044" s="19" t="s">
        <v>57</v>
      </c>
      <c r="D1044" s="19" t="s">
        <v>52</v>
      </c>
      <c r="E1044" s="19" t="s">
        <v>53</v>
      </c>
      <c r="F1044" s="19">
        <v>766</v>
      </c>
      <c r="G1044" s="19">
        <v>41.67</v>
      </c>
      <c r="H1044" s="19">
        <v>40.1</v>
      </c>
      <c r="I1044" s="19">
        <v>35.619999999999997</v>
      </c>
      <c r="J1044" s="19" t="s">
        <v>54</v>
      </c>
      <c r="K1044" s="20">
        <v>167005.60999999999</v>
      </c>
      <c r="L1044" s="20" t="s">
        <v>55</v>
      </c>
      <c r="M1044" s="20" t="s">
        <v>83</v>
      </c>
      <c r="N1044" s="26"/>
      <c r="O1044" s="20" t="s">
        <v>56</v>
      </c>
      <c r="P1044" t="str">
        <f t="shared" si="16"/>
        <v>INSERT INTO @DataTable (Deal, AdvanceDate, PROV, DealPurpose, RateType, BEACON, LTV, TDS, GDS, InsuranceType, PrincipalBalance, OccupancyType, AccountStatus, Closed_Date, DelinquencyBucket) VALUES (1043, '2016-01-06', 'ON', 'Refinance External', 'Fixed', 766, 41.67, 40.1, 35.62, 'Conv', 167005.61, 'Owner-Occupied', 'Open', '1900-01-00', 'Current');</v>
      </c>
    </row>
    <row r="1045" spans="1:16" x14ac:dyDescent="0.35">
      <c r="A1045" s="22">
        <v>1044</v>
      </c>
      <c r="B1045" s="21">
        <v>40813</v>
      </c>
      <c r="C1045" s="22" t="s">
        <v>51</v>
      </c>
      <c r="D1045" s="22" t="s">
        <v>61</v>
      </c>
      <c r="E1045" s="22" t="s">
        <v>53</v>
      </c>
      <c r="F1045" s="22">
        <v>762</v>
      </c>
      <c r="G1045" s="22">
        <v>92.25</v>
      </c>
      <c r="H1045" s="22">
        <v>41.35</v>
      </c>
      <c r="I1045" s="22">
        <v>29.4</v>
      </c>
      <c r="J1045" s="22" t="s">
        <v>60</v>
      </c>
      <c r="K1045" s="23">
        <v>0</v>
      </c>
      <c r="L1045" s="23" t="s">
        <v>55</v>
      </c>
      <c r="M1045" s="23" t="s">
        <v>84</v>
      </c>
      <c r="N1045" s="27">
        <v>42586</v>
      </c>
      <c r="O1045" s="23" t="s">
        <v>56</v>
      </c>
      <c r="P1045" t="str">
        <f t="shared" si="16"/>
        <v>INSERT INTO @DataTable (Deal, AdvanceDate, PROV, DealPurpose, RateType, BEACON, LTV, TDS, GDS, InsuranceType, PrincipalBalance, OccupancyType, AccountStatus, Closed_Date, DelinquencyBucket) VALUES (1044, '2011-09-27', 'AB', 'Purchase', 'Fixed', 762, 92.25, 41.35, 29.4, 'HiRatio', 0, 'Owner-Occupied', 'Closed', '2016-08-04', 'Current');</v>
      </c>
    </row>
    <row r="1046" spans="1:16" x14ac:dyDescent="0.35">
      <c r="A1046" s="19">
        <v>1045</v>
      </c>
      <c r="B1046" s="18">
        <v>42160</v>
      </c>
      <c r="C1046" s="19" t="s">
        <v>57</v>
      </c>
      <c r="D1046" s="19" t="s">
        <v>52</v>
      </c>
      <c r="E1046" s="19" t="s">
        <v>40</v>
      </c>
      <c r="F1046" s="19">
        <v>779</v>
      </c>
      <c r="G1046" s="19">
        <v>58.55</v>
      </c>
      <c r="H1046" s="19">
        <v>16.63</v>
      </c>
      <c r="I1046" s="19">
        <v>16.399999999999999</v>
      </c>
      <c r="J1046" s="19" t="s">
        <v>54</v>
      </c>
      <c r="K1046" s="20">
        <v>292514.71999999997</v>
      </c>
      <c r="L1046" s="20" t="s">
        <v>55</v>
      </c>
      <c r="M1046" s="20" t="s">
        <v>83</v>
      </c>
      <c r="N1046" s="26"/>
      <c r="O1046" s="20" t="s">
        <v>56</v>
      </c>
      <c r="P1046" t="str">
        <f t="shared" si="16"/>
        <v>INSERT INTO @DataTable (Deal, AdvanceDate, PROV, DealPurpose, RateType, BEACON, LTV, TDS, GDS, InsuranceType, PrincipalBalance, OccupancyType, AccountStatus, Closed_Date, DelinquencyBucket) VALUES (1045, '2015-06-05', 'ON', 'Refinance External', 'ARM', 779, 58.55, 16.63, 16.4, 'Conv', 292514.72, 'Owner-Occupied', 'Open', '1900-01-00', 'Current');</v>
      </c>
    </row>
    <row r="1047" spans="1:16" x14ac:dyDescent="0.35">
      <c r="A1047" s="22">
        <v>1046</v>
      </c>
      <c r="B1047" s="21">
        <v>42359</v>
      </c>
      <c r="C1047" s="22" t="s">
        <v>63</v>
      </c>
      <c r="D1047" s="22" t="s">
        <v>52</v>
      </c>
      <c r="E1047" s="22" t="s">
        <v>53</v>
      </c>
      <c r="F1047" s="22">
        <v>758</v>
      </c>
      <c r="G1047" s="22">
        <v>67.39</v>
      </c>
      <c r="H1047" s="22">
        <v>36.46</v>
      </c>
      <c r="I1047" s="22">
        <v>12.11</v>
      </c>
      <c r="J1047" s="22" t="s">
        <v>54</v>
      </c>
      <c r="K1047" s="23">
        <v>300177.18</v>
      </c>
      <c r="L1047" s="23" t="s">
        <v>55</v>
      </c>
      <c r="M1047" s="23" t="s">
        <v>83</v>
      </c>
      <c r="N1047" s="27"/>
      <c r="O1047" s="23" t="s">
        <v>56</v>
      </c>
      <c r="P1047" t="str">
        <f t="shared" si="16"/>
        <v>INSERT INTO @DataTable (Deal, AdvanceDate, PROV, DealPurpose, RateType, BEACON, LTV, TDS, GDS, InsuranceType, PrincipalBalance, OccupancyType, AccountStatus, Closed_Date, DelinquencyBucket) VALUES (1046, '2015-12-21', 'SK', 'Refinance External', 'Fixed', 758, 67.39, 36.46, 12.11, 'Conv', 300177.18, 'Owner-Occupied', 'Open', '1900-01-00', 'Current');</v>
      </c>
    </row>
    <row r="1048" spans="1:16" x14ac:dyDescent="0.35">
      <c r="A1048" s="19">
        <v>1047</v>
      </c>
      <c r="B1048" s="18">
        <v>40354</v>
      </c>
      <c r="C1048" s="19" t="s">
        <v>57</v>
      </c>
      <c r="D1048" s="19" t="s">
        <v>61</v>
      </c>
      <c r="E1048" s="19" t="s">
        <v>53</v>
      </c>
      <c r="F1048" s="19">
        <v>805</v>
      </c>
      <c r="G1048" s="19">
        <v>80</v>
      </c>
      <c r="H1048" s="19">
        <v>28.66</v>
      </c>
      <c r="I1048" s="19">
        <v>28.61</v>
      </c>
      <c r="J1048" s="19" t="s">
        <v>54</v>
      </c>
      <c r="K1048" s="20">
        <v>0</v>
      </c>
      <c r="L1048" s="20" t="s">
        <v>55</v>
      </c>
      <c r="M1048" s="20" t="s">
        <v>84</v>
      </c>
      <c r="N1048" s="26">
        <v>41761</v>
      </c>
      <c r="O1048" s="20" t="s">
        <v>56</v>
      </c>
      <c r="P1048" t="str">
        <f t="shared" si="16"/>
        <v>INSERT INTO @DataTable (Deal, AdvanceDate, PROV, DealPurpose, RateType, BEACON, LTV, TDS, GDS, InsuranceType, PrincipalBalance, OccupancyType, AccountStatus, Closed_Date, DelinquencyBucket) VALUES (1047, '2010-06-25', 'ON', 'Purchase', 'Fixed', 805, 80, 28.66, 28.61, 'Conv', 0, 'Owner-Occupied', 'Closed', '2014-05-02', 'Current');</v>
      </c>
    </row>
    <row r="1049" spans="1:16" x14ac:dyDescent="0.35">
      <c r="A1049" s="22">
        <v>1048</v>
      </c>
      <c r="B1049" s="21">
        <v>42100</v>
      </c>
      <c r="C1049" s="22" t="s">
        <v>57</v>
      </c>
      <c r="D1049" s="22" t="s">
        <v>61</v>
      </c>
      <c r="E1049" s="22" t="s">
        <v>53</v>
      </c>
      <c r="F1049" s="22">
        <v>710</v>
      </c>
      <c r="G1049" s="22">
        <v>94.96</v>
      </c>
      <c r="H1049" s="22">
        <v>43.45</v>
      </c>
      <c r="I1049" s="22">
        <v>17.13</v>
      </c>
      <c r="J1049" s="22" t="s">
        <v>60</v>
      </c>
      <c r="K1049" s="23">
        <v>301222.23</v>
      </c>
      <c r="L1049" s="23" t="s">
        <v>55</v>
      </c>
      <c r="M1049" s="23" t="s">
        <v>83</v>
      </c>
      <c r="N1049" s="27"/>
      <c r="O1049" s="23" t="s">
        <v>56</v>
      </c>
      <c r="P1049" t="str">
        <f t="shared" si="16"/>
        <v>INSERT INTO @DataTable (Deal, AdvanceDate, PROV, DealPurpose, RateType, BEACON, LTV, TDS, GDS, InsuranceType, PrincipalBalance, OccupancyType, AccountStatus, Closed_Date, DelinquencyBucket) VALUES (1048, '2015-04-06', 'ON', 'Purchase', 'Fixed', 710, 94.96, 43.45, 17.13, 'HiRatio', 301222.23, 'Owner-Occupied', 'Open', '1900-01-00', 'Current');</v>
      </c>
    </row>
    <row r="1050" spans="1:16" x14ac:dyDescent="0.35">
      <c r="A1050" s="19">
        <v>1049</v>
      </c>
      <c r="B1050" s="18">
        <v>42094</v>
      </c>
      <c r="C1050" s="19" t="s">
        <v>58</v>
      </c>
      <c r="D1050" s="19" t="s">
        <v>61</v>
      </c>
      <c r="E1050" s="19" t="s">
        <v>40</v>
      </c>
      <c r="F1050" s="19">
        <v>0</v>
      </c>
      <c r="G1050" s="19">
        <v>80</v>
      </c>
      <c r="H1050" s="19">
        <v>25.16</v>
      </c>
      <c r="I1050" s="19">
        <v>4.55</v>
      </c>
      <c r="J1050" s="19" t="s">
        <v>54</v>
      </c>
      <c r="K1050" s="20">
        <v>176839.53</v>
      </c>
      <c r="L1050" s="20" t="s">
        <v>62</v>
      </c>
      <c r="M1050" s="20" t="s">
        <v>83</v>
      </c>
      <c r="N1050" s="26"/>
      <c r="O1050" s="20" t="s">
        <v>56</v>
      </c>
      <c r="P1050" t="str">
        <f t="shared" si="16"/>
        <v>INSERT INTO @DataTable (Deal, AdvanceDate, PROV, DealPurpose, RateType, BEACON, LTV, TDS, GDS, InsuranceType, PrincipalBalance, OccupancyType, AccountStatus, Closed_Date, DelinquencyBucket) VALUES (1049, '2015-03-31', 'BC', 'Purchase', 'ARM', 0, 80, 25.16, 4.55, 'Conv', 176839.53, 'Rental', 'Open', '1900-01-00', 'Current');</v>
      </c>
    </row>
    <row r="1051" spans="1:16" x14ac:dyDescent="0.35">
      <c r="A1051" s="22">
        <v>1050</v>
      </c>
      <c r="B1051" s="21">
        <v>42384</v>
      </c>
      <c r="C1051" s="22" t="s">
        <v>57</v>
      </c>
      <c r="D1051" s="22" t="s">
        <v>61</v>
      </c>
      <c r="E1051" s="22" t="s">
        <v>40</v>
      </c>
      <c r="F1051" s="22">
        <v>723</v>
      </c>
      <c r="G1051" s="22">
        <v>80</v>
      </c>
      <c r="H1051" s="22">
        <v>23.04</v>
      </c>
      <c r="I1051" s="22">
        <v>19.559999999999999</v>
      </c>
      <c r="J1051" s="22" t="s">
        <v>54</v>
      </c>
      <c r="K1051" s="23">
        <v>291240.12</v>
      </c>
      <c r="L1051" s="23" t="s">
        <v>55</v>
      </c>
      <c r="M1051" s="23" t="s">
        <v>83</v>
      </c>
      <c r="N1051" s="27"/>
      <c r="O1051" s="23" t="s">
        <v>56</v>
      </c>
      <c r="P1051" t="str">
        <f t="shared" si="16"/>
        <v>INSERT INTO @DataTable (Deal, AdvanceDate, PROV, DealPurpose, RateType, BEACON, LTV, TDS, GDS, InsuranceType, PrincipalBalance, OccupancyType, AccountStatus, Closed_Date, DelinquencyBucket) VALUES (1050, '2016-01-15', 'ON', 'Purchase', 'ARM', 723, 80, 23.04, 19.56, 'Conv', 291240.12, 'Owner-Occupied', 'Open', '1900-01-00', 'Current');</v>
      </c>
    </row>
    <row r="1052" spans="1:16" x14ac:dyDescent="0.35">
      <c r="A1052" s="19">
        <v>1051</v>
      </c>
      <c r="B1052" s="18">
        <v>40604</v>
      </c>
      <c r="C1052" s="19" t="s">
        <v>51</v>
      </c>
      <c r="D1052" s="19" t="s">
        <v>61</v>
      </c>
      <c r="E1052" s="19" t="s">
        <v>40</v>
      </c>
      <c r="F1052" s="19">
        <v>715</v>
      </c>
      <c r="G1052" s="19">
        <v>95</v>
      </c>
      <c r="H1052" s="19">
        <v>35.94</v>
      </c>
      <c r="I1052" s="19">
        <v>25.68</v>
      </c>
      <c r="J1052" s="19" t="s">
        <v>60</v>
      </c>
      <c r="K1052" s="20">
        <v>0</v>
      </c>
      <c r="L1052" s="20" t="s">
        <v>55</v>
      </c>
      <c r="M1052" s="20" t="s">
        <v>84</v>
      </c>
      <c r="N1052" s="26">
        <v>41701</v>
      </c>
      <c r="O1052" s="20" t="s">
        <v>56</v>
      </c>
      <c r="P1052" t="str">
        <f t="shared" si="16"/>
        <v>INSERT INTO @DataTable (Deal, AdvanceDate, PROV, DealPurpose, RateType, BEACON, LTV, TDS, GDS, InsuranceType, PrincipalBalance, OccupancyType, AccountStatus, Closed_Date, DelinquencyBucket) VALUES (1051, '2011-03-02', 'AB', 'Purchase', 'ARM', 715, 95, 35.94, 25.68, 'HiRatio', 0, 'Owner-Occupied', 'Closed', '2014-03-03', 'Current');</v>
      </c>
    </row>
    <row r="1053" spans="1:16" x14ac:dyDescent="0.35">
      <c r="A1053" s="22">
        <v>1052</v>
      </c>
      <c r="B1053" s="21">
        <v>41820</v>
      </c>
      <c r="C1053" s="22" t="s">
        <v>51</v>
      </c>
      <c r="D1053" s="22" t="s">
        <v>61</v>
      </c>
      <c r="E1053" s="22" t="s">
        <v>40</v>
      </c>
      <c r="F1053" s="22">
        <v>771</v>
      </c>
      <c r="G1053" s="22">
        <v>61.22</v>
      </c>
      <c r="H1053" s="22">
        <v>10.78</v>
      </c>
      <c r="I1053" s="22">
        <v>3.85</v>
      </c>
      <c r="J1053" s="22" t="s">
        <v>54</v>
      </c>
      <c r="K1053" s="23">
        <v>81751.87</v>
      </c>
      <c r="L1053" s="23" t="s">
        <v>66</v>
      </c>
      <c r="M1053" s="23" t="s">
        <v>83</v>
      </c>
      <c r="N1053" s="27"/>
      <c r="O1053" s="23" t="s">
        <v>56</v>
      </c>
      <c r="P1053" t="str">
        <f t="shared" si="16"/>
        <v>INSERT INTO @DataTable (Deal, AdvanceDate, PROV, DealPurpose, RateType, BEACON, LTV, TDS, GDS, InsuranceType, PrincipalBalance, OccupancyType, AccountStatus, Closed_Date, DelinquencyBucket) VALUES (1052, '2014-06-30', 'AB', 'Purchase', 'ARM', 771, 61.22, 10.78, 3.85, 'Conv', 81751.87, 'Second Home', 'Open', '1900-01-00', 'Current');</v>
      </c>
    </row>
    <row r="1054" spans="1:16" x14ac:dyDescent="0.35">
      <c r="A1054" s="19">
        <v>1053</v>
      </c>
      <c r="B1054" s="18">
        <v>42095</v>
      </c>
      <c r="C1054" s="19" t="s">
        <v>57</v>
      </c>
      <c r="D1054" s="19" t="s">
        <v>61</v>
      </c>
      <c r="E1054" s="19" t="s">
        <v>53</v>
      </c>
      <c r="F1054" s="19">
        <v>801</v>
      </c>
      <c r="G1054" s="19">
        <v>95</v>
      </c>
      <c r="H1054" s="19">
        <v>22.04</v>
      </c>
      <c r="I1054" s="19">
        <v>21.06</v>
      </c>
      <c r="J1054" s="19" t="s">
        <v>60</v>
      </c>
      <c r="K1054" s="20">
        <v>335035.45</v>
      </c>
      <c r="L1054" s="20" t="s">
        <v>55</v>
      </c>
      <c r="M1054" s="20" t="s">
        <v>83</v>
      </c>
      <c r="N1054" s="26"/>
      <c r="O1054" s="20" t="s">
        <v>56</v>
      </c>
      <c r="P1054" t="str">
        <f t="shared" si="16"/>
        <v>INSERT INTO @DataTable (Deal, AdvanceDate, PROV, DealPurpose, RateType, BEACON, LTV, TDS, GDS, InsuranceType, PrincipalBalance, OccupancyType, AccountStatus, Closed_Date, DelinquencyBucket) VALUES (1053, '2015-04-01', 'ON', 'Purchase', 'Fixed', 801, 95, 22.04, 21.06, 'HiRatio', 335035.45, 'Owner-Occupied', 'Open', '1900-01-00', 'Current');</v>
      </c>
    </row>
    <row r="1055" spans="1:16" x14ac:dyDescent="0.35">
      <c r="A1055" s="22">
        <v>1054</v>
      </c>
      <c r="B1055" s="21">
        <v>41047</v>
      </c>
      <c r="C1055" s="22" t="s">
        <v>57</v>
      </c>
      <c r="D1055" s="22" t="s">
        <v>61</v>
      </c>
      <c r="E1055" s="22" t="s">
        <v>53</v>
      </c>
      <c r="F1055" s="22">
        <v>719</v>
      </c>
      <c r="G1055" s="22">
        <v>90.03</v>
      </c>
      <c r="H1055" s="22">
        <v>33.58</v>
      </c>
      <c r="I1055" s="22">
        <v>19.940000000000001</v>
      </c>
      <c r="J1055" s="22" t="s">
        <v>60</v>
      </c>
      <c r="K1055" s="23">
        <v>0</v>
      </c>
      <c r="L1055" s="23" t="s">
        <v>55</v>
      </c>
      <c r="M1055" s="23" t="s">
        <v>84</v>
      </c>
      <c r="N1055" s="27">
        <v>42072</v>
      </c>
      <c r="O1055" s="23" t="s">
        <v>56</v>
      </c>
      <c r="P1055" t="str">
        <f t="shared" si="16"/>
        <v>INSERT INTO @DataTable (Deal, AdvanceDate, PROV, DealPurpose, RateType, BEACON, LTV, TDS, GDS, InsuranceType, PrincipalBalance, OccupancyType, AccountStatus, Closed_Date, DelinquencyBucket) VALUES (1054, '2012-05-18', 'ON', 'Purchase', 'Fixed', 719, 90.03, 33.58, 19.94, 'HiRatio', 0, 'Owner-Occupied', 'Closed', '2015-03-09', 'Current');</v>
      </c>
    </row>
    <row r="1056" spans="1:16" x14ac:dyDescent="0.35">
      <c r="A1056" s="19">
        <v>1055</v>
      </c>
      <c r="B1056" s="18">
        <v>42649</v>
      </c>
      <c r="C1056" s="19" t="s">
        <v>51</v>
      </c>
      <c r="D1056" s="19" t="s">
        <v>61</v>
      </c>
      <c r="E1056" s="19" t="s">
        <v>53</v>
      </c>
      <c r="F1056" s="19">
        <v>782</v>
      </c>
      <c r="G1056" s="19">
        <v>95</v>
      </c>
      <c r="H1056" s="19">
        <v>24.72</v>
      </c>
      <c r="I1056" s="19">
        <v>14.73</v>
      </c>
      <c r="J1056" s="19" t="s">
        <v>60</v>
      </c>
      <c r="K1056" s="20">
        <v>429111.79</v>
      </c>
      <c r="L1056" s="20" t="s">
        <v>55</v>
      </c>
      <c r="M1056" s="20" t="s">
        <v>83</v>
      </c>
      <c r="N1056" s="26"/>
      <c r="O1056" s="20" t="s">
        <v>56</v>
      </c>
      <c r="P1056" t="str">
        <f t="shared" si="16"/>
        <v>INSERT INTO @DataTable (Deal, AdvanceDate, PROV, DealPurpose, RateType, BEACON, LTV, TDS, GDS, InsuranceType, PrincipalBalance, OccupancyType, AccountStatus, Closed_Date, DelinquencyBucket) VALUES (1055, '2016-10-06', 'AB', 'Purchase', 'Fixed', 782, 95, 24.72, 14.73, 'HiRatio', 429111.79, 'Owner-Occupied', 'Open', '1900-01-00', 'Current');</v>
      </c>
    </row>
    <row r="1057" spans="1:16" x14ac:dyDescent="0.35">
      <c r="A1057" s="22">
        <v>1056</v>
      </c>
      <c r="B1057" s="21">
        <v>42194</v>
      </c>
      <c r="C1057" s="22" t="s">
        <v>51</v>
      </c>
      <c r="D1057" s="22" t="s">
        <v>61</v>
      </c>
      <c r="E1057" s="22" t="s">
        <v>53</v>
      </c>
      <c r="F1057" s="22">
        <v>760</v>
      </c>
      <c r="G1057" s="22">
        <v>90</v>
      </c>
      <c r="H1057" s="22">
        <v>35.49</v>
      </c>
      <c r="I1057" s="22">
        <v>22.17</v>
      </c>
      <c r="J1057" s="22" t="s">
        <v>60</v>
      </c>
      <c r="K1057" s="23">
        <v>356494.43</v>
      </c>
      <c r="L1057" s="23" t="s">
        <v>55</v>
      </c>
      <c r="M1057" s="23" t="s">
        <v>83</v>
      </c>
      <c r="N1057" s="27"/>
      <c r="O1057" s="23" t="s">
        <v>56</v>
      </c>
      <c r="P1057" t="str">
        <f t="shared" si="16"/>
        <v>INSERT INTO @DataTable (Deal, AdvanceDate, PROV, DealPurpose, RateType, BEACON, LTV, TDS, GDS, InsuranceType, PrincipalBalance, OccupancyType, AccountStatus, Closed_Date, DelinquencyBucket) VALUES (1056, '2015-07-09', 'AB', 'Purchase', 'Fixed', 760, 90, 35.49, 22.17, 'HiRatio', 356494.43, 'Owner-Occupied', 'Open', '1900-01-00', 'Current');</v>
      </c>
    </row>
    <row r="1058" spans="1:16" x14ac:dyDescent="0.35">
      <c r="A1058" s="19">
        <v>1057</v>
      </c>
      <c r="B1058" s="18">
        <v>42195</v>
      </c>
      <c r="C1058" s="19" t="s">
        <v>57</v>
      </c>
      <c r="D1058" s="19" t="s">
        <v>52</v>
      </c>
      <c r="E1058" s="19" t="s">
        <v>53</v>
      </c>
      <c r="F1058" s="19">
        <v>745</v>
      </c>
      <c r="G1058" s="19">
        <v>73.09</v>
      </c>
      <c r="H1058" s="19">
        <v>28.77</v>
      </c>
      <c r="I1058" s="19">
        <v>19.350000000000001</v>
      </c>
      <c r="J1058" s="19" t="s">
        <v>54</v>
      </c>
      <c r="K1058" s="20">
        <v>172401.41</v>
      </c>
      <c r="L1058" s="20" t="s">
        <v>55</v>
      </c>
      <c r="M1058" s="20" t="s">
        <v>83</v>
      </c>
      <c r="N1058" s="26"/>
      <c r="O1058" s="20" t="s">
        <v>56</v>
      </c>
      <c r="P1058" t="str">
        <f t="shared" si="16"/>
        <v>INSERT INTO @DataTable (Deal, AdvanceDate, PROV, DealPurpose, RateType, BEACON, LTV, TDS, GDS, InsuranceType, PrincipalBalance, OccupancyType, AccountStatus, Closed_Date, DelinquencyBucket) VALUES (1057, '2015-07-10', 'ON', 'Refinance External', 'Fixed', 745, 73.09, 28.77, 19.35, 'Conv', 172401.41, 'Owner-Occupied', 'Open', '1900-01-00', 'Current');</v>
      </c>
    </row>
    <row r="1059" spans="1:16" x14ac:dyDescent="0.35">
      <c r="A1059" s="22">
        <v>1058</v>
      </c>
      <c r="B1059" s="21">
        <v>41548</v>
      </c>
      <c r="C1059" s="22" t="s">
        <v>51</v>
      </c>
      <c r="D1059" s="22" t="s">
        <v>61</v>
      </c>
      <c r="E1059" s="22" t="s">
        <v>40</v>
      </c>
      <c r="F1059" s="22">
        <v>709</v>
      </c>
      <c r="G1059" s="22">
        <v>95</v>
      </c>
      <c r="H1059" s="22">
        <v>30.59</v>
      </c>
      <c r="I1059" s="22">
        <v>25.72</v>
      </c>
      <c r="J1059" s="22" t="s">
        <v>60</v>
      </c>
      <c r="K1059" s="23">
        <v>189346.83</v>
      </c>
      <c r="L1059" s="23" t="s">
        <v>55</v>
      </c>
      <c r="M1059" s="23" t="s">
        <v>83</v>
      </c>
      <c r="N1059" s="27"/>
      <c r="O1059" s="23" t="s">
        <v>56</v>
      </c>
      <c r="P1059" t="str">
        <f t="shared" si="16"/>
        <v>INSERT INTO @DataTable (Deal, AdvanceDate, PROV, DealPurpose, RateType, BEACON, LTV, TDS, GDS, InsuranceType, PrincipalBalance, OccupancyType, AccountStatus, Closed_Date, DelinquencyBucket) VALUES (1058, '2013-10-01', 'AB', 'Purchase', 'ARM', 709, 95, 30.59, 25.72, 'HiRatio', 189346.83, 'Owner-Occupied', 'Open', '1900-01-00', 'Current');</v>
      </c>
    </row>
    <row r="1060" spans="1:16" x14ac:dyDescent="0.35">
      <c r="A1060" s="19">
        <v>1059</v>
      </c>
      <c r="B1060" s="18">
        <v>41544</v>
      </c>
      <c r="C1060" s="19" t="s">
        <v>58</v>
      </c>
      <c r="D1060" s="19" t="s">
        <v>61</v>
      </c>
      <c r="E1060" s="19" t="s">
        <v>53</v>
      </c>
      <c r="F1060" s="19">
        <v>810</v>
      </c>
      <c r="G1060" s="19">
        <v>95</v>
      </c>
      <c r="H1060" s="19">
        <v>28.49</v>
      </c>
      <c r="I1060" s="19">
        <v>24</v>
      </c>
      <c r="J1060" s="19" t="s">
        <v>60</v>
      </c>
      <c r="K1060" s="20">
        <v>186222.57</v>
      </c>
      <c r="L1060" s="20" t="s">
        <v>55</v>
      </c>
      <c r="M1060" s="20" t="s">
        <v>83</v>
      </c>
      <c r="N1060" s="26"/>
      <c r="O1060" s="20" t="s">
        <v>56</v>
      </c>
      <c r="P1060" t="str">
        <f t="shared" si="16"/>
        <v>INSERT INTO @DataTable (Deal, AdvanceDate, PROV, DealPurpose, RateType, BEACON, LTV, TDS, GDS, InsuranceType, PrincipalBalance, OccupancyType, AccountStatus, Closed_Date, DelinquencyBucket) VALUES (1059, '2013-09-27', 'BC', 'Purchase', 'Fixed', 810, 95, 28.49, 24, 'HiRatio', 186222.57, 'Owner-Occupied', 'Open', '1900-01-00', 'Current');</v>
      </c>
    </row>
    <row r="1061" spans="1:16" x14ac:dyDescent="0.35">
      <c r="A1061" s="22">
        <v>1060</v>
      </c>
      <c r="B1061" s="21">
        <v>41243</v>
      </c>
      <c r="C1061" s="22" t="s">
        <v>57</v>
      </c>
      <c r="D1061" s="22" t="s">
        <v>59</v>
      </c>
      <c r="E1061" s="22" t="s">
        <v>53</v>
      </c>
      <c r="F1061" s="22">
        <v>794</v>
      </c>
      <c r="G1061" s="22">
        <v>77.569999999999993</v>
      </c>
      <c r="H1061" s="22">
        <v>26.96</v>
      </c>
      <c r="I1061" s="22">
        <v>26.19</v>
      </c>
      <c r="J1061" s="22" t="s">
        <v>54</v>
      </c>
      <c r="K1061" s="23">
        <v>170452.5</v>
      </c>
      <c r="L1061" s="23" t="s">
        <v>55</v>
      </c>
      <c r="M1061" s="23" t="s">
        <v>83</v>
      </c>
      <c r="N1061" s="27"/>
      <c r="O1061" s="23" t="s">
        <v>56</v>
      </c>
      <c r="P1061" t="str">
        <f t="shared" si="16"/>
        <v>INSERT INTO @DataTable (Deal, AdvanceDate, PROV, DealPurpose, RateType, BEACON, LTV, TDS, GDS, InsuranceType, PrincipalBalance, OccupancyType, AccountStatus, Closed_Date, DelinquencyBucket) VALUES (1060, '2012-11-30', 'ON', 'Transfer', 'Fixed', 794, 77.57, 26.96, 26.19, 'Conv', 170452.5, 'Owner-Occupied', 'Open', '1900-01-00', 'Current');</v>
      </c>
    </row>
    <row r="1062" spans="1:16" x14ac:dyDescent="0.35">
      <c r="A1062" s="19">
        <v>1061</v>
      </c>
      <c r="B1062" s="18">
        <v>40857</v>
      </c>
      <c r="C1062" s="19" t="s">
        <v>57</v>
      </c>
      <c r="D1062" s="19" t="s">
        <v>61</v>
      </c>
      <c r="E1062" s="19" t="s">
        <v>53</v>
      </c>
      <c r="F1062" s="19">
        <v>730</v>
      </c>
      <c r="G1062" s="19">
        <v>80</v>
      </c>
      <c r="H1062" s="19">
        <v>37.630000000000003</v>
      </c>
      <c r="I1062" s="19">
        <v>28.29</v>
      </c>
      <c r="J1062" s="19" t="s">
        <v>54</v>
      </c>
      <c r="K1062" s="20">
        <v>0</v>
      </c>
      <c r="L1062" s="20" t="s">
        <v>55</v>
      </c>
      <c r="M1062" s="20" t="s">
        <v>84</v>
      </c>
      <c r="N1062" s="26">
        <v>42249</v>
      </c>
      <c r="O1062" s="20" t="s">
        <v>56</v>
      </c>
      <c r="P1062" t="str">
        <f t="shared" si="16"/>
        <v>INSERT INTO @DataTable (Deal, AdvanceDate, PROV, DealPurpose, RateType, BEACON, LTV, TDS, GDS, InsuranceType, PrincipalBalance, OccupancyType, AccountStatus, Closed_Date, DelinquencyBucket) VALUES (1061, '2011-11-10', 'ON', 'Purchase', 'Fixed', 730, 80, 37.63, 28.29, 'Conv', 0, 'Owner-Occupied', 'Closed', '2015-09-02', 'Current');</v>
      </c>
    </row>
    <row r="1063" spans="1:16" x14ac:dyDescent="0.35">
      <c r="A1063" s="22">
        <v>1062</v>
      </c>
      <c r="B1063" s="21">
        <v>42468</v>
      </c>
      <c r="C1063" s="22" t="s">
        <v>57</v>
      </c>
      <c r="D1063" s="22" t="s">
        <v>52</v>
      </c>
      <c r="E1063" s="22" t="s">
        <v>53</v>
      </c>
      <c r="F1063" s="22">
        <v>751</v>
      </c>
      <c r="G1063" s="22">
        <v>74.63</v>
      </c>
      <c r="H1063" s="22">
        <v>37.96</v>
      </c>
      <c r="I1063" s="22">
        <v>37.96</v>
      </c>
      <c r="J1063" s="22" t="s">
        <v>54</v>
      </c>
      <c r="K1063" s="23">
        <v>395676.29</v>
      </c>
      <c r="L1063" s="23" t="s">
        <v>55</v>
      </c>
      <c r="M1063" s="23" t="s">
        <v>83</v>
      </c>
      <c r="N1063" s="27"/>
      <c r="O1063" s="23" t="s">
        <v>56</v>
      </c>
      <c r="P1063" t="str">
        <f t="shared" si="16"/>
        <v>INSERT INTO @DataTable (Deal, AdvanceDate, PROV, DealPurpose, RateType, BEACON, LTV, TDS, GDS, InsuranceType, PrincipalBalance, OccupancyType, AccountStatus, Closed_Date, DelinquencyBucket) VALUES (1062, '2016-04-08', 'ON', 'Refinance External', 'Fixed', 751, 74.63, 37.96, 37.96, 'Conv', 395676.29, 'Owner-Occupied', 'Open', '1900-01-00', 'Current');</v>
      </c>
    </row>
    <row r="1064" spans="1:16" x14ac:dyDescent="0.35">
      <c r="A1064" s="19">
        <v>1063</v>
      </c>
      <c r="B1064" s="18">
        <v>41305</v>
      </c>
      <c r="C1064" s="19" t="s">
        <v>51</v>
      </c>
      <c r="D1064" s="19" t="s">
        <v>61</v>
      </c>
      <c r="E1064" s="19" t="s">
        <v>53</v>
      </c>
      <c r="F1064" s="19">
        <v>769</v>
      </c>
      <c r="G1064" s="19">
        <v>95</v>
      </c>
      <c r="H1064" s="19">
        <v>38.49</v>
      </c>
      <c r="I1064" s="19">
        <v>27.64</v>
      </c>
      <c r="J1064" s="19" t="s">
        <v>60</v>
      </c>
      <c r="K1064" s="20">
        <v>289152.86</v>
      </c>
      <c r="L1064" s="20" t="s">
        <v>55</v>
      </c>
      <c r="M1064" s="20" t="s">
        <v>83</v>
      </c>
      <c r="N1064" s="26"/>
      <c r="O1064" s="20" t="s">
        <v>56</v>
      </c>
      <c r="P1064" t="str">
        <f t="shared" si="16"/>
        <v>INSERT INTO @DataTable (Deal, AdvanceDate, PROV, DealPurpose, RateType, BEACON, LTV, TDS, GDS, InsuranceType, PrincipalBalance, OccupancyType, AccountStatus, Closed_Date, DelinquencyBucket) VALUES (1063, '2013-01-31', 'AB', 'Purchase', 'Fixed', 769, 95, 38.49, 27.64, 'HiRatio', 289152.86, 'Owner-Occupied', 'Open', '1900-01-00', 'Current');</v>
      </c>
    </row>
    <row r="1065" spans="1:16" x14ac:dyDescent="0.35">
      <c r="A1065" s="22">
        <v>1064</v>
      </c>
      <c r="B1065" s="21">
        <v>42482</v>
      </c>
      <c r="C1065" s="22" t="s">
        <v>63</v>
      </c>
      <c r="D1065" s="22" t="s">
        <v>61</v>
      </c>
      <c r="E1065" s="22" t="s">
        <v>53</v>
      </c>
      <c r="F1065" s="22">
        <v>741</v>
      </c>
      <c r="G1065" s="22">
        <v>80</v>
      </c>
      <c r="H1065" s="22">
        <v>43.11</v>
      </c>
      <c r="I1065" s="22">
        <v>29.4</v>
      </c>
      <c r="J1065" s="22" t="s">
        <v>54</v>
      </c>
      <c r="K1065" s="23">
        <v>474016.74</v>
      </c>
      <c r="L1065" s="23" t="s">
        <v>55</v>
      </c>
      <c r="M1065" s="23" t="s">
        <v>83</v>
      </c>
      <c r="N1065" s="27"/>
      <c r="O1065" s="23" t="s">
        <v>56</v>
      </c>
      <c r="P1065" t="str">
        <f t="shared" si="16"/>
        <v>INSERT INTO @DataTable (Deal, AdvanceDate, PROV, DealPurpose, RateType, BEACON, LTV, TDS, GDS, InsuranceType, PrincipalBalance, OccupancyType, AccountStatus, Closed_Date, DelinquencyBucket) VALUES (1064, '2016-04-22', 'SK', 'Purchase', 'Fixed', 741, 80, 43.11, 29.4, 'Conv', 474016.74, 'Owner-Occupied', 'Open', '1900-01-00', 'Current');</v>
      </c>
    </row>
    <row r="1066" spans="1:16" x14ac:dyDescent="0.35">
      <c r="A1066" s="19">
        <v>1065</v>
      </c>
      <c r="B1066" s="18">
        <v>41151</v>
      </c>
      <c r="C1066" s="19" t="s">
        <v>58</v>
      </c>
      <c r="D1066" s="19" t="s">
        <v>61</v>
      </c>
      <c r="E1066" s="19" t="s">
        <v>53</v>
      </c>
      <c r="F1066" s="19">
        <v>728</v>
      </c>
      <c r="G1066" s="19">
        <v>95</v>
      </c>
      <c r="H1066" s="19">
        <v>29.95</v>
      </c>
      <c r="I1066" s="19">
        <v>29.29</v>
      </c>
      <c r="J1066" s="19" t="s">
        <v>60</v>
      </c>
      <c r="K1066" s="20">
        <v>268138.51</v>
      </c>
      <c r="L1066" s="20" t="s">
        <v>55</v>
      </c>
      <c r="M1066" s="20" t="s">
        <v>83</v>
      </c>
      <c r="N1066" s="26"/>
      <c r="O1066" s="20" t="s">
        <v>56</v>
      </c>
      <c r="P1066" t="str">
        <f t="shared" si="16"/>
        <v>INSERT INTO @DataTable (Deal, AdvanceDate, PROV, DealPurpose, RateType, BEACON, LTV, TDS, GDS, InsuranceType, PrincipalBalance, OccupancyType, AccountStatus, Closed_Date, DelinquencyBucket) VALUES (1065, '2012-08-30', 'BC', 'Purchase', 'Fixed', 728, 95, 29.95, 29.29, 'HiRatio', 268138.51, 'Owner-Occupied', 'Open', '1900-01-00', 'Current');</v>
      </c>
    </row>
    <row r="1067" spans="1:16" x14ac:dyDescent="0.35">
      <c r="A1067" s="22">
        <v>1066</v>
      </c>
      <c r="B1067" s="21">
        <v>42531</v>
      </c>
      <c r="C1067" s="22" t="s">
        <v>51</v>
      </c>
      <c r="D1067" s="22" t="s">
        <v>61</v>
      </c>
      <c r="E1067" s="22" t="s">
        <v>53</v>
      </c>
      <c r="F1067" s="22">
        <v>765</v>
      </c>
      <c r="G1067" s="22">
        <v>95</v>
      </c>
      <c r="H1067" s="22">
        <v>31.5</v>
      </c>
      <c r="I1067" s="22">
        <v>30.84</v>
      </c>
      <c r="J1067" s="22" t="s">
        <v>60</v>
      </c>
      <c r="K1067" s="23">
        <v>275387.73</v>
      </c>
      <c r="L1067" s="23" t="s">
        <v>55</v>
      </c>
      <c r="M1067" s="23" t="s">
        <v>83</v>
      </c>
      <c r="N1067" s="27"/>
      <c r="O1067" s="23" t="s">
        <v>56</v>
      </c>
      <c r="P1067" t="str">
        <f t="shared" si="16"/>
        <v>INSERT INTO @DataTable (Deal, AdvanceDate, PROV, DealPurpose, RateType, BEACON, LTV, TDS, GDS, InsuranceType, PrincipalBalance, OccupancyType, AccountStatus, Closed_Date, DelinquencyBucket) VALUES (1066, '2016-06-10', 'AB', 'Purchase', 'Fixed', 765, 95, 31.5, 30.84, 'HiRatio', 275387.73, 'Owner-Occupied', 'Open', '1900-01-00', 'Current');</v>
      </c>
    </row>
    <row r="1068" spans="1:16" x14ac:dyDescent="0.35">
      <c r="A1068" s="19">
        <v>1067</v>
      </c>
      <c r="B1068" s="18">
        <v>41899</v>
      </c>
      <c r="C1068" s="19" t="s">
        <v>57</v>
      </c>
      <c r="D1068" s="19" t="s">
        <v>61</v>
      </c>
      <c r="E1068" s="19" t="s">
        <v>53</v>
      </c>
      <c r="F1068" s="19">
        <v>719</v>
      </c>
      <c r="G1068" s="19">
        <v>94.74</v>
      </c>
      <c r="H1068" s="19">
        <v>36.06</v>
      </c>
      <c r="I1068" s="19">
        <v>23.15</v>
      </c>
      <c r="J1068" s="19" t="s">
        <v>60</v>
      </c>
      <c r="K1068" s="20">
        <v>428094.94</v>
      </c>
      <c r="L1068" s="20" t="s">
        <v>55</v>
      </c>
      <c r="M1068" s="20" t="s">
        <v>83</v>
      </c>
      <c r="N1068" s="26"/>
      <c r="O1068" s="20" t="s">
        <v>56</v>
      </c>
      <c r="P1068" t="str">
        <f t="shared" si="16"/>
        <v>INSERT INTO @DataTable (Deal, AdvanceDate, PROV, DealPurpose, RateType, BEACON, LTV, TDS, GDS, InsuranceType, PrincipalBalance, OccupancyType, AccountStatus, Closed_Date, DelinquencyBucket) VALUES (1067, '2014-09-17', 'ON', 'Purchase', 'Fixed', 719, 94.74, 36.06, 23.15, 'HiRatio', 428094.94, 'Owner-Occupied', 'Open', '1900-01-00', 'Current');</v>
      </c>
    </row>
    <row r="1069" spans="1:16" x14ac:dyDescent="0.35">
      <c r="A1069" s="22">
        <v>1068</v>
      </c>
      <c r="B1069" s="21">
        <v>41621</v>
      </c>
      <c r="C1069" s="22" t="s">
        <v>57</v>
      </c>
      <c r="D1069" s="22" t="s">
        <v>61</v>
      </c>
      <c r="E1069" s="22" t="s">
        <v>53</v>
      </c>
      <c r="F1069" s="22">
        <v>739</v>
      </c>
      <c r="G1069" s="22">
        <v>92.37</v>
      </c>
      <c r="H1069" s="22">
        <v>40.14</v>
      </c>
      <c r="I1069" s="22">
        <v>7.81</v>
      </c>
      <c r="J1069" s="22" t="s">
        <v>60</v>
      </c>
      <c r="K1069" s="23">
        <v>246415.11</v>
      </c>
      <c r="L1069" s="23" t="s">
        <v>55</v>
      </c>
      <c r="M1069" s="23" t="s">
        <v>83</v>
      </c>
      <c r="N1069" s="27"/>
      <c r="O1069" s="23" t="s">
        <v>56</v>
      </c>
      <c r="P1069" t="str">
        <f t="shared" si="16"/>
        <v>INSERT INTO @DataTable (Deal, AdvanceDate, PROV, DealPurpose, RateType, BEACON, LTV, TDS, GDS, InsuranceType, PrincipalBalance, OccupancyType, AccountStatus, Closed_Date, DelinquencyBucket) VALUES (1068, '2013-12-13', 'ON', 'Purchase', 'Fixed', 739, 92.37, 40.14, 7.81, 'HiRatio', 246415.11, 'Owner-Occupied', 'Open', '1900-01-00', 'Current');</v>
      </c>
    </row>
    <row r="1070" spans="1:16" x14ac:dyDescent="0.35">
      <c r="A1070" s="19">
        <v>1069</v>
      </c>
      <c r="B1070" s="18">
        <v>42674</v>
      </c>
      <c r="C1070" s="19" t="s">
        <v>51</v>
      </c>
      <c r="D1070" s="19" t="s">
        <v>61</v>
      </c>
      <c r="E1070" s="19" t="s">
        <v>53</v>
      </c>
      <c r="F1070" s="19">
        <v>786</v>
      </c>
      <c r="G1070" s="19">
        <v>95</v>
      </c>
      <c r="H1070" s="19">
        <v>37.799999999999997</v>
      </c>
      <c r="I1070" s="19">
        <v>10.33</v>
      </c>
      <c r="J1070" s="19" t="s">
        <v>60</v>
      </c>
      <c r="K1070" s="20">
        <v>214816.93</v>
      </c>
      <c r="L1070" s="20" t="s">
        <v>66</v>
      </c>
      <c r="M1070" s="20" t="s">
        <v>83</v>
      </c>
      <c r="N1070" s="26"/>
      <c r="O1070" s="20" t="s">
        <v>56</v>
      </c>
      <c r="P1070" t="str">
        <f t="shared" si="16"/>
        <v>INSERT INTO @DataTable (Deal, AdvanceDate, PROV, DealPurpose, RateType, BEACON, LTV, TDS, GDS, InsuranceType, PrincipalBalance, OccupancyType, AccountStatus, Closed_Date, DelinquencyBucket) VALUES (1069, '2016-10-31', 'AB', 'Purchase', 'Fixed', 786, 95, 37.8, 10.33, 'HiRatio', 214816.93, 'Second Home', 'Open', '1900-01-00', 'Current');</v>
      </c>
    </row>
    <row r="1071" spans="1:16" x14ac:dyDescent="0.35">
      <c r="A1071" s="22">
        <v>1070</v>
      </c>
      <c r="B1071" s="21">
        <v>42067</v>
      </c>
      <c r="C1071" s="22" t="s">
        <v>57</v>
      </c>
      <c r="D1071" s="22" t="s">
        <v>61</v>
      </c>
      <c r="E1071" s="22" t="s">
        <v>53</v>
      </c>
      <c r="F1071" s="22">
        <v>687</v>
      </c>
      <c r="G1071" s="22">
        <v>95</v>
      </c>
      <c r="H1071" s="22">
        <v>41.64</v>
      </c>
      <c r="I1071" s="22">
        <v>23.85</v>
      </c>
      <c r="J1071" s="22" t="s">
        <v>60</v>
      </c>
      <c r="K1071" s="23">
        <v>137662.12</v>
      </c>
      <c r="L1071" s="23" t="s">
        <v>55</v>
      </c>
      <c r="M1071" s="23" t="s">
        <v>83</v>
      </c>
      <c r="N1071" s="27"/>
      <c r="O1071" s="23" t="s">
        <v>56</v>
      </c>
      <c r="P1071" t="str">
        <f t="shared" si="16"/>
        <v>INSERT INTO @DataTable (Deal, AdvanceDate, PROV, DealPurpose, RateType, BEACON, LTV, TDS, GDS, InsuranceType, PrincipalBalance, OccupancyType, AccountStatus, Closed_Date, DelinquencyBucket) VALUES (1070, '2015-03-04', 'ON', 'Purchase', 'Fixed', 687, 95, 41.64, 23.85, 'HiRatio', 137662.12, 'Owner-Occupied', 'Open', '1900-01-00', 'Current');</v>
      </c>
    </row>
    <row r="1072" spans="1:16" x14ac:dyDescent="0.35">
      <c r="A1072" s="19">
        <v>1071</v>
      </c>
      <c r="B1072" s="18">
        <v>41599</v>
      </c>
      <c r="C1072" s="19" t="s">
        <v>63</v>
      </c>
      <c r="D1072" s="19" t="s">
        <v>61</v>
      </c>
      <c r="E1072" s="19" t="s">
        <v>53</v>
      </c>
      <c r="F1072" s="19">
        <v>673</v>
      </c>
      <c r="G1072" s="19">
        <v>90</v>
      </c>
      <c r="H1072" s="19">
        <v>33.74</v>
      </c>
      <c r="I1072" s="19">
        <v>25.39</v>
      </c>
      <c r="J1072" s="19" t="s">
        <v>60</v>
      </c>
      <c r="K1072" s="20">
        <v>246869.48</v>
      </c>
      <c r="L1072" s="20" t="s">
        <v>55</v>
      </c>
      <c r="M1072" s="20" t="s">
        <v>83</v>
      </c>
      <c r="N1072" s="26"/>
      <c r="O1072" s="20" t="s">
        <v>56</v>
      </c>
      <c r="P1072" t="str">
        <f t="shared" si="16"/>
        <v>INSERT INTO @DataTable (Deal, AdvanceDate, PROV, DealPurpose, RateType, BEACON, LTV, TDS, GDS, InsuranceType, PrincipalBalance, OccupancyType, AccountStatus, Closed_Date, DelinquencyBucket) VALUES (1071, '2013-11-21', 'SK', 'Purchase', 'Fixed', 673, 90, 33.74, 25.39, 'HiRatio', 246869.48, 'Owner-Occupied', 'Open', '1900-01-00', 'Current');</v>
      </c>
    </row>
    <row r="1073" spans="1:16" x14ac:dyDescent="0.35">
      <c r="A1073" s="22">
        <v>1072</v>
      </c>
      <c r="B1073" s="21">
        <v>41593</v>
      </c>
      <c r="C1073" s="22" t="s">
        <v>57</v>
      </c>
      <c r="D1073" s="22" t="s">
        <v>61</v>
      </c>
      <c r="E1073" s="22" t="s">
        <v>53</v>
      </c>
      <c r="F1073" s="22">
        <v>708</v>
      </c>
      <c r="G1073" s="22">
        <v>95</v>
      </c>
      <c r="H1073" s="22">
        <v>44.09</v>
      </c>
      <c r="I1073" s="22">
        <v>37.61</v>
      </c>
      <c r="J1073" s="22" t="s">
        <v>60</v>
      </c>
      <c r="K1073" s="23">
        <v>194092.02</v>
      </c>
      <c r="L1073" s="23" t="s">
        <v>55</v>
      </c>
      <c r="M1073" s="23" t="s">
        <v>83</v>
      </c>
      <c r="N1073" s="27"/>
      <c r="O1073" s="23" t="s">
        <v>56</v>
      </c>
      <c r="P1073" t="str">
        <f t="shared" si="16"/>
        <v>INSERT INTO @DataTable (Deal, AdvanceDate, PROV, DealPurpose, RateType, BEACON, LTV, TDS, GDS, InsuranceType, PrincipalBalance, OccupancyType, AccountStatus, Closed_Date, DelinquencyBucket) VALUES (1072, '2013-11-15', 'ON', 'Purchase', 'Fixed', 708, 95, 44.09, 37.61, 'HiRatio', 194092.02, 'Owner-Occupied', 'Open', '1900-01-00', 'Current');</v>
      </c>
    </row>
    <row r="1074" spans="1:16" x14ac:dyDescent="0.35">
      <c r="A1074" s="19">
        <v>1073</v>
      </c>
      <c r="B1074" s="18">
        <v>40781</v>
      </c>
      <c r="C1074" s="19" t="s">
        <v>57</v>
      </c>
      <c r="D1074" s="19" t="s">
        <v>61</v>
      </c>
      <c r="E1074" s="19" t="s">
        <v>53</v>
      </c>
      <c r="F1074" s="19">
        <v>672</v>
      </c>
      <c r="G1074" s="19">
        <v>95</v>
      </c>
      <c r="H1074" s="19">
        <v>42.59</v>
      </c>
      <c r="I1074" s="19">
        <v>26.61</v>
      </c>
      <c r="J1074" s="19" t="s">
        <v>60</v>
      </c>
      <c r="K1074" s="20">
        <v>0</v>
      </c>
      <c r="L1074" s="20" t="s">
        <v>55</v>
      </c>
      <c r="M1074" s="20" t="s">
        <v>84</v>
      </c>
      <c r="N1074" s="26">
        <v>42184</v>
      </c>
      <c r="O1074" s="20" t="s">
        <v>56</v>
      </c>
      <c r="P1074" t="str">
        <f t="shared" si="16"/>
        <v>INSERT INTO @DataTable (Deal, AdvanceDate, PROV, DealPurpose, RateType, BEACON, LTV, TDS, GDS, InsuranceType, PrincipalBalance, OccupancyType, AccountStatus, Closed_Date, DelinquencyBucket) VALUES (1073, '2011-08-26', 'ON', 'Purchase', 'Fixed', 672, 95, 42.59, 26.61, 'HiRatio', 0, 'Owner-Occupied', 'Closed', '2015-06-29', 'Current');</v>
      </c>
    </row>
    <row r="1075" spans="1:16" x14ac:dyDescent="0.35">
      <c r="A1075" s="22">
        <v>1074</v>
      </c>
      <c r="B1075" s="21">
        <v>41039</v>
      </c>
      <c r="C1075" s="22" t="s">
        <v>58</v>
      </c>
      <c r="D1075" s="22" t="s">
        <v>52</v>
      </c>
      <c r="E1075" s="22" t="s">
        <v>40</v>
      </c>
      <c r="F1075" s="22">
        <v>767</v>
      </c>
      <c r="G1075" s="22">
        <v>60.67</v>
      </c>
      <c r="H1075" s="22">
        <v>40.03</v>
      </c>
      <c r="I1075" s="22">
        <v>22.71</v>
      </c>
      <c r="J1075" s="22" t="s">
        <v>54</v>
      </c>
      <c r="K1075" s="23">
        <v>0</v>
      </c>
      <c r="L1075" s="23" t="s">
        <v>55</v>
      </c>
      <c r="M1075" s="23" t="s">
        <v>84</v>
      </c>
      <c r="N1075" s="27">
        <v>42387</v>
      </c>
      <c r="O1075" s="23" t="s">
        <v>56</v>
      </c>
      <c r="P1075" t="str">
        <f t="shared" si="16"/>
        <v>INSERT INTO @DataTable (Deal, AdvanceDate, PROV, DealPurpose, RateType, BEACON, LTV, TDS, GDS, InsuranceType, PrincipalBalance, OccupancyType, AccountStatus, Closed_Date, DelinquencyBucket) VALUES (1074, '2012-05-10', 'BC', 'Refinance External', 'ARM', 767, 60.67, 40.03, 22.71, 'Conv', 0, 'Owner-Occupied', 'Closed', '2016-01-18', 'Current');</v>
      </c>
    </row>
    <row r="1076" spans="1:16" x14ac:dyDescent="0.35">
      <c r="A1076" s="19">
        <v>1075</v>
      </c>
      <c r="B1076" s="18">
        <v>41789</v>
      </c>
      <c r="C1076" s="19" t="s">
        <v>57</v>
      </c>
      <c r="D1076" s="19" t="s">
        <v>52</v>
      </c>
      <c r="E1076" s="19" t="s">
        <v>53</v>
      </c>
      <c r="F1076" s="19">
        <v>813</v>
      </c>
      <c r="G1076" s="19">
        <v>64.23</v>
      </c>
      <c r="H1076" s="19">
        <v>19.91</v>
      </c>
      <c r="I1076" s="19">
        <v>19.64</v>
      </c>
      <c r="J1076" s="19" t="s">
        <v>54</v>
      </c>
      <c r="K1076" s="20">
        <v>75066.429999999993</v>
      </c>
      <c r="L1076" s="20" t="s">
        <v>55</v>
      </c>
      <c r="M1076" s="20" t="s">
        <v>83</v>
      </c>
      <c r="N1076" s="26"/>
      <c r="O1076" s="20" t="s">
        <v>56</v>
      </c>
      <c r="P1076" t="str">
        <f t="shared" si="16"/>
        <v>INSERT INTO @DataTable (Deal, AdvanceDate, PROV, DealPurpose, RateType, BEACON, LTV, TDS, GDS, InsuranceType, PrincipalBalance, OccupancyType, AccountStatus, Closed_Date, DelinquencyBucket) VALUES (1075, '2014-05-30', 'ON', 'Refinance External', 'Fixed', 813, 64.23, 19.91, 19.64, 'Conv', 75066.43, 'Owner-Occupied', 'Open', '1900-01-00', 'Current');</v>
      </c>
    </row>
    <row r="1077" spans="1:16" x14ac:dyDescent="0.35">
      <c r="A1077" s="22">
        <v>1076</v>
      </c>
      <c r="B1077" s="21">
        <v>41166</v>
      </c>
      <c r="C1077" s="22" t="s">
        <v>58</v>
      </c>
      <c r="D1077" s="22" t="s">
        <v>61</v>
      </c>
      <c r="E1077" s="22" t="s">
        <v>53</v>
      </c>
      <c r="F1077" s="22">
        <v>0</v>
      </c>
      <c r="G1077" s="22">
        <v>80</v>
      </c>
      <c r="H1077" s="22">
        <v>40.82</v>
      </c>
      <c r="I1077" s="22">
        <v>24.24</v>
      </c>
      <c r="J1077" s="22" t="s">
        <v>54</v>
      </c>
      <c r="K1077" s="23">
        <v>0</v>
      </c>
      <c r="L1077" s="23" t="s">
        <v>62</v>
      </c>
      <c r="M1077" s="23" t="s">
        <v>84</v>
      </c>
      <c r="N1077" s="27">
        <v>42635</v>
      </c>
      <c r="O1077" s="23" t="s">
        <v>56</v>
      </c>
      <c r="P1077" t="str">
        <f t="shared" si="16"/>
        <v>INSERT INTO @DataTable (Deal, AdvanceDate, PROV, DealPurpose, RateType, BEACON, LTV, TDS, GDS, InsuranceType, PrincipalBalance, OccupancyType, AccountStatus, Closed_Date, DelinquencyBucket) VALUES (1076, '2012-09-14', 'BC', 'Purchase', 'Fixed', 0, 80, 40.82, 24.24, 'Conv', 0, 'Rental', 'Closed', '2016-09-22', 'Current');</v>
      </c>
    </row>
    <row r="1078" spans="1:16" x14ac:dyDescent="0.35">
      <c r="A1078" s="19">
        <v>1077</v>
      </c>
      <c r="B1078" s="18">
        <v>41823</v>
      </c>
      <c r="C1078" s="19" t="s">
        <v>51</v>
      </c>
      <c r="D1078" s="19" t="s">
        <v>52</v>
      </c>
      <c r="E1078" s="19" t="s">
        <v>53</v>
      </c>
      <c r="F1078" s="19">
        <v>717</v>
      </c>
      <c r="G1078" s="19">
        <v>80</v>
      </c>
      <c r="H1078" s="19">
        <v>33.729999999999997</v>
      </c>
      <c r="I1078" s="19">
        <v>15.6</v>
      </c>
      <c r="J1078" s="19" t="s">
        <v>54</v>
      </c>
      <c r="K1078" s="20">
        <v>0</v>
      </c>
      <c r="L1078" s="20" t="s">
        <v>55</v>
      </c>
      <c r="M1078" s="20" t="s">
        <v>84</v>
      </c>
      <c r="N1078" s="26">
        <v>42538</v>
      </c>
      <c r="O1078" s="20" t="s">
        <v>56</v>
      </c>
      <c r="P1078" t="str">
        <f t="shared" si="16"/>
        <v>INSERT INTO @DataTable (Deal, AdvanceDate, PROV, DealPurpose, RateType, BEACON, LTV, TDS, GDS, InsuranceType, PrincipalBalance, OccupancyType, AccountStatus, Closed_Date, DelinquencyBucket) VALUES (1077, '2014-07-03', 'AB', 'Refinance External', 'Fixed', 717, 80, 33.73, 15.6, 'Conv', 0, 'Owner-Occupied', 'Closed', '2016-06-17', 'Current');</v>
      </c>
    </row>
    <row r="1079" spans="1:16" x14ac:dyDescent="0.35">
      <c r="A1079" s="22">
        <v>1078</v>
      </c>
      <c r="B1079" s="21">
        <v>41094</v>
      </c>
      <c r="C1079" s="22" t="s">
        <v>63</v>
      </c>
      <c r="D1079" s="22" t="s">
        <v>52</v>
      </c>
      <c r="E1079" s="22" t="s">
        <v>53</v>
      </c>
      <c r="F1079" s="22">
        <v>762</v>
      </c>
      <c r="G1079" s="22">
        <v>75.760000000000005</v>
      </c>
      <c r="H1079" s="22">
        <v>42.38</v>
      </c>
      <c r="I1079" s="22">
        <v>42.38</v>
      </c>
      <c r="J1079" s="22" t="s">
        <v>54</v>
      </c>
      <c r="K1079" s="23">
        <v>226167.63</v>
      </c>
      <c r="L1079" s="23" t="s">
        <v>55</v>
      </c>
      <c r="M1079" s="23" t="s">
        <v>83</v>
      </c>
      <c r="N1079" s="27"/>
      <c r="O1079" s="23" t="s">
        <v>56</v>
      </c>
      <c r="P1079" t="str">
        <f t="shared" si="16"/>
        <v>INSERT INTO @DataTable (Deal, AdvanceDate, PROV, DealPurpose, RateType, BEACON, LTV, TDS, GDS, InsuranceType, PrincipalBalance, OccupancyType, AccountStatus, Closed_Date, DelinquencyBucket) VALUES (1078, '2012-07-04', 'SK', 'Refinance External', 'Fixed', 762, 75.76, 42.38, 42.38, 'Conv', 226167.63, 'Owner-Occupied', 'Open', '1900-01-00', 'Current');</v>
      </c>
    </row>
    <row r="1080" spans="1:16" x14ac:dyDescent="0.35">
      <c r="A1080" s="19">
        <v>1079</v>
      </c>
      <c r="B1080" s="18">
        <v>42094</v>
      </c>
      <c r="C1080" s="19" t="s">
        <v>57</v>
      </c>
      <c r="D1080" s="19" t="s">
        <v>52</v>
      </c>
      <c r="E1080" s="19" t="s">
        <v>40</v>
      </c>
      <c r="F1080" s="19">
        <v>780</v>
      </c>
      <c r="G1080" s="19">
        <v>68.42</v>
      </c>
      <c r="H1080" s="19">
        <v>18.5</v>
      </c>
      <c r="I1080" s="19">
        <v>16.57</v>
      </c>
      <c r="J1080" s="19" t="s">
        <v>54</v>
      </c>
      <c r="K1080" s="20">
        <v>292325.05</v>
      </c>
      <c r="L1080" s="20" t="s">
        <v>55</v>
      </c>
      <c r="M1080" s="20" t="s">
        <v>83</v>
      </c>
      <c r="N1080" s="26"/>
      <c r="O1080" s="20" t="s">
        <v>56</v>
      </c>
      <c r="P1080" t="str">
        <f t="shared" si="16"/>
        <v>INSERT INTO @DataTable (Deal, AdvanceDate, PROV, DealPurpose, RateType, BEACON, LTV, TDS, GDS, InsuranceType, PrincipalBalance, OccupancyType, AccountStatus, Closed_Date, DelinquencyBucket) VALUES (1079, '2015-03-31', 'ON', 'Refinance External', 'ARM', 780, 68.42, 18.5, 16.57, 'Conv', 292325.05, 'Owner-Occupied', 'Open', '1900-01-00', 'Current');</v>
      </c>
    </row>
    <row r="1081" spans="1:16" x14ac:dyDescent="0.35">
      <c r="A1081" s="22">
        <v>1080</v>
      </c>
      <c r="B1081" s="21">
        <v>42719</v>
      </c>
      <c r="C1081" s="22" t="s">
        <v>57</v>
      </c>
      <c r="D1081" s="22" t="s">
        <v>61</v>
      </c>
      <c r="E1081" s="22" t="s">
        <v>53</v>
      </c>
      <c r="F1081" s="22">
        <v>748</v>
      </c>
      <c r="G1081" s="22">
        <v>93.42</v>
      </c>
      <c r="H1081" s="22">
        <v>42.59</v>
      </c>
      <c r="I1081" s="22">
        <v>28.79</v>
      </c>
      <c r="J1081" s="22" t="s">
        <v>60</v>
      </c>
      <c r="K1081" s="23">
        <v>543494.53</v>
      </c>
      <c r="L1081" s="23" t="s">
        <v>55</v>
      </c>
      <c r="M1081" s="23" t="s">
        <v>83</v>
      </c>
      <c r="N1081" s="27"/>
      <c r="O1081" s="23" t="s">
        <v>56</v>
      </c>
      <c r="P1081" t="str">
        <f t="shared" si="16"/>
        <v>INSERT INTO @DataTable (Deal, AdvanceDate, PROV, DealPurpose, RateType, BEACON, LTV, TDS, GDS, InsuranceType, PrincipalBalance, OccupancyType, AccountStatus, Closed_Date, DelinquencyBucket) VALUES (1080, '2016-12-15', 'ON', 'Purchase', 'Fixed', 748, 93.42, 42.59, 28.79, 'HiRatio', 543494.53, 'Owner-Occupied', 'Open', '1900-01-00', 'Current');</v>
      </c>
    </row>
    <row r="1082" spans="1:16" x14ac:dyDescent="0.35">
      <c r="A1082" s="19">
        <v>1081</v>
      </c>
      <c r="B1082" s="18">
        <v>41820</v>
      </c>
      <c r="C1082" s="19" t="s">
        <v>57</v>
      </c>
      <c r="D1082" s="19" t="s">
        <v>52</v>
      </c>
      <c r="E1082" s="19" t="s">
        <v>53</v>
      </c>
      <c r="F1082" s="19">
        <v>729</v>
      </c>
      <c r="G1082" s="19">
        <v>75</v>
      </c>
      <c r="H1082" s="19">
        <v>38.93</v>
      </c>
      <c r="I1082" s="19">
        <v>33.93</v>
      </c>
      <c r="J1082" s="19" t="s">
        <v>54</v>
      </c>
      <c r="K1082" s="20">
        <v>0</v>
      </c>
      <c r="L1082" s="20" t="s">
        <v>55</v>
      </c>
      <c r="M1082" s="20" t="s">
        <v>84</v>
      </c>
      <c r="N1082" s="26">
        <v>42613</v>
      </c>
      <c r="O1082" s="20" t="s">
        <v>56</v>
      </c>
      <c r="P1082" t="str">
        <f t="shared" si="16"/>
        <v>INSERT INTO @DataTable (Deal, AdvanceDate, PROV, DealPurpose, RateType, BEACON, LTV, TDS, GDS, InsuranceType, PrincipalBalance, OccupancyType, AccountStatus, Closed_Date, DelinquencyBucket) VALUES (1081, '2014-06-30', 'ON', 'Refinance External', 'Fixed', 729, 75, 38.93, 33.93, 'Conv', 0, 'Owner-Occupied', 'Closed', '2016-08-31', 'Current');</v>
      </c>
    </row>
    <row r="1083" spans="1:16" x14ac:dyDescent="0.35">
      <c r="A1083" s="22">
        <v>1082</v>
      </c>
      <c r="B1083" s="21">
        <v>42256</v>
      </c>
      <c r="C1083" s="22" t="s">
        <v>51</v>
      </c>
      <c r="D1083" s="22" t="s">
        <v>64</v>
      </c>
      <c r="E1083" s="22" t="s">
        <v>40</v>
      </c>
      <c r="F1083" s="22">
        <v>759</v>
      </c>
      <c r="G1083" s="22">
        <v>79.540000000000006</v>
      </c>
      <c r="H1083" s="22">
        <v>23.25</v>
      </c>
      <c r="I1083" s="22">
        <v>18.329999999999998</v>
      </c>
      <c r="J1083" s="22" t="s">
        <v>54</v>
      </c>
      <c r="K1083" s="23">
        <v>531557.5</v>
      </c>
      <c r="L1083" s="23" t="s">
        <v>55</v>
      </c>
      <c r="M1083" s="23" t="s">
        <v>83</v>
      </c>
      <c r="N1083" s="27"/>
      <c r="O1083" s="23" t="s">
        <v>56</v>
      </c>
      <c r="P1083" t="str">
        <f t="shared" si="16"/>
        <v>INSERT INTO @DataTable (Deal, AdvanceDate, PROV, DealPurpose, RateType, BEACON, LTV, TDS, GDS, InsuranceType, PrincipalBalance, OccupancyType, AccountStatus, Closed_Date, DelinquencyBucket) VALUES (1082, '2015-09-09', 'AB', 'Purchase with Improvements', 'ARM', 759, 79.54, 23.25, 18.33, 'Conv', 531557.5, 'Owner-Occupied', 'Open', '1900-01-00', 'Current');</v>
      </c>
    </row>
    <row r="1084" spans="1:16" x14ac:dyDescent="0.35">
      <c r="A1084" s="19">
        <v>1083</v>
      </c>
      <c r="B1084" s="18">
        <v>42052</v>
      </c>
      <c r="C1084" s="19" t="s">
        <v>57</v>
      </c>
      <c r="D1084" s="19" t="s">
        <v>61</v>
      </c>
      <c r="E1084" s="19" t="s">
        <v>40</v>
      </c>
      <c r="F1084" s="19">
        <v>762</v>
      </c>
      <c r="G1084" s="19">
        <v>69.88</v>
      </c>
      <c r="H1084" s="19">
        <v>22.03</v>
      </c>
      <c r="I1084" s="19">
        <v>20.57</v>
      </c>
      <c r="J1084" s="19" t="s">
        <v>54</v>
      </c>
      <c r="K1084" s="20">
        <v>201738.8</v>
      </c>
      <c r="L1084" s="20" t="s">
        <v>55</v>
      </c>
      <c r="M1084" s="20" t="s">
        <v>83</v>
      </c>
      <c r="N1084" s="26"/>
      <c r="O1084" s="20" t="s">
        <v>56</v>
      </c>
      <c r="P1084" t="str">
        <f t="shared" si="16"/>
        <v>INSERT INTO @DataTable (Deal, AdvanceDate, PROV, DealPurpose, RateType, BEACON, LTV, TDS, GDS, InsuranceType, PrincipalBalance, OccupancyType, AccountStatus, Closed_Date, DelinquencyBucket) VALUES (1083, '2015-02-17', 'ON', 'Purchase', 'ARM', 762, 69.88, 22.03, 20.57, 'Conv', 201738.8, 'Owner-Occupied', 'Open', '1900-01-00', 'Current');</v>
      </c>
    </row>
    <row r="1085" spans="1:16" x14ac:dyDescent="0.35">
      <c r="A1085" s="22">
        <v>1084</v>
      </c>
      <c r="B1085" s="21">
        <v>41850</v>
      </c>
      <c r="C1085" s="22" t="s">
        <v>58</v>
      </c>
      <c r="D1085" s="22" t="s">
        <v>61</v>
      </c>
      <c r="E1085" s="22" t="s">
        <v>53</v>
      </c>
      <c r="F1085" s="22">
        <v>742</v>
      </c>
      <c r="G1085" s="22">
        <v>95</v>
      </c>
      <c r="H1085" s="22">
        <v>38.78</v>
      </c>
      <c r="I1085" s="22">
        <v>28.38</v>
      </c>
      <c r="J1085" s="22" t="s">
        <v>60</v>
      </c>
      <c r="K1085" s="23">
        <v>247207.2</v>
      </c>
      <c r="L1085" s="23" t="s">
        <v>55</v>
      </c>
      <c r="M1085" s="23" t="s">
        <v>83</v>
      </c>
      <c r="N1085" s="27"/>
      <c r="O1085" s="23" t="s">
        <v>56</v>
      </c>
      <c r="P1085" t="str">
        <f t="shared" si="16"/>
        <v>INSERT INTO @DataTable (Deal, AdvanceDate, PROV, DealPurpose, RateType, BEACON, LTV, TDS, GDS, InsuranceType, PrincipalBalance, OccupancyType, AccountStatus, Closed_Date, DelinquencyBucket) VALUES (1084, '2014-07-30', 'BC', 'Purchase', 'Fixed', 742, 95, 38.78, 28.38, 'HiRatio', 247207.2, 'Owner-Occupied', 'Open', '1900-01-00', 'Current');</v>
      </c>
    </row>
    <row r="1086" spans="1:16" x14ac:dyDescent="0.35">
      <c r="A1086" s="19">
        <v>1085</v>
      </c>
      <c r="B1086" s="18">
        <v>41060</v>
      </c>
      <c r="C1086" s="19" t="s">
        <v>58</v>
      </c>
      <c r="D1086" s="19" t="s">
        <v>71</v>
      </c>
      <c r="E1086" s="19" t="s">
        <v>53</v>
      </c>
      <c r="F1086" s="19">
        <v>775</v>
      </c>
      <c r="G1086" s="19">
        <v>85</v>
      </c>
      <c r="H1086" s="19">
        <v>33.200000000000003</v>
      </c>
      <c r="I1086" s="19">
        <v>25.48</v>
      </c>
      <c r="J1086" s="19" t="s">
        <v>60</v>
      </c>
      <c r="K1086" s="20">
        <v>171099.98</v>
      </c>
      <c r="L1086" s="20" t="s">
        <v>55</v>
      </c>
      <c r="M1086" s="20" t="s">
        <v>83</v>
      </c>
      <c r="N1086" s="26"/>
      <c r="O1086" s="20" t="s">
        <v>56</v>
      </c>
      <c r="P1086" t="str">
        <f t="shared" si="16"/>
        <v>INSERT INTO @DataTable (Deal, AdvanceDate, PROV, DealPurpose, RateType, BEACON, LTV, TDS, GDS, InsuranceType, PrincipalBalance, OccupancyType, AccountStatus, Closed_Date, DelinquencyBucket) VALUES (1085, '2012-05-31', 'BC', 'Refinance Existing Client', 'Fixed', 775, 85, 33.2, 25.48, 'HiRatio', 171099.98, 'Owner-Occupied', 'Open', '1900-01-00', 'Current');</v>
      </c>
    </row>
    <row r="1087" spans="1:16" x14ac:dyDescent="0.35">
      <c r="A1087" s="22">
        <v>1086</v>
      </c>
      <c r="B1087" s="21">
        <v>40938</v>
      </c>
      <c r="C1087" s="22" t="s">
        <v>58</v>
      </c>
      <c r="D1087" s="22" t="s">
        <v>61</v>
      </c>
      <c r="E1087" s="22" t="s">
        <v>53</v>
      </c>
      <c r="F1087" s="22">
        <v>667</v>
      </c>
      <c r="G1087" s="22">
        <v>95</v>
      </c>
      <c r="H1087" s="22">
        <v>40.32</v>
      </c>
      <c r="I1087" s="22">
        <v>30.9</v>
      </c>
      <c r="J1087" s="22" t="s">
        <v>60</v>
      </c>
      <c r="K1087" s="23">
        <v>0</v>
      </c>
      <c r="L1087" s="23" t="s">
        <v>55</v>
      </c>
      <c r="M1087" s="23" t="s">
        <v>84</v>
      </c>
      <c r="N1087" s="27">
        <v>42571</v>
      </c>
      <c r="O1087" s="23" t="s">
        <v>56</v>
      </c>
      <c r="P1087" t="str">
        <f t="shared" si="16"/>
        <v>INSERT INTO @DataTable (Deal, AdvanceDate, PROV, DealPurpose, RateType, BEACON, LTV, TDS, GDS, InsuranceType, PrincipalBalance, OccupancyType, AccountStatus, Closed_Date, DelinquencyBucket) VALUES (1086, '2012-01-30', 'BC', 'Purchase', 'Fixed', 667, 95, 40.32, 30.9, 'HiRatio', 0, 'Owner-Occupied', 'Closed', '2016-07-20', 'Current');</v>
      </c>
    </row>
    <row r="1088" spans="1:16" x14ac:dyDescent="0.35">
      <c r="A1088" s="19">
        <v>1087</v>
      </c>
      <c r="B1088" s="18">
        <v>41743</v>
      </c>
      <c r="C1088" s="19" t="s">
        <v>57</v>
      </c>
      <c r="D1088" s="19" t="s">
        <v>52</v>
      </c>
      <c r="E1088" s="19" t="s">
        <v>40</v>
      </c>
      <c r="F1088" s="19">
        <v>763</v>
      </c>
      <c r="G1088" s="19">
        <v>79.569999999999993</v>
      </c>
      <c r="H1088" s="19">
        <v>31.11</v>
      </c>
      <c r="I1088" s="19">
        <v>30.82</v>
      </c>
      <c r="J1088" s="19" t="s">
        <v>54</v>
      </c>
      <c r="K1088" s="20">
        <v>0</v>
      </c>
      <c r="L1088" s="20" t="s">
        <v>55</v>
      </c>
      <c r="M1088" s="20" t="s">
        <v>84</v>
      </c>
      <c r="N1088" s="26">
        <v>42549</v>
      </c>
      <c r="O1088" s="20" t="s">
        <v>56</v>
      </c>
      <c r="P1088" t="str">
        <f t="shared" si="16"/>
        <v>INSERT INTO @DataTable (Deal, AdvanceDate, PROV, DealPurpose, RateType, BEACON, LTV, TDS, GDS, InsuranceType, PrincipalBalance, OccupancyType, AccountStatus, Closed_Date, DelinquencyBucket) VALUES (1087, '2014-04-14', 'ON', 'Refinance External', 'ARM', 763, 79.57, 31.11, 30.82, 'Conv', 0, 'Owner-Occupied', 'Closed', '2016-06-28', 'Current');</v>
      </c>
    </row>
    <row r="1089" spans="1:16" x14ac:dyDescent="0.35">
      <c r="A1089" s="22">
        <v>1088</v>
      </c>
      <c r="B1089" s="21">
        <v>40730</v>
      </c>
      <c r="C1089" s="22" t="s">
        <v>57</v>
      </c>
      <c r="D1089" s="22" t="s">
        <v>52</v>
      </c>
      <c r="E1089" s="22" t="s">
        <v>53</v>
      </c>
      <c r="F1089" s="22">
        <v>779</v>
      </c>
      <c r="G1089" s="22">
        <v>85</v>
      </c>
      <c r="H1089" s="22">
        <v>31.21</v>
      </c>
      <c r="I1089" s="22">
        <v>29.45</v>
      </c>
      <c r="J1089" s="22" t="s">
        <v>60</v>
      </c>
      <c r="K1089" s="23">
        <v>272843.78000000003</v>
      </c>
      <c r="L1089" s="23" t="s">
        <v>55</v>
      </c>
      <c r="M1089" s="23" t="s">
        <v>83</v>
      </c>
      <c r="N1089" s="27"/>
      <c r="O1089" s="23" t="s">
        <v>56</v>
      </c>
      <c r="P1089" t="str">
        <f t="shared" si="16"/>
        <v>INSERT INTO @DataTable (Deal, AdvanceDate, PROV, DealPurpose, RateType, BEACON, LTV, TDS, GDS, InsuranceType, PrincipalBalance, OccupancyType, AccountStatus, Closed_Date, DelinquencyBucket) VALUES (1088, '2011-07-06', 'ON', 'Refinance External', 'Fixed', 779, 85, 31.21, 29.45, 'HiRatio', 272843.78, 'Owner-Occupied', 'Open', '1900-01-00', 'Current');</v>
      </c>
    </row>
    <row r="1090" spans="1:16" x14ac:dyDescent="0.35">
      <c r="A1090" s="19">
        <v>1089</v>
      </c>
      <c r="B1090" s="18">
        <v>40711</v>
      </c>
      <c r="C1090" s="19" t="s">
        <v>51</v>
      </c>
      <c r="D1090" s="19" t="s">
        <v>61</v>
      </c>
      <c r="E1090" s="19" t="s">
        <v>53</v>
      </c>
      <c r="F1090" s="19">
        <v>707</v>
      </c>
      <c r="G1090" s="19">
        <v>93.17</v>
      </c>
      <c r="H1090" s="19">
        <v>43.25</v>
      </c>
      <c r="I1090" s="19">
        <v>28.12</v>
      </c>
      <c r="J1090" s="19" t="s">
        <v>60</v>
      </c>
      <c r="K1090" s="20">
        <v>249285.2</v>
      </c>
      <c r="L1090" s="20" t="s">
        <v>55</v>
      </c>
      <c r="M1090" s="20" t="s">
        <v>83</v>
      </c>
      <c r="N1090" s="26"/>
      <c r="O1090" s="20" t="s">
        <v>56</v>
      </c>
      <c r="P1090" t="str">
        <f t="shared" si="16"/>
        <v>INSERT INTO @DataTable (Deal, AdvanceDate, PROV, DealPurpose, RateType, BEACON, LTV, TDS, GDS, InsuranceType, PrincipalBalance, OccupancyType, AccountStatus, Closed_Date, DelinquencyBucket) VALUES (1089, '2011-06-17', 'AB', 'Purchase', 'Fixed', 707, 93.17, 43.25, 28.12, 'HiRatio', 249285.2, 'Owner-Occupied', 'Open', '1900-01-00', 'Current');</v>
      </c>
    </row>
    <row r="1091" spans="1:16" x14ac:dyDescent="0.35">
      <c r="A1091" s="22">
        <v>1090</v>
      </c>
      <c r="B1091" s="21">
        <v>41870</v>
      </c>
      <c r="C1091" s="22" t="s">
        <v>51</v>
      </c>
      <c r="D1091" s="22" t="s">
        <v>61</v>
      </c>
      <c r="E1091" s="22" t="s">
        <v>53</v>
      </c>
      <c r="F1091" s="22">
        <v>797</v>
      </c>
      <c r="G1091" s="22">
        <v>90</v>
      </c>
      <c r="H1091" s="22">
        <v>40.54</v>
      </c>
      <c r="I1091" s="22">
        <v>24.36</v>
      </c>
      <c r="J1091" s="22" t="s">
        <v>60</v>
      </c>
      <c r="K1091" s="23">
        <v>406369.59</v>
      </c>
      <c r="L1091" s="23" t="s">
        <v>55</v>
      </c>
      <c r="M1091" s="23" t="s">
        <v>83</v>
      </c>
      <c r="N1091" s="27"/>
      <c r="O1091" s="23" t="s">
        <v>56</v>
      </c>
      <c r="P1091" t="str">
        <f t="shared" ref="P1091:P1154" si="17">"INSERT INTO @DataTable (Deal, AdvanceDate, PROV, DealPurpose, RateType, BEACON, LTV, TDS, GDS, InsuranceType, PrincipalBalance, OccupancyType, AccountStatus, Closed_Date, DelinquencyBucket) VALUES (" &amp; A1091 &amp; ", " &amp; "'" &amp; TEXT(B1091, "yyyy-mm-dd") &amp; "', '" &amp; C1091 &amp; "', '" &amp; D1091 &amp; "', '" &amp; E1091 &amp; "', " &amp; F1091 &amp; ", " &amp; G1091 &amp; ", " &amp; H1091 &amp; ", " &amp; I1091 &amp; ", '" &amp; J1091 &amp; "', " &amp; K1091 &amp; ", '" &amp; L1091 &amp; "', '" &amp; M1091 &amp; "', '" &amp;TEXT(N1091, "yyyy-mm-dd") &amp; "', '" &amp; O1091 &amp; "');"</f>
        <v>INSERT INTO @DataTable (Deal, AdvanceDate, PROV, DealPurpose, RateType, BEACON, LTV, TDS, GDS, InsuranceType, PrincipalBalance, OccupancyType, AccountStatus, Closed_Date, DelinquencyBucket) VALUES (1090, '2014-08-19', 'AB', 'Purchase', 'Fixed', 797, 90, 40.54, 24.36, 'HiRatio', 406369.59, 'Owner-Occupied', 'Open', '1900-01-00', 'Current');</v>
      </c>
    </row>
    <row r="1092" spans="1:16" x14ac:dyDescent="0.35">
      <c r="A1092" s="19">
        <v>1091</v>
      </c>
      <c r="B1092" s="18">
        <v>42488</v>
      </c>
      <c r="C1092" s="19" t="s">
        <v>51</v>
      </c>
      <c r="D1092" s="19" t="s">
        <v>61</v>
      </c>
      <c r="E1092" s="19" t="s">
        <v>53</v>
      </c>
      <c r="F1092" s="19">
        <v>647</v>
      </c>
      <c r="G1092" s="19">
        <v>95</v>
      </c>
      <c r="H1092" s="19">
        <v>35.6</v>
      </c>
      <c r="I1092" s="19">
        <v>34.619999999999997</v>
      </c>
      <c r="J1092" s="19" t="s">
        <v>60</v>
      </c>
      <c r="K1092" s="20">
        <v>452475.67</v>
      </c>
      <c r="L1092" s="20" t="s">
        <v>55</v>
      </c>
      <c r="M1092" s="20" t="s">
        <v>83</v>
      </c>
      <c r="N1092" s="26"/>
      <c r="O1092" s="20" t="s">
        <v>56</v>
      </c>
      <c r="P1092" t="str">
        <f t="shared" si="17"/>
        <v>INSERT INTO @DataTable (Deal, AdvanceDate, PROV, DealPurpose, RateType, BEACON, LTV, TDS, GDS, InsuranceType, PrincipalBalance, OccupancyType, AccountStatus, Closed_Date, DelinquencyBucket) VALUES (1091, '2016-04-28', 'AB', 'Purchase', 'Fixed', 647, 95, 35.6, 34.62, 'HiRatio', 452475.67, 'Owner-Occupied', 'Open', '1900-01-00', 'Current');</v>
      </c>
    </row>
    <row r="1093" spans="1:16" x14ac:dyDescent="0.35">
      <c r="A1093" s="22">
        <v>1092</v>
      </c>
      <c r="B1093" s="21">
        <v>40815</v>
      </c>
      <c r="C1093" s="22" t="s">
        <v>57</v>
      </c>
      <c r="D1093" s="22" t="s">
        <v>52</v>
      </c>
      <c r="E1093" s="22" t="s">
        <v>40</v>
      </c>
      <c r="F1093" s="22">
        <v>746</v>
      </c>
      <c r="G1093" s="22">
        <v>85</v>
      </c>
      <c r="H1093" s="22">
        <v>42.9</v>
      </c>
      <c r="I1093" s="22">
        <v>31.56</v>
      </c>
      <c r="J1093" s="22" t="s">
        <v>60</v>
      </c>
      <c r="K1093" s="23">
        <v>0</v>
      </c>
      <c r="L1093" s="23" t="s">
        <v>55</v>
      </c>
      <c r="M1093" s="23" t="s">
        <v>84</v>
      </c>
      <c r="N1093" s="27">
        <v>42692</v>
      </c>
      <c r="O1093" s="23" t="s">
        <v>56</v>
      </c>
      <c r="P1093" t="str">
        <f t="shared" si="17"/>
        <v>INSERT INTO @DataTable (Deal, AdvanceDate, PROV, DealPurpose, RateType, BEACON, LTV, TDS, GDS, InsuranceType, PrincipalBalance, OccupancyType, AccountStatus, Closed_Date, DelinquencyBucket) VALUES (1092, '2011-09-29', 'ON', 'Refinance External', 'ARM', 746, 85, 42.9, 31.56, 'HiRatio', 0, 'Owner-Occupied', 'Closed', '2016-11-18', 'Current');</v>
      </c>
    </row>
    <row r="1094" spans="1:16" x14ac:dyDescent="0.35">
      <c r="A1094" s="19">
        <v>1093</v>
      </c>
      <c r="B1094" s="18">
        <v>41628</v>
      </c>
      <c r="C1094" s="19" t="s">
        <v>57</v>
      </c>
      <c r="D1094" s="19" t="s">
        <v>61</v>
      </c>
      <c r="E1094" s="19" t="s">
        <v>40</v>
      </c>
      <c r="F1094" s="19">
        <v>822</v>
      </c>
      <c r="G1094" s="19">
        <v>75</v>
      </c>
      <c r="H1094" s="19">
        <v>27.98</v>
      </c>
      <c r="I1094" s="19">
        <v>27.74</v>
      </c>
      <c r="J1094" s="19" t="s">
        <v>54</v>
      </c>
      <c r="K1094" s="20">
        <v>198733.17</v>
      </c>
      <c r="L1094" s="20" t="s">
        <v>55</v>
      </c>
      <c r="M1094" s="20" t="s">
        <v>83</v>
      </c>
      <c r="N1094" s="26"/>
      <c r="O1094" s="20" t="s">
        <v>56</v>
      </c>
      <c r="P1094" t="str">
        <f t="shared" si="17"/>
        <v>INSERT INTO @DataTable (Deal, AdvanceDate, PROV, DealPurpose, RateType, BEACON, LTV, TDS, GDS, InsuranceType, PrincipalBalance, OccupancyType, AccountStatus, Closed_Date, DelinquencyBucket) VALUES (1093, '2013-12-20', 'ON', 'Purchase', 'ARM', 822, 75, 27.98, 27.74, 'Conv', 198733.17, 'Owner-Occupied', 'Open', '1900-01-00', 'Current');</v>
      </c>
    </row>
    <row r="1095" spans="1:16" x14ac:dyDescent="0.35">
      <c r="A1095" s="22">
        <v>1094</v>
      </c>
      <c r="B1095" s="21">
        <v>41184</v>
      </c>
      <c r="C1095" s="22" t="s">
        <v>57</v>
      </c>
      <c r="D1095" s="22" t="s">
        <v>52</v>
      </c>
      <c r="E1095" s="22" t="s">
        <v>53</v>
      </c>
      <c r="F1095" s="22">
        <v>714</v>
      </c>
      <c r="G1095" s="22">
        <v>85</v>
      </c>
      <c r="H1095" s="22">
        <v>28.76</v>
      </c>
      <c r="I1095" s="22">
        <v>21.97</v>
      </c>
      <c r="J1095" s="22" t="s">
        <v>60</v>
      </c>
      <c r="K1095" s="23">
        <v>0</v>
      </c>
      <c r="L1095" s="23" t="s">
        <v>55</v>
      </c>
      <c r="M1095" s="23" t="s">
        <v>84</v>
      </c>
      <c r="N1095" s="27">
        <v>42027</v>
      </c>
      <c r="O1095" s="23" t="s">
        <v>56</v>
      </c>
      <c r="P1095" t="str">
        <f t="shared" si="17"/>
        <v>INSERT INTO @DataTable (Deal, AdvanceDate, PROV, DealPurpose, RateType, BEACON, LTV, TDS, GDS, InsuranceType, PrincipalBalance, OccupancyType, AccountStatus, Closed_Date, DelinquencyBucket) VALUES (1094, '2012-10-02', 'ON', 'Refinance External', 'Fixed', 714, 85, 28.76, 21.97, 'HiRatio', 0, 'Owner-Occupied', 'Closed', '2015-01-23', 'Current');</v>
      </c>
    </row>
    <row r="1096" spans="1:16" x14ac:dyDescent="0.35">
      <c r="A1096" s="19">
        <v>1095</v>
      </c>
      <c r="B1096" s="18">
        <v>41992</v>
      </c>
      <c r="C1096" s="19" t="s">
        <v>51</v>
      </c>
      <c r="D1096" s="19" t="s">
        <v>61</v>
      </c>
      <c r="E1096" s="19" t="s">
        <v>53</v>
      </c>
      <c r="F1096" s="19">
        <v>717</v>
      </c>
      <c r="G1096" s="19">
        <v>95</v>
      </c>
      <c r="H1096" s="19">
        <v>43.94</v>
      </c>
      <c r="I1096" s="19">
        <v>12.02</v>
      </c>
      <c r="J1096" s="19" t="s">
        <v>60</v>
      </c>
      <c r="K1096" s="20">
        <v>136526.04999999999</v>
      </c>
      <c r="L1096" s="20" t="s">
        <v>55</v>
      </c>
      <c r="M1096" s="20" t="s">
        <v>83</v>
      </c>
      <c r="N1096" s="26"/>
      <c r="O1096" s="20" t="s">
        <v>56</v>
      </c>
      <c r="P1096" t="str">
        <f t="shared" si="17"/>
        <v>INSERT INTO @DataTable (Deal, AdvanceDate, PROV, DealPurpose, RateType, BEACON, LTV, TDS, GDS, InsuranceType, PrincipalBalance, OccupancyType, AccountStatus, Closed_Date, DelinquencyBucket) VALUES (1095, '2014-12-19', 'AB', 'Purchase', 'Fixed', 717, 95, 43.94, 12.02, 'HiRatio', 136526.05, 'Owner-Occupied', 'Open', '1900-01-00', 'Current');</v>
      </c>
    </row>
    <row r="1097" spans="1:16" x14ac:dyDescent="0.35">
      <c r="A1097" s="22">
        <v>1096</v>
      </c>
      <c r="B1097" s="21">
        <v>41879</v>
      </c>
      <c r="C1097" s="22" t="s">
        <v>57</v>
      </c>
      <c r="D1097" s="22" t="s">
        <v>61</v>
      </c>
      <c r="E1097" s="22" t="s">
        <v>53</v>
      </c>
      <c r="F1097" s="22">
        <v>783</v>
      </c>
      <c r="G1097" s="22">
        <v>53.36</v>
      </c>
      <c r="H1097" s="22">
        <v>38.020000000000003</v>
      </c>
      <c r="I1097" s="22">
        <v>11.52</v>
      </c>
      <c r="J1097" s="22" t="s">
        <v>54</v>
      </c>
      <c r="K1097" s="23">
        <v>0</v>
      </c>
      <c r="L1097" s="23" t="s">
        <v>55</v>
      </c>
      <c r="M1097" s="23" t="s">
        <v>84</v>
      </c>
      <c r="N1097" s="27">
        <v>42558</v>
      </c>
      <c r="O1097" s="23" t="s">
        <v>56</v>
      </c>
      <c r="P1097" t="str">
        <f t="shared" si="17"/>
        <v>INSERT INTO @DataTable (Deal, AdvanceDate, PROV, DealPurpose, RateType, BEACON, LTV, TDS, GDS, InsuranceType, PrincipalBalance, OccupancyType, AccountStatus, Closed_Date, DelinquencyBucket) VALUES (1096, '2014-08-28', 'ON', 'Purchase', 'Fixed', 783, 53.36, 38.02, 11.52, 'Conv', 0, 'Owner-Occupied', 'Closed', '2016-07-07', 'Current');</v>
      </c>
    </row>
    <row r="1098" spans="1:16" x14ac:dyDescent="0.35">
      <c r="A1098" s="19">
        <v>1097</v>
      </c>
      <c r="B1098" s="18">
        <v>41949</v>
      </c>
      <c r="C1098" s="19" t="s">
        <v>51</v>
      </c>
      <c r="D1098" s="19" t="s">
        <v>61</v>
      </c>
      <c r="E1098" s="19" t="s">
        <v>40</v>
      </c>
      <c r="F1098" s="19">
        <v>751</v>
      </c>
      <c r="G1098" s="19">
        <v>93.24</v>
      </c>
      <c r="H1098" s="19">
        <v>32.869999999999997</v>
      </c>
      <c r="I1098" s="19">
        <v>22.65</v>
      </c>
      <c r="J1098" s="19" t="s">
        <v>60</v>
      </c>
      <c r="K1098" s="20">
        <v>0</v>
      </c>
      <c r="L1098" s="20" t="s">
        <v>55</v>
      </c>
      <c r="M1098" s="20" t="s">
        <v>84</v>
      </c>
      <c r="N1098" s="26">
        <v>42410</v>
      </c>
      <c r="O1098" s="20" t="s">
        <v>56</v>
      </c>
      <c r="P1098" t="str">
        <f t="shared" si="17"/>
        <v>INSERT INTO @DataTable (Deal, AdvanceDate, PROV, DealPurpose, RateType, BEACON, LTV, TDS, GDS, InsuranceType, PrincipalBalance, OccupancyType, AccountStatus, Closed_Date, DelinquencyBucket) VALUES (1097, '2014-11-06', 'AB', 'Purchase', 'ARM', 751, 93.24, 32.87, 22.65, 'HiRatio', 0, 'Owner-Occupied', 'Closed', '2016-02-10', 'Current');</v>
      </c>
    </row>
    <row r="1099" spans="1:16" x14ac:dyDescent="0.35">
      <c r="A1099" s="22">
        <v>1098</v>
      </c>
      <c r="B1099" s="21">
        <v>40742</v>
      </c>
      <c r="C1099" s="22" t="s">
        <v>57</v>
      </c>
      <c r="D1099" s="22" t="s">
        <v>61</v>
      </c>
      <c r="E1099" s="22" t="s">
        <v>40</v>
      </c>
      <c r="F1099" s="22">
        <v>751</v>
      </c>
      <c r="G1099" s="22">
        <v>95</v>
      </c>
      <c r="H1099" s="22">
        <v>34.619999999999997</v>
      </c>
      <c r="I1099" s="22">
        <v>22.36</v>
      </c>
      <c r="J1099" s="22" t="s">
        <v>60</v>
      </c>
      <c r="K1099" s="23">
        <v>0</v>
      </c>
      <c r="L1099" s="23" t="s">
        <v>55</v>
      </c>
      <c r="M1099" s="23" t="s">
        <v>84</v>
      </c>
      <c r="N1099" s="27">
        <v>42478</v>
      </c>
      <c r="O1099" s="23" t="s">
        <v>56</v>
      </c>
      <c r="P1099" t="str">
        <f t="shared" si="17"/>
        <v>INSERT INTO @DataTable (Deal, AdvanceDate, PROV, DealPurpose, RateType, BEACON, LTV, TDS, GDS, InsuranceType, PrincipalBalance, OccupancyType, AccountStatus, Closed_Date, DelinquencyBucket) VALUES (1098, '2011-07-18', 'ON', 'Purchase', 'ARM', 751, 95, 34.62, 22.36, 'HiRatio', 0, 'Owner-Occupied', 'Closed', '2016-04-18', 'Current');</v>
      </c>
    </row>
    <row r="1100" spans="1:16" x14ac:dyDescent="0.35">
      <c r="A1100" s="19">
        <v>1099</v>
      </c>
      <c r="B1100" s="18">
        <v>42137</v>
      </c>
      <c r="C1100" s="19" t="s">
        <v>58</v>
      </c>
      <c r="D1100" s="19" t="s">
        <v>52</v>
      </c>
      <c r="E1100" s="19" t="s">
        <v>40</v>
      </c>
      <c r="F1100" s="19">
        <v>798</v>
      </c>
      <c r="G1100" s="19">
        <v>65.569999999999993</v>
      </c>
      <c r="H1100" s="19">
        <v>21.94</v>
      </c>
      <c r="I1100" s="19">
        <v>21.05</v>
      </c>
      <c r="J1100" s="19" t="s">
        <v>54</v>
      </c>
      <c r="K1100" s="20">
        <v>435161.81</v>
      </c>
      <c r="L1100" s="20" t="s">
        <v>55</v>
      </c>
      <c r="M1100" s="20" t="s">
        <v>83</v>
      </c>
      <c r="N1100" s="26"/>
      <c r="O1100" s="20" t="s">
        <v>56</v>
      </c>
      <c r="P1100" t="str">
        <f t="shared" si="17"/>
        <v>INSERT INTO @DataTable (Deal, AdvanceDate, PROV, DealPurpose, RateType, BEACON, LTV, TDS, GDS, InsuranceType, PrincipalBalance, OccupancyType, AccountStatus, Closed_Date, DelinquencyBucket) VALUES (1099, '2015-05-13', 'BC', 'Refinance External', 'ARM', 798, 65.57, 21.94, 21.05, 'Conv', 435161.81, 'Owner-Occupied', 'Open', '1900-01-00', 'Current');</v>
      </c>
    </row>
    <row r="1101" spans="1:16" x14ac:dyDescent="0.35">
      <c r="A1101" s="22">
        <v>1100</v>
      </c>
      <c r="B1101" s="21">
        <v>42551</v>
      </c>
      <c r="C1101" s="22" t="s">
        <v>51</v>
      </c>
      <c r="D1101" s="22" t="s">
        <v>61</v>
      </c>
      <c r="E1101" s="22" t="s">
        <v>53</v>
      </c>
      <c r="F1101" s="22">
        <v>780</v>
      </c>
      <c r="G1101" s="22">
        <v>83.33</v>
      </c>
      <c r="H1101" s="22">
        <v>32.51</v>
      </c>
      <c r="I1101" s="22">
        <v>32.01</v>
      </c>
      <c r="J1101" s="22" t="s">
        <v>60</v>
      </c>
      <c r="K1101" s="23">
        <v>249564.63</v>
      </c>
      <c r="L1101" s="23" t="s">
        <v>55</v>
      </c>
      <c r="M1101" s="23" t="s">
        <v>83</v>
      </c>
      <c r="N1101" s="27"/>
      <c r="O1101" s="23" t="s">
        <v>56</v>
      </c>
      <c r="P1101" t="str">
        <f t="shared" si="17"/>
        <v>INSERT INTO @DataTable (Deal, AdvanceDate, PROV, DealPurpose, RateType, BEACON, LTV, TDS, GDS, InsuranceType, PrincipalBalance, OccupancyType, AccountStatus, Closed_Date, DelinquencyBucket) VALUES (1100, '2016-06-30', 'AB', 'Purchase', 'Fixed', 780, 83.33, 32.51, 32.01, 'HiRatio', 249564.63, 'Owner-Occupied', 'Open', '1900-01-00', 'Current');</v>
      </c>
    </row>
    <row r="1102" spans="1:16" x14ac:dyDescent="0.35">
      <c r="A1102" s="19">
        <v>1101</v>
      </c>
      <c r="B1102" s="18">
        <v>42065</v>
      </c>
      <c r="C1102" s="19" t="s">
        <v>57</v>
      </c>
      <c r="D1102" s="19" t="s">
        <v>52</v>
      </c>
      <c r="E1102" s="19" t="s">
        <v>53</v>
      </c>
      <c r="F1102" s="19">
        <v>709</v>
      </c>
      <c r="G1102" s="19">
        <v>64.25</v>
      </c>
      <c r="H1102" s="19">
        <v>40.479999999999997</v>
      </c>
      <c r="I1102" s="19">
        <v>15.29</v>
      </c>
      <c r="J1102" s="19" t="s">
        <v>54</v>
      </c>
      <c r="K1102" s="20">
        <v>244626.21</v>
      </c>
      <c r="L1102" s="20" t="s">
        <v>62</v>
      </c>
      <c r="M1102" s="20" t="s">
        <v>83</v>
      </c>
      <c r="N1102" s="26"/>
      <c r="O1102" s="20" t="s">
        <v>56</v>
      </c>
      <c r="P1102" t="str">
        <f t="shared" si="17"/>
        <v>INSERT INTO @DataTable (Deal, AdvanceDate, PROV, DealPurpose, RateType, BEACON, LTV, TDS, GDS, InsuranceType, PrincipalBalance, OccupancyType, AccountStatus, Closed_Date, DelinquencyBucket) VALUES (1101, '2015-03-02', 'ON', 'Refinance External', 'Fixed', 709, 64.25, 40.48, 15.29, 'Conv', 244626.21, 'Rental', 'Open', '1900-01-00', 'Current');</v>
      </c>
    </row>
    <row r="1103" spans="1:16" x14ac:dyDescent="0.35">
      <c r="A1103" s="22">
        <v>1102</v>
      </c>
      <c r="B1103" s="21">
        <v>41607</v>
      </c>
      <c r="C1103" s="22" t="s">
        <v>57</v>
      </c>
      <c r="D1103" s="22" t="s">
        <v>61</v>
      </c>
      <c r="E1103" s="22" t="s">
        <v>40</v>
      </c>
      <c r="F1103" s="22">
        <v>738</v>
      </c>
      <c r="G1103" s="22">
        <v>94.97</v>
      </c>
      <c r="H1103" s="22">
        <v>38.49</v>
      </c>
      <c r="I1103" s="22">
        <v>14.28</v>
      </c>
      <c r="J1103" s="22" t="s">
        <v>60</v>
      </c>
      <c r="K1103" s="23">
        <v>315419.02</v>
      </c>
      <c r="L1103" s="23" t="s">
        <v>66</v>
      </c>
      <c r="M1103" s="23" t="s">
        <v>83</v>
      </c>
      <c r="N1103" s="27"/>
      <c r="O1103" s="23" t="s">
        <v>56</v>
      </c>
      <c r="P1103" t="str">
        <f t="shared" si="17"/>
        <v>INSERT INTO @DataTable (Deal, AdvanceDate, PROV, DealPurpose, RateType, BEACON, LTV, TDS, GDS, InsuranceType, PrincipalBalance, OccupancyType, AccountStatus, Closed_Date, DelinquencyBucket) VALUES (1102, '2013-11-29', 'ON', 'Purchase', 'ARM', 738, 94.97, 38.49, 14.28, 'HiRatio', 315419.02, 'Second Home', 'Open', '1900-01-00', 'Current');</v>
      </c>
    </row>
    <row r="1104" spans="1:16" x14ac:dyDescent="0.35">
      <c r="A1104" s="19">
        <v>1103</v>
      </c>
      <c r="B1104" s="18">
        <v>42613</v>
      </c>
      <c r="C1104" s="19" t="s">
        <v>57</v>
      </c>
      <c r="D1104" s="19" t="s">
        <v>61</v>
      </c>
      <c r="E1104" s="19" t="s">
        <v>40</v>
      </c>
      <c r="F1104" s="19">
        <v>840</v>
      </c>
      <c r="G1104" s="19">
        <v>80</v>
      </c>
      <c r="H1104" s="19">
        <v>36.53</v>
      </c>
      <c r="I1104" s="19">
        <v>18.05</v>
      </c>
      <c r="J1104" s="19" t="s">
        <v>54</v>
      </c>
      <c r="K1104" s="20">
        <v>679339.42</v>
      </c>
      <c r="L1104" s="20" t="s">
        <v>55</v>
      </c>
      <c r="M1104" s="20" t="s">
        <v>83</v>
      </c>
      <c r="N1104" s="26"/>
      <c r="O1104" s="20" t="s">
        <v>56</v>
      </c>
      <c r="P1104" t="str">
        <f t="shared" si="17"/>
        <v>INSERT INTO @DataTable (Deal, AdvanceDate, PROV, DealPurpose, RateType, BEACON, LTV, TDS, GDS, InsuranceType, PrincipalBalance, OccupancyType, AccountStatus, Closed_Date, DelinquencyBucket) VALUES (1103, '2016-08-31', 'ON', 'Purchase', 'ARM', 840, 80, 36.53, 18.05, 'Conv', 679339.42, 'Owner-Occupied', 'Open', '1900-01-00', 'Current');</v>
      </c>
    </row>
    <row r="1105" spans="1:16" x14ac:dyDescent="0.35">
      <c r="A1105" s="22">
        <v>1104</v>
      </c>
      <c r="B1105" s="21">
        <v>41457</v>
      </c>
      <c r="C1105" s="22" t="s">
        <v>57</v>
      </c>
      <c r="D1105" s="22" t="s">
        <v>61</v>
      </c>
      <c r="E1105" s="22" t="s">
        <v>40</v>
      </c>
      <c r="F1105" s="22">
        <v>763</v>
      </c>
      <c r="G1105" s="22">
        <v>90</v>
      </c>
      <c r="H1105" s="22">
        <v>36.520000000000003</v>
      </c>
      <c r="I1105" s="22">
        <v>24.12</v>
      </c>
      <c r="J1105" s="22" t="s">
        <v>60</v>
      </c>
      <c r="K1105" s="23">
        <v>279898.96999999997</v>
      </c>
      <c r="L1105" s="23" t="s">
        <v>55</v>
      </c>
      <c r="M1105" s="23" t="s">
        <v>83</v>
      </c>
      <c r="N1105" s="27"/>
      <c r="O1105" s="23" t="s">
        <v>56</v>
      </c>
      <c r="P1105" t="str">
        <f t="shared" si="17"/>
        <v>INSERT INTO @DataTable (Deal, AdvanceDate, PROV, DealPurpose, RateType, BEACON, LTV, TDS, GDS, InsuranceType, PrincipalBalance, OccupancyType, AccountStatus, Closed_Date, DelinquencyBucket) VALUES (1104, '2013-07-02', 'ON', 'Purchase', 'ARM', 763, 90, 36.52, 24.12, 'HiRatio', 279898.97, 'Owner-Occupied', 'Open', '1900-01-00', 'Current');</v>
      </c>
    </row>
    <row r="1106" spans="1:16" x14ac:dyDescent="0.35">
      <c r="A1106" s="19">
        <v>1105</v>
      </c>
      <c r="B1106" s="18">
        <v>42359</v>
      </c>
      <c r="C1106" s="19" t="s">
        <v>51</v>
      </c>
      <c r="D1106" s="19" t="s">
        <v>52</v>
      </c>
      <c r="E1106" s="19" t="s">
        <v>53</v>
      </c>
      <c r="F1106" s="19">
        <v>775</v>
      </c>
      <c r="G1106" s="19">
        <v>49.92</v>
      </c>
      <c r="H1106" s="19">
        <v>12</v>
      </c>
      <c r="I1106" s="19">
        <v>7.11</v>
      </c>
      <c r="J1106" s="19" t="s">
        <v>54</v>
      </c>
      <c r="K1106" s="20">
        <v>244115.04</v>
      </c>
      <c r="L1106" s="20" t="s">
        <v>55</v>
      </c>
      <c r="M1106" s="20" t="s">
        <v>83</v>
      </c>
      <c r="N1106" s="26"/>
      <c r="O1106" s="20" t="s">
        <v>56</v>
      </c>
      <c r="P1106" t="str">
        <f t="shared" si="17"/>
        <v>INSERT INTO @DataTable (Deal, AdvanceDate, PROV, DealPurpose, RateType, BEACON, LTV, TDS, GDS, InsuranceType, PrincipalBalance, OccupancyType, AccountStatus, Closed_Date, DelinquencyBucket) VALUES (1105, '2015-12-21', 'AB', 'Refinance External', 'Fixed', 775, 49.92, 12, 7.11, 'Conv', 244115.04, 'Owner-Occupied', 'Open', '1900-01-00', 'Current');</v>
      </c>
    </row>
    <row r="1107" spans="1:16" x14ac:dyDescent="0.35">
      <c r="A1107" s="22">
        <v>1106</v>
      </c>
      <c r="B1107" s="21">
        <v>41808</v>
      </c>
      <c r="C1107" s="22" t="s">
        <v>57</v>
      </c>
      <c r="D1107" s="22" t="s">
        <v>52</v>
      </c>
      <c r="E1107" s="22" t="s">
        <v>53</v>
      </c>
      <c r="F1107" s="22">
        <v>763</v>
      </c>
      <c r="G1107" s="22">
        <v>70.67</v>
      </c>
      <c r="H1107" s="22">
        <v>21.02</v>
      </c>
      <c r="I1107" s="22">
        <v>19.260000000000002</v>
      </c>
      <c r="J1107" s="22" t="s">
        <v>54</v>
      </c>
      <c r="K1107" s="23">
        <v>0</v>
      </c>
      <c r="L1107" s="23" t="s">
        <v>55</v>
      </c>
      <c r="M1107" s="23" t="s">
        <v>84</v>
      </c>
      <c r="N1107" s="27">
        <v>41822</v>
      </c>
      <c r="O1107" s="23" t="s">
        <v>56</v>
      </c>
      <c r="P1107" t="str">
        <f t="shared" si="17"/>
        <v>INSERT INTO @DataTable (Deal, AdvanceDate, PROV, DealPurpose, RateType, BEACON, LTV, TDS, GDS, InsuranceType, PrincipalBalance, OccupancyType, AccountStatus, Closed_Date, DelinquencyBucket) VALUES (1106, '2014-06-18', 'ON', 'Refinance External', 'Fixed', 763, 70.67, 21.02, 19.26, 'Conv', 0, 'Owner-Occupied', 'Closed', '2014-07-02', 'Current');</v>
      </c>
    </row>
    <row r="1108" spans="1:16" x14ac:dyDescent="0.35">
      <c r="A1108" s="19">
        <v>1107</v>
      </c>
      <c r="B1108" s="18">
        <v>41600</v>
      </c>
      <c r="C1108" s="19" t="s">
        <v>51</v>
      </c>
      <c r="D1108" s="19" t="s">
        <v>61</v>
      </c>
      <c r="E1108" s="19" t="s">
        <v>40</v>
      </c>
      <c r="F1108" s="19">
        <v>767</v>
      </c>
      <c r="G1108" s="19">
        <v>95</v>
      </c>
      <c r="H1108" s="19">
        <v>34.89</v>
      </c>
      <c r="I1108" s="19">
        <v>28.74</v>
      </c>
      <c r="J1108" s="19" t="s">
        <v>60</v>
      </c>
      <c r="K1108" s="20">
        <v>449274.71</v>
      </c>
      <c r="L1108" s="20" t="s">
        <v>55</v>
      </c>
      <c r="M1108" s="20" t="s">
        <v>83</v>
      </c>
      <c r="N1108" s="26"/>
      <c r="O1108" s="20" t="s">
        <v>56</v>
      </c>
      <c r="P1108" t="str">
        <f t="shared" si="17"/>
        <v>INSERT INTO @DataTable (Deal, AdvanceDate, PROV, DealPurpose, RateType, BEACON, LTV, TDS, GDS, InsuranceType, PrincipalBalance, OccupancyType, AccountStatus, Closed_Date, DelinquencyBucket) VALUES (1107, '2013-11-22', 'AB', 'Purchase', 'ARM', 767, 95, 34.89, 28.74, 'HiRatio', 449274.71, 'Owner-Occupied', 'Open', '1900-01-00', 'Current');</v>
      </c>
    </row>
    <row r="1109" spans="1:16" x14ac:dyDescent="0.35">
      <c r="A1109" s="22">
        <v>1108</v>
      </c>
      <c r="B1109" s="21">
        <v>40795</v>
      </c>
      <c r="C1109" s="22" t="s">
        <v>57</v>
      </c>
      <c r="D1109" s="22" t="s">
        <v>52</v>
      </c>
      <c r="E1109" s="22" t="s">
        <v>53</v>
      </c>
      <c r="F1109" s="22">
        <v>606</v>
      </c>
      <c r="G1109" s="22">
        <v>70</v>
      </c>
      <c r="H1109" s="22">
        <v>26.01</v>
      </c>
      <c r="I1109" s="22">
        <v>14.76</v>
      </c>
      <c r="J1109" s="22" t="s">
        <v>54</v>
      </c>
      <c r="K1109" s="23">
        <v>311447.5</v>
      </c>
      <c r="L1109" s="23" t="s">
        <v>55</v>
      </c>
      <c r="M1109" s="23" t="s">
        <v>83</v>
      </c>
      <c r="N1109" s="27"/>
      <c r="O1109" s="23" t="s">
        <v>56</v>
      </c>
      <c r="P1109" t="str">
        <f t="shared" si="17"/>
        <v>INSERT INTO @DataTable (Deal, AdvanceDate, PROV, DealPurpose, RateType, BEACON, LTV, TDS, GDS, InsuranceType, PrincipalBalance, OccupancyType, AccountStatus, Closed_Date, DelinquencyBucket) VALUES (1108, '2011-09-09', 'ON', 'Refinance External', 'Fixed', 606, 70, 26.01, 14.76, 'Conv', 311447.5, 'Owner-Occupied', 'Open', '1900-01-00', 'Current');</v>
      </c>
    </row>
    <row r="1110" spans="1:16" x14ac:dyDescent="0.35">
      <c r="A1110" s="19">
        <v>1109</v>
      </c>
      <c r="B1110" s="18">
        <v>40977</v>
      </c>
      <c r="C1110" s="19" t="s">
        <v>51</v>
      </c>
      <c r="D1110" s="19" t="s">
        <v>61</v>
      </c>
      <c r="E1110" s="19" t="s">
        <v>53</v>
      </c>
      <c r="F1110" s="19">
        <v>770</v>
      </c>
      <c r="G1110" s="19">
        <v>95</v>
      </c>
      <c r="H1110" s="19">
        <v>39.54</v>
      </c>
      <c r="I1110" s="19">
        <v>30.87</v>
      </c>
      <c r="J1110" s="19" t="s">
        <v>60</v>
      </c>
      <c r="K1110" s="20">
        <v>0</v>
      </c>
      <c r="L1110" s="20" t="s">
        <v>55</v>
      </c>
      <c r="M1110" s="20" t="s">
        <v>84</v>
      </c>
      <c r="N1110" s="26">
        <v>41535</v>
      </c>
      <c r="O1110" s="20" t="s">
        <v>56</v>
      </c>
      <c r="P1110" t="str">
        <f t="shared" si="17"/>
        <v>INSERT INTO @DataTable (Deal, AdvanceDate, PROV, DealPurpose, RateType, BEACON, LTV, TDS, GDS, InsuranceType, PrincipalBalance, OccupancyType, AccountStatus, Closed_Date, DelinquencyBucket) VALUES (1109, '2012-03-09', 'AB', 'Purchase', 'Fixed', 770, 95, 39.54, 30.87, 'HiRatio', 0, 'Owner-Occupied', 'Closed', '2013-09-18', 'Current');</v>
      </c>
    </row>
    <row r="1111" spans="1:16" x14ac:dyDescent="0.35">
      <c r="A1111" s="22">
        <v>1110</v>
      </c>
      <c r="B1111" s="21">
        <v>40724</v>
      </c>
      <c r="C1111" s="22" t="s">
        <v>57</v>
      </c>
      <c r="D1111" s="22" t="s">
        <v>52</v>
      </c>
      <c r="E1111" s="22" t="s">
        <v>40</v>
      </c>
      <c r="F1111" s="22">
        <v>684</v>
      </c>
      <c r="G1111" s="22">
        <v>27.78</v>
      </c>
      <c r="H1111" s="22">
        <v>38.159999999999997</v>
      </c>
      <c r="I1111" s="22">
        <v>29.18</v>
      </c>
      <c r="J1111" s="22" t="s">
        <v>54</v>
      </c>
      <c r="K1111" s="23">
        <v>0</v>
      </c>
      <c r="L1111" s="23" t="s">
        <v>55</v>
      </c>
      <c r="M1111" s="23" t="s">
        <v>84</v>
      </c>
      <c r="N1111" s="27">
        <v>41989</v>
      </c>
      <c r="O1111" s="23" t="s">
        <v>56</v>
      </c>
      <c r="P1111" t="str">
        <f t="shared" si="17"/>
        <v>INSERT INTO @DataTable (Deal, AdvanceDate, PROV, DealPurpose, RateType, BEACON, LTV, TDS, GDS, InsuranceType, PrincipalBalance, OccupancyType, AccountStatus, Closed_Date, DelinquencyBucket) VALUES (1110, '2011-06-30', 'ON', 'Refinance External', 'ARM', 684, 27.78, 38.16, 29.18, 'Conv', 0, 'Owner-Occupied', 'Closed', '2014-12-16', 'Current');</v>
      </c>
    </row>
    <row r="1112" spans="1:16" x14ac:dyDescent="0.35">
      <c r="A1112" s="19">
        <v>1111</v>
      </c>
      <c r="B1112" s="18">
        <v>42121</v>
      </c>
      <c r="C1112" s="19" t="s">
        <v>57</v>
      </c>
      <c r="D1112" s="19" t="s">
        <v>61</v>
      </c>
      <c r="E1112" s="19" t="s">
        <v>53</v>
      </c>
      <c r="F1112" s="19">
        <v>775</v>
      </c>
      <c r="G1112" s="19">
        <v>80</v>
      </c>
      <c r="H1112" s="19">
        <v>18.75</v>
      </c>
      <c r="I1112" s="19">
        <v>9.69</v>
      </c>
      <c r="J1112" s="19" t="s">
        <v>54</v>
      </c>
      <c r="K1112" s="20">
        <v>84808.86</v>
      </c>
      <c r="L1112" s="20" t="s">
        <v>55</v>
      </c>
      <c r="M1112" s="20" t="s">
        <v>83</v>
      </c>
      <c r="N1112" s="26"/>
      <c r="O1112" s="20" t="s">
        <v>56</v>
      </c>
      <c r="P1112" t="str">
        <f t="shared" si="17"/>
        <v>INSERT INTO @DataTable (Deal, AdvanceDate, PROV, DealPurpose, RateType, BEACON, LTV, TDS, GDS, InsuranceType, PrincipalBalance, OccupancyType, AccountStatus, Closed_Date, DelinquencyBucket) VALUES (1111, '2015-04-27', 'ON', 'Purchase', 'Fixed', 775, 80, 18.75, 9.69, 'Conv', 84808.86, 'Owner-Occupied', 'Open', '1900-01-00', 'Current');</v>
      </c>
    </row>
    <row r="1113" spans="1:16" x14ac:dyDescent="0.35">
      <c r="A1113" s="22">
        <v>1112</v>
      </c>
      <c r="B1113" s="21">
        <v>42139</v>
      </c>
      <c r="C1113" s="22" t="s">
        <v>57</v>
      </c>
      <c r="D1113" s="22" t="s">
        <v>61</v>
      </c>
      <c r="E1113" s="22" t="s">
        <v>40</v>
      </c>
      <c r="F1113" s="22">
        <v>622</v>
      </c>
      <c r="G1113" s="22">
        <v>95</v>
      </c>
      <c r="H1113" s="22">
        <v>18.190000000000001</v>
      </c>
      <c r="I1113" s="22">
        <v>15.33</v>
      </c>
      <c r="J1113" s="22" t="s">
        <v>60</v>
      </c>
      <c r="K1113" s="23">
        <v>125304.4</v>
      </c>
      <c r="L1113" s="23" t="s">
        <v>55</v>
      </c>
      <c r="M1113" s="23" t="s">
        <v>83</v>
      </c>
      <c r="N1113" s="27"/>
      <c r="O1113" s="23" t="s">
        <v>56</v>
      </c>
      <c r="P1113" t="str">
        <f t="shared" si="17"/>
        <v>INSERT INTO @DataTable (Deal, AdvanceDate, PROV, DealPurpose, RateType, BEACON, LTV, TDS, GDS, InsuranceType, PrincipalBalance, OccupancyType, AccountStatus, Closed_Date, DelinquencyBucket) VALUES (1112, '2015-05-15', 'ON', 'Purchase', 'ARM', 622, 95, 18.19, 15.33, 'HiRatio', 125304.4, 'Owner-Occupied', 'Open', '1900-01-00', 'Current');</v>
      </c>
    </row>
    <row r="1114" spans="1:16" x14ac:dyDescent="0.35">
      <c r="A1114" s="19">
        <v>1113</v>
      </c>
      <c r="B1114" s="18">
        <v>42657</v>
      </c>
      <c r="C1114" s="19" t="s">
        <v>57</v>
      </c>
      <c r="D1114" s="19" t="s">
        <v>52</v>
      </c>
      <c r="E1114" s="19" t="s">
        <v>40</v>
      </c>
      <c r="F1114" s="19">
        <v>886</v>
      </c>
      <c r="G1114" s="19">
        <v>53.41</v>
      </c>
      <c r="H1114" s="19">
        <v>34.17</v>
      </c>
      <c r="I1114" s="19">
        <v>31.52</v>
      </c>
      <c r="J1114" s="19" t="s">
        <v>54</v>
      </c>
      <c r="K1114" s="20">
        <v>232714.39</v>
      </c>
      <c r="L1114" s="20" t="s">
        <v>55</v>
      </c>
      <c r="M1114" s="20" t="s">
        <v>83</v>
      </c>
      <c r="N1114" s="26"/>
      <c r="O1114" s="20" t="s">
        <v>56</v>
      </c>
      <c r="P1114" t="str">
        <f t="shared" si="17"/>
        <v>INSERT INTO @DataTable (Deal, AdvanceDate, PROV, DealPurpose, RateType, BEACON, LTV, TDS, GDS, InsuranceType, PrincipalBalance, OccupancyType, AccountStatus, Closed_Date, DelinquencyBucket) VALUES (1113, '2016-10-14', 'ON', 'Refinance External', 'ARM', 886, 53.41, 34.17, 31.52, 'Conv', 232714.39, 'Owner-Occupied', 'Open', '1900-01-00', 'Current');</v>
      </c>
    </row>
    <row r="1115" spans="1:16" x14ac:dyDescent="0.35">
      <c r="A1115" s="22">
        <v>1114</v>
      </c>
      <c r="B1115" s="21">
        <v>41891</v>
      </c>
      <c r="C1115" s="22" t="s">
        <v>57</v>
      </c>
      <c r="D1115" s="22" t="s">
        <v>52</v>
      </c>
      <c r="E1115" s="22" t="s">
        <v>40</v>
      </c>
      <c r="F1115" s="22">
        <v>728</v>
      </c>
      <c r="G1115" s="22">
        <v>80</v>
      </c>
      <c r="H1115" s="22">
        <v>31.1</v>
      </c>
      <c r="I1115" s="22">
        <v>31.1</v>
      </c>
      <c r="J1115" s="22" t="s">
        <v>54</v>
      </c>
      <c r="K1115" s="23">
        <v>0</v>
      </c>
      <c r="L1115" s="23" t="s">
        <v>55</v>
      </c>
      <c r="M1115" s="23" t="s">
        <v>84</v>
      </c>
      <c r="N1115" s="27">
        <v>42340</v>
      </c>
      <c r="O1115" s="23" t="s">
        <v>56</v>
      </c>
      <c r="P1115" t="str">
        <f t="shared" si="17"/>
        <v>INSERT INTO @DataTable (Deal, AdvanceDate, PROV, DealPurpose, RateType, BEACON, LTV, TDS, GDS, InsuranceType, PrincipalBalance, OccupancyType, AccountStatus, Closed_Date, DelinquencyBucket) VALUES (1114, '2014-09-09', 'ON', 'Refinance External', 'ARM', 728, 80, 31.1, 31.1, 'Conv', 0, 'Owner-Occupied', 'Closed', '2015-12-02', 'Current');</v>
      </c>
    </row>
    <row r="1116" spans="1:16" x14ac:dyDescent="0.35">
      <c r="A1116" s="19">
        <v>1115</v>
      </c>
      <c r="B1116" s="18">
        <v>41145</v>
      </c>
      <c r="C1116" s="19" t="s">
        <v>51</v>
      </c>
      <c r="D1116" s="19" t="s">
        <v>61</v>
      </c>
      <c r="E1116" s="19" t="s">
        <v>53</v>
      </c>
      <c r="F1116" s="19">
        <v>783</v>
      </c>
      <c r="G1116" s="19">
        <v>95</v>
      </c>
      <c r="H1116" s="19">
        <v>26.59</v>
      </c>
      <c r="I1116" s="19">
        <v>16.420000000000002</v>
      </c>
      <c r="J1116" s="19" t="s">
        <v>60</v>
      </c>
      <c r="K1116" s="20">
        <v>0</v>
      </c>
      <c r="L1116" s="20" t="s">
        <v>55</v>
      </c>
      <c r="M1116" s="20" t="s">
        <v>84</v>
      </c>
      <c r="N1116" s="26">
        <v>42660</v>
      </c>
      <c r="O1116" s="20" t="s">
        <v>56</v>
      </c>
      <c r="P1116" t="str">
        <f t="shared" si="17"/>
        <v>INSERT INTO @DataTable (Deal, AdvanceDate, PROV, DealPurpose, RateType, BEACON, LTV, TDS, GDS, InsuranceType, PrincipalBalance, OccupancyType, AccountStatus, Closed_Date, DelinquencyBucket) VALUES (1115, '2012-08-24', 'AB', 'Purchase', 'Fixed', 783, 95, 26.59, 16.42, 'HiRatio', 0, 'Owner-Occupied', 'Closed', '2016-10-17', 'Current');</v>
      </c>
    </row>
    <row r="1117" spans="1:16" x14ac:dyDescent="0.35">
      <c r="A1117" s="22">
        <v>1116</v>
      </c>
      <c r="B1117" s="21">
        <v>42604</v>
      </c>
      <c r="C1117" s="22" t="s">
        <v>51</v>
      </c>
      <c r="D1117" s="22" t="s">
        <v>61</v>
      </c>
      <c r="E1117" s="22" t="s">
        <v>53</v>
      </c>
      <c r="F1117" s="22">
        <v>834</v>
      </c>
      <c r="G1117" s="22">
        <v>65</v>
      </c>
      <c r="H1117" s="22">
        <v>42.71</v>
      </c>
      <c r="I1117" s="22">
        <v>33.299999999999997</v>
      </c>
      <c r="J1117" s="22" t="s">
        <v>54</v>
      </c>
      <c r="K1117" s="23">
        <v>235626.59</v>
      </c>
      <c r="L1117" s="23" t="s">
        <v>55</v>
      </c>
      <c r="M1117" s="23" t="s">
        <v>83</v>
      </c>
      <c r="N1117" s="27"/>
      <c r="O1117" s="23" t="s">
        <v>56</v>
      </c>
      <c r="P1117" t="str">
        <f t="shared" si="17"/>
        <v>INSERT INTO @DataTable (Deal, AdvanceDate, PROV, DealPurpose, RateType, BEACON, LTV, TDS, GDS, InsuranceType, PrincipalBalance, OccupancyType, AccountStatus, Closed_Date, DelinquencyBucket) VALUES (1116, '2016-08-22', 'AB', 'Purchase', 'Fixed', 834, 65, 42.71, 33.3, 'Conv', 235626.59, 'Owner-Occupied', 'Open', '1900-01-00', 'Current');</v>
      </c>
    </row>
    <row r="1118" spans="1:16" x14ac:dyDescent="0.35">
      <c r="A1118" s="19">
        <v>1117</v>
      </c>
      <c r="B1118" s="18">
        <v>40588</v>
      </c>
      <c r="C1118" s="19" t="s">
        <v>51</v>
      </c>
      <c r="D1118" s="19" t="s">
        <v>59</v>
      </c>
      <c r="E1118" s="19" t="s">
        <v>40</v>
      </c>
      <c r="F1118" s="19">
        <v>705</v>
      </c>
      <c r="G1118" s="19">
        <v>42.87</v>
      </c>
      <c r="H1118" s="19">
        <v>45.34</v>
      </c>
      <c r="I1118" s="19">
        <v>24.35</v>
      </c>
      <c r="J1118" s="19" t="s">
        <v>54</v>
      </c>
      <c r="K1118" s="20">
        <v>115888.89</v>
      </c>
      <c r="L1118" s="20" t="s">
        <v>55</v>
      </c>
      <c r="M1118" s="20" t="s">
        <v>83</v>
      </c>
      <c r="N1118" s="26"/>
      <c r="O1118" s="20" t="s">
        <v>56</v>
      </c>
      <c r="P1118" t="str">
        <f t="shared" si="17"/>
        <v>INSERT INTO @DataTable (Deal, AdvanceDate, PROV, DealPurpose, RateType, BEACON, LTV, TDS, GDS, InsuranceType, PrincipalBalance, OccupancyType, AccountStatus, Closed_Date, DelinquencyBucket) VALUES (1117, '2011-02-14', 'AB', 'Transfer', 'ARM', 705, 42.87, 45.34, 24.35, 'Conv', 115888.89, 'Owner-Occupied', 'Open', '1900-01-00', 'Current');</v>
      </c>
    </row>
    <row r="1119" spans="1:16" x14ac:dyDescent="0.35">
      <c r="A1119" s="22">
        <v>1118</v>
      </c>
      <c r="B1119" s="21">
        <v>42116</v>
      </c>
      <c r="C1119" s="22" t="s">
        <v>51</v>
      </c>
      <c r="D1119" s="22" t="s">
        <v>52</v>
      </c>
      <c r="E1119" s="22" t="s">
        <v>53</v>
      </c>
      <c r="F1119" s="22">
        <v>733</v>
      </c>
      <c r="G1119" s="22">
        <v>80</v>
      </c>
      <c r="H1119" s="22">
        <v>33.770000000000003</v>
      </c>
      <c r="I1119" s="22">
        <v>20.440000000000001</v>
      </c>
      <c r="J1119" s="22" t="s">
        <v>54</v>
      </c>
      <c r="K1119" s="23">
        <v>402564.76</v>
      </c>
      <c r="L1119" s="23" t="s">
        <v>55</v>
      </c>
      <c r="M1119" s="23" t="s">
        <v>83</v>
      </c>
      <c r="N1119" s="27"/>
      <c r="O1119" s="23" t="s">
        <v>56</v>
      </c>
      <c r="P1119" t="str">
        <f t="shared" si="17"/>
        <v>INSERT INTO @DataTable (Deal, AdvanceDate, PROV, DealPurpose, RateType, BEACON, LTV, TDS, GDS, InsuranceType, PrincipalBalance, OccupancyType, AccountStatus, Closed_Date, DelinquencyBucket) VALUES (1118, '2015-04-22', 'AB', 'Refinance External', 'Fixed', 733, 80, 33.77, 20.44, 'Conv', 402564.76, 'Owner-Occupied', 'Open', '1900-01-00', 'Current');</v>
      </c>
    </row>
    <row r="1120" spans="1:16" x14ac:dyDescent="0.35">
      <c r="A1120" s="19">
        <v>1119</v>
      </c>
      <c r="B1120" s="18">
        <v>40877</v>
      </c>
      <c r="C1120" s="19" t="s">
        <v>57</v>
      </c>
      <c r="D1120" s="19" t="s">
        <v>61</v>
      </c>
      <c r="E1120" s="19" t="s">
        <v>53</v>
      </c>
      <c r="F1120" s="19">
        <v>727</v>
      </c>
      <c r="G1120" s="19">
        <v>80</v>
      </c>
      <c r="H1120" s="19">
        <v>28.09</v>
      </c>
      <c r="I1120" s="19">
        <v>25.31</v>
      </c>
      <c r="J1120" s="19" t="s">
        <v>54</v>
      </c>
      <c r="K1120" s="20">
        <v>0</v>
      </c>
      <c r="L1120" s="20" t="s">
        <v>55</v>
      </c>
      <c r="M1120" s="20" t="s">
        <v>84</v>
      </c>
      <c r="N1120" s="26">
        <v>41472</v>
      </c>
      <c r="O1120" s="20" t="s">
        <v>56</v>
      </c>
      <c r="P1120" t="str">
        <f t="shared" si="17"/>
        <v>INSERT INTO @DataTable (Deal, AdvanceDate, PROV, DealPurpose, RateType, BEACON, LTV, TDS, GDS, InsuranceType, PrincipalBalance, OccupancyType, AccountStatus, Closed_Date, DelinquencyBucket) VALUES (1119, '2011-11-30', 'ON', 'Purchase', 'Fixed', 727, 80, 28.09, 25.31, 'Conv', 0, 'Owner-Occupied', 'Closed', '2013-07-17', 'Current');</v>
      </c>
    </row>
    <row r="1121" spans="1:16" x14ac:dyDescent="0.35">
      <c r="A1121" s="22">
        <v>1120</v>
      </c>
      <c r="B1121" s="21">
        <v>42145</v>
      </c>
      <c r="C1121" s="22" t="s">
        <v>57</v>
      </c>
      <c r="D1121" s="22" t="s">
        <v>61</v>
      </c>
      <c r="E1121" s="22" t="s">
        <v>40</v>
      </c>
      <c r="F1121" s="22">
        <v>760</v>
      </c>
      <c r="G1121" s="22">
        <v>95</v>
      </c>
      <c r="H1121" s="22">
        <v>27.87</v>
      </c>
      <c r="I1121" s="22">
        <v>23.54</v>
      </c>
      <c r="J1121" s="22" t="s">
        <v>60</v>
      </c>
      <c r="K1121" s="23">
        <v>292079.81</v>
      </c>
      <c r="L1121" s="23" t="s">
        <v>55</v>
      </c>
      <c r="M1121" s="23" t="s">
        <v>83</v>
      </c>
      <c r="N1121" s="27"/>
      <c r="O1121" s="23" t="s">
        <v>56</v>
      </c>
      <c r="P1121" t="str">
        <f t="shared" si="17"/>
        <v>INSERT INTO @DataTable (Deal, AdvanceDate, PROV, DealPurpose, RateType, BEACON, LTV, TDS, GDS, InsuranceType, PrincipalBalance, OccupancyType, AccountStatus, Closed_Date, DelinquencyBucket) VALUES (1120, '2015-05-21', 'ON', 'Purchase', 'ARM', 760, 95, 27.87, 23.54, 'HiRatio', 292079.81, 'Owner-Occupied', 'Open', '1900-01-00', 'Current');</v>
      </c>
    </row>
    <row r="1122" spans="1:16" x14ac:dyDescent="0.35">
      <c r="A1122" s="19">
        <v>1121</v>
      </c>
      <c r="B1122" s="18">
        <v>41214</v>
      </c>
      <c r="C1122" s="19" t="s">
        <v>51</v>
      </c>
      <c r="D1122" s="19" t="s">
        <v>61</v>
      </c>
      <c r="E1122" s="19" t="s">
        <v>53</v>
      </c>
      <c r="F1122" s="19">
        <v>745</v>
      </c>
      <c r="G1122" s="19">
        <v>95</v>
      </c>
      <c r="H1122" s="19">
        <v>42.67</v>
      </c>
      <c r="I1122" s="19">
        <v>32.340000000000003</v>
      </c>
      <c r="J1122" s="19" t="s">
        <v>60</v>
      </c>
      <c r="K1122" s="20">
        <v>309752.39</v>
      </c>
      <c r="L1122" s="20" t="s">
        <v>55</v>
      </c>
      <c r="M1122" s="20" t="s">
        <v>83</v>
      </c>
      <c r="N1122" s="26"/>
      <c r="O1122" s="20" t="s">
        <v>56</v>
      </c>
      <c r="P1122" t="str">
        <f t="shared" si="17"/>
        <v>INSERT INTO @DataTable (Deal, AdvanceDate, PROV, DealPurpose, RateType, BEACON, LTV, TDS, GDS, InsuranceType, PrincipalBalance, OccupancyType, AccountStatus, Closed_Date, DelinquencyBucket) VALUES (1121, '2012-11-01', 'AB', 'Purchase', 'Fixed', 745, 95, 42.67, 32.34, 'HiRatio', 309752.39, 'Owner-Occupied', 'Open', '1900-01-00', 'Current');</v>
      </c>
    </row>
    <row r="1123" spans="1:16" x14ac:dyDescent="0.35">
      <c r="A1123" s="22">
        <v>1122</v>
      </c>
      <c r="B1123" s="21">
        <v>42478</v>
      </c>
      <c r="C1123" s="22" t="s">
        <v>58</v>
      </c>
      <c r="D1123" s="22" t="s">
        <v>59</v>
      </c>
      <c r="E1123" s="22" t="s">
        <v>53</v>
      </c>
      <c r="F1123" s="22">
        <v>808</v>
      </c>
      <c r="G1123" s="22">
        <v>60.25</v>
      </c>
      <c r="H1123" s="22">
        <v>24.69</v>
      </c>
      <c r="I1123" s="22">
        <v>23.38</v>
      </c>
      <c r="J1123" s="22" t="s">
        <v>54</v>
      </c>
      <c r="K1123" s="23">
        <v>139405.47</v>
      </c>
      <c r="L1123" s="23" t="s">
        <v>55</v>
      </c>
      <c r="M1123" s="23" t="s">
        <v>83</v>
      </c>
      <c r="N1123" s="27"/>
      <c r="O1123" s="23" t="s">
        <v>56</v>
      </c>
      <c r="P1123" t="str">
        <f t="shared" si="17"/>
        <v>INSERT INTO @DataTable (Deal, AdvanceDate, PROV, DealPurpose, RateType, BEACON, LTV, TDS, GDS, InsuranceType, PrincipalBalance, OccupancyType, AccountStatus, Closed_Date, DelinquencyBucket) VALUES (1122, '2016-04-18', 'BC', 'Transfer', 'Fixed', 808, 60.25, 24.69, 23.38, 'Conv', 139405.47, 'Owner-Occupied', 'Open', '1900-01-00', 'Current');</v>
      </c>
    </row>
    <row r="1124" spans="1:16" x14ac:dyDescent="0.35">
      <c r="A1124" s="19">
        <v>1123</v>
      </c>
      <c r="B1124" s="18">
        <v>42562</v>
      </c>
      <c r="C1124" s="19" t="s">
        <v>51</v>
      </c>
      <c r="D1124" s="19" t="s">
        <v>52</v>
      </c>
      <c r="E1124" s="19" t="s">
        <v>53</v>
      </c>
      <c r="F1124" s="19">
        <v>766</v>
      </c>
      <c r="G1124" s="19">
        <v>58.24</v>
      </c>
      <c r="H1124" s="19">
        <v>41.03</v>
      </c>
      <c r="I1124" s="19">
        <v>23.32</v>
      </c>
      <c r="J1124" s="19" t="s">
        <v>54</v>
      </c>
      <c r="K1124" s="20">
        <v>314013.19</v>
      </c>
      <c r="L1124" s="20" t="s">
        <v>55</v>
      </c>
      <c r="M1124" s="20" t="s">
        <v>83</v>
      </c>
      <c r="N1124" s="26"/>
      <c r="O1124" s="20" t="s">
        <v>56</v>
      </c>
      <c r="P1124" t="str">
        <f t="shared" si="17"/>
        <v>INSERT INTO @DataTable (Deal, AdvanceDate, PROV, DealPurpose, RateType, BEACON, LTV, TDS, GDS, InsuranceType, PrincipalBalance, OccupancyType, AccountStatus, Closed_Date, DelinquencyBucket) VALUES (1123, '2016-07-11', 'AB', 'Refinance External', 'Fixed', 766, 58.24, 41.03, 23.32, 'Conv', 314013.19, 'Owner-Occupied', 'Open', '1900-01-00', 'Current');</v>
      </c>
    </row>
    <row r="1125" spans="1:16" x14ac:dyDescent="0.35">
      <c r="A1125" s="22">
        <v>1124</v>
      </c>
      <c r="B1125" s="21">
        <v>42527</v>
      </c>
      <c r="C1125" s="22" t="s">
        <v>57</v>
      </c>
      <c r="D1125" s="22" t="s">
        <v>61</v>
      </c>
      <c r="E1125" s="22" t="s">
        <v>53</v>
      </c>
      <c r="F1125" s="22">
        <v>717</v>
      </c>
      <c r="G1125" s="22">
        <v>95</v>
      </c>
      <c r="H1125" s="22">
        <v>43.08</v>
      </c>
      <c r="I1125" s="22">
        <v>33.26</v>
      </c>
      <c r="J1125" s="22" t="s">
        <v>60</v>
      </c>
      <c r="K1125" s="23">
        <v>404807.57</v>
      </c>
      <c r="L1125" s="23" t="s">
        <v>55</v>
      </c>
      <c r="M1125" s="23" t="s">
        <v>83</v>
      </c>
      <c r="N1125" s="27"/>
      <c r="O1125" s="23" t="s">
        <v>56</v>
      </c>
      <c r="P1125" t="str">
        <f t="shared" si="17"/>
        <v>INSERT INTO @DataTable (Deal, AdvanceDate, PROV, DealPurpose, RateType, BEACON, LTV, TDS, GDS, InsuranceType, PrincipalBalance, OccupancyType, AccountStatus, Closed_Date, DelinquencyBucket) VALUES (1124, '2016-06-06', 'ON', 'Purchase', 'Fixed', 717, 95, 43.08, 33.26, 'HiRatio', 404807.57, 'Owner-Occupied', 'Open', '1900-01-00', 'Current');</v>
      </c>
    </row>
    <row r="1126" spans="1:16" x14ac:dyDescent="0.35">
      <c r="A1126" s="19">
        <v>1125</v>
      </c>
      <c r="B1126" s="18">
        <v>42193</v>
      </c>
      <c r="C1126" s="19" t="s">
        <v>51</v>
      </c>
      <c r="D1126" s="19" t="s">
        <v>61</v>
      </c>
      <c r="E1126" s="19" t="s">
        <v>53</v>
      </c>
      <c r="F1126" s="19">
        <v>791</v>
      </c>
      <c r="G1126" s="19">
        <v>95</v>
      </c>
      <c r="H1126" s="19">
        <v>37.049999999999997</v>
      </c>
      <c r="I1126" s="19">
        <v>36.700000000000003</v>
      </c>
      <c r="J1126" s="19" t="s">
        <v>60</v>
      </c>
      <c r="K1126" s="20">
        <v>433608.19</v>
      </c>
      <c r="L1126" s="20" t="s">
        <v>55</v>
      </c>
      <c r="M1126" s="20" t="s">
        <v>83</v>
      </c>
      <c r="N1126" s="26"/>
      <c r="O1126" s="20" t="s">
        <v>56</v>
      </c>
      <c r="P1126" t="str">
        <f t="shared" si="17"/>
        <v>INSERT INTO @DataTable (Deal, AdvanceDate, PROV, DealPurpose, RateType, BEACON, LTV, TDS, GDS, InsuranceType, PrincipalBalance, OccupancyType, AccountStatus, Closed_Date, DelinquencyBucket) VALUES (1125, '2015-07-08', 'AB', 'Purchase', 'Fixed', 791, 95, 37.05, 36.7, 'HiRatio', 433608.19, 'Owner-Occupied', 'Open', '1900-01-00', 'Current');</v>
      </c>
    </row>
    <row r="1127" spans="1:16" x14ac:dyDescent="0.35">
      <c r="A1127" s="22">
        <v>1126</v>
      </c>
      <c r="B1127" s="21">
        <v>42160</v>
      </c>
      <c r="C1127" s="22" t="s">
        <v>57</v>
      </c>
      <c r="D1127" s="22" t="s">
        <v>52</v>
      </c>
      <c r="E1127" s="22" t="s">
        <v>53</v>
      </c>
      <c r="F1127" s="22">
        <v>772</v>
      </c>
      <c r="G1127" s="22">
        <v>62.61</v>
      </c>
      <c r="H1127" s="22">
        <v>35.65</v>
      </c>
      <c r="I1127" s="22">
        <v>18.940000000000001</v>
      </c>
      <c r="J1127" s="22" t="s">
        <v>54</v>
      </c>
      <c r="K1127" s="23">
        <v>324491.33</v>
      </c>
      <c r="L1127" s="23" t="s">
        <v>55</v>
      </c>
      <c r="M1127" s="23" t="s">
        <v>83</v>
      </c>
      <c r="N1127" s="27"/>
      <c r="O1127" s="23" t="s">
        <v>56</v>
      </c>
      <c r="P1127" t="str">
        <f t="shared" si="17"/>
        <v>INSERT INTO @DataTable (Deal, AdvanceDate, PROV, DealPurpose, RateType, BEACON, LTV, TDS, GDS, InsuranceType, PrincipalBalance, OccupancyType, AccountStatus, Closed_Date, DelinquencyBucket) VALUES (1126, '2015-06-05', 'ON', 'Refinance External', 'Fixed', 772, 62.61, 35.65, 18.94, 'Conv', 324491.33, 'Owner-Occupied', 'Open', '1900-01-00', 'Current');</v>
      </c>
    </row>
    <row r="1128" spans="1:16" x14ac:dyDescent="0.35">
      <c r="A1128" s="19">
        <v>1127</v>
      </c>
      <c r="B1128" s="18">
        <v>42698</v>
      </c>
      <c r="C1128" s="19" t="s">
        <v>58</v>
      </c>
      <c r="D1128" s="19" t="s">
        <v>61</v>
      </c>
      <c r="E1128" s="19" t="s">
        <v>53</v>
      </c>
      <c r="F1128" s="19">
        <v>810</v>
      </c>
      <c r="G1128" s="19">
        <v>95</v>
      </c>
      <c r="H1128" s="19">
        <v>33.81</v>
      </c>
      <c r="I1128" s="19">
        <v>31.33</v>
      </c>
      <c r="J1128" s="19" t="s">
        <v>60</v>
      </c>
      <c r="K1128" s="20">
        <v>460328.47</v>
      </c>
      <c r="L1128" s="20" t="s">
        <v>55</v>
      </c>
      <c r="M1128" s="20" t="s">
        <v>83</v>
      </c>
      <c r="N1128" s="26"/>
      <c r="O1128" s="20" t="s">
        <v>56</v>
      </c>
      <c r="P1128" t="str">
        <f t="shared" si="17"/>
        <v>INSERT INTO @DataTable (Deal, AdvanceDate, PROV, DealPurpose, RateType, BEACON, LTV, TDS, GDS, InsuranceType, PrincipalBalance, OccupancyType, AccountStatus, Closed_Date, DelinquencyBucket) VALUES (1127, '2016-11-24', 'BC', 'Purchase', 'Fixed', 810, 95, 33.81, 31.33, 'HiRatio', 460328.47, 'Owner-Occupied', 'Open', '1900-01-00', 'Current');</v>
      </c>
    </row>
    <row r="1129" spans="1:16" x14ac:dyDescent="0.35">
      <c r="A1129" s="22">
        <v>1128</v>
      </c>
      <c r="B1129" s="21">
        <v>42151</v>
      </c>
      <c r="C1129" s="22" t="s">
        <v>58</v>
      </c>
      <c r="D1129" s="22" t="s">
        <v>59</v>
      </c>
      <c r="E1129" s="22" t="s">
        <v>40</v>
      </c>
      <c r="F1129" s="22">
        <v>715</v>
      </c>
      <c r="G1129" s="22">
        <v>77.13</v>
      </c>
      <c r="H1129" s="22">
        <v>37.04</v>
      </c>
      <c r="I1129" s="22">
        <v>26</v>
      </c>
      <c r="J1129" s="22" t="s">
        <v>54</v>
      </c>
      <c r="K1129" s="23">
        <v>302026.13</v>
      </c>
      <c r="L1129" s="23" t="s">
        <v>55</v>
      </c>
      <c r="M1129" s="23" t="s">
        <v>83</v>
      </c>
      <c r="N1129" s="27"/>
      <c r="O1129" s="23" t="s">
        <v>56</v>
      </c>
      <c r="P1129" t="str">
        <f t="shared" si="17"/>
        <v>INSERT INTO @DataTable (Deal, AdvanceDate, PROV, DealPurpose, RateType, BEACON, LTV, TDS, GDS, InsuranceType, PrincipalBalance, OccupancyType, AccountStatus, Closed_Date, DelinquencyBucket) VALUES (1128, '2015-05-27', 'BC', 'Transfer', 'ARM', 715, 77.13, 37.04, 26, 'Conv', 302026.13, 'Owner-Occupied', 'Open', '1900-01-00', 'Current');</v>
      </c>
    </row>
    <row r="1130" spans="1:16" x14ac:dyDescent="0.35">
      <c r="A1130" s="19">
        <v>1129</v>
      </c>
      <c r="B1130" s="18">
        <v>42094</v>
      </c>
      <c r="C1130" s="19" t="s">
        <v>57</v>
      </c>
      <c r="D1130" s="19" t="s">
        <v>59</v>
      </c>
      <c r="E1130" s="19" t="s">
        <v>40</v>
      </c>
      <c r="F1130" s="19">
        <v>795</v>
      </c>
      <c r="G1130" s="19">
        <v>48.69</v>
      </c>
      <c r="H1130" s="19">
        <v>25.52</v>
      </c>
      <c r="I1130" s="19">
        <v>23.16</v>
      </c>
      <c r="J1130" s="19" t="s">
        <v>54</v>
      </c>
      <c r="K1130" s="20">
        <v>0</v>
      </c>
      <c r="L1130" s="20" t="s">
        <v>55</v>
      </c>
      <c r="M1130" s="20" t="s">
        <v>84</v>
      </c>
      <c r="N1130" s="26">
        <v>42509</v>
      </c>
      <c r="O1130" s="20" t="s">
        <v>56</v>
      </c>
      <c r="P1130" t="str">
        <f t="shared" si="17"/>
        <v>INSERT INTO @DataTable (Deal, AdvanceDate, PROV, DealPurpose, RateType, BEACON, LTV, TDS, GDS, InsuranceType, PrincipalBalance, OccupancyType, AccountStatus, Closed_Date, DelinquencyBucket) VALUES (1129, '2015-03-31', 'ON', 'Transfer', 'ARM', 795, 48.69, 25.52, 23.16, 'Conv', 0, 'Owner-Occupied', 'Closed', '2016-05-19', 'Current');</v>
      </c>
    </row>
    <row r="1131" spans="1:16" x14ac:dyDescent="0.35">
      <c r="A1131" s="22">
        <v>1130</v>
      </c>
      <c r="B1131" s="21">
        <v>42432</v>
      </c>
      <c r="C1131" s="22" t="s">
        <v>51</v>
      </c>
      <c r="D1131" s="22" t="s">
        <v>59</v>
      </c>
      <c r="E1131" s="22" t="s">
        <v>53</v>
      </c>
      <c r="F1131" s="22">
        <v>758</v>
      </c>
      <c r="G1131" s="22">
        <v>81.96</v>
      </c>
      <c r="H1131" s="22">
        <v>21.83</v>
      </c>
      <c r="I1131" s="22">
        <v>12.46</v>
      </c>
      <c r="J1131" s="22" t="s">
        <v>60</v>
      </c>
      <c r="K1131" s="23">
        <v>287252.37</v>
      </c>
      <c r="L1131" s="23" t="s">
        <v>55</v>
      </c>
      <c r="M1131" s="23" t="s">
        <v>83</v>
      </c>
      <c r="N1131" s="27"/>
      <c r="O1131" s="23" t="s">
        <v>56</v>
      </c>
      <c r="P1131" t="str">
        <f t="shared" si="17"/>
        <v>INSERT INTO @DataTable (Deal, AdvanceDate, PROV, DealPurpose, RateType, BEACON, LTV, TDS, GDS, InsuranceType, PrincipalBalance, OccupancyType, AccountStatus, Closed_Date, DelinquencyBucket) VALUES (1130, '2016-03-03', 'AB', 'Transfer', 'Fixed', 758, 81.96, 21.83, 12.46, 'HiRatio', 287252.37, 'Owner-Occupied', 'Open', '1900-01-00', 'Current');</v>
      </c>
    </row>
    <row r="1132" spans="1:16" x14ac:dyDescent="0.35">
      <c r="A1132" s="19">
        <v>1131</v>
      </c>
      <c r="B1132" s="18">
        <v>41725</v>
      </c>
      <c r="C1132" s="19" t="s">
        <v>65</v>
      </c>
      <c r="D1132" s="19" t="s">
        <v>61</v>
      </c>
      <c r="E1132" s="19" t="s">
        <v>40</v>
      </c>
      <c r="F1132" s="19">
        <v>719</v>
      </c>
      <c r="G1132" s="19">
        <v>95</v>
      </c>
      <c r="H1132" s="19">
        <v>36.229999999999997</v>
      </c>
      <c r="I1132" s="19">
        <v>17.16</v>
      </c>
      <c r="J1132" s="19" t="s">
        <v>60</v>
      </c>
      <c r="K1132" s="20">
        <v>361318.12</v>
      </c>
      <c r="L1132" s="20" t="s">
        <v>55</v>
      </c>
      <c r="M1132" s="20" t="s">
        <v>83</v>
      </c>
      <c r="N1132" s="26"/>
      <c r="O1132" s="20" t="s">
        <v>56</v>
      </c>
      <c r="P1132" t="str">
        <f t="shared" si="17"/>
        <v>INSERT INTO @DataTable (Deal, AdvanceDate, PROV, DealPurpose, RateType, BEACON, LTV, TDS, GDS, InsuranceType, PrincipalBalance, OccupancyType, AccountStatus, Closed_Date, DelinquencyBucket) VALUES (1131, '2014-03-27', 'NS', 'Purchase', 'ARM', 719, 95, 36.23, 17.16, 'HiRatio', 361318.12, 'Owner-Occupied', 'Open', '1900-01-00', 'Current');</v>
      </c>
    </row>
    <row r="1133" spans="1:16" x14ac:dyDescent="0.35">
      <c r="A1133" s="22">
        <v>1132</v>
      </c>
      <c r="B1133" s="21">
        <v>41694</v>
      </c>
      <c r="C1133" s="22" t="s">
        <v>57</v>
      </c>
      <c r="D1133" s="22" t="s">
        <v>59</v>
      </c>
      <c r="E1133" s="22" t="s">
        <v>40</v>
      </c>
      <c r="F1133" s="22">
        <v>787</v>
      </c>
      <c r="G1133" s="22">
        <v>57.64</v>
      </c>
      <c r="H1133" s="22">
        <v>24.27</v>
      </c>
      <c r="I1133" s="22">
        <v>19.39</v>
      </c>
      <c r="J1133" s="22" t="s">
        <v>54</v>
      </c>
      <c r="K1133" s="23">
        <v>214001.05</v>
      </c>
      <c r="L1133" s="23" t="s">
        <v>55</v>
      </c>
      <c r="M1133" s="23" t="s">
        <v>83</v>
      </c>
      <c r="N1133" s="27"/>
      <c r="O1133" s="23" t="s">
        <v>56</v>
      </c>
      <c r="P1133" t="str">
        <f t="shared" si="17"/>
        <v>INSERT INTO @DataTable (Deal, AdvanceDate, PROV, DealPurpose, RateType, BEACON, LTV, TDS, GDS, InsuranceType, PrincipalBalance, OccupancyType, AccountStatus, Closed_Date, DelinquencyBucket) VALUES (1132, '2014-02-24', 'ON', 'Transfer', 'ARM', 787, 57.64, 24.27, 19.39, 'Conv', 214001.05, 'Owner-Occupied', 'Open', '1900-01-00', 'Current');</v>
      </c>
    </row>
    <row r="1134" spans="1:16" x14ac:dyDescent="0.35">
      <c r="A1134" s="19">
        <v>1133</v>
      </c>
      <c r="B1134" s="18">
        <v>41579</v>
      </c>
      <c r="C1134" s="19" t="s">
        <v>57</v>
      </c>
      <c r="D1134" s="19" t="s">
        <v>52</v>
      </c>
      <c r="E1134" s="19" t="s">
        <v>40</v>
      </c>
      <c r="F1134" s="19">
        <v>703</v>
      </c>
      <c r="G1134" s="19">
        <v>80</v>
      </c>
      <c r="H1134" s="19">
        <v>37.049999999999997</v>
      </c>
      <c r="I1134" s="19">
        <v>23.14</v>
      </c>
      <c r="J1134" s="19" t="s">
        <v>54</v>
      </c>
      <c r="K1134" s="20">
        <v>0</v>
      </c>
      <c r="L1134" s="20" t="s">
        <v>55</v>
      </c>
      <c r="M1134" s="20" t="s">
        <v>84</v>
      </c>
      <c r="N1134" s="26">
        <v>42494</v>
      </c>
      <c r="O1134" s="20" t="s">
        <v>56</v>
      </c>
      <c r="P1134" t="str">
        <f t="shared" si="17"/>
        <v>INSERT INTO @DataTable (Deal, AdvanceDate, PROV, DealPurpose, RateType, BEACON, LTV, TDS, GDS, InsuranceType, PrincipalBalance, OccupancyType, AccountStatus, Closed_Date, DelinquencyBucket) VALUES (1133, '2013-11-01', 'ON', 'Refinance External', 'ARM', 703, 80, 37.05, 23.14, 'Conv', 0, 'Owner-Occupied', 'Closed', '2016-05-04', 'Current');</v>
      </c>
    </row>
    <row r="1135" spans="1:16" x14ac:dyDescent="0.35">
      <c r="A1135" s="22">
        <v>1134</v>
      </c>
      <c r="B1135" s="21">
        <v>42066</v>
      </c>
      <c r="C1135" s="22" t="s">
        <v>57</v>
      </c>
      <c r="D1135" s="22" t="s">
        <v>61</v>
      </c>
      <c r="E1135" s="22" t="s">
        <v>53</v>
      </c>
      <c r="F1135" s="22">
        <v>0</v>
      </c>
      <c r="G1135" s="22">
        <v>78.459999999999994</v>
      </c>
      <c r="H1135" s="22">
        <v>41.36</v>
      </c>
      <c r="I1135" s="22">
        <v>20.75</v>
      </c>
      <c r="J1135" s="22" t="s">
        <v>54</v>
      </c>
      <c r="K1135" s="23">
        <v>249096.94</v>
      </c>
      <c r="L1135" s="23" t="s">
        <v>62</v>
      </c>
      <c r="M1135" s="23" t="s">
        <v>83</v>
      </c>
      <c r="N1135" s="27"/>
      <c r="O1135" s="23" t="s">
        <v>56</v>
      </c>
      <c r="P1135" t="str">
        <f t="shared" si="17"/>
        <v>INSERT INTO @DataTable (Deal, AdvanceDate, PROV, DealPurpose, RateType, BEACON, LTV, TDS, GDS, InsuranceType, PrincipalBalance, OccupancyType, AccountStatus, Closed_Date, DelinquencyBucket) VALUES (1134, '2015-03-03', 'ON', 'Purchase', 'Fixed', 0, 78.46, 41.36, 20.75, 'Conv', 249096.94, 'Rental', 'Open', '1900-01-00', 'Current');</v>
      </c>
    </row>
    <row r="1136" spans="1:16" x14ac:dyDescent="0.35">
      <c r="A1136" s="19">
        <v>1135</v>
      </c>
      <c r="B1136" s="18">
        <v>42297</v>
      </c>
      <c r="C1136" s="19" t="s">
        <v>58</v>
      </c>
      <c r="D1136" s="19" t="s">
        <v>61</v>
      </c>
      <c r="E1136" s="19" t="s">
        <v>40</v>
      </c>
      <c r="F1136" s="19">
        <v>802</v>
      </c>
      <c r="G1136" s="19">
        <v>90</v>
      </c>
      <c r="H1136" s="19">
        <v>32.79</v>
      </c>
      <c r="I1136" s="19">
        <v>28.52</v>
      </c>
      <c r="J1136" s="19" t="s">
        <v>60</v>
      </c>
      <c r="K1136" s="20">
        <v>447215.61</v>
      </c>
      <c r="L1136" s="20" t="s">
        <v>55</v>
      </c>
      <c r="M1136" s="20" t="s">
        <v>83</v>
      </c>
      <c r="N1136" s="26"/>
      <c r="O1136" s="20" t="s">
        <v>56</v>
      </c>
      <c r="P1136" t="str">
        <f t="shared" si="17"/>
        <v>INSERT INTO @DataTable (Deal, AdvanceDate, PROV, DealPurpose, RateType, BEACON, LTV, TDS, GDS, InsuranceType, PrincipalBalance, OccupancyType, AccountStatus, Closed_Date, DelinquencyBucket) VALUES (1135, '2015-10-20', 'BC', 'Purchase', 'ARM', 802, 90, 32.79, 28.52, 'HiRatio', 447215.61, 'Owner-Occupied', 'Open', '1900-01-00', 'Current');</v>
      </c>
    </row>
    <row r="1137" spans="1:16" x14ac:dyDescent="0.35">
      <c r="A1137" s="22">
        <v>1136</v>
      </c>
      <c r="B1137" s="21">
        <v>42065</v>
      </c>
      <c r="C1137" s="22" t="s">
        <v>51</v>
      </c>
      <c r="D1137" s="22" t="s">
        <v>68</v>
      </c>
      <c r="E1137" s="22" t="s">
        <v>53</v>
      </c>
      <c r="F1137" s="22">
        <v>704</v>
      </c>
      <c r="G1137" s="22">
        <v>95</v>
      </c>
      <c r="H1137" s="22">
        <v>36.51</v>
      </c>
      <c r="I1137" s="22">
        <v>18.170000000000002</v>
      </c>
      <c r="J1137" s="22" t="s">
        <v>60</v>
      </c>
      <c r="K1137" s="23">
        <v>323571.56</v>
      </c>
      <c r="L1137" s="23" t="s">
        <v>55</v>
      </c>
      <c r="M1137" s="23" t="s">
        <v>83</v>
      </c>
      <c r="N1137" s="27"/>
      <c r="O1137" s="23" t="s">
        <v>56</v>
      </c>
      <c r="P1137" t="str">
        <f t="shared" si="17"/>
        <v>INSERT INTO @DataTable (Deal, AdvanceDate, PROV, DealPurpose, RateType, BEACON, LTV, TDS, GDS, InsuranceType, PrincipalBalance, OccupancyType, AccountStatus, Closed_Date, DelinquencyBucket) VALUES (1136, '2015-03-02', 'AB', 'Portable', 'Fixed', 704, 95, 36.51, 18.17, 'HiRatio', 323571.56, 'Owner-Occupied', 'Open', '1900-01-00', 'Current');</v>
      </c>
    </row>
    <row r="1138" spans="1:16" x14ac:dyDescent="0.35">
      <c r="A1138" s="19">
        <v>1137</v>
      </c>
      <c r="B1138" s="18">
        <v>42157</v>
      </c>
      <c r="C1138" s="19" t="s">
        <v>57</v>
      </c>
      <c r="D1138" s="19" t="s">
        <v>59</v>
      </c>
      <c r="E1138" s="19" t="s">
        <v>40</v>
      </c>
      <c r="F1138" s="19">
        <v>770</v>
      </c>
      <c r="G1138" s="19">
        <v>65.47</v>
      </c>
      <c r="H1138" s="19">
        <v>35.78</v>
      </c>
      <c r="I1138" s="19">
        <v>26.5</v>
      </c>
      <c r="J1138" s="19" t="s">
        <v>54</v>
      </c>
      <c r="K1138" s="20">
        <v>280067.07</v>
      </c>
      <c r="L1138" s="20" t="s">
        <v>55</v>
      </c>
      <c r="M1138" s="20" t="s">
        <v>83</v>
      </c>
      <c r="N1138" s="26"/>
      <c r="O1138" s="20" t="s">
        <v>56</v>
      </c>
      <c r="P1138" t="str">
        <f t="shared" si="17"/>
        <v>INSERT INTO @DataTable (Deal, AdvanceDate, PROV, DealPurpose, RateType, BEACON, LTV, TDS, GDS, InsuranceType, PrincipalBalance, OccupancyType, AccountStatus, Closed_Date, DelinquencyBucket) VALUES (1137, '2015-06-02', 'ON', 'Transfer', 'ARM', 770, 65.47, 35.78, 26.5, 'Conv', 280067.07, 'Owner-Occupied', 'Open', '1900-01-00', 'Current');</v>
      </c>
    </row>
    <row r="1139" spans="1:16" x14ac:dyDescent="0.35">
      <c r="A1139" s="22">
        <v>1138</v>
      </c>
      <c r="B1139" s="21">
        <v>40739</v>
      </c>
      <c r="C1139" s="22" t="s">
        <v>57</v>
      </c>
      <c r="D1139" s="22" t="s">
        <v>61</v>
      </c>
      <c r="E1139" s="22" t="s">
        <v>40</v>
      </c>
      <c r="F1139" s="22">
        <v>793</v>
      </c>
      <c r="G1139" s="22">
        <v>76.19</v>
      </c>
      <c r="H1139" s="22">
        <v>38.520000000000003</v>
      </c>
      <c r="I1139" s="22">
        <v>23.02</v>
      </c>
      <c r="J1139" s="22" t="s">
        <v>54</v>
      </c>
      <c r="K1139" s="23">
        <v>404835.06</v>
      </c>
      <c r="L1139" s="23" t="s">
        <v>55</v>
      </c>
      <c r="M1139" s="23" t="s">
        <v>83</v>
      </c>
      <c r="N1139" s="27"/>
      <c r="O1139" s="23" t="s">
        <v>56</v>
      </c>
      <c r="P1139" t="str">
        <f t="shared" si="17"/>
        <v>INSERT INTO @DataTable (Deal, AdvanceDate, PROV, DealPurpose, RateType, BEACON, LTV, TDS, GDS, InsuranceType, PrincipalBalance, OccupancyType, AccountStatus, Closed_Date, DelinquencyBucket) VALUES (1138, '2011-07-15', 'ON', 'Purchase', 'ARM', 793, 76.19, 38.52, 23.02, 'Conv', 404835.06, 'Owner-Occupied', 'Open', '1900-01-00', 'Current');</v>
      </c>
    </row>
    <row r="1140" spans="1:16" x14ac:dyDescent="0.35">
      <c r="A1140" s="19">
        <v>1139</v>
      </c>
      <c r="B1140" s="18">
        <v>40767</v>
      </c>
      <c r="C1140" s="19" t="s">
        <v>57</v>
      </c>
      <c r="D1140" s="19" t="s">
        <v>59</v>
      </c>
      <c r="E1140" s="19" t="s">
        <v>53</v>
      </c>
      <c r="F1140" s="19">
        <v>694</v>
      </c>
      <c r="G1140" s="19">
        <v>82.3</v>
      </c>
      <c r="H1140" s="19">
        <v>31.06</v>
      </c>
      <c r="I1140" s="19">
        <v>29.56</v>
      </c>
      <c r="J1140" s="19" t="s">
        <v>60</v>
      </c>
      <c r="K1140" s="20">
        <v>0</v>
      </c>
      <c r="L1140" s="20" t="s">
        <v>55</v>
      </c>
      <c r="M1140" s="20" t="s">
        <v>84</v>
      </c>
      <c r="N1140" s="26">
        <v>41211</v>
      </c>
      <c r="O1140" s="20" t="s">
        <v>56</v>
      </c>
      <c r="P1140" t="str">
        <f t="shared" si="17"/>
        <v>INSERT INTO @DataTable (Deal, AdvanceDate, PROV, DealPurpose, RateType, BEACON, LTV, TDS, GDS, InsuranceType, PrincipalBalance, OccupancyType, AccountStatus, Closed_Date, DelinquencyBucket) VALUES (1139, '2011-08-12', 'ON', 'Transfer', 'Fixed', 694, 82.3, 31.06, 29.56, 'HiRatio', 0, 'Owner-Occupied', 'Closed', '2012-10-29', 'Current');</v>
      </c>
    </row>
    <row r="1141" spans="1:16" x14ac:dyDescent="0.35">
      <c r="A1141" s="22">
        <v>1140</v>
      </c>
      <c r="B1141" s="21">
        <v>40793</v>
      </c>
      <c r="C1141" s="22" t="s">
        <v>57</v>
      </c>
      <c r="D1141" s="22" t="s">
        <v>52</v>
      </c>
      <c r="E1141" s="22" t="s">
        <v>53</v>
      </c>
      <c r="F1141" s="22">
        <v>777</v>
      </c>
      <c r="G1141" s="22">
        <v>84.94</v>
      </c>
      <c r="H1141" s="22">
        <v>26.35</v>
      </c>
      <c r="I1141" s="22">
        <v>26.13</v>
      </c>
      <c r="J1141" s="22" t="s">
        <v>60</v>
      </c>
      <c r="K1141" s="23">
        <v>0</v>
      </c>
      <c r="L1141" s="23" t="s">
        <v>55</v>
      </c>
      <c r="M1141" s="23" t="s">
        <v>84</v>
      </c>
      <c r="N1141" s="27">
        <v>42038</v>
      </c>
      <c r="O1141" s="23" t="s">
        <v>56</v>
      </c>
      <c r="P1141" t="str">
        <f t="shared" si="17"/>
        <v>INSERT INTO @DataTable (Deal, AdvanceDate, PROV, DealPurpose, RateType, BEACON, LTV, TDS, GDS, InsuranceType, PrincipalBalance, OccupancyType, AccountStatus, Closed_Date, DelinquencyBucket) VALUES (1140, '2011-09-07', 'ON', 'Refinance External', 'Fixed', 777, 84.94, 26.35, 26.13, 'HiRatio', 0, 'Owner-Occupied', 'Closed', '2015-02-03', 'Current');</v>
      </c>
    </row>
    <row r="1142" spans="1:16" x14ac:dyDescent="0.35">
      <c r="A1142" s="19">
        <v>1141</v>
      </c>
      <c r="B1142" s="18">
        <v>41025</v>
      </c>
      <c r="C1142" s="19" t="s">
        <v>58</v>
      </c>
      <c r="D1142" s="19" t="s">
        <v>61</v>
      </c>
      <c r="E1142" s="19" t="s">
        <v>53</v>
      </c>
      <c r="F1142" s="19">
        <v>657</v>
      </c>
      <c r="G1142" s="19">
        <v>95</v>
      </c>
      <c r="H1142" s="19">
        <v>39.659999999999997</v>
      </c>
      <c r="I1142" s="19">
        <v>31.99</v>
      </c>
      <c r="J1142" s="19" t="s">
        <v>60</v>
      </c>
      <c r="K1142" s="20">
        <v>238582.87</v>
      </c>
      <c r="L1142" s="20" t="s">
        <v>55</v>
      </c>
      <c r="M1142" s="20" t="s">
        <v>83</v>
      </c>
      <c r="N1142" s="26"/>
      <c r="O1142" s="20" t="s">
        <v>56</v>
      </c>
      <c r="P1142" t="str">
        <f t="shared" si="17"/>
        <v>INSERT INTO @DataTable (Deal, AdvanceDate, PROV, DealPurpose, RateType, BEACON, LTV, TDS, GDS, InsuranceType, PrincipalBalance, OccupancyType, AccountStatus, Closed_Date, DelinquencyBucket) VALUES (1141, '2012-04-26', 'BC', 'Purchase', 'Fixed', 657, 95, 39.66, 31.99, 'HiRatio', 238582.87, 'Owner-Occupied', 'Open', '1900-01-00', 'Current');</v>
      </c>
    </row>
    <row r="1143" spans="1:16" x14ac:dyDescent="0.35">
      <c r="A1143" s="22">
        <v>1142</v>
      </c>
      <c r="B1143" s="21">
        <v>40451</v>
      </c>
      <c r="C1143" s="22" t="s">
        <v>57</v>
      </c>
      <c r="D1143" s="22" t="s">
        <v>61</v>
      </c>
      <c r="E1143" s="22" t="s">
        <v>53</v>
      </c>
      <c r="F1143" s="22">
        <v>762</v>
      </c>
      <c r="G1143" s="22">
        <v>95</v>
      </c>
      <c r="H1143" s="22">
        <v>34.76</v>
      </c>
      <c r="I1143" s="22">
        <v>23.41</v>
      </c>
      <c r="J1143" s="22" t="s">
        <v>60</v>
      </c>
      <c r="K1143" s="23">
        <v>0</v>
      </c>
      <c r="L1143" s="23" t="s">
        <v>55</v>
      </c>
      <c r="M1143" s="23" t="s">
        <v>84</v>
      </c>
      <c r="N1143" s="27">
        <v>42503</v>
      </c>
      <c r="O1143" s="23" t="s">
        <v>56</v>
      </c>
      <c r="P1143" t="str">
        <f t="shared" si="17"/>
        <v>INSERT INTO @DataTable (Deal, AdvanceDate, PROV, DealPurpose, RateType, BEACON, LTV, TDS, GDS, InsuranceType, PrincipalBalance, OccupancyType, AccountStatus, Closed_Date, DelinquencyBucket) VALUES (1142, '2010-09-30', 'ON', 'Purchase', 'Fixed', 762, 95, 34.76, 23.41, 'HiRatio', 0, 'Owner-Occupied', 'Closed', '2016-05-13', 'Current');</v>
      </c>
    </row>
    <row r="1144" spans="1:16" x14ac:dyDescent="0.35">
      <c r="A1144" s="19">
        <v>1143</v>
      </c>
      <c r="B1144" s="18">
        <v>42181</v>
      </c>
      <c r="C1144" s="19" t="s">
        <v>51</v>
      </c>
      <c r="D1144" s="19" t="s">
        <v>61</v>
      </c>
      <c r="E1144" s="19" t="s">
        <v>40</v>
      </c>
      <c r="F1144" s="19">
        <v>702</v>
      </c>
      <c r="G1144" s="19">
        <v>90.61</v>
      </c>
      <c r="H1144" s="19">
        <v>36.1</v>
      </c>
      <c r="I1144" s="19">
        <v>21.04</v>
      </c>
      <c r="J1144" s="19" t="s">
        <v>60</v>
      </c>
      <c r="K1144" s="20">
        <v>599931.97</v>
      </c>
      <c r="L1144" s="20" t="s">
        <v>55</v>
      </c>
      <c r="M1144" s="20" t="s">
        <v>83</v>
      </c>
      <c r="N1144" s="26"/>
      <c r="O1144" s="20" t="s">
        <v>56</v>
      </c>
      <c r="P1144" t="str">
        <f t="shared" si="17"/>
        <v>INSERT INTO @DataTable (Deal, AdvanceDate, PROV, DealPurpose, RateType, BEACON, LTV, TDS, GDS, InsuranceType, PrincipalBalance, OccupancyType, AccountStatus, Closed_Date, DelinquencyBucket) VALUES (1143, '2015-06-26', 'AB', 'Purchase', 'ARM', 702, 90.61, 36.1, 21.04, 'HiRatio', 599931.97, 'Owner-Occupied', 'Open', '1900-01-00', 'Current');</v>
      </c>
    </row>
    <row r="1145" spans="1:16" x14ac:dyDescent="0.35">
      <c r="A1145" s="22">
        <v>1144</v>
      </c>
      <c r="B1145" s="21">
        <v>42677</v>
      </c>
      <c r="C1145" s="22" t="s">
        <v>57</v>
      </c>
      <c r="D1145" s="22" t="s">
        <v>61</v>
      </c>
      <c r="E1145" s="22" t="s">
        <v>53</v>
      </c>
      <c r="F1145" s="22">
        <v>774</v>
      </c>
      <c r="G1145" s="22">
        <v>80</v>
      </c>
      <c r="H1145" s="22">
        <v>34.229999999999997</v>
      </c>
      <c r="I1145" s="22">
        <v>24.03</v>
      </c>
      <c r="J1145" s="22" t="s">
        <v>54</v>
      </c>
      <c r="K1145" s="23">
        <v>551145.63</v>
      </c>
      <c r="L1145" s="23" t="s">
        <v>55</v>
      </c>
      <c r="M1145" s="23" t="s">
        <v>83</v>
      </c>
      <c r="N1145" s="27"/>
      <c r="O1145" s="23" t="s">
        <v>56</v>
      </c>
      <c r="P1145" t="str">
        <f t="shared" si="17"/>
        <v>INSERT INTO @DataTable (Deal, AdvanceDate, PROV, DealPurpose, RateType, BEACON, LTV, TDS, GDS, InsuranceType, PrincipalBalance, OccupancyType, AccountStatus, Closed_Date, DelinquencyBucket) VALUES (1144, '2016-11-03', 'ON', 'Purchase', 'Fixed', 774, 80, 34.23, 24.03, 'Conv', 551145.63, 'Owner-Occupied', 'Open', '1900-01-00', 'Current');</v>
      </c>
    </row>
    <row r="1146" spans="1:16" x14ac:dyDescent="0.35">
      <c r="A1146" s="19">
        <v>1145</v>
      </c>
      <c r="B1146" s="18">
        <v>42593</v>
      </c>
      <c r="C1146" s="19" t="s">
        <v>51</v>
      </c>
      <c r="D1146" s="19" t="s">
        <v>61</v>
      </c>
      <c r="E1146" s="19" t="s">
        <v>53</v>
      </c>
      <c r="F1146" s="19">
        <v>694</v>
      </c>
      <c r="G1146" s="19">
        <v>90</v>
      </c>
      <c r="H1146" s="19">
        <v>36.08</v>
      </c>
      <c r="I1146" s="19">
        <v>35.24</v>
      </c>
      <c r="J1146" s="19" t="s">
        <v>60</v>
      </c>
      <c r="K1146" s="20">
        <v>319784.26</v>
      </c>
      <c r="L1146" s="20" t="s">
        <v>55</v>
      </c>
      <c r="M1146" s="20" t="s">
        <v>83</v>
      </c>
      <c r="N1146" s="26"/>
      <c r="O1146" s="20" t="s">
        <v>56</v>
      </c>
      <c r="P1146" t="str">
        <f t="shared" si="17"/>
        <v>INSERT INTO @DataTable (Deal, AdvanceDate, PROV, DealPurpose, RateType, BEACON, LTV, TDS, GDS, InsuranceType, PrincipalBalance, OccupancyType, AccountStatus, Closed_Date, DelinquencyBucket) VALUES (1145, '2016-08-11', 'AB', 'Purchase', 'Fixed', 694, 90, 36.08, 35.24, 'HiRatio', 319784.26, 'Owner-Occupied', 'Open', '1900-01-00', 'Current');</v>
      </c>
    </row>
    <row r="1147" spans="1:16" x14ac:dyDescent="0.35">
      <c r="A1147" s="22">
        <v>1146</v>
      </c>
      <c r="B1147" s="21">
        <v>41872</v>
      </c>
      <c r="C1147" s="22" t="s">
        <v>57</v>
      </c>
      <c r="D1147" s="22" t="s">
        <v>61</v>
      </c>
      <c r="E1147" s="22" t="s">
        <v>53</v>
      </c>
      <c r="F1147" s="22">
        <v>697</v>
      </c>
      <c r="G1147" s="22">
        <v>95</v>
      </c>
      <c r="H1147" s="22">
        <v>42.94</v>
      </c>
      <c r="I1147" s="22">
        <v>24.12</v>
      </c>
      <c r="J1147" s="22" t="s">
        <v>60</v>
      </c>
      <c r="K1147" s="23">
        <v>220871.46</v>
      </c>
      <c r="L1147" s="23" t="s">
        <v>55</v>
      </c>
      <c r="M1147" s="23" t="s">
        <v>83</v>
      </c>
      <c r="N1147" s="27"/>
      <c r="O1147" s="23" t="s">
        <v>56</v>
      </c>
      <c r="P1147" t="str">
        <f t="shared" si="17"/>
        <v>INSERT INTO @DataTable (Deal, AdvanceDate, PROV, DealPurpose, RateType, BEACON, LTV, TDS, GDS, InsuranceType, PrincipalBalance, OccupancyType, AccountStatus, Closed_Date, DelinquencyBucket) VALUES (1146, '2014-08-21', 'ON', 'Purchase', 'Fixed', 697, 95, 42.94, 24.12, 'HiRatio', 220871.46, 'Owner-Occupied', 'Open', '1900-01-00', 'Current');</v>
      </c>
    </row>
    <row r="1148" spans="1:16" x14ac:dyDescent="0.35">
      <c r="A1148" s="19">
        <v>1147</v>
      </c>
      <c r="B1148" s="18">
        <v>40452</v>
      </c>
      <c r="C1148" s="19" t="s">
        <v>51</v>
      </c>
      <c r="D1148" s="19" t="s">
        <v>61</v>
      </c>
      <c r="E1148" s="19" t="s">
        <v>53</v>
      </c>
      <c r="F1148" s="19">
        <v>746</v>
      </c>
      <c r="G1148" s="19">
        <v>80</v>
      </c>
      <c r="H1148" s="19">
        <v>34.25</v>
      </c>
      <c r="I1148" s="19">
        <v>15.92</v>
      </c>
      <c r="J1148" s="19" t="s">
        <v>54</v>
      </c>
      <c r="K1148" s="20">
        <v>0</v>
      </c>
      <c r="L1148" s="20" t="s">
        <v>55</v>
      </c>
      <c r="M1148" s="20" t="s">
        <v>84</v>
      </c>
      <c r="N1148" s="26">
        <v>41550</v>
      </c>
      <c r="O1148" s="20" t="s">
        <v>56</v>
      </c>
      <c r="P1148" t="str">
        <f t="shared" si="17"/>
        <v>INSERT INTO @DataTable (Deal, AdvanceDate, PROV, DealPurpose, RateType, BEACON, LTV, TDS, GDS, InsuranceType, PrincipalBalance, OccupancyType, AccountStatus, Closed_Date, DelinquencyBucket) VALUES (1147, '2010-10-01', 'AB', 'Purchase', 'Fixed', 746, 80, 34.25, 15.92, 'Conv', 0, 'Owner-Occupied', 'Closed', '2013-10-03', 'Current');</v>
      </c>
    </row>
    <row r="1149" spans="1:16" x14ac:dyDescent="0.35">
      <c r="A1149" s="22">
        <v>1148</v>
      </c>
      <c r="B1149" s="21">
        <v>42065</v>
      </c>
      <c r="C1149" s="22" t="s">
        <v>51</v>
      </c>
      <c r="D1149" s="22" t="s">
        <v>61</v>
      </c>
      <c r="E1149" s="22" t="s">
        <v>53</v>
      </c>
      <c r="F1149" s="22">
        <v>718</v>
      </c>
      <c r="G1149" s="22">
        <v>80</v>
      </c>
      <c r="H1149" s="22">
        <v>40.72</v>
      </c>
      <c r="I1149" s="22">
        <v>32.159999999999997</v>
      </c>
      <c r="J1149" s="22" t="s">
        <v>54</v>
      </c>
      <c r="K1149" s="23">
        <v>0</v>
      </c>
      <c r="L1149" s="23" t="s">
        <v>55</v>
      </c>
      <c r="M1149" s="23" t="s">
        <v>84</v>
      </c>
      <c r="N1149" s="27">
        <v>42068</v>
      </c>
      <c r="O1149" s="23" t="s">
        <v>56</v>
      </c>
      <c r="P1149" t="str">
        <f t="shared" si="17"/>
        <v>INSERT INTO @DataTable (Deal, AdvanceDate, PROV, DealPurpose, RateType, BEACON, LTV, TDS, GDS, InsuranceType, PrincipalBalance, OccupancyType, AccountStatus, Closed_Date, DelinquencyBucket) VALUES (1148, '2015-03-02', 'AB', 'Purchase', 'Fixed', 718, 80, 40.72, 32.16, 'Conv', 0, 'Owner-Occupied', 'Closed', '2015-03-05', 'Current');</v>
      </c>
    </row>
    <row r="1150" spans="1:16" x14ac:dyDescent="0.35">
      <c r="A1150" s="19">
        <v>1149</v>
      </c>
      <c r="B1150" s="18">
        <v>42132</v>
      </c>
      <c r="C1150" s="19" t="s">
        <v>63</v>
      </c>
      <c r="D1150" s="19" t="s">
        <v>59</v>
      </c>
      <c r="E1150" s="19" t="s">
        <v>40</v>
      </c>
      <c r="F1150" s="19">
        <v>820</v>
      </c>
      <c r="G1150" s="19">
        <v>33.08</v>
      </c>
      <c r="H1150" s="19">
        <v>20.23</v>
      </c>
      <c r="I1150" s="19">
        <v>19.649999999999999</v>
      </c>
      <c r="J1150" s="19" t="s">
        <v>54</v>
      </c>
      <c r="K1150" s="20">
        <v>148491.9</v>
      </c>
      <c r="L1150" s="20" t="s">
        <v>55</v>
      </c>
      <c r="M1150" s="20" t="s">
        <v>83</v>
      </c>
      <c r="N1150" s="26"/>
      <c r="O1150" s="20" t="s">
        <v>56</v>
      </c>
      <c r="P1150" t="str">
        <f t="shared" si="17"/>
        <v>INSERT INTO @DataTable (Deal, AdvanceDate, PROV, DealPurpose, RateType, BEACON, LTV, TDS, GDS, InsuranceType, PrincipalBalance, OccupancyType, AccountStatus, Closed_Date, DelinquencyBucket) VALUES (1149, '2015-05-08', 'SK', 'Transfer', 'ARM', 820, 33.08, 20.23, 19.65, 'Conv', 148491.9, 'Owner-Occupied', 'Open', '1900-01-00', 'Current');</v>
      </c>
    </row>
    <row r="1151" spans="1:16" x14ac:dyDescent="0.35">
      <c r="A1151" s="22">
        <v>1150</v>
      </c>
      <c r="B1151" s="21">
        <v>41036</v>
      </c>
      <c r="C1151" s="22" t="s">
        <v>58</v>
      </c>
      <c r="D1151" s="22" t="s">
        <v>61</v>
      </c>
      <c r="E1151" s="22" t="s">
        <v>53</v>
      </c>
      <c r="F1151" s="22">
        <v>791</v>
      </c>
      <c r="G1151" s="22">
        <v>95</v>
      </c>
      <c r="H1151" s="22">
        <v>39.479999999999997</v>
      </c>
      <c r="I1151" s="22">
        <v>30.82</v>
      </c>
      <c r="J1151" s="22" t="s">
        <v>60</v>
      </c>
      <c r="K1151" s="23">
        <v>292112.93</v>
      </c>
      <c r="L1151" s="23" t="s">
        <v>55</v>
      </c>
      <c r="M1151" s="23" t="s">
        <v>83</v>
      </c>
      <c r="N1151" s="27"/>
      <c r="O1151" s="23" t="s">
        <v>56</v>
      </c>
      <c r="P1151" t="str">
        <f t="shared" si="17"/>
        <v>INSERT INTO @DataTable (Deal, AdvanceDate, PROV, DealPurpose, RateType, BEACON, LTV, TDS, GDS, InsuranceType, PrincipalBalance, OccupancyType, AccountStatus, Closed_Date, DelinquencyBucket) VALUES (1150, '2012-05-07', 'BC', 'Purchase', 'Fixed', 791, 95, 39.48, 30.82, 'HiRatio', 292112.93, 'Owner-Occupied', 'Open', '1900-01-00', 'Current');</v>
      </c>
    </row>
    <row r="1152" spans="1:16" x14ac:dyDescent="0.35">
      <c r="A1152" s="19">
        <v>1151</v>
      </c>
      <c r="B1152" s="18">
        <v>42111</v>
      </c>
      <c r="C1152" s="19" t="s">
        <v>57</v>
      </c>
      <c r="D1152" s="19" t="s">
        <v>52</v>
      </c>
      <c r="E1152" s="19" t="s">
        <v>40</v>
      </c>
      <c r="F1152" s="19">
        <v>746</v>
      </c>
      <c r="G1152" s="19">
        <v>80</v>
      </c>
      <c r="H1152" s="19">
        <v>24.63</v>
      </c>
      <c r="I1152" s="19">
        <v>17.27</v>
      </c>
      <c r="J1152" s="19" t="s">
        <v>54</v>
      </c>
      <c r="K1152" s="20">
        <v>392486.19</v>
      </c>
      <c r="L1152" s="20" t="s">
        <v>55</v>
      </c>
      <c r="M1152" s="20" t="s">
        <v>83</v>
      </c>
      <c r="N1152" s="26"/>
      <c r="O1152" s="20" t="s">
        <v>56</v>
      </c>
      <c r="P1152" t="str">
        <f t="shared" si="17"/>
        <v>INSERT INTO @DataTable (Deal, AdvanceDate, PROV, DealPurpose, RateType, BEACON, LTV, TDS, GDS, InsuranceType, PrincipalBalance, OccupancyType, AccountStatus, Closed_Date, DelinquencyBucket) VALUES (1151, '2015-04-17', 'ON', 'Refinance External', 'ARM', 746, 80, 24.63, 17.27, 'Conv', 392486.19, 'Owner-Occupied', 'Open', '1900-01-00', 'Current');</v>
      </c>
    </row>
    <row r="1153" spans="1:16" x14ac:dyDescent="0.35">
      <c r="A1153" s="22">
        <v>1152</v>
      </c>
      <c r="B1153" s="21">
        <v>40918</v>
      </c>
      <c r="C1153" s="22" t="s">
        <v>58</v>
      </c>
      <c r="D1153" s="22" t="s">
        <v>61</v>
      </c>
      <c r="E1153" s="22" t="s">
        <v>53</v>
      </c>
      <c r="F1153" s="22">
        <v>776</v>
      </c>
      <c r="G1153" s="22">
        <v>90</v>
      </c>
      <c r="H1153" s="22">
        <v>40.19</v>
      </c>
      <c r="I1153" s="22">
        <v>15.29</v>
      </c>
      <c r="J1153" s="22" t="s">
        <v>60</v>
      </c>
      <c r="K1153" s="23">
        <v>394411.14</v>
      </c>
      <c r="L1153" s="23" t="s">
        <v>55</v>
      </c>
      <c r="M1153" s="23" t="s">
        <v>83</v>
      </c>
      <c r="N1153" s="27"/>
      <c r="O1153" s="23" t="s">
        <v>56</v>
      </c>
      <c r="P1153" t="str">
        <f t="shared" si="17"/>
        <v>INSERT INTO @DataTable (Deal, AdvanceDate, PROV, DealPurpose, RateType, BEACON, LTV, TDS, GDS, InsuranceType, PrincipalBalance, OccupancyType, AccountStatus, Closed_Date, DelinquencyBucket) VALUES (1152, '2012-01-10', 'BC', 'Purchase', 'Fixed', 776, 90, 40.19, 15.29, 'HiRatio', 394411.14, 'Owner-Occupied', 'Open', '1900-01-00', 'Current');</v>
      </c>
    </row>
    <row r="1154" spans="1:16" x14ac:dyDescent="0.35">
      <c r="A1154" s="19">
        <v>1153</v>
      </c>
      <c r="B1154" s="18">
        <v>42657</v>
      </c>
      <c r="C1154" s="19" t="s">
        <v>51</v>
      </c>
      <c r="D1154" s="19" t="s">
        <v>61</v>
      </c>
      <c r="E1154" s="19" t="s">
        <v>53</v>
      </c>
      <c r="F1154" s="19">
        <v>816</v>
      </c>
      <c r="G1154" s="19">
        <v>95</v>
      </c>
      <c r="H1154" s="19">
        <v>35.04</v>
      </c>
      <c r="I1154" s="19">
        <v>34.549999999999997</v>
      </c>
      <c r="J1154" s="19" t="s">
        <v>60</v>
      </c>
      <c r="K1154" s="20">
        <v>379321.84</v>
      </c>
      <c r="L1154" s="20" t="s">
        <v>55</v>
      </c>
      <c r="M1154" s="20" t="s">
        <v>83</v>
      </c>
      <c r="N1154" s="26"/>
      <c r="O1154" s="20" t="s">
        <v>56</v>
      </c>
      <c r="P1154" t="str">
        <f t="shared" si="17"/>
        <v>INSERT INTO @DataTable (Deal, AdvanceDate, PROV, DealPurpose, RateType, BEACON, LTV, TDS, GDS, InsuranceType, PrincipalBalance, OccupancyType, AccountStatus, Closed_Date, DelinquencyBucket) VALUES (1153, '2016-10-14', 'AB', 'Purchase', 'Fixed', 816, 95, 35.04, 34.55, 'HiRatio', 379321.84, 'Owner-Occupied', 'Open', '1900-01-00', 'Current');</v>
      </c>
    </row>
    <row r="1155" spans="1:16" x14ac:dyDescent="0.35">
      <c r="A1155" s="22">
        <v>1154</v>
      </c>
      <c r="B1155" s="21">
        <v>42172</v>
      </c>
      <c r="C1155" s="22" t="s">
        <v>57</v>
      </c>
      <c r="D1155" s="22" t="s">
        <v>52</v>
      </c>
      <c r="E1155" s="22" t="s">
        <v>40</v>
      </c>
      <c r="F1155" s="22">
        <v>714</v>
      </c>
      <c r="G1155" s="22">
        <v>80</v>
      </c>
      <c r="H1155" s="22">
        <v>36.11</v>
      </c>
      <c r="I1155" s="22">
        <v>25.91</v>
      </c>
      <c r="J1155" s="22" t="s">
        <v>54</v>
      </c>
      <c r="K1155" s="23">
        <v>0</v>
      </c>
      <c r="L1155" s="23" t="s">
        <v>55</v>
      </c>
      <c r="M1155" s="23" t="s">
        <v>84</v>
      </c>
      <c r="N1155" s="27">
        <v>42565</v>
      </c>
      <c r="O1155" s="23" t="s">
        <v>56</v>
      </c>
      <c r="P1155" t="str">
        <f t="shared" ref="P1155:P1218" si="18">"INSERT INTO @DataTable (Deal, AdvanceDate, PROV, DealPurpose, RateType, BEACON, LTV, TDS, GDS, InsuranceType, PrincipalBalance, OccupancyType, AccountStatus, Closed_Date, DelinquencyBucket) VALUES (" &amp; A1155 &amp; ", " &amp; "'" &amp; TEXT(B1155, "yyyy-mm-dd") &amp; "', '" &amp; C1155 &amp; "', '" &amp; D1155 &amp; "', '" &amp; E1155 &amp; "', " &amp; F1155 &amp; ", " &amp; G1155 &amp; ", " &amp; H1155 &amp; ", " &amp; I1155 &amp; ", '" &amp; J1155 &amp; "', " &amp; K1155 &amp; ", '" &amp; L1155 &amp; "', '" &amp; M1155 &amp; "', '" &amp;TEXT(N1155, "yyyy-mm-dd") &amp; "', '" &amp; O1155 &amp; "');"</f>
        <v>INSERT INTO @DataTable (Deal, AdvanceDate, PROV, DealPurpose, RateType, BEACON, LTV, TDS, GDS, InsuranceType, PrincipalBalance, OccupancyType, AccountStatus, Closed_Date, DelinquencyBucket) VALUES (1154, '2015-06-17', 'ON', 'Refinance External', 'ARM', 714, 80, 36.11, 25.91, 'Conv', 0, 'Owner-Occupied', 'Closed', '2016-07-14', 'Current');</v>
      </c>
    </row>
    <row r="1156" spans="1:16" x14ac:dyDescent="0.35">
      <c r="A1156" s="19">
        <v>1155</v>
      </c>
      <c r="B1156" s="18">
        <v>40991</v>
      </c>
      <c r="C1156" s="19" t="s">
        <v>58</v>
      </c>
      <c r="D1156" s="19" t="s">
        <v>52</v>
      </c>
      <c r="E1156" s="19" t="s">
        <v>53</v>
      </c>
      <c r="F1156" s="19">
        <v>734</v>
      </c>
      <c r="G1156" s="19">
        <v>78.209999999999994</v>
      </c>
      <c r="H1156" s="19">
        <v>39.68</v>
      </c>
      <c r="I1156" s="19">
        <v>17.78</v>
      </c>
      <c r="J1156" s="19" t="s">
        <v>54</v>
      </c>
      <c r="K1156" s="20">
        <v>0</v>
      </c>
      <c r="L1156" s="20" t="s">
        <v>55</v>
      </c>
      <c r="M1156" s="20" t="s">
        <v>84</v>
      </c>
      <c r="N1156" s="26">
        <v>41800</v>
      </c>
      <c r="O1156" s="20" t="s">
        <v>56</v>
      </c>
      <c r="P1156" t="str">
        <f t="shared" si="18"/>
        <v>INSERT INTO @DataTable (Deal, AdvanceDate, PROV, DealPurpose, RateType, BEACON, LTV, TDS, GDS, InsuranceType, PrincipalBalance, OccupancyType, AccountStatus, Closed_Date, DelinquencyBucket) VALUES (1155, '2012-03-23', 'BC', 'Refinance External', 'Fixed', 734, 78.21, 39.68, 17.78, 'Conv', 0, 'Owner-Occupied', 'Closed', '2014-06-10', 'Current');</v>
      </c>
    </row>
    <row r="1157" spans="1:16" x14ac:dyDescent="0.35">
      <c r="A1157" s="22">
        <v>1156</v>
      </c>
      <c r="B1157" s="21">
        <v>42492</v>
      </c>
      <c r="C1157" s="22" t="s">
        <v>51</v>
      </c>
      <c r="D1157" s="22" t="s">
        <v>52</v>
      </c>
      <c r="E1157" s="22" t="s">
        <v>53</v>
      </c>
      <c r="F1157" s="22">
        <v>778</v>
      </c>
      <c r="G1157" s="22">
        <v>80</v>
      </c>
      <c r="H1157" s="22">
        <v>23.56</v>
      </c>
      <c r="I1157" s="22">
        <v>16.82</v>
      </c>
      <c r="J1157" s="22" t="s">
        <v>54</v>
      </c>
      <c r="K1157" s="23">
        <v>335078.40000000002</v>
      </c>
      <c r="L1157" s="23" t="s">
        <v>55</v>
      </c>
      <c r="M1157" s="23" t="s">
        <v>83</v>
      </c>
      <c r="N1157" s="27"/>
      <c r="O1157" s="23" t="s">
        <v>56</v>
      </c>
      <c r="P1157" t="str">
        <f t="shared" si="18"/>
        <v>INSERT INTO @DataTable (Deal, AdvanceDate, PROV, DealPurpose, RateType, BEACON, LTV, TDS, GDS, InsuranceType, PrincipalBalance, OccupancyType, AccountStatus, Closed_Date, DelinquencyBucket) VALUES (1156, '2016-05-02', 'AB', 'Refinance External', 'Fixed', 778, 80, 23.56, 16.82, 'Conv', 335078.4, 'Owner-Occupied', 'Open', '1900-01-00', 'Current');</v>
      </c>
    </row>
    <row r="1158" spans="1:16" x14ac:dyDescent="0.35">
      <c r="A1158" s="19">
        <v>1157</v>
      </c>
      <c r="B1158" s="18">
        <v>41106</v>
      </c>
      <c r="C1158" s="19" t="s">
        <v>57</v>
      </c>
      <c r="D1158" s="19" t="s">
        <v>61</v>
      </c>
      <c r="E1158" s="19" t="s">
        <v>53</v>
      </c>
      <c r="F1158" s="19">
        <v>760</v>
      </c>
      <c r="G1158" s="19">
        <v>95</v>
      </c>
      <c r="H1158" s="19">
        <v>30.6</v>
      </c>
      <c r="I1158" s="19">
        <v>20.22</v>
      </c>
      <c r="J1158" s="19" t="s">
        <v>60</v>
      </c>
      <c r="K1158" s="20">
        <v>340269.26</v>
      </c>
      <c r="L1158" s="20" t="s">
        <v>55</v>
      </c>
      <c r="M1158" s="20" t="s">
        <v>83</v>
      </c>
      <c r="N1158" s="26"/>
      <c r="O1158" s="20" t="s">
        <v>56</v>
      </c>
      <c r="P1158" t="str">
        <f t="shared" si="18"/>
        <v>INSERT INTO @DataTable (Deal, AdvanceDate, PROV, DealPurpose, RateType, BEACON, LTV, TDS, GDS, InsuranceType, PrincipalBalance, OccupancyType, AccountStatus, Closed_Date, DelinquencyBucket) VALUES (1157, '2012-07-16', 'ON', 'Purchase', 'Fixed', 760, 95, 30.6, 20.22, 'HiRatio', 340269.26, 'Owner-Occupied', 'Open', '1900-01-00', 'Current');</v>
      </c>
    </row>
    <row r="1159" spans="1:16" x14ac:dyDescent="0.35">
      <c r="A1159" s="22">
        <v>1158</v>
      </c>
      <c r="B1159" s="21">
        <v>41974</v>
      </c>
      <c r="C1159" s="22" t="s">
        <v>57</v>
      </c>
      <c r="D1159" s="22" t="s">
        <v>52</v>
      </c>
      <c r="E1159" s="22" t="s">
        <v>40</v>
      </c>
      <c r="F1159" s="22">
        <v>750</v>
      </c>
      <c r="G1159" s="22">
        <v>75</v>
      </c>
      <c r="H1159" s="22">
        <v>31.09</v>
      </c>
      <c r="I1159" s="22">
        <v>30.75</v>
      </c>
      <c r="J1159" s="22" t="s">
        <v>54</v>
      </c>
      <c r="K1159" s="23">
        <v>294606</v>
      </c>
      <c r="L1159" s="23" t="s">
        <v>55</v>
      </c>
      <c r="M1159" s="23" t="s">
        <v>83</v>
      </c>
      <c r="N1159" s="27"/>
      <c r="O1159" s="23" t="s">
        <v>56</v>
      </c>
      <c r="P1159" t="str">
        <f t="shared" si="18"/>
        <v>INSERT INTO @DataTable (Deal, AdvanceDate, PROV, DealPurpose, RateType, BEACON, LTV, TDS, GDS, InsuranceType, PrincipalBalance, OccupancyType, AccountStatus, Closed_Date, DelinquencyBucket) VALUES (1158, '2014-12-01', 'ON', 'Refinance External', 'ARM', 750, 75, 31.09, 30.75, 'Conv', 294606, 'Owner-Occupied', 'Open', '1900-01-00', 'Current');</v>
      </c>
    </row>
    <row r="1160" spans="1:16" x14ac:dyDescent="0.35">
      <c r="A1160" s="19">
        <v>1159</v>
      </c>
      <c r="B1160" s="18">
        <v>41060</v>
      </c>
      <c r="C1160" s="19" t="s">
        <v>57</v>
      </c>
      <c r="D1160" s="19" t="s">
        <v>61</v>
      </c>
      <c r="E1160" s="19" t="s">
        <v>53</v>
      </c>
      <c r="F1160" s="19">
        <v>797</v>
      </c>
      <c r="G1160" s="19">
        <v>95</v>
      </c>
      <c r="H1160" s="19">
        <v>21.45</v>
      </c>
      <c r="I1160" s="19">
        <v>20.63</v>
      </c>
      <c r="J1160" s="19" t="s">
        <v>60</v>
      </c>
      <c r="K1160" s="20">
        <v>162027.04999999999</v>
      </c>
      <c r="L1160" s="20" t="s">
        <v>55</v>
      </c>
      <c r="M1160" s="20" t="s">
        <v>83</v>
      </c>
      <c r="N1160" s="26"/>
      <c r="O1160" s="20" t="s">
        <v>56</v>
      </c>
      <c r="P1160" t="str">
        <f t="shared" si="18"/>
        <v>INSERT INTO @DataTable (Deal, AdvanceDate, PROV, DealPurpose, RateType, BEACON, LTV, TDS, GDS, InsuranceType, PrincipalBalance, OccupancyType, AccountStatus, Closed_Date, DelinquencyBucket) VALUES (1159, '2012-05-31', 'ON', 'Purchase', 'Fixed', 797, 95, 21.45, 20.63, 'HiRatio', 162027.05, 'Owner-Occupied', 'Open', '1900-01-00', 'Current');</v>
      </c>
    </row>
    <row r="1161" spans="1:16" x14ac:dyDescent="0.35">
      <c r="A1161" s="22">
        <v>1160</v>
      </c>
      <c r="B1161" s="21">
        <v>41523</v>
      </c>
      <c r="C1161" s="22" t="s">
        <v>57</v>
      </c>
      <c r="D1161" s="22" t="s">
        <v>61</v>
      </c>
      <c r="E1161" s="22" t="s">
        <v>53</v>
      </c>
      <c r="F1161" s="22">
        <v>747</v>
      </c>
      <c r="G1161" s="22">
        <v>80</v>
      </c>
      <c r="H1161" s="22">
        <v>36.130000000000003</v>
      </c>
      <c r="I1161" s="22">
        <v>30.67</v>
      </c>
      <c r="J1161" s="22" t="s">
        <v>54</v>
      </c>
      <c r="K1161" s="23">
        <v>754493.87</v>
      </c>
      <c r="L1161" s="23" t="s">
        <v>55</v>
      </c>
      <c r="M1161" s="23" t="s">
        <v>83</v>
      </c>
      <c r="N1161" s="27"/>
      <c r="O1161" s="23" t="s">
        <v>56</v>
      </c>
      <c r="P1161" t="str">
        <f t="shared" si="18"/>
        <v>INSERT INTO @DataTable (Deal, AdvanceDate, PROV, DealPurpose, RateType, BEACON, LTV, TDS, GDS, InsuranceType, PrincipalBalance, OccupancyType, AccountStatus, Closed_Date, DelinquencyBucket) VALUES (1160, '2013-09-06', 'ON', 'Purchase', 'Fixed', 747, 80, 36.13, 30.67, 'Conv', 754493.87, 'Owner-Occupied', 'Open', '1900-01-00', 'Current');</v>
      </c>
    </row>
    <row r="1162" spans="1:16" x14ac:dyDescent="0.35">
      <c r="A1162" s="19">
        <v>1161</v>
      </c>
      <c r="B1162" s="18">
        <v>42641</v>
      </c>
      <c r="C1162" s="19" t="s">
        <v>58</v>
      </c>
      <c r="D1162" s="19" t="s">
        <v>52</v>
      </c>
      <c r="E1162" s="19" t="s">
        <v>40</v>
      </c>
      <c r="F1162" s="19">
        <v>665</v>
      </c>
      <c r="G1162" s="19">
        <v>39.6</v>
      </c>
      <c r="H1162" s="19">
        <v>32.93</v>
      </c>
      <c r="I1162" s="19">
        <v>14.06</v>
      </c>
      <c r="J1162" s="19" t="s">
        <v>54</v>
      </c>
      <c r="K1162" s="20">
        <v>391569.36</v>
      </c>
      <c r="L1162" s="20" t="s">
        <v>55</v>
      </c>
      <c r="M1162" s="20" t="s">
        <v>83</v>
      </c>
      <c r="N1162" s="26"/>
      <c r="O1162" s="20" t="s">
        <v>56</v>
      </c>
      <c r="P1162" t="str">
        <f t="shared" si="18"/>
        <v>INSERT INTO @DataTable (Deal, AdvanceDate, PROV, DealPurpose, RateType, BEACON, LTV, TDS, GDS, InsuranceType, PrincipalBalance, OccupancyType, AccountStatus, Closed_Date, DelinquencyBucket) VALUES (1161, '2016-09-28', 'BC', 'Refinance External', 'ARM', 665, 39.6, 32.93, 14.06, 'Conv', 391569.36, 'Owner-Occupied', 'Open', '1900-01-00', 'Current');</v>
      </c>
    </row>
    <row r="1163" spans="1:16" x14ac:dyDescent="0.35">
      <c r="A1163" s="22">
        <v>1162</v>
      </c>
      <c r="B1163" s="21">
        <v>41285</v>
      </c>
      <c r="C1163" s="22" t="s">
        <v>57</v>
      </c>
      <c r="D1163" s="22" t="s">
        <v>52</v>
      </c>
      <c r="E1163" s="22" t="s">
        <v>53</v>
      </c>
      <c r="F1163" s="22">
        <v>711</v>
      </c>
      <c r="G1163" s="22">
        <v>80</v>
      </c>
      <c r="H1163" s="22">
        <v>40.56</v>
      </c>
      <c r="I1163" s="22">
        <v>24.28</v>
      </c>
      <c r="J1163" s="22" t="s">
        <v>54</v>
      </c>
      <c r="K1163" s="23">
        <v>268920.96999999997</v>
      </c>
      <c r="L1163" s="23" t="s">
        <v>55</v>
      </c>
      <c r="M1163" s="23" t="s">
        <v>83</v>
      </c>
      <c r="N1163" s="27"/>
      <c r="O1163" s="23" t="s">
        <v>56</v>
      </c>
      <c r="P1163" t="str">
        <f t="shared" si="18"/>
        <v>INSERT INTO @DataTable (Deal, AdvanceDate, PROV, DealPurpose, RateType, BEACON, LTV, TDS, GDS, InsuranceType, PrincipalBalance, OccupancyType, AccountStatus, Closed_Date, DelinquencyBucket) VALUES (1162, '2013-01-11', 'ON', 'Refinance External', 'Fixed', 711, 80, 40.56, 24.28, 'Conv', 268920.97, 'Owner-Occupied', 'Open', '1900-01-00', 'Current');</v>
      </c>
    </row>
    <row r="1164" spans="1:16" x14ac:dyDescent="0.35">
      <c r="A1164" s="19">
        <v>1163</v>
      </c>
      <c r="B1164" s="18">
        <v>40988</v>
      </c>
      <c r="C1164" s="19" t="s">
        <v>51</v>
      </c>
      <c r="D1164" s="19" t="s">
        <v>61</v>
      </c>
      <c r="E1164" s="19" t="s">
        <v>53</v>
      </c>
      <c r="F1164" s="19">
        <v>750</v>
      </c>
      <c r="G1164" s="19">
        <v>90</v>
      </c>
      <c r="H1164" s="19">
        <v>34.950000000000003</v>
      </c>
      <c r="I1164" s="19">
        <v>34.380000000000003</v>
      </c>
      <c r="J1164" s="19" t="s">
        <v>60</v>
      </c>
      <c r="K1164" s="20">
        <v>0</v>
      </c>
      <c r="L1164" s="20" t="s">
        <v>55</v>
      </c>
      <c r="M1164" s="20" t="s">
        <v>84</v>
      </c>
      <c r="N1164" s="26">
        <v>41878</v>
      </c>
      <c r="O1164" s="20" t="s">
        <v>56</v>
      </c>
      <c r="P1164" t="str">
        <f t="shared" si="18"/>
        <v>INSERT INTO @DataTable (Deal, AdvanceDate, PROV, DealPurpose, RateType, BEACON, LTV, TDS, GDS, InsuranceType, PrincipalBalance, OccupancyType, AccountStatus, Closed_Date, DelinquencyBucket) VALUES (1163, '2012-03-20', 'AB', 'Purchase', 'Fixed', 750, 90, 34.95, 34.38, 'HiRatio', 0, 'Owner-Occupied', 'Closed', '2014-08-27', 'Current');</v>
      </c>
    </row>
    <row r="1165" spans="1:16" x14ac:dyDescent="0.35">
      <c r="A1165" s="22">
        <v>1164</v>
      </c>
      <c r="B1165" s="21">
        <v>41708</v>
      </c>
      <c r="C1165" s="22" t="s">
        <v>51</v>
      </c>
      <c r="D1165" s="22" t="s">
        <v>59</v>
      </c>
      <c r="E1165" s="22" t="s">
        <v>40</v>
      </c>
      <c r="F1165" s="22">
        <v>813</v>
      </c>
      <c r="G1165" s="22">
        <v>49.52</v>
      </c>
      <c r="H1165" s="22">
        <v>19.989999999999998</v>
      </c>
      <c r="I1165" s="22">
        <v>18.79</v>
      </c>
      <c r="J1165" s="22" t="s">
        <v>54</v>
      </c>
      <c r="K1165" s="23">
        <v>0</v>
      </c>
      <c r="L1165" s="23" t="s">
        <v>55</v>
      </c>
      <c r="M1165" s="23" t="s">
        <v>84</v>
      </c>
      <c r="N1165" s="27">
        <v>42362</v>
      </c>
      <c r="O1165" s="23" t="s">
        <v>56</v>
      </c>
      <c r="P1165" t="str">
        <f t="shared" si="18"/>
        <v>INSERT INTO @DataTable (Deal, AdvanceDate, PROV, DealPurpose, RateType, BEACON, LTV, TDS, GDS, InsuranceType, PrincipalBalance, OccupancyType, AccountStatus, Closed_Date, DelinquencyBucket) VALUES (1164, '2014-03-10', 'AB', 'Transfer', 'ARM', 813, 49.52, 19.99, 18.79, 'Conv', 0, 'Owner-Occupied', 'Closed', '2015-12-24', 'Current');</v>
      </c>
    </row>
    <row r="1166" spans="1:16" x14ac:dyDescent="0.35">
      <c r="A1166" s="19">
        <v>1165</v>
      </c>
      <c r="B1166" s="18">
        <v>42208</v>
      </c>
      <c r="C1166" s="19" t="s">
        <v>57</v>
      </c>
      <c r="D1166" s="19" t="s">
        <v>61</v>
      </c>
      <c r="E1166" s="19" t="s">
        <v>40</v>
      </c>
      <c r="F1166" s="19">
        <v>756</v>
      </c>
      <c r="G1166" s="19">
        <v>95</v>
      </c>
      <c r="H1166" s="19">
        <v>31.96</v>
      </c>
      <c r="I1166" s="19">
        <v>23.55</v>
      </c>
      <c r="J1166" s="19" t="s">
        <v>60</v>
      </c>
      <c r="K1166" s="20">
        <v>565038.52</v>
      </c>
      <c r="L1166" s="20" t="s">
        <v>55</v>
      </c>
      <c r="M1166" s="20" t="s">
        <v>83</v>
      </c>
      <c r="N1166" s="26"/>
      <c r="O1166" s="20" t="s">
        <v>56</v>
      </c>
      <c r="P1166" t="str">
        <f t="shared" si="18"/>
        <v>INSERT INTO @DataTable (Deal, AdvanceDate, PROV, DealPurpose, RateType, BEACON, LTV, TDS, GDS, InsuranceType, PrincipalBalance, OccupancyType, AccountStatus, Closed_Date, DelinquencyBucket) VALUES (1165, '2015-07-23', 'ON', 'Purchase', 'ARM', 756, 95, 31.96, 23.55, 'HiRatio', 565038.52, 'Owner-Occupied', 'Open', '1900-01-00', 'Current');</v>
      </c>
    </row>
    <row r="1167" spans="1:16" x14ac:dyDescent="0.35">
      <c r="A1167" s="22">
        <v>1166</v>
      </c>
      <c r="B1167" s="21">
        <v>41051</v>
      </c>
      <c r="C1167" s="22" t="s">
        <v>51</v>
      </c>
      <c r="D1167" s="22" t="s">
        <v>61</v>
      </c>
      <c r="E1167" s="22" t="s">
        <v>53</v>
      </c>
      <c r="F1167" s="22">
        <v>695</v>
      </c>
      <c r="G1167" s="22">
        <v>95</v>
      </c>
      <c r="H1167" s="22">
        <v>36.74</v>
      </c>
      <c r="I1167" s="22">
        <v>24.04</v>
      </c>
      <c r="J1167" s="22" t="s">
        <v>60</v>
      </c>
      <c r="K1167" s="23">
        <v>0</v>
      </c>
      <c r="L1167" s="23" t="s">
        <v>55</v>
      </c>
      <c r="M1167" s="23" t="s">
        <v>84</v>
      </c>
      <c r="N1167" s="27">
        <v>42408</v>
      </c>
      <c r="O1167" s="23" t="s">
        <v>56</v>
      </c>
      <c r="P1167" t="str">
        <f t="shared" si="18"/>
        <v>INSERT INTO @DataTable (Deal, AdvanceDate, PROV, DealPurpose, RateType, BEACON, LTV, TDS, GDS, InsuranceType, PrincipalBalance, OccupancyType, AccountStatus, Closed_Date, DelinquencyBucket) VALUES (1166, '2012-05-22', 'AB', 'Purchase', 'Fixed', 695, 95, 36.74, 24.04, 'HiRatio', 0, 'Owner-Occupied', 'Closed', '2016-02-08', 'Current');</v>
      </c>
    </row>
    <row r="1168" spans="1:16" x14ac:dyDescent="0.35">
      <c r="A1168" s="19">
        <v>1167</v>
      </c>
      <c r="B1168" s="18">
        <v>40939</v>
      </c>
      <c r="C1168" s="19" t="s">
        <v>57</v>
      </c>
      <c r="D1168" s="19" t="s">
        <v>61</v>
      </c>
      <c r="E1168" s="19" t="s">
        <v>40</v>
      </c>
      <c r="F1168" s="19">
        <v>728</v>
      </c>
      <c r="G1168" s="19">
        <v>75</v>
      </c>
      <c r="H1168" s="19">
        <v>37.729999999999997</v>
      </c>
      <c r="I1168" s="19">
        <v>13.56</v>
      </c>
      <c r="J1168" s="19" t="s">
        <v>54</v>
      </c>
      <c r="K1168" s="20">
        <v>0</v>
      </c>
      <c r="L1168" s="20" t="s">
        <v>62</v>
      </c>
      <c r="M1168" s="20" t="s">
        <v>84</v>
      </c>
      <c r="N1168" s="26">
        <v>41437</v>
      </c>
      <c r="O1168" s="20" t="s">
        <v>56</v>
      </c>
      <c r="P1168" t="str">
        <f t="shared" si="18"/>
        <v>INSERT INTO @DataTable (Deal, AdvanceDate, PROV, DealPurpose, RateType, BEACON, LTV, TDS, GDS, InsuranceType, PrincipalBalance, OccupancyType, AccountStatus, Closed_Date, DelinquencyBucket) VALUES (1167, '2012-01-31', 'ON', 'Purchase', 'ARM', 728, 75, 37.73, 13.56, 'Conv', 0, 'Rental', 'Closed', '2013-06-12', 'Current');</v>
      </c>
    </row>
    <row r="1169" spans="1:16" x14ac:dyDescent="0.35">
      <c r="A1169" s="22">
        <v>1168</v>
      </c>
      <c r="B1169" s="21">
        <v>42185</v>
      </c>
      <c r="C1169" s="22" t="s">
        <v>51</v>
      </c>
      <c r="D1169" s="22" t="s">
        <v>61</v>
      </c>
      <c r="E1169" s="22" t="s">
        <v>53</v>
      </c>
      <c r="F1169" s="22">
        <v>763</v>
      </c>
      <c r="G1169" s="22">
        <v>90</v>
      </c>
      <c r="H1169" s="22">
        <v>43.73</v>
      </c>
      <c r="I1169" s="22">
        <v>16.36</v>
      </c>
      <c r="J1169" s="22" t="s">
        <v>60</v>
      </c>
      <c r="K1169" s="23">
        <v>141509.97</v>
      </c>
      <c r="L1169" s="23" t="s">
        <v>66</v>
      </c>
      <c r="M1169" s="23" t="s">
        <v>83</v>
      </c>
      <c r="N1169" s="27"/>
      <c r="O1169" s="23" t="s">
        <v>56</v>
      </c>
      <c r="P1169" t="str">
        <f t="shared" si="18"/>
        <v>INSERT INTO @DataTable (Deal, AdvanceDate, PROV, DealPurpose, RateType, BEACON, LTV, TDS, GDS, InsuranceType, PrincipalBalance, OccupancyType, AccountStatus, Closed_Date, DelinquencyBucket) VALUES (1168, '2015-06-30', 'AB', 'Purchase', 'Fixed', 763, 90, 43.73, 16.36, 'HiRatio', 141509.97, 'Second Home', 'Open', '1900-01-00', 'Current');</v>
      </c>
    </row>
    <row r="1170" spans="1:16" x14ac:dyDescent="0.35">
      <c r="A1170" s="19">
        <v>1169</v>
      </c>
      <c r="B1170" s="18">
        <v>42444</v>
      </c>
      <c r="C1170" s="19" t="s">
        <v>58</v>
      </c>
      <c r="D1170" s="19" t="s">
        <v>59</v>
      </c>
      <c r="E1170" s="19" t="s">
        <v>53</v>
      </c>
      <c r="F1170" s="19">
        <v>718</v>
      </c>
      <c r="G1170" s="19">
        <v>86.53</v>
      </c>
      <c r="H1170" s="19">
        <v>35.67</v>
      </c>
      <c r="I1170" s="19">
        <v>22.08</v>
      </c>
      <c r="J1170" s="19" t="s">
        <v>60</v>
      </c>
      <c r="K1170" s="20">
        <v>323837.61</v>
      </c>
      <c r="L1170" s="20" t="s">
        <v>55</v>
      </c>
      <c r="M1170" s="20" t="s">
        <v>83</v>
      </c>
      <c r="N1170" s="26"/>
      <c r="O1170" s="20" t="s">
        <v>56</v>
      </c>
      <c r="P1170" t="str">
        <f t="shared" si="18"/>
        <v>INSERT INTO @DataTable (Deal, AdvanceDate, PROV, DealPurpose, RateType, BEACON, LTV, TDS, GDS, InsuranceType, PrincipalBalance, OccupancyType, AccountStatus, Closed_Date, DelinquencyBucket) VALUES (1169, '2016-03-15', 'BC', 'Transfer', 'Fixed', 718, 86.53, 35.67, 22.08, 'HiRatio', 323837.61, 'Owner-Occupied', 'Open', '1900-01-00', 'Current');</v>
      </c>
    </row>
    <row r="1171" spans="1:16" x14ac:dyDescent="0.35">
      <c r="A1171" s="22">
        <v>1170</v>
      </c>
      <c r="B1171" s="21">
        <v>42402</v>
      </c>
      <c r="C1171" s="22" t="s">
        <v>51</v>
      </c>
      <c r="D1171" s="22" t="s">
        <v>59</v>
      </c>
      <c r="E1171" s="22" t="s">
        <v>53</v>
      </c>
      <c r="F1171" s="22">
        <v>833</v>
      </c>
      <c r="G1171" s="22">
        <v>64.7</v>
      </c>
      <c r="H1171" s="22">
        <v>13.69</v>
      </c>
      <c r="I1171" s="22">
        <v>10.34</v>
      </c>
      <c r="J1171" s="22" t="s">
        <v>54</v>
      </c>
      <c r="K1171" s="23">
        <v>282299.49</v>
      </c>
      <c r="L1171" s="23" t="s">
        <v>55</v>
      </c>
      <c r="M1171" s="23" t="s">
        <v>83</v>
      </c>
      <c r="N1171" s="27"/>
      <c r="O1171" s="23" t="s">
        <v>56</v>
      </c>
      <c r="P1171" t="str">
        <f t="shared" si="18"/>
        <v>INSERT INTO @DataTable (Deal, AdvanceDate, PROV, DealPurpose, RateType, BEACON, LTV, TDS, GDS, InsuranceType, PrincipalBalance, OccupancyType, AccountStatus, Closed_Date, DelinquencyBucket) VALUES (1170, '2016-02-02', 'AB', 'Transfer', 'Fixed', 833, 64.7, 13.69, 10.34, 'Conv', 282299.49, 'Owner-Occupied', 'Open', '1900-01-00', 'Current');</v>
      </c>
    </row>
    <row r="1172" spans="1:16" x14ac:dyDescent="0.35">
      <c r="A1172" s="19">
        <v>1171</v>
      </c>
      <c r="B1172" s="18">
        <v>40872</v>
      </c>
      <c r="C1172" s="19" t="s">
        <v>57</v>
      </c>
      <c r="D1172" s="19" t="s">
        <v>61</v>
      </c>
      <c r="E1172" s="19" t="s">
        <v>53</v>
      </c>
      <c r="F1172" s="19">
        <v>746</v>
      </c>
      <c r="G1172" s="19">
        <v>86.99</v>
      </c>
      <c r="H1172" s="19">
        <v>24.26</v>
      </c>
      <c r="I1172" s="19">
        <v>16.93</v>
      </c>
      <c r="J1172" s="19" t="s">
        <v>60</v>
      </c>
      <c r="K1172" s="20">
        <v>0</v>
      </c>
      <c r="L1172" s="20" t="s">
        <v>55</v>
      </c>
      <c r="M1172" s="20" t="s">
        <v>84</v>
      </c>
      <c r="N1172" s="26">
        <v>41908</v>
      </c>
      <c r="O1172" s="20" t="s">
        <v>56</v>
      </c>
      <c r="P1172" t="str">
        <f t="shared" si="18"/>
        <v>INSERT INTO @DataTable (Deal, AdvanceDate, PROV, DealPurpose, RateType, BEACON, LTV, TDS, GDS, InsuranceType, PrincipalBalance, OccupancyType, AccountStatus, Closed_Date, DelinquencyBucket) VALUES (1171, '2011-11-25', 'ON', 'Purchase', 'Fixed', 746, 86.99, 24.26, 16.93, 'HiRatio', 0, 'Owner-Occupied', 'Closed', '2014-09-26', 'Current');</v>
      </c>
    </row>
    <row r="1173" spans="1:16" x14ac:dyDescent="0.35">
      <c r="A1173" s="22">
        <v>1172</v>
      </c>
      <c r="B1173" s="21">
        <v>42061</v>
      </c>
      <c r="C1173" s="22" t="s">
        <v>63</v>
      </c>
      <c r="D1173" s="22" t="s">
        <v>61</v>
      </c>
      <c r="E1173" s="22" t="s">
        <v>40</v>
      </c>
      <c r="F1173" s="22">
        <v>728</v>
      </c>
      <c r="G1173" s="22">
        <v>95</v>
      </c>
      <c r="H1173" s="22">
        <v>32.15</v>
      </c>
      <c r="I1173" s="22">
        <v>26.7</v>
      </c>
      <c r="J1173" s="22" t="s">
        <v>60</v>
      </c>
      <c r="K1173" s="23">
        <v>268858.73</v>
      </c>
      <c r="L1173" s="23" t="s">
        <v>55</v>
      </c>
      <c r="M1173" s="23" t="s">
        <v>83</v>
      </c>
      <c r="N1173" s="27"/>
      <c r="O1173" s="23" t="s">
        <v>56</v>
      </c>
      <c r="P1173" t="str">
        <f t="shared" si="18"/>
        <v>INSERT INTO @DataTable (Deal, AdvanceDate, PROV, DealPurpose, RateType, BEACON, LTV, TDS, GDS, InsuranceType, PrincipalBalance, OccupancyType, AccountStatus, Closed_Date, DelinquencyBucket) VALUES (1172, '2015-02-26', 'SK', 'Purchase', 'ARM', 728, 95, 32.15, 26.7, 'HiRatio', 268858.73, 'Owner-Occupied', 'Open', '1900-01-00', 'Current');</v>
      </c>
    </row>
    <row r="1174" spans="1:16" x14ac:dyDescent="0.35">
      <c r="A1174" s="19">
        <v>1173</v>
      </c>
      <c r="B1174" s="18">
        <v>42167</v>
      </c>
      <c r="C1174" s="19" t="s">
        <v>57</v>
      </c>
      <c r="D1174" s="19" t="s">
        <v>61</v>
      </c>
      <c r="E1174" s="19" t="s">
        <v>53</v>
      </c>
      <c r="F1174" s="19">
        <v>803</v>
      </c>
      <c r="G1174" s="19">
        <v>85</v>
      </c>
      <c r="H1174" s="19">
        <v>36.01</v>
      </c>
      <c r="I1174" s="19">
        <v>25.69</v>
      </c>
      <c r="J1174" s="19" t="s">
        <v>60</v>
      </c>
      <c r="K1174" s="20">
        <v>558694.34</v>
      </c>
      <c r="L1174" s="20" t="s">
        <v>55</v>
      </c>
      <c r="M1174" s="20" t="s">
        <v>83</v>
      </c>
      <c r="N1174" s="26"/>
      <c r="O1174" s="20" t="s">
        <v>56</v>
      </c>
      <c r="P1174" t="str">
        <f t="shared" si="18"/>
        <v>INSERT INTO @DataTable (Deal, AdvanceDate, PROV, DealPurpose, RateType, BEACON, LTV, TDS, GDS, InsuranceType, PrincipalBalance, OccupancyType, AccountStatus, Closed_Date, DelinquencyBucket) VALUES (1173, '2015-06-12', 'ON', 'Purchase', 'Fixed', 803, 85, 36.01, 25.69, 'HiRatio', 558694.34, 'Owner-Occupied', 'Open', '1900-01-00', 'Current');</v>
      </c>
    </row>
    <row r="1175" spans="1:16" x14ac:dyDescent="0.35">
      <c r="A1175" s="22">
        <v>1174</v>
      </c>
      <c r="B1175" s="21">
        <v>40304</v>
      </c>
      <c r="C1175" s="22" t="s">
        <v>51</v>
      </c>
      <c r="D1175" s="22" t="s">
        <v>61</v>
      </c>
      <c r="E1175" s="22" t="s">
        <v>40</v>
      </c>
      <c r="F1175" s="22">
        <v>692</v>
      </c>
      <c r="G1175" s="22">
        <v>95</v>
      </c>
      <c r="H1175" s="22">
        <v>41.15</v>
      </c>
      <c r="I1175" s="22">
        <v>27.17</v>
      </c>
      <c r="J1175" s="22" t="s">
        <v>60</v>
      </c>
      <c r="K1175" s="23">
        <v>508782.43</v>
      </c>
      <c r="L1175" s="23" t="s">
        <v>55</v>
      </c>
      <c r="M1175" s="23" t="s">
        <v>83</v>
      </c>
      <c r="N1175" s="27"/>
      <c r="O1175" s="23" t="s">
        <v>56</v>
      </c>
      <c r="P1175" t="str">
        <f t="shared" si="18"/>
        <v>INSERT INTO @DataTable (Deal, AdvanceDate, PROV, DealPurpose, RateType, BEACON, LTV, TDS, GDS, InsuranceType, PrincipalBalance, OccupancyType, AccountStatus, Closed_Date, DelinquencyBucket) VALUES (1174, '2010-05-06', 'AB', 'Purchase', 'ARM', 692, 95, 41.15, 27.17, 'HiRatio', 508782.43, 'Owner-Occupied', 'Open', '1900-01-00', 'Current');</v>
      </c>
    </row>
    <row r="1176" spans="1:16" x14ac:dyDescent="0.35">
      <c r="A1176" s="19">
        <v>1175</v>
      </c>
      <c r="B1176" s="18">
        <v>40379</v>
      </c>
      <c r="C1176" s="19" t="s">
        <v>57</v>
      </c>
      <c r="D1176" s="19" t="s">
        <v>61</v>
      </c>
      <c r="E1176" s="19" t="s">
        <v>40</v>
      </c>
      <c r="F1176" s="19">
        <v>701</v>
      </c>
      <c r="G1176" s="19">
        <v>90</v>
      </c>
      <c r="H1176" s="19">
        <v>26.74</v>
      </c>
      <c r="I1176" s="19">
        <v>21.44</v>
      </c>
      <c r="J1176" s="19" t="s">
        <v>60</v>
      </c>
      <c r="K1176" s="20">
        <v>0</v>
      </c>
      <c r="L1176" s="20" t="s">
        <v>55</v>
      </c>
      <c r="M1176" s="20" t="s">
        <v>84</v>
      </c>
      <c r="N1176" s="26">
        <v>40876</v>
      </c>
      <c r="O1176" s="20" t="s">
        <v>56</v>
      </c>
      <c r="P1176" t="str">
        <f t="shared" si="18"/>
        <v>INSERT INTO @DataTable (Deal, AdvanceDate, PROV, DealPurpose, RateType, BEACON, LTV, TDS, GDS, InsuranceType, PrincipalBalance, OccupancyType, AccountStatus, Closed_Date, DelinquencyBucket) VALUES (1175, '2010-07-20', 'ON', 'Purchase', 'ARM', 701, 90, 26.74, 21.44, 'HiRatio', 0, 'Owner-Occupied', 'Closed', '2011-11-29', 'Current');</v>
      </c>
    </row>
    <row r="1177" spans="1:16" x14ac:dyDescent="0.35">
      <c r="A1177" s="22">
        <v>1176</v>
      </c>
      <c r="B1177" s="21">
        <v>41492</v>
      </c>
      <c r="C1177" s="22" t="s">
        <v>57</v>
      </c>
      <c r="D1177" s="22" t="s">
        <v>71</v>
      </c>
      <c r="E1177" s="22" t="s">
        <v>53</v>
      </c>
      <c r="F1177" s="22">
        <v>786</v>
      </c>
      <c r="G1177" s="22">
        <v>77.27</v>
      </c>
      <c r="H1177" s="22">
        <v>20.78</v>
      </c>
      <c r="I1177" s="22">
        <v>13.29</v>
      </c>
      <c r="J1177" s="22" t="s">
        <v>54</v>
      </c>
      <c r="K1177" s="23">
        <v>216698.85</v>
      </c>
      <c r="L1177" s="23" t="s">
        <v>55</v>
      </c>
      <c r="M1177" s="23" t="s">
        <v>83</v>
      </c>
      <c r="N1177" s="27"/>
      <c r="O1177" s="23" t="s">
        <v>56</v>
      </c>
      <c r="P1177" t="str">
        <f t="shared" si="18"/>
        <v>INSERT INTO @DataTable (Deal, AdvanceDate, PROV, DealPurpose, RateType, BEACON, LTV, TDS, GDS, InsuranceType, PrincipalBalance, OccupancyType, AccountStatus, Closed_Date, DelinquencyBucket) VALUES (1176, '2013-08-06', 'ON', 'Refinance Existing Client', 'Fixed', 786, 77.27, 20.78, 13.29, 'Conv', 216698.85, 'Owner-Occupied', 'Open', '1900-01-00', 'Current');</v>
      </c>
    </row>
    <row r="1178" spans="1:16" x14ac:dyDescent="0.35">
      <c r="A1178" s="19">
        <v>1177</v>
      </c>
      <c r="B1178" s="18">
        <v>42517</v>
      </c>
      <c r="C1178" s="19" t="s">
        <v>57</v>
      </c>
      <c r="D1178" s="19" t="s">
        <v>52</v>
      </c>
      <c r="E1178" s="19" t="s">
        <v>40</v>
      </c>
      <c r="F1178" s="19">
        <v>815</v>
      </c>
      <c r="G1178" s="19">
        <v>72.11</v>
      </c>
      <c r="H1178" s="19">
        <v>16.57</v>
      </c>
      <c r="I1178" s="19">
        <v>15.39</v>
      </c>
      <c r="J1178" s="19" t="s">
        <v>54</v>
      </c>
      <c r="K1178" s="20">
        <v>371905.41</v>
      </c>
      <c r="L1178" s="20" t="s">
        <v>55</v>
      </c>
      <c r="M1178" s="20" t="s">
        <v>83</v>
      </c>
      <c r="N1178" s="26"/>
      <c r="O1178" s="20" t="s">
        <v>56</v>
      </c>
      <c r="P1178" t="str">
        <f t="shared" si="18"/>
        <v>INSERT INTO @DataTable (Deal, AdvanceDate, PROV, DealPurpose, RateType, BEACON, LTV, TDS, GDS, InsuranceType, PrincipalBalance, OccupancyType, AccountStatus, Closed_Date, DelinquencyBucket) VALUES (1177, '2016-05-27', 'ON', 'Refinance External', 'ARM', 815, 72.11, 16.57, 15.39, 'Conv', 371905.41, 'Owner-Occupied', 'Open', '1900-01-00', 'Current');</v>
      </c>
    </row>
    <row r="1179" spans="1:16" x14ac:dyDescent="0.35">
      <c r="A1179" s="22">
        <v>1178</v>
      </c>
      <c r="B1179" s="21">
        <v>42188</v>
      </c>
      <c r="C1179" s="22" t="s">
        <v>57</v>
      </c>
      <c r="D1179" s="22" t="s">
        <v>52</v>
      </c>
      <c r="E1179" s="22" t="s">
        <v>40</v>
      </c>
      <c r="F1179" s="22">
        <v>709</v>
      </c>
      <c r="G1179" s="22">
        <v>80</v>
      </c>
      <c r="H1179" s="22">
        <v>28.11</v>
      </c>
      <c r="I1179" s="22">
        <v>19.64</v>
      </c>
      <c r="J1179" s="22" t="s">
        <v>54</v>
      </c>
      <c r="K1179" s="23">
        <v>273023.09999999998</v>
      </c>
      <c r="L1179" s="23" t="s">
        <v>55</v>
      </c>
      <c r="M1179" s="23" t="s">
        <v>83</v>
      </c>
      <c r="N1179" s="27"/>
      <c r="O1179" s="23" t="s">
        <v>56</v>
      </c>
      <c r="P1179" t="str">
        <f t="shared" si="18"/>
        <v>INSERT INTO @DataTable (Deal, AdvanceDate, PROV, DealPurpose, RateType, BEACON, LTV, TDS, GDS, InsuranceType, PrincipalBalance, OccupancyType, AccountStatus, Closed_Date, DelinquencyBucket) VALUES (1178, '2015-07-03', 'ON', 'Refinance External', 'ARM', 709, 80, 28.11, 19.64, 'Conv', 273023.1, 'Owner-Occupied', 'Open', '1900-01-00', 'Current');</v>
      </c>
    </row>
    <row r="1180" spans="1:16" x14ac:dyDescent="0.35">
      <c r="A1180" s="19">
        <v>1179</v>
      </c>
      <c r="B1180" s="18">
        <v>40403</v>
      </c>
      <c r="C1180" s="19" t="s">
        <v>51</v>
      </c>
      <c r="D1180" s="19" t="s">
        <v>61</v>
      </c>
      <c r="E1180" s="19" t="s">
        <v>40</v>
      </c>
      <c r="F1180" s="19">
        <v>769</v>
      </c>
      <c r="G1180" s="19">
        <v>70.819999999999993</v>
      </c>
      <c r="H1180" s="19">
        <v>32.68</v>
      </c>
      <c r="I1180" s="19">
        <v>11.97</v>
      </c>
      <c r="J1180" s="19" t="s">
        <v>54</v>
      </c>
      <c r="K1180" s="20">
        <v>379166.61</v>
      </c>
      <c r="L1180" s="20" t="s">
        <v>55</v>
      </c>
      <c r="M1180" s="20" t="s">
        <v>83</v>
      </c>
      <c r="N1180" s="26"/>
      <c r="O1180" s="20" t="s">
        <v>56</v>
      </c>
      <c r="P1180" t="str">
        <f t="shared" si="18"/>
        <v>INSERT INTO @DataTable (Deal, AdvanceDate, PROV, DealPurpose, RateType, BEACON, LTV, TDS, GDS, InsuranceType, PrincipalBalance, OccupancyType, AccountStatus, Closed_Date, DelinquencyBucket) VALUES (1179, '2010-08-13', 'AB', 'Purchase', 'ARM', 769, 70.82, 32.68, 11.97, 'Conv', 379166.61, 'Owner-Occupied', 'Open', '1900-01-00', 'Current');</v>
      </c>
    </row>
    <row r="1181" spans="1:16" x14ac:dyDescent="0.35">
      <c r="A1181" s="22">
        <v>1180</v>
      </c>
      <c r="B1181" s="21">
        <v>41698</v>
      </c>
      <c r="C1181" s="22" t="s">
        <v>58</v>
      </c>
      <c r="D1181" s="22" t="s">
        <v>61</v>
      </c>
      <c r="E1181" s="22" t="s">
        <v>40</v>
      </c>
      <c r="F1181" s="22">
        <v>729</v>
      </c>
      <c r="G1181" s="22">
        <v>75</v>
      </c>
      <c r="H1181" s="22">
        <v>32.630000000000003</v>
      </c>
      <c r="I1181" s="22">
        <v>8.34</v>
      </c>
      <c r="J1181" s="22" t="s">
        <v>54</v>
      </c>
      <c r="K1181" s="23">
        <v>81979.38</v>
      </c>
      <c r="L1181" s="23" t="s">
        <v>66</v>
      </c>
      <c r="M1181" s="23" t="s">
        <v>83</v>
      </c>
      <c r="N1181" s="27"/>
      <c r="O1181" s="23" t="s">
        <v>56</v>
      </c>
      <c r="P1181" t="str">
        <f t="shared" si="18"/>
        <v>INSERT INTO @DataTable (Deal, AdvanceDate, PROV, DealPurpose, RateType, BEACON, LTV, TDS, GDS, InsuranceType, PrincipalBalance, OccupancyType, AccountStatus, Closed_Date, DelinquencyBucket) VALUES (1180, '2014-02-28', 'BC', 'Purchase', 'ARM', 729, 75, 32.63, 8.34, 'Conv', 81979.38, 'Second Home', 'Open', '1900-01-00', 'Current');</v>
      </c>
    </row>
    <row r="1182" spans="1:16" x14ac:dyDescent="0.35">
      <c r="A1182" s="19">
        <v>1181</v>
      </c>
      <c r="B1182" s="18">
        <v>40695</v>
      </c>
      <c r="C1182" s="19" t="s">
        <v>51</v>
      </c>
      <c r="D1182" s="19" t="s">
        <v>61</v>
      </c>
      <c r="E1182" s="19" t="s">
        <v>76</v>
      </c>
      <c r="F1182" s="19">
        <v>798</v>
      </c>
      <c r="G1182" s="19">
        <v>94.29</v>
      </c>
      <c r="H1182" s="19">
        <v>11.31</v>
      </c>
      <c r="I1182" s="19">
        <v>8.68</v>
      </c>
      <c r="J1182" s="19" t="s">
        <v>77</v>
      </c>
      <c r="K1182" s="20">
        <v>0</v>
      </c>
      <c r="L1182" s="20" t="s">
        <v>55</v>
      </c>
      <c r="M1182" s="20" t="s">
        <v>83</v>
      </c>
      <c r="N1182" s="26"/>
      <c r="O1182" s="20" t="s">
        <v>56</v>
      </c>
      <c r="P1182" t="str">
        <f t="shared" si="18"/>
        <v>INSERT INTO @DataTable (Deal, AdvanceDate, PROV, DealPurpose, RateType, BEACON, LTV, TDS, GDS, InsuranceType, PrincipalBalance, OccupancyType, AccountStatus, Closed_Date, DelinquencyBucket) VALUES (1181, '2011-06-01', 'AB', 'Purchase', 'Variable', 798, 94.29, 11.31, 8.68, 'Other', 0, 'Owner-Occupied', 'Open', '1900-01-00', 'Current');</v>
      </c>
    </row>
    <row r="1183" spans="1:16" x14ac:dyDescent="0.35">
      <c r="A1183" s="22">
        <v>1182</v>
      </c>
      <c r="B1183" s="21">
        <v>42565</v>
      </c>
      <c r="C1183" s="22" t="s">
        <v>51</v>
      </c>
      <c r="D1183" s="22" t="s">
        <v>68</v>
      </c>
      <c r="E1183" s="22" t="s">
        <v>53</v>
      </c>
      <c r="F1183" s="22">
        <v>788</v>
      </c>
      <c r="G1183" s="22">
        <v>29.5</v>
      </c>
      <c r="H1183" s="22">
        <v>25.82</v>
      </c>
      <c r="I1183" s="22">
        <v>23.38</v>
      </c>
      <c r="J1183" s="22" t="s">
        <v>54</v>
      </c>
      <c r="K1183" s="23">
        <v>0</v>
      </c>
      <c r="L1183" s="23" t="s">
        <v>55</v>
      </c>
      <c r="M1183" s="23" t="s">
        <v>84</v>
      </c>
      <c r="N1183" s="27">
        <v>42746</v>
      </c>
      <c r="O1183" s="23" t="s">
        <v>56</v>
      </c>
      <c r="P1183" t="str">
        <f t="shared" si="18"/>
        <v>INSERT INTO @DataTable (Deal, AdvanceDate, PROV, DealPurpose, RateType, BEACON, LTV, TDS, GDS, InsuranceType, PrincipalBalance, OccupancyType, AccountStatus, Closed_Date, DelinquencyBucket) VALUES (1182, '2016-07-14', 'AB', 'Portable', 'Fixed', 788, 29.5, 25.82, 23.38, 'Conv', 0, 'Owner-Occupied', 'Closed', '2017-01-11', 'Current');</v>
      </c>
    </row>
    <row r="1184" spans="1:16" x14ac:dyDescent="0.35">
      <c r="A1184" s="19">
        <v>1183</v>
      </c>
      <c r="B1184" s="18">
        <v>42205</v>
      </c>
      <c r="C1184" s="19" t="s">
        <v>58</v>
      </c>
      <c r="D1184" s="19" t="s">
        <v>61</v>
      </c>
      <c r="E1184" s="19" t="s">
        <v>40</v>
      </c>
      <c r="F1184" s="19">
        <v>792</v>
      </c>
      <c r="G1184" s="19">
        <v>67.760000000000005</v>
      </c>
      <c r="H1184" s="19">
        <v>32.479999999999997</v>
      </c>
      <c r="I1184" s="19">
        <v>19.36</v>
      </c>
      <c r="J1184" s="19" t="s">
        <v>54</v>
      </c>
      <c r="K1184" s="20">
        <v>673500.25</v>
      </c>
      <c r="L1184" s="20" t="s">
        <v>55</v>
      </c>
      <c r="M1184" s="20" t="s">
        <v>83</v>
      </c>
      <c r="N1184" s="26"/>
      <c r="O1184" s="20" t="s">
        <v>56</v>
      </c>
      <c r="P1184" t="str">
        <f t="shared" si="18"/>
        <v>INSERT INTO @DataTable (Deal, AdvanceDate, PROV, DealPurpose, RateType, BEACON, LTV, TDS, GDS, InsuranceType, PrincipalBalance, OccupancyType, AccountStatus, Closed_Date, DelinquencyBucket) VALUES (1183, '2015-07-20', 'BC', 'Purchase', 'ARM', 792, 67.76, 32.48, 19.36, 'Conv', 673500.25, 'Owner-Occupied', 'Open', '1900-01-00', 'Current');</v>
      </c>
    </row>
    <row r="1185" spans="1:16" x14ac:dyDescent="0.35">
      <c r="A1185" s="22">
        <v>1184</v>
      </c>
      <c r="B1185" s="21">
        <v>40753</v>
      </c>
      <c r="C1185" s="22" t="s">
        <v>57</v>
      </c>
      <c r="D1185" s="22" t="s">
        <v>61</v>
      </c>
      <c r="E1185" s="22" t="s">
        <v>53</v>
      </c>
      <c r="F1185" s="22">
        <v>671</v>
      </c>
      <c r="G1185" s="22">
        <v>75</v>
      </c>
      <c r="H1185" s="22">
        <v>30.29</v>
      </c>
      <c r="I1185" s="22">
        <v>30.07</v>
      </c>
      <c r="J1185" s="22" t="s">
        <v>54</v>
      </c>
      <c r="K1185" s="23">
        <v>0</v>
      </c>
      <c r="L1185" s="23" t="s">
        <v>55</v>
      </c>
      <c r="M1185" s="23" t="s">
        <v>84</v>
      </c>
      <c r="N1185" s="27">
        <v>42584</v>
      </c>
      <c r="O1185" s="23" t="s">
        <v>56</v>
      </c>
      <c r="P1185" t="str">
        <f t="shared" si="18"/>
        <v>INSERT INTO @DataTable (Deal, AdvanceDate, PROV, DealPurpose, RateType, BEACON, LTV, TDS, GDS, InsuranceType, PrincipalBalance, OccupancyType, AccountStatus, Closed_Date, DelinquencyBucket) VALUES (1184, '2011-07-29', 'ON', 'Purchase', 'Fixed', 671, 75, 30.29, 30.07, 'Conv', 0, 'Owner-Occupied', 'Closed', '2016-08-02', 'Current');</v>
      </c>
    </row>
    <row r="1186" spans="1:16" x14ac:dyDescent="0.35">
      <c r="A1186" s="19">
        <v>1185</v>
      </c>
      <c r="B1186" s="18">
        <v>42010</v>
      </c>
      <c r="C1186" s="19" t="s">
        <v>57</v>
      </c>
      <c r="D1186" s="19" t="s">
        <v>64</v>
      </c>
      <c r="E1186" s="19" t="s">
        <v>53</v>
      </c>
      <c r="F1186" s="19">
        <v>725</v>
      </c>
      <c r="G1186" s="19">
        <v>95</v>
      </c>
      <c r="H1186" s="19">
        <v>27.16</v>
      </c>
      <c r="I1186" s="19">
        <v>20.260000000000002</v>
      </c>
      <c r="J1186" s="19" t="s">
        <v>60</v>
      </c>
      <c r="K1186" s="20">
        <v>153197.84</v>
      </c>
      <c r="L1186" s="20" t="s">
        <v>55</v>
      </c>
      <c r="M1186" s="20" t="s">
        <v>83</v>
      </c>
      <c r="N1186" s="26"/>
      <c r="O1186" s="20" t="s">
        <v>56</v>
      </c>
      <c r="P1186" t="str">
        <f t="shared" si="18"/>
        <v>INSERT INTO @DataTable (Deal, AdvanceDate, PROV, DealPurpose, RateType, BEACON, LTV, TDS, GDS, InsuranceType, PrincipalBalance, OccupancyType, AccountStatus, Closed_Date, DelinquencyBucket) VALUES (1185, '2015-01-06', 'ON', 'Purchase with Improvements', 'Fixed', 725, 95, 27.16, 20.26, 'HiRatio', 153197.84, 'Owner-Occupied', 'Open', '1900-01-00', 'Current');</v>
      </c>
    </row>
    <row r="1187" spans="1:16" x14ac:dyDescent="0.35">
      <c r="A1187" s="22">
        <v>1186</v>
      </c>
      <c r="B1187" s="21">
        <v>42614</v>
      </c>
      <c r="C1187" s="22" t="s">
        <v>58</v>
      </c>
      <c r="D1187" s="22" t="s">
        <v>61</v>
      </c>
      <c r="E1187" s="22" t="s">
        <v>53</v>
      </c>
      <c r="F1187" s="22">
        <v>802</v>
      </c>
      <c r="G1187" s="22">
        <v>90</v>
      </c>
      <c r="H1187" s="22">
        <v>34.82</v>
      </c>
      <c r="I1187" s="22">
        <v>25.44</v>
      </c>
      <c r="J1187" s="22" t="s">
        <v>60</v>
      </c>
      <c r="K1187" s="23">
        <v>539326.59</v>
      </c>
      <c r="L1187" s="23" t="s">
        <v>55</v>
      </c>
      <c r="M1187" s="23" t="s">
        <v>83</v>
      </c>
      <c r="N1187" s="27"/>
      <c r="O1187" s="23" t="s">
        <v>56</v>
      </c>
      <c r="P1187" t="str">
        <f t="shared" si="18"/>
        <v>INSERT INTO @DataTable (Deal, AdvanceDate, PROV, DealPurpose, RateType, BEACON, LTV, TDS, GDS, InsuranceType, PrincipalBalance, OccupancyType, AccountStatus, Closed_Date, DelinquencyBucket) VALUES (1186, '2016-09-01', 'BC', 'Purchase', 'Fixed', 802, 90, 34.82, 25.44, 'HiRatio', 539326.59, 'Owner-Occupied', 'Open', '1900-01-00', 'Current');</v>
      </c>
    </row>
    <row r="1188" spans="1:16" x14ac:dyDescent="0.35">
      <c r="A1188" s="19">
        <v>1187</v>
      </c>
      <c r="B1188" s="18">
        <v>41911</v>
      </c>
      <c r="C1188" s="19" t="s">
        <v>58</v>
      </c>
      <c r="D1188" s="19" t="s">
        <v>61</v>
      </c>
      <c r="E1188" s="19" t="s">
        <v>53</v>
      </c>
      <c r="F1188" s="19">
        <v>728</v>
      </c>
      <c r="G1188" s="19">
        <v>90</v>
      </c>
      <c r="H1188" s="19">
        <v>24.91</v>
      </c>
      <c r="I1188" s="19">
        <v>23.2</v>
      </c>
      <c r="J1188" s="19" t="s">
        <v>60</v>
      </c>
      <c r="K1188" s="20">
        <v>0</v>
      </c>
      <c r="L1188" s="20" t="s">
        <v>55</v>
      </c>
      <c r="M1188" s="20" t="s">
        <v>84</v>
      </c>
      <c r="N1188" s="26">
        <v>42571</v>
      </c>
      <c r="O1188" s="20" t="s">
        <v>56</v>
      </c>
      <c r="P1188" t="str">
        <f t="shared" si="18"/>
        <v>INSERT INTO @DataTable (Deal, AdvanceDate, PROV, DealPurpose, RateType, BEACON, LTV, TDS, GDS, InsuranceType, PrincipalBalance, OccupancyType, AccountStatus, Closed_Date, DelinquencyBucket) VALUES (1187, '2014-09-29', 'BC', 'Purchase', 'Fixed', 728, 90, 24.91, 23.2, 'HiRatio', 0, 'Owner-Occupied', 'Closed', '2016-07-20', 'Current');</v>
      </c>
    </row>
    <row r="1189" spans="1:16" x14ac:dyDescent="0.35">
      <c r="A1189" s="22">
        <v>1188</v>
      </c>
      <c r="B1189" s="21">
        <v>40731</v>
      </c>
      <c r="C1189" s="22" t="s">
        <v>58</v>
      </c>
      <c r="D1189" s="22" t="s">
        <v>61</v>
      </c>
      <c r="E1189" s="22" t="s">
        <v>53</v>
      </c>
      <c r="F1189" s="22">
        <v>728</v>
      </c>
      <c r="G1189" s="22">
        <v>86.93</v>
      </c>
      <c r="H1189" s="22">
        <v>40.33</v>
      </c>
      <c r="I1189" s="22">
        <v>40.24</v>
      </c>
      <c r="J1189" s="22" t="s">
        <v>60</v>
      </c>
      <c r="K1189" s="23">
        <v>0</v>
      </c>
      <c r="L1189" s="23" t="s">
        <v>55</v>
      </c>
      <c r="M1189" s="23" t="s">
        <v>84</v>
      </c>
      <c r="N1189" s="27">
        <v>41814</v>
      </c>
      <c r="O1189" s="23" t="s">
        <v>56</v>
      </c>
      <c r="P1189" t="str">
        <f t="shared" si="18"/>
        <v>INSERT INTO @DataTable (Deal, AdvanceDate, PROV, DealPurpose, RateType, BEACON, LTV, TDS, GDS, InsuranceType, PrincipalBalance, OccupancyType, AccountStatus, Closed_Date, DelinquencyBucket) VALUES (1188, '2011-07-07', 'BC', 'Purchase', 'Fixed', 728, 86.93, 40.33, 40.24, 'HiRatio', 0, 'Owner-Occupied', 'Closed', '2014-06-24', 'Current');</v>
      </c>
    </row>
    <row r="1190" spans="1:16" x14ac:dyDescent="0.35">
      <c r="A1190" s="19">
        <v>1189</v>
      </c>
      <c r="B1190" s="18">
        <v>42193</v>
      </c>
      <c r="C1190" s="19" t="s">
        <v>57</v>
      </c>
      <c r="D1190" s="19" t="s">
        <v>52</v>
      </c>
      <c r="E1190" s="19" t="s">
        <v>40</v>
      </c>
      <c r="F1190" s="19">
        <v>776</v>
      </c>
      <c r="G1190" s="19">
        <v>70</v>
      </c>
      <c r="H1190" s="19">
        <v>35.869999999999997</v>
      </c>
      <c r="I1190" s="19">
        <v>25.51</v>
      </c>
      <c r="J1190" s="19" t="s">
        <v>54</v>
      </c>
      <c r="K1190" s="20">
        <v>262167.58</v>
      </c>
      <c r="L1190" s="20" t="s">
        <v>55</v>
      </c>
      <c r="M1190" s="20" t="s">
        <v>83</v>
      </c>
      <c r="N1190" s="26"/>
      <c r="O1190" s="20" t="s">
        <v>56</v>
      </c>
      <c r="P1190" t="str">
        <f t="shared" si="18"/>
        <v>INSERT INTO @DataTable (Deal, AdvanceDate, PROV, DealPurpose, RateType, BEACON, LTV, TDS, GDS, InsuranceType, PrincipalBalance, OccupancyType, AccountStatus, Closed_Date, DelinquencyBucket) VALUES (1189, '2015-07-08', 'ON', 'Refinance External', 'ARM', 776, 70, 35.87, 25.51, 'Conv', 262167.58, 'Owner-Occupied', 'Open', '1900-01-00', 'Current');</v>
      </c>
    </row>
    <row r="1191" spans="1:16" x14ac:dyDescent="0.35">
      <c r="A1191" s="22">
        <v>1190</v>
      </c>
      <c r="B1191" s="21">
        <v>42068</v>
      </c>
      <c r="C1191" s="22" t="s">
        <v>51</v>
      </c>
      <c r="D1191" s="22" t="s">
        <v>61</v>
      </c>
      <c r="E1191" s="22" t="s">
        <v>53</v>
      </c>
      <c r="F1191" s="22">
        <v>776</v>
      </c>
      <c r="G1191" s="22">
        <v>80</v>
      </c>
      <c r="H1191" s="22">
        <v>16.559999999999999</v>
      </c>
      <c r="I1191" s="22">
        <v>15.84</v>
      </c>
      <c r="J1191" s="22" t="s">
        <v>54</v>
      </c>
      <c r="K1191" s="23">
        <v>252180.37</v>
      </c>
      <c r="L1191" s="23" t="s">
        <v>55</v>
      </c>
      <c r="M1191" s="23" t="s">
        <v>83</v>
      </c>
      <c r="N1191" s="27"/>
      <c r="O1191" s="23" t="s">
        <v>56</v>
      </c>
      <c r="P1191" t="str">
        <f t="shared" si="18"/>
        <v>INSERT INTO @DataTable (Deal, AdvanceDate, PROV, DealPurpose, RateType, BEACON, LTV, TDS, GDS, InsuranceType, PrincipalBalance, OccupancyType, AccountStatus, Closed_Date, DelinquencyBucket) VALUES (1190, '2015-03-05', 'AB', 'Purchase', 'Fixed', 776, 80, 16.56, 15.84, 'Conv', 252180.37, 'Owner-Occupied', 'Open', '1900-01-00', 'Current');</v>
      </c>
    </row>
    <row r="1192" spans="1:16" x14ac:dyDescent="0.35">
      <c r="A1192" s="19">
        <v>1191</v>
      </c>
      <c r="B1192" s="18">
        <v>41354</v>
      </c>
      <c r="C1192" s="19" t="s">
        <v>58</v>
      </c>
      <c r="D1192" s="19" t="s">
        <v>61</v>
      </c>
      <c r="E1192" s="19" t="s">
        <v>53</v>
      </c>
      <c r="F1192" s="19">
        <v>781</v>
      </c>
      <c r="G1192" s="19">
        <v>95</v>
      </c>
      <c r="H1192" s="19">
        <v>42.85</v>
      </c>
      <c r="I1192" s="19">
        <v>28.4</v>
      </c>
      <c r="J1192" s="19" t="s">
        <v>60</v>
      </c>
      <c r="K1192" s="20">
        <v>115539.35</v>
      </c>
      <c r="L1192" s="20" t="s">
        <v>55</v>
      </c>
      <c r="M1192" s="20" t="s">
        <v>83</v>
      </c>
      <c r="N1192" s="26"/>
      <c r="O1192" s="20" t="s">
        <v>56</v>
      </c>
      <c r="P1192" t="str">
        <f t="shared" si="18"/>
        <v>INSERT INTO @DataTable (Deal, AdvanceDate, PROV, DealPurpose, RateType, BEACON, LTV, TDS, GDS, InsuranceType, PrincipalBalance, OccupancyType, AccountStatus, Closed_Date, DelinquencyBucket) VALUES (1191, '2013-03-21', 'BC', 'Purchase', 'Fixed', 781, 95, 42.85, 28.4, 'HiRatio', 115539.35, 'Owner-Occupied', 'Open', '1900-01-00', 'Current');</v>
      </c>
    </row>
    <row r="1193" spans="1:16" x14ac:dyDescent="0.35">
      <c r="A1193" s="22">
        <v>1192</v>
      </c>
      <c r="B1193" s="21">
        <v>41082</v>
      </c>
      <c r="C1193" s="22" t="s">
        <v>57</v>
      </c>
      <c r="D1193" s="22" t="s">
        <v>52</v>
      </c>
      <c r="E1193" s="22" t="s">
        <v>53</v>
      </c>
      <c r="F1193" s="22">
        <v>685</v>
      </c>
      <c r="G1193" s="22">
        <v>85</v>
      </c>
      <c r="H1193" s="22">
        <v>34.479999999999997</v>
      </c>
      <c r="I1193" s="22">
        <v>32.47</v>
      </c>
      <c r="J1193" s="22" t="s">
        <v>60</v>
      </c>
      <c r="K1193" s="23">
        <v>0</v>
      </c>
      <c r="L1193" s="23" t="s">
        <v>55</v>
      </c>
      <c r="M1193" s="23" t="s">
        <v>84</v>
      </c>
      <c r="N1193" s="27">
        <v>41691</v>
      </c>
      <c r="O1193" s="23" t="s">
        <v>56</v>
      </c>
      <c r="P1193" t="str">
        <f t="shared" si="18"/>
        <v>INSERT INTO @DataTable (Deal, AdvanceDate, PROV, DealPurpose, RateType, BEACON, LTV, TDS, GDS, InsuranceType, PrincipalBalance, OccupancyType, AccountStatus, Closed_Date, DelinquencyBucket) VALUES (1192, '2012-06-22', 'ON', 'Refinance External', 'Fixed', 685, 85, 34.48, 32.47, 'HiRatio', 0, 'Owner-Occupied', 'Closed', '2014-02-21', 'Current');</v>
      </c>
    </row>
    <row r="1194" spans="1:16" x14ac:dyDescent="0.35">
      <c r="A1194" s="19">
        <v>1193</v>
      </c>
      <c r="B1194" s="18">
        <v>41705</v>
      </c>
      <c r="C1194" s="19" t="s">
        <v>51</v>
      </c>
      <c r="D1194" s="19" t="s">
        <v>61</v>
      </c>
      <c r="E1194" s="19" t="s">
        <v>53</v>
      </c>
      <c r="F1194" s="19">
        <v>777</v>
      </c>
      <c r="G1194" s="19">
        <v>95</v>
      </c>
      <c r="H1194" s="19">
        <v>42.95</v>
      </c>
      <c r="I1194" s="19">
        <v>17.16</v>
      </c>
      <c r="J1194" s="19" t="s">
        <v>60</v>
      </c>
      <c r="K1194" s="20">
        <v>193739.59</v>
      </c>
      <c r="L1194" s="20" t="s">
        <v>55</v>
      </c>
      <c r="M1194" s="20" t="s">
        <v>83</v>
      </c>
      <c r="N1194" s="26"/>
      <c r="O1194" s="20" t="s">
        <v>56</v>
      </c>
      <c r="P1194" t="str">
        <f t="shared" si="18"/>
        <v>INSERT INTO @DataTable (Deal, AdvanceDate, PROV, DealPurpose, RateType, BEACON, LTV, TDS, GDS, InsuranceType, PrincipalBalance, OccupancyType, AccountStatus, Closed_Date, DelinquencyBucket) VALUES (1193, '2014-03-07', 'AB', 'Purchase', 'Fixed', 777, 95, 42.95, 17.16, 'HiRatio', 193739.59, 'Owner-Occupied', 'Open', '1900-01-00', 'Current');</v>
      </c>
    </row>
    <row r="1195" spans="1:16" x14ac:dyDescent="0.35">
      <c r="A1195" s="22">
        <v>1194</v>
      </c>
      <c r="B1195" s="21">
        <v>40848</v>
      </c>
      <c r="C1195" s="22" t="s">
        <v>57</v>
      </c>
      <c r="D1195" s="22" t="s">
        <v>61</v>
      </c>
      <c r="E1195" s="22" t="s">
        <v>53</v>
      </c>
      <c r="F1195" s="22">
        <v>690</v>
      </c>
      <c r="G1195" s="22">
        <v>95</v>
      </c>
      <c r="H1195" s="22">
        <v>36.78</v>
      </c>
      <c r="I1195" s="22">
        <v>25.12</v>
      </c>
      <c r="J1195" s="22" t="s">
        <v>60</v>
      </c>
      <c r="K1195" s="23">
        <v>0</v>
      </c>
      <c r="L1195" s="23" t="s">
        <v>55</v>
      </c>
      <c r="M1195" s="23" t="s">
        <v>84</v>
      </c>
      <c r="N1195" s="27">
        <v>42677</v>
      </c>
      <c r="O1195" s="23" t="s">
        <v>56</v>
      </c>
      <c r="P1195" t="str">
        <f t="shared" si="18"/>
        <v>INSERT INTO @DataTable (Deal, AdvanceDate, PROV, DealPurpose, RateType, BEACON, LTV, TDS, GDS, InsuranceType, PrincipalBalance, OccupancyType, AccountStatus, Closed_Date, DelinquencyBucket) VALUES (1194, '2011-11-01', 'ON', 'Purchase', 'Fixed', 690, 95, 36.78, 25.12, 'HiRatio', 0, 'Owner-Occupied', 'Closed', '2016-11-03', 'Current');</v>
      </c>
    </row>
    <row r="1196" spans="1:16" x14ac:dyDescent="0.35">
      <c r="A1196" s="19">
        <v>1195</v>
      </c>
      <c r="B1196" s="18">
        <v>42307</v>
      </c>
      <c r="C1196" s="19" t="s">
        <v>57</v>
      </c>
      <c r="D1196" s="19" t="s">
        <v>52</v>
      </c>
      <c r="E1196" s="19" t="s">
        <v>40</v>
      </c>
      <c r="F1196" s="19">
        <v>697</v>
      </c>
      <c r="G1196" s="19">
        <v>80</v>
      </c>
      <c r="H1196" s="19">
        <v>29.6</v>
      </c>
      <c r="I1196" s="19">
        <v>25.22</v>
      </c>
      <c r="J1196" s="19" t="s">
        <v>54</v>
      </c>
      <c r="K1196" s="20">
        <v>152752.18</v>
      </c>
      <c r="L1196" s="20" t="s">
        <v>55</v>
      </c>
      <c r="M1196" s="20" t="s">
        <v>83</v>
      </c>
      <c r="N1196" s="26"/>
      <c r="O1196" s="20" t="s">
        <v>56</v>
      </c>
      <c r="P1196" t="str">
        <f t="shared" si="18"/>
        <v>INSERT INTO @DataTable (Deal, AdvanceDate, PROV, DealPurpose, RateType, BEACON, LTV, TDS, GDS, InsuranceType, PrincipalBalance, OccupancyType, AccountStatus, Closed_Date, DelinquencyBucket) VALUES (1195, '2015-10-30', 'ON', 'Refinance External', 'ARM', 697, 80, 29.6, 25.22, 'Conv', 152752.18, 'Owner-Occupied', 'Open', '1900-01-00', 'Current');</v>
      </c>
    </row>
    <row r="1197" spans="1:16" x14ac:dyDescent="0.35">
      <c r="A1197" s="22">
        <v>1196</v>
      </c>
      <c r="B1197" s="21">
        <v>41425</v>
      </c>
      <c r="C1197" s="22" t="s">
        <v>58</v>
      </c>
      <c r="D1197" s="22" t="s">
        <v>61</v>
      </c>
      <c r="E1197" s="22" t="s">
        <v>53</v>
      </c>
      <c r="F1197" s="22">
        <v>817</v>
      </c>
      <c r="G1197" s="22">
        <v>93.81</v>
      </c>
      <c r="H1197" s="22">
        <v>25.72</v>
      </c>
      <c r="I1197" s="22">
        <v>25.19</v>
      </c>
      <c r="J1197" s="22" t="s">
        <v>60</v>
      </c>
      <c r="K1197" s="23">
        <v>209518.54</v>
      </c>
      <c r="L1197" s="23" t="s">
        <v>55</v>
      </c>
      <c r="M1197" s="23" t="s">
        <v>83</v>
      </c>
      <c r="N1197" s="27"/>
      <c r="O1197" s="23" t="s">
        <v>56</v>
      </c>
      <c r="P1197" t="str">
        <f t="shared" si="18"/>
        <v>INSERT INTO @DataTable (Deal, AdvanceDate, PROV, DealPurpose, RateType, BEACON, LTV, TDS, GDS, InsuranceType, PrincipalBalance, OccupancyType, AccountStatus, Closed_Date, DelinquencyBucket) VALUES (1196, '2013-05-31', 'BC', 'Purchase', 'Fixed', 817, 93.81, 25.72, 25.19, 'HiRatio', 209518.54, 'Owner-Occupied', 'Open', '1900-01-00', 'Current');</v>
      </c>
    </row>
    <row r="1198" spans="1:16" x14ac:dyDescent="0.35">
      <c r="A1198" s="19">
        <v>1197</v>
      </c>
      <c r="B1198" s="18">
        <v>42305</v>
      </c>
      <c r="C1198" s="19" t="s">
        <v>57</v>
      </c>
      <c r="D1198" s="19" t="s">
        <v>61</v>
      </c>
      <c r="E1198" s="19" t="s">
        <v>53</v>
      </c>
      <c r="F1198" s="19">
        <v>728</v>
      </c>
      <c r="G1198" s="19">
        <v>95</v>
      </c>
      <c r="H1198" s="19">
        <v>30.92</v>
      </c>
      <c r="I1198" s="19">
        <v>20.65</v>
      </c>
      <c r="J1198" s="19" t="s">
        <v>60</v>
      </c>
      <c r="K1198" s="20">
        <v>452364.33</v>
      </c>
      <c r="L1198" s="20" t="s">
        <v>55</v>
      </c>
      <c r="M1198" s="20" t="s">
        <v>83</v>
      </c>
      <c r="N1198" s="26"/>
      <c r="O1198" s="20" t="s">
        <v>56</v>
      </c>
      <c r="P1198" t="str">
        <f t="shared" si="18"/>
        <v>INSERT INTO @DataTable (Deal, AdvanceDate, PROV, DealPurpose, RateType, BEACON, LTV, TDS, GDS, InsuranceType, PrincipalBalance, OccupancyType, AccountStatus, Closed_Date, DelinquencyBucket) VALUES (1197, '2015-10-28', 'ON', 'Purchase', 'Fixed', 728, 95, 30.92, 20.65, 'HiRatio', 452364.33, 'Owner-Occupied', 'Open', '1900-01-00', 'Current');</v>
      </c>
    </row>
    <row r="1199" spans="1:16" x14ac:dyDescent="0.35">
      <c r="A1199" s="22">
        <v>1198</v>
      </c>
      <c r="B1199" s="21">
        <v>42234</v>
      </c>
      <c r="C1199" s="22" t="s">
        <v>57</v>
      </c>
      <c r="D1199" s="22" t="s">
        <v>59</v>
      </c>
      <c r="E1199" s="22" t="s">
        <v>40</v>
      </c>
      <c r="F1199" s="22">
        <v>796</v>
      </c>
      <c r="G1199" s="22">
        <v>82.89</v>
      </c>
      <c r="H1199" s="22">
        <v>22.59</v>
      </c>
      <c r="I1199" s="22">
        <v>17.7</v>
      </c>
      <c r="J1199" s="22" t="s">
        <v>60</v>
      </c>
      <c r="K1199" s="23">
        <v>158608.94</v>
      </c>
      <c r="L1199" s="23" t="s">
        <v>55</v>
      </c>
      <c r="M1199" s="23" t="s">
        <v>83</v>
      </c>
      <c r="N1199" s="27"/>
      <c r="O1199" s="23" t="s">
        <v>56</v>
      </c>
      <c r="P1199" t="str">
        <f t="shared" si="18"/>
        <v>INSERT INTO @DataTable (Deal, AdvanceDate, PROV, DealPurpose, RateType, BEACON, LTV, TDS, GDS, InsuranceType, PrincipalBalance, OccupancyType, AccountStatus, Closed_Date, DelinquencyBucket) VALUES (1198, '2015-08-18', 'ON', 'Transfer', 'ARM', 796, 82.89, 22.59, 17.7, 'HiRatio', 158608.94, 'Owner-Occupied', 'Open', '1900-01-00', 'Current');</v>
      </c>
    </row>
    <row r="1200" spans="1:16" x14ac:dyDescent="0.35">
      <c r="A1200" s="19">
        <v>1199</v>
      </c>
      <c r="B1200" s="18">
        <v>40724</v>
      </c>
      <c r="C1200" s="19" t="s">
        <v>57</v>
      </c>
      <c r="D1200" s="19" t="s">
        <v>61</v>
      </c>
      <c r="E1200" s="19" t="s">
        <v>53</v>
      </c>
      <c r="F1200" s="19">
        <v>674</v>
      </c>
      <c r="G1200" s="19">
        <v>95</v>
      </c>
      <c r="H1200" s="19">
        <v>32.78</v>
      </c>
      <c r="I1200" s="19">
        <v>23.61</v>
      </c>
      <c r="J1200" s="19" t="s">
        <v>60</v>
      </c>
      <c r="K1200" s="20">
        <v>0</v>
      </c>
      <c r="L1200" s="20" t="s">
        <v>55</v>
      </c>
      <c r="M1200" s="20" t="s">
        <v>84</v>
      </c>
      <c r="N1200" s="26">
        <v>42107</v>
      </c>
      <c r="O1200" s="20" t="s">
        <v>56</v>
      </c>
      <c r="P1200" t="str">
        <f t="shared" si="18"/>
        <v>INSERT INTO @DataTable (Deal, AdvanceDate, PROV, DealPurpose, RateType, BEACON, LTV, TDS, GDS, InsuranceType, PrincipalBalance, OccupancyType, AccountStatus, Closed_Date, DelinquencyBucket) VALUES (1199, '2011-06-30', 'ON', 'Purchase', 'Fixed', 674, 95, 32.78, 23.61, 'HiRatio', 0, 'Owner-Occupied', 'Closed', '2015-04-13', 'Current');</v>
      </c>
    </row>
    <row r="1201" spans="1:16" x14ac:dyDescent="0.35">
      <c r="A1201" s="22">
        <v>1200</v>
      </c>
      <c r="B1201" s="21">
        <v>42216</v>
      </c>
      <c r="C1201" s="22" t="s">
        <v>57</v>
      </c>
      <c r="D1201" s="22" t="s">
        <v>61</v>
      </c>
      <c r="E1201" s="22" t="s">
        <v>40</v>
      </c>
      <c r="F1201" s="22">
        <v>747</v>
      </c>
      <c r="G1201" s="22">
        <v>80</v>
      </c>
      <c r="H1201" s="22">
        <v>27.25</v>
      </c>
      <c r="I1201" s="22">
        <v>23.62</v>
      </c>
      <c r="J1201" s="22" t="s">
        <v>54</v>
      </c>
      <c r="K1201" s="23">
        <v>516477.28</v>
      </c>
      <c r="L1201" s="23" t="s">
        <v>55</v>
      </c>
      <c r="M1201" s="23" t="s">
        <v>83</v>
      </c>
      <c r="N1201" s="27"/>
      <c r="O1201" s="23" t="s">
        <v>56</v>
      </c>
      <c r="P1201" t="str">
        <f t="shared" si="18"/>
        <v>INSERT INTO @DataTable (Deal, AdvanceDate, PROV, DealPurpose, RateType, BEACON, LTV, TDS, GDS, InsuranceType, PrincipalBalance, OccupancyType, AccountStatus, Closed_Date, DelinquencyBucket) VALUES (1200, '2015-07-31', 'ON', 'Purchase', 'ARM', 747, 80, 27.25, 23.62, 'Conv', 516477.28, 'Owner-Occupied', 'Open', '1900-01-00', 'Current');</v>
      </c>
    </row>
    <row r="1202" spans="1:16" x14ac:dyDescent="0.35">
      <c r="A1202" s="19">
        <v>1201</v>
      </c>
      <c r="B1202" s="18">
        <v>41890</v>
      </c>
      <c r="C1202" s="19" t="s">
        <v>57</v>
      </c>
      <c r="D1202" s="19" t="s">
        <v>61</v>
      </c>
      <c r="E1202" s="19" t="s">
        <v>53</v>
      </c>
      <c r="F1202" s="19">
        <v>665</v>
      </c>
      <c r="G1202" s="19">
        <v>95</v>
      </c>
      <c r="H1202" s="19">
        <v>40.69</v>
      </c>
      <c r="I1202" s="19">
        <v>16.53</v>
      </c>
      <c r="J1202" s="19" t="s">
        <v>60</v>
      </c>
      <c r="K1202" s="20">
        <v>162557.56</v>
      </c>
      <c r="L1202" s="20" t="s">
        <v>55</v>
      </c>
      <c r="M1202" s="20" t="s">
        <v>83</v>
      </c>
      <c r="N1202" s="26"/>
      <c r="O1202" s="20" t="s">
        <v>56</v>
      </c>
      <c r="P1202" t="str">
        <f t="shared" si="18"/>
        <v>INSERT INTO @DataTable (Deal, AdvanceDate, PROV, DealPurpose, RateType, BEACON, LTV, TDS, GDS, InsuranceType, PrincipalBalance, OccupancyType, AccountStatus, Closed_Date, DelinquencyBucket) VALUES (1201, '2014-09-08', 'ON', 'Purchase', 'Fixed', 665, 95, 40.69, 16.53, 'HiRatio', 162557.56, 'Owner-Occupied', 'Open', '1900-01-00', 'Current');</v>
      </c>
    </row>
    <row r="1203" spans="1:16" x14ac:dyDescent="0.35">
      <c r="A1203" s="22">
        <v>1202</v>
      </c>
      <c r="B1203" s="21">
        <v>40507</v>
      </c>
      <c r="C1203" s="22" t="s">
        <v>57</v>
      </c>
      <c r="D1203" s="22" t="s">
        <v>52</v>
      </c>
      <c r="E1203" s="22" t="s">
        <v>53</v>
      </c>
      <c r="F1203" s="22">
        <v>660</v>
      </c>
      <c r="G1203" s="22">
        <v>80</v>
      </c>
      <c r="H1203" s="22">
        <v>38.950000000000003</v>
      </c>
      <c r="I1203" s="22">
        <v>25.41</v>
      </c>
      <c r="J1203" s="22" t="s">
        <v>54</v>
      </c>
      <c r="K1203" s="23">
        <v>0</v>
      </c>
      <c r="L1203" s="23" t="s">
        <v>55</v>
      </c>
      <c r="M1203" s="23" t="s">
        <v>84</v>
      </c>
      <c r="N1203" s="27">
        <v>41453</v>
      </c>
      <c r="O1203" s="23" t="s">
        <v>56</v>
      </c>
      <c r="P1203" t="str">
        <f t="shared" si="18"/>
        <v>INSERT INTO @DataTable (Deal, AdvanceDate, PROV, DealPurpose, RateType, BEACON, LTV, TDS, GDS, InsuranceType, PrincipalBalance, OccupancyType, AccountStatus, Closed_Date, DelinquencyBucket) VALUES (1202, '2010-11-25', 'ON', 'Refinance External', 'Fixed', 660, 80, 38.95, 25.41, 'Conv', 0, 'Owner-Occupied', 'Closed', '2013-06-28', 'Current');</v>
      </c>
    </row>
    <row r="1204" spans="1:16" x14ac:dyDescent="0.35">
      <c r="A1204" s="19">
        <v>1203</v>
      </c>
      <c r="B1204" s="18">
        <v>42622</v>
      </c>
      <c r="C1204" s="19" t="s">
        <v>57</v>
      </c>
      <c r="D1204" s="19" t="s">
        <v>61</v>
      </c>
      <c r="E1204" s="19" t="s">
        <v>53</v>
      </c>
      <c r="F1204" s="19">
        <v>777</v>
      </c>
      <c r="G1204" s="19">
        <v>85</v>
      </c>
      <c r="H1204" s="19">
        <v>33.15</v>
      </c>
      <c r="I1204" s="19">
        <v>32.64</v>
      </c>
      <c r="J1204" s="19" t="s">
        <v>60</v>
      </c>
      <c r="K1204" s="20">
        <v>197183.66</v>
      </c>
      <c r="L1204" s="20" t="s">
        <v>55</v>
      </c>
      <c r="M1204" s="20" t="s">
        <v>83</v>
      </c>
      <c r="N1204" s="26"/>
      <c r="O1204" s="20" t="s">
        <v>56</v>
      </c>
      <c r="P1204" t="str">
        <f t="shared" si="18"/>
        <v>INSERT INTO @DataTable (Deal, AdvanceDate, PROV, DealPurpose, RateType, BEACON, LTV, TDS, GDS, InsuranceType, PrincipalBalance, OccupancyType, AccountStatus, Closed_Date, DelinquencyBucket) VALUES (1203, '2016-09-09', 'ON', 'Purchase', 'Fixed', 777, 85, 33.15, 32.64, 'HiRatio', 197183.66, 'Owner-Occupied', 'Open', '1900-01-00', 'Current');</v>
      </c>
    </row>
    <row r="1205" spans="1:16" x14ac:dyDescent="0.35">
      <c r="A1205" s="22">
        <v>1204</v>
      </c>
      <c r="B1205" s="21">
        <v>41228</v>
      </c>
      <c r="C1205" s="22" t="s">
        <v>57</v>
      </c>
      <c r="D1205" s="22" t="s">
        <v>61</v>
      </c>
      <c r="E1205" s="22" t="s">
        <v>53</v>
      </c>
      <c r="F1205" s="22">
        <v>809</v>
      </c>
      <c r="G1205" s="22">
        <v>73.44</v>
      </c>
      <c r="H1205" s="22">
        <v>41.04</v>
      </c>
      <c r="I1205" s="22">
        <v>35.26</v>
      </c>
      <c r="J1205" s="22" t="s">
        <v>54</v>
      </c>
      <c r="K1205" s="23">
        <v>430863.41</v>
      </c>
      <c r="L1205" s="23" t="s">
        <v>55</v>
      </c>
      <c r="M1205" s="23" t="s">
        <v>83</v>
      </c>
      <c r="N1205" s="27"/>
      <c r="O1205" s="23" t="s">
        <v>56</v>
      </c>
      <c r="P1205" t="str">
        <f t="shared" si="18"/>
        <v>INSERT INTO @DataTable (Deal, AdvanceDate, PROV, DealPurpose, RateType, BEACON, LTV, TDS, GDS, InsuranceType, PrincipalBalance, OccupancyType, AccountStatus, Closed_Date, DelinquencyBucket) VALUES (1204, '2012-11-15', 'ON', 'Purchase', 'Fixed', 809, 73.44, 41.04, 35.26, 'Conv', 430863.41, 'Owner-Occupied', 'Open', '1900-01-00', 'Current');</v>
      </c>
    </row>
    <row r="1206" spans="1:16" x14ac:dyDescent="0.35">
      <c r="A1206" s="19">
        <v>1205</v>
      </c>
      <c r="B1206" s="18">
        <v>42102</v>
      </c>
      <c r="C1206" s="19" t="s">
        <v>57</v>
      </c>
      <c r="D1206" s="19" t="s">
        <v>59</v>
      </c>
      <c r="E1206" s="19" t="s">
        <v>40</v>
      </c>
      <c r="F1206" s="19">
        <v>676</v>
      </c>
      <c r="G1206" s="19">
        <v>79.91</v>
      </c>
      <c r="H1206" s="19">
        <v>35.880000000000003</v>
      </c>
      <c r="I1206" s="19">
        <v>23.71</v>
      </c>
      <c r="J1206" s="19" t="s">
        <v>60</v>
      </c>
      <c r="K1206" s="20">
        <v>167406.01</v>
      </c>
      <c r="L1206" s="20" t="s">
        <v>55</v>
      </c>
      <c r="M1206" s="20" t="s">
        <v>83</v>
      </c>
      <c r="N1206" s="26"/>
      <c r="O1206" s="20" t="s">
        <v>56</v>
      </c>
      <c r="P1206" t="str">
        <f t="shared" si="18"/>
        <v>INSERT INTO @DataTable (Deal, AdvanceDate, PROV, DealPurpose, RateType, BEACON, LTV, TDS, GDS, InsuranceType, PrincipalBalance, OccupancyType, AccountStatus, Closed_Date, DelinquencyBucket) VALUES (1205, '2015-04-08', 'ON', 'Transfer', 'ARM', 676, 79.91, 35.88, 23.71, 'HiRatio', 167406.01, 'Owner-Occupied', 'Open', '1900-01-00', 'Current');</v>
      </c>
    </row>
    <row r="1207" spans="1:16" x14ac:dyDescent="0.35">
      <c r="A1207" s="22">
        <v>1206</v>
      </c>
      <c r="B1207" s="21">
        <v>42632</v>
      </c>
      <c r="C1207" s="22" t="s">
        <v>51</v>
      </c>
      <c r="D1207" s="22" t="s">
        <v>52</v>
      </c>
      <c r="E1207" s="22" t="s">
        <v>53</v>
      </c>
      <c r="F1207" s="22">
        <v>739</v>
      </c>
      <c r="G1207" s="22">
        <v>80</v>
      </c>
      <c r="H1207" s="22">
        <v>41.22</v>
      </c>
      <c r="I1207" s="22">
        <v>6.05</v>
      </c>
      <c r="J1207" s="22" t="s">
        <v>54</v>
      </c>
      <c r="K1207" s="23">
        <v>277274.61</v>
      </c>
      <c r="L1207" s="23" t="s">
        <v>66</v>
      </c>
      <c r="M1207" s="23" t="s">
        <v>83</v>
      </c>
      <c r="N1207" s="27"/>
      <c r="O1207" s="23" t="s">
        <v>56</v>
      </c>
      <c r="P1207" t="str">
        <f t="shared" si="18"/>
        <v>INSERT INTO @DataTable (Deal, AdvanceDate, PROV, DealPurpose, RateType, BEACON, LTV, TDS, GDS, InsuranceType, PrincipalBalance, OccupancyType, AccountStatus, Closed_Date, DelinquencyBucket) VALUES (1206, '2016-09-19', 'AB', 'Refinance External', 'Fixed', 739, 80, 41.22, 6.05, 'Conv', 277274.61, 'Second Home', 'Open', '1900-01-00', 'Current');</v>
      </c>
    </row>
    <row r="1208" spans="1:16" x14ac:dyDescent="0.35">
      <c r="A1208" s="19">
        <v>1207</v>
      </c>
      <c r="B1208" s="18">
        <v>41970</v>
      </c>
      <c r="C1208" s="19" t="s">
        <v>58</v>
      </c>
      <c r="D1208" s="19" t="s">
        <v>61</v>
      </c>
      <c r="E1208" s="19" t="s">
        <v>40</v>
      </c>
      <c r="F1208" s="19">
        <v>803</v>
      </c>
      <c r="G1208" s="19">
        <v>17.239999999999998</v>
      </c>
      <c r="H1208" s="19">
        <v>33</v>
      </c>
      <c r="I1208" s="19">
        <v>11.46</v>
      </c>
      <c r="J1208" s="19" t="s">
        <v>54</v>
      </c>
      <c r="K1208" s="20">
        <v>139900.75</v>
      </c>
      <c r="L1208" s="20" t="s">
        <v>55</v>
      </c>
      <c r="M1208" s="20" t="s">
        <v>83</v>
      </c>
      <c r="N1208" s="26"/>
      <c r="O1208" s="20" t="s">
        <v>56</v>
      </c>
      <c r="P1208" t="str">
        <f t="shared" si="18"/>
        <v>INSERT INTO @DataTable (Deal, AdvanceDate, PROV, DealPurpose, RateType, BEACON, LTV, TDS, GDS, InsuranceType, PrincipalBalance, OccupancyType, AccountStatus, Closed_Date, DelinquencyBucket) VALUES (1207, '2014-11-27', 'BC', 'Purchase', 'ARM', 803, 17.24, 33, 11.46, 'Conv', 139900.75, 'Owner-Occupied', 'Open', '1900-01-00', 'Current');</v>
      </c>
    </row>
    <row r="1209" spans="1:16" x14ac:dyDescent="0.35">
      <c r="A1209" s="22">
        <v>1208</v>
      </c>
      <c r="B1209" s="21">
        <v>40841</v>
      </c>
      <c r="C1209" s="22" t="s">
        <v>74</v>
      </c>
      <c r="D1209" s="22" t="s">
        <v>52</v>
      </c>
      <c r="E1209" s="22" t="s">
        <v>53</v>
      </c>
      <c r="F1209" s="22">
        <v>647</v>
      </c>
      <c r="G1209" s="22">
        <v>80</v>
      </c>
      <c r="H1209" s="22">
        <v>37.869999999999997</v>
      </c>
      <c r="I1209" s="22">
        <v>19.149999999999999</v>
      </c>
      <c r="J1209" s="22" t="s">
        <v>54</v>
      </c>
      <c r="K1209" s="23">
        <v>0</v>
      </c>
      <c r="L1209" s="23" t="s">
        <v>55</v>
      </c>
      <c r="M1209" s="23" t="s">
        <v>84</v>
      </c>
      <c r="N1209" s="27">
        <v>41929</v>
      </c>
      <c r="O1209" s="23" t="s">
        <v>56</v>
      </c>
      <c r="P1209" t="str">
        <f t="shared" si="18"/>
        <v>INSERT INTO @DataTable (Deal, AdvanceDate, PROV, DealPurpose, RateType, BEACON, LTV, TDS, GDS, InsuranceType, PrincipalBalance, OccupancyType, AccountStatus, Closed_Date, DelinquencyBucket) VALUES (1208, '2011-10-25', 'MB', 'Refinance External', 'Fixed', 647, 80, 37.87, 19.15, 'Conv', 0, 'Owner-Occupied', 'Closed', '2014-10-17', 'Current');</v>
      </c>
    </row>
    <row r="1210" spans="1:16" x14ac:dyDescent="0.35">
      <c r="A1210" s="19">
        <v>1209</v>
      </c>
      <c r="B1210" s="18">
        <v>42201</v>
      </c>
      <c r="C1210" s="19" t="s">
        <v>51</v>
      </c>
      <c r="D1210" s="19" t="s">
        <v>52</v>
      </c>
      <c r="E1210" s="19" t="s">
        <v>53</v>
      </c>
      <c r="F1210" s="19">
        <v>754</v>
      </c>
      <c r="G1210" s="19">
        <v>75</v>
      </c>
      <c r="H1210" s="19">
        <v>33.340000000000003</v>
      </c>
      <c r="I1210" s="19">
        <v>21.79</v>
      </c>
      <c r="J1210" s="19" t="s">
        <v>54</v>
      </c>
      <c r="K1210" s="20">
        <v>168635.85</v>
      </c>
      <c r="L1210" s="20" t="s">
        <v>55</v>
      </c>
      <c r="M1210" s="20" t="s">
        <v>83</v>
      </c>
      <c r="N1210" s="26"/>
      <c r="O1210" s="20" t="s">
        <v>56</v>
      </c>
      <c r="P1210" t="str">
        <f t="shared" si="18"/>
        <v>INSERT INTO @DataTable (Deal, AdvanceDate, PROV, DealPurpose, RateType, BEACON, LTV, TDS, GDS, InsuranceType, PrincipalBalance, OccupancyType, AccountStatus, Closed_Date, DelinquencyBucket) VALUES (1209, '2015-07-16', 'AB', 'Refinance External', 'Fixed', 754, 75, 33.34, 21.79, 'Conv', 168635.85, 'Owner-Occupied', 'Open', '1900-01-00', 'Current');</v>
      </c>
    </row>
    <row r="1211" spans="1:16" x14ac:dyDescent="0.35">
      <c r="A1211" s="22">
        <v>1210</v>
      </c>
      <c r="B1211" s="21">
        <v>40602</v>
      </c>
      <c r="C1211" s="22" t="s">
        <v>57</v>
      </c>
      <c r="D1211" s="22" t="s">
        <v>61</v>
      </c>
      <c r="E1211" s="22" t="s">
        <v>53</v>
      </c>
      <c r="F1211" s="22">
        <v>756</v>
      </c>
      <c r="G1211" s="22">
        <v>95</v>
      </c>
      <c r="H1211" s="22">
        <v>23.19</v>
      </c>
      <c r="I1211" s="22">
        <v>22.15</v>
      </c>
      <c r="J1211" s="22" t="s">
        <v>60</v>
      </c>
      <c r="K1211" s="23">
        <v>0</v>
      </c>
      <c r="L1211" s="23" t="s">
        <v>55</v>
      </c>
      <c r="M1211" s="23" t="s">
        <v>84</v>
      </c>
      <c r="N1211" s="27">
        <v>42444</v>
      </c>
      <c r="O1211" s="23" t="s">
        <v>56</v>
      </c>
      <c r="P1211" t="str">
        <f t="shared" si="18"/>
        <v>INSERT INTO @DataTable (Deal, AdvanceDate, PROV, DealPurpose, RateType, BEACON, LTV, TDS, GDS, InsuranceType, PrincipalBalance, OccupancyType, AccountStatus, Closed_Date, DelinquencyBucket) VALUES (1210, '2011-02-28', 'ON', 'Purchase', 'Fixed', 756, 95, 23.19, 22.15, 'HiRatio', 0, 'Owner-Occupied', 'Closed', '2016-03-15', 'Current');</v>
      </c>
    </row>
    <row r="1212" spans="1:16" x14ac:dyDescent="0.35">
      <c r="A1212" s="19">
        <v>1211</v>
      </c>
      <c r="B1212" s="18">
        <v>42184</v>
      </c>
      <c r="C1212" s="19" t="s">
        <v>51</v>
      </c>
      <c r="D1212" s="19" t="s">
        <v>61</v>
      </c>
      <c r="E1212" s="19" t="s">
        <v>40</v>
      </c>
      <c r="F1212" s="19">
        <v>722</v>
      </c>
      <c r="G1212" s="19">
        <v>80</v>
      </c>
      <c r="H1212" s="19">
        <v>25.71</v>
      </c>
      <c r="I1212" s="19">
        <v>25.5</v>
      </c>
      <c r="J1212" s="19" t="s">
        <v>54</v>
      </c>
      <c r="K1212" s="20">
        <v>328614.46999999997</v>
      </c>
      <c r="L1212" s="20" t="s">
        <v>55</v>
      </c>
      <c r="M1212" s="20" t="s">
        <v>83</v>
      </c>
      <c r="N1212" s="26"/>
      <c r="O1212" s="20" t="s">
        <v>56</v>
      </c>
      <c r="P1212" t="str">
        <f t="shared" si="18"/>
        <v>INSERT INTO @DataTable (Deal, AdvanceDate, PROV, DealPurpose, RateType, BEACON, LTV, TDS, GDS, InsuranceType, PrincipalBalance, OccupancyType, AccountStatus, Closed_Date, DelinquencyBucket) VALUES (1211, '2015-06-29', 'AB', 'Purchase', 'ARM', 722, 80, 25.71, 25.5, 'Conv', 328614.47, 'Owner-Occupied', 'Open', '1900-01-00', 'Current');</v>
      </c>
    </row>
    <row r="1213" spans="1:16" x14ac:dyDescent="0.35">
      <c r="A1213" s="22">
        <v>1212</v>
      </c>
      <c r="B1213" s="21">
        <v>41753</v>
      </c>
      <c r="C1213" s="22" t="s">
        <v>57</v>
      </c>
      <c r="D1213" s="22" t="s">
        <v>59</v>
      </c>
      <c r="E1213" s="22" t="s">
        <v>53</v>
      </c>
      <c r="F1213" s="22">
        <v>823</v>
      </c>
      <c r="G1213" s="22">
        <v>22.95</v>
      </c>
      <c r="H1213" s="22">
        <v>12.77</v>
      </c>
      <c r="I1213" s="22">
        <v>12.36</v>
      </c>
      <c r="J1213" s="22" t="s">
        <v>54</v>
      </c>
      <c r="K1213" s="23">
        <v>38434.43</v>
      </c>
      <c r="L1213" s="23" t="s">
        <v>55</v>
      </c>
      <c r="M1213" s="23" t="s">
        <v>83</v>
      </c>
      <c r="N1213" s="27"/>
      <c r="O1213" s="23" t="s">
        <v>56</v>
      </c>
      <c r="P1213" t="str">
        <f t="shared" si="18"/>
        <v>INSERT INTO @DataTable (Deal, AdvanceDate, PROV, DealPurpose, RateType, BEACON, LTV, TDS, GDS, InsuranceType, PrincipalBalance, OccupancyType, AccountStatus, Closed_Date, DelinquencyBucket) VALUES (1212, '2014-04-24', 'ON', 'Transfer', 'Fixed', 823, 22.95, 12.77, 12.36, 'Conv', 38434.43, 'Owner-Occupied', 'Open', '1900-01-00', 'Current');</v>
      </c>
    </row>
    <row r="1214" spans="1:16" x14ac:dyDescent="0.35">
      <c r="A1214" s="19">
        <v>1213</v>
      </c>
      <c r="B1214" s="18">
        <v>41971</v>
      </c>
      <c r="C1214" s="19" t="s">
        <v>58</v>
      </c>
      <c r="D1214" s="19" t="s">
        <v>61</v>
      </c>
      <c r="E1214" s="19" t="s">
        <v>40</v>
      </c>
      <c r="F1214" s="19">
        <v>709</v>
      </c>
      <c r="G1214" s="19">
        <v>80</v>
      </c>
      <c r="H1214" s="19">
        <v>30.33</v>
      </c>
      <c r="I1214" s="19">
        <v>24.62</v>
      </c>
      <c r="J1214" s="19" t="s">
        <v>54</v>
      </c>
      <c r="K1214" s="20">
        <v>394141.26</v>
      </c>
      <c r="L1214" s="20" t="s">
        <v>55</v>
      </c>
      <c r="M1214" s="20" t="s">
        <v>83</v>
      </c>
      <c r="N1214" s="26"/>
      <c r="O1214" s="20" t="s">
        <v>56</v>
      </c>
      <c r="P1214" t="str">
        <f t="shared" si="18"/>
        <v>INSERT INTO @DataTable (Deal, AdvanceDate, PROV, DealPurpose, RateType, BEACON, LTV, TDS, GDS, InsuranceType, PrincipalBalance, OccupancyType, AccountStatus, Closed_Date, DelinquencyBucket) VALUES (1213, '2014-11-28', 'BC', 'Purchase', 'ARM', 709, 80, 30.33, 24.62, 'Conv', 394141.26, 'Owner-Occupied', 'Open', '1900-01-00', 'Current');</v>
      </c>
    </row>
    <row r="1215" spans="1:16" x14ac:dyDescent="0.35">
      <c r="A1215" s="22">
        <v>1214</v>
      </c>
      <c r="B1215" s="21">
        <v>40415</v>
      </c>
      <c r="C1215" s="22" t="s">
        <v>58</v>
      </c>
      <c r="D1215" s="22" t="s">
        <v>61</v>
      </c>
      <c r="E1215" s="22" t="s">
        <v>76</v>
      </c>
      <c r="F1215" s="22">
        <v>733</v>
      </c>
      <c r="G1215" s="22">
        <v>80</v>
      </c>
      <c r="H1215" s="22">
        <v>26.8</v>
      </c>
      <c r="I1215" s="22">
        <v>27.27</v>
      </c>
      <c r="J1215" s="22" t="s">
        <v>54</v>
      </c>
      <c r="K1215" s="23">
        <v>300000</v>
      </c>
      <c r="L1215" s="23" t="s">
        <v>66</v>
      </c>
      <c r="M1215" s="23" t="s">
        <v>83</v>
      </c>
      <c r="N1215" s="27"/>
      <c r="O1215" s="23" t="s">
        <v>56</v>
      </c>
      <c r="P1215" t="str">
        <f t="shared" si="18"/>
        <v>INSERT INTO @DataTable (Deal, AdvanceDate, PROV, DealPurpose, RateType, BEACON, LTV, TDS, GDS, InsuranceType, PrincipalBalance, OccupancyType, AccountStatus, Closed_Date, DelinquencyBucket) VALUES (1214, '2010-08-25', 'BC', 'Purchase', 'Variable', 733, 80, 26.8, 27.27, 'Conv', 300000, 'Second Home', 'Open', '1900-01-00', 'Current');</v>
      </c>
    </row>
    <row r="1216" spans="1:16" x14ac:dyDescent="0.35">
      <c r="A1216" s="19">
        <v>1215</v>
      </c>
      <c r="B1216" s="18">
        <v>40969</v>
      </c>
      <c r="C1216" s="19" t="s">
        <v>57</v>
      </c>
      <c r="D1216" s="19" t="s">
        <v>52</v>
      </c>
      <c r="E1216" s="19" t="s">
        <v>53</v>
      </c>
      <c r="F1216" s="19">
        <v>642</v>
      </c>
      <c r="G1216" s="19">
        <v>80</v>
      </c>
      <c r="H1216" s="19">
        <v>34.39</v>
      </c>
      <c r="I1216" s="19">
        <v>49.99</v>
      </c>
      <c r="J1216" s="19" t="s">
        <v>54</v>
      </c>
      <c r="K1216" s="20">
        <v>0</v>
      </c>
      <c r="L1216" s="20" t="s">
        <v>62</v>
      </c>
      <c r="M1216" s="20" t="s">
        <v>84</v>
      </c>
      <c r="N1216" s="26">
        <v>41793</v>
      </c>
      <c r="O1216" s="20" t="s">
        <v>56</v>
      </c>
      <c r="P1216" t="str">
        <f t="shared" si="18"/>
        <v>INSERT INTO @DataTable (Deal, AdvanceDate, PROV, DealPurpose, RateType, BEACON, LTV, TDS, GDS, InsuranceType, PrincipalBalance, OccupancyType, AccountStatus, Closed_Date, DelinquencyBucket) VALUES (1215, '2012-03-01', 'ON', 'Refinance External', 'Fixed', 642, 80, 34.39, 49.99, 'Conv', 0, 'Rental', 'Closed', '2014-06-03', 'Current');</v>
      </c>
    </row>
    <row r="1217" spans="1:16" x14ac:dyDescent="0.35">
      <c r="A1217" s="22">
        <v>1216</v>
      </c>
      <c r="B1217" s="21">
        <v>41425</v>
      </c>
      <c r="C1217" s="22" t="s">
        <v>58</v>
      </c>
      <c r="D1217" s="22" t="s">
        <v>61</v>
      </c>
      <c r="E1217" s="22" t="s">
        <v>40</v>
      </c>
      <c r="F1217" s="22">
        <v>672</v>
      </c>
      <c r="G1217" s="22">
        <v>90</v>
      </c>
      <c r="H1217" s="22">
        <v>35.799999999999997</v>
      </c>
      <c r="I1217" s="22">
        <v>13.74</v>
      </c>
      <c r="J1217" s="22" t="s">
        <v>60</v>
      </c>
      <c r="K1217" s="23">
        <v>0</v>
      </c>
      <c r="L1217" s="23" t="s">
        <v>55</v>
      </c>
      <c r="M1217" s="23" t="s">
        <v>84</v>
      </c>
      <c r="N1217" s="27">
        <v>42538</v>
      </c>
      <c r="O1217" s="23" t="s">
        <v>56</v>
      </c>
      <c r="P1217" t="str">
        <f t="shared" si="18"/>
        <v>INSERT INTO @DataTable (Deal, AdvanceDate, PROV, DealPurpose, RateType, BEACON, LTV, TDS, GDS, InsuranceType, PrincipalBalance, OccupancyType, AccountStatus, Closed_Date, DelinquencyBucket) VALUES (1216, '2013-05-31', 'BC', 'Purchase', 'ARM', 672, 90, 35.8, 13.74, 'HiRatio', 0, 'Owner-Occupied', 'Closed', '2016-06-17', 'Current');</v>
      </c>
    </row>
    <row r="1218" spans="1:16" x14ac:dyDescent="0.35">
      <c r="A1218" s="19">
        <v>1217</v>
      </c>
      <c r="B1218" s="18">
        <v>41929</v>
      </c>
      <c r="C1218" s="19" t="s">
        <v>58</v>
      </c>
      <c r="D1218" s="19" t="s">
        <v>61</v>
      </c>
      <c r="E1218" s="19" t="s">
        <v>53</v>
      </c>
      <c r="F1218" s="19">
        <v>812</v>
      </c>
      <c r="G1218" s="19">
        <v>80</v>
      </c>
      <c r="H1218" s="19">
        <v>38.42</v>
      </c>
      <c r="I1218" s="19">
        <v>36.590000000000003</v>
      </c>
      <c r="J1218" s="19" t="s">
        <v>54</v>
      </c>
      <c r="K1218" s="20">
        <v>275511.49</v>
      </c>
      <c r="L1218" s="20" t="s">
        <v>55</v>
      </c>
      <c r="M1218" s="20" t="s">
        <v>83</v>
      </c>
      <c r="N1218" s="26"/>
      <c r="O1218" s="20" t="s">
        <v>56</v>
      </c>
      <c r="P1218" t="str">
        <f t="shared" si="18"/>
        <v>INSERT INTO @DataTable (Deal, AdvanceDate, PROV, DealPurpose, RateType, BEACON, LTV, TDS, GDS, InsuranceType, PrincipalBalance, OccupancyType, AccountStatus, Closed_Date, DelinquencyBucket) VALUES (1217, '2014-10-17', 'BC', 'Purchase', 'Fixed', 812, 80, 38.42, 36.59, 'Conv', 275511.49, 'Owner-Occupied', 'Open', '1900-01-00', 'Current');</v>
      </c>
    </row>
    <row r="1219" spans="1:16" x14ac:dyDescent="0.35">
      <c r="A1219" s="22">
        <v>1218</v>
      </c>
      <c r="B1219" s="21">
        <v>40989</v>
      </c>
      <c r="C1219" s="22" t="s">
        <v>51</v>
      </c>
      <c r="D1219" s="22" t="s">
        <v>61</v>
      </c>
      <c r="E1219" s="22" t="s">
        <v>53</v>
      </c>
      <c r="F1219" s="22">
        <v>688</v>
      </c>
      <c r="G1219" s="22">
        <v>95</v>
      </c>
      <c r="H1219" s="22">
        <v>37.54</v>
      </c>
      <c r="I1219" s="22">
        <v>21.34</v>
      </c>
      <c r="J1219" s="22" t="s">
        <v>60</v>
      </c>
      <c r="K1219" s="23">
        <v>0</v>
      </c>
      <c r="L1219" s="23" t="s">
        <v>55</v>
      </c>
      <c r="M1219" s="23" t="s">
        <v>84</v>
      </c>
      <c r="N1219" s="27">
        <v>42339</v>
      </c>
      <c r="O1219" s="23" t="s">
        <v>56</v>
      </c>
      <c r="P1219" t="str">
        <f t="shared" ref="P1219:P1282" si="19">"INSERT INTO @DataTable (Deal, AdvanceDate, PROV, DealPurpose, RateType, BEACON, LTV, TDS, GDS, InsuranceType, PrincipalBalance, OccupancyType, AccountStatus, Closed_Date, DelinquencyBucket) VALUES (" &amp; A1219 &amp; ", " &amp; "'" &amp; TEXT(B1219, "yyyy-mm-dd") &amp; "', '" &amp; C1219 &amp; "', '" &amp; D1219 &amp; "', '" &amp; E1219 &amp; "', " &amp; F1219 &amp; ", " &amp; G1219 &amp; ", " &amp; H1219 &amp; ", " &amp; I1219 &amp; ", '" &amp; J1219 &amp; "', " &amp; K1219 &amp; ", '" &amp; L1219 &amp; "', '" &amp; M1219 &amp; "', '" &amp;TEXT(N1219, "yyyy-mm-dd") &amp; "', '" &amp; O1219 &amp; "');"</f>
        <v>INSERT INTO @DataTable (Deal, AdvanceDate, PROV, DealPurpose, RateType, BEACON, LTV, TDS, GDS, InsuranceType, PrincipalBalance, OccupancyType, AccountStatus, Closed_Date, DelinquencyBucket) VALUES (1218, '2012-03-21', 'AB', 'Purchase', 'Fixed', 688, 95, 37.54, 21.34, 'HiRatio', 0, 'Owner-Occupied', 'Closed', '2015-12-01', 'Current');</v>
      </c>
    </row>
    <row r="1220" spans="1:16" x14ac:dyDescent="0.35">
      <c r="A1220" s="19">
        <v>1219</v>
      </c>
      <c r="B1220" s="18">
        <v>41989</v>
      </c>
      <c r="C1220" s="19" t="s">
        <v>65</v>
      </c>
      <c r="D1220" s="19" t="s">
        <v>64</v>
      </c>
      <c r="E1220" s="19" t="s">
        <v>40</v>
      </c>
      <c r="F1220" s="19">
        <v>739</v>
      </c>
      <c r="G1220" s="19">
        <v>95</v>
      </c>
      <c r="H1220" s="19">
        <v>38.799999999999997</v>
      </c>
      <c r="I1220" s="19">
        <v>15.23</v>
      </c>
      <c r="J1220" s="19" t="s">
        <v>60</v>
      </c>
      <c r="K1220" s="20">
        <v>189091.09</v>
      </c>
      <c r="L1220" s="20" t="s">
        <v>55</v>
      </c>
      <c r="M1220" s="20" t="s">
        <v>83</v>
      </c>
      <c r="N1220" s="26"/>
      <c r="O1220" s="20" t="s">
        <v>56</v>
      </c>
      <c r="P1220" t="str">
        <f t="shared" si="19"/>
        <v>INSERT INTO @DataTable (Deal, AdvanceDate, PROV, DealPurpose, RateType, BEACON, LTV, TDS, GDS, InsuranceType, PrincipalBalance, OccupancyType, AccountStatus, Closed_Date, DelinquencyBucket) VALUES (1219, '2014-12-16', 'NS', 'Purchase with Improvements', 'ARM', 739, 95, 38.8, 15.23, 'HiRatio', 189091.09, 'Owner-Occupied', 'Open', '1900-01-00', 'Current');</v>
      </c>
    </row>
    <row r="1221" spans="1:16" x14ac:dyDescent="0.35">
      <c r="A1221" s="22">
        <v>1220</v>
      </c>
      <c r="B1221" s="21">
        <v>42271</v>
      </c>
      <c r="C1221" s="22" t="s">
        <v>57</v>
      </c>
      <c r="D1221" s="22" t="s">
        <v>61</v>
      </c>
      <c r="E1221" s="22" t="s">
        <v>53</v>
      </c>
      <c r="F1221" s="22">
        <v>736</v>
      </c>
      <c r="G1221" s="22">
        <v>88.54</v>
      </c>
      <c r="H1221" s="22">
        <v>43.25</v>
      </c>
      <c r="I1221" s="22">
        <v>33.04</v>
      </c>
      <c r="J1221" s="22" t="s">
        <v>60</v>
      </c>
      <c r="K1221" s="23">
        <v>418009.1</v>
      </c>
      <c r="L1221" s="23" t="s">
        <v>55</v>
      </c>
      <c r="M1221" s="23" t="s">
        <v>83</v>
      </c>
      <c r="N1221" s="27"/>
      <c r="O1221" s="23" t="s">
        <v>56</v>
      </c>
      <c r="P1221" t="str">
        <f t="shared" si="19"/>
        <v>INSERT INTO @DataTable (Deal, AdvanceDate, PROV, DealPurpose, RateType, BEACON, LTV, TDS, GDS, InsuranceType, PrincipalBalance, OccupancyType, AccountStatus, Closed_Date, DelinquencyBucket) VALUES (1220, '2015-09-24', 'ON', 'Purchase', 'Fixed', 736, 88.54, 43.25, 33.04, 'HiRatio', 418009.1, 'Owner-Occupied', 'Open', '1900-01-00', 'Current');</v>
      </c>
    </row>
    <row r="1222" spans="1:16" x14ac:dyDescent="0.35">
      <c r="A1222" s="19">
        <v>1221</v>
      </c>
      <c r="B1222" s="18">
        <v>42535</v>
      </c>
      <c r="C1222" s="19" t="s">
        <v>57</v>
      </c>
      <c r="D1222" s="19" t="s">
        <v>75</v>
      </c>
      <c r="E1222" s="19" t="s">
        <v>40</v>
      </c>
      <c r="F1222" s="19">
        <v>777</v>
      </c>
      <c r="G1222" s="19">
        <v>52.28</v>
      </c>
      <c r="H1222" s="19">
        <v>20.010000000000002</v>
      </c>
      <c r="I1222" s="19">
        <v>18.84</v>
      </c>
      <c r="J1222" s="19" t="s">
        <v>54</v>
      </c>
      <c r="K1222" s="20">
        <v>143393.56</v>
      </c>
      <c r="L1222" s="20" t="s">
        <v>55</v>
      </c>
      <c r="M1222" s="20" t="s">
        <v>83</v>
      </c>
      <c r="N1222" s="26"/>
      <c r="O1222" s="20" t="s">
        <v>56</v>
      </c>
      <c r="P1222" t="str">
        <f t="shared" si="19"/>
        <v>INSERT INTO @DataTable (Deal, AdvanceDate, PROV, DealPurpose, RateType, BEACON, LTV, TDS, GDS, InsuranceType, PrincipalBalance, OccupancyType, AccountStatus, Closed_Date, DelinquencyBucket) VALUES (1221, '2016-06-14', 'ON', 'Port Decrease', 'ARM', 777, 52.28, 20.01, 18.84, 'Conv', 143393.56, 'Owner-Occupied', 'Open', '1900-01-00', 'Current');</v>
      </c>
    </row>
    <row r="1223" spans="1:16" x14ac:dyDescent="0.35">
      <c r="A1223" s="22">
        <v>1222</v>
      </c>
      <c r="B1223" s="21">
        <v>40996</v>
      </c>
      <c r="C1223" s="22" t="s">
        <v>51</v>
      </c>
      <c r="D1223" s="22" t="s">
        <v>61</v>
      </c>
      <c r="E1223" s="22" t="s">
        <v>53</v>
      </c>
      <c r="F1223" s="22">
        <v>748</v>
      </c>
      <c r="G1223" s="22">
        <v>95</v>
      </c>
      <c r="H1223" s="22">
        <v>33.369999999999997</v>
      </c>
      <c r="I1223" s="22">
        <v>11.57</v>
      </c>
      <c r="J1223" s="22" t="s">
        <v>60</v>
      </c>
      <c r="K1223" s="23">
        <v>247222.78</v>
      </c>
      <c r="L1223" s="23" t="s">
        <v>55</v>
      </c>
      <c r="M1223" s="23" t="s">
        <v>83</v>
      </c>
      <c r="N1223" s="27"/>
      <c r="O1223" s="23" t="s">
        <v>56</v>
      </c>
      <c r="P1223" t="str">
        <f t="shared" si="19"/>
        <v>INSERT INTO @DataTable (Deal, AdvanceDate, PROV, DealPurpose, RateType, BEACON, LTV, TDS, GDS, InsuranceType, PrincipalBalance, OccupancyType, AccountStatus, Closed_Date, DelinquencyBucket) VALUES (1222, '2012-03-28', 'AB', 'Purchase', 'Fixed', 748, 95, 33.37, 11.57, 'HiRatio', 247222.78, 'Owner-Occupied', 'Open', '1900-01-00', 'Current');</v>
      </c>
    </row>
    <row r="1224" spans="1:16" x14ac:dyDescent="0.35">
      <c r="A1224" s="19">
        <v>1223</v>
      </c>
      <c r="B1224" s="18">
        <v>41901</v>
      </c>
      <c r="C1224" s="19" t="s">
        <v>58</v>
      </c>
      <c r="D1224" s="19" t="s">
        <v>52</v>
      </c>
      <c r="E1224" s="19" t="s">
        <v>40</v>
      </c>
      <c r="F1224" s="19">
        <v>778</v>
      </c>
      <c r="G1224" s="19">
        <v>68.39</v>
      </c>
      <c r="H1224" s="19">
        <v>28.17</v>
      </c>
      <c r="I1224" s="19">
        <v>27.54</v>
      </c>
      <c r="J1224" s="19" t="s">
        <v>54</v>
      </c>
      <c r="K1224" s="20">
        <v>120269.87</v>
      </c>
      <c r="L1224" s="20" t="s">
        <v>55</v>
      </c>
      <c r="M1224" s="20" t="s">
        <v>83</v>
      </c>
      <c r="N1224" s="26"/>
      <c r="O1224" s="20" t="s">
        <v>56</v>
      </c>
      <c r="P1224" t="str">
        <f t="shared" si="19"/>
        <v>INSERT INTO @DataTable (Deal, AdvanceDate, PROV, DealPurpose, RateType, BEACON, LTV, TDS, GDS, InsuranceType, PrincipalBalance, OccupancyType, AccountStatus, Closed_Date, DelinquencyBucket) VALUES (1223, '2014-09-19', 'BC', 'Refinance External', 'ARM', 778, 68.39, 28.17, 27.54, 'Conv', 120269.87, 'Owner-Occupied', 'Open', '1900-01-00', 'Current');</v>
      </c>
    </row>
    <row r="1225" spans="1:16" x14ac:dyDescent="0.35">
      <c r="A1225" s="22">
        <v>1224</v>
      </c>
      <c r="B1225" s="21">
        <v>42139</v>
      </c>
      <c r="C1225" s="22" t="s">
        <v>57</v>
      </c>
      <c r="D1225" s="22" t="s">
        <v>61</v>
      </c>
      <c r="E1225" s="22" t="s">
        <v>53</v>
      </c>
      <c r="F1225" s="22">
        <v>684</v>
      </c>
      <c r="G1225" s="22">
        <v>95</v>
      </c>
      <c r="H1225" s="22">
        <v>39.58</v>
      </c>
      <c r="I1225" s="22">
        <v>18.47</v>
      </c>
      <c r="J1225" s="22" t="s">
        <v>60</v>
      </c>
      <c r="K1225" s="23">
        <v>172508.2</v>
      </c>
      <c r="L1225" s="23" t="s">
        <v>55</v>
      </c>
      <c r="M1225" s="23" t="s">
        <v>83</v>
      </c>
      <c r="N1225" s="27"/>
      <c r="O1225" s="23" t="s">
        <v>56</v>
      </c>
      <c r="P1225" t="str">
        <f t="shared" si="19"/>
        <v>INSERT INTO @DataTable (Deal, AdvanceDate, PROV, DealPurpose, RateType, BEACON, LTV, TDS, GDS, InsuranceType, PrincipalBalance, OccupancyType, AccountStatus, Closed_Date, DelinquencyBucket) VALUES (1224, '2015-05-15', 'ON', 'Purchase', 'Fixed', 684, 95, 39.58, 18.47, 'HiRatio', 172508.2, 'Owner-Occupied', 'Open', '1900-01-00', 'Current');</v>
      </c>
    </row>
    <row r="1226" spans="1:16" x14ac:dyDescent="0.35">
      <c r="A1226" s="19">
        <v>1225</v>
      </c>
      <c r="B1226" s="18">
        <v>40877</v>
      </c>
      <c r="C1226" s="19" t="s">
        <v>51</v>
      </c>
      <c r="D1226" s="19" t="s">
        <v>61</v>
      </c>
      <c r="E1226" s="19" t="s">
        <v>40</v>
      </c>
      <c r="F1226" s="19">
        <v>711</v>
      </c>
      <c r="G1226" s="19">
        <v>80</v>
      </c>
      <c r="H1226" s="19">
        <v>32.700000000000003</v>
      </c>
      <c r="I1226" s="19">
        <v>21.79</v>
      </c>
      <c r="J1226" s="19" t="s">
        <v>54</v>
      </c>
      <c r="K1226" s="20">
        <v>0</v>
      </c>
      <c r="L1226" s="20" t="s">
        <v>62</v>
      </c>
      <c r="M1226" s="20" t="s">
        <v>84</v>
      </c>
      <c r="N1226" s="26">
        <v>41033</v>
      </c>
      <c r="O1226" s="20" t="s">
        <v>56</v>
      </c>
      <c r="P1226" t="str">
        <f t="shared" si="19"/>
        <v>INSERT INTO @DataTable (Deal, AdvanceDate, PROV, DealPurpose, RateType, BEACON, LTV, TDS, GDS, InsuranceType, PrincipalBalance, OccupancyType, AccountStatus, Closed_Date, DelinquencyBucket) VALUES (1225, '2011-11-30', 'AB', 'Purchase', 'ARM', 711, 80, 32.7, 21.79, 'Conv', 0, 'Rental', 'Closed', '2012-05-04', 'Current');</v>
      </c>
    </row>
    <row r="1227" spans="1:16" x14ac:dyDescent="0.35">
      <c r="A1227" s="22">
        <v>1226</v>
      </c>
      <c r="B1227" s="21">
        <v>41704</v>
      </c>
      <c r="C1227" s="22" t="s">
        <v>58</v>
      </c>
      <c r="D1227" s="22" t="s">
        <v>61</v>
      </c>
      <c r="E1227" s="22" t="s">
        <v>53</v>
      </c>
      <c r="F1227" s="22">
        <v>772</v>
      </c>
      <c r="G1227" s="22">
        <v>95</v>
      </c>
      <c r="H1227" s="22">
        <v>29.62</v>
      </c>
      <c r="I1227" s="22">
        <v>28.07</v>
      </c>
      <c r="J1227" s="22" t="s">
        <v>60</v>
      </c>
      <c r="K1227" s="23">
        <v>195491.1</v>
      </c>
      <c r="L1227" s="23" t="s">
        <v>55</v>
      </c>
      <c r="M1227" s="23" t="s">
        <v>83</v>
      </c>
      <c r="N1227" s="27"/>
      <c r="O1227" s="23" t="s">
        <v>56</v>
      </c>
      <c r="P1227" t="str">
        <f t="shared" si="19"/>
        <v>INSERT INTO @DataTable (Deal, AdvanceDate, PROV, DealPurpose, RateType, BEACON, LTV, TDS, GDS, InsuranceType, PrincipalBalance, OccupancyType, AccountStatus, Closed_Date, DelinquencyBucket) VALUES (1226, '2014-03-06', 'BC', 'Purchase', 'Fixed', 772, 95, 29.62, 28.07, 'HiRatio', 195491.1, 'Owner-Occupied', 'Open', '1900-01-00', 'Current');</v>
      </c>
    </row>
    <row r="1228" spans="1:16" x14ac:dyDescent="0.35">
      <c r="A1228" s="19">
        <v>1227</v>
      </c>
      <c r="B1228" s="18">
        <v>41863</v>
      </c>
      <c r="C1228" s="19" t="s">
        <v>57</v>
      </c>
      <c r="D1228" s="19" t="s">
        <v>64</v>
      </c>
      <c r="E1228" s="19" t="s">
        <v>53</v>
      </c>
      <c r="F1228" s="19">
        <v>732</v>
      </c>
      <c r="G1228" s="19">
        <v>95</v>
      </c>
      <c r="H1228" s="19">
        <v>32.32</v>
      </c>
      <c r="I1228" s="19">
        <v>23.96</v>
      </c>
      <c r="J1228" s="19" t="s">
        <v>60</v>
      </c>
      <c r="K1228" s="20">
        <v>379210.23999999999</v>
      </c>
      <c r="L1228" s="20" t="s">
        <v>55</v>
      </c>
      <c r="M1228" s="20" t="s">
        <v>83</v>
      </c>
      <c r="N1228" s="26"/>
      <c r="O1228" s="20" t="s">
        <v>56</v>
      </c>
      <c r="P1228" t="str">
        <f t="shared" si="19"/>
        <v>INSERT INTO @DataTable (Deal, AdvanceDate, PROV, DealPurpose, RateType, BEACON, LTV, TDS, GDS, InsuranceType, PrincipalBalance, OccupancyType, AccountStatus, Closed_Date, DelinquencyBucket) VALUES (1227, '2014-08-12', 'ON', 'Purchase with Improvements', 'Fixed', 732, 95, 32.32, 23.96, 'HiRatio', 379210.24, 'Owner-Occupied', 'Open', '1900-01-00', 'Current');</v>
      </c>
    </row>
    <row r="1229" spans="1:16" x14ac:dyDescent="0.35">
      <c r="A1229" s="22">
        <v>1228</v>
      </c>
      <c r="B1229" s="21">
        <v>42310</v>
      </c>
      <c r="C1229" s="22" t="s">
        <v>57</v>
      </c>
      <c r="D1229" s="22" t="s">
        <v>61</v>
      </c>
      <c r="E1229" s="22" t="s">
        <v>40</v>
      </c>
      <c r="F1229" s="22">
        <v>794</v>
      </c>
      <c r="G1229" s="22">
        <v>46.84</v>
      </c>
      <c r="H1229" s="22">
        <v>31.7</v>
      </c>
      <c r="I1229" s="22">
        <v>20.03</v>
      </c>
      <c r="J1229" s="22" t="s">
        <v>54</v>
      </c>
      <c r="K1229" s="23">
        <v>345874.65</v>
      </c>
      <c r="L1229" s="23" t="s">
        <v>55</v>
      </c>
      <c r="M1229" s="23" t="s">
        <v>83</v>
      </c>
      <c r="N1229" s="27"/>
      <c r="O1229" s="23" t="s">
        <v>56</v>
      </c>
      <c r="P1229" t="str">
        <f t="shared" si="19"/>
        <v>INSERT INTO @DataTable (Deal, AdvanceDate, PROV, DealPurpose, RateType, BEACON, LTV, TDS, GDS, InsuranceType, PrincipalBalance, OccupancyType, AccountStatus, Closed_Date, DelinquencyBucket) VALUES (1228, '2015-11-02', 'ON', 'Purchase', 'ARM', 794, 46.84, 31.7, 20.03, 'Conv', 345874.65, 'Owner-Occupied', 'Open', '1900-01-00', 'Current');</v>
      </c>
    </row>
    <row r="1230" spans="1:16" x14ac:dyDescent="0.35">
      <c r="A1230" s="19">
        <v>1229</v>
      </c>
      <c r="B1230" s="18">
        <v>42566</v>
      </c>
      <c r="C1230" s="19" t="s">
        <v>57</v>
      </c>
      <c r="D1230" s="19" t="s">
        <v>61</v>
      </c>
      <c r="E1230" s="19" t="s">
        <v>53</v>
      </c>
      <c r="F1230" s="19">
        <v>655</v>
      </c>
      <c r="G1230" s="19">
        <v>91.2</v>
      </c>
      <c r="H1230" s="19">
        <v>38.700000000000003</v>
      </c>
      <c r="I1230" s="19">
        <v>34.99</v>
      </c>
      <c r="J1230" s="19" t="s">
        <v>60</v>
      </c>
      <c r="K1230" s="20">
        <v>349116.17</v>
      </c>
      <c r="L1230" s="20" t="s">
        <v>55</v>
      </c>
      <c r="M1230" s="20" t="s">
        <v>83</v>
      </c>
      <c r="N1230" s="26"/>
      <c r="O1230" s="20" t="s">
        <v>56</v>
      </c>
      <c r="P1230" t="str">
        <f t="shared" si="19"/>
        <v>INSERT INTO @DataTable (Deal, AdvanceDate, PROV, DealPurpose, RateType, BEACON, LTV, TDS, GDS, InsuranceType, PrincipalBalance, OccupancyType, AccountStatus, Closed_Date, DelinquencyBucket) VALUES (1229, '2016-07-15', 'ON', 'Purchase', 'Fixed', 655, 91.2, 38.7, 34.99, 'HiRatio', 349116.17, 'Owner-Occupied', 'Open', '1900-01-00', 'Current');</v>
      </c>
    </row>
    <row r="1231" spans="1:16" x14ac:dyDescent="0.35">
      <c r="A1231" s="22">
        <v>1230</v>
      </c>
      <c r="B1231" s="21">
        <v>42468</v>
      </c>
      <c r="C1231" s="22" t="s">
        <v>57</v>
      </c>
      <c r="D1231" s="22" t="s">
        <v>61</v>
      </c>
      <c r="E1231" s="22" t="s">
        <v>40</v>
      </c>
      <c r="F1231" s="22">
        <v>819</v>
      </c>
      <c r="G1231" s="22">
        <v>80</v>
      </c>
      <c r="H1231" s="22">
        <v>22.25</v>
      </c>
      <c r="I1231" s="22">
        <v>17.62</v>
      </c>
      <c r="J1231" s="22" t="s">
        <v>54</v>
      </c>
      <c r="K1231" s="23">
        <v>0</v>
      </c>
      <c r="L1231" s="23" t="s">
        <v>66</v>
      </c>
      <c r="M1231" s="23" t="s">
        <v>84</v>
      </c>
      <c r="N1231" s="27">
        <v>42563</v>
      </c>
      <c r="O1231" s="23" t="s">
        <v>56</v>
      </c>
      <c r="P1231" t="str">
        <f t="shared" si="19"/>
        <v>INSERT INTO @DataTable (Deal, AdvanceDate, PROV, DealPurpose, RateType, BEACON, LTV, TDS, GDS, InsuranceType, PrincipalBalance, OccupancyType, AccountStatus, Closed_Date, DelinquencyBucket) VALUES (1230, '2016-04-08', 'ON', 'Purchase', 'ARM', 819, 80, 22.25, 17.62, 'Conv', 0, 'Second Home', 'Closed', '2016-07-12', 'Current');</v>
      </c>
    </row>
    <row r="1232" spans="1:16" x14ac:dyDescent="0.35">
      <c r="A1232" s="19">
        <v>1231</v>
      </c>
      <c r="B1232" s="18">
        <v>41136</v>
      </c>
      <c r="C1232" s="19" t="s">
        <v>51</v>
      </c>
      <c r="D1232" s="19" t="s">
        <v>61</v>
      </c>
      <c r="E1232" s="19" t="s">
        <v>53</v>
      </c>
      <c r="F1232" s="19">
        <v>741</v>
      </c>
      <c r="G1232" s="19">
        <v>95</v>
      </c>
      <c r="H1232" s="19">
        <v>21.41</v>
      </c>
      <c r="I1232" s="19">
        <v>21.4</v>
      </c>
      <c r="J1232" s="19" t="s">
        <v>60</v>
      </c>
      <c r="K1232" s="20">
        <v>320613.42</v>
      </c>
      <c r="L1232" s="20" t="s">
        <v>55</v>
      </c>
      <c r="M1232" s="20" t="s">
        <v>83</v>
      </c>
      <c r="N1232" s="26"/>
      <c r="O1232" s="20" t="s">
        <v>56</v>
      </c>
      <c r="P1232" t="str">
        <f t="shared" si="19"/>
        <v>INSERT INTO @DataTable (Deal, AdvanceDate, PROV, DealPurpose, RateType, BEACON, LTV, TDS, GDS, InsuranceType, PrincipalBalance, OccupancyType, AccountStatus, Closed_Date, DelinquencyBucket) VALUES (1231, '2012-08-15', 'AB', 'Purchase', 'Fixed', 741, 95, 21.41, 21.4, 'HiRatio', 320613.42, 'Owner-Occupied', 'Open', '1900-01-00', 'Current');</v>
      </c>
    </row>
    <row r="1233" spans="1:16" x14ac:dyDescent="0.35">
      <c r="A1233" s="22">
        <v>1232</v>
      </c>
      <c r="B1233" s="21">
        <v>41089</v>
      </c>
      <c r="C1233" s="22" t="s">
        <v>57</v>
      </c>
      <c r="D1233" s="22" t="s">
        <v>61</v>
      </c>
      <c r="E1233" s="22" t="s">
        <v>53</v>
      </c>
      <c r="F1233" s="22">
        <v>675</v>
      </c>
      <c r="G1233" s="22">
        <v>95</v>
      </c>
      <c r="H1233" s="22">
        <v>42.16</v>
      </c>
      <c r="I1233" s="22">
        <v>26.03</v>
      </c>
      <c r="J1233" s="22" t="s">
        <v>60</v>
      </c>
      <c r="K1233" s="23">
        <v>114900.22</v>
      </c>
      <c r="L1233" s="23" t="s">
        <v>55</v>
      </c>
      <c r="M1233" s="23" t="s">
        <v>83</v>
      </c>
      <c r="N1233" s="27"/>
      <c r="O1233" s="23" t="s">
        <v>56</v>
      </c>
      <c r="P1233" t="str">
        <f t="shared" si="19"/>
        <v>INSERT INTO @DataTable (Deal, AdvanceDate, PROV, DealPurpose, RateType, BEACON, LTV, TDS, GDS, InsuranceType, PrincipalBalance, OccupancyType, AccountStatus, Closed_Date, DelinquencyBucket) VALUES (1232, '2012-06-29', 'ON', 'Purchase', 'Fixed', 675, 95, 42.16, 26.03, 'HiRatio', 114900.22, 'Owner-Occupied', 'Open', '1900-01-00', 'Current');</v>
      </c>
    </row>
    <row r="1234" spans="1:16" x14ac:dyDescent="0.35">
      <c r="A1234" s="19">
        <v>1233</v>
      </c>
      <c r="B1234" s="18">
        <v>41873</v>
      </c>
      <c r="C1234" s="19" t="s">
        <v>70</v>
      </c>
      <c r="D1234" s="19" t="s">
        <v>61</v>
      </c>
      <c r="E1234" s="19" t="s">
        <v>53</v>
      </c>
      <c r="F1234" s="19">
        <v>652</v>
      </c>
      <c r="G1234" s="19">
        <v>95</v>
      </c>
      <c r="H1234" s="19">
        <v>32.71</v>
      </c>
      <c r="I1234" s="19">
        <v>25.49</v>
      </c>
      <c r="J1234" s="19" t="s">
        <v>60</v>
      </c>
      <c r="K1234" s="20">
        <v>169045.38</v>
      </c>
      <c r="L1234" s="20" t="s">
        <v>55</v>
      </c>
      <c r="M1234" s="20" t="s">
        <v>83</v>
      </c>
      <c r="N1234" s="26"/>
      <c r="O1234" s="20" t="s">
        <v>56</v>
      </c>
      <c r="P1234" t="str">
        <f t="shared" si="19"/>
        <v>INSERT INTO @DataTable (Deal, AdvanceDate, PROV, DealPurpose, RateType, BEACON, LTV, TDS, GDS, InsuranceType, PrincipalBalance, OccupancyType, AccountStatus, Closed_Date, DelinquencyBucket) VALUES (1233, '2014-08-22', 'NB', 'Purchase', 'Fixed', 652, 95, 32.71, 25.49, 'HiRatio', 169045.38, 'Owner-Occupied', 'Open', '1900-01-00', 'Current');</v>
      </c>
    </row>
    <row r="1235" spans="1:16" x14ac:dyDescent="0.35">
      <c r="A1235" s="22">
        <v>1234</v>
      </c>
      <c r="B1235" s="21">
        <v>41647</v>
      </c>
      <c r="C1235" s="22" t="s">
        <v>58</v>
      </c>
      <c r="D1235" s="22" t="s">
        <v>61</v>
      </c>
      <c r="E1235" s="22" t="s">
        <v>53</v>
      </c>
      <c r="F1235" s="22">
        <v>692</v>
      </c>
      <c r="G1235" s="22">
        <v>95</v>
      </c>
      <c r="H1235" s="22">
        <v>36.950000000000003</v>
      </c>
      <c r="I1235" s="22">
        <v>18.71</v>
      </c>
      <c r="J1235" s="22" t="s">
        <v>60</v>
      </c>
      <c r="K1235" s="23">
        <v>363483.22</v>
      </c>
      <c r="L1235" s="23" t="s">
        <v>55</v>
      </c>
      <c r="M1235" s="23" t="s">
        <v>83</v>
      </c>
      <c r="N1235" s="27"/>
      <c r="O1235" s="23" t="s">
        <v>56</v>
      </c>
      <c r="P1235" t="str">
        <f t="shared" si="19"/>
        <v>INSERT INTO @DataTable (Deal, AdvanceDate, PROV, DealPurpose, RateType, BEACON, LTV, TDS, GDS, InsuranceType, PrincipalBalance, OccupancyType, AccountStatus, Closed_Date, DelinquencyBucket) VALUES (1234, '2014-01-08', 'BC', 'Purchase', 'Fixed', 692, 95, 36.95, 18.71, 'HiRatio', 363483.22, 'Owner-Occupied', 'Open', '1900-01-00', 'Current');</v>
      </c>
    </row>
    <row r="1236" spans="1:16" x14ac:dyDescent="0.35">
      <c r="A1236" s="19">
        <v>1235</v>
      </c>
      <c r="B1236" s="18">
        <v>42520</v>
      </c>
      <c r="C1236" s="19" t="s">
        <v>57</v>
      </c>
      <c r="D1236" s="19" t="s">
        <v>52</v>
      </c>
      <c r="E1236" s="19" t="s">
        <v>53</v>
      </c>
      <c r="F1236" s="19">
        <v>838</v>
      </c>
      <c r="G1236" s="19">
        <v>70.66</v>
      </c>
      <c r="H1236" s="19">
        <v>13.97</v>
      </c>
      <c r="I1236" s="19">
        <v>12.1</v>
      </c>
      <c r="J1236" s="19" t="s">
        <v>54</v>
      </c>
      <c r="K1236" s="20">
        <v>322057.65000000002</v>
      </c>
      <c r="L1236" s="20" t="s">
        <v>55</v>
      </c>
      <c r="M1236" s="20" t="s">
        <v>83</v>
      </c>
      <c r="N1236" s="26"/>
      <c r="O1236" s="20" t="s">
        <v>56</v>
      </c>
      <c r="P1236" t="str">
        <f t="shared" si="19"/>
        <v>INSERT INTO @DataTable (Deal, AdvanceDate, PROV, DealPurpose, RateType, BEACON, LTV, TDS, GDS, InsuranceType, PrincipalBalance, OccupancyType, AccountStatus, Closed_Date, DelinquencyBucket) VALUES (1235, '2016-05-30', 'ON', 'Refinance External', 'Fixed', 838, 70.66, 13.97, 12.1, 'Conv', 322057.65, 'Owner-Occupied', 'Open', '1900-01-00', 'Current');</v>
      </c>
    </row>
    <row r="1237" spans="1:16" x14ac:dyDescent="0.35">
      <c r="A1237" s="22">
        <v>1236</v>
      </c>
      <c r="B1237" s="21">
        <v>41788</v>
      </c>
      <c r="C1237" s="22" t="s">
        <v>57</v>
      </c>
      <c r="D1237" s="22" t="s">
        <v>61</v>
      </c>
      <c r="E1237" s="22" t="s">
        <v>53</v>
      </c>
      <c r="F1237" s="22">
        <v>782</v>
      </c>
      <c r="G1237" s="22">
        <v>95</v>
      </c>
      <c r="H1237" s="22">
        <v>32.840000000000003</v>
      </c>
      <c r="I1237" s="22">
        <v>16.829999999999998</v>
      </c>
      <c r="J1237" s="22" t="s">
        <v>60</v>
      </c>
      <c r="K1237" s="23">
        <v>307264.32</v>
      </c>
      <c r="L1237" s="23" t="s">
        <v>55</v>
      </c>
      <c r="M1237" s="23" t="s">
        <v>83</v>
      </c>
      <c r="N1237" s="27"/>
      <c r="O1237" s="23" t="s">
        <v>56</v>
      </c>
      <c r="P1237" t="str">
        <f t="shared" si="19"/>
        <v>INSERT INTO @DataTable (Deal, AdvanceDate, PROV, DealPurpose, RateType, BEACON, LTV, TDS, GDS, InsuranceType, PrincipalBalance, OccupancyType, AccountStatus, Closed_Date, DelinquencyBucket) VALUES (1236, '2014-05-29', 'ON', 'Purchase', 'Fixed', 782, 95, 32.84, 16.83, 'HiRatio', 307264.32, 'Owner-Occupied', 'Open', '1900-01-00', 'Current');</v>
      </c>
    </row>
    <row r="1238" spans="1:16" x14ac:dyDescent="0.35">
      <c r="A1238" s="19">
        <v>1237</v>
      </c>
      <c r="B1238" s="18">
        <v>41450</v>
      </c>
      <c r="C1238" s="19" t="s">
        <v>65</v>
      </c>
      <c r="D1238" s="19" t="s">
        <v>61</v>
      </c>
      <c r="E1238" s="19" t="s">
        <v>40</v>
      </c>
      <c r="F1238" s="19">
        <v>0</v>
      </c>
      <c r="G1238" s="19">
        <v>95</v>
      </c>
      <c r="H1238" s="19">
        <v>30.65</v>
      </c>
      <c r="I1238" s="19">
        <v>30.65</v>
      </c>
      <c r="J1238" s="19" t="s">
        <v>60</v>
      </c>
      <c r="K1238" s="20">
        <v>215818.18</v>
      </c>
      <c r="L1238" s="20" t="s">
        <v>55</v>
      </c>
      <c r="M1238" s="20" t="s">
        <v>83</v>
      </c>
      <c r="N1238" s="26"/>
      <c r="O1238" s="20" t="s">
        <v>56</v>
      </c>
      <c r="P1238" t="str">
        <f t="shared" si="19"/>
        <v>INSERT INTO @DataTable (Deal, AdvanceDate, PROV, DealPurpose, RateType, BEACON, LTV, TDS, GDS, InsuranceType, PrincipalBalance, OccupancyType, AccountStatus, Closed_Date, DelinquencyBucket) VALUES (1237, '2013-06-25', 'NS', 'Purchase', 'ARM', 0, 95, 30.65, 30.65, 'HiRatio', 215818.18, 'Owner-Occupied', 'Open', '1900-01-00', 'Current');</v>
      </c>
    </row>
    <row r="1239" spans="1:16" x14ac:dyDescent="0.35">
      <c r="A1239" s="22">
        <v>1238</v>
      </c>
      <c r="B1239" s="21">
        <v>41852</v>
      </c>
      <c r="C1239" s="22" t="s">
        <v>57</v>
      </c>
      <c r="D1239" s="22" t="s">
        <v>61</v>
      </c>
      <c r="E1239" s="22" t="s">
        <v>53</v>
      </c>
      <c r="F1239" s="22">
        <v>677</v>
      </c>
      <c r="G1239" s="22">
        <v>94.83</v>
      </c>
      <c r="H1239" s="22">
        <v>41.36</v>
      </c>
      <c r="I1239" s="22">
        <v>32.72</v>
      </c>
      <c r="J1239" s="22" t="s">
        <v>60</v>
      </c>
      <c r="K1239" s="23">
        <v>260218.38</v>
      </c>
      <c r="L1239" s="23" t="s">
        <v>55</v>
      </c>
      <c r="M1239" s="23" t="s">
        <v>83</v>
      </c>
      <c r="N1239" s="27"/>
      <c r="O1239" s="23" t="s">
        <v>56</v>
      </c>
      <c r="P1239" t="str">
        <f t="shared" si="19"/>
        <v>INSERT INTO @DataTable (Deal, AdvanceDate, PROV, DealPurpose, RateType, BEACON, LTV, TDS, GDS, InsuranceType, PrincipalBalance, OccupancyType, AccountStatus, Closed_Date, DelinquencyBucket) VALUES (1238, '2014-08-01', 'ON', 'Purchase', 'Fixed', 677, 94.83, 41.36, 32.72, 'HiRatio', 260218.38, 'Owner-Occupied', 'Open', '1900-01-00', 'Current');</v>
      </c>
    </row>
    <row r="1240" spans="1:16" x14ac:dyDescent="0.35">
      <c r="A1240" s="19">
        <v>1239</v>
      </c>
      <c r="B1240" s="18">
        <v>40892</v>
      </c>
      <c r="C1240" s="19" t="s">
        <v>51</v>
      </c>
      <c r="D1240" s="19" t="s">
        <v>52</v>
      </c>
      <c r="E1240" s="19" t="s">
        <v>53</v>
      </c>
      <c r="F1240" s="19">
        <v>0</v>
      </c>
      <c r="G1240" s="19">
        <v>80</v>
      </c>
      <c r="H1240" s="19">
        <v>38.6</v>
      </c>
      <c r="I1240" s="19">
        <v>12.08</v>
      </c>
      <c r="J1240" s="19" t="s">
        <v>54</v>
      </c>
      <c r="K1240" s="20">
        <v>0</v>
      </c>
      <c r="L1240" s="20" t="s">
        <v>62</v>
      </c>
      <c r="M1240" s="20" t="s">
        <v>84</v>
      </c>
      <c r="N1240" s="26">
        <v>41110</v>
      </c>
      <c r="O1240" s="20" t="s">
        <v>56</v>
      </c>
      <c r="P1240" t="str">
        <f t="shared" si="19"/>
        <v>INSERT INTO @DataTable (Deal, AdvanceDate, PROV, DealPurpose, RateType, BEACON, LTV, TDS, GDS, InsuranceType, PrincipalBalance, OccupancyType, AccountStatus, Closed_Date, DelinquencyBucket) VALUES (1239, '2011-12-15', 'AB', 'Refinance External', 'Fixed', 0, 80, 38.6, 12.08, 'Conv', 0, 'Rental', 'Closed', '2012-07-20', 'Current');</v>
      </c>
    </row>
    <row r="1241" spans="1:16" x14ac:dyDescent="0.35">
      <c r="A1241" s="22">
        <v>1240</v>
      </c>
      <c r="B1241" s="21">
        <v>41179</v>
      </c>
      <c r="C1241" s="22" t="s">
        <v>57</v>
      </c>
      <c r="D1241" s="22" t="s">
        <v>52</v>
      </c>
      <c r="E1241" s="22" t="s">
        <v>53</v>
      </c>
      <c r="F1241" s="22">
        <v>620</v>
      </c>
      <c r="G1241" s="22">
        <v>80</v>
      </c>
      <c r="H1241" s="22">
        <v>33.69</v>
      </c>
      <c r="I1241" s="22">
        <v>33.69</v>
      </c>
      <c r="J1241" s="22" t="s">
        <v>54</v>
      </c>
      <c r="K1241" s="23">
        <v>142512.31</v>
      </c>
      <c r="L1241" s="23" t="s">
        <v>55</v>
      </c>
      <c r="M1241" s="23" t="s">
        <v>83</v>
      </c>
      <c r="N1241" s="27"/>
      <c r="O1241" s="23" t="s">
        <v>56</v>
      </c>
      <c r="P1241" t="str">
        <f t="shared" si="19"/>
        <v>INSERT INTO @DataTable (Deal, AdvanceDate, PROV, DealPurpose, RateType, BEACON, LTV, TDS, GDS, InsuranceType, PrincipalBalance, OccupancyType, AccountStatus, Closed_Date, DelinquencyBucket) VALUES (1240, '2012-09-27', 'ON', 'Refinance External', 'Fixed', 620, 80, 33.69, 33.69, 'Conv', 142512.31, 'Owner-Occupied', 'Open', '1900-01-00', 'Current');</v>
      </c>
    </row>
    <row r="1242" spans="1:16" x14ac:dyDescent="0.35">
      <c r="A1242" s="19">
        <v>1241</v>
      </c>
      <c r="B1242" s="18">
        <v>41592</v>
      </c>
      <c r="C1242" s="19" t="s">
        <v>57</v>
      </c>
      <c r="D1242" s="19" t="s">
        <v>61</v>
      </c>
      <c r="E1242" s="19" t="s">
        <v>53</v>
      </c>
      <c r="F1242" s="19">
        <v>743</v>
      </c>
      <c r="G1242" s="19">
        <v>95</v>
      </c>
      <c r="H1242" s="19">
        <v>40.33</v>
      </c>
      <c r="I1242" s="19">
        <v>16.059999999999999</v>
      </c>
      <c r="J1242" s="19" t="s">
        <v>60</v>
      </c>
      <c r="K1242" s="20">
        <v>134982.82</v>
      </c>
      <c r="L1242" s="20" t="s">
        <v>66</v>
      </c>
      <c r="M1242" s="20" t="s">
        <v>83</v>
      </c>
      <c r="N1242" s="26"/>
      <c r="O1242" s="20" t="s">
        <v>56</v>
      </c>
      <c r="P1242" t="str">
        <f t="shared" si="19"/>
        <v>INSERT INTO @DataTable (Deal, AdvanceDate, PROV, DealPurpose, RateType, BEACON, LTV, TDS, GDS, InsuranceType, PrincipalBalance, OccupancyType, AccountStatus, Closed_Date, DelinquencyBucket) VALUES (1241, '2013-11-14', 'ON', 'Purchase', 'Fixed', 743, 95, 40.33, 16.06, 'HiRatio', 134982.82, 'Second Home', 'Open', '1900-01-00', 'Current');</v>
      </c>
    </row>
    <row r="1243" spans="1:16" x14ac:dyDescent="0.35">
      <c r="A1243" s="22">
        <v>1242</v>
      </c>
      <c r="B1243" s="21">
        <v>40416</v>
      </c>
      <c r="C1243" s="22" t="s">
        <v>57</v>
      </c>
      <c r="D1243" s="22" t="s">
        <v>61</v>
      </c>
      <c r="E1243" s="22" t="s">
        <v>40</v>
      </c>
      <c r="F1243" s="22">
        <v>707</v>
      </c>
      <c r="G1243" s="22">
        <v>80</v>
      </c>
      <c r="H1243" s="22">
        <v>25.29</v>
      </c>
      <c r="I1243" s="22">
        <v>31.14</v>
      </c>
      <c r="J1243" s="22" t="s">
        <v>54</v>
      </c>
      <c r="K1243" s="23">
        <v>0</v>
      </c>
      <c r="L1243" s="23" t="s">
        <v>62</v>
      </c>
      <c r="M1243" s="23" t="s">
        <v>84</v>
      </c>
      <c r="N1243" s="27">
        <v>40518</v>
      </c>
      <c r="O1243" s="23" t="s">
        <v>56</v>
      </c>
      <c r="P1243" t="str">
        <f t="shared" si="19"/>
        <v>INSERT INTO @DataTable (Deal, AdvanceDate, PROV, DealPurpose, RateType, BEACON, LTV, TDS, GDS, InsuranceType, PrincipalBalance, OccupancyType, AccountStatus, Closed_Date, DelinquencyBucket) VALUES (1242, '2010-08-26', 'ON', 'Purchase', 'ARM', 707, 80, 25.29, 31.14, 'Conv', 0, 'Rental', 'Closed', '2010-12-06', 'Current');</v>
      </c>
    </row>
    <row r="1244" spans="1:16" x14ac:dyDescent="0.35">
      <c r="A1244" s="19">
        <v>1243</v>
      </c>
      <c r="B1244" s="18">
        <v>41292</v>
      </c>
      <c r="C1244" s="19" t="s">
        <v>57</v>
      </c>
      <c r="D1244" s="19" t="s">
        <v>61</v>
      </c>
      <c r="E1244" s="19" t="s">
        <v>53</v>
      </c>
      <c r="F1244" s="19">
        <v>706</v>
      </c>
      <c r="G1244" s="19">
        <v>80</v>
      </c>
      <c r="H1244" s="19">
        <v>37.840000000000003</v>
      </c>
      <c r="I1244" s="19">
        <v>23.99</v>
      </c>
      <c r="J1244" s="19" t="s">
        <v>54</v>
      </c>
      <c r="K1244" s="20">
        <v>184631.55</v>
      </c>
      <c r="L1244" s="20" t="s">
        <v>55</v>
      </c>
      <c r="M1244" s="20" t="s">
        <v>83</v>
      </c>
      <c r="N1244" s="26"/>
      <c r="O1244" s="20" t="s">
        <v>56</v>
      </c>
      <c r="P1244" t="str">
        <f t="shared" si="19"/>
        <v>INSERT INTO @DataTable (Deal, AdvanceDate, PROV, DealPurpose, RateType, BEACON, LTV, TDS, GDS, InsuranceType, PrincipalBalance, OccupancyType, AccountStatus, Closed_Date, DelinquencyBucket) VALUES (1243, '2013-01-18', 'ON', 'Purchase', 'Fixed', 706, 80, 37.84, 23.99, 'Conv', 184631.55, 'Owner-Occupied', 'Open', '1900-01-00', 'Current');</v>
      </c>
    </row>
    <row r="1245" spans="1:16" x14ac:dyDescent="0.35">
      <c r="A1245" s="22">
        <v>1244</v>
      </c>
      <c r="B1245" s="21">
        <v>42520</v>
      </c>
      <c r="C1245" s="22" t="s">
        <v>57</v>
      </c>
      <c r="D1245" s="22" t="s">
        <v>61</v>
      </c>
      <c r="E1245" s="22" t="s">
        <v>53</v>
      </c>
      <c r="F1245" s="22">
        <v>784</v>
      </c>
      <c r="G1245" s="22">
        <v>95</v>
      </c>
      <c r="H1245" s="22">
        <v>35.39</v>
      </c>
      <c r="I1245" s="22">
        <v>7.99</v>
      </c>
      <c r="J1245" s="22" t="s">
        <v>60</v>
      </c>
      <c r="K1245" s="23">
        <v>135132.24</v>
      </c>
      <c r="L1245" s="23" t="s">
        <v>55</v>
      </c>
      <c r="M1245" s="23" t="s">
        <v>83</v>
      </c>
      <c r="N1245" s="27"/>
      <c r="O1245" s="23" t="s">
        <v>56</v>
      </c>
      <c r="P1245" t="str">
        <f t="shared" si="19"/>
        <v>INSERT INTO @DataTable (Deal, AdvanceDate, PROV, DealPurpose, RateType, BEACON, LTV, TDS, GDS, InsuranceType, PrincipalBalance, OccupancyType, AccountStatus, Closed_Date, DelinquencyBucket) VALUES (1244, '2016-05-30', 'ON', 'Purchase', 'Fixed', 784, 95, 35.39, 7.99, 'HiRatio', 135132.24, 'Owner-Occupied', 'Open', '1900-01-00', 'Current');</v>
      </c>
    </row>
    <row r="1246" spans="1:16" x14ac:dyDescent="0.35">
      <c r="A1246" s="19">
        <v>1245</v>
      </c>
      <c r="B1246" s="18">
        <v>40940</v>
      </c>
      <c r="C1246" s="19" t="s">
        <v>57</v>
      </c>
      <c r="D1246" s="19" t="s">
        <v>52</v>
      </c>
      <c r="E1246" s="19" t="s">
        <v>53</v>
      </c>
      <c r="F1246" s="19">
        <v>768</v>
      </c>
      <c r="G1246" s="19">
        <v>75.709999999999994</v>
      </c>
      <c r="H1246" s="19">
        <v>22.9</v>
      </c>
      <c r="I1246" s="19">
        <v>14.17</v>
      </c>
      <c r="J1246" s="19" t="s">
        <v>54</v>
      </c>
      <c r="K1246" s="20">
        <v>0</v>
      </c>
      <c r="L1246" s="20" t="s">
        <v>55</v>
      </c>
      <c r="M1246" s="20" t="s">
        <v>84</v>
      </c>
      <c r="N1246" s="26">
        <v>42237</v>
      </c>
      <c r="O1246" s="20" t="s">
        <v>56</v>
      </c>
      <c r="P1246" t="str">
        <f t="shared" si="19"/>
        <v>INSERT INTO @DataTable (Deal, AdvanceDate, PROV, DealPurpose, RateType, BEACON, LTV, TDS, GDS, InsuranceType, PrincipalBalance, OccupancyType, AccountStatus, Closed_Date, DelinquencyBucket) VALUES (1245, '2012-02-01', 'ON', 'Refinance External', 'Fixed', 768, 75.71, 22.9, 14.17, 'Conv', 0, 'Owner-Occupied', 'Closed', '2015-08-21', 'Current');</v>
      </c>
    </row>
    <row r="1247" spans="1:16" x14ac:dyDescent="0.35">
      <c r="A1247" s="22">
        <v>1246</v>
      </c>
      <c r="B1247" s="21">
        <v>40956</v>
      </c>
      <c r="C1247" s="22" t="s">
        <v>57</v>
      </c>
      <c r="D1247" s="22" t="s">
        <v>52</v>
      </c>
      <c r="E1247" s="22" t="s">
        <v>53</v>
      </c>
      <c r="F1247" s="22">
        <v>680</v>
      </c>
      <c r="G1247" s="22">
        <v>85</v>
      </c>
      <c r="H1247" s="22">
        <v>42.79</v>
      </c>
      <c r="I1247" s="22">
        <v>28.56</v>
      </c>
      <c r="J1247" s="22" t="s">
        <v>60</v>
      </c>
      <c r="K1247" s="23">
        <v>186258.5</v>
      </c>
      <c r="L1247" s="23" t="s">
        <v>55</v>
      </c>
      <c r="M1247" s="23" t="s">
        <v>83</v>
      </c>
      <c r="N1247" s="27"/>
      <c r="O1247" s="23" t="s">
        <v>69</v>
      </c>
      <c r="P1247" t="str">
        <f t="shared" si="19"/>
        <v>INSERT INTO @DataTable (Deal, AdvanceDate, PROV, DealPurpose, RateType, BEACON, LTV, TDS, GDS, InsuranceType, PrincipalBalance, OccupancyType, AccountStatus, Closed_Date, DelinquencyBucket) VALUES (1246, '2012-02-17', 'ON', 'Refinance External', 'Fixed', 680, 85, 42.79, 28.56, 'HiRatio', 186258.5, 'Owner-Occupied', 'Open', '1900-01-00', '0-29');</v>
      </c>
    </row>
    <row r="1248" spans="1:16" x14ac:dyDescent="0.35">
      <c r="A1248" s="19">
        <v>1247</v>
      </c>
      <c r="B1248" s="18">
        <v>42202</v>
      </c>
      <c r="C1248" s="19" t="s">
        <v>57</v>
      </c>
      <c r="D1248" s="19" t="s">
        <v>61</v>
      </c>
      <c r="E1248" s="19" t="s">
        <v>40</v>
      </c>
      <c r="F1248" s="19">
        <v>761</v>
      </c>
      <c r="G1248" s="19">
        <v>94.97</v>
      </c>
      <c r="H1248" s="19">
        <v>27.78</v>
      </c>
      <c r="I1248" s="19">
        <v>26.68</v>
      </c>
      <c r="J1248" s="19" t="s">
        <v>60</v>
      </c>
      <c r="K1248" s="20">
        <v>0</v>
      </c>
      <c r="L1248" s="20" t="s">
        <v>55</v>
      </c>
      <c r="M1248" s="20" t="s">
        <v>84</v>
      </c>
      <c r="N1248" s="26">
        <v>42724</v>
      </c>
      <c r="O1248" s="20" t="s">
        <v>56</v>
      </c>
      <c r="P1248" t="str">
        <f t="shared" si="19"/>
        <v>INSERT INTO @DataTable (Deal, AdvanceDate, PROV, DealPurpose, RateType, BEACON, LTV, TDS, GDS, InsuranceType, PrincipalBalance, OccupancyType, AccountStatus, Closed_Date, DelinquencyBucket) VALUES (1247, '2015-07-17', 'ON', 'Purchase', 'ARM', 761, 94.97, 27.78, 26.68, 'HiRatio', 0, 'Owner-Occupied', 'Closed', '2016-12-20', 'Current');</v>
      </c>
    </row>
    <row r="1249" spans="1:16" x14ac:dyDescent="0.35">
      <c r="A1249" s="22">
        <v>1248</v>
      </c>
      <c r="B1249" s="21">
        <v>41765</v>
      </c>
      <c r="C1249" s="22" t="s">
        <v>65</v>
      </c>
      <c r="D1249" s="22" t="s">
        <v>61</v>
      </c>
      <c r="E1249" s="22" t="s">
        <v>40</v>
      </c>
      <c r="F1249" s="22">
        <v>784</v>
      </c>
      <c r="G1249" s="22">
        <v>95</v>
      </c>
      <c r="H1249" s="22">
        <v>33.700000000000003</v>
      </c>
      <c r="I1249" s="22">
        <v>8.7899999999999991</v>
      </c>
      <c r="J1249" s="22" t="s">
        <v>60</v>
      </c>
      <c r="K1249" s="23">
        <v>145616.01999999999</v>
      </c>
      <c r="L1249" s="23" t="s">
        <v>66</v>
      </c>
      <c r="M1249" s="23" t="s">
        <v>83</v>
      </c>
      <c r="N1249" s="27"/>
      <c r="O1249" s="23" t="s">
        <v>56</v>
      </c>
      <c r="P1249" t="str">
        <f t="shared" si="19"/>
        <v>INSERT INTO @DataTable (Deal, AdvanceDate, PROV, DealPurpose, RateType, BEACON, LTV, TDS, GDS, InsuranceType, PrincipalBalance, OccupancyType, AccountStatus, Closed_Date, DelinquencyBucket) VALUES (1248, '2014-05-06', 'NS', 'Purchase', 'ARM', 784, 95, 33.7, 8.79, 'HiRatio', 145616.02, 'Second Home', 'Open', '1900-01-00', 'Current');</v>
      </c>
    </row>
    <row r="1250" spans="1:16" x14ac:dyDescent="0.35">
      <c r="A1250" s="19">
        <v>1249</v>
      </c>
      <c r="B1250" s="18">
        <v>40786</v>
      </c>
      <c r="C1250" s="19" t="s">
        <v>51</v>
      </c>
      <c r="D1250" s="19" t="s">
        <v>52</v>
      </c>
      <c r="E1250" s="19" t="s">
        <v>53</v>
      </c>
      <c r="F1250" s="19">
        <v>662</v>
      </c>
      <c r="G1250" s="19">
        <v>75.290000000000006</v>
      </c>
      <c r="H1250" s="19">
        <v>41.9</v>
      </c>
      <c r="I1250" s="19">
        <v>34.21</v>
      </c>
      <c r="J1250" s="19" t="s">
        <v>54</v>
      </c>
      <c r="K1250" s="20">
        <v>0</v>
      </c>
      <c r="L1250" s="20" t="s">
        <v>55</v>
      </c>
      <c r="M1250" s="20" t="s">
        <v>84</v>
      </c>
      <c r="N1250" s="26">
        <v>41696</v>
      </c>
      <c r="O1250" s="20" t="s">
        <v>56</v>
      </c>
      <c r="P1250" t="str">
        <f t="shared" si="19"/>
        <v>INSERT INTO @DataTable (Deal, AdvanceDate, PROV, DealPurpose, RateType, BEACON, LTV, TDS, GDS, InsuranceType, PrincipalBalance, OccupancyType, AccountStatus, Closed_Date, DelinquencyBucket) VALUES (1249, '2011-08-31', 'AB', 'Refinance External', 'Fixed', 662, 75.29, 41.9, 34.21, 'Conv', 0, 'Owner-Occupied', 'Closed', '2014-02-26', 'Current');</v>
      </c>
    </row>
    <row r="1251" spans="1:16" x14ac:dyDescent="0.35">
      <c r="A1251" s="22">
        <v>1250</v>
      </c>
      <c r="B1251" s="21">
        <v>42292</v>
      </c>
      <c r="C1251" s="22" t="s">
        <v>57</v>
      </c>
      <c r="D1251" s="22" t="s">
        <v>61</v>
      </c>
      <c r="E1251" s="22" t="s">
        <v>53</v>
      </c>
      <c r="F1251" s="22">
        <v>762</v>
      </c>
      <c r="G1251" s="22">
        <v>90</v>
      </c>
      <c r="H1251" s="22">
        <v>33.74</v>
      </c>
      <c r="I1251" s="22">
        <v>33.520000000000003</v>
      </c>
      <c r="J1251" s="22" t="s">
        <v>60</v>
      </c>
      <c r="K1251" s="23">
        <v>386306.06</v>
      </c>
      <c r="L1251" s="23" t="s">
        <v>55</v>
      </c>
      <c r="M1251" s="23" t="s">
        <v>83</v>
      </c>
      <c r="N1251" s="27"/>
      <c r="O1251" s="23" t="s">
        <v>56</v>
      </c>
      <c r="P1251" t="str">
        <f t="shared" si="19"/>
        <v>INSERT INTO @DataTable (Deal, AdvanceDate, PROV, DealPurpose, RateType, BEACON, LTV, TDS, GDS, InsuranceType, PrincipalBalance, OccupancyType, AccountStatus, Closed_Date, DelinquencyBucket) VALUES (1250, '2015-10-15', 'ON', 'Purchase', 'Fixed', 762, 90, 33.74, 33.52, 'HiRatio', 386306.06, 'Owner-Occupied', 'Open', '1900-01-00', 'Current');</v>
      </c>
    </row>
    <row r="1252" spans="1:16" x14ac:dyDescent="0.35">
      <c r="A1252" s="19">
        <v>1251</v>
      </c>
      <c r="B1252" s="18">
        <v>42235</v>
      </c>
      <c r="C1252" s="19" t="s">
        <v>51</v>
      </c>
      <c r="D1252" s="19" t="s">
        <v>61</v>
      </c>
      <c r="E1252" s="19" t="s">
        <v>40</v>
      </c>
      <c r="F1252" s="19">
        <v>791</v>
      </c>
      <c r="G1252" s="19">
        <v>80</v>
      </c>
      <c r="H1252" s="19">
        <v>31.63</v>
      </c>
      <c r="I1252" s="19">
        <v>18.239999999999998</v>
      </c>
      <c r="J1252" s="19" t="s">
        <v>54</v>
      </c>
      <c r="K1252" s="20">
        <v>453661.47</v>
      </c>
      <c r="L1252" s="20" t="s">
        <v>55</v>
      </c>
      <c r="M1252" s="20" t="s">
        <v>83</v>
      </c>
      <c r="N1252" s="26"/>
      <c r="O1252" s="20" t="s">
        <v>56</v>
      </c>
      <c r="P1252" t="str">
        <f t="shared" si="19"/>
        <v>INSERT INTO @DataTable (Deal, AdvanceDate, PROV, DealPurpose, RateType, BEACON, LTV, TDS, GDS, InsuranceType, PrincipalBalance, OccupancyType, AccountStatus, Closed_Date, DelinquencyBucket) VALUES (1251, '2015-08-19', 'AB', 'Purchase', 'ARM', 791, 80, 31.63, 18.24, 'Conv', 453661.47, 'Owner-Occupied', 'Open', '1900-01-00', 'Current');</v>
      </c>
    </row>
    <row r="1253" spans="1:16" x14ac:dyDescent="0.35">
      <c r="A1253" s="22">
        <v>1252</v>
      </c>
      <c r="B1253" s="21">
        <v>40996</v>
      </c>
      <c r="C1253" s="22" t="s">
        <v>58</v>
      </c>
      <c r="D1253" s="22" t="s">
        <v>61</v>
      </c>
      <c r="E1253" s="22" t="s">
        <v>53</v>
      </c>
      <c r="F1253" s="22">
        <v>733</v>
      </c>
      <c r="G1253" s="22">
        <v>88.96</v>
      </c>
      <c r="H1253" s="22">
        <v>36.450000000000003</v>
      </c>
      <c r="I1253" s="22">
        <v>27.46</v>
      </c>
      <c r="J1253" s="22" t="s">
        <v>60</v>
      </c>
      <c r="K1253" s="23">
        <v>0</v>
      </c>
      <c r="L1253" s="23" t="s">
        <v>55</v>
      </c>
      <c r="M1253" s="23" t="s">
        <v>84</v>
      </c>
      <c r="N1253" s="27">
        <v>42551</v>
      </c>
      <c r="O1253" s="23" t="s">
        <v>56</v>
      </c>
      <c r="P1253" t="str">
        <f t="shared" si="19"/>
        <v>INSERT INTO @DataTable (Deal, AdvanceDate, PROV, DealPurpose, RateType, BEACON, LTV, TDS, GDS, InsuranceType, PrincipalBalance, OccupancyType, AccountStatus, Closed_Date, DelinquencyBucket) VALUES (1252, '2012-03-28', 'BC', 'Purchase', 'Fixed', 733, 88.96, 36.45, 27.46, 'HiRatio', 0, 'Owner-Occupied', 'Closed', '2016-06-30', 'Current');</v>
      </c>
    </row>
    <row r="1254" spans="1:16" x14ac:dyDescent="0.35">
      <c r="A1254" s="19">
        <v>1253</v>
      </c>
      <c r="B1254" s="18">
        <v>42208</v>
      </c>
      <c r="C1254" s="19" t="s">
        <v>58</v>
      </c>
      <c r="D1254" s="19" t="s">
        <v>59</v>
      </c>
      <c r="E1254" s="19" t="s">
        <v>40</v>
      </c>
      <c r="F1254" s="19">
        <v>772</v>
      </c>
      <c r="G1254" s="19">
        <v>85.76</v>
      </c>
      <c r="H1254" s="19">
        <v>31.34</v>
      </c>
      <c r="I1254" s="19">
        <v>24.09</v>
      </c>
      <c r="J1254" s="19" t="s">
        <v>60</v>
      </c>
      <c r="K1254" s="20">
        <v>175799.4</v>
      </c>
      <c r="L1254" s="20" t="s">
        <v>55</v>
      </c>
      <c r="M1254" s="20" t="s">
        <v>83</v>
      </c>
      <c r="N1254" s="26"/>
      <c r="O1254" s="20" t="s">
        <v>56</v>
      </c>
      <c r="P1254" t="str">
        <f t="shared" si="19"/>
        <v>INSERT INTO @DataTable (Deal, AdvanceDate, PROV, DealPurpose, RateType, BEACON, LTV, TDS, GDS, InsuranceType, PrincipalBalance, OccupancyType, AccountStatus, Closed_Date, DelinquencyBucket) VALUES (1253, '2015-07-23', 'BC', 'Transfer', 'ARM', 772, 85.76, 31.34, 24.09, 'HiRatio', 175799.4, 'Owner-Occupied', 'Open', '1900-01-00', 'Current');</v>
      </c>
    </row>
    <row r="1255" spans="1:16" x14ac:dyDescent="0.35">
      <c r="A1255" s="22">
        <v>1254</v>
      </c>
      <c r="B1255" s="21">
        <v>42193</v>
      </c>
      <c r="C1255" s="22" t="s">
        <v>57</v>
      </c>
      <c r="D1255" s="22" t="s">
        <v>59</v>
      </c>
      <c r="E1255" s="22" t="s">
        <v>53</v>
      </c>
      <c r="F1255" s="22">
        <v>804</v>
      </c>
      <c r="G1255" s="22">
        <v>63.12</v>
      </c>
      <c r="H1255" s="22">
        <v>21.33</v>
      </c>
      <c r="I1255" s="22">
        <v>20.49</v>
      </c>
      <c r="J1255" s="22" t="s">
        <v>54</v>
      </c>
      <c r="K1255" s="23">
        <v>172210.33</v>
      </c>
      <c r="L1255" s="23" t="s">
        <v>55</v>
      </c>
      <c r="M1255" s="23" t="s">
        <v>83</v>
      </c>
      <c r="N1255" s="27"/>
      <c r="O1255" s="23" t="s">
        <v>56</v>
      </c>
      <c r="P1255" t="str">
        <f t="shared" si="19"/>
        <v>INSERT INTO @DataTable (Deal, AdvanceDate, PROV, DealPurpose, RateType, BEACON, LTV, TDS, GDS, InsuranceType, PrincipalBalance, OccupancyType, AccountStatus, Closed_Date, DelinquencyBucket) VALUES (1254, '2015-07-08', 'ON', 'Transfer', 'Fixed', 804, 63.12, 21.33, 20.49, 'Conv', 172210.33, 'Owner-Occupied', 'Open', '1900-01-00', 'Current');</v>
      </c>
    </row>
    <row r="1256" spans="1:16" x14ac:dyDescent="0.35">
      <c r="A1256" s="19">
        <v>1255</v>
      </c>
      <c r="B1256" s="18">
        <v>42121</v>
      </c>
      <c r="C1256" s="19" t="s">
        <v>51</v>
      </c>
      <c r="D1256" s="19" t="s">
        <v>52</v>
      </c>
      <c r="E1256" s="19" t="s">
        <v>40</v>
      </c>
      <c r="F1256" s="19">
        <v>776</v>
      </c>
      <c r="G1256" s="19">
        <v>73.17</v>
      </c>
      <c r="H1256" s="19">
        <v>22.88</v>
      </c>
      <c r="I1256" s="19">
        <v>19.989999999999998</v>
      </c>
      <c r="J1256" s="19" t="s">
        <v>54</v>
      </c>
      <c r="K1256" s="20">
        <v>280719.86</v>
      </c>
      <c r="L1256" s="20" t="s">
        <v>55</v>
      </c>
      <c r="M1256" s="20" t="s">
        <v>83</v>
      </c>
      <c r="N1256" s="26"/>
      <c r="O1256" s="20" t="s">
        <v>56</v>
      </c>
      <c r="P1256" t="str">
        <f t="shared" si="19"/>
        <v>INSERT INTO @DataTable (Deal, AdvanceDate, PROV, DealPurpose, RateType, BEACON, LTV, TDS, GDS, InsuranceType, PrincipalBalance, OccupancyType, AccountStatus, Closed_Date, DelinquencyBucket) VALUES (1255, '2015-04-27', 'AB', 'Refinance External', 'ARM', 776, 73.17, 22.88, 19.99, 'Conv', 280719.86, 'Owner-Occupied', 'Open', '1900-01-00', 'Current');</v>
      </c>
    </row>
    <row r="1257" spans="1:16" x14ac:dyDescent="0.35">
      <c r="A1257" s="22">
        <v>1256</v>
      </c>
      <c r="B1257" s="21">
        <v>42558</v>
      </c>
      <c r="C1257" s="22" t="s">
        <v>58</v>
      </c>
      <c r="D1257" s="22" t="s">
        <v>59</v>
      </c>
      <c r="E1257" s="22" t="s">
        <v>53</v>
      </c>
      <c r="F1257" s="22">
        <v>802</v>
      </c>
      <c r="G1257" s="22">
        <v>72.12</v>
      </c>
      <c r="H1257" s="22">
        <v>42.44</v>
      </c>
      <c r="I1257" s="22">
        <v>35.869999999999997</v>
      </c>
      <c r="J1257" s="22" t="s">
        <v>54</v>
      </c>
      <c r="K1257" s="23">
        <v>424806.36</v>
      </c>
      <c r="L1257" s="23" t="s">
        <v>55</v>
      </c>
      <c r="M1257" s="23" t="s">
        <v>83</v>
      </c>
      <c r="N1257" s="27"/>
      <c r="O1257" s="23" t="s">
        <v>56</v>
      </c>
      <c r="P1257" t="str">
        <f t="shared" si="19"/>
        <v>INSERT INTO @DataTable (Deal, AdvanceDate, PROV, DealPurpose, RateType, BEACON, LTV, TDS, GDS, InsuranceType, PrincipalBalance, OccupancyType, AccountStatus, Closed_Date, DelinquencyBucket) VALUES (1256, '2016-07-07', 'BC', 'Transfer', 'Fixed', 802, 72.12, 42.44, 35.87, 'Conv', 424806.36, 'Owner-Occupied', 'Open', '1900-01-00', 'Current');</v>
      </c>
    </row>
    <row r="1258" spans="1:16" x14ac:dyDescent="0.35">
      <c r="A1258" s="19">
        <v>1257</v>
      </c>
      <c r="B1258" s="18">
        <v>41751</v>
      </c>
      <c r="C1258" s="19" t="s">
        <v>58</v>
      </c>
      <c r="D1258" s="19" t="s">
        <v>59</v>
      </c>
      <c r="E1258" s="19" t="s">
        <v>40</v>
      </c>
      <c r="F1258" s="19">
        <v>769</v>
      </c>
      <c r="G1258" s="19">
        <v>86.29</v>
      </c>
      <c r="H1258" s="19">
        <v>27.42</v>
      </c>
      <c r="I1258" s="19">
        <v>26.21</v>
      </c>
      <c r="J1258" s="19" t="s">
        <v>60</v>
      </c>
      <c r="K1258" s="20">
        <v>0</v>
      </c>
      <c r="L1258" s="20" t="s">
        <v>55</v>
      </c>
      <c r="M1258" s="20" t="s">
        <v>84</v>
      </c>
      <c r="N1258" s="26">
        <v>42494</v>
      </c>
      <c r="O1258" s="20" t="s">
        <v>56</v>
      </c>
      <c r="P1258" t="str">
        <f t="shared" si="19"/>
        <v>INSERT INTO @DataTable (Deal, AdvanceDate, PROV, DealPurpose, RateType, BEACON, LTV, TDS, GDS, InsuranceType, PrincipalBalance, OccupancyType, AccountStatus, Closed_Date, DelinquencyBucket) VALUES (1257, '2014-04-22', 'BC', 'Transfer', 'ARM', 769, 86.29, 27.42, 26.21, 'HiRatio', 0, 'Owner-Occupied', 'Closed', '2016-05-04', 'Current');</v>
      </c>
    </row>
    <row r="1259" spans="1:16" x14ac:dyDescent="0.35">
      <c r="A1259" s="22">
        <v>1258</v>
      </c>
      <c r="B1259" s="21">
        <v>41807</v>
      </c>
      <c r="C1259" s="22" t="s">
        <v>58</v>
      </c>
      <c r="D1259" s="22" t="s">
        <v>61</v>
      </c>
      <c r="E1259" s="22" t="s">
        <v>53</v>
      </c>
      <c r="F1259" s="22">
        <v>659</v>
      </c>
      <c r="G1259" s="22">
        <v>78.86</v>
      </c>
      <c r="H1259" s="22">
        <v>36.76</v>
      </c>
      <c r="I1259" s="22">
        <v>31.8</v>
      </c>
      <c r="J1259" s="22" t="s">
        <v>54</v>
      </c>
      <c r="K1259" s="23">
        <v>132431.25</v>
      </c>
      <c r="L1259" s="23" t="s">
        <v>55</v>
      </c>
      <c r="M1259" s="23" t="s">
        <v>83</v>
      </c>
      <c r="N1259" s="27"/>
      <c r="O1259" s="23" t="s">
        <v>56</v>
      </c>
      <c r="P1259" t="str">
        <f t="shared" si="19"/>
        <v>INSERT INTO @DataTable (Deal, AdvanceDate, PROV, DealPurpose, RateType, BEACON, LTV, TDS, GDS, InsuranceType, PrincipalBalance, OccupancyType, AccountStatus, Closed_Date, DelinquencyBucket) VALUES (1258, '2014-06-17', 'BC', 'Purchase', 'Fixed', 659, 78.86, 36.76, 31.8, 'Conv', 132431.25, 'Owner-Occupied', 'Open', '1900-01-00', 'Current');</v>
      </c>
    </row>
    <row r="1260" spans="1:16" x14ac:dyDescent="0.35">
      <c r="A1260" s="19">
        <v>1259</v>
      </c>
      <c r="B1260" s="18">
        <v>42587</v>
      </c>
      <c r="C1260" s="19" t="s">
        <v>57</v>
      </c>
      <c r="D1260" s="19" t="s">
        <v>52</v>
      </c>
      <c r="E1260" s="19" t="s">
        <v>53</v>
      </c>
      <c r="F1260" s="19">
        <v>727</v>
      </c>
      <c r="G1260" s="19">
        <v>80</v>
      </c>
      <c r="H1260" s="19">
        <v>28.53</v>
      </c>
      <c r="I1260" s="19">
        <v>28.53</v>
      </c>
      <c r="J1260" s="19" t="s">
        <v>54</v>
      </c>
      <c r="K1260" s="20">
        <v>245654.52</v>
      </c>
      <c r="L1260" s="20" t="s">
        <v>55</v>
      </c>
      <c r="M1260" s="20" t="s">
        <v>83</v>
      </c>
      <c r="N1260" s="26"/>
      <c r="O1260" s="20" t="s">
        <v>56</v>
      </c>
      <c r="P1260" t="str">
        <f t="shared" si="19"/>
        <v>INSERT INTO @DataTable (Deal, AdvanceDate, PROV, DealPurpose, RateType, BEACON, LTV, TDS, GDS, InsuranceType, PrincipalBalance, OccupancyType, AccountStatus, Closed_Date, DelinquencyBucket) VALUES (1259, '2016-08-05', 'ON', 'Refinance External', 'Fixed', 727, 80, 28.53, 28.53, 'Conv', 245654.52, 'Owner-Occupied', 'Open', '1900-01-00', 'Current');</v>
      </c>
    </row>
    <row r="1261" spans="1:16" x14ac:dyDescent="0.35">
      <c r="A1261" s="22">
        <v>1260</v>
      </c>
      <c r="B1261" s="21">
        <v>41064</v>
      </c>
      <c r="C1261" s="22" t="s">
        <v>70</v>
      </c>
      <c r="D1261" s="22" t="s">
        <v>61</v>
      </c>
      <c r="E1261" s="22" t="s">
        <v>53</v>
      </c>
      <c r="F1261" s="22">
        <v>641</v>
      </c>
      <c r="G1261" s="22">
        <v>95</v>
      </c>
      <c r="H1261" s="22">
        <v>39.4</v>
      </c>
      <c r="I1261" s="22">
        <v>28.53</v>
      </c>
      <c r="J1261" s="22" t="s">
        <v>60</v>
      </c>
      <c r="K1261" s="23">
        <v>128840.78</v>
      </c>
      <c r="L1261" s="23" t="s">
        <v>55</v>
      </c>
      <c r="M1261" s="23" t="s">
        <v>83</v>
      </c>
      <c r="N1261" s="27"/>
      <c r="O1261" s="23" t="s">
        <v>56</v>
      </c>
      <c r="P1261" t="str">
        <f t="shared" si="19"/>
        <v>INSERT INTO @DataTable (Deal, AdvanceDate, PROV, DealPurpose, RateType, BEACON, LTV, TDS, GDS, InsuranceType, PrincipalBalance, OccupancyType, AccountStatus, Closed_Date, DelinquencyBucket) VALUES (1260, '2012-06-04', 'NB', 'Purchase', 'Fixed', 641, 95, 39.4, 28.53, 'HiRatio', 128840.78, 'Owner-Occupied', 'Open', '1900-01-00', 'Current');</v>
      </c>
    </row>
    <row r="1262" spans="1:16" x14ac:dyDescent="0.35">
      <c r="A1262" s="19">
        <v>1261</v>
      </c>
      <c r="B1262" s="18">
        <v>41705</v>
      </c>
      <c r="C1262" s="19" t="s">
        <v>51</v>
      </c>
      <c r="D1262" s="19" t="s">
        <v>61</v>
      </c>
      <c r="E1262" s="19" t="s">
        <v>40</v>
      </c>
      <c r="F1262" s="19">
        <v>693</v>
      </c>
      <c r="G1262" s="19">
        <v>92.81</v>
      </c>
      <c r="H1262" s="19">
        <v>22.86</v>
      </c>
      <c r="I1262" s="19">
        <v>22.57</v>
      </c>
      <c r="J1262" s="19" t="s">
        <v>60</v>
      </c>
      <c r="K1262" s="20">
        <v>238858</v>
      </c>
      <c r="L1262" s="20" t="s">
        <v>55</v>
      </c>
      <c r="M1262" s="20" t="s">
        <v>83</v>
      </c>
      <c r="N1262" s="26"/>
      <c r="O1262" s="20" t="s">
        <v>56</v>
      </c>
      <c r="P1262" t="str">
        <f t="shared" si="19"/>
        <v>INSERT INTO @DataTable (Deal, AdvanceDate, PROV, DealPurpose, RateType, BEACON, LTV, TDS, GDS, InsuranceType, PrincipalBalance, OccupancyType, AccountStatus, Closed_Date, DelinquencyBucket) VALUES (1261, '2014-03-07', 'AB', 'Purchase', 'ARM', 693, 92.81, 22.86, 22.57, 'HiRatio', 238858, 'Owner-Occupied', 'Open', '1900-01-00', 'Current');</v>
      </c>
    </row>
    <row r="1263" spans="1:16" x14ac:dyDescent="0.35">
      <c r="A1263" s="22">
        <v>1262</v>
      </c>
      <c r="B1263" s="21">
        <v>42492</v>
      </c>
      <c r="C1263" s="22" t="s">
        <v>58</v>
      </c>
      <c r="D1263" s="22" t="s">
        <v>61</v>
      </c>
      <c r="E1263" s="22" t="s">
        <v>53</v>
      </c>
      <c r="F1263" s="22">
        <v>805</v>
      </c>
      <c r="G1263" s="22">
        <v>80</v>
      </c>
      <c r="H1263" s="22">
        <v>29.79</v>
      </c>
      <c r="I1263" s="22">
        <v>20.55</v>
      </c>
      <c r="J1263" s="22" t="s">
        <v>54</v>
      </c>
      <c r="K1263" s="23">
        <v>474811.33</v>
      </c>
      <c r="L1263" s="23" t="s">
        <v>55</v>
      </c>
      <c r="M1263" s="23" t="s">
        <v>83</v>
      </c>
      <c r="N1263" s="27"/>
      <c r="O1263" s="23" t="s">
        <v>56</v>
      </c>
      <c r="P1263" t="str">
        <f t="shared" si="19"/>
        <v>INSERT INTO @DataTable (Deal, AdvanceDate, PROV, DealPurpose, RateType, BEACON, LTV, TDS, GDS, InsuranceType, PrincipalBalance, OccupancyType, AccountStatus, Closed_Date, DelinquencyBucket) VALUES (1262, '2016-05-02', 'BC', 'Purchase', 'Fixed', 805, 80, 29.79, 20.55, 'Conv', 474811.33, 'Owner-Occupied', 'Open', '1900-01-00', 'Current');</v>
      </c>
    </row>
    <row r="1264" spans="1:16" x14ac:dyDescent="0.35">
      <c r="A1264" s="19">
        <v>1263</v>
      </c>
      <c r="B1264" s="18">
        <v>42025</v>
      </c>
      <c r="C1264" s="19" t="s">
        <v>65</v>
      </c>
      <c r="D1264" s="19" t="s">
        <v>52</v>
      </c>
      <c r="E1264" s="19" t="s">
        <v>53</v>
      </c>
      <c r="F1264" s="19">
        <v>712</v>
      </c>
      <c r="G1264" s="19">
        <v>80</v>
      </c>
      <c r="H1264" s="19">
        <v>33.479999999999997</v>
      </c>
      <c r="I1264" s="19">
        <v>11.1</v>
      </c>
      <c r="J1264" s="19" t="s">
        <v>54</v>
      </c>
      <c r="K1264" s="20">
        <v>160972.93</v>
      </c>
      <c r="L1264" s="20" t="s">
        <v>55</v>
      </c>
      <c r="M1264" s="20" t="s">
        <v>83</v>
      </c>
      <c r="N1264" s="26"/>
      <c r="O1264" s="20" t="s">
        <v>56</v>
      </c>
      <c r="P1264" t="str">
        <f t="shared" si="19"/>
        <v>INSERT INTO @DataTable (Deal, AdvanceDate, PROV, DealPurpose, RateType, BEACON, LTV, TDS, GDS, InsuranceType, PrincipalBalance, OccupancyType, AccountStatus, Closed_Date, DelinquencyBucket) VALUES (1263, '2015-01-21', 'NS', 'Refinance External', 'Fixed', 712, 80, 33.48, 11.1, 'Conv', 160972.93, 'Owner-Occupied', 'Open', '1900-01-00', 'Current');</v>
      </c>
    </row>
    <row r="1265" spans="1:16" x14ac:dyDescent="0.35">
      <c r="A1265" s="22">
        <v>1264</v>
      </c>
      <c r="B1265" s="21">
        <v>40920</v>
      </c>
      <c r="C1265" s="22" t="s">
        <v>51</v>
      </c>
      <c r="D1265" s="22" t="s">
        <v>61</v>
      </c>
      <c r="E1265" s="22" t="s">
        <v>53</v>
      </c>
      <c r="F1265" s="22">
        <v>781</v>
      </c>
      <c r="G1265" s="22">
        <v>95</v>
      </c>
      <c r="H1265" s="22">
        <v>35.770000000000003</v>
      </c>
      <c r="I1265" s="22">
        <v>34.4</v>
      </c>
      <c r="J1265" s="22" t="s">
        <v>60</v>
      </c>
      <c r="K1265" s="23">
        <v>333556.33</v>
      </c>
      <c r="L1265" s="23" t="s">
        <v>55</v>
      </c>
      <c r="M1265" s="23" t="s">
        <v>83</v>
      </c>
      <c r="N1265" s="27"/>
      <c r="O1265" s="23" t="s">
        <v>56</v>
      </c>
      <c r="P1265" t="str">
        <f t="shared" si="19"/>
        <v>INSERT INTO @DataTable (Deal, AdvanceDate, PROV, DealPurpose, RateType, BEACON, LTV, TDS, GDS, InsuranceType, PrincipalBalance, OccupancyType, AccountStatus, Closed_Date, DelinquencyBucket) VALUES (1264, '2012-01-12', 'AB', 'Purchase', 'Fixed', 781, 95, 35.77, 34.4, 'HiRatio', 333556.33, 'Owner-Occupied', 'Open', '1900-01-00', 'Current');</v>
      </c>
    </row>
    <row r="1266" spans="1:16" x14ac:dyDescent="0.35">
      <c r="A1266" s="19">
        <v>1265</v>
      </c>
      <c r="B1266" s="18">
        <v>42495</v>
      </c>
      <c r="C1266" s="19" t="s">
        <v>58</v>
      </c>
      <c r="D1266" s="19" t="s">
        <v>59</v>
      </c>
      <c r="E1266" s="19" t="s">
        <v>40</v>
      </c>
      <c r="F1266" s="19">
        <v>832</v>
      </c>
      <c r="G1266" s="19">
        <v>62.66</v>
      </c>
      <c r="H1266" s="19">
        <v>32.67</v>
      </c>
      <c r="I1266" s="19">
        <v>32.51</v>
      </c>
      <c r="J1266" s="19" t="s">
        <v>54</v>
      </c>
      <c r="K1266" s="20">
        <v>302314.87</v>
      </c>
      <c r="L1266" s="20" t="s">
        <v>55</v>
      </c>
      <c r="M1266" s="20" t="s">
        <v>83</v>
      </c>
      <c r="N1266" s="26"/>
      <c r="O1266" s="20" t="s">
        <v>56</v>
      </c>
      <c r="P1266" t="str">
        <f t="shared" si="19"/>
        <v>INSERT INTO @DataTable (Deal, AdvanceDate, PROV, DealPurpose, RateType, BEACON, LTV, TDS, GDS, InsuranceType, PrincipalBalance, OccupancyType, AccountStatus, Closed_Date, DelinquencyBucket) VALUES (1265, '2016-05-05', 'BC', 'Transfer', 'ARM', 832, 62.66, 32.67, 32.51, 'Conv', 302314.87, 'Owner-Occupied', 'Open', '1900-01-00', 'Current');</v>
      </c>
    </row>
    <row r="1267" spans="1:16" x14ac:dyDescent="0.35">
      <c r="A1267" s="22">
        <v>1266</v>
      </c>
      <c r="B1267" s="21">
        <v>41957</v>
      </c>
      <c r="C1267" s="22" t="s">
        <v>57</v>
      </c>
      <c r="D1267" s="22" t="s">
        <v>52</v>
      </c>
      <c r="E1267" s="22" t="s">
        <v>53</v>
      </c>
      <c r="F1267" s="22">
        <v>758</v>
      </c>
      <c r="G1267" s="22">
        <v>77.680000000000007</v>
      </c>
      <c r="H1267" s="22">
        <v>43.43</v>
      </c>
      <c r="I1267" s="22">
        <v>37.96</v>
      </c>
      <c r="J1267" s="22" t="s">
        <v>54</v>
      </c>
      <c r="K1267" s="23">
        <v>925956.8</v>
      </c>
      <c r="L1267" s="23" t="s">
        <v>55</v>
      </c>
      <c r="M1267" s="23" t="s">
        <v>83</v>
      </c>
      <c r="N1267" s="27"/>
      <c r="O1267" s="23" t="s">
        <v>56</v>
      </c>
      <c r="P1267" t="str">
        <f t="shared" si="19"/>
        <v>INSERT INTO @DataTable (Deal, AdvanceDate, PROV, DealPurpose, RateType, BEACON, LTV, TDS, GDS, InsuranceType, PrincipalBalance, OccupancyType, AccountStatus, Closed_Date, DelinquencyBucket) VALUES (1266, '2014-11-14', 'ON', 'Refinance External', 'Fixed', 758, 77.68, 43.43, 37.96, 'Conv', 925956.8, 'Owner-Occupied', 'Open', '1900-01-00', 'Current');</v>
      </c>
    </row>
    <row r="1268" spans="1:16" x14ac:dyDescent="0.35">
      <c r="A1268" s="19">
        <v>1267</v>
      </c>
      <c r="B1268" s="18">
        <v>42132</v>
      </c>
      <c r="C1268" s="19" t="s">
        <v>57</v>
      </c>
      <c r="D1268" s="19" t="s">
        <v>61</v>
      </c>
      <c r="E1268" s="19" t="s">
        <v>40</v>
      </c>
      <c r="F1268" s="19">
        <v>722</v>
      </c>
      <c r="G1268" s="19">
        <v>95</v>
      </c>
      <c r="H1268" s="19">
        <v>38.81</v>
      </c>
      <c r="I1268" s="19">
        <v>17.850000000000001</v>
      </c>
      <c r="J1268" s="19" t="s">
        <v>60</v>
      </c>
      <c r="K1268" s="20">
        <v>217780.11</v>
      </c>
      <c r="L1268" s="20" t="s">
        <v>55</v>
      </c>
      <c r="M1268" s="20" t="s">
        <v>83</v>
      </c>
      <c r="N1268" s="26"/>
      <c r="O1268" s="20" t="s">
        <v>56</v>
      </c>
      <c r="P1268" t="str">
        <f t="shared" si="19"/>
        <v>INSERT INTO @DataTable (Deal, AdvanceDate, PROV, DealPurpose, RateType, BEACON, LTV, TDS, GDS, InsuranceType, PrincipalBalance, OccupancyType, AccountStatus, Closed_Date, DelinquencyBucket) VALUES (1267, '2015-05-08', 'ON', 'Purchase', 'ARM', 722, 95, 38.81, 17.85, 'HiRatio', 217780.11, 'Owner-Occupied', 'Open', '1900-01-00', 'Current');</v>
      </c>
    </row>
    <row r="1269" spans="1:16" x14ac:dyDescent="0.35">
      <c r="A1269" s="22">
        <v>1268</v>
      </c>
      <c r="B1269" s="21">
        <v>41593</v>
      </c>
      <c r="C1269" s="22" t="s">
        <v>57</v>
      </c>
      <c r="D1269" s="22" t="s">
        <v>61</v>
      </c>
      <c r="E1269" s="22" t="s">
        <v>53</v>
      </c>
      <c r="F1269" s="22">
        <v>767</v>
      </c>
      <c r="G1269" s="22">
        <v>95</v>
      </c>
      <c r="H1269" s="22">
        <v>37.03</v>
      </c>
      <c r="I1269" s="22">
        <v>20.39</v>
      </c>
      <c r="J1269" s="22" t="s">
        <v>60</v>
      </c>
      <c r="K1269" s="23">
        <v>218980.1</v>
      </c>
      <c r="L1269" s="23" t="s">
        <v>55</v>
      </c>
      <c r="M1269" s="23" t="s">
        <v>83</v>
      </c>
      <c r="N1269" s="27"/>
      <c r="O1269" s="23" t="s">
        <v>56</v>
      </c>
      <c r="P1269" t="str">
        <f t="shared" si="19"/>
        <v>INSERT INTO @DataTable (Deal, AdvanceDate, PROV, DealPurpose, RateType, BEACON, LTV, TDS, GDS, InsuranceType, PrincipalBalance, OccupancyType, AccountStatus, Closed_Date, DelinquencyBucket) VALUES (1268, '2013-11-15', 'ON', 'Purchase', 'Fixed', 767, 95, 37.03, 20.39, 'HiRatio', 218980.1, 'Owner-Occupied', 'Open', '1900-01-00', 'Current');</v>
      </c>
    </row>
    <row r="1270" spans="1:16" x14ac:dyDescent="0.35">
      <c r="A1270" s="19">
        <v>1269</v>
      </c>
      <c r="B1270" s="18">
        <v>42215</v>
      </c>
      <c r="C1270" s="19" t="s">
        <v>57</v>
      </c>
      <c r="D1270" s="19" t="s">
        <v>52</v>
      </c>
      <c r="E1270" s="19" t="s">
        <v>53</v>
      </c>
      <c r="F1270" s="19">
        <v>696</v>
      </c>
      <c r="G1270" s="19">
        <v>80</v>
      </c>
      <c r="H1270" s="19">
        <v>33.979999999999997</v>
      </c>
      <c r="I1270" s="19">
        <v>26.04</v>
      </c>
      <c r="J1270" s="19" t="s">
        <v>54</v>
      </c>
      <c r="K1270" s="20">
        <v>160883.56</v>
      </c>
      <c r="L1270" s="20" t="s">
        <v>55</v>
      </c>
      <c r="M1270" s="20" t="s">
        <v>83</v>
      </c>
      <c r="N1270" s="26"/>
      <c r="O1270" s="20" t="s">
        <v>56</v>
      </c>
      <c r="P1270" t="str">
        <f t="shared" si="19"/>
        <v>INSERT INTO @DataTable (Deal, AdvanceDate, PROV, DealPurpose, RateType, BEACON, LTV, TDS, GDS, InsuranceType, PrincipalBalance, OccupancyType, AccountStatus, Closed_Date, DelinquencyBucket) VALUES (1269, '2015-07-30', 'ON', 'Refinance External', 'Fixed', 696, 80, 33.98, 26.04, 'Conv', 160883.56, 'Owner-Occupied', 'Open', '1900-01-00', 'Current');</v>
      </c>
    </row>
    <row r="1271" spans="1:16" x14ac:dyDescent="0.35">
      <c r="A1271" s="22">
        <v>1270</v>
      </c>
      <c r="B1271" s="21">
        <v>41621</v>
      </c>
      <c r="C1271" s="22" t="s">
        <v>57</v>
      </c>
      <c r="D1271" s="22" t="s">
        <v>61</v>
      </c>
      <c r="E1271" s="22" t="s">
        <v>40</v>
      </c>
      <c r="F1271" s="22">
        <v>693</v>
      </c>
      <c r="G1271" s="22">
        <v>86.19</v>
      </c>
      <c r="H1271" s="22">
        <v>32.049999999999997</v>
      </c>
      <c r="I1271" s="22">
        <v>15.88</v>
      </c>
      <c r="J1271" s="22" t="s">
        <v>60</v>
      </c>
      <c r="K1271" s="23">
        <v>0</v>
      </c>
      <c r="L1271" s="23" t="s">
        <v>55</v>
      </c>
      <c r="M1271" s="23" t="s">
        <v>84</v>
      </c>
      <c r="N1271" s="27">
        <v>42473</v>
      </c>
      <c r="O1271" s="23" t="s">
        <v>56</v>
      </c>
      <c r="P1271" t="str">
        <f t="shared" si="19"/>
        <v>INSERT INTO @DataTable (Deal, AdvanceDate, PROV, DealPurpose, RateType, BEACON, LTV, TDS, GDS, InsuranceType, PrincipalBalance, OccupancyType, AccountStatus, Closed_Date, DelinquencyBucket) VALUES (1270, '2013-12-13', 'ON', 'Purchase', 'ARM', 693, 86.19, 32.05, 15.88, 'HiRatio', 0, 'Owner-Occupied', 'Closed', '2016-04-13', 'Current');</v>
      </c>
    </row>
    <row r="1272" spans="1:16" x14ac:dyDescent="0.35">
      <c r="A1272" s="19">
        <v>1271</v>
      </c>
      <c r="B1272" s="18">
        <v>42118</v>
      </c>
      <c r="C1272" s="19" t="s">
        <v>57</v>
      </c>
      <c r="D1272" s="19" t="s">
        <v>61</v>
      </c>
      <c r="E1272" s="19" t="s">
        <v>53</v>
      </c>
      <c r="F1272" s="19">
        <v>708</v>
      </c>
      <c r="G1272" s="19">
        <v>95</v>
      </c>
      <c r="H1272" s="19">
        <v>41.4</v>
      </c>
      <c r="I1272" s="19">
        <v>34.26</v>
      </c>
      <c r="J1272" s="19" t="s">
        <v>60</v>
      </c>
      <c r="K1272" s="20">
        <v>254620.69</v>
      </c>
      <c r="L1272" s="20" t="s">
        <v>55</v>
      </c>
      <c r="M1272" s="20" t="s">
        <v>83</v>
      </c>
      <c r="N1272" s="26"/>
      <c r="O1272" s="20" t="s">
        <v>56</v>
      </c>
      <c r="P1272" t="str">
        <f t="shared" si="19"/>
        <v>INSERT INTO @DataTable (Deal, AdvanceDate, PROV, DealPurpose, RateType, BEACON, LTV, TDS, GDS, InsuranceType, PrincipalBalance, OccupancyType, AccountStatus, Closed_Date, DelinquencyBucket) VALUES (1271, '2015-04-24', 'ON', 'Purchase', 'Fixed', 708, 95, 41.4, 34.26, 'HiRatio', 254620.69, 'Owner-Occupied', 'Open', '1900-01-00', 'Current');</v>
      </c>
    </row>
    <row r="1273" spans="1:16" x14ac:dyDescent="0.35">
      <c r="A1273" s="22">
        <v>1272</v>
      </c>
      <c r="B1273" s="21">
        <v>42699</v>
      </c>
      <c r="C1273" s="22" t="s">
        <v>51</v>
      </c>
      <c r="D1273" s="22" t="s">
        <v>61</v>
      </c>
      <c r="E1273" s="22" t="s">
        <v>53</v>
      </c>
      <c r="F1273" s="22">
        <v>670</v>
      </c>
      <c r="G1273" s="22">
        <v>95</v>
      </c>
      <c r="H1273" s="22">
        <v>41.86</v>
      </c>
      <c r="I1273" s="22">
        <v>24.25</v>
      </c>
      <c r="J1273" s="22" t="s">
        <v>60</v>
      </c>
      <c r="K1273" s="23">
        <v>420998.16</v>
      </c>
      <c r="L1273" s="23" t="s">
        <v>55</v>
      </c>
      <c r="M1273" s="23" t="s">
        <v>83</v>
      </c>
      <c r="N1273" s="27"/>
      <c r="O1273" s="23" t="s">
        <v>56</v>
      </c>
      <c r="P1273" t="str">
        <f t="shared" si="19"/>
        <v>INSERT INTO @DataTable (Deal, AdvanceDate, PROV, DealPurpose, RateType, BEACON, LTV, TDS, GDS, InsuranceType, PrincipalBalance, OccupancyType, AccountStatus, Closed_Date, DelinquencyBucket) VALUES (1272, '2016-11-25', 'AB', 'Purchase', 'Fixed', 670, 95, 41.86, 24.25, 'HiRatio', 420998.16, 'Owner-Occupied', 'Open', '1900-01-00', 'Current');</v>
      </c>
    </row>
    <row r="1274" spans="1:16" x14ac:dyDescent="0.35">
      <c r="A1274" s="19">
        <v>1273</v>
      </c>
      <c r="B1274" s="18">
        <v>42404</v>
      </c>
      <c r="C1274" s="19" t="s">
        <v>57</v>
      </c>
      <c r="D1274" s="19" t="s">
        <v>52</v>
      </c>
      <c r="E1274" s="19" t="s">
        <v>53</v>
      </c>
      <c r="F1274" s="19">
        <v>793</v>
      </c>
      <c r="G1274" s="19">
        <v>80</v>
      </c>
      <c r="H1274" s="19">
        <v>39.1</v>
      </c>
      <c r="I1274" s="19">
        <v>18.78</v>
      </c>
      <c r="J1274" s="19" t="s">
        <v>54</v>
      </c>
      <c r="K1274" s="20">
        <v>162304.56</v>
      </c>
      <c r="L1274" s="20" t="s">
        <v>55</v>
      </c>
      <c r="M1274" s="20" t="s">
        <v>83</v>
      </c>
      <c r="N1274" s="26"/>
      <c r="O1274" s="20" t="s">
        <v>56</v>
      </c>
      <c r="P1274" t="str">
        <f t="shared" si="19"/>
        <v>INSERT INTO @DataTable (Deal, AdvanceDate, PROV, DealPurpose, RateType, BEACON, LTV, TDS, GDS, InsuranceType, PrincipalBalance, OccupancyType, AccountStatus, Closed_Date, DelinquencyBucket) VALUES (1273, '2016-02-04', 'ON', 'Refinance External', 'Fixed', 793, 80, 39.1, 18.78, 'Conv', 162304.56, 'Owner-Occupied', 'Open', '1900-01-00', 'Current');</v>
      </c>
    </row>
    <row r="1275" spans="1:16" x14ac:dyDescent="0.35">
      <c r="A1275" s="22">
        <v>1274</v>
      </c>
      <c r="B1275" s="21">
        <v>41848</v>
      </c>
      <c r="C1275" s="22" t="s">
        <v>51</v>
      </c>
      <c r="D1275" s="22" t="s">
        <v>61</v>
      </c>
      <c r="E1275" s="22" t="s">
        <v>53</v>
      </c>
      <c r="F1275" s="22">
        <v>755</v>
      </c>
      <c r="G1275" s="22">
        <v>95</v>
      </c>
      <c r="H1275" s="22">
        <v>32.93</v>
      </c>
      <c r="I1275" s="22">
        <v>22.51</v>
      </c>
      <c r="J1275" s="22" t="s">
        <v>60</v>
      </c>
      <c r="K1275" s="23">
        <v>282090.53999999998</v>
      </c>
      <c r="L1275" s="23" t="s">
        <v>55</v>
      </c>
      <c r="M1275" s="23" t="s">
        <v>83</v>
      </c>
      <c r="N1275" s="27"/>
      <c r="O1275" s="23" t="s">
        <v>56</v>
      </c>
      <c r="P1275" t="str">
        <f t="shared" si="19"/>
        <v>INSERT INTO @DataTable (Deal, AdvanceDate, PROV, DealPurpose, RateType, BEACON, LTV, TDS, GDS, InsuranceType, PrincipalBalance, OccupancyType, AccountStatus, Closed_Date, DelinquencyBucket) VALUES (1274, '2014-07-28', 'AB', 'Purchase', 'Fixed', 755, 95, 32.93, 22.51, 'HiRatio', 282090.54, 'Owner-Occupied', 'Open', '1900-01-00', 'Current');</v>
      </c>
    </row>
    <row r="1276" spans="1:16" x14ac:dyDescent="0.35">
      <c r="A1276" s="19">
        <v>1275</v>
      </c>
      <c r="B1276" s="18">
        <v>41990</v>
      </c>
      <c r="C1276" s="19" t="s">
        <v>51</v>
      </c>
      <c r="D1276" s="19" t="s">
        <v>61</v>
      </c>
      <c r="E1276" s="19" t="s">
        <v>53</v>
      </c>
      <c r="F1276" s="19">
        <v>670</v>
      </c>
      <c r="G1276" s="19">
        <v>87.64</v>
      </c>
      <c r="H1276" s="19">
        <v>38.54</v>
      </c>
      <c r="I1276" s="19">
        <v>38.54</v>
      </c>
      <c r="J1276" s="19" t="s">
        <v>60</v>
      </c>
      <c r="K1276" s="20">
        <v>512799.67</v>
      </c>
      <c r="L1276" s="20" t="s">
        <v>55</v>
      </c>
      <c r="M1276" s="20" t="s">
        <v>83</v>
      </c>
      <c r="N1276" s="26"/>
      <c r="O1276" s="20" t="s">
        <v>56</v>
      </c>
      <c r="P1276" t="str">
        <f t="shared" si="19"/>
        <v>INSERT INTO @DataTable (Deal, AdvanceDate, PROV, DealPurpose, RateType, BEACON, LTV, TDS, GDS, InsuranceType, PrincipalBalance, OccupancyType, AccountStatus, Closed_Date, DelinquencyBucket) VALUES (1275, '2014-12-17', 'AB', 'Purchase', 'Fixed', 670, 87.64, 38.54, 38.54, 'HiRatio', 512799.67, 'Owner-Occupied', 'Open', '1900-01-00', 'Current');</v>
      </c>
    </row>
    <row r="1277" spans="1:16" x14ac:dyDescent="0.35">
      <c r="A1277" s="22">
        <v>1276</v>
      </c>
      <c r="B1277" s="21">
        <v>42338</v>
      </c>
      <c r="C1277" s="22" t="s">
        <v>57</v>
      </c>
      <c r="D1277" s="22" t="s">
        <v>61</v>
      </c>
      <c r="E1277" s="22" t="s">
        <v>40</v>
      </c>
      <c r="F1277" s="22">
        <v>754</v>
      </c>
      <c r="G1277" s="22">
        <v>60.13</v>
      </c>
      <c r="H1277" s="22">
        <v>30.25</v>
      </c>
      <c r="I1277" s="22">
        <v>22.23</v>
      </c>
      <c r="J1277" s="22" t="s">
        <v>54</v>
      </c>
      <c r="K1277" s="23">
        <v>444890.55</v>
      </c>
      <c r="L1277" s="23" t="s">
        <v>55</v>
      </c>
      <c r="M1277" s="23" t="s">
        <v>83</v>
      </c>
      <c r="N1277" s="27"/>
      <c r="O1277" s="23" t="s">
        <v>56</v>
      </c>
      <c r="P1277" t="str">
        <f t="shared" si="19"/>
        <v>INSERT INTO @DataTable (Deal, AdvanceDate, PROV, DealPurpose, RateType, BEACON, LTV, TDS, GDS, InsuranceType, PrincipalBalance, OccupancyType, AccountStatus, Closed_Date, DelinquencyBucket) VALUES (1276, '2015-11-30', 'ON', 'Purchase', 'ARM', 754, 60.13, 30.25, 22.23, 'Conv', 444890.55, 'Owner-Occupied', 'Open', '1900-01-00', 'Current');</v>
      </c>
    </row>
    <row r="1278" spans="1:16" x14ac:dyDescent="0.35">
      <c r="A1278" s="19">
        <v>1277</v>
      </c>
      <c r="B1278" s="18">
        <v>42220</v>
      </c>
      <c r="C1278" s="19" t="s">
        <v>51</v>
      </c>
      <c r="D1278" s="19" t="s">
        <v>59</v>
      </c>
      <c r="E1278" s="19" t="s">
        <v>53</v>
      </c>
      <c r="F1278" s="19">
        <v>810</v>
      </c>
      <c r="G1278" s="19">
        <v>72.16</v>
      </c>
      <c r="H1278" s="19">
        <v>24.61</v>
      </c>
      <c r="I1278" s="19">
        <v>15.73</v>
      </c>
      <c r="J1278" s="19" t="s">
        <v>54</v>
      </c>
      <c r="K1278" s="20">
        <v>235449.21</v>
      </c>
      <c r="L1278" s="20" t="s">
        <v>55</v>
      </c>
      <c r="M1278" s="20" t="s">
        <v>83</v>
      </c>
      <c r="N1278" s="26"/>
      <c r="O1278" s="20" t="s">
        <v>56</v>
      </c>
      <c r="P1278" t="str">
        <f t="shared" si="19"/>
        <v>INSERT INTO @DataTable (Deal, AdvanceDate, PROV, DealPurpose, RateType, BEACON, LTV, TDS, GDS, InsuranceType, PrincipalBalance, OccupancyType, AccountStatus, Closed_Date, DelinquencyBucket) VALUES (1277, '2015-08-04', 'AB', 'Transfer', 'Fixed', 810, 72.16, 24.61, 15.73, 'Conv', 235449.21, 'Owner-Occupied', 'Open', '1900-01-00', 'Current');</v>
      </c>
    </row>
    <row r="1279" spans="1:16" x14ac:dyDescent="0.35">
      <c r="A1279" s="22">
        <v>1278</v>
      </c>
      <c r="B1279" s="21">
        <v>42550</v>
      </c>
      <c r="C1279" s="22" t="s">
        <v>58</v>
      </c>
      <c r="D1279" s="22" t="s">
        <v>52</v>
      </c>
      <c r="E1279" s="22" t="s">
        <v>40</v>
      </c>
      <c r="F1279" s="22">
        <v>820</v>
      </c>
      <c r="G1279" s="22">
        <v>77.33</v>
      </c>
      <c r="H1279" s="22">
        <v>26.8</v>
      </c>
      <c r="I1279" s="22">
        <v>24.78</v>
      </c>
      <c r="J1279" s="22" t="s">
        <v>54</v>
      </c>
      <c r="K1279" s="23">
        <v>586118.96</v>
      </c>
      <c r="L1279" s="23" t="s">
        <v>55</v>
      </c>
      <c r="M1279" s="23" t="s">
        <v>83</v>
      </c>
      <c r="N1279" s="27"/>
      <c r="O1279" s="23" t="s">
        <v>56</v>
      </c>
      <c r="P1279" t="str">
        <f t="shared" si="19"/>
        <v>INSERT INTO @DataTable (Deal, AdvanceDate, PROV, DealPurpose, RateType, BEACON, LTV, TDS, GDS, InsuranceType, PrincipalBalance, OccupancyType, AccountStatus, Closed_Date, DelinquencyBucket) VALUES (1278, '2016-06-29', 'BC', 'Refinance External', 'ARM', 820, 77.33, 26.8, 24.78, 'Conv', 586118.96, 'Owner-Occupied', 'Open', '1900-01-00', 'Current');</v>
      </c>
    </row>
    <row r="1280" spans="1:16" x14ac:dyDescent="0.35">
      <c r="A1280" s="19">
        <v>1279</v>
      </c>
      <c r="B1280" s="18">
        <v>41935</v>
      </c>
      <c r="C1280" s="19" t="s">
        <v>57</v>
      </c>
      <c r="D1280" s="19" t="s">
        <v>59</v>
      </c>
      <c r="E1280" s="19" t="s">
        <v>40</v>
      </c>
      <c r="F1280" s="19">
        <v>811</v>
      </c>
      <c r="G1280" s="19">
        <v>38.01</v>
      </c>
      <c r="H1280" s="19">
        <v>33.69</v>
      </c>
      <c r="I1280" s="19">
        <v>28.01</v>
      </c>
      <c r="J1280" s="19" t="s">
        <v>54</v>
      </c>
      <c r="K1280" s="20">
        <v>133275.34</v>
      </c>
      <c r="L1280" s="20" t="s">
        <v>55</v>
      </c>
      <c r="M1280" s="20" t="s">
        <v>83</v>
      </c>
      <c r="N1280" s="26"/>
      <c r="O1280" s="20" t="s">
        <v>56</v>
      </c>
      <c r="P1280" t="str">
        <f t="shared" si="19"/>
        <v>INSERT INTO @DataTable (Deal, AdvanceDate, PROV, DealPurpose, RateType, BEACON, LTV, TDS, GDS, InsuranceType, PrincipalBalance, OccupancyType, AccountStatus, Closed_Date, DelinquencyBucket) VALUES (1279, '2014-10-23', 'ON', 'Transfer', 'ARM', 811, 38.01, 33.69, 28.01, 'Conv', 133275.34, 'Owner-Occupied', 'Open', '1900-01-00', 'Current');</v>
      </c>
    </row>
    <row r="1281" spans="1:16" x14ac:dyDescent="0.35">
      <c r="A1281" s="22">
        <v>1280</v>
      </c>
      <c r="B1281" s="21">
        <v>40813</v>
      </c>
      <c r="C1281" s="22" t="s">
        <v>51</v>
      </c>
      <c r="D1281" s="22" t="s">
        <v>61</v>
      </c>
      <c r="E1281" s="22" t="s">
        <v>40</v>
      </c>
      <c r="F1281" s="22">
        <v>674</v>
      </c>
      <c r="G1281" s="22">
        <v>95</v>
      </c>
      <c r="H1281" s="22">
        <v>41.12</v>
      </c>
      <c r="I1281" s="22">
        <v>31.04</v>
      </c>
      <c r="J1281" s="22" t="s">
        <v>60</v>
      </c>
      <c r="K1281" s="23">
        <v>257418.04</v>
      </c>
      <c r="L1281" s="23" t="s">
        <v>55</v>
      </c>
      <c r="M1281" s="23" t="s">
        <v>83</v>
      </c>
      <c r="N1281" s="27"/>
      <c r="O1281" s="23" t="s">
        <v>56</v>
      </c>
      <c r="P1281" t="str">
        <f t="shared" si="19"/>
        <v>INSERT INTO @DataTable (Deal, AdvanceDate, PROV, DealPurpose, RateType, BEACON, LTV, TDS, GDS, InsuranceType, PrincipalBalance, OccupancyType, AccountStatus, Closed_Date, DelinquencyBucket) VALUES (1280, '2011-09-27', 'AB', 'Purchase', 'ARM', 674, 95, 41.12, 31.04, 'HiRatio', 257418.04, 'Owner-Occupied', 'Open', '1900-01-00', 'Current');</v>
      </c>
    </row>
    <row r="1282" spans="1:16" x14ac:dyDescent="0.35">
      <c r="A1282" s="19">
        <v>1281</v>
      </c>
      <c r="B1282" s="18">
        <v>41984</v>
      </c>
      <c r="C1282" s="19" t="s">
        <v>58</v>
      </c>
      <c r="D1282" s="19" t="s">
        <v>64</v>
      </c>
      <c r="E1282" s="19" t="s">
        <v>53</v>
      </c>
      <c r="F1282" s="19">
        <v>772</v>
      </c>
      <c r="G1282" s="19">
        <v>95</v>
      </c>
      <c r="H1282" s="19">
        <v>37.28</v>
      </c>
      <c r="I1282" s="19">
        <v>28.14</v>
      </c>
      <c r="J1282" s="19" t="s">
        <v>60</v>
      </c>
      <c r="K1282" s="20">
        <v>288876.36</v>
      </c>
      <c r="L1282" s="20" t="s">
        <v>55</v>
      </c>
      <c r="M1282" s="20" t="s">
        <v>83</v>
      </c>
      <c r="N1282" s="26"/>
      <c r="O1282" s="20" t="s">
        <v>56</v>
      </c>
      <c r="P1282" t="str">
        <f t="shared" si="19"/>
        <v>INSERT INTO @DataTable (Deal, AdvanceDate, PROV, DealPurpose, RateType, BEACON, LTV, TDS, GDS, InsuranceType, PrincipalBalance, OccupancyType, AccountStatus, Closed_Date, DelinquencyBucket) VALUES (1281, '2014-12-11', 'BC', 'Purchase with Improvements', 'Fixed', 772, 95, 37.28, 28.14, 'HiRatio', 288876.36, 'Owner-Occupied', 'Open', '1900-01-00', 'Current');</v>
      </c>
    </row>
    <row r="1283" spans="1:16" x14ac:dyDescent="0.35">
      <c r="A1283" s="22">
        <v>1282</v>
      </c>
      <c r="B1283" s="21">
        <v>40946</v>
      </c>
      <c r="C1283" s="22" t="s">
        <v>51</v>
      </c>
      <c r="D1283" s="22" t="s">
        <v>61</v>
      </c>
      <c r="E1283" s="22" t="s">
        <v>53</v>
      </c>
      <c r="F1283" s="22">
        <v>741</v>
      </c>
      <c r="G1283" s="22">
        <v>90</v>
      </c>
      <c r="H1283" s="22">
        <v>32.94</v>
      </c>
      <c r="I1283" s="22">
        <v>23.99</v>
      </c>
      <c r="J1283" s="22" t="s">
        <v>60</v>
      </c>
      <c r="K1283" s="23">
        <v>0</v>
      </c>
      <c r="L1283" s="23" t="s">
        <v>55</v>
      </c>
      <c r="M1283" s="23" t="s">
        <v>84</v>
      </c>
      <c r="N1283" s="27">
        <v>42551</v>
      </c>
      <c r="O1283" s="23" t="s">
        <v>56</v>
      </c>
      <c r="P1283" t="str">
        <f t="shared" ref="P1283:P1346" si="20">"INSERT INTO @DataTable (Deal, AdvanceDate, PROV, DealPurpose, RateType, BEACON, LTV, TDS, GDS, InsuranceType, PrincipalBalance, OccupancyType, AccountStatus, Closed_Date, DelinquencyBucket) VALUES (" &amp; A1283 &amp; ", " &amp; "'" &amp; TEXT(B1283, "yyyy-mm-dd") &amp; "', '" &amp; C1283 &amp; "', '" &amp; D1283 &amp; "', '" &amp; E1283 &amp; "', " &amp; F1283 &amp; ", " &amp; G1283 &amp; ", " &amp; H1283 &amp; ", " &amp; I1283 &amp; ", '" &amp; J1283 &amp; "', " &amp; K1283 &amp; ", '" &amp; L1283 &amp; "', '" &amp; M1283 &amp; "', '" &amp;TEXT(N1283, "yyyy-mm-dd") &amp; "', '" &amp; O1283 &amp; "');"</f>
        <v>INSERT INTO @DataTable (Deal, AdvanceDate, PROV, DealPurpose, RateType, BEACON, LTV, TDS, GDS, InsuranceType, PrincipalBalance, OccupancyType, AccountStatus, Closed_Date, DelinquencyBucket) VALUES (1282, '2012-02-07', 'AB', 'Purchase', 'Fixed', 741, 90, 32.94, 23.99, 'HiRatio', 0, 'Owner-Occupied', 'Closed', '2016-06-30', 'Current');</v>
      </c>
    </row>
    <row r="1284" spans="1:16" x14ac:dyDescent="0.35">
      <c r="A1284" s="19">
        <v>1283</v>
      </c>
      <c r="B1284" s="18">
        <v>42170</v>
      </c>
      <c r="C1284" s="19" t="s">
        <v>57</v>
      </c>
      <c r="D1284" s="19" t="s">
        <v>61</v>
      </c>
      <c r="E1284" s="19" t="s">
        <v>53</v>
      </c>
      <c r="F1284" s="19">
        <v>790</v>
      </c>
      <c r="G1284" s="19">
        <v>92</v>
      </c>
      <c r="H1284" s="19">
        <v>40.26</v>
      </c>
      <c r="I1284" s="19">
        <v>30.44</v>
      </c>
      <c r="J1284" s="19" t="s">
        <v>60</v>
      </c>
      <c r="K1284" s="20">
        <v>560796.51</v>
      </c>
      <c r="L1284" s="20" t="s">
        <v>55</v>
      </c>
      <c r="M1284" s="20" t="s">
        <v>83</v>
      </c>
      <c r="N1284" s="26"/>
      <c r="O1284" s="20" t="s">
        <v>56</v>
      </c>
      <c r="P1284" t="str">
        <f t="shared" si="20"/>
        <v>INSERT INTO @DataTable (Deal, AdvanceDate, PROV, DealPurpose, RateType, BEACON, LTV, TDS, GDS, InsuranceType, PrincipalBalance, OccupancyType, AccountStatus, Closed_Date, DelinquencyBucket) VALUES (1283, '2015-06-15', 'ON', 'Purchase', 'Fixed', 790, 92, 40.26, 30.44, 'HiRatio', 560796.51, 'Owner-Occupied', 'Open', '1900-01-00', 'Current');</v>
      </c>
    </row>
    <row r="1285" spans="1:16" x14ac:dyDescent="0.35">
      <c r="A1285" s="22">
        <v>1284</v>
      </c>
      <c r="B1285" s="21">
        <v>42094</v>
      </c>
      <c r="C1285" s="22" t="s">
        <v>78</v>
      </c>
      <c r="D1285" s="22" t="s">
        <v>52</v>
      </c>
      <c r="E1285" s="22" t="s">
        <v>40</v>
      </c>
      <c r="F1285" s="22">
        <v>749</v>
      </c>
      <c r="G1285" s="22">
        <v>80</v>
      </c>
      <c r="H1285" s="22">
        <v>37.18</v>
      </c>
      <c r="I1285" s="22">
        <v>19.03</v>
      </c>
      <c r="J1285" s="22" t="s">
        <v>54</v>
      </c>
      <c r="K1285" s="23">
        <v>119732.26</v>
      </c>
      <c r="L1285" s="23" t="s">
        <v>55</v>
      </c>
      <c r="M1285" s="23" t="s">
        <v>83</v>
      </c>
      <c r="N1285" s="27"/>
      <c r="O1285" s="23" t="s">
        <v>56</v>
      </c>
      <c r="P1285" t="str">
        <f t="shared" si="20"/>
        <v>INSERT INTO @DataTable (Deal, AdvanceDate, PROV, DealPurpose, RateType, BEACON, LTV, TDS, GDS, InsuranceType, PrincipalBalance, OccupancyType, AccountStatus, Closed_Date, DelinquencyBucket) VALUES (1284, '2015-03-31', 'NL', 'Refinance External', 'ARM', 749, 80, 37.18, 19.03, 'Conv', 119732.26, 'Owner-Occupied', 'Open', '1900-01-00', 'Current');</v>
      </c>
    </row>
    <row r="1286" spans="1:16" x14ac:dyDescent="0.35">
      <c r="A1286" s="19">
        <v>1285</v>
      </c>
      <c r="B1286" s="18">
        <v>41572</v>
      </c>
      <c r="C1286" s="19" t="s">
        <v>63</v>
      </c>
      <c r="D1286" s="19" t="s">
        <v>61</v>
      </c>
      <c r="E1286" s="19" t="s">
        <v>53</v>
      </c>
      <c r="F1286" s="19">
        <v>632</v>
      </c>
      <c r="G1286" s="19">
        <v>95</v>
      </c>
      <c r="H1286" s="19">
        <v>39.659999999999997</v>
      </c>
      <c r="I1286" s="19">
        <v>21</v>
      </c>
      <c r="J1286" s="19" t="s">
        <v>60</v>
      </c>
      <c r="K1286" s="20">
        <v>291736.49</v>
      </c>
      <c r="L1286" s="20" t="s">
        <v>55</v>
      </c>
      <c r="M1286" s="20" t="s">
        <v>83</v>
      </c>
      <c r="N1286" s="26"/>
      <c r="O1286" s="20" t="s">
        <v>56</v>
      </c>
      <c r="P1286" t="str">
        <f t="shared" si="20"/>
        <v>INSERT INTO @DataTable (Deal, AdvanceDate, PROV, DealPurpose, RateType, BEACON, LTV, TDS, GDS, InsuranceType, PrincipalBalance, OccupancyType, AccountStatus, Closed_Date, DelinquencyBucket) VALUES (1285, '2013-10-25', 'SK', 'Purchase', 'Fixed', 632, 95, 39.66, 21, 'HiRatio', 291736.49, 'Owner-Occupied', 'Open', '1900-01-00', 'Current');</v>
      </c>
    </row>
    <row r="1287" spans="1:16" x14ac:dyDescent="0.35">
      <c r="A1287" s="22">
        <v>1286</v>
      </c>
      <c r="B1287" s="21">
        <v>42662</v>
      </c>
      <c r="C1287" s="22" t="s">
        <v>58</v>
      </c>
      <c r="D1287" s="22" t="s">
        <v>61</v>
      </c>
      <c r="E1287" s="22" t="s">
        <v>40</v>
      </c>
      <c r="F1287" s="22">
        <v>756</v>
      </c>
      <c r="G1287" s="22">
        <v>79.37</v>
      </c>
      <c r="H1287" s="22">
        <v>27.82</v>
      </c>
      <c r="I1287" s="22">
        <v>27.35</v>
      </c>
      <c r="J1287" s="22" t="s">
        <v>54</v>
      </c>
      <c r="K1287" s="23">
        <v>418307.39</v>
      </c>
      <c r="L1287" s="23" t="s">
        <v>55</v>
      </c>
      <c r="M1287" s="23" t="s">
        <v>83</v>
      </c>
      <c r="N1287" s="27"/>
      <c r="O1287" s="23" t="s">
        <v>56</v>
      </c>
      <c r="P1287" t="str">
        <f t="shared" si="20"/>
        <v>INSERT INTO @DataTable (Deal, AdvanceDate, PROV, DealPurpose, RateType, BEACON, LTV, TDS, GDS, InsuranceType, PrincipalBalance, OccupancyType, AccountStatus, Closed_Date, DelinquencyBucket) VALUES (1286, '2016-10-19', 'BC', 'Purchase', 'ARM', 756, 79.37, 27.82, 27.35, 'Conv', 418307.39, 'Owner-Occupied', 'Open', '1900-01-00', 'Current');</v>
      </c>
    </row>
    <row r="1288" spans="1:16" x14ac:dyDescent="0.35">
      <c r="A1288" s="19">
        <v>1287</v>
      </c>
      <c r="B1288" s="18">
        <v>42230</v>
      </c>
      <c r="C1288" s="19" t="s">
        <v>57</v>
      </c>
      <c r="D1288" s="19" t="s">
        <v>59</v>
      </c>
      <c r="E1288" s="19" t="s">
        <v>40</v>
      </c>
      <c r="F1288" s="19">
        <v>758</v>
      </c>
      <c r="G1288" s="19">
        <v>39.03</v>
      </c>
      <c r="H1288" s="19">
        <v>25.57</v>
      </c>
      <c r="I1288" s="19">
        <v>16.600000000000001</v>
      </c>
      <c r="J1288" s="19" t="s">
        <v>54</v>
      </c>
      <c r="K1288" s="20">
        <v>0</v>
      </c>
      <c r="L1288" s="20" t="s">
        <v>55</v>
      </c>
      <c r="M1288" s="20" t="s">
        <v>84</v>
      </c>
      <c r="N1288" s="26">
        <v>42360</v>
      </c>
      <c r="O1288" s="20" t="s">
        <v>56</v>
      </c>
      <c r="P1288" t="str">
        <f t="shared" si="20"/>
        <v>INSERT INTO @DataTable (Deal, AdvanceDate, PROV, DealPurpose, RateType, BEACON, LTV, TDS, GDS, InsuranceType, PrincipalBalance, OccupancyType, AccountStatus, Closed_Date, DelinquencyBucket) VALUES (1287, '2015-08-14', 'ON', 'Transfer', 'ARM', 758, 39.03, 25.57, 16.6, 'Conv', 0, 'Owner-Occupied', 'Closed', '2015-12-22', 'Current');</v>
      </c>
    </row>
    <row r="1289" spans="1:16" x14ac:dyDescent="0.35">
      <c r="A1289" s="22">
        <v>1288</v>
      </c>
      <c r="B1289" s="21">
        <v>42019</v>
      </c>
      <c r="C1289" s="22" t="s">
        <v>57</v>
      </c>
      <c r="D1289" s="22" t="s">
        <v>61</v>
      </c>
      <c r="E1289" s="22" t="s">
        <v>53</v>
      </c>
      <c r="F1289" s="22">
        <v>746</v>
      </c>
      <c r="G1289" s="22">
        <v>95</v>
      </c>
      <c r="H1289" s="22">
        <v>38.25</v>
      </c>
      <c r="I1289" s="22">
        <v>36.729999999999997</v>
      </c>
      <c r="J1289" s="22" t="s">
        <v>60</v>
      </c>
      <c r="K1289" s="23">
        <v>346264.78</v>
      </c>
      <c r="L1289" s="23" t="s">
        <v>55</v>
      </c>
      <c r="M1289" s="23" t="s">
        <v>83</v>
      </c>
      <c r="N1289" s="27"/>
      <c r="O1289" s="23" t="s">
        <v>56</v>
      </c>
      <c r="P1289" t="str">
        <f t="shared" si="20"/>
        <v>INSERT INTO @DataTable (Deal, AdvanceDate, PROV, DealPurpose, RateType, BEACON, LTV, TDS, GDS, InsuranceType, PrincipalBalance, OccupancyType, AccountStatus, Closed_Date, DelinquencyBucket) VALUES (1288, '2015-01-15', 'ON', 'Purchase', 'Fixed', 746, 95, 38.25, 36.73, 'HiRatio', 346264.78, 'Owner-Occupied', 'Open', '1900-01-00', 'Current');</v>
      </c>
    </row>
    <row r="1290" spans="1:16" x14ac:dyDescent="0.35">
      <c r="A1290" s="19">
        <v>1289</v>
      </c>
      <c r="B1290" s="18">
        <v>41470</v>
      </c>
      <c r="C1290" s="19" t="s">
        <v>57</v>
      </c>
      <c r="D1290" s="19" t="s">
        <v>61</v>
      </c>
      <c r="E1290" s="19" t="s">
        <v>53</v>
      </c>
      <c r="F1290" s="19">
        <v>627</v>
      </c>
      <c r="G1290" s="19">
        <v>95</v>
      </c>
      <c r="H1290" s="19">
        <v>38.54</v>
      </c>
      <c r="I1290" s="19">
        <v>23.7</v>
      </c>
      <c r="J1290" s="19" t="s">
        <v>60</v>
      </c>
      <c r="K1290" s="20">
        <v>94816.97</v>
      </c>
      <c r="L1290" s="20" t="s">
        <v>55</v>
      </c>
      <c r="M1290" s="20" t="s">
        <v>83</v>
      </c>
      <c r="N1290" s="26"/>
      <c r="O1290" s="20" t="s">
        <v>56</v>
      </c>
      <c r="P1290" t="str">
        <f t="shared" si="20"/>
        <v>INSERT INTO @DataTable (Deal, AdvanceDate, PROV, DealPurpose, RateType, BEACON, LTV, TDS, GDS, InsuranceType, PrincipalBalance, OccupancyType, AccountStatus, Closed_Date, DelinquencyBucket) VALUES (1289, '2013-07-15', 'ON', 'Purchase', 'Fixed', 627, 95, 38.54, 23.7, 'HiRatio', 94816.97, 'Owner-Occupied', 'Open', '1900-01-00', 'Current');</v>
      </c>
    </row>
    <row r="1291" spans="1:16" x14ac:dyDescent="0.35">
      <c r="A1291" s="22">
        <v>1290</v>
      </c>
      <c r="B1291" s="21">
        <v>42037</v>
      </c>
      <c r="C1291" s="22" t="s">
        <v>51</v>
      </c>
      <c r="D1291" s="22" t="s">
        <v>52</v>
      </c>
      <c r="E1291" s="22" t="s">
        <v>53</v>
      </c>
      <c r="F1291" s="22">
        <v>681</v>
      </c>
      <c r="G1291" s="22">
        <v>80</v>
      </c>
      <c r="H1291" s="22">
        <v>39.049999999999997</v>
      </c>
      <c r="I1291" s="22">
        <v>20.329999999999998</v>
      </c>
      <c r="J1291" s="22" t="s">
        <v>54</v>
      </c>
      <c r="K1291" s="23">
        <v>227495.55</v>
      </c>
      <c r="L1291" s="23" t="s">
        <v>55</v>
      </c>
      <c r="M1291" s="23" t="s">
        <v>83</v>
      </c>
      <c r="N1291" s="27"/>
      <c r="O1291" s="23" t="s">
        <v>56</v>
      </c>
      <c r="P1291" t="str">
        <f t="shared" si="20"/>
        <v>INSERT INTO @DataTable (Deal, AdvanceDate, PROV, DealPurpose, RateType, BEACON, LTV, TDS, GDS, InsuranceType, PrincipalBalance, OccupancyType, AccountStatus, Closed_Date, DelinquencyBucket) VALUES (1290, '2015-02-02', 'AB', 'Refinance External', 'Fixed', 681, 80, 39.05, 20.33, 'Conv', 227495.55, 'Owner-Occupied', 'Open', '1900-01-00', 'Current');</v>
      </c>
    </row>
    <row r="1292" spans="1:16" x14ac:dyDescent="0.35">
      <c r="A1292" s="19">
        <v>1291</v>
      </c>
      <c r="B1292" s="18">
        <v>41453</v>
      </c>
      <c r="C1292" s="19" t="s">
        <v>70</v>
      </c>
      <c r="D1292" s="19" t="s">
        <v>61</v>
      </c>
      <c r="E1292" s="19" t="s">
        <v>53</v>
      </c>
      <c r="F1292" s="19">
        <v>747</v>
      </c>
      <c r="G1292" s="19">
        <v>95</v>
      </c>
      <c r="H1292" s="19">
        <v>30.81</v>
      </c>
      <c r="I1292" s="19">
        <v>20.83</v>
      </c>
      <c r="J1292" s="19" t="s">
        <v>60</v>
      </c>
      <c r="K1292" s="20">
        <v>118101.92</v>
      </c>
      <c r="L1292" s="20" t="s">
        <v>55</v>
      </c>
      <c r="M1292" s="20" t="s">
        <v>83</v>
      </c>
      <c r="N1292" s="26"/>
      <c r="O1292" s="20" t="s">
        <v>56</v>
      </c>
      <c r="P1292" t="str">
        <f t="shared" si="20"/>
        <v>INSERT INTO @DataTable (Deal, AdvanceDate, PROV, DealPurpose, RateType, BEACON, LTV, TDS, GDS, InsuranceType, PrincipalBalance, OccupancyType, AccountStatus, Closed_Date, DelinquencyBucket) VALUES (1291, '2013-06-28', 'NB', 'Purchase', 'Fixed', 747, 95, 30.81, 20.83, 'HiRatio', 118101.92, 'Owner-Occupied', 'Open', '1900-01-00', 'Current');</v>
      </c>
    </row>
    <row r="1293" spans="1:16" x14ac:dyDescent="0.35">
      <c r="A1293" s="22">
        <v>1292</v>
      </c>
      <c r="B1293" s="21">
        <v>40703</v>
      </c>
      <c r="C1293" s="22" t="s">
        <v>57</v>
      </c>
      <c r="D1293" s="22" t="s">
        <v>52</v>
      </c>
      <c r="E1293" s="22" t="s">
        <v>53</v>
      </c>
      <c r="F1293" s="22">
        <v>616</v>
      </c>
      <c r="G1293" s="22">
        <v>90</v>
      </c>
      <c r="H1293" s="22">
        <v>40.98</v>
      </c>
      <c r="I1293" s="22">
        <v>27.36</v>
      </c>
      <c r="J1293" s="22" t="s">
        <v>60</v>
      </c>
      <c r="K1293" s="23">
        <v>0</v>
      </c>
      <c r="L1293" s="23" t="s">
        <v>55</v>
      </c>
      <c r="M1293" s="23" t="s">
        <v>84</v>
      </c>
      <c r="N1293" s="27">
        <v>41397</v>
      </c>
      <c r="O1293" s="23" t="s">
        <v>56</v>
      </c>
      <c r="P1293" t="str">
        <f t="shared" si="20"/>
        <v>INSERT INTO @DataTable (Deal, AdvanceDate, PROV, DealPurpose, RateType, BEACON, LTV, TDS, GDS, InsuranceType, PrincipalBalance, OccupancyType, AccountStatus, Closed_Date, DelinquencyBucket) VALUES (1292, '2011-06-09', 'ON', 'Refinance External', 'Fixed', 616, 90, 40.98, 27.36, 'HiRatio', 0, 'Owner-Occupied', 'Closed', '2013-05-03', 'Current');</v>
      </c>
    </row>
    <row r="1294" spans="1:16" x14ac:dyDescent="0.35">
      <c r="A1294" s="19">
        <v>1293</v>
      </c>
      <c r="B1294" s="18">
        <v>42419</v>
      </c>
      <c r="C1294" s="19" t="s">
        <v>58</v>
      </c>
      <c r="D1294" s="19" t="s">
        <v>61</v>
      </c>
      <c r="E1294" s="19" t="s">
        <v>53</v>
      </c>
      <c r="F1294" s="19">
        <v>715</v>
      </c>
      <c r="G1294" s="19">
        <v>95</v>
      </c>
      <c r="H1294" s="19">
        <v>30.7</v>
      </c>
      <c r="I1294" s="19">
        <v>20.05</v>
      </c>
      <c r="J1294" s="19" t="s">
        <v>60</v>
      </c>
      <c r="K1294" s="20">
        <v>153543.26</v>
      </c>
      <c r="L1294" s="20" t="s">
        <v>55</v>
      </c>
      <c r="M1294" s="20" t="s">
        <v>83</v>
      </c>
      <c r="N1294" s="26"/>
      <c r="O1294" s="20" t="s">
        <v>56</v>
      </c>
      <c r="P1294" t="str">
        <f t="shared" si="20"/>
        <v>INSERT INTO @DataTable (Deal, AdvanceDate, PROV, DealPurpose, RateType, BEACON, LTV, TDS, GDS, InsuranceType, PrincipalBalance, OccupancyType, AccountStatus, Closed_Date, DelinquencyBucket) VALUES (1293, '2016-02-19', 'BC', 'Purchase', 'Fixed', 715, 95, 30.7, 20.05, 'HiRatio', 153543.26, 'Owner-Occupied', 'Open', '1900-01-00', 'Current');</v>
      </c>
    </row>
    <row r="1295" spans="1:16" x14ac:dyDescent="0.35">
      <c r="A1295" s="22">
        <v>1294</v>
      </c>
      <c r="B1295" s="21">
        <v>42241</v>
      </c>
      <c r="C1295" s="22" t="s">
        <v>63</v>
      </c>
      <c r="D1295" s="22" t="s">
        <v>52</v>
      </c>
      <c r="E1295" s="22" t="s">
        <v>40</v>
      </c>
      <c r="F1295" s="22">
        <v>779</v>
      </c>
      <c r="G1295" s="22">
        <v>62.33</v>
      </c>
      <c r="H1295" s="22">
        <v>40.380000000000003</v>
      </c>
      <c r="I1295" s="22">
        <v>22.13</v>
      </c>
      <c r="J1295" s="22" t="s">
        <v>54</v>
      </c>
      <c r="K1295" s="23">
        <v>171056.4</v>
      </c>
      <c r="L1295" s="23" t="s">
        <v>55</v>
      </c>
      <c r="M1295" s="23" t="s">
        <v>83</v>
      </c>
      <c r="N1295" s="27"/>
      <c r="O1295" s="23" t="s">
        <v>56</v>
      </c>
      <c r="P1295" t="str">
        <f t="shared" si="20"/>
        <v>INSERT INTO @DataTable (Deal, AdvanceDate, PROV, DealPurpose, RateType, BEACON, LTV, TDS, GDS, InsuranceType, PrincipalBalance, OccupancyType, AccountStatus, Closed_Date, DelinquencyBucket) VALUES (1294, '2015-08-25', 'SK', 'Refinance External', 'ARM', 779, 62.33, 40.38, 22.13, 'Conv', 171056.4, 'Owner-Occupied', 'Open', '1900-01-00', 'Current');</v>
      </c>
    </row>
    <row r="1296" spans="1:16" x14ac:dyDescent="0.35">
      <c r="A1296" s="19">
        <v>1295</v>
      </c>
      <c r="B1296" s="18">
        <v>40900</v>
      </c>
      <c r="C1296" s="19" t="s">
        <v>57</v>
      </c>
      <c r="D1296" s="19" t="s">
        <v>52</v>
      </c>
      <c r="E1296" s="19" t="s">
        <v>40</v>
      </c>
      <c r="F1296" s="19">
        <v>671</v>
      </c>
      <c r="G1296" s="19">
        <v>80</v>
      </c>
      <c r="H1296" s="19">
        <v>36.08</v>
      </c>
      <c r="I1296" s="19">
        <v>30.57</v>
      </c>
      <c r="J1296" s="19" t="s">
        <v>54</v>
      </c>
      <c r="K1296" s="20">
        <v>563921.18000000005</v>
      </c>
      <c r="L1296" s="20" t="s">
        <v>55</v>
      </c>
      <c r="M1296" s="20" t="s">
        <v>83</v>
      </c>
      <c r="N1296" s="26"/>
      <c r="O1296" s="20" t="s">
        <v>56</v>
      </c>
      <c r="P1296" t="str">
        <f t="shared" si="20"/>
        <v>INSERT INTO @DataTable (Deal, AdvanceDate, PROV, DealPurpose, RateType, BEACON, LTV, TDS, GDS, InsuranceType, PrincipalBalance, OccupancyType, AccountStatus, Closed_Date, DelinquencyBucket) VALUES (1295, '2011-12-23', 'ON', 'Refinance External', 'ARM', 671, 80, 36.08, 30.57, 'Conv', 563921.18, 'Owner-Occupied', 'Open', '1900-01-00', 'Current');</v>
      </c>
    </row>
    <row r="1297" spans="1:16" x14ac:dyDescent="0.35">
      <c r="A1297" s="22">
        <v>1296</v>
      </c>
      <c r="B1297" s="21">
        <v>40924</v>
      </c>
      <c r="C1297" s="22" t="s">
        <v>57</v>
      </c>
      <c r="D1297" s="22" t="s">
        <v>61</v>
      </c>
      <c r="E1297" s="22" t="s">
        <v>53</v>
      </c>
      <c r="F1297" s="22">
        <v>706</v>
      </c>
      <c r="G1297" s="22">
        <v>90</v>
      </c>
      <c r="H1297" s="22">
        <v>25.77</v>
      </c>
      <c r="I1297" s="22">
        <v>12.39</v>
      </c>
      <c r="J1297" s="22" t="s">
        <v>60</v>
      </c>
      <c r="K1297" s="23">
        <v>96109.97</v>
      </c>
      <c r="L1297" s="23" t="s">
        <v>55</v>
      </c>
      <c r="M1297" s="23" t="s">
        <v>83</v>
      </c>
      <c r="N1297" s="27"/>
      <c r="O1297" s="23" t="s">
        <v>56</v>
      </c>
      <c r="P1297" t="str">
        <f t="shared" si="20"/>
        <v>INSERT INTO @DataTable (Deal, AdvanceDate, PROV, DealPurpose, RateType, BEACON, LTV, TDS, GDS, InsuranceType, PrincipalBalance, OccupancyType, AccountStatus, Closed_Date, DelinquencyBucket) VALUES (1296, '2012-01-16', 'ON', 'Purchase', 'Fixed', 706, 90, 25.77, 12.39, 'HiRatio', 96109.97, 'Owner-Occupied', 'Open', '1900-01-00', 'Current');</v>
      </c>
    </row>
    <row r="1298" spans="1:16" x14ac:dyDescent="0.35">
      <c r="A1298" s="19">
        <v>1297</v>
      </c>
      <c r="B1298" s="18">
        <v>42496</v>
      </c>
      <c r="C1298" s="19" t="s">
        <v>57</v>
      </c>
      <c r="D1298" s="19" t="s">
        <v>61</v>
      </c>
      <c r="E1298" s="19" t="s">
        <v>53</v>
      </c>
      <c r="F1298" s="19">
        <v>728</v>
      </c>
      <c r="G1298" s="19">
        <v>95</v>
      </c>
      <c r="H1298" s="19">
        <v>38.229999999999997</v>
      </c>
      <c r="I1298" s="19">
        <v>26.54</v>
      </c>
      <c r="J1298" s="19" t="s">
        <v>60</v>
      </c>
      <c r="K1298" s="20">
        <v>241255.77</v>
      </c>
      <c r="L1298" s="20" t="s">
        <v>55</v>
      </c>
      <c r="M1298" s="20" t="s">
        <v>83</v>
      </c>
      <c r="N1298" s="26"/>
      <c r="O1298" s="20" t="s">
        <v>56</v>
      </c>
      <c r="P1298" t="str">
        <f t="shared" si="20"/>
        <v>INSERT INTO @DataTable (Deal, AdvanceDate, PROV, DealPurpose, RateType, BEACON, LTV, TDS, GDS, InsuranceType, PrincipalBalance, OccupancyType, AccountStatus, Closed_Date, DelinquencyBucket) VALUES (1297, '2016-05-06', 'ON', 'Purchase', 'Fixed', 728, 95, 38.23, 26.54, 'HiRatio', 241255.77, 'Owner-Occupied', 'Open', '1900-01-00', 'Current');</v>
      </c>
    </row>
    <row r="1299" spans="1:16" x14ac:dyDescent="0.35">
      <c r="A1299" s="22">
        <v>1298</v>
      </c>
      <c r="B1299" s="21">
        <v>41578</v>
      </c>
      <c r="C1299" s="22" t="s">
        <v>57</v>
      </c>
      <c r="D1299" s="22" t="s">
        <v>61</v>
      </c>
      <c r="E1299" s="22" t="s">
        <v>53</v>
      </c>
      <c r="F1299" s="22">
        <v>760</v>
      </c>
      <c r="G1299" s="22">
        <v>89.91</v>
      </c>
      <c r="H1299" s="22">
        <v>43.14</v>
      </c>
      <c r="I1299" s="22">
        <v>33.5</v>
      </c>
      <c r="J1299" s="22" t="s">
        <v>60</v>
      </c>
      <c r="K1299" s="23">
        <v>447256.9</v>
      </c>
      <c r="L1299" s="23" t="s">
        <v>55</v>
      </c>
      <c r="M1299" s="23" t="s">
        <v>83</v>
      </c>
      <c r="N1299" s="27"/>
      <c r="O1299" s="23" t="s">
        <v>56</v>
      </c>
      <c r="P1299" t="str">
        <f t="shared" si="20"/>
        <v>INSERT INTO @DataTable (Deal, AdvanceDate, PROV, DealPurpose, RateType, BEACON, LTV, TDS, GDS, InsuranceType, PrincipalBalance, OccupancyType, AccountStatus, Closed_Date, DelinquencyBucket) VALUES (1298, '2013-10-31', 'ON', 'Purchase', 'Fixed', 760, 89.91, 43.14, 33.5, 'HiRatio', 447256.9, 'Owner-Occupied', 'Open', '1900-01-00', 'Current');</v>
      </c>
    </row>
    <row r="1300" spans="1:16" x14ac:dyDescent="0.35">
      <c r="A1300" s="19">
        <v>1299</v>
      </c>
      <c r="B1300" s="18">
        <v>41600</v>
      </c>
      <c r="C1300" s="19" t="s">
        <v>74</v>
      </c>
      <c r="D1300" s="19" t="s">
        <v>52</v>
      </c>
      <c r="E1300" s="19" t="s">
        <v>53</v>
      </c>
      <c r="F1300" s="19">
        <v>748</v>
      </c>
      <c r="G1300" s="19">
        <v>80</v>
      </c>
      <c r="H1300" s="19">
        <v>38.479999999999997</v>
      </c>
      <c r="I1300" s="19">
        <v>22.95</v>
      </c>
      <c r="J1300" s="19" t="s">
        <v>54</v>
      </c>
      <c r="K1300" s="20">
        <v>0</v>
      </c>
      <c r="L1300" s="20" t="s">
        <v>55</v>
      </c>
      <c r="M1300" s="20" t="s">
        <v>84</v>
      </c>
      <c r="N1300" s="26">
        <v>41891</v>
      </c>
      <c r="O1300" s="20" t="s">
        <v>56</v>
      </c>
      <c r="P1300" t="str">
        <f t="shared" si="20"/>
        <v>INSERT INTO @DataTable (Deal, AdvanceDate, PROV, DealPurpose, RateType, BEACON, LTV, TDS, GDS, InsuranceType, PrincipalBalance, OccupancyType, AccountStatus, Closed_Date, DelinquencyBucket) VALUES (1299, '2013-11-22', 'MB', 'Refinance External', 'Fixed', 748, 80, 38.48, 22.95, 'Conv', 0, 'Owner-Occupied', 'Closed', '2014-09-09', 'Current');</v>
      </c>
    </row>
    <row r="1301" spans="1:16" x14ac:dyDescent="0.35">
      <c r="A1301" s="22">
        <v>1300</v>
      </c>
      <c r="B1301" s="21">
        <v>42598</v>
      </c>
      <c r="C1301" s="22" t="s">
        <v>58</v>
      </c>
      <c r="D1301" s="22" t="s">
        <v>61</v>
      </c>
      <c r="E1301" s="22" t="s">
        <v>53</v>
      </c>
      <c r="F1301" s="22">
        <v>772</v>
      </c>
      <c r="G1301" s="22">
        <v>25.38</v>
      </c>
      <c r="H1301" s="22">
        <v>33.380000000000003</v>
      </c>
      <c r="I1301" s="22">
        <v>17.23</v>
      </c>
      <c r="J1301" s="22" t="s">
        <v>54</v>
      </c>
      <c r="K1301" s="23">
        <v>95589.2</v>
      </c>
      <c r="L1301" s="23" t="s">
        <v>55</v>
      </c>
      <c r="M1301" s="23" t="s">
        <v>83</v>
      </c>
      <c r="N1301" s="27"/>
      <c r="O1301" s="23" t="s">
        <v>56</v>
      </c>
      <c r="P1301" t="str">
        <f t="shared" si="20"/>
        <v>INSERT INTO @DataTable (Deal, AdvanceDate, PROV, DealPurpose, RateType, BEACON, LTV, TDS, GDS, InsuranceType, PrincipalBalance, OccupancyType, AccountStatus, Closed_Date, DelinquencyBucket) VALUES (1300, '2016-08-16', 'BC', 'Purchase', 'Fixed', 772, 25.38, 33.38, 17.23, 'Conv', 95589.2, 'Owner-Occupied', 'Open', '1900-01-00', 'Current');</v>
      </c>
    </row>
    <row r="1302" spans="1:16" x14ac:dyDescent="0.35">
      <c r="A1302" s="19">
        <v>1301</v>
      </c>
      <c r="B1302" s="18">
        <v>41030</v>
      </c>
      <c r="C1302" s="19" t="s">
        <v>57</v>
      </c>
      <c r="D1302" s="19" t="s">
        <v>61</v>
      </c>
      <c r="E1302" s="19" t="s">
        <v>53</v>
      </c>
      <c r="F1302" s="19">
        <v>830</v>
      </c>
      <c r="G1302" s="19">
        <v>91.78</v>
      </c>
      <c r="H1302" s="19">
        <v>24.43</v>
      </c>
      <c r="I1302" s="19">
        <v>13.87</v>
      </c>
      <c r="J1302" s="19" t="s">
        <v>60</v>
      </c>
      <c r="K1302" s="20">
        <v>155132.72</v>
      </c>
      <c r="L1302" s="20" t="s">
        <v>55</v>
      </c>
      <c r="M1302" s="20" t="s">
        <v>83</v>
      </c>
      <c r="N1302" s="26"/>
      <c r="O1302" s="20" t="s">
        <v>56</v>
      </c>
      <c r="P1302" t="str">
        <f t="shared" si="20"/>
        <v>INSERT INTO @DataTable (Deal, AdvanceDate, PROV, DealPurpose, RateType, BEACON, LTV, TDS, GDS, InsuranceType, PrincipalBalance, OccupancyType, AccountStatus, Closed_Date, DelinquencyBucket) VALUES (1301, '2012-05-01', 'ON', 'Purchase', 'Fixed', 830, 91.78, 24.43, 13.87, 'HiRatio', 155132.72, 'Owner-Occupied', 'Open', '1900-01-00', 'Current');</v>
      </c>
    </row>
    <row r="1303" spans="1:16" x14ac:dyDescent="0.35">
      <c r="A1303" s="22">
        <v>1302</v>
      </c>
      <c r="B1303" s="21">
        <v>41614</v>
      </c>
      <c r="C1303" s="22" t="s">
        <v>58</v>
      </c>
      <c r="D1303" s="22" t="s">
        <v>52</v>
      </c>
      <c r="E1303" s="22" t="s">
        <v>40</v>
      </c>
      <c r="F1303" s="22">
        <v>685</v>
      </c>
      <c r="G1303" s="22">
        <v>75</v>
      </c>
      <c r="H1303" s="22">
        <v>24.7</v>
      </c>
      <c r="I1303" s="22">
        <v>18.55</v>
      </c>
      <c r="J1303" s="22" t="s">
        <v>54</v>
      </c>
      <c r="K1303" s="23">
        <v>316581.14</v>
      </c>
      <c r="L1303" s="23" t="s">
        <v>55</v>
      </c>
      <c r="M1303" s="23" t="s">
        <v>83</v>
      </c>
      <c r="N1303" s="27"/>
      <c r="O1303" s="23" t="s">
        <v>56</v>
      </c>
      <c r="P1303" t="str">
        <f t="shared" si="20"/>
        <v>INSERT INTO @DataTable (Deal, AdvanceDate, PROV, DealPurpose, RateType, BEACON, LTV, TDS, GDS, InsuranceType, PrincipalBalance, OccupancyType, AccountStatus, Closed_Date, DelinquencyBucket) VALUES (1302, '2013-12-06', 'BC', 'Refinance External', 'ARM', 685, 75, 24.7, 18.55, 'Conv', 316581.14, 'Owner-Occupied', 'Open', '1900-01-00', 'Current');</v>
      </c>
    </row>
    <row r="1304" spans="1:16" x14ac:dyDescent="0.35">
      <c r="A1304" s="19">
        <v>1303</v>
      </c>
      <c r="B1304" s="18">
        <v>41058</v>
      </c>
      <c r="C1304" s="19" t="s">
        <v>57</v>
      </c>
      <c r="D1304" s="19" t="s">
        <v>61</v>
      </c>
      <c r="E1304" s="19" t="s">
        <v>53</v>
      </c>
      <c r="F1304" s="19">
        <v>716</v>
      </c>
      <c r="G1304" s="19">
        <v>95</v>
      </c>
      <c r="H1304" s="19">
        <v>41.92</v>
      </c>
      <c r="I1304" s="19">
        <v>34.28</v>
      </c>
      <c r="J1304" s="19" t="s">
        <v>60</v>
      </c>
      <c r="K1304" s="20">
        <v>0</v>
      </c>
      <c r="L1304" s="20" t="s">
        <v>55</v>
      </c>
      <c r="M1304" s="20" t="s">
        <v>84</v>
      </c>
      <c r="N1304" s="26">
        <v>42144</v>
      </c>
      <c r="O1304" s="20" t="s">
        <v>56</v>
      </c>
      <c r="P1304" t="str">
        <f t="shared" si="20"/>
        <v>INSERT INTO @DataTable (Deal, AdvanceDate, PROV, DealPurpose, RateType, BEACON, LTV, TDS, GDS, InsuranceType, PrincipalBalance, OccupancyType, AccountStatus, Closed_Date, DelinquencyBucket) VALUES (1303, '2012-05-29', 'ON', 'Purchase', 'Fixed', 716, 95, 41.92, 34.28, 'HiRatio', 0, 'Owner-Occupied', 'Closed', '2015-05-20', 'Current');</v>
      </c>
    </row>
    <row r="1305" spans="1:16" x14ac:dyDescent="0.35">
      <c r="A1305" s="22">
        <v>1304</v>
      </c>
      <c r="B1305" s="21">
        <v>41719</v>
      </c>
      <c r="C1305" s="22" t="s">
        <v>57</v>
      </c>
      <c r="D1305" s="22" t="s">
        <v>52</v>
      </c>
      <c r="E1305" s="22" t="s">
        <v>40</v>
      </c>
      <c r="F1305" s="22">
        <v>770</v>
      </c>
      <c r="G1305" s="22">
        <v>72</v>
      </c>
      <c r="H1305" s="22">
        <v>33.86</v>
      </c>
      <c r="I1305" s="22">
        <v>29.89</v>
      </c>
      <c r="J1305" s="22" t="s">
        <v>54</v>
      </c>
      <c r="K1305" s="23">
        <v>204555.59</v>
      </c>
      <c r="L1305" s="23" t="s">
        <v>55</v>
      </c>
      <c r="M1305" s="23" t="s">
        <v>83</v>
      </c>
      <c r="N1305" s="27"/>
      <c r="O1305" s="23" t="s">
        <v>56</v>
      </c>
      <c r="P1305" t="str">
        <f t="shared" si="20"/>
        <v>INSERT INTO @DataTable (Deal, AdvanceDate, PROV, DealPurpose, RateType, BEACON, LTV, TDS, GDS, InsuranceType, PrincipalBalance, OccupancyType, AccountStatus, Closed_Date, DelinquencyBucket) VALUES (1304, '2014-03-21', 'ON', 'Refinance External', 'ARM', 770, 72, 33.86, 29.89, 'Conv', 204555.59, 'Owner-Occupied', 'Open', '1900-01-00', 'Current');</v>
      </c>
    </row>
    <row r="1306" spans="1:16" x14ac:dyDescent="0.35">
      <c r="A1306" s="19">
        <v>1305</v>
      </c>
      <c r="B1306" s="18">
        <v>41803</v>
      </c>
      <c r="C1306" s="19" t="s">
        <v>51</v>
      </c>
      <c r="D1306" s="19" t="s">
        <v>61</v>
      </c>
      <c r="E1306" s="19" t="s">
        <v>53</v>
      </c>
      <c r="F1306" s="19">
        <v>741</v>
      </c>
      <c r="G1306" s="19">
        <v>79.64</v>
      </c>
      <c r="H1306" s="19">
        <v>31.76</v>
      </c>
      <c r="I1306" s="19">
        <v>19.149999999999999</v>
      </c>
      <c r="J1306" s="19" t="s">
        <v>54</v>
      </c>
      <c r="K1306" s="20">
        <v>295867.5</v>
      </c>
      <c r="L1306" s="20" t="s">
        <v>55</v>
      </c>
      <c r="M1306" s="20" t="s">
        <v>83</v>
      </c>
      <c r="N1306" s="26"/>
      <c r="O1306" s="20" t="s">
        <v>56</v>
      </c>
      <c r="P1306" t="str">
        <f t="shared" si="20"/>
        <v>INSERT INTO @DataTable (Deal, AdvanceDate, PROV, DealPurpose, RateType, BEACON, LTV, TDS, GDS, InsuranceType, PrincipalBalance, OccupancyType, AccountStatus, Closed_Date, DelinquencyBucket) VALUES (1305, '2014-06-13', 'AB', 'Purchase', 'Fixed', 741, 79.64, 31.76, 19.15, 'Conv', 295867.5, 'Owner-Occupied', 'Open', '1900-01-00', 'Current');</v>
      </c>
    </row>
    <row r="1307" spans="1:16" x14ac:dyDescent="0.35">
      <c r="A1307" s="22">
        <v>1306</v>
      </c>
      <c r="B1307" s="21">
        <v>41849</v>
      </c>
      <c r="C1307" s="22" t="s">
        <v>57</v>
      </c>
      <c r="D1307" s="22" t="s">
        <v>61</v>
      </c>
      <c r="E1307" s="22" t="s">
        <v>40</v>
      </c>
      <c r="F1307" s="22">
        <v>743</v>
      </c>
      <c r="G1307" s="22">
        <v>72</v>
      </c>
      <c r="H1307" s="22">
        <v>26.67</v>
      </c>
      <c r="I1307" s="22">
        <v>23.24</v>
      </c>
      <c r="J1307" s="22" t="s">
        <v>54</v>
      </c>
      <c r="K1307" s="23">
        <v>0</v>
      </c>
      <c r="L1307" s="23" t="s">
        <v>55</v>
      </c>
      <c r="M1307" s="23" t="s">
        <v>84</v>
      </c>
      <c r="N1307" s="27">
        <v>42198</v>
      </c>
      <c r="O1307" s="23" t="s">
        <v>56</v>
      </c>
      <c r="P1307" t="str">
        <f t="shared" si="20"/>
        <v>INSERT INTO @DataTable (Deal, AdvanceDate, PROV, DealPurpose, RateType, BEACON, LTV, TDS, GDS, InsuranceType, PrincipalBalance, OccupancyType, AccountStatus, Closed_Date, DelinquencyBucket) VALUES (1306, '2014-07-29', 'ON', 'Purchase', 'ARM', 743, 72, 26.67, 23.24, 'Conv', 0, 'Owner-Occupied', 'Closed', '2015-07-13', 'Current');</v>
      </c>
    </row>
    <row r="1308" spans="1:16" x14ac:dyDescent="0.35">
      <c r="A1308" s="19">
        <v>1307</v>
      </c>
      <c r="B1308" s="18">
        <v>42347</v>
      </c>
      <c r="C1308" s="19" t="s">
        <v>57</v>
      </c>
      <c r="D1308" s="19" t="s">
        <v>52</v>
      </c>
      <c r="E1308" s="19" t="s">
        <v>53</v>
      </c>
      <c r="F1308" s="19">
        <v>774</v>
      </c>
      <c r="G1308" s="19">
        <v>61.11</v>
      </c>
      <c r="H1308" s="19">
        <v>42.11</v>
      </c>
      <c r="I1308" s="19">
        <v>26.72</v>
      </c>
      <c r="J1308" s="19" t="s">
        <v>54</v>
      </c>
      <c r="K1308" s="20">
        <v>264812.5</v>
      </c>
      <c r="L1308" s="20" t="s">
        <v>55</v>
      </c>
      <c r="M1308" s="20" t="s">
        <v>83</v>
      </c>
      <c r="N1308" s="26"/>
      <c r="O1308" s="20" t="s">
        <v>56</v>
      </c>
      <c r="P1308" t="str">
        <f t="shared" si="20"/>
        <v>INSERT INTO @DataTable (Deal, AdvanceDate, PROV, DealPurpose, RateType, BEACON, LTV, TDS, GDS, InsuranceType, PrincipalBalance, OccupancyType, AccountStatus, Closed_Date, DelinquencyBucket) VALUES (1307, '2015-12-09', 'ON', 'Refinance External', 'Fixed', 774, 61.11, 42.11, 26.72, 'Conv', 264812.5, 'Owner-Occupied', 'Open', '1900-01-00', 'Current');</v>
      </c>
    </row>
    <row r="1309" spans="1:16" x14ac:dyDescent="0.35">
      <c r="A1309" s="22">
        <v>1308</v>
      </c>
      <c r="B1309" s="21">
        <v>41845</v>
      </c>
      <c r="C1309" s="22" t="s">
        <v>51</v>
      </c>
      <c r="D1309" s="22" t="s">
        <v>61</v>
      </c>
      <c r="E1309" s="22" t="s">
        <v>53</v>
      </c>
      <c r="F1309" s="22">
        <v>773</v>
      </c>
      <c r="G1309" s="22">
        <v>95</v>
      </c>
      <c r="H1309" s="22">
        <v>28.73</v>
      </c>
      <c r="I1309" s="22">
        <v>23.59</v>
      </c>
      <c r="J1309" s="22" t="s">
        <v>60</v>
      </c>
      <c r="K1309" s="23">
        <v>307764.24</v>
      </c>
      <c r="L1309" s="23" t="s">
        <v>55</v>
      </c>
      <c r="M1309" s="23" t="s">
        <v>83</v>
      </c>
      <c r="N1309" s="27"/>
      <c r="O1309" s="23" t="s">
        <v>56</v>
      </c>
      <c r="P1309" t="str">
        <f t="shared" si="20"/>
        <v>INSERT INTO @DataTable (Deal, AdvanceDate, PROV, DealPurpose, RateType, BEACON, LTV, TDS, GDS, InsuranceType, PrincipalBalance, OccupancyType, AccountStatus, Closed_Date, DelinquencyBucket) VALUES (1308, '2014-07-25', 'AB', 'Purchase', 'Fixed', 773, 95, 28.73, 23.59, 'HiRatio', 307764.24, 'Owner-Occupied', 'Open', '1900-01-00', 'Current');</v>
      </c>
    </row>
    <row r="1310" spans="1:16" x14ac:dyDescent="0.35">
      <c r="A1310" s="19">
        <v>1309</v>
      </c>
      <c r="B1310" s="18">
        <v>40829</v>
      </c>
      <c r="C1310" s="19" t="s">
        <v>57</v>
      </c>
      <c r="D1310" s="19" t="s">
        <v>61</v>
      </c>
      <c r="E1310" s="19" t="s">
        <v>53</v>
      </c>
      <c r="F1310" s="19">
        <v>792</v>
      </c>
      <c r="G1310" s="19">
        <v>80</v>
      </c>
      <c r="H1310" s="19">
        <v>40.28</v>
      </c>
      <c r="I1310" s="19">
        <v>34.24</v>
      </c>
      <c r="J1310" s="19" t="s">
        <v>54</v>
      </c>
      <c r="K1310" s="20">
        <v>0</v>
      </c>
      <c r="L1310" s="20" t="s">
        <v>55</v>
      </c>
      <c r="M1310" s="20" t="s">
        <v>84</v>
      </c>
      <c r="N1310" s="26">
        <v>42223</v>
      </c>
      <c r="O1310" s="20" t="s">
        <v>56</v>
      </c>
      <c r="P1310" t="str">
        <f t="shared" si="20"/>
        <v>INSERT INTO @DataTable (Deal, AdvanceDate, PROV, DealPurpose, RateType, BEACON, LTV, TDS, GDS, InsuranceType, PrincipalBalance, OccupancyType, AccountStatus, Closed_Date, DelinquencyBucket) VALUES (1309, '2011-10-13', 'ON', 'Purchase', 'Fixed', 792, 80, 40.28, 34.24, 'Conv', 0, 'Owner-Occupied', 'Closed', '2015-08-07', 'Current');</v>
      </c>
    </row>
    <row r="1311" spans="1:16" x14ac:dyDescent="0.35">
      <c r="A1311" s="22">
        <v>1310</v>
      </c>
      <c r="B1311" s="21">
        <v>41045</v>
      </c>
      <c r="C1311" s="22" t="s">
        <v>58</v>
      </c>
      <c r="D1311" s="22" t="s">
        <v>61</v>
      </c>
      <c r="E1311" s="22" t="s">
        <v>40</v>
      </c>
      <c r="F1311" s="22">
        <v>732</v>
      </c>
      <c r="G1311" s="22">
        <v>80</v>
      </c>
      <c r="H1311" s="22">
        <v>40.159999999999997</v>
      </c>
      <c r="I1311" s="22">
        <v>8.76</v>
      </c>
      <c r="J1311" s="22" t="s">
        <v>54</v>
      </c>
      <c r="K1311" s="23">
        <v>194964.01</v>
      </c>
      <c r="L1311" s="23" t="s">
        <v>62</v>
      </c>
      <c r="M1311" s="23" t="s">
        <v>83</v>
      </c>
      <c r="N1311" s="27"/>
      <c r="O1311" s="23" t="s">
        <v>56</v>
      </c>
      <c r="P1311" t="str">
        <f t="shared" si="20"/>
        <v>INSERT INTO @DataTable (Deal, AdvanceDate, PROV, DealPurpose, RateType, BEACON, LTV, TDS, GDS, InsuranceType, PrincipalBalance, OccupancyType, AccountStatus, Closed_Date, DelinquencyBucket) VALUES (1310, '2012-05-16', 'BC', 'Purchase', 'ARM', 732, 80, 40.16, 8.76, 'Conv', 194964.01, 'Rental', 'Open', '1900-01-00', 'Current');</v>
      </c>
    </row>
    <row r="1312" spans="1:16" x14ac:dyDescent="0.35">
      <c r="A1312" s="19">
        <v>1311</v>
      </c>
      <c r="B1312" s="18">
        <v>41621</v>
      </c>
      <c r="C1312" s="19" t="s">
        <v>57</v>
      </c>
      <c r="D1312" s="19" t="s">
        <v>64</v>
      </c>
      <c r="E1312" s="19" t="s">
        <v>40</v>
      </c>
      <c r="F1312" s="19">
        <v>765</v>
      </c>
      <c r="G1312" s="19">
        <v>94.39</v>
      </c>
      <c r="H1312" s="19">
        <v>36.53</v>
      </c>
      <c r="I1312" s="19">
        <v>24.94</v>
      </c>
      <c r="J1312" s="19" t="s">
        <v>60</v>
      </c>
      <c r="K1312" s="20">
        <v>235238.17</v>
      </c>
      <c r="L1312" s="20" t="s">
        <v>55</v>
      </c>
      <c r="M1312" s="20" t="s">
        <v>83</v>
      </c>
      <c r="N1312" s="26"/>
      <c r="O1312" s="20" t="s">
        <v>56</v>
      </c>
      <c r="P1312" t="str">
        <f t="shared" si="20"/>
        <v>INSERT INTO @DataTable (Deal, AdvanceDate, PROV, DealPurpose, RateType, BEACON, LTV, TDS, GDS, InsuranceType, PrincipalBalance, OccupancyType, AccountStatus, Closed_Date, DelinquencyBucket) VALUES (1311, '2013-12-13', 'ON', 'Purchase with Improvements', 'ARM', 765, 94.39, 36.53, 24.94, 'HiRatio', 235238.17, 'Owner-Occupied', 'Open', '1900-01-00', 'Current');</v>
      </c>
    </row>
    <row r="1313" spans="1:16" x14ac:dyDescent="0.35">
      <c r="A1313" s="22">
        <v>1312</v>
      </c>
      <c r="B1313" s="21">
        <v>41694</v>
      </c>
      <c r="C1313" s="22" t="s">
        <v>57</v>
      </c>
      <c r="D1313" s="22" t="s">
        <v>61</v>
      </c>
      <c r="E1313" s="22" t="s">
        <v>40</v>
      </c>
      <c r="F1313" s="22">
        <v>735</v>
      </c>
      <c r="G1313" s="22">
        <v>79.989999999999995</v>
      </c>
      <c r="H1313" s="22">
        <v>27.13</v>
      </c>
      <c r="I1313" s="22">
        <v>17.38</v>
      </c>
      <c r="J1313" s="22" t="s">
        <v>54</v>
      </c>
      <c r="K1313" s="23">
        <v>0</v>
      </c>
      <c r="L1313" s="23" t="s">
        <v>55</v>
      </c>
      <c r="M1313" s="23" t="s">
        <v>84</v>
      </c>
      <c r="N1313" s="27">
        <v>42765</v>
      </c>
      <c r="O1313" s="23" t="s">
        <v>56</v>
      </c>
      <c r="P1313" t="str">
        <f t="shared" si="20"/>
        <v>INSERT INTO @DataTable (Deal, AdvanceDate, PROV, DealPurpose, RateType, BEACON, LTV, TDS, GDS, InsuranceType, PrincipalBalance, OccupancyType, AccountStatus, Closed_Date, DelinquencyBucket) VALUES (1312, '2014-02-24', 'ON', 'Purchase', 'ARM', 735, 79.99, 27.13, 17.38, 'Conv', 0, 'Owner-Occupied', 'Closed', '2017-01-30', 'Current');</v>
      </c>
    </row>
    <row r="1314" spans="1:16" x14ac:dyDescent="0.35">
      <c r="A1314" s="19">
        <v>1313</v>
      </c>
      <c r="B1314" s="18">
        <v>42145</v>
      </c>
      <c r="C1314" s="19" t="s">
        <v>57</v>
      </c>
      <c r="D1314" s="19" t="s">
        <v>61</v>
      </c>
      <c r="E1314" s="19" t="s">
        <v>40</v>
      </c>
      <c r="F1314" s="19">
        <v>774</v>
      </c>
      <c r="G1314" s="19">
        <v>89.74</v>
      </c>
      <c r="H1314" s="19">
        <v>30.28</v>
      </c>
      <c r="I1314" s="19">
        <v>27.05</v>
      </c>
      <c r="J1314" s="19" t="s">
        <v>60</v>
      </c>
      <c r="K1314" s="20">
        <v>0</v>
      </c>
      <c r="L1314" s="20" t="s">
        <v>55</v>
      </c>
      <c r="M1314" s="20" t="s">
        <v>84</v>
      </c>
      <c r="N1314" s="26">
        <v>42717</v>
      </c>
      <c r="O1314" s="20" t="s">
        <v>56</v>
      </c>
      <c r="P1314" t="str">
        <f t="shared" si="20"/>
        <v>INSERT INTO @DataTable (Deal, AdvanceDate, PROV, DealPurpose, RateType, BEACON, LTV, TDS, GDS, InsuranceType, PrincipalBalance, OccupancyType, AccountStatus, Closed_Date, DelinquencyBucket) VALUES (1313, '2015-05-21', 'ON', 'Purchase', 'ARM', 774, 89.74, 30.28, 27.05, 'HiRatio', 0, 'Owner-Occupied', 'Closed', '2016-12-13', 'Current');</v>
      </c>
    </row>
    <row r="1315" spans="1:16" x14ac:dyDescent="0.35">
      <c r="A1315" s="22">
        <v>1314</v>
      </c>
      <c r="B1315" s="21">
        <v>40980</v>
      </c>
      <c r="C1315" s="22" t="s">
        <v>51</v>
      </c>
      <c r="D1315" s="22" t="s">
        <v>61</v>
      </c>
      <c r="E1315" s="22" t="s">
        <v>53</v>
      </c>
      <c r="F1315" s="22">
        <v>731</v>
      </c>
      <c r="G1315" s="22">
        <v>95</v>
      </c>
      <c r="H1315" s="22">
        <v>35.590000000000003</v>
      </c>
      <c r="I1315" s="22">
        <v>25.75</v>
      </c>
      <c r="J1315" s="22" t="s">
        <v>60</v>
      </c>
      <c r="K1315" s="23">
        <v>0</v>
      </c>
      <c r="L1315" s="23" t="s">
        <v>55</v>
      </c>
      <c r="M1315" s="23" t="s">
        <v>84</v>
      </c>
      <c r="N1315" s="27">
        <v>42145</v>
      </c>
      <c r="O1315" s="23" t="s">
        <v>56</v>
      </c>
      <c r="P1315" t="str">
        <f t="shared" si="20"/>
        <v>INSERT INTO @DataTable (Deal, AdvanceDate, PROV, DealPurpose, RateType, BEACON, LTV, TDS, GDS, InsuranceType, PrincipalBalance, OccupancyType, AccountStatus, Closed_Date, DelinquencyBucket) VALUES (1314, '2012-03-12', 'AB', 'Purchase', 'Fixed', 731, 95, 35.59, 25.75, 'HiRatio', 0, 'Owner-Occupied', 'Closed', '2015-05-21', 'Current');</v>
      </c>
    </row>
    <row r="1316" spans="1:16" x14ac:dyDescent="0.35">
      <c r="A1316" s="19">
        <v>1315</v>
      </c>
      <c r="B1316" s="18">
        <v>42216</v>
      </c>
      <c r="C1316" s="19" t="s">
        <v>51</v>
      </c>
      <c r="D1316" s="19" t="s">
        <v>61</v>
      </c>
      <c r="E1316" s="19" t="s">
        <v>53</v>
      </c>
      <c r="F1316" s="19">
        <v>776</v>
      </c>
      <c r="G1316" s="19">
        <v>80</v>
      </c>
      <c r="H1316" s="19">
        <v>32.04</v>
      </c>
      <c r="I1316" s="19">
        <v>20.86</v>
      </c>
      <c r="J1316" s="19" t="s">
        <v>54</v>
      </c>
      <c r="K1316" s="20">
        <v>308998.42</v>
      </c>
      <c r="L1316" s="20" t="s">
        <v>55</v>
      </c>
      <c r="M1316" s="20" t="s">
        <v>83</v>
      </c>
      <c r="N1316" s="26"/>
      <c r="O1316" s="20" t="s">
        <v>56</v>
      </c>
      <c r="P1316" t="str">
        <f t="shared" si="20"/>
        <v>INSERT INTO @DataTable (Deal, AdvanceDate, PROV, DealPurpose, RateType, BEACON, LTV, TDS, GDS, InsuranceType, PrincipalBalance, OccupancyType, AccountStatus, Closed_Date, DelinquencyBucket) VALUES (1315, '2015-07-31', 'AB', 'Purchase', 'Fixed', 776, 80, 32.04, 20.86, 'Conv', 308998.42, 'Owner-Occupied', 'Open', '1900-01-00', 'Current');</v>
      </c>
    </row>
    <row r="1317" spans="1:16" x14ac:dyDescent="0.35">
      <c r="A1317" s="22">
        <v>1316</v>
      </c>
      <c r="B1317" s="21">
        <v>42334</v>
      </c>
      <c r="C1317" s="22" t="s">
        <v>63</v>
      </c>
      <c r="D1317" s="22" t="s">
        <v>52</v>
      </c>
      <c r="E1317" s="22" t="s">
        <v>53</v>
      </c>
      <c r="F1317" s="22">
        <v>812</v>
      </c>
      <c r="G1317" s="22">
        <v>75</v>
      </c>
      <c r="H1317" s="22">
        <v>40.61</v>
      </c>
      <c r="I1317" s="22">
        <v>38</v>
      </c>
      <c r="J1317" s="22" t="s">
        <v>54</v>
      </c>
      <c r="K1317" s="23">
        <v>227893.21</v>
      </c>
      <c r="L1317" s="23" t="s">
        <v>55</v>
      </c>
      <c r="M1317" s="23" t="s">
        <v>83</v>
      </c>
      <c r="N1317" s="27"/>
      <c r="O1317" s="23" t="s">
        <v>56</v>
      </c>
      <c r="P1317" t="str">
        <f t="shared" si="20"/>
        <v>INSERT INTO @DataTable (Deal, AdvanceDate, PROV, DealPurpose, RateType, BEACON, LTV, TDS, GDS, InsuranceType, PrincipalBalance, OccupancyType, AccountStatus, Closed_Date, DelinquencyBucket) VALUES (1316, '2015-11-26', 'SK', 'Refinance External', 'Fixed', 812, 75, 40.61, 38, 'Conv', 227893.21, 'Owner-Occupied', 'Open', '1900-01-00', 'Current');</v>
      </c>
    </row>
    <row r="1318" spans="1:16" x14ac:dyDescent="0.35">
      <c r="A1318" s="19">
        <v>1317</v>
      </c>
      <c r="B1318" s="18">
        <v>42110</v>
      </c>
      <c r="C1318" s="19" t="s">
        <v>57</v>
      </c>
      <c r="D1318" s="19" t="s">
        <v>61</v>
      </c>
      <c r="E1318" s="19" t="s">
        <v>40</v>
      </c>
      <c r="F1318" s="19">
        <v>792</v>
      </c>
      <c r="G1318" s="19">
        <v>70</v>
      </c>
      <c r="H1318" s="19">
        <v>29.42</v>
      </c>
      <c r="I1318" s="19">
        <v>28.34</v>
      </c>
      <c r="J1318" s="19" t="s">
        <v>54</v>
      </c>
      <c r="K1318" s="20">
        <v>237458.78</v>
      </c>
      <c r="L1318" s="20" t="s">
        <v>55</v>
      </c>
      <c r="M1318" s="20" t="s">
        <v>83</v>
      </c>
      <c r="N1318" s="26"/>
      <c r="O1318" s="20" t="s">
        <v>56</v>
      </c>
      <c r="P1318" t="str">
        <f t="shared" si="20"/>
        <v>INSERT INTO @DataTable (Deal, AdvanceDate, PROV, DealPurpose, RateType, BEACON, LTV, TDS, GDS, InsuranceType, PrincipalBalance, OccupancyType, AccountStatus, Closed_Date, DelinquencyBucket) VALUES (1317, '2015-04-16', 'ON', 'Purchase', 'ARM', 792, 70, 29.42, 28.34, 'Conv', 237458.78, 'Owner-Occupied', 'Open', '1900-01-00', 'Current');</v>
      </c>
    </row>
    <row r="1319" spans="1:16" x14ac:dyDescent="0.35">
      <c r="A1319" s="22">
        <v>1318</v>
      </c>
      <c r="B1319" s="21">
        <v>42094</v>
      </c>
      <c r="C1319" s="22" t="s">
        <v>57</v>
      </c>
      <c r="D1319" s="22" t="s">
        <v>61</v>
      </c>
      <c r="E1319" s="22" t="s">
        <v>53</v>
      </c>
      <c r="F1319" s="22">
        <v>763</v>
      </c>
      <c r="G1319" s="22">
        <v>80</v>
      </c>
      <c r="H1319" s="22">
        <v>43.85</v>
      </c>
      <c r="I1319" s="22">
        <v>28.62</v>
      </c>
      <c r="J1319" s="22" t="s">
        <v>54</v>
      </c>
      <c r="K1319" s="23">
        <v>353324.98</v>
      </c>
      <c r="L1319" s="23" t="s">
        <v>55</v>
      </c>
      <c r="M1319" s="23" t="s">
        <v>83</v>
      </c>
      <c r="N1319" s="27"/>
      <c r="O1319" s="23" t="s">
        <v>56</v>
      </c>
      <c r="P1319" t="str">
        <f t="shared" si="20"/>
        <v>INSERT INTO @DataTable (Deal, AdvanceDate, PROV, DealPurpose, RateType, BEACON, LTV, TDS, GDS, InsuranceType, PrincipalBalance, OccupancyType, AccountStatus, Closed_Date, DelinquencyBucket) VALUES (1318, '2015-03-31', 'ON', 'Purchase', 'Fixed', 763, 80, 43.85, 28.62, 'Conv', 353324.98, 'Owner-Occupied', 'Open', '1900-01-00', 'Current');</v>
      </c>
    </row>
    <row r="1320" spans="1:16" x14ac:dyDescent="0.35">
      <c r="A1320" s="19">
        <v>1319</v>
      </c>
      <c r="B1320" s="18">
        <v>42178</v>
      </c>
      <c r="C1320" s="19" t="s">
        <v>57</v>
      </c>
      <c r="D1320" s="19" t="s">
        <v>61</v>
      </c>
      <c r="E1320" s="19" t="s">
        <v>40</v>
      </c>
      <c r="F1320" s="19">
        <v>779</v>
      </c>
      <c r="G1320" s="19">
        <v>95</v>
      </c>
      <c r="H1320" s="19">
        <v>23.9</v>
      </c>
      <c r="I1320" s="19">
        <v>20.6</v>
      </c>
      <c r="J1320" s="19" t="s">
        <v>60</v>
      </c>
      <c r="K1320" s="20">
        <v>240498.95</v>
      </c>
      <c r="L1320" s="20" t="s">
        <v>55</v>
      </c>
      <c r="M1320" s="20" t="s">
        <v>83</v>
      </c>
      <c r="N1320" s="26"/>
      <c r="O1320" s="20" t="s">
        <v>56</v>
      </c>
      <c r="P1320" t="str">
        <f t="shared" si="20"/>
        <v>INSERT INTO @DataTable (Deal, AdvanceDate, PROV, DealPurpose, RateType, BEACON, LTV, TDS, GDS, InsuranceType, PrincipalBalance, OccupancyType, AccountStatus, Closed_Date, DelinquencyBucket) VALUES (1319, '2015-06-23', 'ON', 'Purchase', 'ARM', 779, 95, 23.9, 20.6, 'HiRatio', 240498.95, 'Owner-Occupied', 'Open', '1900-01-00', 'Current');</v>
      </c>
    </row>
    <row r="1321" spans="1:16" x14ac:dyDescent="0.35">
      <c r="A1321" s="22">
        <v>1320</v>
      </c>
      <c r="B1321" s="21">
        <v>42216</v>
      </c>
      <c r="C1321" s="22" t="s">
        <v>57</v>
      </c>
      <c r="D1321" s="22" t="s">
        <v>59</v>
      </c>
      <c r="E1321" s="22" t="s">
        <v>53</v>
      </c>
      <c r="F1321" s="22">
        <v>813</v>
      </c>
      <c r="G1321" s="22">
        <v>31.44</v>
      </c>
      <c r="H1321" s="22">
        <v>25.93</v>
      </c>
      <c r="I1321" s="22">
        <v>25.7</v>
      </c>
      <c r="J1321" s="22" t="s">
        <v>54</v>
      </c>
      <c r="K1321" s="23">
        <v>156732.68</v>
      </c>
      <c r="L1321" s="23" t="s">
        <v>55</v>
      </c>
      <c r="M1321" s="23" t="s">
        <v>83</v>
      </c>
      <c r="N1321" s="27"/>
      <c r="O1321" s="23" t="s">
        <v>56</v>
      </c>
      <c r="P1321" t="str">
        <f t="shared" si="20"/>
        <v>INSERT INTO @DataTable (Deal, AdvanceDate, PROV, DealPurpose, RateType, BEACON, LTV, TDS, GDS, InsuranceType, PrincipalBalance, OccupancyType, AccountStatus, Closed_Date, DelinquencyBucket) VALUES (1320, '2015-07-31', 'ON', 'Transfer', 'Fixed', 813, 31.44, 25.93, 25.7, 'Conv', 156732.68, 'Owner-Occupied', 'Open', '1900-01-00', 'Current');</v>
      </c>
    </row>
    <row r="1322" spans="1:16" x14ac:dyDescent="0.35">
      <c r="A1322" s="19">
        <v>1321</v>
      </c>
      <c r="B1322" s="18">
        <v>42144</v>
      </c>
      <c r="C1322" s="19" t="s">
        <v>57</v>
      </c>
      <c r="D1322" s="19" t="s">
        <v>61</v>
      </c>
      <c r="E1322" s="19" t="s">
        <v>53</v>
      </c>
      <c r="F1322" s="19">
        <v>710</v>
      </c>
      <c r="G1322" s="19">
        <v>88.58</v>
      </c>
      <c r="H1322" s="19">
        <v>32.99</v>
      </c>
      <c r="I1322" s="19">
        <v>29.82</v>
      </c>
      <c r="J1322" s="19" t="s">
        <v>60</v>
      </c>
      <c r="K1322" s="20">
        <v>361884.33</v>
      </c>
      <c r="L1322" s="20" t="s">
        <v>55</v>
      </c>
      <c r="M1322" s="20" t="s">
        <v>83</v>
      </c>
      <c r="N1322" s="26"/>
      <c r="O1322" s="20" t="s">
        <v>56</v>
      </c>
      <c r="P1322" t="str">
        <f t="shared" si="20"/>
        <v>INSERT INTO @DataTable (Deal, AdvanceDate, PROV, DealPurpose, RateType, BEACON, LTV, TDS, GDS, InsuranceType, PrincipalBalance, OccupancyType, AccountStatus, Closed_Date, DelinquencyBucket) VALUES (1321, '2015-05-20', 'ON', 'Purchase', 'Fixed', 710, 88.58, 32.99, 29.82, 'HiRatio', 361884.33, 'Owner-Occupied', 'Open', '1900-01-00', 'Current');</v>
      </c>
    </row>
    <row r="1323" spans="1:16" x14ac:dyDescent="0.35">
      <c r="A1323" s="22">
        <v>1322</v>
      </c>
      <c r="B1323" s="21">
        <v>42213</v>
      </c>
      <c r="C1323" s="22" t="s">
        <v>51</v>
      </c>
      <c r="D1323" s="22" t="s">
        <v>52</v>
      </c>
      <c r="E1323" s="22" t="s">
        <v>40</v>
      </c>
      <c r="F1323" s="22">
        <v>713</v>
      </c>
      <c r="G1323" s="22">
        <v>65</v>
      </c>
      <c r="H1323" s="22">
        <v>34.340000000000003</v>
      </c>
      <c r="I1323" s="22">
        <v>12.1</v>
      </c>
      <c r="J1323" s="22" t="s">
        <v>54</v>
      </c>
      <c r="K1323" s="23">
        <v>0</v>
      </c>
      <c r="L1323" s="23" t="s">
        <v>62</v>
      </c>
      <c r="M1323" s="23" t="s">
        <v>84</v>
      </c>
      <c r="N1323" s="27">
        <v>42706</v>
      </c>
      <c r="O1323" s="23" t="s">
        <v>56</v>
      </c>
      <c r="P1323" t="str">
        <f t="shared" si="20"/>
        <v>INSERT INTO @DataTable (Deal, AdvanceDate, PROV, DealPurpose, RateType, BEACON, LTV, TDS, GDS, InsuranceType, PrincipalBalance, OccupancyType, AccountStatus, Closed_Date, DelinquencyBucket) VALUES (1322, '2015-07-28', 'AB', 'Refinance External', 'ARM', 713, 65, 34.34, 12.1, 'Conv', 0, 'Rental', 'Closed', '2016-12-02', 'Current');</v>
      </c>
    </row>
    <row r="1324" spans="1:16" x14ac:dyDescent="0.35">
      <c r="A1324" s="19">
        <v>1323</v>
      </c>
      <c r="B1324" s="18">
        <v>42184</v>
      </c>
      <c r="C1324" s="19" t="s">
        <v>57</v>
      </c>
      <c r="D1324" s="19" t="s">
        <v>61</v>
      </c>
      <c r="E1324" s="19" t="s">
        <v>53</v>
      </c>
      <c r="F1324" s="19">
        <v>782</v>
      </c>
      <c r="G1324" s="19">
        <v>86.68</v>
      </c>
      <c r="H1324" s="19">
        <v>39.479999999999997</v>
      </c>
      <c r="I1324" s="19">
        <v>27.79</v>
      </c>
      <c r="J1324" s="19" t="s">
        <v>60</v>
      </c>
      <c r="K1324" s="20">
        <v>318412.01</v>
      </c>
      <c r="L1324" s="20" t="s">
        <v>55</v>
      </c>
      <c r="M1324" s="20" t="s">
        <v>83</v>
      </c>
      <c r="N1324" s="26"/>
      <c r="O1324" s="20" t="s">
        <v>56</v>
      </c>
      <c r="P1324" t="str">
        <f t="shared" si="20"/>
        <v>INSERT INTO @DataTable (Deal, AdvanceDate, PROV, DealPurpose, RateType, BEACON, LTV, TDS, GDS, InsuranceType, PrincipalBalance, OccupancyType, AccountStatus, Closed_Date, DelinquencyBucket) VALUES (1323, '2015-06-29', 'ON', 'Purchase', 'Fixed', 782, 86.68, 39.48, 27.79, 'HiRatio', 318412.01, 'Owner-Occupied', 'Open', '1900-01-00', 'Current');</v>
      </c>
    </row>
    <row r="1325" spans="1:16" x14ac:dyDescent="0.35">
      <c r="A1325" s="22">
        <v>1324</v>
      </c>
      <c r="B1325" s="21">
        <v>41663</v>
      </c>
      <c r="C1325" s="22" t="s">
        <v>51</v>
      </c>
      <c r="D1325" s="22" t="s">
        <v>61</v>
      </c>
      <c r="E1325" s="22" t="s">
        <v>40</v>
      </c>
      <c r="F1325" s="22">
        <v>740</v>
      </c>
      <c r="G1325" s="22">
        <v>90</v>
      </c>
      <c r="H1325" s="22">
        <v>27.86</v>
      </c>
      <c r="I1325" s="22">
        <v>26.97</v>
      </c>
      <c r="J1325" s="22" t="s">
        <v>60</v>
      </c>
      <c r="K1325" s="23">
        <v>303416.52</v>
      </c>
      <c r="L1325" s="23" t="s">
        <v>55</v>
      </c>
      <c r="M1325" s="23" t="s">
        <v>83</v>
      </c>
      <c r="N1325" s="27"/>
      <c r="O1325" s="23" t="s">
        <v>56</v>
      </c>
      <c r="P1325" t="str">
        <f t="shared" si="20"/>
        <v>INSERT INTO @DataTable (Deal, AdvanceDate, PROV, DealPurpose, RateType, BEACON, LTV, TDS, GDS, InsuranceType, PrincipalBalance, OccupancyType, AccountStatus, Closed_Date, DelinquencyBucket) VALUES (1324, '2014-01-24', 'AB', 'Purchase', 'ARM', 740, 90, 27.86, 26.97, 'HiRatio', 303416.52, 'Owner-Occupied', 'Open', '1900-01-00', 'Current');</v>
      </c>
    </row>
    <row r="1326" spans="1:16" x14ac:dyDescent="0.35">
      <c r="A1326" s="19">
        <v>1325</v>
      </c>
      <c r="B1326" s="18">
        <v>41985</v>
      </c>
      <c r="C1326" s="19" t="s">
        <v>57</v>
      </c>
      <c r="D1326" s="19" t="s">
        <v>61</v>
      </c>
      <c r="E1326" s="19" t="s">
        <v>53</v>
      </c>
      <c r="F1326" s="19">
        <v>735</v>
      </c>
      <c r="G1326" s="19">
        <v>95</v>
      </c>
      <c r="H1326" s="19">
        <v>34.840000000000003</v>
      </c>
      <c r="I1326" s="19">
        <v>33.270000000000003</v>
      </c>
      <c r="J1326" s="19" t="s">
        <v>60</v>
      </c>
      <c r="K1326" s="20">
        <v>205081.56</v>
      </c>
      <c r="L1326" s="20" t="s">
        <v>55</v>
      </c>
      <c r="M1326" s="20" t="s">
        <v>83</v>
      </c>
      <c r="N1326" s="26"/>
      <c r="O1326" s="20" t="s">
        <v>56</v>
      </c>
      <c r="P1326" t="str">
        <f t="shared" si="20"/>
        <v>INSERT INTO @DataTable (Deal, AdvanceDate, PROV, DealPurpose, RateType, BEACON, LTV, TDS, GDS, InsuranceType, PrincipalBalance, OccupancyType, AccountStatus, Closed_Date, DelinquencyBucket) VALUES (1325, '2014-12-12', 'ON', 'Purchase', 'Fixed', 735, 95, 34.84, 33.27, 'HiRatio', 205081.56, 'Owner-Occupied', 'Open', '1900-01-00', 'Current');</v>
      </c>
    </row>
    <row r="1327" spans="1:16" x14ac:dyDescent="0.35">
      <c r="A1327" s="22">
        <v>1326</v>
      </c>
      <c r="B1327" s="21">
        <v>42230</v>
      </c>
      <c r="C1327" s="22" t="s">
        <v>58</v>
      </c>
      <c r="D1327" s="22" t="s">
        <v>61</v>
      </c>
      <c r="E1327" s="22" t="s">
        <v>40</v>
      </c>
      <c r="F1327" s="22">
        <v>713</v>
      </c>
      <c r="G1327" s="22">
        <v>93.06</v>
      </c>
      <c r="H1327" s="22">
        <v>36.78</v>
      </c>
      <c r="I1327" s="22">
        <v>16.37</v>
      </c>
      <c r="J1327" s="22" t="s">
        <v>60</v>
      </c>
      <c r="K1327" s="23">
        <v>331700.17</v>
      </c>
      <c r="L1327" s="23" t="s">
        <v>55</v>
      </c>
      <c r="M1327" s="23" t="s">
        <v>83</v>
      </c>
      <c r="N1327" s="27"/>
      <c r="O1327" s="23" t="s">
        <v>56</v>
      </c>
      <c r="P1327" t="str">
        <f t="shared" si="20"/>
        <v>INSERT INTO @DataTable (Deal, AdvanceDate, PROV, DealPurpose, RateType, BEACON, LTV, TDS, GDS, InsuranceType, PrincipalBalance, OccupancyType, AccountStatus, Closed_Date, DelinquencyBucket) VALUES (1326, '2015-08-14', 'BC', 'Purchase', 'ARM', 713, 93.06, 36.78, 16.37, 'HiRatio', 331700.17, 'Owner-Occupied', 'Open', '1900-01-00', 'Current');</v>
      </c>
    </row>
    <row r="1328" spans="1:16" x14ac:dyDescent="0.35">
      <c r="A1328" s="19">
        <v>1327</v>
      </c>
      <c r="B1328" s="18">
        <v>42377</v>
      </c>
      <c r="C1328" s="19" t="s">
        <v>51</v>
      </c>
      <c r="D1328" s="19" t="s">
        <v>59</v>
      </c>
      <c r="E1328" s="19" t="s">
        <v>53</v>
      </c>
      <c r="F1328" s="19">
        <v>786</v>
      </c>
      <c r="G1328" s="19">
        <v>82.29</v>
      </c>
      <c r="H1328" s="19">
        <v>42.19</v>
      </c>
      <c r="I1328" s="19">
        <v>23.02</v>
      </c>
      <c r="J1328" s="19" t="s">
        <v>60</v>
      </c>
      <c r="K1328" s="20">
        <v>251102.17</v>
      </c>
      <c r="L1328" s="20" t="s">
        <v>55</v>
      </c>
      <c r="M1328" s="20" t="s">
        <v>83</v>
      </c>
      <c r="N1328" s="26"/>
      <c r="O1328" s="20" t="s">
        <v>56</v>
      </c>
      <c r="P1328" t="str">
        <f t="shared" si="20"/>
        <v>INSERT INTO @DataTable (Deal, AdvanceDate, PROV, DealPurpose, RateType, BEACON, LTV, TDS, GDS, InsuranceType, PrincipalBalance, OccupancyType, AccountStatus, Closed_Date, DelinquencyBucket) VALUES (1327, '2016-01-08', 'AB', 'Transfer', 'Fixed', 786, 82.29, 42.19, 23.02, 'HiRatio', 251102.17, 'Owner-Occupied', 'Open', '1900-01-00', 'Current');</v>
      </c>
    </row>
    <row r="1329" spans="1:16" x14ac:dyDescent="0.35">
      <c r="A1329" s="22">
        <v>1328</v>
      </c>
      <c r="B1329" s="21">
        <v>41803</v>
      </c>
      <c r="C1329" s="22" t="s">
        <v>57</v>
      </c>
      <c r="D1329" s="22" t="s">
        <v>59</v>
      </c>
      <c r="E1329" s="22" t="s">
        <v>40</v>
      </c>
      <c r="F1329" s="22">
        <v>767</v>
      </c>
      <c r="G1329" s="22">
        <v>36.14</v>
      </c>
      <c r="H1329" s="22">
        <v>32.869999999999997</v>
      </c>
      <c r="I1329" s="22">
        <v>30.92</v>
      </c>
      <c r="J1329" s="22" t="s">
        <v>54</v>
      </c>
      <c r="K1329" s="23">
        <v>179001.42</v>
      </c>
      <c r="L1329" s="23" t="s">
        <v>55</v>
      </c>
      <c r="M1329" s="23" t="s">
        <v>83</v>
      </c>
      <c r="N1329" s="27"/>
      <c r="O1329" s="23" t="s">
        <v>56</v>
      </c>
      <c r="P1329" t="str">
        <f t="shared" si="20"/>
        <v>INSERT INTO @DataTable (Deal, AdvanceDate, PROV, DealPurpose, RateType, BEACON, LTV, TDS, GDS, InsuranceType, PrincipalBalance, OccupancyType, AccountStatus, Closed_Date, DelinquencyBucket) VALUES (1328, '2014-06-13', 'ON', 'Transfer', 'ARM', 767, 36.14, 32.87, 30.92, 'Conv', 179001.42, 'Owner-Occupied', 'Open', '1900-01-00', 'Current');</v>
      </c>
    </row>
    <row r="1330" spans="1:16" x14ac:dyDescent="0.35">
      <c r="A1330" s="19">
        <v>1329</v>
      </c>
      <c r="B1330" s="18">
        <v>42265</v>
      </c>
      <c r="C1330" s="19" t="s">
        <v>58</v>
      </c>
      <c r="D1330" s="19" t="s">
        <v>61</v>
      </c>
      <c r="E1330" s="19" t="s">
        <v>53</v>
      </c>
      <c r="F1330" s="19">
        <v>696</v>
      </c>
      <c r="G1330" s="19">
        <v>66.48</v>
      </c>
      <c r="H1330" s="19">
        <v>35.76</v>
      </c>
      <c r="I1330" s="19">
        <v>33.93</v>
      </c>
      <c r="J1330" s="19" t="s">
        <v>54</v>
      </c>
      <c r="K1330" s="20">
        <v>0</v>
      </c>
      <c r="L1330" s="20" t="s">
        <v>55</v>
      </c>
      <c r="M1330" s="20" t="s">
        <v>84</v>
      </c>
      <c r="N1330" s="26">
        <v>42493</v>
      </c>
      <c r="O1330" s="20" t="s">
        <v>56</v>
      </c>
      <c r="P1330" t="str">
        <f t="shared" si="20"/>
        <v>INSERT INTO @DataTable (Deal, AdvanceDate, PROV, DealPurpose, RateType, BEACON, LTV, TDS, GDS, InsuranceType, PrincipalBalance, OccupancyType, AccountStatus, Closed_Date, DelinquencyBucket) VALUES (1329, '2015-09-18', 'BC', 'Purchase', 'Fixed', 696, 66.48, 35.76, 33.93, 'Conv', 0, 'Owner-Occupied', 'Closed', '2016-05-03', 'Current');</v>
      </c>
    </row>
    <row r="1331" spans="1:16" x14ac:dyDescent="0.35">
      <c r="A1331" s="22">
        <v>1330</v>
      </c>
      <c r="B1331" s="21">
        <v>42453</v>
      </c>
      <c r="C1331" s="22" t="s">
        <v>57</v>
      </c>
      <c r="D1331" s="22" t="s">
        <v>59</v>
      </c>
      <c r="E1331" s="22" t="s">
        <v>53</v>
      </c>
      <c r="F1331" s="22">
        <v>791</v>
      </c>
      <c r="G1331" s="22">
        <v>28.5</v>
      </c>
      <c r="H1331" s="22">
        <v>15.73</v>
      </c>
      <c r="I1331" s="22">
        <v>15.33</v>
      </c>
      <c r="J1331" s="22" t="s">
        <v>54</v>
      </c>
      <c r="K1331" s="23">
        <v>96194.67</v>
      </c>
      <c r="L1331" s="23" t="s">
        <v>55</v>
      </c>
      <c r="M1331" s="23" t="s">
        <v>83</v>
      </c>
      <c r="N1331" s="27"/>
      <c r="O1331" s="23" t="s">
        <v>56</v>
      </c>
      <c r="P1331" t="str">
        <f t="shared" si="20"/>
        <v>INSERT INTO @DataTable (Deal, AdvanceDate, PROV, DealPurpose, RateType, BEACON, LTV, TDS, GDS, InsuranceType, PrincipalBalance, OccupancyType, AccountStatus, Closed_Date, DelinquencyBucket) VALUES (1330, '2016-03-24', 'ON', 'Transfer', 'Fixed', 791, 28.5, 15.73, 15.33, 'Conv', 96194.67, 'Owner-Occupied', 'Open', '1900-01-00', 'Current');</v>
      </c>
    </row>
    <row r="1332" spans="1:16" x14ac:dyDescent="0.35">
      <c r="A1332" s="19">
        <v>1331</v>
      </c>
      <c r="B1332" s="18">
        <v>40434</v>
      </c>
      <c r="C1332" s="19" t="s">
        <v>57</v>
      </c>
      <c r="D1332" s="19" t="s">
        <v>52</v>
      </c>
      <c r="E1332" s="19" t="s">
        <v>53</v>
      </c>
      <c r="F1332" s="19">
        <v>746</v>
      </c>
      <c r="G1332" s="19">
        <v>80</v>
      </c>
      <c r="H1332" s="19">
        <v>41.38</v>
      </c>
      <c r="I1332" s="19">
        <v>37.33</v>
      </c>
      <c r="J1332" s="19" t="s">
        <v>54</v>
      </c>
      <c r="K1332" s="20">
        <v>0</v>
      </c>
      <c r="L1332" s="20" t="s">
        <v>55</v>
      </c>
      <c r="M1332" s="20" t="s">
        <v>84</v>
      </c>
      <c r="N1332" s="26">
        <v>41625</v>
      </c>
      <c r="O1332" s="20" t="s">
        <v>56</v>
      </c>
      <c r="P1332" t="str">
        <f t="shared" si="20"/>
        <v>INSERT INTO @DataTable (Deal, AdvanceDate, PROV, DealPurpose, RateType, BEACON, LTV, TDS, GDS, InsuranceType, PrincipalBalance, OccupancyType, AccountStatus, Closed_Date, DelinquencyBucket) VALUES (1331, '2010-09-13', 'ON', 'Refinance External', 'Fixed', 746, 80, 41.38, 37.33, 'Conv', 0, 'Owner-Occupied', 'Closed', '2013-12-17', 'Current');</v>
      </c>
    </row>
    <row r="1333" spans="1:16" x14ac:dyDescent="0.35">
      <c r="A1333" s="22">
        <v>1332</v>
      </c>
      <c r="B1333" s="21">
        <v>41696</v>
      </c>
      <c r="C1333" s="22" t="s">
        <v>51</v>
      </c>
      <c r="D1333" s="22" t="s">
        <v>61</v>
      </c>
      <c r="E1333" s="22" t="s">
        <v>53</v>
      </c>
      <c r="F1333" s="22">
        <v>689</v>
      </c>
      <c r="G1333" s="22">
        <v>95</v>
      </c>
      <c r="H1333" s="22">
        <v>43.56</v>
      </c>
      <c r="I1333" s="22">
        <v>24.28</v>
      </c>
      <c r="J1333" s="22" t="s">
        <v>60</v>
      </c>
      <c r="K1333" s="23">
        <v>157983.22</v>
      </c>
      <c r="L1333" s="23" t="s">
        <v>55</v>
      </c>
      <c r="M1333" s="23" t="s">
        <v>83</v>
      </c>
      <c r="N1333" s="27"/>
      <c r="O1333" s="23" t="s">
        <v>56</v>
      </c>
      <c r="P1333" t="str">
        <f t="shared" si="20"/>
        <v>INSERT INTO @DataTable (Deal, AdvanceDate, PROV, DealPurpose, RateType, BEACON, LTV, TDS, GDS, InsuranceType, PrincipalBalance, OccupancyType, AccountStatus, Closed_Date, DelinquencyBucket) VALUES (1332, '2014-02-26', 'AB', 'Purchase', 'Fixed', 689, 95, 43.56, 24.28, 'HiRatio', 157983.22, 'Owner-Occupied', 'Open', '1900-01-00', 'Current');</v>
      </c>
    </row>
    <row r="1334" spans="1:16" x14ac:dyDescent="0.35">
      <c r="A1334" s="19">
        <v>1333</v>
      </c>
      <c r="B1334" s="18">
        <v>42073</v>
      </c>
      <c r="C1334" s="19" t="s">
        <v>57</v>
      </c>
      <c r="D1334" s="19" t="s">
        <v>52</v>
      </c>
      <c r="E1334" s="19" t="s">
        <v>53</v>
      </c>
      <c r="F1334" s="19">
        <v>749</v>
      </c>
      <c r="G1334" s="19">
        <v>80</v>
      </c>
      <c r="H1334" s="19">
        <v>36.83</v>
      </c>
      <c r="I1334" s="19">
        <v>27.95</v>
      </c>
      <c r="J1334" s="19" t="s">
        <v>54</v>
      </c>
      <c r="K1334" s="20">
        <v>138265.01</v>
      </c>
      <c r="L1334" s="20" t="s">
        <v>55</v>
      </c>
      <c r="M1334" s="20" t="s">
        <v>83</v>
      </c>
      <c r="N1334" s="26"/>
      <c r="O1334" s="20" t="s">
        <v>56</v>
      </c>
      <c r="P1334" t="str">
        <f t="shared" si="20"/>
        <v>INSERT INTO @DataTable (Deal, AdvanceDate, PROV, DealPurpose, RateType, BEACON, LTV, TDS, GDS, InsuranceType, PrincipalBalance, OccupancyType, AccountStatus, Closed_Date, DelinquencyBucket) VALUES (1333, '2015-03-10', 'ON', 'Refinance External', 'Fixed', 749, 80, 36.83, 27.95, 'Conv', 138265.01, 'Owner-Occupied', 'Open', '1900-01-00', 'Current');</v>
      </c>
    </row>
    <row r="1335" spans="1:16" x14ac:dyDescent="0.35">
      <c r="A1335" s="22">
        <v>1334</v>
      </c>
      <c r="B1335" s="21">
        <v>41842</v>
      </c>
      <c r="C1335" s="22" t="s">
        <v>58</v>
      </c>
      <c r="D1335" s="22" t="s">
        <v>52</v>
      </c>
      <c r="E1335" s="22" t="s">
        <v>53</v>
      </c>
      <c r="F1335" s="22">
        <v>775</v>
      </c>
      <c r="G1335" s="22">
        <v>72.64</v>
      </c>
      <c r="H1335" s="22">
        <v>41.87</v>
      </c>
      <c r="I1335" s="22">
        <v>37.270000000000003</v>
      </c>
      <c r="J1335" s="22" t="s">
        <v>54</v>
      </c>
      <c r="K1335" s="23">
        <v>280612.68</v>
      </c>
      <c r="L1335" s="23" t="s">
        <v>55</v>
      </c>
      <c r="M1335" s="23" t="s">
        <v>83</v>
      </c>
      <c r="N1335" s="27"/>
      <c r="O1335" s="23" t="s">
        <v>56</v>
      </c>
      <c r="P1335" t="str">
        <f t="shared" si="20"/>
        <v>INSERT INTO @DataTable (Deal, AdvanceDate, PROV, DealPurpose, RateType, BEACON, LTV, TDS, GDS, InsuranceType, PrincipalBalance, OccupancyType, AccountStatus, Closed_Date, DelinquencyBucket) VALUES (1334, '2014-07-22', 'BC', 'Refinance External', 'Fixed', 775, 72.64, 41.87, 37.27, 'Conv', 280612.68, 'Owner-Occupied', 'Open', '1900-01-00', 'Current');</v>
      </c>
    </row>
    <row r="1336" spans="1:16" x14ac:dyDescent="0.35">
      <c r="A1336" s="19">
        <v>1335</v>
      </c>
      <c r="B1336" s="18">
        <v>42090</v>
      </c>
      <c r="C1336" s="19" t="s">
        <v>58</v>
      </c>
      <c r="D1336" s="19" t="s">
        <v>52</v>
      </c>
      <c r="E1336" s="19" t="s">
        <v>40</v>
      </c>
      <c r="F1336" s="19">
        <v>780</v>
      </c>
      <c r="G1336" s="19">
        <v>48.26</v>
      </c>
      <c r="H1336" s="19">
        <v>26.02</v>
      </c>
      <c r="I1336" s="19">
        <v>16.25</v>
      </c>
      <c r="J1336" s="19" t="s">
        <v>54</v>
      </c>
      <c r="K1336" s="20">
        <v>219104.42</v>
      </c>
      <c r="L1336" s="20" t="s">
        <v>55</v>
      </c>
      <c r="M1336" s="20" t="s">
        <v>83</v>
      </c>
      <c r="N1336" s="26"/>
      <c r="O1336" s="20" t="s">
        <v>56</v>
      </c>
      <c r="P1336" t="str">
        <f t="shared" si="20"/>
        <v>INSERT INTO @DataTable (Deal, AdvanceDate, PROV, DealPurpose, RateType, BEACON, LTV, TDS, GDS, InsuranceType, PrincipalBalance, OccupancyType, AccountStatus, Closed_Date, DelinquencyBucket) VALUES (1335, '2015-03-27', 'BC', 'Refinance External', 'ARM', 780, 48.26, 26.02, 16.25, 'Conv', 219104.42, 'Owner-Occupied', 'Open', '1900-01-00', 'Current');</v>
      </c>
    </row>
    <row r="1337" spans="1:16" x14ac:dyDescent="0.35">
      <c r="A1337" s="22">
        <v>1336</v>
      </c>
      <c r="B1337" s="21">
        <v>42600</v>
      </c>
      <c r="C1337" s="22" t="s">
        <v>58</v>
      </c>
      <c r="D1337" s="22" t="s">
        <v>61</v>
      </c>
      <c r="E1337" s="22" t="s">
        <v>53</v>
      </c>
      <c r="F1337" s="22">
        <v>703</v>
      </c>
      <c r="G1337" s="22">
        <v>90</v>
      </c>
      <c r="H1337" s="22">
        <v>34.130000000000003</v>
      </c>
      <c r="I1337" s="22">
        <v>30.34</v>
      </c>
      <c r="J1337" s="22" t="s">
        <v>60</v>
      </c>
      <c r="K1337" s="23">
        <v>500368</v>
      </c>
      <c r="L1337" s="23" t="s">
        <v>55</v>
      </c>
      <c r="M1337" s="23" t="s">
        <v>83</v>
      </c>
      <c r="N1337" s="27"/>
      <c r="O1337" s="23" t="s">
        <v>56</v>
      </c>
      <c r="P1337" t="str">
        <f t="shared" si="20"/>
        <v>INSERT INTO @DataTable (Deal, AdvanceDate, PROV, DealPurpose, RateType, BEACON, LTV, TDS, GDS, InsuranceType, PrincipalBalance, OccupancyType, AccountStatus, Closed_Date, DelinquencyBucket) VALUES (1336, '2016-08-18', 'BC', 'Purchase', 'Fixed', 703, 90, 34.13, 30.34, 'HiRatio', 500368, 'Owner-Occupied', 'Open', '1900-01-00', 'Current');</v>
      </c>
    </row>
    <row r="1338" spans="1:16" x14ac:dyDescent="0.35">
      <c r="A1338" s="19">
        <v>1337</v>
      </c>
      <c r="B1338" s="18">
        <v>41354</v>
      </c>
      <c r="C1338" s="19" t="s">
        <v>51</v>
      </c>
      <c r="D1338" s="19" t="s">
        <v>61</v>
      </c>
      <c r="E1338" s="19" t="s">
        <v>53</v>
      </c>
      <c r="F1338" s="19">
        <v>0</v>
      </c>
      <c r="G1338" s="19">
        <v>95</v>
      </c>
      <c r="H1338" s="19">
        <v>33.61</v>
      </c>
      <c r="I1338" s="19">
        <v>33.61</v>
      </c>
      <c r="J1338" s="19" t="s">
        <v>60</v>
      </c>
      <c r="K1338" s="20">
        <v>129857.94</v>
      </c>
      <c r="L1338" s="20" t="s">
        <v>55</v>
      </c>
      <c r="M1338" s="20" t="s">
        <v>83</v>
      </c>
      <c r="N1338" s="26"/>
      <c r="O1338" s="20" t="s">
        <v>56</v>
      </c>
      <c r="P1338" t="str">
        <f t="shared" si="20"/>
        <v>INSERT INTO @DataTable (Deal, AdvanceDate, PROV, DealPurpose, RateType, BEACON, LTV, TDS, GDS, InsuranceType, PrincipalBalance, OccupancyType, AccountStatus, Closed_Date, DelinquencyBucket) VALUES (1337, '2013-03-21', 'AB', 'Purchase', 'Fixed', 0, 95, 33.61, 33.61, 'HiRatio', 129857.94, 'Owner-Occupied', 'Open', '1900-01-00', 'Current');</v>
      </c>
    </row>
    <row r="1339" spans="1:16" x14ac:dyDescent="0.35">
      <c r="A1339" s="22">
        <v>1338</v>
      </c>
      <c r="B1339" s="21">
        <v>40851</v>
      </c>
      <c r="C1339" s="22" t="s">
        <v>57</v>
      </c>
      <c r="D1339" s="22" t="s">
        <v>61</v>
      </c>
      <c r="E1339" s="22" t="s">
        <v>53</v>
      </c>
      <c r="F1339" s="22">
        <v>820</v>
      </c>
      <c r="G1339" s="22">
        <v>55.06</v>
      </c>
      <c r="H1339" s="22">
        <v>38.57</v>
      </c>
      <c r="I1339" s="22">
        <v>18.55</v>
      </c>
      <c r="J1339" s="22" t="s">
        <v>54</v>
      </c>
      <c r="K1339" s="23">
        <v>105481.33</v>
      </c>
      <c r="L1339" s="23" t="s">
        <v>55</v>
      </c>
      <c r="M1339" s="23" t="s">
        <v>83</v>
      </c>
      <c r="N1339" s="27"/>
      <c r="O1339" s="23" t="s">
        <v>56</v>
      </c>
      <c r="P1339" t="str">
        <f t="shared" si="20"/>
        <v>INSERT INTO @DataTable (Deal, AdvanceDate, PROV, DealPurpose, RateType, BEACON, LTV, TDS, GDS, InsuranceType, PrincipalBalance, OccupancyType, AccountStatus, Closed_Date, DelinquencyBucket) VALUES (1338, '2011-11-04', 'ON', 'Purchase', 'Fixed', 820, 55.06, 38.57, 18.55, 'Conv', 105481.33, 'Owner-Occupied', 'Open', '1900-01-00', 'Current');</v>
      </c>
    </row>
    <row r="1340" spans="1:16" x14ac:dyDescent="0.35">
      <c r="A1340" s="19">
        <v>1339</v>
      </c>
      <c r="B1340" s="18">
        <v>42570</v>
      </c>
      <c r="C1340" s="19" t="s">
        <v>57</v>
      </c>
      <c r="D1340" s="19" t="s">
        <v>59</v>
      </c>
      <c r="E1340" s="19" t="s">
        <v>40</v>
      </c>
      <c r="F1340" s="19">
        <v>818</v>
      </c>
      <c r="G1340" s="19">
        <v>86.15</v>
      </c>
      <c r="H1340" s="19">
        <v>25.12</v>
      </c>
      <c r="I1340" s="19">
        <v>21.23</v>
      </c>
      <c r="J1340" s="19" t="s">
        <v>54</v>
      </c>
      <c r="K1340" s="20">
        <v>279008.15000000002</v>
      </c>
      <c r="L1340" s="20" t="s">
        <v>55</v>
      </c>
      <c r="M1340" s="20" t="s">
        <v>83</v>
      </c>
      <c r="N1340" s="26"/>
      <c r="O1340" s="20" t="s">
        <v>56</v>
      </c>
      <c r="P1340" t="str">
        <f t="shared" si="20"/>
        <v>INSERT INTO @DataTable (Deal, AdvanceDate, PROV, DealPurpose, RateType, BEACON, LTV, TDS, GDS, InsuranceType, PrincipalBalance, OccupancyType, AccountStatus, Closed_Date, DelinquencyBucket) VALUES (1339, '2016-07-19', 'ON', 'Transfer', 'ARM', 818, 86.15, 25.12, 21.23, 'Conv', 279008.15, 'Owner-Occupied', 'Open', '1900-01-00', 'Current');</v>
      </c>
    </row>
    <row r="1341" spans="1:16" x14ac:dyDescent="0.35">
      <c r="A1341" s="22">
        <v>1340</v>
      </c>
      <c r="B1341" s="21">
        <v>42170</v>
      </c>
      <c r="C1341" s="22" t="s">
        <v>57</v>
      </c>
      <c r="D1341" s="22" t="s">
        <v>52</v>
      </c>
      <c r="E1341" s="22" t="s">
        <v>40</v>
      </c>
      <c r="F1341" s="22">
        <v>758</v>
      </c>
      <c r="G1341" s="22">
        <v>75</v>
      </c>
      <c r="H1341" s="22">
        <v>27.35</v>
      </c>
      <c r="I1341" s="22">
        <v>27.35</v>
      </c>
      <c r="J1341" s="22" t="s">
        <v>54</v>
      </c>
      <c r="K1341" s="23">
        <v>0</v>
      </c>
      <c r="L1341" s="23" t="s">
        <v>55</v>
      </c>
      <c r="M1341" s="23" t="s">
        <v>84</v>
      </c>
      <c r="N1341" s="27">
        <v>42699</v>
      </c>
      <c r="O1341" s="23" t="s">
        <v>56</v>
      </c>
      <c r="P1341" t="str">
        <f t="shared" si="20"/>
        <v>INSERT INTO @DataTable (Deal, AdvanceDate, PROV, DealPurpose, RateType, BEACON, LTV, TDS, GDS, InsuranceType, PrincipalBalance, OccupancyType, AccountStatus, Closed_Date, DelinquencyBucket) VALUES (1340, '2015-06-15', 'ON', 'Refinance External', 'ARM', 758, 75, 27.35, 27.35, 'Conv', 0, 'Owner-Occupied', 'Closed', '2016-11-25', 'Current');</v>
      </c>
    </row>
    <row r="1342" spans="1:16" x14ac:dyDescent="0.35">
      <c r="A1342" s="19">
        <v>1341</v>
      </c>
      <c r="B1342" s="18">
        <v>41841</v>
      </c>
      <c r="C1342" s="19" t="s">
        <v>51</v>
      </c>
      <c r="D1342" s="19" t="s">
        <v>61</v>
      </c>
      <c r="E1342" s="19" t="s">
        <v>40</v>
      </c>
      <c r="F1342" s="19">
        <v>681</v>
      </c>
      <c r="G1342" s="19">
        <v>95</v>
      </c>
      <c r="H1342" s="19">
        <v>35.83</v>
      </c>
      <c r="I1342" s="19">
        <v>11.58</v>
      </c>
      <c r="J1342" s="19" t="s">
        <v>60</v>
      </c>
      <c r="K1342" s="20">
        <v>0</v>
      </c>
      <c r="L1342" s="20" t="s">
        <v>55</v>
      </c>
      <c r="M1342" s="20" t="s">
        <v>84</v>
      </c>
      <c r="N1342" s="26">
        <v>42303</v>
      </c>
      <c r="O1342" s="20" t="s">
        <v>56</v>
      </c>
      <c r="P1342" t="str">
        <f t="shared" si="20"/>
        <v>INSERT INTO @DataTable (Deal, AdvanceDate, PROV, DealPurpose, RateType, BEACON, LTV, TDS, GDS, InsuranceType, PrincipalBalance, OccupancyType, AccountStatus, Closed_Date, DelinquencyBucket) VALUES (1341, '2014-07-21', 'AB', 'Purchase', 'ARM', 681, 95, 35.83, 11.58, 'HiRatio', 0, 'Owner-Occupied', 'Closed', '2015-10-26', 'Current');</v>
      </c>
    </row>
    <row r="1343" spans="1:16" x14ac:dyDescent="0.35">
      <c r="A1343" s="22">
        <v>1342</v>
      </c>
      <c r="B1343" s="21">
        <v>41817</v>
      </c>
      <c r="C1343" s="22" t="s">
        <v>51</v>
      </c>
      <c r="D1343" s="22" t="s">
        <v>61</v>
      </c>
      <c r="E1343" s="22" t="s">
        <v>53</v>
      </c>
      <c r="F1343" s="22">
        <v>768</v>
      </c>
      <c r="G1343" s="22">
        <v>60</v>
      </c>
      <c r="H1343" s="22">
        <v>29.97</v>
      </c>
      <c r="I1343" s="22">
        <v>12.5</v>
      </c>
      <c r="J1343" s="22" t="s">
        <v>54</v>
      </c>
      <c r="K1343" s="23">
        <v>250710.44</v>
      </c>
      <c r="L1343" s="23" t="s">
        <v>55</v>
      </c>
      <c r="M1343" s="23" t="s">
        <v>83</v>
      </c>
      <c r="N1343" s="27"/>
      <c r="O1343" s="23" t="s">
        <v>56</v>
      </c>
      <c r="P1343" t="str">
        <f t="shared" si="20"/>
        <v>INSERT INTO @DataTable (Deal, AdvanceDate, PROV, DealPurpose, RateType, BEACON, LTV, TDS, GDS, InsuranceType, PrincipalBalance, OccupancyType, AccountStatus, Closed_Date, DelinquencyBucket) VALUES (1342, '2014-06-27', 'AB', 'Purchase', 'Fixed', 768, 60, 29.97, 12.5, 'Conv', 250710.44, 'Owner-Occupied', 'Open', '1900-01-00', 'Current');</v>
      </c>
    </row>
    <row r="1344" spans="1:16" x14ac:dyDescent="0.35">
      <c r="A1344" s="19">
        <v>1343</v>
      </c>
      <c r="B1344" s="18">
        <v>42167</v>
      </c>
      <c r="C1344" s="19" t="s">
        <v>74</v>
      </c>
      <c r="D1344" s="19" t="s">
        <v>61</v>
      </c>
      <c r="E1344" s="19" t="s">
        <v>53</v>
      </c>
      <c r="F1344" s="19">
        <v>746</v>
      </c>
      <c r="G1344" s="19">
        <v>90</v>
      </c>
      <c r="H1344" s="19">
        <v>38.880000000000003</v>
      </c>
      <c r="I1344" s="19">
        <v>23.18</v>
      </c>
      <c r="J1344" s="19" t="s">
        <v>60</v>
      </c>
      <c r="K1344" s="20">
        <v>468059.48</v>
      </c>
      <c r="L1344" s="20" t="s">
        <v>55</v>
      </c>
      <c r="M1344" s="20" t="s">
        <v>83</v>
      </c>
      <c r="N1344" s="26"/>
      <c r="O1344" s="20" t="s">
        <v>56</v>
      </c>
      <c r="P1344" t="str">
        <f t="shared" si="20"/>
        <v>INSERT INTO @DataTable (Deal, AdvanceDate, PROV, DealPurpose, RateType, BEACON, LTV, TDS, GDS, InsuranceType, PrincipalBalance, OccupancyType, AccountStatus, Closed_Date, DelinquencyBucket) VALUES (1343, '2015-06-12', 'MB', 'Purchase', 'Fixed', 746, 90, 38.88, 23.18, 'HiRatio', 468059.48, 'Owner-Occupied', 'Open', '1900-01-00', 'Current');</v>
      </c>
    </row>
    <row r="1345" spans="1:16" x14ac:dyDescent="0.35">
      <c r="A1345" s="22">
        <v>1344</v>
      </c>
      <c r="B1345" s="21">
        <v>42485</v>
      </c>
      <c r="C1345" s="22" t="s">
        <v>57</v>
      </c>
      <c r="D1345" s="22" t="s">
        <v>61</v>
      </c>
      <c r="E1345" s="22" t="s">
        <v>40</v>
      </c>
      <c r="F1345" s="22">
        <v>710</v>
      </c>
      <c r="G1345" s="22">
        <v>65.25</v>
      </c>
      <c r="H1345" s="22">
        <v>28.77</v>
      </c>
      <c r="I1345" s="22">
        <v>28.6</v>
      </c>
      <c r="J1345" s="22" t="s">
        <v>54</v>
      </c>
      <c r="K1345" s="23">
        <v>371784.64</v>
      </c>
      <c r="L1345" s="23" t="s">
        <v>55</v>
      </c>
      <c r="M1345" s="23" t="s">
        <v>83</v>
      </c>
      <c r="N1345" s="27"/>
      <c r="O1345" s="23" t="s">
        <v>56</v>
      </c>
      <c r="P1345" t="str">
        <f t="shared" si="20"/>
        <v>INSERT INTO @DataTable (Deal, AdvanceDate, PROV, DealPurpose, RateType, BEACON, LTV, TDS, GDS, InsuranceType, PrincipalBalance, OccupancyType, AccountStatus, Closed_Date, DelinquencyBucket) VALUES (1344, '2016-04-25', 'ON', 'Purchase', 'ARM', 710, 65.25, 28.77, 28.6, 'Conv', 371784.64, 'Owner-Occupied', 'Open', '1900-01-00', 'Current');</v>
      </c>
    </row>
    <row r="1346" spans="1:16" x14ac:dyDescent="0.35">
      <c r="A1346" s="19">
        <v>1345</v>
      </c>
      <c r="B1346" s="18">
        <v>42559</v>
      </c>
      <c r="C1346" s="19" t="s">
        <v>57</v>
      </c>
      <c r="D1346" s="19" t="s">
        <v>61</v>
      </c>
      <c r="E1346" s="19" t="s">
        <v>53</v>
      </c>
      <c r="F1346" s="19">
        <v>775</v>
      </c>
      <c r="G1346" s="19">
        <v>94.19</v>
      </c>
      <c r="H1346" s="19">
        <v>41.13</v>
      </c>
      <c r="I1346" s="19">
        <v>37.78</v>
      </c>
      <c r="J1346" s="19" t="s">
        <v>60</v>
      </c>
      <c r="K1346" s="20">
        <v>573138.32999999996</v>
      </c>
      <c r="L1346" s="20" t="s">
        <v>55</v>
      </c>
      <c r="M1346" s="20" t="s">
        <v>83</v>
      </c>
      <c r="N1346" s="26"/>
      <c r="O1346" s="20" t="s">
        <v>56</v>
      </c>
      <c r="P1346" t="str">
        <f t="shared" si="20"/>
        <v>INSERT INTO @DataTable (Deal, AdvanceDate, PROV, DealPurpose, RateType, BEACON, LTV, TDS, GDS, InsuranceType, PrincipalBalance, OccupancyType, AccountStatus, Closed_Date, DelinquencyBucket) VALUES (1345, '2016-07-08', 'ON', 'Purchase', 'Fixed', 775, 94.19, 41.13, 37.78, 'HiRatio', 573138.33, 'Owner-Occupied', 'Open', '1900-01-00', 'Current');</v>
      </c>
    </row>
    <row r="1347" spans="1:16" x14ac:dyDescent="0.35">
      <c r="A1347" s="22">
        <v>1346</v>
      </c>
      <c r="B1347" s="21">
        <v>42683</v>
      </c>
      <c r="C1347" s="22" t="s">
        <v>58</v>
      </c>
      <c r="D1347" s="22" t="s">
        <v>61</v>
      </c>
      <c r="E1347" s="22" t="s">
        <v>53</v>
      </c>
      <c r="F1347" s="22">
        <v>764</v>
      </c>
      <c r="G1347" s="22">
        <v>70</v>
      </c>
      <c r="H1347" s="22">
        <v>35.81</v>
      </c>
      <c r="I1347" s="22">
        <v>34.5</v>
      </c>
      <c r="J1347" s="22" t="s">
        <v>54</v>
      </c>
      <c r="K1347" s="23">
        <v>261506.76</v>
      </c>
      <c r="L1347" s="23" t="s">
        <v>55</v>
      </c>
      <c r="M1347" s="23" t="s">
        <v>83</v>
      </c>
      <c r="N1347" s="27"/>
      <c r="O1347" s="23" t="s">
        <v>56</v>
      </c>
      <c r="P1347" t="str">
        <f t="shared" ref="P1347:P1410" si="21">"INSERT INTO @DataTable (Deal, AdvanceDate, PROV, DealPurpose, RateType, BEACON, LTV, TDS, GDS, InsuranceType, PrincipalBalance, OccupancyType, AccountStatus, Closed_Date, DelinquencyBucket) VALUES (" &amp; A1347 &amp; ", " &amp; "'" &amp; TEXT(B1347, "yyyy-mm-dd") &amp; "', '" &amp; C1347 &amp; "', '" &amp; D1347 &amp; "', '" &amp; E1347 &amp; "', " &amp; F1347 &amp; ", " &amp; G1347 &amp; ", " &amp; H1347 &amp; ", " &amp; I1347 &amp; ", '" &amp; J1347 &amp; "', " &amp; K1347 &amp; ", '" &amp; L1347 &amp; "', '" &amp; M1347 &amp; "', '" &amp;TEXT(N1347, "yyyy-mm-dd") &amp; "', '" &amp; O1347 &amp; "');"</f>
        <v>INSERT INTO @DataTable (Deal, AdvanceDate, PROV, DealPurpose, RateType, BEACON, LTV, TDS, GDS, InsuranceType, PrincipalBalance, OccupancyType, AccountStatus, Closed_Date, DelinquencyBucket) VALUES (1346, '2016-11-09', 'BC', 'Purchase', 'Fixed', 764, 70, 35.81, 34.5, 'Conv', 261506.76, 'Owner-Occupied', 'Open', '1900-01-00', 'Current');</v>
      </c>
    </row>
    <row r="1348" spans="1:16" x14ac:dyDescent="0.35">
      <c r="A1348" s="19">
        <v>1347</v>
      </c>
      <c r="B1348" s="18">
        <v>41516</v>
      </c>
      <c r="C1348" s="19" t="s">
        <v>57</v>
      </c>
      <c r="D1348" s="19" t="s">
        <v>61</v>
      </c>
      <c r="E1348" s="19" t="s">
        <v>53</v>
      </c>
      <c r="F1348" s="19">
        <v>705</v>
      </c>
      <c r="G1348" s="19">
        <v>90</v>
      </c>
      <c r="H1348" s="19">
        <v>41.47</v>
      </c>
      <c r="I1348" s="19">
        <v>38.97</v>
      </c>
      <c r="J1348" s="19" t="s">
        <v>60</v>
      </c>
      <c r="K1348" s="20">
        <v>326487.24</v>
      </c>
      <c r="L1348" s="20" t="s">
        <v>55</v>
      </c>
      <c r="M1348" s="20" t="s">
        <v>83</v>
      </c>
      <c r="N1348" s="26"/>
      <c r="O1348" s="20" t="s">
        <v>56</v>
      </c>
      <c r="P1348" t="str">
        <f t="shared" si="21"/>
        <v>INSERT INTO @DataTable (Deal, AdvanceDate, PROV, DealPurpose, RateType, BEACON, LTV, TDS, GDS, InsuranceType, PrincipalBalance, OccupancyType, AccountStatus, Closed_Date, DelinquencyBucket) VALUES (1347, '2013-08-30', 'ON', 'Purchase', 'Fixed', 705, 90, 41.47, 38.97, 'HiRatio', 326487.24, 'Owner-Occupied', 'Open', '1900-01-00', 'Current');</v>
      </c>
    </row>
    <row r="1349" spans="1:16" x14ac:dyDescent="0.35">
      <c r="A1349" s="22">
        <v>1348</v>
      </c>
      <c r="B1349" s="21">
        <v>40304</v>
      </c>
      <c r="C1349" s="22" t="s">
        <v>51</v>
      </c>
      <c r="D1349" s="22" t="s">
        <v>61</v>
      </c>
      <c r="E1349" s="22" t="s">
        <v>40</v>
      </c>
      <c r="F1349" s="22">
        <v>692</v>
      </c>
      <c r="G1349" s="22">
        <v>95</v>
      </c>
      <c r="H1349" s="22">
        <v>41.15</v>
      </c>
      <c r="I1349" s="22">
        <v>27.17</v>
      </c>
      <c r="J1349" s="22" t="s">
        <v>60</v>
      </c>
      <c r="K1349" s="23">
        <v>0</v>
      </c>
      <c r="L1349" s="23" t="s">
        <v>55</v>
      </c>
      <c r="M1349" s="23" t="s">
        <v>84</v>
      </c>
      <c r="N1349" s="27">
        <v>42136</v>
      </c>
      <c r="O1349" s="23" t="s">
        <v>56</v>
      </c>
      <c r="P1349" t="str">
        <f t="shared" si="21"/>
        <v>INSERT INTO @DataTable (Deal, AdvanceDate, PROV, DealPurpose, RateType, BEACON, LTV, TDS, GDS, InsuranceType, PrincipalBalance, OccupancyType, AccountStatus, Closed_Date, DelinquencyBucket) VALUES (1348, '2010-05-06', 'AB', 'Purchase', 'ARM', 692, 95, 41.15, 27.17, 'HiRatio', 0, 'Owner-Occupied', 'Closed', '2015-05-12', 'Current');</v>
      </c>
    </row>
    <row r="1350" spans="1:16" x14ac:dyDescent="0.35">
      <c r="A1350" s="19">
        <v>1349</v>
      </c>
      <c r="B1350" s="18">
        <v>41075</v>
      </c>
      <c r="C1350" s="19" t="s">
        <v>57</v>
      </c>
      <c r="D1350" s="19" t="s">
        <v>61</v>
      </c>
      <c r="E1350" s="19" t="s">
        <v>53</v>
      </c>
      <c r="F1350" s="19">
        <v>710</v>
      </c>
      <c r="G1350" s="19">
        <v>95</v>
      </c>
      <c r="H1350" s="19">
        <v>40.369999999999997</v>
      </c>
      <c r="I1350" s="19">
        <v>34.82</v>
      </c>
      <c r="J1350" s="19" t="s">
        <v>60</v>
      </c>
      <c r="K1350" s="20">
        <v>0</v>
      </c>
      <c r="L1350" s="20" t="s">
        <v>55</v>
      </c>
      <c r="M1350" s="20" t="s">
        <v>84</v>
      </c>
      <c r="N1350" s="26">
        <v>42312</v>
      </c>
      <c r="O1350" s="20" t="s">
        <v>56</v>
      </c>
      <c r="P1350" t="str">
        <f t="shared" si="21"/>
        <v>INSERT INTO @DataTable (Deal, AdvanceDate, PROV, DealPurpose, RateType, BEACON, LTV, TDS, GDS, InsuranceType, PrincipalBalance, OccupancyType, AccountStatus, Closed_Date, DelinquencyBucket) VALUES (1349, '2012-06-15', 'ON', 'Purchase', 'Fixed', 710, 95, 40.37, 34.82, 'HiRatio', 0, 'Owner-Occupied', 'Closed', '2015-11-04', 'Current');</v>
      </c>
    </row>
    <row r="1351" spans="1:16" x14ac:dyDescent="0.35">
      <c r="A1351" s="22">
        <v>1350</v>
      </c>
      <c r="B1351" s="21">
        <v>41698</v>
      </c>
      <c r="C1351" s="22" t="s">
        <v>57</v>
      </c>
      <c r="D1351" s="22" t="s">
        <v>61</v>
      </c>
      <c r="E1351" s="22" t="s">
        <v>40</v>
      </c>
      <c r="F1351" s="22">
        <v>722</v>
      </c>
      <c r="G1351" s="22">
        <v>95</v>
      </c>
      <c r="H1351" s="22">
        <v>36.39</v>
      </c>
      <c r="I1351" s="22">
        <v>27.99</v>
      </c>
      <c r="J1351" s="22" t="s">
        <v>60</v>
      </c>
      <c r="K1351" s="23">
        <v>201512.15</v>
      </c>
      <c r="L1351" s="23" t="s">
        <v>55</v>
      </c>
      <c r="M1351" s="23" t="s">
        <v>83</v>
      </c>
      <c r="N1351" s="27"/>
      <c r="O1351" s="23" t="s">
        <v>56</v>
      </c>
      <c r="P1351" t="str">
        <f t="shared" si="21"/>
        <v>INSERT INTO @DataTable (Deal, AdvanceDate, PROV, DealPurpose, RateType, BEACON, LTV, TDS, GDS, InsuranceType, PrincipalBalance, OccupancyType, AccountStatus, Closed_Date, DelinquencyBucket) VALUES (1350, '2014-02-28', 'ON', 'Purchase', 'ARM', 722, 95, 36.39, 27.99, 'HiRatio', 201512.15, 'Owner-Occupied', 'Open', '1900-01-00', 'Current');</v>
      </c>
    </row>
    <row r="1352" spans="1:16" x14ac:dyDescent="0.35">
      <c r="A1352" s="19">
        <v>1351</v>
      </c>
      <c r="B1352" s="18">
        <v>42202</v>
      </c>
      <c r="C1352" s="19" t="s">
        <v>57</v>
      </c>
      <c r="D1352" s="19" t="s">
        <v>52</v>
      </c>
      <c r="E1352" s="19" t="s">
        <v>53</v>
      </c>
      <c r="F1352" s="19">
        <v>733</v>
      </c>
      <c r="G1352" s="19">
        <v>72.73</v>
      </c>
      <c r="H1352" s="19">
        <v>31.3</v>
      </c>
      <c r="I1352" s="19">
        <v>21.77</v>
      </c>
      <c r="J1352" s="19" t="s">
        <v>54</v>
      </c>
      <c r="K1352" s="20">
        <v>186282.17</v>
      </c>
      <c r="L1352" s="20" t="s">
        <v>55</v>
      </c>
      <c r="M1352" s="20" t="s">
        <v>83</v>
      </c>
      <c r="N1352" s="26"/>
      <c r="O1352" s="20" t="s">
        <v>56</v>
      </c>
      <c r="P1352" t="str">
        <f t="shared" si="21"/>
        <v>INSERT INTO @DataTable (Deal, AdvanceDate, PROV, DealPurpose, RateType, BEACON, LTV, TDS, GDS, InsuranceType, PrincipalBalance, OccupancyType, AccountStatus, Closed_Date, DelinquencyBucket) VALUES (1351, '2015-07-17', 'ON', 'Refinance External', 'Fixed', 733, 72.73, 31.3, 21.77, 'Conv', 186282.17, 'Owner-Occupied', 'Open', '1900-01-00', 'Current');</v>
      </c>
    </row>
    <row r="1353" spans="1:16" x14ac:dyDescent="0.35">
      <c r="A1353" s="22">
        <v>1352</v>
      </c>
      <c r="B1353" s="21">
        <v>41981</v>
      </c>
      <c r="C1353" s="22" t="s">
        <v>58</v>
      </c>
      <c r="D1353" s="22" t="s">
        <v>61</v>
      </c>
      <c r="E1353" s="22" t="s">
        <v>53</v>
      </c>
      <c r="F1353" s="22">
        <v>714</v>
      </c>
      <c r="G1353" s="22">
        <v>95</v>
      </c>
      <c r="H1353" s="22">
        <v>42.61</v>
      </c>
      <c r="I1353" s="22">
        <v>34.22</v>
      </c>
      <c r="J1353" s="22" t="s">
        <v>60</v>
      </c>
      <c r="K1353" s="23">
        <v>283882.40999999997</v>
      </c>
      <c r="L1353" s="23" t="s">
        <v>55</v>
      </c>
      <c r="M1353" s="23" t="s">
        <v>83</v>
      </c>
      <c r="N1353" s="27"/>
      <c r="O1353" s="23" t="s">
        <v>56</v>
      </c>
      <c r="P1353" t="str">
        <f t="shared" si="21"/>
        <v>INSERT INTO @DataTable (Deal, AdvanceDate, PROV, DealPurpose, RateType, BEACON, LTV, TDS, GDS, InsuranceType, PrincipalBalance, OccupancyType, AccountStatus, Closed_Date, DelinquencyBucket) VALUES (1352, '2014-12-08', 'BC', 'Purchase', 'Fixed', 714, 95, 42.61, 34.22, 'HiRatio', 283882.41, 'Owner-Occupied', 'Open', '1900-01-00', 'Current');</v>
      </c>
    </row>
    <row r="1354" spans="1:16" x14ac:dyDescent="0.35">
      <c r="A1354" s="19">
        <v>1353</v>
      </c>
      <c r="B1354" s="18">
        <v>40598</v>
      </c>
      <c r="C1354" s="19" t="s">
        <v>57</v>
      </c>
      <c r="D1354" s="19" t="s">
        <v>61</v>
      </c>
      <c r="E1354" s="19" t="s">
        <v>40</v>
      </c>
      <c r="F1354" s="19">
        <v>727</v>
      </c>
      <c r="G1354" s="19">
        <v>95</v>
      </c>
      <c r="H1354" s="19">
        <v>30.43</v>
      </c>
      <c r="I1354" s="19">
        <v>23.61</v>
      </c>
      <c r="J1354" s="19" t="s">
        <v>60</v>
      </c>
      <c r="K1354" s="20">
        <v>0</v>
      </c>
      <c r="L1354" s="20" t="s">
        <v>55</v>
      </c>
      <c r="M1354" s="20" t="s">
        <v>84</v>
      </c>
      <c r="N1354" s="26">
        <v>42130</v>
      </c>
      <c r="O1354" s="20" t="s">
        <v>56</v>
      </c>
      <c r="P1354" t="str">
        <f t="shared" si="21"/>
        <v>INSERT INTO @DataTable (Deal, AdvanceDate, PROV, DealPurpose, RateType, BEACON, LTV, TDS, GDS, InsuranceType, PrincipalBalance, OccupancyType, AccountStatus, Closed_Date, DelinquencyBucket) VALUES (1353, '2011-02-24', 'ON', 'Purchase', 'ARM', 727, 95, 30.43, 23.61, 'HiRatio', 0, 'Owner-Occupied', 'Closed', '2015-05-06', 'Current');</v>
      </c>
    </row>
    <row r="1355" spans="1:16" x14ac:dyDescent="0.35">
      <c r="A1355" s="22">
        <v>1354</v>
      </c>
      <c r="B1355" s="21">
        <v>41030</v>
      </c>
      <c r="C1355" s="22" t="s">
        <v>57</v>
      </c>
      <c r="D1355" s="22" t="s">
        <v>61</v>
      </c>
      <c r="E1355" s="22" t="s">
        <v>53</v>
      </c>
      <c r="F1355" s="22">
        <v>706</v>
      </c>
      <c r="G1355" s="22">
        <v>90</v>
      </c>
      <c r="H1355" s="22">
        <v>39.520000000000003</v>
      </c>
      <c r="I1355" s="22">
        <v>39.25</v>
      </c>
      <c r="J1355" s="22" t="s">
        <v>60</v>
      </c>
      <c r="K1355" s="23">
        <v>225135.91</v>
      </c>
      <c r="L1355" s="23" t="s">
        <v>55</v>
      </c>
      <c r="M1355" s="23" t="s">
        <v>83</v>
      </c>
      <c r="N1355" s="27"/>
      <c r="O1355" s="23" t="s">
        <v>56</v>
      </c>
      <c r="P1355" t="str">
        <f t="shared" si="21"/>
        <v>INSERT INTO @DataTable (Deal, AdvanceDate, PROV, DealPurpose, RateType, BEACON, LTV, TDS, GDS, InsuranceType, PrincipalBalance, OccupancyType, AccountStatus, Closed_Date, DelinquencyBucket) VALUES (1354, '2012-05-01', 'ON', 'Purchase', 'Fixed', 706, 90, 39.52, 39.25, 'HiRatio', 225135.91, 'Owner-Occupied', 'Open', '1900-01-00', 'Current');</v>
      </c>
    </row>
    <row r="1356" spans="1:16" x14ac:dyDescent="0.35">
      <c r="A1356" s="19">
        <v>1355</v>
      </c>
      <c r="B1356" s="18">
        <v>41606</v>
      </c>
      <c r="C1356" s="19" t="s">
        <v>57</v>
      </c>
      <c r="D1356" s="19" t="s">
        <v>61</v>
      </c>
      <c r="E1356" s="19" t="s">
        <v>53</v>
      </c>
      <c r="F1356" s="19">
        <v>755</v>
      </c>
      <c r="G1356" s="19">
        <v>92.83</v>
      </c>
      <c r="H1356" s="19">
        <v>30.85</v>
      </c>
      <c r="I1356" s="19">
        <v>29.89</v>
      </c>
      <c r="J1356" s="19" t="s">
        <v>60</v>
      </c>
      <c r="K1356" s="20">
        <v>580545.18999999994</v>
      </c>
      <c r="L1356" s="20" t="s">
        <v>55</v>
      </c>
      <c r="M1356" s="20" t="s">
        <v>83</v>
      </c>
      <c r="N1356" s="26"/>
      <c r="O1356" s="20" t="s">
        <v>56</v>
      </c>
      <c r="P1356" t="str">
        <f t="shared" si="21"/>
        <v>INSERT INTO @DataTable (Deal, AdvanceDate, PROV, DealPurpose, RateType, BEACON, LTV, TDS, GDS, InsuranceType, PrincipalBalance, OccupancyType, AccountStatus, Closed_Date, DelinquencyBucket) VALUES (1355, '2013-11-28', 'ON', 'Purchase', 'Fixed', 755, 92.83, 30.85, 29.89, 'HiRatio', 580545.19, 'Owner-Occupied', 'Open', '1900-01-00', 'Current');</v>
      </c>
    </row>
    <row r="1357" spans="1:16" x14ac:dyDescent="0.35">
      <c r="A1357" s="22">
        <v>1356</v>
      </c>
      <c r="B1357" s="21">
        <v>41409</v>
      </c>
      <c r="C1357" s="22" t="s">
        <v>63</v>
      </c>
      <c r="D1357" s="22" t="s">
        <v>61</v>
      </c>
      <c r="E1357" s="22" t="s">
        <v>53</v>
      </c>
      <c r="F1357" s="22">
        <v>805</v>
      </c>
      <c r="G1357" s="22">
        <v>95</v>
      </c>
      <c r="H1357" s="22">
        <v>32.6</v>
      </c>
      <c r="I1357" s="22">
        <v>21.2</v>
      </c>
      <c r="J1357" s="22" t="s">
        <v>60</v>
      </c>
      <c r="K1357" s="23">
        <v>277619.02</v>
      </c>
      <c r="L1357" s="23" t="s">
        <v>55</v>
      </c>
      <c r="M1357" s="23" t="s">
        <v>83</v>
      </c>
      <c r="N1357" s="27"/>
      <c r="O1357" s="23" t="s">
        <v>56</v>
      </c>
      <c r="P1357" t="str">
        <f t="shared" si="21"/>
        <v>INSERT INTO @DataTable (Deal, AdvanceDate, PROV, DealPurpose, RateType, BEACON, LTV, TDS, GDS, InsuranceType, PrincipalBalance, OccupancyType, AccountStatus, Closed_Date, DelinquencyBucket) VALUES (1356, '2013-05-15', 'SK', 'Purchase', 'Fixed', 805, 95, 32.6, 21.2, 'HiRatio', 277619.02, 'Owner-Occupied', 'Open', '1900-01-00', 'Current');</v>
      </c>
    </row>
    <row r="1358" spans="1:16" x14ac:dyDescent="0.35">
      <c r="A1358" s="19">
        <v>1357</v>
      </c>
      <c r="B1358" s="18">
        <v>42220</v>
      </c>
      <c r="C1358" s="19" t="s">
        <v>58</v>
      </c>
      <c r="D1358" s="19" t="s">
        <v>52</v>
      </c>
      <c r="E1358" s="19" t="s">
        <v>40</v>
      </c>
      <c r="F1358" s="19">
        <v>815</v>
      </c>
      <c r="G1358" s="19">
        <v>33.33</v>
      </c>
      <c r="H1358" s="19">
        <v>34.36</v>
      </c>
      <c r="I1358" s="19">
        <v>29.47</v>
      </c>
      <c r="J1358" s="19" t="s">
        <v>54</v>
      </c>
      <c r="K1358" s="20">
        <v>82055.56</v>
      </c>
      <c r="L1358" s="20" t="s">
        <v>55</v>
      </c>
      <c r="M1358" s="20" t="s">
        <v>83</v>
      </c>
      <c r="N1358" s="26"/>
      <c r="O1358" s="20" t="s">
        <v>56</v>
      </c>
      <c r="P1358" t="str">
        <f t="shared" si="21"/>
        <v>INSERT INTO @DataTable (Deal, AdvanceDate, PROV, DealPurpose, RateType, BEACON, LTV, TDS, GDS, InsuranceType, PrincipalBalance, OccupancyType, AccountStatus, Closed_Date, DelinquencyBucket) VALUES (1357, '2015-08-04', 'BC', 'Refinance External', 'ARM', 815, 33.33, 34.36, 29.47, 'Conv', 82055.56, 'Owner-Occupied', 'Open', '1900-01-00', 'Current');</v>
      </c>
    </row>
    <row r="1359" spans="1:16" x14ac:dyDescent="0.35">
      <c r="A1359" s="22">
        <v>1358</v>
      </c>
      <c r="B1359" s="21">
        <v>40513</v>
      </c>
      <c r="C1359" s="22" t="s">
        <v>51</v>
      </c>
      <c r="D1359" s="22" t="s">
        <v>61</v>
      </c>
      <c r="E1359" s="22" t="s">
        <v>53</v>
      </c>
      <c r="F1359" s="22">
        <v>715</v>
      </c>
      <c r="G1359" s="22">
        <v>80</v>
      </c>
      <c r="H1359" s="22">
        <v>41.84</v>
      </c>
      <c r="I1359" s="22">
        <v>27.24</v>
      </c>
      <c r="J1359" s="22" t="s">
        <v>54</v>
      </c>
      <c r="K1359" s="23">
        <v>0</v>
      </c>
      <c r="L1359" s="23" t="s">
        <v>55</v>
      </c>
      <c r="M1359" s="23" t="s">
        <v>84</v>
      </c>
      <c r="N1359" s="27">
        <v>40905</v>
      </c>
      <c r="O1359" s="23" t="s">
        <v>56</v>
      </c>
      <c r="P1359" t="str">
        <f t="shared" si="21"/>
        <v>INSERT INTO @DataTable (Deal, AdvanceDate, PROV, DealPurpose, RateType, BEACON, LTV, TDS, GDS, InsuranceType, PrincipalBalance, OccupancyType, AccountStatus, Closed_Date, DelinquencyBucket) VALUES (1358, '2010-12-01', 'AB', 'Purchase', 'Fixed', 715, 80, 41.84, 27.24, 'Conv', 0, 'Owner-Occupied', 'Closed', '2011-12-28', 'Current');</v>
      </c>
    </row>
    <row r="1360" spans="1:16" x14ac:dyDescent="0.35">
      <c r="A1360" s="19">
        <v>1359</v>
      </c>
      <c r="B1360" s="18">
        <v>42410</v>
      </c>
      <c r="C1360" s="19" t="s">
        <v>57</v>
      </c>
      <c r="D1360" s="19" t="s">
        <v>52</v>
      </c>
      <c r="E1360" s="19" t="s">
        <v>53</v>
      </c>
      <c r="F1360" s="19">
        <v>704</v>
      </c>
      <c r="G1360" s="19">
        <v>80</v>
      </c>
      <c r="H1360" s="19">
        <v>43.95</v>
      </c>
      <c r="I1360" s="19">
        <v>20.87</v>
      </c>
      <c r="J1360" s="19" t="s">
        <v>54</v>
      </c>
      <c r="K1360" s="20">
        <v>0</v>
      </c>
      <c r="L1360" s="20" t="s">
        <v>55</v>
      </c>
      <c r="M1360" s="20" t="s">
        <v>84</v>
      </c>
      <c r="N1360" s="26">
        <v>42599</v>
      </c>
      <c r="O1360" s="20" t="s">
        <v>56</v>
      </c>
      <c r="P1360" t="str">
        <f t="shared" si="21"/>
        <v>INSERT INTO @DataTable (Deal, AdvanceDate, PROV, DealPurpose, RateType, BEACON, LTV, TDS, GDS, InsuranceType, PrincipalBalance, OccupancyType, AccountStatus, Closed_Date, DelinquencyBucket) VALUES (1359, '2016-02-10', 'ON', 'Refinance External', 'Fixed', 704, 80, 43.95, 20.87, 'Conv', 0, 'Owner-Occupied', 'Closed', '2016-08-17', 'Current');</v>
      </c>
    </row>
    <row r="1361" spans="1:16" x14ac:dyDescent="0.35">
      <c r="A1361" s="22">
        <v>1360</v>
      </c>
      <c r="B1361" s="21">
        <v>42229</v>
      </c>
      <c r="C1361" s="22" t="s">
        <v>57</v>
      </c>
      <c r="D1361" s="22" t="s">
        <v>61</v>
      </c>
      <c r="E1361" s="22" t="s">
        <v>40</v>
      </c>
      <c r="F1361" s="22">
        <v>764</v>
      </c>
      <c r="G1361" s="22">
        <v>95</v>
      </c>
      <c r="H1361" s="22">
        <v>21.95</v>
      </c>
      <c r="I1361" s="22">
        <v>21.55</v>
      </c>
      <c r="J1361" s="22" t="s">
        <v>60</v>
      </c>
      <c r="K1361" s="23">
        <v>269259.55</v>
      </c>
      <c r="L1361" s="23" t="s">
        <v>55</v>
      </c>
      <c r="M1361" s="23" t="s">
        <v>83</v>
      </c>
      <c r="N1361" s="27"/>
      <c r="O1361" s="23" t="s">
        <v>56</v>
      </c>
      <c r="P1361" t="str">
        <f t="shared" si="21"/>
        <v>INSERT INTO @DataTable (Deal, AdvanceDate, PROV, DealPurpose, RateType, BEACON, LTV, TDS, GDS, InsuranceType, PrincipalBalance, OccupancyType, AccountStatus, Closed_Date, DelinquencyBucket) VALUES (1360, '2015-08-13', 'ON', 'Purchase', 'ARM', 764, 95, 21.95, 21.55, 'HiRatio', 269259.55, 'Owner-Occupied', 'Open', '1900-01-00', 'Current');</v>
      </c>
    </row>
    <row r="1362" spans="1:16" x14ac:dyDescent="0.35">
      <c r="A1362" s="19">
        <v>1361</v>
      </c>
      <c r="B1362" s="18">
        <v>41810</v>
      </c>
      <c r="C1362" s="19" t="s">
        <v>57</v>
      </c>
      <c r="D1362" s="19" t="s">
        <v>68</v>
      </c>
      <c r="E1362" s="19" t="s">
        <v>40</v>
      </c>
      <c r="F1362" s="19">
        <v>724</v>
      </c>
      <c r="G1362" s="19">
        <v>95</v>
      </c>
      <c r="H1362" s="19">
        <v>31.65</v>
      </c>
      <c r="I1362" s="19">
        <v>31.22</v>
      </c>
      <c r="J1362" s="19" t="s">
        <v>60</v>
      </c>
      <c r="K1362" s="20">
        <v>0</v>
      </c>
      <c r="L1362" s="20" t="s">
        <v>55</v>
      </c>
      <c r="M1362" s="20" t="s">
        <v>84</v>
      </c>
      <c r="N1362" s="26">
        <v>42502</v>
      </c>
      <c r="O1362" s="20" t="s">
        <v>56</v>
      </c>
      <c r="P1362" t="str">
        <f t="shared" si="21"/>
        <v>INSERT INTO @DataTable (Deal, AdvanceDate, PROV, DealPurpose, RateType, BEACON, LTV, TDS, GDS, InsuranceType, PrincipalBalance, OccupancyType, AccountStatus, Closed_Date, DelinquencyBucket) VALUES (1361, '2014-06-20', 'ON', 'Portable', 'ARM', 724, 95, 31.65, 31.22, 'HiRatio', 0, 'Owner-Occupied', 'Closed', '2016-05-12', 'Current');</v>
      </c>
    </row>
    <row r="1363" spans="1:16" x14ac:dyDescent="0.35">
      <c r="A1363" s="22">
        <v>1362</v>
      </c>
      <c r="B1363" s="21">
        <v>41333</v>
      </c>
      <c r="C1363" s="22" t="s">
        <v>57</v>
      </c>
      <c r="D1363" s="22" t="s">
        <v>61</v>
      </c>
      <c r="E1363" s="22" t="s">
        <v>53</v>
      </c>
      <c r="F1363" s="22">
        <v>702</v>
      </c>
      <c r="G1363" s="22">
        <v>95</v>
      </c>
      <c r="H1363" s="22">
        <v>38.35</v>
      </c>
      <c r="I1363" s="22">
        <v>21.86</v>
      </c>
      <c r="J1363" s="22" t="s">
        <v>60</v>
      </c>
      <c r="K1363" s="23">
        <v>674362.87</v>
      </c>
      <c r="L1363" s="23" t="s">
        <v>55</v>
      </c>
      <c r="M1363" s="23" t="s">
        <v>83</v>
      </c>
      <c r="N1363" s="27"/>
      <c r="O1363" s="23" t="s">
        <v>56</v>
      </c>
      <c r="P1363" t="str">
        <f t="shared" si="21"/>
        <v>INSERT INTO @DataTable (Deal, AdvanceDate, PROV, DealPurpose, RateType, BEACON, LTV, TDS, GDS, InsuranceType, PrincipalBalance, OccupancyType, AccountStatus, Closed_Date, DelinquencyBucket) VALUES (1362, '2013-02-28', 'ON', 'Purchase', 'Fixed', 702, 95, 38.35, 21.86, 'HiRatio', 674362.87, 'Owner-Occupied', 'Open', '1900-01-00', 'Current');</v>
      </c>
    </row>
    <row r="1364" spans="1:16" x14ac:dyDescent="0.35">
      <c r="A1364" s="19">
        <v>1363</v>
      </c>
      <c r="B1364" s="18">
        <v>41653</v>
      </c>
      <c r="C1364" s="19" t="s">
        <v>51</v>
      </c>
      <c r="D1364" s="19" t="s">
        <v>52</v>
      </c>
      <c r="E1364" s="19" t="s">
        <v>53</v>
      </c>
      <c r="F1364" s="19">
        <v>789</v>
      </c>
      <c r="G1364" s="19">
        <v>52.77</v>
      </c>
      <c r="H1364" s="19">
        <v>35.35</v>
      </c>
      <c r="I1364" s="19">
        <v>35.299999999999997</v>
      </c>
      <c r="J1364" s="19" t="s">
        <v>54</v>
      </c>
      <c r="K1364" s="20">
        <v>0</v>
      </c>
      <c r="L1364" s="20" t="s">
        <v>55</v>
      </c>
      <c r="M1364" s="20" t="s">
        <v>84</v>
      </c>
      <c r="N1364" s="26">
        <v>42306</v>
      </c>
      <c r="O1364" s="20" t="s">
        <v>56</v>
      </c>
      <c r="P1364" t="str">
        <f t="shared" si="21"/>
        <v>INSERT INTO @DataTable (Deal, AdvanceDate, PROV, DealPurpose, RateType, BEACON, LTV, TDS, GDS, InsuranceType, PrincipalBalance, OccupancyType, AccountStatus, Closed_Date, DelinquencyBucket) VALUES (1363, '2014-01-14', 'AB', 'Refinance External', 'Fixed', 789, 52.77, 35.35, 35.3, 'Conv', 0, 'Owner-Occupied', 'Closed', '2015-10-29', 'Current');</v>
      </c>
    </row>
    <row r="1365" spans="1:16" x14ac:dyDescent="0.35">
      <c r="A1365" s="22">
        <v>1364</v>
      </c>
      <c r="B1365" s="21">
        <v>41901</v>
      </c>
      <c r="C1365" s="22" t="s">
        <v>57</v>
      </c>
      <c r="D1365" s="22" t="s">
        <v>61</v>
      </c>
      <c r="E1365" s="22" t="s">
        <v>40</v>
      </c>
      <c r="F1365" s="22">
        <v>739</v>
      </c>
      <c r="G1365" s="22">
        <v>70.41</v>
      </c>
      <c r="H1365" s="22">
        <v>32.17</v>
      </c>
      <c r="I1365" s="22">
        <v>27.7</v>
      </c>
      <c r="J1365" s="22" t="s">
        <v>54</v>
      </c>
      <c r="K1365" s="23">
        <v>222162.25</v>
      </c>
      <c r="L1365" s="23" t="s">
        <v>55</v>
      </c>
      <c r="M1365" s="23" t="s">
        <v>83</v>
      </c>
      <c r="N1365" s="27"/>
      <c r="O1365" s="23" t="s">
        <v>56</v>
      </c>
      <c r="P1365" t="str">
        <f t="shared" si="21"/>
        <v>INSERT INTO @DataTable (Deal, AdvanceDate, PROV, DealPurpose, RateType, BEACON, LTV, TDS, GDS, InsuranceType, PrincipalBalance, OccupancyType, AccountStatus, Closed_Date, DelinquencyBucket) VALUES (1364, '2014-09-19', 'ON', 'Purchase', 'ARM', 739, 70.41, 32.17, 27.7, 'Conv', 222162.25, 'Owner-Occupied', 'Open', '1900-01-00', 'Current');</v>
      </c>
    </row>
    <row r="1366" spans="1:16" x14ac:dyDescent="0.35">
      <c r="A1366" s="19">
        <v>1365</v>
      </c>
      <c r="B1366" s="18">
        <v>41030</v>
      </c>
      <c r="C1366" s="19" t="s">
        <v>51</v>
      </c>
      <c r="D1366" s="19" t="s">
        <v>61</v>
      </c>
      <c r="E1366" s="19" t="s">
        <v>53</v>
      </c>
      <c r="F1366" s="19">
        <v>818</v>
      </c>
      <c r="G1366" s="19">
        <v>95</v>
      </c>
      <c r="H1366" s="19">
        <v>31.81</v>
      </c>
      <c r="I1366" s="19">
        <v>14.77</v>
      </c>
      <c r="J1366" s="19" t="s">
        <v>60</v>
      </c>
      <c r="K1366" s="20">
        <v>297438.37</v>
      </c>
      <c r="L1366" s="20" t="s">
        <v>55</v>
      </c>
      <c r="M1366" s="20" t="s">
        <v>83</v>
      </c>
      <c r="N1366" s="26"/>
      <c r="O1366" s="20" t="s">
        <v>56</v>
      </c>
      <c r="P1366" t="str">
        <f t="shared" si="21"/>
        <v>INSERT INTO @DataTable (Deal, AdvanceDate, PROV, DealPurpose, RateType, BEACON, LTV, TDS, GDS, InsuranceType, PrincipalBalance, OccupancyType, AccountStatus, Closed_Date, DelinquencyBucket) VALUES (1365, '2012-05-01', 'AB', 'Purchase', 'Fixed', 818, 95, 31.81, 14.77, 'HiRatio', 297438.37, 'Owner-Occupied', 'Open', '1900-01-00', 'Current');</v>
      </c>
    </row>
    <row r="1367" spans="1:16" x14ac:dyDescent="0.35">
      <c r="A1367" s="22">
        <v>1366</v>
      </c>
      <c r="B1367" s="21">
        <v>40954</v>
      </c>
      <c r="C1367" s="22" t="s">
        <v>51</v>
      </c>
      <c r="D1367" s="22" t="s">
        <v>61</v>
      </c>
      <c r="E1367" s="22" t="s">
        <v>53</v>
      </c>
      <c r="F1367" s="22">
        <v>765</v>
      </c>
      <c r="G1367" s="22">
        <v>95</v>
      </c>
      <c r="H1367" s="22">
        <v>38.67</v>
      </c>
      <c r="I1367" s="22">
        <v>14.96</v>
      </c>
      <c r="J1367" s="22" t="s">
        <v>60</v>
      </c>
      <c r="K1367" s="23">
        <v>303723.71999999997</v>
      </c>
      <c r="L1367" s="23" t="s">
        <v>55</v>
      </c>
      <c r="M1367" s="23" t="s">
        <v>83</v>
      </c>
      <c r="N1367" s="27"/>
      <c r="O1367" s="23" t="s">
        <v>56</v>
      </c>
      <c r="P1367" t="str">
        <f t="shared" si="21"/>
        <v>INSERT INTO @DataTable (Deal, AdvanceDate, PROV, DealPurpose, RateType, BEACON, LTV, TDS, GDS, InsuranceType, PrincipalBalance, OccupancyType, AccountStatus, Closed_Date, DelinquencyBucket) VALUES (1366, '2012-02-15', 'AB', 'Purchase', 'Fixed', 765, 95, 38.67, 14.96, 'HiRatio', 303723.72, 'Owner-Occupied', 'Open', '1900-01-00', 'Current');</v>
      </c>
    </row>
    <row r="1368" spans="1:16" x14ac:dyDescent="0.35">
      <c r="A1368" s="19">
        <v>1367</v>
      </c>
      <c r="B1368" s="18">
        <v>41912</v>
      </c>
      <c r="C1368" s="19" t="s">
        <v>57</v>
      </c>
      <c r="D1368" s="19" t="s">
        <v>61</v>
      </c>
      <c r="E1368" s="19" t="s">
        <v>40</v>
      </c>
      <c r="F1368" s="19">
        <v>735</v>
      </c>
      <c r="G1368" s="19">
        <v>75</v>
      </c>
      <c r="H1368" s="19">
        <v>33.17</v>
      </c>
      <c r="I1368" s="19">
        <v>8.1300000000000008</v>
      </c>
      <c r="J1368" s="19" t="s">
        <v>54</v>
      </c>
      <c r="K1368" s="20">
        <v>240053.42</v>
      </c>
      <c r="L1368" s="20" t="s">
        <v>66</v>
      </c>
      <c r="M1368" s="20" t="s">
        <v>83</v>
      </c>
      <c r="N1368" s="26"/>
      <c r="O1368" s="20" t="s">
        <v>56</v>
      </c>
      <c r="P1368" t="str">
        <f t="shared" si="21"/>
        <v>INSERT INTO @DataTable (Deal, AdvanceDate, PROV, DealPurpose, RateType, BEACON, LTV, TDS, GDS, InsuranceType, PrincipalBalance, OccupancyType, AccountStatus, Closed_Date, DelinquencyBucket) VALUES (1367, '2014-09-30', 'ON', 'Purchase', 'ARM', 735, 75, 33.17, 8.13, 'Conv', 240053.42, 'Second Home', 'Open', '1900-01-00', 'Current');</v>
      </c>
    </row>
    <row r="1369" spans="1:16" x14ac:dyDescent="0.35">
      <c r="A1369" s="22">
        <v>1368</v>
      </c>
      <c r="B1369" s="21">
        <v>42342</v>
      </c>
      <c r="C1369" s="22" t="s">
        <v>57</v>
      </c>
      <c r="D1369" s="22" t="s">
        <v>61</v>
      </c>
      <c r="E1369" s="22" t="s">
        <v>53</v>
      </c>
      <c r="F1369" s="22">
        <v>745</v>
      </c>
      <c r="G1369" s="22">
        <v>95</v>
      </c>
      <c r="H1369" s="22">
        <v>36.68</v>
      </c>
      <c r="I1369" s="22">
        <v>26.66</v>
      </c>
      <c r="J1369" s="22" t="s">
        <v>60</v>
      </c>
      <c r="K1369" s="23">
        <v>167802.21</v>
      </c>
      <c r="L1369" s="23" t="s">
        <v>55</v>
      </c>
      <c r="M1369" s="23" t="s">
        <v>83</v>
      </c>
      <c r="N1369" s="27"/>
      <c r="O1369" s="23" t="s">
        <v>56</v>
      </c>
      <c r="P1369" t="str">
        <f t="shared" si="21"/>
        <v>INSERT INTO @DataTable (Deal, AdvanceDate, PROV, DealPurpose, RateType, BEACON, LTV, TDS, GDS, InsuranceType, PrincipalBalance, OccupancyType, AccountStatus, Closed_Date, DelinquencyBucket) VALUES (1368, '2015-12-04', 'ON', 'Purchase', 'Fixed', 745, 95, 36.68, 26.66, 'HiRatio', 167802.21, 'Owner-Occupied', 'Open', '1900-01-00', 'Current');</v>
      </c>
    </row>
    <row r="1370" spans="1:16" x14ac:dyDescent="0.35">
      <c r="A1370" s="19">
        <v>1369</v>
      </c>
      <c r="B1370" s="18">
        <v>40875</v>
      </c>
      <c r="C1370" s="19" t="s">
        <v>57</v>
      </c>
      <c r="D1370" s="19" t="s">
        <v>61</v>
      </c>
      <c r="E1370" s="19" t="s">
        <v>53</v>
      </c>
      <c r="F1370" s="19">
        <v>644</v>
      </c>
      <c r="G1370" s="19">
        <v>90</v>
      </c>
      <c r="H1370" s="19">
        <v>44.57</v>
      </c>
      <c r="I1370" s="19">
        <v>28.21</v>
      </c>
      <c r="J1370" s="19" t="s">
        <v>60</v>
      </c>
      <c r="K1370" s="20">
        <v>147441.4</v>
      </c>
      <c r="L1370" s="20" t="s">
        <v>55</v>
      </c>
      <c r="M1370" s="20" t="s">
        <v>83</v>
      </c>
      <c r="N1370" s="26"/>
      <c r="O1370" s="20" t="s">
        <v>56</v>
      </c>
      <c r="P1370" t="str">
        <f t="shared" si="21"/>
        <v>INSERT INTO @DataTable (Deal, AdvanceDate, PROV, DealPurpose, RateType, BEACON, LTV, TDS, GDS, InsuranceType, PrincipalBalance, OccupancyType, AccountStatus, Closed_Date, DelinquencyBucket) VALUES (1369, '2011-11-28', 'ON', 'Purchase', 'Fixed', 644, 90, 44.57, 28.21, 'HiRatio', 147441.4, 'Owner-Occupied', 'Open', '1900-01-00', 'Current');</v>
      </c>
    </row>
    <row r="1371" spans="1:16" x14ac:dyDescent="0.35">
      <c r="A1371" s="22">
        <v>1370</v>
      </c>
      <c r="B1371" s="21">
        <v>40415</v>
      </c>
      <c r="C1371" s="22" t="s">
        <v>58</v>
      </c>
      <c r="D1371" s="22" t="s">
        <v>61</v>
      </c>
      <c r="E1371" s="22" t="s">
        <v>53</v>
      </c>
      <c r="F1371" s="22">
        <v>733</v>
      </c>
      <c r="G1371" s="22">
        <v>80</v>
      </c>
      <c r="H1371" s="22">
        <v>26.8</v>
      </c>
      <c r="I1371" s="22">
        <v>27.27</v>
      </c>
      <c r="J1371" s="22" t="s">
        <v>54</v>
      </c>
      <c r="K1371" s="23">
        <v>226139.45</v>
      </c>
      <c r="L1371" s="23" t="s">
        <v>66</v>
      </c>
      <c r="M1371" s="23" t="s">
        <v>83</v>
      </c>
      <c r="N1371" s="27"/>
      <c r="O1371" s="23" t="s">
        <v>56</v>
      </c>
      <c r="P1371" t="str">
        <f t="shared" si="21"/>
        <v>INSERT INTO @DataTable (Deal, AdvanceDate, PROV, DealPurpose, RateType, BEACON, LTV, TDS, GDS, InsuranceType, PrincipalBalance, OccupancyType, AccountStatus, Closed_Date, DelinquencyBucket) VALUES (1370, '2010-08-25', 'BC', 'Purchase', 'Fixed', 733, 80, 26.8, 27.27, 'Conv', 226139.45, 'Second Home', 'Open', '1900-01-00', 'Current');</v>
      </c>
    </row>
    <row r="1372" spans="1:16" x14ac:dyDescent="0.35">
      <c r="A1372" s="19">
        <v>1371</v>
      </c>
      <c r="B1372" s="18">
        <v>42475</v>
      </c>
      <c r="C1372" s="19" t="s">
        <v>51</v>
      </c>
      <c r="D1372" s="19" t="s">
        <v>52</v>
      </c>
      <c r="E1372" s="19" t="s">
        <v>53</v>
      </c>
      <c r="F1372" s="19">
        <v>764</v>
      </c>
      <c r="G1372" s="19">
        <v>67.5</v>
      </c>
      <c r="H1372" s="19">
        <v>34.42</v>
      </c>
      <c r="I1372" s="19">
        <v>33.520000000000003</v>
      </c>
      <c r="J1372" s="19" t="s">
        <v>54</v>
      </c>
      <c r="K1372" s="20">
        <v>259587.79</v>
      </c>
      <c r="L1372" s="20" t="s">
        <v>55</v>
      </c>
      <c r="M1372" s="20" t="s">
        <v>83</v>
      </c>
      <c r="N1372" s="26"/>
      <c r="O1372" s="20" t="s">
        <v>56</v>
      </c>
      <c r="P1372" t="str">
        <f t="shared" si="21"/>
        <v>INSERT INTO @DataTable (Deal, AdvanceDate, PROV, DealPurpose, RateType, BEACON, LTV, TDS, GDS, InsuranceType, PrincipalBalance, OccupancyType, AccountStatus, Closed_Date, DelinquencyBucket) VALUES (1371, '2016-04-15', 'AB', 'Refinance External', 'Fixed', 764, 67.5, 34.42, 33.52, 'Conv', 259587.79, 'Owner-Occupied', 'Open', '1900-01-00', 'Current');</v>
      </c>
    </row>
    <row r="1373" spans="1:16" x14ac:dyDescent="0.35">
      <c r="A1373" s="22">
        <v>1372</v>
      </c>
      <c r="B1373" s="21">
        <v>41453</v>
      </c>
      <c r="C1373" s="22" t="s">
        <v>51</v>
      </c>
      <c r="D1373" s="22" t="s">
        <v>61</v>
      </c>
      <c r="E1373" s="22" t="s">
        <v>53</v>
      </c>
      <c r="F1373" s="22">
        <v>714</v>
      </c>
      <c r="G1373" s="22">
        <v>95</v>
      </c>
      <c r="H1373" s="22">
        <v>35.909999999999997</v>
      </c>
      <c r="I1373" s="22">
        <v>20.329999999999998</v>
      </c>
      <c r="J1373" s="22" t="s">
        <v>60</v>
      </c>
      <c r="K1373" s="23">
        <v>323913.17</v>
      </c>
      <c r="L1373" s="23" t="s">
        <v>55</v>
      </c>
      <c r="M1373" s="23" t="s">
        <v>83</v>
      </c>
      <c r="N1373" s="27"/>
      <c r="O1373" s="23" t="s">
        <v>56</v>
      </c>
      <c r="P1373" t="str">
        <f t="shared" si="21"/>
        <v>INSERT INTO @DataTable (Deal, AdvanceDate, PROV, DealPurpose, RateType, BEACON, LTV, TDS, GDS, InsuranceType, PrincipalBalance, OccupancyType, AccountStatus, Closed_Date, DelinquencyBucket) VALUES (1372, '2013-06-28', 'AB', 'Purchase', 'Fixed', 714, 95, 35.91, 20.33, 'HiRatio', 323913.17, 'Owner-Occupied', 'Open', '1900-01-00', 'Current');</v>
      </c>
    </row>
    <row r="1374" spans="1:16" x14ac:dyDescent="0.35">
      <c r="A1374" s="19">
        <v>1373</v>
      </c>
      <c r="B1374" s="18">
        <v>42125</v>
      </c>
      <c r="C1374" s="19" t="s">
        <v>57</v>
      </c>
      <c r="D1374" s="19" t="s">
        <v>61</v>
      </c>
      <c r="E1374" s="19" t="s">
        <v>53</v>
      </c>
      <c r="F1374" s="19">
        <v>753</v>
      </c>
      <c r="G1374" s="19">
        <v>41.78</v>
      </c>
      <c r="H1374" s="19">
        <v>21.71</v>
      </c>
      <c r="I1374" s="19">
        <v>19.600000000000001</v>
      </c>
      <c r="J1374" s="19" t="s">
        <v>54</v>
      </c>
      <c r="K1374" s="20">
        <v>305461.73</v>
      </c>
      <c r="L1374" s="20" t="s">
        <v>55</v>
      </c>
      <c r="M1374" s="20" t="s">
        <v>83</v>
      </c>
      <c r="N1374" s="26"/>
      <c r="O1374" s="20" t="s">
        <v>56</v>
      </c>
      <c r="P1374" t="str">
        <f t="shared" si="21"/>
        <v>INSERT INTO @DataTable (Deal, AdvanceDate, PROV, DealPurpose, RateType, BEACON, LTV, TDS, GDS, InsuranceType, PrincipalBalance, OccupancyType, AccountStatus, Closed_Date, DelinquencyBucket) VALUES (1373, '2015-05-01', 'ON', 'Purchase', 'Fixed', 753, 41.78, 21.71, 19.6, 'Conv', 305461.73, 'Owner-Occupied', 'Open', '1900-01-00', 'Current');</v>
      </c>
    </row>
    <row r="1375" spans="1:16" x14ac:dyDescent="0.35">
      <c r="A1375" s="22">
        <v>1374</v>
      </c>
      <c r="B1375" s="21">
        <v>41851</v>
      </c>
      <c r="C1375" s="22" t="s">
        <v>57</v>
      </c>
      <c r="D1375" s="22" t="s">
        <v>61</v>
      </c>
      <c r="E1375" s="22" t="s">
        <v>53</v>
      </c>
      <c r="F1375" s="22">
        <v>0</v>
      </c>
      <c r="G1375" s="22">
        <v>70</v>
      </c>
      <c r="H1375" s="22">
        <v>35.18</v>
      </c>
      <c r="I1375" s="22">
        <v>23.18</v>
      </c>
      <c r="J1375" s="22" t="s">
        <v>54</v>
      </c>
      <c r="K1375" s="23">
        <v>235140.12</v>
      </c>
      <c r="L1375" s="23" t="s">
        <v>55</v>
      </c>
      <c r="M1375" s="23" t="s">
        <v>83</v>
      </c>
      <c r="N1375" s="27"/>
      <c r="O1375" s="23" t="s">
        <v>56</v>
      </c>
      <c r="P1375" t="str">
        <f t="shared" si="21"/>
        <v>INSERT INTO @DataTable (Deal, AdvanceDate, PROV, DealPurpose, RateType, BEACON, LTV, TDS, GDS, InsuranceType, PrincipalBalance, OccupancyType, AccountStatus, Closed_Date, DelinquencyBucket) VALUES (1374, '2014-07-31', 'ON', 'Purchase', 'Fixed', 0, 70, 35.18, 23.18, 'Conv', 235140.12, 'Owner-Occupied', 'Open', '1900-01-00', 'Current');</v>
      </c>
    </row>
    <row r="1376" spans="1:16" x14ac:dyDescent="0.35">
      <c r="A1376" s="19">
        <v>1375</v>
      </c>
      <c r="B1376" s="18">
        <v>42545</v>
      </c>
      <c r="C1376" s="19" t="s">
        <v>58</v>
      </c>
      <c r="D1376" s="19" t="s">
        <v>61</v>
      </c>
      <c r="E1376" s="19" t="s">
        <v>40</v>
      </c>
      <c r="F1376" s="19">
        <v>783</v>
      </c>
      <c r="G1376" s="19">
        <v>80</v>
      </c>
      <c r="H1376" s="19">
        <v>24.82</v>
      </c>
      <c r="I1376" s="19">
        <v>21.3</v>
      </c>
      <c r="J1376" s="19" t="s">
        <v>54</v>
      </c>
      <c r="K1376" s="20">
        <v>637728.65</v>
      </c>
      <c r="L1376" s="20" t="s">
        <v>55</v>
      </c>
      <c r="M1376" s="20" t="s">
        <v>83</v>
      </c>
      <c r="N1376" s="26"/>
      <c r="O1376" s="20" t="s">
        <v>56</v>
      </c>
      <c r="P1376" t="str">
        <f t="shared" si="21"/>
        <v>INSERT INTO @DataTable (Deal, AdvanceDate, PROV, DealPurpose, RateType, BEACON, LTV, TDS, GDS, InsuranceType, PrincipalBalance, OccupancyType, AccountStatus, Closed_Date, DelinquencyBucket) VALUES (1375, '2016-06-24', 'BC', 'Purchase', 'ARM', 783, 80, 24.82, 21.3, 'Conv', 637728.65, 'Owner-Occupied', 'Open', '1900-01-00', 'Current');</v>
      </c>
    </row>
    <row r="1377" spans="1:16" x14ac:dyDescent="0.35">
      <c r="A1377" s="22">
        <v>1376</v>
      </c>
      <c r="B1377" s="21">
        <v>42338</v>
      </c>
      <c r="C1377" s="22" t="s">
        <v>57</v>
      </c>
      <c r="D1377" s="22" t="s">
        <v>59</v>
      </c>
      <c r="E1377" s="22" t="s">
        <v>53</v>
      </c>
      <c r="F1377" s="22">
        <v>819</v>
      </c>
      <c r="G1377" s="22">
        <v>42.34</v>
      </c>
      <c r="H1377" s="22">
        <v>23.4</v>
      </c>
      <c r="I1377" s="22">
        <v>17.03</v>
      </c>
      <c r="J1377" s="22" t="s">
        <v>54</v>
      </c>
      <c r="K1377" s="23">
        <v>126985.52</v>
      </c>
      <c r="L1377" s="23" t="s">
        <v>55</v>
      </c>
      <c r="M1377" s="23" t="s">
        <v>83</v>
      </c>
      <c r="N1377" s="27"/>
      <c r="O1377" s="23" t="s">
        <v>56</v>
      </c>
      <c r="P1377" t="str">
        <f t="shared" si="21"/>
        <v>INSERT INTO @DataTable (Deal, AdvanceDate, PROV, DealPurpose, RateType, BEACON, LTV, TDS, GDS, InsuranceType, PrincipalBalance, OccupancyType, AccountStatus, Closed_Date, DelinquencyBucket) VALUES (1376, '2015-11-30', 'ON', 'Transfer', 'Fixed', 819, 42.34, 23.4, 17.03, 'Conv', 126985.52, 'Owner-Occupied', 'Open', '1900-01-00', 'Current');</v>
      </c>
    </row>
    <row r="1378" spans="1:16" x14ac:dyDescent="0.35">
      <c r="A1378" s="19">
        <v>1377</v>
      </c>
      <c r="B1378" s="18">
        <v>41281</v>
      </c>
      <c r="C1378" s="19" t="s">
        <v>57</v>
      </c>
      <c r="D1378" s="19" t="s">
        <v>61</v>
      </c>
      <c r="E1378" s="19" t="s">
        <v>53</v>
      </c>
      <c r="F1378" s="19">
        <v>670</v>
      </c>
      <c r="G1378" s="19">
        <v>95</v>
      </c>
      <c r="H1378" s="19">
        <v>41.67</v>
      </c>
      <c r="I1378" s="19">
        <v>34.78</v>
      </c>
      <c r="J1378" s="19" t="s">
        <v>60</v>
      </c>
      <c r="K1378" s="20">
        <v>0</v>
      </c>
      <c r="L1378" s="20" t="s">
        <v>55</v>
      </c>
      <c r="M1378" s="20" t="s">
        <v>84</v>
      </c>
      <c r="N1378" s="26">
        <v>42248</v>
      </c>
      <c r="O1378" s="20" t="s">
        <v>56</v>
      </c>
      <c r="P1378" t="str">
        <f t="shared" si="21"/>
        <v>INSERT INTO @DataTable (Deal, AdvanceDate, PROV, DealPurpose, RateType, BEACON, LTV, TDS, GDS, InsuranceType, PrincipalBalance, OccupancyType, AccountStatus, Closed_Date, DelinquencyBucket) VALUES (1377, '2013-01-07', 'ON', 'Purchase', 'Fixed', 670, 95, 41.67, 34.78, 'HiRatio', 0, 'Owner-Occupied', 'Closed', '2015-09-01', 'Current');</v>
      </c>
    </row>
    <row r="1379" spans="1:16" x14ac:dyDescent="0.35">
      <c r="A1379" s="22">
        <v>1378</v>
      </c>
      <c r="B1379" s="21">
        <v>41355</v>
      </c>
      <c r="C1379" s="22" t="s">
        <v>51</v>
      </c>
      <c r="D1379" s="22" t="s">
        <v>61</v>
      </c>
      <c r="E1379" s="22" t="s">
        <v>53</v>
      </c>
      <c r="F1379" s="22">
        <v>693</v>
      </c>
      <c r="G1379" s="22">
        <v>95</v>
      </c>
      <c r="H1379" s="22">
        <v>43.44</v>
      </c>
      <c r="I1379" s="22">
        <v>34.409999999999997</v>
      </c>
      <c r="J1379" s="22" t="s">
        <v>60</v>
      </c>
      <c r="K1379" s="23">
        <v>0</v>
      </c>
      <c r="L1379" s="23" t="s">
        <v>55</v>
      </c>
      <c r="M1379" s="23" t="s">
        <v>84</v>
      </c>
      <c r="N1379" s="27">
        <v>41898</v>
      </c>
      <c r="O1379" s="23" t="s">
        <v>56</v>
      </c>
      <c r="P1379" t="str">
        <f t="shared" si="21"/>
        <v>INSERT INTO @DataTable (Deal, AdvanceDate, PROV, DealPurpose, RateType, BEACON, LTV, TDS, GDS, InsuranceType, PrincipalBalance, OccupancyType, AccountStatus, Closed_Date, DelinquencyBucket) VALUES (1378, '2013-03-22', 'AB', 'Purchase', 'Fixed', 693, 95, 43.44, 34.41, 'HiRatio', 0, 'Owner-Occupied', 'Closed', '2014-09-16', 'Current');</v>
      </c>
    </row>
    <row r="1380" spans="1:16" x14ac:dyDescent="0.35">
      <c r="A1380" s="19">
        <v>1379</v>
      </c>
      <c r="B1380" s="18">
        <v>42181</v>
      </c>
      <c r="C1380" s="19" t="s">
        <v>51</v>
      </c>
      <c r="D1380" s="19" t="s">
        <v>61</v>
      </c>
      <c r="E1380" s="19" t="s">
        <v>53</v>
      </c>
      <c r="F1380" s="19">
        <v>658</v>
      </c>
      <c r="G1380" s="19">
        <v>95</v>
      </c>
      <c r="H1380" s="19">
        <v>39.42</v>
      </c>
      <c r="I1380" s="19">
        <v>28.89</v>
      </c>
      <c r="J1380" s="19" t="s">
        <v>60</v>
      </c>
      <c r="K1380" s="20">
        <v>336054.18</v>
      </c>
      <c r="L1380" s="20" t="s">
        <v>55</v>
      </c>
      <c r="M1380" s="20" t="s">
        <v>83</v>
      </c>
      <c r="N1380" s="26"/>
      <c r="O1380" s="20" t="s">
        <v>56</v>
      </c>
      <c r="P1380" t="str">
        <f t="shared" si="21"/>
        <v>INSERT INTO @DataTable (Deal, AdvanceDate, PROV, DealPurpose, RateType, BEACON, LTV, TDS, GDS, InsuranceType, PrincipalBalance, OccupancyType, AccountStatus, Closed_Date, DelinquencyBucket) VALUES (1379, '2015-06-26', 'AB', 'Purchase', 'Fixed', 658, 95, 39.42, 28.89, 'HiRatio', 336054.18, 'Owner-Occupied', 'Open', '1900-01-00', 'Current');</v>
      </c>
    </row>
    <row r="1381" spans="1:16" x14ac:dyDescent="0.35">
      <c r="A1381" s="22">
        <v>1380</v>
      </c>
      <c r="B1381" s="21">
        <v>42052</v>
      </c>
      <c r="C1381" s="22" t="s">
        <v>57</v>
      </c>
      <c r="D1381" s="22" t="s">
        <v>52</v>
      </c>
      <c r="E1381" s="22" t="s">
        <v>53</v>
      </c>
      <c r="F1381" s="22">
        <v>678</v>
      </c>
      <c r="G1381" s="22">
        <v>75</v>
      </c>
      <c r="H1381" s="22">
        <v>39.47</v>
      </c>
      <c r="I1381" s="22">
        <v>33.299999999999997</v>
      </c>
      <c r="J1381" s="22" t="s">
        <v>54</v>
      </c>
      <c r="K1381" s="23">
        <v>425410.17</v>
      </c>
      <c r="L1381" s="23" t="s">
        <v>55</v>
      </c>
      <c r="M1381" s="23" t="s">
        <v>83</v>
      </c>
      <c r="N1381" s="27"/>
      <c r="O1381" s="23" t="s">
        <v>56</v>
      </c>
      <c r="P1381" t="str">
        <f t="shared" si="21"/>
        <v>INSERT INTO @DataTable (Deal, AdvanceDate, PROV, DealPurpose, RateType, BEACON, LTV, TDS, GDS, InsuranceType, PrincipalBalance, OccupancyType, AccountStatus, Closed_Date, DelinquencyBucket) VALUES (1380, '2015-02-17', 'ON', 'Refinance External', 'Fixed', 678, 75, 39.47, 33.3, 'Conv', 425410.17, 'Owner-Occupied', 'Open', '1900-01-00', 'Current');</v>
      </c>
    </row>
    <row r="1382" spans="1:16" x14ac:dyDescent="0.35">
      <c r="A1382" s="19">
        <v>1381</v>
      </c>
      <c r="B1382" s="18">
        <v>42461</v>
      </c>
      <c r="C1382" s="19" t="s">
        <v>57</v>
      </c>
      <c r="D1382" s="19" t="s">
        <v>61</v>
      </c>
      <c r="E1382" s="19" t="s">
        <v>40</v>
      </c>
      <c r="F1382" s="19">
        <v>741</v>
      </c>
      <c r="G1382" s="19">
        <v>80</v>
      </c>
      <c r="H1382" s="19">
        <v>31.41</v>
      </c>
      <c r="I1382" s="19">
        <v>24.13</v>
      </c>
      <c r="J1382" s="19" t="s">
        <v>54</v>
      </c>
      <c r="K1382" s="20">
        <v>289210.06</v>
      </c>
      <c r="L1382" s="20" t="s">
        <v>55</v>
      </c>
      <c r="M1382" s="20" t="s">
        <v>83</v>
      </c>
      <c r="N1382" s="26"/>
      <c r="O1382" s="20" t="s">
        <v>56</v>
      </c>
      <c r="P1382" t="str">
        <f t="shared" si="21"/>
        <v>INSERT INTO @DataTable (Deal, AdvanceDate, PROV, DealPurpose, RateType, BEACON, LTV, TDS, GDS, InsuranceType, PrincipalBalance, OccupancyType, AccountStatus, Closed_Date, DelinquencyBucket) VALUES (1381, '2016-04-01', 'ON', 'Purchase', 'ARM', 741, 80, 31.41, 24.13, 'Conv', 289210.06, 'Owner-Occupied', 'Open', '1900-01-00', 'Current');</v>
      </c>
    </row>
    <row r="1383" spans="1:16" x14ac:dyDescent="0.35">
      <c r="A1383" s="22">
        <v>1382</v>
      </c>
      <c r="B1383" s="21">
        <v>40919</v>
      </c>
      <c r="C1383" s="22" t="s">
        <v>51</v>
      </c>
      <c r="D1383" s="22" t="s">
        <v>59</v>
      </c>
      <c r="E1383" s="22" t="s">
        <v>53</v>
      </c>
      <c r="F1383" s="22">
        <v>627</v>
      </c>
      <c r="G1383" s="22">
        <v>87.09</v>
      </c>
      <c r="H1383" s="22">
        <v>28.68</v>
      </c>
      <c r="I1383" s="22">
        <v>15.67</v>
      </c>
      <c r="J1383" s="22" t="s">
        <v>60</v>
      </c>
      <c r="K1383" s="23">
        <v>242796.24</v>
      </c>
      <c r="L1383" s="23" t="s">
        <v>55</v>
      </c>
      <c r="M1383" s="23" t="s">
        <v>83</v>
      </c>
      <c r="N1383" s="27"/>
      <c r="O1383" s="23" t="s">
        <v>56</v>
      </c>
      <c r="P1383" t="str">
        <f t="shared" si="21"/>
        <v>INSERT INTO @DataTable (Deal, AdvanceDate, PROV, DealPurpose, RateType, BEACON, LTV, TDS, GDS, InsuranceType, PrincipalBalance, OccupancyType, AccountStatus, Closed_Date, DelinquencyBucket) VALUES (1382, '2012-01-11', 'AB', 'Transfer', 'Fixed', 627, 87.09, 28.68, 15.67, 'HiRatio', 242796.24, 'Owner-Occupied', 'Open', '1900-01-00', 'Current');</v>
      </c>
    </row>
    <row r="1384" spans="1:16" x14ac:dyDescent="0.35">
      <c r="A1384" s="19">
        <v>1383</v>
      </c>
      <c r="B1384" s="18">
        <v>42461</v>
      </c>
      <c r="C1384" s="19" t="s">
        <v>57</v>
      </c>
      <c r="D1384" s="19" t="s">
        <v>52</v>
      </c>
      <c r="E1384" s="19" t="s">
        <v>53</v>
      </c>
      <c r="F1384" s="19">
        <v>790</v>
      </c>
      <c r="G1384" s="19">
        <v>73.56</v>
      </c>
      <c r="H1384" s="19">
        <v>22.28</v>
      </c>
      <c r="I1384" s="19">
        <v>17.93</v>
      </c>
      <c r="J1384" s="19" t="s">
        <v>54</v>
      </c>
      <c r="K1384" s="20">
        <v>465184.13</v>
      </c>
      <c r="L1384" s="20" t="s">
        <v>55</v>
      </c>
      <c r="M1384" s="20" t="s">
        <v>83</v>
      </c>
      <c r="N1384" s="26"/>
      <c r="O1384" s="20" t="s">
        <v>56</v>
      </c>
      <c r="P1384" t="str">
        <f t="shared" si="21"/>
        <v>INSERT INTO @DataTable (Deal, AdvanceDate, PROV, DealPurpose, RateType, BEACON, LTV, TDS, GDS, InsuranceType, PrincipalBalance, OccupancyType, AccountStatus, Closed_Date, DelinquencyBucket) VALUES (1383, '2016-04-01', 'ON', 'Refinance External', 'Fixed', 790, 73.56, 22.28, 17.93, 'Conv', 465184.13, 'Owner-Occupied', 'Open', '1900-01-00', 'Current');</v>
      </c>
    </row>
    <row r="1385" spans="1:16" x14ac:dyDescent="0.35">
      <c r="A1385" s="22">
        <v>1384</v>
      </c>
      <c r="B1385" s="21">
        <v>41684</v>
      </c>
      <c r="C1385" s="22" t="s">
        <v>57</v>
      </c>
      <c r="D1385" s="22" t="s">
        <v>52</v>
      </c>
      <c r="E1385" s="22" t="s">
        <v>40</v>
      </c>
      <c r="F1385" s="22">
        <v>697</v>
      </c>
      <c r="G1385" s="22">
        <v>80</v>
      </c>
      <c r="H1385" s="22">
        <v>34.03</v>
      </c>
      <c r="I1385" s="22">
        <v>21.93</v>
      </c>
      <c r="J1385" s="22" t="s">
        <v>54</v>
      </c>
      <c r="K1385" s="23">
        <v>253338.52</v>
      </c>
      <c r="L1385" s="23" t="s">
        <v>55</v>
      </c>
      <c r="M1385" s="23" t="s">
        <v>83</v>
      </c>
      <c r="N1385" s="27"/>
      <c r="O1385" s="23" t="s">
        <v>56</v>
      </c>
      <c r="P1385" t="str">
        <f t="shared" si="21"/>
        <v>INSERT INTO @DataTable (Deal, AdvanceDate, PROV, DealPurpose, RateType, BEACON, LTV, TDS, GDS, InsuranceType, PrincipalBalance, OccupancyType, AccountStatus, Closed_Date, DelinquencyBucket) VALUES (1384, '2014-02-14', 'ON', 'Refinance External', 'ARM', 697, 80, 34.03, 21.93, 'Conv', 253338.52, 'Owner-Occupied', 'Open', '1900-01-00', 'Current');</v>
      </c>
    </row>
    <row r="1386" spans="1:16" x14ac:dyDescent="0.35">
      <c r="A1386" s="19">
        <v>1385</v>
      </c>
      <c r="B1386" s="18">
        <v>42398</v>
      </c>
      <c r="C1386" s="19" t="s">
        <v>57</v>
      </c>
      <c r="D1386" s="19" t="s">
        <v>59</v>
      </c>
      <c r="E1386" s="19" t="s">
        <v>53</v>
      </c>
      <c r="F1386" s="19">
        <v>774</v>
      </c>
      <c r="G1386" s="19">
        <v>79.66</v>
      </c>
      <c r="H1386" s="19">
        <v>31.82</v>
      </c>
      <c r="I1386" s="19">
        <v>15.81</v>
      </c>
      <c r="J1386" s="19" t="s">
        <v>60</v>
      </c>
      <c r="K1386" s="20">
        <v>166168</v>
      </c>
      <c r="L1386" s="20" t="s">
        <v>55</v>
      </c>
      <c r="M1386" s="20" t="s">
        <v>83</v>
      </c>
      <c r="N1386" s="26"/>
      <c r="O1386" s="20" t="s">
        <v>56</v>
      </c>
      <c r="P1386" t="str">
        <f t="shared" si="21"/>
        <v>INSERT INTO @DataTable (Deal, AdvanceDate, PROV, DealPurpose, RateType, BEACON, LTV, TDS, GDS, InsuranceType, PrincipalBalance, OccupancyType, AccountStatus, Closed_Date, DelinquencyBucket) VALUES (1385, '2016-01-29', 'ON', 'Transfer', 'Fixed', 774, 79.66, 31.82, 15.81, 'HiRatio', 166168, 'Owner-Occupied', 'Open', '1900-01-00', 'Current');</v>
      </c>
    </row>
    <row r="1387" spans="1:16" x14ac:dyDescent="0.35">
      <c r="A1387" s="22">
        <v>1386</v>
      </c>
      <c r="B1387" s="21">
        <v>42089</v>
      </c>
      <c r="C1387" s="22" t="s">
        <v>58</v>
      </c>
      <c r="D1387" s="22" t="s">
        <v>61</v>
      </c>
      <c r="E1387" s="22" t="s">
        <v>53</v>
      </c>
      <c r="F1387" s="22">
        <v>687</v>
      </c>
      <c r="G1387" s="22">
        <v>95</v>
      </c>
      <c r="H1387" s="22">
        <v>31.39</v>
      </c>
      <c r="I1387" s="22">
        <v>27.53</v>
      </c>
      <c r="J1387" s="22" t="s">
        <v>60</v>
      </c>
      <c r="K1387" s="23">
        <v>250289.58</v>
      </c>
      <c r="L1387" s="23" t="s">
        <v>55</v>
      </c>
      <c r="M1387" s="23" t="s">
        <v>83</v>
      </c>
      <c r="N1387" s="27"/>
      <c r="O1387" s="23" t="s">
        <v>56</v>
      </c>
      <c r="P1387" t="str">
        <f t="shared" si="21"/>
        <v>INSERT INTO @DataTable (Deal, AdvanceDate, PROV, DealPurpose, RateType, BEACON, LTV, TDS, GDS, InsuranceType, PrincipalBalance, OccupancyType, AccountStatus, Closed_Date, DelinquencyBucket) VALUES (1386, '2015-03-26', 'BC', 'Purchase', 'Fixed', 687, 95, 31.39, 27.53, 'HiRatio', 250289.58, 'Owner-Occupied', 'Open', '1900-01-00', 'Current');</v>
      </c>
    </row>
    <row r="1388" spans="1:16" x14ac:dyDescent="0.35">
      <c r="A1388" s="19">
        <v>1387</v>
      </c>
      <c r="B1388" s="18">
        <v>41820</v>
      </c>
      <c r="C1388" s="19" t="s">
        <v>57</v>
      </c>
      <c r="D1388" s="19" t="s">
        <v>64</v>
      </c>
      <c r="E1388" s="19" t="s">
        <v>53</v>
      </c>
      <c r="F1388" s="19">
        <v>757</v>
      </c>
      <c r="G1388" s="19">
        <v>95</v>
      </c>
      <c r="H1388" s="19">
        <v>41.9</v>
      </c>
      <c r="I1388" s="19">
        <v>37.159999999999997</v>
      </c>
      <c r="J1388" s="19" t="s">
        <v>60</v>
      </c>
      <c r="K1388" s="20">
        <v>0</v>
      </c>
      <c r="L1388" s="20" t="s">
        <v>55</v>
      </c>
      <c r="M1388" s="20" t="s">
        <v>84</v>
      </c>
      <c r="N1388" s="26">
        <v>42702</v>
      </c>
      <c r="O1388" s="20" t="s">
        <v>56</v>
      </c>
      <c r="P1388" t="str">
        <f t="shared" si="21"/>
        <v>INSERT INTO @DataTable (Deal, AdvanceDate, PROV, DealPurpose, RateType, BEACON, LTV, TDS, GDS, InsuranceType, PrincipalBalance, OccupancyType, AccountStatus, Closed_Date, DelinquencyBucket) VALUES (1387, '2014-06-30', 'ON', 'Purchase with Improvements', 'Fixed', 757, 95, 41.9, 37.16, 'HiRatio', 0, 'Owner-Occupied', 'Closed', '2016-11-28', 'Current');</v>
      </c>
    </row>
    <row r="1389" spans="1:16" x14ac:dyDescent="0.35">
      <c r="A1389" s="22">
        <v>1388</v>
      </c>
      <c r="B1389" s="21">
        <v>42426</v>
      </c>
      <c r="C1389" s="22" t="s">
        <v>58</v>
      </c>
      <c r="D1389" s="22" t="s">
        <v>61</v>
      </c>
      <c r="E1389" s="22" t="s">
        <v>53</v>
      </c>
      <c r="F1389" s="22">
        <v>706</v>
      </c>
      <c r="G1389" s="22">
        <v>94.84</v>
      </c>
      <c r="H1389" s="22">
        <v>41.34</v>
      </c>
      <c r="I1389" s="22">
        <v>38.979999999999997</v>
      </c>
      <c r="J1389" s="22" t="s">
        <v>60</v>
      </c>
      <c r="K1389" s="23">
        <v>274189.28999999998</v>
      </c>
      <c r="L1389" s="23" t="s">
        <v>55</v>
      </c>
      <c r="M1389" s="23" t="s">
        <v>83</v>
      </c>
      <c r="N1389" s="27"/>
      <c r="O1389" s="23" t="s">
        <v>56</v>
      </c>
      <c r="P1389" t="str">
        <f t="shared" si="21"/>
        <v>INSERT INTO @DataTable (Deal, AdvanceDate, PROV, DealPurpose, RateType, BEACON, LTV, TDS, GDS, InsuranceType, PrincipalBalance, OccupancyType, AccountStatus, Closed_Date, DelinquencyBucket) VALUES (1388, '2016-02-26', 'BC', 'Purchase', 'Fixed', 706, 94.84, 41.34, 38.98, 'HiRatio', 274189.29, 'Owner-Occupied', 'Open', '1900-01-00', 'Current');</v>
      </c>
    </row>
    <row r="1390" spans="1:16" x14ac:dyDescent="0.35">
      <c r="A1390" s="19">
        <v>1389</v>
      </c>
      <c r="B1390" s="18">
        <v>40837</v>
      </c>
      <c r="C1390" s="19" t="s">
        <v>57</v>
      </c>
      <c r="D1390" s="19" t="s">
        <v>61</v>
      </c>
      <c r="E1390" s="19" t="s">
        <v>53</v>
      </c>
      <c r="F1390" s="19">
        <v>733</v>
      </c>
      <c r="G1390" s="19">
        <v>95</v>
      </c>
      <c r="H1390" s="19">
        <v>39.299999999999997</v>
      </c>
      <c r="I1390" s="19">
        <v>30.97</v>
      </c>
      <c r="J1390" s="19" t="s">
        <v>60</v>
      </c>
      <c r="K1390" s="20">
        <v>0</v>
      </c>
      <c r="L1390" s="20" t="s">
        <v>55</v>
      </c>
      <c r="M1390" s="20" t="s">
        <v>84</v>
      </c>
      <c r="N1390" s="26">
        <v>41680</v>
      </c>
      <c r="O1390" s="20" t="s">
        <v>56</v>
      </c>
      <c r="P1390" t="str">
        <f t="shared" si="21"/>
        <v>INSERT INTO @DataTable (Deal, AdvanceDate, PROV, DealPurpose, RateType, BEACON, LTV, TDS, GDS, InsuranceType, PrincipalBalance, OccupancyType, AccountStatus, Closed_Date, DelinquencyBucket) VALUES (1389, '2011-10-21', 'ON', 'Purchase', 'Fixed', 733, 95, 39.3, 30.97, 'HiRatio', 0, 'Owner-Occupied', 'Closed', '2014-02-10', 'Current');</v>
      </c>
    </row>
    <row r="1391" spans="1:16" x14ac:dyDescent="0.35">
      <c r="A1391" s="22">
        <v>1390</v>
      </c>
      <c r="B1391" s="21">
        <v>42055</v>
      </c>
      <c r="C1391" s="22" t="s">
        <v>58</v>
      </c>
      <c r="D1391" s="22" t="s">
        <v>61</v>
      </c>
      <c r="E1391" s="22" t="s">
        <v>40</v>
      </c>
      <c r="F1391" s="22">
        <v>759</v>
      </c>
      <c r="G1391" s="22">
        <v>95</v>
      </c>
      <c r="H1391" s="22">
        <v>36.57</v>
      </c>
      <c r="I1391" s="22">
        <v>30.77</v>
      </c>
      <c r="J1391" s="22" t="s">
        <v>60</v>
      </c>
      <c r="K1391" s="23">
        <v>339161.9</v>
      </c>
      <c r="L1391" s="23" t="s">
        <v>55</v>
      </c>
      <c r="M1391" s="23" t="s">
        <v>83</v>
      </c>
      <c r="N1391" s="27"/>
      <c r="O1391" s="23" t="s">
        <v>56</v>
      </c>
      <c r="P1391" t="str">
        <f t="shared" si="21"/>
        <v>INSERT INTO @DataTable (Deal, AdvanceDate, PROV, DealPurpose, RateType, BEACON, LTV, TDS, GDS, InsuranceType, PrincipalBalance, OccupancyType, AccountStatus, Closed_Date, DelinquencyBucket) VALUES (1390, '2015-02-20', 'BC', 'Purchase', 'ARM', 759, 95, 36.57, 30.77, 'HiRatio', 339161.9, 'Owner-Occupied', 'Open', '1900-01-00', 'Current');</v>
      </c>
    </row>
    <row r="1392" spans="1:16" x14ac:dyDescent="0.35">
      <c r="A1392" s="19">
        <v>1391</v>
      </c>
      <c r="B1392" s="18">
        <v>41739</v>
      </c>
      <c r="C1392" s="19" t="s">
        <v>57</v>
      </c>
      <c r="D1392" s="19" t="s">
        <v>61</v>
      </c>
      <c r="E1392" s="19" t="s">
        <v>53</v>
      </c>
      <c r="F1392" s="19">
        <v>642</v>
      </c>
      <c r="G1392" s="19">
        <v>95</v>
      </c>
      <c r="H1392" s="19">
        <v>38.24</v>
      </c>
      <c r="I1392" s="19">
        <v>29.38</v>
      </c>
      <c r="J1392" s="19" t="s">
        <v>60</v>
      </c>
      <c r="K1392" s="20">
        <v>0</v>
      </c>
      <c r="L1392" s="20" t="s">
        <v>55</v>
      </c>
      <c r="M1392" s="20" t="s">
        <v>84</v>
      </c>
      <c r="N1392" s="26">
        <v>42487</v>
      </c>
      <c r="O1392" s="20" t="s">
        <v>56</v>
      </c>
      <c r="P1392" t="str">
        <f t="shared" si="21"/>
        <v>INSERT INTO @DataTable (Deal, AdvanceDate, PROV, DealPurpose, RateType, BEACON, LTV, TDS, GDS, InsuranceType, PrincipalBalance, OccupancyType, AccountStatus, Closed_Date, DelinquencyBucket) VALUES (1391, '2014-04-10', 'ON', 'Purchase', 'Fixed', 642, 95, 38.24, 29.38, 'HiRatio', 0, 'Owner-Occupied', 'Closed', '2016-04-27', 'Current');</v>
      </c>
    </row>
    <row r="1393" spans="1:16" x14ac:dyDescent="0.35">
      <c r="A1393" s="22">
        <v>1392</v>
      </c>
      <c r="B1393" s="21">
        <v>41330</v>
      </c>
      <c r="C1393" s="22" t="s">
        <v>57</v>
      </c>
      <c r="D1393" s="22" t="s">
        <v>52</v>
      </c>
      <c r="E1393" s="22" t="s">
        <v>53</v>
      </c>
      <c r="F1393" s="22">
        <v>744</v>
      </c>
      <c r="G1393" s="22">
        <v>80</v>
      </c>
      <c r="H1393" s="22">
        <v>43.97</v>
      </c>
      <c r="I1393" s="22">
        <v>39.61</v>
      </c>
      <c r="J1393" s="22" t="s">
        <v>54</v>
      </c>
      <c r="K1393" s="23">
        <v>192921.85</v>
      </c>
      <c r="L1393" s="23" t="s">
        <v>55</v>
      </c>
      <c r="M1393" s="23" t="s">
        <v>83</v>
      </c>
      <c r="N1393" s="27"/>
      <c r="O1393" s="23" t="s">
        <v>56</v>
      </c>
      <c r="P1393" t="str">
        <f t="shared" si="21"/>
        <v>INSERT INTO @DataTable (Deal, AdvanceDate, PROV, DealPurpose, RateType, BEACON, LTV, TDS, GDS, InsuranceType, PrincipalBalance, OccupancyType, AccountStatus, Closed_Date, DelinquencyBucket) VALUES (1392, '2013-02-25', 'ON', 'Refinance External', 'Fixed', 744, 80, 43.97, 39.61, 'Conv', 192921.85, 'Owner-Occupied', 'Open', '1900-01-00', 'Current');</v>
      </c>
    </row>
    <row r="1394" spans="1:16" x14ac:dyDescent="0.35">
      <c r="A1394" s="19">
        <v>1393</v>
      </c>
      <c r="B1394" s="18">
        <v>41033</v>
      </c>
      <c r="C1394" s="19" t="s">
        <v>57</v>
      </c>
      <c r="D1394" s="19" t="s">
        <v>72</v>
      </c>
      <c r="E1394" s="19" t="s">
        <v>53</v>
      </c>
      <c r="F1394" s="19">
        <v>731</v>
      </c>
      <c r="G1394" s="19">
        <v>75</v>
      </c>
      <c r="H1394" s="19">
        <v>24.65</v>
      </c>
      <c r="I1394" s="19">
        <v>24.65</v>
      </c>
      <c r="J1394" s="19" t="s">
        <v>54</v>
      </c>
      <c r="K1394" s="20">
        <v>0</v>
      </c>
      <c r="L1394" s="20" t="s">
        <v>55</v>
      </c>
      <c r="M1394" s="20" t="s">
        <v>84</v>
      </c>
      <c r="N1394" s="26">
        <v>42233</v>
      </c>
      <c r="O1394" s="20" t="s">
        <v>56</v>
      </c>
      <c r="P1394" t="str">
        <f t="shared" si="21"/>
        <v>INSERT INTO @DataTable (Deal, AdvanceDate, PROV, DealPurpose, RateType, BEACON, LTV, TDS, GDS, InsuranceType, PrincipalBalance, OccupancyType, AccountStatus, Closed_Date, DelinquencyBucket) VALUES (1393, '2012-05-04', 'ON', 'ETO Existing Client', 'Fixed', 731, 75, 24.65, 24.65, 'Conv', 0, 'Owner-Occupied', 'Closed', '2015-08-17', 'Current');</v>
      </c>
    </row>
    <row r="1395" spans="1:16" x14ac:dyDescent="0.35">
      <c r="A1395" s="22">
        <v>1394</v>
      </c>
      <c r="B1395" s="21">
        <v>40914</v>
      </c>
      <c r="C1395" s="22" t="s">
        <v>51</v>
      </c>
      <c r="D1395" s="22" t="s">
        <v>61</v>
      </c>
      <c r="E1395" s="22" t="s">
        <v>53</v>
      </c>
      <c r="F1395" s="22">
        <v>766</v>
      </c>
      <c r="G1395" s="22">
        <v>74.069999999999993</v>
      </c>
      <c r="H1395" s="22">
        <v>18.86</v>
      </c>
      <c r="I1395" s="22">
        <v>10.58</v>
      </c>
      <c r="J1395" s="22" t="s">
        <v>54</v>
      </c>
      <c r="K1395" s="23">
        <v>0</v>
      </c>
      <c r="L1395" s="23" t="s">
        <v>55</v>
      </c>
      <c r="M1395" s="23" t="s">
        <v>84</v>
      </c>
      <c r="N1395" s="27">
        <v>42011</v>
      </c>
      <c r="O1395" s="23" t="s">
        <v>56</v>
      </c>
      <c r="P1395" t="str">
        <f t="shared" si="21"/>
        <v>INSERT INTO @DataTable (Deal, AdvanceDate, PROV, DealPurpose, RateType, BEACON, LTV, TDS, GDS, InsuranceType, PrincipalBalance, OccupancyType, AccountStatus, Closed_Date, DelinquencyBucket) VALUES (1394, '2012-01-06', 'AB', 'Purchase', 'Fixed', 766, 74.07, 18.86, 10.58, 'Conv', 0, 'Owner-Occupied', 'Closed', '2015-01-07', 'Current');</v>
      </c>
    </row>
    <row r="1396" spans="1:16" x14ac:dyDescent="0.35">
      <c r="A1396" s="19">
        <v>1395</v>
      </c>
      <c r="B1396" s="18">
        <v>42062</v>
      </c>
      <c r="C1396" s="19" t="s">
        <v>51</v>
      </c>
      <c r="D1396" s="19" t="s">
        <v>61</v>
      </c>
      <c r="E1396" s="19" t="s">
        <v>53</v>
      </c>
      <c r="F1396" s="19">
        <v>779</v>
      </c>
      <c r="G1396" s="19">
        <v>94.86</v>
      </c>
      <c r="H1396" s="19">
        <v>31.68</v>
      </c>
      <c r="I1396" s="19">
        <v>31.39</v>
      </c>
      <c r="J1396" s="19" t="s">
        <v>60</v>
      </c>
      <c r="K1396" s="20">
        <v>197863.75</v>
      </c>
      <c r="L1396" s="20" t="s">
        <v>55</v>
      </c>
      <c r="M1396" s="20" t="s">
        <v>83</v>
      </c>
      <c r="N1396" s="26"/>
      <c r="O1396" s="20" t="s">
        <v>56</v>
      </c>
      <c r="P1396" t="str">
        <f t="shared" si="21"/>
        <v>INSERT INTO @DataTable (Deal, AdvanceDate, PROV, DealPurpose, RateType, BEACON, LTV, TDS, GDS, InsuranceType, PrincipalBalance, OccupancyType, AccountStatus, Closed_Date, DelinquencyBucket) VALUES (1395, '2015-02-27', 'AB', 'Purchase', 'Fixed', 779, 94.86, 31.68, 31.39, 'HiRatio', 197863.75, 'Owner-Occupied', 'Open', '1900-01-00', 'Current');</v>
      </c>
    </row>
    <row r="1397" spans="1:16" x14ac:dyDescent="0.35">
      <c r="A1397" s="22">
        <v>1396</v>
      </c>
      <c r="B1397" s="21">
        <v>41963</v>
      </c>
      <c r="C1397" s="22" t="s">
        <v>57</v>
      </c>
      <c r="D1397" s="22" t="s">
        <v>61</v>
      </c>
      <c r="E1397" s="22" t="s">
        <v>53</v>
      </c>
      <c r="F1397" s="22">
        <v>702</v>
      </c>
      <c r="G1397" s="22">
        <v>89.29</v>
      </c>
      <c r="H1397" s="22">
        <v>43.8</v>
      </c>
      <c r="I1397" s="22">
        <v>35.26</v>
      </c>
      <c r="J1397" s="22" t="s">
        <v>60</v>
      </c>
      <c r="K1397" s="23">
        <v>288655.39</v>
      </c>
      <c r="L1397" s="23" t="s">
        <v>55</v>
      </c>
      <c r="M1397" s="23" t="s">
        <v>83</v>
      </c>
      <c r="N1397" s="27"/>
      <c r="O1397" s="23" t="s">
        <v>56</v>
      </c>
      <c r="P1397" t="str">
        <f t="shared" si="21"/>
        <v>INSERT INTO @DataTable (Deal, AdvanceDate, PROV, DealPurpose, RateType, BEACON, LTV, TDS, GDS, InsuranceType, PrincipalBalance, OccupancyType, AccountStatus, Closed_Date, DelinquencyBucket) VALUES (1396, '2014-11-20', 'ON', 'Purchase', 'Fixed', 702, 89.29, 43.8, 35.26, 'HiRatio', 288655.39, 'Owner-Occupied', 'Open', '1900-01-00', 'Current');</v>
      </c>
    </row>
    <row r="1398" spans="1:16" x14ac:dyDescent="0.35">
      <c r="A1398" s="19">
        <v>1397</v>
      </c>
      <c r="B1398" s="18">
        <v>41738</v>
      </c>
      <c r="C1398" s="19" t="s">
        <v>58</v>
      </c>
      <c r="D1398" s="19" t="s">
        <v>61</v>
      </c>
      <c r="E1398" s="19" t="s">
        <v>40</v>
      </c>
      <c r="F1398" s="19">
        <v>779</v>
      </c>
      <c r="G1398" s="19">
        <v>52.98</v>
      </c>
      <c r="H1398" s="19">
        <v>33.36</v>
      </c>
      <c r="I1398" s="19">
        <v>33.130000000000003</v>
      </c>
      <c r="J1398" s="19" t="s">
        <v>54</v>
      </c>
      <c r="K1398" s="20">
        <v>0</v>
      </c>
      <c r="L1398" s="20" t="s">
        <v>55</v>
      </c>
      <c r="M1398" s="20" t="s">
        <v>84</v>
      </c>
      <c r="N1398" s="26">
        <v>42167</v>
      </c>
      <c r="O1398" s="20" t="s">
        <v>56</v>
      </c>
      <c r="P1398" t="str">
        <f t="shared" si="21"/>
        <v>INSERT INTO @DataTable (Deal, AdvanceDate, PROV, DealPurpose, RateType, BEACON, LTV, TDS, GDS, InsuranceType, PrincipalBalance, OccupancyType, AccountStatus, Closed_Date, DelinquencyBucket) VALUES (1397, '2014-04-09', 'BC', 'Purchase', 'ARM', 779, 52.98, 33.36, 33.13, 'Conv', 0, 'Owner-Occupied', 'Closed', '2015-06-12', 'Current');</v>
      </c>
    </row>
    <row r="1399" spans="1:16" x14ac:dyDescent="0.35">
      <c r="A1399" s="22">
        <v>1398</v>
      </c>
      <c r="B1399" s="21">
        <v>41008</v>
      </c>
      <c r="C1399" s="22" t="s">
        <v>51</v>
      </c>
      <c r="D1399" s="22" t="s">
        <v>52</v>
      </c>
      <c r="E1399" s="22" t="s">
        <v>40</v>
      </c>
      <c r="F1399" s="22">
        <v>741</v>
      </c>
      <c r="G1399" s="22">
        <v>85</v>
      </c>
      <c r="H1399" s="22">
        <v>35.549999999999997</v>
      </c>
      <c r="I1399" s="22">
        <v>31.95</v>
      </c>
      <c r="J1399" s="22" t="s">
        <v>60</v>
      </c>
      <c r="K1399" s="23">
        <v>332043.11</v>
      </c>
      <c r="L1399" s="23" t="s">
        <v>55</v>
      </c>
      <c r="M1399" s="23" t="s">
        <v>83</v>
      </c>
      <c r="N1399" s="27"/>
      <c r="O1399" s="23" t="s">
        <v>56</v>
      </c>
      <c r="P1399" t="str">
        <f t="shared" si="21"/>
        <v>INSERT INTO @DataTable (Deal, AdvanceDate, PROV, DealPurpose, RateType, BEACON, LTV, TDS, GDS, InsuranceType, PrincipalBalance, OccupancyType, AccountStatus, Closed_Date, DelinquencyBucket) VALUES (1398, '2012-04-09', 'AB', 'Refinance External', 'ARM', 741, 85, 35.55, 31.95, 'HiRatio', 332043.11, 'Owner-Occupied', 'Open', '1900-01-00', 'Current');</v>
      </c>
    </row>
    <row r="1400" spans="1:16" x14ac:dyDescent="0.35">
      <c r="A1400" s="19">
        <v>1399</v>
      </c>
      <c r="B1400" s="18">
        <v>40581</v>
      </c>
      <c r="C1400" s="19" t="s">
        <v>57</v>
      </c>
      <c r="D1400" s="19" t="s">
        <v>61</v>
      </c>
      <c r="E1400" s="19" t="s">
        <v>53</v>
      </c>
      <c r="F1400" s="19">
        <v>684</v>
      </c>
      <c r="G1400" s="19">
        <v>95</v>
      </c>
      <c r="H1400" s="19">
        <v>43.86</v>
      </c>
      <c r="I1400" s="19">
        <v>43.86</v>
      </c>
      <c r="J1400" s="19" t="s">
        <v>60</v>
      </c>
      <c r="K1400" s="20">
        <v>0</v>
      </c>
      <c r="L1400" s="20" t="s">
        <v>55</v>
      </c>
      <c r="M1400" s="20" t="s">
        <v>84</v>
      </c>
      <c r="N1400" s="26">
        <v>42033</v>
      </c>
      <c r="O1400" s="20" t="s">
        <v>56</v>
      </c>
      <c r="P1400" t="str">
        <f t="shared" si="21"/>
        <v>INSERT INTO @DataTable (Deal, AdvanceDate, PROV, DealPurpose, RateType, BEACON, LTV, TDS, GDS, InsuranceType, PrincipalBalance, OccupancyType, AccountStatus, Closed_Date, DelinquencyBucket) VALUES (1399, '2011-02-07', 'ON', 'Purchase', 'Fixed', 684, 95, 43.86, 43.86, 'HiRatio', 0, 'Owner-Occupied', 'Closed', '2015-01-29', 'Current');</v>
      </c>
    </row>
    <row r="1401" spans="1:16" x14ac:dyDescent="0.35">
      <c r="A1401" s="22">
        <v>1400</v>
      </c>
      <c r="B1401" s="21">
        <v>42550</v>
      </c>
      <c r="C1401" s="22" t="s">
        <v>57</v>
      </c>
      <c r="D1401" s="22" t="s">
        <v>61</v>
      </c>
      <c r="E1401" s="22" t="s">
        <v>53</v>
      </c>
      <c r="F1401" s="22">
        <v>766</v>
      </c>
      <c r="G1401" s="22">
        <v>95</v>
      </c>
      <c r="H1401" s="22">
        <v>32.76</v>
      </c>
      <c r="I1401" s="22">
        <v>17.03</v>
      </c>
      <c r="J1401" s="22" t="s">
        <v>60</v>
      </c>
      <c r="K1401" s="23">
        <v>187926.73</v>
      </c>
      <c r="L1401" s="23" t="s">
        <v>55</v>
      </c>
      <c r="M1401" s="23" t="s">
        <v>83</v>
      </c>
      <c r="N1401" s="27"/>
      <c r="O1401" s="23" t="s">
        <v>56</v>
      </c>
      <c r="P1401" t="str">
        <f t="shared" si="21"/>
        <v>INSERT INTO @DataTable (Deal, AdvanceDate, PROV, DealPurpose, RateType, BEACON, LTV, TDS, GDS, InsuranceType, PrincipalBalance, OccupancyType, AccountStatus, Closed_Date, DelinquencyBucket) VALUES (1400, '2016-06-29', 'ON', 'Purchase', 'Fixed', 766, 95, 32.76, 17.03, 'HiRatio', 187926.73, 'Owner-Occupied', 'Open', '1900-01-00', 'Current');</v>
      </c>
    </row>
    <row r="1402" spans="1:16" x14ac:dyDescent="0.35">
      <c r="A1402" s="19">
        <v>1401</v>
      </c>
      <c r="B1402" s="18">
        <v>40786</v>
      </c>
      <c r="C1402" s="19" t="s">
        <v>57</v>
      </c>
      <c r="D1402" s="19" t="s">
        <v>61</v>
      </c>
      <c r="E1402" s="19" t="s">
        <v>53</v>
      </c>
      <c r="F1402" s="19">
        <v>751</v>
      </c>
      <c r="G1402" s="19">
        <v>95</v>
      </c>
      <c r="H1402" s="19">
        <v>39.340000000000003</v>
      </c>
      <c r="I1402" s="19">
        <v>30.07</v>
      </c>
      <c r="J1402" s="19" t="s">
        <v>60</v>
      </c>
      <c r="K1402" s="20">
        <v>0</v>
      </c>
      <c r="L1402" s="20" t="s">
        <v>55</v>
      </c>
      <c r="M1402" s="20" t="s">
        <v>84</v>
      </c>
      <c r="N1402" s="26">
        <v>42156</v>
      </c>
      <c r="O1402" s="20" t="s">
        <v>56</v>
      </c>
      <c r="P1402" t="str">
        <f t="shared" si="21"/>
        <v>INSERT INTO @DataTable (Deal, AdvanceDate, PROV, DealPurpose, RateType, BEACON, LTV, TDS, GDS, InsuranceType, PrincipalBalance, OccupancyType, AccountStatus, Closed_Date, DelinquencyBucket) VALUES (1401, '2011-08-31', 'ON', 'Purchase', 'Fixed', 751, 95, 39.34, 30.07, 'HiRatio', 0, 'Owner-Occupied', 'Closed', '2015-06-01', 'Current');</v>
      </c>
    </row>
    <row r="1403" spans="1:16" x14ac:dyDescent="0.35">
      <c r="A1403" s="22">
        <v>1402</v>
      </c>
      <c r="B1403" s="21">
        <v>42199</v>
      </c>
      <c r="C1403" s="22" t="s">
        <v>57</v>
      </c>
      <c r="D1403" s="22" t="s">
        <v>59</v>
      </c>
      <c r="E1403" s="22" t="s">
        <v>40</v>
      </c>
      <c r="F1403" s="22">
        <v>793</v>
      </c>
      <c r="G1403" s="22">
        <v>42.03</v>
      </c>
      <c r="H1403" s="22">
        <v>35.96</v>
      </c>
      <c r="I1403" s="22">
        <v>34.020000000000003</v>
      </c>
      <c r="J1403" s="22" t="s">
        <v>54</v>
      </c>
      <c r="K1403" s="23">
        <v>118653.62</v>
      </c>
      <c r="L1403" s="23" t="s">
        <v>55</v>
      </c>
      <c r="M1403" s="23" t="s">
        <v>83</v>
      </c>
      <c r="N1403" s="27"/>
      <c r="O1403" s="23" t="s">
        <v>56</v>
      </c>
      <c r="P1403" t="str">
        <f t="shared" si="21"/>
        <v>INSERT INTO @DataTable (Deal, AdvanceDate, PROV, DealPurpose, RateType, BEACON, LTV, TDS, GDS, InsuranceType, PrincipalBalance, OccupancyType, AccountStatus, Closed_Date, DelinquencyBucket) VALUES (1402, '2015-07-14', 'ON', 'Transfer', 'ARM', 793, 42.03, 35.96, 34.02, 'Conv', 118653.62, 'Owner-Occupied', 'Open', '1900-01-00', 'Current');</v>
      </c>
    </row>
    <row r="1404" spans="1:16" x14ac:dyDescent="0.35">
      <c r="A1404" s="19">
        <v>1403</v>
      </c>
      <c r="B1404" s="18">
        <v>41157</v>
      </c>
      <c r="C1404" s="19" t="s">
        <v>57</v>
      </c>
      <c r="D1404" s="19" t="s">
        <v>52</v>
      </c>
      <c r="E1404" s="19" t="s">
        <v>53</v>
      </c>
      <c r="F1404" s="19">
        <v>683</v>
      </c>
      <c r="G1404" s="19">
        <v>75</v>
      </c>
      <c r="H1404" s="19">
        <v>25.01</v>
      </c>
      <c r="I1404" s="19">
        <v>31.12</v>
      </c>
      <c r="J1404" s="19" t="s">
        <v>54</v>
      </c>
      <c r="K1404" s="20">
        <v>0</v>
      </c>
      <c r="L1404" s="20" t="s">
        <v>62</v>
      </c>
      <c r="M1404" s="20" t="s">
        <v>84</v>
      </c>
      <c r="N1404" s="26">
        <v>42598</v>
      </c>
      <c r="O1404" s="20" t="s">
        <v>56</v>
      </c>
      <c r="P1404" t="str">
        <f t="shared" si="21"/>
        <v>INSERT INTO @DataTable (Deal, AdvanceDate, PROV, DealPurpose, RateType, BEACON, LTV, TDS, GDS, InsuranceType, PrincipalBalance, OccupancyType, AccountStatus, Closed_Date, DelinquencyBucket) VALUES (1403, '2012-09-05', 'ON', 'Refinance External', 'Fixed', 683, 75, 25.01, 31.12, 'Conv', 0, 'Rental', 'Closed', '2016-08-16', 'Current');</v>
      </c>
    </row>
    <row r="1405" spans="1:16" x14ac:dyDescent="0.35">
      <c r="A1405" s="22">
        <v>1404</v>
      </c>
      <c r="B1405" s="21">
        <v>41418</v>
      </c>
      <c r="C1405" s="22" t="s">
        <v>74</v>
      </c>
      <c r="D1405" s="22" t="s">
        <v>61</v>
      </c>
      <c r="E1405" s="22" t="s">
        <v>53</v>
      </c>
      <c r="F1405" s="22">
        <v>789</v>
      </c>
      <c r="G1405" s="22">
        <v>90</v>
      </c>
      <c r="H1405" s="22">
        <v>16.16</v>
      </c>
      <c r="I1405" s="22">
        <v>15.54</v>
      </c>
      <c r="J1405" s="22" t="s">
        <v>60</v>
      </c>
      <c r="K1405" s="23">
        <v>131696.98000000001</v>
      </c>
      <c r="L1405" s="23" t="s">
        <v>55</v>
      </c>
      <c r="M1405" s="23" t="s">
        <v>83</v>
      </c>
      <c r="N1405" s="27"/>
      <c r="O1405" s="23" t="s">
        <v>56</v>
      </c>
      <c r="P1405" t="str">
        <f t="shared" si="21"/>
        <v>INSERT INTO @DataTable (Deal, AdvanceDate, PROV, DealPurpose, RateType, BEACON, LTV, TDS, GDS, InsuranceType, PrincipalBalance, OccupancyType, AccountStatus, Closed_Date, DelinquencyBucket) VALUES (1404, '2013-05-24', 'MB', 'Purchase', 'Fixed', 789, 90, 16.16, 15.54, 'HiRatio', 131696.98, 'Owner-Occupied', 'Open', '1900-01-00', 'Current');</v>
      </c>
    </row>
    <row r="1406" spans="1:16" x14ac:dyDescent="0.35">
      <c r="A1406" s="19">
        <v>1405</v>
      </c>
      <c r="B1406" s="18">
        <v>42335</v>
      </c>
      <c r="C1406" s="19" t="s">
        <v>63</v>
      </c>
      <c r="D1406" s="19" t="s">
        <v>61</v>
      </c>
      <c r="E1406" s="19" t="s">
        <v>53</v>
      </c>
      <c r="F1406" s="19">
        <v>780</v>
      </c>
      <c r="G1406" s="19">
        <v>94.74</v>
      </c>
      <c r="H1406" s="19">
        <v>43.62</v>
      </c>
      <c r="I1406" s="19">
        <v>31.3</v>
      </c>
      <c r="J1406" s="19" t="s">
        <v>60</v>
      </c>
      <c r="K1406" s="20">
        <v>293419.93</v>
      </c>
      <c r="L1406" s="20" t="s">
        <v>55</v>
      </c>
      <c r="M1406" s="20" t="s">
        <v>83</v>
      </c>
      <c r="N1406" s="26"/>
      <c r="O1406" s="20" t="s">
        <v>56</v>
      </c>
      <c r="P1406" t="str">
        <f t="shared" si="21"/>
        <v>INSERT INTO @DataTable (Deal, AdvanceDate, PROV, DealPurpose, RateType, BEACON, LTV, TDS, GDS, InsuranceType, PrincipalBalance, OccupancyType, AccountStatus, Closed_Date, DelinquencyBucket) VALUES (1405, '2015-11-27', 'SK', 'Purchase', 'Fixed', 780, 94.74, 43.62, 31.3, 'HiRatio', 293419.93, 'Owner-Occupied', 'Open', '1900-01-00', 'Current');</v>
      </c>
    </row>
    <row r="1407" spans="1:16" x14ac:dyDescent="0.35">
      <c r="A1407" s="22">
        <v>1406</v>
      </c>
      <c r="B1407" s="21">
        <v>41662</v>
      </c>
      <c r="C1407" s="22" t="s">
        <v>57</v>
      </c>
      <c r="D1407" s="22" t="s">
        <v>61</v>
      </c>
      <c r="E1407" s="22" t="s">
        <v>53</v>
      </c>
      <c r="F1407" s="22">
        <v>707</v>
      </c>
      <c r="G1407" s="22">
        <v>95</v>
      </c>
      <c r="H1407" s="22">
        <v>24.4</v>
      </c>
      <c r="I1407" s="22">
        <v>19.46</v>
      </c>
      <c r="J1407" s="22" t="s">
        <v>60</v>
      </c>
      <c r="K1407" s="23">
        <v>0</v>
      </c>
      <c r="L1407" s="23" t="s">
        <v>55</v>
      </c>
      <c r="M1407" s="23" t="s">
        <v>84</v>
      </c>
      <c r="N1407" s="27">
        <v>42047</v>
      </c>
      <c r="O1407" s="23" t="s">
        <v>56</v>
      </c>
      <c r="P1407" t="str">
        <f t="shared" si="21"/>
        <v>INSERT INTO @DataTable (Deal, AdvanceDate, PROV, DealPurpose, RateType, BEACON, LTV, TDS, GDS, InsuranceType, PrincipalBalance, OccupancyType, AccountStatus, Closed_Date, DelinquencyBucket) VALUES (1406, '2014-01-23', 'ON', 'Purchase', 'Fixed', 707, 95, 24.4, 19.46, 'HiRatio', 0, 'Owner-Occupied', 'Closed', '2015-02-12', 'Current');</v>
      </c>
    </row>
    <row r="1408" spans="1:16" x14ac:dyDescent="0.35">
      <c r="A1408" s="19">
        <v>1407</v>
      </c>
      <c r="B1408" s="18">
        <v>40844</v>
      </c>
      <c r="C1408" s="19" t="s">
        <v>58</v>
      </c>
      <c r="D1408" s="19" t="s">
        <v>52</v>
      </c>
      <c r="E1408" s="19" t="s">
        <v>53</v>
      </c>
      <c r="F1408" s="19">
        <v>715</v>
      </c>
      <c r="G1408" s="19">
        <v>78.05</v>
      </c>
      <c r="H1408" s="19">
        <v>25.67</v>
      </c>
      <c r="I1408" s="19">
        <v>30.62</v>
      </c>
      <c r="J1408" s="19" t="s">
        <v>54</v>
      </c>
      <c r="K1408" s="20">
        <v>0</v>
      </c>
      <c r="L1408" s="20" t="s">
        <v>55</v>
      </c>
      <c r="M1408" s="20" t="s">
        <v>84</v>
      </c>
      <c r="N1408" s="26">
        <v>42674</v>
      </c>
      <c r="O1408" s="20" t="s">
        <v>56</v>
      </c>
      <c r="P1408" t="str">
        <f t="shared" si="21"/>
        <v>INSERT INTO @DataTable (Deal, AdvanceDate, PROV, DealPurpose, RateType, BEACON, LTV, TDS, GDS, InsuranceType, PrincipalBalance, OccupancyType, AccountStatus, Closed_Date, DelinquencyBucket) VALUES (1407, '2011-10-28', 'BC', 'Refinance External', 'Fixed', 715, 78.05, 25.67, 30.62, 'Conv', 0, 'Owner-Occupied', 'Closed', '2016-10-31', 'Current');</v>
      </c>
    </row>
    <row r="1409" spans="1:16" x14ac:dyDescent="0.35">
      <c r="A1409" s="22">
        <v>1408</v>
      </c>
      <c r="B1409" s="21">
        <v>42131</v>
      </c>
      <c r="C1409" s="22" t="s">
        <v>57</v>
      </c>
      <c r="D1409" s="22" t="s">
        <v>61</v>
      </c>
      <c r="E1409" s="22" t="s">
        <v>53</v>
      </c>
      <c r="F1409" s="22">
        <v>816</v>
      </c>
      <c r="G1409" s="22">
        <v>91.93</v>
      </c>
      <c r="H1409" s="22">
        <v>34.630000000000003</v>
      </c>
      <c r="I1409" s="22">
        <v>34.200000000000003</v>
      </c>
      <c r="J1409" s="22" t="s">
        <v>60</v>
      </c>
      <c r="K1409" s="23">
        <v>282958.96999999997</v>
      </c>
      <c r="L1409" s="23" t="s">
        <v>55</v>
      </c>
      <c r="M1409" s="23" t="s">
        <v>83</v>
      </c>
      <c r="N1409" s="27"/>
      <c r="O1409" s="23" t="s">
        <v>56</v>
      </c>
      <c r="P1409" t="str">
        <f t="shared" si="21"/>
        <v>INSERT INTO @DataTable (Deal, AdvanceDate, PROV, DealPurpose, RateType, BEACON, LTV, TDS, GDS, InsuranceType, PrincipalBalance, OccupancyType, AccountStatus, Closed_Date, DelinquencyBucket) VALUES (1408, '2015-05-07', 'ON', 'Purchase', 'Fixed', 816, 91.93, 34.63, 34.2, 'HiRatio', 282958.97, 'Owner-Occupied', 'Open', '1900-01-00', 'Current');</v>
      </c>
    </row>
    <row r="1410" spans="1:16" x14ac:dyDescent="0.35">
      <c r="A1410" s="19">
        <v>1409</v>
      </c>
      <c r="B1410" s="18">
        <v>42331</v>
      </c>
      <c r="C1410" s="19" t="s">
        <v>51</v>
      </c>
      <c r="D1410" s="19" t="s">
        <v>52</v>
      </c>
      <c r="E1410" s="19" t="s">
        <v>53</v>
      </c>
      <c r="F1410" s="19">
        <v>786</v>
      </c>
      <c r="G1410" s="19">
        <v>80</v>
      </c>
      <c r="H1410" s="19">
        <v>31.51</v>
      </c>
      <c r="I1410" s="19">
        <v>11.58</v>
      </c>
      <c r="J1410" s="19" t="s">
        <v>54</v>
      </c>
      <c r="K1410" s="20">
        <v>379711.01</v>
      </c>
      <c r="L1410" s="20" t="s">
        <v>55</v>
      </c>
      <c r="M1410" s="20" t="s">
        <v>83</v>
      </c>
      <c r="N1410" s="26"/>
      <c r="O1410" s="20" t="s">
        <v>56</v>
      </c>
      <c r="P1410" t="str">
        <f t="shared" si="21"/>
        <v>INSERT INTO @DataTable (Deal, AdvanceDate, PROV, DealPurpose, RateType, BEACON, LTV, TDS, GDS, InsuranceType, PrincipalBalance, OccupancyType, AccountStatus, Closed_Date, DelinquencyBucket) VALUES (1409, '2015-11-23', 'AB', 'Refinance External', 'Fixed', 786, 80, 31.51, 11.58, 'Conv', 379711.01, 'Owner-Occupied', 'Open', '1900-01-00', 'Current');</v>
      </c>
    </row>
    <row r="1411" spans="1:16" x14ac:dyDescent="0.35">
      <c r="A1411" s="22">
        <v>1410</v>
      </c>
      <c r="B1411" s="21">
        <v>42661</v>
      </c>
      <c r="C1411" s="22" t="s">
        <v>58</v>
      </c>
      <c r="D1411" s="22" t="s">
        <v>52</v>
      </c>
      <c r="E1411" s="22" t="s">
        <v>53</v>
      </c>
      <c r="F1411" s="22">
        <v>679</v>
      </c>
      <c r="G1411" s="22">
        <v>66.91</v>
      </c>
      <c r="H1411" s="22">
        <v>33.340000000000003</v>
      </c>
      <c r="I1411" s="22">
        <v>33.11</v>
      </c>
      <c r="J1411" s="22" t="s">
        <v>54</v>
      </c>
      <c r="K1411" s="23">
        <v>452359.12</v>
      </c>
      <c r="L1411" s="23" t="s">
        <v>55</v>
      </c>
      <c r="M1411" s="23" t="s">
        <v>83</v>
      </c>
      <c r="N1411" s="27"/>
      <c r="O1411" s="23" t="s">
        <v>56</v>
      </c>
      <c r="P1411" t="str">
        <f t="shared" ref="P1411:P1474" si="22">"INSERT INTO @DataTable (Deal, AdvanceDate, PROV, DealPurpose, RateType, BEACON, LTV, TDS, GDS, InsuranceType, PrincipalBalance, OccupancyType, AccountStatus, Closed_Date, DelinquencyBucket) VALUES (" &amp; A1411 &amp; ", " &amp; "'" &amp; TEXT(B1411, "yyyy-mm-dd") &amp; "', '" &amp; C1411 &amp; "', '" &amp; D1411 &amp; "', '" &amp; E1411 &amp; "', " &amp; F1411 &amp; ", " &amp; G1411 &amp; ", " &amp; H1411 &amp; ", " &amp; I1411 &amp; ", '" &amp; J1411 &amp; "', " &amp; K1411 &amp; ", '" &amp; L1411 &amp; "', '" &amp; M1411 &amp; "', '" &amp;TEXT(N1411, "yyyy-mm-dd") &amp; "', '" &amp; O1411 &amp; "');"</f>
        <v>INSERT INTO @DataTable (Deal, AdvanceDate, PROV, DealPurpose, RateType, BEACON, LTV, TDS, GDS, InsuranceType, PrincipalBalance, OccupancyType, AccountStatus, Closed_Date, DelinquencyBucket) VALUES (1410, '2016-10-18', 'BC', 'Refinance External', 'Fixed', 679, 66.91, 33.34, 33.11, 'Conv', 452359.12, 'Owner-Occupied', 'Open', '1900-01-00', 'Current');</v>
      </c>
    </row>
    <row r="1412" spans="1:16" x14ac:dyDescent="0.35">
      <c r="A1412" s="19">
        <v>1411</v>
      </c>
      <c r="B1412" s="18">
        <v>41869</v>
      </c>
      <c r="C1412" s="19" t="s">
        <v>57</v>
      </c>
      <c r="D1412" s="19" t="s">
        <v>52</v>
      </c>
      <c r="E1412" s="19" t="s">
        <v>53</v>
      </c>
      <c r="F1412" s="19">
        <v>771</v>
      </c>
      <c r="G1412" s="19">
        <v>78.97</v>
      </c>
      <c r="H1412" s="19">
        <v>28.1</v>
      </c>
      <c r="I1412" s="19">
        <v>20.16</v>
      </c>
      <c r="J1412" s="19" t="s">
        <v>54</v>
      </c>
      <c r="K1412" s="20">
        <v>0</v>
      </c>
      <c r="L1412" s="20" t="s">
        <v>55</v>
      </c>
      <c r="M1412" s="20" t="s">
        <v>84</v>
      </c>
      <c r="N1412" s="26">
        <v>42521</v>
      </c>
      <c r="O1412" s="20" t="s">
        <v>56</v>
      </c>
      <c r="P1412" t="str">
        <f t="shared" si="22"/>
        <v>INSERT INTO @DataTable (Deal, AdvanceDate, PROV, DealPurpose, RateType, BEACON, LTV, TDS, GDS, InsuranceType, PrincipalBalance, OccupancyType, AccountStatus, Closed_Date, DelinquencyBucket) VALUES (1411, '2014-08-18', 'ON', 'Refinance External', 'Fixed', 771, 78.97, 28.1, 20.16, 'Conv', 0, 'Owner-Occupied', 'Closed', '2016-05-31', 'Current');</v>
      </c>
    </row>
    <row r="1413" spans="1:16" x14ac:dyDescent="0.35">
      <c r="A1413" s="22">
        <v>1412</v>
      </c>
      <c r="B1413" s="21">
        <v>41866</v>
      </c>
      <c r="C1413" s="22" t="s">
        <v>58</v>
      </c>
      <c r="D1413" s="22" t="s">
        <v>52</v>
      </c>
      <c r="E1413" s="22" t="s">
        <v>40</v>
      </c>
      <c r="F1413" s="22">
        <v>721</v>
      </c>
      <c r="G1413" s="22">
        <v>72.22</v>
      </c>
      <c r="H1413" s="22">
        <v>32.4</v>
      </c>
      <c r="I1413" s="22">
        <v>27.54</v>
      </c>
      <c r="J1413" s="22" t="s">
        <v>54</v>
      </c>
      <c r="K1413" s="23">
        <v>0</v>
      </c>
      <c r="L1413" s="23" t="s">
        <v>55</v>
      </c>
      <c r="M1413" s="23" t="s">
        <v>84</v>
      </c>
      <c r="N1413" s="27">
        <v>42103</v>
      </c>
      <c r="O1413" s="23" t="s">
        <v>56</v>
      </c>
      <c r="P1413" t="str">
        <f t="shared" si="22"/>
        <v>INSERT INTO @DataTable (Deal, AdvanceDate, PROV, DealPurpose, RateType, BEACON, LTV, TDS, GDS, InsuranceType, PrincipalBalance, OccupancyType, AccountStatus, Closed_Date, DelinquencyBucket) VALUES (1412, '2014-08-15', 'BC', 'Refinance External', 'ARM', 721, 72.22, 32.4, 27.54, 'Conv', 0, 'Owner-Occupied', 'Closed', '2015-04-09', 'Current');</v>
      </c>
    </row>
    <row r="1414" spans="1:16" x14ac:dyDescent="0.35">
      <c r="A1414" s="19">
        <v>1413</v>
      </c>
      <c r="B1414" s="18">
        <v>42282</v>
      </c>
      <c r="C1414" s="19" t="s">
        <v>57</v>
      </c>
      <c r="D1414" s="19" t="s">
        <v>71</v>
      </c>
      <c r="E1414" s="19" t="s">
        <v>40</v>
      </c>
      <c r="F1414" s="19">
        <v>612</v>
      </c>
      <c r="G1414" s="19">
        <v>62.17</v>
      </c>
      <c r="H1414" s="19">
        <v>35.270000000000003</v>
      </c>
      <c r="I1414" s="19">
        <v>26.93</v>
      </c>
      <c r="J1414" s="19" t="s">
        <v>54</v>
      </c>
      <c r="K1414" s="20">
        <v>135729.25</v>
      </c>
      <c r="L1414" s="20" t="s">
        <v>55</v>
      </c>
      <c r="M1414" s="20" t="s">
        <v>83</v>
      </c>
      <c r="N1414" s="26"/>
      <c r="O1414" s="20" t="s">
        <v>56</v>
      </c>
      <c r="P1414" t="str">
        <f t="shared" si="22"/>
        <v>INSERT INTO @DataTable (Deal, AdvanceDate, PROV, DealPurpose, RateType, BEACON, LTV, TDS, GDS, InsuranceType, PrincipalBalance, OccupancyType, AccountStatus, Closed_Date, DelinquencyBucket) VALUES (1413, '2015-10-05', 'ON', 'Refinance Existing Client', 'ARM', 612, 62.17, 35.27, 26.93, 'Conv', 135729.25, 'Owner-Occupied', 'Open', '1900-01-00', 'Current');</v>
      </c>
    </row>
    <row r="1415" spans="1:16" x14ac:dyDescent="0.35">
      <c r="A1415" s="22">
        <v>1414</v>
      </c>
      <c r="B1415" s="21">
        <v>41446</v>
      </c>
      <c r="C1415" s="22" t="s">
        <v>58</v>
      </c>
      <c r="D1415" s="22" t="s">
        <v>64</v>
      </c>
      <c r="E1415" s="22" t="s">
        <v>53</v>
      </c>
      <c r="F1415" s="22">
        <v>709</v>
      </c>
      <c r="G1415" s="22">
        <v>82.74</v>
      </c>
      <c r="H1415" s="22">
        <v>41.84</v>
      </c>
      <c r="I1415" s="22">
        <v>8.92</v>
      </c>
      <c r="J1415" s="22" t="s">
        <v>60</v>
      </c>
      <c r="K1415" s="23">
        <v>131151.53</v>
      </c>
      <c r="L1415" s="23" t="s">
        <v>55</v>
      </c>
      <c r="M1415" s="23" t="s">
        <v>83</v>
      </c>
      <c r="N1415" s="27"/>
      <c r="O1415" s="23" t="s">
        <v>56</v>
      </c>
      <c r="P1415" t="str">
        <f t="shared" si="22"/>
        <v>INSERT INTO @DataTable (Deal, AdvanceDate, PROV, DealPurpose, RateType, BEACON, LTV, TDS, GDS, InsuranceType, PrincipalBalance, OccupancyType, AccountStatus, Closed_Date, DelinquencyBucket) VALUES (1414, '2013-06-21', 'BC', 'Purchase with Improvements', 'Fixed', 709, 82.74, 41.84, 8.92, 'HiRatio', 131151.53, 'Owner-Occupied', 'Open', '1900-01-00', 'Current');</v>
      </c>
    </row>
    <row r="1416" spans="1:16" x14ac:dyDescent="0.35">
      <c r="A1416" s="19">
        <v>1415</v>
      </c>
      <c r="B1416" s="18">
        <v>41740</v>
      </c>
      <c r="C1416" s="19" t="s">
        <v>57</v>
      </c>
      <c r="D1416" s="19" t="s">
        <v>61</v>
      </c>
      <c r="E1416" s="19" t="s">
        <v>40</v>
      </c>
      <c r="F1416" s="19">
        <v>801</v>
      </c>
      <c r="G1416" s="19">
        <v>28.4</v>
      </c>
      <c r="H1416" s="19">
        <v>25.24</v>
      </c>
      <c r="I1416" s="19">
        <v>25.11</v>
      </c>
      <c r="J1416" s="19" t="s">
        <v>54</v>
      </c>
      <c r="K1416" s="20">
        <v>211820.28</v>
      </c>
      <c r="L1416" s="20" t="s">
        <v>55</v>
      </c>
      <c r="M1416" s="20" t="s">
        <v>83</v>
      </c>
      <c r="N1416" s="26"/>
      <c r="O1416" s="20" t="s">
        <v>56</v>
      </c>
      <c r="P1416" t="str">
        <f t="shared" si="22"/>
        <v>INSERT INTO @DataTable (Deal, AdvanceDate, PROV, DealPurpose, RateType, BEACON, LTV, TDS, GDS, InsuranceType, PrincipalBalance, OccupancyType, AccountStatus, Closed_Date, DelinquencyBucket) VALUES (1415, '2014-04-11', 'ON', 'Purchase', 'ARM', 801, 28.4, 25.24, 25.11, 'Conv', 211820.28, 'Owner-Occupied', 'Open', '1900-01-00', 'Current');</v>
      </c>
    </row>
    <row r="1417" spans="1:16" x14ac:dyDescent="0.35">
      <c r="A1417" s="22">
        <v>1416</v>
      </c>
      <c r="B1417" s="21">
        <v>41215</v>
      </c>
      <c r="C1417" s="22" t="s">
        <v>57</v>
      </c>
      <c r="D1417" s="22" t="s">
        <v>61</v>
      </c>
      <c r="E1417" s="22" t="s">
        <v>53</v>
      </c>
      <c r="F1417" s="22">
        <v>717</v>
      </c>
      <c r="G1417" s="22">
        <v>89.8</v>
      </c>
      <c r="H1417" s="22">
        <v>37.86</v>
      </c>
      <c r="I1417" s="22">
        <v>25.1</v>
      </c>
      <c r="J1417" s="22" t="s">
        <v>60</v>
      </c>
      <c r="K1417" s="23">
        <v>0</v>
      </c>
      <c r="L1417" s="23" t="s">
        <v>55</v>
      </c>
      <c r="M1417" s="23" t="s">
        <v>84</v>
      </c>
      <c r="N1417" s="27">
        <v>42766</v>
      </c>
      <c r="O1417" s="23" t="s">
        <v>56</v>
      </c>
      <c r="P1417" t="str">
        <f t="shared" si="22"/>
        <v>INSERT INTO @DataTable (Deal, AdvanceDate, PROV, DealPurpose, RateType, BEACON, LTV, TDS, GDS, InsuranceType, PrincipalBalance, OccupancyType, AccountStatus, Closed_Date, DelinquencyBucket) VALUES (1416, '2012-11-02', 'ON', 'Purchase', 'Fixed', 717, 89.8, 37.86, 25.1, 'HiRatio', 0, 'Owner-Occupied', 'Closed', '2017-01-31', 'Current');</v>
      </c>
    </row>
    <row r="1418" spans="1:16" x14ac:dyDescent="0.35">
      <c r="A1418" s="19">
        <v>1417</v>
      </c>
      <c r="B1418" s="18">
        <v>42216</v>
      </c>
      <c r="C1418" s="19" t="s">
        <v>51</v>
      </c>
      <c r="D1418" s="19" t="s">
        <v>61</v>
      </c>
      <c r="E1418" s="19" t="s">
        <v>53</v>
      </c>
      <c r="F1418" s="19">
        <v>772</v>
      </c>
      <c r="G1418" s="19">
        <v>94.07</v>
      </c>
      <c r="H1418" s="19">
        <v>38.44</v>
      </c>
      <c r="I1418" s="19">
        <v>31.24</v>
      </c>
      <c r="J1418" s="19" t="s">
        <v>60</v>
      </c>
      <c r="K1418" s="20">
        <v>309312.88</v>
      </c>
      <c r="L1418" s="20" t="s">
        <v>55</v>
      </c>
      <c r="M1418" s="20" t="s">
        <v>83</v>
      </c>
      <c r="N1418" s="26"/>
      <c r="O1418" s="20" t="s">
        <v>56</v>
      </c>
      <c r="P1418" t="str">
        <f t="shared" si="22"/>
        <v>INSERT INTO @DataTable (Deal, AdvanceDate, PROV, DealPurpose, RateType, BEACON, LTV, TDS, GDS, InsuranceType, PrincipalBalance, OccupancyType, AccountStatus, Closed_Date, DelinquencyBucket) VALUES (1417, '2015-07-31', 'AB', 'Purchase', 'Fixed', 772, 94.07, 38.44, 31.24, 'HiRatio', 309312.88, 'Owner-Occupied', 'Open', '1900-01-00', 'Current');</v>
      </c>
    </row>
    <row r="1419" spans="1:16" x14ac:dyDescent="0.35">
      <c r="A1419" s="22">
        <v>1418</v>
      </c>
      <c r="B1419" s="21">
        <v>42541</v>
      </c>
      <c r="C1419" s="22" t="s">
        <v>51</v>
      </c>
      <c r="D1419" s="22" t="s">
        <v>61</v>
      </c>
      <c r="E1419" s="22" t="s">
        <v>53</v>
      </c>
      <c r="F1419" s="22">
        <v>829</v>
      </c>
      <c r="G1419" s="22">
        <v>95</v>
      </c>
      <c r="H1419" s="22">
        <v>41.61</v>
      </c>
      <c r="I1419" s="22">
        <v>21.86</v>
      </c>
      <c r="J1419" s="22" t="s">
        <v>60</v>
      </c>
      <c r="K1419" s="23">
        <v>368455.08</v>
      </c>
      <c r="L1419" s="23" t="s">
        <v>55</v>
      </c>
      <c r="M1419" s="23" t="s">
        <v>83</v>
      </c>
      <c r="N1419" s="27"/>
      <c r="O1419" s="23" t="s">
        <v>56</v>
      </c>
      <c r="P1419" t="str">
        <f t="shared" si="22"/>
        <v>INSERT INTO @DataTable (Deal, AdvanceDate, PROV, DealPurpose, RateType, BEACON, LTV, TDS, GDS, InsuranceType, PrincipalBalance, OccupancyType, AccountStatus, Closed_Date, DelinquencyBucket) VALUES (1418, '2016-06-20', 'AB', 'Purchase', 'Fixed', 829, 95, 41.61, 21.86, 'HiRatio', 368455.08, 'Owner-Occupied', 'Open', '1900-01-00', 'Current');</v>
      </c>
    </row>
    <row r="1420" spans="1:16" x14ac:dyDescent="0.35">
      <c r="A1420" s="19">
        <v>1419</v>
      </c>
      <c r="B1420" s="18">
        <v>41927</v>
      </c>
      <c r="C1420" s="19" t="s">
        <v>57</v>
      </c>
      <c r="D1420" s="19" t="s">
        <v>61</v>
      </c>
      <c r="E1420" s="19" t="s">
        <v>53</v>
      </c>
      <c r="F1420" s="19">
        <v>726</v>
      </c>
      <c r="G1420" s="19">
        <v>90</v>
      </c>
      <c r="H1420" s="19">
        <v>37.28</v>
      </c>
      <c r="I1420" s="19">
        <v>37.28</v>
      </c>
      <c r="J1420" s="19" t="s">
        <v>60</v>
      </c>
      <c r="K1420" s="20">
        <v>543727.91</v>
      </c>
      <c r="L1420" s="20" t="s">
        <v>55</v>
      </c>
      <c r="M1420" s="20" t="s">
        <v>83</v>
      </c>
      <c r="N1420" s="26"/>
      <c r="O1420" s="20" t="s">
        <v>56</v>
      </c>
      <c r="P1420" t="str">
        <f t="shared" si="22"/>
        <v>INSERT INTO @DataTable (Deal, AdvanceDate, PROV, DealPurpose, RateType, BEACON, LTV, TDS, GDS, InsuranceType, PrincipalBalance, OccupancyType, AccountStatus, Closed_Date, DelinquencyBucket) VALUES (1419, '2014-10-15', 'ON', 'Purchase', 'Fixed', 726, 90, 37.28, 37.28, 'HiRatio', 543727.91, 'Owner-Occupied', 'Open', '1900-01-00', 'Current');</v>
      </c>
    </row>
    <row r="1421" spans="1:16" x14ac:dyDescent="0.35">
      <c r="A1421" s="22">
        <v>1420</v>
      </c>
      <c r="B1421" s="21">
        <v>42229</v>
      </c>
      <c r="C1421" s="22" t="s">
        <v>58</v>
      </c>
      <c r="D1421" s="22" t="s">
        <v>61</v>
      </c>
      <c r="E1421" s="22" t="s">
        <v>40</v>
      </c>
      <c r="F1421" s="22">
        <v>782</v>
      </c>
      <c r="G1421" s="22">
        <v>55.02</v>
      </c>
      <c r="H1421" s="22">
        <v>24.84</v>
      </c>
      <c r="I1421" s="22">
        <v>22.68</v>
      </c>
      <c r="J1421" s="22" t="s">
        <v>54</v>
      </c>
      <c r="K1421" s="23">
        <v>603371.9</v>
      </c>
      <c r="L1421" s="23" t="s">
        <v>55</v>
      </c>
      <c r="M1421" s="23" t="s">
        <v>83</v>
      </c>
      <c r="N1421" s="27"/>
      <c r="O1421" s="23" t="s">
        <v>56</v>
      </c>
      <c r="P1421" t="str">
        <f t="shared" si="22"/>
        <v>INSERT INTO @DataTable (Deal, AdvanceDate, PROV, DealPurpose, RateType, BEACON, LTV, TDS, GDS, InsuranceType, PrincipalBalance, OccupancyType, AccountStatus, Closed_Date, DelinquencyBucket) VALUES (1420, '2015-08-13', 'BC', 'Purchase', 'ARM', 782, 55.02, 24.84, 22.68, 'Conv', 603371.9, 'Owner-Occupied', 'Open', '1900-01-00', 'Current');</v>
      </c>
    </row>
    <row r="1422" spans="1:16" x14ac:dyDescent="0.35">
      <c r="A1422" s="19">
        <v>1421</v>
      </c>
      <c r="B1422" s="18">
        <v>41607</v>
      </c>
      <c r="C1422" s="19" t="s">
        <v>51</v>
      </c>
      <c r="D1422" s="19" t="s">
        <v>61</v>
      </c>
      <c r="E1422" s="19" t="s">
        <v>53</v>
      </c>
      <c r="F1422" s="19">
        <v>779</v>
      </c>
      <c r="G1422" s="19">
        <v>95</v>
      </c>
      <c r="H1422" s="19">
        <v>32.53</v>
      </c>
      <c r="I1422" s="19">
        <v>29.98</v>
      </c>
      <c r="J1422" s="19" t="s">
        <v>60</v>
      </c>
      <c r="K1422" s="20">
        <v>0</v>
      </c>
      <c r="L1422" s="20" t="s">
        <v>55</v>
      </c>
      <c r="M1422" s="20" t="s">
        <v>84</v>
      </c>
      <c r="N1422" s="26">
        <v>42594</v>
      </c>
      <c r="O1422" s="20" t="s">
        <v>56</v>
      </c>
      <c r="P1422" t="str">
        <f t="shared" si="22"/>
        <v>INSERT INTO @DataTable (Deal, AdvanceDate, PROV, DealPurpose, RateType, BEACON, LTV, TDS, GDS, InsuranceType, PrincipalBalance, OccupancyType, AccountStatus, Closed_Date, DelinquencyBucket) VALUES (1421, '2013-11-29', 'AB', 'Purchase', 'Fixed', 779, 95, 32.53, 29.98, 'HiRatio', 0, 'Owner-Occupied', 'Closed', '2016-08-12', 'Current');</v>
      </c>
    </row>
    <row r="1423" spans="1:16" x14ac:dyDescent="0.35">
      <c r="A1423" s="22">
        <v>1422</v>
      </c>
      <c r="B1423" s="21">
        <v>40466</v>
      </c>
      <c r="C1423" s="22" t="s">
        <v>51</v>
      </c>
      <c r="D1423" s="22" t="s">
        <v>52</v>
      </c>
      <c r="E1423" s="22" t="s">
        <v>40</v>
      </c>
      <c r="F1423" s="22">
        <v>746</v>
      </c>
      <c r="G1423" s="22">
        <v>57.85</v>
      </c>
      <c r="H1423" s="22">
        <v>35.35</v>
      </c>
      <c r="I1423" s="22">
        <v>30.65</v>
      </c>
      <c r="J1423" s="22" t="s">
        <v>54</v>
      </c>
      <c r="K1423" s="23">
        <v>0</v>
      </c>
      <c r="L1423" s="23" t="s">
        <v>55</v>
      </c>
      <c r="M1423" s="23" t="s">
        <v>84</v>
      </c>
      <c r="N1423" s="27">
        <v>42215</v>
      </c>
      <c r="O1423" s="23" t="s">
        <v>56</v>
      </c>
      <c r="P1423" t="str">
        <f t="shared" si="22"/>
        <v>INSERT INTO @DataTable (Deal, AdvanceDate, PROV, DealPurpose, RateType, BEACON, LTV, TDS, GDS, InsuranceType, PrincipalBalance, OccupancyType, AccountStatus, Closed_Date, DelinquencyBucket) VALUES (1422, '2010-10-15', 'AB', 'Refinance External', 'ARM', 746, 57.85, 35.35, 30.65, 'Conv', 0, 'Owner-Occupied', 'Closed', '2015-07-30', 'Current');</v>
      </c>
    </row>
    <row r="1424" spans="1:16" x14ac:dyDescent="0.35">
      <c r="A1424" s="19">
        <v>1423</v>
      </c>
      <c r="B1424" s="18">
        <v>42173</v>
      </c>
      <c r="C1424" s="19" t="s">
        <v>57</v>
      </c>
      <c r="D1424" s="19" t="s">
        <v>61</v>
      </c>
      <c r="E1424" s="19" t="s">
        <v>53</v>
      </c>
      <c r="F1424" s="19">
        <v>753</v>
      </c>
      <c r="G1424" s="19">
        <v>95</v>
      </c>
      <c r="H1424" s="19">
        <v>36.979999999999997</v>
      </c>
      <c r="I1424" s="19">
        <v>22.05</v>
      </c>
      <c r="J1424" s="19" t="s">
        <v>60</v>
      </c>
      <c r="K1424" s="20">
        <v>540363.62</v>
      </c>
      <c r="L1424" s="20" t="s">
        <v>55</v>
      </c>
      <c r="M1424" s="20" t="s">
        <v>83</v>
      </c>
      <c r="N1424" s="26"/>
      <c r="O1424" s="20" t="s">
        <v>56</v>
      </c>
      <c r="P1424" t="str">
        <f t="shared" si="22"/>
        <v>INSERT INTO @DataTable (Deal, AdvanceDate, PROV, DealPurpose, RateType, BEACON, LTV, TDS, GDS, InsuranceType, PrincipalBalance, OccupancyType, AccountStatus, Closed_Date, DelinquencyBucket) VALUES (1423, '2015-06-18', 'ON', 'Purchase', 'Fixed', 753, 95, 36.98, 22.05, 'HiRatio', 540363.62, 'Owner-Occupied', 'Open', '1900-01-00', 'Current');</v>
      </c>
    </row>
    <row r="1425" spans="1:16" x14ac:dyDescent="0.35">
      <c r="A1425" s="22">
        <v>1424</v>
      </c>
      <c r="B1425" s="21">
        <v>42194</v>
      </c>
      <c r="C1425" s="22" t="s">
        <v>57</v>
      </c>
      <c r="D1425" s="22" t="s">
        <v>61</v>
      </c>
      <c r="E1425" s="22" t="s">
        <v>53</v>
      </c>
      <c r="F1425" s="22">
        <v>818</v>
      </c>
      <c r="G1425" s="22">
        <v>95</v>
      </c>
      <c r="H1425" s="22">
        <v>43.36</v>
      </c>
      <c r="I1425" s="22">
        <v>33.54</v>
      </c>
      <c r="J1425" s="22" t="s">
        <v>60</v>
      </c>
      <c r="K1425" s="23">
        <v>263564.11</v>
      </c>
      <c r="L1425" s="23" t="s">
        <v>55</v>
      </c>
      <c r="M1425" s="23" t="s">
        <v>83</v>
      </c>
      <c r="N1425" s="27"/>
      <c r="O1425" s="23" t="s">
        <v>56</v>
      </c>
      <c r="P1425" t="str">
        <f t="shared" si="22"/>
        <v>INSERT INTO @DataTable (Deal, AdvanceDate, PROV, DealPurpose, RateType, BEACON, LTV, TDS, GDS, InsuranceType, PrincipalBalance, OccupancyType, AccountStatus, Closed_Date, DelinquencyBucket) VALUES (1424, '2015-07-09', 'ON', 'Purchase', 'Fixed', 818, 95, 43.36, 33.54, 'HiRatio', 263564.11, 'Owner-Occupied', 'Open', '1900-01-00', 'Current');</v>
      </c>
    </row>
    <row r="1426" spans="1:16" x14ac:dyDescent="0.35">
      <c r="A1426" s="19">
        <v>1425</v>
      </c>
      <c r="B1426" s="18">
        <v>40389</v>
      </c>
      <c r="C1426" s="19" t="s">
        <v>57</v>
      </c>
      <c r="D1426" s="19" t="s">
        <v>61</v>
      </c>
      <c r="E1426" s="19" t="s">
        <v>53</v>
      </c>
      <c r="F1426" s="19">
        <v>694</v>
      </c>
      <c r="G1426" s="19">
        <v>95</v>
      </c>
      <c r="H1426" s="19">
        <v>41.44</v>
      </c>
      <c r="I1426" s="19">
        <v>41.04</v>
      </c>
      <c r="J1426" s="19" t="s">
        <v>60</v>
      </c>
      <c r="K1426" s="20">
        <v>137334.42000000001</v>
      </c>
      <c r="L1426" s="20" t="s">
        <v>55</v>
      </c>
      <c r="M1426" s="20" t="s">
        <v>83</v>
      </c>
      <c r="N1426" s="26"/>
      <c r="O1426" s="20" t="s">
        <v>69</v>
      </c>
      <c r="P1426" t="str">
        <f t="shared" si="22"/>
        <v>INSERT INTO @DataTable (Deal, AdvanceDate, PROV, DealPurpose, RateType, BEACON, LTV, TDS, GDS, InsuranceType, PrincipalBalance, OccupancyType, AccountStatus, Closed_Date, DelinquencyBucket) VALUES (1425, '2010-07-30', 'ON', 'Purchase', 'Fixed', 694, 95, 41.44, 41.04, 'HiRatio', 137334.42, 'Owner-Occupied', 'Open', '1900-01-00', '0-29');</v>
      </c>
    </row>
    <row r="1427" spans="1:16" x14ac:dyDescent="0.35">
      <c r="A1427" s="22">
        <v>1426</v>
      </c>
      <c r="B1427" s="21">
        <v>42131</v>
      </c>
      <c r="C1427" s="22" t="s">
        <v>57</v>
      </c>
      <c r="D1427" s="22" t="s">
        <v>61</v>
      </c>
      <c r="E1427" s="22" t="s">
        <v>53</v>
      </c>
      <c r="F1427" s="22">
        <v>802</v>
      </c>
      <c r="G1427" s="22">
        <v>80</v>
      </c>
      <c r="H1427" s="22">
        <v>20.65</v>
      </c>
      <c r="I1427" s="22">
        <v>20.65</v>
      </c>
      <c r="J1427" s="22" t="s">
        <v>54</v>
      </c>
      <c r="K1427" s="23">
        <v>334590.78000000003</v>
      </c>
      <c r="L1427" s="23" t="s">
        <v>55</v>
      </c>
      <c r="M1427" s="23" t="s">
        <v>83</v>
      </c>
      <c r="N1427" s="27"/>
      <c r="O1427" s="23" t="s">
        <v>56</v>
      </c>
      <c r="P1427" t="str">
        <f t="shared" si="22"/>
        <v>INSERT INTO @DataTable (Deal, AdvanceDate, PROV, DealPurpose, RateType, BEACON, LTV, TDS, GDS, InsuranceType, PrincipalBalance, OccupancyType, AccountStatus, Closed_Date, DelinquencyBucket) VALUES (1426, '2015-05-07', 'ON', 'Purchase', 'Fixed', 802, 80, 20.65, 20.65, 'Conv', 334590.78, 'Owner-Occupied', 'Open', '1900-01-00', 'Current');</v>
      </c>
    </row>
    <row r="1428" spans="1:16" x14ac:dyDescent="0.35">
      <c r="A1428" s="19">
        <v>1427</v>
      </c>
      <c r="B1428" s="18">
        <v>41044</v>
      </c>
      <c r="C1428" s="19" t="s">
        <v>51</v>
      </c>
      <c r="D1428" s="19" t="s">
        <v>61</v>
      </c>
      <c r="E1428" s="19" t="s">
        <v>53</v>
      </c>
      <c r="F1428" s="19">
        <v>682</v>
      </c>
      <c r="G1428" s="19">
        <v>95</v>
      </c>
      <c r="H1428" s="19">
        <v>40.22</v>
      </c>
      <c r="I1428" s="19">
        <v>28.43</v>
      </c>
      <c r="J1428" s="19" t="s">
        <v>60</v>
      </c>
      <c r="K1428" s="20">
        <v>0</v>
      </c>
      <c r="L1428" s="20" t="s">
        <v>55</v>
      </c>
      <c r="M1428" s="20" t="s">
        <v>84</v>
      </c>
      <c r="N1428" s="26">
        <v>42587</v>
      </c>
      <c r="O1428" s="20" t="s">
        <v>56</v>
      </c>
      <c r="P1428" t="str">
        <f t="shared" si="22"/>
        <v>INSERT INTO @DataTable (Deal, AdvanceDate, PROV, DealPurpose, RateType, BEACON, LTV, TDS, GDS, InsuranceType, PrincipalBalance, OccupancyType, AccountStatus, Closed_Date, DelinquencyBucket) VALUES (1427, '2012-05-15', 'AB', 'Purchase', 'Fixed', 682, 95, 40.22, 28.43, 'HiRatio', 0, 'Owner-Occupied', 'Closed', '2016-08-05', 'Current');</v>
      </c>
    </row>
    <row r="1429" spans="1:16" x14ac:dyDescent="0.35">
      <c r="A1429" s="22">
        <v>1428</v>
      </c>
      <c r="B1429" s="21">
        <v>40828</v>
      </c>
      <c r="C1429" s="22" t="s">
        <v>51</v>
      </c>
      <c r="D1429" s="22" t="s">
        <v>61</v>
      </c>
      <c r="E1429" s="22" t="s">
        <v>53</v>
      </c>
      <c r="F1429" s="22">
        <v>749</v>
      </c>
      <c r="G1429" s="22">
        <v>90</v>
      </c>
      <c r="H1429" s="22">
        <v>39.049999999999997</v>
      </c>
      <c r="I1429" s="22">
        <v>25.84</v>
      </c>
      <c r="J1429" s="22" t="s">
        <v>60</v>
      </c>
      <c r="K1429" s="23">
        <v>176486.5</v>
      </c>
      <c r="L1429" s="23" t="s">
        <v>55</v>
      </c>
      <c r="M1429" s="23" t="s">
        <v>83</v>
      </c>
      <c r="N1429" s="27"/>
      <c r="O1429" s="23" t="s">
        <v>56</v>
      </c>
      <c r="P1429" t="str">
        <f t="shared" si="22"/>
        <v>INSERT INTO @DataTable (Deal, AdvanceDate, PROV, DealPurpose, RateType, BEACON, LTV, TDS, GDS, InsuranceType, PrincipalBalance, OccupancyType, AccountStatus, Closed_Date, DelinquencyBucket) VALUES (1428, '2011-10-12', 'AB', 'Purchase', 'Fixed', 749, 90, 39.05, 25.84, 'HiRatio', 176486.5, 'Owner-Occupied', 'Open', '1900-01-00', 'Current');</v>
      </c>
    </row>
    <row r="1430" spans="1:16" x14ac:dyDescent="0.35">
      <c r="A1430" s="19">
        <v>1429</v>
      </c>
      <c r="B1430" s="18">
        <v>41131</v>
      </c>
      <c r="C1430" s="19" t="s">
        <v>57</v>
      </c>
      <c r="D1430" s="19" t="s">
        <v>52</v>
      </c>
      <c r="E1430" s="19" t="s">
        <v>53</v>
      </c>
      <c r="F1430" s="19">
        <v>754</v>
      </c>
      <c r="G1430" s="19">
        <v>68.099999999999994</v>
      </c>
      <c r="H1430" s="19">
        <v>43.04</v>
      </c>
      <c r="I1430" s="19">
        <v>29.07</v>
      </c>
      <c r="J1430" s="19" t="s">
        <v>54</v>
      </c>
      <c r="K1430" s="20">
        <v>129997.74</v>
      </c>
      <c r="L1430" s="20" t="s">
        <v>55</v>
      </c>
      <c r="M1430" s="20" t="s">
        <v>83</v>
      </c>
      <c r="N1430" s="26"/>
      <c r="O1430" s="20" t="s">
        <v>56</v>
      </c>
      <c r="P1430" t="str">
        <f t="shared" si="22"/>
        <v>INSERT INTO @DataTable (Deal, AdvanceDate, PROV, DealPurpose, RateType, BEACON, LTV, TDS, GDS, InsuranceType, PrincipalBalance, OccupancyType, AccountStatus, Closed_Date, DelinquencyBucket) VALUES (1429, '2012-08-10', 'ON', 'Refinance External', 'Fixed', 754, 68.1, 43.04, 29.07, 'Conv', 129997.74, 'Owner-Occupied', 'Open', '1900-01-00', 'Current');</v>
      </c>
    </row>
    <row r="1431" spans="1:16" x14ac:dyDescent="0.35">
      <c r="A1431" s="22">
        <v>1430</v>
      </c>
      <c r="B1431" s="21">
        <v>42199</v>
      </c>
      <c r="C1431" s="22" t="s">
        <v>63</v>
      </c>
      <c r="D1431" s="22" t="s">
        <v>52</v>
      </c>
      <c r="E1431" s="22" t="s">
        <v>53</v>
      </c>
      <c r="F1431" s="22">
        <v>690</v>
      </c>
      <c r="G1431" s="22">
        <v>80</v>
      </c>
      <c r="H1431" s="22">
        <v>39.42</v>
      </c>
      <c r="I1431" s="22">
        <v>21.28</v>
      </c>
      <c r="J1431" s="22" t="s">
        <v>54</v>
      </c>
      <c r="K1431" s="23">
        <v>305566.98</v>
      </c>
      <c r="L1431" s="23" t="s">
        <v>55</v>
      </c>
      <c r="M1431" s="23" t="s">
        <v>83</v>
      </c>
      <c r="N1431" s="27"/>
      <c r="O1431" s="23" t="s">
        <v>56</v>
      </c>
      <c r="P1431" t="str">
        <f t="shared" si="22"/>
        <v>INSERT INTO @DataTable (Deal, AdvanceDate, PROV, DealPurpose, RateType, BEACON, LTV, TDS, GDS, InsuranceType, PrincipalBalance, OccupancyType, AccountStatus, Closed_Date, DelinquencyBucket) VALUES (1430, '2015-07-14', 'SK', 'Refinance External', 'Fixed', 690, 80, 39.42, 21.28, 'Conv', 305566.98, 'Owner-Occupied', 'Open', '1900-01-00', 'Current');</v>
      </c>
    </row>
    <row r="1432" spans="1:16" x14ac:dyDescent="0.35">
      <c r="A1432" s="19">
        <v>1431</v>
      </c>
      <c r="B1432" s="18">
        <v>41145</v>
      </c>
      <c r="C1432" s="19" t="s">
        <v>57</v>
      </c>
      <c r="D1432" s="19" t="s">
        <v>61</v>
      </c>
      <c r="E1432" s="19" t="s">
        <v>53</v>
      </c>
      <c r="F1432" s="19">
        <v>638</v>
      </c>
      <c r="G1432" s="19">
        <v>88.89</v>
      </c>
      <c r="H1432" s="19">
        <v>34.630000000000003</v>
      </c>
      <c r="I1432" s="19">
        <v>6.92</v>
      </c>
      <c r="J1432" s="19" t="s">
        <v>60</v>
      </c>
      <c r="K1432" s="20">
        <v>104035.11</v>
      </c>
      <c r="L1432" s="20" t="s">
        <v>55</v>
      </c>
      <c r="M1432" s="20" t="s">
        <v>83</v>
      </c>
      <c r="N1432" s="26"/>
      <c r="O1432" s="20" t="s">
        <v>56</v>
      </c>
      <c r="P1432" t="str">
        <f t="shared" si="22"/>
        <v>INSERT INTO @DataTable (Deal, AdvanceDate, PROV, DealPurpose, RateType, BEACON, LTV, TDS, GDS, InsuranceType, PrincipalBalance, OccupancyType, AccountStatus, Closed_Date, DelinquencyBucket) VALUES (1431, '2012-08-24', 'ON', 'Purchase', 'Fixed', 638, 88.89, 34.63, 6.92, 'HiRatio', 104035.11, 'Owner-Occupied', 'Open', '1900-01-00', 'Current');</v>
      </c>
    </row>
    <row r="1433" spans="1:16" x14ac:dyDescent="0.35">
      <c r="A1433" s="22">
        <v>1432</v>
      </c>
      <c r="B1433" s="21">
        <v>42124</v>
      </c>
      <c r="C1433" s="22" t="s">
        <v>57</v>
      </c>
      <c r="D1433" s="22" t="s">
        <v>61</v>
      </c>
      <c r="E1433" s="22" t="s">
        <v>40</v>
      </c>
      <c r="F1433" s="22">
        <v>773</v>
      </c>
      <c r="G1433" s="22">
        <v>73.33</v>
      </c>
      <c r="H1433" s="22">
        <v>28.69</v>
      </c>
      <c r="I1433" s="22">
        <v>15.94</v>
      </c>
      <c r="J1433" s="22" t="s">
        <v>54</v>
      </c>
      <c r="K1433" s="23">
        <v>487981.66</v>
      </c>
      <c r="L1433" s="23" t="s">
        <v>55</v>
      </c>
      <c r="M1433" s="23" t="s">
        <v>83</v>
      </c>
      <c r="N1433" s="27"/>
      <c r="O1433" s="23" t="s">
        <v>56</v>
      </c>
      <c r="P1433" t="str">
        <f t="shared" si="22"/>
        <v>INSERT INTO @DataTable (Deal, AdvanceDate, PROV, DealPurpose, RateType, BEACON, LTV, TDS, GDS, InsuranceType, PrincipalBalance, OccupancyType, AccountStatus, Closed_Date, DelinquencyBucket) VALUES (1432, '2015-04-30', 'ON', 'Purchase', 'ARM', 773, 73.33, 28.69, 15.94, 'Conv', 487981.66, 'Owner-Occupied', 'Open', '1900-01-00', 'Current');</v>
      </c>
    </row>
    <row r="1434" spans="1:16" x14ac:dyDescent="0.35">
      <c r="A1434" s="19">
        <v>1433</v>
      </c>
      <c r="B1434" s="18">
        <v>42488</v>
      </c>
      <c r="C1434" s="19" t="s">
        <v>58</v>
      </c>
      <c r="D1434" s="19" t="s">
        <v>61</v>
      </c>
      <c r="E1434" s="19" t="s">
        <v>53</v>
      </c>
      <c r="F1434" s="19">
        <v>748</v>
      </c>
      <c r="G1434" s="19">
        <v>95</v>
      </c>
      <c r="H1434" s="19">
        <v>38.19</v>
      </c>
      <c r="I1434" s="19">
        <v>34.28</v>
      </c>
      <c r="J1434" s="19" t="s">
        <v>60</v>
      </c>
      <c r="K1434" s="20">
        <v>317694.28000000003</v>
      </c>
      <c r="L1434" s="20" t="s">
        <v>55</v>
      </c>
      <c r="M1434" s="20" t="s">
        <v>83</v>
      </c>
      <c r="N1434" s="26"/>
      <c r="O1434" s="20" t="s">
        <v>56</v>
      </c>
      <c r="P1434" t="str">
        <f t="shared" si="22"/>
        <v>INSERT INTO @DataTable (Deal, AdvanceDate, PROV, DealPurpose, RateType, BEACON, LTV, TDS, GDS, InsuranceType, PrincipalBalance, OccupancyType, AccountStatus, Closed_Date, DelinquencyBucket) VALUES (1433, '2016-04-28', 'BC', 'Purchase', 'Fixed', 748, 95, 38.19, 34.28, 'HiRatio', 317694.28, 'Owner-Occupied', 'Open', '1900-01-00', 'Current');</v>
      </c>
    </row>
    <row r="1435" spans="1:16" x14ac:dyDescent="0.35">
      <c r="A1435" s="22">
        <v>1434</v>
      </c>
      <c r="B1435" s="21">
        <v>41712</v>
      </c>
      <c r="C1435" s="22" t="s">
        <v>51</v>
      </c>
      <c r="D1435" s="22" t="s">
        <v>61</v>
      </c>
      <c r="E1435" s="22" t="s">
        <v>40</v>
      </c>
      <c r="F1435" s="22">
        <v>786</v>
      </c>
      <c r="G1435" s="22">
        <v>66.05</v>
      </c>
      <c r="H1435" s="22">
        <v>13.78</v>
      </c>
      <c r="I1435" s="22">
        <v>9.6199999999999992</v>
      </c>
      <c r="J1435" s="22" t="s">
        <v>54</v>
      </c>
      <c r="K1435" s="23">
        <v>70426.179999999993</v>
      </c>
      <c r="L1435" s="23" t="s">
        <v>66</v>
      </c>
      <c r="M1435" s="23" t="s">
        <v>83</v>
      </c>
      <c r="N1435" s="27"/>
      <c r="O1435" s="23" t="s">
        <v>56</v>
      </c>
      <c r="P1435" t="str">
        <f t="shared" si="22"/>
        <v>INSERT INTO @DataTable (Deal, AdvanceDate, PROV, DealPurpose, RateType, BEACON, LTV, TDS, GDS, InsuranceType, PrincipalBalance, OccupancyType, AccountStatus, Closed_Date, DelinquencyBucket) VALUES (1434, '2014-03-14', 'AB', 'Purchase', 'ARM', 786, 66.05, 13.78, 9.62, 'Conv', 70426.18, 'Second Home', 'Open', '1900-01-00', 'Current');</v>
      </c>
    </row>
    <row r="1436" spans="1:16" x14ac:dyDescent="0.35">
      <c r="A1436" s="19">
        <v>1435</v>
      </c>
      <c r="B1436" s="18">
        <v>41075</v>
      </c>
      <c r="C1436" s="19" t="s">
        <v>57</v>
      </c>
      <c r="D1436" s="19" t="s">
        <v>52</v>
      </c>
      <c r="E1436" s="19" t="s">
        <v>53</v>
      </c>
      <c r="F1436" s="19">
        <v>624</v>
      </c>
      <c r="G1436" s="19">
        <v>85</v>
      </c>
      <c r="H1436" s="19">
        <v>37.229999999999997</v>
      </c>
      <c r="I1436" s="19">
        <v>32.880000000000003</v>
      </c>
      <c r="J1436" s="19" t="s">
        <v>60</v>
      </c>
      <c r="K1436" s="20">
        <v>0</v>
      </c>
      <c r="L1436" s="20" t="s">
        <v>55</v>
      </c>
      <c r="M1436" s="20" t="s">
        <v>84</v>
      </c>
      <c r="N1436" s="26">
        <v>42187</v>
      </c>
      <c r="O1436" s="20" t="s">
        <v>56</v>
      </c>
      <c r="P1436" t="str">
        <f t="shared" si="22"/>
        <v>INSERT INTO @DataTable (Deal, AdvanceDate, PROV, DealPurpose, RateType, BEACON, LTV, TDS, GDS, InsuranceType, PrincipalBalance, OccupancyType, AccountStatus, Closed_Date, DelinquencyBucket) VALUES (1435, '2012-06-15', 'ON', 'Refinance External', 'Fixed', 624, 85, 37.23, 32.88, 'HiRatio', 0, 'Owner-Occupied', 'Closed', '2015-07-02', 'Current');</v>
      </c>
    </row>
    <row r="1437" spans="1:16" x14ac:dyDescent="0.35">
      <c r="A1437" s="22">
        <v>1436</v>
      </c>
      <c r="B1437" s="21">
        <v>42237</v>
      </c>
      <c r="C1437" s="22" t="s">
        <v>57</v>
      </c>
      <c r="D1437" s="22" t="s">
        <v>52</v>
      </c>
      <c r="E1437" s="22" t="s">
        <v>40</v>
      </c>
      <c r="F1437" s="22">
        <v>723</v>
      </c>
      <c r="G1437" s="22">
        <v>80</v>
      </c>
      <c r="H1437" s="22">
        <v>27.23</v>
      </c>
      <c r="I1437" s="22">
        <v>21.16</v>
      </c>
      <c r="J1437" s="22" t="s">
        <v>54</v>
      </c>
      <c r="K1437" s="23">
        <v>154457.78</v>
      </c>
      <c r="L1437" s="23" t="s">
        <v>55</v>
      </c>
      <c r="M1437" s="23" t="s">
        <v>83</v>
      </c>
      <c r="N1437" s="27"/>
      <c r="O1437" s="23" t="s">
        <v>56</v>
      </c>
      <c r="P1437" t="str">
        <f t="shared" si="22"/>
        <v>INSERT INTO @DataTable (Deal, AdvanceDate, PROV, DealPurpose, RateType, BEACON, LTV, TDS, GDS, InsuranceType, PrincipalBalance, OccupancyType, AccountStatus, Closed_Date, DelinquencyBucket) VALUES (1436, '2015-08-21', 'ON', 'Refinance External', 'ARM', 723, 80, 27.23, 21.16, 'Conv', 154457.78, 'Owner-Occupied', 'Open', '1900-01-00', 'Current');</v>
      </c>
    </row>
    <row r="1438" spans="1:16" x14ac:dyDescent="0.35">
      <c r="A1438" s="19">
        <v>1437</v>
      </c>
      <c r="B1438" s="18">
        <v>41591</v>
      </c>
      <c r="C1438" s="19" t="s">
        <v>57</v>
      </c>
      <c r="D1438" s="19" t="s">
        <v>61</v>
      </c>
      <c r="E1438" s="19" t="s">
        <v>53</v>
      </c>
      <c r="F1438" s="19">
        <v>703</v>
      </c>
      <c r="G1438" s="19">
        <v>94.66</v>
      </c>
      <c r="H1438" s="19">
        <v>43.47</v>
      </c>
      <c r="I1438" s="19">
        <v>32.53</v>
      </c>
      <c r="J1438" s="19" t="s">
        <v>60</v>
      </c>
      <c r="K1438" s="20">
        <v>126643.07</v>
      </c>
      <c r="L1438" s="20" t="s">
        <v>55</v>
      </c>
      <c r="M1438" s="20" t="s">
        <v>83</v>
      </c>
      <c r="N1438" s="26"/>
      <c r="O1438" s="20" t="s">
        <v>56</v>
      </c>
      <c r="P1438" t="str">
        <f t="shared" si="22"/>
        <v>INSERT INTO @DataTable (Deal, AdvanceDate, PROV, DealPurpose, RateType, BEACON, LTV, TDS, GDS, InsuranceType, PrincipalBalance, OccupancyType, AccountStatus, Closed_Date, DelinquencyBucket) VALUES (1437, '2013-11-13', 'ON', 'Purchase', 'Fixed', 703, 94.66, 43.47, 32.53, 'HiRatio', 126643.07, 'Owner-Occupied', 'Open', '1900-01-00', 'Current');</v>
      </c>
    </row>
    <row r="1439" spans="1:16" x14ac:dyDescent="0.35">
      <c r="A1439" s="22">
        <v>1438</v>
      </c>
      <c r="B1439" s="21">
        <v>42359</v>
      </c>
      <c r="C1439" s="22" t="s">
        <v>57</v>
      </c>
      <c r="D1439" s="22" t="s">
        <v>52</v>
      </c>
      <c r="E1439" s="22" t="s">
        <v>40</v>
      </c>
      <c r="F1439" s="22">
        <v>684</v>
      </c>
      <c r="G1439" s="22">
        <v>56.67</v>
      </c>
      <c r="H1439" s="22">
        <v>31.77</v>
      </c>
      <c r="I1439" s="22">
        <v>23.67</v>
      </c>
      <c r="J1439" s="22" t="s">
        <v>54</v>
      </c>
      <c r="K1439" s="23">
        <v>406317.43</v>
      </c>
      <c r="L1439" s="23" t="s">
        <v>55</v>
      </c>
      <c r="M1439" s="23" t="s">
        <v>83</v>
      </c>
      <c r="N1439" s="27"/>
      <c r="O1439" s="23" t="s">
        <v>56</v>
      </c>
      <c r="P1439" t="str">
        <f t="shared" si="22"/>
        <v>INSERT INTO @DataTable (Deal, AdvanceDate, PROV, DealPurpose, RateType, BEACON, LTV, TDS, GDS, InsuranceType, PrincipalBalance, OccupancyType, AccountStatus, Closed_Date, DelinquencyBucket) VALUES (1438, '2015-12-21', 'ON', 'Refinance External', 'ARM', 684, 56.67, 31.77, 23.67, 'Conv', 406317.43, 'Owner-Occupied', 'Open', '1900-01-00', 'Current');</v>
      </c>
    </row>
    <row r="1440" spans="1:16" x14ac:dyDescent="0.35">
      <c r="A1440" s="19">
        <v>1439</v>
      </c>
      <c r="B1440" s="18">
        <v>40380</v>
      </c>
      <c r="C1440" s="19" t="s">
        <v>51</v>
      </c>
      <c r="D1440" s="19" t="s">
        <v>79</v>
      </c>
      <c r="E1440" s="19" t="s">
        <v>76</v>
      </c>
      <c r="F1440" s="19">
        <v>733</v>
      </c>
      <c r="G1440" s="19">
        <v>71.680000000000007</v>
      </c>
      <c r="H1440" s="19">
        <v>28.83</v>
      </c>
      <c r="I1440" s="19">
        <v>12</v>
      </c>
      <c r="J1440" s="19" t="s">
        <v>77</v>
      </c>
      <c r="K1440" s="20">
        <v>0</v>
      </c>
      <c r="L1440" s="20" t="s">
        <v>66</v>
      </c>
      <c r="M1440" s="20" t="s">
        <v>83</v>
      </c>
      <c r="N1440" s="26"/>
      <c r="O1440" s="20" t="s">
        <v>56</v>
      </c>
      <c r="P1440" t="str">
        <f t="shared" si="22"/>
        <v>INSERT INTO @DataTable (Deal, AdvanceDate, PROV, DealPurpose, RateType, BEACON, LTV, TDS, GDS, InsuranceType, PrincipalBalance, OccupancyType, AccountStatus, Closed_Date, DelinquencyBucket) VALUES (1439, '2010-07-21', 'AB', 'ETO External', 'Variable', 733, 71.68, 28.83, 12, 'Other', 0, 'Second Home', 'Open', '1900-01-00', 'Current');</v>
      </c>
    </row>
    <row r="1441" spans="1:16" x14ac:dyDescent="0.35">
      <c r="A1441" s="22">
        <v>1440</v>
      </c>
      <c r="B1441" s="21">
        <v>41943</v>
      </c>
      <c r="C1441" s="22" t="s">
        <v>57</v>
      </c>
      <c r="D1441" s="22" t="s">
        <v>61</v>
      </c>
      <c r="E1441" s="22" t="s">
        <v>53</v>
      </c>
      <c r="F1441" s="22">
        <v>725</v>
      </c>
      <c r="G1441" s="22">
        <v>95</v>
      </c>
      <c r="H1441" s="22">
        <v>40.020000000000003</v>
      </c>
      <c r="I1441" s="22">
        <v>29.63</v>
      </c>
      <c r="J1441" s="22" t="s">
        <v>60</v>
      </c>
      <c r="K1441" s="23">
        <v>412967.31</v>
      </c>
      <c r="L1441" s="23" t="s">
        <v>55</v>
      </c>
      <c r="M1441" s="23" t="s">
        <v>83</v>
      </c>
      <c r="N1441" s="27"/>
      <c r="O1441" s="23" t="s">
        <v>56</v>
      </c>
      <c r="P1441" t="str">
        <f t="shared" si="22"/>
        <v>INSERT INTO @DataTable (Deal, AdvanceDate, PROV, DealPurpose, RateType, BEACON, LTV, TDS, GDS, InsuranceType, PrincipalBalance, OccupancyType, AccountStatus, Closed_Date, DelinquencyBucket) VALUES (1440, '2014-10-31', 'ON', 'Purchase', 'Fixed', 725, 95, 40.02, 29.63, 'HiRatio', 412967.31, 'Owner-Occupied', 'Open', '1900-01-00', 'Current');</v>
      </c>
    </row>
    <row r="1442" spans="1:16" x14ac:dyDescent="0.35">
      <c r="A1442" s="19">
        <v>1441</v>
      </c>
      <c r="B1442" s="18">
        <v>42047</v>
      </c>
      <c r="C1442" s="19" t="s">
        <v>57</v>
      </c>
      <c r="D1442" s="19" t="s">
        <v>61</v>
      </c>
      <c r="E1442" s="19" t="s">
        <v>40</v>
      </c>
      <c r="F1442" s="19">
        <v>732</v>
      </c>
      <c r="G1442" s="19">
        <v>80</v>
      </c>
      <c r="H1442" s="19">
        <v>32.96</v>
      </c>
      <c r="I1442" s="19">
        <v>30.39</v>
      </c>
      <c r="J1442" s="19" t="s">
        <v>54</v>
      </c>
      <c r="K1442" s="20">
        <v>188814.95</v>
      </c>
      <c r="L1442" s="20" t="s">
        <v>55</v>
      </c>
      <c r="M1442" s="20" t="s">
        <v>83</v>
      </c>
      <c r="N1442" s="26"/>
      <c r="O1442" s="20" t="s">
        <v>56</v>
      </c>
      <c r="P1442" t="str">
        <f t="shared" si="22"/>
        <v>INSERT INTO @DataTable (Deal, AdvanceDate, PROV, DealPurpose, RateType, BEACON, LTV, TDS, GDS, InsuranceType, PrincipalBalance, OccupancyType, AccountStatus, Closed_Date, DelinquencyBucket) VALUES (1441, '2015-02-12', 'ON', 'Purchase', 'ARM', 732, 80, 32.96, 30.39, 'Conv', 188814.95, 'Owner-Occupied', 'Open', '1900-01-00', 'Current');</v>
      </c>
    </row>
    <row r="1443" spans="1:16" x14ac:dyDescent="0.35">
      <c r="A1443" s="22">
        <v>1442</v>
      </c>
      <c r="B1443" s="21">
        <v>41876</v>
      </c>
      <c r="C1443" s="22" t="s">
        <v>57</v>
      </c>
      <c r="D1443" s="22" t="s">
        <v>59</v>
      </c>
      <c r="E1443" s="22" t="s">
        <v>40</v>
      </c>
      <c r="F1443" s="22">
        <v>783</v>
      </c>
      <c r="G1443" s="22">
        <v>74.23</v>
      </c>
      <c r="H1443" s="22">
        <v>31.97</v>
      </c>
      <c r="I1443" s="22">
        <v>24.81</v>
      </c>
      <c r="J1443" s="22" t="s">
        <v>54</v>
      </c>
      <c r="K1443" s="23">
        <v>218076.1</v>
      </c>
      <c r="L1443" s="23" t="s">
        <v>55</v>
      </c>
      <c r="M1443" s="23" t="s">
        <v>83</v>
      </c>
      <c r="N1443" s="27"/>
      <c r="O1443" s="23" t="s">
        <v>56</v>
      </c>
      <c r="P1443" t="str">
        <f t="shared" si="22"/>
        <v>INSERT INTO @DataTable (Deal, AdvanceDate, PROV, DealPurpose, RateType, BEACON, LTV, TDS, GDS, InsuranceType, PrincipalBalance, OccupancyType, AccountStatus, Closed_Date, DelinquencyBucket) VALUES (1442, '2014-08-25', 'ON', 'Transfer', 'ARM', 783, 74.23, 31.97, 24.81, 'Conv', 218076.1, 'Owner-Occupied', 'Open', '1900-01-00', 'Current');</v>
      </c>
    </row>
    <row r="1444" spans="1:16" x14ac:dyDescent="0.35">
      <c r="A1444" s="19">
        <v>1443</v>
      </c>
      <c r="B1444" s="18">
        <v>40648</v>
      </c>
      <c r="C1444" s="19" t="s">
        <v>51</v>
      </c>
      <c r="D1444" s="19" t="s">
        <v>52</v>
      </c>
      <c r="E1444" s="19" t="s">
        <v>53</v>
      </c>
      <c r="F1444" s="19">
        <v>668</v>
      </c>
      <c r="G1444" s="19">
        <v>90</v>
      </c>
      <c r="H1444" s="19">
        <v>38.81</v>
      </c>
      <c r="I1444" s="19">
        <v>28.74</v>
      </c>
      <c r="J1444" s="19" t="s">
        <v>60</v>
      </c>
      <c r="K1444" s="20">
        <v>237156.01</v>
      </c>
      <c r="L1444" s="20" t="s">
        <v>55</v>
      </c>
      <c r="M1444" s="20" t="s">
        <v>83</v>
      </c>
      <c r="N1444" s="26"/>
      <c r="O1444" s="20" t="s">
        <v>56</v>
      </c>
      <c r="P1444" t="str">
        <f t="shared" si="22"/>
        <v>INSERT INTO @DataTable (Deal, AdvanceDate, PROV, DealPurpose, RateType, BEACON, LTV, TDS, GDS, InsuranceType, PrincipalBalance, OccupancyType, AccountStatus, Closed_Date, DelinquencyBucket) VALUES (1443, '2011-04-15', 'AB', 'Refinance External', 'Fixed', 668, 90, 38.81, 28.74, 'HiRatio', 237156.01, 'Owner-Occupied', 'Open', '1900-01-00', 'Current');</v>
      </c>
    </row>
    <row r="1445" spans="1:16" x14ac:dyDescent="0.35">
      <c r="A1445" s="22">
        <v>1444</v>
      </c>
      <c r="B1445" s="21">
        <v>42635</v>
      </c>
      <c r="C1445" s="22" t="s">
        <v>58</v>
      </c>
      <c r="D1445" s="22" t="s">
        <v>64</v>
      </c>
      <c r="E1445" s="22" t="s">
        <v>53</v>
      </c>
      <c r="F1445" s="22">
        <v>801</v>
      </c>
      <c r="G1445" s="22">
        <v>95</v>
      </c>
      <c r="H1445" s="22">
        <v>35.64</v>
      </c>
      <c r="I1445" s="22">
        <v>26.73</v>
      </c>
      <c r="J1445" s="22" t="s">
        <v>60</v>
      </c>
      <c r="K1445" s="23">
        <v>291734.67</v>
      </c>
      <c r="L1445" s="23" t="s">
        <v>55</v>
      </c>
      <c r="M1445" s="23" t="s">
        <v>83</v>
      </c>
      <c r="N1445" s="27"/>
      <c r="O1445" s="23" t="s">
        <v>56</v>
      </c>
      <c r="P1445" t="str">
        <f t="shared" si="22"/>
        <v>INSERT INTO @DataTable (Deal, AdvanceDate, PROV, DealPurpose, RateType, BEACON, LTV, TDS, GDS, InsuranceType, PrincipalBalance, OccupancyType, AccountStatus, Closed_Date, DelinquencyBucket) VALUES (1444, '2016-09-22', 'BC', 'Purchase with Improvements', 'Fixed', 801, 95, 35.64, 26.73, 'HiRatio', 291734.67, 'Owner-Occupied', 'Open', '1900-01-00', 'Current');</v>
      </c>
    </row>
    <row r="1446" spans="1:16" x14ac:dyDescent="0.35">
      <c r="A1446" s="19">
        <v>1445</v>
      </c>
      <c r="B1446" s="18">
        <v>41565</v>
      </c>
      <c r="C1446" s="19" t="s">
        <v>57</v>
      </c>
      <c r="D1446" s="19" t="s">
        <v>61</v>
      </c>
      <c r="E1446" s="19" t="s">
        <v>40</v>
      </c>
      <c r="F1446" s="19">
        <v>789</v>
      </c>
      <c r="G1446" s="19">
        <v>87.21</v>
      </c>
      <c r="H1446" s="19">
        <v>31.22</v>
      </c>
      <c r="I1446" s="19">
        <v>30.89</v>
      </c>
      <c r="J1446" s="19" t="s">
        <v>60</v>
      </c>
      <c r="K1446" s="20">
        <v>137979.01</v>
      </c>
      <c r="L1446" s="20" t="s">
        <v>55</v>
      </c>
      <c r="M1446" s="20" t="s">
        <v>83</v>
      </c>
      <c r="N1446" s="26"/>
      <c r="O1446" s="20" t="s">
        <v>56</v>
      </c>
      <c r="P1446" t="str">
        <f t="shared" si="22"/>
        <v>INSERT INTO @DataTable (Deal, AdvanceDate, PROV, DealPurpose, RateType, BEACON, LTV, TDS, GDS, InsuranceType, PrincipalBalance, OccupancyType, AccountStatus, Closed_Date, DelinquencyBucket) VALUES (1445, '2013-10-18', 'ON', 'Purchase', 'ARM', 789, 87.21, 31.22, 30.89, 'HiRatio', 137979.01, 'Owner-Occupied', 'Open', '1900-01-00', 'Current');</v>
      </c>
    </row>
    <row r="1447" spans="1:16" x14ac:dyDescent="0.35">
      <c r="A1447" s="22">
        <v>1446</v>
      </c>
      <c r="B1447" s="21">
        <v>42193</v>
      </c>
      <c r="C1447" s="22" t="s">
        <v>74</v>
      </c>
      <c r="D1447" s="22" t="s">
        <v>61</v>
      </c>
      <c r="E1447" s="22" t="s">
        <v>53</v>
      </c>
      <c r="F1447" s="22">
        <v>704</v>
      </c>
      <c r="G1447" s="22">
        <v>95</v>
      </c>
      <c r="H1447" s="22">
        <v>31.34</v>
      </c>
      <c r="I1447" s="22">
        <v>26.93</v>
      </c>
      <c r="J1447" s="22" t="s">
        <v>60</v>
      </c>
      <c r="K1447" s="23">
        <v>398359.36</v>
      </c>
      <c r="L1447" s="23" t="s">
        <v>55</v>
      </c>
      <c r="M1447" s="23" t="s">
        <v>83</v>
      </c>
      <c r="N1447" s="27"/>
      <c r="O1447" s="23" t="s">
        <v>56</v>
      </c>
      <c r="P1447" t="str">
        <f t="shared" si="22"/>
        <v>INSERT INTO @DataTable (Deal, AdvanceDate, PROV, DealPurpose, RateType, BEACON, LTV, TDS, GDS, InsuranceType, PrincipalBalance, OccupancyType, AccountStatus, Closed_Date, DelinquencyBucket) VALUES (1446, '2015-07-08', 'MB', 'Purchase', 'Fixed', 704, 95, 31.34, 26.93, 'HiRatio', 398359.36, 'Owner-Occupied', 'Open', '1900-01-00', 'Current');</v>
      </c>
    </row>
    <row r="1448" spans="1:16" x14ac:dyDescent="0.35">
      <c r="A1448" s="19">
        <v>1447</v>
      </c>
      <c r="B1448" s="18">
        <v>41726</v>
      </c>
      <c r="C1448" s="19" t="s">
        <v>51</v>
      </c>
      <c r="D1448" s="19" t="s">
        <v>61</v>
      </c>
      <c r="E1448" s="19" t="s">
        <v>40</v>
      </c>
      <c r="F1448" s="19">
        <v>794</v>
      </c>
      <c r="G1448" s="19">
        <v>95</v>
      </c>
      <c r="H1448" s="19">
        <v>33.409999999999997</v>
      </c>
      <c r="I1448" s="19">
        <v>29.57</v>
      </c>
      <c r="J1448" s="19" t="s">
        <v>60</v>
      </c>
      <c r="K1448" s="20">
        <v>0</v>
      </c>
      <c r="L1448" s="20" t="s">
        <v>55</v>
      </c>
      <c r="M1448" s="20" t="s">
        <v>84</v>
      </c>
      <c r="N1448" s="26">
        <v>42621</v>
      </c>
      <c r="O1448" s="20" t="s">
        <v>56</v>
      </c>
      <c r="P1448" t="str">
        <f t="shared" si="22"/>
        <v>INSERT INTO @DataTable (Deal, AdvanceDate, PROV, DealPurpose, RateType, BEACON, LTV, TDS, GDS, InsuranceType, PrincipalBalance, OccupancyType, AccountStatus, Closed_Date, DelinquencyBucket) VALUES (1447, '2014-03-28', 'AB', 'Purchase', 'ARM', 794, 95, 33.41, 29.57, 'HiRatio', 0, 'Owner-Occupied', 'Closed', '2016-09-08', 'Current');</v>
      </c>
    </row>
    <row r="1449" spans="1:16" x14ac:dyDescent="0.35">
      <c r="A1449" s="22">
        <v>1448</v>
      </c>
      <c r="B1449" s="21">
        <v>41169</v>
      </c>
      <c r="C1449" s="22" t="s">
        <v>51</v>
      </c>
      <c r="D1449" s="22" t="s">
        <v>52</v>
      </c>
      <c r="E1449" s="22" t="s">
        <v>53</v>
      </c>
      <c r="F1449" s="22">
        <v>672</v>
      </c>
      <c r="G1449" s="22">
        <v>80</v>
      </c>
      <c r="H1449" s="22">
        <v>34.42</v>
      </c>
      <c r="I1449" s="22">
        <v>24.94</v>
      </c>
      <c r="J1449" s="22" t="s">
        <v>54</v>
      </c>
      <c r="K1449" s="23">
        <v>0</v>
      </c>
      <c r="L1449" s="23" t="s">
        <v>55</v>
      </c>
      <c r="M1449" s="23" t="s">
        <v>84</v>
      </c>
      <c r="N1449" s="27">
        <v>42261</v>
      </c>
      <c r="O1449" s="23" t="s">
        <v>56</v>
      </c>
      <c r="P1449" t="str">
        <f t="shared" si="22"/>
        <v>INSERT INTO @DataTable (Deal, AdvanceDate, PROV, DealPurpose, RateType, BEACON, LTV, TDS, GDS, InsuranceType, PrincipalBalance, OccupancyType, AccountStatus, Closed_Date, DelinquencyBucket) VALUES (1448, '2012-09-17', 'AB', 'Refinance External', 'Fixed', 672, 80, 34.42, 24.94, 'Conv', 0, 'Owner-Occupied', 'Closed', '2015-09-14', 'Current');</v>
      </c>
    </row>
    <row r="1450" spans="1:16" x14ac:dyDescent="0.35">
      <c r="A1450" s="19">
        <v>1449</v>
      </c>
      <c r="B1450" s="18">
        <v>42432</v>
      </c>
      <c r="C1450" s="19" t="s">
        <v>58</v>
      </c>
      <c r="D1450" s="19" t="s">
        <v>61</v>
      </c>
      <c r="E1450" s="19" t="s">
        <v>53</v>
      </c>
      <c r="F1450" s="19">
        <v>752</v>
      </c>
      <c r="G1450" s="19">
        <v>80</v>
      </c>
      <c r="H1450" s="19">
        <v>31.97</v>
      </c>
      <c r="I1450" s="19">
        <v>22.94</v>
      </c>
      <c r="J1450" s="19" t="s">
        <v>54</v>
      </c>
      <c r="K1450" s="20">
        <v>557665.9</v>
      </c>
      <c r="L1450" s="20" t="s">
        <v>55</v>
      </c>
      <c r="M1450" s="20" t="s">
        <v>83</v>
      </c>
      <c r="N1450" s="26"/>
      <c r="O1450" s="20" t="s">
        <v>56</v>
      </c>
      <c r="P1450" t="str">
        <f t="shared" si="22"/>
        <v>INSERT INTO @DataTable (Deal, AdvanceDate, PROV, DealPurpose, RateType, BEACON, LTV, TDS, GDS, InsuranceType, PrincipalBalance, OccupancyType, AccountStatus, Closed_Date, DelinquencyBucket) VALUES (1449, '2016-03-03', 'BC', 'Purchase', 'Fixed', 752, 80, 31.97, 22.94, 'Conv', 557665.9, 'Owner-Occupied', 'Open', '1900-01-00', 'Current');</v>
      </c>
    </row>
    <row r="1451" spans="1:16" x14ac:dyDescent="0.35">
      <c r="A1451" s="22">
        <v>1450</v>
      </c>
      <c r="B1451" s="21">
        <v>42062</v>
      </c>
      <c r="C1451" s="22" t="s">
        <v>58</v>
      </c>
      <c r="D1451" s="22" t="s">
        <v>61</v>
      </c>
      <c r="E1451" s="22" t="s">
        <v>53</v>
      </c>
      <c r="F1451" s="22">
        <v>688</v>
      </c>
      <c r="G1451" s="22">
        <v>95</v>
      </c>
      <c r="H1451" s="22">
        <v>43.41</v>
      </c>
      <c r="I1451" s="22">
        <v>12.69</v>
      </c>
      <c r="J1451" s="22" t="s">
        <v>60</v>
      </c>
      <c r="K1451" s="23">
        <v>148436.79999999999</v>
      </c>
      <c r="L1451" s="23" t="s">
        <v>66</v>
      </c>
      <c r="M1451" s="23" t="s">
        <v>83</v>
      </c>
      <c r="N1451" s="27"/>
      <c r="O1451" s="23" t="s">
        <v>56</v>
      </c>
      <c r="P1451" t="str">
        <f t="shared" si="22"/>
        <v>INSERT INTO @DataTable (Deal, AdvanceDate, PROV, DealPurpose, RateType, BEACON, LTV, TDS, GDS, InsuranceType, PrincipalBalance, OccupancyType, AccountStatus, Closed_Date, DelinquencyBucket) VALUES (1450, '2015-02-27', 'BC', 'Purchase', 'Fixed', 688, 95, 43.41, 12.69, 'HiRatio', 148436.8, 'Second Home', 'Open', '1900-01-00', 'Current');</v>
      </c>
    </row>
    <row r="1452" spans="1:16" x14ac:dyDescent="0.35">
      <c r="A1452" s="19">
        <v>1451</v>
      </c>
      <c r="B1452" s="18">
        <v>41457</v>
      </c>
      <c r="C1452" s="19" t="s">
        <v>57</v>
      </c>
      <c r="D1452" s="19" t="s">
        <v>52</v>
      </c>
      <c r="E1452" s="19" t="s">
        <v>53</v>
      </c>
      <c r="F1452" s="19">
        <v>679</v>
      </c>
      <c r="G1452" s="19">
        <v>80</v>
      </c>
      <c r="H1452" s="19">
        <v>40.409999999999997</v>
      </c>
      <c r="I1452" s="19">
        <v>26.92</v>
      </c>
      <c r="J1452" s="19" t="s">
        <v>54</v>
      </c>
      <c r="K1452" s="20">
        <v>119678.28</v>
      </c>
      <c r="L1452" s="20" t="s">
        <v>55</v>
      </c>
      <c r="M1452" s="20" t="s">
        <v>83</v>
      </c>
      <c r="N1452" s="26"/>
      <c r="O1452" s="20" t="s">
        <v>56</v>
      </c>
      <c r="P1452" t="str">
        <f t="shared" si="22"/>
        <v>INSERT INTO @DataTable (Deal, AdvanceDate, PROV, DealPurpose, RateType, BEACON, LTV, TDS, GDS, InsuranceType, PrincipalBalance, OccupancyType, AccountStatus, Closed_Date, DelinquencyBucket) VALUES (1451, '2013-07-02', 'ON', 'Refinance External', 'Fixed', 679, 80, 40.41, 26.92, 'Conv', 119678.28, 'Owner-Occupied', 'Open', '1900-01-00', 'Current');</v>
      </c>
    </row>
    <row r="1453" spans="1:16" x14ac:dyDescent="0.35">
      <c r="A1453" s="22">
        <v>1452</v>
      </c>
      <c r="B1453" s="21">
        <v>42339</v>
      </c>
      <c r="C1453" s="22" t="s">
        <v>58</v>
      </c>
      <c r="D1453" s="22" t="s">
        <v>59</v>
      </c>
      <c r="E1453" s="22" t="s">
        <v>40</v>
      </c>
      <c r="F1453" s="22">
        <v>781</v>
      </c>
      <c r="G1453" s="22">
        <v>80.55</v>
      </c>
      <c r="H1453" s="22">
        <v>31.21</v>
      </c>
      <c r="I1453" s="22">
        <v>19.75</v>
      </c>
      <c r="J1453" s="22" t="s">
        <v>60</v>
      </c>
      <c r="K1453" s="23">
        <v>272752.15999999997</v>
      </c>
      <c r="L1453" s="23" t="s">
        <v>55</v>
      </c>
      <c r="M1453" s="23" t="s">
        <v>83</v>
      </c>
      <c r="N1453" s="27"/>
      <c r="O1453" s="23" t="s">
        <v>56</v>
      </c>
      <c r="P1453" t="str">
        <f t="shared" si="22"/>
        <v>INSERT INTO @DataTable (Deal, AdvanceDate, PROV, DealPurpose, RateType, BEACON, LTV, TDS, GDS, InsuranceType, PrincipalBalance, OccupancyType, AccountStatus, Closed_Date, DelinquencyBucket) VALUES (1452, '2015-12-01', 'BC', 'Transfer', 'ARM', 781, 80.55, 31.21, 19.75, 'HiRatio', 272752.16, 'Owner-Occupied', 'Open', '1900-01-00', 'Current');</v>
      </c>
    </row>
    <row r="1454" spans="1:16" x14ac:dyDescent="0.35">
      <c r="A1454" s="19">
        <v>1453</v>
      </c>
      <c r="B1454" s="18">
        <v>42275</v>
      </c>
      <c r="C1454" s="19" t="s">
        <v>57</v>
      </c>
      <c r="D1454" s="19" t="s">
        <v>52</v>
      </c>
      <c r="E1454" s="19" t="s">
        <v>40</v>
      </c>
      <c r="F1454" s="19">
        <v>743</v>
      </c>
      <c r="G1454" s="19">
        <v>34.75</v>
      </c>
      <c r="H1454" s="19">
        <v>29.08</v>
      </c>
      <c r="I1454" s="19">
        <v>27.38</v>
      </c>
      <c r="J1454" s="19" t="s">
        <v>54</v>
      </c>
      <c r="K1454" s="20">
        <v>133602.1</v>
      </c>
      <c r="L1454" s="20" t="s">
        <v>55</v>
      </c>
      <c r="M1454" s="20" t="s">
        <v>83</v>
      </c>
      <c r="N1454" s="26"/>
      <c r="O1454" s="20" t="s">
        <v>56</v>
      </c>
      <c r="P1454" t="str">
        <f t="shared" si="22"/>
        <v>INSERT INTO @DataTable (Deal, AdvanceDate, PROV, DealPurpose, RateType, BEACON, LTV, TDS, GDS, InsuranceType, PrincipalBalance, OccupancyType, AccountStatus, Closed_Date, DelinquencyBucket) VALUES (1453, '2015-09-28', 'ON', 'Refinance External', 'ARM', 743, 34.75, 29.08, 27.38, 'Conv', 133602.1, 'Owner-Occupied', 'Open', '1900-01-00', 'Current');</v>
      </c>
    </row>
    <row r="1455" spans="1:16" x14ac:dyDescent="0.35">
      <c r="A1455" s="22">
        <v>1454</v>
      </c>
      <c r="B1455" s="21">
        <v>42468</v>
      </c>
      <c r="C1455" s="22" t="s">
        <v>51</v>
      </c>
      <c r="D1455" s="22" t="s">
        <v>59</v>
      </c>
      <c r="E1455" s="22" t="s">
        <v>40</v>
      </c>
      <c r="F1455" s="22">
        <v>783</v>
      </c>
      <c r="G1455" s="22">
        <v>62.18</v>
      </c>
      <c r="H1455" s="22">
        <v>26.58</v>
      </c>
      <c r="I1455" s="22">
        <v>18.649999999999999</v>
      </c>
      <c r="J1455" s="22" t="s">
        <v>54</v>
      </c>
      <c r="K1455" s="23">
        <v>331268.12</v>
      </c>
      <c r="L1455" s="23" t="s">
        <v>55</v>
      </c>
      <c r="M1455" s="23" t="s">
        <v>83</v>
      </c>
      <c r="N1455" s="27"/>
      <c r="O1455" s="23" t="s">
        <v>56</v>
      </c>
      <c r="P1455" t="str">
        <f t="shared" si="22"/>
        <v>INSERT INTO @DataTable (Deal, AdvanceDate, PROV, DealPurpose, RateType, BEACON, LTV, TDS, GDS, InsuranceType, PrincipalBalance, OccupancyType, AccountStatus, Closed_Date, DelinquencyBucket) VALUES (1454, '2016-04-08', 'AB', 'Transfer', 'ARM', 783, 62.18, 26.58, 18.65, 'Conv', 331268.12, 'Owner-Occupied', 'Open', '1900-01-00', 'Current');</v>
      </c>
    </row>
    <row r="1456" spans="1:16" x14ac:dyDescent="0.35">
      <c r="A1456" s="19">
        <v>1455</v>
      </c>
      <c r="B1456" s="18">
        <v>41493</v>
      </c>
      <c r="C1456" s="19" t="s">
        <v>57</v>
      </c>
      <c r="D1456" s="19" t="s">
        <v>52</v>
      </c>
      <c r="E1456" s="19" t="s">
        <v>53</v>
      </c>
      <c r="F1456" s="19">
        <v>755</v>
      </c>
      <c r="G1456" s="19">
        <v>74.55</v>
      </c>
      <c r="H1456" s="19">
        <v>23.99</v>
      </c>
      <c r="I1456" s="19">
        <v>15.4</v>
      </c>
      <c r="J1456" s="19" t="s">
        <v>54</v>
      </c>
      <c r="K1456" s="20">
        <v>181780.68</v>
      </c>
      <c r="L1456" s="20" t="s">
        <v>55</v>
      </c>
      <c r="M1456" s="20" t="s">
        <v>83</v>
      </c>
      <c r="N1456" s="26"/>
      <c r="O1456" s="20" t="s">
        <v>56</v>
      </c>
      <c r="P1456" t="str">
        <f t="shared" si="22"/>
        <v>INSERT INTO @DataTable (Deal, AdvanceDate, PROV, DealPurpose, RateType, BEACON, LTV, TDS, GDS, InsuranceType, PrincipalBalance, OccupancyType, AccountStatus, Closed_Date, DelinquencyBucket) VALUES (1455, '2013-08-07', 'ON', 'Refinance External', 'Fixed', 755, 74.55, 23.99, 15.4, 'Conv', 181780.68, 'Owner-Occupied', 'Open', '1900-01-00', 'Current');</v>
      </c>
    </row>
    <row r="1457" spans="1:16" x14ac:dyDescent="0.35">
      <c r="A1457" s="22">
        <v>1456</v>
      </c>
      <c r="B1457" s="21">
        <v>41792</v>
      </c>
      <c r="C1457" s="22" t="s">
        <v>57</v>
      </c>
      <c r="D1457" s="22" t="s">
        <v>61</v>
      </c>
      <c r="E1457" s="22" t="s">
        <v>40</v>
      </c>
      <c r="F1457" s="22">
        <v>705</v>
      </c>
      <c r="G1457" s="22">
        <v>80</v>
      </c>
      <c r="H1457" s="22">
        <v>38.42</v>
      </c>
      <c r="I1457" s="22">
        <v>18.29</v>
      </c>
      <c r="J1457" s="22" t="s">
        <v>54</v>
      </c>
      <c r="K1457" s="23">
        <v>259046.81</v>
      </c>
      <c r="L1457" s="23" t="s">
        <v>55</v>
      </c>
      <c r="M1457" s="23" t="s">
        <v>83</v>
      </c>
      <c r="N1457" s="27"/>
      <c r="O1457" s="23" t="s">
        <v>56</v>
      </c>
      <c r="P1457" t="str">
        <f t="shared" si="22"/>
        <v>INSERT INTO @DataTable (Deal, AdvanceDate, PROV, DealPurpose, RateType, BEACON, LTV, TDS, GDS, InsuranceType, PrincipalBalance, OccupancyType, AccountStatus, Closed_Date, DelinquencyBucket) VALUES (1456, '2014-06-02', 'ON', 'Purchase', 'ARM', 705, 80, 38.42, 18.29, 'Conv', 259046.81, 'Owner-Occupied', 'Open', '1900-01-00', 'Current');</v>
      </c>
    </row>
    <row r="1458" spans="1:16" x14ac:dyDescent="0.35">
      <c r="A1458" s="19">
        <v>1457</v>
      </c>
      <c r="B1458" s="18">
        <v>41670</v>
      </c>
      <c r="C1458" s="19" t="s">
        <v>51</v>
      </c>
      <c r="D1458" s="19" t="s">
        <v>61</v>
      </c>
      <c r="E1458" s="19" t="s">
        <v>53</v>
      </c>
      <c r="F1458" s="19">
        <v>738</v>
      </c>
      <c r="G1458" s="19">
        <v>95</v>
      </c>
      <c r="H1458" s="19">
        <v>43.18</v>
      </c>
      <c r="I1458" s="19">
        <v>25.29</v>
      </c>
      <c r="J1458" s="19" t="s">
        <v>60</v>
      </c>
      <c r="K1458" s="20">
        <v>255525.47</v>
      </c>
      <c r="L1458" s="20" t="s">
        <v>66</v>
      </c>
      <c r="M1458" s="20" t="s">
        <v>83</v>
      </c>
      <c r="N1458" s="26"/>
      <c r="O1458" s="20" t="s">
        <v>56</v>
      </c>
      <c r="P1458" t="str">
        <f t="shared" si="22"/>
        <v>INSERT INTO @DataTable (Deal, AdvanceDate, PROV, DealPurpose, RateType, BEACON, LTV, TDS, GDS, InsuranceType, PrincipalBalance, OccupancyType, AccountStatus, Closed_Date, DelinquencyBucket) VALUES (1457, '2014-01-31', 'AB', 'Purchase', 'Fixed', 738, 95, 43.18, 25.29, 'HiRatio', 255525.47, 'Second Home', 'Open', '1900-01-00', 'Current');</v>
      </c>
    </row>
    <row r="1459" spans="1:16" x14ac:dyDescent="0.35">
      <c r="A1459" s="22">
        <v>1458</v>
      </c>
      <c r="B1459" s="21">
        <v>42143</v>
      </c>
      <c r="C1459" s="22" t="s">
        <v>57</v>
      </c>
      <c r="D1459" s="22" t="s">
        <v>61</v>
      </c>
      <c r="E1459" s="22" t="s">
        <v>53</v>
      </c>
      <c r="F1459" s="22">
        <v>743</v>
      </c>
      <c r="G1459" s="22">
        <v>95</v>
      </c>
      <c r="H1459" s="22">
        <v>41.11</v>
      </c>
      <c r="I1459" s="22">
        <v>33.07</v>
      </c>
      <c r="J1459" s="22" t="s">
        <v>60</v>
      </c>
      <c r="K1459" s="23">
        <v>224103.09</v>
      </c>
      <c r="L1459" s="23" t="s">
        <v>55</v>
      </c>
      <c r="M1459" s="23" t="s">
        <v>83</v>
      </c>
      <c r="N1459" s="27"/>
      <c r="O1459" s="23" t="s">
        <v>56</v>
      </c>
      <c r="P1459" t="str">
        <f t="shared" si="22"/>
        <v>INSERT INTO @DataTable (Deal, AdvanceDate, PROV, DealPurpose, RateType, BEACON, LTV, TDS, GDS, InsuranceType, PrincipalBalance, OccupancyType, AccountStatus, Closed_Date, DelinquencyBucket) VALUES (1458, '2015-05-19', 'ON', 'Purchase', 'Fixed', 743, 95, 41.11, 33.07, 'HiRatio', 224103.09, 'Owner-Occupied', 'Open', '1900-01-00', 'Current');</v>
      </c>
    </row>
    <row r="1460" spans="1:16" x14ac:dyDescent="0.35">
      <c r="A1460" s="19">
        <v>1459</v>
      </c>
      <c r="B1460" s="18">
        <v>41915</v>
      </c>
      <c r="C1460" s="19" t="s">
        <v>57</v>
      </c>
      <c r="D1460" s="19" t="s">
        <v>64</v>
      </c>
      <c r="E1460" s="19" t="s">
        <v>40</v>
      </c>
      <c r="F1460" s="19">
        <v>682</v>
      </c>
      <c r="G1460" s="19">
        <v>95</v>
      </c>
      <c r="H1460" s="19">
        <v>33.17</v>
      </c>
      <c r="I1460" s="19">
        <v>19.63</v>
      </c>
      <c r="J1460" s="19" t="s">
        <v>60</v>
      </c>
      <c r="K1460" s="20">
        <v>421350.35</v>
      </c>
      <c r="L1460" s="20" t="s">
        <v>55</v>
      </c>
      <c r="M1460" s="20" t="s">
        <v>83</v>
      </c>
      <c r="N1460" s="26"/>
      <c r="O1460" s="20" t="s">
        <v>56</v>
      </c>
      <c r="P1460" t="str">
        <f t="shared" si="22"/>
        <v>INSERT INTO @DataTable (Deal, AdvanceDate, PROV, DealPurpose, RateType, BEACON, LTV, TDS, GDS, InsuranceType, PrincipalBalance, OccupancyType, AccountStatus, Closed_Date, DelinquencyBucket) VALUES (1459, '2014-10-03', 'ON', 'Purchase with Improvements', 'ARM', 682, 95, 33.17, 19.63, 'HiRatio', 421350.35, 'Owner-Occupied', 'Open', '1900-01-00', 'Current');</v>
      </c>
    </row>
    <row r="1461" spans="1:16" x14ac:dyDescent="0.35">
      <c r="A1461" s="22">
        <v>1460</v>
      </c>
      <c r="B1461" s="21">
        <v>41953</v>
      </c>
      <c r="C1461" s="22" t="s">
        <v>51</v>
      </c>
      <c r="D1461" s="22" t="s">
        <v>61</v>
      </c>
      <c r="E1461" s="22" t="s">
        <v>53</v>
      </c>
      <c r="F1461" s="22">
        <v>707</v>
      </c>
      <c r="G1461" s="22">
        <v>95</v>
      </c>
      <c r="H1461" s="22">
        <v>20.67</v>
      </c>
      <c r="I1461" s="22">
        <v>13.24</v>
      </c>
      <c r="J1461" s="22" t="s">
        <v>60</v>
      </c>
      <c r="K1461" s="23">
        <v>174874.61</v>
      </c>
      <c r="L1461" s="23" t="s">
        <v>55</v>
      </c>
      <c r="M1461" s="23" t="s">
        <v>83</v>
      </c>
      <c r="N1461" s="27"/>
      <c r="O1461" s="23" t="s">
        <v>56</v>
      </c>
      <c r="P1461" t="str">
        <f t="shared" si="22"/>
        <v>INSERT INTO @DataTable (Deal, AdvanceDate, PROV, DealPurpose, RateType, BEACON, LTV, TDS, GDS, InsuranceType, PrincipalBalance, OccupancyType, AccountStatus, Closed_Date, DelinquencyBucket) VALUES (1460, '2014-11-10', 'AB', 'Purchase', 'Fixed', 707, 95, 20.67, 13.24, 'HiRatio', 174874.61, 'Owner-Occupied', 'Open', '1900-01-00', 'Current');</v>
      </c>
    </row>
    <row r="1462" spans="1:16" x14ac:dyDescent="0.35">
      <c r="A1462" s="19">
        <v>1461</v>
      </c>
      <c r="B1462" s="18">
        <v>42201</v>
      </c>
      <c r="C1462" s="19" t="s">
        <v>57</v>
      </c>
      <c r="D1462" s="19" t="s">
        <v>61</v>
      </c>
      <c r="E1462" s="19" t="s">
        <v>53</v>
      </c>
      <c r="F1462" s="19">
        <v>757</v>
      </c>
      <c r="G1462" s="19">
        <v>95</v>
      </c>
      <c r="H1462" s="19">
        <v>40.75</v>
      </c>
      <c r="I1462" s="19">
        <v>28.29</v>
      </c>
      <c r="J1462" s="19" t="s">
        <v>60</v>
      </c>
      <c r="K1462" s="20">
        <v>209259.92</v>
      </c>
      <c r="L1462" s="20" t="s">
        <v>55</v>
      </c>
      <c r="M1462" s="20" t="s">
        <v>83</v>
      </c>
      <c r="N1462" s="26"/>
      <c r="O1462" s="20" t="s">
        <v>56</v>
      </c>
      <c r="P1462" t="str">
        <f t="shared" si="22"/>
        <v>INSERT INTO @DataTable (Deal, AdvanceDate, PROV, DealPurpose, RateType, BEACON, LTV, TDS, GDS, InsuranceType, PrincipalBalance, OccupancyType, AccountStatus, Closed_Date, DelinquencyBucket) VALUES (1461, '2015-07-16', 'ON', 'Purchase', 'Fixed', 757, 95, 40.75, 28.29, 'HiRatio', 209259.92, 'Owner-Occupied', 'Open', '1900-01-00', 'Current');</v>
      </c>
    </row>
    <row r="1463" spans="1:16" x14ac:dyDescent="0.35">
      <c r="A1463" s="22">
        <v>1462</v>
      </c>
      <c r="B1463" s="21">
        <v>42279</v>
      </c>
      <c r="C1463" s="22" t="s">
        <v>57</v>
      </c>
      <c r="D1463" s="22" t="s">
        <v>61</v>
      </c>
      <c r="E1463" s="22" t="s">
        <v>40</v>
      </c>
      <c r="F1463" s="22">
        <v>791</v>
      </c>
      <c r="G1463" s="22">
        <v>95</v>
      </c>
      <c r="H1463" s="22">
        <v>29.31</v>
      </c>
      <c r="I1463" s="22">
        <v>29.31</v>
      </c>
      <c r="J1463" s="22" t="s">
        <v>60</v>
      </c>
      <c r="K1463" s="23">
        <v>295175.06</v>
      </c>
      <c r="L1463" s="23" t="s">
        <v>55</v>
      </c>
      <c r="M1463" s="23" t="s">
        <v>83</v>
      </c>
      <c r="N1463" s="27"/>
      <c r="O1463" s="23" t="s">
        <v>56</v>
      </c>
      <c r="P1463" t="str">
        <f t="shared" si="22"/>
        <v>INSERT INTO @DataTable (Deal, AdvanceDate, PROV, DealPurpose, RateType, BEACON, LTV, TDS, GDS, InsuranceType, PrincipalBalance, OccupancyType, AccountStatus, Closed_Date, DelinquencyBucket) VALUES (1462, '2015-10-02', 'ON', 'Purchase', 'ARM', 791, 95, 29.31, 29.31, 'HiRatio', 295175.06, 'Owner-Occupied', 'Open', '1900-01-00', 'Current');</v>
      </c>
    </row>
    <row r="1464" spans="1:16" x14ac:dyDescent="0.35">
      <c r="A1464" s="19">
        <v>1463</v>
      </c>
      <c r="B1464" s="18">
        <v>41976</v>
      </c>
      <c r="C1464" s="19" t="s">
        <v>58</v>
      </c>
      <c r="D1464" s="19" t="s">
        <v>61</v>
      </c>
      <c r="E1464" s="19" t="s">
        <v>53</v>
      </c>
      <c r="F1464" s="19">
        <v>786</v>
      </c>
      <c r="G1464" s="19">
        <v>93.3</v>
      </c>
      <c r="H1464" s="19">
        <v>33.29</v>
      </c>
      <c r="I1464" s="19">
        <v>32.880000000000003</v>
      </c>
      <c r="J1464" s="19" t="s">
        <v>60</v>
      </c>
      <c r="K1464" s="20">
        <v>100116.85</v>
      </c>
      <c r="L1464" s="20" t="s">
        <v>55</v>
      </c>
      <c r="M1464" s="20" t="s">
        <v>83</v>
      </c>
      <c r="N1464" s="26"/>
      <c r="O1464" s="20" t="s">
        <v>56</v>
      </c>
      <c r="P1464" t="str">
        <f t="shared" si="22"/>
        <v>INSERT INTO @DataTable (Deal, AdvanceDate, PROV, DealPurpose, RateType, BEACON, LTV, TDS, GDS, InsuranceType, PrincipalBalance, OccupancyType, AccountStatus, Closed_Date, DelinquencyBucket) VALUES (1463, '2014-12-03', 'BC', 'Purchase', 'Fixed', 786, 93.3, 33.29, 32.88, 'HiRatio', 100116.85, 'Owner-Occupied', 'Open', '1900-01-00', 'Current');</v>
      </c>
    </row>
    <row r="1465" spans="1:16" x14ac:dyDescent="0.35">
      <c r="A1465" s="22">
        <v>1464</v>
      </c>
      <c r="B1465" s="21">
        <v>42625</v>
      </c>
      <c r="C1465" s="22" t="s">
        <v>51</v>
      </c>
      <c r="D1465" s="22" t="s">
        <v>61</v>
      </c>
      <c r="E1465" s="22" t="s">
        <v>53</v>
      </c>
      <c r="F1465" s="22">
        <v>804</v>
      </c>
      <c r="G1465" s="22">
        <v>88.64</v>
      </c>
      <c r="H1465" s="22">
        <v>38.32</v>
      </c>
      <c r="I1465" s="22">
        <v>34.159999999999997</v>
      </c>
      <c r="J1465" s="22" t="s">
        <v>60</v>
      </c>
      <c r="K1465" s="23">
        <v>395521.41</v>
      </c>
      <c r="L1465" s="23" t="s">
        <v>55</v>
      </c>
      <c r="M1465" s="23" t="s">
        <v>83</v>
      </c>
      <c r="N1465" s="27"/>
      <c r="O1465" s="23" t="s">
        <v>56</v>
      </c>
      <c r="P1465" t="str">
        <f t="shared" si="22"/>
        <v>INSERT INTO @DataTable (Deal, AdvanceDate, PROV, DealPurpose, RateType, BEACON, LTV, TDS, GDS, InsuranceType, PrincipalBalance, OccupancyType, AccountStatus, Closed_Date, DelinquencyBucket) VALUES (1464, '2016-09-12', 'AB', 'Purchase', 'Fixed', 804, 88.64, 38.32, 34.16, 'HiRatio', 395521.41, 'Owner-Occupied', 'Open', '1900-01-00', 'Current');</v>
      </c>
    </row>
    <row r="1466" spans="1:16" x14ac:dyDescent="0.35">
      <c r="A1466" s="19">
        <v>1465</v>
      </c>
      <c r="B1466" s="18">
        <v>41737</v>
      </c>
      <c r="C1466" s="19" t="s">
        <v>57</v>
      </c>
      <c r="D1466" s="19" t="s">
        <v>59</v>
      </c>
      <c r="E1466" s="19" t="s">
        <v>40</v>
      </c>
      <c r="F1466" s="19">
        <v>777</v>
      </c>
      <c r="G1466" s="19">
        <v>56.94</v>
      </c>
      <c r="H1466" s="19">
        <v>22.59</v>
      </c>
      <c r="I1466" s="19">
        <v>14.42</v>
      </c>
      <c r="J1466" s="19" t="s">
        <v>54</v>
      </c>
      <c r="K1466" s="20">
        <v>155767.46</v>
      </c>
      <c r="L1466" s="20" t="s">
        <v>55</v>
      </c>
      <c r="M1466" s="20" t="s">
        <v>83</v>
      </c>
      <c r="N1466" s="26"/>
      <c r="O1466" s="20" t="s">
        <v>56</v>
      </c>
      <c r="P1466" t="str">
        <f t="shared" si="22"/>
        <v>INSERT INTO @DataTable (Deal, AdvanceDate, PROV, DealPurpose, RateType, BEACON, LTV, TDS, GDS, InsuranceType, PrincipalBalance, OccupancyType, AccountStatus, Closed_Date, DelinquencyBucket) VALUES (1465, '2014-04-08', 'ON', 'Transfer', 'ARM', 777, 56.94, 22.59, 14.42, 'Conv', 155767.46, 'Owner-Occupied', 'Open', '1900-01-00', 'Current');</v>
      </c>
    </row>
    <row r="1467" spans="1:16" x14ac:dyDescent="0.35">
      <c r="A1467" s="22">
        <v>1466</v>
      </c>
      <c r="B1467" s="21">
        <v>42523</v>
      </c>
      <c r="C1467" s="22" t="s">
        <v>57</v>
      </c>
      <c r="D1467" s="22" t="s">
        <v>61</v>
      </c>
      <c r="E1467" s="22" t="s">
        <v>53</v>
      </c>
      <c r="F1467" s="22">
        <v>719</v>
      </c>
      <c r="G1467" s="22">
        <v>94.99</v>
      </c>
      <c r="H1467" s="22">
        <v>28.21</v>
      </c>
      <c r="I1467" s="22">
        <v>26.52</v>
      </c>
      <c r="J1467" s="22" t="s">
        <v>60</v>
      </c>
      <c r="K1467" s="23">
        <v>335619.17</v>
      </c>
      <c r="L1467" s="23" t="s">
        <v>55</v>
      </c>
      <c r="M1467" s="23" t="s">
        <v>83</v>
      </c>
      <c r="N1467" s="27"/>
      <c r="O1467" s="23" t="s">
        <v>56</v>
      </c>
      <c r="P1467" t="str">
        <f t="shared" si="22"/>
        <v>INSERT INTO @DataTable (Deal, AdvanceDate, PROV, DealPurpose, RateType, BEACON, LTV, TDS, GDS, InsuranceType, PrincipalBalance, OccupancyType, AccountStatus, Closed_Date, DelinquencyBucket) VALUES (1466, '2016-06-02', 'ON', 'Purchase', 'Fixed', 719, 94.99, 28.21, 26.52, 'HiRatio', 335619.17, 'Owner-Occupied', 'Open', '1900-01-00', 'Current');</v>
      </c>
    </row>
    <row r="1468" spans="1:16" x14ac:dyDescent="0.35">
      <c r="A1468" s="19">
        <v>1467</v>
      </c>
      <c r="B1468" s="18">
        <v>41949</v>
      </c>
      <c r="C1468" s="19" t="s">
        <v>57</v>
      </c>
      <c r="D1468" s="19" t="s">
        <v>59</v>
      </c>
      <c r="E1468" s="19" t="s">
        <v>40</v>
      </c>
      <c r="F1468" s="19">
        <v>795</v>
      </c>
      <c r="G1468" s="19">
        <v>62.17</v>
      </c>
      <c r="H1468" s="19">
        <v>19.25</v>
      </c>
      <c r="I1468" s="19">
        <v>14.29</v>
      </c>
      <c r="J1468" s="19" t="s">
        <v>54</v>
      </c>
      <c r="K1468" s="20">
        <v>182942.97</v>
      </c>
      <c r="L1468" s="20" t="s">
        <v>55</v>
      </c>
      <c r="M1468" s="20" t="s">
        <v>83</v>
      </c>
      <c r="N1468" s="26"/>
      <c r="O1468" s="20" t="s">
        <v>56</v>
      </c>
      <c r="P1468" t="str">
        <f t="shared" si="22"/>
        <v>INSERT INTO @DataTable (Deal, AdvanceDate, PROV, DealPurpose, RateType, BEACON, LTV, TDS, GDS, InsuranceType, PrincipalBalance, OccupancyType, AccountStatus, Closed_Date, DelinquencyBucket) VALUES (1467, '2014-11-06', 'ON', 'Transfer', 'ARM', 795, 62.17, 19.25, 14.29, 'Conv', 182942.97, 'Owner-Occupied', 'Open', '1900-01-00', 'Current');</v>
      </c>
    </row>
    <row r="1469" spans="1:16" x14ac:dyDescent="0.35">
      <c r="A1469" s="22">
        <v>1468</v>
      </c>
      <c r="B1469" s="21">
        <v>41220</v>
      </c>
      <c r="C1469" s="22" t="s">
        <v>51</v>
      </c>
      <c r="D1469" s="22" t="s">
        <v>61</v>
      </c>
      <c r="E1469" s="22" t="s">
        <v>53</v>
      </c>
      <c r="F1469" s="22">
        <v>686</v>
      </c>
      <c r="G1469" s="22">
        <v>86.31</v>
      </c>
      <c r="H1469" s="22">
        <v>33.090000000000003</v>
      </c>
      <c r="I1469" s="22">
        <v>26.42</v>
      </c>
      <c r="J1469" s="22" t="s">
        <v>60</v>
      </c>
      <c r="K1469" s="23">
        <v>0</v>
      </c>
      <c r="L1469" s="23" t="s">
        <v>55</v>
      </c>
      <c r="M1469" s="23" t="s">
        <v>84</v>
      </c>
      <c r="N1469" s="27">
        <v>42368</v>
      </c>
      <c r="O1469" s="23" t="s">
        <v>56</v>
      </c>
      <c r="P1469" t="str">
        <f t="shared" si="22"/>
        <v>INSERT INTO @DataTable (Deal, AdvanceDate, PROV, DealPurpose, RateType, BEACON, LTV, TDS, GDS, InsuranceType, PrincipalBalance, OccupancyType, AccountStatus, Closed_Date, DelinquencyBucket) VALUES (1468, '2012-11-07', 'AB', 'Purchase', 'Fixed', 686, 86.31, 33.09, 26.42, 'HiRatio', 0, 'Owner-Occupied', 'Closed', '2015-12-30', 'Current');</v>
      </c>
    </row>
    <row r="1470" spans="1:16" x14ac:dyDescent="0.35">
      <c r="A1470" s="19">
        <v>1469</v>
      </c>
      <c r="B1470" s="18">
        <v>41607</v>
      </c>
      <c r="C1470" s="19" t="s">
        <v>51</v>
      </c>
      <c r="D1470" s="19" t="s">
        <v>61</v>
      </c>
      <c r="E1470" s="19" t="s">
        <v>40</v>
      </c>
      <c r="F1470" s="19">
        <v>791</v>
      </c>
      <c r="G1470" s="19">
        <v>54.26</v>
      </c>
      <c r="H1470" s="19">
        <v>20.96</v>
      </c>
      <c r="I1470" s="19">
        <v>11.16</v>
      </c>
      <c r="J1470" s="19" t="s">
        <v>54</v>
      </c>
      <c r="K1470" s="20">
        <v>226817.22</v>
      </c>
      <c r="L1470" s="20" t="s">
        <v>55</v>
      </c>
      <c r="M1470" s="20" t="s">
        <v>83</v>
      </c>
      <c r="N1470" s="26"/>
      <c r="O1470" s="20" t="s">
        <v>56</v>
      </c>
      <c r="P1470" t="str">
        <f t="shared" si="22"/>
        <v>INSERT INTO @DataTable (Deal, AdvanceDate, PROV, DealPurpose, RateType, BEACON, LTV, TDS, GDS, InsuranceType, PrincipalBalance, OccupancyType, AccountStatus, Closed_Date, DelinquencyBucket) VALUES (1469, '2013-11-29', 'AB', 'Purchase', 'ARM', 791, 54.26, 20.96, 11.16, 'Conv', 226817.22, 'Owner-Occupied', 'Open', '1900-01-00', 'Current');</v>
      </c>
    </row>
    <row r="1471" spans="1:16" x14ac:dyDescent="0.35">
      <c r="A1471" s="22">
        <v>1470</v>
      </c>
      <c r="B1471" s="21">
        <v>40856</v>
      </c>
      <c r="C1471" s="22" t="s">
        <v>63</v>
      </c>
      <c r="D1471" s="22" t="s">
        <v>61</v>
      </c>
      <c r="E1471" s="22" t="s">
        <v>53</v>
      </c>
      <c r="F1471" s="22">
        <v>736</v>
      </c>
      <c r="G1471" s="22">
        <v>83.87</v>
      </c>
      <c r="H1471" s="22">
        <v>14.55</v>
      </c>
      <c r="I1471" s="22">
        <v>10.35</v>
      </c>
      <c r="J1471" s="22" t="s">
        <v>60</v>
      </c>
      <c r="K1471" s="23">
        <v>0</v>
      </c>
      <c r="L1471" s="23" t="s">
        <v>55</v>
      </c>
      <c r="M1471" s="23" t="s">
        <v>84</v>
      </c>
      <c r="N1471" s="27">
        <v>41416</v>
      </c>
      <c r="O1471" s="23" t="s">
        <v>56</v>
      </c>
      <c r="P1471" t="str">
        <f t="shared" si="22"/>
        <v>INSERT INTO @DataTable (Deal, AdvanceDate, PROV, DealPurpose, RateType, BEACON, LTV, TDS, GDS, InsuranceType, PrincipalBalance, OccupancyType, AccountStatus, Closed_Date, DelinquencyBucket) VALUES (1470, '2011-11-09', 'SK', 'Purchase', 'Fixed', 736, 83.87, 14.55, 10.35, 'HiRatio', 0, 'Owner-Occupied', 'Closed', '2013-05-22', 'Current');</v>
      </c>
    </row>
    <row r="1472" spans="1:16" x14ac:dyDescent="0.35">
      <c r="A1472" s="19">
        <v>1471</v>
      </c>
      <c r="B1472" s="18">
        <v>42479</v>
      </c>
      <c r="C1472" s="19" t="s">
        <v>58</v>
      </c>
      <c r="D1472" s="19" t="s">
        <v>52</v>
      </c>
      <c r="E1472" s="19" t="s">
        <v>40</v>
      </c>
      <c r="F1472" s="19">
        <v>801</v>
      </c>
      <c r="G1472" s="19">
        <v>43.87</v>
      </c>
      <c r="H1472" s="19">
        <v>18.62</v>
      </c>
      <c r="I1472" s="19">
        <v>17.64</v>
      </c>
      <c r="J1472" s="19" t="s">
        <v>54</v>
      </c>
      <c r="K1472" s="20">
        <v>214203.68</v>
      </c>
      <c r="L1472" s="20" t="s">
        <v>55</v>
      </c>
      <c r="M1472" s="20" t="s">
        <v>83</v>
      </c>
      <c r="N1472" s="26"/>
      <c r="O1472" s="20" t="s">
        <v>56</v>
      </c>
      <c r="P1472" t="str">
        <f t="shared" si="22"/>
        <v>INSERT INTO @DataTable (Deal, AdvanceDate, PROV, DealPurpose, RateType, BEACON, LTV, TDS, GDS, InsuranceType, PrincipalBalance, OccupancyType, AccountStatus, Closed_Date, DelinquencyBucket) VALUES (1471, '2016-04-19', 'BC', 'Refinance External', 'ARM', 801, 43.87, 18.62, 17.64, 'Conv', 214203.68, 'Owner-Occupied', 'Open', '1900-01-00', 'Current');</v>
      </c>
    </row>
    <row r="1473" spans="1:16" x14ac:dyDescent="0.35">
      <c r="A1473" s="22">
        <v>1472</v>
      </c>
      <c r="B1473" s="21">
        <v>42236</v>
      </c>
      <c r="C1473" s="22" t="s">
        <v>57</v>
      </c>
      <c r="D1473" s="22" t="s">
        <v>61</v>
      </c>
      <c r="E1473" s="22" t="s">
        <v>40</v>
      </c>
      <c r="F1473" s="22">
        <v>793</v>
      </c>
      <c r="G1473" s="22">
        <v>80</v>
      </c>
      <c r="H1473" s="22">
        <v>32.21</v>
      </c>
      <c r="I1473" s="22">
        <v>24.62</v>
      </c>
      <c r="J1473" s="22" t="s">
        <v>54</v>
      </c>
      <c r="K1473" s="23">
        <v>354471.92</v>
      </c>
      <c r="L1473" s="23" t="s">
        <v>55</v>
      </c>
      <c r="M1473" s="23" t="s">
        <v>83</v>
      </c>
      <c r="N1473" s="27"/>
      <c r="O1473" s="23" t="s">
        <v>56</v>
      </c>
      <c r="P1473" t="str">
        <f t="shared" si="22"/>
        <v>INSERT INTO @DataTable (Deal, AdvanceDate, PROV, DealPurpose, RateType, BEACON, LTV, TDS, GDS, InsuranceType, PrincipalBalance, OccupancyType, AccountStatus, Closed_Date, DelinquencyBucket) VALUES (1472, '2015-08-20', 'ON', 'Purchase', 'ARM', 793, 80, 32.21, 24.62, 'Conv', 354471.92, 'Owner-Occupied', 'Open', '1900-01-00', 'Current');</v>
      </c>
    </row>
    <row r="1474" spans="1:16" x14ac:dyDescent="0.35">
      <c r="A1474" s="19">
        <v>1473</v>
      </c>
      <c r="B1474" s="18">
        <v>42306</v>
      </c>
      <c r="C1474" s="19" t="s">
        <v>63</v>
      </c>
      <c r="D1474" s="19" t="s">
        <v>61</v>
      </c>
      <c r="E1474" s="19" t="s">
        <v>53</v>
      </c>
      <c r="F1474" s="19">
        <v>751</v>
      </c>
      <c r="G1474" s="19">
        <v>88</v>
      </c>
      <c r="H1474" s="19">
        <v>40.79</v>
      </c>
      <c r="I1474" s="19">
        <v>36.020000000000003</v>
      </c>
      <c r="J1474" s="19" t="s">
        <v>60</v>
      </c>
      <c r="K1474" s="20">
        <v>215844.03</v>
      </c>
      <c r="L1474" s="20" t="s">
        <v>55</v>
      </c>
      <c r="M1474" s="20" t="s">
        <v>83</v>
      </c>
      <c r="N1474" s="26"/>
      <c r="O1474" s="20" t="s">
        <v>56</v>
      </c>
      <c r="P1474" t="str">
        <f t="shared" si="22"/>
        <v>INSERT INTO @DataTable (Deal, AdvanceDate, PROV, DealPurpose, RateType, BEACON, LTV, TDS, GDS, InsuranceType, PrincipalBalance, OccupancyType, AccountStatus, Closed_Date, DelinquencyBucket) VALUES (1473, '2015-10-29', 'SK', 'Purchase', 'Fixed', 751, 88, 40.79, 36.02, 'HiRatio', 215844.03, 'Owner-Occupied', 'Open', '1900-01-00', 'Current');</v>
      </c>
    </row>
    <row r="1475" spans="1:16" x14ac:dyDescent="0.35">
      <c r="A1475" s="22">
        <v>1474</v>
      </c>
      <c r="B1475" s="21">
        <v>40746</v>
      </c>
      <c r="C1475" s="22" t="s">
        <v>51</v>
      </c>
      <c r="D1475" s="22" t="s">
        <v>61</v>
      </c>
      <c r="E1475" s="22" t="s">
        <v>53</v>
      </c>
      <c r="F1475" s="22">
        <v>804</v>
      </c>
      <c r="G1475" s="22">
        <v>71.430000000000007</v>
      </c>
      <c r="H1475" s="22">
        <v>12.54</v>
      </c>
      <c r="I1475" s="22">
        <v>5.08</v>
      </c>
      <c r="J1475" s="22" t="s">
        <v>54</v>
      </c>
      <c r="K1475" s="23">
        <v>442201.45</v>
      </c>
      <c r="L1475" s="23" t="s">
        <v>66</v>
      </c>
      <c r="M1475" s="23" t="s">
        <v>83</v>
      </c>
      <c r="N1475" s="27"/>
      <c r="O1475" s="23" t="s">
        <v>56</v>
      </c>
      <c r="P1475" t="str">
        <f t="shared" ref="P1475:P1538" si="23">"INSERT INTO @DataTable (Deal, AdvanceDate, PROV, DealPurpose, RateType, BEACON, LTV, TDS, GDS, InsuranceType, PrincipalBalance, OccupancyType, AccountStatus, Closed_Date, DelinquencyBucket) VALUES (" &amp; A1475 &amp; ", " &amp; "'" &amp; TEXT(B1475, "yyyy-mm-dd") &amp; "', '" &amp; C1475 &amp; "', '" &amp; D1475 &amp; "', '" &amp; E1475 &amp; "', " &amp; F1475 &amp; ", " &amp; G1475 &amp; ", " &amp; H1475 &amp; ", " &amp; I1475 &amp; ", '" &amp; J1475 &amp; "', " &amp; K1475 &amp; ", '" &amp; L1475 &amp; "', '" &amp; M1475 &amp; "', '" &amp;TEXT(N1475, "yyyy-mm-dd") &amp; "', '" &amp; O1475 &amp; "');"</f>
        <v>INSERT INTO @DataTable (Deal, AdvanceDate, PROV, DealPurpose, RateType, BEACON, LTV, TDS, GDS, InsuranceType, PrincipalBalance, OccupancyType, AccountStatus, Closed_Date, DelinquencyBucket) VALUES (1474, '2011-07-22', 'AB', 'Purchase', 'Fixed', 804, 71.43, 12.54, 5.08, 'Conv', 442201.45, 'Second Home', 'Open', '1900-01-00', 'Current');</v>
      </c>
    </row>
    <row r="1476" spans="1:16" x14ac:dyDescent="0.35">
      <c r="A1476" s="19">
        <v>1475</v>
      </c>
      <c r="B1476" s="18">
        <v>40799</v>
      </c>
      <c r="C1476" s="19" t="s">
        <v>57</v>
      </c>
      <c r="D1476" s="19" t="s">
        <v>52</v>
      </c>
      <c r="E1476" s="19" t="s">
        <v>40</v>
      </c>
      <c r="F1476" s="19">
        <v>656</v>
      </c>
      <c r="G1476" s="19">
        <v>85</v>
      </c>
      <c r="H1476" s="19">
        <v>33.83</v>
      </c>
      <c r="I1476" s="19">
        <v>20.83</v>
      </c>
      <c r="J1476" s="19" t="s">
        <v>60</v>
      </c>
      <c r="K1476" s="20">
        <v>0</v>
      </c>
      <c r="L1476" s="20" t="s">
        <v>55</v>
      </c>
      <c r="M1476" s="20" t="s">
        <v>84</v>
      </c>
      <c r="N1476" s="26">
        <v>42578</v>
      </c>
      <c r="O1476" s="20" t="s">
        <v>56</v>
      </c>
      <c r="P1476" t="str">
        <f t="shared" si="23"/>
        <v>INSERT INTO @DataTable (Deal, AdvanceDate, PROV, DealPurpose, RateType, BEACON, LTV, TDS, GDS, InsuranceType, PrincipalBalance, OccupancyType, AccountStatus, Closed_Date, DelinquencyBucket) VALUES (1475, '2011-09-13', 'ON', 'Refinance External', 'ARM', 656, 85, 33.83, 20.83, 'HiRatio', 0, 'Owner-Occupied', 'Closed', '2016-07-27', 'Current');</v>
      </c>
    </row>
    <row r="1477" spans="1:16" x14ac:dyDescent="0.35">
      <c r="A1477" s="22">
        <v>1476</v>
      </c>
      <c r="B1477" s="21">
        <v>41880</v>
      </c>
      <c r="C1477" s="22" t="s">
        <v>58</v>
      </c>
      <c r="D1477" s="22" t="s">
        <v>61</v>
      </c>
      <c r="E1477" s="22" t="s">
        <v>40</v>
      </c>
      <c r="F1477" s="22">
        <v>758</v>
      </c>
      <c r="G1477" s="22">
        <v>95</v>
      </c>
      <c r="H1477" s="22">
        <v>33.78</v>
      </c>
      <c r="I1477" s="22">
        <v>30.37</v>
      </c>
      <c r="J1477" s="22" t="s">
        <v>60</v>
      </c>
      <c r="K1477" s="23">
        <v>345392.04</v>
      </c>
      <c r="L1477" s="23" t="s">
        <v>55</v>
      </c>
      <c r="M1477" s="23" t="s">
        <v>83</v>
      </c>
      <c r="N1477" s="27"/>
      <c r="O1477" s="23" t="s">
        <v>56</v>
      </c>
      <c r="P1477" t="str">
        <f t="shared" si="23"/>
        <v>INSERT INTO @DataTable (Deal, AdvanceDate, PROV, DealPurpose, RateType, BEACON, LTV, TDS, GDS, InsuranceType, PrincipalBalance, OccupancyType, AccountStatus, Closed_Date, DelinquencyBucket) VALUES (1476, '2014-08-29', 'BC', 'Purchase', 'ARM', 758, 95, 33.78, 30.37, 'HiRatio', 345392.04, 'Owner-Occupied', 'Open', '1900-01-00', 'Current');</v>
      </c>
    </row>
    <row r="1478" spans="1:16" x14ac:dyDescent="0.35">
      <c r="A1478" s="19">
        <v>1477</v>
      </c>
      <c r="B1478" s="18">
        <v>41955</v>
      </c>
      <c r="C1478" s="19" t="s">
        <v>63</v>
      </c>
      <c r="D1478" s="19" t="s">
        <v>52</v>
      </c>
      <c r="E1478" s="19" t="s">
        <v>40</v>
      </c>
      <c r="F1478" s="19">
        <v>735</v>
      </c>
      <c r="G1478" s="19">
        <v>75</v>
      </c>
      <c r="H1478" s="19">
        <v>26.45</v>
      </c>
      <c r="I1478" s="19">
        <v>25.8</v>
      </c>
      <c r="J1478" s="19" t="s">
        <v>54</v>
      </c>
      <c r="K1478" s="20">
        <v>0</v>
      </c>
      <c r="L1478" s="20" t="s">
        <v>55</v>
      </c>
      <c r="M1478" s="20" t="s">
        <v>84</v>
      </c>
      <c r="N1478" s="26">
        <v>42213</v>
      </c>
      <c r="O1478" s="20" t="s">
        <v>56</v>
      </c>
      <c r="P1478" t="str">
        <f t="shared" si="23"/>
        <v>INSERT INTO @DataTable (Deal, AdvanceDate, PROV, DealPurpose, RateType, BEACON, LTV, TDS, GDS, InsuranceType, PrincipalBalance, OccupancyType, AccountStatus, Closed_Date, DelinquencyBucket) VALUES (1477, '2014-11-12', 'SK', 'Refinance External', 'ARM', 735, 75, 26.45, 25.8, 'Conv', 0, 'Owner-Occupied', 'Closed', '2015-07-28', 'Current');</v>
      </c>
    </row>
    <row r="1479" spans="1:16" x14ac:dyDescent="0.35">
      <c r="A1479" s="22">
        <v>1478</v>
      </c>
      <c r="B1479" s="21">
        <v>42212</v>
      </c>
      <c r="C1479" s="22" t="s">
        <v>57</v>
      </c>
      <c r="D1479" s="22" t="s">
        <v>52</v>
      </c>
      <c r="E1479" s="22" t="s">
        <v>40</v>
      </c>
      <c r="F1479" s="22">
        <v>711</v>
      </c>
      <c r="G1479" s="22">
        <v>65.930000000000007</v>
      </c>
      <c r="H1479" s="22">
        <v>30.01</v>
      </c>
      <c r="I1479" s="22">
        <v>30.01</v>
      </c>
      <c r="J1479" s="22" t="s">
        <v>54</v>
      </c>
      <c r="K1479" s="23">
        <v>567862.13</v>
      </c>
      <c r="L1479" s="23" t="s">
        <v>55</v>
      </c>
      <c r="M1479" s="23" t="s">
        <v>83</v>
      </c>
      <c r="N1479" s="27"/>
      <c r="O1479" s="23" t="s">
        <v>56</v>
      </c>
      <c r="P1479" t="str">
        <f t="shared" si="23"/>
        <v>INSERT INTO @DataTable (Deal, AdvanceDate, PROV, DealPurpose, RateType, BEACON, LTV, TDS, GDS, InsuranceType, PrincipalBalance, OccupancyType, AccountStatus, Closed_Date, DelinquencyBucket) VALUES (1478, '2015-07-27', 'ON', 'Refinance External', 'ARM', 711, 65.93, 30.01, 30.01, 'Conv', 567862.13, 'Owner-Occupied', 'Open', '1900-01-00', 'Current');</v>
      </c>
    </row>
    <row r="1480" spans="1:16" x14ac:dyDescent="0.35">
      <c r="A1480" s="19">
        <v>1479</v>
      </c>
      <c r="B1480" s="18">
        <v>40696</v>
      </c>
      <c r="C1480" s="19" t="s">
        <v>57</v>
      </c>
      <c r="D1480" s="19" t="s">
        <v>61</v>
      </c>
      <c r="E1480" s="19" t="s">
        <v>53</v>
      </c>
      <c r="F1480" s="19">
        <v>761</v>
      </c>
      <c r="G1480" s="19">
        <v>95</v>
      </c>
      <c r="H1480" s="19">
        <v>26.87</v>
      </c>
      <c r="I1480" s="19">
        <v>21.04</v>
      </c>
      <c r="J1480" s="19" t="s">
        <v>60</v>
      </c>
      <c r="K1480" s="20">
        <v>0</v>
      </c>
      <c r="L1480" s="20" t="s">
        <v>55</v>
      </c>
      <c r="M1480" s="20" t="s">
        <v>84</v>
      </c>
      <c r="N1480" s="26">
        <v>42187</v>
      </c>
      <c r="O1480" s="20" t="s">
        <v>56</v>
      </c>
      <c r="P1480" t="str">
        <f t="shared" si="23"/>
        <v>INSERT INTO @DataTable (Deal, AdvanceDate, PROV, DealPurpose, RateType, BEACON, LTV, TDS, GDS, InsuranceType, PrincipalBalance, OccupancyType, AccountStatus, Closed_Date, DelinquencyBucket) VALUES (1479, '2011-06-02', 'ON', 'Purchase', 'Fixed', 761, 95, 26.87, 21.04, 'HiRatio', 0, 'Owner-Occupied', 'Closed', '2015-07-02', 'Current');</v>
      </c>
    </row>
    <row r="1481" spans="1:16" x14ac:dyDescent="0.35">
      <c r="A1481" s="22">
        <v>1480</v>
      </c>
      <c r="B1481" s="21">
        <v>42128</v>
      </c>
      <c r="C1481" s="22" t="s">
        <v>57</v>
      </c>
      <c r="D1481" s="22" t="s">
        <v>59</v>
      </c>
      <c r="E1481" s="22" t="s">
        <v>40</v>
      </c>
      <c r="F1481" s="22">
        <v>781</v>
      </c>
      <c r="G1481" s="22">
        <v>87.63</v>
      </c>
      <c r="H1481" s="22">
        <v>20.11</v>
      </c>
      <c r="I1481" s="22">
        <v>19.23</v>
      </c>
      <c r="J1481" s="22" t="s">
        <v>60</v>
      </c>
      <c r="K1481" s="23">
        <v>320630.11</v>
      </c>
      <c r="L1481" s="23" t="s">
        <v>55</v>
      </c>
      <c r="M1481" s="23" t="s">
        <v>83</v>
      </c>
      <c r="N1481" s="27"/>
      <c r="O1481" s="23" t="s">
        <v>56</v>
      </c>
      <c r="P1481" t="str">
        <f t="shared" si="23"/>
        <v>INSERT INTO @DataTable (Deal, AdvanceDate, PROV, DealPurpose, RateType, BEACON, LTV, TDS, GDS, InsuranceType, PrincipalBalance, OccupancyType, AccountStatus, Closed_Date, DelinquencyBucket) VALUES (1480, '2015-05-04', 'ON', 'Transfer', 'ARM', 781, 87.63, 20.11, 19.23, 'HiRatio', 320630.11, 'Owner-Occupied', 'Open', '1900-01-00', 'Current');</v>
      </c>
    </row>
    <row r="1482" spans="1:16" x14ac:dyDescent="0.35">
      <c r="A1482" s="19">
        <v>1481</v>
      </c>
      <c r="B1482" s="18">
        <v>42230</v>
      </c>
      <c r="C1482" s="19" t="s">
        <v>57</v>
      </c>
      <c r="D1482" s="19" t="s">
        <v>52</v>
      </c>
      <c r="E1482" s="19" t="s">
        <v>53</v>
      </c>
      <c r="F1482" s="19">
        <v>720</v>
      </c>
      <c r="G1482" s="19">
        <v>80</v>
      </c>
      <c r="H1482" s="19">
        <v>34.78</v>
      </c>
      <c r="I1482" s="19">
        <v>34.78</v>
      </c>
      <c r="J1482" s="19" t="s">
        <v>54</v>
      </c>
      <c r="K1482" s="20">
        <v>0</v>
      </c>
      <c r="L1482" s="20" t="s">
        <v>55</v>
      </c>
      <c r="M1482" s="20" t="s">
        <v>84</v>
      </c>
      <c r="N1482" s="26">
        <v>42243</v>
      </c>
      <c r="O1482" s="20" t="s">
        <v>56</v>
      </c>
      <c r="P1482" t="str">
        <f t="shared" si="23"/>
        <v>INSERT INTO @DataTable (Deal, AdvanceDate, PROV, DealPurpose, RateType, BEACON, LTV, TDS, GDS, InsuranceType, PrincipalBalance, OccupancyType, AccountStatus, Closed_Date, DelinquencyBucket) VALUES (1481, '2015-08-14', 'ON', 'Refinance External', 'Fixed', 720, 80, 34.78, 34.78, 'Conv', 0, 'Owner-Occupied', 'Closed', '2015-08-27', 'Current');</v>
      </c>
    </row>
    <row r="1483" spans="1:16" x14ac:dyDescent="0.35">
      <c r="A1483" s="22">
        <v>1482</v>
      </c>
      <c r="B1483" s="21">
        <v>42689</v>
      </c>
      <c r="C1483" s="22" t="s">
        <v>51</v>
      </c>
      <c r="D1483" s="22" t="s">
        <v>52</v>
      </c>
      <c r="E1483" s="22" t="s">
        <v>53</v>
      </c>
      <c r="F1483" s="22">
        <v>714</v>
      </c>
      <c r="G1483" s="22">
        <v>56.64</v>
      </c>
      <c r="H1483" s="22">
        <v>36.729999999999997</v>
      </c>
      <c r="I1483" s="22">
        <v>14.6</v>
      </c>
      <c r="J1483" s="22" t="s">
        <v>54</v>
      </c>
      <c r="K1483" s="23">
        <v>316893.99</v>
      </c>
      <c r="L1483" s="23" t="s">
        <v>55</v>
      </c>
      <c r="M1483" s="23" t="s">
        <v>83</v>
      </c>
      <c r="N1483" s="27"/>
      <c r="O1483" s="23" t="s">
        <v>56</v>
      </c>
      <c r="P1483" t="str">
        <f t="shared" si="23"/>
        <v>INSERT INTO @DataTable (Deal, AdvanceDate, PROV, DealPurpose, RateType, BEACON, LTV, TDS, GDS, InsuranceType, PrincipalBalance, OccupancyType, AccountStatus, Closed_Date, DelinquencyBucket) VALUES (1482, '2016-11-15', 'AB', 'Refinance External', 'Fixed', 714, 56.64, 36.73, 14.6, 'Conv', 316893.99, 'Owner-Occupied', 'Open', '1900-01-00', 'Current');</v>
      </c>
    </row>
    <row r="1484" spans="1:16" x14ac:dyDescent="0.35">
      <c r="A1484" s="19">
        <v>1483</v>
      </c>
      <c r="B1484" s="18">
        <v>42107</v>
      </c>
      <c r="C1484" s="19" t="s">
        <v>57</v>
      </c>
      <c r="D1484" s="19" t="s">
        <v>52</v>
      </c>
      <c r="E1484" s="19" t="s">
        <v>40</v>
      </c>
      <c r="F1484" s="19">
        <v>793</v>
      </c>
      <c r="G1484" s="19">
        <v>44.17</v>
      </c>
      <c r="H1484" s="19">
        <v>35.119999999999997</v>
      </c>
      <c r="I1484" s="19">
        <v>27.17</v>
      </c>
      <c r="J1484" s="19" t="s">
        <v>54</v>
      </c>
      <c r="K1484" s="20">
        <v>199637.41</v>
      </c>
      <c r="L1484" s="20" t="s">
        <v>55</v>
      </c>
      <c r="M1484" s="20" t="s">
        <v>83</v>
      </c>
      <c r="N1484" s="26"/>
      <c r="O1484" s="20" t="s">
        <v>56</v>
      </c>
      <c r="P1484" t="str">
        <f t="shared" si="23"/>
        <v>INSERT INTO @DataTable (Deal, AdvanceDate, PROV, DealPurpose, RateType, BEACON, LTV, TDS, GDS, InsuranceType, PrincipalBalance, OccupancyType, AccountStatus, Closed_Date, DelinquencyBucket) VALUES (1483, '2015-04-13', 'ON', 'Refinance External', 'ARM', 793, 44.17, 35.12, 27.17, 'Conv', 199637.41, 'Owner-Occupied', 'Open', '1900-01-00', 'Current');</v>
      </c>
    </row>
    <row r="1485" spans="1:16" x14ac:dyDescent="0.35">
      <c r="A1485" s="22">
        <v>1484</v>
      </c>
      <c r="B1485" s="21">
        <v>41547</v>
      </c>
      <c r="C1485" s="22" t="s">
        <v>57</v>
      </c>
      <c r="D1485" s="22" t="s">
        <v>61</v>
      </c>
      <c r="E1485" s="22" t="s">
        <v>40</v>
      </c>
      <c r="F1485" s="22">
        <v>779</v>
      </c>
      <c r="G1485" s="22">
        <v>95</v>
      </c>
      <c r="H1485" s="22">
        <v>30.31</v>
      </c>
      <c r="I1485" s="22">
        <v>30.14</v>
      </c>
      <c r="J1485" s="22" t="s">
        <v>60</v>
      </c>
      <c r="K1485" s="23">
        <v>193153.25</v>
      </c>
      <c r="L1485" s="23" t="s">
        <v>55</v>
      </c>
      <c r="M1485" s="23" t="s">
        <v>83</v>
      </c>
      <c r="N1485" s="27"/>
      <c r="O1485" s="23" t="s">
        <v>56</v>
      </c>
      <c r="P1485" t="str">
        <f t="shared" si="23"/>
        <v>INSERT INTO @DataTable (Deal, AdvanceDate, PROV, DealPurpose, RateType, BEACON, LTV, TDS, GDS, InsuranceType, PrincipalBalance, OccupancyType, AccountStatus, Closed_Date, DelinquencyBucket) VALUES (1484, '2013-09-30', 'ON', 'Purchase', 'ARM', 779, 95, 30.31, 30.14, 'HiRatio', 193153.25, 'Owner-Occupied', 'Open', '1900-01-00', 'Current');</v>
      </c>
    </row>
    <row r="1486" spans="1:16" x14ac:dyDescent="0.35">
      <c r="A1486" s="19">
        <v>1485</v>
      </c>
      <c r="B1486" s="18">
        <v>40785</v>
      </c>
      <c r="C1486" s="19" t="s">
        <v>57</v>
      </c>
      <c r="D1486" s="19" t="s">
        <v>61</v>
      </c>
      <c r="E1486" s="19" t="s">
        <v>53</v>
      </c>
      <c r="F1486" s="19">
        <v>726</v>
      </c>
      <c r="G1486" s="19">
        <v>80</v>
      </c>
      <c r="H1486" s="19">
        <v>29.72</v>
      </c>
      <c r="I1486" s="19">
        <v>25.96</v>
      </c>
      <c r="J1486" s="19" t="s">
        <v>54</v>
      </c>
      <c r="K1486" s="20">
        <v>224808.57</v>
      </c>
      <c r="L1486" s="20" t="s">
        <v>55</v>
      </c>
      <c r="M1486" s="20" t="s">
        <v>83</v>
      </c>
      <c r="N1486" s="26"/>
      <c r="O1486" s="20" t="s">
        <v>56</v>
      </c>
      <c r="P1486" t="str">
        <f t="shared" si="23"/>
        <v>INSERT INTO @DataTable (Deal, AdvanceDate, PROV, DealPurpose, RateType, BEACON, LTV, TDS, GDS, InsuranceType, PrincipalBalance, OccupancyType, AccountStatus, Closed_Date, DelinquencyBucket) VALUES (1485, '2011-08-30', 'ON', 'Purchase', 'Fixed', 726, 80, 29.72, 25.96, 'Conv', 224808.57, 'Owner-Occupied', 'Open', '1900-01-00', 'Current');</v>
      </c>
    </row>
    <row r="1487" spans="1:16" x14ac:dyDescent="0.35">
      <c r="A1487" s="22">
        <v>1486</v>
      </c>
      <c r="B1487" s="21">
        <v>42138</v>
      </c>
      <c r="C1487" s="22" t="s">
        <v>57</v>
      </c>
      <c r="D1487" s="22" t="s">
        <v>61</v>
      </c>
      <c r="E1487" s="22" t="s">
        <v>53</v>
      </c>
      <c r="F1487" s="22">
        <v>678</v>
      </c>
      <c r="G1487" s="22">
        <v>85</v>
      </c>
      <c r="H1487" s="22">
        <v>37.869999999999997</v>
      </c>
      <c r="I1487" s="22">
        <v>28.77</v>
      </c>
      <c r="J1487" s="22" t="s">
        <v>60</v>
      </c>
      <c r="K1487" s="23">
        <v>244548.66</v>
      </c>
      <c r="L1487" s="23" t="s">
        <v>55</v>
      </c>
      <c r="M1487" s="23" t="s">
        <v>83</v>
      </c>
      <c r="N1487" s="27"/>
      <c r="O1487" s="23" t="s">
        <v>56</v>
      </c>
      <c r="P1487" t="str">
        <f t="shared" si="23"/>
        <v>INSERT INTO @DataTable (Deal, AdvanceDate, PROV, DealPurpose, RateType, BEACON, LTV, TDS, GDS, InsuranceType, PrincipalBalance, OccupancyType, AccountStatus, Closed_Date, DelinquencyBucket) VALUES (1486, '2015-05-14', 'ON', 'Purchase', 'Fixed', 678, 85, 37.87, 28.77, 'HiRatio', 244548.66, 'Owner-Occupied', 'Open', '1900-01-00', 'Current');</v>
      </c>
    </row>
    <row r="1488" spans="1:16" x14ac:dyDescent="0.35">
      <c r="A1488" s="19">
        <v>1487</v>
      </c>
      <c r="B1488" s="18">
        <v>40633</v>
      </c>
      <c r="C1488" s="19" t="s">
        <v>51</v>
      </c>
      <c r="D1488" s="19" t="s">
        <v>61</v>
      </c>
      <c r="E1488" s="19" t="s">
        <v>53</v>
      </c>
      <c r="F1488" s="19">
        <v>755</v>
      </c>
      <c r="G1488" s="19">
        <v>90</v>
      </c>
      <c r="H1488" s="19">
        <v>36.43</v>
      </c>
      <c r="I1488" s="19">
        <v>26.89</v>
      </c>
      <c r="J1488" s="19" t="s">
        <v>60</v>
      </c>
      <c r="K1488" s="20">
        <v>0</v>
      </c>
      <c r="L1488" s="20" t="s">
        <v>55</v>
      </c>
      <c r="M1488" s="20" t="s">
        <v>84</v>
      </c>
      <c r="N1488" s="26">
        <v>42460</v>
      </c>
      <c r="O1488" s="20" t="s">
        <v>56</v>
      </c>
      <c r="P1488" t="str">
        <f t="shared" si="23"/>
        <v>INSERT INTO @DataTable (Deal, AdvanceDate, PROV, DealPurpose, RateType, BEACON, LTV, TDS, GDS, InsuranceType, PrincipalBalance, OccupancyType, AccountStatus, Closed_Date, DelinquencyBucket) VALUES (1487, '2011-03-31', 'AB', 'Purchase', 'Fixed', 755, 90, 36.43, 26.89, 'HiRatio', 0, 'Owner-Occupied', 'Closed', '2016-03-31', 'Current');</v>
      </c>
    </row>
    <row r="1489" spans="1:16" x14ac:dyDescent="0.35">
      <c r="A1489" s="22">
        <v>1488</v>
      </c>
      <c r="B1489" s="21">
        <v>42394</v>
      </c>
      <c r="C1489" s="22" t="s">
        <v>57</v>
      </c>
      <c r="D1489" s="22" t="s">
        <v>61</v>
      </c>
      <c r="E1489" s="22" t="s">
        <v>53</v>
      </c>
      <c r="F1489" s="22">
        <v>731</v>
      </c>
      <c r="G1489" s="22">
        <v>95</v>
      </c>
      <c r="H1489" s="22">
        <v>43.34</v>
      </c>
      <c r="I1489" s="22">
        <v>21.43</v>
      </c>
      <c r="J1489" s="22" t="s">
        <v>60</v>
      </c>
      <c r="K1489" s="23">
        <v>277392.7</v>
      </c>
      <c r="L1489" s="23" t="s">
        <v>66</v>
      </c>
      <c r="M1489" s="23" t="s">
        <v>83</v>
      </c>
      <c r="N1489" s="27"/>
      <c r="O1489" s="23" t="s">
        <v>56</v>
      </c>
      <c r="P1489" t="str">
        <f t="shared" si="23"/>
        <v>INSERT INTO @DataTable (Deal, AdvanceDate, PROV, DealPurpose, RateType, BEACON, LTV, TDS, GDS, InsuranceType, PrincipalBalance, OccupancyType, AccountStatus, Closed_Date, DelinquencyBucket) VALUES (1488, '2016-01-25', 'ON', 'Purchase', 'Fixed', 731, 95, 43.34, 21.43, 'HiRatio', 277392.7, 'Second Home', 'Open', '1900-01-00', 'Current');</v>
      </c>
    </row>
    <row r="1490" spans="1:16" x14ac:dyDescent="0.35">
      <c r="A1490" s="19">
        <v>1489</v>
      </c>
      <c r="B1490" s="18">
        <v>42466</v>
      </c>
      <c r="C1490" s="19" t="s">
        <v>58</v>
      </c>
      <c r="D1490" s="19" t="s">
        <v>52</v>
      </c>
      <c r="E1490" s="19" t="s">
        <v>53</v>
      </c>
      <c r="F1490" s="19">
        <v>803</v>
      </c>
      <c r="G1490" s="19">
        <v>76.34</v>
      </c>
      <c r="H1490" s="19">
        <v>40.21</v>
      </c>
      <c r="I1490" s="19">
        <v>17.12</v>
      </c>
      <c r="J1490" s="19" t="s">
        <v>54</v>
      </c>
      <c r="K1490" s="20">
        <v>294509.90999999997</v>
      </c>
      <c r="L1490" s="20" t="s">
        <v>55</v>
      </c>
      <c r="M1490" s="20" t="s">
        <v>83</v>
      </c>
      <c r="N1490" s="26"/>
      <c r="O1490" s="20" t="s">
        <v>56</v>
      </c>
      <c r="P1490" t="str">
        <f t="shared" si="23"/>
        <v>INSERT INTO @DataTable (Deal, AdvanceDate, PROV, DealPurpose, RateType, BEACON, LTV, TDS, GDS, InsuranceType, PrincipalBalance, OccupancyType, AccountStatus, Closed_Date, DelinquencyBucket) VALUES (1489, '2016-04-06', 'BC', 'Refinance External', 'Fixed', 803, 76.34, 40.21, 17.12, 'Conv', 294509.91, 'Owner-Occupied', 'Open', '1900-01-00', 'Current');</v>
      </c>
    </row>
    <row r="1491" spans="1:16" x14ac:dyDescent="0.35">
      <c r="A1491" s="22">
        <v>1490</v>
      </c>
      <c r="B1491" s="21">
        <v>42627</v>
      </c>
      <c r="C1491" s="22" t="s">
        <v>58</v>
      </c>
      <c r="D1491" s="22" t="s">
        <v>61</v>
      </c>
      <c r="E1491" s="22" t="s">
        <v>53</v>
      </c>
      <c r="F1491" s="22">
        <v>659</v>
      </c>
      <c r="G1491" s="22">
        <v>93.74</v>
      </c>
      <c r="H1491" s="22">
        <v>40.799999999999997</v>
      </c>
      <c r="I1491" s="22">
        <v>34.409999999999997</v>
      </c>
      <c r="J1491" s="22" t="s">
        <v>60</v>
      </c>
      <c r="K1491" s="23">
        <v>338192.89</v>
      </c>
      <c r="L1491" s="23" t="s">
        <v>55</v>
      </c>
      <c r="M1491" s="23" t="s">
        <v>83</v>
      </c>
      <c r="N1491" s="27"/>
      <c r="O1491" s="23" t="s">
        <v>56</v>
      </c>
      <c r="P1491" t="str">
        <f t="shared" si="23"/>
        <v>INSERT INTO @DataTable (Deal, AdvanceDate, PROV, DealPurpose, RateType, BEACON, LTV, TDS, GDS, InsuranceType, PrincipalBalance, OccupancyType, AccountStatus, Closed_Date, DelinquencyBucket) VALUES (1490, '2016-09-14', 'BC', 'Purchase', 'Fixed', 659, 93.74, 40.8, 34.41, 'HiRatio', 338192.89, 'Owner-Occupied', 'Open', '1900-01-00', 'Current');</v>
      </c>
    </row>
    <row r="1492" spans="1:16" x14ac:dyDescent="0.35">
      <c r="A1492" s="19">
        <v>1491</v>
      </c>
      <c r="B1492" s="18">
        <v>42674</v>
      </c>
      <c r="C1492" s="19" t="s">
        <v>51</v>
      </c>
      <c r="D1492" s="19" t="s">
        <v>52</v>
      </c>
      <c r="E1492" s="19" t="s">
        <v>53</v>
      </c>
      <c r="F1492" s="19">
        <v>701</v>
      </c>
      <c r="G1492" s="19">
        <v>80</v>
      </c>
      <c r="H1492" s="19">
        <v>41.87</v>
      </c>
      <c r="I1492" s="19">
        <v>20.48</v>
      </c>
      <c r="J1492" s="19" t="s">
        <v>54</v>
      </c>
      <c r="K1492" s="20">
        <v>257792.35</v>
      </c>
      <c r="L1492" s="20" t="s">
        <v>55</v>
      </c>
      <c r="M1492" s="20" t="s">
        <v>83</v>
      </c>
      <c r="N1492" s="26"/>
      <c r="O1492" s="20" t="s">
        <v>56</v>
      </c>
      <c r="P1492" t="str">
        <f t="shared" si="23"/>
        <v>INSERT INTO @DataTable (Deal, AdvanceDate, PROV, DealPurpose, RateType, BEACON, LTV, TDS, GDS, InsuranceType, PrincipalBalance, OccupancyType, AccountStatus, Closed_Date, DelinquencyBucket) VALUES (1491, '2016-10-31', 'AB', 'Refinance External', 'Fixed', 701, 80, 41.87, 20.48, 'Conv', 257792.35, 'Owner-Occupied', 'Open', '1900-01-00', 'Current');</v>
      </c>
    </row>
    <row r="1493" spans="1:16" x14ac:dyDescent="0.35">
      <c r="A1493" s="22">
        <v>1492</v>
      </c>
      <c r="B1493" s="21">
        <v>42333</v>
      </c>
      <c r="C1493" s="22" t="s">
        <v>63</v>
      </c>
      <c r="D1493" s="22" t="s">
        <v>59</v>
      </c>
      <c r="E1493" s="22" t="s">
        <v>40</v>
      </c>
      <c r="F1493" s="22">
        <v>774</v>
      </c>
      <c r="G1493" s="22">
        <v>84.9</v>
      </c>
      <c r="H1493" s="22">
        <v>21.23</v>
      </c>
      <c r="I1493" s="22">
        <v>20.95</v>
      </c>
      <c r="J1493" s="22" t="s">
        <v>60</v>
      </c>
      <c r="K1493" s="23">
        <v>240875.06</v>
      </c>
      <c r="L1493" s="23" t="s">
        <v>55</v>
      </c>
      <c r="M1493" s="23" t="s">
        <v>83</v>
      </c>
      <c r="N1493" s="27"/>
      <c r="O1493" s="23" t="s">
        <v>56</v>
      </c>
      <c r="P1493" t="str">
        <f t="shared" si="23"/>
        <v>INSERT INTO @DataTable (Deal, AdvanceDate, PROV, DealPurpose, RateType, BEACON, LTV, TDS, GDS, InsuranceType, PrincipalBalance, OccupancyType, AccountStatus, Closed_Date, DelinquencyBucket) VALUES (1492, '2015-11-25', 'SK', 'Transfer', 'ARM', 774, 84.9, 21.23, 20.95, 'HiRatio', 240875.06, 'Owner-Occupied', 'Open', '1900-01-00', 'Current');</v>
      </c>
    </row>
    <row r="1494" spans="1:16" x14ac:dyDescent="0.35">
      <c r="A1494" s="19">
        <v>1493</v>
      </c>
      <c r="B1494" s="18">
        <v>42200</v>
      </c>
      <c r="C1494" s="19" t="s">
        <v>74</v>
      </c>
      <c r="D1494" s="19" t="s">
        <v>61</v>
      </c>
      <c r="E1494" s="19" t="s">
        <v>40</v>
      </c>
      <c r="F1494" s="19">
        <v>770</v>
      </c>
      <c r="G1494" s="19">
        <v>75</v>
      </c>
      <c r="H1494" s="19">
        <v>23.43</v>
      </c>
      <c r="I1494" s="19">
        <v>22.63</v>
      </c>
      <c r="J1494" s="19" t="s">
        <v>54</v>
      </c>
      <c r="K1494" s="20">
        <v>192616.16</v>
      </c>
      <c r="L1494" s="20" t="s">
        <v>55</v>
      </c>
      <c r="M1494" s="20" t="s">
        <v>83</v>
      </c>
      <c r="N1494" s="26"/>
      <c r="O1494" s="20" t="s">
        <v>56</v>
      </c>
      <c r="P1494" t="str">
        <f t="shared" si="23"/>
        <v>INSERT INTO @DataTable (Deal, AdvanceDate, PROV, DealPurpose, RateType, BEACON, LTV, TDS, GDS, InsuranceType, PrincipalBalance, OccupancyType, AccountStatus, Closed_Date, DelinquencyBucket) VALUES (1493, '2015-07-15', 'MB', 'Purchase', 'ARM', 770, 75, 23.43, 22.63, 'Conv', 192616.16, 'Owner-Occupied', 'Open', '1900-01-00', 'Current');</v>
      </c>
    </row>
    <row r="1495" spans="1:16" x14ac:dyDescent="0.35">
      <c r="A1495" s="22">
        <v>1494</v>
      </c>
      <c r="B1495" s="21">
        <v>41544</v>
      </c>
      <c r="C1495" s="22" t="s">
        <v>57</v>
      </c>
      <c r="D1495" s="22" t="s">
        <v>61</v>
      </c>
      <c r="E1495" s="22" t="s">
        <v>53</v>
      </c>
      <c r="F1495" s="22">
        <v>749</v>
      </c>
      <c r="G1495" s="22">
        <v>95</v>
      </c>
      <c r="H1495" s="22">
        <v>38.79</v>
      </c>
      <c r="I1495" s="22">
        <v>26.82</v>
      </c>
      <c r="J1495" s="22" t="s">
        <v>60</v>
      </c>
      <c r="K1495" s="23">
        <v>0</v>
      </c>
      <c r="L1495" s="23" t="s">
        <v>55</v>
      </c>
      <c r="M1495" s="23" t="s">
        <v>84</v>
      </c>
      <c r="N1495" s="27">
        <v>42205</v>
      </c>
      <c r="O1495" s="23" t="s">
        <v>56</v>
      </c>
      <c r="P1495" t="str">
        <f t="shared" si="23"/>
        <v>INSERT INTO @DataTable (Deal, AdvanceDate, PROV, DealPurpose, RateType, BEACON, LTV, TDS, GDS, InsuranceType, PrincipalBalance, OccupancyType, AccountStatus, Closed_Date, DelinquencyBucket) VALUES (1494, '2013-09-27', 'ON', 'Purchase', 'Fixed', 749, 95, 38.79, 26.82, 'HiRatio', 0, 'Owner-Occupied', 'Closed', '2015-07-20', 'Current');</v>
      </c>
    </row>
    <row r="1496" spans="1:16" x14ac:dyDescent="0.35">
      <c r="A1496" s="19">
        <v>1495</v>
      </c>
      <c r="B1496" s="18">
        <v>40868</v>
      </c>
      <c r="C1496" s="19" t="s">
        <v>51</v>
      </c>
      <c r="D1496" s="19" t="s">
        <v>52</v>
      </c>
      <c r="E1496" s="19" t="s">
        <v>53</v>
      </c>
      <c r="F1496" s="19">
        <v>648</v>
      </c>
      <c r="G1496" s="19">
        <v>85</v>
      </c>
      <c r="H1496" s="19">
        <v>25.68</v>
      </c>
      <c r="I1496" s="19">
        <v>13.73</v>
      </c>
      <c r="J1496" s="19" t="s">
        <v>60</v>
      </c>
      <c r="K1496" s="20">
        <v>130809.83</v>
      </c>
      <c r="L1496" s="20" t="s">
        <v>55</v>
      </c>
      <c r="M1496" s="20" t="s">
        <v>83</v>
      </c>
      <c r="N1496" s="26"/>
      <c r="O1496" s="20" t="s">
        <v>56</v>
      </c>
      <c r="P1496" t="str">
        <f t="shared" si="23"/>
        <v>INSERT INTO @DataTable (Deal, AdvanceDate, PROV, DealPurpose, RateType, BEACON, LTV, TDS, GDS, InsuranceType, PrincipalBalance, OccupancyType, AccountStatus, Closed_Date, DelinquencyBucket) VALUES (1495, '2011-11-21', 'AB', 'Refinance External', 'Fixed', 648, 85, 25.68, 13.73, 'HiRatio', 130809.83, 'Owner-Occupied', 'Open', '1900-01-00', 'Current');</v>
      </c>
    </row>
    <row r="1497" spans="1:16" x14ac:dyDescent="0.35">
      <c r="A1497" s="22">
        <v>1496</v>
      </c>
      <c r="B1497" s="21">
        <v>41760</v>
      </c>
      <c r="C1497" s="22" t="s">
        <v>58</v>
      </c>
      <c r="D1497" s="22" t="s">
        <v>64</v>
      </c>
      <c r="E1497" s="22" t="s">
        <v>53</v>
      </c>
      <c r="F1497" s="22">
        <v>742</v>
      </c>
      <c r="G1497" s="22">
        <v>95</v>
      </c>
      <c r="H1497" s="22">
        <v>43.51</v>
      </c>
      <c r="I1497" s="22">
        <v>21.12</v>
      </c>
      <c r="J1497" s="22" t="s">
        <v>60</v>
      </c>
      <c r="K1497" s="23">
        <v>0</v>
      </c>
      <c r="L1497" s="23" t="s">
        <v>55</v>
      </c>
      <c r="M1497" s="23" t="s">
        <v>84</v>
      </c>
      <c r="N1497" s="27">
        <v>42670</v>
      </c>
      <c r="O1497" s="23" t="s">
        <v>56</v>
      </c>
      <c r="P1497" t="str">
        <f t="shared" si="23"/>
        <v>INSERT INTO @DataTable (Deal, AdvanceDate, PROV, DealPurpose, RateType, BEACON, LTV, TDS, GDS, InsuranceType, PrincipalBalance, OccupancyType, AccountStatus, Closed_Date, DelinquencyBucket) VALUES (1496, '2014-05-01', 'BC', 'Purchase with Improvements', 'Fixed', 742, 95, 43.51, 21.12, 'HiRatio', 0, 'Owner-Occupied', 'Closed', '2016-10-27', 'Current');</v>
      </c>
    </row>
    <row r="1498" spans="1:16" x14ac:dyDescent="0.35">
      <c r="A1498" s="19">
        <v>1497</v>
      </c>
      <c r="B1498" s="18">
        <v>41086</v>
      </c>
      <c r="C1498" s="19" t="s">
        <v>58</v>
      </c>
      <c r="D1498" s="19" t="s">
        <v>61</v>
      </c>
      <c r="E1498" s="19" t="s">
        <v>53</v>
      </c>
      <c r="F1498" s="19">
        <v>760</v>
      </c>
      <c r="G1498" s="19">
        <v>95</v>
      </c>
      <c r="H1498" s="19">
        <v>38.4</v>
      </c>
      <c r="I1498" s="19">
        <v>18.190000000000001</v>
      </c>
      <c r="J1498" s="19" t="s">
        <v>60</v>
      </c>
      <c r="K1498" s="20">
        <v>155365.79</v>
      </c>
      <c r="L1498" s="20" t="s">
        <v>55</v>
      </c>
      <c r="M1498" s="20" t="s">
        <v>83</v>
      </c>
      <c r="N1498" s="26"/>
      <c r="O1498" s="20" t="s">
        <v>56</v>
      </c>
      <c r="P1498" t="str">
        <f t="shared" si="23"/>
        <v>INSERT INTO @DataTable (Deal, AdvanceDate, PROV, DealPurpose, RateType, BEACON, LTV, TDS, GDS, InsuranceType, PrincipalBalance, OccupancyType, AccountStatus, Closed_Date, DelinquencyBucket) VALUES (1497, '2012-06-26', 'BC', 'Purchase', 'Fixed', 760, 95, 38.4, 18.19, 'HiRatio', 155365.79, 'Owner-Occupied', 'Open', '1900-01-00', 'Current');</v>
      </c>
    </row>
    <row r="1499" spans="1:16" x14ac:dyDescent="0.35">
      <c r="A1499" s="22">
        <v>1498</v>
      </c>
      <c r="B1499" s="21">
        <v>41093</v>
      </c>
      <c r="C1499" s="22" t="s">
        <v>51</v>
      </c>
      <c r="D1499" s="22" t="s">
        <v>61</v>
      </c>
      <c r="E1499" s="22" t="s">
        <v>53</v>
      </c>
      <c r="F1499" s="22">
        <v>745</v>
      </c>
      <c r="G1499" s="22">
        <v>90</v>
      </c>
      <c r="H1499" s="22">
        <v>37.200000000000003</v>
      </c>
      <c r="I1499" s="22">
        <v>32.39</v>
      </c>
      <c r="J1499" s="22" t="s">
        <v>60</v>
      </c>
      <c r="K1499" s="23">
        <v>450639.93</v>
      </c>
      <c r="L1499" s="23" t="s">
        <v>55</v>
      </c>
      <c r="M1499" s="23" t="s">
        <v>83</v>
      </c>
      <c r="N1499" s="27"/>
      <c r="O1499" s="23" t="s">
        <v>69</v>
      </c>
      <c r="P1499" t="str">
        <f t="shared" si="23"/>
        <v>INSERT INTO @DataTable (Deal, AdvanceDate, PROV, DealPurpose, RateType, BEACON, LTV, TDS, GDS, InsuranceType, PrincipalBalance, OccupancyType, AccountStatus, Closed_Date, DelinquencyBucket) VALUES (1498, '2012-07-03', 'AB', 'Purchase', 'Fixed', 745, 90, 37.2, 32.39, 'HiRatio', 450639.93, 'Owner-Occupied', 'Open', '1900-01-00', '0-29');</v>
      </c>
    </row>
    <row r="1500" spans="1:16" x14ac:dyDescent="0.35">
      <c r="A1500" s="19">
        <v>1499</v>
      </c>
      <c r="B1500" s="18">
        <v>42320</v>
      </c>
      <c r="C1500" s="19" t="s">
        <v>57</v>
      </c>
      <c r="D1500" s="19" t="s">
        <v>61</v>
      </c>
      <c r="E1500" s="19" t="s">
        <v>40</v>
      </c>
      <c r="F1500" s="19">
        <v>756</v>
      </c>
      <c r="G1500" s="19">
        <v>90</v>
      </c>
      <c r="H1500" s="19">
        <v>37.76</v>
      </c>
      <c r="I1500" s="19">
        <v>24.84</v>
      </c>
      <c r="J1500" s="19" t="s">
        <v>60</v>
      </c>
      <c r="K1500" s="20">
        <v>240966.52</v>
      </c>
      <c r="L1500" s="20" t="s">
        <v>55</v>
      </c>
      <c r="M1500" s="20" t="s">
        <v>83</v>
      </c>
      <c r="N1500" s="26"/>
      <c r="O1500" s="20" t="s">
        <v>56</v>
      </c>
      <c r="P1500" t="str">
        <f t="shared" si="23"/>
        <v>INSERT INTO @DataTable (Deal, AdvanceDate, PROV, DealPurpose, RateType, BEACON, LTV, TDS, GDS, InsuranceType, PrincipalBalance, OccupancyType, AccountStatus, Closed_Date, DelinquencyBucket) VALUES (1499, '2015-11-12', 'ON', 'Purchase', 'ARM', 756, 90, 37.76, 24.84, 'HiRatio', 240966.52, 'Owner-Occupied', 'Open', '1900-01-00', 'Current');</v>
      </c>
    </row>
    <row r="1501" spans="1:16" x14ac:dyDescent="0.35">
      <c r="A1501" s="22">
        <v>1500</v>
      </c>
      <c r="B1501" s="21">
        <v>41781</v>
      </c>
      <c r="C1501" s="22" t="s">
        <v>57</v>
      </c>
      <c r="D1501" s="22" t="s">
        <v>61</v>
      </c>
      <c r="E1501" s="22" t="s">
        <v>53</v>
      </c>
      <c r="F1501" s="22">
        <v>758</v>
      </c>
      <c r="G1501" s="22">
        <v>90</v>
      </c>
      <c r="H1501" s="22">
        <v>35.94</v>
      </c>
      <c r="I1501" s="22">
        <v>35.67</v>
      </c>
      <c r="J1501" s="22" t="s">
        <v>60</v>
      </c>
      <c r="K1501" s="23">
        <v>158688.01999999999</v>
      </c>
      <c r="L1501" s="23" t="s">
        <v>55</v>
      </c>
      <c r="M1501" s="23" t="s">
        <v>83</v>
      </c>
      <c r="N1501" s="27"/>
      <c r="O1501" s="23" t="s">
        <v>56</v>
      </c>
      <c r="P1501" t="str">
        <f t="shared" si="23"/>
        <v>INSERT INTO @DataTable (Deal, AdvanceDate, PROV, DealPurpose, RateType, BEACON, LTV, TDS, GDS, InsuranceType, PrincipalBalance, OccupancyType, AccountStatus, Closed_Date, DelinquencyBucket) VALUES (1500, '2014-05-22', 'ON', 'Purchase', 'Fixed', 758, 90, 35.94, 35.67, 'HiRatio', 158688.02, 'Owner-Occupied', 'Open', '1900-01-00', 'Current');</v>
      </c>
    </row>
    <row r="1502" spans="1:16" x14ac:dyDescent="0.35">
      <c r="A1502" s="19">
        <v>1501</v>
      </c>
      <c r="B1502" s="18">
        <v>42335</v>
      </c>
      <c r="C1502" s="19" t="s">
        <v>57</v>
      </c>
      <c r="D1502" s="19" t="s">
        <v>61</v>
      </c>
      <c r="E1502" s="19" t="s">
        <v>53</v>
      </c>
      <c r="F1502" s="19">
        <v>740</v>
      </c>
      <c r="G1502" s="19">
        <v>90</v>
      </c>
      <c r="H1502" s="19">
        <v>34.58</v>
      </c>
      <c r="I1502" s="19">
        <v>31.27</v>
      </c>
      <c r="J1502" s="19" t="s">
        <v>60</v>
      </c>
      <c r="K1502" s="20">
        <v>258244.41</v>
      </c>
      <c r="L1502" s="20" t="s">
        <v>55</v>
      </c>
      <c r="M1502" s="20" t="s">
        <v>83</v>
      </c>
      <c r="N1502" s="26"/>
      <c r="O1502" s="20" t="s">
        <v>56</v>
      </c>
      <c r="P1502" t="str">
        <f t="shared" si="23"/>
        <v>INSERT INTO @DataTable (Deal, AdvanceDate, PROV, DealPurpose, RateType, BEACON, LTV, TDS, GDS, InsuranceType, PrincipalBalance, OccupancyType, AccountStatus, Closed_Date, DelinquencyBucket) VALUES (1501, '2015-11-27', 'ON', 'Purchase', 'Fixed', 740, 90, 34.58, 31.27, 'HiRatio', 258244.41, 'Owner-Occupied', 'Open', '1900-01-00', 'Current');</v>
      </c>
    </row>
    <row r="1503" spans="1:16" x14ac:dyDescent="0.35">
      <c r="A1503" s="22">
        <v>1502</v>
      </c>
      <c r="B1503" s="21">
        <v>41851</v>
      </c>
      <c r="C1503" s="22" t="s">
        <v>57</v>
      </c>
      <c r="D1503" s="22" t="s">
        <v>59</v>
      </c>
      <c r="E1503" s="22" t="s">
        <v>40</v>
      </c>
      <c r="F1503" s="22">
        <v>790</v>
      </c>
      <c r="G1503" s="22">
        <v>77.489999999999995</v>
      </c>
      <c r="H1503" s="22">
        <v>21.98</v>
      </c>
      <c r="I1503" s="22">
        <v>20.85</v>
      </c>
      <c r="J1503" s="22" t="s">
        <v>54</v>
      </c>
      <c r="K1503" s="23">
        <v>230446.27</v>
      </c>
      <c r="L1503" s="23" t="s">
        <v>55</v>
      </c>
      <c r="M1503" s="23" t="s">
        <v>83</v>
      </c>
      <c r="N1503" s="27"/>
      <c r="O1503" s="23" t="s">
        <v>56</v>
      </c>
      <c r="P1503" t="str">
        <f t="shared" si="23"/>
        <v>INSERT INTO @DataTable (Deal, AdvanceDate, PROV, DealPurpose, RateType, BEACON, LTV, TDS, GDS, InsuranceType, PrincipalBalance, OccupancyType, AccountStatus, Closed_Date, DelinquencyBucket) VALUES (1502, '2014-07-31', 'ON', 'Transfer', 'ARM', 790, 77.49, 21.98, 20.85, 'Conv', 230446.27, 'Owner-Occupied', 'Open', '1900-01-00', 'Current');</v>
      </c>
    </row>
    <row r="1504" spans="1:16" x14ac:dyDescent="0.35">
      <c r="A1504" s="19">
        <v>1503</v>
      </c>
      <c r="B1504" s="18">
        <v>40871</v>
      </c>
      <c r="C1504" s="19" t="s">
        <v>57</v>
      </c>
      <c r="D1504" s="19" t="s">
        <v>52</v>
      </c>
      <c r="E1504" s="19" t="s">
        <v>53</v>
      </c>
      <c r="F1504" s="19">
        <v>665</v>
      </c>
      <c r="G1504" s="19">
        <v>73.209999999999994</v>
      </c>
      <c r="H1504" s="19">
        <v>39.58</v>
      </c>
      <c r="I1504" s="19">
        <v>39.58</v>
      </c>
      <c r="J1504" s="19" t="s">
        <v>54</v>
      </c>
      <c r="K1504" s="20">
        <v>157039.14000000001</v>
      </c>
      <c r="L1504" s="20" t="s">
        <v>55</v>
      </c>
      <c r="M1504" s="20" t="s">
        <v>83</v>
      </c>
      <c r="N1504" s="26"/>
      <c r="O1504" s="20" t="s">
        <v>56</v>
      </c>
      <c r="P1504" t="str">
        <f t="shared" si="23"/>
        <v>INSERT INTO @DataTable (Deal, AdvanceDate, PROV, DealPurpose, RateType, BEACON, LTV, TDS, GDS, InsuranceType, PrincipalBalance, OccupancyType, AccountStatus, Closed_Date, DelinquencyBucket) VALUES (1503, '2011-11-24', 'ON', 'Refinance External', 'Fixed', 665, 73.21, 39.58, 39.58, 'Conv', 157039.14, 'Owner-Occupied', 'Open', '1900-01-00', 'Current');</v>
      </c>
    </row>
    <row r="1505" spans="1:16" x14ac:dyDescent="0.35">
      <c r="A1505" s="22">
        <v>1504</v>
      </c>
      <c r="B1505" s="21">
        <v>41439</v>
      </c>
      <c r="C1505" s="22" t="s">
        <v>51</v>
      </c>
      <c r="D1505" s="22" t="s">
        <v>64</v>
      </c>
      <c r="E1505" s="22" t="s">
        <v>53</v>
      </c>
      <c r="F1505" s="22">
        <v>738</v>
      </c>
      <c r="G1505" s="22">
        <v>95</v>
      </c>
      <c r="H1505" s="22">
        <v>35.17</v>
      </c>
      <c r="I1505" s="22">
        <v>35.17</v>
      </c>
      <c r="J1505" s="22" t="s">
        <v>60</v>
      </c>
      <c r="K1505" s="23">
        <v>288246.64</v>
      </c>
      <c r="L1505" s="23" t="s">
        <v>55</v>
      </c>
      <c r="M1505" s="23" t="s">
        <v>83</v>
      </c>
      <c r="N1505" s="27"/>
      <c r="O1505" s="23" t="s">
        <v>56</v>
      </c>
      <c r="P1505" t="str">
        <f t="shared" si="23"/>
        <v>INSERT INTO @DataTable (Deal, AdvanceDate, PROV, DealPurpose, RateType, BEACON, LTV, TDS, GDS, InsuranceType, PrincipalBalance, OccupancyType, AccountStatus, Closed_Date, DelinquencyBucket) VALUES (1504, '2013-06-14', 'AB', 'Purchase with Improvements', 'Fixed', 738, 95, 35.17, 35.17, 'HiRatio', 288246.64, 'Owner-Occupied', 'Open', '1900-01-00', 'Current');</v>
      </c>
    </row>
    <row r="1506" spans="1:16" x14ac:dyDescent="0.35">
      <c r="A1506" s="19">
        <v>1505</v>
      </c>
      <c r="B1506" s="18">
        <v>42430</v>
      </c>
      <c r="C1506" s="19" t="s">
        <v>57</v>
      </c>
      <c r="D1506" s="19" t="s">
        <v>61</v>
      </c>
      <c r="E1506" s="19" t="s">
        <v>53</v>
      </c>
      <c r="F1506" s="19">
        <v>797</v>
      </c>
      <c r="G1506" s="19">
        <v>80</v>
      </c>
      <c r="H1506" s="19">
        <v>30.26</v>
      </c>
      <c r="I1506" s="19">
        <v>13.37</v>
      </c>
      <c r="J1506" s="19" t="s">
        <v>54</v>
      </c>
      <c r="K1506" s="20">
        <v>107434.12</v>
      </c>
      <c r="L1506" s="20" t="s">
        <v>66</v>
      </c>
      <c r="M1506" s="20" t="s">
        <v>83</v>
      </c>
      <c r="N1506" s="26"/>
      <c r="O1506" s="20" t="s">
        <v>56</v>
      </c>
      <c r="P1506" t="str">
        <f t="shared" si="23"/>
        <v>INSERT INTO @DataTable (Deal, AdvanceDate, PROV, DealPurpose, RateType, BEACON, LTV, TDS, GDS, InsuranceType, PrincipalBalance, OccupancyType, AccountStatus, Closed_Date, DelinquencyBucket) VALUES (1505, '2016-03-01', 'ON', 'Purchase', 'Fixed', 797, 80, 30.26, 13.37, 'Conv', 107434.12, 'Second Home', 'Open', '1900-01-00', 'Current');</v>
      </c>
    </row>
    <row r="1507" spans="1:16" x14ac:dyDescent="0.35">
      <c r="A1507" s="22">
        <v>1506</v>
      </c>
      <c r="B1507" s="21">
        <v>42418</v>
      </c>
      <c r="C1507" s="22" t="s">
        <v>58</v>
      </c>
      <c r="D1507" s="22" t="s">
        <v>72</v>
      </c>
      <c r="E1507" s="22" t="s">
        <v>40</v>
      </c>
      <c r="F1507" s="22">
        <v>709</v>
      </c>
      <c r="G1507" s="22">
        <v>78.150000000000006</v>
      </c>
      <c r="H1507" s="22">
        <v>35.75</v>
      </c>
      <c r="I1507" s="22">
        <v>28.66</v>
      </c>
      <c r="J1507" s="22" t="s">
        <v>54</v>
      </c>
      <c r="K1507" s="23">
        <v>495264.73</v>
      </c>
      <c r="L1507" s="23" t="s">
        <v>55</v>
      </c>
      <c r="M1507" s="23" t="s">
        <v>83</v>
      </c>
      <c r="N1507" s="27"/>
      <c r="O1507" s="23" t="s">
        <v>56</v>
      </c>
      <c r="P1507" t="str">
        <f t="shared" si="23"/>
        <v>INSERT INTO @DataTable (Deal, AdvanceDate, PROV, DealPurpose, RateType, BEACON, LTV, TDS, GDS, InsuranceType, PrincipalBalance, OccupancyType, AccountStatus, Closed_Date, DelinquencyBucket) VALUES (1506, '2016-02-18', 'BC', 'ETO Existing Client', 'ARM', 709, 78.15, 35.75, 28.66, 'Conv', 495264.73, 'Owner-Occupied', 'Open', '1900-01-00', 'Current');</v>
      </c>
    </row>
    <row r="1508" spans="1:16" x14ac:dyDescent="0.35">
      <c r="A1508" s="19">
        <v>1507</v>
      </c>
      <c r="B1508" s="18">
        <v>40837</v>
      </c>
      <c r="C1508" s="19" t="s">
        <v>57</v>
      </c>
      <c r="D1508" s="19" t="s">
        <v>52</v>
      </c>
      <c r="E1508" s="19" t="s">
        <v>40</v>
      </c>
      <c r="F1508" s="19">
        <v>732</v>
      </c>
      <c r="G1508" s="19">
        <v>85</v>
      </c>
      <c r="H1508" s="19">
        <v>38.24</v>
      </c>
      <c r="I1508" s="19">
        <v>12.57</v>
      </c>
      <c r="J1508" s="19" t="s">
        <v>60</v>
      </c>
      <c r="K1508" s="20">
        <v>145251.4</v>
      </c>
      <c r="L1508" s="20" t="s">
        <v>66</v>
      </c>
      <c r="M1508" s="20" t="s">
        <v>83</v>
      </c>
      <c r="N1508" s="26"/>
      <c r="O1508" s="20" t="s">
        <v>56</v>
      </c>
      <c r="P1508" t="str">
        <f t="shared" si="23"/>
        <v>INSERT INTO @DataTable (Deal, AdvanceDate, PROV, DealPurpose, RateType, BEACON, LTV, TDS, GDS, InsuranceType, PrincipalBalance, OccupancyType, AccountStatus, Closed_Date, DelinquencyBucket) VALUES (1507, '2011-10-21', 'ON', 'Refinance External', 'ARM', 732, 85, 38.24, 12.57, 'HiRatio', 145251.4, 'Second Home', 'Open', '1900-01-00', 'Current');</v>
      </c>
    </row>
    <row r="1509" spans="1:16" x14ac:dyDescent="0.35">
      <c r="A1509" s="22">
        <v>1508</v>
      </c>
      <c r="B1509" s="21">
        <v>41863</v>
      </c>
      <c r="C1509" s="22" t="s">
        <v>57</v>
      </c>
      <c r="D1509" s="22" t="s">
        <v>52</v>
      </c>
      <c r="E1509" s="22" t="s">
        <v>53</v>
      </c>
      <c r="F1509" s="22">
        <v>702</v>
      </c>
      <c r="G1509" s="22">
        <v>80</v>
      </c>
      <c r="H1509" s="22">
        <v>37.409999999999997</v>
      </c>
      <c r="I1509" s="22">
        <v>37.409999999999997</v>
      </c>
      <c r="J1509" s="22" t="s">
        <v>54</v>
      </c>
      <c r="K1509" s="23">
        <v>228656.68</v>
      </c>
      <c r="L1509" s="23" t="s">
        <v>55</v>
      </c>
      <c r="M1509" s="23" t="s">
        <v>83</v>
      </c>
      <c r="N1509" s="27"/>
      <c r="O1509" s="23" t="s">
        <v>56</v>
      </c>
      <c r="P1509" t="str">
        <f t="shared" si="23"/>
        <v>INSERT INTO @DataTable (Deal, AdvanceDate, PROV, DealPurpose, RateType, BEACON, LTV, TDS, GDS, InsuranceType, PrincipalBalance, OccupancyType, AccountStatus, Closed_Date, DelinquencyBucket) VALUES (1508, '2014-08-12', 'ON', 'Refinance External', 'Fixed', 702, 80, 37.41, 37.41, 'Conv', 228656.68, 'Owner-Occupied', 'Open', '1900-01-00', 'Current');</v>
      </c>
    </row>
    <row r="1510" spans="1:16" x14ac:dyDescent="0.35">
      <c r="A1510" s="19">
        <v>1509</v>
      </c>
      <c r="B1510" s="18">
        <v>42187</v>
      </c>
      <c r="C1510" s="19" t="s">
        <v>51</v>
      </c>
      <c r="D1510" s="19" t="s">
        <v>61</v>
      </c>
      <c r="E1510" s="19" t="s">
        <v>53</v>
      </c>
      <c r="F1510" s="19">
        <v>753</v>
      </c>
      <c r="G1510" s="19">
        <v>85</v>
      </c>
      <c r="H1510" s="19">
        <v>40.97</v>
      </c>
      <c r="I1510" s="19">
        <v>14.64</v>
      </c>
      <c r="J1510" s="19" t="s">
        <v>54</v>
      </c>
      <c r="K1510" s="20">
        <v>267082.19</v>
      </c>
      <c r="L1510" s="20" t="s">
        <v>66</v>
      </c>
      <c r="M1510" s="20" t="s">
        <v>83</v>
      </c>
      <c r="N1510" s="26"/>
      <c r="O1510" s="20" t="s">
        <v>56</v>
      </c>
      <c r="P1510" t="str">
        <f t="shared" si="23"/>
        <v>INSERT INTO @DataTable (Deal, AdvanceDate, PROV, DealPurpose, RateType, BEACON, LTV, TDS, GDS, InsuranceType, PrincipalBalance, OccupancyType, AccountStatus, Closed_Date, DelinquencyBucket) VALUES (1509, '2015-07-02', 'AB', 'Purchase', 'Fixed', 753, 85, 40.97, 14.64, 'Conv', 267082.19, 'Second Home', 'Open', '1900-01-00', 'Current');</v>
      </c>
    </row>
    <row r="1511" spans="1:16" x14ac:dyDescent="0.35">
      <c r="A1511" s="22">
        <v>1510</v>
      </c>
      <c r="B1511" s="21">
        <v>41015</v>
      </c>
      <c r="C1511" s="22" t="s">
        <v>51</v>
      </c>
      <c r="D1511" s="22" t="s">
        <v>71</v>
      </c>
      <c r="E1511" s="22" t="s">
        <v>53</v>
      </c>
      <c r="F1511" s="22">
        <v>741</v>
      </c>
      <c r="G1511" s="22">
        <v>78.34</v>
      </c>
      <c r="H1511" s="22">
        <v>39.86</v>
      </c>
      <c r="I1511" s="22">
        <v>23.44</v>
      </c>
      <c r="J1511" s="22" t="s">
        <v>54</v>
      </c>
      <c r="K1511" s="23">
        <v>0</v>
      </c>
      <c r="L1511" s="23" t="s">
        <v>55</v>
      </c>
      <c r="M1511" s="23" t="s">
        <v>84</v>
      </c>
      <c r="N1511" s="27">
        <v>41208</v>
      </c>
      <c r="O1511" s="23" t="s">
        <v>56</v>
      </c>
      <c r="P1511" t="str">
        <f t="shared" si="23"/>
        <v>INSERT INTO @DataTable (Deal, AdvanceDate, PROV, DealPurpose, RateType, BEACON, LTV, TDS, GDS, InsuranceType, PrincipalBalance, OccupancyType, AccountStatus, Closed_Date, DelinquencyBucket) VALUES (1510, '2012-04-16', 'AB', 'Refinance Existing Client', 'Fixed', 741, 78.34, 39.86, 23.44, 'Conv', 0, 'Owner-Occupied', 'Closed', '2012-10-26', 'Current');</v>
      </c>
    </row>
    <row r="1512" spans="1:16" x14ac:dyDescent="0.35">
      <c r="A1512" s="19">
        <v>1511</v>
      </c>
      <c r="B1512" s="18">
        <v>41880</v>
      </c>
      <c r="C1512" s="19" t="s">
        <v>57</v>
      </c>
      <c r="D1512" s="19" t="s">
        <v>64</v>
      </c>
      <c r="E1512" s="19" t="s">
        <v>53</v>
      </c>
      <c r="F1512" s="19">
        <v>690</v>
      </c>
      <c r="G1512" s="19">
        <v>95</v>
      </c>
      <c r="H1512" s="19">
        <v>29.25</v>
      </c>
      <c r="I1512" s="19">
        <v>25.09</v>
      </c>
      <c r="J1512" s="19" t="s">
        <v>60</v>
      </c>
      <c r="K1512" s="20">
        <v>317515.01</v>
      </c>
      <c r="L1512" s="20" t="s">
        <v>55</v>
      </c>
      <c r="M1512" s="20" t="s">
        <v>83</v>
      </c>
      <c r="N1512" s="26"/>
      <c r="O1512" s="20" t="s">
        <v>56</v>
      </c>
      <c r="P1512" t="str">
        <f t="shared" si="23"/>
        <v>INSERT INTO @DataTable (Deal, AdvanceDate, PROV, DealPurpose, RateType, BEACON, LTV, TDS, GDS, InsuranceType, PrincipalBalance, OccupancyType, AccountStatus, Closed_Date, DelinquencyBucket) VALUES (1511, '2014-08-29', 'ON', 'Purchase with Improvements', 'Fixed', 690, 95, 29.25, 25.09, 'HiRatio', 317515.01, 'Owner-Occupied', 'Open', '1900-01-00', 'Current');</v>
      </c>
    </row>
    <row r="1513" spans="1:16" x14ac:dyDescent="0.35">
      <c r="A1513" s="22">
        <v>1512</v>
      </c>
      <c r="B1513" s="21">
        <v>42233</v>
      </c>
      <c r="C1513" s="22" t="s">
        <v>58</v>
      </c>
      <c r="D1513" s="22" t="s">
        <v>61</v>
      </c>
      <c r="E1513" s="22" t="s">
        <v>40</v>
      </c>
      <c r="F1513" s="22">
        <v>695</v>
      </c>
      <c r="G1513" s="22">
        <v>95</v>
      </c>
      <c r="H1513" s="22">
        <v>33.950000000000003</v>
      </c>
      <c r="I1513" s="22">
        <v>24.14</v>
      </c>
      <c r="J1513" s="22" t="s">
        <v>60</v>
      </c>
      <c r="K1513" s="23">
        <v>219716.46</v>
      </c>
      <c r="L1513" s="23" t="s">
        <v>55</v>
      </c>
      <c r="M1513" s="23" t="s">
        <v>83</v>
      </c>
      <c r="N1513" s="27"/>
      <c r="O1513" s="23" t="s">
        <v>56</v>
      </c>
      <c r="P1513" t="str">
        <f t="shared" si="23"/>
        <v>INSERT INTO @DataTable (Deal, AdvanceDate, PROV, DealPurpose, RateType, BEACON, LTV, TDS, GDS, InsuranceType, PrincipalBalance, OccupancyType, AccountStatus, Closed_Date, DelinquencyBucket) VALUES (1512, '2015-08-17', 'BC', 'Purchase', 'ARM', 695, 95, 33.95, 24.14, 'HiRatio', 219716.46, 'Owner-Occupied', 'Open', '1900-01-00', 'Current');</v>
      </c>
    </row>
    <row r="1514" spans="1:16" x14ac:dyDescent="0.35">
      <c r="A1514" s="19">
        <v>1513</v>
      </c>
      <c r="B1514" s="18">
        <v>40865</v>
      </c>
      <c r="C1514" s="19" t="s">
        <v>57</v>
      </c>
      <c r="D1514" s="19" t="s">
        <v>52</v>
      </c>
      <c r="E1514" s="19" t="s">
        <v>53</v>
      </c>
      <c r="F1514" s="19">
        <v>742</v>
      </c>
      <c r="G1514" s="19">
        <v>78.08</v>
      </c>
      <c r="H1514" s="19">
        <v>33.96</v>
      </c>
      <c r="I1514" s="19">
        <v>27.5</v>
      </c>
      <c r="J1514" s="19" t="s">
        <v>54</v>
      </c>
      <c r="K1514" s="20">
        <v>161294.16</v>
      </c>
      <c r="L1514" s="20" t="s">
        <v>55</v>
      </c>
      <c r="M1514" s="20" t="s">
        <v>83</v>
      </c>
      <c r="N1514" s="26"/>
      <c r="O1514" s="20" t="s">
        <v>56</v>
      </c>
      <c r="P1514" t="str">
        <f t="shared" si="23"/>
        <v>INSERT INTO @DataTable (Deal, AdvanceDate, PROV, DealPurpose, RateType, BEACON, LTV, TDS, GDS, InsuranceType, PrincipalBalance, OccupancyType, AccountStatus, Closed_Date, DelinquencyBucket) VALUES (1513, '2011-11-18', 'ON', 'Refinance External', 'Fixed', 742, 78.08, 33.96, 27.5, 'Conv', 161294.16, 'Owner-Occupied', 'Open', '1900-01-00', 'Current');</v>
      </c>
    </row>
    <row r="1515" spans="1:16" x14ac:dyDescent="0.35">
      <c r="A1515" s="22">
        <v>1514</v>
      </c>
      <c r="B1515" s="21">
        <v>42066</v>
      </c>
      <c r="C1515" s="22" t="s">
        <v>51</v>
      </c>
      <c r="D1515" s="22" t="s">
        <v>52</v>
      </c>
      <c r="E1515" s="22" t="s">
        <v>40</v>
      </c>
      <c r="F1515" s="22">
        <v>774</v>
      </c>
      <c r="G1515" s="22">
        <v>53.18</v>
      </c>
      <c r="H1515" s="22">
        <v>41.68</v>
      </c>
      <c r="I1515" s="22">
        <v>13.79</v>
      </c>
      <c r="J1515" s="22" t="s">
        <v>54</v>
      </c>
      <c r="K1515" s="23">
        <v>213549.96</v>
      </c>
      <c r="L1515" s="23" t="s">
        <v>62</v>
      </c>
      <c r="M1515" s="23" t="s">
        <v>83</v>
      </c>
      <c r="N1515" s="27"/>
      <c r="O1515" s="23" t="s">
        <v>56</v>
      </c>
      <c r="P1515" t="str">
        <f t="shared" si="23"/>
        <v>INSERT INTO @DataTable (Deal, AdvanceDate, PROV, DealPurpose, RateType, BEACON, LTV, TDS, GDS, InsuranceType, PrincipalBalance, OccupancyType, AccountStatus, Closed_Date, DelinquencyBucket) VALUES (1514, '2015-03-03', 'AB', 'Refinance External', 'ARM', 774, 53.18, 41.68, 13.79, 'Conv', 213549.96, 'Rental', 'Open', '1900-01-00', 'Current');</v>
      </c>
    </row>
    <row r="1516" spans="1:16" x14ac:dyDescent="0.35">
      <c r="A1516" s="19">
        <v>1515</v>
      </c>
      <c r="B1516" s="18">
        <v>40983</v>
      </c>
      <c r="C1516" s="19" t="s">
        <v>51</v>
      </c>
      <c r="D1516" s="19" t="s">
        <v>61</v>
      </c>
      <c r="E1516" s="19" t="s">
        <v>53</v>
      </c>
      <c r="F1516" s="19">
        <v>739</v>
      </c>
      <c r="G1516" s="19">
        <v>95</v>
      </c>
      <c r="H1516" s="19">
        <v>42.35</v>
      </c>
      <c r="I1516" s="19">
        <v>33.36</v>
      </c>
      <c r="J1516" s="19" t="s">
        <v>60</v>
      </c>
      <c r="K1516" s="20">
        <v>291322.55</v>
      </c>
      <c r="L1516" s="20" t="s">
        <v>55</v>
      </c>
      <c r="M1516" s="20" t="s">
        <v>83</v>
      </c>
      <c r="N1516" s="26"/>
      <c r="O1516" s="20" t="s">
        <v>56</v>
      </c>
      <c r="P1516" t="str">
        <f t="shared" si="23"/>
        <v>INSERT INTO @DataTable (Deal, AdvanceDate, PROV, DealPurpose, RateType, BEACON, LTV, TDS, GDS, InsuranceType, PrincipalBalance, OccupancyType, AccountStatus, Closed_Date, DelinquencyBucket) VALUES (1515, '2012-03-15', 'AB', 'Purchase', 'Fixed', 739, 95, 42.35, 33.36, 'HiRatio', 291322.55, 'Owner-Occupied', 'Open', '1900-01-00', 'Current');</v>
      </c>
    </row>
    <row r="1517" spans="1:16" x14ac:dyDescent="0.35">
      <c r="A1517" s="22">
        <v>1516</v>
      </c>
      <c r="B1517" s="21">
        <v>42634</v>
      </c>
      <c r="C1517" s="22" t="s">
        <v>57</v>
      </c>
      <c r="D1517" s="22" t="s">
        <v>61</v>
      </c>
      <c r="E1517" s="22" t="s">
        <v>40</v>
      </c>
      <c r="F1517" s="22">
        <v>798</v>
      </c>
      <c r="G1517" s="22">
        <v>95</v>
      </c>
      <c r="H1517" s="22">
        <v>28.73</v>
      </c>
      <c r="I1517" s="22">
        <v>28.13</v>
      </c>
      <c r="J1517" s="22" t="s">
        <v>60</v>
      </c>
      <c r="K1517" s="23">
        <v>288312.86</v>
      </c>
      <c r="L1517" s="23" t="s">
        <v>55</v>
      </c>
      <c r="M1517" s="23" t="s">
        <v>83</v>
      </c>
      <c r="N1517" s="27"/>
      <c r="O1517" s="23" t="s">
        <v>56</v>
      </c>
      <c r="P1517" t="str">
        <f t="shared" si="23"/>
        <v>INSERT INTO @DataTable (Deal, AdvanceDate, PROV, DealPurpose, RateType, BEACON, LTV, TDS, GDS, InsuranceType, PrincipalBalance, OccupancyType, AccountStatus, Closed_Date, DelinquencyBucket) VALUES (1516, '2016-09-21', 'ON', 'Purchase', 'ARM', 798, 95, 28.73, 28.13, 'HiRatio', 288312.86, 'Owner-Occupied', 'Open', '1900-01-00', 'Current');</v>
      </c>
    </row>
    <row r="1518" spans="1:16" x14ac:dyDescent="0.35">
      <c r="A1518" s="19">
        <v>1517</v>
      </c>
      <c r="B1518" s="18">
        <v>41436</v>
      </c>
      <c r="C1518" s="19" t="s">
        <v>57</v>
      </c>
      <c r="D1518" s="19" t="s">
        <v>72</v>
      </c>
      <c r="E1518" s="19" t="s">
        <v>53</v>
      </c>
      <c r="F1518" s="19">
        <v>683</v>
      </c>
      <c r="G1518" s="19">
        <v>75</v>
      </c>
      <c r="H1518" s="19">
        <v>36.92</v>
      </c>
      <c r="I1518" s="19">
        <v>8.1</v>
      </c>
      <c r="J1518" s="19" t="s">
        <v>54</v>
      </c>
      <c r="K1518" s="20">
        <v>0</v>
      </c>
      <c r="L1518" s="20" t="s">
        <v>62</v>
      </c>
      <c r="M1518" s="20" t="s">
        <v>84</v>
      </c>
      <c r="N1518" s="26">
        <v>42213</v>
      </c>
      <c r="O1518" s="20" t="s">
        <v>56</v>
      </c>
      <c r="P1518" t="str">
        <f t="shared" si="23"/>
        <v>INSERT INTO @DataTable (Deal, AdvanceDate, PROV, DealPurpose, RateType, BEACON, LTV, TDS, GDS, InsuranceType, PrincipalBalance, OccupancyType, AccountStatus, Closed_Date, DelinquencyBucket) VALUES (1517, '2013-06-11', 'ON', 'ETO Existing Client', 'Fixed', 683, 75, 36.92, 8.1, 'Conv', 0, 'Rental', 'Closed', '2015-07-28', 'Current');</v>
      </c>
    </row>
    <row r="1519" spans="1:16" x14ac:dyDescent="0.35">
      <c r="A1519" s="22">
        <v>1518</v>
      </c>
      <c r="B1519" s="21">
        <v>42475</v>
      </c>
      <c r="C1519" s="22" t="s">
        <v>51</v>
      </c>
      <c r="D1519" s="22" t="s">
        <v>61</v>
      </c>
      <c r="E1519" s="22" t="s">
        <v>40</v>
      </c>
      <c r="F1519" s="22">
        <v>747</v>
      </c>
      <c r="G1519" s="22">
        <v>94.5</v>
      </c>
      <c r="H1519" s="22">
        <v>35.619999999999997</v>
      </c>
      <c r="I1519" s="22">
        <v>21.49</v>
      </c>
      <c r="J1519" s="22" t="s">
        <v>60</v>
      </c>
      <c r="K1519" s="23">
        <v>530921.87</v>
      </c>
      <c r="L1519" s="23" t="s">
        <v>55</v>
      </c>
      <c r="M1519" s="23" t="s">
        <v>83</v>
      </c>
      <c r="N1519" s="27"/>
      <c r="O1519" s="23" t="s">
        <v>56</v>
      </c>
      <c r="P1519" t="str">
        <f t="shared" si="23"/>
        <v>INSERT INTO @DataTable (Deal, AdvanceDate, PROV, DealPurpose, RateType, BEACON, LTV, TDS, GDS, InsuranceType, PrincipalBalance, OccupancyType, AccountStatus, Closed_Date, DelinquencyBucket) VALUES (1518, '2016-04-15', 'AB', 'Purchase', 'ARM', 747, 94.5, 35.62, 21.49, 'HiRatio', 530921.87, 'Owner-Occupied', 'Open', '1900-01-00', 'Current');</v>
      </c>
    </row>
    <row r="1520" spans="1:16" x14ac:dyDescent="0.35">
      <c r="A1520" s="19">
        <v>1519</v>
      </c>
      <c r="B1520" s="18">
        <v>41698</v>
      </c>
      <c r="C1520" s="19" t="s">
        <v>57</v>
      </c>
      <c r="D1520" s="19" t="s">
        <v>61</v>
      </c>
      <c r="E1520" s="19" t="s">
        <v>40</v>
      </c>
      <c r="F1520" s="19">
        <v>737</v>
      </c>
      <c r="G1520" s="19">
        <v>95</v>
      </c>
      <c r="H1520" s="19">
        <v>32.69</v>
      </c>
      <c r="I1520" s="19">
        <v>27.88</v>
      </c>
      <c r="J1520" s="19" t="s">
        <v>60</v>
      </c>
      <c r="K1520" s="20">
        <v>275467.81</v>
      </c>
      <c r="L1520" s="20" t="s">
        <v>55</v>
      </c>
      <c r="M1520" s="20" t="s">
        <v>83</v>
      </c>
      <c r="N1520" s="26"/>
      <c r="O1520" s="20" t="s">
        <v>56</v>
      </c>
      <c r="P1520" t="str">
        <f t="shared" si="23"/>
        <v>INSERT INTO @DataTable (Deal, AdvanceDate, PROV, DealPurpose, RateType, BEACON, LTV, TDS, GDS, InsuranceType, PrincipalBalance, OccupancyType, AccountStatus, Closed_Date, DelinquencyBucket) VALUES (1519, '2014-02-28', 'ON', 'Purchase', 'ARM', 737, 95, 32.69, 27.88, 'HiRatio', 275467.81, 'Owner-Occupied', 'Open', '1900-01-00', 'Current');</v>
      </c>
    </row>
    <row r="1521" spans="1:16" x14ac:dyDescent="0.35">
      <c r="A1521" s="22">
        <v>1520</v>
      </c>
      <c r="B1521" s="21">
        <v>41487</v>
      </c>
      <c r="C1521" s="22" t="s">
        <v>57</v>
      </c>
      <c r="D1521" s="22" t="s">
        <v>61</v>
      </c>
      <c r="E1521" s="22" t="s">
        <v>53</v>
      </c>
      <c r="F1521" s="22">
        <v>731</v>
      </c>
      <c r="G1521" s="22">
        <v>88.21</v>
      </c>
      <c r="H1521" s="22">
        <v>35.49</v>
      </c>
      <c r="I1521" s="22">
        <v>35.25</v>
      </c>
      <c r="J1521" s="22" t="s">
        <v>60</v>
      </c>
      <c r="K1521" s="23">
        <v>0</v>
      </c>
      <c r="L1521" s="23" t="s">
        <v>55</v>
      </c>
      <c r="M1521" s="23" t="s">
        <v>84</v>
      </c>
      <c r="N1521" s="27">
        <v>42573</v>
      </c>
      <c r="O1521" s="23" t="s">
        <v>56</v>
      </c>
      <c r="P1521" t="str">
        <f t="shared" si="23"/>
        <v>INSERT INTO @DataTable (Deal, AdvanceDate, PROV, DealPurpose, RateType, BEACON, LTV, TDS, GDS, InsuranceType, PrincipalBalance, OccupancyType, AccountStatus, Closed_Date, DelinquencyBucket) VALUES (1520, '2013-08-01', 'ON', 'Purchase', 'Fixed', 731, 88.21, 35.49, 35.25, 'HiRatio', 0, 'Owner-Occupied', 'Closed', '2016-07-22', 'Current');</v>
      </c>
    </row>
    <row r="1522" spans="1:16" x14ac:dyDescent="0.35">
      <c r="A1522" s="19">
        <v>1521</v>
      </c>
      <c r="B1522" s="18">
        <v>42384</v>
      </c>
      <c r="C1522" s="19" t="s">
        <v>57</v>
      </c>
      <c r="D1522" s="19" t="s">
        <v>61</v>
      </c>
      <c r="E1522" s="19" t="s">
        <v>40</v>
      </c>
      <c r="F1522" s="19">
        <v>785</v>
      </c>
      <c r="G1522" s="19">
        <v>58.84</v>
      </c>
      <c r="H1522" s="19">
        <v>31.52</v>
      </c>
      <c r="I1522" s="19">
        <v>23.06</v>
      </c>
      <c r="J1522" s="19" t="s">
        <v>54</v>
      </c>
      <c r="K1522" s="20">
        <v>470314.54</v>
      </c>
      <c r="L1522" s="20" t="s">
        <v>55</v>
      </c>
      <c r="M1522" s="20" t="s">
        <v>83</v>
      </c>
      <c r="N1522" s="26"/>
      <c r="O1522" s="20" t="s">
        <v>56</v>
      </c>
      <c r="P1522" t="str">
        <f t="shared" si="23"/>
        <v>INSERT INTO @DataTable (Deal, AdvanceDate, PROV, DealPurpose, RateType, BEACON, LTV, TDS, GDS, InsuranceType, PrincipalBalance, OccupancyType, AccountStatus, Closed_Date, DelinquencyBucket) VALUES (1521, '2016-01-15', 'ON', 'Purchase', 'ARM', 785, 58.84, 31.52, 23.06, 'Conv', 470314.54, 'Owner-Occupied', 'Open', '1900-01-00', 'Current');</v>
      </c>
    </row>
    <row r="1523" spans="1:16" x14ac:dyDescent="0.35">
      <c r="A1523" s="22">
        <v>1522</v>
      </c>
      <c r="B1523" s="21">
        <v>40801</v>
      </c>
      <c r="C1523" s="22" t="s">
        <v>51</v>
      </c>
      <c r="D1523" s="22" t="s">
        <v>61</v>
      </c>
      <c r="E1523" s="22" t="s">
        <v>53</v>
      </c>
      <c r="F1523" s="22">
        <v>789</v>
      </c>
      <c r="G1523" s="22">
        <v>95</v>
      </c>
      <c r="H1523" s="22">
        <v>40.75</v>
      </c>
      <c r="I1523" s="22">
        <v>39.99</v>
      </c>
      <c r="J1523" s="22" t="s">
        <v>60</v>
      </c>
      <c r="K1523" s="23">
        <v>0</v>
      </c>
      <c r="L1523" s="23" t="s">
        <v>55</v>
      </c>
      <c r="M1523" s="23" t="s">
        <v>84</v>
      </c>
      <c r="N1523" s="27">
        <v>41695</v>
      </c>
      <c r="O1523" s="23" t="s">
        <v>56</v>
      </c>
      <c r="P1523" t="str">
        <f t="shared" si="23"/>
        <v>INSERT INTO @DataTable (Deal, AdvanceDate, PROV, DealPurpose, RateType, BEACON, LTV, TDS, GDS, InsuranceType, PrincipalBalance, OccupancyType, AccountStatus, Closed_Date, DelinquencyBucket) VALUES (1522, '2011-09-15', 'AB', 'Purchase', 'Fixed', 789, 95, 40.75, 39.99, 'HiRatio', 0, 'Owner-Occupied', 'Closed', '2014-02-25', 'Current');</v>
      </c>
    </row>
    <row r="1524" spans="1:16" x14ac:dyDescent="0.35">
      <c r="A1524" s="19">
        <v>1523</v>
      </c>
      <c r="B1524" s="18">
        <v>41606</v>
      </c>
      <c r="C1524" s="19" t="s">
        <v>57</v>
      </c>
      <c r="D1524" s="19" t="s">
        <v>61</v>
      </c>
      <c r="E1524" s="19" t="s">
        <v>40</v>
      </c>
      <c r="F1524" s="19">
        <v>644</v>
      </c>
      <c r="G1524" s="19">
        <v>70.069999999999993</v>
      </c>
      <c r="H1524" s="19">
        <v>35.299999999999997</v>
      </c>
      <c r="I1524" s="19">
        <v>30.31</v>
      </c>
      <c r="J1524" s="19" t="s">
        <v>54</v>
      </c>
      <c r="K1524" s="20">
        <v>0</v>
      </c>
      <c r="L1524" s="20" t="s">
        <v>55</v>
      </c>
      <c r="M1524" s="20" t="s">
        <v>84</v>
      </c>
      <c r="N1524" s="26">
        <v>42586</v>
      </c>
      <c r="O1524" s="20" t="s">
        <v>56</v>
      </c>
      <c r="P1524" t="str">
        <f t="shared" si="23"/>
        <v>INSERT INTO @DataTable (Deal, AdvanceDate, PROV, DealPurpose, RateType, BEACON, LTV, TDS, GDS, InsuranceType, PrincipalBalance, OccupancyType, AccountStatus, Closed_Date, DelinquencyBucket) VALUES (1523, '2013-11-28', 'ON', 'Purchase', 'ARM', 644, 70.07, 35.3, 30.31, 'Conv', 0, 'Owner-Occupied', 'Closed', '2016-08-04', 'Current');</v>
      </c>
    </row>
    <row r="1525" spans="1:16" x14ac:dyDescent="0.35">
      <c r="A1525" s="22">
        <v>1524</v>
      </c>
      <c r="B1525" s="21">
        <v>42438</v>
      </c>
      <c r="C1525" s="22" t="s">
        <v>57</v>
      </c>
      <c r="D1525" s="22" t="s">
        <v>61</v>
      </c>
      <c r="E1525" s="22" t="s">
        <v>53</v>
      </c>
      <c r="F1525" s="22">
        <v>778</v>
      </c>
      <c r="G1525" s="22">
        <v>45.02</v>
      </c>
      <c r="H1525" s="22">
        <v>39.83</v>
      </c>
      <c r="I1525" s="22">
        <v>36.840000000000003</v>
      </c>
      <c r="J1525" s="22" t="s">
        <v>54</v>
      </c>
      <c r="K1525" s="23">
        <v>108604.18</v>
      </c>
      <c r="L1525" s="23" t="s">
        <v>55</v>
      </c>
      <c r="M1525" s="23" t="s">
        <v>83</v>
      </c>
      <c r="N1525" s="27"/>
      <c r="O1525" s="23" t="s">
        <v>56</v>
      </c>
      <c r="P1525" t="str">
        <f t="shared" si="23"/>
        <v>INSERT INTO @DataTable (Deal, AdvanceDate, PROV, DealPurpose, RateType, BEACON, LTV, TDS, GDS, InsuranceType, PrincipalBalance, OccupancyType, AccountStatus, Closed_Date, DelinquencyBucket) VALUES (1524, '2016-03-09', 'ON', 'Purchase', 'Fixed', 778, 45.02, 39.83, 36.84, 'Conv', 108604.18, 'Owner-Occupied', 'Open', '1900-01-00', 'Current');</v>
      </c>
    </row>
    <row r="1526" spans="1:16" x14ac:dyDescent="0.35">
      <c r="A1526" s="19">
        <v>1525</v>
      </c>
      <c r="B1526" s="18">
        <v>42556</v>
      </c>
      <c r="C1526" s="19" t="s">
        <v>57</v>
      </c>
      <c r="D1526" s="19" t="s">
        <v>61</v>
      </c>
      <c r="E1526" s="19" t="s">
        <v>40</v>
      </c>
      <c r="F1526" s="19">
        <v>801</v>
      </c>
      <c r="G1526" s="19">
        <v>27.07</v>
      </c>
      <c r="H1526" s="19">
        <v>38.590000000000003</v>
      </c>
      <c r="I1526" s="19">
        <v>24.56</v>
      </c>
      <c r="J1526" s="19" t="s">
        <v>54</v>
      </c>
      <c r="K1526" s="20">
        <v>123030.62</v>
      </c>
      <c r="L1526" s="20" t="s">
        <v>55</v>
      </c>
      <c r="M1526" s="20" t="s">
        <v>83</v>
      </c>
      <c r="N1526" s="26"/>
      <c r="O1526" s="20" t="s">
        <v>56</v>
      </c>
      <c r="P1526" t="str">
        <f t="shared" si="23"/>
        <v>INSERT INTO @DataTable (Deal, AdvanceDate, PROV, DealPurpose, RateType, BEACON, LTV, TDS, GDS, InsuranceType, PrincipalBalance, OccupancyType, AccountStatus, Closed_Date, DelinquencyBucket) VALUES (1525, '2016-07-05', 'ON', 'Purchase', 'ARM', 801, 27.07, 38.59, 24.56, 'Conv', 123030.62, 'Owner-Occupied', 'Open', '1900-01-00', 'Current');</v>
      </c>
    </row>
    <row r="1527" spans="1:16" x14ac:dyDescent="0.35">
      <c r="A1527" s="22">
        <v>1526</v>
      </c>
      <c r="B1527" s="21">
        <v>41180</v>
      </c>
      <c r="C1527" s="22" t="s">
        <v>57</v>
      </c>
      <c r="D1527" s="22" t="s">
        <v>61</v>
      </c>
      <c r="E1527" s="22" t="s">
        <v>53</v>
      </c>
      <c r="F1527" s="22">
        <v>696</v>
      </c>
      <c r="G1527" s="22">
        <v>95</v>
      </c>
      <c r="H1527" s="22">
        <v>42.58</v>
      </c>
      <c r="I1527" s="22">
        <v>25.75</v>
      </c>
      <c r="J1527" s="22" t="s">
        <v>60</v>
      </c>
      <c r="K1527" s="23">
        <v>174092.03</v>
      </c>
      <c r="L1527" s="23" t="s">
        <v>55</v>
      </c>
      <c r="M1527" s="23" t="s">
        <v>83</v>
      </c>
      <c r="N1527" s="27"/>
      <c r="O1527" s="23" t="s">
        <v>56</v>
      </c>
      <c r="P1527" t="str">
        <f t="shared" si="23"/>
        <v>INSERT INTO @DataTable (Deal, AdvanceDate, PROV, DealPurpose, RateType, BEACON, LTV, TDS, GDS, InsuranceType, PrincipalBalance, OccupancyType, AccountStatus, Closed_Date, DelinquencyBucket) VALUES (1526, '2012-09-28', 'ON', 'Purchase', 'Fixed', 696, 95, 42.58, 25.75, 'HiRatio', 174092.03, 'Owner-Occupied', 'Open', '1900-01-00', 'Current');</v>
      </c>
    </row>
    <row r="1528" spans="1:16" x14ac:dyDescent="0.35">
      <c r="A1528" s="19">
        <v>1527</v>
      </c>
      <c r="B1528" s="18">
        <v>41982</v>
      </c>
      <c r="C1528" s="19" t="s">
        <v>58</v>
      </c>
      <c r="D1528" s="19" t="s">
        <v>61</v>
      </c>
      <c r="E1528" s="19" t="s">
        <v>40</v>
      </c>
      <c r="F1528" s="19">
        <v>790</v>
      </c>
      <c r="G1528" s="19">
        <v>75</v>
      </c>
      <c r="H1528" s="19">
        <v>33.22</v>
      </c>
      <c r="I1528" s="19">
        <v>28.71</v>
      </c>
      <c r="J1528" s="19" t="s">
        <v>54</v>
      </c>
      <c r="K1528" s="20">
        <v>0</v>
      </c>
      <c r="L1528" s="20" t="s">
        <v>55</v>
      </c>
      <c r="M1528" s="20" t="s">
        <v>84</v>
      </c>
      <c r="N1528" s="26">
        <v>42605</v>
      </c>
      <c r="O1528" s="20" t="s">
        <v>56</v>
      </c>
      <c r="P1528" t="str">
        <f t="shared" si="23"/>
        <v>INSERT INTO @DataTable (Deal, AdvanceDate, PROV, DealPurpose, RateType, BEACON, LTV, TDS, GDS, InsuranceType, PrincipalBalance, OccupancyType, AccountStatus, Closed_Date, DelinquencyBucket) VALUES (1527, '2014-12-09', 'BC', 'Purchase', 'ARM', 790, 75, 33.22, 28.71, 'Conv', 0, 'Owner-Occupied', 'Closed', '2016-08-23', 'Current');</v>
      </c>
    </row>
    <row r="1529" spans="1:16" x14ac:dyDescent="0.35">
      <c r="A1529" s="22">
        <v>1528</v>
      </c>
      <c r="B1529" s="21">
        <v>40949</v>
      </c>
      <c r="C1529" s="22" t="s">
        <v>57</v>
      </c>
      <c r="D1529" s="22" t="s">
        <v>61</v>
      </c>
      <c r="E1529" s="22" t="s">
        <v>40</v>
      </c>
      <c r="F1529" s="22">
        <v>766</v>
      </c>
      <c r="G1529" s="22">
        <v>95</v>
      </c>
      <c r="H1529" s="22">
        <v>33.159999999999997</v>
      </c>
      <c r="I1529" s="22">
        <v>30.46</v>
      </c>
      <c r="J1529" s="22" t="s">
        <v>60</v>
      </c>
      <c r="K1529" s="23">
        <v>158189.13</v>
      </c>
      <c r="L1529" s="23" t="s">
        <v>55</v>
      </c>
      <c r="M1529" s="23" t="s">
        <v>83</v>
      </c>
      <c r="N1529" s="27"/>
      <c r="O1529" s="23" t="s">
        <v>56</v>
      </c>
      <c r="P1529" t="str">
        <f t="shared" si="23"/>
        <v>INSERT INTO @DataTable (Deal, AdvanceDate, PROV, DealPurpose, RateType, BEACON, LTV, TDS, GDS, InsuranceType, PrincipalBalance, OccupancyType, AccountStatus, Closed_Date, DelinquencyBucket) VALUES (1528, '2012-02-10', 'ON', 'Purchase', 'ARM', 766, 95, 33.16, 30.46, 'HiRatio', 158189.13, 'Owner-Occupied', 'Open', '1900-01-00', 'Current');</v>
      </c>
    </row>
    <row r="1530" spans="1:16" x14ac:dyDescent="0.35">
      <c r="A1530" s="19">
        <v>1529</v>
      </c>
      <c r="B1530" s="18">
        <v>41606</v>
      </c>
      <c r="C1530" s="19" t="s">
        <v>57</v>
      </c>
      <c r="D1530" s="19" t="s">
        <v>61</v>
      </c>
      <c r="E1530" s="19" t="s">
        <v>40</v>
      </c>
      <c r="F1530" s="19">
        <v>774</v>
      </c>
      <c r="G1530" s="19">
        <v>95</v>
      </c>
      <c r="H1530" s="19">
        <v>29.16</v>
      </c>
      <c r="I1530" s="19">
        <v>18.46</v>
      </c>
      <c r="J1530" s="19" t="s">
        <v>60</v>
      </c>
      <c r="K1530" s="20">
        <v>215331.04</v>
      </c>
      <c r="L1530" s="20" t="s">
        <v>55</v>
      </c>
      <c r="M1530" s="20" t="s">
        <v>83</v>
      </c>
      <c r="N1530" s="26"/>
      <c r="O1530" s="20" t="s">
        <v>56</v>
      </c>
      <c r="P1530" t="str">
        <f t="shared" si="23"/>
        <v>INSERT INTO @DataTable (Deal, AdvanceDate, PROV, DealPurpose, RateType, BEACON, LTV, TDS, GDS, InsuranceType, PrincipalBalance, OccupancyType, AccountStatus, Closed_Date, DelinquencyBucket) VALUES (1529, '2013-11-28', 'ON', 'Purchase', 'ARM', 774, 95, 29.16, 18.46, 'HiRatio', 215331.04, 'Owner-Occupied', 'Open', '1900-01-00', 'Current');</v>
      </c>
    </row>
    <row r="1531" spans="1:16" x14ac:dyDescent="0.35">
      <c r="A1531" s="22">
        <v>1530</v>
      </c>
      <c r="B1531" s="21">
        <v>42527</v>
      </c>
      <c r="C1531" s="22" t="s">
        <v>58</v>
      </c>
      <c r="D1531" s="22" t="s">
        <v>61</v>
      </c>
      <c r="E1531" s="22" t="s">
        <v>40</v>
      </c>
      <c r="F1531" s="22">
        <v>838</v>
      </c>
      <c r="G1531" s="22">
        <v>75.430000000000007</v>
      </c>
      <c r="H1531" s="22">
        <v>31.5</v>
      </c>
      <c r="I1531" s="22">
        <v>31.25</v>
      </c>
      <c r="J1531" s="22" t="s">
        <v>54</v>
      </c>
      <c r="K1531" s="23">
        <v>302766.2</v>
      </c>
      <c r="L1531" s="23" t="s">
        <v>55</v>
      </c>
      <c r="M1531" s="23" t="s">
        <v>83</v>
      </c>
      <c r="N1531" s="27"/>
      <c r="O1531" s="23" t="s">
        <v>56</v>
      </c>
      <c r="P1531" t="str">
        <f t="shared" si="23"/>
        <v>INSERT INTO @DataTable (Deal, AdvanceDate, PROV, DealPurpose, RateType, BEACON, LTV, TDS, GDS, InsuranceType, PrincipalBalance, OccupancyType, AccountStatus, Closed_Date, DelinquencyBucket) VALUES (1530, '2016-06-06', 'BC', 'Purchase', 'ARM', 838, 75.43, 31.5, 31.25, 'Conv', 302766.2, 'Owner-Occupied', 'Open', '1900-01-00', 'Current');</v>
      </c>
    </row>
    <row r="1532" spans="1:16" x14ac:dyDescent="0.35">
      <c r="A1532" s="19">
        <v>1531</v>
      </c>
      <c r="B1532" s="18">
        <v>42338</v>
      </c>
      <c r="C1532" s="19" t="s">
        <v>57</v>
      </c>
      <c r="D1532" s="19" t="s">
        <v>52</v>
      </c>
      <c r="E1532" s="19" t="s">
        <v>53</v>
      </c>
      <c r="F1532" s="19">
        <v>782</v>
      </c>
      <c r="G1532" s="19">
        <v>75</v>
      </c>
      <c r="H1532" s="19">
        <v>38.39</v>
      </c>
      <c r="I1532" s="19">
        <v>38.21</v>
      </c>
      <c r="J1532" s="19" t="s">
        <v>54</v>
      </c>
      <c r="K1532" s="20">
        <v>365145.44</v>
      </c>
      <c r="L1532" s="20" t="s">
        <v>55</v>
      </c>
      <c r="M1532" s="20" t="s">
        <v>83</v>
      </c>
      <c r="N1532" s="26"/>
      <c r="O1532" s="20" t="s">
        <v>56</v>
      </c>
      <c r="P1532" t="str">
        <f t="shared" si="23"/>
        <v>INSERT INTO @DataTable (Deal, AdvanceDate, PROV, DealPurpose, RateType, BEACON, LTV, TDS, GDS, InsuranceType, PrincipalBalance, OccupancyType, AccountStatus, Closed_Date, DelinquencyBucket) VALUES (1531, '2015-11-30', 'ON', 'Refinance External', 'Fixed', 782, 75, 38.39, 38.21, 'Conv', 365145.44, 'Owner-Occupied', 'Open', '1900-01-00', 'Current');</v>
      </c>
    </row>
    <row r="1533" spans="1:16" x14ac:dyDescent="0.35">
      <c r="A1533" s="22">
        <v>1532</v>
      </c>
      <c r="B1533" s="21">
        <v>41179</v>
      </c>
      <c r="C1533" s="22" t="s">
        <v>57</v>
      </c>
      <c r="D1533" s="22" t="s">
        <v>61</v>
      </c>
      <c r="E1533" s="22" t="s">
        <v>53</v>
      </c>
      <c r="F1533" s="22">
        <v>760</v>
      </c>
      <c r="G1533" s="22">
        <v>95</v>
      </c>
      <c r="H1533" s="22">
        <v>35.58</v>
      </c>
      <c r="I1533" s="22">
        <v>31.7</v>
      </c>
      <c r="J1533" s="22" t="s">
        <v>60</v>
      </c>
      <c r="K1533" s="23">
        <v>0</v>
      </c>
      <c r="L1533" s="23" t="s">
        <v>55</v>
      </c>
      <c r="M1533" s="23" t="s">
        <v>84</v>
      </c>
      <c r="N1533" s="27">
        <v>41544</v>
      </c>
      <c r="O1533" s="23" t="s">
        <v>56</v>
      </c>
      <c r="P1533" t="str">
        <f t="shared" si="23"/>
        <v>INSERT INTO @DataTable (Deal, AdvanceDate, PROV, DealPurpose, RateType, BEACON, LTV, TDS, GDS, InsuranceType, PrincipalBalance, OccupancyType, AccountStatus, Closed_Date, DelinquencyBucket) VALUES (1532, '2012-09-27', 'ON', 'Purchase', 'Fixed', 760, 95, 35.58, 31.7, 'HiRatio', 0, 'Owner-Occupied', 'Closed', '2013-09-27', 'Current');</v>
      </c>
    </row>
    <row r="1534" spans="1:16" x14ac:dyDescent="0.35">
      <c r="A1534" s="19">
        <v>1533</v>
      </c>
      <c r="B1534" s="18">
        <v>42156</v>
      </c>
      <c r="C1534" s="19" t="s">
        <v>57</v>
      </c>
      <c r="D1534" s="19" t="s">
        <v>61</v>
      </c>
      <c r="E1534" s="19" t="s">
        <v>40</v>
      </c>
      <c r="F1534" s="19">
        <v>757</v>
      </c>
      <c r="G1534" s="19">
        <v>80</v>
      </c>
      <c r="H1534" s="19">
        <v>21.52</v>
      </c>
      <c r="I1534" s="19">
        <v>18.88</v>
      </c>
      <c r="J1534" s="19" t="s">
        <v>54</v>
      </c>
      <c r="K1534" s="20">
        <v>162680.35</v>
      </c>
      <c r="L1534" s="20" t="s">
        <v>55</v>
      </c>
      <c r="M1534" s="20" t="s">
        <v>83</v>
      </c>
      <c r="N1534" s="26"/>
      <c r="O1534" s="20" t="s">
        <v>56</v>
      </c>
      <c r="P1534" t="str">
        <f t="shared" si="23"/>
        <v>INSERT INTO @DataTable (Deal, AdvanceDate, PROV, DealPurpose, RateType, BEACON, LTV, TDS, GDS, InsuranceType, PrincipalBalance, OccupancyType, AccountStatus, Closed_Date, DelinquencyBucket) VALUES (1533, '2015-06-01', 'ON', 'Purchase', 'ARM', 757, 80, 21.52, 18.88, 'Conv', 162680.35, 'Owner-Occupied', 'Open', '1900-01-00', 'Current');</v>
      </c>
    </row>
    <row r="1535" spans="1:16" x14ac:dyDescent="0.35">
      <c r="A1535" s="22">
        <v>1534</v>
      </c>
      <c r="B1535" s="21">
        <v>42541</v>
      </c>
      <c r="C1535" s="22" t="s">
        <v>57</v>
      </c>
      <c r="D1535" s="22" t="s">
        <v>52</v>
      </c>
      <c r="E1535" s="22" t="s">
        <v>53</v>
      </c>
      <c r="F1535" s="22">
        <v>852</v>
      </c>
      <c r="G1535" s="22">
        <v>79.28</v>
      </c>
      <c r="H1535" s="22">
        <v>23.61</v>
      </c>
      <c r="I1535" s="22">
        <v>15.52</v>
      </c>
      <c r="J1535" s="22" t="s">
        <v>54</v>
      </c>
      <c r="K1535" s="23">
        <v>419618.96</v>
      </c>
      <c r="L1535" s="23" t="s">
        <v>55</v>
      </c>
      <c r="M1535" s="23" t="s">
        <v>83</v>
      </c>
      <c r="N1535" s="27"/>
      <c r="O1535" s="23" t="s">
        <v>56</v>
      </c>
      <c r="P1535" t="str">
        <f t="shared" si="23"/>
        <v>INSERT INTO @DataTable (Deal, AdvanceDate, PROV, DealPurpose, RateType, BEACON, LTV, TDS, GDS, InsuranceType, PrincipalBalance, OccupancyType, AccountStatus, Closed_Date, DelinquencyBucket) VALUES (1534, '2016-06-20', 'ON', 'Refinance External', 'Fixed', 852, 79.28, 23.61, 15.52, 'Conv', 419618.96, 'Owner-Occupied', 'Open', '1900-01-00', 'Current');</v>
      </c>
    </row>
    <row r="1536" spans="1:16" x14ac:dyDescent="0.35">
      <c r="A1536" s="19">
        <v>1535</v>
      </c>
      <c r="B1536" s="18">
        <v>41359</v>
      </c>
      <c r="C1536" s="19" t="s">
        <v>58</v>
      </c>
      <c r="D1536" s="19" t="s">
        <v>61</v>
      </c>
      <c r="E1536" s="19" t="s">
        <v>53</v>
      </c>
      <c r="F1536" s="19">
        <v>610</v>
      </c>
      <c r="G1536" s="19">
        <v>80</v>
      </c>
      <c r="H1536" s="19">
        <v>41.46</v>
      </c>
      <c r="I1536" s="19">
        <v>32.299999999999997</v>
      </c>
      <c r="J1536" s="19" t="s">
        <v>54</v>
      </c>
      <c r="K1536" s="20">
        <v>0</v>
      </c>
      <c r="L1536" s="20" t="s">
        <v>55</v>
      </c>
      <c r="M1536" s="20" t="s">
        <v>84</v>
      </c>
      <c r="N1536" s="26">
        <v>42268</v>
      </c>
      <c r="O1536" s="20" t="s">
        <v>56</v>
      </c>
      <c r="P1536" t="str">
        <f t="shared" si="23"/>
        <v>INSERT INTO @DataTable (Deal, AdvanceDate, PROV, DealPurpose, RateType, BEACON, LTV, TDS, GDS, InsuranceType, PrincipalBalance, OccupancyType, AccountStatus, Closed_Date, DelinquencyBucket) VALUES (1535, '2013-03-26', 'BC', 'Purchase', 'Fixed', 610, 80, 41.46, 32.3, 'Conv', 0, 'Owner-Occupied', 'Closed', '2015-09-21', 'Current');</v>
      </c>
    </row>
    <row r="1537" spans="1:16" x14ac:dyDescent="0.35">
      <c r="A1537" s="22">
        <v>1536</v>
      </c>
      <c r="B1537" s="21">
        <v>41397</v>
      </c>
      <c r="C1537" s="22" t="s">
        <v>65</v>
      </c>
      <c r="D1537" s="22" t="s">
        <v>64</v>
      </c>
      <c r="E1537" s="22" t="s">
        <v>53</v>
      </c>
      <c r="F1537" s="22">
        <v>752</v>
      </c>
      <c r="G1537" s="22">
        <v>95</v>
      </c>
      <c r="H1537" s="22">
        <v>37.840000000000003</v>
      </c>
      <c r="I1537" s="22">
        <v>34.590000000000003</v>
      </c>
      <c r="J1537" s="22" t="s">
        <v>60</v>
      </c>
      <c r="K1537" s="23">
        <v>120263.73</v>
      </c>
      <c r="L1537" s="23" t="s">
        <v>55</v>
      </c>
      <c r="M1537" s="23" t="s">
        <v>83</v>
      </c>
      <c r="N1537" s="27"/>
      <c r="O1537" s="23" t="s">
        <v>56</v>
      </c>
      <c r="P1537" t="str">
        <f t="shared" si="23"/>
        <v>INSERT INTO @DataTable (Deal, AdvanceDate, PROV, DealPurpose, RateType, BEACON, LTV, TDS, GDS, InsuranceType, PrincipalBalance, OccupancyType, AccountStatus, Closed_Date, DelinquencyBucket) VALUES (1536, '2013-05-03', 'NS', 'Purchase with Improvements', 'Fixed', 752, 95, 37.84, 34.59, 'HiRatio', 120263.73, 'Owner-Occupied', 'Open', '1900-01-00', 'Current');</v>
      </c>
    </row>
    <row r="1538" spans="1:16" x14ac:dyDescent="0.35">
      <c r="A1538" s="19">
        <v>1537</v>
      </c>
      <c r="B1538" s="18">
        <v>42032</v>
      </c>
      <c r="C1538" s="19" t="s">
        <v>57</v>
      </c>
      <c r="D1538" s="19" t="s">
        <v>61</v>
      </c>
      <c r="E1538" s="19" t="s">
        <v>40</v>
      </c>
      <c r="F1538" s="19">
        <v>781</v>
      </c>
      <c r="G1538" s="19">
        <v>55.24</v>
      </c>
      <c r="H1538" s="19">
        <v>29.17</v>
      </c>
      <c r="I1538" s="19">
        <v>28.2</v>
      </c>
      <c r="J1538" s="19" t="s">
        <v>54</v>
      </c>
      <c r="K1538" s="20">
        <v>209660.65</v>
      </c>
      <c r="L1538" s="20" t="s">
        <v>55</v>
      </c>
      <c r="M1538" s="20" t="s">
        <v>83</v>
      </c>
      <c r="N1538" s="26"/>
      <c r="O1538" s="20" t="s">
        <v>69</v>
      </c>
      <c r="P1538" t="str">
        <f t="shared" si="23"/>
        <v>INSERT INTO @DataTable (Deal, AdvanceDate, PROV, DealPurpose, RateType, BEACON, LTV, TDS, GDS, InsuranceType, PrincipalBalance, OccupancyType, AccountStatus, Closed_Date, DelinquencyBucket) VALUES (1537, '2015-01-28', 'ON', 'Purchase', 'ARM', 781, 55.24, 29.17, 28.2, 'Conv', 209660.65, 'Owner-Occupied', 'Open', '1900-01-00', '0-29');</v>
      </c>
    </row>
    <row r="1539" spans="1:16" x14ac:dyDescent="0.35">
      <c r="A1539" s="22">
        <v>1538</v>
      </c>
      <c r="B1539" s="21">
        <v>40662</v>
      </c>
      <c r="C1539" s="22" t="s">
        <v>57</v>
      </c>
      <c r="D1539" s="22" t="s">
        <v>61</v>
      </c>
      <c r="E1539" s="22" t="s">
        <v>53</v>
      </c>
      <c r="F1539" s="22">
        <v>775</v>
      </c>
      <c r="G1539" s="22">
        <v>90</v>
      </c>
      <c r="H1539" s="22">
        <v>24.65</v>
      </c>
      <c r="I1539" s="22">
        <v>17.18</v>
      </c>
      <c r="J1539" s="22" t="s">
        <v>60</v>
      </c>
      <c r="K1539" s="23">
        <v>0</v>
      </c>
      <c r="L1539" s="23" t="s">
        <v>55</v>
      </c>
      <c r="M1539" s="23" t="s">
        <v>84</v>
      </c>
      <c r="N1539" s="27">
        <v>42425</v>
      </c>
      <c r="O1539" s="23" t="s">
        <v>56</v>
      </c>
      <c r="P1539" t="str">
        <f t="shared" ref="P1539:P1602" si="24">"INSERT INTO @DataTable (Deal, AdvanceDate, PROV, DealPurpose, RateType, BEACON, LTV, TDS, GDS, InsuranceType, PrincipalBalance, OccupancyType, AccountStatus, Closed_Date, DelinquencyBucket) VALUES (" &amp; A1539 &amp; ", " &amp; "'" &amp; TEXT(B1539, "yyyy-mm-dd") &amp; "', '" &amp; C1539 &amp; "', '" &amp; D1539 &amp; "', '" &amp; E1539 &amp; "', " &amp; F1539 &amp; ", " &amp; G1539 &amp; ", " &amp; H1539 &amp; ", " &amp; I1539 &amp; ", '" &amp; J1539 &amp; "', " &amp; K1539 &amp; ", '" &amp; L1539 &amp; "', '" &amp; M1539 &amp; "', '" &amp;TEXT(N1539, "yyyy-mm-dd") &amp; "', '" &amp; O1539 &amp; "');"</f>
        <v>INSERT INTO @DataTable (Deal, AdvanceDate, PROV, DealPurpose, RateType, BEACON, LTV, TDS, GDS, InsuranceType, PrincipalBalance, OccupancyType, AccountStatus, Closed_Date, DelinquencyBucket) VALUES (1538, '2011-04-29', 'ON', 'Purchase', 'Fixed', 775, 90, 24.65, 17.18, 'HiRatio', 0, 'Owner-Occupied', 'Closed', '2016-02-25', 'Current');</v>
      </c>
    </row>
    <row r="1540" spans="1:16" x14ac:dyDescent="0.35">
      <c r="A1540" s="19">
        <v>1539</v>
      </c>
      <c r="B1540" s="18">
        <v>41603</v>
      </c>
      <c r="C1540" s="19" t="s">
        <v>57</v>
      </c>
      <c r="D1540" s="19" t="s">
        <v>52</v>
      </c>
      <c r="E1540" s="19" t="s">
        <v>40</v>
      </c>
      <c r="F1540" s="19">
        <v>787</v>
      </c>
      <c r="G1540" s="19">
        <v>54.29</v>
      </c>
      <c r="H1540" s="19">
        <v>38.78</v>
      </c>
      <c r="I1540" s="19">
        <v>27.29</v>
      </c>
      <c r="J1540" s="19" t="s">
        <v>54</v>
      </c>
      <c r="K1540" s="20">
        <v>133890.22</v>
      </c>
      <c r="L1540" s="20" t="s">
        <v>55</v>
      </c>
      <c r="M1540" s="20" t="s">
        <v>83</v>
      </c>
      <c r="N1540" s="26"/>
      <c r="O1540" s="20" t="s">
        <v>56</v>
      </c>
      <c r="P1540" t="str">
        <f t="shared" si="24"/>
        <v>INSERT INTO @DataTable (Deal, AdvanceDate, PROV, DealPurpose, RateType, BEACON, LTV, TDS, GDS, InsuranceType, PrincipalBalance, OccupancyType, AccountStatus, Closed_Date, DelinquencyBucket) VALUES (1539, '2013-11-25', 'ON', 'Refinance External', 'ARM', 787, 54.29, 38.78, 27.29, 'Conv', 133890.22, 'Owner-Occupied', 'Open', '1900-01-00', 'Current');</v>
      </c>
    </row>
    <row r="1541" spans="1:16" x14ac:dyDescent="0.35">
      <c r="A1541" s="22">
        <v>1540</v>
      </c>
      <c r="B1541" s="21">
        <v>40919</v>
      </c>
      <c r="C1541" s="22" t="s">
        <v>65</v>
      </c>
      <c r="D1541" s="22" t="s">
        <v>61</v>
      </c>
      <c r="E1541" s="22" t="s">
        <v>40</v>
      </c>
      <c r="F1541" s="22">
        <v>780</v>
      </c>
      <c r="G1541" s="22">
        <v>80</v>
      </c>
      <c r="H1541" s="22">
        <v>41.59</v>
      </c>
      <c r="I1541" s="22">
        <v>15.73</v>
      </c>
      <c r="J1541" s="22" t="s">
        <v>54</v>
      </c>
      <c r="K1541" s="23">
        <v>198174.38</v>
      </c>
      <c r="L1541" s="23" t="s">
        <v>62</v>
      </c>
      <c r="M1541" s="23" t="s">
        <v>83</v>
      </c>
      <c r="N1541" s="27"/>
      <c r="O1541" s="23" t="s">
        <v>56</v>
      </c>
      <c r="P1541" t="str">
        <f t="shared" si="24"/>
        <v>INSERT INTO @DataTable (Deal, AdvanceDate, PROV, DealPurpose, RateType, BEACON, LTV, TDS, GDS, InsuranceType, PrincipalBalance, OccupancyType, AccountStatus, Closed_Date, DelinquencyBucket) VALUES (1540, '2012-01-11', 'NS', 'Purchase', 'ARM', 780, 80, 41.59, 15.73, 'Conv', 198174.38, 'Rental', 'Open', '1900-01-00', 'Current');</v>
      </c>
    </row>
    <row r="1542" spans="1:16" x14ac:dyDescent="0.35">
      <c r="A1542" s="19">
        <v>1541</v>
      </c>
      <c r="B1542" s="18">
        <v>41725</v>
      </c>
      <c r="C1542" s="19" t="s">
        <v>58</v>
      </c>
      <c r="D1542" s="19" t="s">
        <v>61</v>
      </c>
      <c r="E1542" s="19" t="s">
        <v>40</v>
      </c>
      <c r="F1542" s="19">
        <v>753</v>
      </c>
      <c r="G1542" s="19">
        <v>95</v>
      </c>
      <c r="H1542" s="19">
        <v>29.38</v>
      </c>
      <c r="I1542" s="19">
        <v>20.29</v>
      </c>
      <c r="J1542" s="19" t="s">
        <v>60</v>
      </c>
      <c r="K1542" s="20">
        <v>438641.11</v>
      </c>
      <c r="L1542" s="20" t="s">
        <v>55</v>
      </c>
      <c r="M1542" s="20" t="s">
        <v>83</v>
      </c>
      <c r="N1542" s="26"/>
      <c r="O1542" s="20" t="s">
        <v>56</v>
      </c>
      <c r="P1542" t="str">
        <f t="shared" si="24"/>
        <v>INSERT INTO @DataTable (Deal, AdvanceDate, PROV, DealPurpose, RateType, BEACON, LTV, TDS, GDS, InsuranceType, PrincipalBalance, OccupancyType, AccountStatus, Closed_Date, DelinquencyBucket) VALUES (1541, '2014-03-27', 'BC', 'Purchase', 'ARM', 753, 95, 29.38, 20.29, 'HiRatio', 438641.11, 'Owner-Occupied', 'Open', '1900-01-00', 'Current');</v>
      </c>
    </row>
    <row r="1543" spans="1:16" x14ac:dyDescent="0.35">
      <c r="A1543" s="22">
        <v>1542</v>
      </c>
      <c r="B1543" s="21">
        <v>40816</v>
      </c>
      <c r="C1543" s="22" t="s">
        <v>57</v>
      </c>
      <c r="D1543" s="22" t="s">
        <v>61</v>
      </c>
      <c r="E1543" s="22" t="s">
        <v>53</v>
      </c>
      <c r="F1543" s="22">
        <v>754</v>
      </c>
      <c r="G1543" s="22">
        <v>86.54</v>
      </c>
      <c r="H1543" s="22">
        <v>26.1</v>
      </c>
      <c r="I1543" s="22">
        <v>25.12</v>
      </c>
      <c r="J1543" s="22" t="s">
        <v>60</v>
      </c>
      <c r="K1543" s="23">
        <v>0</v>
      </c>
      <c r="L1543" s="23" t="s">
        <v>55</v>
      </c>
      <c r="M1543" s="23" t="s">
        <v>84</v>
      </c>
      <c r="N1543" s="27">
        <v>42233</v>
      </c>
      <c r="O1543" s="23" t="s">
        <v>56</v>
      </c>
      <c r="P1543" t="str">
        <f t="shared" si="24"/>
        <v>INSERT INTO @DataTable (Deal, AdvanceDate, PROV, DealPurpose, RateType, BEACON, LTV, TDS, GDS, InsuranceType, PrincipalBalance, OccupancyType, AccountStatus, Closed_Date, DelinquencyBucket) VALUES (1542, '2011-09-30', 'ON', 'Purchase', 'Fixed', 754, 86.54, 26.1, 25.12, 'HiRatio', 0, 'Owner-Occupied', 'Closed', '2015-08-17', 'Current');</v>
      </c>
    </row>
    <row r="1544" spans="1:16" x14ac:dyDescent="0.35">
      <c r="A1544" s="19">
        <v>1543</v>
      </c>
      <c r="B1544" s="18">
        <v>42128</v>
      </c>
      <c r="C1544" s="19" t="s">
        <v>57</v>
      </c>
      <c r="D1544" s="19" t="s">
        <v>52</v>
      </c>
      <c r="E1544" s="19" t="s">
        <v>40</v>
      </c>
      <c r="F1544" s="19">
        <v>728</v>
      </c>
      <c r="G1544" s="19">
        <v>60.59</v>
      </c>
      <c r="H1544" s="19">
        <v>31.37</v>
      </c>
      <c r="I1544" s="19">
        <v>30.08</v>
      </c>
      <c r="J1544" s="19" t="s">
        <v>54</v>
      </c>
      <c r="K1544" s="20">
        <v>493884.95</v>
      </c>
      <c r="L1544" s="20" t="s">
        <v>55</v>
      </c>
      <c r="M1544" s="20" t="s">
        <v>83</v>
      </c>
      <c r="N1544" s="26"/>
      <c r="O1544" s="20" t="s">
        <v>56</v>
      </c>
      <c r="P1544" t="str">
        <f t="shared" si="24"/>
        <v>INSERT INTO @DataTable (Deal, AdvanceDate, PROV, DealPurpose, RateType, BEACON, LTV, TDS, GDS, InsuranceType, PrincipalBalance, OccupancyType, AccountStatus, Closed_Date, DelinquencyBucket) VALUES (1543, '2015-05-04', 'ON', 'Refinance External', 'ARM', 728, 60.59, 31.37, 30.08, 'Conv', 493884.95, 'Owner-Occupied', 'Open', '1900-01-00', 'Current');</v>
      </c>
    </row>
    <row r="1545" spans="1:16" x14ac:dyDescent="0.35">
      <c r="A1545" s="22">
        <v>1544</v>
      </c>
      <c r="B1545" s="21">
        <v>42597</v>
      </c>
      <c r="C1545" s="22" t="s">
        <v>57</v>
      </c>
      <c r="D1545" s="22" t="s">
        <v>61</v>
      </c>
      <c r="E1545" s="22" t="s">
        <v>53</v>
      </c>
      <c r="F1545" s="22">
        <v>789</v>
      </c>
      <c r="G1545" s="22">
        <v>90</v>
      </c>
      <c r="H1545" s="22">
        <v>33.119999999999997</v>
      </c>
      <c r="I1545" s="22">
        <v>29.49</v>
      </c>
      <c r="J1545" s="22" t="s">
        <v>60</v>
      </c>
      <c r="K1545" s="23">
        <v>357337.18</v>
      </c>
      <c r="L1545" s="23" t="s">
        <v>55</v>
      </c>
      <c r="M1545" s="23" t="s">
        <v>83</v>
      </c>
      <c r="N1545" s="27"/>
      <c r="O1545" s="23" t="s">
        <v>56</v>
      </c>
      <c r="P1545" t="str">
        <f t="shared" si="24"/>
        <v>INSERT INTO @DataTable (Deal, AdvanceDate, PROV, DealPurpose, RateType, BEACON, LTV, TDS, GDS, InsuranceType, PrincipalBalance, OccupancyType, AccountStatus, Closed_Date, DelinquencyBucket) VALUES (1544, '2016-08-15', 'ON', 'Purchase', 'Fixed', 789, 90, 33.12, 29.49, 'HiRatio', 357337.18, 'Owner-Occupied', 'Open', '1900-01-00', 'Current');</v>
      </c>
    </row>
    <row r="1546" spans="1:16" x14ac:dyDescent="0.35">
      <c r="A1546" s="19">
        <v>1545</v>
      </c>
      <c r="B1546" s="18">
        <v>40767</v>
      </c>
      <c r="C1546" s="19" t="s">
        <v>57</v>
      </c>
      <c r="D1546" s="19" t="s">
        <v>61</v>
      </c>
      <c r="E1546" s="19" t="s">
        <v>40</v>
      </c>
      <c r="F1546" s="19">
        <v>735</v>
      </c>
      <c r="G1546" s="19">
        <v>95</v>
      </c>
      <c r="H1546" s="19">
        <v>32.450000000000003</v>
      </c>
      <c r="I1546" s="19">
        <v>13.71</v>
      </c>
      <c r="J1546" s="19" t="s">
        <v>60</v>
      </c>
      <c r="K1546" s="20">
        <v>0</v>
      </c>
      <c r="L1546" s="20" t="s">
        <v>55</v>
      </c>
      <c r="M1546" s="20" t="s">
        <v>84</v>
      </c>
      <c r="N1546" s="26">
        <v>42286</v>
      </c>
      <c r="O1546" s="20" t="s">
        <v>56</v>
      </c>
      <c r="P1546" t="str">
        <f t="shared" si="24"/>
        <v>INSERT INTO @DataTable (Deal, AdvanceDate, PROV, DealPurpose, RateType, BEACON, LTV, TDS, GDS, InsuranceType, PrincipalBalance, OccupancyType, AccountStatus, Closed_Date, DelinquencyBucket) VALUES (1545, '2011-08-12', 'ON', 'Purchase', 'ARM', 735, 95, 32.45, 13.71, 'HiRatio', 0, 'Owner-Occupied', 'Closed', '2015-10-09', 'Current');</v>
      </c>
    </row>
    <row r="1547" spans="1:16" x14ac:dyDescent="0.35">
      <c r="A1547" s="22">
        <v>1546</v>
      </c>
      <c r="B1547" s="21">
        <v>40942</v>
      </c>
      <c r="C1547" s="22" t="s">
        <v>57</v>
      </c>
      <c r="D1547" s="22" t="s">
        <v>61</v>
      </c>
      <c r="E1547" s="22" t="s">
        <v>40</v>
      </c>
      <c r="F1547" s="22">
        <v>787</v>
      </c>
      <c r="G1547" s="22">
        <v>80</v>
      </c>
      <c r="H1547" s="22">
        <v>23.48</v>
      </c>
      <c r="I1547" s="22">
        <v>27.08</v>
      </c>
      <c r="J1547" s="22" t="s">
        <v>54</v>
      </c>
      <c r="K1547" s="23">
        <v>0</v>
      </c>
      <c r="L1547" s="23" t="s">
        <v>62</v>
      </c>
      <c r="M1547" s="23" t="s">
        <v>84</v>
      </c>
      <c r="N1547" s="27">
        <v>42761</v>
      </c>
      <c r="O1547" s="23" t="s">
        <v>56</v>
      </c>
      <c r="P1547" t="str">
        <f t="shared" si="24"/>
        <v>INSERT INTO @DataTable (Deal, AdvanceDate, PROV, DealPurpose, RateType, BEACON, LTV, TDS, GDS, InsuranceType, PrincipalBalance, OccupancyType, AccountStatus, Closed_Date, DelinquencyBucket) VALUES (1546, '2012-02-03', 'ON', 'Purchase', 'ARM', 787, 80, 23.48, 27.08, 'Conv', 0, 'Rental', 'Closed', '2017-01-26', 'Current');</v>
      </c>
    </row>
    <row r="1548" spans="1:16" x14ac:dyDescent="0.35">
      <c r="A1548" s="19">
        <v>1547</v>
      </c>
      <c r="B1548" s="18">
        <v>41858</v>
      </c>
      <c r="C1548" s="19" t="s">
        <v>57</v>
      </c>
      <c r="D1548" s="19" t="s">
        <v>52</v>
      </c>
      <c r="E1548" s="19" t="s">
        <v>53</v>
      </c>
      <c r="F1548" s="19">
        <v>668</v>
      </c>
      <c r="G1548" s="19">
        <v>76.84</v>
      </c>
      <c r="H1548" s="19">
        <v>41</v>
      </c>
      <c r="I1548" s="19">
        <v>25.29</v>
      </c>
      <c r="J1548" s="19" t="s">
        <v>54</v>
      </c>
      <c r="K1548" s="20">
        <v>685929.3</v>
      </c>
      <c r="L1548" s="20" t="s">
        <v>55</v>
      </c>
      <c r="M1548" s="20" t="s">
        <v>83</v>
      </c>
      <c r="N1548" s="26"/>
      <c r="O1548" s="20" t="s">
        <v>56</v>
      </c>
      <c r="P1548" t="str">
        <f t="shared" si="24"/>
        <v>INSERT INTO @DataTable (Deal, AdvanceDate, PROV, DealPurpose, RateType, BEACON, LTV, TDS, GDS, InsuranceType, PrincipalBalance, OccupancyType, AccountStatus, Closed_Date, DelinquencyBucket) VALUES (1547, '2014-08-07', 'ON', 'Refinance External', 'Fixed', 668, 76.84, 41, 25.29, 'Conv', 685929.3, 'Owner-Occupied', 'Open', '1900-01-00', 'Current');</v>
      </c>
    </row>
    <row r="1549" spans="1:16" x14ac:dyDescent="0.35">
      <c r="A1549" s="22">
        <v>1548</v>
      </c>
      <c r="B1549" s="21">
        <v>42048</v>
      </c>
      <c r="C1549" s="22" t="s">
        <v>57</v>
      </c>
      <c r="D1549" s="22" t="s">
        <v>52</v>
      </c>
      <c r="E1549" s="22" t="s">
        <v>40</v>
      </c>
      <c r="F1549" s="22">
        <v>761</v>
      </c>
      <c r="G1549" s="22">
        <v>68.14</v>
      </c>
      <c r="H1549" s="22">
        <v>34.880000000000003</v>
      </c>
      <c r="I1549" s="22">
        <v>27.9</v>
      </c>
      <c r="J1549" s="22" t="s">
        <v>54</v>
      </c>
      <c r="K1549" s="23">
        <v>0</v>
      </c>
      <c r="L1549" s="23" t="s">
        <v>55</v>
      </c>
      <c r="M1549" s="23" t="s">
        <v>84</v>
      </c>
      <c r="N1549" s="27">
        <v>42681</v>
      </c>
      <c r="O1549" s="23" t="s">
        <v>56</v>
      </c>
      <c r="P1549" t="str">
        <f t="shared" si="24"/>
        <v>INSERT INTO @DataTable (Deal, AdvanceDate, PROV, DealPurpose, RateType, BEACON, LTV, TDS, GDS, InsuranceType, PrincipalBalance, OccupancyType, AccountStatus, Closed_Date, DelinquencyBucket) VALUES (1548, '2015-02-13', 'ON', 'Refinance External', 'ARM', 761, 68.14, 34.88, 27.9, 'Conv', 0, 'Owner-Occupied', 'Closed', '2016-11-07', 'Current');</v>
      </c>
    </row>
    <row r="1550" spans="1:16" x14ac:dyDescent="0.35">
      <c r="A1550" s="19">
        <v>1549</v>
      </c>
      <c r="B1550" s="18">
        <v>41410</v>
      </c>
      <c r="C1550" s="19" t="s">
        <v>57</v>
      </c>
      <c r="D1550" s="19" t="s">
        <v>61</v>
      </c>
      <c r="E1550" s="19" t="s">
        <v>53</v>
      </c>
      <c r="F1550" s="19">
        <v>777</v>
      </c>
      <c r="G1550" s="19">
        <v>95</v>
      </c>
      <c r="H1550" s="19">
        <v>41.97</v>
      </c>
      <c r="I1550" s="19">
        <v>36.85</v>
      </c>
      <c r="J1550" s="19" t="s">
        <v>60</v>
      </c>
      <c r="K1550" s="20">
        <v>446051.87</v>
      </c>
      <c r="L1550" s="20" t="s">
        <v>55</v>
      </c>
      <c r="M1550" s="20" t="s">
        <v>83</v>
      </c>
      <c r="N1550" s="26"/>
      <c r="O1550" s="20" t="s">
        <v>56</v>
      </c>
      <c r="P1550" t="str">
        <f t="shared" si="24"/>
        <v>INSERT INTO @DataTable (Deal, AdvanceDate, PROV, DealPurpose, RateType, BEACON, LTV, TDS, GDS, InsuranceType, PrincipalBalance, OccupancyType, AccountStatus, Closed_Date, DelinquencyBucket) VALUES (1549, '2013-05-16', 'ON', 'Purchase', 'Fixed', 777, 95, 41.97, 36.85, 'HiRatio', 446051.87, 'Owner-Occupied', 'Open', '1900-01-00', 'Current');</v>
      </c>
    </row>
    <row r="1551" spans="1:16" x14ac:dyDescent="0.35">
      <c r="A1551" s="22">
        <v>1550</v>
      </c>
      <c r="B1551" s="21">
        <v>42423</v>
      </c>
      <c r="C1551" s="22" t="s">
        <v>58</v>
      </c>
      <c r="D1551" s="22" t="s">
        <v>52</v>
      </c>
      <c r="E1551" s="22" t="s">
        <v>40</v>
      </c>
      <c r="F1551" s="22">
        <v>718</v>
      </c>
      <c r="G1551" s="22">
        <v>73.45</v>
      </c>
      <c r="H1551" s="22">
        <v>31.68</v>
      </c>
      <c r="I1551" s="22">
        <v>29.96</v>
      </c>
      <c r="J1551" s="22" t="s">
        <v>54</v>
      </c>
      <c r="K1551" s="23">
        <v>394837.49</v>
      </c>
      <c r="L1551" s="23" t="s">
        <v>55</v>
      </c>
      <c r="M1551" s="23" t="s">
        <v>83</v>
      </c>
      <c r="N1551" s="27"/>
      <c r="O1551" s="23" t="s">
        <v>56</v>
      </c>
      <c r="P1551" t="str">
        <f t="shared" si="24"/>
        <v>INSERT INTO @DataTable (Deal, AdvanceDate, PROV, DealPurpose, RateType, BEACON, LTV, TDS, GDS, InsuranceType, PrincipalBalance, OccupancyType, AccountStatus, Closed_Date, DelinquencyBucket) VALUES (1550, '2016-02-23', 'BC', 'Refinance External', 'ARM', 718, 73.45, 31.68, 29.96, 'Conv', 394837.49, 'Owner-Occupied', 'Open', '1900-01-00', 'Current');</v>
      </c>
    </row>
    <row r="1552" spans="1:16" x14ac:dyDescent="0.35">
      <c r="A1552" s="19">
        <v>1551</v>
      </c>
      <c r="B1552" s="18">
        <v>42389</v>
      </c>
      <c r="C1552" s="19" t="s">
        <v>57</v>
      </c>
      <c r="D1552" s="19" t="s">
        <v>61</v>
      </c>
      <c r="E1552" s="19" t="s">
        <v>53</v>
      </c>
      <c r="F1552" s="19">
        <v>699</v>
      </c>
      <c r="G1552" s="19">
        <v>95</v>
      </c>
      <c r="H1552" s="19">
        <v>42.03</v>
      </c>
      <c r="I1552" s="19">
        <v>34.31</v>
      </c>
      <c r="J1552" s="19" t="s">
        <v>60</v>
      </c>
      <c r="K1552" s="20">
        <v>402463.98</v>
      </c>
      <c r="L1552" s="20" t="s">
        <v>55</v>
      </c>
      <c r="M1552" s="20" t="s">
        <v>83</v>
      </c>
      <c r="N1552" s="26"/>
      <c r="O1552" s="20" t="s">
        <v>56</v>
      </c>
      <c r="P1552" t="str">
        <f t="shared" si="24"/>
        <v>INSERT INTO @DataTable (Deal, AdvanceDate, PROV, DealPurpose, RateType, BEACON, LTV, TDS, GDS, InsuranceType, PrincipalBalance, OccupancyType, AccountStatus, Closed_Date, DelinquencyBucket) VALUES (1551, '2016-01-20', 'ON', 'Purchase', 'Fixed', 699, 95, 42.03, 34.31, 'HiRatio', 402463.98, 'Owner-Occupied', 'Open', '1900-01-00', 'Current');</v>
      </c>
    </row>
    <row r="1553" spans="1:16" x14ac:dyDescent="0.35">
      <c r="A1553" s="22">
        <v>1552</v>
      </c>
      <c r="B1553" s="21">
        <v>41576</v>
      </c>
      <c r="C1553" s="22" t="s">
        <v>57</v>
      </c>
      <c r="D1553" s="22" t="s">
        <v>52</v>
      </c>
      <c r="E1553" s="22" t="s">
        <v>53</v>
      </c>
      <c r="F1553" s="22">
        <v>783</v>
      </c>
      <c r="G1553" s="22">
        <v>39.74</v>
      </c>
      <c r="H1553" s="22">
        <v>33.53</v>
      </c>
      <c r="I1553" s="22">
        <v>31.34</v>
      </c>
      <c r="J1553" s="22" t="s">
        <v>54</v>
      </c>
      <c r="K1553" s="23">
        <v>180610.14</v>
      </c>
      <c r="L1553" s="23" t="s">
        <v>55</v>
      </c>
      <c r="M1553" s="23" t="s">
        <v>83</v>
      </c>
      <c r="N1553" s="27"/>
      <c r="O1553" s="23" t="s">
        <v>56</v>
      </c>
      <c r="P1553" t="str">
        <f t="shared" si="24"/>
        <v>INSERT INTO @DataTable (Deal, AdvanceDate, PROV, DealPurpose, RateType, BEACON, LTV, TDS, GDS, InsuranceType, PrincipalBalance, OccupancyType, AccountStatus, Closed_Date, DelinquencyBucket) VALUES (1552, '2013-10-29', 'ON', 'Refinance External', 'Fixed', 783, 39.74, 33.53, 31.34, 'Conv', 180610.14, 'Owner-Occupied', 'Open', '1900-01-00', 'Current');</v>
      </c>
    </row>
    <row r="1554" spans="1:16" x14ac:dyDescent="0.35">
      <c r="A1554" s="19">
        <v>1553</v>
      </c>
      <c r="B1554" s="18">
        <v>41614</v>
      </c>
      <c r="C1554" s="19" t="s">
        <v>57</v>
      </c>
      <c r="D1554" s="19" t="s">
        <v>61</v>
      </c>
      <c r="E1554" s="19" t="s">
        <v>53</v>
      </c>
      <c r="F1554" s="19">
        <v>718</v>
      </c>
      <c r="G1554" s="19">
        <v>95</v>
      </c>
      <c r="H1554" s="19">
        <v>31.69</v>
      </c>
      <c r="I1554" s="19">
        <v>18.940000000000001</v>
      </c>
      <c r="J1554" s="19" t="s">
        <v>60</v>
      </c>
      <c r="K1554" s="20">
        <v>328924.31</v>
      </c>
      <c r="L1554" s="20" t="s">
        <v>55</v>
      </c>
      <c r="M1554" s="20" t="s">
        <v>83</v>
      </c>
      <c r="N1554" s="26"/>
      <c r="O1554" s="20" t="s">
        <v>56</v>
      </c>
      <c r="P1554" t="str">
        <f t="shared" si="24"/>
        <v>INSERT INTO @DataTable (Deal, AdvanceDate, PROV, DealPurpose, RateType, BEACON, LTV, TDS, GDS, InsuranceType, PrincipalBalance, OccupancyType, AccountStatus, Closed_Date, DelinquencyBucket) VALUES (1553, '2013-12-06', 'ON', 'Purchase', 'Fixed', 718, 95, 31.69, 18.94, 'HiRatio', 328924.31, 'Owner-Occupied', 'Open', '1900-01-00', 'Current');</v>
      </c>
    </row>
    <row r="1555" spans="1:16" x14ac:dyDescent="0.35">
      <c r="A1555" s="22">
        <v>1554</v>
      </c>
      <c r="B1555" s="21">
        <v>40780</v>
      </c>
      <c r="C1555" s="22" t="s">
        <v>57</v>
      </c>
      <c r="D1555" s="22" t="s">
        <v>52</v>
      </c>
      <c r="E1555" s="22" t="s">
        <v>53</v>
      </c>
      <c r="F1555" s="22">
        <v>688</v>
      </c>
      <c r="G1555" s="22">
        <v>85</v>
      </c>
      <c r="H1555" s="22">
        <v>43.01</v>
      </c>
      <c r="I1555" s="22">
        <v>27.64</v>
      </c>
      <c r="J1555" s="22" t="s">
        <v>60</v>
      </c>
      <c r="K1555" s="23">
        <v>0</v>
      </c>
      <c r="L1555" s="23" t="s">
        <v>55</v>
      </c>
      <c r="M1555" s="23" t="s">
        <v>84</v>
      </c>
      <c r="N1555" s="27">
        <v>42452</v>
      </c>
      <c r="O1555" s="23" t="s">
        <v>56</v>
      </c>
      <c r="P1555" t="str">
        <f t="shared" si="24"/>
        <v>INSERT INTO @DataTable (Deal, AdvanceDate, PROV, DealPurpose, RateType, BEACON, LTV, TDS, GDS, InsuranceType, PrincipalBalance, OccupancyType, AccountStatus, Closed_Date, DelinquencyBucket) VALUES (1554, '2011-08-25', 'ON', 'Refinance External', 'Fixed', 688, 85, 43.01, 27.64, 'HiRatio', 0, 'Owner-Occupied', 'Closed', '2016-03-23', 'Current');</v>
      </c>
    </row>
    <row r="1556" spans="1:16" x14ac:dyDescent="0.35">
      <c r="A1556" s="19">
        <v>1555</v>
      </c>
      <c r="B1556" s="18">
        <v>41626</v>
      </c>
      <c r="C1556" s="19" t="s">
        <v>65</v>
      </c>
      <c r="D1556" s="19" t="s">
        <v>52</v>
      </c>
      <c r="E1556" s="19" t="s">
        <v>40</v>
      </c>
      <c r="F1556" s="19">
        <v>715</v>
      </c>
      <c r="G1556" s="19">
        <v>80</v>
      </c>
      <c r="H1556" s="19">
        <v>36.07</v>
      </c>
      <c r="I1556" s="19">
        <v>23.83</v>
      </c>
      <c r="J1556" s="19" t="s">
        <v>54</v>
      </c>
      <c r="K1556" s="20">
        <v>231870.39</v>
      </c>
      <c r="L1556" s="20" t="s">
        <v>55</v>
      </c>
      <c r="M1556" s="20" t="s">
        <v>83</v>
      </c>
      <c r="N1556" s="26"/>
      <c r="O1556" s="20" t="s">
        <v>56</v>
      </c>
      <c r="P1556" t="str">
        <f t="shared" si="24"/>
        <v>INSERT INTO @DataTable (Deal, AdvanceDate, PROV, DealPurpose, RateType, BEACON, LTV, TDS, GDS, InsuranceType, PrincipalBalance, OccupancyType, AccountStatus, Closed_Date, DelinquencyBucket) VALUES (1555, '2013-12-18', 'NS', 'Refinance External', 'ARM', 715, 80, 36.07, 23.83, 'Conv', 231870.39, 'Owner-Occupied', 'Open', '1900-01-00', 'Current');</v>
      </c>
    </row>
    <row r="1557" spans="1:16" x14ac:dyDescent="0.35">
      <c r="A1557" s="22">
        <v>1556</v>
      </c>
      <c r="B1557" s="21">
        <v>41060</v>
      </c>
      <c r="C1557" s="22" t="s">
        <v>57</v>
      </c>
      <c r="D1557" s="22" t="s">
        <v>61</v>
      </c>
      <c r="E1557" s="22" t="s">
        <v>53</v>
      </c>
      <c r="F1557" s="22">
        <v>706</v>
      </c>
      <c r="G1557" s="22">
        <v>80</v>
      </c>
      <c r="H1557" s="22">
        <v>34.61</v>
      </c>
      <c r="I1557" s="22">
        <v>12.23</v>
      </c>
      <c r="J1557" s="22" t="s">
        <v>54</v>
      </c>
      <c r="K1557" s="23">
        <v>0</v>
      </c>
      <c r="L1557" s="23" t="s">
        <v>55</v>
      </c>
      <c r="M1557" s="23" t="s">
        <v>84</v>
      </c>
      <c r="N1557" s="27">
        <v>42003</v>
      </c>
      <c r="O1557" s="23" t="s">
        <v>56</v>
      </c>
      <c r="P1557" t="str">
        <f t="shared" si="24"/>
        <v>INSERT INTO @DataTable (Deal, AdvanceDate, PROV, DealPurpose, RateType, BEACON, LTV, TDS, GDS, InsuranceType, PrincipalBalance, OccupancyType, AccountStatus, Closed_Date, DelinquencyBucket) VALUES (1556, '2012-05-31', 'ON', 'Purchase', 'Fixed', 706, 80, 34.61, 12.23, 'Conv', 0, 'Owner-Occupied', 'Closed', '2014-12-30', 'Current');</v>
      </c>
    </row>
    <row r="1558" spans="1:16" x14ac:dyDescent="0.35">
      <c r="A1558" s="19">
        <v>1557</v>
      </c>
      <c r="B1558" s="18">
        <v>42200</v>
      </c>
      <c r="C1558" s="19" t="s">
        <v>63</v>
      </c>
      <c r="D1558" s="19" t="s">
        <v>61</v>
      </c>
      <c r="E1558" s="19" t="s">
        <v>40</v>
      </c>
      <c r="F1558" s="19">
        <v>799</v>
      </c>
      <c r="G1558" s="19">
        <v>95</v>
      </c>
      <c r="H1558" s="19">
        <v>28.24</v>
      </c>
      <c r="I1558" s="19">
        <v>17.86</v>
      </c>
      <c r="J1558" s="19" t="s">
        <v>60</v>
      </c>
      <c r="K1558" s="20">
        <v>303715.96999999997</v>
      </c>
      <c r="L1558" s="20" t="s">
        <v>55</v>
      </c>
      <c r="M1558" s="20" t="s">
        <v>83</v>
      </c>
      <c r="N1558" s="26"/>
      <c r="O1558" s="20" t="s">
        <v>56</v>
      </c>
      <c r="P1558" t="str">
        <f t="shared" si="24"/>
        <v>INSERT INTO @DataTable (Deal, AdvanceDate, PROV, DealPurpose, RateType, BEACON, LTV, TDS, GDS, InsuranceType, PrincipalBalance, OccupancyType, AccountStatus, Closed_Date, DelinquencyBucket) VALUES (1557, '2015-07-15', 'SK', 'Purchase', 'ARM', 799, 95, 28.24, 17.86, 'HiRatio', 303715.97, 'Owner-Occupied', 'Open', '1900-01-00', 'Current');</v>
      </c>
    </row>
    <row r="1559" spans="1:16" x14ac:dyDescent="0.35">
      <c r="A1559" s="22">
        <v>1558</v>
      </c>
      <c r="B1559" s="21">
        <v>42293</v>
      </c>
      <c r="C1559" s="22" t="s">
        <v>51</v>
      </c>
      <c r="D1559" s="22" t="s">
        <v>61</v>
      </c>
      <c r="E1559" s="22" t="s">
        <v>40</v>
      </c>
      <c r="F1559" s="22">
        <v>780</v>
      </c>
      <c r="G1559" s="22">
        <v>90</v>
      </c>
      <c r="H1559" s="22">
        <v>31.63</v>
      </c>
      <c r="I1559" s="22">
        <v>30.47</v>
      </c>
      <c r="J1559" s="22" t="s">
        <v>60</v>
      </c>
      <c r="K1559" s="23">
        <v>261335.81</v>
      </c>
      <c r="L1559" s="23" t="s">
        <v>55</v>
      </c>
      <c r="M1559" s="23" t="s">
        <v>83</v>
      </c>
      <c r="N1559" s="27"/>
      <c r="O1559" s="23" t="s">
        <v>56</v>
      </c>
      <c r="P1559" t="str">
        <f t="shared" si="24"/>
        <v>INSERT INTO @DataTable (Deal, AdvanceDate, PROV, DealPurpose, RateType, BEACON, LTV, TDS, GDS, InsuranceType, PrincipalBalance, OccupancyType, AccountStatus, Closed_Date, DelinquencyBucket) VALUES (1558, '2015-10-16', 'AB', 'Purchase', 'ARM', 780, 90, 31.63, 30.47, 'HiRatio', 261335.81, 'Owner-Occupied', 'Open', '1900-01-00', 'Current');</v>
      </c>
    </row>
    <row r="1560" spans="1:16" x14ac:dyDescent="0.35">
      <c r="A1560" s="19">
        <v>1559</v>
      </c>
      <c r="B1560" s="18">
        <v>42517</v>
      </c>
      <c r="C1560" s="19" t="s">
        <v>57</v>
      </c>
      <c r="D1560" s="19" t="s">
        <v>52</v>
      </c>
      <c r="E1560" s="19" t="s">
        <v>53</v>
      </c>
      <c r="F1560" s="19">
        <v>773</v>
      </c>
      <c r="G1560" s="19">
        <v>77.7</v>
      </c>
      <c r="H1560" s="19">
        <v>27.46</v>
      </c>
      <c r="I1560" s="19">
        <v>26.98</v>
      </c>
      <c r="J1560" s="19" t="s">
        <v>54</v>
      </c>
      <c r="K1560" s="20">
        <v>283278.75</v>
      </c>
      <c r="L1560" s="20" t="s">
        <v>55</v>
      </c>
      <c r="M1560" s="20" t="s">
        <v>83</v>
      </c>
      <c r="N1560" s="26"/>
      <c r="O1560" s="20" t="s">
        <v>56</v>
      </c>
      <c r="P1560" t="str">
        <f t="shared" si="24"/>
        <v>INSERT INTO @DataTable (Deal, AdvanceDate, PROV, DealPurpose, RateType, BEACON, LTV, TDS, GDS, InsuranceType, PrincipalBalance, OccupancyType, AccountStatus, Closed_Date, DelinquencyBucket) VALUES (1559, '2016-05-27', 'ON', 'Refinance External', 'Fixed', 773, 77.7, 27.46, 26.98, 'Conv', 283278.75, 'Owner-Occupied', 'Open', '1900-01-00', 'Current');</v>
      </c>
    </row>
    <row r="1561" spans="1:16" x14ac:dyDescent="0.35">
      <c r="A1561" s="22">
        <v>1560</v>
      </c>
      <c r="B1561" s="21">
        <v>40578</v>
      </c>
      <c r="C1561" s="22" t="s">
        <v>57</v>
      </c>
      <c r="D1561" s="22" t="s">
        <v>52</v>
      </c>
      <c r="E1561" s="22" t="s">
        <v>53</v>
      </c>
      <c r="F1561" s="22">
        <v>797</v>
      </c>
      <c r="G1561" s="22">
        <v>76.75</v>
      </c>
      <c r="H1561" s="22">
        <v>30.93</v>
      </c>
      <c r="I1561" s="22">
        <v>26.33</v>
      </c>
      <c r="J1561" s="22" t="s">
        <v>54</v>
      </c>
      <c r="K1561" s="23">
        <v>0</v>
      </c>
      <c r="L1561" s="23" t="s">
        <v>55</v>
      </c>
      <c r="M1561" s="23" t="s">
        <v>84</v>
      </c>
      <c r="N1561" s="27">
        <v>41471</v>
      </c>
      <c r="O1561" s="23" t="s">
        <v>56</v>
      </c>
      <c r="P1561" t="str">
        <f t="shared" si="24"/>
        <v>INSERT INTO @DataTable (Deal, AdvanceDate, PROV, DealPurpose, RateType, BEACON, LTV, TDS, GDS, InsuranceType, PrincipalBalance, OccupancyType, AccountStatus, Closed_Date, DelinquencyBucket) VALUES (1560, '2011-02-04', 'ON', 'Refinance External', 'Fixed', 797, 76.75, 30.93, 26.33, 'Conv', 0, 'Owner-Occupied', 'Closed', '2013-07-16', 'Current');</v>
      </c>
    </row>
    <row r="1562" spans="1:16" x14ac:dyDescent="0.35">
      <c r="A1562" s="19">
        <v>1561</v>
      </c>
      <c r="B1562" s="18">
        <v>40751</v>
      </c>
      <c r="C1562" s="19" t="s">
        <v>57</v>
      </c>
      <c r="D1562" s="19" t="s">
        <v>61</v>
      </c>
      <c r="E1562" s="19" t="s">
        <v>53</v>
      </c>
      <c r="F1562" s="19">
        <v>644</v>
      </c>
      <c r="G1562" s="19">
        <v>90</v>
      </c>
      <c r="H1562" s="19">
        <v>39.130000000000003</v>
      </c>
      <c r="I1562" s="19">
        <v>29.37</v>
      </c>
      <c r="J1562" s="19" t="s">
        <v>60</v>
      </c>
      <c r="K1562" s="20">
        <v>223806.39</v>
      </c>
      <c r="L1562" s="20" t="s">
        <v>55</v>
      </c>
      <c r="M1562" s="20" t="s">
        <v>83</v>
      </c>
      <c r="N1562" s="26"/>
      <c r="O1562" s="20" t="s">
        <v>56</v>
      </c>
      <c r="P1562" t="str">
        <f t="shared" si="24"/>
        <v>INSERT INTO @DataTable (Deal, AdvanceDate, PROV, DealPurpose, RateType, BEACON, LTV, TDS, GDS, InsuranceType, PrincipalBalance, OccupancyType, AccountStatus, Closed_Date, DelinquencyBucket) VALUES (1561, '2011-07-27', 'ON', 'Purchase', 'Fixed', 644, 90, 39.13, 29.37, 'HiRatio', 223806.39, 'Owner-Occupied', 'Open', '1900-01-00', 'Current');</v>
      </c>
    </row>
    <row r="1563" spans="1:16" x14ac:dyDescent="0.35">
      <c r="A1563" s="22">
        <v>1562</v>
      </c>
      <c r="B1563" s="21">
        <v>42587</v>
      </c>
      <c r="C1563" s="22" t="s">
        <v>63</v>
      </c>
      <c r="D1563" s="22" t="s">
        <v>68</v>
      </c>
      <c r="E1563" s="22" t="s">
        <v>53</v>
      </c>
      <c r="F1563" s="22">
        <v>662</v>
      </c>
      <c r="G1563" s="22">
        <v>95</v>
      </c>
      <c r="H1563" s="22">
        <v>37.909999999999997</v>
      </c>
      <c r="I1563" s="22">
        <v>18.329999999999998</v>
      </c>
      <c r="J1563" s="22" t="s">
        <v>60</v>
      </c>
      <c r="K1563" s="23">
        <v>271112.92</v>
      </c>
      <c r="L1563" s="23" t="s">
        <v>55</v>
      </c>
      <c r="M1563" s="23" t="s">
        <v>83</v>
      </c>
      <c r="N1563" s="27"/>
      <c r="O1563" s="23" t="s">
        <v>56</v>
      </c>
      <c r="P1563" t="str">
        <f t="shared" si="24"/>
        <v>INSERT INTO @DataTable (Deal, AdvanceDate, PROV, DealPurpose, RateType, BEACON, LTV, TDS, GDS, InsuranceType, PrincipalBalance, OccupancyType, AccountStatus, Closed_Date, DelinquencyBucket) VALUES (1562, '2016-08-05', 'SK', 'Portable', 'Fixed', 662, 95, 37.91, 18.33, 'HiRatio', 271112.92, 'Owner-Occupied', 'Open', '1900-01-00', 'Current');</v>
      </c>
    </row>
    <row r="1564" spans="1:16" x14ac:dyDescent="0.35">
      <c r="A1564" s="19">
        <v>1563</v>
      </c>
      <c r="B1564" s="18">
        <v>42657</v>
      </c>
      <c r="C1564" s="19" t="s">
        <v>57</v>
      </c>
      <c r="D1564" s="19" t="s">
        <v>52</v>
      </c>
      <c r="E1564" s="19" t="s">
        <v>53</v>
      </c>
      <c r="F1564" s="19">
        <v>847</v>
      </c>
      <c r="G1564" s="19">
        <v>64.180000000000007</v>
      </c>
      <c r="H1564" s="19">
        <v>31.33</v>
      </c>
      <c r="I1564" s="19">
        <v>25.96</v>
      </c>
      <c r="J1564" s="19" t="s">
        <v>54</v>
      </c>
      <c r="K1564" s="20">
        <v>426896.44</v>
      </c>
      <c r="L1564" s="20" t="s">
        <v>55</v>
      </c>
      <c r="M1564" s="20" t="s">
        <v>83</v>
      </c>
      <c r="N1564" s="26"/>
      <c r="O1564" s="20" t="s">
        <v>56</v>
      </c>
      <c r="P1564" t="str">
        <f t="shared" si="24"/>
        <v>INSERT INTO @DataTable (Deal, AdvanceDate, PROV, DealPurpose, RateType, BEACON, LTV, TDS, GDS, InsuranceType, PrincipalBalance, OccupancyType, AccountStatus, Closed_Date, DelinquencyBucket) VALUES (1563, '2016-10-14', 'ON', 'Refinance External', 'Fixed', 847, 64.18, 31.33, 25.96, 'Conv', 426896.44, 'Owner-Occupied', 'Open', '1900-01-00', 'Current');</v>
      </c>
    </row>
    <row r="1565" spans="1:16" x14ac:dyDescent="0.35">
      <c r="A1565" s="22">
        <v>1564</v>
      </c>
      <c r="B1565" s="21">
        <v>41815</v>
      </c>
      <c r="C1565" s="22" t="s">
        <v>58</v>
      </c>
      <c r="D1565" s="22" t="s">
        <v>61</v>
      </c>
      <c r="E1565" s="22" t="s">
        <v>53</v>
      </c>
      <c r="F1565" s="22">
        <v>717</v>
      </c>
      <c r="G1565" s="22">
        <v>95</v>
      </c>
      <c r="H1565" s="22">
        <v>42.51</v>
      </c>
      <c r="I1565" s="22">
        <v>32.479999999999997</v>
      </c>
      <c r="J1565" s="22" t="s">
        <v>60</v>
      </c>
      <c r="K1565" s="23">
        <v>558606.67000000004</v>
      </c>
      <c r="L1565" s="23" t="s">
        <v>55</v>
      </c>
      <c r="M1565" s="23" t="s">
        <v>83</v>
      </c>
      <c r="N1565" s="27"/>
      <c r="O1565" s="23" t="s">
        <v>56</v>
      </c>
      <c r="P1565" t="str">
        <f t="shared" si="24"/>
        <v>INSERT INTO @DataTable (Deal, AdvanceDate, PROV, DealPurpose, RateType, BEACON, LTV, TDS, GDS, InsuranceType, PrincipalBalance, OccupancyType, AccountStatus, Closed_Date, DelinquencyBucket) VALUES (1564, '2014-06-25', 'BC', 'Purchase', 'Fixed', 717, 95, 42.51, 32.48, 'HiRatio', 558606.67, 'Owner-Occupied', 'Open', '1900-01-00', 'Current');</v>
      </c>
    </row>
    <row r="1566" spans="1:16" x14ac:dyDescent="0.35">
      <c r="A1566" s="19">
        <v>1565</v>
      </c>
      <c r="B1566" s="18">
        <v>42642</v>
      </c>
      <c r="C1566" s="19" t="s">
        <v>74</v>
      </c>
      <c r="D1566" s="19" t="s">
        <v>59</v>
      </c>
      <c r="E1566" s="19" t="s">
        <v>53</v>
      </c>
      <c r="F1566" s="19">
        <v>816</v>
      </c>
      <c r="G1566" s="19">
        <v>70.59</v>
      </c>
      <c r="H1566" s="19">
        <v>30.16</v>
      </c>
      <c r="I1566" s="19">
        <v>9.92</v>
      </c>
      <c r="J1566" s="19" t="s">
        <v>54</v>
      </c>
      <c r="K1566" s="20">
        <v>197132.41</v>
      </c>
      <c r="L1566" s="20" t="s">
        <v>55</v>
      </c>
      <c r="M1566" s="20" t="s">
        <v>83</v>
      </c>
      <c r="N1566" s="26"/>
      <c r="O1566" s="20" t="s">
        <v>56</v>
      </c>
      <c r="P1566" t="str">
        <f t="shared" si="24"/>
        <v>INSERT INTO @DataTable (Deal, AdvanceDate, PROV, DealPurpose, RateType, BEACON, LTV, TDS, GDS, InsuranceType, PrincipalBalance, OccupancyType, AccountStatus, Closed_Date, DelinquencyBucket) VALUES (1565, '2016-09-29', 'MB', 'Transfer', 'Fixed', 816, 70.59, 30.16, 9.92, 'Conv', 197132.41, 'Owner-Occupied', 'Open', '1900-01-00', 'Current');</v>
      </c>
    </row>
    <row r="1567" spans="1:16" x14ac:dyDescent="0.35">
      <c r="A1567" s="22">
        <v>1566</v>
      </c>
      <c r="B1567" s="21">
        <v>40603</v>
      </c>
      <c r="C1567" s="22" t="s">
        <v>51</v>
      </c>
      <c r="D1567" s="22" t="s">
        <v>52</v>
      </c>
      <c r="E1567" s="22" t="s">
        <v>53</v>
      </c>
      <c r="F1567" s="22">
        <v>653</v>
      </c>
      <c r="G1567" s="22">
        <v>80</v>
      </c>
      <c r="H1567" s="22">
        <v>36.840000000000003</v>
      </c>
      <c r="I1567" s="22">
        <v>28.7</v>
      </c>
      <c r="J1567" s="22" t="s">
        <v>54</v>
      </c>
      <c r="K1567" s="23">
        <v>309921.69</v>
      </c>
      <c r="L1567" s="23" t="s">
        <v>55</v>
      </c>
      <c r="M1567" s="23" t="s">
        <v>83</v>
      </c>
      <c r="N1567" s="27"/>
      <c r="O1567" s="23" t="s">
        <v>56</v>
      </c>
      <c r="P1567" t="str">
        <f t="shared" si="24"/>
        <v>INSERT INTO @DataTable (Deal, AdvanceDate, PROV, DealPurpose, RateType, BEACON, LTV, TDS, GDS, InsuranceType, PrincipalBalance, OccupancyType, AccountStatus, Closed_Date, DelinquencyBucket) VALUES (1566, '2011-03-01', 'AB', 'Refinance External', 'Fixed', 653, 80, 36.84, 28.7, 'Conv', 309921.69, 'Owner-Occupied', 'Open', '1900-01-00', 'Current');</v>
      </c>
    </row>
    <row r="1568" spans="1:16" x14ac:dyDescent="0.35">
      <c r="A1568" s="19">
        <v>1567</v>
      </c>
      <c r="B1568" s="18">
        <v>41759</v>
      </c>
      <c r="C1568" s="19" t="s">
        <v>57</v>
      </c>
      <c r="D1568" s="19" t="s">
        <v>61</v>
      </c>
      <c r="E1568" s="19" t="s">
        <v>40</v>
      </c>
      <c r="F1568" s="19">
        <v>761</v>
      </c>
      <c r="G1568" s="19">
        <v>75</v>
      </c>
      <c r="H1568" s="19">
        <v>39.07</v>
      </c>
      <c r="I1568" s="19">
        <v>11.08</v>
      </c>
      <c r="J1568" s="19" t="s">
        <v>54</v>
      </c>
      <c r="K1568" s="20">
        <v>382791.99</v>
      </c>
      <c r="L1568" s="20" t="s">
        <v>66</v>
      </c>
      <c r="M1568" s="20" t="s">
        <v>83</v>
      </c>
      <c r="N1568" s="26"/>
      <c r="O1568" s="20" t="s">
        <v>56</v>
      </c>
      <c r="P1568" t="str">
        <f t="shared" si="24"/>
        <v>INSERT INTO @DataTable (Deal, AdvanceDate, PROV, DealPurpose, RateType, BEACON, LTV, TDS, GDS, InsuranceType, PrincipalBalance, OccupancyType, AccountStatus, Closed_Date, DelinquencyBucket) VALUES (1567, '2014-04-30', 'ON', 'Purchase', 'ARM', 761, 75, 39.07, 11.08, 'Conv', 382791.99, 'Second Home', 'Open', '1900-01-00', 'Current');</v>
      </c>
    </row>
    <row r="1569" spans="1:16" x14ac:dyDescent="0.35">
      <c r="A1569" s="22">
        <v>1568</v>
      </c>
      <c r="B1569" s="21">
        <v>41575</v>
      </c>
      <c r="C1569" s="22" t="s">
        <v>57</v>
      </c>
      <c r="D1569" s="22" t="s">
        <v>61</v>
      </c>
      <c r="E1569" s="22" t="s">
        <v>53</v>
      </c>
      <c r="F1569" s="22">
        <v>746</v>
      </c>
      <c r="G1569" s="22">
        <v>86.53</v>
      </c>
      <c r="H1569" s="22">
        <v>38.700000000000003</v>
      </c>
      <c r="I1569" s="22">
        <v>31.64</v>
      </c>
      <c r="J1569" s="22" t="s">
        <v>60</v>
      </c>
      <c r="K1569" s="23">
        <v>234640.43</v>
      </c>
      <c r="L1569" s="23" t="s">
        <v>55</v>
      </c>
      <c r="M1569" s="23" t="s">
        <v>83</v>
      </c>
      <c r="N1569" s="27"/>
      <c r="O1569" s="23" t="s">
        <v>56</v>
      </c>
      <c r="P1569" t="str">
        <f t="shared" si="24"/>
        <v>INSERT INTO @DataTable (Deal, AdvanceDate, PROV, DealPurpose, RateType, BEACON, LTV, TDS, GDS, InsuranceType, PrincipalBalance, OccupancyType, AccountStatus, Closed_Date, DelinquencyBucket) VALUES (1568, '2013-10-28', 'ON', 'Purchase', 'Fixed', 746, 86.53, 38.7, 31.64, 'HiRatio', 234640.43, 'Owner-Occupied', 'Open', '1900-01-00', 'Current');</v>
      </c>
    </row>
    <row r="1570" spans="1:16" x14ac:dyDescent="0.35">
      <c r="A1570" s="19">
        <v>1569</v>
      </c>
      <c r="B1570" s="18">
        <v>42431</v>
      </c>
      <c r="C1570" s="19" t="s">
        <v>51</v>
      </c>
      <c r="D1570" s="19" t="s">
        <v>61</v>
      </c>
      <c r="E1570" s="19" t="s">
        <v>53</v>
      </c>
      <c r="F1570" s="19">
        <v>781</v>
      </c>
      <c r="G1570" s="19">
        <v>80</v>
      </c>
      <c r="H1570" s="19">
        <v>43.62</v>
      </c>
      <c r="I1570" s="19">
        <v>32.979999999999997</v>
      </c>
      <c r="J1570" s="19" t="s">
        <v>54</v>
      </c>
      <c r="K1570" s="20">
        <v>0</v>
      </c>
      <c r="L1570" s="20" t="s">
        <v>55</v>
      </c>
      <c r="M1570" s="20" t="s">
        <v>84</v>
      </c>
      <c r="N1570" s="26">
        <v>42706</v>
      </c>
      <c r="O1570" s="20" t="s">
        <v>56</v>
      </c>
      <c r="P1570" t="str">
        <f t="shared" si="24"/>
        <v>INSERT INTO @DataTable (Deal, AdvanceDate, PROV, DealPurpose, RateType, BEACON, LTV, TDS, GDS, InsuranceType, PrincipalBalance, OccupancyType, AccountStatus, Closed_Date, DelinquencyBucket) VALUES (1569, '2016-03-02', 'AB', 'Purchase', 'Fixed', 781, 80, 43.62, 32.98, 'Conv', 0, 'Owner-Occupied', 'Closed', '2016-12-02', 'Current');</v>
      </c>
    </row>
    <row r="1571" spans="1:16" x14ac:dyDescent="0.35">
      <c r="A1571" s="22">
        <v>1570</v>
      </c>
      <c r="B1571" s="21">
        <v>40294</v>
      </c>
      <c r="C1571" s="22" t="s">
        <v>57</v>
      </c>
      <c r="D1571" s="22" t="s">
        <v>79</v>
      </c>
      <c r="E1571" s="22" t="s">
        <v>40</v>
      </c>
      <c r="F1571" s="22">
        <v>744</v>
      </c>
      <c r="G1571" s="22">
        <v>50</v>
      </c>
      <c r="H1571" s="22">
        <v>40.82</v>
      </c>
      <c r="I1571" s="22">
        <v>31.8</v>
      </c>
      <c r="J1571" s="22" t="s">
        <v>54</v>
      </c>
      <c r="K1571" s="23">
        <v>176524.68</v>
      </c>
      <c r="L1571" s="23" t="s">
        <v>55</v>
      </c>
      <c r="M1571" s="23" t="s">
        <v>83</v>
      </c>
      <c r="N1571" s="27"/>
      <c r="O1571" s="23" t="s">
        <v>56</v>
      </c>
      <c r="P1571" t="str">
        <f t="shared" si="24"/>
        <v>INSERT INTO @DataTable (Deal, AdvanceDate, PROV, DealPurpose, RateType, BEACON, LTV, TDS, GDS, InsuranceType, PrincipalBalance, OccupancyType, AccountStatus, Closed_Date, DelinquencyBucket) VALUES (1570, '2010-04-26', 'ON', 'ETO External', 'ARM', 744, 50, 40.82, 31.8, 'Conv', 176524.68, 'Owner-Occupied', 'Open', '1900-01-00', 'Current');</v>
      </c>
    </row>
    <row r="1572" spans="1:16" x14ac:dyDescent="0.35">
      <c r="A1572" s="19">
        <v>1571</v>
      </c>
      <c r="B1572" s="18">
        <v>40463</v>
      </c>
      <c r="C1572" s="19" t="s">
        <v>57</v>
      </c>
      <c r="D1572" s="19" t="s">
        <v>52</v>
      </c>
      <c r="E1572" s="19" t="s">
        <v>53</v>
      </c>
      <c r="F1572" s="19">
        <v>800</v>
      </c>
      <c r="G1572" s="19">
        <v>90</v>
      </c>
      <c r="H1572" s="19">
        <v>32.29</v>
      </c>
      <c r="I1572" s="19">
        <v>32.18</v>
      </c>
      <c r="J1572" s="19" t="s">
        <v>60</v>
      </c>
      <c r="K1572" s="20">
        <v>0</v>
      </c>
      <c r="L1572" s="20" t="s">
        <v>55</v>
      </c>
      <c r="M1572" s="20" t="s">
        <v>84</v>
      </c>
      <c r="N1572" s="26">
        <v>42292</v>
      </c>
      <c r="O1572" s="20" t="s">
        <v>56</v>
      </c>
      <c r="P1572" t="str">
        <f t="shared" si="24"/>
        <v>INSERT INTO @DataTable (Deal, AdvanceDate, PROV, DealPurpose, RateType, BEACON, LTV, TDS, GDS, InsuranceType, PrincipalBalance, OccupancyType, AccountStatus, Closed_Date, DelinquencyBucket) VALUES (1571, '2010-10-12', 'ON', 'Refinance External', 'Fixed', 800, 90, 32.29, 32.18, 'HiRatio', 0, 'Owner-Occupied', 'Closed', '2015-10-15', 'Current');</v>
      </c>
    </row>
    <row r="1573" spans="1:16" x14ac:dyDescent="0.35">
      <c r="A1573" s="22">
        <v>1572</v>
      </c>
      <c r="B1573" s="21">
        <v>41106</v>
      </c>
      <c r="C1573" s="22" t="s">
        <v>57</v>
      </c>
      <c r="D1573" s="22" t="s">
        <v>61</v>
      </c>
      <c r="E1573" s="22" t="s">
        <v>53</v>
      </c>
      <c r="F1573" s="22">
        <v>785</v>
      </c>
      <c r="G1573" s="22">
        <v>95</v>
      </c>
      <c r="H1573" s="22">
        <v>38.79</v>
      </c>
      <c r="I1573" s="22">
        <v>23.07</v>
      </c>
      <c r="J1573" s="22" t="s">
        <v>60</v>
      </c>
      <c r="K1573" s="23">
        <v>160525.76000000001</v>
      </c>
      <c r="L1573" s="23" t="s">
        <v>55</v>
      </c>
      <c r="M1573" s="23" t="s">
        <v>83</v>
      </c>
      <c r="N1573" s="27"/>
      <c r="O1573" s="23" t="s">
        <v>56</v>
      </c>
      <c r="P1573" t="str">
        <f t="shared" si="24"/>
        <v>INSERT INTO @DataTable (Deal, AdvanceDate, PROV, DealPurpose, RateType, BEACON, LTV, TDS, GDS, InsuranceType, PrincipalBalance, OccupancyType, AccountStatus, Closed_Date, DelinquencyBucket) VALUES (1572, '2012-07-16', 'ON', 'Purchase', 'Fixed', 785, 95, 38.79, 23.07, 'HiRatio', 160525.76, 'Owner-Occupied', 'Open', '1900-01-00', 'Current');</v>
      </c>
    </row>
    <row r="1574" spans="1:16" x14ac:dyDescent="0.35">
      <c r="A1574" s="19">
        <v>1573</v>
      </c>
      <c r="B1574" s="18">
        <v>42423</v>
      </c>
      <c r="C1574" s="19" t="s">
        <v>58</v>
      </c>
      <c r="D1574" s="19" t="s">
        <v>61</v>
      </c>
      <c r="E1574" s="19" t="s">
        <v>53</v>
      </c>
      <c r="F1574" s="19">
        <v>771</v>
      </c>
      <c r="G1574" s="19">
        <v>95</v>
      </c>
      <c r="H1574" s="19">
        <v>38.979999999999997</v>
      </c>
      <c r="I1574" s="19">
        <v>28.1</v>
      </c>
      <c r="J1574" s="19" t="s">
        <v>60</v>
      </c>
      <c r="K1574" s="20">
        <v>0</v>
      </c>
      <c r="L1574" s="20" t="s">
        <v>55</v>
      </c>
      <c r="M1574" s="20" t="s">
        <v>84</v>
      </c>
      <c r="N1574" s="26">
        <v>42551</v>
      </c>
      <c r="O1574" s="20" t="s">
        <v>56</v>
      </c>
      <c r="P1574" t="str">
        <f t="shared" si="24"/>
        <v>INSERT INTO @DataTable (Deal, AdvanceDate, PROV, DealPurpose, RateType, BEACON, LTV, TDS, GDS, InsuranceType, PrincipalBalance, OccupancyType, AccountStatus, Closed_Date, DelinquencyBucket) VALUES (1573, '2016-02-23', 'BC', 'Purchase', 'Fixed', 771, 95, 38.98, 28.1, 'HiRatio', 0, 'Owner-Occupied', 'Closed', '2016-06-30', 'Current');</v>
      </c>
    </row>
    <row r="1575" spans="1:16" x14ac:dyDescent="0.35">
      <c r="A1575" s="22">
        <v>1574</v>
      </c>
      <c r="B1575" s="21">
        <v>40694</v>
      </c>
      <c r="C1575" s="22" t="s">
        <v>57</v>
      </c>
      <c r="D1575" s="22" t="s">
        <v>52</v>
      </c>
      <c r="E1575" s="22" t="s">
        <v>40</v>
      </c>
      <c r="F1575" s="22">
        <v>656</v>
      </c>
      <c r="G1575" s="22">
        <v>85</v>
      </c>
      <c r="H1575" s="22">
        <v>38.340000000000003</v>
      </c>
      <c r="I1575" s="22">
        <v>34.93</v>
      </c>
      <c r="J1575" s="22" t="s">
        <v>60</v>
      </c>
      <c r="K1575" s="23">
        <v>282668.40999999997</v>
      </c>
      <c r="L1575" s="23" t="s">
        <v>55</v>
      </c>
      <c r="M1575" s="23" t="s">
        <v>83</v>
      </c>
      <c r="N1575" s="27"/>
      <c r="O1575" s="23" t="s">
        <v>56</v>
      </c>
      <c r="P1575" t="str">
        <f t="shared" si="24"/>
        <v>INSERT INTO @DataTable (Deal, AdvanceDate, PROV, DealPurpose, RateType, BEACON, LTV, TDS, GDS, InsuranceType, PrincipalBalance, OccupancyType, AccountStatus, Closed_Date, DelinquencyBucket) VALUES (1574, '2011-05-31', 'ON', 'Refinance External', 'ARM', 656, 85, 38.34, 34.93, 'HiRatio', 282668.41, 'Owner-Occupied', 'Open', '1900-01-00', 'Current');</v>
      </c>
    </row>
    <row r="1576" spans="1:16" x14ac:dyDescent="0.35">
      <c r="A1576" s="19">
        <v>1575</v>
      </c>
      <c r="B1576" s="18">
        <v>41397</v>
      </c>
      <c r="C1576" s="19" t="s">
        <v>57</v>
      </c>
      <c r="D1576" s="19" t="s">
        <v>61</v>
      </c>
      <c r="E1576" s="19" t="s">
        <v>53</v>
      </c>
      <c r="F1576" s="19">
        <v>674</v>
      </c>
      <c r="G1576" s="19">
        <v>95</v>
      </c>
      <c r="H1576" s="19">
        <v>41.19</v>
      </c>
      <c r="I1576" s="19">
        <v>23.16</v>
      </c>
      <c r="J1576" s="19" t="s">
        <v>60</v>
      </c>
      <c r="K1576" s="20">
        <v>0</v>
      </c>
      <c r="L1576" s="20" t="s">
        <v>55</v>
      </c>
      <c r="M1576" s="20" t="s">
        <v>84</v>
      </c>
      <c r="N1576" s="26">
        <v>42341</v>
      </c>
      <c r="O1576" s="20" t="s">
        <v>56</v>
      </c>
      <c r="P1576" t="str">
        <f t="shared" si="24"/>
        <v>INSERT INTO @DataTable (Deal, AdvanceDate, PROV, DealPurpose, RateType, BEACON, LTV, TDS, GDS, InsuranceType, PrincipalBalance, OccupancyType, AccountStatus, Closed_Date, DelinquencyBucket) VALUES (1575, '2013-05-03', 'ON', 'Purchase', 'Fixed', 674, 95, 41.19, 23.16, 'HiRatio', 0, 'Owner-Occupied', 'Closed', '2015-12-03', 'Current');</v>
      </c>
    </row>
    <row r="1577" spans="1:16" x14ac:dyDescent="0.35">
      <c r="A1577" s="22">
        <v>1576</v>
      </c>
      <c r="B1577" s="21">
        <v>41508</v>
      </c>
      <c r="C1577" s="22" t="s">
        <v>57</v>
      </c>
      <c r="D1577" s="22" t="s">
        <v>52</v>
      </c>
      <c r="E1577" s="22" t="s">
        <v>40</v>
      </c>
      <c r="F1577" s="22">
        <v>684</v>
      </c>
      <c r="G1577" s="22">
        <v>80</v>
      </c>
      <c r="H1577" s="22">
        <v>29.51</v>
      </c>
      <c r="I1577" s="22">
        <v>18.850000000000001</v>
      </c>
      <c r="J1577" s="22" t="s">
        <v>54</v>
      </c>
      <c r="K1577" s="23">
        <v>424107.4</v>
      </c>
      <c r="L1577" s="23" t="s">
        <v>55</v>
      </c>
      <c r="M1577" s="23" t="s">
        <v>83</v>
      </c>
      <c r="N1577" s="27"/>
      <c r="O1577" s="23" t="s">
        <v>56</v>
      </c>
      <c r="P1577" t="str">
        <f t="shared" si="24"/>
        <v>INSERT INTO @DataTable (Deal, AdvanceDate, PROV, DealPurpose, RateType, BEACON, LTV, TDS, GDS, InsuranceType, PrincipalBalance, OccupancyType, AccountStatus, Closed_Date, DelinquencyBucket) VALUES (1576, '2013-08-22', 'ON', 'Refinance External', 'ARM', 684, 80, 29.51, 18.85, 'Conv', 424107.4, 'Owner-Occupied', 'Open', '1900-01-00', 'Current');</v>
      </c>
    </row>
    <row r="1578" spans="1:16" x14ac:dyDescent="0.35">
      <c r="A1578" s="19">
        <v>1577</v>
      </c>
      <c r="B1578" s="18">
        <v>42426</v>
      </c>
      <c r="C1578" s="19" t="s">
        <v>57</v>
      </c>
      <c r="D1578" s="19" t="s">
        <v>59</v>
      </c>
      <c r="E1578" s="19" t="s">
        <v>40</v>
      </c>
      <c r="F1578" s="19">
        <v>809</v>
      </c>
      <c r="G1578" s="19">
        <v>86.46</v>
      </c>
      <c r="H1578" s="19">
        <v>32.950000000000003</v>
      </c>
      <c r="I1578" s="19">
        <v>21.33</v>
      </c>
      <c r="J1578" s="19" t="s">
        <v>54</v>
      </c>
      <c r="K1578" s="20">
        <v>99297.67</v>
      </c>
      <c r="L1578" s="20" t="s">
        <v>55</v>
      </c>
      <c r="M1578" s="20" t="s">
        <v>83</v>
      </c>
      <c r="N1578" s="26"/>
      <c r="O1578" s="20" t="s">
        <v>56</v>
      </c>
      <c r="P1578" t="str">
        <f t="shared" si="24"/>
        <v>INSERT INTO @DataTable (Deal, AdvanceDate, PROV, DealPurpose, RateType, BEACON, LTV, TDS, GDS, InsuranceType, PrincipalBalance, OccupancyType, AccountStatus, Closed_Date, DelinquencyBucket) VALUES (1577, '2016-02-26', 'ON', 'Transfer', 'ARM', 809, 86.46, 32.95, 21.33, 'Conv', 99297.67, 'Owner-Occupied', 'Open', '1900-01-00', 'Current');</v>
      </c>
    </row>
    <row r="1579" spans="1:16" x14ac:dyDescent="0.35">
      <c r="A1579" s="22">
        <v>1578</v>
      </c>
      <c r="B1579" s="21">
        <v>40940</v>
      </c>
      <c r="C1579" s="22" t="s">
        <v>51</v>
      </c>
      <c r="D1579" s="22" t="s">
        <v>61</v>
      </c>
      <c r="E1579" s="22" t="s">
        <v>53</v>
      </c>
      <c r="F1579" s="22">
        <v>692</v>
      </c>
      <c r="G1579" s="22">
        <v>95</v>
      </c>
      <c r="H1579" s="22">
        <v>29.92</v>
      </c>
      <c r="I1579" s="22">
        <v>18.16</v>
      </c>
      <c r="J1579" s="22" t="s">
        <v>60</v>
      </c>
      <c r="K1579" s="23">
        <v>0</v>
      </c>
      <c r="L1579" s="23" t="s">
        <v>55</v>
      </c>
      <c r="M1579" s="23" t="s">
        <v>84</v>
      </c>
      <c r="N1579" s="27">
        <v>41901</v>
      </c>
      <c r="O1579" s="23" t="s">
        <v>56</v>
      </c>
      <c r="P1579" t="str">
        <f t="shared" si="24"/>
        <v>INSERT INTO @DataTable (Deal, AdvanceDate, PROV, DealPurpose, RateType, BEACON, LTV, TDS, GDS, InsuranceType, PrincipalBalance, OccupancyType, AccountStatus, Closed_Date, DelinquencyBucket) VALUES (1578, '2012-02-01', 'AB', 'Purchase', 'Fixed', 692, 95, 29.92, 18.16, 'HiRatio', 0, 'Owner-Occupied', 'Closed', '2014-09-19', 'Current');</v>
      </c>
    </row>
    <row r="1580" spans="1:16" x14ac:dyDescent="0.35">
      <c r="A1580" s="19">
        <v>1579</v>
      </c>
      <c r="B1580" s="18">
        <v>41627</v>
      </c>
      <c r="C1580" s="19" t="s">
        <v>74</v>
      </c>
      <c r="D1580" s="19" t="s">
        <v>52</v>
      </c>
      <c r="E1580" s="19" t="s">
        <v>40</v>
      </c>
      <c r="F1580" s="19">
        <v>751</v>
      </c>
      <c r="G1580" s="19">
        <v>75</v>
      </c>
      <c r="H1580" s="19">
        <v>25.82</v>
      </c>
      <c r="I1580" s="19">
        <v>16.37</v>
      </c>
      <c r="J1580" s="19" t="s">
        <v>54</v>
      </c>
      <c r="K1580" s="20">
        <v>0</v>
      </c>
      <c r="L1580" s="20" t="s">
        <v>55</v>
      </c>
      <c r="M1580" s="20" t="s">
        <v>84</v>
      </c>
      <c r="N1580" s="26">
        <v>41710</v>
      </c>
      <c r="O1580" s="20" t="s">
        <v>56</v>
      </c>
      <c r="P1580" t="str">
        <f t="shared" si="24"/>
        <v>INSERT INTO @DataTable (Deal, AdvanceDate, PROV, DealPurpose, RateType, BEACON, LTV, TDS, GDS, InsuranceType, PrincipalBalance, OccupancyType, AccountStatus, Closed_Date, DelinquencyBucket) VALUES (1579, '2013-12-19', 'MB', 'Refinance External', 'ARM', 751, 75, 25.82, 16.37, 'Conv', 0, 'Owner-Occupied', 'Closed', '2014-03-12', 'Current');</v>
      </c>
    </row>
    <row r="1581" spans="1:16" x14ac:dyDescent="0.35">
      <c r="A1581" s="22">
        <v>1580</v>
      </c>
      <c r="B1581" s="21">
        <v>40437</v>
      </c>
      <c r="C1581" s="22" t="s">
        <v>58</v>
      </c>
      <c r="D1581" s="22" t="s">
        <v>52</v>
      </c>
      <c r="E1581" s="22" t="s">
        <v>40</v>
      </c>
      <c r="F1581" s="22">
        <v>677</v>
      </c>
      <c r="G1581" s="22">
        <v>76.09</v>
      </c>
      <c r="H1581" s="22">
        <v>27.23</v>
      </c>
      <c r="I1581" s="22">
        <v>25.09</v>
      </c>
      <c r="J1581" s="22" t="s">
        <v>54</v>
      </c>
      <c r="K1581" s="23">
        <v>419688.73</v>
      </c>
      <c r="L1581" s="23" t="s">
        <v>55</v>
      </c>
      <c r="M1581" s="23" t="s">
        <v>83</v>
      </c>
      <c r="N1581" s="27"/>
      <c r="O1581" s="23" t="s">
        <v>56</v>
      </c>
      <c r="P1581" t="str">
        <f t="shared" si="24"/>
        <v>INSERT INTO @DataTable (Deal, AdvanceDate, PROV, DealPurpose, RateType, BEACON, LTV, TDS, GDS, InsuranceType, PrincipalBalance, OccupancyType, AccountStatus, Closed_Date, DelinquencyBucket) VALUES (1580, '2010-09-16', 'BC', 'Refinance External', 'ARM', 677, 76.09, 27.23, 25.09, 'Conv', 419688.73, 'Owner-Occupied', 'Open', '1900-01-00', 'Current');</v>
      </c>
    </row>
    <row r="1582" spans="1:16" x14ac:dyDescent="0.35">
      <c r="A1582" s="19">
        <v>1581</v>
      </c>
      <c r="B1582" s="18">
        <v>42440</v>
      </c>
      <c r="C1582" s="19" t="s">
        <v>57</v>
      </c>
      <c r="D1582" s="19" t="s">
        <v>52</v>
      </c>
      <c r="E1582" s="19" t="s">
        <v>53</v>
      </c>
      <c r="F1582" s="19">
        <v>748</v>
      </c>
      <c r="G1582" s="19">
        <v>56.77</v>
      </c>
      <c r="H1582" s="19">
        <v>32.83</v>
      </c>
      <c r="I1582" s="19">
        <v>32.700000000000003</v>
      </c>
      <c r="J1582" s="19" t="s">
        <v>54</v>
      </c>
      <c r="K1582" s="20">
        <v>427468.37</v>
      </c>
      <c r="L1582" s="20" t="s">
        <v>55</v>
      </c>
      <c r="M1582" s="20" t="s">
        <v>83</v>
      </c>
      <c r="N1582" s="26"/>
      <c r="O1582" s="20" t="s">
        <v>56</v>
      </c>
      <c r="P1582" t="str">
        <f t="shared" si="24"/>
        <v>INSERT INTO @DataTable (Deal, AdvanceDate, PROV, DealPurpose, RateType, BEACON, LTV, TDS, GDS, InsuranceType, PrincipalBalance, OccupancyType, AccountStatus, Closed_Date, DelinquencyBucket) VALUES (1581, '2016-03-11', 'ON', 'Refinance External', 'Fixed', 748, 56.77, 32.83, 32.7, 'Conv', 427468.37, 'Owner-Occupied', 'Open', '1900-01-00', 'Current');</v>
      </c>
    </row>
    <row r="1583" spans="1:16" x14ac:dyDescent="0.35">
      <c r="A1583" s="22">
        <v>1582</v>
      </c>
      <c r="B1583" s="21">
        <v>42580</v>
      </c>
      <c r="C1583" s="22" t="s">
        <v>58</v>
      </c>
      <c r="D1583" s="22" t="s">
        <v>61</v>
      </c>
      <c r="E1583" s="22" t="s">
        <v>53</v>
      </c>
      <c r="F1583" s="22">
        <v>701</v>
      </c>
      <c r="G1583" s="22">
        <v>93.1</v>
      </c>
      <c r="H1583" s="22">
        <v>41.13</v>
      </c>
      <c r="I1583" s="22">
        <v>29.28</v>
      </c>
      <c r="J1583" s="22" t="s">
        <v>60</v>
      </c>
      <c r="K1583" s="23">
        <v>551254.19999999995</v>
      </c>
      <c r="L1583" s="23" t="s">
        <v>55</v>
      </c>
      <c r="M1583" s="23" t="s">
        <v>83</v>
      </c>
      <c r="N1583" s="27"/>
      <c r="O1583" s="23" t="s">
        <v>56</v>
      </c>
      <c r="P1583" t="str">
        <f t="shared" si="24"/>
        <v>INSERT INTO @DataTable (Deal, AdvanceDate, PROV, DealPurpose, RateType, BEACON, LTV, TDS, GDS, InsuranceType, PrincipalBalance, OccupancyType, AccountStatus, Closed_Date, DelinquencyBucket) VALUES (1582, '2016-07-29', 'BC', 'Purchase', 'Fixed', 701, 93.1, 41.13, 29.28, 'HiRatio', 551254.2, 'Owner-Occupied', 'Open', '1900-01-00', 'Current');</v>
      </c>
    </row>
    <row r="1584" spans="1:16" x14ac:dyDescent="0.35">
      <c r="A1584" s="19">
        <v>1583</v>
      </c>
      <c r="B1584" s="18">
        <v>42517</v>
      </c>
      <c r="C1584" s="19" t="s">
        <v>51</v>
      </c>
      <c r="D1584" s="19" t="s">
        <v>59</v>
      </c>
      <c r="E1584" s="19" t="s">
        <v>40</v>
      </c>
      <c r="F1584" s="19">
        <v>788</v>
      </c>
      <c r="G1584" s="19">
        <v>36.24</v>
      </c>
      <c r="H1584" s="19">
        <v>15.21</v>
      </c>
      <c r="I1584" s="19">
        <v>14.28</v>
      </c>
      <c r="J1584" s="19" t="s">
        <v>54</v>
      </c>
      <c r="K1584" s="20">
        <v>229942</v>
      </c>
      <c r="L1584" s="20" t="s">
        <v>55</v>
      </c>
      <c r="M1584" s="20" t="s">
        <v>83</v>
      </c>
      <c r="N1584" s="26"/>
      <c r="O1584" s="20" t="s">
        <v>56</v>
      </c>
      <c r="P1584" t="str">
        <f t="shared" si="24"/>
        <v>INSERT INTO @DataTable (Deal, AdvanceDate, PROV, DealPurpose, RateType, BEACON, LTV, TDS, GDS, InsuranceType, PrincipalBalance, OccupancyType, AccountStatus, Closed_Date, DelinquencyBucket) VALUES (1583, '2016-05-27', 'AB', 'Transfer', 'ARM', 788, 36.24, 15.21, 14.28, 'Conv', 229942, 'Owner-Occupied', 'Open', '1900-01-00', 'Current');</v>
      </c>
    </row>
    <row r="1585" spans="1:16" x14ac:dyDescent="0.35">
      <c r="A1585" s="22">
        <v>1584</v>
      </c>
      <c r="B1585" s="21">
        <v>42194</v>
      </c>
      <c r="C1585" s="22" t="s">
        <v>51</v>
      </c>
      <c r="D1585" s="22" t="s">
        <v>61</v>
      </c>
      <c r="E1585" s="22" t="s">
        <v>53</v>
      </c>
      <c r="F1585" s="22">
        <v>750</v>
      </c>
      <c r="G1585" s="22">
        <v>80</v>
      </c>
      <c r="H1585" s="22">
        <v>34.42</v>
      </c>
      <c r="I1585" s="22">
        <v>33.56</v>
      </c>
      <c r="J1585" s="22" t="s">
        <v>54</v>
      </c>
      <c r="K1585" s="23">
        <v>323818.90999999997</v>
      </c>
      <c r="L1585" s="23" t="s">
        <v>55</v>
      </c>
      <c r="M1585" s="23" t="s">
        <v>83</v>
      </c>
      <c r="N1585" s="27"/>
      <c r="O1585" s="23" t="s">
        <v>56</v>
      </c>
      <c r="P1585" t="str">
        <f t="shared" si="24"/>
        <v>INSERT INTO @DataTable (Deal, AdvanceDate, PROV, DealPurpose, RateType, BEACON, LTV, TDS, GDS, InsuranceType, PrincipalBalance, OccupancyType, AccountStatus, Closed_Date, DelinquencyBucket) VALUES (1584, '2015-07-09', 'AB', 'Purchase', 'Fixed', 750, 80, 34.42, 33.56, 'Conv', 323818.91, 'Owner-Occupied', 'Open', '1900-01-00', 'Current');</v>
      </c>
    </row>
    <row r="1586" spans="1:16" x14ac:dyDescent="0.35">
      <c r="A1586" s="19">
        <v>1585</v>
      </c>
      <c r="B1586" s="18">
        <v>40991</v>
      </c>
      <c r="C1586" s="19" t="s">
        <v>57</v>
      </c>
      <c r="D1586" s="19" t="s">
        <v>52</v>
      </c>
      <c r="E1586" s="19" t="s">
        <v>53</v>
      </c>
      <c r="F1586" s="19">
        <v>660</v>
      </c>
      <c r="G1586" s="19">
        <v>84.31</v>
      </c>
      <c r="H1586" s="19">
        <v>35.76</v>
      </c>
      <c r="I1586" s="19">
        <v>34.35</v>
      </c>
      <c r="J1586" s="19" t="s">
        <v>60</v>
      </c>
      <c r="K1586" s="20">
        <v>0</v>
      </c>
      <c r="L1586" s="20" t="s">
        <v>55</v>
      </c>
      <c r="M1586" s="20" t="s">
        <v>84</v>
      </c>
      <c r="N1586" s="26">
        <v>41893</v>
      </c>
      <c r="O1586" s="20" t="s">
        <v>56</v>
      </c>
      <c r="P1586" t="str">
        <f t="shared" si="24"/>
        <v>INSERT INTO @DataTable (Deal, AdvanceDate, PROV, DealPurpose, RateType, BEACON, LTV, TDS, GDS, InsuranceType, PrincipalBalance, OccupancyType, AccountStatus, Closed_Date, DelinquencyBucket) VALUES (1585, '2012-03-23', 'ON', 'Refinance External', 'Fixed', 660, 84.31, 35.76, 34.35, 'HiRatio', 0, 'Owner-Occupied', 'Closed', '2014-09-11', 'Current');</v>
      </c>
    </row>
    <row r="1587" spans="1:16" x14ac:dyDescent="0.35">
      <c r="A1587" s="22">
        <v>1586</v>
      </c>
      <c r="B1587" s="21">
        <v>42684</v>
      </c>
      <c r="C1587" s="22" t="s">
        <v>51</v>
      </c>
      <c r="D1587" s="22" t="s">
        <v>61</v>
      </c>
      <c r="E1587" s="22" t="s">
        <v>53</v>
      </c>
      <c r="F1587" s="22">
        <v>796</v>
      </c>
      <c r="G1587" s="22">
        <v>90</v>
      </c>
      <c r="H1587" s="22">
        <v>31.11</v>
      </c>
      <c r="I1587" s="22">
        <v>27.59</v>
      </c>
      <c r="J1587" s="22" t="s">
        <v>60</v>
      </c>
      <c r="K1587" s="23">
        <v>574881.65</v>
      </c>
      <c r="L1587" s="23" t="s">
        <v>55</v>
      </c>
      <c r="M1587" s="23" t="s">
        <v>83</v>
      </c>
      <c r="N1587" s="27"/>
      <c r="O1587" s="23" t="s">
        <v>56</v>
      </c>
      <c r="P1587" t="str">
        <f t="shared" si="24"/>
        <v>INSERT INTO @DataTable (Deal, AdvanceDate, PROV, DealPurpose, RateType, BEACON, LTV, TDS, GDS, InsuranceType, PrincipalBalance, OccupancyType, AccountStatus, Closed_Date, DelinquencyBucket) VALUES (1586, '2016-11-10', 'AB', 'Purchase', 'Fixed', 796, 90, 31.11, 27.59, 'HiRatio', 574881.65, 'Owner-Occupied', 'Open', '1900-01-00', 'Current');</v>
      </c>
    </row>
    <row r="1588" spans="1:16" x14ac:dyDescent="0.35">
      <c r="A1588" s="19">
        <v>1587</v>
      </c>
      <c r="B1588" s="18">
        <v>40739</v>
      </c>
      <c r="C1588" s="19" t="s">
        <v>70</v>
      </c>
      <c r="D1588" s="19" t="s">
        <v>61</v>
      </c>
      <c r="E1588" s="19" t="s">
        <v>53</v>
      </c>
      <c r="F1588" s="19">
        <v>759</v>
      </c>
      <c r="G1588" s="19">
        <v>68.97</v>
      </c>
      <c r="H1588" s="19">
        <v>37.979999999999997</v>
      </c>
      <c r="I1588" s="19">
        <v>12.32</v>
      </c>
      <c r="J1588" s="19" t="s">
        <v>54</v>
      </c>
      <c r="K1588" s="20">
        <v>0</v>
      </c>
      <c r="L1588" s="20" t="s">
        <v>66</v>
      </c>
      <c r="M1588" s="20" t="s">
        <v>84</v>
      </c>
      <c r="N1588" s="26">
        <v>42311</v>
      </c>
      <c r="O1588" s="20" t="s">
        <v>56</v>
      </c>
      <c r="P1588" t="str">
        <f t="shared" si="24"/>
        <v>INSERT INTO @DataTable (Deal, AdvanceDate, PROV, DealPurpose, RateType, BEACON, LTV, TDS, GDS, InsuranceType, PrincipalBalance, OccupancyType, AccountStatus, Closed_Date, DelinquencyBucket) VALUES (1587, '2011-07-15', 'NB', 'Purchase', 'Fixed', 759, 68.97, 37.98, 12.32, 'Conv', 0, 'Second Home', 'Closed', '2015-11-03', 'Current');</v>
      </c>
    </row>
    <row r="1589" spans="1:16" x14ac:dyDescent="0.35">
      <c r="A1589" s="22">
        <v>1588</v>
      </c>
      <c r="B1589" s="21">
        <v>41754</v>
      </c>
      <c r="C1589" s="22" t="s">
        <v>70</v>
      </c>
      <c r="D1589" s="22" t="s">
        <v>61</v>
      </c>
      <c r="E1589" s="22" t="s">
        <v>40</v>
      </c>
      <c r="F1589" s="22">
        <v>660</v>
      </c>
      <c r="G1589" s="22">
        <v>95</v>
      </c>
      <c r="H1589" s="22">
        <v>36.33</v>
      </c>
      <c r="I1589" s="22">
        <v>12.34</v>
      </c>
      <c r="J1589" s="22" t="s">
        <v>60</v>
      </c>
      <c r="K1589" s="23">
        <v>224486.03</v>
      </c>
      <c r="L1589" s="23" t="s">
        <v>55</v>
      </c>
      <c r="M1589" s="23" t="s">
        <v>83</v>
      </c>
      <c r="N1589" s="27"/>
      <c r="O1589" s="23" t="s">
        <v>56</v>
      </c>
      <c r="P1589" t="str">
        <f t="shared" si="24"/>
        <v>INSERT INTO @DataTable (Deal, AdvanceDate, PROV, DealPurpose, RateType, BEACON, LTV, TDS, GDS, InsuranceType, PrincipalBalance, OccupancyType, AccountStatus, Closed_Date, DelinquencyBucket) VALUES (1588, '2014-04-25', 'NB', 'Purchase', 'ARM', 660, 95, 36.33, 12.34, 'HiRatio', 224486.03, 'Owner-Occupied', 'Open', '1900-01-00', 'Current');</v>
      </c>
    </row>
    <row r="1590" spans="1:16" x14ac:dyDescent="0.35">
      <c r="A1590" s="19">
        <v>1589</v>
      </c>
      <c r="B1590" s="18">
        <v>41815</v>
      </c>
      <c r="C1590" s="19" t="s">
        <v>65</v>
      </c>
      <c r="D1590" s="19" t="s">
        <v>59</v>
      </c>
      <c r="E1590" s="19" t="s">
        <v>40</v>
      </c>
      <c r="F1590" s="19">
        <v>769</v>
      </c>
      <c r="G1590" s="19">
        <v>65.13</v>
      </c>
      <c r="H1590" s="19">
        <v>26.53</v>
      </c>
      <c r="I1590" s="19">
        <v>13.04</v>
      </c>
      <c r="J1590" s="19" t="s">
        <v>54</v>
      </c>
      <c r="K1590" s="20">
        <v>0</v>
      </c>
      <c r="L1590" s="20" t="s">
        <v>55</v>
      </c>
      <c r="M1590" s="20" t="s">
        <v>84</v>
      </c>
      <c r="N1590" s="26">
        <v>41843</v>
      </c>
      <c r="O1590" s="20" t="s">
        <v>56</v>
      </c>
      <c r="P1590" t="str">
        <f t="shared" si="24"/>
        <v>INSERT INTO @DataTable (Deal, AdvanceDate, PROV, DealPurpose, RateType, BEACON, LTV, TDS, GDS, InsuranceType, PrincipalBalance, OccupancyType, AccountStatus, Closed_Date, DelinquencyBucket) VALUES (1589, '2014-06-25', 'NS', 'Transfer', 'ARM', 769, 65.13, 26.53, 13.04, 'Conv', 0, 'Owner-Occupied', 'Closed', '2014-07-23', 'Current');</v>
      </c>
    </row>
    <row r="1591" spans="1:16" x14ac:dyDescent="0.35">
      <c r="A1591" s="22">
        <v>1590</v>
      </c>
      <c r="B1591" s="21">
        <v>41971</v>
      </c>
      <c r="C1591" s="22" t="s">
        <v>57</v>
      </c>
      <c r="D1591" s="22" t="s">
        <v>61</v>
      </c>
      <c r="E1591" s="22" t="s">
        <v>40</v>
      </c>
      <c r="F1591" s="22">
        <v>714</v>
      </c>
      <c r="G1591" s="22">
        <v>90</v>
      </c>
      <c r="H1591" s="22">
        <v>35.119999999999997</v>
      </c>
      <c r="I1591" s="22">
        <v>21.89</v>
      </c>
      <c r="J1591" s="22" t="s">
        <v>60</v>
      </c>
      <c r="K1591" s="23">
        <v>476013.7</v>
      </c>
      <c r="L1591" s="23" t="s">
        <v>55</v>
      </c>
      <c r="M1591" s="23" t="s">
        <v>83</v>
      </c>
      <c r="N1591" s="27"/>
      <c r="O1591" s="23" t="s">
        <v>56</v>
      </c>
      <c r="P1591" t="str">
        <f t="shared" si="24"/>
        <v>INSERT INTO @DataTable (Deal, AdvanceDate, PROV, DealPurpose, RateType, BEACON, LTV, TDS, GDS, InsuranceType, PrincipalBalance, OccupancyType, AccountStatus, Closed_Date, DelinquencyBucket) VALUES (1590, '2014-11-28', 'ON', 'Purchase', 'ARM', 714, 90, 35.12, 21.89, 'HiRatio', 476013.7, 'Owner-Occupied', 'Open', '1900-01-00', 'Current');</v>
      </c>
    </row>
    <row r="1592" spans="1:16" x14ac:dyDescent="0.35">
      <c r="A1592" s="19">
        <v>1591</v>
      </c>
      <c r="B1592" s="18">
        <v>41759</v>
      </c>
      <c r="C1592" s="19" t="s">
        <v>57</v>
      </c>
      <c r="D1592" s="19" t="s">
        <v>61</v>
      </c>
      <c r="E1592" s="19" t="s">
        <v>53</v>
      </c>
      <c r="F1592" s="19">
        <v>786</v>
      </c>
      <c r="G1592" s="19">
        <v>95</v>
      </c>
      <c r="H1592" s="19">
        <v>13.87</v>
      </c>
      <c r="I1592" s="19">
        <v>12.6</v>
      </c>
      <c r="J1592" s="19" t="s">
        <v>60</v>
      </c>
      <c r="K1592" s="20">
        <v>148857.81</v>
      </c>
      <c r="L1592" s="20" t="s">
        <v>55</v>
      </c>
      <c r="M1592" s="20" t="s">
        <v>83</v>
      </c>
      <c r="N1592" s="26"/>
      <c r="O1592" s="20" t="s">
        <v>56</v>
      </c>
      <c r="P1592" t="str">
        <f t="shared" si="24"/>
        <v>INSERT INTO @DataTable (Deal, AdvanceDate, PROV, DealPurpose, RateType, BEACON, LTV, TDS, GDS, InsuranceType, PrincipalBalance, OccupancyType, AccountStatus, Closed_Date, DelinquencyBucket) VALUES (1591, '2014-04-30', 'ON', 'Purchase', 'Fixed', 786, 95, 13.87, 12.6, 'HiRatio', 148857.81, 'Owner-Occupied', 'Open', '1900-01-00', 'Current');</v>
      </c>
    </row>
    <row r="1593" spans="1:16" x14ac:dyDescent="0.35">
      <c r="A1593" s="22">
        <v>1592</v>
      </c>
      <c r="B1593" s="21">
        <v>41729</v>
      </c>
      <c r="C1593" s="22" t="s">
        <v>57</v>
      </c>
      <c r="D1593" s="22" t="s">
        <v>52</v>
      </c>
      <c r="E1593" s="22" t="s">
        <v>40</v>
      </c>
      <c r="F1593" s="22">
        <v>704</v>
      </c>
      <c r="G1593" s="22">
        <v>50.27</v>
      </c>
      <c r="H1593" s="22">
        <v>33.979999999999997</v>
      </c>
      <c r="I1593" s="22">
        <v>26.55</v>
      </c>
      <c r="J1593" s="22" t="s">
        <v>54</v>
      </c>
      <c r="K1593" s="23">
        <v>210819.48</v>
      </c>
      <c r="L1593" s="23" t="s">
        <v>55</v>
      </c>
      <c r="M1593" s="23" t="s">
        <v>83</v>
      </c>
      <c r="N1593" s="27"/>
      <c r="O1593" s="23" t="s">
        <v>56</v>
      </c>
      <c r="P1593" t="str">
        <f t="shared" si="24"/>
        <v>INSERT INTO @DataTable (Deal, AdvanceDate, PROV, DealPurpose, RateType, BEACON, LTV, TDS, GDS, InsuranceType, PrincipalBalance, OccupancyType, AccountStatus, Closed_Date, DelinquencyBucket) VALUES (1592, '2014-03-31', 'ON', 'Refinance External', 'ARM', 704, 50.27, 33.98, 26.55, 'Conv', 210819.48, 'Owner-Occupied', 'Open', '1900-01-00', 'Current');</v>
      </c>
    </row>
    <row r="1594" spans="1:16" x14ac:dyDescent="0.35">
      <c r="A1594" s="19">
        <v>1593</v>
      </c>
      <c r="B1594" s="18">
        <v>40724</v>
      </c>
      <c r="C1594" s="19" t="s">
        <v>57</v>
      </c>
      <c r="D1594" s="19" t="s">
        <v>61</v>
      </c>
      <c r="E1594" s="19" t="s">
        <v>53</v>
      </c>
      <c r="F1594" s="19">
        <v>698</v>
      </c>
      <c r="G1594" s="19">
        <v>95</v>
      </c>
      <c r="H1594" s="19">
        <v>42.1</v>
      </c>
      <c r="I1594" s="19">
        <v>19.190000000000001</v>
      </c>
      <c r="J1594" s="19" t="s">
        <v>60</v>
      </c>
      <c r="K1594" s="20">
        <v>0</v>
      </c>
      <c r="L1594" s="20" t="s">
        <v>55</v>
      </c>
      <c r="M1594" s="20" t="s">
        <v>84</v>
      </c>
      <c r="N1594" s="26">
        <v>41736</v>
      </c>
      <c r="O1594" s="20" t="s">
        <v>56</v>
      </c>
      <c r="P1594" t="str">
        <f t="shared" si="24"/>
        <v>INSERT INTO @DataTable (Deal, AdvanceDate, PROV, DealPurpose, RateType, BEACON, LTV, TDS, GDS, InsuranceType, PrincipalBalance, OccupancyType, AccountStatus, Closed_Date, DelinquencyBucket) VALUES (1593, '2011-06-30', 'ON', 'Purchase', 'Fixed', 698, 95, 42.1, 19.19, 'HiRatio', 0, 'Owner-Occupied', 'Closed', '2014-04-07', 'Current');</v>
      </c>
    </row>
    <row r="1595" spans="1:16" x14ac:dyDescent="0.35">
      <c r="A1595" s="22">
        <v>1594</v>
      </c>
      <c r="B1595" s="21">
        <v>42453</v>
      </c>
      <c r="C1595" s="22" t="s">
        <v>63</v>
      </c>
      <c r="D1595" s="22" t="s">
        <v>61</v>
      </c>
      <c r="E1595" s="22" t="s">
        <v>40</v>
      </c>
      <c r="F1595" s="22">
        <v>757</v>
      </c>
      <c r="G1595" s="22">
        <v>95</v>
      </c>
      <c r="H1595" s="22">
        <v>33.58</v>
      </c>
      <c r="I1595" s="22">
        <v>23.21</v>
      </c>
      <c r="J1595" s="22" t="s">
        <v>60</v>
      </c>
      <c r="K1595" s="23">
        <v>544214.53</v>
      </c>
      <c r="L1595" s="23" t="s">
        <v>55</v>
      </c>
      <c r="M1595" s="23" t="s">
        <v>83</v>
      </c>
      <c r="N1595" s="27"/>
      <c r="O1595" s="23" t="s">
        <v>56</v>
      </c>
      <c r="P1595" t="str">
        <f t="shared" si="24"/>
        <v>INSERT INTO @DataTable (Deal, AdvanceDate, PROV, DealPurpose, RateType, BEACON, LTV, TDS, GDS, InsuranceType, PrincipalBalance, OccupancyType, AccountStatus, Closed_Date, DelinquencyBucket) VALUES (1594, '2016-03-24', 'SK', 'Purchase', 'ARM', 757, 95, 33.58, 23.21, 'HiRatio', 544214.53, 'Owner-Occupied', 'Open', '1900-01-00', 'Current');</v>
      </c>
    </row>
    <row r="1596" spans="1:16" x14ac:dyDescent="0.35">
      <c r="A1596" s="19">
        <v>1595</v>
      </c>
      <c r="B1596" s="18">
        <v>41996</v>
      </c>
      <c r="C1596" s="19" t="s">
        <v>51</v>
      </c>
      <c r="D1596" s="19" t="s">
        <v>52</v>
      </c>
      <c r="E1596" s="19" t="s">
        <v>53</v>
      </c>
      <c r="F1596" s="19">
        <v>729</v>
      </c>
      <c r="G1596" s="19">
        <v>74.849999999999994</v>
      </c>
      <c r="H1596" s="19">
        <v>37.83</v>
      </c>
      <c r="I1596" s="19">
        <v>20.440000000000001</v>
      </c>
      <c r="J1596" s="19" t="s">
        <v>54</v>
      </c>
      <c r="K1596" s="20">
        <v>326030.46000000002</v>
      </c>
      <c r="L1596" s="20" t="s">
        <v>55</v>
      </c>
      <c r="M1596" s="20" t="s">
        <v>83</v>
      </c>
      <c r="N1596" s="26"/>
      <c r="O1596" s="20" t="s">
        <v>56</v>
      </c>
      <c r="P1596" t="str">
        <f t="shared" si="24"/>
        <v>INSERT INTO @DataTable (Deal, AdvanceDate, PROV, DealPurpose, RateType, BEACON, LTV, TDS, GDS, InsuranceType, PrincipalBalance, OccupancyType, AccountStatus, Closed_Date, DelinquencyBucket) VALUES (1595, '2014-12-23', 'AB', 'Refinance External', 'Fixed', 729, 74.85, 37.83, 20.44, 'Conv', 326030.46, 'Owner-Occupied', 'Open', '1900-01-00', 'Current');</v>
      </c>
    </row>
    <row r="1597" spans="1:16" x14ac:dyDescent="0.35">
      <c r="A1597" s="22">
        <v>1596</v>
      </c>
      <c r="B1597" s="21">
        <v>42104</v>
      </c>
      <c r="C1597" s="22" t="s">
        <v>57</v>
      </c>
      <c r="D1597" s="22" t="s">
        <v>61</v>
      </c>
      <c r="E1597" s="22" t="s">
        <v>40</v>
      </c>
      <c r="F1597" s="22">
        <v>762</v>
      </c>
      <c r="G1597" s="22">
        <v>69.75</v>
      </c>
      <c r="H1597" s="22">
        <v>27.35</v>
      </c>
      <c r="I1597" s="22">
        <v>25.97</v>
      </c>
      <c r="J1597" s="22" t="s">
        <v>54</v>
      </c>
      <c r="K1597" s="23">
        <v>257660.73</v>
      </c>
      <c r="L1597" s="23" t="s">
        <v>55</v>
      </c>
      <c r="M1597" s="23" t="s">
        <v>83</v>
      </c>
      <c r="N1597" s="27"/>
      <c r="O1597" s="23" t="s">
        <v>56</v>
      </c>
      <c r="P1597" t="str">
        <f t="shared" si="24"/>
        <v>INSERT INTO @DataTable (Deal, AdvanceDate, PROV, DealPurpose, RateType, BEACON, LTV, TDS, GDS, InsuranceType, PrincipalBalance, OccupancyType, AccountStatus, Closed_Date, DelinquencyBucket) VALUES (1596, '2015-04-10', 'ON', 'Purchase', 'ARM', 762, 69.75, 27.35, 25.97, 'Conv', 257660.73, 'Owner-Occupied', 'Open', '1900-01-00', 'Current');</v>
      </c>
    </row>
    <row r="1598" spans="1:16" x14ac:dyDescent="0.35">
      <c r="A1598" s="19">
        <v>1597</v>
      </c>
      <c r="B1598" s="18">
        <v>40304</v>
      </c>
      <c r="C1598" s="19" t="s">
        <v>51</v>
      </c>
      <c r="D1598" s="19" t="s">
        <v>61</v>
      </c>
      <c r="E1598" s="19" t="s">
        <v>76</v>
      </c>
      <c r="F1598" s="19">
        <v>692</v>
      </c>
      <c r="G1598" s="19">
        <v>95</v>
      </c>
      <c r="H1598" s="19">
        <v>41.15</v>
      </c>
      <c r="I1598" s="19">
        <v>27.17</v>
      </c>
      <c r="J1598" s="19" t="s">
        <v>77</v>
      </c>
      <c r="K1598" s="20">
        <v>0</v>
      </c>
      <c r="L1598" s="20" t="s">
        <v>55</v>
      </c>
      <c r="M1598" s="20" t="s">
        <v>83</v>
      </c>
      <c r="N1598" s="26"/>
      <c r="O1598" s="20" t="s">
        <v>56</v>
      </c>
      <c r="P1598" t="str">
        <f t="shared" si="24"/>
        <v>INSERT INTO @DataTable (Deal, AdvanceDate, PROV, DealPurpose, RateType, BEACON, LTV, TDS, GDS, InsuranceType, PrincipalBalance, OccupancyType, AccountStatus, Closed_Date, DelinquencyBucket) VALUES (1597, '2010-05-06', 'AB', 'Purchase', 'Variable', 692, 95, 41.15, 27.17, 'Other', 0, 'Owner-Occupied', 'Open', '1900-01-00', 'Current');</v>
      </c>
    </row>
    <row r="1599" spans="1:16" x14ac:dyDescent="0.35">
      <c r="A1599" s="22">
        <v>1598</v>
      </c>
      <c r="B1599" s="21">
        <v>41152</v>
      </c>
      <c r="C1599" s="22" t="s">
        <v>51</v>
      </c>
      <c r="D1599" s="22" t="s">
        <v>61</v>
      </c>
      <c r="E1599" s="22" t="s">
        <v>53</v>
      </c>
      <c r="F1599" s="22">
        <v>680</v>
      </c>
      <c r="G1599" s="22">
        <v>71.14</v>
      </c>
      <c r="H1599" s="22">
        <v>21.12</v>
      </c>
      <c r="I1599" s="22">
        <v>20.18</v>
      </c>
      <c r="J1599" s="22" t="s">
        <v>54</v>
      </c>
      <c r="K1599" s="23">
        <v>235311.54</v>
      </c>
      <c r="L1599" s="23" t="s">
        <v>55</v>
      </c>
      <c r="M1599" s="23" t="s">
        <v>83</v>
      </c>
      <c r="N1599" s="27"/>
      <c r="O1599" s="23" t="s">
        <v>56</v>
      </c>
      <c r="P1599" t="str">
        <f t="shared" si="24"/>
        <v>INSERT INTO @DataTable (Deal, AdvanceDate, PROV, DealPurpose, RateType, BEACON, LTV, TDS, GDS, InsuranceType, PrincipalBalance, OccupancyType, AccountStatus, Closed_Date, DelinquencyBucket) VALUES (1598, '2012-08-31', 'AB', 'Purchase', 'Fixed', 680, 71.14, 21.12, 20.18, 'Conv', 235311.54, 'Owner-Occupied', 'Open', '1900-01-00', 'Current');</v>
      </c>
    </row>
    <row r="1600" spans="1:16" x14ac:dyDescent="0.35">
      <c r="A1600" s="19">
        <v>1599</v>
      </c>
      <c r="B1600" s="18">
        <v>42429</v>
      </c>
      <c r="C1600" s="19" t="s">
        <v>57</v>
      </c>
      <c r="D1600" s="19" t="s">
        <v>52</v>
      </c>
      <c r="E1600" s="19" t="s">
        <v>40</v>
      </c>
      <c r="F1600" s="19">
        <v>758</v>
      </c>
      <c r="G1600" s="19">
        <v>63.77</v>
      </c>
      <c r="H1600" s="19">
        <v>35.200000000000003</v>
      </c>
      <c r="I1600" s="19">
        <v>27.01</v>
      </c>
      <c r="J1600" s="19" t="s">
        <v>54</v>
      </c>
      <c r="K1600" s="20">
        <v>481417.74</v>
      </c>
      <c r="L1600" s="20" t="s">
        <v>55</v>
      </c>
      <c r="M1600" s="20" t="s">
        <v>83</v>
      </c>
      <c r="N1600" s="26"/>
      <c r="O1600" s="20" t="s">
        <v>56</v>
      </c>
      <c r="P1600" t="str">
        <f t="shared" si="24"/>
        <v>INSERT INTO @DataTable (Deal, AdvanceDate, PROV, DealPurpose, RateType, BEACON, LTV, TDS, GDS, InsuranceType, PrincipalBalance, OccupancyType, AccountStatus, Closed_Date, DelinquencyBucket) VALUES (1599, '2016-02-29', 'ON', 'Refinance External', 'ARM', 758, 63.77, 35.2, 27.01, 'Conv', 481417.74, 'Owner-Occupied', 'Open', '1900-01-00', 'Current');</v>
      </c>
    </row>
    <row r="1601" spans="1:16" x14ac:dyDescent="0.35">
      <c r="A1601" s="22">
        <v>1600</v>
      </c>
      <c r="B1601" s="21">
        <v>41439</v>
      </c>
      <c r="C1601" s="22" t="s">
        <v>51</v>
      </c>
      <c r="D1601" s="22" t="s">
        <v>59</v>
      </c>
      <c r="E1601" s="22" t="s">
        <v>53</v>
      </c>
      <c r="F1601" s="22">
        <v>761</v>
      </c>
      <c r="G1601" s="22">
        <v>85.28</v>
      </c>
      <c r="H1601" s="22">
        <v>34.01</v>
      </c>
      <c r="I1601" s="22">
        <v>25.58</v>
      </c>
      <c r="J1601" s="22" t="s">
        <v>60</v>
      </c>
      <c r="K1601" s="23">
        <v>0</v>
      </c>
      <c r="L1601" s="23" t="s">
        <v>55</v>
      </c>
      <c r="M1601" s="23" t="s">
        <v>84</v>
      </c>
      <c r="N1601" s="27">
        <v>41786</v>
      </c>
      <c r="O1601" s="23" t="s">
        <v>56</v>
      </c>
      <c r="P1601" t="str">
        <f t="shared" si="24"/>
        <v>INSERT INTO @DataTable (Deal, AdvanceDate, PROV, DealPurpose, RateType, BEACON, LTV, TDS, GDS, InsuranceType, PrincipalBalance, OccupancyType, AccountStatus, Closed_Date, DelinquencyBucket) VALUES (1600, '2013-06-14', 'AB', 'Transfer', 'Fixed', 761, 85.28, 34.01, 25.58, 'HiRatio', 0, 'Owner-Occupied', 'Closed', '2014-05-27', 'Current');</v>
      </c>
    </row>
    <row r="1602" spans="1:16" x14ac:dyDescent="0.35">
      <c r="A1602" s="19">
        <v>1601</v>
      </c>
      <c r="B1602" s="18">
        <v>42131</v>
      </c>
      <c r="C1602" s="19" t="s">
        <v>57</v>
      </c>
      <c r="D1602" s="19" t="s">
        <v>61</v>
      </c>
      <c r="E1602" s="19" t="s">
        <v>53</v>
      </c>
      <c r="F1602" s="19">
        <v>816</v>
      </c>
      <c r="G1602" s="19">
        <v>95</v>
      </c>
      <c r="H1602" s="19">
        <v>40.1</v>
      </c>
      <c r="I1602" s="19">
        <v>16.66</v>
      </c>
      <c r="J1602" s="19" t="s">
        <v>60</v>
      </c>
      <c r="K1602" s="20">
        <v>117530.79</v>
      </c>
      <c r="L1602" s="20" t="s">
        <v>66</v>
      </c>
      <c r="M1602" s="20" t="s">
        <v>83</v>
      </c>
      <c r="N1602" s="26"/>
      <c r="O1602" s="20" t="s">
        <v>56</v>
      </c>
      <c r="P1602" t="str">
        <f t="shared" si="24"/>
        <v>INSERT INTO @DataTable (Deal, AdvanceDate, PROV, DealPurpose, RateType, BEACON, LTV, TDS, GDS, InsuranceType, PrincipalBalance, OccupancyType, AccountStatus, Closed_Date, DelinquencyBucket) VALUES (1601, '2015-05-07', 'ON', 'Purchase', 'Fixed', 816, 95, 40.1, 16.66, 'HiRatio', 117530.79, 'Second Home', 'Open', '1900-01-00', 'Current');</v>
      </c>
    </row>
    <row r="1603" spans="1:16" x14ac:dyDescent="0.35">
      <c r="A1603" s="22">
        <v>1602</v>
      </c>
      <c r="B1603" s="21">
        <v>41655</v>
      </c>
      <c r="C1603" s="22" t="s">
        <v>57</v>
      </c>
      <c r="D1603" s="22" t="s">
        <v>61</v>
      </c>
      <c r="E1603" s="22" t="s">
        <v>40</v>
      </c>
      <c r="F1603" s="22">
        <v>781</v>
      </c>
      <c r="G1603" s="22">
        <v>54.34</v>
      </c>
      <c r="H1603" s="22">
        <v>26.75</v>
      </c>
      <c r="I1603" s="22">
        <v>25.14</v>
      </c>
      <c r="J1603" s="22" t="s">
        <v>54</v>
      </c>
      <c r="K1603" s="23">
        <v>204975.7</v>
      </c>
      <c r="L1603" s="23" t="s">
        <v>55</v>
      </c>
      <c r="M1603" s="23" t="s">
        <v>83</v>
      </c>
      <c r="N1603" s="27"/>
      <c r="O1603" s="23" t="s">
        <v>56</v>
      </c>
      <c r="P1603" t="str">
        <f t="shared" ref="P1603:P1666" si="25">"INSERT INTO @DataTable (Deal, AdvanceDate, PROV, DealPurpose, RateType, BEACON, LTV, TDS, GDS, InsuranceType, PrincipalBalance, OccupancyType, AccountStatus, Closed_Date, DelinquencyBucket) VALUES (" &amp; A1603 &amp; ", " &amp; "'" &amp; TEXT(B1603, "yyyy-mm-dd") &amp; "', '" &amp; C1603 &amp; "', '" &amp; D1603 &amp; "', '" &amp; E1603 &amp; "', " &amp; F1603 &amp; ", " &amp; G1603 &amp; ", " &amp; H1603 &amp; ", " &amp; I1603 &amp; ", '" &amp; J1603 &amp; "', " &amp; K1603 &amp; ", '" &amp; L1603 &amp; "', '" &amp; M1603 &amp; "', '" &amp;TEXT(N1603, "yyyy-mm-dd") &amp; "', '" &amp; O1603 &amp; "');"</f>
        <v>INSERT INTO @DataTable (Deal, AdvanceDate, PROV, DealPurpose, RateType, BEACON, LTV, TDS, GDS, InsuranceType, PrincipalBalance, OccupancyType, AccountStatus, Closed_Date, DelinquencyBucket) VALUES (1602, '2014-01-16', 'ON', 'Purchase', 'ARM', 781, 54.34, 26.75, 25.14, 'Conv', 204975.7, 'Owner-Occupied', 'Open', '1900-01-00', 'Current');</v>
      </c>
    </row>
    <row r="1604" spans="1:16" x14ac:dyDescent="0.35">
      <c r="A1604" s="19">
        <v>1603</v>
      </c>
      <c r="B1604" s="18">
        <v>41082</v>
      </c>
      <c r="C1604" s="19" t="s">
        <v>51</v>
      </c>
      <c r="D1604" s="19" t="s">
        <v>61</v>
      </c>
      <c r="E1604" s="19" t="s">
        <v>53</v>
      </c>
      <c r="F1604" s="19">
        <v>801</v>
      </c>
      <c r="G1604" s="19">
        <v>85</v>
      </c>
      <c r="H1604" s="19">
        <v>25.05</v>
      </c>
      <c r="I1604" s="19">
        <v>21.42</v>
      </c>
      <c r="J1604" s="19" t="s">
        <v>60</v>
      </c>
      <c r="K1604" s="20">
        <v>118406.39</v>
      </c>
      <c r="L1604" s="20" t="s">
        <v>55</v>
      </c>
      <c r="M1604" s="20" t="s">
        <v>83</v>
      </c>
      <c r="N1604" s="26"/>
      <c r="O1604" s="20" t="s">
        <v>56</v>
      </c>
      <c r="P1604" t="str">
        <f t="shared" si="25"/>
        <v>INSERT INTO @DataTable (Deal, AdvanceDate, PROV, DealPurpose, RateType, BEACON, LTV, TDS, GDS, InsuranceType, PrincipalBalance, OccupancyType, AccountStatus, Closed_Date, DelinquencyBucket) VALUES (1603, '2012-06-22', 'AB', 'Purchase', 'Fixed', 801, 85, 25.05, 21.42, 'HiRatio', 118406.39, 'Owner-Occupied', 'Open', '1900-01-00', 'Current');</v>
      </c>
    </row>
    <row r="1605" spans="1:16" x14ac:dyDescent="0.35">
      <c r="A1605" s="22">
        <v>1604</v>
      </c>
      <c r="B1605" s="21">
        <v>40662</v>
      </c>
      <c r="C1605" s="22" t="s">
        <v>51</v>
      </c>
      <c r="D1605" s="22" t="s">
        <v>61</v>
      </c>
      <c r="E1605" s="22" t="s">
        <v>53</v>
      </c>
      <c r="F1605" s="22">
        <v>771</v>
      </c>
      <c r="G1605" s="22">
        <v>95</v>
      </c>
      <c r="H1605" s="22">
        <v>33.9</v>
      </c>
      <c r="I1605" s="22">
        <v>33.1</v>
      </c>
      <c r="J1605" s="22" t="s">
        <v>60</v>
      </c>
      <c r="K1605" s="23">
        <v>180855.4</v>
      </c>
      <c r="L1605" s="23" t="s">
        <v>55</v>
      </c>
      <c r="M1605" s="23" t="s">
        <v>83</v>
      </c>
      <c r="N1605" s="27"/>
      <c r="O1605" s="23" t="s">
        <v>56</v>
      </c>
      <c r="P1605" t="str">
        <f t="shared" si="25"/>
        <v>INSERT INTO @DataTable (Deal, AdvanceDate, PROV, DealPurpose, RateType, BEACON, LTV, TDS, GDS, InsuranceType, PrincipalBalance, OccupancyType, AccountStatus, Closed_Date, DelinquencyBucket) VALUES (1604, '2011-04-29', 'AB', 'Purchase', 'Fixed', 771, 95, 33.9, 33.1, 'HiRatio', 180855.4, 'Owner-Occupied', 'Open', '1900-01-00', 'Current');</v>
      </c>
    </row>
    <row r="1606" spans="1:16" x14ac:dyDescent="0.35">
      <c r="A1606" s="19">
        <v>1605</v>
      </c>
      <c r="B1606" s="18">
        <v>42240</v>
      </c>
      <c r="C1606" s="19" t="s">
        <v>51</v>
      </c>
      <c r="D1606" s="19" t="s">
        <v>61</v>
      </c>
      <c r="E1606" s="19" t="s">
        <v>53</v>
      </c>
      <c r="F1606" s="19">
        <v>753</v>
      </c>
      <c r="G1606" s="19">
        <v>93.79</v>
      </c>
      <c r="H1606" s="19">
        <v>37.75</v>
      </c>
      <c r="I1606" s="19">
        <v>24.45</v>
      </c>
      <c r="J1606" s="19" t="s">
        <v>60</v>
      </c>
      <c r="K1606" s="20">
        <v>0</v>
      </c>
      <c r="L1606" s="20" t="s">
        <v>55</v>
      </c>
      <c r="M1606" s="20" t="s">
        <v>84</v>
      </c>
      <c r="N1606" s="26">
        <v>42228</v>
      </c>
      <c r="O1606" s="20" t="s">
        <v>56</v>
      </c>
      <c r="P1606" t="str">
        <f t="shared" si="25"/>
        <v>INSERT INTO @DataTable (Deal, AdvanceDate, PROV, DealPurpose, RateType, BEACON, LTV, TDS, GDS, InsuranceType, PrincipalBalance, OccupancyType, AccountStatus, Closed_Date, DelinquencyBucket) VALUES (1605, '2015-08-24', 'AB', 'Purchase', 'Fixed', 753, 93.79, 37.75, 24.45, 'HiRatio', 0, 'Owner-Occupied', 'Closed', '2015-08-12', 'Current');</v>
      </c>
    </row>
    <row r="1607" spans="1:16" x14ac:dyDescent="0.35">
      <c r="A1607" s="22">
        <v>1606</v>
      </c>
      <c r="B1607" s="21">
        <v>42152</v>
      </c>
      <c r="C1607" s="22" t="s">
        <v>57</v>
      </c>
      <c r="D1607" s="22" t="s">
        <v>61</v>
      </c>
      <c r="E1607" s="22" t="s">
        <v>53</v>
      </c>
      <c r="F1607" s="22">
        <v>798</v>
      </c>
      <c r="G1607" s="22">
        <v>85</v>
      </c>
      <c r="H1607" s="22">
        <v>39.01</v>
      </c>
      <c r="I1607" s="22">
        <v>38.65</v>
      </c>
      <c r="J1607" s="22" t="s">
        <v>60</v>
      </c>
      <c r="K1607" s="23">
        <v>379608.59</v>
      </c>
      <c r="L1607" s="23" t="s">
        <v>55</v>
      </c>
      <c r="M1607" s="23" t="s">
        <v>83</v>
      </c>
      <c r="N1607" s="27"/>
      <c r="O1607" s="23" t="s">
        <v>56</v>
      </c>
      <c r="P1607" t="str">
        <f t="shared" si="25"/>
        <v>INSERT INTO @DataTable (Deal, AdvanceDate, PROV, DealPurpose, RateType, BEACON, LTV, TDS, GDS, InsuranceType, PrincipalBalance, OccupancyType, AccountStatus, Closed_Date, DelinquencyBucket) VALUES (1606, '2015-05-28', 'ON', 'Purchase', 'Fixed', 798, 85, 39.01, 38.65, 'HiRatio', 379608.59, 'Owner-Occupied', 'Open', '1900-01-00', 'Current');</v>
      </c>
    </row>
    <row r="1608" spans="1:16" x14ac:dyDescent="0.35">
      <c r="A1608" s="19">
        <v>1607</v>
      </c>
      <c r="B1608" s="18">
        <v>41526</v>
      </c>
      <c r="C1608" s="19" t="s">
        <v>57</v>
      </c>
      <c r="D1608" s="19" t="s">
        <v>61</v>
      </c>
      <c r="E1608" s="19" t="s">
        <v>53</v>
      </c>
      <c r="F1608" s="19">
        <v>684</v>
      </c>
      <c r="G1608" s="19">
        <v>95</v>
      </c>
      <c r="H1608" s="19">
        <v>33.11</v>
      </c>
      <c r="I1608" s="19">
        <v>29.48</v>
      </c>
      <c r="J1608" s="19" t="s">
        <v>60</v>
      </c>
      <c r="K1608" s="20">
        <v>245976.25</v>
      </c>
      <c r="L1608" s="20" t="s">
        <v>55</v>
      </c>
      <c r="M1608" s="20" t="s">
        <v>83</v>
      </c>
      <c r="N1608" s="26"/>
      <c r="O1608" s="20" t="s">
        <v>56</v>
      </c>
      <c r="P1608" t="str">
        <f t="shared" si="25"/>
        <v>INSERT INTO @DataTable (Deal, AdvanceDate, PROV, DealPurpose, RateType, BEACON, LTV, TDS, GDS, InsuranceType, PrincipalBalance, OccupancyType, AccountStatus, Closed_Date, DelinquencyBucket) VALUES (1607, '2013-09-09', 'ON', 'Purchase', 'Fixed', 684, 95, 33.11, 29.48, 'HiRatio', 245976.25, 'Owner-Occupied', 'Open', '1900-01-00', 'Current');</v>
      </c>
    </row>
    <row r="1609" spans="1:16" x14ac:dyDescent="0.35">
      <c r="A1609" s="22">
        <v>1608</v>
      </c>
      <c r="B1609" s="21">
        <v>40998</v>
      </c>
      <c r="C1609" s="22" t="s">
        <v>57</v>
      </c>
      <c r="D1609" s="22" t="s">
        <v>52</v>
      </c>
      <c r="E1609" s="22" t="s">
        <v>53</v>
      </c>
      <c r="F1609" s="22">
        <v>664</v>
      </c>
      <c r="G1609" s="22">
        <v>85</v>
      </c>
      <c r="H1609" s="22">
        <v>16.57</v>
      </c>
      <c r="I1609" s="22">
        <v>16.57</v>
      </c>
      <c r="J1609" s="22" t="s">
        <v>60</v>
      </c>
      <c r="K1609" s="23">
        <v>285777.52</v>
      </c>
      <c r="L1609" s="23" t="s">
        <v>55</v>
      </c>
      <c r="M1609" s="23" t="s">
        <v>83</v>
      </c>
      <c r="N1609" s="27"/>
      <c r="O1609" s="23" t="s">
        <v>56</v>
      </c>
      <c r="P1609" t="str">
        <f t="shared" si="25"/>
        <v>INSERT INTO @DataTable (Deal, AdvanceDate, PROV, DealPurpose, RateType, BEACON, LTV, TDS, GDS, InsuranceType, PrincipalBalance, OccupancyType, AccountStatus, Closed_Date, DelinquencyBucket) VALUES (1608, '2012-03-30', 'ON', 'Refinance External', 'Fixed', 664, 85, 16.57, 16.57, 'HiRatio', 285777.52, 'Owner-Occupied', 'Open', '1900-01-00', 'Current');</v>
      </c>
    </row>
    <row r="1610" spans="1:16" x14ac:dyDescent="0.35">
      <c r="A1610" s="19">
        <v>1609</v>
      </c>
      <c r="B1610" s="18">
        <v>40843</v>
      </c>
      <c r="C1610" s="19" t="s">
        <v>51</v>
      </c>
      <c r="D1610" s="19" t="s">
        <v>52</v>
      </c>
      <c r="E1610" s="19" t="s">
        <v>53</v>
      </c>
      <c r="F1610" s="19">
        <v>763</v>
      </c>
      <c r="G1610" s="19">
        <v>84.95</v>
      </c>
      <c r="H1610" s="19">
        <v>29.81</v>
      </c>
      <c r="I1610" s="19">
        <v>26.86</v>
      </c>
      <c r="J1610" s="19" t="s">
        <v>60</v>
      </c>
      <c r="K1610" s="20">
        <v>224395.95</v>
      </c>
      <c r="L1610" s="20" t="s">
        <v>55</v>
      </c>
      <c r="M1610" s="20" t="s">
        <v>83</v>
      </c>
      <c r="N1610" s="26"/>
      <c r="O1610" s="20" t="s">
        <v>56</v>
      </c>
      <c r="P1610" t="str">
        <f t="shared" si="25"/>
        <v>INSERT INTO @DataTable (Deal, AdvanceDate, PROV, DealPurpose, RateType, BEACON, LTV, TDS, GDS, InsuranceType, PrincipalBalance, OccupancyType, AccountStatus, Closed_Date, DelinquencyBucket) VALUES (1609, '2011-10-27', 'AB', 'Refinance External', 'Fixed', 763, 84.95, 29.81, 26.86, 'HiRatio', 224395.95, 'Owner-Occupied', 'Open', '1900-01-00', 'Current');</v>
      </c>
    </row>
    <row r="1611" spans="1:16" x14ac:dyDescent="0.35">
      <c r="A1611" s="22">
        <v>1610</v>
      </c>
      <c r="B1611" s="21">
        <v>41347</v>
      </c>
      <c r="C1611" s="22" t="s">
        <v>57</v>
      </c>
      <c r="D1611" s="22" t="s">
        <v>52</v>
      </c>
      <c r="E1611" s="22" t="s">
        <v>53</v>
      </c>
      <c r="F1611" s="22">
        <v>657</v>
      </c>
      <c r="G1611" s="22">
        <v>80</v>
      </c>
      <c r="H1611" s="22">
        <v>41.92</v>
      </c>
      <c r="I1611" s="22">
        <v>19.03</v>
      </c>
      <c r="J1611" s="22" t="s">
        <v>54</v>
      </c>
      <c r="K1611" s="23">
        <v>145218.91</v>
      </c>
      <c r="L1611" s="23" t="s">
        <v>55</v>
      </c>
      <c r="M1611" s="23" t="s">
        <v>83</v>
      </c>
      <c r="N1611" s="27"/>
      <c r="O1611" s="23" t="s">
        <v>56</v>
      </c>
      <c r="P1611" t="str">
        <f t="shared" si="25"/>
        <v>INSERT INTO @DataTable (Deal, AdvanceDate, PROV, DealPurpose, RateType, BEACON, LTV, TDS, GDS, InsuranceType, PrincipalBalance, OccupancyType, AccountStatus, Closed_Date, DelinquencyBucket) VALUES (1610, '2013-03-14', 'ON', 'Refinance External', 'Fixed', 657, 80, 41.92, 19.03, 'Conv', 145218.91, 'Owner-Occupied', 'Open', '1900-01-00', 'Current');</v>
      </c>
    </row>
    <row r="1612" spans="1:16" x14ac:dyDescent="0.35">
      <c r="A1612" s="19">
        <v>1611</v>
      </c>
      <c r="B1612" s="18">
        <v>41620</v>
      </c>
      <c r="C1612" s="19" t="s">
        <v>65</v>
      </c>
      <c r="D1612" s="19" t="s">
        <v>52</v>
      </c>
      <c r="E1612" s="19" t="s">
        <v>40</v>
      </c>
      <c r="F1612" s="19">
        <v>731</v>
      </c>
      <c r="G1612" s="19">
        <v>79.290000000000006</v>
      </c>
      <c r="H1612" s="19">
        <v>30.88</v>
      </c>
      <c r="I1612" s="19">
        <v>17.739999999999998</v>
      </c>
      <c r="J1612" s="19" t="s">
        <v>54</v>
      </c>
      <c r="K1612" s="20">
        <v>233225.2</v>
      </c>
      <c r="L1612" s="20" t="s">
        <v>55</v>
      </c>
      <c r="M1612" s="20" t="s">
        <v>83</v>
      </c>
      <c r="N1612" s="26"/>
      <c r="O1612" s="20" t="s">
        <v>56</v>
      </c>
      <c r="P1612" t="str">
        <f t="shared" si="25"/>
        <v>INSERT INTO @DataTable (Deal, AdvanceDate, PROV, DealPurpose, RateType, BEACON, LTV, TDS, GDS, InsuranceType, PrincipalBalance, OccupancyType, AccountStatus, Closed_Date, DelinquencyBucket) VALUES (1611, '2013-12-12', 'NS', 'Refinance External', 'ARM', 731, 79.29, 30.88, 17.74, 'Conv', 233225.2, 'Owner-Occupied', 'Open', '1900-01-00', 'Current');</v>
      </c>
    </row>
    <row r="1613" spans="1:16" x14ac:dyDescent="0.35">
      <c r="A1613" s="22">
        <v>1612</v>
      </c>
      <c r="B1613" s="21">
        <v>40844</v>
      </c>
      <c r="C1613" s="22" t="s">
        <v>51</v>
      </c>
      <c r="D1613" s="22" t="s">
        <v>61</v>
      </c>
      <c r="E1613" s="22" t="s">
        <v>53</v>
      </c>
      <c r="F1613" s="22">
        <v>751</v>
      </c>
      <c r="G1613" s="22">
        <v>92.26</v>
      </c>
      <c r="H1613" s="22">
        <v>36.85</v>
      </c>
      <c r="I1613" s="22">
        <v>21.11</v>
      </c>
      <c r="J1613" s="22" t="s">
        <v>60</v>
      </c>
      <c r="K1613" s="23">
        <v>272031.77</v>
      </c>
      <c r="L1613" s="23" t="s">
        <v>55</v>
      </c>
      <c r="M1613" s="23" t="s">
        <v>83</v>
      </c>
      <c r="N1613" s="27"/>
      <c r="O1613" s="23" t="s">
        <v>56</v>
      </c>
      <c r="P1613" t="str">
        <f t="shared" si="25"/>
        <v>INSERT INTO @DataTable (Deal, AdvanceDate, PROV, DealPurpose, RateType, BEACON, LTV, TDS, GDS, InsuranceType, PrincipalBalance, OccupancyType, AccountStatus, Closed_Date, DelinquencyBucket) VALUES (1612, '2011-10-28', 'AB', 'Purchase', 'Fixed', 751, 92.26, 36.85, 21.11, 'HiRatio', 272031.77, 'Owner-Occupied', 'Open', '1900-01-00', 'Current');</v>
      </c>
    </row>
    <row r="1614" spans="1:16" x14ac:dyDescent="0.35">
      <c r="A1614" s="19">
        <v>1613</v>
      </c>
      <c r="B1614" s="18">
        <v>41880</v>
      </c>
      <c r="C1614" s="19" t="s">
        <v>51</v>
      </c>
      <c r="D1614" s="19" t="s">
        <v>61</v>
      </c>
      <c r="E1614" s="19" t="s">
        <v>40</v>
      </c>
      <c r="F1614" s="19">
        <v>799</v>
      </c>
      <c r="G1614" s="19">
        <v>95</v>
      </c>
      <c r="H1614" s="19">
        <v>37.14</v>
      </c>
      <c r="I1614" s="19">
        <v>26.01</v>
      </c>
      <c r="J1614" s="19" t="s">
        <v>60</v>
      </c>
      <c r="K1614" s="20">
        <v>646368.97</v>
      </c>
      <c r="L1614" s="20" t="s">
        <v>55</v>
      </c>
      <c r="M1614" s="20" t="s">
        <v>83</v>
      </c>
      <c r="N1614" s="26"/>
      <c r="O1614" s="20" t="s">
        <v>56</v>
      </c>
      <c r="P1614" t="str">
        <f t="shared" si="25"/>
        <v>INSERT INTO @DataTable (Deal, AdvanceDate, PROV, DealPurpose, RateType, BEACON, LTV, TDS, GDS, InsuranceType, PrincipalBalance, OccupancyType, AccountStatus, Closed_Date, DelinquencyBucket) VALUES (1613, '2014-08-29', 'AB', 'Purchase', 'ARM', 799, 95, 37.14, 26.01, 'HiRatio', 646368.97, 'Owner-Occupied', 'Open', '1900-01-00', 'Current');</v>
      </c>
    </row>
    <row r="1615" spans="1:16" x14ac:dyDescent="0.35">
      <c r="A1615" s="22">
        <v>1614</v>
      </c>
      <c r="B1615" s="21">
        <v>40836</v>
      </c>
      <c r="C1615" s="22" t="s">
        <v>51</v>
      </c>
      <c r="D1615" s="22" t="s">
        <v>61</v>
      </c>
      <c r="E1615" s="22" t="s">
        <v>53</v>
      </c>
      <c r="F1615" s="22">
        <v>782</v>
      </c>
      <c r="G1615" s="22">
        <v>89.12</v>
      </c>
      <c r="H1615" s="22">
        <v>43.79</v>
      </c>
      <c r="I1615" s="22">
        <v>8.74</v>
      </c>
      <c r="J1615" s="22" t="s">
        <v>60</v>
      </c>
      <c r="K1615" s="23">
        <v>151116.54</v>
      </c>
      <c r="L1615" s="23" t="s">
        <v>55</v>
      </c>
      <c r="M1615" s="23" t="s">
        <v>83</v>
      </c>
      <c r="N1615" s="27"/>
      <c r="O1615" s="23" t="s">
        <v>56</v>
      </c>
      <c r="P1615" t="str">
        <f t="shared" si="25"/>
        <v>INSERT INTO @DataTable (Deal, AdvanceDate, PROV, DealPurpose, RateType, BEACON, LTV, TDS, GDS, InsuranceType, PrincipalBalance, OccupancyType, AccountStatus, Closed_Date, DelinquencyBucket) VALUES (1614, '2011-10-20', 'AB', 'Purchase', 'Fixed', 782, 89.12, 43.79, 8.74, 'HiRatio', 151116.54, 'Owner-Occupied', 'Open', '1900-01-00', 'Current');</v>
      </c>
    </row>
    <row r="1616" spans="1:16" x14ac:dyDescent="0.35">
      <c r="A1616" s="19">
        <v>1615</v>
      </c>
      <c r="B1616" s="18">
        <v>41887</v>
      </c>
      <c r="C1616" s="19" t="s">
        <v>57</v>
      </c>
      <c r="D1616" s="19" t="s">
        <v>52</v>
      </c>
      <c r="E1616" s="19" t="s">
        <v>53</v>
      </c>
      <c r="F1616" s="19">
        <v>712</v>
      </c>
      <c r="G1616" s="19">
        <v>74.91</v>
      </c>
      <c r="H1616" s="19">
        <v>39.44</v>
      </c>
      <c r="I1616" s="19">
        <v>37.29</v>
      </c>
      <c r="J1616" s="19" t="s">
        <v>54</v>
      </c>
      <c r="K1616" s="20">
        <v>192736.67</v>
      </c>
      <c r="L1616" s="20" t="s">
        <v>55</v>
      </c>
      <c r="M1616" s="20" t="s">
        <v>83</v>
      </c>
      <c r="N1616" s="26"/>
      <c r="O1616" s="20" t="s">
        <v>56</v>
      </c>
      <c r="P1616" t="str">
        <f t="shared" si="25"/>
        <v>INSERT INTO @DataTable (Deal, AdvanceDate, PROV, DealPurpose, RateType, BEACON, LTV, TDS, GDS, InsuranceType, PrincipalBalance, OccupancyType, AccountStatus, Closed_Date, DelinquencyBucket) VALUES (1615, '2014-09-05', 'ON', 'Refinance External', 'Fixed', 712, 74.91, 39.44, 37.29, 'Conv', 192736.67, 'Owner-Occupied', 'Open', '1900-01-00', 'Current');</v>
      </c>
    </row>
    <row r="1617" spans="1:16" x14ac:dyDescent="0.35">
      <c r="A1617" s="22">
        <v>1616</v>
      </c>
      <c r="B1617" s="21">
        <v>41774</v>
      </c>
      <c r="C1617" s="22" t="s">
        <v>57</v>
      </c>
      <c r="D1617" s="22" t="s">
        <v>61</v>
      </c>
      <c r="E1617" s="22" t="s">
        <v>53</v>
      </c>
      <c r="F1617" s="22">
        <v>790</v>
      </c>
      <c r="G1617" s="22">
        <v>95</v>
      </c>
      <c r="H1617" s="22">
        <v>40.03</v>
      </c>
      <c r="I1617" s="22">
        <v>12.84</v>
      </c>
      <c r="J1617" s="22" t="s">
        <v>60</v>
      </c>
      <c r="K1617" s="23">
        <v>199160.56</v>
      </c>
      <c r="L1617" s="23" t="s">
        <v>66</v>
      </c>
      <c r="M1617" s="23" t="s">
        <v>83</v>
      </c>
      <c r="N1617" s="27"/>
      <c r="O1617" s="23" t="s">
        <v>56</v>
      </c>
      <c r="P1617" t="str">
        <f t="shared" si="25"/>
        <v>INSERT INTO @DataTable (Deal, AdvanceDate, PROV, DealPurpose, RateType, BEACON, LTV, TDS, GDS, InsuranceType, PrincipalBalance, OccupancyType, AccountStatus, Closed_Date, DelinquencyBucket) VALUES (1616, '2014-05-15', 'ON', 'Purchase', 'Fixed', 790, 95, 40.03, 12.84, 'HiRatio', 199160.56, 'Second Home', 'Open', '1900-01-00', 'Current');</v>
      </c>
    </row>
    <row r="1618" spans="1:16" x14ac:dyDescent="0.35">
      <c r="A1618" s="19">
        <v>1617</v>
      </c>
      <c r="B1618" s="18">
        <v>42276</v>
      </c>
      <c r="C1618" s="19" t="s">
        <v>57</v>
      </c>
      <c r="D1618" s="19" t="s">
        <v>52</v>
      </c>
      <c r="E1618" s="19" t="s">
        <v>40</v>
      </c>
      <c r="F1618" s="19">
        <v>810</v>
      </c>
      <c r="G1618" s="19">
        <v>80</v>
      </c>
      <c r="H1618" s="19">
        <v>27.08</v>
      </c>
      <c r="I1618" s="19">
        <v>19.77</v>
      </c>
      <c r="J1618" s="19" t="s">
        <v>54</v>
      </c>
      <c r="K1618" s="20">
        <v>380519.25</v>
      </c>
      <c r="L1618" s="20" t="s">
        <v>55</v>
      </c>
      <c r="M1618" s="20" t="s">
        <v>83</v>
      </c>
      <c r="N1618" s="26"/>
      <c r="O1618" s="20" t="s">
        <v>56</v>
      </c>
      <c r="P1618" t="str">
        <f t="shared" si="25"/>
        <v>INSERT INTO @DataTable (Deal, AdvanceDate, PROV, DealPurpose, RateType, BEACON, LTV, TDS, GDS, InsuranceType, PrincipalBalance, OccupancyType, AccountStatus, Closed_Date, DelinquencyBucket) VALUES (1617, '2015-09-29', 'ON', 'Refinance External', 'ARM', 810, 80, 27.08, 19.77, 'Conv', 380519.25, 'Owner-Occupied', 'Open', '1900-01-00', 'Current');</v>
      </c>
    </row>
    <row r="1619" spans="1:16" x14ac:dyDescent="0.35">
      <c r="A1619" s="22">
        <v>1618</v>
      </c>
      <c r="B1619" s="21">
        <v>42087</v>
      </c>
      <c r="C1619" s="22" t="s">
        <v>58</v>
      </c>
      <c r="D1619" s="22" t="s">
        <v>59</v>
      </c>
      <c r="E1619" s="22" t="s">
        <v>40</v>
      </c>
      <c r="F1619" s="22">
        <v>785</v>
      </c>
      <c r="G1619" s="22">
        <v>86.05</v>
      </c>
      <c r="H1619" s="22">
        <v>29.41</v>
      </c>
      <c r="I1619" s="22">
        <v>23.1</v>
      </c>
      <c r="J1619" s="22" t="s">
        <v>60</v>
      </c>
      <c r="K1619" s="23">
        <v>202224.72</v>
      </c>
      <c r="L1619" s="23" t="s">
        <v>55</v>
      </c>
      <c r="M1619" s="23" t="s">
        <v>83</v>
      </c>
      <c r="N1619" s="27"/>
      <c r="O1619" s="23" t="s">
        <v>56</v>
      </c>
      <c r="P1619" t="str">
        <f t="shared" si="25"/>
        <v>INSERT INTO @DataTable (Deal, AdvanceDate, PROV, DealPurpose, RateType, BEACON, LTV, TDS, GDS, InsuranceType, PrincipalBalance, OccupancyType, AccountStatus, Closed_Date, DelinquencyBucket) VALUES (1618, '2015-03-24', 'BC', 'Transfer', 'ARM', 785, 86.05, 29.41, 23.1, 'HiRatio', 202224.72, 'Owner-Occupied', 'Open', '1900-01-00', 'Current');</v>
      </c>
    </row>
    <row r="1620" spans="1:16" x14ac:dyDescent="0.35">
      <c r="A1620" s="19">
        <v>1619</v>
      </c>
      <c r="B1620" s="18">
        <v>41145</v>
      </c>
      <c r="C1620" s="19" t="s">
        <v>57</v>
      </c>
      <c r="D1620" s="19" t="s">
        <v>61</v>
      </c>
      <c r="E1620" s="19" t="s">
        <v>53</v>
      </c>
      <c r="F1620" s="19">
        <v>781</v>
      </c>
      <c r="G1620" s="19">
        <v>80</v>
      </c>
      <c r="H1620" s="19">
        <v>37.119999999999997</v>
      </c>
      <c r="I1620" s="19">
        <v>34.33</v>
      </c>
      <c r="J1620" s="19" t="s">
        <v>54</v>
      </c>
      <c r="K1620" s="20">
        <v>0</v>
      </c>
      <c r="L1620" s="20" t="s">
        <v>55</v>
      </c>
      <c r="M1620" s="20" t="s">
        <v>84</v>
      </c>
      <c r="N1620" s="26">
        <v>42318</v>
      </c>
      <c r="O1620" s="20" t="s">
        <v>56</v>
      </c>
      <c r="P1620" t="str">
        <f t="shared" si="25"/>
        <v>INSERT INTO @DataTable (Deal, AdvanceDate, PROV, DealPurpose, RateType, BEACON, LTV, TDS, GDS, InsuranceType, PrincipalBalance, OccupancyType, AccountStatus, Closed_Date, DelinquencyBucket) VALUES (1619, '2012-08-24', 'ON', 'Purchase', 'Fixed', 781, 80, 37.12, 34.33, 'Conv', 0, 'Owner-Occupied', 'Closed', '2015-11-10', 'Current');</v>
      </c>
    </row>
    <row r="1621" spans="1:16" x14ac:dyDescent="0.35">
      <c r="A1621" s="22">
        <v>1620</v>
      </c>
      <c r="B1621" s="21">
        <v>41019</v>
      </c>
      <c r="C1621" s="22" t="s">
        <v>51</v>
      </c>
      <c r="D1621" s="22" t="s">
        <v>61</v>
      </c>
      <c r="E1621" s="22" t="s">
        <v>53</v>
      </c>
      <c r="F1621" s="22">
        <v>722</v>
      </c>
      <c r="G1621" s="22">
        <v>95</v>
      </c>
      <c r="H1621" s="22">
        <v>32.79</v>
      </c>
      <c r="I1621" s="22">
        <v>27.16</v>
      </c>
      <c r="J1621" s="22" t="s">
        <v>60</v>
      </c>
      <c r="K1621" s="23">
        <v>637391.05000000005</v>
      </c>
      <c r="L1621" s="23" t="s">
        <v>55</v>
      </c>
      <c r="M1621" s="23" t="s">
        <v>83</v>
      </c>
      <c r="N1621" s="27"/>
      <c r="O1621" s="23" t="s">
        <v>56</v>
      </c>
      <c r="P1621" t="str">
        <f t="shared" si="25"/>
        <v>INSERT INTO @DataTable (Deal, AdvanceDate, PROV, DealPurpose, RateType, BEACON, LTV, TDS, GDS, InsuranceType, PrincipalBalance, OccupancyType, AccountStatus, Closed_Date, DelinquencyBucket) VALUES (1620, '2012-04-20', 'AB', 'Purchase', 'Fixed', 722, 95, 32.79, 27.16, 'HiRatio', 637391.05, 'Owner-Occupied', 'Open', '1900-01-00', 'Current');</v>
      </c>
    </row>
    <row r="1622" spans="1:16" x14ac:dyDescent="0.35">
      <c r="A1622" s="19">
        <v>1621</v>
      </c>
      <c r="B1622" s="18">
        <v>42486</v>
      </c>
      <c r="C1622" s="19" t="s">
        <v>57</v>
      </c>
      <c r="D1622" s="19" t="s">
        <v>52</v>
      </c>
      <c r="E1622" s="19" t="s">
        <v>53</v>
      </c>
      <c r="F1622" s="19">
        <v>720</v>
      </c>
      <c r="G1622" s="19">
        <v>66.27</v>
      </c>
      <c r="H1622" s="19">
        <v>26.56</v>
      </c>
      <c r="I1622" s="19">
        <v>23.5</v>
      </c>
      <c r="J1622" s="19" t="s">
        <v>54</v>
      </c>
      <c r="K1622" s="20">
        <v>0</v>
      </c>
      <c r="L1622" s="20" t="s">
        <v>55</v>
      </c>
      <c r="M1622" s="20" t="s">
        <v>84</v>
      </c>
      <c r="N1622" s="26">
        <v>42503</v>
      </c>
      <c r="O1622" s="20" t="s">
        <v>56</v>
      </c>
      <c r="P1622" t="str">
        <f t="shared" si="25"/>
        <v>INSERT INTO @DataTable (Deal, AdvanceDate, PROV, DealPurpose, RateType, BEACON, LTV, TDS, GDS, InsuranceType, PrincipalBalance, OccupancyType, AccountStatus, Closed_Date, DelinquencyBucket) VALUES (1621, '2016-04-26', 'ON', 'Refinance External', 'Fixed', 720, 66.27, 26.56, 23.5, 'Conv', 0, 'Owner-Occupied', 'Closed', '2016-05-13', 'Current');</v>
      </c>
    </row>
    <row r="1623" spans="1:16" x14ac:dyDescent="0.35">
      <c r="A1623" s="22">
        <v>1622</v>
      </c>
      <c r="B1623" s="21">
        <v>41760</v>
      </c>
      <c r="C1623" s="22" t="s">
        <v>57</v>
      </c>
      <c r="D1623" s="22" t="s">
        <v>52</v>
      </c>
      <c r="E1623" s="22" t="s">
        <v>40</v>
      </c>
      <c r="F1623" s="22">
        <v>727</v>
      </c>
      <c r="G1623" s="22">
        <v>80</v>
      </c>
      <c r="H1623" s="22">
        <v>27.47</v>
      </c>
      <c r="I1623" s="22">
        <v>11.06</v>
      </c>
      <c r="J1623" s="22" t="s">
        <v>54</v>
      </c>
      <c r="K1623" s="23">
        <v>146311.46</v>
      </c>
      <c r="L1623" s="23" t="s">
        <v>55</v>
      </c>
      <c r="M1623" s="23" t="s">
        <v>83</v>
      </c>
      <c r="N1623" s="27"/>
      <c r="O1623" s="23" t="s">
        <v>56</v>
      </c>
      <c r="P1623" t="str">
        <f t="shared" si="25"/>
        <v>INSERT INTO @DataTable (Deal, AdvanceDate, PROV, DealPurpose, RateType, BEACON, LTV, TDS, GDS, InsuranceType, PrincipalBalance, OccupancyType, AccountStatus, Closed_Date, DelinquencyBucket) VALUES (1622, '2014-05-01', 'ON', 'Refinance External', 'ARM', 727, 80, 27.47, 11.06, 'Conv', 146311.46, 'Owner-Occupied', 'Open', '1900-01-00', 'Current');</v>
      </c>
    </row>
    <row r="1624" spans="1:16" x14ac:dyDescent="0.35">
      <c r="A1624" s="19">
        <v>1623</v>
      </c>
      <c r="B1624" s="18">
        <v>40967</v>
      </c>
      <c r="C1624" s="19" t="s">
        <v>57</v>
      </c>
      <c r="D1624" s="19" t="s">
        <v>61</v>
      </c>
      <c r="E1624" s="19" t="s">
        <v>53</v>
      </c>
      <c r="F1624" s="19">
        <v>776</v>
      </c>
      <c r="G1624" s="19">
        <v>94.12</v>
      </c>
      <c r="H1624" s="19">
        <v>36.78</v>
      </c>
      <c r="I1624" s="19">
        <v>35.64</v>
      </c>
      <c r="J1624" s="19" t="s">
        <v>60</v>
      </c>
      <c r="K1624" s="20">
        <v>294410.44</v>
      </c>
      <c r="L1624" s="20" t="s">
        <v>55</v>
      </c>
      <c r="M1624" s="20" t="s">
        <v>83</v>
      </c>
      <c r="N1624" s="26"/>
      <c r="O1624" s="20" t="s">
        <v>56</v>
      </c>
      <c r="P1624" t="str">
        <f t="shared" si="25"/>
        <v>INSERT INTO @DataTable (Deal, AdvanceDate, PROV, DealPurpose, RateType, BEACON, LTV, TDS, GDS, InsuranceType, PrincipalBalance, OccupancyType, AccountStatus, Closed_Date, DelinquencyBucket) VALUES (1623, '2012-02-28', 'ON', 'Purchase', 'Fixed', 776, 94.12, 36.78, 35.64, 'HiRatio', 294410.44, 'Owner-Occupied', 'Open', '1900-01-00', 'Current');</v>
      </c>
    </row>
    <row r="1625" spans="1:16" x14ac:dyDescent="0.35">
      <c r="A1625" s="22">
        <v>1624</v>
      </c>
      <c r="B1625" s="21">
        <v>42580</v>
      </c>
      <c r="C1625" s="22" t="s">
        <v>57</v>
      </c>
      <c r="D1625" s="22" t="s">
        <v>64</v>
      </c>
      <c r="E1625" s="22" t="s">
        <v>53</v>
      </c>
      <c r="F1625" s="22">
        <v>690</v>
      </c>
      <c r="G1625" s="22">
        <v>95</v>
      </c>
      <c r="H1625" s="22">
        <v>34.630000000000003</v>
      </c>
      <c r="I1625" s="22">
        <v>7.64</v>
      </c>
      <c r="J1625" s="22" t="s">
        <v>60</v>
      </c>
      <c r="K1625" s="23">
        <v>108416.73</v>
      </c>
      <c r="L1625" s="23" t="s">
        <v>55</v>
      </c>
      <c r="M1625" s="23" t="s">
        <v>83</v>
      </c>
      <c r="N1625" s="27"/>
      <c r="O1625" s="23" t="s">
        <v>56</v>
      </c>
      <c r="P1625" t="str">
        <f t="shared" si="25"/>
        <v>INSERT INTO @DataTable (Deal, AdvanceDate, PROV, DealPurpose, RateType, BEACON, LTV, TDS, GDS, InsuranceType, PrincipalBalance, OccupancyType, AccountStatus, Closed_Date, DelinquencyBucket) VALUES (1624, '2016-07-29', 'ON', 'Purchase with Improvements', 'Fixed', 690, 95, 34.63, 7.64, 'HiRatio', 108416.73, 'Owner-Occupied', 'Open', '1900-01-00', 'Current');</v>
      </c>
    </row>
    <row r="1626" spans="1:16" x14ac:dyDescent="0.35">
      <c r="A1626" s="19">
        <v>1625</v>
      </c>
      <c r="B1626" s="18">
        <v>41673</v>
      </c>
      <c r="C1626" s="19" t="s">
        <v>57</v>
      </c>
      <c r="D1626" s="19" t="s">
        <v>52</v>
      </c>
      <c r="E1626" s="19" t="s">
        <v>40</v>
      </c>
      <c r="F1626" s="19">
        <v>731</v>
      </c>
      <c r="G1626" s="19">
        <v>72.180000000000007</v>
      </c>
      <c r="H1626" s="19">
        <v>34</v>
      </c>
      <c r="I1626" s="19">
        <v>20.190000000000001</v>
      </c>
      <c r="J1626" s="19" t="s">
        <v>54</v>
      </c>
      <c r="K1626" s="20">
        <v>0</v>
      </c>
      <c r="L1626" s="20" t="s">
        <v>55</v>
      </c>
      <c r="M1626" s="20" t="s">
        <v>84</v>
      </c>
      <c r="N1626" s="26">
        <v>42038</v>
      </c>
      <c r="O1626" s="20" t="s">
        <v>56</v>
      </c>
      <c r="P1626" t="str">
        <f t="shared" si="25"/>
        <v>INSERT INTO @DataTable (Deal, AdvanceDate, PROV, DealPurpose, RateType, BEACON, LTV, TDS, GDS, InsuranceType, PrincipalBalance, OccupancyType, AccountStatus, Closed_Date, DelinquencyBucket) VALUES (1625, '2014-02-03', 'ON', 'Refinance External', 'ARM', 731, 72.18, 34, 20.19, 'Conv', 0, 'Owner-Occupied', 'Closed', '2015-02-03', 'Current');</v>
      </c>
    </row>
    <row r="1627" spans="1:16" x14ac:dyDescent="0.35">
      <c r="A1627" s="22">
        <v>1626</v>
      </c>
      <c r="B1627" s="21">
        <v>40533</v>
      </c>
      <c r="C1627" s="22" t="s">
        <v>57</v>
      </c>
      <c r="D1627" s="22" t="s">
        <v>52</v>
      </c>
      <c r="E1627" s="22" t="s">
        <v>53</v>
      </c>
      <c r="F1627" s="22">
        <v>666</v>
      </c>
      <c r="G1627" s="22">
        <v>75.38</v>
      </c>
      <c r="H1627" s="22">
        <v>25.63</v>
      </c>
      <c r="I1627" s="22">
        <v>25.63</v>
      </c>
      <c r="J1627" s="22" t="s">
        <v>54</v>
      </c>
      <c r="K1627" s="23">
        <v>135736.70000000001</v>
      </c>
      <c r="L1627" s="23" t="s">
        <v>55</v>
      </c>
      <c r="M1627" s="23" t="s">
        <v>83</v>
      </c>
      <c r="N1627" s="27"/>
      <c r="O1627" s="23" t="s">
        <v>56</v>
      </c>
      <c r="P1627" t="str">
        <f t="shared" si="25"/>
        <v>INSERT INTO @DataTable (Deal, AdvanceDate, PROV, DealPurpose, RateType, BEACON, LTV, TDS, GDS, InsuranceType, PrincipalBalance, OccupancyType, AccountStatus, Closed_Date, DelinquencyBucket) VALUES (1626, '2010-12-21', 'ON', 'Refinance External', 'Fixed', 666, 75.38, 25.63, 25.63, 'Conv', 135736.7, 'Owner-Occupied', 'Open', '1900-01-00', 'Current');</v>
      </c>
    </row>
    <row r="1628" spans="1:16" x14ac:dyDescent="0.35">
      <c r="A1628" s="19">
        <v>1627</v>
      </c>
      <c r="B1628" s="18">
        <v>42303</v>
      </c>
      <c r="C1628" s="19" t="s">
        <v>58</v>
      </c>
      <c r="D1628" s="19" t="s">
        <v>61</v>
      </c>
      <c r="E1628" s="19" t="s">
        <v>53</v>
      </c>
      <c r="F1628" s="19">
        <v>775</v>
      </c>
      <c r="G1628" s="19">
        <v>80</v>
      </c>
      <c r="H1628" s="19">
        <v>43.67</v>
      </c>
      <c r="I1628" s="19">
        <v>36.32</v>
      </c>
      <c r="J1628" s="19" t="s">
        <v>54</v>
      </c>
      <c r="K1628" s="20">
        <v>497742.05</v>
      </c>
      <c r="L1628" s="20" t="s">
        <v>55</v>
      </c>
      <c r="M1628" s="20" t="s">
        <v>83</v>
      </c>
      <c r="N1628" s="26"/>
      <c r="O1628" s="20" t="s">
        <v>56</v>
      </c>
      <c r="P1628" t="str">
        <f t="shared" si="25"/>
        <v>INSERT INTO @DataTable (Deal, AdvanceDate, PROV, DealPurpose, RateType, BEACON, LTV, TDS, GDS, InsuranceType, PrincipalBalance, OccupancyType, AccountStatus, Closed_Date, DelinquencyBucket) VALUES (1627, '2015-10-26', 'BC', 'Purchase', 'Fixed', 775, 80, 43.67, 36.32, 'Conv', 497742.05, 'Owner-Occupied', 'Open', '1900-01-00', 'Current');</v>
      </c>
    </row>
    <row r="1629" spans="1:16" x14ac:dyDescent="0.35">
      <c r="A1629" s="22">
        <v>1628</v>
      </c>
      <c r="B1629" s="21">
        <v>42193</v>
      </c>
      <c r="C1629" s="22" t="s">
        <v>57</v>
      </c>
      <c r="D1629" s="22" t="s">
        <v>61</v>
      </c>
      <c r="E1629" s="22" t="s">
        <v>40</v>
      </c>
      <c r="F1629" s="22">
        <v>755</v>
      </c>
      <c r="G1629" s="22">
        <v>31.76</v>
      </c>
      <c r="H1629" s="22">
        <v>15.21</v>
      </c>
      <c r="I1629" s="22">
        <v>13.24</v>
      </c>
      <c r="J1629" s="22" t="s">
        <v>54</v>
      </c>
      <c r="K1629" s="23">
        <v>137013.6</v>
      </c>
      <c r="L1629" s="23" t="s">
        <v>55</v>
      </c>
      <c r="M1629" s="23" t="s">
        <v>83</v>
      </c>
      <c r="N1629" s="27"/>
      <c r="O1629" s="23" t="s">
        <v>56</v>
      </c>
      <c r="P1629" t="str">
        <f t="shared" si="25"/>
        <v>INSERT INTO @DataTable (Deal, AdvanceDate, PROV, DealPurpose, RateType, BEACON, LTV, TDS, GDS, InsuranceType, PrincipalBalance, OccupancyType, AccountStatus, Closed_Date, DelinquencyBucket) VALUES (1628, '2015-07-08', 'ON', 'Purchase', 'ARM', 755, 31.76, 15.21, 13.24, 'Conv', 137013.6, 'Owner-Occupied', 'Open', '1900-01-00', 'Current');</v>
      </c>
    </row>
    <row r="1630" spans="1:16" x14ac:dyDescent="0.35">
      <c r="A1630" s="19">
        <v>1629</v>
      </c>
      <c r="B1630" s="18">
        <v>42439</v>
      </c>
      <c r="C1630" s="19" t="s">
        <v>58</v>
      </c>
      <c r="D1630" s="19" t="s">
        <v>61</v>
      </c>
      <c r="E1630" s="19" t="s">
        <v>53</v>
      </c>
      <c r="F1630" s="19">
        <v>718</v>
      </c>
      <c r="G1630" s="19">
        <v>90</v>
      </c>
      <c r="H1630" s="19">
        <v>34.43</v>
      </c>
      <c r="I1630" s="19">
        <v>32.4</v>
      </c>
      <c r="J1630" s="19" t="s">
        <v>60</v>
      </c>
      <c r="K1630" s="20">
        <v>265348.7</v>
      </c>
      <c r="L1630" s="20" t="s">
        <v>55</v>
      </c>
      <c r="M1630" s="20" t="s">
        <v>83</v>
      </c>
      <c r="N1630" s="26"/>
      <c r="O1630" s="20" t="s">
        <v>56</v>
      </c>
      <c r="P1630" t="str">
        <f t="shared" si="25"/>
        <v>INSERT INTO @DataTable (Deal, AdvanceDate, PROV, DealPurpose, RateType, BEACON, LTV, TDS, GDS, InsuranceType, PrincipalBalance, OccupancyType, AccountStatus, Closed_Date, DelinquencyBucket) VALUES (1629, '2016-03-10', 'BC', 'Purchase', 'Fixed', 718, 90, 34.43, 32.4, 'HiRatio', 265348.7, 'Owner-Occupied', 'Open', '1900-01-00', 'Current');</v>
      </c>
    </row>
    <row r="1631" spans="1:16" x14ac:dyDescent="0.35">
      <c r="A1631" s="22">
        <v>1630</v>
      </c>
      <c r="B1631" s="21">
        <v>41087</v>
      </c>
      <c r="C1631" s="22" t="s">
        <v>51</v>
      </c>
      <c r="D1631" s="22" t="s">
        <v>61</v>
      </c>
      <c r="E1631" s="22" t="s">
        <v>53</v>
      </c>
      <c r="F1631" s="22">
        <v>727</v>
      </c>
      <c r="G1631" s="22">
        <v>95</v>
      </c>
      <c r="H1631" s="22">
        <v>37.56</v>
      </c>
      <c r="I1631" s="22">
        <v>22.15</v>
      </c>
      <c r="J1631" s="22" t="s">
        <v>60</v>
      </c>
      <c r="K1631" s="23">
        <v>281345.15000000002</v>
      </c>
      <c r="L1631" s="23" t="s">
        <v>55</v>
      </c>
      <c r="M1631" s="23" t="s">
        <v>83</v>
      </c>
      <c r="N1631" s="27"/>
      <c r="O1631" s="23" t="s">
        <v>56</v>
      </c>
      <c r="P1631" t="str">
        <f t="shared" si="25"/>
        <v>INSERT INTO @DataTable (Deal, AdvanceDate, PROV, DealPurpose, RateType, BEACON, LTV, TDS, GDS, InsuranceType, PrincipalBalance, OccupancyType, AccountStatus, Closed_Date, DelinquencyBucket) VALUES (1630, '2012-06-27', 'AB', 'Purchase', 'Fixed', 727, 95, 37.56, 22.15, 'HiRatio', 281345.15, 'Owner-Occupied', 'Open', '1900-01-00', 'Current');</v>
      </c>
    </row>
    <row r="1632" spans="1:16" x14ac:dyDescent="0.35">
      <c r="A1632" s="19">
        <v>1631</v>
      </c>
      <c r="B1632" s="18">
        <v>41619</v>
      </c>
      <c r="C1632" s="19" t="s">
        <v>57</v>
      </c>
      <c r="D1632" s="19" t="s">
        <v>61</v>
      </c>
      <c r="E1632" s="19" t="s">
        <v>40</v>
      </c>
      <c r="F1632" s="19">
        <v>744</v>
      </c>
      <c r="G1632" s="19">
        <v>94.78</v>
      </c>
      <c r="H1632" s="19">
        <v>31.21</v>
      </c>
      <c r="I1632" s="19">
        <v>27.62</v>
      </c>
      <c r="J1632" s="19" t="s">
        <v>60</v>
      </c>
      <c r="K1632" s="20">
        <v>0</v>
      </c>
      <c r="L1632" s="20" t="s">
        <v>55</v>
      </c>
      <c r="M1632" s="20" t="s">
        <v>84</v>
      </c>
      <c r="N1632" s="26">
        <v>42732</v>
      </c>
      <c r="O1632" s="20" t="s">
        <v>56</v>
      </c>
      <c r="P1632" t="str">
        <f t="shared" si="25"/>
        <v>INSERT INTO @DataTable (Deal, AdvanceDate, PROV, DealPurpose, RateType, BEACON, LTV, TDS, GDS, InsuranceType, PrincipalBalance, OccupancyType, AccountStatus, Closed_Date, DelinquencyBucket) VALUES (1631, '2013-12-11', 'ON', 'Purchase', 'ARM', 744, 94.78, 31.21, 27.62, 'HiRatio', 0, 'Owner-Occupied', 'Closed', '2016-12-28', 'Current');</v>
      </c>
    </row>
    <row r="1633" spans="1:16" x14ac:dyDescent="0.35">
      <c r="A1633" s="22">
        <v>1632</v>
      </c>
      <c r="B1633" s="21">
        <v>42153</v>
      </c>
      <c r="C1633" s="22" t="s">
        <v>63</v>
      </c>
      <c r="D1633" s="22" t="s">
        <v>61</v>
      </c>
      <c r="E1633" s="22" t="s">
        <v>40</v>
      </c>
      <c r="F1633" s="22">
        <v>774</v>
      </c>
      <c r="G1633" s="22">
        <v>95</v>
      </c>
      <c r="H1633" s="22">
        <v>35.799999999999997</v>
      </c>
      <c r="I1633" s="22">
        <v>28.04</v>
      </c>
      <c r="J1633" s="22" t="s">
        <v>60</v>
      </c>
      <c r="K1633" s="23">
        <v>296319.27</v>
      </c>
      <c r="L1633" s="23" t="s">
        <v>55</v>
      </c>
      <c r="M1633" s="23" t="s">
        <v>83</v>
      </c>
      <c r="N1633" s="27"/>
      <c r="O1633" s="23" t="s">
        <v>56</v>
      </c>
      <c r="P1633" t="str">
        <f t="shared" si="25"/>
        <v>INSERT INTO @DataTable (Deal, AdvanceDate, PROV, DealPurpose, RateType, BEACON, LTV, TDS, GDS, InsuranceType, PrincipalBalance, OccupancyType, AccountStatus, Closed_Date, DelinquencyBucket) VALUES (1632, '2015-05-29', 'SK', 'Purchase', 'ARM', 774, 95, 35.8, 28.04, 'HiRatio', 296319.27, 'Owner-Occupied', 'Open', '1900-01-00', 'Current');</v>
      </c>
    </row>
    <row r="1634" spans="1:16" x14ac:dyDescent="0.35">
      <c r="A1634" s="19">
        <v>1633</v>
      </c>
      <c r="B1634" s="18">
        <v>42215</v>
      </c>
      <c r="C1634" s="19" t="s">
        <v>51</v>
      </c>
      <c r="D1634" s="19" t="s">
        <v>52</v>
      </c>
      <c r="E1634" s="19" t="s">
        <v>53</v>
      </c>
      <c r="F1634" s="19">
        <v>698</v>
      </c>
      <c r="G1634" s="19">
        <v>75</v>
      </c>
      <c r="H1634" s="19">
        <v>43.86</v>
      </c>
      <c r="I1634" s="19">
        <v>27.23</v>
      </c>
      <c r="J1634" s="19" t="s">
        <v>54</v>
      </c>
      <c r="K1634" s="20">
        <v>354000.37</v>
      </c>
      <c r="L1634" s="20" t="s">
        <v>55</v>
      </c>
      <c r="M1634" s="20" t="s">
        <v>83</v>
      </c>
      <c r="N1634" s="26"/>
      <c r="O1634" s="20" t="s">
        <v>56</v>
      </c>
      <c r="P1634" t="str">
        <f t="shared" si="25"/>
        <v>INSERT INTO @DataTable (Deal, AdvanceDate, PROV, DealPurpose, RateType, BEACON, LTV, TDS, GDS, InsuranceType, PrincipalBalance, OccupancyType, AccountStatus, Closed_Date, DelinquencyBucket) VALUES (1633, '2015-07-30', 'AB', 'Refinance External', 'Fixed', 698, 75, 43.86, 27.23, 'Conv', 354000.37, 'Owner-Occupied', 'Open', '1900-01-00', 'Current');</v>
      </c>
    </row>
    <row r="1635" spans="1:16" x14ac:dyDescent="0.35">
      <c r="A1635" s="22">
        <v>1634</v>
      </c>
      <c r="B1635" s="21">
        <v>42303</v>
      </c>
      <c r="C1635" s="22" t="s">
        <v>57</v>
      </c>
      <c r="D1635" s="22" t="s">
        <v>52</v>
      </c>
      <c r="E1635" s="22" t="s">
        <v>53</v>
      </c>
      <c r="F1635" s="22">
        <v>812</v>
      </c>
      <c r="G1635" s="22">
        <v>57.14</v>
      </c>
      <c r="H1635" s="22">
        <v>19.809999999999999</v>
      </c>
      <c r="I1635" s="22">
        <v>19.809999999999999</v>
      </c>
      <c r="J1635" s="22" t="s">
        <v>54</v>
      </c>
      <c r="K1635" s="23">
        <v>0</v>
      </c>
      <c r="L1635" s="23" t="s">
        <v>55</v>
      </c>
      <c r="M1635" s="23" t="s">
        <v>84</v>
      </c>
      <c r="N1635" s="27">
        <v>42655</v>
      </c>
      <c r="O1635" s="23" t="s">
        <v>56</v>
      </c>
      <c r="P1635" t="str">
        <f t="shared" si="25"/>
        <v>INSERT INTO @DataTable (Deal, AdvanceDate, PROV, DealPurpose, RateType, BEACON, LTV, TDS, GDS, InsuranceType, PrincipalBalance, OccupancyType, AccountStatus, Closed_Date, DelinquencyBucket) VALUES (1634, '2015-10-26', 'ON', 'Refinance External', 'Fixed', 812, 57.14, 19.81, 19.81, 'Conv', 0, 'Owner-Occupied', 'Closed', '2016-10-12', 'Current');</v>
      </c>
    </row>
    <row r="1636" spans="1:16" x14ac:dyDescent="0.35">
      <c r="A1636" s="19">
        <v>1635</v>
      </c>
      <c r="B1636" s="18">
        <v>41683</v>
      </c>
      <c r="C1636" s="19" t="s">
        <v>51</v>
      </c>
      <c r="D1636" s="19" t="s">
        <v>61</v>
      </c>
      <c r="E1636" s="19" t="s">
        <v>40</v>
      </c>
      <c r="F1636" s="19">
        <v>767</v>
      </c>
      <c r="G1636" s="19">
        <v>25.98</v>
      </c>
      <c r="H1636" s="19">
        <v>21.42</v>
      </c>
      <c r="I1636" s="19">
        <v>18.89</v>
      </c>
      <c r="J1636" s="19" t="s">
        <v>54</v>
      </c>
      <c r="K1636" s="20">
        <v>132410.32</v>
      </c>
      <c r="L1636" s="20" t="s">
        <v>55</v>
      </c>
      <c r="M1636" s="20" t="s">
        <v>83</v>
      </c>
      <c r="N1636" s="26"/>
      <c r="O1636" s="20" t="s">
        <v>56</v>
      </c>
      <c r="P1636" t="str">
        <f t="shared" si="25"/>
        <v>INSERT INTO @DataTable (Deal, AdvanceDate, PROV, DealPurpose, RateType, BEACON, LTV, TDS, GDS, InsuranceType, PrincipalBalance, OccupancyType, AccountStatus, Closed_Date, DelinquencyBucket) VALUES (1635, '2014-02-13', 'AB', 'Purchase', 'ARM', 767, 25.98, 21.42, 18.89, 'Conv', 132410.32, 'Owner-Occupied', 'Open', '1900-01-00', 'Current');</v>
      </c>
    </row>
    <row r="1637" spans="1:16" x14ac:dyDescent="0.35">
      <c r="A1637" s="22">
        <v>1636</v>
      </c>
      <c r="B1637" s="21">
        <v>42016</v>
      </c>
      <c r="C1637" s="22" t="s">
        <v>58</v>
      </c>
      <c r="D1637" s="22" t="s">
        <v>59</v>
      </c>
      <c r="E1637" s="22" t="s">
        <v>53</v>
      </c>
      <c r="F1637" s="22">
        <v>817</v>
      </c>
      <c r="G1637" s="22">
        <v>64.19</v>
      </c>
      <c r="H1637" s="22">
        <v>30.41</v>
      </c>
      <c r="I1637" s="22">
        <v>27.89</v>
      </c>
      <c r="J1637" s="22" t="s">
        <v>54</v>
      </c>
      <c r="K1637" s="23">
        <v>358476.41</v>
      </c>
      <c r="L1637" s="23" t="s">
        <v>55</v>
      </c>
      <c r="M1637" s="23" t="s">
        <v>83</v>
      </c>
      <c r="N1637" s="27"/>
      <c r="O1637" s="23" t="s">
        <v>56</v>
      </c>
      <c r="P1637" t="str">
        <f t="shared" si="25"/>
        <v>INSERT INTO @DataTable (Deal, AdvanceDate, PROV, DealPurpose, RateType, BEACON, LTV, TDS, GDS, InsuranceType, PrincipalBalance, OccupancyType, AccountStatus, Closed_Date, DelinquencyBucket) VALUES (1636, '2015-01-12', 'BC', 'Transfer', 'Fixed', 817, 64.19, 30.41, 27.89, 'Conv', 358476.41, 'Owner-Occupied', 'Open', '1900-01-00', 'Current');</v>
      </c>
    </row>
    <row r="1638" spans="1:16" x14ac:dyDescent="0.35">
      <c r="A1638" s="19">
        <v>1637</v>
      </c>
      <c r="B1638" s="18">
        <v>41586</v>
      </c>
      <c r="C1638" s="19" t="s">
        <v>51</v>
      </c>
      <c r="D1638" s="19" t="s">
        <v>61</v>
      </c>
      <c r="E1638" s="19" t="s">
        <v>53</v>
      </c>
      <c r="F1638" s="19">
        <v>780</v>
      </c>
      <c r="G1638" s="19">
        <v>95</v>
      </c>
      <c r="H1638" s="19">
        <v>35.409999999999997</v>
      </c>
      <c r="I1638" s="19">
        <v>34.56</v>
      </c>
      <c r="J1638" s="19" t="s">
        <v>60</v>
      </c>
      <c r="K1638" s="20">
        <v>174286.58</v>
      </c>
      <c r="L1638" s="20" t="s">
        <v>55</v>
      </c>
      <c r="M1638" s="20" t="s">
        <v>83</v>
      </c>
      <c r="N1638" s="26"/>
      <c r="O1638" s="20" t="s">
        <v>56</v>
      </c>
      <c r="P1638" t="str">
        <f t="shared" si="25"/>
        <v>INSERT INTO @DataTable (Deal, AdvanceDate, PROV, DealPurpose, RateType, BEACON, LTV, TDS, GDS, InsuranceType, PrincipalBalance, OccupancyType, AccountStatus, Closed_Date, DelinquencyBucket) VALUES (1637, '2013-11-08', 'AB', 'Purchase', 'Fixed', 780, 95, 35.41, 34.56, 'HiRatio', 174286.58, 'Owner-Occupied', 'Open', '1900-01-00', 'Current');</v>
      </c>
    </row>
    <row r="1639" spans="1:16" x14ac:dyDescent="0.35">
      <c r="A1639" s="22">
        <v>1638</v>
      </c>
      <c r="B1639" s="21">
        <v>42613</v>
      </c>
      <c r="C1639" s="22" t="s">
        <v>57</v>
      </c>
      <c r="D1639" s="22" t="s">
        <v>61</v>
      </c>
      <c r="E1639" s="22" t="s">
        <v>53</v>
      </c>
      <c r="F1639" s="22">
        <v>682</v>
      </c>
      <c r="G1639" s="22">
        <v>95</v>
      </c>
      <c r="H1639" s="22">
        <v>42.76</v>
      </c>
      <c r="I1639" s="22">
        <v>38.71</v>
      </c>
      <c r="J1639" s="22" t="s">
        <v>60</v>
      </c>
      <c r="K1639" s="23">
        <v>387663.06</v>
      </c>
      <c r="L1639" s="23" t="s">
        <v>55</v>
      </c>
      <c r="M1639" s="23" t="s">
        <v>83</v>
      </c>
      <c r="N1639" s="27"/>
      <c r="O1639" s="23" t="s">
        <v>56</v>
      </c>
      <c r="P1639" t="str">
        <f t="shared" si="25"/>
        <v>INSERT INTO @DataTable (Deal, AdvanceDate, PROV, DealPurpose, RateType, BEACON, LTV, TDS, GDS, InsuranceType, PrincipalBalance, OccupancyType, AccountStatus, Closed_Date, DelinquencyBucket) VALUES (1638, '2016-08-31', 'ON', 'Purchase', 'Fixed', 682, 95, 42.76, 38.71, 'HiRatio', 387663.06, 'Owner-Occupied', 'Open', '1900-01-00', 'Current');</v>
      </c>
    </row>
    <row r="1640" spans="1:16" x14ac:dyDescent="0.35">
      <c r="A1640" s="19">
        <v>1639</v>
      </c>
      <c r="B1640" s="18">
        <v>42107</v>
      </c>
      <c r="C1640" s="19" t="s">
        <v>51</v>
      </c>
      <c r="D1640" s="19" t="s">
        <v>61</v>
      </c>
      <c r="E1640" s="19" t="s">
        <v>53</v>
      </c>
      <c r="F1640" s="19">
        <v>692</v>
      </c>
      <c r="G1640" s="19">
        <v>94.83</v>
      </c>
      <c r="H1640" s="19">
        <v>35.26</v>
      </c>
      <c r="I1640" s="19">
        <v>15.78</v>
      </c>
      <c r="J1640" s="19" t="s">
        <v>60</v>
      </c>
      <c r="K1640" s="20">
        <v>537674.52</v>
      </c>
      <c r="L1640" s="20" t="s">
        <v>55</v>
      </c>
      <c r="M1640" s="20" t="s">
        <v>83</v>
      </c>
      <c r="N1640" s="26"/>
      <c r="O1640" s="20" t="s">
        <v>56</v>
      </c>
      <c r="P1640" t="str">
        <f t="shared" si="25"/>
        <v>INSERT INTO @DataTable (Deal, AdvanceDate, PROV, DealPurpose, RateType, BEACON, LTV, TDS, GDS, InsuranceType, PrincipalBalance, OccupancyType, AccountStatus, Closed_Date, DelinquencyBucket) VALUES (1639, '2015-04-13', 'AB', 'Purchase', 'Fixed', 692, 94.83, 35.26, 15.78, 'HiRatio', 537674.52, 'Owner-Occupied', 'Open', '1900-01-00', 'Current');</v>
      </c>
    </row>
    <row r="1641" spans="1:16" x14ac:dyDescent="0.35">
      <c r="A1641" s="22">
        <v>1640</v>
      </c>
      <c r="B1641" s="21">
        <v>41451</v>
      </c>
      <c r="C1641" s="22" t="s">
        <v>57</v>
      </c>
      <c r="D1641" s="22" t="s">
        <v>61</v>
      </c>
      <c r="E1641" s="22" t="s">
        <v>53</v>
      </c>
      <c r="F1641" s="22">
        <v>648</v>
      </c>
      <c r="G1641" s="22">
        <v>71.78</v>
      </c>
      <c r="H1641" s="22">
        <v>38.14</v>
      </c>
      <c r="I1641" s="22">
        <v>33.159999999999997</v>
      </c>
      <c r="J1641" s="22" t="s">
        <v>54</v>
      </c>
      <c r="K1641" s="23">
        <v>533869.94999999995</v>
      </c>
      <c r="L1641" s="23" t="s">
        <v>55</v>
      </c>
      <c r="M1641" s="23" t="s">
        <v>83</v>
      </c>
      <c r="N1641" s="27"/>
      <c r="O1641" s="23" t="s">
        <v>56</v>
      </c>
      <c r="P1641" t="str">
        <f t="shared" si="25"/>
        <v>INSERT INTO @DataTable (Deal, AdvanceDate, PROV, DealPurpose, RateType, BEACON, LTV, TDS, GDS, InsuranceType, PrincipalBalance, OccupancyType, AccountStatus, Closed_Date, DelinquencyBucket) VALUES (1640, '2013-06-26', 'ON', 'Purchase', 'Fixed', 648, 71.78, 38.14, 33.16, 'Conv', 533869.95, 'Owner-Occupied', 'Open', '1900-01-00', 'Current');</v>
      </c>
    </row>
    <row r="1642" spans="1:16" x14ac:dyDescent="0.35">
      <c r="A1642" s="19">
        <v>1641</v>
      </c>
      <c r="B1642" s="18">
        <v>41810</v>
      </c>
      <c r="C1642" s="19" t="s">
        <v>57</v>
      </c>
      <c r="D1642" s="19" t="s">
        <v>72</v>
      </c>
      <c r="E1642" s="19" t="s">
        <v>53</v>
      </c>
      <c r="F1642" s="19">
        <v>665</v>
      </c>
      <c r="G1642" s="19">
        <v>59.13</v>
      </c>
      <c r="H1642" s="19">
        <v>20.74</v>
      </c>
      <c r="I1642" s="19">
        <v>18.64</v>
      </c>
      <c r="J1642" s="19" t="s">
        <v>54</v>
      </c>
      <c r="K1642" s="20">
        <v>0</v>
      </c>
      <c r="L1642" s="20" t="s">
        <v>55</v>
      </c>
      <c r="M1642" s="20" t="s">
        <v>84</v>
      </c>
      <c r="N1642" s="26">
        <v>42521</v>
      </c>
      <c r="O1642" s="20" t="s">
        <v>56</v>
      </c>
      <c r="P1642" t="str">
        <f t="shared" si="25"/>
        <v>INSERT INTO @DataTable (Deal, AdvanceDate, PROV, DealPurpose, RateType, BEACON, LTV, TDS, GDS, InsuranceType, PrincipalBalance, OccupancyType, AccountStatus, Closed_Date, DelinquencyBucket) VALUES (1641, '2014-06-20', 'ON', 'ETO Existing Client', 'Fixed', 665, 59.13, 20.74, 18.64, 'Conv', 0, 'Owner-Occupied', 'Closed', '2016-05-31', 'Current');</v>
      </c>
    </row>
    <row r="1643" spans="1:16" x14ac:dyDescent="0.35">
      <c r="A1643" s="22">
        <v>1642</v>
      </c>
      <c r="B1643" s="21">
        <v>42185</v>
      </c>
      <c r="C1643" s="22" t="s">
        <v>57</v>
      </c>
      <c r="D1643" s="22" t="s">
        <v>61</v>
      </c>
      <c r="E1643" s="22" t="s">
        <v>40</v>
      </c>
      <c r="F1643" s="22">
        <v>781</v>
      </c>
      <c r="G1643" s="22">
        <v>80</v>
      </c>
      <c r="H1643" s="22">
        <v>36.619999999999997</v>
      </c>
      <c r="I1643" s="22">
        <v>14.63</v>
      </c>
      <c r="J1643" s="22" t="s">
        <v>54</v>
      </c>
      <c r="K1643" s="23">
        <v>407585.93</v>
      </c>
      <c r="L1643" s="23" t="s">
        <v>55</v>
      </c>
      <c r="M1643" s="23" t="s">
        <v>83</v>
      </c>
      <c r="N1643" s="27"/>
      <c r="O1643" s="23" t="s">
        <v>56</v>
      </c>
      <c r="P1643" t="str">
        <f t="shared" si="25"/>
        <v>INSERT INTO @DataTable (Deal, AdvanceDate, PROV, DealPurpose, RateType, BEACON, LTV, TDS, GDS, InsuranceType, PrincipalBalance, OccupancyType, AccountStatus, Closed_Date, DelinquencyBucket) VALUES (1642, '2015-06-30', 'ON', 'Purchase', 'ARM', 781, 80, 36.62, 14.63, 'Conv', 407585.93, 'Owner-Occupied', 'Open', '1900-01-00', 'Current');</v>
      </c>
    </row>
    <row r="1644" spans="1:16" x14ac:dyDescent="0.35">
      <c r="A1644" s="19">
        <v>1643</v>
      </c>
      <c r="B1644" s="18">
        <v>41701</v>
      </c>
      <c r="C1644" s="19" t="s">
        <v>51</v>
      </c>
      <c r="D1644" s="19" t="s">
        <v>52</v>
      </c>
      <c r="E1644" s="19" t="s">
        <v>53</v>
      </c>
      <c r="F1644" s="19">
        <v>676</v>
      </c>
      <c r="G1644" s="19">
        <v>80</v>
      </c>
      <c r="H1644" s="19">
        <v>41.15</v>
      </c>
      <c r="I1644" s="19">
        <v>33.979999999999997</v>
      </c>
      <c r="J1644" s="19" t="s">
        <v>54</v>
      </c>
      <c r="K1644" s="20">
        <v>289766.42</v>
      </c>
      <c r="L1644" s="20" t="s">
        <v>55</v>
      </c>
      <c r="M1644" s="20" t="s">
        <v>83</v>
      </c>
      <c r="N1644" s="26"/>
      <c r="O1644" s="20" t="s">
        <v>56</v>
      </c>
      <c r="P1644" t="str">
        <f t="shared" si="25"/>
        <v>INSERT INTO @DataTable (Deal, AdvanceDate, PROV, DealPurpose, RateType, BEACON, LTV, TDS, GDS, InsuranceType, PrincipalBalance, OccupancyType, AccountStatus, Closed_Date, DelinquencyBucket) VALUES (1643, '2014-03-03', 'AB', 'Refinance External', 'Fixed', 676, 80, 41.15, 33.98, 'Conv', 289766.42, 'Owner-Occupied', 'Open', '1900-01-00', 'Current');</v>
      </c>
    </row>
    <row r="1645" spans="1:16" x14ac:dyDescent="0.35">
      <c r="A1645" s="22">
        <v>1644</v>
      </c>
      <c r="B1645" s="21">
        <v>42179</v>
      </c>
      <c r="C1645" s="22" t="s">
        <v>58</v>
      </c>
      <c r="D1645" s="22" t="s">
        <v>52</v>
      </c>
      <c r="E1645" s="22" t="s">
        <v>40</v>
      </c>
      <c r="F1645" s="22">
        <v>802</v>
      </c>
      <c r="G1645" s="22">
        <v>72.540000000000006</v>
      </c>
      <c r="H1645" s="22">
        <v>24.11</v>
      </c>
      <c r="I1645" s="22">
        <v>20.64</v>
      </c>
      <c r="J1645" s="22" t="s">
        <v>54</v>
      </c>
      <c r="K1645" s="23">
        <v>225515.95</v>
      </c>
      <c r="L1645" s="23" t="s">
        <v>55</v>
      </c>
      <c r="M1645" s="23" t="s">
        <v>83</v>
      </c>
      <c r="N1645" s="27"/>
      <c r="O1645" s="23" t="s">
        <v>56</v>
      </c>
      <c r="P1645" t="str">
        <f t="shared" si="25"/>
        <v>INSERT INTO @DataTable (Deal, AdvanceDate, PROV, DealPurpose, RateType, BEACON, LTV, TDS, GDS, InsuranceType, PrincipalBalance, OccupancyType, AccountStatus, Closed_Date, DelinquencyBucket) VALUES (1644, '2015-06-24', 'BC', 'Refinance External', 'ARM', 802, 72.54, 24.11, 20.64, 'Conv', 225515.95, 'Owner-Occupied', 'Open', '1900-01-00', 'Current');</v>
      </c>
    </row>
    <row r="1646" spans="1:16" x14ac:dyDescent="0.35">
      <c r="A1646" s="19">
        <v>1645</v>
      </c>
      <c r="B1646" s="18">
        <v>41842</v>
      </c>
      <c r="C1646" s="19" t="s">
        <v>57</v>
      </c>
      <c r="D1646" s="19" t="s">
        <v>61</v>
      </c>
      <c r="E1646" s="19" t="s">
        <v>40</v>
      </c>
      <c r="F1646" s="19">
        <v>724</v>
      </c>
      <c r="G1646" s="19">
        <v>80</v>
      </c>
      <c r="H1646" s="19">
        <v>33.04</v>
      </c>
      <c r="I1646" s="19">
        <v>26.53</v>
      </c>
      <c r="J1646" s="19" t="s">
        <v>54</v>
      </c>
      <c r="K1646" s="20">
        <v>299555.78000000003</v>
      </c>
      <c r="L1646" s="20" t="s">
        <v>55</v>
      </c>
      <c r="M1646" s="20" t="s">
        <v>83</v>
      </c>
      <c r="N1646" s="26"/>
      <c r="O1646" s="20" t="s">
        <v>56</v>
      </c>
      <c r="P1646" t="str">
        <f t="shared" si="25"/>
        <v>INSERT INTO @DataTable (Deal, AdvanceDate, PROV, DealPurpose, RateType, BEACON, LTV, TDS, GDS, InsuranceType, PrincipalBalance, OccupancyType, AccountStatus, Closed_Date, DelinquencyBucket) VALUES (1645, '2014-07-22', 'ON', 'Purchase', 'ARM', 724, 80, 33.04, 26.53, 'Conv', 299555.78, 'Owner-Occupied', 'Open', '1900-01-00', 'Current');</v>
      </c>
    </row>
    <row r="1647" spans="1:16" x14ac:dyDescent="0.35">
      <c r="A1647" s="22">
        <v>1646</v>
      </c>
      <c r="B1647" s="21">
        <v>42125</v>
      </c>
      <c r="C1647" s="22" t="s">
        <v>51</v>
      </c>
      <c r="D1647" s="22" t="s">
        <v>61</v>
      </c>
      <c r="E1647" s="22" t="s">
        <v>53</v>
      </c>
      <c r="F1647" s="22">
        <v>621</v>
      </c>
      <c r="G1647" s="22">
        <v>95</v>
      </c>
      <c r="H1647" s="22">
        <v>33.47</v>
      </c>
      <c r="I1647" s="22">
        <v>19.88</v>
      </c>
      <c r="J1647" s="22" t="s">
        <v>60</v>
      </c>
      <c r="K1647" s="23">
        <v>300122.21000000002</v>
      </c>
      <c r="L1647" s="23" t="s">
        <v>55</v>
      </c>
      <c r="M1647" s="23" t="s">
        <v>83</v>
      </c>
      <c r="N1647" s="27"/>
      <c r="O1647" s="23" t="s">
        <v>56</v>
      </c>
      <c r="P1647" t="str">
        <f t="shared" si="25"/>
        <v>INSERT INTO @DataTable (Deal, AdvanceDate, PROV, DealPurpose, RateType, BEACON, LTV, TDS, GDS, InsuranceType, PrincipalBalance, OccupancyType, AccountStatus, Closed_Date, DelinquencyBucket) VALUES (1646, '2015-05-01', 'AB', 'Purchase', 'Fixed', 621, 95, 33.47, 19.88, 'HiRatio', 300122.21, 'Owner-Occupied', 'Open', '1900-01-00', 'Current');</v>
      </c>
    </row>
    <row r="1648" spans="1:16" x14ac:dyDescent="0.35">
      <c r="A1648" s="19">
        <v>1647</v>
      </c>
      <c r="B1648" s="18">
        <v>41859</v>
      </c>
      <c r="C1648" s="19" t="s">
        <v>57</v>
      </c>
      <c r="D1648" s="19" t="s">
        <v>52</v>
      </c>
      <c r="E1648" s="19" t="s">
        <v>40</v>
      </c>
      <c r="F1648" s="19">
        <v>738</v>
      </c>
      <c r="G1648" s="19">
        <v>66.16</v>
      </c>
      <c r="H1648" s="19">
        <v>36.96</v>
      </c>
      <c r="I1648" s="19">
        <v>18.22</v>
      </c>
      <c r="J1648" s="19" t="s">
        <v>54</v>
      </c>
      <c r="K1648" s="20">
        <v>201506.76</v>
      </c>
      <c r="L1648" s="20" t="s">
        <v>55</v>
      </c>
      <c r="M1648" s="20" t="s">
        <v>83</v>
      </c>
      <c r="N1648" s="26"/>
      <c r="O1648" s="20" t="s">
        <v>56</v>
      </c>
      <c r="P1648" t="str">
        <f t="shared" si="25"/>
        <v>INSERT INTO @DataTable (Deal, AdvanceDate, PROV, DealPurpose, RateType, BEACON, LTV, TDS, GDS, InsuranceType, PrincipalBalance, OccupancyType, AccountStatus, Closed_Date, DelinquencyBucket) VALUES (1647, '2014-08-08', 'ON', 'Refinance External', 'ARM', 738, 66.16, 36.96, 18.22, 'Conv', 201506.76, 'Owner-Occupied', 'Open', '1900-01-00', 'Current');</v>
      </c>
    </row>
    <row r="1649" spans="1:16" x14ac:dyDescent="0.35">
      <c r="A1649" s="22">
        <v>1648</v>
      </c>
      <c r="B1649" s="21">
        <v>41578</v>
      </c>
      <c r="C1649" s="22" t="s">
        <v>57</v>
      </c>
      <c r="D1649" s="22" t="s">
        <v>61</v>
      </c>
      <c r="E1649" s="22" t="s">
        <v>40</v>
      </c>
      <c r="F1649" s="22">
        <v>771</v>
      </c>
      <c r="G1649" s="22">
        <v>95</v>
      </c>
      <c r="H1649" s="22">
        <v>38.1</v>
      </c>
      <c r="I1649" s="22">
        <v>15.51</v>
      </c>
      <c r="J1649" s="22" t="s">
        <v>60</v>
      </c>
      <c r="K1649" s="23">
        <v>292834.02</v>
      </c>
      <c r="L1649" s="23" t="s">
        <v>55</v>
      </c>
      <c r="M1649" s="23" t="s">
        <v>83</v>
      </c>
      <c r="N1649" s="27"/>
      <c r="O1649" s="23" t="s">
        <v>56</v>
      </c>
      <c r="P1649" t="str">
        <f t="shared" si="25"/>
        <v>INSERT INTO @DataTable (Deal, AdvanceDate, PROV, DealPurpose, RateType, BEACON, LTV, TDS, GDS, InsuranceType, PrincipalBalance, OccupancyType, AccountStatus, Closed_Date, DelinquencyBucket) VALUES (1648, '2013-10-31', 'ON', 'Purchase', 'ARM', 771, 95, 38.1, 15.51, 'HiRatio', 292834.02, 'Owner-Occupied', 'Open', '1900-01-00', 'Current');</v>
      </c>
    </row>
    <row r="1650" spans="1:16" x14ac:dyDescent="0.35">
      <c r="A1650" s="19">
        <v>1649</v>
      </c>
      <c r="B1650" s="18">
        <v>41598</v>
      </c>
      <c r="C1650" s="19" t="s">
        <v>57</v>
      </c>
      <c r="D1650" s="19" t="s">
        <v>61</v>
      </c>
      <c r="E1650" s="19" t="s">
        <v>40</v>
      </c>
      <c r="F1650" s="19">
        <v>777</v>
      </c>
      <c r="G1650" s="19">
        <v>90</v>
      </c>
      <c r="H1650" s="19">
        <v>34.78</v>
      </c>
      <c r="I1650" s="19">
        <v>25.2</v>
      </c>
      <c r="J1650" s="19" t="s">
        <v>60</v>
      </c>
      <c r="K1650" s="20">
        <v>319417.28000000003</v>
      </c>
      <c r="L1650" s="20" t="s">
        <v>55</v>
      </c>
      <c r="M1650" s="20" t="s">
        <v>83</v>
      </c>
      <c r="N1650" s="26"/>
      <c r="O1650" s="20" t="s">
        <v>56</v>
      </c>
      <c r="P1650" t="str">
        <f t="shared" si="25"/>
        <v>INSERT INTO @DataTable (Deal, AdvanceDate, PROV, DealPurpose, RateType, BEACON, LTV, TDS, GDS, InsuranceType, PrincipalBalance, OccupancyType, AccountStatus, Closed_Date, DelinquencyBucket) VALUES (1649, '2013-11-20', 'ON', 'Purchase', 'ARM', 777, 90, 34.78, 25.2, 'HiRatio', 319417.28, 'Owner-Occupied', 'Open', '1900-01-00', 'Current');</v>
      </c>
    </row>
    <row r="1651" spans="1:16" x14ac:dyDescent="0.35">
      <c r="A1651" s="22">
        <v>1650</v>
      </c>
      <c r="B1651" s="21">
        <v>42495</v>
      </c>
      <c r="C1651" s="22" t="s">
        <v>57</v>
      </c>
      <c r="D1651" s="22" t="s">
        <v>59</v>
      </c>
      <c r="E1651" s="22" t="s">
        <v>40</v>
      </c>
      <c r="F1651" s="22">
        <v>689</v>
      </c>
      <c r="G1651" s="22">
        <v>54.02</v>
      </c>
      <c r="H1651" s="22">
        <v>27.72</v>
      </c>
      <c r="I1651" s="22">
        <v>16.829999999999998</v>
      </c>
      <c r="J1651" s="22" t="s">
        <v>54</v>
      </c>
      <c r="K1651" s="23">
        <v>183461.42</v>
      </c>
      <c r="L1651" s="23" t="s">
        <v>55</v>
      </c>
      <c r="M1651" s="23" t="s">
        <v>83</v>
      </c>
      <c r="N1651" s="27"/>
      <c r="O1651" s="23" t="s">
        <v>56</v>
      </c>
      <c r="P1651" t="str">
        <f t="shared" si="25"/>
        <v>INSERT INTO @DataTable (Deal, AdvanceDate, PROV, DealPurpose, RateType, BEACON, LTV, TDS, GDS, InsuranceType, PrincipalBalance, OccupancyType, AccountStatus, Closed_Date, DelinquencyBucket) VALUES (1650, '2016-05-05', 'ON', 'Transfer', 'ARM', 689, 54.02, 27.72, 16.83, 'Conv', 183461.42, 'Owner-Occupied', 'Open', '1900-01-00', 'Current');</v>
      </c>
    </row>
    <row r="1652" spans="1:16" x14ac:dyDescent="0.35">
      <c r="A1652" s="19">
        <v>1651</v>
      </c>
      <c r="B1652" s="18">
        <v>41996</v>
      </c>
      <c r="C1652" s="19" t="s">
        <v>57</v>
      </c>
      <c r="D1652" s="19" t="s">
        <v>61</v>
      </c>
      <c r="E1652" s="19" t="s">
        <v>53</v>
      </c>
      <c r="F1652" s="19">
        <v>708</v>
      </c>
      <c r="G1652" s="19">
        <v>90</v>
      </c>
      <c r="H1652" s="19">
        <v>36.049999999999997</v>
      </c>
      <c r="I1652" s="19">
        <v>36.049999999999997</v>
      </c>
      <c r="J1652" s="19" t="s">
        <v>60</v>
      </c>
      <c r="K1652" s="20">
        <v>212162.45</v>
      </c>
      <c r="L1652" s="20" t="s">
        <v>55</v>
      </c>
      <c r="M1652" s="20" t="s">
        <v>83</v>
      </c>
      <c r="N1652" s="26"/>
      <c r="O1652" s="20" t="s">
        <v>56</v>
      </c>
      <c r="P1652" t="str">
        <f t="shared" si="25"/>
        <v>INSERT INTO @DataTable (Deal, AdvanceDate, PROV, DealPurpose, RateType, BEACON, LTV, TDS, GDS, InsuranceType, PrincipalBalance, OccupancyType, AccountStatus, Closed_Date, DelinquencyBucket) VALUES (1651, '2014-12-23', 'ON', 'Purchase', 'Fixed', 708, 90, 36.05, 36.05, 'HiRatio', 212162.45, 'Owner-Occupied', 'Open', '1900-01-00', 'Current');</v>
      </c>
    </row>
    <row r="1653" spans="1:16" x14ac:dyDescent="0.35">
      <c r="A1653" s="22">
        <v>1652</v>
      </c>
      <c r="B1653" s="21">
        <v>42376</v>
      </c>
      <c r="C1653" s="22" t="s">
        <v>57</v>
      </c>
      <c r="D1653" s="22" t="s">
        <v>61</v>
      </c>
      <c r="E1653" s="22" t="s">
        <v>53</v>
      </c>
      <c r="F1653" s="22">
        <v>805</v>
      </c>
      <c r="G1653" s="22">
        <v>29.29</v>
      </c>
      <c r="H1653" s="22">
        <v>40.39</v>
      </c>
      <c r="I1653" s="22">
        <v>38.82</v>
      </c>
      <c r="J1653" s="22" t="s">
        <v>54</v>
      </c>
      <c r="K1653" s="23">
        <v>104936.7</v>
      </c>
      <c r="L1653" s="23" t="s">
        <v>55</v>
      </c>
      <c r="M1653" s="23" t="s">
        <v>83</v>
      </c>
      <c r="N1653" s="27"/>
      <c r="O1653" s="23" t="s">
        <v>56</v>
      </c>
      <c r="P1653" t="str">
        <f t="shared" si="25"/>
        <v>INSERT INTO @DataTable (Deal, AdvanceDate, PROV, DealPurpose, RateType, BEACON, LTV, TDS, GDS, InsuranceType, PrincipalBalance, OccupancyType, AccountStatus, Closed_Date, DelinquencyBucket) VALUES (1652, '2016-01-07', 'ON', 'Purchase', 'Fixed', 805, 29.29, 40.39, 38.82, 'Conv', 104936.7, 'Owner-Occupied', 'Open', '1900-01-00', 'Current');</v>
      </c>
    </row>
    <row r="1654" spans="1:16" x14ac:dyDescent="0.35">
      <c r="A1654" s="19">
        <v>1653</v>
      </c>
      <c r="B1654" s="18">
        <v>42124</v>
      </c>
      <c r="C1654" s="19" t="s">
        <v>57</v>
      </c>
      <c r="D1654" s="19" t="s">
        <v>59</v>
      </c>
      <c r="E1654" s="19" t="s">
        <v>53</v>
      </c>
      <c r="F1654" s="19">
        <v>736</v>
      </c>
      <c r="G1654" s="19">
        <v>74.900000000000006</v>
      </c>
      <c r="H1654" s="19">
        <v>22.83</v>
      </c>
      <c r="I1654" s="19">
        <v>18.260000000000002</v>
      </c>
      <c r="J1654" s="19" t="s">
        <v>54</v>
      </c>
      <c r="K1654" s="20">
        <v>151978.88</v>
      </c>
      <c r="L1654" s="20" t="s">
        <v>55</v>
      </c>
      <c r="M1654" s="20" t="s">
        <v>83</v>
      </c>
      <c r="N1654" s="26"/>
      <c r="O1654" s="20" t="s">
        <v>56</v>
      </c>
      <c r="P1654" t="str">
        <f t="shared" si="25"/>
        <v>INSERT INTO @DataTable (Deal, AdvanceDate, PROV, DealPurpose, RateType, BEACON, LTV, TDS, GDS, InsuranceType, PrincipalBalance, OccupancyType, AccountStatus, Closed_Date, DelinquencyBucket) VALUES (1653, '2015-04-30', 'ON', 'Transfer', 'Fixed', 736, 74.9, 22.83, 18.26, 'Conv', 151978.88, 'Owner-Occupied', 'Open', '1900-01-00', 'Current');</v>
      </c>
    </row>
    <row r="1655" spans="1:16" x14ac:dyDescent="0.35">
      <c r="A1655" s="22">
        <v>1654</v>
      </c>
      <c r="B1655" s="21">
        <v>41144</v>
      </c>
      <c r="C1655" s="22" t="s">
        <v>57</v>
      </c>
      <c r="D1655" s="22" t="s">
        <v>61</v>
      </c>
      <c r="E1655" s="22" t="s">
        <v>53</v>
      </c>
      <c r="F1655" s="22">
        <v>751</v>
      </c>
      <c r="G1655" s="22">
        <v>85.45</v>
      </c>
      <c r="H1655" s="22">
        <v>22.14</v>
      </c>
      <c r="I1655" s="22">
        <v>18.989999999999998</v>
      </c>
      <c r="J1655" s="22" t="s">
        <v>60</v>
      </c>
      <c r="K1655" s="23">
        <v>0</v>
      </c>
      <c r="L1655" s="23" t="s">
        <v>55</v>
      </c>
      <c r="M1655" s="23" t="s">
        <v>84</v>
      </c>
      <c r="N1655" s="27">
        <v>41824</v>
      </c>
      <c r="O1655" s="23" t="s">
        <v>56</v>
      </c>
      <c r="P1655" t="str">
        <f t="shared" si="25"/>
        <v>INSERT INTO @DataTable (Deal, AdvanceDate, PROV, DealPurpose, RateType, BEACON, LTV, TDS, GDS, InsuranceType, PrincipalBalance, OccupancyType, AccountStatus, Closed_Date, DelinquencyBucket) VALUES (1654, '2012-08-23', 'ON', 'Purchase', 'Fixed', 751, 85.45, 22.14, 18.99, 'HiRatio', 0, 'Owner-Occupied', 'Closed', '2014-07-04', 'Current');</v>
      </c>
    </row>
    <row r="1656" spans="1:16" x14ac:dyDescent="0.35">
      <c r="A1656" s="19">
        <v>1655</v>
      </c>
      <c r="B1656" s="18">
        <v>40802</v>
      </c>
      <c r="C1656" s="19" t="s">
        <v>51</v>
      </c>
      <c r="D1656" s="19" t="s">
        <v>61</v>
      </c>
      <c r="E1656" s="19" t="s">
        <v>53</v>
      </c>
      <c r="F1656" s="19">
        <v>686</v>
      </c>
      <c r="G1656" s="19">
        <v>95</v>
      </c>
      <c r="H1656" s="19">
        <v>34.72</v>
      </c>
      <c r="I1656" s="19">
        <v>32.07</v>
      </c>
      <c r="J1656" s="19" t="s">
        <v>60</v>
      </c>
      <c r="K1656" s="20">
        <v>0</v>
      </c>
      <c r="L1656" s="20" t="s">
        <v>55</v>
      </c>
      <c r="M1656" s="20" t="s">
        <v>84</v>
      </c>
      <c r="N1656" s="26">
        <v>41515</v>
      </c>
      <c r="O1656" s="20" t="s">
        <v>56</v>
      </c>
      <c r="P1656" t="str">
        <f t="shared" si="25"/>
        <v>INSERT INTO @DataTable (Deal, AdvanceDate, PROV, DealPurpose, RateType, BEACON, LTV, TDS, GDS, InsuranceType, PrincipalBalance, OccupancyType, AccountStatus, Closed_Date, DelinquencyBucket) VALUES (1655, '2011-09-16', 'AB', 'Purchase', 'Fixed', 686, 95, 34.72, 32.07, 'HiRatio', 0, 'Owner-Occupied', 'Closed', '2013-08-29', 'Current');</v>
      </c>
    </row>
    <row r="1657" spans="1:16" x14ac:dyDescent="0.35">
      <c r="A1657" s="22">
        <v>1656</v>
      </c>
      <c r="B1657" s="21">
        <v>41061</v>
      </c>
      <c r="C1657" s="22" t="s">
        <v>63</v>
      </c>
      <c r="D1657" s="22" t="s">
        <v>61</v>
      </c>
      <c r="E1657" s="22" t="s">
        <v>53</v>
      </c>
      <c r="F1657" s="22">
        <v>731</v>
      </c>
      <c r="G1657" s="22">
        <v>95</v>
      </c>
      <c r="H1657" s="22">
        <v>26.21</v>
      </c>
      <c r="I1657" s="22">
        <v>15.68</v>
      </c>
      <c r="J1657" s="22" t="s">
        <v>60</v>
      </c>
      <c r="K1657" s="23">
        <v>159633.12</v>
      </c>
      <c r="L1657" s="23" t="s">
        <v>55</v>
      </c>
      <c r="M1657" s="23" t="s">
        <v>83</v>
      </c>
      <c r="N1657" s="27"/>
      <c r="O1657" s="23" t="s">
        <v>56</v>
      </c>
      <c r="P1657" t="str">
        <f t="shared" si="25"/>
        <v>INSERT INTO @DataTable (Deal, AdvanceDate, PROV, DealPurpose, RateType, BEACON, LTV, TDS, GDS, InsuranceType, PrincipalBalance, OccupancyType, AccountStatus, Closed_Date, DelinquencyBucket) VALUES (1656, '2012-06-01', 'SK', 'Purchase', 'Fixed', 731, 95, 26.21, 15.68, 'HiRatio', 159633.12, 'Owner-Occupied', 'Open', '1900-01-00', 'Current');</v>
      </c>
    </row>
    <row r="1658" spans="1:16" x14ac:dyDescent="0.35">
      <c r="A1658" s="19">
        <v>1657</v>
      </c>
      <c r="B1658" s="18">
        <v>40409</v>
      </c>
      <c r="C1658" s="19" t="s">
        <v>51</v>
      </c>
      <c r="D1658" s="19" t="s">
        <v>61</v>
      </c>
      <c r="E1658" s="19" t="s">
        <v>53</v>
      </c>
      <c r="F1658" s="19">
        <v>655</v>
      </c>
      <c r="G1658" s="19">
        <v>76.19</v>
      </c>
      <c r="H1658" s="19">
        <v>25.44</v>
      </c>
      <c r="I1658" s="19">
        <v>12.89</v>
      </c>
      <c r="J1658" s="19" t="s">
        <v>54</v>
      </c>
      <c r="K1658" s="20">
        <v>129530.55</v>
      </c>
      <c r="L1658" s="20" t="s">
        <v>55</v>
      </c>
      <c r="M1658" s="20" t="s">
        <v>83</v>
      </c>
      <c r="N1658" s="26"/>
      <c r="O1658" s="20" t="s">
        <v>56</v>
      </c>
      <c r="P1658" t="str">
        <f t="shared" si="25"/>
        <v>INSERT INTO @DataTable (Deal, AdvanceDate, PROV, DealPurpose, RateType, BEACON, LTV, TDS, GDS, InsuranceType, PrincipalBalance, OccupancyType, AccountStatus, Closed_Date, DelinquencyBucket) VALUES (1657, '2010-08-19', 'AB', 'Purchase', 'Fixed', 655, 76.19, 25.44, 12.89, 'Conv', 129530.55, 'Owner-Occupied', 'Open', '1900-01-00', 'Current');</v>
      </c>
    </row>
    <row r="1659" spans="1:16" x14ac:dyDescent="0.35">
      <c r="A1659" s="22">
        <v>1658</v>
      </c>
      <c r="B1659" s="21">
        <v>41806</v>
      </c>
      <c r="C1659" s="22" t="s">
        <v>57</v>
      </c>
      <c r="D1659" s="22" t="s">
        <v>61</v>
      </c>
      <c r="E1659" s="22" t="s">
        <v>40</v>
      </c>
      <c r="F1659" s="22">
        <v>672</v>
      </c>
      <c r="G1659" s="22">
        <v>90</v>
      </c>
      <c r="H1659" s="22">
        <v>14.64</v>
      </c>
      <c r="I1659" s="22">
        <v>11.98</v>
      </c>
      <c r="J1659" s="22" t="s">
        <v>60</v>
      </c>
      <c r="K1659" s="23">
        <v>266335.38</v>
      </c>
      <c r="L1659" s="23" t="s">
        <v>55</v>
      </c>
      <c r="M1659" s="23" t="s">
        <v>83</v>
      </c>
      <c r="N1659" s="27"/>
      <c r="O1659" s="23" t="s">
        <v>56</v>
      </c>
      <c r="P1659" t="str">
        <f t="shared" si="25"/>
        <v>INSERT INTO @DataTable (Deal, AdvanceDate, PROV, DealPurpose, RateType, BEACON, LTV, TDS, GDS, InsuranceType, PrincipalBalance, OccupancyType, AccountStatus, Closed_Date, DelinquencyBucket) VALUES (1658, '2014-06-16', 'ON', 'Purchase', 'ARM', 672, 90, 14.64, 11.98, 'HiRatio', 266335.38, 'Owner-Occupied', 'Open', '1900-01-00', 'Current');</v>
      </c>
    </row>
    <row r="1660" spans="1:16" x14ac:dyDescent="0.35">
      <c r="A1660" s="19">
        <v>1659</v>
      </c>
      <c r="B1660" s="18">
        <v>42403</v>
      </c>
      <c r="C1660" s="19" t="s">
        <v>57</v>
      </c>
      <c r="D1660" s="19" t="s">
        <v>61</v>
      </c>
      <c r="E1660" s="19" t="s">
        <v>53</v>
      </c>
      <c r="F1660" s="19">
        <v>747</v>
      </c>
      <c r="G1660" s="19">
        <v>80</v>
      </c>
      <c r="H1660" s="19">
        <v>32.770000000000003</v>
      </c>
      <c r="I1660" s="19">
        <v>30.65</v>
      </c>
      <c r="J1660" s="19" t="s">
        <v>54</v>
      </c>
      <c r="K1660" s="20">
        <v>218040.39</v>
      </c>
      <c r="L1660" s="20" t="s">
        <v>55</v>
      </c>
      <c r="M1660" s="20" t="s">
        <v>83</v>
      </c>
      <c r="N1660" s="26"/>
      <c r="O1660" s="20" t="s">
        <v>56</v>
      </c>
      <c r="P1660" t="str">
        <f t="shared" si="25"/>
        <v>INSERT INTO @DataTable (Deal, AdvanceDate, PROV, DealPurpose, RateType, BEACON, LTV, TDS, GDS, InsuranceType, PrincipalBalance, OccupancyType, AccountStatus, Closed_Date, DelinquencyBucket) VALUES (1659, '2016-02-03', 'ON', 'Purchase', 'Fixed', 747, 80, 32.77, 30.65, 'Conv', 218040.39, 'Owner-Occupied', 'Open', '1900-01-00', 'Current');</v>
      </c>
    </row>
    <row r="1661" spans="1:16" x14ac:dyDescent="0.35">
      <c r="A1661" s="22">
        <v>1660</v>
      </c>
      <c r="B1661" s="21">
        <v>42508</v>
      </c>
      <c r="C1661" s="22" t="s">
        <v>57</v>
      </c>
      <c r="D1661" s="22" t="s">
        <v>64</v>
      </c>
      <c r="E1661" s="22" t="s">
        <v>53</v>
      </c>
      <c r="F1661" s="22">
        <v>757</v>
      </c>
      <c r="G1661" s="22">
        <v>94.08</v>
      </c>
      <c r="H1661" s="22">
        <v>43.98</v>
      </c>
      <c r="I1661" s="22">
        <v>25.84</v>
      </c>
      <c r="J1661" s="22" t="s">
        <v>60</v>
      </c>
      <c r="K1661" s="23">
        <v>300760.34000000003</v>
      </c>
      <c r="L1661" s="23" t="s">
        <v>55</v>
      </c>
      <c r="M1661" s="23" t="s">
        <v>83</v>
      </c>
      <c r="N1661" s="27"/>
      <c r="O1661" s="23" t="s">
        <v>56</v>
      </c>
      <c r="P1661" t="str">
        <f t="shared" si="25"/>
        <v>INSERT INTO @DataTable (Deal, AdvanceDate, PROV, DealPurpose, RateType, BEACON, LTV, TDS, GDS, InsuranceType, PrincipalBalance, OccupancyType, AccountStatus, Closed_Date, DelinquencyBucket) VALUES (1660, '2016-05-18', 'ON', 'Purchase with Improvements', 'Fixed', 757, 94.08, 43.98, 25.84, 'HiRatio', 300760.34, 'Owner-Occupied', 'Open', '1900-01-00', 'Current');</v>
      </c>
    </row>
    <row r="1662" spans="1:16" x14ac:dyDescent="0.35">
      <c r="A1662" s="19">
        <v>1661</v>
      </c>
      <c r="B1662" s="18">
        <v>42506</v>
      </c>
      <c r="C1662" s="19" t="s">
        <v>57</v>
      </c>
      <c r="D1662" s="19" t="s">
        <v>61</v>
      </c>
      <c r="E1662" s="19" t="s">
        <v>53</v>
      </c>
      <c r="F1662" s="19">
        <v>792</v>
      </c>
      <c r="G1662" s="19">
        <v>93.92</v>
      </c>
      <c r="H1662" s="19">
        <v>37.869999999999997</v>
      </c>
      <c r="I1662" s="19">
        <v>35.46</v>
      </c>
      <c r="J1662" s="19" t="s">
        <v>60</v>
      </c>
      <c r="K1662" s="20">
        <v>549556.26</v>
      </c>
      <c r="L1662" s="20" t="s">
        <v>55</v>
      </c>
      <c r="M1662" s="20" t="s">
        <v>83</v>
      </c>
      <c r="N1662" s="26"/>
      <c r="O1662" s="20" t="s">
        <v>56</v>
      </c>
      <c r="P1662" t="str">
        <f t="shared" si="25"/>
        <v>INSERT INTO @DataTable (Deal, AdvanceDate, PROV, DealPurpose, RateType, BEACON, LTV, TDS, GDS, InsuranceType, PrincipalBalance, OccupancyType, AccountStatus, Closed_Date, DelinquencyBucket) VALUES (1661, '2016-05-16', 'ON', 'Purchase', 'Fixed', 792, 93.92, 37.87, 35.46, 'HiRatio', 549556.26, 'Owner-Occupied', 'Open', '1900-01-00', 'Current');</v>
      </c>
    </row>
    <row r="1663" spans="1:16" x14ac:dyDescent="0.35">
      <c r="A1663" s="22">
        <v>1662</v>
      </c>
      <c r="B1663" s="21">
        <v>41767</v>
      </c>
      <c r="C1663" s="22" t="s">
        <v>57</v>
      </c>
      <c r="D1663" s="22" t="s">
        <v>61</v>
      </c>
      <c r="E1663" s="22" t="s">
        <v>40</v>
      </c>
      <c r="F1663" s="22">
        <v>835</v>
      </c>
      <c r="G1663" s="22">
        <v>90</v>
      </c>
      <c r="H1663" s="22">
        <v>32.76</v>
      </c>
      <c r="I1663" s="22">
        <v>25.57</v>
      </c>
      <c r="J1663" s="22" t="s">
        <v>60</v>
      </c>
      <c r="K1663" s="23">
        <v>302898.52</v>
      </c>
      <c r="L1663" s="23" t="s">
        <v>55</v>
      </c>
      <c r="M1663" s="23" t="s">
        <v>83</v>
      </c>
      <c r="N1663" s="27"/>
      <c r="O1663" s="23" t="s">
        <v>56</v>
      </c>
      <c r="P1663" t="str">
        <f t="shared" si="25"/>
        <v>INSERT INTO @DataTable (Deal, AdvanceDate, PROV, DealPurpose, RateType, BEACON, LTV, TDS, GDS, InsuranceType, PrincipalBalance, OccupancyType, AccountStatus, Closed_Date, DelinquencyBucket) VALUES (1662, '2014-05-08', 'ON', 'Purchase', 'ARM', 835, 90, 32.76, 25.57, 'HiRatio', 302898.52, 'Owner-Occupied', 'Open', '1900-01-00', 'Current');</v>
      </c>
    </row>
    <row r="1664" spans="1:16" x14ac:dyDescent="0.35">
      <c r="A1664" s="19">
        <v>1663</v>
      </c>
      <c r="B1664" s="18">
        <v>41583</v>
      </c>
      <c r="C1664" s="19" t="s">
        <v>57</v>
      </c>
      <c r="D1664" s="19" t="s">
        <v>59</v>
      </c>
      <c r="E1664" s="19" t="s">
        <v>40</v>
      </c>
      <c r="F1664" s="19">
        <v>813</v>
      </c>
      <c r="G1664" s="19">
        <v>63.78</v>
      </c>
      <c r="H1664" s="19">
        <v>34.31</v>
      </c>
      <c r="I1664" s="19">
        <v>14.65</v>
      </c>
      <c r="J1664" s="19" t="s">
        <v>54</v>
      </c>
      <c r="K1664" s="20">
        <v>245733.51</v>
      </c>
      <c r="L1664" s="20" t="s">
        <v>66</v>
      </c>
      <c r="M1664" s="20" t="s">
        <v>83</v>
      </c>
      <c r="N1664" s="26"/>
      <c r="O1664" s="20" t="s">
        <v>56</v>
      </c>
      <c r="P1664" t="str">
        <f t="shared" si="25"/>
        <v>INSERT INTO @DataTable (Deal, AdvanceDate, PROV, DealPurpose, RateType, BEACON, LTV, TDS, GDS, InsuranceType, PrincipalBalance, OccupancyType, AccountStatus, Closed_Date, DelinquencyBucket) VALUES (1663, '2013-11-05', 'ON', 'Transfer', 'ARM', 813, 63.78, 34.31, 14.65, 'Conv', 245733.51, 'Second Home', 'Open', '1900-01-00', 'Current');</v>
      </c>
    </row>
    <row r="1665" spans="1:16" x14ac:dyDescent="0.35">
      <c r="A1665" s="22">
        <v>1664</v>
      </c>
      <c r="B1665" s="21">
        <v>42376</v>
      </c>
      <c r="C1665" s="22" t="s">
        <v>57</v>
      </c>
      <c r="D1665" s="22" t="s">
        <v>61</v>
      </c>
      <c r="E1665" s="22" t="s">
        <v>40</v>
      </c>
      <c r="F1665" s="22">
        <v>701</v>
      </c>
      <c r="G1665" s="22">
        <v>95</v>
      </c>
      <c r="H1665" s="22">
        <v>36.549999999999997</v>
      </c>
      <c r="I1665" s="22">
        <v>14.47</v>
      </c>
      <c r="J1665" s="22" t="s">
        <v>60</v>
      </c>
      <c r="K1665" s="23">
        <v>263450.46999999997</v>
      </c>
      <c r="L1665" s="23" t="s">
        <v>55</v>
      </c>
      <c r="M1665" s="23" t="s">
        <v>83</v>
      </c>
      <c r="N1665" s="27"/>
      <c r="O1665" s="23" t="s">
        <v>56</v>
      </c>
      <c r="P1665" t="str">
        <f t="shared" si="25"/>
        <v>INSERT INTO @DataTable (Deal, AdvanceDate, PROV, DealPurpose, RateType, BEACON, LTV, TDS, GDS, InsuranceType, PrincipalBalance, OccupancyType, AccountStatus, Closed_Date, DelinquencyBucket) VALUES (1664, '2016-01-07', 'ON', 'Purchase', 'ARM', 701, 95, 36.55, 14.47, 'HiRatio', 263450.47, 'Owner-Occupied', 'Open', '1900-01-00', 'Current');</v>
      </c>
    </row>
    <row r="1666" spans="1:16" x14ac:dyDescent="0.35">
      <c r="A1666" s="19">
        <v>1665</v>
      </c>
      <c r="B1666" s="18">
        <v>42034</v>
      </c>
      <c r="C1666" s="19" t="s">
        <v>57</v>
      </c>
      <c r="D1666" s="19" t="s">
        <v>61</v>
      </c>
      <c r="E1666" s="19" t="s">
        <v>53</v>
      </c>
      <c r="F1666" s="19">
        <v>709</v>
      </c>
      <c r="G1666" s="19">
        <v>95</v>
      </c>
      <c r="H1666" s="19">
        <v>21.29</v>
      </c>
      <c r="I1666" s="19">
        <v>17.13</v>
      </c>
      <c r="J1666" s="19" t="s">
        <v>60</v>
      </c>
      <c r="K1666" s="20">
        <v>255183.59</v>
      </c>
      <c r="L1666" s="20" t="s">
        <v>55</v>
      </c>
      <c r="M1666" s="20" t="s">
        <v>83</v>
      </c>
      <c r="N1666" s="26"/>
      <c r="O1666" s="20" t="s">
        <v>56</v>
      </c>
      <c r="P1666" t="str">
        <f t="shared" si="25"/>
        <v>INSERT INTO @DataTable (Deal, AdvanceDate, PROV, DealPurpose, RateType, BEACON, LTV, TDS, GDS, InsuranceType, PrincipalBalance, OccupancyType, AccountStatus, Closed_Date, DelinquencyBucket) VALUES (1665, '2015-01-30', 'ON', 'Purchase', 'Fixed', 709, 95, 21.29, 17.13, 'HiRatio', 255183.59, 'Owner-Occupied', 'Open', '1900-01-00', 'Current');</v>
      </c>
    </row>
    <row r="1667" spans="1:16" x14ac:dyDescent="0.35">
      <c r="A1667" s="22">
        <v>1666</v>
      </c>
      <c r="B1667" s="21">
        <v>41859</v>
      </c>
      <c r="C1667" s="22" t="s">
        <v>57</v>
      </c>
      <c r="D1667" s="22" t="s">
        <v>64</v>
      </c>
      <c r="E1667" s="22" t="s">
        <v>53</v>
      </c>
      <c r="F1667" s="22">
        <v>710</v>
      </c>
      <c r="G1667" s="22">
        <v>95</v>
      </c>
      <c r="H1667" s="22">
        <v>31.52</v>
      </c>
      <c r="I1667" s="22">
        <v>23.42</v>
      </c>
      <c r="J1667" s="22" t="s">
        <v>60</v>
      </c>
      <c r="K1667" s="23">
        <v>239013.25</v>
      </c>
      <c r="L1667" s="23" t="s">
        <v>55</v>
      </c>
      <c r="M1667" s="23" t="s">
        <v>83</v>
      </c>
      <c r="N1667" s="27"/>
      <c r="O1667" s="23" t="s">
        <v>56</v>
      </c>
      <c r="P1667" t="str">
        <f t="shared" ref="P1667:P1730" si="26">"INSERT INTO @DataTable (Deal, AdvanceDate, PROV, DealPurpose, RateType, BEACON, LTV, TDS, GDS, InsuranceType, PrincipalBalance, OccupancyType, AccountStatus, Closed_Date, DelinquencyBucket) VALUES (" &amp; A1667 &amp; ", " &amp; "'" &amp; TEXT(B1667, "yyyy-mm-dd") &amp; "', '" &amp; C1667 &amp; "', '" &amp; D1667 &amp; "', '" &amp; E1667 &amp; "', " &amp; F1667 &amp; ", " &amp; G1667 &amp; ", " &amp; H1667 &amp; ", " &amp; I1667 &amp; ", '" &amp; J1667 &amp; "', " &amp; K1667 &amp; ", '" &amp; L1667 &amp; "', '" &amp; M1667 &amp; "', '" &amp;TEXT(N1667, "yyyy-mm-dd") &amp; "', '" &amp; O1667 &amp; "');"</f>
        <v>INSERT INTO @DataTable (Deal, AdvanceDate, PROV, DealPurpose, RateType, BEACON, LTV, TDS, GDS, InsuranceType, PrincipalBalance, OccupancyType, AccountStatus, Closed_Date, DelinquencyBucket) VALUES (1666, '2014-08-08', 'ON', 'Purchase with Improvements', 'Fixed', 710, 95, 31.52, 23.42, 'HiRatio', 239013.25, 'Owner-Occupied', 'Open', '1900-01-00', 'Current');</v>
      </c>
    </row>
    <row r="1668" spans="1:16" x14ac:dyDescent="0.35">
      <c r="A1668" s="19">
        <v>1667</v>
      </c>
      <c r="B1668" s="18">
        <v>41547</v>
      </c>
      <c r="C1668" s="19" t="s">
        <v>51</v>
      </c>
      <c r="D1668" s="19" t="s">
        <v>61</v>
      </c>
      <c r="E1668" s="19" t="s">
        <v>53</v>
      </c>
      <c r="F1668" s="19">
        <v>784</v>
      </c>
      <c r="G1668" s="19">
        <v>95</v>
      </c>
      <c r="H1668" s="19">
        <v>39.82</v>
      </c>
      <c r="I1668" s="19">
        <v>29.04</v>
      </c>
      <c r="J1668" s="19" t="s">
        <v>60</v>
      </c>
      <c r="K1668" s="20">
        <v>279179.15999999997</v>
      </c>
      <c r="L1668" s="20" t="s">
        <v>55</v>
      </c>
      <c r="M1668" s="20" t="s">
        <v>83</v>
      </c>
      <c r="N1668" s="26"/>
      <c r="O1668" s="20" t="s">
        <v>56</v>
      </c>
      <c r="P1668" t="str">
        <f t="shared" si="26"/>
        <v>INSERT INTO @DataTable (Deal, AdvanceDate, PROV, DealPurpose, RateType, BEACON, LTV, TDS, GDS, InsuranceType, PrincipalBalance, OccupancyType, AccountStatus, Closed_Date, DelinquencyBucket) VALUES (1667, '2013-09-30', 'AB', 'Purchase', 'Fixed', 784, 95, 39.82, 29.04, 'HiRatio', 279179.16, 'Owner-Occupied', 'Open', '1900-01-00', 'Current');</v>
      </c>
    </row>
    <row r="1669" spans="1:16" x14ac:dyDescent="0.35">
      <c r="A1669" s="22">
        <v>1668</v>
      </c>
      <c r="B1669" s="21">
        <v>41844</v>
      </c>
      <c r="C1669" s="22" t="s">
        <v>57</v>
      </c>
      <c r="D1669" s="22" t="s">
        <v>61</v>
      </c>
      <c r="E1669" s="22" t="s">
        <v>40</v>
      </c>
      <c r="F1669" s="22">
        <v>806</v>
      </c>
      <c r="G1669" s="22">
        <v>75</v>
      </c>
      <c r="H1669" s="22">
        <v>31.63</v>
      </c>
      <c r="I1669" s="22">
        <v>18.32</v>
      </c>
      <c r="J1669" s="22" t="s">
        <v>54</v>
      </c>
      <c r="K1669" s="23">
        <v>216677.16</v>
      </c>
      <c r="L1669" s="23" t="s">
        <v>55</v>
      </c>
      <c r="M1669" s="23" t="s">
        <v>83</v>
      </c>
      <c r="N1669" s="27"/>
      <c r="O1669" s="23" t="s">
        <v>56</v>
      </c>
      <c r="P1669" t="str">
        <f t="shared" si="26"/>
        <v>INSERT INTO @DataTable (Deal, AdvanceDate, PROV, DealPurpose, RateType, BEACON, LTV, TDS, GDS, InsuranceType, PrincipalBalance, OccupancyType, AccountStatus, Closed_Date, DelinquencyBucket) VALUES (1668, '2014-07-24', 'ON', 'Purchase', 'ARM', 806, 75, 31.63, 18.32, 'Conv', 216677.16, 'Owner-Occupied', 'Open', '1900-01-00', 'Current');</v>
      </c>
    </row>
    <row r="1670" spans="1:16" x14ac:dyDescent="0.35">
      <c r="A1670" s="19">
        <v>1669</v>
      </c>
      <c r="B1670" s="18">
        <v>42054</v>
      </c>
      <c r="C1670" s="19" t="s">
        <v>57</v>
      </c>
      <c r="D1670" s="19" t="s">
        <v>61</v>
      </c>
      <c r="E1670" s="19" t="s">
        <v>40</v>
      </c>
      <c r="F1670" s="19">
        <v>756</v>
      </c>
      <c r="G1670" s="19">
        <v>80</v>
      </c>
      <c r="H1670" s="19">
        <v>33.159999999999997</v>
      </c>
      <c r="I1670" s="19">
        <v>19.34</v>
      </c>
      <c r="J1670" s="19" t="s">
        <v>54</v>
      </c>
      <c r="K1670" s="20">
        <v>364631.76</v>
      </c>
      <c r="L1670" s="20" t="s">
        <v>55</v>
      </c>
      <c r="M1670" s="20" t="s">
        <v>83</v>
      </c>
      <c r="N1670" s="26"/>
      <c r="O1670" s="20" t="s">
        <v>56</v>
      </c>
      <c r="P1670" t="str">
        <f t="shared" si="26"/>
        <v>INSERT INTO @DataTable (Deal, AdvanceDate, PROV, DealPurpose, RateType, BEACON, LTV, TDS, GDS, InsuranceType, PrincipalBalance, OccupancyType, AccountStatus, Closed_Date, DelinquencyBucket) VALUES (1669, '2015-02-19', 'ON', 'Purchase', 'ARM', 756, 80, 33.16, 19.34, 'Conv', 364631.76, 'Owner-Occupied', 'Open', '1900-01-00', 'Current');</v>
      </c>
    </row>
    <row r="1671" spans="1:16" x14ac:dyDescent="0.35">
      <c r="A1671" s="22">
        <v>1670</v>
      </c>
      <c r="B1671" s="21">
        <v>42061</v>
      </c>
      <c r="C1671" s="22" t="s">
        <v>51</v>
      </c>
      <c r="D1671" s="22" t="s">
        <v>61</v>
      </c>
      <c r="E1671" s="22" t="s">
        <v>53</v>
      </c>
      <c r="F1671" s="22">
        <v>706</v>
      </c>
      <c r="G1671" s="22">
        <v>95</v>
      </c>
      <c r="H1671" s="22">
        <v>42.74</v>
      </c>
      <c r="I1671" s="22">
        <v>29.72</v>
      </c>
      <c r="J1671" s="22" t="s">
        <v>60</v>
      </c>
      <c r="K1671" s="23">
        <v>246016.98</v>
      </c>
      <c r="L1671" s="23" t="s">
        <v>55</v>
      </c>
      <c r="M1671" s="23" t="s">
        <v>83</v>
      </c>
      <c r="N1671" s="27"/>
      <c r="O1671" s="23" t="s">
        <v>56</v>
      </c>
      <c r="P1671" t="str">
        <f t="shared" si="26"/>
        <v>INSERT INTO @DataTable (Deal, AdvanceDate, PROV, DealPurpose, RateType, BEACON, LTV, TDS, GDS, InsuranceType, PrincipalBalance, OccupancyType, AccountStatus, Closed_Date, DelinquencyBucket) VALUES (1670, '2015-02-26', 'AB', 'Purchase', 'Fixed', 706, 95, 42.74, 29.72, 'HiRatio', 246016.98, 'Owner-Occupied', 'Open', '1900-01-00', 'Current');</v>
      </c>
    </row>
    <row r="1672" spans="1:16" x14ac:dyDescent="0.35">
      <c r="A1672" s="19">
        <v>1671</v>
      </c>
      <c r="B1672" s="18">
        <v>42200</v>
      </c>
      <c r="C1672" s="19" t="s">
        <v>63</v>
      </c>
      <c r="D1672" s="19" t="s">
        <v>61</v>
      </c>
      <c r="E1672" s="19" t="s">
        <v>53</v>
      </c>
      <c r="F1672" s="19">
        <v>793</v>
      </c>
      <c r="G1672" s="19">
        <v>90</v>
      </c>
      <c r="H1672" s="19">
        <v>18.57</v>
      </c>
      <c r="I1672" s="19">
        <v>15.88</v>
      </c>
      <c r="J1672" s="19" t="s">
        <v>60</v>
      </c>
      <c r="K1672" s="20">
        <v>222078.47</v>
      </c>
      <c r="L1672" s="20" t="s">
        <v>55</v>
      </c>
      <c r="M1672" s="20" t="s">
        <v>83</v>
      </c>
      <c r="N1672" s="26"/>
      <c r="O1672" s="20" t="s">
        <v>56</v>
      </c>
      <c r="P1672" t="str">
        <f t="shared" si="26"/>
        <v>INSERT INTO @DataTable (Deal, AdvanceDate, PROV, DealPurpose, RateType, BEACON, LTV, TDS, GDS, InsuranceType, PrincipalBalance, OccupancyType, AccountStatus, Closed_Date, DelinquencyBucket) VALUES (1671, '2015-07-15', 'SK', 'Purchase', 'Fixed', 793, 90, 18.57, 15.88, 'HiRatio', 222078.47, 'Owner-Occupied', 'Open', '1900-01-00', 'Current');</v>
      </c>
    </row>
    <row r="1673" spans="1:16" x14ac:dyDescent="0.35">
      <c r="A1673" s="22">
        <v>1672</v>
      </c>
      <c r="B1673" s="21">
        <v>40830</v>
      </c>
      <c r="C1673" s="22" t="s">
        <v>57</v>
      </c>
      <c r="D1673" s="22" t="s">
        <v>52</v>
      </c>
      <c r="E1673" s="22" t="s">
        <v>53</v>
      </c>
      <c r="F1673" s="22">
        <v>680</v>
      </c>
      <c r="G1673" s="22">
        <v>85</v>
      </c>
      <c r="H1673" s="22">
        <v>34.369999999999997</v>
      </c>
      <c r="I1673" s="22">
        <v>25.35</v>
      </c>
      <c r="J1673" s="22" t="s">
        <v>60</v>
      </c>
      <c r="K1673" s="23">
        <v>0</v>
      </c>
      <c r="L1673" s="23" t="s">
        <v>55</v>
      </c>
      <c r="M1673" s="23" t="s">
        <v>84</v>
      </c>
      <c r="N1673" s="27">
        <v>41740</v>
      </c>
      <c r="O1673" s="23" t="s">
        <v>56</v>
      </c>
      <c r="P1673" t="str">
        <f t="shared" si="26"/>
        <v>INSERT INTO @DataTable (Deal, AdvanceDate, PROV, DealPurpose, RateType, BEACON, LTV, TDS, GDS, InsuranceType, PrincipalBalance, OccupancyType, AccountStatus, Closed_Date, DelinquencyBucket) VALUES (1672, '2011-10-14', 'ON', 'Refinance External', 'Fixed', 680, 85, 34.37, 25.35, 'HiRatio', 0, 'Owner-Occupied', 'Closed', '2014-04-11', 'Current');</v>
      </c>
    </row>
    <row r="1674" spans="1:16" x14ac:dyDescent="0.35">
      <c r="A1674" s="19">
        <v>1673</v>
      </c>
      <c r="B1674" s="18">
        <v>42073</v>
      </c>
      <c r="C1674" s="19" t="s">
        <v>57</v>
      </c>
      <c r="D1674" s="19" t="s">
        <v>61</v>
      </c>
      <c r="E1674" s="19" t="s">
        <v>40</v>
      </c>
      <c r="F1674" s="19">
        <v>774</v>
      </c>
      <c r="G1674" s="19">
        <v>80</v>
      </c>
      <c r="H1674" s="19">
        <v>33.58</v>
      </c>
      <c r="I1674" s="19">
        <v>29.52</v>
      </c>
      <c r="J1674" s="19" t="s">
        <v>60</v>
      </c>
      <c r="K1674" s="20">
        <v>556489.43999999994</v>
      </c>
      <c r="L1674" s="20" t="s">
        <v>55</v>
      </c>
      <c r="M1674" s="20" t="s">
        <v>83</v>
      </c>
      <c r="N1674" s="26"/>
      <c r="O1674" s="20" t="s">
        <v>56</v>
      </c>
      <c r="P1674" t="str">
        <f t="shared" si="26"/>
        <v>INSERT INTO @DataTable (Deal, AdvanceDate, PROV, DealPurpose, RateType, BEACON, LTV, TDS, GDS, InsuranceType, PrincipalBalance, OccupancyType, AccountStatus, Closed_Date, DelinquencyBucket) VALUES (1673, '2015-03-10', 'ON', 'Purchase', 'ARM', 774, 80, 33.58, 29.52, 'HiRatio', 556489.44, 'Owner-Occupied', 'Open', '1900-01-00', 'Current');</v>
      </c>
    </row>
    <row r="1675" spans="1:16" x14ac:dyDescent="0.35">
      <c r="A1675" s="22">
        <v>1674</v>
      </c>
      <c r="B1675" s="21">
        <v>41771</v>
      </c>
      <c r="C1675" s="22" t="s">
        <v>58</v>
      </c>
      <c r="D1675" s="22" t="s">
        <v>59</v>
      </c>
      <c r="E1675" s="22" t="s">
        <v>53</v>
      </c>
      <c r="F1675" s="22">
        <v>739</v>
      </c>
      <c r="G1675" s="22">
        <v>90.76</v>
      </c>
      <c r="H1675" s="22">
        <v>33.04</v>
      </c>
      <c r="I1675" s="22">
        <v>23.07</v>
      </c>
      <c r="J1675" s="22" t="s">
        <v>60</v>
      </c>
      <c r="K1675" s="23">
        <v>174927.25</v>
      </c>
      <c r="L1675" s="23" t="s">
        <v>55</v>
      </c>
      <c r="M1675" s="23" t="s">
        <v>83</v>
      </c>
      <c r="N1675" s="27"/>
      <c r="O1675" s="23" t="s">
        <v>56</v>
      </c>
      <c r="P1675" t="str">
        <f t="shared" si="26"/>
        <v>INSERT INTO @DataTable (Deal, AdvanceDate, PROV, DealPurpose, RateType, BEACON, LTV, TDS, GDS, InsuranceType, PrincipalBalance, OccupancyType, AccountStatus, Closed_Date, DelinquencyBucket) VALUES (1674, '2014-05-12', 'BC', 'Transfer', 'Fixed', 739, 90.76, 33.04, 23.07, 'HiRatio', 174927.25, 'Owner-Occupied', 'Open', '1900-01-00', 'Current');</v>
      </c>
    </row>
    <row r="1676" spans="1:16" x14ac:dyDescent="0.35">
      <c r="A1676" s="19">
        <v>1675</v>
      </c>
      <c r="B1676" s="18">
        <v>40848</v>
      </c>
      <c r="C1676" s="19" t="s">
        <v>63</v>
      </c>
      <c r="D1676" s="19" t="s">
        <v>61</v>
      </c>
      <c r="E1676" s="19" t="s">
        <v>53</v>
      </c>
      <c r="F1676" s="19">
        <v>783</v>
      </c>
      <c r="G1676" s="19">
        <v>92.13</v>
      </c>
      <c r="H1676" s="19">
        <v>30.77</v>
      </c>
      <c r="I1676" s="19">
        <v>30.64</v>
      </c>
      <c r="J1676" s="19" t="s">
        <v>60</v>
      </c>
      <c r="K1676" s="20">
        <v>248935.36</v>
      </c>
      <c r="L1676" s="20" t="s">
        <v>55</v>
      </c>
      <c r="M1676" s="20" t="s">
        <v>83</v>
      </c>
      <c r="N1676" s="26"/>
      <c r="O1676" s="20" t="s">
        <v>56</v>
      </c>
      <c r="P1676" t="str">
        <f t="shared" si="26"/>
        <v>INSERT INTO @DataTable (Deal, AdvanceDate, PROV, DealPurpose, RateType, BEACON, LTV, TDS, GDS, InsuranceType, PrincipalBalance, OccupancyType, AccountStatus, Closed_Date, DelinquencyBucket) VALUES (1675, '2011-11-01', 'SK', 'Purchase', 'Fixed', 783, 92.13, 30.77, 30.64, 'HiRatio', 248935.36, 'Owner-Occupied', 'Open', '1900-01-00', 'Current');</v>
      </c>
    </row>
    <row r="1677" spans="1:16" x14ac:dyDescent="0.35">
      <c r="A1677" s="22">
        <v>1676</v>
      </c>
      <c r="B1677" s="21">
        <v>42158</v>
      </c>
      <c r="C1677" s="22" t="s">
        <v>74</v>
      </c>
      <c r="D1677" s="22" t="s">
        <v>61</v>
      </c>
      <c r="E1677" s="22" t="s">
        <v>40</v>
      </c>
      <c r="F1677" s="22">
        <v>704</v>
      </c>
      <c r="G1677" s="22">
        <v>90</v>
      </c>
      <c r="H1677" s="22">
        <v>24.33</v>
      </c>
      <c r="I1677" s="22">
        <v>12.51</v>
      </c>
      <c r="J1677" s="22" t="s">
        <v>60</v>
      </c>
      <c r="K1677" s="23">
        <v>533514.13</v>
      </c>
      <c r="L1677" s="23" t="s">
        <v>55</v>
      </c>
      <c r="M1677" s="23" t="s">
        <v>83</v>
      </c>
      <c r="N1677" s="27"/>
      <c r="O1677" s="23" t="s">
        <v>56</v>
      </c>
      <c r="P1677" t="str">
        <f t="shared" si="26"/>
        <v>INSERT INTO @DataTable (Deal, AdvanceDate, PROV, DealPurpose, RateType, BEACON, LTV, TDS, GDS, InsuranceType, PrincipalBalance, OccupancyType, AccountStatus, Closed_Date, DelinquencyBucket) VALUES (1676, '2015-06-03', 'MB', 'Purchase', 'ARM', 704, 90, 24.33, 12.51, 'HiRatio', 533514.13, 'Owner-Occupied', 'Open', '1900-01-00', 'Current');</v>
      </c>
    </row>
    <row r="1678" spans="1:16" x14ac:dyDescent="0.35">
      <c r="A1678" s="19">
        <v>1677</v>
      </c>
      <c r="B1678" s="18">
        <v>40718</v>
      </c>
      <c r="C1678" s="19" t="s">
        <v>57</v>
      </c>
      <c r="D1678" s="19" t="s">
        <v>61</v>
      </c>
      <c r="E1678" s="19" t="s">
        <v>53</v>
      </c>
      <c r="F1678" s="19">
        <v>771</v>
      </c>
      <c r="G1678" s="19">
        <v>88.35</v>
      </c>
      <c r="H1678" s="19">
        <v>42.89</v>
      </c>
      <c r="I1678" s="19">
        <v>41.69</v>
      </c>
      <c r="J1678" s="19" t="s">
        <v>60</v>
      </c>
      <c r="K1678" s="20">
        <v>0</v>
      </c>
      <c r="L1678" s="20" t="s">
        <v>55</v>
      </c>
      <c r="M1678" s="20" t="s">
        <v>84</v>
      </c>
      <c r="N1678" s="26">
        <v>42548</v>
      </c>
      <c r="O1678" s="20" t="s">
        <v>56</v>
      </c>
      <c r="P1678" t="str">
        <f t="shared" si="26"/>
        <v>INSERT INTO @DataTable (Deal, AdvanceDate, PROV, DealPurpose, RateType, BEACON, LTV, TDS, GDS, InsuranceType, PrincipalBalance, OccupancyType, AccountStatus, Closed_Date, DelinquencyBucket) VALUES (1677, '2011-06-24', 'ON', 'Purchase', 'Fixed', 771, 88.35, 42.89, 41.69, 'HiRatio', 0, 'Owner-Occupied', 'Closed', '2016-06-27', 'Current');</v>
      </c>
    </row>
    <row r="1679" spans="1:16" x14ac:dyDescent="0.35">
      <c r="A1679" s="22">
        <v>1678</v>
      </c>
      <c r="B1679" s="21">
        <v>40819</v>
      </c>
      <c r="C1679" s="22" t="s">
        <v>51</v>
      </c>
      <c r="D1679" s="22" t="s">
        <v>61</v>
      </c>
      <c r="E1679" s="22" t="s">
        <v>53</v>
      </c>
      <c r="F1679" s="22">
        <v>810</v>
      </c>
      <c r="G1679" s="22">
        <v>94.7</v>
      </c>
      <c r="H1679" s="22">
        <v>27.83</v>
      </c>
      <c r="I1679" s="22">
        <v>24.01</v>
      </c>
      <c r="J1679" s="22" t="s">
        <v>60</v>
      </c>
      <c r="K1679" s="23">
        <v>0</v>
      </c>
      <c r="L1679" s="23" t="s">
        <v>55</v>
      </c>
      <c r="M1679" s="23" t="s">
        <v>84</v>
      </c>
      <c r="N1679" s="27">
        <v>42558</v>
      </c>
      <c r="O1679" s="23" t="s">
        <v>56</v>
      </c>
      <c r="P1679" t="str">
        <f t="shared" si="26"/>
        <v>INSERT INTO @DataTable (Deal, AdvanceDate, PROV, DealPurpose, RateType, BEACON, LTV, TDS, GDS, InsuranceType, PrincipalBalance, OccupancyType, AccountStatus, Closed_Date, DelinquencyBucket) VALUES (1678, '2011-10-03', 'AB', 'Purchase', 'Fixed', 810, 94.7, 27.83, 24.01, 'HiRatio', 0, 'Owner-Occupied', 'Closed', '2016-07-07', 'Current');</v>
      </c>
    </row>
    <row r="1680" spans="1:16" x14ac:dyDescent="0.35">
      <c r="A1680" s="19">
        <v>1679</v>
      </c>
      <c r="B1680" s="18">
        <v>42353</v>
      </c>
      <c r="C1680" s="19" t="s">
        <v>58</v>
      </c>
      <c r="D1680" s="19" t="s">
        <v>59</v>
      </c>
      <c r="E1680" s="19" t="s">
        <v>53</v>
      </c>
      <c r="F1680" s="19">
        <v>770</v>
      </c>
      <c r="G1680" s="19">
        <v>79.34</v>
      </c>
      <c r="H1680" s="19">
        <v>42.2</v>
      </c>
      <c r="I1680" s="19">
        <v>22.49</v>
      </c>
      <c r="J1680" s="19" t="s">
        <v>54</v>
      </c>
      <c r="K1680" s="20">
        <v>236370.96</v>
      </c>
      <c r="L1680" s="20" t="s">
        <v>55</v>
      </c>
      <c r="M1680" s="20" t="s">
        <v>83</v>
      </c>
      <c r="N1680" s="26"/>
      <c r="O1680" s="20" t="s">
        <v>56</v>
      </c>
      <c r="P1680" t="str">
        <f t="shared" si="26"/>
        <v>INSERT INTO @DataTable (Deal, AdvanceDate, PROV, DealPurpose, RateType, BEACON, LTV, TDS, GDS, InsuranceType, PrincipalBalance, OccupancyType, AccountStatus, Closed_Date, DelinquencyBucket) VALUES (1679, '2015-12-15', 'BC', 'Transfer', 'Fixed', 770, 79.34, 42.2, 22.49, 'Conv', 236370.96, 'Owner-Occupied', 'Open', '1900-01-00', 'Current');</v>
      </c>
    </row>
    <row r="1681" spans="1:16" x14ac:dyDescent="0.35">
      <c r="A1681" s="22">
        <v>1680</v>
      </c>
      <c r="B1681" s="21">
        <v>41047</v>
      </c>
      <c r="C1681" s="22" t="s">
        <v>51</v>
      </c>
      <c r="D1681" s="22" t="s">
        <v>61</v>
      </c>
      <c r="E1681" s="22" t="s">
        <v>53</v>
      </c>
      <c r="F1681" s="22">
        <v>678</v>
      </c>
      <c r="G1681" s="22">
        <v>95</v>
      </c>
      <c r="H1681" s="22">
        <v>40.46</v>
      </c>
      <c r="I1681" s="22">
        <v>27.36</v>
      </c>
      <c r="J1681" s="22" t="s">
        <v>60</v>
      </c>
      <c r="K1681" s="23">
        <v>318546.96000000002</v>
      </c>
      <c r="L1681" s="23" t="s">
        <v>55</v>
      </c>
      <c r="M1681" s="23" t="s">
        <v>83</v>
      </c>
      <c r="N1681" s="27"/>
      <c r="O1681" s="23" t="s">
        <v>56</v>
      </c>
      <c r="P1681" t="str">
        <f t="shared" si="26"/>
        <v>INSERT INTO @DataTable (Deal, AdvanceDate, PROV, DealPurpose, RateType, BEACON, LTV, TDS, GDS, InsuranceType, PrincipalBalance, OccupancyType, AccountStatus, Closed_Date, DelinquencyBucket) VALUES (1680, '2012-05-18', 'AB', 'Purchase', 'Fixed', 678, 95, 40.46, 27.36, 'HiRatio', 318546.96, 'Owner-Occupied', 'Open', '1900-01-00', 'Current');</v>
      </c>
    </row>
    <row r="1682" spans="1:16" x14ac:dyDescent="0.35">
      <c r="A1682" s="19">
        <v>1681</v>
      </c>
      <c r="B1682" s="18">
        <v>42422</v>
      </c>
      <c r="C1682" s="19" t="s">
        <v>57</v>
      </c>
      <c r="D1682" s="19" t="s">
        <v>61</v>
      </c>
      <c r="E1682" s="19" t="s">
        <v>53</v>
      </c>
      <c r="F1682" s="19">
        <v>726</v>
      </c>
      <c r="G1682" s="19">
        <v>74.63</v>
      </c>
      <c r="H1682" s="19">
        <v>26.23</v>
      </c>
      <c r="I1682" s="19">
        <v>7.46</v>
      </c>
      <c r="J1682" s="19" t="s">
        <v>54</v>
      </c>
      <c r="K1682" s="20">
        <v>194565.09</v>
      </c>
      <c r="L1682" s="20" t="s">
        <v>66</v>
      </c>
      <c r="M1682" s="20" t="s">
        <v>83</v>
      </c>
      <c r="N1682" s="26"/>
      <c r="O1682" s="20" t="s">
        <v>56</v>
      </c>
      <c r="P1682" t="str">
        <f t="shared" si="26"/>
        <v>INSERT INTO @DataTable (Deal, AdvanceDate, PROV, DealPurpose, RateType, BEACON, LTV, TDS, GDS, InsuranceType, PrincipalBalance, OccupancyType, AccountStatus, Closed_Date, DelinquencyBucket) VALUES (1681, '2016-02-22', 'ON', 'Purchase', 'Fixed', 726, 74.63, 26.23, 7.46, 'Conv', 194565.09, 'Second Home', 'Open', '1900-01-00', 'Current');</v>
      </c>
    </row>
    <row r="1683" spans="1:16" x14ac:dyDescent="0.35">
      <c r="A1683" s="22">
        <v>1682</v>
      </c>
      <c r="B1683" s="21">
        <v>41942</v>
      </c>
      <c r="C1683" s="22" t="s">
        <v>57</v>
      </c>
      <c r="D1683" s="22" t="s">
        <v>59</v>
      </c>
      <c r="E1683" s="22" t="s">
        <v>53</v>
      </c>
      <c r="F1683" s="22">
        <v>0</v>
      </c>
      <c r="G1683" s="22">
        <v>58.69</v>
      </c>
      <c r="H1683" s="22">
        <v>20.97</v>
      </c>
      <c r="I1683" s="22">
        <v>19.37</v>
      </c>
      <c r="J1683" s="22" t="s">
        <v>54</v>
      </c>
      <c r="K1683" s="23">
        <v>124596.78</v>
      </c>
      <c r="L1683" s="23" t="s">
        <v>55</v>
      </c>
      <c r="M1683" s="23" t="s">
        <v>83</v>
      </c>
      <c r="N1683" s="27"/>
      <c r="O1683" s="23" t="s">
        <v>56</v>
      </c>
      <c r="P1683" t="str">
        <f t="shared" si="26"/>
        <v>INSERT INTO @DataTable (Deal, AdvanceDate, PROV, DealPurpose, RateType, BEACON, LTV, TDS, GDS, InsuranceType, PrincipalBalance, OccupancyType, AccountStatus, Closed_Date, DelinquencyBucket) VALUES (1682, '2014-10-30', 'ON', 'Transfer', 'Fixed', 0, 58.69, 20.97, 19.37, 'Conv', 124596.78, 'Owner-Occupied', 'Open', '1900-01-00', 'Current');</v>
      </c>
    </row>
    <row r="1684" spans="1:16" x14ac:dyDescent="0.35">
      <c r="A1684" s="19">
        <v>1683</v>
      </c>
      <c r="B1684" s="18">
        <v>41243</v>
      </c>
      <c r="C1684" s="19" t="s">
        <v>57</v>
      </c>
      <c r="D1684" s="19" t="s">
        <v>61</v>
      </c>
      <c r="E1684" s="19" t="s">
        <v>53</v>
      </c>
      <c r="F1684" s="19">
        <v>663</v>
      </c>
      <c r="G1684" s="19">
        <v>95</v>
      </c>
      <c r="H1684" s="19">
        <v>41.72</v>
      </c>
      <c r="I1684" s="19">
        <v>26.5</v>
      </c>
      <c r="J1684" s="19" t="s">
        <v>60</v>
      </c>
      <c r="K1684" s="20">
        <v>218081.42</v>
      </c>
      <c r="L1684" s="20" t="s">
        <v>55</v>
      </c>
      <c r="M1684" s="20" t="s">
        <v>83</v>
      </c>
      <c r="N1684" s="26"/>
      <c r="O1684" s="20" t="s">
        <v>56</v>
      </c>
      <c r="P1684" t="str">
        <f t="shared" si="26"/>
        <v>INSERT INTO @DataTable (Deal, AdvanceDate, PROV, DealPurpose, RateType, BEACON, LTV, TDS, GDS, InsuranceType, PrincipalBalance, OccupancyType, AccountStatus, Closed_Date, DelinquencyBucket) VALUES (1683, '2012-11-30', 'ON', 'Purchase', 'Fixed', 663, 95, 41.72, 26.5, 'HiRatio', 218081.42, 'Owner-Occupied', 'Open', '1900-01-00', 'Current');</v>
      </c>
    </row>
    <row r="1685" spans="1:16" x14ac:dyDescent="0.35">
      <c r="A1685" s="22">
        <v>1684</v>
      </c>
      <c r="B1685" s="21">
        <v>42657</v>
      </c>
      <c r="C1685" s="22" t="s">
        <v>57</v>
      </c>
      <c r="D1685" s="22" t="s">
        <v>61</v>
      </c>
      <c r="E1685" s="22" t="s">
        <v>53</v>
      </c>
      <c r="F1685" s="22">
        <v>625</v>
      </c>
      <c r="G1685" s="22">
        <v>94.48</v>
      </c>
      <c r="H1685" s="22">
        <v>40.130000000000003</v>
      </c>
      <c r="I1685" s="22">
        <v>33.75</v>
      </c>
      <c r="J1685" s="22" t="s">
        <v>60</v>
      </c>
      <c r="K1685" s="23">
        <v>542186.9</v>
      </c>
      <c r="L1685" s="23" t="s">
        <v>55</v>
      </c>
      <c r="M1685" s="23" t="s">
        <v>83</v>
      </c>
      <c r="N1685" s="27"/>
      <c r="O1685" s="23" t="s">
        <v>56</v>
      </c>
      <c r="P1685" t="str">
        <f t="shared" si="26"/>
        <v>INSERT INTO @DataTable (Deal, AdvanceDate, PROV, DealPurpose, RateType, BEACON, LTV, TDS, GDS, InsuranceType, PrincipalBalance, OccupancyType, AccountStatus, Closed_Date, DelinquencyBucket) VALUES (1684, '2016-10-14', 'ON', 'Purchase', 'Fixed', 625, 94.48, 40.13, 33.75, 'HiRatio', 542186.9, 'Owner-Occupied', 'Open', '1900-01-00', 'Current');</v>
      </c>
    </row>
    <row r="1686" spans="1:16" x14ac:dyDescent="0.35">
      <c r="A1686" s="19">
        <v>1685</v>
      </c>
      <c r="B1686" s="18">
        <v>41120</v>
      </c>
      <c r="C1686" s="19" t="s">
        <v>57</v>
      </c>
      <c r="D1686" s="19" t="s">
        <v>61</v>
      </c>
      <c r="E1686" s="19" t="s">
        <v>53</v>
      </c>
      <c r="F1686" s="19">
        <v>737</v>
      </c>
      <c r="G1686" s="19">
        <v>90</v>
      </c>
      <c r="H1686" s="19">
        <v>27.63</v>
      </c>
      <c r="I1686" s="19">
        <v>21.78</v>
      </c>
      <c r="J1686" s="19" t="s">
        <v>60</v>
      </c>
      <c r="K1686" s="20">
        <v>372919.89</v>
      </c>
      <c r="L1686" s="20" t="s">
        <v>55</v>
      </c>
      <c r="M1686" s="20" t="s">
        <v>83</v>
      </c>
      <c r="N1686" s="26"/>
      <c r="O1686" s="20" t="s">
        <v>56</v>
      </c>
      <c r="P1686" t="str">
        <f t="shared" si="26"/>
        <v>INSERT INTO @DataTable (Deal, AdvanceDate, PROV, DealPurpose, RateType, BEACON, LTV, TDS, GDS, InsuranceType, PrincipalBalance, OccupancyType, AccountStatus, Closed_Date, DelinquencyBucket) VALUES (1685, '2012-07-30', 'ON', 'Purchase', 'Fixed', 737, 90, 27.63, 21.78, 'HiRatio', 372919.89, 'Owner-Occupied', 'Open', '1900-01-00', 'Current');</v>
      </c>
    </row>
    <row r="1687" spans="1:16" x14ac:dyDescent="0.35">
      <c r="A1687" s="22">
        <v>1686</v>
      </c>
      <c r="B1687" s="21">
        <v>41029</v>
      </c>
      <c r="C1687" s="22" t="s">
        <v>58</v>
      </c>
      <c r="D1687" s="22" t="s">
        <v>61</v>
      </c>
      <c r="E1687" s="22" t="s">
        <v>40</v>
      </c>
      <c r="F1687" s="22">
        <v>761</v>
      </c>
      <c r="G1687" s="22">
        <v>80</v>
      </c>
      <c r="H1687" s="22">
        <v>37.619999999999997</v>
      </c>
      <c r="I1687" s="22">
        <v>41.31</v>
      </c>
      <c r="J1687" s="22" t="s">
        <v>54</v>
      </c>
      <c r="K1687" s="23">
        <v>372171.69</v>
      </c>
      <c r="L1687" s="23" t="s">
        <v>55</v>
      </c>
      <c r="M1687" s="23" t="s">
        <v>83</v>
      </c>
      <c r="N1687" s="27"/>
      <c r="O1687" s="23" t="s">
        <v>56</v>
      </c>
      <c r="P1687" t="str">
        <f t="shared" si="26"/>
        <v>INSERT INTO @DataTable (Deal, AdvanceDate, PROV, DealPurpose, RateType, BEACON, LTV, TDS, GDS, InsuranceType, PrincipalBalance, OccupancyType, AccountStatus, Closed_Date, DelinquencyBucket) VALUES (1686, '2012-04-30', 'BC', 'Purchase', 'ARM', 761, 80, 37.62, 41.31, 'Conv', 372171.69, 'Owner-Occupied', 'Open', '1900-01-00', 'Current');</v>
      </c>
    </row>
    <row r="1688" spans="1:16" x14ac:dyDescent="0.35">
      <c r="A1688" s="19">
        <v>1687</v>
      </c>
      <c r="B1688" s="18">
        <v>40841</v>
      </c>
      <c r="C1688" s="19" t="s">
        <v>63</v>
      </c>
      <c r="D1688" s="19" t="s">
        <v>52</v>
      </c>
      <c r="E1688" s="19" t="s">
        <v>53</v>
      </c>
      <c r="F1688" s="19">
        <v>749</v>
      </c>
      <c r="G1688" s="19">
        <v>51.08</v>
      </c>
      <c r="H1688" s="19">
        <v>36.89</v>
      </c>
      <c r="I1688" s="19">
        <v>36.35</v>
      </c>
      <c r="J1688" s="19" t="s">
        <v>54</v>
      </c>
      <c r="K1688" s="20">
        <v>0</v>
      </c>
      <c r="L1688" s="20" t="s">
        <v>55</v>
      </c>
      <c r="M1688" s="20" t="s">
        <v>84</v>
      </c>
      <c r="N1688" s="26">
        <v>42305</v>
      </c>
      <c r="O1688" s="20" t="s">
        <v>56</v>
      </c>
      <c r="P1688" t="str">
        <f t="shared" si="26"/>
        <v>INSERT INTO @DataTable (Deal, AdvanceDate, PROV, DealPurpose, RateType, BEACON, LTV, TDS, GDS, InsuranceType, PrincipalBalance, OccupancyType, AccountStatus, Closed_Date, DelinquencyBucket) VALUES (1687, '2011-10-25', 'SK', 'Refinance External', 'Fixed', 749, 51.08, 36.89, 36.35, 'Conv', 0, 'Owner-Occupied', 'Closed', '2015-10-28', 'Current');</v>
      </c>
    </row>
    <row r="1689" spans="1:16" x14ac:dyDescent="0.35">
      <c r="A1689" s="22">
        <v>1688</v>
      </c>
      <c r="B1689" s="21">
        <v>41094</v>
      </c>
      <c r="C1689" s="22" t="s">
        <v>51</v>
      </c>
      <c r="D1689" s="22" t="s">
        <v>61</v>
      </c>
      <c r="E1689" s="22" t="s">
        <v>53</v>
      </c>
      <c r="F1689" s="22">
        <v>641</v>
      </c>
      <c r="G1689" s="22">
        <v>95</v>
      </c>
      <c r="H1689" s="22">
        <v>25.7</v>
      </c>
      <c r="I1689" s="22">
        <v>23.83</v>
      </c>
      <c r="J1689" s="22" t="s">
        <v>60</v>
      </c>
      <c r="K1689" s="23">
        <v>278023.33</v>
      </c>
      <c r="L1689" s="23" t="s">
        <v>55</v>
      </c>
      <c r="M1689" s="23" t="s">
        <v>83</v>
      </c>
      <c r="N1689" s="27"/>
      <c r="O1689" s="23" t="s">
        <v>56</v>
      </c>
      <c r="P1689" t="str">
        <f t="shared" si="26"/>
        <v>INSERT INTO @DataTable (Deal, AdvanceDate, PROV, DealPurpose, RateType, BEACON, LTV, TDS, GDS, InsuranceType, PrincipalBalance, OccupancyType, AccountStatus, Closed_Date, DelinquencyBucket) VALUES (1688, '2012-07-04', 'AB', 'Purchase', 'Fixed', 641, 95, 25.7, 23.83, 'HiRatio', 278023.33, 'Owner-Occupied', 'Open', '1900-01-00', 'Current');</v>
      </c>
    </row>
    <row r="1690" spans="1:16" x14ac:dyDescent="0.35">
      <c r="A1690" s="19">
        <v>1689</v>
      </c>
      <c r="B1690" s="18">
        <v>42698</v>
      </c>
      <c r="C1690" s="19" t="s">
        <v>51</v>
      </c>
      <c r="D1690" s="19" t="s">
        <v>61</v>
      </c>
      <c r="E1690" s="19" t="s">
        <v>53</v>
      </c>
      <c r="F1690" s="19">
        <v>800</v>
      </c>
      <c r="G1690" s="19">
        <v>86.8</v>
      </c>
      <c r="H1690" s="19">
        <v>37.380000000000003</v>
      </c>
      <c r="I1690" s="19">
        <v>35.880000000000003</v>
      </c>
      <c r="J1690" s="19" t="s">
        <v>60</v>
      </c>
      <c r="K1690" s="20">
        <v>267436.45</v>
      </c>
      <c r="L1690" s="20" t="s">
        <v>55</v>
      </c>
      <c r="M1690" s="20" t="s">
        <v>83</v>
      </c>
      <c r="N1690" s="26"/>
      <c r="O1690" s="20" t="s">
        <v>56</v>
      </c>
      <c r="P1690" t="str">
        <f t="shared" si="26"/>
        <v>INSERT INTO @DataTable (Deal, AdvanceDate, PROV, DealPurpose, RateType, BEACON, LTV, TDS, GDS, InsuranceType, PrincipalBalance, OccupancyType, AccountStatus, Closed_Date, DelinquencyBucket) VALUES (1689, '2016-11-24', 'AB', 'Purchase', 'Fixed', 800, 86.8, 37.38, 35.88, 'HiRatio', 267436.45, 'Owner-Occupied', 'Open', '1900-01-00', 'Current');</v>
      </c>
    </row>
    <row r="1691" spans="1:16" x14ac:dyDescent="0.35">
      <c r="A1691" s="22">
        <v>1690</v>
      </c>
      <c r="B1691" s="21">
        <v>42719</v>
      </c>
      <c r="C1691" s="22" t="s">
        <v>58</v>
      </c>
      <c r="D1691" s="22" t="s">
        <v>61</v>
      </c>
      <c r="E1691" s="22" t="s">
        <v>53</v>
      </c>
      <c r="F1691" s="22">
        <v>782</v>
      </c>
      <c r="G1691" s="22">
        <v>89.88</v>
      </c>
      <c r="H1691" s="22">
        <v>25.55</v>
      </c>
      <c r="I1691" s="22">
        <v>19.29</v>
      </c>
      <c r="J1691" s="22" t="s">
        <v>60</v>
      </c>
      <c r="K1691" s="23">
        <v>455726.27</v>
      </c>
      <c r="L1691" s="23" t="s">
        <v>55</v>
      </c>
      <c r="M1691" s="23" t="s">
        <v>83</v>
      </c>
      <c r="N1691" s="27"/>
      <c r="O1691" s="23" t="s">
        <v>56</v>
      </c>
      <c r="P1691" t="str">
        <f t="shared" si="26"/>
        <v>INSERT INTO @DataTable (Deal, AdvanceDate, PROV, DealPurpose, RateType, BEACON, LTV, TDS, GDS, InsuranceType, PrincipalBalance, OccupancyType, AccountStatus, Closed_Date, DelinquencyBucket) VALUES (1690, '2016-12-15', 'BC', 'Purchase', 'Fixed', 782, 89.88, 25.55, 19.29, 'HiRatio', 455726.27, 'Owner-Occupied', 'Open', '1900-01-00', 'Current');</v>
      </c>
    </row>
    <row r="1692" spans="1:16" x14ac:dyDescent="0.35">
      <c r="A1692" s="19">
        <v>1691</v>
      </c>
      <c r="B1692" s="18">
        <v>40939</v>
      </c>
      <c r="C1692" s="19" t="s">
        <v>51</v>
      </c>
      <c r="D1692" s="19" t="s">
        <v>61</v>
      </c>
      <c r="E1692" s="19" t="s">
        <v>53</v>
      </c>
      <c r="F1692" s="19">
        <v>810</v>
      </c>
      <c r="G1692" s="19">
        <v>90</v>
      </c>
      <c r="H1692" s="19">
        <v>36.75</v>
      </c>
      <c r="I1692" s="19">
        <v>7</v>
      </c>
      <c r="J1692" s="19" t="s">
        <v>60</v>
      </c>
      <c r="K1692" s="20">
        <v>0</v>
      </c>
      <c r="L1692" s="20" t="s">
        <v>66</v>
      </c>
      <c r="M1692" s="20" t="s">
        <v>84</v>
      </c>
      <c r="N1692" s="26">
        <v>42765</v>
      </c>
      <c r="O1692" s="20" t="s">
        <v>56</v>
      </c>
      <c r="P1692" t="str">
        <f t="shared" si="26"/>
        <v>INSERT INTO @DataTable (Deal, AdvanceDate, PROV, DealPurpose, RateType, BEACON, LTV, TDS, GDS, InsuranceType, PrincipalBalance, OccupancyType, AccountStatus, Closed_Date, DelinquencyBucket) VALUES (1691, '2012-01-31', 'AB', 'Purchase', 'Fixed', 810, 90, 36.75, 7, 'HiRatio', 0, 'Second Home', 'Closed', '2017-01-30', 'Current');</v>
      </c>
    </row>
    <row r="1693" spans="1:16" x14ac:dyDescent="0.35">
      <c r="A1693" s="22">
        <v>1692</v>
      </c>
      <c r="B1693" s="21">
        <v>40892</v>
      </c>
      <c r="C1693" s="22" t="s">
        <v>58</v>
      </c>
      <c r="D1693" s="22" t="s">
        <v>61</v>
      </c>
      <c r="E1693" s="22" t="s">
        <v>53</v>
      </c>
      <c r="F1693" s="22">
        <v>767</v>
      </c>
      <c r="G1693" s="22">
        <v>95</v>
      </c>
      <c r="H1693" s="22">
        <v>43.03</v>
      </c>
      <c r="I1693" s="22">
        <v>28.36</v>
      </c>
      <c r="J1693" s="22" t="s">
        <v>60</v>
      </c>
      <c r="K1693" s="23">
        <v>160368.06</v>
      </c>
      <c r="L1693" s="23" t="s">
        <v>55</v>
      </c>
      <c r="M1693" s="23" t="s">
        <v>83</v>
      </c>
      <c r="N1693" s="27"/>
      <c r="O1693" s="23" t="s">
        <v>56</v>
      </c>
      <c r="P1693" t="str">
        <f t="shared" si="26"/>
        <v>INSERT INTO @DataTable (Deal, AdvanceDate, PROV, DealPurpose, RateType, BEACON, LTV, TDS, GDS, InsuranceType, PrincipalBalance, OccupancyType, AccountStatus, Closed_Date, DelinquencyBucket) VALUES (1692, '2011-12-15', 'BC', 'Purchase', 'Fixed', 767, 95, 43.03, 28.36, 'HiRatio', 160368.06, 'Owner-Occupied', 'Open', '1900-01-00', 'Current');</v>
      </c>
    </row>
    <row r="1694" spans="1:16" x14ac:dyDescent="0.35">
      <c r="A1694" s="19">
        <v>1693</v>
      </c>
      <c r="B1694" s="18">
        <v>41845</v>
      </c>
      <c r="C1694" s="19" t="s">
        <v>57</v>
      </c>
      <c r="D1694" s="19" t="s">
        <v>52</v>
      </c>
      <c r="E1694" s="19" t="s">
        <v>53</v>
      </c>
      <c r="F1694" s="19">
        <v>657</v>
      </c>
      <c r="G1694" s="19">
        <v>75</v>
      </c>
      <c r="H1694" s="19">
        <v>42.1</v>
      </c>
      <c r="I1694" s="19">
        <v>27.97</v>
      </c>
      <c r="J1694" s="19" t="s">
        <v>54</v>
      </c>
      <c r="K1694" s="20">
        <v>192793.96</v>
      </c>
      <c r="L1694" s="20" t="s">
        <v>55</v>
      </c>
      <c r="M1694" s="20" t="s">
        <v>83</v>
      </c>
      <c r="N1694" s="26"/>
      <c r="O1694" s="20" t="s">
        <v>56</v>
      </c>
      <c r="P1694" t="str">
        <f t="shared" si="26"/>
        <v>INSERT INTO @DataTable (Deal, AdvanceDate, PROV, DealPurpose, RateType, BEACON, LTV, TDS, GDS, InsuranceType, PrincipalBalance, OccupancyType, AccountStatus, Closed_Date, DelinquencyBucket) VALUES (1693, '2014-07-25', 'ON', 'Refinance External', 'Fixed', 657, 75, 42.1, 27.97, 'Conv', 192793.96, 'Owner-Occupied', 'Open', '1900-01-00', 'Current');</v>
      </c>
    </row>
    <row r="1695" spans="1:16" x14ac:dyDescent="0.35">
      <c r="A1695" s="22">
        <v>1694</v>
      </c>
      <c r="B1695" s="21">
        <v>41816</v>
      </c>
      <c r="C1695" s="22" t="s">
        <v>51</v>
      </c>
      <c r="D1695" s="22" t="s">
        <v>64</v>
      </c>
      <c r="E1695" s="22" t="s">
        <v>40</v>
      </c>
      <c r="F1695" s="22">
        <v>765</v>
      </c>
      <c r="G1695" s="22">
        <v>95</v>
      </c>
      <c r="H1695" s="22">
        <v>30.01</v>
      </c>
      <c r="I1695" s="22">
        <v>16.61</v>
      </c>
      <c r="J1695" s="22" t="s">
        <v>60</v>
      </c>
      <c r="K1695" s="23">
        <v>382193.75</v>
      </c>
      <c r="L1695" s="23" t="s">
        <v>55</v>
      </c>
      <c r="M1695" s="23" t="s">
        <v>83</v>
      </c>
      <c r="N1695" s="27"/>
      <c r="O1695" s="23" t="s">
        <v>56</v>
      </c>
      <c r="P1695" t="str">
        <f t="shared" si="26"/>
        <v>INSERT INTO @DataTable (Deal, AdvanceDate, PROV, DealPurpose, RateType, BEACON, LTV, TDS, GDS, InsuranceType, PrincipalBalance, OccupancyType, AccountStatus, Closed_Date, DelinquencyBucket) VALUES (1694, '2014-06-26', 'AB', 'Purchase with Improvements', 'ARM', 765, 95, 30.01, 16.61, 'HiRatio', 382193.75, 'Owner-Occupied', 'Open', '1900-01-00', 'Current');</v>
      </c>
    </row>
    <row r="1696" spans="1:16" x14ac:dyDescent="0.35">
      <c r="A1696" s="19">
        <v>1695</v>
      </c>
      <c r="B1696" s="18">
        <v>40568</v>
      </c>
      <c r="C1696" s="19" t="s">
        <v>57</v>
      </c>
      <c r="D1696" s="19" t="s">
        <v>52</v>
      </c>
      <c r="E1696" s="19" t="s">
        <v>53</v>
      </c>
      <c r="F1696" s="19">
        <v>737</v>
      </c>
      <c r="G1696" s="19">
        <v>80</v>
      </c>
      <c r="H1696" s="19">
        <v>43.32</v>
      </c>
      <c r="I1696" s="19">
        <v>43.1</v>
      </c>
      <c r="J1696" s="19" t="s">
        <v>54</v>
      </c>
      <c r="K1696" s="20">
        <v>0</v>
      </c>
      <c r="L1696" s="20" t="s">
        <v>55</v>
      </c>
      <c r="M1696" s="20" t="s">
        <v>84</v>
      </c>
      <c r="N1696" s="26">
        <v>41347</v>
      </c>
      <c r="O1696" s="20" t="s">
        <v>56</v>
      </c>
      <c r="P1696" t="str">
        <f t="shared" si="26"/>
        <v>INSERT INTO @DataTable (Deal, AdvanceDate, PROV, DealPurpose, RateType, BEACON, LTV, TDS, GDS, InsuranceType, PrincipalBalance, OccupancyType, AccountStatus, Closed_Date, DelinquencyBucket) VALUES (1695, '2011-01-25', 'ON', 'Refinance External', 'Fixed', 737, 80, 43.32, 43.1, 'Conv', 0, 'Owner-Occupied', 'Closed', '2013-03-14', 'Current');</v>
      </c>
    </row>
    <row r="1697" spans="1:16" x14ac:dyDescent="0.35">
      <c r="A1697" s="22">
        <v>1696</v>
      </c>
      <c r="B1697" s="21">
        <v>42055</v>
      </c>
      <c r="C1697" s="22" t="s">
        <v>51</v>
      </c>
      <c r="D1697" s="22" t="s">
        <v>61</v>
      </c>
      <c r="E1697" s="22" t="s">
        <v>53</v>
      </c>
      <c r="F1697" s="22">
        <v>749</v>
      </c>
      <c r="G1697" s="22">
        <v>95</v>
      </c>
      <c r="H1697" s="22">
        <v>31.55</v>
      </c>
      <c r="I1697" s="22">
        <v>29</v>
      </c>
      <c r="J1697" s="22" t="s">
        <v>60</v>
      </c>
      <c r="K1697" s="23">
        <v>322497.81</v>
      </c>
      <c r="L1697" s="23" t="s">
        <v>55</v>
      </c>
      <c r="M1697" s="23" t="s">
        <v>83</v>
      </c>
      <c r="N1697" s="27"/>
      <c r="O1697" s="23" t="s">
        <v>56</v>
      </c>
      <c r="P1697" t="str">
        <f t="shared" si="26"/>
        <v>INSERT INTO @DataTable (Deal, AdvanceDate, PROV, DealPurpose, RateType, BEACON, LTV, TDS, GDS, InsuranceType, PrincipalBalance, OccupancyType, AccountStatus, Closed_Date, DelinquencyBucket) VALUES (1696, '2015-02-20', 'AB', 'Purchase', 'Fixed', 749, 95, 31.55, 29, 'HiRatio', 322497.81, 'Owner-Occupied', 'Open', '1900-01-00', 'Current');</v>
      </c>
    </row>
    <row r="1698" spans="1:16" x14ac:dyDescent="0.35">
      <c r="A1698" s="19">
        <v>1697</v>
      </c>
      <c r="B1698" s="18">
        <v>41089</v>
      </c>
      <c r="C1698" s="19" t="s">
        <v>57</v>
      </c>
      <c r="D1698" s="19" t="s">
        <v>52</v>
      </c>
      <c r="E1698" s="19" t="s">
        <v>53</v>
      </c>
      <c r="F1698" s="19">
        <v>748</v>
      </c>
      <c r="G1698" s="19">
        <v>76.790000000000006</v>
      </c>
      <c r="H1698" s="19">
        <v>24.74</v>
      </c>
      <c r="I1698" s="19">
        <v>19.39</v>
      </c>
      <c r="J1698" s="19" t="s">
        <v>54</v>
      </c>
      <c r="K1698" s="20">
        <v>0</v>
      </c>
      <c r="L1698" s="20" t="s">
        <v>55</v>
      </c>
      <c r="M1698" s="20" t="s">
        <v>84</v>
      </c>
      <c r="N1698" s="26">
        <v>41914</v>
      </c>
      <c r="O1698" s="20" t="s">
        <v>56</v>
      </c>
      <c r="P1698" t="str">
        <f t="shared" si="26"/>
        <v>INSERT INTO @DataTable (Deal, AdvanceDate, PROV, DealPurpose, RateType, BEACON, LTV, TDS, GDS, InsuranceType, PrincipalBalance, OccupancyType, AccountStatus, Closed_Date, DelinquencyBucket) VALUES (1697, '2012-06-29', 'ON', 'Refinance External', 'Fixed', 748, 76.79, 24.74, 19.39, 'Conv', 0, 'Owner-Occupied', 'Closed', '2014-10-02', 'Current');</v>
      </c>
    </row>
    <row r="1699" spans="1:16" x14ac:dyDescent="0.35">
      <c r="A1699" s="22">
        <v>1698</v>
      </c>
      <c r="B1699" s="21">
        <v>41122</v>
      </c>
      <c r="C1699" s="22" t="s">
        <v>57</v>
      </c>
      <c r="D1699" s="22" t="s">
        <v>52</v>
      </c>
      <c r="E1699" s="22" t="s">
        <v>53</v>
      </c>
      <c r="F1699" s="22">
        <v>674</v>
      </c>
      <c r="G1699" s="22">
        <v>85</v>
      </c>
      <c r="H1699" s="22">
        <v>33.67</v>
      </c>
      <c r="I1699" s="22">
        <v>19.64</v>
      </c>
      <c r="J1699" s="22" t="s">
        <v>60</v>
      </c>
      <c r="K1699" s="23">
        <v>0</v>
      </c>
      <c r="L1699" s="23" t="s">
        <v>55</v>
      </c>
      <c r="M1699" s="23" t="s">
        <v>84</v>
      </c>
      <c r="N1699" s="27">
        <v>41736</v>
      </c>
      <c r="O1699" s="23" t="s">
        <v>56</v>
      </c>
      <c r="P1699" t="str">
        <f t="shared" si="26"/>
        <v>INSERT INTO @DataTable (Deal, AdvanceDate, PROV, DealPurpose, RateType, BEACON, LTV, TDS, GDS, InsuranceType, PrincipalBalance, OccupancyType, AccountStatus, Closed_Date, DelinquencyBucket) VALUES (1698, '2012-08-01', 'ON', 'Refinance External', 'Fixed', 674, 85, 33.67, 19.64, 'HiRatio', 0, 'Owner-Occupied', 'Closed', '2014-04-07', 'Current');</v>
      </c>
    </row>
    <row r="1700" spans="1:16" x14ac:dyDescent="0.35">
      <c r="A1700" s="19">
        <v>1699</v>
      </c>
      <c r="B1700" s="18">
        <v>41712</v>
      </c>
      <c r="C1700" s="19" t="s">
        <v>58</v>
      </c>
      <c r="D1700" s="19" t="s">
        <v>61</v>
      </c>
      <c r="E1700" s="19" t="s">
        <v>40</v>
      </c>
      <c r="F1700" s="19">
        <v>685</v>
      </c>
      <c r="G1700" s="19">
        <v>90</v>
      </c>
      <c r="H1700" s="19">
        <v>37.67</v>
      </c>
      <c r="I1700" s="19">
        <v>10.029999999999999</v>
      </c>
      <c r="J1700" s="19" t="s">
        <v>60</v>
      </c>
      <c r="K1700" s="20">
        <v>0</v>
      </c>
      <c r="L1700" s="20" t="s">
        <v>66</v>
      </c>
      <c r="M1700" s="20" t="s">
        <v>84</v>
      </c>
      <c r="N1700" s="26">
        <v>42611</v>
      </c>
      <c r="O1700" s="20" t="s">
        <v>56</v>
      </c>
      <c r="P1700" t="str">
        <f t="shared" si="26"/>
        <v>INSERT INTO @DataTable (Deal, AdvanceDate, PROV, DealPurpose, RateType, BEACON, LTV, TDS, GDS, InsuranceType, PrincipalBalance, OccupancyType, AccountStatus, Closed_Date, DelinquencyBucket) VALUES (1699, '2014-03-14', 'BC', 'Purchase', 'ARM', 685, 90, 37.67, 10.03, 'HiRatio', 0, 'Second Home', 'Closed', '2016-08-29', 'Current');</v>
      </c>
    </row>
    <row r="1701" spans="1:16" x14ac:dyDescent="0.35">
      <c r="A1701" s="22">
        <v>1700</v>
      </c>
      <c r="B1701" s="21">
        <v>40589</v>
      </c>
      <c r="C1701" s="22" t="s">
        <v>51</v>
      </c>
      <c r="D1701" s="22" t="s">
        <v>61</v>
      </c>
      <c r="E1701" s="22" t="s">
        <v>40</v>
      </c>
      <c r="F1701" s="22">
        <v>722</v>
      </c>
      <c r="G1701" s="22">
        <v>80</v>
      </c>
      <c r="H1701" s="22">
        <v>32.24</v>
      </c>
      <c r="I1701" s="22">
        <v>29.71</v>
      </c>
      <c r="J1701" s="22" t="s">
        <v>54</v>
      </c>
      <c r="K1701" s="23">
        <v>282109.43</v>
      </c>
      <c r="L1701" s="23" t="s">
        <v>55</v>
      </c>
      <c r="M1701" s="23" t="s">
        <v>83</v>
      </c>
      <c r="N1701" s="27"/>
      <c r="O1701" s="23" t="s">
        <v>56</v>
      </c>
      <c r="P1701" t="str">
        <f t="shared" si="26"/>
        <v>INSERT INTO @DataTable (Deal, AdvanceDate, PROV, DealPurpose, RateType, BEACON, LTV, TDS, GDS, InsuranceType, PrincipalBalance, OccupancyType, AccountStatus, Closed_Date, DelinquencyBucket) VALUES (1700, '2011-02-15', 'AB', 'Purchase', 'ARM', 722, 80, 32.24, 29.71, 'Conv', 282109.43, 'Owner-Occupied', 'Open', '1900-01-00', 'Current');</v>
      </c>
    </row>
    <row r="1702" spans="1:16" x14ac:dyDescent="0.35">
      <c r="A1702" s="19">
        <v>1701</v>
      </c>
      <c r="B1702" s="18">
        <v>41820</v>
      </c>
      <c r="C1702" s="19" t="s">
        <v>51</v>
      </c>
      <c r="D1702" s="19" t="s">
        <v>61</v>
      </c>
      <c r="E1702" s="19" t="s">
        <v>53</v>
      </c>
      <c r="F1702" s="19">
        <v>802</v>
      </c>
      <c r="G1702" s="19">
        <v>90</v>
      </c>
      <c r="H1702" s="19">
        <v>42.75</v>
      </c>
      <c r="I1702" s="19">
        <v>38.950000000000003</v>
      </c>
      <c r="J1702" s="19" t="s">
        <v>60</v>
      </c>
      <c r="K1702" s="20">
        <v>470580.75</v>
      </c>
      <c r="L1702" s="20" t="s">
        <v>55</v>
      </c>
      <c r="M1702" s="20" t="s">
        <v>83</v>
      </c>
      <c r="N1702" s="26"/>
      <c r="O1702" s="20" t="s">
        <v>56</v>
      </c>
      <c r="P1702" t="str">
        <f t="shared" si="26"/>
        <v>INSERT INTO @DataTable (Deal, AdvanceDate, PROV, DealPurpose, RateType, BEACON, LTV, TDS, GDS, InsuranceType, PrincipalBalance, OccupancyType, AccountStatus, Closed_Date, DelinquencyBucket) VALUES (1701, '2014-06-30', 'AB', 'Purchase', 'Fixed', 802, 90, 42.75, 38.95, 'HiRatio', 470580.75, 'Owner-Occupied', 'Open', '1900-01-00', 'Current');</v>
      </c>
    </row>
    <row r="1703" spans="1:16" x14ac:dyDescent="0.35">
      <c r="A1703" s="22">
        <v>1702</v>
      </c>
      <c r="B1703" s="21">
        <v>40939</v>
      </c>
      <c r="C1703" s="22" t="s">
        <v>51</v>
      </c>
      <c r="D1703" s="22" t="s">
        <v>61</v>
      </c>
      <c r="E1703" s="22" t="s">
        <v>40</v>
      </c>
      <c r="F1703" s="22">
        <v>740</v>
      </c>
      <c r="G1703" s="22">
        <v>80</v>
      </c>
      <c r="H1703" s="22">
        <v>41.96</v>
      </c>
      <c r="I1703" s="22">
        <v>13.41</v>
      </c>
      <c r="J1703" s="22" t="s">
        <v>54</v>
      </c>
      <c r="K1703" s="23">
        <v>0</v>
      </c>
      <c r="L1703" s="23" t="s">
        <v>62</v>
      </c>
      <c r="M1703" s="23" t="s">
        <v>84</v>
      </c>
      <c r="N1703" s="27">
        <v>41612</v>
      </c>
      <c r="O1703" s="23" t="s">
        <v>56</v>
      </c>
      <c r="P1703" t="str">
        <f t="shared" si="26"/>
        <v>INSERT INTO @DataTable (Deal, AdvanceDate, PROV, DealPurpose, RateType, BEACON, LTV, TDS, GDS, InsuranceType, PrincipalBalance, OccupancyType, AccountStatus, Closed_Date, DelinquencyBucket) VALUES (1702, '2012-01-31', 'AB', 'Purchase', 'ARM', 740, 80, 41.96, 13.41, 'Conv', 0, 'Rental', 'Closed', '2013-12-04', 'Current');</v>
      </c>
    </row>
    <row r="1704" spans="1:16" x14ac:dyDescent="0.35">
      <c r="A1704" s="19">
        <v>1703</v>
      </c>
      <c r="B1704" s="18">
        <v>42108</v>
      </c>
      <c r="C1704" s="19" t="s">
        <v>57</v>
      </c>
      <c r="D1704" s="19" t="s">
        <v>52</v>
      </c>
      <c r="E1704" s="19" t="s">
        <v>40</v>
      </c>
      <c r="F1704" s="19">
        <v>723</v>
      </c>
      <c r="G1704" s="19">
        <v>51.25</v>
      </c>
      <c r="H1704" s="19">
        <v>17.96</v>
      </c>
      <c r="I1704" s="19">
        <v>17.09</v>
      </c>
      <c r="J1704" s="19" t="s">
        <v>54</v>
      </c>
      <c r="K1704" s="20">
        <v>383207.41</v>
      </c>
      <c r="L1704" s="20" t="s">
        <v>55</v>
      </c>
      <c r="M1704" s="20" t="s">
        <v>83</v>
      </c>
      <c r="N1704" s="26"/>
      <c r="O1704" s="20" t="s">
        <v>56</v>
      </c>
      <c r="P1704" t="str">
        <f t="shared" si="26"/>
        <v>INSERT INTO @DataTable (Deal, AdvanceDate, PROV, DealPurpose, RateType, BEACON, LTV, TDS, GDS, InsuranceType, PrincipalBalance, OccupancyType, AccountStatus, Closed_Date, DelinquencyBucket) VALUES (1703, '2015-04-14', 'ON', 'Refinance External', 'ARM', 723, 51.25, 17.96, 17.09, 'Conv', 383207.41, 'Owner-Occupied', 'Open', '1900-01-00', 'Current');</v>
      </c>
    </row>
    <row r="1705" spans="1:16" x14ac:dyDescent="0.35">
      <c r="A1705" s="22">
        <v>1704</v>
      </c>
      <c r="B1705" s="21">
        <v>42156</v>
      </c>
      <c r="C1705" s="22" t="s">
        <v>51</v>
      </c>
      <c r="D1705" s="22" t="s">
        <v>61</v>
      </c>
      <c r="E1705" s="22" t="s">
        <v>53</v>
      </c>
      <c r="F1705" s="22">
        <v>791</v>
      </c>
      <c r="G1705" s="22">
        <v>91.69</v>
      </c>
      <c r="H1705" s="22">
        <v>37.549999999999997</v>
      </c>
      <c r="I1705" s="22">
        <v>37.299999999999997</v>
      </c>
      <c r="J1705" s="22" t="s">
        <v>60</v>
      </c>
      <c r="K1705" s="23">
        <v>290163.94</v>
      </c>
      <c r="L1705" s="23" t="s">
        <v>55</v>
      </c>
      <c r="M1705" s="23" t="s">
        <v>83</v>
      </c>
      <c r="N1705" s="27"/>
      <c r="O1705" s="23" t="s">
        <v>56</v>
      </c>
      <c r="P1705" t="str">
        <f t="shared" si="26"/>
        <v>INSERT INTO @DataTable (Deal, AdvanceDate, PROV, DealPurpose, RateType, BEACON, LTV, TDS, GDS, InsuranceType, PrincipalBalance, OccupancyType, AccountStatus, Closed_Date, DelinquencyBucket) VALUES (1704, '2015-06-01', 'AB', 'Purchase', 'Fixed', 791, 91.69, 37.55, 37.3, 'HiRatio', 290163.94, 'Owner-Occupied', 'Open', '1900-01-00', 'Current');</v>
      </c>
    </row>
    <row r="1706" spans="1:16" x14ac:dyDescent="0.35">
      <c r="A1706" s="19">
        <v>1705</v>
      </c>
      <c r="B1706" s="18">
        <v>40830</v>
      </c>
      <c r="C1706" s="19" t="s">
        <v>57</v>
      </c>
      <c r="D1706" s="19" t="s">
        <v>52</v>
      </c>
      <c r="E1706" s="19" t="s">
        <v>53</v>
      </c>
      <c r="F1706" s="19">
        <v>715</v>
      </c>
      <c r="G1706" s="19">
        <v>80</v>
      </c>
      <c r="H1706" s="19">
        <v>44.76</v>
      </c>
      <c r="I1706" s="19">
        <v>18.899999999999999</v>
      </c>
      <c r="J1706" s="19" t="s">
        <v>54</v>
      </c>
      <c r="K1706" s="20">
        <v>0</v>
      </c>
      <c r="L1706" s="20" t="s">
        <v>62</v>
      </c>
      <c r="M1706" s="20" t="s">
        <v>84</v>
      </c>
      <c r="N1706" s="26">
        <v>41498</v>
      </c>
      <c r="O1706" s="20" t="s">
        <v>56</v>
      </c>
      <c r="P1706" t="str">
        <f t="shared" si="26"/>
        <v>INSERT INTO @DataTable (Deal, AdvanceDate, PROV, DealPurpose, RateType, BEACON, LTV, TDS, GDS, InsuranceType, PrincipalBalance, OccupancyType, AccountStatus, Closed_Date, DelinquencyBucket) VALUES (1705, '2011-10-14', 'ON', 'Refinance External', 'Fixed', 715, 80, 44.76, 18.9, 'Conv', 0, 'Rental', 'Closed', '2013-08-12', 'Current');</v>
      </c>
    </row>
    <row r="1707" spans="1:16" x14ac:dyDescent="0.35">
      <c r="A1707" s="22">
        <v>1706</v>
      </c>
      <c r="B1707" s="21">
        <v>42311</v>
      </c>
      <c r="C1707" s="22" t="s">
        <v>58</v>
      </c>
      <c r="D1707" s="22" t="s">
        <v>59</v>
      </c>
      <c r="E1707" s="22" t="s">
        <v>40</v>
      </c>
      <c r="F1707" s="22">
        <v>793</v>
      </c>
      <c r="G1707" s="22">
        <v>76.150000000000006</v>
      </c>
      <c r="H1707" s="22">
        <v>30.84</v>
      </c>
      <c r="I1707" s="22">
        <v>27.2</v>
      </c>
      <c r="J1707" s="22" t="s">
        <v>54</v>
      </c>
      <c r="K1707" s="23">
        <v>201787.48</v>
      </c>
      <c r="L1707" s="23" t="s">
        <v>55</v>
      </c>
      <c r="M1707" s="23" t="s">
        <v>83</v>
      </c>
      <c r="N1707" s="27"/>
      <c r="O1707" s="23" t="s">
        <v>56</v>
      </c>
      <c r="P1707" t="str">
        <f t="shared" si="26"/>
        <v>INSERT INTO @DataTable (Deal, AdvanceDate, PROV, DealPurpose, RateType, BEACON, LTV, TDS, GDS, InsuranceType, PrincipalBalance, OccupancyType, AccountStatus, Closed_Date, DelinquencyBucket) VALUES (1706, '2015-11-03', 'BC', 'Transfer', 'ARM', 793, 76.15, 30.84, 27.2, 'Conv', 201787.48, 'Owner-Occupied', 'Open', '1900-01-00', 'Current');</v>
      </c>
    </row>
    <row r="1708" spans="1:16" x14ac:dyDescent="0.35">
      <c r="A1708" s="19">
        <v>1707</v>
      </c>
      <c r="B1708" s="18">
        <v>42720</v>
      </c>
      <c r="C1708" s="19" t="s">
        <v>51</v>
      </c>
      <c r="D1708" s="19" t="s">
        <v>52</v>
      </c>
      <c r="E1708" s="19" t="s">
        <v>53</v>
      </c>
      <c r="F1708" s="19">
        <v>720</v>
      </c>
      <c r="G1708" s="19">
        <v>80</v>
      </c>
      <c r="H1708" s="19">
        <v>41.35</v>
      </c>
      <c r="I1708" s="19">
        <v>32.869999999999997</v>
      </c>
      <c r="J1708" s="19" t="s">
        <v>54</v>
      </c>
      <c r="K1708" s="20">
        <v>358889.67</v>
      </c>
      <c r="L1708" s="20" t="s">
        <v>55</v>
      </c>
      <c r="M1708" s="20" t="s">
        <v>83</v>
      </c>
      <c r="N1708" s="26"/>
      <c r="O1708" s="20" t="s">
        <v>56</v>
      </c>
      <c r="P1708" t="str">
        <f t="shared" si="26"/>
        <v>INSERT INTO @DataTable (Deal, AdvanceDate, PROV, DealPurpose, RateType, BEACON, LTV, TDS, GDS, InsuranceType, PrincipalBalance, OccupancyType, AccountStatus, Closed_Date, DelinquencyBucket) VALUES (1707, '2016-12-16', 'AB', 'Refinance External', 'Fixed', 720, 80, 41.35, 32.87, 'Conv', 358889.67, 'Owner-Occupied', 'Open', '1900-01-00', 'Current');</v>
      </c>
    </row>
    <row r="1709" spans="1:16" x14ac:dyDescent="0.35">
      <c r="A1709" s="22">
        <v>1708</v>
      </c>
      <c r="B1709" s="21">
        <v>41726</v>
      </c>
      <c r="C1709" s="22" t="s">
        <v>51</v>
      </c>
      <c r="D1709" s="22" t="s">
        <v>52</v>
      </c>
      <c r="E1709" s="22" t="s">
        <v>53</v>
      </c>
      <c r="F1709" s="22">
        <v>714</v>
      </c>
      <c r="G1709" s="22">
        <v>48.61</v>
      </c>
      <c r="H1709" s="22">
        <v>38.78</v>
      </c>
      <c r="I1709" s="22">
        <v>38.78</v>
      </c>
      <c r="J1709" s="22" t="s">
        <v>54</v>
      </c>
      <c r="K1709" s="23">
        <v>0</v>
      </c>
      <c r="L1709" s="23" t="s">
        <v>55</v>
      </c>
      <c r="M1709" s="23" t="s">
        <v>84</v>
      </c>
      <c r="N1709" s="27">
        <v>42468</v>
      </c>
      <c r="O1709" s="23" t="s">
        <v>56</v>
      </c>
      <c r="P1709" t="str">
        <f t="shared" si="26"/>
        <v>INSERT INTO @DataTable (Deal, AdvanceDate, PROV, DealPurpose, RateType, BEACON, LTV, TDS, GDS, InsuranceType, PrincipalBalance, OccupancyType, AccountStatus, Closed_Date, DelinquencyBucket) VALUES (1708, '2014-03-28', 'AB', 'Refinance External', 'Fixed', 714, 48.61, 38.78, 38.78, 'Conv', 0, 'Owner-Occupied', 'Closed', '2016-04-08', 'Current');</v>
      </c>
    </row>
    <row r="1710" spans="1:16" x14ac:dyDescent="0.35">
      <c r="A1710" s="19">
        <v>1709</v>
      </c>
      <c r="B1710" s="18">
        <v>42068</v>
      </c>
      <c r="C1710" s="19" t="s">
        <v>58</v>
      </c>
      <c r="D1710" s="19" t="s">
        <v>61</v>
      </c>
      <c r="E1710" s="19" t="s">
        <v>40</v>
      </c>
      <c r="F1710" s="19">
        <v>738</v>
      </c>
      <c r="G1710" s="19">
        <v>80</v>
      </c>
      <c r="H1710" s="19">
        <v>35.090000000000003</v>
      </c>
      <c r="I1710" s="19">
        <v>24.39</v>
      </c>
      <c r="J1710" s="19" t="s">
        <v>54</v>
      </c>
      <c r="K1710" s="20">
        <v>0</v>
      </c>
      <c r="L1710" s="20" t="s">
        <v>55</v>
      </c>
      <c r="M1710" s="20" t="s">
        <v>84</v>
      </c>
      <c r="N1710" s="26">
        <v>42591</v>
      </c>
      <c r="O1710" s="20" t="s">
        <v>56</v>
      </c>
      <c r="P1710" t="str">
        <f t="shared" si="26"/>
        <v>INSERT INTO @DataTable (Deal, AdvanceDate, PROV, DealPurpose, RateType, BEACON, LTV, TDS, GDS, InsuranceType, PrincipalBalance, OccupancyType, AccountStatus, Closed_Date, DelinquencyBucket) VALUES (1709, '2015-03-05', 'BC', 'Purchase', 'ARM', 738, 80, 35.09, 24.39, 'Conv', 0, 'Owner-Occupied', 'Closed', '2016-08-09', 'Current');</v>
      </c>
    </row>
    <row r="1711" spans="1:16" x14ac:dyDescent="0.35">
      <c r="A1711" s="22">
        <v>1710</v>
      </c>
      <c r="B1711" s="21">
        <v>42537</v>
      </c>
      <c r="C1711" s="22" t="s">
        <v>58</v>
      </c>
      <c r="D1711" s="22" t="s">
        <v>61</v>
      </c>
      <c r="E1711" s="22" t="s">
        <v>53</v>
      </c>
      <c r="F1711" s="22">
        <v>775</v>
      </c>
      <c r="G1711" s="22">
        <v>78.63</v>
      </c>
      <c r="H1711" s="22">
        <v>38.6</v>
      </c>
      <c r="I1711" s="22">
        <v>36.24</v>
      </c>
      <c r="J1711" s="22" t="s">
        <v>54</v>
      </c>
      <c r="K1711" s="23">
        <v>245992.88</v>
      </c>
      <c r="L1711" s="23" t="s">
        <v>55</v>
      </c>
      <c r="M1711" s="23" t="s">
        <v>83</v>
      </c>
      <c r="N1711" s="27"/>
      <c r="O1711" s="23" t="s">
        <v>56</v>
      </c>
      <c r="P1711" t="str">
        <f t="shared" si="26"/>
        <v>INSERT INTO @DataTable (Deal, AdvanceDate, PROV, DealPurpose, RateType, BEACON, LTV, TDS, GDS, InsuranceType, PrincipalBalance, OccupancyType, AccountStatus, Closed_Date, DelinquencyBucket) VALUES (1710, '2016-06-16', 'BC', 'Purchase', 'Fixed', 775, 78.63, 38.6, 36.24, 'Conv', 245992.88, 'Owner-Occupied', 'Open', '1900-01-00', 'Current');</v>
      </c>
    </row>
    <row r="1712" spans="1:16" x14ac:dyDescent="0.35">
      <c r="A1712" s="19">
        <v>1711</v>
      </c>
      <c r="B1712" s="18">
        <v>42475</v>
      </c>
      <c r="C1712" s="19" t="s">
        <v>58</v>
      </c>
      <c r="D1712" s="19" t="s">
        <v>52</v>
      </c>
      <c r="E1712" s="19" t="s">
        <v>40</v>
      </c>
      <c r="F1712" s="19">
        <v>760</v>
      </c>
      <c r="G1712" s="19">
        <v>58.95</v>
      </c>
      <c r="H1712" s="19">
        <v>22.68</v>
      </c>
      <c r="I1712" s="19">
        <v>17.61</v>
      </c>
      <c r="J1712" s="19" t="s">
        <v>54</v>
      </c>
      <c r="K1712" s="20">
        <v>224798.11</v>
      </c>
      <c r="L1712" s="20" t="s">
        <v>55</v>
      </c>
      <c r="M1712" s="20" t="s">
        <v>83</v>
      </c>
      <c r="N1712" s="26"/>
      <c r="O1712" s="20" t="s">
        <v>56</v>
      </c>
      <c r="P1712" t="str">
        <f t="shared" si="26"/>
        <v>INSERT INTO @DataTable (Deal, AdvanceDate, PROV, DealPurpose, RateType, BEACON, LTV, TDS, GDS, InsuranceType, PrincipalBalance, OccupancyType, AccountStatus, Closed_Date, DelinquencyBucket) VALUES (1711, '2016-04-15', 'BC', 'Refinance External', 'ARM', 760, 58.95, 22.68, 17.61, 'Conv', 224798.11, 'Owner-Occupied', 'Open', '1900-01-00', 'Current');</v>
      </c>
    </row>
    <row r="1713" spans="1:16" x14ac:dyDescent="0.35">
      <c r="A1713" s="22">
        <v>1712</v>
      </c>
      <c r="B1713" s="21">
        <v>41607</v>
      </c>
      <c r="C1713" s="22" t="s">
        <v>57</v>
      </c>
      <c r="D1713" s="22" t="s">
        <v>52</v>
      </c>
      <c r="E1713" s="22" t="s">
        <v>53</v>
      </c>
      <c r="F1713" s="22">
        <v>795</v>
      </c>
      <c r="G1713" s="22">
        <v>74.31</v>
      </c>
      <c r="H1713" s="22">
        <v>30.08</v>
      </c>
      <c r="I1713" s="22">
        <v>10.74</v>
      </c>
      <c r="J1713" s="22" t="s">
        <v>54</v>
      </c>
      <c r="K1713" s="23">
        <v>366116.25</v>
      </c>
      <c r="L1713" s="23" t="s">
        <v>55</v>
      </c>
      <c r="M1713" s="23" t="s">
        <v>83</v>
      </c>
      <c r="N1713" s="27"/>
      <c r="O1713" s="23" t="s">
        <v>56</v>
      </c>
      <c r="P1713" t="str">
        <f t="shared" si="26"/>
        <v>INSERT INTO @DataTable (Deal, AdvanceDate, PROV, DealPurpose, RateType, BEACON, LTV, TDS, GDS, InsuranceType, PrincipalBalance, OccupancyType, AccountStatus, Closed_Date, DelinquencyBucket) VALUES (1712, '2013-11-29', 'ON', 'Refinance External', 'Fixed', 795, 74.31, 30.08, 10.74, 'Conv', 366116.25, 'Owner-Occupied', 'Open', '1900-01-00', 'Current');</v>
      </c>
    </row>
    <row r="1714" spans="1:16" x14ac:dyDescent="0.35">
      <c r="A1714" s="19">
        <v>1713</v>
      </c>
      <c r="B1714" s="18">
        <v>41842</v>
      </c>
      <c r="C1714" s="19" t="s">
        <v>57</v>
      </c>
      <c r="D1714" s="19" t="s">
        <v>61</v>
      </c>
      <c r="E1714" s="19" t="s">
        <v>40</v>
      </c>
      <c r="F1714" s="19">
        <v>756</v>
      </c>
      <c r="G1714" s="19">
        <v>55.72</v>
      </c>
      <c r="H1714" s="19">
        <v>26.78</v>
      </c>
      <c r="I1714" s="19">
        <v>19.739999999999998</v>
      </c>
      <c r="J1714" s="19" t="s">
        <v>54</v>
      </c>
      <c r="K1714" s="20">
        <v>0</v>
      </c>
      <c r="L1714" s="20" t="s">
        <v>55</v>
      </c>
      <c r="M1714" s="20" t="s">
        <v>84</v>
      </c>
      <c r="N1714" s="26">
        <v>42762</v>
      </c>
      <c r="O1714" s="20" t="s">
        <v>56</v>
      </c>
      <c r="P1714" t="str">
        <f t="shared" si="26"/>
        <v>INSERT INTO @DataTable (Deal, AdvanceDate, PROV, DealPurpose, RateType, BEACON, LTV, TDS, GDS, InsuranceType, PrincipalBalance, OccupancyType, AccountStatus, Closed_Date, DelinquencyBucket) VALUES (1713, '2014-07-22', 'ON', 'Purchase', 'ARM', 756, 55.72, 26.78, 19.74, 'Conv', 0, 'Owner-Occupied', 'Closed', '2017-01-27', 'Current');</v>
      </c>
    </row>
    <row r="1715" spans="1:16" x14ac:dyDescent="0.35">
      <c r="A1715" s="22">
        <v>1714</v>
      </c>
      <c r="B1715" s="21">
        <v>42258</v>
      </c>
      <c r="C1715" s="22" t="s">
        <v>57</v>
      </c>
      <c r="D1715" s="22" t="s">
        <v>52</v>
      </c>
      <c r="E1715" s="22" t="s">
        <v>40</v>
      </c>
      <c r="F1715" s="22">
        <v>758</v>
      </c>
      <c r="G1715" s="22">
        <v>64.709999999999994</v>
      </c>
      <c r="H1715" s="22">
        <v>32.42</v>
      </c>
      <c r="I1715" s="22">
        <v>23.51</v>
      </c>
      <c r="J1715" s="22" t="s">
        <v>54</v>
      </c>
      <c r="K1715" s="23">
        <v>425193.53</v>
      </c>
      <c r="L1715" s="23" t="s">
        <v>55</v>
      </c>
      <c r="M1715" s="23" t="s">
        <v>83</v>
      </c>
      <c r="N1715" s="27"/>
      <c r="O1715" s="23" t="s">
        <v>56</v>
      </c>
      <c r="P1715" t="str">
        <f t="shared" si="26"/>
        <v>INSERT INTO @DataTable (Deal, AdvanceDate, PROV, DealPurpose, RateType, BEACON, LTV, TDS, GDS, InsuranceType, PrincipalBalance, OccupancyType, AccountStatus, Closed_Date, DelinquencyBucket) VALUES (1714, '2015-09-11', 'ON', 'Refinance External', 'ARM', 758, 64.71, 32.42, 23.51, 'Conv', 425193.53, 'Owner-Occupied', 'Open', '1900-01-00', 'Current');</v>
      </c>
    </row>
    <row r="1716" spans="1:16" x14ac:dyDescent="0.35">
      <c r="A1716" s="19">
        <v>1715</v>
      </c>
      <c r="B1716" s="18">
        <v>40724</v>
      </c>
      <c r="C1716" s="19" t="s">
        <v>51</v>
      </c>
      <c r="D1716" s="19" t="s">
        <v>61</v>
      </c>
      <c r="E1716" s="19" t="s">
        <v>53</v>
      </c>
      <c r="F1716" s="19">
        <v>705</v>
      </c>
      <c r="G1716" s="19">
        <v>95</v>
      </c>
      <c r="H1716" s="19">
        <v>32.4</v>
      </c>
      <c r="I1716" s="19">
        <v>30.41</v>
      </c>
      <c r="J1716" s="19" t="s">
        <v>60</v>
      </c>
      <c r="K1716" s="20">
        <v>0</v>
      </c>
      <c r="L1716" s="20" t="s">
        <v>55</v>
      </c>
      <c r="M1716" s="20" t="s">
        <v>84</v>
      </c>
      <c r="N1716" s="26">
        <v>42566</v>
      </c>
      <c r="O1716" s="20" t="s">
        <v>56</v>
      </c>
      <c r="P1716" t="str">
        <f t="shared" si="26"/>
        <v>INSERT INTO @DataTable (Deal, AdvanceDate, PROV, DealPurpose, RateType, BEACON, LTV, TDS, GDS, InsuranceType, PrincipalBalance, OccupancyType, AccountStatus, Closed_Date, DelinquencyBucket) VALUES (1715, '2011-06-30', 'AB', 'Purchase', 'Fixed', 705, 95, 32.4, 30.41, 'HiRatio', 0, 'Owner-Occupied', 'Closed', '2016-07-15', 'Current');</v>
      </c>
    </row>
    <row r="1717" spans="1:16" x14ac:dyDescent="0.35">
      <c r="A1717" s="22">
        <v>1716</v>
      </c>
      <c r="B1717" s="21">
        <v>42146</v>
      </c>
      <c r="C1717" s="22" t="s">
        <v>57</v>
      </c>
      <c r="D1717" s="22" t="s">
        <v>61</v>
      </c>
      <c r="E1717" s="22" t="s">
        <v>53</v>
      </c>
      <c r="F1717" s="22">
        <v>741</v>
      </c>
      <c r="G1717" s="22">
        <v>94.94</v>
      </c>
      <c r="H1717" s="22">
        <v>40.71</v>
      </c>
      <c r="I1717" s="22">
        <v>33.36</v>
      </c>
      <c r="J1717" s="22" t="s">
        <v>60</v>
      </c>
      <c r="K1717" s="23">
        <v>369142.56</v>
      </c>
      <c r="L1717" s="23" t="s">
        <v>55</v>
      </c>
      <c r="M1717" s="23" t="s">
        <v>83</v>
      </c>
      <c r="N1717" s="27"/>
      <c r="O1717" s="23" t="s">
        <v>69</v>
      </c>
      <c r="P1717" t="str">
        <f t="shared" si="26"/>
        <v>INSERT INTO @DataTable (Deal, AdvanceDate, PROV, DealPurpose, RateType, BEACON, LTV, TDS, GDS, InsuranceType, PrincipalBalance, OccupancyType, AccountStatus, Closed_Date, DelinquencyBucket) VALUES (1716, '2015-05-22', 'ON', 'Purchase', 'Fixed', 741, 94.94, 40.71, 33.36, 'HiRatio', 369142.56, 'Owner-Occupied', 'Open', '1900-01-00', '0-29');</v>
      </c>
    </row>
    <row r="1718" spans="1:16" x14ac:dyDescent="0.35">
      <c r="A1718" s="19">
        <v>1717</v>
      </c>
      <c r="B1718" s="18">
        <v>42457</v>
      </c>
      <c r="C1718" s="19" t="s">
        <v>58</v>
      </c>
      <c r="D1718" s="19" t="s">
        <v>52</v>
      </c>
      <c r="E1718" s="19" t="s">
        <v>40</v>
      </c>
      <c r="F1718" s="19">
        <v>757</v>
      </c>
      <c r="G1718" s="19">
        <v>80</v>
      </c>
      <c r="H1718" s="19">
        <v>34.770000000000003</v>
      </c>
      <c r="I1718" s="19">
        <v>30.41</v>
      </c>
      <c r="J1718" s="19" t="s">
        <v>54</v>
      </c>
      <c r="K1718" s="20">
        <v>431149.46</v>
      </c>
      <c r="L1718" s="20" t="s">
        <v>55</v>
      </c>
      <c r="M1718" s="20" t="s">
        <v>83</v>
      </c>
      <c r="N1718" s="26"/>
      <c r="O1718" s="20" t="s">
        <v>56</v>
      </c>
      <c r="P1718" t="str">
        <f t="shared" si="26"/>
        <v>INSERT INTO @DataTable (Deal, AdvanceDate, PROV, DealPurpose, RateType, BEACON, LTV, TDS, GDS, InsuranceType, PrincipalBalance, OccupancyType, AccountStatus, Closed_Date, DelinquencyBucket) VALUES (1717, '2016-03-28', 'BC', 'Refinance External', 'ARM', 757, 80, 34.77, 30.41, 'Conv', 431149.46, 'Owner-Occupied', 'Open', '1900-01-00', 'Current');</v>
      </c>
    </row>
    <row r="1719" spans="1:16" x14ac:dyDescent="0.35">
      <c r="A1719" s="22">
        <v>1718</v>
      </c>
      <c r="B1719" s="21">
        <v>41222</v>
      </c>
      <c r="C1719" s="22" t="s">
        <v>57</v>
      </c>
      <c r="D1719" s="22" t="s">
        <v>61</v>
      </c>
      <c r="E1719" s="22" t="s">
        <v>53</v>
      </c>
      <c r="F1719" s="22">
        <v>767</v>
      </c>
      <c r="G1719" s="22">
        <v>90</v>
      </c>
      <c r="H1719" s="22">
        <v>36.49</v>
      </c>
      <c r="I1719" s="22">
        <v>35.1</v>
      </c>
      <c r="J1719" s="22" t="s">
        <v>60</v>
      </c>
      <c r="K1719" s="23">
        <v>0</v>
      </c>
      <c r="L1719" s="23" t="s">
        <v>55</v>
      </c>
      <c r="M1719" s="23" t="s">
        <v>84</v>
      </c>
      <c r="N1719" s="27">
        <v>41604</v>
      </c>
      <c r="O1719" s="23" t="s">
        <v>56</v>
      </c>
      <c r="P1719" t="str">
        <f t="shared" si="26"/>
        <v>INSERT INTO @DataTable (Deal, AdvanceDate, PROV, DealPurpose, RateType, BEACON, LTV, TDS, GDS, InsuranceType, PrincipalBalance, OccupancyType, AccountStatus, Closed_Date, DelinquencyBucket) VALUES (1718, '2012-11-09', 'ON', 'Purchase', 'Fixed', 767, 90, 36.49, 35.1, 'HiRatio', 0, 'Owner-Occupied', 'Closed', '2013-11-26', 'Current');</v>
      </c>
    </row>
    <row r="1720" spans="1:16" x14ac:dyDescent="0.35">
      <c r="A1720" s="19">
        <v>1719</v>
      </c>
      <c r="B1720" s="18">
        <v>40787</v>
      </c>
      <c r="C1720" s="19" t="s">
        <v>51</v>
      </c>
      <c r="D1720" s="19" t="s">
        <v>61</v>
      </c>
      <c r="E1720" s="19" t="s">
        <v>53</v>
      </c>
      <c r="F1720" s="19">
        <v>796</v>
      </c>
      <c r="G1720" s="19">
        <v>35</v>
      </c>
      <c r="H1720" s="19">
        <v>16.61</v>
      </c>
      <c r="I1720" s="19">
        <v>15.22</v>
      </c>
      <c r="J1720" s="19" t="s">
        <v>54</v>
      </c>
      <c r="K1720" s="20">
        <v>0</v>
      </c>
      <c r="L1720" s="20" t="s">
        <v>55</v>
      </c>
      <c r="M1720" s="20" t="s">
        <v>84</v>
      </c>
      <c r="N1720" s="26">
        <v>42640</v>
      </c>
      <c r="O1720" s="20" t="s">
        <v>56</v>
      </c>
      <c r="P1720" t="str">
        <f t="shared" si="26"/>
        <v>INSERT INTO @DataTable (Deal, AdvanceDate, PROV, DealPurpose, RateType, BEACON, LTV, TDS, GDS, InsuranceType, PrincipalBalance, OccupancyType, AccountStatus, Closed_Date, DelinquencyBucket) VALUES (1719, '2011-09-01', 'AB', 'Purchase', 'Fixed', 796, 35, 16.61, 15.22, 'Conv', 0, 'Owner-Occupied', 'Closed', '2016-09-27', 'Current');</v>
      </c>
    </row>
    <row r="1721" spans="1:16" x14ac:dyDescent="0.35">
      <c r="A1721" s="22">
        <v>1720</v>
      </c>
      <c r="B1721" s="21">
        <v>42108</v>
      </c>
      <c r="C1721" s="22" t="s">
        <v>57</v>
      </c>
      <c r="D1721" s="22" t="s">
        <v>52</v>
      </c>
      <c r="E1721" s="22" t="s">
        <v>53</v>
      </c>
      <c r="F1721" s="22">
        <v>699</v>
      </c>
      <c r="G1721" s="22">
        <v>80</v>
      </c>
      <c r="H1721" s="22">
        <v>42.64</v>
      </c>
      <c r="I1721" s="22">
        <v>17.809999999999999</v>
      </c>
      <c r="J1721" s="22" t="s">
        <v>54</v>
      </c>
      <c r="K1721" s="23">
        <v>153854.63</v>
      </c>
      <c r="L1721" s="23" t="s">
        <v>55</v>
      </c>
      <c r="M1721" s="23" t="s">
        <v>83</v>
      </c>
      <c r="N1721" s="27"/>
      <c r="O1721" s="23" t="s">
        <v>56</v>
      </c>
      <c r="P1721" t="str">
        <f t="shared" si="26"/>
        <v>INSERT INTO @DataTable (Deal, AdvanceDate, PROV, DealPurpose, RateType, BEACON, LTV, TDS, GDS, InsuranceType, PrincipalBalance, OccupancyType, AccountStatus, Closed_Date, DelinquencyBucket) VALUES (1720, '2015-04-14', 'ON', 'Refinance External', 'Fixed', 699, 80, 42.64, 17.81, 'Conv', 153854.63, 'Owner-Occupied', 'Open', '1900-01-00', 'Current');</v>
      </c>
    </row>
    <row r="1722" spans="1:16" x14ac:dyDescent="0.35">
      <c r="A1722" s="19">
        <v>1721</v>
      </c>
      <c r="B1722" s="18">
        <v>40879</v>
      </c>
      <c r="C1722" s="19" t="s">
        <v>51</v>
      </c>
      <c r="D1722" s="19" t="s">
        <v>52</v>
      </c>
      <c r="E1722" s="19" t="s">
        <v>53</v>
      </c>
      <c r="F1722" s="19">
        <v>626</v>
      </c>
      <c r="G1722" s="19">
        <v>85</v>
      </c>
      <c r="H1722" s="19">
        <v>36.06</v>
      </c>
      <c r="I1722" s="19">
        <v>13.88</v>
      </c>
      <c r="J1722" s="19" t="s">
        <v>60</v>
      </c>
      <c r="K1722" s="20">
        <v>154859.53</v>
      </c>
      <c r="L1722" s="20" t="s">
        <v>55</v>
      </c>
      <c r="M1722" s="20" t="s">
        <v>83</v>
      </c>
      <c r="N1722" s="26"/>
      <c r="O1722" s="20" t="s">
        <v>56</v>
      </c>
      <c r="P1722" t="str">
        <f t="shared" si="26"/>
        <v>INSERT INTO @DataTable (Deal, AdvanceDate, PROV, DealPurpose, RateType, BEACON, LTV, TDS, GDS, InsuranceType, PrincipalBalance, OccupancyType, AccountStatus, Closed_Date, DelinquencyBucket) VALUES (1721, '2011-12-02', 'AB', 'Refinance External', 'Fixed', 626, 85, 36.06, 13.88, 'HiRatio', 154859.53, 'Owner-Occupied', 'Open', '1900-01-00', 'Current');</v>
      </c>
    </row>
    <row r="1723" spans="1:16" x14ac:dyDescent="0.35">
      <c r="A1723" s="22">
        <v>1722</v>
      </c>
      <c r="B1723" s="21">
        <v>42527</v>
      </c>
      <c r="C1723" s="22" t="s">
        <v>57</v>
      </c>
      <c r="D1723" s="22" t="s">
        <v>61</v>
      </c>
      <c r="E1723" s="22" t="s">
        <v>53</v>
      </c>
      <c r="F1723" s="22">
        <v>818</v>
      </c>
      <c r="G1723" s="22">
        <v>79.989999999999995</v>
      </c>
      <c r="H1723" s="22">
        <v>34.85</v>
      </c>
      <c r="I1723" s="22">
        <v>5.63</v>
      </c>
      <c r="J1723" s="22" t="s">
        <v>54</v>
      </c>
      <c r="K1723" s="23">
        <v>437698.87</v>
      </c>
      <c r="L1723" s="23" t="s">
        <v>55</v>
      </c>
      <c r="M1723" s="23" t="s">
        <v>83</v>
      </c>
      <c r="N1723" s="27"/>
      <c r="O1723" s="23" t="s">
        <v>56</v>
      </c>
      <c r="P1723" t="str">
        <f t="shared" si="26"/>
        <v>INSERT INTO @DataTable (Deal, AdvanceDate, PROV, DealPurpose, RateType, BEACON, LTV, TDS, GDS, InsuranceType, PrincipalBalance, OccupancyType, AccountStatus, Closed_Date, DelinquencyBucket) VALUES (1722, '2016-06-06', 'ON', 'Purchase', 'Fixed', 818, 79.99, 34.85, 5.63, 'Conv', 437698.87, 'Owner-Occupied', 'Open', '1900-01-00', 'Current');</v>
      </c>
    </row>
    <row r="1724" spans="1:16" x14ac:dyDescent="0.35">
      <c r="A1724" s="19">
        <v>1723</v>
      </c>
      <c r="B1724" s="18">
        <v>41106</v>
      </c>
      <c r="C1724" s="19" t="s">
        <v>57</v>
      </c>
      <c r="D1724" s="19" t="s">
        <v>61</v>
      </c>
      <c r="E1724" s="19" t="s">
        <v>40</v>
      </c>
      <c r="F1724" s="19">
        <v>777</v>
      </c>
      <c r="G1724" s="19">
        <v>90</v>
      </c>
      <c r="H1724" s="19">
        <v>33.24</v>
      </c>
      <c r="I1724" s="19">
        <v>14.79</v>
      </c>
      <c r="J1724" s="19" t="s">
        <v>60</v>
      </c>
      <c r="K1724" s="20">
        <v>295614.83</v>
      </c>
      <c r="L1724" s="20" t="s">
        <v>55</v>
      </c>
      <c r="M1724" s="20" t="s">
        <v>83</v>
      </c>
      <c r="N1724" s="26"/>
      <c r="O1724" s="20" t="s">
        <v>56</v>
      </c>
      <c r="P1724" t="str">
        <f t="shared" si="26"/>
        <v>INSERT INTO @DataTable (Deal, AdvanceDate, PROV, DealPurpose, RateType, BEACON, LTV, TDS, GDS, InsuranceType, PrincipalBalance, OccupancyType, AccountStatus, Closed_Date, DelinquencyBucket) VALUES (1723, '2012-07-16', 'ON', 'Purchase', 'ARM', 777, 90, 33.24, 14.79, 'HiRatio', 295614.83, 'Owner-Occupied', 'Open', '1900-01-00', 'Current');</v>
      </c>
    </row>
    <row r="1725" spans="1:16" x14ac:dyDescent="0.35">
      <c r="A1725" s="22">
        <v>1724</v>
      </c>
      <c r="B1725" s="21">
        <v>42598</v>
      </c>
      <c r="C1725" s="22" t="s">
        <v>58</v>
      </c>
      <c r="D1725" s="22" t="s">
        <v>61</v>
      </c>
      <c r="E1725" s="22" t="s">
        <v>53</v>
      </c>
      <c r="F1725" s="22">
        <v>841</v>
      </c>
      <c r="G1725" s="22">
        <v>68.95</v>
      </c>
      <c r="H1725" s="22">
        <v>41.42</v>
      </c>
      <c r="I1725" s="22">
        <v>41.02</v>
      </c>
      <c r="J1725" s="22" t="s">
        <v>54</v>
      </c>
      <c r="K1725" s="23">
        <v>416796.78</v>
      </c>
      <c r="L1725" s="23" t="s">
        <v>55</v>
      </c>
      <c r="M1725" s="23" t="s">
        <v>83</v>
      </c>
      <c r="N1725" s="27"/>
      <c r="O1725" s="23" t="s">
        <v>56</v>
      </c>
      <c r="P1725" t="str">
        <f t="shared" si="26"/>
        <v>INSERT INTO @DataTable (Deal, AdvanceDate, PROV, DealPurpose, RateType, BEACON, LTV, TDS, GDS, InsuranceType, PrincipalBalance, OccupancyType, AccountStatus, Closed_Date, DelinquencyBucket) VALUES (1724, '2016-08-16', 'BC', 'Purchase', 'Fixed', 841, 68.95, 41.42, 41.02, 'Conv', 416796.78, 'Owner-Occupied', 'Open', '1900-01-00', 'Current');</v>
      </c>
    </row>
    <row r="1726" spans="1:16" x14ac:dyDescent="0.35">
      <c r="A1726" s="19">
        <v>1725</v>
      </c>
      <c r="B1726" s="18">
        <v>41598</v>
      </c>
      <c r="C1726" s="19" t="s">
        <v>57</v>
      </c>
      <c r="D1726" s="19" t="s">
        <v>61</v>
      </c>
      <c r="E1726" s="19" t="s">
        <v>53</v>
      </c>
      <c r="F1726" s="19">
        <v>726</v>
      </c>
      <c r="G1726" s="19">
        <v>95</v>
      </c>
      <c r="H1726" s="19">
        <v>39.619999999999997</v>
      </c>
      <c r="I1726" s="19">
        <v>33.67</v>
      </c>
      <c r="J1726" s="19" t="s">
        <v>60</v>
      </c>
      <c r="K1726" s="20">
        <v>0</v>
      </c>
      <c r="L1726" s="20" t="s">
        <v>55</v>
      </c>
      <c r="M1726" s="20" t="s">
        <v>84</v>
      </c>
      <c r="N1726" s="26">
        <v>42712</v>
      </c>
      <c r="O1726" s="20" t="s">
        <v>56</v>
      </c>
      <c r="P1726" t="str">
        <f t="shared" si="26"/>
        <v>INSERT INTO @DataTable (Deal, AdvanceDate, PROV, DealPurpose, RateType, BEACON, LTV, TDS, GDS, InsuranceType, PrincipalBalance, OccupancyType, AccountStatus, Closed_Date, DelinquencyBucket) VALUES (1725, '2013-11-20', 'ON', 'Purchase', 'Fixed', 726, 95, 39.62, 33.67, 'HiRatio', 0, 'Owner-Occupied', 'Closed', '2016-12-08', 'Current');</v>
      </c>
    </row>
    <row r="1727" spans="1:16" x14ac:dyDescent="0.35">
      <c r="A1727" s="22">
        <v>1726</v>
      </c>
      <c r="B1727" s="21">
        <v>42047</v>
      </c>
      <c r="C1727" s="22" t="s">
        <v>51</v>
      </c>
      <c r="D1727" s="22" t="s">
        <v>52</v>
      </c>
      <c r="E1727" s="22" t="s">
        <v>53</v>
      </c>
      <c r="F1727" s="22">
        <v>676</v>
      </c>
      <c r="G1727" s="22">
        <v>74.48</v>
      </c>
      <c r="H1727" s="22">
        <v>34.86</v>
      </c>
      <c r="I1727" s="22">
        <v>34.86</v>
      </c>
      <c r="J1727" s="22" t="s">
        <v>54</v>
      </c>
      <c r="K1727" s="23">
        <v>403987.93</v>
      </c>
      <c r="L1727" s="23" t="s">
        <v>55</v>
      </c>
      <c r="M1727" s="23" t="s">
        <v>83</v>
      </c>
      <c r="N1727" s="27"/>
      <c r="O1727" s="23" t="s">
        <v>56</v>
      </c>
      <c r="P1727" t="str">
        <f t="shared" si="26"/>
        <v>INSERT INTO @DataTable (Deal, AdvanceDate, PROV, DealPurpose, RateType, BEACON, LTV, TDS, GDS, InsuranceType, PrincipalBalance, OccupancyType, AccountStatus, Closed_Date, DelinquencyBucket) VALUES (1726, '2015-02-12', 'AB', 'Refinance External', 'Fixed', 676, 74.48, 34.86, 34.86, 'Conv', 403987.93, 'Owner-Occupied', 'Open', '1900-01-00', 'Current');</v>
      </c>
    </row>
    <row r="1728" spans="1:16" x14ac:dyDescent="0.35">
      <c r="A1728" s="19">
        <v>1727</v>
      </c>
      <c r="B1728" s="18">
        <v>41038</v>
      </c>
      <c r="C1728" s="19" t="s">
        <v>58</v>
      </c>
      <c r="D1728" s="19" t="s">
        <v>52</v>
      </c>
      <c r="E1728" s="19" t="s">
        <v>53</v>
      </c>
      <c r="F1728" s="19">
        <v>688</v>
      </c>
      <c r="G1728" s="19">
        <v>76.52</v>
      </c>
      <c r="H1728" s="19">
        <v>34.049999999999997</v>
      </c>
      <c r="I1728" s="19">
        <v>21.83</v>
      </c>
      <c r="J1728" s="19" t="s">
        <v>54</v>
      </c>
      <c r="K1728" s="20">
        <v>252634.33</v>
      </c>
      <c r="L1728" s="20" t="s">
        <v>55</v>
      </c>
      <c r="M1728" s="20" t="s">
        <v>83</v>
      </c>
      <c r="N1728" s="26"/>
      <c r="O1728" s="20" t="s">
        <v>56</v>
      </c>
      <c r="P1728" t="str">
        <f t="shared" si="26"/>
        <v>INSERT INTO @DataTable (Deal, AdvanceDate, PROV, DealPurpose, RateType, BEACON, LTV, TDS, GDS, InsuranceType, PrincipalBalance, OccupancyType, AccountStatus, Closed_Date, DelinquencyBucket) VALUES (1727, '2012-05-09', 'BC', 'Refinance External', 'Fixed', 688, 76.52, 34.05, 21.83, 'Conv', 252634.33, 'Owner-Occupied', 'Open', '1900-01-00', 'Current');</v>
      </c>
    </row>
    <row r="1729" spans="1:16" x14ac:dyDescent="0.35">
      <c r="A1729" s="22">
        <v>1728</v>
      </c>
      <c r="B1729" s="21">
        <v>40690</v>
      </c>
      <c r="C1729" s="22" t="s">
        <v>58</v>
      </c>
      <c r="D1729" s="22" t="s">
        <v>52</v>
      </c>
      <c r="E1729" s="22" t="s">
        <v>40</v>
      </c>
      <c r="F1729" s="22">
        <v>665</v>
      </c>
      <c r="G1729" s="22">
        <v>80</v>
      </c>
      <c r="H1729" s="22">
        <v>30.87</v>
      </c>
      <c r="I1729" s="22">
        <v>12.25</v>
      </c>
      <c r="J1729" s="22" t="s">
        <v>54</v>
      </c>
      <c r="K1729" s="23">
        <v>293584.96999999997</v>
      </c>
      <c r="L1729" s="23" t="s">
        <v>55</v>
      </c>
      <c r="M1729" s="23" t="s">
        <v>83</v>
      </c>
      <c r="N1729" s="27"/>
      <c r="O1729" s="23" t="s">
        <v>56</v>
      </c>
      <c r="P1729" t="str">
        <f t="shared" si="26"/>
        <v>INSERT INTO @DataTable (Deal, AdvanceDate, PROV, DealPurpose, RateType, BEACON, LTV, TDS, GDS, InsuranceType, PrincipalBalance, OccupancyType, AccountStatus, Closed_Date, DelinquencyBucket) VALUES (1728, '2011-05-27', 'BC', 'Refinance External', 'ARM', 665, 80, 30.87, 12.25, 'Conv', 293584.97, 'Owner-Occupied', 'Open', '1900-01-00', 'Current');</v>
      </c>
    </row>
    <row r="1730" spans="1:16" x14ac:dyDescent="0.35">
      <c r="A1730" s="19">
        <v>1729</v>
      </c>
      <c r="B1730" s="18">
        <v>42398</v>
      </c>
      <c r="C1730" s="19" t="s">
        <v>51</v>
      </c>
      <c r="D1730" s="19" t="s">
        <v>61</v>
      </c>
      <c r="E1730" s="19" t="s">
        <v>53</v>
      </c>
      <c r="F1730" s="19">
        <v>718</v>
      </c>
      <c r="G1730" s="19">
        <v>94.98</v>
      </c>
      <c r="H1730" s="19">
        <v>40.479999999999997</v>
      </c>
      <c r="I1730" s="19">
        <v>21.74</v>
      </c>
      <c r="J1730" s="19" t="s">
        <v>60</v>
      </c>
      <c r="K1730" s="20">
        <v>542786.14</v>
      </c>
      <c r="L1730" s="20" t="s">
        <v>55</v>
      </c>
      <c r="M1730" s="20" t="s">
        <v>83</v>
      </c>
      <c r="N1730" s="26"/>
      <c r="O1730" s="20" t="s">
        <v>56</v>
      </c>
      <c r="P1730" t="str">
        <f t="shared" si="26"/>
        <v>INSERT INTO @DataTable (Deal, AdvanceDate, PROV, DealPurpose, RateType, BEACON, LTV, TDS, GDS, InsuranceType, PrincipalBalance, OccupancyType, AccountStatus, Closed_Date, DelinquencyBucket) VALUES (1729, '2016-01-29', 'AB', 'Purchase', 'Fixed', 718, 94.98, 40.48, 21.74, 'HiRatio', 542786.14, 'Owner-Occupied', 'Open', '1900-01-00', 'Current');</v>
      </c>
    </row>
    <row r="1731" spans="1:16" x14ac:dyDescent="0.35">
      <c r="A1731" s="22">
        <v>1730</v>
      </c>
      <c r="B1731" s="21">
        <v>40963</v>
      </c>
      <c r="C1731" s="22" t="s">
        <v>57</v>
      </c>
      <c r="D1731" s="22" t="s">
        <v>61</v>
      </c>
      <c r="E1731" s="22" t="s">
        <v>53</v>
      </c>
      <c r="F1731" s="22">
        <v>769</v>
      </c>
      <c r="G1731" s="22">
        <v>80</v>
      </c>
      <c r="H1731" s="22">
        <v>43.01</v>
      </c>
      <c r="I1731" s="22">
        <v>12.12</v>
      </c>
      <c r="J1731" s="22" t="s">
        <v>54</v>
      </c>
      <c r="K1731" s="23">
        <v>0</v>
      </c>
      <c r="L1731" s="23" t="s">
        <v>62</v>
      </c>
      <c r="M1731" s="23" t="s">
        <v>84</v>
      </c>
      <c r="N1731" s="27">
        <v>42332</v>
      </c>
      <c r="O1731" s="23" t="s">
        <v>56</v>
      </c>
      <c r="P1731" t="str">
        <f t="shared" ref="P1731:P1794" si="27">"INSERT INTO @DataTable (Deal, AdvanceDate, PROV, DealPurpose, RateType, BEACON, LTV, TDS, GDS, InsuranceType, PrincipalBalance, OccupancyType, AccountStatus, Closed_Date, DelinquencyBucket) VALUES (" &amp; A1731 &amp; ", " &amp; "'" &amp; TEXT(B1731, "yyyy-mm-dd") &amp; "', '" &amp; C1731 &amp; "', '" &amp; D1731 &amp; "', '" &amp; E1731 &amp; "', " &amp; F1731 &amp; ", " &amp; G1731 &amp; ", " &amp; H1731 &amp; ", " &amp; I1731 &amp; ", '" &amp; J1731 &amp; "', " &amp; K1731 &amp; ", '" &amp; L1731 &amp; "', '" &amp; M1731 &amp; "', '" &amp;TEXT(N1731, "yyyy-mm-dd") &amp; "', '" &amp; O1731 &amp; "');"</f>
        <v>INSERT INTO @DataTable (Deal, AdvanceDate, PROV, DealPurpose, RateType, BEACON, LTV, TDS, GDS, InsuranceType, PrincipalBalance, OccupancyType, AccountStatus, Closed_Date, DelinquencyBucket) VALUES (1730, '2012-02-24', 'ON', 'Purchase', 'Fixed', 769, 80, 43.01, 12.12, 'Conv', 0, 'Rental', 'Closed', '2015-11-24', 'Current');</v>
      </c>
    </row>
    <row r="1732" spans="1:16" x14ac:dyDescent="0.35">
      <c r="A1732" s="19">
        <v>1731</v>
      </c>
      <c r="B1732" s="18">
        <v>42270</v>
      </c>
      <c r="C1732" s="19" t="s">
        <v>57</v>
      </c>
      <c r="D1732" s="19" t="s">
        <v>61</v>
      </c>
      <c r="E1732" s="19" t="s">
        <v>40</v>
      </c>
      <c r="F1732" s="19">
        <v>763</v>
      </c>
      <c r="G1732" s="19">
        <v>57.24</v>
      </c>
      <c r="H1732" s="19">
        <v>24.14</v>
      </c>
      <c r="I1732" s="19">
        <v>21.49</v>
      </c>
      <c r="J1732" s="19" t="s">
        <v>54</v>
      </c>
      <c r="K1732" s="20">
        <v>240291.24</v>
      </c>
      <c r="L1732" s="20" t="s">
        <v>55</v>
      </c>
      <c r="M1732" s="20" t="s">
        <v>83</v>
      </c>
      <c r="N1732" s="26"/>
      <c r="O1732" s="20" t="s">
        <v>56</v>
      </c>
      <c r="P1732" t="str">
        <f t="shared" si="27"/>
        <v>INSERT INTO @DataTable (Deal, AdvanceDate, PROV, DealPurpose, RateType, BEACON, LTV, TDS, GDS, InsuranceType, PrincipalBalance, OccupancyType, AccountStatus, Closed_Date, DelinquencyBucket) VALUES (1731, '2015-09-23', 'ON', 'Purchase', 'ARM', 763, 57.24, 24.14, 21.49, 'Conv', 240291.24, 'Owner-Occupied', 'Open', '1900-01-00', 'Current');</v>
      </c>
    </row>
    <row r="1733" spans="1:16" x14ac:dyDescent="0.35">
      <c r="A1733" s="22">
        <v>1732</v>
      </c>
      <c r="B1733" s="21">
        <v>41955</v>
      </c>
      <c r="C1733" s="22" t="s">
        <v>57</v>
      </c>
      <c r="D1733" s="22" t="s">
        <v>52</v>
      </c>
      <c r="E1733" s="22" t="s">
        <v>53</v>
      </c>
      <c r="F1733" s="22">
        <v>730</v>
      </c>
      <c r="G1733" s="22">
        <v>78.790000000000006</v>
      </c>
      <c r="H1733" s="22">
        <v>34.369999999999997</v>
      </c>
      <c r="I1733" s="22">
        <v>33.49</v>
      </c>
      <c r="J1733" s="22" t="s">
        <v>54</v>
      </c>
      <c r="K1733" s="23">
        <v>371965.88</v>
      </c>
      <c r="L1733" s="23" t="s">
        <v>55</v>
      </c>
      <c r="M1733" s="23" t="s">
        <v>83</v>
      </c>
      <c r="N1733" s="27"/>
      <c r="O1733" s="23" t="s">
        <v>56</v>
      </c>
      <c r="P1733" t="str">
        <f t="shared" si="27"/>
        <v>INSERT INTO @DataTable (Deal, AdvanceDate, PROV, DealPurpose, RateType, BEACON, LTV, TDS, GDS, InsuranceType, PrincipalBalance, OccupancyType, AccountStatus, Closed_Date, DelinquencyBucket) VALUES (1732, '2014-11-12', 'ON', 'Refinance External', 'Fixed', 730, 78.79, 34.37, 33.49, 'Conv', 371965.88, 'Owner-Occupied', 'Open', '1900-01-00', 'Current');</v>
      </c>
    </row>
    <row r="1734" spans="1:16" x14ac:dyDescent="0.35">
      <c r="A1734" s="19">
        <v>1733</v>
      </c>
      <c r="B1734" s="18">
        <v>42466</v>
      </c>
      <c r="C1734" s="19" t="s">
        <v>58</v>
      </c>
      <c r="D1734" s="19" t="s">
        <v>61</v>
      </c>
      <c r="E1734" s="19" t="s">
        <v>53</v>
      </c>
      <c r="F1734" s="19">
        <v>629</v>
      </c>
      <c r="G1734" s="19">
        <v>44.79</v>
      </c>
      <c r="H1734" s="19">
        <v>26.58</v>
      </c>
      <c r="I1734" s="19">
        <v>25.27</v>
      </c>
      <c r="J1734" s="19" t="s">
        <v>54</v>
      </c>
      <c r="K1734" s="20">
        <v>142811.51</v>
      </c>
      <c r="L1734" s="20" t="s">
        <v>55</v>
      </c>
      <c r="M1734" s="20" t="s">
        <v>83</v>
      </c>
      <c r="N1734" s="26"/>
      <c r="O1734" s="20" t="s">
        <v>56</v>
      </c>
      <c r="P1734" t="str">
        <f t="shared" si="27"/>
        <v>INSERT INTO @DataTable (Deal, AdvanceDate, PROV, DealPurpose, RateType, BEACON, LTV, TDS, GDS, InsuranceType, PrincipalBalance, OccupancyType, AccountStatus, Closed_Date, DelinquencyBucket) VALUES (1733, '2016-04-06', 'BC', 'Purchase', 'Fixed', 629, 44.79, 26.58, 25.27, 'Conv', 142811.51, 'Owner-Occupied', 'Open', '1900-01-00', 'Current');</v>
      </c>
    </row>
    <row r="1735" spans="1:16" x14ac:dyDescent="0.35">
      <c r="A1735" s="22">
        <v>1734</v>
      </c>
      <c r="B1735" s="21">
        <v>42278</v>
      </c>
      <c r="C1735" s="22" t="s">
        <v>57</v>
      </c>
      <c r="D1735" s="22" t="s">
        <v>61</v>
      </c>
      <c r="E1735" s="22" t="s">
        <v>40</v>
      </c>
      <c r="F1735" s="22">
        <v>774</v>
      </c>
      <c r="G1735" s="22">
        <v>80</v>
      </c>
      <c r="H1735" s="22">
        <v>26.01</v>
      </c>
      <c r="I1735" s="22">
        <v>21.88</v>
      </c>
      <c r="J1735" s="22" t="s">
        <v>54</v>
      </c>
      <c r="K1735" s="23">
        <v>221333.59</v>
      </c>
      <c r="L1735" s="23" t="s">
        <v>55</v>
      </c>
      <c r="M1735" s="23" t="s">
        <v>83</v>
      </c>
      <c r="N1735" s="27"/>
      <c r="O1735" s="23" t="s">
        <v>56</v>
      </c>
      <c r="P1735" t="str">
        <f t="shared" si="27"/>
        <v>INSERT INTO @DataTable (Deal, AdvanceDate, PROV, DealPurpose, RateType, BEACON, LTV, TDS, GDS, InsuranceType, PrincipalBalance, OccupancyType, AccountStatus, Closed_Date, DelinquencyBucket) VALUES (1734, '2015-10-01', 'ON', 'Purchase', 'ARM', 774, 80, 26.01, 21.88, 'Conv', 221333.59, 'Owner-Occupied', 'Open', '1900-01-00', 'Current');</v>
      </c>
    </row>
    <row r="1736" spans="1:16" x14ac:dyDescent="0.35">
      <c r="A1736" s="19">
        <v>1735</v>
      </c>
      <c r="B1736" s="18">
        <v>40690</v>
      </c>
      <c r="C1736" s="19" t="s">
        <v>51</v>
      </c>
      <c r="D1736" s="19" t="s">
        <v>52</v>
      </c>
      <c r="E1736" s="19" t="s">
        <v>53</v>
      </c>
      <c r="F1736" s="19">
        <v>692</v>
      </c>
      <c r="G1736" s="19">
        <v>80</v>
      </c>
      <c r="H1736" s="19">
        <v>37.94</v>
      </c>
      <c r="I1736" s="19">
        <v>31.58</v>
      </c>
      <c r="J1736" s="19" t="s">
        <v>54</v>
      </c>
      <c r="K1736" s="20">
        <v>245544.78</v>
      </c>
      <c r="L1736" s="20" t="s">
        <v>55</v>
      </c>
      <c r="M1736" s="20" t="s">
        <v>83</v>
      </c>
      <c r="N1736" s="26"/>
      <c r="O1736" s="20" t="s">
        <v>56</v>
      </c>
      <c r="P1736" t="str">
        <f t="shared" si="27"/>
        <v>INSERT INTO @DataTable (Deal, AdvanceDate, PROV, DealPurpose, RateType, BEACON, LTV, TDS, GDS, InsuranceType, PrincipalBalance, OccupancyType, AccountStatus, Closed_Date, DelinquencyBucket) VALUES (1735, '2011-05-27', 'AB', 'Refinance External', 'Fixed', 692, 80, 37.94, 31.58, 'Conv', 245544.78, 'Owner-Occupied', 'Open', '1900-01-00', 'Current');</v>
      </c>
    </row>
    <row r="1737" spans="1:16" x14ac:dyDescent="0.35">
      <c r="A1737" s="22">
        <v>1736</v>
      </c>
      <c r="B1737" s="21">
        <v>42160</v>
      </c>
      <c r="C1737" s="22" t="s">
        <v>57</v>
      </c>
      <c r="D1737" s="22" t="s">
        <v>52</v>
      </c>
      <c r="E1737" s="22" t="s">
        <v>53</v>
      </c>
      <c r="F1737" s="22">
        <v>699</v>
      </c>
      <c r="G1737" s="22">
        <v>53.13</v>
      </c>
      <c r="H1737" s="22">
        <v>27.73</v>
      </c>
      <c r="I1737" s="22">
        <v>18.399999999999999</v>
      </c>
      <c r="J1737" s="22" t="s">
        <v>54</v>
      </c>
      <c r="K1737" s="23">
        <v>233555.03</v>
      </c>
      <c r="L1737" s="23" t="s">
        <v>55</v>
      </c>
      <c r="M1737" s="23" t="s">
        <v>83</v>
      </c>
      <c r="N1737" s="27"/>
      <c r="O1737" s="23" t="s">
        <v>56</v>
      </c>
      <c r="P1737" t="str">
        <f t="shared" si="27"/>
        <v>INSERT INTO @DataTable (Deal, AdvanceDate, PROV, DealPurpose, RateType, BEACON, LTV, TDS, GDS, InsuranceType, PrincipalBalance, OccupancyType, AccountStatus, Closed_Date, DelinquencyBucket) VALUES (1736, '2015-06-05', 'ON', 'Refinance External', 'Fixed', 699, 53.13, 27.73, 18.4, 'Conv', 233555.03, 'Owner-Occupied', 'Open', '1900-01-00', 'Current');</v>
      </c>
    </row>
    <row r="1738" spans="1:16" x14ac:dyDescent="0.35">
      <c r="A1738" s="19">
        <v>1737</v>
      </c>
      <c r="B1738" s="18">
        <v>42058</v>
      </c>
      <c r="C1738" s="19" t="s">
        <v>57</v>
      </c>
      <c r="D1738" s="19" t="s">
        <v>52</v>
      </c>
      <c r="E1738" s="19" t="s">
        <v>40</v>
      </c>
      <c r="F1738" s="19">
        <v>736</v>
      </c>
      <c r="G1738" s="19">
        <v>61.41</v>
      </c>
      <c r="H1738" s="19">
        <v>20.6</v>
      </c>
      <c r="I1738" s="19">
        <v>19.53</v>
      </c>
      <c r="J1738" s="19" t="s">
        <v>54</v>
      </c>
      <c r="K1738" s="20">
        <v>425302.01</v>
      </c>
      <c r="L1738" s="20" t="s">
        <v>55</v>
      </c>
      <c r="M1738" s="20" t="s">
        <v>83</v>
      </c>
      <c r="N1738" s="26"/>
      <c r="O1738" s="20" t="s">
        <v>56</v>
      </c>
      <c r="P1738" t="str">
        <f t="shared" si="27"/>
        <v>INSERT INTO @DataTable (Deal, AdvanceDate, PROV, DealPurpose, RateType, BEACON, LTV, TDS, GDS, InsuranceType, PrincipalBalance, OccupancyType, AccountStatus, Closed_Date, DelinquencyBucket) VALUES (1737, '2015-02-23', 'ON', 'Refinance External', 'ARM', 736, 61.41, 20.6, 19.53, 'Conv', 425302.01, 'Owner-Occupied', 'Open', '1900-01-00', 'Current');</v>
      </c>
    </row>
    <row r="1739" spans="1:16" x14ac:dyDescent="0.35">
      <c r="A1739" s="22">
        <v>1738</v>
      </c>
      <c r="B1739" s="21">
        <v>41792</v>
      </c>
      <c r="C1739" s="22" t="s">
        <v>57</v>
      </c>
      <c r="D1739" s="22" t="s">
        <v>52</v>
      </c>
      <c r="E1739" s="22" t="s">
        <v>40</v>
      </c>
      <c r="F1739" s="22">
        <v>717</v>
      </c>
      <c r="G1739" s="22">
        <v>80</v>
      </c>
      <c r="H1739" s="22">
        <v>25.66</v>
      </c>
      <c r="I1739" s="22">
        <v>23.79</v>
      </c>
      <c r="J1739" s="22" t="s">
        <v>54</v>
      </c>
      <c r="K1739" s="23">
        <v>217759.8</v>
      </c>
      <c r="L1739" s="23" t="s">
        <v>55</v>
      </c>
      <c r="M1739" s="23" t="s">
        <v>83</v>
      </c>
      <c r="N1739" s="27"/>
      <c r="O1739" s="23" t="s">
        <v>56</v>
      </c>
      <c r="P1739" t="str">
        <f t="shared" si="27"/>
        <v>INSERT INTO @DataTable (Deal, AdvanceDate, PROV, DealPurpose, RateType, BEACON, LTV, TDS, GDS, InsuranceType, PrincipalBalance, OccupancyType, AccountStatus, Closed_Date, DelinquencyBucket) VALUES (1738, '2014-06-02', 'ON', 'Refinance External', 'ARM', 717, 80, 25.66, 23.79, 'Conv', 217759.8, 'Owner-Occupied', 'Open', '1900-01-00', 'Current');</v>
      </c>
    </row>
    <row r="1740" spans="1:16" x14ac:dyDescent="0.35">
      <c r="A1740" s="19">
        <v>1739</v>
      </c>
      <c r="B1740" s="18">
        <v>40661</v>
      </c>
      <c r="C1740" s="19" t="s">
        <v>58</v>
      </c>
      <c r="D1740" s="19" t="s">
        <v>52</v>
      </c>
      <c r="E1740" s="19" t="s">
        <v>53</v>
      </c>
      <c r="F1740" s="19">
        <v>748</v>
      </c>
      <c r="G1740" s="19">
        <v>32.47</v>
      </c>
      <c r="H1740" s="19">
        <v>39.69</v>
      </c>
      <c r="I1740" s="19">
        <v>39.33</v>
      </c>
      <c r="J1740" s="19" t="s">
        <v>54</v>
      </c>
      <c r="K1740" s="20">
        <v>0</v>
      </c>
      <c r="L1740" s="20" t="s">
        <v>55</v>
      </c>
      <c r="M1740" s="20" t="s">
        <v>84</v>
      </c>
      <c r="N1740" s="26">
        <v>41766</v>
      </c>
      <c r="O1740" s="20" t="s">
        <v>56</v>
      </c>
      <c r="P1740" t="str">
        <f t="shared" si="27"/>
        <v>INSERT INTO @DataTable (Deal, AdvanceDate, PROV, DealPurpose, RateType, BEACON, LTV, TDS, GDS, InsuranceType, PrincipalBalance, OccupancyType, AccountStatus, Closed_Date, DelinquencyBucket) VALUES (1739, '2011-04-28', 'BC', 'Refinance External', 'Fixed', 748, 32.47, 39.69, 39.33, 'Conv', 0, 'Owner-Occupied', 'Closed', '2014-05-07', 'Current');</v>
      </c>
    </row>
    <row r="1741" spans="1:16" x14ac:dyDescent="0.35">
      <c r="A1741" s="22">
        <v>1740</v>
      </c>
      <c r="B1741" s="21">
        <v>40802</v>
      </c>
      <c r="C1741" s="22" t="s">
        <v>65</v>
      </c>
      <c r="D1741" s="22" t="s">
        <v>52</v>
      </c>
      <c r="E1741" s="22" t="s">
        <v>53</v>
      </c>
      <c r="F1741" s="22">
        <v>671</v>
      </c>
      <c r="G1741" s="22">
        <v>83.95</v>
      </c>
      <c r="H1741" s="22">
        <v>37.229999999999997</v>
      </c>
      <c r="I1741" s="22">
        <v>12.02</v>
      </c>
      <c r="J1741" s="22" t="s">
        <v>60</v>
      </c>
      <c r="K1741" s="23">
        <v>124497.88</v>
      </c>
      <c r="L1741" s="23" t="s">
        <v>55</v>
      </c>
      <c r="M1741" s="23" t="s">
        <v>83</v>
      </c>
      <c r="N1741" s="27"/>
      <c r="O1741" s="23" t="s">
        <v>56</v>
      </c>
      <c r="P1741" t="str">
        <f t="shared" si="27"/>
        <v>INSERT INTO @DataTable (Deal, AdvanceDate, PROV, DealPurpose, RateType, BEACON, LTV, TDS, GDS, InsuranceType, PrincipalBalance, OccupancyType, AccountStatus, Closed_Date, DelinquencyBucket) VALUES (1740, '2011-09-16', 'NS', 'Refinance External', 'Fixed', 671, 83.95, 37.23, 12.02, 'HiRatio', 124497.88, 'Owner-Occupied', 'Open', '1900-01-00', 'Current');</v>
      </c>
    </row>
    <row r="1742" spans="1:16" x14ac:dyDescent="0.35">
      <c r="A1742" s="19">
        <v>1741</v>
      </c>
      <c r="B1742" s="18">
        <v>42062</v>
      </c>
      <c r="C1742" s="19" t="s">
        <v>65</v>
      </c>
      <c r="D1742" s="19" t="s">
        <v>61</v>
      </c>
      <c r="E1742" s="19" t="s">
        <v>53</v>
      </c>
      <c r="F1742" s="19">
        <v>670</v>
      </c>
      <c r="G1742" s="19">
        <v>95</v>
      </c>
      <c r="H1742" s="19">
        <v>39.9</v>
      </c>
      <c r="I1742" s="19">
        <v>21.51</v>
      </c>
      <c r="J1742" s="19" t="s">
        <v>60</v>
      </c>
      <c r="K1742" s="20">
        <v>303739.76</v>
      </c>
      <c r="L1742" s="20" t="s">
        <v>55</v>
      </c>
      <c r="M1742" s="20" t="s">
        <v>83</v>
      </c>
      <c r="N1742" s="26"/>
      <c r="O1742" s="20" t="s">
        <v>56</v>
      </c>
      <c r="P1742" t="str">
        <f t="shared" si="27"/>
        <v>INSERT INTO @DataTable (Deal, AdvanceDate, PROV, DealPurpose, RateType, BEACON, LTV, TDS, GDS, InsuranceType, PrincipalBalance, OccupancyType, AccountStatus, Closed_Date, DelinquencyBucket) VALUES (1741, '2015-02-27', 'NS', 'Purchase', 'Fixed', 670, 95, 39.9, 21.51, 'HiRatio', 303739.76, 'Owner-Occupied', 'Open', '1900-01-00', 'Current');</v>
      </c>
    </row>
    <row r="1743" spans="1:16" x14ac:dyDescent="0.35">
      <c r="A1743" s="22">
        <v>1742</v>
      </c>
      <c r="B1743" s="21">
        <v>41417</v>
      </c>
      <c r="C1743" s="22" t="s">
        <v>63</v>
      </c>
      <c r="D1743" s="22" t="s">
        <v>64</v>
      </c>
      <c r="E1743" s="22" t="s">
        <v>53</v>
      </c>
      <c r="F1743" s="22">
        <v>735</v>
      </c>
      <c r="G1743" s="22">
        <v>95</v>
      </c>
      <c r="H1743" s="22">
        <v>40.36</v>
      </c>
      <c r="I1743" s="22">
        <v>22.38</v>
      </c>
      <c r="J1743" s="22" t="s">
        <v>60</v>
      </c>
      <c r="K1743" s="23">
        <v>297809.40999999997</v>
      </c>
      <c r="L1743" s="23" t="s">
        <v>55</v>
      </c>
      <c r="M1743" s="23" t="s">
        <v>83</v>
      </c>
      <c r="N1743" s="27"/>
      <c r="O1743" s="23" t="s">
        <v>56</v>
      </c>
      <c r="P1743" t="str">
        <f t="shared" si="27"/>
        <v>INSERT INTO @DataTable (Deal, AdvanceDate, PROV, DealPurpose, RateType, BEACON, LTV, TDS, GDS, InsuranceType, PrincipalBalance, OccupancyType, AccountStatus, Closed_Date, DelinquencyBucket) VALUES (1742, '2013-05-23', 'SK', 'Purchase with Improvements', 'Fixed', 735, 95, 40.36, 22.38, 'HiRatio', 297809.41, 'Owner-Occupied', 'Open', '1900-01-00', 'Current');</v>
      </c>
    </row>
    <row r="1744" spans="1:16" x14ac:dyDescent="0.35">
      <c r="A1744" s="19">
        <v>1743</v>
      </c>
      <c r="B1744" s="18">
        <v>40773</v>
      </c>
      <c r="C1744" s="19" t="s">
        <v>57</v>
      </c>
      <c r="D1744" s="19" t="s">
        <v>61</v>
      </c>
      <c r="E1744" s="19" t="s">
        <v>53</v>
      </c>
      <c r="F1744" s="19">
        <v>799</v>
      </c>
      <c r="G1744" s="19">
        <v>90</v>
      </c>
      <c r="H1744" s="19">
        <v>26.76</v>
      </c>
      <c r="I1744" s="19">
        <v>26.35</v>
      </c>
      <c r="J1744" s="19" t="s">
        <v>60</v>
      </c>
      <c r="K1744" s="20">
        <v>0</v>
      </c>
      <c r="L1744" s="20" t="s">
        <v>55</v>
      </c>
      <c r="M1744" s="20" t="s">
        <v>84</v>
      </c>
      <c r="N1744" s="26">
        <v>42601</v>
      </c>
      <c r="O1744" s="20" t="s">
        <v>56</v>
      </c>
      <c r="P1744" t="str">
        <f t="shared" si="27"/>
        <v>INSERT INTO @DataTable (Deal, AdvanceDate, PROV, DealPurpose, RateType, BEACON, LTV, TDS, GDS, InsuranceType, PrincipalBalance, OccupancyType, AccountStatus, Closed_Date, DelinquencyBucket) VALUES (1743, '2011-08-18', 'ON', 'Purchase', 'Fixed', 799, 90, 26.76, 26.35, 'HiRatio', 0, 'Owner-Occupied', 'Closed', '2016-08-19', 'Current');</v>
      </c>
    </row>
    <row r="1745" spans="1:16" x14ac:dyDescent="0.35">
      <c r="A1745" s="22">
        <v>1744</v>
      </c>
      <c r="B1745" s="21">
        <v>40774</v>
      </c>
      <c r="C1745" s="22" t="s">
        <v>57</v>
      </c>
      <c r="D1745" s="22" t="s">
        <v>61</v>
      </c>
      <c r="E1745" s="22" t="s">
        <v>53</v>
      </c>
      <c r="F1745" s="22">
        <v>746</v>
      </c>
      <c r="G1745" s="22">
        <v>90</v>
      </c>
      <c r="H1745" s="22">
        <v>36.43</v>
      </c>
      <c r="I1745" s="22">
        <v>31.89</v>
      </c>
      <c r="J1745" s="22" t="s">
        <v>60</v>
      </c>
      <c r="K1745" s="23">
        <v>0</v>
      </c>
      <c r="L1745" s="23" t="s">
        <v>55</v>
      </c>
      <c r="M1745" s="23" t="s">
        <v>84</v>
      </c>
      <c r="N1745" s="27">
        <v>42604</v>
      </c>
      <c r="O1745" s="23" t="s">
        <v>56</v>
      </c>
      <c r="P1745" t="str">
        <f t="shared" si="27"/>
        <v>INSERT INTO @DataTable (Deal, AdvanceDate, PROV, DealPurpose, RateType, BEACON, LTV, TDS, GDS, InsuranceType, PrincipalBalance, OccupancyType, AccountStatus, Closed_Date, DelinquencyBucket) VALUES (1744, '2011-08-19', 'ON', 'Purchase', 'Fixed', 746, 90, 36.43, 31.89, 'HiRatio', 0, 'Owner-Occupied', 'Closed', '2016-08-22', 'Current');</v>
      </c>
    </row>
    <row r="1746" spans="1:16" x14ac:dyDescent="0.35">
      <c r="A1746" s="19">
        <v>1745</v>
      </c>
      <c r="B1746" s="18">
        <v>41019</v>
      </c>
      <c r="C1746" s="19" t="s">
        <v>51</v>
      </c>
      <c r="D1746" s="19" t="s">
        <v>61</v>
      </c>
      <c r="E1746" s="19" t="s">
        <v>53</v>
      </c>
      <c r="F1746" s="19">
        <v>739</v>
      </c>
      <c r="G1746" s="19">
        <v>95</v>
      </c>
      <c r="H1746" s="19">
        <v>27.95</v>
      </c>
      <c r="I1746" s="19">
        <v>20.18</v>
      </c>
      <c r="J1746" s="19" t="s">
        <v>60</v>
      </c>
      <c r="K1746" s="20">
        <v>0</v>
      </c>
      <c r="L1746" s="20" t="s">
        <v>55</v>
      </c>
      <c r="M1746" s="20" t="s">
        <v>84</v>
      </c>
      <c r="N1746" s="26">
        <v>42282</v>
      </c>
      <c r="O1746" s="20" t="s">
        <v>56</v>
      </c>
      <c r="P1746" t="str">
        <f t="shared" si="27"/>
        <v>INSERT INTO @DataTable (Deal, AdvanceDate, PROV, DealPurpose, RateType, BEACON, LTV, TDS, GDS, InsuranceType, PrincipalBalance, OccupancyType, AccountStatus, Closed_Date, DelinquencyBucket) VALUES (1745, '2012-04-20', 'AB', 'Purchase', 'Fixed', 739, 95, 27.95, 20.18, 'HiRatio', 0, 'Owner-Occupied', 'Closed', '2015-10-05', 'Current');</v>
      </c>
    </row>
    <row r="1747" spans="1:16" x14ac:dyDescent="0.35">
      <c r="A1747" s="22">
        <v>1746</v>
      </c>
      <c r="B1747" s="21">
        <v>40921</v>
      </c>
      <c r="C1747" s="22" t="s">
        <v>57</v>
      </c>
      <c r="D1747" s="22" t="s">
        <v>61</v>
      </c>
      <c r="E1747" s="22" t="s">
        <v>40</v>
      </c>
      <c r="F1747" s="22">
        <v>0</v>
      </c>
      <c r="G1747" s="22">
        <v>80</v>
      </c>
      <c r="H1747" s="22">
        <v>31.15</v>
      </c>
      <c r="I1747" s="22">
        <v>10.97</v>
      </c>
      <c r="J1747" s="22" t="s">
        <v>54</v>
      </c>
      <c r="K1747" s="23">
        <v>0</v>
      </c>
      <c r="L1747" s="23" t="s">
        <v>62</v>
      </c>
      <c r="M1747" s="23" t="s">
        <v>84</v>
      </c>
      <c r="N1747" s="27">
        <v>42480</v>
      </c>
      <c r="O1747" s="23" t="s">
        <v>56</v>
      </c>
      <c r="P1747" t="str">
        <f t="shared" si="27"/>
        <v>INSERT INTO @DataTable (Deal, AdvanceDate, PROV, DealPurpose, RateType, BEACON, LTV, TDS, GDS, InsuranceType, PrincipalBalance, OccupancyType, AccountStatus, Closed_Date, DelinquencyBucket) VALUES (1746, '2012-01-13', 'ON', 'Purchase', 'ARM', 0, 80, 31.15, 10.97, 'Conv', 0, 'Rental', 'Closed', '2016-04-20', 'Current');</v>
      </c>
    </row>
    <row r="1748" spans="1:16" x14ac:dyDescent="0.35">
      <c r="A1748" s="19">
        <v>1747</v>
      </c>
      <c r="B1748" s="18">
        <v>41886</v>
      </c>
      <c r="C1748" s="19" t="s">
        <v>58</v>
      </c>
      <c r="D1748" s="19" t="s">
        <v>61</v>
      </c>
      <c r="E1748" s="19" t="s">
        <v>40</v>
      </c>
      <c r="F1748" s="19">
        <v>783</v>
      </c>
      <c r="G1748" s="19">
        <v>95</v>
      </c>
      <c r="H1748" s="19">
        <v>30.5</v>
      </c>
      <c r="I1748" s="19">
        <v>24.1</v>
      </c>
      <c r="J1748" s="19" t="s">
        <v>60</v>
      </c>
      <c r="K1748" s="20">
        <v>303648.67</v>
      </c>
      <c r="L1748" s="20" t="s">
        <v>55</v>
      </c>
      <c r="M1748" s="20" t="s">
        <v>83</v>
      </c>
      <c r="N1748" s="26"/>
      <c r="O1748" s="20" t="s">
        <v>56</v>
      </c>
      <c r="P1748" t="str">
        <f t="shared" si="27"/>
        <v>INSERT INTO @DataTable (Deal, AdvanceDate, PROV, DealPurpose, RateType, BEACON, LTV, TDS, GDS, InsuranceType, PrincipalBalance, OccupancyType, AccountStatus, Closed_Date, DelinquencyBucket) VALUES (1747, '2014-09-04', 'BC', 'Purchase', 'ARM', 783, 95, 30.5, 24.1, 'HiRatio', 303648.67, 'Owner-Occupied', 'Open', '1900-01-00', 'Current');</v>
      </c>
    </row>
    <row r="1749" spans="1:16" x14ac:dyDescent="0.35">
      <c r="A1749" s="22">
        <v>1748</v>
      </c>
      <c r="B1749" s="21">
        <v>41437</v>
      </c>
      <c r="C1749" s="22" t="s">
        <v>57</v>
      </c>
      <c r="D1749" s="22" t="s">
        <v>59</v>
      </c>
      <c r="E1749" s="22" t="s">
        <v>53</v>
      </c>
      <c r="F1749" s="22">
        <v>797</v>
      </c>
      <c r="G1749" s="22">
        <v>86.3</v>
      </c>
      <c r="H1749" s="22">
        <v>19.57</v>
      </c>
      <c r="I1749" s="22">
        <v>15.8</v>
      </c>
      <c r="J1749" s="22" t="s">
        <v>60</v>
      </c>
      <c r="K1749" s="23">
        <v>138870</v>
      </c>
      <c r="L1749" s="23" t="s">
        <v>55</v>
      </c>
      <c r="M1749" s="23" t="s">
        <v>83</v>
      </c>
      <c r="N1749" s="27"/>
      <c r="O1749" s="23" t="s">
        <v>56</v>
      </c>
      <c r="P1749" t="str">
        <f t="shared" si="27"/>
        <v>INSERT INTO @DataTable (Deal, AdvanceDate, PROV, DealPurpose, RateType, BEACON, LTV, TDS, GDS, InsuranceType, PrincipalBalance, OccupancyType, AccountStatus, Closed_Date, DelinquencyBucket) VALUES (1748, '2013-06-12', 'ON', 'Transfer', 'Fixed', 797, 86.3, 19.57, 15.8, 'HiRatio', 138870, 'Owner-Occupied', 'Open', '1900-01-00', 'Current');</v>
      </c>
    </row>
    <row r="1750" spans="1:16" x14ac:dyDescent="0.35">
      <c r="A1750" s="19">
        <v>1749</v>
      </c>
      <c r="B1750" s="18">
        <v>41974</v>
      </c>
      <c r="C1750" s="19" t="s">
        <v>57</v>
      </c>
      <c r="D1750" s="19" t="s">
        <v>52</v>
      </c>
      <c r="E1750" s="19" t="s">
        <v>53</v>
      </c>
      <c r="F1750" s="19">
        <v>770</v>
      </c>
      <c r="G1750" s="19">
        <v>75</v>
      </c>
      <c r="H1750" s="19">
        <v>43.63</v>
      </c>
      <c r="I1750" s="19">
        <v>10.94</v>
      </c>
      <c r="J1750" s="19" t="s">
        <v>54</v>
      </c>
      <c r="K1750" s="20">
        <v>212858.37</v>
      </c>
      <c r="L1750" s="20" t="s">
        <v>62</v>
      </c>
      <c r="M1750" s="20" t="s">
        <v>83</v>
      </c>
      <c r="N1750" s="26"/>
      <c r="O1750" s="20" t="s">
        <v>56</v>
      </c>
      <c r="P1750" t="str">
        <f t="shared" si="27"/>
        <v>INSERT INTO @DataTable (Deal, AdvanceDate, PROV, DealPurpose, RateType, BEACON, LTV, TDS, GDS, InsuranceType, PrincipalBalance, OccupancyType, AccountStatus, Closed_Date, DelinquencyBucket) VALUES (1749, '2014-12-01', 'ON', 'Refinance External', 'Fixed', 770, 75, 43.63, 10.94, 'Conv', 212858.37, 'Rental', 'Open', '1900-01-00', 'Current');</v>
      </c>
    </row>
    <row r="1751" spans="1:16" x14ac:dyDescent="0.35">
      <c r="A1751" s="22">
        <v>1750</v>
      </c>
      <c r="B1751" s="21">
        <v>41835</v>
      </c>
      <c r="C1751" s="22" t="s">
        <v>78</v>
      </c>
      <c r="D1751" s="22" t="s">
        <v>61</v>
      </c>
      <c r="E1751" s="22" t="s">
        <v>53</v>
      </c>
      <c r="F1751" s="22">
        <v>750</v>
      </c>
      <c r="G1751" s="22">
        <v>94.87</v>
      </c>
      <c r="H1751" s="22">
        <v>39.340000000000003</v>
      </c>
      <c r="I1751" s="22">
        <v>28.45</v>
      </c>
      <c r="J1751" s="22" t="s">
        <v>60</v>
      </c>
      <c r="K1751" s="23">
        <v>171063.69</v>
      </c>
      <c r="L1751" s="23" t="s">
        <v>55</v>
      </c>
      <c r="M1751" s="23" t="s">
        <v>83</v>
      </c>
      <c r="N1751" s="27"/>
      <c r="O1751" s="23" t="s">
        <v>56</v>
      </c>
      <c r="P1751" t="str">
        <f t="shared" si="27"/>
        <v>INSERT INTO @DataTable (Deal, AdvanceDate, PROV, DealPurpose, RateType, BEACON, LTV, TDS, GDS, InsuranceType, PrincipalBalance, OccupancyType, AccountStatus, Closed_Date, DelinquencyBucket) VALUES (1750, '2014-07-15', 'NL', 'Purchase', 'Fixed', 750, 94.87, 39.34, 28.45, 'HiRatio', 171063.69, 'Owner-Occupied', 'Open', '1900-01-00', 'Current');</v>
      </c>
    </row>
    <row r="1752" spans="1:16" x14ac:dyDescent="0.35">
      <c r="A1752" s="19">
        <v>1751</v>
      </c>
      <c r="B1752" s="18">
        <v>42416</v>
      </c>
      <c r="C1752" s="19" t="s">
        <v>58</v>
      </c>
      <c r="D1752" s="19" t="s">
        <v>52</v>
      </c>
      <c r="E1752" s="19" t="s">
        <v>53</v>
      </c>
      <c r="F1752" s="19">
        <v>772</v>
      </c>
      <c r="G1752" s="19">
        <v>45.14</v>
      </c>
      <c r="H1752" s="19">
        <v>37.07</v>
      </c>
      <c r="I1752" s="19">
        <v>32.31</v>
      </c>
      <c r="J1752" s="19" t="s">
        <v>54</v>
      </c>
      <c r="K1752" s="20">
        <v>307195.58</v>
      </c>
      <c r="L1752" s="20" t="s">
        <v>55</v>
      </c>
      <c r="M1752" s="20" t="s">
        <v>83</v>
      </c>
      <c r="N1752" s="26"/>
      <c r="O1752" s="20" t="s">
        <v>56</v>
      </c>
      <c r="P1752" t="str">
        <f t="shared" si="27"/>
        <v>INSERT INTO @DataTable (Deal, AdvanceDate, PROV, DealPurpose, RateType, BEACON, LTV, TDS, GDS, InsuranceType, PrincipalBalance, OccupancyType, AccountStatus, Closed_Date, DelinquencyBucket) VALUES (1751, '2016-02-16', 'BC', 'Refinance External', 'Fixed', 772, 45.14, 37.07, 32.31, 'Conv', 307195.58, 'Owner-Occupied', 'Open', '1900-01-00', 'Current');</v>
      </c>
    </row>
    <row r="1753" spans="1:16" x14ac:dyDescent="0.35">
      <c r="A1753" s="22">
        <v>1752</v>
      </c>
      <c r="B1753" s="21">
        <v>40718</v>
      </c>
      <c r="C1753" s="22" t="s">
        <v>57</v>
      </c>
      <c r="D1753" s="22" t="s">
        <v>61</v>
      </c>
      <c r="E1753" s="22" t="s">
        <v>53</v>
      </c>
      <c r="F1753" s="22">
        <v>707</v>
      </c>
      <c r="G1753" s="22">
        <v>89.82</v>
      </c>
      <c r="H1753" s="22">
        <v>42.21</v>
      </c>
      <c r="I1753" s="22">
        <v>42.21</v>
      </c>
      <c r="J1753" s="22" t="s">
        <v>60</v>
      </c>
      <c r="K1753" s="23">
        <v>195086.38</v>
      </c>
      <c r="L1753" s="23" t="s">
        <v>55</v>
      </c>
      <c r="M1753" s="23" t="s">
        <v>83</v>
      </c>
      <c r="N1753" s="27"/>
      <c r="O1753" s="23" t="s">
        <v>56</v>
      </c>
      <c r="P1753" t="str">
        <f t="shared" si="27"/>
        <v>INSERT INTO @DataTable (Deal, AdvanceDate, PROV, DealPurpose, RateType, BEACON, LTV, TDS, GDS, InsuranceType, PrincipalBalance, OccupancyType, AccountStatus, Closed_Date, DelinquencyBucket) VALUES (1752, '2011-06-24', 'ON', 'Purchase', 'Fixed', 707, 89.82, 42.21, 42.21, 'HiRatio', 195086.38, 'Owner-Occupied', 'Open', '1900-01-00', 'Current');</v>
      </c>
    </row>
    <row r="1754" spans="1:16" x14ac:dyDescent="0.35">
      <c r="A1754" s="19">
        <v>1753</v>
      </c>
      <c r="B1754" s="18">
        <v>42234</v>
      </c>
      <c r="C1754" s="19" t="s">
        <v>57</v>
      </c>
      <c r="D1754" s="19" t="s">
        <v>61</v>
      </c>
      <c r="E1754" s="19" t="s">
        <v>40</v>
      </c>
      <c r="F1754" s="19">
        <v>769</v>
      </c>
      <c r="G1754" s="19">
        <v>75</v>
      </c>
      <c r="H1754" s="19">
        <v>30.47</v>
      </c>
      <c r="I1754" s="19">
        <v>26.91</v>
      </c>
      <c r="J1754" s="19" t="s">
        <v>54</v>
      </c>
      <c r="K1754" s="20">
        <v>574915.24</v>
      </c>
      <c r="L1754" s="20" t="s">
        <v>55</v>
      </c>
      <c r="M1754" s="20" t="s">
        <v>83</v>
      </c>
      <c r="N1754" s="26"/>
      <c r="O1754" s="20" t="s">
        <v>56</v>
      </c>
      <c r="P1754" t="str">
        <f t="shared" si="27"/>
        <v>INSERT INTO @DataTable (Deal, AdvanceDate, PROV, DealPurpose, RateType, BEACON, LTV, TDS, GDS, InsuranceType, PrincipalBalance, OccupancyType, AccountStatus, Closed_Date, DelinquencyBucket) VALUES (1753, '2015-08-18', 'ON', 'Purchase', 'ARM', 769, 75, 30.47, 26.91, 'Conv', 574915.24, 'Owner-Occupied', 'Open', '1900-01-00', 'Current');</v>
      </c>
    </row>
    <row r="1755" spans="1:16" x14ac:dyDescent="0.35">
      <c r="A1755" s="22">
        <v>1754</v>
      </c>
      <c r="B1755" s="21">
        <v>40899</v>
      </c>
      <c r="C1755" s="22" t="s">
        <v>51</v>
      </c>
      <c r="D1755" s="22" t="s">
        <v>61</v>
      </c>
      <c r="E1755" s="22" t="s">
        <v>53</v>
      </c>
      <c r="F1755" s="22">
        <v>748</v>
      </c>
      <c r="G1755" s="22">
        <v>94.5</v>
      </c>
      <c r="H1755" s="22">
        <v>33.630000000000003</v>
      </c>
      <c r="I1755" s="22">
        <v>16.43</v>
      </c>
      <c r="J1755" s="22" t="s">
        <v>60</v>
      </c>
      <c r="K1755" s="23">
        <v>204814.06</v>
      </c>
      <c r="L1755" s="23" t="s">
        <v>55</v>
      </c>
      <c r="M1755" s="23" t="s">
        <v>83</v>
      </c>
      <c r="N1755" s="27"/>
      <c r="O1755" s="23" t="s">
        <v>56</v>
      </c>
      <c r="P1755" t="str">
        <f t="shared" si="27"/>
        <v>INSERT INTO @DataTable (Deal, AdvanceDate, PROV, DealPurpose, RateType, BEACON, LTV, TDS, GDS, InsuranceType, PrincipalBalance, OccupancyType, AccountStatus, Closed_Date, DelinquencyBucket) VALUES (1754, '2011-12-22', 'AB', 'Purchase', 'Fixed', 748, 94.5, 33.63, 16.43, 'HiRatio', 204814.06, 'Owner-Occupied', 'Open', '1900-01-00', 'Current');</v>
      </c>
    </row>
    <row r="1756" spans="1:16" x14ac:dyDescent="0.35">
      <c r="A1756" s="19">
        <v>1755</v>
      </c>
      <c r="B1756" s="18">
        <v>41088</v>
      </c>
      <c r="C1756" s="19" t="s">
        <v>51</v>
      </c>
      <c r="D1756" s="19" t="s">
        <v>52</v>
      </c>
      <c r="E1756" s="19" t="s">
        <v>53</v>
      </c>
      <c r="F1756" s="19">
        <v>745</v>
      </c>
      <c r="G1756" s="19">
        <v>80</v>
      </c>
      <c r="H1756" s="19">
        <v>34.479999999999997</v>
      </c>
      <c r="I1756" s="19">
        <v>14.76</v>
      </c>
      <c r="J1756" s="19" t="s">
        <v>54</v>
      </c>
      <c r="K1756" s="20">
        <v>241273.60000000001</v>
      </c>
      <c r="L1756" s="20" t="s">
        <v>62</v>
      </c>
      <c r="M1756" s="20" t="s">
        <v>83</v>
      </c>
      <c r="N1756" s="26"/>
      <c r="O1756" s="20" t="s">
        <v>56</v>
      </c>
      <c r="P1756" t="str">
        <f t="shared" si="27"/>
        <v>INSERT INTO @DataTable (Deal, AdvanceDate, PROV, DealPurpose, RateType, BEACON, LTV, TDS, GDS, InsuranceType, PrincipalBalance, OccupancyType, AccountStatus, Closed_Date, DelinquencyBucket) VALUES (1755, '2012-06-28', 'AB', 'Refinance External', 'Fixed', 745, 80, 34.48, 14.76, 'Conv', 241273.6, 'Rental', 'Open', '1900-01-00', 'Current');</v>
      </c>
    </row>
    <row r="1757" spans="1:16" x14ac:dyDescent="0.35">
      <c r="A1757" s="22">
        <v>1756</v>
      </c>
      <c r="B1757" s="21">
        <v>41864</v>
      </c>
      <c r="C1757" s="22" t="s">
        <v>51</v>
      </c>
      <c r="D1757" s="22" t="s">
        <v>61</v>
      </c>
      <c r="E1757" s="22" t="s">
        <v>53</v>
      </c>
      <c r="F1757" s="22">
        <v>627</v>
      </c>
      <c r="G1757" s="22">
        <v>95</v>
      </c>
      <c r="H1757" s="22">
        <v>33.130000000000003</v>
      </c>
      <c r="I1757" s="22">
        <v>11.58</v>
      </c>
      <c r="J1757" s="22" t="s">
        <v>60</v>
      </c>
      <c r="K1757" s="23">
        <v>381839.68</v>
      </c>
      <c r="L1757" s="23" t="s">
        <v>55</v>
      </c>
      <c r="M1757" s="23" t="s">
        <v>83</v>
      </c>
      <c r="N1757" s="27"/>
      <c r="O1757" s="23" t="s">
        <v>56</v>
      </c>
      <c r="P1757" t="str">
        <f t="shared" si="27"/>
        <v>INSERT INTO @DataTable (Deal, AdvanceDate, PROV, DealPurpose, RateType, BEACON, LTV, TDS, GDS, InsuranceType, PrincipalBalance, OccupancyType, AccountStatus, Closed_Date, DelinquencyBucket) VALUES (1756, '2014-08-13', 'AB', 'Purchase', 'Fixed', 627, 95, 33.13, 11.58, 'HiRatio', 381839.68, 'Owner-Occupied', 'Open', '1900-01-00', 'Current');</v>
      </c>
    </row>
    <row r="1758" spans="1:16" x14ac:dyDescent="0.35">
      <c r="A1758" s="19">
        <v>1757</v>
      </c>
      <c r="B1758" s="18">
        <v>41576</v>
      </c>
      <c r="C1758" s="19" t="s">
        <v>57</v>
      </c>
      <c r="D1758" s="19" t="s">
        <v>52</v>
      </c>
      <c r="E1758" s="19" t="s">
        <v>40</v>
      </c>
      <c r="F1758" s="19">
        <v>664</v>
      </c>
      <c r="G1758" s="19">
        <v>80</v>
      </c>
      <c r="H1758" s="19">
        <v>27.07</v>
      </c>
      <c r="I1758" s="19">
        <v>11.85</v>
      </c>
      <c r="J1758" s="19" t="s">
        <v>54</v>
      </c>
      <c r="K1758" s="20">
        <v>245184.68</v>
      </c>
      <c r="L1758" s="20" t="s">
        <v>55</v>
      </c>
      <c r="M1758" s="20" t="s">
        <v>83</v>
      </c>
      <c r="N1758" s="26"/>
      <c r="O1758" s="20" t="s">
        <v>56</v>
      </c>
      <c r="P1758" t="str">
        <f t="shared" si="27"/>
        <v>INSERT INTO @DataTable (Deal, AdvanceDate, PROV, DealPurpose, RateType, BEACON, LTV, TDS, GDS, InsuranceType, PrincipalBalance, OccupancyType, AccountStatus, Closed_Date, DelinquencyBucket) VALUES (1757, '2013-10-29', 'ON', 'Refinance External', 'ARM', 664, 80, 27.07, 11.85, 'Conv', 245184.68, 'Owner-Occupied', 'Open', '1900-01-00', 'Current');</v>
      </c>
    </row>
    <row r="1759" spans="1:16" x14ac:dyDescent="0.35">
      <c r="A1759" s="22">
        <v>1758</v>
      </c>
      <c r="B1759" s="21">
        <v>41444</v>
      </c>
      <c r="C1759" s="22" t="s">
        <v>63</v>
      </c>
      <c r="D1759" s="22" t="s">
        <v>61</v>
      </c>
      <c r="E1759" s="22" t="s">
        <v>53</v>
      </c>
      <c r="F1759" s="22">
        <v>757</v>
      </c>
      <c r="G1759" s="22">
        <v>94.32</v>
      </c>
      <c r="H1759" s="22">
        <v>35.64</v>
      </c>
      <c r="I1759" s="22">
        <v>27.63</v>
      </c>
      <c r="J1759" s="22" t="s">
        <v>60</v>
      </c>
      <c r="K1759" s="23">
        <v>198775.96</v>
      </c>
      <c r="L1759" s="23" t="s">
        <v>55</v>
      </c>
      <c r="M1759" s="23" t="s">
        <v>83</v>
      </c>
      <c r="N1759" s="27"/>
      <c r="O1759" s="23" t="s">
        <v>56</v>
      </c>
      <c r="P1759" t="str">
        <f t="shared" si="27"/>
        <v>INSERT INTO @DataTable (Deal, AdvanceDate, PROV, DealPurpose, RateType, BEACON, LTV, TDS, GDS, InsuranceType, PrincipalBalance, OccupancyType, AccountStatus, Closed_Date, DelinquencyBucket) VALUES (1758, '2013-06-19', 'SK', 'Purchase', 'Fixed', 757, 94.32, 35.64, 27.63, 'HiRatio', 198775.96, 'Owner-Occupied', 'Open', '1900-01-00', 'Current');</v>
      </c>
    </row>
    <row r="1760" spans="1:16" x14ac:dyDescent="0.35">
      <c r="A1760" s="19">
        <v>1759</v>
      </c>
      <c r="B1760" s="18">
        <v>40452</v>
      </c>
      <c r="C1760" s="19" t="s">
        <v>57</v>
      </c>
      <c r="D1760" s="19" t="s">
        <v>52</v>
      </c>
      <c r="E1760" s="19" t="s">
        <v>40</v>
      </c>
      <c r="F1760" s="19">
        <v>717</v>
      </c>
      <c r="G1760" s="19">
        <v>62.5</v>
      </c>
      <c r="H1760" s="19">
        <v>16.760000000000002</v>
      </c>
      <c r="I1760" s="19">
        <v>15.18</v>
      </c>
      <c r="J1760" s="19" t="s">
        <v>54</v>
      </c>
      <c r="K1760" s="20">
        <v>219399.25</v>
      </c>
      <c r="L1760" s="20" t="s">
        <v>62</v>
      </c>
      <c r="M1760" s="20" t="s">
        <v>83</v>
      </c>
      <c r="N1760" s="26"/>
      <c r="O1760" s="20" t="s">
        <v>56</v>
      </c>
      <c r="P1760" t="str">
        <f t="shared" si="27"/>
        <v>INSERT INTO @DataTable (Deal, AdvanceDate, PROV, DealPurpose, RateType, BEACON, LTV, TDS, GDS, InsuranceType, PrincipalBalance, OccupancyType, AccountStatus, Closed_Date, DelinquencyBucket) VALUES (1759, '2010-10-01', 'ON', 'Refinance External', 'ARM', 717, 62.5, 16.76, 15.18, 'Conv', 219399.25, 'Rental', 'Open', '1900-01-00', 'Current');</v>
      </c>
    </row>
    <row r="1761" spans="1:16" x14ac:dyDescent="0.35">
      <c r="A1761" s="22">
        <v>1760</v>
      </c>
      <c r="B1761" s="21">
        <v>42286</v>
      </c>
      <c r="C1761" s="22" t="s">
        <v>58</v>
      </c>
      <c r="D1761" s="22" t="s">
        <v>52</v>
      </c>
      <c r="E1761" s="22" t="s">
        <v>40</v>
      </c>
      <c r="F1761" s="22">
        <v>772</v>
      </c>
      <c r="G1761" s="22">
        <v>74.040000000000006</v>
      </c>
      <c r="H1761" s="22">
        <v>30.02</v>
      </c>
      <c r="I1761" s="22">
        <v>24.62</v>
      </c>
      <c r="J1761" s="22" t="s">
        <v>54</v>
      </c>
      <c r="K1761" s="23">
        <v>402893.21</v>
      </c>
      <c r="L1761" s="23" t="s">
        <v>55</v>
      </c>
      <c r="M1761" s="23" t="s">
        <v>83</v>
      </c>
      <c r="N1761" s="27"/>
      <c r="O1761" s="23" t="s">
        <v>56</v>
      </c>
      <c r="P1761" t="str">
        <f t="shared" si="27"/>
        <v>INSERT INTO @DataTable (Deal, AdvanceDate, PROV, DealPurpose, RateType, BEACON, LTV, TDS, GDS, InsuranceType, PrincipalBalance, OccupancyType, AccountStatus, Closed_Date, DelinquencyBucket) VALUES (1760, '2015-10-09', 'BC', 'Refinance External', 'ARM', 772, 74.04, 30.02, 24.62, 'Conv', 402893.21, 'Owner-Occupied', 'Open', '1900-01-00', 'Current');</v>
      </c>
    </row>
    <row r="1762" spans="1:16" x14ac:dyDescent="0.35">
      <c r="A1762" s="19">
        <v>1761</v>
      </c>
      <c r="B1762" s="18">
        <v>42550</v>
      </c>
      <c r="C1762" s="19" t="s">
        <v>58</v>
      </c>
      <c r="D1762" s="19" t="s">
        <v>61</v>
      </c>
      <c r="E1762" s="19" t="s">
        <v>53</v>
      </c>
      <c r="F1762" s="19">
        <v>695</v>
      </c>
      <c r="G1762" s="19">
        <v>94.12</v>
      </c>
      <c r="H1762" s="19">
        <v>40.47</v>
      </c>
      <c r="I1762" s="19">
        <v>28.05</v>
      </c>
      <c r="J1762" s="19" t="s">
        <v>60</v>
      </c>
      <c r="K1762" s="20">
        <v>580738.68000000005</v>
      </c>
      <c r="L1762" s="20" t="s">
        <v>55</v>
      </c>
      <c r="M1762" s="20" t="s">
        <v>83</v>
      </c>
      <c r="N1762" s="26"/>
      <c r="O1762" s="20" t="s">
        <v>56</v>
      </c>
      <c r="P1762" t="str">
        <f t="shared" si="27"/>
        <v>INSERT INTO @DataTable (Deal, AdvanceDate, PROV, DealPurpose, RateType, BEACON, LTV, TDS, GDS, InsuranceType, PrincipalBalance, OccupancyType, AccountStatus, Closed_Date, DelinquencyBucket) VALUES (1761, '2016-06-29', 'BC', 'Purchase', 'Fixed', 695, 94.12, 40.47, 28.05, 'HiRatio', 580738.68, 'Owner-Occupied', 'Open', '1900-01-00', 'Current');</v>
      </c>
    </row>
    <row r="1763" spans="1:16" x14ac:dyDescent="0.35">
      <c r="A1763" s="22">
        <v>1762</v>
      </c>
      <c r="B1763" s="21">
        <v>42177</v>
      </c>
      <c r="C1763" s="22" t="s">
        <v>51</v>
      </c>
      <c r="D1763" s="22" t="s">
        <v>52</v>
      </c>
      <c r="E1763" s="22" t="s">
        <v>40</v>
      </c>
      <c r="F1763" s="22">
        <v>754</v>
      </c>
      <c r="G1763" s="22">
        <v>64.91</v>
      </c>
      <c r="H1763" s="22">
        <v>27.13</v>
      </c>
      <c r="I1763" s="22">
        <v>14.78</v>
      </c>
      <c r="J1763" s="22" t="s">
        <v>54</v>
      </c>
      <c r="K1763" s="23">
        <v>345168.73</v>
      </c>
      <c r="L1763" s="23" t="s">
        <v>55</v>
      </c>
      <c r="M1763" s="23" t="s">
        <v>83</v>
      </c>
      <c r="N1763" s="27"/>
      <c r="O1763" s="23" t="s">
        <v>56</v>
      </c>
      <c r="P1763" t="str">
        <f t="shared" si="27"/>
        <v>INSERT INTO @DataTable (Deal, AdvanceDate, PROV, DealPurpose, RateType, BEACON, LTV, TDS, GDS, InsuranceType, PrincipalBalance, OccupancyType, AccountStatus, Closed_Date, DelinquencyBucket) VALUES (1762, '2015-06-22', 'AB', 'Refinance External', 'ARM', 754, 64.91, 27.13, 14.78, 'Conv', 345168.73, 'Owner-Occupied', 'Open', '1900-01-00', 'Current');</v>
      </c>
    </row>
    <row r="1764" spans="1:16" x14ac:dyDescent="0.35">
      <c r="A1764" s="19">
        <v>1763</v>
      </c>
      <c r="B1764" s="18">
        <v>41851</v>
      </c>
      <c r="C1764" s="19" t="s">
        <v>57</v>
      </c>
      <c r="D1764" s="19" t="s">
        <v>61</v>
      </c>
      <c r="E1764" s="19" t="s">
        <v>53</v>
      </c>
      <c r="F1764" s="19">
        <v>702</v>
      </c>
      <c r="G1764" s="19">
        <v>95</v>
      </c>
      <c r="H1764" s="19">
        <v>29.42</v>
      </c>
      <c r="I1764" s="19">
        <v>16.18</v>
      </c>
      <c r="J1764" s="19" t="s">
        <v>60</v>
      </c>
      <c r="K1764" s="20">
        <v>0</v>
      </c>
      <c r="L1764" s="20" t="s">
        <v>55</v>
      </c>
      <c r="M1764" s="20" t="s">
        <v>84</v>
      </c>
      <c r="N1764" s="26">
        <v>42709</v>
      </c>
      <c r="O1764" s="20" t="s">
        <v>56</v>
      </c>
      <c r="P1764" t="str">
        <f t="shared" si="27"/>
        <v>INSERT INTO @DataTable (Deal, AdvanceDate, PROV, DealPurpose, RateType, BEACON, LTV, TDS, GDS, InsuranceType, PrincipalBalance, OccupancyType, AccountStatus, Closed_Date, DelinquencyBucket) VALUES (1763, '2014-07-31', 'ON', 'Purchase', 'Fixed', 702, 95, 29.42, 16.18, 'HiRatio', 0, 'Owner-Occupied', 'Closed', '2016-12-05', 'Current');</v>
      </c>
    </row>
    <row r="1765" spans="1:16" x14ac:dyDescent="0.35">
      <c r="A1765" s="22">
        <v>1764</v>
      </c>
      <c r="B1765" s="21">
        <v>42065</v>
      </c>
      <c r="C1765" s="22" t="s">
        <v>51</v>
      </c>
      <c r="D1765" s="22" t="s">
        <v>61</v>
      </c>
      <c r="E1765" s="22" t="s">
        <v>53</v>
      </c>
      <c r="F1765" s="22">
        <v>649</v>
      </c>
      <c r="G1765" s="22">
        <v>95</v>
      </c>
      <c r="H1765" s="22">
        <v>39.68</v>
      </c>
      <c r="I1765" s="22">
        <v>26.28</v>
      </c>
      <c r="J1765" s="22" t="s">
        <v>60</v>
      </c>
      <c r="K1765" s="23">
        <v>330786.52</v>
      </c>
      <c r="L1765" s="23" t="s">
        <v>55</v>
      </c>
      <c r="M1765" s="23" t="s">
        <v>83</v>
      </c>
      <c r="N1765" s="27"/>
      <c r="O1765" s="23" t="s">
        <v>56</v>
      </c>
      <c r="P1765" t="str">
        <f t="shared" si="27"/>
        <v>INSERT INTO @DataTable (Deal, AdvanceDate, PROV, DealPurpose, RateType, BEACON, LTV, TDS, GDS, InsuranceType, PrincipalBalance, OccupancyType, AccountStatus, Closed_Date, DelinquencyBucket) VALUES (1764, '2015-03-02', 'AB', 'Purchase', 'Fixed', 649, 95, 39.68, 26.28, 'HiRatio', 330786.52, 'Owner-Occupied', 'Open', '1900-01-00', 'Current');</v>
      </c>
    </row>
    <row r="1766" spans="1:16" x14ac:dyDescent="0.35">
      <c r="A1766" s="19">
        <v>1765</v>
      </c>
      <c r="B1766" s="18">
        <v>42335</v>
      </c>
      <c r="C1766" s="19" t="s">
        <v>57</v>
      </c>
      <c r="D1766" s="19" t="s">
        <v>61</v>
      </c>
      <c r="E1766" s="19" t="s">
        <v>53</v>
      </c>
      <c r="F1766" s="19">
        <v>768</v>
      </c>
      <c r="G1766" s="19">
        <v>90</v>
      </c>
      <c r="H1766" s="19">
        <v>42.74</v>
      </c>
      <c r="I1766" s="19">
        <v>29.49</v>
      </c>
      <c r="J1766" s="19" t="s">
        <v>60</v>
      </c>
      <c r="K1766" s="20">
        <v>534884.16</v>
      </c>
      <c r="L1766" s="20" t="s">
        <v>55</v>
      </c>
      <c r="M1766" s="20" t="s">
        <v>83</v>
      </c>
      <c r="N1766" s="26"/>
      <c r="O1766" s="20" t="s">
        <v>56</v>
      </c>
      <c r="P1766" t="str">
        <f t="shared" si="27"/>
        <v>INSERT INTO @DataTable (Deal, AdvanceDate, PROV, DealPurpose, RateType, BEACON, LTV, TDS, GDS, InsuranceType, PrincipalBalance, OccupancyType, AccountStatus, Closed_Date, DelinquencyBucket) VALUES (1765, '2015-11-27', 'ON', 'Purchase', 'Fixed', 768, 90, 42.74, 29.49, 'HiRatio', 534884.16, 'Owner-Occupied', 'Open', '1900-01-00', 'Current');</v>
      </c>
    </row>
    <row r="1767" spans="1:16" x14ac:dyDescent="0.35">
      <c r="A1767" s="22">
        <v>1766</v>
      </c>
      <c r="B1767" s="21">
        <v>42271</v>
      </c>
      <c r="C1767" s="22" t="s">
        <v>58</v>
      </c>
      <c r="D1767" s="22" t="s">
        <v>61</v>
      </c>
      <c r="E1767" s="22" t="s">
        <v>40</v>
      </c>
      <c r="F1767" s="22">
        <v>792</v>
      </c>
      <c r="G1767" s="22">
        <v>80</v>
      </c>
      <c r="H1767" s="22">
        <v>39.86</v>
      </c>
      <c r="I1767" s="22">
        <v>18.29</v>
      </c>
      <c r="J1767" s="22" t="s">
        <v>54</v>
      </c>
      <c r="K1767" s="23">
        <v>113535.99</v>
      </c>
      <c r="L1767" s="23" t="s">
        <v>55</v>
      </c>
      <c r="M1767" s="23" t="s">
        <v>83</v>
      </c>
      <c r="N1767" s="27"/>
      <c r="O1767" s="23" t="s">
        <v>56</v>
      </c>
      <c r="P1767" t="str">
        <f t="shared" si="27"/>
        <v>INSERT INTO @DataTable (Deal, AdvanceDate, PROV, DealPurpose, RateType, BEACON, LTV, TDS, GDS, InsuranceType, PrincipalBalance, OccupancyType, AccountStatus, Closed_Date, DelinquencyBucket) VALUES (1766, '2015-09-24', 'BC', 'Purchase', 'ARM', 792, 80, 39.86, 18.29, 'Conv', 113535.99, 'Owner-Occupied', 'Open', '1900-01-00', 'Current');</v>
      </c>
    </row>
    <row r="1768" spans="1:16" x14ac:dyDescent="0.35">
      <c r="A1768" s="19">
        <v>1767</v>
      </c>
      <c r="B1768" s="18">
        <v>41158</v>
      </c>
      <c r="C1768" s="19" t="s">
        <v>58</v>
      </c>
      <c r="D1768" s="19" t="s">
        <v>61</v>
      </c>
      <c r="E1768" s="19" t="s">
        <v>53</v>
      </c>
      <c r="F1768" s="19">
        <v>794</v>
      </c>
      <c r="G1768" s="19">
        <v>90</v>
      </c>
      <c r="H1768" s="19">
        <v>35.24</v>
      </c>
      <c r="I1768" s="19">
        <v>34.24</v>
      </c>
      <c r="J1768" s="19" t="s">
        <v>60</v>
      </c>
      <c r="K1768" s="20">
        <v>448265.87</v>
      </c>
      <c r="L1768" s="20" t="s">
        <v>55</v>
      </c>
      <c r="M1768" s="20" t="s">
        <v>83</v>
      </c>
      <c r="N1768" s="26"/>
      <c r="O1768" s="20" t="s">
        <v>56</v>
      </c>
      <c r="P1768" t="str">
        <f t="shared" si="27"/>
        <v>INSERT INTO @DataTable (Deal, AdvanceDate, PROV, DealPurpose, RateType, BEACON, LTV, TDS, GDS, InsuranceType, PrincipalBalance, OccupancyType, AccountStatus, Closed_Date, DelinquencyBucket) VALUES (1767, '2012-09-06', 'BC', 'Purchase', 'Fixed', 794, 90, 35.24, 34.24, 'HiRatio', 448265.87, 'Owner-Occupied', 'Open', '1900-01-00', 'Current');</v>
      </c>
    </row>
    <row r="1769" spans="1:16" x14ac:dyDescent="0.35">
      <c r="A1769" s="22">
        <v>1768</v>
      </c>
      <c r="B1769" s="21">
        <v>42355</v>
      </c>
      <c r="C1769" s="22" t="s">
        <v>57</v>
      </c>
      <c r="D1769" s="22" t="s">
        <v>52</v>
      </c>
      <c r="E1769" s="22" t="s">
        <v>40</v>
      </c>
      <c r="F1769" s="22">
        <v>782</v>
      </c>
      <c r="G1769" s="22">
        <v>61.54</v>
      </c>
      <c r="H1769" s="22">
        <v>31.6</v>
      </c>
      <c r="I1769" s="22">
        <v>18.5</v>
      </c>
      <c r="J1769" s="22" t="s">
        <v>54</v>
      </c>
      <c r="K1769" s="23">
        <v>233662.66</v>
      </c>
      <c r="L1769" s="23" t="s">
        <v>62</v>
      </c>
      <c r="M1769" s="23" t="s">
        <v>83</v>
      </c>
      <c r="N1769" s="27"/>
      <c r="O1769" s="23" t="s">
        <v>56</v>
      </c>
      <c r="P1769" t="str">
        <f t="shared" si="27"/>
        <v>INSERT INTO @DataTable (Deal, AdvanceDate, PROV, DealPurpose, RateType, BEACON, LTV, TDS, GDS, InsuranceType, PrincipalBalance, OccupancyType, AccountStatus, Closed_Date, DelinquencyBucket) VALUES (1768, '2015-12-17', 'ON', 'Refinance External', 'ARM', 782, 61.54, 31.6, 18.5, 'Conv', 233662.66, 'Rental', 'Open', '1900-01-00', 'Current');</v>
      </c>
    </row>
    <row r="1770" spans="1:16" x14ac:dyDescent="0.35">
      <c r="A1770" s="19">
        <v>1769</v>
      </c>
      <c r="B1770" s="18">
        <v>41761</v>
      </c>
      <c r="C1770" s="19" t="s">
        <v>51</v>
      </c>
      <c r="D1770" s="19" t="s">
        <v>61</v>
      </c>
      <c r="E1770" s="19" t="s">
        <v>53</v>
      </c>
      <c r="F1770" s="19">
        <v>780</v>
      </c>
      <c r="G1770" s="19">
        <v>95</v>
      </c>
      <c r="H1770" s="19">
        <v>29.23</v>
      </c>
      <c r="I1770" s="19">
        <v>25.78</v>
      </c>
      <c r="J1770" s="19" t="s">
        <v>60</v>
      </c>
      <c r="K1770" s="20">
        <v>182134.02</v>
      </c>
      <c r="L1770" s="20" t="s">
        <v>55</v>
      </c>
      <c r="M1770" s="20" t="s">
        <v>83</v>
      </c>
      <c r="N1770" s="26"/>
      <c r="O1770" s="20" t="s">
        <v>56</v>
      </c>
      <c r="P1770" t="str">
        <f t="shared" si="27"/>
        <v>INSERT INTO @DataTable (Deal, AdvanceDate, PROV, DealPurpose, RateType, BEACON, LTV, TDS, GDS, InsuranceType, PrincipalBalance, OccupancyType, AccountStatus, Closed_Date, DelinquencyBucket) VALUES (1769, '2014-05-02', 'AB', 'Purchase', 'Fixed', 780, 95, 29.23, 25.78, 'HiRatio', 182134.02, 'Owner-Occupied', 'Open', '1900-01-00', 'Current');</v>
      </c>
    </row>
    <row r="1771" spans="1:16" x14ac:dyDescent="0.35">
      <c r="A1771" s="22">
        <v>1770</v>
      </c>
      <c r="B1771" s="21">
        <v>40940</v>
      </c>
      <c r="C1771" s="22" t="s">
        <v>57</v>
      </c>
      <c r="D1771" s="22" t="s">
        <v>52</v>
      </c>
      <c r="E1771" s="22" t="s">
        <v>53</v>
      </c>
      <c r="F1771" s="22">
        <v>645</v>
      </c>
      <c r="G1771" s="22">
        <v>70.61</v>
      </c>
      <c r="H1771" s="22">
        <v>24.97</v>
      </c>
      <c r="I1771" s="22">
        <v>24.25</v>
      </c>
      <c r="J1771" s="22" t="s">
        <v>54</v>
      </c>
      <c r="K1771" s="23">
        <v>193900.05</v>
      </c>
      <c r="L1771" s="23" t="s">
        <v>55</v>
      </c>
      <c r="M1771" s="23" t="s">
        <v>83</v>
      </c>
      <c r="N1771" s="27"/>
      <c r="O1771" s="23" t="s">
        <v>56</v>
      </c>
      <c r="P1771" t="str">
        <f t="shared" si="27"/>
        <v>INSERT INTO @DataTable (Deal, AdvanceDate, PROV, DealPurpose, RateType, BEACON, LTV, TDS, GDS, InsuranceType, PrincipalBalance, OccupancyType, AccountStatus, Closed_Date, DelinquencyBucket) VALUES (1770, '2012-02-01', 'ON', 'Refinance External', 'Fixed', 645, 70.61, 24.97, 24.25, 'Conv', 193900.05, 'Owner-Occupied', 'Open', '1900-01-00', 'Current');</v>
      </c>
    </row>
    <row r="1772" spans="1:16" x14ac:dyDescent="0.35">
      <c r="A1772" s="19">
        <v>1771</v>
      </c>
      <c r="B1772" s="18">
        <v>41334</v>
      </c>
      <c r="C1772" s="19" t="s">
        <v>57</v>
      </c>
      <c r="D1772" s="19" t="s">
        <v>61</v>
      </c>
      <c r="E1772" s="19" t="s">
        <v>53</v>
      </c>
      <c r="F1772" s="19">
        <v>741</v>
      </c>
      <c r="G1772" s="19">
        <v>92.89</v>
      </c>
      <c r="H1772" s="19">
        <v>43.48</v>
      </c>
      <c r="I1772" s="19">
        <v>34.47</v>
      </c>
      <c r="J1772" s="19" t="s">
        <v>60</v>
      </c>
      <c r="K1772" s="20">
        <v>209482.65</v>
      </c>
      <c r="L1772" s="20" t="s">
        <v>55</v>
      </c>
      <c r="M1772" s="20" t="s">
        <v>83</v>
      </c>
      <c r="N1772" s="26"/>
      <c r="O1772" s="20" t="s">
        <v>56</v>
      </c>
      <c r="P1772" t="str">
        <f t="shared" si="27"/>
        <v>INSERT INTO @DataTable (Deal, AdvanceDate, PROV, DealPurpose, RateType, BEACON, LTV, TDS, GDS, InsuranceType, PrincipalBalance, OccupancyType, AccountStatus, Closed_Date, DelinquencyBucket) VALUES (1771, '2013-03-01', 'ON', 'Purchase', 'Fixed', 741, 92.89, 43.48, 34.47, 'HiRatio', 209482.65, 'Owner-Occupied', 'Open', '1900-01-00', 'Current');</v>
      </c>
    </row>
    <row r="1773" spans="1:16" x14ac:dyDescent="0.35">
      <c r="A1773" s="22">
        <v>1772</v>
      </c>
      <c r="B1773" s="21">
        <v>42395</v>
      </c>
      <c r="C1773" s="22" t="s">
        <v>57</v>
      </c>
      <c r="D1773" s="22" t="s">
        <v>52</v>
      </c>
      <c r="E1773" s="22" t="s">
        <v>40</v>
      </c>
      <c r="F1773" s="22">
        <v>750</v>
      </c>
      <c r="G1773" s="22">
        <v>73.33</v>
      </c>
      <c r="H1773" s="22">
        <v>24.86</v>
      </c>
      <c r="I1773" s="22">
        <v>17.95</v>
      </c>
      <c r="J1773" s="22" t="s">
        <v>54</v>
      </c>
      <c r="K1773" s="23">
        <v>155591.99</v>
      </c>
      <c r="L1773" s="23" t="s">
        <v>55</v>
      </c>
      <c r="M1773" s="23" t="s">
        <v>83</v>
      </c>
      <c r="N1773" s="27"/>
      <c r="O1773" s="23" t="s">
        <v>56</v>
      </c>
      <c r="P1773" t="str">
        <f t="shared" si="27"/>
        <v>INSERT INTO @DataTable (Deal, AdvanceDate, PROV, DealPurpose, RateType, BEACON, LTV, TDS, GDS, InsuranceType, PrincipalBalance, OccupancyType, AccountStatus, Closed_Date, DelinquencyBucket) VALUES (1772, '2016-01-26', 'ON', 'Refinance External', 'ARM', 750, 73.33, 24.86, 17.95, 'Conv', 155591.99, 'Owner-Occupied', 'Open', '1900-01-00', 'Current');</v>
      </c>
    </row>
    <row r="1774" spans="1:16" x14ac:dyDescent="0.35">
      <c r="A1774" s="19">
        <v>1773</v>
      </c>
      <c r="B1774" s="18">
        <v>41520</v>
      </c>
      <c r="C1774" s="19" t="s">
        <v>65</v>
      </c>
      <c r="D1774" s="19" t="s">
        <v>52</v>
      </c>
      <c r="E1774" s="19" t="s">
        <v>53</v>
      </c>
      <c r="F1774" s="19">
        <v>695</v>
      </c>
      <c r="G1774" s="19">
        <v>80</v>
      </c>
      <c r="H1774" s="19">
        <v>31.44</v>
      </c>
      <c r="I1774" s="19">
        <v>13.4</v>
      </c>
      <c r="J1774" s="19" t="s">
        <v>54</v>
      </c>
      <c r="K1774" s="20">
        <v>84640.62</v>
      </c>
      <c r="L1774" s="20" t="s">
        <v>55</v>
      </c>
      <c r="M1774" s="20" t="s">
        <v>83</v>
      </c>
      <c r="N1774" s="26"/>
      <c r="O1774" s="20" t="s">
        <v>56</v>
      </c>
      <c r="P1774" t="str">
        <f t="shared" si="27"/>
        <v>INSERT INTO @DataTable (Deal, AdvanceDate, PROV, DealPurpose, RateType, BEACON, LTV, TDS, GDS, InsuranceType, PrincipalBalance, OccupancyType, AccountStatus, Closed_Date, DelinquencyBucket) VALUES (1773, '2013-09-03', 'NS', 'Refinance External', 'Fixed', 695, 80, 31.44, 13.4, 'Conv', 84640.62, 'Owner-Occupied', 'Open', '1900-01-00', 'Current');</v>
      </c>
    </row>
    <row r="1775" spans="1:16" x14ac:dyDescent="0.35">
      <c r="A1775" s="22">
        <v>1774</v>
      </c>
      <c r="B1775" s="21">
        <v>41516</v>
      </c>
      <c r="C1775" s="22" t="s">
        <v>51</v>
      </c>
      <c r="D1775" s="22" t="s">
        <v>52</v>
      </c>
      <c r="E1775" s="22" t="s">
        <v>53</v>
      </c>
      <c r="F1775" s="22">
        <v>686</v>
      </c>
      <c r="G1775" s="22">
        <v>62.5</v>
      </c>
      <c r="H1775" s="22">
        <v>23.77</v>
      </c>
      <c r="I1775" s="22">
        <v>23.77</v>
      </c>
      <c r="J1775" s="22" t="s">
        <v>54</v>
      </c>
      <c r="K1775" s="23">
        <v>0</v>
      </c>
      <c r="L1775" s="23" t="s">
        <v>55</v>
      </c>
      <c r="M1775" s="23" t="s">
        <v>84</v>
      </c>
      <c r="N1775" s="27">
        <v>42191</v>
      </c>
      <c r="O1775" s="23" t="s">
        <v>56</v>
      </c>
      <c r="P1775" t="str">
        <f t="shared" si="27"/>
        <v>INSERT INTO @DataTable (Deal, AdvanceDate, PROV, DealPurpose, RateType, BEACON, LTV, TDS, GDS, InsuranceType, PrincipalBalance, OccupancyType, AccountStatus, Closed_Date, DelinquencyBucket) VALUES (1774, '2013-08-30', 'AB', 'Refinance External', 'Fixed', 686, 62.5, 23.77, 23.77, 'Conv', 0, 'Owner-Occupied', 'Closed', '2015-07-06', 'Current');</v>
      </c>
    </row>
    <row r="1776" spans="1:16" x14ac:dyDescent="0.35">
      <c r="A1776" s="19">
        <v>1775</v>
      </c>
      <c r="B1776" s="18">
        <v>42485</v>
      </c>
      <c r="C1776" s="19" t="s">
        <v>58</v>
      </c>
      <c r="D1776" s="19" t="s">
        <v>52</v>
      </c>
      <c r="E1776" s="19" t="s">
        <v>53</v>
      </c>
      <c r="F1776" s="19">
        <v>739</v>
      </c>
      <c r="G1776" s="19">
        <v>80</v>
      </c>
      <c r="H1776" s="19">
        <v>30.34</v>
      </c>
      <c r="I1776" s="19">
        <v>13.05</v>
      </c>
      <c r="J1776" s="19" t="s">
        <v>54</v>
      </c>
      <c r="K1776" s="20">
        <v>241684.9</v>
      </c>
      <c r="L1776" s="20" t="s">
        <v>55</v>
      </c>
      <c r="M1776" s="20" t="s">
        <v>83</v>
      </c>
      <c r="N1776" s="26"/>
      <c r="O1776" s="20" t="s">
        <v>56</v>
      </c>
      <c r="P1776" t="str">
        <f t="shared" si="27"/>
        <v>INSERT INTO @DataTable (Deal, AdvanceDate, PROV, DealPurpose, RateType, BEACON, LTV, TDS, GDS, InsuranceType, PrincipalBalance, OccupancyType, AccountStatus, Closed_Date, DelinquencyBucket) VALUES (1775, '2016-04-25', 'BC', 'Refinance External', 'Fixed', 739, 80, 30.34, 13.05, 'Conv', 241684.9, 'Owner-Occupied', 'Open', '1900-01-00', 'Current');</v>
      </c>
    </row>
    <row r="1777" spans="1:16" x14ac:dyDescent="0.35">
      <c r="A1777" s="22">
        <v>1776</v>
      </c>
      <c r="B1777" s="21">
        <v>42664</v>
      </c>
      <c r="C1777" s="22" t="s">
        <v>58</v>
      </c>
      <c r="D1777" s="22" t="s">
        <v>61</v>
      </c>
      <c r="E1777" s="22" t="s">
        <v>40</v>
      </c>
      <c r="F1777" s="22">
        <v>785</v>
      </c>
      <c r="G1777" s="22">
        <v>74.09</v>
      </c>
      <c r="H1777" s="22">
        <v>30.68</v>
      </c>
      <c r="I1777" s="22">
        <v>22.97</v>
      </c>
      <c r="J1777" s="22" t="s">
        <v>54</v>
      </c>
      <c r="K1777" s="23">
        <v>810256.41</v>
      </c>
      <c r="L1777" s="23" t="s">
        <v>55</v>
      </c>
      <c r="M1777" s="23" t="s">
        <v>83</v>
      </c>
      <c r="N1777" s="27"/>
      <c r="O1777" s="23" t="s">
        <v>56</v>
      </c>
      <c r="P1777" t="str">
        <f t="shared" si="27"/>
        <v>INSERT INTO @DataTable (Deal, AdvanceDate, PROV, DealPurpose, RateType, BEACON, LTV, TDS, GDS, InsuranceType, PrincipalBalance, OccupancyType, AccountStatus, Closed_Date, DelinquencyBucket) VALUES (1776, '2016-10-21', 'BC', 'Purchase', 'ARM', 785, 74.09, 30.68, 22.97, 'Conv', 810256.41, 'Owner-Occupied', 'Open', '1900-01-00', 'Current');</v>
      </c>
    </row>
    <row r="1778" spans="1:16" x14ac:dyDescent="0.35">
      <c r="A1778" s="19">
        <v>1777</v>
      </c>
      <c r="B1778" s="18">
        <v>42338</v>
      </c>
      <c r="C1778" s="19" t="s">
        <v>57</v>
      </c>
      <c r="D1778" s="19" t="s">
        <v>59</v>
      </c>
      <c r="E1778" s="19" t="s">
        <v>53</v>
      </c>
      <c r="F1778" s="19">
        <v>732</v>
      </c>
      <c r="G1778" s="19">
        <v>67.31</v>
      </c>
      <c r="H1778" s="19">
        <v>28.26</v>
      </c>
      <c r="I1778" s="19">
        <v>21.09</v>
      </c>
      <c r="J1778" s="19" t="s">
        <v>54</v>
      </c>
      <c r="K1778" s="20">
        <v>203225.8</v>
      </c>
      <c r="L1778" s="20" t="s">
        <v>55</v>
      </c>
      <c r="M1778" s="20" t="s">
        <v>83</v>
      </c>
      <c r="N1778" s="26"/>
      <c r="O1778" s="20" t="s">
        <v>56</v>
      </c>
      <c r="P1778" t="str">
        <f t="shared" si="27"/>
        <v>INSERT INTO @DataTable (Deal, AdvanceDate, PROV, DealPurpose, RateType, BEACON, LTV, TDS, GDS, InsuranceType, PrincipalBalance, OccupancyType, AccountStatus, Closed_Date, DelinquencyBucket) VALUES (1777, '2015-11-30', 'ON', 'Transfer', 'Fixed', 732, 67.31, 28.26, 21.09, 'Conv', 203225.8, 'Owner-Occupied', 'Open', '1900-01-00', 'Current');</v>
      </c>
    </row>
    <row r="1779" spans="1:16" x14ac:dyDescent="0.35">
      <c r="A1779" s="22">
        <v>1778</v>
      </c>
      <c r="B1779" s="21">
        <v>42228</v>
      </c>
      <c r="C1779" s="22" t="s">
        <v>58</v>
      </c>
      <c r="D1779" s="22" t="s">
        <v>64</v>
      </c>
      <c r="E1779" s="22" t="s">
        <v>53</v>
      </c>
      <c r="F1779" s="22">
        <v>791</v>
      </c>
      <c r="G1779" s="22">
        <v>80</v>
      </c>
      <c r="H1779" s="22">
        <v>28.55</v>
      </c>
      <c r="I1779" s="22">
        <v>18.86</v>
      </c>
      <c r="J1779" s="22" t="s">
        <v>54</v>
      </c>
      <c r="K1779" s="23">
        <v>411118.71</v>
      </c>
      <c r="L1779" s="23" t="s">
        <v>55</v>
      </c>
      <c r="M1779" s="23" t="s">
        <v>83</v>
      </c>
      <c r="N1779" s="27"/>
      <c r="O1779" s="23" t="s">
        <v>56</v>
      </c>
      <c r="P1779" t="str">
        <f t="shared" si="27"/>
        <v>INSERT INTO @DataTable (Deal, AdvanceDate, PROV, DealPurpose, RateType, BEACON, LTV, TDS, GDS, InsuranceType, PrincipalBalance, OccupancyType, AccountStatus, Closed_Date, DelinquencyBucket) VALUES (1778, '2015-08-12', 'BC', 'Purchase with Improvements', 'Fixed', 791, 80, 28.55, 18.86, 'Conv', 411118.71, 'Owner-Occupied', 'Open', '1900-01-00', 'Current');</v>
      </c>
    </row>
    <row r="1780" spans="1:16" x14ac:dyDescent="0.35">
      <c r="A1780" s="19">
        <v>1779</v>
      </c>
      <c r="B1780" s="18">
        <v>41607</v>
      </c>
      <c r="C1780" s="19" t="s">
        <v>70</v>
      </c>
      <c r="D1780" s="19" t="s">
        <v>61</v>
      </c>
      <c r="E1780" s="19" t="s">
        <v>53</v>
      </c>
      <c r="F1780" s="19">
        <v>656</v>
      </c>
      <c r="G1780" s="19">
        <v>94.32</v>
      </c>
      <c r="H1780" s="19">
        <v>38.04</v>
      </c>
      <c r="I1780" s="19">
        <v>22.09</v>
      </c>
      <c r="J1780" s="19" t="s">
        <v>60</v>
      </c>
      <c r="K1780" s="20">
        <v>78104.47</v>
      </c>
      <c r="L1780" s="20" t="s">
        <v>55</v>
      </c>
      <c r="M1780" s="20" t="s">
        <v>83</v>
      </c>
      <c r="N1780" s="26"/>
      <c r="O1780" s="20" t="s">
        <v>56</v>
      </c>
      <c r="P1780" t="str">
        <f t="shared" si="27"/>
        <v>INSERT INTO @DataTable (Deal, AdvanceDate, PROV, DealPurpose, RateType, BEACON, LTV, TDS, GDS, InsuranceType, PrincipalBalance, OccupancyType, AccountStatus, Closed_Date, DelinquencyBucket) VALUES (1779, '2013-11-29', 'NB', 'Purchase', 'Fixed', 656, 94.32, 38.04, 22.09, 'HiRatio', 78104.47, 'Owner-Occupied', 'Open', '1900-01-00', 'Current');</v>
      </c>
    </row>
    <row r="1781" spans="1:16" x14ac:dyDescent="0.35">
      <c r="A1781" s="22">
        <v>1780</v>
      </c>
      <c r="B1781" s="21">
        <v>42500</v>
      </c>
      <c r="C1781" s="22" t="s">
        <v>57</v>
      </c>
      <c r="D1781" s="22" t="s">
        <v>59</v>
      </c>
      <c r="E1781" s="22" t="s">
        <v>40</v>
      </c>
      <c r="F1781" s="22">
        <v>824</v>
      </c>
      <c r="G1781" s="22">
        <v>49.82</v>
      </c>
      <c r="H1781" s="22">
        <v>29.62</v>
      </c>
      <c r="I1781" s="22">
        <v>28.85</v>
      </c>
      <c r="J1781" s="22" t="s">
        <v>54</v>
      </c>
      <c r="K1781" s="23">
        <v>198700.34</v>
      </c>
      <c r="L1781" s="23" t="s">
        <v>55</v>
      </c>
      <c r="M1781" s="23" t="s">
        <v>83</v>
      </c>
      <c r="N1781" s="27"/>
      <c r="O1781" s="23" t="s">
        <v>56</v>
      </c>
      <c r="P1781" t="str">
        <f t="shared" si="27"/>
        <v>INSERT INTO @DataTable (Deal, AdvanceDate, PROV, DealPurpose, RateType, BEACON, LTV, TDS, GDS, InsuranceType, PrincipalBalance, OccupancyType, AccountStatus, Closed_Date, DelinquencyBucket) VALUES (1780, '2016-05-10', 'ON', 'Transfer', 'ARM', 824, 49.82, 29.62, 28.85, 'Conv', 198700.34, 'Owner-Occupied', 'Open', '1900-01-00', 'Current');</v>
      </c>
    </row>
    <row r="1782" spans="1:16" x14ac:dyDescent="0.35">
      <c r="A1782" s="19">
        <v>1781</v>
      </c>
      <c r="B1782" s="18">
        <v>41978</v>
      </c>
      <c r="C1782" s="19" t="s">
        <v>57</v>
      </c>
      <c r="D1782" s="19" t="s">
        <v>61</v>
      </c>
      <c r="E1782" s="19" t="s">
        <v>53</v>
      </c>
      <c r="F1782" s="19">
        <v>688</v>
      </c>
      <c r="G1782" s="19">
        <v>95</v>
      </c>
      <c r="H1782" s="19">
        <v>41.35</v>
      </c>
      <c r="I1782" s="19">
        <v>36.64</v>
      </c>
      <c r="J1782" s="19" t="s">
        <v>60</v>
      </c>
      <c r="K1782" s="20">
        <v>131035.85</v>
      </c>
      <c r="L1782" s="20" t="s">
        <v>55</v>
      </c>
      <c r="M1782" s="20" t="s">
        <v>83</v>
      </c>
      <c r="N1782" s="26"/>
      <c r="O1782" s="20" t="s">
        <v>56</v>
      </c>
      <c r="P1782" t="str">
        <f t="shared" si="27"/>
        <v>INSERT INTO @DataTable (Deal, AdvanceDate, PROV, DealPurpose, RateType, BEACON, LTV, TDS, GDS, InsuranceType, PrincipalBalance, OccupancyType, AccountStatus, Closed_Date, DelinquencyBucket) VALUES (1781, '2014-12-05', 'ON', 'Purchase', 'Fixed', 688, 95, 41.35, 36.64, 'HiRatio', 131035.85, 'Owner-Occupied', 'Open', '1900-01-00', 'Current');</v>
      </c>
    </row>
    <row r="1783" spans="1:16" x14ac:dyDescent="0.35">
      <c r="A1783" s="22">
        <v>1782</v>
      </c>
      <c r="B1783" s="21">
        <v>42086</v>
      </c>
      <c r="C1783" s="22" t="s">
        <v>78</v>
      </c>
      <c r="D1783" s="22" t="s">
        <v>61</v>
      </c>
      <c r="E1783" s="22" t="s">
        <v>40</v>
      </c>
      <c r="F1783" s="22">
        <v>773</v>
      </c>
      <c r="G1783" s="22">
        <v>95</v>
      </c>
      <c r="H1783" s="22">
        <v>32.630000000000003</v>
      </c>
      <c r="I1783" s="22">
        <v>25.57</v>
      </c>
      <c r="J1783" s="22" t="s">
        <v>60</v>
      </c>
      <c r="K1783" s="23">
        <v>279121.82</v>
      </c>
      <c r="L1783" s="23" t="s">
        <v>55</v>
      </c>
      <c r="M1783" s="23" t="s">
        <v>83</v>
      </c>
      <c r="N1783" s="27"/>
      <c r="O1783" s="23" t="s">
        <v>56</v>
      </c>
      <c r="P1783" t="str">
        <f t="shared" si="27"/>
        <v>INSERT INTO @DataTable (Deal, AdvanceDate, PROV, DealPurpose, RateType, BEACON, LTV, TDS, GDS, InsuranceType, PrincipalBalance, OccupancyType, AccountStatus, Closed_Date, DelinquencyBucket) VALUES (1782, '2015-03-23', 'NL', 'Purchase', 'ARM', 773, 95, 32.63, 25.57, 'HiRatio', 279121.82, 'Owner-Occupied', 'Open', '1900-01-00', 'Current');</v>
      </c>
    </row>
    <row r="1784" spans="1:16" x14ac:dyDescent="0.35">
      <c r="A1784" s="19">
        <v>1783</v>
      </c>
      <c r="B1784" s="18">
        <v>41851</v>
      </c>
      <c r="C1784" s="19" t="s">
        <v>57</v>
      </c>
      <c r="D1784" s="19" t="s">
        <v>61</v>
      </c>
      <c r="E1784" s="19" t="s">
        <v>53</v>
      </c>
      <c r="F1784" s="19">
        <v>777</v>
      </c>
      <c r="G1784" s="19">
        <v>80</v>
      </c>
      <c r="H1784" s="19">
        <v>42.52</v>
      </c>
      <c r="I1784" s="19">
        <v>33.090000000000003</v>
      </c>
      <c r="J1784" s="19" t="s">
        <v>54</v>
      </c>
      <c r="K1784" s="20">
        <v>378595.99</v>
      </c>
      <c r="L1784" s="20" t="s">
        <v>55</v>
      </c>
      <c r="M1784" s="20" t="s">
        <v>83</v>
      </c>
      <c r="N1784" s="26"/>
      <c r="O1784" s="20" t="s">
        <v>56</v>
      </c>
      <c r="P1784" t="str">
        <f t="shared" si="27"/>
        <v>INSERT INTO @DataTable (Deal, AdvanceDate, PROV, DealPurpose, RateType, BEACON, LTV, TDS, GDS, InsuranceType, PrincipalBalance, OccupancyType, AccountStatus, Closed_Date, DelinquencyBucket) VALUES (1783, '2014-07-31', 'ON', 'Purchase', 'Fixed', 777, 80, 42.52, 33.09, 'Conv', 378595.99, 'Owner-Occupied', 'Open', '1900-01-00', 'Current');</v>
      </c>
    </row>
    <row r="1785" spans="1:16" x14ac:dyDescent="0.35">
      <c r="A1785" s="22">
        <v>1784</v>
      </c>
      <c r="B1785" s="21">
        <v>42698</v>
      </c>
      <c r="C1785" s="22" t="s">
        <v>58</v>
      </c>
      <c r="D1785" s="22" t="s">
        <v>61</v>
      </c>
      <c r="E1785" s="22" t="s">
        <v>53</v>
      </c>
      <c r="F1785" s="22">
        <v>737</v>
      </c>
      <c r="G1785" s="22">
        <v>95</v>
      </c>
      <c r="H1785" s="22">
        <v>38.369999999999997</v>
      </c>
      <c r="I1785" s="22">
        <v>28.03</v>
      </c>
      <c r="J1785" s="22" t="s">
        <v>60</v>
      </c>
      <c r="K1785" s="23">
        <v>463058.05</v>
      </c>
      <c r="L1785" s="23" t="s">
        <v>55</v>
      </c>
      <c r="M1785" s="23" t="s">
        <v>83</v>
      </c>
      <c r="N1785" s="27"/>
      <c r="O1785" s="23" t="s">
        <v>56</v>
      </c>
      <c r="P1785" t="str">
        <f t="shared" si="27"/>
        <v>INSERT INTO @DataTable (Deal, AdvanceDate, PROV, DealPurpose, RateType, BEACON, LTV, TDS, GDS, InsuranceType, PrincipalBalance, OccupancyType, AccountStatus, Closed_Date, DelinquencyBucket) VALUES (1784, '2016-11-24', 'BC', 'Purchase', 'Fixed', 737, 95, 38.37, 28.03, 'HiRatio', 463058.05, 'Owner-Occupied', 'Open', '1900-01-00', 'Current');</v>
      </c>
    </row>
    <row r="1786" spans="1:16" x14ac:dyDescent="0.35">
      <c r="A1786" s="19">
        <v>1785</v>
      </c>
      <c r="B1786" s="18">
        <v>42109</v>
      </c>
      <c r="C1786" s="19" t="s">
        <v>57</v>
      </c>
      <c r="D1786" s="19" t="s">
        <v>61</v>
      </c>
      <c r="E1786" s="19" t="s">
        <v>53</v>
      </c>
      <c r="F1786" s="19">
        <v>763</v>
      </c>
      <c r="G1786" s="19">
        <v>85</v>
      </c>
      <c r="H1786" s="19">
        <v>32.42</v>
      </c>
      <c r="I1786" s="19">
        <v>31.31</v>
      </c>
      <c r="J1786" s="19" t="s">
        <v>60</v>
      </c>
      <c r="K1786" s="20">
        <v>219589.2</v>
      </c>
      <c r="L1786" s="20" t="s">
        <v>55</v>
      </c>
      <c r="M1786" s="20" t="s">
        <v>83</v>
      </c>
      <c r="N1786" s="26"/>
      <c r="O1786" s="20" t="s">
        <v>56</v>
      </c>
      <c r="P1786" t="str">
        <f t="shared" si="27"/>
        <v>INSERT INTO @DataTable (Deal, AdvanceDate, PROV, DealPurpose, RateType, BEACON, LTV, TDS, GDS, InsuranceType, PrincipalBalance, OccupancyType, AccountStatus, Closed_Date, DelinquencyBucket) VALUES (1785, '2015-04-15', 'ON', 'Purchase', 'Fixed', 763, 85, 32.42, 31.31, 'HiRatio', 219589.2, 'Owner-Occupied', 'Open', '1900-01-00', 'Current');</v>
      </c>
    </row>
    <row r="1787" spans="1:16" x14ac:dyDescent="0.35">
      <c r="A1787" s="22">
        <v>1786</v>
      </c>
      <c r="B1787" s="21">
        <v>42165</v>
      </c>
      <c r="C1787" s="22" t="s">
        <v>58</v>
      </c>
      <c r="D1787" s="22" t="s">
        <v>52</v>
      </c>
      <c r="E1787" s="22" t="s">
        <v>40</v>
      </c>
      <c r="F1787" s="22">
        <v>812</v>
      </c>
      <c r="G1787" s="22">
        <v>74.39</v>
      </c>
      <c r="H1787" s="22">
        <v>37.89</v>
      </c>
      <c r="I1787" s="22">
        <v>18.25</v>
      </c>
      <c r="J1787" s="22" t="s">
        <v>54</v>
      </c>
      <c r="K1787" s="23">
        <v>367888.83</v>
      </c>
      <c r="L1787" s="23" t="s">
        <v>55</v>
      </c>
      <c r="M1787" s="23" t="s">
        <v>83</v>
      </c>
      <c r="N1787" s="27"/>
      <c r="O1787" s="23" t="s">
        <v>56</v>
      </c>
      <c r="P1787" t="str">
        <f t="shared" si="27"/>
        <v>INSERT INTO @DataTable (Deal, AdvanceDate, PROV, DealPurpose, RateType, BEACON, LTV, TDS, GDS, InsuranceType, PrincipalBalance, OccupancyType, AccountStatus, Closed_Date, DelinquencyBucket) VALUES (1786, '2015-06-10', 'BC', 'Refinance External', 'ARM', 812, 74.39, 37.89, 18.25, 'Conv', 367888.83, 'Owner-Occupied', 'Open', '1900-01-00', 'Current');</v>
      </c>
    </row>
    <row r="1788" spans="1:16" x14ac:dyDescent="0.35">
      <c r="A1788" s="19">
        <v>1787</v>
      </c>
      <c r="B1788" s="18">
        <v>40618</v>
      </c>
      <c r="C1788" s="19" t="s">
        <v>57</v>
      </c>
      <c r="D1788" s="19" t="s">
        <v>52</v>
      </c>
      <c r="E1788" s="19" t="s">
        <v>76</v>
      </c>
      <c r="F1788" s="19">
        <v>807</v>
      </c>
      <c r="G1788" s="19">
        <v>80</v>
      </c>
      <c r="H1788" s="19">
        <v>26.26</v>
      </c>
      <c r="I1788" s="19">
        <v>25.86</v>
      </c>
      <c r="J1788" s="19" t="s">
        <v>54</v>
      </c>
      <c r="K1788" s="20">
        <v>188000</v>
      </c>
      <c r="L1788" s="20" t="s">
        <v>55</v>
      </c>
      <c r="M1788" s="20" t="s">
        <v>83</v>
      </c>
      <c r="N1788" s="26"/>
      <c r="O1788" s="20" t="s">
        <v>69</v>
      </c>
      <c r="P1788" t="str">
        <f t="shared" si="27"/>
        <v>INSERT INTO @DataTable (Deal, AdvanceDate, PROV, DealPurpose, RateType, BEACON, LTV, TDS, GDS, InsuranceType, PrincipalBalance, OccupancyType, AccountStatus, Closed_Date, DelinquencyBucket) VALUES (1787, '2011-03-16', 'ON', 'Refinance External', 'Variable', 807, 80, 26.26, 25.86, 'Conv', 188000, 'Owner-Occupied', 'Open', '1900-01-00', '0-29');</v>
      </c>
    </row>
    <row r="1789" spans="1:16" x14ac:dyDescent="0.35">
      <c r="A1789" s="22">
        <v>1788</v>
      </c>
      <c r="B1789" s="21">
        <v>41880</v>
      </c>
      <c r="C1789" s="22" t="s">
        <v>70</v>
      </c>
      <c r="D1789" s="22" t="s">
        <v>61</v>
      </c>
      <c r="E1789" s="22" t="s">
        <v>53</v>
      </c>
      <c r="F1789" s="22">
        <v>697</v>
      </c>
      <c r="G1789" s="22">
        <v>95</v>
      </c>
      <c r="H1789" s="22">
        <v>31.31</v>
      </c>
      <c r="I1789" s="22">
        <v>12.54</v>
      </c>
      <c r="J1789" s="22" t="s">
        <v>60</v>
      </c>
      <c r="K1789" s="23">
        <v>0</v>
      </c>
      <c r="L1789" s="23" t="s">
        <v>55</v>
      </c>
      <c r="M1789" s="23" t="s">
        <v>84</v>
      </c>
      <c r="N1789" s="27">
        <v>42766</v>
      </c>
      <c r="O1789" s="23" t="s">
        <v>56</v>
      </c>
      <c r="P1789" t="str">
        <f t="shared" si="27"/>
        <v>INSERT INTO @DataTable (Deal, AdvanceDate, PROV, DealPurpose, RateType, BEACON, LTV, TDS, GDS, InsuranceType, PrincipalBalance, OccupancyType, AccountStatus, Closed_Date, DelinquencyBucket) VALUES (1788, '2014-08-29', 'NB', 'Purchase', 'Fixed', 697, 95, 31.31, 12.54, 'HiRatio', 0, 'Owner-Occupied', 'Closed', '2017-01-31', 'Current');</v>
      </c>
    </row>
    <row r="1790" spans="1:16" x14ac:dyDescent="0.35">
      <c r="A1790" s="19">
        <v>1789</v>
      </c>
      <c r="B1790" s="18">
        <v>41606</v>
      </c>
      <c r="C1790" s="19" t="s">
        <v>51</v>
      </c>
      <c r="D1790" s="19" t="s">
        <v>61</v>
      </c>
      <c r="E1790" s="19" t="s">
        <v>53</v>
      </c>
      <c r="F1790" s="19">
        <v>772</v>
      </c>
      <c r="G1790" s="19">
        <v>90</v>
      </c>
      <c r="H1790" s="19">
        <v>38.64</v>
      </c>
      <c r="I1790" s="19">
        <v>37.6</v>
      </c>
      <c r="J1790" s="19" t="s">
        <v>60</v>
      </c>
      <c r="K1790" s="20">
        <v>238730.99</v>
      </c>
      <c r="L1790" s="20" t="s">
        <v>55</v>
      </c>
      <c r="M1790" s="20" t="s">
        <v>83</v>
      </c>
      <c r="N1790" s="26"/>
      <c r="O1790" s="20" t="s">
        <v>56</v>
      </c>
      <c r="P1790" t="str">
        <f t="shared" si="27"/>
        <v>INSERT INTO @DataTable (Deal, AdvanceDate, PROV, DealPurpose, RateType, BEACON, LTV, TDS, GDS, InsuranceType, PrincipalBalance, OccupancyType, AccountStatus, Closed_Date, DelinquencyBucket) VALUES (1789, '2013-11-28', 'AB', 'Purchase', 'Fixed', 772, 90, 38.64, 37.6, 'HiRatio', 238730.99, 'Owner-Occupied', 'Open', '1900-01-00', 'Current');</v>
      </c>
    </row>
    <row r="1791" spans="1:16" x14ac:dyDescent="0.35">
      <c r="A1791" s="22">
        <v>1790</v>
      </c>
      <c r="B1791" s="21">
        <v>42439</v>
      </c>
      <c r="C1791" s="22" t="s">
        <v>57</v>
      </c>
      <c r="D1791" s="22" t="s">
        <v>61</v>
      </c>
      <c r="E1791" s="22" t="s">
        <v>53</v>
      </c>
      <c r="F1791" s="22">
        <v>749</v>
      </c>
      <c r="G1791" s="22">
        <v>79.989999999999995</v>
      </c>
      <c r="H1791" s="22">
        <v>28.63</v>
      </c>
      <c r="I1791" s="22">
        <v>28.44</v>
      </c>
      <c r="J1791" s="22" t="s">
        <v>54</v>
      </c>
      <c r="K1791" s="23">
        <v>380890.11</v>
      </c>
      <c r="L1791" s="23" t="s">
        <v>55</v>
      </c>
      <c r="M1791" s="23" t="s">
        <v>83</v>
      </c>
      <c r="N1791" s="27"/>
      <c r="O1791" s="23" t="s">
        <v>56</v>
      </c>
      <c r="P1791" t="str">
        <f t="shared" si="27"/>
        <v>INSERT INTO @DataTable (Deal, AdvanceDate, PROV, DealPurpose, RateType, BEACON, LTV, TDS, GDS, InsuranceType, PrincipalBalance, OccupancyType, AccountStatus, Closed_Date, DelinquencyBucket) VALUES (1790, '2016-03-10', 'ON', 'Purchase', 'Fixed', 749, 79.99, 28.63, 28.44, 'Conv', 380890.11, 'Owner-Occupied', 'Open', '1900-01-00', 'Current');</v>
      </c>
    </row>
    <row r="1792" spans="1:16" x14ac:dyDescent="0.35">
      <c r="A1792" s="19">
        <v>1791</v>
      </c>
      <c r="B1792" s="18">
        <v>41628</v>
      </c>
      <c r="C1792" s="19" t="s">
        <v>57</v>
      </c>
      <c r="D1792" s="19" t="s">
        <v>61</v>
      </c>
      <c r="E1792" s="19" t="s">
        <v>53</v>
      </c>
      <c r="F1792" s="19">
        <v>748</v>
      </c>
      <c r="G1792" s="19">
        <v>80</v>
      </c>
      <c r="H1792" s="19">
        <v>39.299999999999997</v>
      </c>
      <c r="I1792" s="19">
        <v>38.26</v>
      </c>
      <c r="J1792" s="19" t="s">
        <v>54</v>
      </c>
      <c r="K1792" s="20">
        <v>199031.66</v>
      </c>
      <c r="L1792" s="20" t="s">
        <v>55</v>
      </c>
      <c r="M1792" s="20" t="s">
        <v>83</v>
      </c>
      <c r="N1792" s="26"/>
      <c r="O1792" s="20" t="s">
        <v>56</v>
      </c>
      <c r="P1792" t="str">
        <f t="shared" si="27"/>
        <v>INSERT INTO @DataTable (Deal, AdvanceDate, PROV, DealPurpose, RateType, BEACON, LTV, TDS, GDS, InsuranceType, PrincipalBalance, OccupancyType, AccountStatus, Closed_Date, DelinquencyBucket) VALUES (1791, '2013-12-20', 'ON', 'Purchase', 'Fixed', 748, 80, 39.3, 38.26, 'Conv', 199031.66, 'Owner-Occupied', 'Open', '1900-01-00', 'Current');</v>
      </c>
    </row>
    <row r="1793" spans="1:16" x14ac:dyDescent="0.35">
      <c r="A1793" s="22">
        <v>1792</v>
      </c>
      <c r="B1793" s="21">
        <v>42178</v>
      </c>
      <c r="C1793" s="22" t="s">
        <v>57</v>
      </c>
      <c r="D1793" s="22" t="s">
        <v>61</v>
      </c>
      <c r="E1793" s="22" t="s">
        <v>53</v>
      </c>
      <c r="F1793" s="22">
        <v>700</v>
      </c>
      <c r="G1793" s="22">
        <v>95</v>
      </c>
      <c r="H1793" s="22">
        <v>42.23</v>
      </c>
      <c r="I1793" s="22">
        <v>35.81</v>
      </c>
      <c r="J1793" s="22" t="s">
        <v>60</v>
      </c>
      <c r="K1793" s="23">
        <v>449012.79</v>
      </c>
      <c r="L1793" s="23" t="s">
        <v>55</v>
      </c>
      <c r="M1793" s="23" t="s">
        <v>83</v>
      </c>
      <c r="N1793" s="27"/>
      <c r="O1793" s="23" t="s">
        <v>56</v>
      </c>
      <c r="P1793" t="str">
        <f t="shared" si="27"/>
        <v>INSERT INTO @DataTable (Deal, AdvanceDate, PROV, DealPurpose, RateType, BEACON, LTV, TDS, GDS, InsuranceType, PrincipalBalance, OccupancyType, AccountStatus, Closed_Date, DelinquencyBucket) VALUES (1792, '2015-06-23', 'ON', 'Purchase', 'Fixed', 700, 95, 42.23, 35.81, 'HiRatio', 449012.79, 'Owner-Occupied', 'Open', '1900-01-00', 'Current');</v>
      </c>
    </row>
    <row r="1794" spans="1:16" x14ac:dyDescent="0.35">
      <c r="A1794" s="19">
        <v>1793</v>
      </c>
      <c r="B1794" s="18">
        <v>41698</v>
      </c>
      <c r="C1794" s="19" t="s">
        <v>51</v>
      </c>
      <c r="D1794" s="19" t="s">
        <v>61</v>
      </c>
      <c r="E1794" s="19" t="s">
        <v>53</v>
      </c>
      <c r="F1794" s="19">
        <v>650</v>
      </c>
      <c r="G1794" s="19">
        <v>95</v>
      </c>
      <c r="H1794" s="19">
        <v>40.590000000000003</v>
      </c>
      <c r="I1794" s="19">
        <v>22.56</v>
      </c>
      <c r="J1794" s="19" t="s">
        <v>60</v>
      </c>
      <c r="K1794" s="20">
        <v>384892.08</v>
      </c>
      <c r="L1794" s="20" t="s">
        <v>55</v>
      </c>
      <c r="M1794" s="20" t="s">
        <v>83</v>
      </c>
      <c r="N1794" s="26"/>
      <c r="O1794" s="20" t="s">
        <v>56</v>
      </c>
      <c r="P1794" t="str">
        <f t="shared" si="27"/>
        <v>INSERT INTO @DataTable (Deal, AdvanceDate, PROV, DealPurpose, RateType, BEACON, LTV, TDS, GDS, InsuranceType, PrincipalBalance, OccupancyType, AccountStatus, Closed_Date, DelinquencyBucket) VALUES (1793, '2014-02-28', 'AB', 'Purchase', 'Fixed', 650, 95, 40.59, 22.56, 'HiRatio', 384892.08, 'Owner-Occupied', 'Open', '1900-01-00', 'Current');</v>
      </c>
    </row>
    <row r="1795" spans="1:16" x14ac:dyDescent="0.35">
      <c r="A1795" s="22">
        <v>1794</v>
      </c>
      <c r="B1795" s="21">
        <v>42697</v>
      </c>
      <c r="C1795" s="22" t="s">
        <v>58</v>
      </c>
      <c r="D1795" s="22" t="s">
        <v>52</v>
      </c>
      <c r="E1795" s="22" t="s">
        <v>53</v>
      </c>
      <c r="F1795" s="22">
        <v>730</v>
      </c>
      <c r="G1795" s="22">
        <v>74</v>
      </c>
      <c r="H1795" s="22">
        <v>21.75</v>
      </c>
      <c r="I1795" s="22">
        <v>21.75</v>
      </c>
      <c r="J1795" s="22" t="s">
        <v>54</v>
      </c>
      <c r="K1795" s="23">
        <v>264981.23</v>
      </c>
      <c r="L1795" s="23" t="s">
        <v>55</v>
      </c>
      <c r="M1795" s="23" t="s">
        <v>83</v>
      </c>
      <c r="N1795" s="27"/>
      <c r="O1795" s="23" t="s">
        <v>56</v>
      </c>
      <c r="P1795" t="str">
        <f t="shared" ref="P1795:P1858" si="28">"INSERT INTO @DataTable (Deal, AdvanceDate, PROV, DealPurpose, RateType, BEACON, LTV, TDS, GDS, InsuranceType, PrincipalBalance, OccupancyType, AccountStatus, Closed_Date, DelinquencyBucket) VALUES (" &amp; A1795 &amp; ", " &amp; "'" &amp; TEXT(B1795, "yyyy-mm-dd") &amp; "', '" &amp; C1795 &amp; "', '" &amp; D1795 &amp; "', '" &amp; E1795 &amp; "', " &amp; F1795 &amp; ", " &amp; G1795 &amp; ", " &amp; H1795 &amp; ", " &amp; I1795 &amp; ", '" &amp; J1795 &amp; "', " &amp; K1795 &amp; ", '" &amp; L1795 &amp; "', '" &amp; M1795 &amp; "', '" &amp;TEXT(N1795, "yyyy-mm-dd") &amp; "', '" &amp; O1795 &amp; "');"</f>
        <v>INSERT INTO @DataTable (Deal, AdvanceDate, PROV, DealPurpose, RateType, BEACON, LTV, TDS, GDS, InsuranceType, PrincipalBalance, OccupancyType, AccountStatus, Closed_Date, DelinquencyBucket) VALUES (1794, '2016-11-23', 'BC', 'Refinance External', 'Fixed', 730, 74, 21.75, 21.75, 'Conv', 264981.23, 'Owner-Occupied', 'Open', '1900-01-00', 'Current');</v>
      </c>
    </row>
    <row r="1796" spans="1:16" x14ac:dyDescent="0.35">
      <c r="A1796" s="19">
        <v>1795</v>
      </c>
      <c r="B1796" s="18">
        <v>42020</v>
      </c>
      <c r="C1796" s="19" t="s">
        <v>57</v>
      </c>
      <c r="D1796" s="19" t="s">
        <v>61</v>
      </c>
      <c r="E1796" s="19" t="s">
        <v>40</v>
      </c>
      <c r="F1796" s="19">
        <v>817</v>
      </c>
      <c r="G1796" s="19">
        <v>40.549999999999997</v>
      </c>
      <c r="H1796" s="19">
        <v>28.18</v>
      </c>
      <c r="I1796" s="19">
        <v>27.7</v>
      </c>
      <c r="J1796" s="19" t="s">
        <v>54</v>
      </c>
      <c r="K1796" s="20">
        <v>183052.78</v>
      </c>
      <c r="L1796" s="20" t="s">
        <v>55</v>
      </c>
      <c r="M1796" s="20" t="s">
        <v>83</v>
      </c>
      <c r="N1796" s="26"/>
      <c r="O1796" s="20" t="s">
        <v>56</v>
      </c>
      <c r="P1796" t="str">
        <f t="shared" si="28"/>
        <v>INSERT INTO @DataTable (Deal, AdvanceDate, PROV, DealPurpose, RateType, BEACON, LTV, TDS, GDS, InsuranceType, PrincipalBalance, OccupancyType, AccountStatus, Closed_Date, DelinquencyBucket) VALUES (1795, '2015-01-16', 'ON', 'Purchase', 'ARM', 817, 40.55, 28.18, 27.7, 'Conv', 183052.78, 'Owner-Occupied', 'Open', '1900-01-00', 'Current');</v>
      </c>
    </row>
    <row r="1797" spans="1:16" x14ac:dyDescent="0.35">
      <c r="A1797" s="22">
        <v>1796</v>
      </c>
      <c r="B1797" s="21">
        <v>40893</v>
      </c>
      <c r="C1797" s="22" t="s">
        <v>63</v>
      </c>
      <c r="D1797" s="22" t="s">
        <v>61</v>
      </c>
      <c r="E1797" s="22" t="s">
        <v>53</v>
      </c>
      <c r="F1797" s="22">
        <v>756</v>
      </c>
      <c r="G1797" s="22">
        <v>95</v>
      </c>
      <c r="H1797" s="22">
        <v>32.15</v>
      </c>
      <c r="I1797" s="22">
        <v>18.43</v>
      </c>
      <c r="J1797" s="22" t="s">
        <v>60</v>
      </c>
      <c r="K1797" s="23">
        <v>0</v>
      </c>
      <c r="L1797" s="23" t="s">
        <v>55</v>
      </c>
      <c r="M1797" s="23" t="s">
        <v>84</v>
      </c>
      <c r="N1797" s="27">
        <v>42418</v>
      </c>
      <c r="O1797" s="23" t="s">
        <v>56</v>
      </c>
      <c r="P1797" t="str">
        <f t="shared" si="28"/>
        <v>INSERT INTO @DataTable (Deal, AdvanceDate, PROV, DealPurpose, RateType, BEACON, LTV, TDS, GDS, InsuranceType, PrincipalBalance, OccupancyType, AccountStatus, Closed_Date, DelinquencyBucket) VALUES (1796, '2011-12-16', 'SK', 'Purchase', 'Fixed', 756, 95, 32.15, 18.43, 'HiRatio', 0, 'Owner-Occupied', 'Closed', '2016-02-18', 'Current');</v>
      </c>
    </row>
    <row r="1798" spans="1:16" x14ac:dyDescent="0.35">
      <c r="A1798" s="19">
        <v>1797</v>
      </c>
      <c r="B1798" s="18">
        <v>40906</v>
      </c>
      <c r="C1798" s="19" t="s">
        <v>51</v>
      </c>
      <c r="D1798" s="19" t="s">
        <v>61</v>
      </c>
      <c r="E1798" s="19" t="s">
        <v>40</v>
      </c>
      <c r="F1798" s="19">
        <v>832</v>
      </c>
      <c r="G1798" s="19">
        <v>95</v>
      </c>
      <c r="H1798" s="19">
        <v>36.67</v>
      </c>
      <c r="I1798" s="19">
        <v>9.09</v>
      </c>
      <c r="J1798" s="19" t="s">
        <v>60</v>
      </c>
      <c r="K1798" s="20">
        <v>155178.04</v>
      </c>
      <c r="L1798" s="20" t="s">
        <v>55</v>
      </c>
      <c r="M1798" s="20" t="s">
        <v>83</v>
      </c>
      <c r="N1798" s="26"/>
      <c r="O1798" s="20" t="s">
        <v>56</v>
      </c>
      <c r="P1798" t="str">
        <f t="shared" si="28"/>
        <v>INSERT INTO @DataTable (Deal, AdvanceDate, PROV, DealPurpose, RateType, BEACON, LTV, TDS, GDS, InsuranceType, PrincipalBalance, OccupancyType, AccountStatus, Closed_Date, DelinquencyBucket) VALUES (1797, '2011-12-29', 'AB', 'Purchase', 'ARM', 832, 95, 36.67, 9.09, 'HiRatio', 155178.04, 'Owner-Occupied', 'Open', '1900-01-00', 'Current');</v>
      </c>
    </row>
    <row r="1799" spans="1:16" x14ac:dyDescent="0.35">
      <c r="A1799" s="22">
        <v>1798</v>
      </c>
      <c r="B1799" s="21">
        <v>40844</v>
      </c>
      <c r="C1799" s="22" t="s">
        <v>51</v>
      </c>
      <c r="D1799" s="22" t="s">
        <v>61</v>
      </c>
      <c r="E1799" s="22" t="s">
        <v>53</v>
      </c>
      <c r="F1799" s="22">
        <v>727</v>
      </c>
      <c r="G1799" s="22">
        <v>95</v>
      </c>
      <c r="H1799" s="22">
        <v>34.770000000000003</v>
      </c>
      <c r="I1799" s="22">
        <v>27.25</v>
      </c>
      <c r="J1799" s="22" t="s">
        <v>60</v>
      </c>
      <c r="K1799" s="23">
        <v>0</v>
      </c>
      <c r="L1799" s="23" t="s">
        <v>55</v>
      </c>
      <c r="M1799" s="23" t="s">
        <v>84</v>
      </c>
      <c r="N1799" s="27">
        <v>42089</v>
      </c>
      <c r="O1799" s="23" t="s">
        <v>56</v>
      </c>
      <c r="P1799" t="str">
        <f t="shared" si="28"/>
        <v>INSERT INTO @DataTable (Deal, AdvanceDate, PROV, DealPurpose, RateType, BEACON, LTV, TDS, GDS, InsuranceType, PrincipalBalance, OccupancyType, AccountStatus, Closed_Date, DelinquencyBucket) VALUES (1798, '2011-10-28', 'AB', 'Purchase', 'Fixed', 727, 95, 34.77, 27.25, 'HiRatio', 0, 'Owner-Occupied', 'Closed', '2015-03-26', 'Current');</v>
      </c>
    </row>
    <row r="1800" spans="1:16" x14ac:dyDescent="0.35">
      <c r="A1800" s="19">
        <v>1799</v>
      </c>
      <c r="B1800" s="18">
        <v>42384</v>
      </c>
      <c r="C1800" s="19" t="s">
        <v>57</v>
      </c>
      <c r="D1800" s="19" t="s">
        <v>61</v>
      </c>
      <c r="E1800" s="19" t="s">
        <v>40</v>
      </c>
      <c r="F1800" s="19">
        <v>803</v>
      </c>
      <c r="G1800" s="19">
        <v>59.6</v>
      </c>
      <c r="H1800" s="19">
        <v>36.85</v>
      </c>
      <c r="I1800" s="19">
        <v>19.45</v>
      </c>
      <c r="J1800" s="19" t="s">
        <v>54</v>
      </c>
      <c r="K1800" s="20">
        <v>229925.47</v>
      </c>
      <c r="L1800" s="20" t="s">
        <v>55</v>
      </c>
      <c r="M1800" s="20" t="s">
        <v>83</v>
      </c>
      <c r="N1800" s="26"/>
      <c r="O1800" s="20" t="s">
        <v>56</v>
      </c>
      <c r="P1800" t="str">
        <f t="shared" si="28"/>
        <v>INSERT INTO @DataTable (Deal, AdvanceDate, PROV, DealPurpose, RateType, BEACON, LTV, TDS, GDS, InsuranceType, PrincipalBalance, OccupancyType, AccountStatus, Closed_Date, DelinquencyBucket) VALUES (1799, '2016-01-15', 'ON', 'Purchase', 'ARM', 803, 59.6, 36.85, 19.45, 'Conv', 229925.47, 'Owner-Occupied', 'Open', '1900-01-00', 'Current');</v>
      </c>
    </row>
    <row r="1801" spans="1:16" x14ac:dyDescent="0.35">
      <c r="A1801" s="22">
        <v>1800</v>
      </c>
      <c r="B1801" s="21">
        <v>42019</v>
      </c>
      <c r="C1801" s="22" t="s">
        <v>51</v>
      </c>
      <c r="D1801" s="22" t="s">
        <v>61</v>
      </c>
      <c r="E1801" s="22" t="s">
        <v>53</v>
      </c>
      <c r="F1801" s="22">
        <v>715</v>
      </c>
      <c r="G1801" s="22">
        <v>95</v>
      </c>
      <c r="H1801" s="22">
        <v>42.34</v>
      </c>
      <c r="I1801" s="22">
        <v>26.54</v>
      </c>
      <c r="J1801" s="22" t="s">
        <v>60</v>
      </c>
      <c r="K1801" s="23">
        <v>387151.53</v>
      </c>
      <c r="L1801" s="23" t="s">
        <v>55</v>
      </c>
      <c r="M1801" s="23" t="s">
        <v>83</v>
      </c>
      <c r="N1801" s="27"/>
      <c r="O1801" s="23" t="s">
        <v>56</v>
      </c>
      <c r="P1801" t="str">
        <f t="shared" si="28"/>
        <v>INSERT INTO @DataTable (Deal, AdvanceDate, PROV, DealPurpose, RateType, BEACON, LTV, TDS, GDS, InsuranceType, PrincipalBalance, OccupancyType, AccountStatus, Closed_Date, DelinquencyBucket) VALUES (1800, '2015-01-15', 'AB', 'Purchase', 'Fixed', 715, 95, 42.34, 26.54, 'HiRatio', 387151.53, 'Owner-Occupied', 'Open', '1900-01-00', 'Current');</v>
      </c>
    </row>
    <row r="1802" spans="1:16" x14ac:dyDescent="0.35">
      <c r="A1802" s="19">
        <v>1801</v>
      </c>
      <c r="B1802" s="18">
        <v>42194</v>
      </c>
      <c r="C1802" s="19" t="s">
        <v>57</v>
      </c>
      <c r="D1802" s="19" t="s">
        <v>61</v>
      </c>
      <c r="E1802" s="19" t="s">
        <v>53</v>
      </c>
      <c r="F1802" s="19">
        <v>729</v>
      </c>
      <c r="G1802" s="19">
        <v>95</v>
      </c>
      <c r="H1802" s="19">
        <v>33.229999999999997</v>
      </c>
      <c r="I1802" s="19">
        <v>27.29</v>
      </c>
      <c r="J1802" s="19" t="s">
        <v>60</v>
      </c>
      <c r="K1802" s="20">
        <v>298570.71999999997</v>
      </c>
      <c r="L1802" s="20" t="s">
        <v>55</v>
      </c>
      <c r="M1802" s="20" t="s">
        <v>83</v>
      </c>
      <c r="N1802" s="26"/>
      <c r="O1802" s="20" t="s">
        <v>56</v>
      </c>
      <c r="P1802" t="str">
        <f t="shared" si="28"/>
        <v>INSERT INTO @DataTable (Deal, AdvanceDate, PROV, DealPurpose, RateType, BEACON, LTV, TDS, GDS, InsuranceType, PrincipalBalance, OccupancyType, AccountStatus, Closed_Date, DelinquencyBucket) VALUES (1801, '2015-07-09', 'ON', 'Purchase', 'Fixed', 729, 95, 33.23, 27.29, 'HiRatio', 298570.72, 'Owner-Occupied', 'Open', '1900-01-00', 'Current');</v>
      </c>
    </row>
    <row r="1803" spans="1:16" x14ac:dyDescent="0.35">
      <c r="A1803" s="22">
        <v>1802</v>
      </c>
      <c r="B1803" s="21">
        <v>40996</v>
      </c>
      <c r="C1803" s="22" t="s">
        <v>51</v>
      </c>
      <c r="D1803" s="22" t="s">
        <v>61</v>
      </c>
      <c r="E1803" s="22" t="s">
        <v>53</v>
      </c>
      <c r="F1803" s="22">
        <v>702</v>
      </c>
      <c r="G1803" s="22">
        <v>95</v>
      </c>
      <c r="H1803" s="22">
        <v>41.99</v>
      </c>
      <c r="I1803" s="22">
        <v>26.84</v>
      </c>
      <c r="J1803" s="22" t="s">
        <v>60</v>
      </c>
      <c r="K1803" s="23">
        <v>312763.67</v>
      </c>
      <c r="L1803" s="23" t="s">
        <v>55</v>
      </c>
      <c r="M1803" s="23" t="s">
        <v>83</v>
      </c>
      <c r="N1803" s="27"/>
      <c r="O1803" s="23" t="s">
        <v>56</v>
      </c>
      <c r="P1803" t="str">
        <f t="shared" si="28"/>
        <v>INSERT INTO @DataTable (Deal, AdvanceDate, PROV, DealPurpose, RateType, BEACON, LTV, TDS, GDS, InsuranceType, PrincipalBalance, OccupancyType, AccountStatus, Closed_Date, DelinquencyBucket) VALUES (1802, '2012-03-28', 'AB', 'Purchase', 'Fixed', 702, 95, 41.99, 26.84, 'HiRatio', 312763.67, 'Owner-Occupied', 'Open', '1900-01-00', 'Current');</v>
      </c>
    </row>
    <row r="1804" spans="1:16" x14ac:dyDescent="0.35">
      <c r="A1804" s="19">
        <v>1803</v>
      </c>
      <c r="B1804" s="18">
        <v>41360</v>
      </c>
      <c r="C1804" s="19" t="s">
        <v>51</v>
      </c>
      <c r="D1804" s="19" t="s">
        <v>59</v>
      </c>
      <c r="E1804" s="19" t="s">
        <v>40</v>
      </c>
      <c r="F1804" s="19">
        <v>739</v>
      </c>
      <c r="G1804" s="19">
        <v>92.97</v>
      </c>
      <c r="H1804" s="19">
        <v>40.119999999999997</v>
      </c>
      <c r="I1804" s="19">
        <v>31.53</v>
      </c>
      <c r="J1804" s="19" t="s">
        <v>60</v>
      </c>
      <c r="K1804" s="20">
        <v>320768.90999999997</v>
      </c>
      <c r="L1804" s="20" t="s">
        <v>55</v>
      </c>
      <c r="M1804" s="20" t="s">
        <v>83</v>
      </c>
      <c r="N1804" s="26"/>
      <c r="O1804" s="20" t="s">
        <v>56</v>
      </c>
      <c r="P1804" t="str">
        <f t="shared" si="28"/>
        <v>INSERT INTO @DataTable (Deal, AdvanceDate, PROV, DealPurpose, RateType, BEACON, LTV, TDS, GDS, InsuranceType, PrincipalBalance, OccupancyType, AccountStatus, Closed_Date, DelinquencyBucket) VALUES (1803, '2013-03-27', 'AB', 'Transfer', 'ARM', 739, 92.97, 40.12, 31.53, 'HiRatio', 320768.91, 'Owner-Occupied', 'Open', '1900-01-00', 'Current');</v>
      </c>
    </row>
    <row r="1805" spans="1:16" x14ac:dyDescent="0.35">
      <c r="A1805" s="22">
        <v>1804</v>
      </c>
      <c r="B1805" s="21">
        <v>40694</v>
      </c>
      <c r="C1805" s="22" t="s">
        <v>57</v>
      </c>
      <c r="D1805" s="22" t="s">
        <v>61</v>
      </c>
      <c r="E1805" s="22" t="s">
        <v>40</v>
      </c>
      <c r="F1805" s="22">
        <v>663</v>
      </c>
      <c r="G1805" s="22">
        <v>50</v>
      </c>
      <c r="H1805" s="22">
        <v>41.15</v>
      </c>
      <c r="I1805" s="22">
        <v>27.51</v>
      </c>
      <c r="J1805" s="22" t="s">
        <v>54</v>
      </c>
      <c r="K1805" s="23">
        <v>0</v>
      </c>
      <c r="L1805" s="23" t="s">
        <v>55</v>
      </c>
      <c r="M1805" s="23" t="s">
        <v>84</v>
      </c>
      <c r="N1805" s="27">
        <v>41848</v>
      </c>
      <c r="O1805" s="23" t="s">
        <v>56</v>
      </c>
      <c r="P1805" t="str">
        <f t="shared" si="28"/>
        <v>INSERT INTO @DataTable (Deal, AdvanceDate, PROV, DealPurpose, RateType, BEACON, LTV, TDS, GDS, InsuranceType, PrincipalBalance, OccupancyType, AccountStatus, Closed_Date, DelinquencyBucket) VALUES (1804, '2011-05-31', 'ON', 'Purchase', 'ARM', 663, 50, 41.15, 27.51, 'Conv', 0, 'Owner-Occupied', 'Closed', '2014-07-28', 'Current');</v>
      </c>
    </row>
    <row r="1806" spans="1:16" x14ac:dyDescent="0.35">
      <c r="A1806" s="19">
        <v>1805</v>
      </c>
      <c r="B1806" s="18">
        <v>41939</v>
      </c>
      <c r="C1806" s="19" t="s">
        <v>51</v>
      </c>
      <c r="D1806" s="19" t="s">
        <v>61</v>
      </c>
      <c r="E1806" s="19" t="s">
        <v>40</v>
      </c>
      <c r="F1806" s="19">
        <v>807</v>
      </c>
      <c r="G1806" s="19">
        <v>80</v>
      </c>
      <c r="H1806" s="19">
        <v>35.32</v>
      </c>
      <c r="I1806" s="19">
        <v>27.06</v>
      </c>
      <c r="J1806" s="19" t="s">
        <v>54</v>
      </c>
      <c r="K1806" s="20">
        <v>354072.96</v>
      </c>
      <c r="L1806" s="20" t="s">
        <v>55</v>
      </c>
      <c r="M1806" s="20" t="s">
        <v>83</v>
      </c>
      <c r="N1806" s="26"/>
      <c r="O1806" s="20" t="s">
        <v>56</v>
      </c>
      <c r="P1806" t="str">
        <f t="shared" si="28"/>
        <v>INSERT INTO @DataTable (Deal, AdvanceDate, PROV, DealPurpose, RateType, BEACON, LTV, TDS, GDS, InsuranceType, PrincipalBalance, OccupancyType, AccountStatus, Closed_Date, DelinquencyBucket) VALUES (1805, '2014-10-27', 'AB', 'Purchase', 'ARM', 807, 80, 35.32, 27.06, 'Conv', 354072.96, 'Owner-Occupied', 'Open', '1900-01-00', 'Current');</v>
      </c>
    </row>
    <row r="1807" spans="1:16" x14ac:dyDescent="0.35">
      <c r="A1807" s="22">
        <v>1806</v>
      </c>
      <c r="B1807" s="21">
        <v>40515</v>
      </c>
      <c r="C1807" s="22" t="s">
        <v>51</v>
      </c>
      <c r="D1807" s="22" t="s">
        <v>52</v>
      </c>
      <c r="E1807" s="22" t="s">
        <v>76</v>
      </c>
      <c r="F1807" s="22">
        <v>769</v>
      </c>
      <c r="G1807" s="22">
        <v>79.87</v>
      </c>
      <c r="H1807" s="22">
        <v>33.51</v>
      </c>
      <c r="I1807" s="22">
        <v>20.45</v>
      </c>
      <c r="J1807" s="22" t="s">
        <v>54</v>
      </c>
      <c r="K1807" s="23">
        <v>0</v>
      </c>
      <c r="L1807" s="23" t="s">
        <v>55</v>
      </c>
      <c r="M1807" s="23" t="s">
        <v>84</v>
      </c>
      <c r="N1807" s="27">
        <v>42185</v>
      </c>
      <c r="O1807" s="23" t="s">
        <v>56</v>
      </c>
      <c r="P1807" t="str">
        <f t="shared" si="28"/>
        <v>INSERT INTO @DataTable (Deal, AdvanceDate, PROV, DealPurpose, RateType, BEACON, LTV, TDS, GDS, InsuranceType, PrincipalBalance, OccupancyType, AccountStatus, Closed_Date, DelinquencyBucket) VALUES (1806, '2010-12-03', 'AB', 'Refinance External', 'Variable', 769, 79.87, 33.51, 20.45, 'Conv', 0, 'Owner-Occupied', 'Closed', '2015-06-30', 'Current');</v>
      </c>
    </row>
    <row r="1808" spans="1:16" x14ac:dyDescent="0.35">
      <c r="A1808" s="19">
        <v>1807</v>
      </c>
      <c r="B1808" s="18">
        <v>41152</v>
      </c>
      <c r="C1808" s="19" t="s">
        <v>51</v>
      </c>
      <c r="D1808" s="19" t="s">
        <v>61</v>
      </c>
      <c r="E1808" s="19" t="s">
        <v>53</v>
      </c>
      <c r="F1808" s="19">
        <v>744</v>
      </c>
      <c r="G1808" s="19">
        <v>90</v>
      </c>
      <c r="H1808" s="19">
        <v>24.39</v>
      </c>
      <c r="I1808" s="19">
        <v>19.559999999999999</v>
      </c>
      <c r="J1808" s="19" t="s">
        <v>60</v>
      </c>
      <c r="K1808" s="20">
        <v>296066.40999999997</v>
      </c>
      <c r="L1808" s="20" t="s">
        <v>55</v>
      </c>
      <c r="M1808" s="20" t="s">
        <v>83</v>
      </c>
      <c r="N1808" s="26"/>
      <c r="O1808" s="20" t="s">
        <v>56</v>
      </c>
      <c r="P1808" t="str">
        <f t="shared" si="28"/>
        <v>INSERT INTO @DataTable (Deal, AdvanceDate, PROV, DealPurpose, RateType, BEACON, LTV, TDS, GDS, InsuranceType, PrincipalBalance, OccupancyType, AccountStatus, Closed_Date, DelinquencyBucket) VALUES (1807, '2012-08-31', 'AB', 'Purchase', 'Fixed', 744, 90, 24.39, 19.56, 'HiRatio', 296066.41, 'Owner-Occupied', 'Open', '1900-01-00', 'Current');</v>
      </c>
    </row>
    <row r="1809" spans="1:16" x14ac:dyDescent="0.35">
      <c r="A1809" s="22">
        <v>1808</v>
      </c>
      <c r="B1809" s="21">
        <v>42153</v>
      </c>
      <c r="C1809" s="22" t="s">
        <v>57</v>
      </c>
      <c r="D1809" s="22" t="s">
        <v>61</v>
      </c>
      <c r="E1809" s="22" t="s">
        <v>53</v>
      </c>
      <c r="F1809" s="22">
        <v>780</v>
      </c>
      <c r="G1809" s="22">
        <v>94.98</v>
      </c>
      <c r="H1809" s="22">
        <v>43.37</v>
      </c>
      <c r="I1809" s="22">
        <v>38.47</v>
      </c>
      <c r="J1809" s="22" t="s">
        <v>60</v>
      </c>
      <c r="K1809" s="23">
        <v>0</v>
      </c>
      <c r="L1809" s="23" t="s">
        <v>55</v>
      </c>
      <c r="M1809" s="23" t="s">
        <v>84</v>
      </c>
      <c r="N1809" s="27">
        <v>42461</v>
      </c>
      <c r="O1809" s="23" t="s">
        <v>56</v>
      </c>
      <c r="P1809" t="str">
        <f t="shared" si="28"/>
        <v>INSERT INTO @DataTable (Deal, AdvanceDate, PROV, DealPurpose, RateType, BEACON, LTV, TDS, GDS, InsuranceType, PrincipalBalance, OccupancyType, AccountStatus, Closed_Date, DelinquencyBucket) VALUES (1808, '2015-05-29', 'ON', 'Purchase', 'Fixed', 780, 94.98, 43.37, 38.47, 'HiRatio', 0, 'Owner-Occupied', 'Closed', '2016-04-01', 'Current');</v>
      </c>
    </row>
    <row r="1810" spans="1:16" x14ac:dyDescent="0.35">
      <c r="A1810" s="19">
        <v>1809</v>
      </c>
      <c r="B1810" s="18">
        <v>42629</v>
      </c>
      <c r="C1810" s="19" t="s">
        <v>57</v>
      </c>
      <c r="D1810" s="19" t="s">
        <v>61</v>
      </c>
      <c r="E1810" s="19" t="s">
        <v>53</v>
      </c>
      <c r="F1810" s="19">
        <v>769</v>
      </c>
      <c r="G1810" s="19">
        <v>80</v>
      </c>
      <c r="H1810" s="19">
        <v>40.630000000000003</v>
      </c>
      <c r="I1810" s="19">
        <v>20.52</v>
      </c>
      <c r="J1810" s="19" t="s">
        <v>54</v>
      </c>
      <c r="K1810" s="20">
        <v>252833.67</v>
      </c>
      <c r="L1810" s="20" t="s">
        <v>55</v>
      </c>
      <c r="M1810" s="20" t="s">
        <v>83</v>
      </c>
      <c r="N1810" s="26"/>
      <c r="O1810" s="20" t="s">
        <v>56</v>
      </c>
      <c r="P1810" t="str">
        <f t="shared" si="28"/>
        <v>INSERT INTO @DataTable (Deal, AdvanceDate, PROV, DealPurpose, RateType, BEACON, LTV, TDS, GDS, InsuranceType, PrincipalBalance, OccupancyType, AccountStatus, Closed_Date, DelinquencyBucket) VALUES (1809, '2016-09-16', 'ON', 'Purchase', 'Fixed', 769, 80, 40.63, 20.52, 'Conv', 252833.67, 'Owner-Occupied', 'Open', '1900-01-00', 'Current');</v>
      </c>
    </row>
    <row r="1811" spans="1:16" x14ac:dyDescent="0.35">
      <c r="A1811" s="22">
        <v>1810</v>
      </c>
      <c r="B1811" s="21">
        <v>42073</v>
      </c>
      <c r="C1811" s="22" t="s">
        <v>57</v>
      </c>
      <c r="D1811" s="22" t="s">
        <v>52</v>
      </c>
      <c r="E1811" s="22" t="s">
        <v>40</v>
      </c>
      <c r="F1811" s="22">
        <v>770</v>
      </c>
      <c r="G1811" s="22">
        <v>76.39</v>
      </c>
      <c r="H1811" s="22">
        <v>21.72</v>
      </c>
      <c r="I1811" s="22">
        <v>12.51</v>
      </c>
      <c r="J1811" s="22" t="s">
        <v>54</v>
      </c>
      <c r="K1811" s="23">
        <v>260244.03</v>
      </c>
      <c r="L1811" s="23" t="s">
        <v>55</v>
      </c>
      <c r="M1811" s="23" t="s">
        <v>83</v>
      </c>
      <c r="N1811" s="27"/>
      <c r="O1811" s="23" t="s">
        <v>56</v>
      </c>
      <c r="P1811" t="str">
        <f t="shared" si="28"/>
        <v>INSERT INTO @DataTable (Deal, AdvanceDate, PROV, DealPurpose, RateType, BEACON, LTV, TDS, GDS, InsuranceType, PrincipalBalance, OccupancyType, AccountStatus, Closed_Date, DelinquencyBucket) VALUES (1810, '2015-03-10', 'ON', 'Refinance External', 'ARM', 770, 76.39, 21.72, 12.51, 'Conv', 260244.03, 'Owner-Occupied', 'Open', '1900-01-00', 'Current');</v>
      </c>
    </row>
    <row r="1812" spans="1:16" x14ac:dyDescent="0.35">
      <c r="A1812" s="19">
        <v>1811</v>
      </c>
      <c r="B1812" s="18">
        <v>40668</v>
      </c>
      <c r="C1812" s="19" t="s">
        <v>57</v>
      </c>
      <c r="D1812" s="19" t="s">
        <v>61</v>
      </c>
      <c r="E1812" s="19" t="s">
        <v>40</v>
      </c>
      <c r="F1812" s="19">
        <v>656</v>
      </c>
      <c r="G1812" s="19">
        <v>76.540000000000006</v>
      </c>
      <c r="H1812" s="19">
        <v>32.4</v>
      </c>
      <c r="I1812" s="19">
        <v>18.100000000000001</v>
      </c>
      <c r="J1812" s="19" t="s">
        <v>54</v>
      </c>
      <c r="K1812" s="20">
        <v>0</v>
      </c>
      <c r="L1812" s="20" t="s">
        <v>62</v>
      </c>
      <c r="M1812" s="20" t="s">
        <v>84</v>
      </c>
      <c r="N1812" s="26">
        <v>40849</v>
      </c>
      <c r="O1812" s="20" t="s">
        <v>56</v>
      </c>
      <c r="P1812" t="str">
        <f t="shared" si="28"/>
        <v>INSERT INTO @DataTable (Deal, AdvanceDate, PROV, DealPurpose, RateType, BEACON, LTV, TDS, GDS, InsuranceType, PrincipalBalance, OccupancyType, AccountStatus, Closed_Date, DelinquencyBucket) VALUES (1811, '2011-05-05', 'ON', 'Purchase', 'ARM', 656, 76.54, 32.4, 18.1, 'Conv', 0, 'Rental', 'Closed', '2011-11-02', 'Current');</v>
      </c>
    </row>
    <row r="1813" spans="1:16" x14ac:dyDescent="0.35">
      <c r="A1813" s="22">
        <v>1812</v>
      </c>
      <c r="B1813" s="21">
        <v>42639</v>
      </c>
      <c r="C1813" s="22" t="s">
        <v>58</v>
      </c>
      <c r="D1813" s="22" t="s">
        <v>52</v>
      </c>
      <c r="E1813" s="22" t="s">
        <v>53</v>
      </c>
      <c r="F1813" s="22">
        <v>837</v>
      </c>
      <c r="G1813" s="22">
        <v>40.35</v>
      </c>
      <c r="H1813" s="22">
        <v>24.2</v>
      </c>
      <c r="I1813" s="22">
        <v>19.75</v>
      </c>
      <c r="J1813" s="22" t="s">
        <v>54</v>
      </c>
      <c r="K1813" s="23">
        <v>460511.15</v>
      </c>
      <c r="L1813" s="23" t="s">
        <v>62</v>
      </c>
      <c r="M1813" s="23" t="s">
        <v>83</v>
      </c>
      <c r="N1813" s="27"/>
      <c r="O1813" s="23" t="s">
        <v>56</v>
      </c>
      <c r="P1813" t="str">
        <f t="shared" si="28"/>
        <v>INSERT INTO @DataTable (Deal, AdvanceDate, PROV, DealPurpose, RateType, BEACON, LTV, TDS, GDS, InsuranceType, PrincipalBalance, OccupancyType, AccountStatus, Closed_Date, DelinquencyBucket) VALUES (1812, '2016-09-26', 'BC', 'Refinance External', 'Fixed', 837, 40.35, 24.2, 19.75, 'Conv', 460511.15, 'Rental', 'Open', '1900-01-00', 'Current');</v>
      </c>
    </row>
    <row r="1814" spans="1:16" x14ac:dyDescent="0.35">
      <c r="A1814" s="19">
        <v>1813</v>
      </c>
      <c r="B1814" s="18">
        <v>42095</v>
      </c>
      <c r="C1814" s="19" t="s">
        <v>57</v>
      </c>
      <c r="D1814" s="19" t="s">
        <v>61</v>
      </c>
      <c r="E1814" s="19" t="s">
        <v>53</v>
      </c>
      <c r="F1814" s="19">
        <v>761</v>
      </c>
      <c r="G1814" s="19">
        <v>95</v>
      </c>
      <c r="H1814" s="19">
        <v>34.46</v>
      </c>
      <c r="I1814" s="19">
        <v>20.41</v>
      </c>
      <c r="J1814" s="19" t="s">
        <v>60</v>
      </c>
      <c r="K1814" s="20">
        <v>170639.42</v>
      </c>
      <c r="L1814" s="20" t="s">
        <v>55</v>
      </c>
      <c r="M1814" s="20" t="s">
        <v>83</v>
      </c>
      <c r="N1814" s="26"/>
      <c r="O1814" s="20" t="s">
        <v>56</v>
      </c>
      <c r="P1814" t="str">
        <f t="shared" si="28"/>
        <v>INSERT INTO @DataTable (Deal, AdvanceDate, PROV, DealPurpose, RateType, BEACON, LTV, TDS, GDS, InsuranceType, PrincipalBalance, OccupancyType, AccountStatus, Closed_Date, DelinquencyBucket) VALUES (1813, '2015-04-01', 'ON', 'Purchase', 'Fixed', 761, 95, 34.46, 20.41, 'HiRatio', 170639.42, 'Owner-Occupied', 'Open', '1900-01-00', 'Current');</v>
      </c>
    </row>
    <row r="1815" spans="1:16" x14ac:dyDescent="0.35">
      <c r="A1815" s="22">
        <v>1814</v>
      </c>
      <c r="B1815" s="21">
        <v>40784</v>
      </c>
      <c r="C1815" s="22" t="s">
        <v>57</v>
      </c>
      <c r="D1815" s="22" t="s">
        <v>61</v>
      </c>
      <c r="E1815" s="22" t="s">
        <v>53</v>
      </c>
      <c r="F1815" s="22">
        <v>761</v>
      </c>
      <c r="G1815" s="22">
        <v>95</v>
      </c>
      <c r="H1815" s="22">
        <v>35.299999999999997</v>
      </c>
      <c r="I1815" s="22">
        <v>9.01</v>
      </c>
      <c r="J1815" s="22" t="s">
        <v>60</v>
      </c>
      <c r="K1815" s="23">
        <v>196719.1</v>
      </c>
      <c r="L1815" s="23" t="s">
        <v>66</v>
      </c>
      <c r="M1815" s="23" t="s">
        <v>83</v>
      </c>
      <c r="N1815" s="27"/>
      <c r="O1815" s="23" t="s">
        <v>56</v>
      </c>
      <c r="P1815" t="str">
        <f t="shared" si="28"/>
        <v>INSERT INTO @DataTable (Deal, AdvanceDate, PROV, DealPurpose, RateType, BEACON, LTV, TDS, GDS, InsuranceType, PrincipalBalance, OccupancyType, AccountStatus, Closed_Date, DelinquencyBucket) VALUES (1814, '2011-08-29', 'ON', 'Purchase', 'Fixed', 761, 95, 35.3, 9.01, 'HiRatio', 196719.1, 'Second Home', 'Open', '1900-01-00', 'Current');</v>
      </c>
    </row>
    <row r="1816" spans="1:16" x14ac:dyDescent="0.35">
      <c r="A1816" s="19">
        <v>1815</v>
      </c>
      <c r="B1816" s="18">
        <v>41229</v>
      </c>
      <c r="C1816" s="19" t="s">
        <v>57</v>
      </c>
      <c r="D1816" s="19" t="s">
        <v>61</v>
      </c>
      <c r="E1816" s="19" t="s">
        <v>53</v>
      </c>
      <c r="F1816" s="19">
        <v>782</v>
      </c>
      <c r="G1816" s="19">
        <v>95</v>
      </c>
      <c r="H1816" s="19">
        <v>32</v>
      </c>
      <c r="I1816" s="19">
        <v>31.04</v>
      </c>
      <c r="J1816" s="19" t="s">
        <v>60</v>
      </c>
      <c r="K1816" s="20">
        <v>0</v>
      </c>
      <c r="L1816" s="20" t="s">
        <v>55</v>
      </c>
      <c r="M1816" s="20" t="s">
        <v>84</v>
      </c>
      <c r="N1816" s="26">
        <v>42726</v>
      </c>
      <c r="O1816" s="20" t="s">
        <v>56</v>
      </c>
      <c r="P1816" t="str">
        <f t="shared" si="28"/>
        <v>INSERT INTO @DataTable (Deal, AdvanceDate, PROV, DealPurpose, RateType, BEACON, LTV, TDS, GDS, InsuranceType, PrincipalBalance, OccupancyType, AccountStatus, Closed_Date, DelinquencyBucket) VALUES (1815, '2012-11-16', 'ON', 'Purchase', 'Fixed', 782, 95, 32, 31.04, 'HiRatio', 0, 'Owner-Occupied', 'Closed', '2016-12-22', 'Current');</v>
      </c>
    </row>
    <row r="1817" spans="1:16" x14ac:dyDescent="0.35">
      <c r="A1817" s="22">
        <v>1816</v>
      </c>
      <c r="B1817" s="21">
        <v>42642</v>
      </c>
      <c r="C1817" s="22" t="s">
        <v>57</v>
      </c>
      <c r="D1817" s="22" t="s">
        <v>52</v>
      </c>
      <c r="E1817" s="22" t="s">
        <v>53</v>
      </c>
      <c r="F1817" s="22">
        <v>795</v>
      </c>
      <c r="G1817" s="22">
        <v>51.25</v>
      </c>
      <c r="H1817" s="22">
        <v>35.24</v>
      </c>
      <c r="I1817" s="22">
        <v>24.51</v>
      </c>
      <c r="J1817" s="22" t="s">
        <v>54</v>
      </c>
      <c r="K1817" s="23">
        <v>202034.41</v>
      </c>
      <c r="L1817" s="23" t="s">
        <v>55</v>
      </c>
      <c r="M1817" s="23" t="s">
        <v>83</v>
      </c>
      <c r="N1817" s="27"/>
      <c r="O1817" s="23" t="s">
        <v>56</v>
      </c>
      <c r="P1817" t="str">
        <f t="shared" si="28"/>
        <v>INSERT INTO @DataTable (Deal, AdvanceDate, PROV, DealPurpose, RateType, BEACON, LTV, TDS, GDS, InsuranceType, PrincipalBalance, OccupancyType, AccountStatus, Closed_Date, DelinquencyBucket) VALUES (1816, '2016-09-29', 'ON', 'Refinance External', 'Fixed', 795, 51.25, 35.24, 24.51, 'Conv', 202034.41, 'Owner-Occupied', 'Open', '1900-01-00', 'Current');</v>
      </c>
    </row>
    <row r="1818" spans="1:16" x14ac:dyDescent="0.35">
      <c r="A1818" s="19">
        <v>1817</v>
      </c>
      <c r="B1818" s="18">
        <v>41610</v>
      </c>
      <c r="C1818" s="19" t="s">
        <v>51</v>
      </c>
      <c r="D1818" s="19" t="s">
        <v>61</v>
      </c>
      <c r="E1818" s="19" t="s">
        <v>53</v>
      </c>
      <c r="F1818" s="19">
        <v>717</v>
      </c>
      <c r="G1818" s="19">
        <v>90</v>
      </c>
      <c r="H1818" s="19">
        <v>40.130000000000003</v>
      </c>
      <c r="I1818" s="19">
        <v>18.8</v>
      </c>
      <c r="J1818" s="19" t="s">
        <v>60</v>
      </c>
      <c r="K1818" s="20">
        <v>0</v>
      </c>
      <c r="L1818" s="20" t="s">
        <v>66</v>
      </c>
      <c r="M1818" s="20" t="s">
        <v>84</v>
      </c>
      <c r="N1818" s="26">
        <v>42180</v>
      </c>
      <c r="O1818" s="20" t="s">
        <v>56</v>
      </c>
      <c r="P1818" t="str">
        <f t="shared" si="28"/>
        <v>INSERT INTO @DataTable (Deal, AdvanceDate, PROV, DealPurpose, RateType, BEACON, LTV, TDS, GDS, InsuranceType, PrincipalBalance, OccupancyType, AccountStatus, Closed_Date, DelinquencyBucket) VALUES (1817, '2013-12-02', 'AB', 'Purchase', 'Fixed', 717, 90, 40.13, 18.8, 'HiRatio', 0, 'Second Home', 'Closed', '2015-06-25', 'Current');</v>
      </c>
    </row>
    <row r="1819" spans="1:16" x14ac:dyDescent="0.35">
      <c r="A1819" s="22">
        <v>1818</v>
      </c>
      <c r="B1819" s="21">
        <v>41789</v>
      </c>
      <c r="C1819" s="22" t="s">
        <v>51</v>
      </c>
      <c r="D1819" s="22" t="s">
        <v>61</v>
      </c>
      <c r="E1819" s="22" t="s">
        <v>40</v>
      </c>
      <c r="F1819" s="22">
        <v>765</v>
      </c>
      <c r="G1819" s="22">
        <v>90</v>
      </c>
      <c r="H1819" s="22">
        <v>31.8</v>
      </c>
      <c r="I1819" s="22">
        <v>27.44</v>
      </c>
      <c r="J1819" s="22" t="s">
        <v>60</v>
      </c>
      <c r="K1819" s="23">
        <v>303293.84000000003</v>
      </c>
      <c r="L1819" s="23" t="s">
        <v>55</v>
      </c>
      <c r="M1819" s="23" t="s">
        <v>83</v>
      </c>
      <c r="N1819" s="27"/>
      <c r="O1819" s="23" t="s">
        <v>56</v>
      </c>
      <c r="P1819" t="str">
        <f t="shared" si="28"/>
        <v>INSERT INTO @DataTable (Deal, AdvanceDate, PROV, DealPurpose, RateType, BEACON, LTV, TDS, GDS, InsuranceType, PrincipalBalance, OccupancyType, AccountStatus, Closed_Date, DelinquencyBucket) VALUES (1818, '2014-05-30', 'AB', 'Purchase', 'ARM', 765, 90, 31.8, 27.44, 'HiRatio', 303293.84, 'Owner-Occupied', 'Open', '1900-01-00', 'Current');</v>
      </c>
    </row>
    <row r="1820" spans="1:16" x14ac:dyDescent="0.35">
      <c r="A1820" s="19">
        <v>1819</v>
      </c>
      <c r="B1820" s="18">
        <v>40739</v>
      </c>
      <c r="C1820" s="19" t="s">
        <v>57</v>
      </c>
      <c r="D1820" s="19" t="s">
        <v>61</v>
      </c>
      <c r="E1820" s="19" t="s">
        <v>53</v>
      </c>
      <c r="F1820" s="19">
        <v>747</v>
      </c>
      <c r="G1820" s="19">
        <v>95</v>
      </c>
      <c r="H1820" s="19">
        <v>29.56</v>
      </c>
      <c r="I1820" s="19">
        <v>21.34</v>
      </c>
      <c r="J1820" s="19" t="s">
        <v>60</v>
      </c>
      <c r="K1820" s="20">
        <v>143421.62</v>
      </c>
      <c r="L1820" s="20" t="s">
        <v>55</v>
      </c>
      <c r="M1820" s="20" t="s">
        <v>83</v>
      </c>
      <c r="N1820" s="26"/>
      <c r="O1820" s="20" t="s">
        <v>56</v>
      </c>
      <c r="P1820" t="str">
        <f t="shared" si="28"/>
        <v>INSERT INTO @DataTable (Deal, AdvanceDate, PROV, DealPurpose, RateType, BEACON, LTV, TDS, GDS, InsuranceType, PrincipalBalance, OccupancyType, AccountStatus, Closed_Date, DelinquencyBucket) VALUES (1819, '2011-07-15', 'ON', 'Purchase', 'Fixed', 747, 95, 29.56, 21.34, 'HiRatio', 143421.62, 'Owner-Occupied', 'Open', '1900-01-00', 'Current');</v>
      </c>
    </row>
    <row r="1821" spans="1:16" x14ac:dyDescent="0.35">
      <c r="A1821" s="22">
        <v>1820</v>
      </c>
      <c r="B1821" s="21">
        <v>41530</v>
      </c>
      <c r="C1821" s="22" t="s">
        <v>57</v>
      </c>
      <c r="D1821" s="22" t="s">
        <v>64</v>
      </c>
      <c r="E1821" s="22" t="s">
        <v>53</v>
      </c>
      <c r="F1821" s="22">
        <v>763</v>
      </c>
      <c r="G1821" s="22">
        <v>95</v>
      </c>
      <c r="H1821" s="22">
        <v>40.07</v>
      </c>
      <c r="I1821" s="22">
        <v>38.86</v>
      </c>
      <c r="J1821" s="22" t="s">
        <v>60</v>
      </c>
      <c r="K1821" s="23">
        <v>177830.65</v>
      </c>
      <c r="L1821" s="23" t="s">
        <v>55</v>
      </c>
      <c r="M1821" s="23" t="s">
        <v>83</v>
      </c>
      <c r="N1821" s="27"/>
      <c r="O1821" s="23" t="s">
        <v>56</v>
      </c>
      <c r="P1821" t="str">
        <f t="shared" si="28"/>
        <v>INSERT INTO @DataTable (Deal, AdvanceDate, PROV, DealPurpose, RateType, BEACON, LTV, TDS, GDS, InsuranceType, PrincipalBalance, OccupancyType, AccountStatus, Closed_Date, DelinquencyBucket) VALUES (1820, '2013-09-13', 'ON', 'Purchase with Improvements', 'Fixed', 763, 95, 40.07, 38.86, 'HiRatio', 177830.65, 'Owner-Occupied', 'Open', '1900-01-00', 'Current');</v>
      </c>
    </row>
    <row r="1822" spans="1:16" x14ac:dyDescent="0.35">
      <c r="A1822" s="19">
        <v>1821</v>
      </c>
      <c r="B1822" s="18">
        <v>42635</v>
      </c>
      <c r="C1822" s="19" t="s">
        <v>58</v>
      </c>
      <c r="D1822" s="19" t="s">
        <v>61</v>
      </c>
      <c r="E1822" s="19" t="s">
        <v>53</v>
      </c>
      <c r="F1822" s="19">
        <v>738</v>
      </c>
      <c r="G1822" s="19">
        <v>90</v>
      </c>
      <c r="H1822" s="19">
        <v>19.5</v>
      </c>
      <c r="I1822" s="19">
        <v>6.67</v>
      </c>
      <c r="J1822" s="19" t="s">
        <v>60</v>
      </c>
      <c r="K1822" s="20">
        <v>186979.13</v>
      </c>
      <c r="L1822" s="20" t="s">
        <v>66</v>
      </c>
      <c r="M1822" s="20" t="s">
        <v>83</v>
      </c>
      <c r="N1822" s="26"/>
      <c r="O1822" s="20" t="s">
        <v>56</v>
      </c>
      <c r="P1822" t="str">
        <f t="shared" si="28"/>
        <v>INSERT INTO @DataTable (Deal, AdvanceDate, PROV, DealPurpose, RateType, BEACON, LTV, TDS, GDS, InsuranceType, PrincipalBalance, OccupancyType, AccountStatus, Closed_Date, DelinquencyBucket) VALUES (1821, '2016-09-22', 'BC', 'Purchase', 'Fixed', 738, 90, 19.5, 6.67, 'HiRatio', 186979.13, 'Second Home', 'Open', '1900-01-00', 'Current');</v>
      </c>
    </row>
    <row r="1823" spans="1:16" x14ac:dyDescent="0.35">
      <c r="A1823" s="22">
        <v>1822</v>
      </c>
      <c r="B1823" s="21">
        <v>41815</v>
      </c>
      <c r="C1823" s="22" t="s">
        <v>57</v>
      </c>
      <c r="D1823" s="22" t="s">
        <v>59</v>
      </c>
      <c r="E1823" s="22" t="s">
        <v>40</v>
      </c>
      <c r="F1823" s="22">
        <v>775</v>
      </c>
      <c r="G1823" s="22">
        <v>38.04</v>
      </c>
      <c r="H1823" s="22">
        <v>28.66</v>
      </c>
      <c r="I1823" s="22">
        <v>26.06</v>
      </c>
      <c r="J1823" s="22" t="s">
        <v>54</v>
      </c>
      <c r="K1823" s="23">
        <v>176069.84</v>
      </c>
      <c r="L1823" s="23" t="s">
        <v>55</v>
      </c>
      <c r="M1823" s="23" t="s">
        <v>83</v>
      </c>
      <c r="N1823" s="27"/>
      <c r="O1823" s="23" t="s">
        <v>56</v>
      </c>
      <c r="P1823" t="str">
        <f t="shared" si="28"/>
        <v>INSERT INTO @DataTable (Deal, AdvanceDate, PROV, DealPurpose, RateType, BEACON, LTV, TDS, GDS, InsuranceType, PrincipalBalance, OccupancyType, AccountStatus, Closed_Date, DelinquencyBucket) VALUES (1822, '2014-06-25', 'ON', 'Transfer', 'ARM', 775, 38.04, 28.66, 26.06, 'Conv', 176069.84, 'Owner-Occupied', 'Open', '1900-01-00', 'Current');</v>
      </c>
    </row>
    <row r="1824" spans="1:16" x14ac:dyDescent="0.35">
      <c r="A1824" s="19">
        <v>1823</v>
      </c>
      <c r="B1824" s="18">
        <v>41774</v>
      </c>
      <c r="C1824" s="19" t="s">
        <v>63</v>
      </c>
      <c r="D1824" s="19" t="s">
        <v>61</v>
      </c>
      <c r="E1824" s="19" t="s">
        <v>53</v>
      </c>
      <c r="F1824" s="19">
        <v>674</v>
      </c>
      <c r="G1824" s="19">
        <v>90</v>
      </c>
      <c r="H1824" s="19">
        <v>34.31</v>
      </c>
      <c r="I1824" s="19">
        <v>34.31</v>
      </c>
      <c r="J1824" s="19" t="s">
        <v>60</v>
      </c>
      <c r="K1824" s="20">
        <v>0</v>
      </c>
      <c r="L1824" s="20" t="s">
        <v>55</v>
      </c>
      <c r="M1824" s="20" t="s">
        <v>84</v>
      </c>
      <c r="N1824" s="26">
        <v>42606</v>
      </c>
      <c r="O1824" s="20" t="s">
        <v>56</v>
      </c>
      <c r="P1824" t="str">
        <f t="shared" si="28"/>
        <v>INSERT INTO @DataTable (Deal, AdvanceDate, PROV, DealPurpose, RateType, BEACON, LTV, TDS, GDS, InsuranceType, PrincipalBalance, OccupancyType, AccountStatus, Closed_Date, DelinquencyBucket) VALUES (1823, '2014-05-15', 'SK', 'Purchase', 'Fixed', 674, 90, 34.31, 34.31, 'HiRatio', 0, 'Owner-Occupied', 'Closed', '2016-08-24', 'Current');</v>
      </c>
    </row>
    <row r="1825" spans="1:16" x14ac:dyDescent="0.35">
      <c r="A1825" s="22">
        <v>1824</v>
      </c>
      <c r="B1825" s="21">
        <v>42705</v>
      </c>
      <c r="C1825" s="22" t="s">
        <v>58</v>
      </c>
      <c r="D1825" s="22" t="s">
        <v>61</v>
      </c>
      <c r="E1825" s="22" t="s">
        <v>53</v>
      </c>
      <c r="F1825" s="22">
        <v>634</v>
      </c>
      <c r="G1825" s="22">
        <v>90</v>
      </c>
      <c r="H1825" s="22">
        <v>40.99</v>
      </c>
      <c r="I1825" s="22">
        <v>32.909999999999997</v>
      </c>
      <c r="J1825" s="22" t="s">
        <v>60</v>
      </c>
      <c r="K1825" s="23">
        <v>348775.59</v>
      </c>
      <c r="L1825" s="23" t="s">
        <v>55</v>
      </c>
      <c r="M1825" s="23" t="s">
        <v>83</v>
      </c>
      <c r="N1825" s="27"/>
      <c r="O1825" s="23" t="s">
        <v>56</v>
      </c>
      <c r="P1825" t="str">
        <f t="shared" si="28"/>
        <v>INSERT INTO @DataTable (Deal, AdvanceDate, PROV, DealPurpose, RateType, BEACON, LTV, TDS, GDS, InsuranceType, PrincipalBalance, OccupancyType, AccountStatus, Closed_Date, DelinquencyBucket) VALUES (1824, '2016-12-01', 'BC', 'Purchase', 'Fixed', 634, 90, 40.99, 32.91, 'HiRatio', 348775.59, 'Owner-Occupied', 'Open', '1900-01-00', 'Current');</v>
      </c>
    </row>
    <row r="1826" spans="1:16" x14ac:dyDescent="0.35">
      <c r="A1826" s="19">
        <v>1825</v>
      </c>
      <c r="B1826" s="18">
        <v>42584</v>
      </c>
      <c r="C1826" s="19" t="s">
        <v>57</v>
      </c>
      <c r="D1826" s="19" t="s">
        <v>61</v>
      </c>
      <c r="E1826" s="19" t="s">
        <v>53</v>
      </c>
      <c r="F1826" s="19">
        <v>714</v>
      </c>
      <c r="G1826" s="19">
        <v>85</v>
      </c>
      <c r="H1826" s="19">
        <v>28.54</v>
      </c>
      <c r="I1826" s="19">
        <v>22.36</v>
      </c>
      <c r="J1826" s="19" t="s">
        <v>60</v>
      </c>
      <c r="K1826" s="20">
        <v>273718.34000000003</v>
      </c>
      <c r="L1826" s="20" t="s">
        <v>55</v>
      </c>
      <c r="M1826" s="20" t="s">
        <v>83</v>
      </c>
      <c r="N1826" s="26"/>
      <c r="O1826" s="20" t="s">
        <v>56</v>
      </c>
      <c r="P1826" t="str">
        <f t="shared" si="28"/>
        <v>INSERT INTO @DataTable (Deal, AdvanceDate, PROV, DealPurpose, RateType, BEACON, LTV, TDS, GDS, InsuranceType, PrincipalBalance, OccupancyType, AccountStatus, Closed_Date, DelinquencyBucket) VALUES (1825, '2016-08-02', 'ON', 'Purchase', 'Fixed', 714, 85, 28.54, 22.36, 'HiRatio', 273718.34, 'Owner-Occupied', 'Open', '1900-01-00', 'Current');</v>
      </c>
    </row>
    <row r="1827" spans="1:16" x14ac:dyDescent="0.35">
      <c r="A1827" s="22">
        <v>1826</v>
      </c>
      <c r="B1827" s="21">
        <v>41060</v>
      </c>
      <c r="C1827" s="22" t="s">
        <v>58</v>
      </c>
      <c r="D1827" s="22" t="s">
        <v>52</v>
      </c>
      <c r="E1827" s="22" t="s">
        <v>53</v>
      </c>
      <c r="F1827" s="22">
        <v>750</v>
      </c>
      <c r="G1827" s="22">
        <v>85</v>
      </c>
      <c r="H1827" s="22">
        <v>29.97</v>
      </c>
      <c r="I1827" s="22">
        <v>20.170000000000002</v>
      </c>
      <c r="J1827" s="22" t="s">
        <v>60</v>
      </c>
      <c r="K1827" s="23">
        <v>506683.3</v>
      </c>
      <c r="L1827" s="23" t="s">
        <v>55</v>
      </c>
      <c r="M1827" s="23" t="s">
        <v>83</v>
      </c>
      <c r="N1827" s="27"/>
      <c r="O1827" s="23" t="s">
        <v>56</v>
      </c>
      <c r="P1827" t="str">
        <f t="shared" si="28"/>
        <v>INSERT INTO @DataTable (Deal, AdvanceDate, PROV, DealPurpose, RateType, BEACON, LTV, TDS, GDS, InsuranceType, PrincipalBalance, OccupancyType, AccountStatus, Closed_Date, DelinquencyBucket) VALUES (1826, '2012-05-31', 'BC', 'Refinance External', 'Fixed', 750, 85, 29.97, 20.17, 'HiRatio', 506683.3, 'Owner-Occupied', 'Open', '1900-01-00', 'Current');</v>
      </c>
    </row>
    <row r="1828" spans="1:16" x14ac:dyDescent="0.35">
      <c r="A1828" s="19">
        <v>1827</v>
      </c>
      <c r="B1828" s="18">
        <v>41852</v>
      </c>
      <c r="C1828" s="19" t="s">
        <v>57</v>
      </c>
      <c r="D1828" s="19" t="s">
        <v>61</v>
      </c>
      <c r="E1828" s="19" t="s">
        <v>53</v>
      </c>
      <c r="F1828" s="19">
        <v>828</v>
      </c>
      <c r="G1828" s="19">
        <v>80</v>
      </c>
      <c r="H1828" s="19">
        <v>41.8</v>
      </c>
      <c r="I1828" s="19">
        <v>11.69</v>
      </c>
      <c r="J1828" s="19" t="s">
        <v>54</v>
      </c>
      <c r="K1828" s="20">
        <v>118884</v>
      </c>
      <c r="L1828" s="20" t="s">
        <v>62</v>
      </c>
      <c r="M1828" s="20" t="s">
        <v>83</v>
      </c>
      <c r="N1828" s="26"/>
      <c r="O1828" s="20" t="s">
        <v>56</v>
      </c>
      <c r="P1828" t="str">
        <f t="shared" si="28"/>
        <v>INSERT INTO @DataTable (Deal, AdvanceDate, PROV, DealPurpose, RateType, BEACON, LTV, TDS, GDS, InsuranceType, PrincipalBalance, OccupancyType, AccountStatus, Closed_Date, DelinquencyBucket) VALUES (1827, '2014-08-01', 'ON', 'Purchase', 'Fixed', 828, 80, 41.8, 11.69, 'Conv', 118884, 'Rental', 'Open', '1900-01-00', 'Current');</v>
      </c>
    </row>
    <row r="1829" spans="1:16" x14ac:dyDescent="0.35">
      <c r="A1829" s="22">
        <v>1828</v>
      </c>
      <c r="B1829" s="21">
        <v>42177</v>
      </c>
      <c r="C1829" s="22" t="s">
        <v>51</v>
      </c>
      <c r="D1829" s="22" t="s">
        <v>61</v>
      </c>
      <c r="E1829" s="22" t="s">
        <v>53</v>
      </c>
      <c r="F1829" s="22">
        <v>661</v>
      </c>
      <c r="G1829" s="22">
        <v>95</v>
      </c>
      <c r="H1829" s="22">
        <v>41.87</v>
      </c>
      <c r="I1829" s="22">
        <v>26.74</v>
      </c>
      <c r="J1829" s="22" t="s">
        <v>60</v>
      </c>
      <c r="K1829" s="23">
        <v>406604.19</v>
      </c>
      <c r="L1829" s="23" t="s">
        <v>55</v>
      </c>
      <c r="M1829" s="23" t="s">
        <v>83</v>
      </c>
      <c r="N1829" s="27"/>
      <c r="O1829" s="23" t="s">
        <v>80</v>
      </c>
      <c r="P1829" t="str">
        <f t="shared" si="28"/>
        <v>INSERT INTO @DataTable (Deal, AdvanceDate, PROV, DealPurpose, RateType, BEACON, LTV, TDS, GDS, InsuranceType, PrincipalBalance, OccupancyType, AccountStatus, Closed_Date, DelinquencyBucket) VALUES (1828, '2015-06-22', 'AB', 'Purchase', 'Fixed', 661, 95, 41.87, 26.74, 'HiRatio', 406604.19, 'Owner-Occupied', 'Open', '1900-01-00', '30-59');</v>
      </c>
    </row>
    <row r="1830" spans="1:16" x14ac:dyDescent="0.35">
      <c r="A1830" s="19">
        <v>1829</v>
      </c>
      <c r="B1830" s="18">
        <v>42318</v>
      </c>
      <c r="C1830" s="19" t="s">
        <v>51</v>
      </c>
      <c r="D1830" s="19" t="s">
        <v>52</v>
      </c>
      <c r="E1830" s="19" t="s">
        <v>53</v>
      </c>
      <c r="F1830" s="19">
        <v>802</v>
      </c>
      <c r="G1830" s="19">
        <v>44.73</v>
      </c>
      <c r="H1830" s="19">
        <v>30.53</v>
      </c>
      <c r="I1830" s="19">
        <v>27.31</v>
      </c>
      <c r="J1830" s="19" t="s">
        <v>54</v>
      </c>
      <c r="K1830" s="20">
        <v>203973.76000000001</v>
      </c>
      <c r="L1830" s="20" t="s">
        <v>55</v>
      </c>
      <c r="M1830" s="20" t="s">
        <v>83</v>
      </c>
      <c r="N1830" s="26"/>
      <c r="O1830" s="20" t="s">
        <v>56</v>
      </c>
      <c r="P1830" t="str">
        <f t="shared" si="28"/>
        <v>INSERT INTO @DataTable (Deal, AdvanceDate, PROV, DealPurpose, RateType, BEACON, LTV, TDS, GDS, InsuranceType, PrincipalBalance, OccupancyType, AccountStatus, Closed_Date, DelinquencyBucket) VALUES (1829, '2015-11-10', 'AB', 'Refinance External', 'Fixed', 802, 44.73, 30.53, 27.31, 'Conv', 203973.76, 'Owner-Occupied', 'Open', '1900-01-00', 'Current');</v>
      </c>
    </row>
    <row r="1831" spans="1:16" x14ac:dyDescent="0.35">
      <c r="A1831" s="22">
        <v>1830</v>
      </c>
      <c r="B1831" s="21">
        <v>41907</v>
      </c>
      <c r="C1831" s="22" t="s">
        <v>57</v>
      </c>
      <c r="D1831" s="22" t="s">
        <v>52</v>
      </c>
      <c r="E1831" s="22" t="s">
        <v>40</v>
      </c>
      <c r="F1831" s="22">
        <v>691</v>
      </c>
      <c r="G1831" s="22">
        <v>80</v>
      </c>
      <c r="H1831" s="22">
        <v>33.630000000000003</v>
      </c>
      <c r="I1831" s="22">
        <v>28.93</v>
      </c>
      <c r="J1831" s="22" t="s">
        <v>54</v>
      </c>
      <c r="K1831" s="23">
        <v>0</v>
      </c>
      <c r="L1831" s="23" t="s">
        <v>55</v>
      </c>
      <c r="M1831" s="23" t="s">
        <v>84</v>
      </c>
      <c r="N1831" s="27">
        <v>42515</v>
      </c>
      <c r="O1831" s="23" t="s">
        <v>56</v>
      </c>
      <c r="P1831" t="str">
        <f t="shared" si="28"/>
        <v>INSERT INTO @DataTable (Deal, AdvanceDate, PROV, DealPurpose, RateType, BEACON, LTV, TDS, GDS, InsuranceType, PrincipalBalance, OccupancyType, AccountStatus, Closed_Date, DelinquencyBucket) VALUES (1830, '2014-09-25', 'ON', 'Refinance External', 'ARM', 691, 80, 33.63, 28.93, 'Conv', 0, 'Owner-Occupied', 'Closed', '2016-05-25', 'Current');</v>
      </c>
    </row>
    <row r="1832" spans="1:16" x14ac:dyDescent="0.35">
      <c r="A1832" s="19">
        <v>1831</v>
      </c>
      <c r="B1832" s="18">
        <v>41530</v>
      </c>
      <c r="C1832" s="19" t="s">
        <v>51</v>
      </c>
      <c r="D1832" s="19" t="s">
        <v>61</v>
      </c>
      <c r="E1832" s="19" t="s">
        <v>53</v>
      </c>
      <c r="F1832" s="19">
        <v>671</v>
      </c>
      <c r="G1832" s="19">
        <v>95</v>
      </c>
      <c r="H1832" s="19">
        <v>41.89</v>
      </c>
      <c r="I1832" s="19">
        <v>25.26</v>
      </c>
      <c r="J1832" s="19" t="s">
        <v>60</v>
      </c>
      <c r="K1832" s="20">
        <v>204445.75</v>
      </c>
      <c r="L1832" s="20" t="s">
        <v>55</v>
      </c>
      <c r="M1832" s="20" t="s">
        <v>83</v>
      </c>
      <c r="N1832" s="26"/>
      <c r="O1832" s="20" t="s">
        <v>56</v>
      </c>
      <c r="P1832" t="str">
        <f t="shared" si="28"/>
        <v>INSERT INTO @DataTable (Deal, AdvanceDate, PROV, DealPurpose, RateType, BEACON, LTV, TDS, GDS, InsuranceType, PrincipalBalance, OccupancyType, AccountStatus, Closed_Date, DelinquencyBucket) VALUES (1831, '2013-09-13', 'AB', 'Purchase', 'Fixed', 671, 95, 41.89, 25.26, 'HiRatio', 204445.75, 'Owner-Occupied', 'Open', '1900-01-00', 'Current');</v>
      </c>
    </row>
    <row r="1833" spans="1:16" x14ac:dyDescent="0.35">
      <c r="A1833" s="22">
        <v>1832</v>
      </c>
      <c r="B1833" s="21">
        <v>42461</v>
      </c>
      <c r="C1833" s="22" t="s">
        <v>57</v>
      </c>
      <c r="D1833" s="22" t="s">
        <v>52</v>
      </c>
      <c r="E1833" s="22" t="s">
        <v>40</v>
      </c>
      <c r="F1833" s="22">
        <v>815</v>
      </c>
      <c r="G1833" s="22">
        <v>28.8</v>
      </c>
      <c r="H1833" s="22">
        <v>19.11</v>
      </c>
      <c r="I1833" s="22">
        <v>18.84</v>
      </c>
      <c r="J1833" s="22" t="s">
        <v>54</v>
      </c>
      <c r="K1833" s="23">
        <v>170824.13</v>
      </c>
      <c r="L1833" s="23" t="s">
        <v>55</v>
      </c>
      <c r="M1833" s="23" t="s">
        <v>83</v>
      </c>
      <c r="N1833" s="27"/>
      <c r="O1833" s="23" t="s">
        <v>56</v>
      </c>
      <c r="P1833" t="str">
        <f t="shared" si="28"/>
        <v>INSERT INTO @DataTable (Deal, AdvanceDate, PROV, DealPurpose, RateType, BEACON, LTV, TDS, GDS, InsuranceType, PrincipalBalance, OccupancyType, AccountStatus, Closed_Date, DelinquencyBucket) VALUES (1832, '2016-04-01', 'ON', 'Refinance External', 'ARM', 815, 28.8, 19.11, 18.84, 'Conv', 170824.13, 'Owner-Occupied', 'Open', '1900-01-00', 'Current');</v>
      </c>
    </row>
    <row r="1834" spans="1:16" x14ac:dyDescent="0.35">
      <c r="A1834" s="19">
        <v>1833</v>
      </c>
      <c r="B1834" s="18">
        <v>42634</v>
      </c>
      <c r="C1834" s="19" t="s">
        <v>58</v>
      </c>
      <c r="D1834" s="19" t="s">
        <v>61</v>
      </c>
      <c r="E1834" s="19" t="s">
        <v>40</v>
      </c>
      <c r="F1834" s="19">
        <v>784</v>
      </c>
      <c r="G1834" s="19">
        <v>67.86</v>
      </c>
      <c r="H1834" s="19">
        <v>34.47</v>
      </c>
      <c r="I1834" s="19">
        <v>25.57</v>
      </c>
      <c r="J1834" s="19" t="s">
        <v>54</v>
      </c>
      <c r="K1834" s="20">
        <v>375539.75</v>
      </c>
      <c r="L1834" s="20" t="s">
        <v>55</v>
      </c>
      <c r="M1834" s="20" t="s">
        <v>83</v>
      </c>
      <c r="N1834" s="26"/>
      <c r="O1834" s="20" t="s">
        <v>56</v>
      </c>
      <c r="P1834" t="str">
        <f t="shared" si="28"/>
        <v>INSERT INTO @DataTable (Deal, AdvanceDate, PROV, DealPurpose, RateType, BEACON, LTV, TDS, GDS, InsuranceType, PrincipalBalance, OccupancyType, AccountStatus, Closed_Date, DelinquencyBucket) VALUES (1833, '2016-09-21', 'BC', 'Purchase', 'ARM', 784, 67.86, 34.47, 25.57, 'Conv', 375539.75, 'Owner-Occupied', 'Open', '1900-01-00', 'Current');</v>
      </c>
    </row>
    <row r="1835" spans="1:16" x14ac:dyDescent="0.35">
      <c r="A1835" s="22">
        <v>1834</v>
      </c>
      <c r="B1835" s="21">
        <v>42416</v>
      </c>
      <c r="C1835" s="22" t="s">
        <v>57</v>
      </c>
      <c r="D1835" s="22" t="s">
        <v>61</v>
      </c>
      <c r="E1835" s="22" t="s">
        <v>53</v>
      </c>
      <c r="F1835" s="22">
        <v>818</v>
      </c>
      <c r="G1835" s="22">
        <v>80</v>
      </c>
      <c r="H1835" s="22">
        <v>34.9</v>
      </c>
      <c r="I1835" s="22">
        <v>21.63</v>
      </c>
      <c r="J1835" s="22" t="s">
        <v>54</v>
      </c>
      <c r="K1835" s="23">
        <v>227378.71</v>
      </c>
      <c r="L1835" s="23" t="s">
        <v>66</v>
      </c>
      <c r="M1835" s="23" t="s">
        <v>83</v>
      </c>
      <c r="N1835" s="27"/>
      <c r="O1835" s="23" t="s">
        <v>56</v>
      </c>
      <c r="P1835" t="str">
        <f t="shared" si="28"/>
        <v>INSERT INTO @DataTable (Deal, AdvanceDate, PROV, DealPurpose, RateType, BEACON, LTV, TDS, GDS, InsuranceType, PrincipalBalance, OccupancyType, AccountStatus, Closed_Date, DelinquencyBucket) VALUES (1834, '2016-02-16', 'ON', 'Purchase', 'Fixed', 818, 80, 34.9, 21.63, 'Conv', 227378.71, 'Second Home', 'Open', '1900-01-00', 'Current');</v>
      </c>
    </row>
    <row r="1836" spans="1:16" x14ac:dyDescent="0.35">
      <c r="A1836" s="19">
        <v>1835</v>
      </c>
      <c r="B1836" s="18">
        <v>42345</v>
      </c>
      <c r="C1836" s="19" t="s">
        <v>51</v>
      </c>
      <c r="D1836" s="19" t="s">
        <v>61</v>
      </c>
      <c r="E1836" s="19" t="s">
        <v>53</v>
      </c>
      <c r="F1836" s="19">
        <v>803</v>
      </c>
      <c r="G1836" s="19">
        <v>86.2</v>
      </c>
      <c r="H1836" s="19">
        <v>39.909999999999997</v>
      </c>
      <c r="I1836" s="19">
        <v>24.93</v>
      </c>
      <c r="J1836" s="19" t="s">
        <v>60</v>
      </c>
      <c r="K1836" s="20">
        <v>219382.5</v>
      </c>
      <c r="L1836" s="20" t="s">
        <v>55</v>
      </c>
      <c r="M1836" s="20" t="s">
        <v>83</v>
      </c>
      <c r="N1836" s="26"/>
      <c r="O1836" s="20" t="s">
        <v>56</v>
      </c>
      <c r="P1836" t="str">
        <f t="shared" si="28"/>
        <v>INSERT INTO @DataTable (Deal, AdvanceDate, PROV, DealPurpose, RateType, BEACON, LTV, TDS, GDS, InsuranceType, PrincipalBalance, OccupancyType, AccountStatus, Closed_Date, DelinquencyBucket) VALUES (1835, '2015-12-07', 'AB', 'Purchase', 'Fixed', 803, 86.2, 39.91, 24.93, 'HiRatio', 219382.5, 'Owner-Occupied', 'Open', '1900-01-00', 'Current');</v>
      </c>
    </row>
    <row r="1837" spans="1:16" x14ac:dyDescent="0.35">
      <c r="A1837" s="22">
        <v>1836</v>
      </c>
      <c r="B1837" s="21">
        <v>40963</v>
      </c>
      <c r="C1837" s="22" t="s">
        <v>57</v>
      </c>
      <c r="D1837" s="22" t="s">
        <v>61</v>
      </c>
      <c r="E1837" s="22" t="s">
        <v>53</v>
      </c>
      <c r="F1837" s="22">
        <v>785</v>
      </c>
      <c r="G1837" s="22">
        <v>95</v>
      </c>
      <c r="H1837" s="22">
        <v>37.89</v>
      </c>
      <c r="I1837" s="22">
        <v>35.33</v>
      </c>
      <c r="J1837" s="22" t="s">
        <v>60</v>
      </c>
      <c r="K1837" s="23">
        <v>181209</v>
      </c>
      <c r="L1837" s="23" t="s">
        <v>55</v>
      </c>
      <c r="M1837" s="23" t="s">
        <v>83</v>
      </c>
      <c r="N1837" s="27"/>
      <c r="O1837" s="23" t="s">
        <v>56</v>
      </c>
      <c r="P1837" t="str">
        <f t="shared" si="28"/>
        <v>INSERT INTO @DataTable (Deal, AdvanceDate, PROV, DealPurpose, RateType, BEACON, LTV, TDS, GDS, InsuranceType, PrincipalBalance, OccupancyType, AccountStatus, Closed_Date, DelinquencyBucket) VALUES (1836, '2012-02-24', 'ON', 'Purchase', 'Fixed', 785, 95, 37.89, 35.33, 'HiRatio', 181209, 'Owner-Occupied', 'Open', '1900-01-00', 'Current');</v>
      </c>
    </row>
    <row r="1838" spans="1:16" x14ac:dyDescent="0.35">
      <c r="A1838" s="19">
        <v>1837</v>
      </c>
      <c r="B1838" s="18">
        <v>42430</v>
      </c>
      <c r="C1838" s="19" t="s">
        <v>57</v>
      </c>
      <c r="D1838" s="19" t="s">
        <v>61</v>
      </c>
      <c r="E1838" s="19" t="s">
        <v>53</v>
      </c>
      <c r="F1838" s="19">
        <v>801</v>
      </c>
      <c r="G1838" s="19">
        <v>95</v>
      </c>
      <c r="H1838" s="19">
        <v>36.619999999999997</v>
      </c>
      <c r="I1838" s="19">
        <v>19.05</v>
      </c>
      <c r="J1838" s="19" t="s">
        <v>60</v>
      </c>
      <c r="K1838" s="20">
        <v>431855.26</v>
      </c>
      <c r="L1838" s="20" t="s">
        <v>55</v>
      </c>
      <c r="M1838" s="20" t="s">
        <v>83</v>
      </c>
      <c r="N1838" s="26"/>
      <c r="O1838" s="20" t="s">
        <v>56</v>
      </c>
      <c r="P1838" t="str">
        <f t="shared" si="28"/>
        <v>INSERT INTO @DataTable (Deal, AdvanceDate, PROV, DealPurpose, RateType, BEACON, LTV, TDS, GDS, InsuranceType, PrincipalBalance, OccupancyType, AccountStatus, Closed_Date, DelinquencyBucket) VALUES (1837, '2016-03-01', 'ON', 'Purchase', 'Fixed', 801, 95, 36.62, 19.05, 'HiRatio', 431855.26, 'Owner-Occupied', 'Open', '1900-01-00', 'Current');</v>
      </c>
    </row>
    <row r="1839" spans="1:16" x14ac:dyDescent="0.35">
      <c r="A1839" s="22">
        <v>1838</v>
      </c>
      <c r="B1839" s="21">
        <v>42093</v>
      </c>
      <c r="C1839" s="22" t="s">
        <v>58</v>
      </c>
      <c r="D1839" s="22" t="s">
        <v>52</v>
      </c>
      <c r="E1839" s="22" t="s">
        <v>53</v>
      </c>
      <c r="F1839" s="22">
        <v>744</v>
      </c>
      <c r="G1839" s="22">
        <v>47.08</v>
      </c>
      <c r="H1839" s="22">
        <v>34.69</v>
      </c>
      <c r="I1839" s="22">
        <v>34.69</v>
      </c>
      <c r="J1839" s="22" t="s">
        <v>54</v>
      </c>
      <c r="K1839" s="23">
        <v>0</v>
      </c>
      <c r="L1839" s="23" t="s">
        <v>55</v>
      </c>
      <c r="M1839" s="23" t="s">
        <v>84</v>
      </c>
      <c r="N1839" s="27">
        <v>42724</v>
      </c>
      <c r="O1839" s="23" t="s">
        <v>56</v>
      </c>
      <c r="P1839" t="str">
        <f t="shared" si="28"/>
        <v>INSERT INTO @DataTable (Deal, AdvanceDate, PROV, DealPurpose, RateType, BEACON, LTV, TDS, GDS, InsuranceType, PrincipalBalance, OccupancyType, AccountStatus, Closed_Date, DelinquencyBucket) VALUES (1838, '2015-03-30', 'BC', 'Refinance External', 'Fixed', 744, 47.08, 34.69, 34.69, 'Conv', 0, 'Owner-Occupied', 'Closed', '2016-12-20', 'Current');</v>
      </c>
    </row>
    <row r="1840" spans="1:16" x14ac:dyDescent="0.35">
      <c r="A1840" s="19">
        <v>1839</v>
      </c>
      <c r="B1840" s="18">
        <v>41642</v>
      </c>
      <c r="C1840" s="19" t="s">
        <v>57</v>
      </c>
      <c r="D1840" s="19" t="s">
        <v>61</v>
      </c>
      <c r="E1840" s="19" t="s">
        <v>40</v>
      </c>
      <c r="F1840" s="19">
        <v>738</v>
      </c>
      <c r="G1840" s="19">
        <v>95</v>
      </c>
      <c r="H1840" s="19">
        <v>35.47</v>
      </c>
      <c r="I1840" s="19">
        <v>16.78</v>
      </c>
      <c r="J1840" s="19" t="s">
        <v>60</v>
      </c>
      <c r="K1840" s="20">
        <v>279675.8</v>
      </c>
      <c r="L1840" s="20" t="s">
        <v>55</v>
      </c>
      <c r="M1840" s="20" t="s">
        <v>83</v>
      </c>
      <c r="N1840" s="26"/>
      <c r="O1840" s="20" t="s">
        <v>56</v>
      </c>
      <c r="P1840" t="str">
        <f t="shared" si="28"/>
        <v>INSERT INTO @DataTable (Deal, AdvanceDate, PROV, DealPurpose, RateType, BEACON, LTV, TDS, GDS, InsuranceType, PrincipalBalance, OccupancyType, AccountStatus, Closed_Date, DelinquencyBucket) VALUES (1839, '2014-01-03', 'ON', 'Purchase', 'ARM', 738, 95, 35.47, 16.78, 'HiRatio', 279675.8, 'Owner-Occupied', 'Open', '1900-01-00', 'Current');</v>
      </c>
    </row>
    <row r="1841" spans="1:16" x14ac:dyDescent="0.35">
      <c r="A1841" s="22">
        <v>1840</v>
      </c>
      <c r="B1841" s="21">
        <v>42244</v>
      </c>
      <c r="C1841" s="22" t="s">
        <v>51</v>
      </c>
      <c r="D1841" s="22" t="s">
        <v>61</v>
      </c>
      <c r="E1841" s="22" t="s">
        <v>53</v>
      </c>
      <c r="F1841" s="22">
        <v>695</v>
      </c>
      <c r="G1841" s="22">
        <v>95</v>
      </c>
      <c r="H1841" s="22">
        <v>41.93</v>
      </c>
      <c r="I1841" s="22">
        <v>28.26</v>
      </c>
      <c r="J1841" s="22" t="s">
        <v>60</v>
      </c>
      <c r="K1841" s="23">
        <v>490927.69</v>
      </c>
      <c r="L1841" s="23" t="s">
        <v>55</v>
      </c>
      <c r="M1841" s="23" t="s">
        <v>83</v>
      </c>
      <c r="N1841" s="27"/>
      <c r="O1841" s="23" t="s">
        <v>56</v>
      </c>
      <c r="P1841" t="str">
        <f t="shared" si="28"/>
        <v>INSERT INTO @DataTable (Deal, AdvanceDate, PROV, DealPurpose, RateType, BEACON, LTV, TDS, GDS, InsuranceType, PrincipalBalance, OccupancyType, AccountStatus, Closed_Date, DelinquencyBucket) VALUES (1840, '2015-08-28', 'AB', 'Purchase', 'Fixed', 695, 95, 41.93, 28.26, 'HiRatio', 490927.69, 'Owner-Occupied', 'Open', '1900-01-00', 'Current');</v>
      </c>
    </row>
    <row r="1842" spans="1:16" x14ac:dyDescent="0.35">
      <c r="A1842" s="19">
        <v>1841</v>
      </c>
      <c r="B1842" s="18">
        <v>42443</v>
      </c>
      <c r="C1842" s="19" t="s">
        <v>57</v>
      </c>
      <c r="D1842" s="19" t="s">
        <v>61</v>
      </c>
      <c r="E1842" s="19" t="s">
        <v>53</v>
      </c>
      <c r="F1842" s="19">
        <v>775</v>
      </c>
      <c r="G1842" s="19">
        <v>95</v>
      </c>
      <c r="H1842" s="19">
        <v>39.07</v>
      </c>
      <c r="I1842" s="19">
        <v>35.799999999999997</v>
      </c>
      <c r="J1842" s="19" t="s">
        <v>60</v>
      </c>
      <c r="K1842" s="20">
        <v>467025.2</v>
      </c>
      <c r="L1842" s="20" t="s">
        <v>55</v>
      </c>
      <c r="M1842" s="20" t="s">
        <v>83</v>
      </c>
      <c r="N1842" s="26"/>
      <c r="O1842" s="20" t="s">
        <v>56</v>
      </c>
      <c r="P1842" t="str">
        <f t="shared" si="28"/>
        <v>INSERT INTO @DataTable (Deal, AdvanceDate, PROV, DealPurpose, RateType, BEACON, LTV, TDS, GDS, InsuranceType, PrincipalBalance, OccupancyType, AccountStatus, Closed_Date, DelinquencyBucket) VALUES (1841, '2016-03-14', 'ON', 'Purchase', 'Fixed', 775, 95, 39.07, 35.8, 'HiRatio', 467025.2, 'Owner-Occupied', 'Open', '1900-01-00', 'Current');</v>
      </c>
    </row>
    <row r="1843" spans="1:16" x14ac:dyDescent="0.35">
      <c r="A1843" s="22">
        <v>1842</v>
      </c>
      <c r="B1843" s="21">
        <v>42089</v>
      </c>
      <c r="C1843" s="22" t="s">
        <v>58</v>
      </c>
      <c r="D1843" s="22" t="s">
        <v>61</v>
      </c>
      <c r="E1843" s="22" t="s">
        <v>40</v>
      </c>
      <c r="F1843" s="22">
        <v>728</v>
      </c>
      <c r="G1843" s="22">
        <v>80</v>
      </c>
      <c r="H1843" s="22">
        <v>29.44</v>
      </c>
      <c r="I1843" s="22">
        <v>28.83</v>
      </c>
      <c r="J1843" s="22" t="s">
        <v>54</v>
      </c>
      <c r="K1843" s="23">
        <v>378724.01</v>
      </c>
      <c r="L1843" s="23" t="s">
        <v>55</v>
      </c>
      <c r="M1843" s="23" t="s">
        <v>83</v>
      </c>
      <c r="N1843" s="27"/>
      <c r="O1843" s="23" t="s">
        <v>56</v>
      </c>
      <c r="P1843" t="str">
        <f t="shared" si="28"/>
        <v>INSERT INTO @DataTable (Deal, AdvanceDate, PROV, DealPurpose, RateType, BEACON, LTV, TDS, GDS, InsuranceType, PrincipalBalance, OccupancyType, AccountStatus, Closed_Date, DelinquencyBucket) VALUES (1842, '2015-03-26', 'BC', 'Purchase', 'ARM', 728, 80, 29.44, 28.83, 'Conv', 378724.01, 'Owner-Occupied', 'Open', '1900-01-00', 'Current');</v>
      </c>
    </row>
    <row r="1844" spans="1:16" x14ac:dyDescent="0.35">
      <c r="A1844" s="19">
        <v>1843</v>
      </c>
      <c r="B1844" s="18">
        <v>40857</v>
      </c>
      <c r="C1844" s="19" t="s">
        <v>51</v>
      </c>
      <c r="D1844" s="19" t="s">
        <v>52</v>
      </c>
      <c r="E1844" s="19" t="s">
        <v>53</v>
      </c>
      <c r="F1844" s="19">
        <v>676</v>
      </c>
      <c r="G1844" s="19">
        <v>80</v>
      </c>
      <c r="H1844" s="19">
        <v>41.24</v>
      </c>
      <c r="I1844" s="19">
        <v>28.66</v>
      </c>
      <c r="J1844" s="19" t="s">
        <v>54</v>
      </c>
      <c r="K1844" s="20">
        <v>153691.5</v>
      </c>
      <c r="L1844" s="20" t="s">
        <v>62</v>
      </c>
      <c r="M1844" s="20" t="s">
        <v>83</v>
      </c>
      <c r="N1844" s="26"/>
      <c r="O1844" s="20" t="s">
        <v>56</v>
      </c>
      <c r="P1844" t="str">
        <f t="shared" si="28"/>
        <v>INSERT INTO @DataTable (Deal, AdvanceDate, PROV, DealPurpose, RateType, BEACON, LTV, TDS, GDS, InsuranceType, PrincipalBalance, OccupancyType, AccountStatus, Closed_Date, DelinquencyBucket) VALUES (1843, '2011-11-10', 'AB', 'Refinance External', 'Fixed', 676, 80, 41.24, 28.66, 'Conv', 153691.5, 'Rental', 'Open', '1900-01-00', 'Current');</v>
      </c>
    </row>
    <row r="1845" spans="1:16" x14ac:dyDescent="0.35">
      <c r="A1845" s="22">
        <v>1844</v>
      </c>
      <c r="B1845" s="21">
        <v>41443</v>
      </c>
      <c r="C1845" s="22" t="s">
        <v>51</v>
      </c>
      <c r="D1845" s="22" t="s">
        <v>61</v>
      </c>
      <c r="E1845" s="22" t="s">
        <v>53</v>
      </c>
      <c r="F1845" s="22">
        <v>659</v>
      </c>
      <c r="G1845" s="22">
        <v>95</v>
      </c>
      <c r="H1845" s="22">
        <v>38.64</v>
      </c>
      <c r="I1845" s="22">
        <v>29.95</v>
      </c>
      <c r="J1845" s="22" t="s">
        <v>60</v>
      </c>
      <c r="K1845" s="23">
        <v>346833.89</v>
      </c>
      <c r="L1845" s="23" t="s">
        <v>55</v>
      </c>
      <c r="M1845" s="23" t="s">
        <v>83</v>
      </c>
      <c r="N1845" s="27"/>
      <c r="O1845" s="23" t="s">
        <v>56</v>
      </c>
      <c r="P1845" t="str">
        <f t="shared" si="28"/>
        <v>INSERT INTO @DataTable (Deal, AdvanceDate, PROV, DealPurpose, RateType, BEACON, LTV, TDS, GDS, InsuranceType, PrincipalBalance, OccupancyType, AccountStatus, Closed_Date, DelinquencyBucket) VALUES (1844, '2013-06-18', 'AB', 'Purchase', 'Fixed', 659, 95, 38.64, 29.95, 'HiRatio', 346833.89, 'Owner-Occupied', 'Open', '1900-01-00', 'Current');</v>
      </c>
    </row>
    <row r="1846" spans="1:16" x14ac:dyDescent="0.35">
      <c r="A1846" s="19">
        <v>1845</v>
      </c>
      <c r="B1846" s="18">
        <v>42396</v>
      </c>
      <c r="C1846" s="19" t="s">
        <v>58</v>
      </c>
      <c r="D1846" s="19" t="s">
        <v>61</v>
      </c>
      <c r="E1846" s="19" t="s">
        <v>40</v>
      </c>
      <c r="F1846" s="19">
        <v>788</v>
      </c>
      <c r="G1846" s="19">
        <v>90</v>
      </c>
      <c r="H1846" s="19">
        <v>31.27</v>
      </c>
      <c r="I1846" s="19">
        <v>25.72</v>
      </c>
      <c r="J1846" s="19" t="s">
        <v>60</v>
      </c>
      <c r="K1846" s="20">
        <v>214750.42</v>
      </c>
      <c r="L1846" s="20" t="s">
        <v>55</v>
      </c>
      <c r="M1846" s="20" t="s">
        <v>83</v>
      </c>
      <c r="N1846" s="26"/>
      <c r="O1846" s="20" t="s">
        <v>56</v>
      </c>
      <c r="P1846" t="str">
        <f t="shared" si="28"/>
        <v>INSERT INTO @DataTable (Deal, AdvanceDate, PROV, DealPurpose, RateType, BEACON, LTV, TDS, GDS, InsuranceType, PrincipalBalance, OccupancyType, AccountStatus, Closed_Date, DelinquencyBucket) VALUES (1845, '2016-01-27', 'BC', 'Purchase', 'ARM', 788, 90, 31.27, 25.72, 'HiRatio', 214750.42, 'Owner-Occupied', 'Open', '1900-01-00', 'Current');</v>
      </c>
    </row>
    <row r="1847" spans="1:16" x14ac:dyDescent="0.35">
      <c r="A1847" s="22">
        <v>1846</v>
      </c>
      <c r="B1847" s="21">
        <v>42733</v>
      </c>
      <c r="C1847" s="22" t="s">
        <v>57</v>
      </c>
      <c r="D1847" s="22" t="s">
        <v>61</v>
      </c>
      <c r="E1847" s="22" t="s">
        <v>53</v>
      </c>
      <c r="F1847" s="22">
        <v>811</v>
      </c>
      <c r="G1847" s="22">
        <v>56.14</v>
      </c>
      <c r="H1847" s="22">
        <v>26.76</v>
      </c>
      <c r="I1847" s="22">
        <v>26.5</v>
      </c>
      <c r="J1847" s="22" t="s">
        <v>54</v>
      </c>
      <c r="K1847" s="23">
        <v>127696.47</v>
      </c>
      <c r="L1847" s="23" t="s">
        <v>55</v>
      </c>
      <c r="M1847" s="23" t="s">
        <v>83</v>
      </c>
      <c r="N1847" s="27"/>
      <c r="O1847" s="23" t="s">
        <v>56</v>
      </c>
      <c r="P1847" t="str">
        <f t="shared" si="28"/>
        <v>INSERT INTO @DataTable (Deal, AdvanceDate, PROV, DealPurpose, RateType, BEACON, LTV, TDS, GDS, InsuranceType, PrincipalBalance, OccupancyType, AccountStatus, Closed_Date, DelinquencyBucket) VALUES (1846, '2016-12-29', 'ON', 'Purchase', 'Fixed', 811, 56.14, 26.76, 26.5, 'Conv', 127696.47, 'Owner-Occupied', 'Open', '1900-01-00', 'Current');</v>
      </c>
    </row>
    <row r="1848" spans="1:16" x14ac:dyDescent="0.35">
      <c r="A1848" s="19">
        <v>1847</v>
      </c>
      <c r="B1848" s="18">
        <v>42202</v>
      </c>
      <c r="C1848" s="19" t="s">
        <v>57</v>
      </c>
      <c r="D1848" s="19" t="s">
        <v>52</v>
      </c>
      <c r="E1848" s="19" t="s">
        <v>53</v>
      </c>
      <c r="F1848" s="19">
        <v>737</v>
      </c>
      <c r="G1848" s="19">
        <v>68.180000000000007</v>
      </c>
      <c r="H1848" s="19">
        <v>22.21</v>
      </c>
      <c r="I1848" s="19">
        <v>21.61</v>
      </c>
      <c r="J1848" s="19" t="s">
        <v>54</v>
      </c>
      <c r="K1848" s="20">
        <v>711966.37</v>
      </c>
      <c r="L1848" s="20" t="s">
        <v>55</v>
      </c>
      <c r="M1848" s="20" t="s">
        <v>83</v>
      </c>
      <c r="N1848" s="26"/>
      <c r="O1848" s="20" t="s">
        <v>56</v>
      </c>
      <c r="P1848" t="str">
        <f t="shared" si="28"/>
        <v>INSERT INTO @DataTable (Deal, AdvanceDate, PROV, DealPurpose, RateType, BEACON, LTV, TDS, GDS, InsuranceType, PrincipalBalance, OccupancyType, AccountStatus, Closed_Date, DelinquencyBucket) VALUES (1847, '2015-07-17', 'ON', 'Refinance External', 'Fixed', 737, 68.18, 22.21, 21.61, 'Conv', 711966.37, 'Owner-Occupied', 'Open', '1900-01-00', 'Current');</v>
      </c>
    </row>
    <row r="1849" spans="1:16" x14ac:dyDescent="0.35">
      <c r="A1849" s="22">
        <v>1848</v>
      </c>
      <c r="B1849" s="21">
        <v>41397</v>
      </c>
      <c r="C1849" s="22" t="s">
        <v>57</v>
      </c>
      <c r="D1849" s="22" t="s">
        <v>72</v>
      </c>
      <c r="E1849" s="22" t="s">
        <v>53</v>
      </c>
      <c r="F1849" s="22">
        <v>806</v>
      </c>
      <c r="G1849" s="22">
        <v>80</v>
      </c>
      <c r="H1849" s="22">
        <v>30.65</v>
      </c>
      <c r="I1849" s="22">
        <v>30.35</v>
      </c>
      <c r="J1849" s="22" t="s">
        <v>54</v>
      </c>
      <c r="K1849" s="23">
        <v>134055.67999999999</v>
      </c>
      <c r="L1849" s="23" t="s">
        <v>55</v>
      </c>
      <c r="M1849" s="23" t="s">
        <v>83</v>
      </c>
      <c r="N1849" s="27"/>
      <c r="O1849" s="23" t="s">
        <v>56</v>
      </c>
      <c r="P1849" t="str">
        <f t="shared" si="28"/>
        <v>INSERT INTO @DataTable (Deal, AdvanceDate, PROV, DealPurpose, RateType, BEACON, LTV, TDS, GDS, InsuranceType, PrincipalBalance, OccupancyType, AccountStatus, Closed_Date, DelinquencyBucket) VALUES (1848, '2013-05-03', 'ON', 'ETO Existing Client', 'Fixed', 806, 80, 30.65, 30.35, 'Conv', 134055.68, 'Owner-Occupied', 'Open', '1900-01-00', 'Current');</v>
      </c>
    </row>
    <row r="1850" spans="1:16" x14ac:dyDescent="0.35">
      <c r="A1850" s="19">
        <v>1849</v>
      </c>
      <c r="B1850" s="18">
        <v>40837</v>
      </c>
      <c r="C1850" s="19" t="s">
        <v>51</v>
      </c>
      <c r="D1850" s="19" t="s">
        <v>61</v>
      </c>
      <c r="E1850" s="19" t="s">
        <v>53</v>
      </c>
      <c r="F1850" s="19">
        <v>738</v>
      </c>
      <c r="G1850" s="19">
        <v>90</v>
      </c>
      <c r="H1850" s="19">
        <v>41.62</v>
      </c>
      <c r="I1850" s="19">
        <v>21.29</v>
      </c>
      <c r="J1850" s="19" t="s">
        <v>60</v>
      </c>
      <c r="K1850" s="20">
        <v>197744.44</v>
      </c>
      <c r="L1850" s="20" t="s">
        <v>55</v>
      </c>
      <c r="M1850" s="20" t="s">
        <v>83</v>
      </c>
      <c r="N1850" s="26"/>
      <c r="O1850" s="20" t="s">
        <v>56</v>
      </c>
      <c r="P1850" t="str">
        <f t="shared" si="28"/>
        <v>INSERT INTO @DataTable (Deal, AdvanceDate, PROV, DealPurpose, RateType, BEACON, LTV, TDS, GDS, InsuranceType, PrincipalBalance, OccupancyType, AccountStatus, Closed_Date, DelinquencyBucket) VALUES (1849, '2011-10-21', 'AB', 'Purchase', 'Fixed', 738, 90, 41.62, 21.29, 'HiRatio', 197744.44, 'Owner-Occupied', 'Open', '1900-01-00', 'Current');</v>
      </c>
    </row>
    <row r="1851" spans="1:16" x14ac:dyDescent="0.35">
      <c r="A1851" s="22">
        <v>1850</v>
      </c>
      <c r="B1851" s="21">
        <v>40690</v>
      </c>
      <c r="C1851" s="22" t="s">
        <v>57</v>
      </c>
      <c r="D1851" s="22" t="s">
        <v>52</v>
      </c>
      <c r="E1851" s="22" t="s">
        <v>40</v>
      </c>
      <c r="F1851" s="22">
        <v>804</v>
      </c>
      <c r="G1851" s="22">
        <v>64.709999999999994</v>
      </c>
      <c r="H1851" s="22">
        <v>29.67</v>
      </c>
      <c r="I1851" s="22">
        <v>27.65</v>
      </c>
      <c r="J1851" s="22" t="s">
        <v>54</v>
      </c>
      <c r="K1851" s="23">
        <v>0</v>
      </c>
      <c r="L1851" s="23" t="s">
        <v>55</v>
      </c>
      <c r="M1851" s="23" t="s">
        <v>84</v>
      </c>
      <c r="N1851" s="27">
        <v>41029</v>
      </c>
      <c r="O1851" s="23" t="s">
        <v>56</v>
      </c>
      <c r="P1851" t="str">
        <f t="shared" si="28"/>
        <v>INSERT INTO @DataTable (Deal, AdvanceDate, PROV, DealPurpose, RateType, BEACON, LTV, TDS, GDS, InsuranceType, PrincipalBalance, OccupancyType, AccountStatus, Closed_Date, DelinquencyBucket) VALUES (1850, '2011-05-27', 'ON', 'Refinance External', 'ARM', 804, 64.71, 29.67, 27.65, 'Conv', 0, 'Owner-Occupied', 'Closed', '2012-04-30', 'Current');</v>
      </c>
    </row>
    <row r="1852" spans="1:16" x14ac:dyDescent="0.35">
      <c r="A1852" s="19">
        <v>1851</v>
      </c>
      <c r="B1852" s="18">
        <v>41074</v>
      </c>
      <c r="C1852" s="19" t="s">
        <v>58</v>
      </c>
      <c r="D1852" s="19" t="s">
        <v>52</v>
      </c>
      <c r="E1852" s="19" t="s">
        <v>53</v>
      </c>
      <c r="F1852" s="19">
        <v>737</v>
      </c>
      <c r="G1852" s="19">
        <v>85</v>
      </c>
      <c r="H1852" s="19">
        <v>42.17</v>
      </c>
      <c r="I1852" s="19">
        <v>31.61</v>
      </c>
      <c r="J1852" s="19" t="s">
        <v>60</v>
      </c>
      <c r="K1852" s="20">
        <v>0</v>
      </c>
      <c r="L1852" s="20" t="s">
        <v>55</v>
      </c>
      <c r="M1852" s="20" t="s">
        <v>84</v>
      </c>
      <c r="N1852" s="26">
        <v>42032</v>
      </c>
      <c r="O1852" s="20" t="s">
        <v>56</v>
      </c>
      <c r="P1852" t="str">
        <f t="shared" si="28"/>
        <v>INSERT INTO @DataTable (Deal, AdvanceDate, PROV, DealPurpose, RateType, BEACON, LTV, TDS, GDS, InsuranceType, PrincipalBalance, OccupancyType, AccountStatus, Closed_Date, DelinquencyBucket) VALUES (1851, '2012-06-14', 'BC', 'Refinance External', 'Fixed', 737, 85, 42.17, 31.61, 'HiRatio', 0, 'Owner-Occupied', 'Closed', '2015-01-28', 'Current');</v>
      </c>
    </row>
    <row r="1853" spans="1:16" x14ac:dyDescent="0.35">
      <c r="A1853" s="22">
        <v>1852</v>
      </c>
      <c r="B1853" s="21">
        <v>42019</v>
      </c>
      <c r="C1853" s="22" t="s">
        <v>57</v>
      </c>
      <c r="D1853" s="22" t="s">
        <v>61</v>
      </c>
      <c r="E1853" s="22" t="s">
        <v>53</v>
      </c>
      <c r="F1853" s="22">
        <v>808</v>
      </c>
      <c r="G1853" s="22">
        <v>95</v>
      </c>
      <c r="H1853" s="22">
        <v>26.74</v>
      </c>
      <c r="I1853" s="22">
        <v>23.33</v>
      </c>
      <c r="J1853" s="22" t="s">
        <v>60</v>
      </c>
      <c r="K1853" s="23">
        <v>140989.68</v>
      </c>
      <c r="L1853" s="23" t="s">
        <v>55</v>
      </c>
      <c r="M1853" s="23" t="s">
        <v>83</v>
      </c>
      <c r="N1853" s="27"/>
      <c r="O1853" s="23" t="s">
        <v>56</v>
      </c>
      <c r="P1853" t="str">
        <f t="shared" si="28"/>
        <v>INSERT INTO @DataTable (Deal, AdvanceDate, PROV, DealPurpose, RateType, BEACON, LTV, TDS, GDS, InsuranceType, PrincipalBalance, OccupancyType, AccountStatus, Closed_Date, DelinquencyBucket) VALUES (1852, '2015-01-15', 'ON', 'Purchase', 'Fixed', 808, 95, 26.74, 23.33, 'HiRatio', 140989.68, 'Owner-Occupied', 'Open', '1900-01-00', 'Current');</v>
      </c>
    </row>
    <row r="1854" spans="1:16" x14ac:dyDescent="0.35">
      <c r="A1854" s="19">
        <v>1853</v>
      </c>
      <c r="B1854" s="18">
        <v>42247</v>
      </c>
      <c r="C1854" s="19" t="s">
        <v>51</v>
      </c>
      <c r="D1854" s="19" t="s">
        <v>59</v>
      </c>
      <c r="E1854" s="19" t="s">
        <v>53</v>
      </c>
      <c r="F1854" s="19">
        <v>757</v>
      </c>
      <c r="G1854" s="19">
        <v>94.73</v>
      </c>
      <c r="H1854" s="19">
        <v>43.02</v>
      </c>
      <c r="I1854" s="19">
        <v>28.59</v>
      </c>
      <c r="J1854" s="19" t="s">
        <v>60</v>
      </c>
      <c r="K1854" s="20">
        <v>275684.53999999998</v>
      </c>
      <c r="L1854" s="20" t="s">
        <v>55</v>
      </c>
      <c r="M1854" s="20" t="s">
        <v>83</v>
      </c>
      <c r="N1854" s="26"/>
      <c r="O1854" s="20" t="s">
        <v>56</v>
      </c>
      <c r="P1854" t="str">
        <f t="shared" si="28"/>
        <v>INSERT INTO @DataTable (Deal, AdvanceDate, PROV, DealPurpose, RateType, BEACON, LTV, TDS, GDS, InsuranceType, PrincipalBalance, OccupancyType, AccountStatus, Closed_Date, DelinquencyBucket) VALUES (1853, '2015-08-31', 'AB', 'Transfer', 'Fixed', 757, 94.73, 43.02, 28.59, 'HiRatio', 275684.54, 'Owner-Occupied', 'Open', '1900-01-00', 'Current');</v>
      </c>
    </row>
    <row r="1855" spans="1:16" x14ac:dyDescent="0.35">
      <c r="A1855" s="22">
        <v>1854</v>
      </c>
      <c r="B1855" s="21">
        <v>42167</v>
      </c>
      <c r="C1855" s="22" t="s">
        <v>58</v>
      </c>
      <c r="D1855" s="22" t="s">
        <v>59</v>
      </c>
      <c r="E1855" s="22" t="s">
        <v>40</v>
      </c>
      <c r="F1855" s="22">
        <v>793</v>
      </c>
      <c r="G1855" s="22">
        <v>64.41</v>
      </c>
      <c r="H1855" s="22">
        <v>35.520000000000003</v>
      </c>
      <c r="I1855" s="22">
        <v>26.52</v>
      </c>
      <c r="J1855" s="22" t="s">
        <v>54</v>
      </c>
      <c r="K1855" s="23">
        <v>297176.56</v>
      </c>
      <c r="L1855" s="23" t="s">
        <v>55</v>
      </c>
      <c r="M1855" s="23" t="s">
        <v>83</v>
      </c>
      <c r="N1855" s="27"/>
      <c r="O1855" s="23" t="s">
        <v>56</v>
      </c>
      <c r="P1855" t="str">
        <f t="shared" si="28"/>
        <v>INSERT INTO @DataTable (Deal, AdvanceDate, PROV, DealPurpose, RateType, BEACON, LTV, TDS, GDS, InsuranceType, PrincipalBalance, OccupancyType, AccountStatus, Closed_Date, DelinquencyBucket) VALUES (1854, '2015-06-12', 'BC', 'Transfer', 'ARM', 793, 64.41, 35.52, 26.52, 'Conv', 297176.56, 'Owner-Occupied', 'Open', '1900-01-00', 'Current');</v>
      </c>
    </row>
    <row r="1856" spans="1:16" x14ac:dyDescent="0.35">
      <c r="A1856" s="19">
        <v>1855</v>
      </c>
      <c r="B1856" s="18">
        <v>42041</v>
      </c>
      <c r="C1856" s="19" t="s">
        <v>51</v>
      </c>
      <c r="D1856" s="19" t="s">
        <v>52</v>
      </c>
      <c r="E1856" s="19" t="s">
        <v>53</v>
      </c>
      <c r="F1856" s="19">
        <v>740</v>
      </c>
      <c r="G1856" s="19">
        <v>80</v>
      </c>
      <c r="H1856" s="19">
        <v>40.81</v>
      </c>
      <c r="I1856" s="19">
        <v>24.37</v>
      </c>
      <c r="J1856" s="19" t="s">
        <v>54</v>
      </c>
      <c r="K1856" s="20">
        <v>273152.69</v>
      </c>
      <c r="L1856" s="20" t="s">
        <v>55</v>
      </c>
      <c r="M1856" s="20" t="s">
        <v>83</v>
      </c>
      <c r="N1856" s="26"/>
      <c r="O1856" s="20" t="s">
        <v>56</v>
      </c>
      <c r="P1856" t="str">
        <f t="shared" si="28"/>
        <v>INSERT INTO @DataTable (Deal, AdvanceDate, PROV, DealPurpose, RateType, BEACON, LTV, TDS, GDS, InsuranceType, PrincipalBalance, OccupancyType, AccountStatus, Closed_Date, DelinquencyBucket) VALUES (1855, '2015-02-06', 'AB', 'Refinance External', 'Fixed', 740, 80, 40.81, 24.37, 'Conv', 273152.69, 'Owner-Occupied', 'Open', '1900-01-00', 'Current');</v>
      </c>
    </row>
    <row r="1857" spans="1:16" x14ac:dyDescent="0.35">
      <c r="A1857" s="22">
        <v>1856</v>
      </c>
      <c r="B1857" s="21">
        <v>40821</v>
      </c>
      <c r="C1857" s="22" t="s">
        <v>51</v>
      </c>
      <c r="D1857" s="22" t="s">
        <v>61</v>
      </c>
      <c r="E1857" s="22" t="s">
        <v>53</v>
      </c>
      <c r="F1857" s="22">
        <v>0</v>
      </c>
      <c r="G1857" s="22">
        <v>93.71</v>
      </c>
      <c r="H1857" s="22">
        <v>41.86</v>
      </c>
      <c r="I1857" s="22">
        <v>19.670000000000002</v>
      </c>
      <c r="J1857" s="22" t="s">
        <v>60</v>
      </c>
      <c r="K1857" s="23">
        <v>271718.44</v>
      </c>
      <c r="L1857" s="23" t="s">
        <v>55</v>
      </c>
      <c r="M1857" s="23" t="s">
        <v>83</v>
      </c>
      <c r="N1857" s="27"/>
      <c r="O1857" s="23" t="s">
        <v>56</v>
      </c>
      <c r="P1857" t="str">
        <f t="shared" si="28"/>
        <v>INSERT INTO @DataTable (Deal, AdvanceDate, PROV, DealPurpose, RateType, BEACON, LTV, TDS, GDS, InsuranceType, PrincipalBalance, OccupancyType, AccountStatus, Closed_Date, DelinquencyBucket) VALUES (1856, '2011-10-05', 'AB', 'Purchase', 'Fixed', 0, 93.71, 41.86, 19.67, 'HiRatio', 271718.44, 'Owner-Occupied', 'Open', '1900-01-00', 'Current');</v>
      </c>
    </row>
    <row r="1858" spans="1:16" x14ac:dyDescent="0.35">
      <c r="A1858" s="19">
        <v>1857</v>
      </c>
      <c r="B1858" s="18">
        <v>42093</v>
      </c>
      <c r="C1858" s="19" t="s">
        <v>57</v>
      </c>
      <c r="D1858" s="19" t="s">
        <v>61</v>
      </c>
      <c r="E1858" s="19" t="s">
        <v>53</v>
      </c>
      <c r="F1858" s="19">
        <v>756</v>
      </c>
      <c r="G1858" s="19">
        <v>95</v>
      </c>
      <c r="H1858" s="19">
        <v>41.84</v>
      </c>
      <c r="I1858" s="19">
        <v>36.94</v>
      </c>
      <c r="J1858" s="19" t="s">
        <v>60</v>
      </c>
      <c r="K1858" s="20">
        <v>371448.64</v>
      </c>
      <c r="L1858" s="20" t="s">
        <v>55</v>
      </c>
      <c r="M1858" s="20" t="s">
        <v>83</v>
      </c>
      <c r="N1858" s="26"/>
      <c r="O1858" s="20" t="s">
        <v>56</v>
      </c>
      <c r="P1858" t="str">
        <f t="shared" si="28"/>
        <v>INSERT INTO @DataTable (Deal, AdvanceDate, PROV, DealPurpose, RateType, BEACON, LTV, TDS, GDS, InsuranceType, PrincipalBalance, OccupancyType, AccountStatus, Closed_Date, DelinquencyBucket) VALUES (1857, '2015-03-30', 'ON', 'Purchase', 'Fixed', 756, 95, 41.84, 36.94, 'HiRatio', 371448.64, 'Owner-Occupied', 'Open', '1900-01-00', 'Current');</v>
      </c>
    </row>
    <row r="1859" spans="1:16" x14ac:dyDescent="0.35">
      <c r="A1859" s="22">
        <v>1858</v>
      </c>
      <c r="B1859" s="21">
        <v>40508</v>
      </c>
      <c r="C1859" s="22" t="s">
        <v>57</v>
      </c>
      <c r="D1859" s="22" t="s">
        <v>52</v>
      </c>
      <c r="E1859" s="22" t="s">
        <v>53</v>
      </c>
      <c r="F1859" s="22">
        <v>710</v>
      </c>
      <c r="G1859" s="22">
        <v>79.84</v>
      </c>
      <c r="H1859" s="22">
        <v>41.28</v>
      </c>
      <c r="I1859" s="22">
        <v>9.3699999999999992</v>
      </c>
      <c r="J1859" s="22" t="s">
        <v>54</v>
      </c>
      <c r="K1859" s="23">
        <v>0</v>
      </c>
      <c r="L1859" s="23" t="s">
        <v>62</v>
      </c>
      <c r="M1859" s="23" t="s">
        <v>84</v>
      </c>
      <c r="N1859" s="27">
        <v>41446</v>
      </c>
      <c r="O1859" s="23" t="s">
        <v>56</v>
      </c>
      <c r="P1859" t="str">
        <f t="shared" ref="P1859:P1922" si="29">"INSERT INTO @DataTable (Deal, AdvanceDate, PROV, DealPurpose, RateType, BEACON, LTV, TDS, GDS, InsuranceType, PrincipalBalance, OccupancyType, AccountStatus, Closed_Date, DelinquencyBucket) VALUES (" &amp; A1859 &amp; ", " &amp; "'" &amp; TEXT(B1859, "yyyy-mm-dd") &amp; "', '" &amp; C1859 &amp; "', '" &amp; D1859 &amp; "', '" &amp; E1859 &amp; "', " &amp; F1859 &amp; ", " &amp; G1859 &amp; ", " &amp; H1859 &amp; ", " &amp; I1859 &amp; ", '" &amp; J1859 &amp; "', " &amp; K1859 &amp; ", '" &amp; L1859 &amp; "', '" &amp; M1859 &amp; "', '" &amp;TEXT(N1859, "yyyy-mm-dd") &amp; "', '" &amp; O1859 &amp; "');"</f>
        <v>INSERT INTO @DataTable (Deal, AdvanceDate, PROV, DealPurpose, RateType, BEACON, LTV, TDS, GDS, InsuranceType, PrincipalBalance, OccupancyType, AccountStatus, Closed_Date, DelinquencyBucket) VALUES (1858, '2010-11-26', 'ON', 'Refinance External', 'Fixed', 710, 79.84, 41.28, 9.37, 'Conv', 0, 'Rental', 'Closed', '2013-06-21', 'Current');</v>
      </c>
    </row>
    <row r="1860" spans="1:16" x14ac:dyDescent="0.35">
      <c r="A1860" s="19">
        <v>1859</v>
      </c>
      <c r="B1860" s="18">
        <v>42437</v>
      </c>
      <c r="C1860" s="19" t="s">
        <v>51</v>
      </c>
      <c r="D1860" s="19" t="s">
        <v>52</v>
      </c>
      <c r="E1860" s="19" t="s">
        <v>53</v>
      </c>
      <c r="F1860" s="19">
        <v>775</v>
      </c>
      <c r="G1860" s="19">
        <v>73.83</v>
      </c>
      <c r="H1860" s="19">
        <v>18.66</v>
      </c>
      <c r="I1860" s="19">
        <v>14.52</v>
      </c>
      <c r="J1860" s="19" t="s">
        <v>54</v>
      </c>
      <c r="K1860" s="20">
        <v>216149.06</v>
      </c>
      <c r="L1860" s="20" t="s">
        <v>55</v>
      </c>
      <c r="M1860" s="20" t="s">
        <v>83</v>
      </c>
      <c r="N1860" s="26"/>
      <c r="O1860" s="20" t="s">
        <v>56</v>
      </c>
      <c r="P1860" t="str">
        <f t="shared" si="29"/>
        <v>INSERT INTO @DataTable (Deal, AdvanceDate, PROV, DealPurpose, RateType, BEACON, LTV, TDS, GDS, InsuranceType, PrincipalBalance, OccupancyType, AccountStatus, Closed_Date, DelinquencyBucket) VALUES (1859, '2016-03-08', 'AB', 'Refinance External', 'Fixed', 775, 73.83, 18.66, 14.52, 'Conv', 216149.06, 'Owner-Occupied', 'Open', '1900-01-00', 'Current');</v>
      </c>
    </row>
    <row r="1861" spans="1:16" x14ac:dyDescent="0.35">
      <c r="A1861" s="22">
        <v>1860</v>
      </c>
      <c r="B1861" s="21">
        <v>42135</v>
      </c>
      <c r="C1861" s="22" t="s">
        <v>57</v>
      </c>
      <c r="D1861" s="22" t="s">
        <v>61</v>
      </c>
      <c r="E1861" s="22" t="s">
        <v>53</v>
      </c>
      <c r="F1861" s="22">
        <v>699</v>
      </c>
      <c r="G1861" s="22">
        <v>95</v>
      </c>
      <c r="H1861" s="22">
        <v>41.98</v>
      </c>
      <c r="I1861" s="22">
        <v>24.94</v>
      </c>
      <c r="J1861" s="22" t="s">
        <v>60</v>
      </c>
      <c r="K1861" s="23">
        <v>503371.22</v>
      </c>
      <c r="L1861" s="23" t="s">
        <v>66</v>
      </c>
      <c r="M1861" s="23" t="s">
        <v>83</v>
      </c>
      <c r="N1861" s="27"/>
      <c r="O1861" s="23" t="s">
        <v>56</v>
      </c>
      <c r="P1861" t="str">
        <f t="shared" si="29"/>
        <v>INSERT INTO @DataTable (Deal, AdvanceDate, PROV, DealPurpose, RateType, BEACON, LTV, TDS, GDS, InsuranceType, PrincipalBalance, OccupancyType, AccountStatus, Closed_Date, DelinquencyBucket) VALUES (1860, '2015-05-11', 'ON', 'Purchase', 'Fixed', 699, 95, 41.98, 24.94, 'HiRatio', 503371.22, 'Second Home', 'Open', '1900-01-00', 'Current');</v>
      </c>
    </row>
    <row r="1862" spans="1:16" x14ac:dyDescent="0.35">
      <c r="A1862" s="19">
        <v>1861</v>
      </c>
      <c r="B1862" s="18">
        <v>42321</v>
      </c>
      <c r="C1862" s="19" t="s">
        <v>57</v>
      </c>
      <c r="D1862" s="19" t="s">
        <v>52</v>
      </c>
      <c r="E1862" s="19" t="s">
        <v>40</v>
      </c>
      <c r="F1862" s="19">
        <v>701</v>
      </c>
      <c r="G1862" s="19">
        <v>71.760000000000005</v>
      </c>
      <c r="H1862" s="19">
        <v>25.16</v>
      </c>
      <c r="I1862" s="19">
        <v>18.03</v>
      </c>
      <c r="J1862" s="19" t="s">
        <v>54</v>
      </c>
      <c r="K1862" s="20">
        <v>294987.37</v>
      </c>
      <c r="L1862" s="20" t="s">
        <v>55</v>
      </c>
      <c r="M1862" s="20" t="s">
        <v>83</v>
      </c>
      <c r="N1862" s="26"/>
      <c r="O1862" s="20" t="s">
        <v>69</v>
      </c>
      <c r="P1862" t="str">
        <f t="shared" si="29"/>
        <v>INSERT INTO @DataTable (Deal, AdvanceDate, PROV, DealPurpose, RateType, BEACON, LTV, TDS, GDS, InsuranceType, PrincipalBalance, OccupancyType, AccountStatus, Closed_Date, DelinquencyBucket) VALUES (1861, '2015-11-13', 'ON', 'Refinance External', 'ARM', 701, 71.76, 25.16, 18.03, 'Conv', 294987.37, 'Owner-Occupied', 'Open', '1900-01-00', '0-29');</v>
      </c>
    </row>
    <row r="1863" spans="1:16" x14ac:dyDescent="0.35">
      <c r="A1863" s="22">
        <v>1862</v>
      </c>
      <c r="B1863" s="21">
        <v>41926</v>
      </c>
      <c r="C1863" s="22" t="s">
        <v>57</v>
      </c>
      <c r="D1863" s="22" t="s">
        <v>52</v>
      </c>
      <c r="E1863" s="22" t="s">
        <v>40</v>
      </c>
      <c r="F1863" s="22">
        <v>751</v>
      </c>
      <c r="G1863" s="22">
        <v>60.26</v>
      </c>
      <c r="H1863" s="22">
        <v>23.34</v>
      </c>
      <c r="I1863" s="22">
        <v>22.76</v>
      </c>
      <c r="J1863" s="22" t="s">
        <v>54</v>
      </c>
      <c r="K1863" s="23">
        <v>0</v>
      </c>
      <c r="L1863" s="23" t="s">
        <v>55</v>
      </c>
      <c r="M1863" s="23" t="s">
        <v>84</v>
      </c>
      <c r="N1863" s="27">
        <v>42107</v>
      </c>
      <c r="O1863" s="23" t="s">
        <v>56</v>
      </c>
      <c r="P1863" t="str">
        <f t="shared" si="29"/>
        <v>INSERT INTO @DataTable (Deal, AdvanceDate, PROV, DealPurpose, RateType, BEACON, LTV, TDS, GDS, InsuranceType, PrincipalBalance, OccupancyType, AccountStatus, Closed_Date, DelinquencyBucket) VALUES (1862, '2014-10-14', 'ON', 'Refinance External', 'ARM', 751, 60.26, 23.34, 22.76, 'Conv', 0, 'Owner-Occupied', 'Closed', '2015-04-13', 'Current');</v>
      </c>
    </row>
    <row r="1864" spans="1:16" x14ac:dyDescent="0.35">
      <c r="A1864" s="19">
        <v>1863</v>
      </c>
      <c r="B1864" s="18">
        <v>42156</v>
      </c>
      <c r="C1864" s="19" t="s">
        <v>57</v>
      </c>
      <c r="D1864" s="19" t="s">
        <v>59</v>
      </c>
      <c r="E1864" s="19" t="s">
        <v>53</v>
      </c>
      <c r="F1864" s="19">
        <v>785</v>
      </c>
      <c r="G1864" s="19">
        <v>71.2</v>
      </c>
      <c r="H1864" s="19">
        <v>40.44</v>
      </c>
      <c r="I1864" s="19">
        <v>19.96</v>
      </c>
      <c r="J1864" s="19" t="s">
        <v>54</v>
      </c>
      <c r="K1864" s="20">
        <v>231868.79999999999</v>
      </c>
      <c r="L1864" s="20" t="s">
        <v>55</v>
      </c>
      <c r="M1864" s="20" t="s">
        <v>83</v>
      </c>
      <c r="N1864" s="26"/>
      <c r="O1864" s="20" t="s">
        <v>56</v>
      </c>
      <c r="P1864" t="str">
        <f t="shared" si="29"/>
        <v>INSERT INTO @DataTable (Deal, AdvanceDate, PROV, DealPurpose, RateType, BEACON, LTV, TDS, GDS, InsuranceType, PrincipalBalance, OccupancyType, AccountStatus, Closed_Date, DelinquencyBucket) VALUES (1863, '2015-06-01', 'ON', 'Transfer', 'Fixed', 785, 71.2, 40.44, 19.96, 'Conv', 231868.8, 'Owner-Occupied', 'Open', '1900-01-00', 'Current');</v>
      </c>
    </row>
    <row r="1865" spans="1:16" x14ac:dyDescent="0.35">
      <c r="A1865" s="22">
        <v>1864</v>
      </c>
      <c r="B1865" s="21">
        <v>41296</v>
      </c>
      <c r="C1865" s="22" t="s">
        <v>51</v>
      </c>
      <c r="D1865" s="22" t="s">
        <v>61</v>
      </c>
      <c r="E1865" s="22" t="s">
        <v>53</v>
      </c>
      <c r="F1865" s="22">
        <v>699</v>
      </c>
      <c r="G1865" s="22">
        <v>95</v>
      </c>
      <c r="H1865" s="22">
        <v>39.51</v>
      </c>
      <c r="I1865" s="22">
        <v>17.8</v>
      </c>
      <c r="J1865" s="22" t="s">
        <v>60</v>
      </c>
      <c r="K1865" s="23">
        <v>0</v>
      </c>
      <c r="L1865" s="23" t="s">
        <v>55</v>
      </c>
      <c r="M1865" s="23" t="s">
        <v>84</v>
      </c>
      <c r="N1865" s="27">
        <v>42716</v>
      </c>
      <c r="O1865" s="23" t="s">
        <v>56</v>
      </c>
      <c r="P1865" t="str">
        <f t="shared" si="29"/>
        <v>INSERT INTO @DataTable (Deal, AdvanceDate, PROV, DealPurpose, RateType, BEACON, LTV, TDS, GDS, InsuranceType, PrincipalBalance, OccupancyType, AccountStatus, Closed_Date, DelinquencyBucket) VALUES (1864, '2013-01-22', 'AB', 'Purchase', 'Fixed', 699, 95, 39.51, 17.8, 'HiRatio', 0, 'Owner-Occupied', 'Closed', '2016-12-12', 'Current');</v>
      </c>
    </row>
    <row r="1866" spans="1:16" x14ac:dyDescent="0.35">
      <c r="A1866" s="19">
        <v>1865</v>
      </c>
      <c r="B1866" s="18">
        <v>41760</v>
      </c>
      <c r="C1866" s="19" t="s">
        <v>57</v>
      </c>
      <c r="D1866" s="19" t="s">
        <v>52</v>
      </c>
      <c r="E1866" s="19" t="s">
        <v>53</v>
      </c>
      <c r="F1866" s="19">
        <v>731</v>
      </c>
      <c r="G1866" s="19">
        <v>78.27</v>
      </c>
      <c r="H1866" s="19">
        <v>41.55</v>
      </c>
      <c r="I1866" s="19">
        <v>26.64</v>
      </c>
      <c r="J1866" s="19" t="s">
        <v>54</v>
      </c>
      <c r="K1866" s="20">
        <v>276997.21000000002</v>
      </c>
      <c r="L1866" s="20" t="s">
        <v>55</v>
      </c>
      <c r="M1866" s="20" t="s">
        <v>83</v>
      </c>
      <c r="N1866" s="26"/>
      <c r="O1866" s="20" t="s">
        <v>56</v>
      </c>
      <c r="P1866" t="str">
        <f t="shared" si="29"/>
        <v>INSERT INTO @DataTable (Deal, AdvanceDate, PROV, DealPurpose, RateType, BEACON, LTV, TDS, GDS, InsuranceType, PrincipalBalance, OccupancyType, AccountStatus, Closed_Date, DelinquencyBucket) VALUES (1865, '2014-05-01', 'ON', 'Refinance External', 'Fixed', 731, 78.27, 41.55, 26.64, 'Conv', 276997.21, 'Owner-Occupied', 'Open', '1900-01-00', 'Current');</v>
      </c>
    </row>
    <row r="1867" spans="1:16" x14ac:dyDescent="0.35">
      <c r="A1867" s="22">
        <v>1866</v>
      </c>
      <c r="B1867" s="21">
        <v>42580</v>
      </c>
      <c r="C1867" s="22" t="s">
        <v>51</v>
      </c>
      <c r="D1867" s="22" t="s">
        <v>61</v>
      </c>
      <c r="E1867" s="22" t="s">
        <v>53</v>
      </c>
      <c r="F1867" s="22">
        <v>672</v>
      </c>
      <c r="G1867" s="22">
        <v>95</v>
      </c>
      <c r="H1867" s="22">
        <v>41.86</v>
      </c>
      <c r="I1867" s="22">
        <v>23.83</v>
      </c>
      <c r="J1867" s="22" t="s">
        <v>60</v>
      </c>
      <c r="K1867" s="23">
        <v>310326.24</v>
      </c>
      <c r="L1867" s="23" t="s">
        <v>55</v>
      </c>
      <c r="M1867" s="23" t="s">
        <v>83</v>
      </c>
      <c r="N1867" s="27"/>
      <c r="O1867" s="23" t="s">
        <v>56</v>
      </c>
      <c r="P1867" t="str">
        <f t="shared" si="29"/>
        <v>INSERT INTO @DataTable (Deal, AdvanceDate, PROV, DealPurpose, RateType, BEACON, LTV, TDS, GDS, InsuranceType, PrincipalBalance, OccupancyType, AccountStatus, Closed_Date, DelinquencyBucket) VALUES (1866, '2016-07-29', 'AB', 'Purchase', 'Fixed', 672, 95, 41.86, 23.83, 'HiRatio', 310326.24, 'Owner-Occupied', 'Open', '1900-01-00', 'Current');</v>
      </c>
    </row>
    <row r="1868" spans="1:16" x14ac:dyDescent="0.35">
      <c r="A1868" s="19">
        <v>1867</v>
      </c>
      <c r="B1868" s="18">
        <v>40688</v>
      </c>
      <c r="C1868" s="19" t="s">
        <v>51</v>
      </c>
      <c r="D1868" s="19" t="s">
        <v>61</v>
      </c>
      <c r="E1868" s="19" t="s">
        <v>53</v>
      </c>
      <c r="F1868" s="19">
        <v>802</v>
      </c>
      <c r="G1868" s="19">
        <v>83.01</v>
      </c>
      <c r="H1868" s="19">
        <v>39.74</v>
      </c>
      <c r="I1868" s="19">
        <v>37.81</v>
      </c>
      <c r="J1868" s="19" t="s">
        <v>60</v>
      </c>
      <c r="K1868" s="20">
        <v>0</v>
      </c>
      <c r="L1868" s="20" t="s">
        <v>55</v>
      </c>
      <c r="M1868" s="20" t="s">
        <v>84</v>
      </c>
      <c r="N1868" s="26">
        <v>42520</v>
      </c>
      <c r="O1868" s="20" t="s">
        <v>56</v>
      </c>
      <c r="P1868" t="str">
        <f t="shared" si="29"/>
        <v>INSERT INTO @DataTable (Deal, AdvanceDate, PROV, DealPurpose, RateType, BEACON, LTV, TDS, GDS, InsuranceType, PrincipalBalance, OccupancyType, AccountStatus, Closed_Date, DelinquencyBucket) VALUES (1867, '2011-05-25', 'AB', 'Purchase', 'Fixed', 802, 83.01, 39.74, 37.81, 'HiRatio', 0, 'Owner-Occupied', 'Closed', '2016-05-30', 'Current');</v>
      </c>
    </row>
    <row r="1869" spans="1:16" x14ac:dyDescent="0.35">
      <c r="A1869" s="22">
        <v>1868</v>
      </c>
      <c r="B1869" s="21">
        <v>42384</v>
      </c>
      <c r="C1869" s="22" t="s">
        <v>58</v>
      </c>
      <c r="D1869" s="22" t="s">
        <v>61</v>
      </c>
      <c r="E1869" s="22" t="s">
        <v>40</v>
      </c>
      <c r="F1869" s="22">
        <v>783</v>
      </c>
      <c r="G1869" s="22">
        <v>92.95</v>
      </c>
      <c r="H1869" s="22">
        <v>29.38</v>
      </c>
      <c r="I1869" s="22">
        <v>26.06</v>
      </c>
      <c r="J1869" s="22" t="s">
        <v>60</v>
      </c>
      <c r="K1869" s="23">
        <v>263201.94</v>
      </c>
      <c r="L1869" s="23" t="s">
        <v>55</v>
      </c>
      <c r="M1869" s="23" t="s">
        <v>83</v>
      </c>
      <c r="N1869" s="27"/>
      <c r="O1869" s="23" t="s">
        <v>56</v>
      </c>
      <c r="P1869" t="str">
        <f t="shared" si="29"/>
        <v>INSERT INTO @DataTable (Deal, AdvanceDate, PROV, DealPurpose, RateType, BEACON, LTV, TDS, GDS, InsuranceType, PrincipalBalance, OccupancyType, AccountStatus, Closed_Date, DelinquencyBucket) VALUES (1868, '2016-01-15', 'BC', 'Purchase', 'ARM', 783, 92.95, 29.38, 26.06, 'HiRatio', 263201.94, 'Owner-Occupied', 'Open', '1900-01-00', 'Current');</v>
      </c>
    </row>
    <row r="1870" spans="1:16" x14ac:dyDescent="0.35">
      <c r="A1870" s="19">
        <v>1869</v>
      </c>
      <c r="B1870" s="18">
        <v>40848</v>
      </c>
      <c r="C1870" s="19" t="s">
        <v>51</v>
      </c>
      <c r="D1870" s="19" t="s">
        <v>61</v>
      </c>
      <c r="E1870" s="19" t="s">
        <v>53</v>
      </c>
      <c r="F1870" s="19">
        <v>713</v>
      </c>
      <c r="G1870" s="19">
        <v>80</v>
      </c>
      <c r="H1870" s="19">
        <v>27.32</v>
      </c>
      <c r="I1870" s="19">
        <v>15.77</v>
      </c>
      <c r="J1870" s="19" t="s">
        <v>54</v>
      </c>
      <c r="K1870" s="20">
        <v>0</v>
      </c>
      <c r="L1870" s="20" t="s">
        <v>55</v>
      </c>
      <c r="M1870" s="20" t="s">
        <v>84</v>
      </c>
      <c r="N1870" s="26">
        <v>41710</v>
      </c>
      <c r="O1870" s="20" t="s">
        <v>56</v>
      </c>
      <c r="P1870" t="str">
        <f t="shared" si="29"/>
        <v>INSERT INTO @DataTable (Deal, AdvanceDate, PROV, DealPurpose, RateType, BEACON, LTV, TDS, GDS, InsuranceType, PrincipalBalance, OccupancyType, AccountStatus, Closed_Date, DelinquencyBucket) VALUES (1869, '2011-11-01', 'AB', 'Purchase', 'Fixed', 713, 80, 27.32, 15.77, 'Conv', 0, 'Owner-Occupied', 'Closed', '2014-03-12', 'Current');</v>
      </c>
    </row>
    <row r="1871" spans="1:16" x14ac:dyDescent="0.35">
      <c r="A1871" s="22">
        <v>1870</v>
      </c>
      <c r="B1871" s="21">
        <v>40393</v>
      </c>
      <c r="C1871" s="22" t="s">
        <v>51</v>
      </c>
      <c r="D1871" s="22" t="s">
        <v>61</v>
      </c>
      <c r="E1871" s="22" t="s">
        <v>53</v>
      </c>
      <c r="F1871" s="22">
        <v>756</v>
      </c>
      <c r="G1871" s="22">
        <v>95</v>
      </c>
      <c r="H1871" s="22">
        <v>42.52</v>
      </c>
      <c r="I1871" s="22">
        <v>21.47</v>
      </c>
      <c r="J1871" s="22" t="s">
        <v>60</v>
      </c>
      <c r="K1871" s="23">
        <v>256378.07</v>
      </c>
      <c r="L1871" s="23" t="s">
        <v>55</v>
      </c>
      <c r="M1871" s="23" t="s">
        <v>83</v>
      </c>
      <c r="N1871" s="27"/>
      <c r="O1871" s="23" t="s">
        <v>56</v>
      </c>
      <c r="P1871" t="str">
        <f t="shared" si="29"/>
        <v>INSERT INTO @DataTable (Deal, AdvanceDate, PROV, DealPurpose, RateType, BEACON, LTV, TDS, GDS, InsuranceType, PrincipalBalance, OccupancyType, AccountStatus, Closed_Date, DelinquencyBucket) VALUES (1870, '2010-08-03', 'AB', 'Purchase', 'Fixed', 756, 95, 42.52, 21.47, 'HiRatio', 256378.07, 'Owner-Occupied', 'Open', '1900-01-00', 'Current');</v>
      </c>
    </row>
    <row r="1872" spans="1:16" x14ac:dyDescent="0.35">
      <c r="A1872" s="19">
        <v>1871</v>
      </c>
      <c r="B1872" s="18">
        <v>40780</v>
      </c>
      <c r="C1872" s="19" t="s">
        <v>57</v>
      </c>
      <c r="D1872" s="19" t="s">
        <v>52</v>
      </c>
      <c r="E1872" s="19" t="s">
        <v>40</v>
      </c>
      <c r="F1872" s="19">
        <v>652</v>
      </c>
      <c r="G1872" s="19">
        <v>85</v>
      </c>
      <c r="H1872" s="19">
        <v>30.86</v>
      </c>
      <c r="I1872" s="19">
        <v>30.84</v>
      </c>
      <c r="J1872" s="19" t="s">
        <v>60</v>
      </c>
      <c r="K1872" s="20">
        <v>0</v>
      </c>
      <c r="L1872" s="20" t="s">
        <v>55</v>
      </c>
      <c r="M1872" s="20" t="s">
        <v>84</v>
      </c>
      <c r="N1872" s="26">
        <v>41765</v>
      </c>
      <c r="O1872" s="20" t="s">
        <v>56</v>
      </c>
      <c r="P1872" t="str">
        <f t="shared" si="29"/>
        <v>INSERT INTO @DataTable (Deal, AdvanceDate, PROV, DealPurpose, RateType, BEACON, LTV, TDS, GDS, InsuranceType, PrincipalBalance, OccupancyType, AccountStatus, Closed_Date, DelinquencyBucket) VALUES (1871, '2011-08-25', 'ON', 'Refinance External', 'ARM', 652, 85, 30.86, 30.84, 'HiRatio', 0, 'Owner-Occupied', 'Closed', '2014-05-06', 'Current');</v>
      </c>
    </row>
    <row r="1873" spans="1:16" x14ac:dyDescent="0.35">
      <c r="A1873" s="22">
        <v>1872</v>
      </c>
      <c r="B1873" s="21">
        <v>40758</v>
      </c>
      <c r="C1873" s="22" t="s">
        <v>57</v>
      </c>
      <c r="D1873" s="22" t="s">
        <v>61</v>
      </c>
      <c r="E1873" s="22" t="s">
        <v>40</v>
      </c>
      <c r="F1873" s="22">
        <v>791</v>
      </c>
      <c r="G1873" s="22">
        <v>53.66</v>
      </c>
      <c r="H1873" s="22">
        <v>26.3</v>
      </c>
      <c r="I1873" s="22">
        <v>25.58</v>
      </c>
      <c r="J1873" s="22" t="s">
        <v>54</v>
      </c>
      <c r="K1873" s="23">
        <v>0</v>
      </c>
      <c r="L1873" s="23" t="s">
        <v>55</v>
      </c>
      <c r="M1873" s="23" t="s">
        <v>84</v>
      </c>
      <c r="N1873" s="27">
        <v>42713</v>
      </c>
      <c r="O1873" s="23" t="s">
        <v>56</v>
      </c>
      <c r="P1873" t="str">
        <f t="shared" si="29"/>
        <v>INSERT INTO @DataTable (Deal, AdvanceDate, PROV, DealPurpose, RateType, BEACON, LTV, TDS, GDS, InsuranceType, PrincipalBalance, OccupancyType, AccountStatus, Closed_Date, DelinquencyBucket) VALUES (1872, '2011-08-03', 'ON', 'Purchase', 'ARM', 791, 53.66, 26.3, 25.58, 'Conv', 0, 'Owner-Occupied', 'Closed', '2016-12-09', 'Current');</v>
      </c>
    </row>
    <row r="1874" spans="1:16" x14ac:dyDescent="0.35">
      <c r="A1874" s="19">
        <v>1873</v>
      </c>
      <c r="B1874" s="18">
        <v>42240</v>
      </c>
      <c r="C1874" s="19" t="s">
        <v>57</v>
      </c>
      <c r="D1874" s="19" t="s">
        <v>61</v>
      </c>
      <c r="E1874" s="19" t="s">
        <v>40</v>
      </c>
      <c r="F1874" s="19">
        <v>768</v>
      </c>
      <c r="G1874" s="19">
        <v>72.3</v>
      </c>
      <c r="H1874" s="19">
        <v>28.05</v>
      </c>
      <c r="I1874" s="19">
        <v>26.26</v>
      </c>
      <c r="J1874" s="19" t="s">
        <v>54</v>
      </c>
      <c r="K1874" s="20">
        <v>233318.53</v>
      </c>
      <c r="L1874" s="20" t="s">
        <v>55</v>
      </c>
      <c r="M1874" s="20" t="s">
        <v>83</v>
      </c>
      <c r="N1874" s="26"/>
      <c r="O1874" s="20" t="s">
        <v>56</v>
      </c>
      <c r="P1874" t="str">
        <f t="shared" si="29"/>
        <v>INSERT INTO @DataTable (Deal, AdvanceDate, PROV, DealPurpose, RateType, BEACON, LTV, TDS, GDS, InsuranceType, PrincipalBalance, OccupancyType, AccountStatus, Closed_Date, DelinquencyBucket) VALUES (1873, '2015-08-24', 'ON', 'Purchase', 'ARM', 768, 72.3, 28.05, 26.26, 'Conv', 233318.53, 'Owner-Occupied', 'Open', '1900-01-00', 'Current');</v>
      </c>
    </row>
    <row r="1875" spans="1:16" x14ac:dyDescent="0.35">
      <c r="A1875" s="22">
        <v>1874</v>
      </c>
      <c r="B1875" s="21">
        <v>41729</v>
      </c>
      <c r="C1875" s="22" t="s">
        <v>57</v>
      </c>
      <c r="D1875" s="22" t="s">
        <v>61</v>
      </c>
      <c r="E1875" s="22" t="s">
        <v>53</v>
      </c>
      <c r="F1875" s="22">
        <v>705</v>
      </c>
      <c r="G1875" s="22">
        <v>95</v>
      </c>
      <c r="H1875" s="22">
        <v>35.700000000000003</v>
      </c>
      <c r="I1875" s="22">
        <v>20.99</v>
      </c>
      <c r="J1875" s="22" t="s">
        <v>60</v>
      </c>
      <c r="K1875" s="23">
        <v>139310.34</v>
      </c>
      <c r="L1875" s="23" t="s">
        <v>55</v>
      </c>
      <c r="M1875" s="23" t="s">
        <v>83</v>
      </c>
      <c r="N1875" s="27"/>
      <c r="O1875" s="23" t="s">
        <v>56</v>
      </c>
      <c r="P1875" t="str">
        <f t="shared" si="29"/>
        <v>INSERT INTO @DataTable (Deal, AdvanceDate, PROV, DealPurpose, RateType, BEACON, LTV, TDS, GDS, InsuranceType, PrincipalBalance, OccupancyType, AccountStatus, Closed_Date, DelinquencyBucket) VALUES (1874, '2014-03-31', 'ON', 'Purchase', 'Fixed', 705, 95, 35.7, 20.99, 'HiRatio', 139310.34, 'Owner-Occupied', 'Open', '1900-01-00', 'Current');</v>
      </c>
    </row>
    <row r="1876" spans="1:16" x14ac:dyDescent="0.35">
      <c r="A1876" s="19">
        <v>1875</v>
      </c>
      <c r="B1876" s="18">
        <v>40850</v>
      </c>
      <c r="C1876" s="19" t="s">
        <v>57</v>
      </c>
      <c r="D1876" s="19" t="s">
        <v>52</v>
      </c>
      <c r="E1876" s="19" t="s">
        <v>53</v>
      </c>
      <c r="F1876" s="19">
        <v>711</v>
      </c>
      <c r="G1876" s="19">
        <v>85</v>
      </c>
      <c r="H1876" s="19">
        <v>43.57</v>
      </c>
      <c r="I1876" s="19">
        <v>38.409999999999997</v>
      </c>
      <c r="J1876" s="19" t="s">
        <v>60</v>
      </c>
      <c r="K1876" s="20">
        <v>0</v>
      </c>
      <c r="L1876" s="20" t="s">
        <v>55</v>
      </c>
      <c r="M1876" s="20" t="s">
        <v>84</v>
      </c>
      <c r="N1876" s="26">
        <v>42677</v>
      </c>
      <c r="O1876" s="20" t="s">
        <v>56</v>
      </c>
      <c r="P1876" t="str">
        <f t="shared" si="29"/>
        <v>INSERT INTO @DataTable (Deal, AdvanceDate, PROV, DealPurpose, RateType, BEACON, LTV, TDS, GDS, InsuranceType, PrincipalBalance, OccupancyType, AccountStatus, Closed_Date, DelinquencyBucket) VALUES (1875, '2011-11-03', 'ON', 'Refinance External', 'Fixed', 711, 85, 43.57, 38.41, 'HiRatio', 0, 'Owner-Occupied', 'Closed', '2016-11-03', 'Current');</v>
      </c>
    </row>
    <row r="1877" spans="1:16" x14ac:dyDescent="0.35">
      <c r="A1877" s="22">
        <v>1876</v>
      </c>
      <c r="B1877" s="21">
        <v>42157</v>
      </c>
      <c r="C1877" s="22" t="s">
        <v>74</v>
      </c>
      <c r="D1877" s="22" t="s">
        <v>61</v>
      </c>
      <c r="E1877" s="22" t="s">
        <v>40</v>
      </c>
      <c r="F1877" s="22">
        <v>694</v>
      </c>
      <c r="G1877" s="22">
        <v>95</v>
      </c>
      <c r="H1877" s="22">
        <v>35.43</v>
      </c>
      <c r="I1877" s="22">
        <v>17.68</v>
      </c>
      <c r="J1877" s="22" t="s">
        <v>60</v>
      </c>
      <c r="K1877" s="23">
        <v>377535.62</v>
      </c>
      <c r="L1877" s="23" t="s">
        <v>55</v>
      </c>
      <c r="M1877" s="23" t="s">
        <v>83</v>
      </c>
      <c r="N1877" s="27"/>
      <c r="O1877" s="23" t="s">
        <v>56</v>
      </c>
      <c r="P1877" t="str">
        <f t="shared" si="29"/>
        <v>INSERT INTO @DataTable (Deal, AdvanceDate, PROV, DealPurpose, RateType, BEACON, LTV, TDS, GDS, InsuranceType, PrincipalBalance, OccupancyType, AccountStatus, Closed_Date, DelinquencyBucket) VALUES (1876, '2015-06-02', 'MB', 'Purchase', 'ARM', 694, 95, 35.43, 17.68, 'HiRatio', 377535.62, 'Owner-Occupied', 'Open', '1900-01-00', 'Current');</v>
      </c>
    </row>
    <row r="1878" spans="1:16" x14ac:dyDescent="0.35">
      <c r="A1878" s="19">
        <v>1877</v>
      </c>
      <c r="B1878" s="18">
        <v>41180</v>
      </c>
      <c r="C1878" s="19" t="s">
        <v>57</v>
      </c>
      <c r="D1878" s="19" t="s">
        <v>52</v>
      </c>
      <c r="E1878" s="19" t="s">
        <v>53</v>
      </c>
      <c r="F1878" s="19">
        <v>683</v>
      </c>
      <c r="G1878" s="19">
        <v>75</v>
      </c>
      <c r="H1878" s="19">
        <v>37.409999999999997</v>
      </c>
      <c r="I1878" s="19">
        <v>35.15</v>
      </c>
      <c r="J1878" s="19" t="s">
        <v>54</v>
      </c>
      <c r="K1878" s="20">
        <v>0</v>
      </c>
      <c r="L1878" s="20" t="s">
        <v>55</v>
      </c>
      <c r="M1878" s="20" t="s">
        <v>84</v>
      </c>
      <c r="N1878" s="26">
        <v>41886</v>
      </c>
      <c r="O1878" s="20" t="s">
        <v>56</v>
      </c>
      <c r="P1878" t="str">
        <f t="shared" si="29"/>
        <v>INSERT INTO @DataTable (Deal, AdvanceDate, PROV, DealPurpose, RateType, BEACON, LTV, TDS, GDS, InsuranceType, PrincipalBalance, OccupancyType, AccountStatus, Closed_Date, DelinquencyBucket) VALUES (1877, '2012-09-28', 'ON', 'Refinance External', 'Fixed', 683, 75, 37.41, 35.15, 'Conv', 0, 'Owner-Occupied', 'Closed', '2014-09-04', 'Current');</v>
      </c>
    </row>
    <row r="1879" spans="1:16" x14ac:dyDescent="0.35">
      <c r="A1879" s="22">
        <v>1878</v>
      </c>
      <c r="B1879" s="21">
        <v>41760</v>
      </c>
      <c r="C1879" s="22" t="s">
        <v>51</v>
      </c>
      <c r="D1879" s="22" t="s">
        <v>61</v>
      </c>
      <c r="E1879" s="22" t="s">
        <v>53</v>
      </c>
      <c r="F1879" s="22">
        <v>682</v>
      </c>
      <c r="G1879" s="22">
        <v>95</v>
      </c>
      <c r="H1879" s="22">
        <v>37.549999999999997</v>
      </c>
      <c r="I1879" s="22">
        <v>33.18</v>
      </c>
      <c r="J1879" s="22" t="s">
        <v>60</v>
      </c>
      <c r="K1879" s="23">
        <v>218458.3</v>
      </c>
      <c r="L1879" s="23" t="s">
        <v>55</v>
      </c>
      <c r="M1879" s="23" t="s">
        <v>83</v>
      </c>
      <c r="N1879" s="27"/>
      <c r="O1879" s="23" t="s">
        <v>56</v>
      </c>
      <c r="P1879" t="str">
        <f t="shared" si="29"/>
        <v>INSERT INTO @DataTable (Deal, AdvanceDate, PROV, DealPurpose, RateType, BEACON, LTV, TDS, GDS, InsuranceType, PrincipalBalance, OccupancyType, AccountStatus, Closed_Date, DelinquencyBucket) VALUES (1878, '2014-05-01', 'AB', 'Purchase', 'Fixed', 682, 95, 37.55, 33.18, 'HiRatio', 218458.3, 'Owner-Occupied', 'Open', '1900-01-00', 'Current');</v>
      </c>
    </row>
    <row r="1880" spans="1:16" x14ac:dyDescent="0.35">
      <c r="A1880" s="19">
        <v>1879</v>
      </c>
      <c r="B1880" s="18">
        <v>41899</v>
      </c>
      <c r="C1880" s="19" t="s">
        <v>57</v>
      </c>
      <c r="D1880" s="19" t="s">
        <v>61</v>
      </c>
      <c r="E1880" s="19" t="s">
        <v>53</v>
      </c>
      <c r="F1880" s="19">
        <v>720</v>
      </c>
      <c r="G1880" s="19">
        <v>89.09</v>
      </c>
      <c r="H1880" s="19">
        <v>38.369999999999997</v>
      </c>
      <c r="I1880" s="19">
        <v>38.369999999999997</v>
      </c>
      <c r="J1880" s="19" t="s">
        <v>60</v>
      </c>
      <c r="K1880" s="20">
        <v>188951.36</v>
      </c>
      <c r="L1880" s="20" t="s">
        <v>55</v>
      </c>
      <c r="M1880" s="20" t="s">
        <v>83</v>
      </c>
      <c r="N1880" s="26"/>
      <c r="O1880" s="20" t="s">
        <v>56</v>
      </c>
      <c r="P1880" t="str">
        <f t="shared" si="29"/>
        <v>INSERT INTO @DataTable (Deal, AdvanceDate, PROV, DealPurpose, RateType, BEACON, LTV, TDS, GDS, InsuranceType, PrincipalBalance, OccupancyType, AccountStatus, Closed_Date, DelinquencyBucket) VALUES (1879, '2014-09-17', 'ON', 'Purchase', 'Fixed', 720, 89.09, 38.37, 38.37, 'HiRatio', 188951.36, 'Owner-Occupied', 'Open', '1900-01-00', 'Current');</v>
      </c>
    </row>
    <row r="1881" spans="1:16" x14ac:dyDescent="0.35">
      <c r="A1881" s="22">
        <v>1880</v>
      </c>
      <c r="B1881" s="21">
        <v>42587</v>
      </c>
      <c r="C1881" s="22" t="s">
        <v>63</v>
      </c>
      <c r="D1881" s="22" t="s">
        <v>59</v>
      </c>
      <c r="E1881" s="22" t="s">
        <v>53</v>
      </c>
      <c r="F1881" s="22">
        <v>746</v>
      </c>
      <c r="G1881" s="22">
        <v>82.15</v>
      </c>
      <c r="H1881" s="22">
        <v>34.78</v>
      </c>
      <c r="I1881" s="22">
        <v>16.190000000000001</v>
      </c>
      <c r="J1881" s="22" t="s">
        <v>54</v>
      </c>
      <c r="K1881" s="23">
        <v>241361.5</v>
      </c>
      <c r="L1881" s="23" t="s">
        <v>55</v>
      </c>
      <c r="M1881" s="23" t="s">
        <v>83</v>
      </c>
      <c r="N1881" s="27"/>
      <c r="O1881" s="23" t="s">
        <v>56</v>
      </c>
      <c r="P1881" t="str">
        <f t="shared" si="29"/>
        <v>INSERT INTO @DataTable (Deal, AdvanceDate, PROV, DealPurpose, RateType, BEACON, LTV, TDS, GDS, InsuranceType, PrincipalBalance, OccupancyType, AccountStatus, Closed_Date, DelinquencyBucket) VALUES (1880, '2016-08-05', 'SK', 'Transfer', 'Fixed', 746, 82.15, 34.78, 16.19, 'Conv', 241361.5, 'Owner-Occupied', 'Open', '1900-01-00', 'Current');</v>
      </c>
    </row>
    <row r="1882" spans="1:16" x14ac:dyDescent="0.35">
      <c r="A1882" s="19">
        <v>1881</v>
      </c>
      <c r="B1882" s="18">
        <v>41915</v>
      </c>
      <c r="C1882" s="19" t="s">
        <v>57</v>
      </c>
      <c r="D1882" s="19" t="s">
        <v>52</v>
      </c>
      <c r="E1882" s="19" t="s">
        <v>40</v>
      </c>
      <c r="F1882" s="19">
        <v>693</v>
      </c>
      <c r="G1882" s="19">
        <v>77.33</v>
      </c>
      <c r="H1882" s="19">
        <v>28.4</v>
      </c>
      <c r="I1882" s="19">
        <v>28.4</v>
      </c>
      <c r="J1882" s="19" t="s">
        <v>54</v>
      </c>
      <c r="K1882" s="20">
        <v>0</v>
      </c>
      <c r="L1882" s="20" t="s">
        <v>55</v>
      </c>
      <c r="M1882" s="20" t="s">
        <v>84</v>
      </c>
      <c r="N1882" s="26">
        <v>42464</v>
      </c>
      <c r="O1882" s="20" t="s">
        <v>56</v>
      </c>
      <c r="P1882" t="str">
        <f t="shared" si="29"/>
        <v>INSERT INTO @DataTable (Deal, AdvanceDate, PROV, DealPurpose, RateType, BEACON, LTV, TDS, GDS, InsuranceType, PrincipalBalance, OccupancyType, AccountStatus, Closed_Date, DelinquencyBucket) VALUES (1881, '2014-10-03', 'ON', 'Refinance External', 'ARM', 693, 77.33, 28.4, 28.4, 'Conv', 0, 'Owner-Occupied', 'Closed', '2016-04-04', 'Current');</v>
      </c>
    </row>
    <row r="1883" spans="1:16" x14ac:dyDescent="0.35">
      <c r="A1883" s="22">
        <v>1882</v>
      </c>
      <c r="B1883" s="21">
        <v>41019</v>
      </c>
      <c r="C1883" s="22" t="s">
        <v>51</v>
      </c>
      <c r="D1883" s="22" t="s">
        <v>61</v>
      </c>
      <c r="E1883" s="22" t="s">
        <v>40</v>
      </c>
      <c r="F1883" s="22">
        <v>693</v>
      </c>
      <c r="G1883" s="22">
        <v>80</v>
      </c>
      <c r="H1883" s="22">
        <v>30.49</v>
      </c>
      <c r="I1883" s="22">
        <v>27.27</v>
      </c>
      <c r="J1883" s="22" t="s">
        <v>54</v>
      </c>
      <c r="K1883" s="23">
        <v>0</v>
      </c>
      <c r="L1883" s="23" t="s">
        <v>55</v>
      </c>
      <c r="M1883" s="23" t="s">
        <v>84</v>
      </c>
      <c r="N1883" s="27">
        <v>41450</v>
      </c>
      <c r="O1883" s="23" t="s">
        <v>56</v>
      </c>
      <c r="P1883" t="str">
        <f t="shared" si="29"/>
        <v>INSERT INTO @DataTable (Deal, AdvanceDate, PROV, DealPurpose, RateType, BEACON, LTV, TDS, GDS, InsuranceType, PrincipalBalance, OccupancyType, AccountStatus, Closed_Date, DelinquencyBucket) VALUES (1882, '2012-04-20', 'AB', 'Purchase', 'ARM', 693, 80, 30.49, 27.27, 'Conv', 0, 'Owner-Occupied', 'Closed', '2013-06-25', 'Current');</v>
      </c>
    </row>
    <row r="1884" spans="1:16" x14ac:dyDescent="0.35">
      <c r="A1884" s="19">
        <v>1883</v>
      </c>
      <c r="B1884" s="18">
        <v>42522</v>
      </c>
      <c r="C1884" s="19" t="s">
        <v>58</v>
      </c>
      <c r="D1884" s="19" t="s">
        <v>61</v>
      </c>
      <c r="E1884" s="19" t="s">
        <v>40</v>
      </c>
      <c r="F1884" s="19">
        <v>691</v>
      </c>
      <c r="G1884" s="19">
        <v>80</v>
      </c>
      <c r="H1884" s="19">
        <v>25.89</v>
      </c>
      <c r="I1884" s="19">
        <v>18.920000000000002</v>
      </c>
      <c r="J1884" s="19" t="s">
        <v>54</v>
      </c>
      <c r="K1884" s="20">
        <v>438614.85</v>
      </c>
      <c r="L1884" s="20" t="s">
        <v>55</v>
      </c>
      <c r="M1884" s="20" t="s">
        <v>83</v>
      </c>
      <c r="N1884" s="26"/>
      <c r="O1884" s="20" t="s">
        <v>56</v>
      </c>
      <c r="P1884" t="str">
        <f t="shared" si="29"/>
        <v>INSERT INTO @DataTable (Deal, AdvanceDate, PROV, DealPurpose, RateType, BEACON, LTV, TDS, GDS, InsuranceType, PrincipalBalance, OccupancyType, AccountStatus, Closed_Date, DelinquencyBucket) VALUES (1883, '2016-06-01', 'BC', 'Purchase', 'ARM', 691, 80, 25.89, 18.92, 'Conv', 438614.85, 'Owner-Occupied', 'Open', '1900-01-00', 'Current');</v>
      </c>
    </row>
    <row r="1885" spans="1:16" x14ac:dyDescent="0.35">
      <c r="A1885" s="22">
        <v>1884</v>
      </c>
      <c r="B1885" s="21">
        <v>42087</v>
      </c>
      <c r="C1885" s="22" t="s">
        <v>78</v>
      </c>
      <c r="D1885" s="22" t="s">
        <v>52</v>
      </c>
      <c r="E1885" s="22" t="s">
        <v>53</v>
      </c>
      <c r="F1885" s="22">
        <v>774</v>
      </c>
      <c r="G1885" s="22">
        <v>80</v>
      </c>
      <c r="H1885" s="22">
        <v>19.100000000000001</v>
      </c>
      <c r="I1885" s="22">
        <v>10.96</v>
      </c>
      <c r="J1885" s="22" t="s">
        <v>54</v>
      </c>
      <c r="K1885" s="23">
        <v>149402.16</v>
      </c>
      <c r="L1885" s="23" t="s">
        <v>55</v>
      </c>
      <c r="M1885" s="23" t="s">
        <v>83</v>
      </c>
      <c r="N1885" s="27"/>
      <c r="O1885" s="23" t="s">
        <v>56</v>
      </c>
      <c r="P1885" t="str">
        <f t="shared" si="29"/>
        <v>INSERT INTO @DataTable (Deal, AdvanceDate, PROV, DealPurpose, RateType, BEACON, LTV, TDS, GDS, InsuranceType, PrincipalBalance, OccupancyType, AccountStatus, Closed_Date, DelinquencyBucket) VALUES (1884, '2015-03-24', 'NL', 'Refinance External', 'Fixed', 774, 80, 19.1, 10.96, 'Conv', 149402.16, 'Owner-Occupied', 'Open', '1900-01-00', 'Current');</v>
      </c>
    </row>
    <row r="1886" spans="1:16" x14ac:dyDescent="0.35">
      <c r="A1886" s="19">
        <v>1885</v>
      </c>
      <c r="B1886" s="18">
        <v>42622</v>
      </c>
      <c r="C1886" s="19" t="s">
        <v>58</v>
      </c>
      <c r="D1886" s="19" t="s">
        <v>61</v>
      </c>
      <c r="E1886" s="19" t="s">
        <v>53</v>
      </c>
      <c r="F1886" s="19">
        <v>734</v>
      </c>
      <c r="G1886" s="19">
        <v>95</v>
      </c>
      <c r="H1886" s="19">
        <v>42.14</v>
      </c>
      <c r="I1886" s="19">
        <v>28.82</v>
      </c>
      <c r="J1886" s="19" t="s">
        <v>60</v>
      </c>
      <c r="K1886" s="20">
        <v>254927.67</v>
      </c>
      <c r="L1886" s="20" t="s">
        <v>55</v>
      </c>
      <c r="M1886" s="20" t="s">
        <v>83</v>
      </c>
      <c r="N1886" s="26"/>
      <c r="O1886" s="20" t="s">
        <v>56</v>
      </c>
      <c r="P1886" t="str">
        <f t="shared" si="29"/>
        <v>INSERT INTO @DataTable (Deal, AdvanceDate, PROV, DealPurpose, RateType, BEACON, LTV, TDS, GDS, InsuranceType, PrincipalBalance, OccupancyType, AccountStatus, Closed_Date, DelinquencyBucket) VALUES (1885, '2016-09-09', 'BC', 'Purchase', 'Fixed', 734, 95, 42.14, 28.82, 'HiRatio', 254927.67, 'Owner-Occupied', 'Open', '1900-01-00', 'Current');</v>
      </c>
    </row>
    <row r="1887" spans="1:16" x14ac:dyDescent="0.35">
      <c r="A1887" s="22">
        <v>1886</v>
      </c>
      <c r="B1887" s="21">
        <v>40847</v>
      </c>
      <c r="C1887" s="22" t="s">
        <v>51</v>
      </c>
      <c r="D1887" s="22" t="s">
        <v>59</v>
      </c>
      <c r="E1887" s="22" t="s">
        <v>53</v>
      </c>
      <c r="F1887" s="22">
        <v>812</v>
      </c>
      <c r="G1887" s="22">
        <v>70.760000000000005</v>
      </c>
      <c r="H1887" s="22">
        <v>16.91</v>
      </c>
      <c r="I1887" s="22">
        <v>15.41</v>
      </c>
      <c r="J1887" s="22" t="s">
        <v>54</v>
      </c>
      <c r="K1887" s="23">
        <v>0</v>
      </c>
      <c r="L1887" s="23" t="s">
        <v>55</v>
      </c>
      <c r="M1887" s="23" t="s">
        <v>84</v>
      </c>
      <c r="N1887" s="27">
        <v>41220</v>
      </c>
      <c r="O1887" s="23" t="s">
        <v>56</v>
      </c>
      <c r="P1887" t="str">
        <f t="shared" si="29"/>
        <v>INSERT INTO @DataTable (Deal, AdvanceDate, PROV, DealPurpose, RateType, BEACON, LTV, TDS, GDS, InsuranceType, PrincipalBalance, OccupancyType, AccountStatus, Closed_Date, DelinquencyBucket) VALUES (1886, '2011-10-31', 'AB', 'Transfer', 'Fixed', 812, 70.76, 16.91, 15.41, 'Conv', 0, 'Owner-Occupied', 'Closed', '2012-11-07', 'Current');</v>
      </c>
    </row>
    <row r="1888" spans="1:16" x14ac:dyDescent="0.35">
      <c r="A1888" s="19">
        <v>1887</v>
      </c>
      <c r="B1888" s="18">
        <v>40345</v>
      </c>
      <c r="C1888" s="19" t="s">
        <v>51</v>
      </c>
      <c r="D1888" s="19" t="s">
        <v>61</v>
      </c>
      <c r="E1888" s="19" t="s">
        <v>53</v>
      </c>
      <c r="F1888" s="19">
        <v>762</v>
      </c>
      <c r="G1888" s="19">
        <v>95</v>
      </c>
      <c r="H1888" s="19">
        <v>38.369999999999997</v>
      </c>
      <c r="I1888" s="19">
        <v>34.04</v>
      </c>
      <c r="J1888" s="19" t="s">
        <v>60</v>
      </c>
      <c r="K1888" s="20">
        <v>163624.03</v>
      </c>
      <c r="L1888" s="20" t="s">
        <v>55</v>
      </c>
      <c r="M1888" s="20" t="s">
        <v>83</v>
      </c>
      <c r="N1888" s="26"/>
      <c r="O1888" s="20" t="s">
        <v>56</v>
      </c>
      <c r="P1888" t="str">
        <f t="shared" si="29"/>
        <v>INSERT INTO @DataTable (Deal, AdvanceDate, PROV, DealPurpose, RateType, BEACON, LTV, TDS, GDS, InsuranceType, PrincipalBalance, OccupancyType, AccountStatus, Closed_Date, DelinquencyBucket) VALUES (1887, '2010-06-16', 'AB', 'Purchase', 'Fixed', 762, 95, 38.37, 34.04, 'HiRatio', 163624.03, 'Owner-Occupied', 'Open', '1900-01-00', 'Current');</v>
      </c>
    </row>
    <row r="1889" spans="1:16" x14ac:dyDescent="0.35">
      <c r="A1889" s="22">
        <v>1888</v>
      </c>
      <c r="B1889" s="21">
        <v>41472</v>
      </c>
      <c r="C1889" s="22" t="s">
        <v>57</v>
      </c>
      <c r="D1889" s="22" t="s">
        <v>59</v>
      </c>
      <c r="E1889" s="22" t="s">
        <v>53</v>
      </c>
      <c r="F1889" s="22">
        <v>814</v>
      </c>
      <c r="G1889" s="22">
        <v>75.2</v>
      </c>
      <c r="H1889" s="22">
        <v>31.73</v>
      </c>
      <c r="I1889" s="22">
        <v>24.38</v>
      </c>
      <c r="J1889" s="22" t="s">
        <v>54</v>
      </c>
      <c r="K1889" s="23">
        <v>129537.05</v>
      </c>
      <c r="L1889" s="23" t="s">
        <v>55</v>
      </c>
      <c r="M1889" s="23" t="s">
        <v>83</v>
      </c>
      <c r="N1889" s="27"/>
      <c r="O1889" s="23" t="s">
        <v>56</v>
      </c>
      <c r="P1889" t="str">
        <f t="shared" si="29"/>
        <v>INSERT INTO @DataTable (Deal, AdvanceDate, PROV, DealPurpose, RateType, BEACON, LTV, TDS, GDS, InsuranceType, PrincipalBalance, OccupancyType, AccountStatus, Closed_Date, DelinquencyBucket) VALUES (1888, '2013-07-17', 'ON', 'Transfer', 'Fixed', 814, 75.2, 31.73, 24.38, 'Conv', 129537.05, 'Owner-Occupied', 'Open', '1900-01-00', 'Current');</v>
      </c>
    </row>
    <row r="1890" spans="1:16" x14ac:dyDescent="0.35">
      <c r="A1890" s="19">
        <v>1889</v>
      </c>
      <c r="B1890" s="18">
        <v>41152</v>
      </c>
      <c r="C1890" s="19" t="s">
        <v>57</v>
      </c>
      <c r="D1890" s="19" t="s">
        <v>59</v>
      </c>
      <c r="E1890" s="19" t="s">
        <v>53</v>
      </c>
      <c r="F1890" s="19">
        <v>750</v>
      </c>
      <c r="G1890" s="19">
        <v>81.13</v>
      </c>
      <c r="H1890" s="19">
        <v>26.17</v>
      </c>
      <c r="I1890" s="19">
        <v>24.65</v>
      </c>
      <c r="J1890" s="19" t="s">
        <v>60</v>
      </c>
      <c r="K1890" s="20">
        <v>207695.7</v>
      </c>
      <c r="L1890" s="20" t="s">
        <v>55</v>
      </c>
      <c r="M1890" s="20" t="s">
        <v>83</v>
      </c>
      <c r="N1890" s="26"/>
      <c r="O1890" s="20" t="s">
        <v>56</v>
      </c>
      <c r="P1890" t="str">
        <f t="shared" si="29"/>
        <v>INSERT INTO @DataTable (Deal, AdvanceDate, PROV, DealPurpose, RateType, BEACON, LTV, TDS, GDS, InsuranceType, PrincipalBalance, OccupancyType, AccountStatus, Closed_Date, DelinquencyBucket) VALUES (1889, '2012-08-31', 'ON', 'Transfer', 'Fixed', 750, 81.13, 26.17, 24.65, 'HiRatio', 207695.7, 'Owner-Occupied', 'Open', '1900-01-00', 'Current');</v>
      </c>
    </row>
    <row r="1891" spans="1:16" x14ac:dyDescent="0.35">
      <c r="A1891" s="22">
        <v>1890</v>
      </c>
      <c r="B1891" s="21">
        <v>42740</v>
      </c>
      <c r="C1891" s="22" t="s">
        <v>51</v>
      </c>
      <c r="D1891" s="22" t="s">
        <v>61</v>
      </c>
      <c r="E1891" s="22" t="s">
        <v>53</v>
      </c>
      <c r="F1891" s="22">
        <v>753</v>
      </c>
      <c r="G1891" s="22">
        <v>95</v>
      </c>
      <c r="H1891" s="22">
        <v>35.4</v>
      </c>
      <c r="I1891" s="22">
        <v>32.21</v>
      </c>
      <c r="J1891" s="22" t="s">
        <v>60</v>
      </c>
      <c r="K1891" s="23">
        <v>177156</v>
      </c>
      <c r="L1891" s="23" t="s">
        <v>55</v>
      </c>
      <c r="M1891" s="23" t="s">
        <v>83</v>
      </c>
      <c r="N1891" s="27"/>
      <c r="O1891" s="23" t="s">
        <v>56</v>
      </c>
      <c r="P1891" t="str">
        <f t="shared" si="29"/>
        <v>INSERT INTO @DataTable (Deal, AdvanceDate, PROV, DealPurpose, RateType, BEACON, LTV, TDS, GDS, InsuranceType, PrincipalBalance, OccupancyType, AccountStatus, Closed_Date, DelinquencyBucket) VALUES (1890, '2017-01-05', 'AB', 'Purchase', 'Fixed', 753, 95, 35.4, 32.21, 'HiRatio', 177156, 'Owner-Occupied', 'Open', '1900-01-00', 'Current');</v>
      </c>
    </row>
    <row r="1892" spans="1:16" x14ac:dyDescent="0.35">
      <c r="A1892" s="19">
        <v>1891</v>
      </c>
      <c r="B1892" s="18">
        <v>41838</v>
      </c>
      <c r="C1892" s="19" t="s">
        <v>58</v>
      </c>
      <c r="D1892" s="19" t="s">
        <v>59</v>
      </c>
      <c r="E1892" s="19" t="s">
        <v>40</v>
      </c>
      <c r="F1892" s="19">
        <v>789</v>
      </c>
      <c r="G1892" s="19">
        <v>20.96</v>
      </c>
      <c r="H1892" s="19">
        <v>31.69</v>
      </c>
      <c r="I1892" s="19">
        <v>30.82</v>
      </c>
      <c r="J1892" s="19" t="s">
        <v>54</v>
      </c>
      <c r="K1892" s="20">
        <v>132801.94</v>
      </c>
      <c r="L1892" s="20" t="s">
        <v>55</v>
      </c>
      <c r="M1892" s="20" t="s">
        <v>83</v>
      </c>
      <c r="N1892" s="26"/>
      <c r="O1892" s="20" t="s">
        <v>56</v>
      </c>
      <c r="P1892" t="str">
        <f t="shared" si="29"/>
        <v>INSERT INTO @DataTable (Deal, AdvanceDate, PROV, DealPurpose, RateType, BEACON, LTV, TDS, GDS, InsuranceType, PrincipalBalance, OccupancyType, AccountStatus, Closed_Date, DelinquencyBucket) VALUES (1891, '2014-07-18', 'BC', 'Transfer', 'ARM', 789, 20.96, 31.69, 30.82, 'Conv', 132801.94, 'Owner-Occupied', 'Open', '1900-01-00', 'Current');</v>
      </c>
    </row>
    <row r="1893" spans="1:16" x14ac:dyDescent="0.35">
      <c r="A1893" s="22">
        <v>1892</v>
      </c>
      <c r="B1893" s="21">
        <v>42226</v>
      </c>
      <c r="C1893" s="22" t="s">
        <v>57</v>
      </c>
      <c r="D1893" s="22" t="s">
        <v>61</v>
      </c>
      <c r="E1893" s="22" t="s">
        <v>40</v>
      </c>
      <c r="F1893" s="22">
        <v>764</v>
      </c>
      <c r="G1893" s="22">
        <v>90</v>
      </c>
      <c r="H1893" s="22">
        <v>32.54</v>
      </c>
      <c r="I1893" s="22">
        <v>27.18</v>
      </c>
      <c r="J1893" s="22" t="s">
        <v>60</v>
      </c>
      <c r="K1893" s="23">
        <v>837866.3</v>
      </c>
      <c r="L1893" s="23" t="s">
        <v>55</v>
      </c>
      <c r="M1893" s="23" t="s">
        <v>83</v>
      </c>
      <c r="N1893" s="27"/>
      <c r="O1893" s="23" t="s">
        <v>56</v>
      </c>
      <c r="P1893" t="str">
        <f t="shared" si="29"/>
        <v>INSERT INTO @DataTable (Deal, AdvanceDate, PROV, DealPurpose, RateType, BEACON, LTV, TDS, GDS, InsuranceType, PrincipalBalance, OccupancyType, AccountStatus, Closed_Date, DelinquencyBucket) VALUES (1892, '2015-08-10', 'ON', 'Purchase', 'ARM', 764, 90, 32.54, 27.18, 'HiRatio', 837866.3, 'Owner-Occupied', 'Open', '1900-01-00', 'Current');</v>
      </c>
    </row>
    <row r="1894" spans="1:16" x14ac:dyDescent="0.35">
      <c r="A1894" s="19">
        <v>1893</v>
      </c>
      <c r="B1894" s="18">
        <v>41775</v>
      </c>
      <c r="C1894" s="19" t="s">
        <v>57</v>
      </c>
      <c r="D1894" s="19" t="s">
        <v>52</v>
      </c>
      <c r="E1894" s="19" t="s">
        <v>40</v>
      </c>
      <c r="F1894" s="19">
        <v>771</v>
      </c>
      <c r="G1894" s="19">
        <v>71.36</v>
      </c>
      <c r="H1894" s="19">
        <v>22.99</v>
      </c>
      <c r="I1894" s="19">
        <v>17.18</v>
      </c>
      <c r="J1894" s="19" t="s">
        <v>54</v>
      </c>
      <c r="K1894" s="20">
        <v>717471.85</v>
      </c>
      <c r="L1894" s="20" t="s">
        <v>55</v>
      </c>
      <c r="M1894" s="20" t="s">
        <v>83</v>
      </c>
      <c r="N1894" s="26"/>
      <c r="O1894" s="20" t="s">
        <v>56</v>
      </c>
      <c r="P1894" t="str">
        <f t="shared" si="29"/>
        <v>INSERT INTO @DataTable (Deal, AdvanceDate, PROV, DealPurpose, RateType, BEACON, LTV, TDS, GDS, InsuranceType, PrincipalBalance, OccupancyType, AccountStatus, Closed_Date, DelinquencyBucket) VALUES (1893, '2014-05-16', 'ON', 'Refinance External', 'ARM', 771, 71.36, 22.99, 17.18, 'Conv', 717471.85, 'Owner-Occupied', 'Open', '1900-01-00', 'Current');</v>
      </c>
    </row>
    <row r="1895" spans="1:16" x14ac:dyDescent="0.35">
      <c r="A1895" s="22">
        <v>1894</v>
      </c>
      <c r="B1895" s="21">
        <v>42396</v>
      </c>
      <c r="C1895" s="22" t="s">
        <v>51</v>
      </c>
      <c r="D1895" s="22" t="s">
        <v>52</v>
      </c>
      <c r="E1895" s="22" t="s">
        <v>53</v>
      </c>
      <c r="F1895" s="22">
        <v>766</v>
      </c>
      <c r="G1895" s="22">
        <v>78.569999999999993</v>
      </c>
      <c r="H1895" s="22">
        <v>34.28</v>
      </c>
      <c r="I1895" s="22">
        <v>15.86</v>
      </c>
      <c r="J1895" s="22" t="s">
        <v>54</v>
      </c>
      <c r="K1895" s="23">
        <v>428348.73</v>
      </c>
      <c r="L1895" s="23" t="s">
        <v>55</v>
      </c>
      <c r="M1895" s="23" t="s">
        <v>83</v>
      </c>
      <c r="N1895" s="27"/>
      <c r="O1895" s="23" t="s">
        <v>56</v>
      </c>
      <c r="P1895" t="str">
        <f t="shared" si="29"/>
        <v>INSERT INTO @DataTable (Deal, AdvanceDate, PROV, DealPurpose, RateType, BEACON, LTV, TDS, GDS, InsuranceType, PrincipalBalance, OccupancyType, AccountStatus, Closed_Date, DelinquencyBucket) VALUES (1894, '2016-01-27', 'AB', 'Refinance External', 'Fixed', 766, 78.57, 34.28, 15.86, 'Conv', 428348.73, 'Owner-Occupied', 'Open', '1900-01-00', 'Current');</v>
      </c>
    </row>
    <row r="1896" spans="1:16" x14ac:dyDescent="0.35">
      <c r="A1896" s="19">
        <v>1895</v>
      </c>
      <c r="B1896" s="18">
        <v>42153</v>
      </c>
      <c r="C1896" s="19" t="s">
        <v>58</v>
      </c>
      <c r="D1896" s="19" t="s">
        <v>61</v>
      </c>
      <c r="E1896" s="19" t="s">
        <v>53</v>
      </c>
      <c r="F1896" s="19">
        <v>691</v>
      </c>
      <c r="G1896" s="19">
        <v>95</v>
      </c>
      <c r="H1896" s="19">
        <v>34.659999999999997</v>
      </c>
      <c r="I1896" s="19">
        <v>31.41</v>
      </c>
      <c r="J1896" s="19" t="s">
        <v>60</v>
      </c>
      <c r="K1896" s="20">
        <v>230006.3</v>
      </c>
      <c r="L1896" s="20" t="s">
        <v>55</v>
      </c>
      <c r="M1896" s="20" t="s">
        <v>83</v>
      </c>
      <c r="N1896" s="26"/>
      <c r="O1896" s="20" t="s">
        <v>56</v>
      </c>
      <c r="P1896" t="str">
        <f t="shared" si="29"/>
        <v>INSERT INTO @DataTable (Deal, AdvanceDate, PROV, DealPurpose, RateType, BEACON, LTV, TDS, GDS, InsuranceType, PrincipalBalance, OccupancyType, AccountStatus, Closed_Date, DelinquencyBucket) VALUES (1895, '2015-05-29', 'BC', 'Purchase', 'Fixed', 691, 95, 34.66, 31.41, 'HiRatio', 230006.3, 'Owner-Occupied', 'Open', '1900-01-00', 'Current');</v>
      </c>
    </row>
    <row r="1897" spans="1:16" x14ac:dyDescent="0.35">
      <c r="A1897" s="22">
        <v>1896</v>
      </c>
      <c r="B1897" s="21">
        <v>41943</v>
      </c>
      <c r="C1897" s="22" t="s">
        <v>57</v>
      </c>
      <c r="D1897" s="22" t="s">
        <v>61</v>
      </c>
      <c r="E1897" s="22" t="s">
        <v>53</v>
      </c>
      <c r="F1897" s="22">
        <v>786</v>
      </c>
      <c r="G1897" s="22">
        <v>95</v>
      </c>
      <c r="H1897" s="22">
        <v>42.1</v>
      </c>
      <c r="I1897" s="22">
        <v>23.45</v>
      </c>
      <c r="J1897" s="22" t="s">
        <v>60</v>
      </c>
      <c r="K1897" s="23">
        <v>222288.74</v>
      </c>
      <c r="L1897" s="23" t="s">
        <v>55</v>
      </c>
      <c r="M1897" s="23" t="s">
        <v>83</v>
      </c>
      <c r="N1897" s="27"/>
      <c r="O1897" s="23" t="s">
        <v>56</v>
      </c>
      <c r="P1897" t="str">
        <f t="shared" si="29"/>
        <v>INSERT INTO @DataTable (Deal, AdvanceDate, PROV, DealPurpose, RateType, BEACON, LTV, TDS, GDS, InsuranceType, PrincipalBalance, OccupancyType, AccountStatus, Closed_Date, DelinquencyBucket) VALUES (1896, '2014-10-31', 'ON', 'Purchase', 'Fixed', 786, 95, 42.1, 23.45, 'HiRatio', 222288.74, 'Owner-Occupied', 'Open', '1900-01-00', 'Current');</v>
      </c>
    </row>
    <row r="1898" spans="1:16" x14ac:dyDescent="0.35">
      <c r="A1898" s="19">
        <v>1897</v>
      </c>
      <c r="B1898" s="18">
        <v>42020</v>
      </c>
      <c r="C1898" s="19" t="s">
        <v>58</v>
      </c>
      <c r="D1898" s="19" t="s">
        <v>52</v>
      </c>
      <c r="E1898" s="19" t="s">
        <v>40</v>
      </c>
      <c r="F1898" s="19">
        <v>748</v>
      </c>
      <c r="G1898" s="19">
        <v>80</v>
      </c>
      <c r="H1898" s="19">
        <v>38.68</v>
      </c>
      <c r="I1898" s="19">
        <v>16.73</v>
      </c>
      <c r="J1898" s="19" t="s">
        <v>54</v>
      </c>
      <c r="K1898" s="20">
        <v>188371.82</v>
      </c>
      <c r="L1898" s="20" t="s">
        <v>55</v>
      </c>
      <c r="M1898" s="20" t="s">
        <v>83</v>
      </c>
      <c r="N1898" s="26"/>
      <c r="O1898" s="20" t="s">
        <v>56</v>
      </c>
      <c r="P1898" t="str">
        <f t="shared" si="29"/>
        <v>INSERT INTO @DataTable (Deal, AdvanceDate, PROV, DealPurpose, RateType, BEACON, LTV, TDS, GDS, InsuranceType, PrincipalBalance, OccupancyType, AccountStatus, Closed_Date, DelinquencyBucket) VALUES (1897, '2015-01-16', 'BC', 'Refinance External', 'ARM', 748, 80, 38.68, 16.73, 'Conv', 188371.82, 'Owner-Occupied', 'Open', '1900-01-00', 'Current');</v>
      </c>
    </row>
    <row r="1899" spans="1:16" x14ac:dyDescent="0.35">
      <c r="A1899" s="22">
        <v>1898</v>
      </c>
      <c r="B1899" s="21">
        <v>41726</v>
      </c>
      <c r="C1899" s="22" t="s">
        <v>74</v>
      </c>
      <c r="D1899" s="22" t="s">
        <v>61</v>
      </c>
      <c r="E1899" s="22" t="s">
        <v>40</v>
      </c>
      <c r="F1899" s="22">
        <v>804</v>
      </c>
      <c r="G1899" s="22">
        <v>95</v>
      </c>
      <c r="H1899" s="22">
        <v>22.87</v>
      </c>
      <c r="I1899" s="22">
        <v>22.87</v>
      </c>
      <c r="J1899" s="22" t="s">
        <v>60</v>
      </c>
      <c r="K1899" s="23">
        <v>215137.65</v>
      </c>
      <c r="L1899" s="23" t="s">
        <v>55</v>
      </c>
      <c r="M1899" s="23" t="s">
        <v>83</v>
      </c>
      <c r="N1899" s="27"/>
      <c r="O1899" s="23" t="s">
        <v>56</v>
      </c>
      <c r="P1899" t="str">
        <f t="shared" si="29"/>
        <v>INSERT INTO @DataTable (Deal, AdvanceDate, PROV, DealPurpose, RateType, BEACON, LTV, TDS, GDS, InsuranceType, PrincipalBalance, OccupancyType, AccountStatus, Closed_Date, DelinquencyBucket) VALUES (1898, '2014-03-28', 'MB', 'Purchase', 'ARM', 804, 95, 22.87, 22.87, 'HiRatio', 215137.65, 'Owner-Occupied', 'Open', '1900-01-00', 'Current');</v>
      </c>
    </row>
    <row r="1900" spans="1:16" x14ac:dyDescent="0.35">
      <c r="A1900" s="19">
        <v>1899</v>
      </c>
      <c r="B1900" s="18">
        <v>40871</v>
      </c>
      <c r="C1900" s="19" t="s">
        <v>57</v>
      </c>
      <c r="D1900" s="19" t="s">
        <v>61</v>
      </c>
      <c r="E1900" s="19" t="s">
        <v>40</v>
      </c>
      <c r="F1900" s="19">
        <v>741</v>
      </c>
      <c r="G1900" s="19">
        <v>90</v>
      </c>
      <c r="H1900" s="19">
        <v>32.82</v>
      </c>
      <c r="I1900" s="19">
        <v>27.36</v>
      </c>
      <c r="J1900" s="19" t="s">
        <v>60</v>
      </c>
      <c r="K1900" s="20">
        <v>291723.2</v>
      </c>
      <c r="L1900" s="20" t="s">
        <v>55</v>
      </c>
      <c r="M1900" s="20" t="s">
        <v>83</v>
      </c>
      <c r="N1900" s="26"/>
      <c r="O1900" s="20" t="s">
        <v>56</v>
      </c>
      <c r="P1900" t="str">
        <f t="shared" si="29"/>
        <v>INSERT INTO @DataTable (Deal, AdvanceDate, PROV, DealPurpose, RateType, BEACON, LTV, TDS, GDS, InsuranceType, PrincipalBalance, OccupancyType, AccountStatus, Closed_Date, DelinquencyBucket) VALUES (1899, '2011-11-24', 'ON', 'Purchase', 'ARM', 741, 90, 32.82, 27.36, 'HiRatio', 291723.2, 'Owner-Occupied', 'Open', '1900-01-00', 'Current');</v>
      </c>
    </row>
    <row r="1901" spans="1:16" x14ac:dyDescent="0.35">
      <c r="A1901" s="22">
        <v>1900</v>
      </c>
      <c r="B1901" s="21">
        <v>42457</v>
      </c>
      <c r="C1901" s="22" t="s">
        <v>57</v>
      </c>
      <c r="D1901" s="22" t="s">
        <v>52</v>
      </c>
      <c r="E1901" s="22" t="s">
        <v>53</v>
      </c>
      <c r="F1901" s="22">
        <v>770</v>
      </c>
      <c r="G1901" s="22">
        <v>41.88</v>
      </c>
      <c r="H1901" s="22">
        <v>10.9</v>
      </c>
      <c r="I1901" s="22">
        <v>9.43</v>
      </c>
      <c r="J1901" s="22" t="s">
        <v>54</v>
      </c>
      <c r="K1901" s="23">
        <v>0</v>
      </c>
      <c r="L1901" s="23" t="s">
        <v>55</v>
      </c>
      <c r="M1901" s="23" t="s">
        <v>84</v>
      </c>
      <c r="N1901" s="27">
        <v>42522</v>
      </c>
      <c r="O1901" s="23" t="s">
        <v>56</v>
      </c>
      <c r="P1901" t="str">
        <f t="shared" si="29"/>
        <v>INSERT INTO @DataTable (Deal, AdvanceDate, PROV, DealPurpose, RateType, BEACON, LTV, TDS, GDS, InsuranceType, PrincipalBalance, OccupancyType, AccountStatus, Closed_Date, DelinquencyBucket) VALUES (1900, '2016-03-28', 'ON', 'Refinance External', 'Fixed', 770, 41.88, 10.9, 9.43, 'Conv', 0, 'Owner-Occupied', 'Closed', '2016-06-01', 'Current');</v>
      </c>
    </row>
    <row r="1902" spans="1:16" x14ac:dyDescent="0.35">
      <c r="A1902" s="19">
        <v>1901</v>
      </c>
      <c r="B1902" s="18">
        <v>41019</v>
      </c>
      <c r="C1902" s="19" t="s">
        <v>51</v>
      </c>
      <c r="D1902" s="19" t="s">
        <v>61</v>
      </c>
      <c r="E1902" s="19" t="s">
        <v>53</v>
      </c>
      <c r="F1902" s="19">
        <v>774</v>
      </c>
      <c r="G1902" s="19">
        <v>95</v>
      </c>
      <c r="H1902" s="19">
        <v>35.15</v>
      </c>
      <c r="I1902" s="19">
        <v>34.25</v>
      </c>
      <c r="J1902" s="19" t="s">
        <v>60</v>
      </c>
      <c r="K1902" s="20">
        <v>250310.52</v>
      </c>
      <c r="L1902" s="20" t="s">
        <v>55</v>
      </c>
      <c r="M1902" s="20" t="s">
        <v>83</v>
      </c>
      <c r="N1902" s="26"/>
      <c r="O1902" s="20" t="s">
        <v>56</v>
      </c>
      <c r="P1902" t="str">
        <f t="shared" si="29"/>
        <v>INSERT INTO @DataTable (Deal, AdvanceDate, PROV, DealPurpose, RateType, BEACON, LTV, TDS, GDS, InsuranceType, PrincipalBalance, OccupancyType, AccountStatus, Closed_Date, DelinquencyBucket) VALUES (1901, '2012-04-20', 'AB', 'Purchase', 'Fixed', 774, 95, 35.15, 34.25, 'HiRatio', 250310.52, 'Owner-Occupied', 'Open', '1900-01-00', 'Current');</v>
      </c>
    </row>
    <row r="1903" spans="1:16" x14ac:dyDescent="0.35">
      <c r="A1903" s="22">
        <v>1902</v>
      </c>
      <c r="B1903" s="21">
        <v>41977</v>
      </c>
      <c r="C1903" s="22" t="s">
        <v>57</v>
      </c>
      <c r="D1903" s="22" t="s">
        <v>52</v>
      </c>
      <c r="E1903" s="22" t="s">
        <v>53</v>
      </c>
      <c r="F1903" s="22">
        <v>711</v>
      </c>
      <c r="G1903" s="22">
        <v>75.45</v>
      </c>
      <c r="H1903" s="22">
        <v>30.27</v>
      </c>
      <c r="I1903" s="22">
        <v>27.59</v>
      </c>
      <c r="J1903" s="22" t="s">
        <v>54</v>
      </c>
      <c r="K1903" s="23">
        <v>394868.06</v>
      </c>
      <c r="L1903" s="23" t="s">
        <v>55</v>
      </c>
      <c r="M1903" s="23" t="s">
        <v>83</v>
      </c>
      <c r="N1903" s="27"/>
      <c r="O1903" s="23" t="s">
        <v>56</v>
      </c>
      <c r="P1903" t="str">
        <f t="shared" si="29"/>
        <v>INSERT INTO @DataTable (Deal, AdvanceDate, PROV, DealPurpose, RateType, BEACON, LTV, TDS, GDS, InsuranceType, PrincipalBalance, OccupancyType, AccountStatus, Closed_Date, DelinquencyBucket) VALUES (1902, '2014-12-04', 'ON', 'Refinance External', 'Fixed', 711, 75.45, 30.27, 27.59, 'Conv', 394868.06, 'Owner-Occupied', 'Open', '1900-01-00', 'Current');</v>
      </c>
    </row>
    <row r="1904" spans="1:16" x14ac:dyDescent="0.35">
      <c r="A1904" s="19">
        <v>1903</v>
      </c>
      <c r="B1904" s="18">
        <v>42124</v>
      </c>
      <c r="C1904" s="19" t="s">
        <v>58</v>
      </c>
      <c r="D1904" s="19" t="s">
        <v>61</v>
      </c>
      <c r="E1904" s="19" t="s">
        <v>53</v>
      </c>
      <c r="F1904" s="19">
        <v>759</v>
      </c>
      <c r="G1904" s="19">
        <v>95</v>
      </c>
      <c r="H1904" s="19">
        <v>34.869999999999997</v>
      </c>
      <c r="I1904" s="19">
        <v>21.27</v>
      </c>
      <c r="J1904" s="19" t="s">
        <v>60</v>
      </c>
      <c r="K1904" s="20">
        <v>287572.03000000003</v>
      </c>
      <c r="L1904" s="20" t="s">
        <v>55</v>
      </c>
      <c r="M1904" s="20" t="s">
        <v>83</v>
      </c>
      <c r="N1904" s="26"/>
      <c r="O1904" s="20" t="s">
        <v>56</v>
      </c>
      <c r="P1904" t="str">
        <f t="shared" si="29"/>
        <v>INSERT INTO @DataTable (Deal, AdvanceDate, PROV, DealPurpose, RateType, BEACON, LTV, TDS, GDS, InsuranceType, PrincipalBalance, OccupancyType, AccountStatus, Closed_Date, DelinquencyBucket) VALUES (1903, '2015-04-30', 'BC', 'Purchase', 'Fixed', 759, 95, 34.87, 21.27, 'HiRatio', 287572.03, 'Owner-Occupied', 'Open', '1900-01-00', 'Current');</v>
      </c>
    </row>
    <row r="1905" spans="1:16" x14ac:dyDescent="0.35">
      <c r="A1905" s="22">
        <v>1904</v>
      </c>
      <c r="B1905" s="21">
        <v>41089</v>
      </c>
      <c r="C1905" s="22" t="s">
        <v>51</v>
      </c>
      <c r="D1905" s="22" t="s">
        <v>61</v>
      </c>
      <c r="E1905" s="22" t="s">
        <v>53</v>
      </c>
      <c r="F1905" s="22">
        <v>635</v>
      </c>
      <c r="G1905" s="22">
        <v>95</v>
      </c>
      <c r="H1905" s="22">
        <v>30.47</v>
      </c>
      <c r="I1905" s="22">
        <v>30.24</v>
      </c>
      <c r="J1905" s="22" t="s">
        <v>60</v>
      </c>
      <c r="K1905" s="23">
        <v>365905.14</v>
      </c>
      <c r="L1905" s="23" t="s">
        <v>55</v>
      </c>
      <c r="M1905" s="23" t="s">
        <v>83</v>
      </c>
      <c r="N1905" s="27"/>
      <c r="O1905" s="23" t="s">
        <v>56</v>
      </c>
      <c r="P1905" t="str">
        <f t="shared" si="29"/>
        <v>INSERT INTO @DataTable (Deal, AdvanceDate, PROV, DealPurpose, RateType, BEACON, LTV, TDS, GDS, InsuranceType, PrincipalBalance, OccupancyType, AccountStatus, Closed_Date, DelinquencyBucket) VALUES (1904, '2012-06-29', 'AB', 'Purchase', 'Fixed', 635, 95, 30.47, 30.24, 'HiRatio', 365905.14, 'Owner-Occupied', 'Open', '1900-01-00', 'Current');</v>
      </c>
    </row>
    <row r="1906" spans="1:16" x14ac:dyDescent="0.35">
      <c r="A1906" s="19">
        <v>1905</v>
      </c>
      <c r="B1906" s="18">
        <v>42265</v>
      </c>
      <c r="C1906" s="19" t="s">
        <v>57</v>
      </c>
      <c r="D1906" s="19" t="s">
        <v>52</v>
      </c>
      <c r="E1906" s="19" t="s">
        <v>40</v>
      </c>
      <c r="F1906" s="19">
        <v>713</v>
      </c>
      <c r="G1906" s="19">
        <v>42.86</v>
      </c>
      <c r="H1906" s="19">
        <v>26.62</v>
      </c>
      <c r="I1906" s="19">
        <v>13.56</v>
      </c>
      <c r="J1906" s="19" t="s">
        <v>54</v>
      </c>
      <c r="K1906" s="20">
        <v>280947.90000000002</v>
      </c>
      <c r="L1906" s="20" t="s">
        <v>55</v>
      </c>
      <c r="M1906" s="20" t="s">
        <v>83</v>
      </c>
      <c r="N1906" s="26"/>
      <c r="O1906" s="20" t="s">
        <v>56</v>
      </c>
      <c r="P1906" t="str">
        <f t="shared" si="29"/>
        <v>INSERT INTO @DataTable (Deal, AdvanceDate, PROV, DealPurpose, RateType, BEACON, LTV, TDS, GDS, InsuranceType, PrincipalBalance, OccupancyType, AccountStatus, Closed_Date, DelinquencyBucket) VALUES (1905, '2015-09-18', 'ON', 'Refinance External', 'ARM', 713, 42.86, 26.62, 13.56, 'Conv', 280947.9, 'Owner-Occupied', 'Open', '1900-01-00', 'Current');</v>
      </c>
    </row>
    <row r="1907" spans="1:16" x14ac:dyDescent="0.35">
      <c r="A1907" s="22">
        <v>1906</v>
      </c>
      <c r="B1907" s="21">
        <v>42283</v>
      </c>
      <c r="C1907" s="22" t="s">
        <v>57</v>
      </c>
      <c r="D1907" s="22" t="s">
        <v>61</v>
      </c>
      <c r="E1907" s="22" t="s">
        <v>40</v>
      </c>
      <c r="F1907" s="22">
        <v>798</v>
      </c>
      <c r="G1907" s="22">
        <v>17.850000000000001</v>
      </c>
      <c r="H1907" s="22">
        <v>30.11</v>
      </c>
      <c r="I1907" s="22">
        <v>16.73</v>
      </c>
      <c r="J1907" s="22" t="s">
        <v>54</v>
      </c>
      <c r="K1907" s="23">
        <v>123339.02</v>
      </c>
      <c r="L1907" s="23" t="s">
        <v>55</v>
      </c>
      <c r="M1907" s="23" t="s">
        <v>83</v>
      </c>
      <c r="N1907" s="27"/>
      <c r="O1907" s="23" t="s">
        <v>56</v>
      </c>
      <c r="P1907" t="str">
        <f t="shared" si="29"/>
        <v>INSERT INTO @DataTable (Deal, AdvanceDate, PROV, DealPurpose, RateType, BEACON, LTV, TDS, GDS, InsuranceType, PrincipalBalance, OccupancyType, AccountStatus, Closed_Date, DelinquencyBucket) VALUES (1906, '2015-10-06', 'ON', 'Purchase', 'ARM', 798, 17.85, 30.11, 16.73, 'Conv', 123339.02, 'Owner-Occupied', 'Open', '1900-01-00', 'Current');</v>
      </c>
    </row>
    <row r="1908" spans="1:16" x14ac:dyDescent="0.35">
      <c r="A1908" s="19">
        <v>1907</v>
      </c>
      <c r="B1908" s="18">
        <v>42493</v>
      </c>
      <c r="C1908" s="19" t="s">
        <v>51</v>
      </c>
      <c r="D1908" s="19" t="s">
        <v>52</v>
      </c>
      <c r="E1908" s="19" t="s">
        <v>53</v>
      </c>
      <c r="F1908" s="19">
        <v>781</v>
      </c>
      <c r="G1908" s="19">
        <v>37.46</v>
      </c>
      <c r="H1908" s="19">
        <v>25.66</v>
      </c>
      <c r="I1908" s="19">
        <v>22.09</v>
      </c>
      <c r="J1908" s="19" t="s">
        <v>54</v>
      </c>
      <c r="K1908" s="20">
        <v>240193.92000000001</v>
      </c>
      <c r="L1908" s="20" t="s">
        <v>55</v>
      </c>
      <c r="M1908" s="20" t="s">
        <v>83</v>
      </c>
      <c r="N1908" s="26"/>
      <c r="O1908" s="20" t="s">
        <v>56</v>
      </c>
      <c r="P1908" t="str">
        <f t="shared" si="29"/>
        <v>INSERT INTO @DataTable (Deal, AdvanceDate, PROV, DealPurpose, RateType, BEACON, LTV, TDS, GDS, InsuranceType, PrincipalBalance, OccupancyType, AccountStatus, Closed_Date, DelinquencyBucket) VALUES (1907, '2016-05-03', 'AB', 'Refinance External', 'Fixed', 781, 37.46, 25.66, 22.09, 'Conv', 240193.92, 'Owner-Occupied', 'Open', '1900-01-00', 'Current');</v>
      </c>
    </row>
    <row r="1909" spans="1:16" x14ac:dyDescent="0.35">
      <c r="A1909" s="22">
        <v>1908</v>
      </c>
      <c r="B1909" s="21">
        <v>42580</v>
      </c>
      <c r="C1909" s="22" t="s">
        <v>51</v>
      </c>
      <c r="D1909" s="22" t="s">
        <v>61</v>
      </c>
      <c r="E1909" s="22" t="s">
        <v>53</v>
      </c>
      <c r="F1909" s="22">
        <v>852</v>
      </c>
      <c r="G1909" s="22">
        <v>85</v>
      </c>
      <c r="H1909" s="22">
        <v>35.47</v>
      </c>
      <c r="I1909" s="22">
        <v>16.11</v>
      </c>
      <c r="J1909" s="22" t="s">
        <v>60</v>
      </c>
      <c r="K1909" s="23">
        <v>487585.29</v>
      </c>
      <c r="L1909" s="23" t="s">
        <v>55</v>
      </c>
      <c r="M1909" s="23" t="s">
        <v>83</v>
      </c>
      <c r="N1909" s="27"/>
      <c r="O1909" s="23" t="s">
        <v>56</v>
      </c>
      <c r="P1909" t="str">
        <f t="shared" si="29"/>
        <v>INSERT INTO @DataTable (Deal, AdvanceDate, PROV, DealPurpose, RateType, BEACON, LTV, TDS, GDS, InsuranceType, PrincipalBalance, OccupancyType, AccountStatus, Closed_Date, DelinquencyBucket) VALUES (1908, '2016-07-29', 'AB', 'Purchase', 'Fixed', 852, 85, 35.47, 16.11, 'HiRatio', 487585.29, 'Owner-Occupied', 'Open', '1900-01-00', 'Current');</v>
      </c>
    </row>
    <row r="1910" spans="1:16" x14ac:dyDescent="0.35">
      <c r="A1910" s="19">
        <v>1909</v>
      </c>
      <c r="B1910" s="18">
        <v>42608</v>
      </c>
      <c r="C1910" s="19" t="s">
        <v>51</v>
      </c>
      <c r="D1910" s="19" t="s">
        <v>52</v>
      </c>
      <c r="E1910" s="19" t="s">
        <v>53</v>
      </c>
      <c r="F1910" s="19">
        <v>797</v>
      </c>
      <c r="G1910" s="19">
        <v>79.650000000000006</v>
      </c>
      <c r="H1910" s="19">
        <v>16.71</v>
      </c>
      <c r="I1910" s="19">
        <v>16.579999999999998</v>
      </c>
      <c r="J1910" s="19" t="s">
        <v>54</v>
      </c>
      <c r="K1910" s="20">
        <v>224496.2</v>
      </c>
      <c r="L1910" s="20" t="s">
        <v>55</v>
      </c>
      <c r="M1910" s="20" t="s">
        <v>83</v>
      </c>
      <c r="N1910" s="26"/>
      <c r="O1910" s="20" t="s">
        <v>56</v>
      </c>
      <c r="P1910" t="str">
        <f t="shared" si="29"/>
        <v>INSERT INTO @DataTable (Deal, AdvanceDate, PROV, DealPurpose, RateType, BEACON, LTV, TDS, GDS, InsuranceType, PrincipalBalance, OccupancyType, AccountStatus, Closed_Date, DelinquencyBucket) VALUES (1909, '2016-08-26', 'AB', 'Refinance External', 'Fixed', 797, 79.65, 16.71, 16.58, 'Conv', 224496.2, 'Owner-Occupied', 'Open', '1900-01-00', 'Current');</v>
      </c>
    </row>
    <row r="1911" spans="1:16" x14ac:dyDescent="0.35">
      <c r="A1911" s="22">
        <v>1910</v>
      </c>
      <c r="B1911" s="21">
        <v>41642</v>
      </c>
      <c r="C1911" s="22" t="s">
        <v>57</v>
      </c>
      <c r="D1911" s="22" t="s">
        <v>61</v>
      </c>
      <c r="E1911" s="22" t="s">
        <v>53</v>
      </c>
      <c r="F1911" s="22">
        <v>686</v>
      </c>
      <c r="G1911" s="22">
        <v>94.97</v>
      </c>
      <c r="H1911" s="22">
        <v>43.42</v>
      </c>
      <c r="I1911" s="22">
        <v>38.6</v>
      </c>
      <c r="J1911" s="22" t="s">
        <v>60</v>
      </c>
      <c r="K1911" s="23">
        <v>0</v>
      </c>
      <c r="L1911" s="23" t="s">
        <v>55</v>
      </c>
      <c r="M1911" s="23" t="s">
        <v>84</v>
      </c>
      <c r="N1911" s="27">
        <v>42471</v>
      </c>
      <c r="O1911" s="23" t="s">
        <v>56</v>
      </c>
      <c r="P1911" t="str">
        <f t="shared" si="29"/>
        <v>INSERT INTO @DataTable (Deal, AdvanceDate, PROV, DealPurpose, RateType, BEACON, LTV, TDS, GDS, InsuranceType, PrincipalBalance, OccupancyType, AccountStatus, Closed_Date, DelinquencyBucket) VALUES (1910, '2014-01-03', 'ON', 'Purchase', 'Fixed', 686, 94.97, 43.42, 38.6, 'HiRatio', 0, 'Owner-Occupied', 'Closed', '2016-04-11', 'Current');</v>
      </c>
    </row>
    <row r="1912" spans="1:16" x14ac:dyDescent="0.35">
      <c r="A1912" s="19">
        <v>1911</v>
      </c>
      <c r="B1912" s="18">
        <v>42437</v>
      </c>
      <c r="C1912" s="19" t="s">
        <v>57</v>
      </c>
      <c r="D1912" s="19" t="s">
        <v>61</v>
      </c>
      <c r="E1912" s="19" t="s">
        <v>40</v>
      </c>
      <c r="F1912" s="19">
        <v>638</v>
      </c>
      <c r="G1912" s="19">
        <v>89.97</v>
      </c>
      <c r="H1912" s="19">
        <v>32.18</v>
      </c>
      <c r="I1912" s="19">
        <v>26.89</v>
      </c>
      <c r="J1912" s="19" t="s">
        <v>60</v>
      </c>
      <c r="K1912" s="20">
        <v>386491.16</v>
      </c>
      <c r="L1912" s="20" t="s">
        <v>55</v>
      </c>
      <c r="M1912" s="20" t="s">
        <v>83</v>
      </c>
      <c r="N1912" s="26"/>
      <c r="O1912" s="20" t="s">
        <v>56</v>
      </c>
      <c r="P1912" t="str">
        <f t="shared" si="29"/>
        <v>INSERT INTO @DataTable (Deal, AdvanceDate, PROV, DealPurpose, RateType, BEACON, LTV, TDS, GDS, InsuranceType, PrincipalBalance, OccupancyType, AccountStatus, Closed_Date, DelinquencyBucket) VALUES (1911, '2016-03-08', 'ON', 'Purchase', 'ARM', 638, 89.97, 32.18, 26.89, 'HiRatio', 386491.16, 'Owner-Occupied', 'Open', '1900-01-00', 'Current');</v>
      </c>
    </row>
    <row r="1913" spans="1:16" x14ac:dyDescent="0.35">
      <c r="A1913" s="22">
        <v>1912</v>
      </c>
      <c r="B1913" s="21">
        <v>42214</v>
      </c>
      <c r="C1913" s="22" t="s">
        <v>57</v>
      </c>
      <c r="D1913" s="22" t="s">
        <v>61</v>
      </c>
      <c r="E1913" s="22" t="s">
        <v>40</v>
      </c>
      <c r="F1913" s="22">
        <v>793</v>
      </c>
      <c r="G1913" s="22">
        <v>80</v>
      </c>
      <c r="H1913" s="22">
        <v>32.76</v>
      </c>
      <c r="I1913" s="22">
        <v>17.47</v>
      </c>
      <c r="J1913" s="22" t="s">
        <v>54</v>
      </c>
      <c r="K1913" s="23">
        <v>167697.07999999999</v>
      </c>
      <c r="L1913" s="23" t="s">
        <v>55</v>
      </c>
      <c r="M1913" s="23" t="s">
        <v>83</v>
      </c>
      <c r="N1913" s="27"/>
      <c r="O1913" s="23" t="s">
        <v>56</v>
      </c>
      <c r="P1913" t="str">
        <f t="shared" si="29"/>
        <v>INSERT INTO @DataTable (Deal, AdvanceDate, PROV, DealPurpose, RateType, BEACON, LTV, TDS, GDS, InsuranceType, PrincipalBalance, OccupancyType, AccountStatus, Closed_Date, DelinquencyBucket) VALUES (1912, '2015-07-29', 'ON', 'Purchase', 'ARM', 793, 80, 32.76, 17.47, 'Conv', 167697.08, 'Owner-Occupied', 'Open', '1900-01-00', 'Current');</v>
      </c>
    </row>
    <row r="1914" spans="1:16" x14ac:dyDescent="0.35">
      <c r="A1914" s="19">
        <v>1913</v>
      </c>
      <c r="B1914" s="18">
        <v>42193</v>
      </c>
      <c r="C1914" s="19" t="s">
        <v>57</v>
      </c>
      <c r="D1914" s="19" t="s">
        <v>61</v>
      </c>
      <c r="E1914" s="19" t="s">
        <v>53</v>
      </c>
      <c r="F1914" s="19">
        <v>719</v>
      </c>
      <c r="G1914" s="19">
        <v>95</v>
      </c>
      <c r="H1914" s="19">
        <v>35.64</v>
      </c>
      <c r="I1914" s="19">
        <v>35.32</v>
      </c>
      <c r="J1914" s="19" t="s">
        <v>60</v>
      </c>
      <c r="K1914" s="20">
        <v>224608.5</v>
      </c>
      <c r="L1914" s="20" t="s">
        <v>55</v>
      </c>
      <c r="M1914" s="20" t="s">
        <v>83</v>
      </c>
      <c r="N1914" s="26"/>
      <c r="O1914" s="20" t="s">
        <v>56</v>
      </c>
      <c r="P1914" t="str">
        <f t="shared" si="29"/>
        <v>INSERT INTO @DataTable (Deal, AdvanceDate, PROV, DealPurpose, RateType, BEACON, LTV, TDS, GDS, InsuranceType, PrincipalBalance, OccupancyType, AccountStatus, Closed_Date, DelinquencyBucket) VALUES (1913, '2015-07-08', 'ON', 'Purchase', 'Fixed', 719, 95, 35.64, 35.32, 'HiRatio', 224608.5, 'Owner-Occupied', 'Open', '1900-01-00', 'Current');</v>
      </c>
    </row>
    <row r="1915" spans="1:16" x14ac:dyDescent="0.35">
      <c r="A1915" s="22">
        <v>1914</v>
      </c>
      <c r="B1915" s="21">
        <v>41579</v>
      </c>
      <c r="C1915" s="22" t="s">
        <v>51</v>
      </c>
      <c r="D1915" s="22" t="s">
        <v>61</v>
      </c>
      <c r="E1915" s="22" t="s">
        <v>53</v>
      </c>
      <c r="F1915" s="22">
        <v>663</v>
      </c>
      <c r="G1915" s="22">
        <v>95</v>
      </c>
      <c r="H1915" s="22">
        <v>40.229999999999997</v>
      </c>
      <c r="I1915" s="22">
        <v>29.38</v>
      </c>
      <c r="J1915" s="22" t="s">
        <v>60</v>
      </c>
      <c r="K1915" s="23">
        <v>0</v>
      </c>
      <c r="L1915" s="23" t="s">
        <v>55</v>
      </c>
      <c r="M1915" s="23" t="s">
        <v>84</v>
      </c>
      <c r="N1915" s="27">
        <v>42720</v>
      </c>
      <c r="O1915" s="23" t="s">
        <v>56</v>
      </c>
      <c r="P1915" t="str">
        <f t="shared" si="29"/>
        <v>INSERT INTO @DataTable (Deal, AdvanceDate, PROV, DealPurpose, RateType, BEACON, LTV, TDS, GDS, InsuranceType, PrincipalBalance, OccupancyType, AccountStatus, Closed_Date, DelinquencyBucket) VALUES (1914, '2013-11-01', 'AB', 'Purchase', 'Fixed', 663, 95, 40.23, 29.38, 'HiRatio', 0, 'Owner-Occupied', 'Closed', '2016-12-16', 'Current');</v>
      </c>
    </row>
    <row r="1916" spans="1:16" x14ac:dyDescent="0.35">
      <c r="A1916" s="19">
        <v>1915</v>
      </c>
      <c r="B1916" s="18">
        <v>42150</v>
      </c>
      <c r="C1916" s="19" t="s">
        <v>57</v>
      </c>
      <c r="D1916" s="19" t="s">
        <v>61</v>
      </c>
      <c r="E1916" s="19" t="s">
        <v>53</v>
      </c>
      <c r="F1916" s="19">
        <v>806</v>
      </c>
      <c r="G1916" s="19">
        <v>80</v>
      </c>
      <c r="H1916" s="19">
        <v>30.01</v>
      </c>
      <c r="I1916" s="19">
        <v>29.45</v>
      </c>
      <c r="J1916" s="19" t="s">
        <v>54</v>
      </c>
      <c r="K1916" s="20">
        <v>250075.09</v>
      </c>
      <c r="L1916" s="20" t="s">
        <v>55</v>
      </c>
      <c r="M1916" s="20" t="s">
        <v>83</v>
      </c>
      <c r="N1916" s="26"/>
      <c r="O1916" s="20" t="s">
        <v>56</v>
      </c>
      <c r="P1916" t="str">
        <f t="shared" si="29"/>
        <v>INSERT INTO @DataTable (Deal, AdvanceDate, PROV, DealPurpose, RateType, BEACON, LTV, TDS, GDS, InsuranceType, PrincipalBalance, OccupancyType, AccountStatus, Closed_Date, DelinquencyBucket) VALUES (1915, '2015-05-26', 'ON', 'Purchase', 'Fixed', 806, 80, 30.01, 29.45, 'Conv', 250075.09, 'Owner-Occupied', 'Open', '1900-01-00', 'Current');</v>
      </c>
    </row>
    <row r="1917" spans="1:16" x14ac:dyDescent="0.35">
      <c r="A1917" s="22">
        <v>1916</v>
      </c>
      <c r="B1917" s="21">
        <v>41873</v>
      </c>
      <c r="C1917" s="22" t="s">
        <v>57</v>
      </c>
      <c r="D1917" s="22" t="s">
        <v>52</v>
      </c>
      <c r="E1917" s="22" t="s">
        <v>40</v>
      </c>
      <c r="F1917" s="22">
        <v>708</v>
      </c>
      <c r="G1917" s="22">
        <v>70</v>
      </c>
      <c r="H1917" s="22">
        <v>22.39</v>
      </c>
      <c r="I1917" s="22">
        <v>14.59</v>
      </c>
      <c r="J1917" s="22" t="s">
        <v>54</v>
      </c>
      <c r="K1917" s="23">
        <v>0</v>
      </c>
      <c r="L1917" s="23" t="s">
        <v>55</v>
      </c>
      <c r="M1917" s="23" t="s">
        <v>84</v>
      </c>
      <c r="N1917" s="27">
        <v>42702</v>
      </c>
      <c r="O1917" s="23" t="s">
        <v>56</v>
      </c>
      <c r="P1917" t="str">
        <f t="shared" si="29"/>
        <v>INSERT INTO @DataTable (Deal, AdvanceDate, PROV, DealPurpose, RateType, BEACON, LTV, TDS, GDS, InsuranceType, PrincipalBalance, OccupancyType, AccountStatus, Closed_Date, DelinquencyBucket) VALUES (1916, '2014-08-22', 'ON', 'Refinance External', 'ARM', 708, 70, 22.39, 14.59, 'Conv', 0, 'Owner-Occupied', 'Closed', '2016-11-28', 'Current');</v>
      </c>
    </row>
    <row r="1918" spans="1:16" x14ac:dyDescent="0.35">
      <c r="A1918" s="19">
        <v>1917</v>
      </c>
      <c r="B1918" s="18">
        <v>40931</v>
      </c>
      <c r="C1918" s="19" t="s">
        <v>57</v>
      </c>
      <c r="D1918" s="19" t="s">
        <v>61</v>
      </c>
      <c r="E1918" s="19" t="s">
        <v>53</v>
      </c>
      <c r="F1918" s="19">
        <v>798</v>
      </c>
      <c r="G1918" s="19">
        <v>86.55</v>
      </c>
      <c r="H1918" s="19">
        <v>25.01</v>
      </c>
      <c r="I1918" s="19">
        <v>20.37</v>
      </c>
      <c r="J1918" s="19" t="s">
        <v>60</v>
      </c>
      <c r="K1918" s="20">
        <v>0</v>
      </c>
      <c r="L1918" s="20" t="s">
        <v>55</v>
      </c>
      <c r="M1918" s="20" t="s">
        <v>84</v>
      </c>
      <c r="N1918" s="26">
        <v>41662</v>
      </c>
      <c r="O1918" s="20" t="s">
        <v>56</v>
      </c>
      <c r="P1918" t="str">
        <f t="shared" si="29"/>
        <v>INSERT INTO @DataTable (Deal, AdvanceDate, PROV, DealPurpose, RateType, BEACON, LTV, TDS, GDS, InsuranceType, PrincipalBalance, OccupancyType, AccountStatus, Closed_Date, DelinquencyBucket) VALUES (1917, '2012-01-23', 'ON', 'Purchase', 'Fixed', 798, 86.55, 25.01, 20.37, 'HiRatio', 0, 'Owner-Occupied', 'Closed', '2014-01-23', 'Current');</v>
      </c>
    </row>
    <row r="1919" spans="1:16" x14ac:dyDescent="0.35">
      <c r="A1919" s="22">
        <v>1918</v>
      </c>
      <c r="B1919" s="21">
        <v>40802</v>
      </c>
      <c r="C1919" s="22" t="s">
        <v>51</v>
      </c>
      <c r="D1919" s="22" t="s">
        <v>52</v>
      </c>
      <c r="E1919" s="22" t="s">
        <v>53</v>
      </c>
      <c r="F1919" s="22">
        <v>708</v>
      </c>
      <c r="G1919" s="22">
        <v>80</v>
      </c>
      <c r="H1919" s="22">
        <v>31.66</v>
      </c>
      <c r="I1919" s="22">
        <v>21.69</v>
      </c>
      <c r="J1919" s="22" t="s">
        <v>54</v>
      </c>
      <c r="K1919" s="23">
        <v>0</v>
      </c>
      <c r="L1919" s="23" t="s">
        <v>55</v>
      </c>
      <c r="M1919" s="23" t="s">
        <v>84</v>
      </c>
      <c r="N1919" s="27">
        <v>41169</v>
      </c>
      <c r="O1919" s="23" t="s">
        <v>56</v>
      </c>
      <c r="P1919" t="str">
        <f t="shared" si="29"/>
        <v>INSERT INTO @DataTable (Deal, AdvanceDate, PROV, DealPurpose, RateType, BEACON, LTV, TDS, GDS, InsuranceType, PrincipalBalance, OccupancyType, AccountStatus, Closed_Date, DelinquencyBucket) VALUES (1918, '2011-09-16', 'AB', 'Refinance External', 'Fixed', 708, 80, 31.66, 21.69, 'Conv', 0, 'Owner-Occupied', 'Closed', '2012-09-17', 'Current');</v>
      </c>
    </row>
    <row r="1920" spans="1:16" x14ac:dyDescent="0.35">
      <c r="A1920" s="19">
        <v>1919</v>
      </c>
      <c r="B1920" s="18">
        <v>40924</v>
      </c>
      <c r="C1920" s="19" t="s">
        <v>57</v>
      </c>
      <c r="D1920" s="19" t="s">
        <v>61</v>
      </c>
      <c r="E1920" s="19" t="s">
        <v>53</v>
      </c>
      <c r="F1920" s="19">
        <v>766</v>
      </c>
      <c r="G1920" s="19">
        <v>95</v>
      </c>
      <c r="H1920" s="19">
        <v>41.1</v>
      </c>
      <c r="I1920" s="19">
        <v>18.829999999999998</v>
      </c>
      <c r="J1920" s="19" t="s">
        <v>60</v>
      </c>
      <c r="K1920" s="20">
        <v>0</v>
      </c>
      <c r="L1920" s="20" t="s">
        <v>55</v>
      </c>
      <c r="M1920" s="20" t="s">
        <v>84</v>
      </c>
      <c r="N1920" s="26">
        <v>41082</v>
      </c>
      <c r="O1920" s="20" t="s">
        <v>56</v>
      </c>
      <c r="P1920" t="str">
        <f t="shared" si="29"/>
        <v>INSERT INTO @DataTable (Deal, AdvanceDate, PROV, DealPurpose, RateType, BEACON, LTV, TDS, GDS, InsuranceType, PrincipalBalance, OccupancyType, AccountStatus, Closed_Date, DelinquencyBucket) VALUES (1919, '2012-01-16', 'ON', 'Purchase', 'Fixed', 766, 95, 41.1, 18.83, 'HiRatio', 0, 'Owner-Occupied', 'Closed', '2012-06-22', 'Current');</v>
      </c>
    </row>
    <row r="1921" spans="1:16" x14ac:dyDescent="0.35">
      <c r="A1921" s="22">
        <v>1920</v>
      </c>
      <c r="B1921" s="21">
        <v>41858</v>
      </c>
      <c r="C1921" s="22" t="s">
        <v>58</v>
      </c>
      <c r="D1921" s="22" t="s">
        <v>59</v>
      </c>
      <c r="E1921" s="22" t="s">
        <v>40</v>
      </c>
      <c r="F1921" s="22">
        <v>725</v>
      </c>
      <c r="G1921" s="22">
        <v>81.84</v>
      </c>
      <c r="H1921" s="22">
        <v>35.01</v>
      </c>
      <c r="I1921" s="22">
        <v>20.12</v>
      </c>
      <c r="J1921" s="22" t="s">
        <v>60</v>
      </c>
      <c r="K1921" s="23">
        <v>574239.41</v>
      </c>
      <c r="L1921" s="23" t="s">
        <v>55</v>
      </c>
      <c r="M1921" s="23" t="s">
        <v>83</v>
      </c>
      <c r="N1921" s="27"/>
      <c r="O1921" s="23" t="s">
        <v>56</v>
      </c>
      <c r="P1921" t="str">
        <f t="shared" si="29"/>
        <v>INSERT INTO @DataTable (Deal, AdvanceDate, PROV, DealPurpose, RateType, BEACON, LTV, TDS, GDS, InsuranceType, PrincipalBalance, OccupancyType, AccountStatus, Closed_Date, DelinquencyBucket) VALUES (1920, '2014-08-07', 'BC', 'Transfer', 'ARM', 725, 81.84, 35.01, 20.12, 'HiRatio', 574239.41, 'Owner-Occupied', 'Open', '1900-01-00', 'Current');</v>
      </c>
    </row>
    <row r="1922" spans="1:16" x14ac:dyDescent="0.35">
      <c r="A1922" s="19">
        <v>1921</v>
      </c>
      <c r="B1922" s="18">
        <v>40983</v>
      </c>
      <c r="C1922" s="19" t="s">
        <v>57</v>
      </c>
      <c r="D1922" s="19" t="s">
        <v>61</v>
      </c>
      <c r="E1922" s="19" t="s">
        <v>53</v>
      </c>
      <c r="F1922" s="19">
        <v>680</v>
      </c>
      <c r="G1922" s="19">
        <v>90</v>
      </c>
      <c r="H1922" s="19">
        <v>33.200000000000003</v>
      </c>
      <c r="I1922" s="19">
        <v>14.47</v>
      </c>
      <c r="J1922" s="19" t="s">
        <v>60</v>
      </c>
      <c r="K1922" s="20">
        <v>159236.37</v>
      </c>
      <c r="L1922" s="20" t="s">
        <v>55</v>
      </c>
      <c r="M1922" s="20" t="s">
        <v>83</v>
      </c>
      <c r="N1922" s="26"/>
      <c r="O1922" s="20" t="s">
        <v>56</v>
      </c>
      <c r="P1922" t="str">
        <f t="shared" si="29"/>
        <v>INSERT INTO @DataTable (Deal, AdvanceDate, PROV, DealPurpose, RateType, BEACON, LTV, TDS, GDS, InsuranceType, PrincipalBalance, OccupancyType, AccountStatus, Closed_Date, DelinquencyBucket) VALUES (1921, '2012-03-15', 'ON', 'Purchase', 'Fixed', 680, 90, 33.2, 14.47, 'HiRatio', 159236.37, 'Owner-Occupied', 'Open', '1900-01-00', 'Current');</v>
      </c>
    </row>
    <row r="1923" spans="1:16" x14ac:dyDescent="0.35">
      <c r="A1923" s="22">
        <v>1922</v>
      </c>
      <c r="B1923" s="21">
        <v>42215</v>
      </c>
      <c r="C1923" s="22" t="s">
        <v>57</v>
      </c>
      <c r="D1923" s="22" t="s">
        <v>61</v>
      </c>
      <c r="E1923" s="22" t="s">
        <v>40</v>
      </c>
      <c r="F1923" s="22">
        <v>781</v>
      </c>
      <c r="G1923" s="22">
        <v>58.39</v>
      </c>
      <c r="H1923" s="22">
        <v>30.88</v>
      </c>
      <c r="I1923" s="22">
        <v>30.11</v>
      </c>
      <c r="J1923" s="22" t="s">
        <v>54</v>
      </c>
      <c r="K1923" s="23">
        <v>354652.99</v>
      </c>
      <c r="L1923" s="23" t="s">
        <v>55</v>
      </c>
      <c r="M1923" s="23" t="s">
        <v>83</v>
      </c>
      <c r="N1923" s="27"/>
      <c r="O1923" s="23" t="s">
        <v>56</v>
      </c>
      <c r="P1923" t="str">
        <f t="shared" ref="P1923:P1986" si="30">"INSERT INTO @DataTable (Deal, AdvanceDate, PROV, DealPurpose, RateType, BEACON, LTV, TDS, GDS, InsuranceType, PrincipalBalance, OccupancyType, AccountStatus, Closed_Date, DelinquencyBucket) VALUES (" &amp; A1923 &amp; ", " &amp; "'" &amp; TEXT(B1923, "yyyy-mm-dd") &amp; "', '" &amp; C1923 &amp; "', '" &amp; D1923 &amp; "', '" &amp; E1923 &amp; "', " &amp; F1923 &amp; ", " &amp; G1923 &amp; ", " &amp; H1923 &amp; ", " &amp; I1923 &amp; ", '" &amp; J1923 &amp; "', " &amp; K1923 &amp; ", '" &amp; L1923 &amp; "', '" &amp; M1923 &amp; "', '" &amp;TEXT(N1923, "yyyy-mm-dd") &amp; "', '" &amp; O1923 &amp; "');"</f>
        <v>INSERT INTO @DataTable (Deal, AdvanceDate, PROV, DealPurpose, RateType, BEACON, LTV, TDS, GDS, InsuranceType, PrincipalBalance, OccupancyType, AccountStatus, Closed_Date, DelinquencyBucket) VALUES (1922, '2015-07-30', 'ON', 'Purchase', 'ARM', 781, 58.39, 30.88, 30.11, 'Conv', 354652.99, 'Owner-Occupied', 'Open', '1900-01-00', 'Current');</v>
      </c>
    </row>
    <row r="1924" spans="1:16" x14ac:dyDescent="0.35">
      <c r="A1924" s="19">
        <v>1923</v>
      </c>
      <c r="B1924" s="18">
        <v>42247</v>
      </c>
      <c r="C1924" s="19" t="s">
        <v>51</v>
      </c>
      <c r="D1924" s="19" t="s">
        <v>61</v>
      </c>
      <c r="E1924" s="19" t="s">
        <v>40</v>
      </c>
      <c r="F1924" s="19">
        <v>707</v>
      </c>
      <c r="G1924" s="19">
        <v>89.9</v>
      </c>
      <c r="H1924" s="19">
        <v>34.06</v>
      </c>
      <c r="I1924" s="19">
        <v>21.43</v>
      </c>
      <c r="J1924" s="19" t="s">
        <v>60</v>
      </c>
      <c r="K1924" s="20">
        <v>431938.84</v>
      </c>
      <c r="L1924" s="20" t="s">
        <v>55</v>
      </c>
      <c r="M1924" s="20" t="s">
        <v>83</v>
      </c>
      <c r="N1924" s="26"/>
      <c r="O1924" s="20" t="s">
        <v>56</v>
      </c>
      <c r="P1924" t="str">
        <f t="shared" si="30"/>
        <v>INSERT INTO @DataTable (Deal, AdvanceDate, PROV, DealPurpose, RateType, BEACON, LTV, TDS, GDS, InsuranceType, PrincipalBalance, OccupancyType, AccountStatus, Closed_Date, DelinquencyBucket) VALUES (1923, '2015-08-31', 'AB', 'Purchase', 'ARM', 707, 89.9, 34.06, 21.43, 'HiRatio', 431938.84, 'Owner-Occupied', 'Open', '1900-01-00', 'Current');</v>
      </c>
    </row>
    <row r="1925" spans="1:16" x14ac:dyDescent="0.35">
      <c r="A1925" s="22">
        <v>1924</v>
      </c>
      <c r="B1925" s="21">
        <v>40963</v>
      </c>
      <c r="C1925" s="22" t="s">
        <v>57</v>
      </c>
      <c r="D1925" s="22" t="s">
        <v>61</v>
      </c>
      <c r="E1925" s="22" t="s">
        <v>40</v>
      </c>
      <c r="F1925" s="22">
        <v>767</v>
      </c>
      <c r="G1925" s="22">
        <v>78.13</v>
      </c>
      <c r="H1925" s="22">
        <v>20.86</v>
      </c>
      <c r="I1925" s="22">
        <v>20.41</v>
      </c>
      <c r="J1925" s="22" t="s">
        <v>54</v>
      </c>
      <c r="K1925" s="23">
        <v>0</v>
      </c>
      <c r="L1925" s="23" t="s">
        <v>55</v>
      </c>
      <c r="M1925" s="23" t="s">
        <v>84</v>
      </c>
      <c r="N1925" s="27">
        <v>42158</v>
      </c>
      <c r="O1925" s="23" t="s">
        <v>56</v>
      </c>
      <c r="P1925" t="str">
        <f t="shared" si="30"/>
        <v>INSERT INTO @DataTable (Deal, AdvanceDate, PROV, DealPurpose, RateType, BEACON, LTV, TDS, GDS, InsuranceType, PrincipalBalance, OccupancyType, AccountStatus, Closed_Date, DelinquencyBucket) VALUES (1924, '2012-02-24', 'ON', 'Purchase', 'ARM', 767, 78.13, 20.86, 20.41, 'Conv', 0, 'Owner-Occupied', 'Closed', '2015-06-03', 'Current');</v>
      </c>
    </row>
    <row r="1926" spans="1:16" x14ac:dyDescent="0.35">
      <c r="A1926" s="19">
        <v>1925</v>
      </c>
      <c r="B1926" s="18">
        <v>41128</v>
      </c>
      <c r="C1926" s="19" t="s">
        <v>57</v>
      </c>
      <c r="D1926" s="19" t="s">
        <v>61</v>
      </c>
      <c r="E1926" s="19" t="s">
        <v>53</v>
      </c>
      <c r="F1926" s="19">
        <v>678</v>
      </c>
      <c r="G1926" s="19">
        <v>95</v>
      </c>
      <c r="H1926" s="19">
        <v>40.799999999999997</v>
      </c>
      <c r="I1926" s="19">
        <v>17.14</v>
      </c>
      <c r="J1926" s="19" t="s">
        <v>60</v>
      </c>
      <c r="K1926" s="20">
        <v>0</v>
      </c>
      <c r="L1926" s="20" t="s">
        <v>55</v>
      </c>
      <c r="M1926" s="20" t="s">
        <v>84</v>
      </c>
      <c r="N1926" s="26">
        <v>42622</v>
      </c>
      <c r="O1926" s="20" t="s">
        <v>56</v>
      </c>
      <c r="P1926" t="str">
        <f t="shared" si="30"/>
        <v>INSERT INTO @DataTable (Deal, AdvanceDate, PROV, DealPurpose, RateType, BEACON, LTV, TDS, GDS, InsuranceType, PrincipalBalance, OccupancyType, AccountStatus, Closed_Date, DelinquencyBucket) VALUES (1925, '2012-08-07', 'ON', 'Purchase', 'Fixed', 678, 95, 40.8, 17.14, 'HiRatio', 0, 'Owner-Occupied', 'Closed', '2016-09-09', 'Current');</v>
      </c>
    </row>
    <row r="1927" spans="1:16" x14ac:dyDescent="0.35">
      <c r="A1927" s="22">
        <v>1926</v>
      </c>
      <c r="B1927" s="21">
        <v>41942</v>
      </c>
      <c r="C1927" s="22" t="s">
        <v>57</v>
      </c>
      <c r="D1927" s="22" t="s">
        <v>61</v>
      </c>
      <c r="E1927" s="22" t="s">
        <v>40</v>
      </c>
      <c r="F1927" s="22">
        <v>723</v>
      </c>
      <c r="G1927" s="22">
        <v>95</v>
      </c>
      <c r="H1927" s="22">
        <v>30.46</v>
      </c>
      <c r="I1927" s="22">
        <v>20.170000000000002</v>
      </c>
      <c r="J1927" s="22" t="s">
        <v>60</v>
      </c>
      <c r="K1927" s="23">
        <v>506666.57</v>
      </c>
      <c r="L1927" s="23" t="s">
        <v>55</v>
      </c>
      <c r="M1927" s="23" t="s">
        <v>83</v>
      </c>
      <c r="N1927" s="27"/>
      <c r="O1927" s="23" t="s">
        <v>56</v>
      </c>
      <c r="P1927" t="str">
        <f t="shared" si="30"/>
        <v>INSERT INTO @DataTable (Deal, AdvanceDate, PROV, DealPurpose, RateType, BEACON, LTV, TDS, GDS, InsuranceType, PrincipalBalance, OccupancyType, AccountStatus, Closed_Date, DelinquencyBucket) VALUES (1926, '2014-10-30', 'ON', 'Purchase', 'ARM', 723, 95, 30.46, 20.17, 'HiRatio', 506666.57, 'Owner-Occupied', 'Open', '1900-01-00', 'Current');</v>
      </c>
    </row>
    <row r="1928" spans="1:16" x14ac:dyDescent="0.35">
      <c r="A1928" s="19">
        <v>1927</v>
      </c>
      <c r="B1928" s="18">
        <v>41788</v>
      </c>
      <c r="C1928" s="19" t="s">
        <v>57</v>
      </c>
      <c r="D1928" s="19" t="s">
        <v>61</v>
      </c>
      <c r="E1928" s="19" t="s">
        <v>40</v>
      </c>
      <c r="F1928" s="19">
        <v>663</v>
      </c>
      <c r="G1928" s="19">
        <v>72.97</v>
      </c>
      <c r="H1928" s="19">
        <v>18.829999999999998</v>
      </c>
      <c r="I1928" s="19">
        <v>16.25</v>
      </c>
      <c r="J1928" s="19" t="s">
        <v>54</v>
      </c>
      <c r="K1928" s="20">
        <v>0</v>
      </c>
      <c r="L1928" s="20" t="s">
        <v>55</v>
      </c>
      <c r="M1928" s="20" t="s">
        <v>84</v>
      </c>
      <c r="N1928" s="26">
        <v>42627</v>
      </c>
      <c r="O1928" s="20" t="s">
        <v>56</v>
      </c>
      <c r="P1928" t="str">
        <f t="shared" si="30"/>
        <v>INSERT INTO @DataTable (Deal, AdvanceDate, PROV, DealPurpose, RateType, BEACON, LTV, TDS, GDS, InsuranceType, PrincipalBalance, OccupancyType, AccountStatus, Closed_Date, DelinquencyBucket) VALUES (1927, '2014-05-29', 'ON', 'Purchase', 'ARM', 663, 72.97, 18.83, 16.25, 'Conv', 0, 'Owner-Occupied', 'Closed', '2016-09-14', 'Current');</v>
      </c>
    </row>
    <row r="1929" spans="1:16" x14ac:dyDescent="0.35">
      <c r="A1929" s="22">
        <v>1928</v>
      </c>
      <c r="B1929" s="21">
        <v>41870</v>
      </c>
      <c r="C1929" s="22" t="s">
        <v>57</v>
      </c>
      <c r="D1929" s="22" t="s">
        <v>59</v>
      </c>
      <c r="E1929" s="22" t="s">
        <v>40</v>
      </c>
      <c r="F1929" s="22">
        <v>759</v>
      </c>
      <c r="G1929" s="22">
        <v>78.790000000000006</v>
      </c>
      <c r="H1929" s="22">
        <v>28.91</v>
      </c>
      <c r="I1929" s="22">
        <v>24.05</v>
      </c>
      <c r="J1929" s="22" t="s">
        <v>54</v>
      </c>
      <c r="K1929" s="23">
        <v>287140.40000000002</v>
      </c>
      <c r="L1929" s="23" t="s">
        <v>55</v>
      </c>
      <c r="M1929" s="23" t="s">
        <v>83</v>
      </c>
      <c r="N1929" s="27"/>
      <c r="O1929" s="23" t="s">
        <v>56</v>
      </c>
      <c r="P1929" t="str">
        <f t="shared" si="30"/>
        <v>INSERT INTO @DataTable (Deal, AdvanceDate, PROV, DealPurpose, RateType, BEACON, LTV, TDS, GDS, InsuranceType, PrincipalBalance, OccupancyType, AccountStatus, Closed_Date, DelinquencyBucket) VALUES (1928, '2014-08-19', 'ON', 'Transfer', 'ARM', 759, 78.79, 28.91, 24.05, 'Conv', 287140.4, 'Owner-Occupied', 'Open', '1900-01-00', 'Current');</v>
      </c>
    </row>
    <row r="1930" spans="1:16" x14ac:dyDescent="0.35">
      <c r="A1930" s="19">
        <v>1929</v>
      </c>
      <c r="B1930" s="18">
        <v>41073</v>
      </c>
      <c r="C1930" s="19" t="s">
        <v>58</v>
      </c>
      <c r="D1930" s="19" t="s">
        <v>61</v>
      </c>
      <c r="E1930" s="19" t="s">
        <v>53</v>
      </c>
      <c r="F1930" s="19">
        <v>730</v>
      </c>
      <c r="G1930" s="19">
        <v>85</v>
      </c>
      <c r="H1930" s="19">
        <v>28.26</v>
      </c>
      <c r="I1930" s="19">
        <v>28.05</v>
      </c>
      <c r="J1930" s="19" t="s">
        <v>60</v>
      </c>
      <c r="K1930" s="20">
        <v>254305.35</v>
      </c>
      <c r="L1930" s="20" t="s">
        <v>55</v>
      </c>
      <c r="M1930" s="20" t="s">
        <v>83</v>
      </c>
      <c r="N1930" s="26"/>
      <c r="O1930" s="20" t="s">
        <v>56</v>
      </c>
      <c r="P1930" t="str">
        <f t="shared" si="30"/>
        <v>INSERT INTO @DataTable (Deal, AdvanceDate, PROV, DealPurpose, RateType, BEACON, LTV, TDS, GDS, InsuranceType, PrincipalBalance, OccupancyType, AccountStatus, Closed_Date, DelinquencyBucket) VALUES (1929, '2012-06-13', 'BC', 'Purchase', 'Fixed', 730, 85, 28.26, 28.05, 'HiRatio', 254305.35, 'Owner-Occupied', 'Open', '1900-01-00', 'Current');</v>
      </c>
    </row>
    <row r="1931" spans="1:16" x14ac:dyDescent="0.35">
      <c r="A1931" s="22">
        <v>1930</v>
      </c>
      <c r="B1931" s="21">
        <v>41057</v>
      </c>
      <c r="C1931" s="22" t="s">
        <v>51</v>
      </c>
      <c r="D1931" s="22" t="s">
        <v>61</v>
      </c>
      <c r="E1931" s="22" t="s">
        <v>53</v>
      </c>
      <c r="F1931" s="22">
        <v>769</v>
      </c>
      <c r="G1931" s="22">
        <v>95</v>
      </c>
      <c r="H1931" s="22">
        <v>34.020000000000003</v>
      </c>
      <c r="I1931" s="22">
        <v>24.65</v>
      </c>
      <c r="J1931" s="22" t="s">
        <v>60</v>
      </c>
      <c r="K1931" s="23">
        <v>317431.09999999998</v>
      </c>
      <c r="L1931" s="23" t="s">
        <v>55</v>
      </c>
      <c r="M1931" s="23" t="s">
        <v>83</v>
      </c>
      <c r="N1931" s="27"/>
      <c r="O1931" s="23" t="s">
        <v>56</v>
      </c>
      <c r="P1931" t="str">
        <f t="shared" si="30"/>
        <v>INSERT INTO @DataTable (Deal, AdvanceDate, PROV, DealPurpose, RateType, BEACON, LTV, TDS, GDS, InsuranceType, PrincipalBalance, OccupancyType, AccountStatus, Closed_Date, DelinquencyBucket) VALUES (1930, '2012-05-28', 'AB', 'Purchase', 'Fixed', 769, 95, 34.02, 24.65, 'HiRatio', 317431.1, 'Owner-Occupied', 'Open', '1900-01-00', 'Current');</v>
      </c>
    </row>
    <row r="1932" spans="1:16" x14ac:dyDescent="0.35">
      <c r="A1932" s="19">
        <v>1931</v>
      </c>
      <c r="B1932" s="18">
        <v>41817</v>
      </c>
      <c r="C1932" s="19" t="s">
        <v>57</v>
      </c>
      <c r="D1932" s="19" t="s">
        <v>61</v>
      </c>
      <c r="E1932" s="19" t="s">
        <v>40</v>
      </c>
      <c r="F1932" s="19">
        <v>803</v>
      </c>
      <c r="G1932" s="19">
        <v>94.07</v>
      </c>
      <c r="H1932" s="19">
        <v>20</v>
      </c>
      <c r="I1932" s="19">
        <v>19.36</v>
      </c>
      <c r="J1932" s="19" t="s">
        <v>60</v>
      </c>
      <c r="K1932" s="20">
        <v>0</v>
      </c>
      <c r="L1932" s="20" t="s">
        <v>55</v>
      </c>
      <c r="M1932" s="20" t="s">
        <v>84</v>
      </c>
      <c r="N1932" s="26">
        <v>42361</v>
      </c>
      <c r="O1932" s="20" t="s">
        <v>56</v>
      </c>
      <c r="P1932" t="str">
        <f t="shared" si="30"/>
        <v>INSERT INTO @DataTable (Deal, AdvanceDate, PROV, DealPurpose, RateType, BEACON, LTV, TDS, GDS, InsuranceType, PrincipalBalance, OccupancyType, AccountStatus, Closed_Date, DelinquencyBucket) VALUES (1931, '2014-06-27', 'ON', 'Purchase', 'ARM', 803, 94.07, 20, 19.36, 'HiRatio', 0, 'Owner-Occupied', 'Closed', '2015-12-23', 'Current');</v>
      </c>
    </row>
    <row r="1933" spans="1:16" x14ac:dyDescent="0.35">
      <c r="A1933" s="22">
        <v>1932</v>
      </c>
      <c r="B1933" s="21">
        <v>42669</v>
      </c>
      <c r="C1933" s="22" t="s">
        <v>63</v>
      </c>
      <c r="D1933" s="22" t="s">
        <v>52</v>
      </c>
      <c r="E1933" s="22" t="s">
        <v>53</v>
      </c>
      <c r="F1933" s="22">
        <v>673</v>
      </c>
      <c r="G1933" s="22">
        <v>75</v>
      </c>
      <c r="H1933" s="22">
        <v>41.63</v>
      </c>
      <c r="I1933" s="22">
        <v>15.85</v>
      </c>
      <c r="J1933" s="22" t="s">
        <v>54</v>
      </c>
      <c r="K1933" s="23">
        <v>223740.41</v>
      </c>
      <c r="L1933" s="23" t="s">
        <v>55</v>
      </c>
      <c r="M1933" s="23" t="s">
        <v>83</v>
      </c>
      <c r="N1933" s="27"/>
      <c r="O1933" s="23" t="s">
        <v>56</v>
      </c>
      <c r="P1933" t="str">
        <f t="shared" si="30"/>
        <v>INSERT INTO @DataTable (Deal, AdvanceDate, PROV, DealPurpose, RateType, BEACON, LTV, TDS, GDS, InsuranceType, PrincipalBalance, OccupancyType, AccountStatus, Closed_Date, DelinquencyBucket) VALUES (1932, '2016-10-26', 'SK', 'Refinance External', 'Fixed', 673, 75, 41.63, 15.85, 'Conv', 223740.41, 'Owner-Occupied', 'Open', '1900-01-00', 'Current');</v>
      </c>
    </row>
    <row r="1934" spans="1:16" x14ac:dyDescent="0.35">
      <c r="A1934" s="19">
        <v>1933</v>
      </c>
      <c r="B1934" s="18">
        <v>42432</v>
      </c>
      <c r="C1934" s="19" t="s">
        <v>51</v>
      </c>
      <c r="D1934" s="19" t="s">
        <v>59</v>
      </c>
      <c r="E1934" s="19" t="s">
        <v>53</v>
      </c>
      <c r="F1934" s="19">
        <v>748</v>
      </c>
      <c r="G1934" s="19">
        <v>48.13</v>
      </c>
      <c r="H1934" s="19">
        <v>31.67</v>
      </c>
      <c r="I1934" s="19">
        <v>22.32</v>
      </c>
      <c r="J1934" s="19" t="s">
        <v>54</v>
      </c>
      <c r="K1934" s="20">
        <v>0</v>
      </c>
      <c r="L1934" s="20" t="s">
        <v>55</v>
      </c>
      <c r="M1934" s="20" t="s">
        <v>84</v>
      </c>
      <c r="N1934" s="26">
        <v>42572</v>
      </c>
      <c r="O1934" s="20" t="s">
        <v>56</v>
      </c>
      <c r="P1934" t="str">
        <f t="shared" si="30"/>
        <v>INSERT INTO @DataTable (Deal, AdvanceDate, PROV, DealPurpose, RateType, BEACON, LTV, TDS, GDS, InsuranceType, PrincipalBalance, OccupancyType, AccountStatus, Closed_Date, DelinquencyBucket) VALUES (1933, '2016-03-03', 'AB', 'Transfer', 'Fixed', 748, 48.13, 31.67, 22.32, 'Conv', 0, 'Owner-Occupied', 'Closed', '2016-07-21', 'Current');</v>
      </c>
    </row>
    <row r="1935" spans="1:16" x14ac:dyDescent="0.35">
      <c r="A1935" s="22">
        <v>1934</v>
      </c>
      <c r="B1935" s="21">
        <v>42607</v>
      </c>
      <c r="C1935" s="22" t="s">
        <v>57</v>
      </c>
      <c r="D1935" s="22" t="s">
        <v>61</v>
      </c>
      <c r="E1935" s="22" t="s">
        <v>53</v>
      </c>
      <c r="F1935" s="22">
        <v>815</v>
      </c>
      <c r="G1935" s="22">
        <v>90</v>
      </c>
      <c r="H1935" s="22">
        <v>39.979999999999997</v>
      </c>
      <c r="I1935" s="22">
        <v>34.67</v>
      </c>
      <c r="J1935" s="22" t="s">
        <v>60</v>
      </c>
      <c r="K1935" s="23">
        <v>455389.16</v>
      </c>
      <c r="L1935" s="23" t="s">
        <v>55</v>
      </c>
      <c r="M1935" s="23" t="s">
        <v>83</v>
      </c>
      <c r="N1935" s="27"/>
      <c r="O1935" s="23" t="s">
        <v>56</v>
      </c>
      <c r="P1935" t="str">
        <f t="shared" si="30"/>
        <v>INSERT INTO @DataTable (Deal, AdvanceDate, PROV, DealPurpose, RateType, BEACON, LTV, TDS, GDS, InsuranceType, PrincipalBalance, OccupancyType, AccountStatus, Closed_Date, DelinquencyBucket) VALUES (1934, '2016-08-25', 'ON', 'Purchase', 'Fixed', 815, 90, 39.98, 34.67, 'HiRatio', 455389.16, 'Owner-Occupied', 'Open', '1900-01-00', 'Current');</v>
      </c>
    </row>
    <row r="1936" spans="1:16" x14ac:dyDescent="0.35">
      <c r="A1936" s="19">
        <v>1935</v>
      </c>
      <c r="B1936" s="18">
        <v>41600</v>
      </c>
      <c r="C1936" s="19" t="s">
        <v>51</v>
      </c>
      <c r="D1936" s="19" t="s">
        <v>61</v>
      </c>
      <c r="E1936" s="19" t="s">
        <v>53</v>
      </c>
      <c r="F1936" s="19">
        <v>769</v>
      </c>
      <c r="G1936" s="19">
        <v>93.61</v>
      </c>
      <c r="H1936" s="19">
        <v>27.2</v>
      </c>
      <c r="I1936" s="19">
        <v>18.68</v>
      </c>
      <c r="J1936" s="19" t="s">
        <v>60</v>
      </c>
      <c r="K1936" s="20">
        <v>345896.06</v>
      </c>
      <c r="L1936" s="20" t="s">
        <v>55</v>
      </c>
      <c r="M1936" s="20" t="s">
        <v>83</v>
      </c>
      <c r="N1936" s="26"/>
      <c r="O1936" s="20" t="s">
        <v>56</v>
      </c>
      <c r="P1936" t="str">
        <f t="shared" si="30"/>
        <v>INSERT INTO @DataTable (Deal, AdvanceDate, PROV, DealPurpose, RateType, BEACON, LTV, TDS, GDS, InsuranceType, PrincipalBalance, OccupancyType, AccountStatus, Closed_Date, DelinquencyBucket) VALUES (1935, '2013-11-22', 'AB', 'Purchase', 'Fixed', 769, 93.61, 27.2, 18.68, 'HiRatio', 345896.06, 'Owner-Occupied', 'Open', '1900-01-00', 'Current');</v>
      </c>
    </row>
    <row r="1937" spans="1:16" x14ac:dyDescent="0.35">
      <c r="A1937" s="22">
        <v>1936</v>
      </c>
      <c r="B1937" s="21">
        <v>42256</v>
      </c>
      <c r="C1937" s="22" t="s">
        <v>57</v>
      </c>
      <c r="D1937" s="22" t="s">
        <v>52</v>
      </c>
      <c r="E1937" s="22" t="s">
        <v>53</v>
      </c>
      <c r="F1937" s="22">
        <v>658</v>
      </c>
      <c r="G1937" s="22">
        <v>80</v>
      </c>
      <c r="H1937" s="22">
        <v>27.87</v>
      </c>
      <c r="I1937" s="22">
        <v>27.87</v>
      </c>
      <c r="J1937" s="22" t="s">
        <v>54</v>
      </c>
      <c r="K1937" s="23">
        <v>389922.22</v>
      </c>
      <c r="L1937" s="23" t="s">
        <v>55</v>
      </c>
      <c r="M1937" s="23" t="s">
        <v>83</v>
      </c>
      <c r="N1937" s="27"/>
      <c r="O1937" s="23" t="s">
        <v>56</v>
      </c>
      <c r="P1937" t="str">
        <f t="shared" si="30"/>
        <v>INSERT INTO @DataTable (Deal, AdvanceDate, PROV, DealPurpose, RateType, BEACON, LTV, TDS, GDS, InsuranceType, PrincipalBalance, OccupancyType, AccountStatus, Closed_Date, DelinquencyBucket) VALUES (1936, '2015-09-09', 'ON', 'Refinance External', 'Fixed', 658, 80, 27.87, 27.87, 'Conv', 389922.22, 'Owner-Occupied', 'Open', '1900-01-00', 'Current');</v>
      </c>
    </row>
    <row r="1938" spans="1:16" x14ac:dyDescent="0.35">
      <c r="A1938" s="19">
        <v>1937</v>
      </c>
      <c r="B1938" s="18">
        <v>41801</v>
      </c>
      <c r="C1938" s="19" t="s">
        <v>57</v>
      </c>
      <c r="D1938" s="19" t="s">
        <v>61</v>
      </c>
      <c r="E1938" s="19" t="s">
        <v>40</v>
      </c>
      <c r="F1938" s="19">
        <v>747</v>
      </c>
      <c r="G1938" s="19">
        <v>91.47</v>
      </c>
      <c r="H1938" s="19">
        <v>33.450000000000003</v>
      </c>
      <c r="I1938" s="19">
        <v>24.32</v>
      </c>
      <c r="J1938" s="19" t="s">
        <v>60</v>
      </c>
      <c r="K1938" s="20">
        <v>279235.37</v>
      </c>
      <c r="L1938" s="20" t="s">
        <v>55</v>
      </c>
      <c r="M1938" s="20" t="s">
        <v>83</v>
      </c>
      <c r="N1938" s="26"/>
      <c r="O1938" s="20" t="s">
        <v>56</v>
      </c>
      <c r="P1938" t="str">
        <f t="shared" si="30"/>
        <v>INSERT INTO @DataTable (Deal, AdvanceDate, PROV, DealPurpose, RateType, BEACON, LTV, TDS, GDS, InsuranceType, PrincipalBalance, OccupancyType, AccountStatus, Closed_Date, DelinquencyBucket) VALUES (1937, '2014-06-11', 'ON', 'Purchase', 'ARM', 747, 91.47, 33.45, 24.32, 'HiRatio', 279235.37, 'Owner-Occupied', 'Open', '1900-01-00', 'Current');</v>
      </c>
    </row>
    <row r="1939" spans="1:16" x14ac:dyDescent="0.35">
      <c r="A1939" s="22">
        <v>1938</v>
      </c>
      <c r="B1939" s="21">
        <v>41624</v>
      </c>
      <c r="C1939" s="22" t="s">
        <v>51</v>
      </c>
      <c r="D1939" s="22" t="s">
        <v>61</v>
      </c>
      <c r="E1939" s="22" t="s">
        <v>53</v>
      </c>
      <c r="F1939" s="22">
        <v>794</v>
      </c>
      <c r="G1939" s="22">
        <v>32.21</v>
      </c>
      <c r="H1939" s="22">
        <v>24.94</v>
      </c>
      <c r="I1939" s="22">
        <v>24.81</v>
      </c>
      <c r="J1939" s="22" t="s">
        <v>54</v>
      </c>
      <c r="K1939" s="23">
        <v>88822.15</v>
      </c>
      <c r="L1939" s="23" t="s">
        <v>55</v>
      </c>
      <c r="M1939" s="23" t="s">
        <v>83</v>
      </c>
      <c r="N1939" s="27"/>
      <c r="O1939" s="23" t="s">
        <v>56</v>
      </c>
      <c r="P1939" t="str">
        <f t="shared" si="30"/>
        <v>INSERT INTO @DataTable (Deal, AdvanceDate, PROV, DealPurpose, RateType, BEACON, LTV, TDS, GDS, InsuranceType, PrincipalBalance, OccupancyType, AccountStatus, Closed_Date, DelinquencyBucket) VALUES (1938, '2013-12-16', 'AB', 'Purchase', 'Fixed', 794, 32.21, 24.94, 24.81, 'Conv', 88822.15, 'Owner-Occupied', 'Open', '1900-01-00', 'Current');</v>
      </c>
    </row>
    <row r="1940" spans="1:16" x14ac:dyDescent="0.35">
      <c r="A1940" s="19">
        <v>1939</v>
      </c>
      <c r="B1940" s="18">
        <v>40350</v>
      </c>
      <c r="C1940" s="19" t="s">
        <v>57</v>
      </c>
      <c r="D1940" s="19" t="s">
        <v>61</v>
      </c>
      <c r="E1940" s="19" t="s">
        <v>53</v>
      </c>
      <c r="F1940" s="19">
        <v>663</v>
      </c>
      <c r="G1940" s="19">
        <v>90</v>
      </c>
      <c r="H1940" s="19">
        <v>33.61</v>
      </c>
      <c r="I1940" s="19">
        <v>19.36</v>
      </c>
      <c r="J1940" s="19" t="s">
        <v>60</v>
      </c>
      <c r="K1940" s="20">
        <v>0</v>
      </c>
      <c r="L1940" s="20" t="s">
        <v>66</v>
      </c>
      <c r="M1940" s="20" t="s">
        <v>84</v>
      </c>
      <c r="N1940" s="26">
        <v>42037</v>
      </c>
      <c r="O1940" s="20" t="s">
        <v>56</v>
      </c>
      <c r="P1940" t="str">
        <f t="shared" si="30"/>
        <v>INSERT INTO @DataTable (Deal, AdvanceDate, PROV, DealPurpose, RateType, BEACON, LTV, TDS, GDS, InsuranceType, PrincipalBalance, OccupancyType, AccountStatus, Closed_Date, DelinquencyBucket) VALUES (1939, '2010-06-21', 'ON', 'Purchase', 'Fixed', 663, 90, 33.61, 19.36, 'HiRatio', 0, 'Second Home', 'Closed', '2015-02-02', 'Current');</v>
      </c>
    </row>
    <row r="1941" spans="1:16" x14ac:dyDescent="0.35">
      <c r="A1941" s="22">
        <v>1940</v>
      </c>
      <c r="B1941" s="21">
        <v>40809</v>
      </c>
      <c r="C1941" s="22" t="s">
        <v>57</v>
      </c>
      <c r="D1941" s="22" t="s">
        <v>61</v>
      </c>
      <c r="E1941" s="22" t="s">
        <v>53</v>
      </c>
      <c r="F1941" s="22">
        <v>729</v>
      </c>
      <c r="G1941" s="22">
        <v>95</v>
      </c>
      <c r="H1941" s="22">
        <v>40.17</v>
      </c>
      <c r="I1941" s="22">
        <v>23.32</v>
      </c>
      <c r="J1941" s="22" t="s">
        <v>60</v>
      </c>
      <c r="K1941" s="23">
        <v>102316.6</v>
      </c>
      <c r="L1941" s="23" t="s">
        <v>55</v>
      </c>
      <c r="M1941" s="23" t="s">
        <v>83</v>
      </c>
      <c r="N1941" s="27"/>
      <c r="O1941" s="23" t="s">
        <v>56</v>
      </c>
      <c r="P1941" t="str">
        <f t="shared" si="30"/>
        <v>INSERT INTO @DataTable (Deal, AdvanceDate, PROV, DealPurpose, RateType, BEACON, LTV, TDS, GDS, InsuranceType, PrincipalBalance, OccupancyType, AccountStatus, Closed_Date, DelinquencyBucket) VALUES (1940, '2011-09-23', 'ON', 'Purchase', 'Fixed', 729, 95, 40.17, 23.32, 'HiRatio', 102316.6, 'Owner-Occupied', 'Open', '1900-01-00', 'Current');</v>
      </c>
    </row>
    <row r="1942" spans="1:16" x14ac:dyDescent="0.35">
      <c r="A1942" s="19">
        <v>1941</v>
      </c>
      <c r="B1942" s="18">
        <v>41656</v>
      </c>
      <c r="C1942" s="19" t="s">
        <v>57</v>
      </c>
      <c r="D1942" s="19" t="s">
        <v>61</v>
      </c>
      <c r="E1942" s="19" t="s">
        <v>40</v>
      </c>
      <c r="F1942" s="19">
        <v>811</v>
      </c>
      <c r="G1942" s="19">
        <v>74.78</v>
      </c>
      <c r="H1942" s="19">
        <v>36.78</v>
      </c>
      <c r="I1942" s="19">
        <v>17.28</v>
      </c>
      <c r="J1942" s="19" t="s">
        <v>54</v>
      </c>
      <c r="K1942" s="20">
        <v>216923.85</v>
      </c>
      <c r="L1942" s="20" t="s">
        <v>55</v>
      </c>
      <c r="M1942" s="20" t="s">
        <v>83</v>
      </c>
      <c r="N1942" s="26"/>
      <c r="O1942" s="20" t="s">
        <v>56</v>
      </c>
      <c r="P1942" t="str">
        <f t="shared" si="30"/>
        <v>INSERT INTO @DataTable (Deal, AdvanceDate, PROV, DealPurpose, RateType, BEACON, LTV, TDS, GDS, InsuranceType, PrincipalBalance, OccupancyType, AccountStatus, Closed_Date, DelinquencyBucket) VALUES (1941, '2014-01-17', 'ON', 'Purchase', 'ARM', 811, 74.78, 36.78, 17.28, 'Conv', 216923.85, 'Owner-Occupied', 'Open', '1900-01-00', 'Current');</v>
      </c>
    </row>
    <row r="1943" spans="1:16" x14ac:dyDescent="0.35">
      <c r="A1943" s="22">
        <v>1942</v>
      </c>
      <c r="B1943" s="21">
        <v>42158</v>
      </c>
      <c r="C1943" s="22" t="s">
        <v>57</v>
      </c>
      <c r="D1943" s="22" t="s">
        <v>61</v>
      </c>
      <c r="E1943" s="22" t="s">
        <v>40</v>
      </c>
      <c r="F1943" s="22">
        <v>789</v>
      </c>
      <c r="G1943" s="22">
        <v>67.599999999999994</v>
      </c>
      <c r="H1943" s="22">
        <v>35.08</v>
      </c>
      <c r="I1943" s="22">
        <v>16.32</v>
      </c>
      <c r="J1943" s="22" t="s">
        <v>54</v>
      </c>
      <c r="K1943" s="23">
        <v>0</v>
      </c>
      <c r="L1943" s="23" t="s">
        <v>55</v>
      </c>
      <c r="M1943" s="23" t="s">
        <v>84</v>
      </c>
      <c r="N1943" s="27">
        <v>42338</v>
      </c>
      <c r="O1943" s="23" t="s">
        <v>56</v>
      </c>
      <c r="P1943" t="str">
        <f t="shared" si="30"/>
        <v>INSERT INTO @DataTable (Deal, AdvanceDate, PROV, DealPurpose, RateType, BEACON, LTV, TDS, GDS, InsuranceType, PrincipalBalance, OccupancyType, AccountStatus, Closed_Date, DelinquencyBucket) VALUES (1942, '2015-06-03', 'ON', 'Purchase', 'ARM', 789, 67.6, 35.08, 16.32, 'Conv', 0, 'Owner-Occupied', 'Closed', '2015-11-30', 'Current');</v>
      </c>
    </row>
    <row r="1944" spans="1:16" x14ac:dyDescent="0.35">
      <c r="A1944" s="19">
        <v>1943</v>
      </c>
      <c r="B1944" s="18">
        <v>40787</v>
      </c>
      <c r="C1944" s="19" t="s">
        <v>51</v>
      </c>
      <c r="D1944" s="19" t="s">
        <v>61</v>
      </c>
      <c r="E1944" s="19" t="s">
        <v>53</v>
      </c>
      <c r="F1944" s="19">
        <v>727</v>
      </c>
      <c r="G1944" s="19">
        <v>85</v>
      </c>
      <c r="H1944" s="19">
        <v>37.67</v>
      </c>
      <c r="I1944" s="19">
        <v>25.57</v>
      </c>
      <c r="J1944" s="19" t="s">
        <v>60</v>
      </c>
      <c r="K1944" s="20">
        <v>295878.89</v>
      </c>
      <c r="L1944" s="20" t="s">
        <v>55</v>
      </c>
      <c r="M1944" s="20" t="s">
        <v>83</v>
      </c>
      <c r="N1944" s="26"/>
      <c r="O1944" s="20" t="s">
        <v>80</v>
      </c>
      <c r="P1944" t="str">
        <f t="shared" si="30"/>
        <v>INSERT INTO @DataTable (Deal, AdvanceDate, PROV, DealPurpose, RateType, BEACON, LTV, TDS, GDS, InsuranceType, PrincipalBalance, OccupancyType, AccountStatus, Closed_Date, DelinquencyBucket) VALUES (1943, '2011-09-01', 'AB', 'Purchase', 'Fixed', 727, 85, 37.67, 25.57, 'HiRatio', 295878.89, 'Owner-Occupied', 'Open', '1900-01-00', '30-59');</v>
      </c>
    </row>
    <row r="1945" spans="1:16" x14ac:dyDescent="0.35">
      <c r="A1945" s="22">
        <v>1944</v>
      </c>
      <c r="B1945" s="21">
        <v>40498</v>
      </c>
      <c r="C1945" s="22" t="s">
        <v>51</v>
      </c>
      <c r="D1945" s="22" t="s">
        <v>61</v>
      </c>
      <c r="E1945" s="22" t="s">
        <v>53</v>
      </c>
      <c r="F1945" s="22">
        <v>708</v>
      </c>
      <c r="G1945" s="22">
        <v>95</v>
      </c>
      <c r="H1945" s="22">
        <v>41.18</v>
      </c>
      <c r="I1945" s="22">
        <v>33.909999999999997</v>
      </c>
      <c r="J1945" s="22" t="s">
        <v>60</v>
      </c>
      <c r="K1945" s="23">
        <v>0</v>
      </c>
      <c r="L1945" s="23" t="s">
        <v>55</v>
      </c>
      <c r="M1945" s="23" t="s">
        <v>84</v>
      </c>
      <c r="N1945" s="27">
        <v>42209</v>
      </c>
      <c r="O1945" s="23" t="s">
        <v>56</v>
      </c>
      <c r="P1945" t="str">
        <f t="shared" si="30"/>
        <v>INSERT INTO @DataTable (Deal, AdvanceDate, PROV, DealPurpose, RateType, BEACON, LTV, TDS, GDS, InsuranceType, PrincipalBalance, OccupancyType, AccountStatus, Closed_Date, DelinquencyBucket) VALUES (1944, '2010-11-16', 'AB', 'Purchase', 'Fixed', 708, 95, 41.18, 33.91, 'HiRatio', 0, 'Owner-Occupied', 'Closed', '2015-07-24', 'Current');</v>
      </c>
    </row>
    <row r="1946" spans="1:16" x14ac:dyDescent="0.35">
      <c r="A1946" s="19">
        <v>1945</v>
      </c>
      <c r="B1946" s="18">
        <v>41117</v>
      </c>
      <c r="C1946" s="19" t="s">
        <v>57</v>
      </c>
      <c r="D1946" s="19" t="s">
        <v>61</v>
      </c>
      <c r="E1946" s="19" t="s">
        <v>53</v>
      </c>
      <c r="F1946" s="19">
        <v>684</v>
      </c>
      <c r="G1946" s="19">
        <v>95</v>
      </c>
      <c r="H1946" s="19">
        <v>38.54</v>
      </c>
      <c r="I1946" s="19">
        <v>38.340000000000003</v>
      </c>
      <c r="J1946" s="19" t="s">
        <v>60</v>
      </c>
      <c r="K1946" s="20">
        <v>5515.89</v>
      </c>
      <c r="L1946" s="20" t="s">
        <v>55</v>
      </c>
      <c r="M1946" s="20" t="s">
        <v>83</v>
      </c>
      <c r="N1946" s="26"/>
      <c r="O1946" s="20" t="s">
        <v>73</v>
      </c>
      <c r="P1946" t="str">
        <f t="shared" si="30"/>
        <v>INSERT INTO @DataTable (Deal, AdvanceDate, PROV, DealPurpose, RateType, BEACON, LTV, TDS, GDS, InsuranceType, PrincipalBalance, OccupancyType, AccountStatus, Closed_Date, DelinquencyBucket) VALUES (1945, '2012-07-27', 'ON', 'Purchase', 'Fixed', 684, 95, 38.54, 38.34, 'HiRatio', 5515.89, 'Owner-Occupied', 'Open', '1900-01-00', '90+');</v>
      </c>
    </row>
    <row r="1947" spans="1:16" x14ac:dyDescent="0.35">
      <c r="A1947" s="22">
        <v>1946</v>
      </c>
      <c r="B1947" s="21">
        <v>40291</v>
      </c>
      <c r="C1947" s="22" t="s">
        <v>57</v>
      </c>
      <c r="D1947" s="22" t="s">
        <v>61</v>
      </c>
      <c r="E1947" s="22" t="s">
        <v>53</v>
      </c>
      <c r="F1947" s="22">
        <v>734</v>
      </c>
      <c r="G1947" s="22">
        <v>95</v>
      </c>
      <c r="H1947" s="22">
        <v>37.25</v>
      </c>
      <c r="I1947" s="22">
        <v>20.34</v>
      </c>
      <c r="J1947" s="22" t="s">
        <v>60</v>
      </c>
      <c r="K1947" s="23">
        <v>0</v>
      </c>
      <c r="L1947" s="23" t="s">
        <v>55</v>
      </c>
      <c r="M1947" s="23" t="s">
        <v>84</v>
      </c>
      <c r="N1947" s="27">
        <v>42160</v>
      </c>
      <c r="O1947" s="23" t="s">
        <v>56</v>
      </c>
      <c r="P1947" t="str">
        <f t="shared" si="30"/>
        <v>INSERT INTO @DataTable (Deal, AdvanceDate, PROV, DealPurpose, RateType, BEACON, LTV, TDS, GDS, InsuranceType, PrincipalBalance, OccupancyType, AccountStatus, Closed_Date, DelinquencyBucket) VALUES (1946, '2010-04-23', 'ON', 'Purchase', 'Fixed', 734, 95, 37.25, 20.34, 'HiRatio', 0, 'Owner-Occupied', 'Closed', '2015-06-05', 'Current');</v>
      </c>
    </row>
    <row r="1948" spans="1:16" x14ac:dyDescent="0.35">
      <c r="A1948" s="19">
        <v>1947</v>
      </c>
      <c r="B1948" s="18">
        <v>42691</v>
      </c>
      <c r="C1948" s="19" t="s">
        <v>57</v>
      </c>
      <c r="D1948" s="19" t="s">
        <v>52</v>
      </c>
      <c r="E1948" s="19" t="s">
        <v>40</v>
      </c>
      <c r="F1948" s="19">
        <v>745</v>
      </c>
      <c r="G1948" s="19">
        <v>80</v>
      </c>
      <c r="H1948" s="19">
        <v>27.64</v>
      </c>
      <c r="I1948" s="19">
        <v>23.39</v>
      </c>
      <c r="J1948" s="19" t="s">
        <v>54</v>
      </c>
      <c r="K1948" s="20">
        <v>477506.61</v>
      </c>
      <c r="L1948" s="20" t="s">
        <v>55</v>
      </c>
      <c r="M1948" s="20" t="s">
        <v>83</v>
      </c>
      <c r="N1948" s="26"/>
      <c r="O1948" s="20" t="s">
        <v>56</v>
      </c>
      <c r="P1948" t="str">
        <f t="shared" si="30"/>
        <v>INSERT INTO @DataTable (Deal, AdvanceDate, PROV, DealPurpose, RateType, BEACON, LTV, TDS, GDS, InsuranceType, PrincipalBalance, OccupancyType, AccountStatus, Closed_Date, DelinquencyBucket) VALUES (1947, '2016-11-17', 'ON', 'Refinance External', 'ARM', 745, 80, 27.64, 23.39, 'Conv', 477506.61, 'Owner-Occupied', 'Open', '1900-01-00', 'Current');</v>
      </c>
    </row>
    <row r="1949" spans="1:16" x14ac:dyDescent="0.35">
      <c r="A1949" s="22">
        <v>1948</v>
      </c>
      <c r="B1949" s="21">
        <v>41611</v>
      </c>
      <c r="C1949" s="22" t="s">
        <v>57</v>
      </c>
      <c r="D1949" s="22" t="s">
        <v>61</v>
      </c>
      <c r="E1949" s="22" t="s">
        <v>53</v>
      </c>
      <c r="F1949" s="22">
        <v>788</v>
      </c>
      <c r="G1949" s="22">
        <v>66.78</v>
      </c>
      <c r="H1949" s="22">
        <v>27.18</v>
      </c>
      <c r="I1949" s="22">
        <v>24.2</v>
      </c>
      <c r="J1949" s="22" t="s">
        <v>54</v>
      </c>
      <c r="K1949" s="23">
        <v>15670.33</v>
      </c>
      <c r="L1949" s="23" t="s">
        <v>55</v>
      </c>
      <c r="M1949" s="23" t="s">
        <v>83</v>
      </c>
      <c r="N1949" s="27"/>
      <c r="O1949" s="23" t="s">
        <v>56</v>
      </c>
      <c r="P1949" t="str">
        <f t="shared" si="30"/>
        <v>INSERT INTO @DataTable (Deal, AdvanceDate, PROV, DealPurpose, RateType, BEACON, LTV, TDS, GDS, InsuranceType, PrincipalBalance, OccupancyType, AccountStatus, Closed_Date, DelinquencyBucket) VALUES (1948, '2013-12-03', 'ON', 'Purchase', 'Fixed', 788, 66.78, 27.18, 24.2, 'Conv', 15670.33, 'Owner-Occupied', 'Open', '1900-01-00', 'Current');</v>
      </c>
    </row>
    <row r="1950" spans="1:16" x14ac:dyDescent="0.35">
      <c r="A1950" s="19">
        <v>1949</v>
      </c>
      <c r="B1950" s="18">
        <v>41344</v>
      </c>
      <c r="C1950" s="19" t="s">
        <v>58</v>
      </c>
      <c r="D1950" s="19" t="s">
        <v>61</v>
      </c>
      <c r="E1950" s="19" t="s">
        <v>53</v>
      </c>
      <c r="F1950" s="19">
        <v>730</v>
      </c>
      <c r="G1950" s="19">
        <v>90</v>
      </c>
      <c r="H1950" s="19">
        <v>43.31</v>
      </c>
      <c r="I1950" s="19">
        <v>31.55</v>
      </c>
      <c r="J1950" s="19" t="s">
        <v>60</v>
      </c>
      <c r="K1950" s="20">
        <v>286156.52</v>
      </c>
      <c r="L1950" s="20" t="s">
        <v>55</v>
      </c>
      <c r="M1950" s="20" t="s">
        <v>83</v>
      </c>
      <c r="N1950" s="26"/>
      <c r="O1950" s="20" t="s">
        <v>56</v>
      </c>
      <c r="P1950" t="str">
        <f t="shared" si="30"/>
        <v>INSERT INTO @DataTable (Deal, AdvanceDate, PROV, DealPurpose, RateType, BEACON, LTV, TDS, GDS, InsuranceType, PrincipalBalance, OccupancyType, AccountStatus, Closed_Date, DelinquencyBucket) VALUES (1949, '2013-03-11', 'BC', 'Purchase', 'Fixed', 730, 90, 43.31, 31.55, 'HiRatio', 286156.52, 'Owner-Occupied', 'Open', '1900-01-00', 'Current');</v>
      </c>
    </row>
    <row r="1951" spans="1:16" x14ac:dyDescent="0.35">
      <c r="A1951" s="22">
        <v>1950</v>
      </c>
      <c r="B1951" s="21">
        <v>42461</v>
      </c>
      <c r="C1951" s="22" t="s">
        <v>51</v>
      </c>
      <c r="D1951" s="22" t="s">
        <v>59</v>
      </c>
      <c r="E1951" s="22" t="s">
        <v>40</v>
      </c>
      <c r="F1951" s="22">
        <v>757</v>
      </c>
      <c r="G1951" s="22">
        <v>89.92</v>
      </c>
      <c r="H1951" s="22">
        <v>34.64</v>
      </c>
      <c r="I1951" s="22">
        <v>22.38</v>
      </c>
      <c r="J1951" s="22" t="s">
        <v>54</v>
      </c>
      <c r="K1951" s="23">
        <v>188273.1</v>
      </c>
      <c r="L1951" s="23" t="s">
        <v>55</v>
      </c>
      <c r="M1951" s="23" t="s">
        <v>83</v>
      </c>
      <c r="N1951" s="27"/>
      <c r="O1951" s="23" t="s">
        <v>56</v>
      </c>
      <c r="P1951" t="str">
        <f t="shared" si="30"/>
        <v>INSERT INTO @DataTable (Deal, AdvanceDate, PROV, DealPurpose, RateType, BEACON, LTV, TDS, GDS, InsuranceType, PrincipalBalance, OccupancyType, AccountStatus, Closed_Date, DelinquencyBucket) VALUES (1950, '2016-04-01', 'AB', 'Transfer', 'ARM', 757, 89.92, 34.64, 22.38, 'Conv', 188273.1, 'Owner-Occupied', 'Open', '1900-01-00', 'Current');</v>
      </c>
    </row>
    <row r="1952" spans="1:16" x14ac:dyDescent="0.35">
      <c r="A1952" s="19">
        <v>1951</v>
      </c>
      <c r="B1952" s="18">
        <v>41047</v>
      </c>
      <c r="C1952" s="19" t="s">
        <v>57</v>
      </c>
      <c r="D1952" s="19" t="s">
        <v>52</v>
      </c>
      <c r="E1952" s="19" t="s">
        <v>53</v>
      </c>
      <c r="F1952" s="19">
        <v>693</v>
      </c>
      <c r="G1952" s="19">
        <v>85</v>
      </c>
      <c r="H1952" s="19">
        <v>40.54</v>
      </c>
      <c r="I1952" s="19">
        <v>28.09</v>
      </c>
      <c r="J1952" s="19" t="s">
        <v>60</v>
      </c>
      <c r="K1952" s="20">
        <v>289392.43</v>
      </c>
      <c r="L1952" s="20" t="s">
        <v>55</v>
      </c>
      <c r="M1952" s="20" t="s">
        <v>83</v>
      </c>
      <c r="N1952" s="26"/>
      <c r="O1952" s="20" t="s">
        <v>56</v>
      </c>
      <c r="P1952" t="str">
        <f t="shared" si="30"/>
        <v>INSERT INTO @DataTable (Deal, AdvanceDate, PROV, DealPurpose, RateType, BEACON, LTV, TDS, GDS, InsuranceType, PrincipalBalance, OccupancyType, AccountStatus, Closed_Date, DelinquencyBucket) VALUES (1951, '2012-05-18', 'ON', 'Refinance External', 'Fixed', 693, 85, 40.54, 28.09, 'HiRatio', 289392.43, 'Owner-Occupied', 'Open', '1900-01-00', 'Current');</v>
      </c>
    </row>
    <row r="1953" spans="1:16" x14ac:dyDescent="0.35">
      <c r="A1953" s="22">
        <v>1952</v>
      </c>
      <c r="B1953" s="21">
        <v>41129</v>
      </c>
      <c r="C1953" s="22" t="s">
        <v>57</v>
      </c>
      <c r="D1953" s="22" t="s">
        <v>52</v>
      </c>
      <c r="E1953" s="22" t="s">
        <v>53</v>
      </c>
      <c r="F1953" s="22">
        <v>637</v>
      </c>
      <c r="G1953" s="22">
        <v>51.41</v>
      </c>
      <c r="H1953" s="22">
        <v>36.15</v>
      </c>
      <c r="I1953" s="22">
        <v>23.95</v>
      </c>
      <c r="J1953" s="22" t="s">
        <v>54</v>
      </c>
      <c r="K1953" s="23">
        <v>0</v>
      </c>
      <c r="L1953" s="23" t="s">
        <v>55</v>
      </c>
      <c r="M1953" s="23" t="s">
        <v>84</v>
      </c>
      <c r="N1953" s="27">
        <v>41943</v>
      </c>
      <c r="O1953" s="23" t="s">
        <v>56</v>
      </c>
      <c r="P1953" t="str">
        <f t="shared" si="30"/>
        <v>INSERT INTO @DataTable (Deal, AdvanceDate, PROV, DealPurpose, RateType, BEACON, LTV, TDS, GDS, InsuranceType, PrincipalBalance, OccupancyType, AccountStatus, Closed_Date, DelinquencyBucket) VALUES (1952, '2012-08-08', 'ON', 'Refinance External', 'Fixed', 637, 51.41, 36.15, 23.95, 'Conv', 0, 'Owner-Occupied', 'Closed', '2014-10-31', 'Current');</v>
      </c>
    </row>
    <row r="1954" spans="1:16" x14ac:dyDescent="0.35">
      <c r="A1954" s="19">
        <v>1953</v>
      </c>
      <c r="B1954" s="18">
        <v>42072</v>
      </c>
      <c r="C1954" s="19" t="s">
        <v>57</v>
      </c>
      <c r="D1954" s="19" t="s">
        <v>52</v>
      </c>
      <c r="E1954" s="19" t="s">
        <v>40</v>
      </c>
      <c r="F1954" s="19">
        <v>678</v>
      </c>
      <c r="G1954" s="19">
        <v>70.489999999999995</v>
      </c>
      <c r="H1954" s="19">
        <v>36.700000000000003</v>
      </c>
      <c r="I1954" s="19">
        <v>22.15</v>
      </c>
      <c r="J1954" s="19" t="s">
        <v>54</v>
      </c>
      <c r="K1954" s="20">
        <v>156761.29999999999</v>
      </c>
      <c r="L1954" s="20" t="s">
        <v>55</v>
      </c>
      <c r="M1954" s="20" t="s">
        <v>83</v>
      </c>
      <c r="N1954" s="26"/>
      <c r="O1954" s="20" t="s">
        <v>56</v>
      </c>
      <c r="P1954" t="str">
        <f t="shared" si="30"/>
        <v>INSERT INTO @DataTable (Deal, AdvanceDate, PROV, DealPurpose, RateType, BEACON, LTV, TDS, GDS, InsuranceType, PrincipalBalance, OccupancyType, AccountStatus, Closed_Date, DelinquencyBucket) VALUES (1953, '2015-03-09', 'ON', 'Refinance External', 'ARM', 678, 70.49, 36.7, 22.15, 'Conv', 156761.3, 'Owner-Occupied', 'Open', '1900-01-00', 'Current');</v>
      </c>
    </row>
    <row r="1955" spans="1:16" x14ac:dyDescent="0.35">
      <c r="A1955" s="22">
        <v>1954</v>
      </c>
      <c r="B1955" s="21">
        <v>42125</v>
      </c>
      <c r="C1955" s="22" t="s">
        <v>57</v>
      </c>
      <c r="D1955" s="22" t="s">
        <v>61</v>
      </c>
      <c r="E1955" s="22" t="s">
        <v>53</v>
      </c>
      <c r="F1955" s="22">
        <v>801</v>
      </c>
      <c r="G1955" s="22">
        <v>90</v>
      </c>
      <c r="H1955" s="22">
        <v>43.1</v>
      </c>
      <c r="I1955" s="22">
        <v>35.14</v>
      </c>
      <c r="J1955" s="22" t="s">
        <v>60</v>
      </c>
      <c r="K1955" s="23">
        <v>241418.03</v>
      </c>
      <c r="L1955" s="23" t="s">
        <v>55</v>
      </c>
      <c r="M1955" s="23" t="s">
        <v>83</v>
      </c>
      <c r="N1955" s="27"/>
      <c r="O1955" s="23" t="s">
        <v>56</v>
      </c>
      <c r="P1955" t="str">
        <f t="shared" si="30"/>
        <v>INSERT INTO @DataTable (Deal, AdvanceDate, PROV, DealPurpose, RateType, BEACON, LTV, TDS, GDS, InsuranceType, PrincipalBalance, OccupancyType, AccountStatus, Closed_Date, DelinquencyBucket) VALUES (1954, '2015-05-01', 'ON', 'Purchase', 'Fixed', 801, 90, 43.1, 35.14, 'HiRatio', 241418.03, 'Owner-Occupied', 'Open', '1900-01-00', 'Current');</v>
      </c>
    </row>
    <row r="1956" spans="1:16" x14ac:dyDescent="0.35">
      <c r="A1956" s="19">
        <v>1955</v>
      </c>
      <c r="B1956" s="18">
        <v>41156</v>
      </c>
      <c r="C1956" s="19" t="s">
        <v>57</v>
      </c>
      <c r="D1956" s="19" t="s">
        <v>61</v>
      </c>
      <c r="E1956" s="19" t="s">
        <v>53</v>
      </c>
      <c r="F1956" s="19">
        <v>725</v>
      </c>
      <c r="G1956" s="19">
        <v>95</v>
      </c>
      <c r="H1956" s="19">
        <v>39.130000000000003</v>
      </c>
      <c r="I1956" s="19">
        <v>35.770000000000003</v>
      </c>
      <c r="J1956" s="19" t="s">
        <v>60</v>
      </c>
      <c r="K1956" s="20">
        <v>0</v>
      </c>
      <c r="L1956" s="20" t="s">
        <v>55</v>
      </c>
      <c r="M1956" s="20" t="s">
        <v>84</v>
      </c>
      <c r="N1956" s="26">
        <v>42741</v>
      </c>
      <c r="O1956" s="20" t="s">
        <v>56</v>
      </c>
      <c r="P1956" t="str">
        <f t="shared" si="30"/>
        <v>INSERT INTO @DataTable (Deal, AdvanceDate, PROV, DealPurpose, RateType, BEACON, LTV, TDS, GDS, InsuranceType, PrincipalBalance, OccupancyType, AccountStatus, Closed_Date, DelinquencyBucket) VALUES (1955, '2012-09-04', 'ON', 'Purchase', 'Fixed', 725, 95, 39.13, 35.77, 'HiRatio', 0, 'Owner-Occupied', 'Closed', '2017-01-06', 'Current');</v>
      </c>
    </row>
    <row r="1957" spans="1:16" x14ac:dyDescent="0.35">
      <c r="A1957" s="22">
        <v>1956</v>
      </c>
      <c r="B1957" s="21">
        <v>42458</v>
      </c>
      <c r="C1957" s="22" t="s">
        <v>57</v>
      </c>
      <c r="D1957" s="22" t="s">
        <v>61</v>
      </c>
      <c r="E1957" s="22" t="s">
        <v>40</v>
      </c>
      <c r="F1957" s="22">
        <v>782</v>
      </c>
      <c r="G1957" s="22">
        <v>80</v>
      </c>
      <c r="H1957" s="22">
        <v>26.58</v>
      </c>
      <c r="I1957" s="22">
        <v>21.62</v>
      </c>
      <c r="J1957" s="22" t="s">
        <v>54</v>
      </c>
      <c r="K1957" s="23">
        <v>388058.61</v>
      </c>
      <c r="L1957" s="23" t="s">
        <v>55</v>
      </c>
      <c r="M1957" s="23" t="s">
        <v>83</v>
      </c>
      <c r="N1957" s="27"/>
      <c r="O1957" s="23" t="s">
        <v>56</v>
      </c>
      <c r="P1957" t="str">
        <f t="shared" si="30"/>
        <v>INSERT INTO @DataTable (Deal, AdvanceDate, PROV, DealPurpose, RateType, BEACON, LTV, TDS, GDS, InsuranceType, PrincipalBalance, OccupancyType, AccountStatus, Closed_Date, DelinquencyBucket) VALUES (1956, '2016-03-29', 'ON', 'Purchase', 'ARM', 782, 80, 26.58, 21.62, 'Conv', 388058.61, 'Owner-Occupied', 'Open', '1900-01-00', 'Current');</v>
      </c>
    </row>
    <row r="1958" spans="1:16" x14ac:dyDescent="0.35">
      <c r="A1958" s="19">
        <v>1957</v>
      </c>
      <c r="B1958" s="18">
        <v>40990</v>
      </c>
      <c r="C1958" s="19" t="s">
        <v>51</v>
      </c>
      <c r="D1958" s="19" t="s">
        <v>61</v>
      </c>
      <c r="E1958" s="19" t="s">
        <v>53</v>
      </c>
      <c r="F1958" s="19">
        <v>746</v>
      </c>
      <c r="G1958" s="19">
        <v>95</v>
      </c>
      <c r="H1958" s="19">
        <v>27.85</v>
      </c>
      <c r="I1958" s="19">
        <v>26.95</v>
      </c>
      <c r="J1958" s="19" t="s">
        <v>60</v>
      </c>
      <c r="K1958" s="20">
        <v>343714.39</v>
      </c>
      <c r="L1958" s="20" t="s">
        <v>55</v>
      </c>
      <c r="M1958" s="20" t="s">
        <v>83</v>
      </c>
      <c r="N1958" s="26"/>
      <c r="O1958" s="20" t="s">
        <v>56</v>
      </c>
      <c r="P1958" t="str">
        <f t="shared" si="30"/>
        <v>INSERT INTO @DataTable (Deal, AdvanceDate, PROV, DealPurpose, RateType, BEACON, LTV, TDS, GDS, InsuranceType, PrincipalBalance, OccupancyType, AccountStatus, Closed_Date, DelinquencyBucket) VALUES (1957, '2012-03-22', 'AB', 'Purchase', 'Fixed', 746, 95, 27.85, 26.95, 'HiRatio', 343714.39, 'Owner-Occupied', 'Open', '1900-01-00', 'Current');</v>
      </c>
    </row>
    <row r="1959" spans="1:16" x14ac:dyDescent="0.35">
      <c r="A1959" s="22">
        <v>1958</v>
      </c>
      <c r="B1959" s="21">
        <v>41926</v>
      </c>
      <c r="C1959" s="22" t="s">
        <v>51</v>
      </c>
      <c r="D1959" s="22" t="s">
        <v>59</v>
      </c>
      <c r="E1959" s="22" t="s">
        <v>40</v>
      </c>
      <c r="F1959" s="22">
        <v>797</v>
      </c>
      <c r="G1959" s="22">
        <v>79.84</v>
      </c>
      <c r="H1959" s="22">
        <v>37.630000000000003</v>
      </c>
      <c r="I1959" s="22">
        <v>25.33</v>
      </c>
      <c r="J1959" s="22" t="s">
        <v>54</v>
      </c>
      <c r="K1959" s="23">
        <v>241841.76</v>
      </c>
      <c r="L1959" s="23" t="s">
        <v>55</v>
      </c>
      <c r="M1959" s="23" t="s">
        <v>83</v>
      </c>
      <c r="N1959" s="27"/>
      <c r="O1959" s="23" t="s">
        <v>56</v>
      </c>
      <c r="P1959" t="str">
        <f t="shared" si="30"/>
        <v>INSERT INTO @DataTable (Deal, AdvanceDate, PROV, DealPurpose, RateType, BEACON, LTV, TDS, GDS, InsuranceType, PrincipalBalance, OccupancyType, AccountStatus, Closed_Date, DelinquencyBucket) VALUES (1958, '2014-10-14', 'AB', 'Transfer', 'ARM', 797, 79.84, 37.63, 25.33, 'Conv', 241841.76, 'Owner-Occupied', 'Open', '1900-01-00', 'Current');</v>
      </c>
    </row>
    <row r="1960" spans="1:16" x14ac:dyDescent="0.35">
      <c r="A1960" s="19">
        <v>1959</v>
      </c>
      <c r="B1960" s="18">
        <v>41579</v>
      </c>
      <c r="C1960" s="19" t="s">
        <v>51</v>
      </c>
      <c r="D1960" s="19" t="s">
        <v>61</v>
      </c>
      <c r="E1960" s="19" t="s">
        <v>40</v>
      </c>
      <c r="F1960" s="19">
        <v>734</v>
      </c>
      <c r="G1960" s="19">
        <v>75</v>
      </c>
      <c r="H1960" s="19">
        <v>34.79</v>
      </c>
      <c r="I1960" s="19">
        <v>28.58</v>
      </c>
      <c r="J1960" s="19" t="s">
        <v>54</v>
      </c>
      <c r="K1960" s="20">
        <v>461595.72</v>
      </c>
      <c r="L1960" s="20" t="s">
        <v>55</v>
      </c>
      <c r="M1960" s="20" t="s">
        <v>83</v>
      </c>
      <c r="N1960" s="26"/>
      <c r="O1960" s="20" t="s">
        <v>56</v>
      </c>
      <c r="P1960" t="str">
        <f t="shared" si="30"/>
        <v>INSERT INTO @DataTable (Deal, AdvanceDate, PROV, DealPurpose, RateType, BEACON, LTV, TDS, GDS, InsuranceType, PrincipalBalance, OccupancyType, AccountStatus, Closed_Date, DelinquencyBucket) VALUES (1959, '2013-11-01', 'AB', 'Purchase', 'ARM', 734, 75, 34.79, 28.58, 'Conv', 461595.72, 'Owner-Occupied', 'Open', '1900-01-00', 'Current');</v>
      </c>
    </row>
    <row r="1961" spans="1:16" x14ac:dyDescent="0.35">
      <c r="A1961" s="22">
        <v>1960</v>
      </c>
      <c r="B1961" s="21">
        <v>41815</v>
      </c>
      <c r="C1961" s="22" t="s">
        <v>57</v>
      </c>
      <c r="D1961" s="22" t="s">
        <v>61</v>
      </c>
      <c r="E1961" s="22" t="s">
        <v>40</v>
      </c>
      <c r="F1961" s="22">
        <v>680</v>
      </c>
      <c r="G1961" s="22">
        <v>94.54</v>
      </c>
      <c r="H1961" s="22">
        <v>29.78</v>
      </c>
      <c r="I1961" s="22">
        <v>29.24</v>
      </c>
      <c r="J1961" s="22" t="s">
        <v>60</v>
      </c>
      <c r="K1961" s="23">
        <v>163676.51999999999</v>
      </c>
      <c r="L1961" s="23" t="s">
        <v>55</v>
      </c>
      <c r="M1961" s="23" t="s">
        <v>83</v>
      </c>
      <c r="N1961" s="27"/>
      <c r="O1961" s="23" t="s">
        <v>56</v>
      </c>
      <c r="P1961" t="str">
        <f t="shared" si="30"/>
        <v>INSERT INTO @DataTable (Deal, AdvanceDate, PROV, DealPurpose, RateType, BEACON, LTV, TDS, GDS, InsuranceType, PrincipalBalance, OccupancyType, AccountStatus, Closed_Date, DelinquencyBucket) VALUES (1960, '2014-06-25', 'ON', 'Purchase', 'ARM', 680, 94.54, 29.78, 29.24, 'HiRatio', 163676.52, 'Owner-Occupied', 'Open', '1900-01-00', 'Current');</v>
      </c>
    </row>
    <row r="1962" spans="1:16" x14ac:dyDescent="0.35">
      <c r="A1962" s="19">
        <v>1961</v>
      </c>
      <c r="B1962" s="18">
        <v>42516</v>
      </c>
      <c r="C1962" s="19" t="s">
        <v>57</v>
      </c>
      <c r="D1962" s="19" t="s">
        <v>59</v>
      </c>
      <c r="E1962" s="19" t="s">
        <v>53</v>
      </c>
      <c r="F1962" s="19">
        <v>793</v>
      </c>
      <c r="G1962" s="19">
        <v>69.19</v>
      </c>
      <c r="H1962" s="19">
        <v>27.23</v>
      </c>
      <c r="I1962" s="19">
        <v>20.66</v>
      </c>
      <c r="J1962" s="19" t="s">
        <v>54</v>
      </c>
      <c r="K1962" s="20">
        <v>884604.6</v>
      </c>
      <c r="L1962" s="20" t="s">
        <v>55</v>
      </c>
      <c r="M1962" s="20" t="s">
        <v>83</v>
      </c>
      <c r="N1962" s="26"/>
      <c r="O1962" s="20" t="s">
        <v>56</v>
      </c>
      <c r="P1962" t="str">
        <f t="shared" si="30"/>
        <v>INSERT INTO @DataTable (Deal, AdvanceDate, PROV, DealPurpose, RateType, BEACON, LTV, TDS, GDS, InsuranceType, PrincipalBalance, OccupancyType, AccountStatus, Closed_Date, DelinquencyBucket) VALUES (1961, '2016-05-26', 'ON', 'Transfer', 'Fixed', 793, 69.19, 27.23, 20.66, 'Conv', 884604.6, 'Owner-Occupied', 'Open', '1900-01-00', 'Current');</v>
      </c>
    </row>
    <row r="1963" spans="1:16" x14ac:dyDescent="0.35">
      <c r="A1963" s="22">
        <v>1962</v>
      </c>
      <c r="B1963" s="21">
        <v>41696</v>
      </c>
      <c r="C1963" s="22" t="s">
        <v>65</v>
      </c>
      <c r="D1963" s="22" t="s">
        <v>61</v>
      </c>
      <c r="E1963" s="22" t="s">
        <v>40</v>
      </c>
      <c r="F1963" s="22">
        <v>641</v>
      </c>
      <c r="G1963" s="22">
        <v>95</v>
      </c>
      <c r="H1963" s="22">
        <v>26.47</v>
      </c>
      <c r="I1963" s="22">
        <v>24.47</v>
      </c>
      <c r="J1963" s="22" t="s">
        <v>60</v>
      </c>
      <c r="K1963" s="23">
        <v>191893.44</v>
      </c>
      <c r="L1963" s="23" t="s">
        <v>55</v>
      </c>
      <c r="M1963" s="23" t="s">
        <v>83</v>
      </c>
      <c r="N1963" s="27"/>
      <c r="O1963" s="23" t="s">
        <v>56</v>
      </c>
      <c r="P1963" t="str">
        <f t="shared" si="30"/>
        <v>INSERT INTO @DataTable (Deal, AdvanceDate, PROV, DealPurpose, RateType, BEACON, LTV, TDS, GDS, InsuranceType, PrincipalBalance, OccupancyType, AccountStatus, Closed_Date, DelinquencyBucket) VALUES (1962, '2014-02-26', 'NS', 'Purchase', 'ARM', 641, 95, 26.47, 24.47, 'HiRatio', 191893.44, 'Owner-Occupied', 'Open', '1900-01-00', 'Current');</v>
      </c>
    </row>
    <row r="1964" spans="1:16" x14ac:dyDescent="0.35">
      <c r="A1964" s="19">
        <v>1963</v>
      </c>
      <c r="B1964" s="18">
        <v>41341</v>
      </c>
      <c r="C1964" s="19" t="s">
        <v>57</v>
      </c>
      <c r="D1964" s="19" t="s">
        <v>61</v>
      </c>
      <c r="E1964" s="19" t="s">
        <v>40</v>
      </c>
      <c r="F1964" s="19">
        <v>764</v>
      </c>
      <c r="G1964" s="19">
        <v>49.5</v>
      </c>
      <c r="H1964" s="19">
        <v>37.020000000000003</v>
      </c>
      <c r="I1964" s="19">
        <v>14.78</v>
      </c>
      <c r="J1964" s="19" t="s">
        <v>54</v>
      </c>
      <c r="K1964" s="20">
        <v>70524.5</v>
      </c>
      <c r="L1964" s="20" t="s">
        <v>62</v>
      </c>
      <c r="M1964" s="20" t="s">
        <v>83</v>
      </c>
      <c r="N1964" s="26"/>
      <c r="O1964" s="20" t="s">
        <v>56</v>
      </c>
      <c r="P1964" t="str">
        <f t="shared" si="30"/>
        <v>INSERT INTO @DataTable (Deal, AdvanceDate, PROV, DealPurpose, RateType, BEACON, LTV, TDS, GDS, InsuranceType, PrincipalBalance, OccupancyType, AccountStatus, Closed_Date, DelinquencyBucket) VALUES (1963, '2013-03-08', 'ON', 'Purchase', 'ARM', 764, 49.5, 37.02, 14.78, 'Conv', 70524.5, 'Rental', 'Open', '1900-01-00', 'Current');</v>
      </c>
    </row>
    <row r="1965" spans="1:16" x14ac:dyDescent="0.35">
      <c r="A1965" s="22">
        <v>1964</v>
      </c>
      <c r="B1965" s="21">
        <v>41851</v>
      </c>
      <c r="C1965" s="22" t="s">
        <v>51</v>
      </c>
      <c r="D1965" s="22" t="s">
        <v>61</v>
      </c>
      <c r="E1965" s="22" t="s">
        <v>53</v>
      </c>
      <c r="F1965" s="22">
        <v>685</v>
      </c>
      <c r="G1965" s="22">
        <v>95</v>
      </c>
      <c r="H1965" s="22">
        <v>27.78</v>
      </c>
      <c r="I1965" s="22">
        <v>26.99</v>
      </c>
      <c r="J1965" s="22" t="s">
        <v>60</v>
      </c>
      <c r="K1965" s="23">
        <v>240015.75</v>
      </c>
      <c r="L1965" s="23" t="s">
        <v>55</v>
      </c>
      <c r="M1965" s="23" t="s">
        <v>83</v>
      </c>
      <c r="N1965" s="27"/>
      <c r="O1965" s="23" t="s">
        <v>56</v>
      </c>
      <c r="P1965" t="str">
        <f t="shared" si="30"/>
        <v>INSERT INTO @DataTable (Deal, AdvanceDate, PROV, DealPurpose, RateType, BEACON, LTV, TDS, GDS, InsuranceType, PrincipalBalance, OccupancyType, AccountStatus, Closed_Date, DelinquencyBucket) VALUES (1964, '2014-07-31', 'AB', 'Purchase', 'Fixed', 685, 95, 27.78, 26.99, 'HiRatio', 240015.75, 'Owner-Occupied', 'Open', '1900-01-00', 'Current');</v>
      </c>
    </row>
    <row r="1966" spans="1:16" x14ac:dyDescent="0.35">
      <c r="A1966" s="19">
        <v>1965</v>
      </c>
      <c r="B1966" s="18">
        <v>42144</v>
      </c>
      <c r="C1966" s="19" t="s">
        <v>57</v>
      </c>
      <c r="D1966" s="19" t="s">
        <v>61</v>
      </c>
      <c r="E1966" s="19" t="s">
        <v>53</v>
      </c>
      <c r="F1966" s="19">
        <v>790</v>
      </c>
      <c r="G1966" s="19">
        <v>80</v>
      </c>
      <c r="H1966" s="19">
        <v>31.85</v>
      </c>
      <c r="I1966" s="19">
        <v>31.01</v>
      </c>
      <c r="J1966" s="19" t="s">
        <v>54</v>
      </c>
      <c r="K1966" s="20">
        <v>273640.69</v>
      </c>
      <c r="L1966" s="20" t="s">
        <v>55</v>
      </c>
      <c r="M1966" s="20" t="s">
        <v>83</v>
      </c>
      <c r="N1966" s="26"/>
      <c r="O1966" s="20" t="s">
        <v>56</v>
      </c>
      <c r="P1966" t="str">
        <f t="shared" si="30"/>
        <v>INSERT INTO @DataTable (Deal, AdvanceDate, PROV, DealPurpose, RateType, BEACON, LTV, TDS, GDS, InsuranceType, PrincipalBalance, OccupancyType, AccountStatus, Closed_Date, DelinquencyBucket) VALUES (1965, '2015-05-20', 'ON', 'Purchase', 'Fixed', 790, 80, 31.85, 31.01, 'Conv', 273640.69, 'Owner-Occupied', 'Open', '1900-01-00', 'Current');</v>
      </c>
    </row>
    <row r="1967" spans="1:16" x14ac:dyDescent="0.35">
      <c r="A1967" s="22">
        <v>1966</v>
      </c>
      <c r="B1967" s="21">
        <v>42096</v>
      </c>
      <c r="C1967" s="22" t="s">
        <v>57</v>
      </c>
      <c r="D1967" s="22" t="s">
        <v>61</v>
      </c>
      <c r="E1967" s="22" t="s">
        <v>40</v>
      </c>
      <c r="F1967" s="22">
        <v>739</v>
      </c>
      <c r="G1967" s="22">
        <v>80</v>
      </c>
      <c r="H1967" s="22">
        <v>33.74</v>
      </c>
      <c r="I1967" s="22">
        <v>18.149999999999999</v>
      </c>
      <c r="J1967" s="22" t="s">
        <v>60</v>
      </c>
      <c r="K1967" s="23">
        <v>235016.02</v>
      </c>
      <c r="L1967" s="23" t="s">
        <v>55</v>
      </c>
      <c r="M1967" s="23" t="s">
        <v>83</v>
      </c>
      <c r="N1967" s="27"/>
      <c r="O1967" s="23" t="s">
        <v>56</v>
      </c>
      <c r="P1967" t="str">
        <f t="shared" si="30"/>
        <v>INSERT INTO @DataTable (Deal, AdvanceDate, PROV, DealPurpose, RateType, BEACON, LTV, TDS, GDS, InsuranceType, PrincipalBalance, OccupancyType, AccountStatus, Closed_Date, DelinquencyBucket) VALUES (1966, '2015-04-02', 'ON', 'Purchase', 'ARM', 739, 80, 33.74, 18.15, 'HiRatio', 235016.02, 'Owner-Occupied', 'Open', '1900-01-00', 'Current');</v>
      </c>
    </row>
    <row r="1968" spans="1:16" x14ac:dyDescent="0.35">
      <c r="A1968" s="19">
        <v>1967</v>
      </c>
      <c r="B1968" s="18">
        <v>42691</v>
      </c>
      <c r="C1968" s="19" t="s">
        <v>74</v>
      </c>
      <c r="D1968" s="19" t="s">
        <v>61</v>
      </c>
      <c r="E1968" s="19" t="s">
        <v>53</v>
      </c>
      <c r="F1968" s="19">
        <v>714</v>
      </c>
      <c r="G1968" s="19">
        <v>95</v>
      </c>
      <c r="H1968" s="19">
        <v>35.24</v>
      </c>
      <c r="I1968" s="19">
        <v>21.84</v>
      </c>
      <c r="J1968" s="19" t="s">
        <v>60</v>
      </c>
      <c r="K1968" s="20">
        <v>230073.49</v>
      </c>
      <c r="L1968" s="20" t="s">
        <v>55</v>
      </c>
      <c r="M1968" s="20" t="s">
        <v>83</v>
      </c>
      <c r="N1968" s="26"/>
      <c r="O1968" s="20" t="s">
        <v>56</v>
      </c>
      <c r="P1968" t="str">
        <f t="shared" si="30"/>
        <v>INSERT INTO @DataTable (Deal, AdvanceDate, PROV, DealPurpose, RateType, BEACON, LTV, TDS, GDS, InsuranceType, PrincipalBalance, OccupancyType, AccountStatus, Closed_Date, DelinquencyBucket) VALUES (1967, '2016-11-17', 'MB', 'Purchase', 'Fixed', 714, 95, 35.24, 21.84, 'HiRatio', 230073.49, 'Owner-Occupied', 'Open', '1900-01-00', 'Current');</v>
      </c>
    </row>
    <row r="1969" spans="1:16" x14ac:dyDescent="0.35">
      <c r="A1969" s="22">
        <v>1968</v>
      </c>
      <c r="B1969" s="21">
        <v>42089</v>
      </c>
      <c r="C1969" s="22" t="s">
        <v>58</v>
      </c>
      <c r="D1969" s="22" t="s">
        <v>61</v>
      </c>
      <c r="E1969" s="22" t="s">
        <v>53</v>
      </c>
      <c r="F1969" s="22">
        <v>765</v>
      </c>
      <c r="G1969" s="22">
        <v>95</v>
      </c>
      <c r="H1969" s="22">
        <v>42.49</v>
      </c>
      <c r="I1969" s="22">
        <v>37.65</v>
      </c>
      <c r="J1969" s="22" t="s">
        <v>60</v>
      </c>
      <c r="K1969" s="23">
        <v>360974.54</v>
      </c>
      <c r="L1969" s="23" t="s">
        <v>55</v>
      </c>
      <c r="M1969" s="23" t="s">
        <v>83</v>
      </c>
      <c r="N1969" s="27"/>
      <c r="O1969" s="23" t="s">
        <v>56</v>
      </c>
      <c r="P1969" t="str">
        <f t="shared" si="30"/>
        <v>INSERT INTO @DataTable (Deal, AdvanceDate, PROV, DealPurpose, RateType, BEACON, LTV, TDS, GDS, InsuranceType, PrincipalBalance, OccupancyType, AccountStatus, Closed_Date, DelinquencyBucket) VALUES (1968, '2015-03-26', 'BC', 'Purchase', 'Fixed', 765, 95, 42.49, 37.65, 'HiRatio', 360974.54, 'Owner-Occupied', 'Open', '1900-01-00', 'Current');</v>
      </c>
    </row>
    <row r="1970" spans="1:16" x14ac:dyDescent="0.35">
      <c r="A1970" s="19">
        <v>1969</v>
      </c>
      <c r="B1970" s="18">
        <v>42256</v>
      </c>
      <c r="C1970" s="19" t="s">
        <v>57</v>
      </c>
      <c r="D1970" s="19" t="s">
        <v>52</v>
      </c>
      <c r="E1970" s="19" t="s">
        <v>40</v>
      </c>
      <c r="F1970" s="19">
        <v>729</v>
      </c>
      <c r="G1970" s="19">
        <v>70.400000000000006</v>
      </c>
      <c r="H1970" s="19">
        <v>30.66</v>
      </c>
      <c r="I1970" s="19">
        <v>14.01</v>
      </c>
      <c r="J1970" s="19" t="s">
        <v>54</v>
      </c>
      <c r="K1970" s="20">
        <v>420860.97</v>
      </c>
      <c r="L1970" s="20" t="s">
        <v>55</v>
      </c>
      <c r="M1970" s="20" t="s">
        <v>83</v>
      </c>
      <c r="N1970" s="26"/>
      <c r="O1970" s="20" t="s">
        <v>56</v>
      </c>
      <c r="P1970" t="str">
        <f t="shared" si="30"/>
        <v>INSERT INTO @DataTable (Deal, AdvanceDate, PROV, DealPurpose, RateType, BEACON, LTV, TDS, GDS, InsuranceType, PrincipalBalance, OccupancyType, AccountStatus, Closed_Date, DelinquencyBucket) VALUES (1969, '2015-09-09', 'ON', 'Refinance External', 'ARM', 729, 70.4, 30.66, 14.01, 'Conv', 420860.97, 'Owner-Occupied', 'Open', '1900-01-00', 'Current');</v>
      </c>
    </row>
    <row r="1971" spans="1:16" x14ac:dyDescent="0.35">
      <c r="A1971" s="22">
        <v>1970</v>
      </c>
      <c r="B1971" s="21">
        <v>42527</v>
      </c>
      <c r="C1971" s="22" t="s">
        <v>57</v>
      </c>
      <c r="D1971" s="22" t="s">
        <v>61</v>
      </c>
      <c r="E1971" s="22" t="s">
        <v>40</v>
      </c>
      <c r="F1971" s="22">
        <v>762</v>
      </c>
      <c r="G1971" s="22">
        <v>47.62</v>
      </c>
      <c r="H1971" s="22">
        <v>29.03</v>
      </c>
      <c r="I1971" s="22">
        <v>26.99</v>
      </c>
      <c r="J1971" s="22" t="s">
        <v>54</v>
      </c>
      <c r="K1971" s="23">
        <v>295361.49</v>
      </c>
      <c r="L1971" s="23" t="s">
        <v>55</v>
      </c>
      <c r="M1971" s="23" t="s">
        <v>83</v>
      </c>
      <c r="N1971" s="27"/>
      <c r="O1971" s="23" t="s">
        <v>56</v>
      </c>
      <c r="P1971" t="str">
        <f t="shared" si="30"/>
        <v>INSERT INTO @DataTable (Deal, AdvanceDate, PROV, DealPurpose, RateType, BEACON, LTV, TDS, GDS, InsuranceType, PrincipalBalance, OccupancyType, AccountStatus, Closed_Date, DelinquencyBucket) VALUES (1970, '2016-06-06', 'ON', 'Purchase', 'ARM', 762, 47.62, 29.03, 26.99, 'Conv', 295361.49, 'Owner-Occupied', 'Open', '1900-01-00', 'Current');</v>
      </c>
    </row>
    <row r="1972" spans="1:16" x14ac:dyDescent="0.35">
      <c r="A1972" s="19">
        <v>1971</v>
      </c>
      <c r="B1972" s="18">
        <v>41927</v>
      </c>
      <c r="C1972" s="19" t="s">
        <v>57</v>
      </c>
      <c r="D1972" s="19" t="s">
        <v>61</v>
      </c>
      <c r="E1972" s="19" t="s">
        <v>53</v>
      </c>
      <c r="F1972" s="19">
        <v>787</v>
      </c>
      <c r="G1972" s="19">
        <v>90</v>
      </c>
      <c r="H1972" s="19">
        <v>38.840000000000003</v>
      </c>
      <c r="I1972" s="19">
        <v>29.58</v>
      </c>
      <c r="J1972" s="19" t="s">
        <v>60</v>
      </c>
      <c r="K1972" s="20">
        <v>276416.23</v>
      </c>
      <c r="L1972" s="20" t="s">
        <v>55</v>
      </c>
      <c r="M1972" s="20" t="s">
        <v>83</v>
      </c>
      <c r="N1972" s="26"/>
      <c r="O1972" s="20" t="s">
        <v>56</v>
      </c>
      <c r="P1972" t="str">
        <f t="shared" si="30"/>
        <v>INSERT INTO @DataTable (Deal, AdvanceDate, PROV, DealPurpose, RateType, BEACON, LTV, TDS, GDS, InsuranceType, PrincipalBalance, OccupancyType, AccountStatus, Closed_Date, DelinquencyBucket) VALUES (1971, '2014-10-15', 'ON', 'Purchase', 'Fixed', 787, 90, 38.84, 29.58, 'HiRatio', 276416.23, 'Owner-Occupied', 'Open', '1900-01-00', 'Current');</v>
      </c>
    </row>
    <row r="1973" spans="1:16" x14ac:dyDescent="0.35">
      <c r="A1973" s="22">
        <v>1972</v>
      </c>
      <c r="B1973" s="21">
        <v>42535</v>
      </c>
      <c r="C1973" s="22" t="s">
        <v>57</v>
      </c>
      <c r="D1973" s="22" t="s">
        <v>67</v>
      </c>
      <c r="E1973" s="22" t="s">
        <v>53</v>
      </c>
      <c r="F1973" s="22">
        <v>706</v>
      </c>
      <c r="G1973" s="22">
        <v>92.89</v>
      </c>
      <c r="H1973" s="22">
        <v>35.57</v>
      </c>
      <c r="I1973" s="22">
        <v>32.619999999999997</v>
      </c>
      <c r="J1973" s="22" t="s">
        <v>60</v>
      </c>
      <c r="K1973" s="23">
        <v>530463.32999999996</v>
      </c>
      <c r="L1973" s="23" t="s">
        <v>55</v>
      </c>
      <c r="M1973" s="23" t="s">
        <v>83</v>
      </c>
      <c r="N1973" s="27"/>
      <c r="O1973" s="23" t="s">
        <v>56</v>
      </c>
      <c r="P1973" t="str">
        <f t="shared" si="30"/>
        <v>INSERT INTO @DataTable (Deal, AdvanceDate, PROV, DealPurpose, RateType, BEACON, LTV, TDS, GDS, InsuranceType, PrincipalBalance, OccupancyType, AccountStatus, Closed_Date, DelinquencyBucket) VALUES (1972, '2016-06-14', 'ON', 'Port Increase', 'Fixed', 706, 92.89, 35.57, 32.62, 'HiRatio', 530463.33, 'Owner-Occupied', 'Open', '1900-01-00', 'Current');</v>
      </c>
    </row>
    <row r="1974" spans="1:16" x14ac:dyDescent="0.35">
      <c r="A1974" s="19">
        <v>1973</v>
      </c>
      <c r="B1974" s="18">
        <v>42123</v>
      </c>
      <c r="C1974" s="19" t="s">
        <v>51</v>
      </c>
      <c r="D1974" s="19" t="s">
        <v>59</v>
      </c>
      <c r="E1974" s="19" t="s">
        <v>53</v>
      </c>
      <c r="F1974" s="19">
        <v>705</v>
      </c>
      <c r="G1974" s="19">
        <v>77.680000000000007</v>
      </c>
      <c r="H1974" s="19">
        <v>25.18</v>
      </c>
      <c r="I1974" s="19">
        <v>25.18</v>
      </c>
      <c r="J1974" s="19" t="s">
        <v>54</v>
      </c>
      <c r="K1974" s="20">
        <v>351045.16</v>
      </c>
      <c r="L1974" s="20" t="s">
        <v>55</v>
      </c>
      <c r="M1974" s="20" t="s">
        <v>83</v>
      </c>
      <c r="N1974" s="26"/>
      <c r="O1974" s="20" t="s">
        <v>56</v>
      </c>
      <c r="P1974" t="str">
        <f t="shared" si="30"/>
        <v>INSERT INTO @DataTable (Deal, AdvanceDate, PROV, DealPurpose, RateType, BEACON, LTV, TDS, GDS, InsuranceType, PrincipalBalance, OccupancyType, AccountStatus, Closed_Date, DelinquencyBucket) VALUES (1973, '2015-04-29', 'AB', 'Transfer', 'Fixed', 705, 77.68, 25.18, 25.18, 'Conv', 351045.16, 'Owner-Occupied', 'Open', '1900-01-00', 'Current');</v>
      </c>
    </row>
    <row r="1975" spans="1:16" x14ac:dyDescent="0.35">
      <c r="A1975" s="22">
        <v>1974</v>
      </c>
      <c r="B1975" s="21">
        <v>40521</v>
      </c>
      <c r="C1975" s="22" t="s">
        <v>57</v>
      </c>
      <c r="D1975" s="22" t="s">
        <v>52</v>
      </c>
      <c r="E1975" s="22" t="s">
        <v>53</v>
      </c>
      <c r="F1975" s="22">
        <v>735</v>
      </c>
      <c r="G1975" s="22">
        <v>71.95</v>
      </c>
      <c r="H1975" s="22">
        <v>27.37</v>
      </c>
      <c r="I1975" s="22">
        <v>27.37</v>
      </c>
      <c r="J1975" s="22" t="s">
        <v>54</v>
      </c>
      <c r="K1975" s="23">
        <v>0</v>
      </c>
      <c r="L1975" s="23" t="s">
        <v>55</v>
      </c>
      <c r="M1975" s="23" t="s">
        <v>84</v>
      </c>
      <c r="N1975" s="27">
        <v>42349</v>
      </c>
      <c r="O1975" s="23" t="s">
        <v>56</v>
      </c>
      <c r="P1975" t="str">
        <f t="shared" si="30"/>
        <v>INSERT INTO @DataTable (Deal, AdvanceDate, PROV, DealPurpose, RateType, BEACON, LTV, TDS, GDS, InsuranceType, PrincipalBalance, OccupancyType, AccountStatus, Closed_Date, DelinquencyBucket) VALUES (1974, '2010-12-09', 'ON', 'Refinance External', 'Fixed', 735, 71.95, 27.37, 27.37, 'Conv', 0, 'Owner-Occupied', 'Closed', '2015-12-11', 'Current');</v>
      </c>
    </row>
    <row r="1976" spans="1:16" x14ac:dyDescent="0.35">
      <c r="A1976" s="19">
        <v>1975</v>
      </c>
      <c r="B1976" s="18">
        <v>41278</v>
      </c>
      <c r="C1976" s="19" t="s">
        <v>51</v>
      </c>
      <c r="D1976" s="19" t="s">
        <v>59</v>
      </c>
      <c r="E1976" s="19" t="s">
        <v>53</v>
      </c>
      <c r="F1976" s="19">
        <v>774</v>
      </c>
      <c r="G1976" s="19">
        <v>93.68</v>
      </c>
      <c r="H1976" s="19">
        <v>34.72</v>
      </c>
      <c r="I1976" s="19">
        <v>13.95</v>
      </c>
      <c r="J1976" s="19" t="s">
        <v>60</v>
      </c>
      <c r="K1976" s="20">
        <v>236383.44</v>
      </c>
      <c r="L1976" s="20" t="s">
        <v>55</v>
      </c>
      <c r="M1976" s="20" t="s">
        <v>83</v>
      </c>
      <c r="N1976" s="26"/>
      <c r="O1976" s="20" t="s">
        <v>56</v>
      </c>
      <c r="P1976" t="str">
        <f t="shared" si="30"/>
        <v>INSERT INTO @DataTable (Deal, AdvanceDate, PROV, DealPurpose, RateType, BEACON, LTV, TDS, GDS, InsuranceType, PrincipalBalance, OccupancyType, AccountStatus, Closed_Date, DelinquencyBucket) VALUES (1975, '2013-01-04', 'AB', 'Transfer', 'Fixed', 774, 93.68, 34.72, 13.95, 'HiRatio', 236383.44, 'Owner-Occupied', 'Open', '1900-01-00', 'Current');</v>
      </c>
    </row>
    <row r="1977" spans="1:16" x14ac:dyDescent="0.35">
      <c r="A1977" s="22">
        <v>1976</v>
      </c>
      <c r="B1977" s="21">
        <v>41831</v>
      </c>
      <c r="C1977" s="22" t="s">
        <v>57</v>
      </c>
      <c r="D1977" s="22" t="s">
        <v>61</v>
      </c>
      <c r="E1977" s="22" t="s">
        <v>40</v>
      </c>
      <c r="F1977" s="22">
        <v>783</v>
      </c>
      <c r="G1977" s="22">
        <v>72.73</v>
      </c>
      <c r="H1977" s="22">
        <v>27.75</v>
      </c>
      <c r="I1977" s="22">
        <v>27.44</v>
      </c>
      <c r="J1977" s="22" t="s">
        <v>54</v>
      </c>
      <c r="K1977" s="23">
        <v>145621.64000000001</v>
      </c>
      <c r="L1977" s="23" t="s">
        <v>55</v>
      </c>
      <c r="M1977" s="23" t="s">
        <v>83</v>
      </c>
      <c r="N1977" s="27"/>
      <c r="O1977" s="23" t="s">
        <v>56</v>
      </c>
      <c r="P1977" t="str">
        <f t="shared" si="30"/>
        <v>INSERT INTO @DataTable (Deal, AdvanceDate, PROV, DealPurpose, RateType, BEACON, LTV, TDS, GDS, InsuranceType, PrincipalBalance, OccupancyType, AccountStatus, Closed_Date, DelinquencyBucket) VALUES (1976, '2014-07-11', 'ON', 'Purchase', 'ARM', 783, 72.73, 27.75, 27.44, 'Conv', 145621.64, 'Owner-Occupied', 'Open', '1900-01-00', 'Current');</v>
      </c>
    </row>
    <row r="1978" spans="1:16" x14ac:dyDescent="0.35">
      <c r="A1978" s="19">
        <v>1977</v>
      </c>
      <c r="B1978" s="18">
        <v>42669</v>
      </c>
      <c r="C1978" s="19" t="s">
        <v>51</v>
      </c>
      <c r="D1978" s="19" t="s">
        <v>52</v>
      </c>
      <c r="E1978" s="19" t="s">
        <v>53</v>
      </c>
      <c r="F1978" s="19">
        <v>789</v>
      </c>
      <c r="G1978" s="19">
        <v>73.959999999999994</v>
      </c>
      <c r="H1978" s="19">
        <v>34.880000000000003</v>
      </c>
      <c r="I1978" s="19">
        <v>11.02</v>
      </c>
      <c r="J1978" s="19" t="s">
        <v>54</v>
      </c>
      <c r="K1978" s="20">
        <v>335530.12</v>
      </c>
      <c r="L1978" s="20" t="s">
        <v>55</v>
      </c>
      <c r="M1978" s="20" t="s">
        <v>83</v>
      </c>
      <c r="N1978" s="26"/>
      <c r="O1978" s="20" t="s">
        <v>56</v>
      </c>
      <c r="P1978" t="str">
        <f t="shared" si="30"/>
        <v>INSERT INTO @DataTable (Deal, AdvanceDate, PROV, DealPurpose, RateType, BEACON, LTV, TDS, GDS, InsuranceType, PrincipalBalance, OccupancyType, AccountStatus, Closed_Date, DelinquencyBucket) VALUES (1977, '2016-10-26', 'AB', 'Refinance External', 'Fixed', 789, 73.96, 34.88, 11.02, 'Conv', 335530.12, 'Owner-Occupied', 'Open', '1900-01-00', 'Current');</v>
      </c>
    </row>
    <row r="1979" spans="1:16" x14ac:dyDescent="0.35">
      <c r="A1979" s="22">
        <v>1978</v>
      </c>
      <c r="B1979" s="21">
        <v>40592</v>
      </c>
      <c r="C1979" s="22" t="s">
        <v>51</v>
      </c>
      <c r="D1979" s="22" t="s">
        <v>61</v>
      </c>
      <c r="E1979" s="22" t="s">
        <v>53</v>
      </c>
      <c r="F1979" s="22">
        <v>754</v>
      </c>
      <c r="G1979" s="22">
        <v>75</v>
      </c>
      <c r="H1979" s="22">
        <v>24.11</v>
      </c>
      <c r="I1979" s="22">
        <v>22.9</v>
      </c>
      <c r="J1979" s="22" t="s">
        <v>54</v>
      </c>
      <c r="K1979" s="23">
        <v>0</v>
      </c>
      <c r="L1979" s="23" t="s">
        <v>55</v>
      </c>
      <c r="M1979" s="23" t="s">
        <v>84</v>
      </c>
      <c r="N1979" s="27">
        <v>41198</v>
      </c>
      <c r="O1979" s="23" t="s">
        <v>56</v>
      </c>
      <c r="P1979" t="str">
        <f t="shared" si="30"/>
        <v>INSERT INTO @DataTable (Deal, AdvanceDate, PROV, DealPurpose, RateType, BEACON, LTV, TDS, GDS, InsuranceType, PrincipalBalance, OccupancyType, AccountStatus, Closed_Date, DelinquencyBucket) VALUES (1978, '2011-02-18', 'AB', 'Purchase', 'Fixed', 754, 75, 24.11, 22.9, 'Conv', 0, 'Owner-Occupied', 'Closed', '2012-10-16', 'Current');</v>
      </c>
    </row>
    <row r="1980" spans="1:16" x14ac:dyDescent="0.35">
      <c r="A1980" s="19">
        <v>1979</v>
      </c>
      <c r="B1980" s="18">
        <v>41366</v>
      </c>
      <c r="C1980" s="19" t="s">
        <v>58</v>
      </c>
      <c r="D1980" s="19" t="s">
        <v>61</v>
      </c>
      <c r="E1980" s="19" t="s">
        <v>40</v>
      </c>
      <c r="F1980" s="19">
        <v>737</v>
      </c>
      <c r="G1980" s="19">
        <v>75</v>
      </c>
      <c r="H1980" s="19">
        <v>21.78</v>
      </c>
      <c r="I1980" s="19">
        <v>8.7899999999999991</v>
      </c>
      <c r="J1980" s="19" t="s">
        <v>54</v>
      </c>
      <c r="K1980" s="20">
        <v>266217.28999999998</v>
      </c>
      <c r="L1980" s="20" t="s">
        <v>66</v>
      </c>
      <c r="M1980" s="20" t="s">
        <v>83</v>
      </c>
      <c r="N1980" s="26"/>
      <c r="O1980" s="20" t="s">
        <v>56</v>
      </c>
      <c r="P1980" t="str">
        <f t="shared" si="30"/>
        <v>INSERT INTO @DataTable (Deal, AdvanceDate, PROV, DealPurpose, RateType, BEACON, LTV, TDS, GDS, InsuranceType, PrincipalBalance, OccupancyType, AccountStatus, Closed_Date, DelinquencyBucket) VALUES (1979, '2013-04-02', 'BC', 'Purchase', 'ARM', 737, 75, 21.78, 8.79, 'Conv', 266217.29, 'Second Home', 'Open', '1900-01-00', 'Current');</v>
      </c>
    </row>
    <row r="1981" spans="1:16" x14ac:dyDescent="0.35">
      <c r="A1981" s="22">
        <v>1980</v>
      </c>
      <c r="B1981" s="21">
        <v>40753</v>
      </c>
      <c r="C1981" s="22" t="s">
        <v>51</v>
      </c>
      <c r="D1981" s="22" t="s">
        <v>52</v>
      </c>
      <c r="E1981" s="22" t="s">
        <v>53</v>
      </c>
      <c r="F1981" s="22">
        <v>655</v>
      </c>
      <c r="G1981" s="22">
        <v>85</v>
      </c>
      <c r="H1981" s="22">
        <v>37.770000000000003</v>
      </c>
      <c r="I1981" s="22">
        <v>20.05</v>
      </c>
      <c r="J1981" s="22" t="s">
        <v>60</v>
      </c>
      <c r="K1981" s="23">
        <v>192794.01</v>
      </c>
      <c r="L1981" s="23" t="s">
        <v>55</v>
      </c>
      <c r="M1981" s="23" t="s">
        <v>83</v>
      </c>
      <c r="N1981" s="27"/>
      <c r="O1981" s="23" t="s">
        <v>56</v>
      </c>
      <c r="P1981" t="str">
        <f t="shared" si="30"/>
        <v>INSERT INTO @DataTable (Deal, AdvanceDate, PROV, DealPurpose, RateType, BEACON, LTV, TDS, GDS, InsuranceType, PrincipalBalance, OccupancyType, AccountStatus, Closed_Date, DelinquencyBucket) VALUES (1980, '2011-07-29', 'AB', 'Refinance External', 'Fixed', 655, 85, 37.77, 20.05, 'HiRatio', 192794.01, 'Owner-Occupied', 'Open', '1900-01-00', 'Current');</v>
      </c>
    </row>
    <row r="1982" spans="1:16" x14ac:dyDescent="0.35">
      <c r="A1982" s="19">
        <v>1981</v>
      </c>
      <c r="B1982" s="18">
        <v>41943</v>
      </c>
      <c r="C1982" s="19" t="s">
        <v>58</v>
      </c>
      <c r="D1982" s="19" t="s">
        <v>61</v>
      </c>
      <c r="E1982" s="19" t="s">
        <v>40</v>
      </c>
      <c r="F1982" s="19">
        <v>789</v>
      </c>
      <c r="G1982" s="19">
        <v>90</v>
      </c>
      <c r="H1982" s="19">
        <v>29.78</v>
      </c>
      <c r="I1982" s="19">
        <v>28.77</v>
      </c>
      <c r="J1982" s="19" t="s">
        <v>60</v>
      </c>
      <c r="K1982" s="20">
        <v>331042.5</v>
      </c>
      <c r="L1982" s="20" t="s">
        <v>55</v>
      </c>
      <c r="M1982" s="20" t="s">
        <v>83</v>
      </c>
      <c r="N1982" s="26"/>
      <c r="O1982" s="20" t="s">
        <v>56</v>
      </c>
      <c r="P1982" t="str">
        <f t="shared" si="30"/>
        <v>INSERT INTO @DataTable (Deal, AdvanceDate, PROV, DealPurpose, RateType, BEACON, LTV, TDS, GDS, InsuranceType, PrincipalBalance, OccupancyType, AccountStatus, Closed_Date, DelinquencyBucket) VALUES (1981, '2014-10-31', 'BC', 'Purchase', 'ARM', 789, 90, 29.78, 28.77, 'HiRatio', 331042.5, 'Owner-Occupied', 'Open', '1900-01-00', 'Current');</v>
      </c>
    </row>
    <row r="1983" spans="1:16" x14ac:dyDescent="0.35">
      <c r="A1983" s="22">
        <v>1982</v>
      </c>
      <c r="B1983" s="21">
        <v>41001</v>
      </c>
      <c r="C1983" s="22" t="s">
        <v>57</v>
      </c>
      <c r="D1983" s="22" t="s">
        <v>61</v>
      </c>
      <c r="E1983" s="22" t="s">
        <v>53</v>
      </c>
      <c r="F1983" s="22">
        <v>739</v>
      </c>
      <c r="G1983" s="22">
        <v>95</v>
      </c>
      <c r="H1983" s="22">
        <v>33.35</v>
      </c>
      <c r="I1983" s="22">
        <v>22.01</v>
      </c>
      <c r="J1983" s="22" t="s">
        <v>60</v>
      </c>
      <c r="K1983" s="23">
        <v>292913.82</v>
      </c>
      <c r="L1983" s="23" t="s">
        <v>55</v>
      </c>
      <c r="M1983" s="23" t="s">
        <v>83</v>
      </c>
      <c r="N1983" s="27"/>
      <c r="O1983" s="23" t="s">
        <v>56</v>
      </c>
      <c r="P1983" t="str">
        <f t="shared" si="30"/>
        <v>INSERT INTO @DataTable (Deal, AdvanceDate, PROV, DealPurpose, RateType, BEACON, LTV, TDS, GDS, InsuranceType, PrincipalBalance, OccupancyType, AccountStatus, Closed_Date, DelinquencyBucket) VALUES (1982, '2012-04-02', 'ON', 'Purchase', 'Fixed', 739, 95, 33.35, 22.01, 'HiRatio', 292913.82, 'Owner-Occupied', 'Open', '1900-01-00', 'Current');</v>
      </c>
    </row>
    <row r="1984" spans="1:16" x14ac:dyDescent="0.35">
      <c r="A1984" s="19">
        <v>1983</v>
      </c>
      <c r="B1984" s="18">
        <v>40358</v>
      </c>
      <c r="C1984" s="19" t="s">
        <v>51</v>
      </c>
      <c r="D1984" s="19" t="s">
        <v>61</v>
      </c>
      <c r="E1984" s="19" t="s">
        <v>40</v>
      </c>
      <c r="F1984" s="19">
        <v>673</v>
      </c>
      <c r="G1984" s="19">
        <v>95</v>
      </c>
      <c r="H1984" s="19">
        <v>29.25</v>
      </c>
      <c r="I1984" s="19">
        <v>15.23</v>
      </c>
      <c r="J1984" s="19" t="s">
        <v>60</v>
      </c>
      <c r="K1984" s="20">
        <v>0</v>
      </c>
      <c r="L1984" s="20" t="s">
        <v>55</v>
      </c>
      <c r="M1984" s="20" t="s">
        <v>84</v>
      </c>
      <c r="N1984" s="26">
        <v>41108</v>
      </c>
      <c r="O1984" s="20" t="s">
        <v>56</v>
      </c>
      <c r="P1984" t="str">
        <f t="shared" si="30"/>
        <v>INSERT INTO @DataTable (Deal, AdvanceDate, PROV, DealPurpose, RateType, BEACON, LTV, TDS, GDS, InsuranceType, PrincipalBalance, OccupancyType, AccountStatus, Closed_Date, DelinquencyBucket) VALUES (1983, '2010-06-29', 'AB', 'Purchase', 'ARM', 673, 95, 29.25, 15.23, 'HiRatio', 0, 'Owner-Occupied', 'Closed', '2012-07-18', 'Current');</v>
      </c>
    </row>
    <row r="1985" spans="1:16" x14ac:dyDescent="0.35">
      <c r="A1985" s="22">
        <v>1984</v>
      </c>
      <c r="B1985" s="21">
        <v>42188</v>
      </c>
      <c r="C1985" s="22" t="s">
        <v>58</v>
      </c>
      <c r="D1985" s="22" t="s">
        <v>52</v>
      </c>
      <c r="E1985" s="22" t="s">
        <v>40</v>
      </c>
      <c r="F1985" s="22">
        <v>801</v>
      </c>
      <c r="G1985" s="22">
        <v>75</v>
      </c>
      <c r="H1985" s="22">
        <v>33.92</v>
      </c>
      <c r="I1985" s="22">
        <v>29.34</v>
      </c>
      <c r="J1985" s="22" t="s">
        <v>54</v>
      </c>
      <c r="K1985" s="23">
        <v>418252.79</v>
      </c>
      <c r="L1985" s="23" t="s">
        <v>55</v>
      </c>
      <c r="M1985" s="23" t="s">
        <v>83</v>
      </c>
      <c r="N1985" s="27"/>
      <c r="O1985" s="23" t="s">
        <v>56</v>
      </c>
      <c r="P1985" t="str">
        <f t="shared" si="30"/>
        <v>INSERT INTO @DataTable (Deal, AdvanceDate, PROV, DealPurpose, RateType, BEACON, LTV, TDS, GDS, InsuranceType, PrincipalBalance, OccupancyType, AccountStatus, Closed_Date, DelinquencyBucket) VALUES (1984, '2015-07-03', 'BC', 'Refinance External', 'ARM', 801, 75, 33.92, 29.34, 'Conv', 418252.79, 'Owner-Occupied', 'Open', '1900-01-00', 'Current');</v>
      </c>
    </row>
    <row r="1986" spans="1:16" x14ac:dyDescent="0.35">
      <c r="A1986" s="19">
        <v>1985</v>
      </c>
      <c r="B1986" s="18">
        <v>42223</v>
      </c>
      <c r="C1986" s="19" t="s">
        <v>57</v>
      </c>
      <c r="D1986" s="19" t="s">
        <v>52</v>
      </c>
      <c r="E1986" s="19" t="s">
        <v>40</v>
      </c>
      <c r="F1986" s="19">
        <v>768</v>
      </c>
      <c r="G1986" s="19">
        <v>50</v>
      </c>
      <c r="H1986" s="19">
        <v>20.52</v>
      </c>
      <c r="I1986" s="19">
        <v>19.57</v>
      </c>
      <c r="J1986" s="19" t="s">
        <v>54</v>
      </c>
      <c r="K1986" s="20">
        <v>281364.06</v>
      </c>
      <c r="L1986" s="20" t="s">
        <v>55</v>
      </c>
      <c r="M1986" s="20" t="s">
        <v>83</v>
      </c>
      <c r="N1986" s="26"/>
      <c r="O1986" s="20" t="s">
        <v>56</v>
      </c>
      <c r="P1986" t="str">
        <f t="shared" si="30"/>
        <v>INSERT INTO @DataTable (Deal, AdvanceDate, PROV, DealPurpose, RateType, BEACON, LTV, TDS, GDS, InsuranceType, PrincipalBalance, OccupancyType, AccountStatus, Closed_Date, DelinquencyBucket) VALUES (1985, '2015-08-07', 'ON', 'Refinance External', 'ARM', 768, 50, 20.52, 19.57, 'Conv', 281364.06, 'Owner-Occupied', 'Open', '1900-01-00', 'Current');</v>
      </c>
    </row>
    <row r="1987" spans="1:16" x14ac:dyDescent="0.35">
      <c r="A1987" s="22">
        <v>1986</v>
      </c>
      <c r="B1987" s="21">
        <v>41873</v>
      </c>
      <c r="C1987" s="22" t="s">
        <v>57</v>
      </c>
      <c r="D1987" s="22" t="s">
        <v>61</v>
      </c>
      <c r="E1987" s="22" t="s">
        <v>40</v>
      </c>
      <c r="F1987" s="22">
        <v>799</v>
      </c>
      <c r="G1987" s="22">
        <v>80</v>
      </c>
      <c r="H1987" s="22">
        <v>24.17</v>
      </c>
      <c r="I1987" s="22">
        <v>23.82</v>
      </c>
      <c r="J1987" s="22" t="s">
        <v>54</v>
      </c>
      <c r="K1987" s="23">
        <v>203326.07999999999</v>
      </c>
      <c r="L1987" s="23" t="s">
        <v>55</v>
      </c>
      <c r="M1987" s="23" t="s">
        <v>83</v>
      </c>
      <c r="N1987" s="27"/>
      <c r="O1987" s="23" t="s">
        <v>56</v>
      </c>
      <c r="P1987" t="str">
        <f t="shared" ref="P1987:P2050" si="31">"INSERT INTO @DataTable (Deal, AdvanceDate, PROV, DealPurpose, RateType, BEACON, LTV, TDS, GDS, InsuranceType, PrincipalBalance, OccupancyType, AccountStatus, Closed_Date, DelinquencyBucket) VALUES (" &amp; A1987 &amp; ", " &amp; "'" &amp; TEXT(B1987, "yyyy-mm-dd") &amp; "', '" &amp; C1987 &amp; "', '" &amp; D1987 &amp; "', '" &amp; E1987 &amp; "', " &amp; F1987 &amp; ", " &amp; G1987 &amp; ", " &amp; H1987 &amp; ", " &amp; I1987 &amp; ", '" &amp; J1987 &amp; "', " &amp; K1987 &amp; ", '" &amp; L1987 &amp; "', '" &amp; M1987 &amp; "', '" &amp;TEXT(N1987, "yyyy-mm-dd") &amp; "', '" &amp; O1987 &amp; "');"</f>
        <v>INSERT INTO @DataTable (Deal, AdvanceDate, PROV, DealPurpose, RateType, BEACON, LTV, TDS, GDS, InsuranceType, PrincipalBalance, OccupancyType, AccountStatus, Closed_Date, DelinquencyBucket) VALUES (1986, '2014-08-22', 'ON', 'Purchase', 'ARM', 799, 80, 24.17, 23.82, 'Conv', 203326.08, 'Owner-Occupied', 'Open', '1900-01-00', 'Current');</v>
      </c>
    </row>
    <row r="1988" spans="1:16" x14ac:dyDescent="0.35">
      <c r="A1988" s="19">
        <v>1987</v>
      </c>
      <c r="B1988" s="18">
        <v>41796</v>
      </c>
      <c r="C1988" s="19" t="s">
        <v>51</v>
      </c>
      <c r="D1988" s="19" t="s">
        <v>61</v>
      </c>
      <c r="E1988" s="19" t="s">
        <v>53</v>
      </c>
      <c r="F1988" s="19">
        <v>753</v>
      </c>
      <c r="G1988" s="19">
        <v>95</v>
      </c>
      <c r="H1988" s="19">
        <v>34.119999999999997</v>
      </c>
      <c r="I1988" s="19">
        <v>34.119999999999997</v>
      </c>
      <c r="J1988" s="19" t="s">
        <v>60</v>
      </c>
      <c r="K1988" s="20">
        <v>532300.99</v>
      </c>
      <c r="L1988" s="20" t="s">
        <v>55</v>
      </c>
      <c r="M1988" s="20" t="s">
        <v>83</v>
      </c>
      <c r="N1988" s="26"/>
      <c r="O1988" s="20" t="s">
        <v>56</v>
      </c>
      <c r="P1988" t="str">
        <f t="shared" si="31"/>
        <v>INSERT INTO @DataTable (Deal, AdvanceDate, PROV, DealPurpose, RateType, BEACON, LTV, TDS, GDS, InsuranceType, PrincipalBalance, OccupancyType, AccountStatus, Closed_Date, DelinquencyBucket) VALUES (1987, '2014-06-06', 'AB', 'Purchase', 'Fixed', 753, 95, 34.12, 34.12, 'HiRatio', 532300.99, 'Owner-Occupied', 'Open', '1900-01-00', 'Current');</v>
      </c>
    </row>
    <row r="1989" spans="1:16" x14ac:dyDescent="0.35">
      <c r="A1989" s="22">
        <v>1988</v>
      </c>
      <c r="B1989" s="21">
        <v>41115</v>
      </c>
      <c r="C1989" s="22" t="s">
        <v>57</v>
      </c>
      <c r="D1989" s="22" t="s">
        <v>52</v>
      </c>
      <c r="E1989" s="22" t="s">
        <v>53</v>
      </c>
      <c r="F1989" s="22">
        <v>640</v>
      </c>
      <c r="G1989" s="22">
        <v>85</v>
      </c>
      <c r="H1989" s="22">
        <v>37.200000000000003</v>
      </c>
      <c r="I1989" s="22">
        <v>27.19</v>
      </c>
      <c r="J1989" s="22" t="s">
        <v>60</v>
      </c>
      <c r="K1989" s="23">
        <v>352320.41</v>
      </c>
      <c r="L1989" s="23" t="s">
        <v>55</v>
      </c>
      <c r="M1989" s="23" t="s">
        <v>83</v>
      </c>
      <c r="N1989" s="27"/>
      <c r="O1989" s="23" t="s">
        <v>56</v>
      </c>
      <c r="P1989" t="str">
        <f t="shared" si="31"/>
        <v>INSERT INTO @DataTable (Deal, AdvanceDate, PROV, DealPurpose, RateType, BEACON, LTV, TDS, GDS, InsuranceType, PrincipalBalance, OccupancyType, AccountStatus, Closed_Date, DelinquencyBucket) VALUES (1988, '2012-07-25', 'ON', 'Refinance External', 'Fixed', 640, 85, 37.2, 27.19, 'HiRatio', 352320.41, 'Owner-Occupied', 'Open', '1900-01-00', 'Current');</v>
      </c>
    </row>
    <row r="1990" spans="1:16" x14ac:dyDescent="0.35">
      <c r="A1990" s="19">
        <v>1989</v>
      </c>
      <c r="B1990" s="18">
        <v>40830</v>
      </c>
      <c r="C1990" s="19" t="s">
        <v>57</v>
      </c>
      <c r="D1990" s="19" t="s">
        <v>61</v>
      </c>
      <c r="E1990" s="19" t="s">
        <v>53</v>
      </c>
      <c r="F1990" s="19">
        <v>731</v>
      </c>
      <c r="G1990" s="19">
        <v>95</v>
      </c>
      <c r="H1990" s="19">
        <v>43.94</v>
      </c>
      <c r="I1990" s="19">
        <v>43.85</v>
      </c>
      <c r="J1990" s="19" t="s">
        <v>60</v>
      </c>
      <c r="K1990" s="20">
        <v>0</v>
      </c>
      <c r="L1990" s="20" t="s">
        <v>55</v>
      </c>
      <c r="M1990" s="20" t="s">
        <v>84</v>
      </c>
      <c r="N1990" s="26">
        <v>42335</v>
      </c>
      <c r="O1990" s="20" t="s">
        <v>56</v>
      </c>
      <c r="P1990" t="str">
        <f t="shared" si="31"/>
        <v>INSERT INTO @DataTable (Deal, AdvanceDate, PROV, DealPurpose, RateType, BEACON, LTV, TDS, GDS, InsuranceType, PrincipalBalance, OccupancyType, AccountStatus, Closed_Date, DelinquencyBucket) VALUES (1989, '2011-10-14', 'ON', 'Purchase', 'Fixed', 731, 95, 43.94, 43.85, 'HiRatio', 0, 'Owner-Occupied', 'Closed', '2015-11-27', 'Current');</v>
      </c>
    </row>
    <row r="1991" spans="1:16" x14ac:dyDescent="0.35">
      <c r="A1991" s="22">
        <v>1990</v>
      </c>
      <c r="B1991" s="21">
        <v>41638</v>
      </c>
      <c r="C1991" s="22" t="s">
        <v>57</v>
      </c>
      <c r="D1991" s="22" t="s">
        <v>61</v>
      </c>
      <c r="E1991" s="22" t="s">
        <v>40</v>
      </c>
      <c r="F1991" s="22">
        <v>703</v>
      </c>
      <c r="G1991" s="22">
        <v>95</v>
      </c>
      <c r="H1991" s="22">
        <v>28.44</v>
      </c>
      <c r="I1991" s="22">
        <v>23.25</v>
      </c>
      <c r="J1991" s="22" t="s">
        <v>60</v>
      </c>
      <c r="K1991" s="23">
        <v>309538.11</v>
      </c>
      <c r="L1991" s="23" t="s">
        <v>55</v>
      </c>
      <c r="M1991" s="23" t="s">
        <v>83</v>
      </c>
      <c r="N1991" s="27"/>
      <c r="O1991" s="23" t="s">
        <v>56</v>
      </c>
      <c r="P1991" t="str">
        <f t="shared" si="31"/>
        <v>INSERT INTO @DataTable (Deal, AdvanceDate, PROV, DealPurpose, RateType, BEACON, LTV, TDS, GDS, InsuranceType, PrincipalBalance, OccupancyType, AccountStatus, Closed_Date, DelinquencyBucket) VALUES (1990, '2013-12-30', 'ON', 'Purchase', 'ARM', 703, 95, 28.44, 23.25, 'HiRatio', 309538.11, 'Owner-Occupied', 'Open', '1900-01-00', 'Current');</v>
      </c>
    </row>
    <row r="1992" spans="1:16" x14ac:dyDescent="0.35">
      <c r="A1992" s="19">
        <v>1991</v>
      </c>
      <c r="B1992" s="18">
        <v>42439</v>
      </c>
      <c r="C1992" s="19" t="s">
        <v>57</v>
      </c>
      <c r="D1992" s="19" t="s">
        <v>61</v>
      </c>
      <c r="E1992" s="19" t="s">
        <v>53</v>
      </c>
      <c r="F1992" s="19">
        <v>794</v>
      </c>
      <c r="G1992" s="19">
        <v>21.97</v>
      </c>
      <c r="H1992" s="19">
        <v>23</v>
      </c>
      <c r="I1992" s="19">
        <v>22.05</v>
      </c>
      <c r="J1992" s="19" t="s">
        <v>54</v>
      </c>
      <c r="K1992" s="20">
        <v>142507.6</v>
      </c>
      <c r="L1992" s="20" t="s">
        <v>55</v>
      </c>
      <c r="M1992" s="20" t="s">
        <v>83</v>
      </c>
      <c r="N1992" s="26"/>
      <c r="O1992" s="20" t="s">
        <v>56</v>
      </c>
      <c r="P1992" t="str">
        <f t="shared" si="31"/>
        <v>INSERT INTO @DataTable (Deal, AdvanceDate, PROV, DealPurpose, RateType, BEACON, LTV, TDS, GDS, InsuranceType, PrincipalBalance, OccupancyType, AccountStatus, Closed_Date, DelinquencyBucket) VALUES (1991, '2016-03-10', 'ON', 'Purchase', 'Fixed', 794, 21.97, 23, 22.05, 'Conv', 142507.6, 'Owner-Occupied', 'Open', '1900-01-00', 'Current');</v>
      </c>
    </row>
    <row r="1993" spans="1:16" x14ac:dyDescent="0.35">
      <c r="A1993" s="22">
        <v>1992</v>
      </c>
      <c r="B1993" s="21">
        <v>42377</v>
      </c>
      <c r="C1993" s="22" t="s">
        <v>57</v>
      </c>
      <c r="D1993" s="22" t="s">
        <v>52</v>
      </c>
      <c r="E1993" s="22" t="s">
        <v>40</v>
      </c>
      <c r="F1993" s="22">
        <v>790</v>
      </c>
      <c r="G1993" s="22">
        <v>74.73</v>
      </c>
      <c r="H1993" s="22">
        <v>28.27</v>
      </c>
      <c r="I1993" s="22">
        <v>22.88</v>
      </c>
      <c r="J1993" s="22" t="s">
        <v>54</v>
      </c>
      <c r="K1993" s="23">
        <v>325838.64</v>
      </c>
      <c r="L1993" s="23" t="s">
        <v>55</v>
      </c>
      <c r="M1993" s="23" t="s">
        <v>83</v>
      </c>
      <c r="N1993" s="27"/>
      <c r="O1993" s="23" t="s">
        <v>56</v>
      </c>
      <c r="P1993" t="str">
        <f t="shared" si="31"/>
        <v>INSERT INTO @DataTable (Deal, AdvanceDate, PROV, DealPurpose, RateType, BEACON, LTV, TDS, GDS, InsuranceType, PrincipalBalance, OccupancyType, AccountStatus, Closed_Date, DelinquencyBucket) VALUES (1992, '2016-01-08', 'ON', 'Refinance External', 'ARM', 790, 74.73, 28.27, 22.88, 'Conv', 325838.64, 'Owner-Occupied', 'Open', '1900-01-00', 'Current');</v>
      </c>
    </row>
    <row r="1994" spans="1:16" x14ac:dyDescent="0.35">
      <c r="A1994" s="19">
        <v>1993</v>
      </c>
      <c r="B1994" s="18">
        <v>42646</v>
      </c>
      <c r="C1994" s="19" t="s">
        <v>51</v>
      </c>
      <c r="D1994" s="19" t="s">
        <v>61</v>
      </c>
      <c r="E1994" s="19" t="s">
        <v>53</v>
      </c>
      <c r="F1994" s="19">
        <v>804</v>
      </c>
      <c r="G1994" s="19">
        <v>95</v>
      </c>
      <c r="H1994" s="19">
        <v>43.66</v>
      </c>
      <c r="I1994" s="19">
        <v>29.43</v>
      </c>
      <c r="J1994" s="19" t="s">
        <v>60</v>
      </c>
      <c r="K1994" s="20">
        <v>343395.49</v>
      </c>
      <c r="L1994" s="20" t="s">
        <v>55</v>
      </c>
      <c r="M1994" s="20" t="s">
        <v>83</v>
      </c>
      <c r="N1994" s="26"/>
      <c r="O1994" s="20" t="s">
        <v>56</v>
      </c>
      <c r="P1994" t="str">
        <f t="shared" si="31"/>
        <v>INSERT INTO @DataTable (Deal, AdvanceDate, PROV, DealPurpose, RateType, BEACON, LTV, TDS, GDS, InsuranceType, PrincipalBalance, OccupancyType, AccountStatus, Closed_Date, DelinquencyBucket) VALUES (1993, '2016-10-03', 'AB', 'Purchase', 'Fixed', 804, 95, 43.66, 29.43, 'HiRatio', 343395.49, 'Owner-Occupied', 'Open', '1900-01-00', 'Current');</v>
      </c>
    </row>
    <row r="1995" spans="1:16" x14ac:dyDescent="0.35">
      <c r="A1995" s="22">
        <v>1994</v>
      </c>
      <c r="B1995" s="21">
        <v>42150</v>
      </c>
      <c r="C1995" s="22" t="s">
        <v>57</v>
      </c>
      <c r="D1995" s="22" t="s">
        <v>61</v>
      </c>
      <c r="E1995" s="22" t="s">
        <v>53</v>
      </c>
      <c r="F1995" s="22">
        <v>793</v>
      </c>
      <c r="G1995" s="22">
        <v>80</v>
      </c>
      <c r="H1995" s="22">
        <v>29.17</v>
      </c>
      <c r="I1995" s="22">
        <v>12.59</v>
      </c>
      <c r="J1995" s="22" t="s">
        <v>60</v>
      </c>
      <c r="K1995" s="23">
        <v>249838.46</v>
      </c>
      <c r="L1995" s="23" t="s">
        <v>55</v>
      </c>
      <c r="M1995" s="23" t="s">
        <v>83</v>
      </c>
      <c r="N1995" s="27"/>
      <c r="O1995" s="23" t="s">
        <v>56</v>
      </c>
      <c r="P1995" t="str">
        <f t="shared" si="31"/>
        <v>INSERT INTO @DataTable (Deal, AdvanceDate, PROV, DealPurpose, RateType, BEACON, LTV, TDS, GDS, InsuranceType, PrincipalBalance, OccupancyType, AccountStatus, Closed_Date, DelinquencyBucket) VALUES (1994, '2015-05-26', 'ON', 'Purchase', 'Fixed', 793, 80, 29.17, 12.59, 'HiRatio', 249838.46, 'Owner-Occupied', 'Open', '1900-01-00', 'Current');</v>
      </c>
    </row>
    <row r="1996" spans="1:16" x14ac:dyDescent="0.35">
      <c r="A1996" s="19">
        <v>1995</v>
      </c>
      <c r="B1996" s="18">
        <v>40963</v>
      </c>
      <c r="C1996" s="19" t="s">
        <v>51</v>
      </c>
      <c r="D1996" s="19" t="s">
        <v>61</v>
      </c>
      <c r="E1996" s="19" t="s">
        <v>53</v>
      </c>
      <c r="F1996" s="19">
        <v>686</v>
      </c>
      <c r="G1996" s="19">
        <v>56.02</v>
      </c>
      <c r="H1996" s="19">
        <v>31.76</v>
      </c>
      <c r="I1996" s="19">
        <v>22.73</v>
      </c>
      <c r="J1996" s="19" t="s">
        <v>54</v>
      </c>
      <c r="K1996" s="20">
        <v>0</v>
      </c>
      <c r="L1996" s="20" t="s">
        <v>55</v>
      </c>
      <c r="M1996" s="20" t="s">
        <v>84</v>
      </c>
      <c r="N1996" s="26">
        <v>41983</v>
      </c>
      <c r="O1996" s="20" t="s">
        <v>56</v>
      </c>
      <c r="P1996" t="str">
        <f t="shared" si="31"/>
        <v>INSERT INTO @DataTable (Deal, AdvanceDate, PROV, DealPurpose, RateType, BEACON, LTV, TDS, GDS, InsuranceType, PrincipalBalance, OccupancyType, AccountStatus, Closed_Date, DelinquencyBucket) VALUES (1995, '2012-02-24', 'AB', 'Purchase', 'Fixed', 686, 56.02, 31.76, 22.73, 'Conv', 0, 'Owner-Occupied', 'Closed', '2014-12-10', 'Current');</v>
      </c>
    </row>
    <row r="1997" spans="1:16" x14ac:dyDescent="0.35">
      <c r="A1997" s="22">
        <v>1996</v>
      </c>
      <c r="B1997" s="21">
        <v>41792</v>
      </c>
      <c r="C1997" s="22" t="s">
        <v>51</v>
      </c>
      <c r="D1997" s="22" t="s">
        <v>64</v>
      </c>
      <c r="E1997" s="22" t="s">
        <v>53</v>
      </c>
      <c r="F1997" s="22">
        <v>706</v>
      </c>
      <c r="G1997" s="22">
        <v>95</v>
      </c>
      <c r="H1997" s="22">
        <v>35.96</v>
      </c>
      <c r="I1997" s="22">
        <v>31.94</v>
      </c>
      <c r="J1997" s="22" t="s">
        <v>60</v>
      </c>
      <c r="K1997" s="23">
        <v>193966.86</v>
      </c>
      <c r="L1997" s="23" t="s">
        <v>55</v>
      </c>
      <c r="M1997" s="23" t="s">
        <v>83</v>
      </c>
      <c r="N1997" s="27"/>
      <c r="O1997" s="23" t="s">
        <v>56</v>
      </c>
      <c r="P1997" t="str">
        <f t="shared" si="31"/>
        <v>INSERT INTO @DataTable (Deal, AdvanceDate, PROV, DealPurpose, RateType, BEACON, LTV, TDS, GDS, InsuranceType, PrincipalBalance, OccupancyType, AccountStatus, Closed_Date, DelinquencyBucket) VALUES (1996, '2014-06-02', 'AB', 'Purchase with Improvements', 'Fixed', 706, 95, 35.96, 31.94, 'HiRatio', 193966.86, 'Owner-Occupied', 'Open', '1900-01-00', 'Current');</v>
      </c>
    </row>
    <row r="1998" spans="1:16" x14ac:dyDescent="0.35">
      <c r="A1998" s="19">
        <v>1997</v>
      </c>
      <c r="B1998" s="18">
        <v>42045</v>
      </c>
      <c r="C1998" s="19" t="s">
        <v>51</v>
      </c>
      <c r="D1998" s="19" t="s">
        <v>61</v>
      </c>
      <c r="E1998" s="19" t="s">
        <v>53</v>
      </c>
      <c r="F1998" s="19">
        <v>775</v>
      </c>
      <c r="G1998" s="19">
        <v>90</v>
      </c>
      <c r="H1998" s="19">
        <v>33.18</v>
      </c>
      <c r="I1998" s="19">
        <v>32.549999999999997</v>
      </c>
      <c r="J1998" s="19" t="s">
        <v>60</v>
      </c>
      <c r="K1998" s="20">
        <v>0</v>
      </c>
      <c r="L1998" s="20" t="s">
        <v>55</v>
      </c>
      <c r="M1998" s="20" t="s">
        <v>84</v>
      </c>
      <c r="N1998" s="26">
        <v>42426</v>
      </c>
      <c r="O1998" s="20" t="s">
        <v>56</v>
      </c>
      <c r="P1998" t="str">
        <f t="shared" si="31"/>
        <v>INSERT INTO @DataTable (Deal, AdvanceDate, PROV, DealPurpose, RateType, BEACON, LTV, TDS, GDS, InsuranceType, PrincipalBalance, OccupancyType, AccountStatus, Closed_Date, DelinquencyBucket) VALUES (1997, '2015-02-10', 'AB', 'Purchase', 'Fixed', 775, 90, 33.18, 32.55, 'HiRatio', 0, 'Owner-Occupied', 'Closed', '2016-02-26', 'Current');</v>
      </c>
    </row>
    <row r="1999" spans="1:16" x14ac:dyDescent="0.35">
      <c r="A1999" s="22">
        <v>1998</v>
      </c>
      <c r="B1999" s="21">
        <v>42104</v>
      </c>
      <c r="C1999" s="22" t="s">
        <v>57</v>
      </c>
      <c r="D1999" s="22" t="s">
        <v>61</v>
      </c>
      <c r="E1999" s="22" t="s">
        <v>53</v>
      </c>
      <c r="F1999" s="22">
        <v>710</v>
      </c>
      <c r="G1999" s="22">
        <v>63.6</v>
      </c>
      <c r="H1999" s="22">
        <v>35.36</v>
      </c>
      <c r="I1999" s="22">
        <v>32.44</v>
      </c>
      <c r="J1999" s="22" t="s">
        <v>54</v>
      </c>
      <c r="K1999" s="23">
        <v>610359.75</v>
      </c>
      <c r="L1999" s="23" t="s">
        <v>55</v>
      </c>
      <c r="M1999" s="23" t="s">
        <v>83</v>
      </c>
      <c r="N1999" s="27"/>
      <c r="O1999" s="23" t="s">
        <v>56</v>
      </c>
      <c r="P1999" t="str">
        <f t="shared" si="31"/>
        <v>INSERT INTO @DataTable (Deal, AdvanceDate, PROV, DealPurpose, RateType, BEACON, LTV, TDS, GDS, InsuranceType, PrincipalBalance, OccupancyType, AccountStatus, Closed_Date, DelinquencyBucket) VALUES (1998, '2015-04-10', 'ON', 'Purchase', 'Fixed', 710, 63.6, 35.36, 32.44, 'Conv', 610359.75, 'Owner-Occupied', 'Open', '1900-01-00', 'Current');</v>
      </c>
    </row>
    <row r="2000" spans="1:16" x14ac:dyDescent="0.35">
      <c r="A2000" s="19">
        <v>1999</v>
      </c>
      <c r="B2000" s="18">
        <v>41943</v>
      </c>
      <c r="C2000" s="19" t="s">
        <v>57</v>
      </c>
      <c r="D2000" s="19" t="s">
        <v>61</v>
      </c>
      <c r="E2000" s="19" t="s">
        <v>40</v>
      </c>
      <c r="F2000" s="19">
        <v>771</v>
      </c>
      <c r="G2000" s="19">
        <v>95</v>
      </c>
      <c r="H2000" s="19">
        <v>32.39</v>
      </c>
      <c r="I2000" s="19">
        <v>29.6</v>
      </c>
      <c r="J2000" s="19" t="s">
        <v>60</v>
      </c>
      <c r="K2000" s="20">
        <v>284339.61</v>
      </c>
      <c r="L2000" s="20" t="s">
        <v>55</v>
      </c>
      <c r="M2000" s="20" t="s">
        <v>83</v>
      </c>
      <c r="N2000" s="26"/>
      <c r="O2000" s="20" t="s">
        <v>56</v>
      </c>
      <c r="P2000" t="str">
        <f t="shared" si="31"/>
        <v>INSERT INTO @DataTable (Deal, AdvanceDate, PROV, DealPurpose, RateType, BEACON, LTV, TDS, GDS, InsuranceType, PrincipalBalance, OccupancyType, AccountStatus, Closed_Date, DelinquencyBucket) VALUES (1999, '2014-10-31', 'ON', 'Purchase', 'ARM', 771, 95, 32.39, 29.6, 'HiRatio', 284339.61, 'Owner-Occupied', 'Open', '1900-01-00', 'Current');</v>
      </c>
    </row>
    <row r="2001" spans="1:16" x14ac:dyDescent="0.35">
      <c r="A2001" s="22">
        <v>2000</v>
      </c>
      <c r="B2001" s="21">
        <v>42430</v>
      </c>
      <c r="C2001" s="22" t="s">
        <v>58</v>
      </c>
      <c r="D2001" s="22" t="s">
        <v>59</v>
      </c>
      <c r="E2001" s="22" t="s">
        <v>40</v>
      </c>
      <c r="F2001" s="22">
        <v>805</v>
      </c>
      <c r="G2001" s="22">
        <v>92.01</v>
      </c>
      <c r="H2001" s="22">
        <v>34.18</v>
      </c>
      <c r="I2001" s="22">
        <v>23.64</v>
      </c>
      <c r="J2001" s="22" t="s">
        <v>60</v>
      </c>
      <c r="K2001" s="23">
        <v>348813.36</v>
      </c>
      <c r="L2001" s="23" t="s">
        <v>55</v>
      </c>
      <c r="M2001" s="23" t="s">
        <v>83</v>
      </c>
      <c r="N2001" s="27"/>
      <c r="O2001" s="23" t="s">
        <v>56</v>
      </c>
      <c r="P2001" t="str">
        <f t="shared" si="31"/>
        <v>INSERT INTO @DataTable (Deal, AdvanceDate, PROV, DealPurpose, RateType, BEACON, LTV, TDS, GDS, InsuranceType, PrincipalBalance, OccupancyType, AccountStatus, Closed_Date, DelinquencyBucket) VALUES (2000, '2016-03-01', 'BC', 'Transfer', 'ARM', 805, 92.01, 34.18, 23.64, 'HiRatio', 348813.36, 'Owner-Occupied', 'Open', '1900-01-00', 'Current');</v>
      </c>
    </row>
    <row r="2002" spans="1:16" x14ac:dyDescent="0.35">
      <c r="A2002" s="19">
        <v>2001</v>
      </c>
      <c r="B2002" s="18">
        <v>42720</v>
      </c>
      <c r="C2002" s="19" t="s">
        <v>51</v>
      </c>
      <c r="D2002" s="19" t="s">
        <v>61</v>
      </c>
      <c r="E2002" s="19" t="s">
        <v>40</v>
      </c>
      <c r="F2002" s="19">
        <v>723</v>
      </c>
      <c r="G2002" s="19">
        <v>94.72</v>
      </c>
      <c r="H2002" s="19">
        <v>35.22</v>
      </c>
      <c r="I2002" s="19">
        <v>21.02</v>
      </c>
      <c r="J2002" s="19" t="s">
        <v>60</v>
      </c>
      <c r="K2002" s="20">
        <v>518603.89</v>
      </c>
      <c r="L2002" s="20" t="s">
        <v>55</v>
      </c>
      <c r="M2002" s="20" t="s">
        <v>83</v>
      </c>
      <c r="N2002" s="26"/>
      <c r="O2002" s="20" t="s">
        <v>56</v>
      </c>
      <c r="P2002" t="str">
        <f t="shared" si="31"/>
        <v>INSERT INTO @DataTable (Deal, AdvanceDate, PROV, DealPurpose, RateType, BEACON, LTV, TDS, GDS, InsuranceType, PrincipalBalance, OccupancyType, AccountStatus, Closed_Date, DelinquencyBucket) VALUES (2001, '2016-12-16', 'AB', 'Purchase', 'ARM', 723, 94.72, 35.22, 21.02, 'HiRatio', 518603.89, 'Owner-Occupied', 'Open', '1900-01-00', 'Current');</v>
      </c>
    </row>
    <row r="2003" spans="1:16" x14ac:dyDescent="0.35">
      <c r="A2003" s="22">
        <v>2002</v>
      </c>
      <c r="B2003" s="21">
        <v>41180</v>
      </c>
      <c r="C2003" s="22" t="s">
        <v>57</v>
      </c>
      <c r="D2003" s="22" t="s">
        <v>52</v>
      </c>
      <c r="E2003" s="22" t="s">
        <v>53</v>
      </c>
      <c r="F2003" s="22">
        <v>697</v>
      </c>
      <c r="G2003" s="22">
        <v>52.86</v>
      </c>
      <c r="H2003" s="22">
        <v>33.03</v>
      </c>
      <c r="I2003" s="22">
        <v>31.17</v>
      </c>
      <c r="J2003" s="22" t="s">
        <v>54</v>
      </c>
      <c r="K2003" s="23">
        <v>0</v>
      </c>
      <c r="L2003" s="23" t="s">
        <v>55</v>
      </c>
      <c r="M2003" s="23" t="s">
        <v>84</v>
      </c>
      <c r="N2003" s="27">
        <v>42551</v>
      </c>
      <c r="O2003" s="23" t="s">
        <v>56</v>
      </c>
      <c r="P2003" t="str">
        <f t="shared" si="31"/>
        <v>INSERT INTO @DataTable (Deal, AdvanceDate, PROV, DealPurpose, RateType, BEACON, LTV, TDS, GDS, InsuranceType, PrincipalBalance, OccupancyType, AccountStatus, Closed_Date, DelinquencyBucket) VALUES (2002, '2012-09-28', 'ON', 'Refinance External', 'Fixed', 697, 52.86, 33.03, 31.17, 'Conv', 0, 'Owner-Occupied', 'Closed', '2016-06-30', 'Current');</v>
      </c>
    </row>
    <row r="2004" spans="1:16" x14ac:dyDescent="0.35">
      <c r="A2004" s="19">
        <v>2003</v>
      </c>
      <c r="B2004" s="18">
        <v>41093</v>
      </c>
      <c r="C2004" s="19" t="s">
        <v>51</v>
      </c>
      <c r="D2004" s="19" t="s">
        <v>67</v>
      </c>
      <c r="E2004" s="19" t="s">
        <v>53</v>
      </c>
      <c r="F2004" s="19">
        <v>761</v>
      </c>
      <c r="G2004" s="19">
        <v>47.92</v>
      </c>
      <c r="H2004" s="19">
        <v>40.630000000000003</v>
      </c>
      <c r="I2004" s="19">
        <v>29.15</v>
      </c>
      <c r="J2004" s="19" t="s">
        <v>54</v>
      </c>
      <c r="K2004" s="20">
        <v>0</v>
      </c>
      <c r="L2004" s="20" t="s">
        <v>55</v>
      </c>
      <c r="M2004" s="20" t="s">
        <v>84</v>
      </c>
      <c r="N2004" s="26">
        <v>42570</v>
      </c>
      <c r="O2004" s="20" t="s">
        <v>56</v>
      </c>
      <c r="P2004" t="str">
        <f t="shared" si="31"/>
        <v>INSERT INTO @DataTable (Deal, AdvanceDate, PROV, DealPurpose, RateType, BEACON, LTV, TDS, GDS, InsuranceType, PrincipalBalance, OccupancyType, AccountStatus, Closed_Date, DelinquencyBucket) VALUES (2003, '2012-07-03', 'AB', 'Port Increase', 'Fixed', 761, 47.92, 40.63, 29.15, 'Conv', 0, 'Owner-Occupied', 'Closed', '2016-07-19', 'Current');</v>
      </c>
    </row>
    <row r="2005" spans="1:16" x14ac:dyDescent="0.35">
      <c r="A2005" s="22">
        <v>2004</v>
      </c>
      <c r="B2005" s="21">
        <v>41137</v>
      </c>
      <c r="C2005" s="22" t="s">
        <v>57</v>
      </c>
      <c r="D2005" s="22" t="s">
        <v>52</v>
      </c>
      <c r="E2005" s="22" t="s">
        <v>53</v>
      </c>
      <c r="F2005" s="22">
        <v>720</v>
      </c>
      <c r="G2005" s="22">
        <v>80</v>
      </c>
      <c r="H2005" s="22">
        <v>42.01</v>
      </c>
      <c r="I2005" s="22">
        <v>31.09</v>
      </c>
      <c r="J2005" s="22" t="s">
        <v>54</v>
      </c>
      <c r="K2005" s="23">
        <v>224211.55</v>
      </c>
      <c r="L2005" s="23" t="s">
        <v>55</v>
      </c>
      <c r="M2005" s="23" t="s">
        <v>83</v>
      </c>
      <c r="N2005" s="27"/>
      <c r="O2005" s="23" t="s">
        <v>56</v>
      </c>
      <c r="P2005" t="str">
        <f t="shared" si="31"/>
        <v>INSERT INTO @DataTable (Deal, AdvanceDate, PROV, DealPurpose, RateType, BEACON, LTV, TDS, GDS, InsuranceType, PrincipalBalance, OccupancyType, AccountStatus, Closed_Date, DelinquencyBucket) VALUES (2004, '2012-08-16', 'ON', 'Refinance External', 'Fixed', 720, 80, 42.01, 31.09, 'Conv', 224211.55, 'Owner-Occupied', 'Open', '1900-01-00', 'Current');</v>
      </c>
    </row>
    <row r="2006" spans="1:16" x14ac:dyDescent="0.35">
      <c r="A2006" s="19">
        <v>2005</v>
      </c>
      <c r="B2006" s="18">
        <v>42502</v>
      </c>
      <c r="C2006" s="19" t="s">
        <v>58</v>
      </c>
      <c r="D2006" s="19" t="s">
        <v>52</v>
      </c>
      <c r="E2006" s="19" t="s">
        <v>53</v>
      </c>
      <c r="F2006" s="19">
        <v>777</v>
      </c>
      <c r="G2006" s="19">
        <v>78.19</v>
      </c>
      <c r="H2006" s="19">
        <v>34.06</v>
      </c>
      <c r="I2006" s="19">
        <v>34.06</v>
      </c>
      <c r="J2006" s="19" t="s">
        <v>54</v>
      </c>
      <c r="K2006" s="20">
        <v>404428.07</v>
      </c>
      <c r="L2006" s="20" t="s">
        <v>55</v>
      </c>
      <c r="M2006" s="20" t="s">
        <v>83</v>
      </c>
      <c r="N2006" s="26"/>
      <c r="O2006" s="20" t="s">
        <v>56</v>
      </c>
      <c r="P2006" t="str">
        <f t="shared" si="31"/>
        <v>INSERT INTO @DataTable (Deal, AdvanceDate, PROV, DealPurpose, RateType, BEACON, LTV, TDS, GDS, InsuranceType, PrincipalBalance, OccupancyType, AccountStatus, Closed_Date, DelinquencyBucket) VALUES (2005, '2016-05-12', 'BC', 'Refinance External', 'Fixed', 777, 78.19, 34.06, 34.06, 'Conv', 404428.07, 'Owner-Occupied', 'Open', '1900-01-00', 'Current');</v>
      </c>
    </row>
    <row r="2007" spans="1:16" x14ac:dyDescent="0.35">
      <c r="A2007" s="22">
        <v>2006</v>
      </c>
      <c r="B2007" s="21">
        <v>41012</v>
      </c>
      <c r="C2007" s="22" t="s">
        <v>51</v>
      </c>
      <c r="D2007" s="22" t="s">
        <v>61</v>
      </c>
      <c r="E2007" s="22" t="s">
        <v>53</v>
      </c>
      <c r="F2007" s="22">
        <v>669</v>
      </c>
      <c r="G2007" s="22">
        <v>95</v>
      </c>
      <c r="H2007" s="22">
        <v>40.86</v>
      </c>
      <c r="I2007" s="22">
        <v>19.63</v>
      </c>
      <c r="J2007" s="22" t="s">
        <v>60</v>
      </c>
      <c r="K2007" s="23">
        <v>0</v>
      </c>
      <c r="L2007" s="23" t="s">
        <v>55</v>
      </c>
      <c r="M2007" s="23" t="s">
        <v>84</v>
      </c>
      <c r="N2007" s="27">
        <v>41772</v>
      </c>
      <c r="O2007" s="23" t="s">
        <v>56</v>
      </c>
      <c r="P2007" t="str">
        <f t="shared" si="31"/>
        <v>INSERT INTO @DataTable (Deal, AdvanceDate, PROV, DealPurpose, RateType, BEACON, LTV, TDS, GDS, InsuranceType, PrincipalBalance, OccupancyType, AccountStatus, Closed_Date, DelinquencyBucket) VALUES (2006, '2012-04-13', 'AB', 'Purchase', 'Fixed', 669, 95, 40.86, 19.63, 'HiRatio', 0, 'Owner-Occupied', 'Closed', '2014-05-13', 'Current');</v>
      </c>
    </row>
    <row r="2008" spans="1:16" x14ac:dyDescent="0.35">
      <c r="A2008" s="19">
        <v>2007</v>
      </c>
      <c r="B2008" s="18">
        <v>42510</v>
      </c>
      <c r="C2008" s="19" t="s">
        <v>74</v>
      </c>
      <c r="D2008" s="19" t="s">
        <v>61</v>
      </c>
      <c r="E2008" s="19" t="s">
        <v>53</v>
      </c>
      <c r="F2008" s="19">
        <v>775</v>
      </c>
      <c r="G2008" s="19">
        <v>95</v>
      </c>
      <c r="H2008" s="19">
        <v>31.54</v>
      </c>
      <c r="I2008" s="19">
        <v>30.59</v>
      </c>
      <c r="J2008" s="19" t="s">
        <v>60</v>
      </c>
      <c r="K2008" s="20">
        <v>330134.38</v>
      </c>
      <c r="L2008" s="20" t="s">
        <v>55</v>
      </c>
      <c r="M2008" s="20" t="s">
        <v>83</v>
      </c>
      <c r="N2008" s="26"/>
      <c r="O2008" s="20" t="s">
        <v>56</v>
      </c>
      <c r="P2008" t="str">
        <f t="shared" si="31"/>
        <v>INSERT INTO @DataTable (Deal, AdvanceDate, PROV, DealPurpose, RateType, BEACON, LTV, TDS, GDS, InsuranceType, PrincipalBalance, OccupancyType, AccountStatus, Closed_Date, DelinquencyBucket) VALUES (2007, '2016-05-20', 'MB', 'Purchase', 'Fixed', 775, 95, 31.54, 30.59, 'HiRatio', 330134.38, 'Owner-Occupied', 'Open', '1900-01-00', 'Current');</v>
      </c>
    </row>
    <row r="2009" spans="1:16" x14ac:dyDescent="0.35">
      <c r="A2009" s="22">
        <v>2008</v>
      </c>
      <c r="B2009" s="21">
        <v>42060</v>
      </c>
      <c r="C2009" s="22" t="s">
        <v>58</v>
      </c>
      <c r="D2009" s="22" t="s">
        <v>61</v>
      </c>
      <c r="E2009" s="22" t="s">
        <v>53</v>
      </c>
      <c r="F2009" s="22">
        <v>778</v>
      </c>
      <c r="G2009" s="22">
        <v>95</v>
      </c>
      <c r="H2009" s="22">
        <v>33.25</v>
      </c>
      <c r="I2009" s="22">
        <v>32.869999999999997</v>
      </c>
      <c r="J2009" s="22" t="s">
        <v>60</v>
      </c>
      <c r="K2009" s="23">
        <v>169927.46</v>
      </c>
      <c r="L2009" s="23" t="s">
        <v>55</v>
      </c>
      <c r="M2009" s="23" t="s">
        <v>83</v>
      </c>
      <c r="N2009" s="27"/>
      <c r="O2009" s="23" t="s">
        <v>56</v>
      </c>
      <c r="P2009" t="str">
        <f t="shared" si="31"/>
        <v>INSERT INTO @DataTable (Deal, AdvanceDate, PROV, DealPurpose, RateType, BEACON, LTV, TDS, GDS, InsuranceType, PrincipalBalance, OccupancyType, AccountStatus, Closed_Date, DelinquencyBucket) VALUES (2008, '2015-02-25', 'BC', 'Purchase', 'Fixed', 778, 95, 33.25, 32.87, 'HiRatio', 169927.46, 'Owner-Occupied', 'Open', '1900-01-00', 'Current');</v>
      </c>
    </row>
    <row r="2010" spans="1:16" x14ac:dyDescent="0.35">
      <c r="A2010" s="19">
        <v>2009</v>
      </c>
      <c r="B2010" s="18">
        <v>42601</v>
      </c>
      <c r="C2010" s="19" t="s">
        <v>57</v>
      </c>
      <c r="D2010" s="19" t="s">
        <v>68</v>
      </c>
      <c r="E2010" s="19" t="s">
        <v>40</v>
      </c>
      <c r="F2010" s="19">
        <v>798</v>
      </c>
      <c r="G2010" s="19">
        <v>75.28</v>
      </c>
      <c r="H2010" s="19">
        <v>35.049999999999997</v>
      </c>
      <c r="I2010" s="19">
        <v>32.590000000000003</v>
      </c>
      <c r="J2010" s="19" t="s">
        <v>60</v>
      </c>
      <c r="K2010" s="20">
        <v>329111.28000000003</v>
      </c>
      <c r="L2010" s="20" t="s">
        <v>55</v>
      </c>
      <c r="M2010" s="20" t="s">
        <v>83</v>
      </c>
      <c r="N2010" s="26"/>
      <c r="O2010" s="20" t="s">
        <v>56</v>
      </c>
      <c r="P2010" t="str">
        <f t="shared" si="31"/>
        <v>INSERT INTO @DataTable (Deal, AdvanceDate, PROV, DealPurpose, RateType, BEACON, LTV, TDS, GDS, InsuranceType, PrincipalBalance, OccupancyType, AccountStatus, Closed_Date, DelinquencyBucket) VALUES (2009, '2016-08-19', 'ON', 'Portable', 'ARM', 798, 75.28, 35.05, 32.59, 'HiRatio', 329111.28, 'Owner-Occupied', 'Open', '1900-01-00', 'Current');</v>
      </c>
    </row>
    <row r="2011" spans="1:16" x14ac:dyDescent="0.35">
      <c r="A2011" s="22">
        <v>2010</v>
      </c>
      <c r="B2011" s="21">
        <v>40899</v>
      </c>
      <c r="C2011" s="22" t="s">
        <v>51</v>
      </c>
      <c r="D2011" s="22" t="s">
        <v>61</v>
      </c>
      <c r="E2011" s="22" t="s">
        <v>53</v>
      </c>
      <c r="F2011" s="22">
        <v>787</v>
      </c>
      <c r="G2011" s="22">
        <v>66.66</v>
      </c>
      <c r="H2011" s="22">
        <v>39.79</v>
      </c>
      <c r="I2011" s="22">
        <v>31.17</v>
      </c>
      <c r="J2011" s="22" t="s">
        <v>54</v>
      </c>
      <c r="K2011" s="23">
        <v>84479.62</v>
      </c>
      <c r="L2011" s="23" t="s">
        <v>55</v>
      </c>
      <c r="M2011" s="23" t="s">
        <v>83</v>
      </c>
      <c r="N2011" s="27"/>
      <c r="O2011" s="23" t="s">
        <v>56</v>
      </c>
      <c r="P2011" t="str">
        <f t="shared" si="31"/>
        <v>INSERT INTO @DataTable (Deal, AdvanceDate, PROV, DealPurpose, RateType, BEACON, LTV, TDS, GDS, InsuranceType, PrincipalBalance, OccupancyType, AccountStatus, Closed_Date, DelinquencyBucket) VALUES (2010, '2011-12-22', 'AB', 'Purchase', 'Fixed', 787, 66.66, 39.79, 31.17, 'Conv', 84479.62, 'Owner-Occupied', 'Open', '1900-01-00', 'Current');</v>
      </c>
    </row>
    <row r="2012" spans="1:16" x14ac:dyDescent="0.35">
      <c r="A2012" s="19">
        <v>2011</v>
      </c>
      <c r="B2012" s="18">
        <v>41852</v>
      </c>
      <c r="C2012" s="19" t="s">
        <v>51</v>
      </c>
      <c r="D2012" s="19" t="s">
        <v>61</v>
      </c>
      <c r="E2012" s="19" t="s">
        <v>53</v>
      </c>
      <c r="F2012" s="19">
        <v>709</v>
      </c>
      <c r="G2012" s="19">
        <v>95</v>
      </c>
      <c r="H2012" s="19">
        <v>33.25</v>
      </c>
      <c r="I2012" s="19">
        <v>23.01</v>
      </c>
      <c r="J2012" s="19" t="s">
        <v>60</v>
      </c>
      <c r="K2012" s="20">
        <v>271729.53999999998</v>
      </c>
      <c r="L2012" s="20" t="s">
        <v>55</v>
      </c>
      <c r="M2012" s="20" t="s">
        <v>83</v>
      </c>
      <c r="N2012" s="26"/>
      <c r="O2012" s="20" t="s">
        <v>56</v>
      </c>
      <c r="P2012" t="str">
        <f t="shared" si="31"/>
        <v>INSERT INTO @DataTable (Deal, AdvanceDate, PROV, DealPurpose, RateType, BEACON, LTV, TDS, GDS, InsuranceType, PrincipalBalance, OccupancyType, AccountStatus, Closed_Date, DelinquencyBucket) VALUES (2011, '2014-08-01', 'AB', 'Purchase', 'Fixed', 709, 95, 33.25, 23.01, 'HiRatio', 271729.54, 'Owner-Occupied', 'Open', '1900-01-00', 'Current');</v>
      </c>
    </row>
    <row r="2013" spans="1:16" x14ac:dyDescent="0.35">
      <c r="A2013" s="22">
        <v>2012</v>
      </c>
      <c r="B2013" s="21">
        <v>40760</v>
      </c>
      <c r="C2013" s="22" t="s">
        <v>57</v>
      </c>
      <c r="D2013" s="22" t="s">
        <v>52</v>
      </c>
      <c r="E2013" s="22" t="s">
        <v>40</v>
      </c>
      <c r="F2013" s="22">
        <v>749</v>
      </c>
      <c r="G2013" s="22">
        <v>80</v>
      </c>
      <c r="H2013" s="22">
        <v>29.78</v>
      </c>
      <c r="I2013" s="22">
        <v>29.78</v>
      </c>
      <c r="J2013" s="22" t="s">
        <v>54</v>
      </c>
      <c r="K2013" s="23">
        <v>257632.07</v>
      </c>
      <c r="L2013" s="23" t="s">
        <v>55</v>
      </c>
      <c r="M2013" s="23" t="s">
        <v>83</v>
      </c>
      <c r="N2013" s="27"/>
      <c r="O2013" s="23" t="s">
        <v>56</v>
      </c>
      <c r="P2013" t="str">
        <f t="shared" si="31"/>
        <v>INSERT INTO @DataTable (Deal, AdvanceDate, PROV, DealPurpose, RateType, BEACON, LTV, TDS, GDS, InsuranceType, PrincipalBalance, OccupancyType, AccountStatus, Closed_Date, DelinquencyBucket) VALUES (2012, '2011-08-05', 'ON', 'Refinance External', 'ARM', 749, 80, 29.78, 29.78, 'Conv', 257632.07, 'Owner-Occupied', 'Open', '1900-01-00', 'Current');</v>
      </c>
    </row>
    <row r="2014" spans="1:16" x14ac:dyDescent="0.35">
      <c r="A2014" s="19">
        <v>2013</v>
      </c>
      <c r="B2014" s="18">
        <v>42335</v>
      </c>
      <c r="C2014" s="19" t="s">
        <v>57</v>
      </c>
      <c r="D2014" s="19" t="s">
        <v>61</v>
      </c>
      <c r="E2014" s="19" t="s">
        <v>53</v>
      </c>
      <c r="F2014" s="19">
        <v>815</v>
      </c>
      <c r="G2014" s="19">
        <v>80</v>
      </c>
      <c r="H2014" s="19">
        <v>39.24</v>
      </c>
      <c r="I2014" s="19">
        <v>36.83</v>
      </c>
      <c r="J2014" s="19" t="s">
        <v>54</v>
      </c>
      <c r="K2014" s="20">
        <v>251006.7</v>
      </c>
      <c r="L2014" s="20" t="s">
        <v>55</v>
      </c>
      <c r="M2014" s="20" t="s">
        <v>83</v>
      </c>
      <c r="N2014" s="26"/>
      <c r="O2014" s="20" t="s">
        <v>56</v>
      </c>
      <c r="P2014" t="str">
        <f t="shared" si="31"/>
        <v>INSERT INTO @DataTable (Deal, AdvanceDate, PROV, DealPurpose, RateType, BEACON, LTV, TDS, GDS, InsuranceType, PrincipalBalance, OccupancyType, AccountStatus, Closed_Date, DelinquencyBucket) VALUES (2013, '2015-11-27', 'ON', 'Purchase', 'Fixed', 815, 80, 39.24, 36.83, 'Conv', 251006.7, 'Owner-Occupied', 'Open', '1900-01-00', 'Current');</v>
      </c>
    </row>
    <row r="2015" spans="1:16" x14ac:dyDescent="0.35">
      <c r="A2015" s="22">
        <v>2014</v>
      </c>
      <c r="B2015" s="21">
        <v>41074</v>
      </c>
      <c r="C2015" s="22" t="s">
        <v>57</v>
      </c>
      <c r="D2015" s="22" t="s">
        <v>52</v>
      </c>
      <c r="E2015" s="22" t="s">
        <v>53</v>
      </c>
      <c r="F2015" s="22">
        <v>756</v>
      </c>
      <c r="G2015" s="22">
        <v>80</v>
      </c>
      <c r="H2015" s="22">
        <v>25.74</v>
      </c>
      <c r="I2015" s="22">
        <v>17.95</v>
      </c>
      <c r="J2015" s="22" t="s">
        <v>54</v>
      </c>
      <c r="K2015" s="23">
        <v>0</v>
      </c>
      <c r="L2015" s="23" t="s">
        <v>55</v>
      </c>
      <c r="M2015" s="23" t="s">
        <v>84</v>
      </c>
      <c r="N2015" s="27">
        <v>41876</v>
      </c>
      <c r="O2015" s="23" t="s">
        <v>56</v>
      </c>
      <c r="P2015" t="str">
        <f t="shared" si="31"/>
        <v>INSERT INTO @DataTable (Deal, AdvanceDate, PROV, DealPurpose, RateType, BEACON, LTV, TDS, GDS, InsuranceType, PrincipalBalance, OccupancyType, AccountStatus, Closed_Date, DelinquencyBucket) VALUES (2014, '2012-06-14', 'ON', 'Refinance External', 'Fixed', 756, 80, 25.74, 17.95, 'Conv', 0, 'Owner-Occupied', 'Closed', '2014-08-25', 'Current');</v>
      </c>
    </row>
    <row r="2016" spans="1:16" x14ac:dyDescent="0.35">
      <c r="A2016" s="19">
        <v>2015</v>
      </c>
      <c r="B2016" s="18">
        <v>40998</v>
      </c>
      <c r="C2016" s="19" t="s">
        <v>57</v>
      </c>
      <c r="D2016" s="19" t="s">
        <v>61</v>
      </c>
      <c r="E2016" s="19" t="s">
        <v>53</v>
      </c>
      <c r="F2016" s="19">
        <v>806</v>
      </c>
      <c r="G2016" s="19">
        <v>90</v>
      </c>
      <c r="H2016" s="19">
        <v>36.020000000000003</v>
      </c>
      <c r="I2016" s="19">
        <v>16.78</v>
      </c>
      <c r="J2016" s="19" t="s">
        <v>60</v>
      </c>
      <c r="K2016" s="20">
        <v>155301.28</v>
      </c>
      <c r="L2016" s="20" t="s">
        <v>55</v>
      </c>
      <c r="M2016" s="20" t="s">
        <v>83</v>
      </c>
      <c r="N2016" s="26"/>
      <c r="O2016" s="20" t="s">
        <v>56</v>
      </c>
      <c r="P2016" t="str">
        <f t="shared" si="31"/>
        <v>INSERT INTO @DataTable (Deal, AdvanceDate, PROV, DealPurpose, RateType, BEACON, LTV, TDS, GDS, InsuranceType, PrincipalBalance, OccupancyType, AccountStatus, Closed_Date, DelinquencyBucket) VALUES (2015, '2012-03-30', 'ON', 'Purchase', 'Fixed', 806, 90, 36.02, 16.78, 'HiRatio', 155301.28, 'Owner-Occupied', 'Open', '1900-01-00', 'Current');</v>
      </c>
    </row>
    <row r="2017" spans="1:16" x14ac:dyDescent="0.35">
      <c r="A2017" s="22">
        <v>2016</v>
      </c>
      <c r="B2017" s="21">
        <v>41806</v>
      </c>
      <c r="C2017" s="22" t="s">
        <v>57</v>
      </c>
      <c r="D2017" s="22" t="s">
        <v>61</v>
      </c>
      <c r="E2017" s="22" t="s">
        <v>40</v>
      </c>
      <c r="F2017" s="22">
        <v>774</v>
      </c>
      <c r="G2017" s="22">
        <v>95</v>
      </c>
      <c r="H2017" s="22">
        <v>33.869999999999997</v>
      </c>
      <c r="I2017" s="22">
        <v>28.04</v>
      </c>
      <c r="J2017" s="22" t="s">
        <v>60</v>
      </c>
      <c r="K2017" s="23">
        <v>639618.74</v>
      </c>
      <c r="L2017" s="23" t="s">
        <v>55</v>
      </c>
      <c r="M2017" s="23" t="s">
        <v>83</v>
      </c>
      <c r="N2017" s="27"/>
      <c r="O2017" s="23" t="s">
        <v>56</v>
      </c>
      <c r="P2017" t="str">
        <f t="shared" si="31"/>
        <v>INSERT INTO @DataTable (Deal, AdvanceDate, PROV, DealPurpose, RateType, BEACON, LTV, TDS, GDS, InsuranceType, PrincipalBalance, OccupancyType, AccountStatus, Closed_Date, DelinquencyBucket) VALUES (2016, '2014-06-16', 'ON', 'Purchase', 'ARM', 774, 95, 33.87, 28.04, 'HiRatio', 639618.74, 'Owner-Occupied', 'Open', '1900-01-00', 'Current');</v>
      </c>
    </row>
    <row r="2018" spans="1:16" x14ac:dyDescent="0.35">
      <c r="A2018" s="19">
        <v>2017</v>
      </c>
      <c r="B2018" s="18">
        <v>42459</v>
      </c>
      <c r="C2018" s="19" t="s">
        <v>58</v>
      </c>
      <c r="D2018" s="19" t="s">
        <v>61</v>
      </c>
      <c r="E2018" s="19" t="s">
        <v>53</v>
      </c>
      <c r="F2018" s="19">
        <v>727</v>
      </c>
      <c r="G2018" s="19">
        <v>94.99</v>
      </c>
      <c r="H2018" s="19">
        <v>36.82</v>
      </c>
      <c r="I2018" s="19">
        <v>30.12</v>
      </c>
      <c r="J2018" s="19" t="s">
        <v>60</v>
      </c>
      <c r="K2018" s="20">
        <v>392788.34</v>
      </c>
      <c r="L2018" s="20" t="s">
        <v>55</v>
      </c>
      <c r="M2018" s="20" t="s">
        <v>83</v>
      </c>
      <c r="N2018" s="26"/>
      <c r="O2018" s="20" t="s">
        <v>56</v>
      </c>
      <c r="P2018" t="str">
        <f t="shared" si="31"/>
        <v>INSERT INTO @DataTable (Deal, AdvanceDate, PROV, DealPurpose, RateType, BEACON, LTV, TDS, GDS, InsuranceType, PrincipalBalance, OccupancyType, AccountStatus, Closed_Date, DelinquencyBucket) VALUES (2017, '2016-03-30', 'BC', 'Purchase', 'Fixed', 727, 94.99, 36.82, 30.12, 'HiRatio', 392788.34, 'Owner-Occupied', 'Open', '1900-01-00', 'Current');</v>
      </c>
    </row>
    <row r="2019" spans="1:16" x14ac:dyDescent="0.35">
      <c r="A2019" s="22">
        <v>2018</v>
      </c>
      <c r="B2019" s="21">
        <v>41061</v>
      </c>
      <c r="C2019" s="22" t="s">
        <v>51</v>
      </c>
      <c r="D2019" s="22" t="s">
        <v>61</v>
      </c>
      <c r="E2019" s="22" t="s">
        <v>53</v>
      </c>
      <c r="F2019" s="22">
        <v>734</v>
      </c>
      <c r="G2019" s="22">
        <v>80</v>
      </c>
      <c r="H2019" s="22">
        <v>40.950000000000003</v>
      </c>
      <c r="I2019" s="22">
        <v>16.79</v>
      </c>
      <c r="J2019" s="22" t="s">
        <v>54</v>
      </c>
      <c r="K2019" s="23">
        <v>368171.39</v>
      </c>
      <c r="L2019" s="23" t="s">
        <v>62</v>
      </c>
      <c r="M2019" s="23" t="s">
        <v>83</v>
      </c>
      <c r="N2019" s="27"/>
      <c r="O2019" s="23" t="s">
        <v>56</v>
      </c>
      <c r="P2019" t="str">
        <f t="shared" si="31"/>
        <v>INSERT INTO @DataTable (Deal, AdvanceDate, PROV, DealPurpose, RateType, BEACON, LTV, TDS, GDS, InsuranceType, PrincipalBalance, OccupancyType, AccountStatus, Closed_Date, DelinquencyBucket) VALUES (2018, '2012-06-01', 'AB', 'Purchase', 'Fixed', 734, 80, 40.95, 16.79, 'Conv', 368171.39, 'Rental', 'Open', '1900-01-00', 'Current');</v>
      </c>
    </row>
    <row r="2020" spans="1:16" x14ac:dyDescent="0.35">
      <c r="A2020" s="19">
        <v>2019</v>
      </c>
      <c r="B2020" s="18">
        <v>41579</v>
      </c>
      <c r="C2020" s="19" t="s">
        <v>51</v>
      </c>
      <c r="D2020" s="19" t="s">
        <v>61</v>
      </c>
      <c r="E2020" s="19" t="s">
        <v>53</v>
      </c>
      <c r="F2020" s="19">
        <v>728</v>
      </c>
      <c r="G2020" s="19">
        <v>88.47</v>
      </c>
      <c r="H2020" s="19">
        <v>43.61</v>
      </c>
      <c r="I2020" s="19">
        <v>33.270000000000003</v>
      </c>
      <c r="J2020" s="19" t="s">
        <v>60</v>
      </c>
      <c r="K2020" s="20">
        <v>354541.18</v>
      </c>
      <c r="L2020" s="20" t="s">
        <v>55</v>
      </c>
      <c r="M2020" s="20" t="s">
        <v>83</v>
      </c>
      <c r="N2020" s="26"/>
      <c r="O2020" s="20" t="s">
        <v>56</v>
      </c>
      <c r="P2020" t="str">
        <f t="shared" si="31"/>
        <v>INSERT INTO @DataTable (Deal, AdvanceDate, PROV, DealPurpose, RateType, BEACON, LTV, TDS, GDS, InsuranceType, PrincipalBalance, OccupancyType, AccountStatus, Closed_Date, DelinquencyBucket) VALUES (2019, '2013-11-01', 'AB', 'Purchase', 'Fixed', 728, 88.47, 43.61, 33.27, 'HiRatio', 354541.18, 'Owner-Occupied', 'Open', '1900-01-00', 'Current');</v>
      </c>
    </row>
    <row r="2021" spans="1:16" x14ac:dyDescent="0.35">
      <c r="A2021" s="22">
        <v>2020</v>
      </c>
      <c r="B2021" s="21">
        <v>42200</v>
      </c>
      <c r="C2021" s="22" t="s">
        <v>57</v>
      </c>
      <c r="D2021" s="22" t="s">
        <v>61</v>
      </c>
      <c r="E2021" s="22" t="s">
        <v>40</v>
      </c>
      <c r="F2021" s="22">
        <v>711</v>
      </c>
      <c r="G2021" s="22">
        <v>80</v>
      </c>
      <c r="H2021" s="22">
        <v>32.1</v>
      </c>
      <c r="I2021" s="22">
        <v>23.96</v>
      </c>
      <c r="J2021" s="22" t="s">
        <v>54</v>
      </c>
      <c r="K2021" s="23">
        <v>449358.45</v>
      </c>
      <c r="L2021" s="23" t="s">
        <v>55</v>
      </c>
      <c r="M2021" s="23" t="s">
        <v>83</v>
      </c>
      <c r="N2021" s="27"/>
      <c r="O2021" s="23" t="s">
        <v>56</v>
      </c>
      <c r="P2021" t="str">
        <f t="shared" si="31"/>
        <v>INSERT INTO @DataTable (Deal, AdvanceDate, PROV, DealPurpose, RateType, BEACON, LTV, TDS, GDS, InsuranceType, PrincipalBalance, OccupancyType, AccountStatus, Closed_Date, DelinquencyBucket) VALUES (2020, '2015-07-15', 'ON', 'Purchase', 'ARM', 711, 80, 32.1, 23.96, 'Conv', 449358.45, 'Owner-Occupied', 'Open', '1900-01-00', 'Current');</v>
      </c>
    </row>
    <row r="2022" spans="1:16" x14ac:dyDescent="0.35">
      <c r="A2022" s="19">
        <v>2021</v>
      </c>
      <c r="B2022" s="18">
        <v>42489</v>
      </c>
      <c r="C2022" s="19" t="s">
        <v>57</v>
      </c>
      <c r="D2022" s="19" t="s">
        <v>52</v>
      </c>
      <c r="E2022" s="19" t="s">
        <v>40</v>
      </c>
      <c r="F2022" s="19">
        <v>719</v>
      </c>
      <c r="G2022" s="19">
        <v>77.56</v>
      </c>
      <c r="H2022" s="19">
        <v>39.68</v>
      </c>
      <c r="I2022" s="19">
        <v>11.76</v>
      </c>
      <c r="J2022" s="19" t="s">
        <v>54</v>
      </c>
      <c r="K2022" s="20">
        <v>458122.09</v>
      </c>
      <c r="L2022" s="20" t="s">
        <v>55</v>
      </c>
      <c r="M2022" s="20" t="s">
        <v>83</v>
      </c>
      <c r="N2022" s="26"/>
      <c r="O2022" s="20" t="s">
        <v>56</v>
      </c>
      <c r="P2022" t="str">
        <f t="shared" si="31"/>
        <v>INSERT INTO @DataTable (Deal, AdvanceDate, PROV, DealPurpose, RateType, BEACON, LTV, TDS, GDS, InsuranceType, PrincipalBalance, OccupancyType, AccountStatus, Closed_Date, DelinquencyBucket) VALUES (2021, '2016-04-29', 'ON', 'Refinance External', 'ARM', 719, 77.56, 39.68, 11.76, 'Conv', 458122.09, 'Owner-Occupied', 'Open', '1900-01-00', 'Current');</v>
      </c>
    </row>
    <row r="2023" spans="1:16" x14ac:dyDescent="0.35">
      <c r="A2023" s="22">
        <v>2022</v>
      </c>
      <c r="B2023" s="21">
        <v>42166</v>
      </c>
      <c r="C2023" s="22" t="s">
        <v>58</v>
      </c>
      <c r="D2023" s="22" t="s">
        <v>61</v>
      </c>
      <c r="E2023" s="22" t="s">
        <v>40</v>
      </c>
      <c r="F2023" s="22">
        <v>757</v>
      </c>
      <c r="G2023" s="22">
        <v>90</v>
      </c>
      <c r="H2023" s="22">
        <v>33.78</v>
      </c>
      <c r="I2023" s="22">
        <v>30.05</v>
      </c>
      <c r="J2023" s="22" t="s">
        <v>60</v>
      </c>
      <c r="K2023" s="23">
        <v>369312.55</v>
      </c>
      <c r="L2023" s="23" t="s">
        <v>55</v>
      </c>
      <c r="M2023" s="23" t="s">
        <v>83</v>
      </c>
      <c r="N2023" s="27"/>
      <c r="O2023" s="23" t="s">
        <v>56</v>
      </c>
      <c r="P2023" t="str">
        <f t="shared" si="31"/>
        <v>INSERT INTO @DataTable (Deal, AdvanceDate, PROV, DealPurpose, RateType, BEACON, LTV, TDS, GDS, InsuranceType, PrincipalBalance, OccupancyType, AccountStatus, Closed_Date, DelinquencyBucket) VALUES (2022, '2015-06-11', 'BC', 'Purchase', 'ARM', 757, 90, 33.78, 30.05, 'HiRatio', 369312.55, 'Owner-Occupied', 'Open', '1900-01-00', 'Current');</v>
      </c>
    </row>
    <row r="2024" spans="1:16" x14ac:dyDescent="0.35">
      <c r="A2024" s="19">
        <v>2023</v>
      </c>
      <c r="B2024" s="18">
        <v>41529</v>
      </c>
      <c r="C2024" s="19" t="s">
        <v>57</v>
      </c>
      <c r="D2024" s="19" t="s">
        <v>61</v>
      </c>
      <c r="E2024" s="19" t="s">
        <v>40</v>
      </c>
      <c r="F2024" s="19">
        <v>624</v>
      </c>
      <c r="G2024" s="19">
        <v>71.430000000000007</v>
      </c>
      <c r="H2024" s="19">
        <v>29.52</v>
      </c>
      <c r="I2024" s="19">
        <v>28.82</v>
      </c>
      <c r="J2024" s="19" t="s">
        <v>54</v>
      </c>
      <c r="K2024" s="20">
        <v>138217.34</v>
      </c>
      <c r="L2024" s="20" t="s">
        <v>55</v>
      </c>
      <c r="M2024" s="20" t="s">
        <v>83</v>
      </c>
      <c r="N2024" s="26"/>
      <c r="O2024" s="20" t="s">
        <v>56</v>
      </c>
      <c r="P2024" t="str">
        <f t="shared" si="31"/>
        <v>INSERT INTO @DataTable (Deal, AdvanceDate, PROV, DealPurpose, RateType, BEACON, LTV, TDS, GDS, InsuranceType, PrincipalBalance, OccupancyType, AccountStatus, Closed_Date, DelinquencyBucket) VALUES (2023, '2013-09-12', 'ON', 'Purchase', 'ARM', 624, 71.43, 29.52, 28.82, 'Conv', 138217.34, 'Owner-Occupied', 'Open', '1900-01-00', 'Current');</v>
      </c>
    </row>
    <row r="2025" spans="1:16" x14ac:dyDescent="0.35">
      <c r="A2025" s="22">
        <v>2024</v>
      </c>
      <c r="B2025" s="21">
        <v>41974</v>
      </c>
      <c r="C2025" s="22" t="s">
        <v>51</v>
      </c>
      <c r="D2025" s="22" t="s">
        <v>52</v>
      </c>
      <c r="E2025" s="22" t="s">
        <v>40</v>
      </c>
      <c r="F2025" s="22">
        <v>727</v>
      </c>
      <c r="G2025" s="22">
        <v>39.33</v>
      </c>
      <c r="H2025" s="22">
        <v>24.7</v>
      </c>
      <c r="I2025" s="22">
        <v>9.1999999999999993</v>
      </c>
      <c r="J2025" s="22" t="s">
        <v>54</v>
      </c>
      <c r="K2025" s="23">
        <v>152337.13</v>
      </c>
      <c r="L2025" s="23" t="s">
        <v>55</v>
      </c>
      <c r="M2025" s="23" t="s">
        <v>83</v>
      </c>
      <c r="N2025" s="27"/>
      <c r="O2025" s="23" t="s">
        <v>56</v>
      </c>
      <c r="P2025" t="str">
        <f t="shared" si="31"/>
        <v>INSERT INTO @DataTable (Deal, AdvanceDate, PROV, DealPurpose, RateType, BEACON, LTV, TDS, GDS, InsuranceType, PrincipalBalance, OccupancyType, AccountStatus, Closed_Date, DelinquencyBucket) VALUES (2024, '2014-12-01', 'AB', 'Refinance External', 'ARM', 727, 39.33, 24.7, 9.2, 'Conv', 152337.13, 'Owner-Occupied', 'Open', '1900-01-00', 'Current');</v>
      </c>
    </row>
    <row r="2026" spans="1:16" x14ac:dyDescent="0.35">
      <c r="A2026" s="19">
        <v>2025</v>
      </c>
      <c r="B2026" s="18">
        <v>42398</v>
      </c>
      <c r="C2026" s="19" t="s">
        <v>57</v>
      </c>
      <c r="D2026" s="19" t="s">
        <v>61</v>
      </c>
      <c r="E2026" s="19" t="s">
        <v>40</v>
      </c>
      <c r="F2026" s="19">
        <v>691</v>
      </c>
      <c r="G2026" s="19">
        <v>68.97</v>
      </c>
      <c r="H2026" s="19">
        <v>30.16</v>
      </c>
      <c r="I2026" s="19">
        <v>21.9</v>
      </c>
      <c r="J2026" s="19" t="s">
        <v>54</v>
      </c>
      <c r="K2026" s="20">
        <v>585136.53</v>
      </c>
      <c r="L2026" s="20" t="s">
        <v>55</v>
      </c>
      <c r="M2026" s="20" t="s">
        <v>83</v>
      </c>
      <c r="N2026" s="26"/>
      <c r="O2026" s="20" t="s">
        <v>56</v>
      </c>
      <c r="P2026" t="str">
        <f t="shared" si="31"/>
        <v>INSERT INTO @DataTable (Deal, AdvanceDate, PROV, DealPurpose, RateType, BEACON, LTV, TDS, GDS, InsuranceType, PrincipalBalance, OccupancyType, AccountStatus, Closed_Date, DelinquencyBucket) VALUES (2025, '2016-01-29', 'ON', 'Purchase', 'ARM', 691, 68.97, 30.16, 21.9, 'Conv', 585136.53, 'Owner-Occupied', 'Open', '1900-01-00', 'Current');</v>
      </c>
    </row>
    <row r="2027" spans="1:16" x14ac:dyDescent="0.35">
      <c r="A2027" s="22">
        <v>2026</v>
      </c>
      <c r="B2027" s="21">
        <v>42305</v>
      </c>
      <c r="C2027" s="22" t="s">
        <v>57</v>
      </c>
      <c r="D2027" s="22" t="s">
        <v>61</v>
      </c>
      <c r="E2027" s="22" t="s">
        <v>40</v>
      </c>
      <c r="F2027" s="22">
        <v>768</v>
      </c>
      <c r="G2027" s="22">
        <v>71.19</v>
      </c>
      <c r="H2027" s="22">
        <v>30.55</v>
      </c>
      <c r="I2027" s="22">
        <v>30.1</v>
      </c>
      <c r="J2027" s="22" t="s">
        <v>54</v>
      </c>
      <c r="K2027" s="23">
        <v>407108.38</v>
      </c>
      <c r="L2027" s="23" t="s">
        <v>55</v>
      </c>
      <c r="M2027" s="23" t="s">
        <v>83</v>
      </c>
      <c r="N2027" s="27"/>
      <c r="O2027" s="23" t="s">
        <v>56</v>
      </c>
      <c r="P2027" t="str">
        <f t="shared" si="31"/>
        <v>INSERT INTO @DataTable (Deal, AdvanceDate, PROV, DealPurpose, RateType, BEACON, LTV, TDS, GDS, InsuranceType, PrincipalBalance, OccupancyType, AccountStatus, Closed_Date, DelinquencyBucket) VALUES (2026, '2015-10-28', 'ON', 'Purchase', 'ARM', 768, 71.19, 30.55, 30.1, 'Conv', 407108.38, 'Owner-Occupied', 'Open', '1900-01-00', 'Current');</v>
      </c>
    </row>
    <row r="2028" spans="1:16" x14ac:dyDescent="0.35">
      <c r="A2028" s="19">
        <v>2027</v>
      </c>
      <c r="B2028" s="18">
        <v>42151</v>
      </c>
      <c r="C2028" s="19" t="s">
        <v>57</v>
      </c>
      <c r="D2028" s="19" t="s">
        <v>61</v>
      </c>
      <c r="E2028" s="19" t="s">
        <v>53</v>
      </c>
      <c r="F2028" s="19">
        <v>765</v>
      </c>
      <c r="G2028" s="19">
        <v>93.15</v>
      </c>
      <c r="H2028" s="19">
        <v>30.67</v>
      </c>
      <c r="I2028" s="19">
        <v>25.56</v>
      </c>
      <c r="J2028" s="19" t="s">
        <v>60</v>
      </c>
      <c r="K2028" s="20">
        <v>330921.08</v>
      </c>
      <c r="L2028" s="20" t="s">
        <v>55</v>
      </c>
      <c r="M2028" s="20" t="s">
        <v>83</v>
      </c>
      <c r="N2028" s="26"/>
      <c r="O2028" s="20" t="s">
        <v>56</v>
      </c>
      <c r="P2028" t="str">
        <f t="shared" si="31"/>
        <v>INSERT INTO @DataTable (Deal, AdvanceDate, PROV, DealPurpose, RateType, BEACON, LTV, TDS, GDS, InsuranceType, PrincipalBalance, OccupancyType, AccountStatus, Closed_Date, DelinquencyBucket) VALUES (2027, '2015-05-27', 'ON', 'Purchase', 'Fixed', 765, 93.15, 30.67, 25.56, 'HiRatio', 330921.08, 'Owner-Occupied', 'Open', '1900-01-00', 'Current');</v>
      </c>
    </row>
    <row r="2029" spans="1:16" x14ac:dyDescent="0.35">
      <c r="A2029" s="22">
        <v>2028</v>
      </c>
      <c r="B2029" s="21">
        <v>42139</v>
      </c>
      <c r="C2029" s="22" t="s">
        <v>57</v>
      </c>
      <c r="D2029" s="22" t="s">
        <v>52</v>
      </c>
      <c r="E2029" s="22" t="s">
        <v>40</v>
      </c>
      <c r="F2029" s="22">
        <v>783</v>
      </c>
      <c r="G2029" s="22">
        <v>79.349999999999994</v>
      </c>
      <c r="H2029" s="22">
        <v>34.64</v>
      </c>
      <c r="I2029" s="22">
        <v>22.72</v>
      </c>
      <c r="J2029" s="22" t="s">
        <v>60</v>
      </c>
      <c r="K2029" s="23">
        <v>0</v>
      </c>
      <c r="L2029" s="23" t="s">
        <v>55</v>
      </c>
      <c r="M2029" s="23" t="s">
        <v>84</v>
      </c>
      <c r="N2029" s="27">
        <v>42411</v>
      </c>
      <c r="O2029" s="23" t="s">
        <v>56</v>
      </c>
      <c r="P2029" t="str">
        <f t="shared" si="31"/>
        <v>INSERT INTO @DataTable (Deal, AdvanceDate, PROV, DealPurpose, RateType, BEACON, LTV, TDS, GDS, InsuranceType, PrincipalBalance, OccupancyType, AccountStatus, Closed_Date, DelinquencyBucket) VALUES (2028, '2015-05-15', 'ON', 'Refinance External', 'ARM', 783, 79.35, 34.64, 22.72, 'HiRatio', 0, 'Owner-Occupied', 'Closed', '2016-02-11', 'Current');</v>
      </c>
    </row>
    <row r="2030" spans="1:16" x14ac:dyDescent="0.35">
      <c r="A2030" s="19">
        <v>2029</v>
      </c>
      <c r="B2030" s="18">
        <v>41516</v>
      </c>
      <c r="C2030" s="19" t="s">
        <v>58</v>
      </c>
      <c r="D2030" s="19" t="s">
        <v>61</v>
      </c>
      <c r="E2030" s="19" t="s">
        <v>53</v>
      </c>
      <c r="F2030" s="19">
        <v>768</v>
      </c>
      <c r="G2030" s="19">
        <v>95</v>
      </c>
      <c r="H2030" s="19">
        <v>39.200000000000003</v>
      </c>
      <c r="I2030" s="19">
        <v>20.56</v>
      </c>
      <c r="J2030" s="19" t="s">
        <v>60</v>
      </c>
      <c r="K2030" s="20">
        <v>432235.96</v>
      </c>
      <c r="L2030" s="20" t="s">
        <v>55</v>
      </c>
      <c r="M2030" s="20" t="s">
        <v>83</v>
      </c>
      <c r="N2030" s="26"/>
      <c r="O2030" s="20" t="s">
        <v>56</v>
      </c>
      <c r="P2030" t="str">
        <f t="shared" si="31"/>
        <v>INSERT INTO @DataTable (Deal, AdvanceDate, PROV, DealPurpose, RateType, BEACON, LTV, TDS, GDS, InsuranceType, PrincipalBalance, OccupancyType, AccountStatus, Closed_Date, DelinquencyBucket) VALUES (2029, '2013-08-30', 'BC', 'Purchase', 'Fixed', 768, 95, 39.2, 20.56, 'HiRatio', 432235.96, 'Owner-Occupied', 'Open', '1900-01-00', 'Current');</v>
      </c>
    </row>
    <row r="2031" spans="1:16" x14ac:dyDescent="0.35">
      <c r="A2031" s="22">
        <v>2030</v>
      </c>
      <c r="B2031" s="21">
        <v>42206</v>
      </c>
      <c r="C2031" s="22" t="s">
        <v>78</v>
      </c>
      <c r="D2031" s="22" t="s">
        <v>61</v>
      </c>
      <c r="E2031" s="22" t="s">
        <v>53</v>
      </c>
      <c r="F2031" s="22">
        <v>785</v>
      </c>
      <c r="G2031" s="22">
        <v>95</v>
      </c>
      <c r="H2031" s="22">
        <v>38.950000000000003</v>
      </c>
      <c r="I2031" s="22">
        <v>33.19</v>
      </c>
      <c r="J2031" s="22" t="s">
        <v>60</v>
      </c>
      <c r="K2031" s="23">
        <v>183290.72</v>
      </c>
      <c r="L2031" s="23" t="s">
        <v>66</v>
      </c>
      <c r="M2031" s="23" t="s">
        <v>83</v>
      </c>
      <c r="N2031" s="27"/>
      <c r="O2031" s="23" t="s">
        <v>56</v>
      </c>
      <c r="P2031" t="str">
        <f t="shared" si="31"/>
        <v>INSERT INTO @DataTable (Deal, AdvanceDate, PROV, DealPurpose, RateType, BEACON, LTV, TDS, GDS, InsuranceType, PrincipalBalance, OccupancyType, AccountStatus, Closed_Date, DelinquencyBucket) VALUES (2030, '2015-07-21', 'NL', 'Purchase', 'Fixed', 785, 95, 38.95, 33.19, 'HiRatio', 183290.72, 'Second Home', 'Open', '1900-01-00', 'Current');</v>
      </c>
    </row>
    <row r="2032" spans="1:16" x14ac:dyDescent="0.35">
      <c r="A2032" s="19">
        <v>2031</v>
      </c>
      <c r="B2032" s="18">
        <v>41586</v>
      </c>
      <c r="C2032" s="19" t="s">
        <v>51</v>
      </c>
      <c r="D2032" s="19" t="s">
        <v>61</v>
      </c>
      <c r="E2032" s="19" t="s">
        <v>53</v>
      </c>
      <c r="F2032" s="19">
        <v>711</v>
      </c>
      <c r="G2032" s="19">
        <v>94.84</v>
      </c>
      <c r="H2032" s="19">
        <v>34.29</v>
      </c>
      <c r="I2032" s="19">
        <v>21.04</v>
      </c>
      <c r="J2032" s="19" t="s">
        <v>60</v>
      </c>
      <c r="K2032" s="20">
        <v>0</v>
      </c>
      <c r="L2032" s="20" t="s">
        <v>55</v>
      </c>
      <c r="M2032" s="20" t="s">
        <v>84</v>
      </c>
      <c r="N2032" s="26">
        <v>42188</v>
      </c>
      <c r="O2032" s="20" t="s">
        <v>56</v>
      </c>
      <c r="P2032" t="str">
        <f t="shared" si="31"/>
        <v>INSERT INTO @DataTable (Deal, AdvanceDate, PROV, DealPurpose, RateType, BEACON, LTV, TDS, GDS, InsuranceType, PrincipalBalance, OccupancyType, AccountStatus, Closed_Date, DelinquencyBucket) VALUES (2031, '2013-11-08', 'AB', 'Purchase', 'Fixed', 711, 94.84, 34.29, 21.04, 'HiRatio', 0, 'Owner-Occupied', 'Closed', '2015-07-03', 'Current');</v>
      </c>
    </row>
    <row r="2033" spans="1:16" x14ac:dyDescent="0.35">
      <c r="A2033" s="22">
        <v>2032</v>
      </c>
      <c r="B2033" s="21">
        <v>40728</v>
      </c>
      <c r="C2033" s="22" t="s">
        <v>51</v>
      </c>
      <c r="D2033" s="22" t="s">
        <v>52</v>
      </c>
      <c r="E2033" s="22" t="s">
        <v>53</v>
      </c>
      <c r="F2033" s="22">
        <v>749</v>
      </c>
      <c r="G2033" s="22">
        <v>84.57</v>
      </c>
      <c r="H2033" s="22">
        <v>19.98</v>
      </c>
      <c r="I2033" s="22">
        <v>19.760000000000002</v>
      </c>
      <c r="J2033" s="22" t="s">
        <v>60</v>
      </c>
      <c r="K2033" s="23">
        <v>0</v>
      </c>
      <c r="L2033" s="23" t="s">
        <v>55</v>
      </c>
      <c r="M2033" s="23" t="s">
        <v>84</v>
      </c>
      <c r="N2033" s="27">
        <v>42271</v>
      </c>
      <c r="O2033" s="23" t="s">
        <v>56</v>
      </c>
      <c r="P2033" t="str">
        <f t="shared" si="31"/>
        <v>INSERT INTO @DataTable (Deal, AdvanceDate, PROV, DealPurpose, RateType, BEACON, LTV, TDS, GDS, InsuranceType, PrincipalBalance, OccupancyType, AccountStatus, Closed_Date, DelinquencyBucket) VALUES (2032, '2011-07-04', 'AB', 'Refinance External', 'Fixed', 749, 84.57, 19.98, 19.76, 'HiRatio', 0, 'Owner-Occupied', 'Closed', '2015-09-24', 'Current');</v>
      </c>
    </row>
    <row r="2034" spans="1:16" x14ac:dyDescent="0.35">
      <c r="A2034" s="19">
        <v>2033</v>
      </c>
      <c r="B2034" s="18">
        <v>42125</v>
      </c>
      <c r="C2034" s="19" t="s">
        <v>57</v>
      </c>
      <c r="D2034" s="19" t="s">
        <v>52</v>
      </c>
      <c r="E2034" s="19" t="s">
        <v>40</v>
      </c>
      <c r="F2034" s="19">
        <v>735</v>
      </c>
      <c r="G2034" s="19">
        <v>80</v>
      </c>
      <c r="H2034" s="19">
        <v>36.51</v>
      </c>
      <c r="I2034" s="19">
        <v>14.93</v>
      </c>
      <c r="J2034" s="19" t="s">
        <v>54</v>
      </c>
      <c r="K2034" s="20">
        <v>272922.76</v>
      </c>
      <c r="L2034" s="20" t="s">
        <v>55</v>
      </c>
      <c r="M2034" s="20" t="s">
        <v>83</v>
      </c>
      <c r="N2034" s="26"/>
      <c r="O2034" s="20" t="s">
        <v>56</v>
      </c>
      <c r="P2034" t="str">
        <f t="shared" si="31"/>
        <v>INSERT INTO @DataTable (Deal, AdvanceDate, PROV, DealPurpose, RateType, BEACON, LTV, TDS, GDS, InsuranceType, PrincipalBalance, OccupancyType, AccountStatus, Closed_Date, DelinquencyBucket) VALUES (2033, '2015-05-01', 'ON', 'Refinance External', 'ARM', 735, 80, 36.51, 14.93, 'Conv', 272922.76, 'Owner-Occupied', 'Open', '1900-01-00', 'Current');</v>
      </c>
    </row>
    <row r="2035" spans="1:16" x14ac:dyDescent="0.35">
      <c r="A2035" s="22">
        <v>2034</v>
      </c>
      <c r="B2035" s="21">
        <v>42243</v>
      </c>
      <c r="C2035" s="22" t="s">
        <v>51</v>
      </c>
      <c r="D2035" s="22" t="s">
        <v>61</v>
      </c>
      <c r="E2035" s="22" t="s">
        <v>53</v>
      </c>
      <c r="F2035" s="22">
        <v>790</v>
      </c>
      <c r="G2035" s="22">
        <v>80</v>
      </c>
      <c r="H2035" s="22">
        <v>39.42</v>
      </c>
      <c r="I2035" s="22">
        <v>38.65</v>
      </c>
      <c r="J2035" s="22" t="s">
        <v>54</v>
      </c>
      <c r="K2035" s="23">
        <v>252203.86</v>
      </c>
      <c r="L2035" s="23" t="s">
        <v>55</v>
      </c>
      <c r="M2035" s="23" t="s">
        <v>83</v>
      </c>
      <c r="N2035" s="27"/>
      <c r="O2035" s="23" t="s">
        <v>56</v>
      </c>
      <c r="P2035" t="str">
        <f t="shared" si="31"/>
        <v>INSERT INTO @DataTable (Deal, AdvanceDate, PROV, DealPurpose, RateType, BEACON, LTV, TDS, GDS, InsuranceType, PrincipalBalance, OccupancyType, AccountStatus, Closed_Date, DelinquencyBucket) VALUES (2034, '2015-08-27', 'AB', 'Purchase', 'Fixed', 790, 80, 39.42, 38.65, 'Conv', 252203.86, 'Owner-Occupied', 'Open', '1900-01-00', 'Current');</v>
      </c>
    </row>
    <row r="2036" spans="1:16" x14ac:dyDescent="0.35">
      <c r="A2036" s="19">
        <v>2035</v>
      </c>
      <c r="B2036" s="18">
        <v>41572</v>
      </c>
      <c r="C2036" s="19" t="s">
        <v>51</v>
      </c>
      <c r="D2036" s="19" t="s">
        <v>59</v>
      </c>
      <c r="E2036" s="19" t="s">
        <v>53</v>
      </c>
      <c r="F2036" s="19">
        <v>769</v>
      </c>
      <c r="G2036" s="19">
        <v>67.63</v>
      </c>
      <c r="H2036" s="19">
        <v>30.19</v>
      </c>
      <c r="I2036" s="19">
        <v>17.010000000000002</v>
      </c>
      <c r="J2036" s="19" t="s">
        <v>54</v>
      </c>
      <c r="K2036" s="20">
        <v>216599.7</v>
      </c>
      <c r="L2036" s="20" t="s">
        <v>55</v>
      </c>
      <c r="M2036" s="20" t="s">
        <v>83</v>
      </c>
      <c r="N2036" s="26"/>
      <c r="O2036" s="20" t="s">
        <v>56</v>
      </c>
      <c r="P2036" t="str">
        <f t="shared" si="31"/>
        <v>INSERT INTO @DataTable (Deal, AdvanceDate, PROV, DealPurpose, RateType, BEACON, LTV, TDS, GDS, InsuranceType, PrincipalBalance, OccupancyType, AccountStatus, Closed_Date, DelinquencyBucket) VALUES (2035, '2013-10-25', 'AB', 'Transfer', 'Fixed', 769, 67.63, 30.19, 17.01, 'Conv', 216599.7, 'Owner-Occupied', 'Open', '1900-01-00', 'Current');</v>
      </c>
    </row>
    <row r="2037" spans="1:16" x14ac:dyDescent="0.35">
      <c r="A2037" s="22">
        <v>2036</v>
      </c>
      <c r="B2037" s="21">
        <v>41106</v>
      </c>
      <c r="C2037" s="22" t="s">
        <v>51</v>
      </c>
      <c r="D2037" s="22" t="s">
        <v>61</v>
      </c>
      <c r="E2037" s="22" t="s">
        <v>53</v>
      </c>
      <c r="F2037" s="22">
        <v>720</v>
      </c>
      <c r="G2037" s="22">
        <v>95</v>
      </c>
      <c r="H2037" s="22">
        <v>39.11</v>
      </c>
      <c r="I2037" s="22">
        <v>13.35</v>
      </c>
      <c r="J2037" s="22" t="s">
        <v>60</v>
      </c>
      <c r="K2037" s="23">
        <v>0</v>
      </c>
      <c r="L2037" s="23" t="s">
        <v>55</v>
      </c>
      <c r="M2037" s="23" t="s">
        <v>84</v>
      </c>
      <c r="N2037" s="27">
        <v>42101</v>
      </c>
      <c r="O2037" s="23" t="s">
        <v>56</v>
      </c>
      <c r="P2037" t="str">
        <f t="shared" si="31"/>
        <v>INSERT INTO @DataTable (Deal, AdvanceDate, PROV, DealPurpose, RateType, BEACON, LTV, TDS, GDS, InsuranceType, PrincipalBalance, OccupancyType, AccountStatus, Closed_Date, DelinquencyBucket) VALUES (2036, '2012-07-16', 'AB', 'Purchase', 'Fixed', 720, 95, 39.11, 13.35, 'HiRatio', 0, 'Owner-Occupied', 'Closed', '2015-04-07', 'Current');</v>
      </c>
    </row>
    <row r="2038" spans="1:16" x14ac:dyDescent="0.35">
      <c r="A2038" s="19">
        <v>2037</v>
      </c>
      <c r="B2038" s="18">
        <v>41058</v>
      </c>
      <c r="C2038" s="19" t="s">
        <v>58</v>
      </c>
      <c r="D2038" s="19" t="s">
        <v>61</v>
      </c>
      <c r="E2038" s="19" t="s">
        <v>53</v>
      </c>
      <c r="F2038" s="19">
        <v>729</v>
      </c>
      <c r="G2038" s="19">
        <v>80</v>
      </c>
      <c r="H2038" s="19">
        <v>39.479999999999997</v>
      </c>
      <c r="I2038" s="19">
        <v>37.44</v>
      </c>
      <c r="J2038" s="19" t="s">
        <v>54</v>
      </c>
      <c r="K2038" s="20">
        <v>310746.05</v>
      </c>
      <c r="L2038" s="20" t="s">
        <v>55</v>
      </c>
      <c r="M2038" s="20" t="s">
        <v>83</v>
      </c>
      <c r="N2038" s="26"/>
      <c r="O2038" s="20" t="s">
        <v>56</v>
      </c>
      <c r="P2038" t="str">
        <f t="shared" si="31"/>
        <v>INSERT INTO @DataTable (Deal, AdvanceDate, PROV, DealPurpose, RateType, BEACON, LTV, TDS, GDS, InsuranceType, PrincipalBalance, OccupancyType, AccountStatus, Closed_Date, DelinquencyBucket) VALUES (2037, '2012-05-29', 'BC', 'Purchase', 'Fixed', 729, 80, 39.48, 37.44, 'Conv', 310746.05, 'Owner-Occupied', 'Open', '1900-01-00', 'Current');</v>
      </c>
    </row>
    <row r="2039" spans="1:16" x14ac:dyDescent="0.35">
      <c r="A2039" s="22">
        <v>2038</v>
      </c>
      <c r="B2039" s="21">
        <v>41075</v>
      </c>
      <c r="C2039" s="22" t="s">
        <v>57</v>
      </c>
      <c r="D2039" s="22" t="s">
        <v>61</v>
      </c>
      <c r="E2039" s="22" t="s">
        <v>40</v>
      </c>
      <c r="F2039" s="22">
        <v>778</v>
      </c>
      <c r="G2039" s="22">
        <v>80</v>
      </c>
      <c r="H2039" s="22">
        <v>33.299999999999997</v>
      </c>
      <c r="I2039" s="22">
        <v>32.19</v>
      </c>
      <c r="J2039" s="22" t="s">
        <v>54</v>
      </c>
      <c r="K2039" s="23">
        <v>0</v>
      </c>
      <c r="L2039" s="23" t="s">
        <v>55</v>
      </c>
      <c r="M2039" s="23" t="s">
        <v>84</v>
      </c>
      <c r="N2039" s="27">
        <v>41865</v>
      </c>
      <c r="O2039" s="23" t="s">
        <v>56</v>
      </c>
      <c r="P2039" t="str">
        <f t="shared" si="31"/>
        <v>INSERT INTO @DataTable (Deal, AdvanceDate, PROV, DealPurpose, RateType, BEACON, LTV, TDS, GDS, InsuranceType, PrincipalBalance, OccupancyType, AccountStatus, Closed_Date, DelinquencyBucket) VALUES (2038, '2012-06-15', 'ON', 'Purchase', 'ARM', 778, 80, 33.3, 32.19, 'Conv', 0, 'Owner-Occupied', 'Closed', '2014-08-14', 'Current');</v>
      </c>
    </row>
    <row r="2040" spans="1:16" x14ac:dyDescent="0.35">
      <c r="A2040" s="19">
        <v>2039</v>
      </c>
      <c r="B2040" s="18">
        <v>42346</v>
      </c>
      <c r="C2040" s="19" t="s">
        <v>57</v>
      </c>
      <c r="D2040" s="19" t="s">
        <v>52</v>
      </c>
      <c r="E2040" s="19" t="s">
        <v>40</v>
      </c>
      <c r="F2040" s="19">
        <v>784</v>
      </c>
      <c r="G2040" s="19">
        <v>75</v>
      </c>
      <c r="H2040" s="19">
        <v>15.73</v>
      </c>
      <c r="I2040" s="19">
        <v>11.17</v>
      </c>
      <c r="J2040" s="19" t="s">
        <v>54</v>
      </c>
      <c r="K2040" s="20">
        <v>200726.65</v>
      </c>
      <c r="L2040" s="20" t="s">
        <v>55</v>
      </c>
      <c r="M2040" s="20" t="s">
        <v>83</v>
      </c>
      <c r="N2040" s="26"/>
      <c r="O2040" s="20" t="s">
        <v>56</v>
      </c>
      <c r="P2040" t="str">
        <f t="shared" si="31"/>
        <v>INSERT INTO @DataTable (Deal, AdvanceDate, PROV, DealPurpose, RateType, BEACON, LTV, TDS, GDS, InsuranceType, PrincipalBalance, OccupancyType, AccountStatus, Closed_Date, DelinquencyBucket) VALUES (2039, '2015-12-08', 'ON', 'Refinance External', 'ARM', 784, 75, 15.73, 11.17, 'Conv', 200726.65, 'Owner-Occupied', 'Open', '1900-01-00', 'Current');</v>
      </c>
    </row>
    <row r="2041" spans="1:16" x14ac:dyDescent="0.35">
      <c r="A2041" s="22">
        <v>2040</v>
      </c>
      <c r="B2041" s="21">
        <v>41572</v>
      </c>
      <c r="C2041" s="22" t="s">
        <v>57</v>
      </c>
      <c r="D2041" s="22" t="s">
        <v>61</v>
      </c>
      <c r="E2041" s="22" t="s">
        <v>53</v>
      </c>
      <c r="F2041" s="22">
        <v>685</v>
      </c>
      <c r="G2041" s="22">
        <v>87.09</v>
      </c>
      <c r="H2041" s="22">
        <v>43.21</v>
      </c>
      <c r="I2041" s="22">
        <v>38.99</v>
      </c>
      <c r="J2041" s="22" t="s">
        <v>60</v>
      </c>
      <c r="K2041" s="23">
        <v>174269.33</v>
      </c>
      <c r="L2041" s="23" t="s">
        <v>55</v>
      </c>
      <c r="M2041" s="23" t="s">
        <v>83</v>
      </c>
      <c r="N2041" s="27"/>
      <c r="O2041" s="23" t="s">
        <v>56</v>
      </c>
      <c r="P2041" t="str">
        <f t="shared" si="31"/>
        <v>INSERT INTO @DataTable (Deal, AdvanceDate, PROV, DealPurpose, RateType, BEACON, LTV, TDS, GDS, InsuranceType, PrincipalBalance, OccupancyType, AccountStatus, Closed_Date, DelinquencyBucket) VALUES (2040, '2013-10-25', 'ON', 'Purchase', 'Fixed', 685, 87.09, 43.21, 38.99, 'HiRatio', 174269.33, 'Owner-Occupied', 'Open', '1900-01-00', 'Current');</v>
      </c>
    </row>
    <row r="2042" spans="1:16" x14ac:dyDescent="0.35">
      <c r="A2042" s="19">
        <v>2041</v>
      </c>
      <c r="B2042" s="18">
        <v>42159</v>
      </c>
      <c r="C2042" s="19" t="s">
        <v>58</v>
      </c>
      <c r="D2042" s="19" t="s">
        <v>59</v>
      </c>
      <c r="E2042" s="19" t="s">
        <v>40</v>
      </c>
      <c r="F2042" s="19">
        <v>845</v>
      </c>
      <c r="G2042" s="19">
        <v>62.16</v>
      </c>
      <c r="H2042" s="19">
        <v>22.32</v>
      </c>
      <c r="I2042" s="19">
        <v>18.28</v>
      </c>
      <c r="J2042" s="19" t="s">
        <v>54</v>
      </c>
      <c r="K2042" s="20">
        <v>471139.97</v>
      </c>
      <c r="L2042" s="20" t="s">
        <v>55</v>
      </c>
      <c r="M2042" s="20" t="s">
        <v>83</v>
      </c>
      <c r="N2042" s="26"/>
      <c r="O2042" s="20" t="s">
        <v>56</v>
      </c>
      <c r="P2042" t="str">
        <f t="shared" si="31"/>
        <v>INSERT INTO @DataTable (Deal, AdvanceDate, PROV, DealPurpose, RateType, BEACON, LTV, TDS, GDS, InsuranceType, PrincipalBalance, OccupancyType, AccountStatus, Closed_Date, DelinquencyBucket) VALUES (2041, '2015-06-04', 'BC', 'Transfer', 'ARM', 845, 62.16, 22.32, 18.28, 'Conv', 471139.97, 'Owner-Occupied', 'Open', '1900-01-00', 'Current');</v>
      </c>
    </row>
    <row r="2043" spans="1:16" x14ac:dyDescent="0.35">
      <c r="A2043" s="22">
        <v>2042</v>
      </c>
      <c r="B2043" s="21">
        <v>42594</v>
      </c>
      <c r="C2043" s="22" t="s">
        <v>51</v>
      </c>
      <c r="D2043" s="22" t="s">
        <v>61</v>
      </c>
      <c r="E2043" s="22" t="s">
        <v>53</v>
      </c>
      <c r="F2043" s="22">
        <v>832</v>
      </c>
      <c r="G2043" s="22">
        <v>80</v>
      </c>
      <c r="H2043" s="22">
        <v>22.71</v>
      </c>
      <c r="I2043" s="22">
        <v>15.86</v>
      </c>
      <c r="J2043" s="22" t="s">
        <v>54</v>
      </c>
      <c r="K2043" s="23">
        <v>479385.01</v>
      </c>
      <c r="L2043" s="23" t="s">
        <v>55</v>
      </c>
      <c r="M2043" s="23" t="s">
        <v>83</v>
      </c>
      <c r="N2043" s="27"/>
      <c r="O2043" s="23" t="s">
        <v>56</v>
      </c>
      <c r="P2043" t="str">
        <f t="shared" si="31"/>
        <v>INSERT INTO @DataTable (Deal, AdvanceDate, PROV, DealPurpose, RateType, BEACON, LTV, TDS, GDS, InsuranceType, PrincipalBalance, OccupancyType, AccountStatus, Closed_Date, DelinquencyBucket) VALUES (2042, '2016-08-12', 'AB', 'Purchase', 'Fixed', 832, 80, 22.71, 15.86, 'Conv', 479385.01, 'Owner-Occupied', 'Open', '1900-01-00', 'Current');</v>
      </c>
    </row>
    <row r="2044" spans="1:16" x14ac:dyDescent="0.35">
      <c r="A2044" s="19">
        <v>2043</v>
      </c>
      <c r="B2044" s="18">
        <v>41138</v>
      </c>
      <c r="C2044" s="19" t="s">
        <v>57</v>
      </c>
      <c r="D2044" s="19" t="s">
        <v>52</v>
      </c>
      <c r="E2044" s="19" t="s">
        <v>53</v>
      </c>
      <c r="F2044" s="19">
        <v>816</v>
      </c>
      <c r="G2044" s="19">
        <v>71.430000000000007</v>
      </c>
      <c r="H2044" s="19">
        <v>23.35</v>
      </c>
      <c r="I2044" s="19">
        <v>20.04</v>
      </c>
      <c r="J2044" s="19" t="s">
        <v>54</v>
      </c>
      <c r="K2044" s="20">
        <v>109815.77</v>
      </c>
      <c r="L2044" s="20" t="s">
        <v>55</v>
      </c>
      <c r="M2044" s="20" t="s">
        <v>83</v>
      </c>
      <c r="N2044" s="26"/>
      <c r="O2044" s="20" t="s">
        <v>56</v>
      </c>
      <c r="P2044" t="str">
        <f t="shared" si="31"/>
        <v>INSERT INTO @DataTable (Deal, AdvanceDate, PROV, DealPurpose, RateType, BEACON, LTV, TDS, GDS, InsuranceType, PrincipalBalance, OccupancyType, AccountStatus, Closed_Date, DelinquencyBucket) VALUES (2043, '2012-08-17', 'ON', 'Refinance External', 'Fixed', 816, 71.43, 23.35, 20.04, 'Conv', 109815.77, 'Owner-Occupied', 'Open', '1900-01-00', 'Current');</v>
      </c>
    </row>
    <row r="2045" spans="1:16" x14ac:dyDescent="0.35">
      <c r="A2045" s="22">
        <v>2044</v>
      </c>
      <c r="B2045" s="21">
        <v>42222</v>
      </c>
      <c r="C2045" s="22" t="s">
        <v>51</v>
      </c>
      <c r="D2045" s="22" t="s">
        <v>52</v>
      </c>
      <c r="E2045" s="22" t="s">
        <v>53</v>
      </c>
      <c r="F2045" s="22">
        <v>759</v>
      </c>
      <c r="G2045" s="22">
        <v>72.42</v>
      </c>
      <c r="H2045" s="22">
        <v>39.15</v>
      </c>
      <c r="I2045" s="22">
        <v>38.24</v>
      </c>
      <c r="J2045" s="22" t="s">
        <v>54</v>
      </c>
      <c r="K2045" s="23">
        <v>329889.74</v>
      </c>
      <c r="L2045" s="23" t="s">
        <v>55</v>
      </c>
      <c r="M2045" s="23" t="s">
        <v>83</v>
      </c>
      <c r="N2045" s="27"/>
      <c r="O2045" s="23" t="s">
        <v>56</v>
      </c>
      <c r="P2045" t="str">
        <f t="shared" si="31"/>
        <v>INSERT INTO @DataTable (Deal, AdvanceDate, PROV, DealPurpose, RateType, BEACON, LTV, TDS, GDS, InsuranceType, PrincipalBalance, OccupancyType, AccountStatus, Closed_Date, DelinquencyBucket) VALUES (2044, '2015-08-06', 'AB', 'Refinance External', 'Fixed', 759, 72.42, 39.15, 38.24, 'Conv', 329889.74, 'Owner-Occupied', 'Open', '1900-01-00', 'Current');</v>
      </c>
    </row>
    <row r="2046" spans="1:16" x14ac:dyDescent="0.35">
      <c r="A2046" s="19">
        <v>2045</v>
      </c>
      <c r="B2046" s="18">
        <v>42516</v>
      </c>
      <c r="C2046" s="19" t="s">
        <v>57</v>
      </c>
      <c r="D2046" s="19" t="s">
        <v>67</v>
      </c>
      <c r="E2046" s="19" t="s">
        <v>53</v>
      </c>
      <c r="F2046" s="19">
        <v>765</v>
      </c>
      <c r="G2046" s="19">
        <v>63.14</v>
      </c>
      <c r="H2046" s="19">
        <v>21.87</v>
      </c>
      <c r="I2046" s="19">
        <v>20.58</v>
      </c>
      <c r="J2046" s="19" t="s">
        <v>54</v>
      </c>
      <c r="K2046" s="20">
        <v>328228.86</v>
      </c>
      <c r="L2046" s="20" t="s">
        <v>55</v>
      </c>
      <c r="M2046" s="20" t="s">
        <v>83</v>
      </c>
      <c r="N2046" s="26"/>
      <c r="O2046" s="20" t="s">
        <v>56</v>
      </c>
      <c r="P2046" t="str">
        <f t="shared" si="31"/>
        <v>INSERT INTO @DataTable (Deal, AdvanceDate, PROV, DealPurpose, RateType, BEACON, LTV, TDS, GDS, InsuranceType, PrincipalBalance, OccupancyType, AccountStatus, Closed_Date, DelinquencyBucket) VALUES (2045, '2016-05-26', 'ON', 'Port Increase', 'Fixed', 765, 63.14, 21.87, 20.58, 'Conv', 328228.86, 'Owner-Occupied', 'Open', '1900-01-00', 'Current');</v>
      </c>
    </row>
    <row r="2047" spans="1:16" x14ac:dyDescent="0.35">
      <c r="A2047" s="22">
        <v>2046</v>
      </c>
      <c r="B2047" s="21">
        <v>41988</v>
      </c>
      <c r="C2047" s="22" t="s">
        <v>57</v>
      </c>
      <c r="D2047" s="22" t="s">
        <v>61</v>
      </c>
      <c r="E2047" s="22" t="s">
        <v>53</v>
      </c>
      <c r="F2047" s="22">
        <v>776</v>
      </c>
      <c r="G2047" s="22">
        <v>90</v>
      </c>
      <c r="H2047" s="22">
        <v>17.37</v>
      </c>
      <c r="I2047" s="22">
        <v>16.850000000000001</v>
      </c>
      <c r="J2047" s="22" t="s">
        <v>60</v>
      </c>
      <c r="K2047" s="23">
        <v>689479.65</v>
      </c>
      <c r="L2047" s="23" t="s">
        <v>55</v>
      </c>
      <c r="M2047" s="23" t="s">
        <v>83</v>
      </c>
      <c r="N2047" s="27"/>
      <c r="O2047" s="23" t="s">
        <v>56</v>
      </c>
      <c r="P2047" t="str">
        <f t="shared" si="31"/>
        <v>INSERT INTO @DataTable (Deal, AdvanceDate, PROV, DealPurpose, RateType, BEACON, LTV, TDS, GDS, InsuranceType, PrincipalBalance, OccupancyType, AccountStatus, Closed_Date, DelinquencyBucket) VALUES (2046, '2014-12-15', 'ON', 'Purchase', 'Fixed', 776, 90, 17.37, 16.85, 'HiRatio', 689479.65, 'Owner-Occupied', 'Open', '1900-01-00', 'Current');</v>
      </c>
    </row>
    <row r="2048" spans="1:16" x14ac:dyDescent="0.35">
      <c r="A2048" s="19">
        <v>2047</v>
      </c>
      <c r="B2048" s="18">
        <v>42209</v>
      </c>
      <c r="C2048" s="19" t="s">
        <v>51</v>
      </c>
      <c r="D2048" s="19" t="s">
        <v>52</v>
      </c>
      <c r="E2048" s="19" t="s">
        <v>53</v>
      </c>
      <c r="F2048" s="19">
        <v>781</v>
      </c>
      <c r="G2048" s="19">
        <v>64.14</v>
      </c>
      <c r="H2048" s="19">
        <v>24.32</v>
      </c>
      <c r="I2048" s="19">
        <v>18.23</v>
      </c>
      <c r="J2048" s="19" t="s">
        <v>54</v>
      </c>
      <c r="K2048" s="20">
        <v>289858.21000000002</v>
      </c>
      <c r="L2048" s="20" t="s">
        <v>55</v>
      </c>
      <c r="M2048" s="20" t="s">
        <v>83</v>
      </c>
      <c r="N2048" s="26"/>
      <c r="O2048" s="20" t="s">
        <v>56</v>
      </c>
      <c r="P2048" t="str">
        <f t="shared" si="31"/>
        <v>INSERT INTO @DataTable (Deal, AdvanceDate, PROV, DealPurpose, RateType, BEACON, LTV, TDS, GDS, InsuranceType, PrincipalBalance, OccupancyType, AccountStatus, Closed_Date, DelinquencyBucket) VALUES (2047, '2015-07-24', 'AB', 'Refinance External', 'Fixed', 781, 64.14, 24.32, 18.23, 'Conv', 289858.21, 'Owner-Occupied', 'Open', '1900-01-00', 'Current');</v>
      </c>
    </row>
    <row r="2049" spans="1:16" x14ac:dyDescent="0.35">
      <c r="A2049" s="22">
        <v>2048</v>
      </c>
      <c r="B2049" s="21">
        <v>42334</v>
      </c>
      <c r="C2049" s="22" t="s">
        <v>57</v>
      </c>
      <c r="D2049" s="22" t="s">
        <v>61</v>
      </c>
      <c r="E2049" s="22" t="s">
        <v>53</v>
      </c>
      <c r="F2049" s="22">
        <v>692</v>
      </c>
      <c r="G2049" s="22">
        <v>95</v>
      </c>
      <c r="H2049" s="22">
        <v>36.049999999999997</v>
      </c>
      <c r="I2049" s="22">
        <v>32.869999999999997</v>
      </c>
      <c r="J2049" s="22" t="s">
        <v>60</v>
      </c>
      <c r="K2049" s="23">
        <v>408735.76</v>
      </c>
      <c r="L2049" s="23" t="s">
        <v>55</v>
      </c>
      <c r="M2049" s="23" t="s">
        <v>83</v>
      </c>
      <c r="N2049" s="27"/>
      <c r="O2049" s="23" t="s">
        <v>56</v>
      </c>
      <c r="P2049" t="str">
        <f t="shared" si="31"/>
        <v>INSERT INTO @DataTable (Deal, AdvanceDate, PROV, DealPurpose, RateType, BEACON, LTV, TDS, GDS, InsuranceType, PrincipalBalance, OccupancyType, AccountStatus, Closed_Date, DelinquencyBucket) VALUES (2048, '2015-11-26', 'ON', 'Purchase', 'Fixed', 692, 95, 36.05, 32.87, 'HiRatio', 408735.76, 'Owner-Occupied', 'Open', '1900-01-00', 'Current');</v>
      </c>
    </row>
    <row r="2050" spans="1:16" x14ac:dyDescent="0.35">
      <c r="A2050" s="19">
        <v>2049</v>
      </c>
      <c r="B2050" s="18">
        <v>42270</v>
      </c>
      <c r="C2050" s="19" t="s">
        <v>57</v>
      </c>
      <c r="D2050" s="19" t="s">
        <v>52</v>
      </c>
      <c r="E2050" s="19" t="s">
        <v>40</v>
      </c>
      <c r="F2050" s="19">
        <v>717</v>
      </c>
      <c r="G2050" s="19">
        <v>74.53</v>
      </c>
      <c r="H2050" s="19">
        <v>24.73</v>
      </c>
      <c r="I2050" s="19">
        <v>24.65</v>
      </c>
      <c r="J2050" s="19" t="s">
        <v>54</v>
      </c>
      <c r="K2050" s="20">
        <v>574017.34</v>
      </c>
      <c r="L2050" s="20" t="s">
        <v>55</v>
      </c>
      <c r="M2050" s="20" t="s">
        <v>83</v>
      </c>
      <c r="N2050" s="26"/>
      <c r="O2050" s="20" t="s">
        <v>56</v>
      </c>
      <c r="P2050" t="str">
        <f t="shared" si="31"/>
        <v>INSERT INTO @DataTable (Deal, AdvanceDate, PROV, DealPurpose, RateType, BEACON, LTV, TDS, GDS, InsuranceType, PrincipalBalance, OccupancyType, AccountStatus, Closed_Date, DelinquencyBucket) VALUES (2049, '2015-09-23', 'ON', 'Refinance External', 'ARM', 717, 74.53, 24.73, 24.65, 'Conv', 574017.34, 'Owner-Occupied', 'Open', '1900-01-00', 'Current');</v>
      </c>
    </row>
    <row r="2051" spans="1:16" x14ac:dyDescent="0.35">
      <c r="A2051" s="22">
        <v>2050</v>
      </c>
      <c r="B2051" s="21">
        <v>42482</v>
      </c>
      <c r="C2051" s="22" t="s">
        <v>51</v>
      </c>
      <c r="D2051" s="22" t="s">
        <v>52</v>
      </c>
      <c r="E2051" s="22" t="s">
        <v>53</v>
      </c>
      <c r="F2051" s="22">
        <v>668</v>
      </c>
      <c r="G2051" s="22">
        <v>67.31</v>
      </c>
      <c r="H2051" s="22">
        <v>31.97</v>
      </c>
      <c r="I2051" s="22">
        <v>15.53</v>
      </c>
      <c r="J2051" s="22" t="s">
        <v>54</v>
      </c>
      <c r="K2051" s="23">
        <v>342861.09</v>
      </c>
      <c r="L2051" s="23" t="s">
        <v>55</v>
      </c>
      <c r="M2051" s="23" t="s">
        <v>83</v>
      </c>
      <c r="N2051" s="27"/>
      <c r="O2051" s="23" t="s">
        <v>56</v>
      </c>
      <c r="P2051" t="str">
        <f t="shared" ref="P2051:P2114" si="32">"INSERT INTO @DataTable (Deal, AdvanceDate, PROV, DealPurpose, RateType, BEACON, LTV, TDS, GDS, InsuranceType, PrincipalBalance, OccupancyType, AccountStatus, Closed_Date, DelinquencyBucket) VALUES (" &amp; A2051 &amp; ", " &amp; "'" &amp; TEXT(B2051, "yyyy-mm-dd") &amp; "', '" &amp; C2051 &amp; "', '" &amp; D2051 &amp; "', '" &amp; E2051 &amp; "', " &amp; F2051 &amp; ", " &amp; G2051 &amp; ", " &amp; H2051 &amp; ", " &amp; I2051 &amp; ", '" &amp; J2051 &amp; "', " &amp; K2051 &amp; ", '" &amp; L2051 &amp; "', '" &amp; M2051 &amp; "', '" &amp;TEXT(N2051, "yyyy-mm-dd") &amp; "', '" &amp; O2051 &amp; "');"</f>
        <v>INSERT INTO @DataTable (Deal, AdvanceDate, PROV, DealPurpose, RateType, BEACON, LTV, TDS, GDS, InsuranceType, PrincipalBalance, OccupancyType, AccountStatus, Closed_Date, DelinquencyBucket) VALUES (2050, '2016-04-22', 'AB', 'Refinance External', 'Fixed', 668, 67.31, 31.97, 15.53, 'Conv', 342861.09, 'Owner-Occupied', 'Open', '1900-01-00', 'Current');</v>
      </c>
    </row>
    <row r="2052" spans="1:16" x14ac:dyDescent="0.35">
      <c r="A2052" s="19">
        <v>2051</v>
      </c>
      <c r="B2052" s="18">
        <v>40753</v>
      </c>
      <c r="C2052" s="19" t="s">
        <v>63</v>
      </c>
      <c r="D2052" s="19" t="s">
        <v>52</v>
      </c>
      <c r="E2052" s="19" t="s">
        <v>53</v>
      </c>
      <c r="F2052" s="19">
        <v>684</v>
      </c>
      <c r="G2052" s="19">
        <v>49.11</v>
      </c>
      <c r="H2052" s="19">
        <v>37.520000000000003</v>
      </c>
      <c r="I2052" s="19">
        <v>32.79</v>
      </c>
      <c r="J2052" s="19" t="s">
        <v>54</v>
      </c>
      <c r="K2052" s="20">
        <v>89711.71</v>
      </c>
      <c r="L2052" s="20" t="s">
        <v>55</v>
      </c>
      <c r="M2052" s="20" t="s">
        <v>83</v>
      </c>
      <c r="N2052" s="26"/>
      <c r="O2052" s="20" t="s">
        <v>56</v>
      </c>
      <c r="P2052" t="str">
        <f t="shared" si="32"/>
        <v>INSERT INTO @DataTable (Deal, AdvanceDate, PROV, DealPurpose, RateType, BEACON, LTV, TDS, GDS, InsuranceType, PrincipalBalance, OccupancyType, AccountStatus, Closed_Date, DelinquencyBucket) VALUES (2051, '2011-07-29', 'SK', 'Refinance External', 'Fixed', 684, 49.11, 37.52, 32.79, 'Conv', 89711.71, 'Owner-Occupied', 'Open', '1900-01-00', 'Current');</v>
      </c>
    </row>
    <row r="2053" spans="1:16" x14ac:dyDescent="0.35">
      <c r="A2053" s="22">
        <v>2052</v>
      </c>
      <c r="B2053" s="21">
        <v>41596</v>
      </c>
      <c r="C2053" s="22" t="s">
        <v>57</v>
      </c>
      <c r="D2053" s="22" t="s">
        <v>61</v>
      </c>
      <c r="E2053" s="22" t="s">
        <v>53</v>
      </c>
      <c r="F2053" s="22">
        <v>744</v>
      </c>
      <c r="G2053" s="22">
        <v>85</v>
      </c>
      <c r="H2053" s="22">
        <v>35.04</v>
      </c>
      <c r="I2053" s="22">
        <v>27.73</v>
      </c>
      <c r="J2053" s="22" t="s">
        <v>60</v>
      </c>
      <c r="K2053" s="23">
        <v>0</v>
      </c>
      <c r="L2053" s="23" t="s">
        <v>55</v>
      </c>
      <c r="M2053" s="23" t="s">
        <v>84</v>
      </c>
      <c r="N2053" s="27">
        <v>42352</v>
      </c>
      <c r="O2053" s="23" t="s">
        <v>56</v>
      </c>
      <c r="P2053" t="str">
        <f t="shared" si="32"/>
        <v>INSERT INTO @DataTable (Deal, AdvanceDate, PROV, DealPurpose, RateType, BEACON, LTV, TDS, GDS, InsuranceType, PrincipalBalance, OccupancyType, AccountStatus, Closed_Date, DelinquencyBucket) VALUES (2052, '2013-11-18', 'ON', 'Purchase', 'Fixed', 744, 85, 35.04, 27.73, 'HiRatio', 0, 'Owner-Occupied', 'Closed', '2015-12-14', 'Current');</v>
      </c>
    </row>
    <row r="2054" spans="1:16" x14ac:dyDescent="0.35">
      <c r="A2054" s="19">
        <v>2053</v>
      </c>
      <c r="B2054" s="18">
        <v>41683</v>
      </c>
      <c r="C2054" s="19" t="s">
        <v>57</v>
      </c>
      <c r="D2054" s="19" t="s">
        <v>61</v>
      </c>
      <c r="E2054" s="19" t="s">
        <v>40</v>
      </c>
      <c r="F2054" s="19">
        <v>778</v>
      </c>
      <c r="G2054" s="19">
        <v>90</v>
      </c>
      <c r="H2054" s="19">
        <v>39.57</v>
      </c>
      <c r="I2054" s="19">
        <v>25.43</v>
      </c>
      <c r="J2054" s="19" t="s">
        <v>60</v>
      </c>
      <c r="K2054" s="20">
        <v>229753.82</v>
      </c>
      <c r="L2054" s="20" t="s">
        <v>55</v>
      </c>
      <c r="M2054" s="20" t="s">
        <v>83</v>
      </c>
      <c r="N2054" s="26"/>
      <c r="O2054" s="20" t="s">
        <v>56</v>
      </c>
      <c r="P2054" t="str">
        <f t="shared" si="32"/>
        <v>INSERT INTO @DataTable (Deal, AdvanceDate, PROV, DealPurpose, RateType, BEACON, LTV, TDS, GDS, InsuranceType, PrincipalBalance, OccupancyType, AccountStatus, Closed_Date, DelinquencyBucket) VALUES (2053, '2014-02-13', 'ON', 'Purchase', 'ARM', 778, 90, 39.57, 25.43, 'HiRatio', 229753.82, 'Owner-Occupied', 'Open', '1900-01-00', 'Current');</v>
      </c>
    </row>
    <row r="2055" spans="1:16" x14ac:dyDescent="0.35">
      <c r="A2055" s="22">
        <v>2054</v>
      </c>
      <c r="B2055" s="21">
        <v>42117</v>
      </c>
      <c r="C2055" s="22" t="s">
        <v>58</v>
      </c>
      <c r="D2055" s="22" t="s">
        <v>61</v>
      </c>
      <c r="E2055" s="22" t="s">
        <v>53</v>
      </c>
      <c r="F2055" s="22">
        <v>720</v>
      </c>
      <c r="G2055" s="22">
        <v>94.91</v>
      </c>
      <c r="H2055" s="22">
        <v>27.28</v>
      </c>
      <c r="I2055" s="22">
        <v>15.36</v>
      </c>
      <c r="J2055" s="22" t="s">
        <v>60</v>
      </c>
      <c r="K2055" s="23">
        <v>226286.37</v>
      </c>
      <c r="L2055" s="23" t="s">
        <v>55</v>
      </c>
      <c r="M2055" s="23" t="s">
        <v>83</v>
      </c>
      <c r="N2055" s="27"/>
      <c r="O2055" s="23" t="s">
        <v>56</v>
      </c>
      <c r="P2055" t="str">
        <f t="shared" si="32"/>
        <v>INSERT INTO @DataTable (Deal, AdvanceDate, PROV, DealPurpose, RateType, BEACON, LTV, TDS, GDS, InsuranceType, PrincipalBalance, OccupancyType, AccountStatus, Closed_Date, DelinquencyBucket) VALUES (2054, '2015-04-23', 'BC', 'Purchase', 'Fixed', 720, 94.91, 27.28, 15.36, 'HiRatio', 226286.37, 'Owner-Occupied', 'Open', '1900-01-00', 'Current');</v>
      </c>
    </row>
    <row r="2056" spans="1:16" x14ac:dyDescent="0.35">
      <c r="A2056" s="19">
        <v>2055</v>
      </c>
      <c r="B2056" s="18">
        <v>41673</v>
      </c>
      <c r="C2056" s="19" t="s">
        <v>57</v>
      </c>
      <c r="D2056" s="19" t="s">
        <v>61</v>
      </c>
      <c r="E2056" s="19" t="s">
        <v>53</v>
      </c>
      <c r="F2056" s="19">
        <v>680</v>
      </c>
      <c r="G2056" s="19">
        <v>95</v>
      </c>
      <c r="H2056" s="19">
        <v>34.19</v>
      </c>
      <c r="I2056" s="19">
        <v>31.41</v>
      </c>
      <c r="J2056" s="19" t="s">
        <v>60</v>
      </c>
      <c r="K2056" s="20">
        <v>166448.59</v>
      </c>
      <c r="L2056" s="20" t="s">
        <v>55</v>
      </c>
      <c r="M2056" s="20" t="s">
        <v>83</v>
      </c>
      <c r="N2056" s="26"/>
      <c r="O2056" s="20" t="s">
        <v>56</v>
      </c>
      <c r="P2056" t="str">
        <f t="shared" si="32"/>
        <v>INSERT INTO @DataTable (Deal, AdvanceDate, PROV, DealPurpose, RateType, BEACON, LTV, TDS, GDS, InsuranceType, PrincipalBalance, OccupancyType, AccountStatus, Closed_Date, DelinquencyBucket) VALUES (2055, '2014-02-03', 'ON', 'Purchase', 'Fixed', 680, 95, 34.19, 31.41, 'HiRatio', 166448.59, 'Owner-Occupied', 'Open', '1900-01-00', 'Current');</v>
      </c>
    </row>
    <row r="2057" spans="1:16" x14ac:dyDescent="0.35">
      <c r="A2057" s="22">
        <v>2056</v>
      </c>
      <c r="B2057" s="21">
        <v>42244</v>
      </c>
      <c r="C2057" s="22" t="s">
        <v>57</v>
      </c>
      <c r="D2057" s="22" t="s">
        <v>61</v>
      </c>
      <c r="E2057" s="22" t="s">
        <v>53</v>
      </c>
      <c r="F2057" s="22">
        <v>722</v>
      </c>
      <c r="G2057" s="22">
        <v>95</v>
      </c>
      <c r="H2057" s="22">
        <v>43.13</v>
      </c>
      <c r="I2057" s="22">
        <v>34.729999999999997</v>
      </c>
      <c r="J2057" s="22" t="s">
        <v>60</v>
      </c>
      <c r="K2057" s="23">
        <v>398490.46</v>
      </c>
      <c r="L2057" s="23" t="s">
        <v>55</v>
      </c>
      <c r="M2057" s="23" t="s">
        <v>83</v>
      </c>
      <c r="N2057" s="27"/>
      <c r="O2057" s="23" t="s">
        <v>56</v>
      </c>
      <c r="P2057" t="str">
        <f t="shared" si="32"/>
        <v>INSERT INTO @DataTable (Deal, AdvanceDate, PROV, DealPurpose, RateType, BEACON, LTV, TDS, GDS, InsuranceType, PrincipalBalance, OccupancyType, AccountStatus, Closed_Date, DelinquencyBucket) VALUES (2056, '2015-08-28', 'ON', 'Purchase', 'Fixed', 722, 95, 43.13, 34.73, 'HiRatio', 398490.46, 'Owner-Occupied', 'Open', '1900-01-00', 'Current');</v>
      </c>
    </row>
    <row r="2058" spans="1:16" x14ac:dyDescent="0.35">
      <c r="A2058" s="19">
        <v>2057</v>
      </c>
      <c r="B2058" s="18">
        <v>42152</v>
      </c>
      <c r="C2058" s="19" t="s">
        <v>58</v>
      </c>
      <c r="D2058" s="19" t="s">
        <v>61</v>
      </c>
      <c r="E2058" s="19" t="s">
        <v>53</v>
      </c>
      <c r="F2058" s="19">
        <v>718</v>
      </c>
      <c r="G2058" s="19">
        <v>95</v>
      </c>
      <c r="H2058" s="19">
        <v>42.41</v>
      </c>
      <c r="I2058" s="19">
        <v>24.09</v>
      </c>
      <c r="J2058" s="19" t="s">
        <v>60</v>
      </c>
      <c r="K2058" s="20">
        <v>291379.81</v>
      </c>
      <c r="L2058" s="20" t="s">
        <v>55</v>
      </c>
      <c r="M2058" s="20" t="s">
        <v>83</v>
      </c>
      <c r="N2058" s="26"/>
      <c r="O2058" s="20" t="s">
        <v>56</v>
      </c>
      <c r="P2058" t="str">
        <f t="shared" si="32"/>
        <v>INSERT INTO @DataTable (Deal, AdvanceDate, PROV, DealPurpose, RateType, BEACON, LTV, TDS, GDS, InsuranceType, PrincipalBalance, OccupancyType, AccountStatus, Closed_Date, DelinquencyBucket) VALUES (2057, '2015-05-28', 'BC', 'Purchase', 'Fixed', 718, 95, 42.41, 24.09, 'HiRatio', 291379.81, 'Owner-Occupied', 'Open', '1900-01-00', 'Current');</v>
      </c>
    </row>
    <row r="2059" spans="1:16" x14ac:dyDescent="0.35">
      <c r="A2059" s="22">
        <v>2058</v>
      </c>
      <c r="B2059" s="21">
        <v>41411</v>
      </c>
      <c r="C2059" s="22" t="s">
        <v>57</v>
      </c>
      <c r="D2059" s="22" t="s">
        <v>72</v>
      </c>
      <c r="E2059" s="22" t="s">
        <v>53</v>
      </c>
      <c r="F2059" s="22">
        <v>758</v>
      </c>
      <c r="G2059" s="22">
        <v>78.099999999999994</v>
      </c>
      <c r="H2059" s="22">
        <v>38.07</v>
      </c>
      <c r="I2059" s="22">
        <v>28.58</v>
      </c>
      <c r="J2059" s="22" t="s">
        <v>54</v>
      </c>
      <c r="K2059" s="23">
        <v>0</v>
      </c>
      <c r="L2059" s="23" t="s">
        <v>55</v>
      </c>
      <c r="M2059" s="23" t="s">
        <v>84</v>
      </c>
      <c r="N2059" s="27">
        <v>42705</v>
      </c>
      <c r="O2059" s="23" t="s">
        <v>56</v>
      </c>
      <c r="P2059" t="str">
        <f t="shared" si="32"/>
        <v>INSERT INTO @DataTable (Deal, AdvanceDate, PROV, DealPurpose, RateType, BEACON, LTV, TDS, GDS, InsuranceType, PrincipalBalance, OccupancyType, AccountStatus, Closed_Date, DelinquencyBucket) VALUES (2058, '2013-05-17', 'ON', 'ETO Existing Client', 'Fixed', 758, 78.1, 38.07, 28.58, 'Conv', 0, 'Owner-Occupied', 'Closed', '2016-12-01', 'Current');</v>
      </c>
    </row>
    <row r="2060" spans="1:16" x14ac:dyDescent="0.35">
      <c r="A2060" s="19">
        <v>2059</v>
      </c>
      <c r="B2060" s="18">
        <v>41162</v>
      </c>
      <c r="C2060" s="19" t="s">
        <v>57</v>
      </c>
      <c r="D2060" s="19" t="s">
        <v>61</v>
      </c>
      <c r="E2060" s="19" t="s">
        <v>53</v>
      </c>
      <c r="F2060" s="19">
        <v>775</v>
      </c>
      <c r="G2060" s="19">
        <v>80</v>
      </c>
      <c r="H2060" s="19">
        <v>26.78</v>
      </c>
      <c r="I2060" s="19">
        <v>26.15</v>
      </c>
      <c r="J2060" s="19" t="s">
        <v>54</v>
      </c>
      <c r="K2060" s="20">
        <v>271096</v>
      </c>
      <c r="L2060" s="20" t="s">
        <v>55</v>
      </c>
      <c r="M2060" s="20" t="s">
        <v>83</v>
      </c>
      <c r="N2060" s="26"/>
      <c r="O2060" s="20" t="s">
        <v>56</v>
      </c>
      <c r="P2060" t="str">
        <f t="shared" si="32"/>
        <v>INSERT INTO @DataTable (Deal, AdvanceDate, PROV, DealPurpose, RateType, BEACON, LTV, TDS, GDS, InsuranceType, PrincipalBalance, OccupancyType, AccountStatus, Closed_Date, DelinquencyBucket) VALUES (2059, '2012-09-10', 'ON', 'Purchase', 'Fixed', 775, 80, 26.78, 26.15, 'Conv', 271096, 'Owner-Occupied', 'Open', '1900-01-00', 'Current');</v>
      </c>
    </row>
    <row r="2061" spans="1:16" x14ac:dyDescent="0.35">
      <c r="A2061" s="22">
        <v>2060</v>
      </c>
      <c r="B2061" s="21">
        <v>40770</v>
      </c>
      <c r="C2061" s="22" t="s">
        <v>51</v>
      </c>
      <c r="D2061" s="22" t="s">
        <v>61</v>
      </c>
      <c r="E2061" s="22" t="s">
        <v>53</v>
      </c>
      <c r="F2061" s="22">
        <v>799</v>
      </c>
      <c r="G2061" s="22">
        <v>90</v>
      </c>
      <c r="H2061" s="22">
        <v>20.309999999999999</v>
      </c>
      <c r="I2061" s="22">
        <v>20.04</v>
      </c>
      <c r="J2061" s="22" t="s">
        <v>60</v>
      </c>
      <c r="K2061" s="23">
        <v>0</v>
      </c>
      <c r="L2061" s="23" t="s">
        <v>55</v>
      </c>
      <c r="M2061" s="23" t="s">
        <v>84</v>
      </c>
      <c r="N2061" s="27">
        <v>42600</v>
      </c>
      <c r="O2061" s="23" t="s">
        <v>56</v>
      </c>
      <c r="P2061" t="str">
        <f t="shared" si="32"/>
        <v>INSERT INTO @DataTable (Deal, AdvanceDate, PROV, DealPurpose, RateType, BEACON, LTV, TDS, GDS, InsuranceType, PrincipalBalance, OccupancyType, AccountStatus, Closed_Date, DelinquencyBucket) VALUES (2060, '2011-08-15', 'AB', 'Purchase', 'Fixed', 799, 90, 20.31, 20.04, 'HiRatio', 0, 'Owner-Occupied', 'Closed', '2016-08-18', 'Current');</v>
      </c>
    </row>
    <row r="2062" spans="1:16" x14ac:dyDescent="0.35">
      <c r="A2062" s="19">
        <v>2061</v>
      </c>
      <c r="B2062" s="18">
        <v>41939</v>
      </c>
      <c r="C2062" s="19" t="s">
        <v>51</v>
      </c>
      <c r="D2062" s="19" t="s">
        <v>52</v>
      </c>
      <c r="E2062" s="19" t="s">
        <v>53</v>
      </c>
      <c r="F2062" s="19">
        <v>755</v>
      </c>
      <c r="G2062" s="19">
        <v>58.93</v>
      </c>
      <c r="H2062" s="19">
        <v>34.44</v>
      </c>
      <c r="I2062" s="19">
        <v>33.82</v>
      </c>
      <c r="J2062" s="19" t="s">
        <v>54</v>
      </c>
      <c r="K2062" s="20">
        <v>153318.95000000001</v>
      </c>
      <c r="L2062" s="20" t="s">
        <v>55</v>
      </c>
      <c r="M2062" s="20" t="s">
        <v>83</v>
      </c>
      <c r="N2062" s="26"/>
      <c r="O2062" s="20" t="s">
        <v>56</v>
      </c>
      <c r="P2062" t="str">
        <f t="shared" si="32"/>
        <v>INSERT INTO @DataTable (Deal, AdvanceDate, PROV, DealPurpose, RateType, BEACON, LTV, TDS, GDS, InsuranceType, PrincipalBalance, OccupancyType, AccountStatus, Closed_Date, DelinquencyBucket) VALUES (2061, '2014-10-27', 'AB', 'Refinance External', 'Fixed', 755, 58.93, 34.44, 33.82, 'Conv', 153318.95, 'Owner-Occupied', 'Open', '1900-01-00', 'Current');</v>
      </c>
    </row>
    <row r="2063" spans="1:16" x14ac:dyDescent="0.35">
      <c r="A2063" s="22">
        <v>2062</v>
      </c>
      <c r="B2063" s="21">
        <v>42083</v>
      </c>
      <c r="C2063" s="22" t="s">
        <v>57</v>
      </c>
      <c r="D2063" s="22" t="s">
        <v>61</v>
      </c>
      <c r="E2063" s="22" t="s">
        <v>40</v>
      </c>
      <c r="F2063" s="22">
        <v>798</v>
      </c>
      <c r="G2063" s="22">
        <v>80</v>
      </c>
      <c r="H2063" s="22">
        <v>25.29</v>
      </c>
      <c r="I2063" s="22">
        <v>24.59</v>
      </c>
      <c r="J2063" s="22" t="s">
        <v>54</v>
      </c>
      <c r="K2063" s="23">
        <v>424319.37</v>
      </c>
      <c r="L2063" s="23" t="s">
        <v>55</v>
      </c>
      <c r="M2063" s="23" t="s">
        <v>83</v>
      </c>
      <c r="N2063" s="27"/>
      <c r="O2063" s="23" t="s">
        <v>56</v>
      </c>
      <c r="P2063" t="str">
        <f t="shared" si="32"/>
        <v>INSERT INTO @DataTable (Deal, AdvanceDate, PROV, DealPurpose, RateType, BEACON, LTV, TDS, GDS, InsuranceType, PrincipalBalance, OccupancyType, AccountStatus, Closed_Date, DelinquencyBucket) VALUES (2062, '2015-03-20', 'ON', 'Purchase', 'ARM', 798, 80, 25.29, 24.59, 'Conv', 424319.37, 'Owner-Occupied', 'Open', '1900-01-00', 'Current');</v>
      </c>
    </row>
    <row r="2064" spans="1:16" x14ac:dyDescent="0.35">
      <c r="A2064" s="19">
        <v>2063</v>
      </c>
      <c r="B2064" s="18">
        <v>42460</v>
      </c>
      <c r="C2064" s="19" t="s">
        <v>57</v>
      </c>
      <c r="D2064" s="19" t="s">
        <v>52</v>
      </c>
      <c r="E2064" s="19" t="s">
        <v>53</v>
      </c>
      <c r="F2064" s="19">
        <v>732</v>
      </c>
      <c r="G2064" s="19">
        <v>70.66</v>
      </c>
      <c r="H2064" s="19">
        <v>31.75</v>
      </c>
      <c r="I2064" s="19">
        <v>31.13</v>
      </c>
      <c r="J2064" s="19" t="s">
        <v>54</v>
      </c>
      <c r="K2064" s="20">
        <v>262746.3</v>
      </c>
      <c r="L2064" s="20" t="s">
        <v>55</v>
      </c>
      <c r="M2064" s="20" t="s">
        <v>83</v>
      </c>
      <c r="N2064" s="26"/>
      <c r="O2064" s="20" t="s">
        <v>56</v>
      </c>
      <c r="P2064" t="str">
        <f t="shared" si="32"/>
        <v>INSERT INTO @DataTable (Deal, AdvanceDate, PROV, DealPurpose, RateType, BEACON, LTV, TDS, GDS, InsuranceType, PrincipalBalance, OccupancyType, AccountStatus, Closed_Date, DelinquencyBucket) VALUES (2063, '2016-03-31', 'ON', 'Refinance External', 'Fixed', 732, 70.66, 31.75, 31.13, 'Conv', 262746.3, 'Owner-Occupied', 'Open', '1900-01-00', 'Current');</v>
      </c>
    </row>
    <row r="2065" spans="1:16" x14ac:dyDescent="0.35">
      <c r="A2065" s="22">
        <v>2064</v>
      </c>
      <c r="B2065" s="21">
        <v>40521</v>
      </c>
      <c r="C2065" s="22" t="s">
        <v>57</v>
      </c>
      <c r="D2065" s="22" t="s">
        <v>52</v>
      </c>
      <c r="E2065" s="22" t="s">
        <v>53</v>
      </c>
      <c r="F2065" s="22">
        <v>747</v>
      </c>
      <c r="G2065" s="22">
        <v>70</v>
      </c>
      <c r="H2065" s="22">
        <v>44.58</v>
      </c>
      <c r="I2065" s="22">
        <v>43.38</v>
      </c>
      <c r="J2065" s="22" t="s">
        <v>54</v>
      </c>
      <c r="K2065" s="23">
        <v>0</v>
      </c>
      <c r="L2065" s="23" t="s">
        <v>55</v>
      </c>
      <c r="M2065" s="23" t="s">
        <v>84</v>
      </c>
      <c r="N2065" s="27">
        <v>42342</v>
      </c>
      <c r="O2065" s="23" t="s">
        <v>56</v>
      </c>
      <c r="P2065" t="str">
        <f t="shared" si="32"/>
        <v>INSERT INTO @DataTable (Deal, AdvanceDate, PROV, DealPurpose, RateType, BEACON, LTV, TDS, GDS, InsuranceType, PrincipalBalance, OccupancyType, AccountStatus, Closed_Date, DelinquencyBucket) VALUES (2064, '2010-12-09', 'ON', 'Refinance External', 'Fixed', 747, 70, 44.58, 43.38, 'Conv', 0, 'Owner-Occupied', 'Closed', '2015-12-04', 'Current');</v>
      </c>
    </row>
    <row r="2066" spans="1:16" x14ac:dyDescent="0.35">
      <c r="A2066" s="19">
        <v>2065</v>
      </c>
      <c r="B2066" s="18">
        <v>42489</v>
      </c>
      <c r="C2066" s="19" t="s">
        <v>51</v>
      </c>
      <c r="D2066" s="19" t="s">
        <v>61</v>
      </c>
      <c r="E2066" s="19" t="s">
        <v>53</v>
      </c>
      <c r="F2066" s="19">
        <v>799</v>
      </c>
      <c r="G2066" s="19">
        <v>59.43</v>
      </c>
      <c r="H2066" s="19">
        <v>15.82</v>
      </c>
      <c r="I2066" s="19">
        <v>14.24</v>
      </c>
      <c r="J2066" s="19" t="s">
        <v>54</v>
      </c>
      <c r="K2066" s="20">
        <v>304938.48</v>
      </c>
      <c r="L2066" s="20" t="s">
        <v>55</v>
      </c>
      <c r="M2066" s="20" t="s">
        <v>83</v>
      </c>
      <c r="N2066" s="26"/>
      <c r="O2066" s="20" t="s">
        <v>56</v>
      </c>
      <c r="P2066" t="str">
        <f t="shared" si="32"/>
        <v>INSERT INTO @DataTable (Deal, AdvanceDate, PROV, DealPurpose, RateType, BEACON, LTV, TDS, GDS, InsuranceType, PrincipalBalance, OccupancyType, AccountStatus, Closed_Date, DelinquencyBucket) VALUES (2065, '2016-04-29', 'AB', 'Purchase', 'Fixed', 799, 59.43, 15.82, 14.24, 'Conv', 304938.48, 'Owner-Occupied', 'Open', '1900-01-00', 'Current');</v>
      </c>
    </row>
    <row r="2067" spans="1:16" x14ac:dyDescent="0.35">
      <c r="A2067" s="22">
        <v>2066</v>
      </c>
      <c r="B2067" s="21">
        <v>41820</v>
      </c>
      <c r="C2067" s="22" t="s">
        <v>57</v>
      </c>
      <c r="D2067" s="22" t="s">
        <v>61</v>
      </c>
      <c r="E2067" s="22" t="s">
        <v>53</v>
      </c>
      <c r="F2067" s="22">
        <v>793</v>
      </c>
      <c r="G2067" s="22">
        <v>75</v>
      </c>
      <c r="H2067" s="22">
        <v>38.68</v>
      </c>
      <c r="I2067" s="22">
        <v>32.76</v>
      </c>
      <c r="J2067" s="22" t="s">
        <v>54</v>
      </c>
      <c r="K2067" s="23">
        <v>297858.56</v>
      </c>
      <c r="L2067" s="23" t="s">
        <v>55</v>
      </c>
      <c r="M2067" s="23" t="s">
        <v>83</v>
      </c>
      <c r="N2067" s="27"/>
      <c r="O2067" s="23" t="s">
        <v>56</v>
      </c>
      <c r="P2067" t="str">
        <f t="shared" si="32"/>
        <v>INSERT INTO @DataTable (Deal, AdvanceDate, PROV, DealPurpose, RateType, BEACON, LTV, TDS, GDS, InsuranceType, PrincipalBalance, OccupancyType, AccountStatus, Closed_Date, DelinquencyBucket) VALUES (2066, '2014-06-30', 'ON', 'Purchase', 'Fixed', 793, 75, 38.68, 32.76, 'Conv', 297858.56, 'Owner-Occupied', 'Open', '1900-01-00', 'Current');</v>
      </c>
    </row>
    <row r="2068" spans="1:16" x14ac:dyDescent="0.35">
      <c r="A2068" s="19">
        <v>2067</v>
      </c>
      <c r="B2068" s="18">
        <v>41075</v>
      </c>
      <c r="C2068" s="19" t="s">
        <v>51</v>
      </c>
      <c r="D2068" s="19" t="s">
        <v>52</v>
      </c>
      <c r="E2068" s="19" t="s">
        <v>53</v>
      </c>
      <c r="F2068" s="19">
        <v>644</v>
      </c>
      <c r="G2068" s="19">
        <v>85</v>
      </c>
      <c r="H2068" s="19">
        <v>26.72</v>
      </c>
      <c r="I2068" s="19">
        <v>18.04</v>
      </c>
      <c r="J2068" s="19" t="s">
        <v>60</v>
      </c>
      <c r="K2068" s="20">
        <v>146529.42000000001</v>
      </c>
      <c r="L2068" s="20" t="s">
        <v>55</v>
      </c>
      <c r="M2068" s="20" t="s">
        <v>83</v>
      </c>
      <c r="N2068" s="26"/>
      <c r="O2068" s="20" t="s">
        <v>56</v>
      </c>
      <c r="P2068" t="str">
        <f t="shared" si="32"/>
        <v>INSERT INTO @DataTable (Deal, AdvanceDate, PROV, DealPurpose, RateType, BEACON, LTV, TDS, GDS, InsuranceType, PrincipalBalance, OccupancyType, AccountStatus, Closed_Date, DelinquencyBucket) VALUES (2067, '2012-06-15', 'AB', 'Refinance External', 'Fixed', 644, 85, 26.72, 18.04, 'HiRatio', 146529.42, 'Owner-Occupied', 'Open', '1900-01-00', 'Current');</v>
      </c>
    </row>
    <row r="2069" spans="1:16" x14ac:dyDescent="0.35">
      <c r="A2069" s="22">
        <v>2068</v>
      </c>
      <c r="B2069" s="21">
        <v>42079</v>
      </c>
      <c r="C2069" s="22" t="s">
        <v>57</v>
      </c>
      <c r="D2069" s="22" t="s">
        <v>61</v>
      </c>
      <c r="E2069" s="22" t="s">
        <v>53</v>
      </c>
      <c r="F2069" s="22">
        <v>792</v>
      </c>
      <c r="G2069" s="22">
        <v>73.48</v>
      </c>
      <c r="H2069" s="22">
        <v>22.89</v>
      </c>
      <c r="I2069" s="22">
        <v>20.97</v>
      </c>
      <c r="J2069" s="22" t="s">
        <v>54</v>
      </c>
      <c r="K2069" s="23">
        <v>676391.79</v>
      </c>
      <c r="L2069" s="23" t="s">
        <v>55</v>
      </c>
      <c r="M2069" s="23" t="s">
        <v>83</v>
      </c>
      <c r="N2069" s="27"/>
      <c r="O2069" s="23" t="s">
        <v>56</v>
      </c>
      <c r="P2069" t="str">
        <f t="shared" si="32"/>
        <v>INSERT INTO @DataTable (Deal, AdvanceDate, PROV, DealPurpose, RateType, BEACON, LTV, TDS, GDS, InsuranceType, PrincipalBalance, OccupancyType, AccountStatus, Closed_Date, DelinquencyBucket) VALUES (2068, '2015-03-16', 'ON', 'Purchase', 'Fixed', 792, 73.48, 22.89, 20.97, 'Conv', 676391.79, 'Owner-Occupied', 'Open', '1900-01-00', 'Current');</v>
      </c>
    </row>
    <row r="2070" spans="1:16" x14ac:dyDescent="0.35">
      <c r="A2070" s="19">
        <v>2069</v>
      </c>
      <c r="B2070" s="18">
        <v>42436</v>
      </c>
      <c r="C2070" s="19" t="s">
        <v>51</v>
      </c>
      <c r="D2070" s="19" t="s">
        <v>59</v>
      </c>
      <c r="E2070" s="19" t="s">
        <v>53</v>
      </c>
      <c r="F2070" s="19">
        <v>799</v>
      </c>
      <c r="G2070" s="19">
        <v>62.83</v>
      </c>
      <c r="H2070" s="19">
        <v>14.01</v>
      </c>
      <c r="I2070" s="19">
        <v>13.43</v>
      </c>
      <c r="J2070" s="19" t="s">
        <v>54</v>
      </c>
      <c r="K2070" s="20">
        <v>289523.34000000003</v>
      </c>
      <c r="L2070" s="20" t="s">
        <v>55</v>
      </c>
      <c r="M2070" s="20" t="s">
        <v>83</v>
      </c>
      <c r="N2070" s="26"/>
      <c r="O2070" s="20" t="s">
        <v>56</v>
      </c>
      <c r="P2070" t="str">
        <f t="shared" si="32"/>
        <v>INSERT INTO @DataTable (Deal, AdvanceDate, PROV, DealPurpose, RateType, BEACON, LTV, TDS, GDS, InsuranceType, PrincipalBalance, OccupancyType, AccountStatus, Closed_Date, DelinquencyBucket) VALUES (2069, '2016-03-07', 'AB', 'Transfer', 'Fixed', 799, 62.83, 14.01, 13.43, 'Conv', 289523.34, 'Owner-Occupied', 'Open', '1900-01-00', 'Current');</v>
      </c>
    </row>
    <row r="2071" spans="1:16" x14ac:dyDescent="0.35">
      <c r="A2071" s="22">
        <v>2070</v>
      </c>
      <c r="B2071" s="21">
        <v>40711</v>
      </c>
      <c r="C2071" s="22" t="s">
        <v>57</v>
      </c>
      <c r="D2071" s="22" t="s">
        <v>61</v>
      </c>
      <c r="E2071" s="22" t="s">
        <v>40</v>
      </c>
      <c r="F2071" s="22">
        <v>818</v>
      </c>
      <c r="G2071" s="22">
        <v>95</v>
      </c>
      <c r="H2071" s="22">
        <v>29.08</v>
      </c>
      <c r="I2071" s="22">
        <v>29.02</v>
      </c>
      <c r="J2071" s="22" t="s">
        <v>60</v>
      </c>
      <c r="K2071" s="23">
        <v>0</v>
      </c>
      <c r="L2071" s="23" t="s">
        <v>55</v>
      </c>
      <c r="M2071" s="23" t="s">
        <v>84</v>
      </c>
      <c r="N2071" s="27">
        <v>42633</v>
      </c>
      <c r="O2071" s="23" t="s">
        <v>56</v>
      </c>
      <c r="P2071" t="str">
        <f t="shared" si="32"/>
        <v>INSERT INTO @DataTable (Deal, AdvanceDate, PROV, DealPurpose, RateType, BEACON, LTV, TDS, GDS, InsuranceType, PrincipalBalance, OccupancyType, AccountStatus, Closed_Date, DelinquencyBucket) VALUES (2070, '2011-06-17', 'ON', 'Purchase', 'ARM', 818, 95, 29.08, 29.02, 'HiRatio', 0, 'Owner-Occupied', 'Closed', '2016-09-20', 'Current');</v>
      </c>
    </row>
    <row r="2072" spans="1:16" x14ac:dyDescent="0.35">
      <c r="A2072" s="19">
        <v>2071</v>
      </c>
      <c r="B2072" s="18">
        <v>40368</v>
      </c>
      <c r="C2072" s="19" t="s">
        <v>57</v>
      </c>
      <c r="D2072" s="19" t="s">
        <v>52</v>
      </c>
      <c r="E2072" s="19" t="s">
        <v>53</v>
      </c>
      <c r="F2072" s="19">
        <v>743</v>
      </c>
      <c r="G2072" s="19">
        <v>86.5</v>
      </c>
      <c r="H2072" s="19">
        <v>24.21</v>
      </c>
      <c r="I2072" s="19">
        <v>19.86</v>
      </c>
      <c r="J2072" s="19" t="s">
        <v>60</v>
      </c>
      <c r="K2072" s="20">
        <v>155835.32999999999</v>
      </c>
      <c r="L2072" s="20" t="s">
        <v>55</v>
      </c>
      <c r="M2072" s="20" t="s">
        <v>83</v>
      </c>
      <c r="N2072" s="26"/>
      <c r="O2072" s="20" t="s">
        <v>56</v>
      </c>
      <c r="P2072" t="str">
        <f t="shared" si="32"/>
        <v>INSERT INTO @DataTable (Deal, AdvanceDate, PROV, DealPurpose, RateType, BEACON, LTV, TDS, GDS, InsuranceType, PrincipalBalance, OccupancyType, AccountStatus, Closed_Date, DelinquencyBucket) VALUES (2071, '2010-07-09', 'ON', 'Refinance External', 'Fixed', 743, 86.5, 24.21, 19.86, 'HiRatio', 155835.33, 'Owner-Occupied', 'Open', '1900-01-00', 'Current');</v>
      </c>
    </row>
    <row r="2073" spans="1:16" x14ac:dyDescent="0.35">
      <c r="A2073" s="22">
        <v>2072</v>
      </c>
      <c r="B2073" s="21">
        <v>41597</v>
      </c>
      <c r="C2073" s="22" t="s">
        <v>57</v>
      </c>
      <c r="D2073" s="22" t="s">
        <v>61</v>
      </c>
      <c r="E2073" s="22" t="s">
        <v>53</v>
      </c>
      <c r="F2073" s="22">
        <v>688</v>
      </c>
      <c r="G2073" s="22">
        <v>95</v>
      </c>
      <c r="H2073" s="22">
        <v>35.9</v>
      </c>
      <c r="I2073" s="22">
        <v>23.95</v>
      </c>
      <c r="J2073" s="22" t="s">
        <v>60</v>
      </c>
      <c r="K2073" s="23">
        <v>178023.96</v>
      </c>
      <c r="L2073" s="23" t="s">
        <v>55</v>
      </c>
      <c r="M2073" s="23" t="s">
        <v>83</v>
      </c>
      <c r="N2073" s="27"/>
      <c r="O2073" s="23" t="s">
        <v>56</v>
      </c>
      <c r="P2073" t="str">
        <f t="shared" si="32"/>
        <v>INSERT INTO @DataTable (Deal, AdvanceDate, PROV, DealPurpose, RateType, BEACON, LTV, TDS, GDS, InsuranceType, PrincipalBalance, OccupancyType, AccountStatus, Closed_Date, DelinquencyBucket) VALUES (2072, '2013-11-19', 'ON', 'Purchase', 'Fixed', 688, 95, 35.9, 23.95, 'HiRatio', 178023.96, 'Owner-Occupied', 'Open', '1900-01-00', 'Current');</v>
      </c>
    </row>
    <row r="2074" spans="1:16" x14ac:dyDescent="0.35">
      <c r="A2074" s="19">
        <v>2073</v>
      </c>
      <c r="B2074" s="18">
        <v>42102</v>
      </c>
      <c r="C2074" s="19" t="s">
        <v>51</v>
      </c>
      <c r="D2074" s="19" t="s">
        <v>52</v>
      </c>
      <c r="E2074" s="19" t="s">
        <v>40</v>
      </c>
      <c r="F2074" s="19">
        <v>699</v>
      </c>
      <c r="G2074" s="19">
        <v>80</v>
      </c>
      <c r="H2074" s="19">
        <v>37.1</v>
      </c>
      <c r="I2074" s="19">
        <v>25.07</v>
      </c>
      <c r="J2074" s="19" t="s">
        <v>54</v>
      </c>
      <c r="K2074" s="20">
        <v>0</v>
      </c>
      <c r="L2074" s="20" t="s">
        <v>55</v>
      </c>
      <c r="M2074" s="20" t="s">
        <v>84</v>
      </c>
      <c r="N2074" s="26">
        <v>42440</v>
      </c>
      <c r="O2074" s="20" t="s">
        <v>56</v>
      </c>
      <c r="P2074" t="str">
        <f t="shared" si="32"/>
        <v>INSERT INTO @DataTable (Deal, AdvanceDate, PROV, DealPurpose, RateType, BEACON, LTV, TDS, GDS, InsuranceType, PrincipalBalance, OccupancyType, AccountStatus, Closed_Date, DelinquencyBucket) VALUES (2073, '2015-04-08', 'AB', 'Refinance External', 'ARM', 699, 80, 37.1, 25.07, 'Conv', 0, 'Owner-Occupied', 'Closed', '2016-03-11', 'Current');</v>
      </c>
    </row>
    <row r="2075" spans="1:16" x14ac:dyDescent="0.35">
      <c r="A2075" s="22">
        <v>2074</v>
      </c>
      <c r="B2075" s="21">
        <v>41120</v>
      </c>
      <c r="C2075" s="22" t="s">
        <v>51</v>
      </c>
      <c r="D2075" s="22" t="s">
        <v>61</v>
      </c>
      <c r="E2075" s="22" t="s">
        <v>53</v>
      </c>
      <c r="F2075" s="22">
        <v>700</v>
      </c>
      <c r="G2075" s="22">
        <v>95</v>
      </c>
      <c r="H2075" s="22">
        <v>33.909999999999997</v>
      </c>
      <c r="I2075" s="22">
        <v>32.090000000000003</v>
      </c>
      <c r="J2075" s="22" t="s">
        <v>60</v>
      </c>
      <c r="K2075" s="23">
        <v>0</v>
      </c>
      <c r="L2075" s="23" t="s">
        <v>55</v>
      </c>
      <c r="M2075" s="23" t="s">
        <v>84</v>
      </c>
      <c r="N2075" s="27">
        <v>42587</v>
      </c>
      <c r="O2075" s="23" t="s">
        <v>56</v>
      </c>
      <c r="P2075" t="str">
        <f t="shared" si="32"/>
        <v>INSERT INTO @DataTable (Deal, AdvanceDate, PROV, DealPurpose, RateType, BEACON, LTV, TDS, GDS, InsuranceType, PrincipalBalance, OccupancyType, AccountStatus, Closed_Date, DelinquencyBucket) VALUES (2074, '2012-07-30', 'AB', 'Purchase', 'Fixed', 700, 95, 33.91, 32.09, 'HiRatio', 0, 'Owner-Occupied', 'Closed', '2016-08-05', 'Current');</v>
      </c>
    </row>
    <row r="2076" spans="1:16" x14ac:dyDescent="0.35">
      <c r="A2076" s="19">
        <v>2075</v>
      </c>
      <c r="B2076" s="18">
        <v>42173</v>
      </c>
      <c r="C2076" s="19" t="s">
        <v>58</v>
      </c>
      <c r="D2076" s="19" t="s">
        <v>61</v>
      </c>
      <c r="E2076" s="19" t="s">
        <v>53</v>
      </c>
      <c r="F2076" s="19">
        <v>765</v>
      </c>
      <c r="G2076" s="19">
        <v>90</v>
      </c>
      <c r="H2076" s="19">
        <v>40.79</v>
      </c>
      <c r="I2076" s="19">
        <v>27.69</v>
      </c>
      <c r="J2076" s="19" t="s">
        <v>60</v>
      </c>
      <c r="K2076" s="20">
        <v>298532.32</v>
      </c>
      <c r="L2076" s="20" t="s">
        <v>55</v>
      </c>
      <c r="M2076" s="20" t="s">
        <v>83</v>
      </c>
      <c r="N2076" s="26"/>
      <c r="O2076" s="20" t="s">
        <v>56</v>
      </c>
      <c r="P2076" t="str">
        <f t="shared" si="32"/>
        <v>INSERT INTO @DataTable (Deal, AdvanceDate, PROV, DealPurpose, RateType, BEACON, LTV, TDS, GDS, InsuranceType, PrincipalBalance, OccupancyType, AccountStatus, Closed_Date, DelinquencyBucket) VALUES (2075, '2015-06-18', 'BC', 'Purchase', 'Fixed', 765, 90, 40.79, 27.69, 'HiRatio', 298532.32, 'Owner-Occupied', 'Open', '1900-01-00', 'Current');</v>
      </c>
    </row>
    <row r="2077" spans="1:16" x14ac:dyDescent="0.35">
      <c r="A2077" s="22">
        <v>2076</v>
      </c>
      <c r="B2077" s="21">
        <v>42704</v>
      </c>
      <c r="C2077" s="22" t="s">
        <v>57</v>
      </c>
      <c r="D2077" s="22" t="s">
        <v>61</v>
      </c>
      <c r="E2077" s="22" t="s">
        <v>53</v>
      </c>
      <c r="F2077" s="22">
        <v>808</v>
      </c>
      <c r="G2077" s="22">
        <v>80</v>
      </c>
      <c r="H2077" s="22">
        <v>43.58</v>
      </c>
      <c r="I2077" s="22">
        <v>18.09</v>
      </c>
      <c r="J2077" s="22" t="s">
        <v>54</v>
      </c>
      <c r="K2077" s="23">
        <v>266971.75</v>
      </c>
      <c r="L2077" s="23" t="s">
        <v>55</v>
      </c>
      <c r="M2077" s="23" t="s">
        <v>83</v>
      </c>
      <c r="N2077" s="27"/>
      <c r="O2077" s="23" t="s">
        <v>56</v>
      </c>
      <c r="P2077" t="str">
        <f t="shared" si="32"/>
        <v>INSERT INTO @DataTable (Deal, AdvanceDate, PROV, DealPurpose, RateType, BEACON, LTV, TDS, GDS, InsuranceType, PrincipalBalance, OccupancyType, AccountStatus, Closed_Date, DelinquencyBucket) VALUES (2076, '2016-11-30', 'ON', 'Purchase', 'Fixed', 808, 80, 43.58, 18.09, 'Conv', 266971.75, 'Owner-Occupied', 'Open', '1900-01-00', 'Current');</v>
      </c>
    </row>
    <row r="2078" spans="1:16" x14ac:dyDescent="0.35">
      <c r="A2078" s="19">
        <v>2077</v>
      </c>
      <c r="B2078" s="18">
        <v>41054</v>
      </c>
      <c r="C2078" s="19" t="s">
        <v>57</v>
      </c>
      <c r="D2078" s="19" t="s">
        <v>52</v>
      </c>
      <c r="E2078" s="19" t="s">
        <v>53</v>
      </c>
      <c r="F2078" s="19">
        <v>762</v>
      </c>
      <c r="G2078" s="19">
        <v>85</v>
      </c>
      <c r="H2078" s="19">
        <v>34.799999999999997</v>
      </c>
      <c r="I2078" s="19">
        <v>34.590000000000003</v>
      </c>
      <c r="J2078" s="19" t="s">
        <v>60</v>
      </c>
      <c r="K2078" s="20">
        <v>0</v>
      </c>
      <c r="L2078" s="20" t="s">
        <v>55</v>
      </c>
      <c r="M2078" s="20" t="s">
        <v>84</v>
      </c>
      <c r="N2078" s="26">
        <v>41484</v>
      </c>
      <c r="O2078" s="20" t="s">
        <v>56</v>
      </c>
      <c r="P2078" t="str">
        <f t="shared" si="32"/>
        <v>INSERT INTO @DataTable (Deal, AdvanceDate, PROV, DealPurpose, RateType, BEACON, LTV, TDS, GDS, InsuranceType, PrincipalBalance, OccupancyType, AccountStatus, Closed_Date, DelinquencyBucket) VALUES (2077, '2012-05-25', 'ON', 'Refinance External', 'Fixed', 762, 85, 34.8, 34.59, 'HiRatio', 0, 'Owner-Occupied', 'Closed', '2013-07-29', 'Current');</v>
      </c>
    </row>
    <row r="2079" spans="1:16" x14ac:dyDescent="0.35">
      <c r="A2079" s="22">
        <v>2078</v>
      </c>
      <c r="B2079" s="21">
        <v>42265</v>
      </c>
      <c r="C2079" s="22" t="s">
        <v>57</v>
      </c>
      <c r="D2079" s="22" t="s">
        <v>61</v>
      </c>
      <c r="E2079" s="22" t="s">
        <v>40</v>
      </c>
      <c r="F2079" s="22">
        <v>783</v>
      </c>
      <c r="G2079" s="22">
        <v>80</v>
      </c>
      <c r="H2079" s="22">
        <v>31.83</v>
      </c>
      <c r="I2079" s="22">
        <v>28.11</v>
      </c>
      <c r="J2079" s="22" t="s">
        <v>54</v>
      </c>
      <c r="K2079" s="23">
        <v>553500.49</v>
      </c>
      <c r="L2079" s="23" t="s">
        <v>55</v>
      </c>
      <c r="M2079" s="23" t="s">
        <v>83</v>
      </c>
      <c r="N2079" s="27"/>
      <c r="O2079" s="23" t="s">
        <v>56</v>
      </c>
      <c r="P2079" t="str">
        <f t="shared" si="32"/>
        <v>INSERT INTO @DataTable (Deal, AdvanceDate, PROV, DealPurpose, RateType, BEACON, LTV, TDS, GDS, InsuranceType, PrincipalBalance, OccupancyType, AccountStatus, Closed_Date, DelinquencyBucket) VALUES (2078, '2015-09-18', 'ON', 'Purchase', 'ARM', 783, 80, 31.83, 28.11, 'Conv', 553500.49, 'Owner-Occupied', 'Open', '1900-01-00', 'Current');</v>
      </c>
    </row>
    <row r="2080" spans="1:16" x14ac:dyDescent="0.35">
      <c r="A2080" s="19">
        <v>2079</v>
      </c>
      <c r="B2080" s="18">
        <v>42521</v>
      </c>
      <c r="C2080" s="19" t="s">
        <v>57</v>
      </c>
      <c r="D2080" s="19" t="s">
        <v>68</v>
      </c>
      <c r="E2080" s="19" t="s">
        <v>53</v>
      </c>
      <c r="F2080" s="19">
        <v>761</v>
      </c>
      <c r="G2080" s="19">
        <v>80</v>
      </c>
      <c r="H2080" s="19">
        <v>39.619999999999997</v>
      </c>
      <c r="I2080" s="19">
        <v>24.3</v>
      </c>
      <c r="J2080" s="19" t="s">
        <v>54</v>
      </c>
      <c r="K2080" s="20">
        <v>257120.51</v>
      </c>
      <c r="L2080" s="20" t="s">
        <v>55</v>
      </c>
      <c r="M2080" s="20" t="s">
        <v>83</v>
      </c>
      <c r="N2080" s="26"/>
      <c r="O2080" s="20" t="s">
        <v>56</v>
      </c>
      <c r="P2080" t="str">
        <f t="shared" si="32"/>
        <v>INSERT INTO @DataTable (Deal, AdvanceDate, PROV, DealPurpose, RateType, BEACON, LTV, TDS, GDS, InsuranceType, PrincipalBalance, OccupancyType, AccountStatus, Closed_Date, DelinquencyBucket) VALUES (2079, '2016-05-31', 'ON', 'Portable', 'Fixed', 761, 80, 39.62, 24.3, 'Conv', 257120.51, 'Owner-Occupied', 'Open', '1900-01-00', 'Current');</v>
      </c>
    </row>
    <row r="2081" spans="1:16" x14ac:dyDescent="0.35">
      <c r="A2081" s="22">
        <v>2080</v>
      </c>
      <c r="B2081" s="21">
        <v>41852</v>
      </c>
      <c r="C2081" s="22" t="s">
        <v>51</v>
      </c>
      <c r="D2081" s="22" t="s">
        <v>52</v>
      </c>
      <c r="E2081" s="22" t="s">
        <v>40</v>
      </c>
      <c r="F2081" s="22">
        <v>695</v>
      </c>
      <c r="G2081" s="22">
        <v>74.63</v>
      </c>
      <c r="H2081" s="22">
        <v>18.54</v>
      </c>
      <c r="I2081" s="22">
        <v>16.989999999999998</v>
      </c>
      <c r="J2081" s="22" t="s">
        <v>54</v>
      </c>
      <c r="K2081" s="23">
        <v>221039.21</v>
      </c>
      <c r="L2081" s="23" t="s">
        <v>55</v>
      </c>
      <c r="M2081" s="23" t="s">
        <v>83</v>
      </c>
      <c r="N2081" s="27"/>
      <c r="O2081" s="23" t="s">
        <v>56</v>
      </c>
      <c r="P2081" t="str">
        <f t="shared" si="32"/>
        <v>INSERT INTO @DataTable (Deal, AdvanceDate, PROV, DealPurpose, RateType, BEACON, LTV, TDS, GDS, InsuranceType, PrincipalBalance, OccupancyType, AccountStatus, Closed_Date, DelinquencyBucket) VALUES (2080, '2014-08-01', 'AB', 'Refinance External', 'ARM', 695, 74.63, 18.54, 16.99, 'Conv', 221039.21, 'Owner-Occupied', 'Open', '1900-01-00', 'Current');</v>
      </c>
    </row>
    <row r="2082" spans="1:16" x14ac:dyDescent="0.35">
      <c r="A2082" s="19">
        <v>2081</v>
      </c>
      <c r="B2082" s="18">
        <v>42324</v>
      </c>
      <c r="C2082" s="19" t="s">
        <v>51</v>
      </c>
      <c r="D2082" s="19" t="s">
        <v>61</v>
      </c>
      <c r="E2082" s="19" t="s">
        <v>53</v>
      </c>
      <c r="F2082" s="19">
        <v>719</v>
      </c>
      <c r="G2082" s="19">
        <v>80</v>
      </c>
      <c r="H2082" s="19">
        <v>29.09</v>
      </c>
      <c r="I2082" s="19">
        <v>28.25</v>
      </c>
      <c r="J2082" s="19" t="s">
        <v>54</v>
      </c>
      <c r="K2082" s="20">
        <v>371758.59</v>
      </c>
      <c r="L2082" s="20" t="s">
        <v>55</v>
      </c>
      <c r="M2082" s="20" t="s">
        <v>83</v>
      </c>
      <c r="N2082" s="26"/>
      <c r="O2082" s="20" t="s">
        <v>56</v>
      </c>
      <c r="P2082" t="str">
        <f t="shared" si="32"/>
        <v>INSERT INTO @DataTable (Deal, AdvanceDate, PROV, DealPurpose, RateType, BEACON, LTV, TDS, GDS, InsuranceType, PrincipalBalance, OccupancyType, AccountStatus, Closed_Date, DelinquencyBucket) VALUES (2081, '2015-11-16', 'AB', 'Purchase', 'Fixed', 719, 80, 29.09, 28.25, 'Conv', 371758.59, 'Owner-Occupied', 'Open', '1900-01-00', 'Current');</v>
      </c>
    </row>
    <row r="2083" spans="1:16" x14ac:dyDescent="0.35">
      <c r="A2083" s="22">
        <v>2082</v>
      </c>
      <c r="B2083" s="21">
        <v>41057</v>
      </c>
      <c r="C2083" s="22" t="s">
        <v>74</v>
      </c>
      <c r="D2083" s="22" t="s">
        <v>61</v>
      </c>
      <c r="E2083" s="22" t="s">
        <v>53</v>
      </c>
      <c r="F2083" s="22">
        <v>848</v>
      </c>
      <c r="G2083" s="22">
        <v>90</v>
      </c>
      <c r="H2083" s="22">
        <v>22.28</v>
      </c>
      <c r="I2083" s="22">
        <v>21.54</v>
      </c>
      <c r="J2083" s="22" t="s">
        <v>60</v>
      </c>
      <c r="K2083" s="23">
        <v>0</v>
      </c>
      <c r="L2083" s="23" t="s">
        <v>55</v>
      </c>
      <c r="M2083" s="23" t="s">
        <v>84</v>
      </c>
      <c r="N2083" s="27">
        <v>41906</v>
      </c>
      <c r="O2083" s="23" t="s">
        <v>56</v>
      </c>
      <c r="P2083" t="str">
        <f t="shared" si="32"/>
        <v>INSERT INTO @DataTable (Deal, AdvanceDate, PROV, DealPurpose, RateType, BEACON, LTV, TDS, GDS, InsuranceType, PrincipalBalance, OccupancyType, AccountStatus, Closed_Date, DelinquencyBucket) VALUES (2082, '2012-05-28', 'MB', 'Purchase', 'Fixed', 848, 90, 22.28, 21.54, 'HiRatio', 0, 'Owner-Occupied', 'Closed', '2014-09-24', 'Current');</v>
      </c>
    </row>
    <row r="2084" spans="1:16" x14ac:dyDescent="0.35">
      <c r="A2084" s="19">
        <v>2083</v>
      </c>
      <c r="B2084" s="18">
        <v>40724</v>
      </c>
      <c r="C2084" s="19" t="s">
        <v>51</v>
      </c>
      <c r="D2084" s="19" t="s">
        <v>61</v>
      </c>
      <c r="E2084" s="19" t="s">
        <v>53</v>
      </c>
      <c r="F2084" s="19">
        <v>742</v>
      </c>
      <c r="G2084" s="19">
        <v>95</v>
      </c>
      <c r="H2084" s="19">
        <v>40.880000000000003</v>
      </c>
      <c r="I2084" s="19">
        <v>40.729999999999997</v>
      </c>
      <c r="J2084" s="19" t="s">
        <v>60</v>
      </c>
      <c r="K2084" s="20">
        <v>251536.02</v>
      </c>
      <c r="L2084" s="20" t="s">
        <v>55</v>
      </c>
      <c r="M2084" s="20" t="s">
        <v>83</v>
      </c>
      <c r="N2084" s="26"/>
      <c r="O2084" s="20" t="s">
        <v>56</v>
      </c>
      <c r="P2084" t="str">
        <f t="shared" si="32"/>
        <v>INSERT INTO @DataTable (Deal, AdvanceDate, PROV, DealPurpose, RateType, BEACON, LTV, TDS, GDS, InsuranceType, PrincipalBalance, OccupancyType, AccountStatus, Closed_Date, DelinquencyBucket) VALUES (2083, '2011-06-30', 'AB', 'Purchase', 'Fixed', 742, 95, 40.88, 40.73, 'HiRatio', 251536.02, 'Owner-Occupied', 'Open', '1900-01-00', 'Current');</v>
      </c>
    </row>
    <row r="2085" spans="1:16" x14ac:dyDescent="0.35">
      <c r="A2085" s="22">
        <v>2084</v>
      </c>
      <c r="B2085" s="21">
        <v>41484</v>
      </c>
      <c r="C2085" s="22" t="s">
        <v>57</v>
      </c>
      <c r="D2085" s="22" t="s">
        <v>64</v>
      </c>
      <c r="E2085" s="22" t="s">
        <v>53</v>
      </c>
      <c r="F2085" s="22">
        <v>700</v>
      </c>
      <c r="G2085" s="22">
        <v>95</v>
      </c>
      <c r="H2085" s="22">
        <v>38.409999999999997</v>
      </c>
      <c r="I2085" s="22">
        <v>19.45</v>
      </c>
      <c r="J2085" s="22" t="s">
        <v>60</v>
      </c>
      <c r="K2085" s="23">
        <v>0</v>
      </c>
      <c r="L2085" s="23" t="s">
        <v>55</v>
      </c>
      <c r="M2085" s="23" t="s">
        <v>84</v>
      </c>
      <c r="N2085" s="27">
        <v>42381</v>
      </c>
      <c r="O2085" s="23" t="s">
        <v>56</v>
      </c>
      <c r="P2085" t="str">
        <f t="shared" si="32"/>
        <v>INSERT INTO @DataTable (Deal, AdvanceDate, PROV, DealPurpose, RateType, BEACON, LTV, TDS, GDS, InsuranceType, PrincipalBalance, OccupancyType, AccountStatus, Closed_Date, DelinquencyBucket) VALUES (2084, '2013-07-29', 'ON', 'Purchase with Improvements', 'Fixed', 700, 95, 38.41, 19.45, 'HiRatio', 0, 'Owner-Occupied', 'Closed', '2016-01-12', 'Current');</v>
      </c>
    </row>
    <row r="2086" spans="1:16" x14ac:dyDescent="0.35">
      <c r="A2086" s="19">
        <v>2085</v>
      </c>
      <c r="B2086" s="18">
        <v>42461</v>
      </c>
      <c r="C2086" s="19" t="s">
        <v>57</v>
      </c>
      <c r="D2086" s="19" t="s">
        <v>61</v>
      </c>
      <c r="E2086" s="19" t="s">
        <v>53</v>
      </c>
      <c r="F2086" s="19">
        <v>735</v>
      </c>
      <c r="G2086" s="19">
        <v>72.73</v>
      </c>
      <c r="H2086" s="19">
        <v>28.44</v>
      </c>
      <c r="I2086" s="19">
        <v>27.8</v>
      </c>
      <c r="J2086" s="19" t="s">
        <v>54</v>
      </c>
      <c r="K2086" s="20">
        <v>272415.65000000002</v>
      </c>
      <c r="L2086" s="20" t="s">
        <v>55</v>
      </c>
      <c r="M2086" s="20" t="s">
        <v>83</v>
      </c>
      <c r="N2086" s="26"/>
      <c r="O2086" s="20" t="s">
        <v>56</v>
      </c>
      <c r="P2086" t="str">
        <f t="shared" si="32"/>
        <v>INSERT INTO @DataTable (Deal, AdvanceDate, PROV, DealPurpose, RateType, BEACON, LTV, TDS, GDS, InsuranceType, PrincipalBalance, OccupancyType, AccountStatus, Closed_Date, DelinquencyBucket) VALUES (2085, '2016-04-01', 'ON', 'Purchase', 'Fixed', 735, 72.73, 28.44, 27.8, 'Conv', 272415.65, 'Owner-Occupied', 'Open', '1900-01-00', 'Current');</v>
      </c>
    </row>
    <row r="2087" spans="1:16" x14ac:dyDescent="0.35">
      <c r="A2087" s="22">
        <v>2086</v>
      </c>
      <c r="B2087" s="21">
        <v>41040</v>
      </c>
      <c r="C2087" s="22" t="s">
        <v>51</v>
      </c>
      <c r="D2087" s="22" t="s">
        <v>68</v>
      </c>
      <c r="E2087" s="22" t="s">
        <v>53</v>
      </c>
      <c r="F2087" s="22">
        <v>749</v>
      </c>
      <c r="G2087" s="22">
        <v>95</v>
      </c>
      <c r="H2087" s="22">
        <v>40.520000000000003</v>
      </c>
      <c r="I2087" s="22">
        <v>31.92</v>
      </c>
      <c r="J2087" s="22" t="s">
        <v>60</v>
      </c>
      <c r="K2087" s="23">
        <v>372352.28</v>
      </c>
      <c r="L2087" s="23" t="s">
        <v>55</v>
      </c>
      <c r="M2087" s="23" t="s">
        <v>83</v>
      </c>
      <c r="N2087" s="27"/>
      <c r="O2087" s="23" t="s">
        <v>56</v>
      </c>
      <c r="P2087" t="str">
        <f t="shared" si="32"/>
        <v>INSERT INTO @DataTable (Deal, AdvanceDate, PROV, DealPurpose, RateType, BEACON, LTV, TDS, GDS, InsuranceType, PrincipalBalance, OccupancyType, AccountStatus, Closed_Date, DelinquencyBucket) VALUES (2086, '2012-05-11', 'AB', 'Portable', 'Fixed', 749, 95, 40.52, 31.92, 'HiRatio', 372352.28, 'Owner-Occupied', 'Open', '1900-01-00', 'Current');</v>
      </c>
    </row>
    <row r="2088" spans="1:16" x14ac:dyDescent="0.35">
      <c r="A2088" s="19">
        <v>2087</v>
      </c>
      <c r="B2088" s="18">
        <v>40484</v>
      </c>
      <c r="C2088" s="19" t="s">
        <v>51</v>
      </c>
      <c r="D2088" s="19" t="s">
        <v>52</v>
      </c>
      <c r="E2088" s="19" t="s">
        <v>40</v>
      </c>
      <c r="F2088" s="19">
        <v>726</v>
      </c>
      <c r="G2088" s="19">
        <v>80</v>
      </c>
      <c r="H2088" s="19">
        <v>30.25</v>
      </c>
      <c r="I2088" s="19">
        <v>17.690000000000001</v>
      </c>
      <c r="J2088" s="19" t="s">
        <v>54</v>
      </c>
      <c r="K2088" s="20">
        <v>0</v>
      </c>
      <c r="L2088" s="20" t="s">
        <v>62</v>
      </c>
      <c r="M2088" s="20" t="s">
        <v>84</v>
      </c>
      <c r="N2088" s="26">
        <v>41495</v>
      </c>
      <c r="O2088" s="20" t="s">
        <v>56</v>
      </c>
      <c r="P2088" t="str">
        <f t="shared" si="32"/>
        <v>INSERT INTO @DataTable (Deal, AdvanceDate, PROV, DealPurpose, RateType, BEACON, LTV, TDS, GDS, InsuranceType, PrincipalBalance, OccupancyType, AccountStatus, Closed_Date, DelinquencyBucket) VALUES (2087, '2010-11-02', 'AB', 'Refinance External', 'ARM', 726, 80, 30.25, 17.69, 'Conv', 0, 'Rental', 'Closed', '2013-08-09', 'Current');</v>
      </c>
    </row>
    <row r="2089" spans="1:16" x14ac:dyDescent="0.35">
      <c r="A2089" s="22">
        <v>2088</v>
      </c>
      <c r="B2089" s="21">
        <v>41478</v>
      </c>
      <c r="C2089" s="22" t="s">
        <v>81</v>
      </c>
      <c r="D2089" s="22" t="s">
        <v>64</v>
      </c>
      <c r="E2089" s="22" t="s">
        <v>53</v>
      </c>
      <c r="F2089" s="22">
        <v>786</v>
      </c>
      <c r="G2089" s="22">
        <v>95</v>
      </c>
      <c r="H2089" s="22">
        <v>21.09</v>
      </c>
      <c r="I2089" s="22">
        <v>17.03</v>
      </c>
      <c r="J2089" s="22" t="s">
        <v>60</v>
      </c>
      <c r="K2089" s="23">
        <v>115566.79</v>
      </c>
      <c r="L2089" s="23" t="s">
        <v>55</v>
      </c>
      <c r="M2089" s="23" t="s">
        <v>83</v>
      </c>
      <c r="N2089" s="27"/>
      <c r="O2089" s="23" t="s">
        <v>56</v>
      </c>
      <c r="P2089" t="str">
        <f t="shared" si="32"/>
        <v>INSERT INTO @DataTable (Deal, AdvanceDate, PROV, DealPurpose, RateType, BEACON, LTV, TDS, GDS, InsuranceType, PrincipalBalance, OccupancyType, AccountStatus, Closed_Date, DelinquencyBucket) VALUES (2088, '2013-07-23', 'PE', 'Purchase with Improvements', 'Fixed', 786, 95, 21.09, 17.03, 'HiRatio', 115566.79, 'Owner-Occupied', 'Open', '1900-01-00', 'Current');</v>
      </c>
    </row>
    <row r="2090" spans="1:16" x14ac:dyDescent="0.35">
      <c r="A2090" s="19">
        <v>2089</v>
      </c>
      <c r="B2090" s="18">
        <v>41257</v>
      </c>
      <c r="C2090" s="19" t="s">
        <v>51</v>
      </c>
      <c r="D2090" s="19" t="s">
        <v>61</v>
      </c>
      <c r="E2090" s="19" t="s">
        <v>53</v>
      </c>
      <c r="F2090" s="19">
        <v>676</v>
      </c>
      <c r="G2090" s="19">
        <v>85.39</v>
      </c>
      <c r="H2090" s="19">
        <v>33.46</v>
      </c>
      <c r="I2090" s="19">
        <v>21.71</v>
      </c>
      <c r="J2090" s="19" t="s">
        <v>60</v>
      </c>
      <c r="K2090" s="20">
        <v>573642.21</v>
      </c>
      <c r="L2090" s="20" t="s">
        <v>55</v>
      </c>
      <c r="M2090" s="20" t="s">
        <v>83</v>
      </c>
      <c r="N2090" s="26"/>
      <c r="O2090" s="20" t="s">
        <v>56</v>
      </c>
      <c r="P2090" t="str">
        <f t="shared" si="32"/>
        <v>INSERT INTO @DataTable (Deal, AdvanceDate, PROV, DealPurpose, RateType, BEACON, LTV, TDS, GDS, InsuranceType, PrincipalBalance, OccupancyType, AccountStatus, Closed_Date, DelinquencyBucket) VALUES (2089, '2012-12-14', 'AB', 'Purchase', 'Fixed', 676, 85.39, 33.46, 21.71, 'HiRatio', 573642.21, 'Owner-Occupied', 'Open', '1900-01-00', 'Current');</v>
      </c>
    </row>
    <row r="2091" spans="1:16" x14ac:dyDescent="0.35">
      <c r="A2091" s="22">
        <v>2090</v>
      </c>
      <c r="B2091" s="21">
        <v>42346</v>
      </c>
      <c r="C2091" s="22" t="s">
        <v>57</v>
      </c>
      <c r="D2091" s="22" t="s">
        <v>61</v>
      </c>
      <c r="E2091" s="22" t="s">
        <v>40</v>
      </c>
      <c r="F2091" s="22">
        <v>794</v>
      </c>
      <c r="G2091" s="22">
        <v>80</v>
      </c>
      <c r="H2091" s="22">
        <v>27.59</v>
      </c>
      <c r="I2091" s="22">
        <v>26.91</v>
      </c>
      <c r="J2091" s="22" t="s">
        <v>54</v>
      </c>
      <c r="K2091" s="23">
        <v>255959.79</v>
      </c>
      <c r="L2091" s="23" t="s">
        <v>55</v>
      </c>
      <c r="M2091" s="23" t="s">
        <v>83</v>
      </c>
      <c r="N2091" s="27"/>
      <c r="O2091" s="23" t="s">
        <v>56</v>
      </c>
      <c r="P2091" t="str">
        <f t="shared" si="32"/>
        <v>INSERT INTO @DataTable (Deal, AdvanceDate, PROV, DealPurpose, RateType, BEACON, LTV, TDS, GDS, InsuranceType, PrincipalBalance, OccupancyType, AccountStatus, Closed_Date, DelinquencyBucket) VALUES (2090, '2015-12-08', 'ON', 'Purchase', 'ARM', 794, 80, 27.59, 26.91, 'Conv', 255959.79, 'Owner-Occupied', 'Open', '1900-01-00', 'Current');</v>
      </c>
    </row>
    <row r="2092" spans="1:16" x14ac:dyDescent="0.35">
      <c r="A2092" s="19">
        <v>2091</v>
      </c>
      <c r="B2092" s="18">
        <v>42433</v>
      </c>
      <c r="C2092" s="19" t="s">
        <v>57</v>
      </c>
      <c r="D2092" s="19" t="s">
        <v>59</v>
      </c>
      <c r="E2092" s="19" t="s">
        <v>53</v>
      </c>
      <c r="F2092" s="19">
        <v>797</v>
      </c>
      <c r="G2092" s="19">
        <v>33.07</v>
      </c>
      <c r="H2092" s="19">
        <v>19.46</v>
      </c>
      <c r="I2092" s="19">
        <v>16.309999999999999</v>
      </c>
      <c r="J2092" s="19" t="s">
        <v>54</v>
      </c>
      <c r="K2092" s="20">
        <v>135643.4</v>
      </c>
      <c r="L2092" s="20" t="s">
        <v>55</v>
      </c>
      <c r="M2092" s="20" t="s">
        <v>83</v>
      </c>
      <c r="N2092" s="26"/>
      <c r="O2092" s="20" t="s">
        <v>56</v>
      </c>
      <c r="P2092" t="str">
        <f t="shared" si="32"/>
        <v>INSERT INTO @DataTable (Deal, AdvanceDate, PROV, DealPurpose, RateType, BEACON, LTV, TDS, GDS, InsuranceType, PrincipalBalance, OccupancyType, AccountStatus, Closed_Date, DelinquencyBucket) VALUES (2091, '2016-03-04', 'ON', 'Transfer', 'Fixed', 797, 33.07, 19.46, 16.31, 'Conv', 135643.4, 'Owner-Occupied', 'Open', '1900-01-00', 'Current');</v>
      </c>
    </row>
    <row r="2093" spans="1:16" x14ac:dyDescent="0.35">
      <c r="A2093" s="22">
        <v>2092</v>
      </c>
      <c r="B2093" s="21">
        <v>41103</v>
      </c>
      <c r="C2093" s="22" t="s">
        <v>57</v>
      </c>
      <c r="D2093" s="22" t="s">
        <v>61</v>
      </c>
      <c r="E2093" s="22" t="s">
        <v>53</v>
      </c>
      <c r="F2093" s="22">
        <v>697</v>
      </c>
      <c r="G2093" s="22">
        <v>85</v>
      </c>
      <c r="H2093" s="22">
        <v>35.79</v>
      </c>
      <c r="I2093" s="22">
        <v>35.79</v>
      </c>
      <c r="J2093" s="22" t="s">
        <v>54</v>
      </c>
      <c r="K2093" s="23">
        <v>0</v>
      </c>
      <c r="L2093" s="23" t="s">
        <v>55</v>
      </c>
      <c r="M2093" s="23" t="s">
        <v>84</v>
      </c>
      <c r="N2093" s="27">
        <v>42040</v>
      </c>
      <c r="O2093" s="23" t="s">
        <v>56</v>
      </c>
      <c r="P2093" t="str">
        <f t="shared" si="32"/>
        <v>INSERT INTO @DataTable (Deal, AdvanceDate, PROV, DealPurpose, RateType, BEACON, LTV, TDS, GDS, InsuranceType, PrincipalBalance, OccupancyType, AccountStatus, Closed_Date, DelinquencyBucket) VALUES (2092, '2012-07-13', 'ON', 'Purchase', 'Fixed', 697, 85, 35.79, 35.79, 'Conv', 0, 'Owner-Occupied', 'Closed', '2015-02-05', 'Current');</v>
      </c>
    </row>
    <row r="2094" spans="1:16" x14ac:dyDescent="0.35">
      <c r="A2094" s="19">
        <v>2093</v>
      </c>
      <c r="B2094" s="18">
        <v>42640</v>
      </c>
      <c r="C2094" s="19" t="s">
        <v>57</v>
      </c>
      <c r="D2094" s="19" t="s">
        <v>52</v>
      </c>
      <c r="E2094" s="19" t="s">
        <v>53</v>
      </c>
      <c r="F2094" s="19">
        <v>747</v>
      </c>
      <c r="G2094" s="19">
        <v>80</v>
      </c>
      <c r="H2094" s="19">
        <v>28.47</v>
      </c>
      <c r="I2094" s="19">
        <v>28.47</v>
      </c>
      <c r="J2094" s="19" t="s">
        <v>54</v>
      </c>
      <c r="K2094" s="20">
        <v>378293.66</v>
      </c>
      <c r="L2094" s="20" t="s">
        <v>55</v>
      </c>
      <c r="M2094" s="20" t="s">
        <v>83</v>
      </c>
      <c r="N2094" s="26"/>
      <c r="O2094" s="20" t="s">
        <v>56</v>
      </c>
      <c r="P2094" t="str">
        <f t="shared" si="32"/>
        <v>INSERT INTO @DataTable (Deal, AdvanceDate, PROV, DealPurpose, RateType, BEACON, LTV, TDS, GDS, InsuranceType, PrincipalBalance, OccupancyType, AccountStatus, Closed_Date, DelinquencyBucket) VALUES (2093, '2016-09-27', 'ON', 'Refinance External', 'Fixed', 747, 80, 28.47, 28.47, 'Conv', 378293.66, 'Owner-Occupied', 'Open', '1900-01-00', 'Current');</v>
      </c>
    </row>
    <row r="2095" spans="1:16" x14ac:dyDescent="0.35">
      <c r="A2095" s="22">
        <v>2094</v>
      </c>
      <c r="B2095" s="21">
        <v>41579</v>
      </c>
      <c r="C2095" s="22" t="s">
        <v>51</v>
      </c>
      <c r="D2095" s="22" t="s">
        <v>64</v>
      </c>
      <c r="E2095" s="22" t="s">
        <v>40</v>
      </c>
      <c r="F2095" s="22">
        <v>714</v>
      </c>
      <c r="G2095" s="22">
        <v>94.28</v>
      </c>
      <c r="H2095" s="22">
        <v>37.659999999999997</v>
      </c>
      <c r="I2095" s="22">
        <v>9.82</v>
      </c>
      <c r="J2095" s="22" t="s">
        <v>60</v>
      </c>
      <c r="K2095" s="23">
        <v>399453.77</v>
      </c>
      <c r="L2095" s="23" t="s">
        <v>55</v>
      </c>
      <c r="M2095" s="23" t="s">
        <v>83</v>
      </c>
      <c r="N2095" s="27"/>
      <c r="O2095" s="23" t="s">
        <v>56</v>
      </c>
      <c r="P2095" t="str">
        <f t="shared" si="32"/>
        <v>INSERT INTO @DataTable (Deal, AdvanceDate, PROV, DealPurpose, RateType, BEACON, LTV, TDS, GDS, InsuranceType, PrincipalBalance, OccupancyType, AccountStatus, Closed_Date, DelinquencyBucket) VALUES (2094, '2013-11-01', 'AB', 'Purchase with Improvements', 'ARM', 714, 94.28, 37.66, 9.82, 'HiRatio', 399453.77, 'Owner-Occupied', 'Open', '1900-01-00', 'Current');</v>
      </c>
    </row>
    <row r="2096" spans="1:16" x14ac:dyDescent="0.35">
      <c r="A2096" s="19">
        <v>2095</v>
      </c>
      <c r="B2096" s="18">
        <v>41841</v>
      </c>
      <c r="C2096" s="19" t="s">
        <v>57</v>
      </c>
      <c r="D2096" s="19" t="s">
        <v>61</v>
      </c>
      <c r="E2096" s="19" t="s">
        <v>53</v>
      </c>
      <c r="F2096" s="19">
        <v>741</v>
      </c>
      <c r="G2096" s="19">
        <v>85</v>
      </c>
      <c r="H2096" s="19">
        <v>31.47</v>
      </c>
      <c r="I2096" s="19">
        <v>23.53</v>
      </c>
      <c r="J2096" s="19" t="s">
        <v>60</v>
      </c>
      <c r="K2096" s="20">
        <v>218314.19</v>
      </c>
      <c r="L2096" s="20" t="s">
        <v>55</v>
      </c>
      <c r="M2096" s="20" t="s">
        <v>83</v>
      </c>
      <c r="N2096" s="26"/>
      <c r="O2096" s="20" t="s">
        <v>56</v>
      </c>
      <c r="P2096" t="str">
        <f t="shared" si="32"/>
        <v>INSERT INTO @DataTable (Deal, AdvanceDate, PROV, DealPurpose, RateType, BEACON, LTV, TDS, GDS, InsuranceType, PrincipalBalance, OccupancyType, AccountStatus, Closed_Date, DelinquencyBucket) VALUES (2095, '2014-07-21', 'ON', 'Purchase', 'Fixed', 741, 85, 31.47, 23.53, 'HiRatio', 218314.19, 'Owner-Occupied', 'Open', '1900-01-00', 'Current');</v>
      </c>
    </row>
    <row r="2097" spans="1:16" x14ac:dyDescent="0.35">
      <c r="A2097" s="22">
        <v>2096</v>
      </c>
      <c r="B2097" s="21">
        <v>40739</v>
      </c>
      <c r="C2097" s="22" t="s">
        <v>51</v>
      </c>
      <c r="D2097" s="22" t="s">
        <v>61</v>
      </c>
      <c r="E2097" s="22" t="s">
        <v>53</v>
      </c>
      <c r="F2097" s="22">
        <v>781</v>
      </c>
      <c r="G2097" s="22">
        <v>49.07</v>
      </c>
      <c r="H2097" s="22">
        <v>31.57</v>
      </c>
      <c r="I2097" s="22">
        <v>22.24</v>
      </c>
      <c r="J2097" s="22" t="s">
        <v>54</v>
      </c>
      <c r="K2097" s="23">
        <v>0</v>
      </c>
      <c r="L2097" s="23" t="s">
        <v>55</v>
      </c>
      <c r="M2097" s="23" t="s">
        <v>84</v>
      </c>
      <c r="N2097" s="27">
        <v>41113</v>
      </c>
      <c r="O2097" s="23" t="s">
        <v>56</v>
      </c>
      <c r="P2097" t="str">
        <f t="shared" si="32"/>
        <v>INSERT INTO @DataTable (Deal, AdvanceDate, PROV, DealPurpose, RateType, BEACON, LTV, TDS, GDS, InsuranceType, PrincipalBalance, OccupancyType, AccountStatus, Closed_Date, DelinquencyBucket) VALUES (2096, '2011-07-15', 'AB', 'Purchase', 'Fixed', 781, 49.07, 31.57, 22.24, 'Conv', 0, 'Owner-Occupied', 'Closed', '2012-07-23', 'Current');</v>
      </c>
    </row>
    <row r="2098" spans="1:16" x14ac:dyDescent="0.35">
      <c r="A2098" s="19">
        <v>2097</v>
      </c>
      <c r="B2098" s="18">
        <v>42478</v>
      </c>
      <c r="C2098" s="19" t="s">
        <v>57</v>
      </c>
      <c r="D2098" s="19" t="s">
        <v>61</v>
      </c>
      <c r="E2098" s="19" t="s">
        <v>40</v>
      </c>
      <c r="F2098" s="19">
        <v>0</v>
      </c>
      <c r="G2098" s="19">
        <v>75</v>
      </c>
      <c r="H2098" s="19">
        <v>38.94</v>
      </c>
      <c r="I2098" s="19">
        <v>16.13</v>
      </c>
      <c r="J2098" s="19" t="s">
        <v>54</v>
      </c>
      <c r="K2098" s="20">
        <v>316548.65000000002</v>
      </c>
      <c r="L2098" s="20" t="s">
        <v>62</v>
      </c>
      <c r="M2098" s="20" t="s">
        <v>83</v>
      </c>
      <c r="N2098" s="26"/>
      <c r="O2098" s="20" t="s">
        <v>56</v>
      </c>
      <c r="P2098" t="str">
        <f t="shared" si="32"/>
        <v>INSERT INTO @DataTable (Deal, AdvanceDate, PROV, DealPurpose, RateType, BEACON, LTV, TDS, GDS, InsuranceType, PrincipalBalance, OccupancyType, AccountStatus, Closed_Date, DelinquencyBucket) VALUES (2097, '2016-04-18', 'ON', 'Purchase', 'ARM', 0, 75, 38.94, 16.13, 'Conv', 316548.65, 'Rental', 'Open', '1900-01-00', 'Current');</v>
      </c>
    </row>
    <row r="2099" spans="1:16" x14ac:dyDescent="0.35">
      <c r="A2099" s="22">
        <v>2098</v>
      </c>
      <c r="B2099" s="21">
        <v>42377</v>
      </c>
      <c r="C2099" s="22" t="s">
        <v>57</v>
      </c>
      <c r="D2099" s="22" t="s">
        <v>61</v>
      </c>
      <c r="E2099" s="22" t="s">
        <v>53</v>
      </c>
      <c r="F2099" s="22">
        <v>745</v>
      </c>
      <c r="G2099" s="22">
        <v>95</v>
      </c>
      <c r="H2099" s="22">
        <v>37.340000000000003</v>
      </c>
      <c r="I2099" s="22">
        <v>18.579999999999998</v>
      </c>
      <c r="J2099" s="22" t="s">
        <v>60</v>
      </c>
      <c r="K2099" s="23">
        <v>223091.42</v>
      </c>
      <c r="L2099" s="23" t="s">
        <v>55</v>
      </c>
      <c r="M2099" s="23" t="s">
        <v>83</v>
      </c>
      <c r="N2099" s="27"/>
      <c r="O2099" s="23" t="s">
        <v>56</v>
      </c>
      <c r="P2099" t="str">
        <f t="shared" si="32"/>
        <v>INSERT INTO @DataTable (Deal, AdvanceDate, PROV, DealPurpose, RateType, BEACON, LTV, TDS, GDS, InsuranceType, PrincipalBalance, OccupancyType, AccountStatus, Closed_Date, DelinquencyBucket) VALUES (2098, '2016-01-08', 'ON', 'Purchase', 'Fixed', 745, 95, 37.34, 18.58, 'HiRatio', 223091.42, 'Owner-Occupied', 'Open', '1900-01-00', 'Current');</v>
      </c>
    </row>
    <row r="2100" spans="1:16" x14ac:dyDescent="0.35">
      <c r="A2100" s="19">
        <v>2099</v>
      </c>
      <c r="B2100" s="18">
        <v>42626</v>
      </c>
      <c r="C2100" s="19" t="s">
        <v>57</v>
      </c>
      <c r="D2100" s="19" t="s">
        <v>52</v>
      </c>
      <c r="E2100" s="19" t="s">
        <v>40</v>
      </c>
      <c r="F2100" s="19">
        <v>842</v>
      </c>
      <c r="G2100" s="19">
        <v>47.4</v>
      </c>
      <c r="H2100" s="19">
        <v>31.6</v>
      </c>
      <c r="I2100" s="19">
        <v>23.98</v>
      </c>
      <c r="J2100" s="19" t="s">
        <v>54</v>
      </c>
      <c r="K2100" s="20">
        <v>795668.09</v>
      </c>
      <c r="L2100" s="20" t="s">
        <v>55</v>
      </c>
      <c r="M2100" s="20" t="s">
        <v>83</v>
      </c>
      <c r="N2100" s="26"/>
      <c r="O2100" s="20" t="s">
        <v>56</v>
      </c>
      <c r="P2100" t="str">
        <f t="shared" si="32"/>
        <v>INSERT INTO @DataTable (Deal, AdvanceDate, PROV, DealPurpose, RateType, BEACON, LTV, TDS, GDS, InsuranceType, PrincipalBalance, OccupancyType, AccountStatus, Closed_Date, DelinquencyBucket) VALUES (2099, '2016-09-13', 'ON', 'Refinance External', 'ARM', 842, 47.4, 31.6, 23.98, 'Conv', 795668.09, 'Owner-Occupied', 'Open', '1900-01-00', 'Current');</v>
      </c>
    </row>
    <row r="2101" spans="1:16" x14ac:dyDescent="0.35">
      <c r="A2101" s="22">
        <v>2100</v>
      </c>
      <c r="B2101" s="21">
        <v>42517</v>
      </c>
      <c r="C2101" s="22" t="s">
        <v>57</v>
      </c>
      <c r="D2101" s="22" t="s">
        <v>52</v>
      </c>
      <c r="E2101" s="22" t="s">
        <v>40</v>
      </c>
      <c r="F2101" s="22">
        <v>761</v>
      </c>
      <c r="G2101" s="22">
        <v>54.15</v>
      </c>
      <c r="H2101" s="22">
        <v>39.43</v>
      </c>
      <c r="I2101" s="22">
        <v>30.83</v>
      </c>
      <c r="J2101" s="22" t="s">
        <v>54</v>
      </c>
      <c r="K2101" s="23">
        <v>323782.28000000003</v>
      </c>
      <c r="L2101" s="23" t="s">
        <v>55</v>
      </c>
      <c r="M2101" s="23" t="s">
        <v>83</v>
      </c>
      <c r="N2101" s="27"/>
      <c r="O2101" s="23" t="s">
        <v>56</v>
      </c>
      <c r="P2101" t="str">
        <f t="shared" si="32"/>
        <v>INSERT INTO @DataTable (Deal, AdvanceDate, PROV, DealPurpose, RateType, BEACON, LTV, TDS, GDS, InsuranceType, PrincipalBalance, OccupancyType, AccountStatus, Closed_Date, DelinquencyBucket) VALUES (2100, '2016-05-27', 'ON', 'Refinance External', 'ARM', 761, 54.15, 39.43, 30.83, 'Conv', 323782.28, 'Owner-Occupied', 'Open', '1900-01-00', 'Current');</v>
      </c>
    </row>
    <row r="2102" spans="1:16" x14ac:dyDescent="0.35">
      <c r="A2102" s="19">
        <v>2101</v>
      </c>
      <c r="B2102" s="18">
        <v>42300</v>
      </c>
      <c r="C2102" s="19" t="s">
        <v>57</v>
      </c>
      <c r="D2102" s="19" t="s">
        <v>61</v>
      </c>
      <c r="E2102" s="19" t="s">
        <v>40</v>
      </c>
      <c r="F2102" s="19">
        <v>836</v>
      </c>
      <c r="G2102" s="19">
        <v>90</v>
      </c>
      <c r="H2102" s="19">
        <v>26.52</v>
      </c>
      <c r="I2102" s="19">
        <v>21.65</v>
      </c>
      <c r="J2102" s="19" t="s">
        <v>60</v>
      </c>
      <c r="K2102" s="20">
        <v>555629.81000000006</v>
      </c>
      <c r="L2102" s="20" t="s">
        <v>55</v>
      </c>
      <c r="M2102" s="20" t="s">
        <v>83</v>
      </c>
      <c r="N2102" s="26"/>
      <c r="O2102" s="20" t="s">
        <v>56</v>
      </c>
      <c r="P2102" t="str">
        <f t="shared" si="32"/>
        <v>INSERT INTO @DataTable (Deal, AdvanceDate, PROV, DealPurpose, RateType, BEACON, LTV, TDS, GDS, InsuranceType, PrincipalBalance, OccupancyType, AccountStatus, Closed_Date, DelinquencyBucket) VALUES (2101, '2015-10-23', 'ON', 'Purchase', 'ARM', 836, 90, 26.52, 21.65, 'HiRatio', 555629.81, 'Owner-Occupied', 'Open', '1900-01-00', 'Current');</v>
      </c>
    </row>
    <row r="2103" spans="1:16" x14ac:dyDescent="0.35">
      <c r="A2103" s="22">
        <v>2102</v>
      </c>
      <c r="B2103" s="21">
        <v>42766</v>
      </c>
      <c r="C2103" s="22" t="s">
        <v>57</v>
      </c>
      <c r="D2103" s="22" t="s">
        <v>61</v>
      </c>
      <c r="E2103" s="22" t="s">
        <v>53</v>
      </c>
      <c r="F2103" s="22">
        <v>699</v>
      </c>
      <c r="G2103" s="22">
        <v>90</v>
      </c>
      <c r="H2103" s="22">
        <v>22.19</v>
      </c>
      <c r="I2103" s="22">
        <v>18.559999999999999</v>
      </c>
      <c r="J2103" s="22" t="s">
        <v>60</v>
      </c>
      <c r="K2103" s="23">
        <v>322560</v>
      </c>
      <c r="L2103" s="23" t="s">
        <v>55</v>
      </c>
      <c r="M2103" s="23" t="s">
        <v>83</v>
      </c>
      <c r="N2103" s="27"/>
      <c r="O2103" s="23" t="s">
        <v>56</v>
      </c>
      <c r="P2103" t="str">
        <f t="shared" si="32"/>
        <v>INSERT INTO @DataTable (Deal, AdvanceDate, PROV, DealPurpose, RateType, BEACON, LTV, TDS, GDS, InsuranceType, PrincipalBalance, OccupancyType, AccountStatus, Closed_Date, DelinquencyBucket) VALUES (2102, '2017-01-31', 'ON', 'Purchase', 'Fixed', 699, 90, 22.19, 18.56, 'HiRatio', 322560, 'Owner-Occupied', 'Open', '1900-01-00', 'Current');</v>
      </c>
    </row>
    <row r="2104" spans="1:16" x14ac:dyDescent="0.35">
      <c r="A2104" s="19">
        <v>2103</v>
      </c>
      <c r="B2104" s="18">
        <v>40529</v>
      </c>
      <c r="C2104" s="19" t="s">
        <v>51</v>
      </c>
      <c r="D2104" s="19" t="s">
        <v>52</v>
      </c>
      <c r="E2104" s="19" t="s">
        <v>53</v>
      </c>
      <c r="F2104" s="19">
        <v>688</v>
      </c>
      <c r="G2104" s="19">
        <v>70</v>
      </c>
      <c r="H2104" s="19">
        <v>41.59</v>
      </c>
      <c r="I2104" s="19">
        <v>23.63</v>
      </c>
      <c r="J2104" s="19" t="s">
        <v>54</v>
      </c>
      <c r="K2104" s="20">
        <v>0</v>
      </c>
      <c r="L2104" s="20" t="s">
        <v>55</v>
      </c>
      <c r="M2104" s="20" t="s">
        <v>84</v>
      </c>
      <c r="N2104" s="26">
        <v>41001</v>
      </c>
      <c r="O2104" s="20" t="s">
        <v>56</v>
      </c>
      <c r="P2104" t="str">
        <f t="shared" si="32"/>
        <v>INSERT INTO @DataTable (Deal, AdvanceDate, PROV, DealPurpose, RateType, BEACON, LTV, TDS, GDS, InsuranceType, PrincipalBalance, OccupancyType, AccountStatus, Closed_Date, DelinquencyBucket) VALUES (2103, '2010-12-17', 'AB', 'Refinance External', 'Fixed', 688, 70, 41.59, 23.63, 'Conv', 0, 'Owner-Occupied', 'Closed', '2012-04-02', 'Current');</v>
      </c>
    </row>
    <row r="2105" spans="1:16" x14ac:dyDescent="0.35">
      <c r="A2105" s="22">
        <v>2104</v>
      </c>
      <c r="B2105" s="21">
        <v>42704</v>
      </c>
      <c r="C2105" s="22" t="s">
        <v>57</v>
      </c>
      <c r="D2105" s="22" t="s">
        <v>61</v>
      </c>
      <c r="E2105" s="22" t="s">
        <v>53</v>
      </c>
      <c r="F2105" s="22">
        <v>733</v>
      </c>
      <c r="G2105" s="22">
        <v>94.55</v>
      </c>
      <c r="H2105" s="22">
        <v>34.71</v>
      </c>
      <c r="I2105" s="22">
        <v>27.02</v>
      </c>
      <c r="J2105" s="22" t="s">
        <v>60</v>
      </c>
      <c r="K2105" s="23">
        <v>536105.42000000004</v>
      </c>
      <c r="L2105" s="23" t="s">
        <v>55</v>
      </c>
      <c r="M2105" s="23" t="s">
        <v>83</v>
      </c>
      <c r="N2105" s="27"/>
      <c r="O2105" s="23" t="s">
        <v>56</v>
      </c>
      <c r="P2105" t="str">
        <f t="shared" si="32"/>
        <v>INSERT INTO @DataTable (Deal, AdvanceDate, PROV, DealPurpose, RateType, BEACON, LTV, TDS, GDS, InsuranceType, PrincipalBalance, OccupancyType, AccountStatus, Closed_Date, DelinquencyBucket) VALUES (2104, '2016-11-30', 'ON', 'Purchase', 'Fixed', 733, 94.55, 34.71, 27.02, 'HiRatio', 536105.42, 'Owner-Occupied', 'Open', '1900-01-00', 'Current');</v>
      </c>
    </row>
    <row r="2106" spans="1:16" x14ac:dyDescent="0.35">
      <c r="A2106" s="19">
        <v>2105</v>
      </c>
      <c r="B2106" s="18">
        <v>40409</v>
      </c>
      <c r="C2106" s="19" t="s">
        <v>57</v>
      </c>
      <c r="D2106" s="19" t="s">
        <v>52</v>
      </c>
      <c r="E2106" s="19" t="s">
        <v>53</v>
      </c>
      <c r="F2106" s="19">
        <v>633</v>
      </c>
      <c r="G2106" s="19">
        <v>80</v>
      </c>
      <c r="H2106" s="19">
        <v>36.590000000000003</v>
      </c>
      <c r="I2106" s="19">
        <v>26.56</v>
      </c>
      <c r="J2106" s="19" t="s">
        <v>54</v>
      </c>
      <c r="K2106" s="20">
        <v>281740.24</v>
      </c>
      <c r="L2106" s="20" t="s">
        <v>55</v>
      </c>
      <c r="M2106" s="20" t="s">
        <v>83</v>
      </c>
      <c r="N2106" s="26"/>
      <c r="O2106" s="20" t="s">
        <v>56</v>
      </c>
      <c r="P2106" t="str">
        <f t="shared" si="32"/>
        <v>INSERT INTO @DataTable (Deal, AdvanceDate, PROV, DealPurpose, RateType, BEACON, LTV, TDS, GDS, InsuranceType, PrincipalBalance, OccupancyType, AccountStatus, Closed_Date, DelinquencyBucket) VALUES (2105, '2010-08-19', 'ON', 'Refinance External', 'Fixed', 633, 80, 36.59, 26.56, 'Conv', 281740.24, 'Owner-Occupied', 'Open', '1900-01-00', 'Current');</v>
      </c>
    </row>
    <row r="2107" spans="1:16" x14ac:dyDescent="0.35">
      <c r="A2107" s="22">
        <v>2106</v>
      </c>
      <c r="B2107" s="21">
        <v>40842</v>
      </c>
      <c r="C2107" s="22" t="s">
        <v>57</v>
      </c>
      <c r="D2107" s="22" t="s">
        <v>61</v>
      </c>
      <c r="E2107" s="22" t="s">
        <v>53</v>
      </c>
      <c r="F2107" s="22">
        <v>708</v>
      </c>
      <c r="G2107" s="22">
        <v>80</v>
      </c>
      <c r="H2107" s="22">
        <v>31.65</v>
      </c>
      <c r="I2107" s="22">
        <v>29.69</v>
      </c>
      <c r="J2107" s="22" t="s">
        <v>54</v>
      </c>
      <c r="K2107" s="23">
        <v>0</v>
      </c>
      <c r="L2107" s="23" t="s">
        <v>55</v>
      </c>
      <c r="M2107" s="23" t="s">
        <v>84</v>
      </c>
      <c r="N2107" s="27">
        <v>42670</v>
      </c>
      <c r="O2107" s="23" t="s">
        <v>56</v>
      </c>
      <c r="P2107" t="str">
        <f t="shared" si="32"/>
        <v>INSERT INTO @DataTable (Deal, AdvanceDate, PROV, DealPurpose, RateType, BEACON, LTV, TDS, GDS, InsuranceType, PrincipalBalance, OccupancyType, AccountStatus, Closed_Date, DelinquencyBucket) VALUES (2106, '2011-10-26', 'ON', 'Purchase', 'Fixed', 708, 80, 31.65, 29.69, 'Conv', 0, 'Owner-Occupied', 'Closed', '2016-10-27', 'Current');</v>
      </c>
    </row>
    <row r="2108" spans="1:16" x14ac:dyDescent="0.35">
      <c r="A2108" s="19">
        <v>2107</v>
      </c>
      <c r="B2108" s="18">
        <v>42555</v>
      </c>
      <c r="C2108" s="19" t="s">
        <v>51</v>
      </c>
      <c r="D2108" s="19" t="s">
        <v>61</v>
      </c>
      <c r="E2108" s="19" t="s">
        <v>40</v>
      </c>
      <c r="F2108" s="19">
        <v>734</v>
      </c>
      <c r="G2108" s="19">
        <v>80</v>
      </c>
      <c r="H2108" s="19">
        <v>34.39</v>
      </c>
      <c r="I2108" s="19">
        <v>23.79</v>
      </c>
      <c r="J2108" s="19" t="s">
        <v>54</v>
      </c>
      <c r="K2108" s="20">
        <v>347885.64</v>
      </c>
      <c r="L2108" s="20" t="s">
        <v>55</v>
      </c>
      <c r="M2108" s="20" t="s">
        <v>83</v>
      </c>
      <c r="N2108" s="26"/>
      <c r="O2108" s="20" t="s">
        <v>56</v>
      </c>
      <c r="P2108" t="str">
        <f t="shared" si="32"/>
        <v>INSERT INTO @DataTable (Deal, AdvanceDate, PROV, DealPurpose, RateType, BEACON, LTV, TDS, GDS, InsuranceType, PrincipalBalance, OccupancyType, AccountStatus, Closed_Date, DelinquencyBucket) VALUES (2107, '2016-07-04', 'AB', 'Purchase', 'ARM', 734, 80, 34.39, 23.79, 'Conv', 347885.64, 'Owner-Occupied', 'Open', '1900-01-00', 'Current');</v>
      </c>
    </row>
    <row r="2109" spans="1:16" x14ac:dyDescent="0.35">
      <c r="A2109" s="22">
        <v>2108</v>
      </c>
      <c r="B2109" s="21">
        <v>41039</v>
      </c>
      <c r="C2109" s="22" t="s">
        <v>58</v>
      </c>
      <c r="D2109" s="22" t="s">
        <v>61</v>
      </c>
      <c r="E2109" s="22" t="s">
        <v>40</v>
      </c>
      <c r="F2109" s="22">
        <v>736</v>
      </c>
      <c r="G2109" s="22">
        <v>80</v>
      </c>
      <c r="H2109" s="22">
        <v>40.44</v>
      </c>
      <c r="I2109" s="22">
        <v>25.29</v>
      </c>
      <c r="J2109" s="22" t="s">
        <v>54</v>
      </c>
      <c r="K2109" s="23">
        <v>381045.62</v>
      </c>
      <c r="L2109" s="23" t="s">
        <v>55</v>
      </c>
      <c r="M2109" s="23" t="s">
        <v>83</v>
      </c>
      <c r="N2109" s="27"/>
      <c r="O2109" s="23" t="s">
        <v>56</v>
      </c>
      <c r="P2109" t="str">
        <f t="shared" si="32"/>
        <v>INSERT INTO @DataTable (Deal, AdvanceDate, PROV, DealPurpose, RateType, BEACON, LTV, TDS, GDS, InsuranceType, PrincipalBalance, OccupancyType, AccountStatus, Closed_Date, DelinquencyBucket) VALUES (2108, '2012-05-10', 'BC', 'Purchase', 'ARM', 736, 80, 40.44, 25.29, 'Conv', 381045.62, 'Owner-Occupied', 'Open', '1900-01-00', 'Current');</v>
      </c>
    </row>
    <row r="2110" spans="1:16" x14ac:dyDescent="0.35">
      <c r="A2110" s="19">
        <v>2109</v>
      </c>
      <c r="B2110" s="18">
        <v>42082</v>
      </c>
      <c r="C2110" s="19" t="s">
        <v>57</v>
      </c>
      <c r="D2110" s="19" t="s">
        <v>61</v>
      </c>
      <c r="E2110" s="19" t="s">
        <v>40</v>
      </c>
      <c r="F2110" s="19">
        <v>789</v>
      </c>
      <c r="G2110" s="19">
        <v>35.799999999999997</v>
      </c>
      <c r="H2110" s="19">
        <v>13.02</v>
      </c>
      <c r="I2110" s="19">
        <v>11.94</v>
      </c>
      <c r="J2110" s="19" t="s">
        <v>54</v>
      </c>
      <c r="K2110" s="20">
        <v>132436.44</v>
      </c>
      <c r="L2110" s="20" t="s">
        <v>55</v>
      </c>
      <c r="M2110" s="20" t="s">
        <v>83</v>
      </c>
      <c r="N2110" s="26"/>
      <c r="O2110" s="20" t="s">
        <v>56</v>
      </c>
      <c r="P2110" t="str">
        <f t="shared" si="32"/>
        <v>INSERT INTO @DataTable (Deal, AdvanceDate, PROV, DealPurpose, RateType, BEACON, LTV, TDS, GDS, InsuranceType, PrincipalBalance, OccupancyType, AccountStatus, Closed_Date, DelinquencyBucket) VALUES (2109, '2015-03-19', 'ON', 'Purchase', 'ARM', 789, 35.8, 13.02, 11.94, 'Conv', 132436.44, 'Owner-Occupied', 'Open', '1900-01-00', 'Current');</v>
      </c>
    </row>
    <row r="2111" spans="1:16" x14ac:dyDescent="0.35">
      <c r="A2111" s="22">
        <v>2110</v>
      </c>
      <c r="B2111" s="21">
        <v>42310</v>
      </c>
      <c r="C2111" s="22" t="s">
        <v>57</v>
      </c>
      <c r="D2111" s="22" t="s">
        <v>61</v>
      </c>
      <c r="E2111" s="22" t="s">
        <v>40</v>
      </c>
      <c r="F2111" s="22">
        <v>764</v>
      </c>
      <c r="G2111" s="22">
        <v>90</v>
      </c>
      <c r="H2111" s="22">
        <v>28.02</v>
      </c>
      <c r="I2111" s="22">
        <v>19.14</v>
      </c>
      <c r="J2111" s="22" t="s">
        <v>60</v>
      </c>
      <c r="K2111" s="23">
        <v>473977.87</v>
      </c>
      <c r="L2111" s="23" t="s">
        <v>55</v>
      </c>
      <c r="M2111" s="23" t="s">
        <v>83</v>
      </c>
      <c r="N2111" s="27"/>
      <c r="O2111" s="23" t="s">
        <v>56</v>
      </c>
      <c r="P2111" t="str">
        <f t="shared" si="32"/>
        <v>INSERT INTO @DataTable (Deal, AdvanceDate, PROV, DealPurpose, RateType, BEACON, LTV, TDS, GDS, InsuranceType, PrincipalBalance, OccupancyType, AccountStatus, Closed_Date, DelinquencyBucket) VALUES (2110, '2015-11-02', 'ON', 'Purchase', 'ARM', 764, 90, 28.02, 19.14, 'HiRatio', 473977.87, 'Owner-Occupied', 'Open', '1900-01-00', 'Current');</v>
      </c>
    </row>
    <row r="2112" spans="1:16" x14ac:dyDescent="0.35">
      <c r="A2112" s="19">
        <v>2111</v>
      </c>
      <c r="B2112" s="18">
        <v>41848</v>
      </c>
      <c r="C2112" s="19" t="s">
        <v>58</v>
      </c>
      <c r="D2112" s="19" t="s">
        <v>61</v>
      </c>
      <c r="E2112" s="19" t="s">
        <v>53</v>
      </c>
      <c r="F2112" s="19">
        <v>753</v>
      </c>
      <c r="G2112" s="19">
        <v>95</v>
      </c>
      <c r="H2112" s="19">
        <v>39.36</v>
      </c>
      <c r="I2112" s="19">
        <v>26.89</v>
      </c>
      <c r="J2112" s="19" t="s">
        <v>60</v>
      </c>
      <c r="K2112" s="20">
        <v>324472.37</v>
      </c>
      <c r="L2112" s="20" t="s">
        <v>55</v>
      </c>
      <c r="M2112" s="20" t="s">
        <v>83</v>
      </c>
      <c r="N2112" s="26"/>
      <c r="O2112" s="20" t="s">
        <v>56</v>
      </c>
      <c r="P2112" t="str">
        <f t="shared" si="32"/>
        <v>INSERT INTO @DataTable (Deal, AdvanceDate, PROV, DealPurpose, RateType, BEACON, LTV, TDS, GDS, InsuranceType, PrincipalBalance, OccupancyType, AccountStatus, Closed_Date, DelinquencyBucket) VALUES (2111, '2014-07-28', 'BC', 'Purchase', 'Fixed', 753, 95, 39.36, 26.89, 'HiRatio', 324472.37, 'Owner-Occupied', 'Open', '1900-01-00', 'Current');</v>
      </c>
    </row>
    <row r="2113" spans="1:16" x14ac:dyDescent="0.35">
      <c r="A2113" s="22">
        <v>2112</v>
      </c>
      <c r="B2113" s="21">
        <v>41764</v>
      </c>
      <c r="C2113" s="22" t="s">
        <v>51</v>
      </c>
      <c r="D2113" s="22" t="s">
        <v>59</v>
      </c>
      <c r="E2113" s="22" t="s">
        <v>53</v>
      </c>
      <c r="F2113" s="22">
        <v>713</v>
      </c>
      <c r="G2113" s="22">
        <v>85.37</v>
      </c>
      <c r="H2113" s="22">
        <v>42.56</v>
      </c>
      <c r="I2113" s="22">
        <v>17.38</v>
      </c>
      <c r="J2113" s="22" t="s">
        <v>60</v>
      </c>
      <c r="K2113" s="23">
        <v>0</v>
      </c>
      <c r="L2113" s="23" t="s">
        <v>55</v>
      </c>
      <c r="M2113" s="23" t="s">
        <v>84</v>
      </c>
      <c r="N2113" s="27">
        <v>42369</v>
      </c>
      <c r="O2113" s="23" t="s">
        <v>56</v>
      </c>
      <c r="P2113" t="str">
        <f t="shared" si="32"/>
        <v>INSERT INTO @DataTable (Deal, AdvanceDate, PROV, DealPurpose, RateType, BEACON, LTV, TDS, GDS, InsuranceType, PrincipalBalance, OccupancyType, AccountStatus, Closed_Date, DelinquencyBucket) VALUES (2112, '2014-05-05', 'AB', 'Transfer', 'Fixed', 713, 85.37, 42.56, 17.38, 'HiRatio', 0, 'Owner-Occupied', 'Closed', '2015-12-31', 'Current');</v>
      </c>
    </row>
    <row r="2114" spans="1:16" x14ac:dyDescent="0.35">
      <c r="A2114" s="19">
        <v>2113</v>
      </c>
      <c r="B2114" s="18">
        <v>42167</v>
      </c>
      <c r="C2114" s="19" t="s">
        <v>57</v>
      </c>
      <c r="D2114" s="19" t="s">
        <v>64</v>
      </c>
      <c r="E2114" s="19" t="s">
        <v>53</v>
      </c>
      <c r="F2114" s="19">
        <v>714</v>
      </c>
      <c r="G2114" s="19">
        <v>95</v>
      </c>
      <c r="H2114" s="19">
        <v>41.71</v>
      </c>
      <c r="I2114" s="19">
        <v>36.979999999999997</v>
      </c>
      <c r="J2114" s="19" t="s">
        <v>60</v>
      </c>
      <c r="K2114" s="20">
        <v>215619.63</v>
      </c>
      <c r="L2114" s="20" t="s">
        <v>55</v>
      </c>
      <c r="M2114" s="20" t="s">
        <v>83</v>
      </c>
      <c r="N2114" s="26"/>
      <c r="O2114" s="20" t="s">
        <v>56</v>
      </c>
      <c r="P2114" t="str">
        <f t="shared" si="32"/>
        <v>INSERT INTO @DataTable (Deal, AdvanceDate, PROV, DealPurpose, RateType, BEACON, LTV, TDS, GDS, InsuranceType, PrincipalBalance, OccupancyType, AccountStatus, Closed_Date, DelinquencyBucket) VALUES (2113, '2015-06-12', 'ON', 'Purchase with Improvements', 'Fixed', 714, 95, 41.71, 36.98, 'HiRatio', 215619.63, 'Owner-Occupied', 'Open', '1900-01-00', 'Current');</v>
      </c>
    </row>
    <row r="2115" spans="1:16" x14ac:dyDescent="0.35">
      <c r="A2115" s="22">
        <v>2114</v>
      </c>
      <c r="B2115" s="21">
        <v>42090</v>
      </c>
      <c r="C2115" s="22" t="s">
        <v>57</v>
      </c>
      <c r="D2115" s="22" t="s">
        <v>59</v>
      </c>
      <c r="E2115" s="22" t="s">
        <v>40</v>
      </c>
      <c r="F2115" s="22">
        <v>792</v>
      </c>
      <c r="G2115" s="22">
        <v>40.229999999999997</v>
      </c>
      <c r="H2115" s="22">
        <v>17.32</v>
      </c>
      <c r="I2115" s="22">
        <v>13.8</v>
      </c>
      <c r="J2115" s="22" t="s">
        <v>54</v>
      </c>
      <c r="K2115" s="23">
        <v>144592.20000000001</v>
      </c>
      <c r="L2115" s="23" t="s">
        <v>55</v>
      </c>
      <c r="M2115" s="23" t="s">
        <v>83</v>
      </c>
      <c r="N2115" s="27"/>
      <c r="O2115" s="23" t="s">
        <v>56</v>
      </c>
      <c r="P2115" t="str">
        <f t="shared" ref="P2115:P2178" si="33">"INSERT INTO @DataTable (Deal, AdvanceDate, PROV, DealPurpose, RateType, BEACON, LTV, TDS, GDS, InsuranceType, PrincipalBalance, OccupancyType, AccountStatus, Closed_Date, DelinquencyBucket) VALUES (" &amp; A2115 &amp; ", " &amp; "'" &amp; TEXT(B2115, "yyyy-mm-dd") &amp; "', '" &amp; C2115 &amp; "', '" &amp; D2115 &amp; "', '" &amp; E2115 &amp; "', " &amp; F2115 &amp; ", " &amp; G2115 &amp; ", " &amp; H2115 &amp; ", " &amp; I2115 &amp; ", '" &amp; J2115 &amp; "', " &amp; K2115 &amp; ", '" &amp; L2115 &amp; "', '" &amp; M2115 &amp; "', '" &amp;TEXT(N2115, "yyyy-mm-dd") &amp; "', '" &amp; O2115 &amp; "');"</f>
        <v>INSERT INTO @DataTable (Deal, AdvanceDate, PROV, DealPurpose, RateType, BEACON, LTV, TDS, GDS, InsuranceType, PrincipalBalance, OccupancyType, AccountStatus, Closed_Date, DelinquencyBucket) VALUES (2114, '2015-03-27', 'ON', 'Transfer', 'ARM', 792, 40.23, 17.32, 13.8, 'Conv', 144592.2, 'Owner-Occupied', 'Open', '1900-01-00', 'Current');</v>
      </c>
    </row>
    <row r="2116" spans="1:16" x14ac:dyDescent="0.35">
      <c r="A2116" s="19">
        <v>2115</v>
      </c>
      <c r="B2116" s="18">
        <v>42215</v>
      </c>
      <c r="C2116" s="19" t="s">
        <v>57</v>
      </c>
      <c r="D2116" s="19" t="s">
        <v>61</v>
      </c>
      <c r="E2116" s="19" t="s">
        <v>53</v>
      </c>
      <c r="F2116" s="19">
        <v>686</v>
      </c>
      <c r="G2116" s="19">
        <v>95</v>
      </c>
      <c r="H2116" s="19">
        <v>35</v>
      </c>
      <c r="I2116" s="19">
        <v>24.51</v>
      </c>
      <c r="J2116" s="19" t="s">
        <v>60</v>
      </c>
      <c r="K2116" s="20">
        <v>338993.4</v>
      </c>
      <c r="L2116" s="20" t="s">
        <v>55</v>
      </c>
      <c r="M2116" s="20" t="s">
        <v>83</v>
      </c>
      <c r="N2116" s="26"/>
      <c r="O2116" s="20" t="s">
        <v>56</v>
      </c>
      <c r="P2116" t="str">
        <f t="shared" si="33"/>
        <v>INSERT INTO @DataTable (Deal, AdvanceDate, PROV, DealPurpose, RateType, BEACON, LTV, TDS, GDS, InsuranceType, PrincipalBalance, OccupancyType, AccountStatus, Closed_Date, DelinquencyBucket) VALUES (2115, '2015-07-30', 'ON', 'Purchase', 'Fixed', 686, 95, 35, 24.51, 'HiRatio', 338993.4, 'Owner-Occupied', 'Open', '1900-01-00', 'Current');</v>
      </c>
    </row>
    <row r="2117" spans="1:16" x14ac:dyDescent="0.35">
      <c r="A2117" s="22">
        <v>2116</v>
      </c>
      <c r="B2117" s="21">
        <v>41054</v>
      </c>
      <c r="C2117" s="22" t="s">
        <v>57</v>
      </c>
      <c r="D2117" s="22" t="s">
        <v>61</v>
      </c>
      <c r="E2117" s="22" t="s">
        <v>53</v>
      </c>
      <c r="F2117" s="22">
        <v>675</v>
      </c>
      <c r="G2117" s="22">
        <v>75</v>
      </c>
      <c r="H2117" s="22">
        <v>24.86</v>
      </c>
      <c r="I2117" s="22">
        <v>16.760000000000002</v>
      </c>
      <c r="J2117" s="22" t="s">
        <v>54</v>
      </c>
      <c r="K2117" s="23">
        <v>217157.07</v>
      </c>
      <c r="L2117" s="23" t="s">
        <v>55</v>
      </c>
      <c r="M2117" s="23" t="s">
        <v>83</v>
      </c>
      <c r="N2117" s="27"/>
      <c r="O2117" s="23" t="s">
        <v>56</v>
      </c>
      <c r="P2117" t="str">
        <f t="shared" si="33"/>
        <v>INSERT INTO @DataTable (Deal, AdvanceDate, PROV, DealPurpose, RateType, BEACON, LTV, TDS, GDS, InsuranceType, PrincipalBalance, OccupancyType, AccountStatus, Closed_Date, DelinquencyBucket) VALUES (2116, '2012-05-25', 'ON', 'Purchase', 'Fixed', 675, 75, 24.86, 16.76, 'Conv', 217157.07, 'Owner-Occupied', 'Open', '1900-01-00', 'Current');</v>
      </c>
    </row>
    <row r="2118" spans="1:16" x14ac:dyDescent="0.35">
      <c r="A2118" s="19">
        <v>2117</v>
      </c>
      <c r="B2118" s="18">
        <v>40767</v>
      </c>
      <c r="C2118" s="19" t="s">
        <v>58</v>
      </c>
      <c r="D2118" s="19" t="s">
        <v>61</v>
      </c>
      <c r="E2118" s="19" t="s">
        <v>53</v>
      </c>
      <c r="F2118" s="19">
        <v>810</v>
      </c>
      <c r="G2118" s="19">
        <v>95</v>
      </c>
      <c r="H2118" s="19">
        <v>39.479999999999997</v>
      </c>
      <c r="I2118" s="19">
        <v>33.71</v>
      </c>
      <c r="J2118" s="19" t="s">
        <v>60</v>
      </c>
      <c r="K2118" s="20">
        <v>0</v>
      </c>
      <c r="L2118" s="20" t="s">
        <v>55</v>
      </c>
      <c r="M2118" s="20" t="s">
        <v>84</v>
      </c>
      <c r="N2118" s="26">
        <v>41240</v>
      </c>
      <c r="O2118" s="20" t="s">
        <v>56</v>
      </c>
      <c r="P2118" t="str">
        <f t="shared" si="33"/>
        <v>INSERT INTO @DataTable (Deal, AdvanceDate, PROV, DealPurpose, RateType, BEACON, LTV, TDS, GDS, InsuranceType, PrincipalBalance, OccupancyType, AccountStatus, Closed_Date, DelinquencyBucket) VALUES (2117, '2011-08-12', 'BC', 'Purchase', 'Fixed', 810, 95, 39.48, 33.71, 'HiRatio', 0, 'Owner-Occupied', 'Closed', '2012-11-27', 'Current');</v>
      </c>
    </row>
    <row r="2119" spans="1:16" x14ac:dyDescent="0.35">
      <c r="A2119" s="22">
        <v>2118</v>
      </c>
      <c r="B2119" s="21">
        <v>41746</v>
      </c>
      <c r="C2119" s="22" t="s">
        <v>51</v>
      </c>
      <c r="D2119" s="22" t="s">
        <v>61</v>
      </c>
      <c r="E2119" s="22" t="s">
        <v>53</v>
      </c>
      <c r="F2119" s="22">
        <v>771</v>
      </c>
      <c r="G2119" s="22">
        <v>95</v>
      </c>
      <c r="H2119" s="22">
        <v>32.53</v>
      </c>
      <c r="I2119" s="22">
        <v>30.13</v>
      </c>
      <c r="J2119" s="22" t="s">
        <v>60</v>
      </c>
      <c r="K2119" s="23">
        <v>331710.69</v>
      </c>
      <c r="L2119" s="23" t="s">
        <v>55</v>
      </c>
      <c r="M2119" s="23" t="s">
        <v>83</v>
      </c>
      <c r="N2119" s="27"/>
      <c r="O2119" s="23" t="s">
        <v>56</v>
      </c>
      <c r="P2119" t="str">
        <f t="shared" si="33"/>
        <v>INSERT INTO @DataTable (Deal, AdvanceDate, PROV, DealPurpose, RateType, BEACON, LTV, TDS, GDS, InsuranceType, PrincipalBalance, OccupancyType, AccountStatus, Closed_Date, DelinquencyBucket) VALUES (2118, '2014-04-17', 'AB', 'Purchase', 'Fixed', 771, 95, 32.53, 30.13, 'HiRatio', 331710.69, 'Owner-Occupied', 'Open', '1900-01-00', 'Current');</v>
      </c>
    </row>
    <row r="2120" spans="1:16" x14ac:dyDescent="0.35">
      <c r="A2120" s="19">
        <v>2119</v>
      </c>
      <c r="B2120" s="18">
        <v>40760</v>
      </c>
      <c r="C2120" s="19" t="s">
        <v>74</v>
      </c>
      <c r="D2120" s="19" t="s">
        <v>61</v>
      </c>
      <c r="E2120" s="19" t="s">
        <v>53</v>
      </c>
      <c r="F2120" s="19">
        <v>796</v>
      </c>
      <c r="G2120" s="19">
        <v>95</v>
      </c>
      <c r="H2120" s="19">
        <v>40.020000000000003</v>
      </c>
      <c r="I2120" s="19">
        <v>7.1</v>
      </c>
      <c r="J2120" s="19" t="s">
        <v>60</v>
      </c>
      <c r="K2120" s="20">
        <v>120804.72</v>
      </c>
      <c r="L2120" s="20" t="s">
        <v>66</v>
      </c>
      <c r="M2120" s="20" t="s">
        <v>83</v>
      </c>
      <c r="N2120" s="26"/>
      <c r="O2120" s="20" t="s">
        <v>56</v>
      </c>
      <c r="P2120" t="str">
        <f t="shared" si="33"/>
        <v>INSERT INTO @DataTable (Deal, AdvanceDate, PROV, DealPurpose, RateType, BEACON, LTV, TDS, GDS, InsuranceType, PrincipalBalance, OccupancyType, AccountStatus, Closed_Date, DelinquencyBucket) VALUES (2119, '2011-08-05', 'MB', 'Purchase', 'Fixed', 796, 95, 40.02, 7.1, 'HiRatio', 120804.72, 'Second Home', 'Open', '1900-01-00', 'Current');</v>
      </c>
    </row>
    <row r="2121" spans="1:16" x14ac:dyDescent="0.35">
      <c r="A2121" s="22">
        <v>2120</v>
      </c>
      <c r="B2121" s="21">
        <v>42012</v>
      </c>
      <c r="C2121" s="22" t="s">
        <v>57</v>
      </c>
      <c r="D2121" s="22" t="s">
        <v>61</v>
      </c>
      <c r="E2121" s="22" t="s">
        <v>53</v>
      </c>
      <c r="F2121" s="22">
        <v>748</v>
      </c>
      <c r="G2121" s="22">
        <v>95</v>
      </c>
      <c r="H2121" s="22">
        <v>42.55</v>
      </c>
      <c r="I2121" s="22">
        <v>17.16</v>
      </c>
      <c r="J2121" s="22" t="s">
        <v>60</v>
      </c>
      <c r="K2121" s="23">
        <v>297067.32</v>
      </c>
      <c r="L2121" s="23" t="s">
        <v>66</v>
      </c>
      <c r="M2121" s="23" t="s">
        <v>83</v>
      </c>
      <c r="N2121" s="27"/>
      <c r="O2121" s="23" t="s">
        <v>56</v>
      </c>
      <c r="P2121" t="str">
        <f t="shared" si="33"/>
        <v>INSERT INTO @DataTable (Deal, AdvanceDate, PROV, DealPurpose, RateType, BEACON, LTV, TDS, GDS, InsuranceType, PrincipalBalance, OccupancyType, AccountStatus, Closed_Date, DelinquencyBucket) VALUES (2120, '2015-01-08', 'ON', 'Purchase', 'Fixed', 748, 95, 42.55, 17.16, 'HiRatio', 297067.32, 'Second Home', 'Open', '1900-01-00', 'Current');</v>
      </c>
    </row>
    <row r="2122" spans="1:16" x14ac:dyDescent="0.35">
      <c r="A2122" s="19">
        <v>2121</v>
      </c>
      <c r="B2122" s="18">
        <v>42230</v>
      </c>
      <c r="C2122" s="19" t="s">
        <v>57</v>
      </c>
      <c r="D2122" s="19" t="s">
        <v>61</v>
      </c>
      <c r="E2122" s="19" t="s">
        <v>40</v>
      </c>
      <c r="F2122" s="19">
        <v>811</v>
      </c>
      <c r="G2122" s="19">
        <v>80</v>
      </c>
      <c r="H2122" s="19">
        <v>17.23</v>
      </c>
      <c r="I2122" s="19">
        <v>15.98</v>
      </c>
      <c r="J2122" s="19" t="s">
        <v>54</v>
      </c>
      <c r="K2122" s="20">
        <v>295147.71999999997</v>
      </c>
      <c r="L2122" s="20" t="s">
        <v>55</v>
      </c>
      <c r="M2122" s="20" t="s">
        <v>83</v>
      </c>
      <c r="N2122" s="26"/>
      <c r="O2122" s="20" t="s">
        <v>56</v>
      </c>
      <c r="P2122" t="str">
        <f t="shared" si="33"/>
        <v>INSERT INTO @DataTable (Deal, AdvanceDate, PROV, DealPurpose, RateType, BEACON, LTV, TDS, GDS, InsuranceType, PrincipalBalance, OccupancyType, AccountStatus, Closed_Date, DelinquencyBucket) VALUES (2121, '2015-08-14', 'ON', 'Purchase', 'ARM', 811, 80, 17.23, 15.98, 'Conv', 295147.72, 'Owner-Occupied', 'Open', '1900-01-00', 'Current');</v>
      </c>
    </row>
    <row r="2123" spans="1:16" x14ac:dyDescent="0.35">
      <c r="A2123" s="22">
        <v>2122</v>
      </c>
      <c r="B2123" s="21">
        <v>40914</v>
      </c>
      <c r="C2123" s="22" t="s">
        <v>57</v>
      </c>
      <c r="D2123" s="22" t="s">
        <v>61</v>
      </c>
      <c r="E2123" s="22" t="s">
        <v>53</v>
      </c>
      <c r="F2123" s="22">
        <v>784</v>
      </c>
      <c r="G2123" s="22">
        <v>80</v>
      </c>
      <c r="H2123" s="22">
        <v>17.36</v>
      </c>
      <c r="I2123" s="22">
        <v>17.21</v>
      </c>
      <c r="J2123" s="22" t="s">
        <v>54</v>
      </c>
      <c r="K2123" s="23">
        <v>0</v>
      </c>
      <c r="L2123" s="23" t="s">
        <v>55</v>
      </c>
      <c r="M2123" s="23" t="s">
        <v>84</v>
      </c>
      <c r="N2123" s="27">
        <v>42412</v>
      </c>
      <c r="O2123" s="23" t="s">
        <v>56</v>
      </c>
      <c r="P2123" t="str">
        <f t="shared" si="33"/>
        <v>INSERT INTO @DataTable (Deal, AdvanceDate, PROV, DealPurpose, RateType, BEACON, LTV, TDS, GDS, InsuranceType, PrincipalBalance, OccupancyType, AccountStatus, Closed_Date, DelinquencyBucket) VALUES (2122, '2012-01-06', 'ON', 'Purchase', 'Fixed', 784, 80, 17.36, 17.21, 'Conv', 0, 'Owner-Occupied', 'Closed', '2016-02-12', 'Current');</v>
      </c>
    </row>
    <row r="2124" spans="1:16" x14ac:dyDescent="0.35">
      <c r="A2124" s="19">
        <v>2123</v>
      </c>
      <c r="B2124" s="18">
        <v>41450</v>
      </c>
      <c r="C2124" s="19" t="s">
        <v>58</v>
      </c>
      <c r="D2124" s="19" t="s">
        <v>61</v>
      </c>
      <c r="E2124" s="19" t="s">
        <v>53</v>
      </c>
      <c r="F2124" s="19">
        <v>643</v>
      </c>
      <c r="G2124" s="19">
        <v>94.86</v>
      </c>
      <c r="H2124" s="19">
        <v>38.200000000000003</v>
      </c>
      <c r="I2124" s="19">
        <v>26.77</v>
      </c>
      <c r="J2124" s="19" t="s">
        <v>60</v>
      </c>
      <c r="K2124" s="20">
        <v>449577.9</v>
      </c>
      <c r="L2124" s="20" t="s">
        <v>55</v>
      </c>
      <c r="M2124" s="20" t="s">
        <v>83</v>
      </c>
      <c r="N2124" s="26"/>
      <c r="O2124" s="20" t="s">
        <v>69</v>
      </c>
      <c r="P2124" t="str">
        <f t="shared" si="33"/>
        <v>INSERT INTO @DataTable (Deal, AdvanceDate, PROV, DealPurpose, RateType, BEACON, LTV, TDS, GDS, InsuranceType, PrincipalBalance, OccupancyType, AccountStatus, Closed_Date, DelinquencyBucket) VALUES (2123, '2013-06-25', 'BC', 'Purchase', 'Fixed', 643, 94.86, 38.2, 26.77, 'HiRatio', 449577.9, 'Owner-Occupied', 'Open', '1900-01-00', '0-29');</v>
      </c>
    </row>
    <row r="2125" spans="1:16" x14ac:dyDescent="0.35">
      <c r="A2125" s="22">
        <v>2124</v>
      </c>
      <c r="B2125" s="21">
        <v>42453</v>
      </c>
      <c r="C2125" s="22" t="s">
        <v>57</v>
      </c>
      <c r="D2125" s="22" t="s">
        <v>61</v>
      </c>
      <c r="E2125" s="22" t="s">
        <v>40</v>
      </c>
      <c r="F2125" s="22">
        <v>766</v>
      </c>
      <c r="G2125" s="22">
        <v>89.87</v>
      </c>
      <c r="H2125" s="22">
        <v>32.22</v>
      </c>
      <c r="I2125" s="22">
        <v>11.18</v>
      </c>
      <c r="J2125" s="22" t="s">
        <v>54</v>
      </c>
      <c r="K2125" s="23">
        <v>250216.78</v>
      </c>
      <c r="L2125" s="23" t="s">
        <v>66</v>
      </c>
      <c r="M2125" s="23" t="s">
        <v>83</v>
      </c>
      <c r="N2125" s="27"/>
      <c r="O2125" s="23" t="s">
        <v>56</v>
      </c>
      <c r="P2125" t="str">
        <f t="shared" si="33"/>
        <v>INSERT INTO @DataTable (Deal, AdvanceDate, PROV, DealPurpose, RateType, BEACON, LTV, TDS, GDS, InsuranceType, PrincipalBalance, OccupancyType, AccountStatus, Closed_Date, DelinquencyBucket) VALUES (2124, '2016-03-24', 'ON', 'Purchase', 'ARM', 766, 89.87, 32.22, 11.18, 'Conv', 250216.78, 'Second Home', 'Open', '1900-01-00', 'Current');</v>
      </c>
    </row>
    <row r="2126" spans="1:16" x14ac:dyDescent="0.35">
      <c r="A2126" s="19">
        <v>2125</v>
      </c>
      <c r="B2126" s="18">
        <v>42613</v>
      </c>
      <c r="C2126" s="19" t="s">
        <v>58</v>
      </c>
      <c r="D2126" s="19" t="s">
        <v>61</v>
      </c>
      <c r="E2126" s="19" t="s">
        <v>53</v>
      </c>
      <c r="F2126" s="19">
        <v>822</v>
      </c>
      <c r="G2126" s="19">
        <v>41.67</v>
      </c>
      <c r="H2126" s="19">
        <v>34.71</v>
      </c>
      <c r="I2126" s="19">
        <v>21.4</v>
      </c>
      <c r="J2126" s="19" t="s">
        <v>54</v>
      </c>
      <c r="K2126" s="20">
        <v>198079.27</v>
      </c>
      <c r="L2126" s="20" t="s">
        <v>55</v>
      </c>
      <c r="M2126" s="20" t="s">
        <v>83</v>
      </c>
      <c r="N2126" s="26"/>
      <c r="O2126" s="20" t="s">
        <v>56</v>
      </c>
      <c r="P2126" t="str">
        <f t="shared" si="33"/>
        <v>INSERT INTO @DataTable (Deal, AdvanceDate, PROV, DealPurpose, RateType, BEACON, LTV, TDS, GDS, InsuranceType, PrincipalBalance, OccupancyType, AccountStatus, Closed_Date, DelinquencyBucket) VALUES (2125, '2016-08-31', 'BC', 'Purchase', 'Fixed', 822, 41.67, 34.71, 21.4, 'Conv', 198079.27, 'Owner-Occupied', 'Open', '1900-01-00', 'Current');</v>
      </c>
    </row>
    <row r="2127" spans="1:16" x14ac:dyDescent="0.35">
      <c r="A2127" s="22">
        <v>2126</v>
      </c>
      <c r="B2127" s="21">
        <v>42285</v>
      </c>
      <c r="C2127" s="22" t="s">
        <v>57</v>
      </c>
      <c r="D2127" s="22" t="s">
        <v>61</v>
      </c>
      <c r="E2127" s="22" t="s">
        <v>40</v>
      </c>
      <c r="F2127" s="22">
        <v>790</v>
      </c>
      <c r="G2127" s="22">
        <v>21.82</v>
      </c>
      <c r="H2127" s="22">
        <v>34.43</v>
      </c>
      <c r="I2127" s="22">
        <v>18</v>
      </c>
      <c r="J2127" s="22" t="s">
        <v>54</v>
      </c>
      <c r="K2127" s="23">
        <v>225408.06</v>
      </c>
      <c r="L2127" s="23" t="s">
        <v>55</v>
      </c>
      <c r="M2127" s="23" t="s">
        <v>83</v>
      </c>
      <c r="N2127" s="27"/>
      <c r="O2127" s="23" t="s">
        <v>56</v>
      </c>
      <c r="P2127" t="str">
        <f t="shared" si="33"/>
        <v>INSERT INTO @DataTable (Deal, AdvanceDate, PROV, DealPurpose, RateType, BEACON, LTV, TDS, GDS, InsuranceType, PrincipalBalance, OccupancyType, AccountStatus, Closed_Date, DelinquencyBucket) VALUES (2126, '2015-10-08', 'ON', 'Purchase', 'ARM', 790, 21.82, 34.43, 18, 'Conv', 225408.06, 'Owner-Occupied', 'Open', '1900-01-00', 'Current');</v>
      </c>
    </row>
    <row r="2128" spans="1:16" x14ac:dyDescent="0.35">
      <c r="A2128" s="19">
        <v>2127</v>
      </c>
      <c r="B2128" s="18">
        <v>42122</v>
      </c>
      <c r="C2128" s="19" t="s">
        <v>57</v>
      </c>
      <c r="D2128" s="19" t="s">
        <v>52</v>
      </c>
      <c r="E2128" s="19" t="s">
        <v>40</v>
      </c>
      <c r="F2128" s="19">
        <v>702</v>
      </c>
      <c r="G2128" s="19">
        <v>79.73</v>
      </c>
      <c r="H2128" s="19">
        <v>28.46</v>
      </c>
      <c r="I2128" s="19">
        <v>24.9</v>
      </c>
      <c r="J2128" s="19" t="s">
        <v>54</v>
      </c>
      <c r="K2128" s="20">
        <v>422425.54</v>
      </c>
      <c r="L2128" s="20" t="s">
        <v>55</v>
      </c>
      <c r="M2128" s="20" t="s">
        <v>83</v>
      </c>
      <c r="N2128" s="26"/>
      <c r="O2128" s="20" t="s">
        <v>56</v>
      </c>
      <c r="P2128" t="str">
        <f t="shared" si="33"/>
        <v>INSERT INTO @DataTable (Deal, AdvanceDate, PROV, DealPurpose, RateType, BEACON, LTV, TDS, GDS, InsuranceType, PrincipalBalance, OccupancyType, AccountStatus, Closed_Date, DelinquencyBucket) VALUES (2127, '2015-04-28', 'ON', 'Refinance External', 'ARM', 702, 79.73, 28.46, 24.9, 'Conv', 422425.54, 'Owner-Occupied', 'Open', '1900-01-00', 'Current');</v>
      </c>
    </row>
    <row r="2129" spans="1:16" x14ac:dyDescent="0.35">
      <c r="A2129" s="22">
        <v>2128</v>
      </c>
      <c r="B2129" s="21">
        <v>42170</v>
      </c>
      <c r="C2129" s="22" t="s">
        <v>57</v>
      </c>
      <c r="D2129" s="22" t="s">
        <v>61</v>
      </c>
      <c r="E2129" s="22" t="s">
        <v>53</v>
      </c>
      <c r="F2129" s="22">
        <v>777</v>
      </c>
      <c r="G2129" s="22">
        <v>32</v>
      </c>
      <c r="H2129" s="22">
        <v>42.77</v>
      </c>
      <c r="I2129" s="22">
        <v>33.479999999999997</v>
      </c>
      <c r="J2129" s="22" t="s">
        <v>54</v>
      </c>
      <c r="K2129" s="23">
        <v>153115</v>
      </c>
      <c r="L2129" s="23" t="s">
        <v>55</v>
      </c>
      <c r="M2129" s="23" t="s">
        <v>83</v>
      </c>
      <c r="N2129" s="27"/>
      <c r="O2129" s="23" t="s">
        <v>56</v>
      </c>
      <c r="P2129" t="str">
        <f t="shared" si="33"/>
        <v>INSERT INTO @DataTable (Deal, AdvanceDate, PROV, DealPurpose, RateType, BEACON, LTV, TDS, GDS, InsuranceType, PrincipalBalance, OccupancyType, AccountStatus, Closed_Date, DelinquencyBucket) VALUES (2128, '2015-06-15', 'ON', 'Purchase', 'Fixed', 777, 32, 42.77, 33.48, 'Conv', 153115, 'Owner-Occupied', 'Open', '1900-01-00', 'Current');</v>
      </c>
    </row>
    <row r="2130" spans="1:16" x14ac:dyDescent="0.35">
      <c r="A2130" s="19">
        <v>2129</v>
      </c>
      <c r="B2130" s="18">
        <v>41075</v>
      </c>
      <c r="C2130" s="19" t="s">
        <v>51</v>
      </c>
      <c r="D2130" s="19" t="s">
        <v>61</v>
      </c>
      <c r="E2130" s="19" t="s">
        <v>53</v>
      </c>
      <c r="F2130" s="19">
        <v>786</v>
      </c>
      <c r="G2130" s="19">
        <v>90</v>
      </c>
      <c r="H2130" s="19">
        <v>39.619999999999997</v>
      </c>
      <c r="I2130" s="19">
        <v>16.940000000000001</v>
      </c>
      <c r="J2130" s="19" t="s">
        <v>60</v>
      </c>
      <c r="K2130" s="20">
        <v>252144.22</v>
      </c>
      <c r="L2130" s="20" t="s">
        <v>55</v>
      </c>
      <c r="M2130" s="20" t="s">
        <v>83</v>
      </c>
      <c r="N2130" s="26"/>
      <c r="O2130" s="20" t="s">
        <v>56</v>
      </c>
      <c r="P2130" t="str">
        <f t="shared" si="33"/>
        <v>INSERT INTO @DataTable (Deal, AdvanceDate, PROV, DealPurpose, RateType, BEACON, LTV, TDS, GDS, InsuranceType, PrincipalBalance, OccupancyType, AccountStatus, Closed_Date, DelinquencyBucket) VALUES (2129, '2012-06-15', 'AB', 'Purchase', 'Fixed', 786, 90, 39.62, 16.94, 'HiRatio', 252144.22, 'Owner-Occupied', 'Open', '1900-01-00', 'Current');</v>
      </c>
    </row>
    <row r="2131" spans="1:16" x14ac:dyDescent="0.35">
      <c r="A2131" s="22">
        <v>2130</v>
      </c>
      <c r="B2131" s="21">
        <v>41346</v>
      </c>
      <c r="C2131" s="22" t="s">
        <v>51</v>
      </c>
      <c r="D2131" s="22" t="s">
        <v>61</v>
      </c>
      <c r="E2131" s="22" t="s">
        <v>53</v>
      </c>
      <c r="F2131" s="22">
        <v>790</v>
      </c>
      <c r="G2131" s="22">
        <v>95</v>
      </c>
      <c r="H2131" s="22">
        <v>35.74</v>
      </c>
      <c r="I2131" s="22">
        <v>23.36</v>
      </c>
      <c r="J2131" s="22" t="s">
        <v>60</v>
      </c>
      <c r="K2131" s="23">
        <v>253755.69</v>
      </c>
      <c r="L2131" s="23" t="s">
        <v>55</v>
      </c>
      <c r="M2131" s="23" t="s">
        <v>83</v>
      </c>
      <c r="N2131" s="27"/>
      <c r="O2131" s="23" t="s">
        <v>56</v>
      </c>
      <c r="P2131" t="str">
        <f t="shared" si="33"/>
        <v>INSERT INTO @DataTable (Deal, AdvanceDate, PROV, DealPurpose, RateType, BEACON, LTV, TDS, GDS, InsuranceType, PrincipalBalance, OccupancyType, AccountStatus, Closed_Date, DelinquencyBucket) VALUES (2130, '2013-03-13', 'AB', 'Purchase', 'Fixed', 790, 95, 35.74, 23.36, 'HiRatio', 253755.69, 'Owner-Occupied', 'Open', '1900-01-00', 'Current');</v>
      </c>
    </row>
    <row r="2132" spans="1:16" x14ac:dyDescent="0.35">
      <c r="A2132" s="19">
        <v>2131</v>
      </c>
      <c r="B2132" s="18">
        <v>41892</v>
      </c>
      <c r="C2132" s="19" t="s">
        <v>58</v>
      </c>
      <c r="D2132" s="19" t="s">
        <v>52</v>
      </c>
      <c r="E2132" s="19" t="s">
        <v>53</v>
      </c>
      <c r="F2132" s="19">
        <v>690</v>
      </c>
      <c r="G2132" s="19">
        <v>80</v>
      </c>
      <c r="H2132" s="19">
        <v>40.99</v>
      </c>
      <c r="I2132" s="19">
        <v>23.45</v>
      </c>
      <c r="J2132" s="19" t="s">
        <v>54</v>
      </c>
      <c r="K2132" s="20">
        <v>0</v>
      </c>
      <c r="L2132" s="20" t="s">
        <v>55</v>
      </c>
      <c r="M2132" s="20" t="s">
        <v>84</v>
      </c>
      <c r="N2132" s="26">
        <v>42241</v>
      </c>
      <c r="O2132" s="20" t="s">
        <v>56</v>
      </c>
      <c r="P2132" t="str">
        <f t="shared" si="33"/>
        <v>INSERT INTO @DataTable (Deal, AdvanceDate, PROV, DealPurpose, RateType, BEACON, LTV, TDS, GDS, InsuranceType, PrincipalBalance, OccupancyType, AccountStatus, Closed_Date, DelinquencyBucket) VALUES (2131, '2014-09-10', 'BC', 'Refinance External', 'Fixed', 690, 80, 40.99, 23.45, 'Conv', 0, 'Owner-Occupied', 'Closed', '2015-08-25', 'Current');</v>
      </c>
    </row>
    <row r="2133" spans="1:16" x14ac:dyDescent="0.35">
      <c r="A2133" s="22">
        <v>2132</v>
      </c>
      <c r="B2133" s="21">
        <v>42473</v>
      </c>
      <c r="C2133" s="22" t="s">
        <v>78</v>
      </c>
      <c r="D2133" s="22" t="s">
        <v>52</v>
      </c>
      <c r="E2133" s="22" t="s">
        <v>53</v>
      </c>
      <c r="F2133" s="22">
        <v>767</v>
      </c>
      <c r="G2133" s="22">
        <v>60.89</v>
      </c>
      <c r="H2133" s="22">
        <v>32.31</v>
      </c>
      <c r="I2133" s="22">
        <v>14.48</v>
      </c>
      <c r="J2133" s="22" t="s">
        <v>54</v>
      </c>
      <c r="K2133" s="23">
        <v>251097.07</v>
      </c>
      <c r="L2133" s="23" t="s">
        <v>55</v>
      </c>
      <c r="M2133" s="23" t="s">
        <v>83</v>
      </c>
      <c r="N2133" s="27"/>
      <c r="O2133" s="23" t="s">
        <v>56</v>
      </c>
      <c r="P2133" t="str">
        <f t="shared" si="33"/>
        <v>INSERT INTO @DataTable (Deal, AdvanceDate, PROV, DealPurpose, RateType, BEACON, LTV, TDS, GDS, InsuranceType, PrincipalBalance, OccupancyType, AccountStatus, Closed_Date, DelinquencyBucket) VALUES (2132, '2016-04-13', 'NL', 'Refinance External', 'Fixed', 767, 60.89, 32.31, 14.48, 'Conv', 251097.07, 'Owner-Occupied', 'Open', '1900-01-00', 'Current');</v>
      </c>
    </row>
    <row r="2134" spans="1:16" x14ac:dyDescent="0.35">
      <c r="A2134" s="19">
        <v>2133</v>
      </c>
      <c r="B2134" s="18">
        <v>41029</v>
      </c>
      <c r="C2134" s="19" t="s">
        <v>58</v>
      </c>
      <c r="D2134" s="19" t="s">
        <v>61</v>
      </c>
      <c r="E2134" s="19" t="s">
        <v>53</v>
      </c>
      <c r="F2134" s="19">
        <v>794</v>
      </c>
      <c r="G2134" s="19">
        <v>61.25</v>
      </c>
      <c r="H2134" s="19">
        <v>35.65</v>
      </c>
      <c r="I2134" s="19">
        <v>24.52</v>
      </c>
      <c r="J2134" s="19" t="s">
        <v>54</v>
      </c>
      <c r="K2134" s="20">
        <v>0</v>
      </c>
      <c r="L2134" s="20" t="s">
        <v>55</v>
      </c>
      <c r="M2134" s="20" t="s">
        <v>84</v>
      </c>
      <c r="N2134" s="26">
        <v>41873</v>
      </c>
      <c r="O2134" s="20" t="s">
        <v>56</v>
      </c>
      <c r="P2134" t="str">
        <f t="shared" si="33"/>
        <v>INSERT INTO @DataTable (Deal, AdvanceDate, PROV, DealPurpose, RateType, BEACON, LTV, TDS, GDS, InsuranceType, PrincipalBalance, OccupancyType, AccountStatus, Closed_Date, DelinquencyBucket) VALUES (2133, '2012-04-30', 'BC', 'Purchase', 'Fixed', 794, 61.25, 35.65, 24.52, 'Conv', 0, 'Owner-Occupied', 'Closed', '2014-08-22', 'Current');</v>
      </c>
    </row>
    <row r="2135" spans="1:16" x14ac:dyDescent="0.35">
      <c r="A2135" s="22">
        <v>2134</v>
      </c>
      <c r="B2135" s="21">
        <v>42290</v>
      </c>
      <c r="C2135" s="22" t="s">
        <v>57</v>
      </c>
      <c r="D2135" s="22" t="s">
        <v>61</v>
      </c>
      <c r="E2135" s="22" t="s">
        <v>53</v>
      </c>
      <c r="F2135" s="22">
        <v>789</v>
      </c>
      <c r="G2135" s="22">
        <v>90</v>
      </c>
      <c r="H2135" s="22">
        <v>37.630000000000003</v>
      </c>
      <c r="I2135" s="22">
        <v>37.06</v>
      </c>
      <c r="J2135" s="22" t="s">
        <v>60</v>
      </c>
      <c r="K2135" s="23">
        <v>547174.66</v>
      </c>
      <c r="L2135" s="23" t="s">
        <v>55</v>
      </c>
      <c r="M2135" s="23" t="s">
        <v>83</v>
      </c>
      <c r="N2135" s="27"/>
      <c r="O2135" s="23" t="s">
        <v>56</v>
      </c>
      <c r="P2135" t="str">
        <f t="shared" si="33"/>
        <v>INSERT INTO @DataTable (Deal, AdvanceDate, PROV, DealPurpose, RateType, BEACON, LTV, TDS, GDS, InsuranceType, PrincipalBalance, OccupancyType, AccountStatus, Closed_Date, DelinquencyBucket) VALUES (2134, '2015-10-13', 'ON', 'Purchase', 'Fixed', 789, 90, 37.63, 37.06, 'HiRatio', 547174.66, 'Owner-Occupied', 'Open', '1900-01-00', 'Current');</v>
      </c>
    </row>
    <row r="2136" spans="1:16" x14ac:dyDescent="0.35">
      <c r="A2136" s="19">
        <v>2135</v>
      </c>
      <c r="B2136" s="18">
        <v>41019</v>
      </c>
      <c r="C2136" s="19" t="s">
        <v>58</v>
      </c>
      <c r="D2136" s="19" t="s">
        <v>61</v>
      </c>
      <c r="E2136" s="19" t="s">
        <v>53</v>
      </c>
      <c r="F2136" s="19">
        <v>795</v>
      </c>
      <c r="G2136" s="19">
        <v>80</v>
      </c>
      <c r="H2136" s="19">
        <v>41.52</v>
      </c>
      <c r="I2136" s="19">
        <v>43.01</v>
      </c>
      <c r="J2136" s="19" t="s">
        <v>54</v>
      </c>
      <c r="K2136" s="20">
        <v>0</v>
      </c>
      <c r="L2136" s="20" t="s">
        <v>55</v>
      </c>
      <c r="M2136" s="20" t="s">
        <v>84</v>
      </c>
      <c r="N2136" s="26">
        <v>41493</v>
      </c>
      <c r="O2136" s="20" t="s">
        <v>56</v>
      </c>
      <c r="P2136" t="str">
        <f t="shared" si="33"/>
        <v>INSERT INTO @DataTable (Deal, AdvanceDate, PROV, DealPurpose, RateType, BEACON, LTV, TDS, GDS, InsuranceType, PrincipalBalance, OccupancyType, AccountStatus, Closed_Date, DelinquencyBucket) VALUES (2135, '2012-04-20', 'BC', 'Purchase', 'Fixed', 795, 80, 41.52, 43.01, 'Conv', 0, 'Owner-Occupied', 'Closed', '2013-08-07', 'Current');</v>
      </c>
    </row>
    <row r="2137" spans="1:16" x14ac:dyDescent="0.35">
      <c r="A2137" s="22">
        <v>2136</v>
      </c>
      <c r="B2137" s="21">
        <v>41851</v>
      </c>
      <c r="C2137" s="22" t="s">
        <v>51</v>
      </c>
      <c r="D2137" s="22" t="s">
        <v>61</v>
      </c>
      <c r="E2137" s="22" t="s">
        <v>53</v>
      </c>
      <c r="F2137" s="22">
        <v>745</v>
      </c>
      <c r="G2137" s="22">
        <v>95</v>
      </c>
      <c r="H2137" s="22">
        <v>24.07</v>
      </c>
      <c r="I2137" s="22">
        <v>22.88</v>
      </c>
      <c r="J2137" s="22" t="s">
        <v>60</v>
      </c>
      <c r="K2137" s="23">
        <v>159922.99</v>
      </c>
      <c r="L2137" s="23" t="s">
        <v>55</v>
      </c>
      <c r="M2137" s="23" t="s">
        <v>83</v>
      </c>
      <c r="N2137" s="27"/>
      <c r="O2137" s="23" t="s">
        <v>56</v>
      </c>
      <c r="P2137" t="str">
        <f t="shared" si="33"/>
        <v>INSERT INTO @DataTable (Deal, AdvanceDate, PROV, DealPurpose, RateType, BEACON, LTV, TDS, GDS, InsuranceType, PrincipalBalance, OccupancyType, AccountStatus, Closed_Date, DelinquencyBucket) VALUES (2136, '2014-07-31', 'AB', 'Purchase', 'Fixed', 745, 95, 24.07, 22.88, 'HiRatio', 159922.99, 'Owner-Occupied', 'Open', '1900-01-00', 'Current');</v>
      </c>
    </row>
    <row r="2138" spans="1:16" x14ac:dyDescent="0.35">
      <c r="A2138" s="19">
        <v>2137</v>
      </c>
      <c r="B2138" s="18">
        <v>40469</v>
      </c>
      <c r="C2138" s="19" t="s">
        <v>57</v>
      </c>
      <c r="D2138" s="19" t="s">
        <v>52</v>
      </c>
      <c r="E2138" s="19" t="s">
        <v>53</v>
      </c>
      <c r="F2138" s="19">
        <v>754</v>
      </c>
      <c r="G2138" s="19">
        <v>80</v>
      </c>
      <c r="H2138" s="19">
        <v>34.81</v>
      </c>
      <c r="I2138" s="19">
        <v>25.48</v>
      </c>
      <c r="J2138" s="19" t="s">
        <v>54</v>
      </c>
      <c r="K2138" s="20">
        <v>121294.92</v>
      </c>
      <c r="L2138" s="20" t="s">
        <v>55</v>
      </c>
      <c r="M2138" s="20" t="s">
        <v>83</v>
      </c>
      <c r="N2138" s="26"/>
      <c r="O2138" s="20" t="s">
        <v>56</v>
      </c>
      <c r="P2138" t="str">
        <f t="shared" si="33"/>
        <v>INSERT INTO @DataTable (Deal, AdvanceDate, PROV, DealPurpose, RateType, BEACON, LTV, TDS, GDS, InsuranceType, PrincipalBalance, OccupancyType, AccountStatus, Closed_Date, DelinquencyBucket) VALUES (2137, '2010-10-18', 'ON', 'Refinance External', 'Fixed', 754, 80, 34.81, 25.48, 'Conv', 121294.92, 'Owner-Occupied', 'Open', '1900-01-00', 'Current');</v>
      </c>
    </row>
    <row r="2139" spans="1:16" x14ac:dyDescent="0.35">
      <c r="A2139" s="22">
        <v>2138</v>
      </c>
      <c r="B2139" s="21">
        <v>40893</v>
      </c>
      <c r="C2139" s="22" t="s">
        <v>51</v>
      </c>
      <c r="D2139" s="22" t="s">
        <v>61</v>
      </c>
      <c r="E2139" s="22" t="s">
        <v>53</v>
      </c>
      <c r="F2139" s="22">
        <v>738</v>
      </c>
      <c r="G2139" s="22">
        <v>95</v>
      </c>
      <c r="H2139" s="22">
        <v>41.05</v>
      </c>
      <c r="I2139" s="22">
        <v>14.28</v>
      </c>
      <c r="J2139" s="22" t="s">
        <v>60</v>
      </c>
      <c r="K2139" s="23">
        <v>0</v>
      </c>
      <c r="L2139" s="23" t="s">
        <v>55</v>
      </c>
      <c r="M2139" s="23" t="s">
        <v>84</v>
      </c>
      <c r="N2139" s="27">
        <v>41766</v>
      </c>
      <c r="O2139" s="23" t="s">
        <v>56</v>
      </c>
      <c r="P2139" t="str">
        <f t="shared" si="33"/>
        <v>INSERT INTO @DataTable (Deal, AdvanceDate, PROV, DealPurpose, RateType, BEACON, LTV, TDS, GDS, InsuranceType, PrincipalBalance, OccupancyType, AccountStatus, Closed_Date, DelinquencyBucket) VALUES (2138, '2011-12-16', 'AB', 'Purchase', 'Fixed', 738, 95, 41.05, 14.28, 'HiRatio', 0, 'Owner-Occupied', 'Closed', '2014-05-07', 'Current');</v>
      </c>
    </row>
    <row r="2140" spans="1:16" x14ac:dyDescent="0.35">
      <c r="A2140" s="19">
        <v>2139</v>
      </c>
      <c r="B2140" s="18">
        <v>42517</v>
      </c>
      <c r="C2140" s="19" t="s">
        <v>57</v>
      </c>
      <c r="D2140" s="19" t="s">
        <v>52</v>
      </c>
      <c r="E2140" s="19" t="s">
        <v>40</v>
      </c>
      <c r="F2140" s="19">
        <v>764</v>
      </c>
      <c r="G2140" s="19">
        <v>70</v>
      </c>
      <c r="H2140" s="19">
        <v>26.45</v>
      </c>
      <c r="I2140" s="19">
        <v>21.27</v>
      </c>
      <c r="J2140" s="19" t="s">
        <v>54</v>
      </c>
      <c r="K2140" s="20">
        <v>201921.85</v>
      </c>
      <c r="L2140" s="20" t="s">
        <v>55</v>
      </c>
      <c r="M2140" s="20" t="s">
        <v>83</v>
      </c>
      <c r="N2140" s="26"/>
      <c r="O2140" s="20" t="s">
        <v>56</v>
      </c>
      <c r="P2140" t="str">
        <f t="shared" si="33"/>
        <v>INSERT INTO @DataTable (Deal, AdvanceDate, PROV, DealPurpose, RateType, BEACON, LTV, TDS, GDS, InsuranceType, PrincipalBalance, OccupancyType, AccountStatus, Closed_Date, DelinquencyBucket) VALUES (2139, '2016-05-27', 'ON', 'Refinance External', 'ARM', 764, 70, 26.45, 21.27, 'Conv', 201921.85, 'Owner-Occupied', 'Open', '1900-01-00', 'Current');</v>
      </c>
    </row>
    <row r="2141" spans="1:16" x14ac:dyDescent="0.35">
      <c r="A2141" s="22">
        <v>2140</v>
      </c>
      <c r="B2141" s="21">
        <v>40844</v>
      </c>
      <c r="C2141" s="22" t="s">
        <v>57</v>
      </c>
      <c r="D2141" s="22" t="s">
        <v>61</v>
      </c>
      <c r="E2141" s="22" t="s">
        <v>53</v>
      </c>
      <c r="F2141" s="22">
        <v>791</v>
      </c>
      <c r="G2141" s="22">
        <v>80</v>
      </c>
      <c r="H2141" s="22">
        <v>25.87</v>
      </c>
      <c r="I2141" s="22">
        <v>25.04</v>
      </c>
      <c r="J2141" s="22" t="s">
        <v>54</v>
      </c>
      <c r="K2141" s="23">
        <v>0</v>
      </c>
      <c r="L2141" s="23" t="s">
        <v>55</v>
      </c>
      <c r="M2141" s="23" t="s">
        <v>84</v>
      </c>
      <c r="N2141" s="27">
        <v>41837</v>
      </c>
      <c r="O2141" s="23" t="s">
        <v>56</v>
      </c>
      <c r="P2141" t="str">
        <f t="shared" si="33"/>
        <v>INSERT INTO @DataTable (Deal, AdvanceDate, PROV, DealPurpose, RateType, BEACON, LTV, TDS, GDS, InsuranceType, PrincipalBalance, OccupancyType, AccountStatus, Closed_Date, DelinquencyBucket) VALUES (2140, '2011-10-28', 'ON', 'Purchase', 'Fixed', 791, 80, 25.87, 25.04, 'Conv', 0, 'Owner-Occupied', 'Closed', '2014-07-17', 'Current');</v>
      </c>
    </row>
    <row r="2142" spans="1:16" x14ac:dyDescent="0.35">
      <c r="A2142" s="19">
        <v>2141</v>
      </c>
      <c r="B2142" s="18">
        <v>40542</v>
      </c>
      <c r="C2142" s="19" t="s">
        <v>58</v>
      </c>
      <c r="D2142" s="19" t="s">
        <v>61</v>
      </c>
      <c r="E2142" s="19" t="s">
        <v>53</v>
      </c>
      <c r="F2142" s="19">
        <v>801</v>
      </c>
      <c r="G2142" s="19">
        <v>84.59</v>
      </c>
      <c r="H2142" s="19">
        <v>29.01</v>
      </c>
      <c r="I2142" s="19">
        <v>28.23</v>
      </c>
      <c r="J2142" s="19" t="s">
        <v>60</v>
      </c>
      <c r="K2142" s="20">
        <v>0</v>
      </c>
      <c r="L2142" s="20" t="s">
        <v>55</v>
      </c>
      <c r="M2142" s="20" t="s">
        <v>84</v>
      </c>
      <c r="N2142" s="26">
        <v>41311</v>
      </c>
      <c r="O2142" s="20" t="s">
        <v>56</v>
      </c>
      <c r="P2142" t="str">
        <f t="shared" si="33"/>
        <v>INSERT INTO @DataTable (Deal, AdvanceDate, PROV, DealPurpose, RateType, BEACON, LTV, TDS, GDS, InsuranceType, PrincipalBalance, OccupancyType, AccountStatus, Closed_Date, DelinquencyBucket) VALUES (2141, '2010-12-30', 'BC', 'Purchase', 'Fixed', 801, 84.59, 29.01, 28.23, 'HiRatio', 0, 'Owner-Occupied', 'Closed', '2013-02-06', 'Current');</v>
      </c>
    </row>
    <row r="2143" spans="1:16" x14ac:dyDescent="0.35">
      <c r="A2143" s="22">
        <v>2142</v>
      </c>
      <c r="B2143" s="21">
        <v>41683</v>
      </c>
      <c r="C2143" s="22" t="s">
        <v>51</v>
      </c>
      <c r="D2143" s="22" t="s">
        <v>61</v>
      </c>
      <c r="E2143" s="22" t="s">
        <v>53</v>
      </c>
      <c r="F2143" s="22">
        <v>742</v>
      </c>
      <c r="G2143" s="22">
        <v>46.72</v>
      </c>
      <c r="H2143" s="22">
        <v>18.93</v>
      </c>
      <c r="I2143" s="22">
        <v>17.11</v>
      </c>
      <c r="J2143" s="22" t="s">
        <v>54</v>
      </c>
      <c r="K2143" s="23">
        <v>79315.48</v>
      </c>
      <c r="L2143" s="23" t="s">
        <v>55</v>
      </c>
      <c r="M2143" s="23" t="s">
        <v>83</v>
      </c>
      <c r="N2143" s="27"/>
      <c r="O2143" s="23" t="s">
        <v>56</v>
      </c>
      <c r="P2143" t="str">
        <f t="shared" si="33"/>
        <v>INSERT INTO @DataTable (Deal, AdvanceDate, PROV, DealPurpose, RateType, BEACON, LTV, TDS, GDS, InsuranceType, PrincipalBalance, OccupancyType, AccountStatus, Closed_Date, DelinquencyBucket) VALUES (2142, '2014-02-13', 'AB', 'Purchase', 'Fixed', 742, 46.72, 18.93, 17.11, 'Conv', 79315.48, 'Owner-Occupied', 'Open', '1900-01-00', 'Current');</v>
      </c>
    </row>
    <row r="2144" spans="1:16" x14ac:dyDescent="0.35">
      <c r="A2144" s="19">
        <v>2143</v>
      </c>
      <c r="B2144" s="18">
        <v>42362</v>
      </c>
      <c r="C2144" s="19" t="s">
        <v>57</v>
      </c>
      <c r="D2144" s="19" t="s">
        <v>52</v>
      </c>
      <c r="E2144" s="19" t="s">
        <v>40</v>
      </c>
      <c r="F2144" s="19">
        <v>707</v>
      </c>
      <c r="G2144" s="19">
        <v>79.05</v>
      </c>
      <c r="H2144" s="19">
        <v>17.649999999999999</v>
      </c>
      <c r="I2144" s="19">
        <v>13</v>
      </c>
      <c r="J2144" s="19" t="s">
        <v>54</v>
      </c>
      <c r="K2144" s="20">
        <v>323245.13</v>
      </c>
      <c r="L2144" s="20" t="s">
        <v>55</v>
      </c>
      <c r="M2144" s="20" t="s">
        <v>83</v>
      </c>
      <c r="N2144" s="26"/>
      <c r="O2144" s="20" t="s">
        <v>56</v>
      </c>
      <c r="P2144" t="str">
        <f t="shared" si="33"/>
        <v>INSERT INTO @DataTable (Deal, AdvanceDate, PROV, DealPurpose, RateType, BEACON, LTV, TDS, GDS, InsuranceType, PrincipalBalance, OccupancyType, AccountStatus, Closed_Date, DelinquencyBucket) VALUES (2143, '2015-12-24', 'ON', 'Refinance External', 'ARM', 707, 79.05, 17.65, 13, 'Conv', 323245.13, 'Owner-Occupied', 'Open', '1900-01-00', 'Current');</v>
      </c>
    </row>
    <row r="2145" spans="1:16" x14ac:dyDescent="0.35">
      <c r="A2145" s="22">
        <v>2144</v>
      </c>
      <c r="B2145" s="21">
        <v>42156</v>
      </c>
      <c r="C2145" s="22" t="s">
        <v>57</v>
      </c>
      <c r="D2145" s="22" t="s">
        <v>61</v>
      </c>
      <c r="E2145" s="22" t="s">
        <v>53</v>
      </c>
      <c r="F2145" s="22">
        <v>752</v>
      </c>
      <c r="G2145" s="22">
        <v>95</v>
      </c>
      <c r="H2145" s="22">
        <v>37.909999999999997</v>
      </c>
      <c r="I2145" s="22">
        <v>18.690000000000001</v>
      </c>
      <c r="J2145" s="22" t="s">
        <v>60</v>
      </c>
      <c r="K2145" s="23">
        <v>333005.81</v>
      </c>
      <c r="L2145" s="23" t="s">
        <v>55</v>
      </c>
      <c r="M2145" s="23" t="s">
        <v>83</v>
      </c>
      <c r="N2145" s="27"/>
      <c r="O2145" s="23" t="s">
        <v>56</v>
      </c>
      <c r="P2145" t="str">
        <f t="shared" si="33"/>
        <v>INSERT INTO @DataTable (Deal, AdvanceDate, PROV, DealPurpose, RateType, BEACON, LTV, TDS, GDS, InsuranceType, PrincipalBalance, OccupancyType, AccountStatus, Closed_Date, DelinquencyBucket) VALUES (2144, '2015-06-01', 'ON', 'Purchase', 'Fixed', 752, 95, 37.91, 18.69, 'HiRatio', 333005.81, 'Owner-Occupied', 'Open', '1900-01-00', 'Current');</v>
      </c>
    </row>
    <row r="2146" spans="1:16" x14ac:dyDescent="0.35">
      <c r="A2146" s="19">
        <v>2145</v>
      </c>
      <c r="B2146" s="18">
        <v>42017</v>
      </c>
      <c r="C2146" s="19" t="s">
        <v>58</v>
      </c>
      <c r="D2146" s="19" t="s">
        <v>52</v>
      </c>
      <c r="E2146" s="19" t="s">
        <v>40</v>
      </c>
      <c r="F2146" s="19">
        <v>693</v>
      </c>
      <c r="G2146" s="19">
        <v>80</v>
      </c>
      <c r="H2146" s="19">
        <v>36.36</v>
      </c>
      <c r="I2146" s="19">
        <v>22.24</v>
      </c>
      <c r="J2146" s="19" t="s">
        <v>54</v>
      </c>
      <c r="K2146" s="20">
        <v>0</v>
      </c>
      <c r="L2146" s="20" t="s">
        <v>55</v>
      </c>
      <c r="M2146" s="20" t="s">
        <v>84</v>
      </c>
      <c r="N2146" s="26">
        <v>42355</v>
      </c>
      <c r="O2146" s="20" t="s">
        <v>56</v>
      </c>
      <c r="P2146" t="str">
        <f t="shared" si="33"/>
        <v>INSERT INTO @DataTable (Deal, AdvanceDate, PROV, DealPurpose, RateType, BEACON, LTV, TDS, GDS, InsuranceType, PrincipalBalance, OccupancyType, AccountStatus, Closed_Date, DelinquencyBucket) VALUES (2145, '2015-01-13', 'BC', 'Refinance External', 'ARM', 693, 80, 36.36, 22.24, 'Conv', 0, 'Owner-Occupied', 'Closed', '2015-12-17', 'Current');</v>
      </c>
    </row>
    <row r="2147" spans="1:16" x14ac:dyDescent="0.35">
      <c r="A2147" s="22">
        <v>2146</v>
      </c>
      <c r="B2147" s="21">
        <v>41606</v>
      </c>
      <c r="C2147" s="22" t="s">
        <v>57</v>
      </c>
      <c r="D2147" s="22" t="s">
        <v>52</v>
      </c>
      <c r="E2147" s="22" t="s">
        <v>53</v>
      </c>
      <c r="F2147" s="22">
        <v>783</v>
      </c>
      <c r="G2147" s="22">
        <v>79.83</v>
      </c>
      <c r="H2147" s="22">
        <v>43.96</v>
      </c>
      <c r="I2147" s="22">
        <v>29.36</v>
      </c>
      <c r="J2147" s="22" t="s">
        <v>54</v>
      </c>
      <c r="K2147" s="23">
        <v>0</v>
      </c>
      <c r="L2147" s="23" t="s">
        <v>55</v>
      </c>
      <c r="M2147" s="23" t="s">
        <v>84</v>
      </c>
      <c r="N2147" s="27">
        <v>42660</v>
      </c>
      <c r="O2147" s="23" t="s">
        <v>56</v>
      </c>
      <c r="P2147" t="str">
        <f t="shared" si="33"/>
        <v>INSERT INTO @DataTable (Deal, AdvanceDate, PROV, DealPurpose, RateType, BEACON, LTV, TDS, GDS, InsuranceType, PrincipalBalance, OccupancyType, AccountStatus, Closed_Date, DelinquencyBucket) VALUES (2146, '2013-11-28', 'ON', 'Refinance External', 'Fixed', 783, 79.83, 43.96, 29.36, 'Conv', 0, 'Owner-Occupied', 'Closed', '2016-10-17', 'Current');</v>
      </c>
    </row>
    <row r="2148" spans="1:16" x14ac:dyDescent="0.35">
      <c r="A2148" s="19">
        <v>2147</v>
      </c>
      <c r="B2148" s="18">
        <v>42461</v>
      </c>
      <c r="C2148" s="19" t="s">
        <v>57</v>
      </c>
      <c r="D2148" s="19" t="s">
        <v>52</v>
      </c>
      <c r="E2148" s="19" t="s">
        <v>53</v>
      </c>
      <c r="F2148" s="19">
        <v>713</v>
      </c>
      <c r="G2148" s="19">
        <v>69.63</v>
      </c>
      <c r="H2148" s="19">
        <v>28.03</v>
      </c>
      <c r="I2148" s="19">
        <v>19.78</v>
      </c>
      <c r="J2148" s="19" t="s">
        <v>54</v>
      </c>
      <c r="K2148" s="20">
        <v>130485.37</v>
      </c>
      <c r="L2148" s="20" t="s">
        <v>55</v>
      </c>
      <c r="M2148" s="20" t="s">
        <v>83</v>
      </c>
      <c r="N2148" s="26"/>
      <c r="O2148" s="20" t="s">
        <v>56</v>
      </c>
      <c r="P2148" t="str">
        <f t="shared" si="33"/>
        <v>INSERT INTO @DataTable (Deal, AdvanceDate, PROV, DealPurpose, RateType, BEACON, LTV, TDS, GDS, InsuranceType, PrincipalBalance, OccupancyType, AccountStatus, Closed_Date, DelinquencyBucket) VALUES (2147, '2016-04-01', 'ON', 'Refinance External', 'Fixed', 713, 69.63, 28.03, 19.78, 'Conv', 130485.37, 'Owner-Occupied', 'Open', '1900-01-00', 'Current');</v>
      </c>
    </row>
    <row r="2149" spans="1:16" x14ac:dyDescent="0.35">
      <c r="A2149" s="22">
        <v>2148</v>
      </c>
      <c r="B2149" s="21">
        <v>42185</v>
      </c>
      <c r="C2149" s="22" t="s">
        <v>58</v>
      </c>
      <c r="D2149" s="22" t="s">
        <v>61</v>
      </c>
      <c r="E2149" s="22" t="s">
        <v>53</v>
      </c>
      <c r="F2149" s="22">
        <v>691</v>
      </c>
      <c r="G2149" s="22">
        <v>94.76</v>
      </c>
      <c r="H2149" s="22">
        <v>40.799999999999997</v>
      </c>
      <c r="I2149" s="22">
        <v>29.77</v>
      </c>
      <c r="J2149" s="22" t="s">
        <v>60</v>
      </c>
      <c r="K2149" s="23">
        <v>388340.63</v>
      </c>
      <c r="L2149" s="23" t="s">
        <v>55</v>
      </c>
      <c r="M2149" s="23" t="s">
        <v>83</v>
      </c>
      <c r="N2149" s="27"/>
      <c r="O2149" s="23" t="s">
        <v>56</v>
      </c>
      <c r="P2149" t="str">
        <f t="shared" si="33"/>
        <v>INSERT INTO @DataTable (Deal, AdvanceDate, PROV, DealPurpose, RateType, BEACON, LTV, TDS, GDS, InsuranceType, PrincipalBalance, OccupancyType, AccountStatus, Closed_Date, DelinquencyBucket) VALUES (2148, '2015-06-30', 'BC', 'Purchase', 'Fixed', 691, 94.76, 40.8, 29.77, 'HiRatio', 388340.63, 'Owner-Occupied', 'Open', '1900-01-00', 'Current');</v>
      </c>
    </row>
    <row r="2150" spans="1:16" x14ac:dyDescent="0.35">
      <c r="A2150" s="19">
        <v>2149</v>
      </c>
      <c r="B2150" s="18">
        <v>41319</v>
      </c>
      <c r="C2150" s="19" t="s">
        <v>57</v>
      </c>
      <c r="D2150" s="19" t="s">
        <v>61</v>
      </c>
      <c r="E2150" s="19" t="s">
        <v>53</v>
      </c>
      <c r="F2150" s="19">
        <v>768</v>
      </c>
      <c r="G2150" s="19">
        <v>69.739999999999995</v>
      </c>
      <c r="H2150" s="19">
        <v>41.58</v>
      </c>
      <c r="I2150" s="19">
        <v>32.83</v>
      </c>
      <c r="J2150" s="19" t="s">
        <v>54</v>
      </c>
      <c r="K2150" s="20">
        <v>0</v>
      </c>
      <c r="L2150" s="20" t="s">
        <v>55</v>
      </c>
      <c r="M2150" s="20" t="s">
        <v>84</v>
      </c>
      <c r="N2150" s="26">
        <v>41851</v>
      </c>
      <c r="O2150" s="20" t="s">
        <v>56</v>
      </c>
      <c r="P2150" t="str">
        <f t="shared" si="33"/>
        <v>INSERT INTO @DataTable (Deal, AdvanceDate, PROV, DealPurpose, RateType, BEACON, LTV, TDS, GDS, InsuranceType, PrincipalBalance, OccupancyType, AccountStatus, Closed_Date, DelinquencyBucket) VALUES (2149, '2013-02-14', 'ON', 'Purchase', 'Fixed', 768, 69.74, 41.58, 32.83, 'Conv', 0, 'Owner-Occupied', 'Closed', '2014-07-31', 'Current');</v>
      </c>
    </row>
    <row r="2151" spans="1:16" x14ac:dyDescent="0.35">
      <c r="A2151" s="22">
        <v>2150</v>
      </c>
      <c r="B2151" s="21">
        <v>42052</v>
      </c>
      <c r="C2151" s="22" t="s">
        <v>57</v>
      </c>
      <c r="D2151" s="22" t="s">
        <v>52</v>
      </c>
      <c r="E2151" s="22" t="s">
        <v>53</v>
      </c>
      <c r="F2151" s="22">
        <v>780</v>
      </c>
      <c r="G2151" s="22">
        <v>65.540000000000006</v>
      </c>
      <c r="H2151" s="22">
        <v>38.67</v>
      </c>
      <c r="I2151" s="22">
        <v>38.520000000000003</v>
      </c>
      <c r="J2151" s="22" t="s">
        <v>54</v>
      </c>
      <c r="K2151" s="23">
        <v>0</v>
      </c>
      <c r="L2151" s="23" t="s">
        <v>55</v>
      </c>
      <c r="M2151" s="23" t="s">
        <v>84</v>
      </c>
      <c r="N2151" s="27">
        <v>42709</v>
      </c>
      <c r="O2151" s="23" t="s">
        <v>56</v>
      </c>
      <c r="P2151" t="str">
        <f t="shared" si="33"/>
        <v>INSERT INTO @DataTable (Deal, AdvanceDate, PROV, DealPurpose, RateType, BEACON, LTV, TDS, GDS, InsuranceType, PrincipalBalance, OccupancyType, AccountStatus, Closed_Date, DelinquencyBucket) VALUES (2150, '2015-02-17', 'ON', 'Refinance External', 'Fixed', 780, 65.54, 38.67, 38.52, 'Conv', 0, 'Owner-Occupied', 'Closed', '2016-12-05', 'Current');</v>
      </c>
    </row>
    <row r="2152" spans="1:16" x14ac:dyDescent="0.35">
      <c r="A2152" s="19">
        <v>2151</v>
      </c>
      <c r="B2152" s="18">
        <v>42453</v>
      </c>
      <c r="C2152" s="19" t="s">
        <v>57</v>
      </c>
      <c r="D2152" s="19" t="s">
        <v>61</v>
      </c>
      <c r="E2152" s="19" t="s">
        <v>53</v>
      </c>
      <c r="F2152" s="19">
        <v>765</v>
      </c>
      <c r="G2152" s="19">
        <v>90</v>
      </c>
      <c r="H2152" s="19">
        <v>43.05</v>
      </c>
      <c r="I2152" s="19">
        <v>38.25</v>
      </c>
      <c r="J2152" s="19" t="s">
        <v>60</v>
      </c>
      <c r="K2152" s="20">
        <v>267858.03999999998</v>
      </c>
      <c r="L2152" s="20" t="s">
        <v>55</v>
      </c>
      <c r="M2152" s="20" t="s">
        <v>83</v>
      </c>
      <c r="N2152" s="26"/>
      <c r="O2152" s="20" t="s">
        <v>56</v>
      </c>
      <c r="P2152" t="str">
        <f t="shared" si="33"/>
        <v>INSERT INTO @DataTable (Deal, AdvanceDate, PROV, DealPurpose, RateType, BEACON, LTV, TDS, GDS, InsuranceType, PrincipalBalance, OccupancyType, AccountStatus, Closed_Date, DelinquencyBucket) VALUES (2151, '2016-03-24', 'ON', 'Purchase', 'Fixed', 765, 90, 43.05, 38.25, 'HiRatio', 267858.04, 'Owner-Occupied', 'Open', '1900-01-00', 'Current');</v>
      </c>
    </row>
    <row r="2153" spans="1:16" x14ac:dyDescent="0.35">
      <c r="A2153" s="22">
        <v>2152</v>
      </c>
      <c r="B2153" s="21">
        <v>42055</v>
      </c>
      <c r="C2153" s="22" t="s">
        <v>57</v>
      </c>
      <c r="D2153" s="22" t="s">
        <v>61</v>
      </c>
      <c r="E2153" s="22" t="s">
        <v>40</v>
      </c>
      <c r="F2153" s="22">
        <v>811</v>
      </c>
      <c r="G2153" s="22">
        <v>48.45</v>
      </c>
      <c r="H2153" s="22">
        <v>21.01</v>
      </c>
      <c r="I2153" s="22">
        <v>20.67</v>
      </c>
      <c r="J2153" s="22" t="s">
        <v>54</v>
      </c>
      <c r="K2153" s="23">
        <v>220620.62</v>
      </c>
      <c r="L2153" s="23" t="s">
        <v>55</v>
      </c>
      <c r="M2153" s="23" t="s">
        <v>83</v>
      </c>
      <c r="N2153" s="27"/>
      <c r="O2153" s="23" t="s">
        <v>56</v>
      </c>
      <c r="P2153" t="str">
        <f t="shared" si="33"/>
        <v>INSERT INTO @DataTable (Deal, AdvanceDate, PROV, DealPurpose, RateType, BEACON, LTV, TDS, GDS, InsuranceType, PrincipalBalance, OccupancyType, AccountStatus, Closed_Date, DelinquencyBucket) VALUES (2152, '2015-02-20', 'ON', 'Purchase', 'ARM', 811, 48.45, 21.01, 20.67, 'Conv', 220620.62, 'Owner-Occupied', 'Open', '1900-01-00', 'Current');</v>
      </c>
    </row>
    <row r="2154" spans="1:16" x14ac:dyDescent="0.35">
      <c r="A2154" s="19">
        <v>2153</v>
      </c>
      <c r="B2154" s="18">
        <v>41106</v>
      </c>
      <c r="C2154" s="19" t="s">
        <v>57</v>
      </c>
      <c r="D2154" s="19" t="s">
        <v>61</v>
      </c>
      <c r="E2154" s="19" t="s">
        <v>53</v>
      </c>
      <c r="F2154" s="19">
        <v>674</v>
      </c>
      <c r="G2154" s="19">
        <v>90</v>
      </c>
      <c r="H2154" s="19">
        <v>36.68</v>
      </c>
      <c r="I2154" s="19">
        <v>25.33</v>
      </c>
      <c r="J2154" s="19" t="s">
        <v>60</v>
      </c>
      <c r="K2154" s="20">
        <v>0</v>
      </c>
      <c r="L2154" s="20" t="s">
        <v>55</v>
      </c>
      <c r="M2154" s="20" t="s">
        <v>84</v>
      </c>
      <c r="N2154" s="26">
        <v>42430</v>
      </c>
      <c r="O2154" s="20" t="s">
        <v>56</v>
      </c>
      <c r="P2154" t="str">
        <f t="shared" si="33"/>
        <v>INSERT INTO @DataTable (Deal, AdvanceDate, PROV, DealPurpose, RateType, BEACON, LTV, TDS, GDS, InsuranceType, PrincipalBalance, OccupancyType, AccountStatus, Closed_Date, DelinquencyBucket) VALUES (2153, '2012-07-16', 'ON', 'Purchase', 'Fixed', 674, 90, 36.68, 25.33, 'HiRatio', 0, 'Owner-Occupied', 'Closed', '2016-03-01', 'Current');</v>
      </c>
    </row>
    <row r="2155" spans="1:16" x14ac:dyDescent="0.35">
      <c r="A2155" s="22">
        <v>2154</v>
      </c>
      <c r="B2155" s="21">
        <v>42234</v>
      </c>
      <c r="C2155" s="22" t="s">
        <v>57</v>
      </c>
      <c r="D2155" s="22" t="s">
        <v>59</v>
      </c>
      <c r="E2155" s="22" t="s">
        <v>53</v>
      </c>
      <c r="F2155" s="22">
        <v>794</v>
      </c>
      <c r="G2155" s="22">
        <v>52.99</v>
      </c>
      <c r="H2155" s="22">
        <v>32.520000000000003</v>
      </c>
      <c r="I2155" s="22">
        <v>26.04</v>
      </c>
      <c r="J2155" s="22" t="s">
        <v>54</v>
      </c>
      <c r="K2155" s="23">
        <v>150829.66</v>
      </c>
      <c r="L2155" s="23" t="s">
        <v>55</v>
      </c>
      <c r="M2155" s="23" t="s">
        <v>83</v>
      </c>
      <c r="N2155" s="27"/>
      <c r="O2155" s="23" t="s">
        <v>56</v>
      </c>
      <c r="P2155" t="str">
        <f t="shared" si="33"/>
        <v>INSERT INTO @DataTable (Deal, AdvanceDate, PROV, DealPurpose, RateType, BEACON, LTV, TDS, GDS, InsuranceType, PrincipalBalance, OccupancyType, AccountStatus, Closed_Date, DelinquencyBucket) VALUES (2154, '2015-08-18', 'ON', 'Transfer', 'Fixed', 794, 52.99, 32.52, 26.04, 'Conv', 150829.66, 'Owner-Occupied', 'Open', '1900-01-00', 'Current');</v>
      </c>
    </row>
    <row r="2156" spans="1:16" x14ac:dyDescent="0.35">
      <c r="A2156" s="19">
        <v>2155</v>
      </c>
      <c r="B2156" s="18">
        <v>41621</v>
      </c>
      <c r="C2156" s="19" t="s">
        <v>57</v>
      </c>
      <c r="D2156" s="19" t="s">
        <v>52</v>
      </c>
      <c r="E2156" s="19" t="s">
        <v>40</v>
      </c>
      <c r="F2156" s="19">
        <v>767</v>
      </c>
      <c r="G2156" s="19">
        <v>80</v>
      </c>
      <c r="H2156" s="19">
        <v>28.33</v>
      </c>
      <c r="I2156" s="19">
        <v>25.1</v>
      </c>
      <c r="J2156" s="19" t="s">
        <v>54</v>
      </c>
      <c r="K2156" s="20">
        <v>126160.57</v>
      </c>
      <c r="L2156" s="20" t="s">
        <v>55</v>
      </c>
      <c r="M2156" s="20" t="s">
        <v>83</v>
      </c>
      <c r="N2156" s="26"/>
      <c r="O2156" s="20" t="s">
        <v>56</v>
      </c>
      <c r="P2156" t="str">
        <f t="shared" si="33"/>
        <v>INSERT INTO @DataTable (Deal, AdvanceDate, PROV, DealPurpose, RateType, BEACON, LTV, TDS, GDS, InsuranceType, PrincipalBalance, OccupancyType, AccountStatus, Closed_Date, DelinquencyBucket) VALUES (2155, '2013-12-13', 'ON', 'Refinance External', 'ARM', 767, 80, 28.33, 25.1, 'Conv', 126160.57, 'Owner-Occupied', 'Open', '1900-01-00', 'Current');</v>
      </c>
    </row>
    <row r="2157" spans="1:16" x14ac:dyDescent="0.35">
      <c r="A2157" s="22">
        <v>2156</v>
      </c>
      <c r="B2157" s="21">
        <v>42272</v>
      </c>
      <c r="C2157" s="22" t="s">
        <v>57</v>
      </c>
      <c r="D2157" s="22" t="s">
        <v>61</v>
      </c>
      <c r="E2157" s="22" t="s">
        <v>40</v>
      </c>
      <c r="F2157" s="22">
        <v>749</v>
      </c>
      <c r="G2157" s="22">
        <v>80</v>
      </c>
      <c r="H2157" s="22">
        <v>31.96</v>
      </c>
      <c r="I2157" s="22">
        <v>26.76</v>
      </c>
      <c r="J2157" s="22" t="s">
        <v>54</v>
      </c>
      <c r="K2157" s="23">
        <v>436574.44</v>
      </c>
      <c r="L2157" s="23" t="s">
        <v>55</v>
      </c>
      <c r="M2157" s="23" t="s">
        <v>83</v>
      </c>
      <c r="N2157" s="27"/>
      <c r="O2157" s="23" t="s">
        <v>56</v>
      </c>
      <c r="P2157" t="str">
        <f t="shared" si="33"/>
        <v>INSERT INTO @DataTable (Deal, AdvanceDate, PROV, DealPurpose, RateType, BEACON, LTV, TDS, GDS, InsuranceType, PrincipalBalance, OccupancyType, AccountStatus, Closed_Date, DelinquencyBucket) VALUES (2156, '2015-09-25', 'ON', 'Purchase', 'ARM', 749, 80, 31.96, 26.76, 'Conv', 436574.44, 'Owner-Occupied', 'Open', '1900-01-00', 'Current');</v>
      </c>
    </row>
    <row r="2158" spans="1:16" x14ac:dyDescent="0.35">
      <c r="A2158" s="19">
        <v>2157</v>
      </c>
      <c r="B2158" s="18">
        <v>41932</v>
      </c>
      <c r="C2158" s="19" t="s">
        <v>57</v>
      </c>
      <c r="D2158" s="19" t="s">
        <v>61</v>
      </c>
      <c r="E2158" s="19" t="s">
        <v>53</v>
      </c>
      <c r="F2158" s="19">
        <v>821</v>
      </c>
      <c r="G2158" s="19">
        <v>80</v>
      </c>
      <c r="H2158" s="19">
        <v>18.39</v>
      </c>
      <c r="I2158" s="19">
        <v>18.309999999999999</v>
      </c>
      <c r="J2158" s="19" t="s">
        <v>60</v>
      </c>
      <c r="K2158" s="20">
        <v>363833.55</v>
      </c>
      <c r="L2158" s="20" t="s">
        <v>55</v>
      </c>
      <c r="M2158" s="20" t="s">
        <v>83</v>
      </c>
      <c r="N2158" s="26"/>
      <c r="O2158" s="20" t="s">
        <v>56</v>
      </c>
      <c r="P2158" t="str">
        <f t="shared" si="33"/>
        <v>INSERT INTO @DataTable (Deal, AdvanceDate, PROV, DealPurpose, RateType, BEACON, LTV, TDS, GDS, InsuranceType, PrincipalBalance, OccupancyType, AccountStatus, Closed_Date, DelinquencyBucket) VALUES (2157, '2014-10-20', 'ON', 'Purchase', 'Fixed', 821, 80, 18.39, 18.31, 'HiRatio', 363833.55, 'Owner-Occupied', 'Open', '1900-01-00', 'Current');</v>
      </c>
    </row>
    <row r="2159" spans="1:16" x14ac:dyDescent="0.35">
      <c r="A2159" s="22">
        <v>2158</v>
      </c>
      <c r="B2159" s="21">
        <v>42181</v>
      </c>
      <c r="C2159" s="22" t="s">
        <v>51</v>
      </c>
      <c r="D2159" s="22" t="s">
        <v>59</v>
      </c>
      <c r="E2159" s="22" t="s">
        <v>40</v>
      </c>
      <c r="F2159" s="22">
        <v>723</v>
      </c>
      <c r="G2159" s="22">
        <v>58.9</v>
      </c>
      <c r="H2159" s="22">
        <v>16.79</v>
      </c>
      <c r="I2159" s="22">
        <v>12.87</v>
      </c>
      <c r="J2159" s="22" t="s">
        <v>54</v>
      </c>
      <c r="K2159" s="23">
        <v>0</v>
      </c>
      <c r="L2159" s="23" t="s">
        <v>55</v>
      </c>
      <c r="M2159" s="23" t="s">
        <v>84</v>
      </c>
      <c r="N2159" s="27">
        <v>42342</v>
      </c>
      <c r="O2159" s="23" t="s">
        <v>56</v>
      </c>
      <c r="P2159" t="str">
        <f t="shared" si="33"/>
        <v>INSERT INTO @DataTable (Deal, AdvanceDate, PROV, DealPurpose, RateType, BEACON, LTV, TDS, GDS, InsuranceType, PrincipalBalance, OccupancyType, AccountStatus, Closed_Date, DelinquencyBucket) VALUES (2158, '2015-06-26', 'AB', 'Transfer', 'ARM', 723, 58.9, 16.79, 12.87, 'Conv', 0, 'Owner-Occupied', 'Closed', '2015-12-04', 'Current');</v>
      </c>
    </row>
    <row r="2160" spans="1:16" x14ac:dyDescent="0.35">
      <c r="A2160" s="19">
        <v>2159</v>
      </c>
      <c r="B2160" s="18">
        <v>40704</v>
      </c>
      <c r="C2160" s="19" t="s">
        <v>57</v>
      </c>
      <c r="D2160" s="19" t="s">
        <v>61</v>
      </c>
      <c r="E2160" s="19" t="s">
        <v>53</v>
      </c>
      <c r="F2160" s="19">
        <v>0</v>
      </c>
      <c r="G2160" s="19">
        <v>80</v>
      </c>
      <c r="H2160" s="19">
        <v>17.47</v>
      </c>
      <c r="I2160" s="19">
        <v>16.82</v>
      </c>
      <c r="J2160" s="19" t="s">
        <v>54</v>
      </c>
      <c r="K2160" s="20">
        <v>107837.62</v>
      </c>
      <c r="L2160" s="20" t="s">
        <v>55</v>
      </c>
      <c r="M2160" s="20" t="s">
        <v>83</v>
      </c>
      <c r="N2160" s="26"/>
      <c r="O2160" s="20" t="s">
        <v>56</v>
      </c>
      <c r="P2160" t="str">
        <f t="shared" si="33"/>
        <v>INSERT INTO @DataTable (Deal, AdvanceDate, PROV, DealPurpose, RateType, BEACON, LTV, TDS, GDS, InsuranceType, PrincipalBalance, OccupancyType, AccountStatus, Closed_Date, DelinquencyBucket) VALUES (2159, '2011-06-10', 'ON', 'Purchase', 'Fixed', 0, 80, 17.47, 16.82, 'Conv', 107837.62, 'Owner-Occupied', 'Open', '1900-01-00', 'Current');</v>
      </c>
    </row>
    <row r="2161" spans="1:16" x14ac:dyDescent="0.35">
      <c r="A2161" s="22">
        <v>2160</v>
      </c>
      <c r="B2161" s="21">
        <v>41850</v>
      </c>
      <c r="C2161" s="22" t="s">
        <v>51</v>
      </c>
      <c r="D2161" s="22" t="s">
        <v>61</v>
      </c>
      <c r="E2161" s="22" t="s">
        <v>53</v>
      </c>
      <c r="F2161" s="22">
        <v>737</v>
      </c>
      <c r="G2161" s="22">
        <v>95</v>
      </c>
      <c r="H2161" s="22">
        <v>41.65</v>
      </c>
      <c r="I2161" s="22">
        <v>18.89</v>
      </c>
      <c r="J2161" s="22" t="s">
        <v>60</v>
      </c>
      <c r="K2161" s="23">
        <v>296217.24</v>
      </c>
      <c r="L2161" s="23" t="s">
        <v>66</v>
      </c>
      <c r="M2161" s="23" t="s">
        <v>83</v>
      </c>
      <c r="N2161" s="27"/>
      <c r="O2161" s="23" t="s">
        <v>56</v>
      </c>
      <c r="P2161" t="str">
        <f t="shared" si="33"/>
        <v>INSERT INTO @DataTable (Deal, AdvanceDate, PROV, DealPurpose, RateType, BEACON, LTV, TDS, GDS, InsuranceType, PrincipalBalance, OccupancyType, AccountStatus, Closed_Date, DelinquencyBucket) VALUES (2160, '2014-07-30', 'AB', 'Purchase', 'Fixed', 737, 95, 41.65, 18.89, 'HiRatio', 296217.24, 'Second Home', 'Open', '1900-01-00', 'Current');</v>
      </c>
    </row>
    <row r="2162" spans="1:16" x14ac:dyDescent="0.35">
      <c r="A2162" s="19">
        <v>2161</v>
      </c>
      <c r="B2162" s="18">
        <v>42054</v>
      </c>
      <c r="C2162" s="19" t="s">
        <v>74</v>
      </c>
      <c r="D2162" s="19" t="s">
        <v>52</v>
      </c>
      <c r="E2162" s="19" t="s">
        <v>40</v>
      </c>
      <c r="F2162" s="19">
        <v>707</v>
      </c>
      <c r="G2162" s="19">
        <v>76.83</v>
      </c>
      <c r="H2162" s="19">
        <v>31.28</v>
      </c>
      <c r="I2162" s="19">
        <v>31.28</v>
      </c>
      <c r="J2162" s="19" t="s">
        <v>54</v>
      </c>
      <c r="K2162" s="20">
        <v>180143.26</v>
      </c>
      <c r="L2162" s="20" t="s">
        <v>55</v>
      </c>
      <c r="M2162" s="20" t="s">
        <v>83</v>
      </c>
      <c r="N2162" s="26"/>
      <c r="O2162" s="20" t="s">
        <v>56</v>
      </c>
      <c r="P2162" t="str">
        <f t="shared" si="33"/>
        <v>INSERT INTO @DataTable (Deal, AdvanceDate, PROV, DealPurpose, RateType, BEACON, LTV, TDS, GDS, InsuranceType, PrincipalBalance, OccupancyType, AccountStatus, Closed_Date, DelinquencyBucket) VALUES (2161, '2015-02-19', 'MB', 'Refinance External', 'ARM', 707, 76.83, 31.28, 31.28, 'Conv', 180143.26, 'Owner-Occupied', 'Open', '1900-01-00', 'Current');</v>
      </c>
    </row>
    <row r="2163" spans="1:16" x14ac:dyDescent="0.35">
      <c r="A2163" s="22">
        <v>2162</v>
      </c>
      <c r="B2163" s="21">
        <v>41145</v>
      </c>
      <c r="C2163" s="22" t="s">
        <v>51</v>
      </c>
      <c r="D2163" s="22" t="s">
        <v>61</v>
      </c>
      <c r="E2163" s="22" t="s">
        <v>53</v>
      </c>
      <c r="F2163" s="22">
        <v>757</v>
      </c>
      <c r="G2163" s="22">
        <v>95</v>
      </c>
      <c r="H2163" s="22">
        <v>35.520000000000003</v>
      </c>
      <c r="I2163" s="22">
        <v>34.270000000000003</v>
      </c>
      <c r="J2163" s="22" t="s">
        <v>60</v>
      </c>
      <c r="K2163" s="23">
        <v>272601.88</v>
      </c>
      <c r="L2163" s="23" t="s">
        <v>55</v>
      </c>
      <c r="M2163" s="23" t="s">
        <v>83</v>
      </c>
      <c r="N2163" s="27"/>
      <c r="O2163" s="23" t="s">
        <v>56</v>
      </c>
      <c r="P2163" t="str">
        <f t="shared" si="33"/>
        <v>INSERT INTO @DataTable (Deal, AdvanceDate, PROV, DealPurpose, RateType, BEACON, LTV, TDS, GDS, InsuranceType, PrincipalBalance, OccupancyType, AccountStatus, Closed_Date, DelinquencyBucket) VALUES (2162, '2012-08-24', 'AB', 'Purchase', 'Fixed', 757, 95, 35.52, 34.27, 'HiRatio', 272601.88, 'Owner-Occupied', 'Open', '1900-01-00', 'Current');</v>
      </c>
    </row>
    <row r="2164" spans="1:16" x14ac:dyDescent="0.35">
      <c r="A2164" s="19">
        <v>2163</v>
      </c>
      <c r="B2164" s="18">
        <v>42150</v>
      </c>
      <c r="C2164" s="19" t="s">
        <v>51</v>
      </c>
      <c r="D2164" s="19" t="s">
        <v>61</v>
      </c>
      <c r="E2164" s="19" t="s">
        <v>53</v>
      </c>
      <c r="F2164" s="19">
        <v>802</v>
      </c>
      <c r="G2164" s="19">
        <v>79.319999999999993</v>
      </c>
      <c r="H2164" s="19">
        <v>21.44</v>
      </c>
      <c r="I2164" s="19">
        <v>21.12</v>
      </c>
      <c r="J2164" s="19" t="s">
        <v>54</v>
      </c>
      <c r="K2164" s="20">
        <v>283399.31</v>
      </c>
      <c r="L2164" s="20" t="s">
        <v>55</v>
      </c>
      <c r="M2164" s="20" t="s">
        <v>83</v>
      </c>
      <c r="N2164" s="26"/>
      <c r="O2164" s="20" t="s">
        <v>56</v>
      </c>
      <c r="P2164" t="str">
        <f t="shared" si="33"/>
        <v>INSERT INTO @DataTable (Deal, AdvanceDate, PROV, DealPurpose, RateType, BEACON, LTV, TDS, GDS, InsuranceType, PrincipalBalance, OccupancyType, AccountStatus, Closed_Date, DelinquencyBucket) VALUES (2163, '2015-05-26', 'AB', 'Purchase', 'Fixed', 802, 79.32, 21.44, 21.12, 'Conv', 283399.31, 'Owner-Occupied', 'Open', '1900-01-00', 'Current');</v>
      </c>
    </row>
    <row r="2165" spans="1:16" x14ac:dyDescent="0.35">
      <c r="A2165" s="22">
        <v>2164</v>
      </c>
      <c r="B2165" s="21">
        <v>42143</v>
      </c>
      <c r="C2165" s="22" t="s">
        <v>57</v>
      </c>
      <c r="D2165" s="22" t="s">
        <v>61</v>
      </c>
      <c r="E2165" s="22" t="s">
        <v>53</v>
      </c>
      <c r="F2165" s="22">
        <v>684</v>
      </c>
      <c r="G2165" s="22">
        <v>84.71</v>
      </c>
      <c r="H2165" s="22">
        <v>43.08</v>
      </c>
      <c r="I2165" s="22">
        <v>38.54</v>
      </c>
      <c r="J2165" s="22" t="s">
        <v>60</v>
      </c>
      <c r="K2165" s="23">
        <v>209194.82</v>
      </c>
      <c r="L2165" s="23" t="s">
        <v>55</v>
      </c>
      <c r="M2165" s="23" t="s">
        <v>83</v>
      </c>
      <c r="N2165" s="27"/>
      <c r="O2165" s="23" t="s">
        <v>56</v>
      </c>
      <c r="P2165" t="str">
        <f t="shared" si="33"/>
        <v>INSERT INTO @DataTable (Deal, AdvanceDate, PROV, DealPurpose, RateType, BEACON, LTV, TDS, GDS, InsuranceType, PrincipalBalance, OccupancyType, AccountStatus, Closed_Date, DelinquencyBucket) VALUES (2164, '2015-05-19', 'ON', 'Purchase', 'Fixed', 684, 84.71, 43.08, 38.54, 'HiRatio', 209194.82, 'Owner-Occupied', 'Open', '1900-01-00', 'Current');</v>
      </c>
    </row>
    <row r="2166" spans="1:16" x14ac:dyDescent="0.35">
      <c r="A2166" s="19">
        <v>2165</v>
      </c>
      <c r="B2166" s="18">
        <v>41768</v>
      </c>
      <c r="C2166" s="19" t="s">
        <v>58</v>
      </c>
      <c r="D2166" s="19" t="s">
        <v>61</v>
      </c>
      <c r="E2166" s="19" t="s">
        <v>40</v>
      </c>
      <c r="F2166" s="19">
        <v>797</v>
      </c>
      <c r="G2166" s="19">
        <v>63.78</v>
      </c>
      <c r="H2166" s="19">
        <v>36.299999999999997</v>
      </c>
      <c r="I2166" s="19">
        <v>24.12</v>
      </c>
      <c r="J2166" s="19" t="s">
        <v>54</v>
      </c>
      <c r="K2166" s="20">
        <v>220908.48</v>
      </c>
      <c r="L2166" s="20" t="s">
        <v>55</v>
      </c>
      <c r="M2166" s="20" t="s">
        <v>83</v>
      </c>
      <c r="N2166" s="26"/>
      <c r="O2166" s="20" t="s">
        <v>56</v>
      </c>
      <c r="P2166" t="str">
        <f t="shared" si="33"/>
        <v>INSERT INTO @DataTable (Deal, AdvanceDate, PROV, DealPurpose, RateType, BEACON, LTV, TDS, GDS, InsuranceType, PrincipalBalance, OccupancyType, AccountStatus, Closed_Date, DelinquencyBucket) VALUES (2165, '2014-05-09', 'BC', 'Purchase', 'ARM', 797, 63.78, 36.3, 24.12, 'Conv', 220908.48, 'Owner-Occupied', 'Open', '1900-01-00', 'Current');</v>
      </c>
    </row>
    <row r="2167" spans="1:16" x14ac:dyDescent="0.35">
      <c r="A2167" s="22">
        <v>2166</v>
      </c>
      <c r="B2167" s="21">
        <v>42662</v>
      </c>
      <c r="C2167" s="22" t="s">
        <v>58</v>
      </c>
      <c r="D2167" s="22" t="s">
        <v>64</v>
      </c>
      <c r="E2167" s="22" t="s">
        <v>53</v>
      </c>
      <c r="F2167" s="22">
        <v>729</v>
      </c>
      <c r="G2167" s="22">
        <v>80</v>
      </c>
      <c r="H2167" s="22">
        <v>40.21</v>
      </c>
      <c r="I2167" s="22">
        <v>32.869999999999997</v>
      </c>
      <c r="J2167" s="22" t="s">
        <v>54</v>
      </c>
      <c r="K2167" s="23">
        <v>920417.07</v>
      </c>
      <c r="L2167" s="23" t="s">
        <v>55</v>
      </c>
      <c r="M2167" s="23" t="s">
        <v>83</v>
      </c>
      <c r="N2167" s="27"/>
      <c r="O2167" s="23" t="s">
        <v>56</v>
      </c>
      <c r="P2167" t="str">
        <f t="shared" si="33"/>
        <v>INSERT INTO @DataTable (Deal, AdvanceDate, PROV, DealPurpose, RateType, BEACON, LTV, TDS, GDS, InsuranceType, PrincipalBalance, OccupancyType, AccountStatus, Closed_Date, DelinquencyBucket) VALUES (2166, '2016-10-19', 'BC', 'Purchase with Improvements', 'Fixed', 729, 80, 40.21, 32.87, 'Conv', 920417.07, 'Owner-Occupied', 'Open', '1900-01-00', 'Current');</v>
      </c>
    </row>
    <row r="2168" spans="1:16" x14ac:dyDescent="0.35">
      <c r="A2168" s="19">
        <v>2167</v>
      </c>
      <c r="B2168" s="18">
        <v>40848</v>
      </c>
      <c r="C2168" s="19" t="s">
        <v>57</v>
      </c>
      <c r="D2168" s="19" t="s">
        <v>61</v>
      </c>
      <c r="E2168" s="19" t="s">
        <v>53</v>
      </c>
      <c r="F2168" s="19">
        <v>668</v>
      </c>
      <c r="G2168" s="19">
        <v>95</v>
      </c>
      <c r="H2168" s="19">
        <v>35.130000000000003</v>
      </c>
      <c r="I2168" s="19">
        <v>27.94</v>
      </c>
      <c r="J2168" s="19" t="s">
        <v>60</v>
      </c>
      <c r="K2168" s="20">
        <v>0</v>
      </c>
      <c r="L2168" s="20" t="s">
        <v>55</v>
      </c>
      <c r="M2168" s="20" t="s">
        <v>84</v>
      </c>
      <c r="N2168" s="26">
        <v>42095</v>
      </c>
      <c r="O2168" s="20" t="s">
        <v>56</v>
      </c>
      <c r="P2168" t="str">
        <f t="shared" si="33"/>
        <v>INSERT INTO @DataTable (Deal, AdvanceDate, PROV, DealPurpose, RateType, BEACON, LTV, TDS, GDS, InsuranceType, PrincipalBalance, OccupancyType, AccountStatus, Closed_Date, DelinquencyBucket) VALUES (2167, '2011-11-01', 'ON', 'Purchase', 'Fixed', 668, 95, 35.13, 27.94, 'HiRatio', 0, 'Owner-Occupied', 'Closed', '2015-04-01', 'Current');</v>
      </c>
    </row>
    <row r="2169" spans="1:16" x14ac:dyDescent="0.35">
      <c r="A2169" s="22">
        <v>2168</v>
      </c>
      <c r="B2169" s="21">
        <v>41921</v>
      </c>
      <c r="C2169" s="22" t="s">
        <v>57</v>
      </c>
      <c r="D2169" s="22" t="s">
        <v>61</v>
      </c>
      <c r="E2169" s="22" t="s">
        <v>53</v>
      </c>
      <c r="F2169" s="22">
        <v>682</v>
      </c>
      <c r="G2169" s="22">
        <v>93.03</v>
      </c>
      <c r="H2169" s="22">
        <v>35.700000000000003</v>
      </c>
      <c r="I2169" s="22">
        <v>29.35</v>
      </c>
      <c r="J2169" s="22" t="s">
        <v>60</v>
      </c>
      <c r="K2169" s="23">
        <v>257720.41</v>
      </c>
      <c r="L2169" s="23" t="s">
        <v>55</v>
      </c>
      <c r="M2169" s="23" t="s">
        <v>83</v>
      </c>
      <c r="N2169" s="27"/>
      <c r="O2169" s="23" t="s">
        <v>56</v>
      </c>
      <c r="P2169" t="str">
        <f t="shared" si="33"/>
        <v>INSERT INTO @DataTable (Deal, AdvanceDate, PROV, DealPurpose, RateType, BEACON, LTV, TDS, GDS, InsuranceType, PrincipalBalance, OccupancyType, AccountStatus, Closed_Date, DelinquencyBucket) VALUES (2168, '2014-10-09', 'ON', 'Purchase', 'Fixed', 682, 93.03, 35.7, 29.35, 'HiRatio', 257720.41, 'Owner-Occupied', 'Open', '1900-01-00', 'Current');</v>
      </c>
    </row>
    <row r="2170" spans="1:16" x14ac:dyDescent="0.35">
      <c r="A2170" s="19">
        <v>2169</v>
      </c>
      <c r="B2170" s="18">
        <v>42118</v>
      </c>
      <c r="C2170" s="19" t="s">
        <v>58</v>
      </c>
      <c r="D2170" s="19" t="s">
        <v>61</v>
      </c>
      <c r="E2170" s="19" t="s">
        <v>40</v>
      </c>
      <c r="F2170" s="19">
        <v>728</v>
      </c>
      <c r="G2170" s="19">
        <v>89.42</v>
      </c>
      <c r="H2170" s="19">
        <v>31.19</v>
      </c>
      <c r="I2170" s="19">
        <v>18.579999999999998</v>
      </c>
      <c r="J2170" s="19" t="s">
        <v>60</v>
      </c>
      <c r="K2170" s="20">
        <v>654012.27</v>
      </c>
      <c r="L2170" s="20" t="s">
        <v>55</v>
      </c>
      <c r="M2170" s="20" t="s">
        <v>83</v>
      </c>
      <c r="N2170" s="26"/>
      <c r="O2170" s="20" t="s">
        <v>56</v>
      </c>
      <c r="P2170" t="str">
        <f t="shared" si="33"/>
        <v>INSERT INTO @DataTable (Deal, AdvanceDate, PROV, DealPurpose, RateType, BEACON, LTV, TDS, GDS, InsuranceType, PrincipalBalance, OccupancyType, AccountStatus, Closed_Date, DelinquencyBucket) VALUES (2169, '2015-04-24', 'BC', 'Purchase', 'ARM', 728, 89.42, 31.19, 18.58, 'HiRatio', 654012.27, 'Owner-Occupied', 'Open', '1900-01-00', 'Current');</v>
      </c>
    </row>
    <row r="2171" spans="1:16" x14ac:dyDescent="0.35">
      <c r="A2171" s="22">
        <v>2170</v>
      </c>
      <c r="B2171" s="21">
        <v>42570</v>
      </c>
      <c r="C2171" s="22" t="s">
        <v>51</v>
      </c>
      <c r="D2171" s="22" t="s">
        <v>61</v>
      </c>
      <c r="E2171" s="22" t="s">
        <v>53</v>
      </c>
      <c r="F2171" s="22">
        <v>707</v>
      </c>
      <c r="G2171" s="22">
        <v>90</v>
      </c>
      <c r="H2171" s="22">
        <v>43.17</v>
      </c>
      <c r="I2171" s="22">
        <v>30.15</v>
      </c>
      <c r="J2171" s="22" t="s">
        <v>60</v>
      </c>
      <c r="K2171" s="23">
        <v>360055.06</v>
      </c>
      <c r="L2171" s="23" t="s">
        <v>55</v>
      </c>
      <c r="M2171" s="23" t="s">
        <v>83</v>
      </c>
      <c r="N2171" s="27"/>
      <c r="O2171" s="23" t="s">
        <v>56</v>
      </c>
      <c r="P2171" t="str">
        <f t="shared" si="33"/>
        <v>INSERT INTO @DataTable (Deal, AdvanceDate, PROV, DealPurpose, RateType, BEACON, LTV, TDS, GDS, InsuranceType, PrincipalBalance, OccupancyType, AccountStatus, Closed_Date, DelinquencyBucket) VALUES (2170, '2016-07-19', 'AB', 'Purchase', 'Fixed', 707, 90, 43.17, 30.15, 'HiRatio', 360055.06, 'Owner-Occupied', 'Open', '1900-01-00', 'Current');</v>
      </c>
    </row>
    <row r="2172" spans="1:16" x14ac:dyDescent="0.35">
      <c r="A2172" s="19">
        <v>2171</v>
      </c>
      <c r="B2172" s="18">
        <v>41641</v>
      </c>
      <c r="C2172" s="19" t="s">
        <v>65</v>
      </c>
      <c r="D2172" s="19" t="s">
        <v>61</v>
      </c>
      <c r="E2172" s="19" t="s">
        <v>53</v>
      </c>
      <c r="F2172" s="19">
        <v>799</v>
      </c>
      <c r="G2172" s="19">
        <v>95</v>
      </c>
      <c r="H2172" s="19">
        <v>39.44</v>
      </c>
      <c r="I2172" s="19">
        <v>38.56</v>
      </c>
      <c r="J2172" s="19" t="s">
        <v>60</v>
      </c>
      <c r="K2172" s="20">
        <v>233724.96</v>
      </c>
      <c r="L2172" s="20" t="s">
        <v>55</v>
      </c>
      <c r="M2172" s="20" t="s">
        <v>83</v>
      </c>
      <c r="N2172" s="26"/>
      <c r="O2172" s="20" t="s">
        <v>56</v>
      </c>
      <c r="P2172" t="str">
        <f t="shared" si="33"/>
        <v>INSERT INTO @DataTable (Deal, AdvanceDate, PROV, DealPurpose, RateType, BEACON, LTV, TDS, GDS, InsuranceType, PrincipalBalance, OccupancyType, AccountStatus, Closed_Date, DelinquencyBucket) VALUES (2171, '2014-01-02', 'NS', 'Purchase', 'Fixed', 799, 95, 39.44, 38.56, 'HiRatio', 233724.96, 'Owner-Occupied', 'Open', '1900-01-00', 'Current');</v>
      </c>
    </row>
    <row r="2173" spans="1:16" x14ac:dyDescent="0.35">
      <c r="A2173" s="22">
        <v>2172</v>
      </c>
      <c r="B2173" s="21">
        <v>40336</v>
      </c>
      <c r="C2173" s="22" t="s">
        <v>51</v>
      </c>
      <c r="D2173" s="22" t="s">
        <v>61</v>
      </c>
      <c r="E2173" s="22" t="s">
        <v>40</v>
      </c>
      <c r="F2173" s="22">
        <v>745</v>
      </c>
      <c r="G2173" s="22">
        <v>95</v>
      </c>
      <c r="H2173" s="22">
        <v>24.03</v>
      </c>
      <c r="I2173" s="22">
        <v>23.54</v>
      </c>
      <c r="J2173" s="22" t="s">
        <v>60</v>
      </c>
      <c r="K2173" s="23">
        <v>0</v>
      </c>
      <c r="L2173" s="23" t="s">
        <v>55</v>
      </c>
      <c r="M2173" s="23" t="s">
        <v>84</v>
      </c>
      <c r="N2173" s="27">
        <v>41096</v>
      </c>
      <c r="O2173" s="23" t="s">
        <v>56</v>
      </c>
      <c r="P2173" t="str">
        <f t="shared" si="33"/>
        <v>INSERT INTO @DataTable (Deal, AdvanceDate, PROV, DealPurpose, RateType, BEACON, LTV, TDS, GDS, InsuranceType, PrincipalBalance, OccupancyType, AccountStatus, Closed_Date, DelinquencyBucket) VALUES (2172, '2010-06-07', 'AB', 'Purchase', 'ARM', 745, 95, 24.03, 23.54, 'HiRatio', 0, 'Owner-Occupied', 'Closed', '2012-07-06', 'Current');</v>
      </c>
    </row>
    <row r="2174" spans="1:16" x14ac:dyDescent="0.35">
      <c r="A2174" s="19">
        <v>2173</v>
      </c>
      <c r="B2174" s="18">
        <v>42228</v>
      </c>
      <c r="C2174" s="19" t="s">
        <v>57</v>
      </c>
      <c r="D2174" s="19" t="s">
        <v>59</v>
      </c>
      <c r="E2174" s="19" t="s">
        <v>53</v>
      </c>
      <c r="F2174" s="19">
        <v>811</v>
      </c>
      <c r="G2174" s="19">
        <v>34.659999999999997</v>
      </c>
      <c r="H2174" s="19">
        <v>40.200000000000003</v>
      </c>
      <c r="I2174" s="19">
        <v>30.88</v>
      </c>
      <c r="J2174" s="19" t="s">
        <v>54</v>
      </c>
      <c r="K2174" s="20">
        <v>188935.19</v>
      </c>
      <c r="L2174" s="20" t="s">
        <v>55</v>
      </c>
      <c r="M2174" s="20" t="s">
        <v>83</v>
      </c>
      <c r="N2174" s="26"/>
      <c r="O2174" s="20" t="s">
        <v>56</v>
      </c>
      <c r="P2174" t="str">
        <f t="shared" si="33"/>
        <v>INSERT INTO @DataTable (Deal, AdvanceDate, PROV, DealPurpose, RateType, BEACON, LTV, TDS, GDS, InsuranceType, PrincipalBalance, OccupancyType, AccountStatus, Closed_Date, DelinquencyBucket) VALUES (2173, '2015-08-12', 'ON', 'Transfer', 'Fixed', 811, 34.66, 40.2, 30.88, 'Conv', 188935.19, 'Owner-Occupied', 'Open', '1900-01-00', 'Current');</v>
      </c>
    </row>
    <row r="2175" spans="1:16" x14ac:dyDescent="0.35">
      <c r="A2175" s="22">
        <v>2174</v>
      </c>
      <c r="B2175" s="21">
        <v>41579</v>
      </c>
      <c r="C2175" s="22" t="s">
        <v>57</v>
      </c>
      <c r="D2175" s="22" t="s">
        <v>61</v>
      </c>
      <c r="E2175" s="22" t="s">
        <v>40</v>
      </c>
      <c r="F2175" s="22">
        <v>732</v>
      </c>
      <c r="G2175" s="22">
        <v>85</v>
      </c>
      <c r="H2175" s="22">
        <v>28.93</v>
      </c>
      <c r="I2175" s="22">
        <v>13.5</v>
      </c>
      <c r="J2175" s="22" t="s">
        <v>60</v>
      </c>
      <c r="K2175" s="23">
        <v>419459.18</v>
      </c>
      <c r="L2175" s="23" t="s">
        <v>55</v>
      </c>
      <c r="M2175" s="23" t="s">
        <v>83</v>
      </c>
      <c r="N2175" s="27"/>
      <c r="O2175" s="23" t="s">
        <v>56</v>
      </c>
      <c r="P2175" t="str">
        <f t="shared" si="33"/>
        <v>INSERT INTO @DataTable (Deal, AdvanceDate, PROV, DealPurpose, RateType, BEACON, LTV, TDS, GDS, InsuranceType, PrincipalBalance, OccupancyType, AccountStatus, Closed_Date, DelinquencyBucket) VALUES (2174, '2013-11-01', 'ON', 'Purchase', 'ARM', 732, 85, 28.93, 13.5, 'HiRatio', 419459.18, 'Owner-Occupied', 'Open', '1900-01-00', 'Current');</v>
      </c>
    </row>
    <row r="2176" spans="1:16" x14ac:dyDescent="0.35">
      <c r="A2176" s="19">
        <v>2175</v>
      </c>
      <c r="B2176" s="18">
        <v>42237</v>
      </c>
      <c r="C2176" s="19" t="s">
        <v>57</v>
      </c>
      <c r="D2176" s="19" t="s">
        <v>52</v>
      </c>
      <c r="E2176" s="19" t="s">
        <v>40</v>
      </c>
      <c r="F2176" s="19">
        <v>690</v>
      </c>
      <c r="G2176" s="19">
        <v>80</v>
      </c>
      <c r="H2176" s="19">
        <v>29.36</v>
      </c>
      <c r="I2176" s="19">
        <v>29.36</v>
      </c>
      <c r="J2176" s="19" t="s">
        <v>54</v>
      </c>
      <c r="K2176" s="20">
        <v>229299.4</v>
      </c>
      <c r="L2176" s="20" t="s">
        <v>55</v>
      </c>
      <c r="M2176" s="20" t="s">
        <v>83</v>
      </c>
      <c r="N2176" s="26"/>
      <c r="O2176" s="20" t="s">
        <v>80</v>
      </c>
      <c r="P2176" t="str">
        <f t="shared" si="33"/>
        <v>INSERT INTO @DataTable (Deal, AdvanceDate, PROV, DealPurpose, RateType, BEACON, LTV, TDS, GDS, InsuranceType, PrincipalBalance, OccupancyType, AccountStatus, Closed_Date, DelinquencyBucket) VALUES (2175, '2015-08-21', 'ON', 'Refinance External', 'ARM', 690, 80, 29.36, 29.36, 'Conv', 229299.4, 'Owner-Occupied', 'Open', '1900-01-00', '30-59');</v>
      </c>
    </row>
    <row r="2177" spans="1:16" x14ac:dyDescent="0.35">
      <c r="A2177" s="22">
        <v>2176</v>
      </c>
      <c r="B2177" s="21">
        <v>42565</v>
      </c>
      <c r="C2177" s="22" t="s">
        <v>51</v>
      </c>
      <c r="D2177" s="22" t="s">
        <v>61</v>
      </c>
      <c r="E2177" s="22" t="s">
        <v>53</v>
      </c>
      <c r="F2177" s="22">
        <v>620</v>
      </c>
      <c r="G2177" s="22">
        <v>94.35</v>
      </c>
      <c r="H2177" s="22">
        <v>35.049999999999997</v>
      </c>
      <c r="I2177" s="22">
        <v>27.03</v>
      </c>
      <c r="J2177" s="22" t="s">
        <v>60</v>
      </c>
      <c r="K2177" s="23">
        <v>554323.81000000006</v>
      </c>
      <c r="L2177" s="23" t="s">
        <v>55</v>
      </c>
      <c r="M2177" s="23" t="s">
        <v>83</v>
      </c>
      <c r="N2177" s="27"/>
      <c r="O2177" s="23" t="s">
        <v>56</v>
      </c>
      <c r="P2177" t="str">
        <f t="shared" si="33"/>
        <v>INSERT INTO @DataTable (Deal, AdvanceDate, PROV, DealPurpose, RateType, BEACON, LTV, TDS, GDS, InsuranceType, PrincipalBalance, OccupancyType, AccountStatus, Closed_Date, DelinquencyBucket) VALUES (2176, '2016-07-14', 'AB', 'Purchase', 'Fixed', 620, 94.35, 35.05, 27.03, 'HiRatio', 554323.81, 'Owner-Occupied', 'Open', '1900-01-00', 'Current');</v>
      </c>
    </row>
    <row r="2178" spans="1:16" x14ac:dyDescent="0.35">
      <c r="A2178" s="19">
        <v>2177</v>
      </c>
      <c r="B2178" s="18">
        <v>41828</v>
      </c>
      <c r="C2178" s="19" t="s">
        <v>63</v>
      </c>
      <c r="D2178" s="19" t="s">
        <v>61</v>
      </c>
      <c r="E2178" s="19" t="s">
        <v>40</v>
      </c>
      <c r="F2178" s="19">
        <v>705</v>
      </c>
      <c r="G2178" s="19">
        <v>95</v>
      </c>
      <c r="H2178" s="19">
        <v>31.36</v>
      </c>
      <c r="I2178" s="19">
        <v>18.079999999999998</v>
      </c>
      <c r="J2178" s="19" t="s">
        <v>60</v>
      </c>
      <c r="K2178" s="20">
        <v>377634.07</v>
      </c>
      <c r="L2178" s="20" t="s">
        <v>55</v>
      </c>
      <c r="M2178" s="20" t="s">
        <v>83</v>
      </c>
      <c r="N2178" s="26"/>
      <c r="O2178" s="20" t="s">
        <v>56</v>
      </c>
      <c r="P2178" t="str">
        <f t="shared" si="33"/>
        <v>INSERT INTO @DataTable (Deal, AdvanceDate, PROV, DealPurpose, RateType, BEACON, LTV, TDS, GDS, InsuranceType, PrincipalBalance, OccupancyType, AccountStatus, Closed_Date, DelinquencyBucket) VALUES (2177, '2014-07-08', 'SK', 'Purchase', 'ARM', 705, 95, 31.36, 18.08, 'HiRatio', 377634.07, 'Owner-Occupied', 'Open', '1900-01-00', 'Current');</v>
      </c>
    </row>
    <row r="2179" spans="1:16" x14ac:dyDescent="0.35">
      <c r="A2179" s="22">
        <v>2178</v>
      </c>
      <c r="B2179" s="21">
        <v>41130</v>
      </c>
      <c r="C2179" s="22" t="s">
        <v>57</v>
      </c>
      <c r="D2179" s="22" t="s">
        <v>61</v>
      </c>
      <c r="E2179" s="22" t="s">
        <v>53</v>
      </c>
      <c r="F2179" s="22">
        <v>774</v>
      </c>
      <c r="G2179" s="22">
        <v>90</v>
      </c>
      <c r="H2179" s="22">
        <v>38.909999999999997</v>
      </c>
      <c r="I2179" s="22">
        <v>35.89</v>
      </c>
      <c r="J2179" s="22" t="s">
        <v>60</v>
      </c>
      <c r="K2179" s="23">
        <v>331685.83</v>
      </c>
      <c r="L2179" s="23" t="s">
        <v>55</v>
      </c>
      <c r="M2179" s="23" t="s">
        <v>83</v>
      </c>
      <c r="N2179" s="27"/>
      <c r="O2179" s="23" t="s">
        <v>56</v>
      </c>
      <c r="P2179" t="str">
        <f t="shared" ref="P2179:P2242" si="34">"INSERT INTO @DataTable (Deal, AdvanceDate, PROV, DealPurpose, RateType, BEACON, LTV, TDS, GDS, InsuranceType, PrincipalBalance, OccupancyType, AccountStatus, Closed_Date, DelinquencyBucket) VALUES (" &amp; A2179 &amp; ", " &amp; "'" &amp; TEXT(B2179, "yyyy-mm-dd") &amp; "', '" &amp; C2179 &amp; "', '" &amp; D2179 &amp; "', '" &amp; E2179 &amp; "', " &amp; F2179 &amp; ", " &amp; G2179 &amp; ", " &amp; H2179 &amp; ", " &amp; I2179 &amp; ", '" &amp; J2179 &amp; "', " &amp; K2179 &amp; ", '" &amp; L2179 &amp; "', '" &amp; M2179 &amp; "', '" &amp;TEXT(N2179, "yyyy-mm-dd") &amp; "', '" &amp; O2179 &amp; "');"</f>
        <v>INSERT INTO @DataTable (Deal, AdvanceDate, PROV, DealPurpose, RateType, BEACON, LTV, TDS, GDS, InsuranceType, PrincipalBalance, OccupancyType, AccountStatus, Closed_Date, DelinquencyBucket) VALUES (2178, '2012-08-09', 'ON', 'Purchase', 'Fixed', 774, 90, 38.91, 35.89, 'HiRatio', 331685.83, 'Owner-Occupied', 'Open', '1900-01-00', 'Current');</v>
      </c>
    </row>
    <row r="2180" spans="1:16" x14ac:dyDescent="0.35">
      <c r="A2180" s="19">
        <v>2179</v>
      </c>
      <c r="B2180" s="18">
        <v>40758</v>
      </c>
      <c r="C2180" s="19" t="s">
        <v>57</v>
      </c>
      <c r="D2180" s="19" t="s">
        <v>52</v>
      </c>
      <c r="E2180" s="19" t="s">
        <v>53</v>
      </c>
      <c r="F2180" s="19">
        <v>651</v>
      </c>
      <c r="G2180" s="19">
        <v>85</v>
      </c>
      <c r="H2180" s="19">
        <v>38.94</v>
      </c>
      <c r="I2180" s="19">
        <v>34.85</v>
      </c>
      <c r="J2180" s="19" t="s">
        <v>60</v>
      </c>
      <c r="K2180" s="20">
        <v>226987.35</v>
      </c>
      <c r="L2180" s="20" t="s">
        <v>55</v>
      </c>
      <c r="M2180" s="20" t="s">
        <v>83</v>
      </c>
      <c r="N2180" s="26"/>
      <c r="O2180" s="20" t="s">
        <v>56</v>
      </c>
      <c r="P2180" t="str">
        <f t="shared" si="34"/>
        <v>INSERT INTO @DataTable (Deal, AdvanceDate, PROV, DealPurpose, RateType, BEACON, LTV, TDS, GDS, InsuranceType, PrincipalBalance, OccupancyType, AccountStatus, Closed_Date, DelinquencyBucket) VALUES (2179, '2011-08-03', 'ON', 'Refinance External', 'Fixed', 651, 85, 38.94, 34.85, 'HiRatio', 226987.35, 'Owner-Occupied', 'Open', '1900-01-00', 'Current');</v>
      </c>
    </row>
    <row r="2181" spans="1:16" x14ac:dyDescent="0.35">
      <c r="A2181" s="22">
        <v>2180</v>
      </c>
      <c r="B2181" s="21">
        <v>42185</v>
      </c>
      <c r="C2181" s="22" t="s">
        <v>57</v>
      </c>
      <c r="D2181" s="22" t="s">
        <v>59</v>
      </c>
      <c r="E2181" s="22" t="s">
        <v>53</v>
      </c>
      <c r="F2181" s="22">
        <v>762</v>
      </c>
      <c r="G2181" s="22">
        <v>50.01</v>
      </c>
      <c r="H2181" s="22">
        <v>15.22</v>
      </c>
      <c r="I2181" s="22">
        <v>14.04</v>
      </c>
      <c r="J2181" s="22" t="s">
        <v>54</v>
      </c>
      <c r="K2181" s="23">
        <v>128820.17</v>
      </c>
      <c r="L2181" s="23" t="s">
        <v>55</v>
      </c>
      <c r="M2181" s="23" t="s">
        <v>83</v>
      </c>
      <c r="N2181" s="27"/>
      <c r="O2181" s="23" t="s">
        <v>56</v>
      </c>
      <c r="P2181" t="str">
        <f t="shared" si="34"/>
        <v>INSERT INTO @DataTable (Deal, AdvanceDate, PROV, DealPurpose, RateType, BEACON, LTV, TDS, GDS, InsuranceType, PrincipalBalance, OccupancyType, AccountStatus, Closed_Date, DelinquencyBucket) VALUES (2180, '2015-06-30', 'ON', 'Transfer', 'Fixed', 762, 50.01, 15.22, 14.04, 'Conv', 128820.17, 'Owner-Occupied', 'Open', '1900-01-00', 'Current');</v>
      </c>
    </row>
    <row r="2182" spans="1:16" x14ac:dyDescent="0.35">
      <c r="A2182" s="19">
        <v>2181</v>
      </c>
      <c r="B2182" s="18">
        <v>41018</v>
      </c>
      <c r="C2182" s="19" t="s">
        <v>58</v>
      </c>
      <c r="D2182" s="19" t="s">
        <v>52</v>
      </c>
      <c r="E2182" s="19" t="s">
        <v>53</v>
      </c>
      <c r="F2182" s="19">
        <v>686</v>
      </c>
      <c r="G2182" s="19">
        <v>84.84</v>
      </c>
      <c r="H2182" s="19">
        <v>41.03</v>
      </c>
      <c r="I2182" s="19">
        <v>32.42</v>
      </c>
      <c r="J2182" s="19" t="s">
        <v>60</v>
      </c>
      <c r="K2182" s="20">
        <v>430121.9</v>
      </c>
      <c r="L2182" s="20" t="s">
        <v>55</v>
      </c>
      <c r="M2182" s="20" t="s">
        <v>83</v>
      </c>
      <c r="N2182" s="26"/>
      <c r="O2182" s="20" t="s">
        <v>56</v>
      </c>
      <c r="P2182" t="str">
        <f t="shared" si="34"/>
        <v>INSERT INTO @DataTable (Deal, AdvanceDate, PROV, DealPurpose, RateType, BEACON, LTV, TDS, GDS, InsuranceType, PrincipalBalance, OccupancyType, AccountStatus, Closed_Date, DelinquencyBucket) VALUES (2181, '2012-04-19', 'BC', 'Refinance External', 'Fixed', 686, 84.84, 41.03, 32.42, 'HiRatio', 430121.9, 'Owner-Occupied', 'Open', '1900-01-00', 'Current');</v>
      </c>
    </row>
    <row r="2183" spans="1:16" x14ac:dyDescent="0.35">
      <c r="A2183" s="22">
        <v>2182</v>
      </c>
      <c r="B2183" s="21">
        <v>42355</v>
      </c>
      <c r="C2183" s="22" t="s">
        <v>58</v>
      </c>
      <c r="D2183" s="22" t="s">
        <v>61</v>
      </c>
      <c r="E2183" s="22" t="s">
        <v>40</v>
      </c>
      <c r="F2183" s="22">
        <v>830</v>
      </c>
      <c r="G2183" s="22">
        <v>41.87</v>
      </c>
      <c r="H2183" s="22">
        <v>32.49</v>
      </c>
      <c r="I2183" s="22">
        <v>25.15</v>
      </c>
      <c r="J2183" s="22" t="s">
        <v>54</v>
      </c>
      <c r="K2183" s="23">
        <v>151842.96</v>
      </c>
      <c r="L2183" s="23" t="s">
        <v>55</v>
      </c>
      <c r="M2183" s="23" t="s">
        <v>83</v>
      </c>
      <c r="N2183" s="27"/>
      <c r="O2183" s="23" t="s">
        <v>56</v>
      </c>
      <c r="P2183" t="str">
        <f t="shared" si="34"/>
        <v>INSERT INTO @DataTable (Deal, AdvanceDate, PROV, DealPurpose, RateType, BEACON, LTV, TDS, GDS, InsuranceType, PrincipalBalance, OccupancyType, AccountStatus, Closed_Date, DelinquencyBucket) VALUES (2182, '2015-12-17', 'BC', 'Purchase', 'ARM', 830, 41.87, 32.49, 25.15, 'Conv', 151842.96, 'Owner-Occupied', 'Open', '1900-01-00', 'Current');</v>
      </c>
    </row>
    <row r="2184" spans="1:16" x14ac:dyDescent="0.35">
      <c r="A2184" s="19">
        <v>2183</v>
      </c>
      <c r="B2184" s="18">
        <v>41775</v>
      </c>
      <c r="C2184" s="19" t="s">
        <v>74</v>
      </c>
      <c r="D2184" s="19" t="s">
        <v>52</v>
      </c>
      <c r="E2184" s="19" t="s">
        <v>40</v>
      </c>
      <c r="F2184" s="19">
        <v>790</v>
      </c>
      <c r="G2184" s="19">
        <v>80</v>
      </c>
      <c r="H2184" s="19">
        <v>23.89</v>
      </c>
      <c r="I2184" s="19">
        <v>15.5</v>
      </c>
      <c r="J2184" s="19" t="s">
        <v>54</v>
      </c>
      <c r="K2184" s="20">
        <v>296860.67</v>
      </c>
      <c r="L2184" s="20" t="s">
        <v>55</v>
      </c>
      <c r="M2184" s="20" t="s">
        <v>83</v>
      </c>
      <c r="N2184" s="26"/>
      <c r="O2184" s="20" t="s">
        <v>56</v>
      </c>
      <c r="P2184" t="str">
        <f t="shared" si="34"/>
        <v>INSERT INTO @DataTable (Deal, AdvanceDate, PROV, DealPurpose, RateType, BEACON, LTV, TDS, GDS, InsuranceType, PrincipalBalance, OccupancyType, AccountStatus, Closed_Date, DelinquencyBucket) VALUES (2183, '2014-05-16', 'MB', 'Refinance External', 'ARM', 790, 80, 23.89, 15.5, 'Conv', 296860.67, 'Owner-Occupied', 'Open', '1900-01-00', 'Current');</v>
      </c>
    </row>
    <row r="2185" spans="1:16" x14ac:dyDescent="0.35">
      <c r="A2185" s="22">
        <v>2184</v>
      </c>
      <c r="B2185" s="21">
        <v>42174</v>
      </c>
      <c r="C2185" s="22" t="s">
        <v>57</v>
      </c>
      <c r="D2185" s="22" t="s">
        <v>52</v>
      </c>
      <c r="E2185" s="22" t="s">
        <v>53</v>
      </c>
      <c r="F2185" s="22">
        <v>775</v>
      </c>
      <c r="G2185" s="22">
        <v>75</v>
      </c>
      <c r="H2185" s="22">
        <v>41.46</v>
      </c>
      <c r="I2185" s="22">
        <v>33.950000000000003</v>
      </c>
      <c r="J2185" s="22" t="s">
        <v>54</v>
      </c>
      <c r="K2185" s="23">
        <v>212691.06</v>
      </c>
      <c r="L2185" s="23" t="s">
        <v>55</v>
      </c>
      <c r="M2185" s="23" t="s">
        <v>83</v>
      </c>
      <c r="N2185" s="27"/>
      <c r="O2185" s="23" t="s">
        <v>56</v>
      </c>
      <c r="P2185" t="str">
        <f t="shared" si="34"/>
        <v>INSERT INTO @DataTable (Deal, AdvanceDate, PROV, DealPurpose, RateType, BEACON, LTV, TDS, GDS, InsuranceType, PrincipalBalance, OccupancyType, AccountStatus, Closed_Date, DelinquencyBucket) VALUES (2184, '2015-06-19', 'ON', 'Refinance External', 'Fixed', 775, 75, 41.46, 33.95, 'Conv', 212691.06, 'Owner-Occupied', 'Open', '1900-01-00', 'Current');</v>
      </c>
    </row>
    <row r="2186" spans="1:16" x14ac:dyDescent="0.35">
      <c r="A2186" s="19">
        <v>2185</v>
      </c>
      <c r="B2186" s="18">
        <v>42159</v>
      </c>
      <c r="C2186" s="19" t="s">
        <v>57</v>
      </c>
      <c r="D2186" s="19" t="s">
        <v>61</v>
      </c>
      <c r="E2186" s="19" t="s">
        <v>53</v>
      </c>
      <c r="F2186" s="19">
        <v>676</v>
      </c>
      <c r="G2186" s="19">
        <v>95</v>
      </c>
      <c r="H2186" s="19">
        <v>39.840000000000003</v>
      </c>
      <c r="I2186" s="19">
        <v>9.86</v>
      </c>
      <c r="J2186" s="19" t="s">
        <v>60</v>
      </c>
      <c r="K2186" s="20">
        <v>286746.82</v>
      </c>
      <c r="L2186" s="20" t="s">
        <v>66</v>
      </c>
      <c r="M2186" s="20" t="s">
        <v>83</v>
      </c>
      <c r="N2186" s="26"/>
      <c r="O2186" s="20" t="s">
        <v>56</v>
      </c>
      <c r="P2186" t="str">
        <f t="shared" si="34"/>
        <v>INSERT INTO @DataTable (Deal, AdvanceDate, PROV, DealPurpose, RateType, BEACON, LTV, TDS, GDS, InsuranceType, PrincipalBalance, OccupancyType, AccountStatus, Closed_Date, DelinquencyBucket) VALUES (2185, '2015-06-04', 'ON', 'Purchase', 'Fixed', 676, 95, 39.84, 9.86, 'HiRatio', 286746.82, 'Second Home', 'Open', '1900-01-00', 'Current');</v>
      </c>
    </row>
    <row r="2187" spans="1:16" x14ac:dyDescent="0.35">
      <c r="A2187" s="22">
        <v>2186</v>
      </c>
      <c r="B2187" s="21">
        <v>41990</v>
      </c>
      <c r="C2187" s="22" t="s">
        <v>57</v>
      </c>
      <c r="D2187" s="22" t="s">
        <v>61</v>
      </c>
      <c r="E2187" s="22" t="s">
        <v>53</v>
      </c>
      <c r="F2187" s="22">
        <v>745</v>
      </c>
      <c r="G2187" s="22">
        <v>90</v>
      </c>
      <c r="H2187" s="22">
        <v>39.14</v>
      </c>
      <c r="I2187" s="22">
        <v>30.15</v>
      </c>
      <c r="J2187" s="22" t="s">
        <v>60</v>
      </c>
      <c r="K2187" s="23">
        <v>146434.71</v>
      </c>
      <c r="L2187" s="23" t="s">
        <v>55</v>
      </c>
      <c r="M2187" s="23" t="s">
        <v>83</v>
      </c>
      <c r="N2187" s="27"/>
      <c r="O2187" s="23" t="s">
        <v>56</v>
      </c>
      <c r="P2187" t="str">
        <f t="shared" si="34"/>
        <v>INSERT INTO @DataTable (Deal, AdvanceDate, PROV, DealPurpose, RateType, BEACON, LTV, TDS, GDS, InsuranceType, PrincipalBalance, OccupancyType, AccountStatus, Closed_Date, DelinquencyBucket) VALUES (2186, '2014-12-17', 'ON', 'Purchase', 'Fixed', 745, 90, 39.14, 30.15, 'HiRatio', 146434.71, 'Owner-Occupied', 'Open', '1900-01-00', 'Current');</v>
      </c>
    </row>
    <row r="2188" spans="1:16" x14ac:dyDescent="0.35">
      <c r="A2188" s="19">
        <v>2187</v>
      </c>
      <c r="B2188" s="18">
        <v>42551</v>
      </c>
      <c r="C2188" s="19" t="s">
        <v>63</v>
      </c>
      <c r="D2188" s="19" t="s">
        <v>61</v>
      </c>
      <c r="E2188" s="19" t="s">
        <v>53</v>
      </c>
      <c r="F2188" s="19">
        <v>719</v>
      </c>
      <c r="G2188" s="19">
        <v>94.46</v>
      </c>
      <c r="H2188" s="19">
        <v>42.79</v>
      </c>
      <c r="I2188" s="19">
        <v>27.99</v>
      </c>
      <c r="J2188" s="19" t="s">
        <v>60</v>
      </c>
      <c r="K2188" s="20">
        <v>538508.75</v>
      </c>
      <c r="L2188" s="20" t="s">
        <v>55</v>
      </c>
      <c r="M2188" s="20" t="s">
        <v>83</v>
      </c>
      <c r="N2188" s="26"/>
      <c r="O2188" s="20" t="s">
        <v>56</v>
      </c>
      <c r="P2188" t="str">
        <f t="shared" si="34"/>
        <v>INSERT INTO @DataTable (Deal, AdvanceDate, PROV, DealPurpose, RateType, BEACON, LTV, TDS, GDS, InsuranceType, PrincipalBalance, OccupancyType, AccountStatus, Closed_Date, DelinquencyBucket) VALUES (2187, '2016-06-30', 'SK', 'Purchase', 'Fixed', 719, 94.46, 42.79, 27.99, 'HiRatio', 538508.75, 'Owner-Occupied', 'Open', '1900-01-00', 'Current');</v>
      </c>
    </row>
    <row r="2189" spans="1:16" x14ac:dyDescent="0.35">
      <c r="A2189" s="22">
        <v>2188</v>
      </c>
      <c r="B2189" s="21">
        <v>42510</v>
      </c>
      <c r="C2189" s="22" t="s">
        <v>57</v>
      </c>
      <c r="D2189" s="22" t="s">
        <v>64</v>
      </c>
      <c r="E2189" s="22" t="s">
        <v>53</v>
      </c>
      <c r="F2189" s="22">
        <v>770</v>
      </c>
      <c r="G2189" s="22">
        <v>94.66</v>
      </c>
      <c r="H2189" s="22">
        <v>31.29</v>
      </c>
      <c r="I2189" s="22">
        <v>16.989999999999998</v>
      </c>
      <c r="J2189" s="22" t="s">
        <v>60</v>
      </c>
      <c r="K2189" s="23">
        <v>154404.10999999999</v>
      </c>
      <c r="L2189" s="23" t="s">
        <v>55</v>
      </c>
      <c r="M2189" s="23" t="s">
        <v>83</v>
      </c>
      <c r="N2189" s="27"/>
      <c r="O2189" s="23" t="s">
        <v>56</v>
      </c>
      <c r="P2189" t="str">
        <f t="shared" si="34"/>
        <v>INSERT INTO @DataTable (Deal, AdvanceDate, PROV, DealPurpose, RateType, BEACON, LTV, TDS, GDS, InsuranceType, PrincipalBalance, OccupancyType, AccountStatus, Closed_Date, DelinquencyBucket) VALUES (2188, '2016-05-20', 'ON', 'Purchase with Improvements', 'Fixed', 770, 94.66, 31.29, 16.99, 'HiRatio', 154404.11, 'Owner-Occupied', 'Open', '1900-01-00', 'Current');</v>
      </c>
    </row>
    <row r="2190" spans="1:16" x14ac:dyDescent="0.35">
      <c r="A2190" s="19">
        <v>2189</v>
      </c>
      <c r="B2190" s="18">
        <v>40928</v>
      </c>
      <c r="C2190" s="19" t="s">
        <v>58</v>
      </c>
      <c r="D2190" s="19" t="s">
        <v>61</v>
      </c>
      <c r="E2190" s="19" t="s">
        <v>53</v>
      </c>
      <c r="F2190" s="19">
        <v>686</v>
      </c>
      <c r="G2190" s="19">
        <v>90</v>
      </c>
      <c r="H2190" s="19">
        <v>34.93</v>
      </c>
      <c r="I2190" s="19">
        <v>23.73</v>
      </c>
      <c r="J2190" s="19" t="s">
        <v>60</v>
      </c>
      <c r="K2190" s="20">
        <v>0</v>
      </c>
      <c r="L2190" s="20" t="s">
        <v>55</v>
      </c>
      <c r="M2190" s="20" t="s">
        <v>84</v>
      </c>
      <c r="N2190" s="26">
        <v>42149</v>
      </c>
      <c r="O2190" s="20" t="s">
        <v>56</v>
      </c>
      <c r="P2190" t="str">
        <f t="shared" si="34"/>
        <v>INSERT INTO @DataTable (Deal, AdvanceDate, PROV, DealPurpose, RateType, BEACON, LTV, TDS, GDS, InsuranceType, PrincipalBalance, OccupancyType, AccountStatus, Closed_Date, DelinquencyBucket) VALUES (2189, '2012-01-20', 'BC', 'Purchase', 'Fixed', 686, 90, 34.93, 23.73, 'HiRatio', 0, 'Owner-Occupied', 'Closed', '2015-05-25', 'Current');</v>
      </c>
    </row>
    <row r="2191" spans="1:16" x14ac:dyDescent="0.35">
      <c r="A2191" s="22">
        <v>2190</v>
      </c>
      <c r="B2191" s="21">
        <v>42291</v>
      </c>
      <c r="C2191" s="22" t="s">
        <v>57</v>
      </c>
      <c r="D2191" s="22" t="s">
        <v>61</v>
      </c>
      <c r="E2191" s="22" t="s">
        <v>40</v>
      </c>
      <c r="F2191" s="22">
        <v>754</v>
      </c>
      <c r="G2191" s="22">
        <v>46.67</v>
      </c>
      <c r="H2191" s="22">
        <v>26.88</v>
      </c>
      <c r="I2191" s="22">
        <v>18.16</v>
      </c>
      <c r="J2191" s="22" t="s">
        <v>54</v>
      </c>
      <c r="K2191" s="23">
        <v>325749.90000000002</v>
      </c>
      <c r="L2191" s="23" t="s">
        <v>55</v>
      </c>
      <c r="M2191" s="23" t="s">
        <v>83</v>
      </c>
      <c r="N2191" s="27"/>
      <c r="O2191" s="23" t="s">
        <v>56</v>
      </c>
      <c r="P2191" t="str">
        <f t="shared" si="34"/>
        <v>INSERT INTO @DataTable (Deal, AdvanceDate, PROV, DealPurpose, RateType, BEACON, LTV, TDS, GDS, InsuranceType, PrincipalBalance, OccupancyType, AccountStatus, Closed_Date, DelinquencyBucket) VALUES (2190, '2015-10-14', 'ON', 'Purchase', 'ARM', 754, 46.67, 26.88, 18.16, 'Conv', 325749.9, 'Owner-Occupied', 'Open', '1900-01-00', 'Current');</v>
      </c>
    </row>
    <row r="2192" spans="1:16" x14ac:dyDescent="0.35">
      <c r="A2192" s="19">
        <v>2191</v>
      </c>
      <c r="B2192" s="18">
        <v>42222</v>
      </c>
      <c r="C2192" s="19" t="s">
        <v>57</v>
      </c>
      <c r="D2192" s="19" t="s">
        <v>52</v>
      </c>
      <c r="E2192" s="19" t="s">
        <v>40</v>
      </c>
      <c r="F2192" s="19">
        <v>710</v>
      </c>
      <c r="G2192" s="19">
        <v>66</v>
      </c>
      <c r="H2192" s="19">
        <v>33.17</v>
      </c>
      <c r="I2192" s="19">
        <v>29.6</v>
      </c>
      <c r="J2192" s="19" t="s">
        <v>54</v>
      </c>
      <c r="K2192" s="20">
        <v>536951.62</v>
      </c>
      <c r="L2192" s="20" t="s">
        <v>55</v>
      </c>
      <c r="M2192" s="20" t="s">
        <v>83</v>
      </c>
      <c r="N2192" s="26"/>
      <c r="O2192" s="20" t="s">
        <v>56</v>
      </c>
      <c r="P2192" t="str">
        <f t="shared" si="34"/>
        <v>INSERT INTO @DataTable (Deal, AdvanceDate, PROV, DealPurpose, RateType, BEACON, LTV, TDS, GDS, InsuranceType, PrincipalBalance, OccupancyType, AccountStatus, Closed_Date, DelinquencyBucket) VALUES (2191, '2015-08-06', 'ON', 'Refinance External', 'ARM', 710, 66, 33.17, 29.6, 'Conv', 536951.62, 'Owner-Occupied', 'Open', '1900-01-00', 'Current');</v>
      </c>
    </row>
    <row r="2193" spans="1:16" x14ac:dyDescent="0.35">
      <c r="A2193" s="22">
        <v>2192</v>
      </c>
      <c r="B2193" s="21">
        <v>42622</v>
      </c>
      <c r="C2193" s="22" t="s">
        <v>57</v>
      </c>
      <c r="D2193" s="22" t="s">
        <v>59</v>
      </c>
      <c r="E2193" s="22" t="s">
        <v>53</v>
      </c>
      <c r="F2193" s="22">
        <v>759</v>
      </c>
      <c r="G2193" s="22">
        <v>88.05</v>
      </c>
      <c r="H2193" s="22">
        <v>25.57</v>
      </c>
      <c r="I2193" s="22">
        <v>16.71</v>
      </c>
      <c r="J2193" s="22" t="s">
        <v>60</v>
      </c>
      <c r="K2193" s="23">
        <v>199788.79999999999</v>
      </c>
      <c r="L2193" s="23" t="s">
        <v>55</v>
      </c>
      <c r="M2193" s="23" t="s">
        <v>83</v>
      </c>
      <c r="N2193" s="27"/>
      <c r="O2193" s="23" t="s">
        <v>56</v>
      </c>
      <c r="P2193" t="str">
        <f t="shared" si="34"/>
        <v>INSERT INTO @DataTable (Deal, AdvanceDate, PROV, DealPurpose, RateType, BEACON, LTV, TDS, GDS, InsuranceType, PrincipalBalance, OccupancyType, AccountStatus, Closed_Date, DelinquencyBucket) VALUES (2192, '2016-09-09', 'ON', 'Transfer', 'Fixed', 759, 88.05, 25.57, 16.71, 'HiRatio', 199788.8, 'Owner-Occupied', 'Open', '1900-01-00', 'Current');</v>
      </c>
    </row>
    <row r="2194" spans="1:16" x14ac:dyDescent="0.35">
      <c r="A2194" s="19">
        <v>2193</v>
      </c>
      <c r="B2194" s="18">
        <v>40452</v>
      </c>
      <c r="C2194" s="19" t="s">
        <v>51</v>
      </c>
      <c r="D2194" s="19" t="s">
        <v>79</v>
      </c>
      <c r="E2194" s="19" t="s">
        <v>53</v>
      </c>
      <c r="F2194" s="19">
        <v>802</v>
      </c>
      <c r="G2194" s="19">
        <v>65.33</v>
      </c>
      <c r="H2194" s="19">
        <v>12.22</v>
      </c>
      <c r="I2194" s="19">
        <v>9.25</v>
      </c>
      <c r="J2194" s="19" t="s">
        <v>54</v>
      </c>
      <c r="K2194" s="20">
        <v>0</v>
      </c>
      <c r="L2194" s="20" t="s">
        <v>55</v>
      </c>
      <c r="M2194" s="20" t="s">
        <v>84</v>
      </c>
      <c r="N2194" s="26">
        <v>41551</v>
      </c>
      <c r="O2194" s="20" t="s">
        <v>56</v>
      </c>
      <c r="P2194" t="str">
        <f t="shared" si="34"/>
        <v>INSERT INTO @DataTable (Deal, AdvanceDate, PROV, DealPurpose, RateType, BEACON, LTV, TDS, GDS, InsuranceType, PrincipalBalance, OccupancyType, AccountStatus, Closed_Date, DelinquencyBucket) VALUES (2193, '2010-10-01', 'AB', 'ETO External', 'Fixed', 802, 65.33, 12.22, 9.25, 'Conv', 0, 'Owner-Occupied', 'Closed', '2013-10-04', 'Current');</v>
      </c>
    </row>
    <row r="2195" spans="1:16" x14ac:dyDescent="0.35">
      <c r="A2195" s="22">
        <v>2194</v>
      </c>
      <c r="B2195" s="21">
        <v>42202</v>
      </c>
      <c r="C2195" s="22" t="s">
        <v>57</v>
      </c>
      <c r="D2195" s="22" t="s">
        <v>52</v>
      </c>
      <c r="E2195" s="22" t="s">
        <v>40</v>
      </c>
      <c r="F2195" s="22">
        <v>751</v>
      </c>
      <c r="G2195" s="22">
        <v>64.349999999999994</v>
      </c>
      <c r="H2195" s="22">
        <v>32.99</v>
      </c>
      <c r="I2195" s="22">
        <v>10.86</v>
      </c>
      <c r="J2195" s="22" t="s">
        <v>54</v>
      </c>
      <c r="K2195" s="23">
        <v>242754.63</v>
      </c>
      <c r="L2195" s="23" t="s">
        <v>55</v>
      </c>
      <c r="M2195" s="23" t="s">
        <v>83</v>
      </c>
      <c r="N2195" s="27"/>
      <c r="O2195" s="23" t="s">
        <v>56</v>
      </c>
      <c r="P2195" t="str">
        <f t="shared" si="34"/>
        <v>INSERT INTO @DataTable (Deal, AdvanceDate, PROV, DealPurpose, RateType, BEACON, LTV, TDS, GDS, InsuranceType, PrincipalBalance, OccupancyType, AccountStatus, Closed_Date, DelinquencyBucket) VALUES (2194, '2015-07-17', 'ON', 'Refinance External', 'ARM', 751, 64.35, 32.99, 10.86, 'Conv', 242754.63, 'Owner-Occupied', 'Open', '1900-01-00', 'Current');</v>
      </c>
    </row>
    <row r="2196" spans="1:16" x14ac:dyDescent="0.35">
      <c r="A2196" s="19">
        <v>2195</v>
      </c>
      <c r="B2196" s="18">
        <v>42163</v>
      </c>
      <c r="C2196" s="19" t="s">
        <v>57</v>
      </c>
      <c r="D2196" s="19" t="s">
        <v>52</v>
      </c>
      <c r="E2196" s="19" t="s">
        <v>53</v>
      </c>
      <c r="F2196" s="19">
        <v>656</v>
      </c>
      <c r="G2196" s="19">
        <v>80</v>
      </c>
      <c r="H2196" s="19">
        <v>39.35</v>
      </c>
      <c r="I2196" s="19">
        <v>12.63</v>
      </c>
      <c r="J2196" s="19" t="s">
        <v>54</v>
      </c>
      <c r="K2196" s="20">
        <v>0</v>
      </c>
      <c r="L2196" s="20" t="s">
        <v>55</v>
      </c>
      <c r="M2196" s="20" t="s">
        <v>84</v>
      </c>
      <c r="N2196" s="26">
        <v>42551</v>
      </c>
      <c r="O2196" s="20" t="s">
        <v>56</v>
      </c>
      <c r="P2196" t="str">
        <f t="shared" si="34"/>
        <v>INSERT INTO @DataTable (Deal, AdvanceDate, PROV, DealPurpose, RateType, BEACON, LTV, TDS, GDS, InsuranceType, PrincipalBalance, OccupancyType, AccountStatus, Closed_Date, DelinquencyBucket) VALUES (2195, '2015-06-08', 'ON', 'Refinance External', 'Fixed', 656, 80, 39.35, 12.63, 'Conv', 0, 'Owner-Occupied', 'Closed', '2016-06-30', 'Current');</v>
      </c>
    </row>
    <row r="2197" spans="1:16" x14ac:dyDescent="0.35">
      <c r="A2197" s="22">
        <v>2196</v>
      </c>
      <c r="B2197" s="21">
        <v>42263</v>
      </c>
      <c r="C2197" s="22" t="s">
        <v>57</v>
      </c>
      <c r="D2197" s="22" t="s">
        <v>64</v>
      </c>
      <c r="E2197" s="22" t="s">
        <v>53</v>
      </c>
      <c r="F2197" s="22">
        <v>722</v>
      </c>
      <c r="G2197" s="22">
        <v>80</v>
      </c>
      <c r="H2197" s="22">
        <v>27.7</v>
      </c>
      <c r="I2197" s="22">
        <v>23.64</v>
      </c>
      <c r="J2197" s="22" t="s">
        <v>54</v>
      </c>
      <c r="K2197" s="23">
        <v>561457.15</v>
      </c>
      <c r="L2197" s="23" t="s">
        <v>55</v>
      </c>
      <c r="M2197" s="23" t="s">
        <v>83</v>
      </c>
      <c r="N2197" s="27"/>
      <c r="O2197" s="23" t="s">
        <v>56</v>
      </c>
      <c r="P2197" t="str">
        <f t="shared" si="34"/>
        <v>INSERT INTO @DataTable (Deal, AdvanceDate, PROV, DealPurpose, RateType, BEACON, LTV, TDS, GDS, InsuranceType, PrincipalBalance, OccupancyType, AccountStatus, Closed_Date, DelinquencyBucket) VALUES (2196, '2015-09-16', 'ON', 'Purchase with Improvements', 'Fixed', 722, 80, 27.7, 23.64, 'Conv', 561457.15, 'Owner-Occupied', 'Open', '1900-01-00', 'Current');</v>
      </c>
    </row>
    <row r="2198" spans="1:16" x14ac:dyDescent="0.35">
      <c r="A2198" s="19">
        <v>2197</v>
      </c>
      <c r="B2198" s="18">
        <v>41575</v>
      </c>
      <c r="C2198" s="19" t="s">
        <v>57</v>
      </c>
      <c r="D2198" s="19" t="s">
        <v>59</v>
      </c>
      <c r="E2198" s="19" t="s">
        <v>40</v>
      </c>
      <c r="F2198" s="19">
        <v>785</v>
      </c>
      <c r="G2198" s="19">
        <v>48.45</v>
      </c>
      <c r="H2198" s="19">
        <v>32.74</v>
      </c>
      <c r="I2198" s="19">
        <v>17.309999999999999</v>
      </c>
      <c r="J2198" s="19" t="s">
        <v>54</v>
      </c>
      <c r="K2198" s="20">
        <v>0</v>
      </c>
      <c r="L2198" s="20" t="s">
        <v>55</v>
      </c>
      <c r="M2198" s="20" t="s">
        <v>84</v>
      </c>
      <c r="N2198" s="26">
        <v>41884</v>
      </c>
      <c r="O2198" s="20" t="s">
        <v>56</v>
      </c>
      <c r="P2198" t="str">
        <f t="shared" si="34"/>
        <v>INSERT INTO @DataTable (Deal, AdvanceDate, PROV, DealPurpose, RateType, BEACON, LTV, TDS, GDS, InsuranceType, PrincipalBalance, OccupancyType, AccountStatus, Closed_Date, DelinquencyBucket) VALUES (2197, '2013-10-28', 'ON', 'Transfer', 'ARM', 785, 48.45, 32.74, 17.31, 'Conv', 0, 'Owner-Occupied', 'Closed', '2014-09-02', 'Current');</v>
      </c>
    </row>
    <row r="2199" spans="1:16" x14ac:dyDescent="0.35">
      <c r="A2199" s="22">
        <v>2198</v>
      </c>
      <c r="B2199" s="21">
        <v>41145</v>
      </c>
      <c r="C2199" s="22" t="s">
        <v>57</v>
      </c>
      <c r="D2199" s="22" t="s">
        <v>61</v>
      </c>
      <c r="E2199" s="22" t="s">
        <v>53</v>
      </c>
      <c r="F2199" s="22">
        <v>737</v>
      </c>
      <c r="G2199" s="22">
        <v>95</v>
      </c>
      <c r="H2199" s="22">
        <v>42.85</v>
      </c>
      <c r="I2199" s="22">
        <v>25.68</v>
      </c>
      <c r="J2199" s="22" t="s">
        <v>60</v>
      </c>
      <c r="K2199" s="23">
        <v>168672.69</v>
      </c>
      <c r="L2199" s="23" t="s">
        <v>55</v>
      </c>
      <c r="M2199" s="23" t="s">
        <v>83</v>
      </c>
      <c r="N2199" s="27"/>
      <c r="O2199" s="23" t="s">
        <v>56</v>
      </c>
      <c r="P2199" t="str">
        <f t="shared" si="34"/>
        <v>INSERT INTO @DataTable (Deal, AdvanceDate, PROV, DealPurpose, RateType, BEACON, LTV, TDS, GDS, InsuranceType, PrincipalBalance, OccupancyType, AccountStatus, Closed_Date, DelinquencyBucket) VALUES (2198, '2012-08-24', 'ON', 'Purchase', 'Fixed', 737, 95, 42.85, 25.68, 'HiRatio', 168672.69, 'Owner-Occupied', 'Open', '1900-01-00', 'Current');</v>
      </c>
    </row>
    <row r="2200" spans="1:16" x14ac:dyDescent="0.35">
      <c r="A2200" s="19">
        <v>2199</v>
      </c>
      <c r="B2200" s="18">
        <v>41943</v>
      </c>
      <c r="C2200" s="19" t="s">
        <v>57</v>
      </c>
      <c r="D2200" s="19" t="s">
        <v>61</v>
      </c>
      <c r="E2200" s="19" t="s">
        <v>40</v>
      </c>
      <c r="F2200" s="19">
        <v>782</v>
      </c>
      <c r="G2200" s="19">
        <v>80</v>
      </c>
      <c r="H2200" s="19">
        <v>38.67</v>
      </c>
      <c r="I2200" s="19">
        <v>10.55</v>
      </c>
      <c r="J2200" s="19" t="s">
        <v>54</v>
      </c>
      <c r="K2200" s="20">
        <v>220840.08</v>
      </c>
      <c r="L2200" s="20" t="s">
        <v>66</v>
      </c>
      <c r="M2200" s="20" t="s">
        <v>83</v>
      </c>
      <c r="N2200" s="26"/>
      <c r="O2200" s="20" t="s">
        <v>56</v>
      </c>
      <c r="P2200" t="str">
        <f t="shared" si="34"/>
        <v>INSERT INTO @DataTable (Deal, AdvanceDate, PROV, DealPurpose, RateType, BEACON, LTV, TDS, GDS, InsuranceType, PrincipalBalance, OccupancyType, AccountStatus, Closed_Date, DelinquencyBucket) VALUES (2199, '2014-10-31', 'ON', 'Purchase', 'ARM', 782, 80, 38.67, 10.55, 'Conv', 220840.08, 'Second Home', 'Open', '1900-01-00', 'Current');</v>
      </c>
    </row>
    <row r="2201" spans="1:16" x14ac:dyDescent="0.35">
      <c r="A2201" s="22">
        <v>2200</v>
      </c>
      <c r="B2201" s="21">
        <v>40772</v>
      </c>
      <c r="C2201" s="22" t="s">
        <v>57</v>
      </c>
      <c r="D2201" s="22" t="s">
        <v>52</v>
      </c>
      <c r="E2201" s="22" t="s">
        <v>53</v>
      </c>
      <c r="F2201" s="22">
        <v>750</v>
      </c>
      <c r="G2201" s="22">
        <v>80</v>
      </c>
      <c r="H2201" s="22">
        <v>42.77</v>
      </c>
      <c r="I2201" s="22">
        <v>18.96</v>
      </c>
      <c r="J2201" s="22" t="s">
        <v>54</v>
      </c>
      <c r="K2201" s="23">
        <v>109002.19</v>
      </c>
      <c r="L2201" s="23" t="s">
        <v>55</v>
      </c>
      <c r="M2201" s="23" t="s">
        <v>83</v>
      </c>
      <c r="N2201" s="27"/>
      <c r="O2201" s="23" t="s">
        <v>56</v>
      </c>
      <c r="P2201" t="str">
        <f t="shared" si="34"/>
        <v>INSERT INTO @DataTable (Deal, AdvanceDate, PROV, DealPurpose, RateType, BEACON, LTV, TDS, GDS, InsuranceType, PrincipalBalance, OccupancyType, AccountStatus, Closed_Date, DelinquencyBucket) VALUES (2200, '2011-08-17', 'ON', 'Refinance External', 'Fixed', 750, 80, 42.77, 18.96, 'Conv', 109002.19, 'Owner-Occupied', 'Open', '1900-01-00', 'Current');</v>
      </c>
    </row>
    <row r="2202" spans="1:16" x14ac:dyDescent="0.35">
      <c r="A2202" s="19">
        <v>2201</v>
      </c>
      <c r="B2202" s="18">
        <v>41166</v>
      </c>
      <c r="C2202" s="19" t="s">
        <v>57</v>
      </c>
      <c r="D2202" s="19" t="s">
        <v>61</v>
      </c>
      <c r="E2202" s="19" t="s">
        <v>53</v>
      </c>
      <c r="F2202" s="19">
        <v>783</v>
      </c>
      <c r="G2202" s="19">
        <v>95</v>
      </c>
      <c r="H2202" s="19">
        <v>37.19</v>
      </c>
      <c r="I2202" s="19">
        <v>30.43</v>
      </c>
      <c r="J2202" s="19" t="s">
        <v>60</v>
      </c>
      <c r="K2202" s="20">
        <v>0</v>
      </c>
      <c r="L2202" s="20" t="s">
        <v>55</v>
      </c>
      <c r="M2202" s="20" t="s">
        <v>84</v>
      </c>
      <c r="N2202" s="26">
        <v>41978</v>
      </c>
      <c r="O2202" s="20" t="s">
        <v>56</v>
      </c>
      <c r="P2202" t="str">
        <f t="shared" si="34"/>
        <v>INSERT INTO @DataTable (Deal, AdvanceDate, PROV, DealPurpose, RateType, BEACON, LTV, TDS, GDS, InsuranceType, PrincipalBalance, OccupancyType, AccountStatus, Closed_Date, DelinquencyBucket) VALUES (2201, '2012-09-14', 'ON', 'Purchase', 'Fixed', 783, 95, 37.19, 30.43, 'HiRatio', 0, 'Owner-Occupied', 'Closed', '2014-12-05', 'Current');</v>
      </c>
    </row>
    <row r="2203" spans="1:16" x14ac:dyDescent="0.35">
      <c r="A2203" s="22">
        <v>2202</v>
      </c>
      <c r="B2203" s="21">
        <v>41810</v>
      </c>
      <c r="C2203" s="22" t="s">
        <v>51</v>
      </c>
      <c r="D2203" s="22" t="s">
        <v>61</v>
      </c>
      <c r="E2203" s="22" t="s">
        <v>53</v>
      </c>
      <c r="F2203" s="22">
        <v>774</v>
      </c>
      <c r="G2203" s="22">
        <v>95</v>
      </c>
      <c r="H2203" s="22">
        <v>42.59</v>
      </c>
      <c r="I2203" s="22">
        <v>9.42</v>
      </c>
      <c r="J2203" s="22" t="s">
        <v>60</v>
      </c>
      <c r="K2203" s="23">
        <v>305452.63</v>
      </c>
      <c r="L2203" s="23" t="s">
        <v>55</v>
      </c>
      <c r="M2203" s="23" t="s">
        <v>83</v>
      </c>
      <c r="N2203" s="27"/>
      <c r="O2203" s="23" t="s">
        <v>56</v>
      </c>
      <c r="P2203" t="str">
        <f t="shared" si="34"/>
        <v>INSERT INTO @DataTable (Deal, AdvanceDate, PROV, DealPurpose, RateType, BEACON, LTV, TDS, GDS, InsuranceType, PrincipalBalance, OccupancyType, AccountStatus, Closed_Date, DelinquencyBucket) VALUES (2202, '2014-06-20', 'AB', 'Purchase', 'Fixed', 774, 95, 42.59, 9.42, 'HiRatio', 305452.63, 'Owner-Occupied', 'Open', '1900-01-00', 'Current');</v>
      </c>
    </row>
    <row r="2204" spans="1:16" x14ac:dyDescent="0.35">
      <c r="A2204" s="19">
        <v>2203</v>
      </c>
      <c r="B2204" s="18">
        <v>42156</v>
      </c>
      <c r="C2204" s="19" t="s">
        <v>57</v>
      </c>
      <c r="D2204" s="19" t="s">
        <v>52</v>
      </c>
      <c r="E2204" s="19" t="s">
        <v>53</v>
      </c>
      <c r="F2204" s="19">
        <v>749</v>
      </c>
      <c r="G2204" s="19">
        <v>35.049999999999997</v>
      </c>
      <c r="H2204" s="19">
        <v>29.22</v>
      </c>
      <c r="I2204" s="19">
        <v>29.22</v>
      </c>
      <c r="J2204" s="19" t="s">
        <v>54</v>
      </c>
      <c r="K2204" s="20">
        <v>155579.95000000001</v>
      </c>
      <c r="L2204" s="20" t="s">
        <v>55</v>
      </c>
      <c r="M2204" s="20" t="s">
        <v>83</v>
      </c>
      <c r="N2204" s="26"/>
      <c r="O2204" s="20" t="s">
        <v>56</v>
      </c>
      <c r="P2204" t="str">
        <f t="shared" si="34"/>
        <v>INSERT INTO @DataTable (Deal, AdvanceDate, PROV, DealPurpose, RateType, BEACON, LTV, TDS, GDS, InsuranceType, PrincipalBalance, OccupancyType, AccountStatus, Closed_Date, DelinquencyBucket) VALUES (2203, '2015-06-01', 'ON', 'Refinance External', 'Fixed', 749, 35.05, 29.22, 29.22, 'Conv', 155579.95, 'Owner-Occupied', 'Open', '1900-01-00', 'Current');</v>
      </c>
    </row>
    <row r="2205" spans="1:16" x14ac:dyDescent="0.35">
      <c r="A2205" s="22">
        <v>2204</v>
      </c>
      <c r="B2205" s="21">
        <v>42338</v>
      </c>
      <c r="C2205" s="22" t="s">
        <v>51</v>
      </c>
      <c r="D2205" s="22" t="s">
        <v>61</v>
      </c>
      <c r="E2205" s="22" t="s">
        <v>53</v>
      </c>
      <c r="F2205" s="22">
        <v>708</v>
      </c>
      <c r="G2205" s="22">
        <v>90</v>
      </c>
      <c r="H2205" s="22">
        <v>41.03</v>
      </c>
      <c r="I2205" s="22">
        <v>33</v>
      </c>
      <c r="J2205" s="22" t="s">
        <v>60</v>
      </c>
      <c r="K2205" s="23">
        <v>418538.82</v>
      </c>
      <c r="L2205" s="23" t="s">
        <v>55</v>
      </c>
      <c r="M2205" s="23" t="s">
        <v>83</v>
      </c>
      <c r="N2205" s="27"/>
      <c r="O2205" s="23" t="s">
        <v>56</v>
      </c>
      <c r="P2205" t="str">
        <f t="shared" si="34"/>
        <v>INSERT INTO @DataTable (Deal, AdvanceDate, PROV, DealPurpose, RateType, BEACON, LTV, TDS, GDS, InsuranceType, PrincipalBalance, OccupancyType, AccountStatus, Closed_Date, DelinquencyBucket) VALUES (2204, '2015-11-30', 'AB', 'Purchase', 'Fixed', 708, 90, 41.03, 33, 'HiRatio', 418538.82, 'Owner-Occupied', 'Open', '1900-01-00', 'Current');</v>
      </c>
    </row>
    <row r="2206" spans="1:16" x14ac:dyDescent="0.35">
      <c r="A2206" s="19">
        <v>2205</v>
      </c>
      <c r="B2206" s="18">
        <v>41481</v>
      </c>
      <c r="C2206" s="19" t="s">
        <v>51</v>
      </c>
      <c r="D2206" s="19" t="s">
        <v>61</v>
      </c>
      <c r="E2206" s="19" t="s">
        <v>53</v>
      </c>
      <c r="F2206" s="19">
        <v>678</v>
      </c>
      <c r="G2206" s="19">
        <v>95</v>
      </c>
      <c r="H2206" s="19">
        <v>33.950000000000003</v>
      </c>
      <c r="I2206" s="19">
        <v>33.119999999999997</v>
      </c>
      <c r="J2206" s="19" t="s">
        <v>60</v>
      </c>
      <c r="K2206" s="20">
        <v>217595.99</v>
      </c>
      <c r="L2206" s="20" t="s">
        <v>55</v>
      </c>
      <c r="M2206" s="20" t="s">
        <v>83</v>
      </c>
      <c r="N2206" s="26"/>
      <c r="O2206" s="20" t="s">
        <v>56</v>
      </c>
      <c r="P2206" t="str">
        <f t="shared" si="34"/>
        <v>INSERT INTO @DataTable (Deal, AdvanceDate, PROV, DealPurpose, RateType, BEACON, LTV, TDS, GDS, InsuranceType, PrincipalBalance, OccupancyType, AccountStatus, Closed_Date, DelinquencyBucket) VALUES (2205, '2013-07-26', 'AB', 'Purchase', 'Fixed', 678, 95, 33.95, 33.12, 'HiRatio', 217595.99, 'Owner-Occupied', 'Open', '1900-01-00', 'Current');</v>
      </c>
    </row>
    <row r="2207" spans="1:16" x14ac:dyDescent="0.35">
      <c r="A2207" s="22">
        <v>2206</v>
      </c>
      <c r="B2207" s="21">
        <v>41480</v>
      </c>
      <c r="C2207" s="22" t="s">
        <v>57</v>
      </c>
      <c r="D2207" s="22" t="s">
        <v>61</v>
      </c>
      <c r="E2207" s="22" t="s">
        <v>53</v>
      </c>
      <c r="F2207" s="22">
        <v>731</v>
      </c>
      <c r="G2207" s="22">
        <v>94.76</v>
      </c>
      <c r="H2207" s="22">
        <v>36.200000000000003</v>
      </c>
      <c r="I2207" s="22">
        <v>36.200000000000003</v>
      </c>
      <c r="J2207" s="22" t="s">
        <v>60</v>
      </c>
      <c r="K2207" s="23">
        <v>334539.37</v>
      </c>
      <c r="L2207" s="23" t="s">
        <v>55</v>
      </c>
      <c r="M2207" s="23" t="s">
        <v>83</v>
      </c>
      <c r="N2207" s="27"/>
      <c r="O2207" s="23" t="s">
        <v>56</v>
      </c>
      <c r="P2207" t="str">
        <f t="shared" si="34"/>
        <v>INSERT INTO @DataTable (Deal, AdvanceDate, PROV, DealPurpose, RateType, BEACON, LTV, TDS, GDS, InsuranceType, PrincipalBalance, OccupancyType, AccountStatus, Closed_Date, DelinquencyBucket) VALUES (2206, '2013-07-25', 'ON', 'Purchase', 'Fixed', 731, 94.76, 36.2, 36.2, 'HiRatio', 334539.37, 'Owner-Occupied', 'Open', '1900-01-00', 'Current');</v>
      </c>
    </row>
    <row r="2208" spans="1:16" x14ac:dyDescent="0.35">
      <c r="A2208" s="19">
        <v>2207</v>
      </c>
      <c r="B2208" s="18">
        <v>42698</v>
      </c>
      <c r="C2208" s="19" t="s">
        <v>51</v>
      </c>
      <c r="D2208" s="19" t="s">
        <v>52</v>
      </c>
      <c r="E2208" s="19" t="s">
        <v>53</v>
      </c>
      <c r="F2208" s="19">
        <v>745</v>
      </c>
      <c r="G2208" s="19">
        <v>70.73</v>
      </c>
      <c r="H2208" s="19">
        <v>37.24</v>
      </c>
      <c r="I2208" s="19">
        <v>19.71</v>
      </c>
      <c r="J2208" s="19" t="s">
        <v>54</v>
      </c>
      <c r="K2208" s="20">
        <v>434084.39</v>
      </c>
      <c r="L2208" s="20" t="s">
        <v>55</v>
      </c>
      <c r="M2208" s="20" t="s">
        <v>83</v>
      </c>
      <c r="N2208" s="26"/>
      <c r="O2208" s="20" t="s">
        <v>56</v>
      </c>
      <c r="P2208" t="str">
        <f t="shared" si="34"/>
        <v>INSERT INTO @DataTable (Deal, AdvanceDate, PROV, DealPurpose, RateType, BEACON, LTV, TDS, GDS, InsuranceType, PrincipalBalance, OccupancyType, AccountStatus, Closed_Date, DelinquencyBucket) VALUES (2207, '2016-11-24', 'AB', 'Refinance External', 'Fixed', 745, 70.73, 37.24, 19.71, 'Conv', 434084.39, 'Owner-Occupied', 'Open', '1900-01-00', 'Current');</v>
      </c>
    </row>
    <row r="2209" spans="1:16" x14ac:dyDescent="0.35">
      <c r="A2209" s="22">
        <v>2208</v>
      </c>
      <c r="B2209" s="21">
        <v>42121</v>
      </c>
      <c r="C2209" s="22" t="s">
        <v>58</v>
      </c>
      <c r="D2209" s="22" t="s">
        <v>61</v>
      </c>
      <c r="E2209" s="22" t="s">
        <v>40</v>
      </c>
      <c r="F2209" s="22">
        <v>758</v>
      </c>
      <c r="G2209" s="22">
        <v>95</v>
      </c>
      <c r="H2209" s="22">
        <v>33.090000000000003</v>
      </c>
      <c r="I2209" s="22">
        <v>23.71</v>
      </c>
      <c r="J2209" s="22" t="s">
        <v>60</v>
      </c>
      <c r="K2209" s="23">
        <v>252473.24</v>
      </c>
      <c r="L2209" s="23" t="s">
        <v>55</v>
      </c>
      <c r="M2209" s="23" t="s">
        <v>83</v>
      </c>
      <c r="N2209" s="27"/>
      <c r="O2209" s="23" t="s">
        <v>56</v>
      </c>
      <c r="P2209" t="str">
        <f t="shared" si="34"/>
        <v>INSERT INTO @DataTable (Deal, AdvanceDate, PROV, DealPurpose, RateType, BEACON, LTV, TDS, GDS, InsuranceType, PrincipalBalance, OccupancyType, AccountStatus, Closed_Date, DelinquencyBucket) VALUES (2208, '2015-04-27', 'BC', 'Purchase', 'ARM', 758, 95, 33.09, 23.71, 'HiRatio', 252473.24, 'Owner-Occupied', 'Open', '1900-01-00', 'Current');</v>
      </c>
    </row>
    <row r="2210" spans="1:16" x14ac:dyDescent="0.35">
      <c r="A2210" s="19">
        <v>2209</v>
      </c>
      <c r="B2210" s="18">
        <v>42191</v>
      </c>
      <c r="C2210" s="19" t="s">
        <v>57</v>
      </c>
      <c r="D2210" s="19" t="s">
        <v>59</v>
      </c>
      <c r="E2210" s="19" t="s">
        <v>40</v>
      </c>
      <c r="F2210" s="19">
        <v>788</v>
      </c>
      <c r="G2210" s="19">
        <v>23.16</v>
      </c>
      <c r="H2210" s="19">
        <v>27.11</v>
      </c>
      <c r="I2210" s="19">
        <v>15.79</v>
      </c>
      <c r="J2210" s="19" t="s">
        <v>54</v>
      </c>
      <c r="K2210" s="20">
        <v>131420.16</v>
      </c>
      <c r="L2210" s="20" t="s">
        <v>55</v>
      </c>
      <c r="M2210" s="20" t="s">
        <v>83</v>
      </c>
      <c r="N2210" s="26"/>
      <c r="O2210" s="20" t="s">
        <v>56</v>
      </c>
      <c r="P2210" t="str">
        <f t="shared" si="34"/>
        <v>INSERT INTO @DataTable (Deal, AdvanceDate, PROV, DealPurpose, RateType, BEACON, LTV, TDS, GDS, InsuranceType, PrincipalBalance, OccupancyType, AccountStatus, Closed_Date, DelinquencyBucket) VALUES (2209, '2015-07-06', 'ON', 'Transfer', 'ARM', 788, 23.16, 27.11, 15.79, 'Conv', 131420.16, 'Owner-Occupied', 'Open', '1900-01-00', 'Current');</v>
      </c>
    </row>
    <row r="2211" spans="1:16" x14ac:dyDescent="0.35">
      <c r="A2211" s="22">
        <v>2210</v>
      </c>
      <c r="B2211" s="21">
        <v>41736</v>
      </c>
      <c r="C2211" s="22" t="s">
        <v>51</v>
      </c>
      <c r="D2211" s="22" t="s">
        <v>59</v>
      </c>
      <c r="E2211" s="22" t="s">
        <v>40</v>
      </c>
      <c r="F2211" s="22">
        <v>775</v>
      </c>
      <c r="G2211" s="22">
        <v>52.63</v>
      </c>
      <c r="H2211" s="22">
        <v>18.37</v>
      </c>
      <c r="I2211" s="22">
        <v>5.93</v>
      </c>
      <c r="J2211" s="22" t="s">
        <v>54</v>
      </c>
      <c r="K2211" s="23">
        <v>100382.59</v>
      </c>
      <c r="L2211" s="23" t="s">
        <v>66</v>
      </c>
      <c r="M2211" s="23" t="s">
        <v>83</v>
      </c>
      <c r="N2211" s="27"/>
      <c r="O2211" s="23" t="s">
        <v>56</v>
      </c>
      <c r="P2211" t="str">
        <f t="shared" si="34"/>
        <v>INSERT INTO @DataTable (Deal, AdvanceDate, PROV, DealPurpose, RateType, BEACON, LTV, TDS, GDS, InsuranceType, PrincipalBalance, OccupancyType, AccountStatus, Closed_Date, DelinquencyBucket) VALUES (2210, '2014-04-07', 'AB', 'Transfer', 'ARM', 775, 52.63, 18.37, 5.93, 'Conv', 100382.59, 'Second Home', 'Open', '1900-01-00', 'Current');</v>
      </c>
    </row>
    <row r="2212" spans="1:16" x14ac:dyDescent="0.35">
      <c r="A2212" s="19">
        <v>2211</v>
      </c>
      <c r="B2212" s="18">
        <v>42187</v>
      </c>
      <c r="C2212" s="19" t="s">
        <v>57</v>
      </c>
      <c r="D2212" s="19" t="s">
        <v>52</v>
      </c>
      <c r="E2212" s="19" t="s">
        <v>40</v>
      </c>
      <c r="F2212" s="19">
        <v>814</v>
      </c>
      <c r="G2212" s="19">
        <v>50</v>
      </c>
      <c r="H2212" s="19">
        <v>38.96</v>
      </c>
      <c r="I2212" s="19">
        <v>21.62</v>
      </c>
      <c r="J2212" s="19" t="s">
        <v>54</v>
      </c>
      <c r="K2212" s="20">
        <v>235816.7</v>
      </c>
      <c r="L2212" s="20" t="s">
        <v>55</v>
      </c>
      <c r="M2212" s="20" t="s">
        <v>83</v>
      </c>
      <c r="N2212" s="26"/>
      <c r="O2212" s="20" t="s">
        <v>56</v>
      </c>
      <c r="P2212" t="str">
        <f t="shared" si="34"/>
        <v>INSERT INTO @DataTable (Deal, AdvanceDate, PROV, DealPurpose, RateType, BEACON, LTV, TDS, GDS, InsuranceType, PrincipalBalance, OccupancyType, AccountStatus, Closed_Date, DelinquencyBucket) VALUES (2211, '2015-07-02', 'ON', 'Refinance External', 'ARM', 814, 50, 38.96, 21.62, 'Conv', 235816.7, 'Owner-Occupied', 'Open', '1900-01-00', 'Current');</v>
      </c>
    </row>
    <row r="2213" spans="1:16" x14ac:dyDescent="0.35">
      <c r="A2213" s="22">
        <v>2212</v>
      </c>
      <c r="B2213" s="21">
        <v>40815</v>
      </c>
      <c r="C2213" s="22" t="s">
        <v>65</v>
      </c>
      <c r="D2213" s="22" t="s">
        <v>61</v>
      </c>
      <c r="E2213" s="22" t="s">
        <v>53</v>
      </c>
      <c r="F2213" s="22">
        <v>715</v>
      </c>
      <c r="G2213" s="22">
        <v>95</v>
      </c>
      <c r="H2213" s="22">
        <v>41.67</v>
      </c>
      <c r="I2213" s="22">
        <v>21.35</v>
      </c>
      <c r="J2213" s="22" t="s">
        <v>60</v>
      </c>
      <c r="K2213" s="23">
        <v>0</v>
      </c>
      <c r="L2213" s="23" t="s">
        <v>55</v>
      </c>
      <c r="M2213" s="23" t="s">
        <v>84</v>
      </c>
      <c r="N2213" s="27">
        <v>42076</v>
      </c>
      <c r="O2213" s="23" t="s">
        <v>56</v>
      </c>
      <c r="P2213" t="str">
        <f t="shared" si="34"/>
        <v>INSERT INTO @DataTable (Deal, AdvanceDate, PROV, DealPurpose, RateType, BEACON, LTV, TDS, GDS, InsuranceType, PrincipalBalance, OccupancyType, AccountStatus, Closed_Date, DelinquencyBucket) VALUES (2212, '2011-09-29', 'NS', 'Purchase', 'Fixed', 715, 95, 41.67, 21.35, 'HiRatio', 0, 'Owner-Occupied', 'Closed', '2015-03-13', 'Current');</v>
      </c>
    </row>
    <row r="2214" spans="1:16" x14ac:dyDescent="0.35">
      <c r="A2214" s="19">
        <v>2213</v>
      </c>
      <c r="B2214" s="18">
        <v>42118</v>
      </c>
      <c r="C2214" s="19" t="s">
        <v>57</v>
      </c>
      <c r="D2214" s="19" t="s">
        <v>52</v>
      </c>
      <c r="E2214" s="19" t="s">
        <v>53</v>
      </c>
      <c r="F2214" s="19">
        <v>667</v>
      </c>
      <c r="G2214" s="19">
        <v>75</v>
      </c>
      <c r="H2214" s="19">
        <v>40.21</v>
      </c>
      <c r="I2214" s="19">
        <v>28.49</v>
      </c>
      <c r="J2214" s="19" t="s">
        <v>54</v>
      </c>
      <c r="K2214" s="20">
        <v>522282.26</v>
      </c>
      <c r="L2214" s="20" t="s">
        <v>55</v>
      </c>
      <c r="M2214" s="20" t="s">
        <v>83</v>
      </c>
      <c r="N2214" s="26"/>
      <c r="O2214" s="20" t="s">
        <v>56</v>
      </c>
      <c r="P2214" t="str">
        <f t="shared" si="34"/>
        <v>INSERT INTO @DataTable (Deal, AdvanceDate, PROV, DealPurpose, RateType, BEACON, LTV, TDS, GDS, InsuranceType, PrincipalBalance, OccupancyType, AccountStatus, Closed_Date, DelinquencyBucket) VALUES (2213, '2015-04-24', 'ON', 'Refinance External', 'Fixed', 667, 75, 40.21, 28.49, 'Conv', 522282.26, 'Owner-Occupied', 'Open', '1900-01-00', 'Current');</v>
      </c>
    </row>
    <row r="2215" spans="1:16" x14ac:dyDescent="0.35">
      <c r="A2215" s="22">
        <v>2214</v>
      </c>
      <c r="B2215" s="21">
        <v>42401</v>
      </c>
      <c r="C2215" s="22" t="s">
        <v>57</v>
      </c>
      <c r="D2215" s="22" t="s">
        <v>52</v>
      </c>
      <c r="E2215" s="22" t="s">
        <v>53</v>
      </c>
      <c r="F2215" s="22">
        <v>710</v>
      </c>
      <c r="G2215" s="22">
        <v>80</v>
      </c>
      <c r="H2215" s="22">
        <v>32.68</v>
      </c>
      <c r="I2215" s="22">
        <v>11.03</v>
      </c>
      <c r="J2215" s="22" t="s">
        <v>54</v>
      </c>
      <c r="K2215" s="23">
        <v>146889.79999999999</v>
      </c>
      <c r="L2215" s="23" t="s">
        <v>55</v>
      </c>
      <c r="M2215" s="23" t="s">
        <v>83</v>
      </c>
      <c r="N2215" s="27"/>
      <c r="O2215" s="23" t="s">
        <v>56</v>
      </c>
      <c r="P2215" t="str">
        <f t="shared" si="34"/>
        <v>INSERT INTO @DataTable (Deal, AdvanceDate, PROV, DealPurpose, RateType, BEACON, LTV, TDS, GDS, InsuranceType, PrincipalBalance, OccupancyType, AccountStatus, Closed_Date, DelinquencyBucket) VALUES (2214, '2016-02-01', 'ON', 'Refinance External', 'Fixed', 710, 80, 32.68, 11.03, 'Conv', 146889.8, 'Owner-Occupied', 'Open', '1900-01-00', 'Current');</v>
      </c>
    </row>
    <row r="2216" spans="1:16" x14ac:dyDescent="0.35">
      <c r="A2216" s="19">
        <v>2215</v>
      </c>
      <c r="B2216" s="18">
        <v>41927</v>
      </c>
      <c r="C2216" s="19" t="s">
        <v>57</v>
      </c>
      <c r="D2216" s="19" t="s">
        <v>61</v>
      </c>
      <c r="E2216" s="19" t="s">
        <v>53</v>
      </c>
      <c r="F2216" s="19">
        <v>803</v>
      </c>
      <c r="G2216" s="19">
        <v>95</v>
      </c>
      <c r="H2216" s="19">
        <v>28.79</v>
      </c>
      <c r="I2216" s="19">
        <v>23.13</v>
      </c>
      <c r="J2216" s="19" t="s">
        <v>60</v>
      </c>
      <c r="K2216" s="20">
        <v>383561.11</v>
      </c>
      <c r="L2216" s="20" t="s">
        <v>55</v>
      </c>
      <c r="M2216" s="20" t="s">
        <v>83</v>
      </c>
      <c r="N2216" s="26"/>
      <c r="O2216" s="20" t="s">
        <v>56</v>
      </c>
      <c r="P2216" t="str">
        <f t="shared" si="34"/>
        <v>INSERT INTO @DataTable (Deal, AdvanceDate, PROV, DealPurpose, RateType, BEACON, LTV, TDS, GDS, InsuranceType, PrincipalBalance, OccupancyType, AccountStatus, Closed_Date, DelinquencyBucket) VALUES (2215, '2014-10-15', 'ON', 'Purchase', 'Fixed', 803, 95, 28.79, 23.13, 'HiRatio', 383561.11, 'Owner-Occupied', 'Open', '1900-01-00', 'Current');</v>
      </c>
    </row>
    <row r="2217" spans="1:16" x14ac:dyDescent="0.35">
      <c r="A2217" s="22">
        <v>2216</v>
      </c>
      <c r="B2217" s="21">
        <v>42177</v>
      </c>
      <c r="C2217" s="22" t="s">
        <v>51</v>
      </c>
      <c r="D2217" s="22" t="s">
        <v>61</v>
      </c>
      <c r="E2217" s="22" t="s">
        <v>40</v>
      </c>
      <c r="F2217" s="22">
        <v>781</v>
      </c>
      <c r="G2217" s="22">
        <v>80</v>
      </c>
      <c r="H2217" s="22">
        <v>35.35</v>
      </c>
      <c r="I2217" s="22">
        <v>15.91</v>
      </c>
      <c r="J2217" s="22" t="s">
        <v>54</v>
      </c>
      <c r="K2217" s="23">
        <v>484401.4</v>
      </c>
      <c r="L2217" s="23" t="s">
        <v>55</v>
      </c>
      <c r="M2217" s="23" t="s">
        <v>83</v>
      </c>
      <c r="N2217" s="27"/>
      <c r="O2217" s="23" t="s">
        <v>56</v>
      </c>
      <c r="P2217" t="str">
        <f t="shared" si="34"/>
        <v>INSERT INTO @DataTable (Deal, AdvanceDate, PROV, DealPurpose, RateType, BEACON, LTV, TDS, GDS, InsuranceType, PrincipalBalance, OccupancyType, AccountStatus, Closed_Date, DelinquencyBucket) VALUES (2216, '2015-06-22', 'AB', 'Purchase', 'ARM', 781, 80, 35.35, 15.91, 'Conv', 484401.4, 'Owner-Occupied', 'Open', '1900-01-00', 'Current');</v>
      </c>
    </row>
    <row r="2218" spans="1:16" x14ac:dyDescent="0.35">
      <c r="A2218" s="19">
        <v>2217</v>
      </c>
      <c r="B2218" s="18">
        <v>42216</v>
      </c>
      <c r="C2218" s="19" t="s">
        <v>51</v>
      </c>
      <c r="D2218" s="19" t="s">
        <v>52</v>
      </c>
      <c r="E2218" s="19" t="s">
        <v>53</v>
      </c>
      <c r="F2218" s="19">
        <v>711</v>
      </c>
      <c r="G2218" s="19">
        <v>80</v>
      </c>
      <c r="H2218" s="19">
        <v>40.99</v>
      </c>
      <c r="I2218" s="19">
        <v>37.380000000000003</v>
      </c>
      <c r="J2218" s="19" t="s">
        <v>54</v>
      </c>
      <c r="K2218" s="20">
        <v>364874.25</v>
      </c>
      <c r="L2218" s="20" t="s">
        <v>55</v>
      </c>
      <c r="M2218" s="20" t="s">
        <v>83</v>
      </c>
      <c r="N2218" s="26"/>
      <c r="O2218" s="20" t="s">
        <v>56</v>
      </c>
      <c r="P2218" t="str">
        <f t="shared" si="34"/>
        <v>INSERT INTO @DataTable (Deal, AdvanceDate, PROV, DealPurpose, RateType, BEACON, LTV, TDS, GDS, InsuranceType, PrincipalBalance, OccupancyType, AccountStatus, Closed_Date, DelinquencyBucket) VALUES (2217, '2015-07-31', 'AB', 'Refinance External', 'Fixed', 711, 80, 40.99, 37.38, 'Conv', 364874.25, 'Owner-Occupied', 'Open', '1900-01-00', 'Current');</v>
      </c>
    </row>
    <row r="2219" spans="1:16" x14ac:dyDescent="0.35">
      <c r="A2219" s="22">
        <v>2218</v>
      </c>
      <c r="B2219" s="21">
        <v>42185</v>
      </c>
      <c r="C2219" s="22" t="s">
        <v>57</v>
      </c>
      <c r="D2219" s="22" t="s">
        <v>61</v>
      </c>
      <c r="E2219" s="22" t="s">
        <v>53</v>
      </c>
      <c r="F2219" s="22">
        <v>706</v>
      </c>
      <c r="G2219" s="22">
        <v>95</v>
      </c>
      <c r="H2219" s="22">
        <v>41.25</v>
      </c>
      <c r="I2219" s="22">
        <v>21.89</v>
      </c>
      <c r="J2219" s="22" t="s">
        <v>60</v>
      </c>
      <c r="K2219" s="23">
        <v>745804.73</v>
      </c>
      <c r="L2219" s="23" t="s">
        <v>55</v>
      </c>
      <c r="M2219" s="23" t="s">
        <v>83</v>
      </c>
      <c r="N2219" s="27"/>
      <c r="O2219" s="23" t="s">
        <v>56</v>
      </c>
      <c r="P2219" t="str">
        <f t="shared" si="34"/>
        <v>INSERT INTO @DataTable (Deal, AdvanceDate, PROV, DealPurpose, RateType, BEACON, LTV, TDS, GDS, InsuranceType, PrincipalBalance, OccupancyType, AccountStatus, Closed_Date, DelinquencyBucket) VALUES (2218, '2015-06-30', 'ON', 'Purchase', 'Fixed', 706, 95, 41.25, 21.89, 'HiRatio', 745804.73, 'Owner-Occupied', 'Open', '1900-01-00', 'Current');</v>
      </c>
    </row>
    <row r="2220" spans="1:16" x14ac:dyDescent="0.35">
      <c r="A2220" s="19">
        <v>2219</v>
      </c>
      <c r="B2220" s="18">
        <v>41716</v>
      </c>
      <c r="C2220" s="19" t="s">
        <v>58</v>
      </c>
      <c r="D2220" s="19" t="s">
        <v>52</v>
      </c>
      <c r="E2220" s="19" t="s">
        <v>53</v>
      </c>
      <c r="F2220" s="19">
        <v>758</v>
      </c>
      <c r="G2220" s="19">
        <v>74.47</v>
      </c>
      <c r="H2220" s="19">
        <v>34.9</v>
      </c>
      <c r="I2220" s="19">
        <v>32.92</v>
      </c>
      <c r="J2220" s="19" t="s">
        <v>54</v>
      </c>
      <c r="K2220" s="20">
        <v>0</v>
      </c>
      <c r="L2220" s="20" t="s">
        <v>55</v>
      </c>
      <c r="M2220" s="20" t="s">
        <v>84</v>
      </c>
      <c r="N2220" s="26">
        <v>42125</v>
      </c>
      <c r="O2220" s="20" t="s">
        <v>56</v>
      </c>
      <c r="P2220" t="str">
        <f t="shared" si="34"/>
        <v>INSERT INTO @DataTable (Deal, AdvanceDate, PROV, DealPurpose, RateType, BEACON, LTV, TDS, GDS, InsuranceType, PrincipalBalance, OccupancyType, AccountStatus, Closed_Date, DelinquencyBucket) VALUES (2219, '2014-03-18', 'BC', 'Refinance External', 'Fixed', 758, 74.47, 34.9, 32.92, 'Conv', 0, 'Owner-Occupied', 'Closed', '2015-05-01', 'Current');</v>
      </c>
    </row>
    <row r="2221" spans="1:16" x14ac:dyDescent="0.35">
      <c r="A2221" s="22">
        <v>2220</v>
      </c>
      <c r="B2221" s="21">
        <v>41690</v>
      </c>
      <c r="C2221" s="22" t="s">
        <v>51</v>
      </c>
      <c r="D2221" s="22" t="s">
        <v>52</v>
      </c>
      <c r="E2221" s="22" t="s">
        <v>53</v>
      </c>
      <c r="F2221" s="22">
        <v>707</v>
      </c>
      <c r="G2221" s="22">
        <v>80</v>
      </c>
      <c r="H2221" s="22">
        <v>31.69</v>
      </c>
      <c r="I2221" s="22">
        <v>27.1</v>
      </c>
      <c r="J2221" s="22" t="s">
        <v>54</v>
      </c>
      <c r="K2221" s="23">
        <v>227785.17</v>
      </c>
      <c r="L2221" s="23" t="s">
        <v>55</v>
      </c>
      <c r="M2221" s="23" t="s">
        <v>83</v>
      </c>
      <c r="N2221" s="27"/>
      <c r="O2221" s="23" t="s">
        <v>56</v>
      </c>
      <c r="P2221" t="str">
        <f t="shared" si="34"/>
        <v>INSERT INTO @DataTable (Deal, AdvanceDate, PROV, DealPurpose, RateType, BEACON, LTV, TDS, GDS, InsuranceType, PrincipalBalance, OccupancyType, AccountStatus, Closed_Date, DelinquencyBucket) VALUES (2220, '2014-02-20', 'AB', 'Refinance External', 'Fixed', 707, 80, 31.69, 27.1, 'Conv', 227785.17, 'Owner-Occupied', 'Open', '1900-01-00', 'Current');</v>
      </c>
    </row>
    <row r="2222" spans="1:16" x14ac:dyDescent="0.35">
      <c r="A2222" s="19">
        <v>2221</v>
      </c>
      <c r="B2222" s="18">
        <v>42212</v>
      </c>
      <c r="C2222" s="19" t="s">
        <v>57</v>
      </c>
      <c r="D2222" s="19" t="s">
        <v>59</v>
      </c>
      <c r="E2222" s="19" t="s">
        <v>40</v>
      </c>
      <c r="F2222" s="19">
        <v>774</v>
      </c>
      <c r="G2222" s="19">
        <v>24.67</v>
      </c>
      <c r="H2222" s="19">
        <v>21.16</v>
      </c>
      <c r="I2222" s="19">
        <v>10.6</v>
      </c>
      <c r="J2222" s="19" t="s">
        <v>54</v>
      </c>
      <c r="K2222" s="20">
        <v>151068.03</v>
      </c>
      <c r="L2222" s="20" t="s">
        <v>55</v>
      </c>
      <c r="M2222" s="20" t="s">
        <v>83</v>
      </c>
      <c r="N2222" s="26"/>
      <c r="O2222" s="20" t="s">
        <v>56</v>
      </c>
      <c r="P2222" t="str">
        <f t="shared" si="34"/>
        <v>INSERT INTO @DataTable (Deal, AdvanceDate, PROV, DealPurpose, RateType, BEACON, LTV, TDS, GDS, InsuranceType, PrincipalBalance, OccupancyType, AccountStatus, Closed_Date, DelinquencyBucket) VALUES (2221, '2015-07-27', 'ON', 'Transfer', 'ARM', 774, 24.67, 21.16, 10.6, 'Conv', 151068.03, 'Owner-Occupied', 'Open', '1900-01-00', 'Current');</v>
      </c>
    </row>
    <row r="2223" spans="1:16" x14ac:dyDescent="0.35">
      <c r="A2223" s="22">
        <v>2222</v>
      </c>
      <c r="B2223" s="21">
        <v>40801</v>
      </c>
      <c r="C2223" s="22" t="s">
        <v>51</v>
      </c>
      <c r="D2223" s="22" t="s">
        <v>61</v>
      </c>
      <c r="E2223" s="22" t="s">
        <v>53</v>
      </c>
      <c r="F2223" s="22">
        <v>733</v>
      </c>
      <c r="G2223" s="22">
        <v>95</v>
      </c>
      <c r="H2223" s="22">
        <v>42.98</v>
      </c>
      <c r="I2223" s="22">
        <v>30.55</v>
      </c>
      <c r="J2223" s="22" t="s">
        <v>60</v>
      </c>
      <c r="K2223" s="23">
        <v>0</v>
      </c>
      <c r="L2223" s="23" t="s">
        <v>55</v>
      </c>
      <c r="M2223" s="23" t="s">
        <v>84</v>
      </c>
      <c r="N2223" s="27">
        <v>41838</v>
      </c>
      <c r="O2223" s="23" t="s">
        <v>56</v>
      </c>
      <c r="P2223" t="str">
        <f t="shared" si="34"/>
        <v>INSERT INTO @DataTable (Deal, AdvanceDate, PROV, DealPurpose, RateType, BEACON, LTV, TDS, GDS, InsuranceType, PrincipalBalance, OccupancyType, AccountStatus, Closed_Date, DelinquencyBucket) VALUES (2222, '2011-09-15', 'AB', 'Purchase', 'Fixed', 733, 95, 42.98, 30.55, 'HiRatio', 0, 'Owner-Occupied', 'Closed', '2014-07-18', 'Current');</v>
      </c>
    </row>
    <row r="2224" spans="1:16" x14ac:dyDescent="0.35">
      <c r="A2224" s="19">
        <v>2223</v>
      </c>
      <c r="B2224" s="18">
        <v>42342</v>
      </c>
      <c r="C2224" s="19" t="s">
        <v>51</v>
      </c>
      <c r="D2224" s="19" t="s">
        <v>61</v>
      </c>
      <c r="E2224" s="19" t="s">
        <v>40</v>
      </c>
      <c r="F2224" s="19">
        <v>754</v>
      </c>
      <c r="G2224" s="19">
        <v>40.78</v>
      </c>
      <c r="H2224" s="19">
        <v>30.51</v>
      </c>
      <c r="I2224" s="19">
        <v>23.77</v>
      </c>
      <c r="J2224" s="19" t="s">
        <v>54</v>
      </c>
      <c r="K2224" s="20">
        <v>323239.59999999998</v>
      </c>
      <c r="L2224" s="20" t="s">
        <v>55</v>
      </c>
      <c r="M2224" s="20" t="s">
        <v>83</v>
      </c>
      <c r="N2224" s="26"/>
      <c r="O2224" s="20" t="s">
        <v>56</v>
      </c>
      <c r="P2224" t="str">
        <f t="shared" si="34"/>
        <v>INSERT INTO @DataTable (Deal, AdvanceDate, PROV, DealPurpose, RateType, BEACON, LTV, TDS, GDS, InsuranceType, PrincipalBalance, OccupancyType, AccountStatus, Closed_Date, DelinquencyBucket) VALUES (2223, '2015-12-04', 'AB', 'Purchase', 'ARM', 754, 40.78, 30.51, 23.77, 'Conv', 323239.6, 'Owner-Occupied', 'Open', '1900-01-00', 'Current');</v>
      </c>
    </row>
    <row r="2225" spans="1:16" x14ac:dyDescent="0.35">
      <c r="A2225" s="22">
        <v>2224</v>
      </c>
      <c r="B2225" s="21">
        <v>41383</v>
      </c>
      <c r="C2225" s="22" t="s">
        <v>51</v>
      </c>
      <c r="D2225" s="22" t="s">
        <v>61</v>
      </c>
      <c r="E2225" s="22" t="s">
        <v>53</v>
      </c>
      <c r="F2225" s="22">
        <v>719</v>
      </c>
      <c r="G2225" s="22">
        <v>95</v>
      </c>
      <c r="H2225" s="22">
        <v>38.840000000000003</v>
      </c>
      <c r="I2225" s="22">
        <v>29.81</v>
      </c>
      <c r="J2225" s="22" t="s">
        <v>60</v>
      </c>
      <c r="K2225" s="23">
        <v>218350.63</v>
      </c>
      <c r="L2225" s="23" t="s">
        <v>55</v>
      </c>
      <c r="M2225" s="23" t="s">
        <v>83</v>
      </c>
      <c r="N2225" s="27"/>
      <c r="O2225" s="23" t="s">
        <v>56</v>
      </c>
      <c r="P2225" t="str">
        <f t="shared" si="34"/>
        <v>INSERT INTO @DataTable (Deal, AdvanceDate, PROV, DealPurpose, RateType, BEACON, LTV, TDS, GDS, InsuranceType, PrincipalBalance, OccupancyType, AccountStatus, Closed_Date, DelinquencyBucket) VALUES (2224, '2013-04-19', 'AB', 'Purchase', 'Fixed', 719, 95, 38.84, 29.81, 'HiRatio', 218350.63, 'Owner-Occupied', 'Open', '1900-01-00', 'Current');</v>
      </c>
    </row>
    <row r="2226" spans="1:16" x14ac:dyDescent="0.35">
      <c r="A2226" s="19">
        <v>2225</v>
      </c>
      <c r="B2226" s="18">
        <v>42109</v>
      </c>
      <c r="C2226" s="19" t="s">
        <v>57</v>
      </c>
      <c r="D2226" s="19" t="s">
        <v>61</v>
      </c>
      <c r="E2226" s="19" t="s">
        <v>53</v>
      </c>
      <c r="F2226" s="19">
        <v>671</v>
      </c>
      <c r="G2226" s="19">
        <v>50</v>
      </c>
      <c r="H2226" s="19">
        <v>39.94</v>
      </c>
      <c r="I2226" s="19">
        <v>19</v>
      </c>
      <c r="J2226" s="19" t="s">
        <v>54</v>
      </c>
      <c r="K2226" s="20">
        <v>118715.04</v>
      </c>
      <c r="L2226" s="20" t="s">
        <v>55</v>
      </c>
      <c r="M2226" s="20" t="s">
        <v>83</v>
      </c>
      <c r="N2226" s="26"/>
      <c r="O2226" s="20" t="s">
        <v>56</v>
      </c>
      <c r="P2226" t="str">
        <f t="shared" si="34"/>
        <v>INSERT INTO @DataTable (Deal, AdvanceDate, PROV, DealPurpose, RateType, BEACON, LTV, TDS, GDS, InsuranceType, PrincipalBalance, OccupancyType, AccountStatus, Closed_Date, DelinquencyBucket) VALUES (2225, '2015-04-15', 'ON', 'Purchase', 'Fixed', 671, 50, 39.94, 19, 'Conv', 118715.04, 'Owner-Occupied', 'Open', '1900-01-00', 'Current');</v>
      </c>
    </row>
    <row r="2227" spans="1:16" x14ac:dyDescent="0.35">
      <c r="A2227" s="22">
        <v>2226</v>
      </c>
      <c r="B2227" s="21">
        <v>41180</v>
      </c>
      <c r="C2227" s="22" t="s">
        <v>51</v>
      </c>
      <c r="D2227" s="22" t="s">
        <v>61</v>
      </c>
      <c r="E2227" s="22" t="s">
        <v>53</v>
      </c>
      <c r="F2227" s="22">
        <v>721</v>
      </c>
      <c r="G2227" s="22">
        <v>95</v>
      </c>
      <c r="H2227" s="22">
        <v>39.15</v>
      </c>
      <c r="I2227" s="22">
        <v>26.71</v>
      </c>
      <c r="J2227" s="22" t="s">
        <v>60</v>
      </c>
      <c r="K2227" s="23">
        <v>292801.21000000002</v>
      </c>
      <c r="L2227" s="23" t="s">
        <v>55</v>
      </c>
      <c r="M2227" s="23" t="s">
        <v>83</v>
      </c>
      <c r="N2227" s="27"/>
      <c r="O2227" s="23" t="s">
        <v>56</v>
      </c>
      <c r="P2227" t="str">
        <f t="shared" si="34"/>
        <v>INSERT INTO @DataTable (Deal, AdvanceDate, PROV, DealPurpose, RateType, BEACON, LTV, TDS, GDS, InsuranceType, PrincipalBalance, OccupancyType, AccountStatus, Closed_Date, DelinquencyBucket) VALUES (2226, '2012-09-28', 'AB', 'Purchase', 'Fixed', 721, 95, 39.15, 26.71, 'HiRatio', 292801.21, 'Owner-Occupied', 'Open', '1900-01-00', 'Current');</v>
      </c>
    </row>
    <row r="2228" spans="1:16" x14ac:dyDescent="0.35">
      <c r="A2228" s="19">
        <v>2227</v>
      </c>
      <c r="B2228" s="18">
        <v>42208</v>
      </c>
      <c r="C2228" s="19" t="s">
        <v>63</v>
      </c>
      <c r="D2228" s="19" t="s">
        <v>52</v>
      </c>
      <c r="E2228" s="19" t="s">
        <v>53</v>
      </c>
      <c r="F2228" s="19">
        <v>727</v>
      </c>
      <c r="G2228" s="19">
        <v>75</v>
      </c>
      <c r="H2228" s="19">
        <v>27.14</v>
      </c>
      <c r="I2228" s="19">
        <v>16.010000000000002</v>
      </c>
      <c r="J2228" s="19" t="s">
        <v>54</v>
      </c>
      <c r="K2228" s="20">
        <v>123729.06</v>
      </c>
      <c r="L2228" s="20" t="s">
        <v>55</v>
      </c>
      <c r="M2228" s="20" t="s">
        <v>83</v>
      </c>
      <c r="N2228" s="26"/>
      <c r="O2228" s="20" t="s">
        <v>56</v>
      </c>
      <c r="P2228" t="str">
        <f t="shared" si="34"/>
        <v>INSERT INTO @DataTable (Deal, AdvanceDate, PROV, DealPurpose, RateType, BEACON, LTV, TDS, GDS, InsuranceType, PrincipalBalance, OccupancyType, AccountStatus, Closed_Date, DelinquencyBucket) VALUES (2227, '2015-07-23', 'SK', 'Refinance External', 'Fixed', 727, 75, 27.14, 16.01, 'Conv', 123729.06, 'Owner-Occupied', 'Open', '1900-01-00', 'Current');</v>
      </c>
    </row>
    <row r="2229" spans="1:16" x14ac:dyDescent="0.35">
      <c r="A2229" s="22">
        <v>2228</v>
      </c>
      <c r="B2229" s="21">
        <v>41180</v>
      </c>
      <c r="C2229" s="22" t="s">
        <v>74</v>
      </c>
      <c r="D2229" s="22" t="s">
        <v>61</v>
      </c>
      <c r="E2229" s="22" t="s">
        <v>53</v>
      </c>
      <c r="F2229" s="22">
        <v>699</v>
      </c>
      <c r="G2229" s="22">
        <v>95</v>
      </c>
      <c r="H2229" s="22">
        <v>38.880000000000003</v>
      </c>
      <c r="I2229" s="22">
        <v>37.520000000000003</v>
      </c>
      <c r="J2229" s="22" t="s">
        <v>60</v>
      </c>
      <c r="K2229" s="23">
        <v>233333.58</v>
      </c>
      <c r="L2229" s="23" t="s">
        <v>55</v>
      </c>
      <c r="M2229" s="23" t="s">
        <v>83</v>
      </c>
      <c r="N2229" s="27"/>
      <c r="O2229" s="23" t="s">
        <v>56</v>
      </c>
      <c r="P2229" t="str">
        <f t="shared" si="34"/>
        <v>INSERT INTO @DataTable (Deal, AdvanceDate, PROV, DealPurpose, RateType, BEACON, LTV, TDS, GDS, InsuranceType, PrincipalBalance, OccupancyType, AccountStatus, Closed_Date, DelinquencyBucket) VALUES (2228, '2012-09-28', 'MB', 'Purchase', 'Fixed', 699, 95, 38.88, 37.52, 'HiRatio', 233333.58, 'Owner-Occupied', 'Open', '1900-01-00', 'Current');</v>
      </c>
    </row>
    <row r="2230" spans="1:16" x14ac:dyDescent="0.35">
      <c r="A2230" s="19">
        <v>2229</v>
      </c>
      <c r="B2230" s="18">
        <v>40872</v>
      </c>
      <c r="C2230" s="19" t="s">
        <v>51</v>
      </c>
      <c r="D2230" s="19" t="s">
        <v>61</v>
      </c>
      <c r="E2230" s="19" t="s">
        <v>40</v>
      </c>
      <c r="F2230" s="19">
        <v>756</v>
      </c>
      <c r="G2230" s="19">
        <v>95</v>
      </c>
      <c r="H2230" s="19">
        <v>32.700000000000003</v>
      </c>
      <c r="I2230" s="19">
        <v>14.87</v>
      </c>
      <c r="J2230" s="19" t="s">
        <v>60</v>
      </c>
      <c r="K2230" s="20">
        <v>142110.66</v>
      </c>
      <c r="L2230" s="20" t="s">
        <v>55</v>
      </c>
      <c r="M2230" s="20" t="s">
        <v>83</v>
      </c>
      <c r="N2230" s="26"/>
      <c r="O2230" s="20" t="s">
        <v>56</v>
      </c>
      <c r="P2230" t="str">
        <f t="shared" si="34"/>
        <v>INSERT INTO @DataTable (Deal, AdvanceDate, PROV, DealPurpose, RateType, BEACON, LTV, TDS, GDS, InsuranceType, PrincipalBalance, OccupancyType, AccountStatus, Closed_Date, DelinquencyBucket) VALUES (2229, '2011-11-25', 'AB', 'Purchase', 'ARM', 756, 95, 32.7, 14.87, 'HiRatio', 142110.66, 'Owner-Occupied', 'Open', '1900-01-00', 'Current');</v>
      </c>
    </row>
    <row r="2231" spans="1:16" x14ac:dyDescent="0.35">
      <c r="A2231" s="22">
        <v>2230</v>
      </c>
      <c r="B2231" s="21">
        <v>41388</v>
      </c>
      <c r="C2231" s="22" t="s">
        <v>58</v>
      </c>
      <c r="D2231" s="22" t="s">
        <v>59</v>
      </c>
      <c r="E2231" s="22" t="s">
        <v>53</v>
      </c>
      <c r="F2231" s="22">
        <v>811</v>
      </c>
      <c r="G2231" s="22">
        <v>89.37</v>
      </c>
      <c r="H2231" s="22">
        <v>32.6</v>
      </c>
      <c r="I2231" s="22">
        <v>20.440000000000001</v>
      </c>
      <c r="J2231" s="22" t="s">
        <v>60</v>
      </c>
      <c r="K2231" s="23">
        <v>0</v>
      </c>
      <c r="L2231" s="23" t="s">
        <v>55</v>
      </c>
      <c r="M2231" s="23" t="s">
        <v>84</v>
      </c>
      <c r="N2231" s="27">
        <v>42272</v>
      </c>
      <c r="O2231" s="23" t="s">
        <v>56</v>
      </c>
      <c r="P2231" t="str">
        <f t="shared" si="34"/>
        <v>INSERT INTO @DataTable (Deal, AdvanceDate, PROV, DealPurpose, RateType, BEACON, LTV, TDS, GDS, InsuranceType, PrincipalBalance, OccupancyType, AccountStatus, Closed_Date, DelinquencyBucket) VALUES (2230, '2013-04-24', 'BC', 'Transfer', 'Fixed', 811, 89.37, 32.6, 20.44, 'HiRatio', 0, 'Owner-Occupied', 'Closed', '2015-09-25', 'Current');</v>
      </c>
    </row>
    <row r="2232" spans="1:16" x14ac:dyDescent="0.35">
      <c r="A2232" s="19">
        <v>2231</v>
      </c>
      <c r="B2232" s="18">
        <v>42359</v>
      </c>
      <c r="C2232" s="19" t="s">
        <v>57</v>
      </c>
      <c r="D2232" s="19" t="s">
        <v>61</v>
      </c>
      <c r="E2232" s="19" t="s">
        <v>40</v>
      </c>
      <c r="F2232" s="19">
        <v>724</v>
      </c>
      <c r="G2232" s="19">
        <v>94.96</v>
      </c>
      <c r="H2232" s="19">
        <v>27.55</v>
      </c>
      <c r="I2232" s="19">
        <v>20.05</v>
      </c>
      <c r="J2232" s="19" t="s">
        <v>60</v>
      </c>
      <c r="K2232" s="20">
        <v>282868.03000000003</v>
      </c>
      <c r="L2232" s="20" t="s">
        <v>55</v>
      </c>
      <c r="M2232" s="20" t="s">
        <v>83</v>
      </c>
      <c r="N2232" s="26"/>
      <c r="O2232" s="20" t="s">
        <v>56</v>
      </c>
      <c r="P2232" t="str">
        <f t="shared" si="34"/>
        <v>INSERT INTO @DataTable (Deal, AdvanceDate, PROV, DealPurpose, RateType, BEACON, LTV, TDS, GDS, InsuranceType, PrincipalBalance, OccupancyType, AccountStatus, Closed_Date, DelinquencyBucket) VALUES (2231, '2015-12-21', 'ON', 'Purchase', 'ARM', 724, 94.96, 27.55, 20.05, 'HiRatio', 282868.03, 'Owner-Occupied', 'Open', '1900-01-00', 'Current');</v>
      </c>
    </row>
    <row r="2233" spans="1:16" x14ac:dyDescent="0.35">
      <c r="A2233" s="22">
        <v>2232</v>
      </c>
      <c r="B2233" s="21">
        <v>42648</v>
      </c>
      <c r="C2233" s="22" t="s">
        <v>51</v>
      </c>
      <c r="D2233" s="22" t="s">
        <v>52</v>
      </c>
      <c r="E2233" s="22" t="s">
        <v>40</v>
      </c>
      <c r="F2233" s="22">
        <v>742</v>
      </c>
      <c r="G2233" s="22">
        <v>71.040000000000006</v>
      </c>
      <c r="H2233" s="22">
        <v>20.67</v>
      </c>
      <c r="I2233" s="22">
        <v>17.5</v>
      </c>
      <c r="J2233" s="22" t="s">
        <v>54</v>
      </c>
      <c r="K2233" s="23">
        <v>337371.23</v>
      </c>
      <c r="L2233" s="23" t="s">
        <v>55</v>
      </c>
      <c r="M2233" s="23" t="s">
        <v>83</v>
      </c>
      <c r="N2233" s="27"/>
      <c r="O2233" s="23" t="s">
        <v>56</v>
      </c>
      <c r="P2233" t="str">
        <f t="shared" si="34"/>
        <v>INSERT INTO @DataTable (Deal, AdvanceDate, PROV, DealPurpose, RateType, BEACON, LTV, TDS, GDS, InsuranceType, PrincipalBalance, OccupancyType, AccountStatus, Closed_Date, DelinquencyBucket) VALUES (2232, '2016-10-05', 'AB', 'Refinance External', 'ARM', 742, 71.04, 20.67, 17.5, 'Conv', 337371.23, 'Owner-Occupied', 'Open', '1900-01-00', 'Current');</v>
      </c>
    </row>
    <row r="2234" spans="1:16" x14ac:dyDescent="0.35">
      <c r="A2234" s="19">
        <v>2233</v>
      </c>
      <c r="B2234" s="18">
        <v>42265</v>
      </c>
      <c r="C2234" s="19" t="s">
        <v>51</v>
      </c>
      <c r="D2234" s="19" t="s">
        <v>68</v>
      </c>
      <c r="E2234" s="19" t="s">
        <v>40</v>
      </c>
      <c r="F2234" s="19">
        <v>753</v>
      </c>
      <c r="G2234" s="19">
        <v>91.97</v>
      </c>
      <c r="H2234" s="19">
        <v>36.909999999999997</v>
      </c>
      <c r="I2234" s="19">
        <v>28.42</v>
      </c>
      <c r="J2234" s="19" t="s">
        <v>60</v>
      </c>
      <c r="K2234" s="20">
        <v>461002.22</v>
      </c>
      <c r="L2234" s="20" t="s">
        <v>55</v>
      </c>
      <c r="M2234" s="20" t="s">
        <v>83</v>
      </c>
      <c r="N2234" s="26"/>
      <c r="O2234" s="20" t="s">
        <v>56</v>
      </c>
      <c r="P2234" t="str">
        <f t="shared" si="34"/>
        <v>INSERT INTO @DataTable (Deal, AdvanceDate, PROV, DealPurpose, RateType, BEACON, LTV, TDS, GDS, InsuranceType, PrincipalBalance, OccupancyType, AccountStatus, Closed_Date, DelinquencyBucket) VALUES (2233, '2015-09-18', 'AB', 'Portable', 'ARM', 753, 91.97, 36.91, 28.42, 'HiRatio', 461002.22, 'Owner-Occupied', 'Open', '1900-01-00', 'Current');</v>
      </c>
    </row>
    <row r="2235" spans="1:16" x14ac:dyDescent="0.35">
      <c r="A2235" s="22">
        <v>2234</v>
      </c>
      <c r="B2235" s="21">
        <v>42326</v>
      </c>
      <c r="C2235" s="22" t="s">
        <v>57</v>
      </c>
      <c r="D2235" s="22" t="s">
        <v>61</v>
      </c>
      <c r="E2235" s="22" t="s">
        <v>40</v>
      </c>
      <c r="F2235" s="22">
        <v>769</v>
      </c>
      <c r="G2235" s="22">
        <v>90</v>
      </c>
      <c r="H2235" s="22">
        <v>30.39</v>
      </c>
      <c r="I2235" s="22">
        <v>27.82</v>
      </c>
      <c r="J2235" s="22" t="s">
        <v>60</v>
      </c>
      <c r="K2235" s="23">
        <v>524937.55000000005</v>
      </c>
      <c r="L2235" s="23" t="s">
        <v>55</v>
      </c>
      <c r="M2235" s="23" t="s">
        <v>83</v>
      </c>
      <c r="N2235" s="27"/>
      <c r="O2235" s="23" t="s">
        <v>56</v>
      </c>
      <c r="P2235" t="str">
        <f t="shared" si="34"/>
        <v>INSERT INTO @DataTable (Deal, AdvanceDate, PROV, DealPurpose, RateType, BEACON, LTV, TDS, GDS, InsuranceType, PrincipalBalance, OccupancyType, AccountStatus, Closed_Date, DelinquencyBucket) VALUES (2234, '2015-11-18', 'ON', 'Purchase', 'ARM', 769, 90, 30.39, 27.82, 'HiRatio', 524937.55, 'Owner-Occupied', 'Open', '1900-01-00', 'Current');</v>
      </c>
    </row>
    <row r="2236" spans="1:16" x14ac:dyDescent="0.35">
      <c r="A2236" s="19">
        <v>2235</v>
      </c>
      <c r="B2236" s="18">
        <v>41835</v>
      </c>
      <c r="C2236" s="19" t="s">
        <v>57</v>
      </c>
      <c r="D2236" s="19" t="s">
        <v>61</v>
      </c>
      <c r="E2236" s="19" t="s">
        <v>40</v>
      </c>
      <c r="F2236" s="19">
        <v>772</v>
      </c>
      <c r="G2236" s="19">
        <v>73.92</v>
      </c>
      <c r="H2236" s="19">
        <v>22.89</v>
      </c>
      <c r="I2236" s="19">
        <v>20.440000000000001</v>
      </c>
      <c r="J2236" s="19" t="s">
        <v>54</v>
      </c>
      <c r="K2236" s="20">
        <v>611029.54</v>
      </c>
      <c r="L2236" s="20" t="s">
        <v>55</v>
      </c>
      <c r="M2236" s="20" t="s">
        <v>83</v>
      </c>
      <c r="N2236" s="26"/>
      <c r="O2236" s="20" t="s">
        <v>56</v>
      </c>
      <c r="P2236" t="str">
        <f t="shared" si="34"/>
        <v>INSERT INTO @DataTable (Deal, AdvanceDate, PROV, DealPurpose, RateType, BEACON, LTV, TDS, GDS, InsuranceType, PrincipalBalance, OccupancyType, AccountStatus, Closed_Date, DelinquencyBucket) VALUES (2235, '2014-07-15', 'ON', 'Purchase', 'ARM', 772, 73.92, 22.89, 20.44, 'Conv', 611029.54, 'Owner-Occupied', 'Open', '1900-01-00', 'Current');</v>
      </c>
    </row>
    <row r="2237" spans="1:16" x14ac:dyDescent="0.35">
      <c r="A2237" s="22">
        <v>2236</v>
      </c>
      <c r="B2237" s="21">
        <v>42534</v>
      </c>
      <c r="C2237" s="22" t="s">
        <v>51</v>
      </c>
      <c r="D2237" s="22" t="s">
        <v>61</v>
      </c>
      <c r="E2237" s="22" t="s">
        <v>53</v>
      </c>
      <c r="F2237" s="22">
        <v>708</v>
      </c>
      <c r="G2237" s="22">
        <v>95</v>
      </c>
      <c r="H2237" s="22">
        <v>38.28</v>
      </c>
      <c r="I2237" s="22">
        <v>23.51</v>
      </c>
      <c r="J2237" s="22" t="s">
        <v>60</v>
      </c>
      <c r="K2237" s="23">
        <v>483177.06</v>
      </c>
      <c r="L2237" s="23" t="s">
        <v>55</v>
      </c>
      <c r="M2237" s="23" t="s">
        <v>83</v>
      </c>
      <c r="N2237" s="27"/>
      <c r="O2237" s="23" t="s">
        <v>56</v>
      </c>
      <c r="P2237" t="str">
        <f t="shared" si="34"/>
        <v>INSERT INTO @DataTable (Deal, AdvanceDate, PROV, DealPurpose, RateType, BEACON, LTV, TDS, GDS, InsuranceType, PrincipalBalance, OccupancyType, AccountStatus, Closed_Date, DelinquencyBucket) VALUES (2236, '2016-06-13', 'AB', 'Purchase', 'Fixed', 708, 95, 38.28, 23.51, 'HiRatio', 483177.06, 'Owner-Occupied', 'Open', '1900-01-00', 'Current');</v>
      </c>
    </row>
    <row r="2238" spans="1:16" x14ac:dyDescent="0.35">
      <c r="A2238" s="19">
        <v>2237</v>
      </c>
      <c r="B2238" s="18">
        <v>42292</v>
      </c>
      <c r="C2238" s="19" t="s">
        <v>57</v>
      </c>
      <c r="D2238" s="19" t="s">
        <v>52</v>
      </c>
      <c r="E2238" s="19" t="s">
        <v>53</v>
      </c>
      <c r="F2238" s="19">
        <v>702</v>
      </c>
      <c r="G2238" s="19">
        <v>44.07</v>
      </c>
      <c r="H2238" s="19">
        <v>40.98</v>
      </c>
      <c r="I2238" s="19">
        <v>28.78</v>
      </c>
      <c r="J2238" s="19" t="s">
        <v>54</v>
      </c>
      <c r="K2238" s="20">
        <v>120800.28</v>
      </c>
      <c r="L2238" s="20" t="s">
        <v>55</v>
      </c>
      <c r="M2238" s="20" t="s">
        <v>83</v>
      </c>
      <c r="N2238" s="26"/>
      <c r="O2238" s="20" t="s">
        <v>56</v>
      </c>
      <c r="P2238" t="str">
        <f t="shared" si="34"/>
        <v>INSERT INTO @DataTable (Deal, AdvanceDate, PROV, DealPurpose, RateType, BEACON, LTV, TDS, GDS, InsuranceType, PrincipalBalance, OccupancyType, AccountStatus, Closed_Date, DelinquencyBucket) VALUES (2237, '2015-10-15', 'ON', 'Refinance External', 'Fixed', 702, 44.07, 40.98, 28.78, 'Conv', 120800.28, 'Owner-Occupied', 'Open', '1900-01-00', 'Current');</v>
      </c>
    </row>
    <row r="2239" spans="1:16" x14ac:dyDescent="0.35">
      <c r="A2239" s="22">
        <v>2238</v>
      </c>
      <c r="B2239" s="21">
        <v>41579</v>
      </c>
      <c r="C2239" s="22" t="s">
        <v>58</v>
      </c>
      <c r="D2239" s="22" t="s">
        <v>61</v>
      </c>
      <c r="E2239" s="22" t="s">
        <v>53</v>
      </c>
      <c r="F2239" s="22">
        <v>725</v>
      </c>
      <c r="G2239" s="22">
        <v>93.6</v>
      </c>
      <c r="H2239" s="22">
        <v>37.06</v>
      </c>
      <c r="I2239" s="22">
        <v>36.99</v>
      </c>
      <c r="J2239" s="22" t="s">
        <v>60</v>
      </c>
      <c r="K2239" s="23">
        <v>0</v>
      </c>
      <c r="L2239" s="23" t="s">
        <v>55</v>
      </c>
      <c r="M2239" s="23" t="s">
        <v>84</v>
      </c>
      <c r="N2239" s="27">
        <v>42562</v>
      </c>
      <c r="O2239" s="23" t="s">
        <v>56</v>
      </c>
      <c r="P2239" t="str">
        <f t="shared" si="34"/>
        <v>INSERT INTO @DataTable (Deal, AdvanceDate, PROV, DealPurpose, RateType, BEACON, LTV, TDS, GDS, InsuranceType, PrincipalBalance, OccupancyType, AccountStatus, Closed_Date, DelinquencyBucket) VALUES (2238, '2013-11-01', 'BC', 'Purchase', 'Fixed', 725, 93.6, 37.06, 36.99, 'HiRatio', 0, 'Owner-Occupied', 'Closed', '2016-07-11', 'Current');</v>
      </c>
    </row>
    <row r="2240" spans="1:16" x14ac:dyDescent="0.35">
      <c r="A2240" s="19">
        <v>2239</v>
      </c>
      <c r="B2240" s="18">
        <v>42440</v>
      </c>
      <c r="C2240" s="19" t="s">
        <v>57</v>
      </c>
      <c r="D2240" s="19" t="s">
        <v>52</v>
      </c>
      <c r="E2240" s="19" t="s">
        <v>40</v>
      </c>
      <c r="F2240" s="19">
        <v>672</v>
      </c>
      <c r="G2240" s="19">
        <v>57.14</v>
      </c>
      <c r="H2240" s="19">
        <v>27.09</v>
      </c>
      <c r="I2240" s="19">
        <v>23.46</v>
      </c>
      <c r="J2240" s="19" t="s">
        <v>54</v>
      </c>
      <c r="K2240" s="20">
        <v>287961.88</v>
      </c>
      <c r="L2240" s="20" t="s">
        <v>55</v>
      </c>
      <c r="M2240" s="20" t="s">
        <v>83</v>
      </c>
      <c r="N2240" s="26"/>
      <c r="O2240" s="20" t="s">
        <v>56</v>
      </c>
      <c r="P2240" t="str">
        <f t="shared" si="34"/>
        <v>INSERT INTO @DataTable (Deal, AdvanceDate, PROV, DealPurpose, RateType, BEACON, LTV, TDS, GDS, InsuranceType, PrincipalBalance, OccupancyType, AccountStatus, Closed_Date, DelinquencyBucket) VALUES (2239, '2016-03-11', 'ON', 'Refinance External', 'ARM', 672, 57.14, 27.09, 23.46, 'Conv', 287961.88, 'Owner-Occupied', 'Open', '1900-01-00', 'Current');</v>
      </c>
    </row>
    <row r="2241" spans="1:16" x14ac:dyDescent="0.35">
      <c r="A2241" s="22">
        <v>2240</v>
      </c>
      <c r="B2241" s="21">
        <v>42185</v>
      </c>
      <c r="C2241" s="22" t="s">
        <v>74</v>
      </c>
      <c r="D2241" s="22" t="s">
        <v>61</v>
      </c>
      <c r="E2241" s="22" t="s">
        <v>53</v>
      </c>
      <c r="F2241" s="22">
        <v>781</v>
      </c>
      <c r="G2241" s="22">
        <v>90</v>
      </c>
      <c r="H2241" s="22">
        <v>32.9</v>
      </c>
      <c r="I2241" s="22">
        <v>22.53</v>
      </c>
      <c r="J2241" s="22" t="s">
        <v>60</v>
      </c>
      <c r="K2241" s="23">
        <v>156061.39000000001</v>
      </c>
      <c r="L2241" s="23" t="s">
        <v>55</v>
      </c>
      <c r="M2241" s="23" t="s">
        <v>83</v>
      </c>
      <c r="N2241" s="27"/>
      <c r="O2241" s="23" t="s">
        <v>56</v>
      </c>
      <c r="P2241" t="str">
        <f t="shared" si="34"/>
        <v>INSERT INTO @DataTable (Deal, AdvanceDate, PROV, DealPurpose, RateType, BEACON, LTV, TDS, GDS, InsuranceType, PrincipalBalance, OccupancyType, AccountStatus, Closed_Date, DelinquencyBucket) VALUES (2240, '2015-06-30', 'MB', 'Purchase', 'Fixed', 781, 90, 32.9, 22.53, 'HiRatio', 156061.39, 'Owner-Occupied', 'Open', '1900-01-00', 'Current');</v>
      </c>
    </row>
    <row r="2242" spans="1:16" x14ac:dyDescent="0.35">
      <c r="A2242" s="19">
        <v>2241</v>
      </c>
      <c r="B2242" s="18">
        <v>41746</v>
      </c>
      <c r="C2242" s="19" t="s">
        <v>51</v>
      </c>
      <c r="D2242" s="19" t="s">
        <v>61</v>
      </c>
      <c r="E2242" s="19" t="s">
        <v>53</v>
      </c>
      <c r="F2242" s="19">
        <v>638</v>
      </c>
      <c r="G2242" s="19">
        <v>95</v>
      </c>
      <c r="H2242" s="19">
        <v>31.18</v>
      </c>
      <c r="I2242" s="19">
        <v>25.04</v>
      </c>
      <c r="J2242" s="19" t="s">
        <v>60</v>
      </c>
      <c r="K2242" s="20">
        <v>421587.11</v>
      </c>
      <c r="L2242" s="20" t="s">
        <v>55</v>
      </c>
      <c r="M2242" s="20" t="s">
        <v>83</v>
      </c>
      <c r="N2242" s="26"/>
      <c r="O2242" s="20" t="s">
        <v>56</v>
      </c>
      <c r="P2242" t="str">
        <f t="shared" si="34"/>
        <v>INSERT INTO @DataTable (Deal, AdvanceDate, PROV, DealPurpose, RateType, BEACON, LTV, TDS, GDS, InsuranceType, PrincipalBalance, OccupancyType, AccountStatus, Closed_Date, DelinquencyBucket) VALUES (2241, '2014-04-17', 'AB', 'Purchase', 'Fixed', 638, 95, 31.18, 25.04, 'HiRatio', 421587.11, 'Owner-Occupied', 'Open', '1900-01-00', 'Current');</v>
      </c>
    </row>
    <row r="2243" spans="1:16" x14ac:dyDescent="0.35">
      <c r="A2243" s="22">
        <v>2242</v>
      </c>
      <c r="B2243" s="21">
        <v>42466</v>
      </c>
      <c r="C2243" s="22" t="s">
        <v>57</v>
      </c>
      <c r="D2243" s="22" t="s">
        <v>61</v>
      </c>
      <c r="E2243" s="22" t="s">
        <v>53</v>
      </c>
      <c r="F2243" s="22">
        <v>788</v>
      </c>
      <c r="G2243" s="22">
        <v>70.53</v>
      </c>
      <c r="H2243" s="22">
        <v>34.97</v>
      </c>
      <c r="I2243" s="22">
        <v>19.899999999999999</v>
      </c>
      <c r="J2243" s="22" t="s">
        <v>54</v>
      </c>
      <c r="K2243" s="23">
        <v>662964.26</v>
      </c>
      <c r="L2243" s="23" t="s">
        <v>55</v>
      </c>
      <c r="M2243" s="23" t="s">
        <v>83</v>
      </c>
      <c r="N2243" s="27"/>
      <c r="O2243" s="23" t="s">
        <v>56</v>
      </c>
      <c r="P2243" t="str">
        <f t="shared" ref="P2243:P2306" si="35">"INSERT INTO @DataTable (Deal, AdvanceDate, PROV, DealPurpose, RateType, BEACON, LTV, TDS, GDS, InsuranceType, PrincipalBalance, OccupancyType, AccountStatus, Closed_Date, DelinquencyBucket) VALUES (" &amp; A2243 &amp; ", " &amp; "'" &amp; TEXT(B2243, "yyyy-mm-dd") &amp; "', '" &amp; C2243 &amp; "', '" &amp; D2243 &amp; "', '" &amp; E2243 &amp; "', " &amp; F2243 &amp; ", " &amp; G2243 &amp; ", " &amp; H2243 &amp; ", " &amp; I2243 &amp; ", '" &amp; J2243 &amp; "', " &amp; K2243 &amp; ", '" &amp; L2243 &amp; "', '" &amp; M2243 &amp; "', '" &amp;TEXT(N2243, "yyyy-mm-dd") &amp; "', '" &amp; O2243 &amp; "');"</f>
        <v>INSERT INTO @DataTable (Deal, AdvanceDate, PROV, DealPurpose, RateType, BEACON, LTV, TDS, GDS, InsuranceType, PrincipalBalance, OccupancyType, AccountStatus, Closed_Date, DelinquencyBucket) VALUES (2242, '2016-04-06', 'ON', 'Purchase', 'Fixed', 788, 70.53, 34.97, 19.9, 'Conv', 662964.26, 'Owner-Occupied', 'Open', '1900-01-00', 'Current');</v>
      </c>
    </row>
    <row r="2244" spans="1:16" x14ac:dyDescent="0.35">
      <c r="A2244" s="19">
        <v>2243</v>
      </c>
      <c r="B2244" s="18">
        <v>42103</v>
      </c>
      <c r="C2244" s="19" t="s">
        <v>58</v>
      </c>
      <c r="D2244" s="19" t="s">
        <v>61</v>
      </c>
      <c r="E2244" s="19" t="s">
        <v>40</v>
      </c>
      <c r="F2244" s="19">
        <v>777</v>
      </c>
      <c r="G2244" s="19">
        <v>80</v>
      </c>
      <c r="H2244" s="19">
        <v>26.81</v>
      </c>
      <c r="I2244" s="19">
        <v>24.25</v>
      </c>
      <c r="J2244" s="19" t="s">
        <v>54</v>
      </c>
      <c r="K2244" s="20">
        <v>899162.47</v>
      </c>
      <c r="L2244" s="20" t="s">
        <v>55</v>
      </c>
      <c r="M2244" s="20" t="s">
        <v>83</v>
      </c>
      <c r="N2244" s="26"/>
      <c r="O2244" s="20" t="s">
        <v>56</v>
      </c>
      <c r="P2244" t="str">
        <f t="shared" si="35"/>
        <v>INSERT INTO @DataTable (Deal, AdvanceDate, PROV, DealPurpose, RateType, BEACON, LTV, TDS, GDS, InsuranceType, PrincipalBalance, OccupancyType, AccountStatus, Closed_Date, DelinquencyBucket) VALUES (2243, '2015-04-09', 'BC', 'Purchase', 'ARM', 777, 80, 26.81, 24.25, 'Conv', 899162.47, 'Owner-Occupied', 'Open', '1900-01-00', 'Current');</v>
      </c>
    </row>
    <row r="2245" spans="1:16" x14ac:dyDescent="0.35">
      <c r="A2245" s="22">
        <v>2244</v>
      </c>
      <c r="B2245" s="21">
        <v>42250</v>
      </c>
      <c r="C2245" s="22" t="s">
        <v>57</v>
      </c>
      <c r="D2245" s="22" t="s">
        <v>68</v>
      </c>
      <c r="E2245" s="22" t="s">
        <v>53</v>
      </c>
      <c r="F2245" s="22">
        <v>718</v>
      </c>
      <c r="G2245" s="22">
        <v>95</v>
      </c>
      <c r="H2245" s="22">
        <v>41.29</v>
      </c>
      <c r="I2245" s="22">
        <v>30.37</v>
      </c>
      <c r="J2245" s="22" t="s">
        <v>60</v>
      </c>
      <c r="K2245" s="23">
        <v>243562.84</v>
      </c>
      <c r="L2245" s="23" t="s">
        <v>55</v>
      </c>
      <c r="M2245" s="23" t="s">
        <v>83</v>
      </c>
      <c r="N2245" s="27"/>
      <c r="O2245" s="23" t="s">
        <v>56</v>
      </c>
      <c r="P2245" t="str">
        <f t="shared" si="35"/>
        <v>INSERT INTO @DataTable (Deal, AdvanceDate, PROV, DealPurpose, RateType, BEACON, LTV, TDS, GDS, InsuranceType, PrincipalBalance, OccupancyType, AccountStatus, Closed_Date, DelinquencyBucket) VALUES (2244, '2015-09-03', 'ON', 'Portable', 'Fixed', 718, 95, 41.29, 30.37, 'HiRatio', 243562.84, 'Owner-Occupied', 'Open', '1900-01-00', 'Current');</v>
      </c>
    </row>
    <row r="2246" spans="1:16" x14ac:dyDescent="0.35">
      <c r="A2246" s="19">
        <v>2245</v>
      </c>
      <c r="B2246" s="18">
        <v>42550</v>
      </c>
      <c r="C2246" s="19" t="s">
        <v>57</v>
      </c>
      <c r="D2246" s="19" t="s">
        <v>52</v>
      </c>
      <c r="E2246" s="19" t="s">
        <v>53</v>
      </c>
      <c r="F2246" s="19">
        <v>754</v>
      </c>
      <c r="G2246" s="19">
        <v>55.11</v>
      </c>
      <c r="H2246" s="19">
        <v>42.35</v>
      </c>
      <c r="I2246" s="19">
        <v>37.25</v>
      </c>
      <c r="J2246" s="19" t="s">
        <v>54</v>
      </c>
      <c r="K2246" s="20">
        <v>244738.96</v>
      </c>
      <c r="L2246" s="20" t="s">
        <v>55</v>
      </c>
      <c r="M2246" s="20" t="s">
        <v>83</v>
      </c>
      <c r="N2246" s="26"/>
      <c r="O2246" s="20" t="s">
        <v>56</v>
      </c>
      <c r="P2246" t="str">
        <f t="shared" si="35"/>
        <v>INSERT INTO @DataTable (Deal, AdvanceDate, PROV, DealPurpose, RateType, BEACON, LTV, TDS, GDS, InsuranceType, PrincipalBalance, OccupancyType, AccountStatus, Closed_Date, DelinquencyBucket) VALUES (2245, '2016-06-29', 'ON', 'Refinance External', 'Fixed', 754, 55.11, 42.35, 37.25, 'Conv', 244738.96, 'Owner-Occupied', 'Open', '1900-01-00', 'Current');</v>
      </c>
    </row>
    <row r="2247" spans="1:16" x14ac:dyDescent="0.35">
      <c r="A2247" s="22">
        <v>2246</v>
      </c>
      <c r="B2247" s="21">
        <v>42125</v>
      </c>
      <c r="C2247" s="22" t="s">
        <v>57</v>
      </c>
      <c r="D2247" s="22" t="s">
        <v>61</v>
      </c>
      <c r="E2247" s="22" t="s">
        <v>40</v>
      </c>
      <c r="F2247" s="22">
        <v>655</v>
      </c>
      <c r="G2247" s="22">
        <v>95</v>
      </c>
      <c r="H2247" s="22">
        <v>26.92</v>
      </c>
      <c r="I2247" s="22">
        <v>10.41</v>
      </c>
      <c r="J2247" s="22" t="s">
        <v>60</v>
      </c>
      <c r="K2247" s="23">
        <v>302014.93</v>
      </c>
      <c r="L2247" s="23" t="s">
        <v>66</v>
      </c>
      <c r="M2247" s="23" t="s">
        <v>83</v>
      </c>
      <c r="N2247" s="27"/>
      <c r="O2247" s="23" t="s">
        <v>56</v>
      </c>
      <c r="P2247" t="str">
        <f t="shared" si="35"/>
        <v>INSERT INTO @DataTable (Deal, AdvanceDate, PROV, DealPurpose, RateType, BEACON, LTV, TDS, GDS, InsuranceType, PrincipalBalance, OccupancyType, AccountStatus, Closed_Date, DelinquencyBucket) VALUES (2246, '2015-05-01', 'ON', 'Purchase', 'ARM', 655, 95, 26.92, 10.41, 'HiRatio', 302014.93, 'Second Home', 'Open', '1900-01-00', 'Current');</v>
      </c>
    </row>
    <row r="2248" spans="1:16" x14ac:dyDescent="0.35">
      <c r="A2248" s="19">
        <v>2247</v>
      </c>
      <c r="B2248" s="18">
        <v>41775</v>
      </c>
      <c r="C2248" s="19" t="s">
        <v>51</v>
      </c>
      <c r="D2248" s="19" t="s">
        <v>61</v>
      </c>
      <c r="E2248" s="19" t="s">
        <v>53</v>
      </c>
      <c r="F2248" s="19">
        <v>754</v>
      </c>
      <c r="G2248" s="19">
        <v>94.29</v>
      </c>
      <c r="H2248" s="19">
        <v>42.94</v>
      </c>
      <c r="I2248" s="19">
        <v>33.770000000000003</v>
      </c>
      <c r="J2248" s="19" t="s">
        <v>60</v>
      </c>
      <c r="K2248" s="20">
        <v>157183.93</v>
      </c>
      <c r="L2248" s="20" t="s">
        <v>55</v>
      </c>
      <c r="M2248" s="20" t="s">
        <v>83</v>
      </c>
      <c r="N2248" s="26"/>
      <c r="O2248" s="20" t="s">
        <v>56</v>
      </c>
      <c r="P2248" t="str">
        <f t="shared" si="35"/>
        <v>INSERT INTO @DataTable (Deal, AdvanceDate, PROV, DealPurpose, RateType, BEACON, LTV, TDS, GDS, InsuranceType, PrincipalBalance, OccupancyType, AccountStatus, Closed_Date, DelinquencyBucket) VALUES (2247, '2014-05-16', 'AB', 'Purchase', 'Fixed', 754, 94.29, 42.94, 33.77, 'HiRatio', 157183.93, 'Owner-Occupied', 'Open', '1900-01-00', 'Current');</v>
      </c>
    </row>
    <row r="2249" spans="1:16" x14ac:dyDescent="0.35">
      <c r="A2249" s="22">
        <v>2248</v>
      </c>
      <c r="B2249" s="21">
        <v>42223</v>
      </c>
      <c r="C2249" s="22" t="s">
        <v>57</v>
      </c>
      <c r="D2249" s="22" t="s">
        <v>61</v>
      </c>
      <c r="E2249" s="22" t="s">
        <v>40</v>
      </c>
      <c r="F2249" s="22">
        <v>775</v>
      </c>
      <c r="G2249" s="22">
        <v>79.95</v>
      </c>
      <c r="H2249" s="22">
        <v>26.16</v>
      </c>
      <c r="I2249" s="22">
        <v>14.59</v>
      </c>
      <c r="J2249" s="22" t="s">
        <v>54</v>
      </c>
      <c r="K2249" s="23">
        <v>332523.37</v>
      </c>
      <c r="L2249" s="23" t="s">
        <v>55</v>
      </c>
      <c r="M2249" s="23" t="s">
        <v>83</v>
      </c>
      <c r="N2249" s="27"/>
      <c r="O2249" s="23" t="s">
        <v>56</v>
      </c>
      <c r="P2249" t="str">
        <f t="shared" si="35"/>
        <v>INSERT INTO @DataTable (Deal, AdvanceDate, PROV, DealPurpose, RateType, BEACON, LTV, TDS, GDS, InsuranceType, PrincipalBalance, OccupancyType, AccountStatus, Closed_Date, DelinquencyBucket) VALUES (2248, '2015-08-07', 'ON', 'Purchase', 'ARM', 775, 79.95, 26.16, 14.59, 'Conv', 332523.37, 'Owner-Occupied', 'Open', '1900-01-00', 'Current');</v>
      </c>
    </row>
    <row r="2250" spans="1:16" x14ac:dyDescent="0.35">
      <c r="A2250" s="19">
        <v>2249</v>
      </c>
      <c r="B2250" s="18">
        <v>41638</v>
      </c>
      <c r="C2250" s="19" t="s">
        <v>51</v>
      </c>
      <c r="D2250" s="19" t="s">
        <v>61</v>
      </c>
      <c r="E2250" s="19" t="s">
        <v>53</v>
      </c>
      <c r="F2250" s="19">
        <v>711</v>
      </c>
      <c r="G2250" s="19">
        <v>95</v>
      </c>
      <c r="H2250" s="19">
        <v>34.6</v>
      </c>
      <c r="I2250" s="19">
        <v>33.19</v>
      </c>
      <c r="J2250" s="19" t="s">
        <v>60</v>
      </c>
      <c r="K2250" s="20">
        <v>284005.5</v>
      </c>
      <c r="L2250" s="20" t="s">
        <v>55</v>
      </c>
      <c r="M2250" s="20" t="s">
        <v>83</v>
      </c>
      <c r="N2250" s="26"/>
      <c r="O2250" s="20" t="s">
        <v>56</v>
      </c>
      <c r="P2250" t="str">
        <f t="shared" si="35"/>
        <v>INSERT INTO @DataTable (Deal, AdvanceDate, PROV, DealPurpose, RateType, BEACON, LTV, TDS, GDS, InsuranceType, PrincipalBalance, OccupancyType, AccountStatus, Closed_Date, DelinquencyBucket) VALUES (2249, '2013-12-30', 'AB', 'Purchase', 'Fixed', 711, 95, 34.6, 33.19, 'HiRatio', 284005.5, 'Owner-Occupied', 'Open', '1900-01-00', 'Current');</v>
      </c>
    </row>
    <row r="2251" spans="1:16" x14ac:dyDescent="0.35">
      <c r="A2251" s="22">
        <v>2250</v>
      </c>
      <c r="B2251" s="21">
        <v>41116</v>
      </c>
      <c r="C2251" s="22" t="s">
        <v>74</v>
      </c>
      <c r="D2251" s="22" t="s">
        <v>52</v>
      </c>
      <c r="E2251" s="22" t="s">
        <v>53</v>
      </c>
      <c r="F2251" s="22">
        <v>708</v>
      </c>
      <c r="G2251" s="22">
        <v>85</v>
      </c>
      <c r="H2251" s="22">
        <v>39.76</v>
      </c>
      <c r="I2251" s="22">
        <v>17.47</v>
      </c>
      <c r="J2251" s="22" t="s">
        <v>60</v>
      </c>
      <c r="K2251" s="23">
        <v>197299.52</v>
      </c>
      <c r="L2251" s="23" t="s">
        <v>55</v>
      </c>
      <c r="M2251" s="23" t="s">
        <v>83</v>
      </c>
      <c r="N2251" s="27"/>
      <c r="O2251" s="23" t="s">
        <v>56</v>
      </c>
      <c r="P2251" t="str">
        <f t="shared" si="35"/>
        <v>INSERT INTO @DataTable (Deal, AdvanceDate, PROV, DealPurpose, RateType, BEACON, LTV, TDS, GDS, InsuranceType, PrincipalBalance, OccupancyType, AccountStatus, Closed_Date, DelinquencyBucket) VALUES (2250, '2012-07-26', 'MB', 'Refinance External', 'Fixed', 708, 85, 39.76, 17.47, 'HiRatio', 197299.52, 'Owner-Occupied', 'Open', '1900-01-00', 'Current');</v>
      </c>
    </row>
    <row r="2252" spans="1:16" x14ac:dyDescent="0.35">
      <c r="A2252" s="19">
        <v>2251</v>
      </c>
      <c r="B2252" s="18">
        <v>42482</v>
      </c>
      <c r="C2252" s="19" t="s">
        <v>51</v>
      </c>
      <c r="D2252" s="19" t="s">
        <v>61</v>
      </c>
      <c r="E2252" s="19" t="s">
        <v>53</v>
      </c>
      <c r="F2252" s="19">
        <v>744</v>
      </c>
      <c r="G2252" s="19">
        <v>94.55</v>
      </c>
      <c r="H2252" s="19">
        <v>38.74</v>
      </c>
      <c r="I2252" s="19">
        <v>38.14</v>
      </c>
      <c r="J2252" s="19" t="s">
        <v>60</v>
      </c>
      <c r="K2252" s="20">
        <v>526865.97</v>
      </c>
      <c r="L2252" s="20" t="s">
        <v>55</v>
      </c>
      <c r="M2252" s="20" t="s">
        <v>83</v>
      </c>
      <c r="N2252" s="26"/>
      <c r="O2252" s="20" t="s">
        <v>56</v>
      </c>
      <c r="P2252" t="str">
        <f t="shared" si="35"/>
        <v>INSERT INTO @DataTable (Deal, AdvanceDate, PROV, DealPurpose, RateType, BEACON, LTV, TDS, GDS, InsuranceType, PrincipalBalance, OccupancyType, AccountStatus, Closed_Date, DelinquencyBucket) VALUES (2251, '2016-04-22', 'AB', 'Purchase', 'Fixed', 744, 94.55, 38.74, 38.14, 'HiRatio', 526865.97, 'Owner-Occupied', 'Open', '1900-01-00', 'Current');</v>
      </c>
    </row>
    <row r="2253" spans="1:16" x14ac:dyDescent="0.35">
      <c r="A2253" s="22">
        <v>2252</v>
      </c>
      <c r="B2253" s="21">
        <v>41781</v>
      </c>
      <c r="C2253" s="22" t="s">
        <v>51</v>
      </c>
      <c r="D2253" s="22" t="s">
        <v>52</v>
      </c>
      <c r="E2253" s="22" t="s">
        <v>40</v>
      </c>
      <c r="F2253" s="22">
        <v>668</v>
      </c>
      <c r="G2253" s="22">
        <v>78.72</v>
      </c>
      <c r="H2253" s="22">
        <v>34.200000000000003</v>
      </c>
      <c r="I2253" s="22">
        <v>19.91</v>
      </c>
      <c r="J2253" s="22" t="s">
        <v>54</v>
      </c>
      <c r="K2253" s="23">
        <v>0</v>
      </c>
      <c r="L2253" s="23" t="s">
        <v>55</v>
      </c>
      <c r="M2253" s="23" t="s">
        <v>84</v>
      </c>
      <c r="N2253" s="27">
        <v>41914</v>
      </c>
      <c r="O2253" s="23" t="s">
        <v>56</v>
      </c>
      <c r="P2253" t="str">
        <f t="shared" si="35"/>
        <v>INSERT INTO @DataTable (Deal, AdvanceDate, PROV, DealPurpose, RateType, BEACON, LTV, TDS, GDS, InsuranceType, PrincipalBalance, OccupancyType, AccountStatus, Closed_Date, DelinquencyBucket) VALUES (2252, '2014-05-22', 'AB', 'Refinance External', 'ARM', 668, 78.72, 34.2, 19.91, 'Conv', 0, 'Owner-Occupied', 'Closed', '2014-10-02', 'Current');</v>
      </c>
    </row>
    <row r="2254" spans="1:16" x14ac:dyDescent="0.35">
      <c r="A2254" s="19">
        <v>2253</v>
      </c>
      <c r="B2254" s="18">
        <v>42215</v>
      </c>
      <c r="C2254" s="19" t="s">
        <v>57</v>
      </c>
      <c r="D2254" s="19" t="s">
        <v>61</v>
      </c>
      <c r="E2254" s="19" t="s">
        <v>53</v>
      </c>
      <c r="F2254" s="19">
        <v>712</v>
      </c>
      <c r="G2254" s="19">
        <v>95</v>
      </c>
      <c r="H2254" s="19">
        <v>43.79</v>
      </c>
      <c r="I2254" s="19">
        <v>26.93</v>
      </c>
      <c r="J2254" s="19" t="s">
        <v>60</v>
      </c>
      <c r="K2254" s="20">
        <v>302556.03999999998</v>
      </c>
      <c r="L2254" s="20" t="s">
        <v>55</v>
      </c>
      <c r="M2254" s="20" t="s">
        <v>83</v>
      </c>
      <c r="N2254" s="26"/>
      <c r="O2254" s="20" t="s">
        <v>56</v>
      </c>
      <c r="P2254" t="str">
        <f t="shared" si="35"/>
        <v>INSERT INTO @DataTable (Deal, AdvanceDate, PROV, DealPurpose, RateType, BEACON, LTV, TDS, GDS, InsuranceType, PrincipalBalance, OccupancyType, AccountStatus, Closed_Date, DelinquencyBucket) VALUES (2253, '2015-07-30', 'ON', 'Purchase', 'Fixed', 712, 95, 43.79, 26.93, 'HiRatio', 302556.04, 'Owner-Occupied', 'Open', '1900-01-00', 'Current');</v>
      </c>
    </row>
    <row r="2255" spans="1:16" x14ac:dyDescent="0.35">
      <c r="A2255" s="22">
        <v>2254</v>
      </c>
      <c r="B2255" s="21">
        <v>40739</v>
      </c>
      <c r="C2255" s="22" t="s">
        <v>63</v>
      </c>
      <c r="D2255" s="22" t="s">
        <v>61</v>
      </c>
      <c r="E2255" s="22" t="s">
        <v>53</v>
      </c>
      <c r="F2255" s="22">
        <v>768</v>
      </c>
      <c r="G2255" s="22">
        <v>95</v>
      </c>
      <c r="H2255" s="22">
        <v>40.98</v>
      </c>
      <c r="I2255" s="22">
        <v>22.31</v>
      </c>
      <c r="J2255" s="22" t="s">
        <v>60</v>
      </c>
      <c r="K2255" s="23">
        <v>289428.95</v>
      </c>
      <c r="L2255" s="23" t="s">
        <v>55</v>
      </c>
      <c r="M2255" s="23" t="s">
        <v>83</v>
      </c>
      <c r="N2255" s="27"/>
      <c r="O2255" s="23" t="s">
        <v>56</v>
      </c>
      <c r="P2255" t="str">
        <f t="shared" si="35"/>
        <v>INSERT INTO @DataTable (Deal, AdvanceDate, PROV, DealPurpose, RateType, BEACON, LTV, TDS, GDS, InsuranceType, PrincipalBalance, OccupancyType, AccountStatus, Closed_Date, DelinquencyBucket) VALUES (2254, '2011-07-15', 'SK', 'Purchase', 'Fixed', 768, 95, 40.98, 22.31, 'HiRatio', 289428.95, 'Owner-Occupied', 'Open', '1900-01-00', 'Current');</v>
      </c>
    </row>
    <row r="2256" spans="1:16" x14ac:dyDescent="0.35">
      <c r="A2256" s="19">
        <v>2255</v>
      </c>
      <c r="B2256" s="18">
        <v>42143</v>
      </c>
      <c r="C2256" s="19" t="s">
        <v>58</v>
      </c>
      <c r="D2256" s="19" t="s">
        <v>61</v>
      </c>
      <c r="E2256" s="19" t="s">
        <v>53</v>
      </c>
      <c r="F2256" s="19">
        <v>700</v>
      </c>
      <c r="G2256" s="19">
        <v>80</v>
      </c>
      <c r="H2256" s="19">
        <v>38.44</v>
      </c>
      <c r="I2256" s="19">
        <v>35.5</v>
      </c>
      <c r="J2256" s="19" t="s">
        <v>54</v>
      </c>
      <c r="K2256" s="20">
        <v>674927.03</v>
      </c>
      <c r="L2256" s="20" t="s">
        <v>55</v>
      </c>
      <c r="M2256" s="20" t="s">
        <v>83</v>
      </c>
      <c r="N2256" s="26"/>
      <c r="O2256" s="20" t="s">
        <v>56</v>
      </c>
      <c r="P2256" t="str">
        <f t="shared" si="35"/>
        <v>INSERT INTO @DataTable (Deal, AdvanceDate, PROV, DealPurpose, RateType, BEACON, LTV, TDS, GDS, InsuranceType, PrincipalBalance, OccupancyType, AccountStatus, Closed_Date, DelinquencyBucket) VALUES (2255, '2015-05-19', 'BC', 'Purchase', 'Fixed', 700, 80, 38.44, 35.5, 'Conv', 674927.03, 'Owner-Occupied', 'Open', '1900-01-00', 'Current');</v>
      </c>
    </row>
    <row r="2257" spans="1:16" x14ac:dyDescent="0.35">
      <c r="A2257" s="22">
        <v>2256</v>
      </c>
      <c r="B2257" s="21">
        <v>42551</v>
      </c>
      <c r="C2257" s="22" t="s">
        <v>51</v>
      </c>
      <c r="D2257" s="22" t="s">
        <v>52</v>
      </c>
      <c r="E2257" s="22" t="s">
        <v>53</v>
      </c>
      <c r="F2257" s="22">
        <v>785</v>
      </c>
      <c r="G2257" s="22">
        <v>75</v>
      </c>
      <c r="H2257" s="22">
        <v>17.55</v>
      </c>
      <c r="I2257" s="22">
        <v>17.18</v>
      </c>
      <c r="J2257" s="22" t="s">
        <v>54</v>
      </c>
      <c r="K2257" s="23">
        <v>233341.57</v>
      </c>
      <c r="L2257" s="23" t="s">
        <v>55</v>
      </c>
      <c r="M2257" s="23" t="s">
        <v>83</v>
      </c>
      <c r="N2257" s="27"/>
      <c r="O2257" s="23" t="s">
        <v>56</v>
      </c>
      <c r="P2257" t="str">
        <f t="shared" si="35"/>
        <v>INSERT INTO @DataTable (Deal, AdvanceDate, PROV, DealPurpose, RateType, BEACON, LTV, TDS, GDS, InsuranceType, PrincipalBalance, OccupancyType, AccountStatus, Closed_Date, DelinquencyBucket) VALUES (2256, '2016-06-30', 'AB', 'Refinance External', 'Fixed', 785, 75, 17.55, 17.18, 'Conv', 233341.57, 'Owner-Occupied', 'Open', '1900-01-00', 'Current');</v>
      </c>
    </row>
    <row r="2258" spans="1:16" x14ac:dyDescent="0.35">
      <c r="A2258" s="19">
        <v>2257</v>
      </c>
      <c r="B2258" s="18">
        <v>42580</v>
      </c>
      <c r="C2258" s="19" t="s">
        <v>57</v>
      </c>
      <c r="D2258" s="19" t="s">
        <v>61</v>
      </c>
      <c r="E2258" s="19" t="s">
        <v>53</v>
      </c>
      <c r="F2258" s="19">
        <v>845</v>
      </c>
      <c r="G2258" s="19">
        <v>80</v>
      </c>
      <c r="H2258" s="19">
        <v>34.94</v>
      </c>
      <c r="I2258" s="19">
        <v>20.66</v>
      </c>
      <c r="J2258" s="19" t="s">
        <v>54</v>
      </c>
      <c r="K2258" s="20">
        <v>284824.81</v>
      </c>
      <c r="L2258" s="20" t="s">
        <v>55</v>
      </c>
      <c r="M2258" s="20" t="s">
        <v>83</v>
      </c>
      <c r="N2258" s="26"/>
      <c r="O2258" s="20" t="s">
        <v>56</v>
      </c>
      <c r="P2258" t="str">
        <f t="shared" si="35"/>
        <v>INSERT INTO @DataTable (Deal, AdvanceDate, PROV, DealPurpose, RateType, BEACON, LTV, TDS, GDS, InsuranceType, PrincipalBalance, OccupancyType, AccountStatus, Closed_Date, DelinquencyBucket) VALUES (2257, '2016-07-29', 'ON', 'Purchase', 'Fixed', 845, 80, 34.94, 20.66, 'Conv', 284824.81, 'Owner-Occupied', 'Open', '1900-01-00', 'Current');</v>
      </c>
    </row>
    <row r="2259" spans="1:16" x14ac:dyDescent="0.35">
      <c r="A2259" s="22">
        <v>2258</v>
      </c>
      <c r="B2259" s="21">
        <v>42145</v>
      </c>
      <c r="C2259" s="22" t="s">
        <v>65</v>
      </c>
      <c r="D2259" s="22" t="s">
        <v>61</v>
      </c>
      <c r="E2259" s="22" t="s">
        <v>53</v>
      </c>
      <c r="F2259" s="22">
        <v>787</v>
      </c>
      <c r="G2259" s="22">
        <v>85</v>
      </c>
      <c r="H2259" s="22">
        <v>25.6</v>
      </c>
      <c r="I2259" s="22">
        <v>18.91</v>
      </c>
      <c r="J2259" s="22" t="s">
        <v>60</v>
      </c>
      <c r="K2259" s="23">
        <v>175295.04</v>
      </c>
      <c r="L2259" s="23" t="s">
        <v>55</v>
      </c>
      <c r="M2259" s="23" t="s">
        <v>83</v>
      </c>
      <c r="N2259" s="27"/>
      <c r="O2259" s="23" t="s">
        <v>56</v>
      </c>
      <c r="P2259" t="str">
        <f t="shared" si="35"/>
        <v>INSERT INTO @DataTable (Deal, AdvanceDate, PROV, DealPurpose, RateType, BEACON, LTV, TDS, GDS, InsuranceType, PrincipalBalance, OccupancyType, AccountStatus, Closed_Date, DelinquencyBucket) VALUES (2258, '2015-05-21', 'NS', 'Purchase', 'Fixed', 787, 85, 25.6, 18.91, 'HiRatio', 175295.04, 'Owner-Occupied', 'Open', '1900-01-00', 'Current');</v>
      </c>
    </row>
    <row r="2260" spans="1:16" x14ac:dyDescent="0.35">
      <c r="A2260" s="19">
        <v>2259</v>
      </c>
      <c r="B2260" s="18">
        <v>41708</v>
      </c>
      <c r="C2260" s="19" t="s">
        <v>51</v>
      </c>
      <c r="D2260" s="19" t="s">
        <v>61</v>
      </c>
      <c r="E2260" s="19" t="s">
        <v>40</v>
      </c>
      <c r="F2260" s="19">
        <v>805</v>
      </c>
      <c r="G2260" s="19">
        <v>61.9</v>
      </c>
      <c r="H2260" s="19">
        <v>14.45</v>
      </c>
      <c r="I2260" s="19">
        <v>14.32</v>
      </c>
      <c r="J2260" s="19" t="s">
        <v>54</v>
      </c>
      <c r="K2260" s="20">
        <v>0</v>
      </c>
      <c r="L2260" s="20" t="s">
        <v>55</v>
      </c>
      <c r="M2260" s="20" t="s">
        <v>84</v>
      </c>
      <c r="N2260" s="26">
        <v>41900</v>
      </c>
      <c r="O2260" s="20" t="s">
        <v>56</v>
      </c>
      <c r="P2260" t="str">
        <f t="shared" si="35"/>
        <v>INSERT INTO @DataTable (Deal, AdvanceDate, PROV, DealPurpose, RateType, BEACON, LTV, TDS, GDS, InsuranceType, PrincipalBalance, OccupancyType, AccountStatus, Closed_Date, DelinquencyBucket) VALUES (2259, '2014-03-10', 'AB', 'Purchase', 'ARM', 805, 61.9, 14.45, 14.32, 'Conv', 0, 'Owner-Occupied', 'Closed', '2014-09-18', 'Current');</v>
      </c>
    </row>
    <row r="2261" spans="1:16" x14ac:dyDescent="0.35">
      <c r="A2261" s="22">
        <v>2260</v>
      </c>
      <c r="B2261" s="21">
        <v>41912</v>
      </c>
      <c r="C2261" s="22" t="s">
        <v>51</v>
      </c>
      <c r="D2261" s="22" t="s">
        <v>52</v>
      </c>
      <c r="E2261" s="22" t="s">
        <v>53</v>
      </c>
      <c r="F2261" s="22">
        <v>717</v>
      </c>
      <c r="G2261" s="22">
        <v>80</v>
      </c>
      <c r="H2261" s="22">
        <v>30.82</v>
      </c>
      <c r="I2261" s="22">
        <v>19.940000000000001</v>
      </c>
      <c r="J2261" s="22" t="s">
        <v>54</v>
      </c>
      <c r="K2261" s="23">
        <v>289815.5</v>
      </c>
      <c r="L2261" s="23" t="s">
        <v>55</v>
      </c>
      <c r="M2261" s="23" t="s">
        <v>83</v>
      </c>
      <c r="N2261" s="27"/>
      <c r="O2261" s="23" t="s">
        <v>56</v>
      </c>
      <c r="P2261" t="str">
        <f t="shared" si="35"/>
        <v>INSERT INTO @DataTable (Deal, AdvanceDate, PROV, DealPurpose, RateType, BEACON, LTV, TDS, GDS, InsuranceType, PrincipalBalance, OccupancyType, AccountStatus, Closed_Date, DelinquencyBucket) VALUES (2260, '2014-09-30', 'AB', 'Refinance External', 'Fixed', 717, 80, 30.82, 19.94, 'Conv', 289815.5, 'Owner-Occupied', 'Open', '1900-01-00', 'Current');</v>
      </c>
    </row>
    <row r="2262" spans="1:16" x14ac:dyDescent="0.35">
      <c r="A2262" s="19">
        <v>2261</v>
      </c>
      <c r="B2262" s="18">
        <v>40752</v>
      </c>
      <c r="C2262" s="19" t="s">
        <v>51</v>
      </c>
      <c r="D2262" s="19" t="s">
        <v>61</v>
      </c>
      <c r="E2262" s="19" t="s">
        <v>53</v>
      </c>
      <c r="F2262" s="19">
        <v>681</v>
      </c>
      <c r="G2262" s="19">
        <v>95</v>
      </c>
      <c r="H2262" s="19">
        <v>39.4</v>
      </c>
      <c r="I2262" s="19">
        <v>24.32</v>
      </c>
      <c r="J2262" s="19" t="s">
        <v>60</v>
      </c>
      <c r="K2262" s="20">
        <v>0</v>
      </c>
      <c r="L2262" s="20" t="s">
        <v>55</v>
      </c>
      <c r="M2262" s="20" t="s">
        <v>84</v>
      </c>
      <c r="N2262" s="26">
        <v>41788</v>
      </c>
      <c r="O2262" s="20" t="s">
        <v>56</v>
      </c>
      <c r="P2262" t="str">
        <f t="shared" si="35"/>
        <v>INSERT INTO @DataTable (Deal, AdvanceDate, PROV, DealPurpose, RateType, BEACON, LTV, TDS, GDS, InsuranceType, PrincipalBalance, OccupancyType, AccountStatus, Closed_Date, DelinquencyBucket) VALUES (2261, '2011-07-28', 'AB', 'Purchase', 'Fixed', 681, 95, 39.4, 24.32, 'HiRatio', 0, 'Owner-Occupied', 'Closed', '2014-05-29', 'Current');</v>
      </c>
    </row>
    <row r="2263" spans="1:16" x14ac:dyDescent="0.35">
      <c r="A2263" s="22">
        <v>2262</v>
      </c>
      <c r="B2263" s="21">
        <v>41782</v>
      </c>
      <c r="C2263" s="22" t="s">
        <v>65</v>
      </c>
      <c r="D2263" s="22" t="s">
        <v>52</v>
      </c>
      <c r="E2263" s="22" t="s">
        <v>40</v>
      </c>
      <c r="F2263" s="22">
        <v>771</v>
      </c>
      <c r="G2263" s="22">
        <v>80</v>
      </c>
      <c r="H2263" s="22">
        <v>27.19</v>
      </c>
      <c r="I2263" s="22">
        <v>16.63</v>
      </c>
      <c r="J2263" s="22" t="s">
        <v>54</v>
      </c>
      <c r="K2263" s="23">
        <v>0</v>
      </c>
      <c r="L2263" s="23" t="s">
        <v>55</v>
      </c>
      <c r="M2263" s="23" t="s">
        <v>84</v>
      </c>
      <c r="N2263" s="27">
        <v>42342</v>
      </c>
      <c r="O2263" s="23" t="s">
        <v>56</v>
      </c>
      <c r="P2263" t="str">
        <f t="shared" si="35"/>
        <v>INSERT INTO @DataTable (Deal, AdvanceDate, PROV, DealPurpose, RateType, BEACON, LTV, TDS, GDS, InsuranceType, PrincipalBalance, OccupancyType, AccountStatus, Closed_Date, DelinquencyBucket) VALUES (2262, '2014-05-23', 'NS', 'Refinance External', 'ARM', 771, 80, 27.19, 16.63, 'Conv', 0, 'Owner-Occupied', 'Closed', '2015-12-04', 'Current');</v>
      </c>
    </row>
    <row r="2264" spans="1:16" x14ac:dyDescent="0.35">
      <c r="A2264" s="19">
        <v>2263</v>
      </c>
      <c r="B2264" s="18">
        <v>40557</v>
      </c>
      <c r="C2264" s="19" t="s">
        <v>51</v>
      </c>
      <c r="D2264" s="19" t="s">
        <v>61</v>
      </c>
      <c r="E2264" s="19" t="s">
        <v>40</v>
      </c>
      <c r="F2264" s="19">
        <v>765</v>
      </c>
      <c r="G2264" s="19">
        <v>80</v>
      </c>
      <c r="H2264" s="19">
        <v>7.03</v>
      </c>
      <c r="I2264" s="19">
        <v>35.159999999999997</v>
      </c>
      <c r="J2264" s="19" t="s">
        <v>54</v>
      </c>
      <c r="K2264" s="20">
        <v>0</v>
      </c>
      <c r="L2264" s="20" t="s">
        <v>62</v>
      </c>
      <c r="M2264" s="20" t="s">
        <v>84</v>
      </c>
      <c r="N2264" s="26">
        <v>40693</v>
      </c>
      <c r="O2264" s="20" t="s">
        <v>56</v>
      </c>
      <c r="P2264" t="str">
        <f t="shared" si="35"/>
        <v>INSERT INTO @DataTable (Deal, AdvanceDate, PROV, DealPurpose, RateType, BEACON, LTV, TDS, GDS, InsuranceType, PrincipalBalance, OccupancyType, AccountStatus, Closed_Date, DelinquencyBucket) VALUES (2263, '2011-01-14', 'AB', 'Purchase', 'ARM', 765, 80, 7.03, 35.16, 'Conv', 0, 'Rental', 'Closed', '2011-05-30', 'Current');</v>
      </c>
    </row>
    <row r="2265" spans="1:16" x14ac:dyDescent="0.35">
      <c r="A2265" s="22">
        <v>2264</v>
      </c>
      <c r="B2265" s="21">
        <v>41893</v>
      </c>
      <c r="C2265" s="22" t="s">
        <v>51</v>
      </c>
      <c r="D2265" s="22" t="s">
        <v>52</v>
      </c>
      <c r="E2265" s="22" t="s">
        <v>53</v>
      </c>
      <c r="F2265" s="22">
        <v>768</v>
      </c>
      <c r="G2265" s="22">
        <v>78.28</v>
      </c>
      <c r="H2265" s="22">
        <v>22.83</v>
      </c>
      <c r="I2265" s="22">
        <v>21.39</v>
      </c>
      <c r="J2265" s="22" t="s">
        <v>54</v>
      </c>
      <c r="K2265" s="23">
        <v>336339.99</v>
      </c>
      <c r="L2265" s="23" t="s">
        <v>55</v>
      </c>
      <c r="M2265" s="23" t="s">
        <v>83</v>
      </c>
      <c r="N2265" s="27"/>
      <c r="O2265" s="23" t="s">
        <v>56</v>
      </c>
      <c r="P2265" t="str">
        <f t="shared" si="35"/>
        <v>INSERT INTO @DataTable (Deal, AdvanceDate, PROV, DealPurpose, RateType, BEACON, LTV, TDS, GDS, InsuranceType, PrincipalBalance, OccupancyType, AccountStatus, Closed_Date, DelinquencyBucket) VALUES (2264, '2014-09-11', 'AB', 'Refinance External', 'Fixed', 768, 78.28, 22.83, 21.39, 'Conv', 336339.99, 'Owner-Occupied', 'Open', '1900-01-00', 'Current');</v>
      </c>
    </row>
    <row r="2266" spans="1:16" x14ac:dyDescent="0.35">
      <c r="A2266" s="19">
        <v>2265</v>
      </c>
      <c r="B2266" s="18">
        <v>41941</v>
      </c>
      <c r="C2266" s="19" t="s">
        <v>58</v>
      </c>
      <c r="D2266" s="19" t="s">
        <v>61</v>
      </c>
      <c r="E2266" s="19" t="s">
        <v>53</v>
      </c>
      <c r="F2266" s="19">
        <v>768</v>
      </c>
      <c r="G2266" s="19">
        <v>95</v>
      </c>
      <c r="H2266" s="19">
        <v>43.58</v>
      </c>
      <c r="I2266" s="19">
        <v>24.28</v>
      </c>
      <c r="J2266" s="19" t="s">
        <v>60</v>
      </c>
      <c r="K2266" s="20">
        <v>578342.1</v>
      </c>
      <c r="L2266" s="20" t="s">
        <v>55</v>
      </c>
      <c r="M2266" s="20" t="s">
        <v>83</v>
      </c>
      <c r="N2266" s="26"/>
      <c r="O2266" s="20" t="s">
        <v>56</v>
      </c>
      <c r="P2266" t="str">
        <f t="shared" si="35"/>
        <v>INSERT INTO @DataTable (Deal, AdvanceDate, PROV, DealPurpose, RateType, BEACON, LTV, TDS, GDS, InsuranceType, PrincipalBalance, OccupancyType, AccountStatus, Closed_Date, DelinquencyBucket) VALUES (2265, '2014-10-29', 'BC', 'Purchase', 'Fixed', 768, 95, 43.58, 24.28, 'HiRatio', 578342.1, 'Owner-Occupied', 'Open', '1900-01-00', 'Current');</v>
      </c>
    </row>
    <row r="2267" spans="1:16" x14ac:dyDescent="0.35">
      <c r="A2267" s="22">
        <v>2266</v>
      </c>
      <c r="B2267" s="21">
        <v>41824</v>
      </c>
      <c r="C2267" s="22" t="s">
        <v>57</v>
      </c>
      <c r="D2267" s="22" t="s">
        <v>52</v>
      </c>
      <c r="E2267" s="22" t="s">
        <v>53</v>
      </c>
      <c r="F2267" s="22">
        <v>628</v>
      </c>
      <c r="G2267" s="22">
        <v>79.69</v>
      </c>
      <c r="H2267" s="22">
        <v>38.36</v>
      </c>
      <c r="I2267" s="22">
        <v>38.36</v>
      </c>
      <c r="J2267" s="22" t="s">
        <v>54</v>
      </c>
      <c r="K2267" s="23">
        <v>241492.65</v>
      </c>
      <c r="L2267" s="23" t="s">
        <v>55</v>
      </c>
      <c r="M2267" s="23" t="s">
        <v>83</v>
      </c>
      <c r="N2267" s="27"/>
      <c r="O2267" s="23" t="s">
        <v>56</v>
      </c>
      <c r="P2267" t="str">
        <f t="shared" si="35"/>
        <v>INSERT INTO @DataTable (Deal, AdvanceDate, PROV, DealPurpose, RateType, BEACON, LTV, TDS, GDS, InsuranceType, PrincipalBalance, OccupancyType, AccountStatus, Closed_Date, DelinquencyBucket) VALUES (2266, '2014-07-04', 'ON', 'Refinance External', 'Fixed', 628, 79.69, 38.36, 38.36, 'Conv', 241492.65, 'Owner-Occupied', 'Open', '1900-01-00', 'Current');</v>
      </c>
    </row>
    <row r="2268" spans="1:16" x14ac:dyDescent="0.35">
      <c r="A2268" s="19">
        <v>2267</v>
      </c>
      <c r="B2268" s="18">
        <v>41388</v>
      </c>
      <c r="C2268" s="19" t="s">
        <v>57</v>
      </c>
      <c r="D2268" s="19" t="s">
        <v>61</v>
      </c>
      <c r="E2268" s="19" t="s">
        <v>53</v>
      </c>
      <c r="F2268" s="19">
        <v>687</v>
      </c>
      <c r="G2268" s="19">
        <v>88.81</v>
      </c>
      <c r="H2268" s="19">
        <v>29.69</v>
      </c>
      <c r="I2268" s="19">
        <v>24.66</v>
      </c>
      <c r="J2268" s="19" t="s">
        <v>60</v>
      </c>
      <c r="K2268" s="20">
        <v>0</v>
      </c>
      <c r="L2268" s="20" t="s">
        <v>55</v>
      </c>
      <c r="M2268" s="20" t="s">
        <v>84</v>
      </c>
      <c r="N2268" s="26">
        <v>42725</v>
      </c>
      <c r="O2268" s="20" t="s">
        <v>56</v>
      </c>
      <c r="P2268" t="str">
        <f t="shared" si="35"/>
        <v>INSERT INTO @DataTable (Deal, AdvanceDate, PROV, DealPurpose, RateType, BEACON, LTV, TDS, GDS, InsuranceType, PrincipalBalance, OccupancyType, AccountStatus, Closed_Date, DelinquencyBucket) VALUES (2267, '2013-04-24', 'ON', 'Purchase', 'Fixed', 687, 88.81, 29.69, 24.66, 'HiRatio', 0, 'Owner-Occupied', 'Closed', '2016-12-21', 'Current');</v>
      </c>
    </row>
    <row r="2269" spans="1:16" x14ac:dyDescent="0.35">
      <c r="A2269" s="22">
        <v>2268</v>
      </c>
      <c r="B2269" s="21">
        <v>40814</v>
      </c>
      <c r="C2269" s="22" t="s">
        <v>57</v>
      </c>
      <c r="D2269" s="22" t="s">
        <v>61</v>
      </c>
      <c r="E2269" s="22" t="s">
        <v>53</v>
      </c>
      <c r="F2269" s="22">
        <v>695</v>
      </c>
      <c r="G2269" s="22">
        <v>95</v>
      </c>
      <c r="H2269" s="22">
        <v>30.15</v>
      </c>
      <c r="I2269" s="22">
        <v>29.17</v>
      </c>
      <c r="J2269" s="22" t="s">
        <v>60</v>
      </c>
      <c r="K2269" s="23">
        <v>0</v>
      </c>
      <c r="L2269" s="23" t="s">
        <v>55</v>
      </c>
      <c r="M2269" s="23" t="s">
        <v>84</v>
      </c>
      <c r="N2269" s="27">
        <v>42394</v>
      </c>
      <c r="O2269" s="23" t="s">
        <v>56</v>
      </c>
      <c r="P2269" t="str">
        <f t="shared" si="35"/>
        <v>INSERT INTO @DataTable (Deal, AdvanceDate, PROV, DealPurpose, RateType, BEACON, LTV, TDS, GDS, InsuranceType, PrincipalBalance, OccupancyType, AccountStatus, Closed_Date, DelinquencyBucket) VALUES (2268, '2011-09-28', 'ON', 'Purchase', 'Fixed', 695, 95, 30.15, 29.17, 'HiRatio', 0, 'Owner-Occupied', 'Closed', '2016-01-25', 'Current');</v>
      </c>
    </row>
    <row r="2270" spans="1:16" x14ac:dyDescent="0.35">
      <c r="A2270" s="19">
        <v>2269</v>
      </c>
      <c r="B2270" s="18">
        <v>40792</v>
      </c>
      <c r="C2270" s="19" t="s">
        <v>51</v>
      </c>
      <c r="D2270" s="19" t="s">
        <v>52</v>
      </c>
      <c r="E2270" s="19" t="s">
        <v>53</v>
      </c>
      <c r="F2270" s="19">
        <v>678</v>
      </c>
      <c r="G2270" s="19">
        <v>80</v>
      </c>
      <c r="H2270" s="19">
        <v>41.2</v>
      </c>
      <c r="I2270" s="19">
        <v>30.81</v>
      </c>
      <c r="J2270" s="19" t="s">
        <v>54</v>
      </c>
      <c r="K2270" s="20">
        <v>0</v>
      </c>
      <c r="L2270" s="20" t="s">
        <v>55</v>
      </c>
      <c r="M2270" s="20" t="s">
        <v>84</v>
      </c>
      <c r="N2270" s="26">
        <v>41235</v>
      </c>
      <c r="O2270" s="20" t="s">
        <v>56</v>
      </c>
      <c r="P2270" t="str">
        <f t="shared" si="35"/>
        <v>INSERT INTO @DataTable (Deal, AdvanceDate, PROV, DealPurpose, RateType, BEACON, LTV, TDS, GDS, InsuranceType, PrincipalBalance, OccupancyType, AccountStatus, Closed_Date, DelinquencyBucket) VALUES (2269, '2011-09-06', 'AB', 'Refinance External', 'Fixed', 678, 80, 41.2, 30.81, 'Conv', 0, 'Owner-Occupied', 'Closed', '2012-11-22', 'Current');</v>
      </c>
    </row>
    <row r="2271" spans="1:16" x14ac:dyDescent="0.35">
      <c r="A2271" s="22">
        <v>2270</v>
      </c>
      <c r="B2271" s="21">
        <v>41927</v>
      </c>
      <c r="C2271" s="22" t="s">
        <v>58</v>
      </c>
      <c r="D2271" s="22" t="s">
        <v>52</v>
      </c>
      <c r="E2271" s="22" t="s">
        <v>40</v>
      </c>
      <c r="F2271" s="22">
        <v>798</v>
      </c>
      <c r="G2271" s="22">
        <v>75</v>
      </c>
      <c r="H2271" s="22">
        <v>32.44</v>
      </c>
      <c r="I2271" s="22">
        <v>29.95</v>
      </c>
      <c r="J2271" s="22" t="s">
        <v>54</v>
      </c>
      <c r="K2271" s="23">
        <v>348867.93</v>
      </c>
      <c r="L2271" s="23" t="s">
        <v>55</v>
      </c>
      <c r="M2271" s="23" t="s">
        <v>83</v>
      </c>
      <c r="N2271" s="27"/>
      <c r="O2271" s="23" t="s">
        <v>56</v>
      </c>
      <c r="P2271" t="str">
        <f t="shared" si="35"/>
        <v>INSERT INTO @DataTable (Deal, AdvanceDate, PROV, DealPurpose, RateType, BEACON, LTV, TDS, GDS, InsuranceType, PrincipalBalance, OccupancyType, AccountStatus, Closed_Date, DelinquencyBucket) VALUES (2270, '2014-10-15', 'BC', 'Refinance External', 'ARM', 798, 75, 32.44, 29.95, 'Conv', 348867.93, 'Owner-Occupied', 'Open', '1900-01-00', 'Current');</v>
      </c>
    </row>
    <row r="2272" spans="1:16" x14ac:dyDescent="0.35">
      <c r="A2272" s="19">
        <v>2271</v>
      </c>
      <c r="B2272" s="18">
        <v>40988</v>
      </c>
      <c r="C2272" s="19" t="s">
        <v>51</v>
      </c>
      <c r="D2272" s="19" t="s">
        <v>61</v>
      </c>
      <c r="E2272" s="19" t="s">
        <v>53</v>
      </c>
      <c r="F2272" s="19">
        <v>765</v>
      </c>
      <c r="G2272" s="19">
        <v>90</v>
      </c>
      <c r="H2272" s="19">
        <v>37.82</v>
      </c>
      <c r="I2272" s="19">
        <v>20.79</v>
      </c>
      <c r="J2272" s="19" t="s">
        <v>60</v>
      </c>
      <c r="K2272" s="20">
        <v>0</v>
      </c>
      <c r="L2272" s="20" t="s">
        <v>55</v>
      </c>
      <c r="M2272" s="20" t="s">
        <v>84</v>
      </c>
      <c r="N2272" s="26">
        <v>42450</v>
      </c>
      <c r="O2272" s="20" t="s">
        <v>56</v>
      </c>
      <c r="P2272" t="str">
        <f t="shared" si="35"/>
        <v>INSERT INTO @DataTable (Deal, AdvanceDate, PROV, DealPurpose, RateType, BEACON, LTV, TDS, GDS, InsuranceType, PrincipalBalance, OccupancyType, AccountStatus, Closed_Date, DelinquencyBucket) VALUES (2271, '2012-03-20', 'AB', 'Purchase', 'Fixed', 765, 90, 37.82, 20.79, 'HiRatio', 0, 'Owner-Occupied', 'Closed', '2016-03-21', 'Current');</v>
      </c>
    </row>
    <row r="2273" spans="1:16" x14ac:dyDescent="0.35">
      <c r="A2273" s="22">
        <v>2272</v>
      </c>
      <c r="B2273" s="21">
        <v>42065</v>
      </c>
      <c r="C2273" s="22" t="s">
        <v>57</v>
      </c>
      <c r="D2273" s="22" t="s">
        <v>52</v>
      </c>
      <c r="E2273" s="22" t="s">
        <v>40</v>
      </c>
      <c r="F2273" s="22">
        <v>748</v>
      </c>
      <c r="G2273" s="22">
        <v>75</v>
      </c>
      <c r="H2273" s="22">
        <v>30.66</v>
      </c>
      <c r="I2273" s="22">
        <v>29.69</v>
      </c>
      <c r="J2273" s="22" t="s">
        <v>54</v>
      </c>
      <c r="K2273" s="23">
        <v>381147.11</v>
      </c>
      <c r="L2273" s="23" t="s">
        <v>55</v>
      </c>
      <c r="M2273" s="23" t="s">
        <v>83</v>
      </c>
      <c r="N2273" s="27"/>
      <c r="O2273" s="23" t="s">
        <v>56</v>
      </c>
      <c r="P2273" t="str">
        <f t="shared" si="35"/>
        <v>INSERT INTO @DataTable (Deal, AdvanceDate, PROV, DealPurpose, RateType, BEACON, LTV, TDS, GDS, InsuranceType, PrincipalBalance, OccupancyType, AccountStatus, Closed_Date, DelinquencyBucket) VALUES (2272, '2015-03-02', 'ON', 'Refinance External', 'ARM', 748, 75, 30.66, 29.69, 'Conv', 381147.11, 'Owner-Occupied', 'Open', '1900-01-00', 'Current');</v>
      </c>
    </row>
    <row r="2274" spans="1:16" x14ac:dyDescent="0.35">
      <c r="A2274" s="19">
        <v>2273</v>
      </c>
      <c r="B2274" s="18">
        <v>41739</v>
      </c>
      <c r="C2274" s="19" t="s">
        <v>58</v>
      </c>
      <c r="D2274" s="19" t="s">
        <v>61</v>
      </c>
      <c r="E2274" s="19" t="s">
        <v>40</v>
      </c>
      <c r="F2274" s="19">
        <v>816</v>
      </c>
      <c r="G2274" s="19">
        <v>73.95</v>
      </c>
      <c r="H2274" s="19">
        <v>15.47</v>
      </c>
      <c r="I2274" s="19">
        <v>15.41</v>
      </c>
      <c r="J2274" s="19" t="s">
        <v>54</v>
      </c>
      <c r="K2274" s="20">
        <v>332188.12</v>
      </c>
      <c r="L2274" s="20" t="s">
        <v>55</v>
      </c>
      <c r="M2274" s="20" t="s">
        <v>83</v>
      </c>
      <c r="N2274" s="26"/>
      <c r="O2274" s="20" t="s">
        <v>56</v>
      </c>
      <c r="P2274" t="str">
        <f t="shared" si="35"/>
        <v>INSERT INTO @DataTable (Deal, AdvanceDate, PROV, DealPurpose, RateType, BEACON, LTV, TDS, GDS, InsuranceType, PrincipalBalance, OccupancyType, AccountStatus, Closed_Date, DelinquencyBucket) VALUES (2273, '2014-04-10', 'BC', 'Purchase', 'ARM', 816, 73.95, 15.47, 15.41, 'Conv', 332188.12, 'Owner-Occupied', 'Open', '1900-01-00', 'Current');</v>
      </c>
    </row>
    <row r="2275" spans="1:16" x14ac:dyDescent="0.35">
      <c r="A2275" s="22">
        <v>2274</v>
      </c>
      <c r="B2275" s="21">
        <v>42325</v>
      </c>
      <c r="C2275" s="22" t="s">
        <v>58</v>
      </c>
      <c r="D2275" s="22" t="s">
        <v>52</v>
      </c>
      <c r="E2275" s="22" t="s">
        <v>40</v>
      </c>
      <c r="F2275" s="22">
        <v>804</v>
      </c>
      <c r="G2275" s="22">
        <v>71.790000000000006</v>
      </c>
      <c r="H2275" s="22">
        <v>36.99</v>
      </c>
      <c r="I2275" s="22">
        <v>22.35</v>
      </c>
      <c r="J2275" s="22" t="s">
        <v>54</v>
      </c>
      <c r="K2275" s="23">
        <v>658462.21</v>
      </c>
      <c r="L2275" s="23" t="s">
        <v>55</v>
      </c>
      <c r="M2275" s="23" t="s">
        <v>83</v>
      </c>
      <c r="N2275" s="27"/>
      <c r="O2275" s="23" t="s">
        <v>56</v>
      </c>
      <c r="P2275" t="str">
        <f t="shared" si="35"/>
        <v>INSERT INTO @DataTable (Deal, AdvanceDate, PROV, DealPurpose, RateType, BEACON, LTV, TDS, GDS, InsuranceType, PrincipalBalance, OccupancyType, AccountStatus, Closed_Date, DelinquencyBucket) VALUES (2274, '2015-11-17', 'BC', 'Refinance External', 'ARM', 804, 71.79, 36.99, 22.35, 'Conv', 658462.21, 'Owner-Occupied', 'Open', '1900-01-00', 'Current');</v>
      </c>
    </row>
    <row r="2276" spans="1:16" x14ac:dyDescent="0.35">
      <c r="A2276" s="19">
        <v>2275</v>
      </c>
      <c r="B2276" s="18">
        <v>41450</v>
      </c>
      <c r="C2276" s="19" t="s">
        <v>58</v>
      </c>
      <c r="D2276" s="19" t="s">
        <v>61</v>
      </c>
      <c r="E2276" s="19" t="s">
        <v>40</v>
      </c>
      <c r="F2276" s="19">
        <v>0</v>
      </c>
      <c r="G2276" s="19">
        <v>65</v>
      </c>
      <c r="H2276" s="19">
        <v>41.61</v>
      </c>
      <c r="I2276" s="19">
        <v>4.1900000000000004</v>
      </c>
      <c r="J2276" s="19" t="s">
        <v>54</v>
      </c>
      <c r="K2276" s="20">
        <v>262211.62</v>
      </c>
      <c r="L2276" s="20" t="s">
        <v>62</v>
      </c>
      <c r="M2276" s="20" t="s">
        <v>83</v>
      </c>
      <c r="N2276" s="26"/>
      <c r="O2276" s="20" t="s">
        <v>56</v>
      </c>
      <c r="P2276" t="str">
        <f t="shared" si="35"/>
        <v>INSERT INTO @DataTable (Deal, AdvanceDate, PROV, DealPurpose, RateType, BEACON, LTV, TDS, GDS, InsuranceType, PrincipalBalance, OccupancyType, AccountStatus, Closed_Date, DelinquencyBucket) VALUES (2275, '2013-06-25', 'BC', 'Purchase', 'ARM', 0, 65, 41.61, 4.19, 'Conv', 262211.62, 'Rental', 'Open', '1900-01-00', 'Current');</v>
      </c>
    </row>
    <row r="2277" spans="1:16" x14ac:dyDescent="0.35">
      <c r="A2277" s="22">
        <v>2276</v>
      </c>
      <c r="B2277" s="21">
        <v>42444</v>
      </c>
      <c r="C2277" s="22" t="s">
        <v>58</v>
      </c>
      <c r="D2277" s="22" t="s">
        <v>61</v>
      </c>
      <c r="E2277" s="22" t="s">
        <v>53</v>
      </c>
      <c r="F2277" s="22">
        <v>828</v>
      </c>
      <c r="G2277" s="22">
        <v>90</v>
      </c>
      <c r="H2277" s="22">
        <v>31.8</v>
      </c>
      <c r="I2277" s="22">
        <v>30.73</v>
      </c>
      <c r="J2277" s="22" t="s">
        <v>60</v>
      </c>
      <c r="K2277" s="23">
        <v>634801.96</v>
      </c>
      <c r="L2277" s="23" t="s">
        <v>55</v>
      </c>
      <c r="M2277" s="23" t="s">
        <v>83</v>
      </c>
      <c r="N2277" s="27"/>
      <c r="O2277" s="23" t="s">
        <v>56</v>
      </c>
      <c r="P2277" t="str">
        <f t="shared" si="35"/>
        <v>INSERT INTO @DataTable (Deal, AdvanceDate, PROV, DealPurpose, RateType, BEACON, LTV, TDS, GDS, InsuranceType, PrincipalBalance, OccupancyType, AccountStatus, Closed_Date, DelinquencyBucket) VALUES (2276, '2016-03-15', 'BC', 'Purchase', 'Fixed', 828, 90, 31.8, 30.73, 'HiRatio', 634801.96, 'Owner-Occupied', 'Open', '1900-01-00', 'Current');</v>
      </c>
    </row>
    <row r="2278" spans="1:16" x14ac:dyDescent="0.35">
      <c r="A2278" s="19">
        <v>2277</v>
      </c>
      <c r="B2278" s="18">
        <v>41971</v>
      </c>
      <c r="C2278" s="19" t="s">
        <v>57</v>
      </c>
      <c r="D2278" s="19" t="s">
        <v>52</v>
      </c>
      <c r="E2278" s="19" t="s">
        <v>53</v>
      </c>
      <c r="F2278" s="19">
        <v>631</v>
      </c>
      <c r="G2278" s="19">
        <v>60.63</v>
      </c>
      <c r="H2278" s="19">
        <v>25.13</v>
      </c>
      <c r="I2278" s="19">
        <v>21.64</v>
      </c>
      <c r="J2278" s="19" t="s">
        <v>54</v>
      </c>
      <c r="K2278" s="20">
        <v>0</v>
      </c>
      <c r="L2278" s="20" t="s">
        <v>55</v>
      </c>
      <c r="M2278" s="20" t="s">
        <v>84</v>
      </c>
      <c r="N2278" s="26">
        <v>42611</v>
      </c>
      <c r="O2278" s="20" t="s">
        <v>56</v>
      </c>
      <c r="P2278" t="str">
        <f t="shared" si="35"/>
        <v>INSERT INTO @DataTable (Deal, AdvanceDate, PROV, DealPurpose, RateType, BEACON, LTV, TDS, GDS, InsuranceType, PrincipalBalance, OccupancyType, AccountStatus, Closed_Date, DelinquencyBucket) VALUES (2277, '2014-11-28', 'ON', 'Refinance External', 'Fixed', 631, 60.63, 25.13, 21.64, 'Conv', 0, 'Owner-Occupied', 'Closed', '2016-08-29', 'Current');</v>
      </c>
    </row>
    <row r="2279" spans="1:16" x14ac:dyDescent="0.35">
      <c r="A2279" s="22">
        <v>2278</v>
      </c>
      <c r="B2279" s="21">
        <v>41102</v>
      </c>
      <c r="C2279" s="22" t="s">
        <v>58</v>
      </c>
      <c r="D2279" s="22" t="s">
        <v>52</v>
      </c>
      <c r="E2279" s="22" t="s">
        <v>53</v>
      </c>
      <c r="F2279" s="22">
        <v>738</v>
      </c>
      <c r="G2279" s="22">
        <v>77.78</v>
      </c>
      <c r="H2279" s="22">
        <v>29.91</v>
      </c>
      <c r="I2279" s="22">
        <v>41.63</v>
      </c>
      <c r="J2279" s="22" t="s">
        <v>54</v>
      </c>
      <c r="K2279" s="23">
        <v>0</v>
      </c>
      <c r="L2279" s="23" t="s">
        <v>55</v>
      </c>
      <c r="M2279" s="23" t="s">
        <v>84</v>
      </c>
      <c r="N2279" s="27">
        <v>41390</v>
      </c>
      <c r="O2279" s="23" t="s">
        <v>56</v>
      </c>
      <c r="P2279" t="str">
        <f t="shared" si="35"/>
        <v>INSERT INTO @DataTable (Deal, AdvanceDate, PROV, DealPurpose, RateType, BEACON, LTV, TDS, GDS, InsuranceType, PrincipalBalance, OccupancyType, AccountStatus, Closed_Date, DelinquencyBucket) VALUES (2278, '2012-07-12', 'BC', 'Refinance External', 'Fixed', 738, 77.78, 29.91, 41.63, 'Conv', 0, 'Owner-Occupied', 'Closed', '2013-04-26', 'Current');</v>
      </c>
    </row>
    <row r="2280" spans="1:16" x14ac:dyDescent="0.35">
      <c r="A2280" s="19">
        <v>2279</v>
      </c>
      <c r="B2280" s="18">
        <v>41088</v>
      </c>
      <c r="C2280" s="19" t="s">
        <v>58</v>
      </c>
      <c r="D2280" s="19" t="s">
        <v>61</v>
      </c>
      <c r="E2280" s="19" t="s">
        <v>53</v>
      </c>
      <c r="F2280" s="19">
        <v>680</v>
      </c>
      <c r="G2280" s="19">
        <v>90</v>
      </c>
      <c r="H2280" s="19">
        <v>39.159999999999997</v>
      </c>
      <c r="I2280" s="19">
        <v>26.79</v>
      </c>
      <c r="J2280" s="19" t="s">
        <v>60</v>
      </c>
      <c r="K2280" s="20">
        <v>0</v>
      </c>
      <c r="L2280" s="20" t="s">
        <v>55</v>
      </c>
      <c r="M2280" s="20" t="s">
        <v>84</v>
      </c>
      <c r="N2280" s="26">
        <v>42522</v>
      </c>
      <c r="O2280" s="20" t="s">
        <v>56</v>
      </c>
      <c r="P2280" t="str">
        <f t="shared" si="35"/>
        <v>INSERT INTO @DataTable (Deal, AdvanceDate, PROV, DealPurpose, RateType, BEACON, LTV, TDS, GDS, InsuranceType, PrincipalBalance, OccupancyType, AccountStatus, Closed_Date, DelinquencyBucket) VALUES (2279, '2012-06-28', 'BC', 'Purchase', 'Fixed', 680, 90, 39.16, 26.79, 'HiRatio', 0, 'Owner-Occupied', 'Closed', '2016-06-01', 'Current');</v>
      </c>
    </row>
    <row r="2281" spans="1:16" x14ac:dyDescent="0.35">
      <c r="A2281" s="22">
        <v>2280</v>
      </c>
      <c r="B2281" s="21">
        <v>42216</v>
      </c>
      <c r="C2281" s="22" t="s">
        <v>57</v>
      </c>
      <c r="D2281" s="22" t="s">
        <v>61</v>
      </c>
      <c r="E2281" s="22" t="s">
        <v>53</v>
      </c>
      <c r="F2281" s="22">
        <v>804</v>
      </c>
      <c r="G2281" s="22">
        <v>88.89</v>
      </c>
      <c r="H2281" s="22">
        <v>26.65</v>
      </c>
      <c r="I2281" s="22">
        <v>18.71</v>
      </c>
      <c r="J2281" s="22" t="s">
        <v>60</v>
      </c>
      <c r="K2281" s="23">
        <v>509149.75</v>
      </c>
      <c r="L2281" s="23" t="s">
        <v>55</v>
      </c>
      <c r="M2281" s="23" t="s">
        <v>83</v>
      </c>
      <c r="N2281" s="27"/>
      <c r="O2281" s="23" t="s">
        <v>56</v>
      </c>
      <c r="P2281" t="str">
        <f t="shared" si="35"/>
        <v>INSERT INTO @DataTable (Deal, AdvanceDate, PROV, DealPurpose, RateType, BEACON, LTV, TDS, GDS, InsuranceType, PrincipalBalance, OccupancyType, AccountStatus, Closed_Date, DelinquencyBucket) VALUES (2280, '2015-07-31', 'ON', 'Purchase', 'Fixed', 804, 88.89, 26.65, 18.71, 'HiRatio', 509149.75, 'Owner-Occupied', 'Open', '1900-01-00', 'Current');</v>
      </c>
    </row>
    <row r="2282" spans="1:16" x14ac:dyDescent="0.35">
      <c r="A2282" s="19">
        <v>2281</v>
      </c>
      <c r="B2282" s="18">
        <v>41859</v>
      </c>
      <c r="C2282" s="19" t="s">
        <v>74</v>
      </c>
      <c r="D2282" s="19" t="s">
        <v>61</v>
      </c>
      <c r="E2282" s="19" t="s">
        <v>40</v>
      </c>
      <c r="F2282" s="19">
        <v>803</v>
      </c>
      <c r="G2282" s="19">
        <v>71.010000000000005</v>
      </c>
      <c r="H2282" s="19">
        <v>26.44</v>
      </c>
      <c r="I2282" s="19">
        <v>26.27</v>
      </c>
      <c r="J2282" s="19" t="s">
        <v>54</v>
      </c>
      <c r="K2282" s="20">
        <v>227895.81</v>
      </c>
      <c r="L2282" s="20" t="s">
        <v>55</v>
      </c>
      <c r="M2282" s="20" t="s">
        <v>83</v>
      </c>
      <c r="N2282" s="26"/>
      <c r="O2282" s="20" t="s">
        <v>56</v>
      </c>
      <c r="P2282" t="str">
        <f t="shared" si="35"/>
        <v>INSERT INTO @DataTable (Deal, AdvanceDate, PROV, DealPurpose, RateType, BEACON, LTV, TDS, GDS, InsuranceType, PrincipalBalance, OccupancyType, AccountStatus, Closed_Date, DelinquencyBucket) VALUES (2281, '2014-08-08', 'MB', 'Purchase', 'ARM', 803, 71.01, 26.44, 26.27, 'Conv', 227895.81, 'Owner-Occupied', 'Open', '1900-01-00', 'Current');</v>
      </c>
    </row>
    <row r="2283" spans="1:16" x14ac:dyDescent="0.35">
      <c r="A2283" s="22">
        <v>2282</v>
      </c>
      <c r="B2283" s="21">
        <v>41547</v>
      </c>
      <c r="C2283" s="22" t="s">
        <v>57</v>
      </c>
      <c r="D2283" s="22" t="s">
        <v>75</v>
      </c>
      <c r="E2283" s="22" t="s">
        <v>53</v>
      </c>
      <c r="F2283" s="22">
        <v>674</v>
      </c>
      <c r="G2283" s="22">
        <v>95</v>
      </c>
      <c r="H2283" s="22">
        <v>30.64</v>
      </c>
      <c r="I2283" s="22">
        <v>21.61</v>
      </c>
      <c r="J2283" s="22" t="s">
        <v>60</v>
      </c>
      <c r="K2283" s="23">
        <v>0</v>
      </c>
      <c r="L2283" s="23" t="s">
        <v>55</v>
      </c>
      <c r="M2283" s="23" t="s">
        <v>84</v>
      </c>
      <c r="N2283" s="27">
        <v>42696</v>
      </c>
      <c r="O2283" s="23" t="s">
        <v>56</v>
      </c>
      <c r="P2283" t="str">
        <f t="shared" si="35"/>
        <v>INSERT INTO @DataTable (Deal, AdvanceDate, PROV, DealPurpose, RateType, BEACON, LTV, TDS, GDS, InsuranceType, PrincipalBalance, OccupancyType, AccountStatus, Closed_Date, DelinquencyBucket) VALUES (2282, '2013-09-30', 'ON', 'Port Decrease', 'Fixed', 674, 95, 30.64, 21.61, 'HiRatio', 0, 'Owner-Occupied', 'Closed', '2016-11-22', 'Current');</v>
      </c>
    </row>
    <row r="2284" spans="1:16" x14ac:dyDescent="0.35">
      <c r="A2284" s="19">
        <v>2283</v>
      </c>
      <c r="B2284" s="18">
        <v>40478</v>
      </c>
      <c r="C2284" s="19" t="s">
        <v>51</v>
      </c>
      <c r="D2284" s="19" t="s">
        <v>61</v>
      </c>
      <c r="E2284" s="19" t="s">
        <v>53</v>
      </c>
      <c r="F2284" s="19">
        <v>769</v>
      </c>
      <c r="G2284" s="19">
        <v>90</v>
      </c>
      <c r="H2284" s="19">
        <v>36.69</v>
      </c>
      <c r="I2284" s="19">
        <v>29.49</v>
      </c>
      <c r="J2284" s="19" t="s">
        <v>60</v>
      </c>
      <c r="K2284" s="20">
        <v>0</v>
      </c>
      <c r="L2284" s="20" t="s">
        <v>55</v>
      </c>
      <c r="M2284" s="20" t="s">
        <v>84</v>
      </c>
      <c r="N2284" s="26">
        <v>42310</v>
      </c>
      <c r="O2284" s="20" t="s">
        <v>56</v>
      </c>
      <c r="P2284" t="str">
        <f t="shared" si="35"/>
        <v>INSERT INTO @DataTable (Deal, AdvanceDate, PROV, DealPurpose, RateType, BEACON, LTV, TDS, GDS, InsuranceType, PrincipalBalance, OccupancyType, AccountStatus, Closed_Date, DelinquencyBucket) VALUES (2283, '2010-10-27', 'AB', 'Purchase', 'Fixed', 769, 90, 36.69, 29.49, 'HiRatio', 0, 'Owner-Occupied', 'Closed', '2015-11-02', 'Current');</v>
      </c>
    </row>
    <row r="2285" spans="1:16" x14ac:dyDescent="0.35">
      <c r="A2285" s="22">
        <v>2284</v>
      </c>
      <c r="B2285" s="21">
        <v>42548</v>
      </c>
      <c r="C2285" s="22" t="s">
        <v>51</v>
      </c>
      <c r="D2285" s="22" t="s">
        <v>61</v>
      </c>
      <c r="E2285" s="22" t="s">
        <v>53</v>
      </c>
      <c r="F2285" s="22">
        <v>812</v>
      </c>
      <c r="G2285" s="22">
        <v>95</v>
      </c>
      <c r="H2285" s="22">
        <v>39.51</v>
      </c>
      <c r="I2285" s="22">
        <v>25.3</v>
      </c>
      <c r="J2285" s="22" t="s">
        <v>60</v>
      </c>
      <c r="K2285" s="23">
        <v>390881.49</v>
      </c>
      <c r="L2285" s="23" t="s">
        <v>55</v>
      </c>
      <c r="M2285" s="23" t="s">
        <v>83</v>
      </c>
      <c r="N2285" s="27"/>
      <c r="O2285" s="23" t="s">
        <v>56</v>
      </c>
      <c r="P2285" t="str">
        <f t="shared" si="35"/>
        <v>INSERT INTO @DataTable (Deal, AdvanceDate, PROV, DealPurpose, RateType, BEACON, LTV, TDS, GDS, InsuranceType, PrincipalBalance, OccupancyType, AccountStatus, Closed_Date, DelinquencyBucket) VALUES (2284, '2016-06-27', 'AB', 'Purchase', 'Fixed', 812, 95, 39.51, 25.3, 'HiRatio', 390881.49, 'Owner-Occupied', 'Open', '1900-01-00', 'Current');</v>
      </c>
    </row>
    <row r="2286" spans="1:16" x14ac:dyDescent="0.35">
      <c r="A2286" s="19">
        <v>2285</v>
      </c>
      <c r="B2286" s="18">
        <v>42188</v>
      </c>
      <c r="C2286" s="19" t="s">
        <v>58</v>
      </c>
      <c r="D2286" s="19" t="s">
        <v>61</v>
      </c>
      <c r="E2286" s="19" t="s">
        <v>53</v>
      </c>
      <c r="F2286" s="19">
        <v>667</v>
      </c>
      <c r="G2286" s="19">
        <v>91.95</v>
      </c>
      <c r="H2286" s="19">
        <v>32.51</v>
      </c>
      <c r="I2286" s="19">
        <v>20.55</v>
      </c>
      <c r="J2286" s="19" t="s">
        <v>60</v>
      </c>
      <c r="K2286" s="20">
        <v>329920.32</v>
      </c>
      <c r="L2286" s="20" t="s">
        <v>55</v>
      </c>
      <c r="M2286" s="20" t="s">
        <v>83</v>
      </c>
      <c r="N2286" s="26"/>
      <c r="O2286" s="20" t="s">
        <v>56</v>
      </c>
      <c r="P2286" t="str">
        <f t="shared" si="35"/>
        <v>INSERT INTO @DataTable (Deal, AdvanceDate, PROV, DealPurpose, RateType, BEACON, LTV, TDS, GDS, InsuranceType, PrincipalBalance, OccupancyType, AccountStatus, Closed_Date, DelinquencyBucket) VALUES (2285, '2015-07-03', 'BC', 'Purchase', 'Fixed', 667, 91.95, 32.51, 20.55, 'HiRatio', 329920.32, 'Owner-Occupied', 'Open', '1900-01-00', 'Current');</v>
      </c>
    </row>
    <row r="2287" spans="1:16" x14ac:dyDescent="0.35">
      <c r="A2287" s="22">
        <v>2286</v>
      </c>
      <c r="B2287" s="21">
        <v>41677</v>
      </c>
      <c r="C2287" s="22" t="s">
        <v>57</v>
      </c>
      <c r="D2287" s="22" t="s">
        <v>61</v>
      </c>
      <c r="E2287" s="22" t="s">
        <v>40</v>
      </c>
      <c r="F2287" s="22">
        <v>672</v>
      </c>
      <c r="G2287" s="22">
        <v>63.09</v>
      </c>
      <c r="H2287" s="22">
        <v>20.89</v>
      </c>
      <c r="I2287" s="22">
        <v>19.079999999999998</v>
      </c>
      <c r="J2287" s="22" t="s">
        <v>54</v>
      </c>
      <c r="K2287" s="23">
        <v>186858.74</v>
      </c>
      <c r="L2287" s="23" t="s">
        <v>55</v>
      </c>
      <c r="M2287" s="23" t="s">
        <v>83</v>
      </c>
      <c r="N2287" s="27"/>
      <c r="O2287" s="23" t="s">
        <v>56</v>
      </c>
      <c r="P2287" t="str">
        <f t="shared" si="35"/>
        <v>INSERT INTO @DataTable (Deal, AdvanceDate, PROV, DealPurpose, RateType, BEACON, LTV, TDS, GDS, InsuranceType, PrincipalBalance, OccupancyType, AccountStatus, Closed_Date, DelinquencyBucket) VALUES (2286, '2014-02-07', 'ON', 'Purchase', 'ARM', 672, 63.09, 20.89, 19.08, 'Conv', 186858.74, 'Owner-Occupied', 'Open', '1900-01-00', 'Current');</v>
      </c>
    </row>
    <row r="2288" spans="1:16" x14ac:dyDescent="0.35">
      <c r="A2288" s="19">
        <v>2287</v>
      </c>
      <c r="B2288" s="18">
        <v>42601</v>
      </c>
      <c r="C2288" s="19" t="s">
        <v>57</v>
      </c>
      <c r="D2288" s="19" t="s">
        <v>61</v>
      </c>
      <c r="E2288" s="19" t="s">
        <v>53</v>
      </c>
      <c r="F2288" s="19">
        <v>741</v>
      </c>
      <c r="G2288" s="19">
        <v>90</v>
      </c>
      <c r="H2288" s="19">
        <v>41.28</v>
      </c>
      <c r="I2288" s="19">
        <v>29.26</v>
      </c>
      <c r="J2288" s="19" t="s">
        <v>60</v>
      </c>
      <c r="K2288" s="20">
        <v>290476.24</v>
      </c>
      <c r="L2288" s="20" t="s">
        <v>55</v>
      </c>
      <c r="M2288" s="20" t="s">
        <v>83</v>
      </c>
      <c r="N2288" s="26"/>
      <c r="O2288" s="20" t="s">
        <v>56</v>
      </c>
      <c r="P2288" t="str">
        <f t="shared" si="35"/>
        <v>INSERT INTO @DataTable (Deal, AdvanceDate, PROV, DealPurpose, RateType, BEACON, LTV, TDS, GDS, InsuranceType, PrincipalBalance, OccupancyType, AccountStatus, Closed_Date, DelinquencyBucket) VALUES (2287, '2016-08-19', 'ON', 'Purchase', 'Fixed', 741, 90, 41.28, 29.26, 'HiRatio', 290476.24, 'Owner-Occupied', 'Open', '1900-01-00', 'Current');</v>
      </c>
    </row>
    <row r="2289" spans="1:16" x14ac:dyDescent="0.35">
      <c r="A2289" s="22">
        <v>2288</v>
      </c>
      <c r="B2289" s="21">
        <v>40856</v>
      </c>
      <c r="C2289" s="22" t="s">
        <v>51</v>
      </c>
      <c r="D2289" s="22" t="s">
        <v>52</v>
      </c>
      <c r="E2289" s="22" t="s">
        <v>53</v>
      </c>
      <c r="F2289" s="22">
        <v>679</v>
      </c>
      <c r="G2289" s="22">
        <v>79.930000000000007</v>
      </c>
      <c r="H2289" s="22">
        <v>31.74</v>
      </c>
      <c r="I2289" s="22">
        <v>17.73</v>
      </c>
      <c r="J2289" s="22" t="s">
        <v>54</v>
      </c>
      <c r="K2289" s="23">
        <v>0</v>
      </c>
      <c r="L2289" s="23" t="s">
        <v>55</v>
      </c>
      <c r="M2289" s="23" t="s">
        <v>84</v>
      </c>
      <c r="N2289" s="27">
        <v>41813</v>
      </c>
      <c r="O2289" s="23" t="s">
        <v>56</v>
      </c>
      <c r="P2289" t="str">
        <f t="shared" si="35"/>
        <v>INSERT INTO @DataTable (Deal, AdvanceDate, PROV, DealPurpose, RateType, BEACON, LTV, TDS, GDS, InsuranceType, PrincipalBalance, OccupancyType, AccountStatus, Closed_Date, DelinquencyBucket) VALUES (2288, '2011-11-09', 'AB', 'Refinance External', 'Fixed', 679, 79.93, 31.74, 17.73, 'Conv', 0, 'Owner-Occupied', 'Closed', '2014-06-23', 'Current');</v>
      </c>
    </row>
    <row r="2290" spans="1:16" x14ac:dyDescent="0.35">
      <c r="A2290" s="19">
        <v>2289</v>
      </c>
      <c r="B2290" s="18">
        <v>41614</v>
      </c>
      <c r="C2290" s="19" t="s">
        <v>63</v>
      </c>
      <c r="D2290" s="19" t="s">
        <v>64</v>
      </c>
      <c r="E2290" s="19" t="s">
        <v>53</v>
      </c>
      <c r="F2290" s="19">
        <v>777</v>
      </c>
      <c r="G2290" s="19">
        <v>90</v>
      </c>
      <c r="H2290" s="19">
        <v>34.700000000000003</v>
      </c>
      <c r="I2290" s="19">
        <v>34.68</v>
      </c>
      <c r="J2290" s="19" t="s">
        <v>60</v>
      </c>
      <c r="K2290" s="20">
        <v>304952.21999999997</v>
      </c>
      <c r="L2290" s="20" t="s">
        <v>55</v>
      </c>
      <c r="M2290" s="20" t="s">
        <v>83</v>
      </c>
      <c r="N2290" s="26"/>
      <c r="O2290" s="20" t="s">
        <v>56</v>
      </c>
      <c r="P2290" t="str">
        <f t="shared" si="35"/>
        <v>INSERT INTO @DataTable (Deal, AdvanceDate, PROV, DealPurpose, RateType, BEACON, LTV, TDS, GDS, InsuranceType, PrincipalBalance, OccupancyType, AccountStatus, Closed_Date, DelinquencyBucket) VALUES (2289, '2013-12-06', 'SK', 'Purchase with Improvements', 'Fixed', 777, 90, 34.7, 34.68, 'HiRatio', 304952.22, 'Owner-Occupied', 'Open', '1900-01-00', 'Current');</v>
      </c>
    </row>
    <row r="2291" spans="1:16" x14ac:dyDescent="0.35">
      <c r="A2291" s="22">
        <v>2290</v>
      </c>
      <c r="B2291" s="21">
        <v>40822</v>
      </c>
      <c r="C2291" s="22" t="s">
        <v>57</v>
      </c>
      <c r="D2291" s="22" t="s">
        <v>61</v>
      </c>
      <c r="E2291" s="22" t="s">
        <v>53</v>
      </c>
      <c r="F2291" s="22">
        <v>686</v>
      </c>
      <c r="G2291" s="22">
        <v>95</v>
      </c>
      <c r="H2291" s="22">
        <v>43.06</v>
      </c>
      <c r="I2291" s="22">
        <v>32.299999999999997</v>
      </c>
      <c r="J2291" s="22" t="s">
        <v>60</v>
      </c>
      <c r="K2291" s="23">
        <v>0</v>
      </c>
      <c r="L2291" s="23" t="s">
        <v>55</v>
      </c>
      <c r="M2291" s="23" t="s">
        <v>84</v>
      </c>
      <c r="N2291" s="27">
        <v>42465</v>
      </c>
      <c r="O2291" s="23" t="s">
        <v>56</v>
      </c>
      <c r="P2291" t="str">
        <f t="shared" si="35"/>
        <v>INSERT INTO @DataTable (Deal, AdvanceDate, PROV, DealPurpose, RateType, BEACON, LTV, TDS, GDS, InsuranceType, PrincipalBalance, OccupancyType, AccountStatus, Closed_Date, DelinquencyBucket) VALUES (2290, '2011-10-06', 'ON', 'Purchase', 'Fixed', 686, 95, 43.06, 32.3, 'HiRatio', 0, 'Owner-Occupied', 'Closed', '2016-04-05', 'Current');</v>
      </c>
    </row>
    <row r="2292" spans="1:16" x14ac:dyDescent="0.35">
      <c r="A2292" s="19">
        <v>2291</v>
      </c>
      <c r="B2292" s="18">
        <v>41068</v>
      </c>
      <c r="C2292" s="19" t="s">
        <v>51</v>
      </c>
      <c r="D2292" s="19" t="s">
        <v>61</v>
      </c>
      <c r="E2292" s="19" t="s">
        <v>40</v>
      </c>
      <c r="F2292" s="19">
        <v>777</v>
      </c>
      <c r="G2292" s="19">
        <v>95</v>
      </c>
      <c r="H2292" s="19">
        <v>34.869999999999997</v>
      </c>
      <c r="I2292" s="19">
        <v>24.22</v>
      </c>
      <c r="J2292" s="19" t="s">
        <v>60</v>
      </c>
      <c r="K2292" s="20">
        <v>303507.84999999998</v>
      </c>
      <c r="L2292" s="20" t="s">
        <v>55</v>
      </c>
      <c r="M2292" s="20" t="s">
        <v>83</v>
      </c>
      <c r="N2292" s="26"/>
      <c r="O2292" s="20" t="s">
        <v>69</v>
      </c>
      <c r="P2292" t="str">
        <f t="shared" si="35"/>
        <v>INSERT INTO @DataTable (Deal, AdvanceDate, PROV, DealPurpose, RateType, BEACON, LTV, TDS, GDS, InsuranceType, PrincipalBalance, OccupancyType, AccountStatus, Closed_Date, DelinquencyBucket) VALUES (2291, '2012-06-08', 'AB', 'Purchase', 'ARM', 777, 95, 34.87, 24.22, 'HiRatio', 303507.85, 'Owner-Occupied', 'Open', '1900-01-00', '0-29');</v>
      </c>
    </row>
    <row r="2293" spans="1:16" x14ac:dyDescent="0.35">
      <c r="A2293" s="22">
        <v>2292</v>
      </c>
      <c r="B2293" s="21">
        <v>42325</v>
      </c>
      <c r="C2293" s="22" t="s">
        <v>57</v>
      </c>
      <c r="D2293" s="22" t="s">
        <v>61</v>
      </c>
      <c r="E2293" s="22" t="s">
        <v>40</v>
      </c>
      <c r="F2293" s="22">
        <v>805</v>
      </c>
      <c r="G2293" s="22">
        <v>90</v>
      </c>
      <c r="H2293" s="22">
        <v>31.47</v>
      </c>
      <c r="I2293" s="22">
        <v>27.77</v>
      </c>
      <c r="J2293" s="22" t="s">
        <v>60</v>
      </c>
      <c r="K2293" s="23">
        <v>650505.43999999994</v>
      </c>
      <c r="L2293" s="23" t="s">
        <v>55</v>
      </c>
      <c r="M2293" s="23" t="s">
        <v>83</v>
      </c>
      <c r="N2293" s="27"/>
      <c r="O2293" s="23" t="s">
        <v>56</v>
      </c>
      <c r="P2293" t="str">
        <f t="shared" si="35"/>
        <v>INSERT INTO @DataTable (Deal, AdvanceDate, PROV, DealPurpose, RateType, BEACON, LTV, TDS, GDS, InsuranceType, PrincipalBalance, OccupancyType, AccountStatus, Closed_Date, DelinquencyBucket) VALUES (2292, '2015-11-17', 'ON', 'Purchase', 'ARM', 805, 90, 31.47, 27.77, 'HiRatio', 650505.44, 'Owner-Occupied', 'Open', '1900-01-00', 'Current');</v>
      </c>
    </row>
    <row r="2294" spans="1:16" x14ac:dyDescent="0.35">
      <c r="A2294" s="19">
        <v>2293</v>
      </c>
      <c r="B2294" s="18">
        <v>41887</v>
      </c>
      <c r="C2294" s="19" t="s">
        <v>57</v>
      </c>
      <c r="D2294" s="19" t="s">
        <v>61</v>
      </c>
      <c r="E2294" s="19" t="s">
        <v>53</v>
      </c>
      <c r="F2294" s="19">
        <v>673</v>
      </c>
      <c r="G2294" s="19">
        <v>73.44</v>
      </c>
      <c r="H2294" s="19">
        <v>34.479999999999997</v>
      </c>
      <c r="I2294" s="19">
        <v>34.479999999999997</v>
      </c>
      <c r="J2294" s="19" t="s">
        <v>54</v>
      </c>
      <c r="K2294" s="20">
        <v>220477.83</v>
      </c>
      <c r="L2294" s="20" t="s">
        <v>55</v>
      </c>
      <c r="M2294" s="20" t="s">
        <v>83</v>
      </c>
      <c r="N2294" s="26"/>
      <c r="O2294" s="20" t="s">
        <v>56</v>
      </c>
      <c r="P2294" t="str">
        <f t="shared" si="35"/>
        <v>INSERT INTO @DataTable (Deal, AdvanceDate, PROV, DealPurpose, RateType, BEACON, LTV, TDS, GDS, InsuranceType, PrincipalBalance, OccupancyType, AccountStatus, Closed_Date, DelinquencyBucket) VALUES (2293, '2014-09-05', 'ON', 'Purchase', 'Fixed', 673, 73.44, 34.48, 34.48, 'Conv', 220477.83, 'Owner-Occupied', 'Open', '1900-01-00', 'Current');</v>
      </c>
    </row>
    <row r="2295" spans="1:16" x14ac:dyDescent="0.35">
      <c r="A2295" s="22">
        <v>2294</v>
      </c>
      <c r="B2295" s="21">
        <v>42205</v>
      </c>
      <c r="C2295" s="22" t="s">
        <v>57</v>
      </c>
      <c r="D2295" s="22" t="s">
        <v>59</v>
      </c>
      <c r="E2295" s="22" t="s">
        <v>40</v>
      </c>
      <c r="F2295" s="22">
        <v>798</v>
      </c>
      <c r="G2295" s="22">
        <v>57.77</v>
      </c>
      <c r="H2295" s="22">
        <v>34.32</v>
      </c>
      <c r="I2295" s="22">
        <v>28.54</v>
      </c>
      <c r="J2295" s="22" t="s">
        <v>54</v>
      </c>
      <c r="K2295" s="23">
        <v>337848.97</v>
      </c>
      <c r="L2295" s="23" t="s">
        <v>55</v>
      </c>
      <c r="M2295" s="23" t="s">
        <v>83</v>
      </c>
      <c r="N2295" s="27"/>
      <c r="O2295" s="23" t="s">
        <v>56</v>
      </c>
      <c r="P2295" t="str">
        <f t="shared" si="35"/>
        <v>INSERT INTO @DataTable (Deal, AdvanceDate, PROV, DealPurpose, RateType, BEACON, LTV, TDS, GDS, InsuranceType, PrincipalBalance, OccupancyType, AccountStatus, Closed_Date, DelinquencyBucket) VALUES (2294, '2015-07-20', 'ON', 'Transfer', 'ARM', 798, 57.77, 34.32, 28.54, 'Conv', 337848.97, 'Owner-Occupied', 'Open', '1900-01-00', 'Current');</v>
      </c>
    </row>
    <row r="2296" spans="1:16" x14ac:dyDescent="0.35">
      <c r="A2296" s="19">
        <v>2295</v>
      </c>
      <c r="B2296" s="18">
        <v>41788</v>
      </c>
      <c r="C2296" s="19" t="s">
        <v>58</v>
      </c>
      <c r="D2296" s="19" t="s">
        <v>61</v>
      </c>
      <c r="E2296" s="19" t="s">
        <v>40</v>
      </c>
      <c r="F2296" s="19">
        <v>787</v>
      </c>
      <c r="G2296" s="19">
        <v>80</v>
      </c>
      <c r="H2296" s="19">
        <v>27.03</v>
      </c>
      <c r="I2296" s="19">
        <v>26.75</v>
      </c>
      <c r="J2296" s="19" t="s">
        <v>54</v>
      </c>
      <c r="K2296" s="20">
        <v>181617.02</v>
      </c>
      <c r="L2296" s="20" t="s">
        <v>55</v>
      </c>
      <c r="M2296" s="20" t="s">
        <v>83</v>
      </c>
      <c r="N2296" s="26"/>
      <c r="O2296" s="20" t="s">
        <v>56</v>
      </c>
      <c r="P2296" t="str">
        <f t="shared" si="35"/>
        <v>INSERT INTO @DataTable (Deal, AdvanceDate, PROV, DealPurpose, RateType, BEACON, LTV, TDS, GDS, InsuranceType, PrincipalBalance, OccupancyType, AccountStatus, Closed_Date, DelinquencyBucket) VALUES (2295, '2014-05-29', 'BC', 'Purchase', 'ARM', 787, 80, 27.03, 26.75, 'Conv', 181617.02, 'Owner-Occupied', 'Open', '1900-01-00', 'Current');</v>
      </c>
    </row>
    <row r="2297" spans="1:16" x14ac:dyDescent="0.35">
      <c r="A2297" s="22">
        <v>2296</v>
      </c>
      <c r="B2297" s="21">
        <v>41057</v>
      </c>
      <c r="C2297" s="22" t="s">
        <v>51</v>
      </c>
      <c r="D2297" s="22" t="s">
        <v>61</v>
      </c>
      <c r="E2297" s="22" t="s">
        <v>53</v>
      </c>
      <c r="F2297" s="22">
        <v>689</v>
      </c>
      <c r="G2297" s="22">
        <v>95</v>
      </c>
      <c r="H2297" s="22">
        <v>36.56</v>
      </c>
      <c r="I2297" s="22">
        <v>12.86</v>
      </c>
      <c r="J2297" s="22" t="s">
        <v>60</v>
      </c>
      <c r="K2297" s="23">
        <v>661145</v>
      </c>
      <c r="L2297" s="23" t="s">
        <v>55</v>
      </c>
      <c r="M2297" s="23" t="s">
        <v>83</v>
      </c>
      <c r="N2297" s="27"/>
      <c r="O2297" s="23" t="s">
        <v>56</v>
      </c>
      <c r="P2297" t="str">
        <f t="shared" si="35"/>
        <v>INSERT INTO @DataTable (Deal, AdvanceDate, PROV, DealPurpose, RateType, BEACON, LTV, TDS, GDS, InsuranceType, PrincipalBalance, OccupancyType, AccountStatus, Closed_Date, DelinquencyBucket) VALUES (2296, '2012-05-28', 'AB', 'Purchase', 'Fixed', 689, 95, 36.56, 12.86, 'HiRatio', 661145, 'Owner-Occupied', 'Open', '1900-01-00', 'Current');</v>
      </c>
    </row>
    <row r="2298" spans="1:16" x14ac:dyDescent="0.35">
      <c r="A2298" s="19">
        <v>2297</v>
      </c>
      <c r="B2298" s="18">
        <v>40710</v>
      </c>
      <c r="C2298" s="19" t="s">
        <v>57</v>
      </c>
      <c r="D2298" s="19" t="s">
        <v>52</v>
      </c>
      <c r="E2298" s="19" t="s">
        <v>53</v>
      </c>
      <c r="F2298" s="19">
        <v>794</v>
      </c>
      <c r="G2298" s="19">
        <v>85</v>
      </c>
      <c r="H2298" s="19">
        <v>39.770000000000003</v>
      </c>
      <c r="I2298" s="19">
        <v>33.74</v>
      </c>
      <c r="J2298" s="19" t="s">
        <v>60</v>
      </c>
      <c r="K2298" s="20">
        <v>305439.02</v>
      </c>
      <c r="L2298" s="20" t="s">
        <v>55</v>
      </c>
      <c r="M2298" s="20" t="s">
        <v>83</v>
      </c>
      <c r="N2298" s="26"/>
      <c r="O2298" s="20" t="s">
        <v>56</v>
      </c>
      <c r="P2298" t="str">
        <f t="shared" si="35"/>
        <v>INSERT INTO @DataTable (Deal, AdvanceDate, PROV, DealPurpose, RateType, BEACON, LTV, TDS, GDS, InsuranceType, PrincipalBalance, OccupancyType, AccountStatus, Closed_Date, DelinquencyBucket) VALUES (2297, '2011-06-16', 'ON', 'Refinance External', 'Fixed', 794, 85, 39.77, 33.74, 'HiRatio', 305439.02, 'Owner-Occupied', 'Open', '1900-01-00', 'Current');</v>
      </c>
    </row>
    <row r="2299" spans="1:16" x14ac:dyDescent="0.35">
      <c r="A2299" s="22">
        <v>2298</v>
      </c>
      <c r="B2299" s="21">
        <v>42333</v>
      </c>
      <c r="C2299" s="22" t="s">
        <v>57</v>
      </c>
      <c r="D2299" s="22" t="s">
        <v>61</v>
      </c>
      <c r="E2299" s="22" t="s">
        <v>53</v>
      </c>
      <c r="F2299" s="22">
        <v>784</v>
      </c>
      <c r="G2299" s="22">
        <v>92.44</v>
      </c>
      <c r="H2299" s="22">
        <v>36.04</v>
      </c>
      <c r="I2299" s="22">
        <v>35.67</v>
      </c>
      <c r="J2299" s="22" t="s">
        <v>60</v>
      </c>
      <c r="K2299" s="23">
        <v>491238.21</v>
      </c>
      <c r="L2299" s="23" t="s">
        <v>55</v>
      </c>
      <c r="M2299" s="23" t="s">
        <v>83</v>
      </c>
      <c r="N2299" s="27"/>
      <c r="O2299" s="23" t="s">
        <v>56</v>
      </c>
      <c r="P2299" t="str">
        <f t="shared" si="35"/>
        <v>INSERT INTO @DataTable (Deal, AdvanceDate, PROV, DealPurpose, RateType, BEACON, LTV, TDS, GDS, InsuranceType, PrincipalBalance, OccupancyType, AccountStatus, Closed_Date, DelinquencyBucket) VALUES (2298, '2015-11-25', 'ON', 'Purchase', 'Fixed', 784, 92.44, 36.04, 35.67, 'HiRatio', 491238.21, 'Owner-Occupied', 'Open', '1900-01-00', 'Current');</v>
      </c>
    </row>
    <row r="2300" spans="1:16" x14ac:dyDescent="0.35">
      <c r="A2300" s="19">
        <v>2299</v>
      </c>
      <c r="B2300" s="18">
        <v>42611</v>
      </c>
      <c r="C2300" s="19" t="s">
        <v>57</v>
      </c>
      <c r="D2300" s="19" t="s">
        <v>61</v>
      </c>
      <c r="E2300" s="19" t="s">
        <v>53</v>
      </c>
      <c r="F2300" s="19">
        <v>807</v>
      </c>
      <c r="G2300" s="19">
        <v>56.18</v>
      </c>
      <c r="H2300" s="19">
        <v>33.549999999999997</v>
      </c>
      <c r="I2300" s="19">
        <v>33.32</v>
      </c>
      <c r="J2300" s="19" t="s">
        <v>54</v>
      </c>
      <c r="K2300" s="20">
        <v>247520.2</v>
      </c>
      <c r="L2300" s="20" t="s">
        <v>55</v>
      </c>
      <c r="M2300" s="20" t="s">
        <v>83</v>
      </c>
      <c r="N2300" s="26"/>
      <c r="O2300" s="20" t="s">
        <v>56</v>
      </c>
      <c r="P2300" t="str">
        <f t="shared" si="35"/>
        <v>INSERT INTO @DataTable (Deal, AdvanceDate, PROV, DealPurpose, RateType, BEACON, LTV, TDS, GDS, InsuranceType, PrincipalBalance, OccupancyType, AccountStatus, Closed_Date, DelinquencyBucket) VALUES (2299, '2016-08-29', 'ON', 'Purchase', 'Fixed', 807, 56.18, 33.55, 33.32, 'Conv', 247520.2, 'Owner-Occupied', 'Open', '1900-01-00', 'Current');</v>
      </c>
    </row>
    <row r="2301" spans="1:16" x14ac:dyDescent="0.35">
      <c r="A2301" s="22">
        <v>2300</v>
      </c>
      <c r="B2301" s="21">
        <v>41152</v>
      </c>
      <c r="C2301" s="22" t="s">
        <v>57</v>
      </c>
      <c r="D2301" s="22" t="s">
        <v>61</v>
      </c>
      <c r="E2301" s="22" t="s">
        <v>53</v>
      </c>
      <c r="F2301" s="22">
        <v>766</v>
      </c>
      <c r="G2301" s="22">
        <v>95</v>
      </c>
      <c r="H2301" s="22">
        <v>32.450000000000003</v>
      </c>
      <c r="I2301" s="22">
        <v>10.99</v>
      </c>
      <c r="J2301" s="22" t="s">
        <v>60</v>
      </c>
      <c r="K2301" s="23">
        <v>176320.61</v>
      </c>
      <c r="L2301" s="23" t="s">
        <v>55</v>
      </c>
      <c r="M2301" s="23" t="s">
        <v>83</v>
      </c>
      <c r="N2301" s="27"/>
      <c r="O2301" s="23" t="s">
        <v>56</v>
      </c>
      <c r="P2301" t="str">
        <f t="shared" si="35"/>
        <v>INSERT INTO @DataTable (Deal, AdvanceDate, PROV, DealPurpose, RateType, BEACON, LTV, TDS, GDS, InsuranceType, PrincipalBalance, OccupancyType, AccountStatus, Closed_Date, DelinquencyBucket) VALUES (2300, '2012-08-31', 'ON', 'Purchase', 'Fixed', 766, 95, 32.45, 10.99, 'HiRatio', 176320.61, 'Owner-Occupied', 'Open', '1900-01-00', 'Current');</v>
      </c>
    </row>
    <row r="2302" spans="1:16" x14ac:dyDescent="0.35">
      <c r="A2302" s="19">
        <v>2301</v>
      </c>
      <c r="B2302" s="18">
        <v>41796</v>
      </c>
      <c r="C2302" s="19" t="s">
        <v>57</v>
      </c>
      <c r="D2302" s="19" t="s">
        <v>61</v>
      </c>
      <c r="E2302" s="19" t="s">
        <v>40</v>
      </c>
      <c r="F2302" s="19">
        <v>769</v>
      </c>
      <c r="G2302" s="19">
        <v>79.92</v>
      </c>
      <c r="H2302" s="19">
        <v>32.950000000000003</v>
      </c>
      <c r="I2302" s="19">
        <v>15.08</v>
      </c>
      <c r="J2302" s="19" t="s">
        <v>54</v>
      </c>
      <c r="K2302" s="20">
        <v>0</v>
      </c>
      <c r="L2302" s="20" t="s">
        <v>55</v>
      </c>
      <c r="M2302" s="20" t="s">
        <v>84</v>
      </c>
      <c r="N2302" s="26">
        <v>42537</v>
      </c>
      <c r="O2302" s="20" t="s">
        <v>56</v>
      </c>
      <c r="P2302" t="str">
        <f t="shared" si="35"/>
        <v>INSERT INTO @DataTable (Deal, AdvanceDate, PROV, DealPurpose, RateType, BEACON, LTV, TDS, GDS, InsuranceType, PrincipalBalance, OccupancyType, AccountStatus, Closed_Date, DelinquencyBucket) VALUES (2301, '2014-06-06', 'ON', 'Purchase', 'ARM', 769, 79.92, 32.95, 15.08, 'Conv', 0, 'Owner-Occupied', 'Closed', '2016-06-16', 'Current');</v>
      </c>
    </row>
    <row r="2303" spans="1:16" x14ac:dyDescent="0.35">
      <c r="A2303" s="22">
        <v>2302</v>
      </c>
      <c r="B2303" s="21">
        <v>42145</v>
      </c>
      <c r="C2303" s="22" t="s">
        <v>57</v>
      </c>
      <c r="D2303" s="22" t="s">
        <v>52</v>
      </c>
      <c r="E2303" s="22" t="s">
        <v>53</v>
      </c>
      <c r="F2303" s="22">
        <v>762</v>
      </c>
      <c r="G2303" s="22">
        <v>80</v>
      </c>
      <c r="H2303" s="22">
        <v>33.49</v>
      </c>
      <c r="I2303" s="22">
        <v>28.71</v>
      </c>
      <c r="J2303" s="22" t="s">
        <v>54</v>
      </c>
      <c r="K2303" s="23">
        <v>319353.09000000003</v>
      </c>
      <c r="L2303" s="23" t="s">
        <v>55</v>
      </c>
      <c r="M2303" s="23" t="s">
        <v>83</v>
      </c>
      <c r="N2303" s="27"/>
      <c r="O2303" s="23" t="s">
        <v>56</v>
      </c>
      <c r="P2303" t="str">
        <f t="shared" si="35"/>
        <v>INSERT INTO @DataTable (Deal, AdvanceDate, PROV, DealPurpose, RateType, BEACON, LTV, TDS, GDS, InsuranceType, PrincipalBalance, OccupancyType, AccountStatus, Closed_Date, DelinquencyBucket) VALUES (2302, '2015-05-21', 'ON', 'Refinance External', 'Fixed', 762, 80, 33.49, 28.71, 'Conv', 319353.09, 'Owner-Occupied', 'Open', '1900-01-00', 'Current');</v>
      </c>
    </row>
    <row r="2304" spans="1:16" x14ac:dyDescent="0.35">
      <c r="A2304" s="19">
        <v>2303</v>
      </c>
      <c r="B2304" s="18">
        <v>41610</v>
      </c>
      <c r="C2304" s="19" t="s">
        <v>58</v>
      </c>
      <c r="D2304" s="19" t="s">
        <v>52</v>
      </c>
      <c r="E2304" s="19" t="s">
        <v>40</v>
      </c>
      <c r="F2304" s="19">
        <v>639</v>
      </c>
      <c r="G2304" s="19">
        <v>73.680000000000007</v>
      </c>
      <c r="H2304" s="19">
        <v>25.76</v>
      </c>
      <c r="I2304" s="19">
        <v>19.399999999999999</v>
      </c>
      <c r="J2304" s="19" t="s">
        <v>54</v>
      </c>
      <c r="K2304" s="20">
        <v>319044.57</v>
      </c>
      <c r="L2304" s="20" t="s">
        <v>55</v>
      </c>
      <c r="M2304" s="20" t="s">
        <v>83</v>
      </c>
      <c r="N2304" s="26"/>
      <c r="O2304" s="20" t="s">
        <v>56</v>
      </c>
      <c r="P2304" t="str">
        <f t="shared" si="35"/>
        <v>INSERT INTO @DataTable (Deal, AdvanceDate, PROV, DealPurpose, RateType, BEACON, LTV, TDS, GDS, InsuranceType, PrincipalBalance, OccupancyType, AccountStatus, Closed_Date, DelinquencyBucket) VALUES (2303, '2013-12-02', 'BC', 'Refinance External', 'ARM', 639, 73.68, 25.76, 19.4, 'Conv', 319044.57, 'Owner-Occupied', 'Open', '1900-01-00', 'Current');</v>
      </c>
    </row>
    <row r="2305" spans="1:16" x14ac:dyDescent="0.35">
      <c r="A2305" s="22">
        <v>2304</v>
      </c>
      <c r="B2305" s="21">
        <v>41579</v>
      </c>
      <c r="C2305" s="22" t="s">
        <v>51</v>
      </c>
      <c r="D2305" s="22" t="s">
        <v>61</v>
      </c>
      <c r="E2305" s="22" t="s">
        <v>53</v>
      </c>
      <c r="F2305" s="22">
        <v>769</v>
      </c>
      <c r="G2305" s="22">
        <v>94.72</v>
      </c>
      <c r="H2305" s="22">
        <v>42.41</v>
      </c>
      <c r="I2305" s="22">
        <v>30.5</v>
      </c>
      <c r="J2305" s="22" t="s">
        <v>60</v>
      </c>
      <c r="K2305" s="23">
        <v>338195.15</v>
      </c>
      <c r="L2305" s="23" t="s">
        <v>55</v>
      </c>
      <c r="M2305" s="23" t="s">
        <v>83</v>
      </c>
      <c r="N2305" s="27"/>
      <c r="O2305" s="23" t="s">
        <v>56</v>
      </c>
      <c r="P2305" t="str">
        <f t="shared" si="35"/>
        <v>INSERT INTO @DataTable (Deal, AdvanceDate, PROV, DealPurpose, RateType, BEACON, LTV, TDS, GDS, InsuranceType, PrincipalBalance, OccupancyType, AccountStatus, Closed_Date, DelinquencyBucket) VALUES (2304, '2013-11-01', 'AB', 'Purchase', 'Fixed', 769, 94.72, 42.41, 30.5, 'HiRatio', 338195.15, 'Owner-Occupied', 'Open', '1900-01-00', 'Current');</v>
      </c>
    </row>
    <row r="2306" spans="1:16" x14ac:dyDescent="0.35">
      <c r="A2306" s="19">
        <v>2305</v>
      </c>
      <c r="B2306" s="18">
        <v>40728</v>
      </c>
      <c r="C2306" s="19" t="s">
        <v>57</v>
      </c>
      <c r="D2306" s="19" t="s">
        <v>61</v>
      </c>
      <c r="E2306" s="19" t="s">
        <v>53</v>
      </c>
      <c r="F2306" s="19">
        <v>726</v>
      </c>
      <c r="G2306" s="19">
        <v>95</v>
      </c>
      <c r="H2306" s="19">
        <v>34.81</v>
      </c>
      <c r="I2306" s="19">
        <v>25.28</v>
      </c>
      <c r="J2306" s="19" t="s">
        <v>60</v>
      </c>
      <c r="K2306" s="20">
        <v>0</v>
      </c>
      <c r="L2306" s="20" t="s">
        <v>55</v>
      </c>
      <c r="M2306" s="20" t="s">
        <v>84</v>
      </c>
      <c r="N2306" s="26">
        <v>41828</v>
      </c>
      <c r="O2306" s="20" t="s">
        <v>56</v>
      </c>
      <c r="P2306" t="str">
        <f t="shared" si="35"/>
        <v>INSERT INTO @DataTable (Deal, AdvanceDate, PROV, DealPurpose, RateType, BEACON, LTV, TDS, GDS, InsuranceType, PrincipalBalance, OccupancyType, AccountStatus, Closed_Date, DelinquencyBucket) VALUES (2305, '2011-07-04', 'ON', 'Purchase', 'Fixed', 726, 95, 34.81, 25.28, 'HiRatio', 0, 'Owner-Occupied', 'Closed', '2014-07-08', 'Current');</v>
      </c>
    </row>
    <row r="2307" spans="1:16" x14ac:dyDescent="0.35">
      <c r="A2307" s="22">
        <v>2306</v>
      </c>
      <c r="B2307" s="21">
        <v>41913</v>
      </c>
      <c r="C2307" s="22" t="s">
        <v>51</v>
      </c>
      <c r="D2307" s="22" t="s">
        <v>52</v>
      </c>
      <c r="E2307" s="22" t="s">
        <v>53</v>
      </c>
      <c r="F2307" s="22">
        <v>680</v>
      </c>
      <c r="G2307" s="22">
        <v>80</v>
      </c>
      <c r="H2307" s="22">
        <v>27.62</v>
      </c>
      <c r="I2307" s="22">
        <v>12.07</v>
      </c>
      <c r="J2307" s="22" t="s">
        <v>54</v>
      </c>
      <c r="K2307" s="23">
        <v>251215.8</v>
      </c>
      <c r="L2307" s="23" t="s">
        <v>55</v>
      </c>
      <c r="M2307" s="23" t="s">
        <v>83</v>
      </c>
      <c r="N2307" s="27"/>
      <c r="O2307" s="23" t="s">
        <v>56</v>
      </c>
      <c r="P2307" t="str">
        <f t="shared" ref="P2307:P2370" si="36">"INSERT INTO @DataTable (Deal, AdvanceDate, PROV, DealPurpose, RateType, BEACON, LTV, TDS, GDS, InsuranceType, PrincipalBalance, OccupancyType, AccountStatus, Closed_Date, DelinquencyBucket) VALUES (" &amp; A2307 &amp; ", " &amp; "'" &amp; TEXT(B2307, "yyyy-mm-dd") &amp; "', '" &amp; C2307 &amp; "', '" &amp; D2307 &amp; "', '" &amp; E2307 &amp; "', " &amp; F2307 &amp; ", " &amp; G2307 &amp; ", " &amp; H2307 &amp; ", " &amp; I2307 &amp; ", '" &amp; J2307 &amp; "', " &amp; K2307 &amp; ", '" &amp; L2307 &amp; "', '" &amp; M2307 &amp; "', '" &amp;TEXT(N2307, "yyyy-mm-dd") &amp; "', '" &amp; O2307 &amp; "');"</f>
        <v>INSERT INTO @DataTable (Deal, AdvanceDate, PROV, DealPurpose, RateType, BEACON, LTV, TDS, GDS, InsuranceType, PrincipalBalance, OccupancyType, AccountStatus, Closed_Date, DelinquencyBucket) VALUES (2306, '2014-10-01', 'AB', 'Refinance External', 'Fixed', 680, 80, 27.62, 12.07, 'Conv', 251215.8, 'Owner-Occupied', 'Open', '1900-01-00', 'Current');</v>
      </c>
    </row>
    <row r="2308" spans="1:16" x14ac:dyDescent="0.35">
      <c r="A2308" s="19">
        <v>2307</v>
      </c>
      <c r="B2308" s="18">
        <v>41499</v>
      </c>
      <c r="C2308" s="19" t="s">
        <v>51</v>
      </c>
      <c r="D2308" s="19" t="s">
        <v>61</v>
      </c>
      <c r="E2308" s="19" t="s">
        <v>40</v>
      </c>
      <c r="F2308" s="19">
        <v>684</v>
      </c>
      <c r="G2308" s="19">
        <v>95</v>
      </c>
      <c r="H2308" s="19">
        <v>28.76</v>
      </c>
      <c r="I2308" s="19">
        <v>7.97</v>
      </c>
      <c r="J2308" s="19" t="s">
        <v>60</v>
      </c>
      <c r="K2308" s="20">
        <v>427009.12</v>
      </c>
      <c r="L2308" s="20" t="s">
        <v>55</v>
      </c>
      <c r="M2308" s="20" t="s">
        <v>83</v>
      </c>
      <c r="N2308" s="26"/>
      <c r="O2308" s="20" t="s">
        <v>56</v>
      </c>
      <c r="P2308" t="str">
        <f t="shared" si="36"/>
        <v>INSERT INTO @DataTable (Deal, AdvanceDate, PROV, DealPurpose, RateType, BEACON, LTV, TDS, GDS, InsuranceType, PrincipalBalance, OccupancyType, AccountStatus, Closed_Date, DelinquencyBucket) VALUES (2307, '2013-08-13', 'AB', 'Purchase', 'ARM', 684, 95, 28.76, 7.97, 'HiRatio', 427009.12, 'Owner-Occupied', 'Open', '1900-01-00', 'Current');</v>
      </c>
    </row>
    <row r="2309" spans="1:16" x14ac:dyDescent="0.35">
      <c r="A2309" s="22">
        <v>2308</v>
      </c>
      <c r="B2309" s="21">
        <v>40991</v>
      </c>
      <c r="C2309" s="22" t="s">
        <v>51</v>
      </c>
      <c r="D2309" s="22" t="s">
        <v>52</v>
      </c>
      <c r="E2309" s="22" t="s">
        <v>53</v>
      </c>
      <c r="F2309" s="22">
        <v>699</v>
      </c>
      <c r="G2309" s="22">
        <v>73.64</v>
      </c>
      <c r="H2309" s="22">
        <v>37.96</v>
      </c>
      <c r="I2309" s="22">
        <v>35.1</v>
      </c>
      <c r="J2309" s="22" t="s">
        <v>54</v>
      </c>
      <c r="K2309" s="23">
        <v>361268.18</v>
      </c>
      <c r="L2309" s="23" t="s">
        <v>55</v>
      </c>
      <c r="M2309" s="23" t="s">
        <v>83</v>
      </c>
      <c r="N2309" s="27"/>
      <c r="O2309" s="23" t="s">
        <v>56</v>
      </c>
      <c r="P2309" t="str">
        <f t="shared" si="36"/>
        <v>INSERT INTO @DataTable (Deal, AdvanceDate, PROV, DealPurpose, RateType, BEACON, LTV, TDS, GDS, InsuranceType, PrincipalBalance, OccupancyType, AccountStatus, Closed_Date, DelinquencyBucket) VALUES (2308, '2012-03-23', 'AB', 'Refinance External', 'Fixed', 699, 73.64, 37.96, 35.1, 'Conv', 361268.18, 'Owner-Occupied', 'Open', '1900-01-00', 'Current');</v>
      </c>
    </row>
    <row r="2310" spans="1:16" x14ac:dyDescent="0.35">
      <c r="A2310" s="19">
        <v>2309</v>
      </c>
      <c r="B2310" s="18">
        <v>42704</v>
      </c>
      <c r="C2310" s="19" t="s">
        <v>51</v>
      </c>
      <c r="D2310" s="19" t="s">
        <v>61</v>
      </c>
      <c r="E2310" s="19" t="s">
        <v>53</v>
      </c>
      <c r="F2310" s="19">
        <v>776</v>
      </c>
      <c r="G2310" s="19">
        <v>90</v>
      </c>
      <c r="H2310" s="19">
        <v>36.61</v>
      </c>
      <c r="I2310" s="19">
        <v>34.64</v>
      </c>
      <c r="J2310" s="19" t="s">
        <v>60</v>
      </c>
      <c r="K2310" s="20">
        <v>495534.36</v>
      </c>
      <c r="L2310" s="20" t="s">
        <v>55</v>
      </c>
      <c r="M2310" s="20" t="s">
        <v>83</v>
      </c>
      <c r="N2310" s="26"/>
      <c r="O2310" s="20" t="s">
        <v>56</v>
      </c>
      <c r="P2310" t="str">
        <f t="shared" si="36"/>
        <v>INSERT INTO @DataTable (Deal, AdvanceDate, PROV, DealPurpose, RateType, BEACON, LTV, TDS, GDS, InsuranceType, PrincipalBalance, OccupancyType, AccountStatus, Closed_Date, DelinquencyBucket) VALUES (2309, '2016-11-30', 'AB', 'Purchase', 'Fixed', 776, 90, 36.61, 34.64, 'HiRatio', 495534.36, 'Owner-Occupied', 'Open', '1900-01-00', 'Current');</v>
      </c>
    </row>
    <row r="2311" spans="1:16" x14ac:dyDescent="0.35">
      <c r="A2311" s="22">
        <v>2310</v>
      </c>
      <c r="B2311" s="21">
        <v>42124</v>
      </c>
      <c r="C2311" s="22" t="s">
        <v>57</v>
      </c>
      <c r="D2311" s="22" t="s">
        <v>61</v>
      </c>
      <c r="E2311" s="22" t="s">
        <v>53</v>
      </c>
      <c r="F2311" s="22">
        <v>808</v>
      </c>
      <c r="G2311" s="22">
        <v>67.849999999999994</v>
      </c>
      <c r="H2311" s="22">
        <v>31.12</v>
      </c>
      <c r="I2311" s="22">
        <v>22.81</v>
      </c>
      <c r="J2311" s="22" t="s">
        <v>54</v>
      </c>
      <c r="K2311" s="23">
        <v>397001.09</v>
      </c>
      <c r="L2311" s="23" t="s">
        <v>55</v>
      </c>
      <c r="M2311" s="23" t="s">
        <v>83</v>
      </c>
      <c r="N2311" s="27"/>
      <c r="O2311" s="23" t="s">
        <v>56</v>
      </c>
      <c r="P2311" t="str">
        <f t="shared" si="36"/>
        <v>INSERT INTO @DataTable (Deal, AdvanceDate, PROV, DealPurpose, RateType, BEACON, LTV, TDS, GDS, InsuranceType, PrincipalBalance, OccupancyType, AccountStatus, Closed_Date, DelinquencyBucket) VALUES (2310, '2015-04-30', 'ON', 'Purchase', 'Fixed', 808, 67.85, 31.12, 22.81, 'Conv', 397001.09, 'Owner-Occupied', 'Open', '1900-01-00', 'Current');</v>
      </c>
    </row>
    <row r="2312" spans="1:16" x14ac:dyDescent="0.35">
      <c r="A2312" s="19">
        <v>2311</v>
      </c>
      <c r="B2312" s="18">
        <v>42124</v>
      </c>
      <c r="C2312" s="19" t="s">
        <v>57</v>
      </c>
      <c r="D2312" s="19" t="s">
        <v>61</v>
      </c>
      <c r="E2312" s="19" t="s">
        <v>40</v>
      </c>
      <c r="F2312" s="19">
        <v>685</v>
      </c>
      <c r="G2312" s="19">
        <v>95</v>
      </c>
      <c r="H2312" s="19">
        <v>32.83</v>
      </c>
      <c r="I2312" s="19">
        <v>14.68</v>
      </c>
      <c r="J2312" s="19" t="s">
        <v>60</v>
      </c>
      <c r="K2312" s="20">
        <v>300830.51</v>
      </c>
      <c r="L2312" s="20" t="s">
        <v>55</v>
      </c>
      <c r="M2312" s="20" t="s">
        <v>83</v>
      </c>
      <c r="N2312" s="26"/>
      <c r="O2312" s="20" t="s">
        <v>56</v>
      </c>
      <c r="P2312" t="str">
        <f t="shared" si="36"/>
        <v>INSERT INTO @DataTable (Deal, AdvanceDate, PROV, DealPurpose, RateType, BEACON, LTV, TDS, GDS, InsuranceType, PrincipalBalance, OccupancyType, AccountStatus, Closed_Date, DelinquencyBucket) VALUES (2311, '2015-04-30', 'ON', 'Purchase', 'ARM', 685, 95, 32.83, 14.68, 'HiRatio', 300830.51, 'Owner-Occupied', 'Open', '1900-01-00', 'Current');</v>
      </c>
    </row>
    <row r="2313" spans="1:16" x14ac:dyDescent="0.35">
      <c r="A2313" s="22">
        <v>2312</v>
      </c>
      <c r="B2313" s="21">
        <v>42139</v>
      </c>
      <c r="C2313" s="22" t="s">
        <v>58</v>
      </c>
      <c r="D2313" s="22" t="s">
        <v>59</v>
      </c>
      <c r="E2313" s="22" t="s">
        <v>40</v>
      </c>
      <c r="F2313" s="22">
        <v>813</v>
      </c>
      <c r="G2313" s="22">
        <v>53.51</v>
      </c>
      <c r="H2313" s="22">
        <v>18.100000000000001</v>
      </c>
      <c r="I2313" s="22">
        <v>17.899999999999999</v>
      </c>
      <c r="J2313" s="22" t="s">
        <v>54</v>
      </c>
      <c r="K2313" s="23">
        <v>125179.38</v>
      </c>
      <c r="L2313" s="23" t="s">
        <v>55</v>
      </c>
      <c r="M2313" s="23" t="s">
        <v>83</v>
      </c>
      <c r="N2313" s="27"/>
      <c r="O2313" s="23" t="s">
        <v>56</v>
      </c>
      <c r="P2313" t="str">
        <f t="shared" si="36"/>
        <v>INSERT INTO @DataTable (Deal, AdvanceDate, PROV, DealPurpose, RateType, BEACON, LTV, TDS, GDS, InsuranceType, PrincipalBalance, OccupancyType, AccountStatus, Closed_Date, DelinquencyBucket) VALUES (2312, '2015-05-15', 'BC', 'Transfer', 'ARM', 813, 53.51, 18.1, 17.9, 'Conv', 125179.38, 'Owner-Occupied', 'Open', '1900-01-00', 'Current');</v>
      </c>
    </row>
    <row r="2314" spans="1:16" x14ac:dyDescent="0.35">
      <c r="A2314" s="19">
        <v>2313</v>
      </c>
      <c r="B2314" s="18">
        <v>41786</v>
      </c>
      <c r="C2314" s="19" t="s">
        <v>57</v>
      </c>
      <c r="D2314" s="19" t="s">
        <v>75</v>
      </c>
      <c r="E2314" s="19" t="s">
        <v>53</v>
      </c>
      <c r="F2314" s="19">
        <v>777</v>
      </c>
      <c r="G2314" s="19">
        <v>95</v>
      </c>
      <c r="H2314" s="19">
        <v>30.59</v>
      </c>
      <c r="I2314" s="19">
        <v>19.559999999999999</v>
      </c>
      <c r="J2314" s="19" t="s">
        <v>60</v>
      </c>
      <c r="K2314" s="20">
        <v>186482.29</v>
      </c>
      <c r="L2314" s="20" t="s">
        <v>55</v>
      </c>
      <c r="M2314" s="20" t="s">
        <v>83</v>
      </c>
      <c r="N2314" s="26"/>
      <c r="O2314" s="20" t="s">
        <v>56</v>
      </c>
      <c r="P2314" t="str">
        <f t="shared" si="36"/>
        <v>INSERT INTO @DataTable (Deal, AdvanceDate, PROV, DealPurpose, RateType, BEACON, LTV, TDS, GDS, InsuranceType, PrincipalBalance, OccupancyType, AccountStatus, Closed_Date, DelinquencyBucket) VALUES (2313, '2014-05-27', 'ON', 'Port Decrease', 'Fixed', 777, 95, 30.59, 19.56, 'HiRatio', 186482.29, 'Owner-Occupied', 'Open', '1900-01-00', 'Current');</v>
      </c>
    </row>
    <row r="2315" spans="1:16" x14ac:dyDescent="0.35">
      <c r="A2315" s="22">
        <v>2314</v>
      </c>
      <c r="B2315" s="21">
        <v>42249</v>
      </c>
      <c r="C2315" s="22" t="s">
        <v>51</v>
      </c>
      <c r="D2315" s="22" t="s">
        <v>52</v>
      </c>
      <c r="E2315" s="22" t="s">
        <v>53</v>
      </c>
      <c r="F2315" s="22">
        <v>759</v>
      </c>
      <c r="G2315" s="22">
        <v>56.82</v>
      </c>
      <c r="H2315" s="22">
        <v>36.68</v>
      </c>
      <c r="I2315" s="22">
        <v>29.45</v>
      </c>
      <c r="J2315" s="22" t="s">
        <v>54</v>
      </c>
      <c r="K2315" s="23">
        <v>239982.23</v>
      </c>
      <c r="L2315" s="23" t="s">
        <v>55</v>
      </c>
      <c r="M2315" s="23" t="s">
        <v>83</v>
      </c>
      <c r="N2315" s="27"/>
      <c r="O2315" s="23" t="s">
        <v>56</v>
      </c>
      <c r="P2315" t="str">
        <f t="shared" si="36"/>
        <v>INSERT INTO @DataTable (Deal, AdvanceDate, PROV, DealPurpose, RateType, BEACON, LTV, TDS, GDS, InsuranceType, PrincipalBalance, OccupancyType, AccountStatus, Closed_Date, DelinquencyBucket) VALUES (2314, '2015-09-02', 'AB', 'Refinance External', 'Fixed', 759, 56.82, 36.68, 29.45, 'Conv', 239982.23, 'Owner-Occupied', 'Open', '1900-01-00', 'Current');</v>
      </c>
    </row>
    <row r="2316" spans="1:16" x14ac:dyDescent="0.35">
      <c r="A2316" s="19">
        <v>2315</v>
      </c>
      <c r="B2316" s="18">
        <v>41897</v>
      </c>
      <c r="C2316" s="19" t="s">
        <v>57</v>
      </c>
      <c r="D2316" s="19" t="s">
        <v>61</v>
      </c>
      <c r="E2316" s="19" t="s">
        <v>40</v>
      </c>
      <c r="F2316" s="19">
        <v>740</v>
      </c>
      <c r="G2316" s="19">
        <v>95</v>
      </c>
      <c r="H2316" s="19">
        <v>37.67</v>
      </c>
      <c r="I2316" s="19">
        <v>19.95</v>
      </c>
      <c r="J2316" s="19" t="s">
        <v>60</v>
      </c>
      <c r="K2316" s="20">
        <v>136348.43</v>
      </c>
      <c r="L2316" s="20" t="s">
        <v>55</v>
      </c>
      <c r="M2316" s="20" t="s">
        <v>83</v>
      </c>
      <c r="N2316" s="26"/>
      <c r="O2316" s="20" t="s">
        <v>56</v>
      </c>
      <c r="P2316" t="str">
        <f t="shared" si="36"/>
        <v>INSERT INTO @DataTable (Deal, AdvanceDate, PROV, DealPurpose, RateType, BEACON, LTV, TDS, GDS, InsuranceType, PrincipalBalance, OccupancyType, AccountStatus, Closed_Date, DelinquencyBucket) VALUES (2315, '2014-09-15', 'ON', 'Purchase', 'ARM', 740, 95, 37.67, 19.95, 'HiRatio', 136348.43, 'Owner-Occupied', 'Open', '1900-01-00', 'Current');</v>
      </c>
    </row>
    <row r="2317" spans="1:16" x14ac:dyDescent="0.35">
      <c r="A2317" s="22">
        <v>2316</v>
      </c>
      <c r="B2317" s="21">
        <v>41047</v>
      </c>
      <c r="C2317" s="22" t="s">
        <v>57</v>
      </c>
      <c r="D2317" s="22" t="s">
        <v>52</v>
      </c>
      <c r="E2317" s="22" t="s">
        <v>53</v>
      </c>
      <c r="F2317" s="22">
        <v>687</v>
      </c>
      <c r="G2317" s="22">
        <v>85</v>
      </c>
      <c r="H2317" s="22">
        <v>41.6</v>
      </c>
      <c r="I2317" s="22">
        <v>28.66</v>
      </c>
      <c r="J2317" s="22" t="s">
        <v>60</v>
      </c>
      <c r="K2317" s="23">
        <v>0</v>
      </c>
      <c r="L2317" s="23" t="s">
        <v>55</v>
      </c>
      <c r="M2317" s="23" t="s">
        <v>84</v>
      </c>
      <c r="N2317" s="27">
        <v>41814</v>
      </c>
      <c r="O2317" s="23" t="s">
        <v>56</v>
      </c>
      <c r="P2317" t="str">
        <f t="shared" si="36"/>
        <v>INSERT INTO @DataTable (Deal, AdvanceDate, PROV, DealPurpose, RateType, BEACON, LTV, TDS, GDS, InsuranceType, PrincipalBalance, OccupancyType, AccountStatus, Closed_Date, DelinquencyBucket) VALUES (2316, '2012-05-18', 'ON', 'Refinance External', 'Fixed', 687, 85, 41.6, 28.66, 'HiRatio', 0, 'Owner-Occupied', 'Closed', '2014-06-24', 'Current');</v>
      </c>
    </row>
    <row r="2318" spans="1:16" x14ac:dyDescent="0.35">
      <c r="A2318" s="19">
        <v>2317</v>
      </c>
      <c r="B2318" s="18">
        <v>41089</v>
      </c>
      <c r="C2318" s="19" t="s">
        <v>57</v>
      </c>
      <c r="D2318" s="19" t="s">
        <v>61</v>
      </c>
      <c r="E2318" s="19" t="s">
        <v>53</v>
      </c>
      <c r="F2318" s="19">
        <v>805</v>
      </c>
      <c r="G2318" s="19">
        <v>72.930000000000007</v>
      </c>
      <c r="H2318" s="19">
        <v>41.29</v>
      </c>
      <c r="I2318" s="19">
        <v>25.88</v>
      </c>
      <c r="J2318" s="19" t="s">
        <v>54</v>
      </c>
      <c r="K2318" s="20">
        <v>427352.61</v>
      </c>
      <c r="L2318" s="20" t="s">
        <v>55</v>
      </c>
      <c r="M2318" s="20" t="s">
        <v>83</v>
      </c>
      <c r="N2318" s="26"/>
      <c r="O2318" s="20" t="s">
        <v>56</v>
      </c>
      <c r="P2318" t="str">
        <f t="shared" si="36"/>
        <v>INSERT INTO @DataTable (Deal, AdvanceDate, PROV, DealPurpose, RateType, BEACON, LTV, TDS, GDS, InsuranceType, PrincipalBalance, OccupancyType, AccountStatus, Closed_Date, DelinquencyBucket) VALUES (2317, '2012-06-29', 'ON', 'Purchase', 'Fixed', 805, 72.93, 41.29, 25.88, 'Conv', 427352.61, 'Owner-Occupied', 'Open', '1900-01-00', 'Current');</v>
      </c>
    </row>
    <row r="2319" spans="1:16" x14ac:dyDescent="0.35">
      <c r="A2319" s="22">
        <v>2318</v>
      </c>
      <c r="B2319" s="21">
        <v>40627</v>
      </c>
      <c r="C2319" s="22" t="s">
        <v>58</v>
      </c>
      <c r="D2319" s="22" t="s">
        <v>52</v>
      </c>
      <c r="E2319" s="22" t="s">
        <v>53</v>
      </c>
      <c r="F2319" s="22">
        <v>695</v>
      </c>
      <c r="G2319" s="22">
        <v>48.46</v>
      </c>
      <c r="H2319" s="22">
        <v>36.31</v>
      </c>
      <c r="I2319" s="22">
        <v>56.53</v>
      </c>
      <c r="J2319" s="22" t="s">
        <v>54</v>
      </c>
      <c r="K2319" s="23">
        <v>270743.40999999997</v>
      </c>
      <c r="L2319" s="23" t="s">
        <v>55</v>
      </c>
      <c r="M2319" s="23" t="s">
        <v>83</v>
      </c>
      <c r="N2319" s="27"/>
      <c r="O2319" s="23" t="s">
        <v>56</v>
      </c>
      <c r="P2319" t="str">
        <f t="shared" si="36"/>
        <v>INSERT INTO @DataTable (Deal, AdvanceDate, PROV, DealPurpose, RateType, BEACON, LTV, TDS, GDS, InsuranceType, PrincipalBalance, OccupancyType, AccountStatus, Closed_Date, DelinquencyBucket) VALUES (2318, '2011-03-25', 'BC', 'Refinance External', 'Fixed', 695, 48.46, 36.31, 56.53, 'Conv', 270743.41, 'Owner-Occupied', 'Open', '1900-01-00', 'Current');</v>
      </c>
    </row>
    <row r="2320" spans="1:16" x14ac:dyDescent="0.35">
      <c r="A2320" s="19">
        <v>2319</v>
      </c>
      <c r="B2320" s="18">
        <v>42153</v>
      </c>
      <c r="C2320" s="19" t="s">
        <v>58</v>
      </c>
      <c r="D2320" s="19" t="s">
        <v>68</v>
      </c>
      <c r="E2320" s="19" t="s">
        <v>53</v>
      </c>
      <c r="F2320" s="19">
        <v>687</v>
      </c>
      <c r="G2320" s="19">
        <v>95</v>
      </c>
      <c r="H2320" s="19">
        <v>42.61</v>
      </c>
      <c r="I2320" s="19">
        <v>34.380000000000003</v>
      </c>
      <c r="J2320" s="19" t="s">
        <v>60</v>
      </c>
      <c r="K2320" s="20">
        <v>288042.82</v>
      </c>
      <c r="L2320" s="20" t="s">
        <v>55</v>
      </c>
      <c r="M2320" s="20" t="s">
        <v>83</v>
      </c>
      <c r="N2320" s="26"/>
      <c r="O2320" s="20" t="s">
        <v>56</v>
      </c>
      <c r="P2320" t="str">
        <f t="shared" si="36"/>
        <v>INSERT INTO @DataTable (Deal, AdvanceDate, PROV, DealPurpose, RateType, BEACON, LTV, TDS, GDS, InsuranceType, PrincipalBalance, OccupancyType, AccountStatus, Closed_Date, DelinquencyBucket) VALUES (2319, '2015-05-29', 'BC', 'Portable', 'Fixed', 687, 95, 42.61, 34.38, 'HiRatio', 288042.82, 'Owner-Occupied', 'Open', '1900-01-00', 'Current');</v>
      </c>
    </row>
    <row r="2321" spans="1:16" x14ac:dyDescent="0.35">
      <c r="A2321" s="22">
        <v>2320</v>
      </c>
      <c r="B2321" s="21">
        <v>42184</v>
      </c>
      <c r="C2321" s="22" t="s">
        <v>58</v>
      </c>
      <c r="D2321" s="22" t="s">
        <v>61</v>
      </c>
      <c r="E2321" s="22" t="s">
        <v>53</v>
      </c>
      <c r="F2321" s="22">
        <v>716</v>
      </c>
      <c r="G2321" s="22">
        <v>90</v>
      </c>
      <c r="H2321" s="22">
        <v>43.38</v>
      </c>
      <c r="I2321" s="22">
        <v>16.03</v>
      </c>
      <c r="J2321" s="22" t="s">
        <v>60</v>
      </c>
      <c r="K2321" s="23">
        <v>268178.49</v>
      </c>
      <c r="L2321" s="23" t="s">
        <v>66</v>
      </c>
      <c r="M2321" s="23" t="s">
        <v>83</v>
      </c>
      <c r="N2321" s="27"/>
      <c r="O2321" s="23" t="s">
        <v>56</v>
      </c>
      <c r="P2321" t="str">
        <f t="shared" si="36"/>
        <v>INSERT INTO @DataTable (Deal, AdvanceDate, PROV, DealPurpose, RateType, BEACON, LTV, TDS, GDS, InsuranceType, PrincipalBalance, OccupancyType, AccountStatus, Closed_Date, DelinquencyBucket) VALUES (2320, '2015-06-29', 'BC', 'Purchase', 'Fixed', 716, 90, 43.38, 16.03, 'HiRatio', 268178.49, 'Second Home', 'Open', '1900-01-00', 'Current');</v>
      </c>
    </row>
    <row r="2322" spans="1:16" x14ac:dyDescent="0.35">
      <c r="A2322" s="19">
        <v>2321</v>
      </c>
      <c r="B2322" s="18">
        <v>42705</v>
      </c>
      <c r="C2322" s="19" t="s">
        <v>51</v>
      </c>
      <c r="D2322" s="19" t="s">
        <v>52</v>
      </c>
      <c r="E2322" s="19" t="s">
        <v>40</v>
      </c>
      <c r="F2322" s="19">
        <v>726</v>
      </c>
      <c r="G2322" s="19">
        <v>80</v>
      </c>
      <c r="H2322" s="19">
        <v>38.17</v>
      </c>
      <c r="I2322" s="19">
        <v>17.11</v>
      </c>
      <c r="J2322" s="19" t="s">
        <v>54</v>
      </c>
      <c r="K2322" s="20">
        <v>477772.01</v>
      </c>
      <c r="L2322" s="20" t="s">
        <v>55</v>
      </c>
      <c r="M2322" s="20" t="s">
        <v>83</v>
      </c>
      <c r="N2322" s="26"/>
      <c r="O2322" s="20" t="s">
        <v>56</v>
      </c>
      <c r="P2322" t="str">
        <f t="shared" si="36"/>
        <v>INSERT INTO @DataTable (Deal, AdvanceDate, PROV, DealPurpose, RateType, BEACON, LTV, TDS, GDS, InsuranceType, PrincipalBalance, OccupancyType, AccountStatus, Closed_Date, DelinquencyBucket) VALUES (2321, '2016-12-01', 'AB', 'Refinance External', 'ARM', 726, 80, 38.17, 17.11, 'Conv', 477772.01, 'Owner-Occupied', 'Open', '1900-01-00', 'Current');</v>
      </c>
    </row>
    <row r="2323" spans="1:16" x14ac:dyDescent="0.35">
      <c r="A2323" s="22">
        <v>2322</v>
      </c>
      <c r="B2323" s="21">
        <v>41928</v>
      </c>
      <c r="C2323" s="22" t="s">
        <v>58</v>
      </c>
      <c r="D2323" s="22" t="s">
        <v>61</v>
      </c>
      <c r="E2323" s="22" t="s">
        <v>53</v>
      </c>
      <c r="F2323" s="22">
        <v>767</v>
      </c>
      <c r="G2323" s="22">
        <v>90</v>
      </c>
      <c r="H2323" s="22">
        <v>31.76</v>
      </c>
      <c r="I2323" s="22">
        <v>24.34</v>
      </c>
      <c r="J2323" s="22" t="s">
        <v>60</v>
      </c>
      <c r="K2323" s="23">
        <v>0</v>
      </c>
      <c r="L2323" s="23" t="s">
        <v>55</v>
      </c>
      <c r="M2323" s="23" t="s">
        <v>84</v>
      </c>
      <c r="N2323" s="27">
        <v>42608</v>
      </c>
      <c r="O2323" s="23" t="s">
        <v>56</v>
      </c>
      <c r="P2323" t="str">
        <f t="shared" si="36"/>
        <v>INSERT INTO @DataTable (Deal, AdvanceDate, PROV, DealPurpose, RateType, BEACON, LTV, TDS, GDS, InsuranceType, PrincipalBalance, OccupancyType, AccountStatus, Closed_Date, DelinquencyBucket) VALUES (2322, '2014-10-16', 'BC', 'Purchase', 'Fixed', 767, 90, 31.76, 24.34, 'HiRatio', 0, 'Owner-Occupied', 'Closed', '2016-08-26', 'Current');</v>
      </c>
    </row>
    <row r="2324" spans="1:16" x14ac:dyDescent="0.35">
      <c r="A2324" s="19">
        <v>2323</v>
      </c>
      <c r="B2324" s="18">
        <v>41348</v>
      </c>
      <c r="C2324" s="19" t="s">
        <v>51</v>
      </c>
      <c r="D2324" s="19" t="s">
        <v>61</v>
      </c>
      <c r="E2324" s="19" t="s">
        <v>53</v>
      </c>
      <c r="F2324" s="19">
        <v>775</v>
      </c>
      <c r="G2324" s="19">
        <v>81.93</v>
      </c>
      <c r="H2324" s="19">
        <v>30.44</v>
      </c>
      <c r="I2324" s="19">
        <v>21.93</v>
      </c>
      <c r="J2324" s="19" t="s">
        <v>60</v>
      </c>
      <c r="K2324" s="20">
        <v>230883.94</v>
      </c>
      <c r="L2324" s="20" t="s">
        <v>55</v>
      </c>
      <c r="M2324" s="20" t="s">
        <v>83</v>
      </c>
      <c r="N2324" s="26"/>
      <c r="O2324" s="20" t="s">
        <v>56</v>
      </c>
      <c r="P2324" t="str">
        <f t="shared" si="36"/>
        <v>INSERT INTO @DataTable (Deal, AdvanceDate, PROV, DealPurpose, RateType, BEACON, LTV, TDS, GDS, InsuranceType, PrincipalBalance, OccupancyType, AccountStatus, Closed_Date, DelinquencyBucket) VALUES (2323, '2013-03-15', 'AB', 'Purchase', 'Fixed', 775, 81.93, 30.44, 21.93, 'HiRatio', 230883.94, 'Owner-Occupied', 'Open', '1900-01-00', 'Current');</v>
      </c>
    </row>
    <row r="2325" spans="1:16" x14ac:dyDescent="0.35">
      <c r="A2325" s="22">
        <v>2324</v>
      </c>
      <c r="B2325" s="21">
        <v>42132</v>
      </c>
      <c r="C2325" s="22" t="s">
        <v>51</v>
      </c>
      <c r="D2325" s="22" t="s">
        <v>61</v>
      </c>
      <c r="E2325" s="22" t="s">
        <v>53</v>
      </c>
      <c r="F2325" s="22">
        <v>721</v>
      </c>
      <c r="G2325" s="22">
        <v>95</v>
      </c>
      <c r="H2325" s="22">
        <v>34.299999999999997</v>
      </c>
      <c r="I2325" s="22">
        <v>28.38</v>
      </c>
      <c r="J2325" s="22" t="s">
        <v>60</v>
      </c>
      <c r="K2325" s="23">
        <v>321810.78999999998</v>
      </c>
      <c r="L2325" s="23" t="s">
        <v>55</v>
      </c>
      <c r="M2325" s="23" t="s">
        <v>83</v>
      </c>
      <c r="N2325" s="27"/>
      <c r="O2325" s="23" t="s">
        <v>56</v>
      </c>
      <c r="P2325" t="str">
        <f t="shared" si="36"/>
        <v>INSERT INTO @DataTable (Deal, AdvanceDate, PROV, DealPurpose, RateType, BEACON, LTV, TDS, GDS, InsuranceType, PrincipalBalance, OccupancyType, AccountStatus, Closed_Date, DelinquencyBucket) VALUES (2324, '2015-05-08', 'AB', 'Purchase', 'Fixed', 721, 95, 34.3, 28.38, 'HiRatio', 321810.79, 'Owner-Occupied', 'Open', '1900-01-00', 'Current');</v>
      </c>
    </row>
    <row r="2326" spans="1:16" x14ac:dyDescent="0.35">
      <c r="A2326" s="19">
        <v>2325</v>
      </c>
      <c r="B2326" s="18">
        <v>40847</v>
      </c>
      <c r="C2326" s="19" t="s">
        <v>51</v>
      </c>
      <c r="D2326" s="19" t="s">
        <v>61</v>
      </c>
      <c r="E2326" s="19" t="s">
        <v>53</v>
      </c>
      <c r="F2326" s="19">
        <v>745</v>
      </c>
      <c r="G2326" s="19">
        <v>95</v>
      </c>
      <c r="H2326" s="19">
        <v>34.08</v>
      </c>
      <c r="I2326" s="19">
        <v>23.45</v>
      </c>
      <c r="J2326" s="19" t="s">
        <v>60</v>
      </c>
      <c r="K2326" s="20">
        <v>0</v>
      </c>
      <c r="L2326" s="20" t="s">
        <v>55</v>
      </c>
      <c r="M2326" s="20" t="s">
        <v>84</v>
      </c>
      <c r="N2326" s="26">
        <v>42611</v>
      </c>
      <c r="O2326" s="20" t="s">
        <v>56</v>
      </c>
      <c r="P2326" t="str">
        <f t="shared" si="36"/>
        <v>INSERT INTO @DataTable (Deal, AdvanceDate, PROV, DealPurpose, RateType, BEACON, LTV, TDS, GDS, InsuranceType, PrincipalBalance, OccupancyType, AccountStatus, Closed_Date, DelinquencyBucket) VALUES (2325, '2011-10-31', 'AB', 'Purchase', 'Fixed', 745, 95, 34.08, 23.45, 'HiRatio', 0, 'Owner-Occupied', 'Closed', '2016-08-29', 'Current');</v>
      </c>
    </row>
    <row r="2327" spans="1:16" x14ac:dyDescent="0.35">
      <c r="A2327" s="22">
        <v>2326</v>
      </c>
      <c r="B2327" s="21">
        <v>40815</v>
      </c>
      <c r="C2327" s="22" t="s">
        <v>57</v>
      </c>
      <c r="D2327" s="22" t="s">
        <v>52</v>
      </c>
      <c r="E2327" s="22" t="s">
        <v>53</v>
      </c>
      <c r="F2327" s="22">
        <v>773</v>
      </c>
      <c r="G2327" s="22">
        <v>46.71</v>
      </c>
      <c r="H2327" s="22">
        <v>34.86</v>
      </c>
      <c r="I2327" s="22">
        <v>33.72</v>
      </c>
      <c r="J2327" s="22" t="s">
        <v>54</v>
      </c>
      <c r="K2327" s="23">
        <v>129172.24</v>
      </c>
      <c r="L2327" s="23" t="s">
        <v>55</v>
      </c>
      <c r="M2327" s="23" t="s">
        <v>83</v>
      </c>
      <c r="N2327" s="27"/>
      <c r="O2327" s="23" t="s">
        <v>56</v>
      </c>
      <c r="P2327" t="str">
        <f t="shared" si="36"/>
        <v>INSERT INTO @DataTable (Deal, AdvanceDate, PROV, DealPurpose, RateType, BEACON, LTV, TDS, GDS, InsuranceType, PrincipalBalance, OccupancyType, AccountStatus, Closed_Date, DelinquencyBucket) VALUES (2326, '2011-09-29', 'ON', 'Refinance External', 'Fixed', 773, 46.71, 34.86, 33.72, 'Conv', 129172.24, 'Owner-Occupied', 'Open', '1900-01-00', 'Current');</v>
      </c>
    </row>
    <row r="2328" spans="1:16" x14ac:dyDescent="0.35">
      <c r="A2328" s="19">
        <v>2327</v>
      </c>
      <c r="B2328" s="18">
        <v>42229</v>
      </c>
      <c r="C2328" s="19" t="s">
        <v>57</v>
      </c>
      <c r="D2328" s="19" t="s">
        <v>52</v>
      </c>
      <c r="E2328" s="19" t="s">
        <v>40</v>
      </c>
      <c r="F2328" s="19">
        <v>754</v>
      </c>
      <c r="G2328" s="19">
        <v>68</v>
      </c>
      <c r="H2328" s="19">
        <v>17.510000000000002</v>
      </c>
      <c r="I2328" s="19">
        <v>13.49</v>
      </c>
      <c r="J2328" s="19" t="s">
        <v>54</v>
      </c>
      <c r="K2328" s="20">
        <v>0</v>
      </c>
      <c r="L2328" s="20" t="s">
        <v>55</v>
      </c>
      <c r="M2328" s="20" t="s">
        <v>84</v>
      </c>
      <c r="N2328" s="26">
        <v>42375</v>
      </c>
      <c r="O2328" s="20" t="s">
        <v>56</v>
      </c>
      <c r="P2328" t="str">
        <f t="shared" si="36"/>
        <v>INSERT INTO @DataTable (Deal, AdvanceDate, PROV, DealPurpose, RateType, BEACON, LTV, TDS, GDS, InsuranceType, PrincipalBalance, OccupancyType, AccountStatus, Closed_Date, DelinquencyBucket) VALUES (2327, '2015-08-13', 'ON', 'Refinance External', 'ARM', 754, 68, 17.51, 13.49, 'Conv', 0, 'Owner-Occupied', 'Closed', '2016-01-06', 'Current');</v>
      </c>
    </row>
    <row r="2329" spans="1:16" x14ac:dyDescent="0.35">
      <c r="A2329" s="22">
        <v>2328</v>
      </c>
      <c r="B2329" s="21">
        <v>42520</v>
      </c>
      <c r="C2329" s="22" t="s">
        <v>57</v>
      </c>
      <c r="D2329" s="22" t="s">
        <v>61</v>
      </c>
      <c r="E2329" s="22" t="s">
        <v>53</v>
      </c>
      <c r="F2329" s="22">
        <v>652</v>
      </c>
      <c r="G2329" s="22">
        <v>95</v>
      </c>
      <c r="H2329" s="22">
        <v>41.7</v>
      </c>
      <c r="I2329" s="22">
        <v>28.67</v>
      </c>
      <c r="J2329" s="22" t="s">
        <v>60</v>
      </c>
      <c r="K2329" s="23">
        <v>253319.62</v>
      </c>
      <c r="L2329" s="23" t="s">
        <v>55</v>
      </c>
      <c r="M2329" s="23" t="s">
        <v>83</v>
      </c>
      <c r="N2329" s="27"/>
      <c r="O2329" s="23" t="s">
        <v>56</v>
      </c>
      <c r="P2329" t="str">
        <f t="shared" si="36"/>
        <v>INSERT INTO @DataTable (Deal, AdvanceDate, PROV, DealPurpose, RateType, BEACON, LTV, TDS, GDS, InsuranceType, PrincipalBalance, OccupancyType, AccountStatus, Closed_Date, DelinquencyBucket) VALUES (2328, '2016-05-30', 'ON', 'Purchase', 'Fixed', 652, 95, 41.7, 28.67, 'HiRatio', 253319.62, 'Owner-Occupied', 'Open', '1900-01-00', 'Current');</v>
      </c>
    </row>
    <row r="2330" spans="1:16" x14ac:dyDescent="0.35">
      <c r="A2330" s="19">
        <v>2329</v>
      </c>
      <c r="B2330" s="18">
        <v>42117</v>
      </c>
      <c r="C2330" s="19" t="s">
        <v>51</v>
      </c>
      <c r="D2330" s="19" t="s">
        <v>59</v>
      </c>
      <c r="E2330" s="19" t="s">
        <v>53</v>
      </c>
      <c r="F2330" s="19">
        <v>789</v>
      </c>
      <c r="G2330" s="19">
        <v>71.97</v>
      </c>
      <c r="H2330" s="19">
        <v>30.79</v>
      </c>
      <c r="I2330" s="19">
        <v>26.37</v>
      </c>
      <c r="J2330" s="19" t="s">
        <v>54</v>
      </c>
      <c r="K2330" s="20">
        <v>0</v>
      </c>
      <c r="L2330" s="20" t="s">
        <v>55</v>
      </c>
      <c r="M2330" s="20" t="s">
        <v>84</v>
      </c>
      <c r="N2330" s="26">
        <v>42566</v>
      </c>
      <c r="O2330" s="20" t="s">
        <v>56</v>
      </c>
      <c r="P2330" t="str">
        <f t="shared" si="36"/>
        <v>INSERT INTO @DataTable (Deal, AdvanceDate, PROV, DealPurpose, RateType, BEACON, LTV, TDS, GDS, InsuranceType, PrincipalBalance, OccupancyType, AccountStatus, Closed_Date, DelinquencyBucket) VALUES (2329, '2015-04-23', 'AB', 'Transfer', 'Fixed', 789, 71.97, 30.79, 26.37, 'Conv', 0, 'Owner-Occupied', 'Closed', '2016-07-15', 'Current');</v>
      </c>
    </row>
    <row r="2331" spans="1:16" x14ac:dyDescent="0.35">
      <c r="A2331" s="22">
        <v>2330</v>
      </c>
      <c r="B2331" s="21">
        <v>40422</v>
      </c>
      <c r="C2331" s="22" t="s">
        <v>58</v>
      </c>
      <c r="D2331" s="22" t="s">
        <v>52</v>
      </c>
      <c r="E2331" s="22" t="s">
        <v>40</v>
      </c>
      <c r="F2331" s="22">
        <v>799</v>
      </c>
      <c r="G2331" s="22">
        <v>58.86</v>
      </c>
      <c r="H2331" s="22">
        <v>25.2</v>
      </c>
      <c r="I2331" s="22">
        <v>23.94</v>
      </c>
      <c r="J2331" s="22" t="s">
        <v>54</v>
      </c>
      <c r="K2331" s="23">
        <v>0</v>
      </c>
      <c r="L2331" s="23" t="s">
        <v>55</v>
      </c>
      <c r="M2331" s="23" t="s">
        <v>84</v>
      </c>
      <c r="N2331" s="27">
        <v>40534</v>
      </c>
      <c r="O2331" s="23" t="s">
        <v>56</v>
      </c>
      <c r="P2331" t="str">
        <f t="shared" si="36"/>
        <v>INSERT INTO @DataTable (Deal, AdvanceDate, PROV, DealPurpose, RateType, BEACON, LTV, TDS, GDS, InsuranceType, PrincipalBalance, OccupancyType, AccountStatus, Closed_Date, DelinquencyBucket) VALUES (2330, '2010-09-01', 'BC', 'Refinance External', 'ARM', 799, 58.86, 25.2, 23.94, 'Conv', 0, 'Owner-Occupied', 'Closed', '2010-12-22', 'Current');</v>
      </c>
    </row>
    <row r="2332" spans="1:16" x14ac:dyDescent="0.35">
      <c r="A2332" s="19">
        <v>2331</v>
      </c>
      <c r="B2332" s="18">
        <v>42034</v>
      </c>
      <c r="C2332" s="19" t="s">
        <v>51</v>
      </c>
      <c r="D2332" s="19" t="s">
        <v>61</v>
      </c>
      <c r="E2332" s="19" t="s">
        <v>40</v>
      </c>
      <c r="F2332" s="19">
        <v>717</v>
      </c>
      <c r="G2332" s="19">
        <v>95</v>
      </c>
      <c r="H2332" s="19">
        <v>37.409999999999997</v>
      </c>
      <c r="I2332" s="19">
        <v>13.79</v>
      </c>
      <c r="J2332" s="19" t="s">
        <v>60</v>
      </c>
      <c r="K2332" s="20">
        <v>276175.71999999997</v>
      </c>
      <c r="L2332" s="20" t="s">
        <v>55</v>
      </c>
      <c r="M2332" s="20" t="s">
        <v>83</v>
      </c>
      <c r="N2332" s="26"/>
      <c r="O2332" s="20" t="s">
        <v>56</v>
      </c>
      <c r="P2332" t="str">
        <f t="shared" si="36"/>
        <v>INSERT INTO @DataTable (Deal, AdvanceDate, PROV, DealPurpose, RateType, BEACON, LTV, TDS, GDS, InsuranceType, PrincipalBalance, OccupancyType, AccountStatus, Closed_Date, DelinquencyBucket) VALUES (2331, '2015-01-30', 'AB', 'Purchase', 'ARM', 717, 95, 37.41, 13.79, 'HiRatio', 276175.72, 'Owner-Occupied', 'Open', '1900-01-00', 'Current');</v>
      </c>
    </row>
    <row r="2333" spans="1:16" x14ac:dyDescent="0.35">
      <c r="A2333" s="22">
        <v>2332</v>
      </c>
      <c r="B2333" s="21">
        <v>41843</v>
      </c>
      <c r="C2333" s="22" t="s">
        <v>57</v>
      </c>
      <c r="D2333" s="22" t="s">
        <v>52</v>
      </c>
      <c r="E2333" s="22" t="s">
        <v>40</v>
      </c>
      <c r="F2333" s="22">
        <v>770</v>
      </c>
      <c r="G2333" s="22">
        <v>70</v>
      </c>
      <c r="H2333" s="22">
        <v>30.56</v>
      </c>
      <c r="I2333" s="22">
        <v>23.09</v>
      </c>
      <c r="J2333" s="22" t="s">
        <v>54</v>
      </c>
      <c r="K2333" s="23">
        <v>427488.73</v>
      </c>
      <c r="L2333" s="23" t="s">
        <v>55</v>
      </c>
      <c r="M2333" s="23" t="s">
        <v>83</v>
      </c>
      <c r="N2333" s="27"/>
      <c r="O2333" s="23" t="s">
        <v>56</v>
      </c>
      <c r="P2333" t="str">
        <f t="shared" si="36"/>
        <v>INSERT INTO @DataTable (Deal, AdvanceDate, PROV, DealPurpose, RateType, BEACON, LTV, TDS, GDS, InsuranceType, PrincipalBalance, OccupancyType, AccountStatus, Closed_Date, DelinquencyBucket) VALUES (2332, '2014-07-23', 'ON', 'Refinance External', 'ARM', 770, 70, 30.56, 23.09, 'Conv', 427488.73, 'Owner-Occupied', 'Open', '1900-01-00', 'Current');</v>
      </c>
    </row>
    <row r="2334" spans="1:16" x14ac:dyDescent="0.35">
      <c r="A2334" s="19">
        <v>2333</v>
      </c>
      <c r="B2334" s="18">
        <v>42195</v>
      </c>
      <c r="C2334" s="19" t="s">
        <v>57</v>
      </c>
      <c r="D2334" s="19" t="s">
        <v>61</v>
      </c>
      <c r="E2334" s="19" t="s">
        <v>53</v>
      </c>
      <c r="F2334" s="19">
        <v>732</v>
      </c>
      <c r="G2334" s="19">
        <v>85</v>
      </c>
      <c r="H2334" s="19">
        <v>34.880000000000003</v>
      </c>
      <c r="I2334" s="19">
        <v>27.85</v>
      </c>
      <c r="J2334" s="19" t="s">
        <v>60</v>
      </c>
      <c r="K2334" s="20">
        <v>570567.64</v>
      </c>
      <c r="L2334" s="20" t="s">
        <v>55</v>
      </c>
      <c r="M2334" s="20" t="s">
        <v>83</v>
      </c>
      <c r="N2334" s="26"/>
      <c r="O2334" s="20" t="s">
        <v>56</v>
      </c>
      <c r="P2334" t="str">
        <f t="shared" si="36"/>
        <v>INSERT INTO @DataTable (Deal, AdvanceDate, PROV, DealPurpose, RateType, BEACON, LTV, TDS, GDS, InsuranceType, PrincipalBalance, OccupancyType, AccountStatus, Closed_Date, DelinquencyBucket) VALUES (2333, '2015-07-10', 'ON', 'Purchase', 'Fixed', 732, 85, 34.88, 27.85, 'HiRatio', 570567.64, 'Owner-Occupied', 'Open', '1900-01-00', 'Current');</v>
      </c>
    </row>
    <row r="2335" spans="1:16" x14ac:dyDescent="0.35">
      <c r="A2335" s="22">
        <v>2334</v>
      </c>
      <c r="B2335" s="21">
        <v>41549</v>
      </c>
      <c r="C2335" s="22" t="s">
        <v>57</v>
      </c>
      <c r="D2335" s="22" t="s">
        <v>52</v>
      </c>
      <c r="E2335" s="22" t="s">
        <v>40</v>
      </c>
      <c r="F2335" s="22">
        <v>737</v>
      </c>
      <c r="G2335" s="22">
        <v>79.209999999999994</v>
      </c>
      <c r="H2335" s="22">
        <v>30.88</v>
      </c>
      <c r="I2335" s="22">
        <v>25.6</v>
      </c>
      <c r="J2335" s="22" t="s">
        <v>54</v>
      </c>
      <c r="K2335" s="23">
        <v>0</v>
      </c>
      <c r="L2335" s="23" t="s">
        <v>55</v>
      </c>
      <c r="M2335" s="23" t="s">
        <v>84</v>
      </c>
      <c r="N2335" s="27">
        <v>42125</v>
      </c>
      <c r="O2335" s="23" t="s">
        <v>56</v>
      </c>
      <c r="P2335" t="str">
        <f t="shared" si="36"/>
        <v>INSERT INTO @DataTable (Deal, AdvanceDate, PROV, DealPurpose, RateType, BEACON, LTV, TDS, GDS, InsuranceType, PrincipalBalance, OccupancyType, AccountStatus, Closed_Date, DelinquencyBucket) VALUES (2334, '2013-10-02', 'ON', 'Refinance External', 'ARM', 737, 79.21, 30.88, 25.6, 'Conv', 0, 'Owner-Occupied', 'Closed', '2015-05-01', 'Current');</v>
      </c>
    </row>
    <row r="2336" spans="1:16" x14ac:dyDescent="0.35">
      <c r="A2336" s="19">
        <v>2335</v>
      </c>
      <c r="B2336" s="18">
        <v>42157</v>
      </c>
      <c r="C2336" s="19" t="s">
        <v>58</v>
      </c>
      <c r="D2336" s="19" t="s">
        <v>52</v>
      </c>
      <c r="E2336" s="19" t="s">
        <v>53</v>
      </c>
      <c r="F2336" s="19">
        <v>780</v>
      </c>
      <c r="G2336" s="19">
        <v>80</v>
      </c>
      <c r="H2336" s="19">
        <v>41.67</v>
      </c>
      <c r="I2336" s="19">
        <v>26.8</v>
      </c>
      <c r="J2336" s="19" t="s">
        <v>54</v>
      </c>
      <c r="K2336" s="20">
        <v>328838.28999999998</v>
      </c>
      <c r="L2336" s="20" t="s">
        <v>55</v>
      </c>
      <c r="M2336" s="20" t="s">
        <v>83</v>
      </c>
      <c r="N2336" s="26"/>
      <c r="O2336" s="20" t="s">
        <v>56</v>
      </c>
      <c r="P2336" t="str">
        <f t="shared" si="36"/>
        <v>INSERT INTO @DataTable (Deal, AdvanceDate, PROV, DealPurpose, RateType, BEACON, LTV, TDS, GDS, InsuranceType, PrincipalBalance, OccupancyType, AccountStatus, Closed_Date, DelinquencyBucket) VALUES (2335, '2015-06-02', 'BC', 'Refinance External', 'Fixed', 780, 80, 41.67, 26.8, 'Conv', 328838.29, 'Owner-Occupied', 'Open', '1900-01-00', 'Current');</v>
      </c>
    </row>
    <row r="2337" spans="1:16" x14ac:dyDescent="0.35">
      <c r="A2337" s="22">
        <v>2336</v>
      </c>
      <c r="B2337" s="21">
        <v>42318</v>
      </c>
      <c r="C2337" s="22" t="s">
        <v>51</v>
      </c>
      <c r="D2337" s="22" t="s">
        <v>61</v>
      </c>
      <c r="E2337" s="22" t="s">
        <v>53</v>
      </c>
      <c r="F2337" s="22">
        <v>759</v>
      </c>
      <c r="G2337" s="22">
        <v>95</v>
      </c>
      <c r="H2337" s="22">
        <v>43.65</v>
      </c>
      <c r="I2337" s="22">
        <v>37.79</v>
      </c>
      <c r="J2337" s="22" t="s">
        <v>60</v>
      </c>
      <c r="K2337" s="23">
        <v>419624.34</v>
      </c>
      <c r="L2337" s="23" t="s">
        <v>55</v>
      </c>
      <c r="M2337" s="23" t="s">
        <v>83</v>
      </c>
      <c r="N2337" s="27"/>
      <c r="O2337" s="23" t="s">
        <v>56</v>
      </c>
      <c r="P2337" t="str">
        <f t="shared" si="36"/>
        <v>INSERT INTO @DataTable (Deal, AdvanceDate, PROV, DealPurpose, RateType, BEACON, LTV, TDS, GDS, InsuranceType, PrincipalBalance, OccupancyType, AccountStatus, Closed_Date, DelinquencyBucket) VALUES (2336, '2015-11-10', 'AB', 'Purchase', 'Fixed', 759, 95, 43.65, 37.79, 'HiRatio', 419624.34, 'Owner-Occupied', 'Open', '1900-01-00', 'Current');</v>
      </c>
    </row>
    <row r="2338" spans="1:16" x14ac:dyDescent="0.35">
      <c r="A2338" s="19">
        <v>2337</v>
      </c>
      <c r="B2338" s="18">
        <v>42195</v>
      </c>
      <c r="C2338" s="19" t="s">
        <v>51</v>
      </c>
      <c r="D2338" s="19" t="s">
        <v>72</v>
      </c>
      <c r="E2338" s="19" t="s">
        <v>53</v>
      </c>
      <c r="F2338" s="19">
        <v>746</v>
      </c>
      <c r="G2338" s="19">
        <v>60.53</v>
      </c>
      <c r="H2338" s="19">
        <v>36.65</v>
      </c>
      <c r="I2338" s="19">
        <v>29.77</v>
      </c>
      <c r="J2338" s="19" t="s">
        <v>54</v>
      </c>
      <c r="K2338" s="20">
        <v>222373.35</v>
      </c>
      <c r="L2338" s="20" t="s">
        <v>55</v>
      </c>
      <c r="M2338" s="20" t="s">
        <v>83</v>
      </c>
      <c r="N2338" s="26"/>
      <c r="O2338" s="20" t="s">
        <v>56</v>
      </c>
      <c r="P2338" t="str">
        <f t="shared" si="36"/>
        <v>INSERT INTO @DataTable (Deal, AdvanceDate, PROV, DealPurpose, RateType, BEACON, LTV, TDS, GDS, InsuranceType, PrincipalBalance, OccupancyType, AccountStatus, Closed_Date, DelinquencyBucket) VALUES (2337, '2015-07-10', 'AB', 'ETO Existing Client', 'Fixed', 746, 60.53, 36.65, 29.77, 'Conv', 222373.35, 'Owner-Occupied', 'Open', '1900-01-00', 'Current');</v>
      </c>
    </row>
    <row r="2339" spans="1:16" x14ac:dyDescent="0.35">
      <c r="A2339" s="22">
        <v>2338</v>
      </c>
      <c r="B2339" s="21">
        <v>42622</v>
      </c>
      <c r="C2339" s="22" t="s">
        <v>57</v>
      </c>
      <c r="D2339" s="22" t="s">
        <v>72</v>
      </c>
      <c r="E2339" s="22" t="s">
        <v>53</v>
      </c>
      <c r="F2339" s="22">
        <v>853</v>
      </c>
      <c r="G2339" s="22">
        <v>73.75</v>
      </c>
      <c r="H2339" s="22">
        <v>43.48</v>
      </c>
      <c r="I2339" s="22">
        <v>35.94</v>
      </c>
      <c r="J2339" s="22" t="s">
        <v>54</v>
      </c>
      <c r="K2339" s="23">
        <v>500822.09</v>
      </c>
      <c r="L2339" s="23" t="s">
        <v>55</v>
      </c>
      <c r="M2339" s="23" t="s">
        <v>83</v>
      </c>
      <c r="N2339" s="27"/>
      <c r="O2339" s="23" t="s">
        <v>56</v>
      </c>
      <c r="P2339" t="str">
        <f t="shared" si="36"/>
        <v>INSERT INTO @DataTable (Deal, AdvanceDate, PROV, DealPurpose, RateType, BEACON, LTV, TDS, GDS, InsuranceType, PrincipalBalance, OccupancyType, AccountStatus, Closed_Date, DelinquencyBucket) VALUES (2338, '2016-09-09', 'ON', 'ETO Existing Client', 'Fixed', 853, 73.75, 43.48, 35.94, 'Conv', 500822.09, 'Owner-Occupied', 'Open', '1900-01-00', 'Current');</v>
      </c>
    </row>
    <row r="2340" spans="1:16" x14ac:dyDescent="0.35">
      <c r="A2340" s="19">
        <v>2339</v>
      </c>
      <c r="B2340" s="18">
        <v>41838</v>
      </c>
      <c r="C2340" s="19" t="s">
        <v>57</v>
      </c>
      <c r="D2340" s="19" t="s">
        <v>64</v>
      </c>
      <c r="E2340" s="19" t="s">
        <v>40</v>
      </c>
      <c r="F2340" s="19">
        <v>815</v>
      </c>
      <c r="G2340" s="19">
        <v>90</v>
      </c>
      <c r="H2340" s="19">
        <v>23.38</v>
      </c>
      <c r="I2340" s="19">
        <v>21.65</v>
      </c>
      <c r="J2340" s="19" t="s">
        <v>60</v>
      </c>
      <c r="K2340" s="20">
        <v>194993.13</v>
      </c>
      <c r="L2340" s="20" t="s">
        <v>55</v>
      </c>
      <c r="M2340" s="20" t="s">
        <v>83</v>
      </c>
      <c r="N2340" s="26"/>
      <c r="O2340" s="20" t="s">
        <v>56</v>
      </c>
      <c r="P2340" t="str">
        <f t="shared" si="36"/>
        <v>INSERT INTO @DataTable (Deal, AdvanceDate, PROV, DealPurpose, RateType, BEACON, LTV, TDS, GDS, InsuranceType, PrincipalBalance, OccupancyType, AccountStatus, Closed_Date, DelinquencyBucket) VALUES (2339, '2014-07-18', 'ON', 'Purchase with Improvements', 'ARM', 815, 90, 23.38, 21.65, 'HiRatio', 194993.13, 'Owner-Occupied', 'Open', '1900-01-00', 'Current');</v>
      </c>
    </row>
    <row r="2341" spans="1:16" x14ac:dyDescent="0.35">
      <c r="A2341" s="22">
        <v>2340</v>
      </c>
      <c r="B2341" s="21">
        <v>42271</v>
      </c>
      <c r="C2341" s="22" t="s">
        <v>57</v>
      </c>
      <c r="D2341" s="22" t="s">
        <v>52</v>
      </c>
      <c r="E2341" s="22" t="s">
        <v>53</v>
      </c>
      <c r="F2341" s="22">
        <v>738</v>
      </c>
      <c r="G2341" s="22">
        <v>80</v>
      </c>
      <c r="H2341" s="22">
        <v>37.31</v>
      </c>
      <c r="I2341" s="22">
        <v>16.809999999999999</v>
      </c>
      <c r="J2341" s="22" t="s">
        <v>54</v>
      </c>
      <c r="K2341" s="23">
        <v>199836.13</v>
      </c>
      <c r="L2341" s="23" t="s">
        <v>55</v>
      </c>
      <c r="M2341" s="23" t="s">
        <v>83</v>
      </c>
      <c r="N2341" s="27"/>
      <c r="O2341" s="23" t="s">
        <v>56</v>
      </c>
      <c r="P2341" t="str">
        <f t="shared" si="36"/>
        <v>INSERT INTO @DataTable (Deal, AdvanceDate, PROV, DealPurpose, RateType, BEACON, LTV, TDS, GDS, InsuranceType, PrincipalBalance, OccupancyType, AccountStatus, Closed_Date, DelinquencyBucket) VALUES (2340, '2015-09-24', 'ON', 'Refinance External', 'Fixed', 738, 80, 37.31, 16.81, 'Conv', 199836.13, 'Owner-Occupied', 'Open', '1900-01-00', 'Current');</v>
      </c>
    </row>
    <row r="2342" spans="1:16" x14ac:dyDescent="0.35">
      <c r="A2342" s="19">
        <v>2341</v>
      </c>
      <c r="B2342" s="18">
        <v>40583</v>
      </c>
      <c r="C2342" s="19" t="s">
        <v>51</v>
      </c>
      <c r="D2342" s="19" t="s">
        <v>61</v>
      </c>
      <c r="E2342" s="19" t="s">
        <v>53</v>
      </c>
      <c r="F2342" s="19">
        <v>785</v>
      </c>
      <c r="G2342" s="19">
        <v>80</v>
      </c>
      <c r="H2342" s="19">
        <v>40.729999999999997</v>
      </c>
      <c r="I2342" s="19">
        <v>25</v>
      </c>
      <c r="J2342" s="19" t="s">
        <v>54</v>
      </c>
      <c r="K2342" s="20">
        <v>0</v>
      </c>
      <c r="L2342" s="20" t="s">
        <v>55</v>
      </c>
      <c r="M2342" s="20" t="s">
        <v>84</v>
      </c>
      <c r="N2342" s="26">
        <v>42429</v>
      </c>
      <c r="O2342" s="20" t="s">
        <v>56</v>
      </c>
      <c r="P2342" t="str">
        <f t="shared" si="36"/>
        <v>INSERT INTO @DataTable (Deal, AdvanceDate, PROV, DealPurpose, RateType, BEACON, LTV, TDS, GDS, InsuranceType, PrincipalBalance, OccupancyType, AccountStatus, Closed_Date, DelinquencyBucket) VALUES (2341, '2011-02-09', 'AB', 'Purchase', 'Fixed', 785, 80, 40.73, 25, 'Conv', 0, 'Owner-Occupied', 'Closed', '2016-02-29', 'Current');</v>
      </c>
    </row>
    <row r="2343" spans="1:16" x14ac:dyDescent="0.35">
      <c r="A2343" s="22">
        <v>2342</v>
      </c>
      <c r="B2343" s="21">
        <v>41431</v>
      </c>
      <c r="C2343" s="22" t="s">
        <v>57</v>
      </c>
      <c r="D2343" s="22" t="s">
        <v>61</v>
      </c>
      <c r="E2343" s="22" t="s">
        <v>53</v>
      </c>
      <c r="F2343" s="22">
        <v>761</v>
      </c>
      <c r="G2343" s="22">
        <v>95</v>
      </c>
      <c r="H2343" s="22">
        <v>39.82</v>
      </c>
      <c r="I2343" s="22">
        <v>22.95</v>
      </c>
      <c r="J2343" s="22" t="s">
        <v>60</v>
      </c>
      <c r="K2343" s="23">
        <v>0</v>
      </c>
      <c r="L2343" s="23" t="s">
        <v>55</v>
      </c>
      <c r="M2343" s="23" t="s">
        <v>84</v>
      </c>
      <c r="N2343" s="27">
        <v>42290</v>
      </c>
      <c r="O2343" s="23" t="s">
        <v>56</v>
      </c>
      <c r="P2343" t="str">
        <f t="shared" si="36"/>
        <v>INSERT INTO @DataTable (Deal, AdvanceDate, PROV, DealPurpose, RateType, BEACON, LTV, TDS, GDS, InsuranceType, PrincipalBalance, OccupancyType, AccountStatus, Closed_Date, DelinquencyBucket) VALUES (2342, '2013-06-06', 'ON', 'Purchase', 'Fixed', 761, 95, 39.82, 22.95, 'HiRatio', 0, 'Owner-Occupied', 'Closed', '2015-10-13', 'Current');</v>
      </c>
    </row>
    <row r="2344" spans="1:16" x14ac:dyDescent="0.35">
      <c r="A2344" s="19">
        <v>2343</v>
      </c>
      <c r="B2344" s="18">
        <v>42082</v>
      </c>
      <c r="C2344" s="19" t="s">
        <v>57</v>
      </c>
      <c r="D2344" s="19" t="s">
        <v>52</v>
      </c>
      <c r="E2344" s="19" t="s">
        <v>40</v>
      </c>
      <c r="F2344" s="19">
        <v>728</v>
      </c>
      <c r="G2344" s="19">
        <v>80</v>
      </c>
      <c r="H2344" s="19">
        <v>26.8</v>
      </c>
      <c r="I2344" s="19">
        <v>26.66</v>
      </c>
      <c r="J2344" s="19" t="s">
        <v>54</v>
      </c>
      <c r="K2344" s="20">
        <v>441190.56</v>
      </c>
      <c r="L2344" s="20" t="s">
        <v>55</v>
      </c>
      <c r="M2344" s="20" t="s">
        <v>83</v>
      </c>
      <c r="N2344" s="26"/>
      <c r="O2344" s="20" t="s">
        <v>56</v>
      </c>
      <c r="P2344" t="str">
        <f t="shared" si="36"/>
        <v>INSERT INTO @DataTable (Deal, AdvanceDate, PROV, DealPurpose, RateType, BEACON, LTV, TDS, GDS, InsuranceType, PrincipalBalance, OccupancyType, AccountStatus, Closed_Date, DelinquencyBucket) VALUES (2343, '2015-03-19', 'ON', 'Refinance External', 'ARM', 728, 80, 26.8, 26.66, 'Conv', 441190.56, 'Owner-Occupied', 'Open', '1900-01-00', 'Current');</v>
      </c>
    </row>
    <row r="2345" spans="1:16" x14ac:dyDescent="0.35">
      <c r="A2345" s="22">
        <v>2344</v>
      </c>
      <c r="B2345" s="21">
        <v>42482</v>
      </c>
      <c r="C2345" s="22" t="s">
        <v>51</v>
      </c>
      <c r="D2345" s="22" t="s">
        <v>61</v>
      </c>
      <c r="E2345" s="22" t="s">
        <v>53</v>
      </c>
      <c r="F2345" s="22">
        <v>761</v>
      </c>
      <c r="G2345" s="22">
        <v>85</v>
      </c>
      <c r="H2345" s="22">
        <v>28</v>
      </c>
      <c r="I2345" s="22">
        <v>18.62</v>
      </c>
      <c r="J2345" s="22" t="s">
        <v>60</v>
      </c>
      <c r="K2345" s="23">
        <v>237210.13</v>
      </c>
      <c r="L2345" s="23" t="s">
        <v>55</v>
      </c>
      <c r="M2345" s="23" t="s">
        <v>83</v>
      </c>
      <c r="N2345" s="27"/>
      <c r="O2345" s="23" t="s">
        <v>56</v>
      </c>
      <c r="P2345" t="str">
        <f t="shared" si="36"/>
        <v>INSERT INTO @DataTable (Deal, AdvanceDate, PROV, DealPurpose, RateType, BEACON, LTV, TDS, GDS, InsuranceType, PrincipalBalance, OccupancyType, AccountStatus, Closed_Date, DelinquencyBucket) VALUES (2344, '2016-04-22', 'AB', 'Purchase', 'Fixed', 761, 85, 28, 18.62, 'HiRatio', 237210.13, 'Owner-Occupied', 'Open', '1900-01-00', 'Current');</v>
      </c>
    </row>
    <row r="2346" spans="1:16" x14ac:dyDescent="0.35">
      <c r="A2346" s="19">
        <v>2345</v>
      </c>
      <c r="B2346" s="18">
        <v>42181</v>
      </c>
      <c r="C2346" s="19" t="s">
        <v>57</v>
      </c>
      <c r="D2346" s="19" t="s">
        <v>52</v>
      </c>
      <c r="E2346" s="19" t="s">
        <v>40</v>
      </c>
      <c r="F2346" s="19">
        <v>709</v>
      </c>
      <c r="G2346" s="19">
        <v>80</v>
      </c>
      <c r="H2346" s="19">
        <v>38.700000000000003</v>
      </c>
      <c r="I2346" s="19">
        <v>16.57</v>
      </c>
      <c r="J2346" s="19" t="s">
        <v>54</v>
      </c>
      <c r="K2346" s="20">
        <v>111500.66</v>
      </c>
      <c r="L2346" s="20" t="s">
        <v>55</v>
      </c>
      <c r="M2346" s="20" t="s">
        <v>83</v>
      </c>
      <c r="N2346" s="26"/>
      <c r="O2346" s="20" t="s">
        <v>56</v>
      </c>
      <c r="P2346" t="str">
        <f t="shared" si="36"/>
        <v>INSERT INTO @DataTable (Deal, AdvanceDate, PROV, DealPurpose, RateType, BEACON, LTV, TDS, GDS, InsuranceType, PrincipalBalance, OccupancyType, AccountStatus, Closed_Date, DelinquencyBucket) VALUES (2345, '2015-06-26', 'ON', 'Refinance External', 'ARM', 709, 80, 38.7, 16.57, 'Conv', 111500.66, 'Owner-Occupied', 'Open', '1900-01-00', 'Current');</v>
      </c>
    </row>
    <row r="2347" spans="1:16" x14ac:dyDescent="0.35">
      <c r="A2347" s="22">
        <v>2346</v>
      </c>
      <c r="B2347" s="21">
        <v>42429</v>
      </c>
      <c r="C2347" s="22" t="s">
        <v>57</v>
      </c>
      <c r="D2347" s="22" t="s">
        <v>61</v>
      </c>
      <c r="E2347" s="22" t="s">
        <v>53</v>
      </c>
      <c r="F2347" s="22">
        <v>787</v>
      </c>
      <c r="G2347" s="22">
        <v>95</v>
      </c>
      <c r="H2347" s="22">
        <v>35.99</v>
      </c>
      <c r="I2347" s="22">
        <v>35.590000000000003</v>
      </c>
      <c r="J2347" s="22" t="s">
        <v>60</v>
      </c>
      <c r="K2347" s="23">
        <v>393891.02</v>
      </c>
      <c r="L2347" s="23" t="s">
        <v>55</v>
      </c>
      <c r="M2347" s="23" t="s">
        <v>83</v>
      </c>
      <c r="N2347" s="27"/>
      <c r="O2347" s="23" t="s">
        <v>56</v>
      </c>
      <c r="P2347" t="str">
        <f t="shared" si="36"/>
        <v>INSERT INTO @DataTable (Deal, AdvanceDate, PROV, DealPurpose, RateType, BEACON, LTV, TDS, GDS, InsuranceType, PrincipalBalance, OccupancyType, AccountStatus, Closed_Date, DelinquencyBucket) VALUES (2346, '2016-02-29', 'ON', 'Purchase', 'Fixed', 787, 95, 35.99, 35.59, 'HiRatio', 393891.02, 'Owner-Occupied', 'Open', '1900-01-00', 'Current');</v>
      </c>
    </row>
    <row r="2348" spans="1:16" x14ac:dyDescent="0.35">
      <c r="A2348" s="19">
        <v>2347</v>
      </c>
      <c r="B2348" s="18">
        <v>41087</v>
      </c>
      <c r="C2348" s="19" t="s">
        <v>51</v>
      </c>
      <c r="D2348" s="19" t="s">
        <v>61</v>
      </c>
      <c r="E2348" s="19" t="s">
        <v>53</v>
      </c>
      <c r="F2348" s="19">
        <v>651</v>
      </c>
      <c r="G2348" s="19">
        <v>94.1</v>
      </c>
      <c r="H2348" s="19">
        <v>22.29</v>
      </c>
      <c r="I2348" s="19">
        <v>15.81</v>
      </c>
      <c r="J2348" s="19" t="s">
        <v>60</v>
      </c>
      <c r="K2348" s="20">
        <v>0</v>
      </c>
      <c r="L2348" s="20" t="s">
        <v>55</v>
      </c>
      <c r="M2348" s="20" t="s">
        <v>84</v>
      </c>
      <c r="N2348" s="26">
        <v>42188</v>
      </c>
      <c r="O2348" s="20" t="s">
        <v>56</v>
      </c>
      <c r="P2348" t="str">
        <f t="shared" si="36"/>
        <v>INSERT INTO @DataTable (Deal, AdvanceDate, PROV, DealPurpose, RateType, BEACON, LTV, TDS, GDS, InsuranceType, PrincipalBalance, OccupancyType, AccountStatus, Closed_Date, DelinquencyBucket) VALUES (2347, '2012-06-27', 'AB', 'Purchase', 'Fixed', 651, 94.1, 22.29, 15.81, 'HiRatio', 0, 'Owner-Occupied', 'Closed', '2015-07-03', 'Current');</v>
      </c>
    </row>
    <row r="2349" spans="1:16" x14ac:dyDescent="0.35">
      <c r="A2349" s="22">
        <v>2348</v>
      </c>
      <c r="B2349" s="21">
        <v>42657</v>
      </c>
      <c r="C2349" s="22" t="s">
        <v>57</v>
      </c>
      <c r="D2349" s="22" t="s">
        <v>61</v>
      </c>
      <c r="E2349" s="22" t="s">
        <v>53</v>
      </c>
      <c r="F2349" s="22">
        <v>671</v>
      </c>
      <c r="G2349" s="22">
        <v>89.14</v>
      </c>
      <c r="H2349" s="22">
        <v>30.93</v>
      </c>
      <c r="I2349" s="22">
        <v>19.47</v>
      </c>
      <c r="J2349" s="22" t="s">
        <v>60</v>
      </c>
      <c r="K2349" s="23">
        <v>375404.79</v>
      </c>
      <c r="L2349" s="23" t="s">
        <v>55</v>
      </c>
      <c r="M2349" s="23" t="s">
        <v>83</v>
      </c>
      <c r="N2349" s="27"/>
      <c r="O2349" s="23" t="s">
        <v>56</v>
      </c>
      <c r="P2349" t="str">
        <f t="shared" si="36"/>
        <v>INSERT INTO @DataTable (Deal, AdvanceDate, PROV, DealPurpose, RateType, BEACON, LTV, TDS, GDS, InsuranceType, PrincipalBalance, OccupancyType, AccountStatus, Closed_Date, DelinquencyBucket) VALUES (2348, '2016-10-14', 'ON', 'Purchase', 'Fixed', 671, 89.14, 30.93, 19.47, 'HiRatio', 375404.79, 'Owner-Occupied', 'Open', '1900-01-00', 'Current');</v>
      </c>
    </row>
    <row r="2350" spans="1:16" x14ac:dyDescent="0.35">
      <c r="A2350" s="19">
        <v>2349</v>
      </c>
      <c r="B2350" s="18">
        <v>41110</v>
      </c>
      <c r="C2350" s="19" t="s">
        <v>57</v>
      </c>
      <c r="D2350" s="19" t="s">
        <v>52</v>
      </c>
      <c r="E2350" s="19" t="s">
        <v>53</v>
      </c>
      <c r="F2350" s="19">
        <v>773</v>
      </c>
      <c r="G2350" s="19">
        <v>85</v>
      </c>
      <c r="H2350" s="19">
        <v>33.04</v>
      </c>
      <c r="I2350" s="19">
        <v>21.3</v>
      </c>
      <c r="J2350" s="19" t="s">
        <v>60</v>
      </c>
      <c r="K2350" s="20">
        <v>0</v>
      </c>
      <c r="L2350" s="20" t="s">
        <v>55</v>
      </c>
      <c r="M2350" s="20" t="s">
        <v>84</v>
      </c>
      <c r="N2350" s="26">
        <v>42249</v>
      </c>
      <c r="O2350" s="20" t="s">
        <v>56</v>
      </c>
      <c r="P2350" t="str">
        <f t="shared" si="36"/>
        <v>INSERT INTO @DataTable (Deal, AdvanceDate, PROV, DealPurpose, RateType, BEACON, LTV, TDS, GDS, InsuranceType, PrincipalBalance, OccupancyType, AccountStatus, Closed_Date, DelinquencyBucket) VALUES (2349, '2012-07-20', 'ON', 'Refinance External', 'Fixed', 773, 85, 33.04, 21.3, 'HiRatio', 0, 'Owner-Occupied', 'Closed', '2015-09-02', 'Current');</v>
      </c>
    </row>
    <row r="2351" spans="1:16" x14ac:dyDescent="0.35">
      <c r="A2351" s="22">
        <v>2350</v>
      </c>
      <c r="B2351" s="21">
        <v>42605</v>
      </c>
      <c r="C2351" s="22" t="s">
        <v>57</v>
      </c>
      <c r="D2351" s="22" t="s">
        <v>52</v>
      </c>
      <c r="E2351" s="22" t="s">
        <v>40</v>
      </c>
      <c r="F2351" s="22">
        <v>787</v>
      </c>
      <c r="G2351" s="22">
        <v>50.91</v>
      </c>
      <c r="H2351" s="22">
        <v>39.32</v>
      </c>
      <c r="I2351" s="22">
        <v>11.29</v>
      </c>
      <c r="J2351" s="22" t="s">
        <v>54</v>
      </c>
      <c r="K2351" s="23">
        <v>275758.38</v>
      </c>
      <c r="L2351" s="23" t="s">
        <v>55</v>
      </c>
      <c r="M2351" s="23" t="s">
        <v>83</v>
      </c>
      <c r="N2351" s="27"/>
      <c r="O2351" s="23" t="s">
        <v>56</v>
      </c>
      <c r="P2351" t="str">
        <f t="shared" si="36"/>
        <v>INSERT INTO @DataTable (Deal, AdvanceDate, PROV, DealPurpose, RateType, BEACON, LTV, TDS, GDS, InsuranceType, PrincipalBalance, OccupancyType, AccountStatus, Closed_Date, DelinquencyBucket) VALUES (2350, '2016-08-23', 'ON', 'Refinance External', 'ARM', 787, 50.91, 39.32, 11.29, 'Conv', 275758.38, 'Owner-Occupied', 'Open', '1900-01-00', 'Current');</v>
      </c>
    </row>
    <row r="2352" spans="1:16" x14ac:dyDescent="0.35">
      <c r="A2352" s="19">
        <v>2351</v>
      </c>
      <c r="B2352" s="18">
        <v>42215</v>
      </c>
      <c r="C2352" s="19" t="s">
        <v>57</v>
      </c>
      <c r="D2352" s="19" t="s">
        <v>61</v>
      </c>
      <c r="E2352" s="19" t="s">
        <v>53</v>
      </c>
      <c r="F2352" s="19">
        <v>706</v>
      </c>
      <c r="G2352" s="19">
        <v>80</v>
      </c>
      <c r="H2352" s="19">
        <v>39.72</v>
      </c>
      <c r="I2352" s="19">
        <v>17.309999999999999</v>
      </c>
      <c r="J2352" s="19" t="s">
        <v>54</v>
      </c>
      <c r="K2352" s="20">
        <v>263190.28999999998</v>
      </c>
      <c r="L2352" s="20" t="s">
        <v>55</v>
      </c>
      <c r="M2352" s="20" t="s">
        <v>83</v>
      </c>
      <c r="N2352" s="26"/>
      <c r="O2352" s="20" t="s">
        <v>56</v>
      </c>
      <c r="P2352" t="str">
        <f t="shared" si="36"/>
        <v>INSERT INTO @DataTable (Deal, AdvanceDate, PROV, DealPurpose, RateType, BEACON, LTV, TDS, GDS, InsuranceType, PrincipalBalance, OccupancyType, AccountStatus, Closed_Date, DelinquencyBucket) VALUES (2351, '2015-07-30', 'ON', 'Purchase', 'Fixed', 706, 80, 39.72, 17.31, 'Conv', 263190.29, 'Owner-Occupied', 'Open', '1900-01-00', 'Current');</v>
      </c>
    </row>
    <row r="2353" spans="1:16" x14ac:dyDescent="0.35">
      <c r="A2353" s="22">
        <v>2352</v>
      </c>
      <c r="B2353" s="21">
        <v>40709</v>
      </c>
      <c r="C2353" s="22" t="s">
        <v>57</v>
      </c>
      <c r="D2353" s="22" t="s">
        <v>52</v>
      </c>
      <c r="E2353" s="22" t="s">
        <v>53</v>
      </c>
      <c r="F2353" s="22">
        <v>708</v>
      </c>
      <c r="G2353" s="22">
        <v>84.93</v>
      </c>
      <c r="H2353" s="22">
        <v>39.56</v>
      </c>
      <c r="I2353" s="22">
        <v>20.99</v>
      </c>
      <c r="J2353" s="22" t="s">
        <v>60</v>
      </c>
      <c r="K2353" s="23">
        <v>0</v>
      </c>
      <c r="L2353" s="23" t="s">
        <v>55</v>
      </c>
      <c r="M2353" s="23" t="s">
        <v>84</v>
      </c>
      <c r="N2353" s="27">
        <v>41718</v>
      </c>
      <c r="O2353" s="23" t="s">
        <v>56</v>
      </c>
      <c r="P2353" t="str">
        <f t="shared" si="36"/>
        <v>INSERT INTO @DataTable (Deal, AdvanceDate, PROV, DealPurpose, RateType, BEACON, LTV, TDS, GDS, InsuranceType, PrincipalBalance, OccupancyType, AccountStatus, Closed_Date, DelinquencyBucket) VALUES (2352, '2011-06-15', 'ON', 'Refinance External', 'Fixed', 708, 84.93, 39.56, 20.99, 'HiRatio', 0, 'Owner-Occupied', 'Closed', '2014-03-20', 'Current');</v>
      </c>
    </row>
    <row r="2354" spans="1:16" x14ac:dyDescent="0.35">
      <c r="A2354" s="19">
        <v>2353</v>
      </c>
      <c r="B2354" s="18">
        <v>42223</v>
      </c>
      <c r="C2354" s="19" t="s">
        <v>57</v>
      </c>
      <c r="D2354" s="19" t="s">
        <v>52</v>
      </c>
      <c r="E2354" s="19" t="s">
        <v>40</v>
      </c>
      <c r="F2354" s="19">
        <v>759</v>
      </c>
      <c r="G2354" s="19">
        <v>57.07</v>
      </c>
      <c r="H2354" s="19">
        <v>23.9</v>
      </c>
      <c r="I2354" s="19">
        <v>21.68</v>
      </c>
      <c r="J2354" s="19" t="s">
        <v>54</v>
      </c>
      <c r="K2354" s="20">
        <v>200363.66</v>
      </c>
      <c r="L2354" s="20" t="s">
        <v>55</v>
      </c>
      <c r="M2354" s="20" t="s">
        <v>83</v>
      </c>
      <c r="N2354" s="26"/>
      <c r="O2354" s="20" t="s">
        <v>56</v>
      </c>
      <c r="P2354" t="str">
        <f t="shared" si="36"/>
        <v>INSERT INTO @DataTable (Deal, AdvanceDate, PROV, DealPurpose, RateType, BEACON, LTV, TDS, GDS, InsuranceType, PrincipalBalance, OccupancyType, AccountStatus, Closed_Date, DelinquencyBucket) VALUES (2353, '2015-08-07', 'ON', 'Refinance External', 'ARM', 759, 57.07, 23.9, 21.68, 'Conv', 200363.66, 'Owner-Occupied', 'Open', '1900-01-00', 'Current');</v>
      </c>
    </row>
    <row r="2355" spans="1:16" x14ac:dyDescent="0.35">
      <c r="A2355" s="22">
        <v>2354</v>
      </c>
      <c r="B2355" s="21">
        <v>41913</v>
      </c>
      <c r="C2355" s="22" t="s">
        <v>57</v>
      </c>
      <c r="D2355" s="22" t="s">
        <v>61</v>
      </c>
      <c r="E2355" s="22" t="s">
        <v>40</v>
      </c>
      <c r="F2355" s="22">
        <v>717</v>
      </c>
      <c r="G2355" s="22">
        <v>80</v>
      </c>
      <c r="H2355" s="22">
        <v>33.42</v>
      </c>
      <c r="I2355" s="22">
        <v>26.6</v>
      </c>
      <c r="J2355" s="22" t="s">
        <v>54</v>
      </c>
      <c r="K2355" s="23">
        <v>258423.24</v>
      </c>
      <c r="L2355" s="23" t="s">
        <v>55</v>
      </c>
      <c r="M2355" s="23" t="s">
        <v>83</v>
      </c>
      <c r="N2355" s="27"/>
      <c r="O2355" s="23" t="s">
        <v>56</v>
      </c>
      <c r="P2355" t="str">
        <f t="shared" si="36"/>
        <v>INSERT INTO @DataTable (Deal, AdvanceDate, PROV, DealPurpose, RateType, BEACON, LTV, TDS, GDS, InsuranceType, PrincipalBalance, OccupancyType, AccountStatus, Closed_Date, DelinquencyBucket) VALUES (2354, '2014-10-01', 'ON', 'Purchase', 'ARM', 717, 80, 33.42, 26.6, 'Conv', 258423.24, 'Owner-Occupied', 'Open', '1900-01-00', 'Current');</v>
      </c>
    </row>
    <row r="2356" spans="1:16" x14ac:dyDescent="0.35">
      <c r="A2356" s="19">
        <v>2355</v>
      </c>
      <c r="B2356" s="18">
        <v>41395</v>
      </c>
      <c r="C2356" s="19" t="s">
        <v>63</v>
      </c>
      <c r="D2356" s="19" t="s">
        <v>61</v>
      </c>
      <c r="E2356" s="19" t="s">
        <v>53</v>
      </c>
      <c r="F2356" s="19">
        <v>652</v>
      </c>
      <c r="G2356" s="19">
        <v>95</v>
      </c>
      <c r="H2356" s="19">
        <v>32.869999999999997</v>
      </c>
      <c r="I2356" s="19">
        <v>8.73</v>
      </c>
      <c r="J2356" s="19" t="s">
        <v>60</v>
      </c>
      <c r="K2356" s="20">
        <v>0</v>
      </c>
      <c r="L2356" s="20" t="s">
        <v>55</v>
      </c>
      <c r="M2356" s="20" t="s">
        <v>84</v>
      </c>
      <c r="N2356" s="26">
        <v>42362</v>
      </c>
      <c r="O2356" s="20" t="s">
        <v>56</v>
      </c>
      <c r="P2356" t="str">
        <f t="shared" si="36"/>
        <v>INSERT INTO @DataTable (Deal, AdvanceDate, PROV, DealPurpose, RateType, BEACON, LTV, TDS, GDS, InsuranceType, PrincipalBalance, OccupancyType, AccountStatus, Closed_Date, DelinquencyBucket) VALUES (2355, '2013-05-01', 'SK', 'Purchase', 'Fixed', 652, 95, 32.87, 8.73, 'HiRatio', 0, 'Owner-Occupied', 'Closed', '2015-12-24', 'Current');</v>
      </c>
    </row>
    <row r="2357" spans="1:16" x14ac:dyDescent="0.35">
      <c r="A2357" s="22">
        <v>2356</v>
      </c>
      <c r="B2357" s="21">
        <v>41962</v>
      </c>
      <c r="C2357" s="22" t="s">
        <v>57</v>
      </c>
      <c r="D2357" s="22" t="s">
        <v>52</v>
      </c>
      <c r="E2357" s="22" t="s">
        <v>53</v>
      </c>
      <c r="F2357" s="22">
        <v>714</v>
      </c>
      <c r="G2357" s="22">
        <v>80</v>
      </c>
      <c r="H2357" s="22">
        <v>28.07</v>
      </c>
      <c r="I2357" s="22">
        <v>7.69</v>
      </c>
      <c r="J2357" s="22" t="s">
        <v>54</v>
      </c>
      <c r="K2357" s="23">
        <v>207537.89</v>
      </c>
      <c r="L2357" s="23" t="s">
        <v>55</v>
      </c>
      <c r="M2357" s="23" t="s">
        <v>83</v>
      </c>
      <c r="N2357" s="27"/>
      <c r="O2357" s="23" t="s">
        <v>56</v>
      </c>
      <c r="P2357" t="str">
        <f t="shared" si="36"/>
        <v>INSERT INTO @DataTable (Deal, AdvanceDate, PROV, DealPurpose, RateType, BEACON, LTV, TDS, GDS, InsuranceType, PrincipalBalance, OccupancyType, AccountStatus, Closed_Date, DelinquencyBucket) VALUES (2356, '2014-11-19', 'ON', 'Refinance External', 'Fixed', 714, 80, 28.07, 7.69, 'Conv', 207537.89, 'Owner-Occupied', 'Open', '1900-01-00', 'Current');</v>
      </c>
    </row>
    <row r="2358" spans="1:16" x14ac:dyDescent="0.35">
      <c r="A2358" s="19">
        <v>2357</v>
      </c>
      <c r="B2358" s="18">
        <v>41779</v>
      </c>
      <c r="C2358" s="19" t="s">
        <v>57</v>
      </c>
      <c r="D2358" s="19" t="s">
        <v>52</v>
      </c>
      <c r="E2358" s="19" t="s">
        <v>53</v>
      </c>
      <c r="F2358" s="19">
        <v>740</v>
      </c>
      <c r="G2358" s="19">
        <v>80</v>
      </c>
      <c r="H2358" s="19">
        <v>30.75</v>
      </c>
      <c r="I2358" s="19">
        <v>14.46</v>
      </c>
      <c r="J2358" s="19" t="s">
        <v>54</v>
      </c>
      <c r="K2358" s="20">
        <v>130477.23</v>
      </c>
      <c r="L2358" s="20" t="s">
        <v>55</v>
      </c>
      <c r="M2358" s="20" t="s">
        <v>83</v>
      </c>
      <c r="N2358" s="26"/>
      <c r="O2358" s="20" t="s">
        <v>56</v>
      </c>
      <c r="P2358" t="str">
        <f t="shared" si="36"/>
        <v>INSERT INTO @DataTable (Deal, AdvanceDate, PROV, DealPurpose, RateType, BEACON, LTV, TDS, GDS, InsuranceType, PrincipalBalance, OccupancyType, AccountStatus, Closed_Date, DelinquencyBucket) VALUES (2357, '2014-05-20', 'ON', 'Refinance External', 'Fixed', 740, 80, 30.75, 14.46, 'Conv', 130477.23, 'Owner-Occupied', 'Open', '1900-01-00', 'Current');</v>
      </c>
    </row>
    <row r="2359" spans="1:16" x14ac:dyDescent="0.35">
      <c r="A2359" s="22">
        <v>2358</v>
      </c>
      <c r="B2359" s="21">
        <v>41423</v>
      </c>
      <c r="C2359" s="22" t="s">
        <v>81</v>
      </c>
      <c r="D2359" s="22" t="s">
        <v>61</v>
      </c>
      <c r="E2359" s="22" t="s">
        <v>53</v>
      </c>
      <c r="F2359" s="22">
        <v>620</v>
      </c>
      <c r="G2359" s="22">
        <v>95</v>
      </c>
      <c r="H2359" s="22">
        <v>37.14</v>
      </c>
      <c r="I2359" s="22">
        <v>12.67</v>
      </c>
      <c r="J2359" s="22" t="s">
        <v>60</v>
      </c>
      <c r="K2359" s="23">
        <v>93346.28</v>
      </c>
      <c r="L2359" s="23" t="s">
        <v>55</v>
      </c>
      <c r="M2359" s="23" t="s">
        <v>83</v>
      </c>
      <c r="N2359" s="27"/>
      <c r="O2359" s="23" t="s">
        <v>56</v>
      </c>
      <c r="P2359" t="str">
        <f t="shared" si="36"/>
        <v>INSERT INTO @DataTable (Deal, AdvanceDate, PROV, DealPurpose, RateType, BEACON, LTV, TDS, GDS, InsuranceType, PrincipalBalance, OccupancyType, AccountStatus, Closed_Date, DelinquencyBucket) VALUES (2358, '2013-05-29', 'PE', 'Purchase', 'Fixed', 620, 95, 37.14, 12.67, 'HiRatio', 93346.28, 'Owner-Occupied', 'Open', '1900-01-00', 'Current');</v>
      </c>
    </row>
    <row r="2360" spans="1:16" x14ac:dyDescent="0.35">
      <c r="A2360" s="19">
        <v>2359</v>
      </c>
      <c r="B2360" s="18">
        <v>41850</v>
      </c>
      <c r="C2360" s="19" t="s">
        <v>57</v>
      </c>
      <c r="D2360" s="19" t="s">
        <v>52</v>
      </c>
      <c r="E2360" s="19" t="s">
        <v>53</v>
      </c>
      <c r="F2360" s="19">
        <v>773</v>
      </c>
      <c r="G2360" s="19">
        <v>78.05</v>
      </c>
      <c r="H2360" s="19">
        <v>38.64</v>
      </c>
      <c r="I2360" s="19">
        <v>38.43</v>
      </c>
      <c r="J2360" s="19" t="s">
        <v>54</v>
      </c>
      <c r="K2360" s="20">
        <v>297776.42</v>
      </c>
      <c r="L2360" s="20" t="s">
        <v>55</v>
      </c>
      <c r="M2360" s="20" t="s">
        <v>83</v>
      </c>
      <c r="N2360" s="26"/>
      <c r="O2360" s="20" t="s">
        <v>56</v>
      </c>
      <c r="P2360" t="str">
        <f t="shared" si="36"/>
        <v>INSERT INTO @DataTable (Deal, AdvanceDate, PROV, DealPurpose, RateType, BEACON, LTV, TDS, GDS, InsuranceType, PrincipalBalance, OccupancyType, AccountStatus, Closed_Date, DelinquencyBucket) VALUES (2359, '2014-07-30', 'ON', 'Refinance External', 'Fixed', 773, 78.05, 38.64, 38.43, 'Conv', 297776.42, 'Owner-Occupied', 'Open', '1900-01-00', 'Current');</v>
      </c>
    </row>
    <row r="2361" spans="1:16" x14ac:dyDescent="0.35">
      <c r="A2361" s="22">
        <v>2360</v>
      </c>
      <c r="B2361" s="21">
        <v>42045</v>
      </c>
      <c r="C2361" s="22" t="s">
        <v>57</v>
      </c>
      <c r="D2361" s="22" t="s">
        <v>61</v>
      </c>
      <c r="E2361" s="22" t="s">
        <v>40</v>
      </c>
      <c r="F2361" s="22">
        <v>803</v>
      </c>
      <c r="G2361" s="22">
        <v>80</v>
      </c>
      <c r="H2361" s="22">
        <v>33.520000000000003</v>
      </c>
      <c r="I2361" s="22">
        <v>9.06</v>
      </c>
      <c r="J2361" s="22" t="s">
        <v>54</v>
      </c>
      <c r="K2361" s="23">
        <v>177574.34</v>
      </c>
      <c r="L2361" s="23" t="s">
        <v>66</v>
      </c>
      <c r="M2361" s="23" t="s">
        <v>83</v>
      </c>
      <c r="N2361" s="27"/>
      <c r="O2361" s="23" t="s">
        <v>56</v>
      </c>
      <c r="P2361" t="str">
        <f t="shared" si="36"/>
        <v>INSERT INTO @DataTable (Deal, AdvanceDate, PROV, DealPurpose, RateType, BEACON, LTV, TDS, GDS, InsuranceType, PrincipalBalance, OccupancyType, AccountStatus, Closed_Date, DelinquencyBucket) VALUES (2360, '2015-02-10', 'ON', 'Purchase', 'ARM', 803, 80, 33.52, 9.06, 'Conv', 177574.34, 'Second Home', 'Open', '1900-01-00', 'Current');</v>
      </c>
    </row>
    <row r="2362" spans="1:16" x14ac:dyDescent="0.35">
      <c r="A2362" s="19">
        <v>2361</v>
      </c>
      <c r="B2362" s="18">
        <v>42465</v>
      </c>
      <c r="C2362" s="19" t="s">
        <v>51</v>
      </c>
      <c r="D2362" s="19" t="s">
        <v>59</v>
      </c>
      <c r="E2362" s="19" t="s">
        <v>53</v>
      </c>
      <c r="F2362" s="19">
        <v>717</v>
      </c>
      <c r="G2362" s="19">
        <v>57.8</v>
      </c>
      <c r="H2362" s="19">
        <v>41.63</v>
      </c>
      <c r="I2362" s="19">
        <v>11.44</v>
      </c>
      <c r="J2362" s="19" t="s">
        <v>54</v>
      </c>
      <c r="K2362" s="20">
        <v>361870.94</v>
      </c>
      <c r="L2362" s="20" t="s">
        <v>55</v>
      </c>
      <c r="M2362" s="20" t="s">
        <v>83</v>
      </c>
      <c r="N2362" s="26"/>
      <c r="O2362" s="20" t="s">
        <v>56</v>
      </c>
      <c r="P2362" t="str">
        <f t="shared" si="36"/>
        <v>INSERT INTO @DataTable (Deal, AdvanceDate, PROV, DealPurpose, RateType, BEACON, LTV, TDS, GDS, InsuranceType, PrincipalBalance, OccupancyType, AccountStatus, Closed_Date, DelinquencyBucket) VALUES (2361, '2016-04-05', 'AB', 'Transfer', 'Fixed', 717, 57.8, 41.63, 11.44, 'Conv', 361870.94, 'Owner-Occupied', 'Open', '1900-01-00', 'Current');</v>
      </c>
    </row>
    <row r="2363" spans="1:16" x14ac:dyDescent="0.35">
      <c r="A2363" s="22">
        <v>2362</v>
      </c>
      <c r="B2363" s="21">
        <v>40983</v>
      </c>
      <c r="C2363" s="22" t="s">
        <v>57</v>
      </c>
      <c r="D2363" s="22" t="s">
        <v>59</v>
      </c>
      <c r="E2363" s="22" t="s">
        <v>40</v>
      </c>
      <c r="F2363" s="22">
        <v>662</v>
      </c>
      <c r="G2363" s="22">
        <v>82.35</v>
      </c>
      <c r="H2363" s="22">
        <v>44.6</v>
      </c>
      <c r="I2363" s="22">
        <v>9.73</v>
      </c>
      <c r="J2363" s="22" t="s">
        <v>60</v>
      </c>
      <c r="K2363" s="23">
        <v>160375.21</v>
      </c>
      <c r="L2363" s="23" t="s">
        <v>66</v>
      </c>
      <c r="M2363" s="23" t="s">
        <v>83</v>
      </c>
      <c r="N2363" s="27"/>
      <c r="O2363" s="23" t="s">
        <v>56</v>
      </c>
      <c r="P2363" t="str">
        <f t="shared" si="36"/>
        <v>INSERT INTO @DataTable (Deal, AdvanceDate, PROV, DealPurpose, RateType, BEACON, LTV, TDS, GDS, InsuranceType, PrincipalBalance, OccupancyType, AccountStatus, Closed_Date, DelinquencyBucket) VALUES (2362, '2012-03-15', 'ON', 'Transfer', 'ARM', 662, 82.35, 44.6, 9.73, 'HiRatio', 160375.21, 'Second Home', 'Open', '1900-01-00', 'Current');</v>
      </c>
    </row>
    <row r="2364" spans="1:16" x14ac:dyDescent="0.35">
      <c r="A2364" s="19">
        <v>2363</v>
      </c>
      <c r="B2364" s="18">
        <v>40879</v>
      </c>
      <c r="C2364" s="19" t="s">
        <v>51</v>
      </c>
      <c r="D2364" s="19" t="s">
        <v>61</v>
      </c>
      <c r="E2364" s="19" t="s">
        <v>53</v>
      </c>
      <c r="F2364" s="19">
        <v>700</v>
      </c>
      <c r="G2364" s="19">
        <v>79.89</v>
      </c>
      <c r="H2364" s="19">
        <v>44.68</v>
      </c>
      <c r="I2364" s="19">
        <v>22.65</v>
      </c>
      <c r="J2364" s="19" t="s">
        <v>54</v>
      </c>
      <c r="K2364" s="20">
        <v>234206.47</v>
      </c>
      <c r="L2364" s="20" t="s">
        <v>55</v>
      </c>
      <c r="M2364" s="20" t="s">
        <v>83</v>
      </c>
      <c r="N2364" s="26"/>
      <c r="O2364" s="20" t="s">
        <v>56</v>
      </c>
      <c r="P2364" t="str">
        <f t="shared" si="36"/>
        <v>INSERT INTO @DataTable (Deal, AdvanceDate, PROV, DealPurpose, RateType, BEACON, LTV, TDS, GDS, InsuranceType, PrincipalBalance, OccupancyType, AccountStatus, Closed_Date, DelinquencyBucket) VALUES (2363, '2011-12-02', 'AB', 'Purchase', 'Fixed', 700, 79.89, 44.68, 22.65, 'Conv', 234206.47, 'Owner-Occupied', 'Open', '1900-01-00', 'Current');</v>
      </c>
    </row>
    <row r="2365" spans="1:16" x14ac:dyDescent="0.35">
      <c r="A2365" s="22">
        <v>2364</v>
      </c>
      <c r="B2365" s="21">
        <v>41730</v>
      </c>
      <c r="C2365" s="22" t="s">
        <v>57</v>
      </c>
      <c r="D2365" s="22" t="s">
        <v>61</v>
      </c>
      <c r="E2365" s="22" t="s">
        <v>40</v>
      </c>
      <c r="F2365" s="22">
        <v>722</v>
      </c>
      <c r="G2365" s="22">
        <v>90</v>
      </c>
      <c r="H2365" s="22">
        <v>26.43</v>
      </c>
      <c r="I2365" s="22">
        <v>21.42</v>
      </c>
      <c r="J2365" s="22" t="s">
        <v>60</v>
      </c>
      <c r="K2365" s="23">
        <v>306426.28999999998</v>
      </c>
      <c r="L2365" s="23" t="s">
        <v>55</v>
      </c>
      <c r="M2365" s="23" t="s">
        <v>83</v>
      </c>
      <c r="N2365" s="27"/>
      <c r="O2365" s="23" t="s">
        <v>56</v>
      </c>
      <c r="P2365" t="str">
        <f t="shared" si="36"/>
        <v>INSERT INTO @DataTable (Deal, AdvanceDate, PROV, DealPurpose, RateType, BEACON, LTV, TDS, GDS, InsuranceType, PrincipalBalance, OccupancyType, AccountStatus, Closed_Date, DelinquencyBucket) VALUES (2364, '2014-04-01', 'ON', 'Purchase', 'ARM', 722, 90, 26.43, 21.42, 'HiRatio', 306426.29, 'Owner-Occupied', 'Open', '1900-01-00', 'Current');</v>
      </c>
    </row>
    <row r="2366" spans="1:16" x14ac:dyDescent="0.35">
      <c r="A2366" s="19">
        <v>2365</v>
      </c>
      <c r="B2366" s="18">
        <v>40785</v>
      </c>
      <c r="C2366" s="19" t="s">
        <v>57</v>
      </c>
      <c r="D2366" s="19" t="s">
        <v>61</v>
      </c>
      <c r="E2366" s="19" t="s">
        <v>53</v>
      </c>
      <c r="F2366" s="19">
        <v>775</v>
      </c>
      <c r="G2366" s="19">
        <v>94.89</v>
      </c>
      <c r="H2366" s="19">
        <v>26.5</v>
      </c>
      <c r="I2366" s="19">
        <v>19.25</v>
      </c>
      <c r="J2366" s="19" t="s">
        <v>60</v>
      </c>
      <c r="K2366" s="20">
        <v>0</v>
      </c>
      <c r="L2366" s="20" t="s">
        <v>55</v>
      </c>
      <c r="M2366" s="20" t="s">
        <v>84</v>
      </c>
      <c r="N2366" s="26">
        <v>42612</v>
      </c>
      <c r="O2366" s="20" t="s">
        <v>56</v>
      </c>
      <c r="P2366" t="str">
        <f t="shared" si="36"/>
        <v>INSERT INTO @DataTable (Deal, AdvanceDate, PROV, DealPurpose, RateType, BEACON, LTV, TDS, GDS, InsuranceType, PrincipalBalance, OccupancyType, AccountStatus, Closed_Date, DelinquencyBucket) VALUES (2365, '2011-08-30', 'ON', 'Purchase', 'Fixed', 775, 94.89, 26.5, 19.25, 'HiRatio', 0, 'Owner-Occupied', 'Closed', '2016-08-30', 'Current');</v>
      </c>
    </row>
    <row r="2367" spans="1:16" x14ac:dyDescent="0.35">
      <c r="A2367" s="22">
        <v>2366</v>
      </c>
      <c r="B2367" s="21">
        <v>42235</v>
      </c>
      <c r="C2367" s="22" t="s">
        <v>58</v>
      </c>
      <c r="D2367" s="22" t="s">
        <v>61</v>
      </c>
      <c r="E2367" s="22" t="s">
        <v>40</v>
      </c>
      <c r="F2367" s="22">
        <v>739</v>
      </c>
      <c r="G2367" s="22">
        <v>95</v>
      </c>
      <c r="H2367" s="22">
        <v>32.97</v>
      </c>
      <c r="I2367" s="22">
        <v>29.91</v>
      </c>
      <c r="J2367" s="22" t="s">
        <v>60</v>
      </c>
      <c r="K2367" s="23">
        <v>373433.76</v>
      </c>
      <c r="L2367" s="23" t="s">
        <v>55</v>
      </c>
      <c r="M2367" s="23" t="s">
        <v>83</v>
      </c>
      <c r="N2367" s="27"/>
      <c r="O2367" s="23" t="s">
        <v>56</v>
      </c>
      <c r="P2367" t="str">
        <f t="shared" si="36"/>
        <v>INSERT INTO @DataTable (Deal, AdvanceDate, PROV, DealPurpose, RateType, BEACON, LTV, TDS, GDS, InsuranceType, PrincipalBalance, OccupancyType, AccountStatus, Closed_Date, DelinquencyBucket) VALUES (2366, '2015-08-19', 'BC', 'Purchase', 'ARM', 739, 95, 32.97, 29.91, 'HiRatio', 373433.76, 'Owner-Occupied', 'Open', '1900-01-00', 'Current');</v>
      </c>
    </row>
    <row r="2368" spans="1:16" x14ac:dyDescent="0.35">
      <c r="A2368" s="19">
        <v>2367</v>
      </c>
      <c r="B2368" s="18">
        <v>41852</v>
      </c>
      <c r="C2368" s="19" t="s">
        <v>51</v>
      </c>
      <c r="D2368" s="19" t="s">
        <v>61</v>
      </c>
      <c r="E2368" s="19" t="s">
        <v>40</v>
      </c>
      <c r="F2368" s="19">
        <v>716</v>
      </c>
      <c r="G2368" s="19">
        <v>95</v>
      </c>
      <c r="H2368" s="19">
        <v>40.01</v>
      </c>
      <c r="I2368" s="19">
        <v>6.75</v>
      </c>
      <c r="J2368" s="19" t="s">
        <v>60</v>
      </c>
      <c r="K2368" s="20">
        <v>212928.74</v>
      </c>
      <c r="L2368" s="20" t="s">
        <v>55</v>
      </c>
      <c r="M2368" s="20" t="s">
        <v>83</v>
      </c>
      <c r="N2368" s="26"/>
      <c r="O2368" s="20" t="s">
        <v>56</v>
      </c>
      <c r="P2368" t="str">
        <f t="shared" si="36"/>
        <v>INSERT INTO @DataTable (Deal, AdvanceDate, PROV, DealPurpose, RateType, BEACON, LTV, TDS, GDS, InsuranceType, PrincipalBalance, OccupancyType, AccountStatus, Closed_Date, DelinquencyBucket) VALUES (2367, '2014-08-01', 'AB', 'Purchase', 'ARM', 716, 95, 40.01, 6.75, 'HiRatio', 212928.74, 'Owner-Occupied', 'Open', '1900-01-00', 'Current');</v>
      </c>
    </row>
    <row r="2369" spans="1:16" x14ac:dyDescent="0.35">
      <c r="A2369" s="22">
        <v>2368</v>
      </c>
      <c r="B2369" s="21">
        <v>42628</v>
      </c>
      <c r="C2369" s="22" t="s">
        <v>51</v>
      </c>
      <c r="D2369" s="22" t="s">
        <v>61</v>
      </c>
      <c r="E2369" s="22" t="s">
        <v>53</v>
      </c>
      <c r="F2369" s="22">
        <v>740</v>
      </c>
      <c r="G2369" s="22">
        <v>94.91</v>
      </c>
      <c r="H2369" s="22">
        <v>41.1</v>
      </c>
      <c r="I2369" s="22">
        <v>38.96</v>
      </c>
      <c r="J2369" s="22" t="s">
        <v>60</v>
      </c>
      <c r="K2369" s="23">
        <v>420541.26</v>
      </c>
      <c r="L2369" s="23" t="s">
        <v>55</v>
      </c>
      <c r="M2369" s="23" t="s">
        <v>83</v>
      </c>
      <c r="N2369" s="27"/>
      <c r="O2369" s="23" t="s">
        <v>56</v>
      </c>
      <c r="P2369" t="str">
        <f t="shared" si="36"/>
        <v>INSERT INTO @DataTable (Deal, AdvanceDate, PROV, DealPurpose, RateType, BEACON, LTV, TDS, GDS, InsuranceType, PrincipalBalance, OccupancyType, AccountStatus, Closed_Date, DelinquencyBucket) VALUES (2368, '2016-09-15', 'AB', 'Purchase', 'Fixed', 740, 94.91, 41.1, 38.96, 'HiRatio', 420541.26, 'Owner-Occupied', 'Open', '1900-01-00', 'Current');</v>
      </c>
    </row>
    <row r="2370" spans="1:16" x14ac:dyDescent="0.35">
      <c r="A2370" s="19">
        <v>2369</v>
      </c>
      <c r="B2370" s="18">
        <v>41246</v>
      </c>
      <c r="C2370" s="19" t="s">
        <v>57</v>
      </c>
      <c r="D2370" s="19" t="s">
        <v>52</v>
      </c>
      <c r="E2370" s="19" t="s">
        <v>53</v>
      </c>
      <c r="F2370" s="19">
        <v>630</v>
      </c>
      <c r="G2370" s="19">
        <v>63.04</v>
      </c>
      <c r="H2370" s="19">
        <v>22.44</v>
      </c>
      <c r="I2370" s="19">
        <v>19.09</v>
      </c>
      <c r="J2370" s="19" t="s">
        <v>54</v>
      </c>
      <c r="K2370" s="20">
        <v>0</v>
      </c>
      <c r="L2370" s="20" t="s">
        <v>55</v>
      </c>
      <c r="M2370" s="20" t="s">
        <v>84</v>
      </c>
      <c r="N2370" s="26">
        <v>42143</v>
      </c>
      <c r="O2370" s="20" t="s">
        <v>56</v>
      </c>
      <c r="P2370" t="str">
        <f t="shared" si="36"/>
        <v>INSERT INTO @DataTable (Deal, AdvanceDate, PROV, DealPurpose, RateType, BEACON, LTV, TDS, GDS, InsuranceType, PrincipalBalance, OccupancyType, AccountStatus, Closed_Date, DelinquencyBucket) VALUES (2369, '2012-12-03', 'ON', 'Refinance External', 'Fixed', 630, 63.04, 22.44, 19.09, 'Conv', 0, 'Owner-Occupied', 'Closed', '2015-05-19', 'Current');</v>
      </c>
    </row>
    <row r="2371" spans="1:16" x14ac:dyDescent="0.35">
      <c r="A2371" s="22">
        <v>2370</v>
      </c>
      <c r="B2371" s="21">
        <v>42138</v>
      </c>
      <c r="C2371" s="22" t="s">
        <v>57</v>
      </c>
      <c r="D2371" s="22" t="s">
        <v>59</v>
      </c>
      <c r="E2371" s="22" t="s">
        <v>53</v>
      </c>
      <c r="F2371" s="22">
        <v>759</v>
      </c>
      <c r="G2371" s="22">
        <v>71.19</v>
      </c>
      <c r="H2371" s="22">
        <v>28.88</v>
      </c>
      <c r="I2371" s="22">
        <v>22.67</v>
      </c>
      <c r="J2371" s="22" t="s">
        <v>54</v>
      </c>
      <c r="K2371" s="23">
        <v>126962.16</v>
      </c>
      <c r="L2371" s="23" t="s">
        <v>55</v>
      </c>
      <c r="M2371" s="23" t="s">
        <v>83</v>
      </c>
      <c r="N2371" s="27"/>
      <c r="O2371" s="23" t="s">
        <v>56</v>
      </c>
      <c r="P2371" t="str">
        <f t="shared" ref="P2371:P2434" si="37">"INSERT INTO @DataTable (Deal, AdvanceDate, PROV, DealPurpose, RateType, BEACON, LTV, TDS, GDS, InsuranceType, PrincipalBalance, OccupancyType, AccountStatus, Closed_Date, DelinquencyBucket) VALUES (" &amp; A2371 &amp; ", " &amp; "'" &amp; TEXT(B2371, "yyyy-mm-dd") &amp; "', '" &amp; C2371 &amp; "', '" &amp; D2371 &amp; "', '" &amp; E2371 &amp; "', " &amp; F2371 &amp; ", " &amp; G2371 &amp; ", " &amp; H2371 &amp; ", " &amp; I2371 &amp; ", '" &amp; J2371 &amp; "', " &amp; K2371 &amp; ", '" &amp; L2371 &amp; "', '" &amp; M2371 &amp; "', '" &amp;TEXT(N2371, "yyyy-mm-dd") &amp; "', '" &amp; O2371 &amp; "');"</f>
        <v>INSERT INTO @DataTable (Deal, AdvanceDate, PROV, DealPurpose, RateType, BEACON, LTV, TDS, GDS, InsuranceType, PrincipalBalance, OccupancyType, AccountStatus, Closed_Date, DelinquencyBucket) VALUES (2370, '2015-05-14', 'ON', 'Transfer', 'Fixed', 759, 71.19, 28.88, 22.67, 'Conv', 126962.16, 'Owner-Occupied', 'Open', '1900-01-00', 'Current');</v>
      </c>
    </row>
    <row r="2372" spans="1:16" x14ac:dyDescent="0.35">
      <c r="A2372" s="19">
        <v>2371</v>
      </c>
      <c r="B2372" s="18">
        <v>41395</v>
      </c>
      <c r="C2372" s="19" t="s">
        <v>51</v>
      </c>
      <c r="D2372" s="19" t="s">
        <v>61</v>
      </c>
      <c r="E2372" s="19" t="s">
        <v>53</v>
      </c>
      <c r="F2372" s="19">
        <v>736</v>
      </c>
      <c r="G2372" s="19">
        <v>74.290000000000006</v>
      </c>
      <c r="H2372" s="19">
        <v>29.05</v>
      </c>
      <c r="I2372" s="19">
        <v>24.71</v>
      </c>
      <c r="J2372" s="19" t="s">
        <v>54</v>
      </c>
      <c r="K2372" s="20">
        <v>260703.02</v>
      </c>
      <c r="L2372" s="20" t="s">
        <v>55</v>
      </c>
      <c r="M2372" s="20" t="s">
        <v>83</v>
      </c>
      <c r="N2372" s="26"/>
      <c r="O2372" s="20" t="s">
        <v>56</v>
      </c>
      <c r="P2372" t="str">
        <f t="shared" si="37"/>
        <v>INSERT INTO @DataTable (Deal, AdvanceDate, PROV, DealPurpose, RateType, BEACON, LTV, TDS, GDS, InsuranceType, PrincipalBalance, OccupancyType, AccountStatus, Closed_Date, DelinquencyBucket) VALUES (2371, '2013-05-01', 'AB', 'Purchase', 'Fixed', 736, 74.29, 29.05, 24.71, 'Conv', 260703.02, 'Owner-Occupied', 'Open', '1900-01-00', 'Current');</v>
      </c>
    </row>
    <row r="2373" spans="1:16" x14ac:dyDescent="0.35">
      <c r="A2373" s="22">
        <v>2372</v>
      </c>
      <c r="B2373" s="21">
        <v>40668</v>
      </c>
      <c r="C2373" s="22" t="s">
        <v>57</v>
      </c>
      <c r="D2373" s="22" t="s">
        <v>71</v>
      </c>
      <c r="E2373" s="22" t="s">
        <v>53</v>
      </c>
      <c r="F2373" s="22">
        <v>727</v>
      </c>
      <c r="G2373" s="22">
        <v>80</v>
      </c>
      <c r="H2373" s="22">
        <v>41.66</v>
      </c>
      <c r="I2373" s="22">
        <v>34.99</v>
      </c>
      <c r="J2373" s="22" t="s">
        <v>54</v>
      </c>
      <c r="K2373" s="23">
        <v>0</v>
      </c>
      <c r="L2373" s="23" t="s">
        <v>55</v>
      </c>
      <c r="M2373" s="23" t="s">
        <v>84</v>
      </c>
      <c r="N2373" s="27">
        <v>42489</v>
      </c>
      <c r="O2373" s="23" t="s">
        <v>56</v>
      </c>
      <c r="P2373" t="str">
        <f t="shared" si="37"/>
        <v>INSERT INTO @DataTable (Deal, AdvanceDate, PROV, DealPurpose, RateType, BEACON, LTV, TDS, GDS, InsuranceType, PrincipalBalance, OccupancyType, AccountStatus, Closed_Date, DelinquencyBucket) VALUES (2372, '2011-05-05', 'ON', 'Refinance Existing Client', 'Fixed', 727, 80, 41.66, 34.99, 'Conv', 0, 'Owner-Occupied', 'Closed', '2016-04-29', 'Current');</v>
      </c>
    </row>
    <row r="2374" spans="1:16" x14ac:dyDescent="0.35">
      <c r="A2374" s="19">
        <v>2373</v>
      </c>
      <c r="B2374" s="18">
        <v>40875</v>
      </c>
      <c r="C2374" s="19" t="s">
        <v>57</v>
      </c>
      <c r="D2374" s="19" t="s">
        <v>61</v>
      </c>
      <c r="E2374" s="19" t="s">
        <v>40</v>
      </c>
      <c r="F2374" s="19">
        <v>809</v>
      </c>
      <c r="G2374" s="19">
        <v>93.62</v>
      </c>
      <c r="H2374" s="19">
        <v>30.64</v>
      </c>
      <c r="I2374" s="19">
        <v>10.51</v>
      </c>
      <c r="J2374" s="19" t="s">
        <v>60</v>
      </c>
      <c r="K2374" s="20">
        <v>191945.47</v>
      </c>
      <c r="L2374" s="20" t="s">
        <v>55</v>
      </c>
      <c r="M2374" s="20" t="s">
        <v>83</v>
      </c>
      <c r="N2374" s="26"/>
      <c r="O2374" s="20" t="s">
        <v>56</v>
      </c>
      <c r="P2374" t="str">
        <f t="shared" si="37"/>
        <v>INSERT INTO @DataTable (Deal, AdvanceDate, PROV, DealPurpose, RateType, BEACON, LTV, TDS, GDS, InsuranceType, PrincipalBalance, OccupancyType, AccountStatus, Closed_Date, DelinquencyBucket) VALUES (2373, '2011-11-28', 'ON', 'Purchase', 'ARM', 809, 93.62, 30.64, 10.51, 'HiRatio', 191945.47, 'Owner-Occupied', 'Open', '1900-01-00', 'Current');</v>
      </c>
    </row>
    <row r="2375" spans="1:16" x14ac:dyDescent="0.35">
      <c r="A2375" s="22">
        <v>2374</v>
      </c>
      <c r="B2375" s="21">
        <v>41869</v>
      </c>
      <c r="C2375" s="22" t="s">
        <v>57</v>
      </c>
      <c r="D2375" s="22" t="s">
        <v>52</v>
      </c>
      <c r="E2375" s="22" t="s">
        <v>40</v>
      </c>
      <c r="F2375" s="22">
        <v>740</v>
      </c>
      <c r="G2375" s="22">
        <v>74.67</v>
      </c>
      <c r="H2375" s="22">
        <v>36.74</v>
      </c>
      <c r="I2375" s="22">
        <v>28.99</v>
      </c>
      <c r="J2375" s="22" t="s">
        <v>54</v>
      </c>
      <c r="K2375" s="23">
        <v>0</v>
      </c>
      <c r="L2375" s="23" t="s">
        <v>55</v>
      </c>
      <c r="M2375" s="23" t="s">
        <v>84</v>
      </c>
      <c r="N2375" s="27">
        <v>42221</v>
      </c>
      <c r="O2375" s="23" t="s">
        <v>56</v>
      </c>
      <c r="P2375" t="str">
        <f t="shared" si="37"/>
        <v>INSERT INTO @DataTable (Deal, AdvanceDate, PROV, DealPurpose, RateType, BEACON, LTV, TDS, GDS, InsuranceType, PrincipalBalance, OccupancyType, AccountStatus, Closed_Date, DelinquencyBucket) VALUES (2374, '2014-08-18', 'ON', 'Refinance External', 'ARM', 740, 74.67, 36.74, 28.99, 'Conv', 0, 'Owner-Occupied', 'Closed', '2015-08-05', 'Current');</v>
      </c>
    </row>
    <row r="2376" spans="1:16" x14ac:dyDescent="0.35">
      <c r="A2376" s="19">
        <v>2375</v>
      </c>
      <c r="B2376" s="18">
        <v>40689</v>
      </c>
      <c r="C2376" s="19" t="s">
        <v>78</v>
      </c>
      <c r="D2376" s="19" t="s">
        <v>61</v>
      </c>
      <c r="E2376" s="19" t="s">
        <v>53</v>
      </c>
      <c r="F2376" s="19">
        <v>759</v>
      </c>
      <c r="G2376" s="19">
        <v>95</v>
      </c>
      <c r="H2376" s="19">
        <v>25.53</v>
      </c>
      <c r="I2376" s="19">
        <v>22.5</v>
      </c>
      <c r="J2376" s="19" t="s">
        <v>60</v>
      </c>
      <c r="K2376" s="20">
        <v>336138.05</v>
      </c>
      <c r="L2376" s="20" t="s">
        <v>55</v>
      </c>
      <c r="M2376" s="20" t="s">
        <v>83</v>
      </c>
      <c r="N2376" s="26"/>
      <c r="O2376" s="20" t="s">
        <v>56</v>
      </c>
      <c r="P2376" t="str">
        <f t="shared" si="37"/>
        <v>INSERT INTO @DataTable (Deal, AdvanceDate, PROV, DealPurpose, RateType, BEACON, LTV, TDS, GDS, InsuranceType, PrincipalBalance, OccupancyType, AccountStatus, Closed_Date, DelinquencyBucket) VALUES (2375, '2011-05-26', 'NL', 'Purchase', 'Fixed', 759, 95, 25.53, 22.5, 'HiRatio', 336138.05, 'Owner-Occupied', 'Open', '1900-01-00', 'Current');</v>
      </c>
    </row>
    <row r="2377" spans="1:16" x14ac:dyDescent="0.35">
      <c r="A2377" s="22">
        <v>2376</v>
      </c>
      <c r="B2377" s="21">
        <v>41736</v>
      </c>
      <c r="C2377" s="22" t="s">
        <v>58</v>
      </c>
      <c r="D2377" s="22" t="s">
        <v>61</v>
      </c>
      <c r="E2377" s="22" t="s">
        <v>53</v>
      </c>
      <c r="F2377" s="22">
        <v>740</v>
      </c>
      <c r="G2377" s="22">
        <v>90</v>
      </c>
      <c r="H2377" s="22">
        <v>38.93</v>
      </c>
      <c r="I2377" s="22">
        <v>38.340000000000003</v>
      </c>
      <c r="J2377" s="22" t="s">
        <v>60</v>
      </c>
      <c r="K2377" s="23">
        <v>314789.09000000003</v>
      </c>
      <c r="L2377" s="23" t="s">
        <v>55</v>
      </c>
      <c r="M2377" s="23" t="s">
        <v>83</v>
      </c>
      <c r="N2377" s="27"/>
      <c r="O2377" s="23" t="s">
        <v>56</v>
      </c>
      <c r="P2377" t="str">
        <f t="shared" si="37"/>
        <v>INSERT INTO @DataTable (Deal, AdvanceDate, PROV, DealPurpose, RateType, BEACON, LTV, TDS, GDS, InsuranceType, PrincipalBalance, OccupancyType, AccountStatus, Closed_Date, DelinquencyBucket) VALUES (2376, '2014-04-07', 'BC', 'Purchase', 'Fixed', 740, 90, 38.93, 38.34, 'HiRatio', 314789.09, 'Owner-Occupied', 'Open', '1900-01-00', 'Current');</v>
      </c>
    </row>
    <row r="2378" spans="1:16" x14ac:dyDescent="0.35">
      <c r="A2378" s="19">
        <v>2377</v>
      </c>
      <c r="B2378" s="18">
        <v>41696</v>
      </c>
      <c r="C2378" s="19" t="s">
        <v>57</v>
      </c>
      <c r="D2378" s="19" t="s">
        <v>52</v>
      </c>
      <c r="E2378" s="19" t="s">
        <v>53</v>
      </c>
      <c r="F2378" s="19">
        <v>701</v>
      </c>
      <c r="G2378" s="19">
        <v>75</v>
      </c>
      <c r="H2378" s="19">
        <v>34.04</v>
      </c>
      <c r="I2378" s="19">
        <v>21.23</v>
      </c>
      <c r="J2378" s="19" t="s">
        <v>54</v>
      </c>
      <c r="K2378" s="20">
        <v>346306.03</v>
      </c>
      <c r="L2378" s="20" t="s">
        <v>55</v>
      </c>
      <c r="M2378" s="20" t="s">
        <v>83</v>
      </c>
      <c r="N2378" s="26"/>
      <c r="O2378" s="20" t="s">
        <v>56</v>
      </c>
      <c r="P2378" t="str">
        <f t="shared" si="37"/>
        <v>INSERT INTO @DataTable (Deal, AdvanceDate, PROV, DealPurpose, RateType, BEACON, LTV, TDS, GDS, InsuranceType, PrincipalBalance, OccupancyType, AccountStatus, Closed_Date, DelinquencyBucket) VALUES (2377, '2014-02-26', 'ON', 'Refinance External', 'Fixed', 701, 75, 34.04, 21.23, 'Conv', 346306.03, 'Owner-Occupied', 'Open', '1900-01-00', 'Current');</v>
      </c>
    </row>
    <row r="2379" spans="1:16" x14ac:dyDescent="0.35">
      <c r="A2379" s="22">
        <v>2378</v>
      </c>
      <c r="B2379" s="21">
        <v>40998</v>
      </c>
      <c r="C2379" s="22" t="s">
        <v>58</v>
      </c>
      <c r="D2379" s="22" t="s">
        <v>61</v>
      </c>
      <c r="E2379" s="22" t="s">
        <v>53</v>
      </c>
      <c r="F2379" s="22">
        <v>801</v>
      </c>
      <c r="G2379" s="22">
        <v>90</v>
      </c>
      <c r="H2379" s="22">
        <v>39.32</v>
      </c>
      <c r="I2379" s="22">
        <v>39.020000000000003</v>
      </c>
      <c r="J2379" s="22" t="s">
        <v>60</v>
      </c>
      <c r="K2379" s="23">
        <v>279337.89</v>
      </c>
      <c r="L2379" s="23" t="s">
        <v>55</v>
      </c>
      <c r="M2379" s="23" t="s">
        <v>83</v>
      </c>
      <c r="N2379" s="27"/>
      <c r="O2379" s="23" t="s">
        <v>56</v>
      </c>
      <c r="P2379" t="str">
        <f t="shared" si="37"/>
        <v>INSERT INTO @DataTable (Deal, AdvanceDate, PROV, DealPurpose, RateType, BEACON, LTV, TDS, GDS, InsuranceType, PrincipalBalance, OccupancyType, AccountStatus, Closed_Date, DelinquencyBucket) VALUES (2378, '2012-03-30', 'BC', 'Purchase', 'Fixed', 801, 90, 39.32, 39.02, 'HiRatio', 279337.89, 'Owner-Occupied', 'Open', '1900-01-00', 'Current');</v>
      </c>
    </row>
    <row r="2380" spans="1:16" x14ac:dyDescent="0.35">
      <c r="A2380" s="19">
        <v>2379</v>
      </c>
      <c r="B2380" s="18">
        <v>42180</v>
      </c>
      <c r="C2380" s="19" t="s">
        <v>57</v>
      </c>
      <c r="D2380" s="19" t="s">
        <v>64</v>
      </c>
      <c r="E2380" s="19" t="s">
        <v>40</v>
      </c>
      <c r="F2380" s="19">
        <v>831</v>
      </c>
      <c r="G2380" s="19">
        <v>80</v>
      </c>
      <c r="H2380" s="19">
        <v>14.04</v>
      </c>
      <c r="I2380" s="19">
        <v>13.62</v>
      </c>
      <c r="J2380" s="19" t="s">
        <v>54</v>
      </c>
      <c r="K2380" s="20">
        <v>255911.05</v>
      </c>
      <c r="L2380" s="20" t="s">
        <v>55</v>
      </c>
      <c r="M2380" s="20" t="s">
        <v>83</v>
      </c>
      <c r="N2380" s="26"/>
      <c r="O2380" s="20" t="s">
        <v>56</v>
      </c>
      <c r="P2380" t="str">
        <f t="shared" si="37"/>
        <v>INSERT INTO @DataTable (Deal, AdvanceDate, PROV, DealPurpose, RateType, BEACON, LTV, TDS, GDS, InsuranceType, PrincipalBalance, OccupancyType, AccountStatus, Closed_Date, DelinquencyBucket) VALUES (2379, '2015-06-25', 'ON', 'Purchase with Improvements', 'ARM', 831, 80, 14.04, 13.62, 'Conv', 255911.05, 'Owner-Occupied', 'Open', '1900-01-00', 'Current');</v>
      </c>
    </row>
    <row r="2381" spans="1:16" x14ac:dyDescent="0.35">
      <c r="A2381" s="22">
        <v>2380</v>
      </c>
      <c r="B2381" s="21">
        <v>42170</v>
      </c>
      <c r="C2381" s="22" t="s">
        <v>57</v>
      </c>
      <c r="D2381" s="22" t="s">
        <v>59</v>
      </c>
      <c r="E2381" s="22" t="s">
        <v>53</v>
      </c>
      <c r="F2381" s="22">
        <v>785</v>
      </c>
      <c r="G2381" s="22">
        <v>64.58</v>
      </c>
      <c r="H2381" s="22">
        <v>26.15</v>
      </c>
      <c r="I2381" s="22">
        <v>16.690000000000001</v>
      </c>
      <c r="J2381" s="22" t="s">
        <v>54</v>
      </c>
      <c r="K2381" s="23">
        <v>0</v>
      </c>
      <c r="L2381" s="23" t="s">
        <v>55</v>
      </c>
      <c r="M2381" s="23" t="s">
        <v>84</v>
      </c>
      <c r="N2381" s="27">
        <v>42520</v>
      </c>
      <c r="O2381" s="23" t="s">
        <v>56</v>
      </c>
      <c r="P2381" t="str">
        <f t="shared" si="37"/>
        <v>INSERT INTO @DataTable (Deal, AdvanceDate, PROV, DealPurpose, RateType, BEACON, LTV, TDS, GDS, InsuranceType, PrincipalBalance, OccupancyType, AccountStatus, Closed_Date, DelinquencyBucket) VALUES (2380, '2015-06-15', 'ON', 'Transfer', 'Fixed', 785, 64.58, 26.15, 16.69, 'Conv', 0, 'Owner-Occupied', 'Closed', '2016-05-30', 'Current');</v>
      </c>
    </row>
    <row r="2382" spans="1:16" x14ac:dyDescent="0.35">
      <c r="A2382" s="19">
        <v>2381</v>
      </c>
      <c r="B2382" s="18">
        <v>41963</v>
      </c>
      <c r="C2382" s="19" t="s">
        <v>51</v>
      </c>
      <c r="D2382" s="19" t="s">
        <v>61</v>
      </c>
      <c r="E2382" s="19" t="s">
        <v>53</v>
      </c>
      <c r="F2382" s="19">
        <v>711</v>
      </c>
      <c r="G2382" s="19">
        <v>95</v>
      </c>
      <c r="H2382" s="19">
        <v>40.17</v>
      </c>
      <c r="I2382" s="19">
        <v>24.96</v>
      </c>
      <c r="J2382" s="19" t="s">
        <v>60</v>
      </c>
      <c r="K2382" s="20">
        <v>800852.83</v>
      </c>
      <c r="L2382" s="20" t="s">
        <v>55</v>
      </c>
      <c r="M2382" s="20" t="s">
        <v>83</v>
      </c>
      <c r="N2382" s="26"/>
      <c r="O2382" s="20" t="s">
        <v>56</v>
      </c>
      <c r="P2382" t="str">
        <f t="shared" si="37"/>
        <v>INSERT INTO @DataTable (Deal, AdvanceDate, PROV, DealPurpose, RateType, BEACON, LTV, TDS, GDS, InsuranceType, PrincipalBalance, OccupancyType, AccountStatus, Closed_Date, DelinquencyBucket) VALUES (2381, '2014-11-20', 'AB', 'Purchase', 'Fixed', 711, 95, 40.17, 24.96, 'HiRatio', 800852.83, 'Owner-Occupied', 'Open', '1900-01-00', 'Current');</v>
      </c>
    </row>
    <row r="2383" spans="1:16" x14ac:dyDescent="0.35">
      <c r="A2383" s="22">
        <v>2382</v>
      </c>
      <c r="B2383" s="21">
        <v>41030</v>
      </c>
      <c r="C2383" s="22" t="s">
        <v>51</v>
      </c>
      <c r="D2383" s="22" t="s">
        <v>61</v>
      </c>
      <c r="E2383" s="22" t="s">
        <v>53</v>
      </c>
      <c r="F2383" s="22">
        <v>762</v>
      </c>
      <c r="G2383" s="22">
        <v>94.64</v>
      </c>
      <c r="H2383" s="22">
        <v>24.29</v>
      </c>
      <c r="I2383" s="22">
        <v>21.33</v>
      </c>
      <c r="J2383" s="22" t="s">
        <v>60</v>
      </c>
      <c r="K2383" s="23">
        <v>0</v>
      </c>
      <c r="L2383" s="23" t="s">
        <v>55</v>
      </c>
      <c r="M2383" s="23" t="s">
        <v>84</v>
      </c>
      <c r="N2383" s="27">
        <v>42345</v>
      </c>
      <c r="O2383" s="23" t="s">
        <v>56</v>
      </c>
      <c r="P2383" t="str">
        <f t="shared" si="37"/>
        <v>INSERT INTO @DataTable (Deal, AdvanceDate, PROV, DealPurpose, RateType, BEACON, LTV, TDS, GDS, InsuranceType, PrincipalBalance, OccupancyType, AccountStatus, Closed_Date, DelinquencyBucket) VALUES (2382, '2012-05-01', 'AB', 'Purchase', 'Fixed', 762, 94.64, 24.29, 21.33, 'HiRatio', 0, 'Owner-Occupied', 'Closed', '2015-12-07', 'Current');</v>
      </c>
    </row>
    <row r="2384" spans="1:16" x14ac:dyDescent="0.35">
      <c r="A2384" s="19">
        <v>2383</v>
      </c>
      <c r="B2384" s="18">
        <v>41564</v>
      </c>
      <c r="C2384" s="19" t="s">
        <v>51</v>
      </c>
      <c r="D2384" s="19" t="s">
        <v>61</v>
      </c>
      <c r="E2384" s="19" t="s">
        <v>53</v>
      </c>
      <c r="F2384" s="19">
        <v>746</v>
      </c>
      <c r="G2384" s="19">
        <v>74.77</v>
      </c>
      <c r="H2384" s="19">
        <v>26.34</v>
      </c>
      <c r="I2384" s="19">
        <v>17.72</v>
      </c>
      <c r="J2384" s="19" t="s">
        <v>54</v>
      </c>
      <c r="K2384" s="20">
        <v>0</v>
      </c>
      <c r="L2384" s="20" t="s">
        <v>55</v>
      </c>
      <c r="M2384" s="20" t="s">
        <v>84</v>
      </c>
      <c r="N2384" s="26">
        <v>41864</v>
      </c>
      <c r="O2384" s="20" t="s">
        <v>56</v>
      </c>
      <c r="P2384" t="str">
        <f t="shared" si="37"/>
        <v>INSERT INTO @DataTable (Deal, AdvanceDate, PROV, DealPurpose, RateType, BEACON, LTV, TDS, GDS, InsuranceType, PrincipalBalance, OccupancyType, AccountStatus, Closed_Date, DelinquencyBucket) VALUES (2383, '2013-10-17', 'AB', 'Purchase', 'Fixed', 746, 74.77, 26.34, 17.72, 'Conv', 0, 'Owner-Occupied', 'Closed', '2014-08-13', 'Current');</v>
      </c>
    </row>
    <row r="2385" spans="1:16" x14ac:dyDescent="0.35">
      <c r="A2385" s="22">
        <v>2384</v>
      </c>
      <c r="B2385" s="21">
        <v>42390</v>
      </c>
      <c r="C2385" s="22" t="s">
        <v>57</v>
      </c>
      <c r="D2385" s="22" t="s">
        <v>61</v>
      </c>
      <c r="E2385" s="22" t="s">
        <v>40</v>
      </c>
      <c r="F2385" s="22">
        <v>775</v>
      </c>
      <c r="G2385" s="22">
        <v>95</v>
      </c>
      <c r="H2385" s="22">
        <v>29.7</v>
      </c>
      <c r="I2385" s="22">
        <v>22.91</v>
      </c>
      <c r="J2385" s="22" t="s">
        <v>60</v>
      </c>
      <c r="K2385" s="23">
        <v>450795.53</v>
      </c>
      <c r="L2385" s="23" t="s">
        <v>55</v>
      </c>
      <c r="M2385" s="23" t="s">
        <v>83</v>
      </c>
      <c r="N2385" s="27"/>
      <c r="O2385" s="23" t="s">
        <v>56</v>
      </c>
      <c r="P2385" t="str">
        <f t="shared" si="37"/>
        <v>INSERT INTO @DataTable (Deal, AdvanceDate, PROV, DealPurpose, RateType, BEACON, LTV, TDS, GDS, InsuranceType, PrincipalBalance, OccupancyType, AccountStatus, Closed_Date, DelinquencyBucket) VALUES (2384, '2016-01-21', 'ON', 'Purchase', 'ARM', 775, 95, 29.7, 22.91, 'HiRatio', 450795.53, 'Owner-Occupied', 'Open', '1900-01-00', 'Current');</v>
      </c>
    </row>
    <row r="2386" spans="1:16" x14ac:dyDescent="0.35">
      <c r="A2386" s="19">
        <v>2385</v>
      </c>
      <c r="B2386" s="18">
        <v>42061</v>
      </c>
      <c r="C2386" s="19" t="s">
        <v>51</v>
      </c>
      <c r="D2386" s="19" t="s">
        <v>59</v>
      </c>
      <c r="E2386" s="19" t="s">
        <v>40</v>
      </c>
      <c r="F2386" s="19">
        <v>809</v>
      </c>
      <c r="G2386" s="19">
        <v>75.08</v>
      </c>
      <c r="H2386" s="19">
        <v>30.95</v>
      </c>
      <c r="I2386" s="19">
        <v>29.97</v>
      </c>
      <c r="J2386" s="19" t="s">
        <v>54</v>
      </c>
      <c r="K2386" s="20">
        <v>283751.33</v>
      </c>
      <c r="L2386" s="20" t="s">
        <v>55</v>
      </c>
      <c r="M2386" s="20" t="s">
        <v>83</v>
      </c>
      <c r="N2386" s="26"/>
      <c r="O2386" s="20" t="s">
        <v>56</v>
      </c>
      <c r="P2386" t="str">
        <f t="shared" si="37"/>
        <v>INSERT INTO @DataTable (Deal, AdvanceDate, PROV, DealPurpose, RateType, BEACON, LTV, TDS, GDS, InsuranceType, PrincipalBalance, OccupancyType, AccountStatus, Closed_Date, DelinquencyBucket) VALUES (2385, '2015-02-26', 'AB', 'Transfer', 'ARM', 809, 75.08, 30.95, 29.97, 'Conv', 283751.33, 'Owner-Occupied', 'Open', '1900-01-00', 'Current');</v>
      </c>
    </row>
    <row r="2387" spans="1:16" x14ac:dyDescent="0.35">
      <c r="A2387" s="22">
        <v>2386</v>
      </c>
      <c r="B2387" s="21">
        <v>41956</v>
      </c>
      <c r="C2387" s="22" t="s">
        <v>51</v>
      </c>
      <c r="D2387" s="22" t="s">
        <v>68</v>
      </c>
      <c r="E2387" s="22" t="s">
        <v>53</v>
      </c>
      <c r="F2387" s="22">
        <v>722</v>
      </c>
      <c r="G2387" s="22">
        <v>95</v>
      </c>
      <c r="H2387" s="22">
        <v>33.409999999999997</v>
      </c>
      <c r="I2387" s="22">
        <v>15.63</v>
      </c>
      <c r="J2387" s="22" t="s">
        <v>60</v>
      </c>
      <c r="K2387" s="23">
        <v>399641.98</v>
      </c>
      <c r="L2387" s="23" t="s">
        <v>55</v>
      </c>
      <c r="M2387" s="23" t="s">
        <v>83</v>
      </c>
      <c r="N2387" s="27"/>
      <c r="O2387" s="23" t="s">
        <v>56</v>
      </c>
      <c r="P2387" t="str">
        <f t="shared" si="37"/>
        <v>INSERT INTO @DataTable (Deal, AdvanceDate, PROV, DealPurpose, RateType, BEACON, LTV, TDS, GDS, InsuranceType, PrincipalBalance, OccupancyType, AccountStatus, Closed_Date, DelinquencyBucket) VALUES (2386, '2014-11-13', 'AB', 'Portable', 'Fixed', 722, 95, 33.41, 15.63, 'HiRatio', 399641.98, 'Owner-Occupied', 'Open', '1900-01-00', 'Current');</v>
      </c>
    </row>
    <row r="2388" spans="1:16" x14ac:dyDescent="0.35">
      <c r="A2388" s="19">
        <v>2387</v>
      </c>
      <c r="B2388" s="18">
        <v>40898</v>
      </c>
      <c r="C2388" s="19" t="s">
        <v>57</v>
      </c>
      <c r="D2388" s="19" t="s">
        <v>61</v>
      </c>
      <c r="E2388" s="19" t="s">
        <v>53</v>
      </c>
      <c r="F2388" s="19">
        <v>713</v>
      </c>
      <c r="G2388" s="19">
        <v>95</v>
      </c>
      <c r="H2388" s="19">
        <v>41.02</v>
      </c>
      <c r="I2388" s="19">
        <v>27.37</v>
      </c>
      <c r="J2388" s="19" t="s">
        <v>60</v>
      </c>
      <c r="K2388" s="20">
        <v>200874.79</v>
      </c>
      <c r="L2388" s="20" t="s">
        <v>55</v>
      </c>
      <c r="M2388" s="20" t="s">
        <v>83</v>
      </c>
      <c r="N2388" s="26"/>
      <c r="O2388" s="20" t="s">
        <v>80</v>
      </c>
      <c r="P2388" t="str">
        <f t="shared" si="37"/>
        <v>INSERT INTO @DataTable (Deal, AdvanceDate, PROV, DealPurpose, RateType, BEACON, LTV, TDS, GDS, InsuranceType, PrincipalBalance, OccupancyType, AccountStatus, Closed_Date, DelinquencyBucket) VALUES (2387, '2011-12-21', 'ON', 'Purchase', 'Fixed', 713, 95, 41.02, 27.37, 'HiRatio', 200874.79, 'Owner-Occupied', 'Open', '1900-01-00', '30-59');</v>
      </c>
    </row>
    <row r="2389" spans="1:16" x14ac:dyDescent="0.35">
      <c r="A2389" s="22">
        <v>2388</v>
      </c>
      <c r="B2389" s="21">
        <v>42443</v>
      </c>
      <c r="C2389" s="22" t="s">
        <v>51</v>
      </c>
      <c r="D2389" s="22" t="s">
        <v>59</v>
      </c>
      <c r="E2389" s="22" t="s">
        <v>53</v>
      </c>
      <c r="F2389" s="22">
        <v>630</v>
      </c>
      <c r="G2389" s="22">
        <v>94.94</v>
      </c>
      <c r="H2389" s="22">
        <v>35.22</v>
      </c>
      <c r="I2389" s="22">
        <v>27.55</v>
      </c>
      <c r="J2389" s="22" t="s">
        <v>60</v>
      </c>
      <c r="K2389" s="23">
        <v>276427.01</v>
      </c>
      <c r="L2389" s="23" t="s">
        <v>55</v>
      </c>
      <c r="M2389" s="23" t="s">
        <v>83</v>
      </c>
      <c r="N2389" s="27"/>
      <c r="O2389" s="23" t="s">
        <v>56</v>
      </c>
      <c r="P2389" t="str">
        <f t="shared" si="37"/>
        <v>INSERT INTO @DataTable (Deal, AdvanceDate, PROV, DealPurpose, RateType, BEACON, LTV, TDS, GDS, InsuranceType, PrincipalBalance, OccupancyType, AccountStatus, Closed_Date, DelinquencyBucket) VALUES (2388, '2016-03-14', 'AB', 'Transfer', 'Fixed', 630, 94.94, 35.22, 27.55, 'HiRatio', 276427.01, 'Owner-Occupied', 'Open', '1900-01-00', 'Current');</v>
      </c>
    </row>
    <row r="2390" spans="1:16" x14ac:dyDescent="0.35">
      <c r="A2390" s="19">
        <v>2389</v>
      </c>
      <c r="B2390" s="18">
        <v>42522</v>
      </c>
      <c r="C2390" s="19" t="s">
        <v>57</v>
      </c>
      <c r="D2390" s="19" t="s">
        <v>52</v>
      </c>
      <c r="E2390" s="19" t="s">
        <v>53</v>
      </c>
      <c r="F2390" s="19">
        <v>814</v>
      </c>
      <c r="G2390" s="19">
        <v>60.9</v>
      </c>
      <c r="H2390" s="19">
        <v>36.69</v>
      </c>
      <c r="I2390" s="19">
        <v>35.729999999999997</v>
      </c>
      <c r="J2390" s="19" t="s">
        <v>54</v>
      </c>
      <c r="K2390" s="20">
        <v>318735.88</v>
      </c>
      <c r="L2390" s="20" t="s">
        <v>55</v>
      </c>
      <c r="M2390" s="20" t="s">
        <v>83</v>
      </c>
      <c r="N2390" s="26"/>
      <c r="O2390" s="20" t="s">
        <v>56</v>
      </c>
      <c r="P2390" t="str">
        <f t="shared" si="37"/>
        <v>INSERT INTO @DataTable (Deal, AdvanceDate, PROV, DealPurpose, RateType, BEACON, LTV, TDS, GDS, InsuranceType, PrincipalBalance, OccupancyType, AccountStatus, Closed_Date, DelinquencyBucket) VALUES (2389, '2016-06-01', 'ON', 'Refinance External', 'Fixed', 814, 60.9, 36.69, 35.73, 'Conv', 318735.88, 'Owner-Occupied', 'Open', '1900-01-00', 'Current');</v>
      </c>
    </row>
    <row r="2391" spans="1:16" x14ac:dyDescent="0.35">
      <c r="A2391" s="22">
        <v>2390</v>
      </c>
      <c r="B2391" s="21">
        <v>42453</v>
      </c>
      <c r="C2391" s="22" t="s">
        <v>63</v>
      </c>
      <c r="D2391" s="22" t="s">
        <v>61</v>
      </c>
      <c r="E2391" s="22" t="s">
        <v>40</v>
      </c>
      <c r="F2391" s="22">
        <v>735</v>
      </c>
      <c r="G2391" s="22">
        <v>94.97</v>
      </c>
      <c r="H2391" s="22">
        <v>27.87</v>
      </c>
      <c r="I2391" s="22">
        <v>10.99</v>
      </c>
      <c r="J2391" s="22" t="s">
        <v>60</v>
      </c>
      <c r="K2391" s="23">
        <v>142350.32999999999</v>
      </c>
      <c r="L2391" s="23" t="s">
        <v>55</v>
      </c>
      <c r="M2391" s="23" t="s">
        <v>83</v>
      </c>
      <c r="N2391" s="27"/>
      <c r="O2391" s="23" t="s">
        <v>56</v>
      </c>
      <c r="P2391" t="str">
        <f t="shared" si="37"/>
        <v>INSERT INTO @DataTable (Deal, AdvanceDate, PROV, DealPurpose, RateType, BEACON, LTV, TDS, GDS, InsuranceType, PrincipalBalance, OccupancyType, AccountStatus, Closed_Date, DelinquencyBucket) VALUES (2390, '2016-03-24', 'SK', 'Purchase', 'ARM', 735, 94.97, 27.87, 10.99, 'HiRatio', 142350.33, 'Owner-Occupied', 'Open', '1900-01-00', 'Current');</v>
      </c>
    </row>
    <row r="2392" spans="1:16" x14ac:dyDescent="0.35">
      <c r="A2392" s="19">
        <v>2391</v>
      </c>
      <c r="B2392" s="18">
        <v>41878</v>
      </c>
      <c r="C2392" s="19" t="s">
        <v>57</v>
      </c>
      <c r="D2392" s="19" t="s">
        <v>52</v>
      </c>
      <c r="E2392" s="19" t="s">
        <v>40</v>
      </c>
      <c r="F2392" s="19">
        <v>677</v>
      </c>
      <c r="G2392" s="19">
        <v>80</v>
      </c>
      <c r="H2392" s="19">
        <v>38.229999999999997</v>
      </c>
      <c r="I2392" s="19">
        <v>23.47</v>
      </c>
      <c r="J2392" s="19" t="s">
        <v>54</v>
      </c>
      <c r="K2392" s="20">
        <v>275193.96999999997</v>
      </c>
      <c r="L2392" s="20" t="s">
        <v>55</v>
      </c>
      <c r="M2392" s="20" t="s">
        <v>83</v>
      </c>
      <c r="N2392" s="26"/>
      <c r="O2392" s="20" t="s">
        <v>56</v>
      </c>
      <c r="P2392" t="str">
        <f t="shared" si="37"/>
        <v>INSERT INTO @DataTable (Deal, AdvanceDate, PROV, DealPurpose, RateType, BEACON, LTV, TDS, GDS, InsuranceType, PrincipalBalance, OccupancyType, AccountStatus, Closed_Date, DelinquencyBucket) VALUES (2391, '2014-08-27', 'ON', 'Refinance External', 'ARM', 677, 80, 38.23, 23.47, 'Conv', 275193.97, 'Owner-Occupied', 'Open', '1900-01-00', 'Current');</v>
      </c>
    </row>
    <row r="2393" spans="1:16" x14ac:dyDescent="0.35">
      <c r="A2393" s="22">
        <v>2392</v>
      </c>
      <c r="B2393" s="21">
        <v>42531</v>
      </c>
      <c r="C2393" s="22" t="s">
        <v>57</v>
      </c>
      <c r="D2393" s="22" t="s">
        <v>59</v>
      </c>
      <c r="E2393" s="22" t="s">
        <v>53</v>
      </c>
      <c r="F2393" s="22">
        <v>771</v>
      </c>
      <c r="G2393" s="22">
        <v>68.95</v>
      </c>
      <c r="H2393" s="22">
        <v>32.29</v>
      </c>
      <c r="I2393" s="22">
        <v>23.08</v>
      </c>
      <c r="J2393" s="22" t="s">
        <v>54</v>
      </c>
      <c r="K2393" s="23">
        <v>242466.71</v>
      </c>
      <c r="L2393" s="23" t="s">
        <v>55</v>
      </c>
      <c r="M2393" s="23" t="s">
        <v>83</v>
      </c>
      <c r="N2393" s="27"/>
      <c r="O2393" s="23" t="s">
        <v>56</v>
      </c>
      <c r="P2393" t="str">
        <f t="shared" si="37"/>
        <v>INSERT INTO @DataTable (Deal, AdvanceDate, PROV, DealPurpose, RateType, BEACON, LTV, TDS, GDS, InsuranceType, PrincipalBalance, OccupancyType, AccountStatus, Closed_Date, DelinquencyBucket) VALUES (2392, '2016-06-10', 'ON', 'Transfer', 'Fixed', 771, 68.95, 32.29, 23.08, 'Conv', 242466.71, 'Owner-Occupied', 'Open', '1900-01-00', 'Current');</v>
      </c>
    </row>
    <row r="2394" spans="1:16" x14ac:dyDescent="0.35">
      <c r="A2394" s="19">
        <v>2393</v>
      </c>
      <c r="B2394" s="18">
        <v>40739</v>
      </c>
      <c r="C2394" s="19" t="s">
        <v>58</v>
      </c>
      <c r="D2394" s="19" t="s">
        <v>52</v>
      </c>
      <c r="E2394" s="19" t="s">
        <v>53</v>
      </c>
      <c r="F2394" s="19">
        <v>610</v>
      </c>
      <c r="G2394" s="19">
        <v>48.63</v>
      </c>
      <c r="H2394" s="19">
        <v>38.04</v>
      </c>
      <c r="I2394" s="19">
        <v>28.98</v>
      </c>
      <c r="J2394" s="19" t="s">
        <v>54</v>
      </c>
      <c r="K2394" s="20">
        <v>0</v>
      </c>
      <c r="L2394" s="20" t="s">
        <v>62</v>
      </c>
      <c r="M2394" s="20" t="s">
        <v>84</v>
      </c>
      <c r="N2394" s="26">
        <v>40836</v>
      </c>
      <c r="O2394" s="20" t="s">
        <v>56</v>
      </c>
      <c r="P2394" t="str">
        <f t="shared" si="37"/>
        <v>INSERT INTO @DataTable (Deal, AdvanceDate, PROV, DealPurpose, RateType, BEACON, LTV, TDS, GDS, InsuranceType, PrincipalBalance, OccupancyType, AccountStatus, Closed_Date, DelinquencyBucket) VALUES (2393, '2011-07-15', 'BC', 'Refinance External', 'Fixed', 610, 48.63, 38.04, 28.98, 'Conv', 0, 'Rental', 'Closed', '2011-10-20', 'Current');</v>
      </c>
    </row>
    <row r="2395" spans="1:16" x14ac:dyDescent="0.35">
      <c r="A2395" s="22">
        <v>2394</v>
      </c>
      <c r="B2395" s="21">
        <v>40623</v>
      </c>
      <c r="C2395" s="22" t="s">
        <v>57</v>
      </c>
      <c r="D2395" s="22" t="s">
        <v>52</v>
      </c>
      <c r="E2395" s="22" t="s">
        <v>40</v>
      </c>
      <c r="F2395" s="22">
        <v>729</v>
      </c>
      <c r="G2395" s="22">
        <v>90</v>
      </c>
      <c r="H2395" s="22">
        <v>27.79</v>
      </c>
      <c r="I2395" s="22">
        <v>26.33</v>
      </c>
      <c r="J2395" s="22" t="s">
        <v>60</v>
      </c>
      <c r="K2395" s="23">
        <v>0</v>
      </c>
      <c r="L2395" s="23" t="s">
        <v>55</v>
      </c>
      <c r="M2395" s="23" t="s">
        <v>84</v>
      </c>
      <c r="N2395" s="27">
        <v>41820</v>
      </c>
      <c r="O2395" s="23" t="s">
        <v>56</v>
      </c>
      <c r="P2395" t="str">
        <f t="shared" si="37"/>
        <v>INSERT INTO @DataTable (Deal, AdvanceDate, PROV, DealPurpose, RateType, BEACON, LTV, TDS, GDS, InsuranceType, PrincipalBalance, OccupancyType, AccountStatus, Closed_Date, DelinquencyBucket) VALUES (2394, '2011-03-21', 'ON', 'Refinance External', 'ARM', 729, 90, 27.79, 26.33, 'HiRatio', 0, 'Owner-Occupied', 'Closed', '2014-06-30', 'Current');</v>
      </c>
    </row>
    <row r="2396" spans="1:16" x14ac:dyDescent="0.35">
      <c r="A2396" s="19">
        <v>2395</v>
      </c>
      <c r="B2396" s="18">
        <v>42188</v>
      </c>
      <c r="C2396" s="19" t="s">
        <v>51</v>
      </c>
      <c r="D2396" s="19" t="s">
        <v>64</v>
      </c>
      <c r="E2396" s="19" t="s">
        <v>53</v>
      </c>
      <c r="F2396" s="19">
        <v>785</v>
      </c>
      <c r="G2396" s="19">
        <v>95</v>
      </c>
      <c r="H2396" s="19">
        <v>28.85</v>
      </c>
      <c r="I2396" s="19">
        <v>28.49</v>
      </c>
      <c r="J2396" s="19" t="s">
        <v>60</v>
      </c>
      <c r="K2396" s="20">
        <v>146805.57</v>
      </c>
      <c r="L2396" s="20" t="s">
        <v>55</v>
      </c>
      <c r="M2396" s="20" t="s">
        <v>83</v>
      </c>
      <c r="N2396" s="26"/>
      <c r="O2396" s="20" t="s">
        <v>56</v>
      </c>
      <c r="P2396" t="str">
        <f t="shared" si="37"/>
        <v>INSERT INTO @DataTable (Deal, AdvanceDate, PROV, DealPurpose, RateType, BEACON, LTV, TDS, GDS, InsuranceType, PrincipalBalance, OccupancyType, AccountStatus, Closed_Date, DelinquencyBucket) VALUES (2395, '2015-07-03', 'AB', 'Purchase with Improvements', 'Fixed', 785, 95, 28.85, 28.49, 'HiRatio', 146805.57, 'Owner-Occupied', 'Open', '1900-01-00', 'Current');</v>
      </c>
    </row>
    <row r="2397" spans="1:16" x14ac:dyDescent="0.35">
      <c r="A2397" s="22">
        <v>2396</v>
      </c>
      <c r="B2397" s="21">
        <v>42200</v>
      </c>
      <c r="C2397" s="22" t="s">
        <v>63</v>
      </c>
      <c r="D2397" s="22" t="s">
        <v>61</v>
      </c>
      <c r="E2397" s="22" t="s">
        <v>53</v>
      </c>
      <c r="F2397" s="22">
        <v>738</v>
      </c>
      <c r="G2397" s="22">
        <v>95</v>
      </c>
      <c r="H2397" s="22">
        <v>42.96</v>
      </c>
      <c r="I2397" s="22">
        <v>27.39</v>
      </c>
      <c r="J2397" s="22" t="s">
        <v>60</v>
      </c>
      <c r="K2397" s="23">
        <v>335956.74</v>
      </c>
      <c r="L2397" s="23" t="s">
        <v>55</v>
      </c>
      <c r="M2397" s="23" t="s">
        <v>83</v>
      </c>
      <c r="N2397" s="27"/>
      <c r="O2397" s="23" t="s">
        <v>56</v>
      </c>
      <c r="P2397" t="str">
        <f t="shared" si="37"/>
        <v>INSERT INTO @DataTable (Deal, AdvanceDate, PROV, DealPurpose, RateType, BEACON, LTV, TDS, GDS, InsuranceType, PrincipalBalance, OccupancyType, AccountStatus, Closed_Date, DelinquencyBucket) VALUES (2396, '2015-07-15', 'SK', 'Purchase', 'Fixed', 738, 95, 42.96, 27.39, 'HiRatio', 335956.74, 'Owner-Occupied', 'Open', '1900-01-00', 'Current');</v>
      </c>
    </row>
    <row r="2398" spans="1:16" x14ac:dyDescent="0.35">
      <c r="A2398" s="19">
        <v>2397</v>
      </c>
      <c r="B2398" s="18">
        <v>40598</v>
      </c>
      <c r="C2398" s="19" t="s">
        <v>51</v>
      </c>
      <c r="D2398" s="19" t="s">
        <v>61</v>
      </c>
      <c r="E2398" s="19" t="s">
        <v>53</v>
      </c>
      <c r="F2398" s="19">
        <v>725</v>
      </c>
      <c r="G2398" s="19">
        <v>95</v>
      </c>
      <c r="H2398" s="19">
        <v>29.68</v>
      </c>
      <c r="I2398" s="19">
        <v>23.9</v>
      </c>
      <c r="J2398" s="19" t="s">
        <v>60</v>
      </c>
      <c r="K2398" s="20">
        <v>271256.03999999998</v>
      </c>
      <c r="L2398" s="20" t="s">
        <v>55</v>
      </c>
      <c r="M2398" s="20" t="s">
        <v>83</v>
      </c>
      <c r="N2398" s="26"/>
      <c r="O2398" s="20" t="s">
        <v>56</v>
      </c>
      <c r="P2398" t="str">
        <f t="shared" si="37"/>
        <v>INSERT INTO @DataTable (Deal, AdvanceDate, PROV, DealPurpose, RateType, BEACON, LTV, TDS, GDS, InsuranceType, PrincipalBalance, OccupancyType, AccountStatus, Closed_Date, DelinquencyBucket) VALUES (2397, '2011-02-24', 'AB', 'Purchase', 'Fixed', 725, 95, 29.68, 23.9, 'HiRatio', 271256.04, 'Owner-Occupied', 'Open', '1900-01-00', 'Current');</v>
      </c>
    </row>
    <row r="2399" spans="1:16" x14ac:dyDescent="0.35">
      <c r="A2399" s="22">
        <v>2398</v>
      </c>
      <c r="B2399" s="21">
        <v>42333</v>
      </c>
      <c r="C2399" s="22" t="s">
        <v>57</v>
      </c>
      <c r="D2399" s="22" t="s">
        <v>61</v>
      </c>
      <c r="E2399" s="22" t="s">
        <v>53</v>
      </c>
      <c r="F2399" s="22">
        <v>728</v>
      </c>
      <c r="G2399" s="22">
        <v>95</v>
      </c>
      <c r="H2399" s="22">
        <v>35.39</v>
      </c>
      <c r="I2399" s="22">
        <v>20.29</v>
      </c>
      <c r="J2399" s="22" t="s">
        <v>60</v>
      </c>
      <c r="K2399" s="23">
        <v>0</v>
      </c>
      <c r="L2399" s="23" t="s">
        <v>55</v>
      </c>
      <c r="M2399" s="23" t="s">
        <v>84</v>
      </c>
      <c r="N2399" s="27">
        <v>42723</v>
      </c>
      <c r="O2399" s="23" t="s">
        <v>56</v>
      </c>
      <c r="P2399" t="str">
        <f t="shared" si="37"/>
        <v>INSERT INTO @DataTable (Deal, AdvanceDate, PROV, DealPurpose, RateType, BEACON, LTV, TDS, GDS, InsuranceType, PrincipalBalance, OccupancyType, AccountStatus, Closed_Date, DelinquencyBucket) VALUES (2398, '2015-11-25', 'ON', 'Purchase', 'Fixed', 728, 95, 35.39, 20.29, 'HiRatio', 0, 'Owner-Occupied', 'Closed', '2016-12-19', 'Current');</v>
      </c>
    </row>
    <row r="2400" spans="1:16" x14ac:dyDescent="0.35">
      <c r="A2400" s="19">
        <v>2399</v>
      </c>
      <c r="B2400" s="18">
        <v>41453</v>
      </c>
      <c r="C2400" s="19" t="s">
        <v>57</v>
      </c>
      <c r="D2400" s="19" t="s">
        <v>61</v>
      </c>
      <c r="E2400" s="19" t="s">
        <v>53</v>
      </c>
      <c r="F2400" s="19">
        <v>677</v>
      </c>
      <c r="G2400" s="19">
        <v>95</v>
      </c>
      <c r="H2400" s="19">
        <v>35.659999999999997</v>
      </c>
      <c r="I2400" s="19">
        <v>20.41</v>
      </c>
      <c r="J2400" s="19" t="s">
        <v>60</v>
      </c>
      <c r="K2400" s="20">
        <v>0</v>
      </c>
      <c r="L2400" s="20" t="s">
        <v>55</v>
      </c>
      <c r="M2400" s="20" t="s">
        <v>84</v>
      </c>
      <c r="N2400" s="26">
        <v>42674</v>
      </c>
      <c r="O2400" s="20" t="s">
        <v>56</v>
      </c>
      <c r="P2400" t="str">
        <f t="shared" si="37"/>
        <v>INSERT INTO @DataTable (Deal, AdvanceDate, PROV, DealPurpose, RateType, BEACON, LTV, TDS, GDS, InsuranceType, PrincipalBalance, OccupancyType, AccountStatus, Closed_Date, DelinquencyBucket) VALUES (2399, '2013-06-28', 'ON', 'Purchase', 'Fixed', 677, 95, 35.66, 20.41, 'HiRatio', 0, 'Owner-Occupied', 'Closed', '2016-10-31', 'Current');</v>
      </c>
    </row>
    <row r="2401" spans="1:16" x14ac:dyDescent="0.35">
      <c r="A2401" s="22">
        <v>2400</v>
      </c>
      <c r="B2401" s="21">
        <v>41934</v>
      </c>
      <c r="C2401" s="22" t="s">
        <v>57</v>
      </c>
      <c r="D2401" s="22" t="s">
        <v>52</v>
      </c>
      <c r="E2401" s="22" t="s">
        <v>53</v>
      </c>
      <c r="F2401" s="22">
        <v>728</v>
      </c>
      <c r="G2401" s="22">
        <v>80</v>
      </c>
      <c r="H2401" s="22">
        <v>39.85</v>
      </c>
      <c r="I2401" s="22">
        <v>34.32</v>
      </c>
      <c r="J2401" s="22" t="s">
        <v>54</v>
      </c>
      <c r="K2401" s="23">
        <v>318052.14</v>
      </c>
      <c r="L2401" s="23" t="s">
        <v>55</v>
      </c>
      <c r="M2401" s="23" t="s">
        <v>83</v>
      </c>
      <c r="N2401" s="27"/>
      <c r="O2401" s="23" t="s">
        <v>56</v>
      </c>
      <c r="P2401" t="str">
        <f t="shared" si="37"/>
        <v>INSERT INTO @DataTable (Deal, AdvanceDate, PROV, DealPurpose, RateType, BEACON, LTV, TDS, GDS, InsuranceType, PrincipalBalance, OccupancyType, AccountStatus, Closed_Date, DelinquencyBucket) VALUES (2400, '2014-10-22', 'ON', 'Refinance External', 'Fixed', 728, 80, 39.85, 34.32, 'Conv', 318052.14, 'Owner-Occupied', 'Open', '1900-01-00', 'Current');</v>
      </c>
    </row>
    <row r="2402" spans="1:16" x14ac:dyDescent="0.35">
      <c r="A2402" s="19">
        <v>2401</v>
      </c>
      <c r="B2402" s="18">
        <v>42242</v>
      </c>
      <c r="C2402" s="19" t="s">
        <v>57</v>
      </c>
      <c r="D2402" s="19" t="s">
        <v>59</v>
      </c>
      <c r="E2402" s="19" t="s">
        <v>53</v>
      </c>
      <c r="F2402" s="19">
        <v>772</v>
      </c>
      <c r="G2402" s="19">
        <v>65.849999999999994</v>
      </c>
      <c r="H2402" s="19">
        <v>30.66</v>
      </c>
      <c r="I2402" s="19">
        <v>23.62</v>
      </c>
      <c r="J2402" s="19" t="s">
        <v>54</v>
      </c>
      <c r="K2402" s="20">
        <v>178870.41</v>
      </c>
      <c r="L2402" s="20" t="s">
        <v>55</v>
      </c>
      <c r="M2402" s="20" t="s">
        <v>83</v>
      </c>
      <c r="N2402" s="26"/>
      <c r="O2402" s="20" t="s">
        <v>56</v>
      </c>
      <c r="P2402" t="str">
        <f t="shared" si="37"/>
        <v>INSERT INTO @DataTable (Deal, AdvanceDate, PROV, DealPurpose, RateType, BEACON, LTV, TDS, GDS, InsuranceType, PrincipalBalance, OccupancyType, AccountStatus, Closed_Date, DelinquencyBucket) VALUES (2401, '2015-08-26', 'ON', 'Transfer', 'Fixed', 772, 65.85, 30.66, 23.62, 'Conv', 178870.41, 'Owner-Occupied', 'Open', '1900-01-00', 'Current');</v>
      </c>
    </row>
    <row r="2403" spans="1:16" x14ac:dyDescent="0.35">
      <c r="A2403" s="22">
        <v>2402</v>
      </c>
      <c r="B2403" s="21">
        <v>40886</v>
      </c>
      <c r="C2403" s="22" t="s">
        <v>57</v>
      </c>
      <c r="D2403" s="22" t="s">
        <v>61</v>
      </c>
      <c r="E2403" s="22" t="s">
        <v>53</v>
      </c>
      <c r="F2403" s="22">
        <v>764</v>
      </c>
      <c r="G2403" s="22">
        <v>95</v>
      </c>
      <c r="H2403" s="22">
        <v>40.090000000000003</v>
      </c>
      <c r="I2403" s="22">
        <v>35.42</v>
      </c>
      <c r="J2403" s="22" t="s">
        <v>60</v>
      </c>
      <c r="K2403" s="23">
        <v>0</v>
      </c>
      <c r="L2403" s="23" t="s">
        <v>55</v>
      </c>
      <c r="M2403" s="23" t="s">
        <v>84</v>
      </c>
      <c r="N2403" s="27">
        <v>42026</v>
      </c>
      <c r="O2403" s="23" t="s">
        <v>56</v>
      </c>
      <c r="P2403" t="str">
        <f t="shared" si="37"/>
        <v>INSERT INTO @DataTable (Deal, AdvanceDate, PROV, DealPurpose, RateType, BEACON, LTV, TDS, GDS, InsuranceType, PrincipalBalance, OccupancyType, AccountStatus, Closed_Date, DelinquencyBucket) VALUES (2402, '2011-12-09', 'ON', 'Purchase', 'Fixed', 764, 95, 40.09, 35.42, 'HiRatio', 0, 'Owner-Occupied', 'Closed', '2015-01-22', 'Current');</v>
      </c>
    </row>
    <row r="2404" spans="1:16" x14ac:dyDescent="0.35">
      <c r="A2404" s="19">
        <v>2403</v>
      </c>
      <c r="B2404" s="18">
        <v>41548</v>
      </c>
      <c r="C2404" s="19" t="s">
        <v>57</v>
      </c>
      <c r="D2404" s="19" t="s">
        <v>59</v>
      </c>
      <c r="E2404" s="19" t="s">
        <v>40</v>
      </c>
      <c r="F2404" s="19">
        <v>729</v>
      </c>
      <c r="G2404" s="19">
        <v>79.78</v>
      </c>
      <c r="H2404" s="19">
        <v>26.43</v>
      </c>
      <c r="I2404" s="19">
        <v>18.55</v>
      </c>
      <c r="J2404" s="19" t="s">
        <v>54</v>
      </c>
      <c r="K2404" s="20">
        <v>209375.93</v>
      </c>
      <c r="L2404" s="20" t="s">
        <v>55</v>
      </c>
      <c r="M2404" s="20" t="s">
        <v>83</v>
      </c>
      <c r="N2404" s="26"/>
      <c r="O2404" s="20" t="s">
        <v>56</v>
      </c>
      <c r="P2404" t="str">
        <f t="shared" si="37"/>
        <v>INSERT INTO @DataTable (Deal, AdvanceDate, PROV, DealPurpose, RateType, BEACON, LTV, TDS, GDS, InsuranceType, PrincipalBalance, OccupancyType, AccountStatus, Closed_Date, DelinquencyBucket) VALUES (2403, '2013-10-01', 'ON', 'Transfer', 'ARM', 729, 79.78, 26.43, 18.55, 'Conv', 209375.93, 'Owner-Occupied', 'Open', '1900-01-00', 'Current');</v>
      </c>
    </row>
    <row r="2405" spans="1:16" x14ac:dyDescent="0.35">
      <c r="A2405" s="22">
        <v>2404</v>
      </c>
      <c r="B2405" s="21">
        <v>41898</v>
      </c>
      <c r="C2405" s="22" t="s">
        <v>51</v>
      </c>
      <c r="D2405" s="22" t="s">
        <v>61</v>
      </c>
      <c r="E2405" s="22" t="s">
        <v>53</v>
      </c>
      <c r="F2405" s="22">
        <v>716</v>
      </c>
      <c r="G2405" s="22">
        <v>80</v>
      </c>
      <c r="H2405" s="22">
        <v>35.229999999999997</v>
      </c>
      <c r="I2405" s="22">
        <v>23.02</v>
      </c>
      <c r="J2405" s="22" t="s">
        <v>54</v>
      </c>
      <c r="K2405" s="23">
        <v>0</v>
      </c>
      <c r="L2405" s="23" t="s">
        <v>55</v>
      </c>
      <c r="M2405" s="23" t="s">
        <v>84</v>
      </c>
      <c r="N2405" s="27">
        <v>42655</v>
      </c>
      <c r="O2405" s="23" t="s">
        <v>56</v>
      </c>
      <c r="P2405" t="str">
        <f t="shared" si="37"/>
        <v>INSERT INTO @DataTable (Deal, AdvanceDate, PROV, DealPurpose, RateType, BEACON, LTV, TDS, GDS, InsuranceType, PrincipalBalance, OccupancyType, AccountStatus, Closed_Date, DelinquencyBucket) VALUES (2404, '2014-09-16', 'AB', 'Purchase', 'Fixed', 716, 80, 35.23, 23.02, 'Conv', 0, 'Owner-Occupied', 'Closed', '2016-10-12', 'Current');</v>
      </c>
    </row>
    <row r="2406" spans="1:16" x14ac:dyDescent="0.35">
      <c r="A2406" s="19">
        <v>2405</v>
      </c>
      <c r="B2406" s="18">
        <v>42104</v>
      </c>
      <c r="C2406" s="19" t="s">
        <v>58</v>
      </c>
      <c r="D2406" s="19" t="s">
        <v>52</v>
      </c>
      <c r="E2406" s="19" t="s">
        <v>40</v>
      </c>
      <c r="F2406" s="19">
        <v>770</v>
      </c>
      <c r="G2406" s="19">
        <v>30.59</v>
      </c>
      <c r="H2406" s="19">
        <v>12.23</v>
      </c>
      <c r="I2406" s="19">
        <v>10.34</v>
      </c>
      <c r="J2406" s="19" t="s">
        <v>54</v>
      </c>
      <c r="K2406" s="20">
        <v>234276.66</v>
      </c>
      <c r="L2406" s="20" t="s">
        <v>55</v>
      </c>
      <c r="M2406" s="20" t="s">
        <v>83</v>
      </c>
      <c r="N2406" s="26"/>
      <c r="O2406" s="20" t="s">
        <v>56</v>
      </c>
      <c r="P2406" t="str">
        <f t="shared" si="37"/>
        <v>INSERT INTO @DataTable (Deal, AdvanceDate, PROV, DealPurpose, RateType, BEACON, LTV, TDS, GDS, InsuranceType, PrincipalBalance, OccupancyType, AccountStatus, Closed_Date, DelinquencyBucket) VALUES (2405, '2015-04-10', 'BC', 'Refinance External', 'ARM', 770, 30.59, 12.23, 10.34, 'Conv', 234276.66, 'Owner-Occupied', 'Open', '1900-01-00', 'Current');</v>
      </c>
    </row>
    <row r="2407" spans="1:16" x14ac:dyDescent="0.35">
      <c r="A2407" s="22">
        <v>2406</v>
      </c>
      <c r="B2407" s="21">
        <v>42167</v>
      </c>
      <c r="C2407" s="22" t="s">
        <v>57</v>
      </c>
      <c r="D2407" s="22" t="s">
        <v>52</v>
      </c>
      <c r="E2407" s="22" t="s">
        <v>53</v>
      </c>
      <c r="F2407" s="22">
        <v>762</v>
      </c>
      <c r="G2407" s="22">
        <v>48.19</v>
      </c>
      <c r="H2407" s="22">
        <v>11.86</v>
      </c>
      <c r="I2407" s="22">
        <v>11.86</v>
      </c>
      <c r="J2407" s="22" t="s">
        <v>54</v>
      </c>
      <c r="K2407" s="23">
        <v>185474.24</v>
      </c>
      <c r="L2407" s="23" t="s">
        <v>55</v>
      </c>
      <c r="M2407" s="23" t="s">
        <v>83</v>
      </c>
      <c r="N2407" s="27"/>
      <c r="O2407" s="23" t="s">
        <v>56</v>
      </c>
      <c r="P2407" t="str">
        <f t="shared" si="37"/>
        <v>INSERT INTO @DataTable (Deal, AdvanceDate, PROV, DealPurpose, RateType, BEACON, LTV, TDS, GDS, InsuranceType, PrincipalBalance, OccupancyType, AccountStatus, Closed_Date, DelinquencyBucket) VALUES (2406, '2015-06-12', 'ON', 'Refinance External', 'Fixed', 762, 48.19, 11.86, 11.86, 'Conv', 185474.24, 'Owner-Occupied', 'Open', '1900-01-00', 'Current');</v>
      </c>
    </row>
    <row r="2408" spans="1:16" x14ac:dyDescent="0.35">
      <c r="A2408" s="19">
        <v>2407</v>
      </c>
      <c r="B2408" s="18">
        <v>42307</v>
      </c>
      <c r="C2408" s="19" t="s">
        <v>51</v>
      </c>
      <c r="D2408" s="19" t="s">
        <v>64</v>
      </c>
      <c r="E2408" s="19" t="s">
        <v>53</v>
      </c>
      <c r="F2408" s="19">
        <v>789</v>
      </c>
      <c r="G2408" s="19">
        <v>95</v>
      </c>
      <c r="H2408" s="19">
        <v>27.03</v>
      </c>
      <c r="I2408" s="19">
        <v>19.22</v>
      </c>
      <c r="J2408" s="19" t="s">
        <v>60</v>
      </c>
      <c r="K2408" s="20">
        <v>423126.91</v>
      </c>
      <c r="L2408" s="20" t="s">
        <v>55</v>
      </c>
      <c r="M2408" s="20" t="s">
        <v>83</v>
      </c>
      <c r="N2408" s="26"/>
      <c r="O2408" s="20" t="s">
        <v>56</v>
      </c>
      <c r="P2408" t="str">
        <f t="shared" si="37"/>
        <v>INSERT INTO @DataTable (Deal, AdvanceDate, PROV, DealPurpose, RateType, BEACON, LTV, TDS, GDS, InsuranceType, PrincipalBalance, OccupancyType, AccountStatus, Closed_Date, DelinquencyBucket) VALUES (2407, '2015-10-30', 'AB', 'Purchase with Improvements', 'Fixed', 789, 95, 27.03, 19.22, 'HiRatio', 423126.91, 'Owner-Occupied', 'Open', '1900-01-00', 'Current');</v>
      </c>
    </row>
    <row r="2409" spans="1:16" x14ac:dyDescent="0.35">
      <c r="A2409" s="22">
        <v>2408</v>
      </c>
      <c r="B2409" s="21">
        <v>41355</v>
      </c>
      <c r="C2409" s="22" t="s">
        <v>58</v>
      </c>
      <c r="D2409" s="22" t="s">
        <v>61</v>
      </c>
      <c r="E2409" s="22" t="s">
        <v>53</v>
      </c>
      <c r="F2409" s="22">
        <v>749</v>
      </c>
      <c r="G2409" s="22">
        <v>92.88</v>
      </c>
      <c r="H2409" s="22">
        <v>43.31</v>
      </c>
      <c r="I2409" s="22">
        <v>31.42</v>
      </c>
      <c r="J2409" s="22" t="s">
        <v>60</v>
      </c>
      <c r="K2409" s="23">
        <v>0</v>
      </c>
      <c r="L2409" s="23" t="s">
        <v>55</v>
      </c>
      <c r="M2409" s="23" t="s">
        <v>84</v>
      </c>
      <c r="N2409" s="27">
        <v>42647</v>
      </c>
      <c r="O2409" s="23" t="s">
        <v>56</v>
      </c>
      <c r="P2409" t="str">
        <f t="shared" si="37"/>
        <v>INSERT INTO @DataTable (Deal, AdvanceDate, PROV, DealPurpose, RateType, BEACON, LTV, TDS, GDS, InsuranceType, PrincipalBalance, OccupancyType, AccountStatus, Closed_Date, DelinquencyBucket) VALUES (2408, '2013-03-22', 'BC', 'Purchase', 'Fixed', 749, 92.88, 43.31, 31.42, 'HiRatio', 0, 'Owner-Occupied', 'Closed', '2016-10-04', 'Current');</v>
      </c>
    </row>
    <row r="2410" spans="1:16" x14ac:dyDescent="0.35">
      <c r="A2410" s="19">
        <v>2409</v>
      </c>
      <c r="B2410" s="18">
        <v>41646</v>
      </c>
      <c r="C2410" s="19" t="s">
        <v>57</v>
      </c>
      <c r="D2410" s="19" t="s">
        <v>61</v>
      </c>
      <c r="E2410" s="19" t="s">
        <v>40</v>
      </c>
      <c r="F2410" s="19">
        <v>787</v>
      </c>
      <c r="G2410" s="19">
        <v>87.93</v>
      </c>
      <c r="H2410" s="19">
        <v>29.01</v>
      </c>
      <c r="I2410" s="19">
        <v>14.51</v>
      </c>
      <c r="J2410" s="19" t="s">
        <v>60</v>
      </c>
      <c r="K2410" s="20">
        <v>232053.43</v>
      </c>
      <c r="L2410" s="20" t="s">
        <v>55</v>
      </c>
      <c r="M2410" s="20" t="s">
        <v>83</v>
      </c>
      <c r="N2410" s="26"/>
      <c r="O2410" s="20" t="s">
        <v>56</v>
      </c>
      <c r="P2410" t="str">
        <f t="shared" si="37"/>
        <v>INSERT INTO @DataTable (Deal, AdvanceDate, PROV, DealPurpose, RateType, BEACON, LTV, TDS, GDS, InsuranceType, PrincipalBalance, OccupancyType, AccountStatus, Closed_Date, DelinquencyBucket) VALUES (2409, '2014-01-07', 'ON', 'Purchase', 'ARM', 787, 87.93, 29.01, 14.51, 'HiRatio', 232053.43, 'Owner-Occupied', 'Open', '1900-01-00', 'Current');</v>
      </c>
    </row>
    <row r="2411" spans="1:16" x14ac:dyDescent="0.35">
      <c r="A2411" s="22">
        <v>2410</v>
      </c>
      <c r="B2411" s="21">
        <v>41044</v>
      </c>
      <c r="C2411" s="22" t="s">
        <v>57</v>
      </c>
      <c r="D2411" s="22" t="s">
        <v>68</v>
      </c>
      <c r="E2411" s="22" t="s">
        <v>40</v>
      </c>
      <c r="F2411" s="22">
        <v>760</v>
      </c>
      <c r="G2411" s="22">
        <v>80</v>
      </c>
      <c r="H2411" s="22">
        <v>38.15</v>
      </c>
      <c r="I2411" s="22">
        <v>26.93</v>
      </c>
      <c r="J2411" s="22" t="s">
        <v>54</v>
      </c>
      <c r="K2411" s="23">
        <v>0</v>
      </c>
      <c r="L2411" s="23" t="s">
        <v>55</v>
      </c>
      <c r="M2411" s="23" t="s">
        <v>84</v>
      </c>
      <c r="N2411" s="27">
        <v>41478</v>
      </c>
      <c r="O2411" s="23" t="s">
        <v>56</v>
      </c>
      <c r="P2411" t="str">
        <f t="shared" si="37"/>
        <v>INSERT INTO @DataTable (Deal, AdvanceDate, PROV, DealPurpose, RateType, BEACON, LTV, TDS, GDS, InsuranceType, PrincipalBalance, OccupancyType, AccountStatus, Closed_Date, DelinquencyBucket) VALUES (2410, '2012-05-15', 'ON', 'Portable', 'ARM', 760, 80, 38.15, 26.93, 'Conv', 0, 'Owner-Occupied', 'Closed', '2013-07-23', 'Current');</v>
      </c>
    </row>
    <row r="2412" spans="1:16" x14ac:dyDescent="0.35">
      <c r="A2412" s="19">
        <v>2411</v>
      </c>
      <c r="B2412" s="18">
        <v>42613</v>
      </c>
      <c r="C2412" s="19" t="s">
        <v>58</v>
      </c>
      <c r="D2412" s="19" t="s">
        <v>52</v>
      </c>
      <c r="E2412" s="19" t="s">
        <v>53</v>
      </c>
      <c r="F2412" s="19">
        <v>798</v>
      </c>
      <c r="G2412" s="19">
        <v>75</v>
      </c>
      <c r="H2412" s="19">
        <v>34.72</v>
      </c>
      <c r="I2412" s="19">
        <v>24.17</v>
      </c>
      <c r="J2412" s="19" t="s">
        <v>54</v>
      </c>
      <c r="K2412" s="20">
        <v>248838.65</v>
      </c>
      <c r="L2412" s="20" t="s">
        <v>55</v>
      </c>
      <c r="M2412" s="20" t="s">
        <v>83</v>
      </c>
      <c r="N2412" s="26"/>
      <c r="O2412" s="20" t="s">
        <v>56</v>
      </c>
      <c r="P2412" t="str">
        <f t="shared" si="37"/>
        <v>INSERT INTO @DataTable (Deal, AdvanceDate, PROV, DealPurpose, RateType, BEACON, LTV, TDS, GDS, InsuranceType, PrincipalBalance, OccupancyType, AccountStatus, Closed_Date, DelinquencyBucket) VALUES (2411, '2016-08-31', 'BC', 'Refinance External', 'Fixed', 798, 75, 34.72, 24.17, 'Conv', 248838.65, 'Owner-Occupied', 'Open', '1900-01-00', 'Current');</v>
      </c>
    </row>
    <row r="2413" spans="1:16" x14ac:dyDescent="0.35">
      <c r="A2413" s="22">
        <v>2412</v>
      </c>
      <c r="B2413" s="21">
        <v>40361</v>
      </c>
      <c r="C2413" s="22" t="s">
        <v>57</v>
      </c>
      <c r="D2413" s="22" t="s">
        <v>52</v>
      </c>
      <c r="E2413" s="22" t="s">
        <v>53</v>
      </c>
      <c r="F2413" s="22">
        <v>756</v>
      </c>
      <c r="G2413" s="22">
        <v>80</v>
      </c>
      <c r="H2413" s="22">
        <v>37.450000000000003</v>
      </c>
      <c r="I2413" s="22">
        <v>17.09</v>
      </c>
      <c r="J2413" s="22" t="s">
        <v>54</v>
      </c>
      <c r="K2413" s="23">
        <v>0</v>
      </c>
      <c r="L2413" s="23" t="s">
        <v>62</v>
      </c>
      <c r="M2413" s="23" t="s">
        <v>84</v>
      </c>
      <c r="N2413" s="27">
        <v>42212</v>
      </c>
      <c r="O2413" s="23" t="s">
        <v>56</v>
      </c>
      <c r="P2413" t="str">
        <f t="shared" si="37"/>
        <v>INSERT INTO @DataTable (Deal, AdvanceDate, PROV, DealPurpose, RateType, BEACON, LTV, TDS, GDS, InsuranceType, PrincipalBalance, OccupancyType, AccountStatus, Closed_Date, DelinquencyBucket) VALUES (2412, '2010-07-02', 'ON', 'Refinance External', 'Fixed', 756, 80, 37.45, 17.09, 'Conv', 0, 'Rental', 'Closed', '2015-07-27', 'Current');</v>
      </c>
    </row>
    <row r="2414" spans="1:16" x14ac:dyDescent="0.35">
      <c r="A2414" s="19">
        <v>2413</v>
      </c>
      <c r="B2414" s="18">
        <v>41934</v>
      </c>
      <c r="C2414" s="19" t="s">
        <v>57</v>
      </c>
      <c r="D2414" s="19" t="s">
        <v>59</v>
      </c>
      <c r="E2414" s="19" t="s">
        <v>40</v>
      </c>
      <c r="F2414" s="19">
        <v>752</v>
      </c>
      <c r="G2414" s="19">
        <v>61.95</v>
      </c>
      <c r="H2414" s="19">
        <v>32.840000000000003</v>
      </c>
      <c r="I2414" s="19">
        <v>19.57</v>
      </c>
      <c r="J2414" s="19" t="s">
        <v>54</v>
      </c>
      <c r="K2414" s="20">
        <v>119097.44</v>
      </c>
      <c r="L2414" s="20" t="s">
        <v>55</v>
      </c>
      <c r="M2414" s="20" t="s">
        <v>83</v>
      </c>
      <c r="N2414" s="26"/>
      <c r="O2414" s="20" t="s">
        <v>56</v>
      </c>
      <c r="P2414" t="str">
        <f t="shared" si="37"/>
        <v>INSERT INTO @DataTable (Deal, AdvanceDate, PROV, DealPurpose, RateType, BEACON, LTV, TDS, GDS, InsuranceType, PrincipalBalance, OccupancyType, AccountStatus, Closed_Date, DelinquencyBucket) VALUES (2413, '2014-10-22', 'ON', 'Transfer', 'ARM', 752, 61.95, 32.84, 19.57, 'Conv', 119097.44, 'Owner-Occupied', 'Open', '1900-01-00', 'Current');</v>
      </c>
    </row>
    <row r="2415" spans="1:16" x14ac:dyDescent="0.35">
      <c r="A2415" s="22">
        <v>2414</v>
      </c>
      <c r="B2415" s="21">
        <v>41333</v>
      </c>
      <c r="C2415" s="22" t="s">
        <v>57</v>
      </c>
      <c r="D2415" s="22" t="s">
        <v>61</v>
      </c>
      <c r="E2415" s="22" t="s">
        <v>53</v>
      </c>
      <c r="F2415" s="22">
        <v>704</v>
      </c>
      <c r="G2415" s="22">
        <v>94.81</v>
      </c>
      <c r="H2415" s="22">
        <v>35.880000000000003</v>
      </c>
      <c r="I2415" s="22">
        <v>27.33</v>
      </c>
      <c r="J2415" s="22" t="s">
        <v>60</v>
      </c>
      <c r="K2415" s="23">
        <v>0</v>
      </c>
      <c r="L2415" s="23" t="s">
        <v>55</v>
      </c>
      <c r="M2415" s="23" t="s">
        <v>84</v>
      </c>
      <c r="N2415" s="27">
        <v>42114</v>
      </c>
      <c r="O2415" s="23" t="s">
        <v>56</v>
      </c>
      <c r="P2415" t="str">
        <f t="shared" si="37"/>
        <v>INSERT INTO @DataTable (Deal, AdvanceDate, PROV, DealPurpose, RateType, BEACON, LTV, TDS, GDS, InsuranceType, PrincipalBalance, OccupancyType, AccountStatus, Closed_Date, DelinquencyBucket) VALUES (2414, '2013-02-28', 'ON', 'Purchase', 'Fixed', 704, 94.81, 35.88, 27.33, 'HiRatio', 0, 'Owner-Occupied', 'Closed', '2015-04-20', 'Current');</v>
      </c>
    </row>
    <row r="2416" spans="1:16" x14ac:dyDescent="0.35">
      <c r="A2416" s="19">
        <v>2415</v>
      </c>
      <c r="B2416" s="18">
        <v>41645</v>
      </c>
      <c r="C2416" s="19" t="s">
        <v>57</v>
      </c>
      <c r="D2416" s="19" t="s">
        <v>61</v>
      </c>
      <c r="E2416" s="19" t="s">
        <v>53</v>
      </c>
      <c r="F2416" s="19">
        <v>750</v>
      </c>
      <c r="G2416" s="19">
        <v>80</v>
      </c>
      <c r="H2416" s="19">
        <v>29.42</v>
      </c>
      <c r="I2416" s="19">
        <v>23.34</v>
      </c>
      <c r="J2416" s="19" t="s">
        <v>54</v>
      </c>
      <c r="K2416" s="20">
        <v>0</v>
      </c>
      <c r="L2416" s="20" t="s">
        <v>55</v>
      </c>
      <c r="M2416" s="20" t="s">
        <v>84</v>
      </c>
      <c r="N2416" s="26">
        <v>42654</v>
      </c>
      <c r="O2416" s="20" t="s">
        <v>56</v>
      </c>
      <c r="P2416" t="str">
        <f t="shared" si="37"/>
        <v>INSERT INTO @DataTable (Deal, AdvanceDate, PROV, DealPurpose, RateType, BEACON, LTV, TDS, GDS, InsuranceType, PrincipalBalance, OccupancyType, AccountStatus, Closed_Date, DelinquencyBucket) VALUES (2415, '2014-01-06', 'ON', 'Purchase', 'Fixed', 750, 80, 29.42, 23.34, 'Conv', 0, 'Owner-Occupied', 'Closed', '2016-10-11', 'Current');</v>
      </c>
    </row>
    <row r="2417" spans="1:16" x14ac:dyDescent="0.35">
      <c r="A2417" s="22">
        <v>2416</v>
      </c>
      <c r="B2417" s="21">
        <v>41354</v>
      </c>
      <c r="C2417" s="22" t="s">
        <v>57</v>
      </c>
      <c r="D2417" s="22" t="s">
        <v>61</v>
      </c>
      <c r="E2417" s="22" t="s">
        <v>40</v>
      </c>
      <c r="F2417" s="22">
        <v>782</v>
      </c>
      <c r="G2417" s="22">
        <v>75</v>
      </c>
      <c r="H2417" s="22">
        <v>34.26</v>
      </c>
      <c r="I2417" s="22">
        <v>28.65</v>
      </c>
      <c r="J2417" s="22" t="s">
        <v>54</v>
      </c>
      <c r="K2417" s="23">
        <v>233254.83</v>
      </c>
      <c r="L2417" s="23" t="s">
        <v>55</v>
      </c>
      <c r="M2417" s="23" t="s">
        <v>83</v>
      </c>
      <c r="N2417" s="27"/>
      <c r="O2417" s="23" t="s">
        <v>56</v>
      </c>
      <c r="P2417" t="str">
        <f t="shared" si="37"/>
        <v>INSERT INTO @DataTable (Deal, AdvanceDate, PROV, DealPurpose, RateType, BEACON, LTV, TDS, GDS, InsuranceType, PrincipalBalance, OccupancyType, AccountStatus, Closed_Date, DelinquencyBucket) VALUES (2416, '2013-03-21', 'ON', 'Purchase', 'ARM', 782, 75, 34.26, 28.65, 'Conv', 233254.83, 'Owner-Occupied', 'Open', '1900-01-00', 'Current');</v>
      </c>
    </row>
    <row r="2418" spans="1:16" x14ac:dyDescent="0.35">
      <c r="A2418" s="19">
        <v>2417</v>
      </c>
      <c r="B2418" s="18">
        <v>42037</v>
      </c>
      <c r="C2418" s="19" t="s">
        <v>51</v>
      </c>
      <c r="D2418" s="19" t="s">
        <v>61</v>
      </c>
      <c r="E2418" s="19" t="s">
        <v>53</v>
      </c>
      <c r="F2418" s="19">
        <v>655</v>
      </c>
      <c r="G2418" s="19">
        <v>95</v>
      </c>
      <c r="H2418" s="19">
        <v>37.97</v>
      </c>
      <c r="I2418" s="19">
        <v>35.5</v>
      </c>
      <c r="J2418" s="19" t="s">
        <v>60</v>
      </c>
      <c r="K2418" s="20">
        <v>0</v>
      </c>
      <c r="L2418" s="20" t="s">
        <v>55</v>
      </c>
      <c r="M2418" s="20" t="s">
        <v>84</v>
      </c>
      <c r="N2418" s="26">
        <v>42443</v>
      </c>
      <c r="O2418" s="20" t="s">
        <v>56</v>
      </c>
      <c r="P2418" t="str">
        <f t="shared" si="37"/>
        <v>INSERT INTO @DataTable (Deal, AdvanceDate, PROV, DealPurpose, RateType, BEACON, LTV, TDS, GDS, InsuranceType, PrincipalBalance, OccupancyType, AccountStatus, Closed_Date, DelinquencyBucket) VALUES (2417, '2015-02-02', 'AB', 'Purchase', 'Fixed', 655, 95, 37.97, 35.5, 'HiRatio', 0, 'Owner-Occupied', 'Closed', '2016-03-14', 'Current');</v>
      </c>
    </row>
    <row r="2419" spans="1:16" x14ac:dyDescent="0.35">
      <c r="A2419" s="22">
        <v>2418</v>
      </c>
      <c r="B2419" s="21">
        <v>40816</v>
      </c>
      <c r="C2419" s="22" t="s">
        <v>57</v>
      </c>
      <c r="D2419" s="22" t="s">
        <v>61</v>
      </c>
      <c r="E2419" s="22" t="s">
        <v>53</v>
      </c>
      <c r="F2419" s="22">
        <v>751</v>
      </c>
      <c r="G2419" s="22">
        <v>77.7</v>
      </c>
      <c r="H2419" s="22">
        <v>39.200000000000003</v>
      </c>
      <c r="I2419" s="22">
        <v>38.200000000000003</v>
      </c>
      <c r="J2419" s="22" t="s">
        <v>54</v>
      </c>
      <c r="K2419" s="23">
        <v>0</v>
      </c>
      <c r="L2419" s="23" t="s">
        <v>55</v>
      </c>
      <c r="M2419" s="23" t="s">
        <v>84</v>
      </c>
      <c r="N2419" s="27">
        <v>42277</v>
      </c>
      <c r="O2419" s="23" t="s">
        <v>56</v>
      </c>
      <c r="P2419" t="str">
        <f t="shared" si="37"/>
        <v>INSERT INTO @DataTable (Deal, AdvanceDate, PROV, DealPurpose, RateType, BEACON, LTV, TDS, GDS, InsuranceType, PrincipalBalance, OccupancyType, AccountStatus, Closed_Date, DelinquencyBucket) VALUES (2418, '2011-09-30', 'ON', 'Purchase', 'Fixed', 751, 77.7, 39.2, 38.2, 'Conv', 0, 'Owner-Occupied', 'Closed', '2015-09-30', 'Current');</v>
      </c>
    </row>
    <row r="2420" spans="1:16" x14ac:dyDescent="0.35">
      <c r="A2420" s="19">
        <v>2419</v>
      </c>
      <c r="B2420" s="18">
        <v>41121</v>
      </c>
      <c r="C2420" s="19" t="s">
        <v>57</v>
      </c>
      <c r="D2420" s="19" t="s">
        <v>52</v>
      </c>
      <c r="E2420" s="19" t="s">
        <v>53</v>
      </c>
      <c r="F2420" s="19">
        <v>729</v>
      </c>
      <c r="G2420" s="19">
        <v>78.75</v>
      </c>
      <c r="H2420" s="19">
        <v>33.25</v>
      </c>
      <c r="I2420" s="19">
        <v>33.25</v>
      </c>
      <c r="J2420" s="19" t="s">
        <v>54</v>
      </c>
      <c r="K2420" s="20">
        <v>0</v>
      </c>
      <c r="L2420" s="20" t="s">
        <v>55</v>
      </c>
      <c r="M2420" s="20" t="s">
        <v>84</v>
      </c>
      <c r="N2420" s="26">
        <v>42585</v>
      </c>
      <c r="O2420" s="20" t="s">
        <v>56</v>
      </c>
      <c r="P2420" t="str">
        <f t="shared" si="37"/>
        <v>INSERT INTO @DataTable (Deal, AdvanceDate, PROV, DealPurpose, RateType, BEACON, LTV, TDS, GDS, InsuranceType, PrincipalBalance, OccupancyType, AccountStatus, Closed_Date, DelinquencyBucket) VALUES (2419, '2012-07-31', 'ON', 'Refinance External', 'Fixed', 729, 78.75, 33.25, 33.25, 'Conv', 0, 'Owner-Occupied', 'Closed', '2016-08-03', 'Current');</v>
      </c>
    </row>
    <row r="2421" spans="1:16" x14ac:dyDescent="0.35">
      <c r="A2421" s="22">
        <v>2420</v>
      </c>
      <c r="B2421" s="21">
        <v>41646</v>
      </c>
      <c r="C2421" s="22" t="s">
        <v>57</v>
      </c>
      <c r="D2421" s="22" t="s">
        <v>52</v>
      </c>
      <c r="E2421" s="22" t="s">
        <v>53</v>
      </c>
      <c r="F2421" s="22">
        <v>704</v>
      </c>
      <c r="G2421" s="22">
        <v>74.760000000000005</v>
      </c>
      <c r="H2421" s="22">
        <v>26.87</v>
      </c>
      <c r="I2421" s="22">
        <v>22.73</v>
      </c>
      <c r="J2421" s="22" t="s">
        <v>54</v>
      </c>
      <c r="K2421" s="23">
        <v>257355.99</v>
      </c>
      <c r="L2421" s="23" t="s">
        <v>55</v>
      </c>
      <c r="M2421" s="23" t="s">
        <v>83</v>
      </c>
      <c r="N2421" s="27"/>
      <c r="O2421" s="23" t="s">
        <v>56</v>
      </c>
      <c r="P2421" t="str">
        <f t="shared" si="37"/>
        <v>INSERT INTO @DataTable (Deal, AdvanceDate, PROV, DealPurpose, RateType, BEACON, LTV, TDS, GDS, InsuranceType, PrincipalBalance, OccupancyType, AccountStatus, Closed_Date, DelinquencyBucket) VALUES (2420, '2014-01-07', 'ON', 'Refinance External', 'Fixed', 704, 74.76, 26.87, 22.73, 'Conv', 257355.99, 'Owner-Occupied', 'Open', '1900-01-00', 'Current');</v>
      </c>
    </row>
    <row r="2422" spans="1:16" x14ac:dyDescent="0.35">
      <c r="A2422" s="19">
        <v>2421</v>
      </c>
      <c r="B2422" s="18">
        <v>42340</v>
      </c>
      <c r="C2422" s="19" t="s">
        <v>57</v>
      </c>
      <c r="D2422" s="19" t="s">
        <v>61</v>
      </c>
      <c r="E2422" s="19" t="s">
        <v>40</v>
      </c>
      <c r="F2422" s="19">
        <v>790</v>
      </c>
      <c r="G2422" s="19">
        <v>80</v>
      </c>
      <c r="H2422" s="19">
        <v>18.66</v>
      </c>
      <c r="I2422" s="19">
        <v>17.2</v>
      </c>
      <c r="J2422" s="19" t="s">
        <v>54</v>
      </c>
      <c r="K2422" s="20">
        <v>309370.56</v>
      </c>
      <c r="L2422" s="20" t="s">
        <v>55</v>
      </c>
      <c r="M2422" s="20" t="s">
        <v>83</v>
      </c>
      <c r="N2422" s="26"/>
      <c r="O2422" s="20" t="s">
        <v>56</v>
      </c>
      <c r="P2422" t="str">
        <f t="shared" si="37"/>
        <v>INSERT INTO @DataTable (Deal, AdvanceDate, PROV, DealPurpose, RateType, BEACON, LTV, TDS, GDS, InsuranceType, PrincipalBalance, OccupancyType, AccountStatus, Closed_Date, DelinquencyBucket) VALUES (2421, '2015-12-02', 'ON', 'Purchase', 'ARM', 790, 80, 18.66, 17.2, 'Conv', 309370.56, 'Owner-Occupied', 'Open', '1900-01-00', 'Current');</v>
      </c>
    </row>
    <row r="2423" spans="1:16" x14ac:dyDescent="0.35">
      <c r="A2423" s="22">
        <v>2422</v>
      </c>
      <c r="B2423" s="21">
        <v>41801</v>
      </c>
      <c r="C2423" s="22" t="s">
        <v>58</v>
      </c>
      <c r="D2423" s="22" t="s">
        <v>52</v>
      </c>
      <c r="E2423" s="22" t="s">
        <v>53</v>
      </c>
      <c r="F2423" s="22">
        <v>766</v>
      </c>
      <c r="G2423" s="22">
        <v>66.459999999999994</v>
      </c>
      <c r="H2423" s="22">
        <v>25.18</v>
      </c>
      <c r="I2423" s="22">
        <v>22.44</v>
      </c>
      <c r="J2423" s="22" t="s">
        <v>54</v>
      </c>
      <c r="K2423" s="23">
        <v>212393.43</v>
      </c>
      <c r="L2423" s="23" t="s">
        <v>55</v>
      </c>
      <c r="M2423" s="23" t="s">
        <v>83</v>
      </c>
      <c r="N2423" s="27"/>
      <c r="O2423" s="23" t="s">
        <v>56</v>
      </c>
      <c r="P2423" t="str">
        <f t="shared" si="37"/>
        <v>INSERT INTO @DataTable (Deal, AdvanceDate, PROV, DealPurpose, RateType, BEACON, LTV, TDS, GDS, InsuranceType, PrincipalBalance, OccupancyType, AccountStatus, Closed_Date, DelinquencyBucket) VALUES (2422, '2014-06-11', 'BC', 'Refinance External', 'Fixed', 766, 66.46, 25.18, 22.44, 'Conv', 212393.43, 'Owner-Occupied', 'Open', '1900-01-00', 'Current');</v>
      </c>
    </row>
    <row r="2424" spans="1:16" x14ac:dyDescent="0.35">
      <c r="A2424" s="19">
        <v>2423</v>
      </c>
      <c r="B2424" s="18">
        <v>41827</v>
      </c>
      <c r="C2424" s="19" t="s">
        <v>57</v>
      </c>
      <c r="D2424" s="19" t="s">
        <v>61</v>
      </c>
      <c r="E2424" s="19" t="s">
        <v>40</v>
      </c>
      <c r="F2424" s="19">
        <v>704</v>
      </c>
      <c r="G2424" s="19">
        <v>95</v>
      </c>
      <c r="H2424" s="19">
        <v>33.869999999999997</v>
      </c>
      <c r="I2424" s="19">
        <v>24.76</v>
      </c>
      <c r="J2424" s="19" t="s">
        <v>60</v>
      </c>
      <c r="K2424" s="20">
        <v>227588.55</v>
      </c>
      <c r="L2424" s="20" t="s">
        <v>55</v>
      </c>
      <c r="M2424" s="20" t="s">
        <v>83</v>
      </c>
      <c r="N2424" s="26"/>
      <c r="O2424" s="20" t="s">
        <v>56</v>
      </c>
      <c r="P2424" t="str">
        <f t="shared" si="37"/>
        <v>INSERT INTO @DataTable (Deal, AdvanceDate, PROV, DealPurpose, RateType, BEACON, LTV, TDS, GDS, InsuranceType, PrincipalBalance, OccupancyType, AccountStatus, Closed_Date, DelinquencyBucket) VALUES (2423, '2014-07-07', 'ON', 'Purchase', 'ARM', 704, 95, 33.87, 24.76, 'HiRatio', 227588.55, 'Owner-Occupied', 'Open', '1900-01-00', 'Current');</v>
      </c>
    </row>
    <row r="2425" spans="1:16" x14ac:dyDescent="0.35">
      <c r="A2425" s="22">
        <v>2424</v>
      </c>
      <c r="B2425" s="21">
        <v>41040</v>
      </c>
      <c r="C2425" s="22" t="s">
        <v>57</v>
      </c>
      <c r="D2425" s="22" t="s">
        <v>61</v>
      </c>
      <c r="E2425" s="22" t="s">
        <v>53</v>
      </c>
      <c r="F2425" s="22">
        <v>730</v>
      </c>
      <c r="G2425" s="22">
        <v>90</v>
      </c>
      <c r="H2425" s="22">
        <v>39.83</v>
      </c>
      <c r="I2425" s="22">
        <v>23.79</v>
      </c>
      <c r="J2425" s="22" t="s">
        <v>60</v>
      </c>
      <c r="K2425" s="23">
        <v>0</v>
      </c>
      <c r="L2425" s="23" t="s">
        <v>55</v>
      </c>
      <c r="M2425" s="23" t="s">
        <v>84</v>
      </c>
      <c r="N2425" s="27">
        <v>42255</v>
      </c>
      <c r="O2425" s="23" t="s">
        <v>56</v>
      </c>
      <c r="P2425" t="str">
        <f t="shared" si="37"/>
        <v>INSERT INTO @DataTable (Deal, AdvanceDate, PROV, DealPurpose, RateType, BEACON, LTV, TDS, GDS, InsuranceType, PrincipalBalance, OccupancyType, AccountStatus, Closed_Date, DelinquencyBucket) VALUES (2424, '2012-05-11', 'ON', 'Purchase', 'Fixed', 730, 90, 39.83, 23.79, 'HiRatio', 0, 'Owner-Occupied', 'Closed', '2015-09-08', 'Current');</v>
      </c>
    </row>
    <row r="2426" spans="1:16" x14ac:dyDescent="0.35">
      <c r="A2426" s="19">
        <v>2425</v>
      </c>
      <c r="B2426" s="18">
        <v>41669</v>
      </c>
      <c r="C2426" s="19" t="s">
        <v>57</v>
      </c>
      <c r="D2426" s="19" t="s">
        <v>61</v>
      </c>
      <c r="E2426" s="19" t="s">
        <v>53</v>
      </c>
      <c r="F2426" s="19">
        <v>779</v>
      </c>
      <c r="G2426" s="19">
        <v>92.71</v>
      </c>
      <c r="H2426" s="19">
        <v>27.45</v>
      </c>
      <c r="I2426" s="19">
        <v>20.39</v>
      </c>
      <c r="J2426" s="19" t="s">
        <v>60</v>
      </c>
      <c r="K2426" s="20">
        <v>294912.28000000003</v>
      </c>
      <c r="L2426" s="20" t="s">
        <v>55</v>
      </c>
      <c r="M2426" s="20" t="s">
        <v>83</v>
      </c>
      <c r="N2426" s="26"/>
      <c r="O2426" s="20" t="s">
        <v>56</v>
      </c>
      <c r="P2426" t="str">
        <f t="shared" si="37"/>
        <v>INSERT INTO @DataTable (Deal, AdvanceDate, PROV, DealPurpose, RateType, BEACON, LTV, TDS, GDS, InsuranceType, PrincipalBalance, OccupancyType, AccountStatus, Closed_Date, DelinquencyBucket) VALUES (2425, '2014-01-30', 'ON', 'Purchase', 'Fixed', 779, 92.71, 27.45, 20.39, 'HiRatio', 294912.28, 'Owner-Occupied', 'Open', '1900-01-00', 'Current');</v>
      </c>
    </row>
    <row r="2427" spans="1:16" x14ac:dyDescent="0.35">
      <c r="A2427" s="22">
        <v>2426</v>
      </c>
      <c r="B2427" s="21">
        <v>42145</v>
      </c>
      <c r="C2427" s="22" t="s">
        <v>57</v>
      </c>
      <c r="D2427" s="22" t="s">
        <v>52</v>
      </c>
      <c r="E2427" s="22" t="s">
        <v>40</v>
      </c>
      <c r="F2427" s="22">
        <v>678</v>
      </c>
      <c r="G2427" s="22">
        <v>69.23</v>
      </c>
      <c r="H2427" s="22">
        <v>21.33</v>
      </c>
      <c r="I2427" s="22">
        <v>17.309999999999999</v>
      </c>
      <c r="J2427" s="22" t="s">
        <v>54</v>
      </c>
      <c r="K2427" s="23">
        <v>418400.74</v>
      </c>
      <c r="L2427" s="23" t="s">
        <v>55</v>
      </c>
      <c r="M2427" s="23" t="s">
        <v>83</v>
      </c>
      <c r="N2427" s="27"/>
      <c r="O2427" s="23" t="s">
        <v>56</v>
      </c>
      <c r="P2427" t="str">
        <f t="shared" si="37"/>
        <v>INSERT INTO @DataTable (Deal, AdvanceDate, PROV, DealPurpose, RateType, BEACON, LTV, TDS, GDS, InsuranceType, PrincipalBalance, OccupancyType, AccountStatus, Closed_Date, DelinquencyBucket) VALUES (2426, '2015-05-21', 'ON', 'Refinance External', 'ARM', 678, 69.23, 21.33, 17.31, 'Conv', 418400.74, 'Owner-Occupied', 'Open', '1900-01-00', 'Current');</v>
      </c>
    </row>
    <row r="2428" spans="1:16" x14ac:dyDescent="0.35">
      <c r="A2428" s="19">
        <v>2427</v>
      </c>
      <c r="B2428" s="18">
        <v>40592</v>
      </c>
      <c r="C2428" s="19" t="s">
        <v>51</v>
      </c>
      <c r="D2428" s="19" t="s">
        <v>52</v>
      </c>
      <c r="E2428" s="19" t="s">
        <v>53</v>
      </c>
      <c r="F2428" s="19">
        <v>692</v>
      </c>
      <c r="G2428" s="19">
        <v>80</v>
      </c>
      <c r="H2428" s="19">
        <v>34.97</v>
      </c>
      <c r="I2428" s="19">
        <v>29.02</v>
      </c>
      <c r="J2428" s="19" t="s">
        <v>54</v>
      </c>
      <c r="K2428" s="20">
        <v>0</v>
      </c>
      <c r="L2428" s="20" t="s">
        <v>55</v>
      </c>
      <c r="M2428" s="20" t="s">
        <v>84</v>
      </c>
      <c r="N2428" s="26">
        <v>42272</v>
      </c>
      <c r="O2428" s="20" t="s">
        <v>56</v>
      </c>
      <c r="P2428" t="str">
        <f t="shared" si="37"/>
        <v>INSERT INTO @DataTable (Deal, AdvanceDate, PROV, DealPurpose, RateType, BEACON, LTV, TDS, GDS, InsuranceType, PrincipalBalance, OccupancyType, AccountStatus, Closed_Date, DelinquencyBucket) VALUES (2427, '2011-02-18', 'AB', 'Refinance External', 'Fixed', 692, 80, 34.97, 29.02, 'Conv', 0, 'Owner-Occupied', 'Closed', '2015-09-25', 'Current');</v>
      </c>
    </row>
    <row r="2429" spans="1:16" x14ac:dyDescent="0.35">
      <c r="A2429" s="22">
        <v>2428</v>
      </c>
      <c r="B2429" s="21">
        <v>42447</v>
      </c>
      <c r="C2429" s="22" t="s">
        <v>57</v>
      </c>
      <c r="D2429" s="22" t="s">
        <v>61</v>
      </c>
      <c r="E2429" s="22" t="s">
        <v>53</v>
      </c>
      <c r="F2429" s="22">
        <v>667</v>
      </c>
      <c r="G2429" s="22">
        <v>95</v>
      </c>
      <c r="H2429" s="22">
        <v>34.57</v>
      </c>
      <c r="I2429" s="22">
        <v>13.87</v>
      </c>
      <c r="J2429" s="22" t="s">
        <v>60</v>
      </c>
      <c r="K2429" s="23">
        <v>307220.09000000003</v>
      </c>
      <c r="L2429" s="23" t="s">
        <v>66</v>
      </c>
      <c r="M2429" s="23" t="s">
        <v>83</v>
      </c>
      <c r="N2429" s="27"/>
      <c r="O2429" s="23" t="s">
        <v>56</v>
      </c>
      <c r="P2429" t="str">
        <f t="shared" si="37"/>
        <v>INSERT INTO @DataTable (Deal, AdvanceDate, PROV, DealPurpose, RateType, BEACON, LTV, TDS, GDS, InsuranceType, PrincipalBalance, OccupancyType, AccountStatus, Closed_Date, DelinquencyBucket) VALUES (2428, '2016-03-18', 'ON', 'Purchase', 'Fixed', 667, 95, 34.57, 13.87, 'HiRatio', 307220.09, 'Second Home', 'Open', '1900-01-00', 'Current');</v>
      </c>
    </row>
    <row r="2430" spans="1:16" x14ac:dyDescent="0.35">
      <c r="A2430" s="19">
        <v>2429</v>
      </c>
      <c r="B2430" s="18">
        <v>42339</v>
      </c>
      <c r="C2430" s="19" t="s">
        <v>57</v>
      </c>
      <c r="D2430" s="19" t="s">
        <v>59</v>
      </c>
      <c r="E2430" s="19" t="s">
        <v>40</v>
      </c>
      <c r="F2430" s="19">
        <v>750</v>
      </c>
      <c r="G2430" s="19">
        <v>81.819999999999993</v>
      </c>
      <c r="H2430" s="19">
        <v>37.25</v>
      </c>
      <c r="I2430" s="19">
        <v>21.98</v>
      </c>
      <c r="J2430" s="19" t="s">
        <v>60</v>
      </c>
      <c r="K2430" s="20">
        <v>0</v>
      </c>
      <c r="L2430" s="20" t="s">
        <v>55</v>
      </c>
      <c r="M2430" s="20" t="s">
        <v>84</v>
      </c>
      <c r="N2430" s="26">
        <v>42745</v>
      </c>
      <c r="O2430" s="20" t="s">
        <v>56</v>
      </c>
      <c r="P2430" t="str">
        <f t="shared" si="37"/>
        <v>INSERT INTO @DataTable (Deal, AdvanceDate, PROV, DealPurpose, RateType, BEACON, LTV, TDS, GDS, InsuranceType, PrincipalBalance, OccupancyType, AccountStatus, Closed_Date, DelinquencyBucket) VALUES (2429, '2015-12-01', 'ON', 'Transfer', 'ARM', 750, 81.82, 37.25, 21.98, 'HiRatio', 0, 'Owner-Occupied', 'Closed', '2017-01-10', 'Current');</v>
      </c>
    </row>
    <row r="2431" spans="1:16" x14ac:dyDescent="0.35">
      <c r="A2431" s="22">
        <v>2430</v>
      </c>
      <c r="B2431" s="21">
        <v>41558</v>
      </c>
      <c r="C2431" s="22" t="s">
        <v>57</v>
      </c>
      <c r="D2431" s="22" t="s">
        <v>52</v>
      </c>
      <c r="E2431" s="22" t="s">
        <v>53</v>
      </c>
      <c r="F2431" s="22">
        <v>621</v>
      </c>
      <c r="G2431" s="22">
        <v>80</v>
      </c>
      <c r="H2431" s="22">
        <v>39</v>
      </c>
      <c r="I2431" s="22">
        <v>27.48</v>
      </c>
      <c r="J2431" s="22" t="s">
        <v>54</v>
      </c>
      <c r="K2431" s="23">
        <v>0</v>
      </c>
      <c r="L2431" s="23" t="s">
        <v>55</v>
      </c>
      <c r="M2431" s="23" t="s">
        <v>84</v>
      </c>
      <c r="N2431" s="27">
        <v>41845</v>
      </c>
      <c r="O2431" s="23" t="s">
        <v>56</v>
      </c>
      <c r="P2431" t="str">
        <f t="shared" si="37"/>
        <v>INSERT INTO @DataTable (Deal, AdvanceDate, PROV, DealPurpose, RateType, BEACON, LTV, TDS, GDS, InsuranceType, PrincipalBalance, OccupancyType, AccountStatus, Closed_Date, DelinquencyBucket) VALUES (2430, '2013-10-11', 'ON', 'Refinance External', 'Fixed', 621, 80, 39, 27.48, 'Conv', 0, 'Owner-Occupied', 'Closed', '2014-07-25', 'Current');</v>
      </c>
    </row>
    <row r="2432" spans="1:16" x14ac:dyDescent="0.35">
      <c r="A2432" s="19">
        <v>2431</v>
      </c>
      <c r="B2432" s="18">
        <v>41929</v>
      </c>
      <c r="C2432" s="19" t="s">
        <v>57</v>
      </c>
      <c r="D2432" s="19" t="s">
        <v>52</v>
      </c>
      <c r="E2432" s="19" t="s">
        <v>53</v>
      </c>
      <c r="F2432" s="19">
        <v>669</v>
      </c>
      <c r="G2432" s="19">
        <v>80</v>
      </c>
      <c r="H2432" s="19">
        <v>39.15</v>
      </c>
      <c r="I2432" s="19">
        <v>29.64</v>
      </c>
      <c r="J2432" s="19" t="s">
        <v>54</v>
      </c>
      <c r="K2432" s="20">
        <v>509854.23</v>
      </c>
      <c r="L2432" s="20" t="s">
        <v>55</v>
      </c>
      <c r="M2432" s="20" t="s">
        <v>83</v>
      </c>
      <c r="N2432" s="26"/>
      <c r="O2432" s="20" t="s">
        <v>56</v>
      </c>
      <c r="P2432" t="str">
        <f t="shared" si="37"/>
        <v>INSERT INTO @DataTable (Deal, AdvanceDate, PROV, DealPurpose, RateType, BEACON, LTV, TDS, GDS, InsuranceType, PrincipalBalance, OccupancyType, AccountStatus, Closed_Date, DelinquencyBucket) VALUES (2431, '2014-10-17', 'ON', 'Refinance External', 'Fixed', 669, 80, 39.15, 29.64, 'Conv', 509854.23, 'Owner-Occupied', 'Open', '1900-01-00', 'Current');</v>
      </c>
    </row>
    <row r="2433" spans="1:16" x14ac:dyDescent="0.35">
      <c r="A2433" s="22">
        <v>2432</v>
      </c>
      <c r="B2433" s="21">
        <v>42516</v>
      </c>
      <c r="C2433" s="22" t="s">
        <v>57</v>
      </c>
      <c r="D2433" s="22" t="s">
        <v>61</v>
      </c>
      <c r="E2433" s="22" t="s">
        <v>53</v>
      </c>
      <c r="F2433" s="22">
        <v>746</v>
      </c>
      <c r="G2433" s="22">
        <v>90</v>
      </c>
      <c r="H2433" s="22">
        <v>40.33</v>
      </c>
      <c r="I2433" s="22">
        <v>33.619999999999997</v>
      </c>
      <c r="J2433" s="22" t="s">
        <v>60</v>
      </c>
      <c r="K2433" s="23">
        <v>469923.35</v>
      </c>
      <c r="L2433" s="23" t="s">
        <v>55</v>
      </c>
      <c r="M2433" s="23" t="s">
        <v>83</v>
      </c>
      <c r="N2433" s="27"/>
      <c r="O2433" s="23" t="s">
        <v>56</v>
      </c>
      <c r="P2433" t="str">
        <f t="shared" si="37"/>
        <v>INSERT INTO @DataTable (Deal, AdvanceDate, PROV, DealPurpose, RateType, BEACON, LTV, TDS, GDS, InsuranceType, PrincipalBalance, OccupancyType, AccountStatus, Closed_Date, DelinquencyBucket) VALUES (2432, '2016-05-26', 'ON', 'Purchase', 'Fixed', 746, 90, 40.33, 33.62, 'HiRatio', 469923.35, 'Owner-Occupied', 'Open', '1900-01-00', 'Current');</v>
      </c>
    </row>
    <row r="2434" spans="1:16" x14ac:dyDescent="0.35">
      <c r="A2434" s="19">
        <v>2433</v>
      </c>
      <c r="B2434" s="18">
        <v>41214</v>
      </c>
      <c r="C2434" s="19" t="s">
        <v>57</v>
      </c>
      <c r="D2434" s="19" t="s">
        <v>61</v>
      </c>
      <c r="E2434" s="19" t="s">
        <v>53</v>
      </c>
      <c r="F2434" s="19">
        <v>685</v>
      </c>
      <c r="G2434" s="19">
        <v>95</v>
      </c>
      <c r="H2434" s="19">
        <v>40.72</v>
      </c>
      <c r="I2434" s="19">
        <v>32.96</v>
      </c>
      <c r="J2434" s="19" t="s">
        <v>60</v>
      </c>
      <c r="K2434" s="20">
        <v>245523.62</v>
      </c>
      <c r="L2434" s="20" t="s">
        <v>55</v>
      </c>
      <c r="M2434" s="20" t="s">
        <v>83</v>
      </c>
      <c r="N2434" s="26"/>
      <c r="O2434" s="20" t="s">
        <v>56</v>
      </c>
      <c r="P2434" t="str">
        <f t="shared" si="37"/>
        <v>INSERT INTO @DataTable (Deal, AdvanceDate, PROV, DealPurpose, RateType, BEACON, LTV, TDS, GDS, InsuranceType, PrincipalBalance, OccupancyType, AccountStatus, Closed_Date, DelinquencyBucket) VALUES (2433, '2012-11-01', 'ON', 'Purchase', 'Fixed', 685, 95, 40.72, 32.96, 'HiRatio', 245523.62, 'Owner-Occupied', 'Open', '1900-01-00', 'Current');</v>
      </c>
    </row>
    <row r="2435" spans="1:16" x14ac:dyDescent="0.35">
      <c r="A2435" s="22">
        <v>2434</v>
      </c>
      <c r="B2435" s="21">
        <v>42236</v>
      </c>
      <c r="C2435" s="22" t="s">
        <v>58</v>
      </c>
      <c r="D2435" s="22" t="s">
        <v>52</v>
      </c>
      <c r="E2435" s="22" t="s">
        <v>40</v>
      </c>
      <c r="F2435" s="22">
        <v>756</v>
      </c>
      <c r="G2435" s="22">
        <v>73.930000000000007</v>
      </c>
      <c r="H2435" s="22">
        <v>22.63</v>
      </c>
      <c r="I2435" s="22">
        <v>19.239999999999998</v>
      </c>
      <c r="J2435" s="22" t="s">
        <v>54</v>
      </c>
      <c r="K2435" s="23">
        <v>446226.47</v>
      </c>
      <c r="L2435" s="23" t="s">
        <v>55</v>
      </c>
      <c r="M2435" s="23" t="s">
        <v>83</v>
      </c>
      <c r="N2435" s="27"/>
      <c r="O2435" s="23" t="s">
        <v>56</v>
      </c>
      <c r="P2435" t="str">
        <f t="shared" ref="P2435:P2498" si="38">"INSERT INTO @DataTable (Deal, AdvanceDate, PROV, DealPurpose, RateType, BEACON, LTV, TDS, GDS, InsuranceType, PrincipalBalance, OccupancyType, AccountStatus, Closed_Date, DelinquencyBucket) VALUES (" &amp; A2435 &amp; ", " &amp; "'" &amp; TEXT(B2435, "yyyy-mm-dd") &amp; "', '" &amp; C2435 &amp; "', '" &amp; D2435 &amp; "', '" &amp; E2435 &amp; "', " &amp; F2435 &amp; ", " &amp; G2435 &amp; ", " &amp; H2435 &amp; ", " &amp; I2435 &amp; ", '" &amp; J2435 &amp; "', " &amp; K2435 &amp; ", '" &amp; L2435 &amp; "', '" &amp; M2435 &amp; "', '" &amp;TEXT(N2435, "yyyy-mm-dd") &amp; "', '" &amp; O2435 &amp; "');"</f>
        <v>INSERT INTO @DataTable (Deal, AdvanceDate, PROV, DealPurpose, RateType, BEACON, LTV, TDS, GDS, InsuranceType, PrincipalBalance, OccupancyType, AccountStatus, Closed_Date, DelinquencyBucket) VALUES (2434, '2015-08-20', 'BC', 'Refinance External', 'ARM', 756, 73.93, 22.63, 19.24, 'Conv', 446226.47, 'Owner-Occupied', 'Open', '1900-01-00', 'Current');</v>
      </c>
    </row>
    <row r="2436" spans="1:16" x14ac:dyDescent="0.35">
      <c r="A2436" s="19">
        <v>2435</v>
      </c>
      <c r="B2436" s="18">
        <v>42611</v>
      </c>
      <c r="C2436" s="19" t="s">
        <v>58</v>
      </c>
      <c r="D2436" s="19" t="s">
        <v>61</v>
      </c>
      <c r="E2436" s="19" t="s">
        <v>53</v>
      </c>
      <c r="F2436" s="19">
        <v>700</v>
      </c>
      <c r="G2436" s="19">
        <v>81.25</v>
      </c>
      <c r="H2436" s="19">
        <v>37.4</v>
      </c>
      <c r="I2436" s="19">
        <v>28.47</v>
      </c>
      <c r="J2436" s="19" t="s">
        <v>60</v>
      </c>
      <c r="K2436" s="20">
        <v>523616.78</v>
      </c>
      <c r="L2436" s="20" t="s">
        <v>55</v>
      </c>
      <c r="M2436" s="20" t="s">
        <v>83</v>
      </c>
      <c r="N2436" s="26"/>
      <c r="O2436" s="20" t="s">
        <v>56</v>
      </c>
      <c r="P2436" t="str">
        <f t="shared" si="38"/>
        <v>INSERT INTO @DataTable (Deal, AdvanceDate, PROV, DealPurpose, RateType, BEACON, LTV, TDS, GDS, InsuranceType, PrincipalBalance, OccupancyType, AccountStatus, Closed_Date, DelinquencyBucket) VALUES (2435, '2016-08-29', 'BC', 'Purchase', 'Fixed', 700, 81.25, 37.4, 28.47, 'HiRatio', 523616.78, 'Owner-Occupied', 'Open', '1900-01-00', 'Current');</v>
      </c>
    </row>
    <row r="2437" spans="1:16" x14ac:dyDescent="0.35">
      <c r="A2437" s="22">
        <v>2436</v>
      </c>
      <c r="B2437" s="21">
        <v>41047</v>
      </c>
      <c r="C2437" s="22" t="s">
        <v>51</v>
      </c>
      <c r="D2437" s="22" t="s">
        <v>61</v>
      </c>
      <c r="E2437" s="22" t="s">
        <v>53</v>
      </c>
      <c r="F2437" s="22">
        <v>696</v>
      </c>
      <c r="G2437" s="22">
        <v>95</v>
      </c>
      <c r="H2437" s="22">
        <v>40.32</v>
      </c>
      <c r="I2437" s="22">
        <v>24.81</v>
      </c>
      <c r="J2437" s="22" t="s">
        <v>60</v>
      </c>
      <c r="K2437" s="23">
        <v>324319.03999999998</v>
      </c>
      <c r="L2437" s="23" t="s">
        <v>55</v>
      </c>
      <c r="M2437" s="23" t="s">
        <v>83</v>
      </c>
      <c r="N2437" s="27"/>
      <c r="O2437" s="23" t="s">
        <v>56</v>
      </c>
      <c r="P2437" t="str">
        <f t="shared" si="38"/>
        <v>INSERT INTO @DataTable (Deal, AdvanceDate, PROV, DealPurpose, RateType, BEACON, LTV, TDS, GDS, InsuranceType, PrincipalBalance, OccupancyType, AccountStatus, Closed_Date, DelinquencyBucket) VALUES (2436, '2012-05-18', 'AB', 'Purchase', 'Fixed', 696, 95, 40.32, 24.81, 'HiRatio', 324319.04, 'Owner-Occupied', 'Open', '1900-01-00', 'Current');</v>
      </c>
    </row>
    <row r="2438" spans="1:16" x14ac:dyDescent="0.35">
      <c r="A2438" s="19">
        <v>2437</v>
      </c>
      <c r="B2438" s="18">
        <v>41977</v>
      </c>
      <c r="C2438" s="19" t="s">
        <v>51</v>
      </c>
      <c r="D2438" s="19" t="s">
        <v>61</v>
      </c>
      <c r="E2438" s="19" t="s">
        <v>53</v>
      </c>
      <c r="F2438" s="19">
        <v>657</v>
      </c>
      <c r="G2438" s="19">
        <v>95</v>
      </c>
      <c r="H2438" s="19">
        <v>36.200000000000003</v>
      </c>
      <c r="I2438" s="19">
        <v>11.17</v>
      </c>
      <c r="J2438" s="19" t="s">
        <v>60</v>
      </c>
      <c r="K2438" s="20">
        <v>193346.58</v>
      </c>
      <c r="L2438" s="20" t="s">
        <v>66</v>
      </c>
      <c r="M2438" s="20" t="s">
        <v>83</v>
      </c>
      <c r="N2438" s="26"/>
      <c r="O2438" s="20" t="s">
        <v>56</v>
      </c>
      <c r="P2438" t="str">
        <f t="shared" si="38"/>
        <v>INSERT INTO @DataTable (Deal, AdvanceDate, PROV, DealPurpose, RateType, BEACON, LTV, TDS, GDS, InsuranceType, PrincipalBalance, OccupancyType, AccountStatus, Closed_Date, DelinquencyBucket) VALUES (2437, '2014-12-04', 'AB', 'Purchase', 'Fixed', 657, 95, 36.2, 11.17, 'HiRatio', 193346.58, 'Second Home', 'Open', '1900-01-00', 'Current');</v>
      </c>
    </row>
    <row r="2439" spans="1:16" x14ac:dyDescent="0.35">
      <c r="A2439" s="22">
        <v>2438</v>
      </c>
      <c r="B2439" s="21">
        <v>41411</v>
      </c>
      <c r="C2439" s="22" t="s">
        <v>57</v>
      </c>
      <c r="D2439" s="22" t="s">
        <v>61</v>
      </c>
      <c r="E2439" s="22" t="s">
        <v>53</v>
      </c>
      <c r="F2439" s="22">
        <v>642</v>
      </c>
      <c r="G2439" s="22">
        <v>95</v>
      </c>
      <c r="H2439" s="22">
        <v>38.479999999999997</v>
      </c>
      <c r="I2439" s="22">
        <v>28.71</v>
      </c>
      <c r="J2439" s="22" t="s">
        <v>60</v>
      </c>
      <c r="K2439" s="23">
        <v>0</v>
      </c>
      <c r="L2439" s="23" t="s">
        <v>55</v>
      </c>
      <c r="M2439" s="23" t="s">
        <v>84</v>
      </c>
      <c r="N2439" s="27">
        <v>42132</v>
      </c>
      <c r="O2439" s="23" t="s">
        <v>56</v>
      </c>
      <c r="P2439" t="str">
        <f t="shared" si="38"/>
        <v>INSERT INTO @DataTable (Deal, AdvanceDate, PROV, DealPurpose, RateType, BEACON, LTV, TDS, GDS, InsuranceType, PrincipalBalance, OccupancyType, AccountStatus, Closed_Date, DelinquencyBucket) VALUES (2438, '2013-05-17', 'ON', 'Purchase', 'Fixed', 642, 95, 38.48, 28.71, 'HiRatio', 0, 'Owner-Occupied', 'Closed', '2015-05-08', 'Current');</v>
      </c>
    </row>
    <row r="2440" spans="1:16" x14ac:dyDescent="0.35">
      <c r="A2440" s="19">
        <v>2439</v>
      </c>
      <c r="B2440" s="18">
        <v>42600</v>
      </c>
      <c r="C2440" s="19" t="s">
        <v>57</v>
      </c>
      <c r="D2440" s="19" t="s">
        <v>61</v>
      </c>
      <c r="E2440" s="19" t="s">
        <v>40</v>
      </c>
      <c r="F2440" s="19">
        <v>760</v>
      </c>
      <c r="G2440" s="19">
        <v>95</v>
      </c>
      <c r="H2440" s="19">
        <v>40.28</v>
      </c>
      <c r="I2440" s="19">
        <v>14.12</v>
      </c>
      <c r="J2440" s="19" t="s">
        <v>60</v>
      </c>
      <c r="K2440" s="20">
        <v>301356.40000000002</v>
      </c>
      <c r="L2440" s="20" t="s">
        <v>66</v>
      </c>
      <c r="M2440" s="20" t="s">
        <v>83</v>
      </c>
      <c r="N2440" s="26"/>
      <c r="O2440" s="20" t="s">
        <v>56</v>
      </c>
      <c r="P2440" t="str">
        <f t="shared" si="38"/>
        <v>INSERT INTO @DataTable (Deal, AdvanceDate, PROV, DealPurpose, RateType, BEACON, LTV, TDS, GDS, InsuranceType, PrincipalBalance, OccupancyType, AccountStatus, Closed_Date, DelinquencyBucket) VALUES (2439, '2016-08-18', 'ON', 'Purchase', 'ARM', 760, 95, 40.28, 14.12, 'HiRatio', 301356.4, 'Second Home', 'Open', '1900-01-00', 'Current');</v>
      </c>
    </row>
    <row r="2441" spans="1:16" x14ac:dyDescent="0.35">
      <c r="A2441" s="22">
        <v>2440</v>
      </c>
      <c r="B2441" s="21">
        <v>41850</v>
      </c>
      <c r="C2441" s="22" t="s">
        <v>57</v>
      </c>
      <c r="D2441" s="22" t="s">
        <v>61</v>
      </c>
      <c r="E2441" s="22" t="s">
        <v>53</v>
      </c>
      <c r="F2441" s="22">
        <v>762</v>
      </c>
      <c r="G2441" s="22">
        <v>80</v>
      </c>
      <c r="H2441" s="22">
        <v>43.44</v>
      </c>
      <c r="I2441" s="22">
        <v>34.619999999999997</v>
      </c>
      <c r="J2441" s="22" t="s">
        <v>54</v>
      </c>
      <c r="K2441" s="23">
        <v>0</v>
      </c>
      <c r="L2441" s="23" t="s">
        <v>55</v>
      </c>
      <c r="M2441" s="23" t="s">
        <v>84</v>
      </c>
      <c r="N2441" s="27">
        <v>42534</v>
      </c>
      <c r="O2441" s="23" t="s">
        <v>56</v>
      </c>
      <c r="P2441" t="str">
        <f t="shared" si="38"/>
        <v>INSERT INTO @DataTable (Deal, AdvanceDate, PROV, DealPurpose, RateType, BEACON, LTV, TDS, GDS, InsuranceType, PrincipalBalance, OccupancyType, AccountStatus, Closed_Date, DelinquencyBucket) VALUES (2440, '2014-07-30', 'ON', 'Purchase', 'Fixed', 762, 80, 43.44, 34.62, 'Conv', 0, 'Owner-Occupied', 'Closed', '2016-06-13', 'Current');</v>
      </c>
    </row>
    <row r="2442" spans="1:16" x14ac:dyDescent="0.35">
      <c r="A2442" s="19">
        <v>2441</v>
      </c>
      <c r="B2442" s="18">
        <v>41836</v>
      </c>
      <c r="C2442" s="19" t="s">
        <v>51</v>
      </c>
      <c r="D2442" s="19" t="s">
        <v>61</v>
      </c>
      <c r="E2442" s="19" t="s">
        <v>53</v>
      </c>
      <c r="F2442" s="19">
        <v>670</v>
      </c>
      <c r="G2442" s="19">
        <v>79.84</v>
      </c>
      <c r="H2442" s="19">
        <v>36.42</v>
      </c>
      <c r="I2442" s="19">
        <v>11.14</v>
      </c>
      <c r="J2442" s="19" t="s">
        <v>54</v>
      </c>
      <c r="K2442" s="20">
        <v>184388.65</v>
      </c>
      <c r="L2442" s="20" t="s">
        <v>55</v>
      </c>
      <c r="M2442" s="20" t="s">
        <v>83</v>
      </c>
      <c r="N2442" s="26"/>
      <c r="O2442" s="20" t="s">
        <v>56</v>
      </c>
      <c r="P2442" t="str">
        <f t="shared" si="38"/>
        <v>INSERT INTO @DataTable (Deal, AdvanceDate, PROV, DealPurpose, RateType, BEACON, LTV, TDS, GDS, InsuranceType, PrincipalBalance, OccupancyType, AccountStatus, Closed_Date, DelinquencyBucket) VALUES (2441, '2014-07-16', 'AB', 'Purchase', 'Fixed', 670, 79.84, 36.42, 11.14, 'Conv', 184388.65, 'Owner-Occupied', 'Open', '1900-01-00', 'Current');</v>
      </c>
    </row>
    <row r="2443" spans="1:16" x14ac:dyDescent="0.35">
      <c r="A2443" s="22">
        <v>2442</v>
      </c>
      <c r="B2443" s="21">
        <v>42482</v>
      </c>
      <c r="C2443" s="22" t="s">
        <v>57</v>
      </c>
      <c r="D2443" s="22" t="s">
        <v>52</v>
      </c>
      <c r="E2443" s="22" t="s">
        <v>40</v>
      </c>
      <c r="F2443" s="22">
        <v>802</v>
      </c>
      <c r="G2443" s="22">
        <v>65.489999999999995</v>
      </c>
      <c r="H2443" s="22">
        <v>28.91</v>
      </c>
      <c r="I2443" s="22">
        <v>16.38</v>
      </c>
      <c r="J2443" s="22" t="s">
        <v>54</v>
      </c>
      <c r="K2443" s="23">
        <v>315546.64</v>
      </c>
      <c r="L2443" s="23" t="s">
        <v>55</v>
      </c>
      <c r="M2443" s="23" t="s">
        <v>83</v>
      </c>
      <c r="N2443" s="27"/>
      <c r="O2443" s="23" t="s">
        <v>56</v>
      </c>
      <c r="P2443" t="str">
        <f t="shared" si="38"/>
        <v>INSERT INTO @DataTable (Deal, AdvanceDate, PROV, DealPurpose, RateType, BEACON, LTV, TDS, GDS, InsuranceType, PrincipalBalance, OccupancyType, AccountStatus, Closed_Date, DelinquencyBucket) VALUES (2442, '2016-04-22', 'ON', 'Refinance External', 'ARM', 802, 65.49, 28.91, 16.38, 'Conv', 315546.64, 'Owner-Occupied', 'Open', '1900-01-00', 'Current');</v>
      </c>
    </row>
    <row r="2444" spans="1:16" x14ac:dyDescent="0.35">
      <c r="A2444" s="19">
        <v>2443</v>
      </c>
      <c r="B2444" s="18">
        <v>42214</v>
      </c>
      <c r="C2444" s="19" t="s">
        <v>57</v>
      </c>
      <c r="D2444" s="19" t="s">
        <v>61</v>
      </c>
      <c r="E2444" s="19" t="s">
        <v>53</v>
      </c>
      <c r="F2444" s="19">
        <v>802</v>
      </c>
      <c r="G2444" s="19">
        <v>73.84</v>
      </c>
      <c r="H2444" s="19">
        <v>40.840000000000003</v>
      </c>
      <c r="I2444" s="19">
        <v>25.29</v>
      </c>
      <c r="J2444" s="19" t="s">
        <v>54</v>
      </c>
      <c r="K2444" s="20">
        <v>120557.66</v>
      </c>
      <c r="L2444" s="20" t="s">
        <v>55</v>
      </c>
      <c r="M2444" s="20" t="s">
        <v>83</v>
      </c>
      <c r="N2444" s="26"/>
      <c r="O2444" s="20" t="s">
        <v>56</v>
      </c>
      <c r="P2444" t="str">
        <f t="shared" si="38"/>
        <v>INSERT INTO @DataTable (Deal, AdvanceDate, PROV, DealPurpose, RateType, BEACON, LTV, TDS, GDS, InsuranceType, PrincipalBalance, OccupancyType, AccountStatus, Closed_Date, DelinquencyBucket) VALUES (2443, '2015-07-29', 'ON', 'Purchase', 'Fixed', 802, 73.84, 40.84, 25.29, 'Conv', 120557.66, 'Owner-Occupied', 'Open', '1900-01-00', 'Current');</v>
      </c>
    </row>
    <row r="2445" spans="1:16" x14ac:dyDescent="0.35">
      <c r="A2445" s="22">
        <v>2444</v>
      </c>
      <c r="B2445" s="21">
        <v>41466</v>
      </c>
      <c r="C2445" s="22" t="s">
        <v>57</v>
      </c>
      <c r="D2445" s="22" t="s">
        <v>52</v>
      </c>
      <c r="E2445" s="22" t="s">
        <v>53</v>
      </c>
      <c r="F2445" s="22">
        <v>666</v>
      </c>
      <c r="G2445" s="22">
        <v>80</v>
      </c>
      <c r="H2445" s="22">
        <v>38.35</v>
      </c>
      <c r="I2445" s="22">
        <v>25.11</v>
      </c>
      <c r="J2445" s="22" t="s">
        <v>54</v>
      </c>
      <c r="K2445" s="23">
        <v>0</v>
      </c>
      <c r="L2445" s="23" t="s">
        <v>55</v>
      </c>
      <c r="M2445" s="23" t="s">
        <v>84</v>
      </c>
      <c r="N2445" s="27">
        <v>42216</v>
      </c>
      <c r="O2445" s="23" t="s">
        <v>56</v>
      </c>
      <c r="P2445" t="str">
        <f t="shared" si="38"/>
        <v>INSERT INTO @DataTable (Deal, AdvanceDate, PROV, DealPurpose, RateType, BEACON, LTV, TDS, GDS, InsuranceType, PrincipalBalance, OccupancyType, AccountStatus, Closed_Date, DelinquencyBucket) VALUES (2444, '2013-07-11', 'ON', 'Refinance External', 'Fixed', 666, 80, 38.35, 25.11, 'Conv', 0, 'Owner-Occupied', 'Closed', '2015-07-31', 'Current');</v>
      </c>
    </row>
    <row r="2446" spans="1:16" x14ac:dyDescent="0.35">
      <c r="A2446" s="19">
        <v>2445</v>
      </c>
      <c r="B2446" s="18">
        <v>42459</v>
      </c>
      <c r="C2446" s="19" t="s">
        <v>58</v>
      </c>
      <c r="D2446" s="19" t="s">
        <v>61</v>
      </c>
      <c r="E2446" s="19" t="s">
        <v>53</v>
      </c>
      <c r="F2446" s="19">
        <v>794</v>
      </c>
      <c r="G2446" s="19">
        <v>72.44</v>
      </c>
      <c r="H2446" s="19">
        <v>39.67</v>
      </c>
      <c r="I2446" s="19">
        <v>37.71</v>
      </c>
      <c r="J2446" s="19" t="s">
        <v>54</v>
      </c>
      <c r="K2446" s="20">
        <v>450028.94</v>
      </c>
      <c r="L2446" s="20" t="s">
        <v>55</v>
      </c>
      <c r="M2446" s="20" t="s">
        <v>83</v>
      </c>
      <c r="N2446" s="26"/>
      <c r="O2446" s="20" t="s">
        <v>56</v>
      </c>
      <c r="P2446" t="str">
        <f t="shared" si="38"/>
        <v>INSERT INTO @DataTable (Deal, AdvanceDate, PROV, DealPurpose, RateType, BEACON, LTV, TDS, GDS, InsuranceType, PrincipalBalance, OccupancyType, AccountStatus, Closed_Date, DelinquencyBucket) VALUES (2445, '2016-03-30', 'BC', 'Purchase', 'Fixed', 794, 72.44, 39.67, 37.71, 'Conv', 450028.94, 'Owner-Occupied', 'Open', '1900-01-00', 'Current');</v>
      </c>
    </row>
    <row r="2447" spans="1:16" x14ac:dyDescent="0.35">
      <c r="A2447" s="22">
        <v>2446</v>
      </c>
      <c r="B2447" s="21">
        <v>41306</v>
      </c>
      <c r="C2447" s="22" t="s">
        <v>57</v>
      </c>
      <c r="D2447" s="22" t="s">
        <v>61</v>
      </c>
      <c r="E2447" s="22" t="s">
        <v>53</v>
      </c>
      <c r="F2447" s="22">
        <v>812</v>
      </c>
      <c r="G2447" s="22">
        <v>80</v>
      </c>
      <c r="H2447" s="22">
        <v>39.04</v>
      </c>
      <c r="I2447" s="22">
        <v>38.29</v>
      </c>
      <c r="J2447" s="22" t="s">
        <v>60</v>
      </c>
      <c r="K2447" s="23">
        <v>0</v>
      </c>
      <c r="L2447" s="23" t="s">
        <v>55</v>
      </c>
      <c r="M2447" s="23" t="s">
        <v>84</v>
      </c>
      <c r="N2447" s="27">
        <v>42444</v>
      </c>
      <c r="O2447" s="23" t="s">
        <v>56</v>
      </c>
      <c r="P2447" t="str">
        <f t="shared" si="38"/>
        <v>INSERT INTO @DataTable (Deal, AdvanceDate, PROV, DealPurpose, RateType, BEACON, LTV, TDS, GDS, InsuranceType, PrincipalBalance, OccupancyType, AccountStatus, Closed_Date, DelinquencyBucket) VALUES (2446, '2013-02-01', 'ON', 'Purchase', 'Fixed', 812, 80, 39.04, 38.29, 'HiRatio', 0, 'Owner-Occupied', 'Closed', '2016-03-15', 'Current');</v>
      </c>
    </row>
    <row r="2448" spans="1:16" x14ac:dyDescent="0.35">
      <c r="A2448" s="19">
        <v>2447</v>
      </c>
      <c r="B2448" s="18">
        <v>41712</v>
      </c>
      <c r="C2448" s="19" t="s">
        <v>51</v>
      </c>
      <c r="D2448" s="19" t="s">
        <v>61</v>
      </c>
      <c r="E2448" s="19" t="s">
        <v>53</v>
      </c>
      <c r="F2448" s="19">
        <v>699</v>
      </c>
      <c r="G2448" s="19">
        <v>65</v>
      </c>
      <c r="H2448" s="19">
        <v>40.479999999999997</v>
      </c>
      <c r="I2448" s="19">
        <v>22.05</v>
      </c>
      <c r="J2448" s="19" t="s">
        <v>54</v>
      </c>
      <c r="K2448" s="20">
        <v>119870.59</v>
      </c>
      <c r="L2448" s="20" t="s">
        <v>55</v>
      </c>
      <c r="M2448" s="20" t="s">
        <v>83</v>
      </c>
      <c r="N2448" s="26"/>
      <c r="O2448" s="20" t="s">
        <v>56</v>
      </c>
      <c r="P2448" t="str">
        <f t="shared" si="38"/>
        <v>INSERT INTO @DataTable (Deal, AdvanceDate, PROV, DealPurpose, RateType, BEACON, LTV, TDS, GDS, InsuranceType, PrincipalBalance, OccupancyType, AccountStatus, Closed_Date, DelinquencyBucket) VALUES (2447, '2014-03-14', 'AB', 'Purchase', 'Fixed', 699, 65, 40.48, 22.05, 'Conv', 119870.59, 'Owner-Occupied', 'Open', '1900-01-00', 'Current');</v>
      </c>
    </row>
    <row r="2449" spans="1:16" x14ac:dyDescent="0.35">
      <c r="A2449" s="22">
        <v>2448</v>
      </c>
      <c r="B2449" s="21">
        <v>41745</v>
      </c>
      <c r="C2449" s="22" t="s">
        <v>63</v>
      </c>
      <c r="D2449" s="22" t="s">
        <v>52</v>
      </c>
      <c r="E2449" s="22" t="s">
        <v>40</v>
      </c>
      <c r="F2449" s="22">
        <v>748</v>
      </c>
      <c r="G2449" s="22">
        <v>80</v>
      </c>
      <c r="H2449" s="22">
        <v>31.71</v>
      </c>
      <c r="I2449" s="22">
        <v>12.68</v>
      </c>
      <c r="J2449" s="22" t="s">
        <v>54</v>
      </c>
      <c r="K2449" s="23">
        <v>133727.78</v>
      </c>
      <c r="L2449" s="23" t="s">
        <v>55</v>
      </c>
      <c r="M2449" s="23" t="s">
        <v>83</v>
      </c>
      <c r="N2449" s="27"/>
      <c r="O2449" s="23" t="s">
        <v>56</v>
      </c>
      <c r="P2449" t="str">
        <f t="shared" si="38"/>
        <v>INSERT INTO @DataTable (Deal, AdvanceDate, PROV, DealPurpose, RateType, BEACON, LTV, TDS, GDS, InsuranceType, PrincipalBalance, OccupancyType, AccountStatus, Closed_Date, DelinquencyBucket) VALUES (2448, '2014-04-16', 'SK', 'Refinance External', 'ARM', 748, 80, 31.71, 12.68, 'Conv', 133727.78, 'Owner-Occupied', 'Open', '1900-01-00', 'Current');</v>
      </c>
    </row>
    <row r="2450" spans="1:16" x14ac:dyDescent="0.35">
      <c r="A2450" s="19">
        <v>2449</v>
      </c>
      <c r="B2450" s="18">
        <v>41614</v>
      </c>
      <c r="C2450" s="19" t="s">
        <v>58</v>
      </c>
      <c r="D2450" s="19" t="s">
        <v>52</v>
      </c>
      <c r="E2450" s="19" t="s">
        <v>40</v>
      </c>
      <c r="F2450" s="19">
        <v>790</v>
      </c>
      <c r="G2450" s="19">
        <v>48.8</v>
      </c>
      <c r="H2450" s="19">
        <v>23.74</v>
      </c>
      <c r="I2450" s="19">
        <v>22.93</v>
      </c>
      <c r="J2450" s="19" t="s">
        <v>54</v>
      </c>
      <c r="K2450" s="20">
        <v>0</v>
      </c>
      <c r="L2450" s="20" t="s">
        <v>55</v>
      </c>
      <c r="M2450" s="20" t="s">
        <v>84</v>
      </c>
      <c r="N2450" s="26">
        <v>42011</v>
      </c>
      <c r="O2450" s="20" t="s">
        <v>56</v>
      </c>
      <c r="P2450" t="str">
        <f t="shared" si="38"/>
        <v>INSERT INTO @DataTable (Deal, AdvanceDate, PROV, DealPurpose, RateType, BEACON, LTV, TDS, GDS, InsuranceType, PrincipalBalance, OccupancyType, AccountStatus, Closed_Date, DelinquencyBucket) VALUES (2449, '2013-12-06', 'BC', 'Refinance External', 'ARM', 790, 48.8, 23.74, 22.93, 'Conv', 0, 'Owner-Occupied', 'Closed', '2015-01-07', 'Current');</v>
      </c>
    </row>
    <row r="2451" spans="1:16" x14ac:dyDescent="0.35">
      <c r="A2451" s="22">
        <v>2450</v>
      </c>
      <c r="B2451" s="21">
        <v>40752</v>
      </c>
      <c r="C2451" s="22" t="s">
        <v>58</v>
      </c>
      <c r="D2451" s="22" t="s">
        <v>61</v>
      </c>
      <c r="E2451" s="22" t="s">
        <v>53</v>
      </c>
      <c r="F2451" s="22">
        <v>793</v>
      </c>
      <c r="G2451" s="22">
        <v>45.31</v>
      </c>
      <c r="H2451" s="22">
        <v>26.18</v>
      </c>
      <c r="I2451" s="22">
        <v>25.35</v>
      </c>
      <c r="J2451" s="22" t="s">
        <v>54</v>
      </c>
      <c r="K2451" s="23">
        <v>0</v>
      </c>
      <c r="L2451" s="23" t="s">
        <v>55</v>
      </c>
      <c r="M2451" s="23" t="s">
        <v>84</v>
      </c>
      <c r="N2451" s="27">
        <v>41642</v>
      </c>
      <c r="O2451" s="23" t="s">
        <v>56</v>
      </c>
      <c r="P2451" t="str">
        <f t="shared" si="38"/>
        <v>INSERT INTO @DataTable (Deal, AdvanceDate, PROV, DealPurpose, RateType, BEACON, LTV, TDS, GDS, InsuranceType, PrincipalBalance, OccupancyType, AccountStatus, Closed_Date, DelinquencyBucket) VALUES (2450, '2011-07-28', 'BC', 'Purchase', 'Fixed', 793, 45.31, 26.18, 25.35, 'Conv', 0, 'Owner-Occupied', 'Closed', '2014-01-03', 'Current');</v>
      </c>
    </row>
    <row r="2452" spans="1:16" x14ac:dyDescent="0.35">
      <c r="A2452" s="19">
        <v>2451</v>
      </c>
      <c r="B2452" s="18">
        <v>42474</v>
      </c>
      <c r="C2452" s="19" t="s">
        <v>58</v>
      </c>
      <c r="D2452" s="19" t="s">
        <v>59</v>
      </c>
      <c r="E2452" s="19" t="s">
        <v>40</v>
      </c>
      <c r="F2452" s="19">
        <v>817</v>
      </c>
      <c r="G2452" s="19">
        <v>65.959999999999994</v>
      </c>
      <c r="H2452" s="19">
        <v>27.96</v>
      </c>
      <c r="I2452" s="19">
        <v>27.1</v>
      </c>
      <c r="J2452" s="19" t="s">
        <v>54</v>
      </c>
      <c r="K2452" s="20">
        <v>265676.36</v>
      </c>
      <c r="L2452" s="20" t="s">
        <v>55</v>
      </c>
      <c r="M2452" s="20" t="s">
        <v>83</v>
      </c>
      <c r="N2452" s="26"/>
      <c r="O2452" s="20" t="s">
        <v>56</v>
      </c>
      <c r="P2452" t="str">
        <f t="shared" si="38"/>
        <v>INSERT INTO @DataTable (Deal, AdvanceDate, PROV, DealPurpose, RateType, BEACON, LTV, TDS, GDS, InsuranceType, PrincipalBalance, OccupancyType, AccountStatus, Closed_Date, DelinquencyBucket) VALUES (2451, '2016-04-14', 'BC', 'Transfer', 'ARM', 817, 65.96, 27.96, 27.1, 'Conv', 265676.36, 'Owner-Occupied', 'Open', '1900-01-00', 'Current');</v>
      </c>
    </row>
    <row r="2453" spans="1:16" x14ac:dyDescent="0.35">
      <c r="A2453" s="22">
        <v>2452</v>
      </c>
      <c r="B2453" s="21">
        <v>42251</v>
      </c>
      <c r="C2453" s="22" t="s">
        <v>57</v>
      </c>
      <c r="D2453" s="22" t="s">
        <v>61</v>
      </c>
      <c r="E2453" s="22" t="s">
        <v>40</v>
      </c>
      <c r="F2453" s="22">
        <v>762</v>
      </c>
      <c r="G2453" s="22">
        <v>95</v>
      </c>
      <c r="H2453" s="22">
        <v>25.54</v>
      </c>
      <c r="I2453" s="22">
        <v>13.85</v>
      </c>
      <c r="J2453" s="22" t="s">
        <v>60</v>
      </c>
      <c r="K2453" s="23">
        <v>325406.40000000002</v>
      </c>
      <c r="L2453" s="23" t="s">
        <v>55</v>
      </c>
      <c r="M2453" s="23" t="s">
        <v>83</v>
      </c>
      <c r="N2453" s="27"/>
      <c r="O2453" s="23" t="s">
        <v>56</v>
      </c>
      <c r="P2453" t="str">
        <f t="shared" si="38"/>
        <v>INSERT INTO @DataTable (Deal, AdvanceDate, PROV, DealPurpose, RateType, BEACON, LTV, TDS, GDS, InsuranceType, PrincipalBalance, OccupancyType, AccountStatus, Closed_Date, DelinquencyBucket) VALUES (2452, '2015-09-04', 'ON', 'Purchase', 'ARM', 762, 95, 25.54, 13.85, 'HiRatio', 325406.4, 'Owner-Occupied', 'Open', '1900-01-00', 'Current');</v>
      </c>
    </row>
    <row r="2454" spans="1:16" x14ac:dyDescent="0.35">
      <c r="A2454" s="19">
        <v>2453</v>
      </c>
      <c r="B2454" s="18">
        <v>42713</v>
      </c>
      <c r="C2454" s="19" t="s">
        <v>74</v>
      </c>
      <c r="D2454" s="19" t="s">
        <v>61</v>
      </c>
      <c r="E2454" s="19" t="s">
        <v>53</v>
      </c>
      <c r="F2454" s="19">
        <v>758</v>
      </c>
      <c r="G2454" s="19">
        <v>80</v>
      </c>
      <c r="H2454" s="19">
        <v>43.04</v>
      </c>
      <c r="I2454" s="19">
        <v>17.27</v>
      </c>
      <c r="J2454" s="19" t="s">
        <v>54</v>
      </c>
      <c r="K2454" s="20">
        <v>152571.51999999999</v>
      </c>
      <c r="L2454" s="20" t="s">
        <v>66</v>
      </c>
      <c r="M2454" s="20" t="s">
        <v>83</v>
      </c>
      <c r="N2454" s="26"/>
      <c r="O2454" s="20" t="s">
        <v>56</v>
      </c>
      <c r="P2454" t="str">
        <f t="shared" si="38"/>
        <v>INSERT INTO @DataTable (Deal, AdvanceDate, PROV, DealPurpose, RateType, BEACON, LTV, TDS, GDS, InsuranceType, PrincipalBalance, OccupancyType, AccountStatus, Closed_Date, DelinquencyBucket) VALUES (2453, '2016-12-09', 'MB', 'Purchase', 'Fixed', 758, 80, 43.04, 17.27, 'Conv', 152571.52, 'Second Home', 'Open', '1900-01-00', 'Current');</v>
      </c>
    </row>
    <row r="2455" spans="1:16" x14ac:dyDescent="0.35">
      <c r="A2455" s="22">
        <v>2454</v>
      </c>
      <c r="B2455" s="21">
        <v>42310</v>
      </c>
      <c r="C2455" s="22" t="s">
        <v>58</v>
      </c>
      <c r="D2455" s="22" t="s">
        <v>59</v>
      </c>
      <c r="E2455" s="22" t="s">
        <v>40</v>
      </c>
      <c r="F2455" s="22">
        <v>781</v>
      </c>
      <c r="G2455" s="22">
        <v>25.79</v>
      </c>
      <c r="H2455" s="22">
        <v>31.59</v>
      </c>
      <c r="I2455" s="22">
        <v>26.06</v>
      </c>
      <c r="J2455" s="22" t="s">
        <v>54</v>
      </c>
      <c r="K2455" s="23">
        <v>93302.82</v>
      </c>
      <c r="L2455" s="23" t="s">
        <v>55</v>
      </c>
      <c r="M2455" s="23" t="s">
        <v>83</v>
      </c>
      <c r="N2455" s="27"/>
      <c r="O2455" s="23" t="s">
        <v>56</v>
      </c>
      <c r="P2455" t="str">
        <f t="shared" si="38"/>
        <v>INSERT INTO @DataTable (Deal, AdvanceDate, PROV, DealPurpose, RateType, BEACON, LTV, TDS, GDS, InsuranceType, PrincipalBalance, OccupancyType, AccountStatus, Closed_Date, DelinquencyBucket) VALUES (2454, '2015-11-02', 'BC', 'Transfer', 'ARM', 781, 25.79, 31.59, 26.06, 'Conv', 93302.82, 'Owner-Occupied', 'Open', '1900-01-00', 'Current');</v>
      </c>
    </row>
    <row r="2456" spans="1:16" x14ac:dyDescent="0.35">
      <c r="A2456" s="19">
        <v>2455</v>
      </c>
      <c r="B2456" s="18">
        <v>42124</v>
      </c>
      <c r="C2456" s="19" t="s">
        <v>57</v>
      </c>
      <c r="D2456" s="19" t="s">
        <v>61</v>
      </c>
      <c r="E2456" s="19" t="s">
        <v>53</v>
      </c>
      <c r="F2456" s="19">
        <v>726</v>
      </c>
      <c r="G2456" s="19">
        <v>95</v>
      </c>
      <c r="H2456" s="19">
        <v>41.72</v>
      </c>
      <c r="I2456" s="19">
        <v>22.75</v>
      </c>
      <c r="J2456" s="19" t="s">
        <v>60</v>
      </c>
      <c r="K2456" s="20">
        <v>134975.60999999999</v>
      </c>
      <c r="L2456" s="20" t="s">
        <v>55</v>
      </c>
      <c r="M2456" s="20" t="s">
        <v>83</v>
      </c>
      <c r="N2456" s="26"/>
      <c r="O2456" s="20" t="s">
        <v>56</v>
      </c>
      <c r="P2456" t="str">
        <f t="shared" si="38"/>
        <v>INSERT INTO @DataTable (Deal, AdvanceDate, PROV, DealPurpose, RateType, BEACON, LTV, TDS, GDS, InsuranceType, PrincipalBalance, OccupancyType, AccountStatus, Closed_Date, DelinquencyBucket) VALUES (2455, '2015-04-30', 'ON', 'Purchase', 'Fixed', 726, 95, 41.72, 22.75, 'HiRatio', 134975.61, 'Owner-Occupied', 'Open', '1900-01-00', 'Current');</v>
      </c>
    </row>
    <row r="2457" spans="1:16" x14ac:dyDescent="0.35">
      <c r="A2457" s="22">
        <v>2456</v>
      </c>
      <c r="B2457" s="21">
        <v>41411</v>
      </c>
      <c r="C2457" s="22" t="s">
        <v>51</v>
      </c>
      <c r="D2457" s="22" t="s">
        <v>61</v>
      </c>
      <c r="E2457" s="22" t="s">
        <v>53</v>
      </c>
      <c r="F2457" s="22">
        <v>740</v>
      </c>
      <c r="G2457" s="22">
        <v>95</v>
      </c>
      <c r="H2457" s="22">
        <v>43.13</v>
      </c>
      <c r="I2457" s="22">
        <v>22.5</v>
      </c>
      <c r="J2457" s="22" t="s">
        <v>60</v>
      </c>
      <c r="K2457" s="23">
        <v>160434.6</v>
      </c>
      <c r="L2457" s="23" t="s">
        <v>55</v>
      </c>
      <c r="M2457" s="23" t="s">
        <v>83</v>
      </c>
      <c r="N2457" s="27"/>
      <c r="O2457" s="23" t="s">
        <v>56</v>
      </c>
      <c r="P2457" t="str">
        <f t="shared" si="38"/>
        <v>INSERT INTO @DataTable (Deal, AdvanceDate, PROV, DealPurpose, RateType, BEACON, LTV, TDS, GDS, InsuranceType, PrincipalBalance, OccupancyType, AccountStatus, Closed_Date, DelinquencyBucket) VALUES (2456, '2013-05-17', 'AB', 'Purchase', 'Fixed', 740, 95, 43.13, 22.5, 'HiRatio', 160434.6, 'Owner-Occupied', 'Open', '1900-01-00', 'Current');</v>
      </c>
    </row>
    <row r="2458" spans="1:16" x14ac:dyDescent="0.35">
      <c r="A2458" s="19">
        <v>2457</v>
      </c>
      <c r="B2458" s="18">
        <v>40445</v>
      </c>
      <c r="C2458" s="19" t="s">
        <v>57</v>
      </c>
      <c r="D2458" s="19" t="s">
        <v>52</v>
      </c>
      <c r="E2458" s="19"/>
      <c r="F2458" s="19">
        <v>772</v>
      </c>
      <c r="G2458" s="19">
        <v>57.49</v>
      </c>
      <c r="H2458" s="19">
        <v>27.97</v>
      </c>
      <c r="I2458" s="19">
        <v>1.72</v>
      </c>
      <c r="J2458" s="19" t="s">
        <v>77</v>
      </c>
      <c r="K2458" s="20">
        <v>0</v>
      </c>
      <c r="L2458" s="20" t="s">
        <v>62</v>
      </c>
      <c r="M2458" s="20" t="s">
        <v>84</v>
      </c>
      <c r="N2458" s="26">
        <v>41548</v>
      </c>
      <c r="O2458" s="20" t="s">
        <v>56</v>
      </c>
      <c r="P2458" t="str">
        <f t="shared" si="38"/>
        <v>INSERT INTO @DataTable (Deal, AdvanceDate, PROV, DealPurpose, RateType, BEACON, LTV, TDS, GDS, InsuranceType, PrincipalBalance, OccupancyType, AccountStatus, Closed_Date, DelinquencyBucket) VALUES (2457, '2010-09-24', 'ON', 'Refinance External', '', 772, 57.49, 27.97, 1.72, 'Other', 0, 'Rental', 'Closed', '2013-10-01', 'Current');</v>
      </c>
    </row>
    <row r="2459" spans="1:16" x14ac:dyDescent="0.35">
      <c r="A2459" s="22">
        <v>2458</v>
      </c>
      <c r="B2459" s="21">
        <v>42667</v>
      </c>
      <c r="C2459" s="22" t="s">
        <v>63</v>
      </c>
      <c r="D2459" s="22" t="s">
        <v>64</v>
      </c>
      <c r="E2459" s="22" t="s">
        <v>53</v>
      </c>
      <c r="F2459" s="22">
        <v>685</v>
      </c>
      <c r="G2459" s="22">
        <v>95</v>
      </c>
      <c r="H2459" s="22">
        <v>30.83</v>
      </c>
      <c r="I2459" s="22">
        <v>30.57</v>
      </c>
      <c r="J2459" s="22" t="s">
        <v>60</v>
      </c>
      <c r="K2459" s="23">
        <v>209793.65</v>
      </c>
      <c r="L2459" s="23" t="s">
        <v>55</v>
      </c>
      <c r="M2459" s="23" t="s">
        <v>83</v>
      </c>
      <c r="N2459" s="27"/>
      <c r="O2459" s="23" t="s">
        <v>56</v>
      </c>
      <c r="P2459" t="str">
        <f t="shared" si="38"/>
        <v>INSERT INTO @DataTable (Deal, AdvanceDate, PROV, DealPurpose, RateType, BEACON, LTV, TDS, GDS, InsuranceType, PrincipalBalance, OccupancyType, AccountStatus, Closed_Date, DelinquencyBucket) VALUES (2458, '2016-10-24', 'SK', 'Purchase with Improvements', 'Fixed', 685, 95, 30.83, 30.57, 'HiRatio', 209793.65, 'Owner-Occupied', 'Open', '1900-01-00', 'Current');</v>
      </c>
    </row>
    <row r="2460" spans="1:16" x14ac:dyDescent="0.35">
      <c r="A2460" s="19">
        <v>2459</v>
      </c>
      <c r="B2460" s="18">
        <v>41054</v>
      </c>
      <c r="C2460" s="19" t="s">
        <v>74</v>
      </c>
      <c r="D2460" s="19" t="s">
        <v>61</v>
      </c>
      <c r="E2460" s="19" t="s">
        <v>53</v>
      </c>
      <c r="F2460" s="19">
        <v>728</v>
      </c>
      <c r="G2460" s="19">
        <v>90</v>
      </c>
      <c r="H2460" s="19">
        <v>32.119999999999997</v>
      </c>
      <c r="I2460" s="19">
        <v>30.15</v>
      </c>
      <c r="J2460" s="19" t="s">
        <v>60</v>
      </c>
      <c r="K2460" s="20">
        <v>0</v>
      </c>
      <c r="L2460" s="20" t="s">
        <v>55</v>
      </c>
      <c r="M2460" s="20" t="s">
        <v>84</v>
      </c>
      <c r="N2460" s="26">
        <v>42739</v>
      </c>
      <c r="O2460" s="20" t="s">
        <v>56</v>
      </c>
      <c r="P2460" t="str">
        <f t="shared" si="38"/>
        <v>INSERT INTO @DataTable (Deal, AdvanceDate, PROV, DealPurpose, RateType, BEACON, LTV, TDS, GDS, InsuranceType, PrincipalBalance, OccupancyType, AccountStatus, Closed_Date, DelinquencyBucket) VALUES (2459, '2012-05-25', 'MB', 'Purchase', 'Fixed', 728, 90, 32.12, 30.15, 'HiRatio', 0, 'Owner-Occupied', 'Closed', '2017-01-04', 'Current');</v>
      </c>
    </row>
    <row r="2461" spans="1:16" x14ac:dyDescent="0.35">
      <c r="A2461" s="22">
        <v>2460</v>
      </c>
      <c r="B2461" s="21">
        <v>42202</v>
      </c>
      <c r="C2461" s="22" t="s">
        <v>63</v>
      </c>
      <c r="D2461" s="22" t="s">
        <v>61</v>
      </c>
      <c r="E2461" s="22" t="s">
        <v>53</v>
      </c>
      <c r="F2461" s="22">
        <v>715</v>
      </c>
      <c r="G2461" s="22">
        <v>95</v>
      </c>
      <c r="H2461" s="22">
        <v>28.84</v>
      </c>
      <c r="I2461" s="22">
        <v>26.38</v>
      </c>
      <c r="J2461" s="22" t="s">
        <v>60</v>
      </c>
      <c r="K2461" s="23">
        <v>247173.67</v>
      </c>
      <c r="L2461" s="23" t="s">
        <v>55</v>
      </c>
      <c r="M2461" s="23" t="s">
        <v>83</v>
      </c>
      <c r="N2461" s="27"/>
      <c r="O2461" s="23" t="s">
        <v>56</v>
      </c>
      <c r="P2461" t="str">
        <f t="shared" si="38"/>
        <v>INSERT INTO @DataTable (Deal, AdvanceDate, PROV, DealPurpose, RateType, BEACON, LTV, TDS, GDS, InsuranceType, PrincipalBalance, OccupancyType, AccountStatus, Closed_Date, DelinquencyBucket) VALUES (2460, '2015-07-17', 'SK', 'Purchase', 'Fixed', 715, 95, 28.84, 26.38, 'HiRatio', 247173.67, 'Owner-Occupied', 'Open', '1900-01-00', 'Current');</v>
      </c>
    </row>
    <row r="2462" spans="1:16" x14ac:dyDescent="0.35">
      <c r="A2462" s="19">
        <v>2461</v>
      </c>
      <c r="B2462" s="18">
        <v>42452</v>
      </c>
      <c r="C2462" s="19" t="s">
        <v>51</v>
      </c>
      <c r="D2462" s="19" t="s">
        <v>59</v>
      </c>
      <c r="E2462" s="19" t="s">
        <v>53</v>
      </c>
      <c r="F2462" s="19">
        <v>678</v>
      </c>
      <c r="G2462" s="19">
        <v>88.82</v>
      </c>
      <c r="H2462" s="19">
        <v>35.43</v>
      </c>
      <c r="I2462" s="19">
        <v>19.45</v>
      </c>
      <c r="J2462" s="19" t="s">
        <v>60</v>
      </c>
      <c r="K2462" s="20">
        <v>257309.57</v>
      </c>
      <c r="L2462" s="20" t="s">
        <v>55</v>
      </c>
      <c r="M2462" s="20" t="s">
        <v>83</v>
      </c>
      <c r="N2462" s="26"/>
      <c r="O2462" s="20" t="s">
        <v>56</v>
      </c>
      <c r="P2462" t="str">
        <f t="shared" si="38"/>
        <v>INSERT INTO @DataTable (Deal, AdvanceDate, PROV, DealPurpose, RateType, BEACON, LTV, TDS, GDS, InsuranceType, PrincipalBalance, OccupancyType, AccountStatus, Closed_Date, DelinquencyBucket) VALUES (2461, '2016-03-23', 'AB', 'Transfer', 'Fixed', 678, 88.82, 35.43, 19.45, 'HiRatio', 257309.57, 'Owner-Occupied', 'Open', '1900-01-00', 'Current');</v>
      </c>
    </row>
    <row r="2463" spans="1:16" x14ac:dyDescent="0.35">
      <c r="A2463" s="22">
        <v>2462</v>
      </c>
      <c r="B2463" s="21">
        <v>41029</v>
      </c>
      <c r="C2463" s="22" t="s">
        <v>57</v>
      </c>
      <c r="D2463" s="22" t="s">
        <v>61</v>
      </c>
      <c r="E2463" s="22" t="s">
        <v>53</v>
      </c>
      <c r="F2463" s="22">
        <v>783</v>
      </c>
      <c r="G2463" s="22">
        <v>91.92</v>
      </c>
      <c r="H2463" s="22">
        <v>40.49</v>
      </c>
      <c r="I2463" s="22">
        <v>33.6</v>
      </c>
      <c r="J2463" s="22" t="s">
        <v>60</v>
      </c>
      <c r="K2463" s="23">
        <v>0</v>
      </c>
      <c r="L2463" s="23" t="s">
        <v>55</v>
      </c>
      <c r="M2463" s="23" t="s">
        <v>84</v>
      </c>
      <c r="N2463" s="27">
        <v>41627</v>
      </c>
      <c r="O2463" s="23" t="s">
        <v>56</v>
      </c>
      <c r="P2463" t="str">
        <f t="shared" si="38"/>
        <v>INSERT INTO @DataTable (Deal, AdvanceDate, PROV, DealPurpose, RateType, BEACON, LTV, TDS, GDS, InsuranceType, PrincipalBalance, OccupancyType, AccountStatus, Closed_Date, DelinquencyBucket) VALUES (2462, '2012-04-30', 'ON', 'Purchase', 'Fixed', 783, 91.92, 40.49, 33.6, 'HiRatio', 0, 'Owner-Occupied', 'Closed', '2013-12-19', 'Current');</v>
      </c>
    </row>
    <row r="2464" spans="1:16" x14ac:dyDescent="0.35">
      <c r="A2464" s="19">
        <v>2463</v>
      </c>
      <c r="B2464" s="18">
        <v>42447</v>
      </c>
      <c r="C2464" s="19" t="s">
        <v>57</v>
      </c>
      <c r="D2464" s="19" t="s">
        <v>52</v>
      </c>
      <c r="E2464" s="19" t="s">
        <v>40</v>
      </c>
      <c r="F2464" s="19">
        <v>0</v>
      </c>
      <c r="G2464" s="19">
        <v>65</v>
      </c>
      <c r="H2464" s="19">
        <v>30.51</v>
      </c>
      <c r="I2464" s="19">
        <v>10.61</v>
      </c>
      <c r="J2464" s="19" t="s">
        <v>54</v>
      </c>
      <c r="K2464" s="20">
        <v>446382.39</v>
      </c>
      <c r="L2464" s="20" t="s">
        <v>62</v>
      </c>
      <c r="M2464" s="20" t="s">
        <v>83</v>
      </c>
      <c r="N2464" s="26"/>
      <c r="O2464" s="20" t="s">
        <v>56</v>
      </c>
      <c r="P2464" t="str">
        <f t="shared" si="38"/>
        <v>INSERT INTO @DataTable (Deal, AdvanceDate, PROV, DealPurpose, RateType, BEACON, LTV, TDS, GDS, InsuranceType, PrincipalBalance, OccupancyType, AccountStatus, Closed_Date, DelinquencyBucket) VALUES (2463, '2016-03-18', 'ON', 'Refinance External', 'ARM', 0, 65, 30.51, 10.61, 'Conv', 446382.39, 'Rental', 'Open', '1900-01-00', 'Current');</v>
      </c>
    </row>
    <row r="2465" spans="1:16" x14ac:dyDescent="0.35">
      <c r="A2465" s="22">
        <v>2464</v>
      </c>
      <c r="B2465" s="21">
        <v>41617</v>
      </c>
      <c r="C2465" s="22" t="s">
        <v>57</v>
      </c>
      <c r="D2465" s="22" t="s">
        <v>61</v>
      </c>
      <c r="E2465" s="22" t="s">
        <v>40</v>
      </c>
      <c r="F2465" s="22">
        <v>726</v>
      </c>
      <c r="G2465" s="22">
        <v>90</v>
      </c>
      <c r="H2465" s="22">
        <v>35.46</v>
      </c>
      <c r="I2465" s="22">
        <v>22.13</v>
      </c>
      <c r="J2465" s="22" t="s">
        <v>60</v>
      </c>
      <c r="K2465" s="23">
        <v>254697.5</v>
      </c>
      <c r="L2465" s="23" t="s">
        <v>55</v>
      </c>
      <c r="M2465" s="23" t="s">
        <v>83</v>
      </c>
      <c r="N2465" s="27"/>
      <c r="O2465" s="23" t="s">
        <v>56</v>
      </c>
      <c r="P2465" t="str">
        <f t="shared" si="38"/>
        <v>INSERT INTO @DataTable (Deal, AdvanceDate, PROV, DealPurpose, RateType, BEACON, LTV, TDS, GDS, InsuranceType, PrincipalBalance, OccupancyType, AccountStatus, Closed_Date, DelinquencyBucket) VALUES (2464, '2013-12-09', 'ON', 'Purchase', 'ARM', 726, 90, 35.46, 22.13, 'HiRatio', 254697.5, 'Owner-Occupied', 'Open', '1900-01-00', 'Current');</v>
      </c>
    </row>
    <row r="2466" spans="1:16" x14ac:dyDescent="0.35">
      <c r="A2466" s="19">
        <v>2465</v>
      </c>
      <c r="B2466" s="18">
        <v>42209</v>
      </c>
      <c r="C2466" s="19" t="s">
        <v>58</v>
      </c>
      <c r="D2466" s="19" t="s">
        <v>52</v>
      </c>
      <c r="E2466" s="19" t="s">
        <v>40</v>
      </c>
      <c r="F2466" s="19">
        <v>786</v>
      </c>
      <c r="G2466" s="19">
        <v>63.2</v>
      </c>
      <c r="H2466" s="19">
        <v>31.11</v>
      </c>
      <c r="I2466" s="19">
        <v>29.47</v>
      </c>
      <c r="J2466" s="19" t="s">
        <v>54</v>
      </c>
      <c r="K2466" s="20">
        <v>300996.62</v>
      </c>
      <c r="L2466" s="20" t="s">
        <v>55</v>
      </c>
      <c r="M2466" s="20" t="s">
        <v>83</v>
      </c>
      <c r="N2466" s="26"/>
      <c r="O2466" s="20" t="s">
        <v>56</v>
      </c>
      <c r="P2466" t="str">
        <f t="shared" si="38"/>
        <v>INSERT INTO @DataTable (Deal, AdvanceDate, PROV, DealPurpose, RateType, BEACON, LTV, TDS, GDS, InsuranceType, PrincipalBalance, OccupancyType, AccountStatus, Closed_Date, DelinquencyBucket) VALUES (2465, '2015-07-24', 'BC', 'Refinance External', 'ARM', 786, 63.2, 31.11, 29.47, 'Conv', 300996.62, 'Owner-Occupied', 'Open', '1900-01-00', 'Current');</v>
      </c>
    </row>
    <row r="2467" spans="1:16" x14ac:dyDescent="0.35">
      <c r="A2467" s="22">
        <v>2466</v>
      </c>
      <c r="B2467" s="21">
        <v>42425</v>
      </c>
      <c r="C2467" s="22" t="s">
        <v>51</v>
      </c>
      <c r="D2467" s="22" t="s">
        <v>61</v>
      </c>
      <c r="E2467" s="22" t="s">
        <v>53</v>
      </c>
      <c r="F2467" s="22">
        <v>745</v>
      </c>
      <c r="G2467" s="22">
        <v>80</v>
      </c>
      <c r="H2467" s="22">
        <v>38.18</v>
      </c>
      <c r="I2467" s="22">
        <v>20.09</v>
      </c>
      <c r="J2467" s="22" t="s">
        <v>54</v>
      </c>
      <c r="K2467" s="23">
        <v>144872.82</v>
      </c>
      <c r="L2467" s="23" t="s">
        <v>55</v>
      </c>
      <c r="M2467" s="23" t="s">
        <v>83</v>
      </c>
      <c r="N2467" s="27"/>
      <c r="O2467" s="23" t="s">
        <v>56</v>
      </c>
      <c r="P2467" t="str">
        <f t="shared" si="38"/>
        <v>INSERT INTO @DataTable (Deal, AdvanceDate, PROV, DealPurpose, RateType, BEACON, LTV, TDS, GDS, InsuranceType, PrincipalBalance, OccupancyType, AccountStatus, Closed_Date, DelinquencyBucket) VALUES (2466, '2016-02-25', 'AB', 'Purchase', 'Fixed', 745, 80, 38.18, 20.09, 'Conv', 144872.82, 'Owner-Occupied', 'Open', '1900-01-00', 'Current');</v>
      </c>
    </row>
    <row r="2468" spans="1:16" x14ac:dyDescent="0.35">
      <c r="A2468" s="19">
        <v>2467</v>
      </c>
      <c r="B2468" s="18">
        <v>41593</v>
      </c>
      <c r="C2468" s="19" t="s">
        <v>51</v>
      </c>
      <c r="D2468" s="19" t="s">
        <v>61</v>
      </c>
      <c r="E2468" s="19" t="s">
        <v>53</v>
      </c>
      <c r="F2468" s="19">
        <v>807</v>
      </c>
      <c r="G2468" s="19">
        <v>90</v>
      </c>
      <c r="H2468" s="19">
        <v>37.130000000000003</v>
      </c>
      <c r="I2468" s="19">
        <v>36.42</v>
      </c>
      <c r="J2468" s="19" t="s">
        <v>60</v>
      </c>
      <c r="K2468" s="20">
        <v>213206.56</v>
      </c>
      <c r="L2468" s="20" t="s">
        <v>55</v>
      </c>
      <c r="M2468" s="20" t="s">
        <v>83</v>
      </c>
      <c r="N2468" s="26"/>
      <c r="O2468" s="20" t="s">
        <v>56</v>
      </c>
      <c r="P2468" t="str">
        <f t="shared" si="38"/>
        <v>INSERT INTO @DataTable (Deal, AdvanceDate, PROV, DealPurpose, RateType, BEACON, LTV, TDS, GDS, InsuranceType, PrincipalBalance, OccupancyType, AccountStatus, Closed_Date, DelinquencyBucket) VALUES (2467, '2013-11-15', 'AB', 'Purchase', 'Fixed', 807, 90, 37.13, 36.42, 'HiRatio', 213206.56, 'Owner-Occupied', 'Open', '1900-01-00', 'Current');</v>
      </c>
    </row>
    <row r="2469" spans="1:16" x14ac:dyDescent="0.35">
      <c r="A2469" s="22">
        <v>2468</v>
      </c>
      <c r="B2469" s="21">
        <v>42242</v>
      </c>
      <c r="C2469" s="22" t="s">
        <v>57</v>
      </c>
      <c r="D2469" s="22" t="s">
        <v>59</v>
      </c>
      <c r="E2469" s="22" t="s">
        <v>53</v>
      </c>
      <c r="F2469" s="22">
        <v>815</v>
      </c>
      <c r="G2469" s="22">
        <v>36.31</v>
      </c>
      <c r="H2469" s="22">
        <v>19.149999999999999</v>
      </c>
      <c r="I2469" s="22">
        <v>15.56</v>
      </c>
      <c r="J2469" s="22" t="s">
        <v>54</v>
      </c>
      <c r="K2469" s="23">
        <v>193397.34</v>
      </c>
      <c r="L2469" s="23" t="s">
        <v>55</v>
      </c>
      <c r="M2469" s="23" t="s">
        <v>83</v>
      </c>
      <c r="N2469" s="27"/>
      <c r="O2469" s="23" t="s">
        <v>56</v>
      </c>
      <c r="P2469" t="str">
        <f t="shared" si="38"/>
        <v>INSERT INTO @DataTable (Deal, AdvanceDate, PROV, DealPurpose, RateType, BEACON, LTV, TDS, GDS, InsuranceType, PrincipalBalance, OccupancyType, AccountStatus, Closed_Date, DelinquencyBucket) VALUES (2468, '2015-08-26', 'ON', 'Transfer', 'Fixed', 815, 36.31, 19.15, 15.56, 'Conv', 193397.34, 'Owner-Occupied', 'Open', '1900-01-00', 'Current');</v>
      </c>
    </row>
    <row r="2470" spans="1:16" x14ac:dyDescent="0.35">
      <c r="A2470" s="19">
        <v>2469</v>
      </c>
      <c r="B2470" s="18">
        <v>42430</v>
      </c>
      <c r="C2470" s="19" t="s">
        <v>57</v>
      </c>
      <c r="D2470" s="19" t="s">
        <v>64</v>
      </c>
      <c r="E2470" s="19" t="s">
        <v>53</v>
      </c>
      <c r="F2470" s="19">
        <v>789</v>
      </c>
      <c r="G2470" s="19">
        <v>80</v>
      </c>
      <c r="H2470" s="19">
        <v>42.65</v>
      </c>
      <c r="I2470" s="19">
        <v>30.63</v>
      </c>
      <c r="J2470" s="19" t="s">
        <v>54</v>
      </c>
      <c r="K2470" s="20">
        <v>211825.51</v>
      </c>
      <c r="L2470" s="20" t="s">
        <v>55</v>
      </c>
      <c r="M2470" s="20" t="s">
        <v>83</v>
      </c>
      <c r="N2470" s="26"/>
      <c r="O2470" s="20" t="s">
        <v>56</v>
      </c>
      <c r="P2470" t="str">
        <f t="shared" si="38"/>
        <v>INSERT INTO @DataTable (Deal, AdvanceDate, PROV, DealPurpose, RateType, BEACON, LTV, TDS, GDS, InsuranceType, PrincipalBalance, OccupancyType, AccountStatus, Closed_Date, DelinquencyBucket) VALUES (2469, '2016-03-01', 'ON', 'Purchase with Improvements', 'Fixed', 789, 80, 42.65, 30.63, 'Conv', 211825.51, 'Owner-Occupied', 'Open', '1900-01-00', 'Current');</v>
      </c>
    </row>
    <row r="2471" spans="1:16" x14ac:dyDescent="0.35">
      <c r="A2471" s="22">
        <v>2470</v>
      </c>
      <c r="B2471" s="21">
        <v>42369</v>
      </c>
      <c r="C2471" s="22" t="s">
        <v>57</v>
      </c>
      <c r="D2471" s="22" t="s">
        <v>59</v>
      </c>
      <c r="E2471" s="22" t="s">
        <v>53</v>
      </c>
      <c r="F2471" s="22">
        <v>726</v>
      </c>
      <c r="G2471" s="22">
        <v>29.19</v>
      </c>
      <c r="H2471" s="22">
        <v>26.12</v>
      </c>
      <c r="I2471" s="22">
        <v>15.2</v>
      </c>
      <c r="J2471" s="22" t="s">
        <v>54</v>
      </c>
      <c r="K2471" s="23">
        <v>154226.64000000001</v>
      </c>
      <c r="L2471" s="23" t="s">
        <v>55</v>
      </c>
      <c r="M2471" s="23" t="s">
        <v>83</v>
      </c>
      <c r="N2471" s="27"/>
      <c r="O2471" s="23" t="s">
        <v>56</v>
      </c>
      <c r="P2471" t="str">
        <f t="shared" si="38"/>
        <v>INSERT INTO @DataTable (Deal, AdvanceDate, PROV, DealPurpose, RateType, BEACON, LTV, TDS, GDS, InsuranceType, PrincipalBalance, OccupancyType, AccountStatus, Closed_Date, DelinquencyBucket) VALUES (2470, '2015-12-31', 'ON', 'Transfer', 'Fixed', 726, 29.19, 26.12, 15.2, 'Conv', 154226.64, 'Owner-Occupied', 'Open', '1900-01-00', 'Current');</v>
      </c>
    </row>
    <row r="2472" spans="1:16" x14ac:dyDescent="0.35">
      <c r="A2472" s="19">
        <v>2471</v>
      </c>
      <c r="B2472" s="18">
        <v>42109</v>
      </c>
      <c r="C2472" s="19" t="s">
        <v>58</v>
      </c>
      <c r="D2472" s="19" t="s">
        <v>52</v>
      </c>
      <c r="E2472" s="19" t="s">
        <v>40</v>
      </c>
      <c r="F2472" s="19">
        <v>835</v>
      </c>
      <c r="G2472" s="19">
        <v>61.33</v>
      </c>
      <c r="H2472" s="19">
        <v>32.049999999999997</v>
      </c>
      <c r="I2472" s="19">
        <v>31.59</v>
      </c>
      <c r="J2472" s="19" t="s">
        <v>54</v>
      </c>
      <c r="K2472" s="20">
        <v>258519.12</v>
      </c>
      <c r="L2472" s="20" t="s">
        <v>55</v>
      </c>
      <c r="M2472" s="20" t="s">
        <v>83</v>
      </c>
      <c r="N2472" s="26"/>
      <c r="O2472" s="20" t="s">
        <v>56</v>
      </c>
      <c r="P2472" t="str">
        <f t="shared" si="38"/>
        <v>INSERT INTO @DataTable (Deal, AdvanceDate, PROV, DealPurpose, RateType, BEACON, LTV, TDS, GDS, InsuranceType, PrincipalBalance, OccupancyType, AccountStatus, Closed_Date, DelinquencyBucket) VALUES (2471, '2015-04-15', 'BC', 'Refinance External', 'ARM', 835, 61.33, 32.05, 31.59, 'Conv', 258519.12, 'Owner-Occupied', 'Open', '1900-01-00', 'Current');</v>
      </c>
    </row>
    <row r="2473" spans="1:16" x14ac:dyDescent="0.35">
      <c r="A2473" s="22">
        <v>2472</v>
      </c>
      <c r="B2473" s="21">
        <v>42213</v>
      </c>
      <c r="C2473" s="22" t="s">
        <v>58</v>
      </c>
      <c r="D2473" s="22" t="s">
        <v>61</v>
      </c>
      <c r="E2473" s="22" t="s">
        <v>53</v>
      </c>
      <c r="F2473" s="22">
        <v>801</v>
      </c>
      <c r="G2473" s="22">
        <v>90</v>
      </c>
      <c r="H2473" s="22">
        <v>32.299999999999997</v>
      </c>
      <c r="I2473" s="22">
        <v>32.090000000000003</v>
      </c>
      <c r="J2473" s="22" t="s">
        <v>60</v>
      </c>
      <c r="K2473" s="23">
        <v>552517.75</v>
      </c>
      <c r="L2473" s="23" t="s">
        <v>55</v>
      </c>
      <c r="M2473" s="23" t="s">
        <v>83</v>
      </c>
      <c r="N2473" s="27"/>
      <c r="O2473" s="23" t="s">
        <v>56</v>
      </c>
      <c r="P2473" t="str">
        <f t="shared" si="38"/>
        <v>INSERT INTO @DataTable (Deal, AdvanceDate, PROV, DealPurpose, RateType, BEACON, LTV, TDS, GDS, InsuranceType, PrincipalBalance, OccupancyType, AccountStatus, Closed_Date, DelinquencyBucket) VALUES (2472, '2015-07-28', 'BC', 'Purchase', 'Fixed', 801, 90, 32.3, 32.09, 'HiRatio', 552517.75, 'Owner-Occupied', 'Open', '1900-01-00', 'Current');</v>
      </c>
    </row>
    <row r="2474" spans="1:16" x14ac:dyDescent="0.35">
      <c r="A2474" s="19">
        <v>2473</v>
      </c>
      <c r="B2474" s="18">
        <v>42335</v>
      </c>
      <c r="C2474" s="19" t="s">
        <v>51</v>
      </c>
      <c r="D2474" s="19" t="s">
        <v>61</v>
      </c>
      <c r="E2474" s="19" t="s">
        <v>53</v>
      </c>
      <c r="F2474" s="19">
        <v>739</v>
      </c>
      <c r="G2474" s="19">
        <v>80</v>
      </c>
      <c r="H2474" s="19">
        <v>36.119999999999997</v>
      </c>
      <c r="I2474" s="19">
        <v>31.19</v>
      </c>
      <c r="J2474" s="19" t="s">
        <v>54</v>
      </c>
      <c r="K2474" s="20">
        <v>418431.56</v>
      </c>
      <c r="L2474" s="20" t="s">
        <v>55</v>
      </c>
      <c r="M2474" s="20" t="s">
        <v>83</v>
      </c>
      <c r="N2474" s="26"/>
      <c r="O2474" s="20" t="s">
        <v>56</v>
      </c>
      <c r="P2474" t="str">
        <f t="shared" si="38"/>
        <v>INSERT INTO @DataTable (Deal, AdvanceDate, PROV, DealPurpose, RateType, BEACON, LTV, TDS, GDS, InsuranceType, PrincipalBalance, OccupancyType, AccountStatus, Closed_Date, DelinquencyBucket) VALUES (2473, '2015-11-27', 'AB', 'Purchase', 'Fixed', 739, 80, 36.12, 31.19, 'Conv', 418431.56, 'Owner-Occupied', 'Open', '1900-01-00', 'Current');</v>
      </c>
    </row>
    <row r="2475" spans="1:16" x14ac:dyDescent="0.35">
      <c r="A2475" s="22">
        <v>2474</v>
      </c>
      <c r="B2475" s="21">
        <v>40592</v>
      </c>
      <c r="C2475" s="22" t="s">
        <v>57</v>
      </c>
      <c r="D2475" s="22" t="s">
        <v>61</v>
      </c>
      <c r="E2475" s="22" t="s">
        <v>53</v>
      </c>
      <c r="F2475" s="22">
        <v>716</v>
      </c>
      <c r="G2475" s="22">
        <v>95</v>
      </c>
      <c r="H2475" s="22">
        <v>41.44</v>
      </c>
      <c r="I2475" s="22">
        <v>26.83</v>
      </c>
      <c r="J2475" s="22" t="s">
        <v>60</v>
      </c>
      <c r="K2475" s="23">
        <v>461287.62</v>
      </c>
      <c r="L2475" s="23" t="s">
        <v>55</v>
      </c>
      <c r="M2475" s="23" t="s">
        <v>83</v>
      </c>
      <c r="N2475" s="27"/>
      <c r="O2475" s="23" t="s">
        <v>56</v>
      </c>
      <c r="P2475" t="str">
        <f t="shared" si="38"/>
        <v>INSERT INTO @DataTable (Deal, AdvanceDate, PROV, DealPurpose, RateType, BEACON, LTV, TDS, GDS, InsuranceType, PrincipalBalance, OccupancyType, AccountStatus, Closed_Date, DelinquencyBucket) VALUES (2474, '2011-02-18', 'ON', 'Purchase', 'Fixed', 716, 95, 41.44, 26.83, 'HiRatio', 461287.62, 'Owner-Occupied', 'Open', '1900-01-00', 'Current');</v>
      </c>
    </row>
    <row r="2476" spans="1:16" x14ac:dyDescent="0.35">
      <c r="A2476" s="19">
        <v>2475</v>
      </c>
      <c r="B2476" s="18">
        <v>41698</v>
      </c>
      <c r="C2476" s="19" t="s">
        <v>57</v>
      </c>
      <c r="D2476" s="19" t="s">
        <v>61</v>
      </c>
      <c r="E2476" s="19" t="s">
        <v>53</v>
      </c>
      <c r="F2476" s="19">
        <v>673</v>
      </c>
      <c r="G2476" s="19">
        <v>95</v>
      </c>
      <c r="H2476" s="19">
        <v>40.33</v>
      </c>
      <c r="I2476" s="19">
        <v>19.579999999999998</v>
      </c>
      <c r="J2476" s="19" t="s">
        <v>60</v>
      </c>
      <c r="K2476" s="20">
        <v>176313.39</v>
      </c>
      <c r="L2476" s="20" t="s">
        <v>55</v>
      </c>
      <c r="M2476" s="20" t="s">
        <v>83</v>
      </c>
      <c r="N2476" s="26"/>
      <c r="O2476" s="20" t="s">
        <v>56</v>
      </c>
      <c r="P2476" t="str">
        <f t="shared" si="38"/>
        <v>INSERT INTO @DataTable (Deal, AdvanceDate, PROV, DealPurpose, RateType, BEACON, LTV, TDS, GDS, InsuranceType, PrincipalBalance, OccupancyType, AccountStatus, Closed_Date, DelinquencyBucket) VALUES (2475, '2014-02-28', 'ON', 'Purchase', 'Fixed', 673, 95, 40.33, 19.58, 'HiRatio', 176313.39, 'Owner-Occupied', 'Open', '1900-01-00', 'Current');</v>
      </c>
    </row>
    <row r="2477" spans="1:16" x14ac:dyDescent="0.35">
      <c r="A2477" s="22">
        <v>2476</v>
      </c>
      <c r="B2477" s="21">
        <v>41082</v>
      </c>
      <c r="C2477" s="22" t="s">
        <v>57</v>
      </c>
      <c r="D2477" s="22" t="s">
        <v>61</v>
      </c>
      <c r="E2477" s="22" t="s">
        <v>53</v>
      </c>
      <c r="F2477" s="22">
        <v>776</v>
      </c>
      <c r="G2477" s="22">
        <v>80</v>
      </c>
      <c r="H2477" s="22">
        <v>26.23</v>
      </c>
      <c r="I2477" s="22">
        <v>25.84</v>
      </c>
      <c r="J2477" s="22" t="s">
        <v>54</v>
      </c>
      <c r="K2477" s="23">
        <v>295436.40000000002</v>
      </c>
      <c r="L2477" s="23" t="s">
        <v>55</v>
      </c>
      <c r="M2477" s="23" t="s">
        <v>83</v>
      </c>
      <c r="N2477" s="27"/>
      <c r="O2477" s="23" t="s">
        <v>56</v>
      </c>
      <c r="P2477" t="str">
        <f t="shared" si="38"/>
        <v>INSERT INTO @DataTable (Deal, AdvanceDate, PROV, DealPurpose, RateType, BEACON, LTV, TDS, GDS, InsuranceType, PrincipalBalance, OccupancyType, AccountStatus, Closed_Date, DelinquencyBucket) VALUES (2476, '2012-06-22', 'ON', 'Purchase', 'Fixed', 776, 80, 26.23, 25.84, 'Conv', 295436.4, 'Owner-Occupied', 'Open', '1900-01-00', 'Current');</v>
      </c>
    </row>
    <row r="2478" spans="1:16" x14ac:dyDescent="0.35">
      <c r="A2478" s="19">
        <v>2477</v>
      </c>
      <c r="B2478" s="18">
        <v>42248</v>
      </c>
      <c r="C2478" s="19" t="s">
        <v>57</v>
      </c>
      <c r="D2478" s="19" t="s">
        <v>61</v>
      </c>
      <c r="E2478" s="19" t="s">
        <v>40</v>
      </c>
      <c r="F2478" s="19">
        <v>749</v>
      </c>
      <c r="G2478" s="19">
        <v>90</v>
      </c>
      <c r="H2478" s="19">
        <v>34.090000000000003</v>
      </c>
      <c r="I2478" s="19">
        <v>25.28</v>
      </c>
      <c r="J2478" s="19" t="s">
        <v>60</v>
      </c>
      <c r="K2478" s="20">
        <v>469935.78</v>
      </c>
      <c r="L2478" s="20" t="s">
        <v>55</v>
      </c>
      <c r="M2478" s="20" t="s">
        <v>83</v>
      </c>
      <c r="N2478" s="26"/>
      <c r="O2478" s="20" t="s">
        <v>56</v>
      </c>
      <c r="P2478" t="str">
        <f t="shared" si="38"/>
        <v>INSERT INTO @DataTable (Deal, AdvanceDate, PROV, DealPurpose, RateType, BEACON, LTV, TDS, GDS, InsuranceType, PrincipalBalance, OccupancyType, AccountStatus, Closed_Date, DelinquencyBucket) VALUES (2477, '2015-09-01', 'ON', 'Purchase', 'ARM', 749, 90, 34.09, 25.28, 'HiRatio', 469935.78, 'Owner-Occupied', 'Open', '1900-01-00', 'Current');</v>
      </c>
    </row>
    <row r="2479" spans="1:16" x14ac:dyDescent="0.35">
      <c r="A2479" s="22">
        <v>2478</v>
      </c>
      <c r="B2479" s="21">
        <v>41787</v>
      </c>
      <c r="C2479" s="22" t="s">
        <v>57</v>
      </c>
      <c r="D2479" s="22" t="s">
        <v>61</v>
      </c>
      <c r="E2479" s="22" t="s">
        <v>40</v>
      </c>
      <c r="F2479" s="22">
        <v>750</v>
      </c>
      <c r="G2479" s="22">
        <v>95</v>
      </c>
      <c r="H2479" s="22">
        <v>29.36</v>
      </c>
      <c r="I2479" s="22">
        <v>21.98</v>
      </c>
      <c r="J2479" s="22" t="s">
        <v>60</v>
      </c>
      <c r="K2479" s="23">
        <v>628821.94999999995</v>
      </c>
      <c r="L2479" s="23" t="s">
        <v>55</v>
      </c>
      <c r="M2479" s="23" t="s">
        <v>83</v>
      </c>
      <c r="N2479" s="27"/>
      <c r="O2479" s="23" t="s">
        <v>56</v>
      </c>
      <c r="P2479" t="str">
        <f t="shared" si="38"/>
        <v>INSERT INTO @DataTable (Deal, AdvanceDate, PROV, DealPurpose, RateType, BEACON, LTV, TDS, GDS, InsuranceType, PrincipalBalance, OccupancyType, AccountStatus, Closed_Date, DelinquencyBucket) VALUES (2478, '2014-05-28', 'ON', 'Purchase', 'ARM', 750, 95, 29.36, 21.98, 'HiRatio', 628821.95, 'Owner-Occupied', 'Open', '1900-01-00', 'Current');</v>
      </c>
    </row>
    <row r="2480" spans="1:16" x14ac:dyDescent="0.35">
      <c r="A2480" s="19">
        <v>2479</v>
      </c>
      <c r="B2480" s="18">
        <v>40745</v>
      </c>
      <c r="C2480" s="19" t="s">
        <v>58</v>
      </c>
      <c r="D2480" s="19" t="s">
        <v>52</v>
      </c>
      <c r="E2480" s="19" t="s">
        <v>40</v>
      </c>
      <c r="F2480" s="19">
        <v>679</v>
      </c>
      <c r="G2480" s="19">
        <v>80</v>
      </c>
      <c r="H2480" s="19">
        <v>39.15</v>
      </c>
      <c r="I2480" s="19">
        <v>12.5</v>
      </c>
      <c r="J2480" s="19" t="s">
        <v>54</v>
      </c>
      <c r="K2480" s="20">
        <v>0</v>
      </c>
      <c r="L2480" s="20" t="s">
        <v>62</v>
      </c>
      <c r="M2480" s="20" t="s">
        <v>84</v>
      </c>
      <c r="N2480" s="26">
        <v>41535</v>
      </c>
      <c r="O2480" s="20" t="s">
        <v>56</v>
      </c>
      <c r="P2480" t="str">
        <f t="shared" si="38"/>
        <v>INSERT INTO @DataTable (Deal, AdvanceDate, PROV, DealPurpose, RateType, BEACON, LTV, TDS, GDS, InsuranceType, PrincipalBalance, OccupancyType, AccountStatus, Closed_Date, DelinquencyBucket) VALUES (2479, '2011-07-21', 'BC', 'Refinance External', 'ARM', 679, 80, 39.15, 12.5, 'Conv', 0, 'Rental', 'Closed', '2013-09-18', 'Current');</v>
      </c>
    </row>
    <row r="2481" spans="1:16" x14ac:dyDescent="0.35">
      <c r="A2481" s="22">
        <v>2480</v>
      </c>
      <c r="B2481" s="21">
        <v>40479</v>
      </c>
      <c r="C2481" s="22" t="s">
        <v>57</v>
      </c>
      <c r="D2481" s="22" t="s">
        <v>61</v>
      </c>
      <c r="E2481" s="22" t="s">
        <v>53</v>
      </c>
      <c r="F2481" s="22">
        <v>771</v>
      </c>
      <c r="G2481" s="22">
        <v>95</v>
      </c>
      <c r="H2481" s="22">
        <v>33.840000000000003</v>
      </c>
      <c r="I2481" s="22">
        <v>31.73</v>
      </c>
      <c r="J2481" s="22" t="s">
        <v>60</v>
      </c>
      <c r="K2481" s="23">
        <v>0</v>
      </c>
      <c r="L2481" s="23" t="s">
        <v>55</v>
      </c>
      <c r="M2481" s="23" t="s">
        <v>84</v>
      </c>
      <c r="N2481" s="27">
        <v>41040</v>
      </c>
      <c r="O2481" s="23" t="s">
        <v>56</v>
      </c>
      <c r="P2481" t="str">
        <f t="shared" si="38"/>
        <v>INSERT INTO @DataTable (Deal, AdvanceDate, PROV, DealPurpose, RateType, BEACON, LTV, TDS, GDS, InsuranceType, PrincipalBalance, OccupancyType, AccountStatus, Closed_Date, DelinquencyBucket) VALUES (2480, '2010-10-28', 'ON', 'Purchase', 'Fixed', 771, 95, 33.84, 31.73, 'HiRatio', 0, 'Owner-Occupied', 'Closed', '2012-05-11', 'Current');</v>
      </c>
    </row>
    <row r="2482" spans="1:16" x14ac:dyDescent="0.35">
      <c r="A2482" s="19">
        <v>2481</v>
      </c>
      <c r="B2482" s="18">
        <v>41845</v>
      </c>
      <c r="C2482" s="19" t="s">
        <v>51</v>
      </c>
      <c r="D2482" s="19" t="s">
        <v>61</v>
      </c>
      <c r="E2482" s="19" t="s">
        <v>53</v>
      </c>
      <c r="F2482" s="19">
        <v>748</v>
      </c>
      <c r="G2482" s="19">
        <v>95</v>
      </c>
      <c r="H2482" s="19">
        <v>41.39</v>
      </c>
      <c r="I2482" s="19">
        <v>29.13</v>
      </c>
      <c r="J2482" s="19" t="s">
        <v>60</v>
      </c>
      <c r="K2482" s="20">
        <v>301361.32</v>
      </c>
      <c r="L2482" s="20" t="s">
        <v>55</v>
      </c>
      <c r="M2482" s="20" t="s">
        <v>83</v>
      </c>
      <c r="N2482" s="26"/>
      <c r="O2482" s="20" t="s">
        <v>56</v>
      </c>
      <c r="P2482" t="str">
        <f t="shared" si="38"/>
        <v>INSERT INTO @DataTable (Deal, AdvanceDate, PROV, DealPurpose, RateType, BEACON, LTV, TDS, GDS, InsuranceType, PrincipalBalance, OccupancyType, AccountStatus, Closed_Date, DelinquencyBucket) VALUES (2481, '2014-07-25', 'AB', 'Purchase', 'Fixed', 748, 95, 41.39, 29.13, 'HiRatio', 301361.32, 'Owner-Occupied', 'Open', '1900-01-00', 'Current');</v>
      </c>
    </row>
    <row r="2483" spans="1:16" x14ac:dyDescent="0.35">
      <c r="A2483" s="22">
        <v>2482</v>
      </c>
      <c r="B2483" s="21">
        <v>41908</v>
      </c>
      <c r="C2483" s="22" t="s">
        <v>57</v>
      </c>
      <c r="D2483" s="22" t="s">
        <v>61</v>
      </c>
      <c r="E2483" s="22" t="s">
        <v>53</v>
      </c>
      <c r="F2483" s="22">
        <v>795</v>
      </c>
      <c r="G2483" s="22">
        <v>57.42</v>
      </c>
      <c r="H2483" s="22">
        <v>30.43</v>
      </c>
      <c r="I2483" s="22">
        <v>29.82</v>
      </c>
      <c r="J2483" s="22" t="s">
        <v>54</v>
      </c>
      <c r="K2483" s="23">
        <v>220250.98</v>
      </c>
      <c r="L2483" s="23" t="s">
        <v>55</v>
      </c>
      <c r="M2483" s="23" t="s">
        <v>83</v>
      </c>
      <c r="N2483" s="27"/>
      <c r="O2483" s="23" t="s">
        <v>56</v>
      </c>
      <c r="P2483" t="str">
        <f t="shared" si="38"/>
        <v>INSERT INTO @DataTable (Deal, AdvanceDate, PROV, DealPurpose, RateType, BEACON, LTV, TDS, GDS, InsuranceType, PrincipalBalance, OccupancyType, AccountStatus, Closed_Date, DelinquencyBucket) VALUES (2482, '2014-09-26', 'ON', 'Purchase', 'Fixed', 795, 57.42, 30.43, 29.82, 'Conv', 220250.98, 'Owner-Occupied', 'Open', '1900-01-00', 'Current');</v>
      </c>
    </row>
    <row r="2484" spans="1:16" x14ac:dyDescent="0.35">
      <c r="A2484" s="19">
        <v>2483</v>
      </c>
      <c r="B2484" s="18">
        <v>42230</v>
      </c>
      <c r="C2484" s="19" t="s">
        <v>57</v>
      </c>
      <c r="D2484" s="19" t="s">
        <v>61</v>
      </c>
      <c r="E2484" s="19" t="s">
        <v>53</v>
      </c>
      <c r="F2484" s="19">
        <v>632</v>
      </c>
      <c r="G2484" s="19">
        <v>93.33</v>
      </c>
      <c r="H2484" s="19">
        <v>38.799999999999997</v>
      </c>
      <c r="I2484" s="19">
        <v>18.64</v>
      </c>
      <c r="J2484" s="19" t="s">
        <v>60</v>
      </c>
      <c r="K2484" s="20">
        <v>252852.21</v>
      </c>
      <c r="L2484" s="20" t="s">
        <v>55</v>
      </c>
      <c r="M2484" s="20" t="s">
        <v>83</v>
      </c>
      <c r="N2484" s="26"/>
      <c r="O2484" s="20" t="s">
        <v>56</v>
      </c>
      <c r="P2484" t="str">
        <f t="shared" si="38"/>
        <v>INSERT INTO @DataTable (Deal, AdvanceDate, PROV, DealPurpose, RateType, BEACON, LTV, TDS, GDS, InsuranceType, PrincipalBalance, OccupancyType, AccountStatus, Closed_Date, DelinquencyBucket) VALUES (2483, '2015-08-14', 'ON', 'Purchase', 'Fixed', 632, 93.33, 38.8, 18.64, 'HiRatio', 252852.21, 'Owner-Occupied', 'Open', '1900-01-00', 'Current');</v>
      </c>
    </row>
    <row r="2485" spans="1:16" x14ac:dyDescent="0.35">
      <c r="A2485" s="22">
        <v>2484</v>
      </c>
      <c r="B2485" s="21">
        <v>41781</v>
      </c>
      <c r="C2485" s="22" t="s">
        <v>51</v>
      </c>
      <c r="D2485" s="22" t="s">
        <v>61</v>
      </c>
      <c r="E2485" s="22" t="s">
        <v>53</v>
      </c>
      <c r="F2485" s="22">
        <v>699</v>
      </c>
      <c r="G2485" s="22">
        <v>95</v>
      </c>
      <c r="H2485" s="22">
        <v>34.880000000000003</v>
      </c>
      <c r="I2485" s="22">
        <v>31.59</v>
      </c>
      <c r="J2485" s="22" t="s">
        <v>60</v>
      </c>
      <c r="K2485" s="23">
        <v>317116.03000000003</v>
      </c>
      <c r="L2485" s="23" t="s">
        <v>55</v>
      </c>
      <c r="M2485" s="23" t="s">
        <v>83</v>
      </c>
      <c r="N2485" s="27"/>
      <c r="O2485" s="23" t="s">
        <v>56</v>
      </c>
      <c r="P2485" t="str">
        <f t="shared" si="38"/>
        <v>INSERT INTO @DataTable (Deal, AdvanceDate, PROV, DealPurpose, RateType, BEACON, LTV, TDS, GDS, InsuranceType, PrincipalBalance, OccupancyType, AccountStatus, Closed_Date, DelinquencyBucket) VALUES (2484, '2014-05-22', 'AB', 'Purchase', 'Fixed', 699, 95, 34.88, 31.59, 'HiRatio', 317116.03, 'Owner-Occupied', 'Open', '1900-01-00', 'Current');</v>
      </c>
    </row>
    <row r="2486" spans="1:16" x14ac:dyDescent="0.35">
      <c r="A2486" s="19">
        <v>2485</v>
      </c>
      <c r="B2486" s="18">
        <v>41996</v>
      </c>
      <c r="C2486" s="19" t="s">
        <v>57</v>
      </c>
      <c r="D2486" s="19" t="s">
        <v>61</v>
      </c>
      <c r="E2486" s="19" t="s">
        <v>53</v>
      </c>
      <c r="F2486" s="19">
        <v>734</v>
      </c>
      <c r="G2486" s="19">
        <v>85</v>
      </c>
      <c r="H2486" s="19">
        <v>42.92</v>
      </c>
      <c r="I2486" s="19">
        <v>35.479999999999997</v>
      </c>
      <c r="J2486" s="19" t="s">
        <v>60</v>
      </c>
      <c r="K2486" s="20">
        <v>193228.61</v>
      </c>
      <c r="L2486" s="20" t="s">
        <v>55</v>
      </c>
      <c r="M2486" s="20" t="s">
        <v>83</v>
      </c>
      <c r="N2486" s="26"/>
      <c r="O2486" s="20" t="s">
        <v>56</v>
      </c>
      <c r="P2486" t="str">
        <f t="shared" si="38"/>
        <v>INSERT INTO @DataTable (Deal, AdvanceDate, PROV, DealPurpose, RateType, BEACON, LTV, TDS, GDS, InsuranceType, PrincipalBalance, OccupancyType, AccountStatus, Closed_Date, DelinquencyBucket) VALUES (2485, '2014-12-23', 'ON', 'Purchase', 'Fixed', 734, 85, 42.92, 35.48, 'HiRatio', 193228.61, 'Owner-Occupied', 'Open', '1900-01-00', 'Current');</v>
      </c>
    </row>
    <row r="2487" spans="1:16" x14ac:dyDescent="0.35">
      <c r="A2487" s="22">
        <v>2486</v>
      </c>
      <c r="B2487" s="21">
        <v>42223</v>
      </c>
      <c r="C2487" s="22" t="s">
        <v>57</v>
      </c>
      <c r="D2487" s="22" t="s">
        <v>61</v>
      </c>
      <c r="E2487" s="22" t="s">
        <v>53</v>
      </c>
      <c r="F2487" s="22">
        <v>645</v>
      </c>
      <c r="G2487" s="22">
        <v>80</v>
      </c>
      <c r="H2487" s="22">
        <v>39.42</v>
      </c>
      <c r="I2487" s="22">
        <v>30.82</v>
      </c>
      <c r="J2487" s="22" t="s">
        <v>54</v>
      </c>
      <c r="K2487" s="23">
        <v>369308.41</v>
      </c>
      <c r="L2487" s="23" t="s">
        <v>55</v>
      </c>
      <c r="M2487" s="23" t="s">
        <v>83</v>
      </c>
      <c r="N2487" s="27"/>
      <c r="O2487" s="23" t="s">
        <v>56</v>
      </c>
      <c r="P2487" t="str">
        <f t="shared" si="38"/>
        <v>INSERT INTO @DataTable (Deal, AdvanceDate, PROV, DealPurpose, RateType, BEACON, LTV, TDS, GDS, InsuranceType, PrincipalBalance, OccupancyType, AccountStatus, Closed_Date, DelinquencyBucket) VALUES (2486, '2015-08-07', 'ON', 'Purchase', 'Fixed', 645, 80, 39.42, 30.82, 'Conv', 369308.41, 'Owner-Occupied', 'Open', '1900-01-00', 'Current');</v>
      </c>
    </row>
    <row r="2488" spans="1:16" x14ac:dyDescent="0.35">
      <c r="A2488" s="19">
        <v>2487</v>
      </c>
      <c r="B2488" s="18">
        <v>42096</v>
      </c>
      <c r="C2488" s="19" t="s">
        <v>58</v>
      </c>
      <c r="D2488" s="19" t="s">
        <v>52</v>
      </c>
      <c r="E2488" s="19" t="s">
        <v>40</v>
      </c>
      <c r="F2488" s="19">
        <v>792</v>
      </c>
      <c r="G2488" s="19">
        <v>43.01</v>
      </c>
      <c r="H2488" s="19">
        <v>32.130000000000003</v>
      </c>
      <c r="I2488" s="19">
        <v>17.11</v>
      </c>
      <c r="J2488" s="19" t="s">
        <v>54</v>
      </c>
      <c r="K2488" s="20">
        <v>139604.38</v>
      </c>
      <c r="L2488" s="20" t="s">
        <v>55</v>
      </c>
      <c r="M2488" s="20" t="s">
        <v>83</v>
      </c>
      <c r="N2488" s="26"/>
      <c r="O2488" s="20" t="s">
        <v>56</v>
      </c>
      <c r="P2488" t="str">
        <f t="shared" si="38"/>
        <v>INSERT INTO @DataTable (Deal, AdvanceDate, PROV, DealPurpose, RateType, BEACON, LTV, TDS, GDS, InsuranceType, PrincipalBalance, OccupancyType, AccountStatus, Closed_Date, DelinquencyBucket) VALUES (2487, '2015-04-02', 'BC', 'Refinance External', 'ARM', 792, 43.01, 32.13, 17.11, 'Conv', 139604.38, 'Owner-Occupied', 'Open', '1900-01-00', 'Current');</v>
      </c>
    </row>
    <row r="2489" spans="1:16" x14ac:dyDescent="0.35">
      <c r="A2489" s="22">
        <v>2488</v>
      </c>
      <c r="B2489" s="21">
        <v>41851</v>
      </c>
      <c r="C2489" s="22" t="s">
        <v>57</v>
      </c>
      <c r="D2489" s="22" t="s">
        <v>61</v>
      </c>
      <c r="E2489" s="22" t="s">
        <v>40</v>
      </c>
      <c r="F2489" s="22">
        <v>822</v>
      </c>
      <c r="G2489" s="22">
        <v>71.83</v>
      </c>
      <c r="H2489" s="22">
        <v>27.83</v>
      </c>
      <c r="I2489" s="22">
        <v>21.26</v>
      </c>
      <c r="J2489" s="22" t="s">
        <v>54</v>
      </c>
      <c r="K2489" s="23">
        <v>430696.09</v>
      </c>
      <c r="L2489" s="23" t="s">
        <v>55</v>
      </c>
      <c r="M2489" s="23" t="s">
        <v>83</v>
      </c>
      <c r="N2489" s="27"/>
      <c r="O2489" s="23" t="s">
        <v>56</v>
      </c>
      <c r="P2489" t="str">
        <f t="shared" si="38"/>
        <v>INSERT INTO @DataTable (Deal, AdvanceDate, PROV, DealPurpose, RateType, BEACON, LTV, TDS, GDS, InsuranceType, PrincipalBalance, OccupancyType, AccountStatus, Closed_Date, DelinquencyBucket) VALUES (2488, '2014-07-31', 'ON', 'Purchase', 'ARM', 822, 71.83, 27.83, 21.26, 'Conv', 430696.09, 'Owner-Occupied', 'Open', '1900-01-00', 'Current');</v>
      </c>
    </row>
    <row r="2490" spans="1:16" x14ac:dyDescent="0.35">
      <c r="A2490" s="19">
        <v>2489</v>
      </c>
      <c r="B2490" s="18">
        <v>42689</v>
      </c>
      <c r="C2490" s="19" t="s">
        <v>51</v>
      </c>
      <c r="D2490" s="19" t="s">
        <v>61</v>
      </c>
      <c r="E2490" s="19" t="s">
        <v>53</v>
      </c>
      <c r="F2490" s="19">
        <v>788</v>
      </c>
      <c r="G2490" s="19">
        <v>80</v>
      </c>
      <c r="H2490" s="19">
        <v>41.86</v>
      </c>
      <c r="I2490" s="19">
        <v>11.5</v>
      </c>
      <c r="J2490" s="19" t="s">
        <v>54</v>
      </c>
      <c r="K2490" s="20">
        <v>298763.83</v>
      </c>
      <c r="L2490" s="20" t="s">
        <v>55</v>
      </c>
      <c r="M2490" s="20" t="s">
        <v>83</v>
      </c>
      <c r="N2490" s="26"/>
      <c r="O2490" s="20" t="s">
        <v>56</v>
      </c>
      <c r="P2490" t="str">
        <f t="shared" si="38"/>
        <v>INSERT INTO @DataTable (Deal, AdvanceDate, PROV, DealPurpose, RateType, BEACON, LTV, TDS, GDS, InsuranceType, PrincipalBalance, OccupancyType, AccountStatus, Closed_Date, DelinquencyBucket) VALUES (2489, '2016-11-15', 'AB', 'Purchase', 'Fixed', 788, 80, 41.86, 11.5, 'Conv', 298763.83, 'Owner-Occupied', 'Open', '1900-01-00', 'Current');</v>
      </c>
    </row>
    <row r="2491" spans="1:16" x14ac:dyDescent="0.35">
      <c r="A2491" s="22">
        <v>2490</v>
      </c>
      <c r="B2491" s="21">
        <v>41131</v>
      </c>
      <c r="C2491" s="22" t="s">
        <v>57</v>
      </c>
      <c r="D2491" s="22" t="s">
        <v>68</v>
      </c>
      <c r="E2491" s="22" t="s">
        <v>53</v>
      </c>
      <c r="F2491" s="22">
        <v>672</v>
      </c>
      <c r="G2491" s="22">
        <v>36.36</v>
      </c>
      <c r="H2491" s="22">
        <v>37.5</v>
      </c>
      <c r="I2491" s="22">
        <v>14.46</v>
      </c>
      <c r="J2491" s="22" t="s">
        <v>54</v>
      </c>
      <c r="K2491" s="23">
        <v>0</v>
      </c>
      <c r="L2491" s="23" t="s">
        <v>55</v>
      </c>
      <c r="M2491" s="23" t="s">
        <v>84</v>
      </c>
      <c r="N2491" s="27">
        <v>41955</v>
      </c>
      <c r="O2491" s="23" t="s">
        <v>56</v>
      </c>
      <c r="P2491" t="str">
        <f t="shared" si="38"/>
        <v>INSERT INTO @DataTable (Deal, AdvanceDate, PROV, DealPurpose, RateType, BEACON, LTV, TDS, GDS, InsuranceType, PrincipalBalance, OccupancyType, AccountStatus, Closed_Date, DelinquencyBucket) VALUES (2490, '2012-08-10', 'ON', 'Portable', 'Fixed', 672, 36.36, 37.5, 14.46, 'Conv', 0, 'Owner-Occupied', 'Closed', '2014-11-12', 'Current');</v>
      </c>
    </row>
    <row r="2492" spans="1:16" x14ac:dyDescent="0.35">
      <c r="A2492" s="19">
        <v>2491</v>
      </c>
      <c r="B2492" s="18">
        <v>42580</v>
      </c>
      <c r="C2492" s="19" t="s">
        <v>57</v>
      </c>
      <c r="D2492" s="19" t="s">
        <v>52</v>
      </c>
      <c r="E2492" s="19" t="s">
        <v>53</v>
      </c>
      <c r="F2492" s="19">
        <v>712</v>
      </c>
      <c r="G2492" s="19">
        <v>80</v>
      </c>
      <c r="H2492" s="19">
        <v>26.87</v>
      </c>
      <c r="I2492" s="19">
        <v>16.309999999999999</v>
      </c>
      <c r="J2492" s="19" t="s">
        <v>54</v>
      </c>
      <c r="K2492" s="20">
        <v>375673.9</v>
      </c>
      <c r="L2492" s="20" t="s">
        <v>55</v>
      </c>
      <c r="M2492" s="20" t="s">
        <v>83</v>
      </c>
      <c r="N2492" s="26"/>
      <c r="O2492" s="20" t="s">
        <v>56</v>
      </c>
      <c r="P2492" t="str">
        <f t="shared" si="38"/>
        <v>INSERT INTO @DataTable (Deal, AdvanceDate, PROV, DealPurpose, RateType, BEACON, LTV, TDS, GDS, InsuranceType, PrincipalBalance, OccupancyType, AccountStatus, Closed_Date, DelinquencyBucket) VALUES (2491, '2016-07-29', 'ON', 'Refinance External', 'Fixed', 712, 80, 26.87, 16.31, 'Conv', 375673.9, 'Owner-Occupied', 'Open', '1900-01-00', 'Current');</v>
      </c>
    </row>
    <row r="2493" spans="1:16" x14ac:dyDescent="0.35">
      <c r="A2493" s="22">
        <v>2492</v>
      </c>
      <c r="B2493" s="21">
        <v>40822</v>
      </c>
      <c r="C2493" s="22" t="s">
        <v>58</v>
      </c>
      <c r="D2493" s="22" t="s">
        <v>61</v>
      </c>
      <c r="E2493" s="22" t="s">
        <v>40</v>
      </c>
      <c r="F2493" s="22">
        <v>692</v>
      </c>
      <c r="G2493" s="22">
        <v>73.989999999999995</v>
      </c>
      <c r="H2493" s="22">
        <v>42.74</v>
      </c>
      <c r="I2493" s="22">
        <v>22.61</v>
      </c>
      <c r="J2493" s="22" t="s">
        <v>54</v>
      </c>
      <c r="K2493" s="23">
        <v>501821.69</v>
      </c>
      <c r="L2493" s="23" t="s">
        <v>55</v>
      </c>
      <c r="M2493" s="23" t="s">
        <v>83</v>
      </c>
      <c r="N2493" s="27"/>
      <c r="O2493" s="23" t="s">
        <v>56</v>
      </c>
      <c r="P2493" t="str">
        <f t="shared" si="38"/>
        <v>INSERT INTO @DataTable (Deal, AdvanceDate, PROV, DealPurpose, RateType, BEACON, LTV, TDS, GDS, InsuranceType, PrincipalBalance, OccupancyType, AccountStatus, Closed_Date, DelinquencyBucket) VALUES (2492, '2011-10-06', 'BC', 'Purchase', 'ARM', 692, 73.99, 42.74, 22.61, 'Conv', 501821.69, 'Owner-Occupied', 'Open', '1900-01-00', 'Current');</v>
      </c>
    </row>
    <row r="2494" spans="1:16" x14ac:dyDescent="0.35">
      <c r="A2494" s="19">
        <v>2493</v>
      </c>
      <c r="B2494" s="18">
        <v>42132</v>
      </c>
      <c r="C2494" s="19" t="s">
        <v>57</v>
      </c>
      <c r="D2494" s="19" t="s">
        <v>61</v>
      </c>
      <c r="E2494" s="19" t="s">
        <v>40</v>
      </c>
      <c r="F2494" s="19">
        <v>835</v>
      </c>
      <c r="G2494" s="19">
        <v>80</v>
      </c>
      <c r="H2494" s="19">
        <v>25.18</v>
      </c>
      <c r="I2494" s="19">
        <v>24.47</v>
      </c>
      <c r="J2494" s="19" t="s">
        <v>54</v>
      </c>
      <c r="K2494" s="20">
        <v>261458.44</v>
      </c>
      <c r="L2494" s="20" t="s">
        <v>55</v>
      </c>
      <c r="M2494" s="20" t="s">
        <v>83</v>
      </c>
      <c r="N2494" s="26"/>
      <c r="O2494" s="20" t="s">
        <v>56</v>
      </c>
      <c r="P2494" t="str">
        <f t="shared" si="38"/>
        <v>INSERT INTO @DataTable (Deal, AdvanceDate, PROV, DealPurpose, RateType, BEACON, LTV, TDS, GDS, InsuranceType, PrincipalBalance, OccupancyType, AccountStatus, Closed_Date, DelinquencyBucket) VALUES (2493, '2015-05-08', 'ON', 'Purchase', 'ARM', 835, 80, 25.18, 24.47, 'Conv', 261458.44, 'Owner-Occupied', 'Open', '1900-01-00', 'Current');</v>
      </c>
    </row>
    <row r="2495" spans="1:16" x14ac:dyDescent="0.35">
      <c r="A2495" s="22">
        <v>2494</v>
      </c>
      <c r="B2495" s="21">
        <v>42004</v>
      </c>
      <c r="C2495" s="22" t="s">
        <v>51</v>
      </c>
      <c r="D2495" s="22" t="s">
        <v>61</v>
      </c>
      <c r="E2495" s="22" t="s">
        <v>53</v>
      </c>
      <c r="F2495" s="22">
        <v>735</v>
      </c>
      <c r="G2495" s="22">
        <v>95</v>
      </c>
      <c r="H2495" s="22">
        <v>38.47</v>
      </c>
      <c r="I2495" s="22">
        <v>36.24</v>
      </c>
      <c r="J2495" s="22" t="s">
        <v>60</v>
      </c>
      <c r="K2495" s="23">
        <v>357231.7</v>
      </c>
      <c r="L2495" s="23" t="s">
        <v>55</v>
      </c>
      <c r="M2495" s="23" t="s">
        <v>83</v>
      </c>
      <c r="N2495" s="27"/>
      <c r="O2495" s="23" t="s">
        <v>56</v>
      </c>
      <c r="P2495" t="str">
        <f t="shared" si="38"/>
        <v>INSERT INTO @DataTable (Deal, AdvanceDate, PROV, DealPurpose, RateType, BEACON, LTV, TDS, GDS, InsuranceType, PrincipalBalance, OccupancyType, AccountStatus, Closed_Date, DelinquencyBucket) VALUES (2494, '2014-12-31', 'AB', 'Purchase', 'Fixed', 735, 95, 38.47, 36.24, 'HiRatio', 357231.7, 'Owner-Occupied', 'Open', '1900-01-00', 'Current');</v>
      </c>
    </row>
    <row r="2496" spans="1:16" x14ac:dyDescent="0.35">
      <c r="A2496" s="19">
        <v>2495</v>
      </c>
      <c r="B2496" s="18">
        <v>42440</v>
      </c>
      <c r="C2496" s="19" t="s">
        <v>57</v>
      </c>
      <c r="D2496" s="19" t="s">
        <v>59</v>
      </c>
      <c r="E2496" s="19" t="s">
        <v>40</v>
      </c>
      <c r="F2496" s="19">
        <v>789</v>
      </c>
      <c r="G2496" s="19">
        <v>40.42</v>
      </c>
      <c r="H2496" s="19">
        <v>40.1</v>
      </c>
      <c r="I2496" s="19">
        <v>22.88</v>
      </c>
      <c r="J2496" s="19" t="s">
        <v>54</v>
      </c>
      <c r="K2496" s="20">
        <v>200813.03</v>
      </c>
      <c r="L2496" s="20" t="s">
        <v>55</v>
      </c>
      <c r="M2496" s="20" t="s">
        <v>83</v>
      </c>
      <c r="N2496" s="26"/>
      <c r="O2496" s="20" t="s">
        <v>56</v>
      </c>
      <c r="P2496" t="str">
        <f t="shared" si="38"/>
        <v>INSERT INTO @DataTable (Deal, AdvanceDate, PROV, DealPurpose, RateType, BEACON, LTV, TDS, GDS, InsuranceType, PrincipalBalance, OccupancyType, AccountStatus, Closed_Date, DelinquencyBucket) VALUES (2495, '2016-03-11', 'ON', 'Transfer', 'ARM', 789, 40.42, 40.1, 22.88, 'Conv', 200813.03, 'Owner-Occupied', 'Open', '1900-01-00', 'Current');</v>
      </c>
    </row>
    <row r="2497" spans="1:16" x14ac:dyDescent="0.35">
      <c r="A2497" s="22">
        <v>2496</v>
      </c>
      <c r="B2497" s="21">
        <v>40885</v>
      </c>
      <c r="C2497" s="22" t="s">
        <v>57</v>
      </c>
      <c r="D2497" s="22" t="s">
        <v>61</v>
      </c>
      <c r="E2497" s="22" t="s">
        <v>53</v>
      </c>
      <c r="F2497" s="22">
        <v>768</v>
      </c>
      <c r="G2497" s="22">
        <v>67.69</v>
      </c>
      <c r="H2497" s="22">
        <v>30.29</v>
      </c>
      <c r="I2497" s="22">
        <v>21.7</v>
      </c>
      <c r="J2497" s="22" t="s">
        <v>54</v>
      </c>
      <c r="K2497" s="23">
        <v>0</v>
      </c>
      <c r="L2497" s="23" t="s">
        <v>55</v>
      </c>
      <c r="M2497" s="23" t="s">
        <v>84</v>
      </c>
      <c r="N2497" s="27">
        <v>41897</v>
      </c>
      <c r="O2497" s="23" t="s">
        <v>56</v>
      </c>
      <c r="P2497" t="str">
        <f t="shared" si="38"/>
        <v>INSERT INTO @DataTable (Deal, AdvanceDate, PROV, DealPurpose, RateType, BEACON, LTV, TDS, GDS, InsuranceType, PrincipalBalance, OccupancyType, AccountStatus, Closed_Date, DelinquencyBucket) VALUES (2496, '2011-12-08', 'ON', 'Purchase', 'Fixed', 768, 67.69, 30.29, 21.7, 'Conv', 0, 'Owner-Occupied', 'Closed', '2014-09-15', 'Current');</v>
      </c>
    </row>
    <row r="2498" spans="1:16" x14ac:dyDescent="0.35">
      <c r="A2498" s="19">
        <v>2497</v>
      </c>
      <c r="B2498" s="18">
        <v>40319</v>
      </c>
      <c r="C2498" s="19" t="s">
        <v>57</v>
      </c>
      <c r="D2498" s="19" t="s">
        <v>52</v>
      </c>
      <c r="E2498" s="19" t="s">
        <v>53</v>
      </c>
      <c r="F2498" s="19">
        <v>709</v>
      </c>
      <c r="G2498" s="19">
        <v>90</v>
      </c>
      <c r="H2498" s="19">
        <v>41.85</v>
      </c>
      <c r="I2498" s="19">
        <v>23.68</v>
      </c>
      <c r="J2498" s="19" t="s">
        <v>60</v>
      </c>
      <c r="K2498" s="20">
        <v>266525.21000000002</v>
      </c>
      <c r="L2498" s="20" t="s">
        <v>55</v>
      </c>
      <c r="M2498" s="20" t="s">
        <v>83</v>
      </c>
      <c r="N2498" s="26"/>
      <c r="O2498" s="20" t="s">
        <v>56</v>
      </c>
      <c r="P2498" t="str">
        <f t="shared" si="38"/>
        <v>INSERT INTO @DataTable (Deal, AdvanceDate, PROV, DealPurpose, RateType, BEACON, LTV, TDS, GDS, InsuranceType, PrincipalBalance, OccupancyType, AccountStatus, Closed_Date, DelinquencyBucket) VALUES (2497, '2010-05-21', 'ON', 'Refinance External', 'Fixed', 709, 90, 41.85, 23.68, 'HiRatio', 266525.21, 'Owner-Occupied', 'Open', '1900-01-00', 'Current');</v>
      </c>
    </row>
    <row r="2499" spans="1:16" x14ac:dyDescent="0.35">
      <c r="A2499" s="22">
        <v>2498</v>
      </c>
      <c r="B2499" s="21">
        <v>41271</v>
      </c>
      <c r="C2499" s="22" t="s">
        <v>57</v>
      </c>
      <c r="D2499" s="22" t="s">
        <v>61</v>
      </c>
      <c r="E2499" s="22" t="s">
        <v>53</v>
      </c>
      <c r="F2499" s="22">
        <v>757</v>
      </c>
      <c r="G2499" s="22">
        <v>90</v>
      </c>
      <c r="H2499" s="22">
        <v>40.4</v>
      </c>
      <c r="I2499" s="22">
        <v>31.59</v>
      </c>
      <c r="J2499" s="22" t="s">
        <v>60</v>
      </c>
      <c r="K2499" s="23">
        <v>332490.90000000002</v>
      </c>
      <c r="L2499" s="23" t="s">
        <v>55</v>
      </c>
      <c r="M2499" s="23" t="s">
        <v>83</v>
      </c>
      <c r="N2499" s="27"/>
      <c r="O2499" s="23" t="s">
        <v>56</v>
      </c>
      <c r="P2499" t="str">
        <f t="shared" ref="P2499:P2562" si="39">"INSERT INTO @DataTable (Deal, AdvanceDate, PROV, DealPurpose, RateType, BEACON, LTV, TDS, GDS, InsuranceType, PrincipalBalance, OccupancyType, AccountStatus, Closed_Date, DelinquencyBucket) VALUES (" &amp; A2499 &amp; ", " &amp; "'" &amp; TEXT(B2499, "yyyy-mm-dd") &amp; "', '" &amp; C2499 &amp; "', '" &amp; D2499 &amp; "', '" &amp; E2499 &amp; "', " &amp; F2499 &amp; ", " &amp; G2499 &amp; ", " &amp; H2499 &amp; ", " &amp; I2499 &amp; ", '" &amp; J2499 &amp; "', " &amp; K2499 &amp; ", '" &amp; L2499 &amp; "', '" &amp; M2499 &amp; "', '" &amp;TEXT(N2499, "yyyy-mm-dd") &amp; "', '" &amp; O2499 &amp; "');"</f>
        <v>INSERT INTO @DataTable (Deal, AdvanceDate, PROV, DealPurpose, RateType, BEACON, LTV, TDS, GDS, InsuranceType, PrincipalBalance, OccupancyType, AccountStatus, Closed_Date, DelinquencyBucket) VALUES (2498, '2012-12-28', 'ON', 'Purchase', 'Fixed', 757, 90, 40.4, 31.59, 'HiRatio', 332490.9, 'Owner-Occupied', 'Open', '1900-01-00', 'Current');</v>
      </c>
    </row>
    <row r="2500" spans="1:16" x14ac:dyDescent="0.35">
      <c r="A2500" s="19">
        <v>2499</v>
      </c>
      <c r="B2500" s="18">
        <v>41282</v>
      </c>
      <c r="C2500" s="19" t="s">
        <v>51</v>
      </c>
      <c r="D2500" s="19" t="s">
        <v>59</v>
      </c>
      <c r="E2500" s="19" t="s">
        <v>53</v>
      </c>
      <c r="F2500" s="19">
        <v>771</v>
      </c>
      <c r="G2500" s="19">
        <v>93.87</v>
      </c>
      <c r="H2500" s="19">
        <v>34.76</v>
      </c>
      <c r="I2500" s="19">
        <v>20.23</v>
      </c>
      <c r="J2500" s="19" t="s">
        <v>60</v>
      </c>
      <c r="K2500" s="20">
        <v>201138.32</v>
      </c>
      <c r="L2500" s="20" t="s">
        <v>55</v>
      </c>
      <c r="M2500" s="20" t="s">
        <v>83</v>
      </c>
      <c r="N2500" s="26"/>
      <c r="O2500" s="20" t="s">
        <v>56</v>
      </c>
      <c r="P2500" t="str">
        <f t="shared" si="39"/>
        <v>INSERT INTO @DataTable (Deal, AdvanceDate, PROV, DealPurpose, RateType, BEACON, LTV, TDS, GDS, InsuranceType, PrincipalBalance, OccupancyType, AccountStatus, Closed_Date, DelinquencyBucket) VALUES (2499, '2013-01-08', 'AB', 'Transfer', 'Fixed', 771, 93.87, 34.76, 20.23, 'HiRatio', 201138.32, 'Owner-Occupied', 'Open', '1900-01-00', 'Current');</v>
      </c>
    </row>
    <row r="2501" spans="1:16" x14ac:dyDescent="0.35">
      <c r="A2501" s="22">
        <v>2500</v>
      </c>
      <c r="B2501" s="21">
        <v>40836</v>
      </c>
      <c r="C2501" s="22" t="s">
        <v>57</v>
      </c>
      <c r="D2501" s="22" t="s">
        <v>61</v>
      </c>
      <c r="E2501" s="22" t="s">
        <v>40</v>
      </c>
      <c r="F2501" s="22">
        <v>721</v>
      </c>
      <c r="G2501" s="22">
        <v>95</v>
      </c>
      <c r="H2501" s="22">
        <v>33.020000000000003</v>
      </c>
      <c r="I2501" s="22">
        <v>26.63</v>
      </c>
      <c r="J2501" s="22" t="s">
        <v>60</v>
      </c>
      <c r="K2501" s="23">
        <v>0</v>
      </c>
      <c r="L2501" s="23" t="s">
        <v>55</v>
      </c>
      <c r="M2501" s="23" t="s">
        <v>84</v>
      </c>
      <c r="N2501" s="27">
        <v>41961</v>
      </c>
      <c r="O2501" s="23" t="s">
        <v>56</v>
      </c>
      <c r="P2501" t="str">
        <f t="shared" si="39"/>
        <v>INSERT INTO @DataTable (Deal, AdvanceDate, PROV, DealPurpose, RateType, BEACON, LTV, TDS, GDS, InsuranceType, PrincipalBalance, OccupancyType, AccountStatus, Closed_Date, DelinquencyBucket) VALUES (2500, '2011-10-20', 'ON', 'Purchase', 'ARM', 721, 95, 33.02, 26.63, 'HiRatio', 0, 'Owner-Occupied', 'Closed', '2014-11-18', 'Current');</v>
      </c>
    </row>
    <row r="2502" spans="1:16" x14ac:dyDescent="0.35">
      <c r="A2502" s="19">
        <v>2501</v>
      </c>
      <c r="B2502" s="18">
        <v>42599</v>
      </c>
      <c r="C2502" s="19" t="s">
        <v>57</v>
      </c>
      <c r="D2502" s="19" t="s">
        <v>61</v>
      </c>
      <c r="E2502" s="19" t="s">
        <v>53</v>
      </c>
      <c r="F2502" s="19">
        <v>794</v>
      </c>
      <c r="G2502" s="19">
        <v>78.88</v>
      </c>
      <c r="H2502" s="19">
        <v>35.5</v>
      </c>
      <c r="I2502" s="19">
        <v>35.5</v>
      </c>
      <c r="J2502" s="19" t="s">
        <v>54</v>
      </c>
      <c r="K2502" s="20">
        <v>457675.68</v>
      </c>
      <c r="L2502" s="20" t="s">
        <v>55</v>
      </c>
      <c r="M2502" s="20" t="s">
        <v>83</v>
      </c>
      <c r="N2502" s="26"/>
      <c r="O2502" s="20" t="s">
        <v>56</v>
      </c>
      <c r="P2502" t="str">
        <f t="shared" si="39"/>
        <v>INSERT INTO @DataTable (Deal, AdvanceDate, PROV, DealPurpose, RateType, BEACON, LTV, TDS, GDS, InsuranceType, PrincipalBalance, OccupancyType, AccountStatus, Closed_Date, DelinquencyBucket) VALUES (2501, '2016-08-17', 'ON', 'Purchase', 'Fixed', 794, 78.88, 35.5, 35.5, 'Conv', 457675.68, 'Owner-Occupied', 'Open', '1900-01-00', 'Current');</v>
      </c>
    </row>
    <row r="2503" spans="1:16" x14ac:dyDescent="0.35">
      <c r="A2503" s="22">
        <v>2502</v>
      </c>
      <c r="B2503" s="21">
        <v>42264</v>
      </c>
      <c r="C2503" s="22" t="s">
        <v>58</v>
      </c>
      <c r="D2503" s="22" t="s">
        <v>61</v>
      </c>
      <c r="E2503" s="22" t="s">
        <v>40</v>
      </c>
      <c r="F2503" s="22">
        <v>785</v>
      </c>
      <c r="G2503" s="22">
        <v>36.36</v>
      </c>
      <c r="H2503" s="22">
        <v>30.76</v>
      </c>
      <c r="I2503" s="22">
        <v>30.04</v>
      </c>
      <c r="J2503" s="22" t="s">
        <v>54</v>
      </c>
      <c r="K2503" s="23">
        <v>386662.2</v>
      </c>
      <c r="L2503" s="23" t="s">
        <v>55</v>
      </c>
      <c r="M2503" s="23" t="s">
        <v>83</v>
      </c>
      <c r="N2503" s="27"/>
      <c r="O2503" s="23" t="s">
        <v>56</v>
      </c>
      <c r="P2503" t="str">
        <f t="shared" si="39"/>
        <v>INSERT INTO @DataTable (Deal, AdvanceDate, PROV, DealPurpose, RateType, BEACON, LTV, TDS, GDS, InsuranceType, PrincipalBalance, OccupancyType, AccountStatus, Closed_Date, DelinquencyBucket) VALUES (2502, '2015-09-17', 'BC', 'Purchase', 'ARM', 785, 36.36, 30.76, 30.04, 'Conv', 386662.2, 'Owner-Occupied', 'Open', '1900-01-00', 'Current');</v>
      </c>
    </row>
    <row r="2504" spans="1:16" x14ac:dyDescent="0.35">
      <c r="A2504" s="19">
        <v>2503</v>
      </c>
      <c r="B2504" s="18">
        <v>41551</v>
      </c>
      <c r="C2504" s="19" t="s">
        <v>51</v>
      </c>
      <c r="D2504" s="19" t="s">
        <v>52</v>
      </c>
      <c r="E2504" s="19" t="s">
        <v>53</v>
      </c>
      <c r="F2504" s="19">
        <v>728</v>
      </c>
      <c r="G2504" s="19">
        <v>80</v>
      </c>
      <c r="H2504" s="19">
        <v>40.020000000000003</v>
      </c>
      <c r="I2504" s="19">
        <v>32.86</v>
      </c>
      <c r="J2504" s="19" t="s">
        <v>54</v>
      </c>
      <c r="K2504" s="20">
        <v>219961.65</v>
      </c>
      <c r="L2504" s="20" t="s">
        <v>55</v>
      </c>
      <c r="M2504" s="20" t="s">
        <v>83</v>
      </c>
      <c r="N2504" s="26"/>
      <c r="O2504" s="20" t="s">
        <v>56</v>
      </c>
      <c r="P2504" t="str">
        <f t="shared" si="39"/>
        <v>INSERT INTO @DataTable (Deal, AdvanceDate, PROV, DealPurpose, RateType, BEACON, LTV, TDS, GDS, InsuranceType, PrincipalBalance, OccupancyType, AccountStatus, Closed_Date, DelinquencyBucket) VALUES (2503, '2013-10-04', 'AB', 'Refinance External', 'Fixed', 728, 80, 40.02, 32.86, 'Conv', 219961.65, 'Owner-Occupied', 'Open', '1900-01-00', 'Current');</v>
      </c>
    </row>
    <row r="2505" spans="1:16" x14ac:dyDescent="0.35">
      <c r="A2505" s="22">
        <v>2504</v>
      </c>
      <c r="B2505" s="21">
        <v>41432</v>
      </c>
      <c r="C2505" s="22" t="s">
        <v>57</v>
      </c>
      <c r="D2505" s="22" t="s">
        <v>61</v>
      </c>
      <c r="E2505" s="22" t="s">
        <v>53</v>
      </c>
      <c r="F2505" s="22">
        <v>727</v>
      </c>
      <c r="G2505" s="22">
        <v>95</v>
      </c>
      <c r="H2505" s="22">
        <v>39.979999999999997</v>
      </c>
      <c r="I2505" s="22">
        <v>25.18</v>
      </c>
      <c r="J2505" s="22" t="s">
        <v>60</v>
      </c>
      <c r="K2505" s="23">
        <v>373976.87</v>
      </c>
      <c r="L2505" s="23" t="s">
        <v>55</v>
      </c>
      <c r="M2505" s="23" t="s">
        <v>83</v>
      </c>
      <c r="N2505" s="27"/>
      <c r="O2505" s="23" t="s">
        <v>56</v>
      </c>
      <c r="P2505" t="str">
        <f t="shared" si="39"/>
        <v>INSERT INTO @DataTable (Deal, AdvanceDate, PROV, DealPurpose, RateType, BEACON, LTV, TDS, GDS, InsuranceType, PrincipalBalance, OccupancyType, AccountStatus, Closed_Date, DelinquencyBucket) VALUES (2504, '2013-06-07', 'ON', 'Purchase', 'Fixed', 727, 95, 39.98, 25.18, 'HiRatio', 373976.87, 'Owner-Occupied', 'Open', '1900-01-00', 'Current');</v>
      </c>
    </row>
    <row r="2506" spans="1:16" x14ac:dyDescent="0.35">
      <c r="A2506" s="19">
        <v>2505</v>
      </c>
      <c r="B2506" s="18">
        <v>40497</v>
      </c>
      <c r="C2506" s="19" t="s">
        <v>57</v>
      </c>
      <c r="D2506" s="19" t="s">
        <v>61</v>
      </c>
      <c r="E2506" s="19" t="s">
        <v>40</v>
      </c>
      <c r="F2506" s="19">
        <v>695</v>
      </c>
      <c r="G2506" s="19">
        <v>80</v>
      </c>
      <c r="H2506" s="19">
        <v>20.21</v>
      </c>
      <c r="I2506" s="19">
        <v>11.15</v>
      </c>
      <c r="J2506" s="19" t="s">
        <v>54</v>
      </c>
      <c r="K2506" s="20">
        <v>182686.68</v>
      </c>
      <c r="L2506" s="20" t="s">
        <v>62</v>
      </c>
      <c r="M2506" s="20" t="s">
        <v>83</v>
      </c>
      <c r="N2506" s="26"/>
      <c r="O2506" s="20" t="s">
        <v>56</v>
      </c>
      <c r="P2506" t="str">
        <f t="shared" si="39"/>
        <v>INSERT INTO @DataTable (Deal, AdvanceDate, PROV, DealPurpose, RateType, BEACON, LTV, TDS, GDS, InsuranceType, PrincipalBalance, OccupancyType, AccountStatus, Closed_Date, DelinquencyBucket) VALUES (2505, '2010-11-15', 'ON', 'Purchase', 'ARM', 695, 80, 20.21, 11.15, 'Conv', 182686.68, 'Rental', 'Open', '1900-01-00', 'Current');</v>
      </c>
    </row>
    <row r="2507" spans="1:16" x14ac:dyDescent="0.35">
      <c r="A2507" s="22">
        <v>2506</v>
      </c>
      <c r="B2507" s="21">
        <v>40949</v>
      </c>
      <c r="C2507" s="22" t="s">
        <v>57</v>
      </c>
      <c r="D2507" s="22" t="s">
        <v>52</v>
      </c>
      <c r="E2507" s="22" t="s">
        <v>53</v>
      </c>
      <c r="F2507" s="22">
        <v>649</v>
      </c>
      <c r="G2507" s="22">
        <v>76.67</v>
      </c>
      <c r="H2507" s="22">
        <v>37.369999999999997</v>
      </c>
      <c r="I2507" s="22">
        <v>37.369999999999997</v>
      </c>
      <c r="J2507" s="22" t="s">
        <v>54</v>
      </c>
      <c r="K2507" s="23">
        <v>199904.95</v>
      </c>
      <c r="L2507" s="23" t="s">
        <v>55</v>
      </c>
      <c r="M2507" s="23" t="s">
        <v>83</v>
      </c>
      <c r="N2507" s="27"/>
      <c r="O2507" s="23" t="s">
        <v>56</v>
      </c>
      <c r="P2507" t="str">
        <f t="shared" si="39"/>
        <v>INSERT INTO @DataTable (Deal, AdvanceDate, PROV, DealPurpose, RateType, BEACON, LTV, TDS, GDS, InsuranceType, PrincipalBalance, OccupancyType, AccountStatus, Closed_Date, DelinquencyBucket) VALUES (2506, '2012-02-10', 'ON', 'Refinance External', 'Fixed', 649, 76.67, 37.37, 37.37, 'Conv', 199904.95, 'Owner-Occupied', 'Open', '1900-01-00', 'Current');</v>
      </c>
    </row>
    <row r="2508" spans="1:16" x14ac:dyDescent="0.35">
      <c r="A2508" s="19">
        <v>2507</v>
      </c>
      <c r="B2508" s="18">
        <v>40571</v>
      </c>
      <c r="C2508" s="19" t="s">
        <v>57</v>
      </c>
      <c r="D2508" s="19" t="s">
        <v>52</v>
      </c>
      <c r="E2508" s="19" t="s">
        <v>40</v>
      </c>
      <c r="F2508" s="19">
        <v>670</v>
      </c>
      <c r="G2508" s="19">
        <v>90</v>
      </c>
      <c r="H2508" s="19">
        <v>43.87</v>
      </c>
      <c r="I2508" s="19">
        <v>31.93</v>
      </c>
      <c r="J2508" s="19" t="s">
        <v>60</v>
      </c>
      <c r="K2508" s="20">
        <v>383370.98</v>
      </c>
      <c r="L2508" s="20" t="s">
        <v>55</v>
      </c>
      <c r="M2508" s="20" t="s">
        <v>83</v>
      </c>
      <c r="N2508" s="26"/>
      <c r="O2508" s="20" t="s">
        <v>56</v>
      </c>
      <c r="P2508" t="str">
        <f t="shared" si="39"/>
        <v>INSERT INTO @DataTable (Deal, AdvanceDate, PROV, DealPurpose, RateType, BEACON, LTV, TDS, GDS, InsuranceType, PrincipalBalance, OccupancyType, AccountStatus, Closed_Date, DelinquencyBucket) VALUES (2507, '2011-01-28', 'ON', 'Refinance External', 'ARM', 670, 90, 43.87, 31.93, 'HiRatio', 383370.98, 'Owner-Occupied', 'Open', '1900-01-00', 'Current');</v>
      </c>
    </row>
    <row r="2509" spans="1:16" x14ac:dyDescent="0.35">
      <c r="A2509" s="22">
        <v>2508</v>
      </c>
      <c r="B2509" s="21">
        <v>42131</v>
      </c>
      <c r="C2509" s="22" t="s">
        <v>57</v>
      </c>
      <c r="D2509" s="22" t="s">
        <v>52</v>
      </c>
      <c r="E2509" s="22" t="s">
        <v>40</v>
      </c>
      <c r="F2509" s="22">
        <v>733</v>
      </c>
      <c r="G2509" s="22">
        <v>80</v>
      </c>
      <c r="H2509" s="22">
        <v>33.659999999999997</v>
      </c>
      <c r="I2509" s="22">
        <v>28.22</v>
      </c>
      <c r="J2509" s="22" t="s">
        <v>54</v>
      </c>
      <c r="K2509" s="23">
        <v>0</v>
      </c>
      <c r="L2509" s="23" t="s">
        <v>55</v>
      </c>
      <c r="M2509" s="23" t="s">
        <v>84</v>
      </c>
      <c r="N2509" s="27">
        <v>42556</v>
      </c>
      <c r="O2509" s="23" t="s">
        <v>56</v>
      </c>
      <c r="P2509" t="str">
        <f t="shared" si="39"/>
        <v>INSERT INTO @DataTable (Deal, AdvanceDate, PROV, DealPurpose, RateType, BEACON, LTV, TDS, GDS, InsuranceType, PrincipalBalance, OccupancyType, AccountStatus, Closed_Date, DelinquencyBucket) VALUES (2508, '2015-05-07', 'ON', 'Refinance External', 'ARM', 733, 80, 33.66, 28.22, 'Conv', 0, 'Owner-Occupied', 'Closed', '2016-07-05', 'Current');</v>
      </c>
    </row>
    <row r="2510" spans="1:16" x14ac:dyDescent="0.35">
      <c r="A2510" s="19">
        <v>2509</v>
      </c>
      <c r="B2510" s="18">
        <v>42521</v>
      </c>
      <c r="C2510" s="19" t="s">
        <v>57</v>
      </c>
      <c r="D2510" s="19" t="s">
        <v>61</v>
      </c>
      <c r="E2510" s="19" t="s">
        <v>40</v>
      </c>
      <c r="F2510" s="19">
        <v>800</v>
      </c>
      <c r="G2510" s="19">
        <v>44.44</v>
      </c>
      <c r="H2510" s="19">
        <v>31.3</v>
      </c>
      <c r="I2510" s="19">
        <v>29.43</v>
      </c>
      <c r="J2510" s="19" t="s">
        <v>54</v>
      </c>
      <c r="K2510" s="20">
        <v>393573.79</v>
      </c>
      <c r="L2510" s="20" t="s">
        <v>55</v>
      </c>
      <c r="M2510" s="20" t="s">
        <v>83</v>
      </c>
      <c r="N2510" s="26"/>
      <c r="O2510" s="20" t="s">
        <v>56</v>
      </c>
      <c r="P2510" t="str">
        <f t="shared" si="39"/>
        <v>INSERT INTO @DataTable (Deal, AdvanceDate, PROV, DealPurpose, RateType, BEACON, LTV, TDS, GDS, InsuranceType, PrincipalBalance, OccupancyType, AccountStatus, Closed_Date, DelinquencyBucket) VALUES (2509, '2016-05-31', 'ON', 'Purchase', 'ARM', 800, 44.44, 31.3, 29.43, 'Conv', 393573.79, 'Owner-Occupied', 'Open', '1900-01-00', 'Current');</v>
      </c>
    </row>
    <row r="2511" spans="1:16" x14ac:dyDescent="0.35">
      <c r="A2511" s="22">
        <v>2510</v>
      </c>
      <c r="B2511" s="21">
        <v>42543</v>
      </c>
      <c r="C2511" s="22" t="s">
        <v>58</v>
      </c>
      <c r="D2511" s="22" t="s">
        <v>61</v>
      </c>
      <c r="E2511" s="22" t="s">
        <v>53</v>
      </c>
      <c r="F2511" s="22">
        <v>721</v>
      </c>
      <c r="G2511" s="22">
        <v>95</v>
      </c>
      <c r="H2511" s="22">
        <v>35.9</v>
      </c>
      <c r="I2511" s="22">
        <v>32.46</v>
      </c>
      <c r="J2511" s="22" t="s">
        <v>60</v>
      </c>
      <c r="K2511" s="23">
        <v>227316.18</v>
      </c>
      <c r="L2511" s="23" t="s">
        <v>55</v>
      </c>
      <c r="M2511" s="23" t="s">
        <v>83</v>
      </c>
      <c r="N2511" s="27"/>
      <c r="O2511" s="23" t="s">
        <v>56</v>
      </c>
      <c r="P2511" t="str">
        <f t="shared" si="39"/>
        <v>INSERT INTO @DataTable (Deal, AdvanceDate, PROV, DealPurpose, RateType, BEACON, LTV, TDS, GDS, InsuranceType, PrincipalBalance, OccupancyType, AccountStatus, Closed_Date, DelinquencyBucket) VALUES (2510, '2016-06-22', 'BC', 'Purchase', 'Fixed', 721, 95, 35.9, 32.46, 'HiRatio', 227316.18, 'Owner-Occupied', 'Open', '1900-01-00', 'Current');</v>
      </c>
    </row>
    <row r="2512" spans="1:16" x14ac:dyDescent="0.35">
      <c r="A2512" s="19">
        <v>2511</v>
      </c>
      <c r="B2512" s="18">
        <v>42207</v>
      </c>
      <c r="C2512" s="19" t="s">
        <v>57</v>
      </c>
      <c r="D2512" s="19" t="s">
        <v>59</v>
      </c>
      <c r="E2512" s="19" t="s">
        <v>40</v>
      </c>
      <c r="F2512" s="19">
        <v>818</v>
      </c>
      <c r="G2512" s="19">
        <v>45.59</v>
      </c>
      <c r="H2512" s="19">
        <v>29.28</v>
      </c>
      <c r="I2512" s="19">
        <v>16.97</v>
      </c>
      <c r="J2512" s="19" t="s">
        <v>54</v>
      </c>
      <c r="K2512" s="20">
        <v>195224.51</v>
      </c>
      <c r="L2512" s="20" t="s">
        <v>55</v>
      </c>
      <c r="M2512" s="20" t="s">
        <v>83</v>
      </c>
      <c r="N2512" s="26"/>
      <c r="O2512" s="20" t="s">
        <v>56</v>
      </c>
      <c r="P2512" t="str">
        <f t="shared" si="39"/>
        <v>INSERT INTO @DataTable (Deal, AdvanceDate, PROV, DealPurpose, RateType, BEACON, LTV, TDS, GDS, InsuranceType, PrincipalBalance, OccupancyType, AccountStatus, Closed_Date, DelinquencyBucket) VALUES (2511, '2015-07-22', 'ON', 'Transfer', 'ARM', 818, 45.59, 29.28, 16.97, 'Conv', 195224.51, 'Owner-Occupied', 'Open', '1900-01-00', 'Current');</v>
      </c>
    </row>
    <row r="2513" spans="1:16" x14ac:dyDescent="0.35">
      <c r="A2513" s="22">
        <v>2512</v>
      </c>
      <c r="B2513" s="21">
        <v>40816</v>
      </c>
      <c r="C2513" s="22" t="s">
        <v>57</v>
      </c>
      <c r="D2513" s="22" t="s">
        <v>61</v>
      </c>
      <c r="E2513" s="22" t="s">
        <v>53</v>
      </c>
      <c r="F2513" s="22">
        <v>796</v>
      </c>
      <c r="G2513" s="22">
        <v>95</v>
      </c>
      <c r="H2513" s="22">
        <v>32.03</v>
      </c>
      <c r="I2513" s="22">
        <v>30.77</v>
      </c>
      <c r="J2513" s="22" t="s">
        <v>60</v>
      </c>
      <c r="K2513" s="23">
        <v>0</v>
      </c>
      <c r="L2513" s="23" t="s">
        <v>55</v>
      </c>
      <c r="M2513" s="23" t="s">
        <v>84</v>
      </c>
      <c r="N2513" s="27">
        <v>42278</v>
      </c>
      <c r="O2513" s="23" t="s">
        <v>56</v>
      </c>
      <c r="P2513" t="str">
        <f t="shared" si="39"/>
        <v>INSERT INTO @DataTable (Deal, AdvanceDate, PROV, DealPurpose, RateType, BEACON, LTV, TDS, GDS, InsuranceType, PrincipalBalance, OccupancyType, AccountStatus, Closed_Date, DelinquencyBucket) VALUES (2512, '2011-09-30', 'ON', 'Purchase', 'Fixed', 796, 95, 32.03, 30.77, 'HiRatio', 0, 'Owner-Occupied', 'Closed', '2015-10-01', 'Current');</v>
      </c>
    </row>
    <row r="2514" spans="1:16" x14ac:dyDescent="0.35">
      <c r="A2514" s="19">
        <v>2513</v>
      </c>
      <c r="B2514" s="18">
        <v>41676</v>
      </c>
      <c r="C2514" s="19" t="s">
        <v>51</v>
      </c>
      <c r="D2514" s="19" t="s">
        <v>61</v>
      </c>
      <c r="E2514" s="19" t="s">
        <v>40</v>
      </c>
      <c r="F2514" s="19">
        <v>762</v>
      </c>
      <c r="G2514" s="19">
        <v>95</v>
      </c>
      <c r="H2514" s="19">
        <v>31.4</v>
      </c>
      <c r="I2514" s="19">
        <v>23.44</v>
      </c>
      <c r="J2514" s="19" t="s">
        <v>60</v>
      </c>
      <c r="K2514" s="20">
        <v>254751.35</v>
      </c>
      <c r="L2514" s="20" t="s">
        <v>55</v>
      </c>
      <c r="M2514" s="20" t="s">
        <v>83</v>
      </c>
      <c r="N2514" s="26"/>
      <c r="O2514" s="20" t="s">
        <v>56</v>
      </c>
      <c r="P2514" t="str">
        <f t="shared" si="39"/>
        <v>INSERT INTO @DataTable (Deal, AdvanceDate, PROV, DealPurpose, RateType, BEACON, LTV, TDS, GDS, InsuranceType, PrincipalBalance, OccupancyType, AccountStatus, Closed_Date, DelinquencyBucket) VALUES (2513, '2014-02-06', 'AB', 'Purchase', 'ARM', 762, 95, 31.4, 23.44, 'HiRatio', 254751.35, 'Owner-Occupied', 'Open', '1900-01-00', 'Current');</v>
      </c>
    </row>
    <row r="2515" spans="1:16" x14ac:dyDescent="0.35">
      <c r="A2515" s="22">
        <v>2514</v>
      </c>
      <c r="B2515" s="21">
        <v>42123</v>
      </c>
      <c r="C2515" s="22" t="s">
        <v>51</v>
      </c>
      <c r="D2515" s="22" t="s">
        <v>61</v>
      </c>
      <c r="E2515" s="22" t="s">
        <v>40</v>
      </c>
      <c r="F2515" s="22">
        <v>723</v>
      </c>
      <c r="G2515" s="22">
        <v>55.95</v>
      </c>
      <c r="H2515" s="22">
        <v>24.5</v>
      </c>
      <c r="I2515" s="22">
        <v>24.11</v>
      </c>
      <c r="J2515" s="22" t="s">
        <v>54</v>
      </c>
      <c r="K2515" s="23">
        <v>0</v>
      </c>
      <c r="L2515" s="23" t="s">
        <v>55</v>
      </c>
      <c r="M2515" s="23" t="s">
        <v>84</v>
      </c>
      <c r="N2515" s="27">
        <v>42459</v>
      </c>
      <c r="O2515" s="23" t="s">
        <v>56</v>
      </c>
      <c r="P2515" t="str">
        <f t="shared" si="39"/>
        <v>INSERT INTO @DataTable (Deal, AdvanceDate, PROV, DealPurpose, RateType, BEACON, LTV, TDS, GDS, InsuranceType, PrincipalBalance, OccupancyType, AccountStatus, Closed_Date, DelinquencyBucket) VALUES (2514, '2015-04-29', 'AB', 'Purchase', 'ARM', 723, 55.95, 24.5, 24.11, 'Conv', 0, 'Owner-Occupied', 'Closed', '2016-03-30', 'Current');</v>
      </c>
    </row>
    <row r="2516" spans="1:16" x14ac:dyDescent="0.35">
      <c r="A2516" s="19">
        <v>2515</v>
      </c>
      <c r="B2516" s="18">
        <v>40742</v>
      </c>
      <c r="C2516" s="19" t="s">
        <v>57</v>
      </c>
      <c r="D2516" s="19" t="s">
        <v>61</v>
      </c>
      <c r="E2516" s="19" t="s">
        <v>40</v>
      </c>
      <c r="F2516" s="19">
        <v>795</v>
      </c>
      <c r="G2516" s="19">
        <v>78.569999999999993</v>
      </c>
      <c r="H2516" s="19">
        <v>32.21</v>
      </c>
      <c r="I2516" s="19">
        <v>8.9600000000000009</v>
      </c>
      <c r="J2516" s="19" t="s">
        <v>54</v>
      </c>
      <c r="K2516" s="20">
        <v>134512.94</v>
      </c>
      <c r="L2516" s="20" t="s">
        <v>66</v>
      </c>
      <c r="M2516" s="20" t="s">
        <v>83</v>
      </c>
      <c r="N2516" s="26"/>
      <c r="O2516" s="20" t="s">
        <v>56</v>
      </c>
      <c r="P2516" t="str">
        <f t="shared" si="39"/>
        <v>INSERT INTO @DataTable (Deal, AdvanceDate, PROV, DealPurpose, RateType, BEACON, LTV, TDS, GDS, InsuranceType, PrincipalBalance, OccupancyType, AccountStatus, Closed_Date, DelinquencyBucket) VALUES (2515, '2011-07-18', 'ON', 'Purchase', 'ARM', 795, 78.57, 32.21, 8.96, 'Conv', 134512.94, 'Second Home', 'Open', '1900-01-00', 'Current');</v>
      </c>
    </row>
    <row r="2517" spans="1:16" x14ac:dyDescent="0.35">
      <c r="A2517" s="22">
        <v>2516</v>
      </c>
      <c r="B2517" s="21">
        <v>40781</v>
      </c>
      <c r="C2517" s="22" t="s">
        <v>51</v>
      </c>
      <c r="D2517" s="22" t="s">
        <v>61</v>
      </c>
      <c r="E2517" s="22" t="s">
        <v>53</v>
      </c>
      <c r="F2517" s="22">
        <v>766</v>
      </c>
      <c r="G2517" s="22">
        <v>95</v>
      </c>
      <c r="H2517" s="22">
        <v>30.75</v>
      </c>
      <c r="I2517" s="22">
        <v>24.66</v>
      </c>
      <c r="J2517" s="22" t="s">
        <v>60</v>
      </c>
      <c r="K2517" s="23">
        <v>0</v>
      </c>
      <c r="L2517" s="23" t="s">
        <v>55</v>
      </c>
      <c r="M2517" s="23" t="s">
        <v>84</v>
      </c>
      <c r="N2517" s="27">
        <v>42611</v>
      </c>
      <c r="O2517" s="23" t="s">
        <v>56</v>
      </c>
      <c r="P2517" t="str">
        <f t="shared" si="39"/>
        <v>INSERT INTO @DataTable (Deal, AdvanceDate, PROV, DealPurpose, RateType, BEACON, LTV, TDS, GDS, InsuranceType, PrincipalBalance, OccupancyType, AccountStatus, Closed_Date, DelinquencyBucket) VALUES (2516, '2011-08-26', 'AB', 'Purchase', 'Fixed', 766, 95, 30.75, 24.66, 'HiRatio', 0, 'Owner-Occupied', 'Closed', '2016-08-29', 'Current');</v>
      </c>
    </row>
    <row r="2518" spans="1:16" x14ac:dyDescent="0.35">
      <c r="A2518" s="19">
        <v>2517</v>
      </c>
      <c r="B2518" s="18">
        <v>42573</v>
      </c>
      <c r="C2518" s="19" t="s">
        <v>57</v>
      </c>
      <c r="D2518" s="19" t="s">
        <v>61</v>
      </c>
      <c r="E2518" s="19" t="s">
        <v>53</v>
      </c>
      <c r="F2518" s="19">
        <v>814</v>
      </c>
      <c r="G2518" s="19">
        <v>90</v>
      </c>
      <c r="H2518" s="19">
        <v>40.880000000000003</v>
      </c>
      <c r="I2518" s="19">
        <v>32.630000000000003</v>
      </c>
      <c r="J2518" s="19" t="s">
        <v>60</v>
      </c>
      <c r="K2518" s="20">
        <v>273158.83</v>
      </c>
      <c r="L2518" s="20" t="s">
        <v>55</v>
      </c>
      <c r="M2518" s="20" t="s">
        <v>83</v>
      </c>
      <c r="N2518" s="26"/>
      <c r="O2518" s="20" t="s">
        <v>56</v>
      </c>
      <c r="P2518" t="str">
        <f t="shared" si="39"/>
        <v>INSERT INTO @DataTable (Deal, AdvanceDate, PROV, DealPurpose, RateType, BEACON, LTV, TDS, GDS, InsuranceType, PrincipalBalance, OccupancyType, AccountStatus, Closed_Date, DelinquencyBucket) VALUES (2517, '2016-07-22', 'ON', 'Purchase', 'Fixed', 814, 90, 40.88, 32.63, 'HiRatio', 273158.83, 'Owner-Occupied', 'Open', '1900-01-00', 'Current');</v>
      </c>
    </row>
    <row r="2519" spans="1:16" x14ac:dyDescent="0.35">
      <c r="A2519" s="22">
        <v>2518</v>
      </c>
      <c r="B2519" s="21">
        <v>42361</v>
      </c>
      <c r="C2519" s="22" t="s">
        <v>57</v>
      </c>
      <c r="D2519" s="22" t="s">
        <v>52</v>
      </c>
      <c r="E2519" s="22" t="s">
        <v>40</v>
      </c>
      <c r="F2519" s="22">
        <v>730</v>
      </c>
      <c r="G2519" s="22">
        <v>66.08</v>
      </c>
      <c r="H2519" s="22">
        <v>15.88</v>
      </c>
      <c r="I2519" s="22">
        <v>14.52</v>
      </c>
      <c r="J2519" s="22" t="s">
        <v>54</v>
      </c>
      <c r="K2519" s="23">
        <v>145167.29999999999</v>
      </c>
      <c r="L2519" s="23" t="s">
        <v>55</v>
      </c>
      <c r="M2519" s="23" t="s">
        <v>83</v>
      </c>
      <c r="N2519" s="27"/>
      <c r="O2519" s="23" t="s">
        <v>56</v>
      </c>
      <c r="P2519" t="str">
        <f t="shared" si="39"/>
        <v>INSERT INTO @DataTable (Deal, AdvanceDate, PROV, DealPurpose, RateType, BEACON, LTV, TDS, GDS, InsuranceType, PrincipalBalance, OccupancyType, AccountStatus, Closed_Date, DelinquencyBucket) VALUES (2518, '2015-12-23', 'ON', 'Refinance External', 'ARM', 730, 66.08, 15.88, 14.52, 'Conv', 145167.3, 'Owner-Occupied', 'Open', '1900-01-00', 'Current');</v>
      </c>
    </row>
    <row r="2520" spans="1:16" x14ac:dyDescent="0.35">
      <c r="A2520" s="19">
        <v>2519</v>
      </c>
      <c r="B2520" s="18">
        <v>41096</v>
      </c>
      <c r="C2520" s="19" t="s">
        <v>58</v>
      </c>
      <c r="D2520" s="19" t="s">
        <v>61</v>
      </c>
      <c r="E2520" s="19" t="s">
        <v>40</v>
      </c>
      <c r="F2520" s="19">
        <v>773</v>
      </c>
      <c r="G2520" s="19">
        <v>77.31</v>
      </c>
      <c r="H2520" s="19">
        <v>28.96</v>
      </c>
      <c r="I2520" s="19">
        <v>53.6</v>
      </c>
      <c r="J2520" s="19" t="s">
        <v>54</v>
      </c>
      <c r="K2520" s="20">
        <v>0</v>
      </c>
      <c r="L2520" s="20" t="s">
        <v>55</v>
      </c>
      <c r="M2520" s="20" t="s">
        <v>84</v>
      </c>
      <c r="N2520" s="26">
        <v>41932</v>
      </c>
      <c r="O2520" s="20" t="s">
        <v>56</v>
      </c>
      <c r="P2520" t="str">
        <f t="shared" si="39"/>
        <v>INSERT INTO @DataTable (Deal, AdvanceDate, PROV, DealPurpose, RateType, BEACON, LTV, TDS, GDS, InsuranceType, PrincipalBalance, OccupancyType, AccountStatus, Closed_Date, DelinquencyBucket) VALUES (2519, '2012-07-06', 'BC', 'Purchase', 'ARM', 773, 77.31, 28.96, 53.6, 'Conv', 0, 'Owner-Occupied', 'Closed', '2014-10-20', 'Current');</v>
      </c>
    </row>
    <row r="2521" spans="1:16" x14ac:dyDescent="0.35">
      <c r="A2521" s="22">
        <v>2520</v>
      </c>
      <c r="B2521" s="21">
        <v>42214</v>
      </c>
      <c r="C2521" s="22" t="s">
        <v>58</v>
      </c>
      <c r="D2521" s="22" t="s">
        <v>61</v>
      </c>
      <c r="E2521" s="22" t="s">
        <v>53</v>
      </c>
      <c r="F2521" s="22">
        <v>618</v>
      </c>
      <c r="G2521" s="22">
        <v>95</v>
      </c>
      <c r="H2521" s="22">
        <v>41.53</v>
      </c>
      <c r="I2521" s="22">
        <v>16.829999999999998</v>
      </c>
      <c r="J2521" s="22" t="s">
        <v>60</v>
      </c>
      <c r="K2521" s="23">
        <v>373601.41</v>
      </c>
      <c r="L2521" s="23" t="s">
        <v>55</v>
      </c>
      <c r="M2521" s="23" t="s">
        <v>83</v>
      </c>
      <c r="N2521" s="27"/>
      <c r="O2521" s="23" t="s">
        <v>56</v>
      </c>
      <c r="P2521" t="str">
        <f t="shared" si="39"/>
        <v>INSERT INTO @DataTable (Deal, AdvanceDate, PROV, DealPurpose, RateType, BEACON, LTV, TDS, GDS, InsuranceType, PrincipalBalance, OccupancyType, AccountStatus, Closed_Date, DelinquencyBucket) VALUES (2520, '2015-07-29', 'BC', 'Purchase', 'Fixed', 618, 95, 41.53, 16.83, 'HiRatio', 373601.41, 'Owner-Occupied', 'Open', '1900-01-00', 'Current');</v>
      </c>
    </row>
    <row r="2522" spans="1:16" x14ac:dyDescent="0.35">
      <c r="A2522" s="19">
        <v>2521</v>
      </c>
      <c r="B2522" s="18">
        <v>41970</v>
      </c>
      <c r="C2522" s="19" t="s">
        <v>57</v>
      </c>
      <c r="D2522" s="19" t="s">
        <v>61</v>
      </c>
      <c r="E2522" s="19" t="s">
        <v>40</v>
      </c>
      <c r="F2522" s="19">
        <v>711</v>
      </c>
      <c r="G2522" s="19">
        <v>75</v>
      </c>
      <c r="H2522" s="19">
        <v>30.46</v>
      </c>
      <c r="I2522" s="19">
        <v>14.14</v>
      </c>
      <c r="J2522" s="19" t="s">
        <v>54</v>
      </c>
      <c r="K2522" s="20">
        <v>45431.68</v>
      </c>
      <c r="L2522" s="20" t="s">
        <v>55</v>
      </c>
      <c r="M2522" s="20" t="s">
        <v>83</v>
      </c>
      <c r="N2522" s="26"/>
      <c r="O2522" s="20" t="s">
        <v>56</v>
      </c>
      <c r="P2522" t="str">
        <f t="shared" si="39"/>
        <v>INSERT INTO @DataTable (Deal, AdvanceDate, PROV, DealPurpose, RateType, BEACON, LTV, TDS, GDS, InsuranceType, PrincipalBalance, OccupancyType, AccountStatus, Closed_Date, DelinquencyBucket) VALUES (2521, '2014-11-27', 'ON', 'Purchase', 'ARM', 711, 75, 30.46, 14.14, 'Conv', 45431.68, 'Owner-Occupied', 'Open', '1900-01-00', 'Current');</v>
      </c>
    </row>
    <row r="2523" spans="1:16" x14ac:dyDescent="0.35">
      <c r="A2523" s="22">
        <v>2522</v>
      </c>
      <c r="B2523" s="21">
        <v>41801</v>
      </c>
      <c r="C2523" s="22" t="s">
        <v>58</v>
      </c>
      <c r="D2523" s="22" t="s">
        <v>61</v>
      </c>
      <c r="E2523" s="22" t="s">
        <v>53</v>
      </c>
      <c r="F2523" s="22">
        <v>651</v>
      </c>
      <c r="G2523" s="22">
        <v>84.16</v>
      </c>
      <c r="H2523" s="22">
        <v>40.67</v>
      </c>
      <c r="I2523" s="22">
        <v>34.96</v>
      </c>
      <c r="J2523" s="22" t="s">
        <v>60</v>
      </c>
      <c r="K2523" s="23">
        <v>215657.27</v>
      </c>
      <c r="L2523" s="23" t="s">
        <v>55</v>
      </c>
      <c r="M2523" s="23" t="s">
        <v>83</v>
      </c>
      <c r="N2523" s="27"/>
      <c r="O2523" s="23" t="s">
        <v>56</v>
      </c>
      <c r="P2523" t="str">
        <f t="shared" si="39"/>
        <v>INSERT INTO @DataTable (Deal, AdvanceDate, PROV, DealPurpose, RateType, BEACON, LTV, TDS, GDS, InsuranceType, PrincipalBalance, OccupancyType, AccountStatus, Closed_Date, DelinquencyBucket) VALUES (2522, '2014-06-11', 'BC', 'Purchase', 'Fixed', 651, 84.16, 40.67, 34.96, 'HiRatio', 215657.27, 'Owner-Occupied', 'Open', '1900-01-00', 'Current');</v>
      </c>
    </row>
    <row r="2524" spans="1:16" x14ac:dyDescent="0.35">
      <c r="A2524" s="19">
        <v>2523</v>
      </c>
      <c r="B2524" s="18">
        <v>41725</v>
      </c>
      <c r="C2524" s="19" t="s">
        <v>57</v>
      </c>
      <c r="D2524" s="19" t="s">
        <v>67</v>
      </c>
      <c r="E2524" s="19" t="s">
        <v>53</v>
      </c>
      <c r="F2524" s="19">
        <v>698</v>
      </c>
      <c r="G2524" s="19">
        <v>95</v>
      </c>
      <c r="H2524" s="19">
        <v>37.68</v>
      </c>
      <c r="I2524" s="19">
        <v>21.44</v>
      </c>
      <c r="J2524" s="19" t="s">
        <v>60</v>
      </c>
      <c r="K2524" s="20">
        <v>0</v>
      </c>
      <c r="L2524" s="20" t="s">
        <v>55</v>
      </c>
      <c r="M2524" s="20" t="s">
        <v>84</v>
      </c>
      <c r="N2524" s="26">
        <v>42387</v>
      </c>
      <c r="O2524" s="20" t="s">
        <v>56</v>
      </c>
      <c r="P2524" t="str">
        <f t="shared" si="39"/>
        <v>INSERT INTO @DataTable (Deal, AdvanceDate, PROV, DealPurpose, RateType, BEACON, LTV, TDS, GDS, InsuranceType, PrincipalBalance, OccupancyType, AccountStatus, Closed_Date, DelinquencyBucket) VALUES (2523, '2014-03-27', 'ON', 'Port Increase', 'Fixed', 698, 95, 37.68, 21.44, 'HiRatio', 0, 'Owner-Occupied', 'Closed', '2016-01-18', 'Current');</v>
      </c>
    </row>
    <row r="2525" spans="1:16" x14ac:dyDescent="0.35">
      <c r="A2525" s="22">
        <v>2524</v>
      </c>
      <c r="B2525" s="21">
        <v>42199</v>
      </c>
      <c r="C2525" s="22" t="s">
        <v>57</v>
      </c>
      <c r="D2525" s="22" t="s">
        <v>59</v>
      </c>
      <c r="E2525" s="22" t="s">
        <v>40</v>
      </c>
      <c r="F2525" s="22">
        <v>768</v>
      </c>
      <c r="G2525" s="22">
        <v>39.07</v>
      </c>
      <c r="H2525" s="22">
        <v>20.83</v>
      </c>
      <c r="I2525" s="22">
        <v>19.149999999999999</v>
      </c>
      <c r="J2525" s="22" t="s">
        <v>54</v>
      </c>
      <c r="K2525" s="23">
        <v>98233.86</v>
      </c>
      <c r="L2525" s="23" t="s">
        <v>55</v>
      </c>
      <c r="M2525" s="23" t="s">
        <v>83</v>
      </c>
      <c r="N2525" s="27"/>
      <c r="O2525" s="23" t="s">
        <v>56</v>
      </c>
      <c r="P2525" t="str">
        <f t="shared" si="39"/>
        <v>INSERT INTO @DataTable (Deal, AdvanceDate, PROV, DealPurpose, RateType, BEACON, LTV, TDS, GDS, InsuranceType, PrincipalBalance, OccupancyType, AccountStatus, Closed_Date, DelinquencyBucket) VALUES (2524, '2015-07-14', 'ON', 'Transfer', 'ARM', 768, 39.07, 20.83, 19.15, 'Conv', 98233.86, 'Owner-Occupied', 'Open', '1900-01-00', 'Current');</v>
      </c>
    </row>
    <row r="2526" spans="1:16" x14ac:dyDescent="0.35">
      <c r="A2526" s="19">
        <v>2525</v>
      </c>
      <c r="B2526" s="18">
        <v>41095</v>
      </c>
      <c r="C2526" s="19" t="s">
        <v>57</v>
      </c>
      <c r="D2526" s="19" t="s">
        <v>61</v>
      </c>
      <c r="E2526" s="19" t="s">
        <v>40</v>
      </c>
      <c r="F2526" s="19">
        <v>780</v>
      </c>
      <c r="G2526" s="19">
        <v>43.67</v>
      </c>
      <c r="H2526" s="19">
        <v>12.47</v>
      </c>
      <c r="I2526" s="19">
        <v>12.17</v>
      </c>
      <c r="J2526" s="19" t="s">
        <v>54</v>
      </c>
      <c r="K2526" s="20">
        <v>0</v>
      </c>
      <c r="L2526" s="20" t="s">
        <v>55</v>
      </c>
      <c r="M2526" s="20" t="s">
        <v>84</v>
      </c>
      <c r="N2526" s="26">
        <v>41841</v>
      </c>
      <c r="O2526" s="20" t="s">
        <v>56</v>
      </c>
      <c r="P2526" t="str">
        <f t="shared" si="39"/>
        <v>INSERT INTO @DataTable (Deal, AdvanceDate, PROV, DealPurpose, RateType, BEACON, LTV, TDS, GDS, InsuranceType, PrincipalBalance, OccupancyType, AccountStatus, Closed_Date, DelinquencyBucket) VALUES (2525, '2012-07-05', 'ON', 'Purchase', 'ARM', 780, 43.67, 12.47, 12.17, 'Conv', 0, 'Owner-Occupied', 'Closed', '2014-07-21', 'Current');</v>
      </c>
    </row>
    <row r="2527" spans="1:16" x14ac:dyDescent="0.35">
      <c r="A2527" s="22">
        <v>2526</v>
      </c>
      <c r="B2527" s="21">
        <v>41789</v>
      </c>
      <c r="C2527" s="22" t="s">
        <v>57</v>
      </c>
      <c r="D2527" s="22" t="s">
        <v>61</v>
      </c>
      <c r="E2527" s="22" t="s">
        <v>40</v>
      </c>
      <c r="F2527" s="22">
        <v>709</v>
      </c>
      <c r="G2527" s="22">
        <v>95</v>
      </c>
      <c r="H2527" s="22">
        <v>34.71</v>
      </c>
      <c r="I2527" s="22">
        <v>30.38</v>
      </c>
      <c r="J2527" s="22" t="s">
        <v>60</v>
      </c>
      <c r="K2527" s="23">
        <v>228454.22</v>
      </c>
      <c r="L2527" s="23" t="s">
        <v>55</v>
      </c>
      <c r="M2527" s="23" t="s">
        <v>83</v>
      </c>
      <c r="N2527" s="27"/>
      <c r="O2527" s="23" t="s">
        <v>56</v>
      </c>
      <c r="P2527" t="str">
        <f t="shared" si="39"/>
        <v>INSERT INTO @DataTable (Deal, AdvanceDate, PROV, DealPurpose, RateType, BEACON, LTV, TDS, GDS, InsuranceType, PrincipalBalance, OccupancyType, AccountStatus, Closed_Date, DelinquencyBucket) VALUES (2526, '2014-05-30', 'ON', 'Purchase', 'ARM', 709, 95, 34.71, 30.38, 'HiRatio', 228454.22, 'Owner-Occupied', 'Open', '1900-01-00', 'Current');</v>
      </c>
    </row>
    <row r="2528" spans="1:16" x14ac:dyDescent="0.35">
      <c r="A2528" s="19">
        <v>2527</v>
      </c>
      <c r="B2528" s="18">
        <v>41030</v>
      </c>
      <c r="C2528" s="19" t="s">
        <v>51</v>
      </c>
      <c r="D2528" s="19" t="s">
        <v>61</v>
      </c>
      <c r="E2528" s="19" t="s">
        <v>53</v>
      </c>
      <c r="F2528" s="19">
        <v>713</v>
      </c>
      <c r="G2528" s="19">
        <v>95</v>
      </c>
      <c r="H2528" s="19">
        <v>37.86</v>
      </c>
      <c r="I2528" s="19">
        <v>17.2</v>
      </c>
      <c r="J2528" s="19" t="s">
        <v>60</v>
      </c>
      <c r="K2528" s="20">
        <v>259017.58</v>
      </c>
      <c r="L2528" s="20" t="s">
        <v>55</v>
      </c>
      <c r="M2528" s="20" t="s">
        <v>83</v>
      </c>
      <c r="N2528" s="26"/>
      <c r="O2528" s="20" t="s">
        <v>56</v>
      </c>
      <c r="P2528" t="str">
        <f t="shared" si="39"/>
        <v>INSERT INTO @DataTable (Deal, AdvanceDate, PROV, DealPurpose, RateType, BEACON, LTV, TDS, GDS, InsuranceType, PrincipalBalance, OccupancyType, AccountStatus, Closed_Date, DelinquencyBucket) VALUES (2527, '2012-05-01', 'AB', 'Purchase', 'Fixed', 713, 95, 37.86, 17.2, 'HiRatio', 259017.58, 'Owner-Occupied', 'Open', '1900-01-00', 'Current');</v>
      </c>
    </row>
    <row r="2529" spans="1:16" x14ac:dyDescent="0.35">
      <c r="A2529" s="22">
        <v>2528</v>
      </c>
      <c r="B2529" s="21">
        <v>41673</v>
      </c>
      <c r="C2529" s="22" t="s">
        <v>51</v>
      </c>
      <c r="D2529" s="22" t="s">
        <v>61</v>
      </c>
      <c r="E2529" s="22" t="s">
        <v>53</v>
      </c>
      <c r="F2529" s="22">
        <v>699</v>
      </c>
      <c r="G2529" s="22">
        <v>81</v>
      </c>
      <c r="H2529" s="22">
        <v>39.08</v>
      </c>
      <c r="I2529" s="22">
        <v>38.19</v>
      </c>
      <c r="J2529" s="22" t="s">
        <v>60</v>
      </c>
      <c r="K2529" s="23">
        <v>0</v>
      </c>
      <c r="L2529" s="23" t="s">
        <v>55</v>
      </c>
      <c r="M2529" s="23" t="s">
        <v>84</v>
      </c>
      <c r="N2529" s="27">
        <v>42674</v>
      </c>
      <c r="O2529" s="23" t="s">
        <v>56</v>
      </c>
      <c r="P2529" t="str">
        <f t="shared" si="39"/>
        <v>INSERT INTO @DataTable (Deal, AdvanceDate, PROV, DealPurpose, RateType, BEACON, LTV, TDS, GDS, InsuranceType, PrincipalBalance, OccupancyType, AccountStatus, Closed_Date, DelinquencyBucket) VALUES (2528, '2014-02-03', 'AB', 'Purchase', 'Fixed', 699, 81, 39.08, 38.19, 'HiRatio', 0, 'Owner-Occupied', 'Closed', '2016-10-31', 'Current');</v>
      </c>
    </row>
    <row r="2530" spans="1:16" x14ac:dyDescent="0.35">
      <c r="A2530" s="19">
        <v>2529</v>
      </c>
      <c r="B2530" s="18">
        <v>41614</v>
      </c>
      <c r="C2530" s="19" t="s">
        <v>51</v>
      </c>
      <c r="D2530" s="19" t="s">
        <v>61</v>
      </c>
      <c r="E2530" s="19" t="s">
        <v>53</v>
      </c>
      <c r="F2530" s="19">
        <v>745</v>
      </c>
      <c r="G2530" s="19">
        <v>90</v>
      </c>
      <c r="H2530" s="19">
        <v>39.9</v>
      </c>
      <c r="I2530" s="19">
        <v>33.729999999999997</v>
      </c>
      <c r="J2530" s="19" t="s">
        <v>60</v>
      </c>
      <c r="K2530" s="20">
        <v>0</v>
      </c>
      <c r="L2530" s="20" t="s">
        <v>55</v>
      </c>
      <c r="M2530" s="20" t="s">
        <v>84</v>
      </c>
      <c r="N2530" s="26">
        <v>42725</v>
      </c>
      <c r="O2530" s="20" t="s">
        <v>56</v>
      </c>
      <c r="P2530" t="str">
        <f t="shared" si="39"/>
        <v>INSERT INTO @DataTable (Deal, AdvanceDate, PROV, DealPurpose, RateType, BEACON, LTV, TDS, GDS, InsuranceType, PrincipalBalance, OccupancyType, AccountStatus, Closed_Date, DelinquencyBucket) VALUES (2529, '2013-12-06', 'AB', 'Purchase', 'Fixed', 745, 90, 39.9, 33.73, 'HiRatio', 0, 'Owner-Occupied', 'Closed', '2016-12-21', 'Current');</v>
      </c>
    </row>
    <row r="2531" spans="1:16" x14ac:dyDescent="0.35">
      <c r="A2531" s="22">
        <v>2530</v>
      </c>
      <c r="B2531" s="21">
        <v>42635</v>
      </c>
      <c r="C2531" s="22" t="s">
        <v>51</v>
      </c>
      <c r="D2531" s="22" t="s">
        <v>52</v>
      </c>
      <c r="E2531" s="22" t="s">
        <v>53</v>
      </c>
      <c r="F2531" s="22">
        <v>838</v>
      </c>
      <c r="G2531" s="22">
        <v>57.88</v>
      </c>
      <c r="H2531" s="22">
        <v>19.809999999999999</v>
      </c>
      <c r="I2531" s="22">
        <v>18.82</v>
      </c>
      <c r="J2531" s="22" t="s">
        <v>54</v>
      </c>
      <c r="K2531" s="23">
        <v>241708.99</v>
      </c>
      <c r="L2531" s="23" t="s">
        <v>55</v>
      </c>
      <c r="M2531" s="23" t="s">
        <v>83</v>
      </c>
      <c r="N2531" s="27"/>
      <c r="O2531" s="23" t="s">
        <v>56</v>
      </c>
      <c r="P2531" t="str">
        <f t="shared" si="39"/>
        <v>INSERT INTO @DataTable (Deal, AdvanceDate, PROV, DealPurpose, RateType, BEACON, LTV, TDS, GDS, InsuranceType, PrincipalBalance, OccupancyType, AccountStatus, Closed_Date, DelinquencyBucket) VALUES (2530, '2016-09-22', 'AB', 'Refinance External', 'Fixed', 838, 57.88, 19.81, 18.82, 'Conv', 241708.99, 'Owner-Occupied', 'Open', '1900-01-00', 'Current');</v>
      </c>
    </row>
    <row r="2532" spans="1:16" x14ac:dyDescent="0.35">
      <c r="A2532" s="19">
        <v>2531</v>
      </c>
      <c r="B2532" s="18">
        <v>42276</v>
      </c>
      <c r="C2532" s="19" t="s">
        <v>57</v>
      </c>
      <c r="D2532" s="19" t="s">
        <v>61</v>
      </c>
      <c r="E2532" s="19" t="s">
        <v>40</v>
      </c>
      <c r="F2532" s="19">
        <v>842</v>
      </c>
      <c r="G2532" s="19">
        <v>90</v>
      </c>
      <c r="H2532" s="19">
        <v>35.56</v>
      </c>
      <c r="I2532" s="19">
        <v>27.37</v>
      </c>
      <c r="J2532" s="19" t="s">
        <v>60</v>
      </c>
      <c r="K2532" s="20">
        <v>655487.23</v>
      </c>
      <c r="L2532" s="20" t="s">
        <v>55</v>
      </c>
      <c r="M2532" s="20" t="s">
        <v>83</v>
      </c>
      <c r="N2532" s="26"/>
      <c r="O2532" s="20" t="s">
        <v>56</v>
      </c>
      <c r="P2532" t="str">
        <f t="shared" si="39"/>
        <v>INSERT INTO @DataTable (Deal, AdvanceDate, PROV, DealPurpose, RateType, BEACON, LTV, TDS, GDS, InsuranceType, PrincipalBalance, OccupancyType, AccountStatus, Closed_Date, DelinquencyBucket) VALUES (2531, '2015-09-29', 'ON', 'Purchase', 'ARM', 842, 90, 35.56, 27.37, 'HiRatio', 655487.23, 'Owner-Occupied', 'Open', '1900-01-00', 'Current');</v>
      </c>
    </row>
    <row r="2533" spans="1:16" x14ac:dyDescent="0.35">
      <c r="A2533" s="22">
        <v>2532</v>
      </c>
      <c r="B2533" s="21">
        <v>41271</v>
      </c>
      <c r="C2533" s="22" t="s">
        <v>57</v>
      </c>
      <c r="D2533" s="22" t="s">
        <v>61</v>
      </c>
      <c r="E2533" s="22" t="s">
        <v>53</v>
      </c>
      <c r="F2533" s="22">
        <v>726</v>
      </c>
      <c r="G2533" s="22">
        <v>91.5</v>
      </c>
      <c r="H2533" s="22">
        <v>28.28</v>
      </c>
      <c r="I2533" s="22">
        <v>22.9</v>
      </c>
      <c r="J2533" s="22" t="s">
        <v>60</v>
      </c>
      <c r="K2533" s="23">
        <v>244037.02</v>
      </c>
      <c r="L2533" s="23" t="s">
        <v>55</v>
      </c>
      <c r="M2533" s="23" t="s">
        <v>83</v>
      </c>
      <c r="N2533" s="27"/>
      <c r="O2533" s="23" t="s">
        <v>56</v>
      </c>
      <c r="P2533" t="str">
        <f t="shared" si="39"/>
        <v>INSERT INTO @DataTable (Deal, AdvanceDate, PROV, DealPurpose, RateType, BEACON, LTV, TDS, GDS, InsuranceType, PrincipalBalance, OccupancyType, AccountStatus, Closed_Date, DelinquencyBucket) VALUES (2532, '2012-12-28', 'ON', 'Purchase', 'Fixed', 726, 91.5, 28.28, 22.9, 'HiRatio', 244037.02, 'Owner-Occupied', 'Open', '1900-01-00', 'Current');</v>
      </c>
    </row>
    <row r="2534" spans="1:16" x14ac:dyDescent="0.35">
      <c r="A2534" s="19">
        <v>2533</v>
      </c>
      <c r="B2534" s="18">
        <v>41026</v>
      </c>
      <c r="C2534" s="19" t="s">
        <v>51</v>
      </c>
      <c r="D2534" s="19" t="s">
        <v>61</v>
      </c>
      <c r="E2534" s="19" t="s">
        <v>53</v>
      </c>
      <c r="F2534" s="19">
        <v>755</v>
      </c>
      <c r="G2534" s="19">
        <v>95</v>
      </c>
      <c r="H2534" s="19">
        <v>34.68</v>
      </c>
      <c r="I2534" s="19">
        <v>25.67</v>
      </c>
      <c r="J2534" s="19" t="s">
        <v>60</v>
      </c>
      <c r="K2534" s="20">
        <v>237700.91</v>
      </c>
      <c r="L2534" s="20" t="s">
        <v>55</v>
      </c>
      <c r="M2534" s="20" t="s">
        <v>83</v>
      </c>
      <c r="N2534" s="26"/>
      <c r="O2534" s="20" t="s">
        <v>56</v>
      </c>
      <c r="P2534" t="str">
        <f t="shared" si="39"/>
        <v>INSERT INTO @DataTable (Deal, AdvanceDate, PROV, DealPurpose, RateType, BEACON, LTV, TDS, GDS, InsuranceType, PrincipalBalance, OccupancyType, AccountStatus, Closed_Date, DelinquencyBucket) VALUES (2533, '2012-04-27', 'AB', 'Purchase', 'Fixed', 755, 95, 34.68, 25.67, 'HiRatio', 237700.91, 'Owner-Occupied', 'Open', '1900-01-00', 'Current');</v>
      </c>
    </row>
    <row r="2535" spans="1:16" x14ac:dyDescent="0.35">
      <c r="A2535" s="22">
        <v>2534</v>
      </c>
      <c r="B2535" s="21">
        <v>42234</v>
      </c>
      <c r="C2535" s="22" t="s">
        <v>58</v>
      </c>
      <c r="D2535" s="22" t="s">
        <v>64</v>
      </c>
      <c r="E2535" s="22" t="s">
        <v>40</v>
      </c>
      <c r="F2535" s="22">
        <v>767</v>
      </c>
      <c r="G2535" s="22">
        <v>80</v>
      </c>
      <c r="H2535" s="22">
        <v>32.42</v>
      </c>
      <c r="I2535" s="22">
        <v>17.89</v>
      </c>
      <c r="J2535" s="22" t="s">
        <v>54</v>
      </c>
      <c r="K2535" s="23">
        <v>357251.04</v>
      </c>
      <c r="L2535" s="23" t="s">
        <v>55</v>
      </c>
      <c r="M2535" s="23" t="s">
        <v>83</v>
      </c>
      <c r="N2535" s="27"/>
      <c r="O2535" s="23" t="s">
        <v>56</v>
      </c>
      <c r="P2535" t="str">
        <f t="shared" si="39"/>
        <v>INSERT INTO @DataTable (Deal, AdvanceDate, PROV, DealPurpose, RateType, BEACON, LTV, TDS, GDS, InsuranceType, PrincipalBalance, OccupancyType, AccountStatus, Closed_Date, DelinquencyBucket) VALUES (2534, '2015-08-18', 'BC', 'Purchase with Improvements', 'ARM', 767, 80, 32.42, 17.89, 'Conv', 357251.04, 'Owner-Occupied', 'Open', '1900-01-00', 'Current');</v>
      </c>
    </row>
    <row r="2536" spans="1:16" x14ac:dyDescent="0.35">
      <c r="A2536" s="19">
        <v>2535</v>
      </c>
      <c r="B2536" s="18">
        <v>41423</v>
      </c>
      <c r="C2536" s="19" t="s">
        <v>51</v>
      </c>
      <c r="D2536" s="19" t="s">
        <v>61</v>
      </c>
      <c r="E2536" s="19" t="s">
        <v>53</v>
      </c>
      <c r="F2536" s="19">
        <v>757</v>
      </c>
      <c r="G2536" s="19">
        <v>90</v>
      </c>
      <c r="H2536" s="19">
        <v>43.81</v>
      </c>
      <c r="I2536" s="19">
        <v>12.14</v>
      </c>
      <c r="J2536" s="19" t="s">
        <v>60</v>
      </c>
      <c r="K2536" s="20">
        <v>129594.71</v>
      </c>
      <c r="L2536" s="20" t="s">
        <v>55</v>
      </c>
      <c r="M2536" s="20" t="s">
        <v>83</v>
      </c>
      <c r="N2536" s="26"/>
      <c r="O2536" s="20" t="s">
        <v>56</v>
      </c>
      <c r="P2536" t="str">
        <f t="shared" si="39"/>
        <v>INSERT INTO @DataTable (Deal, AdvanceDate, PROV, DealPurpose, RateType, BEACON, LTV, TDS, GDS, InsuranceType, PrincipalBalance, OccupancyType, AccountStatus, Closed_Date, DelinquencyBucket) VALUES (2535, '2013-05-29', 'AB', 'Purchase', 'Fixed', 757, 90, 43.81, 12.14, 'HiRatio', 129594.71, 'Owner-Occupied', 'Open', '1900-01-00', 'Current');</v>
      </c>
    </row>
    <row r="2537" spans="1:16" x14ac:dyDescent="0.35">
      <c r="A2537" s="22">
        <v>2536</v>
      </c>
      <c r="B2537" s="21">
        <v>42184</v>
      </c>
      <c r="C2537" s="22" t="s">
        <v>57</v>
      </c>
      <c r="D2537" s="22" t="s">
        <v>61</v>
      </c>
      <c r="E2537" s="22" t="s">
        <v>40</v>
      </c>
      <c r="F2537" s="22">
        <v>767</v>
      </c>
      <c r="G2537" s="22">
        <v>95</v>
      </c>
      <c r="H2537" s="22">
        <v>36.270000000000003</v>
      </c>
      <c r="I2537" s="22">
        <v>11</v>
      </c>
      <c r="J2537" s="22" t="s">
        <v>60</v>
      </c>
      <c r="K2537" s="23">
        <v>373981.91</v>
      </c>
      <c r="L2537" s="23" t="s">
        <v>66</v>
      </c>
      <c r="M2537" s="23" t="s">
        <v>83</v>
      </c>
      <c r="N2537" s="27"/>
      <c r="O2537" s="23" t="s">
        <v>56</v>
      </c>
      <c r="P2537" t="str">
        <f t="shared" si="39"/>
        <v>INSERT INTO @DataTable (Deal, AdvanceDate, PROV, DealPurpose, RateType, BEACON, LTV, TDS, GDS, InsuranceType, PrincipalBalance, OccupancyType, AccountStatus, Closed_Date, DelinquencyBucket) VALUES (2536, '2015-06-29', 'ON', 'Purchase', 'ARM', 767, 95, 36.27, 11, 'HiRatio', 373981.91, 'Second Home', 'Open', '1900-01-00', 'Current');</v>
      </c>
    </row>
    <row r="2538" spans="1:16" x14ac:dyDescent="0.35">
      <c r="A2538" s="19">
        <v>2537</v>
      </c>
      <c r="B2538" s="18">
        <v>40347</v>
      </c>
      <c r="C2538" s="19" t="s">
        <v>65</v>
      </c>
      <c r="D2538" s="19" t="s">
        <v>79</v>
      </c>
      <c r="E2538" s="19" t="s">
        <v>40</v>
      </c>
      <c r="F2538" s="19">
        <v>770</v>
      </c>
      <c r="G2538" s="19">
        <v>74.14</v>
      </c>
      <c r="H2538" s="19">
        <v>33.54</v>
      </c>
      <c r="I2538" s="19">
        <v>7.6</v>
      </c>
      <c r="J2538" s="19" t="s">
        <v>54</v>
      </c>
      <c r="K2538" s="20">
        <v>187715.96</v>
      </c>
      <c r="L2538" s="20" t="s">
        <v>62</v>
      </c>
      <c r="M2538" s="20" t="s">
        <v>83</v>
      </c>
      <c r="N2538" s="26"/>
      <c r="O2538" s="20" t="s">
        <v>56</v>
      </c>
      <c r="P2538" t="str">
        <f t="shared" si="39"/>
        <v>INSERT INTO @DataTable (Deal, AdvanceDate, PROV, DealPurpose, RateType, BEACON, LTV, TDS, GDS, InsuranceType, PrincipalBalance, OccupancyType, AccountStatus, Closed_Date, DelinquencyBucket) VALUES (2537, '2010-06-18', 'NS', 'ETO External', 'ARM', 770, 74.14, 33.54, 7.6, 'Conv', 187715.96, 'Rental', 'Open', '1900-01-00', 'Current');</v>
      </c>
    </row>
    <row r="2539" spans="1:16" x14ac:dyDescent="0.35">
      <c r="A2539" s="22">
        <v>2538</v>
      </c>
      <c r="B2539" s="21">
        <v>42179</v>
      </c>
      <c r="C2539" s="22" t="s">
        <v>57</v>
      </c>
      <c r="D2539" s="22" t="s">
        <v>61</v>
      </c>
      <c r="E2539" s="22" t="s">
        <v>53</v>
      </c>
      <c r="F2539" s="22">
        <v>768</v>
      </c>
      <c r="G2539" s="22">
        <v>80</v>
      </c>
      <c r="H2539" s="22">
        <v>36.729999999999997</v>
      </c>
      <c r="I2539" s="22">
        <v>18.37</v>
      </c>
      <c r="J2539" s="22" t="s">
        <v>54</v>
      </c>
      <c r="K2539" s="23">
        <v>412727.1</v>
      </c>
      <c r="L2539" s="23" t="s">
        <v>55</v>
      </c>
      <c r="M2539" s="23" t="s">
        <v>83</v>
      </c>
      <c r="N2539" s="27"/>
      <c r="O2539" s="23" t="s">
        <v>56</v>
      </c>
      <c r="P2539" t="str">
        <f t="shared" si="39"/>
        <v>INSERT INTO @DataTable (Deal, AdvanceDate, PROV, DealPurpose, RateType, BEACON, LTV, TDS, GDS, InsuranceType, PrincipalBalance, OccupancyType, AccountStatus, Closed_Date, DelinquencyBucket) VALUES (2538, '2015-06-24', 'ON', 'Purchase', 'Fixed', 768, 80, 36.73, 18.37, 'Conv', 412727.1, 'Owner-Occupied', 'Open', '1900-01-00', 'Current');</v>
      </c>
    </row>
    <row r="2540" spans="1:16" x14ac:dyDescent="0.35">
      <c r="A2540" s="19">
        <v>2539</v>
      </c>
      <c r="B2540" s="18">
        <v>42185</v>
      </c>
      <c r="C2540" s="19" t="s">
        <v>63</v>
      </c>
      <c r="D2540" s="19" t="s">
        <v>61</v>
      </c>
      <c r="E2540" s="19" t="s">
        <v>53</v>
      </c>
      <c r="F2540" s="19">
        <v>799</v>
      </c>
      <c r="G2540" s="19">
        <v>61.38</v>
      </c>
      <c r="H2540" s="19">
        <v>28.78</v>
      </c>
      <c r="I2540" s="19">
        <v>25.49</v>
      </c>
      <c r="J2540" s="19" t="s">
        <v>54</v>
      </c>
      <c r="K2540" s="20">
        <v>190631.63</v>
      </c>
      <c r="L2540" s="20" t="s">
        <v>55</v>
      </c>
      <c r="M2540" s="20" t="s">
        <v>83</v>
      </c>
      <c r="N2540" s="26"/>
      <c r="O2540" s="20" t="s">
        <v>56</v>
      </c>
      <c r="P2540" t="str">
        <f t="shared" si="39"/>
        <v>INSERT INTO @DataTable (Deal, AdvanceDate, PROV, DealPurpose, RateType, BEACON, LTV, TDS, GDS, InsuranceType, PrincipalBalance, OccupancyType, AccountStatus, Closed_Date, DelinquencyBucket) VALUES (2539, '2015-06-30', 'SK', 'Purchase', 'Fixed', 799, 61.38, 28.78, 25.49, 'Conv', 190631.63, 'Owner-Occupied', 'Open', '1900-01-00', 'Current');</v>
      </c>
    </row>
    <row r="2541" spans="1:16" x14ac:dyDescent="0.35">
      <c r="A2541" s="22">
        <v>2540</v>
      </c>
      <c r="B2541" s="21">
        <v>42493</v>
      </c>
      <c r="C2541" s="22" t="s">
        <v>58</v>
      </c>
      <c r="D2541" s="22" t="s">
        <v>61</v>
      </c>
      <c r="E2541" s="22" t="s">
        <v>40</v>
      </c>
      <c r="F2541" s="22">
        <v>683</v>
      </c>
      <c r="G2541" s="22">
        <v>80</v>
      </c>
      <c r="H2541" s="22">
        <v>33.69</v>
      </c>
      <c r="I2541" s="22">
        <v>26.26</v>
      </c>
      <c r="J2541" s="22" t="s">
        <v>54</v>
      </c>
      <c r="K2541" s="23">
        <v>232313.58</v>
      </c>
      <c r="L2541" s="23" t="s">
        <v>55</v>
      </c>
      <c r="M2541" s="23" t="s">
        <v>83</v>
      </c>
      <c r="N2541" s="27"/>
      <c r="O2541" s="23" t="s">
        <v>56</v>
      </c>
      <c r="P2541" t="str">
        <f t="shared" si="39"/>
        <v>INSERT INTO @DataTable (Deal, AdvanceDate, PROV, DealPurpose, RateType, BEACON, LTV, TDS, GDS, InsuranceType, PrincipalBalance, OccupancyType, AccountStatus, Closed_Date, DelinquencyBucket) VALUES (2540, '2016-05-03', 'BC', 'Purchase', 'ARM', 683, 80, 33.69, 26.26, 'Conv', 232313.58, 'Owner-Occupied', 'Open', '1900-01-00', 'Current');</v>
      </c>
    </row>
    <row r="2542" spans="1:16" x14ac:dyDescent="0.35">
      <c r="A2542" s="19">
        <v>2541</v>
      </c>
      <c r="B2542" s="18">
        <v>41521</v>
      </c>
      <c r="C2542" s="19" t="s">
        <v>65</v>
      </c>
      <c r="D2542" s="19" t="s">
        <v>59</v>
      </c>
      <c r="E2542" s="19" t="s">
        <v>40</v>
      </c>
      <c r="F2542" s="19">
        <v>735</v>
      </c>
      <c r="G2542" s="19">
        <v>76.97</v>
      </c>
      <c r="H2542" s="19">
        <v>37.22</v>
      </c>
      <c r="I2542" s="19">
        <v>18.760000000000002</v>
      </c>
      <c r="J2542" s="19" t="s">
        <v>54</v>
      </c>
      <c r="K2542" s="20">
        <v>0</v>
      </c>
      <c r="L2542" s="20" t="s">
        <v>55</v>
      </c>
      <c r="M2542" s="20" t="s">
        <v>84</v>
      </c>
      <c r="N2542" s="26">
        <v>42257</v>
      </c>
      <c r="O2542" s="20" t="s">
        <v>56</v>
      </c>
      <c r="P2542" t="str">
        <f t="shared" si="39"/>
        <v>INSERT INTO @DataTable (Deal, AdvanceDate, PROV, DealPurpose, RateType, BEACON, LTV, TDS, GDS, InsuranceType, PrincipalBalance, OccupancyType, AccountStatus, Closed_Date, DelinquencyBucket) VALUES (2541, '2013-09-04', 'NS', 'Transfer', 'ARM', 735, 76.97, 37.22, 18.76, 'Conv', 0, 'Owner-Occupied', 'Closed', '2015-09-10', 'Current');</v>
      </c>
    </row>
    <row r="2543" spans="1:16" x14ac:dyDescent="0.35">
      <c r="A2543" s="22">
        <v>2542</v>
      </c>
      <c r="B2543" s="21">
        <v>41022</v>
      </c>
      <c r="C2543" s="22" t="s">
        <v>57</v>
      </c>
      <c r="D2543" s="22" t="s">
        <v>61</v>
      </c>
      <c r="E2543" s="22" t="s">
        <v>53</v>
      </c>
      <c r="F2543" s="22">
        <v>651</v>
      </c>
      <c r="G2543" s="22">
        <v>95</v>
      </c>
      <c r="H2543" s="22">
        <v>31.73</v>
      </c>
      <c r="I2543" s="22">
        <v>28.55</v>
      </c>
      <c r="J2543" s="22" t="s">
        <v>60</v>
      </c>
      <c r="K2543" s="23">
        <v>0</v>
      </c>
      <c r="L2543" s="23" t="s">
        <v>55</v>
      </c>
      <c r="M2543" s="23" t="s">
        <v>84</v>
      </c>
      <c r="N2543" s="27">
        <v>41025</v>
      </c>
      <c r="O2543" s="23" t="s">
        <v>56</v>
      </c>
      <c r="P2543" t="str">
        <f t="shared" si="39"/>
        <v>INSERT INTO @DataTable (Deal, AdvanceDate, PROV, DealPurpose, RateType, BEACON, LTV, TDS, GDS, InsuranceType, PrincipalBalance, OccupancyType, AccountStatus, Closed_Date, DelinquencyBucket) VALUES (2542, '2012-04-23', 'ON', 'Purchase', 'Fixed', 651, 95, 31.73, 28.55, 'HiRatio', 0, 'Owner-Occupied', 'Closed', '2012-04-26', 'Current');</v>
      </c>
    </row>
    <row r="2544" spans="1:16" x14ac:dyDescent="0.35">
      <c r="A2544" s="19">
        <v>2543</v>
      </c>
      <c r="B2544" s="18">
        <v>42641</v>
      </c>
      <c r="C2544" s="19" t="s">
        <v>58</v>
      </c>
      <c r="D2544" s="19" t="s">
        <v>61</v>
      </c>
      <c r="E2544" s="19" t="s">
        <v>53</v>
      </c>
      <c r="F2544" s="19">
        <v>788</v>
      </c>
      <c r="G2544" s="19">
        <v>80</v>
      </c>
      <c r="H2544" s="19">
        <v>43.07</v>
      </c>
      <c r="I2544" s="19">
        <v>14.48</v>
      </c>
      <c r="J2544" s="19" t="s">
        <v>54</v>
      </c>
      <c r="K2544" s="20">
        <v>116630.76</v>
      </c>
      <c r="L2544" s="20" t="s">
        <v>66</v>
      </c>
      <c r="M2544" s="20" t="s">
        <v>83</v>
      </c>
      <c r="N2544" s="26"/>
      <c r="O2544" s="20" t="s">
        <v>56</v>
      </c>
      <c r="P2544" t="str">
        <f t="shared" si="39"/>
        <v>INSERT INTO @DataTable (Deal, AdvanceDate, PROV, DealPurpose, RateType, BEACON, LTV, TDS, GDS, InsuranceType, PrincipalBalance, OccupancyType, AccountStatus, Closed_Date, DelinquencyBucket) VALUES (2543, '2016-09-28', 'BC', 'Purchase', 'Fixed', 788, 80, 43.07, 14.48, 'Conv', 116630.76, 'Second Home', 'Open', '1900-01-00', 'Current');</v>
      </c>
    </row>
    <row r="2545" spans="1:16" x14ac:dyDescent="0.35">
      <c r="A2545" s="22">
        <v>2544</v>
      </c>
      <c r="B2545" s="21">
        <v>41502</v>
      </c>
      <c r="C2545" s="22" t="s">
        <v>51</v>
      </c>
      <c r="D2545" s="22" t="s">
        <v>61</v>
      </c>
      <c r="E2545" s="22" t="s">
        <v>40</v>
      </c>
      <c r="F2545" s="22">
        <v>678</v>
      </c>
      <c r="G2545" s="22">
        <v>95</v>
      </c>
      <c r="H2545" s="22">
        <v>33.43</v>
      </c>
      <c r="I2545" s="22">
        <v>24.27</v>
      </c>
      <c r="J2545" s="22" t="s">
        <v>60</v>
      </c>
      <c r="K2545" s="23">
        <v>490177.94</v>
      </c>
      <c r="L2545" s="23" t="s">
        <v>55</v>
      </c>
      <c r="M2545" s="23" t="s">
        <v>83</v>
      </c>
      <c r="N2545" s="27"/>
      <c r="O2545" s="23" t="s">
        <v>56</v>
      </c>
      <c r="P2545" t="str">
        <f t="shared" si="39"/>
        <v>INSERT INTO @DataTable (Deal, AdvanceDate, PROV, DealPurpose, RateType, BEACON, LTV, TDS, GDS, InsuranceType, PrincipalBalance, OccupancyType, AccountStatus, Closed_Date, DelinquencyBucket) VALUES (2544, '2013-08-16', 'AB', 'Purchase', 'ARM', 678, 95, 33.43, 24.27, 'HiRatio', 490177.94, 'Owner-Occupied', 'Open', '1900-01-00', 'Current');</v>
      </c>
    </row>
    <row r="2546" spans="1:16" x14ac:dyDescent="0.35">
      <c r="A2546" s="19">
        <v>2545</v>
      </c>
      <c r="B2546" s="18">
        <v>42446</v>
      </c>
      <c r="C2546" s="19" t="s">
        <v>57</v>
      </c>
      <c r="D2546" s="19" t="s">
        <v>61</v>
      </c>
      <c r="E2546" s="19" t="s">
        <v>40</v>
      </c>
      <c r="F2546" s="19">
        <v>732</v>
      </c>
      <c r="G2546" s="19">
        <v>74.61</v>
      </c>
      <c r="H2546" s="19">
        <v>32.04</v>
      </c>
      <c r="I2546" s="19">
        <v>30.43</v>
      </c>
      <c r="J2546" s="19" t="s">
        <v>54</v>
      </c>
      <c r="K2546" s="20">
        <v>705674.18</v>
      </c>
      <c r="L2546" s="20" t="s">
        <v>55</v>
      </c>
      <c r="M2546" s="20" t="s">
        <v>83</v>
      </c>
      <c r="N2546" s="26"/>
      <c r="O2546" s="20" t="s">
        <v>56</v>
      </c>
      <c r="P2546" t="str">
        <f t="shared" si="39"/>
        <v>INSERT INTO @DataTable (Deal, AdvanceDate, PROV, DealPurpose, RateType, BEACON, LTV, TDS, GDS, InsuranceType, PrincipalBalance, OccupancyType, AccountStatus, Closed_Date, DelinquencyBucket) VALUES (2545, '2016-03-17', 'ON', 'Purchase', 'ARM', 732, 74.61, 32.04, 30.43, 'Conv', 705674.18, 'Owner-Occupied', 'Open', '1900-01-00', 'Current');</v>
      </c>
    </row>
    <row r="2547" spans="1:16" x14ac:dyDescent="0.35">
      <c r="A2547" s="22">
        <v>2546</v>
      </c>
      <c r="B2547" s="21">
        <v>42181</v>
      </c>
      <c r="C2547" s="22" t="s">
        <v>58</v>
      </c>
      <c r="D2547" s="22" t="s">
        <v>61</v>
      </c>
      <c r="E2547" s="22" t="s">
        <v>53</v>
      </c>
      <c r="F2547" s="22">
        <v>646</v>
      </c>
      <c r="G2547" s="22">
        <v>95</v>
      </c>
      <c r="H2547" s="22">
        <v>36.24</v>
      </c>
      <c r="I2547" s="22">
        <v>31.84</v>
      </c>
      <c r="J2547" s="22" t="s">
        <v>60</v>
      </c>
      <c r="K2547" s="23">
        <v>0</v>
      </c>
      <c r="L2547" s="23" t="s">
        <v>55</v>
      </c>
      <c r="M2547" s="23" t="s">
        <v>84</v>
      </c>
      <c r="N2547" s="27">
        <v>42572</v>
      </c>
      <c r="O2547" s="23" t="s">
        <v>56</v>
      </c>
      <c r="P2547" t="str">
        <f t="shared" si="39"/>
        <v>INSERT INTO @DataTable (Deal, AdvanceDate, PROV, DealPurpose, RateType, BEACON, LTV, TDS, GDS, InsuranceType, PrincipalBalance, OccupancyType, AccountStatus, Closed_Date, DelinquencyBucket) VALUES (2546, '2015-06-26', 'BC', 'Purchase', 'Fixed', 646, 95, 36.24, 31.84, 'HiRatio', 0, 'Owner-Occupied', 'Closed', '2016-07-21', 'Current');</v>
      </c>
    </row>
    <row r="2548" spans="1:16" x14ac:dyDescent="0.35">
      <c r="A2548" s="19">
        <v>2547</v>
      </c>
      <c r="B2548" s="18">
        <v>41683</v>
      </c>
      <c r="C2548" s="19" t="s">
        <v>57</v>
      </c>
      <c r="D2548" s="19" t="s">
        <v>52</v>
      </c>
      <c r="E2548" s="19" t="s">
        <v>40</v>
      </c>
      <c r="F2548" s="19">
        <v>703</v>
      </c>
      <c r="G2548" s="19">
        <v>80</v>
      </c>
      <c r="H2548" s="19">
        <v>36.17</v>
      </c>
      <c r="I2548" s="19">
        <v>21.82</v>
      </c>
      <c r="J2548" s="19" t="s">
        <v>54</v>
      </c>
      <c r="K2548" s="20">
        <v>0</v>
      </c>
      <c r="L2548" s="20" t="s">
        <v>55</v>
      </c>
      <c r="M2548" s="20" t="s">
        <v>84</v>
      </c>
      <c r="N2548" s="26">
        <v>42229</v>
      </c>
      <c r="O2548" s="20" t="s">
        <v>56</v>
      </c>
      <c r="P2548" t="str">
        <f t="shared" si="39"/>
        <v>INSERT INTO @DataTable (Deal, AdvanceDate, PROV, DealPurpose, RateType, BEACON, LTV, TDS, GDS, InsuranceType, PrincipalBalance, OccupancyType, AccountStatus, Closed_Date, DelinquencyBucket) VALUES (2547, '2014-02-13', 'ON', 'Refinance External', 'ARM', 703, 80, 36.17, 21.82, 'Conv', 0, 'Owner-Occupied', 'Closed', '2015-08-13', 'Current');</v>
      </c>
    </row>
    <row r="2549" spans="1:16" x14ac:dyDescent="0.35">
      <c r="A2549" s="22">
        <v>2548</v>
      </c>
      <c r="B2549" s="21">
        <v>41817</v>
      </c>
      <c r="C2549" s="22" t="s">
        <v>57</v>
      </c>
      <c r="D2549" s="22" t="s">
        <v>61</v>
      </c>
      <c r="E2549" s="22" t="s">
        <v>40</v>
      </c>
      <c r="F2549" s="22">
        <v>648</v>
      </c>
      <c r="G2549" s="22">
        <v>95</v>
      </c>
      <c r="H2549" s="22">
        <v>26.56</v>
      </c>
      <c r="I2549" s="22">
        <v>12.91</v>
      </c>
      <c r="J2549" s="22" t="s">
        <v>60</v>
      </c>
      <c r="K2549" s="23">
        <v>0</v>
      </c>
      <c r="L2549" s="23" t="s">
        <v>55</v>
      </c>
      <c r="M2549" s="23" t="s">
        <v>84</v>
      </c>
      <c r="N2549" s="27">
        <v>42520</v>
      </c>
      <c r="O2549" s="23" t="s">
        <v>56</v>
      </c>
      <c r="P2549" t="str">
        <f t="shared" si="39"/>
        <v>INSERT INTO @DataTable (Deal, AdvanceDate, PROV, DealPurpose, RateType, BEACON, LTV, TDS, GDS, InsuranceType, PrincipalBalance, OccupancyType, AccountStatus, Closed_Date, DelinquencyBucket) VALUES (2548, '2014-06-27', 'ON', 'Purchase', 'ARM', 648, 95, 26.56, 12.91, 'HiRatio', 0, 'Owner-Occupied', 'Closed', '2016-05-30', 'Current');</v>
      </c>
    </row>
    <row r="2550" spans="1:16" x14ac:dyDescent="0.35">
      <c r="A2550" s="19">
        <v>2549</v>
      </c>
      <c r="B2550" s="18">
        <v>42416</v>
      </c>
      <c r="C2550" s="19" t="s">
        <v>57</v>
      </c>
      <c r="D2550" s="19" t="s">
        <v>61</v>
      </c>
      <c r="E2550" s="19" t="s">
        <v>53</v>
      </c>
      <c r="F2550" s="19">
        <v>799</v>
      </c>
      <c r="G2550" s="19">
        <v>90</v>
      </c>
      <c r="H2550" s="19">
        <v>42.01</v>
      </c>
      <c r="I2550" s="19">
        <v>23.09</v>
      </c>
      <c r="J2550" s="19" t="s">
        <v>60</v>
      </c>
      <c r="K2550" s="20">
        <v>367786.99</v>
      </c>
      <c r="L2550" s="20" t="s">
        <v>66</v>
      </c>
      <c r="M2550" s="20" t="s">
        <v>83</v>
      </c>
      <c r="N2550" s="26"/>
      <c r="O2550" s="20" t="s">
        <v>56</v>
      </c>
      <c r="P2550" t="str">
        <f t="shared" si="39"/>
        <v>INSERT INTO @DataTable (Deal, AdvanceDate, PROV, DealPurpose, RateType, BEACON, LTV, TDS, GDS, InsuranceType, PrincipalBalance, OccupancyType, AccountStatus, Closed_Date, DelinquencyBucket) VALUES (2549, '2016-02-16', 'ON', 'Purchase', 'Fixed', 799, 90, 42.01, 23.09, 'HiRatio', 367786.99, 'Second Home', 'Open', '1900-01-00', 'Current');</v>
      </c>
    </row>
    <row r="2551" spans="1:16" x14ac:dyDescent="0.35">
      <c r="A2551" s="22">
        <v>2550</v>
      </c>
      <c r="B2551" s="21">
        <v>40807</v>
      </c>
      <c r="C2551" s="22" t="s">
        <v>51</v>
      </c>
      <c r="D2551" s="22" t="s">
        <v>61</v>
      </c>
      <c r="E2551" s="22" t="s">
        <v>53</v>
      </c>
      <c r="F2551" s="22">
        <v>731</v>
      </c>
      <c r="G2551" s="22">
        <v>95</v>
      </c>
      <c r="H2551" s="22">
        <v>29.09</v>
      </c>
      <c r="I2551" s="22">
        <v>10.25</v>
      </c>
      <c r="J2551" s="22" t="s">
        <v>60</v>
      </c>
      <c r="K2551" s="23">
        <v>0</v>
      </c>
      <c r="L2551" s="23" t="s">
        <v>55</v>
      </c>
      <c r="M2551" s="23" t="s">
        <v>84</v>
      </c>
      <c r="N2551" s="27">
        <v>41247</v>
      </c>
      <c r="O2551" s="23" t="s">
        <v>56</v>
      </c>
      <c r="P2551" t="str">
        <f t="shared" si="39"/>
        <v>INSERT INTO @DataTable (Deal, AdvanceDate, PROV, DealPurpose, RateType, BEACON, LTV, TDS, GDS, InsuranceType, PrincipalBalance, OccupancyType, AccountStatus, Closed_Date, DelinquencyBucket) VALUES (2550, '2011-09-21', 'AB', 'Purchase', 'Fixed', 731, 95, 29.09, 10.25, 'HiRatio', 0, 'Owner-Occupied', 'Closed', '2012-12-04', 'Current');</v>
      </c>
    </row>
    <row r="2552" spans="1:16" x14ac:dyDescent="0.35">
      <c r="A2552" s="19">
        <v>2551</v>
      </c>
      <c r="B2552" s="18">
        <v>41145</v>
      </c>
      <c r="C2552" s="19" t="s">
        <v>51</v>
      </c>
      <c r="D2552" s="19" t="s">
        <v>61</v>
      </c>
      <c r="E2552" s="19" t="s">
        <v>53</v>
      </c>
      <c r="F2552" s="19">
        <v>717</v>
      </c>
      <c r="G2552" s="19">
        <v>95</v>
      </c>
      <c r="H2552" s="19">
        <v>34.1</v>
      </c>
      <c r="I2552" s="19">
        <v>25.87</v>
      </c>
      <c r="J2552" s="19" t="s">
        <v>60</v>
      </c>
      <c r="K2552" s="20">
        <v>269650.26</v>
      </c>
      <c r="L2552" s="20" t="s">
        <v>55</v>
      </c>
      <c r="M2552" s="20" t="s">
        <v>83</v>
      </c>
      <c r="N2552" s="26"/>
      <c r="O2552" s="20" t="s">
        <v>56</v>
      </c>
      <c r="P2552" t="str">
        <f t="shared" si="39"/>
        <v>INSERT INTO @DataTable (Deal, AdvanceDate, PROV, DealPurpose, RateType, BEACON, LTV, TDS, GDS, InsuranceType, PrincipalBalance, OccupancyType, AccountStatus, Closed_Date, DelinquencyBucket) VALUES (2551, '2012-08-24', 'AB', 'Purchase', 'Fixed', 717, 95, 34.1, 25.87, 'HiRatio', 269650.26, 'Owner-Occupied', 'Open', '1900-01-00', 'Current');</v>
      </c>
    </row>
    <row r="2553" spans="1:16" x14ac:dyDescent="0.35">
      <c r="A2553" s="22">
        <v>2552</v>
      </c>
      <c r="B2553" s="21">
        <v>42719</v>
      </c>
      <c r="C2553" s="22" t="s">
        <v>51</v>
      </c>
      <c r="D2553" s="22" t="s">
        <v>61</v>
      </c>
      <c r="E2553" s="22" t="s">
        <v>53</v>
      </c>
      <c r="F2553" s="22">
        <v>862</v>
      </c>
      <c r="G2553" s="22">
        <v>80</v>
      </c>
      <c r="H2553" s="22">
        <v>39.14</v>
      </c>
      <c r="I2553" s="22">
        <v>38.4</v>
      </c>
      <c r="J2553" s="22" t="s">
        <v>54</v>
      </c>
      <c r="K2553" s="23">
        <v>383508</v>
      </c>
      <c r="L2553" s="23" t="s">
        <v>55</v>
      </c>
      <c r="M2553" s="23" t="s">
        <v>83</v>
      </c>
      <c r="N2553" s="27"/>
      <c r="O2553" s="23" t="s">
        <v>56</v>
      </c>
      <c r="P2553" t="str">
        <f t="shared" si="39"/>
        <v>INSERT INTO @DataTable (Deal, AdvanceDate, PROV, DealPurpose, RateType, BEACON, LTV, TDS, GDS, InsuranceType, PrincipalBalance, OccupancyType, AccountStatus, Closed_Date, DelinquencyBucket) VALUES (2552, '2016-12-15', 'AB', 'Purchase', 'Fixed', 862, 80, 39.14, 38.4, 'Conv', 383508, 'Owner-Occupied', 'Open', '1900-01-00', 'Current');</v>
      </c>
    </row>
    <row r="2554" spans="1:16" x14ac:dyDescent="0.35">
      <c r="A2554" s="19">
        <v>2553</v>
      </c>
      <c r="B2554" s="18">
        <v>41974</v>
      </c>
      <c r="C2554" s="19" t="s">
        <v>57</v>
      </c>
      <c r="D2554" s="19" t="s">
        <v>61</v>
      </c>
      <c r="E2554" s="19" t="s">
        <v>53</v>
      </c>
      <c r="F2554" s="19">
        <v>672</v>
      </c>
      <c r="G2554" s="19">
        <v>90</v>
      </c>
      <c r="H2554" s="19">
        <v>32.700000000000003</v>
      </c>
      <c r="I2554" s="19">
        <v>31.74</v>
      </c>
      <c r="J2554" s="19" t="s">
        <v>60</v>
      </c>
      <c r="K2554" s="20">
        <v>167364.23000000001</v>
      </c>
      <c r="L2554" s="20" t="s">
        <v>55</v>
      </c>
      <c r="M2554" s="20" t="s">
        <v>83</v>
      </c>
      <c r="N2554" s="26"/>
      <c r="O2554" s="20" t="s">
        <v>56</v>
      </c>
      <c r="P2554" t="str">
        <f t="shared" si="39"/>
        <v>INSERT INTO @DataTable (Deal, AdvanceDate, PROV, DealPurpose, RateType, BEACON, LTV, TDS, GDS, InsuranceType, PrincipalBalance, OccupancyType, AccountStatus, Closed_Date, DelinquencyBucket) VALUES (2553, '2014-12-01', 'ON', 'Purchase', 'Fixed', 672, 90, 32.7, 31.74, 'HiRatio', 167364.23, 'Owner-Occupied', 'Open', '1900-01-00', 'Current');</v>
      </c>
    </row>
    <row r="2555" spans="1:16" x14ac:dyDescent="0.35">
      <c r="A2555" s="22">
        <v>2554</v>
      </c>
      <c r="B2555" s="21">
        <v>42080</v>
      </c>
      <c r="C2555" s="22" t="s">
        <v>57</v>
      </c>
      <c r="D2555" s="22" t="s">
        <v>61</v>
      </c>
      <c r="E2555" s="22" t="s">
        <v>40</v>
      </c>
      <c r="F2555" s="22">
        <v>824</v>
      </c>
      <c r="G2555" s="22">
        <v>80</v>
      </c>
      <c r="H2555" s="22">
        <v>25.6</v>
      </c>
      <c r="I2555" s="22">
        <v>19.97</v>
      </c>
      <c r="J2555" s="22" t="s">
        <v>54</v>
      </c>
      <c r="K2555" s="23">
        <v>448210.2</v>
      </c>
      <c r="L2555" s="23" t="s">
        <v>55</v>
      </c>
      <c r="M2555" s="23" t="s">
        <v>83</v>
      </c>
      <c r="N2555" s="27"/>
      <c r="O2555" s="23" t="s">
        <v>56</v>
      </c>
      <c r="P2555" t="str">
        <f t="shared" si="39"/>
        <v>INSERT INTO @DataTable (Deal, AdvanceDate, PROV, DealPurpose, RateType, BEACON, LTV, TDS, GDS, InsuranceType, PrincipalBalance, OccupancyType, AccountStatus, Closed_Date, DelinquencyBucket) VALUES (2554, '2015-03-17', 'ON', 'Purchase', 'ARM', 824, 80, 25.6, 19.97, 'Conv', 448210.2, 'Owner-Occupied', 'Open', '1900-01-00', 'Current');</v>
      </c>
    </row>
    <row r="2556" spans="1:16" x14ac:dyDescent="0.35">
      <c r="A2556" s="19">
        <v>2555</v>
      </c>
      <c r="B2556" s="18">
        <v>42166</v>
      </c>
      <c r="C2556" s="19" t="s">
        <v>57</v>
      </c>
      <c r="D2556" s="19" t="s">
        <v>52</v>
      </c>
      <c r="E2556" s="19" t="s">
        <v>53</v>
      </c>
      <c r="F2556" s="19">
        <v>787</v>
      </c>
      <c r="G2556" s="19">
        <v>80</v>
      </c>
      <c r="H2556" s="19">
        <v>34.159999999999997</v>
      </c>
      <c r="I2556" s="19">
        <v>30.55</v>
      </c>
      <c r="J2556" s="19" t="s">
        <v>54</v>
      </c>
      <c r="K2556" s="20">
        <v>503719.42</v>
      </c>
      <c r="L2556" s="20" t="s">
        <v>55</v>
      </c>
      <c r="M2556" s="20" t="s">
        <v>83</v>
      </c>
      <c r="N2556" s="26"/>
      <c r="O2556" s="20" t="s">
        <v>56</v>
      </c>
      <c r="P2556" t="str">
        <f t="shared" si="39"/>
        <v>INSERT INTO @DataTable (Deal, AdvanceDate, PROV, DealPurpose, RateType, BEACON, LTV, TDS, GDS, InsuranceType, PrincipalBalance, OccupancyType, AccountStatus, Closed_Date, DelinquencyBucket) VALUES (2555, '2015-06-11', 'ON', 'Refinance External', 'Fixed', 787, 80, 34.16, 30.55, 'Conv', 503719.42, 'Owner-Occupied', 'Open', '1900-01-00', 'Current');</v>
      </c>
    </row>
    <row r="2557" spans="1:16" x14ac:dyDescent="0.35">
      <c r="A2557" s="22">
        <v>2556</v>
      </c>
      <c r="B2557" s="21">
        <v>41018</v>
      </c>
      <c r="C2557" s="22" t="s">
        <v>57</v>
      </c>
      <c r="D2557" s="22" t="s">
        <v>59</v>
      </c>
      <c r="E2557" s="22" t="s">
        <v>53</v>
      </c>
      <c r="F2557" s="22">
        <v>735</v>
      </c>
      <c r="G2557" s="22">
        <v>85.59</v>
      </c>
      <c r="H2557" s="22">
        <v>27.54</v>
      </c>
      <c r="I2557" s="22">
        <v>20.94</v>
      </c>
      <c r="J2557" s="22" t="s">
        <v>60</v>
      </c>
      <c r="K2557" s="23">
        <v>0</v>
      </c>
      <c r="L2557" s="23" t="s">
        <v>55</v>
      </c>
      <c r="M2557" s="23" t="s">
        <v>84</v>
      </c>
      <c r="N2557" s="27">
        <v>42241</v>
      </c>
      <c r="O2557" s="23" t="s">
        <v>56</v>
      </c>
      <c r="P2557" t="str">
        <f t="shared" si="39"/>
        <v>INSERT INTO @DataTable (Deal, AdvanceDate, PROV, DealPurpose, RateType, BEACON, LTV, TDS, GDS, InsuranceType, PrincipalBalance, OccupancyType, AccountStatus, Closed_Date, DelinquencyBucket) VALUES (2556, '2012-04-19', 'ON', 'Transfer', 'Fixed', 735, 85.59, 27.54, 20.94, 'HiRatio', 0, 'Owner-Occupied', 'Closed', '2015-08-25', 'Current');</v>
      </c>
    </row>
    <row r="2558" spans="1:16" x14ac:dyDescent="0.35">
      <c r="A2558" s="19">
        <v>2557</v>
      </c>
      <c r="B2558" s="18">
        <v>40753</v>
      </c>
      <c r="C2558" s="19" t="s">
        <v>57</v>
      </c>
      <c r="D2558" s="19" t="s">
        <v>52</v>
      </c>
      <c r="E2558" s="19" t="s">
        <v>53</v>
      </c>
      <c r="F2558" s="19">
        <v>692</v>
      </c>
      <c r="G2558" s="19">
        <v>85</v>
      </c>
      <c r="H2558" s="19">
        <v>27.57</v>
      </c>
      <c r="I2558" s="19">
        <v>27.57</v>
      </c>
      <c r="J2558" s="19" t="s">
        <v>60</v>
      </c>
      <c r="K2558" s="20">
        <v>0</v>
      </c>
      <c r="L2558" s="20" t="s">
        <v>55</v>
      </c>
      <c r="M2558" s="20" t="s">
        <v>84</v>
      </c>
      <c r="N2558" s="26">
        <v>41914</v>
      </c>
      <c r="O2558" s="20" t="s">
        <v>56</v>
      </c>
      <c r="P2558" t="str">
        <f t="shared" si="39"/>
        <v>INSERT INTO @DataTable (Deal, AdvanceDate, PROV, DealPurpose, RateType, BEACON, LTV, TDS, GDS, InsuranceType, PrincipalBalance, OccupancyType, AccountStatus, Closed_Date, DelinquencyBucket) VALUES (2557, '2011-07-29', 'ON', 'Refinance External', 'Fixed', 692, 85, 27.57, 27.57, 'HiRatio', 0, 'Owner-Occupied', 'Closed', '2014-10-02', 'Current');</v>
      </c>
    </row>
    <row r="2559" spans="1:16" x14ac:dyDescent="0.35">
      <c r="A2559" s="22">
        <v>2558</v>
      </c>
      <c r="B2559" s="21">
        <v>41703</v>
      </c>
      <c r="C2559" s="22" t="s">
        <v>57</v>
      </c>
      <c r="D2559" s="22" t="s">
        <v>61</v>
      </c>
      <c r="E2559" s="22" t="s">
        <v>53</v>
      </c>
      <c r="F2559" s="22">
        <v>761</v>
      </c>
      <c r="G2559" s="22">
        <v>91.69</v>
      </c>
      <c r="H2559" s="22">
        <v>26.12</v>
      </c>
      <c r="I2559" s="22">
        <v>20.32</v>
      </c>
      <c r="J2559" s="22" t="s">
        <v>60</v>
      </c>
      <c r="K2559" s="23">
        <v>277684.98</v>
      </c>
      <c r="L2559" s="23" t="s">
        <v>55</v>
      </c>
      <c r="M2559" s="23" t="s">
        <v>83</v>
      </c>
      <c r="N2559" s="27"/>
      <c r="O2559" s="23" t="s">
        <v>56</v>
      </c>
      <c r="P2559" t="str">
        <f t="shared" si="39"/>
        <v>INSERT INTO @DataTable (Deal, AdvanceDate, PROV, DealPurpose, RateType, BEACON, LTV, TDS, GDS, InsuranceType, PrincipalBalance, OccupancyType, AccountStatus, Closed_Date, DelinquencyBucket) VALUES (2558, '2014-03-05', 'ON', 'Purchase', 'Fixed', 761, 91.69, 26.12, 20.32, 'HiRatio', 277684.98, 'Owner-Occupied', 'Open', '1900-01-00', 'Current');</v>
      </c>
    </row>
    <row r="2560" spans="1:16" x14ac:dyDescent="0.35">
      <c r="A2560" s="19">
        <v>2559</v>
      </c>
      <c r="B2560" s="18">
        <v>41520</v>
      </c>
      <c r="C2560" s="19" t="s">
        <v>57</v>
      </c>
      <c r="D2560" s="19" t="s">
        <v>61</v>
      </c>
      <c r="E2560" s="19" t="s">
        <v>53</v>
      </c>
      <c r="F2560" s="19">
        <v>729</v>
      </c>
      <c r="G2560" s="19">
        <v>87.07</v>
      </c>
      <c r="H2560" s="19">
        <v>39.090000000000003</v>
      </c>
      <c r="I2560" s="19">
        <v>33.43</v>
      </c>
      <c r="J2560" s="19" t="s">
        <v>60</v>
      </c>
      <c r="K2560" s="20">
        <v>0</v>
      </c>
      <c r="L2560" s="20" t="s">
        <v>55</v>
      </c>
      <c r="M2560" s="20" t="s">
        <v>84</v>
      </c>
      <c r="N2560" s="26">
        <v>42296</v>
      </c>
      <c r="O2560" s="20" t="s">
        <v>56</v>
      </c>
      <c r="P2560" t="str">
        <f t="shared" si="39"/>
        <v>INSERT INTO @DataTable (Deal, AdvanceDate, PROV, DealPurpose, RateType, BEACON, LTV, TDS, GDS, InsuranceType, PrincipalBalance, OccupancyType, AccountStatus, Closed_Date, DelinquencyBucket) VALUES (2559, '2013-09-03', 'ON', 'Purchase', 'Fixed', 729, 87.07, 39.09, 33.43, 'HiRatio', 0, 'Owner-Occupied', 'Closed', '2015-10-19', 'Current');</v>
      </c>
    </row>
    <row r="2561" spans="1:16" x14ac:dyDescent="0.35">
      <c r="A2561" s="22">
        <v>2560</v>
      </c>
      <c r="B2561" s="21">
        <v>40862</v>
      </c>
      <c r="C2561" s="22" t="s">
        <v>51</v>
      </c>
      <c r="D2561" s="22" t="s">
        <v>64</v>
      </c>
      <c r="E2561" s="22" t="s">
        <v>53</v>
      </c>
      <c r="F2561" s="22">
        <v>670</v>
      </c>
      <c r="G2561" s="22">
        <v>95</v>
      </c>
      <c r="H2561" s="22">
        <v>32.83</v>
      </c>
      <c r="I2561" s="22">
        <v>29.58</v>
      </c>
      <c r="J2561" s="22" t="s">
        <v>60</v>
      </c>
      <c r="K2561" s="23">
        <v>0</v>
      </c>
      <c r="L2561" s="23" t="s">
        <v>55</v>
      </c>
      <c r="M2561" s="23" t="s">
        <v>84</v>
      </c>
      <c r="N2561" s="27">
        <v>42244</v>
      </c>
      <c r="O2561" s="23" t="s">
        <v>56</v>
      </c>
      <c r="P2561" t="str">
        <f t="shared" si="39"/>
        <v>INSERT INTO @DataTable (Deal, AdvanceDate, PROV, DealPurpose, RateType, BEACON, LTV, TDS, GDS, InsuranceType, PrincipalBalance, OccupancyType, AccountStatus, Closed_Date, DelinquencyBucket) VALUES (2560, '2011-11-15', 'AB', 'Purchase with Improvements', 'Fixed', 670, 95, 32.83, 29.58, 'HiRatio', 0, 'Owner-Occupied', 'Closed', '2015-08-28', 'Current');</v>
      </c>
    </row>
    <row r="2562" spans="1:16" x14ac:dyDescent="0.35">
      <c r="A2562" s="19">
        <v>2561</v>
      </c>
      <c r="B2562" s="18">
        <v>42555</v>
      </c>
      <c r="C2562" s="19" t="s">
        <v>57</v>
      </c>
      <c r="D2562" s="19" t="s">
        <v>61</v>
      </c>
      <c r="E2562" s="19" t="s">
        <v>53</v>
      </c>
      <c r="F2562" s="19">
        <v>796</v>
      </c>
      <c r="G2562" s="19">
        <v>95</v>
      </c>
      <c r="H2562" s="19">
        <v>43.95</v>
      </c>
      <c r="I2562" s="19">
        <v>32.29</v>
      </c>
      <c r="J2562" s="19" t="s">
        <v>60</v>
      </c>
      <c r="K2562" s="20">
        <v>299159.28000000003</v>
      </c>
      <c r="L2562" s="20" t="s">
        <v>55</v>
      </c>
      <c r="M2562" s="20" t="s">
        <v>83</v>
      </c>
      <c r="N2562" s="26"/>
      <c r="O2562" s="20" t="s">
        <v>56</v>
      </c>
      <c r="P2562" t="str">
        <f t="shared" si="39"/>
        <v>INSERT INTO @DataTable (Deal, AdvanceDate, PROV, DealPurpose, RateType, BEACON, LTV, TDS, GDS, InsuranceType, PrincipalBalance, OccupancyType, AccountStatus, Closed_Date, DelinquencyBucket) VALUES (2561, '2016-07-04', 'ON', 'Purchase', 'Fixed', 796, 95, 43.95, 32.29, 'HiRatio', 299159.28, 'Owner-Occupied', 'Open', '1900-01-00', 'Current');</v>
      </c>
    </row>
    <row r="2563" spans="1:16" x14ac:dyDescent="0.35">
      <c r="A2563" s="22">
        <v>2562</v>
      </c>
      <c r="B2563" s="21">
        <v>40746</v>
      </c>
      <c r="C2563" s="22" t="s">
        <v>58</v>
      </c>
      <c r="D2563" s="22" t="s">
        <v>52</v>
      </c>
      <c r="E2563" s="22" t="s">
        <v>53</v>
      </c>
      <c r="F2563" s="22">
        <v>690</v>
      </c>
      <c r="G2563" s="22">
        <v>85</v>
      </c>
      <c r="H2563" s="22">
        <v>43.21</v>
      </c>
      <c r="I2563" s="22">
        <v>35.42</v>
      </c>
      <c r="J2563" s="22" t="s">
        <v>60</v>
      </c>
      <c r="K2563" s="23">
        <v>237734.49</v>
      </c>
      <c r="L2563" s="23" t="s">
        <v>55</v>
      </c>
      <c r="M2563" s="23" t="s">
        <v>83</v>
      </c>
      <c r="N2563" s="27"/>
      <c r="O2563" s="23" t="s">
        <v>56</v>
      </c>
      <c r="P2563" t="str">
        <f t="shared" ref="P2563:P2626" si="40">"INSERT INTO @DataTable (Deal, AdvanceDate, PROV, DealPurpose, RateType, BEACON, LTV, TDS, GDS, InsuranceType, PrincipalBalance, OccupancyType, AccountStatus, Closed_Date, DelinquencyBucket) VALUES (" &amp; A2563 &amp; ", " &amp; "'" &amp; TEXT(B2563, "yyyy-mm-dd") &amp; "', '" &amp; C2563 &amp; "', '" &amp; D2563 &amp; "', '" &amp; E2563 &amp; "', " &amp; F2563 &amp; ", " &amp; G2563 &amp; ", " &amp; H2563 &amp; ", " &amp; I2563 &amp; ", '" &amp; J2563 &amp; "', " &amp; K2563 &amp; ", '" &amp; L2563 &amp; "', '" &amp; M2563 &amp; "', '" &amp;TEXT(N2563, "yyyy-mm-dd") &amp; "', '" &amp; O2563 &amp; "');"</f>
        <v>INSERT INTO @DataTable (Deal, AdvanceDate, PROV, DealPurpose, RateType, BEACON, LTV, TDS, GDS, InsuranceType, PrincipalBalance, OccupancyType, AccountStatus, Closed_Date, DelinquencyBucket) VALUES (2562, '2011-07-22', 'BC', 'Refinance External', 'Fixed', 690, 85, 43.21, 35.42, 'HiRatio', 237734.49, 'Owner-Occupied', 'Open', '1900-01-00', 'Current');</v>
      </c>
    </row>
    <row r="2564" spans="1:16" x14ac:dyDescent="0.35">
      <c r="A2564" s="19">
        <v>2563</v>
      </c>
      <c r="B2564" s="18">
        <v>42163</v>
      </c>
      <c r="C2564" s="19" t="s">
        <v>57</v>
      </c>
      <c r="D2564" s="19" t="s">
        <v>52</v>
      </c>
      <c r="E2564" s="19" t="s">
        <v>53</v>
      </c>
      <c r="F2564" s="19">
        <v>685</v>
      </c>
      <c r="G2564" s="19">
        <v>80</v>
      </c>
      <c r="H2564" s="19">
        <v>43.8</v>
      </c>
      <c r="I2564" s="19">
        <v>24.7</v>
      </c>
      <c r="J2564" s="19" t="s">
        <v>54</v>
      </c>
      <c r="K2564" s="20">
        <v>341342.81</v>
      </c>
      <c r="L2564" s="20" t="s">
        <v>55</v>
      </c>
      <c r="M2564" s="20" t="s">
        <v>83</v>
      </c>
      <c r="N2564" s="26"/>
      <c r="O2564" s="20" t="s">
        <v>56</v>
      </c>
      <c r="P2564" t="str">
        <f t="shared" si="40"/>
        <v>INSERT INTO @DataTable (Deal, AdvanceDate, PROV, DealPurpose, RateType, BEACON, LTV, TDS, GDS, InsuranceType, PrincipalBalance, OccupancyType, AccountStatus, Closed_Date, DelinquencyBucket) VALUES (2563, '2015-06-08', 'ON', 'Refinance External', 'Fixed', 685, 80, 43.8, 24.7, 'Conv', 341342.81, 'Owner-Occupied', 'Open', '1900-01-00', 'Current');</v>
      </c>
    </row>
    <row r="2565" spans="1:16" x14ac:dyDescent="0.35">
      <c r="A2565" s="22">
        <v>2564</v>
      </c>
      <c r="B2565" s="21">
        <v>42125</v>
      </c>
      <c r="C2565" s="22" t="s">
        <v>51</v>
      </c>
      <c r="D2565" s="22" t="s">
        <v>61</v>
      </c>
      <c r="E2565" s="22" t="s">
        <v>53</v>
      </c>
      <c r="F2565" s="22">
        <v>695</v>
      </c>
      <c r="G2565" s="22">
        <v>95</v>
      </c>
      <c r="H2565" s="22">
        <v>34.159999999999997</v>
      </c>
      <c r="I2565" s="22">
        <v>15.6</v>
      </c>
      <c r="J2565" s="22" t="s">
        <v>60</v>
      </c>
      <c r="K2565" s="23">
        <v>433620.24</v>
      </c>
      <c r="L2565" s="23" t="s">
        <v>55</v>
      </c>
      <c r="M2565" s="23" t="s">
        <v>83</v>
      </c>
      <c r="N2565" s="27"/>
      <c r="O2565" s="23" t="s">
        <v>56</v>
      </c>
      <c r="P2565" t="str">
        <f t="shared" si="40"/>
        <v>INSERT INTO @DataTable (Deal, AdvanceDate, PROV, DealPurpose, RateType, BEACON, LTV, TDS, GDS, InsuranceType, PrincipalBalance, OccupancyType, AccountStatus, Closed_Date, DelinquencyBucket) VALUES (2564, '2015-05-01', 'AB', 'Purchase', 'Fixed', 695, 95, 34.16, 15.6, 'HiRatio', 433620.24, 'Owner-Occupied', 'Open', '1900-01-00', 'Current');</v>
      </c>
    </row>
    <row r="2566" spans="1:16" x14ac:dyDescent="0.35">
      <c r="A2566" s="19">
        <v>2565</v>
      </c>
      <c r="B2566" s="18">
        <v>41110</v>
      </c>
      <c r="C2566" s="19" t="s">
        <v>57</v>
      </c>
      <c r="D2566" s="19" t="s">
        <v>52</v>
      </c>
      <c r="E2566" s="19" t="s">
        <v>53</v>
      </c>
      <c r="F2566" s="19">
        <v>697</v>
      </c>
      <c r="G2566" s="19">
        <v>85</v>
      </c>
      <c r="H2566" s="19">
        <v>30.87</v>
      </c>
      <c r="I2566" s="19">
        <v>11.72</v>
      </c>
      <c r="J2566" s="19" t="s">
        <v>60</v>
      </c>
      <c r="K2566" s="20">
        <v>169252.18</v>
      </c>
      <c r="L2566" s="20" t="s">
        <v>55</v>
      </c>
      <c r="M2566" s="20" t="s">
        <v>83</v>
      </c>
      <c r="N2566" s="26"/>
      <c r="O2566" s="20" t="s">
        <v>56</v>
      </c>
      <c r="P2566" t="str">
        <f t="shared" si="40"/>
        <v>INSERT INTO @DataTable (Deal, AdvanceDate, PROV, DealPurpose, RateType, BEACON, LTV, TDS, GDS, InsuranceType, PrincipalBalance, OccupancyType, AccountStatus, Closed_Date, DelinquencyBucket) VALUES (2565, '2012-07-20', 'ON', 'Refinance External', 'Fixed', 697, 85, 30.87, 11.72, 'HiRatio', 169252.18, 'Owner-Occupied', 'Open', '1900-01-00', 'Current');</v>
      </c>
    </row>
    <row r="2567" spans="1:16" x14ac:dyDescent="0.35">
      <c r="A2567" s="22">
        <v>2566</v>
      </c>
      <c r="B2567" s="21">
        <v>41967</v>
      </c>
      <c r="C2567" s="22" t="s">
        <v>51</v>
      </c>
      <c r="D2567" s="22" t="s">
        <v>61</v>
      </c>
      <c r="E2567" s="22" t="s">
        <v>53</v>
      </c>
      <c r="F2567" s="22">
        <v>743</v>
      </c>
      <c r="G2567" s="22">
        <v>94.16</v>
      </c>
      <c r="H2567" s="22">
        <v>43.42</v>
      </c>
      <c r="I2567" s="22">
        <v>31.88</v>
      </c>
      <c r="J2567" s="22" t="s">
        <v>60</v>
      </c>
      <c r="K2567" s="23">
        <v>234361.12</v>
      </c>
      <c r="L2567" s="23" t="s">
        <v>55</v>
      </c>
      <c r="M2567" s="23" t="s">
        <v>83</v>
      </c>
      <c r="N2567" s="27"/>
      <c r="O2567" s="23" t="s">
        <v>56</v>
      </c>
      <c r="P2567" t="str">
        <f t="shared" si="40"/>
        <v>INSERT INTO @DataTable (Deal, AdvanceDate, PROV, DealPurpose, RateType, BEACON, LTV, TDS, GDS, InsuranceType, PrincipalBalance, OccupancyType, AccountStatus, Closed_Date, DelinquencyBucket) VALUES (2566, '2014-11-24', 'AB', 'Purchase', 'Fixed', 743, 94.16, 43.42, 31.88, 'HiRatio', 234361.12, 'Owner-Occupied', 'Open', '1900-01-00', 'Current');</v>
      </c>
    </row>
    <row r="2568" spans="1:16" x14ac:dyDescent="0.35">
      <c r="A2568" s="19">
        <v>2567</v>
      </c>
      <c r="B2568" s="18">
        <v>41709</v>
      </c>
      <c r="C2568" s="19" t="s">
        <v>51</v>
      </c>
      <c r="D2568" s="19" t="s">
        <v>61</v>
      </c>
      <c r="E2568" s="19" t="s">
        <v>40</v>
      </c>
      <c r="F2568" s="19">
        <v>785</v>
      </c>
      <c r="G2568" s="19">
        <v>90</v>
      </c>
      <c r="H2568" s="19">
        <v>30.23</v>
      </c>
      <c r="I2568" s="19">
        <v>25.09</v>
      </c>
      <c r="J2568" s="19" t="s">
        <v>60</v>
      </c>
      <c r="K2568" s="20">
        <v>581684.97</v>
      </c>
      <c r="L2568" s="20" t="s">
        <v>55</v>
      </c>
      <c r="M2568" s="20" t="s">
        <v>83</v>
      </c>
      <c r="N2568" s="26"/>
      <c r="O2568" s="20" t="s">
        <v>56</v>
      </c>
      <c r="P2568" t="str">
        <f t="shared" si="40"/>
        <v>INSERT INTO @DataTable (Deal, AdvanceDate, PROV, DealPurpose, RateType, BEACON, LTV, TDS, GDS, InsuranceType, PrincipalBalance, OccupancyType, AccountStatus, Closed_Date, DelinquencyBucket) VALUES (2567, '2014-03-11', 'AB', 'Purchase', 'ARM', 785, 90, 30.23, 25.09, 'HiRatio', 581684.97, 'Owner-Occupied', 'Open', '1900-01-00', 'Current');</v>
      </c>
    </row>
    <row r="2569" spans="1:16" x14ac:dyDescent="0.35">
      <c r="A2569" s="22">
        <v>2568</v>
      </c>
      <c r="B2569" s="21">
        <v>42465</v>
      </c>
      <c r="C2569" s="22" t="s">
        <v>57</v>
      </c>
      <c r="D2569" s="22" t="s">
        <v>59</v>
      </c>
      <c r="E2569" s="22" t="s">
        <v>53</v>
      </c>
      <c r="F2569" s="22">
        <v>756</v>
      </c>
      <c r="G2569" s="22">
        <v>59.56</v>
      </c>
      <c r="H2569" s="22">
        <v>43.55</v>
      </c>
      <c r="I2569" s="22">
        <v>27.87</v>
      </c>
      <c r="J2569" s="22" t="s">
        <v>54</v>
      </c>
      <c r="K2569" s="23">
        <v>198780.42</v>
      </c>
      <c r="L2569" s="23" t="s">
        <v>55</v>
      </c>
      <c r="M2569" s="23" t="s">
        <v>83</v>
      </c>
      <c r="N2569" s="27"/>
      <c r="O2569" s="23" t="s">
        <v>56</v>
      </c>
      <c r="P2569" t="str">
        <f t="shared" si="40"/>
        <v>INSERT INTO @DataTable (Deal, AdvanceDate, PROV, DealPurpose, RateType, BEACON, LTV, TDS, GDS, InsuranceType, PrincipalBalance, OccupancyType, AccountStatus, Closed_Date, DelinquencyBucket) VALUES (2568, '2016-04-05', 'ON', 'Transfer', 'Fixed', 756, 59.56, 43.55, 27.87, 'Conv', 198780.42, 'Owner-Occupied', 'Open', '1900-01-00', 'Current');</v>
      </c>
    </row>
    <row r="2570" spans="1:16" x14ac:dyDescent="0.35">
      <c r="A2570" s="19">
        <v>2569</v>
      </c>
      <c r="B2570" s="18">
        <v>41131</v>
      </c>
      <c r="C2570" s="19" t="s">
        <v>51</v>
      </c>
      <c r="D2570" s="19" t="s">
        <v>61</v>
      </c>
      <c r="E2570" s="19" t="s">
        <v>53</v>
      </c>
      <c r="F2570" s="19">
        <v>717</v>
      </c>
      <c r="G2570" s="19">
        <v>89.02</v>
      </c>
      <c r="H2570" s="19">
        <v>31</v>
      </c>
      <c r="I2570" s="19">
        <v>20.89</v>
      </c>
      <c r="J2570" s="19" t="s">
        <v>60</v>
      </c>
      <c r="K2570" s="20">
        <v>0</v>
      </c>
      <c r="L2570" s="20" t="s">
        <v>55</v>
      </c>
      <c r="M2570" s="20" t="s">
        <v>84</v>
      </c>
      <c r="N2570" s="26">
        <v>41912</v>
      </c>
      <c r="O2570" s="20" t="s">
        <v>56</v>
      </c>
      <c r="P2570" t="str">
        <f t="shared" si="40"/>
        <v>INSERT INTO @DataTable (Deal, AdvanceDate, PROV, DealPurpose, RateType, BEACON, LTV, TDS, GDS, InsuranceType, PrincipalBalance, OccupancyType, AccountStatus, Closed_Date, DelinquencyBucket) VALUES (2569, '2012-08-10', 'AB', 'Purchase', 'Fixed', 717, 89.02, 31, 20.89, 'HiRatio', 0, 'Owner-Occupied', 'Closed', '2014-09-30', 'Current');</v>
      </c>
    </row>
    <row r="2571" spans="1:16" x14ac:dyDescent="0.35">
      <c r="A2571" s="22">
        <v>2570</v>
      </c>
      <c r="B2571" s="21">
        <v>41611</v>
      </c>
      <c r="C2571" s="22" t="s">
        <v>70</v>
      </c>
      <c r="D2571" s="22" t="s">
        <v>61</v>
      </c>
      <c r="E2571" s="22" t="s">
        <v>53</v>
      </c>
      <c r="F2571" s="22">
        <v>724</v>
      </c>
      <c r="G2571" s="22">
        <v>79.95</v>
      </c>
      <c r="H2571" s="22">
        <v>42.62</v>
      </c>
      <c r="I2571" s="22">
        <v>24.33</v>
      </c>
      <c r="J2571" s="22" t="s">
        <v>54</v>
      </c>
      <c r="K2571" s="23">
        <v>0</v>
      </c>
      <c r="L2571" s="23" t="s">
        <v>55</v>
      </c>
      <c r="M2571" s="23" t="s">
        <v>84</v>
      </c>
      <c r="N2571" s="27">
        <v>42444</v>
      </c>
      <c r="O2571" s="23" t="s">
        <v>56</v>
      </c>
      <c r="P2571" t="str">
        <f t="shared" si="40"/>
        <v>INSERT INTO @DataTable (Deal, AdvanceDate, PROV, DealPurpose, RateType, BEACON, LTV, TDS, GDS, InsuranceType, PrincipalBalance, OccupancyType, AccountStatus, Closed_Date, DelinquencyBucket) VALUES (2570, '2013-12-03', 'NB', 'Purchase', 'Fixed', 724, 79.95, 42.62, 24.33, 'Conv', 0, 'Owner-Occupied', 'Closed', '2016-03-15', 'Current');</v>
      </c>
    </row>
    <row r="2572" spans="1:16" x14ac:dyDescent="0.35">
      <c r="A2572" s="19">
        <v>2571</v>
      </c>
      <c r="B2572" s="18">
        <v>41173</v>
      </c>
      <c r="C2572" s="19" t="s">
        <v>58</v>
      </c>
      <c r="D2572" s="19" t="s">
        <v>61</v>
      </c>
      <c r="E2572" s="19" t="s">
        <v>53</v>
      </c>
      <c r="F2572" s="19">
        <v>769</v>
      </c>
      <c r="G2572" s="19">
        <v>95</v>
      </c>
      <c r="H2572" s="19">
        <v>26.76</v>
      </c>
      <c r="I2572" s="19">
        <v>20.58</v>
      </c>
      <c r="J2572" s="19" t="s">
        <v>60</v>
      </c>
      <c r="K2572" s="20">
        <v>252445.41</v>
      </c>
      <c r="L2572" s="20" t="s">
        <v>55</v>
      </c>
      <c r="M2572" s="20" t="s">
        <v>83</v>
      </c>
      <c r="N2572" s="26"/>
      <c r="O2572" s="20" t="s">
        <v>56</v>
      </c>
      <c r="P2572" t="str">
        <f t="shared" si="40"/>
        <v>INSERT INTO @DataTable (Deal, AdvanceDate, PROV, DealPurpose, RateType, BEACON, LTV, TDS, GDS, InsuranceType, PrincipalBalance, OccupancyType, AccountStatus, Closed_Date, DelinquencyBucket) VALUES (2571, '2012-09-21', 'BC', 'Purchase', 'Fixed', 769, 95, 26.76, 20.58, 'HiRatio', 252445.41, 'Owner-Occupied', 'Open', '1900-01-00', 'Current');</v>
      </c>
    </row>
    <row r="2573" spans="1:16" x14ac:dyDescent="0.35">
      <c r="A2573" s="22">
        <v>2572</v>
      </c>
      <c r="B2573" s="21">
        <v>42153</v>
      </c>
      <c r="C2573" s="22" t="s">
        <v>57</v>
      </c>
      <c r="D2573" s="22" t="s">
        <v>52</v>
      </c>
      <c r="E2573" s="22" t="s">
        <v>53</v>
      </c>
      <c r="F2573" s="22">
        <v>662</v>
      </c>
      <c r="G2573" s="22">
        <v>56.12</v>
      </c>
      <c r="H2573" s="22">
        <v>34.020000000000003</v>
      </c>
      <c r="I2573" s="22">
        <v>27.74</v>
      </c>
      <c r="J2573" s="22" t="s">
        <v>54</v>
      </c>
      <c r="K2573" s="23">
        <v>0</v>
      </c>
      <c r="L2573" s="23" t="s">
        <v>55</v>
      </c>
      <c r="M2573" s="23" t="s">
        <v>84</v>
      </c>
      <c r="N2573" s="27">
        <v>42670</v>
      </c>
      <c r="O2573" s="23" t="s">
        <v>56</v>
      </c>
      <c r="P2573" t="str">
        <f t="shared" si="40"/>
        <v>INSERT INTO @DataTable (Deal, AdvanceDate, PROV, DealPurpose, RateType, BEACON, LTV, TDS, GDS, InsuranceType, PrincipalBalance, OccupancyType, AccountStatus, Closed_Date, DelinquencyBucket) VALUES (2572, '2015-05-29', 'ON', 'Refinance External', 'Fixed', 662, 56.12, 34.02, 27.74, 'Conv', 0, 'Owner-Occupied', 'Closed', '2016-10-27', 'Current');</v>
      </c>
    </row>
    <row r="2574" spans="1:16" x14ac:dyDescent="0.35">
      <c r="A2574" s="19">
        <v>2573</v>
      </c>
      <c r="B2574" s="18">
        <v>41729</v>
      </c>
      <c r="C2574" s="19" t="s">
        <v>57</v>
      </c>
      <c r="D2574" s="19" t="s">
        <v>61</v>
      </c>
      <c r="E2574" s="19" t="s">
        <v>40</v>
      </c>
      <c r="F2574" s="19">
        <v>770</v>
      </c>
      <c r="G2574" s="19">
        <v>95</v>
      </c>
      <c r="H2574" s="19">
        <v>35.08</v>
      </c>
      <c r="I2574" s="19">
        <v>26.34</v>
      </c>
      <c r="J2574" s="19" t="s">
        <v>60</v>
      </c>
      <c r="K2574" s="20">
        <v>238015.84</v>
      </c>
      <c r="L2574" s="20" t="s">
        <v>55</v>
      </c>
      <c r="M2574" s="20" t="s">
        <v>83</v>
      </c>
      <c r="N2574" s="26"/>
      <c r="O2574" s="20" t="s">
        <v>56</v>
      </c>
      <c r="P2574" t="str">
        <f t="shared" si="40"/>
        <v>INSERT INTO @DataTable (Deal, AdvanceDate, PROV, DealPurpose, RateType, BEACON, LTV, TDS, GDS, InsuranceType, PrincipalBalance, OccupancyType, AccountStatus, Closed_Date, DelinquencyBucket) VALUES (2573, '2014-03-31', 'ON', 'Purchase', 'ARM', 770, 95, 35.08, 26.34, 'HiRatio', 238015.84, 'Owner-Occupied', 'Open', '1900-01-00', 'Current');</v>
      </c>
    </row>
    <row r="2575" spans="1:16" x14ac:dyDescent="0.35">
      <c r="A2575" s="22">
        <v>2574</v>
      </c>
      <c r="B2575" s="21">
        <v>41074</v>
      </c>
      <c r="C2575" s="22" t="s">
        <v>58</v>
      </c>
      <c r="D2575" s="22" t="s">
        <v>61</v>
      </c>
      <c r="E2575" s="22" t="s">
        <v>53</v>
      </c>
      <c r="F2575" s="22">
        <v>818</v>
      </c>
      <c r="G2575" s="22">
        <v>85</v>
      </c>
      <c r="H2575" s="22">
        <v>27.38</v>
      </c>
      <c r="I2575" s="22">
        <v>27.34</v>
      </c>
      <c r="J2575" s="22" t="s">
        <v>60</v>
      </c>
      <c r="K2575" s="23">
        <v>423221.48</v>
      </c>
      <c r="L2575" s="23" t="s">
        <v>55</v>
      </c>
      <c r="M2575" s="23" t="s">
        <v>83</v>
      </c>
      <c r="N2575" s="27"/>
      <c r="O2575" s="23" t="s">
        <v>56</v>
      </c>
      <c r="P2575" t="str">
        <f t="shared" si="40"/>
        <v>INSERT INTO @DataTable (Deal, AdvanceDate, PROV, DealPurpose, RateType, BEACON, LTV, TDS, GDS, InsuranceType, PrincipalBalance, OccupancyType, AccountStatus, Closed_Date, DelinquencyBucket) VALUES (2574, '2012-06-14', 'BC', 'Purchase', 'Fixed', 818, 85, 27.38, 27.34, 'HiRatio', 423221.48, 'Owner-Occupied', 'Open', '1900-01-00', 'Current');</v>
      </c>
    </row>
    <row r="2576" spans="1:16" x14ac:dyDescent="0.35">
      <c r="A2576" s="19">
        <v>2575</v>
      </c>
      <c r="B2576" s="18">
        <v>42397</v>
      </c>
      <c r="C2576" s="19" t="s">
        <v>57</v>
      </c>
      <c r="D2576" s="19" t="s">
        <v>61</v>
      </c>
      <c r="E2576" s="19" t="s">
        <v>53</v>
      </c>
      <c r="F2576" s="19">
        <v>830</v>
      </c>
      <c r="G2576" s="19">
        <v>75.61</v>
      </c>
      <c r="H2576" s="19">
        <v>35.99</v>
      </c>
      <c r="I2576" s="19">
        <v>35.24</v>
      </c>
      <c r="J2576" s="19" t="s">
        <v>54</v>
      </c>
      <c r="K2576" s="20">
        <v>299725.38</v>
      </c>
      <c r="L2576" s="20" t="s">
        <v>55</v>
      </c>
      <c r="M2576" s="20" t="s">
        <v>83</v>
      </c>
      <c r="N2576" s="26"/>
      <c r="O2576" s="20" t="s">
        <v>56</v>
      </c>
      <c r="P2576" t="str">
        <f t="shared" si="40"/>
        <v>INSERT INTO @DataTable (Deal, AdvanceDate, PROV, DealPurpose, RateType, BEACON, LTV, TDS, GDS, InsuranceType, PrincipalBalance, OccupancyType, AccountStatus, Closed_Date, DelinquencyBucket) VALUES (2575, '2016-01-28', 'ON', 'Purchase', 'Fixed', 830, 75.61, 35.99, 35.24, 'Conv', 299725.38, 'Owner-Occupied', 'Open', '1900-01-00', 'Current');</v>
      </c>
    </row>
    <row r="2577" spans="1:16" x14ac:dyDescent="0.35">
      <c r="A2577" s="22">
        <v>2576</v>
      </c>
      <c r="B2577" s="21">
        <v>42026</v>
      </c>
      <c r="C2577" s="22" t="s">
        <v>51</v>
      </c>
      <c r="D2577" s="22" t="s">
        <v>59</v>
      </c>
      <c r="E2577" s="22" t="s">
        <v>53</v>
      </c>
      <c r="F2577" s="22">
        <v>798</v>
      </c>
      <c r="G2577" s="22">
        <v>79.39</v>
      </c>
      <c r="H2577" s="22">
        <v>20.170000000000002</v>
      </c>
      <c r="I2577" s="22">
        <v>18.82</v>
      </c>
      <c r="J2577" s="22" t="s">
        <v>60</v>
      </c>
      <c r="K2577" s="23">
        <v>169662.72</v>
      </c>
      <c r="L2577" s="23" t="s">
        <v>55</v>
      </c>
      <c r="M2577" s="23" t="s">
        <v>83</v>
      </c>
      <c r="N2577" s="27"/>
      <c r="O2577" s="23" t="s">
        <v>56</v>
      </c>
      <c r="P2577" t="str">
        <f t="shared" si="40"/>
        <v>INSERT INTO @DataTable (Deal, AdvanceDate, PROV, DealPurpose, RateType, BEACON, LTV, TDS, GDS, InsuranceType, PrincipalBalance, OccupancyType, AccountStatus, Closed_Date, DelinquencyBucket) VALUES (2576, '2015-01-22', 'AB', 'Transfer', 'Fixed', 798, 79.39, 20.17, 18.82, 'HiRatio', 169662.72, 'Owner-Occupied', 'Open', '1900-01-00', 'Current');</v>
      </c>
    </row>
    <row r="2578" spans="1:16" x14ac:dyDescent="0.35">
      <c r="A2578" s="19">
        <v>2577</v>
      </c>
      <c r="B2578" s="18">
        <v>40976</v>
      </c>
      <c r="C2578" s="19" t="s">
        <v>57</v>
      </c>
      <c r="D2578" s="19" t="s">
        <v>52</v>
      </c>
      <c r="E2578" s="19" t="s">
        <v>53</v>
      </c>
      <c r="F2578" s="19">
        <v>795</v>
      </c>
      <c r="G2578" s="19">
        <v>84.21</v>
      </c>
      <c r="H2578" s="19">
        <v>18.440000000000001</v>
      </c>
      <c r="I2578" s="19">
        <v>14.38</v>
      </c>
      <c r="J2578" s="19" t="s">
        <v>60</v>
      </c>
      <c r="K2578" s="20">
        <v>0</v>
      </c>
      <c r="L2578" s="20" t="s">
        <v>55</v>
      </c>
      <c r="M2578" s="20" t="s">
        <v>84</v>
      </c>
      <c r="N2578" s="26">
        <v>41760</v>
      </c>
      <c r="O2578" s="20" t="s">
        <v>56</v>
      </c>
      <c r="P2578" t="str">
        <f t="shared" si="40"/>
        <v>INSERT INTO @DataTable (Deal, AdvanceDate, PROV, DealPurpose, RateType, BEACON, LTV, TDS, GDS, InsuranceType, PrincipalBalance, OccupancyType, AccountStatus, Closed_Date, DelinquencyBucket) VALUES (2577, '2012-03-08', 'ON', 'Refinance External', 'Fixed', 795, 84.21, 18.44, 14.38, 'HiRatio', 0, 'Owner-Occupied', 'Closed', '2014-05-01', 'Current');</v>
      </c>
    </row>
    <row r="2579" spans="1:16" x14ac:dyDescent="0.35">
      <c r="A2579" s="22">
        <v>2578</v>
      </c>
      <c r="B2579" s="21">
        <v>42286</v>
      </c>
      <c r="C2579" s="22" t="s">
        <v>57</v>
      </c>
      <c r="D2579" s="22" t="s">
        <v>52</v>
      </c>
      <c r="E2579" s="22" t="s">
        <v>40</v>
      </c>
      <c r="F2579" s="22">
        <v>789</v>
      </c>
      <c r="G2579" s="22">
        <v>54.91</v>
      </c>
      <c r="H2579" s="22">
        <v>21.8</v>
      </c>
      <c r="I2579" s="22">
        <v>9.99</v>
      </c>
      <c r="J2579" s="22" t="s">
        <v>54</v>
      </c>
      <c r="K2579" s="23">
        <v>219226.86</v>
      </c>
      <c r="L2579" s="23" t="s">
        <v>55</v>
      </c>
      <c r="M2579" s="23" t="s">
        <v>83</v>
      </c>
      <c r="N2579" s="27"/>
      <c r="O2579" s="23" t="s">
        <v>56</v>
      </c>
      <c r="P2579" t="str">
        <f t="shared" si="40"/>
        <v>INSERT INTO @DataTable (Deal, AdvanceDate, PROV, DealPurpose, RateType, BEACON, LTV, TDS, GDS, InsuranceType, PrincipalBalance, OccupancyType, AccountStatus, Closed_Date, DelinquencyBucket) VALUES (2578, '2015-10-09', 'ON', 'Refinance External', 'ARM', 789, 54.91, 21.8, 9.99, 'Conv', 219226.86, 'Owner-Occupied', 'Open', '1900-01-00', 'Current');</v>
      </c>
    </row>
    <row r="2580" spans="1:16" x14ac:dyDescent="0.35">
      <c r="A2580" s="19">
        <v>2579</v>
      </c>
      <c r="B2580" s="18">
        <v>41086</v>
      </c>
      <c r="C2580" s="19" t="s">
        <v>57</v>
      </c>
      <c r="D2580" s="19" t="s">
        <v>61</v>
      </c>
      <c r="E2580" s="19" t="s">
        <v>53</v>
      </c>
      <c r="F2580" s="19">
        <v>806</v>
      </c>
      <c r="G2580" s="19">
        <v>80</v>
      </c>
      <c r="H2580" s="19">
        <v>41.47</v>
      </c>
      <c r="I2580" s="19">
        <v>13.87</v>
      </c>
      <c r="J2580" s="19" t="s">
        <v>54</v>
      </c>
      <c r="K2580" s="20">
        <v>0</v>
      </c>
      <c r="L2580" s="20" t="s">
        <v>62</v>
      </c>
      <c r="M2580" s="20" t="s">
        <v>84</v>
      </c>
      <c r="N2580" s="26">
        <v>41820</v>
      </c>
      <c r="O2580" s="20" t="s">
        <v>56</v>
      </c>
      <c r="P2580" t="str">
        <f t="shared" si="40"/>
        <v>INSERT INTO @DataTable (Deal, AdvanceDate, PROV, DealPurpose, RateType, BEACON, LTV, TDS, GDS, InsuranceType, PrincipalBalance, OccupancyType, AccountStatus, Closed_Date, DelinquencyBucket) VALUES (2579, '2012-06-26', 'ON', 'Purchase', 'Fixed', 806, 80, 41.47, 13.87, 'Conv', 0, 'Rental', 'Closed', '2014-06-30', 'Current');</v>
      </c>
    </row>
    <row r="2581" spans="1:16" x14ac:dyDescent="0.35">
      <c r="A2581" s="22">
        <v>2580</v>
      </c>
      <c r="B2581" s="21">
        <v>41880</v>
      </c>
      <c r="C2581" s="22" t="s">
        <v>57</v>
      </c>
      <c r="D2581" s="22" t="s">
        <v>61</v>
      </c>
      <c r="E2581" s="22" t="s">
        <v>40</v>
      </c>
      <c r="F2581" s="22">
        <v>716</v>
      </c>
      <c r="G2581" s="22">
        <v>89.48</v>
      </c>
      <c r="H2581" s="22">
        <v>37.049999999999997</v>
      </c>
      <c r="I2581" s="22">
        <v>26.38</v>
      </c>
      <c r="J2581" s="22" t="s">
        <v>60</v>
      </c>
      <c r="K2581" s="23">
        <v>159191.43</v>
      </c>
      <c r="L2581" s="23" t="s">
        <v>55</v>
      </c>
      <c r="M2581" s="23" t="s">
        <v>83</v>
      </c>
      <c r="N2581" s="27"/>
      <c r="O2581" s="23" t="s">
        <v>56</v>
      </c>
      <c r="P2581" t="str">
        <f t="shared" si="40"/>
        <v>INSERT INTO @DataTable (Deal, AdvanceDate, PROV, DealPurpose, RateType, BEACON, LTV, TDS, GDS, InsuranceType, PrincipalBalance, OccupancyType, AccountStatus, Closed_Date, DelinquencyBucket) VALUES (2580, '2014-08-29', 'ON', 'Purchase', 'ARM', 716, 89.48, 37.05, 26.38, 'HiRatio', 159191.43, 'Owner-Occupied', 'Open', '1900-01-00', 'Current');</v>
      </c>
    </row>
    <row r="2582" spans="1:16" x14ac:dyDescent="0.35">
      <c r="A2582" s="19">
        <v>2581</v>
      </c>
      <c r="B2582" s="18">
        <v>42025</v>
      </c>
      <c r="C2582" s="19" t="s">
        <v>58</v>
      </c>
      <c r="D2582" s="19" t="s">
        <v>59</v>
      </c>
      <c r="E2582" s="19" t="s">
        <v>40</v>
      </c>
      <c r="F2582" s="19">
        <v>736</v>
      </c>
      <c r="G2582" s="19">
        <v>91.05</v>
      </c>
      <c r="H2582" s="19">
        <v>36.42</v>
      </c>
      <c r="I2582" s="19">
        <v>11.23</v>
      </c>
      <c r="J2582" s="19" t="s">
        <v>54</v>
      </c>
      <c r="K2582" s="20">
        <v>338999.19</v>
      </c>
      <c r="L2582" s="20" t="s">
        <v>55</v>
      </c>
      <c r="M2582" s="20" t="s">
        <v>83</v>
      </c>
      <c r="N2582" s="26"/>
      <c r="O2582" s="20" t="s">
        <v>56</v>
      </c>
      <c r="P2582" t="str">
        <f t="shared" si="40"/>
        <v>INSERT INTO @DataTable (Deal, AdvanceDate, PROV, DealPurpose, RateType, BEACON, LTV, TDS, GDS, InsuranceType, PrincipalBalance, OccupancyType, AccountStatus, Closed_Date, DelinquencyBucket) VALUES (2581, '2015-01-21', 'BC', 'Transfer', 'ARM', 736, 91.05, 36.42, 11.23, 'Conv', 338999.19, 'Owner-Occupied', 'Open', '1900-01-00', 'Current');</v>
      </c>
    </row>
    <row r="2583" spans="1:16" x14ac:dyDescent="0.35">
      <c r="A2583" s="22">
        <v>2582</v>
      </c>
      <c r="B2583" s="21">
        <v>42488</v>
      </c>
      <c r="C2583" s="22" t="s">
        <v>57</v>
      </c>
      <c r="D2583" s="22" t="s">
        <v>61</v>
      </c>
      <c r="E2583" s="22" t="s">
        <v>40</v>
      </c>
      <c r="F2583" s="22">
        <v>733</v>
      </c>
      <c r="G2583" s="22">
        <v>37.950000000000003</v>
      </c>
      <c r="H2583" s="22">
        <v>35.29</v>
      </c>
      <c r="I2583" s="22">
        <v>28.65</v>
      </c>
      <c r="J2583" s="22" t="s">
        <v>54</v>
      </c>
      <c r="K2583" s="23">
        <v>363599.59</v>
      </c>
      <c r="L2583" s="23" t="s">
        <v>55</v>
      </c>
      <c r="M2583" s="23" t="s">
        <v>83</v>
      </c>
      <c r="N2583" s="27"/>
      <c r="O2583" s="23" t="s">
        <v>56</v>
      </c>
      <c r="P2583" t="str">
        <f t="shared" si="40"/>
        <v>INSERT INTO @DataTable (Deal, AdvanceDate, PROV, DealPurpose, RateType, BEACON, LTV, TDS, GDS, InsuranceType, PrincipalBalance, OccupancyType, AccountStatus, Closed_Date, DelinquencyBucket) VALUES (2582, '2016-04-28', 'ON', 'Purchase', 'ARM', 733, 37.95, 35.29, 28.65, 'Conv', 363599.59, 'Owner-Occupied', 'Open', '1900-01-00', 'Current');</v>
      </c>
    </row>
    <row r="2584" spans="1:16" x14ac:dyDescent="0.35">
      <c r="A2584" s="19">
        <v>2583</v>
      </c>
      <c r="B2584" s="18">
        <v>42135</v>
      </c>
      <c r="C2584" s="19" t="s">
        <v>63</v>
      </c>
      <c r="D2584" s="19" t="s">
        <v>52</v>
      </c>
      <c r="E2584" s="19" t="s">
        <v>53</v>
      </c>
      <c r="F2584" s="19">
        <v>729</v>
      </c>
      <c r="G2584" s="19">
        <v>80</v>
      </c>
      <c r="H2584" s="19">
        <v>39.42</v>
      </c>
      <c r="I2584" s="19">
        <v>31.3</v>
      </c>
      <c r="J2584" s="19" t="s">
        <v>54</v>
      </c>
      <c r="K2584" s="20">
        <v>240410.4</v>
      </c>
      <c r="L2584" s="20" t="s">
        <v>55</v>
      </c>
      <c r="M2584" s="20" t="s">
        <v>83</v>
      </c>
      <c r="N2584" s="26"/>
      <c r="O2584" s="20" t="s">
        <v>82</v>
      </c>
      <c r="P2584" t="str">
        <f t="shared" si="40"/>
        <v>INSERT INTO @DataTable (Deal, AdvanceDate, PROV, DealPurpose, RateType, BEACON, LTV, TDS, GDS, InsuranceType, PrincipalBalance, OccupancyType, AccountStatus, Closed_Date, DelinquencyBucket) VALUES (2583, '2015-05-11', 'SK', 'Refinance External', 'Fixed', 729, 80, 39.42, 31.3, 'Conv', 240410.4, 'Owner-Occupied', 'Open', '1900-01-00', '60-89');</v>
      </c>
    </row>
    <row r="2585" spans="1:16" x14ac:dyDescent="0.35">
      <c r="A2585" s="22">
        <v>2584</v>
      </c>
      <c r="B2585" s="21">
        <v>42605</v>
      </c>
      <c r="C2585" s="22" t="s">
        <v>57</v>
      </c>
      <c r="D2585" s="22" t="s">
        <v>61</v>
      </c>
      <c r="E2585" s="22" t="s">
        <v>53</v>
      </c>
      <c r="F2585" s="22">
        <v>814</v>
      </c>
      <c r="G2585" s="22">
        <v>90</v>
      </c>
      <c r="H2585" s="22">
        <v>39.68</v>
      </c>
      <c r="I2585" s="22">
        <v>33.799999999999997</v>
      </c>
      <c r="J2585" s="22" t="s">
        <v>60</v>
      </c>
      <c r="K2585" s="23">
        <v>445261.03</v>
      </c>
      <c r="L2585" s="23" t="s">
        <v>55</v>
      </c>
      <c r="M2585" s="23" t="s">
        <v>83</v>
      </c>
      <c r="N2585" s="27"/>
      <c r="O2585" s="23" t="s">
        <v>56</v>
      </c>
      <c r="P2585" t="str">
        <f t="shared" si="40"/>
        <v>INSERT INTO @DataTable (Deal, AdvanceDate, PROV, DealPurpose, RateType, BEACON, LTV, TDS, GDS, InsuranceType, PrincipalBalance, OccupancyType, AccountStatus, Closed_Date, DelinquencyBucket) VALUES (2584, '2016-08-23', 'ON', 'Purchase', 'Fixed', 814, 90, 39.68, 33.8, 'HiRatio', 445261.03, 'Owner-Occupied', 'Open', '1900-01-00', 'Current');</v>
      </c>
    </row>
    <row r="2586" spans="1:16" x14ac:dyDescent="0.35">
      <c r="A2586" s="19">
        <v>2585</v>
      </c>
      <c r="B2586" s="18">
        <v>42025</v>
      </c>
      <c r="C2586" s="19" t="s">
        <v>57</v>
      </c>
      <c r="D2586" s="19" t="s">
        <v>61</v>
      </c>
      <c r="E2586" s="19" t="s">
        <v>53</v>
      </c>
      <c r="F2586" s="19">
        <v>722</v>
      </c>
      <c r="G2586" s="19">
        <v>85</v>
      </c>
      <c r="H2586" s="19">
        <v>32.35</v>
      </c>
      <c r="I2586" s="19">
        <v>31.55</v>
      </c>
      <c r="J2586" s="19" t="s">
        <v>60</v>
      </c>
      <c r="K2586" s="20">
        <v>354318.76</v>
      </c>
      <c r="L2586" s="20" t="s">
        <v>55</v>
      </c>
      <c r="M2586" s="20" t="s">
        <v>83</v>
      </c>
      <c r="N2586" s="26"/>
      <c r="O2586" s="20" t="s">
        <v>56</v>
      </c>
      <c r="P2586" t="str">
        <f t="shared" si="40"/>
        <v>INSERT INTO @DataTable (Deal, AdvanceDate, PROV, DealPurpose, RateType, BEACON, LTV, TDS, GDS, InsuranceType, PrincipalBalance, OccupancyType, AccountStatus, Closed_Date, DelinquencyBucket) VALUES (2585, '2015-01-21', 'ON', 'Purchase', 'Fixed', 722, 85, 32.35, 31.55, 'HiRatio', 354318.76, 'Owner-Occupied', 'Open', '1900-01-00', 'Current');</v>
      </c>
    </row>
    <row r="2587" spans="1:16" x14ac:dyDescent="0.35">
      <c r="A2587" s="22">
        <v>2586</v>
      </c>
      <c r="B2587" s="21">
        <v>41796</v>
      </c>
      <c r="C2587" s="22" t="s">
        <v>51</v>
      </c>
      <c r="D2587" s="22" t="s">
        <v>52</v>
      </c>
      <c r="E2587" s="22" t="s">
        <v>40</v>
      </c>
      <c r="F2587" s="22">
        <v>773</v>
      </c>
      <c r="G2587" s="22">
        <v>74.290000000000006</v>
      </c>
      <c r="H2587" s="22">
        <v>22.87</v>
      </c>
      <c r="I2587" s="22">
        <v>16.809999999999999</v>
      </c>
      <c r="J2587" s="22" t="s">
        <v>54</v>
      </c>
      <c r="K2587" s="23">
        <v>305615.44</v>
      </c>
      <c r="L2587" s="23" t="s">
        <v>55</v>
      </c>
      <c r="M2587" s="23" t="s">
        <v>83</v>
      </c>
      <c r="N2587" s="27"/>
      <c r="O2587" s="23" t="s">
        <v>56</v>
      </c>
      <c r="P2587" t="str">
        <f t="shared" si="40"/>
        <v>INSERT INTO @DataTable (Deal, AdvanceDate, PROV, DealPurpose, RateType, BEACON, LTV, TDS, GDS, InsuranceType, PrincipalBalance, OccupancyType, AccountStatus, Closed_Date, DelinquencyBucket) VALUES (2586, '2014-06-06', 'AB', 'Refinance External', 'ARM', 773, 74.29, 22.87, 16.81, 'Conv', 305615.44, 'Owner-Occupied', 'Open', '1900-01-00', 'Current');</v>
      </c>
    </row>
    <row r="2588" spans="1:16" x14ac:dyDescent="0.35">
      <c r="A2588" s="19">
        <v>2587</v>
      </c>
      <c r="B2588" s="18">
        <v>42397</v>
      </c>
      <c r="C2588" s="19" t="s">
        <v>57</v>
      </c>
      <c r="D2588" s="19" t="s">
        <v>61</v>
      </c>
      <c r="E2588" s="19" t="s">
        <v>40</v>
      </c>
      <c r="F2588" s="19">
        <v>804</v>
      </c>
      <c r="G2588" s="19">
        <v>90</v>
      </c>
      <c r="H2588" s="19">
        <v>28.18</v>
      </c>
      <c r="I2588" s="19">
        <v>28.07</v>
      </c>
      <c r="J2588" s="19" t="s">
        <v>60</v>
      </c>
      <c r="K2588" s="20">
        <v>522651.99</v>
      </c>
      <c r="L2588" s="20" t="s">
        <v>55</v>
      </c>
      <c r="M2588" s="20" t="s">
        <v>83</v>
      </c>
      <c r="N2588" s="26"/>
      <c r="O2588" s="20" t="s">
        <v>56</v>
      </c>
      <c r="P2588" t="str">
        <f t="shared" si="40"/>
        <v>INSERT INTO @DataTable (Deal, AdvanceDate, PROV, DealPurpose, RateType, BEACON, LTV, TDS, GDS, InsuranceType, PrincipalBalance, OccupancyType, AccountStatus, Closed_Date, DelinquencyBucket) VALUES (2587, '2016-01-28', 'ON', 'Purchase', 'ARM', 804, 90, 28.18, 28.07, 'HiRatio', 522651.99, 'Owner-Occupied', 'Open', '1900-01-00', 'Current');</v>
      </c>
    </row>
    <row r="2589" spans="1:16" x14ac:dyDescent="0.35">
      <c r="A2589" s="22">
        <v>2588</v>
      </c>
      <c r="B2589" s="21">
        <v>40966</v>
      </c>
      <c r="C2589" s="22" t="s">
        <v>57</v>
      </c>
      <c r="D2589" s="22" t="s">
        <v>61</v>
      </c>
      <c r="E2589" s="22" t="s">
        <v>53</v>
      </c>
      <c r="F2589" s="22">
        <v>718</v>
      </c>
      <c r="G2589" s="22">
        <v>95</v>
      </c>
      <c r="H2589" s="22">
        <v>43</v>
      </c>
      <c r="I2589" s="22">
        <v>30.31</v>
      </c>
      <c r="J2589" s="22" t="s">
        <v>60</v>
      </c>
      <c r="K2589" s="23">
        <v>0</v>
      </c>
      <c r="L2589" s="23" t="s">
        <v>55</v>
      </c>
      <c r="M2589" s="23" t="s">
        <v>84</v>
      </c>
      <c r="N2589" s="27">
        <v>42243</v>
      </c>
      <c r="O2589" s="23" t="s">
        <v>56</v>
      </c>
      <c r="P2589" t="str">
        <f t="shared" si="40"/>
        <v>INSERT INTO @DataTable (Deal, AdvanceDate, PROV, DealPurpose, RateType, BEACON, LTV, TDS, GDS, InsuranceType, PrincipalBalance, OccupancyType, AccountStatus, Closed_Date, DelinquencyBucket) VALUES (2588, '2012-02-27', 'ON', 'Purchase', 'Fixed', 718, 95, 43, 30.31, 'HiRatio', 0, 'Owner-Occupied', 'Closed', '2015-08-27', 'Current');</v>
      </c>
    </row>
    <row r="2590" spans="1:16" x14ac:dyDescent="0.35">
      <c r="A2590" s="19">
        <v>2589</v>
      </c>
      <c r="B2590" s="18">
        <v>42145</v>
      </c>
      <c r="C2590" s="19" t="s">
        <v>58</v>
      </c>
      <c r="D2590" s="19" t="s">
        <v>61</v>
      </c>
      <c r="E2590" s="19" t="s">
        <v>40</v>
      </c>
      <c r="F2590" s="19">
        <v>713</v>
      </c>
      <c r="G2590" s="19">
        <v>95</v>
      </c>
      <c r="H2590" s="19">
        <v>35.549999999999997</v>
      </c>
      <c r="I2590" s="19">
        <v>20.98</v>
      </c>
      <c r="J2590" s="19" t="s">
        <v>60</v>
      </c>
      <c r="K2590" s="20">
        <v>130720.58</v>
      </c>
      <c r="L2590" s="20" t="s">
        <v>55</v>
      </c>
      <c r="M2590" s="20" t="s">
        <v>83</v>
      </c>
      <c r="N2590" s="26"/>
      <c r="O2590" s="20" t="s">
        <v>56</v>
      </c>
      <c r="P2590" t="str">
        <f t="shared" si="40"/>
        <v>INSERT INTO @DataTable (Deal, AdvanceDate, PROV, DealPurpose, RateType, BEACON, LTV, TDS, GDS, InsuranceType, PrincipalBalance, OccupancyType, AccountStatus, Closed_Date, DelinquencyBucket) VALUES (2589, '2015-05-21', 'BC', 'Purchase', 'ARM', 713, 95, 35.55, 20.98, 'HiRatio', 130720.58, 'Owner-Occupied', 'Open', '1900-01-00', 'Current');</v>
      </c>
    </row>
    <row r="2591" spans="1:16" x14ac:dyDescent="0.35">
      <c r="A2591" s="22">
        <v>2590</v>
      </c>
      <c r="B2591" s="21">
        <v>42458</v>
      </c>
      <c r="C2591" s="22" t="s">
        <v>57</v>
      </c>
      <c r="D2591" s="22" t="s">
        <v>61</v>
      </c>
      <c r="E2591" s="22" t="s">
        <v>53</v>
      </c>
      <c r="F2591" s="22">
        <v>710</v>
      </c>
      <c r="G2591" s="22">
        <v>80</v>
      </c>
      <c r="H2591" s="22">
        <v>37.700000000000003</v>
      </c>
      <c r="I2591" s="22">
        <v>22.12</v>
      </c>
      <c r="J2591" s="22" t="s">
        <v>54</v>
      </c>
      <c r="K2591" s="23">
        <v>506968.13</v>
      </c>
      <c r="L2591" s="23" t="s">
        <v>55</v>
      </c>
      <c r="M2591" s="23" t="s">
        <v>83</v>
      </c>
      <c r="N2591" s="27"/>
      <c r="O2591" s="23" t="s">
        <v>56</v>
      </c>
      <c r="P2591" t="str">
        <f t="shared" si="40"/>
        <v>INSERT INTO @DataTable (Deal, AdvanceDate, PROV, DealPurpose, RateType, BEACON, LTV, TDS, GDS, InsuranceType, PrincipalBalance, OccupancyType, AccountStatus, Closed_Date, DelinquencyBucket) VALUES (2590, '2016-03-29', 'ON', 'Purchase', 'Fixed', 710, 80, 37.7, 22.12, 'Conv', 506968.13, 'Owner-Occupied', 'Open', '1900-01-00', 'Current');</v>
      </c>
    </row>
    <row r="2592" spans="1:16" x14ac:dyDescent="0.35">
      <c r="A2592" s="19">
        <v>2591</v>
      </c>
      <c r="B2592" s="18">
        <v>41730</v>
      </c>
      <c r="C2592" s="19" t="s">
        <v>51</v>
      </c>
      <c r="D2592" s="19" t="s">
        <v>61</v>
      </c>
      <c r="E2592" s="19" t="s">
        <v>53</v>
      </c>
      <c r="F2592" s="19">
        <v>678</v>
      </c>
      <c r="G2592" s="19">
        <v>95</v>
      </c>
      <c r="H2592" s="19">
        <v>41.37</v>
      </c>
      <c r="I2592" s="19">
        <v>29.34</v>
      </c>
      <c r="J2592" s="19" t="s">
        <v>60</v>
      </c>
      <c r="K2592" s="20">
        <v>208953.56</v>
      </c>
      <c r="L2592" s="20" t="s">
        <v>55</v>
      </c>
      <c r="M2592" s="20" t="s">
        <v>83</v>
      </c>
      <c r="N2592" s="26"/>
      <c r="O2592" s="20" t="s">
        <v>56</v>
      </c>
      <c r="P2592" t="str">
        <f t="shared" si="40"/>
        <v>INSERT INTO @DataTable (Deal, AdvanceDate, PROV, DealPurpose, RateType, BEACON, LTV, TDS, GDS, InsuranceType, PrincipalBalance, OccupancyType, AccountStatus, Closed_Date, DelinquencyBucket) VALUES (2591, '2014-04-01', 'AB', 'Purchase', 'Fixed', 678, 95, 41.37, 29.34, 'HiRatio', 208953.56, 'Owner-Occupied', 'Open', '1900-01-00', 'Current');</v>
      </c>
    </row>
    <row r="2593" spans="1:16" x14ac:dyDescent="0.35">
      <c r="A2593" s="22">
        <v>2592</v>
      </c>
      <c r="B2593" s="21">
        <v>40871</v>
      </c>
      <c r="C2593" s="22" t="s">
        <v>51</v>
      </c>
      <c r="D2593" s="22" t="s">
        <v>52</v>
      </c>
      <c r="E2593" s="22" t="s">
        <v>53</v>
      </c>
      <c r="F2593" s="22">
        <v>666</v>
      </c>
      <c r="G2593" s="22">
        <v>84.29</v>
      </c>
      <c r="H2593" s="22">
        <v>38.85</v>
      </c>
      <c r="I2593" s="22">
        <v>32.47</v>
      </c>
      <c r="J2593" s="22" t="s">
        <v>60</v>
      </c>
      <c r="K2593" s="23">
        <v>0</v>
      </c>
      <c r="L2593" s="23" t="s">
        <v>55</v>
      </c>
      <c r="M2593" s="23" t="s">
        <v>84</v>
      </c>
      <c r="N2593" s="27">
        <v>42129</v>
      </c>
      <c r="O2593" s="23" t="s">
        <v>56</v>
      </c>
      <c r="P2593" t="str">
        <f t="shared" si="40"/>
        <v>INSERT INTO @DataTable (Deal, AdvanceDate, PROV, DealPurpose, RateType, BEACON, LTV, TDS, GDS, InsuranceType, PrincipalBalance, OccupancyType, AccountStatus, Closed_Date, DelinquencyBucket) VALUES (2592, '2011-11-24', 'AB', 'Refinance External', 'Fixed', 666, 84.29, 38.85, 32.47, 'HiRatio', 0, 'Owner-Occupied', 'Closed', '2015-05-05', 'Current');</v>
      </c>
    </row>
    <row r="2594" spans="1:16" x14ac:dyDescent="0.35">
      <c r="A2594" s="19">
        <v>2593</v>
      </c>
      <c r="B2594" s="18">
        <v>41880</v>
      </c>
      <c r="C2594" s="19" t="s">
        <v>57</v>
      </c>
      <c r="D2594" s="19" t="s">
        <v>61</v>
      </c>
      <c r="E2594" s="19" t="s">
        <v>53</v>
      </c>
      <c r="F2594" s="19">
        <v>727</v>
      </c>
      <c r="G2594" s="19">
        <v>80</v>
      </c>
      <c r="H2594" s="19">
        <v>34.68</v>
      </c>
      <c r="I2594" s="19">
        <v>33.659999999999997</v>
      </c>
      <c r="J2594" s="19" t="s">
        <v>54</v>
      </c>
      <c r="K2594" s="20">
        <v>427357.44</v>
      </c>
      <c r="L2594" s="20" t="s">
        <v>55</v>
      </c>
      <c r="M2594" s="20" t="s">
        <v>83</v>
      </c>
      <c r="N2594" s="26"/>
      <c r="O2594" s="20" t="s">
        <v>56</v>
      </c>
      <c r="P2594" t="str">
        <f t="shared" si="40"/>
        <v>INSERT INTO @DataTable (Deal, AdvanceDate, PROV, DealPurpose, RateType, BEACON, LTV, TDS, GDS, InsuranceType, PrincipalBalance, OccupancyType, AccountStatus, Closed_Date, DelinquencyBucket) VALUES (2593, '2014-08-29', 'ON', 'Purchase', 'Fixed', 727, 80, 34.68, 33.66, 'Conv', 427357.44, 'Owner-Occupied', 'Open', '1900-01-00', 'Current');</v>
      </c>
    </row>
    <row r="2595" spans="1:16" x14ac:dyDescent="0.35">
      <c r="A2595" s="22">
        <v>2594</v>
      </c>
      <c r="B2595" s="21">
        <v>40574</v>
      </c>
      <c r="C2595" s="22" t="s">
        <v>51</v>
      </c>
      <c r="D2595" s="22" t="s">
        <v>61</v>
      </c>
      <c r="E2595" s="22" t="s">
        <v>53</v>
      </c>
      <c r="F2595" s="22">
        <v>721</v>
      </c>
      <c r="G2595" s="22">
        <v>95</v>
      </c>
      <c r="H2595" s="22">
        <v>34.35</v>
      </c>
      <c r="I2595" s="22">
        <v>18.989999999999998</v>
      </c>
      <c r="J2595" s="22" t="s">
        <v>60</v>
      </c>
      <c r="K2595" s="23">
        <v>0</v>
      </c>
      <c r="L2595" s="23" t="s">
        <v>55</v>
      </c>
      <c r="M2595" s="23" t="s">
        <v>84</v>
      </c>
      <c r="N2595" s="27">
        <v>41193</v>
      </c>
      <c r="O2595" s="23" t="s">
        <v>56</v>
      </c>
      <c r="P2595" t="str">
        <f t="shared" si="40"/>
        <v>INSERT INTO @DataTable (Deal, AdvanceDate, PROV, DealPurpose, RateType, BEACON, LTV, TDS, GDS, InsuranceType, PrincipalBalance, OccupancyType, AccountStatus, Closed_Date, DelinquencyBucket) VALUES (2594, '2011-01-31', 'AB', 'Purchase', 'Fixed', 721, 95, 34.35, 18.99, 'HiRatio', 0, 'Owner-Occupied', 'Closed', '2012-10-11', 'Current');</v>
      </c>
    </row>
    <row r="2596" spans="1:16" x14ac:dyDescent="0.35">
      <c r="A2596" s="19">
        <v>2595</v>
      </c>
      <c r="B2596" s="18">
        <v>42306</v>
      </c>
      <c r="C2596" s="19" t="s">
        <v>57</v>
      </c>
      <c r="D2596" s="19" t="s">
        <v>61</v>
      </c>
      <c r="E2596" s="19" t="s">
        <v>53</v>
      </c>
      <c r="F2596" s="19">
        <v>737</v>
      </c>
      <c r="G2596" s="19">
        <v>95</v>
      </c>
      <c r="H2596" s="19">
        <v>37.1</v>
      </c>
      <c r="I2596" s="19">
        <v>22.82</v>
      </c>
      <c r="J2596" s="19" t="s">
        <v>60</v>
      </c>
      <c r="K2596" s="20">
        <v>154116.5</v>
      </c>
      <c r="L2596" s="20" t="s">
        <v>55</v>
      </c>
      <c r="M2596" s="20" t="s">
        <v>83</v>
      </c>
      <c r="N2596" s="26"/>
      <c r="O2596" s="20" t="s">
        <v>69</v>
      </c>
      <c r="P2596" t="str">
        <f t="shared" si="40"/>
        <v>INSERT INTO @DataTable (Deal, AdvanceDate, PROV, DealPurpose, RateType, BEACON, LTV, TDS, GDS, InsuranceType, PrincipalBalance, OccupancyType, AccountStatus, Closed_Date, DelinquencyBucket) VALUES (2595, '2015-10-29', 'ON', 'Purchase', 'Fixed', 737, 95, 37.1, 22.82, 'HiRatio', 154116.5, 'Owner-Occupied', 'Open', '1900-01-00', '0-29');</v>
      </c>
    </row>
    <row r="2597" spans="1:16" x14ac:dyDescent="0.35">
      <c r="A2597" s="22">
        <v>2596</v>
      </c>
      <c r="B2597" s="21">
        <v>42170</v>
      </c>
      <c r="C2597" s="22" t="s">
        <v>57</v>
      </c>
      <c r="D2597" s="22" t="s">
        <v>61</v>
      </c>
      <c r="E2597" s="22" t="s">
        <v>53</v>
      </c>
      <c r="F2597" s="22">
        <v>753</v>
      </c>
      <c r="G2597" s="22">
        <v>95</v>
      </c>
      <c r="H2597" s="22">
        <v>37.1</v>
      </c>
      <c r="I2597" s="22">
        <v>37.1</v>
      </c>
      <c r="J2597" s="22" t="s">
        <v>60</v>
      </c>
      <c r="K2597" s="23">
        <v>0</v>
      </c>
      <c r="L2597" s="23" t="s">
        <v>55</v>
      </c>
      <c r="M2597" s="23" t="s">
        <v>84</v>
      </c>
      <c r="N2597" s="27">
        <v>42675</v>
      </c>
      <c r="O2597" s="23" t="s">
        <v>56</v>
      </c>
      <c r="P2597" t="str">
        <f t="shared" si="40"/>
        <v>INSERT INTO @DataTable (Deal, AdvanceDate, PROV, DealPurpose, RateType, BEACON, LTV, TDS, GDS, InsuranceType, PrincipalBalance, OccupancyType, AccountStatus, Closed_Date, DelinquencyBucket) VALUES (2596, '2015-06-15', 'ON', 'Purchase', 'Fixed', 753, 95, 37.1, 37.1, 'HiRatio', 0, 'Owner-Occupied', 'Closed', '2016-11-01', 'Current');</v>
      </c>
    </row>
    <row r="2598" spans="1:16" x14ac:dyDescent="0.35">
      <c r="A2598" s="19">
        <v>2597</v>
      </c>
      <c r="B2598" s="18">
        <v>42041</v>
      </c>
      <c r="C2598" s="19" t="s">
        <v>57</v>
      </c>
      <c r="D2598" s="19" t="s">
        <v>61</v>
      </c>
      <c r="E2598" s="19" t="s">
        <v>53</v>
      </c>
      <c r="F2598" s="19">
        <v>790</v>
      </c>
      <c r="G2598" s="19">
        <v>95</v>
      </c>
      <c r="H2598" s="19">
        <v>40.630000000000003</v>
      </c>
      <c r="I2598" s="19">
        <v>29.37</v>
      </c>
      <c r="J2598" s="19" t="s">
        <v>60</v>
      </c>
      <c r="K2598" s="20">
        <v>0</v>
      </c>
      <c r="L2598" s="20" t="s">
        <v>55</v>
      </c>
      <c r="M2598" s="20" t="s">
        <v>84</v>
      </c>
      <c r="N2598" s="26">
        <v>42647</v>
      </c>
      <c r="O2598" s="20" t="s">
        <v>56</v>
      </c>
      <c r="P2598" t="str">
        <f t="shared" si="40"/>
        <v>INSERT INTO @DataTable (Deal, AdvanceDate, PROV, DealPurpose, RateType, BEACON, LTV, TDS, GDS, InsuranceType, PrincipalBalance, OccupancyType, AccountStatus, Closed_Date, DelinquencyBucket) VALUES (2597, '2015-02-06', 'ON', 'Purchase', 'Fixed', 790, 95, 40.63, 29.37, 'HiRatio', 0, 'Owner-Occupied', 'Closed', '2016-10-04', 'Current');</v>
      </c>
    </row>
    <row r="2599" spans="1:16" x14ac:dyDescent="0.35">
      <c r="A2599" s="22">
        <v>2598</v>
      </c>
      <c r="B2599" s="21">
        <v>41929</v>
      </c>
      <c r="C2599" s="22" t="s">
        <v>51</v>
      </c>
      <c r="D2599" s="22" t="s">
        <v>61</v>
      </c>
      <c r="E2599" s="22" t="s">
        <v>53</v>
      </c>
      <c r="F2599" s="22">
        <v>754</v>
      </c>
      <c r="G2599" s="22">
        <v>95</v>
      </c>
      <c r="H2599" s="22">
        <v>42.04</v>
      </c>
      <c r="I2599" s="22">
        <v>27.19</v>
      </c>
      <c r="J2599" s="22" t="s">
        <v>60</v>
      </c>
      <c r="K2599" s="23">
        <v>355050.4</v>
      </c>
      <c r="L2599" s="23" t="s">
        <v>55</v>
      </c>
      <c r="M2599" s="23" t="s">
        <v>83</v>
      </c>
      <c r="N2599" s="27"/>
      <c r="O2599" s="23" t="s">
        <v>56</v>
      </c>
      <c r="P2599" t="str">
        <f t="shared" si="40"/>
        <v>INSERT INTO @DataTable (Deal, AdvanceDate, PROV, DealPurpose, RateType, BEACON, LTV, TDS, GDS, InsuranceType, PrincipalBalance, OccupancyType, AccountStatus, Closed_Date, DelinquencyBucket) VALUES (2598, '2014-10-17', 'AB', 'Purchase', 'Fixed', 754, 95, 42.04, 27.19, 'HiRatio', 355050.4, 'Owner-Occupied', 'Open', '1900-01-00', 'Current');</v>
      </c>
    </row>
    <row r="2600" spans="1:16" x14ac:dyDescent="0.35">
      <c r="A2600" s="19">
        <v>2599</v>
      </c>
      <c r="B2600" s="18">
        <v>41718</v>
      </c>
      <c r="C2600" s="19" t="s">
        <v>58</v>
      </c>
      <c r="D2600" s="19" t="s">
        <v>61</v>
      </c>
      <c r="E2600" s="19" t="s">
        <v>53</v>
      </c>
      <c r="F2600" s="19">
        <v>749</v>
      </c>
      <c r="G2600" s="19">
        <v>95</v>
      </c>
      <c r="H2600" s="19">
        <v>33.68</v>
      </c>
      <c r="I2600" s="19">
        <v>32.28</v>
      </c>
      <c r="J2600" s="19" t="s">
        <v>60</v>
      </c>
      <c r="K2600" s="20">
        <v>533058.4</v>
      </c>
      <c r="L2600" s="20" t="s">
        <v>55</v>
      </c>
      <c r="M2600" s="20" t="s">
        <v>83</v>
      </c>
      <c r="N2600" s="26"/>
      <c r="O2600" s="20" t="s">
        <v>56</v>
      </c>
      <c r="P2600" t="str">
        <f t="shared" si="40"/>
        <v>INSERT INTO @DataTable (Deal, AdvanceDate, PROV, DealPurpose, RateType, BEACON, LTV, TDS, GDS, InsuranceType, PrincipalBalance, OccupancyType, AccountStatus, Closed_Date, DelinquencyBucket) VALUES (2599, '2014-03-20', 'BC', 'Purchase', 'Fixed', 749, 95, 33.68, 32.28, 'HiRatio', 533058.4, 'Owner-Occupied', 'Open', '1900-01-00', 'Current');</v>
      </c>
    </row>
    <row r="2601" spans="1:16" x14ac:dyDescent="0.35">
      <c r="A2601" s="22">
        <v>2600</v>
      </c>
      <c r="B2601" s="21">
        <v>42751</v>
      </c>
      <c r="C2601" s="22" t="s">
        <v>57</v>
      </c>
      <c r="D2601" s="22" t="s">
        <v>61</v>
      </c>
      <c r="E2601" s="22" t="s">
        <v>53</v>
      </c>
      <c r="F2601" s="22">
        <v>723</v>
      </c>
      <c r="G2601" s="22">
        <v>80</v>
      </c>
      <c r="H2601" s="22">
        <v>42.63</v>
      </c>
      <c r="I2601" s="22">
        <v>29.24</v>
      </c>
      <c r="J2601" s="22" t="s">
        <v>54</v>
      </c>
      <c r="K2601" s="23">
        <v>680000</v>
      </c>
      <c r="L2601" s="23" t="s">
        <v>55</v>
      </c>
      <c r="M2601" s="23" t="s">
        <v>83</v>
      </c>
      <c r="N2601" s="27"/>
      <c r="O2601" s="23" t="s">
        <v>56</v>
      </c>
      <c r="P2601" t="str">
        <f t="shared" si="40"/>
        <v>INSERT INTO @DataTable (Deal, AdvanceDate, PROV, DealPurpose, RateType, BEACON, LTV, TDS, GDS, InsuranceType, PrincipalBalance, OccupancyType, AccountStatus, Closed_Date, DelinquencyBucket) VALUES (2600, '2017-01-16', 'ON', 'Purchase', 'Fixed', 723, 80, 42.63, 29.24, 'Conv', 680000, 'Owner-Occupied', 'Open', '1900-01-00', 'Current');</v>
      </c>
    </row>
    <row r="2602" spans="1:16" x14ac:dyDescent="0.35">
      <c r="A2602" s="19">
        <v>2601</v>
      </c>
      <c r="B2602" s="18">
        <v>42678</v>
      </c>
      <c r="C2602" s="19" t="s">
        <v>57</v>
      </c>
      <c r="D2602" s="19" t="s">
        <v>61</v>
      </c>
      <c r="E2602" s="19" t="s">
        <v>53</v>
      </c>
      <c r="F2602" s="19">
        <v>851</v>
      </c>
      <c r="G2602" s="19">
        <v>95</v>
      </c>
      <c r="H2602" s="19">
        <v>40.619999999999997</v>
      </c>
      <c r="I2602" s="19">
        <v>13.43</v>
      </c>
      <c r="J2602" s="19" t="s">
        <v>60</v>
      </c>
      <c r="K2602" s="20">
        <v>341562.46</v>
      </c>
      <c r="L2602" s="20" t="s">
        <v>66</v>
      </c>
      <c r="M2602" s="20" t="s">
        <v>83</v>
      </c>
      <c r="N2602" s="26"/>
      <c r="O2602" s="20" t="s">
        <v>56</v>
      </c>
      <c r="P2602" t="str">
        <f t="shared" si="40"/>
        <v>INSERT INTO @DataTable (Deal, AdvanceDate, PROV, DealPurpose, RateType, BEACON, LTV, TDS, GDS, InsuranceType, PrincipalBalance, OccupancyType, AccountStatus, Closed_Date, DelinquencyBucket) VALUES (2601, '2016-11-04', 'ON', 'Purchase', 'Fixed', 851, 95, 40.62, 13.43, 'HiRatio', 341562.46, 'Second Home', 'Open', '1900-01-00', 'Current');</v>
      </c>
    </row>
    <row r="2603" spans="1:16" x14ac:dyDescent="0.35">
      <c r="A2603" s="22">
        <v>2602</v>
      </c>
      <c r="B2603" s="21">
        <v>40406</v>
      </c>
      <c r="C2603" s="22" t="s">
        <v>57</v>
      </c>
      <c r="D2603" s="22" t="s">
        <v>61</v>
      </c>
      <c r="E2603" s="22" t="s">
        <v>53</v>
      </c>
      <c r="F2603" s="22">
        <v>724</v>
      </c>
      <c r="G2603" s="22">
        <v>90</v>
      </c>
      <c r="H2603" s="22">
        <v>43.18</v>
      </c>
      <c r="I2603" s="22">
        <v>34.71</v>
      </c>
      <c r="J2603" s="22" t="s">
        <v>60</v>
      </c>
      <c r="K2603" s="23">
        <v>0</v>
      </c>
      <c r="L2603" s="23" t="s">
        <v>55</v>
      </c>
      <c r="M2603" s="23" t="s">
        <v>84</v>
      </c>
      <c r="N2603" s="27">
        <v>42271</v>
      </c>
      <c r="O2603" s="23" t="s">
        <v>56</v>
      </c>
      <c r="P2603" t="str">
        <f t="shared" si="40"/>
        <v>INSERT INTO @DataTable (Deal, AdvanceDate, PROV, DealPurpose, RateType, BEACON, LTV, TDS, GDS, InsuranceType, PrincipalBalance, OccupancyType, AccountStatus, Closed_Date, DelinquencyBucket) VALUES (2602, '2010-08-16', 'ON', 'Purchase', 'Fixed', 724, 90, 43.18, 34.71, 'HiRatio', 0, 'Owner-Occupied', 'Closed', '2015-09-24', 'Current');</v>
      </c>
    </row>
    <row r="2604" spans="1:16" x14ac:dyDescent="0.35">
      <c r="A2604" s="19">
        <v>2603</v>
      </c>
      <c r="B2604" s="18">
        <v>42180</v>
      </c>
      <c r="C2604" s="19" t="s">
        <v>58</v>
      </c>
      <c r="D2604" s="19" t="s">
        <v>61</v>
      </c>
      <c r="E2604" s="19" t="s">
        <v>53</v>
      </c>
      <c r="F2604" s="19">
        <v>788</v>
      </c>
      <c r="G2604" s="19">
        <v>85.4</v>
      </c>
      <c r="H2604" s="19">
        <v>39.33</v>
      </c>
      <c r="I2604" s="19">
        <v>32.54</v>
      </c>
      <c r="J2604" s="19" t="s">
        <v>60</v>
      </c>
      <c r="K2604" s="20">
        <v>227856.36</v>
      </c>
      <c r="L2604" s="20" t="s">
        <v>55</v>
      </c>
      <c r="M2604" s="20" t="s">
        <v>83</v>
      </c>
      <c r="N2604" s="26"/>
      <c r="O2604" s="20" t="s">
        <v>56</v>
      </c>
      <c r="P2604" t="str">
        <f t="shared" si="40"/>
        <v>INSERT INTO @DataTable (Deal, AdvanceDate, PROV, DealPurpose, RateType, BEACON, LTV, TDS, GDS, InsuranceType, PrincipalBalance, OccupancyType, AccountStatus, Closed_Date, DelinquencyBucket) VALUES (2603, '2015-06-25', 'BC', 'Purchase', 'Fixed', 788, 85.4, 39.33, 32.54, 'HiRatio', 227856.36, 'Owner-Occupied', 'Open', '1900-01-00', 'Current');</v>
      </c>
    </row>
    <row r="2605" spans="1:16" x14ac:dyDescent="0.35">
      <c r="A2605" s="22">
        <v>2604</v>
      </c>
      <c r="B2605" s="21">
        <v>41437</v>
      </c>
      <c r="C2605" s="22" t="s">
        <v>51</v>
      </c>
      <c r="D2605" s="22" t="s">
        <v>52</v>
      </c>
      <c r="E2605" s="22" t="s">
        <v>53</v>
      </c>
      <c r="F2605" s="22">
        <v>734</v>
      </c>
      <c r="G2605" s="22">
        <v>74.16</v>
      </c>
      <c r="H2605" s="22">
        <v>43.09</v>
      </c>
      <c r="I2605" s="22">
        <v>34.65</v>
      </c>
      <c r="J2605" s="22" t="s">
        <v>54</v>
      </c>
      <c r="K2605" s="23">
        <v>302604.43</v>
      </c>
      <c r="L2605" s="23" t="s">
        <v>55</v>
      </c>
      <c r="M2605" s="23" t="s">
        <v>83</v>
      </c>
      <c r="N2605" s="27"/>
      <c r="O2605" s="23" t="s">
        <v>56</v>
      </c>
      <c r="P2605" t="str">
        <f t="shared" si="40"/>
        <v>INSERT INTO @DataTable (Deal, AdvanceDate, PROV, DealPurpose, RateType, BEACON, LTV, TDS, GDS, InsuranceType, PrincipalBalance, OccupancyType, AccountStatus, Closed_Date, DelinquencyBucket) VALUES (2604, '2013-06-12', 'AB', 'Refinance External', 'Fixed', 734, 74.16, 43.09, 34.65, 'Conv', 302604.43, 'Owner-Occupied', 'Open', '1900-01-00', 'Current');</v>
      </c>
    </row>
    <row r="2606" spans="1:16" x14ac:dyDescent="0.35">
      <c r="A2606" s="19">
        <v>2605</v>
      </c>
      <c r="B2606" s="18">
        <v>41438</v>
      </c>
      <c r="C2606" s="19" t="s">
        <v>58</v>
      </c>
      <c r="D2606" s="19" t="s">
        <v>61</v>
      </c>
      <c r="E2606" s="19" t="s">
        <v>53</v>
      </c>
      <c r="F2606" s="19">
        <v>698</v>
      </c>
      <c r="G2606" s="19">
        <v>90</v>
      </c>
      <c r="H2606" s="19">
        <v>34.520000000000003</v>
      </c>
      <c r="I2606" s="19">
        <v>26.23</v>
      </c>
      <c r="J2606" s="19" t="s">
        <v>60</v>
      </c>
      <c r="K2606" s="20">
        <v>0</v>
      </c>
      <c r="L2606" s="20" t="s">
        <v>55</v>
      </c>
      <c r="M2606" s="20" t="s">
        <v>84</v>
      </c>
      <c r="N2606" s="26">
        <v>42349</v>
      </c>
      <c r="O2606" s="20" t="s">
        <v>56</v>
      </c>
      <c r="P2606" t="str">
        <f t="shared" si="40"/>
        <v>INSERT INTO @DataTable (Deal, AdvanceDate, PROV, DealPurpose, RateType, BEACON, LTV, TDS, GDS, InsuranceType, PrincipalBalance, OccupancyType, AccountStatus, Closed_Date, DelinquencyBucket) VALUES (2605, '2013-06-13', 'BC', 'Purchase', 'Fixed', 698, 90, 34.52, 26.23, 'HiRatio', 0, 'Owner-Occupied', 'Closed', '2015-12-11', 'Current');</v>
      </c>
    </row>
    <row r="2607" spans="1:16" x14ac:dyDescent="0.35">
      <c r="A2607" s="22">
        <v>2606</v>
      </c>
      <c r="B2607" s="21">
        <v>42613</v>
      </c>
      <c r="C2607" s="22" t="s">
        <v>57</v>
      </c>
      <c r="D2607" s="22" t="s">
        <v>61</v>
      </c>
      <c r="E2607" s="22" t="s">
        <v>53</v>
      </c>
      <c r="F2607" s="22">
        <v>774</v>
      </c>
      <c r="G2607" s="22">
        <v>75</v>
      </c>
      <c r="H2607" s="22">
        <v>40.61</v>
      </c>
      <c r="I2607" s="22">
        <v>37.74</v>
      </c>
      <c r="J2607" s="22" t="s">
        <v>54</v>
      </c>
      <c r="K2607" s="23">
        <v>399318.79</v>
      </c>
      <c r="L2607" s="23" t="s">
        <v>55</v>
      </c>
      <c r="M2607" s="23" t="s">
        <v>83</v>
      </c>
      <c r="N2607" s="27"/>
      <c r="O2607" s="23" t="s">
        <v>56</v>
      </c>
      <c r="P2607" t="str">
        <f t="shared" si="40"/>
        <v>INSERT INTO @DataTable (Deal, AdvanceDate, PROV, DealPurpose, RateType, BEACON, LTV, TDS, GDS, InsuranceType, PrincipalBalance, OccupancyType, AccountStatus, Closed_Date, DelinquencyBucket) VALUES (2606, '2016-08-31', 'ON', 'Purchase', 'Fixed', 774, 75, 40.61, 37.74, 'Conv', 399318.79, 'Owner-Occupied', 'Open', '1900-01-00', 'Current');</v>
      </c>
    </row>
    <row r="2608" spans="1:16" x14ac:dyDescent="0.35">
      <c r="A2608" s="19">
        <v>2607</v>
      </c>
      <c r="B2608" s="18">
        <v>40417</v>
      </c>
      <c r="C2608" s="19" t="s">
        <v>58</v>
      </c>
      <c r="D2608" s="19" t="s">
        <v>52</v>
      </c>
      <c r="E2608" s="19" t="s">
        <v>40</v>
      </c>
      <c r="F2608" s="19">
        <v>705</v>
      </c>
      <c r="G2608" s="19">
        <v>50</v>
      </c>
      <c r="H2608" s="19">
        <v>29.67</v>
      </c>
      <c r="I2608" s="19">
        <v>22.36</v>
      </c>
      <c r="J2608" s="19" t="s">
        <v>54</v>
      </c>
      <c r="K2608" s="20">
        <v>0</v>
      </c>
      <c r="L2608" s="20" t="s">
        <v>55</v>
      </c>
      <c r="M2608" s="20" t="s">
        <v>84</v>
      </c>
      <c r="N2608" s="26">
        <v>42570</v>
      </c>
      <c r="O2608" s="20" t="s">
        <v>56</v>
      </c>
      <c r="P2608" t="str">
        <f t="shared" si="40"/>
        <v>INSERT INTO @DataTable (Deal, AdvanceDate, PROV, DealPurpose, RateType, BEACON, LTV, TDS, GDS, InsuranceType, PrincipalBalance, OccupancyType, AccountStatus, Closed_Date, DelinquencyBucket) VALUES (2607, '2010-08-27', 'BC', 'Refinance External', 'ARM', 705, 50, 29.67, 22.36, 'Conv', 0, 'Owner-Occupied', 'Closed', '2016-07-19', 'Current');</v>
      </c>
    </row>
    <row r="2609" spans="1:16" x14ac:dyDescent="0.35">
      <c r="A2609" s="22">
        <v>2608</v>
      </c>
      <c r="B2609" s="21">
        <v>42375</v>
      </c>
      <c r="C2609" s="22" t="s">
        <v>57</v>
      </c>
      <c r="D2609" s="22" t="s">
        <v>52</v>
      </c>
      <c r="E2609" s="22" t="s">
        <v>53</v>
      </c>
      <c r="F2609" s="22">
        <v>728</v>
      </c>
      <c r="G2609" s="22">
        <v>70.180000000000007</v>
      </c>
      <c r="H2609" s="22">
        <v>25.73</v>
      </c>
      <c r="I2609" s="22">
        <v>20.95</v>
      </c>
      <c r="J2609" s="22" t="s">
        <v>54</v>
      </c>
      <c r="K2609" s="23">
        <v>193084.72</v>
      </c>
      <c r="L2609" s="23" t="s">
        <v>55</v>
      </c>
      <c r="M2609" s="23" t="s">
        <v>83</v>
      </c>
      <c r="N2609" s="27"/>
      <c r="O2609" s="23" t="s">
        <v>56</v>
      </c>
      <c r="P2609" t="str">
        <f t="shared" si="40"/>
        <v>INSERT INTO @DataTable (Deal, AdvanceDate, PROV, DealPurpose, RateType, BEACON, LTV, TDS, GDS, InsuranceType, PrincipalBalance, OccupancyType, AccountStatus, Closed_Date, DelinquencyBucket) VALUES (2608, '2016-01-06', 'ON', 'Refinance External', 'Fixed', 728, 70.18, 25.73, 20.95, 'Conv', 193084.72, 'Owner-Occupied', 'Open', '1900-01-00', 'Current');</v>
      </c>
    </row>
    <row r="2610" spans="1:16" x14ac:dyDescent="0.35">
      <c r="A2610" s="19">
        <v>2609</v>
      </c>
      <c r="B2610" s="18">
        <v>40410</v>
      </c>
      <c r="C2610" s="19" t="s">
        <v>57</v>
      </c>
      <c r="D2610" s="19" t="s">
        <v>52</v>
      </c>
      <c r="E2610" s="19" t="s">
        <v>40</v>
      </c>
      <c r="F2610" s="19">
        <v>798</v>
      </c>
      <c r="G2610" s="19">
        <v>80</v>
      </c>
      <c r="H2610" s="19">
        <v>34.68</v>
      </c>
      <c r="I2610" s="19">
        <v>34.68</v>
      </c>
      <c r="J2610" s="19" t="s">
        <v>54</v>
      </c>
      <c r="K2610" s="20">
        <v>0</v>
      </c>
      <c r="L2610" s="20" t="s">
        <v>55</v>
      </c>
      <c r="M2610" s="20" t="s">
        <v>84</v>
      </c>
      <c r="N2610" s="26">
        <v>41505</v>
      </c>
      <c r="O2610" s="20" t="s">
        <v>56</v>
      </c>
      <c r="P2610" t="str">
        <f t="shared" si="40"/>
        <v>INSERT INTO @DataTable (Deal, AdvanceDate, PROV, DealPurpose, RateType, BEACON, LTV, TDS, GDS, InsuranceType, PrincipalBalance, OccupancyType, AccountStatus, Closed_Date, DelinquencyBucket) VALUES (2609, '2010-08-20', 'ON', 'Refinance External', 'ARM', 798, 80, 34.68, 34.68, 'Conv', 0, 'Owner-Occupied', 'Closed', '2013-08-19', 'Current');</v>
      </c>
    </row>
    <row r="2611" spans="1:16" x14ac:dyDescent="0.35">
      <c r="A2611" s="22">
        <v>2610</v>
      </c>
      <c r="B2611" s="21">
        <v>42184</v>
      </c>
      <c r="C2611" s="22" t="s">
        <v>57</v>
      </c>
      <c r="D2611" s="22" t="s">
        <v>61</v>
      </c>
      <c r="E2611" s="22" t="s">
        <v>53</v>
      </c>
      <c r="F2611" s="22">
        <v>773</v>
      </c>
      <c r="G2611" s="22">
        <v>80</v>
      </c>
      <c r="H2611" s="22">
        <v>24.45</v>
      </c>
      <c r="I2611" s="22">
        <v>20</v>
      </c>
      <c r="J2611" s="22" t="s">
        <v>54</v>
      </c>
      <c r="K2611" s="23">
        <v>712237.33</v>
      </c>
      <c r="L2611" s="23" t="s">
        <v>55</v>
      </c>
      <c r="M2611" s="23" t="s">
        <v>83</v>
      </c>
      <c r="N2611" s="27"/>
      <c r="O2611" s="23" t="s">
        <v>56</v>
      </c>
      <c r="P2611" t="str">
        <f t="shared" si="40"/>
        <v>INSERT INTO @DataTable (Deal, AdvanceDate, PROV, DealPurpose, RateType, BEACON, LTV, TDS, GDS, InsuranceType, PrincipalBalance, OccupancyType, AccountStatus, Closed_Date, DelinquencyBucket) VALUES (2610, '2015-06-29', 'ON', 'Purchase', 'Fixed', 773, 80, 24.45, 20, 'Conv', 712237.33, 'Owner-Occupied', 'Open', '1900-01-00', 'Current');</v>
      </c>
    </row>
    <row r="2612" spans="1:16" x14ac:dyDescent="0.35">
      <c r="A2612" s="19">
        <v>2611</v>
      </c>
      <c r="B2612" s="18">
        <v>40935</v>
      </c>
      <c r="C2612" s="19" t="s">
        <v>51</v>
      </c>
      <c r="D2612" s="19" t="s">
        <v>61</v>
      </c>
      <c r="E2612" s="19" t="s">
        <v>53</v>
      </c>
      <c r="F2612" s="19">
        <v>662</v>
      </c>
      <c r="G2612" s="19">
        <v>95</v>
      </c>
      <c r="H2612" s="19">
        <v>43.41</v>
      </c>
      <c r="I2612" s="19">
        <v>29.15</v>
      </c>
      <c r="J2612" s="19" t="s">
        <v>60</v>
      </c>
      <c r="K2612" s="20">
        <v>236689.27</v>
      </c>
      <c r="L2612" s="20" t="s">
        <v>55</v>
      </c>
      <c r="M2612" s="20" t="s">
        <v>83</v>
      </c>
      <c r="N2612" s="26"/>
      <c r="O2612" s="20" t="s">
        <v>56</v>
      </c>
      <c r="P2612" t="str">
        <f t="shared" si="40"/>
        <v>INSERT INTO @DataTable (Deal, AdvanceDate, PROV, DealPurpose, RateType, BEACON, LTV, TDS, GDS, InsuranceType, PrincipalBalance, OccupancyType, AccountStatus, Closed_Date, DelinquencyBucket) VALUES (2611, '2012-01-27', 'AB', 'Purchase', 'Fixed', 662, 95, 43.41, 29.15, 'HiRatio', 236689.27, 'Owner-Occupied', 'Open', '1900-01-00', 'Current');</v>
      </c>
    </row>
    <row r="2613" spans="1:16" x14ac:dyDescent="0.35">
      <c r="A2613" s="22">
        <v>2612</v>
      </c>
      <c r="B2613" s="21">
        <v>42549</v>
      </c>
      <c r="C2613" s="22" t="s">
        <v>58</v>
      </c>
      <c r="D2613" s="22" t="s">
        <v>61</v>
      </c>
      <c r="E2613" s="22" t="s">
        <v>40</v>
      </c>
      <c r="F2613" s="22">
        <v>732</v>
      </c>
      <c r="G2613" s="22">
        <v>80</v>
      </c>
      <c r="H2613" s="22">
        <v>23.65</v>
      </c>
      <c r="I2613" s="22">
        <v>18.309999999999999</v>
      </c>
      <c r="J2613" s="22" t="s">
        <v>54</v>
      </c>
      <c r="K2613" s="23">
        <v>504998.82</v>
      </c>
      <c r="L2613" s="23" t="s">
        <v>55</v>
      </c>
      <c r="M2613" s="23" t="s">
        <v>83</v>
      </c>
      <c r="N2613" s="27"/>
      <c r="O2613" s="23" t="s">
        <v>56</v>
      </c>
      <c r="P2613" t="str">
        <f t="shared" si="40"/>
        <v>INSERT INTO @DataTable (Deal, AdvanceDate, PROV, DealPurpose, RateType, BEACON, LTV, TDS, GDS, InsuranceType, PrincipalBalance, OccupancyType, AccountStatus, Closed_Date, DelinquencyBucket) VALUES (2612, '2016-06-28', 'BC', 'Purchase', 'ARM', 732, 80, 23.65, 18.31, 'Conv', 504998.82, 'Owner-Occupied', 'Open', '1900-01-00', 'Current');</v>
      </c>
    </row>
    <row r="2614" spans="1:16" x14ac:dyDescent="0.35">
      <c r="A2614" s="19">
        <v>2613</v>
      </c>
      <c r="B2614" s="18">
        <v>41009</v>
      </c>
      <c r="C2614" s="19" t="s">
        <v>51</v>
      </c>
      <c r="D2614" s="19" t="s">
        <v>61</v>
      </c>
      <c r="E2614" s="19" t="s">
        <v>53</v>
      </c>
      <c r="F2614" s="19">
        <v>708</v>
      </c>
      <c r="G2614" s="19">
        <v>90</v>
      </c>
      <c r="H2614" s="19">
        <v>30.08</v>
      </c>
      <c r="I2614" s="19">
        <v>17.28</v>
      </c>
      <c r="J2614" s="19" t="s">
        <v>60</v>
      </c>
      <c r="K2614" s="20">
        <v>0</v>
      </c>
      <c r="L2614" s="20" t="s">
        <v>55</v>
      </c>
      <c r="M2614" s="20" t="s">
        <v>84</v>
      </c>
      <c r="N2614" s="26">
        <v>42102</v>
      </c>
      <c r="O2614" s="20" t="s">
        <v>56</v>
      </c>
      <c r="P2614" t="str">
        <f t="shared" si="40"/>
        <v>INSERT INTO @DataTable (Deal, AdvanceDate, PROV, DealPurpose, RateType, BEACON, LTV, TDS, GDS, InsuranceType, PrincipalBalance, OccupancyType, AccountStatus, Closed_Date, DelinquencyBucket) VALUES (2613, '2012-04-10', 'AB', 'Purchase', 'Fixed', 708, 90, 30.08, 17.28, 'HiRatio', 0, 'Owner-Occupied', 'Closed', '2015-04-08', 'Current');</v>
      </c>
    </row>
    <row r="2615" spans="1:16" x14ac:dyDescent="0.35">
      <c r="A2615" s="22">
        <v>2614</v>
      </c>
      <c r="B2615" s="21">
        <v>40876</v>
      </c>
      <c r="C2615" s="22" t="s">
        <v>63</v>
      </c>
      <c r="D2615" s="22" t="s">
        <v>61</v>
      </c>
      <c r="E2615" s="22" t="s">
        <v>53</v>
      </c>
      <c r="F2615" s="22">
        <v>714</v>
      </c>
      <c r="G2615" s="22">
        <v>95</v>
      </c>
      <c r="H2615" s="22">
        <v>35.29</v>
      </c>
      <c r="I2615" s="22">
        <v>20.21</v>
      </c>
      <c r="J2615" s="22" t="s">
        <v>60</v>
      </c>
      <c r="K2615" s="23">
        <v>0</v>
      </c>
      <c r="L2615" s="23" t="s">
        <v>55</v>
      </c>
      <c r="M2615" s="23" t="s">
        <v>84</v>
      </c>
      <c r="N2615" s="27">
        <v>41374</v>
      </c>
      <c r="O2615" s="23" t="s">
        <v>56</v>
      </c>
      <c r="P2615" t="str">
        <f t="shared" si="40"/>
        <v>INSERT INTO @DataTable (Deal, AdvanceDate, PROV, DealPurpose, RateType, BEACON, LTV, TDS, GDS, InsuranceType, PrincipalBalance, OccupancyType, AccountStatus, Closed_Date, DelinquencyBucket) VALUES (2614, '2011-11-29', 'SK', 'Purchase', 'Fixed', 714, 95, 35.29, 20.21, 'HiRatio', 0, 'Owner-Occupied', 'Closed', '2013-04-10', 'Current');</v>
      </c>
    </row>
    <row r="2616" spans="1:16" x14ac:dyDescent="0.35">
      <c r="A2616" s="19">
        <v>2615</v>
      </c>
      <c r="B2616" s="18">
        <v>42243</v>
      </c>
      <c r="C2616" s="19" t="s">
        <v>57</v>
      </c>
      <c r="D2616" s="19" t="s">
        <v>52</v>
      </c>
      <c r="E2616" s="19" t="s">
        <v>40</v>
      </c>
      <c r="F2616" s="19">
        <v>766</v>
      </c>
      <c r="G2616" s="19">
        <v>70.34</v>
      </c>
      <c r="H2616" s="19">
        <v>26.53</v>
      </c>
      <c r="I2616" s="19">
        <v>14.2</v>
      </c>
      <c r="J2616" s="19" t="s">
        <v>54</v>
      </c>
      <c r="K2616" s="20">
        <v>393641.07</v>
      </c>
      <c r="L2616" s="20" t="s">
        <v>55</v>
      </c>
      <c r="M2616" s="20" t="s">
        <v>83</v>
      </c>
      <c r="N2616" s="26"/>
      <c r="O2616" s="20" t="s">
        <v>56</v>
      </c>
      <c r="P2616" t="str">
        <f t="shared" si="40"/>
        <v>INSERT INTO @DataTable (Deal, AdvanceDate, PROV, DealPurpose, RateType, BEACON, LTV, TDS, GDS, InsuranceType, PrincipalBalance, OccupancyType, AccountStatus, Closed_Date, DelinquencyBucket) VALUES (2615, '2015-08-27', 'ON', 'Refinance External', 'ARM', 766, 70.34, 26.53, 14.2, 'Conv', 393641.07, 'Owner-Occupied', 'Open', '1900-01-00', 'Current');</v>
      </c>
    </row>
    <row r="2617" spans="1:16" x14ac:dyDescent="0.35">
      <c r="A2617" s="22">
        <v>2616</v>
      </c>
      <c r="B2617" s="21">
        <v>41306</v>
      </c>
      <c r="C2617" s="22" t="s">
        <v>57</v>
      </c>
      <c r="D2617" s="22" t="s">
        <v>61</v>
      </c>
      <c r="E2617" s="22" t="s">
        <v>53</v>
      </c>
      <c r="F2617" s="22">
        <v>803</v>
      </c>
      <c r="G2617" s="22">
        <v>95</v>
      </c>
      <c r="H2617" s="22">
        <v>37.83</v>
      </c>
      <c r="I2617" s="22">
        <v>37.83</v>
      </c>
      <c r="J2617" s="22" t="s">
        <v>60</v>
      </c>
      <c r="K2617" s="23">
        <v>0</v>
      </c>
      <c r="L2617" s="23" t="s">
        <v>55</v>
      </c>
      <c r="M2617" s="23" t="s">
        <v>84</v>
      </c>
      <c r="N2617" s="27">
        <v>42401</v>
      </c>
      <c r="O2617" s="23" t="s">
        <v>56</v>
      </c>
      <c r="P2617" t="str">
        <f t="shared" si="40"/>
        <v>INSERT INTO @DataTable (Deal, AdvanceDate, PROV, DealPurpose, RateType, BEACON, LTV, TDS, GDS, InsuranceType, PrincipalBalance, OccupancyType, AccountStatus, Closed_Date, DelinquencyBucket) VALUES (2616, '2013-02-01', 'ON', 'Purchase', 'Fixed', 803, 95, 37.83, 37.83, 'HiRatio', 0, 'Owner-Occupied', 'Closed', '2016-02-01', 'Current');</v>
      </c>
    </row>
    <row r="2618" spans="1:16" x14ac:dyDescent="0.35">
      <c r="A2618" s="19">
        <v>2617</v>
      </c>
      <c r="B2618" s="18">
        <v>40854</v>
      </c>
      <c r="C2618" s="19" t="s">
        <v>57</v>
      </c>
      <c r="D2618" s="19" t="s">
        <v>59</v>
      </c>
      <c r="E2618" s="19" t="s">
        <v>53</v>
      </c>
      <c r="F2618" s="19">
        <v>797</v>
      </c>
      <c r="G2618" s="19">
        <v>73.930000000000007</v>
      </c>
      <c r="H2618" s="19">
        <v>41.33</v>
      </c>
      <c r="I2618" s="19">
        <v>22.82</v>
      </c>
      <c r="J2618" s="19" t="s">
        <v>54</v>
      </c>
      <c r="K2618" s="20">
        <v>0</v>
      </c>
      <c r="L2618" s="20" t="s">
        <v>55</v>
      </c>
      <c r="M2618" s="20" t="s">
        <v>84</v>
      </c>
      <c r="N2618" s="26">
        <v>42178</v>
      </c>
      <c r="O2618" s="20" t="s">
        <v>56</v>
      </c>
      <c r="P2618" t="str">
        <f t="shared" si="40"/>
        <v>INSERT INTO @DataTable (Deal, AdvanceDate, PROV, DealPurpose, RateType, BEACON, LTV, TDS, GDS, InsuranceType, PrincipalBalance, OccupancyType, AccountStatus, Closed_Date, DelinquencyBucket) VALUES (2617, '2011-11-07', 'ON', 'Transfer', 'Fixed', 797, 73.93, 41.33, 22.82, 'Conv', 0, 'Owner-Occupied', 'Closed', '2015-06-23', 'Current');</v>
      </c>
    </row>
    <row r="2619" spans="1:16" x14ac:dyDescent="0.35">
      <c r="A2619" s="22">
        <v>2618</v>
      </c>
      <c r="B2619" s="21">
        <v>41543</v>
      </c>
      <c r="C2619" s="22" t="s">
        <v>57</v>
      </c>
      <c r="D2619" s="22" t="s">
        <v>52</v>
      </c>
      <c r="E2619" s="22" t="s">
        <v>40</v>
      </c>
      <c r="F2619" s="22">
        <v>785</v>
      </c>
      <c r="G2619" s="22">
        <v>74.069999999999993</v>
      </c>
      <c r="H2619" s="22">
        <v>30.26</v>
      </c>
      <c r="I2619" s="22">
        <v>29.01</v>
      </c>
      <c r="J2619" s="22" t="s">
        <v>54</v>
      </c>
      <c r="K2619" s="23">
        <v>0</v>
      </c>
      <c r="L2619" s="23" t="s">
        <v>55</v>
      </c>
      <c r="M2619" s="23" t="s">
        <v>84</v>
      </c>
      <c r="N2619" s="27">
        <v>42053</v>
      </c>
      <c r="O2619" s="23" t="s">
        <v>56</v>
      </c>
      <c r="P2619" t="str">
        <f t="shared" si="40"/>
        <v>INSERT INTO @DataTable (Deal, AdvanceDate, PROV, DealPurpose, RateType, BEACON, LTV, TDS, GDS, InsuranceType, PrincipalBalance, OccupancyType, AccountStatus, Closed_Date, DelinquencyBucket) VALUES (2618, '2013-09-26', 'ON', 'Refinance External', 'ARM', 785, 74.07, 30.26, 29.01, 'Conv', 0, 'Owner-Occupied', 'Closed', '2015-02-18', 'Current');</v>
      </c>
    </row>
    <row r="2620" spans="1:16" x14ac:dyDescent="0.35">
      <c r="A2620" s="19">
        <v>2619</v>
      </c>
      <c r="B2620" s="18">
        <v>42445</v>
      </c>
      <c r="C2620" s="19" t="s">
        <v>57</v>
      </c>
      <c r="D2620" s="19" t="s">
        <v>59</v>
      </c>
      <c r="E2620" s="19" t="s">
        <v>53</v>
      </c>
      <c r="F2620" s="19">
        <v>720</v>
      </c>
      <c r="G2620" s="19">
        <v>63.94</v>
      </c>
      <c r="H2620" s="19">
        <v>25.18</v>
      </c>
      <c r="I2620" s="19">
        <v>18.440000000000001</v>
      </c>
      <c r="J2620" s="19" t="s">
        <v>54</v>
      </c>
      <c r="K2620" s="20">
        <v>118024.77</v>
      </c>
      <c r="L2620" s="20" t="s">
        <v>55</v>
      </c>
      <c r="M2620" s="20" t="s">
        <v>83</v>
      </c>
      <c r="N2620" s="26"/>
      <c r="O2620" s="20" t="s">
        <v>56</v>
      </c>
      <c r="P2620" t="str">
        <f t="shared" si="40"/>
        <v>INSERT INTO @DataTable (Deal, AdvanceDate, PROV, DealPurpose, RateType, BEACON, LTV, TDS, GDS, InsuranceType, PrincipalBalance, OccupancyType, AccountStatus, Closed_Date, DelinquencyBucket) VALUES (2619, '2016-03-16', 'ON', 'Transfer', 'Fixed', 720, 63.94, 25.18, 18.44, 'Conv', 118024.77, 'Owner-Occupied', 'Open', '1900-01-00', 'Current');</v>
      </c>
    </row>
    <row r="2621" spans="1:16" x14ac:dyDescent="0.35">
      <c r="A2621" s="22">
        <v>2620</v>
      </c>
      <c r="B2621" s="21">
        <v>41040</v>
      </c>
      <c r="C2621" s="22" t="s">
        <v>51</v>
      </c>
      <c r="D2621" s="22" t="s">
        <v>52</v>
      </c>
      <c r="E2621" s="22" t="s">
        <v>53</v>
      </c>
      <c r="F2621" s="22">
        <v>673</v>
      </c>
      <c r="G2621" s="22">
        <v>84.99</v>
      </c>
      <c r="H2621" s="22">
        <v>28.71</v>
      </c>
      <c r="I2621" s="22">
        <v>14.81</v>
      </c>
      <c r="J2621" s="22" t="s">
        <v>60</v>
      </c>
      <c r="K2621" s="23">
        <v>0</v>
      </c>
      <c r="L2621" s="23" t="s">
        <v>55</v>
      </c>
      <c r="M2621" s="23" t="s">
        <v>84</v>
      </c>
      <c r="N2621" s="27">
        <v>42601</v>
      </c>
      <c r="O2621" s="23" t="s">
        <v>56</v>
      </c>
      <c r="P2621" t="str">
        <f t="shared" si="40"/>
        <v>INSERT INTO @DataTable (Deal, AdvanceDate, PROV, DealPurpose, RateType, BEACON, LTV, TDS, GDS, InsuranceType, PrincipalBalance, OccupancyType, AccountStatus, Closed_Date, DelinquencyBucket) VALUES (2620, '2012-05-11', 'AB', 'Refinance External', 'Fixed', 673, 84.99, 28.71, 14.81, 'HiRatio', 0, 'Owner-Occupied', 'Closed', '2016-08-19', 'Current');</v>
      </c>
    </row>
    <row r="2622" spans="1:16" x14ac:dyDescent="0.35">
      <c r="A2622" s="19">
        <v>2621</v>
      </c>
      <c r="B2622" s="18">
        <v>42724</v>
      </c>
      <c r="C2622" s="19" t="s">
        <v>70</v>
      </c>
      <c r="D2622" s="19" t="s">
        <v>61</v>
      </c>
      <c r="E2622" s="19" t="s">
        <v>53</v>
      </c>
      <c r="F2622" s="19">
        <v>791</v>
      </c>
      <c r="G2622" s="19">
        <v>95</v>
      </c>
      <c r="H2622" s="19">
        <v>32.96</v>
      </c>
      <c r="I2622" s="19">
        <v>24.68</v>
      </c>
      <c r="J2622" s="19" t="s">
        <v>60</v>
      </c>
      <c r="K2622" s="20">
        <v>125587.92</v>
      </c>
      <c r="L2622" s="20" t="s">
        <v>55</v>
      </c>
      <c r="M2622" s="20" t="s">
        <v>83</v>
      </c>
      <c r="N2622" s="26"/>
      <c r="O2622" s="20" t="s">
        <v>56</v>
      </c>
      <c r="P2622" t="str">
        <f t="shared" si="40"/>
        <v>INSERT INTO @DataTable (Deal, AdvanceDate, PROV, DealPurpose, RateType, BEACON, LTV, TDS, GDS, InsuranceType, PrincipalBalance, OccupancyType, AccountStatus, Closed_Date, DelinquencyBucket) VALUES (2621, '2016-12-20', 'NB', 'Purchase', 'Fixed', 791, 95, 32.96, 24.68, 'HiRatio', 125587.92, 'Owner-Occupied', 'Open', '1900-01-00', 'Current');</v>
      </c>
    </row>
    <row r="2623" spans="1:16" x14ac:dyDescent="0.35">
      <c r="A2623" s="22">
        <v>2622</v>
      </c>
      <c r="B2623" s="21">
        <v>42464</v>
      </c>
      <c r="C2623" s="22" t="s">
        <v>57</v>
      </c>
      <c r="D2623" s="22" t="s">
        <v>61</v>
      </c>
      <c r="E2623" s="22" t="s">
        <v>53</v>
      </c>
      <c r="F2623" s="22">
        <v>789</v>
      </c>
      <c r="G2623" s="22">
        <v>80</v>
      </c>
      <c r="H2623" s="22">
        <v>38.64</v>
      </c>
      <c r="I2623" s="22">
        <v>38.64</v>
      </c>
      <c r="J2623" s="22" t="s">
        <v>54</v>
      </c>
      <c r="K2623" s="23">
        <v>467567.58</v>
      </c>
      <c r="L2623" s="23" t="s">
        <v>55</v>
      </c>
      <c r="M2623" s="23" t="s">
        <v>83</v>
      </c>
      <c r="N2623" s="27"/>
      <c r="O2623" s="23" t="s">
        <v>56</v>
      </c>
      <c r="P2623" t="str">
        <f t="shared" si="40"/>
        <v>INSERT INTO @DataTable (Deal, AdvanceDate, PROV, DealPurpose, RateType, BEACON, LTV, TDS, GDS, InsuranceType, PrincipalBalance, OccupancyType, AccountStatus, Closed_Date, DelinquencyBucket) VALUES (2622, '2016-04-04', 'ON', 'Purchase', 'Fixed', 789, 80, 38.64, 38.64, 'Conv', 467567.58, 'Owner-Occupied', 'Open', '1900-01-00', 'Current');</v>
      </c>
    </row>
    <row r="2624" spans="1:16" x14ac:dyDescent="0.35">
      <c r="A2624" s="19">
        <v>2623</v>
      </c>
      <c r="B2624" s="18">
        <v>42123</v>
      </c>
      <c r="C2624" s="19" t="s">
        <v>58</v>
      </c>
      <c r="D2624" s="19" t="s">
        <v>61</v>
      </c>
      <c r="E2624" s="19" t="s">
        <v>53</v>
      </c>
      <c r="F2624" s="19">
        <v>802</v>
      </c>
      <c r="G2624" s="19">
        <v>72.45</v>
      </c>
      <c r="H2624" s="19">
        <v>29.34</v>
      </c>
      <c r="I2624" s="19">
        <v>23.57</v>
      </c>
      <c r="J2624" s="19" t="s">
        <v>54</v>
      </c>
      <c r="K2624" s="20">
        <v>252616.44</v>
      </c>
      <c r="L2624" s="20" t="s">
        <v>55</v>
      </c>
      <c r="M2624" s="20" t="s">
        <v>83</v>
      </c>
      <c r="N2624" s="26"/>
      <c r="O2624" s="20" t="s">
        <v>56</v>
      </c>
      <c r="P2624" t="str">
        <f t="shared" si="40"/>
        <v>INSERT INTO @DataTable (Deal, AdvanceDate, PROV, DealPurpose, RateType, BEACON, LTV, TDS, GDS, InsuranceType, PrincipalBalance, OccupancyType, AccountStatus, Closed_Date, DelinquencyBucket) VALUES (2623, '2015-04-29', 'BC', 'Purchase', 'Fixed', 802, 72.45, 29.34, 23.57, 'Conv', 252616.44, 'Owner-Occupied', 'Open', '1900-01-00', 'Current');</v>
      </c>
    </row>
    <row r="2625" spans="1:16" x14ac:dyDescent="0.35">
      <c r="A2625" s="22">
        <v>2624</v>
      </c>
      <c r="B2625" s="21">
        <v>42425</v>
      </c>
      <c r="C2625" s="22" t="s">
        <v>57</v>
      </c>
      <c r="D2625" s="22" t="s">
        <v>61</v>
      </c>
      <c r="E2625" s="22" t="s">
        <v>53</v>
      </c>
      <c r="F2625" s="22">
        <v>759</v>
      </c>
      <c r="G2625" s="22">
        <v>94.38</v>
      </c>
      <c r="H2625" s="22">
        <v>33.630000000000003</v>
      </c>
      <c r="I2625" s="22">
        <v>31.54</v>
      </c>
      <c r="J2625" s="22" t="s">
        <v>60</v>
      </c>
      <c r="K2625" s="23">
        <v>421731.38</v>
      </c>
      <c r="L2625" s="23" t="s">
        <v>55</v>
      </c>
      <c r="M2625" s="23" t="s">
        <v>83</v>
      </c>
      <c r="N2625" s="27"/>
      <c r="O2625" s="23" t="s">
        <v>56</v>
      </c>
      <c r="P2625" t="str">
        <f t="shared" si="40"/>
        <v>INSERT INTO @DataTable (Deal, AdvanceDate, PROV, DealPurpose, RateType, BEACON, LTV, TDS, GDS, InsuranceType, PrincipalBalance, OccupancyType, AccountStatus, Closed_Date, DelinquencyBucket) VALUES (2624, '2016-02-25', 'ON', 'Purchase', 'Fixed', 759, 94.38, 33.63, 31.54, 'HiRatio', 421731.38, 'Owner-Occupied', 'Open', '1900-01-00', 'Current');</v>
      </c>
    </row>
    <row r="2626" spans="1:16" x14ac:dyDescent="0.35">
      <c r="A2626" s="19">
        <v>2625</v>
      </c>
      <c r="B2626" s="18">
        <v>41771</v>
      </c>
      <c r="C2626" s="19" t="s">
        <v>57</v>
      </c>
      <c r="D2626" s="19" t="s">
        <v>52</v>
      </c>
      <c r="E2626" s="19" t="s">
        <v>40</v>
      </c>
      <c r="F2626" s="19">
        <v>798</v>
      </c>
      <c r="G2626" s="19">
        <v>72.89</v>
      </c>
      <c r="H2626" s="19">
        <v>23.55</v>
      </c>
      <c r="I2626" s="19">
        <v>18.52</v>
      </c>
      <c r="J2626" s="19" t="s">
        <v>54</v>
      </c>
      <c r="K2626" s="20">
        <v>243415.15</v>
      </c>
      <c r="L2626" s="20" t="s">
        <v>55</v>
      </c>
      <c r="M2626" s="20" t="s">
        <v>83</v>
      </c>
      <c r="N2626" s="26"/>
      <c r="O2626" s="20" t="s">
        <v>56</v>
      </c>
      <c r="P2626" t="str">
        <f t="shared" si="40"/>
        <v>INSERT INTO @DataTable (Deal, AdvanceDate, PROV, DealPurpose, RateType, BEACON, LTV, TDS, GDS, InsuranceType, PrincipalBalance, OccupancyType, AccountStatus, Closed_Date, DelinquencyBucket) VALUES (2625, '2014-05-12', 'ON', 'Refinance External', 'ARM', 798, 72.89, 23.55, 18.52, 'Conv', 243415.15, 'Owner-Occupied', 'Open', '1900-01-00', 'Current');</v>
      </c>
    </row>
    <row r="2627" spans="1:16" x14ac:dyDescent="0.35">
      <c r="A2627" s="22">
        <v>2626</v>
      </c>
      <c r="B2627" s="21">
        <v>41558</v>
      </c>
      <c r="C2627" s="22" t="s">
        <v>57</v>
      </c>
      <c r="D2627" s="22" t="s">
        <v>61</v>
      </c>
      <c r="E2627" s="22" t="s">
        <v>40</v>
      </c>
      <c r="F2627" s="22">
        <v>734</v>
      </c>
      <c r="G2627" s="22">
        <v>95</v>
      </c>
      <c r="H2627" s="22">
        <v>28</v>
      </c>
      <c r="I2627" s="22">
        <v>12.86</v>
      </c>
      <c r="J2627" s="22" t="s">
        <v>60</v>
      </c>
      <c r="K2627" s="23">
        <v>0</v>
      </c>
      <c r="L2627" s="23" t="s">
        <v>55</v>
      </c>
      <c r="M2627" s="23" t="s">
        <v>84</v>
      </c>
      <c r="N2627" s="27">
        <v>42647</v>
      </c>
      <c r="O2627" s="23" t="s">
        <v>56</v>
      </c>
      <c r="P2627" t="str">
        <f t="shared" ref="P2627:P2690" si="41">"INSERT INTO @DataTable (Deal, AdvanceDate, PROV, DealPurpose, RateType, BEACON, LTV, TDS, GDS, InsuranceType, PrincipalBalance, OccupancyType, AccountStatus, Closed_Date, DelinquencyBucket) VALUES (" &amp; A2627 &amp; ", " &amp; "'" &amp; TEXT(B2627, "yyyy-mm-dd") &amp; "', '" &amp; C2627 &amp; "', '" &amp; D2627 &amp; "', '" &amp; E2627 &amp; "', " &amp; F2627 &amp; ", " &amp; G2627 &amp; ", " &amp; H2627 &amp; ", " &amp; I2627 &amp; ", '" &amp; J2627 &amp; "', " &amp; K2627 &amp; ", '" &amp; L2627 &amp; "', '" &amp; M2627 &amp; "', '" &amp;TEXT(N2627, "yyyy-mm-dd") &amp; "', '" &amp; O2627 &amp; "');"</f>
        <v>INSERT INTO @DataTable (Deal, AdvanceDate, PROV, DealPurpose, RateType, BEACON, LTV, TDS, GDS, InsuranceType, PrincipalBalance, OccupancyType, AccountStatus, Closed_Date, DelinquencyBucket) VALUES (2626, '2013-10-11', 'ON', 'Purchase', 'ARM', 734, 95, 28, 12.86, 'HiRatio', 0, 'Owner-Occupied', 'Closed', '2016-10-04', 'Current');</v>
      </c>
    </row>
    <row r="2628" spans="1:16" x14ac:dyDescent="0.35">
      <c r="A2628" s="19">
        <v>2627</v>
      </c>
      <c r="B2628" s="18">
        <v>41565</v>
      </c>
      <c r="C2628" s="19" t="s">
        <v>57</v>
      </c>
      <c r="D2628" s="19" t="s">
        <v>52</v>
      </c>
      <c r="E2628" s="19" t="s">
        <v>40</v>
      </c>
      <c r="F2628" s="19">
        <v>700</v>
      </c>
      <c r="G2628" s="19">
        <v>80</v>
      </c>
      <c r="H2628" s="19">
        <v>30.65</v>
      </c>
      <c r="I2628" s="19">
        <v>19</v>
      </c>
      <c r="J2628" s="19" t="s">
        <v>54</v>
      </c>
      <c r="K2628" s="20">
        <v>0</v>
      </c>
      <c r="L2628" s="20" t="s">
        <v>55</v>
      </c>
      <c r="M2628" s="20" t="s">
        <v>84</v>
      </c>
      <c r="N2628" s="26">
        <v>42695</v>
      </c>
      <c r="O2628" s="20" t="s">
        <v>56</v>
      </c>
      <c r="P2628" t="str">
        <f t="shared" si="41"/>
        <v>INSERT INTO @DataTable (Deal, AdvanceDate, PROV, DealPurpose, RateType, BEACON, LTV, TDS, GDS, InsuranceType, PrincipalBalance, OccupancyType, AccountStatus, Closed_Date, DelinquencyBucket) VALUES (2627, '2013-10-18', 'ON', 'Refinance External', 'ARM', 700, 80, 30.65, 19, 'Conv', 0, 'Owner-Occupied', 'Closed', '2016-11-21', 'Current');</v>
      </c>
    </row>
    <row r="2629" spans="1:16" x14ac:dyDescent="0.35">
      <c r="A2629" s="22">
        <v>2628</v>
      </c>
      <c r="B2629" s="21">
        <v>41787</v>
      </c>
      <c r="C2629" s="22" t="s">
        <v>57</v>
      </c>
      <c r="D2629" s="22" t="s">
        <v>52</v>
      </c>
      <c r="E2629" s="22" t="s">
        <v>53</v>
      </c>
      <c r="F2629" s="22">
        <v>707</v>
      </c>
      <c r="G2629" s="22">
        <v>78.72</v>
      </c>
      <c r="H2629" s="22">
        <v>30.24</v>
      </c>
      <c r="I2629" s="22">
        <v>18.010000000000002</v>
      </c>
      <c r="J2629" s="22" t="s">
        <v>54</v>
      </c>
      <c r="K2629" s="23">
        <v>177283.25</v>
      </c>
      <c r="L2629" s="23" t="s">
        <v>55</v>
      </c>
      <c r="M2629" s="23" t="s">
        <v>83</v>
      </c>
      <c r="N2629" s="27"/>
      <c r="O2629" s="23" t="s">
        <v>56</v>
      </c>
      <c r="P2629" t="str">
        <f t="shared" si="41"/>
        <v>INSERT INTO @DataTable (Deal, AdvanceDate, PROV, DealPurpose, RateType, BEACON, LTV, TDS, GDS, InsuranceType, PrincipalBalance, OccupancyType, AccountStatus, Closed_Date, DelinquencyBucket) VALUES (2628, '2014-05-28', 'ON', 'Refinance External', 'Fixed', 707, 78.72, 30.24, 18.01, 'Conv', 177283.25, 'Owner-Occupied', 'Open', '1900-01-00', 'Current');</v>
      </c>
    </row>
    <row r="2630" spans="1:16" x14ac:dyDescent="0.35">
      <c r="A2630" s="19">
        <v>2629</v>
      </c>
      <c r="B2630" s="18">
        <v>42011</v>
      </c>
      <c r="C2630" s="19" t="s">
        <v>58</v>
      </c>
      <c r="D2630" s="19" t="s">
        <v>59</v>
      </c>
      <c r="E2630" s="19" t="s">
        <v>40</v>
      </c>
      <c r="F2630" s="19">
        <v>732</v>
      </c>
      <c r="G2630" s="19">
        <v>61.51</v>
      </c>
      <c r="H2630" s="19">
        <v>21.53</v>
      </c>
      <c r="I2630" s="19">
        <v>16.809999999999999</v>
      </c>
      <c r="J2630" s="19" t="s">
        <v>54</v>
      </c>
      <c r="K2630" s="20">
        <v>242198.11</v>
      </c>
      <c r="L2630" s="20" t="s">
        <v>55</v>
      </c>
      <c r="M2630" s="20" t="s">
        <v>83</v>
      </c>
      <c r="N2630" s="26"/>
      <c r="O2630" s="20" t="s">
        <v>56</v>
      </c>
      <c r="P2630" t="str">
        <f t="shared" si="41"/>
        <v>INSERT INTO @DataTable (Deal, AdvanceDate, PROV, DealPurpose, RateType, BEACON, LTV, TDS, GDS, InsuranceType, PrincipalBalance, OccupancyType, AccountStatus, Closed_Date, DelinquencyBucket) VALUES (2629, '2015-01-07', 'BC', 'Transfer', 'ARM', 732, 61.51, 21.53, 16.81, 'Conv', 242198.11, 'Owner-Occupied', 'Open', '1900-01-00', 'Current');</v>
      </c>
    </row>
    <row r="2631" spans="1:16" x14ac:dyDescent="0.35">
      <c r="A2631" s="22">
        <v>2630</v>
      </c>
      <c r="B2631" s="21">
        <v>42597</v>
      </c>
      <c r="C2631" s="22" t="s">
        <v>57</v>
      </c>
      <c r="D2631" s="22" t="s">
        <v>61</v>
      </c>
      <c r="E2631" s="22" t="s">
        <v>53</v>
      </c>
      <c r="F2631" s="22">
        <v>737</v>
      </c>
      <c r="G2631" s="22">
        <v>80</v>
      </c>
      <c r="H2631" s="22">
        <v>40.049999999999997</v>
      </c>
      <c r="I2631" s="22">
        <v>31.72</v>
      </c>
      <c r="J2631" s="22" t="s">
        <v>54</v>
      </c>
      <c r="K2631" s="23">
        <v>373237.03</v>
      </c>
      <c r="L2631" s="23" t="s">
        <v>55</v>
      </c>
      <c r="M2631" s="23" t="s">
        <v>83</v>
      </c>
      <c r="N2631" s="27"/>
      <c r="O2631" s="23" t="s">
        <v>56</v>
      </c>
      <c r="P2631" t="str">
        <f t="shared" si="41"/>
        <v>INSERT INTO @DataTable (Deal, AdvanceDate, PROV, DealPurpose, RateType, BEACON, LTV, TDS, GDS, InsuranceType, PrincipalBalance, OccupancyType, AccountStatus, Closed_Date, DelinquencyBucket) VALUES (2630, '2016-08-15', 'ON', 'Purchase', 'Fixed', 737, 80, 40.05, 31.72, 'Conv', 373237.03, 'Owner-Occupied', 'Open', '1900-01-00', 'Current');</v>
      </c>
    </row>
    <row r="2632" spans="1:16" x14ac:dyDescent="0.35">
      <c r="A2632" s="19">
        <v>2631</v>
      </c>
      <c r="B2632" s="18">
        <v>41095</v>
      </c>
      <c r="C2632" s="19" t="s">
        <v>57</v>
      </c>
      <c r="D2632" s="19" t="s">
        <v>61</v>
      </c>
      <c r="E2632" s="19" t="s">
        <v>53</v>
      </c>
      <c r="F2632" s="19">
        <v>673</v>
      </c>
      <c r="G2632" s="19">
        <v>95</v>
      </c>
      <c r="H2632" s="19">
        <v>35.549999999999997</v>
      </c>
      <c r="I2632" s="19">
        <v>16.93</v>
      </c>
      <c r="J2632" s="19" t="s">
        <v>60</v>
      </c>
      <c r="K2632" s="20">
        <v>248301.13</v>
      </c>
      <c r="L2632" s="20" t="s">
        <v>55</v>
      </c>
      <c r="M2632" s="20" t="s">
        <v>83</v>
      </c>
      <c r="N2632" s="26"/>
      <c r="O2632" s="20" t="s">
        <v>56</v>
      </c>
      <c r="P2632" t="str">
        <f t="shared" si="41"/>
        <v>INSERT INTO @DataTable (Deal, AdvanceDate, PROV, DealPurpose, RateType, BEACON, LTV, TDS, GDS, InsuranceType, PrincipalBalance, OccupancyType, AccountStatus, Closed_Date, DelinquencyBucket) VALUES (2631, '2012-07-05', 'ON', 'Purchase', 'Fixed', 673, 95, 35.55, 16.93, 'HiRatio', 248301.13, 'Owner-Occupied', 'Open', '1900-01-00', 'Current');</v>
      </c>
    </row>
    <row r="2633" spans="1:16" x14ac:dyDescent="0.35">
      <c r="A2633" s="22">
        <v>2632</v>
      </c>
      <c r="B2633" s="21">
        <v>41872</v>
      </c>
      <c r="C2633" s="22" t="s">
        <v>57</v>
      </c>
      <c r="D2633" s="22" t="s">
        <v>59</v>
      </c>
      <c r="E2633" s="22" t="s">
        <v>40</v>
      </c>
      <c r="F2633" s="22">
        <v>771</v>
      </c>
      <c r="G2633" s="22">
        <v>71.48</v>
      </c>
      <c r="H2633" s="22">
        <v>27.16</v>
      </c>
      <c r="I2633" s="22">
        <v>23.33</v>
      </c>
      <c r="J2633" s="22" t="s">
        <v>54</v>
      </c>
      <c r="K2633" s="23">
        <v>278169.46000000002</v>
      </c>
      <c r="L2633" s="23" t="s">
        <v>55</v>
      </c>
      <c r="M2633" s="23" t="s">
        <v>83</v>
      </c>
      <c r="N2633" s="27"/>
      <c r="O2633" s="23" t="s">
        <v>56</v>
      </c>
      <c r="P2633" t="str">
        <f t="shared" si="41"/>
        <v>INSERT INTO @DataTable (Deal, AdvanceDate, PROV, DealPurpose, RateType, BEACON, LTV, TDS, GDS, InsuranceType, PrincipalBalance, OccupancyType, AccountStatus, Closed_Date, DelinquencyBucket) VALUES (2632, '2014-08-21', 'ON', 'Transfer', 'ARM', 771, 71.48, 27.16, 23.33, 'Conv', 278169.46, 'Owner-Occupied', 'Open', '1900-01-00', 'Current');</v>
      </c>
    </row>
    <row r="2634" spans="1:16" x14ac:dyDescent="0.35">
      <c r="A2634" s="19">
        <v>2633</v>
      </c>
      <c r="B2634" s="18">
        <v>40877</v>
      </c>
      <c r="C2634" s="19" t="s">
        <v>58</v>
      </c>
      <c r="D2634" s="19" t="s">
        <v>61</v>
      </c>
      <c r="E2634" s="19" t="s">
        <v>53</v>
      </c>
      <c r="F2634" s="19">
        <v>728</v>
      </c>
      <c r="G2634" s="19">
        <v>94.97</v>
      </c>
      <c r="H2634" s="19">
        <v>24.29</v>
      </c>
      <c r="I2634" s="19">
        <v>23.4</v>
      </c>
      <c r="J2634" s="19" t="s">
        <v>60</v>
      </c>
      <c r="K2634" s="20">
        <v>0</v>
      </c>
      <c r="L2634" s="20" t="s">
        <v>55</v>
      </c>
      <c r="M2634" s="20" t="s">
        <v>84</v>
      </c>
      <c r="N2634" s="26">
        <v>41493</v>
      </c>
      <c r="O2634" s="20" t="s">
        <v>56</v>
      </c>
      <c r="P2634" t="str">
        <f t="shared" si="41"/>
        <v>INSERT INTO @DataTable (Deal, AdvanceDate, PROV, DealPurpose, RateType, BEACON, LTV, TDS, GDS, InsuranceType, PrincipalBalance, OccupancyType, AccountStatus, Closed_Date, DelinquencyBucket) VALUES (2633, '2011-11-30', 'BC', 'Purchase', 'Fixed', 728, 94.97, 24.29, 23.4, 'HiRatio', 0, 'Owner-Occupied', 'Closed', '2013-08-07', 'Current');</v>
      </c>
    </row>
    <row r="2635" spans="1:16" x14ac:dyDescent="0.35">
      <c r="A2635" s="22">
        <v>2634</v>
      </c>
      <c r="B2635" s="21">
        <v>41781</v>
      </c>
      <c r="C2635" s="22" t="s">
        <v>57</v>
      </c>
      <c r="D2635" s="22" t="s">
        <v>61</v>
      </c>
      <c r="E2635" s="22" t="s">
        <v>53</v>
      </c>
      <c r="F2635" s="22">
        <v>793</v>
      </c>
      <c r="G2635" s="22">
        <v>70.11</v>
      </c>
      <c r="H2635" s="22">
        <v>35.130000000000003</v>
      </c>
      <c r="I2635" s="22">
        <v>29.77</v>
      </c>
      <c r="J2635" s="22" t="s">
        <v>54</v>
      </c>
      <c r="K2635" s="23">
        <v>283389.36</v>
      </c>
      <c r="L2635" s="23" t="s">
        <v>55</v>
      </c>
      <c r="M2635" s="23" t="s">
        <v>83</v>
      </c>
      <c r="N2635" s="27"/>
      <c r="O2635" s="23" t="s">
        <v>56</v>
      </c>
      <c r="P2635" t="str">
        <f t="shared" si="41"/>
        <v>INSERT INTO @DataTable (Deal, AdvanceDate, PROV, DealPurpose, RateType, BEACON, LTV, TDS, GDS, InsuranceType, PrincipalBalance, OccupancyType, AccountStatus, Closed_Date, DelinquencyBucket) VALUES (2634, '2014-05-22', 'ON', 'Purchase', 'Fixed', 793, 70.11, 35.13, 29.77, 'Conv', 283389.36, 'Owner-Occupied', 'Open', '1900-01-00', 'Current');</v>
      </c>
    </row>
    <row r="2636" spans="1:16" x14ac:dyDescent="0.35">
      <c r="A2636" s="19">
        <v>2635</v>
      </c>
      <c r="B2636" s="18">
        <v>42138</v>
      </c>
      <c r="C2636" s="19" t="s">
        <v>57</v>
      </c>
      <c r="D2636" s="19" t="s">
        <v>52</v>
      </c>
      <c r="E2636" s="19" t="s">
        <v>53</v>
      </c>
      <c r="F2636" s="19">
        <v>656</v>
      </c>
      <c r="G2636" s="19">
        <v>75</v>
      </c>
      <c r="H2636" s="19">
        <v>41.1</v>
      </c>
      <c r="I2636" s="19">
        <v>28.31</v>
      </c>
      <c r="J2636" s="19" t="s">
        <v>54</v>
      </c>
      <c r="K2636" s="20">
        <v>249871.9</v>
      </c>
      <c r="L2636" s="20" t="s">
        <v>55</v>
      </c>
      <c r="M2636" s="20" t="s">
        <v>83</v>
      </c>
      <c r="N2636" s="26"/>
      <c r="O2636" s="20" t="s">
        <v>56</v>
      </c>
      <c r="P2636" t="str">
        <f t="shared" si="41"/>
        <v>INSERT INTO @DataTable (Deal, AdvanceDate, PROV, DealPurpose, RateType, BEACON, LTV, TDS, GDS, InsuranceType, PrincipalBalance, OccupancyType, AccountStatus, Closed_Date, DelinquencyBucket) VALUES (2635, '2015-05-14', 'ON', 'Refinance External', 'Fixed', 656, 75, 41.1, 28.31, 'Conv', 249871.9, 'Owner-Occupied', 'Open', '1900-01-00', 'Current');</v>
      </c>
    </row>
    <row r="2637" spans="1:16" x14ac:dyDescent="0.35">
      <c r="A2637" s="22">
        <v>2636</v>
      </c>
      <c r="B2637" s="21">
        <v>41177</v>
      </c>
      <c r="C2637" s="22" t="s">
        <v>51</v>
      </c>
      <c r="D2637" s="22" t="s">
        <v>61</v>
      </c>
      <c r="E2637" s="22" t="s">
        <v>53</v>
      </c>
      <c r="F2637" s="22">
        <v>754</v>
      </c>
      <c r="G2637" s="22">
        <v>95</v>
      </c>
      <c r="H2637" s="22">
        <v>36.28</v>
      </c>
      <c r="I2637" s="22">
        <v>18.48</v>
      </c>
      <c r="J2637" s="22" t="s">
        <v>60</v>
      </c>
      <c r="K2637" s="23">
        <v>173817.25</v>
      </c>
      <c r="L2637" s="23" t="s">
        <v>55</v>
      </c>
      <c r="M2637" s="23" t="s">
        <v>83</v>
      </c>
      <c r="N2637" s="27"/>
      <c r="O2637" s="23" t="s">
        <v>56</v>
      </c>
      <c r="P2637" t="str">
        <f t="shared" si="41"/>
        <v>INSERT INTO @DataTable (Deal, AdvanceDate, PROV, DealPurpose, RateType, BEACON, LTV, TDS, GDS, InsuranceType, PrincipalBalance, OccupancyType, AccountStatus, Closed_Date, DelinquencyBucket) VALUES (2636, '2012-09-25', 'AB', 'Purchase', 'Fixed', 754, 95, 36.28, 18.48, 'HiRatio', 173817.25, 'Owner-Occupied', 'Open', '1900-01-00', 'Current');</v>
      </c>
    </row>
    <row r="2638" spans="1:16" x14ac:dyDescent="0.35">
      <c r="A2638" s="19">
        <v>2637</v>
      </c>
      <c r="B2638" s="18">
        <v>40844</v>
      </c>
      <c r="C2638" s="19" t="s">
        <v>57</v>
      </c>
      <c r="D2638" s="19" t="s">
        <v>61</v>
      </c>
      <c r="E2638" s="19" t="s">
        <v>53</v>
      </c>
      <c r="F2638" s="19">
        <v>771</v>
      </c>
      <c r="G2638" s="19">
        <v>76.09</v>
      </c>
      <c r="H2638" s="19">
        <v>32.880000000000003</v>
      </c>
      <c r="I2638" s="19">
        <v>24.62</v>
      </c>
      <c r="J2638" s="19" t="s">
        <v>54</v>
      </c>
      <c r="K2638" s="20">
        <v>0</v>
      </c>
      <c r="L2638" s="20" t="s">
        <v>55</v>
      </c>
      <c r="M2638" s="20" t="s">
        <v>84</v>
      </c>
      <c r="N2638" s="26">
        <v>42305</v>
      </c>
      <c r="O2638" s="20" t="s">
        <v>56</v>
      </c>
      <c r="P2638" t="str">
        <f t="shared" si="41"/>
        <v>INSERT INTO @DataTable (Deal, AdvanceDate, PROV, DealPurpose, RateType, BEACON, LTV, TDS, GDS, InsuranceType, PrincipalBalance, OccupancyType, AccountStatus, Closed_Date, DelinquencyBucket) VALUES (2637, '2011-10-28', 'ON', 'Purchase', 'Fixed', 771, 76.09, 32.88, 24.62, 'Conv', 0, 'Owner-Occupied', 'Closed', '2015-10-28', 'Current');</v>
      </c>
    </row>
    <row r="2639" spans="1:16" x14ac:dyDescent="0.35">
      <c r="A2639" s="22">
        <v>2638</v>
      </c>
      <c r="B2639" s="21">
        <v>40998</v>
      </c>
      <c r="C2639" s="22" t="s">
        <v>57</v>
      </c>
      <c r="D2639" s="22" t="s">
        <v>61</v>
      </c>
      <c r="E2639" s="22" t="s">
        <v>53</v>
      </c>
      <c r="F2639" s="22">
        <v>724</v>
      </c>
      <c r="G2639" s="22">
        <v>95</v>
      </c>
      <c r="H2639" s="22">
        <v>37.159999999999997</v>
      </c>
      <c r="I2639" s="22">
        <v>24.55</v>
      </c>
      <c r="J2639" s="22" t="s">
        <v>60</v>
      </c>
      <c r="K2639" s="23">
        <v>0</v>
      </c>
      <c r="L2639" s="23" t="s">
        <v>55</v>
      </c>
      <c r="M2639" s="23" t="s">
        <v>84</v>
      </c>
      <c r="N2639" s="27">
        <v>42739</v>
      </c>
      <c r="O2639" s="23" t="s">
        <v>56</v>
      </c>
      <c r="P2639" t="str">
        <f t="shared" si="41"/>
        <v>INSERT INTO @DataTable (Deal, AdvanceDate, PROV, DealPurpose, RateType, BEACON, LTV, TDS, GDS, InsuranceType, PrincipalBalance, OccupancyType, AccountStatus, Closed_Date, DelinquencyBucket) VALUES (2638, '2012-03-30', 'ON', 'Purchase', 'Fixed', 724, 95, 37.16, 24.55, 'HiRatio', 0, 'Owner-Occupied', 'Closed', '2017-01-04', 'Current');</v>
      </c>
    </row>
    <row r="2640" spans="1:16" x14ac:dyDescent="0.35">
      <c r="A2640" s="19">
        <v>2639</v>
      </c>
      <c r="B2640" s="18">
        <v>42243</v>
      </c>
      <c r="C2640" s="19" t="s">
        <v>57</v>
      </c>
      <c r="D2640" s="19" t="s">
        <v>61</v>
      </c>
      <c r="E2640" s="19" t="s">
        <v>40</v>
      </c>
      <c r="F2640" s="19">
        <v>745</v>
      </c>
      <c r="G2640" s="19">
        <v>90</v>
      </c>
      <c r="H2640" s="19">
        <v>29.27</v>
      </c>
      <c r="I2640" s="19">
        <v>17.59</v>
      </c>
      <c r="J2640" s="19" t="s">
        <v>60</v>
      </c>
      <c r="K2640" s="20">
        <v>413597.73</v>
      </c>
      <c r="L2640" s="20" t="s">
        <v>55</v>
      </c>
      <c r="M2640" s="20" t="s">
        <v>83</v>
      </c>
      <c r="N2640" s="26"/>
      <c r="O2640" s="20" t="s">
        <v>56</v>
      </c>
      <c r="P2640" t="str">
        <f t="shared" si="41"/>
        <v>INSERT INTO @DataTable (Deal, AdvanceDate, PROV, DealPurpose, RateType, BEACON, LTV, TDS, GDS, InsuranceType, PrincipalBalance, OccupancyType, AccountStatus, Closed_Date, DelinquencyBucket) VALUES (2639, '2015-08-27', 'ON', 'Purchase', 'ARM', 745, 90, 29.27, 17.59, 'HiRatio', 413597.73, 'Owner-Occupied', 'Open', '1900-01-00', 'Current');</v>
      </c>
    </row>
    <row r="2641" spans="1:16" x14ac:dyDescent="0.35">
      <c r="A2641" s="22">
        <v>2640</v>
      </c>
      <c r="B2641" s="21">
        <v>41719</v>
      </c>
      <c r="C2641" s="22" t="s">
        <v>58</v>
      </c>
      <c r="D2641" s="22" t="s">
        <v>52</v>
      </c>
      <c r="E2641" s="22" t="s">
        <v>53</v>
      </c>
      <c r="F2641" s="22">
        <v>712</v>
      </c>
      <c r="G2641" s="22">
        <v>78.66</v>
      </c>
      <c r="H2641" s="22">
        <v>34.71</v>
      </c>
      <c r="I2641" s="22">
        <v>18.62</v>
      </c>
      <c r="J2641" s="22" t="s">
        <v>54</v>
      </c>
      <c r="K2641" s="23">
        <v>166070.17000000001</v>
      </c>
      <c r="L2641" s="23" t="s">
        <v>55</v>
      </c>
      <c r="M2641" s="23" t="s">
        <v>83</v>
      </c>
      <c r="N2641" s="27"/>
      <c r="O2641" s="23" t="s">
        <v>56</v>
      </c>
      <c r="P2641" t="str">
        <f t="shared" si="41"/>
        <v>INSERT INTO @DataTable (Deal, AdvanceDate, PROV, DealPurpose, RateType, BEACON, LTV, TDS, GDS, InsuranceType, PrincipalBalance, OccupancyType, AccountStatus, Closed_Date, DelinquencyBucket) VALUES (2640, '2014-03-21', 'BC', 'Refinance External', 'Fixed', 712, 78.66, 34.71, 18.62, 'Conv', 166070.17, 'Owner-Occupied', 'Open', '1900-01-00', 'Current');</v>
      </c>
    </row>
    <row r="2642" spans="1:16" x14ac:dyDescent="0.35">
      <c r="A2642" s="19">
        <v>2641</v>
      </c>
      <c r="B2642" s="18">
        <v>42361</v>
      </c>
      <c r="C2642" s="19" t="s">
        <v>57</v>
      </c>
      <c r="D2642" s="19" t="s">
        <v>61</v>
      </c>
      <c r="E2642" s="19" t="s">
        <v>53</v>
      </c>
      <c r="F2642" s="19">
        <v>725</v>
      </c>
      <c r="G2642" s="19">
        <v>95</v>
      </c>
      <c r="H2642" s="19">
        <v>22.46</v>
      </c>
      <c r="I2642" s="19">
        <v>18.14</v>
      </c>
      <c r="J2642" s="19" t="s">
        <v>60</v>
      </c>
      <c r="K2642" s="20">
        <v>228424.31</v>
      </c>
      <c r="L2642" s="20" t="s">
        <v>55</v>
      </c>
      <c r="M2642" s="20" t="s">
        <v>83</v>
      </c>
      <c r="N2642" s="26"/>
      <c r="O2642" s="20" t="s">
        <v>56</v>
      </c>
      <c r="P2642" t="str">
        <f t="shared" si="41"/>
        <v>INSERT INTO @DataTable (Deal, AdvanceDate, PROV, DealPurpose, RateType, BEACON, LTV, TDS, GDS, InsuranceType, PrincipalBalance, OccupancyType, AccountStatus, Closed_Date, DelinquencyBucket) VALUES (2641, '2015-12-23', 'ON', 'Purchase', 'Fixed', 725, 95, 22.46, 18.14, 'HiRatio', 228424.31, 'Owner-Occupied', 'Open', '1900-01-00', 'Current');</v>
      </c>
    </row>
    <row r="2643" spans="1:16" x14ac:dyDescent="0.35">
      <c r="A2643" s="22">
        <v>2642</v>
      </c>
      <c r="B2643" s="21">
        <v>41725</v>
      </c>
      <c r="C2643" s="22" t="s">
        <v>58</v>
      </c>
      <c r="D2643" s="22" t="s">
        <v>61</v>
      </c>
      <c r="E2643" s="22" t="s">
        <v>40</v>
      </c>
      <c r="F2643" s="22">
        <v>792</v>
      </c>
      <c r="G2643" s="22">
        <v>95</v>
      </c>
      <c r="H2643" s="22">
        <v>29.26</v>
      </c>
      <c r="I2643" s="22">
        <v>28.6</v>
      </c>
      <c r="J2643" s="22" t="s">
        <v>60</v>
      </c>
      <c r="K2643" s="23">
        <v>147150.97</v>
      </c>
      <c r="L2643" s="23" t="s">
        <v>55</v>
      </c>
      <c r="M2643" s="23" t="s">
        <v>83</v>
      </c>
      <c r="N2643" s="27"/>
      <c r="O2643" s="23" t="s">
        <v>56</v>
      </c>
      <c r="P2643" t="str">
        <f t="shared" si="41"/>
        <v>INSERT INTO @DataTable (Deal, AdvanceDate, PROV, DealPurpose, RateType, BEACON, LTV, TDS, GDS, InsuranceType, PrincipalBalance, OccupancyType, AccountStatus, Closed_Date, DelinquencyBucket) VALUES (2642, '2014-03-27', 'BC', 'Purchase', 'ARM', 792, 95, 29.26, 28.6, 'HiRatio', 147150.97, 'Owner-Occupied', 'Open', '1900-01-00', 'Current');</v>
      </c>
    </row>
    <row r="2644" spans="1:16" x14ac:dyDescent="0.35">
      <c r="A2644" s="19">
        <v>2643</v>
      </c>
      <c r="B2644" s="18">
        <v>41792</v>
      </c>
      <c r="C2644" s="19" t="s">
        <v>57</v>
      </c>
      <c r="D2644" s="19" t="s">
        <v>61</v>
      </c>
      <c r="E2644" s="19" t="s">
        <v>40</v>
      </c>
      <c r="F2644" s="19">
        <v>766</v>
      </c>
      <c r="G2644" s="19">
        <v>80</v>
      </c>
      <c r="H2644" s="19">
        <v>33.71</v>
      </c>
      <c r="I2644" s="19">
        <v>32.24</v>
      </c>
      <c r="J2644" s="19" t="s">
        <v>54</v>
      </c>
      <c r="K2644" s="20">
        <v>0</v>
      </c>
      <c r="L2644" s="20" t="s">
        <v>55</v>
      </c>
      <c r="M2644" s="20" t="s">
        <v>84</v>
      </c>
      <c r="N2644" s="26">
        <v>41809</v>
      </c>
      <c r="O2644" s="20" t="s">
        <v>56</v>
      </c>
      <c r="P2644" t="str">
        <f t="shared" si="41"/>
        <v>INSERT INTO @DataTable (Deal, AdvanceDate, PROV, DealPurpose, RateType, BEACON, LTV, TDS, GDS, InsuranceType, PrincipalBalance, OccupancyType, AccountStatus, Closed_Date, DelinquencyBucket) VALUES (2643, '2014-06-02', 'ON', 'Purchase', 'ARM', 766, 80, 33.71, 32.24, 'Conv', 0, 'Owner-Occupied', 'Closed', '2014-06-19', 'Current');</v>
      </c>
    </row>
    <row r="2645" spans="1:16" x14ac:dyDescent="0.35">
      <c r="A2645" s="22">
        <v>2644</v>
      </c>
      <c r="B2645" s="21">
        <v>41394</v>
      </c>
      <c r="C2645" s="22" t="s">
        <v>57</v>
      </c>
      <c r="D2645" s="22" t="s">
        <v>52</v>
      </c>
      <c r="E2645" s="22" t="s">
        <v>40</v>
      </c>
      <c r="F2645" s="22">
        <v>738</v>
      </c>
      <c r="G2645" s="22">
        <v>72.8</v>
      </c>
      <c r="H2645" s="22">
        <v>40.950000000000003</v>
      </c>
      <c r="I2645" s="22">
        <v>14.13</v>
      </c>
      <c r="J2645" s="22" t="s">
        <v>54</v>
      </c>
      <c r="K2645" s="23">
        <v>238090.29</v>
      </c>
      <c r="L2645" s="23" t="s">
        <v>66</v>
      </c>
      <c r="M2645" s="23" t="s">
        <v>83</v>
      </c>
      <c r="N2645" s="27"/>
      <c r="O2645" s="23" t="s">
        <v>56</v>
      </c>
      <c r="P2645" t="str">
        <f t="shared" si="41"/>
        <v>INSERT INTO @DataTable (Deal, AdvanceDate, PROV, DealPurpose, RateType, BEACON, LTV, TDS, GDS, InsuranceType, PrincipalBalance, OccupancyType, AccountStatus, Closed_Date, DelinquencyBucket) VALUES (2644, '2013-04-30', 'ON', 'Refinance External', 'ARM', 738, 72.8, 40.95, 14.13, 'Conv', 238090.29, 'Second Home', 'Open', '1900-01-00', 'Current');</v>
      </c>
    </row>
    <row r="2646" spans="1:16" x14ac:dyDescent="0.35">
      <c r="A2646" s="19">
        <v>2645</v>
      </c>
      <c r="B2646" s="18">
        <v>42328</v>
      </c>
      <c r="C2646" s="19" t="s">
        <v>51</v>
      </c>
      <c r="D2646" s="19" t="s">
        <v>61</v>
      </c>
      <c r="E2646" s="19" t="s">
        <v>53</v>
      </c>
      <c r="F2646" s="19">
        <v>753</v>
      </c>
      <c r="G2646" s="19">
        <v>70</v>
      </c>
      <c r="H2646" s="19">
        <v>43.98</v>
      </c>
      <c r="I2646" s="19">
        <v>37.729999999999997</v>
      </c>
      <c r="J2646" s="19" t="s">
        <v>54</v>
      </c>
      <c r="K2646" s="20">
        <v>282909.19</v>
      </c>
      <c r="L2646" s="20" t="s">
        <v>55</v>
      </c>
      <c r="M2646" s="20" t="s">
        <v>83</v>
      </c>
      <c r="N2646" s="26"/>
      <c r="O2646" s="20" t="s">
        <v>56</v>
      </c>
      <c r="P2646" t="str">
        <f t="shared" si="41"/>
        <v>INSERT INTO @DataTable (Deal, AdvanceDate, PROV, DealPurpose, RateType, BEACON, LTV, TDS, GDS, InsuranceType, PrincipalBalance, OccupancyType, AccountStatus, Closed_Date, DelinquencyBucket) VALUES (2645, '2015-11-20', 'AB', 'Purchase', 'Fixed', 753, 70, 43.98, 37.73, 'Conv', 282909.19, 'Owner-Occupied', 'Open', '1900-01-00', 'Current');</v>
      </c>
    </row>
    <row r="2647" spans="1:16" x14ac:dyDescent="0.35">
      <c r="A2647" s="22">
        <v>2646</v>
      </c>
      <c r="B2647" s="21">
        <v>41071</v>
      </c>
      <c r="C2647" s="22" t="s">
        <v>51</v>
      </c>
      <c r="D2647" s="22" t="s">
        <v>61</v>
      </c>
      <c r="E2647" s="22" t="s">
        <v>40</v>
      </c>
      <c r="F2647" s="22">
        <v>677</v>
      </c>
      <c r="G2647" s="22">
        <v>95</v>
      </c>
      <c r="H2647" s="22">
        <v>31.72</v>
      </c>
      <c r="I2647" s="22">
        <v>21.81</v>
      </c>
      <c r="J2647" s="22" t="s">
        <v>60</v>
      </c>
      <c r="K2647" s="23">
        <v>295481.34000000003</v>
      </c>
      <c r="L2647" s="23" t="s">
        <v>55</v>
      </c>
      <c r="M2647" s="23" t="s">
        <v>83</v>
      </c>
      <c r="N2647" s="27"/>
      <c r="O2647" s="23" t="s">
        <v>56</v>
      </c>
      <c r="P2647" t="str">
        <f t="shared" si="41"/>
        <v>INSERT INTO @DataTable (Deal, AdvanceDate, PROV, DealPurpose, RateType, BEACON, LTV, TDS, GDS, InsuranceType, PrincipalBalance, OccupancyType, AccountStatus, Closed_Date, DelinquencyBucket) VALUES (2646, '2012-06-11', 'AB', 'Purchase', 'ARM', 677, 95, 31.72, 21.81, 'HiRatio', 295481.34, 'Owner-Occupied', 'Open', '1900-01-00', 'Current');</v>
      </c>
    </row>
    <row r="2648" spans="1:16" x14ac:dyDescent="0.35">
      <c r="A2648" s="19">
        <v>2647</v>
      </c>
      <c r="B2648" s="18">
        <v>41988</v>
      </c>
      <c r="C2648" s="19" t="s">
        <v>57</v>
      </c>
      <c r="D2648" s="19" t="s">
        <v>61</v>
      </c>
      <c r="E2648" s="19" t="s">
        <v>40</v>
      </c>
      <c r="F2648" s="19">
        <v>743</v>
      </c>
      <c r="G2648" s="19">
        <v>95</v>
      </c>
      <c r="H2648" s="19">
        <v>28.77</v>
      </c>
      <c r="I2648" s="19">
        <v>20.79</v>
      </c>
      <c r="J2648" s="19" t="s">
        <v>60</v>
      </c>
      <c r="K2648" s="20">
        <v>420695</v>
      </c>
      <c r="L2648" s="20" t="s">
        <v>55</v>
      </c>
      <c r="M2648" s="20" t="s">
        <v>83</v>
      </c>
      <c r="N2648" s="26"/>
      <c r="O2648" s="20" t="s">
        <v>56</v>
      </c>
      <c r="P2648" t="str">
        <f t="shared" si="41"/>
        <v>INSERT INTO @DataTable (Deal, AdvanceDate, PROV, DealPurpose, RateType, BEACON, LTV, TDS, GDS, InsuranceType, PrincipalBalance, OccupancyType, AccountStatus, Closed_Date, DelinquencyBucket) VALUES (2647, '2014-12-15', 'ON', 'Purchase', 'ARM', 743, 95, 28.77, 20.79, 'HiRatio', 420695, 'Owner-Occupied', 'Open', '1900-01-00', 'Current');</v>
      </c>
    </row>
    <row r="2649" spans="1:16" x14ac:dyDescent="0.35">
      <c r="A2649" s="22">
        <v>2648</v>
      </c>
      <c r="B2649" s="21">
        <v>40527</v>
      </c>
      <c r="C2649" s="22" t="s">
        <v>51</v>
      </c>
      <c r="D2649" s="22" t="s">
        <v>61</v>
      </c>
      <c r="E2649" s="22" t="s">
        <v>53</v>
      </c>
      <c r="F2649" s="22">
        <v>776</v>
      </c>
      <c r="G2649" s="22">
        <v>80</v>
      </c>
      <c r="H2649" s="22">
        <v>31.46</v>
      </c>
      <c r="I2649" s="22">
        <v>31.07</v>
      </c>
      <c r="J2649" s="22" t="s">
        <v>54</v>
      </c>
      <c r="K2649" s="23">
        <v>0</v>
      </c>
      <c r="L2649" s="23" t="s">
        <v>55</v>
      </c>
      <c r="M2649" s="23" t="s">
        <v>84</v>
      </c>
      <c r="N2649" s="27">
        <v>41703</v>
      </c>
      <c r="O2649" s="23" t="s">
        <v>56</v>
      </c>
      <c r="P2649" t="str">
        <f t="shared" si="41"/>
        <v>INSERT INTO @DataTable (Deal, AdvanceDate, PROV, DealPurpose, RateType, BEACON, LTV, TDS, GDS, InsuranceType, PrincipalBalance, OccupancyType, AccountStatus, Closed_Date, DelinquencyBucket) VALUES (2648, '2010-12-15', 'AB', 'Purchase', 'Fixed', 776, 80, 31.46, 31.07, 'Conv', 0, 'Owner-Occupied', 'Closed', '2014-03-05', 'Current');</v>
      </c>
    </row>
    <row r="2650" spans="1:16" x14ac:dyDescent="0.35">
      <c r="A2650" s="19">
        <v>2649</v>
      </c>
      <c r="B2650" s="18">
        <v>41974</v>
      </c>
      <c r="C2650" s="19" t="s">
        <v>58</v>
      </c>
      <c r="D2650" s="19" t="s">
        <v>52</v>
      </c>
      <c r="E2650" s="19" t="s">
        <v>53</v>
      </c>
      <c r="F2650" s="19">
        <v>810</v>
      </c>
      <c r="G2650" s="19">
        <v>26.67</v>
      </c>
      <c r="H2650" s="19">
        <v>41.92</v>
      </c>
      <c r="I2650" s="19">
        <v>32.21</v>
      </c>
      <c r="J2650" s="19" t="s">
        <v>54</v>
      </c>
      <c r="K2650" s="20">
        <v>198868.27</v>
      </c>
      <c r="L2650" s="20" t="s">
        <v>55</v>
      </c>
      <c r="M2650" s="20" t="s">
        <v>83</v>
      </c>
      <c r="N2650" s="26"/>
      <c r="O2650" s="20" t="s">
        <v>56</v>
      </c>
      <c r="P2650" t="str">
        <f t="shared" si="41"/>
        <v>INSERT INTO @DataTable (Deal, AdvanceDate, PROV, DealPurpose, RateType, BEACON, LTV, TDS, GDS, InsuranceType, PrincipalBalance, OccupancyType, AccountStatus, Closed_Date, DelinquencyBucket) VALUES (2649, '2014-12-01', 'BC', 'Refinance External', 'Fixed', 810, 26.67, 41.92, 32.21, 'Conv', 198868.27, 'Owner-Occupied', 'Open', '1900-01-00', 'Current');</v>
      </c>
    </row>
    <row r="2651" spans="1:16" x14ac:dyDescent="0.35">
      <c r="A2651" s="22">
        <v>2650</v>
      </c>
      <c r="B2651" s="21">
        <v>42195</v>
      </c>
      <c r="C2651" s="22" t="s">
        <v>57</v>
      </c>
      <c r="D2651" s="22" t="s">
        <v>61</v>
      </c>
      <c r="E2651" s="22" t="s">
        <v>53</v>
      </c>
      <c r="F2651" s="22">
        <v>730</v>
      </c>
      <c r="G2651" s="22">
        <v>94.9</v>
      </c>
      <c r="H2651" s="22">
        <v>43.66</v>
      </c>
      <c r="I2651" s="22">
        <v>21.28</v>
      </c>
      <c r="J2651" s="22" t="s">
        <v>60</v>
      </c>
      <c r="K2651" s="23">
        <v>272198.03000000003</v>
      </c>
      <c r="L2651" s="23" t="s">
        <v>55</v>
      </c>
      <c r="M2651" s="23" t="s">
        <v>83</v>
      </c>
      <c r="N2651" s="27"/>
      <c r="O2651" s="23" t="s">
        <v>56</v>
      </c>
      <c r="P2651" t="str">
        <f t="shared" si="41"/>
        <v>INSERT INTO @DataTable (Deal, AdvanceDate, PROV, DealPurpose, RateType, BEACON, LTV, TDS, GDS, InsuranceType, PrincipalBalance, OccupancyType, AccountStatus, Closed_Date, DelinquencyBucket) VALUES (2650, '2015-07-10', 'ON', 'Purchase', 'Fixed', 730, 94.9, 43.66, 21.28, 'HiRatio', 272198.03, 'Owner-Occupied', 'Open', '1900-01-00', 'Current');</v>
      </c>
    </row>
    <row r="2652" spans="1:16" x14ac:dyDescent="0.35">
      <c r="A2652" s="19">
        <v>2651</v>
      </c>
      <c r="B2652" s="18">
        <v>40841</v>
      </c>
      <c r="C2652" s="19" t="s">
        <v>57</v>
      </c>
      <c r="D2652" s="19" t="s">
        <v>52</v>
      </c>
      <c r="E2652" s="19" t="s">
        <v>53</v>
      </c>
      <c r="F2652" s="19">
        <v>780</v>
      </c>
      <c r="G2652" s="19">
        <v>0</v>
      </c>
      <c r="H2652" s="19">
        <v>32.369999999999997</v>
      </c>
      <c r="I2652" s="19">
        <v>32.19</v>
      </c>
      <c r="J2652" s="19" t="s">
        <v>54</v>
      </c>
      <c r="K2652" s="20">
        <v>0</v>
      </c>
      <c r="L2652" s="20" t="s">
        <v>55</v>
      </c>
      <c r="M2652" s="20" t="s">
        <v>84</v>
      </c>
      <c r="N2652" s="26">
        <v>42303</v>
      </c>
      <c r="O2652" s="20" t="s">
        <v>56</v>
      </c>
      <c r="P2652" t="str">
        <f t="shared" si="41"/>
        <v>INSERT INTO @DataTable (Deal, AdvanceDate, PROV, DealPurpose, RateType, BEACON, LTV, TDS, GDS, InsuranceType, PrincipalBalance, OccupancyType, AccountStatus, Closed_Date, DelinquencyBucket) VALUES (2651, '2011-10-25', 'ON', 'Refinance External', 'Fixed', 780, 0, 32.37, 32.19, 'Conv', 0, 'Owner-Occupied', 'Closed', '2015-10-26', 'Current');</v>
      </c>
    </row>
    <row r="2653" spans="1:16" x14ac:dyDescent="0.35">
      <c r="A2653" s="22">
        <v>2652</v>
      </c>
      <c r="B2653" s="21">
        <v>41075</v>
      </c>
      <c r="C2653" s="22" t="s">
        <v>51</v>
      </c>
      <c r="D2653" s="22" t="s">
        <v>61</v>
      </c>
      <c r="E2653" s="22" t="s">
        <v>53</v>
      </c>
      <c r="F2653" s="22">
        <v>738</v>
      </c>
      <c r="G2653" s="22">
        <v>80</v>
      </c>
      <c r="H2653" s="22">
        <v>43.42</v>
      </c>
      <c r="I2653" s="22">
        <v>24.35</v>
      </c>
      <c r="J2653" s="22" t="s">
        <v>54</v>
      </c>
      <c r="K2653" s="23">
        <v>0</v>
      </c>
      <c r="L2653" s="23" t="s">
        <v>55</v>
      </c>
      <c r="M2653" s="23" t="s">
        <v>84</v>
      </c>
      <c r="N2653" s="27">
        <v>42391</v>
      </c>
      <c r="O2653" s="23" t="s">
        <v>56</v>
      </c>
      <c r="P2653" t="str">
        <f t="shared" si="41"/>
        <v>INSERT INTO @DataTable (Deal, AdvanceDate, PROV, DealPurpose, RateType, BEACON, LTV, TDS, GDS, InsuranceType, PrincipalBalance, OccupancyType, AccountStatus, Closed_Date, DelinquencyBucket) VALUES (2652, '2012-06-15', 'AB', 'Purchase', 'Fixed', 738, 80, 43.42, 24.35, 'Conv', 0, 'Owner-Occupied', 'Closed', '2016-01-22', 'Current');</v>
      </c>
    </row>
    <row r="2654" spans="1:16" x14ac:dyDescent="0.35">
      <c r="A2654" s="19">
        <v>2653</v>
      </c>
      <c r="B2654" s="18">
        <v>41754</v>
      </c>
      <c r="C2654" s="19" t="s">
        <v>57</v>
      </c>
      <c r="D2654" s="19" t="s">
        <v>61</v>
      </c>
      <c r="E2654" s="19" t="s">
        <v>53</v>
      </c>
      <c r="F2654" s="19">
        <v>745</v>
      </c>
      <c r="G2654" s="19">
        <v>49.04</v>
      </c>
      <c r="H2654" s="19">
        <v>21.44</v>
      </c>
      <c r="I2654" s="19">
        <v>20.81</v>
      </c>
      <c r="J2654" s="19" t="s">
        <v>54</v>
      </c>
      <c r="K2654" s="20">
        <v>224348.11</v>
      </c>
      <c r="L2654" s="20" t="s">
        <v>55</v>
      </c>
      <c r="M2654" s="20" t="s">
        <v>83</v>
      </c>
      <c r="N2654" s="26"/>
      <c r="O2654" s="20" t="s">
        <v>56</v>
      </c>
      <c r="P2654" t="str">
        <f t="shared" si="41"/>
        <v>INSERT INTO @DataTable (Deal, AdvanceDate, PROV, DealPurpose, RateType, BEACON, LTV, TDS, GDS, InsuranceType, PrincipalBalance, OccupancyType, AccountStatus, Closed_Date, DelinquencyBucket) VALUES (2653, '2014-04-25', 'ON', 'Purchase', 'Fixed', 745, 49.04, 21.44, 20.81, 'Conv', 224348.11, 'Owner-Occupied', 'Open', '1900-01-00', 'Current');</v>
      </c>
    </row>
    <row r="2655" spans="1:16" x14ac:dyDescent="0.35">
      <c r="A2655" s="22">
        <v>2654</v>
      </c>
      <c r="B2655" s="21">
        <v>40877</v>
      </c>
      <c r="C2655" s="22" t="s">
        <v>51</v>
      </c>
      <c r="D2655" s="22" t="s">
        <v>52</v>
      </c>
      <c r="E2655" s="22"/>
      <c r="F2655" s="22">
        <v>780</v>
      </c>
      <c r="G2655" s="22">
        <v>67.45</v>
      </c>
      <c r="H2655" s="22">
        <v>21.25</v>
      </c>
      <c r="I2655" s="22">
        <v>37.76</v>
      </c>
      <c r="J2655" s="22" t="s">
        <v>77</v>
      </c>
      <c r="K2655" s="23">
        <v>0</v>
      </c>
      <c r="L2655" s="23" t="s">
        <v>62</v>
      </c>
      <c r="M2655" s="23" t="s">
        <v>84</v>
      </c>
      <c r="N2655" s="27">
        <v>41991</v>
      </c>
      <c r="O2655" s="23" t="s">
        <v>56</v>
      </c>
      <c r="P2655" t="str">
        <f t="shared" si="41"/>
        <v>INSERT INTO @DataTable (Deal, AdvanceDate, PROV, DealPurpose, RateType, BEACON, LTV, TDS, GDS, InsuranceType, PrincipalBalance, OccupancyType, AccountStatus, Closed_Date, DelinquencyBucket) VALUES (2654, '2011-11-30', 'AB', 'Refinance External', '', 780, 67.45, 21.25, 37.76, 'Other', 0, 'Rental', 'Closed', '2014-12-18', 'Current');</v>
      </c>
    </row>
    <row r="2656" spans="1:16" x14ac:dyDescent="0.35">
      <c r="A2656" s="19">
        <v>2655</v>
      </c>
      <c r="B2656" s="18">
        <v>42214</v>
      </c>
      <c r="C2656" s="19" t="s">
        <v>57</v>
      </c>
      <c r="D2656" s="19" t="s">
        <v>61</v>
      </c>
      <c r="E2656" s="19" t="s">
        <v>53</v>
      </c>
      <c r="F2656" s="19">
        <v>739</v>
      </c>
      <c r="G2656" s="19">
        <v>53.4</v>
      </c>
      <c r="H2656" s="19">
        <v>18.2</v>
      </c>
      <c r="I2656" s="19">
        <v>17.510000000000002</v>
      </c>
      <c r="J2656" s="19" t="s">
        <v>54</v>
      </c>
      <c r="K2656" s="20">
        <v>262885.21000000002</v>
      </c>
      <c r="L2656" s="20" t="s">
        <v>55</v>
      </c>
      <c r="M2656" s="20" t="s">
        <v>83</v>
      </c>
      <c r="N2656" s="26"/>
      <c r="O2656" s="20" t="s">
        <v>56</v>
      </c>
      <c r="P2656" t="str">
        <f t="shared" si="41"/>
        <v>INSERT INTO @DataTable (Deal, AdvanceDate, PROV, DealPurpose, RateType, BEACON, LTV, TDS, GDS, InsuranceType, PrincipalBalance, OccupancyType, AccountStatus, Closed_Date, DelinquencyBucket) VALUES (2655, '2015-07-29', 'ON', 'Purchase', 'Fixed', 739, 53.4, 18.2, 17.51, 'Conv', 262885.21, 'Owner-Occupied', 'Open', '1900-01-00', 'Current');</v>
      </c>
    </row>
    <row r="2657" spans="1:16" x14ac:dyDescent="0.35">
      <c r="A2657" s="22">
        <v>2656</v>
      </c>
      <c r="B2657" s="21">
        <v>42179</v>
      </c>
      <c r="C2657" s="22" t="s">
        <v>58</v>
      </c>
      <c r="D2657" s="22" t="s">
        <v>61</v>
      </c>
      <c r="E2657" s="22" t="s">
        <v>53</v>
      </c>
      <c r="F2657" s="22">
        <v>815</v>
      </c>
      <c r="G2657" s="22">
        <v>92.51</v>
      </c>
      <c r="H2657" s="22">
        <v>28.42</v>
      </c>
      <c r="I2657" s="22">
        <v>28.17</v>
      </c>
      <c r="J2657" s="22" t="s">
        <v>60</v>
      </c>
      <c r="K2657" s="23">
        <v>170133.73</v>
      </c>
      <c r="L2657" s="23" t="s">
        <v>55</v>
      </c>
      <c r="M2657" s="23" t="s">
        <v>83</v>
      </c>
      <c r="N2657" s="27"/>
      <c r="O2657" s="23" t="s">
        <v>56</v>
      </c>
      <c r="P2657" t="str">
        <f t="shared" si="41"/>
        <v>INSERT INTO @DataTable (Deal, AdvanceDate, PROV, DealPurpose, RateType, BEACON, LTV, TDS, GDS, InsuranceType, PrincipalBalance, OccupancyType, AccountStatus, Closed_Date, DelinquencyBucket) VALUES (2656, '2015-06-24', 'BC', 'Purchase', 'Fixed', 815, 92.51, 28.42, 28.17, 'HiRatio', 170133.73, 'Owner-Occupied', 'Open', '1900-01-00', 'Current');</v>
      </c>
    </row>
    <row r="2658" spans="1:16" x14ac:dyDescent="0.35">
      <c r="A2658" s="19">
        <v>2657</v>
      </c>
      <c r="B2658" s="18">
        <v>42388</v>
      </c>
      <c r="C2658" s="19" t="s">
        <v>51</v>
      </c>
      <c r="D2658" s="19" t="s">
        <v>61</v>
      </c>
      <c r="E2658" s="19" t="s">
        <v>53</v>
      </c>
      <c r="F2658" s="19">
        <v>757</v>
      </c>
      <c r="G2658" s="19">
        <v>95</v>
      </c>
      <c r="H2658" s="19">
        <v>37.35</v>
      </c>
      <c r="I2658" s="19">
        <v>30.07</v>
      </c>
      <c r="J2658" s="19" t="s">
        <v>60</v>
      </c>
      <c r="K2658" s="20">
        <v>286351.46999999997</v>
      </c>
      <c r="L2658" s="20" t="s">
        <v>55</v>
      </c>
      <c r="M2658" s="20" t="s">
        <v>83</v>
      </c>
      <c r="N2658" s="26"/>
      <c r="O2658" s="20" t="s">
        <v>56</v>
      </c>
      <c r="P2658" t="str">
        <f t="shared" si="41"/>
        <v>INSERT INTO @DataTable (Deal, AdvanceDate, PROV, DealPurpose, RateType, BEACON, LTV, TDS, GDS, InsuranceType, PrincipalBalance, OccupancyType, AccountStatus, Closed_Date, DelinquencyBucket) VALUES (2657, '2016-01-19', 'AB', 'Purchase', 'Fixed', 757, 95, 37.35, 30.07, 'HiRatio', 286351.47, 'Owner-Occupied', 'Open', '1900-01-00', 'Current');</v>
      </c>
    </row>
    <row r="2659" spans="1:16" x14ac:dyDescent="0.35">
      <c r="A2659" s="22">
        <v>2658</v>
      </c>
      <c r="B2659" s="21">
        <v>41942</v>
      </c>
      <c r="C2659" s="22" t="s">
        <v>57</v>
      </c>
      <c r="D2659" s="22" t="s">
        <v>61</v>
      </c>
      <c r="E2659" s="22" t="s">
        <v>53</v>
      </c>
      <c r="F2659" s="22">
        <v>751</v>
      </c>
      <c r="G2659" s="22">
        <v>95</v>
      </c>
      <c r="H2659" s="22">
        <v>31.13</v>
      </c>
      <c r="I2659" s="22">
        <v>24.32</v>
      </c>
      <c r="J2659" s="22" t="s">
        <v>60</v>
      </c>
      <c r="K2659" s="23">
        <v>482693.38</v>
      </c>
      <c r="L2659" s="23" t="s">
        <v>55</v>
      </c>
      <c r="M2659" s="23" t="s">
        <v>83</v>
      </c>
      <c r="N2659" s="27"/>
      <c r="O2659" s="23" t="s">
        <v>56</v>
      </c>
      <c r="P2659" t="str">
        <f t="shared" si="41"/>
        <v>INSERT INTO @DataTable (Deal, AdvanceDate, PROV, DealPurpose, RateType, BEACON, LTV, TDS, GDS, InsuranceType, PrincipalBalance, OccupancyType, AccountStatus, Closed_Date, DelinquencyBucket) VALUES (2658, '2014-10-30', 'ON', 'Purchase', 'Fixed', 751, 95, 31.13, 24.32, 'HiRatio', 482693.38, 'Owner-Occupied', 'Open', '1900-01-00', 'Current');</v>
      </c>
    </row>
    <row r="2660" spans="1:16" x14ac:dyDescent="0.35">
      <c r="A2660" s="19">
        <v>2659</v>
      </c>
      <c r="B2660" s="18">
        <v>42556</v>
      </c>
      <c r="C2660" s="19" t="s">
        <v>58</v>
      </c>
      <c r="D2660" s="19" t="s">
        <v>61</v>
      </c>
      <c r="E2660" s="19" t="s">
        <v>53</v>
      </c>
      <c r="F2660" s="19">
        <v>773</v>
      </c>
      <c r="G2660" s="19">
        <v>70</v>
      </c>
      <c r="H2660" s="19">
        <v>41.5</v>
      </c>
      <c r="I2660" s="19">
        <v>10.45</v>
      </c>
      <c r="J2660" s="19" t="s">
        <v>54</v>
      </c>
      <c r="K2660" s="20">
        <v>377537.76</v>
      </c>
      <c r="L2660" s="20" t="s">
        <v>55</v>
      </c>
      <c r="M2660" s="20" t="s">
        <v>83</v>
      </c>
      <c r="N2660" s="26"/>
      <c r="O2660" s="20" t="s">
        <v>56</v>
      </c>
      <c r="P2660" t="str">
        <f t="shared" si="41"/>
        <v>INSERT INTO @DataTable (Deal, AdvanceDate, PROV, DealPurpose, RateType, BEACON, LTV, TDS, GDS, InsuranceType, PrincipalBalance, OccupancyType, AccountStatus, Closed_Date, DelinquencyBucket) VALUES (2659, '2016-07-05', 'BC', 'Purchase', 'Fixed', 773, 70, 41.5, 10.45, 'Conv', 377537.76, 'Owner-Occupied', 'Open', '1900-01-00', 'Current');</v>
      </c>
    </row>
    <row r="2661" spans="1:16" x14ac:dyDescent="0.35">
      <c r="A2661" s="22">
        <v>2660</v>
      </c>
      <c r="B2661" s="21">
        <v>42062</v>
      </c>
      <c r="C2661" s="22" t="s">
        <v>57</v>
      </c>
      <c r="D2661" s="22" t="s">
        <v>61</v>
      </c>
      <c r="E2661" s="22" t="s">
        <v>53</v>
      </c>
      <c r="F2661" s="22">
        <v>774</v>
      </c>
      <c r="G2661" s="22">
        <v>59.23</v>
      </c>
      <c r="H2661" s="22">
        <v>36.700000000000003</v>
      </c>
      <c r="I2661" s="22">
        <v>35.54</v>
      </c>
      <c r="J2661" s="22" t="s">
        <v>54</v>
      </c>
      <c r="K2661" s="23">
        <v>396419.03</v>
      </c>
      <c r="L2661" s="23" t="s">
        <v>55</v>
      </c>
      <c r="M2661" s="23" t="s">
        <v>83</v>
      </c>
      <c r="N2661" s="27"/>
      <c r="O2661" s="23" t="s">
        <v>56</v>
      </c>
      <c r="P2661" t="str">
        <f t="shared" si="41"/>
        <v>INSERT INTO @DataTable (Deal, AdvanceDate, PROV, DealPurpose, RateType, BEACON, LTV, TDS, GDS, InsuranceType, PrincipalBalance, OccupancyType, AccountStatus, Closed_Date, DelinquencyBucket) VALUES (2660, '2015-02-27', 'ON', 'Purchase', 'Fixed', 774, 59.23, 36.7, 35.54, 'Conv', 396419.03, 'Owner-Occupied', 'Open', '1900-01-00', 'Current');</v>
      </c>
    </row>
    <row r="2662" spans="1:16" x14ac:dyDescent="0.35">
      <c r="A2662" s="19">
        <v>2661</v>
      </c>
      <c r="B2662" s="18">
        <v>42026</v>
      </c>
      <c r="C2662" s="19" t="s">
        <v>57</v>
      </c>
      <c r="D2662" s="19" t="s">
        <v>64</v>
      </c>
      <c r="E2662" s="19" t="s">
        <v>53</v>
      </c>
      <c r="F2662" s="19">
        <v>800</v>
      </c>
      <c r="G2662" s="19">
        <v>95</v>
      </c>
      <c r="H2662" s="19">
        <v>41.59</v>
      </c>
      <c r="I2662" s="19">
        <v>34.630000000000003</v>
      </c>
      <c r="J2662" s="19" t="s">
        <v>60</v>
      </c>
      <c r="K2662" s="20">
        <v>469797.65</v>
      </c>
      <c r="L2662" s="20" t="s">
        <v>55</v>
      </c>
      <c r="M2662" s="20" t="s">
        <v>83</v>
      </c>
      <c r="N2662" s="26"/>
      <c r="O2662" s="20" t="s">
        <v>56</v>
      </c>
      <c r="P2662" t="str">
        <f t="shared" si="41"/>
        <v>INSERT INTO @DataTable (Deal, AdvanceDate, PROV, DealPurpose, RateType, BEACON, LTV, TDS, GDS, InsuranceType, PrincipalBalance, OccupancyType, AccountStatus, Closed_Date, DelinquencyBucket) VALUES (2661, '2015-01-22', 'ON', 'Purchase with Improvements', 'Fixed', 800, 95, 41.59, 34.63, 'HiRatio', 469797.65, 'Owner-Occupied', 'Open', '1900-01-00', 'Current');</v>
      </c>
    </row>
    <row r="2663" spans="1:16" x14ac:dyDescent="0.35">
      <c r="A2663" s="22">
        <v>2662</v>
      </c>
      <c r="B2663" s="21">
        <v>41597</v>
      </c>
      <c r="C2663" s="22" t="s">
        <v>58</v>
      </c>
      <c r="D2663" s="22" t="s">
        <v>52</v>
      </c>
      <c r="E2663" s="22" t="s">
        <v>40</v>
      </c>
      <c r="F2663" s="22">
        <v>731</v>
      </c>
      <c r="G2663" s="22">
        <v>75</v>
      </c>
      <c r="H2663" s="22">
        <v>30.56</v>
      </c>
      <c r="I2663" s="22">
        <v>23.7</v>
      </c>
      <c r="J2663" s="22" t="s">
        <v>54</v>
      </c>
      <c r="K2663" s="23">
        <v>360943.74</v>
      </c>
      <c r="L2663" s="23" t="s">
        <v>55</v>
      </c>
      <c r="M2663" s="23" t="s">
        <v>83</v>
      </c>
      <c r="N2663" s="27"/>
      <c r="O2663" s="23" t="s">
        <v>56</v>
      </c>
      <c r="P2663" t="str">
        <f t="shared" si="41"/>
        <v>INSERT INTO @DataTable (Deal, AdvanceDate, PROV, DealPurpose, RateType, BEACON, LTV, TDS, GDS, InsuranceType, PrincipalBalance, OccupancyType, AccountStatus, Closed_Date, DelinquencyBucket) VALUES (2662, '2013-11-19', 'BC', 'Refinance External', 'ARM', 731, 75, 30.56, 23.7, 'Conv', 360943.74, 'Owner-Occupied', 'Open', '1900-01-00', 'Current');</v>
      </c>
    </row>
    <row r="2664" spans="1:16" x14ac:dyDescent="0.35">
      <c r="A2664" s="19">
        <v>2663</v>
      </c>
      <c r="B2664" s="18">
        <v>42592</v>
      </c>
      <c r="C2664" s="19" t="s">
        <v>57</v>
      </c>
      <c r="D2664" s="19" t="s">
        <v>61</v>
      </c>
      <c r="E2664" s="19" t="s">
        <v>40</v>
      </c>
      <c r="F2664" s="19">
        <v>832</v>
      </c>
      <c r="G2664" s="19">
        <v>95</v>
      </c>
      <c r="H2664" s="19">
        <v>32.409999999999997</v>
      </c>
      <c r="I2664" s="19">
        <v>12.87</v>
      </c>
      <c r="J2664" s="19" t="s">
        <v>60</v>
      </c>
      <c r="K2664" s="20">
        <v>388846.48</v>
      </c>
      <c r="L2664" s="20" t="s">
        <v>66</v>
      </c>
      <c r="M2664" s="20" t="s">
        <v>83</v>
      </c>
      <c r="N2664" s="26"/>
      <c r="O2664" s="20" t="s">
        <v>56</v>
      </c>
      <c r="P2664" t="str">
        <f t="shared" si="41"/>
        <v>INSERT INTO @DataTable (Deal, AdvanceDate, PROV, DealPurpose, RateType, BEACON, LTV, TDS, GDS, InsuranceType, PrincipalBalance, OccupancyType, AccountStatus, Closed_Date, DelinquencyBucket) VALUES (2663, '2016-08-10', 'ON', 'Purchase', 'ARM', 832, 95, 32.41, 12.87, 'HiRatio', 388846.48, 'Second Home', 'Open', '1900-01-00', 'Current');</v>
      </c>
    </row>
    <row r="2665" spans="1:16" x14ac:dyDescent="0.35">
      <c r="A2665" s="22">
        <v>2664</v>
      </c>
      <c r="B2665" s="21">
        <v>41432</v>
      </c>
      <c r="C2665" s="22" t="s">
        <v>57</v>
      </c>
      <c r="D2665" s="22" t="s">
        <v>61</v>
      </c>
      <c r="E2665" s="22" t="s">
        <v>53</v>
      </c>
      <c r="F2665" s="22">
        <v>718</v>
      </c>
      <c r="G2665" s="22">
        <v>89.19</v>
      </c>
      <c r="H2665" s="22">
        <v>35.659999999999997</v>
      </c>
      <c r="I2665" s="22">
        <v>26.72</v>
      </c>
      <c r="J2665" s="22" t="s">
        <v>60</v>
      </c>
      <c r="K2665" s="23">
        <v>0</v>
      </c>
      <c r="L2665" s="23" t="s">
        <v>55</v>
      </c>
      <c r="M2665" s="23" t="s">
        <v>84</v>
      </c>
      <c r="N2665" s="27">
        <v>42710</v>
      </c>
      <c r="O2665" s="23" t="s">
        <v>56</v>
      </c>
      <c r="P2665" t="str">
        <f t="shared" si="41"/>
        <v>INSERT INTO @DataTable (Deal, AdvanceDate, PROV, DealPurpose, RateType, BEACON, LTV, TDS, GDS, InsuranceType, PrincipalBalance, OccupancyType, AccountStatus, Closed_Date, DelinquencyBucket) VALUES (2664, '2013-06-07', 'ON', 'Purchase', 'Fixed', 718, 89.19, 35.66, 26.72, 'HiRatio', 0, 'Owner-Occupied', 'Closed', '2016-12-06', 'Current');</v>
      </c>
    </row>
    <row r="2666" spans="1:16" x14ac:dyDescent="0.35">
      <c r="A2666" s="19">
        <v>2665</v>
      </c>
      <c r="B2666" s="18">
        <v>41822</v>
      </c>
      <c r="C2666" s="19" t="s">
        <v>57</v>
      </c>
      <c r="D2666" s="19" t="s">
        <v>52</v>
      </c>
      <c r="E2666" s="19" t="s">
        <v>53</v>
      </c>
      <c r="F2666" s="19">
        <v>678</v>
      </c>
      <c r="G2666" s="19">
        <v>73.569999999999993</v>
      </c>
      <c r="H2666" s="19">
        <v>19.61</v>
      </c>
      <c r="I2666" s="19">
        <v>17.52</v>
      </c>
      <c r="J2666" s="19" t="s">
        <v>54</v>
      </c>
      <c r="K2666" s="20">
        <v>228636.67</v>
      </c>
      <c r="L2666" s="20" t="s">
        <v>55</v>
      </c>
      <c r="M2666" s="20" t="s">
        <v>83</v>
      </c>
      <c r="N2666" s="26"/>
      <c r="O2666" s="20" t="s">
        <v>56</v>
      </c>
      <c r="P2666" t="str">
        <f t="shared" si="41"/>
        <v>INSERT INTO @DataTable (Deal, AdvanceDate, PROV, DealPurpose, RateType, BEACON, LTV, TDS, GDS, InsuranceType, PrincipalBalance, OccupancyType, AccountStatus, Closed_Date, DelinquencyBucket) VALUES (2665, '2014-07-02', 'ON', 'Refinance External', 'Fixed', 678, 73.57, 19.61, 17.52, 'Conv', 228636.67, 'Owner-Occupied', 'Open', '1900-01-00', 'Current');</v>
      </c>
    </row>
    <row r="2667" spans="1:16" x14ac:dyDescent="0.35">
      <c r="A2667" s="22">
        <v>2666</v>
      </c>
      <c r="B2667" s="21">
        <v>40416</v>
      </c>
      <c r="C2667" s="22" t="s">
        <v>57</v>
      </c>
      <c r="D2667" s="22" t="s">
        <v>52</v>
      </c>
      <c r="E2667" s="22" t="s">
        <v>40</v>
      </c>
      <c r="F2667" s="22">
        <v>707</v>
      </c>
      <c r="G2667" s="22">
        <v>80</v>
      </c>
      <c r="H2667" s="22">
        <v>23.03</v>
      </c>
      <c r="I2667" s="22">
        <v>36.450000000000003</v>
      </c>
      <c r="J2667" s="22" t="s">
        <v>54</v>
      </c>
      <c r="K2667" s="23">
        <v>0</v>
      </c>
      <c r="L2667" s="23" t="s">
        <v>62</v>
      </c>
      <c r="M2667" s="23" t="s">
        <v>84</v>
      </c>
      <c r="N2667" s="27">
        <v>42193</v>
      </c>
      <c r="O2667" s="23" t="s">
        <v>56</v>
      </c>
      <c r="P2667" t="str">
        <f t="shared" si="41"/>
        <v>INSERT INTO @DataTable (Deal, AdvanceDate, PROV, DealPurpose, RateType, BEACON, LTV, TDS, GDS, InsuranceType, PrincipalBalance, OccupancyType, AccountStatus, Closed_Date, DelinquencyBucket) VALUES (2666, '2010-08-26', 'ON', 'Refinance External', 'ARM', 707, 80, 23.03, 36.45, 'Conv', 0, 'Rental', 'Closed', '2015-07-08', 'Current');</v>
      </c>
    </row>
    <row r="2668" spans="1:16" x14ac:dyDescent="0.35">
      <c r="A2668" s="19">
        <v>2667</v>
      </c>
      <c r="B2668" s="18">
        <v>42139</v>
      </c>
      <c r="C2668" s="19" t="s">
        <v>74</v>
      </c>
      <c r="D2668" s="19" t="s">
        <v>61</v>
      </c>
      <c r="E2668" s="19" t="s">
        <v>53</v>
      </c>
      <c r="F2668" s="19">
        <v>714</v>
      </c>
      <c r="G2668" s="19">
        <v>89.87</v>
      </c>
      <c r="H2668" s="19">
        <v>40.71</v>
      </c>
      <c r="I2668" s="19">
        <v>38.729999999999997</v>
      </c>
      <c r="J2668" s="19" t="s">
        <v>60</v>
      </c>
      <c r="K2668" s="20">
        <v>207551.02</v>
      </c>
      <c r="L2668" s="20" t="s">
        <v>55</v>
      </c>
      <c r="M2668" s="20" t="s">
        <v>83</v>
      </c>
      <c r="N2668" s="26"/>
      <c r="O2668" s="20" t="s">
        <v>56</v>
      </c>
      <c r="P2668" t="str">
        <f t="shared" si="41"/>
        <v>INSERT INTO @DataTable (Deal, AdvanceDate, PROV, DealPurpose, RateType, BEACON, LTV, TDS, GDS, InsuranceType, PrincipalBalance, OccupancyType, AccountStatus, Closed_Date, DelinquencyBucket) VALUES (2667, '2015-05-15', 'MB', 'Purchase', 'Fixed', 714, 89.87, 40.71, 38.73, 'HiRatio', 207551.02, 'Owner-Occupied', 'Open', '1900-01-00', 'Current');</v>
      </c>
    </row>
    <row r="2669" spans="1:16" x14ac:dyDescent="0.35">
      <c r="A2669" s="22">
        <v>2668</v>
      </c>
      <c r="B2669" s="21">
        <v>41520</v>
      </c>
      <c r="C2669" s="22" t="s">
        <v>51</v>
      </c>
      <c r="D2669" s="22" t="s">
        <v>59</v>
      </c>
      <c r="E2669" s="22" t="s">
        <v>53</v>
      </c>
      <c r="F2669" s="22">
        <v>811</v>
      </c>
      <c r="G2669" s="22">
        <v>82.77</v>
      </c>
      <c r="H2669" s="22">
        <v>30.3</v>
      </c>
      <c r="I2669" s="22">
        <v>22.35</v>
      </c>
      <c r="J2669" s="22" t="s">
        <v>60</v>
      </c>
      <c r="K2669" s="23">
        <v>528509.73</v>
      </c>
      <c r="L2669" s="23" t="s">
        <v>55</v>
      </c>
      <c r="M2669" s="23" t="s">
        <v>83</v>
      </c>
      <c r="N2669" s="27"/>
      <c r="O2669" s="23" t="s">
        <v>56</v>
      </c>
      <c r="P2669" t="str">
        <f t="shared" si="41"/>
        <v>INSERT INTO @DataTable (Deal, AdvanceDate, PROV, DealPurpose, RateType, BEACON, LTV, TDS, GDS, InsuranceType, PrincipalBalance, OccupancyType, AccountStatus, Closed_Date, DelinquencyBucket) VALUES (2668, '2013-09-03', 'AB', 'Transfer', 'Fixed', 811, 82.77, 30.3, 22.35, 'HiRatio', 528509.73, 'Owner-Occupied', 'Open', '1900-01-00', 'Current');</v>
      </c>
    </row>
    <row r="2670" spans="1:16" x14ac:dyDescent="0.35">
      <c r="A2670" s="19">
        <v>2669</v>
      </c>
      <c r="B2670" s="18">
        <v>42208</v>
      </c>
      <c r="C2670" s="19" t="s">
        <v>63</v>
      </c>
      <c r="D2670" s="19" t="s">
        <v>61</v>
      </c>
      <c r="E2670" s="19" t="s">
        <v>53</v>
      </c>
      <c r="F2670" s="19">
        <v>792</v>
      </c>
      <c r="G2670" s="19">
        <v>80</v>
      </c>
      <c r="H2670" s="19">
        <v>37.01</v>
      </c>
      <c r="I2670" s="19">
        <v>23.84</v>
      </c>
      <c r="J2670" s="19" t="s">
        <v>54</v>
      </c>
      <c r="K2670" s="20">
        <v>457514.86</v>
      </c>
      <c r="L2670" s="20" t="s">
        <v>55</v>
      </c>
      <c r="M2670" s="20" t="s">
        <v>83</v>
      </c>
      <c r="N2670" s="26"/>
      <c r="O2670" s="20" t="s">
        <v>56</v>
      </c>
      <c r="P2670" t="str">
        <f t="shared" si="41"/>
        <v>INSERT INTO @DataTable (Deal, AdvanceDate, PROV, DealPurpose, RateType, BEACON, LTV, TDS, GDS, InsuranceType, PrincipalBalance, OccupancyType, AccountStatus, Closed_Date, DelinquencyBucket) VALUES (2669, '2015-07-23', 'SK', 'Purchase', 'Fixed', 792, 80, 37.01, 23.84, 'Conv', 457514.86, 'Owner-Occupied', 'Open', '1900-01-00', 'Current');</v>
      </c>
    </row>
    <row r="2671" spans="1:16" x14ac:dyDescent="0.35">
      <c r="A2671" s="22">
        <v>2670</v>
      </c>
      <c r="B2671" s="21">
        <v>42215</v>
      </c>
      <c r="C2671" s="22" t="s">
        <v>51</v>
      </c>
      <c r="D2671" s="22" t="s">
        <v>61</v>
      </c>
      <c r="E2671" s="22" t="s">
        <v>53</v>
      </c>
      <c r="F2671" s="22">
        <v>784</v>
      </c>
      <c r="G2671" s="22">
        <v>80</v>
      </c>
      <c r="H2671" s="22">
        <v>32.22</v>
      </c>
      <c r="I2671" s="22">
        <v>31.59</v>
      </c>
      <c r="J2671" s="22" t="s">
        <v>54</v>
      </c>
      <c r="K2671" s="23">
        <v>552888.84</v>
      </c>
      <c r="L2671" s="23" t="s">
        <v>55</v>
      </c>
      <c r="M2671" s="23" t="s">
        <v>83</v>
      </c>
      <c r="N2671" s="27"/>
      <c r="O2671" s="23" t="s">
        <v>56</v>
      </c>
      <c r="P2671" t="str">
        <f t="shared" si="41"/>
        <v>INSERT INTO @DataTable (Deal, AdvanceDate, PROV, DealPurpose, RateType, BEACON, LTV, TDS, GDS, InsuranceType, PrincipalBalance, OccupancyType, AccountStatus, Closed_Date, DelinquencyBucket) VALUES (2670, '2015-07-30', 'AB', 'Purchase', 'Fixed', 784, 80, 32.22, 31.59, 'Conv', 552888.84, 'Owner-Occupied', 'Open', '1900-01-00', 'Current');</v>
      </c>
    </row>
    <row r="2672" spans="1:16" x14ac:dyDescent="0.35">
      <c r="A2672" s="19">
        <v>2671</v>
      </c>
      <c r="B2672" s="18">
        <v>42544</v>
      </c>
      <c r="C2672" s="19" t="s">
        <v>57</v>
      </c>
      <c r="D2672" s="19" t="s">
        <v>61</v>
      </c>
      <c r="E2672" s="19" t="s">
        <v>53</v>
      </c>
      <c r="F2672" s="19">
        <v>728</v>
      </c>
      <c r="G2672" s="19">
        <v>79.72</v>
      </c>
      <c r="H2672" s="19">
        <v>38.770000000000003</v>
      </c>
      <c r="I2672" s="19">
        <v>37.49</v>
      </c>
      <c r="J2672" s="19" t="s">
        <v>54</v>
      </c>
      <c r="K2672" s="20">
        <v>491549.32</v>
      </c>
      <c r="L2672" s="20" t="s">
        <v>55</v>
      </c>
      <c r="M2672" s="20" t="s">
        <v>83</v>
      </c>
      <c r="N2672" s="26"/>
      <c r="O2672" s="20" t="s">
        <v>56</v>
      </c>
      <c r="P2672" t="str">
        <f t="shared" si="41"/>
        <v>INSERT INTO @DataTable (Deal, AdvanceDate, PROV, DealPurpose, RateType, BEACON, LTV, TDS, GDS, InsuranceType, PrincipalBalance, OccupancyType, AccountStatus, Closed_Date, DelinquencyBucket) VALUES (2671, '2016-06-23', 'ON', 'Purchase', 'Fixed', 728, 79.72, 38.77, 37.49, 'Conv', 491549.32, 'Owner-Occupied', 'Open', '1900-01-00', 'Current');</v>
      </c>
    </row>
    <row r="2673" spans="1:16" x14ac:dyDescent="0.35">
      <c r="A2673" s="22">
        <v>2672</v>
      </c>
      <c r="B2673" s="21">
        <v>41722</v>
      </c>
      <c r="C2673" s="22" t="s">
        <v>57</v>
      </c>
      <c r="D2673" s="22" t="s">
        <v>61</v>
      </c>
      <c r="E2673" s="22" t="s">
        <v>53</v>
      </c>
      <c r="F2673" s="22">
        <v>737</v>
      </c>
      <c r="G2673" s="22">
        <v>54.46</v>
      </c>
      <c r="H2673" s="22">
        <v>15.62</v>
      </c>
      <c r="I2673" s="22">
        <v>11.82</v>
      </c>
      <c r="J2673" s="22" t="s">
        <v>54</v>
      </c>
      <c r="K2673" s="23">
        <v>0</v>
      </c>
      <c r="L2673" s="23" t="s">
        <v>55</v>
      </c>
      <c r="M2673" s="23" t="s">
        <v>84</v>
      </c>
      <c r="N2673" s="27">
        <v>42192</v>
      </c>
      <c r="O2673" s="23" t="s">
        <v>56</v>
      </c>
      <c r="P2673" t="str">
        <f t="shared" si="41"/>
        <v>INSERT INTO @DataTable (Deal, AdvanceDate, PROV, DealPurpose, RateType, BEACON, LTV, TDS, GDS, InsuranceType, PrincipalBalance, OccupancyType, AccountStatus, Closed_Date, DelinquencyBucket) VALUES (2672, '2014-03-24', 'ON', 'Purchase', 'Fixed', 737, 54.46, 15.62, 11.82, 'Conv', 0, 'Owner-Occupied', 'Closed', '2015-07-07', 'Current');</v>
      </c>
    </row>
    <row r="2674" spans="1:16" x14ac:dyDescent="0.35">
      <c r="A2674" s="19">
        <v>2673</v>
      </c>
      <c r="B2674" s="18">
        <v>41865</v>
      </c>
      <c r="C2674" s="19" t="s">
        <v>58</v>
      </c>
      <c r="D2674" s="19" t="s">
        <v>59</v>
      </c>
      <c r="E2674" s="19" t="s">
        <v>53</v>
      </c>
      <c r="F2674" s="19">
        <v>739</v>
      </c>
      <c r="G2674" s="19">
        <v>88.83</v>
      </c>
      <c r="H2674" s="19">
        <v>27.02</v>
      </c>
      <c r="I2674" s="19">
        <v>24.85</v>
      </c>
      <c r="J2674" s="19" t="s">
        <v>60</v>
      </c>
      <c r="K2674" s="20">
        <v>0</v>
      </c>
      <c r="L2674" s="20" t="s">
        <v>55</v>
      </c>
      <c r="M2674" s="20" t="s">
        <v>84</v>
      </c>
      <c r="N2674" s="26">
        <v>42417</v>
      </c>
      <c r="O2674" s="20" t="s">
        <v>56</v>
      </c>
      <c r="P2674" t="str">
        <f t="shared" si="41"/>
        <v>INSERT INTO @DataTable (Deal, AdvanceDate, PROV, DealPurpose, RateType, BEACON, LTV, TDS, GDS, InsuranceType, PrincipalBalance, OccupancyType, AccountStatus, Closed_Date, DelinquencyBucket) VALUES (2673, '2014-08-14', 'BC', 'Transfer', 'Fixed', 739, 88.83, 27.02, 24.85, 'HiRatio', 0, 'Owner-Occupied', 'Closed', '2016-02-17', 'Current');</v>
      </c>
    </row>
    <row r="2675" spans="1:16" x14ac:dyDescent="0.35">
      <c r="A2675" s="22">
        <v>2674</v>
      </c>
      <c r="B2675" s="21">
        <v>41768</v>
      </c>
      <c r="C2675" s="22" t="s">
        <v>57</v>
      </c>
      <c r="D2675" s="22" t="s">
        <v>59</v>
      </c>
      <c r="E2675" s="22" t="s">
        <v>40</v>
      </c>
      <c r="F2675" s="22">
        <v>792</v>
      </c>
      <c r="G2675" s="22">
        <v>48.8</v>
      </c>
      <c r="H2675" s="22">
        <v>11.06</v>
      </c>
      <c r="I2675" s="22">
        <v>10.23</v>
      </c>
      <c r="J2675" s="22" t="s">
        <v>54</v>
      </c>
      <c r="K2675" s="23">
        <v>247493.65</v>
      </c>
      <c r="L2675" s="23" t="s">
        <v>55</v>
      </c>
      <c r="M2675" s="23" t="s">
        <v>83</v>
      </c>
      <c r="N2675" s="27"/>
      <c r="O2675" s="23" t="s">
        <v>56</v>
      </c>
      <c r="P2675" t="str">
        <f t="shared" si="41"/>
        <v>INSERT INTO @DataTable (Deal, AdvanceDate, PROV, DealPurpose, RateType, BEACON, LTV, TDS, GDS, InsuranceType, PrincipalBalance, OccupancyType, AccountStatus, Closed_Date, DelinquencyBucket) VALUES (2674, '2014-05-09', 'ON', 'Transfer', 'ARM', 792, 48.8, 11.06, 10.23, 'Conv', 247493.65, 'Owner-Occupied', 'Open', '1900-01-00', 'Current');</v>
      </c>
    </row>
    <row r="2676" spans="1:16" x14ac:dyDescent="0.35">
      <c r="A2676" s="19">
        <v>2675</v>
      </c>
      <c r="B2676" s="18">
        <v>40973</v>
      </c>
      <c r="C2676" s="19" t="s">
        <v>51</v>
      </c>
      <c r="D2676" s="19" t="s">
        <v>61</v>
      </c>
      <c r="E2676" s="19" t="s">
        <v>53</v>
      </c>
      <c r="F2676" s="19">
        <v>674</v>
      </c>
      <c r="G2676" s="19">
        <v>80</v>
      </c>
      <c r="H2676" s="19">
        <v>38.32</v>
      </c>
      <c r="I2676" s="19">
        <v>23.2</v>
      </c>
      <c r="J2676" s="19" t="s">
        <v>54</v>
      </c>
      <c r="K2676" s="20">
        <v>162945.60000000001</v>
      </c>
      <c r="L2676" s="20" t="s">
        <v>55</v>
      </c>
      <c r="M2676" s="20" t="s">
        <v>83</v>
      </c>
      <c r="N2676" s="26"/>
      <c r="O2676" s="20" t="s">
        <v>56</v>
      </c>
      <c r="P2676" t="str">
        <f t="shared" si="41"/>
        <v>INSERT INTO @DataTable (Deal, AdvanceDate, PROV, DealPurpose, RateType, BEACON, LTV, TDS, GDS, InsuranceType, PrincipalBalance, OccupancyType, AccountStatus, Closed_Date, DelinquencyBucket) VALUES (2675, '2012-03-05', 'AB', 'Purchase', 'Fixed', 674, 80, 38.32, 23.2, 'Conv', 162945.6, 'Owner-Occupied', 'Open', '1900-01-00', 'Current');</v>
      </c>
    </row>
    <row r="2677" spans="1:16" x14ac:dyDescent="0.35">
      <c r="A2677" s="22">
        <v>2676</v>
      </c>
      <c r="B2677" s="21">
        <v>41578</v>
      </c>
      <c r="C2677" s="22" t="s">
        <v>51</v>
      </c>
      <c r="D2677" s="22" t="s">
        <v>61</v>
      </c>
      <c r="E2677" s="22" t="s">
        <v>53</v>
      </c>
      <c r="F2677" s="22">
        <v>672</v>
      </c>
      <c r="G2677" s="22">
        <v>95</v>
      </c>
      <c r="H2677" s="22">
        <v>40.590000000000003</v>
      </c>
      <c r="I2677" s="22">
        <v>33.76</v>
      </c>
      <c r="J2677" s="22" t="s">
        <v>60</v>
      </c>
      <c r="K2677" s="23">
        <v>394450.32</v>
      </c>
      <c r="L2677" s="23" t="s">
        <v>55</v>
      </c>
      <c r="M2677" s="23" t="s">
        <v>83</v>
      </c>
      <c r="N2677" s="27"/>
      <c r="O2677" s="23" t="s">
        <v>56</v>
      </c>
      <c r="P2677" t="str">
        <f t="shared" si="41"/>
        <v>INSERT INTO @DataTable (Deal, AdvanceDate, PROV, DealPurpose, RateType, BEACON, LTV, TDS, GDS, InsuranceType, PrincipalBalance, OccupancyType, AccountStatus, Closed_Date, DelinquencyBucket) VALUES (2676, '2013-10-31', 'AB', 'Purchase', 'Fixed', 672, 95, 40.59, 33.76, 'HiRatio', 394450.32, 'Owner-Occupied', 'Open', '1900-01-00', 'Current');</v>
      </c>
    </row>
    <row r="2678" spans="1:16" x14ac:dyDescent="0.35">
      <c r="A2678" s="19">
        <v>2677</v>
      </c>
      <c r="B2678" s="18">
        <v>41894</v>
      </c>
      <c r="C2678" s="19" t="s">
        <v>57</v>
      </c>
      <c r="D2678" s="19" t="s">
        <v>61</v>
      </c>
      <c r="E2678" s="19" t="s">
        <v>53</v>
      </c>
      <c r="F2678" s="19">
        <v>711</v>
      </c>
      <c r="G2678" s="19">
        <v>85</v>
      </c>
      <c r="H2678" s="19">
        <v>43.94</v>
      </c>
      <c r="I2678" s="19">
        <v>21.77</v>
      </c>
      <c r="J2678" s="19" t="s">
        <v>60</v>
      </c>
      <c r="K2678" s="20">
        <v>232451.07</v>
      </c>
      <c r="L2678" s="20" t="s">
        <v>55</v>
      </c>
      <c r="M2678" s="20" t="s">
        <v>83</v>
      </c>
      <c r="N2678" s="26"/>
      <c r="O2678" s="20" t="s">
        <v>56</v>
      </c>
      <c r="P2678" t="str">
        <f t="shared" si="41"/>
        <v>INSERT INTO @DataTable (Deal, AdvanceDate, PROV, DealPurpose, RateType, BEACON, LTV, TDS, GDS, InsuranceType, PrincipalBalance, OccupancyType, AccountStatus, Closed_Date, DelinquencyBucket) VALUES (2677, '2014-09-12', 'ON', 'Purchase', 'Fixed', 711, 85, 43.94, 21.77, 'HiRatio', 232451.07, 'Owner-Occupied', 'Open', '1900-01-00', 'Current');</v>
      </c>
    </row>
    <row r="2679" spans="1:16" x14ac:dyDescent="0.35">
      <c r="A2679" s="22">
        <v>2678</v>
      </c>
      <c r="B2679" s="21">
        <v>41136</v>
      </c>
      <c r="C2679" s="22" t="s">
        <v>57</v>
      </c>
      <c r="D2679" s="22" t="s">
        <v>52</v>
      </c>
      <c r="E2679" s="22" t="s">
        <v>53</v>
      </c>
      <c r="F2679" s="22">
        <v>693</v>
      </c>
      <c r="G2679" s="22">
        <v>80</v>
      </c>
      <c r="H2679" s="22">
        <v>23.42</v>
      </c>
      <c r="I2679" s="22">
        <v>23.42</v>
      </c>
      <c r="J2679" s="22" t="s">
        <v>54</v>
      </c>
      <c r="K2679" s="23">
        <v>0</v>
      </c>
      <c r="L2679" s="23" t="s">
        <v>55</v>
      </c>
      <c r="M2679" s="23" t="s">
        <v>84</v>
      </c>
      <c r="N2679" s="27">
        <v>42669</v>
      </c>
      <c r="O2679" s="23" t="s">
        <v>56</v>
      </c>
      <c r="P2679" t="str">
        <f t="shared" si="41"/>
        <v>INSERT INTO @DataTable (Deal, AdvanceDate, PROV, DealPurpose, RateType, BEACON, LTV, TDS, GDS, InsuranceType, PrincipalBalance, OccupancyType, AccountStatus, Closed_Date, DelinquencyBucket) VALUES (2678, '2012-08-15', 'ON', 'Refinance External', 'Fixed', 693, 80, 23.42, 23.42, 'Conv', 0, 'Owner-Occupied', 'Closed', '2016-10-26', 'Current');</v>
      </c>
    </row>
    <row r="2680" spans="1:16" x14ac:dyDescent="0.35">
      <c r="A2680" s="19">
        <v>2679</v>
      </c>
      <c r="B2680" s="18">
        <v>41066</v>
      </c>
      <c r="C2680" s="19" t="s">
        <v>51</v>
      </c>
      <c r="D2680" s="19" t="s">
        <v>61</v>
      </c>
      <c r="E2680" s="19" t="s">
        <v>53</v>
      </c>
      <c r="F2680" s="19">
        <v>692</v>
      </c>
      <c r="G2680" s="19">
        <v>80</v>
      </c>
      <c r="H2680" s="19">
        <v>21.94</v>
      </c>
      <c r="I2680" s="19">
        <v>12.19</v>
      </c>
      <c r="J2680" s="19" t="s">
        <v>60</v>
      </c>
      <c r="K2680" s="20">
        <v>242378.64</v>
      </c>
      <c r="L2680" s="20" t="s">
        <v>55</v>
      </c>
      <c r="M2680" s="20" t="s">
        <v>83</v>
      </c>
      <c r="N2680" s="26"/>
      <c r="O2680" s="20" t="s">
        <v>56</v>
      </c>
      <c r="P2680" t="str">
        <f t="shared" si="41"/>
        <v>INSERT INTO @DataTable (Deal, AdvanceDate, PROV, DealPurpose, RateType, BEACON, LTV, TDS, GDS, InsuranceType, PrincipalBalance, OccupancyType, AccountStatus, Closed_Date, DelinquencyBucket) VALUES (2679, '2012-06-06', 'AB', 'Purchase', 'Fixed', 692, 80, 21.94, 12.19, 'HiRatio', 242378.64, 'Owner-Occupied', 'Open', '1900-01-00', 'Current');</v>
      </c>
    </row>
    <row r="2681" spans="1:16" x14ac:dyDescent="0.35">
      <c r="A2681" s="22">
        <v>2680</v>
      </c>
      <c r="B2681" s="21">
        <v>42164</v>
      </c>
      <c r="C2681" s="22" t="s">
        <v>51</v>
      </c>
      <c r="D2681" s="22" t="s">
        <v>61</v>
      </c>
      <c r="E2681" s="22" t="s">
        <v>53</v>
      </c>
      <c r="F2681" s="22">
        <v>728</v>
      </c>
      <c r="G2681" s="22">
        <v>95</v>
      </c>
      <c r="H2681" s="22">
        <v>37.18</v>
      </c>
      <c r="I2681" s="22">
        <v>32.590000000000003</v>
      </c>
      <c r="J2681" s="22" t="s">
        <v>60</v>
      </c>
      <c r="K2681" s="23">
        <v>360654.35</v>
      </c>
      <c r="L2681" s="23" t="s">
        <v>55</v>
      </c>
      <c r="M2681" s="23" t="s">
        <v>83</v>
      </c>
      <c r="N2681" s="27"/>
      <c r="O2681" s="23" t="s">
        <v>56</v>
      </c>
      <c r="P2681" t="str">
        <f t="shared" si="41"/>
        <v>INSERT INTO @DataTable (Deal, AdvanceDate, PROV, DealPurpose, RateType, BEACON, LTV, TDS, GDS, InsuranceType, PrincipalBalance, OccupancyType, AccountStatus, Closed_Date, DelinquencyBucket) VALUES (2680, '2015-06-09', 'AB', 'Purchase', 'Fixed', 728, 95, 37.18, 32.59, 'HiRatio', 360654.35, 'Owner-Occupied', 'Open', '1900-01-00', 'Current');</v>
      </c>
    </row>
    <row r="2682" spans="1:16" x14ac:dyDescent="0.35">
      <c r="A2682" s="19">
        <v>2681</v>
      </c>
      <c r="B2682" s="18">
        <v>41964</v>
      </c>
      <c r="C2682" s="19" t="s">
        <v>57</v>
      </c>
      <c r="D2682" s="19" t="s">
        <v>61</v>
      </c>
      <c r="E2682" s="19" t="s">
        <v>53</v>
      </c>
      <c r="F2682" s="19">
        <v>655</v>
      </c>
      <c r="G2682" s="19">
        <v>85</v>
      </c>
      <c r="H2682" s="19">
        <v>24.92</v>
      </c>
      <c r="I2682" s="19">
        <v>22.47</v>
      </c>
      <c r="J2682" s="19" t="s">
        <v>60</v>
      </c>
      <c r="K2682" s="20">
        <v>175747.24</v>
      </c>
      <c r="L2682" s="20" t="s">
        <v>55</v>
      </c>
      <c r="M2682" s="20" t="s">
        <v>83</v>
      </c>
      <c r="N2682" s="26"/>
      <c r="O2682" s="20" t="s">
        <v>56</v>
      </c>
      <c r="P2682" t="str">
        <f t="shared" si="41"/>
        <v>INSERT INTO @DataTable (Deal, AdvanceDate, PROV, DealPurpose, RateType, BEACON, LTV, TDS, GDS, InsuranceType, PrincipalBalance, OccupancyType, AccountStatus, Closed_Date, DelinquencyBucket) VALUES (2681, '2014-11-21', 'ON', 'Purchase', 'Fixed', 655, 85, 24.92, 22.47, 'HiRatio', 175747.24, 'Owner-Occupied', 'Open', '1900-01-00', 'Current');</v>
      </c>
    </row>
    <row r="2683" spans="1:16" x14ac:dyDescent="0.35">
      <c r="A2683" s="22">
        <v>2682</v>
      </c>
      <c r="B2683" s="21">
        <v>40319</v>
      </c>
      <c r="C2683" s="22" t="s">
        <v>58</v>
      </c>
      <c r="D2683" s="22" t="s">
        <v>61</v>
      </c>
      <c r="E2683" s="22" t="s">
        <v>40</v>
      </c>
      <c r="F2683" s="22">
        <v>697</v>
      </c>
      <c r="G2683" s="22">
        <v>95</v>
      </c>
      <c r="H2683" s="22">
        <v>45.85</v>
      </c>
      <c r="I2683" s="22">
        <v>42.86</v>
      </c>
      <c r="J2683" s="22" t="s">
        <v>60</v>
      </c>
      <c r="K2683" s="23">
        <v>275568.59999999998</v>
      </c>
      <c r="L2683" s="23" t="s">
        <v>55</v>
      </c>
      <c r="M2683" s="23" t="s">
        <v>83</v>
      </c>
      <c r="N2683" s="27"/>
      <c r="O2683" s="23" t="s">
        <v>56</v>
      </c>
      <c r="P2683" t="str">
        <f t="shared" si="41"/>
        <v>INSERT INTO @DataTable (Deal, AdvanceDate, PROV, DealPurpose, RateType, BEACON, LTV, TDS, GDS, InsuranceType, PrincipalBalance, OccupancyType, AccountStatus, Closed_Date, DelinquencyBucket) VALUES (2682, '2010-05-21', 'BC', 'Purchase', 'ARM', 697, 95, 45.85, 42.86, 'HiRatio', 275568.6, 'Owner-Occupied', 'Open', '1900-01-00', 'Current');</v>
      </c>
    </row>
    <row r="2684" spans="1:16" x14ac:dyDescent="0.35">
      <c r="A2684" s="19">
        <v>2683</v>
      </c>
      <c r="B2684" s="18">
        <v>41030</v>
      </c>
      <c r="C2684" s="19" t="s">
        <v>57</v>
      </c>
      <c r="D2684" s="19" t="s">
        <v>61</v>
      </c>
      <c r="E2684" s="19" t="s">
        <v>53</v>
      </c>
      <c r="F2684" s="19">
        <v>728</v>
      </c>
      <c r="G2684" s="19">
        <v>95</v>
      </c>
      <c r="H2684" s="19">
        <v>31.35</v>
      </c>
      <c r="I2684" s="19">
        <v>28.71</v>
      </c>
      <c r="J2684" s="19" t="s">
        <v>60</v>
      </c>
      <c r="K2684" s="20">
        <v>268356.73</v>
      </c>
      <c r="L2684" s="20" t="s">
        <v>55</v>
      </c>
      <c r="M2684" s="20" t="s">
        <v>83</v>
      </c>
      <c r="N2684" s="26"/>
      <c r="O2684" s="20" t="s">
        <v>56</v>
      </c>
      <c r="P2684" t="str">
        <f t="shared" si="41"/>
        <v>INSERT INTO @DataTable (Deal, AdvanceDate, PROV, DealPurpose, RateType, BEACON, LTV, TDS, GDS, InsuranceType, PrincipalBalance, OccupancyType, AccountStatus, Closed_Date, DelinquencyBucket) VALUES (2683, '2012-05-01', 'ON', 'Purchase', 'Fixed', 728, 95, 31.35, 28.71, 'HiRatio', 268356.73, 'Owner-Occupied', 'Open', '1900-01-00', 'Current');</v>
      </c>
    </row>
    <row r="2685" spans="1:16" x14ac:dyDescent="0.35">
      <c r="A2685" s="22">
        <v>2684</v>
      </c>
      <c r="B2685" s="21">
        <v>41845</v>
      </c>
      <c r="C2685" s="22" t="s">
        <v>57</v>
      </c>
      <c r="D2685" s="22" t="s">
        <v>61</v>
      </c>
      <c r="E2685" s="22" t="s">
        <v>40</v>
      </c>
      <c r="F2685" s="22">
        <v>754</v>
      </c>
      <c r="G2685" s="22">
        <v>94.53</v>
      </c>
      <c r="H2685" s="22">
        <v>38.08</v>
      </c>
      <c r="I2685" s="22">
        <v>24.85</v>
      </c>
      <c r="J2685" s="22" t="s">
        <v>60</v>
      </c>
      <c r="K2685" s="23">
        <v>276301.17</v>
      </c>
      <c r="L2685" s="23" t="s">
        <v>55</v>
      </c>
      <c r="M2685" s="23" t="s">
        <v>83</v>
      </c>
      <c r="N2685" s="27"/>
      <c r="O2685" s="23" t="s">
        <v>56</v>
      </c>
      <c r="P2685" t="str">
        <f t="shared" si="41"/>
        <v>INSERT INTO @DataTable (Deal, AdvanceDate, PROV, DealPurpose, RateType, BEACON, LTV, TDS, GDS, InsuranceType, PrincipalBalance, OccupancyType, AccountStatus, Closed_Date, DelinquencyBucket) VALUES (2684, '2014-07-25', 'ON', 'Purchase', 'ARM', 754, 94.53, 38.08, 24.85, 'HiRatio', 276301.17, 'Owner-Occupied', 'Open', '1900-01-00', 'Current');</v>
      </c>
    </row>
    <row r="2686" spans="1:16" x14ac:dyDescent="0.35">
      <c r="A2686" s="19">
        <v>2685</v>
      </c>
      <c r="B2686" s="18">
        <v>41852</v>
      </c>
      <c r="C2686" s="19" t="s">
        <v>51</v>
      </c>
      <c r="D2686" s="19" t="s">
        <v>52</v>
      </c>
      <c r="E2686" s="19" t="s">
        <v>53</v>
      </c>
      <c r="F2686" s="19">
        <v>718</v>
      </c>
      <c r="G2686" s="19">
        <v>80</v>
      </c>
      <c r="H2686" s="19">
        <v>36.520000000000003</v>
      </c>
      <c r="I2686" s="19">
        <v>26.23</v>
      </c>
      <c r="J2686" s="19" t="s">
        <v>54</v>
      </c>
      <c r="K2686" s="20">
        <v>322758.96000000002</v>
      </c>
      <c r="L2686" s="20" t="s">
        <v>55</v>
      </c>
      <c r="M2686" s="20" t="s">
        <v>83</v>
      </c>
      <c r="N2686" s="26"/>
      <c r="O2686" s="20" t="s">
        <v>56</v>
      </c>
      <c r="P2686" t="str">
        <f t="shared" si="41"/>
        <v>INSERT INTO @DataTable (Deal, AdvanceDate, PROV, DealPurpose, RateType, BEACON, LTV, TDS, GDS, InsuranceType, PrincipalBalance, OccupancyType, AccountStatus, Closed_Date, DelinquencyBucket) VALUES (2685, '2014-08-01', 'AB', 'Refinance External', 'Fixed', 718, 80, 36.52, 26.23, 'Conv', 322758.96, 'Owner-Occupied', 'Open', '1900-01-00', 'Current');</v>
      </c>
    </row>
    <row r="2687" spans="1:16" x14ac:dyDescent="0.35">
      <c r="A2687" s="22">
        <v>2686</v>
      </c>
      <c r="B2687" s="21">
        <v>42761</v>
      </c>
      <c r="C2687" s="22" t="s">
        <v>58</v>
      </c>
      <c r="D2687" s="22" t="s">
        <v>61</v>
      </c>
      <c r="E2687" s="22" t="s">
        <v>40</v>
      </c>
      <c r="F2687" s="22">
        <v>778</v>
      </c>
      <c r="G2687" s="22">
        <v>80</v>
      </c>
      <c r="H2687" s="22">
        <v>28.18</v>
      </c>
      <c r="I2687" s="22">
        <v>27.98</v>
      </c>
      <c r="J2687" s="22" t="s">
        <v>54</v>
      </c>
      <c r="K2687" s="23">
        <v>255196</v>
      </c>
      <c r="L2687" s="23" t="s">
        <v>55</v>
      </c>
      <c r="M2687" s="23" t="s">
        <v>83</v>
      </c>
      <c r="N2687" s="27"/>
      <c r="O2687" s="23" t="s">
        <v>56</v>
      </c>
      <c r="P2687" t="str">
        <f t="shared" si="41"/>
        <v>INSERT INTO @DataTable (Deal, AdvanceDate, PROV, DealPurpose, RateType, BEACON, LTV, TDS, GDS, InsuranceType, PrincipalBalance, OccupancyType, AccountStatus, Closed_Date, DelinquencyBucket) VALUES (2686, '2017-01-26', 'BC', 'Purchase', 'ARM', 778, 80, 28.18, 27.98, 'Conv', 255196, 'Owner-Occupied', 'Open', '1900-01-00', 'Current');</v>
      </c>
    </row>
    <row r="2688" spans="1:16" x14ac:dyDescent="0.35">
      <c r="A2688" s="19">
        <v>2687</v>
      </c>
      <c r="B2688" s="18">
        <v>41803</v>
      </c>
      <c r="C2688" s="19" t="s">
        <v>58</v>
      </c>
      <c r="D2688" s="19" t="s">
        <v>59</v>
      </c>
      <c r="E2688" s="19" t="s">
        <v>40</v>
      </c>
      <c r="F2688" s="19">
        <v>776</v>
      </c>
      <c r="G2688" s="19">
        <v>61.95</v>
      </c>
      <c r="H2688" s="19">
        <v>23.59</v>
      </c>
      <c r="I2688" s="19">
        <v>22.94</v>
      </c>
      <c r="J2688" s="19" t="s">
        <v>54</v>
      </c>
      <c r="K2688" s="20">
        <v>271928.88</v>
      </c>
      <c r="L2688" s="20" t="s">
        <v>55</v>
      </c>
      <c r="M2688" s="20" t="s">
        <v>83</v>
      </c>
      <c r="N2688" s="26"/>
      <c r="O2688" s="20" t="s">
        <v>56</v>
      </c>
      <c r="P2688" t="str">
        <f t="shared" si="41"/>
        <v>INSERT INTO @DataTable (Deal, AdvanceDate, PROV, DealPurpose, RateType, BEACON, LTV, TDS, GDS, InsuranceType, PrincipalBalance, OccupancyType, AccountStatus, Closed_Date, DelinquencyBucket) VALUES (2687, '2014-06-13', 'BC', 'Transfer', 'ARM', 776, 61.95, 23.59, 22.94, 'Conv', 271928.88, 'Owner-Occupied', 'Open', '1900-01-00', 'Current');</v>
      </c>
    </row>
    <row r="2689" spans="1:16" x14ac:dyDescent="0.35">
      <c r="A2689" s="22">
        <v>2688</v>
      </c>
      <c r="B2689" s="21">
        <v>42095</v>
      </c>
      <c r="C2689" s="22" t="s">
        <v>51</v>
      </c>
      <c r="D2689" s="22" t="s">
        <v>61</v>
      </c>
      <c r="E2689" s="22" t="s">
        <v>40</v>
      </c>
      <c r="F2689" s="22">
        <v>705</v>
      </c>
      <c r="G2689" s="22">
        <v>95</v>
      </c>
      <c r="H2689" s="22">
        <v>28.97</v>
      </c>
      <c r="I2689" s="22">
        <v>15.51</v>
      </c>
      <c r="J2689" s="22" t="s">
        <v>60</v>
      </c>
      <c r="K2689" s="23">
        <v>295251.07</v>
      </c>
      <c r="L2689" s="23" t="s">
        <v>55</v>
      </c>
      <c r="M2689" s="23" t="s">
        <v>83</v>
      </c>
      <c r="N2689" s="27"/>
      <c r="O2689" s="23" t="s">
        <v>56</v>
      </c>
      <c r="P2689" t="str">
        <f t="shared" si="41"/>
        <v>INSERT INTO @DataTable (Deal, AdvanceDate, PROV, DealPurpose, RateType, BEACON, LTV, TDS, GDS, InsuranceType, PrincipalBalance, OccupancyType, AccountStatus, Closed_Date, DelinquencyBucket) VALUES (2688, '2015-04-01', 'AB', 'Purchase', 'ARM', 705, 95, 28.97, 15.51, 'HiRatio', 295251.07, 'Owner-Occupied', 'Open', '1900-01-00', 'Current');</v>
      </c>
    </row>
    <row r="2690" spans="1:16" x14ac:dyDescent="0.35">
      <c r="A2690" s="19">
        <v>2689</v>
      </c>
      <c r="B2690" s="18">
        <v>41550</v>
      </c>
      <c r="C2690" s="19" t="s">
        <v>51</v>
      </c>
      <c r="D2690" s="19" t="s">
        <v>52</v>
      </c>
      <c r="E2690" s="19" t="s">
        <v>53</v>
      </c>
      <c r="F2690" s="19">
        <v>677</v>
      </c>
      <c r="G2690" s="19">
        <v>80</v>
      </c>
      <c r="H2690" s="19">
        <v>38.5</v>
      </c>
      <c r="I2690" s="19">
        <v>34.770000000000003</v>
      </c>
      <c r="J2690" s="19" t="s">
        <v>54</v>
      </c>
      <c r="K2690" s="20">
        <v>227765.33</v>
      </c>
      <c r="L2690" s="20" t="s">
        <v>55</v>
      </c>
      <c r="M2690" s="20" t="s">
        <v>83</v>
      </c>
      <c r="N2690" s="26"/>
      <c r="O2690" s="20" t="s">
        <v>56</v>
      </c>
      <c r="P2690" t="str">
        <f t="shared" si="41"/>
        <v>INSERT INTO @DataTable (Deal, AdvanceDate, PROV, DealPurpose, RateType, BEACON, LTV, TDS, GDS, InsuranceType, PrincipalBalance, OccupancyType, AccountStatus, Closed_Date, DelinquencyBucket) VALUES (2689, '2013-10-03', 'AB', 'Refinance External', 'Fixed', 677, 80, 38.5, 34.77, 'Conv', 227765.33, 'Owner-Occupied', 'Open', '1900-01-00', 'Current');</v>
      </c>
    </row>
    <row r="2691" spans="1:16" x14ac:dyDescent="0.35">
      <c r="A2691" s="22">
        <v>2690</v>
      </c>
      <c r="B2691" s="21">
        <v>40833</v>
      </c>
      <c r="C2691" s="22" t="s">
        <v>57</v>
      </c>
      <c r="D2691" s="22" t="s">
        <v>61</v>
      </c>
      <c r="E2691" s="22" t="s">
        <v>53</v>
      </c>
      <c r="F2691" s="22">
        <v>815</v>
      </c>
      <c r="G2691" s="22">
        <v>90</v>
      </c>
      <c r="H2691" s="22">
        <v>17.32</v>
      </c>
      <c r="I2691" s="22">
        <v>16.77</v>
      </c>
      <c r="J2691" s="22" t="s">
        <v>60</v>
      </c>
      <c r="K2691" s="23">
        <v>0</v>
      </c>
      <c r="L2691" s="23" t="s">
        <v>55</v>
      </c>
      <c r="M2691" s="23" t="s">
        <v>84</v>
      </c>
      <c r="N2691" s="27">
        <v>41936</v>
      </c>
      <c r="O2691" s="23" t="s">
        <v>56</v>
      </c>
      <c r="P2691" t="str">
        <f t="shared" ref="P2691:P2754" si="42">"INSERT INTO @DataTable (Deal, AdvanceDate, PROV, DealPurpose, RateType, BEACON, LTV, TDS, GDS, InsuranceType, PrincipalBalance, OccupancyType, AccountStatus, Closed_Date, DelinquencyBucket) VALUES (" &amp; A2691 &amp; ", " &amp; "'" &amp; TEXT(B2691, "yyyy-mm-dd") &amp; "', '" &amp; C2691 &amp; "', '" &amp; D2691 &amp; "', '" &amp; E2691 &amp; "', " &amp; F2691 &amp; ", " &amp; G2691 &amp; ", " &amp; H2691 &amp; ", " &amp; I2691 &amp; ", '" &amp; J2691 &amp; "', " &amp; K2691 &amp; ", '" &amp; L2691 &amp; "', '" &amp; M2691 &amp; "', '" &amp;TEXT(N2691, "yyyy-mm-dd") &amp; "', '" &amp; O2691 &amp; "');"</f>
        <v>INSERT INTO @DataTable (Deal, AdvanceDate, PROV, DealPurpose, RateType, BEACON, LTV, TDS, GDS, InsuranceType, PrincipalBalance, OccupancyType, AccountStatus, Closed_Date, DelinquencyBucket) VALUES (2690, '2011-10-17', 'ON', 'Purchase', 'Fixed', 815, 90, 17.32, 16.77, 'HiRatio', 0, 'Owner-Occupied', 'Closed', '2014-10-24', 'Current');</v>
      </c>
    </row>
    <row r="2692" spans="1:16" x14ac:dyDescent="0.35">
      <c r="A2692" s="19">
        <v>2691</v>
      </c>
      <c r="B2692" s="18">
        <v>41583</v>
      </c>
      <c r="C2692" s="19" t="s">
        <v>51</v>
      </c>
      <c r="D2692" s="19" t="s">
        <v>61</v>
      </c>
      <c r="E2692" s="19" t="s">
        <v>53</v>
      </c>
      <c r="F2692" s="19">
        <v>701</v>
      </c>
      <c r="G2692" s="19">
        <v>95</v>
      </c>
      <c r="H2692" s="19">
        <v>43.79</v>
      </c>
      <c r="I2692" s="19">
        <v>24.01</v>
      </c>
      <c r="J2692" s="19" t="s">
        <v>60</v>
      </c>
      <c r="K2692" s="20">
        <v>458211.74</v>
      </c>
      <c r="L2692" s="20" t="s">
        <v>55</v>
      </c>
      <c r="M2692" s="20" t="s">
        <v>83</v>
      </c>
      <c r="N2692" s="26"/>
      <c r="O2692" s="20" t="s">
        <v>56</v>
      </c>
      <c r="P2692" t="str">
        <f t="shared" si="42"/>
        <v>INSERT INTO @DataTable (Deal, AdvanceDate, PROV, DealPurpose, RateType, BEACON, LTV, TDS, GDS, InsuranceType, PrincipalBalance, OccupancyType, AccountStatus, Closed_Date, DelinquencyBucket) VALUES (2691, '2013-11-05', 'AB', 'Purchase', 'Fixed', 701, 95, 43.79, 24.01, 'HiRatio', 458211.74, 'Owner-Occupied', 'Open', '1900-01-00', 'Current');</v>
      </c>
    </row>
    <row r="2693" spans="1:16" x14ac:dyDescent="0.35">
      <c r="A2693" s="22">
        <v>2692</v>
      </c>
      <c r="B2693" s="21">
        <v>40963</v>
      </c>
      <c r="C2693" s="22" t="s">
        <v>51</v>
      </c>
      <c r="D2693" s="22" t="s">
        <v>61</v>
      </c>
      <c r="E2693" s="22" t="s">
        <v>53</v>
      </c>
      <c r="F2693" s="22">
        <v>692</v>
      </c>
      <c r="G2693" s="22">
        <v>95</v>
      </c>
      <c r="H2693" s="22">
        <v>38.770000000000003</v>
      </c>
      <c r="I2693" s="22">
        <v>24.88</v>
      </c>
      <c r="J2693" s="22" t="s">
        <v>60</v>
      </c>
      <c r="K2693" s="23">
        <v>334249.28000000003</v>
      </c>
      <c r="L2693" s="23" t="s">
        <v>55</v>
      </c>
      <c r="M2693" s="23" t="s">
        <v>83</v>
      </c>
      <c r="N2693" s="27"/>
      <c r="O2693" s="23" t="s">
        <v>56</v>
      </c>
      <c r="P2693" t="str">
        <f t="shared" si="42"/>
        <v>INSERT INTO @DataTable (Deal, AdvanceDate, PROV, DealPurpose, RateType, BEACON, LTV, TDS, GDS, InsuranceType, PrincipalBalance, OccupancyType, AccountStatus, Closed_Date, DelinquencyBucket) VALUES (2692, '2012-02-24', 'AB', 'Purchase', 'Fixed', 692, 95, 38.77, 24.88, 'HiRatio', 334249.28, 'Owner-Occupied', 'Open', '1900-01-00', 'Current');</v>
      </c>
    </row>
    <row r="2694" spans="1:16" x14ac:dyDescent="0.35">
      <c r="A2694" s="19">
        <v>2693</v>
      </c>
      <c r="B2694" s="18">
        <v>42537</v>
      </c>
      <c r="C2694" s="19" t="s">
        <v>58</v>
      </c>
      <c r="D2694" s="19" t="s">
        <v>64</v>
      </c>
      <c r="E2694" s="19" t="s">
        <v>53</v>
      </c>
      <c r="F2694" s="19">
        <v>687</v>
      </c>
      <c r="G2694" s="19">
        <v>95</v>
      </c>
      <c r="H2694" s="19">
        <v>36.950000000000003</v>
      </c>
      <c r="I2694" s="19">
        <v>21.29</v>
      </c>
      <c r="J2694" s="19" t="s">
        <v>60</v>
      </c>
      <c r="K2694" s="20">
        <v>355040.99</v>
      </c>
      <c r="L2694" s="20" t="s">
        <v>55</v>
      </c>
      <c r="M2694" s="20" t="s">
        <v>83</v>
      </c>
      <c r="N2694" s="26"/>
      <c r="O2694" s="20" t="s">
        <v>56</v>
      </c>
      <c r="P2694" t="str">
        <f t="shared" si="42"/>
        <v>INSERT INTO @DataTable (Deal, AdvanceDate, PROV, DealPurpose, RateType, BEACON, LTV, TDS, GDS, InsuranceType, PrincipalBalance, OccupancyType, AccountStatus, Closed_Date, DelinquencyBucket) VALUES (2693, '2016-06-16', 'BC', 'Purchase with Improvements', 'Fixed', 687, 95, 36.95, 21.29, 'HiRatio', 355040.99, 'Owner-Occupied', 'Open', '1900-01-00', 'Current');</v>
      </c>
    </row>
    <row r="2695" spans="1:16" x14ac:dyDescent="0.35">
      <c r="A2695" s="22">
        <v>2694</v>
      </c>
      <c r="B2695" s="21">
        <v>42754</v>
      </c>
      <c r="C2695" s="22" t="s">
        <v>63</v>
      </c>
      <c r="D2695" s="22" t="s">
        <v>52</v>
      </c>
      <c r="E2695" s="22" t="s">
        <v>53</v>
      </c>
      <c r="F2695" s="22">
        <v>688</v>
      </c>
      <c r="G2695" s="22">
        <v>80</v>
      </c>
      <c r="H2695" s="22">
        <v>30.94</v>
      </c>
      <c r="I2695" s="22">
        <v>15.49</v>
      </c>
      <c r="J2695" s="22" t="s">
        <v>54</v>
      </c>
      <c r="K2695" s="23">
        <v>328000</v>
      </c>
      <c r="L2695" s="23" t="s">
        <v>55</v>
      </c>
      <c r="M2695" s="23" t="s">
        <v>83</v>
      </c>
      <c r="N2695" s="27"/>
      <c r="O2695" s="23" t="s">
        <v>56</v>
      </c>
      <c r="P2695" t="str">
        <f t="shared" si="42"/>
        <v>INSERT INTO @DataTable (Deal, AdvanceDate, PROV, DealPurpose, RateType, BEACON, LTV, TDS, GDS, InsuranceType, PrincipalBalance, OccupancyType, AccountStatus, Closed_Date, DelinquencyBucket) VALUES (2694, '2017-01-19', 'SK', 'Refinance External', 'Fixed', 688, 80, 30.94, 15.49, 'Conv', 328000, 'Owner-Occupied', 'Open', '1900-01-00', 'Current');</v>
      </c>
    </row>
    <row r="2696" spans="1:16" x14ac:dyDescent="0.35">
      <c r="A2696" s="19">
        <v>2695</v>
      </c>
      <c r="B2696" s="18">
        <v>41912</v>
      </c>
      <c r="C2696" s="19" t="s">
        <v>57</v>
      </c>
      <c r="D2696" s="19" t="s">
        <v>61</v>
      </c>
      <c r="E2696" s="19" t="s">
        <v>53</v>
      </c>
      <c r="F2696" s="19">
        <v>797</v>
      </c>
      <c r="G2696" s="19">
        <v>80</v>
      </c>
      <c r="H2696" s="19">
        <v>30.6</v>
      </c>
      <c r="I2696" s="19">
        <v>20.66</v>
      </c>
      <c r="J2696" s="19" t="s">
        <v>54</v>
      </c>
      <c r="K2696" s="20">
        <v>510592.58</v>
      </c>
      <c r="L2696" s="20" t="s">
        <v>55</v>
      </c>
      <c r="M2696" s="20" t="s">
        <v>83</v>
      </c>
      <c r="N2696" s="26"/>
      <c r="O2696" s="20" t="s">
        <v>56</v>
      </c>
      <c r="P2696" t="str">
        <f t="shared" si="42"/>
        <v>INSERT INTO @DataTable (Deal, AdvanceDate, PROV, DealPurpose, RateType, BEACON, LTV, TDS, GDS, InsuranceType, PrincipalBalance, OccupancyType, AccountStatus, Closed_Date, DelinquencyBucket) VALUES (2695, '2014-09-30', 'ON', 'Purchase', 'Fixed', 797, 80, 30.6, 20.66, 'Conv', 510592.58, 'Owner-Occupied', 'Open', '1900-01-00', 'Current');</v>
      </c>
    </row>
    <row r="2697" spans="1:16" x14ac:dyDescent="0.35">
      <c r="A2697" s="22">
        <v>2696</v>
      </c>
      <c r="B2697" s="21">
        <v>41274</v>
      </c>
      <c r="C2697" s="22" t="s">
        <v>57</v>
      </c>
      <c r="D2697" s="22" t="s">
        <v>59</v>
      </c>
      <c r="E2697" s="22" t="s">
        <v>53</v>
      </c>
      <c r="F2697" s="22">
        <v>727</v>
      </c>
      <c r="G2697" s="22">
        <v>79.930000000000007</v>
      </c>
      <c r="H2697" s="22">
        <v>25.57</v>
      </c>
      <c r="I2697" s="22">
        <v>12.98</v>
      </c>
      <c r="J2697" s="22" t="s">
        <v>60</v>
      </c>
      <c r="K2697" s="23">
        <v>0</v>
      </c>
      <c r="L2697" s="23" t="s">
        <v>55</v>
      </c>
      <c r="M2697" s="23" t="s">
        <v>84</v>
      </c>
      <c r="N2697" s="27">
        <v>41395</v>
      </c>
      <c r="O2697" s="23" t="s">
        <v>56</v>
      </c>
      <c r="P2697" t="str">
        <f t="shared" si="42"/>
        <v>INSERT INTO @DataTable (Deal, AdvanceDate, PROV, DealPurpose, RateType, BEACON, LTV, TDS, GDS, InsuranceType, PrincipalBalance, OccupancyType, AccountStatus, Closed_Date, DelinquencyBucket) VALUES (2696, '2012-12-31', 'ON', 'Transfer', 'Fixed', 727, 79.93, 25.57, 12.98, 'HiRatio', 0, 'Owner-Occupied', 'Closed', '2013-05-01', 'Current');</v>
      </c>
    </row>
    <row r="2698" spans="1:16" x14ac:dyDescent="0.35">
      <c r="A2698" s="19">
        <v>2697</v>
      </c>
      <c r="B2698" s="18">
        <v>42061</v>
      </c>
      <c r="C2698" s="19" t="s">
        <v>58</v>
      </c>
      <c r="D2698" s="19" t="s">
        <v>61</v>
      </c>
      <c r="E2698" s="19" t="s">
        <v>40</v>
      </c>
      <c r="F2698" s="19">
        <v>745</v>
      </c>
      <c r="G2698" s="19">
        <v>94.99</v>
      </c>
      <c r="H2698" s="19">
        <v>33.68</v>
      </c>
      <c r="I2698" s="19">
        <v>30.6</v>
      </c>
      <c r="J2698" s="19" t="s">
        <v>60</v>
      </c>
      <c r="K2698" s="20">
        <v>0</v>
      </c>
      <c r="L2698" s="20" t="s">
        <v>55</v>
      </c>
      <c r="M2698" s="20" t="s">
        <v>84</v>
      </c>
      <c r="N2698" s="26">
        <v>42738</v>
      </c>
      <c r="O2698" s="20" t="s">
        <v>56</v>
      </c>
      <c r="P2698" t="str">
        <f t="shared" si="42"/>
        <v>INSERT INTO @DataTable (Deal, AdvanceDate, PROV, DealPurpose, RateType, BEACON, LTV, TDS, GDS, InsuranceType, PrincipalBalance, OccupancyType, AccountStatus, Closed_Date, DelinquencyBucket) VALUES (2697, '2015-02-26', 'BC', 'Purchase', 'ARM', 745, 94.99, 33.68, 30.6, 'HiRatio', 0, 'Owner-Occupied', 'Closed', '2017-01-03', 'Current');</v>
      </c>
    </row>
    <row r="2699" spans="1:16" x14ac:dyDescent="0.35">
      <c r="A2699" s="22">
        <v>2698</v>
      </c>
      <c r="B2699" s="21">
        <v>42524</v>
      </c>
      <c r="C2699" s="22" t="s">
        <v>57</v>
      </c>
      <c r="D2699" s="22" t="s">
        <v>61</v>
      </c>
      <c r="E2699" s="22" t="s">
        <v>53</v>
      </c>
      <c r="F2699" s="22">
        <v>780</v>
      </c>
      <c r="G2699" s="22">
        <v>60.57</v>
      </c>
      <c r="H2699" s="22">
        <v>27.8</v>
      </c>
      <c r="I2699" s="22">
        <v>27.13</v>
      </c>
      <c r="J2699" s="22" t="s">
        <v>54</v>
      </c>
      <c r="K2699" s="23">
        <v>184081.1</v>
      </c>
      <c r="L2699" s="23" t="s">
        <v>55</v>
      </c>
      <c r="M2699" s="23" t="s">
        <v>83</v>
      </c>
      <c r="N2699" s="27"/>
      <c r="O2699" s="23" t="s">
        <v>56</v>
      </c>
      <c r="P2699" t="str">
        <f t="shared" si="42"/>
        <v>INSERT INTO @DataTable (Deal, AdvanceDate, PROV, DealPurpose, RateType, BEACON, LTV, TDS, GDS, InsuranceType, PrincipalBalance, OccupancyType, AccountStatus, Closed_Date, DelinquencyBucket) VALUES (2698, '2016-06-03', 'ON', 'Purchase', 'Fixed', 780, 60.57, 27.8, 27.13, 'Conv', 184081.1, 'Owner-Occupied', 'Open', '1900-01-00', 'Current');</v>
      </c>
    </row>
    <row r="2700" spans="1:16" x14ac:dyDescent="0.35">
      <c r="A2700" s="19">
        <v>2699</v>
      </c>
      <c r="B2700" s="18">
        <v>41453</v>
      </c>
      <c r="C2700" s="19" t="s">
        <v>51</v>
      </c>
      <c r="D2700" s="19" t="s">
        <v>59</v>
      </c>
      <c r="E2700" s="19" t="s">
        <v>53</v>
      </c>
      <c r="F2700" s="19">
        <v>653</v>
      </c>
      <c r="G2700" s="19">
        <v>90.68</v>
      </c>
      <c r="H2700" s="19">
        <v>43.54</v>
      </c>
      <c r="I2700" s="19">
        <v>17</v>
      </c>
      <c r="J2700" s="19" t="s">
        <v>60</v>
      </c>
      <c r="K2700" s="20">
        <v>270529.18</v>
      </c>
      <c r="L2700" s="20" t="s">
        <v>55</v>
      </c>
      <c r="M2700" s="20" t="s">
        <v>83</v>
      </c>
      <c r="N2700" s="26"/>
      <c r="O2700" s="20" t="s">
        <v>56</v>
      </c>
      <c r="P2700" t="str">
        <f t="shared" si="42"/>
        <v>INSERT INTO @DataTable (Deal, AdvanceDate, PROV, DealPurpose, RateType, BEACON, LTV, TDS, GDS, InsuranceType, PrincipalBalance, OccupancyType, AccountStatus, Closed_Date, DelinquencyBucket) VALUES (2699, '2013-06-28', 'AB', 'Transfer', 'Fixed', 653, 90.68, 43.54, 17, 'HiRatio', 270529.18, 'Owner-Occupied', 'Open', '1900-01-00', 'Current');</v>
      </c>
    </row>
    <row r="2701" spans="1:16" x14ac:dyDescent="0.35">
      <c r="A2701" s="22">
        <v>2700</v>
      </c>
      <c r="B2701" s="21">
        <v>42580</v>
      </c>
      <c r="C2701" s="22" t="s">
        <v>57</v>
      </c>
      <c r="D2701" s="22" t="s">
        <v>61</v>
      </c>
      <c r="E2701" s="22" t="s">
        <v>53</v>
      </c>
      <c r="F2701" s="22">
        <v>803</v>
      </c>
      <c r="G2701" s="22">
        <v>90</v>
      </c>
      <c r="H2701" s="22">
        <v>40.82</v>
      </c>
      <c r="I2701" s="22">
        <v>33.89</v>
      </c>
      <c r="J2701" s="22" t="s">
        <v>60</v>
      </c>
      <c r="K2701" s="23">
        <v>227044.74</v>
      </c>
      <c r="L2701" s="23" t="s">
        <v>55</v>
      </c>
      <c r="M2701" s="23" t="s">
        <v>83</v>
      </c>
      <c r="N2701" s="27"/>
      <c r="O2701" s="23" t="s">
        <v>56</v>
      </c>
      <c r="P2701" t="str">
        <f t="shared" si="42"/>
        <v>INSERT INTO @DataTable (Deal, AdvanceDate, PROV, DealPurpose, RateType, BEACON, LTV, TDS, GDS, InsuranceType, PrincipalBalance, OccupancyType, AccountStatus, Closed_Date, DelinquencyBucket) VALUES (2700, '2016-07-29', 'ON', 'Purchase', 'Fixed', 803, 90, 40.82, 33.89, 'HiRatio', 227044.74, 'Owner-Occupied', 'Open', '1900-01-00', 'Current');</v>
      </c>
    </row>
    <row r="2702" spans="1:16" x14ac:dyDescent="0.35">
      <c r="A2702" s="19">
        <v>2701</v>
      </c>
      <c r="B2702" s="18">
        <v>41572</v>
      </c>
      <c r="C2702" s="19" t="s">
        <v>51</v>
      </c>
      <c r="D2702" s="19" t="s">
        <v>61</v>
      </c>
      <c r="E2702" s="19" t="s">
        <v>53</v>
      </c>
      <c r="F2702" s="19">
        <v>642</v>
      </c>
      <c r="G2702" s="19">
        <v>95</v>
      </c>
      <c r="H2702" s="19">
        <v>35.840000000000003</v>
      </c>
      <c r="I2702" s="19">
        <v>24.08</v>
      </c>
      <c r="J2702" s="19" t="s">
        <v>60</v>
      </c>
      <c r="K2702" s="20">
        <v>174948.17</v>
      </c>
      <c r="L2702" s="20" t="s">
        <v>55</v>
      </c>
      <c r="M2702" s="20" t="s">
        <v>83</v>
      </c>
      <c r="N2702" s="26"/>
      <c r="O2702" s="20" t="s">
        <v>56</v>
      </c>
      <c r="P2702" t="str">
        <f t="shared" si="42"/>
        <v>INSERT INTO @DataTable (Deal, AdvanceDate, PROV, DealPurpose, RateType, BEACON, LTV, TDS, GDS, InsuranceType, PrincipalBalance, OccupancyType, AccountStatus, Closed_Date, DelinquencyBucket) VALUES (2701, '2013-10-25', 'AB', 'Purchase', 'Fixed', 642, 95, 35.84, 24.08, 'HiRatio', 174948.17, 'Owner-Occupied', 'Open', '1900-01-00', 'Current');</v>
      </c>
    </row>
    <row r="2703" spans="1:16" x14ac:dyDescent="0.35">
      <c r="A2703" s="22">
        <v>2702</v>
      </c>
      <c r="B2703" s="21">
        <v>41789</v>
      </c>
      <c r="C2703" s="22" t="s">
        <v>57</v>
      </c>
      <c r="D2703" s="22" t="s">
        <v>61</v>
      </c>
      <c r="E2703" s="22" t="s">
        <v>40</v>
      </c>
      <c r="F2703" s="22">
        <v>758</v>
      </c>
      <c r="G2703" s="22">
        <v>95</v>
      </c>
      <c r="H2703" s="22">
        <v>20.02</v>
      </c>
      <c r="I2703" s="22">
        <v>16.43</v>
      </c>
      <c r="J2703" s="22" t="s">
        <v>60</v>
      </c>
      <c r="K2703" s="23">
        <v>0</v>
      </c>
      <c r="L2703" s="23" t="s">
        <v>55</v>
      </c>
      <c r="M2703" s="23" t="s">
        <v>84</v>
      </c>
      <c r="N2703" s="27">
        <v>42669</v>
      </c>
      <c r="O2703" s="23" t="s">
        <v>56</v>
      </c>
      <c r="P2703" t="str">
        <f t="shared" si="42"/>
        <v>INSERT INTO @DataTable (Deal, AdvanceDate, PROV, DealPurpose, RateType, BEACON, LTV, TDS, GDS, InsuranceType, PrincipalBalance, OccupancyType, AccountStatus, Closed_Date, DelinquencyBucket) VALUES (2702, '2014-05-30', 'ON', 'Purchase', 'ARM', 758, 95, 20.02, 16.43, 'HiRatio', 0, 'Owner-Occupied', 'Closed', '2016-10-26', 'Current');</v>
      </c>
    </row>
    <row r="2704" spans="1:16" x14ac:dyDescent="0.35">
      <c r="A2704" s="19">
        <v>2703</v>
      </c>
      <c r="B2704" s="18">
        <v>42156</v>
      </c>
      <c r="C2704" s="19" t="s">
        <v>57</v>
      </c>
      <c r="D2704" s="19" t="s">
        <v>52</v>
      </c>
      <c r="E2704" s="19" t="s">
        <v>40</v>
      </c>
      <c r="F2704" s="19">
        <v>710</v>
      </c>
      <c r="G2704" s="19">
        <v>54</v>
      </c>
      <c r="H2704" s="19">
        <v>34.049999999999997</v>
      </c>
      <c r="I2704" s="19">
        <v>20.97</v>
      </c>
      <c r="J2704" s="19" t="s">
        <v>54</v>
      </c>
      <c r="K2704" s="20">
        <v>481169.17</v>
      </c>
      <c r="L2704" s="20" t="s">
        <v>55</v>
      </c>
      <c r="M2704" s="20" t="s">
        <v>83</v>
      </c>
      <c r="N2704" s="26"/>
      <c r="O2704" s="20" t="s">
        <v>56</v>
      </c>
      <c r="P2704" t="str">
        <f t="shared" si="42"/>
        <v>INSERT INTO @DataTable (Deal, AdvanceDate, PROV, DealPurpose, RateType, BEACON, LTV, TDS, GDS, InsuranceType, PrincipalBalance, OccupancyType, AccountStatus, Closed_Date, DelinquencyBucket) VALUES (2703, '2015-06-01', 'ON', 'Refinance External', 'ARM', 710, 54, 34.05, 20.97, 'Conv', 481169.17, 'Owner-Occupied', 'Open', '1900-01-00', 'Current');</v>
      </c>
    </row>
    <row r="2705" spans="1:16" x14ac:dyDescent="0.35">
      <c r="A2705" s="22">
        <v>2704</v>
      </c>
      <c r="B2705" s="21">
        <v>41668</v>
      </c>
      <c r="C2705" s="22" t="s">
        <v>57</v>
      </c>
      <c r="D2705" s="22" t="s">
        <v>64</v>
      </c>
      <c r="E2705" s="22" t="s">
        <v>53</v>
      </c>
      <c r="F2705" s="22">
        <v>637</v>
      </c>
      <c r="G2705" s="22">
        <v>95</v>
      </c>
      <c r="H2705" s="22">
        <v>23.94</v>
      </c>
      <c r="I2705" s="22">
        <v>21.36</v>
      </c>
      <c r="J2705" s="22" t="s">
        <v>60</v>
      </c>
      <c r="K2705" s="23">
        <v>194222.79</v>
      </c>
      <c r="L2705" s="23" t="s">
        <v>55</v>
      </c>
      <c r="M2705" s="23" t="s">
        <v>83</v>
      </c>
      <c r="N2705" s="27"/>
      <c r="O2705" s="23" t="s">
        <v>56</v>
      </c>
      <c r="P2705" t="str">
        <f t="shared" si="42"/>
        <v>INSERT INTO @DataTable (Deal, AdvanceDate, PROV, DealPurpose, RateType, BEACON, LTV, TDS, GDS, InsuranceType, PrincipalBalance, OccupancyType, AccountStatus, Closed_Date, DelinquencyBucket) VALUES (2704, '2014-01-29', 'ON', 'Purchase with Improvements', 'Fixed', 637, 95, 23.94, 21.36, 'HiRatio', 194222.79, 'Owner-Occupied', 'Open', '1900-01-00', 'Current');</v>
      </c>
    </row>
    <row r="2706" spans="1:16" x14ac:dyDescent="0.35">
      <c r="A2706" s="19">
        <v>2705</v>
      </c>
      <c r="B2706" s="18">
        <v>42124</v>
      </c>
      <c r="C2706" s="19" t="s">
        <v>57</v>
      </c>
      <c r="D2706" s="19" t="s">
        <v>52</v>
      </c>
      <c r="E2706" s="19" t="s">
        <v>40</v>
      </c>
      <c r="F2706" s="19">
        <v>801</v>
      </c>
      <c r="G2706" s="19">
        <v>70.83</v>
      </c>
      <c r="H2706" s="19">
        <v>23.65</v>
      </c>
      <c r="I2706" s="19">
        <v>21.89</v>
      </c>
      <c r="J2706" s="19" t="s">
        <v>54</v>
      </c>
      <c r="K2706" s="20">
        <v>316153</v>
      </c>
      <c r="L2706" s="20" t="s">
        <v>55</v>
      </c>
      <c r="M2706" s="20" t="s">
        <v>83</v>
      </c>
      <c r="N2706" s="26"/>
      <c r="O2706" s="20" t="s">
        <v>56</v>
      </c>
      <c r="P2706" t="str">
        <f t="shared" si="42"/>
        <v>INSERT INTO @DataTable (Deal, AdvanceDate, PROV, DealPurpose, RateType, BEACON, LTV, TDS, GDS, InsuranceType, PrincipalBalance, OccupancyType, AccountStatus, Closed_Date, DelinquencyBucket) VALUES (2705, '2015-04-30', 'ON', 'Refinance External', 'ARM', 801, 70.83, 23.65, 21.89, 'Conv', 316153, 'Owner-Occupied', 'Open', '1900-01-00', 'Current');</v>
      </c>
    </row>
    <row r="2707" spans="1:16" x14ac:dyDescent="0.35">
      <c r="A2707" s="22">
        <v>2706</v>
      </c>
      <c r="B2707" s="21">
        <v>42230</v>
      </c>
      <c r="C2707" s="22" t="s">
        <v>57</v>
      </c>
      <c r="D2707" s="22" t="s">
        <v>61</v>
      </c>
      <c r="E2707" s="22" t="s">
        <v>53</v>
      </c>
      <c r="F2707" s="22">
        <v>783</v>
      </c>
      <c r="G2707" s="22">
        <v>90</v>
      </c>
      <c r="H2707" s="22">
        <v>36.200000000000003</v>
      </c>
      <c r="I2707" s="22">
        <v>31.93</v>
      </c>
      <c r="J2707" s="22" t="s">
        <v>60</v>
      </c>
      <c r="K2707" s="23">
        <v>389066.76</v>
      </c>
      <c r="L2707" s="23" t="s">
        <v>55</v>
      </c>
      <c r="M2707" s="23" t="s">
        <v>83</v>
      </c>
      <c r="N2707" s="27"/>
      <c r="O2707" s="23" t="s">
        <v>56</v>
      </c>
      <c r="P2707" t="str">
        <f t="shared" si="42"/>
        <v>INSERT INTO @DataTable (Deal, AdvanceDate, PROV, DealPurpose, RateType, BEACON, LTV, TDS, GDS, InsuranceType, PrincipalBalance, OccupancyType, AccountStatus, Closed_Date, DelinquencyBucket) VALUES (2706, '2015-08-14', 'ON', 'Purchase', 'Fixed', 783, 90, 36.2, 31.93, 'HiRatio', 389066.76, 'Owner-Occupied', 'Open', '1900-01-00', 'Current');</v>
      </c>
    </row>
    <row r="2708" spans="1:16" x14ac:dyDescent="0.35">
      <c r="A2708" s="19">
        <v>2707</v>
      </c>
      <c r="B2708" s="18">
        <v>42193</v>
      </c>
      <c r="C2708" s="19" t="s">
        <v>57</v>
      </c>
      <c r="D2708" s="19" t="s">
        <v>52</v>
      </c>
      <c r="E2708" s="19" t="s">
        <v>53</v>
      </c>
      <c r="F2708" s="19">
        <v>720</v>
      </c>
      <c r="G2708" s="19">
        <v>57.74</v>
      </c>
      <c r="H2708" s="19">
        <v>27.22</v>
      </c>
      <c r="I2708" s="19">
        <v>20.25</v>
      </c>
      <c r="J2708" s="19" t="s">
        <v>54</v>
      </c>
      <c r="K2708" s="20">
        <v>210016.8</v>
      </c>
      <c r="L2708" s="20" t="s">
        <v>55</v>
      </c>
      <c r="M2708" s="20" t="s">
        <v>83</v>
      </c>
      <c r="N2708" s="26"/>
      <c r="O2708" s="20" t="s">
        <v>56</v>
      </c>
      <c r="P2708" t="str">
        <f t="shared" si="42"/>
        <v>INSERT INTO @DataTable (Deal, AdvanceDate, PROV, DealPurpose, RateType, BEACON, LTV, TDS, GDS, InsuranceType, PrincipalBalance, OccupancyType, AccountStatus, Closed_Date, DelinquencyBucket) VALUES (2707, '2015-07-08', 'ON', 'Refinance External', 'Fixed', 720, 57.74, 27.22, 20.25, 'Conv', 210016.8, 'Owner-Occupied', 'Open', '1900-01-00', 'Current');</v>
      </c>
    </row>
    <row r="2709" spans="1:16" x14ac:dyDescent="0.35">
      <c r="A2709" s="22">
        <v>2708</v>
      </c>
      <c r="B2709" s="21">
        <v>42165</v>
      </c>
      <c r="C2709" s="22" t="s">
        <v>58</v>
      </c>
      <c r="D2709" s="22" t="s">
        <v>64</v>
      </c>
      <c r="E2709" s="22" t="s">
        <v>53</v>
      </c>
      <c r="F2709" s="22">
        <v>766</v>
      </c>
      <c r="G2709" s="22">
        <v>94</v>
      </c>
      <c r="H2709" s="22">
        <v>42.14</v>
      </c>
      <c r="I2709" s="22">
        <v>31.56</v>
      </c>
      <c r="J2709" s="22" t="s">
        <v>60</v>
      </c>
      <c r="K2709" s="23">
        <v>539362.62</v>
      </c>
      <c r="L2709" s="23" t="s">
        <v>55</v>
      </c>
      <c r="M2709" s="23" t="s">
        <v>83</v>
      </c>
      <c r="N2709" s="27"/>
      <c r="O2709" s="23" t="s">
        <v>56</v>
      </c>
      <c r="P2709" t="str">
        <f t="shared" si="42"/>
        <v>INSERT INTO @DataTable (Deal, AdvanceDate, PROV, DealPurpose, RateType, BEACON, LTV, TDS, GDS, InsuranceType, PrincipalBalance, OccupancyType, AccountStatus, Closed_Date, DelinquencyBucket) VALUES (2708, '2015-06-10', 'BC', 'Purchase with Improvements', 'Fixed', 766, 94, 42.14, 31.56, 'HiRatio', 539362.62, 'Owner-Occupied', 'Open', '1900-01-00', 'Current');</v>
      </c>
    </row>
    <row r="2710" spans="1:16" x14ac:dyDescent="0.35">
      <c r="A2710" s="19">
        <v>2709</v>
      </c>
      <c r="B2710" s="18">
        <v>41624</v>
      </c>
      <c r="C2710" s="19" t="s">
        <v>57</v>
      </c>
      <c r="D2710" s="19" t="s">
        <v>61</v>
      </c>
      <c r="E2710" s="19" t="s">
        <v>40</v>
      </c>
      <c r="F2710" s="19">
        <v>783</v>
      </c>
      <c r="G2710" s="19">
        <v>73.08</v>
      </c>
      <c r="H2710" s="19">
        <v>33.93</v>
      </c>
      <c r="I2710" s="19">
        <v>18.64</v>
      </c>
      <c r="J2710" s="19" t="s">
        <v>54</v>
      </c>
      <c r="K2710" s="20">
        <v>422880.62</v>
      </c>
      <c r="L2710" s="20" t="s">
        <v>55</v>
      </c>
      <c r="M2710" s="20" t="s">
        <v>83</v>
      </c>
      <c r="N2710" s="26"/>
      <c r="O2710" s="20" t="s">
        <v>56</v>
      </c>
      <c r="P2710" t="str">
        <f t="shared" si="42"/>
        <v>INSERT INTO @DataTable (Deal, AdvanceDate, PROV, DealPurpose, RateType, BEACON, LTV, TDS, GDS, InsuranceType, PrincipalBalance, OccupancyType, AccountStatus, Closed_Date, DelinquencyBucket) VALUES (2709, '2013-12-16', 'ON', 'Purchase', 'ARM', 783, 73.08, 33.93, 18.64, 'Conv', 422880.62, 'Owner-Occupied', 'Open', '1900-01-00', 'Current');</v>
      </c>
    </row>
    <row r="2711" spans="1:16" x14ac:dyDescent="0.35">
      <c r="A2711" s="22">
        <v>2710</v>
      </c>
      <c r="B2711" s="21">
        <v>40837</v>
      </c>
      <c r="C2711" s="22" t="s">
        <v>57</v>
      </c>
      <c r="D2711" s="22" t="s">
        <v>52</v>
      </c>
      <c r="E2711" s="22" t="s">
        <v>40</v>
      </c>
      <c r="F2711" s="22">
        <v>686</v>
      </c>
      <c r="G2711" s="22">
        <v>85</v>
      </c>
      <c r="H2711" s="22">
        <v>20.11</v>
      </c>
      <c r="I2711" s="22">
        <v>14.45</v>
      </c>
      <c r="J2711" s="22" t="s">
        <v>60</v>
      </c>
      <c r="K2711" s="23">
        <v>0</v>
      </c>
      <c r="L2711" s="23" t="s">
        <v>55</v>
      </c>
      <c r="M2711" s="23" t="s">
        <v>84</v>
      </c>
      <c r="N2711" s="27">
        <v>41768</v>
      </c>
      <c r="O2711" s="23" t="s">
        <v>56</v>
      </c>
      <c r="P2711" t="str">
        <f t="shared" si="42"/>
        <v>INSERT INTO @DataTable (Deal, AdvanceDate, PROV, DealPurpose, RateType, BEACON, LTV, TDS, GDS, InsuranceType, PrincipalBalance, OccupancyType, AccountStatus, Closed_Date, DelinquencyBucket) VALUES (2710, '2011-10-21', 'ON', 'Refinance External', 'ARM', 686, 85, 20.11, 14.45, 'HiRatio', 0, 'Owner-Occupied', 'Closed', '2014-05-09', 'Current');</v>
      </c>
    </row>
    <row r="2712" spans="1:16" x14ac:dyDescent="0.35">
      <c r="A2712" s="19">
        <v>2711</v>
      </c>
      <c r="B2712" s="18">
        <v>41544</v>
      </c>
      <c r="C2712" s="19" t="s">
        <v>51</v>
      </c>
      <c r="D2712" s="19" t="s">
        <v>61</v>
      </c>
      <c r="E2712" s="19" t="s">
        <v>53</v>
      </c>
      <c r="F2712" s="19">
        <v>800</v>
      </c>
      <c r="G2712" s="19">
        <v>95</v>
      </c>
      <c r="H2712" s="19">
        <v>40.729999999999997</v>
      </c>
      <c r="I2712" s="19">
        <v>38</v>
      </c>
      <c r="J2712" s="19" t="s">
        <v>60</v>
      </c>
      <c r="K2712" s="20">
        <v>189103.23</v>
      </c>
      <c r="L2712" s="20" t="s">
        <v>55</v>
      </c>
      <c r="M2712" s="20" t="s">
        <v>83</v>
      </c>
      <c r="N2712" s="26"/>
      <c r="O2712" s="20" t="s">
        <v>56</v>
      </c>
      <c r="P2712" t="str">
        <f t="shared" si="42"/>
        <v>INSERT INTO @DataTable (Deal, AdvanceDate, PROV, DealPurpose, RateType, BEACON, LTV, TDS, GDS, InsuranceType, PrincipalBalance, OccupancyType, AccountStatus, Closed_Date, DelinquencyBucket) VALUES (2711, '2013-09-27', 'AB', 'Purchase', 'Fixed', 800, 95, 40.73, 38, 'HiRatio', 189103.23, 'Owner-Occupied', 'Open', '1900-01-00', 'Current');</v>
      </c>
    </row>
    <row r="2713" spans="1:16" x14ac:dyDescent="0.35">
      <c r="A2713" s="22">
        <v>2712</v>
      </c>
      <c r="B2713" s="21">
        <v>41366</v>
      </c>
      <c r="C2713" s="22" t="s">
        <v>57</v>
      </c>
      <c r="D2713" s="22" t="s">
        <v>61</v>
      </c>
      <c r="E2713" s="22" t="s">
        <v>53</v>
      </c>
      <c r="F2713" s="22">
        <v>753</v>
      </c>
      <c r="G2713" s="22">
        <v>89.86</v>
      </c>
      <c r="H2713" s="22">
        <v>36.81</v>
      </c>
      <c r="I2713" s="22">
        <v>25.18</v>
      </c>
      <c r="J2713" s="22" t="s">
        <v>60</v>
      </c>
      <c r="K2713" s="23">
        <v>314120.75</v>
      </c>
      <c r="L2713" s="23" t="s">
        <v>55</v>
      </c>
      <c r="M2713" s="23" t="s">
        <v>83</v>
      </c>
      <c r="N2713" s="27"/>
      <c r="O2713" s="23" t="s">
        <v>56</v>
      </c>
      <c r="P2713" t="str">
        <f t="shared" si="42"/>
        <v>INSERT INTO @DataTable (Deal, AdvanceDate, PROV, DealPurpose, RateType, BEACON, LTV, TDS, GDS, InsuranceType, PrincipalBalance, OccupancyType, AccountStatus, Closed_Date, DelinquencyBucket) VALUES (2712, '2013-04-02', 'ON', 'Purchase', 'Fixed', 753, 89.86, 36.81, 25.18, 'HiRatio', 314120.75, 'Owner-Occupied', 'Open', '1900-01-00', 'Current');</v>
      </c>
    </row>
    <row r="2714" spans="1:16" x14ac:dyDescent="0.35">
      <c r="A2714" s="19">
        <v>2713</v>
      </c>
      <c r="B2714" s="18">
        <v>42265</v>
      </c>
      <c r="C2714" s="19" t="s">
        <v>57</v>
      </c>
      <c r="D2714" s="19" t="s">
        <v>61</v>
      </c>
      <c r="E2714" s="19" t="s">
        <v>53</v>
      </c>
      <c r="F2714" s="19">
        <v>772</v>
      </c>
      <c r="G2714" s="19">
        <v>80</v>
      </c>
      <c r="H2714" s="19">
        <v>42.09</v>
      </c>
      <c r="I2714" s="19">
        <v>27.36</v>
      </c>
      <c r="J2714" s="19" t="s">
        <v>60</v>
      </c>
      <c r="K2714" s="20">
        <v>0</v>
      </c>
      <c r="L2714" s="20" t="s">
        <v>55</v>
      </c>
      <c r="M2714" s="20" t="s">
        <v>84</v>
      </c>
      <c r="N2714" s="26">
        <v>42671</v>
      </c>
      <c r="O2714" s="20" t="s">
        <v>56</v>
      </c>
      <c r="P2714" t="str">
        <f t="shared" si="42"/>
        <v>INSERT INTO @DataTable (Deal, AdvanceDate, PROV, DealPurpose, RateType, BEACON, LTV, TDS, GDS, InsuranceType, PrincipalBalance, OccupancyType, AccountStatus, Closed_Date, DelinquencyBucket) VALUES (2713, '2015-09-18', 'ON', 'Purchase', 'Fixed', 772, 80, 42.09, 27.36, 'HiRatio', 0, 'Owner-Occupied', 'Closed', '2016-10-28', 'Current');</v>
      </c>
    </row>
    <row r="2715" spans="1:16" x14ac:dyDescent="0.35">
      <c r="A2715" s="22">
        <v>2714</v>
      </c>
      <c r="B2715" s="21">
        <v>42123</v>
      </c>
      <c r="C2715" s="22" t="s">
        <v>74</v>
      </c>
      <c r="D2715" s="22" t="s">
        <v>52</v>
      </c>
      <c r="E2715" s="22" t="s">
        <v>40</v>
      </c>
      <c r="F2715" s="22">
        <v>833</v>
      </c>
      <c r="G2715" s="22">
        <v>27.78</v>
      </c>
      <c r="H2715" s="22">
        <v>18.399999999999999</v>
      </c>
      <c r="I2715" s="22">
        <v>17.23</v>
      </c>
      <c r="J2715" s="22" t="s">
        <v>54</v>
      </c>
      <c r="K2715" s="23">
        <v>66038.960000000006</v>
      </c>
      <c r="L2715" s="23" t="s">
        <v>55</v>
      </c>
      <c r="M2715" s="23" t="s">
        <v>83</v>
      </c>
      <c r="N2715" s="27"/>
      <c r="O2715" s="23" t="s">
        <v>56</v>
      </c>
      <c r="P2715" t="str">
        <f t="shared" si="42"/>
        <v>INSERT INTO @DataTable (Deal, AdvanceDate, PROV, DealPurpose, RateType, BEACON, LTV, TDS, GDS, InsuranceType, PrincipalBalance, OccupancyType, AccountStatus, Closed_Date, DelinquencyBucket) VALUES (2714, '2015-04-29', 'MB', 'Refinance External', 'ARM', 833, 27.78, 18.4, 17.23, 'Conv', 66038.96, 'Owner-Occupied', 'Open', '1900-01-00', 'Current');</v>
      </c>
    </row>
    <row r="2716" spans="1:16" x14ac:dyDescent="0.35">
      <c r="A2716" s="19">
        <v>2715</v>
      </c>
      <c r="B2716" s="18">
        <v>42608</v>
      </c>
      <c r="C2716" s="19" t="s">
        <v>51</v>
      </c>
      <c r="D2716" s="19" t="s">
        <v>61</v>
      </c>
      <c r="E2716" s="19" t="s">
        <v>53</v>
      </c>
      <c r="F2716" s="19">
        <v>753</v>
      </c>
      <c r="G2716" s="19">
        <v>69.37</v>
      </c>
      <c r="H2716" s="19">
        <v>38.1</v>
      </c>
      <c r="I2716" s="19">
        <v>25.04</v>
      </c>
      <c r="J2716" s="19" t="s">
        <v>54</v>
      </c>
      <c r="K2716" s="20">
        <v>380701.35</v>
      </c>
      <c r="L2716" s="20" t="s">
        <v>55</v>
      </c>
      <c r="M2716" s="20" t="s">
        <v>83</v>
      </c>
      <c r="N2716" s="26"/>
      <c r="O2716" s="20" t="s">
        <v>56</v>
      </c>
      <c r="P2716" t="str">
        <f t="shared" si="42"/>
        <v>INSERT INTO @DataTable (Deal, AdvanceDate, PROV, DealPurpose, RateType, BEACON, LTV, TDS, GDS, InsuranceType, PrincipalBalance, OccupancyType, AccountStatus, Closed_Date, DelinquencyBucket) VALUES (2715, '2016-08-26', 'AB', 'Purchase', 'Fixed', 753, 69.37, 38.1, 25.04, 'Conv', 380701.35, 'Owner-Occupied', 'Open', '1900-01-00', 'Current');</v>
      </c>
    </row>
    <row r="2717" spans="1:16" x14ac:dyDescent="0.35">
      <c r="A2717" s="22">
        <v>2716</v>
      </c>
      <c r="B2717" s="21">
        <v>42209</v>
      </c>
      <c r="C2717" s="22" t="s">
        <v>57</v>
      </c>
      <c r="D2717" s="22" t="s">
        <v>61</v>
      </c>
      <c r="E2717" s="22" t="s">
        <v>53</v>
      </c>
      <c r="F2717" s="22">
        <v>690</v>
      </c>
      <c r="G2717" s="22">
        <v>95</v>
      </c>
      <c r="H2717" s="22">
        <v>34.909999999999997</v>
      </c>
      <c r="I2717" s="22">
        <v>27.61</v>
      </c>
      <c r="J2717" s="22" t="s">
        <v>60</v>
      </c>
      <c r="K2717" s="23">
        <v>233458.37</v>
      </c>
      <c r="L2717" s="23" t="s">
        <v>55</v>
      </c>
      <c r="M2717" s="23" t="s">
        <v>83</v>
      </c>
      <c r="N2717" s="27"/>
      <c r="O2717" s="23" t="s">
        <v>56</v>
      </c>
      <c r="P2717" t="str">
        <f t="shared" si="42"/>
        <v>INSERT INTO @DataTable (Deal, AdvanceDate, PROV, DealPurpose, RateType, BEACON, LTV, TDS, GDS, InsuranceType, PrincipalBalance, OccupancyType, AccountStatus, Closed_Date, DelinquencyBucket) VALUES (2716, '2015-07-24', 'ON', 'Purchase', 'Fixed', 690, 95, 34.91, 27.61, 'HiRatio', 233458.37, 'Owner-Occupied', 'Open', '1900-01-00', 'Current');</v>
      </c>
    </row>
    <row r="2718" spans="1:16" x14ac:dyDescent="0.35">
      <c r="A2718" s="19">
        <v>2717</v>
      </c>
      <c r="B2718" s="18">
        <v>42671</v>
      </c>
      <c r="C2718" s="19" t="s">
        <v>58</v>
      </c>
      <c r="D2718" s="19" t="s">
        <v>61</v>
      </c>
      <c r="E2718" s="19" t="s">
        <v>40</v>
      </c>
      <c r="F2718" s="19">
        <v>843</v>
      </c>
      <c r="G2718" s="19">
        <v>80</v>
      </c>
      <c r="H2718" s="19">
        <v>26.11</v>
      </c>
      <c r="I2718" s="19">
        <v>15.01</v>
      </c>
      <c r="J2718" s="19" t="s">
        <v>54</v>
      </c>
      <c r="K2718" s="20">
        <v>225469.29</v>
      </c>
      <c r="L2718" s="20" t="s">
        <v>55</v>
      </c>
      <c r="M2718" s="20" t="s">
        <v>83</v>
      </c>
      <c r="N2718" s="26"/>
      <c r="O2718" s="20" t="s">
        <v>56</v>
      </c>
      <c r="P2718" t="str">
        <f t="shared" si="42"/>
        <v>INSERT INTO @DataTable (Deal, AdvanceDate, PROV, DealPurpose, RateType, BEACON, LTV, TDS, GDS, InsuranceType, PrincipalBalance, OccupancyType, AccountStatus, Closed_Date, DelinquencyBucket) VALUES (2717, '2016-10-28', 'BC', 'Purchase', 'ARM', 843, 80, 26.11, 15.01, 'Conv', 225469.29, 'Owner-Occupied', 'Open', '1900-01-00', 'Current');</v>
      </c>
    </row>
    <row r="2719" spans="1:16" x14ac:dyDescent="0.35">
      <c r="A2719" s="22">
        <v>2718</v>
      </c>
      <c r="B2719" s="21">
        <v>41880</v>
      </c>
      <c r="C2719" s="22" t="s">
        <v>57</v>
      </c>
      <c r="D2719" s="22" t="s">
        <v>52</v>
      </c>
      <c r="E2719" s="22" t="s">
        <v>40</v>
      </c>
      <c r="F2719" s="22">
        <v>804</v>
      </c>
      <c r="G2719" s="22">
        <v>80</v>
      </c>
      <c r="H2719" s="22">
        <v>34.21</v>
      </c>
      <c r="I2719" s="22">
        <v>26.33</v>
      </c>
      <c r="J2719" s="22" t="s">
        <v>54</v>
      </c>
      <c r="K2719" s="23">
        <v>260813.28</v>
      </c>
      <c r="L2719" s="23" t="s">
        <v>55</v>
      </c>
      <c r="M2719" s="23" t="s">
        <v>83</v>
      </c>
      <c r="N2719" s="27"/>
      <c r="O2719" s="23" t="s">
        <v>56</v>
      </c>
      <c r="P2719" t="str">
        <f t="shared" si="42"/>
        <v>INSERT INTO @DataTable (Deal, AdvanceDate, PROV, DealPurpose, RateType, BEACON, LTV, TDS, GDS, InsuranceType, PrincipalBalance, OccupancyType, AccountStatus, Closed_Date, DelinquencyBucket) VALUES (2718, '2014-08-29', 'ON', 'Refinance External', 'ARM', 804, 80, 34.21, 26.33, 'Conv', 260813.28, 'Owner-Occupied', 'Open', '1900-01-00', 'Current');</v>
      </c>
    </row>
    <row r="2720" spans="1:16" x14ac:dyDescent="0.35">
      <c r="A2720" s="19">
        <v>2719</v>
      </c>
      <c r="B2720" s="18">
        <v>41971</v>
      </c>
      <c r="C2720" s="19" t="s">
        <v>57</v>
      </c>
      <c r="D2720" s="19" t="s">
        <v>61</v>
      </c>
      <c r="E2720" s="19" t="s">
        <v>53</v>
      </c>
      <c r="F2720" s="19">
        <v>790</v>
      </c>
      <c r="G2720" s="19">
        <v>93.75</v>
      </c>
      <c r="H2720" s="19">
        <v>31.43</v>
      </c>
      <c r="I2720" s="19">
        <v>31.11</v>
      </c>
      <c r="J2720" s="19" t="s">
        <v>60</v>
      </c>
      <c r="K2720" s="20">
        <v>139645.35</v>
      </c>
      <c r="L2720" s="20" t="s">
        <v>55</v>
      </c>
      <c r="M2720" s="20" t="s">
        <v>83</v>
      </c>
      <c r="N2720" s="26"/>
      <c r="O2720" s="20" t="s">
        <v>56</v>
      </c>
      <c r="P2720" t="str">
        <f t="shared" si="42"/>
        <v>INSERT INTO @DataTable (Deal, AdvanceDate, PROV, DealPurpose, RateType, BEACON, LTV, TDS, GDS, InsuranceType, PrincipalBalance, OccupancyType, AccountStatus, Closed_Date, DelinquencyBucket) VALUES (2719, '2014-11-28', 'ON', 'Purchase', 'Fixed', 790, 93.75, 31.43, 31.11, 'HiRatio', 139645.35, 'Owner-Occupied', 'Open', '1900-01-00', 'Current');</v>
      </c>
    </row>
    <row r="2721" spans="1:16" x14ac:dyDescent="0.35">
      <c r="A2721" s="22">
        <v>2720</v>
      </c>
      <c r="B2721" s="21">
        <v>41607</v>
      </c>
      <c r="C2721" s="22" t="s">
        <v>51</v>
      </c>
      <c r="D2721" s="22" t="s">
        <v>61</v>
      </c>
      <c r="E2721" s="22" t="s">
        <v>53</v>
      </c>
      <c r="F2721" s="22">
        <v>780</v>
      </c>
      <c r="G2721" s="22">
        <v>95</v>
      </c>
      <c r="H2721" s="22">
        <v>41.66</v>
      </c>
      <c r="I2721" s="22">
        <v>15.62</v>
      </c>
      <c r="J2721" s="22" t="s">
        <v>60</v>
      </c>
      <c r="K2721" s="23">
        <v>254592.9</v>
      </c>
      <c r="L2721" s="23" t="s">
        <v>66</v>
      </c>
      <c r="M2721" s="23" t="s">
        <v>83</v>
      </c>
      <c r="N2721" s="27"/>
      <c r="O2721" s="23" t="s">
        <v>56</v>
      </c>
      <c r="P2721" t="str">
        <f t="shared" si="42"/>
        <v>INSERT INTO @DataTable (Deal, AdvanceDate, PROV, DealPurpose, RateType, BEACON, LTV, TDS, GDS, InsuranceType, PrincipalBalance, OccupancyType, AccountStatus, Closed_Date, DelinquencyBucket) VALUES (2720, '2013-11-29', 'AB', 'Purchase', 'Fixed', 780, 95, 41.66, 15.62, 'HiRatio', 254592.9, 'Second Home', 'Open', '1900-01-00', 'Current');</v>
      </c>
    </row>
    <row r="2722" spans="1:16" x14ac:dyDescent="0.35">
      <c r="A2722" s="19">
        <v>2721</v>
      </c>
      <c r="B2722" s="18">
        <v>42179</v>
      </c>
      <c r="C2722" s="19" t="s">
        <v>58</v>
      </c>
      <c r="D2722" s="19" t="s">
        <v>52</v>
      </c>
      <c r="E2722" s="19" t="s">
        <v>40</v>
      </c>
      <c r="F2722" s="19">
        <v>831</v>
      </c>
      <c r="G2722" s="19">
        <v>51.76</v>
      </c>
      <c r="H2722" s="19">
        <v>26.25</v>
      </c>
      <c r="I2722" s="19">
        <v>24.89</v>
      </c>
      <c r="J2722" s="19" t="s">
        <v>54</v>
      </c>
      <c r="K2722" s="20">
        <v>389108</v>
      </c>
      <c r="L2722" s="20" t="s">
        <v>66</v>
      </c>
      <c r="M2722" s="20" t="s">
        <v>83</v>
      </c>
      <c r="N2722" s="26"/>
      <c r="O2722" s="20" t="s">
        <v>56</v>
      </c>
      <c r="P2722" t="str">
        <f t="shared" si="42"/>
        <v>INSERT INTO @DataTable (Deal, AdvanceDate, PROV, DealPurpose, RateType, BEACON, LTV, TDS, GDS, InsuranceType, PrincipalBalance, OccupancyType, AccountStatus, Closed_Date, DelinquencyBucket) VALUES (2721, '2015-06-24', 'BC', 'Refinance External', 'ARM', 831, 51.76, 26.25, 24.89, 'Conv', 389108, 'Second Home', 'Open', '1900-01-00', 'Current');</v>
      </c>
    </row>
    <row r="2723" spans="1:16" x14ac:dyDescent="0.35">
      <c r="A2723" s="22">
        <v>2722</v>
      </c>
      <c r="B2723" s="21">
        <v>40889</v>
      </c>
      <c r="C2723" s="22" t="s">
        <v>51</v>
      </c>
      <c r="D2723" s="22" t="s">
        <v>59</v>
      </c>
      <c r="E2723" s="22" t="s">
        <v>53</v>
      </c>
      <c r="F2723" s="22">
        <v>652</v>
      </c>
      <c r="G2723" s="22">
        <v>77.69</v>
      </c>
      <c r="H2723" s="22">
        <v>38.6</v>
      </c>
      <c r="I2723" s="22">
        <v>32.520000000000003</v>
      </c>
      <c r="J2723" s="22" t="s">
        <v>54</v>
      </c>
      <c r="K2723" s="23">
        <v>0</v>
      </c>
      <c r="L2723" s="23" t="s">
        <v>55</v>
      </c>
      <c r="M2723" s="23" t="s">
        <v>84</v>
      </c>
      <c r="N2723" s="27">
        <v>41486</v>
      </c>
      <c r="O2723" s="23" t="s">
        <v>56</v>
      </c>
      <c r="P2723" t="str">
        <f t="shared" si="42"/>
        <v>INSERT INTO @DataTable (Deal, AdvanceDate, PROV, DealPurpose, RateType, BEACON, LTV, TDS, GDS, InsuranceType, PrincipalBalance, OccupancyType, AccountStatus, Closed_Date, DelinquencyBucket) VALUES (2722, '2011-12-12', 'AB', 'Transfer', 'Fixed', 652, 77.69, 38.6, 32.52, 'Conv', 0, 'Owner-Occupied', 'Closed', '2013-07-31', 'Current');</v>
      </c>
    </row>
    <row r="2724" spans="1:16" x14ac:dyDescent="0.35">
      <c r="A2724" s="19">
        <v>2723</v>
      </c>
      <c r="B2724" s="18">
        <v>42095</v>
      </c>
      <c r="C2724" s="19" t="s">
        <v>57</v>
      </c>
      <c r="D2724" s="19" t="s">
        <v>52</v>
      </c>
      <c r="E2724" s="19" t="s">
        <v>40</v>
      </c>
      <c r="F2724" s="19">
        <v>731</v>
      </c>
      <c r="G2724" s="19">
        <v>80</v>
      </c>
      <c r="H2724" s="19">
        <v>30.52</v>
      </c>
      <c r="I2724" s="19">
        <v>22.55</v>
      </c>
      <c r="J2724" s="19" t="s">
        <v>54</v>
      </c>
      <c r="K2724" s="20">
        <v>0</v>
      </c>
      <c r="L2724" s="20" t="s">
        <v>55</v>
      </c>
      <c r="M2724" s="20" t="s">
        <v>84</v>
      </c>
      <c r="N2724" s="26">
        <v>42579</v>
      </c>
      <c r="O2724" s="20" t="s">
        <v>56</v>
      </c>
      <c r="P2724" t="str">
        <f t="shared" si="42"/>
        <v>INSERT INTO @DataTable (Deal, AdvanceDate, PROV, DealPurpose, RateType, BEACON, LTV, TDS, GDS, InsuranceType, PrincipalBalance, OccupancyType, AccountStatus, Closed_Date, DelinquencyBucket) VALUES (2723, '2015-04-01', 'ON', 'Refinance External', 'ARM', 731, 80, 30.52, 22.55, 'Conv', 0, 'Owner-Occupied', 'Closed', '2016-07-28', 'Current');</v>
      </c>
    </row>
    <row r="2725" spans="1:16" x14ac:dyDescent="0.35">
      <c r="A2725" s="22">
        <v>2724</v>
      </c>
      <c r="B2725" s="21">
        <v>42307</v>
      </c>
      <c r="C2725" s="22" t="s">
        <v>57</v>
      </c>
      <c r="D2725" s="22" t="s">
        <v>52</v>
      </c>
      <c r="E2725" s="22" t="s">
        <v>53</v>
      </c>
      <c r="F2725" s="22">
        <v>747</v>
      </c>
      <c r="G2725" s="22">
        <v>61.48</v>
      </c>
      <c r="H2725" s="22">
        <v>25.05</v>
      </c>
      <c r="I2725" s="22">
        <v>23.86</v>
      </c>
      <c r="J2725" s="22" t="s">
        <v>54</v>
      </c>
      <c r="K2725" s="23">
        <v>152059.35</v>
      </c>
      <c r="L2725" s="23" t="s">
        <v>55</v>
      </c>
      <c r="M2725" s="23" t="s">
        <v>83</v>
      </c>
      <c r="N2725" s="27"/>
      <c r="O2725" s="23" t="s">
        <v>56</v>
      </c>
      <c r="P2725" t="str">
        <f t="shared" si="42"/>
        <v>INSERT INTO @DataTable (Deal, AdvanceDate, PROV, DealPurpose, RateType, BEACON, LTV, TDS, GDS, InsuranceType, PrincipalBalance, OccupancyType, AccountStatus, Closed_Date, DelinquencyBucket) VALUES (2724, '2015-10-30', 'ON', 'Refinance External', 'Fixed', 747, 61.48, 25.05, 23.86, 'Conv', 152059.35, 'Owner-Occupied', 'Open', '1900-01-00', 'Current');</v>
      </c>
    </row>
    <row r="2726" spans="1:16" x14ac:dyDescent="0.35">
      <c r="A2726" s="19">
        <v>2725</v>
      </c>
      <c r="B2726" s="18">
        <v>41677</v>
      </c>
      <c r="C2726" s="19" t="s">
        <v>57</v>
      </c>
      <c r="D2726" s="19" t="s">
        <v>52</v>
      </c>
      <c r="E2726" s="19" t="s">
        <v>53</v>
      </c>
      <c r="F2726" s="19">
        <v>754</v>
      </c>
      <c r="G2726" s="19">
        <v>75</v>
      </c>
      <c r="H2726" s="19">
        <v>32.17</v>
      </c>
      <c r="I2726" s="19">
        <v>30.38</v>
      </c>
      <c r="J2726" s="19" t="s">
        <v>54</v>
      </c>
      <c r="K2726" s="20">
        <v>225677.77</v>
      </c>
      <c r="L2726" s="20" t="s">
        <v>55</v>
      </c>
      <c r="M2726" s="20" t="s">
        <v>83</v>
      </c>
      <c r="N2726" s="26"/>
      <c r="O2726" s="20" t="s">
        <v>56</v>
      </c>
      <c r="P2726" t="str">
        <f t="shared" si="42"/>
        <v>INSERT INTO @DataTable (Deal, AdvanceDate, PROV, DealPurpose, RateType, BEACON, LTV, TDS, GDS, InsuranceType, PrincipalBalance, OccupancyType, AccountStatus, Closed_Date, DelinquencyBucket) VALUES (2725, '2014-02-07', 'ON', 'Refinance External', 'Fixed', 754, 75, 32.17, 30.38, 'Conv', 225677.77, 'Owner-Occupied', 'Open', '1900-01-00', 'Current');</v>
      </c>
    </row>
    <row r="2727" spans="1:16" x14ac:dyDescent="0.35">
      <c r="A2727" s="22">
        <v>2726</v>
      </c>
      <c r="B2727" s="21">
        <v>42216</v>
      </c>
      <c r="C2727" s="22" t="s">
        <v>58</v>
      </c>
      <c r="D2727" s="22" t="s">
        <v>59</v>
      </c>
      <c r="E2727" s="22" t="s">
        <v>40</v>
      </c>
      <c r="F2727" s="22">
        <v>809</v>
      </c>
      <c r="G2727" s="22">
        <v>50.69</v>
      </c>
      <c r="H2727" s="22">
        <v>27.54</v>
      </c>
      <c r="I2727" s="22">
        <v>18.34</v>
      </c>
      <c r="J2727" s="22" t="s">
        <v>54</v>
      </c>
      <c r="K2727" s="23">
        <v>247835.88</v>
      </c>
      <c r="L2727" s="23" t="s">
        <v>55</v>
      </c>
      <c r="M2727" s="23" t="s">
        <v>83</v>
      </c>
      <c r="N2727" s="27"/>
      <c r="O2727" s="23" t="s">
        <v>56</v>
      </c>
      <c r="P2727" t="str">
        <f t="shared" si="42"/>
        <v>INSERT INTO @DataTable (Deal, AdvanceDate, PROV, DealPurpose, RateType, BEACON, LTV, TDS, GDS, InsuranceType, PrincipalBalance, OccupancyType, AccountStatus, Closed_Date, DelinquencyBucket) VALUES (2726, '2015-07-31', 'BC', 'Transfer', 'ARM', 809, 50.69, 27.54, 18.34, 'Conv', 247835.88, 'Owner-Occupied', 'Open', '1900-01-00', 'Current');</v>
      </c>
    </row>
    <row r="2728" spans="1:16" x14ac:dyDescent="0.35">
      <c r="A2728" s="19">
        <v>2727</v>
      </c>
      <c r="B2728" s="18">
        <v>41887</v>
      </c>
      <c r="C2728" s="19" t="s">
        <v>57</v>
      </c>
      <c r="D2728" s="19" t="s">
        <v>52</v>
      </c>
      <c r="E2728" s="19" t="s">
        <v>40</v>
      </c>
      <c r="F2728" s="19">
        <v>779</v>
      </c>
      <c r="G2728" s="19">
        <v>79.680000000000007</v>
      </c>
      <c r="H2728" s="19">
        <v>20.84</v>
      </c>
      <c r="I2728" s="19">
        <v>16.3</v>
      </c>
      <c r="J2728" s="19" t="s">
        <v>54</v>
      </c>
      <c r="K2728" s="20">
        <v>334134.68</v>
      </c>
      <c r="L2728" s="20" t="s">
        <v>55</v>
      </c>
      <c r="M2728" s="20" t="s">
        <v>83</v>
      </c>
      <c r="N2728" s="26"/>
      <c r="O2728" s="20" t="s">
        <v>56</v>
      </c>
      <c r="P2728" t="str">
        <f t="shared" si="42"/>
        <v>INSERT INTO @DataTable (Deal, AdvanceDate, PROV, DealPurpose, RateType, BEACON, LTV, TDS, GDS, InsuranceType, PrincipalBalance, OccupancyType, AccountStatus, Closed_Date, DelinquencyBucket) VALUES (2727, '2014-09-05', 'ON', 'Refinance External', 'ARM', 779, 79.68, 20.84, 16.3, 'Conv', 334134.68, 'Owner-Occupied', 'Open', '1900-01-00', 'Current');</v>
      </c>
    </row>
    <row r="2729" spans="1:16" x14ac:dyDescent="0.35">
      <c r="A2729" s="22">
        <v>2728</v>
      </c>
      <c r="B2729" s="21">
        <v>41068</v>
      </c>
      <c r="C2729" s="22" t="s">
        <v>57</v>
      </c>
      <c r="D2729" s="22" t="s">
        <v>52</v>
      </c>
      <c r="E2729" s="22" t="s">
        <v>53</v>
      </c>
      <c r="F2729" s="22">
        <v>776</v>
      </c>
      <c r="G2729" s="22">
        <v>71.16</v>
      </c>
      <c r="H2729" s="22">
        <v>22.94</v>
      </c>
      <c r="I2729" s="22">
        <v>22.22</v>
      </c>
      <c r="J2729" s="22" t="s">
        <v>54</v>
      </c>
      <c r="K2729" s="23">
        <v>115515.99</v>
      </c>
      <c r="L2729" s="23" t="s">
        <v>55</v>
      </c>
      <c r="M2729" s="23" t="s">
        <v>83</v>
      </c>
      <c r="N2729" s="27"/>
      <c r="O2729" s="23" t="s">
        <v>56</v>
      </c>
      <c r="P2729" t="str">
        <f t="shared" si="42"/>
        <v>INSERT INTO @DataTable (Deal, AdvanceDate, PROV, DealPurpose, RateType, BEACON, LTV, TDS, GDS, InsuranceType, PrincipalBalance, OccupancyType, AccountStatus, Closed_Date, DelinquencyBucket) VALUES (2728, '2012-06-08', 'ON', 'Refinance External', 'Fixed', 776, 71.16, 22.94, 22.22, 'Conv', 115515.99, 'Owner-Occupied', 'Open', '1900-01-00', 'Current');</v>
      </c>
    </row>
    <row r="2730" spans="1:16" x14ac:dyDescent="0.35">
      <c r="A2730" s="19">
        <v>2729</v>
      </c>
      <c r="B2730" s="18">
        <v>41565</v>
      </c>
      <c r="C2730" s="19" t="s">
        <v>57</v>
      </c>
      <c r="D2730" s="19" t="s">
        <v>61</v>
      </c>
      <c r="E2730" s="19" t="s">
        <v>53</v>
      </c>
      <c r="F2730" s="19">
        <v>676</v>
      </c>
      <c r="G2730" s="19">
        <v>94.12</v>
      </c>
      <c r="H2730" s="19">
        <v>38.19</v>
      </c>
      <c r="I2730" s="19">
        <v>9.4</v>
      </c>
      <c r="J2730" s="19" t="s">
        <v>60</v>
      </c>
      <c r="K2730" s="20">
        <v>75599.22</v>
      </c>
      <c r="L2730" s="20" t="s">
        <v>55</v>
      </c>
      <c r="M2730" s="20" t="s">
        <v>83</v>
      </c>
      <c r="N2730" s="26"/>
      <c r="O2730" s="20" t="s">
        <v>56</v>
      </c>
      <c r="P2730" t="str">
        <f t="shared" si="42"/>
        <v>INSERT INTO @DataTable (Deal, AdvanceDate, PROV, DealPurpose, RateType, BEACON, LTV, TDS, GDS, InsuranceType, PrincipalBalance, OccupancyType, AccountStatus, Closed_Date, DelinquencyBucket) VALUES (2729, '2013-10-18', 'ON', 'Purchase', 'Fixed', 676, 94.12, 38.19, 9.4, 'HiRatio', 75599.22, 'Owner-Occupied', 'Open', '1900-01-00', 'Current');</v>
      </c>
    </row>
    <row r="2731" spans="1:16" x14ac:dyDescent="0.35">
      <c r="A2731" s="22">
        <v>2730</v>
      </c>
      <c r="B2731" s="21">
        <v>41971</v>
      </c>
      <c r="C2731" s="22" t="s">
        <v>57</v>
      </c>
      <c r="D2731" s="22" t="s">
        <v>61</v>
      </c>
      <c r="E2731" s="22" t="s">
        <v>53</v>
      </c>
      <c r="F2731" s="22">
        <v>741</v>
      </c>
      <c r="G2731" s="22">
        <v>94.99</v>
      </c>
      <c r="H2731" s="22">
        <v>43.7</v>
      </c>
      <c r="I2731" s="22">
        <v>37.22</v>
      </c>
      <c r="J2731" s="22" t="s">
        <v>60</v>
      </c>
      <c r="K2731" s="23">
        <v>321035.68</v>
      </c>
      <c r="L2731" s="23" t="s">
        <v>55</v>
      </c>
      <c r="M2731" s="23" t="s">
        <v>83</v>
      </c>
      <c r="N2731" s="27"/>
      <c r="O2731" s="23" t="s">
        <v>56</v>
      </c>
      <c r="P2731" t="str">
        <f t="shared" si="42"/>
        <v>INSERT INTO @DataTable (Deal, AdvanceDate, PROV, DealPurpose, RateType, BEACON, LTV, TDS, GDS, InsuranceType, PrincipalBalance, OccupancyType, AccountStatus, Closed_Date, DelinquencyBucket) VALUES (2730, '2014-11-28', 'ON', 'Purchase', 'Fixed', 741, 94.99, 43.7, 37.22, 'HiRatio', 321035.68, 'Owner-Occupied', 'Open', '1900-01-00', 'Current');</v>
      </c>
    </row>
    <row r="2732" spans="1:16" x14ac:dyDescent="0.35">
      <c r="A2732" s="19">
        <v>2731</v>
      </c>
      <c r="B2732" s="18">
        <v>42353</v>
      </c>
      <c r="C2732" s="19" t="s">
        <v>57</v>
      </c>
      <c r="D2732" s="19" t="s">
        <v>61</v>
      </c>
      <c r="E2732" s="19" t="s">
        <v>53</v>
      </c>
      <c r="F2732" s="19">
        <v>793</v>
      </c>
      <c r="G2732" s="19">
        <v>90</v>
      </c>
      <c r="H2732" s="19">
        <v>37.61</v>
      </c>
      <c r="I2732" s="19">
        <v>35.47</v>
      </c>
      <c r="J2732" s="19" t="s">
        <v>60</v>
      </c>
      <c r="K2732" s="20">
        <v>270582.11</v>
      </c>
      <c r="L2732" s="20" t="s">
        <v>55</v>
      </c>
      <c r="M2732" s="20" t="s">
        <v>83</v>
      </c>
      <c r="N2732" s="26"/>
      <c r="O2732" s="20" t="s">
        <v>56</v>
      </c>
      <c r="P2732" t="str">
        <f t="shared" si="42"/>
        <v>INSERT INTO @DataTable (Deal, AdvanceDate, PROV, DealPurpose, RateType, BEACON, LTV, TDS, GDS, InsuranceType, PrincipalBalance, OccupancyType, AccountStatus, Closed_Date, DelinquencyBucket) VALUES (2731, '2015-12-15', 'ON', 'Purchase', 'Fixed', 793, 90, 37.61, 35.47, 'HiRatio', 270582.11, 'Owner-Occupied', 'Open', '1900-01-00', 'Current');</v>
      </c>
    </row>
    <row r="2733" spans="1:16" x14ac:dyDescent="0.35">
      <c r="A2733" s="22">
        <v>2732</v>
      </c>
      <c r="B2733" s="21">
        <v>41787</v>
      </c>
      <c r="C2733" s="22" t="s">
        <v>57</v>
      </c>
      <c r="D2733" s="22" t="s">
        <v>59</v>
      </c>
      <c r="E2733" s="22" t="s">
        <v>40</v>
      </c>
      <c r="F2733" s="22">
        <v>804</v>
      </c>
      <c r="G2733" s="22">
        <v>44.6</v>
      </c>
      <c r="H2733" s="22">
        <v>21.63</v>
      </c>
      <c r="I2733" s="22">
        <v>21.35</v>
      </c>
      <c r="J2733" s="22" t="s">
        <v>54</v>
      </c>
      <c r="K2733" s="23">
        <v>139251.38</v>
      </c>
      <c r="L2733" s="23" t="s">
        <v>55</v>
      </c>
      <c r="M2733" s="23" t="s">
        <v>83</v>
      </c>
      <c r="N2733" s="27"/>
      <c r="O2733" s="23" t="s">
        <v>56</v>
      </c>
      <c r="P2733" t="str">
        <f t="shared" si="42"/>
        <v>INSERT INTO @DataTable (Deal, AdvanceDate, PROV, DealPurpose, RateType, BEACON, LTV, TDS, GDS, InsuranceType, PrincipalBalance, OccupancyType, AccountStatus, Closed_Date, DelinquencyBucket) VALUES (2732, '2014-05-28', 'ON', 'Transfer', 'ARM', 804, 44.6, 21.63, 21.35, 'Conv', 139251.38, 'Owner-Occupied', 'Open', '1900-01-00', 'Current');</v>
      </c>
    </row>
    <row r="2734" spans="1:16" x14ac:dyDescent="0.35">
      <c r="A2734" s="19">
        <v>2733</v>
      </c>
      <c r="B2734" s="18">
        <v>42201</v>
      </c>
      <c r="C2734" s="19" t="s">
        <v>57</v>
      </c>
      <c r="D2734" s="19" t="s">
        <v>61</v>
      </c>
      <c r="E2734" s="19" t="s">
        <v>40</v>
      </c>
      <c r="F2734" s="19">
        <v>781</v>
      </c>
      <c r="G2734" s="19">
        <v>80</v>
      </c>
      <c r="H2734" s="19">
        <v>26.86</v>
      </c>
      <c r="I2734" s="19">
        <v>23.71</v>
      </c>
      <c r="J2734" s="19" t="s">
        <v>54</v>
      </c>
      <c r="K2734" s="20">
        <v>636013.74</v>
      </c>
      <c r="L2734" s="20" t="s">
        <v>55</v>
      </c>
      <c r="M2734" s="20" t="s">
        <v>83</v>
      </c>
      <c r="N2734" s="26"/>
      <c r="O2734" s="20" t="s">
        <v>56</v>
      </c>
      <c r="P2734" t="str">
        <f t="shared" si="42"/>
        <v>INSERT INTO @DataTable (Deal, AdvanceDate, PROV, DealPurpose, RateType, BEACON, LTV, TDS, GDS, InsuranceType, PrincipalBalance, OccupancyType, AccountStatus, Closed_Date, DelinquencyBucket) VALUES (2733, '2015-07-16', 'ON', 'Purchase', 'ARM', 781, 80, 26.86, 23.71, 'Conv', 636013.74, 'Owner-Occupied', 'Open', '1900-01-00', 'Current');</v>
      </c>
    </row>
    <row r="2735" spans="1:16" x14ac:dyDescent="0.35">
      <c r="A2735" s="22">
        <v>2734</v>
      </c>
      <c r="B2735" s="21">
        <v>41744</v>
      </c>
      <c r="C2735" s="22" t="s">
        <v>58</v>
      </c>
      <c r="D2735" s="22" t="s">
        <v>61</v>
      </c>
      <c r="E2735" s="22" t="s">
        <v>53</v>
      </c>
      <c r="F2735" s="22">
        <v>715</v>
      </c>
      <c r="G2735" s="22">
        <v>95</v>
      </c>
      <c r="H2735" s="22">
        <v>40.93</v>
      </c>
      <c r="I2735" s="22">
        <v>30.8</v>
      </c>
      <c r="J2735" s="22" t="s">
        <v>60</v>
      </c>
      <c r="K2735" s="23">
        <v>321789.24</v>
      </c>
      <c r="L2735" s="23" t="s">
        <v>55</v>
      </c>
      <c r="M2735" s="23" t="s">
        <v>83</v>
      </c>
      <c r="N2735" s="27"/>
      <c r="O2735" s="23" t="s">
        <v>56</v>
      </c>
      <c r="P2735" t="str">
        <f t="shared" si="42"/>
        <v>INSERT INTO @DataTable (Deal, AdvanceDate, PROV, DealPurpose, RateType, BEACON, LTV, TDS, GDS, InsuranceType, PrincipalBalance, OccupancyType, AccountStatus, Closed_Date, DelinquencyBucket) VALUES (2734, '2014-04-15', 'BC', 'Purchase', 'Fixed', 715, 95, 40.93, 30.8, 'HiRatio', 321789.24, 'Owner-Occupied', 'Open', '1900-01-00', 'Current');</v>
      </c>
    </row>
    <row r="2736" spans="1:16" x14ac:dyDescent="0.35">
      <c r="A2736" s="19">
        <v>2735</v>
      </c>
      <c r="B2736" s="18">
        <v>40921</v>
      </c>
      <c r="C2736" s="19" t="s">
        <v>51</v>
      </c>
      <c r="D2736" s="19" t="s">
        <v>61</v>
      </c>
      <c r="E2736" s="19" t="s">
        <v>53</v>
      </c>
      <c r="F2736" s="19">
        <v>661</v>
      </c>
      <c r="G2736" s="19">
        <v>95</v>
      </c>
      <c r="H2736" s="19">
        <v>29.53</v>
      </c>
      <c r="I2736" s="19">
        <v>23.65</v>
      </c>
      <c r="J2736" s="19" t="s">
        <v>60</v>
      </c>
      <c r="K2736" s="20">
        <v>0</v>
      </c>
      <c r="L2736" s="20" t="s">
        <v>55</v>
      </c>
      <c r="M2736" s="20" t="s">
        <v>84</v>
      </c>
      <c r="N2736" s="26">
        <v>42017</v>
      </c>
      <c r="O2736" s="20" t="s">
        <v>56</v>
      </c>
      <c r="P2736" t="str">
        <f t="shared" si="42"/>
        <v>INSERT INTO @DataTable (Deal, AdvanceDate, PROV, DealPurpose, RateType, BEACON, LTV, TDS, GDS, InsuranceType, PrincipalBalance, OccupancyType, AccountStatus, Closed_Date, DelinquencyBucket) VALUES (2735, '2012-01-13', 'AB', 'Purchase', 'Fixed', 661, 95, 29.53, 23.65, 'HiRatio', 0, 'Owner-Occupied', 'Closed', '2015-01-13', 'Current');</v>
      </c>
    </row>
    <row r="2737" spans="1:16" x14ac:dyDescent="0.35">
      <c r="A2737" s="22">
        <v>2736</v>
      </c>
      <c r="B2737" s="21">
        <v>41782</v>
      </c>
      <c r="C2737" s="22" t="s">
        <v>57</v>
      </c>
      <c r="D2737" s="22" t="s">
        <v>61</v>
      </c>
      <c r="E2737" s="22" t="s">
        <v>40</v>
      </c>
      <c r="F2737" s="22">
        <v>751</v>
      </c>
      <c r="G2737" s="22">
        <v>90</v>
      </c>
      <c r="H2737" s="22">
        <v>26.15</v>
      </c>
      <c r="I2737" s="22">
        <v>17.87</v>
      </c>
      <c r="J2737" s="22" t="s">
        <v>60</v>
      </c>
      <c r="K2737" s="23">
        <v>196495.1</v>
      </c>
      <c r="L2737" s="23" t="s">
        <v>55</v>
      </c>
      <c r="M2737" s="23" t="s">
        <v>83</v>
      </c>
      <c r="N2737" s="27"/>
      <c r="O2737" s="23" t="s">
        <v>56</v>
      </c>
      <c r="P2737" t="str">
        <f t="shared" si="42"/>
        <v>INSERT INTO @DataTable (Deal, AdvanceDate, PROV, DealPurpose, RateType, BEACON, LTV, TDS, GDS, InsuranceType, PrincipalBalance, OccupancyType, AccountStatus, Closed_Date, DelinquencyBucket) VALUES (2736, '2014-05-23', 'ON', 'Purchase', 'ARM', 751, 90, 26.15, 17.87, 'HiRatio', 196495.1, 'Owner-Occupied', 'Open', '1900-01-00', 'Current');</v>
      </c>
    </row>
    <row r="2738" spans="1:16" x14ac:dyDescent="0.35">
      <c r="A2738" s="19">
        <v>2737</v>
      </c>
      <c r="B2738" s="18">
        <v>41885</v>
      </c>
      <c r="C2738" s="19" t="s">
        <v>57</v>
      </c>
      <c r="D2738" s="19" t="s">
        <v>52</v>
      </c>
      <c r="E2738" s="19" t="s">
        <v>40</v>
      </c>
      <c r="F2738" s="19">
        <v>810</v>
      </c>
      <c r="G2738" s="19">
        <v>60.32</v>
      </c>
      <c r="H2738" s="19">
        <v>27.73</v>
      </c>
      <c r="I2738" s="19">
        <v>16.8</v>
      </c>
      <c r="J2738" s="19" t="s">
        <v>54</v>
      </c>
      <c r="K2738" s="20">
        <v>118121.31</v>
      </c>
      <c r="L2738" s="20" t="s">
        <v>55</v>
      </c>
      <c r="M2738" s="20" t="s">
        <v>83</v>
      </c>
      <c r="N2738" s="26"/>
      <c r="O2738" s="20" t="s">
        <v>56</v>
      </c>
      <c r="P2738" t="str">
        <f t="shared" si="42"/>
        <v>INSERT INTO @DataTable (Deal, AdvanceDate, PROV, DealPurpose, RateType, BEACON, LTV, TDS, GDS, InsuranceType, PrincipalBalance, OccupancyType, AccountStatus, Closed_Date, DelinquencyBucket) VALUES (2737, '2014-09-03', 'ON', 'Refinance External', 'ARM', 810, 60.32, 27.73, 16.8, 'Conv', 118121.31, 'Owner-Occupied', 'Open', '1900-01-00', 'Current');</v>
      </c>
    </row>
    <row r="2739" spans="1:16" x14ac:dyDescent="0.35">
      <c r="A2739" s="22">
        <v>2738</v>
      </c>
      <c r="B2739" s="21">
        <v>42179</v>
      </c>
      <c r="C2739" s="22" t="s">
        <v>57</v>
      </c>
      <c r="D2739" s="22" t="s">
        <v>52</v>
      </c>
      <c r="E2739" s="22" t="s">
        <v>40</v>
      </c>
      <c r="F2739" s="22">
        <v>737</v>
      </c>
      <c r="G2739" s="22">
        <v>58.33</v>
      </c>
      <c r="H2739" s="22">
        <v>21.31</v>
      </c>
      <c r="I2739" s="22">
        <v>20.239999999999998</v>
      </c>
      <c r="J2739" s="22" t="s">
        <v>54</v>
      </c>
      <c r="K2739" s="23">
        <v>0</v>
      </c>
      <c r="L2739" s="23" t="s">
        <v>55</v>
      </c>
      <c r="M2739" s="23" t="s">
        <v>84</v>
      </c>
      <c r="N2739" s="27">
        <v>42754</v>
      </c>
      <c r="O2739" s="23" t="s">
        <v>56</v>
      </c>
      <c r="P2739" t="str">
        <f t="shared" si="42"/>
        <v>INSERT INTO @DataTable (Deal, AdvanceDate, PROV, DealPurpose, RateType, BEACON, LTV, TDS, GDS, InsuranceType, PrincipalBalance, OccupancyType, AccountStatus, Closed_Date, DelinquencyBucket) VALUES (2738, '2015-06-24', 'ON', 'Refinance External', 'ARM', 737, 58.33, 21.31, 20.24, 'Conv', 0, 'Owner-Occupied', 'Closed', '2017-01-19', 'Current');</v>
      </c>
    </row>
    <row r="2740" spans="1:16" x14ac:dyDescent="0.35">
      <c r="A2740" s="19">
        <v>2739</v>
      </c>
      <c r="B2740" s="18">
        <v>41775</v>
      </c>
      <c r="C2740" s="19" t="s">
        <v>51</v>
      </c>
      <c r="D2740" s="19" t="s">
        <v>52</v>
      </c>
      <c r="E2740" s="19" t="s">
        <v>40</v>
      </c>
      <c r="F2740" s="19">
        <v>792</v>
      </c>
      <c r="G2740" s="19">
        <v>74.72</v>
      </c>
      <c r="H2740" s="19">
        <v>24.77</v>
      </c>
      <c r="I2740" s="19">
        <v>17.059999999999999</v>
      </c>
      <c r="J2740" s="19" t="s">
        <v>54</v>
      </c>
      <c r="K2740" s="20">
        <v>0</v>
      </c>
      <c r="L2740" s="20" t="s">
        <v>55</v>
      </c>
      <c r="M2740" s="20" t="s">
        <v>84</v>
      </c>
      <c r="N2740" s="26">
        <v>42535</v>
      </c>
      <c r="O2740" s="20" t="s">
        <v>56</v>
      </c>
      <c r="P2740" t="str">
        <f t="shared" si="42"/>
        <v>INSERT INTO @DataTable (Deal, AdvanceDate, PROV, DealPurpose, RateType, BEACON, LTV, TDS, GDS, InsuranceType, PrincipalBalance, OccupancyType, AccountStatus, Closed_Date, DelinquencyBucket) VALUES (2739, '2014-05-16', 'AB', 'Refinance External', 'ARM', 792, 74.72, 24.77, 17.06, 'Conv', 0, 'Owner-Occupied', 'Closed', '2016-06-14', 'Current');</v>
      </c>
    </row>
    <row r="2741" spans="1:16" x14ac:dyDescent="0.35">
      <c r="A2741" s="22">
        <v>2740</v>
      </c>
      <c r="B2741" s="21">
        <v>41424</v>
      </c>
      <c r="C2741" s="22" t="s">
        <v>57</v>
      </c>
      <c r="D2741" s="22" t="s">
        <v>61</v>
      </c>
      <c r="E2741" s="22" t="s">
        <v>53</v>
      </c>
      <c r="F2741" s="22">
        <v>731</v>
      </c>
      <c r="G2741" s="22">
        <v>95</v>
      </c>
      <c r="H2741" s="22">
        <v>40.54</v>
      </c>
      <c r="I2741" s="22">
        <v>33.869999999999997</v>
      </c>
      <c r="J2741" s="22" t="s">
        <v>60</v>
      </c>
      <c r="K2741" s="23">
        <v>0</v>
      </c>
      <c r="L2741" s="23" t="s">
        <v>55</v>
      </c>
      <c r="M2741" s="23" t="s">
        <v>84</v>
      </c>
      <c r="N2741" s="27">
        <v>42311</v>
      </c>
      <c r="O2741" s="23" t="s">
        <v>56</v>
      </c>
      <c r="P2741" t="str">
        <f t="shared" si="42"/>
        <v>INSERT INTO @DataTable (Deal, AdvanceDate, PROV, DealPurpose, RateType, BEACON, LTV, TDS, GDS, InsuranceType, PrincipalBalance, OccupancyType, AccountStatus, Closed_Date, DelinquencyBucket) VALUES (2740, '2013-05-30', 'ON', 'Purchase', 'Fixed', 731, 95, 40.54, 33.87, 'HiRatio', 0, 'Owner-Occupied', 'Closed', '2015-11-03', 'Current');</v>
      </c>
    </row>
    <row r="2742" spans="1:16" x14ac:dyDescent="0.35">
      <c r="A2742" s="19">
        <v>2741</v>
      </c>
      <c r="B2742" s="18">
        <v>42447</v>
      </c>
      <c r="C2742" s="19" t="s">
        <v>51</v>
      </c>
      <c r="D2742" s="19" t="s">
        <v>59</v>
      </c>
      <c r="E2742" s="19" t="s">
        <v>53</v>
      </c>
      <c r="F2742" s="19">
        <v>798</v>
      </c>
      <c r="G2742" s="19">
        <v>25.7</v>
      </c>
      <c r="H2742" s="19">
        <v>32.700000000000003</v>
      </c>
      <c r="I2742" s="19">
        <v>11.5</v>
      </c>
      <c r="J2742" s="19" t="s">
        <v>54</v>
      </c>
      <c r="K2742" s="20">
        <v>88210.38</v>
      </c>
      <c r="L2742" s="20" t="s">
        <v>55</v>
      </c>
      <c r="M2742" s="20" t="s">
        <v>83</v>
      </c>
      <c r="N2742" s="26"/>
      <c r="O2742" s="20" t="s">
        <v>56</v>
      </c>
      <c r="P2742" t="str">
        <f t="shared" si="42"/>
        <v>INSERT INTO @DataTable (Deal, AdvanceDate, PROV, DealPurpose, RateType, BEACON, LTV, TDS, GDS, InsuranceType, PrincipalBalance, OccupancyType, AccountStatus, Closed_Date, DelinquencyBucket) VALUES (2741, '2016-03-18', 'AB', 'Transfer', 'Fixed', 798, 25.7, 32.7, 11.5, 'Conv', 88210.38, 'Owner-Occupied', 'Open', '1900-01-00', 'Current');</v>
      </c>
    </row>
    <row r="2743" spans="1:16" x14ac:dyDescent="0.35">
      <c r="A2743" s="22">
        <v>2742</v>
      </c>
      <c r="B2743" s="21">
        <v>42458</v>
      </c>
      <c r="C2743" s="22" t="s">
        <v>57</v>
      </c>
      <c r="D2743" s="22" t="s">
        <v>61</v>
      </c>
      <c r="E2743" s="22" t="s">
        <v>53</v>
      </c>
      <c r="F2743" s="22">
        <v>768</v>
      </c>
      <c r="G2743" s="22">
        <v>90</v>
      </c>
      <c r="H2743" s="22">
        <v>41.4</v>
      </c>
      <c r="I2743" s="22">
        <v>35.869999999999997</v>
      </c>
      <c r="J2743" s="22" t="s">
        <v>60</v>
      </c>
      <c r="K2743" s="23">
        <v>600926.9</v>
      </c>
      <c r="L2743" s="23" t="s">
        <v>55</v>
      </c>
      <c r="M2743" s="23" t="s">
        <v>83</v>
      </c>
      <c r="N2743" s="27"/>
      <c r="O2743" s="23" t="s">
        <v>56</v>
      </c>
      <c r="P2743" t="str">
        <f t="shared" si="42"/>
        <v>INSERT INTO @DataTable (Deal, AdvanceDate, PROV, DealPurpose, RateType, BEACON, LTV, TDS, GDS, InsuranceType, PrincipalBalance, OccupancyType, AccountStatus, Closed_Date, DelinquencyBucket) VALUES (2742, '2016-03-29', 'ON', 'Purchase', 'Fixed', 768, 90, 41.4, 35.87, 'HiRatio', 600926.9, 'Owner-Occupied', 'Open', '1900-01-00', 'Current');</v>
      </c>
    </row>
    <row r="2744" spans="1:16" x14ac:dyDescent="0.35">
      <c r="A2744" s="19">
        <v>2743</v>
      </c>
      <c r="B2744" s="18">
        <v>41873</v>
      </c>
      <c r="C2744" s="19" t="s">
        <v>51</v>
      </c>
      <c r="D2744" s="19" t="s">
        <v>59</v>
      </c>
      <c r="E2744" s="19" t="s">
        <v>40</v>
      </c>
      <c r="F2744" s="19">
        <v>0</v>
      </c>
      <c r="G2744" s="19">
        <v>30.18</v>
      </c>
      <c r="H2744" s="19">
        <v>22.2</v>
      </c>
      <c r="I2744" s="19">
        <v>16.190000000000001</v>
      </c>
      <c r="J2744" s="19" t="s">
        <v>54</v>
      </c>
      <c r="K2744" s="20">
        <v>88230.52</v>
      </c>
      <c r="L2744" s="20" t="s">
        <v>55</v>
      </c>
      <c r="M2744" s="20" t="s">
        <v>83</v>
      </c>
      <c r="N2744" s="26"/>
      <c r="O2744" s="20" t="s">
        <v>56</v>
      </c>
      <c r="P2744" t="str">
        <f t="shared" si="42"/>
        <v>INSERT INTO @DataTable (Deal, AdvanceDate, PROV, DealPurpose, RateType, BEACON, LTV, TDS, GDS, InsuranceType, PrincipalBalance, OccupancyType, AccountStatus, Closed_Date, DelinquencyBucket) VALUES (2743, '2014-08-22', 'AB', 'Transfer', 'ARM', 0, 30.18, 22.2, 16.19, 'Conv', 88230.52, 'Owner-Occupied', 'Open', '1900-01-00', 'Current');</v>
      </c>
    </row>
    <row r="2745" spans="1:16" x14ac:dyDescent="0.35">
      <c r="A2745" s="22">
        <v>2744</v>
      </c>
      <c r="B2745" s="21">
        <v>41981</v>
      </c>
      <c r="C2745" s="22" t="s">
        <v>57</v>
      </c>
      <c r="D2745" s="22" t="s">
        <v>52</v>
      </c>
      <c r="E2745" s="22" t="s">
        <v>53</v>
      </c>
      <c r="F2745" s="22">
        <v>663</v>
      </c>
      <c r="G2745" s="22">
        <v>80</v>
      </c>
      <c r="H2745" s="22">
        <v>39.79</v>
      </c>
      <c r="I2745" s="22">
        <v>28.99</v>
      </c>
      <c r="J2745" s="22" t="s">
        <v>54</v>
      </c>
      <c r="K2745" s="23">
        <v>124665.45</v>
      </c>
      <c r="L2745" s="23" t="s">
        <v>55</v>
      </c>
      <c r="M2745" s="23" t="s">
        <v>83</v>
      </c>
      <c r="N2745" s="27"/>
      <c r="O2745" s="23" t="s">
        <v>56</v>
      </c>
      <c r="P2745" t="str">
        <f t="shared" si="42"/>
        <v>INSERT INTO @DataTable (Deal, AdvanceDate, PROV, DealPurpose, RateType, BEACON, LTV, TDS, GDS, InsuranceType, PrincipalBalance, OccupancyType, AccountStatus, Closed_Date, DelinquencyBucket) VALUES (2744, '2014-12-08', 'ON', 'Refinance External', 'Fixed', 663, 80, 39.79, 28.99, 'Conv', 124665.45, 'Owner-Occupied', 'Open', '1900-01-00', 'Current');</v>
      </c>
    </row>
    <row r="2746" spans="1:16" x14ac:dyDescent="0.35">
      <c r="A2746" s="19">
        <v>2745</v>
      </c>
      <c r="B2746" s="18">
        <v>42716</v>
      </c>
      <c r="C2746" s="19" t="s">
        <v>58</v>
      </c>
      <c r="D2746" s="19" t="s">
        <v>52</v>
      </c>
      <c r="E2746" s="19" t="s">
        <v>53</v>
      </c>
      <c r="F2746" s="19">
        <v>674</v>
      </c>
      <c r="G2746" s="19">
        <v>80</v>
      </c>
      <c r="H2746" s="19">
        <v>39.85</v>
      </c>
      <c r="I2746" s="19">
        <v>32.909999999999997</v>
      </c>
      <c r="J2746" s="19" t="s">
        <v>54</v>
      </c>
      <c r="K2746" s="20">
        <v>629553.9</v>
      </c>
      <c r="L2746" s="20" t="s">
        <v>55</v>
      </c>
      <c r="M2746" s="20" t="s">
        <v>83</v>
      </c>
      <c r="N2746" s="26"/>
      <c r="O2746" s="20" t="s">
        <v>56</v>
      </c>
      <c r="P2746" t="str">
        <f t="shared" si="42"/>
        <v>INSERT INTO @DataTable (Deal, AdvanceDate, PROV, DealPurpose, RateType, BEACON, LTV, TDS, GDS, InsuranceType, PrincipalBalance, OccupancyType, AccountStatus, Closed_Date, DelinquencyBucket) VALUES (2745, '2016-12-12', 'BC', 'Refinance External', 'Fixed', 674, 80, 39.85, 32.91, 'Conv', 629553.9, 'Owner-Occupied', 'Open', '1900-01-00', 'Current');</v>
      </c>
    </row>
    <row r="2747" spans="1:16" x14ac:dyDescent="0.35">
      <c r="A2747" s="22">
        <v>2746</v>
      </c>
      <c r="B2747" s="21">
        <v>41880</v>
      </c>
      <c r="C2747" s="22" t="s">
        <v>51</v>
      </c>
      <c r="D2747" s="22" t="s">
        <v>61</v>
      </c>
      <c r="E2747" s="22" t="s">
        <v>53</v>
      </c>
      <c r="F2747" s="22">
        <v>702</v>
      </c>
      <c r="G2747" s="22">
        <v>95</v>
      </c>
      <c r="H2747" s="22">
        <v>42.6</v>
      </c>
      <c r="I2747" s="22">
        <v>21.68</v>
      </c>
      <c r="J2747" s="22" t="s">
        <v>60</v>
      </c>
      <c r="K2747" s="23">
        <v>356808.95</v>
      </c>
      <c r="L2747" s="23" t="s">
        <v>55</v>
      </c>
      <c r="M2747" s="23" t="s">
        <v>83</v>
      </c>
      <c r="N2747" s="27"/>
      <c r="O2747" s="23" t="s">
        <v>56</v>
      </c>
      <c r="P2747" t="str">
        <f t="shared" si="42"/>
        <v>INSERT INTO @DataTable (Deal, AdvanceDate, PROV, DealPurpose, RateType, BEACON, LTV, TDS, GDS, InsuranceType, PrincipalBalance, OccupancyType, AccountStatus, Closed_Date, DelinquencyBucket) VALUES (2746, '2014-08-29', 'AB', 'Purchase', 'Fixed', 702, 95, 42.6, 21.68, 'HiRatio', 356808.95, 'Owner-Occupied', 'Open', '1900-01-00', 'Current');</v>
      </c>
    </row>
    <row r="2748" spans="1:16" x14ac:dyDescent="0.35">
      <c r="A2748" s="19">
        <v>2747</v>
      </c>
      <c r="B2748" s="18">
        <v>42163</v>
      </c>
      <c r="C2748" s="19" t="s">
        <v>58</v>
      </c>
      <c r="D2748" s="19" t="s">
        <v>61</v>
      </c>
      <c r="E2748" s="19" t="s">
        <v>53</v>
      </c>
      <c r="F2748" s="19">
        <v>777</v>
      </c>
      <c r="G2748" s="19">
        <v>91.27</v>
      </c>
      <c r="H2748" s="19">
        <v>39.619999999999997</v>
      </c>
      <c r="I2748" s="19">
        <v>38.89</v>
      </c>
      <c r="J2748" s="19" t="s">
        <v>60</v>
      </c>
      <c r="K2748" s="20">
        <v>262670.46000000002</v>
      </c>
      <c r="L2748" s="20" t="s">
        <v>55</v>
      </c>
      <c r="M2748" s="20" t="s">
        <v>83</v>
      </c>
      <c r="N2748" s="26"/>
      <c r="O2748" s="20" t="s">
        <v>56</v>
      </c>
      <c r="P2748" t="str">
        <f t="shared" si="42"/>
        <v>INSERT INTO @DataTable (Deal, AdvanceDate, PROV, DealPurpose, RateType, BEACON, LTV, TDS, GDS, InsuranceType, PrincipalBalance, OccupancyType, AccountStatus, Closed_Date, DelinquencyBucket) VALUES (2747, '2015-06-08', 'BC', 'Purchase', 'Fixed', 777, 91.27, 39.62, 38.89, 'HiRatio', 262670.46, 'Owner-Occupied', 'Open', '1900-01-00', 'Current');</v>
      </c>
    </row>
    <row r="2749" spans="1:16" x14ac:dyDescent="0.35">
      <c r="A2749" s="22">
        <v>2748</v>
      </c>
      <c r="B2749" s="21">
        <v>41621</v>
      </c>
      <c r="C2749" s="22" t="s">
        <v>51</v>
      </c>
      <c r="D2749" s="22" t="s">
        <v>61</v>
      </c>
      <c r="E2749" s="22" t="s">
        <v>53</v>
      </c>
      <c r="F2749" s="22">
        <v>680</v>
      </c>
      <c r="G2749" s="22">
        <v>94.83</v>
      </c>
      <c r="H2749" s="22">
        <v>42.37</v>
      </c>
      <c r="I2749" s="22">
        <v>27.8</v>
      </c>
      <c r="J2749" s="22" t="s">
        <v>60</v>
      </c>
      <c r="K2749" s="23">
        <v>260277.5</v>
      </c>
      <c r="L2749" s="23" t="s">
        <v>55</v>
      </c>
      <c r="M2749" s="23" t="s">
        <v>83</v>
      </c>
      <c r="N2749" s="27"/>
      <c r="O2749" s="23" t="s">
        <v>69</v>
      </c>
      <c r="P2749" t="str">
        <f t="shared" si="42"/>
        <v>INSERT INTO @DataTable (Deal, AdvanceDate, PROV, DealPurpose, RateType, BEACON, LTV, TDS, GDS, InsuranceType, PrincipalBalance, OccupancyType, AccountStatus, Closed_Date, DelinquencyBucket) VALUES (2748, '2013-12-13', 'AB', 'Purchase', 'Fixed', 680, 94.83, 42.37, 27.8, 'HiRatio', 260277.5, 'Owner-Occupied', 'Open', '1900-01-00', '0-29');</v>
      </c>
    </row>
    <row r="2750" spans="1:16" x14ac:dyDescent="0.35">
      <c r="A2750" s="19">
        <v>2749</v>
      </c>
      <c r="B2750" s="18">
        <v>41029</v>
      </c>
      <c r="C2750" s="19" t="s">
        <v>57</v>
      </c>
      <c r="D2750" s="19" t="s">
        <v>61</v>
      </c>
      <c r="E2750" s="19" t="s">
        <v>40</v>
      </c>
      <c r="F2750" s="19">
        <v>738</v>
      </c>
      <c r="G2750" s="19">
        <v>95</v>
      </c>
      <c r="H2750" s="19">
        <v>36.28</v>
      </c>
      <c r="I2750" s="19">
        <v>24.64</v>
      </c>
      <c r="J2750" s="19" t="s">
        <v>60</v>
      </c>
      <c r="K2750" s="20">
        <v>390824.27</v>
      </c>
      <c r="L2750" s="20" t="s">
        <v>55</v>
      </c>
      <c r="M2750" s="20" t="s">
        <v>83</v>
      </c>
      <c r="N2750" s="26"/>
      <c r="O2750" s="20" t="s">
        <v>56</v>
      </c>
      <c r="P2750" t="str">
        <f t="shared" si="42"/>
        <v>INSERT INTO @DataTable (Deal, AdvanceDate, PROV, DealPurpose, RateType, BEACON, LTV, TDS, GDS, InsuranceType, PrincipalBalance, OccupancyType, AccountStatus, Closed_Date, DelinquencyBucket) VALUES (2749, '2012-04-30', 'ON', 'Purchase', 'ARM', 738, 95, 36.28, 24.64, 'HiRatio', 390824.27, 'Owner-Occupied', 'Open', '1900-01-00', 'Current');</v>
      </c>
    </row>
    <row r="2751" spans="1:16" x14ac:dyDescent="0.35">
      <c r="A2751" s="22">
        <v>2750</v>
      </c>
      <c r="B2751" s="21">
        <v>41012</v>
      </c>
      <c r="C2751" s="22" t="s">
        <v>51</v>
      </c>
      <c r="D2751" s="22" t="s">
        <v>61</v>
      </c>
      <c r="E2751" s="22" t="s">
        <v>53</v>
      </c>
      <c r="F2751" s="22">
        <v>662</v>
      </c>
      <c r="G2751" s="22">
        <v>95</v>
      </c>
      <c r="H2751" s="22">
        <v>35.799999999999997</v>
      </c>
      <c r="I2751" s="22">
        <v>29.8</v>
      </c>
      <c r="J2751" s="22" t="s">
        <v>60</v>
      </c>
      <c r="K2751" s="23">
        <v>0</v>
      </c>
      <c r="L2751" s="23" t="s">
        <v>55</v>
      </c>
      <c r="M2751" s="23" t="s">
        <v>84</v>
      </c>
      <c r="N2751" s="27">
        <v>41667</v>
      </c>
      <c r="O2751" s="23" t="s">
        <v>56</v>
      </c>
      <c r="P2751" t="str">
        <f t="shared" si="42"/>
        <v>INSERT INTO @DataTable (Deal, AdvanceDate, PROV, DealPurpose, RateType, BEACON, LTV, TDS, GDS, InsuranceType, PrincipalBalance, OccupancyType, AccountStatus, Closed_Date, DelinquencyBucket) VALUES (2750, '2012-04-13', 'AB', 'Purchase', 'Fixed', 662, 95, 35.8, 29.8, 'HiRatio', 0, 'Owner-Occupied', 'Closed', '2014-01-28', 'Current');</v>
      </c>
    </row>
    <row r="2752" spans="1:16" x14ac:dyDescent="0.35">
      <c r="A2752" s="19">
        <v>2751</v>
      </c>
      <c r="B2752" s="18">
        <v>40410</v>
      </c>
      <c r="C2752" s="19" t="s">
        <v>57</v>
      </c>
      <c r="D2752" s="19" t="s">
        <v>52</v>
      </c>
      <c r="E2752" s="19" t="s">
        <v>53</v>
      </c>
      <c r="F2752" s="19">
        <v>675</v>
      </c>
      <c r="G2752" s="19">
        <v>85</v>
      </c>
      <c r="H2752" s="19">
        <v>35.15</v>
      </c>
      <c r="I2752" s="19">
        <v>17.72</v>
      </c>
      <c r="J2752" s="19" t="s">
        <v>60</v>
      </c>
      <c r="K2752" s="20">
        <v>172427.24</v>
      </c>
      <c r="L2752" s="20" t="s">
        <v>55</v>
      </c>
      <c r="M2752" s="20" t="s">
        <v>83</v>
      </c>
      <c r="N2752" s="26"/>
      <c r="O2752" s="20" t="s">
        <v>56</v>
      </c>
      <c r="P2752" t="str">
        <f t="shared" si="42"/>
        <v>INSERT INTO @DataTable (Deal, AdvanceDate, PROV, DealPurpose, RateType, BEACON, LTV, TDS, GDS, InsuranceType, PrincipalBalance, OccupancyType, AccountStatus, Closed_Date, DelinquencyBucket) VALUES (2751, '2010-08-20', 'ON', 'Refinance External', 'Fixed', 675, 85, 35.15, 17.72, 'HiRatio', 172427.24, 'Owner-Occupied', 'Open', '1900-01-00', 'Current');</v>
      </c>
    </row>
    <row r="2753" spans="1:16" x14ac:dyDescent="0.35">
      <c r="A2753" s="22">
        <v>2752</v>
      </c>
      <c r="B2753" s="21">
        <v>41053</v>
      </c>
      <c r="C2753" s="22" t="s">
        <v>58</v>
      </c>
      <c r="D2753" s="22" t="s">
        <v>52</v>
      </c>
      <c r="E2753" s="22" t="s">
        <v>53</v>
      </c>
      <c r="F2753" s="22">
        <v>701</v>
      </c>
      <c r="G2753" s="22">
        <v>80</v>
      </c>
      <c r="H2753" s="22">
        <v>30.66</v>
      </c>
      <c r="I2753" s="22">
        <v>25.9</v>
      </c>
      <c r="J2753" s="22" t="s">
        <v>60</v>
      </c>
      <c r="K2753" s="23">
        <v>0</v>
      </c>
      <c r="L2753" s="23" t="s">
        <v>62</v>
      </c>
      <c r="M2753" s="23" t="s">
        <v>84</v>
      </c>
      <c r="N2753" s="27">
        <v>42604</v>
      </c>
      <c r="O2753" s="23" t="s">
        <v>56</v>
      </c>
      <c r="P2753" t="str">
        <f t="shared" si="42"/>
        <v>INSERT INTO @DataTable (Deal, AdvanceDate, PROV, DealPurpose, RateType, BEACON, LTV, TDS, GDS, InsuranceType, PrincipalBalance, OccupancyType, AccountStatus, Closed_Date, DelinquencyBucket) VALUES (2752, '2012-05-24', 'BC', 'Refinance External', 'Fixed', 701, 80, 30.66, 25.9, 'HiRatio', 0, 'Rental', 'Closed', '2016-08-22', 'Current');</v>
      </c>
    </row>
    <row r="2754" spans="1:16" x14ac:dyDescent="0.35">
      <c r="A2754" s="19">
        <v>2753</v>
      </c>
      <c r="B2754" s="18">
        <v>41659</v>
      </c>
      <c r="C2754" s="19" t="s">
        <v>58</v>
      </c>
      <c r="D2754" s="19" t="s">
        <v>61</v>
      </c>
      <c r="E2754" s="19" t="s">
        <v>53</v>
      </c>
      <c r="F2754" s="19">
        <v>813</v>
      </c>
      <c r="G2754" s="19">
        <v>95</v>
      </c>
      <c r="H2754" s="19">
        <v>37.83</v>
      </c>
      <c r="I2754" s="19">
        <v>36.46</v>
      </c>
      <c r="J2754" s="19" t="s">
        <v>60</v>
      </c>
      <c r="K2754" s="20">
        <v>506765.43</v>
      </c>
      <c r="L2754" s="20" t="s">
        <v>55</v>
      </c>
      <c r="M2754" s="20" t="s">
        <v>83</v>
      </c>
      <c r="N2754" s="26"/>
      <c r="O2754" s="20" t="s">
        <v>56</v>
      </c>
      <c r="P2754" t="str">
        <f t="shared" si="42"/>
        <v>INSERT INTO @DataTable (Deal, AdvanceDate, PROV, DealPurpose, RateType, BEACON, LTV, TDS, GDS, InsuranceType, PrincipalBalance, OccupancyType, AccountStatus, Closed_Date, DelinquencyBucket) VALUES (2753, '2014-01-20', 'BC', 'Purchase', 'Fixed', 813, 95, 37.83, 36.46, 'HiRatio', 506765.43, 'Owner-Occupied', 'Open', '1900-01-00', 'Current');</v>
      </c>
    </row>
    <row r="2755" spans="1:16" x14ac:dyDescent="0.35">
      <c r="A2755" s="22">
        <v>2754</v>
      </c>
      <c r="B2755" s="21">
        <v>41927</v>
      </c>
      <c r="C2755" s="22" t="s">
        <v>58</v>
      </c>
      <c r="D2755" s="22" t="s">
        <v>61</v>
      </c>
      <c r="E2755" s="22" t="s">
        <v>53</v>
      </c>
      <c r="F2755" s="22">
        <v>729</v>
      </c>
      <c r="G2755" s="22">
        <v>95</v>
      </c>
      <c r="H2755" s="22">
        <v>42.9</v>
      </c>
      <c r="I2755" s="22">
        <v>30.06</v>
      </c>
      <c r="J2755" s="22" t="s">
        <v>60</v>
      </c>
      <c r="K2755" s="23">
        <v>178642.39</v>
      </c>
      <c r="L2755" s="23" t="s">
        <v>55</v>
      </c>
      <c r="M2755" s="23" t="s">
        <v>83</v>
      </c>
      <c r="N2755" s="27"/>
      <c r="O2755" s="23" t="s">
        <v>56</v>
      </c>
      <c r="P2755" t="str">
        <f t="shared" ref="P2755:P2818" si="43">"INSERT INTO @DataTable (Deal, AdvanceDate, PROV, DealPurpose, RateType, BEACON, LTV, TDS, GDS, InsuranceType, PrincipalBalance, OccupancyType, AccountStatus, Closed_Date, DelinquencyBucket) VALUES (" &amp; A2755 &amp; ", " &amp; "'" &amp; TEXT(B2755, "yyyy-mm-dd") &amp; "', '" &amp; C2755 &amp; "', '" &amp; D2755 &amp; "', '" &amp; E2755 &amp; "', " &amp; F2755 &amp; ", " &amp; G2755 &amp; ", " &amp; H2755 &amp; ", " &amp; I2755 &amp; ", '" &amp; J2755 &amp; "', " &amp; K2755 &amp; ", '" &amp; L2755 &amp; "', '" &amp; M2755 &amp; "', '" &amp;TEXT(N2755, "yyyy-mm-dd") &amp; "', '" &amp; O2755 &amp; "');"</f>
        <v>INSERT INTO @DataTable (Deal, AdvanceDate, PROV, DealPurpose, RateType, BEACON, LTV, TDS, GDS, InsuranceType, PrincipalBalance, OccupancyType, AccountStatus, Closed_Date, DelinquencyBucket) VALUES (2754, '2014-10-15', 'BC', 'Purchase', 'Fixed', 729, 95, 42.9, 30.06, 'HiRatio', 178642.39, 'Owner-Occupied', 'Open', '1900-01-00', 'Current');</v>
      </c>
    </row>
    <row r="2756" spans="1:16" x14ac:dyDescent="0.35">
      <c r="A2756" s="19">
        <v>2755</v>
      </c>
      <c r="B2756" s="18">
        <v>41075</v>
      </c>
      <c r="C2756" s="19" t="s">
        <v>51</v>
      </c>
      <c r="D2756" s="19" t="s">
        <v>61</v>
      </c>
      <c r="E2756" s="19" t="s">
        <v>53</v>
      </c>
      <c r="F2756" s="19">
        <v>732</v>
      </c>
      <c r="G2756" s="19">
        <v>80</v>
      </c>
      <c r="H2756" s="19">
        <v>35.01</v>
      </c>
      <c r="I2756" s="19">
        <v>31.74</v>
      </c>
      <c r="J2756" s="19" t="s">
        <v>54</v>
      </c>
      <c r="K2756" s="20">
        <v>0</v>
      </c>
      <c r="L2756" s="20" t="s">
        <v>55</v>
      </c>
      <c r="M2756" s="20" t="s">
        <v>84</v>
      </c>
      <c r="N2756" s="26">
        <v>41764</v>
      </c>
      <c r="O2756" s="20" t="s">
        <v>56</v>
      </c>
      <c r="P2756" t="str">
        <f t="shared" si="43"/>
        <v>INSERT INTO @DataTable (Deal, AdvanceDate, PROV, DealPurpose, RateType, BEACON, LTV, TDS, GDS, InsuranceType, PrincipalBalance, OccupancyType, AccountStatus, Closed_Date, DelinquencyBucket) VALUES (2755, '2012-06-15', 'AB', 'Purchase', 'Fixed', 732, 80, 35.01, 31.74, 'Conv', 0, 'Owner-Occupied', 'Closed', '2014-05-05', 'Current');</v>
      </c>
    </row>
    <row r="2757" spans="1:16" x14ac:dyDescent="0.35">
      <c r="A2757" s="22">
        <v>2756</v>
      </c>
      <c r="B2757" s="21">
        <v>42158</v>
      </c>
      <c r="C2757" s="22" t="s">
        <v>57</v>
      </c>
      <c r="D2757" s="22" t="s">
        <v>52</v>
      </c>
      <c r="E2757" s="22" t="s">
        <v>40</v>
      </c>
      <c r="F2757" s="22">
        <v>820</v>
      </c>
      <c r="G2757" s="22">
        <v>60</v>
      </c>
      <c r="H2757" s="22">
        <v>26.25</v>
      </c>
      <c r="I2757" s="22">
        <v>5.4</v>
      </c>
      <c r="J2757" s="22" t="s">
        <v>54</v>
      </c>
      <c r="K2757" s="23">
        <v>142582.81</v>
      </c>
      <c r="L2757" s="23" t="s">
        <v>66</v>
      </c>
      <c r="M2757" s="23" t="s">
        <v>83</v>
      </c>
      <c r="N2757" s="27"/>
      <c r="O2757" s="23" t="s">
        <v>56</v>
      </c>
      <c r="P2757" t="str">
        <f t="shared" si="43"/>
        <v>INSERT INTO @DataTable (Deal, AdvanceDate, PROV, DealPurpose, RateType, BEACON, LTV, TDS, GDS, InsuranceType, PrincipalBalance, OccupancyType, AccountStatus, Closed_Date, DelinquencyBucket) VALUES (2756, '2015-06-03', 'ON', 'Refinance External', 'ARM', 820, 60, 26.25, 5.4, 'Conv', 142582.81, 'Second Home', 'Open', '1900-01-00', 'Current');</v>
      </c>
    </row>
    <row r="2758" spans="1:16" x14ac:dyDescent="0.35">
      <c r="A2758" s="19">
        <v>2757</v>
      </c>
      <c r="B2758" s="18">
        <v>41754</v>
      </c>
      <c r="C2758" s="19" t="s">
        <v>57</v>
      </c>
      <c r="D2758" s="19" t="s">
        <v>61</v>
      </c>
      <c r="E2758" s="19" t="s">
        <v>40</v>
      </c>
      <c r="F2758" s="19">
        <v>795</v>
      </c>
      <c r="G2758" s="19">
        <v>26.37</v>
      </c>
      <c r="H2758" s="19">
        <v>14.72</v>
      </c>
      <c r="I2758" s="19">
        <v>14.72</v>
      </c>
      <c r="J2758" s="19" t="s">
        <v>54</v>
      </c>
      <c r="K2758" s="20">
        <v>184533.77</v>
      </c>
      <c r="L2758" s="20" t="s">
        <v>55</v>
      </c>
      <c r="M2758" s="20" t="s">
        <v>83</v>
      </c>
      <c r="N2758" s="26"/>
      <c r="O2758" s="20" t="s">
        <v>56</v>
      </c>
      <c r="P2758" t="str">
        <f t="shared" si="43"/>
        <v>INSERT INTO @DataTable (Deal, AdvanceDate, PROV, DealPurpose, RateType, BEACON, LTV, TDS, GDS, InsuranceType, PrincipalBalance, OccupancyType, AccountStatus, Closed_Date, DelinquencyBucket) VALUES (2757, '2014-04-25', 'ON', 'Purchase', 'ARM', 795, 26.37, 14.72, 14.72, 'Conv', 184533.77, 'Owner-Occupied', 'Open', '1900-01-00', 'Current');</v>
      </c>
    </row>
    <row r="2759" spans="1:16" x14ac:dyDescent="0.35">
      <c r="A2759" s="22">
        <v>2758</v>
      </c>
      <c r="B2759" s="21">
        <v>42579</v>
      </c>
      <c r="C2759" s="22" t="s">
        <v>51</v>
      </c>
      <c r="D2759" s="22" t="s">
        <v>61</v>
      </c>
      <c r="E2759" s="22" t="s">
        <v>53</v>
      </c>
      <c r="F2759" s="22">
        <v>745</v>
      </c>
      <c r="G2759" s="22">
        <v>94.15</v>
      </c>
      <c r="H2759" s="22">
        <v>42.81</v>
      </c>
      <c r="I2759" s="22">
        <v>27.01</v>
      </c>
      <c r="J2759" s="22" t="s">
        <v>60</v>
      </c>
      <c r="K2759" s="23">
        <v>578968.66</v>
      </c>
      <c r="L2759" s="23" t="s">
        <v>55</v>
      </c>
      <c r="M2759" s="23" t="s">
        <v>83</v>
      </c>
      <c r="N2759" s="27"/>
      <c r="O2759" s="23" t="s">
        <v>56</v>
      </c>
      <c r="P2759" t="str">
        <f t="shared" si="43"/>
        <v>INSERT INTO @DataTable (Deal, AdvanceDate, PROV, DealPurpose, RateType, BEACON, LTV, TDS, GDS, InsuranceType, PrincipalBalance, OccupancyType, AccountStatus, Closed_Date, DelinquencyBucket) VALUES (2758, '2016-07-28', 'AB', 'Purchase', 'Fixed', 745, 94.15, 42.81, 27.01, 'HiRatio', 578968.66, 'Owner-Occupied', 'Open', '1900-01-00', 'Current');</v>
      </c>
    </row>
    <row r="2760" spans="1:16" x14ac:dyDescent="0.35">
      <c r="A2760" s="19">
        <v>2759</v>
      </c>
      <c r="B2760" s="18">
        <v>41390</v>
      </c>
      <c r="C2760" s="19" t="s">
        <v>57</v>
      </c>
      <c r="D2760" s="19" t="s">
        <v>61</v>
      </c>
      <c r="E2760" s="19" t="s">
        <v>53</v>
      </c>
      <c r="F2760" s="19">
        <v>750</v>
      </c>
      <c r="G2760" s="19">
        <v>95</v>
      </c>
      <c r="H2760" s="19">
        <v>38.29</v>
      </c>
      <c r="I2760" s="19">
        <v>32.64</v>
      </c>
      <c r="J2760" s="19" t="s">
        <v>60</v>
      </c>
      <c r="K2760" s="20">
        <v>0</v>
      </c>
      <c r="L2760" s="20" t="s">
        <v>55</v>
      </c>
      <c r="M2760" s="20" t="s">
        <v>84</v>
      </c>
      <c r="N2760" s="26">
        <v>42747</v>
      </c>
      <c r="O2760" s="20" t="s">
        <v>56</v>
      </c>
      <c r="P2760" t="str">
        <f t="shared" si="43"/>
        <v>INSERT INTO @DataTable (Deal, AdvanceDate, PROV, DealPurpose, RateType, BEACON, LTV, TDS, GDS, InsuranceType, PrincipalBalance, OccupancyType, AccountStatus, Closed_Date, DelinquencyBucket) VALUES (2759, '2013-04-26', 'ON', 'Purchase', 'Fixed', 750, 95, 38.29, 32.64, 'HiRatio', 0, 'Owner-Occupied', 'Closed', '2017-01-12', 'Current');</v>
      </c>
    </row>
    <row r="2761" spans="1:16" x14ac:dyDescent="0.35">
      <c r="A2761" s="22">
        <v>2760</v>
      </c>
      <c r="B2761" s="21">
        <v>41120</v>
      </c>
      <c r="C2761" s="22" t="s">
        <v>51</v>
      </c>
      <c r="D2761" s="22" t="s">
        <v>61</v>
      </c>
      <c r="E2761" s="22" t="s">
        <v>53</v>
      </c>
      <c r="F2761" s="22">
        <v>765</v>
      </c>
      <c r="G2761" s="22">
        <v>95</v>
      </c>
      <c r="H2761" s="22">
        <v>34.549999999999997</v>
      </c>
      <c r="I2761" s="22">
        <v>32.72</v>
      </c>
      <c r="J2761" s="22" t="s">
        <v>60</v>
      </c>
      <c r="K2761" s="23">
        <v>0</v>
      </c>
      <c r="L2761" s="23" t="s">
        <v>55</v>
      </c>
      <c r="M2761" s="23" t="s">
        <v>84</v>
      </c>
      <c r="N2761" s="27">
        <v>42451</v>
      </c>
      <c r="O2761" s="23" t="s">
        <v>56</v>
      </c>
      <c r="P2761" t="str">
        <f t="shared" si="43"/>
        <v>INSERT INTO @DataTable (Deal, AdvanceDate, PROV, DealPurpose, RateType, BEACON, LTV, TDS, GDS, InsuranceType, PrincipalBalance, OccupancyType, AccountStatus, Closed_Date, DelinquencyBucket) VALUES (2760, '2012-07-30', 'AB', 'Purchase', 'Fixed', 765, 95, 34.55, 32.72, 'HiRatio', 0, 'Owner-Occupied', 'Closed', '2016-03-22', 'Current');</v>
      </c>
    </row>
    <row r="2762" spans="1:16" x14ac:dyDescent="0.35">
      <c r="A2762" s="19">
        <v>2761</v>
      </c>
      <c r="B2762" s="18">
        <v>41429</v>
      </c>
      <c r="C2762" s="19" t="s">
        <v>58</v>
      </c>
      <c r="D2762" s="19" t="s">
        <v>59</v>
      </c>
      <c r="E2762" s="19" t="s">
        <v>40</v>
      </c>
      <c r="F2762" s="19">
        <v>788</v>
      </c>
      <c r="G2762" s="19">
        <v>80.510000000000005</v>
      </c>
      <c r="H2762" s="19">
        <v>34.380000000000003</v>
      </c>
      <c r="I2762" s="19">
        <v>23.71</v>
      </c>
      <c r="J2762" s="19" t="s">
        <v>60</v>
      </c>
      <c r="K2762" s="20">
        <v>280896.64000000001</v>
      </c>
      <c r="L2762" s="20" t="s">
        <v>55</v>
      </c>
      <c r="M2762" s="20" t="s">
        <v>83</v>
      </c>
      <c r="N2762" s="26"/>
      <c r="O2762" s="20" t="s">
        <v>56</v>
      </c>
      <c r="P2762" t="str">
        <f t="shared" si="43"/>
        <v>INSERT INTO @DataTable (Deal, AdvanceDate, PROV, DealPurpose, RateType, BEACON, LTV, TDS, GDS, InsuranceType, PrincipalBalance, OccupancyType, AccountStatus, Closed_Date, DelinquencyBucket) VALUES (2761, '2013-06-04', 'BC', 'Transfer', 'ARM', 788, 80.51, 34.38, 23.71, 'HiRatio', 280896.64, 'Owner-Occupied', 'Open', '1900-01-00', 'Current');</v>
      </c>
    </row>
    <row r="2763" spans="1:16" x14ac:dyDescent="0.35">
      <c r="A2763" s="22">
        <v>2762</v>
      </c>
      <c r="B2763" s="21">
        <v>41835</v>
      </c>
      <c r="C2763" s="22" t="s">
        <v>58</v>
      </c>
      <c r="D2763" s="22" t="s">
        <v>61</v>
      </c>
      <c r="E2763" s="22" t="s">
        <v>40</v>
      </c>
      <c r="F2763" s="22">
        <v>785</v>
      </c>
      <c r="G2763" s="22">
        <v>95</v>
      </c>
      <c r="H2763" s="22">
        <v>27.45</v>
      </c>
      <c r="I2763" s="22">
        <v>26.16</v>
      </c>
      <c r="J2763" s="22" t="s">
        <v>60</v>
      </c>
      <c r="K2763" s="23">
        <v>151652.57999999999</v>
      </c>
      <c r="L2763" s="23" t="s">
        <v>55</v>
      </c>
      <c r="M2763" s="23" t="s">
        <v>83</v>
      </c>
      <c r="N2763" s="27"/>
      <c r="O2763" s="23" t="s">
        <v>56</v>
      </c>
      <c r="P2763" t="str">
        <f t="shared" si="43"/>
        <v>INSERT INTO @DataTable (Deal, AdvanceDate, PROV, DealPurpose, RateType, BEACON, LTV, TDS, GDS, InsuranceType, PrincipalBalance, OccupancyType, AccountStatus, Closed_Date, DelinquencyBucket) VALUES (2762, '2014-07-15', 'BC', 'Purchase', 'ARM', 785, 95, 27.45, 26.16, 'HiRatio', 151652.58, 'Owner-Occupied', 'Open', '1900-01-00', 'Current');</v>
      </c>
    </row>
    <row r="2764" spans="1:16" x14ac:dyDescent="0.35">
      <c r="A2764" s="19">
        <v>2763</v>
      </c>
      <c r="B2764" s="18">
        <v>41830</v>
      </c>
      <c r="C2764" s="19" t="s">
        <v>51</v>
      </c>
      <c r="D2764" s="19" t="s">
        <v>59</v>
      </c>
      <c r="E2764" s="19" t="s">
        <v>53</v>
      </c>
      <c r="F2764" s="19">
        <v>794</v>
      </c>
      <c r="G2764" s="19">
        <v>79.89</v>
      </c>
      <c r="H2764" s="19">
        <v>27.1</v>
      </c>
      <c r="I2764" s="19">
        <v>24.72</v>
      </c>
      <c r="J2764" s="19" t="s">
        <v>60</v>
      </c>
      <c r="K2764" s="20">
        <v>0</v>
      </c>
      <c r="L2764" s="20" t="s">
        <v>55</v>
      </c>
      <c r="M2764" s="20" t="s">
        <v>84</v>
      </c>
      <c r="N2764" s="26">
        <v>41927</v>
      </c>
      <c r="O2764" s="20" t="s">
        <v>56</v>
      </c>
      <c r="P2764" t="str">
        <f t="shared" si="43"/>
        <v>INSERT INTO @DataTable (Deal, AdvanceDate, PROV, DealPurpose, RateType, BEACON, LTV, TDS, GDS, InsuranceType, PrincipalBalance, OccupancyType, AccountStatus, Closed_Date, DelinquencyBucket) VALUES (2763, '2014-07-10', 'AB', 'Transfer', 'Fixed', 794, 79.89, 27.1, 24.72, 'HiRatio', 0, 'Owner-Occupied', 'Closed', '2014-10-15', 'Current');</v>
      </c>
    </row>
    <row r="2765" spans="1:16" x14ac:dyDescent="0.35">
      <c r="A2765" s="22">
        <v>2764</v>
      </c>
      <c r="B2765" s="21">
        <v>42334</v>
      </c>
      <c r="C2765" s="22" t="s">
        <v>51</v>
      </c>
      <c r="D2765" s="22" t="s">
        <v>52</v>
      </c>
      <c r="E2765" s="22" t="s">
        <v>40</v>
      </c>
      <c r="F2765" s="22">
        <v>709</v>
      </c>
      <c r="G2765" s="22">
        <v>80</v>
      </c>
      <c r="H2765" s="22">
        <v>36.68</v>
      </c>
      <c r="I2765" s="22">
        <v>24.53</v>
      </c>
      <c r="J2765" s="22" t="s">
        <v>54</v>
      </c>
      <c r="K2765" s="23">
        <v>389581.43</v>
      </c>
      <c r="L2765" s="23" t="s">
        <v>55</v>
      </c>
      <c r="M2765" s="23" t="s">
        <v>83</v>
      </c>
      <c r="N2765" s="27"/>
      <c r="O2765" s="23" t="s">
        <v>56</v>
      </c>
      <c r="P2765" t="str">
        <f t="shared" si="43"/>
        <v>INSERT INTO @DataTable (Deal, AdvanceDate, PROV, DealPurpose, RateType, BEACON, LTV, TDS, GDS, InsuranceType, PrincipalBalance, OccupancyType, AccountStatus, Closed_Date, DelinquencyBucket) VALUES (2764, '2015-11-26', 'AB', 'Refinance External', 'ARM', 709, 80, 36.68, 24.53, 'Conv', 389581.43, 'Owner-Occupied', 'Open', '1900-01-00', 'Current');</v>
      </c>
    </row>
    <row r="2766" spans="1:16" x14ac:dyDescent="0.35">
      <c r="A2766" s="19">
        <v>2765</v>
      </c>
      <c r="B2766" s="18">
        <v>42517</v>
      </c>
      <c r="C2766" s="19" t="s">
        <v>58</v>
      </c>
      <c r="D2766" s="19" t="s">
        <v>61</v>
      </c>
      <c r="E2766" s="19" t="s">
        <v>40</v>
      </c>
      <c r="F2766" s="19">
        <v>775</v>
      </c>
      <c r="G2766" s="19">
        <v>75.790000000000006</v>
      </c>
      <c r="H2766" s="19">
        <v>29.38</v>
      </c>
      <c r="I2766" s="19">
        <v>26.73</v>
      </c>
      <c r="J2766" s="19" t="s">
        <v>54</v>
      </c>
      <c r="K2766" s="20">
        <v>308112.06</v>
      </c>
      <c r="L2766" s="20" t="s">
        <v>55</v>
      </c>
      <c r="M2766" s="20" t="s">
        <v>83</v>
      </c>
      <c r="N2766" s="26"/>
      <c r="O2766" s="20" t="s">
        <v>56</v>
      </c>
      <c r="P2766" t="str">
        <f t="shared" si="43"/>
        <v>INSERT INTO @DataTable (Deal, AdvanceDate, PROV, DealPurpose, RateType, BEACON, LTV, TDS, GDS, InsuranceType, PrincipalBalance, OccupancyType, AccountStatus, Closed_Date, DelinquencyBucket) VALUES (2765, '2016-05-27', 'BC', 'Purchase', 'ARM', 775, 75.79, 29.38, 26.73, 'Conv', 308112.06, 'Owner-Occupied', 'Open', '1900-01-00', 'Current');</v>
      </c>
    </row>
    <row r="2767" spans="1:16" x14ac:dyDescent="0.35">
      <c r="A2767" s="22">
        <v>2766</v>
      </c>
      <c r="B2767" s="21">
        <v>41782</v>
      </c>
      <c r="C2767" s="22" t="s">
        <v>58</v>
      </c>
      <c r="D2767" s="22" t="s">
        <v>59</v>
      </c>
      <c r="E2767" s="22" t="s">
        <v>53</v>
      </c>
      <c r="F2767" s="22">
        <v>782</v>
      </c>
      <c r="G2767" s="22">
        <v>85</v>
      </c>
      <c r="H2767" s="22">
        <v>26.09</v>
      </c>
      <c r="I2767" s="22">
        <v>25.08</v>
      </c>
      <c r="J2767" s="22" t="s">
        <v>60</v>
      </c>
      <c r="K2767" s="23">
        <v>222772.14</v>
      </c>
      <c r="L2767" s="23" t="s">
        <v>55</v>
      </c>
      <c r="M2767" s="23" t="s">
        <v>83</v>
      </c>
      <c r="N2767" s="27"/>
      <c r="O2767" s="23" t="s">
        <v>56</v>
      </c>
      <c r="P2767" t="str">
        <f t="shared" si="43"/>
        <v>INSERT INTO @DataTable (Deal, AdvanceDate, PROV, DealPurpose, RateType, BEACON, LTV, TDS, GDS, InsuranceType, PrincipalBalance, OccupancyType, AccountStatus, Closed_Date, DelinquencyBucket) VALUES (2766, '2014-05-23', 'BC', 'Transfer', 'Fixed', 782, 85, 26.09, 25.08, 'HiRatio', 222772.14, 'Owner-Occupied', 'Open', '1900-01-00', 'Current');</v>
      </c>
    </row>
    <row r="2768" spans="1:16" x14ac:dyDescent="0.35">
      <c r="A2768" s="19">
        <v>2767</v>
      </c>
      <c r="B2768" s="18">
        <v>42184</v>
      </c>
      <c r="C2768" s="19" t="s">
        <v>51</v>
      </c>
      <c r="D2768" s="19" t="s">
        <v>61</v>
      </c>
      <c r="E2768" s="19" t="s">
        <v>53</v>
      </c>
      <c r="F2768" s="19">
        <v>754</v>
      </c>
      <c r="G2768" s="19">
        <v>73.349999999999994</v>
      </c>
      <c r="H2768" s="19">
        <v>36.43</v>
      </c>
      <c r="I2768" s="19">
        <v>35</v>
      </c>
      <c r="J2768" s="19" t="s">
        <v>54</v>
      </c>
      <c r="K2768" s="20">
        <v>243586.09</v>
      </c>
      <c r="L2768" s="20" t="s">
        <v>55</v>
      </c>
      <c r="M2768" s="20" t="s">
        <v>83</v>
      </c>
      <c r="N2768" s="26"/>
      <c r="O2768" s="20" t="s">
        <v>56</v>
      </c>
      <c r="P2768" t="str">
        <f t="shared" si="43"/>
        <v>INSERT INTO @DataTable (Deal, AdvanceDate, PROV, DealPurpose, RateType, BEACON, LTV, TDS, GDS, InsuranceType, PrincipalBalance, OccupancyType, AccountStatus, Closed_Date, DelinquencyBucket) VALUES (2767, '2015-06-29', 'AB', 'Purchase', 'Fixed', 754, 73.35, 36.43, 35, 'Conv', 243586.09, 'Owner-Occupied', 'Open', '1900-01-00', 'Current');</v>
      </c>
    </row>
    <row r="2769" spans="1:16" x14ac:dyDescent="0.35">
      <c r="A2769" s="22">
        <v>2768</v>
      </c>
      <c r="B2769" s="21">
        <v>42128</v>
      </c>
      <c r="C2769" s="22" t="s">
        <v>51</v>
      </c>
      <c r="D2769" s="22" t="s">
        <v>61</v>
      </c>
      <c r="E2769" s="22" t="s">
        <v>53</v>
      </c>
      <c r="F2769" s="22">
        <v>739</v>
      </c>
      <c r="G2769" s="22">
        <v>78.989999999999995</v>
      </c>
      <c r="H2769" s="22">
        <v>24.16</v>
      </c>
      <c r="I2769" s="22">
        <v>23.88</v>
      </c>
      <c r="J2769" s="22" t="s">
        <v>54</v>
      </c>
      <c r="K2769" s="23">
        <v>295086.86</v>
      </c>
      <c r="L2769" s="23" t="s">
        <v>55</v>
      </c>
      <c r="M2769" s="23" t="s">
        <v>83</v>
      </c>
      <c r="N2769" s="27"/>
      <c r="O2769" s="23" t="s">
        <v>56</v>
      </c>
      <c r="P2769" t="str">
        <f t="shared" si="43"/>
        <v>INSERT INTO @DataTable (Deal, AdvanceDate, PROV, DealPurpose, RateType, BEACON, LTV, TDS, GDS, InsuranceType, PrincipalBalance, OccupancyType, AccountStatus, Closed_Date, DelinquencyBucket) VALUES (2768, '2015-05-04', 'AB', 'Purchase', 'Fixed', 739, 78.99, 24.16, 23.88, 'Conv', 295086.86, 'Owner-Occupied', 'Open', '1900-01-00', 'Current');</v>
      </c>
    </row>
    <row r="2770" spans="1:16" x14ac:dyDescent="0.35">
      <c r="A2770" s="19">
        <v>2769</v>
      </c>
      <c r="B2770" s="18">
        <v>41624</v>
      </c>
      <c r="C2770" s="19" t="s">
        <v>57</v>
      </c>
      <c r="D2770" s="19" t="s">
        <v>52</v>
      </c>
      <c r="E2770" s="19" t="s">
        <v>53</v>
      </c>
      <c r="F2770" s="19">
        <v>772</v>
      </c>
      <c r="G2770" s="19">
        <v>44.44</v>
      </c>
      <c r="H2770" s="19">
        <v>31.84</v>
      </c>
      <c r="I2770" s="19">
        <v>21.4</v>
      </c>
      <c r="J2770" s="19" t="s">
        <v>54</v>
      </c>
      <c r="K2770" s="20">
        <v>71991.17</v>
      </c>
      <c r="L2770" s="20" t="s">
        <v>55</v>
      </c>
      <c r="M2770" s="20" t="s">
        <v>83</v>
      </c>
      <c r="N2770" s="26"/>
      <c r="O2770" s="20" t="s">
        <v>56</v>
      </c>
      <c r="P2770" t="str">
        <f t="shared" si="43"/>
        <v>INSERT INTO @DataTable (Deal, AdvanceDate, PROV, DealPurpose, RateType, BEACON, LTV, TDS, GDS, InsuranceType, PrincipalBalance, OccupancyType, AccountStatus, Closed_Date, DelinquencyBucket) VALUES (2769, '2013-12-16', 'ON', 'Refinance External', 'Fixed', 772, 44.44, 31.84, 21.4, 'Conv', 71991.17, 'Owner-Occupied', 'Open', '1900-01-00', 'Current');</v>
      </c>
    </row>
    <row r="2771" spans="1:16" x14ac:dyDescent="0.35">
      <c r="A2771" s="22">
        <v>2770</v>
      </c>
      <c r="B2771" s="21">
        <v>41480</v>
      </c>
      <c r="C2771" s="22" t="s">
        <v>57</v>
      </c>
      <c r="D2771" s="22" t="s">
        <v>61</v>
      </c>
      <c r="E2771" s="22" t="s">
        <v>53</v>
      </c>
      <c r="F2771" s="22">
        <v>796</v>
      </c>
      <c r="G2771" s="22">
        <v>84.94</v>
      </c>
      <c r="H2771" s="22">
        <v>21.88</v>
      </c>
      <c r="I2771" s="22">
        <v>16.84</v>
      </c>
      <c r="J2771" s="22" t="s">
        <v>60</v>
      </c>
      <c r="K2771" s="23">
        <v>268214.15000000002</v>
      </c>
      <c r="L2771" s="23" t="s">
        <v>55</v>
      </c>
      <c r="M2771" s="23" t="s">
        <v>83</v>
      </c>
      <c r="N2771" s="27"/>
      <c r="O2771" s="23" t="s">
        <v>56</v>
      </c>
      <c r="P2771" t="str">
        <f t="shared" si="43"/>
        <v>INSERT INTO @DataTable (Deal, AdvanceDate, PROV, DealPurpose, RateType, BEACON, LTV, TDS, GDS, InsuranceType, PrincipalBalance, OccupancyType, AccountStatus, Closed_Date, DelinquencyBucket) VALUES (2770, '2013-07-25', 'ON', 'Purchase', 'Fixed', 796, 84.94, 21.88, 16.84, 'HiRatio', 268214.15, 'Owner-Occupied', 'Open', '1900-01-00', 'Current');</v>
      </c>
    </row>
    <row r="2772" spans="1:16" x14ac:dyDescent="0.35">
      <c r="A2772" s="19">
        <v>2771</v>
      </c>
      <c r="B2772" s="18">
        <v>41885</v>
      </c>
      <c r="C2772" s="19" t="s">
        <v>51</v>
      </c>
      <c r="D2772" s="19" t="s">
        <v>52</v>
      </c>
      <c r="E2772" s="19" t="s">
        <v>40</v>
      </c>
      <c r="F2772" s="19">
        <v>769</v>
      </c>
      <c r="G2772" s="19">
        <v>55.68</v>
      </c>
      <c r="H2772" s="19">
        <v>19.760000000000002</v>
      </c>
      <c r="I2772" s="19">
        <v>18.010000000000002</v>
      </c>
      <c r="J2772" s="19" t="s">
        <v>54</v>
      </c>
      <c r="K2772" s="20">
        <v>460192.05</v>
      </c>
      <c r="L2772" s="20" t="s">
        <v>55</v>
      </c>
      <c r="M2772" s="20" t="s">
        <v>83</v>
      </c>
      <c r="N2772" s="26"/>
      <c r="O2772" s="20" t="s">
        <v>56</v>
      </c>
      <c r="P2772" t="str">
        <f t="shared" si="43"/>
        <v>INSERT INTO @DataTable (Deal, AdvanceDate, PROV, DealPurpose, RateType, BEACON, LTV, TDS, GDS, InsuranceType, PrincipalBalance, OccupancyType, AccountStatus, Closed_Date, DelinquencyBucket) VALUES (2771, '2014-09-03', 'AB', 'Refinance External', 'ARM', 769, 55.68, 19.76, 18.01, 'Conv', 460192.05, 'Owner-Occupied', 'Open', '1900-01-00', 'Current');</v>
      </c>
    </row>
    <row r="2773" spans="1:16" x14ac:dyDescent="0.35">
      <c r="A2773" s="22">
        <v>2772</v>
      </c>
      <c r="B2773" s="21">
        <v>42473</v>
      </c>
      <c r="C2773" s="22" t="s">
        <v>57</v>
      </c>
      <c r="D2773" s="22" t="s">
        <v>52</v>
      </c>
      <c r="E2773" s="22" t="s">
        <v>53</v>
      </c>
      <c r="F2773" s="22">
        <v>826</v>
      </c>
      <c r="G2773" s="22">
        <v>72.41</v>
      </c>
      <c r="H2773" s="22">
        <v>35.78</v>
      </c>
      <c r="I2773" s="22">
        <v>29.92</v>
      </c>
      <c r="J2773" s="22" t="s">
        <v>54</v>
      </c>
      <c r="K2773" s="23">
        <v>513913.59999999998</v>
      </c>
      <c r="L2773" s="23" t="s">
        <v>55</v>
      </c>
      <c r="M2773" s="23" t="s">
        <v>83</v>
      </c>
      <c r="N2773" s="27"/>
      <c r="O2773" s="23" t="s">
        <v>56</v>
      </c>
      <c r="P2773" t="str">
        <f t="shared" si="43"/>
        <v>INSERT INTO @DataTable (Deal, AdvanceDate, PROV, DealPurpose, RateType, BEACON, LTV, TDS, GDS, InsuranceType, PrincipalBalance, OccupancyType, AccountStatus, Closed_Date, DelinquencyBucket) VALUES (2772, '2016-04-13', 'ON', 'Refinance External', 'Fixed', 826, 72.41, 35.78, 29.92, 'Conv', 513913.6, 'Owner-Occupied', 'Open', '1900-01-00', 'Current');</v>
      </c>
    </row>
    <row r="2774" spans="1:16" x14ac:dyDescent="0.35">
      <c r="A2774" s="19">
        <v>2773</v>
      </c>
      <c r="B2774" s="18">
        <v>42153</v>
      </c>
      <c r="C2774" s="19" t="s">
        <v>57</v>
      </c>
      <c r="D2774" s="19" t="s">
        <v>68</v>
      </c>
      <c r="E2774" s="19" t="s">
        <v>53</v>
      </c>
      <c r="F2774" s="19">
        <v>742</v>
      </c>
      <c r="G2774" s="19">
        <v>95</v>
      </c>
      <c r="H2774" s="19">
        <v>43.24</v>
      </c>
      <c r="I2774" s="19">
        <v>32.06</v>
      </c>
      <c r="J2774" s="19" t="s">
        <v>60</v>
      </c>
      <c r="K2774" s="20">
        <v>253975.21</v>
      </c>
      <c r="L2774" s="20" t="s">
        <v>55</v>
      </c>
      <c r="M2774" s="20" t="s">
        <v>83</v>
      </c>
      <c r="N2774" s="26"/>
      <c r="O2774" s="20" t="s">
        <v>56</v>
      </c>
      <c r="P2774" t="str">
        <f t="shared" si="43"/>
        <v>INSERT INTO @DataTable (Deal, AdvanceDate, PROV, DealPurpose, RateType, BEACON, LTV, TDS, GDS, InsuranceType, PrincipalBalance, OccupancyType, AccountStatus, Closed_Date, DelinquencyBucket) VALUES (2773, '2015-05-29', 'ON', 'Portable', 'Fixed', 742, 95, 43.24, 32.06, 'HiRatio', 253975.21, 'Owner-Occupied', 'Open', '1900-01-00', 'Current');</v>
      </c>
    </row>
    <row r="2775" spans="1:16" x14ac:dyDescent="0.35">
      <c r="A2775" s="22">
        <v>2774</v>
      </c>
      <c r="B2775" s="21">
        <v>41079</v>
      </c>
      <c r="C2775" s="22" t="s">
        <v>58</v>
      </c>
      <c r="D2775" s="22" t="s">
        <v>61</v>
      </c>
      <c r="E2775" s="22" t="s">
        <v>53</v>
      </c>
      <c r="F2775" s="22">
        <v>689</v>
      </c>
      <c r="G2775" s="22">
        <v>95</v>
      </c>
      <c r="H2775" s="22">
        <v>30.32</v>
      </c>
      <c r="I2775" s="22">
        <v>20.37</v>
      </c>
      <c r="J2775" s="22" t="s">
        <v>60</v>
      </c>
      <c r="K2775" s="23">
        <v>0</v>
      </c>
      <c r="L2775" s="23" t="s">
        <v>55</v>
      </c>
      <c r="M2775" s="23" t="s">
        <v>84</v>
      </c>
      <c r="N2775" s="27">
        <v>41816</v>
      </c>
      <c r="O2775" s="23" t="s">
        <v>56</v>
      </c>
      <c r="P2775" t="str">
        <f t="shared" si="43"/>
        <v>INSERT INTO @DataTable (Deal, AdvanceDate, PROV, DealPurpose, RateType, BEACON, LTV, TDS, GDS, InsuranceType, PrincipalBalance, OccupancyType, AccountStatus, Closed_Date, DelinquencyBucket) VALUES (2774, '2012-06-19', 'BC', 'Purchase', 'Fixed', 689, 95, 30.32, 20.37, 'HiRatio', 0, 'Owner-Occupied', 'Closed', '2014-06-26', 'Current');</v>
      </c>
    </row>
    <row r="2776" spans="1:16" x14ac:dyDescent="0.35">
      <c r="A2776" s="19">
        <v>2775</v>
      </c>
      <c r="B2776" s="18">
        <v>40319</v>
      </c>
      <c r="C2776" s="19" t="s">
        <v>51</v>
      </c>
      <c r="D2776" s="19" t="s">
        <v>61</v>
      </c>
      <c r="E2776" s="19" t="s">
        <v>53</v>
      </c>
      <c r="F2776" s="19">
        <v>650</v>
      </c>
      <c r="G2776" s="19">
        <v>94.95</v>
      </c>
      <c r="H2776" s="19">
        <v>40.47</v>
      </c>
      <c r="I2776" s="19">
        <v>26.31</v>
      </c>
      <c r="J2776" s="19" t="s">
        <v>60</v>
      </c>
      <c r="K2776" s="20">
        <v>248081.68</v>
      </c>
      <c r="L2776" s="20" t="s">
        <v>55</v>
      </c>
      <c r="M2776" s="20" t="s">
        <v>83</v>
      </c>
      <c r="N2776" s="26"/>
      <c r="O2776" s="20" t="s">
        <v>56</v>
      </c>
      <c r="P2776" t="str">
        <f t="shared" si="43"/>
        <v>INSERT INTO @DataTable (Deal, AdvanceDate, PROV, DealPurpose, RateType, BEACON, LTV, TDS, GDS, InsuranceType, PrincipalBalance, OccupancyType, AccountStatus, Closed_Date, DelinquencyBucket) VALUES (2775, '2010-05-21', 'AB', 'Purchase', 'Fixed', 650, 94.95, 40.47, 26.31, 'HiRatio', 248081.68, 'Owner-Occupied', 'Open', '1900-01-00', 'Current');</v>
      </c>
    </row>
    <row r="2777" spans="1:16" x14ac:dyDescent="0.35">
      <c r="A2777" s="22">
        <v>2776</v>
      </c>
      <c r="B2777" s="21">
        <v>42081</v>
      </c>
      <c r="C2777" s="22" t="s">
        <v>57</v>
      </c>
      <c r="D2777" s="22" t="s">
        <v>59</v>
      </c>
      <c r="E2777" s="22" t="s">
        <v>53</v>
      </c>
      <c r="F2777" s="22">
        <v>744</v>
      </c>
      <c r="G2777" s="22">
        <v>58.95</v>
      </c>
      <c r="H2777" s="22">
        <v>42.44</v>
      </c>
      <c r="I2777" s="22">
        <v>10.85</v>
      </c>
      <c r="J2777" s="22" t="s">
        <v>54</v>
      </c>
      <c r="K2777" s="23">
        <v>221134.62</v>
      </c>
      <c r="L2777" s="23" t="s">
        <v>66</v>
      </c>
      <c r="M2777" s="23" t="s">
        <v>83</v>
      </c>
      <c r="N2777" s="27"/>
      <c r="O2777" s="23" t="s">
        <v>56</v>
      </c>
      <c r="P2777" t="str">
        <f t="shared" si="43"/>
        <v>INSERT INTO @DataTable (Deal, AdvanceDate, PROV, DealPurpose, RateType, BEACON, LTV, TDS, GDS, InsuranceType, PrincipalBalance, OccupancyType, AccountStatus, Closed_Date, DelinquencyBucket) VALUES (2776, '2015-03-18', 'ON', 'Transfer', 'Fixed', 744, 58.95, 42.44, 10.85, 'Conv', 221134.62, 'Second Home', 'Open', '1900-01-00', 'Current');</v>
      </c>
    </row>
    <row r="2778" spans="1:16" x14ac:dyDescent="0.35">
      <c r="A2778" s="19">
        <v>2777</v>
      </c>
      <c r="B2778" s="18">
        <v>41911</v>
      </c>
      <c r="C2778" s="19" t="s">
        <v>51</v>
      </c>
      <c r="D2778" s="19" t="s">
        <v>61</v>
      </c>
      <c r="E2778" s="19" t="s">
        <v>53</v>
      </c>
      <c r="F2778" s="19">
        <v>685</v>
      </c>
      <c r="G2778" s="19">
        <v>95</v>
      </c>
      <c r="H2778" s="19">
        <v>37.4</v>
      </c>
      <c r="I2778" s="19">
        <v>29.87</v>
      </c>
      <c r="J2778" s="19" t="s">
        <v>60</v>
      </c>
      <c r="K2778" s="20">
        <v>0</v>
      </c>
      <c r="L2778" s="20" t="s">
        <v>55</v>
      </c>
      <c r="M2778" s="20" t="s">
        <v>84</v>
      </c>
      <c r="N2778" s="26">
        <v>42647</v>
      </c>
      <c r="O2778" s="20" t="s">
        <v>56</v>
      </c>
      <c r="P2778" t="str">
        <f t="shared" si="43"/>
        <v>INSERT INTO @DataTable (Deal, AdvanceDate, PROV, DealPurpose, RateType, BEACON, LTV, TDS, GDS, InsuranceType, PrincipalBalance, OccupancyType, AccountStatus, Closed_Date, DelinquencyBucket) VALUES (2777, '2014-09-29', 'AB', 'Purchase', 'Fixed', 685, 95, 37.4, 29.87, 'HiRatio', 0, 'Owner-Occupied', 'Closed', '2016-10-04', 'Current');</v>
      </c>
    </row>
    <row r="2779" spans="1:16" x14ac:dyDescent="0.35">
      <c r="A2779" s="22">
        <v>2778</v>
      </c>
      <c r="B2779" s="21">
        <v>41712</v>
      </c>
      <c r="C2779" s="22" t="s">
        <v>51</v>
      </c>
      <c r="D2779" s="22" t="s">
        <v>61</v>
      </c>
      <c r="E2779" s="22" t="s">
        <v>53</v>
      </c>
      <c r="F2779" s="22">
        <v>715</v>
      </c>
      <c r="G2779" s="22">
        <v>95</v>
      </c>
      <c r="H2779" s="22">
        <v>41.68</v>
      </c>
      <c r="I2779" s="22">
        <v>29.51</v>
      </c>
      <c r="J2779" s="22" t="s">
        <v>60</v>
      </c>
      <c r="K2779" s="23">
        <v>467504.1</v>
      </c>
      <c r="L2779" s="23" t="s">
        <v>55</v>
      </c>
      <c r="M2779" s="23" t="s">
        <v>83</v>
      </c>
      <c r="N2779" s="27"/>
      <c r="O2779" s="23" t="s">
        <v>56</v>
      </c>
      <c r="P2779" t="str">
        <f t="shared" si="43"/>
        <v>INSERT INTO @DataTable (Deal, AdvanceDate, PROV, DealPurpose, RateType, BEACON, LTV, TDS, GDS, InsuranceType, PrincipalBalance, OccupancyType, AccountStatus, Closed_Date, DelinquencyBucket) VALUES (2778, '2014-03-14', 'AB', 'Purchase', 'Fixed', 715, 95, 41.68, 29.51, 'HiRatio', 467504.1, 'Owner-Occupied', 'Open', '1900-01-00', 'Current');</v>
      </c>
    </row>
    <row r="2780" spans="1:16" x14ac:dyDescent="0.35">
      <c r="A2780" s="19">
        <v>2779</v>
      </c>
      <c r="B2780" s="18">
        <v>40868</v>
      </c>
      <c r="C2780" s="19" t="s">
        <v>57</v>
      </c>
      <c r="D2780" s="19" t="s">
        <v>52</v>
      </c>
      <c r="E2780" s="19" t="s">
        <v>53</v>
      </c>
      <c r="F2780" s="19">
        <v>761</v>
      </c>
      <c r="G2780" s="19">
        <v>80</v>
      </c>
      <c r="H2780" s="19">
        <v>30.4</v>
      </c>
      <c r="I2780" s="19">
        <v>23.25</v>
      </c>
      <c r="J2780" s="19" t="s">
        <v>54</v>
      </c>
      <c r="K2780" s="20">
        <v>0</v>
      </c>
      <c r="L2780" s="20" t="s">
        <v>55</v>
      </c>
      <c r="M2780" s="20" t="s">
        <v>84</v>
      </c>
      <c r="N2780" s="26">
        <v>41922</v>
      </c>
      <c r="O2780" s="20" t="s">
        <v>56</v>
      </c>
      <c r="P2780" t="str">
        <f t="shared" si="43"/>
        <v>INSERT INTO @DataTable (Deal, AdvanceDate, PROV, DealPurpose, RateType, BEACON, LTV, TDS, GDS, InsuranceType, PrincipalBalance, OccupancyType, AccountStatus, Closed_Date, DelinquencyBucket) VALUES (2779, '2011-11-21', 'ON', 'Refinance External', 'Fixed', 761, 80, 30.4, 23.25, 'Conv', 0, 'Owner-Occupied', 'Closed', '2014-10-10', 'Current');</v>
      </c>
    </row>
    <row r="2781" spans="1:16" x14ac:dyDescent="0.35">
      <c r="A2781" s="22">
        <v>2780</v>
      </c>
      <c r="B2781" s="21">
        <v>41842</v>
      </c>
      <c r="C2781" s="22" t="s">
        <v>57</v>
      </c>
      <c r="D2781" s="22" t="s">
        <v>64</v>
      </c>
      <c r="E2781" s="22" t="s">
        <v>53</v>
      </c>
      <c r="F2781" s="22">
        <v>714</v>
      </c>
      <c r="G2781" s="22">
        <v>95</v>
      </c>
      <c r="H2781" s="22">
        <v>42.83</v>
      </c>
      <c r="I2781" s="22">
        <v>22</v>
      </c>
      <c r="J2781" s="22" t="s">
        <v>60</v>
      </c>
      <c r="K2781" s="23">
        <v>0</v>
      </c>
      <c r="L2781" s="23" t="s">
        <v>55</v>
      </c>
      <c r="M2781" s="23" t="s">
        <v>84</v>
      </c>
      <c r="N2781" s="27">
        <v>42661</v>
      </c>
      <c r="O2781" s="23" t="s">
        <v>56</v>
      </c>
      <c r="P2781" t="str">
        <f t="shared" si="43"/>
        <v>INSERT INTO @DataTable (Deal, AdvanceDate, PROV, DealPurpose, RateType, BEACON, LTV, TDS, GDS, InsuranceType, PrincipalBalance, OccupancyType, AccountStatus, Closed_Date, DelinquencyBucket) VALUES (2780, '2014-07-22', 'ON', 'Purchase with Improvements', 'Fixed', 714, 95, 42.83, 22, 'HiRatio', 0, 'Owner-Occupied', 'Closed', '2016-10-18', 'Current');</v>
      </c>
    </row>
    <row r="2782" spans="1:16" x14ac:dyDescent="0.35">
      <c r="A2782" s="19">
        <v>2781</v>
      </c>
      <c r="B2782" s="18">
        <v>40898</v>
      </c>
      <c r="C2782" s="19" t="s">
        <v>51</v>
      </c>
      <c r="D2782" s="19" t="s">
        <v>61</v>
      </c>
      <c r="E2782" s="19" t="s">
        <v>53</v>
      </c>
      <c r="F2782" s="19">
        <v>0</v>
      </c>
      <c r="G2782" s="19">
        <v>90</v>
      </c>
      <c r="H2782" s="19">
        <v>22.59</v>
      </c>
      <c r="I2782" s="19">
        <v>20.68</v>
      </c>
      <c r="J2782" s="19" t="s">
        <v>60</v>
      </c>
      <c r="K2782" s="20">
        <v>298675.90000000002</v>
      </c>
      <c r="L2782" s="20" t="s">
        <v>55</v>
      </c>
      <c r="M2782" s="20" t="s">
        <v>83</v>
      </c>
      <c r="N2782" s="26"/>
      <c r="O2782" s="20" t="s">
        <v>56</v>
      </c>
      <c r="P2782" t="str">
        <f t="shared" si="43"/>
        <v>INSERT INTO @DataTable (Deal, AdvanceDate, PROV, DealPurpose, RateType, BEACON, LTV, TDS, GDS, InsuranceType, PrincipalBalance, OccupancyType, AccountStatus, Closed_Date, DelinquencyBucket) VALUES (2781, '2011-12-21', 'AB', 'Purchase', 'Fixed', 0, 90, 22.59, 20.68, 'HiRatio', 298675.9, 'Owner-Occupied', 'Open', '1900-01-00', 'Current');</v>
      </c>
    </row>
    <row r="2783" spans="1:16" x14ac:dyDescent="0.35">
      <c r="A2783" s="22">
        <v>2782</v>
      </c>
      <c r="B2783" s="21">
        <v>42466</v>
      </c>
      <c r="C2783" s="22" t="s">
        <v>57</v>
      </c>
      <c r="D2783" s="22" t="s">
        <v>61</v>
      </c>
      <c r="E2783" s="22" t="s">
        <v>40</v>
      </c>
      <c r="F2783" s="22">
        <v>777</v>
      </c>
      <c r="G2783" s="22">
        <v>79.819999999999993</v>
      </c>
      <c r="H2783" s="22">
        <v>33.15</v>
      </c>
      <c r="I2783" s="22">
        <v>28.93</v>
      </c>
      <c r="J2783" s="22" t="s">
        <v>54</v>
      </c>
      <c r="K2783" s="23">
        <v>512090.68</v>
      </c>
      <c r="L2783" s="23" t="s">
        <v>55</v>
      </c>
      <c r="M2783" s="23" t="s">
        <v>83</v>
      </c>
      <c r="N2783" s="27"/>
      <c r="O2783" s="23" t="s">
        <v>56</v>
      </c>
      <c r="P2783" t="str">
        <f t="shared" si="43"/>
        <v>INSERT INTO @DataTable (Deal, AdvanceDate, PROV, DealPurpose, RateType, BEACON, LTV, TDS, GDS, InsuranceType, PrincipalBalance, OccupancyType, AccountStatus, Closed_Date, DelinquencyBucket) VALUES (2782, '2016-04-06', 'ON', 'Purchase', 'ARM', 777, 79.82, 33.15, 28.93, 'Conv', 512090.68, 'Owner-Occupied', 'Open', '1900-01-00', 'Current');</v>
      </c>
    </row>
    <row r="2784" spans="1:16" x14ac:dyDescent="0.35">
      <c r="A2784" s="19">
        <v>2783</v>
      </c>
      <c r="B2784" s="18">
        <v>42466</v>
      </c>
      <c r="C2784" s="19" t="s">
        <v>57</v>
      </c>
      <c r="D2784" s="19" t="s">
        <v>61</v>
      </c>
      <c r="E2784" s="19" t="s">
        <v>53</v>
      </c>
      <c r="F2784" s="19">
        <v>795</v>
      </c>
      <c r="G2784" s="19">
        <v>79.959999999999994</v>
      </c>
      <c r="H2784" s="19">
        <v>26.74</v>
      </c>
      <c r="I2784" s="19">
        <v>20.28</v>
      </c>
      <c r="J2784" s="19" t="s">
        <v>54</v>
      </c>
      <c r="K2784" s="20">
        <v>0</v>
      </c>
      <c r="L2784" s="20" t="s">
        <v>55</v>
      </c>
      <c r="M2784" s="20" t="s">
        <v>84</v>
      </c>
      <c r="N2784" s="26">
        <v>42467</v>
      </c>
      <c r="O2784" s="20" t="s">
        <v>56</v>
      </c>
      <c r="P2784" t="str">
        <f t="shared" si="43"/>
        <v>INSERT INTO @DataTable (Deal, AdvanceDate, PROV, DealPurpose, RateType, BEACON, LTV, TDS, GDS, InsuranceType, PrincipalBalance, OccupancyType, AccountStatus, Closed_Date, DelinquencyBucket) VALUES (2783, '2016-04-06', 'ON', 'Purchase', 'Fixed', 795, 79.96, 26.74, 20.28, 'Conv', 0, 'Owner-Occupied', 'Closed', '2016-04-07', 'Current');</v>
      </c>
    </row>
    <row r="2785" spans="1:16" x14ac:dyDescent="0.35">
      <c r="A2785" s="22">
        <v>2784</v>
      </c>
      <c r="B2785" s="21">
        <v>40786</v>
      </c>
      <c r="C2785" s="22" t="s">
        <v>57</v>
      </c>
      <c r="D2785" s="22" t="s">
        <v>61</v>
      </c>
      <c r="E2785" s="22" t="s">
        <v>40</v>
      </c>
      <c r="F2785" s="22">
        <v>741</v>
      </c>
      <c r="G2785" s="22">
        <v>80</v>
      </c>
      <c r="H2785" s="22">
        <v>31.5</v>
      </c>
      <c r="I2785" s="22">
        <v>25.76</v>
      </c>
      <c r="J2785" s="22" t="s">
        <v>54</v>
      </c>
      <c r="K2785" s="23">
        <v>0</v>
      </c>
      <c r="L2785" s="23" t="s">
        <v>55</v>
      </c>
      <c r="M2785" s="23" t="s">
        <v>84</v>
      </c>
      <c r="N2785" s="27">
        <v>41975</v>
      </c>
      <c r="O2785" s="23" t="s">
        <v>56</v>
      </c>
      <c r="P2785" t="str">
        <f t="shared" si="43"/>
        <v>INSERT INTO @DataTable (Deal, AdvanceDate, PROV, DealPurpose, RateType, BEACON, LTV, TDS, GDS, InsuranceType, PrincipalBalance, OccupancyType, AccountStatus, Closed_Date, DelinquencyBucket) VALUES (2784, '2011-08-31', 'ON', 'Purchase', 'ARM', 741, 80, 31.5, 25.76, 'Conv', 0, 'Owner-Occupied', 'Closed', '2014-12-02', 'Current');</v>
      </c>
    </row>
    <row r="2786" spans="1:16" x14ac:dyDescent="0.35">
      <c r="A2786" s="19">
        <v>2785</v>
      </c>
      <c r="B2786" s="18">
        <v>41851</v>
      </c>
      <c r="C2786" s="19" t="s">
        <v>51</v>
      </c>
      <c r="D2786" s="19" t="s">
        <v>61</v>
      </c>
      <c r="E2786" s="19" t="s">
        <v>53</v>
      </c>
      <c r="F2786" s="19">
        <v>814</v>
      </c>
      <c r="G2786" s="19">
        <v>90</v>
      </c>
      <c r="H2786" s="19">
        <v>36.72</v>
      </c>
      <c r="I2786" s="19">
        <v>36.28</v>
      </c>
      <c r="J2786" s="19" t="s">
        <v>60</v>
      </c>
      <c r="K2786" s="20">
        <v>272567.90999999997</v>
      </c>
      <c r="L2786" s="20" t="s">
        <v>55</v>
      </c>
      <c r="M2786" s="20" t="s">
        <v>83</v>
      </c>
      <c r="N2786" s="26"/>
      <c r="O2786" s="20" t="s">
        <v>56</v>
      </c>
      <c r="P2786" t="str">
        <f t="shared" si="43"/>
        <v>INSERT INTO @DataTable (Deal, AdvanceDate, PROV, DealPurpose, RateType, BEACON, LTV, TDS, GDS, InsuranceType, PrincipalBalance, OccupancyType, AccountStatus, Closed_Date, DelinquencyBucket) VALUES (2785, '2014-07-31', 'AB', 'Purchase', 'Fixed', 814, 90, 36.72, 36.28, 'HiRatio', 272567.91, 'Owner-Occupied', 'Open', '1900-01-00', 'Current');</v>
      </c>
    </row>
    <row r="2787" spans="1:16" x14ac:dyDescent="0.35">
      <c r="A2787" s="22">
        <v>2786</v>
      </c>
      <c r="B2787" s="21">
        <v>42226</v>
      </c>
      <c r="C2787" s="22" t="s">
        <v>57</v>
      </c>
      <c r="D2787" s="22" t="s">
        <v>61</v>
      </c>
      <c r="E2787" s="22" t="s">
        <v>53</v>
      </c>
      <c r="F2787" s="22">
        <v>710</v>
      </c>
      <c r="G2787" s="22">
        <v>95</v>
      </c>
      <c r="H2787" s="22">
        <v>26.31</v>
      </c>
      <c r="I2787" s="22">
        <v>14.73</v>
      </c>
      <c r="J2787" s="22" t="s">
        <v>60</v>
      </c>
      <c r="K2787" s="23">
        <v>187001.06</v>
      </c>
      <c r="L2787" s="23" t="s">
        <v>55</v>
      </c>
      <c r="M2787" s="23" t="s">
        <v>83</v>
      </c>
      <c r="N2787" s="27"/>
      <c r="O2787" s="23" t="s">
        <v>56</v>
      </c>
      <c r="P2787" t="str">
        <f t="shared" si="43"/>
        <v>INSERT INTO @DataTable (Deal, AdvanceDate, PROV, DealPurpose, RateType, BEACON, LTV, TDS, GDS, InsuranceType, PrincipalBalance, OccupancyType, AccountStatus, Closed_Date, DelinquencyBucket) VALUES (2786, '2015-08-10', 'ON', 'Purchase', 'Fixed', 710, 95, 26.31, 14.73, 'HiRatio', 187001.06, 'Owner-Occupied', 'Open', '1900-01-00', 'Current');</v>
      </c>
    </row>
    <row r="2788" spans="1:16" x14ac:dyDescent="0.35">
      <c r="A2788" s="19">
        <v>2787</v>
      </c>
      <c r="B2788" s="18">
        <v>42634</v>
      </c>
      <c r="C2788" s="19" t="s">
        <v>57</v>
      </c>
      <c r="D2788" s="19" t="s">
        <v>61</v>
      </c>
      <c r="E2788" s="19" t="s">
        <v>40</v>
      </c>
      <c r="F2788" s="19">
        <v>708</v>
      </c>
      <c r="G2788" s="19">
        <v>79.92</v>
      </c>
      <c r="H2788" s="19">
        <v>26.99</v>
      </c>
      <c r="I2788" s="19">
        <v>19.09</v>
      </c>
      <c r="J2788" s="19" t="s">
        <v>54</v>
      </c>
      <c r="K2788" s="20">
        <v>385374.06</v>
      </c>
      <c r="L2788" s="20" t="s">
        <v>55</v>
      </c>
      <c r="M2788" s="20" t="s">
        <v>83</v>
      </c>
      <c r="N2788" s="26"/>
      <c r="O2788" s="20" t="s">
        <v>56</v>
      </c>
      <c r="P2788" t="str">
        <f t="shared" si="43"/>
        <v>INSERT INTO @DataTable (Deal, AdvanceDate, PROV, DealPurpose, RateType, BEACON, LTV, TDS, GDS, InsuranceType, PrincipalBalance, OccupancyType, AccountStatus, Closed_Date, DelinquencyBucket) VALUES (2787, '2016-09-21', 'ON', 'Purchase', 'ARM', 708, 79.92, 26.99, 19.09, 'Conv', 385374.06, 'Owner-Occupied', 'Open', '1900-01-00', 'Current');</v>
      </c>
    </row>
    <row r="2789" spans="1:16" x14ac:dyDescent="0.35">
      <c r="A2789" s="22">
        <v>2788</v>
      </c>
      <c r="B2789" s="21">
        <v>41610</v>
      </c>
      <c r="C2789" s="22" t="s">
        <v>70</v>
      </c>
      <c r="D2789" s="22" t="s">
        <v>61</v>
      </c>
      <c r="E2789" s="22" t="s">
        <v>53</v>
      </c>
      <c r="F2789" s="22">
        <v>684</v>
      </c>
      <c r="G2789" s="22">
        <v>95</v>
      </c>
      <c r="H2789" s="22">
        <v>36.159999999999997</v>
      </c>
      <c r="I2789" s="22">
        <v>35.36</v>
      </c>
      <c r="J2789" s="22" t="s">
        <v>60</v>
      </c>
      <c r="K2789" s="23">
        <v>134885.45000000001</v>
      </c>
      <c r="L2789" s="23" t="s">
        <v>55</v>
      </c>
      <c r="M2789" s="23" t="s">
        <v>83</v>
      </c>
      <c r="N2789" s="27"/>
      <c r="O2789" s="23" t="s">
        <v>56</v>
      </c>
      <c r="P2789" t="str">
        <f t="shared" si="43"/>
        <v>INSERT INTO @DataTable (Deal, AdvanceDate, PROV, DealPurpose, RateType, BEACON, LTV, TDS, GDS, InsuranceType, PrincipalBalance, OccupancyType, AccountStatus, Closed_Date, DelinquencyBucket) VALUES (2788, '2013-12-02', 'NB', 'Purchase', 'Fixed', 684, 95, 36.16, 35.36, 'HiRatio', 134885.45, 'Owner-Occupied', 'Open', '1900-01-00', 'Current');</v>
      </c>
    </row>
    <row r="2790" spans="1:16" x14ac:dyDescent="0.35">
      <c r="A2790" s="19">
        <v>2789</v>
      </c>
      <c r="B2790" s="18">
        <v>42094</v>
      </c>
      <c r="C2790" s="19" t="s">
        <v>57</v>
      </c>
      <c r="D2790" s="19" t="s">
        <v>61</v>
      </c>
      <c r="E2790" s="19" t="s">
        <v>40</v>
      </c>
      <c r="F2790" s="19">
        <v>773</v>
      </c>
      <c r="G2790" s="19">
        <v>92.75</v>
      </c>
      <c r="H2790" s="19">
        <v>25.33</v>
      </c>
      <c r="I2790" s="19">
        <v>23.09</v>
      </c>
      <c r="J2790" s="19" t="s">
        <v>60</v>
      </c>
      <c r="K2790" s="20">
        <v>308880.84999999998</v>
      </c>
      <c r="L2790" s="20" t="s">
        <v>55</v>
      </c>
      <c r="M2790" s="20" t="s">
        <v>83</v>
      </c>
      <c r="N2790" s="26"/>
      <c r="O2790" s="20" t="s">
        <v>56</v>
      </c>
      <c r="P2790" t="str">
        <f t="shared" si="43"/>
        <v>INSERT INTO @DataTable (Deal, AdvanceDate, PROV, DealPurpose, RateType, BEACON, LTV, TDS, GDS, InsuranceType, PrincipalBalance, OccupancyType, AccountStatus, Closed_Date, DelinquencyBucket) VALUES (2789, '2015-03-31', 'ON', 'Purchase', 'ARM', 773, 92.75, 25.33, 23.09, 'HiRatio', 308880.85, 'Owner-Occupied', 'Open', '1900-01-00', 'Current');</v>
      </c>
    </row>
    <row r="2791" spans="1:16" x14ac:dyDescent="0.35">
      <c r="A2791" s="22">
        <v>2790</v>
      </c>
      <c r="B2791" s="21">
        <v>40934</v>
      </c>
      <c r="C2791" s="22" t="s">
        <v>51</v>
      </c>
      <c r="D2791" s="22" t="s">
        <v>61</v>
      </c>
      <c r="E2791" s="22" t="s">
        <v>53</v>
      </c>
      <c r="F2791" s="22">
        <v>703</v>
      </c>
      <c r="G2791" s="22">
        <v>95</v>
      </c>
      <c r="H2791" s="22">
        <v>37.69</v>
      </c>
      <c r="I2791" s="22">
        <v>18.5</v>
      </c>
      <c r="J2791" s="22" t="s">
        <v>60</v>
      </c>
      <c r="K2791" s="23">
        <v>0</v>
      </c>
      <c r="L2791" s="23" t="s">
        <v>55</v>
      </c>
      <c r="M2791" s="23" t="s">
        <v>84</v>
      </c>
      <c r="N2791" s="27">
        <v>41988</v>
      </c>
      <c r="O2791" s="23" t="s">
        <v>56</v>
      </c>
      <c r="P2791" t="str">
        <f t="shared" si="43"/>
        <v>INSERT INTO @DataTable (Deal, AdvanceDate, PROV, DealPurpose, RateType, BEACON, LTV, TDS, GDS, InsuranceType, PrincipalBalance, OccupancyType, AccountStatus, Closed_Date, DelinquencyBucket) VALUES (2790, '2012-01-26', 'AB', 'Purchase', 'Fixed', 703, 95, 37.69, 18.5, 'HiRatio', 0, 'Owner-Occupied', 'Closed', '2014-12-15', 'Current');</v>
      </c>
    </row>
    <row r="2792" spans="1:16" x14ac:dyDescent="0.35">
      <c r="A2792" s="19">
        <v>2791</v>
      </c>
      <c r="B2792" s="18">
        <v>41051</v>
      </c>
      <c r="C2792" s="19" t="s">
        <v>58</v>
      </c>
      <c r="D2792" s="19" t="s">
        <v>61</v>
      </c>
      <c r="E2792" s="19" t="s">
        <v>53</v>
      </c>
      <c r="F2792" s="19">
        <v>802</v>
      </c>
      <c r="G2792" s="19">
        <v>80</v>
      </c>
      <c r="H2792" s="19">
        <v>36.229999999999997</v>
      </c>
      <c r="I2792" s="19">
        <v>20.83</v>
      </c>
      <c r="J2792" s="19" t="s">
        <v>54</v>
      </c>
      <c r="K2792" s="20">
        <v>211606.73</v>
      </c>
      <c r="L2792" s="20" t="s">
        <v>55</v>
      </c>
      <c r="M2792" s="20" t="s">
        <v>83</v>
      </c>
      <c r="N2792" s="26"/>
      <c r="O2792" s="20" t="s">
        <v>56</v>
      </c>
      <c r="P2792" t="str">
        <f t="shared" si="43"/>
        <v>INSERT INTO @DataTable (Deal, AdvanceDate, PROV, DealPurpose, RateType, BEACON, LTV, TDS, GDS, InsuranceType, PrincipalBalance, OccupancyType, AccountStatus, Closed_Date, DelinquencyBucket) VALUES (2791, '2012-05-22', 'BC', 'Purchase', 'Fixed', 802, 80, 36.23, 20.83, 'Conv', 211606.73, 'Owner-Occupied', 'Open', '1900-01-00', 'Current');</v>
      </c>
    </row>
    <row r="2793" spans="1:16" x14ac:dyDescent="0.35">
      <c r="A2793" s="22">
        <v>2792</v>
      </c>
      <c r="B2793" s="21">
        <v>42458</v>
      </c>
      <c r="C2793" s="22" t="s">
        <v>65</v>
      </c>
      <c r="D2793" s="22" t="s">
        <v>52</v>
      </c>
      <c r="E2793" s="22" t="s">
        <v>53</v>
      </c>
      <c r="F2793" s="22">
        <v>695</v>
      </c>
      <c r="G2793" s="22">
        <v>80</v>
      </c>
      <c r="H2793" s="22">
        <v>32.25</v>
      </c>
      <c r="I2793" s="22">
        <v>27.16</v>
      </c>
      <c r="J2793" s="22" t="s">
        <v>54</v>
      </c>
      <c r="K2793" s="23">
        <v>190930.89</v>
      </c>
      <c r="L2793" s="23" t="s">
        <v>55</v>
      </c>
      <c r="M2793" s="23" t="s">
        <v>83</v>
      </c>
      <c r="N2793" s="27"/>
      <c r="O2793" s="23" t="s">
        <v>56</v>
      </c>
      <c r="P2793" t="str">
        <f t="shared" si="43"/>
        <v>INSERT INTO @DataTable (Deal, AdvanceDate, PROV, DealPurpose, RateType, BEACON, LTV, TDS, GDS, InsuranceType, PrincipalBalance, OccupancyType, AccountStatus, Closed_Date, DelinquencyBucket) VALUES (2792, '2016-03-29', 'NS', 'Refinance External', 'Fixed', 695, 80, 32.25, 27.16, 'Conv', 190930.89, 'Owner-Occupied', 'Open', '1900-01-00', 'Current');</v>
      </c>
    </row>
    <row r="2794" spans="1:16" x14ac:dyDescent="0.35">
      <c r="A2794" s="19">
        <v>2793</v>
      </c>
      <c r="B2794" s="18">
        <v>40892</v>
      </c>
      <c r="C2794" s="19" t="s">
        <v>57</v>
      </c>
      <c r="D2794" s="19" t="s">
        <v>61</v>
      </c>
      <c r="E2794" s="19" t="s">
        <v>53</v>
      </c>
      <c r="F2794" s="19">
        <v>823</v>
      </c>
      <c r="G2794" s="19">
        <v>86.84</v>
      </c>
      <c r="H2794" s="19">
        <v>41.9</v>
      </c>
      <c r="I2794" s="19">
        <v>31.25</v>
      </c>
      <c r="J2794" s="19" t="s">
        <v>60</v>
      </c>
      <c r="K2794" s="20">
        <v>0</v>
      </c>
      <c r="L2794" s="20" t="s">
        <v>55</v>
      </c>
      <c r="M2794" s="20" t="s">
        <v>84</v>
      </c>
      <c r="N2794" s="26">
        <v>42144</v>
      </c>
      <c r="O2794" s="20" t="s">
        <v>56</v>
      </c>
      <c r="P2794" t="str">
        <f t="shared" si="43"/>
        <v>INSERT INTO @DataTable (Deal, AdvanceDate, PROV, DealPurpose, RateType, BEACON, LTV, TDS, GDS, InsuranceType, PrincipalBalance, OccupancyType, AccountStatus, Closed_Date, DelinquencyBucket) VALUES (2793, '2011-12-15', 'ON', 'Purchase', 'Fixed', 823, 86.84, 41.9, 31.25, 'HiRatio', 0, 'Owner-Occupied', 'Closed', '2015-05-20', 'Current');</v>
      </c>
    </row>
    <row r="2795" spans="1:16" x14ac:dyDescent="0.35">
      <c r="A2795" s="22">
        <v>2794</v>
      </c>
      <c r="B2795" s="21">
        <v>41397</v>
      </c>
      <c r="C2795" s="22" t="s">
        <v>51</v>
      </c>
      <c r="D2795" s="22" t="s">
        <v>59</v>
      </c>
      <c r="E2795" s="22" t="s">
        <v>53</v>
      </c>
      <c r="F2795" s="22">
        <v>783</v>
      </c>
      <c r="G2795" s="22">
        <v>87.68</v>
      </c>
      <c r="H2795" s="22">
        <v>32.840000000000003</v>
      </c>
      <c r="I2795" s="22">
        <v>28.7</v>
      </c>
      <c r="J2795" s="22" t="s">
        <v>60</v>
      </c>
      <c r="K2795" s="23">
        <v>436078.45</v>
      </c>
      <c r="L2795" s="23" t="s">
        <v>55</v>
      </c>
      <c r="M2795" s="23" t="s">
        <v>83</v>
      </c>
      <c r="N2795" s="27"/>
      <c r="O2795" s="23" t="s">
        <v>56</v>
      </c>
      <c r="P2795" t="str">
        <f t="shared" si="43"/>
        <v>INSERT INTO @DataTable (Deal, AdvanceDate, PROV, DealPurpose, RateType, BEACON, LTV, TDS, GDS, InsuranceType, PrincipalBalance, OccupancyType, AccountStatus, Closed_Date, DelinquencyBucket) VALUES (2794, '2013-05-03', 'AB', 'Transfer', 'Fixed', 783, 87.68, 32.84, 28.7, 'HiRatio', 436078.45, 'Owner-Occupied', 'Open', '1900-01-00', 'Current');</v>
      </c>
    </row>
    <row r="2796" spans="1:16" x14ac:dyDescent="0.35">
      <c r="A2796" s="19">
        <v>2795</v>
      </c>
      <c r="B2796" s="18">
        <v>42397</v>
      </c>
      <c r="C2796" s="19" t="s">
        <v>57</v>
      </c>
      <c r="D2796" s="19" t="s">
        <v>61</v>
      </c>
      <c r="E2796" s="19" t="s">
        <v>53</v>
      </c>
      <c r="F2796" s="19">
        <v>805</v>
      </c>
      <c r="G2796" s="19">
        <v>90</v>
      </c>
      <c r="H2796" s="19">
        <v>43.31</v>
      </c>
      <c r="I2796" s="19">
        <v>34</v>
      </c>
      <c r="J2796" s="19" t="s">
        <v>60</v>
      </c>
      <c r="K2796" s="20">
        <v>594907.9</v>
      </c>
      <c r="L2796" s="20" t="s">
        <v>55</v>
      </c>
      <c r="M2796" s="20" t="s">
        <v>83</v>
      </c>
      <c r="N2796" s="26"/>
      <c r="O2796" s="20" t="s">
        <v>56</v>
      </c>
      <c r="P2796" t="str">
        <f t="shared" si="43"/>
        <v>INSERT INTO @DataTable (Deal, AdvanceDate, PROV, DealPurpose, RateType, BEACON, LTV, TDS, GDS, InsuranceType, PrincipalBalance, OccupancyType, AccountStatus, Closed_Date, DelinquencyBucket) VALUES (2795, '2016-01-28', 'ON', 'Purchase', 'Fixed', 805, 90, 43.31, 34, 'HiRatio', 594907.9, 'Owner-Occupied', 'Open', '1900-01-00', 'Current');</v>
      </c>
    </row>
    <row r="2797" spans="1:16" x14ac:dyDescent="0.35">
      <c r="A2797" s="22">
        <v>2796</v>
      </c>
      <c r="B2797" s="21">
        <v>42458</v>
      </c>
      <c r="C2797" s="22" t="s">
        <v>57</v>
      </c>
      <c r="D2797" s="22" t="s">
        <v>59</v>
      </c>
      <c r="E2797" s="22" t="s">
        <v>40</v>
      </c>
      <c r="F2797" s="22">
        <v>759</v>
      </c>
      <c r="G2797" s="22">
        <v>79.42</v>
      </c>
      <c r="H2797" s="22">
        <v>32.82</v>
      </c>
      <c r="I2797" s="22">
        <v>19.8</v>
      </c>
      <c r="J2797" s="22" t="s">
        <v>54</v>
      </c>
      <c r="K2797" s="23">
        <v>346048.45</v>
      </c>
      <c r="L2797" s="23" t="s">
        <v>55</v>
      </c>
      <c r="M2797" s="23" t="s">
        <v>83</v>
      </c>
      <c r="N2797" s="27"/>
      <c r="O2797" s="23" t="s">
        <v>56</v>
      </c>
      <c r="P2797" t="str">
        <f t="shared" si="43"/>
        <v>INSERT INTO @DataTable (Deal, AdvanceDate, PROV, DealPurpose, RateType, BEACON, LTV, TDS, GDS, InsuranceType, PrincipalBalance, OccupancyType, AccountStatus, Closed_Date, DelinquencyBucket) VALUES (2796, '2016-03-29', 'ON', 'Transfer', 'ARM', 759, 79.42, 32.82, 19.8, 'Conv', 346048.45, 'Owner-Occupied', 'Open', '1900-01-00', 'Current');</v>
      </c>
    </row>
    <row r="2798" spans="1:16" x14ac:dyDescent="0.35">
      <c r="A2798" s="19">
        <v>2797</v>
      </c>
      <c r="B2798" s="18">
        <v>42124</v>
      </c>
      <c r="C2798" s="19" t="s">
        <v>57</v>
      </c>
      <c r="D2798" s="19" t="s">
        <v>61</v>
      </c>
      <c r="E2798" s="19" t="s">
        <v>53</v>
      </c>
      <c r="F2798" s="19">
        <v>744</v>
      </c>
      <c r="G2798" s="19">
        <v>77.92</v>
      </c>
      <c r="H2798" s="19">
        <v>43.44</v>
      </c>
      <c r="I2798" s="19">
        <v>34.369999999999997</v>
      </c>
      <c r="J2798" s="19" t="s">
        <v>54</v>
      </c>
      <c r="K2798" s="20">
        <v>293611.78000000003</v>
      </c>
      <c r="L2798" s="20" t="s">
        <v>55</v>
      </c>
      <c r="M2798" s="20" t="s">
        <v>83</v>
      </c>
      <c r="N2798" s="26"/>
      <c r="O2798" s="20" t="s">
        <v>56</v>
      </c>
      <c r="P2798" t="str">
        <f t="shared" si="43"/>
        <v>INSERT INTO @DataTable (Deal, AdvanceDate, PROV, DealPurpose, RateType, BEACON, LTV, TDS, GDS, InsuranceType, PrincipalBalance, OccupancyType, AccountStatus, Closed_Date, DelinquencyBucket) VALUES (2797, '2015-04-30', 'ON', 'Purchase', 'Fixed', 744, 77.92, 43.44, 34.37, 'Conv', 293611.78, 'Owner-Occupied', 'Open', '1900-01-00', 'Current');</v>
      </c>
    </row>
    <row r="2799" spans="1:16" x14ac:dyDescent="0.35">
      <c r="A2799" s="22">
        <v>2798</v>
      </c>
      <c r="B2799" s="21">
        <v>41509</v>
      </c>
      <c r="C2799" s="22" t="s">
        <v>57</v>
      </c>
      <c r="D2799" s="22" t="s">
        <v>52</v>
      </c>
      <c r="E2799" s="22" t="s">
        <v>40</v>
      </c>
      <c r="F2799" s="22">
        <v>682</v>
      </c>
      <c r="G2799" s="22">
        <v>71.739999999999995</v>
      </c>
      <c r="H2799" s="22">
        <v>36.81</v>
      </c>
      <c r="I2799" s="22">
        <v>23.2</v>
      </c>
      <c r="J2799" s="22" t="s">
        <v>54</v>
      </c>
      <c r="K2799" s="23">
        <v>726854.57</v>
      </c>
      <c r="L2799" s="23" t="s">
        <v>55</v>
      </c>
      <c r="M2799" s="23" t="s">
        <v>83</v>
      </c>
      <c r="N2799" s="27"/>
      <c r="O2799" s="23" t="s">
        <v>56</v>
      </c>
      <c r="P2799" t="str">
        <f t="shared" si="43"/>
        <v>INSERT INTO @DataTable (Deal, AdvanceDate, PROV, DealPurpose, RateType, BEACON, LTV, TDS, GDS, InsuranceType, PrincipalBalance, OccupancyType, AccountStatus, Closed_Date, DelinquencyBucket) VALUES (2798, '2013-08-23', 'ON', 'Refinance External', 'ARM', 682, 71.74, 36.81, 23.2, 'Conv', 726854.57, 'Owner-Occupied', 'Open', '1900-01-00', 'Current');</v>
      </c>
    </row>
    <row r="2800" spans="1:16" x14ac:dyDescent="0.35">
      <c r="A2800" s="19">
        <v>2799</v>
      </c>
      <c r="B2800" s="18">
        <v>42166</v>
      </c>
      <c r="C2800" s="19" t="s">
        <v>57</v>
      </c>
      <c r="D2800" s="19" t="s">
        <v>61</v>
      </c>
      <c r="E2800" s="19" t="s">
        <v>53</v>
      </c>
      <c r="F2800" s="19">
        <v>784</v>
      </c>
      <c r="G2800" s="19">
        <v>95</v>
      </c>
      <c r="H2800" s="19">
        <v>38.17</v>
      </c>
      <c r="I2800" s="19">
        <v>37.5</v>
      </c>
      <c r="J2800" s="19" t="s">
        <v>60</v>
      </c>
      <c r="K2800" s="20">
        <v>405927.75</v>
      </c>
      <c r="L2800" s="20" t="s">
        <v>55</v>
      </c>
      <c r="M2800" s="20" t="s">
        <v>83</v>
      </c>
      <c r="N2800" s="26"/>
      <c r="O2800" s="20" t="s">
        <v>56</v>
      </c>
      <c r="P2800" t="str">
        <f t="shared" si="43"/>
        <v>INSERT INTO @DataTable (Deal, AdvanceDate, PROV, DealPurpose, RateType, BEACON, LTV, TDS, GDS, InsuranceType, PrincipalBalance, OccupancyType, AccountStatus, Closed_Date, DelinquencyBucket) VALUES (2799, '2015-06-11', 'ON', 'Purchase', 'Fixed', 784, 95, 38.17, 37.5, 'HiRatio', 405927.75, 'Owner-Occupied', 'Open', '1900-01-00', 'Current');</v>
      </c>
    </row>
    <row r="2801" spans="1:16" x14ac:dyDescent="0.35">
      <c r="A2801" s="22">
        <v>2800</v>
      </c>
      <c r="B2801" s="21">
        <v>41900</v>
      </c>
      <c r="C2801" s="22" t="s">
        <v>57</v>
      </c>
      <c r="D2801" s="22" t="s">
        <v>52</v>
      </c>
      <c r="E2801" s="22" t="s">
        <v>40</v>
      </c>
      <c r="F2801" s="22">
        <v>722</v>
      </c>
      <c r="G2801" s="22">
        <v>80</v>
      </c>
      <c r="H2801" s="22">
        <v>24.05</v>
      </c>
      <c r="I2801" s="22">
        <v>24.05</v>
      </c>
      <c r="J2801" s="22" t="s">
        <v>54</v>
      </c>
      <c r="K2801" s="23">
        <v>0</v>
      </c>
      <c r="L2801" s="23" t="s">
        <v>55</v>
      </c>
      <c r="M2801" s="23" t="s">
        <v>84</v>
      </c>
      <c r="N2801" s="27">
        <v>42324</v>
      </c>
      <c r="O2801" s="23" t="s">
        <v>56</v>
      </c>
      <c r="P2801" t="str">
        <f t="shared" si="43"/>
        <v>INSERT INTO @DataTable (Deal, AdvanceDate, PROV, DealPurpose, RateType, BEACON, LTV, TDS, GDS, InsuranceType, PrincipalBalance, OccupancyType, AccountStatus, Closed_Date, DelinquencyBucket) VALUES (2800, '2014-09-18', 'ON', 'Refinance External', 'ARM', 722, 80, 24.05, 24.05, 'Conv', 0, 'Owner-Occupied', 'Closed', '2015-11-16', 'Current');</v>
      </c>
    </row>
    <row r="2802" spans="1:16" x14ac:dyDescent="0.35">
      <c r="A2802" s="19">
        <v>2801</v>
      </c>
      <c r="B2802" s="18">
        <v>41852</v>
      </c>
      <c r="C2802" s="19" t="s">
        <v>51</v>
      </c>
      <c r="D2802" s="19" t="s">
        <v>61</v>
      </c>
      <c r="E2802" s="19" t="s">
        <v>53</v>
      </c>
      <c r="F2802" s="19">
        <v>754</v>
      </c>
      <c r="G2802" s="19">
        <v>95</v>
      </c>
      <c r="H2802" s="19">
        <v>37.229999999999997</v>
      </c>
      <c r="I2802" s="19">
        <v>34.86</v>
      </c>
      <c r="J2802" s="19" t="s">
        <v>60</v>
      </c>
      <c r="K2802" s="20">
        <v>304281.8</v>
      </c>
      <c r="L2802" s="20" t="s">
        <v>55</v>
      </c>
      <c r="M2802" s="20" t="s">
        <v>83</v>
      </c>
      <c r="N2802" s="26"/>
      <c r="O2802" s="20" t="s">
        <v>56</v>
      </c>
      <c r="P2802" t="str">
        <f t="shared" si="43"/>
        <v>INSERT INTO @DataTable (Deal, AdvanceDate, PROV, DealPurpose, RateType, BEACON, LTV, TDS, GDS, InsuranceType, PrincipalBalance, OccupancyType, AccountStatus, Closed_Date, DelinquencyBucket) VALUES (2801, '2014-08-01', 'AB', 'Purchase', 'Fixed', 754, 95, 37.23, 34.86, 'HiRatio', 304281.8, 'Owner-Occupied', 'Open', '1900-01-00', 'Current');</v>
      </c>
    </row>
    <row r="2803" spans="1:16" x14ac:dyDescent="0.35">
      <c r="A2803" s="22">
        <v>2802</v>
      </c>
      <c r="B2803" s="21">
        <v>41907</v>
      </c>
      <c r="C2803" s="22" t="s">
        <v>51</v>
      </c>
      <c r="D2803" s="22" t="s">
        <v>52</v>
      </c>
      <c r="E2803" s="22" t="s">
        <v>53</v>
      </c>
      <c r="F2803" s="22">
        <v>646</v>
      </c>
      <c r="G2803" s="22">
        <v>80</v>
      </c>
      <c r="H2803" s="22">
        <v>38.39</v>
      </c>
      <c r="I2803" s="22">
        <v>22.34</v>
      </c>
      <c r="J2803" s="22" t="s">
        <v>54</v>
      </c>
      <c r="K2803" s="23">
        <v>232045.3</v>
      </c>
      <c r="L2803" s="23" t="s">
        <v>55</v>
      </c>
      <c r="M2803" s="23" t="s">
        <v>83</v>
      </c>
      <c r="N2803" s="27"/>
      <c r="O2803" s="23" t="s">
        <v>56</v>
      </c>
      <c r="P2803" t="str">
        <f t="shared" si="43"/>
        <v>INSERT INTO @DataTable (Deal, AdvanceDate, PROV, DealPurpose, RateType, BEACON, LTV, TDS, GDS, InsuranceType, PrincipalBalance, OccupancyType, AccountStatus, Closed_Date, DelinquencyBucket) VALUES (2802, '2014-09-25', 'AB', 'Refinance External', 'Fixed', 646, 80, 38.39, 22.34, 'Conv', 232045.3, 'Owner-Occupied', 'Open', '1900-01-00', 'Current');</v>
      </c>
    </row>
    <row r="2804" spans="1:16" x14ac:dyDescent="0.35">
      <c r="A2804" s="19">
        <v>2803</v>
      </c>
      <c r="B2804" s="18">
        <v>41817</v>
      </c>
      <c r="C2804" s="19" t="s">
        <v>57</v>
      </c>
      <c r="D2804" s="19" t="s">
        <v>61</v>
      </c>
      <c r="E2804" s="19" t="s">
        <v>53</v>
      </c>
      <c r="F2804" s="19">
        <v>740</v>
      </c>
      <c r="G2804" s="19">
        <v>80</v>
      </c>
      <c r="H2804" s="19">
        <v>43.68</v>
      </c>
      <c r="I2804" s="19">
        <v>17.399999999999999</v>
      </c>
      <c r="J2804" s="19" t="s">
        <v>54</v>
      </c>
      <c r="K2804" s="20">
        <v>178717.89</v>
      </c>
      <c r="L2804" s="20" t="s">
        <v>55</v>
      </c>
      <c r="M2804" s="20" t="s">
        <v>83</v>
      </c>
      <c r="N2804" s="26"/>
      <c r="O2804" s="20" t="s">
        <v>56</v>
      </c>
      <c r="P2804" t="str">
        <f t="shared" si="43"/>
        <v>INSERT INTO @DataTable (Deal, AdvanceDate, PROV, DealPurpose, RateType, BEACON, LTV, TDS, GDS, InsuranceType, PrincipalBalance, OccupancyType, AccountStatus, Closed_Date, DelinquencyBucket) VALUES (2803, '2014-06-27', 'ON', 'Purchase', 'Fixed', 740, 80, 43.68, 17.4, 'Conv', 178717.89, 'Owner-Occupied', 'Open', '1900-01-00', 'Current');</v>
      </c>
    </row>
    <row r="2805" spans="1:16" x14ac:dyDescent="0.35">
      <c r="A2805" s="22">
        <v>2804</v>
      </c>
      <c r="B2805" s="21">
        <v>41002</v>
      </c>
      <c r="C2805" s="22" t="s">
        <v>51</v>
      </c>
      <c r="D2805" s="22" t="s">
        <v>61</v>
      </c>
      <c r="E2805" s="22" t="s">
        <v>53</v>
      </c>
      <c r="F2805" s="22">
        <v>809</v>
      </c>
      <c r="G2805" s="22">
        <v>95</v>
      </c>
      <c r="H2805" s="22">
        <v>30.33</v>
      </c>
      <c r="I2805" s="22">
        <v>29.91</v>
      </c>
      <c r="J2805" s="22" t="s">
        <v>60</v>
      </c>
      <c r="K2805" s="23">
        <v>0</v>
      </c>
      <c r="L2805" s="23" t="s">
        <v>55</v>
      </c>
      <c r="M2805" s="23" t="s">
        <v>84</v>
      </c>
      <c r="N2805" s="27">
        <v>42261</v>
      </c>
      <c r="O2805" s="23" t="s">
        <v>56</v>
      </c>
      <c r="P2805" t="str">
        <f t="shared" si="43"/>
        <v>INSERT INTO @DataTable (Deal, AdvanceDate, PROV, DealPurpose, RateType, BEACON, LTV, TDS, GDS, InsuranceType, PrincipalBalance, OccupancyType, AccountStatus, Closed_Date, DelinquencyBucket) VALUES (2804, '2012-04-03', 'AB', 'Purchase', 'Fixed', 809, 95, 30.33, 29.91, 'HiRatio', 0, 'Owner-Occupied', 'Closed', '2015-09-14', 'Current');</v>
      </c>
    </row>
    <row r="2806" spans="1:16" x14ac:dyDescent="0.35">
      <c r="A2806" s="19">
        <v>2805</v>
      </c>
      <c r="B2806" s="18">
        <v>41897</v>
      </c>
      <c r="C2806" s="19" t="s">
        <v>57</v>
      </c>
      <c r="D2806" s="19" t="s">
        <v>61</v>
      </c>
      <c r="E2806" s="19" t="s">
        <v>53</v>
      </c>
      <c r="F2806" s="19">
        <v>761</v>
      </c>
      <c r="G2806" s="19">
        <v>90</v>
      </c>
      <c r="H2806" s="19">
        <v>33.08</v>
      </c>
      <c r="I2806" s="19">
        <v>23.48</v>
      </c>
      <c r="J2806" s="19" t="s">
        <v>60</v>
      </c>
      <c r="K2806" s="20">
        <v>186696.06</v>
      </c>
      <c r="L2806" s="20" t="s">
        <v>55</v>
      </c>
      <c r="M2806" s="20" t="s">
        <v>83</v>
      </c>
      <c r="N2806" s="26"/>
      <c r="O2806" s="20" t="s">
        <v>56</v>
      </c>
      <c r="P2806" t="str">
        <f t="shared" si="43"/>
        <v>INSERT INTO @DataTable (Deal, AdvanceDate, PROV, DealPurpose, RateType, BEACON, LTV, TDS, GDS, InsuranceType, PrincipalBalance, OccupancyType, AccountStatus, Closed_Date, DelinquencyBucket) VALUES (2805, '2014-09-15', 'ON', 'Purchase', 'Fixed', 761, 90, 33.08, 23.48, 'HiRatio', 186696.06, 'Owner-Occupied', 'Open', '1900-01-00', 'Current');</v>
      </c>
    </row>
    <row r="2807" spans="1:16" x14ac:dyDescent="0.35">
      <c r="A2807" s="22">
        <v>2806</v>
      </c>
      <c r="B2807" s="21">
        <v>42338</v>
      </c>
      <c r="C2807" s="22" t="s">
        <v>57</v>
      </c>
      <c r="D2807" s="22" t="s">
        <v>59</v>
      </c>
      <c r="E2807" s="22" t="s">
        <v>53</v>
      </c>
      <c r="F2807" s="22">
        <v>714</v>
      </c>
      <c r="G2807" s="22">
        <v>67.38</v>
      </c>
      <c r="H2807" s="22">
        <v>33.72</v>
      </c>
      <c r="I2807" s="22">
        <v>12.61</v>
      </c>
      <c r="J2807" s="22" t="s">
        <v>54</v>
      </c>
      <c r="K2807" s="23">
        <v>213165</v>
      </c>
      <c r="L2807" s="23" t="s">
        <v>55</v>
      </c>
      <c r="M2807" s="23" t="s">
        <v>83</v>
      </c>
      <c r="N2807" s="27"/>
      <c r="O2807" s="23" t="s">
        <v>56</v>
      </c>
      <c r="P2807" t="str">
        <f t="shared" si="43"/>
        <v>INSERT INTO @DataTable (Deal, AdvanceDate, PROV, DealPurpose, RateType, BEACON, LTV, TDS, GDS, InsuranceType, PrincipalBalance, OccupancyType, AccountStatus, Closed_Date, DelinquencyBucket) VALUES (2806, '2015-11-30', 'ON', 'Transfer', 'Fixed', 714, 67.38, 33.72, 12.61, 'Conv', 213165, 'Owner-Occupied', 'Open', '1900-01-00', 'Current');</v>
      </c>
    </row>
    <row r="2808" spans="1:16" x14ac:dyDescent="0.35">
      <c r="A2808" s="19">
        <v>2807</v>
      </c>
      <c r="B2808" s="18">
        <v>42459</v>
      </c>
      <c r="C2808" s="19" t="s">
        <v>58</v>
      </c>
      <c r="D2808" s="19" t="s">
        <v>61</v>
      </c>
      <c r="E2808" s="19" t="s">
        <v>53</v>
      </c>
      <c r="F2808" s="19">
        <v>790</v>
      </c>
      <c r="G2808" s="19">
        <v>90</v>
      </c>
      <c r="H2808" s="19">
        <v>27.43</v>
      </c>
      <c r="I2808" s="19">
        <v>25.21</v>
      </c>
      <c r="J2808" s="19" t="s">
        <v>60</v>
      </c>
      <c r="K2808" s="20">
        <v>298500.37</v>
      </c>
      <c r="L2808" s="20" t="s">
        <v>55</v>
      </c>
      <c r="M2808" s="20" t="s">
        <v>83</v>
      </c>
      <c r="N2808" s="26"/>
      <c r="O2808" s="20" t="s">
        <v>56</v>
      </c>
      <c r="P2808" t="str">
        <f t="shared" si="43"/>
        <v>INSERT INTO @DataTable (Deal, AdvanceDate, PROV, DealPurpose, RateType, BEACON, LTV, TDS, GDS, InsuranceType, PrincipalBalance, OccupancyType, AccountStatus, Closed_Date, DelinquencyBucket) VALUES (2807, '2016-03-30', 'BC', 'Purchase', 'Fixed', 790, 90, 27.43, 25.21, 'HiRatio', 298500.37, 'Owner-Occupied', 'Open', '1900-01-00', 'Current');</v>
      </c>
    </row>
    <row r="2809" spans="1:16" x14ac:dyDescent="0.35">
      <c r="A2809" s="22">
        <v>2808</v>
      </c>
      <c r="B2809" s="21">
        <v>42543</v>
      </c>
      <c r="C2809" s="22" t="s">
        <v>57</v>
      </c>
      <c r="D2809" s="22" t="s">
        <v>52</v>
      </c>
      <c r="E2809" s="22" t="s">
        <v>40</v>
      </c>
      <c r="F2809" s="22">
        <v>701</v>
      </c>
      <c r="G2809" s="22">
        <v>79.12</v>
      </c>
      <c r="H2809" s="22">
        <v>35.68</v>
      </c>
      <c r="I2809" s="22">
        <v>21.88</v>
      </c>
      <c r="J2809" s="22" t="s">
        <v>54</v>
      </c>
      <c r="K2809" s="23">
        <v>142036.85999999999</v>
      </c>
      <c r="L2809" s="23" t="s">
        <v>55</v>
      </c>
      <c r="M2809" s="23" t="s">
        <v>83</v>
      </c>
      <c r="N2809" s="27"/>
      <c r="O2809" s="23" t="s">
        <v>56</v>
      </c>
      <c r="P2809" t="str">
        <f t="shared" si="43"/>
        <v>INSERT INTO @DataTable (Deal, AdvanceDate, PROV, DealPurpose, RateType, BEACON, LTV, TDS, GDS, InsuranceType, PrincipalBalance, OccupancyType, AccountStatus, Closed_Date, DelinquencyBucket) VALUES (2808, '2016-06-22', 'ON', 'Refinance External', 'ARM', 701, 79.12, 35.68, 21.88, 'Conv', 142036.86, 'Owner-Occupied', 'Open', '1900-01-00', 'Current');</v>
      </c>
    </row>
    <row r="2810" spans="1:16" x14ac:dyDescent="0.35">
      <c r="A2810" s="19">
        <v>2809</v>
      </c>
      <c r="B2810" s="18">
        <v>41577</v>
      </c>
      <c r="C2810" s="19" t="s">
        <v>70</v>
      </c>
      <c r="D2810" s="19" t="s">
        <v>61</v>
      </c>
      <c r="E2810" s="19" t="s">
        <v>40</v>
      </c>
      <c r="F2810" s="19">
        <v>768</v>
      </c>
      <c r="G2810" s="19">
        <v>89.36</v>
      </c>
      <c r="H2810" s="19">
        <v>23.31</v>
      </c>
      <c r="I2810" s="19">
        <v>23.2</v>
      </c>
      <c r="J2810" s="19" t="s">
        <v>60</v>
      </c>
      <c r="K2810" s="20">
        <v>146559.71</v>
      </c>
      <c r="L2810" s="20" t="s">
        <v>55</v>
      </c>
      <c r="M2810" s="20" t="s">
        <v>83</v>
      </c>
      <c r="N2810" s="26"/>
      <c r="O2810" s="20" t="s">
        <v>56</v>
      </c>
      <c r="P2810" t="str">
        <f t="shared" si="43"/>
        <v>INSERT INTO @DataTable (Deal, AdvanceDate, PROV, DealPurpose, RateType, BEACON, LTV, TDS, GDS, InsuranceType, PrincipalBalance, OccupancyType, AccountStatus, Closed_Date, DelinquencyBucket) VALUES (2809, '2013-10-30', 'NB', 'Purchase', 'ARM', 768, 89.36, 23.31, 23.2, 'HiRatio', 146559.71, 'Owner-Occupied', 'Open', '1900-01-00', 'Current');</v>
      </c>
    </row>
    <row r="2811" spans="1:16" x14ac:dyDescent="0.35">
      <c r="A2811" s="22">
        <v>2810</v>
      </c>
      <c r="B2811" s="21">
        <v>42111</v>
      </c>
      <c r="C2811" s="22" t="s">
        <v>57</v>
      </c>
      <c r="D2811" s="22" t="s">
        <v>61</v>
      </c>
      <c r="E2811" s="22" t="s">
        <v>40</v>
      </c>
      <c r="F2811" s="22">
        <v>798</v>
      </c>
      <c r="G2811" s="22">
        <v>90</v>
      </c>
      <c r="H2811" s="22">
        <v>27.58</v>
      </c>
      <c r="I2811" s="22">
        <v>27.11</v>
      </c>
      <c r="J2811" s="22" t="s">
        <v>60</v>
      </c>
      <c r="K2811" s="23">
        <v>233072.29</v>
      </c>
      <c r="L2811" s="23" t="s">
        <v>55</v>
      </c>
      <c r="M2811" s="23" t="s">
        <v>83</v>
      </c>
      <c r="N2811" s="27"/>
      <c r="O2811" s="23" t="s">
        <v>56</v>
      </c>
      <c r="P2811" t="str">
        <f t="shared" si="43"/>
        <v>INSERT INTO @DataTable (Deal, AdvanceDate, PROV, DealPurpose, RateType, BEACON, LTV, TDS, GDS, InsuranceType, PrincipalBalance, OccupancyType, AccountStatus, Closed_Date, DelinquencyBucket) VALUES (2810, '2015-04-17', 'ON', 'Purchase', 'ARM', 798, 90, 27.58, 27.11, 'HiRatio', 233072.29, 'Owner-Occupied', 'Open', '1900-01-00', 'Current');</v>
      </c>
    </row>
    <row r="2812" spans="1:16" x14ac:dyDescent="0.35">
      <c r="A2812" s="19">
        <v>2811</v>
      </c>
      <c r="B2812" s="18">
        <v>42502</v>
      </c>
      <c r="C2812" s="19" t="s">
        <v>57</v>
      </c>
      <c r="D2812" s="19" t="s">
        <v>61</v>
      </c>
      <c r="E2812" s="19" t="s">
        <v>40</v>
      </c>
      <c r="F2812" s="19">
        <v>747</v>
      </c>
      <c r="G2812" s="19">
        <v>69.27</v>
      </c>
      <c r="H2812" s="19">
        <v>30.57</v>
      </c>
      <c r="I2812" s="19">
        <v>29.43</v>
      </c>
      <c r="J2812" s="19" t="s">
        <v>54</v>
      </c>
      <c r="K2812" s="20">
        <v>442828.31</v>
      </c>
      <c r="L2812" s="20" t="s">
        <v>55</v>
      </c>
      <c r="M2812" s="20" t="s">
        <v>83</v>
      </c>
      <c r="N2812" s="26"/>
      <c r="O2812" s="20" t="s">
        <v>56</v>
      </c>
      <c r="P2812" t="str">
        <f t="shared" si="43"/>
        <v>INSERT INTO @DataTable (Deal, AdvanceDate, PROV, DealPurpose, RateType, BEACON, LTV, TDS, GDS, InsuranceType, PrincipalBalance, OccupancyType, AccountStatus, Closed_Date, DelinquencyBucket) VALUES (2811, '2016-05-12', 'ON', 'Purchase', 'ARM', 747, 69.27, 30.57, 29.43, 'Conv', 442828.31, 'Owner-Occupied', 'Open', '1900-01-00', 'Current');</v>
      </c>
    </row>
    <row r="2813" spans="1:16" x14ac:dyDescent="0.35">
      <c r="A2813" s="22">
        <v>2812</v>
      </c>
      <c r="B2813" s="21">
        <v>42145</v>
      </c>
      <c r="C2813" s="22" t="s">
        <v>57</v>
      </c>
      <c r="D2813" s="22" t="s">
        <v>52</v>
      </c>
      <c r="E2813" s="22" t="s">
        <v>40</v>
      </c>
      <c r="F2813" s="22">
        <v>752</v>
      </c>
      <c r="G2813" s="22">
        <v>80</v>
      </c>
      <c r="H2813" s="22">
        <v>30.9</v>
      </c>
      <c r="I2813" s="22">
        <v>19.420000000000002</v>
      </c>
      <c r="J2813" s="22" t="s">
        <v>54</v>
      </c>
      <c r="K2813" s="23">
        <v>0</v>
      </c>
      <c r="L2813" s="23" t="s">
        <v>55</v>
      </c>
      <c r="M2813" s="23" t="s">
        <v>84</v>
      </c>
      <c r="N2813" s="27">
        <v>42163</v>
      </c>
      <c r="O2813" s="23" t="s">
        <v>56</v>
      </c>
      <c r="P2813" t="str">
        <f t="shared" si="43"/>
        <v>INSERT INTO @DataTable (Deal, AdvanceDate, PROV, DealPurpose, RateType, BEACON, LTV, TDS, GDS, InsuranceType, PrincipalBalance, OccupancyType, AccountStatus, Closed_Date, DelinquencyBucket) VALUES (2812, '2015-05-21', 'ON', 'Refinance External', 'ARM', 752, 80, 30.9, 19.42, 'Conv', 0, 'Owner-Occupied', 'Closed', '2015-06-08', 'Current');</v>
      </c>
    </row>
    <row r="2814" spans="1:16" x14ac:dyDescent="0.35">
      <c r="A2814" s="19">
        <v>2813</v>
      </c>
      <c r="B2814" s="18">
        <v>40970</v>
      </c>
      <c r="C2814" s="19" t="s">
        <v>57</v>
      </c>
      <c r="D2814" s="19" t="s">
        <v>52</v>
      </c>
      <c r="E2814" s="19" t="s">
        <v>53</v>
      </c>
      <c r="F2814" s="19">
        <v>719</v>
      </c>
      <c r="G2814" s="19">
        <v>85</v>
      </c>
      <c r="H2814" s="19">
        <v>26.06</v>
      </c>
      <c r="I2814" s="19">
        <v>17.36</v>
      </c>
      <c r="J2814" s="19" t="s">
        <v>60</v>
      </c>
      <c r="K2814" s="20">
        <v>158410.82</v>
      </c>
      <c r="L2814" s="20" t="s">
        <v>55</v>
      </c>
      <c r="M2814" s="20" t="s">
        <v>83</v>
      </c>
      <c r="N2814" s="26"/>
      <c r="O2814" s="20" t="s">
        <v>56</v>
      </c>
      <c r="P2814" t="str">
        <f t="shared" si="43"/>
        <v>INSERT INTO @DataTable (Deal, AdvanceDate, PROV, DealPurpose, RateType, BEACON, LTV, TDS, GDS, InsuranceType, PrincipalBalance, OccupancyType, AccountStatus, Closed_Date, DelinquencyBucket) VALUES (2813, '2012-03-02', 'ON', 'Refinance External', 'Fixed', 719, 85, 26.06, 17.36, 'HiRatio', 158410.82, 'Owner-Occupied', 'Open', '1900-01-00', 'Current');</v>
      </c>
    </row>
    <row r="2815" spans="1:16" x14ac:dyDescent="0.35">
      <c r="A2815" s="22">
        <v>2814</v>
      </c>
      <c r="B2815" s="21">
        <v>41422</v>
      </c>
      <c r="C2815" s="22" t="s">
        <v>57</v>
      </c>
      <c r="D2815" s="22" t="s">
        <v>61</v>
      </c>
      <c r="E2815" s="22" t="s">
        <v>53</v>
      </c>
      <c r="F2815" s="22">
        <v>636</v>
      </c>
      <c r="G2815" s="22">
        <v>95</v>
      </c>
      <c r="H2815" s="22">
        <v>32.369999999999997</v>
      </c>
      <c r="I2815" s="22">
        <v>11.1</v>
      </c>
      <c r="J2815" s="22" t="s">
        <v>60</v>
      </c>
      <c r="K2815" s="23">
        <v>192121.39</v>
      </c>
      <c r="L2815" s="23" t="s">
        <v>55</v>
      </c>
      <c r="M2815" s="23" t="s">
        <v>83</v>
      </c>
      <c r="N2815" s="27"/>
      <c r="O2815" s="23" t="s">
        <v>56</v>
      </c>
      <c r="P2815" t="str">
        <f t="shared" si="43"/>
        <v>INSERT INTO @DataTable (Deal, AdvanceDate, PROV, DealPurpose, RateType, BEACON, LTV, TDS, GDS, InsuranceType, PrincipalBalance, OccupancyType, AccountStatus, Closed_Date, DelinquencyBucket) VALUES (2814, '2013-05-28', 'ON', 'Purchase', 'Fixed', 636, 95, 32.37, 11.1, 'HiRatio', 192121.39, 'Owner-Occupied', 'Open', '1900-01-00', 'Current');</v>
      </c>
    </row>
    <row r="2816" spans="1:16" x14ac:dyDescent="0.35">
      <c r="A2816" s="19">
        <v>2815</v>
      </c>
      <c r="B2816" s="18">
        <v>42065</v>
      </c>
      <c r="C2816" s="19" t="s">
        <v>51</v>
      </c>
      <c r="D2816" s="19" t="s">
        <v>61</v>
      </c>
      <c r="E2816" s="19" t="s">
        <v>53</v>
      </c>
      <c r="F2816" s="19">
        <v>804</v>
      </c>
      <c r="G2816" s="19">
        <v>69.319999999999993</v>
      </c>
      <c r="H2816" s="19">
        <v>38.299999999999997</v>
      </c>
      <c r="I2816" s="19">
        <v>36.74</v>
      </c>
      <c r="J2816" s="19" t="s">
        <v>54</v>
      </c>
      <c r="K2816" s="20">
        <v>518016.3</v>
      </c>
      <c r="L2816" s="20" t="s">
        <v>55</v>
      </c>
      <c r="M2816" s="20" t="s">
        <v>83</v>
      </c>
      <c r="N2816" s="26"/>
      <c r="O2816" s="20" t="s">
        <v>56</v>
      </c>
      <c r="P2816" t="str">
        <f t="shared" si="43"/>
        <v>INSERT INTO @DataTable (Deal, AdvanceDate, PROV, DealPurpose, RateType, BEACON, LTV, TDS, GDS, InsuranceType, PrincipalBalance, OccupancyType, AccountStatus, Closed_Date, DelinquencyBucket) VALUES (2815, '2015-03-02', 'AB', 'Purchase', 'Fixed', 804, 69.32, 38.3, 36.74, 'Conv', 518016.3, 'Owner-Occupied', 'Open', '1900-01-00', 'Current');</v>
      </c>
    </row>
    <row r="2817" spans="1:16" x14ac:dyDescent="0.35">
      <c r="A2817" s="22">
        <v>2816</v>
      </c>
      <c r="B2817" s="21">
        <v>41758</v>
      </c>
      <c r="C2817" s="22" t="s">
        <v>58</v>
      </c>
      <c r="D2817" s="22" t="s">
        <v>61</v>
      </c>
      <c r="E2817" s="22" t="s">
        <v>53</v>
      </c>
      <c r="F2817" s="22">
        <v>753</v>
      </c>
      <c r="G2817" s="22">
        <v>95</v>
      </c>
      <c r="H2817" s="22">
        <v>41.29</v>
      </c>
      <c r="I2817" s="22">
        <v>33.770000000000003</v>
      </c>
      <c r="J2817" s="22" t="s">
        <v>60</v>
      </c>
      <c r="K2817" s="23">
        <v>271388.2</v>
      </c>
      <c r="L2817" s="23" t="s">
        <v>55</v>
      </c>
      <c r="M2817" s="23" t="s">
        <v>83</v>
      </c>
      <c r="N2817" s="27"/>
      <c r="O2817" s="23" t="s">
        <v>56</v>
      </c>
      <c r="P2817" t="str">
        <f t="shared" si="43"/>
        <v>INSERT INTO @DataTable (Deal, AdvanceDate, PROV, DealPurpose, RateType, BEACON, LTV, TDS, GDS, InsuranceType, PrincipalBalance, OccupancyType, AccountStatus, Closed_Date, DelinquencyBucket) VALUES (2816, '2014-04-29', 'BC', 'Purchase', 'Fixed', 753, 95, 41.29, 33.77, 'HiRatio', 271388.2, 'Owner-Occupied', 'Open', '1900-01-00', 'Current');</v>
      </c>
    </row>
    <row r="2818" spans="1:16" x14ac:dyDescent="0.35">
      <c r="A2818" s="19">
        <v>2817</v>
      </c>
      <c r="B2818" s="18">
        <v>42300</v>
      </c>
      <c r="C2818" s="19" t="s">
        <v>57</v>
      </c>
      <c r="D2818" s="19" t="s">
        <v>61</v>
      </c>
      <c r="E2818" s="19" t="s">
        <v>53</v>
      </c>
      <c r="F2818" s="19">
        <v>680</v>
      </c>
      <c r="G2818" s="19">
        <v>46.27</v>
      </c>
      <c r="H2818" s="19">
        <v>31.06</v>
      </c>
      <c r="I2818" s="19">
        <v>21.08</v>
      </c>
      <c r="J2818" s="19" t="s">
        <v>54</v>
      </c>
      <c r="K2818" s="20">
        <v>298537.8</v>
      </c>
      <c r="L2818" s="20" t="s">
        <v>55</v>
      </c>
      <c r="M2818" s="20" t="s">
        <v>83</v>
      </c>
      <c r="N2818" s="26"/>
      <c r="O2818" s="20" t="s">
        <v>56</v>
      </c>
      <c r="P2818" t="str">
        <f t="shared" si="43"/>
        <v>INSERT INTO @DataTable (Deal, AdvanceDate, PROV, DealPurpose, RateType, BEACON, LTV, TDS, GDS, InsuranceType, PrincipalBalance, OccupancyType, AccountStatus, Closed_Date, DelinquencyBucket) VALUES (2817, '2015-10-23', 'ON', 'Purchase', 'Fixed', 680, 46.27, 31.06, 21.08, 'Conv', 298537.8, 'Owner-Occupied', 'Open', '1900-01-00', 'Current');</v>
      </c>
    </row>
    <row r="2819" spans="1:16" x14ac:dyDescent="0.35">
      <c r="A2819" s="22">
        <v>2818</v>
      </c>
      <c r="B2819" s="21">
        <v>42123</v>
      </c>
      <c r="C2819" s="22" t="s">
        <v>58</v>
      </c>
      <c r="D2819" s="22" t="s">
        <v>52</v>
      </c>
      <c r="E2819" s="22" t="s">
        <v>53</v>
      </c>
      <c r="F2819" s="22">
        <v>756</v>
      </c>
      <c r="G2819" s="22">
        <v>80</v>
      </c>
      <c r="H2819" s="22">
        <v>33.11</v>
      </c>
      <c r="I2819" s="22">
        <v>19.07</v>
      </c>
      <c r="J2819" s="22" t="s">
        <v>54</v>
      </c>
      <c r="K2819" s="23">
        <v>383202.57</v>
      </c>
      <c r="L2819" s="23" t="s">
        <v>55</v>
      </c>
      <c r="M2819" s="23" t="s">
        <v>83</v>
      </c>
      <c r="N2819" s="27"/>
      <c r="O2819" s="23" t="s">
        <v>56</v>
      </c>
      <c r="P2819" t="str">
        <f t="shared" ref="P2819:P2882" si="44">"INSERT INTO @DataTable (Deal, AdvanceDate, PROV, DealPurpose, RateType, BEACON, LTV, TDS, GDS, InsuranceType, PrincipalBalance, OccupancyType, AccountStatus, Closed_Date, DelinquencyBucket) VALUES (" &amp; A2819 &amp; ", " &amp; "'" &amp; TEXT(B2819, "yyyy-mm-dd") &amp; "', '" &amp; C2819 &amp; "', '" &amp; D2819 &amp; "', '" &amp; E2819 &amp; "', " &amp; F2819 &amp; ", " &amp; G2819 &amp; ", " &amp; H2819 &amp; ", " &amp; I2819 &amp; ", '" &amp; J2819 &amp; "', " &amp; K2819 &amp; ", '" &amp; L2819 &amp; "', '" &amp; M2819 &amp; "', '" &amp;TEXT(N2819, "yyyy-mm-dd") &amp; "', '" &amp; O2819 &amp; "');"</f>
        <v>INSERT INTO @DataTable (Deal, AdvanceDate, PROV, DealPurpose, RateType, BEACON, LTV, TDS, GDS, InsuranceType, PrincipalBalance, OccupancyType, AccountStatus, Closed_Date, DelinquencyBucket) VALUES (2818, '2015-04-29', 'BC', 'Refinance External', 'Fixed', 756, 80, 33.11, 19.07, 'Conv', 383202.57, 'Owner-Occupied', 'Open', '1900-01-00', 'Current');</v>
      </c>
    </row>
    <row r="2820" spans="1:16" x14ac:dyDescent="0.35">
      <c r="A2820" s="19">
        <v>2819</v>
      </c>
      <c r="B2820" s="18">
        <v>40651</v>
      </c>
      <c r="C2820" s="19" t="s">
        <v>57</v>
      </c>
      <c r="D2820" s="19" t="s">
        <v>61</v>
      </c>
      <c r="E2820" s="19" t="s">
        <v>53</v>
      </c>
      <c r="F2820" s="19">
        <v>787</v>
      </c>
      <c r="G2820" s="19">
        <v>90</v>
      </c>
      <c r="H2820" s="19">
        <v>29.5</v>
      </c>
      <c r="I2820" s="19">
        <v>19.95</v>
      </c>
      <c r="J2820" s="19" t="s">
        <v>60</v>
      </c>
      <c r="K2820" s="20">
        <v>0</v>
      </c>
      <c r="L2820" s="20" t="s">
        <v>55</v>
      </c>
      <c r="M2820" s="20" t="s">
        <v>84</v>
      </c>
      <c r="N2820" s="26">
        <v>42482</v>
      </c>
      <c r="O2820" s="20" t="s">
        <v>56</v>
      </c>
      <c r="P2820" t="str">
        <f t="shared" si="44"/>
        <v>INSERT INTO @DataTable (Deal, AdvanceDate, PROV, DealPurpose, RateType, BEACON, LTV, TDS, GDS, InsuranceType, PrincipalBalance, OccupancyType, AccountStatus, Closed_Date, DelinquencyBucket) VALUES (2819, '2011-04-18', 'ON', 'Purchase', 'Fixed', 787, 90, 29.5, 19.95, 'HiRatio', 0, 'Owner-Occupied', 'Closed', '2016-04-22', 'Current');</v>
      </c>
    </row>
    <row r="2821" spans="1:16" x14ac:dyDescent="0.35">
      <c r="A2821" s="22">
        <v>2820</v>
      </c>
      <c r="B2821" s="21">
        <v>42692</v>
      </c>
      <c r="C2821" s="22" t="s">
        <v>57</v>
      </c>
      <c r="D2821" s="22" t="s">
        <v>64</v>
      </c>
      <c r="E2821" s="22" t="s">
        <v>53</v>
      </c>
      <c r="F2821" s="22">
        <v>725</v>
      </c>
      <c r="G2821" s="22">
        <v>95</v>
      </c>
      <c r="H2821" s="22">
        <v>42.59</v>
      </c>
      <c r="I2821" s="22">
        <v>32.11</v>
      </c>
      <c r="J2821" s="22" t="s">
        <v>60</v>
      </c>
      <c r="K2821" s="23">
        <v>420805.83</v>
      </c>
      <c r="L2821" s="23" t="s">
        <v>55</v>
      </c>
      <c r="M2821" s="23" t="s">
        <v>83</v>
      </c>
      <c r="N2821" s="27"/>
      <c r="O2821" s="23" t="s">
        <v>56</v>
      </c>
      <c r="P2821" t="str">
        <f t="shared" si="44"/>
        <v>INSERT INTO @DataTable (Deal, AdvanceDate, PROV, DealPurpose, RateType, BEACON, LTV, TDS, GDS, InsuranceType, PrincipalBalance, OccupancyType, AccountStatus, Closed_Date, DelinquencyBucket) VALUES (2820, '2016-11-18', 'ON', 'Purchase with Improvements', 'Fixed', 725, 95, 42.59, 32.11, 'HiRatio', 420805.83, 'Owner-Occupied', 'Open', '1900-01-00', 'Current');</v>
      </c>
    </row>
    <row r="2822" spans="1:16" x14ac:dyDescent="0.35">
      <c r="A2822" s="19">
        <v>2821</v>
      </c>
      <c r="B2822" s="18">
        <v>42069</v>
      </c>
      <c r="C2822" s="19" t="s">
        <v>57</v>
      </c>
      <c r="D2822" s="19" t="s">
        <v>61</v>
      </c>
      <c r="E2822" s="19" t="s">
        <v>40</v>
      </c>
      <c r="F2822" s="19">
        <v>775</v>
      </c>
      <c r="G2822" s="19">
        <v>80</v>
      </c>
      <c r="H2822" s="19">
        <v>40.22</v>
      </c>
      <c r="I2822" s="19">
        <v>10.08</v>
      </c>
      <c r="J2822" s="19" t="s">
        <v>54</v>
      </c>
      <c r="K2822" s="20">
        <v>227370.35</v>
      </c>
      <c r="L2822" s="20" t="s">
        <v>66</v>
      </c>
      <c r="M2822" s="20" t="s">
        <v>83</v>
      </c>
      <c r="N2822" s="26"/>
      <c r="O2822" s="20" t="s">
        <v>56</v>
      </c>
      <c r="P2822" t="str">
        <f t="shared" si="44"/>
        <v>INSERT INTO @DataTable (Deal, AdvanceDate, PROV, DealPurpose, RateType, BEACON, LTV, TDS, GDS, InsuranceType, PrincipalBalance, OccupancyType, AccountStatus, Closed_Date, DelinquencyBucket) VALUES (2821, '2015-03-06', 'ON', 'Purchase', 'ARM', 775, 80, 40.22, 10.08, 'Conv', 227370.35, 'Second Home', 'Open', '1900-01-00', 'Current');</v>
      </c>
    </row>
    <row r="2823" spans="1:16" x14ac:dyDescent="0.35">
      <c r="A2823" s="22">
        <v>2822</v>
      </c>
      <c r="B2823" s="21">
        <v>41695</v>
      </c>
      <c r="C2823" s="22" t="s">
        <v>51</v>
      </c>
      <c r="D2823" s="22" t="s">
        <v>61</v>
      </c>
      <c r="E2823" s="22" t="s">
        <v>53</v>
      </c>
      <c r="F2823" s="22">
        <v>689</v>
      </c>
      <c r="G2823" s="22">
        <v>95</v>
      </c>
      <c r="H2823" s="22">
        <v>43.82</v>
      </c>
      <c r="I2823" s="22">
        <v>30.62</v>
      </c>
      <c r="J2823" s="22" t="s">
        <v>60</v>
      </c>
      <c r="K2823" s="23">
        <v>163662.89000000001</v>
      </c>
      <c r="L2823" s="23" t="s">
        <v>55</v>
      </c>
      <c r="M2823" s="23" t="s">
        <v>83</v>
      </c>
      <c r="N2823" s="27"/>
      <c r="O2823" s="23" t="s">
        <v>56</v>
      </c>
      <c r="P2823" t="str">
        <f t="shared" si="44"/>
        <v>INSERT INTO @DataTable (Deal, AdvanceDate, PROV, DealPurpose, RateType, BEACON, LTV, TDS, GDS, InsuranceType, PrincipalBalance, OccupancyType, AccountStatus, Closed_Date, DelinquencyBucket) VALUES (2822, '2014-02-25', 'AB', 'Purchase', 'Fixed', 689, 95, 43.82, 30.62, 'HiRatio', 163662.89, 'Owner-Occupied', 'Open', '1900-01-00', 'Current');</v>
      </c>
    </row>
    <row r="2824" spans="1:16" x14ac:dyDescent="0.35">
      <c r="A2824" s="19">
        <v>2823</v>
      </c>
      <c r="B2824" s="18">
        <v>41353</v>
      </c>
      <c r="C2824" s="19" t="s">
        <v>51</v>
      </c>
      <c r="D2824" s="19" t="s">
        <v>61</v>
      </c>
      <c r="E2824" s="19" t="s">
        <v>53</v>
      </c>
      <c r="F2824" s="19">
        <v>683</v>
      </c>
      <c r="G2824" s="19">
        <v>94.87</v>
      </c>
      <c r="H2824" s="19">
        <v>31.65</v>
      </c>
      <c r="I2824" s="19">
        <v>13.88</v>
      </c>
      <c r="J2824" s="19" t="s">
        <v>60</v>
      </c>
      <c r="K2824" s="20">
        <v>169421.81</v>
      </c>
      <c r="L2824" s="20" t="s">
        <v>55</v>
      </c>
      <c r="M2824" s="20" t="s">
        <v>83</v>
      </c>
      <c r="N2824" s="26"/>
      <c r="O2824" s="20" t="s">
        <v>56</v>
      </c>
      <c r="P2824" t="str">
        <f t="shared" si="44"/>
        <v>INSERT INTO @DataTable (Deal, AdvanceDate, PROV, DealPurpose, RateType, BEACON, LTV, TDS, GDS, InsuranceType, PrincipalBalance, OccupancyType, AccountStatus, Closed_Date, DelinquencyBucket) VALUES (2823, '2013-03-20', 'AB', 'Purchase', 'Fixed', 683, 94.87, 31.65, 13.88, 'HiRatio', 169421.81, 'Owner-Occupied', 'Open', '1900-01-00', 'Current');</v>
      </c>
    </row>
    <row r="2825" spans="1:16" x14ac:dyDescent="0.35">
      <c r="A2825" s="22">
        <v>2824</v>
      </c>
      <c r="B2825" s="21">
        <v>40753</v>
      </c>
      <c r="C2825" s="22" t="s">
        <v>51</v>
      </c>
      <c r="D2825" s="22" t="s">
        <v>52</v>
      </c>
      <c r="E2825" s="22" t="s">
        <v>53</v>
      </c>
      <c r="F2825" s="22">
        <v>742</v>
      </c>
      <c r="G2825" s="22">
        <v>80</v>
      </c>
      <c r="H2825" s="22">
        <v>32.229999999999997</v>
      </c>
      <c r="I2825" s="22">
        <v>20.57</v>
      </c>
      <c r="J2825" s="22" t="s">
        <v>54</v>
      </c>
      <c r="K2825" s="23">
        <v>0</v>
      </c>
      <c r="L2825" s="23" t="s">
        <v>55</v>
      </c>
      <c r="M2825" s="23" t="s">
        <v>84</v>
      </c>
      <c r="N2825" s="27">
        <v>41970</v>
      </c>
      <c r="O2825" s="23" t="s">
        <v>56</v>
      </c>
      <c r="P2825" t="str">
        <f t="shared" si="44"/>
        <v>INSERT INTO @DataTable (Deal, AdvanceDate, PROV, DealPurpose, RateType, BEACON, LTV, TDS, GDS, InsuranceType, PrincipalBalance, OccupancyType, AccountStatus, Closed_Date, DelinquencyBucket) VALUES (2824, '2011-07-29', 'AB', 'Refinance External', 'Fixed', 742, 80, 32.23, 20.57, 'Conv', 0, 'Owner-Occupied', 'Closed', '2014-11-27', 'Current');</v>
      </c>
    </row>
    <row r="2826" spans="1:16" x14ac:dyDescent="0.35">
      <c r="A2826" s="19">
        <v>2825</v>
      </c>
      <c r="B2826" s="18">
        <v>41596</v>
      </c>
      <c r="C2826" s="19" t="s">
        <v>57</v>
      </c>
      <c r="D2826" s="19" t="s">
        <v>61</v>
      </c>
      <c r="E2826" s="19" t="s">
        <v>53</v>
      </c>
      <c r="F2826" s="19">
        <v>805</v>
      </c>
      <c r="G2826" s="19">
        <v>80</v>
      </c>
      <c r="H2826" s="19">
        <v>39.08</v>
      </c>
      <c r="I2826" s="19">
        <v>38.74</v>
      </c>
      <c r="J2826" s="19" t="s">
        <v>54</v>
      </c>
      <c r="K2826" s="20">
        <v>242742.39</v>
      </c>
      <c r="L2826" s="20" t="s">
        <v>55</v>
      </c>
      <c r="M2826" s="20" t="s">
        <v>83</v>
      </c>
      <c r="N2826" s="26"/>
      <c r="O2826" s="20" t="s">
        <v>56</v>
      </c>
      <c r="P2826" t="str">
        <f t="shared" si="44"/>
        <v>INSERT INTO @DataTable (Deal, AdvanceDate, PROV, DealPurpose, RateType, BEACON, LTV, TDS, GDS, InsuranceType, PrincipalBalance, OccupancyType, AccountStatus, Closed_Date, DelinquencyBucket) VALUES (2825, '2013-11-18', 'ON', 'Purchase', 'Fixed', 805, 80, 39.08, 38.74, 'Conv', 242742.39, 'Owner-Occupied', 'Open', '1900-01-00', 'Current');</v>
      </c>
    </row>
    <row r="2827" spans="1:16" x14ac:dyDescent="0.35">
      <c r="A2827" s="22">
        <v>2826</v>
      </c>
      <c r="B2827" s="21">
        <v>42157</v>
      </c>
      <c r="C2827" s="22" t="s">
        <v>57</v>
      </c>
      <c r="D2827" s="22" t="s">
        <v>61</v>
      </c>
      <c r="E2827" s="22" t="s">
        <v>40</v>
      </c>
      <c r="F2827" s="22">
        <v>802</v>
      </c>
      <c r="G2827" s="22">
        <v>88.59</v>
      </c>
      <c r="H2827" s="22">
        <v>23.5</v>
      </c>
      <c r="I2827" s="22">
        <v>23.25</v>
      </c>
      <c r="J2827" s="22" t="s">
        <v>60</v>
      </c>
      <c r="K2827" s="23">
        <v>226046.72</v>
      </c>
      <c r="L2827" s="23" t="s">
        <v>55</v>
      </c>
      <c r="M2827" s="23" t="s">
        <v>83</v>
      </c>
      <c r="N2827" s="27"/>
      <c r="O2827" s="23" t="s">
        <v>56</v>
      </c>
      <c r="P2827" t="str">
        <f t="shared" si="44"/>
        <v>INSERT INTO @DataTable (Deal, AdvanceDate, PROV, DealPurpose, RateType, BEACON, LTV, TDS, GDS, InsuranceType, PrincipalBalance, OccupancyType, AccountStatus, Closed_Date, DelinquencyBucket) VALUES (2826, '2015-06-02', 'ON', 'Purchase', 'ARM', 802, 88.59, 23.5, 23.25, 'HiRatio', 226046.72, 'Owner-Occupied', 'Open', '1900-01-00', 'Current');</v>
      </c>
    </row>
    <row r="2828" spans="1:16" x14ac:dyDescent="0.35">
      <c r="A2828" s="19">
        <v>2827</v>
      </c>
      <c r="B2828" s="18">
        <v>42128</v>
      </c>
      <c r="C2828" s="19" t="s">
        <v>57</v>
      </c>
      <c r="D2828" s="19" t="s">
        <v>52</v>
      </c>
      <c r="E2828" s="19" t="s">
        <v>53</v>
      </c>
      <c r="F2828" s="19">
        <v>838</v>
      </c>
      <c r="G2828" s="19">
        <v>44.17</v>
      </c>
      <c r="H2828" s="19">
        <v>40.46</v>
      </c>
      <c r="I2828" s="19">
        <v>20.51</v>
      </c>
      <c r="J2828" s="19" t="s">
        <v>54</v>
      </c>
      <c r="K2828" s="20">
        <v>244878.54</v>
      </c>
      <c r="L2828" s="20" t="s">
        <v>55</v>
      </c>
      <c r="M2828" s="20" t="s">
        <v>83</v>
      </c>
      <c r="N2828" s="26"/>
      <c r="O2828" s="20" t="s">
        <v>56</v>
      </c>
      <c r="P2828" t="str">
        <f t="shared" si="44"/>
        <v>INSERT INTO @DataTable (Deal, AdvanceDate, PROV, DealPurpose, RateType, BEACON, LTV, TDS, GDS, InsuranceType, PrincipalBalance, OccupancyType, AccountStatus, Closed_Date, DelinquencyBucket) VALUES (2827, '2015-05-04', 'ON', 'Refinance External', 'Fixed', 838, 44.17, 40.46, 20.51, 'Conv', 244878.54, 'Owner-Occupied', 'Open', '1900-01-00', 'Current');</v>
      </c>
    </row>
    <row r="2829" spans="1:16" x14ac:dyDescent="0.35">
      <c r="A2829" s="22">
        <v>2828</v>
      </c>
      <c r="B2829" s="21">
        <v>42557</v>
      </c>
      <c r="C2829" s="22" t="s">
        <v>57</v>
      </c>
      <c r="D2829" s="22" t="s">
        <v>52</v>
      </c>
      <c r="E2829" s="22" t="s">
        <v>53</v>
      </c>
      <c r="F2829" s="22">
        <v>710</v>
      </c>
      <c r="G2829" s="22">
        <v>78.11</v>
      </c>
      <c r="H2829" s="22">
        <v>42.52</v>
      </c>
      <c r="I2829" s="22">
        <v>23.82</v>
      </c>
      <c r="J2829" s="22" t="s">
        <v>54</v>
      </c>
      <c r="K2829" s="23">
        <v>284354.36</v>
      </c>
      <c r="L2829" s="23" t="s">
        <v>55</v>
      </c>
      <c r="M2829" s="23" t="s">
        <v>83</v>
      </c>
      <c r="N2829" s="27"/>
      <c r="O2829" s="23" t="s">
        <v>56</v>
      </c>
      <c r="P2829" t="str">
        <f t="shared" si="44"/>
        <v>INSERT INTO @DataTable (Deal, AdvanceDate, PROV, DealPurpose, RateType, BEACON, LTV, TDS, GDS, InsuranceType, PrincipalBalance, OccupancyType, AccountStatus, Closed_Date, DelinquencyBucket) VALUES (2828, '2016-07-06', 'ON', 'Refinance External', 'Fixed', 710, 78.11, 42.52, 23.82, 'Conv', 284354.36, 'Owner-Occupied', 'Open', '1900-01-00', 'Current');</v>
      </c>
    </row>
    <row r="2830" spans="1:16" x14ac:dyDescent="0.35">
      <c r="A2830" s="19">
        <v>2829</v>
      </c>
      <c r="B2830" s="18">
        <v>42202</v>
      </c>
      <c r="C2830" s="19" t="s">
        <v>57</v>
      </c>
      <c r="D2830" s="19" t="s">
        <v>59</v>
      </c>
      <c r="E2830" s="19" t="s">
        <v>53</v>
      </c>
      <c r="F2830" s="19">
        <v>677</v>
      </c>
      <c r="G2830" s="19">
        <v>79.67</v>
      </c>
      <c r="H2830" s="19">
        <v>38.54</v>
      </c>
      <c r="I2830" s="19">
        <v>25.39</v>
      </c>
      <c r="J2830" s="19" t="s">
        <v>54</v>
      </c>
      <c r="K2830" s="20">
        <v>345352.22</v>
      </c>
      <c r="L2830" s="20" t="s">
        <v>55</v>
      </c>
      <c r="M2830" s="20" t="s">
        <v>83</v>
      </c>
      <c r="N2830" s="26"/>
      <c r="O2830" s="20" t="s">
        <v>56</v>
      </c>
      <c r="P2830" t="str">
        <f t="shared" si="44"/>
        <v>INSERT INTO @DataTable (Deal, AdvanceDate, PROV, DealPurpose, RateType, BEACON, LTV, TDS, GDS, InsuranceType, PrincipalBalance, OccupancyType, AccountStatus, Closed_Date, DelinquencyBucket) VALUES (2829, '2015-07-17', 'ON', 'Transfer', 'Fixed', 677, 79.67, 38.54, 25.39, 'Conv', 345352.22, 'Owner-Occupied', 'Open', '1900-01-00', 'Current');</v>
      </c>
    </row>
    <row r="2831" spans="1:16" x14ac:dyDescent="0.35">
      <c r="A2831" s="22">
        <v>2830</v>
      </c>
      <c r="B2831" s="21">
        <v>42222</v>
      </c>
      <c r="C2831" s="22" t="s">
        <v>78</v>
      </c>
      <c r="D2831" s="22" t="s">
        <v>61</v>
      </c>
      <c r="E2831" s="22" t="s">
        <v>53</v>
      </c>
      <c r="F2831" s="22">
        <v>781</v>
      </c>
      <c r="G2831" s="22">
        <v>95</v>
      </c>
      <c r="H2831" s="22">
        <v>35.840000000000003</v>
      </c>
      <c r="I2831" s="22">
        <v>21.51</v>
      </c>
      <c r="J2831" s="22" t="s">
        <v>60</v>
      </c>
      <c r="K2831" s="23">
        <v>179018.73</v>
      </c>
      <c r="L2831" s="23" t="s">
        <v>55</v>
      </c>
      <c r="M2831" s="23" t="s">
        <v>83</v>
      </c>
      <c r="N2831" s="27"/>
      <c r="O2831" s="23" t="s">
        <v>56</v>
      </c>
      <c r="P2831" t="str">
        <f t="shared" si="44"/>
        <v>INSERT INTO @DataTable (Deal, AdvanceDate, PROV, DealPurpose, RateType, BEACON, LTV, TDS, GDS, InsuranceType, PrincipalBalance, OccupancyType, AccountStatus, Closed_Date, DelinquencyBucket) VALUES (2830, '2015-08-06', 'NL', 'Purchase', 'Fixed', 781, 95, 35.84, 21.51, 'HiRatio', 179018.73, 'Owner-Occupied', 'Open', '1900-01-00', 'Current');</v>
      </c>
    </row>
    <row r="2832" spans="1:16" x14ac:dyDescent="0.35">
      <c r="A2832" s="19">
        <v>2831</v>
      </c>
      <c r="B2832" s="18">
        <v>41516</v>
      </c>
      <c r="C2832" s="19" t="s">
        <v>57</v>
      </c>
      <c r="D2832" s="19" t="s">
        <v>61</v>
      </c>
      <c r="E2832" s="19" t="s">
        <v>53</v>
      </c>
      <c r="F2832" s="19">
        <v>731</v>
      </c>
      <c r="G2832" s="19">
        <v>95</v>
      </c>
      <c r="H2832" s="19">
        <v>43.37</v>
      </c>
      <c r="I2832" s="19">
        <v>25.09</v>
      </c>
      <c r="J2832" s="19" t="s">
        <v>60</v>
      </c>
      <c r="K2832" s="20">
        <v>0</v>
      </c>
      <c r="L2832" s="20" t="s">
        <v>55</v>
      </c>
      <c r="M2832" s="20" t="s">
        <v>84</v>
      </c>
      <c r="N2832" s="26">
        <v>41866</v>
      </c>
      <c r="O2832" s="20" t="s">
        <v>56</v>
      </c>
      <c r="P2832" t="str">
        <f t="shared" si="44"/>
        <v>INSERT INTO @DataTable (Deal, AdvanceDate, PROV, DealPurpose, RateType, BEACON, LTV, TDS, GDS, InsuranceType, PrincipalBalance, OccupancyType, AccountStatus, Closed_Date, DelinquencyBucket) VALUES (2831, '2013-08-30', 'ON', 'Purchase', 'Fixed', 731, 95, 43.37, 25.09, 'HiRatio', 0, 'Owner-Occupied', 'Closed', '2014-08-15', 'Current');</v>
      </c>
    </row>
    <row r="2833" spans="1:16" x14ac:dyDescent="0.35">
      <c r="A2833" s="22">
        <v>2832</v>
      </c>
      <c r="B2833" s="21">
        <v>42248</v>
      </c>
      <c r="C2833" s="22" t="s">
        <v>57</v>
      </c>
      <c r="D2833" s="22" t="s">
        <v>59</v>
      </c>
      <c r="E2833" s="22" t="s">
        <v>53</v>
      </c>
      <c r="F2833" s="22">
        <v>724</v>
      </c>
      <c r="G2833" s="22">
        <v>79.61</v>
      </c>
      <c r="H2833" s="22">
        <v>40.270000000000003</v>
      </c>
      <c r="I2833" s="22">
        <v>16.5</v>
      </c>
      <c r="J2833" s="22" t="s">
        <v>54</v>
      </c>
      <c r="K2833" s="23">
        <v>258377.16</v>
      </c>
      <c r="L2833" s="23" t="s">
        <v>55</v>
      </c>
      <c r="M2833" s="23" t="s">
        <v>83</v>
      </c>
      <c r="N2833" s="27"/>
      <c r="O2833" s="23" t="s">
        <v>56</v>
      </c>
      <c r="P2833" t="str">
        <f t="shared" si="44"/>
        <v>INSERT INTO @DataTable (Deal, AdvanceDate, PROV, DealPurpose, RateType, BEACON, LTV, TDS, GDS, InsuranceType, PrincipalBalance, OccupancyType, AccountStatus, Closed_Date, DelinquencyBucket) VALUES (2832, '2015-09-01', 'ON', 'Transfer', 'Fixed', 724, 79.61, 40.27, 16.5, 'Conv', 258377.16, 'Owner-Occupied', 'Open', '1900-01-00', 'Current');</v>
      </c>
    </row>
    <row r="2834" spans="1:16" x14ac:dyDescent="0.35">
      <c r="A2834" s="19">
        <v>2833</v>
      </c>
      <c r="B2834" s="18">
        <v>40513</v>
      </c>
      <c r="C2834" s="19" t="s">
        <v>58</v>
      </c>
      <c r="D2834" s="19" t="s">
        <v>61</v>
      </c>
      <c r="E2834" s="19" t="s">
        <v>40</v>
      </c>
      <c r="F2834" s="19">
        <v>760</v>
      </c>
      <c r="G2834" s="19">
        <v>90</v>
      </c>
      <c r="H2834" s="19">
        <v>40.96</v>
      </c>
      <c r="I2834" s="19">
        <v>40.950000000000003</v>
      </c>
      <c r="J2834" s="19" t="s">
        <v>60</v>
      </c>
      <c r="K2834" s="20">
        <v>313090.81</v>
      </c>
      <c r="L2834" s="20" t="s">
        <v>55</v>
      </c>
      <c r="M2834" s="20" t="s">
        <v>83</v>
      </c>
      <c r="N2834" s="26"/>
      <c r="O2834" s="20" t="s">
        <v>56</v>
      </c>
      <c r="P2834" t="str">
        <f t="shared" si="44"/>
        <v>INSERT INTO @DataTable (Deal, AdvanceDate, PROV, DealPurpose, RateType, BEACON, LTV, TDS, GDS, InsuranceType, PrincipalBalance, OccupancyType, AccountStatus, Closed_Date, DelinquencyBucket) VALUES (2833, '2010-12-01', 'BC', 'Purchase', 'ARM', 760, 90, 40.96, 40.95, 'HiRatio', 313090.81, 'Owner-Occupied', 'Open', '1900-01-00', 'Current');</v>
      </c>
    </row>
    <row r="2835" spans="1:16" x14ac:dyDescent="0.35">
      <c r="A2835" s="22">
        <v>2834</v>
      </c>
      <c r="B2835" s="21">
        <v>41596</v>
      </c>
      <c r="C2835" s="22" t="s">
        <v>51</v>
      </c>
      <c r="D2835" s="22" t="s">
        <v>61</v>
      </c>
      <c r="E2835" s="22" t="s">
        <v>53</v>
      </c>
      <c r="F2835" s="22">
        <v>755</v>
      </c>
      <c r="G2835" s="22">
        <v>95</v>
      </c>
      <c r="H2835" s="22">
        <v>40.14</v>
      </c>
      <c r="I2835" s="22">
        <v>36.630000000000003</v>
      </c>
      <c r="J2835" s="22" t="s">
        <v>60</v>
      </c>
      <c r="K2835" s="23">
        <v>313014.7</v>
      </c>
      <c r="L2835" s="23" t="s">
        <v>55</v>
      </c>
      <c r="M2835" s="23" t="s">
        <v>83</v>
      </c>
      <c r="N2835" s="27"/>
      <c r="O2835" s="23" t="s">
        <v>56</v>
      </c>
      <c r="P2835" t="str">
        <f t="shared" si="44"/>
        <v>INSERT INTO @DataTable (Deal, AdvanceDate, PROV, DealPurpose, RateType, BEACON, LTV, TDS, GDS, InsuranceType, PrincipalBalance, OccupancyType, AccountStatus, Closed_Date, DelinquencyBucket) VALUES (2834, '2013-11-18', 'AB', 'Purchase', 'Fixed', 755, 95, 40.14, 36.63, 'HiRatio', 313014.7, 'Owner-Occupied', 'Open', '1900-01-00', 'Current');</v>
      </c>
    </row>
    <row r="2836" spans="1:16" x14ac:dyDescent="0.35">
      <c r="A2836" s="19">
        <v>2835</v>
      </c>
      <c r="B2836" s="18">
        <v>40379</v>
      </c>
      <c r="C2836" s="19" t="s">
        <v>51</v>
      </c>
      <c r="D2836" s="19" t="s">
        <v>52</v>
      </c>
      <c r="E2836" s="19" t="s">
        <v>53</v>
      </c>
      <c r="F2836" s="19">
        <v>699</v>
      </c>
      <c r="G2836" s="19">
        <v>90</v>
      </c>
      <c r="H2836" s="19">
        <v>37.81</v>
      </c>
      <c r="I2836" s="19">
        <v>8.9</v>
      </c>
      <c r="J2836" s="19" t="s">
        <v>60</v>
      </c>
      <c r="K2836" s="20">
        <v>298091.96999999997</v>
      </c>
      <c r="L2836" s="20" t="s">
        <v>55</v>
      </c>
      <c r="M2836" s="20" t="s">
        <v>83</v>
      </c>
      <c r="N2836" s="26"/>
      <c r="O2836" s="20" t="s">
        <v>56</v>
      </c>
      <c r="P2836" t="str">
        <f t="shared" si="44"/>
        <v>INSERT INTO @DataTable (Deal, AdvanceDate, PROV, DealPurpose, RateType, BEACON, LTV, TDS, GDS, InsuranceType, PrincipalBalance, OccupancyType, AccountStatus, Closed_Date, DelinquencyBucket) VALUES (2835, '2010-07-20', 'AB', 'Refinance External', 'Fixed', 699, 90, 37.81, 8.9, 'HiRatio', 298091.97, 'Owner-Occupied', 'Open', '1900-01-00', 'Current');</v>
      </c>
    </row>
    <row r="2837" spans="1:16" x14ac:dyDescent="0.35">
      <c r="A2837" s="22">
        <v>2836</v>
      </c>
      <c r="B2837" s="21">
        <v>42338</v>
      </c>
      <c r="C2837" s="22" t="s">
        <v>57</v>
      </c>
      <c r="D2837" s="22" t="s">
        <v>64</v>
      </c>
      <c r="E2837" s="22" t="s">
        <v>53</v>
      </c>
      <c r="F2837" s="22">
        <v>785</v>
      </c>
      <c r="G2837" s="22">
        <v>95</v>
      </c>
      <c r="H2837" s="22">
        <v>43.41</v>
      </c>
      <c r="I2837" s="22">
        <v>25.28</v>
      </c>
      <c r="J2837" s="22" t="s">
        <v>60</v>
      </c>
      <c r="K2837" s="23">
        <v>548597.06999999995</v>
      </c>
      <c r="L2837" s="23" t="s">
        <v>55</v>
      </c>
      <c r="M2837" s="23" t="s">
        <v>83</v>
      </c>
      <c r="N2837" s="27"/>
      <c r="O2837" s="23" t="s">
        <v>56</v>
      </c>
      <c r="P2837" t="str">
        <f t="shared" si="44"/>
        <v>INSERT INTO @DataTable (Deal, AdvanceDate, PROV, DealPurpose, RateType, BEACON, LTV, TDS, GDS, InsuranceType, PrincipalBalance, OccupancyType, AccountStatus, Closed_Date, DelinquencyBucket) VALUES (2836, '2015-11-30', 'ON', 'Purchase with Improvements', 'Fixed', 785, 95, 43.41, 25.28, 'HiRatio', 548597.07, 'Owner-Occupied', 'Open', '1900-01-00', 'Current');</v>
      </c>
    </row>
    <row r="2838" spans="1:16" x14ac:dyDescent="0.35">
      <c r="A2838" s="19">
        <v>2837</v>
      </c>
      <c r="B2838" s="18">
        <v>41030</v>
      </c>
      <c r="C2838" s="19" t="s">
        <v>51</v>
      </c>
      <c r="D2838" s="19" t="s">
        <v>61</v>
      </c>
      <c r="E2838" s="19" t="s">
        <v>53</v>
      </c>
      <c r="F2838" s="19">
        <v>733</v>
      </c>
      <c r="G2838" s="19">
        <v>95</v>
      </c>
      <c r="H2838" s="19">
        <v>36.049999999999997</v>
      </c>
      <c r="I2838" s="19">
        <v>35.799999999999997</v>
      </c>
      <c r="J2838" s="19" t="s">
        <v>60</v>
      </c>
      <c r="K2838" s="20">
        <v>290714.42</v>
      </c>
      <c r="L2838" s="20" t="s">
        <v>55</v>
      </c>
      <c r="M2838" s="20" t="s">
        <v>83</v>
      </c>
      <c r="N2838" s="26"/>
      <c r="O2838" s="20" t="s">
        <v>56</v>
      </c>
      <c r="P2838" t="str">
        <f t="shared" si="44"/>
        <v>INSERT INTO @DataTable (Deal, AdvanceDate, PROV, DealPurpose, RateType, BEACON, LTV, TDS, GDS, InsuranceType, PrincipalBalance, OccupancyType, AccountStatus, Closed_Date, DelinquencyBucket) VALUES (2837, '2012-05-01', 'AB', 'Purchase', 'Fixed', 733, 95, 36.05, 35.8, 'HiRatio', 290714.42, 'Owner-Occupied', 'Open', '1900-01-00', 'Current');</v>
      </c>
    </row>
    <row r="2839" spans="1:16" x14ac:dyDescent="0.35">
      <c r="A2839" s="22">
        <v>2838</v>
      </c>
      <c r="B2839" s="21">
        <v>42460</v>
      </c>
      <c r="C2839" s="22" t="s">
        <v>57</v>
      </c>
      <c r="D2839" s="22" t="s">
        <v>68</v>
      </c>
      <c r="E2839" s="22" t="s">
        <v>40</v>
      </c>
      <c r="F2839" s="22">
        <v>786</v>
      </c>
      <c r="G2839" s="22">
        <v>23.72</v>
      </c>
      <c r="H2839" s="22">
        <v>32.020000000000003</v>
      </c>
      <c r="I2839" s="22">
        <v>31.65</v>
      </c>
      <c r="J2839" s="22" t="s">
        <v>54</v>
      </c>
      <c r="K2839" s="23">
        <v>237111.78</v>
      </c>
      <c r="L2839" s="23" t="s">
        <v>55</v>
      </c>
      <c r="M2839" s="23" t="s">
        <v>83</v>
      </c>
      <c r="N2839" s="27"/>
      <c r="O2839" s="23" t="s">
        <v>56</v>
      </c>
      <c r="P2839" t="str">
        <f t="shared" si="44"/>
        <v>INSERT INTO @DataTable (Deal, AdvanceDate, PROV, DealPurpose, RateType, BEACON, LTV, TDS, GDS, InsuranceType, PrincipalBalance, OccupancyType, AccountStatus, Closed_Date, DelinquencyBucket) VALUES (2838, '2016-03-31', 'ON', 'Portable', 'ARM', 786, 23.72, 32.02, 31.65, 'Conv', 237111.78, 'Owner-Occupied', 'Open', '1900-01-00', 'Current');</v>
      </c>
    </row>
    <row r="2840" spans="1:16" x14ac:dyDescent="0.35">
      <c r="A2840" s="19">
        <v>2839</v>
      </c>
      <c r="B2840" s="18">
        <v>41760</v>
      </c>
      <c r="C2840" s="19" t="s">
        <v>57</v>
      </c>
      <c r="D2840" s="19" t="s">
        <v>61</v>
      </c>
      <c r="E2840" s="19" t="s">
        <v>53</v>
      </c>
      <c r="F2840" s="19">
        <v>766</v>
      </c>
      <c r="G2840" s="19">
        <v>95</v>
      </c>
      <c r="H2840" s="19">
        <v>40.28</v>
      </c>
      <c r="I2840" s="19">
        <v>30.68</v>
      </c>
      <c r="J2840" s="19" t="s">
        <v>60</v>
      </c>
      <c r="K2840" s="20">
        <v>93136.33</v>
      </c>
      <c r="L2840" s="20" t="s">
        <v>55</v>
      </c>
      <c r="M2840" s="20" t="s">
        <v>83</v>
      </c>
      <c r="N2840" s="26"/>
      <c r="O2840" s="20" t="s">
        <v>56</v>
      </c>
      <c r="P2840" t="str">
        <f t="shared" si="44"/>
        <v>INSERT INTO @DataTable (Deal, AdvanceDate, PROV, DealPurpose, RateType, BEACON, LTV, TDS, GDS, InsuranceType, PrincipalBalance, OccupancyType, AccountStatus, Closed_Date, DelinquencyBucket) VALUES (2839, '2014-05-01', 'ON', 'Purchase', 'Fixed', 766, 95, 40.28, 30.68, 'HiRatio', 93136.33, 'Owner-Occupied', 'Open', '1900-01-00', 'Current');</v>
      </c>
    </row>
    <row r="2841" spans="1:16" x14ac:dyDescent="0.35">
      <c r="A2841" s="22">
        <v>2840</v>
      </c>
      <c r="B2841" s="21">
        <v>40382</v>
      </c>
      <c r="C2841" s="22" t="s">
        <v>57</v>
      </c>
      <c r="D2841" s="22" t="s">
        <v>61</v>
      </c>
      <c r="E2841" s="22" t="s">
        <v>40</v>
      </c>
      <c r="F2841" s="22">
        <v>721</v>
      </c>
      <c r="G2841" s="22">
        <v>80</v>
      </c>
      <c r="H2841" s="22">
        <v>34.020000000000003</v>
      </c>
      <c r="I2841" s="22">
        <v>14.83</v>
      </c>
      <c r="J2841" s="22" t="s">
        <v>54</v>
      </c>
      <c r="K2841" s="23">
        <v>173377.34</v>
      </c>
      <c r="L2841" s="23" t="s">
        <v>62</v>
      </c>
      <c r="M2841" s="23" t="s">
        <v>83</v>
      </c>
      <c r="N2841" s="27"/>
      <c r="O2841" s="23" t="s">
        <v>56</v>
      </c>
      <c r="P2841" t="str">
        <f t="shared" si="44"/>
        <v>INSERT INTO @DataTable (Deal, AdvanceDate, PROV, DealPurpose, RateType, BEACON, LTV, TDS, GDS, InsuranceType, PrincipalBalance, OccupancyType, AccountStatus, Closed_Date, DelinquencyBucket) VALUES (2840, '2010-07-23', 'ON', 'Purchase', 'ARM', 721, 80, 34.02, 14.83, 'Conv', 173377.34, 'Rental', 'Open', '1900-01-00', 'Current');</v>
      </c>
    </row>
    <row r="2842" spans="1:16" x14ac:dyDescent="0.35">
      <c r="A2842" s="19">
        <v>2841</v>
      </c>
      <c r="B2842" s="18">
        <v>42278</v>
      </c>
      <c r="C2842" s="19" t="s">
        <v>65</v>
      </c>
      <c r="D2842" s="19" t="s">
        <v>68</v>
      </c>
      <c r="E2842" s="19" t="s">
        <v>40</v>
      </c>
      <c r="F2842" s="19">
        <v>701</v>
      </c>
      <c r="G2842" s="19">
        <v>67.66</v>
      </c>
      <c r="H2842" s="19">
        <v>35.119999999999997</v>
      </c>
      <c r="I2842" s="19">
        <v>26.17</v>
      </c>
      <c r="J2842" s="19" t="s">
        <v>54</v>
      </c>
      <c r="K2842" s="20">
        <v>258678.17</v>
      </c>
      <c r="L2842" s="20" t="s">
        <v>55</v>
      </c>
      <c r="M2842" s="20" t="s">
        <v>83</v>
      </c>
      <c r="N2842" s="26"/>
      <c r="O2842" s="20" t="s">
        <v>56</v>
      </c>
      <c r="P2842" t="str">
        <f t="shared" si="44"/>
        <v>INSERT INTO @DataTable (Deal, AdvanceDate, PROV, DealPurpose, RateType, BEACON, LTV, TDS, GDS, InsuranceType, PrincipalBalance, OccupancyType, AccountStatus, Closed_Date, DelinquencyBucket) VALUES (2841, '2015-10-01', 'NS', 'Portable', 'ARM', 701, 67.66, 35.12, 26.17, 'Conv', 258678.17, 'Owner-Occupied', 'Open', '1900-01-00', 'Current');</v>
      </c>
    </row>
    <row r="2843" spans="1:16" x14ac:dyDescent="0.35">
      <c r="A2843" s="22">
        <v>2842</v>
      </c>
      <c r="B2843" s="21">
        <v>40386</v>
      </c>
      <c r="C2843" s="22" t="s">
        <v>51</v>
      </c>
      <c r="D2843" s="22" t="s">
        <v>61</v>
      </c>
      <c r="E2843" s="22" t="s">
        <v>53</v>
      </c>
      <c r="F2843" s="22">
        <v>775</v>
      </c>
      <c r="G2843" s="22">
        <v>95</v>
      </c>
      <c r="H2843" s="22">
        <v>40.090000000000003</v>
      </c>
      <c r="I2843" s="22">
        <v>30</v>
      </c>
      <c r="J2843" s="22" t="s">
        <v>60</v>
      </c>
      <c r="K2843" s="23">
        <v>0</v>
      </c>
      <c r="L2843" s="23" t="s">
        <v>55</v>
      </c>
      <c r="M2843" s="23" t="s">
        <v>84</v>
      </c>
      <c r="N2843" s="27">
        <v>41864</v>
      </c>
      <c r="O2843" s="23" t="s">
        <v>56</v>
      </c>
      <c r="P2843" t="str">
        <f t="shared" si="44"/>
        <v>INSERT INTO @DataTable (Deal, AdvanceDate, PROV, DealPurpose, RateType, BEACON, LTV, TDS, GDS, InsuranceType, PrincipalBalance, OccupancyType, AccountStatus, Closed_Date, DelinquencyBucket) VALUES (2842, '2010-07-27', 'AB', 'Purchase', 'Fixed', 775, 95, 40.09, 30, 'HiRatio', 0, 'Owner-Occupied', 'Closed', '2014-08-13', 'Current');</v>
      </c>
    </row>
    <row r="2844" spans="1:16" x14ac:dyDescent="0.35">
      <c r="A2844" s="19">
        <v>2843</v>
      </c>
      <c r="B2844" s="18">
        <v>41870</v>
      </c>
      <c r="C2844" s="19" t="s">
        <v>57</v>
      </c>
      <c r="D2844" s="19" t="s">
        <v>61</v>
      </c>
      <c r="E2844" s="19" t="s">
        <v>53</v>
      </c>
      <c r="F2844" s="19">
        <v>677</v>
      </c>
      <c r="G2844" s="19">
        <v>94.93</v>
      </c>
      <c r="H2844" s="19">
        <v>41.55</v>
      </c>
      <c r="I2844" s="19">
        <v>22.93</v>
      </c>
      <c r="J2844" s="19" t="s">
        <v>60</v>
      </c>
      <c r="K2844" s="20">
        <v>0</v>
      </c>
      <c r="L2844" s="20" t="s">
        <v>55</v>
      </c>
      <c r="M2844" s="20" t="s">
        <v>84</v>
      </c>
      <c r="N2844" s="26">
        <v>42157</v>
      </c>
      <c r="O2844" s="20" t="s">
        <v>56</v>
      </c>
      <c r="P2844" t="str">
        <f t="shared" si="44"/>
        <v>INSERT INTO @DataTable (Deal, AdvanceDate, PROV, DealPurpose, RateType, BEACON, LTV, TDS, GDS, InsuranceType, PrincipalBalance, OccupancyType, AccountStatus, Closed_Date, DelinquencyBucket) VALUES (2843, '2014-08-19', 'ON', 'Purchase', 'Fixed', 677, 94.93, 41.55, 22.93, 'HiRatio', 0, 'Owner-Occupied', 'Closed', '2015-06-02', 'Current');</v>
      </c>
    </row>
    <row r="2845" spans="1:16" x14ac:dyDescent="0.35">
      <c r="A2845" s="22">
        <v>2844</v>
      </c>
      <c r="B2845" s="21">
        <v>42426</v>
      </c>
      <c r="C2845" s="22" t="s">
        <v>57</v>
      </c>
      <c r="D2845" s="22" t="s">
        <v>61</v>
      </c>
      <c r="E2845" s="22" t="s">
        <v>40</v>
      </c>
      <c r="F2845" s="22">
        <v>774</v>
      </c>
      <c r="G2845" s="22">
        <v>95</v>
      </c>
      <c r="H2845" s="22">
        <v>24.59</v>
      </c>
      <c r="I2845" s="22">
        <v>24.13</v>
      </c>
      <c r="J2845" s="22" t="s">
        <v>60</v>
      </c>
      <c r="K2845" s="23">
        <v>282419.94</v>
      </c>
      <c r="L2845" s="23" t="s">
        <v>55</v>
      </c>
      <c r="M2845" s="23" t="s">
        <v>83</v>
      </c>
      <c r="N2845" s="27"/>
      <c r="O2845" s="23" t="s">
        <v>56</v>
      </c>
      <c r="P2845" t="str">
        <f t="shared" si="44"/>
        <v>INSERT INTO @DataTable (Deal, AdvanceDate, PROV, DealPurpose, RateType, BEACON, LTV, TDS, GDS, InsuranceType, PrincipalBalance, OccupancyType, AccountStatus, Closed_Date, DelinquencyBucket) VALUES (2844, '2016-02-26', 'ON', 'Purchase', 'ARM', 774, 95, 24.59, 24.13, 'HiRatio', 282419.94, 'Owner-Occupied', 'Open', '1900-01-00', 'Current');</v>
      </c>
    </row>
    <row r="2846" spans="1:16" x14ac:dyDescent="0.35">
      <c r="A2846" s="19">
        <v>2845</v>
      </c>
      <c r="B2846" s="18">
        <v>42087</v>
      </c>
      <c r="C2846" s="19" t="s">
        <v>57</v>
      </c>
      <c r="D2846" s="19" t="s">
        <v>52</v>
      </c>
      <c r="E2846" s="19" t="s">
        <v>53</v>
      </c>
      <c r="F2846" s="19">
        <v>717</v>
      </c>
      <c r="G2846" s="19">
        <v>80</v>
      </c>
      <c r="H2846" s="19">
        <v>32.26</v>
      </c>
      <c r="I2846" s="19">
        <v>28.32</v>
      </c>
      <c r="J2846" s="19" t="s">
        <v>54</v>
      </c>
      <c r="K2846" s="20">
        <v>195128.12</v>
      </c>
      <c r="L2846" s="20" t="s">
        <v>55</v>
      </c>
      <c r="M2846" s="20" t="s">
        <v>83</v>
      </c>
      <c r="N2846" s="26"/>
      <c r="O2846" s="20" t="s">
        <v>56</v>
      </c>
      <c r="P2846" t="str">
        <f t="shared" si="44"/>
        <v>INSERT INTO @DataTable (Deal, AdvanceDate, PROV, DealPurpose, RateType, BEACON, LTV, TDS, GDS, InsuranceType, PrincipalBalance, OccupancyType, AccountStatus, Closed_Date, DelinquencyBucket) VALUES (2845, '2015-03-24', 'ON', 'Refinance External', 'Fixed', 717, 80, 32.26, 28.32, 'Conv', 195128.12, 'Owner-Occupied', 'Open', '1900-01-00', 'Current');</v>
      </c>
    </row>
    <row r="2847" spans="1:16" x14ac:dyDescent="0.35">
      <c r="A2847" s="22">
        <v>2846</v>
      </c>
      <c r="B2847" s="21">
        <v>42185</v>
      </c>
      <c r="C2847" s="22" t="s">
        <v>74</v>
      </c>
      <c r="D2847" s="22" t="s">
        <v>61</v>
      </c>
      <c r="E2847" s="22" t="s">
        <v>53</v>
      </c>
      <c r="F2847" s="22">
        <v>707</v>
      </c>
      <c r="G2847" s="22">
        <v>95</v>
      </c>
      <c r="H2847" s="22">
        <v>43.5</v>
      </c>
      <c r="I2847" s="22">
        <v>25.56</v>
      </c>
      <c r="J2847" s="22" t="s">
        <v>60</v>
      </c>
      <c r="K2847" s="23">
        <v>234723.47</v>
      </c>
      <c r="L2847" s="23" t="s">
        <v>55</v>
      </c>
      <c r="M2847" s="23" t="s">
        <v>83</v>
      </c>
      <c r="N2847" s="27"/>
      <c r="O2847" s="23" t="s">
        <v>56</v>
      </c>
      <c r="P2847" t="str">
        <f t="shared" si="44"/>
        <v>INSERT INTO @DataTable (Deal, AdvanceDate, PROV, DealPurpose, RateType, BEACON, LTV, TDS, GDS, InsuranceType, PrincipalBalance, OccupancyType, AccountStatus, Closed_Date, DelinquencyBucket) VALUES (2846, '2015-06-30', 'MB', 'Purchase', 'Fixed', 707, 95, 43.5, 25.56, 'HiRatio', 234723.47, 'Owner-Occupied', 'Open', '1900-01-00', 'Current');</v>
      </c>
    </row>
    <row r="2848" spans="1:16" x14ac:dyDescent="0.35">
      <c r="A2848" s="19">
        <v>2847</v>
      </c>
      <c r="B2848" s="18">
        <v>42692</v>
      </c>
      <c r="C2848" s="19" t="s">
        <v>51</v>
      </c>
      <c r="D2848" s="19" t="s">
        <v>52</v>
      </c>
      <c r="E2848" s="19" t="s">
        <v>53</v>
      </c>
      <c r="F2848" s="19">
        <v>770</v>
      </c>
      <c r="G2848" s="19">
        <v>80</v>
      </c>
      <c r="H2848" s="19">
        <v>42.34</v>
      </c>
      <c r="I2848" s="19">
        <v>29.7</v>
      </c>
      <c r="J2848" s="19" t="s">
        <v>54</v>
      </c>
      <c r="K2848" s="20">
        <v>282934.73</v>
      </c>
      <c r="L2848" s="20" t="s">
        <v>55</v>
      </c>
      <c r="M2848" s="20" t="s">
        <v>83</v>
      </c>
      <c r="N2848" s="26"/>
      <c r="O2848" s="20" t="s">
        <v>56</v>
      </c>
      <c r="P2848" t="str">
        <f t="shared" si="44"/>
        <v>INSERT INTO @DataTable (Deal, AdvanceDate, PROV, DealPurpose, RateType, BEACON, LTV, TDS, GDS, InsuranceType, PrincipalBalance, OccupancyType, AccountStatus, Closed_Date, DelinquencyBucket) VALUES (2847, '2016-11-18', 'AB', 'Refinance External', 'Fixed', 770, 80, 42.34, 29.7, 'Conv', 282934.73, 'Owner-Occupied', 'Open', '1900-01-00', 'Current');</v>
      </c>
    </row>
    <row r="2849" spans="1:16" x14ac:dyDescent="0.35">
      <c r="A2849" s="22">
        <v>2848</v>
      </c>
      <c r="B2849" s="21">
        <v>41122</v>
      </c>
      <c r="C2849" s="22" t="s">
        <v>57</v>
      </c>
      <c r="D2849" s="22" t="s">
        <v>52</v>
      </c>
      <c r="E2849" s="22" t="s">
        <v>53</v>
      </c>
      <c r="F2849" s="22">
        <v>674</v>
      </c>
      <c r="G2849" s="22">
        <v>80</v>
      </c>
      <c r="H2849" s="22">
        <v>35.020000000000003</v>
      </c>
      <c r="I2849" s="22">
        <v>32.65</v>
      </c>
      <c r="J2849" s="22" t="s">
        <v>54</v>
      </c>
      <c r="K2849" s="23">
        <v>141881.44</v>
      </c>
      <c r="L2849" s="23" t="s">
        <v>55</v>
      </c>
      <c r="M2849" s="23" t="s">
        <v>83</v>
      </c>
      <c r="N2849" s="27"/>
      <c r="O2849" s="23" t="s">
        <v>56</v>
      </c>
      <c r="P2849" t="str">
        <f t="shared" si="44"/>
        <v>INSERT INTO @DataTable (Deal, AdvanceDate, PROV, DealPurpose, RateType, BEACON, LTV, TDS, GDS, InsuranceType, PrincipalBalance, OccupancyType, AccountStatus, Closed_Date, DelinquencyBucket) VALUES (2848, '2012-08-01', 'ON', 'Refinance External', 'Fixed', 674, 80, 35.02, 32.65, 'Conv', 141881.44, 'Owner-Occupied', 'Open', '1900-01-00', 'Current');</v>
      </c>
    </row>
    <row r="2850" spans="1:16" x14ac:dyDescent="0.35">
      <c r="A2850" s="19">
        <v>2849</v>
      </c>
      <c r="B2850" s="18">
        <v>42300</v>
      </c>
      <c r="C2850" s="19" t="s">
        <v>57</v>
      </c>
      <c r="D2850" s="19" t="s">
        <v>52</v>
      </c>
      <c r="E2850" s="19" t="s">
        <v>40</v>
      </c>
      <c r="F2850" s="19">
        <v>717</v>
      </c>
      <c r="G2850" s="19">
        <v>73.930000000000007</v>
      </c>
      <c r="H2850" s="19">
        <v>33.33</v>
      </c>
      <c r="I2850" s="19">
        <v>24.47</v>
      </c>
      <c r="J2850" s="19" t="s">
        <v>54</v>
      </c>
      <c r="K2850" s="20">
        <v>398938.94</v>
      </c>
      <c r="L2850" s="20" t="s">
        <v>55</v>
      </c>
      <c r="M2850" s="20" t="s">
        <v>83</v>
      </c>
      <c r="N2850" s="26"/>
      <c r="O2850" s="20" t="s">
        <v>56</v>
      </c>
      <c r="P2850" t="str">
        <f t="shared" si="44"/>
        <v>INSERT INTO @DataTable (Deal, AdvanceDate, PROV, DealPurpose, RateType, BEACON, LTV, TDS, GDS, InsuranceType, PrincipalBalance, OccupancyType, AccountStatus, Closed_Date, DelinquencyBucket) VALUES (2849, '2015-10-23', 'ON', 'Refinance External', 'ARM', 717, 73.93, 33.33, 24.47, 'Conv', 398938.94, 'Owner-Occupied', 'Open', '1900-01-00', 'Current');</v>
      </c>
    </row>
    <row r="2851" spans="1:16" x14ac:dyDescent="0.35">
      <c r="A2851" s="22">
        <v>2850</v>
      </c>
      <c r="B2851" s="21">
        <v>42551</v>
      </c>
      <c r="C2851" s="22" t="s">
        <v>51</v>
      </c>
      <c r="D2851" s="22" t="s">
        <v>61</v>
      </c>
      <c r="E2851" s="22" t="s">
        <v>53</v>
      </c>
      <c r="F2851" s="22">
        <v>830</v>
      </c>
      <c r="G2851" s="22">
        <v>95</v>
      </c>
      <c r="H2851" s="22">
        <v>25.83</v>
      </c>
      <c r="I2851" s="22">
        <v>20.2</v>
      </c>
      <c r="J2851" s="22" t="s">
        <v>60</v>
      </c>
      <c r="K2851" s="23">
        <v>356917.8</v>
      </c>
      <c r="L2851" s="23" t="s">
        <v>66</v>
      </c>
      <c r="M2851" s="23" t="s">
        <v>83</v>
      </c>
      <c r="N2851" s="27"/>
      <c r="O2851" s="23" t="s">
        <v>56</v>
      </c>
      <c r="P2851" t="str">
        <f t="shared" si="44"/>
        <v>INSERT INTO @DataTable (Deal, AdvanceDate, PROV, DealPurpose, RateType, BEACON, LTV, TDS, GDS, InsuranceType, PrincipalBalance, OccupancyType, AccountStatus, Closed_Date, DelinquencyBucket) VALUES (2850, '2016-06-30', 'AB', 'Purchase', 'Fixed', 830, 95, 25.83, 20.2, 'HiRatio', 356917.8, 'Second Home', 'Open', '1900-01-00', 'Current');</v>
      </c>
    </row>
    <row r="2852" spans="1:16" x14ac:dyDescent="0.35">
      <c r="A2852" s="19">
        <v>2851</v>
      </c>
      <c r="B2852" s="18">
        <v>41718</v>
      </c>
      <c r="C2852" s="19" t="s">
        <v>63</v>
      </c>
      <c r="D2852" s="19" t="s">
        <v>59</v>
      </c>
      <c r="E2852" s="19" t="s">
        <v>40</v>
      </c>
      <c r="F2852" s="19">
        <v>778</v>
      </c>
      <c r="G2852" s="19">
        <v>50.47</v>
      </c>
      <c r="H2852" s="19">
        <v>20.98</v>
      </c>
      <c r="I2852" s="19">
        <v>19.29</v>
      </c>
      <c r="J2852" s="19" t="s">
        <v>54</v>
      </c>
      <c r="K2852" s="20">
        <v>102602.95</v>
      </c>
      <c r="L2852" s="20" t="s">
        <v>55</v>
      </c>
      <c r="M2852" s="20" t="s">
        <v>83</v>
      </c>
      <c r="N2852" s="26"/>
      <c r="O2852" s="20" t="s">
        <v>56</v>
      </c>
      <c r="P2852" t="str">
        <f t="shared" si="44"/>
        <v>INSERT INTO @DataTable (Deal, AdvanceDate, PROV, DealPurpose, RateType, BEACON, LTV, TDS, GDS, InsuranceType, PrincipalBalance, OccupancyType, AccountStatus, Closed_Date, DelinquencyBucket) VALUES (2851, '2014-03-20', 'SK', 'Transfer', 'ARM', 778, 50.47, 20.98, 19.29, 'Conv', 102602.95, 'Owner-Occupied', 'Open', '1900-01-00', 'Current');</v>
      </c>
    </row>
    <row r="2853" spans="1:16" x14ac:dyDescent="0.35">
      <c r="A2853" s="22">
        <v>2852</v>
      </c>
      <c r="B2853" s="21">
        <v>40724</v>
      </c>
      <c r="C2853" s="22" t="s">
        <v>51</v>
      </c>
      <c r="D2853" s="22" t="s">
        <v>61</v>
      </c>
      <c r="E2853" s="22" t="s">
        <v>53</v>
      </c>
      <c r="F2853" s="22">
        <v>762</v>
      </c>
      <c r="G2853" s="22">
        <v>95</v>
      </c>
      <c r="H2853" s="22">
        <v>39.18</v>
      </c>
      <c r="I2853" s="22">
        <v>39.18</v>
      </c>
      <c r="J2853" s="22" t="s">
        <v>60</v>
      </c>
      <c r="K2853" s="23">
        <v>286112.3</v>
      </c>
      <c r="L2853" s="23" t="s">
        <v>55</v>
      </c>
      <c r="M2853" s="23" t="s">
        <v>83</v>
      </c>
      <c r="N2853" s="27"/>
      <c r="O2853" s="23" t="s">
        <v>56</v>
      </c>
      <c r="P2853" t="str">
        <f t="shared" si="44"/>
        <v>INSERT INTO @DataTable (Deal, AdvanceDate, PROV, DealPurpose, RateType, BEACON, LTV, TDS, GDS, InsuranceType, PrincipalBalance, OccupancyType, AccountStatus, Closed_Date, DelinquencyBucket) VALUES (2852, '2011-06-30', 'AB', 'Purchase', 'Fixed', 762, 95, 39.18, 39.18, 'HiRatio', 286112.3, 'Owner-Occupied', 'Open', '1900-01-00', 'Current');</v>
      </c>
    </row>
    <row r="2854" spans="1:16" x14ac:dyDescent="0.35">
      <c r="A2854" s="19">
        <v>2853</v>
      </c>
      <c r="B2854" s="18">
        <v>41500</v>
      </c>
      <c r="C2854" s="19" t="s">
        <v>65</v>
      </c>
      <c r="D2854" s="19" t="s">
        <v>61</v>
      </c>
      <c r="E2854" s="19" t="s">
        <v>53</v>
      </c>
      <c r="F2854" s="19">
        <v>720</v>
      </c>
      <c r="G2854" s="19">
        <v>95</v>
      </c>
      <c r="H2854" s="19">
        <v>42.38</v>
      </c>
      <c r="I2854" s="19">
        <v>19.23</v>
      </c>
      <c r="J2854" s="19" t="s">
        <v>60</v>
      </c>
      <c r="K2854" s="20">
        <v>147746.85</v>
      </c>
      <c r="L2854" s="20" t="s">
        <v>55</v>
      </c>
      <c r="M2854" s="20" t="s">
        <v>83</v>
      </c>
      <c r="N2854" s="26"/>
      <c r="O2854" s="20" t="s">
        <v>56</v>
      </c>
      <c r="P2854" t="str">
        <f t="shared" si="44"/>
        <v>INSERT INTO @DataTable (Deal, AdvanceDate, PROV, DealPurpose, RateType, BEACON, LTV, TDS, GDS, InsuranceType, PrincipalBalance, OccupancyType, AccountStatus, Closed_Date, DelinquencyBucket) VALUES (2853, '2013-08-14', 'NS', 'Purchase', 'Fixed', 720, 95, 42.38, 19.23, 'HiRatio', 147746.85, 'Owner-Occupied', 'Open', '1900-01-00', 'Current');</v>
      </c>
    </row>
    <row r="2855" spans="1:16" x14ac:dyDescent="0.35">
      <c r="A2855" s="22">
        <v>2854</v>
      </c>
      <c r="B2855" s="21">
        <v>41590</v>
      </c>
      <c r="C2855" s="22" t="s">
        <v>57</v>
      </c>
      <c r="D2855" s="22" t="s">
        <v>52</v>
      </c>
      <c r="E2855" s="22" t="s">
        <v>53</v>
      </c>
      <c r="F2855" s="22">
        <v>771</v>
      </c>
      <c r="G2855" s="22">
        <v>50</v>
      </c>
      <c r="H2855" s="22">
        <v>27.39</v>
      </c>
      <c r="I2855" s="22">
        <v>10.98</v>
      </c>
      <c r="J2855" s="22" t="s">
        <v>54</v>
      </c>
      <c r="K2855" s="23">
        <v>182180.12</v>
      </c>
      <c r="L2855" s="23" t="s">
        <v>55</v>
      </c>
      <c r="M2855" s="23" t="s">
        <v>83</v>
      </c>
      <c r="N2855" s="27"/>
      <c r="O2855" s="23" t="s">
        <v>56</v>
      </c>
      <c r="P2855" t="str">
        <f t="shared" si="44"/>
        <v>INSERT INTO @DataTable (Deal, AdvanceDate, PROV, DealPurpose, RateType, BEACON, LTV, TDS, GDS, InsuranceType, PrincipalBalance, OccupancyType, AccountStatus, Closed_Date, DelinquencyBucket) VALUES (2854, '2013-11-12', 'ON', 'Refinance External', 'Fixed', 771, 50, 27.39, 10.98, 'Conv', 182180.12, 'Owner-Occupied', 'Open', '1900-01-00', 'Current');</v>
      </c>
    </row>
    <row r="2856" spans="1:16" x14ac:dyDescent="0.35">
      <c r="A2856" s="19">
        <v>2855</v>
      </c>
      <c r="B2856" s="18">
        <v>41593</v>
      </c>
      <c r="C2856" s="19" t="s">
        <v>65</v>
      </c>
      <c r="D2856" s="19" t="s">
        <v>61</v>
      </c>
      <c r="E2856" s="19" t="s">
        <v>53</v>
      </c>
      <c r="F2856" s="19">
        <v>681</v>
      </c>
      <c r="G2856" s="19">
        <v>95</v>
      </c>
      <c r="H2856" s="19">
        <v>23.26</v>
      </c>
      <c r="I2856" s="19">
        <v>22.57</v>
      </c>
      <c r="J2856" s="19" t="s">
        <v>60</v>
      </c>
      <c r="K2856" s="20">
        <v>100863.47</v>
      </c>
      <c r="L2856" s="20" t="s">
        <v>55</v>
      </c>
      <c r="M2856" s="20" t="s">
        <v>83</v>
      </c>
      <c r="N2856" s="26"/>
      <c r="O2856" s="20" t="s">
        <v>56</v>
      </c>
      <c r="P2856" t="str">
        <f t="shared" si="44"/>
        <v>INSERT INTO @DataTable (Deal, AdvanceDate, PROV, DealPurpose, RateType, BEACON, LTV, TDS, GDS, InsuranceType, PrincipalBalance, OccupancyType, AccountStatus, Closed_Date, DelinquencyBucket) VALUES (2855, '2013-11-15', 'NS', 'Purchase', 'Fixed', 681, 95, 23.26, 22.57, 'HiRatio', 100863.47, 'Owner-Occupied', 'Open', '1900-01-00', 'Current');</v>
      </c>
    </row>
    <row r="2857" spans="1:16" x14ac:dyDescent="0.35">
      <c r="A2857" s="22">
        <v>2856</v>
      </c>
      <c r="B2857" s="21">
        <v>42628</v>
      </c>
      <c r="C2857" s="22" t="s">
        <v>57</v>
      </c>
      <c r="D2857" s="22" t="s">
        <v>52</v>
      </c>
      <c r="E2857" s="22" t="s">
        <v>53</v>
      </c>
      <c r="F2857" s="22">
        <v>670</v>
      </c>
      <c r="G2857" s="22">
        <v>73.14</v>
      </c>
      <c r="H2857" s="22">
        <v>27.94</v>
      </c>
      <c r="I2857" s="22">
        <v>17.309999999999999</v>
      </c>
      <c r="J2857" s="22" t="s">
        <v>54</v>
      </c>
      <c r="K2857" s="23">
        <v>253925.07</v>
      </c>
      <c r="L2857" s="23" t="s">
        <v>55</v>
      </c>
      <c r="M2857" s="23" t="s">
        <v>83</v>
      </c>
      <c r="N2857" s="27"/>
      <c r="O2857" s="23" t="s">
        <v>56</v>
      </c>
      <c r="P2857" t="str">
        <f t="shared" si="44"/>
        <v>INSERT INTO @DataTable (Deal, AdvanceDate, PROV, DealPurpose, RateType, BEACON, LTV, TDS, GDS, InsuranceType, PrincipalBalance, OccupancyType, AccountStatus, Closed_Date, DelinquencyBucket) VALUES (2856, '2016-09-15', 'ON', 'Refinance External', 'Fixed', 670, 73.14, 27.94, 17.31, 'Conv', 253925.07, 'Owner-Occupied', 'Open', '1900-01-00', 'Current');</v>
      </c>
    </row>
    <row r="2858" spans="1:16" x14ac:dyDescent="0.35">
      <c r="A2858" s="19">
        <v>2857</v>
      </c>
      <c r="B2858" s="18">
        <v>42380</v>
      </c>
      <c r="C2858" s="19" t="s">
        <v>57</v>
      </c>
      <c r="D2858" s="19" t="s">
        <v>52</v>
      </c>
      <c r="E2858" s="19" t="s">
        <v>40</v>
      </c>
      <c r="F2858" s="19">
        <v>700</v>
      </c>
      <c r="G2858" s="19">
        <v>58.63</v>
      </c>
      <c r="H2858" s="19">
        <v>13.15</v>
      </c>
      <c r="I2858" s="19">
        <v>13.15</v>
      </c>
      <c r="J2858" s="19" t="s">
        <v>54</v>
      </c>
      <c r="K2858" s="20">
        <v>175715.52</v>
      </c>
      <c r="L2858" s="20" t="s">
        <v>55</v>
      </c>
      <c r="M2858" s="20" t="s">
        <v>83</v>
      </c>
      <c r="N2858" s="26"/>
      <c r="O2858" s="20" t="s">
        <v>56</v>
      </c>
      <c r="P2858" t="str">
        <f t="shared" si="44"/>
        <v>INSERT INTO @DataTable (Deal, AdvanceDate, PROV, DealPurpose, RateType, BEACON, LTV, TDS, GDS, InsuranceType, PrincipalBalance, OccupancyType, AccountStatus, Closed_Date, DelinquencyBucket) VALUES (2857, '2016-01-11', 'ON', 'Refinance External', 'ARM', 700, 58.63, 13.15, 13.15, 'Conv', 175715.52, 'Owner-Occupied', 'Open', '1900-01-00', 'Current');</v>
      </c>
    </row>
    <row r="2859" spans="1:16" x14ac:dyDescent="0.35">
      <c r="A2859" s="22">
        <v>2858</v>
      </c>
      <c r="B2859" s="21">
        <v>42447</v>
      </c>
      <c r="C2859" s="22" t="s">
        <v>57</v>
      </c>
      <c r="D2859" s="22" t="s">
        <v>52</v>
      </c>
      <c r="E2859" s="22" t="s">
        <v>40</v>
      </c>
      <c r="F2859" s="22">
        <v>732</v>
      </c>
      <c r="G2859" s="22">
        <v>61.14</v>
      </c>
      <c r="H2859" s="22">
        <v>26.25</v>
      </c>
      <c r="I2859" s="22">
        <v>20.48</v>
      </c>
      <c r="J2859" s="22" t="s">
        <v>54</v>
      </c>
      <c r="K2859" s="23">
        <v>263696.75</v>
      </c>
      <c r="L2859" s="23" t="s">
        <v>55</v>
      </c>
      <c r="M2859" s="23" t="s">
        <v>83</v>
      </c>
      <c r="N2859" s="27"/>
      <c r="O2859" s="23" t="s">
        <v>56</v>
      </c>
      <c r="P2859" t="str">
        <f t="shared" si="44"/>
        <v>INSERT INTO @DataTable (Deal, AdvanceDate, PROV, DealPurpose, RateType, BEACON, LTV, TDS, GDS, InsuranceType, PrincipalBalance, OccupancyType, AccountStatus, Closed_Date, DelinquencyBucket) VALUES (2858, '2016-03-18', 'ON', 'Refinance External', 'ARM', 732, 61.14, 26.25, 20.48, 'Conv', 263696.75, 'Owner-Occupied', 'Open', '1900-01-00', 'Current');</v>
      </c>
    </row>
    <row r="2860" spans="1:16" x14ac:dyDescent="0.35">
      <c r="A2860" s="19">
        <v>2859</v>
      </c>
      <c r="B2860" s="18">
        <v>41852</v>
      </c>
      <c r="C2860" s="19" t="s">
        <v>51</v>
      </c>
      <c r="D2860" s="19" t="s">
        <v>64</v>
      </c>
      <c r="E2860" s="19" t="s">
        <v>53</v>
      </c>
      <c r="F2860" s="19">
        <v>756</v>
      </c>
      <c r="G2860" s="19">
        <v>95</v>
      </c>
      <c r="H2860" s="19">
        <v>42.09</v>
      </c>
      <c r="I2860" s="19">
        <v>38.380000000000003</v>
      </c>
      <c r="J2860" s="19" t="s">
        <v>60</v>
      </c>
      <c r="K2860" s="20">
        <v>278037.61</v>
      </c>
      <c r="L2860" s="20" t="s">
        <v>55</v>
      </c>
      <c r="M2860" s="20" t="s">
        <v>83</v>
      </c>
      <c r="N2860" s="26"/>
      <c r="O2860" s="20" t="s">
        <v>56</v>
      </c>
      <c r="P2860" t="str">
        <f t="shared" si="44"/>
        <v>INSERT INTO @DataTable (Deal, AdvanceDate, PROV, DealPurpose, RateType, BEACON, LTV, TDS, GDS, InsuranceType, PrincipalBalance, OccupancyType, AccountStatus, Closed_Date, DelinquencyBucket) VALUES (2859, '2014-08-01', 'AB', 'Purchase with Improvements', 'Fixed', 756, 95, 42.09, 38.38, 'HiRatio', 278037.61, 'Owner-Occupied', 'Open', '1900-01-00', 'Current');</v>
      </c>
    </row>
    <row r="2861" spans="1:16" x14ac:dyDescent="0.35">
      <c r="A2861" s="22">
        <v>2860</v>
      </c>
      <c r="B2861" s="21">
        <v>40382</v>
      </c>
      <c r="C2861" s="22" t="s">
        <v>57</v>
      </c>
      <c r="D2861" s="22" t="s">
        <v>52</v>
      </c>
      <c r="E2861" s="22" t="s">
        <v>40</v>
      </c>
      <c r="F2861" s="22">
        <v>696</v>
      </c>
      <c r="G2861" s="22">
        <v>90</v>
      </c>
      <c r="H2861" s="22">
        <v>24.85</v>
      </c>
      <c r="I2861" s="22">
        <v>22.97</v>
      </c>
      <c r="J2861" s="22" t="s">
        <v>60</v>
      </c>
      <c r="K2861" s="23">
        <v>0</v>
      </c>
      <c r="L2861" s="23" t="s">
        <v>55</v>
      </c>
      <c r="M2861" s="23" t="s">
        <v>84</v>
      </c>
      <c r="N2861" s="27">
        <v>40620</v>
      </c>
      <c r="O2861" s="23" t="s">
        <v>56</v>
      </c>
      <c r="P2861" t="str">
        <f t="shared" si="44"/>
        <v>INSERT INTO @DataTable (Deal, AdvanceDate, PROV, DealPurpose, RateType, BEACON, LTV, TDS, GDS, InsuranceType, PrincipalBalance, OccupancyType, AccountStatus, Closed_Date, DelinquencyBucket) VALUES (2860, '2010-07-23', 'ON', 'Refinance External', 'ARM', 696, 90, 24.85, 22.97, 'HiRatio', 0, 'Owner-Occupied', 'Closed', '2011-03-18', 'Current');</v>
      </c>
    </row>
    <row r="2862" spans="1:16" x14ac:dyDescent="0.35">
      <c r="A2862" s="19">
        <v>2861</v>
      </c>
      <c r="B2862" s="18">
        <v>42620</v>
      </c>
      <c r="C2862" s="19" t="s">
        <v>57</v>
      </c>
      <c r="D2862" s="19" t="s">
        <v>52</v>
      </c>
      <c r="E2862" s="19" t="s">
        <v>53</v>
      </c>
      <c r="F2862" s="19">
        <v>733</v>
      </c>
      <c r="G2862" s="19">
        <v>75</v>
      </c>
      <c r="H2862" s="19">
        <v>34.090000000000003</v>
      </c>
      <c r="I2862" s="19">
        <v>26.57</v>
      </c>
      <c r="J2862" s="19" t="s">
        <v>54</v>
      </c>
      <c r="K2862" s="20">
        <v>192474.08</v>
      </c>
      <c r="L2862" s="20" t="s">
        <v>55</v>
      </c>
      <c r="M2862" s="20" t="s">
        <v>83</v>
      </c>
      <c r="N2862" s="26"/>
      <c r="O2862" s="20" t="s">
        <v>56</v>
      </c>
      <c r="P2862" t="str">
        <f t="shared" si="44"/>
        <v>INSERT INTO @DataTable (Deal, AdvanceDate, PROV, DealPurpose, RateType, BEACON, LTV, TDS, GDS, InsuranceType, PrincipalBalance, OccupancyType, AccountStatus, Closed_Date, DelinquencyBucket) VALUES (2861, '2016-09-07', 'ON', 'Refinance External', 'Fixed', 733, 75, 34.09, 26.57, 'Conv', 192474.08, 'Owner-Occupied', 'Open', '1900-01-00', 'Current');</v>
      </c>
    </row>
    <row r="2863" spans="1:16" x14ac:dyDescent="0.35">
      <c r="A2863" s="22">
        <v>2862</v>
      </c>
      <c r="B2863" s="21">
        <v>42555</v>
      </c>
      <c r="C2863" s="22" t="s">
        <v>57</v>
      </c>
      <c r="D2863" s="22" t="s">
        <v>61</v>
      </c>
      <c r="E2863" s="22" t="s">
        <v>53</v>
      </c>
      <c r="F2863" s="22">
        <v>804</v>
      </c>
      <c r="G2863" s="22">
        <v>80</v>
      </c>
      <c r="H2863" s="22">
        <v>40.83</v>
      </c>
      <c r="I2863" s="22">
        <v>20.170000000000002</v>
      </c>
      <c r="J2863" s="22" t="s">
        <v>54</v>
      </c>
      <c r="K2863" s="23">
        <v>287518.81</v>
      </c>
      <c r="L2863" s="23" t="s">
        <v>55</v>
      </c>
      <c r="M2863" s="23" t="s">
        <v>83</v>
      </c>
      <c r="N2863" s="27"/>
      <c r="O2863" s="23" t="s">
        <v>56</v>
      </c>
      <c r="P2863" t="str">
        <f t="shared" si="44"/>
        <v>INSERT INTO @DataTable (Deal, AdvanceDate, PROV, DealPurpose, RateType, BEACON, LTV, TDS, GDS, InsuranceType, PrincipalBalance, OccupancyType, AccountStatus, Closed_Date, DelinquencyBucket) VALUES (2862, '2016-07-04', 'ON', 'Purchase', 'Fixed', 804, 80, 40.83, 20.17, 'Conv', 287518.81, 'Owner-Occupied', 'Open', '1900-01-00', 'Current');</v>
      </c>
    </row>
    <row r="2864" spans="1:16" x14ac:dyDescent="0.35">
      <c r="A2864" s="19">
        <v>2863</v>
      </c>
      <c r="B2864" s="18">
        <v>41085</v>
      </c>
      <c r="C2864" s="19" t="s">
        <v>51</v>
      </c>
      <c r="D2864" s="19" t="s">
        <v>61</v>
      </c>
      <c r="E2864" s="19" t="s">
        <v>53</v>
      </c>
      <c r="F2864" s="19">
        <v>782</v>
      </c>
      <c r="G2864" s="19">
        <v>95</v>
      </c>
      <c r="H2864" s="19">
        <v>32.93</v>
      </c>
      <c r="I2864" s="19">
        <v>28.58</v>
      </c>
      <c r="J2864" s="19" t="s">
        <v>60</v>
      </c>
      <c r="K2864" s="20">
        <v>0</v>
      </c>
      <c r="L2864" s="20" t="s">
        <v>55</v>
      </c>
      <c r="M2864" s="20" t="s">
        <v>84</v>
      </c>
      <c r="N2864" s="26">
        <v>42555</v>
      </c>
      <c r="O2864" s="20" t="s">
        <v>56</v>
      </c>
      <c r="P2864" t="str">
        <f t="shared" si="44"/>
        <v>INSERT INTO @DataTable (Deal, AdvanceDate, PROV, DealPurpose, RateType, BEACON, LTV, TDS, GDS, InsuranceType, PrincipalBalance, OccupancyType, AccountStatus, Closed_Date, DelinquencyBucket) VALUES (2863, '2012-06-25', 'AB', 'Purchase', 'Fixed', 782, 95, 32.93, 28.58, 'HiRatio', 0, 'Owner-Occupied', 'Closed', '2016-07-04', 'Current');</v>
      </c>
    </row>
    <row r="2865" spans="1:16" x14ac:dyDescent="0.35">
      <c r="A2865" s="22">
        <v>2864</v>
      </c>
      <c r="B2865" s="21">
        <v>42338</v>
      </c>
      <c r="C2865" s="22" t="s">
        <v>57</v>
      </c>
      <c r="D2865" s="22" t="s">
        <v>52</v>
      </c>
      <c r="E2865" s="22" t="s">
        <v>53</v>
      </c>
      <c r="F2865" s="22">
        <v>741</v>
      </c>
      <c r="G2865" s="22">
        <v>46.8</v>
      </c>
      <c r="H2865" s="22">
        <v>30.64</v>
      </c>
      <c r="I2865" s="22">
        <v>24.5</v>
      </c>
      <c r="J2865" s="22" t="s">
        <v>54</v>
      </c>
      <c r="K2865" s="23">
        <v>112073.74</v>
      </c>
      <c r="L2865" s="23" t="s">
        <v>55</v>
      </c>
      <c r="M2865" s="23" t="s">
        <v>83</v>
      </c>
      <c r="N2865" s="27"/>
      <c r="O2865" s="23" t="s">
        <v>56</v>
      </c>
      <c r="P2865" t="str">
        <f t="shared" si="44"/>
        <v>INSERT INTO @DataTable (Deal, AdvanceDate, PROV, DealPurpose, RateType, BEACON, LTV, TDS, GDS, InsuranceType, PrincipalBalance, OccupancyType, AccountStatus, Closed_Date, DelinquencyBucket) VALUES (2864, '2015-11-30', 'ON', 'Refinance External', 'Fixed', 741, 46.8, 30.64, 24.5, 'Conv', 112073.74, 'Owner-Occupied', 'Open', '1900-01-00', 'Current');</v>
      </c>
    </row>
    <row r="2866" spans="1:16" x14ac:dyDescent="0.35">
      <c r="A2866" s="19">
        <v>2865</v>
      </c>
      <c r="B2866" s="18">
        <v>42556</v>
      </c>
      <c r="C2866" s="19" t="s">
        <v>57</v>
      </c>
      <c r="D2866" s="19" t="s">
        <v>61</v>
      </c>
      <c r="E2866" s="19" t="s">
        <v>40</v>
      </c>
      <c r="F2866" s="19">
        <v>727</v>
      </c>
      <c r="G2866" s="19">
        <v>64.290000000000006</v>
      </c>
      <c r="H2866" s="19">
        <v>27.04</v>
      </c>
      <c r="I2866" s="19">
        <v>19.899999999999999</v>
      </c>
      <c r="J2866" s="19" t="s">
        <v>54</v>
      </c>
      <c r="K2866" s="20">
        <v>311321.62</v>
      </c>
      <c r="L2866" s="20" t="s">
        <v>55</v>
      </c>
      <c r="M2866" s="20" t="s">
        <v>83</v>
      </c>
      <c r="N2866" s="26"/>
      <c r="O2866" s="20" t="s">
        <v>56</v>
      </c>
      <c r="P2866" t="str">
        <f t="shared" si="44"/>
        <v>INSERT INTO @DataTable (Deal, AdvanceDate, PROV, DealPurpose, RateType, BEACON, LTV, TDS, GDS, InsuranceType, PrincipalBalance, OccupancyType, AccountStatus, Closed_Date, DelinquencyBucket) VALUES (2865, '2016-07-05', 'ON', 'Purchase', 'ARM', 727, 64.29, 27.04, 19.9, 'Conv', 311321.62, 'Owner-Occupied', 'Open', '1900-01-00', 'Current');</v>
      </c>
    </row>
    <row r="2867" spans="1:16" x14ac:dyDescent="0.35">
      <c r="A2867" s="22">
        <v>2866</v>
      </c>
      <c r="B2867" s="21">
        <v>40687</v>
      </c>
      <c r="C2867" s="22" t="s">
        <v>51</v>
      </c>
      <c r="D2867" s="22" t="s">
        <v>61</v>
      </c>
      <c r="E2867" s="22" t="s">
        <v>53</v>
      </c>
      <c r="F2867" s="22">
        <v>750</v>
      </c>
      <c r="G2867" s="22">
        <v>80</v>
      </c>
      <c r="H2867" s="22">
        <v>20</v>
      </c>
      <c r="I2867" s="22">
        <v>19.440000000000001</v>
      </c>
      <c r="J2867" s="22" t="s">
        <v>54</v>
      </c>
      <c r="K2867" s="23">
        <v>183155.01</v>
      </c>
      <c r="L2867" s="23" t="s">
        <v>55</v>
      </c>
      <c r="M2867" s="23" t="s">
        <v>83</v>
      </c>
      <c r="N2867" s="27"/>
      <c r="O2867" s="23" t="s">
        <v>56</v>
      </c>
      <c r="P2867" t="str">
        <f t="shared" si="44"/>
        <v>INSERT INTO @DataTable (Deal, AdvanceDate, PROV, DealPurpose, RateType, BEACON, LTV, TDS, GDS, InsuranceType, PrincipalBalance, OccupancyType, AccountStatus, Closed_Date, DelinquencyBucket) VALUES (2866, '2011-05-24', 'AB', 'Purchase', 'Fixed', 750, 80, 20, 19.44, 'Conv', 183155.01, 'Owner-Occupied', 'Open', '1900-01-00', 'Current');</v>
      </c>
    </row>
    <row r="2868" spans="1:16" x14ac:dyDescent="0.35">
      <c r="A2868" s="19">
        <v>2867</v>
      </c>
      <c r="B2868" s="18">
        <v>41582</v>
      </c>
      <c r="C2868" s="19" t="s">
        <v>57</v>
      </c>
      <c r="D2868" s="19" t="s">
        <v>61</v>
      </c>
      <c r="E2868" s="19" t="s">
        <v>53</v>
      </c>
      <c r="F2868" s="19">
        <v>751</v>
      </c>
      <c r="G2868" s="19">
        <v>79.13</v>
      </c>
      <c r="H2868" s="19">
        <v>42.72</v>
      </c>
      <c r="I2868" s="19">
        <v>20.2</v>
      </c>
      <c r="J2868" s="19" t="s">
        <v>54</v>
      </c>
      <c r="K2868" s="20">
        <v>255189.24</v>
      </c>
      <c r="L2868" s="20" t="s">
        <v>55</v>
      </c>
      <c r="M2868" s="20" t="s">
        <v>83</v>
      </c>
      <c r="N2868" s="26"/>
      <c r="O2868" s="20" t="s">
        <v>56</v>
      </c>
      <c r="P2868" t="str">
        <f t="shared" si="44"/>
        <v>INSERT INTO @DataTable (Deal, AdvanceDate, PROV, DealPurpose, RateType, BEACON, LTV, TDS, GDS, InsuranceType, PrincipalBalance, OccupancyType, AccountStatus, Closed_Date, DelinquencyBucket) VALUES (2867, '2013-11-04', 'ON', 'Purchase', 'Fixed', 751, 79.13, 42.72, 20.2, 'Conv', 255189.24, 'Owner-Occupied', 'Open', '1900-01-00', 'Current');</v>
      </c>
    </row>
    <row r="2869" spans="1:16" x14ac:dyDescent="0.35">
      <c r="A2869" s="22">
        <v>2868</v>
      </c>
      <c r="B2869" s="21">
        <v>40872</v>
      </c>
      <c r="C2869" s="22" t="s">
        <v>57</v>
      </c>
      <c r="D2869" s="22" t="s">
        <v>61</v>
      </c>
      <c r="E2869" s="22" t="s">
        <v>53</v>
      </c>
      <c r="F2869" s="22">
        <v>0</v>
      </c>
      <c r="G2869" s="22">
        <v>78.790000000000006</v>
      </c>
      <c r="H2869" s="22">
        <v>42.16</v>
      </c>
      <c r="I2869" s="22">
        <v>41.59</v>
      </c>
      <c r="J2869" s="22" t="s">
        <v>54</v>
      </c>
      <c r="K2869" s="23">
        <v>0</v>
      </c>
      <c r="L2869" s="23" t="s">
        <v>55</v>
      </c>
      <c r="M2869" s="23" t="s">
        <v>84</v>
      </c>
      <c r="N2869" s="27">
        <v>41792</v>
      </c>
      <c r="O2869" s="23" t="s">
        <v>56</v>
      </c>
      <c r="P2869" t="str">
        <f t="shared" si="44"/>
        <v>INSERT INTO @DataTable (Deal, AdvanceDate, PROV, DealPurpose, RateType, BEACON, LTV, TDS, GDS, InsuranceType, PrincipalBalance, OccupancyType, AccountStatus, Closed_Date, DelinquencyBucket) VALUES (2868, '2011-11-25', 'ON', 'Purchase', 'Fixed', 0, 78.79, 42.16, 41.59, 'Conv', 0, 'Owner-Occupied', 'Closed', '2014-06-02', 'Current');</v>
      </c>
    </row>
    <row r="2870" spans="1:16" x14ac:dyDescent="0.35">
      <c r="A2870" s="19">
        <v>2869</v>
      </c>
      <c r="B2870" s="18">
        <v>40603</v>
      </c>
      <c r="C2870" s="19" t="s">
        <v>51</v>
      </c>
      <c r="D2870" s="19" t="s">
        <v>61</v>
      </c>
      <c r="E2870" s="19" t="s">
        <v>53</v>
      </c>
      <c r="F2870" s="19">
        <v>698</v>
      </c>
      <c r="G2870" s="19">
        <v>68.819999999999993</v>
      </c>
      <c r="H2870" s="19">
        <v>23.26</v>
      </c>
      <c r="I2870" s="19">
        <v>22.67</v>
      </c>
      <c r="J2870" s="19" t="s">
        <v>54</v>
      </c>
      <c r="K2870" s="20">
        <v>0</v>
      </c>
      <c r="L2870" s="20" t="s">
        <v>55</v>
      </c>
      <c r="M2870" s="20" t="s">
        <v>84</v>
      </c>
      <c r="N2870" s="26">
        <v>42201</v>
      </c>
      <c r="O2870" s="20" t="s">
        <v>56</v>
      </c>
      <c r="P2870" t="str">
        <f t="shared" si="44"/>
        <v>INSERT INTO @DataTable (Deal, AdvanceDate, PROV, DealPurpose, RateType, BEACON, LTV, TDS, GDS, InsuranceType, PrincipalBalance, OccupancyType, AccountStatus, Closed_Date, DelinquencyBucket) VALUES (2869, '2011-03-01', 'AB', 'Purchase', 'Fixed', 698, 68.82, 23.26, 22.67, 'Conv', 0, 'Owner-Occupied', 'Closed', '2015-07-16', 'Current');</v>
      </c>
    </row>
    <row r="2871" spans="1:16" x14ac:dyDescent="0.35">
      <c r="A2871" s="22">
        <v>2870</v>
      </c>
      <c r="B2871" s="21">
        <v>41663</v>
      </c>
      <c r="C2871" s="22" t="s">
        <v>51</v>
      </c>
      <c r="D2871" s="22" t="s">
        <v>61</v>
      </c>
      <c r="E2871" s="22" t="s">
        <v>53</v>
      </c>
      <c r="F2871" s="22">
        <v>695</v>
      </c>
      <c r="G2871" s="22">
        <v>95</v>
      </c>
      <c r="H2871" s="22">
        <v>30.68</v>
      </c>
      <c r="I2871" s="22">
        <v>29.21</v>
      </c>
      <c r="J2871" s="22" t="s">
        <v>60</v>
      </c>
      <c r="K2871" s="23">
        <v>377106.91</v>
      </c>
      <c r="L2871" s="23" t="s">
        <v>55</v>
      </c>
      <c r="M2871" s="23" t="s">
        <v>83</v>
      </c>
      <c r="N2871" s="27"/>
      <c r="O2871" s="23" t="s">
        <v>56</v>
      </c>
      <c r="P2871" t="str">
        <f t="shared" si="44"/>
        <v>INSERT INTO @DataTable (Deal, AdvanceDate, PROV, DealPurpose, RateType, BEACON, LTV, TDS, GDS, InsuranceType, PrincipalBalance, OccupancyType, AccountStatus, Closed_Date, DelinquencyBucket) VALUES (2870, '2014-01-24', 'AB', 'Purchase', 'Fixed', 695, 95, 30.68, 29.21, 'HiRatio', 377106.91, 'Owner-Occupied', 'Open', '1900-01-00', 'Current');</v>
      </c>
    </row>
    <row r="2872" spans="1:16" x14ac:dyDescent="0.35">
      <c r="A2872" s="19">
        <v>2871</v>
      </c>
      <c r="B2872" s="18">
        <v>41926</v>
      </c>
      <c r="C2872" s="19" t="s">
        <v>57</v>
      </c>
      <c r="D2872" s="19" t="s">
        <v>61</v>
      </c>
      <c r="E2872" s="19" t="s">
        <v>40</v>
      </c>
      <c r="F2872" s="19">
        <v>805</v>
      </c>
      <c r="G2872" s="19">
        <v>76.28</v>
      </c>
      <c r="H2872" s="19">
        <v>25.96</v>
      </c>
      <c r="I2872" s="19">
        <v>21.63</v>
      </c>
      <c r="J2872" s="19" t="s">
        <v>54</v>
      </c>
      <c r="K2872" s="20">
        <v>418211.43</v>
      </c>
      <c r="L2872" s="20" t="s">
        <v>55</v>
      </c>
      <c r="M2872" s="20" t="s">
        <v>83</v>
      </c>
      <c r="N2872" s="26"/>
      <c r="O2872" s="20" t="s">
        <v>56</v>
      </c>
      <c r="P2872" t="str">
        <f t="shared" si="44"/>
        <v>INSERT INTO @DataTable (Deal, AdvanceDate, PROV, DealPurpose, RateType, BEACON, LTV, TDS, GDS, InsuranceType, PrincipalBalance, OccupancyType, AccountStatus, Closed_Date, DelinquencyBucket) VALUES (2871, '2014-10-14', 'ON', 'Purchase', 'ARM', 805, 76.28, 25.96, 21.63, 'Conv', 418211.43, 'Owner-Occupied', 'Open', '1900-01-00', 'Current');</v>
      </c>
    </row>
    <row r="2873" spans="1:16" x14ac:dyDescent="0.35">
      <c r="A2873" s="22">
        <v>2872</v>
      </c>
      <c r="B2873" s="21">
        <v>41625</v>
      </c>
      <c r="C2873" s="22" t="s">
        <v>57</v>
      </c>
      <c r="D2873" s="22" t="s">
        <v>61</v>
      </c>
      <c r="E2873" s="22" t="s">
        <v>53</v>
      </c>
      <c r="F2873" s="22">
        <v>801</v>
      </c>
      <c r="G2873" s="22">
        <v>90</v>
      </c>
      <c r="H2873" s="22">
        <v>22.37</v>
      </c>
      <c r="I2873" s="22">
        <v>22.32</v>
      </c>
      <c r="J2873" s="22" t="s">
        <v>60</v>
      </c>
      <c r="K2873" s="23">
        <v>130628</v>
      </c>
      <c r="L2873" s="23" t="s">
        <v>55</v>
      </c>
      <c r="M2873" s="23" t="s">
        <v>83</v>
      </c>
      <c r="N2873" s="27"/>
      <c r="O2873" s="23" t="s">
        <v>56</v>
      </c>
      <c r="P2873" t="str">
        <f t="shared" si="44"/>
        <v>INSERT INTO @DataTable (Deal, AdvanceDate, PROV, DealPurpose, RateType, BEACON, LTV, TDS, GDS, InsuranceType, PrincipalBalance, OccupancyType, AccountStatus, Closed_Date, DelinquencyBucket) VALUES (2872, '2013-12-17', 'ON', 'Purchase', 'Fixed', 801, 90, 22.37, 22.32, 'HiRatio', 130628, 'Owner-Occupied', 'Open', '1900-01-00', 'Current');</v>
      </c>
    </row>
    <row r="2874" spans="1:16" x14ac:dyDescent="0.35">
      <c r="A2874" s="19">
        <v>2873</v>
      </c>
      <c r="B2874" s="18">
        <v>42173</v>
      </c>
      <c r="C2874" s="19" t="s">
        <v>57</v>
      </c>
      <c r="D2874" s="19" t="s">
        <v>61</v>
      </c>
      <c r="E2874" s="19" t="s">
        <v>53</v>
      </c>
      <c r="F2874" s="19">
        <v>737</v>
      </c>
      <c r="G2874" s="19">
        <v>95</v>
      </c>
      <c r="H2874" s="19">
        <v>43.95</v>
      </c>
      <c r="I2874" s="19">
        <v>29.73</v>
      </c>
      <c r="J2874" s="19" t="s">
        <v>60</v>
      </c>
      <c r="K2874" s="20">
        <v>172323.8</v>
      </c>
      <c r="L2874" s="20" t="s">
        <v>55</v>
      </c>
      <c r="M2874" s="20" t="s">
        <v>83</v>
      </c>
      <c r="N2874" s="26"/>
      <c r="O2874" s="20" t="s">
        <v>56</v>
      </c>
      <c r="P2874" t="str">
        <f t="shared" si="44"/>
        <v>INSERT INTO @DataTable (Deal, AdvanceDate, PROV, DealPurpose, RateType, BEACON, LTV, TDS, GDS, InsuranceType, PrincipalBalance, OccupancyType, AccountStatus, Closed_Date, DelinquencyBucket) VALUES (2873, '2015-06-18', 'ON', 'Purchase', 'Fixed', 737, 95, 43.95, 29.73, 'HiRatio', 172323.8, 'Owner-Occupied', 'Open', '1900-01-00', 'Current');</v>
      </c>
    </row>
    <row r="2875" spans="1:16" x14ac:dyDescent="0.35">
      <c r="A2875" s="22">
        <v>2874</v>
      </c>
      <c r="B2875" s="21">
        <v>41817</v>
      </c>
      <c r="C2875" s="22" t="s">
        <v>57</v>
      </c>
      <c r="D2875" s="22" t="s">
        <v>61</v>
      </c>
      <c r="E2875" s="22" t="s">
        <v>53</v>
      </c>
      <c r="F2875" s="22">
        <v>790</v>
      </c>
      <c r="G2875" s="22">
        <v>90</v>
      </c>
      <c r="H2875" s="22">
        <v>40.53</v>
      </c>
      <c r="I2875" s="22">
        <v>38.119999999999997</v>
      </c>
      <c r="J2875" s="22" t="s">
        <v>60</v>
      </c>
      <c r="K2875" s="23">
        <v>464676.73</v>
      </c>
      <c r="L2875" s="23" t="s">
        <v>55</v>
      </c>
      <c r="M2875" s="23" t="s">
        <v>83</v>
      </c>
      <c r="N2875" s="27"/>
      <c r="O2875" s="23" t="s">
        <v>56</v>
      </c>
      <c r="P2875" t="str">
        <f t="shared" si="44"/>
        <v>INSERT INTO @DataTable (Deal, AdvanceDate, PROV, DealPurpose, RateType, BEACON, LTV, TDS, GDS, InsuranceType, PrincipalBalance, OccupancyType, AccountStatus, Closed_Date, DelinquencyBucket) VALUES (2874, '2014-06-27', 'ON', 'Purchase', 'Fixed', 790, 90, 40.53, 38.12, 'HiRatio', 464676.73, 'Owner-Occupied', 'Open', '1900-01-00', 'Current');</v>
      </c>
    </row>
    <row r="2876" spans="1:16" x14ac:dyDescent="0.35">
      <c r="A2876" s="19">
        <v>2875</v>
      </c>
      <c r="B2876" s="18">
        <v>42207</v>
      </c>
      <c r="C2876" s="19" t="s">
        <v>57</v>
      </c>
      <c r="D2876" s="19" t="s">
        <v>61</v>
      </c>
      <c r="E2876" s="19" t="s">
        <v>40</v>
      </c>
      <c r="F2876" s="19">
        <v>747</v>
      </c>
      <c r="G2876" s="19">
        <v>90</v>
      </c>
      <c r="H2876" s="19">
        <v>29.85</v>
      </c>
      <c r="I2876" s="19">
        <v>19.16</v>
      </c>
      <c r="J2876" s="19" t="s">
        <v>60</v>
      </c>
      <c r="K2876" s="20">
        <v>264017.68</v>
      </c>
      <c r="L2876" s="20" t="s">
        <v>55</v>
      </c>
      <c r="M2876" s="20" t="s">
        <v>83</v>
      </c>
      <c r="N2876" s="26"/>
      <c r="O2876" s="20" t="s">
        <v>56</v>
      </c>
      <c r="P2876" t="str">
        <f t="shared" si="44"/>
        <v>INSERT INTO @DataTable (Deal, AdvanceDate, PROV, DealPurpose, RateType, BEACON, LTV, TDS, GDS, InsuranceType, PrincipalBalance, OccupancyType, AccountStatus, Closed_Date, DelinquencyBucket) VALUES (2875, '2015-07-22', 'ON', 'Purchase', 'ARM', 747, 90, 29.85, 19.16, 'HiRatio', 264017.68, 'Owner-Occupied', 'Open', '1900-01-00', 'Current');</v>
      </c>
    </row>
    <row r="2877" spans="1:16" x14ac:dyDescent="0.35">
      <c r="A2877" s="22">
        <v>2876</v>
      </c>
      <c r="B2877" s="21">
        <v>41983</v>
      </c>
      <c r="C2877" s="22" t="s">
        <v>51</v>
      </c>
      <c r="D2877" s="22" t="s">
        <v>61</v>
      </c>
      <c r="E2877" s="22" t="s">
        <v>53</v>
      </c>
      <c r="F2877" s="22">
        <v>661</v>
      </c>
      <c r="G2877" s="22">
        <v>95</v>
      </c>
      <c r="H2877" s="22">
        <v>39.14</v>
      </c>
      <c r="I2877" s="22">
        <v>22.26</v>
      </c>
      <c r="J2877" s="22" t="s">
        <v>60</v>
      </c>
      <c r="K2877" s="23">
        <v>315162.65000000002</v>
      </c>
      <c r="L2877" s="23" t="s">
        <v>55</v>
      </c>
      <c r="M2877" s="23" t="s">
        <v>83</v>
      </c>
      <c r="N2877" s="27"/>
      <c r="O2877" s="23" t="s">
        <v>56</v>
      </c>
      <c r="P2877" t="str">
        <f t="shared" si="44"/>
        <v>INSERT INTO @DataTable (Deal, AdvanceDate, PROV, DealPurpose, RateType, BEACON, LTV, TDS, GDS, InsuranceType, PrincipalBalance, OccupancyType, AccountStatus, Closed_Date, DelinquencyBucket) VALUES (2876, '2014-12-10', 'AB', 'Purchase', 'Fixed', 661, 95, 39.14, 22.26, 'HiRatio', 315162.65, 'Owner-Occupied', 'Open', '1900-01-00', 'Current');</v>
      </c>
    </row>
    <row r="2878" spans="1:16" x14ac:dyDescent="0.35">
      <c r="A2878" s="19">
        <v>2877</v>
      </c>
      <c r="B2878" s="18">
        <v>40749</v>
      </c>
      <c r="C2878" s="19" t="s">
        <v>74</v>
      </c>
      <c r="D2878" s="19" t="s">
        <v>61</v>
      </c>
      <c r="E2878" s="19" t="s">
        <v>40</v>
      </c>
      <c r="F2878" s="19">
        <v>779</v>
      </c>
      <c r="G2878" s="19">
        <v>90</v>
      </c>
      <c r="H2878" s="19">
        <v>31.46</v>
      </c>
      <c r="I2878" s="19">
        <v>29.81</v>
      </c>
      <c r="J2878" s="19" t="s">
        <v>60</v>
      </c>
      <c r="K2878" s="20">
        <v>0</v>
      </c>
      <c r="L2878" s="20" t="s">
        <v>55</v>
      </c>
      <c r="M2878" s="20" t="s">
        <v>84</v>
      </c>
      <c r="N2878" s="26">
        <v>41480</v>
      </c>
      <c r="O2878" s="20" t="s">
        <v>56</v>
      </c>
      <c r="P2878" t="str">
        <f t="shared" si="44"/>
        <v>INSERT INTO @DataTable (Deal, AdvanceDate, PROV, DealPurpose, RateType, BEACON, LTV, TDS, GDS, InsuranceType, PrincipalBalance, OccupancyType, AccountStatus, Closed_Date, DelinquencyBucket) VALUES (2877, '2011-07-25', 'MB', 'Purchase', 'ARM', 779, 90, 31.46, 29.81, 'HiRatio', 0, 'Owner-Occupied', 'Closed', '2013-07-25', 'Current');</v>
      </c>
    </row>
    <row r="2879" spans="1:16" x14ac:dyDescent="0.35">
      <c r="A2879" s="22">
        <v>2878</v>
      </c>
      <c r="B2879" s="21">
        <v>42439</v>
      </c>
      <c r="C2879" s="22" t="s">
        <v>57</v>
      </c>
      <c r="D2879" s="22" t="s">
        <v>61</v>
      </c>
      <c r="E2879" s="22" t="s">
        <v>53</v>
      </c>
      <c r="F2879" s="22">
        <v>759</v>
      </c>
      <c r="G2879" s="22">
        <v>94.46</v>
      </c>
      <c r="H2879" s="22">
        <v>39</v>
      </c>
      <c r="I2879" s="22">
        <v>29.03</v>
      </c>
      <c r="J2879" s="22" t="s">
        <v>60</v>
      </c>
      <c r="K2879" s="23">
        <v>534925.32999999996</v>
      </c>
      <c r="L2879" s="23" t="s">
        <v>55</v>
      </c>
      <c r="M2879" s="23" t="s">
        <v>83</v>
      </c>
      <c r="N2879" s="27"/>
      <c r="O2879" s="23" t="s">
        <v>56</v>
      </c>
      <c r="P2879" t="str">
        <f t="shared" si="44"/>
        <v>INSERT INTO @DataTable (Deal, AdvanceDate, PROV, DealPurpose, RateType, BEACON, LTV, TDS, GDS, InsuranceType, PrincipalBalance, OccupancyType, AccountStatus, Closed_Date, DelinquencyBucket) VALUES (2878, '2016-03-10', 'ON', 'Purchase', 'Fixed', 759, 94.46, 39, 29.03, 'HiRatio', 534925.33, 'Owner-Occupied', 'Open', '1900-01-00', 'Current');</v>
      </c>
    </row>
    <row r="2880" spans="1:16" x14ac:dyDescent="0.35">
      <c r="A2880" s="19">
        <v>2879</v>
      </c>
      <c r="B2880" s="18">
        <v>42503</v>
      </c>
      <c r="C2880" s="19" t="s">
        <v>57</v>
      </c>
      <c r="D2880" s="19" t="s">
        <v>52</v>
      </c>
      <c r="E2880" s="19" t="s">
        <v>53</v>
      </c>
      <c r="F2880" s="19">
        <v>815</v>
      </c>
      <c r="G2880" s="19">
        <v>70</v>
      </c>
      <c r="H2880" s="19">
        <v>23.57</v>
      </c>
      <c r="I2880" s="19">
        <v>22.33</v>
      </c>
      <c r="J2880" s="19" t="s">
        <v>54</v>
      </c>
      <c r="K2880" s="20">
        <v>273381.3</v>
      </c>
      <c r="L2880" s="20" t="s">
        <v>55</v>
      </c>
      <c r="M2880" s="20" t="s">
        <v>83</v>
      </c>
      <c r="N2880" s="26"/>
      <c r="O2880" s="20" t="s">
        <v>56</v>
      </c>
      <c r="P2880" t="str">
        <f t="shared" si="44"/>
        <v>INSERT INTO @DataTable (Deal, AdvanceDate, PROV, DealPurpose, RateType, BEACON, LTV, TDS, GDS, InsuranceType, PrincipalBalance, OccupancyType, AccountStatus, Closed_Date, DelinquencyBucket) VALUES (2879, '2016-05-13', 'ON', 'Refinance External', 'Fixed', 815, 70, 23.57, 22.33, 'Conv', 273381.3, 'Owner-Occupied', 'Open', '1900-01-00', 'Current');</v>
      </c>
    </row>
    <row r="2881" spans="1:16" x14ac:dyDescent="0.35">
      <c r="A2881" s="22">
        <v>2880</v>
      </c>
      <c r="B2881" s="21">
        <v>41831</v>
      </c>
      <c r="C2881" s="22" t="s">
        <v>51</v>
      </c>
      <c r="D2881" s="22" t="s">
        <v>61</v>
      </c>
      <c r="E2881" s="22" t="s">
        <v>53</v>
      </c>
      <c r="F2881" s="22">
        <v>750</v>
      </c>
      <c r="G2881" s="22">
        <v>95</v>
      </c>
      <c r="H2881" s="22">
        <v>43.2</v>
      </c>
      <c r="I2881" s="22">
        <v>27.55</v>
      </c>
      <c r="J2881" s="22" t="s">
        <v>60</v>
      </c>
      <c r="K2881" s="23">
        <v>505370.4</v>
      </c>
      <c r="L2881" s="23" t="s">
        <v>55</v>
      </c>
      <c r="M2881" s="23" t="s">
        <v>83</v>
      </c>
      <c r="N2881" s="27"/>
      <c r="O2881" s="23" t="s">
        <v>56</v>
      </c>
      <c r="P2881" t="str">
        <f t="shared" si="44"/>
        <v>INSERT INTO @DataTable (Deal, AdvanceDate, PROV, DealPurpose, RateType, BEACON, LTV, TDS, GDS, InsuranceType, PrincipalBalance, OccupancyType, AccountStatus, Closed_Date, DelinquencyBucket) VALUES (2880, '2014-07-11', 'AB', 'Purchase', 'Fixed', 750, 95, 43.2, 27.55, 'HiRatio', 505370.4, 'Owner-Occupied', 'Open', '1900-01-00', 'Current');</v>
      </c>
    </row>
    <row r="2882" spans="1:16" x14ac:dyDescent="0.35">
      <c r="A2882" s="19">
        <v>2881</v>
      </c>
      <c r="B2882" s="18">
        <v>41117</v>
      </c>
      <c r="C2882" s="19" t="s">
        <v>57</v>
      </c>
      <c r="D2882" s="19" t="s">
        <v>61</v>
      </c>
      <c r="E2882" s="19" t="s">
        <v>53</v>
      </c>
      <c r="F2882" s="19">
        <v>756</v>
      </c>
      <c r="G2882" s="19">
        <v>77.19</v>
      </c>
      <c r="H2882" s="19">
        <v>39.24</v>
      </c>
      <c r="I2882" s="19">
        <v>34.78</v>
      </c>
      <c r="J2882" s="19" t="s">
        <v>54</v>
      </c>
      <c r="K2882" s="20">
        <v>0</v>
      </c>
      <c r="L2882" s="20" t="s">
        <v>55</v>
      </c>
      <c r="M2882" s="20" t="s">
        <v>84</v>
      </c>
      <c r="N2882" s="26">
        <v>41316</v>
      </c>
      <c r="O2882" s="20" t="s">
        <v>56</v>
      </c>
      <c r="P2882" t="str">
        <f t="shared" si="44"/>
        <v>INSERT INTO @DataTable (Deal, AdvanceDate, PROV, DealPurpose, RateType, BEACON, LTV, TDS, GDS, InsuranceType, PrincipalBalance, OccupancyType, AccountStatus, Closed_Date, DelinquencyBucket) VALUES (2881, '2012-07-27', 'ON', 'Purchase', 'Fixed', 756, 77.19, 39.24, 34.78, 'Conv', 0, 'Owner-Occupied', 'Closed', '2013-02-11', 'Current');</v>
      </c>
    </row>
    <row r="2883" spans="1:16" x14ac:dyDescent="0.35">
      <c r="A2883" s="22">
        <v>2882</v>
      </c>
      <c r="B2883" s="21">
        <v>42237</v>
      </c>
      <c r="C2883" s="22" t="s">
        <v>51</v>
      </c>
      <c r="D2883" s="22" t="s">
        <v>68</v>
      </c>
      <c r="E2883" s="22" t="s">
        <v>40</v>
      </c>
      <c r="F2883" s="22">
        <v>759</v>
      </c>
      <c r="G2883" s="22">
        <v>92.6</v>
      </c>
      <c r="H2883" s="22">
        <v>35.270000000000003</v>
      </c>
      <c r="I2883" s="22">
        <v>22.41</v>
      </c>
      <c r="J2883" s="22" t="s">
        <v>60</v>
      </c>
      <c r="K2883" s="23">
        <v>234611.38</v>
      </c>
      <c r="L2883" s="23" t="s">
        <v>55</v>
      </c>
      <c r="M2883" s="23" t="s">
        <v>83</v>
      </c>
      <c r="N2883" s="27"/>
      <c r="O2883" s="23" t="s">
        <v>56</v>
      </c>
      <c r="P2883" t="str">
        <f t="shared" ref="P2883:P2946" si="45">"INSERT INTO @DataTable (Deal, AdvanceDate, PROV, DealPurpose, RateType, BEACON, LTV, TDS, GDS, InsuranceType, PrincipalBalance, OccupancyType, AccountStatus, Closed_Date, DelinquencyBucket) VALUES (" &amp; A2883 &amp; ", " &amp; "'" &amp; TEXT(B2883, "yyyy-mm-dd") &amp; "', '" &amp; C2883 &amp; "', '" &amp; D2883 &amp; "', '" &amp; E2883 &amp; "', " &amp; F2883 &amp; ", " &amp; G2883 &amp; ", " &amp; H2883 &amp; ", " &amp; I2883 &amp; ", '" &amp; J2883 &amp; "', " &amp; K2883 &amp; ", '" &amp; L2883 &amp; "', '" &amp; M2883 &amp; "', '" &amp;TEXT(N2883, "yyyy-mm-dd") &amp; "', '" &amp; O2883 &amp; "');"</f>
        <v>INSERT INTO @DataTable (Deal, AdvanceDate, PROV, DealPurpose, RateType, BEACON, LTV, TDS, GDS, InsuranceType, PrincipalBalance, OccupancyType, AccountStatus, Closed_Date, DelinquencyBucket) VALUES (2882, '2015-08-21', 'AB', 'Portable', 'ARM', 759, 92.6, 35.27, 22.41, 'HiRatio', 234611.38, 'Owner-Occupied', 'Open', '1900-01-00', 'Current');</v>
      </c>
    </row>
    <row r="2884" spans="1:16" x14ac:dyDescent="0.35">
      <c r="A2884" s="19">
        <v>2883</v>
      </c>
      <c r="B2884" s="18">
        <v>42527</v>
      </c>
      <c r="C2884" s="19" t="s">
        <v>57</v>
      </c>
      <c r="D2884" s="19" t="s">
        <v>61</v>
      </c>
      <c r="E2884" s="19" t="s">
        <v>40</v>
      </c>
      <c r="F2884" s="19">
        <v>0</v>
      </c>
      <c r="G2884" s="19">
        <v>74</v>
      </c>
      <c r="H2884" s="19">
        <v>37.33</v>
      </c>
      <c r="I2884" s="19">
        <v>4.09</v>
      </c>
      <c r="J2884" s="19" t="s">
        <v>54</v>
      </c>
      <c r="K2884" s="20">
        <v>148375.43</v>
      </c>
      <c r="L2884" s="20" t="s">
        <v>62</v>
      </c>
      <c r="M2884" s="20" t="s">
        <v>83</v>
      </c>
      <c r="N2884" s="26"/>
      <c r="O2884" s="20" t="s">
        <v>56</v>
      </c>
      <c r="P2884" t="str">
        <f t="shared" si="45"/>
        <v>INSERT INTO @DataTable (Deal, AdvanceDate, PROV, DealPurpose, RateType, BEACON, LTV, TDS, GDS, InsuranceType, PrincipalBalance, OccupancyType, AccountStatus, Closed_Date, DelinquencyBucket) VALUES (2883, '2016-06-06', 'ON', 'Purchase', 'ARM', 0, 74, 37.33, 4.09, 'Conv', 148375.43, 'Rental', 'Open', '1900-01-00', 'Current');</v>
      </c>
    </row>
    <row r="2885" spans="1:16" x14ac:dyDescent="0.35">
      <c r="A2885" s="22">
        <v>2884</v>
      </c>
      <c r="B2885" s="21">
        <v>42312</v>
      </c>
      <c r="C2885" s="22" t="s">
        <v>57</v>
      </c>
      <c r="D2885" s="22" t="s">
        <v>61</v>
      </c>
      <c r="E2885" s="22" t="s">
        <v>40</v>
      </c>
      <c r="F2885" s="22">
        <v>715</v>
      </c>
      <c r="G2885" s="22">
        <v>95</v>
      </c>
      <c r="H2885" s="22">
        <v>28.57</v>
      </c>
      <c r="I2885" s="22">
        <v>28.19</v>
      </c>
      <c r="J2885" s="22" t="s">
        <v>60</v>
      </c>
      <c r="K2885" s="23">
        <v>234952.37</v>
      </c>
      <c r="L2885" s="23" t="s">
        <v>55</v>
      </c>
      <c r="M2885" s="23" t="s">
        <v>83</v>
      </c>
      <c r="N2885" s="27"/>
      <c r="O2885" s="23" t="s">
        <v>56</v>
      </c>
      <c r="P2885" t="str">
        <f t="shared" si="45"/>
        <v>INSERT INTO @DataTable (Deal, AdvanceDate, PROV, DealPurpose, RateType, BEACON, LTV, TDS, GDS, InsuranceType, PrincipalBalance, OccupancyType, AccountStatus, Closed_Date, DelinquencyBucket) VALUES (2884, '2015-11-04', 'ON', 'Purchase', 'ARM', 715, 95, 28.57, 28.19, 'HiRatio', 234952.37, 'Owner-Occupied', 'Open', '1900-01-00', 'Current');</v>
      </c>
    </row>
    <row r="2886" spans="1:16" x14ac:dyDescent="0.35">
      <c r="A2886" s="19">
        <v>2885</v>
      </c>
      <c r="B2886" s="18">
        <v>42165</v>
      </c>
      <c r="C2886" s="19" t="s">
        <v>57</v>
      </c>
      <c r="D2886" s="19" t="s">
        <v>52</v>
      </c>
      <c r="E2886" s="19" t="s">
        <v>40</v>
      </c>
      <c r="F2886" s="19">
        <v>710</v>
      </c>
      <c r="G2886" s="19">
        <v>62.5</v>
      </c>
      <c r="H2886" s="19">
        <v>29.59</v>
      </c>
      <c r="I2886" s="19">
        <v>25.3</v>
      </c>
      <c r="J2886" s="19" t="s">
        <v>54</v>
      </c>
      <c r="K2886" s="20">
        <v>335538.95</v>
      </c>
      <c r="L2886" s="20" t="s">
        <v>55</v>
      </c>
      <c r="M2886" s="20" t="s">
        <v>83</v>
      </c>
      <c r="N2886" s="26"/>
      <c r="O2886" s="20" t="s">
        <v>56</v>
      </c>
      <c r="P2886" t="str">
        <f t="shared" si="45"/>
        <v>INSERT INTO @DataTable (Deal, AdvanceDate, PROV, DealPurpose, RateType, BEACON, LTV, TDS, GDS, InsuranceType, PrincipalBalance, OccupancyType, AccountStatus, Closed_Date, DelinquencyBucket) VALUES (2885, '2015-06-10', 'ON', 'Refinance External', 'ARM', 710, 62.5, 29.59, 25.3, 'Conv', 335538.95, 'Owner-Occupied', 'Open', '1900-01-00', 'Current');</v>
      </c>
    </row>
    <row r="2887" spans="1:16" x14ac:dyDescent="0.35">
      <c r="A2887" s="22">
        <v>2886</v>
      </c>
      <c r="B2887" s="21">
        <v>41600</v>
      </c>
      <c r="C2887" s="22" t="s">
        <v>57</v>
      </c>
      <c r="D2887" s="22" t="s">
        <v>61</v>
      </c>
      <c r="E2887" s="22" t="s">
        <v>40</v>
      </c>
      <c r="F2887" s="22">
        <v>796</v>
      </c>
      <c r="G2887" s="22">
        <v>89.32</v>
      </c>
      <c r="H2887" s="22">
        <v>25.14</v>
      </c>
      <c r="I2887" s="22">
        <v>24.97</v>
      </c>
      <c r="J2887" s="22" t="s">
        <v>60</v>
      </c>
      <c r="K2887" s="23">
        <v>227145.79</v>
      </c>
      <c r="L2887" s="23" t="s">
        <v>55</v>
      </c>
      <c r="M2887" s="23" t="s">
        <v>83</v>
      </c>
      <c r="N2887" s="27"/>
      <c r="O2887" s="23" t="s">
        <v>56</v>
      </c>
      <c r="P2887" t="str">
        <f t="shared" si="45"/>
        <v>INSERT INTO @DataTable (Deal, AdvanceDate, PROV, DealPurpose, RateType, BEACON, LTV, TDS, GDS, InsuranceType, PrincipalBalance, OccupancyType, AccountStatus, Closed_Date, DelinquencyBucket) VALUES (2886, '2013-11-22', 'ON', 'Purchase', 'ARM', 796, 89.32, 25.14, 24.97, 'HiRatio', 227145.79, 'Owner-Occupied', 'Open', '1900-01-00', 'Current');</v>
      </c>
    </row>
    <row r="2888" spans="1:16" x14ac:dyDescent="0.35">
      <c r="A2888" s="19">
        <v>2887</v>
      </c>
      <c r="B2888" s="18">
        <v>42130</v>
      </c>
      <c r="C2888" s="19" t="s">
        <v>57</v>
      </c>
      <c r="D2888" s="19" t="s">
        <v>59</v>
      </c>
      <c r="E2888" s="19" t="s">
        <v>40</v>
      </c>
      <c r="F2888" s="19">
        <v>792</v>
      </c>
      <c r="G2888" s="19">
        <v>84.66</v>
      </c>
      <c r="H2888" s="19">
        <v>33.36</v>
      </c>
      <c r="I2888" s="19">
        <v>22.15</v>
      </c>
      <c r="J2888" s="19" t="s">
        <v>60</v>
      </c>
      <c r="K2888" s="20">
        <v>313022.8</v>
      </c>
      <c r="L2888" s="20" t="s">
        <v>55</v>
      </c>
      <c r="M2888" s="20" t="s">
        <v>83</v>
      </c>
      <c r="N2888" s="26"/>
      <c r="O2888" s="20" t="s">
        <v>56</v>
      </c>
      <c r="P2888" t="str">
        <f t="shared" si="45"/>
        <v>INSERT INTO @DataTable (Deal, AdvanceDate, PROV, DealPurpose, RateType, BEACON, LTV, TDS, GDS, InsuranceType, PrincipalBalance, OccupancyType, AccountStatus, Closed_Date, DelinquencyBucket) VALUES (2887, '2015-05-06', 'ON', 'Transfer', 'ARM', 792, 84.66, 33.36, 22.15, 'HiRatio', 313022.8, 'Owner-Occupied', 'Open', '1900-01-00', 'Current');</v>
      </c>
    </row>
    <row r="2889" spans="1:16" x14ac:dyDescent="0.35">
      <c r="A2889" s="22">
        <v>2888</v>
      </c>
      <c r="B2889" s="21">
        <v>40792</v>
      </c>
      <c r="C2889" s="22" t="s">
        <v>65</v>
      </c>
      <c r="D2889" s="22" t="s">
        <v>52</v>
      </c>
      <c r="E2889" s="22" t="s">
        <v>40</v>
      </c>
      <c r="F2889" s="22">
        <v>691</v>
      </c>
      <c r="G2889" s="22">
        <v>80</v>
      </c>
      <c r="H2889" s="22">
        <v>37.299999999999997</v>
      </c>
      <c r="I2889" s="22">
        <v>24.38</v>
      </c>
      <c r="J2889" s="22" t="s">
        <v>54</v>
      </c>
      <c r="K2889" s="23">
        <v>0</v>
      </c>
      <c r="L2889" s="23" t="s">
        <v>62</v>
      </c>
      <c r="M2889" s="23" t="s">
        <v>84</v>
      </c>
      <c r="N2889" s="27">
        <v>41936</v>
      </c>
      <c r="O2889" s="23" t="s">
        <v>56</v>
      </c>
      <c r="P2889" t="str">
        <f t="shared" si="45"/>
        <v>INSERT INTO @DataTable (Deal, AdvanceDate, PROV, DealPurpose, RateType, BEACON, LTV, TDS, GDS, InsuranceType, PrincipalBalance, OccupancyType, AccountStatus, Closed_Date, DelinquencyBucket) VALUES (2888, '2011-09-06', 'NS', 'Refinance External', 'ARM', 691, 80, 37.3, 24.38, 'Conv', 0, 'Rental', 'Closed', '2014-10-24', 'Current');</v>
      </c>
    </row>
    <row r="2890" spans="1:16" x14ac:dyDescent="0.35">
      <c r="A2890" s="19">
        <v>2889</v>
      </c>
      <c r="B2890" s="18">
        <v>41592</v>
      </c>
      <c r="C2890" s="19" t="s">
        <v>57</v>
      </c>
      <c r="D2890" s="19" t="s">
        <v>61</v>
      </c>
      <c r="E2890" s="19" t="s">
        <v>53</v>
      </c>
      <c r="F2890" s="19">
        <v>762</v>
      </c>
      <c r="G2890" s="19">
        <v>95</v>
      </c>
      <c r="H2890" s="19">
        <v>37.49</v>
      </c>
      <c r="I2890" s="19">
        <v>15.76</v>
      </c>
      <c r="J2890" s="19" t="s">
        <v>60</v>
      </c>
      <c r="K2890" s="20">
        <v>185827.96</v>
      </c>
      <c r="L2890" s="20" t="s">
        <v>55</v>
      </c>
      <c r="M2890" s="20" t="s">
        <v>83</v>
      </c>
      <c r="N2890" s="26"/>
      <c r="O2890" s="20" t="s">
        <v>56</v>
      </c>
      <c r="P2890" t="str">
        <f t="shared" si="45"/>
        <v>INSERT INTO @DataTable (Deal, AdvanceDate, PROV, DealPurpose, RateType, BEACON, LTV, TDS, GDS, InsuranceType, PrincipalBalance, OccupancyType, AccountStatus, Closed_Date, DelinquencyBucket) VALUES (2889, '2013-11-14', 'ON', 'Purchase', 'Fixed', 762, 95, 37.49, 15.76, 'HiRatio', 185827.96, 'Owner-Occupied', 'Open', '1900-01-00', 'Current');</v>
      </c>
    </row>
    <row r="2891" spans="1:16" x14ac:dyDescent="0.35">
      <c r="A2891" s="22">
        <v>2890</v>
      </c>
      <c r="B2891" s="21">
        <v>41953</v>
      </c>
      <c r="C2891" s="22" t="s">
        <v>57</v>
      </c>
      <c r="D2891" s="22" t="s">
        <v>61</v>
      </c>
      <c r="E2891" s="22" t="s">
        <v>53</v>
      </c>
      <c r="F2891" s="22">
        <v>814</v>
      </c>
      <c r="G2891" s="22">
        <v>75</v>
      </c>
      <c r="H2891" s="22">
        <v>24.03</v>
      </c>
      <c r="I2891" s="22">
        <v>22.56</v>
      </c>
      <c r="J2891" s="22" t="s">
        <v>54</v>
      </c>
      <c r="K2891" s="23">
        <v>1243617.55</v>
      </c>
      <c r="L2891" s="23" t="s">
        <v>55</v>
      </c>
      <c r="M2891" s="23" t="s">
        <v>83</v>
      </c>
      <c r="N2891" s="27"/>
      <c r="O2891" s="23" t="s">
        <v>56</v>
      </c>
      <c r="P2891" t="str">
        <f t="shared" si="45"/>
        <v>INSERT INTO @DataTable (Deal, AdvanceDate, PROV, DealPurpose, RateType, BEACON, LTV, TDS, GDS, InsuranceType, PrincipalBalance, OccupancyType, AccountStatus, Closed_Date, DelinquencyBucket) VALUES (2890, '2014-11-10', 'ON', 'Purchase', 'Fixed', 814, 75, 24.03, 22.56, 'Conv', 1243617.55, 'Owner-Occupied', 'Open', '1900-01-00', 'Current');</v>
      </c>
    </row>
    <row r="2892" spans="1:16" x14ac:dyDescent="0.35">
      <c r="A2892" s="19">
        <v>2891</v>
      </c>
      <c r="B2892" s="18">
        <v>40889</v>
      </c>
      <c r="C2892" s="19" t="s">
        <v>57</v>
      </c>
      <c r="D2892" s="19" t="s">
        <v>61</v>
      </c>
      <c r="E2892" s="19" t="s">
        <v>53</v>
      </c>
      <c r="F2892" s="19">
        <v>656</v>
      </c>
      <c r="G2892" s="19">
        <v>89.92</v>
      </c>
      <c r="H2892" s="19">
        <v>40.6</v>
      </c>
      <c r="I2892" s="19">
        <v>29.31</v>
      </c>
      <c r="J2892" s="19" t="s">
        <v>60</v>
      </c>
      <c r="K2892" s="20">
        <v>162509.42000000001</v>
      </c>
      <c r="L2892" s="20" t="s">
        <v>55</v>
      </c>
      <c r="M2892" s="20" t="s">
        <v>83</v>
      </c>
      <c r="N2892" s="26"/>
      <c r="O2892" s="20" t="s">
        <v>56</v>
      </c>
      <c r="P2892" t="str">
        <f t="shared" si="45"/>
        <v>INSERT INTO @DataTable (Deal, AdvanceDate, PROV, DealPurpose, RateType, BEACON, LTV, TDS, GDS, InsuranceType, PrincipalBalance, OccupancyType, AccountStatus, Closed_Date, DelinquencyBucket) VALUES (2891, '2011-12-12', 'ON', 'Purchase', 'Fixed', 656, 89.92, 40.6, 29.31, 'HiRatio', 162509.42, 'Owner-Occupied', 'Open', '1900-01-00', 'Current');</v>
      </c>
    </row>
    <row r="2893" spans="1:16" x14ac:dyDescent="0.35">
      <c r="A2893" s="22">
        <v>2892</v>
      </c>
      <c r="B2893" s="21">
        <v>41718</v>
      </c>
      <c r="C2893" s="22" t="s">
        <v>51</v>
      </c>
      <c r="D2893" s="22" t="s">
        <v>61</v>
      </c>
      <c r="E2893" s="22" t="s">
        <v>53</v>
      </c>
      <c r="F2893" s="22">
        <v>772</v>
      </c>
      <c r="G2893" s="22">
        <v>94.98</v>
      </c>
      <c r="H2893" s="22">
        <v>32.270000000000003</v>
      </c>
      <c r="I2893" s="22">
        <v>20.190000000000001</v>
      </c>
      <c r="J2893" s="22" t="s">
        <v>60</v>
      </c>
      <c r="K2893" s="23">
        <v>376848.27</v>
      </c>
      <c r="L2893" s="23" t="s">
        <v>55</v>
      </c>
      <c r="M2893" s="23" t="s">
        <v>83</v>
      </c>
      <c r="N2893" s="27"/>
      <c r="O2893" s="23" t="s">
        <v>56</v>
      </c>
      <c r="P2893" t="str">
        <f t="shared" si="45"/>
        <v>INSERT INTO @DataTable (Deal, AdvanceDate, PROV, DealPurpose, RateType, BEACON, LTV, TDS, GDS, InsuranceType, PrincipalBalance, OccupancyType, AccountStatus, Closed_Date, DelinquencyBucket) VALUES (2892, '2014-03-20', 'AB', 'Purchase', 'Fixed', 772, 94.98, 32.27, 20.19, 'HiRatio', 376848.27, 'Owner-Occupied', 'Open', '1900-01-00', 'Current');</v>
      </c>
    </row>
    <row r="2894" spans="1:16" x14ac:dyDescent="0.35">
      <c r="A2894" s="19">
        <v>2893</v>
      </c>
      <c r="B2894" s="18">
        <v>40871</v>
      </c>
      <c r="C2894" s="19" t="s">
        <v>57</v>
      </c>
      <c r="D2894" s="19" t="s">
        <v>61</v>
      </c>
      <c r="E2894" s="19" t="s">
        <v>53</v>
      </c>
      <c r="F2894" s="19">
        <v>702</v>
      </c>
      <c r="G2894" s="19">
        <v>80</v>
      </c>
      <c r="H2894" s="19">
        <v>36.11</v>
      </c>
      <c r="I2894" s="19">
        <v>24.16</v>
      </c>
      <c r="J2894" s="19" t="s">
        <v>54</v>
      </c>
      <c r="K2894" s="20">
        <v>0</v>
      </c>
      <c r="L2894" s="20" t="s">
        <v>55</v>
      </c>
      <c r="M2894" s="20" t="s">
        <v>84</v>
      </c>
      <c r="N2894" s="26">
        <v>42699</v>
      </c>
      <c r="O2894" s="20" t="s">
        <v>56</v>
      </c>
      <c r="P2894" t="str">
        <f t="shared" si="45"/>
        <v>INSERT INTO @DataTable (Deal, AdvanceDate, PROV, DealPurpose, RateType, BEACON, LTV, TDS, GDS, InsuranceType, PrincipalBalance, OccupancyType, AccountStatus, Closed_Date, DelinquencyBucket) VALUES (2893, '2011-11-24', 'ON', 'Purchase', 'Fixed', 702, 80, 36.11, 24.16, 'Conv', 0, 'Owner-Occupied', 'Closed', '2016-11-25', 'Current');</v>
      </c>
    </row>
    <row r="2895" spans="1:16" x14ac:dyDescent="0.35">
      <c r="A2895" s="22">
        <v>2894</v>
      </c>
      <c r="B2895" s="21">
        <v>40823</v>
      </c>
      <c r="C2895" s="22" t="s">
        <v>51</v>
      </c>
      <c r="D2895" s="22" t="s">
        <v>52</v>
      </c>
      <c r="E2895" s="22" t="s">
        <v>53</v>
      </c>
      <c r="F2895" s="22">
        <v>753</v>
      </c>
      <c r="G2895" s="22">
        <v>85</v>
      </c>
      <c r="H2895" s="22">
        <v>38.61</v>
      </c>
      <c r="I2895" s="22">
        <v>27.17</v>
      </c>
      <c r="J2895" s="22" t="s">
        <v>60</v>
      </c>
      <c r="K2895" s="23">
        <v>0</v>
      </c>
      <c r="L2895" s="23" t="s">
        <v>55</v>
      </c>
      <c r="M2895" s="23" t="s">
        <v>84</v>
      </c>
      <c r="N2895" s="27">
        <v>42654</v>
      </c>
      <c r="O2895" s="23" t="s">
        <v>56</v>
      </c>
      <c r="P2895" t="str">
        <f t="shared" si="45"/>
        <v>INSERT INTO @DataTable (Deal, AdvanceDate, PROV, DealPurpose, RateType, BEACON, LTV, TDS, GDS, InsuranceType, PrincipalBalance, OccupancyType, AccountStatus, Closed_Date, DelinquencyBucket) VALUES (2894, '2011-10-07', 'AB', 'Refinance External', 'Fixed', 753, 85, 38.61, 27.17, 'HiRatio', 0, 'Owner-Occupied', 'Closed', '2016-10-11', 'Current');</v>
      </c>
    </row>
    <row r="2896" spans="1:16" x14ac:dyDescent="0.35">
      <c r="A2896" s="19">
        <v>2895</v>
      </c>
      <c r="B2896" s="18">
        <v>42607</v>
      </c>
      <c r="C2896" s="19" t="s">
        <v>57</v>
      </c>
      <c r="D2896" s="19" t="s">
        <v>61</v>
      </c>
      <c r="E2896" s="19" t="s">
        <v>53</v>
      </c>
      <c r="F2896" s="19">
        <v>803</v>
      </c>
      <c r="G2896" s="19">
        <v>95</v>
      </c>
      <c r="H2896" s="19">
        <v>37.29</v>
      </c>
      <c r="I2896" s="19">
        <v>21.2</v>
      </c>
      <c r="J2896" s="19" t="s">
        <v>60</v>
      </c>
      <c r="K2896" s="20">
        <v>371185.35</v>
      </c>
      <c r="L2896" s="20" t="s">
        <v>55</v>
      </c>
      <c r="M2896" s="20" t="s">
        <v>83</v>
      </c>
      <c r="N2896" s="26"/>
      <c r="O2896" s="20" t="s">
        <v>56</v>
      </c>
      <c r="P2896" t="str">
        <f t="shared" si="45"/>
        <v>INSERT INTO @DataTable (Deal, AdvanceDate, PROV, DealPurpose, RateType, BEACON, LTV, TDS, GDS, InsuranceType, PrincipalBalance, OccupancyType, AccountStatus, Closed_Date, DelinquencyBucket) VALUES (2895, '2016-08-25', 'ON', 'Purchase', 'Fixed', 803, 95, 37.29, 21.2, 'HiRatio', 371185.35, 'Owner-Occupied', 'Open', '1900-01-00', 'Current');</v>
      </c>
    </row>
    <row r="2897" spans="1:16" x14ac:dyDescent="0.35">
      <c r="A2897" s="22">
        <v>2896</v>
      </c>
      <c r="B2897" s="21">
        <v>42136</v>
      </c>
      <c r="C2897" s="22" t="s">
        <v>58</v>
      </c>
      <c r="D2897" s="22" t="s">
        <v>61</v>
      </c>
      <c r="E2897" s="22" t="s">
        <v>40</v>
      </c>
      <c r="F2897" s="22">
        <v>833</v>
      </c>
      <c r="G2897" s="22">
        <v>59.63</v>
      </c>
      <c r="H2897" s="22">
        <v>17.78</v>
      </c>
      <c r="I2897" s="22">
        <v>17.16</v>
      </c>
      <c r="J2897" s="22" t="s">
        <v>54</v>
      </c>
      <c r="K2897" s="23">
        <v>307999.27</v>
      </c>
      <c r="L2897" s="23" t="s">
        <v>55</v>
      </c>
      <c r="M2897" s="23" t="s">
        <v>83</v>
      </c>
      <c r="N2897" s="27"/>
      <c r="O2897" s="23" t="s">
        <v>56</v>
      </c>
      <c r="P2897" t="str">
        <f t="shared" si="45"/>
        <v>INSERT INTO @DataTable (Deal, AdvanceDate, PROV, DealPurpose, RateType, BEACON, LTV, TDS, GDS, InsuranceType, PrincipalBalance, OccupancyType, AccountStatus, Closed_Date, DelinquencyBucket) VALUES (2896, '2015-05-12', 'BC', 'Purchase', 'ARM', 833, 59.63, 17.78, 17.16, 'Conv', 307999.27, 'Owner-Occupied', 'Open', '1900-01-00', 'Current');</v>
      </c>
    </row>
    <row r="2898" spans="1:16" x14ac:dyDescent="0.35">
      <c r="A2898" s="19">
        <v>2897</v>
      </c>
      <c r="B2898" s="18">
        <v>42076</v>
      </c>
      <c r="C2898" s="19" t="s">
        <v>57</v>
      </c>
      <c r="D2898" s="19" t="s">
        <v>61</v>
      </c>
      <c r="E2898" s="19" t="s">
        <v>40</v>
      </c>
      <c r="F2898" s="19">
        <v>756</v>
      </c>
      <c r="G2898" s="19">
        <v>76.62</v>
      </c>
      <c r="H2898" s="19">
        <v>21.5</v>
      </c>
      <c r="I2898" s="19">
        <v>19.52</v>
      </c>
      <c r="J2898" s="19" t="s">
        <v>54</v>
      </c>
      <c r="K2898" s="20">
        <v>278116.14</v>
      </c>
      <c r="L2898" s="20" t="s">
        <v>55</v>
      </c>
      <c r="M2898" s="20" t="s">
        <v>83</v>
      </c>
      <c r="N2898" s="26"/>
      <c r="O2898" s="20" t="s">
        <v>56</v>
      </c>
      <c r="P2898" t="str">
        <f t="shared" si="45"/>
        <v>INSERT INTO @DataTable (Deal, AdvanceDate, PROV, DealPurpose, RateType, BEACON, LTV, TDS, GDS, InsuranceType, PrincipalBalance, OccupancyType, AccountStatus, Closed_Date, DelinquencyBucket) VALUES (2897, '2015-03-13', 'ON', 'Purchase', 'ARM', 756, 76.62, 21.5, 19.52, 'Conv', 278116.14, 'Owner-Occupied', 'Open', '1900-01-00', 'Current');</v>
      </c>
    </row>
    <row r="2899" spans="1:16" x14ac:dyDescent="0.35">
      <c r="A2899" s="22">
        <v>2898</v>
      </c>
      <c r="B2899" s="21">
        <v>42038</v>
      </c>
      <c r="C2899" s="22" t="s">
        <v>51</v>
      </c>
      <c r="D2899" s="22" t="s">
        <v>61</v>
      </c>
      <c r="E2899" s="22" t="s">
        <v>53</v>
      </c>
      <c r="F2899" s="22">
        <v>718</v>
      </c>
      <c r="G2899" s="22">
        <v>75.81</v>
      </c>
      <c r="H2899" s="22">
        <v>34.630000000000003</v>
      </c>
      <c r="I2899" s="22">
        <v>32.72</v>
      </c>
      <c r="J2899" s="22" t="s">
        <v>54</v>
      </c>
      <c r="K2899" s="23">
        <v>268513.24</v>
      </c>
      <c r="L2899" s="23" t="s">
        <v>55</v>
      </c>
      <c r="M2899" s="23" t="s">
        <v>83</v>
      </c>
      <c r="N2899" s="27"/>
      <c r="O2899" s="23" t="s">
        <v>56</v>
      </c>
      <c r="P2899" t="str">
        <f t="shared" si="45"/>
        <v>INSERT INTO @DataTable (Deal, AdvanceDate, PROV, DealPurpose, RateType, BEACON, LTV, TDS, GDS, InsuranceType, PrincipalBalance, OccupancyType, AccountStatus, Closed_Date, DelinquencyBucket) VALUES (2898, '2015-02-03', 'AB', 'Purchase', 'Fixed', 718, 75.81, 34.63, 32.72, 'Conv', 268513.24, 'Owner-Occupied', 'Open', '1900-01-00', 'Current');</v>
      </c>
    </row>
    <row r="2900" spans="1:16" x14ac:dyDescent="0.35">
      <c r="A2900" s="19">
        <v>2899</v>
      </c>
      <c r="B2900" s="18">
        <v>42338</v>
      </c>
      <c r="C2900" s="19" t="s">
        <v>57</v>
      </c>
      <c r="D2900" s="19" t="s">
        <v>61</v>
      </c>
      <c r="E2900" s="19" t="s">
        <v>53</v>
      </c>
      <c r="F2900" s="19">
        <v>688</v>
      </c>
      <c r="G2900" s="19">
        <v>95</v>
      </c>
      <c r="H2900" s="19">
        <v>41.98</v>
      </c>
      <c r="I2900" s="19">
        <v>15.41</v>
      </c>
      <c r="J2900" s="19" t="s">
        <v>60</v>
      </c>
      <c r="K2900" s="20">
        <v>255272.85</v>
      </c>
      <c r="L2900" s="20" t="s">
        <v>66</v>
      </c>
      <c r="M2900" s="20" t="s">
        <v>83</v>
      </c>
      <c r="N2900" s="26"/>
      <c r="O2900" s="20" t="s">
        <v>56</v>
      </c>
      <c r="P2900" t="str">
        <f t="shared" si="45"/>
        <v>INSERT INTO @DataTable (Deal, AdvanceDate, PROV, DealPurpose, RateType, BEACON, LTV, TDS, GDS, InsuranceType, PrincipalBalance, OccupancyType, AccountStatus, Closed_Date, DelinquencyBucket) VALUES (2899, '2015-11-30', 'ON', 'Purchase', 'Fixed', 688, 95, 41.98, 15.41, 'HiRatio', 255272.85, 'Second Home', 'Open', '1900-01-00', 'Current');</v>
      </c>
    </row>
    <row r="2901" spans="1:16" x14ac:dyDescent="0.35">
      <c r="A2901" s="22">
        <v>2900</v>
      </c>
      <c r="B2901" s="21">
        <v>40890</v>
      </c>
      <c r="C2901" s="22" t="s">
        <v>57</v>
      </c>
      <c r="D2901" s="22" t="s">
        <v>52</v>
      </c>
      <c r="E2901" s="22" t="s">
        <v>40</v>
      </c>
      <c r="F2901" s="22">
        <v>629</v>
      </c>
      <c r="G2901" s="22">
        <v>75</v>
      </c>
      <c r="H2901" s="22">
        <v>32.630000000000003</v>
      </c>
      <c r="I2901" s="22">
        <v>32.630000000000003</v>
      </c>
      <c r="J2901" s="22" t="s">
        <v>54</v>
      </c>
      <c r="K2901" s="23">
        <v>0</v>
      </c>
      <c r="L2901" s="23" t="s">
        <v>55</v>
      </c>
      <c r="M2901" s="23" t="s">
        <v>84</v>
      </c>
      <c r="N2901" s="27">
        <v>41121</v>
      </c>
      <c r="O2901" s="23" t="s">
        <v>56</v>
      </c>
      <c r="P2901" t="str">
        <f t="shared" si="45"/>
        <v>INSERT INTO @DataTable (Deal, AdvanceDate, PROV, DealPurpose, RateType, BEACON, LTV, TDS, GDS, InsuranceType, PrincipalBalance, OccupancyType, AccountStatus, Closed_Date, DelinquencyBucket) VALUES (2900, '2011-12-13', 'ON', 'Refinance External', 'ARM', 629, 75, 32.63, 32.63, 'Conv', 0, 'Owner-Occupied', 'Closed', '2012-07-31', 'Current');</v>
      </c>
    </row>
    <row r="2902" spans="1:16" x14ac:dyDescent="0.35">
      <c r="A2902" s="19">
        <v>2901</v>
      </c>
      <c r="B2902" s="18">
        <v>42431</v>
      </c>
      <c r="C2902" s="19" t="s">
        <v>58</v>
      </c>
      <c r="D2902" s="19" t="s">
        <v>59</v>
      </c>
      <c r="E2902" s="19" t="s">
        <v>53</v>
      </c>
      <c r="F2902" s="19">
        <v>789</v>
      </c>
      <c r="G2902" s="19">
        <v>90.24</v>
      </c>
      <c r="H2902" s="19">
        <v>33.479999999999997</v>
      </c>
      <c r="I2902" s="19">
        <v>20.79</v>
      </c>
      <c r="J2902" s="19" t="s">
        <v>54</v>
      </c>
      <c r="K2902" s="20">
        <v>191650.26</v>
      </c>
      <c r="L2902" s="20" t="s">
        <v>55</v>
      </c>
      <c r="M2902" s="20" t="s">
        <v>83</v>
      </c>
      <c r="N2902" s="26"/>
      <c r="O2902" s="20" t="s">
        <v>56</v>
      </c>
      <c r="P2902" t="str">
        <f t="shared" si="45"/>
        <v>INSERT INTO @DataTable (Deal, AdvanceDate, PROV, DealPurpose, RateType, BEACON, LTV, TDS, GDS, InsuranceType, PrincipalBalance, OccupancyType, AccountStatus, Closed_Date, DelinquencyBucket) VALUES (2901, '2016-03-02', 'BC', 'Transfer', 'Fixed', 789, 90.24, 33.48, 20.79, 'Conv', 191650.26, 'Owner-Occupied', 'Open', '1900-01-00', 'Current');</v>
      </c>
    </row>
    <row r="2903" spans="1:16" x14ac:dyDescent="0.35">
      <c r="A2903" s="22">
        <v>2902</v>
      </c>
      <c r="B2903" s="21">
        <v>40896</v>
      </c>
      <c r="C2903" s="22" t="s">
        <v>51</v>
      </c>
      <c r="D2903" s="22" t="s">
        <v>61</v>
      </c>
      <c r="E2903" s="22" t="s">
        <v>53</v>
      </c>
      <c r="F2903" s="22">
        <v>778</v>
      </c>
      <c r="G2903" s="22">
        <v>78.89</v>
      </c>
      <c r="H2903" s="22">
        <v>43.18</v>
      </c>
      <c r="I2903" s="22">
        <v>30.05</v>
      </c>
      <c r="J2903" s="22" t="s">
        <v>54</v>
      </c>
      <c r="K2903" s="23">
        <v>0</v>
      </c>
      <c r="L2903" s="23" t="s">
        <v>55</v>
      </c>
      <c r="M2903" s="23" t="s">
        <v>84</v>
      </c>
      <c r="N2903" s="27">
        <v>42279</v>
      </c>
      <c r="O2903" s="23" t="s">
        <v>56</v>
      </c>
      <c r="P2903" t="str">
        <f t="shared" si="45"/>
        <v>INSERT INTO @DataTable (Deal, AdvanceDate, PROV, DealPurpose, RateType, BEACON, LTV, TDS, GDS, InsuranceType, PrincipalBalance, OccupancyType, AccountStatus, Closed_Date, DelinquencyBucket) VALUES (2902, '2011-12-19', 'AB', 'Purchase', 'Fixed', 778, 78.89, 43.18, 30.05, 'Conv', 0, 'Owner-Occupied', 'Closed', '2015-10-02', 'Current');</v>
      </c>
    </row>
    <row r="2904" spans="1:16" x14ac:dyDescent="0.35">
      <c r="A2904" s="19">
        <v>2903</v>
      </c>
      <c r="B2904" s="18">
        <v>40746</v>
      </c>
      <c r="C2904" s="19" t="s">
        <v>57</v>
      </c>
      <c r="D2904" s="19" t="s">
        <v>79</v>
      </c>
      <c r="E2904" s="19" t="s">
        <v>53</v>
      </c>
      <c r="F2904" s="19">
        <v>662</v>
      </c>
      <c r="G2904" s="19">
        <v>85</v>
      </c>
      <c r="H2904" s="19">
        <v>39.47</v>
      </c>
      <c r="I2904" s="19">
        <v>24.55</v>
      </c>
      <c r="J2904" s="19" t="s">
        <v>60</v>
      </c>
      <c r="K2904" s="20">
        <v>0</v>
      </c>
      <c r="L2904" s="20" t="s">
        <v>55</v>
      </c>
      <c r="M2904" s="20" t="s">
        <v>84</v>
      </c>
      <c r="N2904" s="26">
        <v>41789</v>
      </c>
      <c r="O2904" s="20" t="s">
        <v>56</v>
      </c>
      <c r="P2904" t="str">
        <f t="shared" si="45"/>
        <v>INSERT INTO @DataTable (Deal, AdvanceDate, PROV, DealPurpose, RateType, BEACON, LTV, TDS, GDS, InsuranceType, PrincipalBalance, OccupancyType, AccountStatus, Closed_Date, DelinquencyBucket) VALUES (2903, '2011-07-22', 'ON', 'ETO External', 'Fixed', 662, 85, 39.47, 24.55, 'HiRatio', 0, 'Owner-Occupied', 'Closed', '2014-05-30', 'Current');</v>
      </c>
    </row>
    <row r="2905" spans="1:16" x14ac:dyDescent="0.35">
      <c r="A2905" s="22">
        <v>2904</v>
      </c>
      <c r="B2905" s="21">
        <v>42667</v>
      </c>
      <c r="C2905" s="22" t="s">
        <v>51</v>
      </c>
      <c r="D2905" s="22" t="s">
        <v>61</v>
      </c>
      <c r="E2905" s="22" t="s">
        <v>53</v>
      </c>
      <c r="F2905" s="22">
        <v>783</v>
      </c>
      <c r="G2905" s="22">
        <v>95</v>
      </c>
      <c r="H2905" s="22">
        <v>31.64</v>
      </c>
      <c r="I2905" s="22">
        <v>29.45</v>
      </c>
      <c r="J2905" s="22" t="s">
        <v>60</v>
      </c>
      <c r="K2905" s="23">
        <v>391452.01</v>
      </c>
      <c r="L2905" s="23" t="s">
        <v>55</v>
      </c>
      <c r="M2905" s="23" t="s">
        <v>83</v>
      </c>
      <c r="N2905" s="27"/>
      <c r="O2905" s="23" t="s">
        <v>56</v>
      </c>
      <c r="P2905" t="str">
        <f t="shared" si="45"/>
        <v>INSERT INTO @DataTable (Deal, AdvanceDate, PROV, DealPurpose, RateType, BEACON, LTV, TDS, GDS, InsuranceType, PrincipalBalance, OccupancyType, AccountStatus, Closed_Date, DelinquencyBucket) VALUES (2904, '2016-10-24', 'AB', 'Purchase', 'Fixed', 783, 95, 31.64, 29.45, 'HiRatio', 391452.01, 'Owner-Occupied', 'Open', '1900-01-00', 'Current');</v>
      </c>
    </row>
    <row r="2906" spans="1:16" x14ac:dyDescent="0.35">
      <c r="A2906" s="19">
        <v>2905</v>
      </c>
      <c r="B2906" s="18">
        <v>40976</v>
      </c>
      <c r="C2906" s="19" t="s">
        <v>57</v>
      </c>
      <c r="D2906" s="19" t="s">
        <v>61</v>
      </c>
      <c r="E2906" s="19" t="s">
        <v>53</v>
      </c>
      <c r="F2906" s="19">
        <v>771</v>
      </c>
      <c r="G2906" s="19">
        <v>90</v>
      </c>
      <c r="H2906" s="19">
        <v>39.979999999999997</v>
      </c>
      <c r="I2906" s="19">
        <v>30.23</v>
      </c>
      <c r="J2906" s="19" t="s">
        <v>60</v>
      </c>
      <c r="K2906" s="20">
        <v>233189.41</v>
      </c>
      <c r="L2906" s="20" t="s">
        <v>55</v>
      </c>
      <c r="M2906" s="20" t="s">
        <v>83</v>
      </c>
      <c r="N2906" s="26"/>
      <c r="O2906" s="20" t="s">
        <v>56</v>
      </c>
      <c r="P2906" t="str">
        <f t="shared" si="45"/>
        <v>INSERT INTO @DataTable (Deal, AdvanceDate, PROV, DealPurpose, RateType, BEACON, LTV, TDS, GDS, InsuranceType, PrincipalBalance, OccupancyType, AccountStatus, Closed_Date, DelinquencyBucket) VALUES (2905, '2012-03-08', 'ON', 'Purchase', 'Fixed', 771, 90, 39.98, 30.23, 'HiRatio', 233189.41, 'Owner-Occupied', 'Open', '1900-01-00', 'Current');</v>
      </c>
    </row>
    <row r="2907" spans="1:16" x14ac:dyDescent="0.35">
      <c r="A2907" s="22">
        <v>2906</v>
      </c>
      <c r="B2907" s="21">
        <v>41730</v>
      </c>
      <c r="C2907" s="22" t="s">
        <v>57</v>
      </c>
      <c r="D2907" s="22" t="s">
        <v>61</v>
      </c>
      <c r="E2907" s="22" t="s">
        <v>40</v>
      </c>
      <c r="F2907" s="22">
        <v>781</v>
      </c>
      <c r="G2907" s="22">
        <v>95</v>
      </c>
      <c r="H2907" s="22">
        <v>30.96</v>
      </c>
      <c r="I2907" s="22">
        <v>28.86</v>
      </c>
      <c r="J2907" s="22" t="s">
        <v>60</v>
      </c>
      <c r="K2907" s="23">
        <v>259601.15</v>
      </c>
      <c r="L2907" s="23" t="s">
        <v>55</v>
      </c>
      <c r="M2907" s="23" t="s">
        <v>83</v>
      </c>
      <c r="N2907" s="27"/>
      <c r="O2907" s="23" t="s">
        <v>56</v>
      </c>
      <c r="P2907" t="str">
        <f t="shared" si="45"/>
        <v>INSERT INTO @DataTable (Deal, AdvanceDate, PROV, DealPurpose, RateType, BEACON, LTV, TDS, GDS, InsuranceType, PrincipalBalance, OccupancyType, AccountStatus, Closed_Date, DelinquencyBucket) VALUES (2906, '2014-04-01', 'ON', 'Purchase', 'ARM', 781, 95, 30.96, 28.86, 'HiRatio', 259601.15, 'Owner-Occupied', 'Open', '1900-01-00', 'Current');</v>
      </c>
    </row>
    <row r="2908" spans="1:16" x14ac:dyDescent="0.35">
      <c r="A2908" s="19">
        <v>2907</v>
      </c>
      <c r="B2908" s="18">
        <v>41921</v>
      </c>
      <c r="C2908" s="19" t="s">
        <v>58</v>
      </c>
      <c r="D2908" s="19" t="s">
        <v>59</v>
      </c>
      <c r="E2908" s="19" t="s">
        <v>53</v>
      </c>
      <c r="F2908" s="19">
        <v>717</v>
      </c>
      <c r="G2908" s="19">
        <v>90.94</v>
      </c>
      <c r="H2908" s="19">
        <v>40.21</v>
      </c>
      <c r="I2908" s="19">
        <v>21.85</v>
      </c>
      <c r="J2908" s="19" t="s">
        <v>60</v>
      </c>
      <c r="K2908" s="20">
        <v>0</v>
      </c>
      <c r="L2908" s="20" t="s">
        <v>55</v>
      </c>
      <c r="M2908" s="20" t="s">
        <v>84</v>
      </c>
      <c r="N2908" s="26">
        <v>42279</v>
      </c>
      <c r="O2908" s="20" t="s">
        <v>56</v>
      </c>
      <c r="P2908" t="str">
        <f t="shared" si="45"/>
        <v>INSERT INTO @DataTable (Deal, AdvanceDate, PROV, DealPurpose, RateType, BEACON, LTV, TDS, GDS, InsuranceType, PrincipalBalance, OccupancyType, AccountStatus, Closed_Date, DelinquencyBucket) VALUES (2907, '2014-10-09', 'BC', 'Transfer', 'Fixed', 717, 90.94, 40.21, 21.85, 'HiRatio', 0, 'Owner-Occupied', 'Closed', '2015-10-02', 'Current');</v>
      </c>
    </row>
    <row r="2909" spans="1:16" x14ac:dyDescent="0.35">
      <c r="A2909" s="22">
        <v>2908</v>
      </c>
      <c r="B2909" s="21">
        <v>41240</v>
      </c>
      <c r="C2909" s="22" t="s">
        <v>57</v>
      </c>
      <c r="D2909" s="22" t="s">
        <v>61</v>
      </c>
      <c r="E2909" s="22" t="s">
        <v>53</v>
      </c>
      <c r="F2909" s="22">
        <v>687</v>
      </c>
      <c r="G2909" s="22">
        <v>90</v>
      </c>
      <c r="H2909" s="22">
        <v>36.549999999999997</v>
      </c>
      <c r="I2909" s="22">
        <v>36.549999999999997</v>
      </c>
      <c r="J2909" s="22" t="s">
        <v>60</v>
      </c>
      <c r="K2909" s="23">
        <v>281077.98</v>
      </c>
      <c r="L2909" s="23" t="s">
        <v>55</v>
      </c>
      <c r="M2909" s="23" t="s">
        <v>83</v>
      </c>
      <c r="N2909" s="27"/>
      <c r="O2909" s="23" t="s">
        <v>56</v>
      </c>
      <c r="P2909" t="str">
        <f t="shared" si="45"/>
        <v>INSERT INTO @DataTable (Deal, AdvanceDate, PROV, DealPurpose, RateType, BEACON, LTV, TDS, GDS, InsuranceType, PrincipalBalance, OccupancyType, AccountStatus, Closed_Date, DelinquencyBucket) VALUES (2908, '2012-11-27', 'ON', 'Purchase', 'Fixed', 687, 90, 36.55, 36.55, 'HiRatio', 281077.98, 'Owner-Occupied', 'Open', '1900-01-00', 'Current');</v>
      </c>
    </row>
    <row r="2910" spans="1:16" x14ac:dyDescent="0.35">
      <c r="A2910" s="19">
        <v>2909</v>
      </c>
      <c r="B2910" s="18">
        <v>41442</v>
      </c>
      <c r="C2910" s="19" t="s">
        <v>58</v>
      </c>
      <c r="D2910" s="19" t="s">
        <v>52</v>
      </c>
      <c r="E2910" s="19" t="s">
        <v>53</v>
      </c>
      <c r="F2910" s="19">
        <v>759</v>
      </c>
      <c r="G2910" s="19">
        <v>80</v>
      </c>
      <c r="H2910" s="19">
        <v>37.32</v>
      </c>
      <c r="I2910" s="19">
        <v>25.89</v>
      </c>
      <c r="J2910" s="19" t="s">
        <v>54</v>
      </c>
      <c r="K2910" s="20">
        <v>0</v>
      </c>
      <c r="L2910" s="20" t="s">
        <v>55</v>
      </c>
      <c r="M2910" s="20" t="s">
        <v>84</v>
      </c>
      <c r="N2910" s="26">
        <v>42311</v>
      </c>
      <c r="O2910" s="20" t="s">
        <v>56</v>
      </c>
      <c r="P2910" t="str">
        <f t="shared" si="45"/>
        <v>INSERT INTO @DataTable (Deal, AdvanceDate, PROV, DealPurpose, RateType, BEACON, LTV, TDS, GDS, InsuranceType, PrincipalBalance, OccupancyType, AccountStatus, Closed_Date, DelinquencyBucket) VALUES (2909, '2013-06-17', 'BC', 'Refinance External', 'Fixed', 759, 80, 37.32, 25.89, 'Conv', 0, 'Owner-Occupied', 'Closed', '2015-11-03', 'Current');</v>
      </c>
    </row>
    <row r="2911" spans="1:16" x14ac:dyDescent="0.35">
      <c r="A2911" s="22">
        <v>2910</v>
      </c>
      <c r="B2911" s="21">
        <v>40800</v>
      </c>
      <c r="C2911" s="22" t="s">
        <v>51</v>
      </c>
      <c r="D2911" s="22" t="s">
        <v>61</v>
      </c>
      <c r="E2911" s="22" t="s">
        <v>53</v>
      </c>
      <c r="F2911" s="22">
        <v>755</v>
      </c>
      <c r="G2911" s="22">
        <v>90</v>
      </c>
      <c r="H2911" s="22">
        <v>34.42</v>
      </c>
      <c r="I2911" s="22">
        <v>32.869999999999997</v>
      </c>
      <c r="J2911" s="22" t="s">
        <v>60</v>
      </c>
      <c r="K2911" s="23">
        <v>0</v>
      </c>
      <c r="L2911" s="23" t="s">
        <v>55</v>
      </c>
      <c r="M2911" s="23" t="s">
        <v>84</v>
      </c>
      <c r="N2911" s="27">
        <v>41368</v>
      </c>
      <c r="O2911" s="23" t="s">
        <v>56</v>
      </c>
      <c r="P2911" t="str">
        <f t="shared" si="45"/>
        <v>INSERT INTO @DataTable (Deal, AdvanceDate, PROV, DealPurpose, RateType, BEACON, LTV, TDS, GDS, InsuranceType, PrincipalBalance, OccupancyType, AccountStatus, Closed_Date, DelinquencyBucket) VALUES (2910, '2011-09-14', 'AB', 'Purchase', 'Fixed', 755, 90, 34.42, 32.87, 'HiRatio', 0, 'Owner-Occupied', 'Closed', '2013-04-04', 'Current');</v>
      </c>
    </row>
    <row r="2912" spans="1:16" x14ac:dyDescent="0.35">
      <c r="A2912" s="19">
        <v>2911</v>
      </c>
      <c r="B2912" s="18">
        <v>41892</v>
      </c>
      <c r="C2912" s="19" t="s">
        <v>57</v>
      </c>
      <c r="D2912" s="19" t="s">
        <v>61</v>
      </c>
      <c r="E2912" s="19" t="s">
        <v>53</v>
      </c>
      <c r="F2912" s="19">
        <v>809</v>
      </c>
      <c r="G2912" s="19">
        <v>62.5</v>
      </c>
      <c r="H2912" s="19">
        <v>38.630000000000003</v>
      </c>
      <c r="I2912" s="19">
        <v>29.65</v>
      </c>
      <c r="J2912" s="19" t="s">
        <v>54</v>
      </c>
      <c r="K2912" s="20">
        <v>234408.68</v>
      </c>
      <c r="L2912" s="20" t="s">
        <v>55</v>
      </c>
      <c r="M2912" s="20" t="s">
        <v>83</v>
      </c>
      <c r="N2912" s="26"/>
      <c r="O2912" s="20" t="s">
        <v>56</v>
      </c>
      <c r="P2912" t="str">
        <f t="shared" si="45"/>
        <v>INSERT INTO @DataTable (Deal, AdvanceDate, PROV, DealPurpose, RateType, BEACON, LTV, TDS, GDS, InsuranceType, PrincipalBalance, OccupancyType, AccountStatus, Closed_Date, DelinquencyBucket) VALUES (2911, '2014-09-10', 'ON', 'Purchase', 'Fixed', 809, 62.5, 38.63, 29.65, 'Conv', 234408.68, 'Owner-Occupied', 'Open', '1900-01-00', 'Current');</v>
      </c>
    </row>
    <row r="2913" spans="1:16" x14ac:dyDescent="0.35">
      <c r="A2913" s="22">
        <v>2912</v>
      </c>
      <c r="B2913" s="21">
        <v>42317</v>
      </c>
      <c r="C2913" s="22" t="s">
        <v>57</v>
      </c>
      <c r="D2913" s="22" t="s">
        <v>52</v>
      </c>
      <c r="E2913" s="22" t="s">
        <v>53</v>
      </c>
      <c r="F2913" s="22">
        <v>675</v>
      </c>
      <c r="G2913" s="22">
        <v>70.41</v>
      </c>
      <c r="H2913" s="22">
        <v>23.81</v>
      </c>
      <c r="I2913" s="22">
        <v>15</v>
      </c>
      <c r="J2913" s="22" t="s">
        <v>54</v>
      </c>
      <c r="K2913" s="23">
        <v>334936.71000000002</v>
      </c>
      <c r="L2913" s="23" t="s">
        <v>55</v>
      </c>
      <c r="M2913" s="23" t="s">
        <v>83</v>
      </c>
      <c r="N2913" s="27"/>
      <c r="O2913" s="23" t="s">
        <v>56</v>
      </c>
      <c r="P2913" t="str">
        <f t="shared" si="45"/>
        <v>INSERT INTO @DataTable (Deal, AdvanceDate, PROV, DealPurpose, RateType, BEACON, LTV, TDS, GDS, InsuranceType, PrincipalBalance, OccupancyType, AccountStatus, Closed_Date, DelinquencyBucket) VALUES (2912, '2015-11-09', 'ON', 'Refinance External', 'Fixed', 675, 70.41, 23.81, 15, 'Conv', 334936.71, 'Owner-Occupied', 'Open', '1900-01-00', 'Current');</v>
      </c>
    </row>
    <row r="2914" spans="1:16" x14ac:dyDescent="0.35">
      <c r="A2914" s="19">
        <v>2913</v>
      </c>
      <c r="B2914" s="18">
        <v>40938</v>
      </c>
      <c r="C2914" s="19" t="s">
        <v>51</v>
      </c>
      <c r="D2914" s="19" t="s">
        <v>61</v>
      </c>
      <c r="E2914" s="19" t="s">
        <v>53</v>
      </c>
      <c r="F2914" s="19">
        <v>738</v>
      </c>
      <c r="G2914" s="19">
        <v>94.34</v>
      </c>
      <c r="H2914" s="19">
        <v>37.6</v>
      </c>
      <c r="I2914" s="19">
        <v>25.5</v>
      </c>
      <c r="J2914" s="19" t="s">
        <v>60</v>
      </c>
      <c r="K2914" s="20">
        <v>0</v>
      </c>
      <c r="L2914" s="20" t="s">
        <v>55</v>
      </c>
      <c r="M2914" s="20" t="s">
        <v>84</v>
      </c>
      <c r="N2914" s="26">
        <v>42249</v>
      </c>
      <c r="O2914" s="20" t="s">
        <v>56</v>
      </c>
      <c r="P2914" t="str">
        <f t="shared" si="45"/>
        <v>INSERT INTO @DataTable (Deal, AdvanceDate, PROV, DealPurpose, RateType, BEACON, LTV, TDS, GDS, InsuranceType, PrincipalBalance, OccupancyType, AccountStatus, Closed_Date, DelinquencyBucket) VALUES (2913, '2012-01-30', 'AB', 'Purchase', 'Fixed', 738, 94.34, 37.6, 25.5, 'HiRatio', 0, 'Owner-Occupied', 'Closed', '2015-09-02', 'Current');</v>
      </c>
    </row>
    <row r="2915" spans="1:16" x14ac:dyDescent="0.35">
      <c r="A2915" s="22">
        <v>2914</v>
      </c>
      <c r="B2915" s="21">
        <v>41278</v>
      </c>
      <c r="C2915" s="22" t="s">
        <v>57</v>
      </c>
      <c r="D2915" s="22" t="s">
        <v>61</v>
      </c>
      <c r="E2915" s="22" t="s">
        <v>53</v>
      </c>
      <c r="F2915" s="22">
        <v>657</v>
      </c>
      <c r="G2915" s="22">
        <v>95</v>
      </c>
      <c r="H2915" s="22">
        <v>39.869999999999997</v>
      </c>
      <c r="I2915" s="22">
        <v>24.95</v>
      </c>
      <c r="J2915" s="22" t="s">
        <v>60</v>
      </c>
      <c r="K2915" s="23">
        <v>0</v>
      </c>
      <c r="L2915" s="23" t="s">
        <v>55</v>
      </c>
      <c r="M2915" s="23" t="s">
        <v>84</v>
      </c>
      <c r="N2915" s="27">
        <v>41947</v>
      </c>
      <c r="O2915" s="23" t="s">
        <v>56</v>
      </c>
      <c r="P2915" t="str">
        <f t="shared" si="45"/>
        <v>INSERT INTO @DataTable (Deal, AdvanceDate, PROV, DealPurpose, RateType, BEACON, LTV, TDS, GDS, InsuranceType, PrincipalBalance, OccupancyType, AccountStatus, Closed_Date, DelinquencyBucket) VALUES (2914, '2013-01-04', 'ON', 'Purchase', 'Fixed', 657, 95, 39.87, 24.95, 'HiRatio', 0, 'Owner-Occupied', 'Closed', '2014-11-04', 'Current');</v>
      </c>
    </row>
    <row r="2916" spans="1:16" x14ac:dyDescent="0.35">
      <c r="A2916" s="19">
        <v>2915</v>
      </c>
      <c r="B2916" s="18">
        <v>41684</v>
      </c>
      <c r="C2916" s="19" t="s">
        <v>51</v>
      </c>
      <c r="D2916" s="19" t="s">
        <v>61</v>
      </c>
      <c r="E2916" s="19" t="s">
        <v>53</v>
      </c>
      <c r="F2916" s="19">
        <v>790</v>
      </c>
      <c r="G2916" s="19">
        <v>70</v>
      </c>
      <c r="H2916" s="19">
        <v>36.31</v>
      </c>
      <c r="I2916" s="19">
        <v>33.04</v>
      </c>
      <c r="J2916" s="19" t="s">
        <v>54</v>
      </c>
      <c r="K2916" s="20">
        <v>250434.57</v>
      </c>
      <c r="L2916" s="20" t="s">
        <v>55</v>
      </c>
      <c r="M2916" s="20" t="s">
        <v>83</v>
      </c>
      <c r="N2916" s="26"/>
      <c r="O2916" s="20" t="s">
        <v>56</v>
      </c>
      <c r="P2916" t="str">
        <f t="shared" si="45"/>
        <v>INSERT INTO @DataTable (Deal, AdvanceDate, PROV, DealPurpose, RateType, BEACON, LTV, TDS, GDS, InsuranceType, PrincipalBalance, OccupancyType, AccountStatus, Closed_Date, DelinquencyBucket) VALUES (2915, '2014-02-14', 'AB', 'Purchase', 'Fixed', 790, 70, 36.31, 33.04, 'Conv', 250434.57, 'Owner-Occupied', 'Open', '1900-01-00', 'Current');</v>
      </c>
    </row>
    <row r="2917" spans="1:16" x14ac:dyDescent="0.35">
      <c r="A2917" s="22">
        <v>2916</v>
      </c>
      <c r="B2917" s="21">
        <v>41696</v>
      </c>
      <c r="C2917" s="22" t="s">
        <v>51</v>
      </c>
      <c r="D2917" s="22" t="s">
        <v>61</v>
      </c>
      <c r="E2917" s="22" t="s">
        <v>53</v>
      </c>
      <c r="F2917" s="22">
        <v>756</v>
      </c>
      <c r="G2917" s="22">
        <v>95</v>
      </c>
      <c r="H2917" s="22">
        <v>41.13</v>
      </c>
      <c r="I2917" s="22">
        <v>18.11</v>
      </c>
      <c r="J2917" s="22" t="s">
        <v>60</v>
      </c>
      <c r="K2917" s="23">
        <v>548543.17000000004</v>
      </c>
      <c r="L2917" s="23" t="s">
        <v>55</v>
      </c>
      <c r="M2917" s="23" t="s">
        <v>83</v>
      </c>
      <c r="N2917" s="27"/>
      <c r="O2917" s="23" t="s">
        <v>56</v>
      </c>
      <c r="P2917" t="str">
        <f t="shared" si="45"/>
        <v>INSERT INTO @DataTable (Deal, AdvanceDate, PROV, DealPurpose, RateType, BEACON, LTV, TDS, GDS, InsuranceType, PrincipalBalance, OccupancyType, AccountStatus, Closed_Date, DelinquencyBucket) VALUES (2916, '2014-02-26', 'AB', 'Purchase', 'Fixed', 756, 95, 41.13, 18.11, 'HiRatio', 548543.17, 'Owner-Occupied', 'Open', '1900-01-00', 'Current');</v>
      </c>
    </row>
    <row r="2918" spans="1:16" x14ac:dyDescent="0.35">
      <c r="A2918" s="19">
        <v>2917</v>
      </c>
      <c r="B2918" s="18">
        <v>41506</v>
      </c>
      <c r="C2918" s="19" t="s">
        <v>57</v>
      </c>
      <c r="D2918" s="19" t="s">
        <v>52</v>
      </c>
      <c r="E2918" s="19" t="s">
        <v>40</v>
      </c>
      <c r="F2918" s="19">
        <v>718</v>
      </c>
      <c r="G2918" s="19">
        <v>80</v>
      </c>
      <c r="H2918" s="19">
        <v>34.03</v>
      </c>
      <c r="I2918" s="19">
        <v>16.309999999999999</v>
      </c>
      <c r="J2918" s="19" t="s">
        <v>54</v>
      </c>
      <c r="K2918" s="20">
        <v>207721.45</v>
      </c>
      <c r="L2918" s="20" t="s">
        <v>55</v>
      </c>
      <c r="M2918" s="20" t="s">
        <v>83</v>
      </c>
      <c r="N2918" s="26"/>
      <c r="O2918" s="20" t="s">
        <v>56</v>
      </c>
      <c r="P2918" t="str">
        <f t="shared" si="45"/>
        <v>INSERT INTO @DataTable (Deal, AdvanceDate, PROV, DealPurpose, RateType, BEACON, LTV, TDS, GDS, InsuranceType, PrincipalBalance, OccupancyType, AccountStatus, Closed_Date, DelinquencyBucket) VALUES (2917, '2013-08-20', 'ON', 'Refinance External', 'ARM', 718, 80, 34.03, 16.31, 'Conv', 207721.45, 'Owner-Occupied', 'Open', '1900-01-00', 'Current');</v>
      </c>
    </row>
    <row r="2919" spans="1:16" x14ac:dyDescent="0.35">
      <c r="A2919" s="22">
        <v>2918</v>
      </c>
      <c r="B2919" s="21">
        <v>41512</v>
      </c>
      <c r="C2919" s="22" t="s">
        <v>57</v>
      </c>
      <c r="D2919" s="22" t="s">
        <v>52</v>
      </c>
      <c r="E2919" s="22" t="s">
        <v>53</v>
      </c>
      <c r="F2919" s="22">
        <v>722</v>
      </c>
      <c r="G2919" s="22">
        <v>80</v>
      </c>
      <c r="H2919" s="22">
        <v>43.33</v>
      </c>
      <c r="I2919" s="22">
        <v>36.58</v>
      </c>
      <c r="J2919" s="22" t="s">
        <v>54</v>
      </c>
      <c r="K2919" s="23">
        <v>0</v>
      </c>
      <c r="L2919" s="23" t="s">
        <v>55</v>
      </c>
      <c r="M2919" s="23" t="s">
        <v>84</v>
      </c>
      <c r="N2919" s="27">
        <v>42720</v>
      </c>
      <c r="O2919" s="23" t="s">
        <v>56</v>
      </c>
      <c r="P2919" t="str">
        <f t="shared" si="45"/>
        <v>INSERT INTO @DataTable (Deal, AdvanceDate, PROV, DealPurpose, RateType, BEACON, LTV, TDS, GDS, InsuranceType, PrincipalBalance, OccupancyType, AccountStatus, Closed_Date, DelinquencyBucket) VALUES (2918, '2013-08-26', 'ON', 'Refinance External', 'Fixed', 722, 80, 43.33, 36.58, 'Conv', 0, 'Owner-Occupied', 'Closed', '2016-12-16', 'Current');</v>
      </c>
    </row>
    <row r="2920" spans="1:16" x14ac:dyDescent="0.35">
      <c r="A2920" s="19">
        <v>2919</v>
      </c>
      <c r="B2920" s="18">
        <v>41621</v>
      </c>
      <c r="C2920" s="19" t="s">
        <v>57</v>
      </c>
      <c r="D2920" s="19" t="s">
        <v>64</v>
      </c>
      <c r="E2920" s="19" t="s">
        <v>53</v>
      </c>
      <c r="F2920" s="19">
        <v>774</v>
      </c>
      <c r="G2920" s="19">
        <v>90</v>
      </c>
      <c r="H2920" s="19">
        <v>38.21</v>
      </c>
      <c r="I2920" s="19">
        <v>37.65</v>
      </c>
      <c r="J2920" s="19" t="s">
        <v>60</v>
      </c>
      <c r="K2920" s="20">
        <v>368735.16</v>
      </c>
      <c r="L2920" s="20" t="s">
        <v>55</v>
      </c>
      <c r="M2920" s="20" t="s">
        <v>83</v>
      </c>
      <c r="N2920" s="26"/>
      <c r="O2920" s="20" t="s">
        <v>56</v>
      </c>
      <c r="P2920" t="str">
        <f t="shared" si="45"/>
        <v>INSERT INTO @DataTable (Deal, AdvanceDate, PROV, DealPurpose, RateType, BEACON, LTV, TDS, GDS, InsuranceType, PrincipalBalance, OccupancyType, AccountStatus, Closed_Date, DelinquencyBucket) VALUES (2919, '2013-12-13', 'ON', 'Purchase with Improvements', 'Fixed', 774, 90, 38.21, 37.65, 'HiRatio', 368735.16, 'Owner-Occupied', 'Open', '1900-01-00', 'Current');</v>
      </c>
    </row>
    <row r="2921" spans="1:16" x14ac:dyDescent="0.35">
      <c r="A2921" s="22">
        <v>2920</v>
      </c>
      <c r="B2921" s="21">
        <v>42580</v>
      </c>
      <c r="C2921" s="22" t="s">
        <v>57</v>
      </c>
      <c r="D2921" s="22" t="s">
        <v>61</v>
      </c>
      <c r="E2921" s="22" t="s">
        <v>53</v>
      </c>
      <c r="F2921" s="22">
        <v>648</v>
      </c>
      <c r="G2921" s="22">
        <v>95</v>
      </c>
      <c r="H2921" s="22">
        <v>20.95</v>
      </c>
      <c r="I2921" s="22">
        <v>19.649999999999999</v>
      </c>
      <c r="J2921" s="22" t="s">
        <v>60</v>
      </c>
      <c r="K2921" s="23">
        <v>285983.74</v>
      </c>
      <c r="L2921" s="23" t="s">
        <v>55</v>
      </c>
      <c r="M2921" s="23" t="s">
        <v>83</v>
      </c>
      <c r="N2921" s="27"/>
      <c r="O2921" s="23" t="s">
        <v>56</v>
      </c>
      <c r="P2921" t="str">
        <f t="shared" si="45"/>
        <v>INSERT INTO @DataTable (Deal, AdvanceDate, PROV, DealPurpose, RateType, BEACON, LTV, TDS, GDS, InsuranceType, PrincipalBalance, OccupancyType, AccountStatus, Closed_Date, DelinquencyBucket) VALUES (2920, '2016-07-29', 'ON', 'Purchase', 'Fixed', 648, 95, 20.95, 19.65, 'HiRatio', 285983.74, 'Owner-Occupied', 'Open', '1900-01-00', 'Current');</v>
      </c>
    </row>
    <row r="2922" spans="1:16" x14ac:dyDescent="0.35">
      <c r="A2922" s="19">
        <v>2921</v>
      </c>
      <c r="B2922" s="18">
        <v>40550</v>
      </c>
      <c r="C2922" s="19" t="s">
        <v>57</v>
      </c>
      <c r="D2922" s="19" t="s">
        <v>61</v>
      </c>
      <c r="E2922" s="19" t="s">
        <v>53</v>
      </c>
      <c r="F2922" s="19">
        <v>644</v>
      </c>
      <c r="G2922" s="19">
        <v>95</v>
      </c>
      <c r="H2922" s="19">
        <v>38.6</v>
      </c>
      <c r="I2922" s="19">
        <v>27.17</v>
      </c>
      <c r="J2922" s="19" t="s">
        <v>60</v>
      </c>
      <c r="K2922" s="20">
        <v>0</v>
      </c>
      <c r="L2922" s="20" t="s">
        <v>55</v>
      </c>
      <c r="M2922" s="20" t="s">
        <v>84</v>
      </c>
      <c r="N2922" s="26">
        <v>40981</v>
      </c>
      <c r="O2922" s="20" t="s">
        <v>56</v>
      </c>
      <c r="P2922" t="str">
        <f t="shared" si="45"/>
        <v>INSERT INTO @DataTable (Deal, AdvanceDate, PROV, DealPurpose, RateType, BEACON, LTV, TDS, GDS, InsuranceType, PrincipalBalance, OccupancyType, AccountStatus, Closed_Date, DelinquencyBucket) VALUES (2921, '2011-01-07', 'ON', 'Purchase', 'Fixed', 644, 95, 38.6, 27.17, 'HiRatio', 0, 'Owner-Occupied', 'Closed', '2012-03-13', 'Current');</v>
      </c>
    </row>
    <row r="2923" spans="1:16" x14ac:dyDescent="0.35">
      <c r="A2923" s="22">
        <v>2922</v>
      </c>
      <c r="B2923" s="21">
        <v>41122</v>
      </c>
      <c r="C2923" s="22" t="s">
        <v>51</v>
      </c>
      <c r="D2923" s="22" t="s">
        <v>61</v>
      </c>
      <c r="E2923" s="22" t="s">
        <v>53</v>
      </c>
      <c r="F2923" s="22">
        <v>762</v>
      </c>
      <c r="G2923" s="22">
        <v>90</v>
      </c>
      <c r="H2923" s="22">
        <v>31.47</v>
      </c>
      <c r="I2923" s="22">
        <v>30.42</v>
      </c>
      <c r="J2923" s="22" t="s">
        <v>60</v>
      </c>
      <c r="K2923" s="23">
        <v>0</v>
      </c>
      <c r="L2923" s="23" t="s">
        <v>55</v>
      </c>
      <c r="M2923" s="23" t="s">
        <v>84</v>
      </c>
      <c r="N2923" s="27">
        <v>41828</v>
      </c>
      <c r="O2923" s="23" t="s">
        <v>56</v>
      </c>
      <c r="P2923" t="str">
        <f t="shared" si="45"/>
        <v>INSERT INTO @DataTable (Deal, AdvanceDate, PROV, DealPurpose, RateType, BEACON, LTV, TDS, GDS, InsuranceType, PrincipalBalance, OccupancyType, AccountStatus, Closed_Date, DelinquencyBucket) VALUES (2922, '2012-08-01', 'AB', 'Purchase', 'Fixed', 762, 90, 31.47, 30.42, 'HiRatio', 0, 'Owner-Occupied', 'Closed', '2014-07-08', 'Current');</v>
      </c>
    </row>
    <row r="2924" spans="1:16" x14ac:dyDescent="0.35">
      <c r="A2924" s="19">
        <v>2923</v>
      </c>
      <c r="B2924" s="18">
        <v>42453</v>
      </c>
      <c r="C2924" s="19" t="s">
        <v>58</v>
      </c>
      <c r="D2924" s="19" t="s">
        <v>52</v>
      </c>
      <c r="E2924" s="19" t="s">
        <v>40</v>
      </c>
      <c r="F2924" s="19">
        <v>750</v>
      </c>
      <c r="G2924" s="19">
        <v>64.75</v>
      </c>
      <c r="H2924" s="19">
        <v>34.14</v>
      </c>
      <c r="I2924" s="19">
        <v>20.91</v>
      </c>
      <c r="J2924" s="19" t="s">
        <v>54</v>
      </c>
      <c r="K2924" s="20">
        <v>372227.06</v>
      </c>
      <c r="L2924" s="20" t="s">
        <v>55</v>
      </c>
      <c r="M2924" s="20" t="s">
        <v>83</v>
      </c>
      <c r="N2924" s="26"/>
      <c r="O2924" s="20" t="s">
        <v>56</v>
      </c>
      <c r="P2924" t="str">
        <f t="shared" si="45"/>
        <v>INSERT INTO @DataTable (Deal, AdvanceDate, PROV, DealPurpose, RateType, BEACON, LTV, TDS, GDS, InsuranceType, PrincipalBalance, OccupancyType, AccountStatus, Closed_Date, DelinquencyBucket) VALUES (2923, '2016-03-24', 'BC', 'Refinance External', 'ARM', 750, 64.75, 34.14, 20.91, 'Conv', 372227.06, 'Owner-Occupied', 'Open', '1900-01-00', 'Current');</v>
      </c>
    </row>
    <row r="2925" spans="1:16" x14ac:dyDescent="0.35">
      <c r="A2925" s="22">
        <v>2924</v>
      </c>
      <c r="B2925" s="21">
        <v>41754</v>
      </c>
      <c r="C2925" s="22" t="s">
        <v>57</v>
      </c>
      <c r="D2925" s="22" t="s">
        <v>61</v>
      </c>
      <c r="E2925" s="22" t="s">
        <v>53</v>
      </c>
      <c r="F2925" s="22">
        <v>761</v>
      </c>
      <c r="G2925" s="22">
        <v>87.22</v>
      </c>
      <c r="H2925" s="22">
        <v>40.01</v>
      </c>
      <c r="I2925" s="22">
        <v>33.700000000000003</v>
      </c>
      <c r="J2925" s="22" t="s">
        <v>60</v>
      </c>
      <c r="K2925" s="23">
        <v>353924.72</v>
      </c>
      <c r="L2925" s="23" t="s">
        <v>55</v>
      </c>
      <c r="M2925" s="23" t="s">
        <v>83</v>
      </c>
      <c r="N2925" s="27"/>
      <c r="O2925" s="23" t="s">
        <v>56</v>
      </c>
      <c r="P2925" t="str">
        <f t="shared" si="45"/>
        <v>INSERT INTO @DataTable (Deal, AdvanceDate, PROV, DealPurpose, RateType, BEACON, LTV, TDS, GDS, InsuranceType, PrincipalBalance, OccupancyType, AccountStatus, Closed_Date, DelinquencyBucket) VALUES (2924, '2014-04-25', 'ON', 'Purchase', 'Fixed', 761, 87.22, 40.01, 33.7, 'HiRatio', 353924.72, 'Owner-Occupied', 'Open', '1900-01-00', 'Current');</v>
      </c>
    </row>
    <row r="2926" spans="1:16" x14ac:dyDescent="0.35">
      <c r="A2926" s="19">
        <v>2925</v>
      </c>
      <c r="B2926" s="18">
        <v>42261</v>
      </c>
      <c r="C2926" s="19" t="s">
        <v>51</v>
      </c>
      <c r="D2926" s="19" t="s">
        <v>52</v>
      </c>
      <c r="E2926" s="19" t="s">
        <v>53</v>
      </c>
      <c r="F2926" s="19">
        <v>698</v>
      </c>
      <c r="G2926" s="19">
        <v>55</v>
      </c>
      <c r="H2926" s="19">
        <v>36.78</v>
      </c>
      <c r="I2926" s="19">
        <v>36.57</v>
      </c>
      <c r="J2926" s="19" t="s">
        <v>54</v>
      </c>
      <c r="K2926" s="20">
        <v>159936.28</v>
      </c>
      <c r="L2926" s="20" t="s">
        <v>55</v>
      </c>
      <c r="M2926" s="20" t="s">
        <v>83</v>
      </c>
      <c r="N2926" s="26"/>
      <c r="O2926" s="20" t="s">
        <v>56</v>
      </c>
      <c r="P2926" t="str">
        <f t="shared" si="45"/>
        <v>INSERT INTO @DataTable (Deal, AdvanceDate, PROV, DealPurpose, RateType, BEACON, LTV, TDS, GDS, InsuranceType, PrincipalBalance, OccupancyType, AccountStatus, Closed_Date, DelinquencyBucket) VALUES (2925, '2015-09-14', 'AB', 'Refinance External', 'Fixed', 698, 55, 36.78, 36.57, 'Conv', 159936.28, 'Owner-Occupied', 'Open', '1900-01-00', 'Current');</v>
      </c>
    </row>
    <row r="2927" spans="1:16" x14ac:dyDescent="0.35">
      <c r="A2927" s="22">
        <v>2926</v>
      </c>
      <c r="B2927" s="21">
        <v>40633</v>
      </c>
      <c r="C2927" s="22" t="s">
        <v>57</v>
      </c>
      <c r="D2927" s="22" t="s">
        <v>61</v>
      </c>
      <c r="E2927" s="22" t="s">
        <v>40</v>
      </c>
      <c r="F2927" s="22">
        <v>725</v>
      </c>
      <c r="G2927" s="22">
        <v>95</v>
      </c>
      <c r="H2927" s="22">
        <v>32.590000000000003</v>
      </c>
      <c r="I2927" s="22">
        <v>32.29</v>
      </c>
      <c r="J2927" s="22" t="s">
        <v>60</v>
      </c>
      <c r="K2927" s="23">
        <v>250178.69</v>
      </c>
      <c r="L2927" s="23" t="s">
        <v>55</v>
      </c>
      <c r="M2927" s="23" t="s">
        <v>83</v>
      </c>
      <c r="N2927" s="27"/>
      <c r="O2927" s="23" t="s">
        <v>56</v>
      </c>
      <c r="P2927" t="str">
        <f t="shared" si="45"/>
        <v>INSERT INTO @DataTable (Deal, AdvanceDate, PROV, DealPurpose, RateType, BEACON, LTV, TDS, GDS, InsuranceType, PrincipalBalance, OccupancyType, AccountStatus, Closed_Date, DelinquencyBucket) VALUES (2926, '2011-03-31', 'ON', 'Purchase', 'ARM', 725, 95, 32.59, 32.29, 'HiRatio', 250178.69, 'Owner-Occupied', 'Open', '1900-01-00', 'Current');</v>
      </c>
    </row>
    <row r="2928" spans="1:16" x14ac:dyDescent="0.35">
      <c r="A2928" s="19">
        <v>2927</v>
      </c>
      <c r="B2928" s="18">
        <v>41001</v>
      </c>
      <c r="C2928" s="19" t="s">
        <v>57</v>
      </c>
      <c r="D2928" s="19" t="s">
        <v>61</v>
      </c>
      <c r="E2928" s="19" t="s">
        <v>53</v>
      </c>
      <c r="F2928" s="19">
        <v>777</v>
      </c>
      <c r="G2928" s="19">
        <v>95</v>
      </c>
      <c r="H2928" s="19">
        <v>42.53</v>
      </c>
      <c r="I2928" s="19">
        <v>42.53</v>
      </c>
      <c r="J2928" s="19" t="s">
        <v>60</v>
      </c>
      <c r="K2928" s="20">
        <v>203999.79</v>
      </c>
      <c r="L2928" s="20" t="s">
        <v>55</v>
      </c>
      <c r="M2928" s="20" t="s">
        <v>83</v>
      </c>
      <c r="N2928" s="26"/>
      <c r="O2928" s="20" t="s">
        <v>56</v>
      </c>
      <c r="P2928" t="str">
        <f t="shared" si="45"/>
        <v>INSERT INTO @DataTable (Deal, AdvanceDate, PROV, DealPurpose, RateType, BEACON, LTV, TDS, GDS, InsuranceType, PrincipalBalance, OccupancyType, AccountStatus, Closed_Date, DelinquencyBucket) VALUES (2927, '2012-04-02', 'ON', 'Purchase', 'Fixed', 777, 95, 42.53, 42.53, 'HiRatio', 203999.79, 'Owner-Occupied', 'Open', '1900-01-00', 'Current');</v>
      </c>
    </row>
    <row r="2929" spans="1:16" x14ac:dyDescent="0.35">
      <c r="A2929" s="22">
        <v>2928</v>
      </c>
      <c r="B2929" s="21">
        <v>40899</v>
      </c>
      <c r="C2929" s="22" t="s">
        <v>57</v>
      </c>
      <c r="D2929" s="22" t="s">
        <v>61</v>
      </c>
      <c r="E2929" s="22" t="s">
        <v>53</v>
      </c>
      <c r="F2929" s="22">
        <v>711</v>
      </c>
      <c r="G2929" s="22">
        <v>95</v>
      </c>
      <c r="H2929" s="22">
        <v>32.659999999999997</v>
      </c>
      <c r="I2929" s="22">
        <v>15.07</v>
      </c>
      <c r="J2929" s="22" t="s">
        <v>60</v>
      </c>
      <c r="K2929" s="23">
        <v>0</v>
      </c>
      <c r="L2929" s="23" t="s">
        <v>55</v>
      </c>
      <c r="M2929" s="23" t="s">
        <v>84</v>
      </c>
      <c r="N2929" s="27">
        <v>42723</v>
      </c>
      <c r="O2929" s="23" t="s">
        <v>56</v>
      </c>
      <c r="P2929" t="str">
        <f t="shared" si="45"/>
        <v>INSERT INTO @DataTable (Deal, AdvanceDate, PROV, DealPurpose, RateType, BEACON, LTV, TDS, GDS, InsuranceType, PrincipalBalance, OccupancyType, AccountStatus, Closed_Date, DelinquencyBucket) VALUES (2928, '2011-12-22', 'ON', 'Purchase', 'Fixed', 711, 95, 32.66, 15.07, 'HiRatio', 0, 'Owner-Occupied', 'Closed', '2016-12-19', 'Current');</v>
      </c>
    </row>
    <row r="2930" spans="1:16" x14ac:dyDescent="0.35">
      <c r="A2930" s="19">
        <v>2929</v>
      </c>
      <c r="B2930" s="18">
        <v>40343</v>
      </c>
      <c r="C2930" s="19" t="s">
        <v>57</v>
      </c>
      <c r="D2930" s="19" t="s">
        <v>52</v>
      </c>
      <c r="E2930" s="19" t="s">
        <v>53</v>
      </c>
      <c r="F2930" s="19">
        <v>0</v>
      </c>
      <c r="G2930" s="19">
        <v>80</v>
      </c>
      <c r="H2930" s="19">
        <v>32.92</v>
      </c>
      <c r="I2930" s="19">
        <v>7.03</v>
      </c>
      <c r="J2930" s="19" t="s">
        <v>54</v>
      </c>
      <c r="K2930" s="20">
        <v>153539.49</v>
      </c>
      <c r="L2930" s="20" t="s">
        <v>62</v>
      </c>
      <c r="M2930" s="20" t="s">
        <v>83</v>
      </c>
      <c r="N2930" s="26"/>
      <c r="O2930" s="20" t="s">
        <v>56</v>
      </c>
      <c r="P2930" t="str">
        <f t="shared" si="45"/>
        <v>INSERT INTO @DataTable (Deal, AdvanceDate, PROV, DealPurpose, RateType, BEACON, LTV, TDS, GDS, InsuranceType, PrincipalBalance, OccupancyType, AccountStatus, Closed_Date, DelinquencyBucket) VALUES (2929, '2010-06-14', 'ON', 'Refinance External', 'Fixed', 0, 80, 32.92, 7.03, 'Conv', 153539.49, 'Rental', 'Open', '1900-01-00', 'Current');</v>
      </c>
    </row>
    <row r="2931" spans="1:16" x14ac:dyDescent="0.35">
      <c r="A2931" s="22">
        <v>2930</v>
      </c>
      <c r="B2931" s="21">
        <v>42069</v>
      </c>
      <c r="C2931" s="22" t="s">
        <v>57</v>
      </c>
      <c r="D2931" s="22" t="s">
        <v>52</v>
      </c>
      <c r="E2931" s="22" t="s">
        <v>40</v>
      </c>
      <c r="F2931" s="22">
        <v>777</v>
      </c>
      <c r="G2931" s="22">
        <v>48</v>
      </c>
      <c r="H2931" s="22">
        <v>27</v>
      </c>
      <c r="I2931" s="22">
        <v>25.05</v>
      </c>
      <c r="J2931" s="22" t="s">
        <v>54</v>
      </c>
      <c r="K2931" s="23">
        <v>139714.39000000001</v>
      </c>
      <c r="L2931" s="23" t="s">
        <v>55</v>
      </c>
      <c r="M2931" s="23" t="s">
        <v>83</v>
      </c>
      <c r="N2931" s="27"/>
      <c r="O2931" s="23" t="s">
        <v>56</v>
      </c>
      <c r="P2931" t="str">
        <f t="shared" si="45"/>
        <v>INSERT INTO @DataTable (Deal, AdvanceDate, PROV, DealPurpose, RateType, BEACON, LTV, TDS, GDS, InsuranceType, PrincipalBalance, OccupancyType, AccountStatus, Closed_Date, DelinquencyBucket) VALUES (2930, '2015-03-06', 'ON', 'Refinance External', 'ARM', 777, 48, 27, 25.05, 'Conv', 139714.39, 'Owner-Occupied', 'Open', '1900-01-00', 'Current');</v>
      </c>
    </row>
    <row r="2932" spans="1:16" x14ac:dyDescent="0.35">
      <c r="A2932" s="19">
        <v>2931</v>
      </c>
      <c r="B2932" s="18">
        <v>41332</v>
      </c>
      <c r="C2932" s="19" t="s">
        <v>57</v>
      </c>
      <c r="D2932" s="19" t="s">
        <v>52</v>
      </c>
      <c r="E2932" s="19" t="s">
        <v>53</v>
      </c>
      <c r="F2932" s="19">
        <v>668</v>
      </c>
      <c r="G2932" s="19">
        <v>80</v>
      </c>
      <c r="H2932" s="19">
        <v>23.66</v>
      </c>
      <c r="I2932" s="19">
        <v>22.63</v>
      </c>
      <c r="J2932" s="19" t="s">
        <v>54</v>
      </c>
      <c r="K2932" s="20">
        <v>258282.81</v>
      </c>
      <c r="L2932" s="20" t="s">
        <v>55</v>
      </c>
      <c r="M2932" s="20" t="s">
        <v>83</v>
      </c>
      <c r="N2932" s="26"/>
      <c r="O2932" s="20" t="s">
        <v>56</v>
      </c>
      <c r="P2932" t="str">
        <f t="shared" si="45"/>
        <v>INSERT INTO @DataTable (Deal, AdvanceDate, PROV, DealPurpose, RateType, BEACON, LTV, TDS, GDS, InsuranceType, PrincipalBalance, OccupancyType, AccountStatus, Closed_Date, DelinquencyBucket) VALUES (2931, '2013-02-27', 'ON', 'Refinance External', 'Fixed', 668, 80, 23.66, 22.63, 'Conv', 258282.81, 'Owner-Occupied', 'Open', '1900-01-00', 'Current');</v>
      </c>
    </row>
    <row r="2933" spans="1:16" x14ac:dyDescent="0.35">
      <c r="A2933" s="22">
        <v>2932</v>
      </c>
      <c r="B2933" s="21">
        <v>42339</v>
      </c>
      <c r="C2933" s="22" t="s">
        <v>58</v>
      </c>
      <c r="D2933" s="22" t="s">
        <v>59</v>
      </c>
      <c r="E2933" s="22" t="s">
        <v>40</v>
      </c>
      <c r="F2933" s="22">
        <v>785</v>
      </c>
      <c r="G2933" s="22">
        <v>69.319999999999993</v>
      </c>
      <c r="H2933" s="22">
        <v>15.78</v>
      </c>
      <c r="I2933" s="22">
        <v>15.04</v>
      </c>
      <c r="J2933" s="22" t="s">
        <v>54</v>
      </c>
      <c r="K2933" s="23">
        <v>273641.19</v>
      </c>
      <c r="L2933" s="23" t="s">
        <v>55</v>
      </c>
      <c r="M2933" s="23" t="s">
        <v>83</v>
      </c>
      <c r="N2933" s="27"/>
      <c r="O2933" s="23" t="s">
        <v>56</v>
      </c>
      <c r="P2933" t="str">
        <f t="shared" si="45"/>
        <v>INSERT INTO @DataTable (Deal, AdvanceDate, PROV, DealPurpose, RateType, BEACON, LTV, TDS, GDS, InsuranceType, PrincipalBalance, OccupancyType, AccountStatus, Closed_Date, DelinquencyBucket) VALUES (2932, '2015-12-01', 'BC', 'Transfer', 'ARM', 785, 69.32, 15.78, 15.04, 'Conv', 273641.19, 'Owner-Occupied', 'Open', '1900-01-00', 'Current');</v>
      </c>
    </row>
    <row r="2934" spans="1:16" x14ac:dyDescent="0.35">
      <c r="A2934" s="19">
        <v>2933</v>
      </c>
      <c r="B2934" s="18">
        <v>40624</v>
      </c>
      <c r="C2934" s="19" t="s">
        <v>57</v>
      </c>
      <c r="D2934" s="19" t="s">
        <v>52</v>
      </c>
      <c r="E2934" s="19" t="s">
        <v>40</v>
      </c>
      <c r="F2934" s="19">
        <v>718</v>
      </c>
      <c r="G2934" s="19">
        <v>90</v>
      </c>
      <c r="H2934" s="19">
        <v>18.47</v>
      </c>
      <c r="I2934" s="19">
        <v>12.32</v>
      </c>
      <c r="J2934" s="19" t="s">
        <v>60</v>
      </c>
      <c r="K2934" s="20">
        <v>0</v>
      </c>
      <c r="L2934" s="20" t="s">
        <v>55</v>
      </c>
      <c r="M2934" s="20" t="s">
        <v>84</v>
      </c>
      <c r="N2934" s="26">
        <v>42158</v>
      </c>
      <c r="O2934" s="20" t="s">
        <v>56</v>
      </c>
      <c r="P2934" t="str">
        <f t="shared" si="45"/>
        <v>INSERT INTO @DataTable (Deal, AdvanceDate, PROV, DealPurpose, RateType, BEACON, LTV, TDS, GDS, InsuranceType, PrincipalBalance, OccupancyType, AccountStatus, Closed_Date, DelinquencyBucket) VALUES (2933, '2011-03-22', 'ON', 'Refinance External', 'ARM', 718, 90, 18.47, 12.32, 'HiRatio', 0, 'Owner-Occupied', 'Closed', '2015-06-03', 'Current');</v>
      </c>
    </row>
    <row r="2935" spans="1:16" x14ac:dyDescent="0.35">
      <c r="A2935" s="22">
        <v>2934</v>
      </c>
      <c r="B2935" s="21">
        <v>41047</v>
      </c>
      <c r="C2935" s="22" t="s">
        <v>57</v>
      </c>
      <c r="D2935" s="22" t="s">
        <v>61</v>
      </c>
      <c r="E2935" s="22" t="s">
        <v>53</v>
      </c>
      <c r="F2935" s="22">
        <v>733</v>
      </c>
      <c r="G2935" s="22">
        <v>95</v>
      </c>
      <c r="H2935" s="22">
        <v>42.91</v>
      </c>
      <c r="I2935" s="22">
        <v>30.13</v>
      </c>
      <c r="J2935" s="22" t="s">
        <v>60</v>
      </c>
      <c r="K2935" s="23">
        <v>0</v>
      </c>
      <c r="L2935" s="23" t="s">
        <v>55</v>
      </c>
      <c r="M2935" s="23" t="s">
        <v>84</v>
      </c>
      <c r="N2935" s="27">
        <v>42744</v>
      </c>
      <c r="O2935" s="23" t="s">
        <v>56</v>
      </c>
      <c r="P2935" t="str">
        <f t="shared" si="45"/>
        <v>INSERT INTO @DataTable (Deal, AdvanceDate, PROV, DealPurpose, RateType, BEACON, LTV, TDS, GDS, InsuranceType, PrincipalBalance, OccupancyType, AccountStatus, Closed_Date, DelinquencyBucket) VALUES (2934, '2012-05-18', 'ON', 'Purchase', 'Fixed', 733, 95, 42.91, 30.13, 'HiRatio', 0, 'Owner-Occupied', 'Closed', '2017-01-09', 'Current');</v>
      </c>
    </row>
    <row r="2936" spans="1:16" x14ac:dyDescent="0.35">
      <c r="A2936" s="19">
        <v>2935</v>
      </c>
      <c r="B2936" s="18">
        <v>42093</v>
      </c>
      <c r="C2936" s="19" t="s">
        <v>65</v>
      </c>
      <c r="D2936" s="19" t="s">
        <v>52</v>
      </c>
      <c r="E2936" s="19" t="s">
        <v>53</v>
      </c>
      <c r="F2936" s="19">
        <v>701</v>
      </c>
      <c r="G2936" s="19">
        <v>80</v>
      </c>
      <c r="H2936" s="19">
        <v>27</v>
      </c>
      <c r="I2936" s="19">
        <v>14.68</v>
      </c>
      <c r="J2936" s="19" t="s">
        <v>54</v>
      </c>
      <c r="K2936" s="20">
        <v>187680.59</v>
      </c>
      <c r="L2936" s="20" t="s">
        <v>55</v>
      </c>
      <c r="M2936" s="20" t="s">
        <v>83</v>
      </c>
      <c r="N2936" s="26"/>
      <c r="O2936" s="20" t="s">
        <v>56</v>
      </c>
      <c r="P2936" t="str">
        <f t="shared" si="45"/>
        <v>INSERT INTO @DataTable (Deal, AdvanceDate, PROV, DealPurpose, RateType, BEACON, LTV, TDS, GDS, InsuranceType, PrincipalBalance, OccupancyType, AccountStatus, Closed_Date, DelinquencyBucket) VALUES (2935, '2015-03-30', 'NS', 'Refinance External', 'Fixed', 701, 80, 27, 14.68, 'Conv', 187680.59, 'Owner-Occupied', 'Open', '1900-01-00', 'Current');</v>
      </c>
    </row>
    <row r="2937" spans="1:16" x14ac:dyDescent="0.35">
      <c r="A2937" s="22">
        <v>2936</v>
      </c>
      <c r="B2937" s="21">
        <v>40764</v>
      </c>
      <c r="C2937" s="22" t="s">
        <v>57</v>
      </c>
      <c r="D2937" s="22" t="s">
        <v>64</v>
      </c>
      <c r="E2937" s="22" t="s">
        <v>53</v>
      </c>
      <c r="F2937" s="22">
        <v>609</v>
      </c>
      <c r="G2937" s="22">
        <v>95</v>
      </c>
      <c r="H2937" s="22">
        <v>39.5</v>
      </c>
      <c r="I2937" s="22">
        <v>21.65</v>
      </c>
      <c r="J2937" s="22" t="s">
        <v>60</v>
      </c>
      <c r="K2937" s="23">
        <v>0</v>
      </c>
      <c r="L2937" s="23" t="s">
        <v>55</v>
      </c>
      <c r="M2937" s="23" t="s">
        <v>84</v>
      </c>
      <c r="N2937" s="27">
        <v>41782</v>
      </c>
      <c r="O2937" s="23" t="s">
        <v>56</v>
      </c>
      <c r="P2937" t="str">
        <f t="shared" si="45"/>
        <v>INSERT INTO @DataTable (Deal, AdvanceDate, PROV, DealPurpose, RateType, BEACON, LTV, TDS, GDS, InsuranceType, PrincipalBalance, OccupancyType, AccountStatus, Closed_Date, DelinquencyBucket) VALUES (2936, '2011-08-09', 'ON', 'Purchase with Improvements', 'Fixed', 609, 95, 39.5, 21.65, 'HiRatio', 0, 'Owner-Occupied', 'Closed', '2014-05-23', 'Current');</v>
      </c>
    </row>
    <row r="2938" spans="1:16" x14ac:dyDescent="0.35">
      <c r="A2938" s="19">
        <v>2937</v>
      </c>
      <c r="B2938" s="18">
        <v>40752</v>
      </c>
      <c r="C2938" s="19" t="s">
        <v>57</v>
      </c>
      <c r="D2938" s="19" t="s">
        <v>52</v>
      </c>
      <c r="E2938" s="19" t="s">
        <v>53</v>
      </c>
      <c r="F2938" s="19">
        <v>733</v>
      </c>
      <c r="G2938" s="19">
        <v>79.760000000000005</v>
      </c>
      <c r="H2938" s="19">
        <v>43.53</v>
      </c>
      <c r="I2938" s="19">
        <v>33.729999999999997</v>
      </c>
      <c r="J2938" s="19" t="s">
        <v>54</v>
      </c>
      <c r="K2938" s="20">
        <v>286680.07</v>
      </c>
      <c r="L2938" s="20" t="s">
        <v>55</v>
      </c>
      <c r="M2938" s="20" t="s">
        <v>83</v>
      </c>
      <c r="N2938" s="26"/>
      <c r="O2938" s="20" t="s">
        <v>56</v>
      </c>
      <c r="P2938" t="str">
        <f t="shared" si="45"/>
        <v>INSERT INTO @DataTable (Deal, AdvanceDate, PROV, DealPurpose, RateType, BEACON, LTV, TDS, GDS, InsuranceType, PrincipalBalance, OccupancyType, AccountStatus, Closed_Date, DelinquencyBucket) VALUES (2937, '2011-07-28', 'ON', 'Refinance External', 'Fixed', 733, 79.76, 43.53, 33.73, 'Conv', 286680.07, 'Owner-Occupied', 'Open', '1900-01-00', 'Current');</v>
      </c>
    </row>
    <row r="2939" spans="1:16" x14ac:dyDescent="0.35">
      <c r="A2939" s="22">
        <v>2938</v>
      </c>
      <c r="B2939" s="21">
        <v>42053</v>
      </c>
      <c r="C2939" s="22" t="s">
        <v>58</v>
      </c>
      <c r="D2939" s="22" t="s">
        <v>59</v>
      </c>
      <c r="E2939" s="22" t="s">
        <v>40</v>
      </c>
      <c r="F2939" s="22">
        <v>790</v>
      </c>
      <c r="G2939" s="22">
        <v>79.84</v>
      </c>
      <c r="H2939" s="22">
        <v>32.43</v>
      </c>
      <c r="I2939" s="22">
        <v>19.07</v>
      </c>
      <c r="J2939" s="22" t="s">
        <v>60</v>
      </c>
      <c r="K2939" s="23">
        <v>190336.04</v>
      </c>
      <c r="L2939" s="23" t="s">
        <v>55</v>
      </c>
      <c r="M2939" s="23" t="s">
        <v>83</v>
      </c>
      <c r="N2939" s="27"/>
      <c r="O2939" s="23" t="s">
        <v>56</v>
      </c>
      <c r="P2939" t="str">
        <f t="shared" si="45"/>
        <v>INSERT INTO @DataTable (Deal, AdvanceDate, PROV, DealPurpose, RateType, BEACON, LTV, TDS, GDS, InsuranceType, PrincipalBalance, OccupancyType, AccountStatus, Closed_Date, DelinquencyBucket) VALUES (2938, '2015-02-18', 'BC', 'Transfer', 'ARM', 790, 79.84, 32.43, 19.07, 'HiRatio', 190336.04, 'Owner-Occupied', 'Open', '1900-01-00', 'Current');</v>
      </c>
    </row>
    <row r="2940" spans="1:16" x14ac:dyDescent="0.35">
      <c r="A2940" s="19">
        <v>2939</v>
      </c>
      <c r="B2940" s="18">
        <v>41907</v>
      </c>
      <c r="C2940" s="19" t="s">
        <v>57</v>
      </c>
      <c r="D2940" s="19" t="s">
        <v>64</v>
      </c>
      <c r="E2940" s="19" t="s">
        <v>40</v>
      </c>
      <c r="F2940" s="19">
        <v>746</v>
      </c>
      <c r="G2940" s="19">
        <v>95</v>
      </c>
      <c r="H2940" s="19">
        <v>35.630000000000003</v>
      </c>
      <c r="I2940" s="19">
        <v>24.94</v>
      </c>
      <c r="J2940" s="19" t="s">
        <v>60</v>
      </c>
      <c r="K2940" s="20">
        <v>0</v>
      </c>
      <c r="L2940" s="20" t="s">
        <v>55</v>
      </c>
      <c r="M2940" s="20" t="s">
        <v>84</v>
      </c>
      <c r="N2940" s="26">
        <v>42744</v>
      </c>
      <c r="O2940" s="20" t="s">
        <v>56</v>
      </c>
      <c r="P2940" t="str">
        <f t="shared" si="45"/>
        <v>INSERT INTO @DataTable (Deal, AdvanceDate, PROV, DealPurpose, RateType, BEACON, LTV, TDS, GDS, InsuranceType, PrincipalBalance, OccupancyType, AccountStatus, Closed_Date, DelinquencyBucket) VALUES (2939, '2014-09-25', 'ON', 'Purchase with Improvements', 'ARM', 746, 95, 35.63, 24.94, 'HiRatio', 0, 'Owner-Occupied', 'Closed', '2017-01-09', 'Current');</v>
      </c>
    </row>
    <row r="2941" spans="1:16" x14ac:dyDescent="0.35">
      <c r="A2941" s="22">
        <v>2940</v>
      </c>
      <c r="B2941" s="21">
        <v>40802</v>
      </c>
      <c r="C2941" s="22" t="s">
        <v>51</v>
      </c>
      <c r="D2941" s="22" t="s">
        <v>61</v>
      </c>
      <c r="E2941" s="22" t="s">
        <v>53</v>
      </c>
      <c r="F2941" s="22">
        <v>674</v>
      </c>
      <c r="G2941" s="22">
        <v>92.27</v>
      </c>
      <c r="H2941" s="22">
        <v>39.33</v>
      </c>
      <c r="I2941" s="22">
        <v>28.81</v>
      </c>
      <c r="J2941" s="22" t="s">
        <v>60</v>
      </c>
      <c r="K2941" s="23">
        <v>0</v>
      </c>
      <c r="L2941" s="23" t="s">
        <v>55</v>
      </c>
      <c r="M2941" s="23" t="s">
        <v>84</v>
      </c>
      <c r="N2941" s="27">
        <v>42321</v>
      </c>
      <c r="O2941" s="23" t="s">
        <v>56</v>
      </c>
      <c r="P2941" t="str">
        <f t="shared" si="45"/>
        <v>INSERT INTO @DataTable (Deal, AdvanceDate, PROV, DealPurpose, RateType, BEACON, LTV, TDS, GDS, InsuranceType, PrincipalBalance, OccupancyType, AccountStatus, Closed_Date, DelinquencyBucket) VALUES (2940, '2011-09-16', 'AB', 'Purchase', 'Fixed', 674, 92.27, 39.33, 28.81, 'HiRatio', 0, 'Owner-Occupied', 'Closed', '2015-11-13', 'Current');</v>
      </c>
    </row>
    <row r="2942" spans="1:16" x14ac:dyDescent="0.35">
      <c r="A2942" s="19">
        <v>2941</v>
      </c>
      <c r="B2942" s="18">
        <v>40378</v>
      </c>
      <c r="C2942" s="19" t="s">
        <v>57</v>
      </c>
      <c r="D2942" s="19" t="s">
        <v>61</v>
      </c>
      <c r="E2942" s="19" t="s">
        <v>53</v>
      </c>
      <c r="F2942" s="19">
        <v>713</v>
      </c>
      <c r="G2942" s="19">
        <v>95</v>
      </c>
      <c r="H2942" s="19">
        <v>40.44</v>
      </c>
      <c r="I2942" s="19">
        <v>19.47</v>
      </c>
      <c r="J2942" s="19" t="s">
        <v>60</v>
      </c>
      <c r="K2942" s="20">
        <v>0</v>
      </c>
      <c r="L2942" s="20" t="s">
        <v>55</v>
      </c>
      <c r="M2942" s="20" t="s">
        <v>84</v>
      </c>
      <c r="N2942" s="26">
        <v>41481</v>
      </c>
      <c r="O2942" s="20" t="s">
        <v>56</v>
      </c>
      <c r="P2942" t="str">
        <f t="shared" si="45"/>
        <v>INSERT INTO @DataTable (Deal, AdvanceDate, PROV, DealPurpose, RateType, BEACON, LTV, TDS, GDS, InsuranceType, PrincipalBalance, OccupancyType, AccountStatus, Closed_Date, DelinquencyBucket) VALUES (2941, '2010-07-19', 'ON', 'Purchase', 'Fixed', 713, 95, 40.44, 19.47, 'HiRatio', 0, 'Owner-Occupied', 'Closed', '2013-07-26', 'Current');</v>
      </c>
    </row>
    <row r="2943" spans="1:16" x14ac:dyDescent="0.35">
      <c r="A2943" s="22">
        <v>2942</v>
      </c>
      <c r="B2943" s="21">
        <v>40417</v>
      </c>
      <c r="C2943" s="22" t="s">
        <v>51</v>
      </c>
      <c r="D2943" s="22" t="s">
        <v>52</v>
      </c>
      <c r="E2943" s="22" t="s">
        <v>53</v>
      </c>
      <c r="F2943" s="22">
        <v>720</v>
      </c>
      <c r="G2943" s="22">
        <v>90</v>
      </c>
      <c r="H2943" s="22">
        <v>31.56</v>
      </c>
      <c r="I2943" s="22">
        <v>20.440000000000001</v>
      </c>
      <c r="J2943" s="22" t="s">
        <v>60</v>
      </c>
      <c r="K2943" s="23">
        <v>355871.11</v>
      </c>
      <c r="L2943" s="23" t="s">
        <v>55</v>
      </c>
      <c r="M2943" s="23" t="s">
        <v>83</v>
      </c>
      <c r="N2943" s="27"/>
      <c r="O2943" s="23" t="s">
        <v>56</v>
      </c>
      <c r="P2943" t="str">
        <f t="shared" si="45"/>
        <v>INSERT INTO @DataTable (Deal, AdvanceDate, PROV, DealPurpose, RateType, BEACON, LTV, TDS, GDS, InsuranceType, PrincipalBalance, OccupancyType, AccountStatus, Closed_Date, DelinquencyBucket) VALUES (2942, '2010-08-27', 'AB', 'Refinance External', 'Fixed', 720, 90, 31.56, 20.44, 'HiRatio', 355871.11, 'Owner-Occupied', 'Open', '1900-01-00', 'Current');</v>
      </c>
    </row>
    <row r="2944" spans="1:16" x14ac:dyDescent="0.35">
      <c r="A2944" s="19">
        <v>2943</v>
      </c>
      <c r="B2944" s="18">
        <v>40497</v>
      </c>
      <c r="C2944" s="19" t="s">
        <v>57</v>
      </c>
      <c r="D2944" s="19" t="s">
        <v>61</v>
      </c>
      <c r="E2944" s="19" t="s">
        <v>40</v>
      </c>
      <c r="F2944" s="19">
        <v>759</v>
      </c>
      <c r="G2944" s="19">
        <v>80</v>
      </c>
      <c r="H2944" s="19">
        <v>28.97</v>
      </c>
      <c r="I2944" s="19">
        <v>6.21</v>
      </c>
      <c r="J2944" s="19" t="s">
        <v>54</v>
      </c>
      <c r="K2944" s="20">
        <v>0</v>
      </c>
      <c r="L2944" s="20" t="s">
        <v>62</v>
      </c>
      <c r="M2944" s="20" t="s">
        <v>84</v>
      </c>
      <c r="N2944" s="26">
        <v>41396</v>
      </c>
      <c r="O2944" s="20" t="s">
        <v>56</v>
      </c>
      <c r="P2944" t="str">
        <f t="shared" si="45"/>
        <v>INSERT INTO @DataTable (Deal, AdvanceDate, PROV, DealPurpose, RateType, BEACON, LTV, TDS, GDS, InsuranceType, PrincipalBalance, OccupancyType, AccountStatus, Closed_Date, DelinquencyBucket) VALUES (2943, '2010-11-15', 'ON', 'Purchase', 'ARM', 759, 80, 28.97, 6.21, 'Conv', 0, 'Rental', 'Closed', '2013-05-02', 'Current');</v>
      </c>
    </row>
    <row r="2945" spans="1:16" x14ac:dyDescent="0.35">
      <c r="A2945" s="22">
        <v>2944</v>
      </c>
      <c r="B2945" s="21">
        <v>40862</v>
      </c>
      <c r="C2945" s="22" t="s">
        <v>57</v>
      </c>
      <c r="D2945" s="22" t="s">
        <v>52</v>
      </c>
      <c r="E2945" s="22" t="s">
        <v>40</v>
      </c>
      <c r="F2945" s="22">
        <v>615</v>
      </c>
      <c r="G2945" s="22">
        <v>65</v>
      </c>
      <c r="H2945" s="22">
        <v>37.090000000000003</v>
      </c>
      <c r="I2945" s="22">
        <v>29.25</v>
      </c>
      <c r="J2945" s="22" t="s">
        <v>54</v>
      </c>
      <c r="K2945" s="23">
        <v>0</v>
      </c>
      <c r="L2945" s="23" t="s">
        <v>55</v>
      </c>
      <c r="M2945" s="23" t="s">
        <v>84</v>
      </c>
      <c r="N2945" s="27">
        <v>41863</v>
      </c>
      <c r="O2945" s="23" t="s">
        <v>56</v>
      </c>
      <c r="P2945" t="str">
        <f t="shared" si="45"/>
        <v>INSERT INTO @DataTable (Deal, AdvanceDate, PROV, DealPurpose, RateType, BEACON, LTV, TDS, GDS, InsuranceType, PrincipalBalance, OccupancyType, AccountStatus, Closed_Date, DelinquencyBucket) VALUES (2944, '2011-11-15', 'ON', 'Refinance External', 'ARM', 615, 65, 37.09, 29.25, 'Conv', 0, 'Owner-Occupied', 'Closed', '2014-08-12', 'Current');</v>
      </c>
    </row>
    <row r="2946" spans="1:16" x14ac:dyDescent="0.35">
      <c r="A2946" s="19">
        <v>2945</v>
      </c>
      <c r="B2946" s="18">
        <v>41134</v>
      </c>
      <c r="C2946" s="19" t="s">
        <v>57</v>
      </c>
      <c r="D2946" s="19" t="s">
        <v>52</v>
      </c>
      <c r="E2946" s="19" t="s">
        <v>53</v>
      </c>
      <c r="F2946" s="19">
        <v>648</v>
      </c>
      <c r="G2946" s="19">
        <v>85</v>
      </c>
      <c r="H2946" s="19">
        <v>27.96</v>
      </c>
      <c r="I2946" s="19">
        <v>20.5</v>
      </c>
      <c r="J2946" s="19" t="s">
        <v>60</v>
      </c>
      <c r="K2946" s="20">
        <v>0</v>
      </c>
      <c r="L2946" s="20" t="s">
        <v>55</v>
      </c>
      <c r="M2946" s="20" t="s">
        <v>84</v>
      </c>
      <c r="N2946" s="26">
        <v>42464</v>
      </c>
      <c r="O2946" s="20" t="s">
        <v>56</v>
      </c>
      <c r="P2946" t="str">
        <f t="shared" si="45"/>
        <v>INSERT INTO @DataTable (Deal, AdvanceDate, PROV, DealPurpose, RateType, BEACON, LTV, TDS, GDS, InsuranceType, PrincipalBalance, OccupancyType, AccountStatus, Closed_Date, DelinquencyBucket) VALUES (2945, '2012-08-13', 'ON', 'Refinance External', 'Fixed', 648, 85, 27.96, 20.5, 'HiRatio', 0, 'Owner-Occupied', 'Closed', '2016-04-04', 'Current');</v>
      </c>
    </row>
    <row r="2947" spans="1:16" x14ac:dyDescent="0.35">
      <c r="A2947" s="22">
        <v>2946</v>
      </c>
      <c r="B2947" s="21">
        <v>41051</v>
      </c>
      <c r="C2947" s="22" t="s">
        <v>51</v>
      </c>
      <c r="D2947" s="22" t="s">
        <v>59</v>
      </c>
      <c r="E2947" s="22" t="s">
        <v>53</v>
      </c>
      <c r="F2947" s="22">
        <v>775</v>
      </c>
      <c r="G2947" s="22">
        <v>30.21</v>
      </c>
      <c r="H2947" s="22">
        <v>41.81</v>
      </c>
      <c r="I2947" s="22">
        <v>34.67</v>
      </c>
      <c r="J2947" s="22" t="s">
        <v>54</v>
      </c>
      <c r="K2947" s="23">
        <v>111089.94</v>
      </c>
      <c r="L2947" s="23" t="s">
        <v>55</v>
      </c>
      <c r="M2947" s="23" t="s">
        <v>83</v>
      </c>
      <c r="N2947" s="27"/>
      <c r="O2947" s="23" t="s">
        <v>56</v>
      </c>
      <c r="P2947" t="str">
        <f t="shared" ref="P2947:P3010" si="46">"INSERT INTO @DataTable (Deal, AdvanceDate, PROV, DealPurpose, RateType, BEACON, LTV, TDS, GDS, InsuranceType, PrincipalBalance, OccupancyType, AccountStatus, Closed_Date, DelinquencyBucket) VALUES (" &amp; A2947 &amp; ", " &amp; "'" &amp; TEXT(B2947, "yyyy-mm-dd") &amp; "', '" &amp; C2947 &amp; "', '" &amp; D2947 &amp; "', '" &amp; E2947 &amp; "', " &amp; F2947 &amp; ", " &amp; G2947 &amp; ", " &amp; H2947 &amp; ", " &amp; I2947 &amp; ", '" &amp; J2947 &amp; "', " &amp; K2947 &amp; ", '" &amp; L2947 &amp; "', '" &amp; M2947 &amp; "', '" &amp;TEXT(N2947, "yyyy-mm-dd") &amp; "', '" &amp; O2947 &amp; "');"</f>
        <v>INSERT INTO @DataTable (Deal, AdvanceDate, PROV, DealPurpose, RateType, BEACON, LTV, TDS, GDS, InsuranceType, PrincipalBalance, OccupancyType, AccountStatus, Closed_Date, DelinquencyBucket) VALUES (2946, '2012-05-22', 'AB', 'Transfer', 'Fixed', 775, 30.21, 41.81, 34.67, 'Conv', 111089.94, 'Owner-Occupied', 'Open', '1900-01-00', 'Current');</v>
      </c>
    </row>
    <row r="2948" spans="1:16" x14ac:dyDescent="0.35">
      <c r="A2948" s="19">
        <v>2947</v>
      </c>
      <c r="B2948" s="18">
        <v>41912</v>
      </c>
      <c r="C2948" s="19" t="s">
        <v>57</v>
      </c>
      <c r="D2948" s="19" t="s">
        <v>61</v>
      </c>
      <c r="E2948" s="19" t="s">
        <v>53</v>
      </c>
      <c r="F2948" s="19">
        <v>735</v>
      </c>
      <c r="G2948" s="19">
        <v>95</v>
      </c>
      <c r="H2948" s="19">
        <v>39.049999999999997</v>
      </c>
      <c r="I2948" s="19">
        <v>26.57</v>
      </c>
      <c r="J2948" s="19" t="s">
        <v>60</v>
      </c>
      <c r="K2948" s="20">
        <v>0</v>
      </c>
      <c r="L2948" s="20" t="s">
        <v>55</v>
      </c>
      <c r="M2948" s="20" t="s">
        <v>84</v>
      </c>
      <c r="N2948" s="26">
        <v>42647</v>
      </c>
      <c r="O2948" s="20" t="s">
        <v>56</v>
      </c>
      <c r="P2948" t="str">
        <f t="shared" si="46"/>
        <v>INSERT INTO @DataTable (Deal, AdvanceDate, PROV, DealPurpose, RateType, BEACON, LTV, TDS, GDS, InsuranceType, PrincipalBalance, OccupancyType, AccountStatus, Closed_Date, DelinquencyBucket) VALUES (2947, '2014-09-30', 'ON', 'Purchase', 'Fixed', 735, 95, 39.05, 26.57, 'HiRatio', 0, 'Owner-Occupied', 'Closed', '2016-10-04', 'Current');</v>
      </c>
    </row>
    <row r="2949" spans="1:16" x14ac:dyDescent="0.35">
      <c r="A2949" s="22">
        <v>2948</v>
      </c>
      <c r="B2949" s="21">
        <v>42300</v>
      </c>
      <c r="C2949" s="22" t="s">
        <v>57</v>
      </c>
      <c r="D2949" s="22" t="s">
        <v>61</v>
      </c>
      <c r="E2949" s="22" t="s">
        <v>40</v>
      </c>
      <c r="F2949" s="22">
        <v>767</v>
      </c>
      <c r="G2949" s="22">
        <v>95</v>
      </c>
      <c r="H2949" s="22">
        <v>29.76</v>
      </c>
      <c r="I2949" s="22">
        <v>16.45</v>
      </c>
      <c r="J2949" s="22" t="s">
        <v>60</v>
      </c>
      <c r="K2949" s="23">
        <v>241248.66</v>
      </c>
      <c r="L2949" s="23" t="s">
        <v>66</v>
      </c>
      <c r="M2949" s="23" t="s">
        <v>83</v>
      </c>
      <c r="N2949" s="27"/>
      <c r="O2949" s="23" t="s">
        <v>56</v>
      </c>
      <c r="P2949" t="str">
        <f t="shared" si="46"/>
        <v>INSERT INTO @DataTable (Deal, AdvanceDate, PROV, DealPurpose, RateType, BEACON, LTV, TDS, GDS, InsuranceType, PrincipalBalance, OccupancyType, AccountStatus, Closed_Date, DelinquencyBucket) VALUES (2948, '2015-10-23', 'ON', 'Purchase', 'ARM', 767, 95, 29.76, 16.45, 'HiRatio', 241248.66, 'Second Home', 'Open', '1900-01-00', 'Current');</v>
      </c>
    </row>
    <row r="2950" spans="1:16" x14ac:dyDescent="0.35">
      <c r="A2950" s="19">
        <v>2949</v>
      </c>
      <c r="B2950" s="18">
        <v>42228</v>
      </c>
      <c r="C2950" s="19" t="s">
        <v>57</v>
      </c>
      <c r="D2950" s="19" t="s">
        <v>61</v>
      </c>
      <c r="E2950" s="19" t="s">
        <v>40</v>
      </c>
      <c r="F2950" s="19">
        <v>795</v>
      </c>
      <c r="G2950" s="19">
        <v>87.88</v>
      </c>
      <c r="H2950" s="19">
        <v>32.18</v>
      </c>
      <c r="I2950" s="19">
        <v>29.13</v>
      </c>
      <c r="J2950" s="19" t="s">
        <v>60</v>
      </c>
      <c r="K2950" s="20">
        <v>484222.13</v>
      </c>
      <c r="L2950" s="20" t="s">
        <v>55</v>
      </c>
      <c r="M2950" s="20" t="s">
        <v>83</v>
      </c>
      <c r="N2950" s="26"/>
      <c r="O2950" s="20" t="s">
        <v>56</v>
      </c>
      <c r="P2950" t="str">
        <f t="shared" si="46"/>
        <v>INSERT INTO @DataTable (Deal, AdvanceDate, PROV, DealPurpose, RateType, BEACON, LTV, TDS, GDS, InsuranceType, PrincipalBalance, OccupancyType, AccountStatus, Closed_Date, DelinquencyBucket) VALUES (2949, '2015-08-12', 'ON', 'Purchase', 'ARM', 795, 87.88, 32.18, 29.13, 'HiRatio', 484222.13, 'Owner-Occupied', 'Open', '1900-01-00', 'Current');</v>
      </c>
    </row>
    <row r="2951" spans="1:16" x14ac:dyDescent="0.35">
      <c r="A2951" s="22">
        <v>2950</v>
      </c>
      <c r="B2951" s="21">
        <v>41683</v>
      </c>
      <c r="C2951" s="22" t="s">
        <v>58</v>
      </c>
      <c r="D2951" s="22" t="s">
        <v>59</v>
      </c>
      <c r="E2951" s="22" t="s">
        <v>40</v>
      </c>
      <c r="F2951" s="22">
        <v>785</v>
      </c>
      <c r="G2951" s="22">
        <v>74.92</v>
      </c>
      <c r="H2951" s="22">
        <v>26.22</v>
      </c>
      <c r="I2951" s="22">
        <v>25.58</v>
      </c>
      <c r="J2951" s="22" t="s">
        <v>54</v>
      </c>
      <c r="K2951" s="23">
        <v>99758.85</v>
      </c>
      <c r="L2951" s="23" t="s">
        <v>55</v>
      </c>
      <c r="M2951" s="23" t="s">
        <v>83</v>
      </c>
      <c r="N2951" s="27"/>
      <c r="O2951" s="23" t="s">
        <v>56</v>
      </c>
      <c r="P2951" t="str">
        <f t="shared" si="46"/>
        <v>INSERT INTO @DataTable (Deal, AdvanceDate, PROV, DealPurpose, RateType, BEACON, LTV, TDS, GDS, InsuranceType, PrincipalBalance, OccupancyType, AccountStatus, Closed_Date, DelinquencyBucket) VALUES (2950, '2014-02-13', 'BC', 'Transfer', 'ARM', 785, 74.92, 26.22, 25.58, 'Conv', 99758.85, 'Owner-Occupied', 'Open', '1900-01-00', 'Current');</v>
      </c>
    </row>
    <row r="2952" spans="1:16" x14ac:dyDescent="0.35">
      <c r="A2952" s="19">
        <v>2951</v>
      </c>
      <c r="B2952" s="18">
        <v>42632</v>
      </c>
      <c r="C2952" s="19" t="s">
        <v>58</v>
      </c>
      <c r="D2952" s="19" t="s">
        <v>52</v>
      </c>
      <c r="E2952" s="19" t="s">
        <v>53</v>
      </c>
      <c r="F2952" s="19">
        <v>804</v>
      </c>
      <c r="G2952" s="19">
        <v>53.57</v>
      </c>
      <c r="H2952" s="19">
        <v>6.05</v>
      </c>
      <c r="I2952" s="19">
        <v>5.15</v>
      </c>
      <c r="J2952" s="19" t="s">
        <v>54</v>
      </c>
      <c r="K2952" s="20">
        <v>669840.22</v>
      </c>
      <c r="L2952" s="20" t="s">
        <v>55</v>
      </c>
      <c r="M2952" s="20" t="s">
        <v>83</v>
      </c>
      <c r="N2952" s="26"/>
      <c r="O2952" s="20" t="s">
        <v>56</v>
      </c>
      <c r="P2952" t="str">
        <f t="shared" si="46"/>
        <v>INSERT INTO @DataTable (Deal, AdvanceDate, PROV, DealPurpose, RateType, BEACON, LTV, TDS, GDS, InsuranceType, PrincipalBalance, OccupancyType, AccountStatus, Closed_Date, DelinquencyBucket) VALUES (2951, '2016-09-19', 'BC', 'Refinance External', 'Fixed', 804, 53.57, 6.05, 5.15, 'Conv', 669840.22, 'Owner-Occupied', 'Open', '1900-01-00', 'Current');</v>
      </c>
    </row>
    <row r="2953" spans="1:16" x14ac:dyDescent="0.35">
      <c r="A2953" s="22">
        <v>2952</v>
      </c>
      <c r="B2953" s="21">
        <v>41984</v>
      </c>
      <c r="C2953" s="22" t="s">
        <v>51</v>
      </c>
      <c r="D2953" s="22" t="s">
        <v>61</v>
      </c>
      <c r="E2953" s="22" t="s">
        <v>53</v>
      </c>
      <c r="F2953" s="22">
        <v>672</v>
      </c>
      <c r="G2953" s="22">
        <v>95</v>
      </c>
      <c r="H2953" s="22">
        <v>34.58</v>
      </c>
      <c r="I2953" s="22">
        <v>17.670000000000002</v>
      </c>
      <c r="J2953" s="22" t="s">
        <v>60</v>
      </c>
      <c r="K2953" s="23">
        <v>305267.57</v>
      </c>
      <c r="L2953" s="23" t="s">
        <v>55</v>
      </c>
      <c r="M2953" s="23" t="s">
        <v>83</v>
      </c>
      <c r="N2953" s="27"/>
      <c r="O2953" s="23" t="s">
        <v>56</v>
      </c>
      <c r="P2953" t="str">
        <f t="shared" si="46"/>
        <v>INSERT INTO @DataTable (Deal, AdvanceDate, PROV, DealPurpose, RateType, BEACON, LTV, TDS, GDS, InsuranceType, PrincipalBalance, OccupancyType, AccountStatus, Closed_Date, DelinquencyBucket) VALUES (2952, '2014-12-11', 'AB', 'Purchase', 'Fixed', 672, 95, 34.58, 17.67, 'HiRatio', 305267.57, 'Owner-Occupied', 'Open', '1900-01-00', 'Current');</v>
      </c>
    </row>
    <row r="2954" spans="1:16" x14ac:dyDescent="0.35">
      <c r="A2954" s="19">
        <v>2953</v>
      </c>
      <c r="B2954" s="18">
        <v>42416</v>
      </c>
      <c r="C2954" s="19" t="s">
        <v>57</v>
      </c>
      <c r="D2954" s="19" t="s">
        <v>52</v>
      </c>
      <c r="E2954" s="19" t="s">
        <v>40</v>
      </c>
      <c r="F2954" s="19">
        <v>720</v>
      </c>
      <c r="G2954" s="19">
        <v>73.13</v>
      </c>
      <c r="H2954" s="19">
        <v>35.549999999999997</v>
      </c>
      <c r="I2954" s="19">
        <v>28.85</v>
      </c>
      <c r="J2954" s="19" t="s">
        <v>54</v>
      </c>
      <c r="K2954" s="20">
        <v>479311.03</v>
      </c>
      <c r="L2954" s="20" t="s">
        <v>55</v>
      </c>
      <c r="M2954" s="20" t="s">
        <v>83</v>
      </c>
      <c r="N2954" s="26"/>
      <c r="O2954" s="20" t="s">
        <v>56</v>
      </c>
      <c r="P2954" t="str">
        <f t="shared" si="46"/>
        <v>INSERT INTO @DataTable (Deal, AdvanceDate, PROV, DealPurpose, RateType, BEACON, LTV, TDS, GDS, InsuranceType, PrincipalBalance, OccupancyType, AccountStatus, Closed_Date, DelinquencyBucket) VALUES (2953, '2016-02-16', 'ON', 'Refinance External', 'ARM', 720, 73.13, 35.55, 28.85, 'Conv', 479311.03, 'Owner-Occupied', 'Open', '1900-01-00', 'Current');</v>
      </c>
    </row>
    <row r="2955" spans="1:16" x14ac:dyDescent="0.35">
      <c r="A2955" s="22">
        <v>2954</v>
      </c>
      <c r="B2955" s="21">
        <v>42762</v>
      </c>
      <c r="C2955" s="22" t="s">
        <v>57</v>
      </c>
      <c r="D2955" s="22" t="s">
        <v>61</v>
      </c>
      <c r="E2955" s="22" t="s">
        <v>53</v>
      </c>
      <c r="F2955" s="22">
        <v>852</v>
      </c>
      <c r="G2955" s="22">
        <v>61.34</v>
      </c>
      <c r="H2955" s="22">
        <v>35.409999999999997</v>
      </c>
      <c r="I2955" s="22">
        <v>25.35</v>
      </c>
      <c r="J2955" s="22" t="s">
        <v>54</v>
      </c>
      <c r="K2955" s="23">
        <v>238000</v>
      </c>
      <c r="L2955" s="23" t="s">
        <v>66</v>
      </c>
      <c r="M2955" s="23" t="s">
        <v>83</v>
      </c>
      <c r="N2955" s="27"/>
      <c r="O2955" s="23" t="s">
        <v>56</v>
      </c>
      <c r="P2955" t="str">
        <f t="shared" si="46"/>
        <v>INSERT INTO @DataTable (Deal, AdvanceDate, PROV, DealPurpose, RateType, BEACON, LTV, TDS, GDS, InsuranceType, PrincipalBalance, OccupancyType, AccountStatus, Closed_Date, DelinquencyBucket) VALUES (2954, '2017-01-27', 'ON', 'Purchase', 'Fixed', 852, 61.34, 35.41, 25.35, 'Conv', 238000, 'Second Home', 'Open', '1900-01-00', 'Current');</v>
      </c>
    </row>
    <row r="2956" spans="1:16" x14ac:dyDescent="0.35">
      <c r="A2956" s="19">
        <v>2955</v>
      </c>
      <c r="B2956" s="18">
        <v>41759</v>
      </c>
      <c r="C2956" s="19" t="s">
        <v>58</v>
      </c>
      <c r="D2956" s="19" t="s">
        <v>61</v>
      </c>
      <c r="E2956" s="19" t="s">
        <v>40</v>
      </c>
      <c r="F2956" s="19">
        <v>726</v>
      </c>
      <c r="G2956" s="19">
        <v>80</v>
      </c>
      <c r="H2956" s="19">
        <v>23.68</v>
      </c>
      <c r="I2956" s="19">
        <v>19.309999999999999</v>
      </c>
      <c r="J2956" s="19" t="s">
        <v>60</v>
      </c>
      <c r="K2956" s="20">
        <v>232006.26</v>
      </c>
      <c r="L2956" s="20" t="s">
        <v>55</v>
      </c>
      <c r="M2956" s="20" t="s">
        <v>83</v>
      </c>
      <c r="N2956" s="26"/>
      <c r="O2956" s="20" t="s">
        <v>56</v>
      </c>
      <c r="P2956" t="str">
        <f t="shared" si="46"/>
        <v>INSERT INTO @DataTable (Deal, AdvanceDate, PROV, DealPurpose, RateType, BEACON, LTV, TDS, GDS, InsuranceType, PrincipalBalance, OccupancyType, AccountStatus, Closed_Date, DelinquencyBucket) VALUES (2955, '2014-04-30', 'BC', 'Purchase', 'ARM', 726, 80, 23.68, 19.31, 'HiRatio', 232006.26, 'Owner-Occupied', 'Open', '1900-01-00', 'Current');</v>
      </c>
    </row>
    <row r="2957" spans="1:16" x14ac:dyDescent="0.35">
      <c r="A2957" s="22">
        <v>2956</v>
      </c>
      <c r="B2957" s="21">
        <v>42551</v>
      </c>
      <c r="C2957" s="22" t="s">
        <v>57</v>
      </c>
      <c r="D2957" s="22" t="s">
        <v>61</v>
      </c>
      <c r="E2957" s="22" t="s">
        <v>40</v>
      </c>
      <c r="F2957" s="22">
        <v>717</v>
      </c>
      <c r="G2957" s="22">
        <v>95</v>
      </c>
      <c r="H2957" s="22">
        <v>36.159999999999997</v>
      </c>
      <c r="I2957" s="22">
        <v>13.84</v>
      </c>
      <c r="J2957" s="22" t="s">
        <v>60</v>
      </c>
      <c r="K2957" s="23">
        <v>215710.94</v>
      </c>
      <c r="L2957" s="23" t="s">
        <v>66</v>
      </c>
      <c r="M2957" s="23" t="s">
        <v>83</v>
      </c>
      <c r="N2957" s="27"/>
      <c r="O2957" s="23" t="s">
        <v>56</v>
      </c>
      <c r="P2957" t="str">
        <f t="shared" si="46"/>
        <v>INSERT INTO @DataTable (Deal, AdvanceDate, PROV, DealPurpose, RateType, BEACON, LTV, TDS, GDS, InsuranceType, PrincipalBalance, OccupancyType, AccountStatus, Closed_Date, DelinquencyBucket) VALUES (2956, '2016-06-30', 'ON', 'Purchase', 'ARM', 717, 95, 36.16, 13.84, 'HiRatio', 215710.94, 'Second Home', 'Open', '1900-01-00', 'Current');</v>
      </c>
    </row>
    <row r="2958" spans="1:16" x14ac:dyDescent="0.35">
      <c r="A2958" s="19">
        <v>2957</v>
      </c>
      <c r="B2958" s="18">
        <v>41780</v>
      </c>
      <c r="C2958" s="19" t="s">
        <v>57</v>
      </c>
      <c r="D2958" s="19" t="s">
        <v>61</v>
      </c>
      <c r="E2958" s="19" t="s">
        <v>40</v>
      </c>
      <c r="F2958" s="19">
        <v>787</v>
      </c>
      <c r="G2958" s="19">
        <v>85</v>
      </c>
      <c r="H2958" s="19">
        <v>30.83</v>
      </c>
      <c r="I2958" s="19">
        <v>29.84</v>
      </c>
      <c r="J2958" s="19" t="s">
        <v>60</v>
      </c>
      <c r="K2958" s="20">
        <v>595631.13</v>
      </c>
      <c r="L2958" s="20" t="s">
        <v>55</v>
      </c>
      <c r="M2958" s="20" t="s">
        <v>83</v>
      </c>
      <c r="N2958" s="26"/>
      <c r="O2958" s="20" t="s">
        <v>56</v>
      </c>
      <c r="P2958" t="str">
        <f t="shared" si="46"/>
        <v>INSERT INTO @DataTable (Deal, AdvanceDate, PROV, DealPurpose, RateType, BEACON, LTV, TDS, GDS, InsuranceType, PrincipalBalance, OccupancyType, AccountStatus, Closed_Date, DelinquencyBucket) VALUES (2957, '2014-05-21', 'ON', 'Purchase', 'ARM', 787, 85, 30.83, 29.84, 'HiRatio', 595631.13, 'Owner-Occupied', 'Open', '1900-01-00', 'Current');</v>
      </c>
    </row>
    <row r="2959" spans="1:16" x14ac:dyDescent="0.35">
      <c r="A2959" s="22">
        <v>2958</v>
      </c>
      <c r="B2959" s="21">
        <v>42209</v>
      </c>
      <c r="C2959" s="22" t="s">
        <v>57</v>
      </c>
      <c r="D2959" s="22" t="s">
        <v>61</v>
      </c>
      <c r="E2959" s="22" t="s">
        <v>40</v>
      </c>
      <c r="F2959" s="22">
        <v>787</v>
      </c>
      <c r="G2959" s="22">
        <v>60.98</v>
      </c>
      <c r="H2959" s="22">
        <v>25.28</v>
      </c>
      <c r="I2959" s="22">
        <v>22.86</v>
      </c>
      <c r="J2959" s="22" t="s">
        <v>54</v>
      </c>
      <c r="K2959" s="23">
        <v>473542.38</v>
      </c>
      <c r="L2959" s="23" t="s">
        <v>55</v>
      </c>
      <c r="M2959" s="23" t="s">
        <v>83</v>
      </c>
      <c r="N2959" s="27"/>
      <c r="O2959" s="23" t="s">
        <v>56</v>
      </c>
      <c r="P2959" t="str">
        <f t="shared" si="46"/>
        <v>INSERT INTO @DataTable (Deal, AdvanceDate, PROV, DealPurpose, RateType, BEACON, LTV, TDS, GDS, InsuranceType, PrincipalBalance, OccupancyType, AccountStatus, Closed_Date, DelinquencyBucket) VALUES (2958, '2015-07-24', 'ON', 'Purchase', 'ARM', 787, 60.98, 25.28, 22.86, 'Conv', 473542.38, 'Owner-Occupied', 'Open', '1900-01-00', 'Current');</v>
      </c>
    </row>
    <row r="2960" spans="1:16" x14ac:dyDescent="0.35">
      <c r="A2960" s="19">
        <v>2959</v>
      </c>
      <c r="B2960" s="18">
        <v>41453</v>
      </c>
      <c r="C2960" s="19" t="s">
        <v>51</v>
      </c>
      <c r="D2960" s="19" t="s">
        <v>59</v>
      </c>
      <c r="E2960" s="19" t="s">
        <v>53</v>
      </c>
      <c r="F2960" s="19">
        <v>763</v>
      </c>
      <c r="G2960" s="19">
        <v>90.6</v>
      </c>
      <c r="H2960" s="19">
        <v>31.73</v>
      </c>
      <c r="I2960" s="19">
        <v>12.79</v>
      </c>
      <c r="J2960" s="19" t="s">
        <v>60</v>
      </c>
      <c r="K2960" s="20">
        <v>0</v>
      </c>
      <c r="L2960" s="20" t="s">
        <v>55</v>
      </c>
      <c r="M2960" s="20" t="s">
        <v>84</v>
      </c>
      <c r="N2960" s="26">
        <v>41813</v>
      </c>
      <c r="O2960" s="20" t="s">
        <v>56</v>
      </c>
      <c r="P2960" t="str">
        <f t="shared" si="46"/>
        <v>INSERT INTO @DataTable (Deal, AdvanceDate, PROV, DealPurpose, RateType, BEACON, LTV, TDS, GDS, InsuranceType, PrincipalBalance, OccupancyType, AccountStatus, Closed_Date, DelinquencyBucket) VALUES (2959, '2013-06-28', 'AB', 'Transfer', 'Fixed', 763, 90.6, 31.73, 12.79, 'HiRatio', 0, 'Owner-Occupied', 'Closed', '2014-06-23', 'Current');</v>
      </c>
    </row>
    <row r="2961" spans="1:16" x14ac:dyDescent="0.35">
      <c r="A2961" s="22">
        <v>2960</v>
      </c>
      <c r="B2961" s="21">
        <v>40987</v>
      </c>
      <c r="C2961" s="22" t="s">
        <v>57</v>
      </c>
      <c r="D2961" s="22" t="s">
        <v>52</v>
      </c>
      <c r="E2961" s="22" t="s">
        <v>53</v>
      </c>
      <c r="F2961" s="22">
        <v>767</v>
      </c>
      <c r="G2961" s="22">
        <v>39.369999999999997</v>
      </c>
      <c r="H2961" s="22">
        <v>38.549999999999997</v>
      </c>
      <c r="I2961" s="22">
        <v>34.72</v>
      </c>
      <c r="J2961" s="22" t="s">
        <v>54</v>
      </c>
      <c r="K2961" s="23">
        <v>134460.89000000001</v>
      </c>
      <c r="L2961" s="23" t="s">
        <v>55</v>
      </c>
      <c r="M2961" s="23" t="s">
        <v>83</v>
      </c>
      <c r="N2961" s="27"/>
      <c r="O2961" s="23" t="s">
        <v>56</v>
      </c>
      <c r="P2961" t="str">
        <f t="shared" si="46"/>
        <v>INSERT INTO @DataTable (Deal, AdvanceDate, PROV, DealPurpose, RateType, BEACON, LTV, TDS, GDS, InsuranceType, PrincipalBalance, OccupancyType, AccountStatus, Closed_Date, DelinquencyBucket) VALUES (2960, '2012-03-19', 'ON', 'Refinance External', 'Fixed', 767, 39.37, 38.55, 34.72, 'Conv', 134460.89, 'Owner-Occupied', 'Open', '1900-01-00', 'Current');</v>
      </c>
    </row>
    <row r="2962" spans="1:16" x14ac:dyDescent="0.35">
      <c r="A2962" s="19">
        <v>2961</v>
      </c>
      <c r="B2962" s="18">
        <v>42307</v>
      </c>
      <c r="C2962" s="19" t="s">
        <v>51</v>
      </c>
      <c r="D2962" s="19" t="s">
        <v>61</v>
      </c>
      <c r="E2962" s="19" t="s">
        <v>53</v>
      </c>
      <c r="F2962" s="19">
        <v>682</v>
      </c>
      <c r="G2962" s="19">
        <v>95</v>
      </c>
      <c r="H2962" s="19">
        <v>41.71</v>
      </c>
      <c r="I2962" s="19">
        <v>20.170000000000002</v>
      </c>
      <c r="J2962" s="19" t="s">
        <v>60</v>
      </c>
      <c r="K2962" s="20">
        <v>170039.58</v>
      </c>
      <c r="L2962" s="20" t="s">
        <v>55</v>
      </c>
      <c r="M2962" s="20" t="s">
        <v>83</v>
      </c>
      <c r="N2962" s="26"/>
      <c r="O2962" s="20" t="s">
        <v>56</v>
      </c>
      <c r="P2962" t="str">
        <f t="shared" si="46"/>
        <v>INSERT INTO @DataTable (Deal, AdvanceDate, PROV, DealPurpose, RateType, BEACON, LTV, TDS, GDS, InsuranceType, PrincipalBalance, OccupancyType, AccountStatus, Closed_Date, DelinquencyBucket) VALUES (2961, '2015-10-30', 'AB', 'Purchase', 'Fixed', 682, 95, 41.71, 20.17, 'HiRatio', 170039.58, 'Owner-Occupied', 'Open', '1900-01-00', 'Current');</v>
      </c>
    </row>
    <row r="2963" spans="1:16" x14ac:dyDescent="0.35">
      <c r="A2963" s="22">
        <v>2962</v>
      </c>
      <c r="B2963" s="21">
        <v>42576</v>
      </c>
      <c r="C2963" s="22" t="s">
        <v>57</v>
      </c>
      <c r="D2963" s="22" t="s">
        <v>61</v>
      </c>
      <c r="E2963" s="22" t="s">
        <v>40</v>
      </c>
      <c r="F2963" s="22">
        <v>0</v>
      </c>
      <c r="G2963" s="22">
        <v>80</v>
      </c>
      <c r="H2963" s="22">
        <v>34.64</v>
      </c>
      <c r="I2963" s="22">
        <v>22.84</v>
      </c>
      <c r="J2963" s="22" t="s">
        <v>54</v>
      </c>
      <c r="K2963" s="23">
        <v>425863.8</v>
      </c>
      <c r="L2963" s="23" t="s">
        <v>62</v>
      </c>
      <c r="M2963" s="23" t="s">
        <v>83</v>
      </c>
      <c r="N2963" s="27"/>
      <c r="O2963" s="23" t="s">
        <v>56</v>
      </c>
      <c r="P2963" t="str">
        <f t="shared" si="46"/>
        <v>INSERT INTO @DataTable (Deal, AdvanceDate, PROV, DealPurpose, RateType, BEACON, LTV, TDS, GDS, InsuranceType, PrincipalBalance, OccupancyType, AccountStatus, Closed_Date, DelinquencyBucket) VALUES (2962, '2016-07-25', 'ON', 'Purchase', 'ARM', 0, 80, 34.64, 22.84, 'Conv', 425863.8, 'Rental', 'Open', '1900-01-00', 'Current');</v>
      </c>
    </row>
    <row r="2964" spans="1:16" x14ac:dyDescent="0.35">
      <c r="A2964" s="19">
        <v>2963</v>
      </c>
      <c r="B2964" s="18">
        <v>40361</v>
      </c>
      <c r="C2964" s="19" t="s">
        <v>57</v>
      </c>
      <c r="D2964" s="19" t="s">
        <v>61</v>
      </c>
      <c r="E2964" s="19" t="s">
        <v>40</v>
      </c>
      <c r="F2964" s="19">
        <v>749</v>
      </c>
      <c r="G2964" s="19">
        <v>85</v>
      </c>
      <c r="H2964" s="19">
        <v>27.71</v>
      </c>
      <c r="I2964" s="19">
        <v>27.68</v>
      </c>
      <c r="J2964" s="19" t="s">
        <v>60</v>
      </c>
      <c r="K2964" s="20">
        <v>0</v>
      </c>
      <c r="L2964" s="20" t="s">
        <v>55</v>
      </c>
      <c r="M2964" s="20" t="s">
        <v>84</v>
      </c>
      <c r="N2964" s="26">
        <v>41361</v>
      </c>
      <c r="O2964" s="20" t="s">
        <v>56</v>
      </c>
      <c r="P2964" t="str">
        <f t="shared" si="46"/>
        <v>INSERT INTO @DataTable (Deal, AdvanceDate, PROV, DealPurpose, RateType, BEACON, LTV, TDS, GDS, InsuranceType, PrincipalBalance, OccupancyType, AccountStatus, Closed_Date, DelinquencyBucket) VALUES (2963, '2010-07-02', 'ON', 'Purchase', 'ARM', 749, 85, 27.71, 27.68, 'HiRatio', 0, 'Owner-Occupied', 'Closed', '2013-03-28', 'Current');</v>
      </c>
    </row>
    <row r="2965" spans="1:16" x14ac:dyDescent="0.35">
      <c r="A2965" s="22">
        <v>2964</v>
      </c>
      <c r="B2965" s="21">
        <v>41802</v>
      </c>
      <c r="C2965" s="22" t="s">
        <v>58</v>
      </c>
      <c r="D2965" s="22" t="s">
        <v>61</v>
      </c>
      <c r="E2965" s="22" t="s">
        <v>53</v>
      </c>
      <c r="F2965" s="22">
        <v>733</v>
      </c>
      <c r="G2965" s="22">
        <v>95</v>
      </c>
      <c r="H2965" s="22">
        <v>40.35</v>
      </c>
      <c r="I2965" s="22">
        <v>19.04</v>
      </c>
      <c r="J2965" s="22" t="s">
        <v>60</v>
      </c>
      <c r="K2965" s="23">
        <v>227543.89</v>
      </c>
      <c r="L2965" s="23" t="s">
        <v>55</v>
      </c>
      <c r="M2965" s="23" t="s">
        <v>83</v>
      </c>
      <c r="N2965" s="27"/>
      <c r="O2965" s="23" t="s">
        <v>56</v>
      </c>
      <c r="P2965" t="str">
        <f t="shared" si="46"/>
        <v>INSERT INTO @DataTable (Deal, AdvanceDate, PROV, DealPurpose, RateType, BEACON, LTV, TDS, GDS, InsuranceType, PrincipalBalance, OccupancyType, AccountStatus, Closed_Date, DelinquencyBucket) VALUES (2964, '2014-06-12', 'BC', 'Purchase', 'Fixed', 733, 95, 40.35, 19.04, 'HiRatio', 227543.89, 'Owner-Occupied', 'Open', '1900-01-00', 'Current');</v>
      </c>
    </row>
    <row r="2966" spans="1:16" x14ac:dyDescent="0.35">
      <c r="A2966" s="19">
        <v>2965</v>
      </c>
      <c r="B2966" s="18">
        <v>42124</v>
      </c>
      <c r="C2966" s="19" t="s">
        <v>57</v>
      </c>
      <c r="D2966" s="19" t="s">
        <v>61</v>
      </c>
      <c r="E2966" s="19" t="s">
        <v>40</v>
      </c>
      <c r="F2966" s="19">
        <v>750</v>
      </c>
      <c r="G2966" s="19">
        <v>95</v>
      </c>
      <c r="H2966" s="19">
        <v>31.97</v>
      </c>
      <c r="I2966" s="19">
        <v>20.37</v>
      </c>
      <c r="J2966" s="19" t="s">
        <v>60</v>
      </c>
      <c r="K2966" s="20">
        <v>281087.32</v>
      </c>
      <c r="L2966" s="20" t="s">
        <v>55</v>
      </c>
      <c r="M2966" s="20" t="s">
        <v>83</v>
      </c>
      <c r="N2966" s="26"/>
      <c r="O2966" s="20" t="s">
        <v>56</v>
      </c>
      <c r="P2966" t="str">
        <f t="shared" si="46"/>
        <v>INSERT INTO @DataTable (Deal, AdvanceDate, PROV, DealPurpose, RateType, BEACON, LTV, TDS, GDS, InsuranceType, PrincipalBalance, OccupancyType, AccountStatus, Closed_Date, DelinquencyBucket) VALUES (2965, '2015-04-30', 'ON', 'Purchase', 'ARM', 750, 95, 31.97, 20.37, 'HiRatio', 281087.32, 'Owner-Occupied', 'Open', '1900-01-00', 'Current');</v>
      </c>
    </row>
    <row r="2967" spans="1:16" x14ac:dyDescent="0.35">
      <c r="A2967" s="22">
        <v>2966</v>
      </c>
      <c r="B2967" s="21">
        <v>41947</v>
      </c>
      <c r="C2967" s="22" t="s">
        <v>57</v>
      </c>
      <c r="D2967" s="22" t="s">
        <v>52</v>
      </c>
      <c r="E2967" s="22" t="s">
        <v>53</v>
      </c>
      <c r="F2967" s="22">
        <v>624</v>
      </c>
      <c r="G2967" s="22">
        <v>80</v>
      </c>
      <c r="H2967" s="22">
        <v>41.79</v>
      </c>
      <c r="I2967" s="22">
        <v>18.399999999999999</v>
      </c>
      <c r="J2967" s="22" t="s">
        <v>54</v>
      </c>
      <c r="K2967" s="23">
        <v>246638.7</v>
      </c>
      <c r="L2967" s="23" t="s">
        <v>55</v>
      </c>
      <c r="M2967" s="23" t="s">
        <v>83</v>
      </c>
      <c r="N2967" s="27"/>
      <c r="O2967" s="23" t="s">
        <v>56</v>
      </c>
      <c r="P2967" t="str">
        <f t="shared" si="46"/>
        <v>INSERT INTO @DataTable (Deal, AdvanceDate, PROV, DealPurpose, RateType, BEACON, LTV, TDS, GDS, InsuranceType, PrincipalBalance, OccupancyType, AccountStatus, Closed_Date, DelinquencyBucket) VALUES (2966, '2014-11-04', 'ON', 'Refinance External', 'Fixed', 624, 80, 41.79, 18.4, 'Conv', 246638.7, 'Owner-Occupied', 'Open', '1900-01-00', 'Current');</v>
      </c>
    </row>
    <row r="2968" spans="1:16" x14ac:dyDescent="0.35">
      <c r="A2968" s="19">
        <v>2967</v>
      </c>
      <c r="B2968" s="18">
        <v>42339</v>
      </c>
      <c r="C2968" s="19" t="s">
        <v>57</v>
      </c>
      <c r="D2968" s="19" t="s">
        <v>61</v>
      </c>
      <c r="E2968" s="19" t="s">
        <v>40</v>
      </c>
      <c r="F2968" s="19">
        <v>795</v>
      </c>
      <c r="G2968" s="19">
        <v>80</v>
      </c>
      <c r="H2968" s="19">
        <v>31.85</v>
      </c>
      <c r="I2968" s="19">
        <v>24.89</v>
      </c>
      <c r="J2968" s="19" t="s">
        <v>54</v>
      </c>
      <c r="K2968" s="20">
        <v>202721.78</v>
      </c>
      <c r="L2968" s="20" t="s">
        <v>55</v>
      </c>
      <c r="M2968" s="20" t="s">
        <v>83</v>
      </c>
      <c r="N2968" s="26"/>
      <c r="O2968" s="20" t="s">
        <v>56</v>
      </c>
      <c r="P2968" t="str">
        <f t="shared" si="46"/>
        <v>INSERT INTO @DataTable (Deal, AdvanceDate, PROV, DealPurpose, RateType, BEACON, LTV, TDS, GDS, InsuranceType, PrincipalBalance, OccupancyType, AccountStatus, Closed_Date, DelinquencyBucket) VALUES (2967, '2015-12-01', 'ON', 'Purchase', 'ARM', 795, 80, 31.85, 24.89, 'Conv', 202721.78, 'Owner-Occupied', 'Open', '1900-01-00', 'Current');</v>
      </c>
    </row>
    <row r="2969" spans="1:16" x14ac:dyDescent="0.35">
      <c r="A2969" s="22">
        <v>2968</v>
      </c>
      <c r="B2969" s="21">
        <v>40844</v>
      </c>
      <c r="C2969" s="22" t="s">
        <v>57</v>
      </c>
      <c r="D2969" s="22" t="s">
        <v>61</v>
      </c>
      <c r="E2969" s="22" t="s">
        <v>53</v>
      </c>
      <c r="F2969" s="22">
        <v>819</v>
      </c>
      <c r="G2969" s="22">
        <v>80</v>
      </c>
      <c r="H2969" s="22">
        <v>31.19</v>
      </c>
      <c r="I2969" s="22">
        <v>30.95</v>
      </c>
      <c r="J2969" s="22" t="s">
        <v>54</v>
      </c>
      <c r="K2969" s="23">
        <v>0</v>
      </c>
      <c r="L2969" s="23" t="s">
        <v>55</v>
      </c>
      <c r="M2969" s="23" t="s">
        <v>84</v>
      </c>
      <c r="N2969" s="27">
        <v>42306</v>
      </c>
      <c r="O2969" s="23" t="s">
        <v>56</v>
      </c>
      <c r="P2969" t="str">
        <f t="shared" si="46"/>
        <v>INSERT INTO @DataTable (Deal, AdvanceDate, PROV, DealPurpose, RateType, BEACON, LTV, TDS, GDS, InsuranceType, PrincipalBalance, OccupancyType, AccountStatus, Closed_Date, DelinquencyBucket) VALUES (2968, '2011-10-28', 'ON', 'Purchase', 'Fixed', 819, 80, 31.19, 30.95, 'Conv', 0, 'Owner-Occupied', 'Closed', '2015-10-29', 'Current');</v>
      </c>
    </row>
    <row r="2970" spans="1:16" x14ac:dyDescent="0.35">
      <c r="A2970" s="19">
        <v>2969</v>
      </c>
      <c r="B2970" s="18">
        <v>41989</v>
      </c>
      <c r="C2970" s="19" t="s">
        <v>51</v>
      </c>
      <c r="D2970" s="19" t="s">
        <v>61</v>
      </c>
      <c r="E2970" s="19" t="s">
        <v>53</v>
      </c>
      <c r="F2970" s="19">
        <v>763</v>
      </c>
      <c r="G2970" s="19">
        <v>95</v>
      </c>
      <c r="H2970" s="19">
        <v>43.45</v>
      </c>
      <c r="I2970" s="19">
        <v>34.479999999999997</v>
      </c>
      <c r="J2970" s="19" t="s">
        <v>60</v>
      </c>
      <c r="K2970" s="20">
        <v>291558.46999999997</v>
      </c>
      <c r="L2970" s="20" t="s">
        <v>55</v>
      </c>
      <c r="M2970" s="20" t="s">
        <v>83</v>
      </c>
      <c r="N2970" s="26"/>
      <c r="O2970" s="20" t="s">
        <v>56</v>
      </c>
      <c r="P2970" t="str">
        <f t="shared" si="46"/>
        <v>INSERT INTO @DataTable (Deal, AdvanceDate, PROV, DealPurpose, RateType, BEACON, LTV, TDS, GDS, InsuranceType, PrincipalBalance, OccupancyType, AccountStatus, Closed_Date, DelinquencyBucket) VALUES (2969, '2014-12-16', 'AB', 'Purchase', 'Fixed', 763, 95, 43.45, 34.48, 'HiRatio', 291558.47, 'Owner-Occupied', 'Open', '1900-01-00', 'Current');</v>
      </c>
    </row>
    <row r="2971" spans="1:16" x14ac:dyDescent="0.35">
      <c r="A2971" s="22">
        <v>2970</v>
      </c>
      <c r="B2971" s="21">
        <v>42474</v>
      </c>
      <c r="C2971" s="22" t="s">
        <v>57</v>
      </c>
      <c r="D2971" s="22" t="s">
        <v>59</v>
      </c>
      <c r="E2971" s="22" t="s">
        <v>53</v>
      </c>
      <c r="F2971" s="22">
        <v>801</v>
      </c>
      <c r="G2971" s="22">
        <v>47.32</v>
      </c>
      <c r="H2971" s="22">
        <v>16.96</v>
      </c>
      <c r="I2971" s="22">
        <v>15.89</v>
      </c>
      <c r="J2971" s="22" t="s">
        <v>54</v>
      </c>
      <c r="K2971" s="23">
        <v>225412.74</v>
      </c>
      <c r="L2971" s="23" t="s">
        <v>55</v>
      </c>
      <c r="M2971" s="23" t="s">
        <v>83</v>
      </c>
      <c r="N2971" s="27"/>
      <c r="O2971" s="23" t="s">
        <v>56</v>
      </c>
      <c r="P2971" t="str">
        <f t="shared" si="46"/>
        <v>INSERT INTO @DataTable (Deal, AdvanceDate, PROV, DealPurpose, RateType, BEACON, LTV, TDS, GDS, InsuranceType, PrincipalBalance, OccupancyType, AccountStatus, Closed_Date, DelinquencyBucket) VALUES (2970, '2016-04-14', 'ON', 'Transfer', 'Fixed', 801, 47.32, 16.96, 15.89, 'Conv', 225412.74, 'Owner-Occupied', 'Open', '1900-01-00', 'Current');</v>
      </c>
    </row>
    <row r="2972" spans="1:16" x14ac:dyDescent="0.35">
      <c r="A2972" s="19">
        <v>2971</v>
      </c>
      <c r="B2972" s="18">
        <v>41652</v>
      </c>
      <c r="C2972" s="19" t="s">
        <v>57</v>
      </c>
      <c r="D2972" s="19" t="s">
        <v>52</v>
      </c>
      <c r="E2972" s="19" t="s">
        <v>40</v>
      </c>
      <c r="F2972" s="19">
        <v>651</v>
      </c>
      <c r="G2972" s="19">
        <v>75</v>
      </c>
      <c r="H2972" s="19">
        <v>35</v>
      </c>
      <c r="I2972" s="19">
        <v>9.26</v>
      </c>
      <c r="J2972" s="19" t="s">
        <v>54</v>
      </c>
      <c r="K2972" s="20">
        <v>121747.81</v>
      </c>
      <c r="L2972" s="20" t="s">
        <v>62</v>
      </c>
      <c r="M2972" s="20" t="s">
        <v>83</v>
      </c>
      <c r="N2972" s="26"/>
      <c r="O2972" s="20" t="s">
        <v>56</v>
      </c>
      <c r="P2972" t="str">
        <f t="shared" si="46"/>
        <v>INSERT INTO @DataTable (Deal, AdvanceDate, PROV, DealPurpose, RateType, BEACON, LTV, TDS, GDS, InsuranceType, PrincipalBalance, OccupancyType, AccountStatus, Closed_Date, DelinquencyBucket) VALUES (2971, '2014-01-13', 'ON', 'Refinance External', 'ARM', 651, 75, 35, 9.26, 'Conv', 121747.81, 'Rental', 'Open', '1900-01-00', 'Current');</v>
      </c>
    </row>
    <row r="2973" spans="1:16" x14ac:dyDescent="0.35">
      <c r="A2973" s="22">
        <v>2972</v>
      </c>
      <c r="B2973" s="21">
        <v>42139</v>
      </c>
      <c r="C2973" s="22" t="s">
        <v>51</v>
      </c>
      <c r="D2973" s="22" t="s">
        <v>61</v>
      </c>
      <c r="E2973" s="22" t="s">
        <v>53</v>
      </c>
      <c r="F2973" s="22">
        <v>805</v>
      </c>
      <c r="G2973" s="22">
        <v>80</v>
      </c>
      <c r="H2973" s="22">
        <v>37.04</v>
      </c>
      <c r="I2973" s="22">
        <v>20.55</v>
      </c>
      <c r="J2973" s="22" t="s">
        <v>54</v>
      </c>
      <c r="K2973" s="23">
        <v>346986.97</v>
      </c>
      <c r="L2973" s="23" t="s">
        <v>55</v>
      </c>
      <c r="M2973" s="23" t="s">
        <v>83</v>
      </c>
      <c r="N2973" s="27"/>
      <c r="O2973" s="23" t="s">
        <v>56</v>
      </c>
      <c r="P2973" t="str">
        <f t="shared" si="46"/>
        <v>INSERT INTO @DataTable (Deal, AdvanceDate, PROV, DealPurpose, RateType, BEACON, LTV, TDS, GDS, InsuranceType, PrincipalBalance, OccupancyType, AccountStatus, Closed_Date, DelinquencyBucket) VALUES (2972, '2015-05-15', 'AB', 'Purchase', 'Fixed', 805, 80, 37.04, 20.55, 'Conv', 346986.97, 'Owner-Occupied', 'Open', '1900-01-00', 'Current');</v>
      </c>
    </row>
    <row r="2974" spans="1:16" x14ac:dyDescent="0.35">
      <c r="A2974" s="19">
        <v>2973</v>
      </c>
      <c r="B2974" s="18">
        <v>42744</v>
      </c>
      <c r="C2974" s="19" t="s">
        <v>51</v>
      </c>
      <c r="D2974" s="19" t="s">
        <v>61</v>
      </c>
      <c r="E2974" s="19" t="s">
        <v>53</v>
      </c>
      <c r="F2974" s="19">
        <v>768</v>
      </c>
      <c r="G2974" s="19">
        <v>95</v>
      </c>
      <c r="H2974" s="19">
        <v>34.64</v>
      </c>
      <c r="I2974" s="19">
        <v>23.4</v>
      </c>
      <c r="J2974" s="19" t="s">
        <v>60</v>
      </c>
      <c r="K2974" s="20">
        <v>139576.44</v>
      </c>
      <c r="L2974" s="20" t="s">
        <v>55</v>
      </c>
      <c r="M2974" s="20" t="s">
        <v>83</v>
      </c>
      <c r="N2974" s="26"/>
      <c r="O2974" s="20" t="s">
        <v>56</v>
      </c>
      <c r="P2974" t="str">
        <f t="shared" si="46"/>
        <v>INSERT INTO @DataTable (Deal, AdvanceDate, PROV, DealPurpose, RateType, BEACON, LTV, TDS, GDS, InsuranceType, PrincipalBalance, OccupancyType, AccountStatus, Closed_Date, DelinquencyBucket) VALUES (2973, '2017-01-09', 'AB', 'Purchase', 'Fixed', 768, 95, 34.64, 23.4, 'HiRatio', 139576.44, 'Owner-Occupied', 'Open', '1900-01-00', 'Current');</v>
      </c>
    </row>
    <row r="2975" spans="1:16" x14ac:dyDescent="0.35">
      <c r="A2975" s="22">
        <v>2974</v>
      </c>
      <c r="B2975" s="21">
        <v>42760</v>
      </c>
      <c r="C2975" s="22" t="s">
        <v>51</v>
      </c>
      <c r="D2975" s="22" t="s">
        <v>61</v>
      </c>
      <c r="E2975" s="22" t="s">
        <v>53</v>
      </c>
      <c r="F2975" s="22">
        <v>787</v>
      </c>
      <c r="G2975" s="22">
        <v>94.94</v>
      </c>
      <c r="H2975" s="22">
        <v>32.020000000000003</v>
      </c>
      <c r="I2975" s="22">
        <v>24.6</v>
      </c>
      <c r="J2975" s="22" t="s">
        <v>60</v>
      </c>
      <c r="K2975" s="23">
        <v>496541.65</v>
      </c>
      <c r="L2975" s="23" t="s">
        <v>55</v>
      </c>
      <c r="M2975" s="23" t="s">
        <v>83</v>
      </c>
      <c r="N2975" s="27"/>
      <c r="O2975" s="23" t="s">
        <v>56</v>
      </c>
      <c r="P2975" t="str">
        <f t="shared" si="46"/>
        <v>INSERT INTO @DataTable (Deal, AdvanceDate, PROV, DealPurpose, RateType, BEACON, LTV, TDS, GDS, InsuranceType, PrincipalBalance, OccupancyType, AccountStatus, Closed_Date, DelinquencyBucket) VALUES (2974, '2017-01-25', 'AB', 'Purchase', 'Fixed', 787, 94.94, 32.02, 24.6, 'HiRatio', 496541.65, 'Owner-Occupied', 'Open', '1900-01-00', 'Current');</v>
      </c>
    </row>
    <row r="2976" spans="1:16" x14ac:dyDescent="0.35">
      <c r="A2976" s="19">
        <v>2975</v>
      </c>
      <c r="B2976" s="18">
        <v>42145</v>
      </c>
      <c r="C2976" s="19" t="s">
        <v>51</v>
      </c>
      <c r="D2976" s="19" t="s">
        <v>61</v>
      </c>
      <c r="E2976" s="19" t="s">
        <v>40</v>
      </c>
      <c r="F2976" s="19">
        <v>780</v>
      </c>
      <c r="G2976" s="19">
        <v>79.459999999999994</v>
      </c>
      <c r="H2976" s="19">
        <v>32.270000000000003</v>
      </c>
      <c r="I2976" s="19">
        <v>5.71</v>
      </c>
      <c r="J2976" s="19" t="s">
        <v>54</v>
      </c>
      <c r="K2976" s="20">
        <v>199070.28</v>
      </c>
      <c r="L2976" s="20" t="s">
        <v>66</v>
      </c>
      <c r="M2976" s="20" t="s">
        <v>83</v>
      </c>
      <c r="N2976" s="26"/>
      <c r="O2976" s="20" t="s">
        <v>56</v>
      </c>
      <c r="P2976" t="str">
        <f t="shared" si="46"/>
        <v>INSERT INTO @DataTable (Deal, AdvanceDate, PROV, DealPurpose, RateType, BEACON, LTV, TDS, GDS, InsuranceType, PrincipalBalance, OccupancyType, AccountStatus, Closed_Date, DelinquencyBucket) VALUES (2975, '2015-05-21', 'AB', 'Purchase', 'ARM', 780, 79.46, 32.27, 5.71, 'Conv', 199070.28, 'Second Home', 'Open', '1900-01-00', 'Current');</v>
      </c>
    </row>
    <row r="2977" spans="1:16" x14ac:dyDescent="0.35">
      <c r="A2977" s="22">
        <v>2976</v>
      </c>
      <c r="B2977" s="21">
        <v>40375</v>
      </c>
      <c r="C2977" s="22" t="s">
        <v>51</v>
      </c>
      <c r="D2977" s="22" t="s">
        <v>61</v>
      </c>
      <c r="E2977" s="22" t="s">
        <v>53</v>
      </c>
      <c r="F2977" s="22">
        <v>739</v>
      </c>
      <c r="G2977" s="22">
        <v>90</v>
      </c>
      <c r="H2977" s="22">
        <v>33.369999999999997</v>
      </c>
      <c r="I2977" s="22">
        <v>25.2</v>
      </c>
      <c r="J2977" s="22" t="s">
        <v>60</v>
      </c>
      <c r="K2977" s="23">
        <v>149767.88</v>
      </c>
      <c r="L2977" s="23" t="s">
        <v>55</v>
      </c>
      <c r="M2977" s="23" t="s">
        <v>83</v>
      </c>
      <c r="N2977" s="27"/>
      <c r="O2977" s="23" t="s">
        <v>56</v>
      </c>
      <c r="P2977" t="str">
        <f t="shared" si="46"/>
        <v>INSERT INTO @DataTable (Deal, AdvanceDate, PROV, DealPurpose, RateType, BEACON, LTV, TDS, GDS, InsuranceType, PrincipalBalance, OccupancyType, AccountStatus, Closed_Date, DelinquencyBucket) VALUES (2976, '2010-07-16', 'AB', 'Purchase', 'Fixed', 739, 90, 33.37, 25.2, 'HiRatio', 149767.88, 'Owner-Occupied', 'Open', '1900-01-00', 'Current');</v>
      </c>
    </row>
    <row r="2978" spans="1:16" x14ac:dyDescent="0.35">
      <c r="A2978" s="19">
        <v>2977</v>
      </c>
      <c r="B2978" s="18">
        <v>41789</v>
      </c>
      <c r="C2978" s="19" t="s">
        <v>58</v>
      </c>
      <c r="D2978" s="19" t="s">
        <v>52</v>
      </c>
      <c r="E2978" s="19" t="s">
        <v>53</v>
      </c>
      <c r="F2978" s="19">
        <v>713</v>
      </c>
      <c r="G2978" s="19">
        <v>75</v>
      </c>
      <c r="H2978" s="19">
        <v>24.63</v>
      </c>
      <c r="I2978" s="19">
        <v>10.56</v>
      </c>
      <c r="J2978" s="19" t="s">
        <v>54</v>
      </c>
      <c r="K2978" s="20">
        <v>191614.13</v>
      </c>
      <c r="L2978" s="20" t="s">
        <v>55</v>
      </c>
      <c r="M2978" s="20" t="s">
        <v>83</v>
      </c>
      <c r="N2978" s="26"/>
      <c r="O2978" s="20" t="s">
        <v>56</v>
      </c>
      <c r="P2978" t="str">
        <f t="shared" si="46"/>
        <v>INSERT INTO @DataTable (Deal, AdvanceDate, PROV, DealPurpose, RateType, BEACON, LTV, TDS, GDS, InsuranceType, PrincipalBalance, OccupancyType, AccountStatus, Closed_Date, DelinquencyBucket) VALUES (2977, '2014-05-30', 'BC', 'Refinance External', 'Fixed', 713, 75, 24.63, 10.56, 'Conv', 191614.13, 'Owner-Occupied', 'Open', '1900-01-00', 'Current');</v>
      </c>
    </row>
    <row r="2979" spans="1:16" x14ac:dyDescent="0.35">
      <c r="A2979" s="22">
        <v>2978</v>
      </c>
      <c r="B2979" s="21">
        <v>42642</v>
      </c>
      <c r="C2979" s="22" t="s">
        <v>58</v>
      </c>
      <c r="D2979" s="22" t="s">
        <v>52</v>
      </c>
      <c r="E2979" s="22" t="s">
        <v>40</v>
      </c>
      <c r="F2979" s="22">
        <v>712</v>
      </c>
      <c r="G2979" s="22">
        <v>58.38</v>
      </c>
      <c r="H2979" s="22">
        <v>34.270000000000003</v>
      </c>
      <c r="I2979" s="22">
        <v>26.93</v>
      </c>
      <c r="J2979" s="22" t="s">
        <v>54</v>
      </c>
      <c r="K2979" s="23">
        <v>462313.37</v>
      </c>
      <c r="L2979" s="23" t="s">
        <v>55</v>
      </c>
      <c r="M2979" s="23" t="s">
        <v>83</v>
      </c>
      <c r="N2979" s="27"/>
      <c r="O2979" s="23" t="s">
        <v>56</v>
      </c>
      <c r="P2979" t="str">
        <f t="shared" si="46"/>
        <v>INSERT INTO @DataTable (Deal, AdvanceDate, PROV, DealPurpose, RateType, BEACON, LTV, TDS, GDS, InsuranceType, PrincipalBalance, OccupancyType, AccountStatus, Closed_Date, DelinquencyBucket) VALUES (2978, '2016-09-29', 'BC', 'Refinance External', 'ARM', 712, 58.38, 34.27, 26.93, 'Conv', 462313.37, 'Owner-Occupied', 'Open', '1900-01-00', 'Current');</v>
      </c>
    </row>
    <row r="2980" spans="1:16" x14ac:dyDescent="0.35">
      <c r="A2980" s="19">
        <v>2979</v>
      </c>
      <c r="B2980" s="18">
        <v>41725</v>
      </c>
      <c r="C2980" s="19" t="s">
        <v>58</v>
      </c>
      <c r="D2980" s="19" t="s">
        <v>61</v>
      </c>
      <c r="E2980" s="19" t="s">
        <v>53</v>
      </c>
      <c r="F2980" s="19">
        <v>657</v>
      </c>
      <c r="G2980" s="19">
        <v>94.5</v>
      </c>
      <c r="H2980" s="19">
        <v>37.979999999999997</v>
      </c>
      <c r="I2980" s="19">
        <v>27.52</v>
      </c>
      <c r="J2980" s="19" t="s">
        <v>60</v>
      </c>
      <c r="K2980" s="20">
        <v>0</v>
      </c>
      <c r="L2980" s="20" t="s">
        <v>55</v>
      </c>
      <c r="M2980" s="20" t="s">
        <v>84</v>
      </c>
      <c r="N2980" s="26">
        <v>42523</v>
      </c>
      <c r="O2980" s="20" t="s">
        <v>56</v>
      </c>
      <c r="P2980" t="str">
        <f t="shared" si="46"/>
        <v>INSERT INTO @DataTable (Deal, AdvanceDate, PROV, DealPurpose, RateType, BEACON, LTV, TDS, GDS, InsuranceType, PrincipalBalance, OccupancyType, AccountStatus, Closed_Date, DelinquencyBucket) VALUES (2979, '2014-03-27', 'BC', 'Purchase', 'Fixed', 657, 94.5, 37.98, 27.52, 'HiRatio', 0, 'Owner-Occupied', 'Closed', '2016-06-02', 'Current');</v>
      </c>
    </row>
    <row r="2981" spans="1:16" x14ac:dyDescent="0.35">
      <c r="A2981" s="22">
        <v>2980</v>
      </c>
      <c r="B2981" s="21">
        <v>41885</v>
      </c>
      <c r="C2981" s="22" t="s">
        <v>51</v>
      </c>
      <c r="D2981" s="22" t="s">
        <v>61</v>
      </c>
      <c r="E2981" s="22" t="s">
        <v>53</v>
      </c>
      <c r="F2981" s="22">
        <v>672</v>
      </c>
      <c r="G2981" s="22">
        <v>95</v>
      </c>
      <c r="H2981" s="22">
        <v>41.08</v>
      </c>
      <c r="I2981" s="22">
        <v>23.9</v>
      </c>
      <c r="J2981" s="22" t="s">
        <v>60</v>
      </c>
      <c r="K2981" s="23">
        <v>179223.34</v>
      </c>
      <c r="L2981" s="23" t="s">
        <v>55</v>
      </c>
      <c r="M2981" s="23" t="s">
        <v>83</v>
      </c>
      <c r="N2981" s="27"/>
      <c r="O2981" s="23" t="s">
        <v>56</v>
      </c>
      <c r="P2981" t="str">
        <f t="shared" si="46"/>
        <v>INSERT INTO @DataTable (Deal, AdvanceDate, PROV, DealPurpose, RateType, BEACON, LTV, TDS, GDS, InsuranceType, PrincipalBalance, OccupancyType, AccountStatus, Closed_Date, DelinquencyBucket) VALUES (2980, '2014-09-03', 'AB', 'Purchase', 'Fixed', 672, 95, 41.08, 23.9, 'HiRatio', 179223.34, 'Owner-Occupied', 'Open', '1900-01-00', 'Current');</v>
      </c>
    </row>
    <row r="2982" spans="1:16" x14ac:dyDescent="0.35">
      <c r="A2982" s="19">
        <v>2981</v>
      </c>
      <c r="B2982" s="18">
        <v>41676</v>
      </c>
      <c r="C2982" s="19" t="s">
        <v>57</v>
      </c>
      <c r="D2982" s="19" t="s">
        <v>61</v>
      </c>
      <c r="E2982" s="19" t="s">
        <v>53</v>
      </c>
      <c r="F2982" s="19">
        <v>727</v>
      </c>
      <c r="G2982" s="19">
        <v>95</v>
      </c>
      <c r="H2982" s="19">
        <v>38.33</v>
      </c>
      <c r="I2982" s="19">
        <v>28.67</v>
      </c>
      <c r="J2982" s="19" t="s">
        <v>60</v>
      </c>
      <c r="K2982" s="20">
        <v>308931.42</v>
      </c>
      <c r="L2982" s="20" t="s">
        <v>55</v>
      </c>
      <c r="M2982" s="20" t="s">
        <v>83</v>
      </c>
      <c r="N2982" s="26"/>
      <c r="O2982" s="20" t="s">
        <v>56</v>
      </c>
      <c r="P2982" t="str">
        <f t="shared" si="46"/>
        <v>INSERT INTO @DataTable (Deal, AdvanceDate, PROV, DealPurpose, RateType, BEACON, LTV, TDS, GDS, InsuranceType, PrincipalBalance, OccupancyType, AccountStatus, Closed_Date, DelinquencyBucket) VALUES (2981, '2014-02-06', 'ON', 'Purchase', 'Fixed', 727, 95, 38.33, 28.67, 'HiRatio', 308931.42, 'Owner-Occupied', 'Open', '1900-01-00', 'Current');</v>
      </c>
    </row>
    <row r="2983" spans="1:16" x14ac:dyDescent="0.35">
      <c r="A2983" s="22">
        <v>2982</v>
      </c>
      <c r="B2983" s="21">
        <v>41607</v>
      </c>
      <c r="C2983" s="22" t="s">
        <v>57</v>
      </c>
      <c r="D2983" s="22" t="s">
        <v>52</v>
      </c>
      <c r="E2983" s="22" t="s">
        <v>40</v>
      </c>
      <c r="F2983" s="22">
        <v>699</v>
      </c>
      <c r="G2983" s="22">
        <v>77.58</v>
      </c>
      <c r="H2983" s="22">
        <v>25.37</v>
      </c>
      <c r="I2983" s="22">
        <v>23.54</v>
      </c>
      <c r="J2983" s="22" t="s">
        <v>54</v>
      </c>
      <c r="K2983" s="23">
        <v>393123.73</v>
      </c>
      <c r="L2983" s="23" t="s">
        <v>55</v>
      </c>
      <c r="M2983" s="23" t="s">
        <v>83</v>
      </c>
      <c r="N2983" s="27"/>
      <c r="O2983" s="23" t="s">
        <v>56</v>
      </c>
      <c r="P2983" t="str">
        <f t="shared" si="46"/>
        <v>INSERT INTO @DataTable (Deal, AdvanceDate, PROV, DealPurpose, RateType, BEACON, LTV, TDS, GDS, InsuranceType, PrincipalBalance, OccupancyType, AccountStatus, Closed_Date, DelinquencyBucket) VALUES (2982, '2013-11-29', 'ON', 'Refinance External', 'ARM', 699, 77.58, 25.37, 23.54, 'Conv', 393123.73, 'Owner-Occupied', 'Open', '1900-01-00', 'Current');</v>
      </c>
    </row>
    <row r="2984" spans="1:16" x14ac:dyDescent="0.35">
      <c r="A2984" s="19">
        <v>2983</v>
      </c>
      <c r="B2984" s="18">
        <v>41004</v>
      </c>
      <c r="C2984" s="19" t="s">
        <v>57</v>
      </c>
      <c r="D2984" s="19" t="s">
        <v>61</v>
      </c>
      <c r="E2984" s="19" t="s">
        <v>53</v>
      </c>
      <c r="F2984" s="19">
        <v>702</v>
      </c>
      <c r="G2984" s="19">
        <v>95</v>
      </c>
      <c r="H2984" s="19">
        <v>40.71</v>
      </c>
      <c r="I2984" s="19">
        <v>23.19</v>
      </c>
      <c r="J2984" s="19" t="s">
        <v>60</v>
      </c>
      <c r="K2984" s="20">
        <v>0</v>
      </c>
      <c r="L2984" s="20" t="s">
        <v>55</v>
      </c>
      <c r="M2984" s="20" t="s">
        <v>84</v>
      </c>
      <c r="N2984" s="26">
        <v>42480</v>
      </c>
      <c r="O2984" s="20" t="s">
        <v>56</v>
      </c>
      <c r="P2984" t="str">
        <f t="shared" si="46"/>
        <v>INSERT INTO @DataTable (Deal, AdvanceDate, PROV, DealPurpose, RateType, BEACON, LTV, TDS, GDS, InsuranceType, PrincipalBalance, OccupancyType, AccountStatus, Closed_Date, DelinquencyBucket) VALUES (2983, '2012-04-05', 'ON', 'Purchase', 'Fixed', 702, 95, 40.71, 23.19, 'HiRatio', 0, 'Owner-Occupied', 'Closed', '2016-04-20', 'Current');</v>
      </c>
    </row>
    <row r="2985" spans="1:16" x14ac:dyDescent="0.35">
      <c r="A2985" s="22">
        <v>2984</v>
      </c>
      <c r="B2985" s="21">
        <v>41520</v>
      </c>
      <c r="C2985" s="22" t="s">
        <v>57</v>
      </c>
      <c r="D2985" s="22" t="s">
        <v>52</v>
      </c>
      <c r="E2985" s="22" t="s">
        <v>40</v>
      </c>
      <c r="F2985" s="22">
        <v>707</v>
      </c>
      <c r="G2985" s="22">
        <v>50</v>
      </c>
      <c r="H2985" s="22">
        <v>25.93</v>
      </c>
      <c r="I2985" s="22">
        <v>25.93</v>
      </c>
      <c r="J2985" s="22" t="s">
        <v>54</v>
      </c>
      <c r="K2985" s="23">
        <v>0</v>
      </c>
      <c r="L2985" s="23" t="s">
        <v>55</v>
      </c>
      <c r="M2985" s="23" t="s">
        <v>84</v>
      </c>
      <c r="N2985" s="27">
        <v>42695</v>
      </c>
      <c r="O2985" s="23" t="s">
        <v>56</v>
      </c>
      <c r="P2985" t="str">
        <f t="shared" si="46"/>
        <v>INSERT INTO @DataTable (Deal, AdvanceDate, PROV, DealPurpose, RateType, BEACON, LTV, TDS, GDS, InsuranceType, PrincipalBalance, OccupancyType, AccountStatus, Closed_Date, DelinquencyBucket) VALUES (2984, '2013-09-03', 'ON', 'Refinance External', 'ARM', 707, 50, 25.93, 25.93, 'Conv', 0, 'Owner-Occupied', 'Closed', '2016-11-21', 'Current');</v>
      </c>
    </row>
    <row r="2986" spans="1:16" x14ac:dyDescent="0.35">
      <c r="A2986" s="19">
        <v>2985</v>
      </c>
      <c r="B2986" s="18">
        <v>42642</v>
      </c>
      <c r="C2986" s="19" t="s">
        <v>58</v>
      </c>
      <c r="D2986" s="19" t="s">
        <v>61</v>
      </c>
      <c r="E2986" s="19" t="s">
        <v>53</v>
      </c>
      <c r="F2986" s="19">
        <v>798</v>
      </c>
      <c r="G2986" s="19">
        <v>27.4</v>
      </c>
      <c r="H2986" s="19">
        <v>25.68</v>
      </c>
      <c r="I2986" s="19">
        <v>12.31</v>
      </c>
      <c r="J2986" s="19" t="s">
        <v>54</v>
      </c>
      <c r="K2986" s="20">
        <v>98647.19</v>
      </c>
      <c r="L2986" s="20" t="s">
        <v>55</v>
      </c>
      <c r="M2986" s="20" t="s">
        <v>83</v>
      </c>
      <c r="N2986" s="26"/>
      <c r="O2986" s="20" t="s">
        <v>56</v>
      </c>
      <c r="P2986" t="str">
        <f t="shared" si="46"/>
        <v>INSERT INTO @DataTable (Deal, AdvanceDate, PROV, DealPurpose, RateType, BEACON, LTV, TDS, GDS, InsuranceType, PrincipalBalance, OccupancyType, AccountStatus, Closed_Date, DelinquencyBucket) VALUES (2985, '2016-09-29', 'BC', 'Purchase', 'Fixed', 798, 27.4, 25.68, 12.31, 'Conv', 98647.19, 'Owner-Occupied', 'Open', '1900-01-00', 'Current');</v>
      </c>
    </row>
    <row r="2987" spans="1:16" x14ac:dyDescent="0.35">
      <c r="A2987" s="22">
        <v>2986</v>
      </c>
      <c r="B2987" s="21">
        <v>42033</v>
      </c>
      <c r="C2987" s="22" t="s">
        <v>57</v>
      </c>
      <c r="D2987" s="22" t="s">
        <v>61</v>
      </c>
      <c r="E2987" s="22" t="s">
        <v>40</v>
      </c>
      <c r="F2987" s="22">
        <v>786</v>
      </c>
      <c r="G2987" s="22">
        <v>95</v>
      </c>
      <c r="H2987" s="22">
        <v>26.07</v>
      </c>
      <c r="I2987" s="22">
        <v>25.06</v>
      </c>
      <c r="J2987" s="22" t="s">
        <v>60</v>
      </c>
      <c r="K2987" s="23">
        <v>500190.45</v>
      </c>
      <c r="L2987" s="23" t="s">
        <v>55</v>
      </c>
      <c r="M2987" s="23" t="s">
        <v>83</v>
      </c>
      <c r="N2987" s="27"/>
      <c r="O2987" s="23" t="s">
        <v>56</v>
      </c>
      <c r="P2987" t="str">
        <f t="shared" si="46"/>
        <v>INSERT INTO @DataTable (Deal, AdvanceDate, PROV, DealPurpose, RateType, BEACON, LTV, TDS, GDS, InsuranceType, PrincipalBalance, OccupancyType, AccountStatus, Closed_Date, DelinquencyBucket) VALUES (2986, '2015-01-29', 'ON', 'Purchase', 'ARM', 786, 95, 26.07, 25.06, 'HiRatio', 500190.45, 'Owner-Occupied', 'Open', '1900-01-00', 'Current');</v>
      </c>
    </row>
    <row r="2988" spans="1:16" x14ac:dyDescent="0.35">
      <c r="A2988" s="19">
        <v>2987</v>
      </c>
      <c r="B2988" s="18">
        <v>42160</v>
      </c>
      <c r="C2988" s="19" t="s">
        <v>57</v>
      </c>
      <c r="D2988" s="19" t="s">
        <v>61</v>
      </c>
      <c r="E2988" s="19" t="s">
        <v>53</v>
      </c>
      <c r="F2988" s="19">
        <v>716</v>
      </c>
      <c r="G2988" s="19">
        <v>95</v>
      </c>
      <c r="H2988" s="19">
        <v>33.01</v>
      </c>
      <c r="I2988" s="19">
        <v>20.76</v>
      </c>
      <c r="J2988" s="19" t="s">
        <v>60</v>
      </c>
      <c r="K2988" s="20">
        <v>166405.51</v>
      </c>
      <c r="L2988" s="20" t="s">
        <v>55</v>
      </c>
      <c r="M2988" s="20" t="s">
        <v>83</v>
      </c>
      <c r="N2988" s="26"/>
      <c r="O2988" s="20" t="s">
        <v>56</v>
      </c>
      <c r="P2988" t="str">
        <f t="shared" si="46"/>
        <v>INSERT INTO @DataTable (Deal, AdvanceDate, PROV, DealPurpose, RateType, BEACON, LTV, TDS, GDS, InsuranceType, PrincipalBalance, OccupancyType, AccountStatus, Closed_Date, DelinquencyBucket) VALUES (2987, '2015-06-05', 'ON', 'Purchase', 'Fixed', 716, 95, 33.01, 20.76, 'HiRatio', 166405.51, 'Owner-Occupied', 'Open', '1900-01-00', 'Current');</v>
      </c>
    </row>
    <row r="2989" spans="1:16" x14ac:dyDescent="0.35">
      <c r="A2989" s="22">
        <v>2988</v>
      </c>
      <c r="B2989" s="21">
        <v>42622</v>
      </c>
      <c r="C2989" s="22" t="s">
        <v>51</v>
      </c>
      <c r="D2989" s="22" t="s">
        <v>52</v>
      </c>
      <c r="E2989" s="22" t="s">
        <v>53</v>
      </c>
      <c r="F2989" s="22">
        <v>900</v>
      </c>
      <c r="G2989" s="22">
        <v>67.73</v>
      </c>
      <c r="H2989" s="22">
        <v>27.35</v>
      </c>
      <c r="I2989" s="22">
        <v>26.9</v>
      </c>
      <c r="J2989" s="22" t="s">
        <v>54</v>
      </c>
      <c r="K2989" s="23">
        <v>336799.6</v>
      </c>
      <c r="L2989" s="23" t="s">
        <v>55</v>
      </c>
      <c r="M2989" s="23" t="s">
        <v>83</v>
      </c>
      <c r="N2989" s="27"/>
      <c r="O2989" s="23" t="s">
        <v>56</v>
      </c>
      <c r="P2989" t="str">
        <f t="shared" si="46"/>
        <v>INSERT INTO @DataTable (Deal, AdvanceDate, PROV, DealPurpose, RateType, BEACON, LTV, TDS, GDS, InsuranceType, PrincipalBalance, OccupancyType, AccountStatus, Closed_Date, DelinquencyBucket) VALUES (2988, '2016-09-09', 'AB', 'Refinance External', 'Fixed', 900, 67.73, 27.35, 26.9, 'Conv', 336799.6, 'Owner-Occupied', 'Open', '1900-01-00', 'Current');</v>
      </c>
    </row>
    <row r="2990" spans="1:16" x14ac:dyDescent="0.35">
      <c r="A2990" s="19">
        <v>2989</v>
      </c>
      <c r="B2990" s="18">
        <v>40618</v>
      </c>
      <c r="C2990" s="19" t="s">
        <v>57</v>
      </c>
      <c r="D2990" s="19" t="s">
        <v>52</v>
      </c>
      <c r="E2990" s="19" t="s">
        <v>76</v>
      </c>
      <c r="F2990" s="19">
        <v>807</v>
      </c>
      <c r="G2990" s="19">
        <v>80</v>
      </c>
      <c r="H2990" s="19">
        <v>26.26</v>
      </c>
      <c r="I2990" s="19">
        <v>25.86</v>
      </c>
      <c r="J2990" s="19" t="s">
        <v>77</v>
      </c>
      <c r="K2990" s="20">
        <v>0</v>
      </c>
      <c r="L2990" s="20" t="s">
        <v>55</v>
      </c>
      <c r="M2990" s="20" t="s">
        <v>83</v>
      </c>
      <c r="N2990" s="26"/>
      <c r="O2990" s="20" t="s">
        <v>56</v>
      </c>
      <c r="P2990" t="str">
        <f t="shared" si="46"/>
        <v>INSERT INTO @DataTable (Deal, AdvanceDate, PROV, DealPurpose, RateType, BEACON, LTV, TDS, GDS, InsuranceType, PrincipalBalance, OccupancyType, AccountStatus, Closed_Date, DelinquencyBucket) VALUES (2989, '2011-03-16', 'ON', 'Refinance External', 'Variable', 807, 80, 26.26, 25.86, 'Other', 0, 'Owner-Occupied', 'Open', '1900-01-00', 'Current');</v>
      </c>
    </row>
    <row r="2991" spans="1:16" x14ac:dyDescent="0.35">
      <c r="A2991" s="22">
        <v>2990</v>
      </c>
      <c r="B2991" s="21">
        <v>41152</v>
      </c>
      <c r="C2991" s="22" t="s">
        <v>57</v>
      </c>
      <c r="D2991" s="22" t="s">
        <v>52</v>
      </c>
      <c r="E2991" s="22" t="s">
        <v>53</v>
      </c>
      <c r="F2991" s="22">
        <v>658</v>
      </c>
      <c r="G2991" s="22">
        <v>56</v>
      </c>
      <c r="H2991" s="22">
        <v>21.22</v>
      </c>
      <c r="I2991" s="22">
        <v>16.170000000000002</v>
      </c>
      <c r="J2991" s="22" t="s">
        <v>54</v>
      </c>
      <c r="K2991" s="23">
        <v>0</v>
      </c>
      <c r="L2991" s="23" t="s">
        <v>55</v>
      </c>
      <c r="M2991" s="23" t="s">
        <v>84</v>
      </c>
      <c r="N2991" s="27">
        <v>41813</v>
      </c>
      <c r="O2991" s="23" t="s">
        <v>56</v>
      </c>
      <c r="P2991" t="str">
        <f t="shared" si="46"/>
        <v>INSERT INTO @DataTable (Deal, AdvanceDate, PROV, DealPurpose, RateType, BEACON, LTV, TDS, GDS, InsuranceType, PrincipalBalance, OccupancyType, AccountStatus, Closed_Date, DelinquencyBucket) VALUES (2990, '2012-08-31', 'ON', 'Refinance External', 'Fixed', 658, 56, 21.22, 16.17, 'Conv', 0, 'Owner-Occupied', 'Closed', '2014-06-23', 'Current');</v>
      </c>
    </row>
    <row r="2992" spans="1:16" x14ac:dyDescent="0.35">
      <c r="A2992" s="19">
        <v>2991</v>
      </c>
      <c r="B2992" s="18">
        <v>41722</v>
      </c>
      <c r="C2992" s="19" t="s">
        <v>58</v>
      </c>
      <c r="D2992" s="19" t="s">
        <v>61</v>
      </c>
      <c r="E2992" s="19" t="s">
        <v>53</v>
      </c>
      <c r="F2992" s="19">
        <v>731</v>
      </c>
      <c r="G2992" s="19">
        <v>95</v>
      </c>
      <c r="H2992" s="19">
        <v>32.56</v>
      </c>
      <c r="I2992" s="19">
        <v>31.54</v>
      </c>
      <c r="J2992" s="19" t="s">
        <v>60</v>
      </c>
      <c r="K2992" s="20">
        <v>310541.27</v>
      </c>
      <c r="L2992" s="20" t="s">
        <v>55</v>
      </c>
      <c r="M2992" s="20" t="s">
        <v>83</v>
      </c>
      <c r="N2992" s="26"/>
      <c r="O2992" s="20" t="s">
        <v>56</v>
      </c>
      <c r="P2992" t="str">
        <f t="shared" si="46"/>
        <v>INSERT INTO @DataTable (Deal, AdvanceDate, PROV, DealPurpose, RateType, BEACON, LTV, TDS, GDS, InsuranceType, PrincipalBalance, OccupancyType, AccountStatus, Closed_Date, DelinquencyBucket) VALUES (2991, '2014-03-24', 'BC', 'Purchase', 'Fixed', 731, 95, 32.56, 31.54, 'HiRatio', 310541.27, 'Owner-Occupied', 'Open', '1900-01-00', 'Current');</v>
      </c>
    </row>
    <row r="2993" spans="1:16" x14ac:dyDescent="0.35">
      <c r="A2993" s="22">
        <v>2992</v>
      </c>
      <c r="B2993" s="21">
        <v>40840</v>
      </c>
      <c r="C2993" s="22" t="s">
        <v>57</v>
      </c>
      <c r="D2993" s="22" t="s">
        <v>61</v>
      </c>
      <c r="E2993" s="22" t="s">
        <v>53</v>
      </c>
      <c r="F2993" s="22">
        <v>679</v>
      </c>
      <c r="G2993" s="22">
        <v>95</v>
      </c>
      <c r="H2993" s="22">
        <v>37.29</v>
      </c>
      <c r="I2993" s="22">
        <v>28.55</v>
      </c>
      <c r="J2993" s="22" t="s">
        <v>60</v>
      </c>
      <c r="K2993" s="23">
        <v>0</v>
      </c>
      <c r="L2993" s="23" t="s">
        <v>55</v>
      </c>
      <c r="M2993" s="23" t="s">
        <v>84</v>
      </c>
      <c r="N2993" s="27">
        <v>42298</v>
      </c>
      <c r="O2993" s="23" t="s">
        <v>56</v>
      </c>
      <c r="P2993" t="str">
        <f t="shared" si="46"/>
        <v>INSERT INTO @DataTable (Deal, AdvanceDate, PROV, DealPurpose, RateType, BEACON, LTV, TDS, GDS, InsuranceType, PrincipalBalance, OccupancyType, AccountStatus, Closed_Date, DelinquencyBucket) VALUES (2992, '2011-10-24', 'ON', 'Purchase', 'Fixed', 679, 95, 37.29, 28.55, 'HiRatio', 0, 'Owner-Occupied', 'Closed', '2015-10-21', 'Current');</v>
      </c>
    </row>
    <row r="2994" spans="1:16" x14ac:dyDescent="0.35">
      <c r="A2994" s="19">
        <v>2993</v>
      </c>
      <c r="B2994" s="18">
        <v>41026</v>
      </c>
      <c r="C2994" s="19" t="s">
        <v>57</v>
      </c>
      <c r="D2994" s="19" t="s">
        <v>61</v>
      </c>
      <c r="E2994" s="19" t="s">
        <v>53</v>
      </c>
      <c r="F2994" s="19">
        <v>626</v>
      </c>
      <c r="G2994" s="19">
        <v>95</v>
      </c>
      <c r="H2994" s="19">
        <v>36.909999999999997</v>
      </c>
      <c r="I2994" s="19">
        <v>34.950000000000003</v>
      </c>
      <c r="J2994" s="19" t="s">
        <v>60</v>
      </c>
      <c r="K2994" s="20">
        <v>0</v>
      </c>
      <c r="L2994" s="20" t="s">
        <v>55</v>
      </c>
      <c r="M2994" s="20" t="s">
        <v>84</v>
      </c>
      <c r="N2994" s="26">
        <v>41696</v>
      </c>
      <c r="O2994" s="20" t="s">
        <v>56</v>
      </c>
      <c r="P2994" t="str">
        <f t="shared" si="46"/>
        <v>INSERT INTO @DataTable (Deal, AdvanceDate, PROV, DealPurpose, RateType, BEACON, LTV, TDS, GDS, InsuranceType, PrincipalBalance, OccupancyType, AccountStatus, Closed_Date, DelinquencyBucket) VALUES (2993, '2012-04-27', 'ON', 'Purchase', 'Fixed', 626, 95, 36.91, 34.95, 'HiRatio', 0, 'Owner-Occupied', 'Closed', '2014-02-26', 'Current');</v>
      </c>
    </row>
    <row r="2995" spans="1:16" x14ac:dyDescent="0.35">
      <c r="A2995" s="22">
        <v>2994</v>
      </c>
      <c r="B2995" s="21">
        <v>42711</v>
      </c>
      <c r="C2995" s="22" t="s">
        <v>57</v>
      </c>
      <c r="D2995" s="22" t="s">
        <v>61</v>
      </c>
      <c r="E2995" s="22" t="s">
        <v>53</v>
      </c>
      <c r="F2995" s="22">
        <v>842</v>
      </c>
      <c r="G2995" s="22">
        <v>73.91</v>
      </c>
      <c r="H2995" s="22">
        <v>40.909999999999997</v>
      </c>
      <c r="I2995" s="22">
        <v>38.729999999999997</v>
      </c>
      <c r="J2995" s="22" t="s">
        <v>54</v>
      </c>
      <c r="K2995" s="23">
        <v>618898.97</v>
      </c>
      <c r="L2995" s="23" t="s">
        <v>55</v>
      </c>
      <c r="M2995" s="23" t="s">
        <v>83</v>
      </c>
      <c r="N2995" s="27"/>
      <c r="O2995" s="23" t="s">
        <v>56</v>
      </c>
      <c r="P2995" t="str">
        <f t="shared" si="46"/>
        <v>INSERT INTO @DataTable (Deal, AdvanceDate, PROV, DealPurpose, RateType, BEACON, LTV, TDS, GDS, InsuranceType, PrincipalBalance, OccupancyType, AccountStatus, Closed_Date, DelinquencyBucket) VALUES (2994, '2016-12-07', 'ON', 'Purchase', 'Fixed', 842, 73.91, 40.91, 38.73, 'Conv', 618898.97, 'Owner-Occupied', 'Open', '1900-01-00', 'Current');</v>
      </c>
    </row>
    <row r="2996" spans="1:16" x14ac:dyDescent="0.35">
      <c r="A2996" s="19">
        <v>2995</v>
      </c>
      <c r="B2996" s="18">
        <v>40466</v>
      </c>
      <c r="C2996" s="19" t="s">
        <v>58</v>
      </c>
      <c r="D2996" s="19" t="s">
        <v>52</v>
      </c>
      <c r="E2996" s="19" t="s">
        <v>53</v>
      </c>
      <c r="F2996" s="19">
        <v>656</v>
      </c>
      <c r="G2996" s="19">
        <v>78.33</v>
      </c>
      <c r="H2996" s="19">
        <v>39.369999999999997</v>
      </c>
      <c r="I2996" s="19">
        <v>28.56</v>
      </c>
      <c r="J2996" s="19" t="s">
        <v>54</v>
      </c>
      <c r="K2996" s="20">
        <v>0</v>
      </c>
      <c r="L2996" s="20" t="s">
        <v>55</v>
      </c>
      <c r="M2996" s="20" t="s">
        <v>84</v>
      </c>
      <c r="N2996" s="26">
        <v>41311</v>
      </c>
      <c r="O2996" s="20" t="s">
        <v>56</v>
      </c>
      <c r="P2996" t="str">
        <f t="shared" si="46"/>
        <v>INSERT INTO @DataTable (Deal, AdvanceDate, PROV, DealPurpose, RateType, BEACON, LTV, TDS, GDS, InsuranceType, PrincipalBalance, OccupancyType, AccountStatus, Closed_Date, DelinquencyBucket) VALUES (2995, '2010-10-15', 'BC', 'Refinance External', 'Fixed', 656, 78.33, 39.37, 28.56, 'Conv', 0, 'Owner-Occupied', 'Closed', '2013-02-06', 'Current');</v>
      </c>
    </row>
    <row r="2997" spans="1:16" x14ac:dyDescent="0.35">
      <c r="A2997" s="22">
        <v>2996</v>
      </c>
      <c r="B2997" s="21">
        <v>40868</v>
      </c>
      <c r="C2997" s="22" t="s">
        <v>57</v>
      </c>
      <c r="D2997" s="22" t="s">
        <v>52</v>
      </c>
      <c r="E2997" s="22" t="s">
        <v>53</v>
      </c>
      <c r="F2997" s="22">
        <v>755</v>
      </c>
      <c r="G2997" s="22">
        <v>75.48</v>
      </c>
      <c r="H2997" s="22">
        <v>45.12</v>
      </c>
      <c r="I2997" s="22">
        <v>24.26</v>
      </c>
      <c r="J2997" s="22" t="s">
        <v>54</v>
      </c>
      <c r="K2997" s="23">
        <v>0</v>
      </c>
      <c r="L2997" s="23" t="s">
        <v>55</v>
      </c>
      <c r="M2997" s="23" t="s">
        <v>84</v>
      </c>
      <c r="N2997" s="27">
        <v>42178</v>
      </c>
      <c r="O2997" s="23" t="s">
        <v>56</v>
      </c>
      <c r="P2997" t="str">
        <f t="shared" si="46"/>
        <v>INSERT INTO @DataTable (Deal, AdvanceDate, PROV, DealPurpose, RateType, BEACON, LTV, TDS, GDS, InsuranceType, PrincipalBalance, OccupancyType, AccountStatus, Closed_Date, DelinquencyBucket) VALUES (2996, '2011-11-21', 'ON', 'Refinance External', 'Fixed', 755, 75.48, 45.12, 24.26, 'Conv', 0, 'Owner-Occupied', 'Closed', '2015-06-23', 'Current');</v>
      </c>
    </row>
    <row r="2998" spans="1:16" x14ac:dyDescent="0.35">
      <c r="A2998" s="19">
        <v>2997</v>
      </c>
      <c r="B2998" s="18">
        <v>42450</v>
      </c>
      <c r="C2998" s="19" t="s">
        <v>57</v>
      </c>
      <c r="D2998" s="19" t="s">
        <v>52</v>
      </c>
      <c r="E2998" s="19" t="s">
        <v>53</v>
      </c>
      <c r="F2998" s="19">
        <v>727</v>
      </c>
      <c r="G2998" s="19">
        <v>68</v>
      </c>
      <c r="H2998" s="19">
        <v>42.14</v>
      </c>
      <c r="I2998" s="19">
        <v>29.58</v>
      </c>
      <c r="J2998" s="19" t="s">
        <v>54</v>
      </c>
      <c r="K2998" s="20">
        <v>333694.28000000003</v>
      </c>
      <c r="L2998" s="20" t="s">
        <v>55</v>
      </c>
      <c r="M2998" s="20" t="s">
        <v>83</v>
      </c>
      <c r="N2998" s="26"/>
      <c r="O2998" s="20" t="s">
        <v>56</v>
      </c>
      <c r="P2998" t="str">
        <f t="shared" si="46"/>
        <v>INSERT INTO @DataTable (Deal, AdvanceDate, PROV, DealPurpose, RateType, BEACON, LTV, TDS, GDS, InsuranceType, PrincipalBalance, OccupancyType, AccountStatus, Closed_Date, DelinquencyBucket) VALUES (2997, '2016-03-21', 'ON', 'Refinance External', 'Fixed', 727, 68, 42.14, 29.58, 'Conv', 333694.28, 'Owner-Occupied', 'Open', '1900-01-00', 'Current');</v>
      </c>
    </row>
    <row r="2999" spans="1:16" x14ac:dyDescent="0.35">
      <c r="A2999" s="22">
        <v>2998</v>
      </c>
      <c r="B2999" s="21">
        <v>42139</v>
      </c>
      <c r="C2999" s="22" t="s">
        <v>57</v>
      </c>
      <c r="D2999" s="22" t="s">
        <v>59</v>
      </c>
      <c r="E2999" s="22" t="s">
        <v>40</v>
      </c>
      <c r="F2999" s="22">
        <v>827</v>
      </c>
      <c r="G2999" s="22">
        <v>68.510000000000005</v>
      </c>
      <c r="H2999" s="22">
        <v>27.75</v>
      </c>
      <c r="I2999" s="22">
        <v>20.239999999999998</v>
      </c>
      <c r="J2999" s="22" t="s">
        <v>54</v>
      </c>
      <c r="K2999" s="23">
        <v>318911.49</v>
      </c>
      <c r="L2999" s="23" t="s">
        <v>55</v>
      </c>
      <c r="M2999" s="23" t="s">
        <v>83</v>
      </c>
      <c r="N2999" s="27"/>
      <c r="O2999" s="23" t="s">
        <v>56</v>
      </c>
      <c r="P2999" t="str">
        <f t="shared" si="46"/>
        <v>INSERT INTO @DataTable (Deal, AdvanceDate, PROV, DealPurpose, RateType, BEACON, LTV, TDS, GDS, InsuranceType, PrincipalBalance, OccupancyType, AccountStatus, Closed_Date, DelinquencyBucket) VALUES (2998, '2015-05-15', 'ON', 'Transfer', 'ARM', 827, 68.51, 27.75, 20.24, 'Conv', 318911.49, 'Owner-Occupied', 'Open', '1900-01-00', 'Current');</v>
      </c>
    </row>
    <row r="3000" spans="1:16" x14ac:dyDescent="0.35">
      <c r="A3000" s="19">
        <v>2999</v>
      </c>
      <c r="B3000" s="18">
        <v>41751</v>
      </c>
      <c r="C3000" s="19" t="s">
        <v>51</v>
      </c>
      <c r="D3000" s="19" t="s">
        <v>59</v>
      </c>
      <c r="E3000" s="19" t="s">
        <v>40</v>
      </c>
      <c r="F3000" s="19">
        <v>703</v>
      </c>
      <c r="G3000" s="19">
        <v>68.209999999999994</v>
      </c>
      <c r="H3000" s="19">
        <v>18.079999999999998</v>
      </c>
      <c r="I3000" s="19">
        <v>16.350000000000001</v>
      </c>
      <c r="J3000" s="19" t="s">
        <v>54</v>
      </c>
      <c r="K3000" s="20">
        <v>110087.5</v>
      </c>
      <c r="L3000" s="20" t="s">
        <v>55</v>
      </c>
      <c r="M3000" s="20" t="s">
        <v>83</v>
      </c>
      <c r="N3000" s="26"/>
      <c r="O3000" s="20" t="s">
        <v>56</v>
      </c>
      <c r="P3000" t="str">
        <f t="shared" si="46"/>
        <v>INSERT INTO @DataTable (Deal, AdvanceDate, PROV, DealPurpose, RateType, BEACON, LTV, TDS, GDS, InsuranceType, PrincipalBalance, OccupancyType, AccountStatus, Closed_Date, DelinquencyBucket) VALUES (2999, '2014-04-22', 'AB', 'Transfer', 'ARM', 703, 68.21, 18.08, 16.35, 'Conv', 110087.5, 'Owner-Occupied', 'Open', '1900-01-00', 'Current');</v>
      </c>
    </row>
    <row r="3001" spans="1:16" x14ac:dyDescent="0.35">
      <c r="A3001" s="22">
        <v>3000</v>
      </c>
      <c r="B3001" s="21">
        <v>42086</v>
      </c>
      <c r="C3001" s="22" t="s">
        <v>57</v>
      </c>
      <c r="D3001" s="22" t="s">
        <v>52</v>
      </c>
      <c r="E3001" s="22" t="s">
        <v>40</v>
      </c>
      <c r="F3001" s="22">
        <v>728</v>
      </c>
      <c r="G3001" s="22">
        <v>54.55</v>
      </c>
      <c r="H3001" s="22">
        <v>18.07</v>
      </c>
      <c r="I3001" s="22">
        <v>16.7</v>
      </c>
      <c r="J3001" s="22" t="s">
        <v>54</v>
      </c>
      <c r="K3001" s="23">
        <v>199460.48000000001</v>
      </c>
      <c r="L3001" s="23" t="s">
        <v>55</v>
      </c>
      <c r="M3001" s="23" t="s">
        <v>83</v>
      </c>
      <c r="N3001" s="27"/>
      <c r="O3001" s="23" t="s">
        <v>56</v>
      </c>
      <c r="P3001" t="str">
        <f t="shared" si="46"/>
        <v>INSERT INTO @DataTable (Deal, AdvanceDate, PROV, DealPurpose, RateType, BEACON, LTV, TDS, GDS, InsuranceType, PrincipalBalance, OccupancyType, AccountStatus, Closed_Date, DelinquencyBucket) VALUES (3000, '2015-03-23', 'ON', 'Refinance External', 'ARM', 728, 54.55, 18.07, 16.7, 'Conv', 199460.48, 'Owner-Occupied', 'Open', '1900-01-00', 'Current');</v>
      </c>
    </row>
    <row r="3002" spans="1:16" x14ac:dyDescent="0.35">
      <c r="A3002" s="19">
        <v>3001</v>
      </c>
      <c r="B3002" s="18">
        <v>42214</v>
      </c>
      <c r="C3002" s="19" t="s">
        <v>58</v>
      </c>
      <c r="D3002" s="19" t="s">
        <v>61</v>
      </c>
      <c r="E3002" s="19" t="s">
        <v>53</v>
      </c>
      <c r="F3002" s="19">
        <v>709</v>
      </c>
      <c r="G3002" s="19">
        <v>95</v>
      </c>
      <c r="H3002" s="19">
        <v>43.47</v>
      </c>
      <c r="I3002" s="19">
        <v>23.26</v>
      </c>
      <c r="J3002" s="19" t="s">
        <v>60</v>
      </c>
      <c r="K3002" s="20">
        <v>314898.77</v>
      </c>
      <c r="L3002" s="20" t="s">
        <v>55</v>
      </c>
      <c r="M3002" s="20" t="s">
        <v>83</v>
      </c>
      <c r="N3002" s="26"/>
      <c r="O3002" s="20" t="s">
        <v>56</v>
      </c>
      <c r="P3002" t="str">
        <f t="shared" si="46"/>
        <v>INSERT INTO @DataTable (Deal, AdvanceDate, PROV, DealPurpose, RateType, BEACON, LTV, TDS, GDS, InsuranceType, PrincipalBalance, OccupancyType, AccountStatus, Closed_Date, DelinquencyBucket) VALUES (3001, '2015-07-29', 'BC', 'Purchase', 'Fixed', 709, 95, 43.47, 23.26, 'HiRatio', 314898.77, 'Owner-Occupied', 'Open', '1900-01-00', 'Current');</v>
      </c>
    </row>
    <row r="3003" spans="1:16" x14ac:dyDescent="0.35">
      <c r="A3003" s="22">
        <v>3002</v>
      </c>
      <c r="B3003" s="21">
        <v>42646</v>
      </c>
      <c r="C3003" s="22" t="s">
        <v>51</v>
      </c>
      <c r="D3003" s="22" t="s">
        <v>61</v>
      </c>
      <c r="E3003" s="22" t="s">
        <v>53</v>
      </c>
      <c r="F3003" s="22">
        <v>751</v>
      </c>
      <c r="G3003" s="22">
        <v>80</v>
      </c>
      <c r="H3003" s="22">
        <v>32</v>
      </c>
      <c r="I3003" s="22">
        <v>17.600000000000001</v>
      </c>
      <c r="J3003" s="22" t="s">
        <v>54</v>
      </c>
      <c r="K3003" s="23">
        <v>157479.20000000001</v>
      </c>
      <c r="L3003" s="23" t="s">
        <v>55</v>
      </c>
      <c r="M3003" s="23" t="s">
        <v>83</v>
      </c>
      <c r="N3003" s="27"/>
      <c r="O3003" s="23" t="s">
        <v>56</v>
      </c>
      <c r="P3003" t="str">
        <f t="shared" si="46"/>
        <v>INSERT INTO @DataTable (Deal, AdvanceDate, PROV, DealPurpose, RateType, BEACON, LTV, TDS, GDS, InsuranceType, PrincipalBalance, OccupancyType, AccountStatus, Closed_Date, DelinquencyBucket) VALUES (3002, '2016-10-03', 'AB', 'Purchase', 'Fixed', 751, 80, 32, 17.6, 'Conv', 157479.2, 'Owner-Occupied', 'Open', '1900-01-00', 'Current');</v>
      </c>
    </row>
    <row r="3004" spans="1:16" x14ac:dyDescent="0.35">
      <c r="A3004" s="19">
        <v>3003</v>
      </c>
      <c r="B3004" s="18">
        <v>40847</v>
      </c>
      <c r="C3004" s="19" t="s">
        <v>57</v>
      </c>
      <c r="D3004" s="19" t="s">
        <v>61</v>
      </c>
      <c r="E3004" s="19" t="s">
        <v>53</v>
      </c>
      <c r="F3004" s="19">
        <v>756</v>
      </c>
      <c r="G3004" s="19">
        <v>95</v>
      </c>
      <c r="H3004" s="19">
        <v>40.49</v>
      </c>
      <c r="I3004" s="19">
        <v>28.63</v>
      </c>
      <c r="J3004" s="19" t="s">
        <v>60</v>
      </c>
      <c r="K3004" s="20">
        <v>147709.53</v>
      </c>
      <c r="L3004" s="20" t="s">
        <v>55</v>
      </c>
      <c r="M3004" s="20" t="s">
        <v>83</v>
      </c>
      <c r="N3004" s="26"/>
      <c r="O3004" s="20" t="s">
        <v>56</v>
      </c>
      <c r="P3004" t="str">
        <f t="shared" si="46"/>
        <v>INSERT INTO @DataTable (Deal, AdvanceDate, PROV, DealPurpose, RateType, BEACON, LTV, TDS, GDS, InsuranceType, PrincipalBalance, OccupancyType, AccountStatus, Closed_Date, DelinquencyBucket) VALUES (3003, '2011-10-31', 'ON', 'Purchase', 'Fixed', 756, 95, 40.49, 28.63, 'HiRatio', 147709.53, 'Owner-Occupied', 'Open', '1900-01-00', 'Current');</v>
      </c>
    </row>
    <row r="3005" spans="1:16" x14ac:dyDescent="0.35">
      <c r="A3005" s="22">
        <v>3004</v>
      </c>
      <c r="B3005" s="21">
        <v>42185</v>
      </c>
      <c r="C3005" s="22" t="s">
        <v>57</v>
      </c>
      <c r="D3005" s="22" t="s">
        <v>52</v>
      </c>
      <c r="E3005" s="22" t="s">
        <v>40</v>
      </c>
      <c r="F3005" s="22">
        <v>769</v>
      </c>
      <c r="G3005" s="22">
        <v>75</v>
      </c>
      <c r="H3005" s="22">
        <v>24.58</v>
      </c>
      <c r="I3005" s="22">
        <v>16.39</v>
      </c>
      <c r="J3005" s="22" t="s">
        <v>54</v>
      </c>
      <c r="K3005" s="23">
        <v>295642.08</v>
      </c>
      <c r="L3005" s="23" t="s">
        <v>55</v>
      </c>
      <c r="M3005" s="23" t="s">
        <v>83</v>
      </c>
      <c r="N3005" s="27"/>
      <c r="O3005" s="23" t="s">
        <v>56</v>
      </c>
      <c r="P3005" t="str">
        <f t="shared" si="46"/>
        <v>INSERT INTO @DataTable (Deal, AdvanceDate, PROV, DealPurpose, RateType, BEACON, LTV, TDS, GDS, InsuranceType, PrincipalBalance, OccupancyType, AccountStatus, Closed_Date, DelinquencyBucket) VALUES (3004, '2015-06-30', 'ON', 'Refinance External', 'ARM', 769, 75, 24.58, 16.39, 'Conv', 295642.08, 'Owner-Occupied', 'Open', '1900-01-00', 'Current');</v>
      </c>
    </row>
    <row r="3006" spans="1:16" x14ac:dyDescent="0.35">
      <c r="A3006" s="19">
        <v>3005</v>
      </c>
      <c r="B3006" s="18">
        <v>42093</v>
      </c>
      <c r="C3006" s="19" t="s">
        <v>57</v>
      </c>
      <c r="D3006" s="19" t="s">
        <v>61</v>
      </c>
      <c r="E3006" s="19" t="s">
        <v>53</v>
      </c>
      <c r="F3006" s="19">
        <v>725</v>
      </c>
      <c r="G3006" s="19">
        <v>95</v>
      </c>
      <c r="H3006" s="19">
        <v>38.880000000000003</v>
      </c>
      <c r="I3006" s="19">
        <v>22.01</v>
      </c>
      <c r="J3006" s="19" t="s">
        <v>60</v>
      </c>
      <c r="K3006" s="20">
        <v>113795.01</v>
      </c>
      <c r="L3006" s="20" t="s">
        <v>55</v>
      </c>
      <c r="M3006" s="20" t="s">
        <v>83</v>
      </c>
      <c r="N3006" s="26"/>
      <c r="O3006" s="20" t="s">
        <v>56</v>
      </c>
      <c r="P3006" t="str">
        <f t="shared" si="46"/>
        <v>INSERT INTO @DataTable (Deal, AdvanceDate, PROV, DealPurpose, RateType, BEACON, LTV, TDS, GDS, InsuranceType, PrincipalBalance, OccupancyType, AccountStatus, Closed_Date, DelinquencyBucket) VALUES (3005, '2015-03-30', 'ON', 'Purchase', 'Fixed', 725, 95, 38.88, 22.01, 'HiRatio', 113795.01, 'Owner-Occupied', 'Open', '1900-01-00', 'Current');</v>
      </c>
    </row>
    <row r="3007" spans="1:16" x14ac:dyDescent="0.35">
      <c r="A3007" s="22">
        <v>3006</v>
      </c>
      <c r="B3007" s="21">
        <v>40413</v>
      </c>
      <c r="C3007" s="22" t="s">
        <v>57</v>
      </c>
      <c r="D3007" s="22" t="s">
        <v>52</v>
      </c>
      <c r="E3007" s="22" t="s">
        <v>40</v>
      </c>
      <c r="F3007" s="22">
        <v>709</v>
      </c>
      <c r="G3007" s="22">
        <v>46.67</v>
      </c>
      <c r="H3007" s="22">
        <v>32.43</v>
      </c>
      <c r="I3007" s="22">
        <v>23.36</v>
      </c>
      <c r="J3007" s="22" t="s">
        <v>54</v>
      </c>
      <c r="K3007" s="23">
        <v>0</v>
      </c>
      <c r="L3007" s="23" t="s">
        <v>55</v>
      </c>
      <c r="M3007" s="23" t="s">
        <v>84</v>
      </c>
      <c r="N3007" s="27">
        <v>40604</v>
      </c>
      <c r="O3007" s="23" t="s">
        <v>56</v>
      </c>
      <c r="P3007" t="str">
        <f t="shared" si="46"/>
        <v>INSERT INTO @DataTable (Deal, AdvanceDate, PROV, DealPurpose, RateType, BEACON, LTV, TDS, GDS, InsuranceType, PrincipalBalance, OccupancyType, AccountStatus, Closed_Date, DelinquencyBucket) VALUES (3006, '2010-08-23', 'ON', 'Refinance External', 'ARM', 709, 46.67, 32.43, 23.36, 'Conv', 0, 'Owner-Occupied', 'Closed', '2011-03-02', 'Current');</v>
      </c>
    </row>
    <row r="3008" spans="1:16" x14ac:dyDescent="0.35">
      <c r="A3008" s="19">
        <v>3007</v>
      </c>
      <c r="B3008" s="18">
        <v>42164</v>
      </c>
      <c r="C3008" s="19" t="s">
        <v>58</v>
      </c>
      <c r="D3008" s="19" t="s">
        <v>52</v>
      </c>
      <c r="E3008" s="19" t="s">
        <v>40</v>
      </c>
      <c r="F3008" s="19">
        <v>648</v>
      </c>
      <c r="G3008" s="19">
        <v>34.909999999999997</v>
      </c>
      <c r="H3008" s="19">
        <v>37.75</v>
      </c>
      <c r="I3008" s="19">
        <v>13.59</v>
      </c>
      <c r="J3008" s="19" t="s">
        <v>54</v>
      </c>
      <c r="K3008" s="20">
        <v>0</v>
      </c>
      <c r="L3008" s="20" t="s">
        <v>55</v>
      </c>
      <c r="M3008" s="20" t="s">
        <v>84</v>
      </c>
      <c r="N3008" s="26">
        <v>42227</v>
      </c>
      <c r="O3008" s="20" t="s">
        <v>56</v>
      </c>
      <c r="P3008" t="str">
        <f t="shared" si="46"/>
        <v>INSERT INTO @DataTable (Deal, AdvanceDate, PROV, DealPurpose, RateType, BEACON, LTV, TDS, GDS, InsuranceType, PrincipalBalance, OccupancyType, AccountStatus, Closed_Date, DelinquencyBucket) VALUES (3007, '2015-06-09', 'BC', 'Refinance External', 'ARM', 648, 34.91, 37.75, 13.59, 'Conv', 0, 'Owner-Occupied', 'Closed', '2015-08-11', 'Current');</v>
      </c>
    </row>
    <row r="3009" spans="1:16" x14ac:dyDescent="0.35">
      <c r="A3009" s="22">
        <v>3008</v>
      </c>
      <c r="B3009" s="21">
        <v>40815</v>
      </c>
      <c r="C3009" s="22" t="s">
        <v>51</v>
      </c>
      <c r="D3009" s="22" t="s">
        <v>61</v>
      </c>
      <c r="E3009" s="22" t="s">
        <v>53</v>
      </c>
      <c r="F3009" s="22">
        <v>667</v>
      </c>
      <c r="G3009" s="22">
        <v>80</v>
      </c>
      <c r="H3009" s="22">
        <v>33.44</v>
      </c>
      <c r="I3009" s="22">
        <v>25.69</v>
      </c>
      <c r="J3009" s="22" t="s">
        <v>54</v>
      </c>
      <c r="K3009" s="23">
        <v>0</v>
      </c>
      <c r="L3009" s="23" t="s">
        <v>55</v>
      </c>
      <c r="M3009" s="23" t="s">
        <v>84</v>
      </c>
      <c r="N3009" s="27">
        <v>41449</v>
      </c>
      <c r="O3009" s="23" t="s">
        <v>56</v>
      </c>
      <c r="P3009" t="str">
        <f t="shared" si="46"/>
        <v>INSERT INTO @DataTable (Deal, AdvanceDate, PROV, DealPurpose, RateType, BEACON, LTV, TDS, GDS, InsuranceType, PrincipalBalance, OccupancyType, AccountStatus, Closed_Date, DelinquencyBucket) VALUES (3008, '2011-09-29', 'AB', 'Purchase', 'Fixed', 667, 80, 33.44, 25.69, 'Conv', 0, 'Owner-Occupied', 'Closed', '2013-06-24', 'Current');</v>
      </c>
    </row>
    <row r="3010" spans="1:16" x14ac:dyDescent="0.35">
      <c r="A3010" s="19">
        <v>3009</v>
      </c>
      <c r="B3010" s="18">
        <v>40549</v>
      </c>
      <c r="C3010" s="19" t="s">
        <v>57</v>
      </c>
      <c r="D3010" s="19" t="s">
        <v>61</v>
      </c>
      <c r="E3010" s="19" t="s">
        <v>53</v>
      </c>
      <c r="F3010" s="19">
        <v>687</v>
      </c>
      <c r="G3010" s="19">
        <v>95</v>
      </c>
      <c r="H3010" s="19">
        <v>36.270000000000003</v>
      </c>
      <c r="I3010" s="19">
        <v>31.31</v>
      </c>
      <c r="J3010" s="19" t="s">
        <v>60</v>
      </c>
      <c r="K3010" s="20">
        <v>309919.21000000002</v>
      </c>
      <c r="L3010" s="20" t="s">
        <v>55</v>
      </c>
      <c r="M3010" s="20" t="s">
        <v>83</v>
      </c>
      <c r="N3010" s="26"/>
      <c r="O3010" s="20" t="s">
        <v>56</v>
      </c>
      <c r="P3010" t="str">
        <f t="shared" si="46"/>
        <v>INSERT INTO @DataTable (Deal, AdvanceDate, PROV, DealPurpose, RateType, BEACON, LTV, TDS, GDS, InsuranceType, PrincipalBalance, OccupancyType, AccountStatus, Closed_Date, DelinquencyBucket) VALUES (3009, '2011-01-06', 'ON', 'Purchase', 'Fixed', 687, 95, 36.27, 31.31, 'HiRatio', 309919.21, 'Owner-Occupied', 'Open', '1900-01-00', 'Current');</v>
      </c>
    </row>
    <row r="3011" spans="1:16" x14ac:dyDescent="0.35">
      <c r="A3011" s="22">
        <v>3010</v>
      </c>
      <c r="B3011" s="21">
        <v>41593</v>
      </c>
      <c r="C3011" s="22" t="s">
        <v>63</v>
      </c>
      <c r="D3011" s="22" t="s">
        <v>61</v>
      </c>
      <c r="E3011" s="22" t="s">
        <v>40</v>
      </c>
      <c r="F3011" s="22">
        <v>780</v>
      </c>
      <c r="G3011" s="22">
        <v>95</v>
      </c>
      <c r="H3011" s="22">
        <v>38.64</v>
      </c>
      <c r="I3011" s="22">
        <v>14.96</v>
      </c>
      <c r="J3011" s="22" t="s">
        <v>60</v>
      </c>
      <c r="K3011" s="23">
        <v>0</v>
      </c>
      <c r="L3011" s="23" t="s">
        <v>66</v>
      </c>
      <c r="M3011" s="23" t="s">
        <v>84</v>
      </c>
      <c r="N3011" s="27">
        <v>42585</v>
      </c>
      <c r="O3011" s="23" t="s">
        <v>56</v>
      </c>
      <c r="P3011" t="str">
        <f t="shared" ref="P3011:P3074" si="47">"INSERT INTO @DataTable (Deal, AdvanceDate, PROV, DealPurpose, RateType, BEACON, LTV, TDS, GDS, InsuranceType, PrincipalBalance, OccupancyType, AccountStatus, Closed_Date, DelinquencyBucket) VALUES (" &amp; A3011 &amp; ", " &amp; "'" &amp; TEXT(B3011, "yyyy-mm-dd") &amp; "', '" &amp; C3011 &amp; "', '" &amp; D3011 &amp; "', '" &amp; E3011 &amp; "', " &amp; F3011 &amp; ", " &amp; G3011 &amp; ", " &amp; H3011 &amp; ", " &amp; I3011 &amp; ", '" &amp; J3011 &amp; "', " &amp; K3011 &amp; ", '" &amp; L3011 &amp; "', '" &amp; M3011 &amp; "', '" &amp;TEXT(N3011, "yyyy-mm-dd") &amp; "', '" &amp; O3011 &amp; "');"</f>
        <v>INSERT INTO @DataTable (Deal, AdvanceDate, PROV, DealPurpose, RateType, BEACON, LTV, TDS, GDS, InsuranceType, PrincipalBalance, OccupancyType, AccountStatus, Closed_Date, DelinquencyBucket) VALUES (3010, '2013-11-15', 'SK', 'Purchase', 'ARM', 780, 95, 38.64, 14.96, 'HiRatio', 0, 'Second Home', 'Closed', '2016-08-03', 'Current');</v>
      </c>
    </row>
    <row r="3012" spans="1:16" x14ac:dyDescent="0.35">
      <c r="A3012" s="19">
        <v>3011</v>
      </c>
      <c r="B3012" s="18">
        <v>41474</v>
      </c>
      <c r="C3012" s="19" t="s">
        <v>58</v>
      </c>
      <c r="D3012" s="19" t="s">
        <v>61</v>
      </c>
      <c r="E3012" s="19" t="s">
        <v>53</v>
      </c>
      <c r="F3012" s="19">
        <v>712</v>
      </c>
      <c r="G3012" s="19">
        <v>90</v>
      </c>
      <c r="H3012" s="19">
        <v>34.44</v>
      </c>
      <c r="I3012" s="19">
        <v>16.87</v>
      </c>
      <c r="J3012" s="19" t="s">
        <v>60</v>
      </c>
      <c r="K3012" s="20">
        <v>194420.45</v>
      </c>
      <c r="L3012" s="20" t="s">
        <v>55</v>
      </c>
      <c r="M3012" s="20" t="s">
        <v>83</v>
      </c>
      <c r="N3012" s="26"/>
      <c r="O3012" s="20" t="s">
        <v>56</v>
      </c>
      <c r="P3012" t="str">
        <f t="shared" si="47"/>
        <v>INSERT INTO @DataTable (Deal, AdvanceDate, PROV, DealPurpose, RateType, BEACON, LTV, TDS, GDS, InsuranceType, PrincipalBalance, OccupancyType, AccountStatus, Closed_Date, DelinquencyBucket) VALUES (3011, '2013-07-19', 'BC', 'Purchase', 'Fixed', 712, 90, 34.44, 16.87, 'HiRatio', 194420.45, 'Owner-Occupied', 'Open', '1900-01-00', 'Current');</v>
      </c>
    </row>
    <row r="3013" spans="1:16" x14ac:dyDescent="0.35">
      <c r="A3013" s="22">
        <v>3012</v>
      </c>
      <c r="B3013" s="21">
        <v>41577</v>
      </c>
      <c r="C3013" s="22" t="s">
        <v>51</v>
      </c>
      <c r="D3013" s="22" t="s">
        <v>61</v>
      </c>
      <c r="E3013" s="22" t="s">
        <v>40</v>
      </c>
      <c r="F3013" s="22">
        <v>781</v>
      </c>
      <c r="G3013" s="22">
        <v>90</v>
      </c>
      <c r="H3013" s="22">
        <v>26.82</v>
      </c>
      <c r="I3013" s="22">
        <v>24.56</v>
      </c>
      <c r="J3013" s="22" t="s">
        <v>60</v>
      </c>
      <c r="K3013" s="23">
        <v>0</v>
      </c>
      <c r="L3013" s="23" t="s">
        <v>55</v>
      </c>
      <c r="M3013" s="23" t="s">
        <v>84</v>
      </c>
      <c r="N3013" s="27">
        <v>42135</v>
      </c>
      <c r="O3013" s="23" t="s">
        <v>56</v>
      </c>
      <c r="P3013" t="str">
        <f t="shared" si="47"/>
        <v>INSERT INTO @DataTable (Deal, AdvanceDate, PROV, DealPurpose, RateType, BEACON, LTV, TDS, GDS, InsuranceType, PrincipalBalance, OccupancyType, AccountStatus, Closed_Date, DelinquencyBucket) VALUES (3012, '2013-10-30', 'AB', 'Purchase', 'ARM', 781, 90, 26.82, 24.56, 'HiRatio', 0, 'Owner-Occupied', 'Closed', '2015-05-11', 'Current');</v>
      </c>
    </row>
    <row r="3014" spans="1:16" x14ac:dyDescent="0.35">
      <c r="A3014" s="19">
        <v>3013</v>
      </c>
      <c r="B3014" s="18">
        <v>40364</v>
      </c>
      <c r="C3014" s="19" t="s">
        <v>51</v>
      </c>
      <c r="D3014" s="19" t="s">
        <v>52</v>
      </c>
      <c r="E3014" s="19" t="s">
        <v>53</v>
      </c>
      <c r="F3014" s="19">
        <v>712</v>
      </c>
      <c r="G3014" s="19">
        <v>59.03</v>
      </c>
      <c r="H3014" s="19">
        <v>34.6</v>
      </c>
      <c r="I3014" s="19">
        <v>27.45</v>
      </c>
      <c r="J3014" s="19" t="s">
        <v>54</v>
      </c>
      <c r="K3014" s="20">
        <v>0</v>
      </c>
      <c r="L3014" s="20" t="s">
        <v>55</v>
      </c>
      <c r="M3014" s="20" t="s">
        <v>84</v>
      </c>
      <c r="N3014" s="26">
        <v>40431</v>
      </c>
      <c r="O3014" s="20" t="s">
        <v>56</v>
      </c>
      <c r="P3014" t="str">
        <f t="shared" si="47"/>
        <v>INSERT INTO @DataTable (Deal, AdvanceDate, PROV, DealPurpose, RateType, BEACON, LTV, TDS, GDS, InsuranceType, PrincipalBalance, OccupancyType, AccountStatus, Closed_Date, DelinquencyBucket) VALUES (3013, '2010-07-05', 'AB', 'Refinance External', 'Fixed', 712, 59.03, 34.6, 27.45, 'Conv', 0, 'Owner-Occupied', 'Closed', '2010-09-10', 'Current');</v>
      </c>
    </row>
    <row r="3015" spans="1:16" x14ac:dyDescent="0.35">
      <c r="A3015" s="22">
        <v>3014</v>
      </c>
      <c r="B3015" s="21">
        <v>40549</v>
      </c>
      <c r="C3015" s="22" t="s">
        <v>57</v>
      </c>
      <c r="D3015" s="22" t="s">
        <v>61</v>
      </c>
      <c r="E3015" s="22" t="s">
        <v>53</v>
      </c>
      <c r="F3015" s="22">
        <v>747</v>
      </c>
      <c r="G3015" s="22">
        <v>90</v>
      </c>
      <c r="H3015" s="22">
        <v>25.43</v>
      </c>
      <c r="I3015" s="22">
        <v>18.84</v>
      </c>
      <c r="J3015" s="22" t="s">
        <v>60</v>
      </c>
      <c r="K3015" s="23">
        <v>0</v>
      </c>
      <c r="L3015" s="23" t="s">
        <v>55</v>
      </c>
      <c r="M3015" s="23" t="s">
        <v>84</v>
      </c>
      <c r="N3015" s="27">
        <v>41563</v>
      </c>
      <c r="O3015" s="23" t="s">
        <v>56</v>
      </c>
      <c r="P3015" t="str">
        <f t="shared" si="47"/>
        <v>INSERT INTO @DataTable (Deal, AdvanceDate, PROV, DealPurpose, RateType, BEACON, LTV, TDS, GDS, InsuranceType, PrincipalBalance, OccupancyType, AccountStatus, Closed_Date, DelinquencyBucket) VALUES (3014, '2011-01-06', 'ON', 'Purchase', 'Fixed', 747, 90, 25.43, 18.84, 'HiRatio', 0, 'Owner-Occupied', 'Closed', '2013-10-16', 'Current');</v>
      </c>
    </row>
    <row r="3016" spans="1:16" x14ac:dyDescent="0.35">
      <c r="A3016" s="19">
        <v>3015</v>
      </c>
      <c r="B3016" s="18">
        <v>42153</v>
      </c>
      <c r="C3016" s="19" t="s">
        <v>57</v>
      </c>
      <c r="D3016" s="19" t="s">
        <v>61</v>
      </c>
      <c r="E3016" s="19" t="s">
        <v>40</v>
      </c>
      <c r="F3016" s="19">
        <v>762</v>
      </c>
      <c r="G3016" s="19">
        <v>75</v>
      </c>
      <c r="H3016" s="19">
        <v>20.45</v>
      </c>
      <c r="I3016" s="19">
        <v>12.05</v>
      </c>
      <c r="J3016" s="19" t="s">
        <v>54</v>
      </c>
      <c r="K3016" s="20">
        <v>234269.6</v>
      </c>
      <c r="L3016" s="20" t="s">
        <v>55</v>
      </c>
      <c r="M3016" s="20" t="s">
        <v>83</v>
      </c>
      <c r="N3016" s="26"/>
      <c r="O3016" s="20" t="s">
        <v>56</v>
      </c>
      <c r="P3016" t="str">
        <f t="shared" si="47"/>
        <v>INSERT INTO @DataTable (Deal, AdvanceDate, PROV, DealPurpose, RateType, BEACON, LTV, TDS, GDS, InsuranceType, PrincipalBalance, OccupancyType, AccountStatus, Closed_Date, DelinquencyBucket) VALUES (3015, '2015-05-29', 'ON', 'Purchase', 'ARM', 762, 75, 20.45, 12.05, 'Conv', 234269.6, 'Owner-Occupied', 'Open', '1900-01-00', 'Current');</v>
      </c>
    </row>
    <row r="3017" spans="1:16" x14ac:dyDescent="0.35">
      <c r="A3017" s="22">
        <v>3016</v>
      </c>
      <c r="B3017" s="21">
        <v>42297</v>
      </c>
      <c r="C3017" s="22" t="s">
        <v>57</v>
      </c>
      <c r="D3017" s="22" t="s">
        <v>61</v>
      </c>
      <c r="E3017" s="22" t="s">
        <v>40</v>
      </c>
      <c r="F3017" s="22">
        <v>775</v>
      </c>
      <c r="G3017" s="22">
        <v>79.67</v>
      </c>
      <c r="H3017" s="22">
        <v>19.93</v>
      </c>
      <c r="I3017" s="22">
        <v>18.32</v>
      </c>
      <c r="J3017" s="22" t="s">
        <v>54</v>
      </c>
      <c r="K3017" s="23">
        <v>381821.56</v>
      </c>
      <c r="L3017" s="23" t="s">
        <v>55</v>
      </c>
      <c r="M3017" s="23" t="s">
        <v>83</v>
      </c>
      <c r="N3017" s="27"/>
      <c r="O3017" s="23" t="s">
        <v>56</v>
      </c>
      <c r="P3017" t="str">
        <f t="shared" si="47"/>
        <v>INSERT INTO @DataTable (Deal, AdvanceDate, PROV, DealPurpose, RateType, BEACON, LTV, TDS, GDS, InsuranceType, PrincipalBalance, OccupancyType, AccountStatus, Closed_Date, DelinquencyBucket) VALUES (3016, '2015-10-20', 'ON', 'Purchase', 'ARM', 775, 79.67, 19.93, 18.32, 'Conv', 381821.56, 'Owner-Occupied', 'Open', '1900-01-00', 'Current');</v>
      </c>
    </row>
    <row r="3018" spans="1:16" x14ac:dyDescent="0.35">
      <c r="A3018" s="19">
        <v>3017</v>
      </c>
      <c r="B3018" s="18">
        <v>42198</v>
      </c>
      <c r="C3018" s="19" t="s">
        <v>57</v>
      </c>
      <c r="D3018" s="19" t="s">
        <v>59</v>
      </c>
      <c r="E3018" s="19" t="s">
        <v>53</v>
      </c>
      <c r="F3018" s="19">
        <v>801</v>
      </c>
      <c r="G3018" s="19">
        <v>61.57</v>
      </c>
      <c r="H3018" s="19">
        <v>36.79</v>
      </c>
      <c r="I3018" s="19">
        <v>27.68</v>
      </c>
      <c r="J3018" s="19" t="s">
        <v>54</v>
      </c>
      <c r="K3018" s="20">
        <v>0</v>
      </c>
      <c r="L3018" s="20" t="s">
        <v>55</v>
      </c>
      <c r="M3018" s="20" t="s">
        <v>84</v>
      </c>
      <c r="N3018" s="26">
        <v>42600</v>
      </c>
      <c r="O3018" s="20" t="s">
        <v>56</v>
      </c>
      <c r="P3018" t="str">
        <f t="shared" si="47"/>
        <v>INSERT INTO @DataTable (Deal, AdvanceDate, PROV, DealPurpose, RateType, BEACON, LTV, TDS, GDS, InsuranceType, PrincipalBalance, OccupancyType, AccountStatus, Closed_Date, DelinquencyBucket) VALUES (3017, '2015-07-13', 'ON', 'Transfer', 'Fixed', 801, 61.57, 36.79, 27.68, 'Conv', 0, 'Owner-Occupied', 'Closed', '2016-08-18', 'Current');</v>
      </c>
    </row>
    <row r="3019" spans="1:16" x14ac:dyDescent="0.35">
      <c r="A3019" s="22">
        <v>3018</v>
      </c>
      <c r="B3019" s="21">
        <v>41073</v>
      </c>
      <c r="C3019" s="22" t="s">
        <v>51</v>
      </c>
      <c r="D3019" s="22" t="s">
        <v>61</v>
      </c>
      <c r="E3019" s="22" t="s">
        <v>53</v>
      </c>
      <c r="F3019" s="22">
        <v>751</v>
      </c>
      <c r="G3019" s="22">
        <v>80</v>
      </c>
      <c r="H3019" s="22">
        <v>35.520000000000003</v>
      </c>
      <c r="I3019" s="22">
        <v>34.18</v>
      </c>
      <c r="J3019" s="22" t="s">
        <v>54</v>
      </c>
      <c r="K3019" s="23">
        <v>223037.87</v>
      </c>
      <c r="L3019" s="23" t="s">
        <v>55</v>
      </c>
      <c r="M3019" s="23" t="s">
        <v>83</v>
      </c>
      <c r="N3019" s="27"/>
      <c r="O3019" s="23" t="s">
        <v>56</v>
      </c>
      <c r="P3019" t="str">
        <f t="shared" si="47"/>
        <v>INSERT INTO @DataTable (Deal, AdvanceDate, PROV, DealPurpose, RateType, BEACON, LTV, TDS, GDS, InsuranceType, PrincipalBalance, OccupancyType, AccountStatus, Closed_Date, DelinquencyBucket) VALUES (3018, '2012-06-13', 'AB', 'Purchase', 'Fixed', 751, 80, 35.52, 34.18, 'Conv', 223037.87, 'Owner-Occupied', 'Open', '1900-01-00', 'Current');</v>
      </c>
    </row>
    <row r="3020" spans="1:16" x14ac:dyDescent="0.35">
      <c r="A3020" s="19">
        <v>3019</v>
      </c>
      <c r="B3020" s="18">
        <v>42489</v>
      </c>
      <c r="C3020" s="19" t="s">
        <v>58</v>
      </c>
      <c r="D3020" s="19" t="s">
        <v>59</v>
      </c>
      <c r="E3020" s="19" t="s">
        <v>53</v>
      </c>
      <c r="F3020" s="19">
        <v>760</v>
      </c>
      <c r="G3020" s="19">
        <v>69.28</v>
      </c>
      <c r="H3020" s="19">
        <v>37.64</v>
      </c>
      <c r="I3020" s="19">
        <v>27.62</v>
      </c>
      <c r="J3020" s="19" t="s">
        <v>54</v>
      </c>
      <c r="K3020" s="20">
        <v>0</v>
      </c>
      <c r="L3020" s="20" t="s">
        <v>55</v>
      </c>
      <c r="M3020" s="20" t="s">
        <v>84</v>
      </c>
      <c r="N3020" s="26">
        <v>42601</v>
      </c>
      <c r="O3020" s="20" t="s">
        <v>56</v>
      </c>
      <c r="P3020" t="str">
        <f t="shared" si="47"/>
        <v>INSERT INTO @DataTable (Deal, AdvanceDate, PROV, DealPurpose, RateType, BEACON, LTV, TDS, GDS, InsuranceType, PrincipalBalance, OccupancyType, AccountStatus, Closed_Date, DelinquencyBucket) VALUES (3019, '2016-04-29', 'BC', 'Transfer', 'Fixed', 760, 69.28, 37.64, 27.62, 'Conv', 0, 'Owner-Occupied', 'Closed', '2016-08-19', 'Current');</v>
      </c>
    </row>
    <row r="3021" spans="1:16" x14ac:dyDescent="0.35">
      <c r="A3021" s="22">
        <v>3020</v>
      </c>
      <c r="B3021" s="21">
        <v>42244</v>
      </c>
      <c r="C3021" s="22" t="s">
        <v>63</v>
      </c>
      <c r="D3021" s="22" t="s">
        <v>61</v>
      </c>
      <c r="E3021" s="22" t="s">
        <v>53</v>
      </c>
      <c r="F3021" s="22">
        <v>802</v>
      </c>
      <c r="G3021" s="22">
        <v>55.33</v>
      </c>
      <c r="H3021" s="22">
        <v>29.94</v>
      </c>
      <c r="I3021" s="22">
        <v>28.48</v>
      </c>
      <c r="J3021" s="22" t="s">
        <v>54</v>
      </c>
      <c r="K3021" s="23">
        <v>308605.40999999997</v>
      </c>
      <c r="L3021" s="23" t="s">
        <v>55</v>
      </c>
      <c r="M3021" s="23" t="s">
        <v>83</v>
      </c>
      <c r="N3021" s="27"/>
      <c r="O3021" s="23" t="s">
        <v>56</v>
      </c>
      <c r="P3021" t="str">
        <f t="shared" si="47"/>
        <v>INSERT INTO @DataTable (Deal, AdvanceDate, PROV, DealPurpose, RateType, BEACON, LTV, TDS, GDS, InsuranceType, PrincipalBalance, OccupancyType, AccountStatus, Closed_Date, DelinquencyBucket) VALUES (3020, '2015-08-28', 'SK', 'Purchase', 'Fixed', 802, 55.33, 29.94, 28.48, 'Conv', 308605.41, 'Owner-Occupied', 'Open', '1900-01-00', 'Current');</v>
      </c>
    </row>
    <row r="3022" spans="1:16" x14ac:dyDescent="0.35">
      <c r="A3022" s="19">
        <v>3021</v>
      </c>
      <c r="B3022" s="18">
        <v>42642</v>
      </c>
      <c r="C3022" s="19" t="s">
        <v>58</v>
      </c>
      <c r="D3022" s="19" t="s">
        <v>61</v>
      </c>
      <c r="E3022" s="19" t="s">
        <v>53</v>
      </c>
      <c r="F3022" s="19">
        <v>737</v>
      </c>
      <c r="G3022" s="19">
        <v>95</v>
      </c>
      <c r="H3022" s="19">
        <v>41</v>
      </c>
      <c r="I3022" s="19">
        <v>27.22</v>
      </c>
      <c r="J3022" s="19" t="s">
        <v>60</v>
      </c>
      <c r="K3022" s="20">
        <v>429053.17</v>
      </c>
      <c r="L3022" s="20" t="s">
        <v>55</v>
      </c>
      <c r="M3022" s="20" t="s">
        <v>83</v>
      </c>
      <c r="N3022" s="26"/>
      <c r="O3022" s="20" t="s">
        <v>56</v>
      </c>
      <c r="P3022" t="str">
        <f t="shared" si="47"/>
        <v>INSERT INTO @DataTable (Deal, AdvanceDate, PROV, DealPurpose, RateType, BEACON, LTV, TDS, GDS, InsuranceType, PrincipalBalance, OccupancyType, AccountStatus, Closed_Date, DelinquencyBucket) VALUES (3021, '2016-09-29', 'BC', 'Purchase', 'Fixed', 737, 95, 41, 27.22, 'HiRatio', 429053.17, 'Owner-Occupied', 'Open', '1900-01-00', 'Current');</v>
      </c>
    </row>
    <row r="3023" spans="1:16" x14ac:dyDescent="0.35">
      <c r="A3023" s="22">
        <v>3022</v>
      </c>
      <c r="B3023" s="21">
        <v>42170</v>
      </c>
      <c r="C3023" s="22" t="s">
        <v>57</v>
      </c>
      <c r="D3023" s="22" t="s">
        <v>59</v>
      </c>
      <c r="E3023" s="22" t="s">
        <v>53</v>
      </c>
      <c r="F3023" s="22">
        <v>804</v>
      </c>
      <c r="G3023" s="22">
        <v>41.83</v>
      </c>
      <c r="H3023" s="22">
        <v>25.48</v>
      </c>
      <c r="I3023" s="22">
        <v>14.45</v>
      </c>
      <c r="J3023" s="22" t="s">
        <v>54</v>
      </c>
      <c r="K3023" s="23">
        <v>68438.710000000006</v>
      </c>
      <c r="L3023" s="23" t="s">
        <v>55</v>
      </c>
      <c r="M3023" s="23" t="s">
        <v>83</v>
      </c>
      <c r="N3023" s="27"/>
      <c r="O3023" s="23" t="s">
        <v>56</v>
      </c>
      <c r="P3023" t="str">
        <f t="shared" si="47"/>
        <v>INSERT INTO @DataTable (Deal, AdvanceDate, PROV, DealPurpose, RateType, BEACON, LTV, TDS, GDS, InsuranceType, PrincipalBalance, OccupancyType, AccountStatus, Closed_Date, DelinquencyBucket) VALUES (3022, '2015-06-15', 'ON', 'Transfer', 'Fixed', 804, 41.83, 25.48, 14.45, 'Conv', 68438.71, 'Owner-Occupied', 'Open', '1900-01-00', 'Current');</v>
      </c>
    </row>
    <row r="3024" spans="1:16" x14ac:dyDescent="0.35">
      <c r="A3024" s="19">
        <v>3023</v>
      </c>
      <c r="B3024" s="18">
        <v>42674</v>
      </c>
      <c r="C3024" s="19" t="s">
        <v>58</v>
      </c>
      <c r="D3024" s="19" t="s">
        <v>52</v>
      </c>
      <c r="E3024" s="19" t="s">
        <v>40</v>
      </c>
      <c r="F3024" s="19">
        <v>856</v>
      </c>
      <c r="G3024" s="19">
        <v>56.94</v>
      </c>
      <c r="H3024" s="19">
        <v>20.56</v>
      </c>
      <c r="I3024" s="19">
        <v>11.45</v>
      </c>
      <c r="J3024" s="19" t="s">
        <v>54</v>
      </c>
      <c r="K3024" s="20">
        <v>195869.72</v>
      </c>
      <c r="L3024" s="20" t="s">
        <v>62</v>
      </c>
      <c r="M3024" s="20" t="s">
        <v>83</v>
      </c>
      <c r="N3024" s="26"/>
      <c r="O3024" s="20" t="s">
        <v>56</v>
      </c>
      <c r="P3024" t="str">
        <f t="shared" si="47"/>
        <v>INSERT INTO @DataTable (Deal, AdvanceDate, PROV, DealPurpose, RateType, BEACON, LTV, TDS, GDS, InsuranceType, PrincipalBalance, OccupancyType, AccountStatus, Closed_Date, DelinquencyBucket) VALUES (3023, '2016-10-31', 'BC', 'Refinance External', 'ARM', 856, 56.94, 20.56, 11.45, 'Conv', 195869.72, 'Rental', 'Open', '1900-01-00', 'Current');</v>
      </c>
    </row>
    <row r="3025" spans="1:16" x14ac:dyDescent="0.35">
      <c r="A3025" s="22">
        <v>3024</v>
      </c>
      <c r="B3025" s="21">
        <v>40490</v>
      </c>
      <c r="C3025" s="22" t="s">
        <v>51</v>
      </c>
      <c r="D3025" s="22" t="s">
        <v>61</v>
      </c>
      <c r="E3025" s="22" t="s">
        <v>53</v>
      </c>
      <c r="F3025" s="22">
        <v>740</v>
      </c>
      <c r="G3025" s="22">
        <v>90</v>
      </c>
      <c r="H3025" s="22">
        <v>43.64</v>
      </c>
      <c r="I3025" s="22">
        <v>43.64</v>
      </c>
      <c r="J3025" s="22" t="s">
        <v>60</v>
      </c>
      <c r="K3025" s="23">
        <v>196325.13</v>
      </c>
      <c r="L3025" s="23" t="s">
        <v>55</v>
      </c>
      <c r="M3025" s="23" t="s">
        <v>83</v>
      </c>
      <c r="N3025" s="27"/>
      <c r="O3025" s="23" t="s">
        <v>56</v>
      </c>
      <c r="P3025" t="str">
        <f t="shared" si="47"/>
        <v>INSERT INTO @DataTable (Deal, AdvanceDate, PROV, DealPurpose, RateType, BEACON, LTV, TDS, GDS, InsuranceType, PrincipalBalance, OccupancyType, AccountStatus, Closed_Date, DelinquencyBucket) VALUES (3024, '2010-11-08', 'AB', 'Purchase', 'Fixed', 740, 90, 43.64, 43.64, 'HiRatio', 196325.13, 'Owner-Occupied', 'Open', '1900-01-00', 'Current');</v>
      </c>
    </row>
    <row r="3026" spans="1:16" x14ac:dyDescent="0.35">
      <c r="A3026" s="19">
        <v>3025</v>
      </c>
      <c r="B3026" s="18">
        <v>40631</v>
      </c>
      <c r="C3026" s="19" t="s">
        <v>51</v>
      </c>
      <c r="D3026" s="19" t="s">
        <v>71</v>
      </c>
      <c r="E3026" s="19" t="s">
        <v>53</v>
      </c>
      <c r="F3026" s="19">
        <v>0</v>
      </c>
      <c r="G3026" s="19">
        <v>81.58</v>
      </c>
      <c r="H3026" s="19">
        <v>29.3</v>
      </c>
      <c r="I3026" s="19">
        <v>28.27</v>
      </c>
      <c r="J3026" s="19" t="s">
        <v>60</v>
      </c>
      <c r="K3026" s="20">
        <v>0</v>
      </c>
      <c r="L3026" s="20" t="s">
        <v>55</v>
      </c>
      <c r="M3026" s="20" t="s">
        <v>84</v>
      </c>
      <c r="N3026" s="26">
        <v>41487</v>
      </c>
      <c r="O3026" s="20" t="s">
        <v>56</v>
      </c>
      <c r="P3026" t="str">
        <f t="shared" si="47"/>
        <v>INSERT INTO @DataTable (Deal, AdvanceDate, PROV, DealPurpose, RateType, BEACON, LTV, TDS, GDS, InsuranceType, PrincipalBalance, OccupancyType, AccountStatus, Closed_Date, DelinquencyBucket) VALUES (3025, '2011-03-29', 'AB', 'Refinance Existing Client', 'Fixed', 0, 81.58, 29.3, 28.27, 'HiRatio', 0, 'Owner-Occupied', 'Closed', '2013-08-01', 'Current');</v>
      </c>
    </row>
    <row r="3027" spans="1:16" x14ac:dyDescent="0.35">
      <c r="A3027" s="22">
        <v>3026</v>
      </c>
      <c r="B3027" s="21">
        <v>42095</v>
      </c>
      <c r="C3027" s="22" t="s">
        <v>51</v>
      </c>
      <c r="D3027" s="22" t="s">
        <v>59</v>
      </c>
      <c r="E3027" s="22" t="s">
        <v>40</v>
      </c>
      <c r="F3027" s="22">
        <v>836</v>
      </c>
      <c r="G3027" s="22">
        <v>71.400000000000006</v>
      </c>
      <c r="H3027" s="22">
        <v>15.84</v>
      </c>
      <c r="I3027" s="22">
        <v>10.5</v>
      </c>
      <c r="J3027" s="22" t="s">
        <v>54</v>
      </c>
      <c r="K3027" s="23">
        <v>323924.13</v>
      </c>
      <c r="L3027" s="23" t="s">
        <v>55</v>
      </c>
      <c r="M3027" s="23" t="s">
        <v>83</v>
      </c>
      <c r="N3027" s="27"/>
      <c r="O3027" s="23" t="s">
        <v>56</v>
      </c>
      <c r="P3027" t="str">
        <f t="shared" si="47"/>
        <v>INSERT INTO @DataTable (Deal, AdvanceDate, PROV, DealPurpose, RateType, BEACON, LTV, TDS, GDS, InsuranceType, PrincipalBalance, OccupancyType, AccountStatus, Closed_Date, DelinquencyBucket) VALUES (3026, '2015-04-01', 'AB', 'Transfer', 'ARM', 836, 71.4, 15.84, 10.5, 'Conv', 323924.13, 'Owner-Occupied', 'Open', '1900-01-00', 'Current');</v>
      </c>
    </row>
    <row r="3028" spans="1:16" x14ac:dyDescent="0.35">
      <c r="A3028" s="19">
        <v>3027</v>
      </c>
      <c r="B3028" s="18">
        <v>41969</v>
      </c>
      <c r="C3028" s="19" t="s">
        <v>57</v>
      </c>
      <c r="D3028" s="19" t="s">
        <v>61</v>
      </c>
      <c r="E3028" s="19" t="s">
        <v>53</v>
      </c>
      <c r="F3028" s="19">
        <v>745</v>
      </c>
      <c r="G3028" s="19">
        <v>92.31</v>
      </c>
      <c r="H3028" s="19">
        <v>40.36</v>
      </c>
      <c r="I3028" s="19">
        <v>38.97</v>
      </c>
      <c r="J3028" s="19" t="s">
        <v>60</v>
      </c>
      <c r="K3028" s="20">
        <v>464949.78</v>
      </c>
      <c r="L3028" s="20" t="s">
        <v>55</v>
      </c>
      <c r="M3028" s="20" t="s">
        <v>83</v>
      </c>
      <c r="N3028" s="26"/>
      <c r="O3028" s="20" t="s">
        <v>56</v>
      </c>
      <c r="P3028" t="str">
        <f t="shared" si="47"/>
        <v>INSERT INTO @DataTable (Deal, AdvanceDate, PROV, DealPurpose, RateType, BEACON, LTV, TDS, GDS, InsuranceType, PrincipalBalance, OccupancyType, AccountStatus, Closed_Date, DelinquencyBucket) VALUES (3027, '2014-11-26', 'ON', 'Purchase', 'Fixed', 745, 92.31, 40.36, 38.97, 'HiRatio', 464949.78, 'Owner-Occupied', 'Open', '1900-01-00', 'Current');</v>
      </c>
    </row>
    <row r="3029" spans="1:16" x14ac:dyDescent="0.35">
      <c r="A3029" s="22">
        <v>3028</v>
      </c>
      <c r="B3029" s="21">
        <v>41614</v>
      </c>
      <c r="C3029" s="22" t="s">
        <v>57</v>
      </c>
      <c r="D3029" s="22" t="s">
        <v>52</v>
      </c>
      <c r="E3029" s="22" t="s">
        <v>40</v>
      </c>
      <c r="F3029" s="22">
        <v>722</v>
      </c>
      <c r="G3029" s="22">
        <v>73.67</v>
      </c>
      <c r="H3029" s="22">
        <v>26.35</v>
      </c>
      <c r="I3029" s="22">
        <v>26.35</v>
      </c>
      <c r="J3029" s="22" t="s">
        <v>54</v>
      </c>
      <c r="K3029" s="23">
        <v>188967.34</v>
      </c>
      <c r="L3029" s="23" t="s">
        <v>55</v>
      </c>
      <c r="M3029" s="23" t="s">
        <v>83</v>
      </c>
      <c r="N3029" s="27"/>
      <c r="O3029" s="23" t="s">
        <v>56</v>
      </c>
      <c r="P3029" t="str">
        <f t="shared" si="47"/>
        <v>INSERT INTO @DataTable (Deal, AdvanceDate, PROV, DealPurpose, RateType, BEACON, LTV, TDS, GDS, InsuranceType, PrincipalBalance, OccupancyType, AccountStatus, Closed_Date, DelinquencyBucket) VALUES (3028, '2013-12-06', 'ON', 'Refinance External', 'ARM', 722, 73.67, 26.35, 26.35, 'Conv', 188967.34, 'Owner-Occupied', 'Open', '1900-01-00', 'Current');</v>
      </c>
    </row>
    <row r="3030" spans="1:16" x14ac:dyDescent="0.35">
      <c r="A3030" s="19">
        <v>3029</v>
      </c>
      <c r="B3030" s="18">
        <v>41880</v>
      </c>
      <c r="C3030" s="19" t="s">
        <v>51</v>
      </c>
      <c r="D3030" s="19" t="s">
        <v>61</v>
      </c>
      <c r="E3030" s="19" t="s">
        <v>40</v>
      </c>
      <c r="F3030" s="19">
        <v>759</v>
      </c>
      <c r="G3030" s="19">
        <v>95</v>
      </c>
      <c r="H3030" s="19">
        <v>23.57</v>
      </c>
      <c r="I3030" s="19">
        <v>22.68</v>
      </c>
      <c r="J3030" s="19" t="s">
        <v>60</v>
      </c>
      <c r="K3030" s="20">
        <v>367461.73</v>
      </c>
      <c r="L3030" s="20" t="s">
        <v>55</v>
      </c>
      <c r="M3030" s="20" t="s">
        <v>83</v>
      </c>
      <c r="N3030" s="26"/>
      <c r="O3030" s="20" t="s">
        <v>56</v>
      </c>
      <c r="P3030" t="str">
        <f t="shared" si="47"/>
        <v>INSERT INTO @DataTable (Deal, AdvanceDate, PROV, DealPurpose, RateType, BEACON, LTV, TDS, GDS, InsuranceType, PrincipalBalance, OccupancyType, AccountStatus, Closed_Date, DelinquencyBucket) VALUES (3029, '2014-08-29', 'AB', 'Purchase', 'ARM', 759, 95, 23.57, 22.68, 'HiRatio', 367461.73, 'Owner-Occupied', 'Open', '1900-01-00', 'Current');</v>
      </c>
    </row>
    <row r="3031" spans="1:16" x14ac:dyDescent="0.35">
      <c r="A3031" s="22">
        <v>3030</v>
      </c>
      <c r="B3031" s="21">
        <v>40421</v>
      </c>
      <c r="C3031" s="22" t="s">
        <v>57</v>
      </c>
      <c r="D3031" s="22" t="s">
        <v>61</v>
      </c>
      <c r="E3031" s="22" t="s">
        <v>40</v>
      </c>
      <c r="F3031" s="22">
        <v>681</v>
      </c>
      <c r="G3031" s="22">
        <v>80</v>
      </c>
      <c r="H3031" s="22">
        <v>40.659999999999997</v>
      </c>
      <c r="I3031" s="22">
        <v>31.11</v>
      </c>
      <c r="J3031" s="22" t="s">
        <v>54</v>
      </c>
      <c r="K3031" s="23">
        <v>0</v>
      </c>
      <c r="L3031" s="23" t="s">
        <v>55</v>
      </c>
      <c r="M3031" s="23" t="s">
        <v>84</v>
      </c>
      <c r="N3031" s="27">
        <v>40673</v>
      </c>
      <c r="O3031" s="23" t="s">
        <v>56</v>
      </c>
      <c r="P3031" t="str">
        <f t="shared" si="47"/>
        <v>INSERT INTO @DataTable (Deal, AdvanceDate, PROV, DealPurpose, RateType, BEACON, LTV, TDS, GDS, InsuranceType, PrincipalBalance, OccupancyType, AccountStatus, Closed_Date, DelinquencyBucket) VALUES (3030, '2010-08-31', 'ON', 'Purchase', 'ARM', 681, 80, 40.66, 31.11, 'Conv', 0, 'Owner-Occupied', 'Closed', '2011-05-10', 'Current');</v>
      </c>
    </row>
    <row r="3032" spans="1:16" x14ac:dyDescent="0.35">
      <c r="A3032" s="19">
        <v>3031</v>
      </c>
      <c r="B3032" s="18">
        <v>42318</v>
      </c>
      <c r="C3032" s="19" t="s">
        <v>57</v>
      </c>
      <c r="D3032" s="19" t="s">
        <v>61</v>
      </c>
      <c r="E3032" s="19" t="s">
        <v>53</v>
      </c>
      <c r="F3032" s="19">
        <v>770</v>
      </c>
      <c r="G3032" s="19">
        <v>80</v>
      </c>
      <c r="H3032" s="19">
        <v>34.200000000000003</v>
      </c>
      <c r="I3032" s="19">
        <v>18.809999999999999</v>
      </c>
      <c r="J3032" s="19" t="s">
        <v>54</v>
      </c>
      <c r="K3032" s="20">
        <v>558734.07999999996</v>
      </c>
      <c r="L3032" s="20" t="s">
        <v>55</v>
      </c>
      <c r="M3032" s="20" t="s">
        <v>83</v>
      </c>
      <c r="N3032" s="26"/>
      <c r="O3032" s="20" t="s">
        <v>56</v>
      </c>
      <c r="P3032" t="str">
        <f t="shared" si="47"/>
        <v>INSERT INTO @DataTable (Deal, AdvanceDate, PROV, DealPurpose, RateType, BEACON, LTV, TDS, GDS, InsuranceType, PrincipalBalance, OccupancyType, AccountStatus, Closed_Date, DelinquencyBucket) VALUES (3031, '2015-11-10', 'ON', 'Purchase', 'Fixed', 770, 80, 34.2, 18.81, 'Conv', 558734.08, 'Owner-Occupied', 'Open', '1900-01-00', 'Current');</v>
      </c>
    </row>
    <row r="3033" spans="1:16" x14ac:dyDescent="0.35">
      <c r="A3033" s="22">
        <v>3032</v>
      </c>
      <c r="B3033" s="21">
        <v>41089</v>
      </c>
      <c r="C3033" s="22" t="s">
        <v>57</v>
      </c>
      <c r="D3033" s="22" t="s">
        <v>61</v>
      </c>
      <c r="E3033" s="22" t="s">
        <v>53</v>
      </c>
      <c r="F3033" s="22">
        <v>728</v>
      </c>
      <c r="G3033" s="22">
        <v>95</v>
      </c>
      <c r="H3033" s="22">
        <v>42.98</v>
      </c>
      <c r="I3033" s="22">
        <v>28.03</v>
      </c>
      <c r="J3033" s="22" t="s">
        <v>60</v>
      </c>
      <c r="K3033" s="23">
        <v>0</v>
      </c>
      <c r="L3033" s="23" t="s">
        <v>55</v>
      </c>
      <c r="M3033" s="23" t="s">
        <v>84</v>
      </c>
      <c r="N3033" s="27">
        <v>42107</v>
      </c>
      <c r="O3033" s="23" t="s">
        <v>56</v>
      </c>
      <c r="P3033" t="str">
        <f t="shared" si="47"/>
        <v>INSERT INTO @DataTable (Deal, AdvanceDate, PROV, DealPurpose, RateType, BEACON, LTV, TDS, GDS, InsuranceType, PrincipalBalance, OccupancyType, AccountStatus, Closed_Date, DelinquencyBucket) VALUES (3032, '2012-06-29', 'ON', 'Purchase', 'Fixed', 728, 95, 42.98, 28.03, 'HiRatio', 0, 'Owner-Occupied', 'Closed', '2015-04-13', 'Current');</v>
      </c>
    </row>
    <row r="3034" spans="1:16" x14ac:dyDescent="0.35">
      <c r="A3034" s="19">
        <v>3033</v>
      </c>
      <c r="B3034" s="18">
        <v>41026</v>
      </c>
      <c r="C3034" s="19" t="s">
        <v>57</v>
      </c>
      <c r="D3034" s="19" t="s">
        <v>61</v>
      </c>
      <c r="E3034" s="19" t="s">
        <v>53</v>
      </c>
      <c r="F3034" s="19">
        <v>721</v>
      </c>
      <c r="G3034" s="19">
        <v>90</v>
      </c>
      <c r="H3034" s="19">
        <v>26.08</v>
      </c>
      <c r="I3034" s="19">
        <v>16.86</v>
      </c>
      <c r="J3034" s="19" t="s">
        <v>60</v>
      </c>
      <c r="K3034" s="20">
        <v>213678.7</v>
      </c>
      <c r="L3034" s="20" t="s">
        <v>55</v>
      </c>
      <c r="M3034" s="20" t="s">
        <v>83</v>
      </c>
      <c r="N3034" s="26"/>
      <c r="O3034" s="20" t="s">
        <v>56</v>
      </c>
      <c r="P3034" t="str">
        <f t="shared" si="47"/>
        <v>INSERT INTO @DataTable (Deal, AdvanceDate, PROV, DealPurpose, RateType, BEACON, LTV, TDS, GDS, InsuranceType, PrincipalBalance, OccupancyType, AccountStatus, Closed_Date, DelinquencyBucket) VALUES (3033, '2012-04-27', 'ON', 'Purchase', 'Fixed', 721, 90, 26.08, 16.86, 'HiRatio', 213678.7, 'Owner-Occupied', 'Open', '1900-01-00', 'Current');</v>
      </c>
    </row>
    <row r="3035" spans="1:16" x14ac:dyDescent="0.35">
      <c r="A3035" s="22">
        <v>3034</v>
      </c>
      <c r="B3035" s="21">
        <v>40737</v>
      </c>
      <c r="C3035" s="22" t="s">
        <v>58</v>
      </c>
      <c r="D3035" s="22" t="s">
        <v>61</v>
      </c>
      <c r="E3035" s="22" t="s">
        <v>53</v>
      </c>
      <c r="F3035" s="22">
        <v>768</v>
      </c>
      <c r="G3035" s="22">
        <v>80</v>
      </c>
      <c r="H3035" s="22">
        <v>41.83</v>
      </c>
      <c r="I3035" s="22">
        <v>34.1</v>
      </c>
      <c r="J3035" s="22" t="s">
        <v>54</v>
      </c>
      <c r="K3035" s="23">
        <v>0</v>
      </c>
      <c r="L3035" s="23" t="s">
        <v>55</v>
      </c>
      <c r="M3035" s="23" t="s">
        <v>84</v>
      </c>
      <c r="N3035" s="27">
        <v>42081</v>
      </c>
      <c r="O3035" s="23" t="s">
        <v>56</v>
      </c>
      <c r="P3035" t="str">
        <f t="shared" si="47"/>
        <v>INSERT INTO @DataTable (Deal, AdvanceDate, PROV, DealPurpose, RateType, BEACON, LTV, TDS, GDS, InsuranceType, PrincipalBalance, OccupancyType, AccountStatus, Closed_Date, DelinquencyBucket) VALUES (3034, '2011-07-13', 'BC', 'Purchase', 'Fixed', 768, 80, 41.83, 34.1, 'Conv', 0, 'Owner-Occupied', 'Closed', '2015-03-18', 'Current');</v>
      </c>
    </row>
    <row r="3036" spans="1:16" x14ac:dyDescent="0.35">
      <c r="A3036" s="19">
        <v>3035</v>
      </c>
      <c r="B3036" s="18">
        <v>42271</v>
      </c>
      <c r="C3036" s="19" t="s">
        <v>57</v>
      </c>
      <c r="D3036" s="19" t="s">
        <v>61</v>
      </c>
      <c r="E3036" s="19" t="s">
        <v>53</v>
      </c>
      <c r="F3036" s="19">
        <v>790</v>
      </c>
      <c r="G3036" s="19">
        <v>95</v>
      </c>
      <c r="H3036" s="19">
        <v>25.81</v>
      </c>
      <c r="I3036" s="19">
        <v>24.85</v>
      </c>
      <c r="J3036" s="19" t="s">
        <v>60</v>
      </c>
      <c r="K3036" s="20">
        <v>366503.15</v>
      </c>
      <c r="L3036" s="20" t="s">
        <v>55</v>
      </c>
      <c r="M3036" s="20" t="s">
        <v>83</v>
      </c>
      <c r="N3036" s="26"/>
      <c r="O3036" s="20" t="s">
        <v>56</v>
      </c>
      <c r="P3036" t="str">
        <f t="shared" si="47"/>
        <v>INSERT INTO @DataTable (Deal, AdvanceDate, PROV, DealPurpose, RateType, BEACON, LTV, TDS, GDS, InsuranceType, PrincipalBalance, OccupancyType, AccountStatus, Closed_Date, DelinquencyBucket) VALUES (3035, '2015-09-24', 'ON', 'Purchase', 'Fixed', 790, 95, 25.81, 24.85, 'HiRatio', 366503.15, 'Owner-Occupied', 'Open', '1900-01-00', 'Current');</v>
      </c>
    </row>
    <row r="3037" spans="1:16" x14ac:dyDescent="0.35">
      <c r="A3037" s="22">
        <v>3036</v>
      </c>
      <c r="B3037" s="21">
        <v>42447</v>
      </c>
      <c r="C3037" s="22" t="s">
        <v>57</v>
      </c>
      <c r="D3037" s="22" t="s">
        <v>59</v>
      </c>
      <c r="E3037" s="22" t="s">
        <v>53</v>
      </c>
      <c r="F3037" s="22">
        <v>784</v>
      </c>
      <c r="G3037" s="22">
        <v>61.89</v>
      </c>
      <c r="H3037" s="22">
        <v>27.58</v>
      </c>
      <c r="I3037" s="22">
        <v>25.8</v>
      </c>
      <c r="J3037" s="22" t="s">
        <v>54</v>
      </c>
      <c r="K3037" s="23">
        <v>266881.81</v>
      </c>
      <c r="L3037" s="23" t="s">
        <v>55</v>
      </c>
      <c r="M3037" s="23" t="s">
        <v>83</v>
      </c>
      <c r="N3037" s="27"/>
      <c r="O3037" s="23" t="s">
        <v>56</v>
      </c>
      <c r="P3037" t="str">
        <f t="shared" si="47"/>
        <v>INSERT INTO @DataTable (Deal, AdvanceDate, PROV, DealPurpose, RateType, BEACON, LTV, TDS, GDS, InsuranceType, PrincipalBalance, OccupancyType, AccountStatus, Closed_Date, DelinquencyBucket) VALUES (3036, '2016-03-18', 'ON', 'Transfer', 'Fixed', 784, 61.89, 27.58, 25.8, 'Conv', 266881.81, 'Owner-Occupied', 'Open', '1900-01-00', 'Current');</v>
      </c>
    </row>
    <row r="3038" spans="1:16" x14ac:dyDescent="0.35">
      <c r="A3038" s="19">
        <v>3037</v>
      </c>
      <c r="B3038" s="18">
        <v>40681</v>
      </c>
      <c r="C3038" s="19" t="s">
        <v>57</v>
      </c>
      <c r="D3038" s="19" t="s">
        <v>61</v>
      </c>
      <c r="E3038" s="19" t="s">
        <v>40</v>
      </c>
      <c r="F3038" s="19">
        <v>744</v>
      </c>
      <c r="G3038" s="19">
        <v>90</v>
      </c>
      <c r="H3038" s="19">
        <v>31.03</v>
      </c>
      <c r="I3038" s="19">
        <v>22.87</v>
      </c>
      <c r="J3038" s="19" t="s">
        <v>60</v>
      </c>
      <c r="K3038" s="20">
        <v>0</v>
      </c>
      <c r="L3038" s="20" t="s">
        <v>55</v>
      </c>
      <c r="M3038" s="20" t="s">
        <v>84</v>
      </c>
      <c r="N3038" s="26">
        <v>41396</v>
      </c>
      <c r="O3038" s="20" t="s">
        <v>56</v>
      </c>
      <c r="P3038" t="str">
        <f t="shared" si="47"/>
        <v>INSERT INTO @DataTable (Deal, AdvanceDate, PROV, DealPurpose, RateType, BEACON, LTV, TDS, GDS, InsuranceType, PrincipalBalance, OccupancyType, AccountStatus, Closed_Date, DelinquencyBucket) VALUES (3037, '2011-05-18', 'ON', 'Purchase', 'ARM', 744, 90, 31.03, 22.87, 'HiRatio', 0, 'Owner-Occupied', 'Closed', '2013-05-02', 'Current');</v>
      </c>
    </row>
    <row r="3039" spans="1:16" x14ac:dyDescent="0.35">
      <c r="A3039" s="22">
        <v>3038</v>
      </c>
      <c r="B3039" s="21">
        <v>42683</v>
      </c>
      <c r="C3039" s="22" t="s">
        <v>57</v>
      </c>
      <c r="D3039" s="22" t="s">
        <v>61</v>
      </c>
      <c r="E3039" s="22" t="s">
        <v>53</v>
      </c>
      <c r="F3039" s="22">
        <v>825</v>
      </c>
      <c r="G3039" s="22">
        <v>74.47</v>
      </c>
      <c r="H3039" s="22">
        <v>24.08</v>
      </c>
      <c r="I3039" s="22">
        <v>23.45</v>
      </c>
      <c r="J3039" s="22" t="s">
        <v>54</v>
      </c>
      <c r="K3039" s="23">
        <v>174326.82</v>
      </c>
      <c r="L3039" s="23" t="s">
        <v>55</v>
      </c>
      <c r="M3039" s="23" t="s">
        <v>83</v>
      </c>
      <c r="N3039" s="27"/>
      <c r="O3039" s="23" t="s">
        <v>56</v>
      </c>
      <c r="P3039" t="str">
        <f t="shared" si="47"/>
        <v>INSERT INTO @DataTable (Deal, AdvanceDate, PROV, DealPurpose, RateType, BEACON, LTV, TDS, GDS, InsuranceType, PrincipalBalance, OccupancyType, AccountStatus, Closed_Date, DelinquencyBucket) VALUES (3038, '2016-11-09', 'ON', 'Purchase', 'Fixed', 825, 74.47, 24.08, 23.45, 'Conv', 174326.82, 'Owner-Occupied', 'Open', '1900-01-00', 'Current');</v>
      </c>
    </row>
    <row r="3040" spans="1:16" x14ac:dyDescent="0.35">
      <c r="A3040" s="19">
        <v>3039</v>
      </c>
      <c r="B3040" s="18">
        <v>41361</v>
      </c>
      <c r="C3040" s="19" t="s">
        <v>51</v>
      </c>
      <c r="D3040" s="19" t="s">
        <v>61</v>
      </c>
      <c r="E3040" s="19" t="s">
        <v>53</v>
      </c>
      <c r="F3040" s="19">
        <v>731</v>
      </c>
      <c r="G3040" s="19">
        <v>93.99</v>
      </c>
      <c r="H3040" s="19">
        <v>37.39</v>
      </c>
      <c r="I3040" s="19">
        <v>22.54</v>
      </c>
      <c r="J3040" s="19" t="s">
        <v>60</v>
      </c>
      <c r="K3040" s="20">
        <v>143364.85999999999</v>
      </c>
      <c r="L3040" s="20" t="s">
        <v>55</v>
      </c>
      <c r="M3040" s="20" t="s">
        <v>83</v>
      </c>
      <c r="N3040" s="26"/>
      <c r="O3040" s="20" t="s">
        <v>56</v>
      </c>
      <c r="P3040" t="str">
        <f t="shared" si="47"/>
        <v>INSERT INTO @DataTable (Deal, AdvanceDate, PROV, DealPurpose, RateType, BEACON, LTV, TDS, GDS, InsuranceType, PrincipalBalance, OccupancyType, AccountStatus, Closed_Date, DelinquencyBucket) VALUES (3039, '2013-03-28', 'AB', 'Purchase', 'Fixed', 731, 93.99, 37.39, 22.54, 'HiRatio', 143364.86, 'Owner-Occupied', 'Open', '1900-01-00', 'Current');</v>
      </c>
    </row>
    <row r="3041" spans="1:16" x14ac:dyDescent="0.35">
      <c r="A3041" s="22">
        <v>3040</v>
      </c>
      <c r="B3041" s="21">
        <v>42471</v>
      </c>
      <c r="C3041" s="22" t="s">
        <v>57</v>
      </c>
      <c r="D3041" s="22" t="s">
        <v>52</v>
      </c>
      <c r="E3041" s="22" t="s">
        <v>53</v>
      </c>
      <c r="F3041" s="22">
        <v>801</v>
      </c>
      <c r="G3041" s="22">
        <v>25</v>
      </c>
      <c r="H3041" s="22">
        <v>30.18</v>
      </c>
      <c r="I3041" s="22">
        <v>18.46</v>
      </c>
      <c r="J3041" s="22" t="s">
        <v>54</v>
      </c>
      <c r="K3041" s="23">
        <v>67605.02</v>
      </c>
      <c r="L3041" s="23" t="s">
        <v>55</v>
      </c>
      <c r="M3041" s="23" t="s">
        <v>83</v>
      </c>
      <c r="N3041" s="27"/>
      <c r="O3041" s="23" t="s">
        <v>56</v>
      </c>
      <c r="P3041" t="str">
        <f t="shared" si="47"/>
        <v>INSERT INTO @DataTable (Deal, AdvanceDate, PROV, DealPurpose, RateType, BEACON, LTV, TDS, GDS, InsuranceType, PrincipalBalance, OccupancyType, AccountStatus, Closed_Date, DelinquencyBucket) VALUES (3040, '2016-04-11', 'ON', 'Refinance External', 'Fixed', 801, 25, 30.18, 18.46, 'Conv', 67605.02, 'Owner-Occupied', 'Open', '1900-01-00', 'Current');</v>
      </c>
    </row>
    <row r="3042" spans="1:16" x14ac:dyDescent="0.35">
      <c r="A3042" s="19">
        <v>3041</v>
      </c>
      <c r="B3042" s="18">
        <v>42153</v>
      </c>
      <c r="C3042" s="19" t="s">
        <v>65</v>
      </c>
      <c r="D3042" s="19" t="s">
        <v>61</v>
      </c>
      <c r="E3042" s="19" t="s">
        <v>53</v>
      </c>
      <c r="F3042" s="19">
        <v>734</v>
      </c>
      <c r="G3042" s="19">
        <v>95</v>
      </c>
      <c r="H3042" s="19">
        <v>19.440000000000001</v>
      </c>
      <c r="I3042" s="19">
        <v>6.99</v>
      </c>
      <c r="J3042" s="19" t="s">
        <v>60</v>
      </c>
      <c r="K3042" s="20">
        <v>168958.38</v>
      </c>
      <c r="L3042" s="20" t="s">
        <v>55</v>
      </c>
      <c r="M3042" s="20" t="s">
        <v>83</v>
      </c>
      <c r="N3042" s="26"/>
      <c r="O3042" s="20" t="s">
        <v>56</v>
      </c>
      <c r="P3042" t="str">
        <f t="shared" si="47"/>
        <v>INSERT INTO @DataTable (Deal, AdvanceDate, PROV, DealPurpose, RateType, BEACON, LTV, TDS, GDS, InsuranceType, PrincipalBalance, OccupancyType, AccountStatus, Closed_Date, DelinquencyBucket) VALUES (3041, '2015-05-29', 'NS', 'Purchase', 'Fixed', 734, 95, 19.44, 6.99, 'HiRatio', 168958.38, 'Owner-Occupied', 'Open', '1900-01-00', 'Current');</v>
      </c>
    </row>
    <row r="3043" spans="1:16" x14ac:dyDescent="0.35">
      <c r="A3043" s="22">
        <v>3042</v>
      </c>
      <c r="B3043" s="21">
        <v>41929</v>
      </c>
      <c r="C3043" s="22" t="s">
        <v>51</v>
      </c>
      <c r="D3043" s="22" t="s">
        <v>61</v>
      </c>
      <c r="E3043" s="22" t="s">
        <v>53</v>
      </c>
      <c r="F3043" s="22">
        <v>772</v>
      </c>
      <c r="G3043" s="22">
        <v>95</v>
      </c>
      <c r="H3043" s="22">
        <v>43.61</v>
      </c>
      <c r="I3043" s="22">
        <v>27.86</v>
      </c>
      <c r="J3043" s="22" t="s">
        <v>60</v>
      </c>
      <c r="K3043" s="23">
        <v>403356.74</v>
      </c>
      <c r="L3043" s="23" t="s">
        <v>55</v>
      </c>
      <c r="M3043" s="23" t="s">
        <v>83</v>
      </c>
      <c r="N3043" s="27"/>
      <c r="O3043" s="23" t="s">
        <v>56</v>
      </c>
      <c r="P3043" t="str">
        <f t="shared" si="47"/>
        <v>INSERT INTO @DataTable (Deal, AdvanceDate, PROV, DealPurpose, RateType, BEACON, LTV, TDS, GDS, InsuranceType, PrincipalBalance, OccupancyType, AccountStatus, Closed_Date, DelinquencyBucket) VALUES (3042, '2014-10-17', 'AB', 'Purchase', 'Fixed', 772, 95, 43.61, 27.86, 'HiRatio', 403356.74, 'Owner-Occupied', 'Open', '1900-01-00', 'Current');</v>
      </c>
    </row>
    <row r="3044" spans="1:16" x14ac:dyDescent="0.35">
      <c r="A3044" s="19">
        <v>3043</v>
      </c>
      <c r="B3044" s="18">
        <v>41745</v>
      </c>
      <c r="C3044" s="19" t="s">
        <v>58</v>
      </c>
      <c r="D3044" s="19" t="s">
        <v>61</v>
      </c>
      <c r="E3044" s="19" t="s">
        <v>40</v>
      </c>
      <c r="F3044" s="19">
        <v>796</v>
      </c>
      <c r="G3044" s="19">
        <v>77.86</v>
      </c>
      <c r="H3044" s="19">
        <v>31.71</v>
      </c>
      <c r="I3044" s="19">
        <v>26.29</v>
      </c>
      <c r="J3044" s="19" t="s">
        <v>54</v>
      </c>
      <c r="K3044" s="20">
        <v>732555.69</v>
      </c>
      <c r="L3044" s="20" t="s">
        <v>55</v>
      </c>
      <c r="M3044" s="20" t="s">
        <v>83</v>
      </c>
      <c r="N3044" s="26"/>
      <c r="O3044" s="20" t="s">
        <v>56</v>
      </c>
      <c r="P3044" t="str">
        <f t="shared" si="47"/>
        <v>INSERT INTO @DataTable (Deal, AdvanceDate, PROV, DealPurpose, RateType, BEACON, LTV, TDS, GDS, InsuranceType, PrincipalBalance, OccupancyType, AccountStatus, Closed_Date, DelinquencyBucket) VALUES (3043, '2014-04-16', 'BC', 'Purchase', 'ARM', 796, 77.86, 31.71, 26.29, 'Conv', 732555.69, 'Owner-Occupied', 'Open', '1900-01-00', 'Current');</v>
      </c>
    </row>
    <row r="3045" spans="1:16" x14ac:dyDescent="0.35">
      <c r="A3045" s="22">
        <v>3044</v>
      </c>
      <c r="B3045" s="21">
        <v>42755</v>
      </c>
      <c r="C3045" s="22" t="s">
        <v>51</v>
      </c>
      <c r="D3045" s="22" t="s">
        <v>61</v>
      </c>
      <c r="E3045" s="22" t="s">
        <v>53</v>
      </c>
      <c r="F3045" s="22">
        <v>720</v>
      </c>
      <c r="G3045" s="22">
        <v>90</v>
      </c>
      <c r="H3045" s="22">
        <v>37.130000000000003</v>
      </c>
      <c r="I3045" s="22">
        <v>18.989999999999998</v>
      </c>
      <c r="J3045" s="22" t="s">
        <v>60</v>
      </c>
      <c r="K3045" s="23">
        <v>323942.40000000002</v>
      </c>
      <c r="L3045" s="23" t="s">
        <v>55</v>
      </c>
      <c r="M3045" s="23" t="s">
        <v>83</v>
      </c>
      <c r="N3045" s="27"/>
      <c r="O3045" s="23" t="s">
        <v>56</v>
      </c>
      <c r="P3045" t="str">
        <f t="shared" si="47"/>
        <v>INSERT INTO @DataTable (Deal, AdvanceDate, PROV, DealPurpose, RateType, BEACON, LTV, TDS, GDS, InsuranceType, PrincipalBalance, OccupancyType, AccountStatus, Closed_Date, DelinquencyBucket) VALUES (3044, '2017-01-20', 'AB', 'Purchase', 'Fixed', 720, 90, 37.13, 18.99, 'HiRatio', 323942.4, 'Owner-Occupied', 'Open', '1900-01-00', 'Current');</v>
      </c>
    </row>
    <row r="3046" spans="1:16" x14ac:dyDescent="0.35">
      <c r="A3046" s="19">
        <v>3045</v>
      </c>
      <c r="B3046" s="18">
        <v>42081</v>
      </c>
      <c r="C3046" s="19" t="s">
        <v>58</v>
      </c>
      <c r="D3046" s="19" t="s">
        <v>61</v>
      </c>
      <c r="E3046" s="19" t="s">
        <v>53</v>
      </c>
      <c r="F3046" s="19">
        <v>764</v>
      </c>
      <c r="G3046" s="19">
        <v>80</v>
      </c>
      <c r="H3046" s="19">
        <v>38.6</v>
      </c>
      <c r="I3046" s="19">
        <v>37.520000000000003</v>
      </c>
      <c r="J3046" s="19" t="s">
        <v>54</v>
      </c>
      <c r="K3046" s="20">
        <v>302191.45</v>
      </c>
      <c r="L3046" s="20" t="s">
        <v>55</v>
      </c>
      <c r="M3046" s="20" t="s">
        <v>83</v>
      </c>
      <c r="N3046" s="26"/>
      <c r="O3046" s="20" t="s">
        <v>56</v>
      </c>
      <c r="P3046" t="str">
        <f t="shared" si="47"/>
        <v>INSERT INTO @DataTable (Deal, AdvanceDate, PROV, DealPurpose, RateType, BEACON, LTV, TDS, GDS, InsuranceType, PrincipalBalance, OccupancyType, AccountStatus, Closed_Date, DelinquencyBucket) VALUES (3045, '2015-03-18', 'BC', 'Purchase', 'Fixed', 764, 80, 38.6, 37.52, 'Conv', 302191.45, 'Owner-Occupied', 'Open', '1900-01-00', 'Current');</v>
      </c>
    </row>
    <row r="3047" spans="1:16" x14ac:dyDescent="0.35">
      <c r="A3047" s="22">
        <v>3046</v>
      </c>
      <c r="B3047" s="21">
        <v>40724</v>
      </c>
      <c r="C3047" s="22" t="s">
        <v>57</v>
      </c>
      <c r="D3047" s="22" t="s">
        <v>61</v>
      </c>
      <c r="E3047" s="22" t="s">
        <v>40</v>
      </c>
      <c r="F3047" s="22">
        <v>734</v>
      </c>
      <c r="G3047" s="22">
        <v>95</v>
      </c>
      <c r="H3047" s="22">
        <v>43.57</v>
      </c>
      <c r="I3047" s="22">
        <v>25.31</v>
      </c>
      <c r="J3047" s="22" t="s">
        <v>60</v>
      </c>
      <c r="K3047" s="23">
        <v>232603.15</v>
      </c>
      <c r="L3047" s="23" t="s">
        <v>55</v>
      </c>
      <c r="M3047" s="23" t="s">
        <v>83</v>
      </c>
      <c r="N3047" s="27"/>
      <c r="O3047" s="23" t="s">
        <v>56</v>
      </c>
      <c r="P3047" t="str">
        <f t="shared" si="47"/>
        <v>INSERT INTO @DataTable (Deal, AdvanceDate, PROV, DealPurpose, RateType, BEACON, LTV, TDS, GDS, InsuranceType, PrincipalBalance, OccupancyType, AccountStatus, Closed_Date, DelinquencyBucket) VALUES (3046, '2011-06-30', 'ON', 'Purchase', 'ARM', 734, 95, 43.57, 25.31, 'HiRatio', 232603.15, 'Owner-Occupied', 'Open', '1900-01-00', 'Current');</v>
      </c>
    </row>
    <row r="3048" spans="1:16" x14ac:dyDescent="0.35">
      <c r="A3048" s="19">
        <v>3047</v>
      </c>
      <c r="B3048" s="18">
        <v>41789</v>
      </c>
      <c r="C3048" s="19" t="s">
        <v>57</v>
      </c>
      <c r="D3048" s="19" t="s">
        <v>61</v>
      </c>
      <c r="E3048" s="19" t="s">
        <v>40</v>
      </c>
      <c r="F3048" s="19">
        <v>744</v>
      </c>
      <c r="G3048" s="19">
        <v>78.489999999999995</v>
      </c>
      <c r="H3048" s="19">
        <v>30.56</v>
      </c>
      <c r="I3048" s="19">
        <v>29.98</v>
      </c>
      <c r="J3048" s="19" t="s">
        <v>54</v>
      </c>
      <c r="K3048" s="20">
        <v>327654.28000000003</v>
      </c>
      <c r="L3048" s="20" t="s">
        <v>55</v>
      </c>
      <c r="M3048" s="20" t="s">
        <v>83</v>
      </c>
      <c r="N3048" s="26"/>
      <c r="O3048" s="20" t="s">
        <v>56</v>
      </c>
      <c r="P3048" t="str">
        <f t="shared" si="47"/>
        <v>INSERT INTO @DataTable (Deal, AdvanceDate, PROV, DealPurpose, RateType, BEACON, LTV, TDS, GDS, InsuranceType, PrincipalBalance, OccupancyType, AccountStatus, Closed_Date, DelinquencyBucket) VALUES (3047, '2014-05-30', 'ON', 'Purchase', 'ARM', 744, 78.49, 30.56, 29.98, 'Conv', 327654.28, 'Owner-Occupied', 'Open', '1900-01-00', 'Current');</v>
      </c>
    </row>
    <row r="3049" spans="1:16" x14ac:dyDescent="0.35">
      <c r="A3049" s="22">
        <v>3048</v>
      </c>
      <c r="B3049" s="21">
        <v>41123</v>
      </c>
      <c r="C3049" s="22" t="s">
        <v>57</v>
      </c>
      <c r="D3049" s="22" t="s">
        <v>61</v>
      </c>
      <c r="E3049" s="22" t="s">
        <v>53</v>
      </c>
      <c r="F3049" s="22">
        <v>729</v>
      </c>
      <c r="G3049" s="22">
        <v>95</v>
      </c>
      <c r="H3049" s="22">
        <v>32.11</v>
      </c>
      <c r="I3049" s="22">
        <v>31.39</v>
      </c>
      <c r="J3049" s="22" t="s">
        <v>60</v>
      </c>
      <c r="K3049" s="23">
        <v>0</v>
      </c>
      <c r="L3049" s="23" t="s">
        <v>55</v>
      </c>
      <c r="M3049" s="23" t="s">
        <v>84</v>
      </c>
      <c r="N3049" s="27">
        <v>42249</v>
      </c>
      <c r="O3049" s="23" t="s">
        <v>56</v>
      </c>
      <c r="P3049" t="str">
        <f t="shared" si="47"/>
        <v>INSERT INTO @DataTable (Deal, AdvanceDate, PROV, DealPurpose, RateType, BEACON, LTV, TDS, GDS, InsuranceType, PrincipalBalance, OccupancyType, AccountStatus, Closed_Date, DelinquencyBucket) VALUES (3048, '2012-08-02', 'ON', 'Purchase', 'Fixed', 729, 95, 32.11, 31.39, 'HiRatio', 0, 'Owner-Occupied', 'Closed', '2015-09-02', 'Current');</v>
      </c>
    </row>
    <row r="3050" spans="1:16" x14ac:dyDescent="0.35">
      <c r="A3050" s="19">
        <v>3049</v>
      </c>
      <c r="B3050" s="18">
        <v>42543</v>
      </c>
      <c r="C3050" s="19" t="s">
        <v>57</v>
      </c>
      <c r="D3050" s="19" t="s">
        <v>64</v>
      </c>
      <c r="E3050" s="19" t="s">
        <v>53</v>
      </c>
      <c r="F3050" s="19">
        <v>652</v>
      </c>
      <c r="G3050" s="19">
        <v>95</v>
      </c>
      <c r="H3050" s="19">
        <v>28.94</v>
      </c>
      <c r="I3050" s="19">
        <v>16.5</v>
      </c>
      <c r="J3050" s="19" t="s">
        <v>60</v>
      </c>
      <c r="K3050" s="20">
        <v>117807.34</v>
      </c>
      <c r="L3050" s="20" t="s">
        <v>55</v>
      </c>
      <c r="M3050" s="20" t="s">
        <v>83</v>
      </c>
      <c r="N3050" s="26"/>
      <c r="O3050" s="20" t="s">
        <v>56</v>
      </c>
      <c r="P3050" t="str">
        <f t="shared" si="47"/>
        <v>INSERT INTO @DataTable (Deal, AdvanceDate, PROV, DealPurpose, RateType, BEACON, LTV, TDS, GDS, InsuranceType, PrincipalBalance, OccupancyType, AccountStatus, Closed_Date, DelinquencyBucket) VALUES (3049, '2016-06-22', 'ON', 'Purchase with Improvements', 'Fixed', 652, 95, 28.94, 16.5, 'HiRatio', 117807.34, 'Owner-Occupied', 'Open', '1900-01-00', 'Current');</v>
      </c>
    </row>
    <row r="3051" spans="1:16" x14ac:dyDescent="0.35">
      <c r="A3051" s="22">
        <v>3050</v>
      </c>
      <c r="B3051" s="21">
        <v>42089</v>
      </c>
      <c r="C3051" s="22" t="s">
        <v>58</v>
      </c>
      <c r="D3051" s="22" t="s">
        <v>61</v>
      </c>
      <c r="E3051" s="22" t="s">
        <v>40</v>
      </c>
      <c r="F3051" s="22">
        <v>746</v>
      </c>
      <c r="G3051" s="22">
        <v>85.96</v>
      </c>
      <c r="H3051" s="22">
        <v>26.62</v>
      </c>
      <c r="I3051" s="22">
        <v>24.11</v>
      </c>
      <c r="J3051" s="22" t="s">
        <v>60</v>
      </c>
      <c r="K3051" s="23">
        <v>146364.79</v>
      </c>
      <c r="L3051" s="23" t="s">
        <v>55</v>
      </c>
      <c r="M3051" s="23" t="s">
        <v>83</v>
      </c>
      <c r="N3051" s="27"/>
      <c r="O3051" s="23" t="s">
        <v>56</v>
      </c>
      <c r="P3051" t="str">
        <f t="shared" si="47"/>
        <v>INSERT INTO @DataTable (Deal, AdvanceDate, PROV, DealPurpose, RateType, BEACON, LTV, TDS, GDS, InsuranceType, PrincipalBalance, OccupancyType, AccountStatus, Closed_Date, DelinquencyBucket) VALUES (3050, '2015-03-26', 'BC', 'Purchase', 'ARM', 746, 85.96, 26.62, 24.11, 'HiRatio', 146364.79, 'Owner-Occupied', 'Open', '1900-01-00', 'Current');</v>
      </c>
    </row>
    <row r="3052" spans="1:16" x14ac:dyDescent="0.35">
      <c r="A3052" s="19">
        <v>3051</v>
      </c>
      <c r="B3052" s="18">
        <v>42397</v>
      </c>
      <c r="C3052" s="19" t="s">
        <v>58</v>
      </c>
      <c r="D3052" s="19" t="s">
        <v>61</v>
      </c>
      <c r="E3052" s="19" t="s">
        <v>40</v>
      </c>
      <c r="F3052" s="19">
        <v>791</v>
      </c>
      <c r="G3052" s="19">
        <v>80</v>
      </c>
      <c r="H3052" s="19">
        <v>17.649999999999999</v>
      </c>
      <c r="I3052" s="19">
        <v>15.45</v>
      </c>
      <c r="J3052" s="19" t="s">
        <v>54</v>
      </c>
      <c r="K3052" s="20">
        <v>331091.02</v>
      </c>
      <c r="L3052" s="20" t="s">
        <v>55</v>
      </c>
      <c r="M3052" s="20" t="s">
        <v>83</v>
      </c>
      <c r="N3052" s="26"/>
      <c r="O3052" s="20" t="s">
        <v>56</v>
      </c>
      <c r="P3052" t="str">
        <f t="shared" si="47"/>
        <v>INSERT INTO @DataTable (Deal, AdvanceDate, PROV, DealPurpose, RateType, BEACON, LTV, TDS, GDS, InsuranceType, PrincipalBalance, OccupancyType, AccountStatus, Closed_Date, DelinquencyBucket) VALUES (3051, '2016-01-28', 'BC', 'Purchase', 'ARM', 791, 80, 17.65, 15.45, 'Conv', 331091.02, 'Owner-Occupied', 'Open', '1900-01-00', 'Current');</v>
      </c>
    </row>
    <row r="3053" spans="1:16" x14ac:dyDescent="0.35">
      <c r="A3053" s="22">
        <v>3052</v>
      </c>
      <c r="B3053" s="21">
        <v>42019</v>
      </c>
      <c r="C3053" s="22" t="s">
        <v>58</v>
      </c>
      <c r="D3053" s="22" t="s">
        <v>61</v>
      </c>
      <c r="E3053" s="22" t="s">
        <v>53</v>
      </c>
      <c r="F3053" s="22">
        <v>774</v>
      </c>
      <c r="G3053" s="22">
        <v>65.459999999999994</v>
      </c>
      <c r="H3053" s="22">
        <v>36.93</v>
      </c>
      <c r="I3053" s="22">
        <v>26.12</v>
      </c>
      <c r="J3053" s="22" t="s">
        <v>54</v>
      </c>
      <c r="K3053" s="23">
        <v>190456.48</v>
      </c>
      <c r="L3053" s="23" t="s">
        <v>55</v>
      </c>
      <c r="M3053" s="23" t="s">
        <v>83</v>
      </c>
      <c r="N3053" s="27"/>
      <c r="O3053" s="23" t="s">
        <v>56</v>
      </c>
      <c r="P3053" t="str">
        <f t="shared" si="47"/>
        <v>INSERT INTO @DataTable (Deal, AdvanceDate, PROV, DealPurpose, RateType, BEACON, LTV, TDS, GDS, InsuranceType, PrincipalBalance, OccupancyType, AccountStatus, Closed_Date, DelinquencyBucket) VALUES (3052, '2015-01-15', 'BC', 'Purchase', 'Fixed', 774, 65.46, 36.93, 26.12, 'Conv', 190456.48, 'Owner-Occupied', 'Open', '1900-01-00', 'Current');</v>
      </c>
    </row>
    <row r="3054" spans="1:16" x14ac:dyDescent="0.35">
      <c r="A3054" s="19">
        <v>3053</v>
      </c>
      <c r="B3054" s="18">
        <v>42530</v>
      </c>
      <c r="C3054" s="19" t="s">
        <v>51</v>
      </c>
      <c r="D3054" s="19" t="s">
        <v>61</v>
      </c>
      <c r="E3054" s="19" t="s">
        <v>53</v>
      </c>
      <c r="F3054" s="19">
        <v>714</v>
      </c>
      <c r="G3054" s="19">
        <v>55.56</v>
      </c>
      <c r="H3054" s="19">
        <v>33.020000000000003</v>
      </c>
      <c r="I3054" s="19">
        <v>30.25</v>
      </c>
      <c r="J3054" s="19" t="s">
        <v>54</v>
      </c>
      <c r="K3054" s="20">
        <v>123367.03</v>
      </c>
      <c r="L3054" s="20" t="s">
        <v>55</v>
      </c>
      <c r="M3054" s="20" t="s">
        <v>83</v>
      </c>
      <c r="N3054" s="26"/>
      <c r="O3054" s="20" t="s">
        <v>56</v>
      </c>
      <c r="P3054" t="str">
        <f t="shared" si="47"/>
        <v>INSERT INTO @DataTable (Deal, AdvanceDate, PROV, DealPurpose, RateType, BEACON, LTV, TDS, GDS, InsuranceType, PrincipalBalance, OccupancyType, AccountStatus, Closed_Date, DelinquencyBucket) VALUES (3053, '2016-06-09', 'AB', 'Purchase', 'Fixed', 714, 55.56, 33.02, 30.25, 'Conv', 123367.03, 'Owner-Occupied', 'Open', '1900-01-00', 'Current');</v>
      </c>
    </row>
    <row r="3055" spans="1:16" x14ac:dyDescent="0.35">
      <c r="A3055" s="22">
        <v>3054</v>
      </c>
      <c r="B3055" s="21">
        <v>41054</v>
      </c>
      <c r="C3055" s="22" t="s">
        <v>51</v>
      </c>
      <c r="D3055" s="22" t="s">
        <v>61</v>
      </c>
      <c r="E3055" s="22" t="s">
        <v>53</v>
      </c>
      <c r="F3055" s="22">
        <v>790</v>
      </c>
      <c r="G3055" s="22">
        <v>95</v>
      </c>
      <c r="H3055" s="22">
        <v>31.68</v>
      </c>
      <c r="I3055" s="22">
        <v>31.59</v>
      </c>
      <c r="J3055" s="22" t="s">
        <v>60</v>
      </c>
      <c r="K3055" s="23">
        <v>194680.08</v>
      </c>
      <c r="L3055" s="23" t="s">
        <v>55</v>
      </c>
      <c r="M3055" s="23" t="s">
        <v>83</v>
      </c>
      <c r="N3055" s="27"/>
      <c r="O3055" s="23" t="s">
        <v>56</v>
      </c>
      <c r="P3055" t="str">
        <f t="shared" si="47"/>
        <v>INSERT INTO @DataTable (Deal, AdvanceDate, PROV, DealPurpose, RateType, BEACON, LTV, TDS, GDS, InsuranceType, PrincipalBalance, OccupancyType, AccountStatus, Closed_Date, DelinquencyBucket) VALUES (3054, '2012-05-25', 'AB', 'Purchase', 'Fixed', 790, 95, 31.68, 31.59, 'HiRatio', 194680.08, 'Owner-Occupied', 'Open', '1900-01-00', 'Current');</v>
      </c>
    </row>
    <row r="3056" spans="1:16" x14ac:dyDescent="0.35">
      <c r="A3056" s="19">
        <v>3055</v>
      </c>
      <c r="B3056" s="18">
        <v>41803</v>
      </c>
      <c r="C3056" s="19" t="s">
        <v>57</v>
      </c>
      <c r="D3056" s="19" t="s">
        <v>61</v>
      </c>
      <c r="E3056" s="19" t="s">
        <v>53</v>
      </c>
      <c r="F3056" s="19">
        <v>807</v>
      </c>
      <c r="G3056" s="19">
        <v>95</v>
      </c>
      <c r="H3056" s="19">
        <v>31.51</v>
      </c>
      <c r="I3056" s="19">
        <v>22.66</v>
      </c>
      <c r="J3056" s="19" t="s">
        <v>60</v>
      </c>
      <c r="K3056" s="20">
        <v>140290.6</v>
      </c>
      <c r="L3056" s="20" t="s">
        <v>55</v>
      </c>
      <c r="M3056" s="20" t="s">
        <v>83</v>
      </c>
      <c r="N3056" s="26"/>
      <c r="O3056" s="20" t="s">
        <v>56</v>
      </c>
      <c r="P3056" t="str">
        <f t="shared" si="47"/>
        <v>INSERT INTO @DataTable (Deal, AdvanceDate, PROV, DealPurpose, RateType, BEACON, LTV, TDS, GDS, InsuranceType, PrincipalBalance, OccupancyType, AccountStatus, Closed_Date, DelinquencyBucket) VALUES (3055, '2014-06-13', 'ON', 'Purchase', 'Fixed', 807, 95, 31.51, 22.66, 'HiRatio', 140290.6, 'Owner-Occupied', 'Open', '1900-01-00', 'Current');</v>
      </c>
    </row>
    <row r="3057" spans="1:16" x14ac:dyDescent="0.35">
      <c r="A3057" s="22">
        <v>3056</v>
      </c>
      <c r="B3057" s="21">
        <v>42151</v>
      </c>
      <c r="C3057" s="22" t="s">
        <v>58</v>
      </c>
      <c r="D3057" s="22" t="s">
        <v>61</v>
      </c>
      <c r="E3057" s="22" t="s">
        <v>40</v>
      </c>
      <c r="F3057" s="22">
        <v>739</v>
      </c>
      <c r="G3057" s="22">
        <v>79.709999999999994</v>
      </c>
      <c r="H3057" s="22">
        <v>33.21</v>
      </c>
      <c r="I3057" s="22">
        <v>6.32</v>
      </c>
      <c r="J3057" s="22" t="s">
        <v>54</v>
      </c>
      <c r="K3057" s="23">
        <v>129360.3</v>
      </c>
      <c r="L3057" s="23" t="s">
        <v>66</v>
      </c>
      <c r="M3057" s="23" t="s">
        <v>83</v>
      </c>
      <c r="N3057" s="27"/>
      <c r="O3057" s="23" t="s">
        <v>56</v>
      </c>
      <c r="P3057" t="str">
        <f t="shared" si="47"/>
        <v>INSERT INTO @DataTable (Deal, AdvanceDate, PROV, DealPurpose, RateType, BEACON, LTV, TDS, GDS, InsuranceType, PrincipalBalance, OccupancyType, AccountStatus, Closed_Date, DelinquencyBucket) VALUES (3056, '2015-05-27', 'BC', 'Purchase', 'ARM', 739, 79.71, 33.21, 6.32, 'Conv', 129360.3, 'Second Home', 'Open', '1900-01-00', 'Current');</v>
      </c>
    </row>
    <row r="3058" spans="1:16" x14ac:dyDescent="0.35">
      <c r="A3058" s="19">
        <v>3057</v>
      </c>
      <c r="B3058" s="18">
        <v>42598</v>
      </c>
      <c r="C3058" s="19" t="s">
        <v>57</v>
      </c>
      <c r="D3058" s="19" t="s">
        <v>61</v>
      </c>
      <c r="E3058" s="19" t="s">
        <v>53</v>
      </c>
      <c r="F3058" s="19">
        <v>777</v>
      </c>
      <c r="G3058" s="19">
        <v>90</v>
      </c>
      <c r="H3058" s="19">
        <v>43</v>
      </c>
      <c r="I3058" s="19">
        <v>38.97</v>
      </c>
      <c r="J3058" s="19" t="s">
        <v>60</v>
      </c>
      <c r="K3058" s="20">
        <v>436837.92</v>
      </c>
      <c r="L3058" s="20" t="s">
        <v>55</v>
      </c>
      <c r="M3058" s="20" t="s">
        <v>83</v>
      </c>
      <c r="N3058" s="26"/>
      <c r="O3058" s="20" t="s">
        <v>56</v>
      </c>
      <c r="P3058" t="str">
        <f t="shared" si="47"/>
        <v>INSERT INTO @DataTable (Deal, AdvanceDate, PROV, DealPurpose, RateType, BEACON, LTV, TDS, GDS, InsuranceType, PrincipalBalance, OccupancyType, AccountStatus, Closed_Date, DelinquencyBucket) VALUES (3057, '2016-08-16', 'ON', 'Purchase', 'Fixed', 777, 90, 43, 38.97, 'HiRatio', 436837.92, 'Owner-Occupied', 'Open', '1900-01-00', 'Current');</v>
      </c>
    </row>
    <row r="3059" spans="1:16" x14ac:dyDescent="0.35">
      <c r="A3059" s="22">
        <v>3058</v>
      </c>
      <c r="B3059" s="21">
        <v>40472</v>
      </c>
      <c r="C3059" s="22" t="s">
        <v>51</v>
      </c>
      <c r="D3059" s="22" t="s">
        <v>61</v>
      </c>
      <c r="E3059" s="22" t="s">
        <v>53</v>
      </c>
      <c r="F3059" s="22">
        <v>758</v>
      </c>
      <c r="G3059" s="22">
        <v>80</v>
      </c>
      <c r="H3059" s="22">
        <v>33.380000000000003</v>
      </c>
      <c r="I3059" s="22">
        <v>28.55</v>
      </c>
      <c r="J3059" s="22" t="s">
        <v>54</v>
      </c>
      <c r="K3059" s="23">
        <v>0</v>
      </c>
      <c r="L3059" s="23" t="s">
        <v>55</v>
      </c>
      <c r="M3059" s="23" t="s">
        <v>84</v>
      </c>
      <c r="N3059" s="27">
        <v>41947</v>
      </c>
      <c r="O3059" s="23" t="s">
        <v>56</v>
      </c>
      <c r="P3059" t="str">
        <f t="shared" si="47"/>
        <v>INSERT INTO @DataTable (Deal, AdvanceDate, PROV, DealPurpose, RateType, BEACON, LTV, TDS, GDS, InsuranceType, PrincipalBalance, OccupancyType, AccountStatus, Closed_Date, DelinquencyBucket) VALUES (3058, '2010-10-21', 'AB', 'Purchase', 'Fixed', 758, 80, 33.38, 28.55, 'Conv', 0, 'Owner-Occupied', 'Closed', '2014-11-04', 'Current');</v>
      </c>
    </row>
    <row r="3060" spans="1:16" x14ac:dyDescent="0.35">
      <c r="A3060" s="19">
        <v>3059</v>
      </c>
      <c r="B3060" s="18">
        <v>41057</v>
      </c>
      <c r="C3060" s="19" t="s">
        <v>51</v>
      </c>
      <c r="D3060" s="19" t="s">
        <v>61</v>
      </c>
      <c r="E3060" s="19" t="s">
        <v>53</v>
      </c>
      <c r="F3060" s="19">
        <v>729</v>
      </c>
      <c r="G3060" s="19">
        <v>95</v>
      </c>
      <c r="H3060" s="19">
        <v>34.56</v>
      </c>
      <c r="I3060" s="19">
        <v>23.44</v>
      </c>
      <c r="J3060" s="19" t="s">
        <v>60</v>
      </c>
      <c r="K3060" s="20">
        <v>0</v>
      </c>
      <c r="L3060" s="20" t="s">
        <v>55</v>
      </c>
      <c r="M3060" s="20" t="s">
        <v>84</v>
      </c>
      <c r="N3060" s="26">
        <v>42517</v>
      </c>
      <c r="O3060" s="20" t="s">
        <v>56</v>
      </c>
      <c r="P3060" t="str">
        <f t="shared" si="47"/>
        <v>INSERT INTO @DataTable (Deal, AdvanceDate, PROV, DealPurpose, RateType, BEACON, LTV, TDS, GDS, InsuranceType, PrincipalBalance, OccupancyType, AccountStatus, Closed_Date, DelinquencyBucket) VALUES (3059, '2012-05-28', 'AB', 'Purchase', 'Fixed', 729, 95, 34.56, 23.44, 'HiRatio', 0, 'Owner-Occupied', 'Closed', '2016-05-27', 'Current');</v>
      </c>
    </row>
    <row r="3061" spans="1:16" x14ac:dyDescent="0.35">
      <c r="A3061" s="22">
        <v>3060</v>
      </c>
      <c r="B3061" s="21">
        <v>41145</v>
      </c>
      <c r="C3061" s="22" t="s">
        <v>51</v>
      </c>
      <c r="D3061" s="22" t="s">
        <v>52</v>
      </c>
      <c r="E3061" s="22" t="s">
        <v>53</v>
      </c>
      <c r="F3061" s="22">
        <v>764</v>
      </c>
      <c r="G3061" s="22">
        <v>64.89</v>
      </c>
      <c r="H3061" s="22">
        <v>36.590000000000003</v>
      </c>
      <c r="I3061" s="22">
        <v>35.619999999999997</v>
      </c>
      <c r="J3061" s="22" t="s">
        <v>54</v>
      </c>
      <c r="K3061" s="23">
        <v>268080.98</v>
      </c>
      <c r="L3061" s="23" t="s">
        <v>55</v>
      </c>
      <c r="M3061" s="23" t="s">
        <v>83</v>
      </c>
      <c r="N3061" s="27"/>
      <c r="O3061" s="23" t="s">
        <v>56</v>
      </c>
      <c r="P3061" t="str">
        <f t="shared" si="47"/>
        <v>INSERT INTO @DataTable (Deal, AdvanceDate, PROV, DealPurpose, RateType, BEACON, LTV, TDS, GDS, InsuranceType, PrincipalBalance, OccupancyType, AccountStatus, Closed_Date, DelinquencyBucket) VALUES (3060, '2012-08-24', 'AB', 'Refinance External', 'Fixed', 764, 64.89, 36.59, 35.62, 'Conv', 268080.98, 'Owner-Occupied', 'Open', '1900-01-00', 'Current');</v>
      </c>
    </row>
    <row r="3062" spans="1:16" x14ac:dyDescent="0.35">
      <c r="A3062" s="19">
        <v>3061</v>
      </c>
      <c r="B3062" s="18">
        <v>40939</v>
      </c>
      <c r="C3062" s="19" t="s">
        <v>51</v>
      </c>
      <c r="D3062" s="19" t="s">
        <v>59</v>
      </c>
      <c r="E3062" s="19" t="s">
        <v>40</v>
      </c>
      <c r="F3062" s="19">
        <v>747</v>
      </c>
      <c r="G3062" s="19">
        <v>78.959999999999994</v>
      </c>
      <c r="H3062" s="19">
        <v>41.19</v>
      </c>
      <c r="I3062" s="19">
        <v>16.18</v>
      </c>
      <c r="J3062" s="19" t="s">
        <v>54</v>
      </c>
      <c r="K3062" s="20">
        <v>0</v>
      </c>
      <c r="L3062" s="20" t="s">
        <v>55</v>
      </c>
      <c r="M3062" s="20" t="s">
        <v>84</v>
      </c>
      <c r="N3062" s="26">
        <v>42732</v>
      </c>
      <c r="O3062" s="20" t="s">
        <v>56</v>
      </c>
      <c r="P3062" t="str">
        <f t="shared" si="47"/>
        <v>INSERT INTO @DataTable (Deal, AdvanceDate, PROV, DealPurpose, RateType, BEACON, LTV, TDS, GDS, InsuranceType, PrincipalBalance, OccupancyType, AccountStatus, Closed_Date, DelinquencyBucket) VALUES (3061, '2012-01-31', 'AB', 'Transfer', 'ARM', 747, 78.96, 41.19, 16.18, 'Conv', 0, 'Owner-Occupied', 'Closed', '2016-12-28', 'Current');</v>
      </c>
    </row>
    <row r="3063" spans="1:16" x14ac:dyDescent="0.35">
      <c r="A3063" s="22">
        <v>3062</v>
      </c>
      <c r="B3063" s="21">
        <v>41716</v>
      </c>
      <c r="C3063" s="22" t="s">
        <v>57</v>
      </c>
      <c r="D3063" s="22" t="s">
        <v>61</v>
      </c>
      <c r="E3063" s="22" t="s">
        <v>40</v>
      </c>
      <c r="F3063" s="22">
        <v>731</v>
      </c>
      <c r="G3063" s="22">
        <v>72.599999999999994</v>
      </c>
      <c r="H3063" s="22">
        <v>22.13</v>
      </c>
      <c r="I3063" s="22">
        <v>6.22</v>
      </c>
      <c r="J3063" s="22" t="s">
        <v>54</v>
      </c>
      <c r="K3063" s="23">
        <v>484508.15</v>
      </c>
      <c r="L3063" s="23" t="s">
        <v>55</v>
      </c>
      <c r="M3063" s="23" t="s">
        <v>83</v>
      </c>
      <c r="N3063" s="27"/>
      <c r="O3063" s="23" t="s">
        <v>56</v>
      </c>
      <c r="P3063" t="str">
        <f t="shared" si="47"/>
        <v>INSERT INTO @DataTable (Deal, AdvanceDate, PROV, DealPurpose, RateType, BEACON, LTV, TDS, GDS, InsuranceType, PrincipalBalance, OccupancyType, AccountStatus, Closed_Date, DelinquencyBucket) VALUES (3062, '2014-03-18', 'ON', 'Purchase', 'ARM', 731, 72.6, 22.13, 6.22, 'Conv', 484508.15, 'Owner-Occupied', 'Open', '1900-01-00', 'Current');</v>
      </c>
    </row>
    <row r="3064" spans="1:16" x14ac:dyDescent="0.35">
      <c r="A3064" s="19">
        <v>3063</v>
      </c>
      <c r="B3064" s="18">
        <v>42153</v>
      </c>
      <c r="C3064" s="19" t="s">
        <v>57</v>
      </c>
      <c r="D3064" s="19" t="s">
        <v>61</v>
      </c>
      <c r="E3064" s="19" t="s">
        <v>53</v>
      </c>
      <c r="F3064" s="19">
        <v>757</v>
      </c>
      <c r="G3064" s="19">
        <v>95</v>
      </c>
      <c r="H3064" s="19">
        <v>40.94</v>
      </c>
      <c r="I3064" s="19">
        <v>34.840000000000003</v>
      </c>
      <c r="J3064" s="19" t="s">
        <v>60</v>
      </c>
      <c r="K3064" s="20">
        <v>256515.56</v>
      </c>
      <c r="L3064" s="20" t="s">
        <v>55</v>
      </c>
      <c r="M3064" s="20" t="s">
        <v>83</v>
      </c>
      <c r="N3064" s="26"/>
      <c r="O3064" s="20" t="s">
        <v>56</v>
      </c>
      <c r="P3064" t="str">
        <f t="shared" si="47"/>
        <v>INSERT INTO @DataTable (Deal, AdvanceDate, PROV, DealPurpose, RateType, BEACON, LTV, TDS, GDS, InsuranceType, PrincipalBalance, OccupancyType, AccountStatus, Closed_Date, DelinquencyBucket) VALUES (3063, '2015-05-29', 'ON', 'Purchase', 'Fixed', 757, 95, 40.94, 34.84, 'HiRatio', 256515.56, 'Owner-Occupied', 'Open', '1900-01-00', 'Current');</v>
      </c>
    </row>
    <row r="3065" spans="1:16" x14ac:dyDescent="0.35">
      <c r="A3065" s="22">
        <v>3064</v>
      </c>
      <c r="B3065" s="21">
        <v>40312</v>
      </c>
      <c r="C3065" s="22" t="s">
        <v>57</v>
      </c>
      <c r="D3065" s="22" t="s">
        <v>52</v>
      </c>
      <c r="E3065" s="22" t="s">
        <v>53</v>
      </c>
      <c r="F3065" s="22">
        <v>714</v>
      </c>
      <c r="G3065" s="22">
        <v>71.150000000000006</v>
      </c>
      <c r="H3065" s="22">
        <v>21.81</v>
      </c>
      <c r="I3065" s="22">
        <v>18.14</v>
      </c>
      <c r="J3065" s="22" t="s">
        <v>54</v>
      </c>
      <c r="K3065" s="23">
        <v>0</v>
      </c>
      <c r="L3065" s="23" t="s">
        <v>55</v>
      </c>
      <c r="M3065" s="23" t="s">
        <v>84</v>
      </c>
      <c r="N3065" s="27">
        <v>41422</v>
      </c>
      <c r="O3065" s="23" t="s">
        <v>56</v>
      </c>
      <c r="P3065" t="str">
        <f t="shared" si="47"/>
        <v>INSERT INTO @DataTable (Deal, AdvanceDate, PROV, DealPurpose, RateType, BEACON, LTV, TDS, GDS, InsuranceType, PrincipalBalance, OccupancyType, AccountStatus, Closed_Date, DelinquencyBucket) VALUES (3064, '2010-05-14', 'ON', 'Refinance External', 'Fixed', 714, 71.15, 21.81, 18.14, 'Conv', 0, 'Owner-Occupied', 'Closed', '2013-05-28', 'Current');</v>
      </c>
    </row>
    <row r="3066" spans="1:16" x14ac:dyDescent="0.35">
      <c r="A3066" s="19">
        <v>3065</v>
      </c>
      <c r="B3066" s="18">
        <v>42459</v>
      </c>
      <c r="C3066" s="19" t="s">
        <v>57</v>
      </c>
      <c r="D3066" s="19" t="s">
        <v>61</v>
      </c>
      <c r="E3066" s="19" t="s">
        <v>53</v>
      </c>
      <c r="F3066" s="19">
        <v>688</v>
      </c>
      <c r="G3066" s="19">
        <v>80</v>
      </c>
      <c r="H3066" s="19">
        <v>39.1</v>
      </c>
      <c r="I3066" s="19">
        <v>32.82</v>
      </c>
      <c r="J3066" s="19" t="s">
        <v>60</v>
      </c>
      <c r="K3066" s="20">
        <v>341546.58</v>
      </c>
      <c r="L3066" s="20" t="s">
        <v>55</v>
      </c>
      <c r="M3066" s="20" t="s">
        <v>83</v>
      </c>
      <c r="N3066" s="26"/>
      <c r="O3066" s="20" t="s">
        <v>56</v>
      </c>
      <c r="P3066" t="str">
        <f t="shared" si="47"/>
        <v>INSERT INTO @DataTable (Deal, AdvanceDate, PROV, DealPurpose, RateType, BEACON, LTV, TDS, GDS, InsuranceType, PrincipalBalance, OccupancyType, AccountStatus, Closed_Date, DelinquencyBucket) VALUES (3065, '2016-03-30', 'ON', 'Purchase', 'Fixed', 688, 80, 39.1, 32.82, 'HiRatio', 341546.58, 'Owner-Occupied', 'Open', '1900-01-00', 'Current');</v>
      </c>
    </row>
    <row r="3067" spans="1:16" x14ac:dyDescent="0.35">
      <c r="A3067" s="22">
        <v>3066</v>
      </c>
      <c r="B3067" s="21">
        <v>41975</v>
      </c>
      <c r="C3067" s="22" t="s">
        <v>57</v>
      </c>
      <c r="D3067" s="22" t="s">
        <v>52</v>
      </c>
      <c r="E3067" s="22" t="s">
        <v>40</v>
      </c>
      <c r="F3067" s="22">
        <v>792</v>
      </c>
      <c r="G3067" s="22">
        <v>74.95</v>
      </c>
      <c r="H3067" s="22">
        <v>35</v>
      </c>
      <c r="I3067" s="22">
        <v>15.74</v>
      </c>
      <c r="J3067" s="22" t="s">
        <v>54</v>
      </c>
      <c r="K3067" s="23">
        <v>0</v>
      </c>
      <c r="L3067" s="23" t="s">
        <v>55</v>
      </c>
      <c r="M3067" s="23" t="s">
        <v>84</v>
      </c>
      <c r="N3067" s="27">
        <v>42501</v>
      </c>
      <c r="O3067" s="23" t="s">
        <v>56</v>
      </c>
      <c r="P3067" t="str">
        <f t="shared" si="47"/>
        <v>INSERT INTO @DataTable (Deal, AdvanceDate, PROV, DealPurpose, RateType, BEACON, LTV, TDS, GDS, InsuranceType, PrincipalBalance, OccupancyType, AccountStatus, Closed_Date, DelinquencyBucket) VALUES (3066, '2014-12-02', 'ON', 'Refinance External', 'ARM', 792, 74.95, 35, 15.74, 'Conv', 0, 'Owner-Occupied', 'Closed', '2016-05-11', 'Current');</v>
      </c>
    </row>
    <row r="3068" spans="1:16" x14ac:dyDescent="0.35">
      <c r="A3068" s="19">
        <v>3067</v>
      </c>
      <c r="B3068" s="18">
        <v>42424</v>
      </c>
      <c r="C3068" s="19" t="s">
        <v>58</v>
      </c>
      <c r="D3068" s="19" t="s">
        <v>52</v>
      </c>
      <c r="E3068" s="19" t="s">
        <v>53</v>
      </c>
      <c r="F3068" s="19">
        <v>842</v>
      </c>
      <c r="G3068" s="19">
        <v>48.1</v>
      </c>
      <c r="H3068" s="19">
        <v>28.14</v>
      </c>
      <c r="I3068" s="19">
        <v>19.579999999999998</v>
      </c>
      <c r="J3068" s="19" t="s">
        <v>54</v>
      </c>
      <c r="K3068" s="20">
        <v>272114.98</v>
      </c>
      <c r="L3068" s="20" t="s">
        <v>55</v>
      </c>
      <c r="M3068" s="20" t="s">
        <v>83</v>
      </c>
      <c r="N3068" s="26"/>
      <c r="O3068" s="20" t="s">
        <v>56</v>
      </c>
      <c r="P3068" t="str">
        <f t="shared" si="47"/>
        <v>INSERT INTO @DataTable (Deal, AdvanceDate, PROV, DealPurpose, RateType, BEACON, LTV, TDS, GDS, InsuranceType, PrincipalBalance, OccupancyType, AccountStatus, Closed_Date, DelinquencyBucket) VALUES (3067, '2016-02-24', 'BC', 'Refinance External', 'Fixed', 842, 48.1, 28.14, 19.58, 'Conv', 272114.98, 'Owner-Occupied', 'Open', '1900-01-00', 'Current');</v>
      </c>
    </row>
    <row r="3069" spans="1:16" x14ac:dyDescent="0.35">
      <c r="A3069" s="22">
        <v>3068</v>
      </c>
      <c r="B3069" s="21">
        <v>42103</v>
      </c>
      <c r="C3069" s="22" t="s">
        <v>57</v>
      </c>
      <c r="D3069" s="22" t="s">
        <v>61</v>
      </c>
      <c r="E3069" s="22" t="s">
        <v>53</v>
      </c>
      <c r="F3069" s="22">
        <v>699</v>
      </c>
      <c r="G3069" s="22">
        <v>95</v>
      </c>
      <c r="H3069" s="22">
        <v>35.18</v>
      </c>
      <c r="I3069" s="22">
        <v>11.29</v>
      </c>
      <c r="J3069" s="22" t="s">
        <v>60</v>
      </c>
      <c r="K3069" s="23">
        <v>183432.62</v>
      </c>
      <c r="L3069" s="23" t="s">
        <v>55</v>
      </c>
      <c r="M3069" s="23" t="s">
        <v>83</v>
      </c>
      <c r="N3069" s="27"/>
      <c r="O3069" s="23" t="s">
        <v>56</v>
      </c>
      <c r="P3069" t="str">
        <f t="shared" si="47"/>
        <v>INSERT INTO @DataTable (Deal, AdvanceDate, PROV, DealPurpose, RateType, BEACON, LTV, TDS, GDS, InsuranceType, PrincipalBalance, OccupancyType, AccountStatus, Closed_Date, DelinquencyBucket) VALUES (3068, '2015-04-09', 'ON', 'Purchase', 'Fixed', 699, 95, 35.18, 11.29, 'HiRatio', 183432.62, 'Owner-Occupied', 'Open', '1900-01-00', 'Current');</v>
      </c>
    </row>
    <row r="3070" spans="1:16" x14ac:dyDescent="0.35">
      <c r="A3070" s="19">
        <v>3069</v>
      </c>
      <c r="B3070" s="18">
        <v>40983</v>
      </c>
      <c r="C3070" s="19" t="s">
        <v>57</v>
      </c>
      <c r="D3070" s="19" t="s">
        <v>61</v>
      </c>
      <c r="E3070" s="19" t="s">
        <v>53</v>
      </c>
      <c r="F3070" s="19">
        <v>707</v>
      </c>
      <c r="G3070" s="19">
        <v>95</v>
      </c>
      <c r="H3070" s="19">
        <v>43.61</v>
      </c>
      <c r="I3070" s="19">
        <v>27.38</v>
      </c>
      <c r="J3070" s="19" t="s">
        <v>60</v>
      </c>
      <c r="K3070" s="20">
        <v>168731.77</v>
      </c>
      <c r="L3070" s="20" t="s">
        <v>55</v>
      </c>
      <c r="M3070" s="20" t="s">
        <v>83</v>
      </c>
      <c r="N3070" s="26"/>
      <c r="O3070" s="20" t="s">
        <v>56</v>
      </c>
      <c r="P3070" t="str">
        <f t="shared" si="47"/>
        <v>INSERT INTO @DataTable (Deal, AdvanceDate, PROV, DealPurpose, RateType, BEACON, LTV, TDS, GDS, InsuranceType, PrincipalBalance, OccupancyType, AccountStatus, Closed_Date, DelinquencyBucket) VALUES (3069, '2012-03-15', 'ON', 'Purchase', 'Fixed', 707, 95, 43.61, 27.38, 'HiRatio', 168731.77, 'Owner-Occupied', 'Open', '1900-01-00', 'Current');</v>
      </c>
    </row>
    <row r="3071" spans="1:16" x14ac:dyDescent="0.35">
      <c r="A3071" s="22">
        <v>3070</v>
      </c>
      <c r="B3071" s="21">
        <v>41933</v>
      </c>
      <c r="C3071" s="22" t="s">
        <v>63</v>
      </c>
      <c r="D3071" s="22" t="s">
        <v>61</v>
      </c>
      <c r="E3071" s="22" t="s">
        <v>53</v>
      </c>
      <c r="F3071" s="22">
        <v>703</v>
      </c>
      <c r="G3071" s="22">
        <v>95</v>
      </c>
      <c r="H3071" s="22">
        <v>28.25</v>
      </c>
      <c r="I3071" s="22">
        <v>21.19</v>
      </c>
      <c r="J3071" s="22" t="s">
        <v>60</v>
      </c>
      <c r="K3071" s="23">
        <v>183614.82</v>
      </c>
      <c r="L3071" s="23" t="s">
        <v>55</v>
      </c>
      <c r="M3071" s="23" t="s">
        <v>83</v>
      </c>
      <c r="N3071" s="27"/>
      <c r="O3071" s="23" t="s">
        <v>56</v>
      </c>
      <c r="P3071" t="str">
        <f t="shared" si="47"/>
        <v>INSERT INTO @DataTable (Deal, AdvanceDate, PROV, DealPurpose, RateType, BEACON, LTV, TDS, GDS, InsuranceType, PrincipalBalance, OccupancyType, AccountStatus, Closed_Date, DelinquencyBucket) VALUES (3070, '2014-10-21', 'SK', 'Purchase', 'Fixed', 703, 95, 28.25, 21.19, 'HiRatio', 183614.82, 'Owner-Occupied', 'Open', '1900-01-00', 'Current');</v>
      </c>
    </row>
    <row r="3072" spans="1:16" x14ac:dyDescent="0.35">
      <c r="A3072" s="19">
        <v>3071</v>
      </c>
      <c r="B3072" s="18">
        <v>42437</v>
      </c>
      <c r="C3072" s="19" t="s">
        <v>57</v>
      </c>
      <c r="D3072" s="19" t="s">
        <v>52</v>
      </c>
      <c r="E3072" s="19" t="s">
        <v>53</v>
      </c>
      <c r="F3072" s="19">
        <v>666</v>
      </c>
      <c r="G3072" s="19">
        <v>80</v>
      </c>
      <c r="H3072" s="19">
        <v>39.590000000000003</v>
      </c>
      <c r="I3072" s="19">
        <v>12.9</v>
      </c>
      <c r="J3072" s="19" t="s">
        <v>54</v>
      </c>
      <c r="K3072" s="20">
        <v>192807.1</v>
      </c>
      <c r="L3072" s="20" t="s">
        <v>62</v>
      </c>
      <c r="M3072" s="20" t="s">
        <v>83</v>
      </c>
      <c r="N3072" s="26"/>
      <c r="O3072" s="20" t="s">
        <v>56</v>
      </c>
      <c r="P3072" t="str">
        <f t="shared" si="47"/>
        <v>INSERT INTO @DataTable (Deal, AdvanceDate, PROV, DealPurpose, RateType, BEACON, LTV, TDS, GDS, InsuranceType, PrincipalBalance, OccupancyType, AccountStatus, Closed_Date, DelinquencyBucket) VALUES (3071, '2016-03-08', 'ON', 'Refinance External', 'Fixed', 666, 80, 39.59, 12.9, 'Conv', 192807.1, 'Rental', 'Open', '1900-01-00', 'Current');</v>
      </c>
    </row>
    <row r="3073" spans="1:16" x14ac:dyDescent="0.35">
      <c r="A3073" s="22">
        <v>3072</v>
      </c>
      <c r="B3073" s="21">
        <v>40718</v>
      </c>
      <c r="C3073" s="22" t="s">
        <v>57</v>
      </c>
      <c r="D3073" s="22" t="s">
        <v>61</v>
      </c>
      <c r="E3073" s="22" t="s">
        <v>40</v>
      </c>
      <c r="F3073" s="22">
        <v>692</v>
      </c>
      <c r="G3073" s="22">
        <v>80</v>
      </c>
      <c r="H3073" s="22">
        <v>45.1</v>
      </c>
      <c r="I3073" s="22">
        <v>44.77</v>
      </c>
      <c r="J3073" s="22" t="s">
        <v>54</v>
      </c>
      <c r="K3073" s="23">
        <v>0</v>
      </c>
      <c r="L3073" s="23" t="s">
        <v>55</v>
      </c>
      <c r="M3073" s="23" t="s">
        <v>84</v>
      </c>
      <c r="N3073" s="27">
        <v>42230</v>
      </c>
      <c r="O3073" s="23" t="s">
        <v>56</v>
      </c>
      <c r="P3073" t="str">
        <f t="shared" si="47"/>
        <v>INSERT INTO @DataTable (Deal, AdvanceDate, PROV, DealPurpose, RateType, BEACON, LTV, TDS, GDS, InsuranceType, PrincipalBalance, OccupancyType, AccountStatus, Closed_Date, DelinquencyBucket) VALUES (3072, '2011-06-24', 'ON', 'Purchase', 'ARM', 692, 80, 45.1, 44.77, 'Conv', 0, 'Owner-Occupied', 'Closed', '2015-08-14', 'Current');</v>
      </c>
    </row>
    <row r="3074" spans="1:16" x14ac:dyDescent="0.35">
      <c r="A3074" s="19">
        <v>3073</v>
      </c>
      <c r="B3074" s="18">
        <v>41921</v>
      </c>
      <c r="C3074" s="19" t="s">
        <v>57</v>
      </c>
      <c r="D3074" s="19" t="s">
        <v>61</v>
      </c>
      <c r="E3074" s="19" t="s">
        <v>40</v>
      </c>
      <c r="F3074" s="19">
        <v>789</v>
      </c>
      <c r="G3074" s="19">
        <v>75</v>
      </c>
      <c r="H3074" s="19">
        <v>16.71</v>
      </c>
      <c r="I3074" s="19">
        <v>15.88</v>
      </c>
      <c r="J3074" s="19" t="s">
        <v>54</v>
      </c>
      <c r="K3074" s="20">
        <v>962495.11</v>
      </c>
      <c r="L3074" s="20" t="s">
        <v>55</v>
      </c>
      <c r="M3074" s="20" t="s">
        <v>83</v>
      </c>
      <c r="N3074" s="26"/>
      <c r="O3074" s="20" t="s">
        <v>56</v>
      </c>
      <c r="P3074" t="str">
        <f t="shared" si="47"/>
        <v>INSERT INTO @DataTable (Deal, AdvanceDate, PROV, DealPurpose, RateType, BEACON, LTV, TDS, GDS, InsuranceType, PrincipalBalance, OccupancyType, AccountStatus, Closed_Date, DelinquencyBucket) VALUES (3073, '2014-10-09', 'ON', 'Purchase', 'ARM', 789, 75, 16.71, 15.88, 'Conv', 962495.11, 'Owner-Occupied', 'Open', '1900-01-00', 'Current');</v>
      </c>
    </row>
    <row r="3075" spans="1:16" x14ac:dyDescent="0.35">
      <c r="A3075" s="22">
        <v>3074</v>
      </c>
      <c r="B3075" s="21">
        <v>41374</v>
      </c>
      <c r="C3075" s="22" t="s">
        <v>57</v>
      </c>
      <c r="D3075" s="22" t="s">
        <v>61</v>
      </c>
      <c r="E3075" s="22" t="s">
        <v>53</v>
      </c>
      <c r="F3075" s="22">
        <v>681</v>
      </c>
      <c r="G3075" s="22">
        <v>95</v>
      </c>
      <c r="H3075" s="22">
        <v>41.07</v>
      </c>
      <c r="I3075" s="22">
        <v>26.1</v>
      </c>
      <c r="J3075" s="22" t="s">
        <v>60</v>
      </c>
      <c r="K3075" s="23">
        <v>0</v>
      </c>
      <c r="L3075" s="23" t="s">
        <v>55</v>
      </c>
      <c r="M3075" s="23" t="s">
        <v>84</v>
      </c>
      <c r="N3075" s="27">
        <v>42352</v>
      </c>
      <c r="O3075" s="23" t="s">
        <v>56</v>
      </c>
      <c r="P3075" t="str">
        <f t="shared" ref="P3075:P3138" si="48">"INSERT INTO @DataTable (Deal, AdvanceDate, PROV, DealPurpose, RateType, BEACON, LTV, TDS, GDS, InsuranceType, PrincipalBalance, OccupancyType, AccountStatus, Closed_Date, DelinquencyBucket) VALUES (" &amp; A3075 &amp; ", " &amp; "'" &amp; TEXT(B3075, "yyyy-mm-dd") &amp; "', '" &amp; C3075 &amp; "', '" &amp; D3075 &amp; "', '" &amp; E3075 &amp; "', " &amp; F3075 &amp; ", " &amp; G3075 &amp; ", " &amp; H3075 &amp; ", " &amp; I3075 &amp; ", '" &amp; J3075 &amp; "', " &amp; K3075 &amp; ", '" &amp; L3075 &amp; "', '" &amp; M3075 &amp; "', '" &amp;TEXT(N3075, "yyyy-mm-dd") &amp; "', '" &amp; O3075 &amp; "');"</f>
        <v>INSERT INTO @DataTable (Deal, AdvanceDate, PROV, DealPurpose, RateType, BEACON, LTV, TDS, GDS, InsuranceType, PrincipalBalance, OccupancyType, AccountStatus, Closed_Date, DelinquencyBucket) VALUES (3074, '2013-04-10', 'ON', 'Purchase', 'Fixed', 681, 95, 41.07, 26.1, 'HiRatio', 0, 'Owner-Occupied', 'Closed', '2015-12-14', 'Current');</v>
      </c>
    </row>
    <row r="3076" spans="1:16" x14ac:dyDescent="0.35">
      <c r="A3076" s="19">
        <v>3075</v>
      </c>
      <c r="B3076" s="18">
        <v>40420</v>
      </c>
      <c r="C3076" s="19" t="s">
        <v>57</v>
      </c>
      <c r="D3076" s="19" t="s">
        <v>52</v>
      </c>
      <c r="E3076" s="19" t="s">
        <v>40</v>
      </c>
      <c r="F3076" s="19">
        <v>752</v>
      </c>
      <c r="G3076" s="19">
        <v>61.11</v>
      </c>
      <c r="H3076" s="19">
        <v>34.270000000000003</v>
      </c>
      <c r="I3076" s="19">
        <v>21.78</v>
      </c>
      <c r="J3076" s="19" t="s">
        <v>54</v>
      </c>
      <c r="K3076" s="20">
        <v>0</v>
      </c>
      <c r="L3076" s="20" t="s">
        <v>55</v>
      </c>
      <c r="M3076" s="20" t="s">
        <v>84</v>
      </c>
      <c r="N3076" s="26">
        <v>42158</v>
      </c>
      <c r="O3076" s="20" t="s">
        <v>56</v>
      </c>
      <c r="P3076" t="str">
        <f t="shared" si="48"/>
        <v>INSERT INTO @DataTable (Deal, AdvanceDate, PROV, DealPurpose, RateType, BEACON, LTV, TDS, GDS, InsuranceType, PrincipalBalance, OccupancyType, AccountStatus, Closed_Date, DelinquencyBucket) VALUES (3075, '2010-08-30', 'ON', 'Refinance External', 'ARM', 752, 61.11, 34.27, 21.78, 'Conv', 0, 'Owner-Occupied', 'Closed', '2015-06-03', 'Current');</v>
      </c>
    </row>
    <row r="3077" spans="1:16" x14ac:dyDescent="0.35">
      <c r="A3077" s="22">
        <v>3076</v>
      </c>
      <c r="B3077" s="21">
        <v>41166</v>
      </c>
      <c r="C3077" s="22" t="s">
        <v>57</v>
      </c>
      <c r="D3077" s="22" t="s">
        <v>61</v>
      </c>
      <c r="E3077" s="22" t="s">
        <v>53</v>
      </c>
      <c r="F3077" s="22">
        <v>762</v>
      </c>
      <c r="G3077" s="22">
        <v>90</v>
      </c>
      <c r="H3077" s="22">
        <v>41.38</v>
      </c>
      <c r="I3077" s="22">
        <v>29.47</v>
      </c>
      <c r="J3077" s="22" t="s">
        <v>60</v>
      </c>
      <c r="K3077" s="23">
        <v>135368.79</v>
      </c>
      <c r="L3077" s="23" t="s">
        <v>55</v>
      </c>
      <c r="M3077" s="23" t="s">
        <v>83</v>
      </c>
      <c r="N3077" s="27"/>
      <c r="O3077" s="23" t="s">
        <v>56</v>
      </c>
      <c r="P3077" t="str">
        <f t="shared" si="48"/>
        <v>INSERT INTO @DataTable (Deal, AdvanceDate, PROV, DealPurpose, RateType, BEACON, LTV, TDS, GDS, InsuranceType, PrincipalBalance, OccupancyType, AccountStatus, Closed_Date, DelinquencyBucket) VALUES (3076, '2012-09-14', 'ON', 'Purchase', 'Fixed', 762, 90, 41.38, 29.47, 'HiRatio', 135368.79, 'Owner-Occupied', 'Open', '1900-01-00', 'Current');</v>
      </c>
    </row>
    <row r="3078" spans="1:16" x14ac:dyDescent="0.35">
      <c r="A3078" s="19">
        <v>3077</v>
      </c>
      <c r="B3078" s="18">
        <v>42272</v>
      </c>
      <c r="C3078" s="19" t="s">
        <v>51</v>
      </c>
      <c r="D3078" s="19" t="s">
        <v>61</v>
      </c>
      <c r="E3078" s="19" t="s">
        <v>53</v>
      </c>
      <c r="F3078" s="19">
        <v>661</v>
      </c>
      <c r="G3078" s="19">
        <v>84.09</v>
      </c>
      <c r="H3078" s="19">
        <v>41.64</v>
      </c>
      <c r="I3078" s="19">
        <v>22.06</v>
      </c>
      <c r="J3078" s="19" t="s">
        <v>60</v>
      </c>
      <c r="K3078" s="20">
        <v>362399</v>
      </c>
      <c r="L3078" s="20" t="s">
        <v>55</v>
      </c>
      <c r="M3078" s="20" t="s">
        <v>83</v>
      </c>
      <c r="N3078" s="26"/>
      <c r="O3078" s="20" t="s">
        <v>56</v>
      </c>
      <c r="P3078" t="str">
        <f t="shared" si="48"/>
        <v>INSERT INTO @DataTable (Deal, AdvanceDate, PROV, DealPurpose, RateType, BEACON, LTV, TDS, GDS, InsuranceType, PrincipalBalance, OccupancyType, AccountStatus, Closed_Date, DelinquencyBucket) VALUES (3077, '2015-09-25', 'AB', 'Purchase', 'Fixed', 661, 84.09, 41.64, 22.06, 'HiRatio', 362399, 'Owner-Occupied', 'Open', '1900-01-00', 'Current');</v>
      </c>
    </row>
    <row r="3079" spans="1:16" x14ac:dyDescent="0.35">
      <c r="A3079" s="22">
        <v>3078</v>
      </c>
      <c r="B3079" s="21">
        <v>42206</v>
      </c>
      <c r="C3079" s="22" t="s">
        <v>57</v>
      </c>
      <c r="D3079" s="22" t="s">
        <v>61</v>
      </c>
      <c r="E3079" s="22" t="s">
        <v>40</v>
      </c>
      <c r="F3079" s="22">
        <v>764</v>
      </c>
      <c r="G3079" s="22">
        <v>78.819999999999993</v>
      </c>
      <c r="H3079" s="22">
        <v>28.12</v>
      </c>
      <c r="I3079" s="22">
        <v>27.72</v>
      </c>
      <c r="J3079" s="22" t="s">
        <v>54</v>
      </c>
      <c r="K3079" s="23">
        <v>316589.44</v>
      </c>
      <c r="L3079" s="23" t="s">
        <v>55</v>
      </c>
      <c r="M3079" s="23" t="s">
        <v>83</v>
      </c>
      <c r="N3079" s="27"/>
      <c r="O3079" s="23" t="s">
        <v>56</v>
      </c>
      <c r="P3079" t="str">
        <f t="shared" si="48"/>
        <v>INSERT INTO @DataTable (Deal, AdvanceDate, PROV, DealPurpose, RateType, BEACON, LTV, TDS, GDS, InsuranceType, PrincipalBalance, OccupancyType, AccountStatus, Closed_Date, DelinquencyBucket) VALUES (3078, '2015-07-21', 'ON', 'Purchase', 'ARM', 764, 78.82, 28.12, 27.72, 'Conv', 316589.44, 'Owner-Occupied', 'Open', '1900-01-00', 'Current');</v>
      </c>
    </row>
    <row r="3080" spans="1:16" x14ac:dyDescent="0.35">
      <c r="A3080" s="19">
        <v>3079</v>
      </c>
      <c r="B3080" s="18">
        <v>40556</v>
      </c>
      <c r="C3080" s="19" t="s">
        <v>57</v>
      </c>
      <c r="D3080" s="19" t="s">
        <v>61</v>
      </c>
      <c r="E3080" s="19" t="s">
        <v>53</v>
      </c>
      <c r="F3080" s="19">
        <v>779</v>
      </c>
      <c r="G3080" s="19">
        <v>94.93</v>
      </c>
      <c r="H3080" s="19">
        <v>33.74</v>
      </c>
      <c r="I3080" s="19">
        <v>24.55</v>
      </c>
      <c r="J3080" s="19" t="s">
        <v>60</v>
      </c>
      <c r="K3080" s="20">
        <v>0</v>
      </c>
      <c r="L3080" s="20" t="s">
        <v>55</v>
      </c>
      <c r="M3080" s="20" t="s">
        <v>84</v>
      </c>
      <c r="N3080" s="26">
        <v>41513</v>
      </c>
      <c r="O3080" s="20" t="s">
        <v>56</v>
      </c>
      <c r="P3080" t="str">
        <f t="shared" si="48"/>
        <v>INSERT INTO @DataTable (Deal, AdvanceDate, PROV, DealPurpose, RateType, BEACON, LTV, TDS, GDS, InsuranceType, PrincipalBalance, OccupancyType, AccountStatus, Closed_Date, DelinquencyBucket) VALUES (3079, '2011-01-13', 'ON', 'Purchase', 'Fixed', 779, 94.93, 33.74, 24.55, 'HiRatio', 0, 'Owner-Occupied', 'Closed', '2013-08-27', 'Current');</v>
      </c>
    </row>
    <row r="3081" spans="1:16" x14ac:dyDescent="0.35">
      <c r="A3081" s="22">
        <v>3080</v>
      </c>
      <c r="B3081" s="21">
        <v>41725</v>
      </c>
      <c r="C3081" s="22" t="s">
        <v>58</v>
      </c>
      <c r="D3081" s="22" t="s">
        <v>61</v>
      </c>
      <c r="E3081" s="22" t="s">
        <v>53</v>
      </c>
      <c r="F3081" s="22">
        <v>796</v>
      </c>
      <c r="G3081" s="22">
        <v>90</v>
      </c>
      <c r="H3081" s="22">
        <v>21.12</v>
      </c>
      <c r="I3081" s="22">
        <v>14.02</v>
      </c>
      <c r="J3081" s="22" t="s">
        <v>60</v>
      </c>
      <c r="K3081" s="23">
        <v>332172.46000000002</v>
      </c>
      <c r="L3081" s="23" t="s">
        <v>55</v>
      </c>
      <c r="M3081" s="23" t="s">
        <v>83</v>
      </c>
      <c r="N3081" s="27"/>
      <c r="O3081" s="23" t="s">
        <v>56</v>
      </c>
      <c r="P3081" t="str">
        <f t="shared" si="48"/>
        <v>INSERT INTO @DataTable (Deal, AdvanceDate, PROV, DealPurpose, RateType, BEACON, LTV, TDS, GDS, InsuranceType, PrincipalBalance, OccupancyType, AccountStatus, Closed_Date, DelinquencyBucket) VALUES (3080, '2014-03-27', 'BC', 'Purchase', 'Fixed', 796, 90, 21.12, 14.02, 'HiRatio', 332172.46, 'Owner-Occupied', 'Open', '1900-01-00', 'Current');</v>
      </c>
    </row>
    <row r="3082" spans="1:16" x14ac:dyDescent="0.35">
      <c r="A3082" s="19">
        <v>3081</v>
      </c>
      <c r="B3082" s="18">
        <v>41975</v>
      </c>
      <c r="C3082" s="19" t="s">
        <v>51</v>
      </c>
      <c r="D3082" s="19" t="s">
        <v>61</v>
      </c>
      <c r="E3082" s="19" t="s">
        <v>53</v>
      </c>
      <c r="F3082" s="19">
        <v>752</v>
      </c>
      <c r="G3082" s="19">
        <v>95</v>
      </c>
      <c r="H3082" s="19">
        <v>39.97</v>
      </c>
      <c r="I3082" s="19">
        <v>34.35</v>
      </c>
      <c r="J3082" s="19" t="s">
        <v>60</v>
      </c>
      <c r="K3082" s="20">
        <v>457702.46</v>
      </c>
      <c r="L3082" s="20" t="s">
        <v>55</v>
      </c>
      <c r="M3082" s="20" t="s">
        <v>83</v>
      </c>
      <c r="N3082" s="26"/>
      <c r="O3082" s="20" t="s">
        <v>56</v>
      </c>
      <c r="P3082" t="str">
        <f t="shared" si="48"/>
        <v>INSERT INTO @DataTable (Deal, AdvanceDate, PROV, DealPurpose, RateType, BEACON, LTV, TDS, GDS, InsuranceType, PrincipalBalance, OccupancyType, AccountStatus, Closed_Date, DelinquencyBucket) VALUES (3081, '2014-12-02', 'AB', 'Purchase', 'Fixed', 752, 95, 39.97, 34.35, 'HiRatio', 457702.46, 'Owner-Occupied', 'Open', '1900-01-00', 'Current');</v>
      </c>
    </row>
    <row r="3083" spans="1:16" x14ac:dyDescent="0.35">
      <c r="A3083" s="22">
        <v>3082</v>
      </c>
      <c r="B3083" s="21">
        <v>40694</v>
      </c>
      <c r="C3083" s="22" t="s">
        <v>51</v>
      </c>
      <c r="D3083" s="22" t="s">
        <v>61</v>
      </c>
      <c r="E3083" s="22" t="s">
        <v>53</v>
      </c>
      <c r="F3083" s="22">
        <v>744</v>
      </c>
      <c r="G3083" s="22">
        <v>95</v>
      </c>
      <c r="H3083" s="22">
        <v>28.51</v>
      </c>
      <c r="I3083" s="22">
        <v>13.02</v>
      </c>
      <c r="J3083" s="22" t="s">
        <v>60</v>
      </c>
      <c r="K3083" s="23">
        <v>0</v>
      </c>
      <c r="L3083" s="23" t="s">
        <v>55</v>
      </c>
      <c r="M3083" s="23" t="s">
        <v>84</v>
      </c>
      <c r="N3083" s="27">
        <v>42522</v>
      </c>
      <c r="O3083" s="23" t="s">
        <v>56</v>
      </c>
      <c r="P3083" t="str">
        <f t="shared" si="48"/>
        <v>INSERT INTO @DataTable (Deal, AdvanceDate, PROV, DealPurpose, RateType, BEACON, LTV, TDS, GDS, InsuranceType, PrincipalBalance, OccupancyType, AccountStatus, Closed_Date, DelinquencyBucket) VALUES (3082, '2011-05-31', 'AB', 'Purchase', 'Fixed', 744, 95, 28.51, 13.02, 'HiRatio', 0, 'Owner-Occupied', 'Closed', '2016-06-01', 'Current');</v>
      </c>
    </row>
    <row r="3084" spans="1:16" x14ac:dyDescent="0.35">
      <c r="A3084" s="19">
        <v>3083</v>
      </c>
      <c r="B3084" s="18">
        <v>42664</v>
      </c>
      <c r="C3084" s="19" t="s">
        <v>51</v>
      </c>
      <c r="D3084" s="19" t="s">
        <v>61</v>
      </c>
      <c r="E3084" s="19" t="s">
        <v>53</v>
      </c>
      <c r="F3084" s="19">
        <v>734</v>
      </c>
      <c r="G3084" s="19">
        <v>95</v>
      </c>
      <c r="H3084" s="19">
        <v>43.52</v>
      </c>
      <c r="I3084" s="19">
        <v>22.02</v>
      </c>
      <c r="J3084" s="19" t="s">
        <v>60</v>
      </c>
      <c r="K3084" s="20">
        <v>278447.27</v>
      </c>
      <c r="L3084" s="20" t="s">
        <v>55</v>
      </c>
      <c r="M3084" s="20" t="s">
        <v>83</v>
      </c>
      <c r="N3084" s="26"/>
      <c r="O3084" s="20" t="s">
        <v>56</v>
      </c>
      <c r="P3084" t="str">
        <f t="shared" si="48"/>
        <v>INSERT INTO @DataTable (Deal, AdvanceDate, PROV, DealPurpose, RateType, BEACON, LTV, TDS, GDS, InsuranceType, PrincipalBalance, OccupancyType, AccountStatus, Closed_Date, DelinquencyBucket) VALUES (3083, '2016-10-21', 'AB', 'Purchase', 'Fixed', 734, 95, 43.52, 22.02, 'HiRatio', 278447.27, 'Owner-Occupied', 'Open', '1900-01-00', 'Current');</v>
      </c>
    </row>
    <row r="3085" spans="1:16" x14ac:dyDescent="0.35">
      <c r="A3085" s="22">
        <v>3084</v>
      </c>
      <c r="B3085" s="21">
        <v>41866</v>
      </c>
      <c r="C3085" s="22" t="s">
        <v>57</v>
      </c>
      <c r="D3085" s="22" t="s">
        <v>52</v>
      </c>
      <c r="E3085" s="22" t="s">
        <v>53</v>
      </c>
      <c r="F3085" s="22">
        <v>767</v>
      </c>
      <c r="G3085" s="22">
        <v>35.450000000000003</v>
      </c>
      <c r="H3085" s="22">
        <v>38.340000000000003</v>
      </c>
      <c r="I3085" s="22">
        <v>20.75</v>
      </c>
      <c r="J3085" s="22" t="s">
        <v>54</v>
      </c>
      <c r="K3085" s="23">
        <v>105575.82</v>
      </c>
      <c r="L3085" s="23" t="s">
        <v>55</v>
      </c>
      <c r="M3085" s="23" t="s">
        <v>83</v>
      </c>
      <c r="N3085" s="27"/>
      <c r="O3085" s="23" t="s">
        <v>56</v>
      </c>
      <c r="P3085" t="str">
        <f t="shared" si="48"/>
        <v>INSERT INTO @DataTable (Deal, AdvanceDate, PROV, DealPurpose, RateType, BEACON, LTV, TDS, GDS, InsuranceType, PrincipalBalance, OccupancyType, AccountStatus, Closed_Date, DelinquencyBucket) VALUES (3084, '2014-08-15', 'ON', 'Refinance External', 'Fixed', 767, 35.45, 38.34, 20.75, 'Conv', 105575.82, 'Owner-Occupied', 'Open', '1900-01-00', 'Current');</v>
      </c>
    </row>
    <row r="3086" spans="1:16" x14ac:dyDescent="0.35">
      <c r="A3086" s="19">
        <v>3085</v>
      </c>
      <c r="B3086" s="18">
        <v>40403</v>
      </c>
      <c r="C3086" s="19" t="s">
        <v>57</v>
      </c>
      <c r="D3086" s="19" t="s">
        <v>52</v>
      </c>
      <c r="E3086" s="19" t="s">
        <v>76</v>
      </c>
      <c r="F3086" s="19">
        <v>718</v>
      </c>
      <c r="G3086" s="19">
        <v>80</v>
      </c>
      <c r="H3086" s="19">
        <v>35.729999999999997</v>
      </c>
      <c r="I3086" s="19">
        <v>25.98</v>
      </c>
      <c r="J3086" s="19" t="s">
        <v>77</v>
      </c>
      <c r="K3086" s="20">
        <v>0</v>
      </c>
      <c r="L3086" s="20" t="s">
        <v>55</v>
      </c>
      <c r="M3086" s="20" t="s">
        <v>83</v>
      </c>
      <c r="N3086" s="26"/>
      <c r="O3086" s="20" t="s">
        <v>56</v>
      </c>
      <c r="P3086" t="str">
        <f t="shared" si="48"/>
        <v>INSERT INTO @DataTable (Deal, AdvanceDate, PROV, DealPurpose, RateType, BEACON, LTV, TDS, GDS, InsuranceType, PrincipalBalance, OccupancyType, AccountStatus, Closed_Date, DelinquencyBucket) VALUES (3085, '2010-08-13', 'ON', 'Refinance External', 'Variable', 718, 80, 35.73, 25.98, 'Other', 0, 'Owner-Occupied', 'Open', '1900-01-00', 'Current');</v>
      </c>
    </row>
    <row r="3087" spans="1:16" x14ac:dyDescent="0.35">
      <c r="A3087" s="22">
        <v>3086</v>
      </c>
      <c r="B3087" s="21">
        <v>42114</v>
      </c>
      <c r="C3087" s="22" t="s">
        <v>65</v>
      </c>
      <c r="D3087" s="22" t="s">
        <v>59</v>
      </c>
      <c r="E3087" s="22" t="s">
        <v>40</v>
      </c>
      <c r="F3087" s="22">
        <v>790</v>
      </c>
      <c r="G3087" s="22">
        <v>79.349999999999994</v>
      </c>
      <c r="H3087" s="22">
        <v>34.770000000000003</v>
      </c>
      <c r="I3087" s="22">
        <v>27.52</v>
      </c>
      <c r="J3087" s="22" t="s">
        <v>54</v>
      </c>
      <c r="K3087" s="23">
        <v>243776.08</v>
      </c>
      <c r="L3087" s="23" t="s">
        <v>55</v>
      </c>
      <c r="M3087" s="23" t="s">
        <v>83</v>
      </c>
      <c r="N3087" s="27"/>
      <c r="O3087" s="23" t="s">
        <v>56</v>
      </c>
      <c r="P3087" t="str">
        <f t="shared" si="48"/>
        <v>INSERT INTO @DataTable (Deal, AdvanceDate, PROV, DealPurpose, RateType, BEACON, LTV, TDS, GDS, InsuranceType, PrincipalBalance, OccupancyType, AccountStatus, Closed_Date, DelinquencyBucket) VALUES (3086, '2015-04-20', 'NS', 'Transfer', 'ARM', 790, 79.35, 34.77, 27.52, 'Conv', 243776.08, 'Owner-Occupied', 'Open', '1900-01-00', 'Current');</v>
      </c>
    </row>
    <row r="3088" spans="1:16" x14ac:dyDescent="0.35">
      <c r="A3088" s="19">
        <v>3087</v>
      </c>
      <c r="B3088" s="18">
        <v>41626</v>
      </c>
      <c r="C3088" s="19" t="s">
        <v>57</v>
      </c>
      <c r="D3088" s="19" t="s">
        <v>59</v>
      </c>
      <c r="E3088" s="19" t="s">
        <v>53</v>
      </c>
      <c r="F3088" s="19">
        <v>732</v>
      </c>
      <c r="G3088" s="19">
        <v>87.69</v>
      </c>
      <c r="H3088" s="19">
        <v>29.69</v>
      </c>
      <c r="I3088" s="19">
        <v>12.11</v>
      </c>
      <c r="J3088" s="19" t="s">
        <v>60</v>
      </c>
      <c r="K3088" s="20">
        <v>118380.96</v>
      </c>
      <c r="L3088" s="20" t="s">
        <v>55</v>
      </c>
      <c r="M3088" s="20" t="s">
        <v>83</v>
      </c>
      <c r="N3088" s="26"/>
      <c r="O3088" s="20" t="s">
        <v>56</v>
      </c>
      <c r="P3088" t="str">
        <f t="shared" si="48"/>
        <v>INSERT INTO @DataTable (Deal, AdvanceDate, PROV, DealPurpose, RateType, BEACON, LTV, TDS, GDS, InsuranceType, PrincipalBalance, OccupancyType, AccountStatus, Closed_Date, DelinquencyBucket) VALUES (3087, '2013-12-18', 'ON', 'Transfer', 'Fixed', 732, 87.69, 29.69, 12.11, 'HiRatio', 118380.96, 'Owner-Occupied', 'Open', '1900-01-00', 'Current');</v>
      </c>
    </row>
    <row r="3089" spans="1:16" x14ac:dyDescent="0.35">
      <c r="A3089" s="22">
        <v>3088</v>
      </c>
      <c r="B3089" s="21">
        <v>40688</v>
      </c>
      <c r="C3089" s="22" t="s">
        <v>57</v>
      </c>
      <c r="D3089" s="22" t="s">
        <v>61</v>
      </c>
      <c r="E3089" s="22" t="s">
        <v>40</v>
      </c>
      <c r="F3089" s="22">
        <v>751</v>
      </c>
      <c r="G3089" s="22">
        <v>80</v>
      </c>
      <c r="H3089" s="22">
        <v>26.82</v>
      </c>
      <c r="I3089" s="22">
        <v>6.58</v>
      </c>
      <c r="J3089" s="22" t="s">
        <v>54</v>
      </c>
      <c r="K3089" s="23">
        <v>0</v>
      </c>
      <c r="L3089" s="23" t="s">
        <v>62</v>
      </c>
      <c r="M3089" s="23" t="s">
        <v>84</v>
      </c>
      <c r="N3089" s="27">
        <v>40767</v>
      </c>
      <c r="O3089" s="23" t="s">
        <v>56</v>
      </c>
      <c r="P3089" t="str">
        <f t="shared" si="48"/>
        <v>INSERT INTO @DataTable (Deal, AdvanceDate, PROV, DealPurpose, RateType, BEACON, LTV, TDS, GDS, InsuranceType, PrincipalBalance, OccupancyType, AccountStatus, Closed_Date, DelinquencyBucket) VALUES (3088, '2011-05-25', 'ON', 'Purchase', 'ARM', 751, 80, 26.82, 6.58, 'Conv', 0, 'Rental', 'Closed', '2011-08-12', 'Current');</v>
      </c>
    </row>
    <row r="3090" spans="1:16" x14ac:dyDescent="0.35">
      <c r="A3090" s="19">
        <v>3089</v>
      </c>
      <c r="B3090" s="18">
        <v>41045</v>
      </c>
      <c r="C3090" s="19" t="s">
        <v>57</v>
      </c>
      <c r="D3090" s="19" t="s">
        <v>52</v>
      </c>
      <c r="E3090" s="19" t="s">
        <v>53</v>
      </c>
      <c r="F3090" s="19">
        <v>775</v>
      </c>
      <c r="G3090" s="19">
        <v>85</v>
      </c>
      <c r="H3090" s="19">
        <v>38.92</v>
      </c>
      <c r="I3090" s="19">
        <v>36.36</v>
      </c>
      <c r="J3090" s="19" t="s">
        <v>60</v>
      </c>
      <c r="K3090" s="20">
        <v>214740.51</v>
      </c>
      <c r="L3090" s="20" t="s">
        <v>55</v>
      </c>
      <c r="M3090" s="20" t="s">
        <v>83</v>
      </c>
      <c r="N3090" s="26"/>
      <c r="O3090" s="20" t="s">
        <v>56</v>
      </c>
      <c r="P3090" t="str">
        <f t="shared" si="48"/>
        <v>INSERT INTO @DataTable (Deal, AdvanceDate, PROV, DealPurpose, RateType, BEACON, LTV, TDS, GDS, InsuranceType, PrincipalBalance, OccupancyType, AccountStatus, Closed_Date, DelinquencyBucket) VALUES (3089, '2012-05-16', 'ON', 'Refinance External', 'Fixed', 775, 85, 38.92, 36.36, 'HiRatio', 214740.51, 'Owner-Occupied', 'Open', '1900-01-00', 'Current');</v>
      </c>
    </row>
    <row r="3091" spans="1:16" x14ac:dyDescent="0.35">
      <c r="A3091" s="22">
        <v>3090</v>
      </c>
      <c r="B3091" s="21">
        <v>41571</v>
      </c>
      <c r="C3091" s="22" t="s">
        <v>57</v>
      </c>
      <c r="D3091" s="22" t="s">
        <v>61</v>
      </c>
      <c r="E3091" s="22" t="s">
        <v>53</v>
      </c>
      <c r="F3091" s="22">
        <v>712</v>
      </c>
      <c r="G3091" s="22">
        <v>85</v>
      </c>
      <c r="H3091" s="22">
        <v>43.42</v>
      </c>
      <c r="I3091" s="22">
        <v>36.43</v>
      </c>
      <c r="J3091" s="22" t="s">
        <v>60</v>
      </c>
      <c r="K3091" s="23">
        <v>0</v>
      </c>
      <c r="L3091" s="23" t="s">
        <v>55</v>
      </c>
      <c r="M3091" s="23" t="s">
        <v>84</v>
      </c>
      <c r="N3091" s="27">
        <v>42762</v>
      </c>
      <c r="O3091" s="23" t="s">
        <v>56</v>
      </c>
      <c r="P3091" t="str">
        <f t="shared" si="48"/>
        <v>INSERT INTO @DataTable (Deal, AdvanceDate, PROV, DealPurpose, RateType, BEACON, LTV, TDS, GDS, InsuranceType, PrincipalBalance, OccupancyType, AccountStatus, Closed_Date, DelinquencyBucket) VALUES (3090, '2013-10-24', 'ON', 'Purchase', 'Fixed', 712, 85, 43.42, 36.43, 'HiRatio', 0, 'Owner-Occupied', 'Closed', '2017-01-27', 'Current');</v>
      </c>
    </row>
    <row r="3092" spans="1:16" x14ac:dyDescent="0.35">
      <c r="A3092" s="19">
        <v>3091</v>
      </c>
      <c r="B3092" s="18">
        <v>41943</v>
      </c>
      <c r="C3092" s="19" t="s">
        <v>57</v>
      </c>
      <c r="D3092" s="19" t="s">
        <v>61</v>
      </c>
      <c r="E3092" s="19" t="s">
        <v>53</v>
      </c>
      <c r="F3092" s="19">
        <v>681</v>
      </c>
      <c r="G3092" s="19">
        <v>95</v>
      </c>
      <c r="H3092" s="19">
        <v>37.729999999999997</v>
      </c>
      <c r="I3092" s="19">
        <v>10.97</v>
      </c>
      <c r="J3092" s="19" t="s">
        <v>60</v>
      </c>
      <c r="K3092" s="20">
        <v>305100.95</v>
      </c>
      <c r="L3092" s="20" t="s">
        <v>66</v>
      </c>
      <c r="M3092" s="20" t="s">
        <v>83</v>
      </c>
      <c r="N3092" s="26"/>
      <c r="O3092" s="20" t="s">
        <v>56</v>
      </c>
      <c r="P3092" t="str">
        <f t="shared" si="48"/>
        <v>INSERT INTO @DataTable (Deal, AdvanceDate, PROV, DealPurpose, RateType, BEACON, LTV, TDS, GDS, InsuranceType, PrincipalBalance, OccupancyType, AccountStatus, Closed_Date, DelinquencyBucket) VALUES (3091, '2014-10-31', 'ON', 'Purchase', 'Fixed', 681, 95, 37.73, 10.97, 'HiRatio', 305100.95, 'Second Home', 'Open', '1900-01-00', 'Current');</v>
      </c>
    </row>
    <row r="3093" spans="1:16" x14ac:dyDescent="0.35">
      <c r="A3093" s="22">
        <v>3092</v>
      </c>
      <c r="B3093" s="21">
        <v>42250</v>
      </c>
      <c r="C3093" s="22" t="s">
        <v>57</v>
      </c>
      <c r="D3093" s="22" t="s">
        <v>61</v>
      </c>
      <c r="E3093" s="22" t="s">
        <v>40</v>
      </c>
      <c r="F3093" s="22">
        <v>732</v>
      </c>
      <c r="G3093" s="22">
        <v>44.03</v>
      </c>
      <c r="H3093" s="22">
        <v>35.03</v>
      </c>
      <c r="I3093" s="22">
        <v>18.510000000000002</v>
      </c>
      <c r="J3093" s="22" t="s">
        <v>54</v>
      </c>
      <c r="K3093" s="23">
        <v>327466.59000000003</v>
      </c>
      <c r="L3093" s="23" t="s">
        <v>55</v>
      </c>
      <c r="M3093" s="23" t="s">
        <v>83</v>
      </c>
      <c r="N3093" s="27"/>
      <c r="O3093" s="23" t="s">
        <v>56</v>
      </c>
      <c r="P3093" t="str">
        <f t="shared" si="48"/>
        <v>INSERT INTO @DataTable (Deal, AdvanceDate, PROV, DealPurpose, RateType, BEACON, LTV, TDS, GDS, InsuranceType, PrincipalBalance, OccupancyType, AccountStatus, Closed_Date, DelinquencyBucket) VALUES (3092, '2015-09-03', 'ON', 'Purchase', 'ARM', 732, 44.03, 35.03, 18.51, 'Conv', 327466.59, 'Owner-Occupied', 'Open', '1900-01-00', 'Current');</v>
      </c>
    </row>
    <row r="3094" spans="1:16" x14ac:dyDescent="0.35">
      <c r="A3094" s="19">
        <v>3093</v>
      </c>
      <c r="B3094" s="18">
        <v>40648</v>
      </c>
      <c r="C3094" s="19" t="s">
        <v>51</v>
      </c>
      <c r="D3094" s="19" t="s">
        <v>61</v>
      </c>
      <c r="E3094" s="19" t="s">
        <v>53</v>
      </c>
      <c r="F3094" s="19">
        <v>706</v>
      </c>
      <c r="G3094" s="19">
        <v>95</v>
      </c>
      <c r="H3094" s="19">
        <v>31.51</v>
      </c>
      <c r="I3094" s="19">
        <v>13.54</v>
      </c>
      <c r="J3094" s="19" t="s">
        <v>60</v>
      </c>
      <c r="K3094" s="20">
        <v>0</v>
      </c>
      <c r="L3094" s="20" t="s">
        <v>55</v>
      </c>
      <c r="M3094" s="20" t="s">
        <v>84</v>
      </c>
      <c r="N3094" s="26">
        <v>41810</v>
      </c>
      <c r="O3094" s="20" t="s">
        <v>56</v>
      </c>
      <c r="P3094" t="str">
        <f t="shared" si="48"/>
        <v>INSERT INTO @DataTable (Deal, AdvanceDate, PROV, DealPurpose, RateType, BEACON, LTV, TDS, GDS, InsuranceType, PrincipalBalance, OccupancyType, AccountStatus, Closed_Date, DelinquencyBucket) VALUES (3093, '2011-04-15', 'AB', 'Purchase', 'Fixed', 706, 95, 31.51, 13.54, 'HiRatio', 0, 'Owner-Occupied', 'Closed', '2014-06-20', 'Current');</v>
      </c>
    </row>
    <row r="3095" spans="1:16" x14ac:dyDescent="0.35">
      <c r="A3095" s="22">
        <v>3094</v>
      </c>
      <c r="B3095" s="21">
        <v>41740</v>
      </c>
      <c r="C3095" s="22" t="s">
        <v>57</v>
      </c>
      <c r="D3095" s="22" t="s">
        <v>61</v>
      </c>
      <c r="E3095" s="22" t="s">
        <v>40</v>
      </c>
      <c r="F3095" s="22">
        <v>765</v>
      </c>
      <c r="G3095" s="22">
        <v>95</v>
      </c>
      <c r="H3095" s="22">
        <v>28.23</v>
      </c>
      <c r="I3095" s="22">
        <v>17.239999999999998</v>
      </c>
      <c r="J3095" s="22" t="s">
        <v>60</v>
      </c>
      <c r="K3095" s="23">
        <v>0</v>
      </c>
      <c r="L3095" s="23" t="s">
        <v>55</v>
      </c>
      <c r="M3095" s="23" t="s">
        <v>84</v>
      </c>
      <c r="N3095" s="27">
        <v>42765</v>
      </c>
      <c r="O3095" s="23" t="s">
        <v>56</v>
      </c>
      <c r="P3095" t="str">
        <f t="shared" si="48"/>
        <v>INSERT INTO @DataTable (Deal, AdvanceDate, PROV, DealPurpose, RateType, BEACON, LTV, TDS, GDS, InsuranceType, PrincipalBalance, OccupancyType, AccountStatus, Closed_Date, DelinquencyBucket) VALUES (3094, '2014-04-11', 'ON', 'Purchase', 'ARM', 765, 95, 28.23, 17.24, 'HiRatio', 0, 'Owner-Occupied', 'Closed', '2017-01-30', 'Current');</v>
      </c>
    </row>
    <row r="3096" spans="1:16" x14ac:dyDescent="0.35">
      <c r="A3096" s="19">
        <v>3095</v>
      </c>
      <c r="B3096" s="18">
        <v>42482</v>
      </c>
      <c r="C3096" s="19" t="s">
        <v>57</v>
      </c>
      <c r="D3096" s="19" t="s">
        <v>52</v>
      </c>
      <c r="E3096" s="19" t="s">
        <v>53</v>
      </c>
      <c r="F3096" s="19">
        <v>721</v>
      </c>
      <c r="G3096" s="19">
        <v>70.58</v>
      </c>
      <c r="H3096" s="19">
        <v>33.78</v>
      </c>
      <c r="I3096" s="19">
        <v>24.75</v>
      </c>
      <c r="J3096" s="19" t="s">
        <v>54</v>
      </c>
      <c r="K3096" s="20">
        <v>358773.28</v>
      </c>
      <c r="L3096" s="20" t="s">
        <v>55</v>
      </c>
      <c r="M3096" s="20" t="s">
        <v>83</v>
      </c>
      <c r="N3096" s="26"/>
      <c r="O3096" s="20" t="s">
        <v>56</v>
      </c>
      <c r="P3096" t="str">
        <f t="shared" si="48"/>
        <v>INSERT INTO @DataTable (Deal, AdvanceDate, PROV, DealPurpose, RateType, BEACON, LTV, TDS, GDS, InsuranceType, PrincipalBalance, OccupancyType, AccountStatus, Closed_Date, DelinquencyBucket) VALUES (3095, '2016-04-22', 'ON', 'Refinance External', 'Fixed', 721, 70.58, 33.78, 24.75, 'Conv', 358773.28, 'Owner-Occupied', 'Open', '1900-01-00', 'Current');</v>
      </c>
    </row>
    <row r="3097" spans="1:16" x14ac:dyDescent="0.35">
      <c r="A3097" s="22">
        <v>3096</v>
      </c>
      <c r="B3097" s="21">
        <v>41178</v>
      </c>
      <c r="C3097" s="22" t="s">
        <v>57</v>
      </c>
      <c r="D3097" s="22" t="s">
        <v>61</v>
      </c>
      <c r="E3097" s="22" t="s">
        <v>53</v>
      </c>
      <c r="F3097" s="22">
        <v>733</v>
      </c>
      <c r="G3097" s="22">
        <v>95</v>
      </c>
      <c r="H3097" s="22">
        <v>41.12</v>
      </c>
      <c r="I3097" s="22">
        <v>38.159999999999997</v>
      </c>
      <c r="J3097" s="22" t="s">
        <v>60</v>
      </c>
      <c r="K3097" s="23">
        <v>152019.04999999999</v>
      </c>
      <c r="L3097" s="23" t="s">
        <v>55</v>
      </c>
      <c r="M3097" s="23" t="s">
        <v>83</v>
      </c>
      <c r="N3097" s="27"/>
      <c r="O3097" s="23" t="s">
        <v>56</v>
      </c>
      <c r="P3097" t="str">
        <f t="shared" si="48"/>
        <v>INSERT INTO @DataTable (Deal, AdvanceDate, PROV, DealPurpose, RateType, BEACON, LTV, TDS, GDS, InsuranceType, PrincipalBalance, OccupancyType, AccountStatus, Closed_Date, DelinquencyBucket) VALUES (3096, '2012-09-26', 'ON', 'Purchase', 'Fixed', 733, 95, 41.12, 38.16, 'HiRatio', 152019.05, 'Owner-Occupied', 'Open', '1900-01-00', 'Current');</v>
      </c>
    </row>
    <row r="3098" spans="1:16" x14ac:dyDescent="0.35">
      <c r="A3098" s="19">
        <v>3097</v>
      </c>
      <c r="B3098" s="18">
        <v>40451</v>
      </c>
      <c r="C3098" s="19" t="s">
        <v>57</v>
      </c>
      <c r="D3098" s="19" t="s">
        <v>61</v>
      </c>
      <c r="E3098" s="19" t="s">
        <v>53</v>
      </c>
      <c r="F3098" s="19">
        <v>707</v>
      </c>
      <c r="G3098" s="19">
        <v>95</v>
      </c>
      <c r="H3098" s="19">
        <v>44.53</v>
      </c>
      <c r="I3098" s="19">
        <v>28.8</v>
      </c>
      <c r="J3098" s="19" t="s">
        <v>60</v>
      </c>
      <c r="K3098" s="20">
        <v>187230.68</v>
      </c>
      <c r="L3098" s="20" t="s">
        <v>55</v>
      </c>
      <c r="M3098" s="20" t="s">
        <v>83</v>
      </c>
      <c r="N3098" s="26"/>
      <c r="O3098" s="20" t="s">
        <v>56</v>
      </c>
      <c r="P3098" t="str">
        <f t="shared" si="48"/>
        <v>INSERT INTO @DataTable (Deal, AdvanceDate, PROV, DealPurpose, RateType, BEACON, LTV, TDS, GDS, InsuranceType, PrincipalBalance, OccupancyType, AccountStatus, Closed_Date, DelinquencyBucket) VALUES (3097, '2010-09-30', 'ON', 'Purchase', 'Fixed', 707, 95, 44.53, 28.8, 'HiRatio', 187230.68, 'Owner-Occupied', 'Open', '1900-01-00', 'Current');</v>
      </c>
    </row>
    <row r="3099" spans="1:16" x14ac:dyDescent="0.35">
      <c r="A3099" s="22">
        <v>3098</v>
      </c>
      <c r="B3099" s="21">
        <v>40962</v>
      </c>
      <c r="C3099" s="22" t="s">
        <v>57</v>
      </c>
      <c r="D3099" s="22" t="s">
        <v>61</v>
      </c>
      <c r="E3099" s="22" t="s">
        <v>53</v>
      </c>
      <c r="F3099" s="22">
        <v>716</v>
      </c>
      <c r="G3099" s="22">
        <v>80</v>
      </c>
      <c r="H3099" s="22">
        <v>36.19</v>
      </c>
      <c r="I3099" s="22">
        <v>14.89</v>
      </c>
      <c r="J3099" s="22" t="s">
        <v>54</v>
      </c>
      <c r="K3099" s="23">
        <v>0</v>
      </c>
      <c r="L3099" s="23" t="s">
        <v>55</v>
      </c>
      <c r="M3099" s="23" t="s">
        <v>84</v>
      </c>
      <c r="N3099" s="27">
        <v>41186</v>
      </c>
      <c r="O3099" s="23" t="s">
        <v>56</v>
      </c>
      <c r="P3099" t="str">
        <f t="shared" si="48"/>
        <v>INSERT INTO @DataTable (Deal, AdvanceDate, PROV, DealPurpose, RateType, BEACON, LTV, TDS, GDS, InsuranceType, PrincipalBalance, OccupancyType, AccountStatus, Closed_Date, DelinquencyBucket) VALUES (3098, '2012-02-23', 'ON', 'Purchase', 'Fixed', 716, 80, 36.19, 14.89, 'Conv', 0, 'Owner-Occupied', 'Closed', '2012-10-04', 'Current');</v>
      </c>
    </row>
    <row r="3100" spans="1:16" x14ac:dyDescent="0.35">
      <c r="A3100" s="19">
        <v>3099</v>
      </c>
      <c r="B3100" s="18">
        <v>40610</v>
      </c>
      <c r="C3100" s="19" t="s">
        <v>51</v>
      </c>
      <c r="D3100" s="19" t="s">
        <v>52</v>
      </c>
      <c r="E3100" s="19" t="s">
        <v>53</v>
      </c>
      <c r="F3100" s="19">
        <v>714</v>
      </c>
      <c r="G3100" s="19">
        <v>73.64</v>
      </c>
      <c r="H3100" s="19">
        <v>40.28</v>
      </c>
      <c r="I3100" s="19">
        <v>40.28</v>
      </c>
      <c r="J3100" s="19" t="s">
        <v>54</v>
      </c>
      <c r="K3100" s="20">
        <v>159671.95000000001</v>
      </c>
      <c r="L3100" s="20" t="s">
        <v>55</v>
      </c>
      <c r="M3100" s="20" t="s">
        <v>83</v>
      </c>
      <c r="N3100" s="26"/>
      <c r="O3100" s="20" t="s">
        <v>56</v>
      </c>
      <c r="P3100" t="str">
        <f t="shared" si="48"/>
        <v>INSERT INTO @DataTable (Deal, AdvanceDate, PROV, DealPurpose, RateType, BEACON, LTV, TDS, GDS, InsuranceType, PrincipalBalance, OccupancyType, AccountStatus, Closed_Date, DelinquencyBucket) VALUES (3099, '2011-03-08', 'AB', 'Refinance External', 'Fixed', 714, 73.64, 40.28, 40.28, 'Conv', 159671.95, 'Owner-Occupied', 'Open', '1900-01-00', 'Current');</v>
      </c>
    </row>
    <row r="3101" spans="1:16" x14ac:dyDescent="0.35">
      <c r="A3101" s="22">
        <v>3100</v>
      </c>
      <c r="B3101" s="21">
        <v>40389</v>
      </c>
      <c r="C3101" s="22" t="s">
        <v>51</v>
      </c>
      <c r="D3101" s="22" t="s">
        <v>61</v>
      </c>
      <c r="E3101" s="22" t="s">
        <v>53</v>
      </c>
      <c r="F3101" s="22">
        <v>763</v>
      </c>
      <c r="G3101" s="22">
        <v>95</v>
      </c>
      <c r="H3101" s="22">
        <v>35.380000000000003</v>
      </c>
      <c r="I3101" s="22">
        <v>33.07</v>
      </c>
      <c r="J3101" s="22" t="s">
        <v>60</v>
      </c>
      <c r="K3101" s="23">
        <v>0</v>
      </c>
      <c r="L3101" s="23" t="s">
        <v>55</v>
      </c>
      <c r="M3101" s="23" t="s">
        <v>84</v>
      </c>
      <c r="N3101" s="27">
        <v>41165</v>
      </c>
      <c r="O3101" s="23" t="s">
        <v>56</v>
      </c>
      <c r="P3101" t="str">
        <f t="shared" si="48"/>
        <v>INSERT INTO @DataTable (Deal, AdvanceDate, PROV, DealPurpose, RateType, BEACON, LTV, TDS, GDS, InsuranceType, PrincipalBalance, OccupancyType, AccountStatus, Closed_Date, DelinquencyBucket) VALUES (3100, '2010-07-30', 'AB', 'Purchase', 'Fixed', 763, 95, 35.38, 33.07, 'HiRatio', 0, 'Owner-Occupied', 'Closed', '2012-09-13', 'Current');</v>
      </c>
    </row>
    <row r="3102" spans="1:16" x14ac:dyDescent="0.35">
      <c r="A3102" s="19">
        <v>3101</v>
      </c>
      <c r="B3102" s="18">
        <v>41978</v>
      </c>
      <c r="C3102" s="19" t="s">
        <v>57</v>
      </c>
      <c r="D3102" s="19" t="s">
        <v>61</v>
      </c>
      <c r="E3102" s="19" t="s">
        <v>40</v>
      </c>
      <c r="F3102" s="19">
        <v>775</v>
      </c>
      <c r="G3102" s="19">
        <v>95</v>
      </c>
      <c r="H3102" s="19">
        <v>35.32</v>
      </c>
      <c r="I3102" s="19">
        <v>29.51</v>
      </c>
      <c r="J3102" s="19" t="s">
        <v>60</v>
      </c>
      <c r="K3102" s="20">
        <v>292698.78999999998</v>
      </c>
      <c r="L3102" s="20" t="s">
        <v>55</v>
      </c>
      <c r="M3102" s="20" t="s">
        <v>83</v>
      </c>
      <c r="N3102" s="26"/>
      <c r="O3102" s="20" t="s">
        <v>56</v>
      </c>
      <c r="P3102" t="str">
        <f t="shared" si="48"/>
        <v>INSERT INTO @DataTable (Deal, AdvanceDate, PROV, DealPurpose, RateType, BEACON, LTV, TDS, GDS, InsuranceType, PrincipalBalance, OccupancyType, AccountStatus, Closed_Date, DelinquencyBucket) VALUES (3101, '2014-12-05', 'ON', 'Purchase', 'ARM', 775, 95, 35.32, 29.51, 'HiRatio', 292698.79, 'Owner-Occupied', 'Open', '1900-01-00', 'Current');</v>
      </c>
    </row>
    <row r="3103" spans="1:16" x14ac:dyDescent="0.35">
      <c r="A3103" s="22">
        <v>3102</v>
      </c>
      <c r="B3103" s="21">
        <v>40753</v>
      </c>
      <c r="C3103" s="22" t="s">
        <v>57</v>
      </c>
      <c r="D3103" s="22" t="s">
        <v>61</v>
      </c>
      <c r="E3103" s="22" t="s">
        <v>40</v>
      </c>
      <c r="F3103" s="22">
        <v>657</v>
      </c>
      <c r="G3103" s="22">
        <v>85</v>
      </c>
      <c r="H3103" s="22">
        <v>34.03</v>
      </c>
      <c r="I3103" s="22">
        <v>17.39</v>
      </c>
      <c r="J3103" s="22" t="s">
        <v>60</v>
      </c>
      <c r="K3103" s="23">
        <v>0</v>
      </c>
      <c r="L3103" s="23" t="s">
        <v>55</v>
      </c>
      <c r="M3103" s="23" t="s">
        <v>84</v>
      </c>
      <c r="N3103" s="27">
        <v>41337</v>
      </c>
      <c r="O3103" s="23" t="s">
        <v>56</v>
      </c>
      <c r="P3103" t="str">
        <f t="shared" si="48"/>
        <v>INSERT INTO @DataTable (Deal, AdvanceDate, PROV, DealPurpose, RateType, BEACON, LTV, TDS, GDS, InsuranceType, PrincipalBalance, OccupancyType, AccountStatus, Closed_Date, DelinquencyBucket) VALUES (3102, '2011-07-29', 'ON', 'Purchase', 'ARM', 657, 85, 34.03, 17.39, 'HiRatio', 0, 'Owner-Occupied', 'Closed', '2013-03-04', 'Current');</v>
      </c>
    </row>
    <row r="3104" spans="1:16" x14ac:dyDescent="0.35">
      <c r="A3104" s="19">
        <v>3103</v>
      </c>
      <c r="B3104" s="18">
        <v>41184</v>
      </c>
      <c r="C3104" s="19" t="s">
        <v>63</v>
      </c>
      <c r="D3104" s="19" t="s">
        <v>59</v>
      </c>
      <c r="E3104" s="19" t="s">
        <v>53</v>
      </c>
      <c r="F3104" s="19">
        <v>751</v>
      </c>
      <c r="G3104" s="19">
        <v>84.06</v>
      </c>
      <c r="H3104" s="19">
        <v>28.39</v>
      </c>
      <c r="I3104" s="19">
        <v>15.67</v>
      </c>
      <c r="J3104" s="19" t="s">
        <v>60</v>
      </c>
      <c r="K3104" s="20">
        <v>218742.43</v>
      </c>
      <c r="L3104" s="20" t="s">
        <v>55</v>
      </c>
      <c r="M3104" s="20" t="s">
        <v>83</v>
      </c>
      <c r="N3104" s="26"/>
      <c r="O3104" s="20" t="s">
        <v>56</v>
      </c>
      <c r="P3104" t="str">
        <f t="shared" si="48"/>
        <v>INSERT INTO @DataTable (Deal, AdvanceDate, PROV, DealPurpose, RateType, BEACON, LTV, TDS, GDS, InsuranceType, PrincipalBalance, OccupancyType, AccountStatus, Closed_Date, DelinquencyBucket) VALUES (3103, '2012-10-02', 'SK', 'Transfer', 'Fixed', 751, 84.06, 28.39, 15.67, 'HiRatio', 218742.43, 'Owner-Occupied', 'Open', '1900-01-00', 'Current');</v>
      </c>
    </row>
    <row r="3105" spans="1:16" x14ac:dyDescent="0.35">
      <c r="A3105" s="22">
        <v>3104</v>
      </c>
      <c r="B3105" s="21">
        <v>40954</v>
      </c>
      <c r="C3105" s="22" t="s">
        <v>58</v>
      </c>
      <c r="D3105" s="22" t="s">
        <v>61</v>
      </c>
      <c r="E3105" s="22" t="s">
        <v>53</v>
      </c>
      <c r="F3105" s="22">
        <v>795</v>
      </c>
      <c r="G3105" s="22">
        <v>88.74</v>
      </c>
      <c r="H3105" s="22">
        <v>43.08</v>
      </c>
      <c r="I3105" s="22">
        <v>37.4</v>
      </c>
      <c r="J3105" s="22" t="s">
        <v>60</v>
      </c>
      <c r="K3105" s="23">
        <v>719706.44</v>
      </c>
      <c r="L3105" s="23" t="s">
        <v>55</v>
      </c>
      <c r="M3105" s="23" t="s">
        <v>83</v>
      </c>
      <c r="N3105" s="27"/>
      <c r="O3105" s="23" t="s">
        <v>56</v>
      </c>
      <c r="P3105" t="str">
        <f t="shared" si="48"/>
        <v>INSERT INTO @DataTable (Deal, AdvanceDate, PROV, DealPurpose, RateType, BEACON, LTV, TDS, GDS, InsuranceType, PrincipalBalance, OccupancyType, AccountStatus, Closed_Date, DelinquencyBucket) VALUES (3104, '2012-02-15', 'BC', 'Purchase', 'Fixed', 795, 88.74, 43.08, 37.4, 'HiRatio', 719706.44, 'Owner-Occupied', 'Open', '1900-01-00', 'Current');</v>
      </c>
    </row>
    <row r="3106" spans="1:16" x14ac:dyDescent="0.35">
      <c r="A3106" s="19">
        <v>3105</v>
      </c>
      <c r="B3106" s="18">
        <v>41789</v>
      </c>
      <c r="C3106" s="19" t="s">
        <v>51</v>
      </c>
      <c r="D3106" s="19" t="s">
        <v>61</v>
      </c>
      <c r="E3106" s="19" t="s">
        <v>40</v>
      </c>
      <c r="F3106" s="19">
        <v>763</v>
      </c>
      <c r="G3106" s="19">
        <v>80</v>
      </c>
      <c r="H3106" s="19">
        <v>28.91</v>
      </c>
      <c r="I3106" s="19">
        <v>7.54</v>
      </c>
      <c r="J3106" s="19" t="s">
        <v>54</v>
      </c>
      <c r="K3106" s="20">
        <v>246826.14</v>
      </c>
      <c r="L3106" s="20" t="s">
        <v>66</v>
      </c>
      <c r="M3106" s="20" t="s">
        <v>83</v>
      </c>
      <c r="N3106" s="26"/>
      <c r="O3106" s="20" t="s">
        <v>56</v>
      </c>
      <c r="P3106" t="str">
        <f t="shared" si="48"/>
        <v>INSERT INTO @DataTable (Deal, AdvanceDate, PROV, DealPurpose, RateType, BEACON, LTV, TDS, GDS, InsuranceType, PrincipalBalance, OccupancyType, AccountStatus, Closed_Date, DelinquencyBucket) VALUES (3105, '2014-05-30', 'AB', 'Purchase', 'ARM', 763, 80, 28.91, 7.54, 'Conv', 246826.14, 'Second Home', 'Open', '1900-01-00', 'Current');</v>
      </c>
    </row>
    <row r="3107" spans="1:16" x14ac:dyDescent="0.35">
      <c r="A3107" s="22">
        <v>3106</v>
      </c>
      <c r="B3107" s="21">
        <v>42026</v>
      </c>
      <c r="C3107" s="22" t="s">
        <v>51</v>
      </c>
      <c r="D3107" s="22" t="s">
        <v>59</v>
      </c>
      <c r="E3107" s="22" t="s">
        <v>40</v>
      </c>
      <c r="F3107" s="22">
        <v>799</v>
      </c>
      <c r="G3107" s="22">
        <v>81.680000000000007</v>
      </c>
      <c r="H3107" s="22">
        <v>34.21</v>
      </c>
      <c r="I3107" s="22">
        <v>18.38</v>
      </c>
      <c r="J3107" s="22" t="s">
        <v>54</v>
      </c>
      <c r="K3107" s="23">
        <v>331182.11</v>
      </c>
      <c r="L3107" s="23" t="s">
        <v>55</v>
      </c>
      <c r="M3107" s="23" t="s">
        <v>83</v>
      </c>
      <c r="N3107" s="27"/>
      <c r="O3107" s="23" t="s">
        <v>56</v>
      </c>
      <c r="P3107" t="str">
        <f t="shared" si="48"/>
        <v>INSERT INTO @DataTable (Deal, AdvanceDate, PROV, DealPurpose, RateType, BEACON, LTV, TDS, GDS, InsuranceType, PrincipalBalance, OccupancyType, AccountStatus, Closed_Date, DelinquencyBucket) VALUES (3106, '2015-01-22', 'AB', 'Transfer', 'ARM', 799, 81.68, 34.21, 18.38, 'Conv', 331182.11, 'Owner-Occupied', 'Open', '1900-01-00', 'Current');</v>
      </c>
    </row>
    <row r="3108" spans="1:16" x14ac:dyDescent="0.35">
      <c r="A3108" s="19">
        <v>3107</v>
      </c>
      <c r="B3108" s="18">
        <v>41179</v>
      </c>
      <c r="C3108" s="19" t="s">
        <v>51</v>
      </c>
      <c r="D3108" s="19" t="s">
        <v>61</v>
      </c>
      <c r="E3108" s="19" t="s">
        <v>53</v>
      </c>
      <c r="F3108" s="19">
        <v>680</v>
      </c>
      <c r="G3108" s="19">
        <v>80</v>
      </c>
      <c r="H3108" s="19">
        <v>29.92</v>
      </c>
      <c r="I3108" s="19">
        <v>29.54</v>
      </c>
      <c r="J3108" s="19" t="s">
        <v>54</v>
      </c>
      <c r="K3108" s="20">
        <v>0</v>
      </c>
      <c r="L3108" s="20" t="s">
        <v>55</v>
      </c>
      <c r="M3108" s="20" t="s">
        <v>84</v>
      </c>
      <c r="N3108" s="26">
        <v>42192</v>
      </c>
      <c r="O3108" s="20" t="s">
        <v>56</v>
      </c>
      <c r="P3108" t="str">
        <f t="shared" si="48"/>
        <v>INSERT INTO @DataTable (Deal, AdvanceDate, PROV, DealPurpose, RateType, BEACON, LTV, TDS, GDS, InsuranceType, PrincipalBalance, OccupancyType, AccountStatus, Closed_Date, DelinquencyBucket) VALUES (3107, '2012-09-27', 'AB', 'Purchase', 'Fixed', 680, 80, 29.92, 29.54, 'Conv', 0, 'Owner-Occupied', 'Closed', '2015-07-07', 'Current');</v>
      </c>
    </row>
    <row r="3109" spans="1:16" x14ac:dyDescent="0.35">
      <c r="A3109" s="22">
        <v>3108</v>
      </c>
      <c r="B3109" s="21">
        <v>40728</v>
      </c>
      <c r="C3109" s="22" t="s">
        <v>51</v>
      </c>
      <c r="D3109" s="22" t="s">
        <v>52</v>
      </c>
      <c r="E3109" s="22" t="s">
        <v>53</v>
      </c>
      <c r="F3109" s="22">
        <v>709</v>
      </c>
      <c r="G3109" s="22">
        <v>85</v>
      </c>
      <c r="H3109" s="22">
        <v>32.89</v>
      </c>
      <c r="I3109" s="22">
        <v>18.88</v>
      </c>
      <c r="J3109" s="22" t="s">
        <v>60</v>
      </c>
      <c r="K3109" s="23">
        <v>179845.23</v>
      </c>
      <c r="L3109" s="23" t="s">
        <v>55</v>
      </c>
      <c r="M3109" s="23" t="s">
        <v>83</v>
      </c>
      <c r="N3109" s="27"/>
      <c r="O3109" s="23" t="s">
        <v>56</v>
      </c>
      <c r="P3109" t="str">
        <f t="shared" si="48"/>
        <v>INSERT INTO @DataTable (Deal, AdvanceDate, PROV, DealPurpose, RateType, BEACON, LTV, TDS, GDS, InsuranceType, PrincipalBalance, OccupancyType, AccountStatus, Closed_Date, DelinquencyBucket) VALUES (3108, '2011-07-04', 'AB', 'Refinance External', 'Fixed', 709, 85, 32.89, 18.88, 'HiRatio', 179845.23, 'Owner-Occupied', 'Open', '1900-01-00', 'Current');</v>
      </c>
    </row>
    <row r="3110" spans="1:16" x14ac:dyDescent="0.35">
      <c r="A3110" s="19">
        <v>3109</v>
      </c>
      <c r="B3110" s="18">
        <v>40876</v>
      </c>
      <c r="C3110" s="19" t="s">
        <v>57</v>
      </c>
      <c r="D3110" s="19" t="s">
        <v>61</v>
      </c>
      <c r="E3110" s="19" t="s">
        <v>53</v>
      </c>
      <c r="F3110" s="19">
        <v>792</v>
      </c>
      <c r="G3110" s="19">
        <v>95</v>
      </c>
      <c r="H3110" s="19">
        <v>25.91</v>
      </c>
      <c r="I3110" s="19">
        <v>16.82</v>
      </c>
      <c r="J3110" s="19" t="s">
        <v>60</v>
      </c>
      <c r="K3110" s="20">
        <v>0</v>
      </c>
      <c r="L3110" s="20" t="s">
        <v>55</v>
      </c>
      <c r="M3110" s="20" t="s">
        <v>84</v>
      </c>
      <c r="N3110" s="26">
        <v>42704</v>
      </c>
      <c r="O3110" s="20" t="s">
        <v>56</v>
      </c>
      <c r="P3110" t="str">
        <f t="shared" si="48"/>
        <v>INSERT INTO @DataTable (Deal, AdvanceDate, PROV, DealPurpose, RateType, BEACON, LTV, TDS, GDS, InsuranceType, PrincipalBalance, OccupancyType, AccountStatus, Closed_Date, DelinquencyBucket) VALUES (3109, '2011-11-29', 'ON', 'Purchase', 'Fixed', 792, 95, 25.91, 16.82, 'HiRatio', 0, 'Owner-Occupied', 'Closed', '2016-11-30', 'Current');</v>
      </c>
    </row>
    <row r="3111" spans="1:16" x14ac:dyDescent="0.35">
      <c r="A3111" s="22">
        <v>3110</v>
      </c>
      <c r="B3111" s="21">
        <v>42093</v>
      </c>
      <c r="C3111" s="22" t="s">
        <v>57</v>
      </c>
      <c r="D3111" s="22" t="s">
        <v>52</v>
      </c>
      <c r="E3111" s="22" t="s">
        <v>40</v>
      </c>
      <c r="F3111" s="22">
        <v>774</v>
      </c>
      <c r="G3111" s="22">
        <v>69.12</v>
      </c>
      <c r="H3111" s="22">
        <v>31</v>
      </c>
      <c r="I3111" s="22">
        <v>20.53</v>
      </c>
      <c r="J3111" s="22" t="s">
        <v>54</v>
      </c>
      <c r="K3111" s="23">
        <v>408299.69</v>
      </c>
      <c r="L3111" s="23" t="s">
        <v>55</v>
      </c>
      <c r="M3111" s="23" t="s">
        <v>83</v>
      </c>
      <c r="N3111" s="27"/>
      <c r="O3111" s="23" t="s">
        <v>56</v>
      </c>
      <c r="P3111" t="str">
        <f t="shared" si="48"/>
        <v>INSERT INTO @DataTable (Deal, AdvanceDate, PROV, DealPurpose, RateType, BEACON, LTV, TDS, GDS, InsuranceType, PrincipalBalance, OccupancyType, AccountStatus, Closed_Date, DelinquencyBucket) VALUES (3110, '2015-03-30', 'ON', 'Refinance External', 'ARM', 774, 69.12, 31, 20.53, 'Conv', 408299.69, 'Owner-Occupied', 'Open', '1900-01-00', 'Current');</v>
      </c>
    </row>
    <row r="3112" spans="1:16" x14ac:dyDescent="0.35">
      <c r="A3112" s="19">
        <v>3111</v>
      </c>
      <c r="B3112" s="18">
        <v>42061</v>
      </c>
      <c r="C3112" s="19" t="s">
        <v>51</v>
      </c>
      <c r="D3112" s="19" t="s">
        <v>61</v>
      </c>
      <c r="E3112" s="19" t="s">
        <v>53</v>
      </c>
      <c r="F3112" s="19">
        <v>782</v>
      </c>
      <c r="G3112" s="19">
        <v>94.59</v>
      </c>
      <c r="H3112" s="19">
        <v>39.01</v>
      </c>
      <c r="I3112" s="19">
        <v>25.46</v>
      </c>
      <c r="J3112" s="19" t="s">
        <v>60</v>
      </c>
      <c r="K3112" s="20">
        <v>484840.91</v>
      </c>
      <c r="L3112" s="20" t="s">
        <v>55</v>
      </c>
      <c r="M3112" s="20" t="s">
        <v>83</v>
      </c>
      <c r="N3112" s="26"/>
      <c r="O3112" s="20" t="s">
        <v>56</v>
      </c>
      <c r="P3112" t="str">
        <f t="shared" si="48"/>
        <v>INSERT INTO @DataTable (Deal, AdvanceDate, PROV, DealPurpose, RateType, BEACON, LTV, TDS, GDS, InsuranceType, PrincipalBalance, OccupancyType, AccountStatus, Closed_Date, DelinquencyBucket) VALUES (3111, '2015-02-26', 'AB', 'Purchase', 'Fixed', 782, 94.59, 39.01, 25.46, 'HiRatio', 484840.91, 'Owner-Occupied', 'Open', '1900-01-00', 'Current');</v>
      </c>
    </row>
    <row r="3113" spans="1:16" x14ac:dyDescent="0.35">
      <c r="A3113" s="22">
        <v>3112</v>
      </c>
      <c r="B3113" s="21">
        <v>42667</v>
      </c>
      <c r="C3113" s="22" t="s">
        <v>57</v>
      </c>
      <c r="D3113" s="22" t="s">
        <v>61</v>
      </c>
      <c r="E3113" s="22" t="s">
        <v>53</v>
      </c>
      <c r="F3113" s="22">
        <v>761</v>
      </c>
      <c r="G3113" s="22">
        <v>95</v>
      </c>
      <c r="H3113" s="22">
        <v>38.58</v>
      </c>
      <c r="I3113" s="22">
        <v>25.48</v>
      </c>
      <c r="J3113" s="22" t="s">
        <v>60</v>
      </c>
      <c r="K3113" s="23">
        <v>150370.01</v>
      </c>
      <c r="L3113" s="23" t="s">
        <v>55</v>
      </c>
      <c r="M3113" s="23" t="s">
        <v>83</v>
      </c>
      <c r="N3113" s="27"/>
      <c r="O3113" s="23" t="s">
        <v>56</v>
      </c>
      <c r="P3113" t="str">
        <f t="shared" si="48"/>
        <v>INSERT INTO @DataTable (Deal, AdvanceDate, PROV, DealPurpose, RateType, BEACON, LTV, TDS, GDS, InsuranceType, PrincipalBalance, OccupancyType, AccountStatus, Closed_Date, DelinquencyBucket) VALUES (3112, '2016-10-24', 'ON', 'Purchase', 'Fixed', 761, 95, 38.58, 25.48, 'HiRatio', 150370.01, 'Owner-Occupied', 'Open', '1900-01-00', 'Current');</v>
      </c>
    </row>
    <row r="3114" spans="1:16" x14ac:dyDescent="0.35">
      <c r="A3114" s="19">
        <v>3113</v>
      </c>
      <c r="B3114" s="18">
        <v>40704</v>
      </c>
      <c r="C3114" s="19" t="s">
        <v>58</v>
      </c>
      <c r="D3114" s="19" t="s">
        <v>61</v>
      </c>
      <c r="E3114" s="19" t="s">
        <v>53</v>
      </c>
      <c r="F3114" s="19">
        <v>706</v>
      </c>
      <c r="G3114" s="19">
        <v>90</v>
      </c>
      <c r="H3114" s="19">
        <v>40.549999999999997</v>
      </c>
      <c r="I3114" s="19">
        <v>27.22</v>
      </c>
      <c r="J3114" s="19" t="s">
        <v>60</v>
      </c>
      <c r="K3114" s="20">
        <v>0</v>
      </c>
      <c r="L3114" s="20" t="s">
        <v>55</v>
      </c>
      <c r="M3114" s="20" t="s">
        <v>84</v>
      </c>
      <c r="N3114" s="26">
        <v>42534</v>
      </c>
      <c r="O3114" s="20" t="s">
        <v>56</v>
      </c>
      <c r="P3114" t="str">
        <f t="shared" si="48"/>
        <v>INSERT INTO @DataTable (Deal, AdvanceDate, PROV, DealPurpose, RateType, BEACON, LTV, TDS, GDS, InsuranceType, PrincipalBalance, OccupancyType, AccountStatus, Closed_Date, DelinquencyBucket) VALUES (3113, '2011-06-10', 'BC', 'Purchase', 'Fixed', 706, 90, 40.55, 27.22, 'HiRatio', 0, 'Owner-Occupied', 'Closed', '2016-06-13', 'Current');</v>
      </c>
    </row>
    <row r="3115" spans="1:16" x14ac:dyDescent="0.35">
      <c r="A3115" s="22">
        <v>3114</v>
      </c>
      <c r="B3115" s="21">
        <v>41064</v>
      </c>
      <c r="C3115" s="22" t="s">
        <v>57</v>
      </c>
      <c r="D3115" s="22" t="s">
        <v>61</v>
      </c>
      <c r="E3115" s="22" t="s">
        <v>53</v>
      </c>
      <c r="F3115" s="22">
        <v>636</v>
      </c>
      <c r="G3115" s="22">
        <v>80</v>
      </c>
      <c r="H3115" s="22">
        <v>38.159999999999997</v>
      </c>
      <c r="I3115" s="22">
        <v>12.45</v>
      </c>
      <c r="J3115" s="22" t="s">
        <v>54</v>
      </c>
      <c r="K3115" s="23">
        <v>0</v>
      </c>
      <c r="L3115" s="23" t="s">
        <v>66</v>
      </c>
      <c r="M3115" s="23" t="s">
        <v>84</v>
      </c>
      <c r="N3115" s="27">
        <v>41302</v>
      </c>
      <c r="O3115" s="23" t="s">
        <v>56</v>
      </c>
      <c r="P3115" t="str">
        <f t="shared" si="48"/>
        <v>INSERT INTO @DataTable (Deal, AdvanceDate, PROV, DealPurpose, RateType, BEACON, LTV, TDS, GDS, InsuranceType, PrincipalBalance, OccupancyType, AccountStatus, Closed_Date, DelinquencyBucket) VALUES (3114, '2012-06-04', 'ON', 'Purchase', 'Fixed', 636, 80, 38.16, 12.45, 'Conv', 0, 'Second Home', 'Closed', '2013-01-28', 'Current');</v>
      </c>
    </row>
    <row r="3116" spans="1:16" x14ac:dyDescent="0.35">
      <c r="A3116" s="19">
        <v>3115</v>
      </c>
      <c r="B3116" s="18">
        <v>40527</v>
      </c>
      <c r="C3116" s="19" t="s">
        <v>51</v>
      </c>
      <c r="D3116" s="19" t="s">
        <v>61</v>
      </c>
      <c r="E3116" s="19" t="s">
        <v>53</v>
      </c>
      <c r="F3116" s="19">
        <v>714</v>
      </c>
      <c r="G3116" s="19">
        <v>79.45</v>
      </c>
      <c r="H3116" s="19">
        <v>43.76</v>
      </c>
      <c r="I3116" s="19">
        <v>20.13</v>
      </c>
      <c r="J3116" s="19" t="s">
        <v>54</v>
      </c>
      <c r="K3116" s="20">
        <v>0</v>
      </c>
      <c r="L3116" s="20" t="s">
        <v>55</v>
      </c>
      <c r="M3116" s="20" t="s">
        <v>84</v>
      </c>
      <c r="N3116" s="26">
        <v>42369</v>
      </c>
      <c r="O3116" s="20" t="s">
        <v>56</v>
      </c>
      <c r="P3116" t="str">
        <f t="shared" si="48"/>
        <v>INSERT INTO @DataTable (Deal, AdvanceDate, PROV, DealPurpose, RateType, BEACON, LTV, TDS, GDS, InsuranceType, PrincipalBalance, OccupancyType, AccountStatus, Closed_Date, DelinquencyBucket) VALUES (3115, '2010-12-15', 'AB', 'Purchase', 'Fixed', 714, 79.45, 43.76, 20.13, 'Conv', 0, 'Owner-Occupied', 'Closed', '2015-12-31', 'Current');</v>
      </c>
    </row>
    <row r="3117" spans="1:16" x14ac:dyDescent="0.35">
      <c r="A3117" s="22">
        <v>3116</v>
      </c>
      <c r="B3117" s="21">
        <v>40851</v>
      </c>
      <c r="C3117" s="22" t="s">
        <v>57</v>
      </c>
      <c r="D3117" s="22" t="s">
        <v>52</v>
      </c>
      <c r="E3117" s="22" t="s">
        <v>53</v>
      </c>
      <c r="F3117" s="22">
        <v>694</v>
      </c>
      <c r="G3117" s="22">
        <v>85</v>
      </c>
      <c r="H3117" s="22">
        <v>43.88</v>
      </c>
      <c r="I3117" s="22">
        <v>43.88</v>
      </c>
      <c r="J3117" s="22" t="s">
        <v>60</v>
      </c>
      <c r="K3117" s="23">
        <v>0</v>
      </c>
      <c r="L3117" s="23" t="s">
        <v>55</v>
      </c>
      <c r="M3117" s="23" t="s">
        <v>84</v>
      </c>
      <c r="N3117" s="27">
        <v>42709</v>
      </c>
      <c r="O3117" s="23" t="s">
        <v>56</v>
      </c>
      <c r="P3117" t="str">
        <f t="shared" si="48"/>
        <v>INSERT INTO @DataTable (Deal, AdvanceDate, PROV, DealPurpose, RateType, BEACON, LTV, TDS, GDS, InsuranceType, PrincipalBalance, OccupancyType, AccountStatus, Closed_Date, DelinquencyBucket) VALUES (3116, '2011-11-04', 'ON', 'Refinance External', 'Fixed', 694, 85, 43.88, 43.88, 'HiRatio', 0, 'Owner-Occupied', 'Closed', '2016-12-05', 'Current');</v>
      </c>
    </row>
    <row r="3118" spans="1:16" x14ac:dyDescent="0.35">
      <c r="A3118" s="19">
        <v>3117</v>
      </c>
      <c r="B3118" s="18">
        <v>42647</v>
      </c>
      <c r="C3118" s="19" t="s">
        <v>57</v>
      </c>
      <c r="D3118" s="19" t="s">
        <v>61</v>
      </c>
      <c r="E3118" s="19" t="s">
        <v>53</v>
      </c>
      <c r="F3118" s="19">
        <v>819</v>
      </c>
      <c r="G3118" s="19">
        <v>95</v>
      </c>
      <c r="H3118" s="19">
        <v>33.08</v>
      </c>
      <c r="I3118" s="19">
        <v>24.85</v>
      </c>
      <c r="J3118" s="19" t="s">
        <v>60</v>
      </c>
      <c r="K3118" s="20">
        <v>211032.93</v>
      </c>
      <c r="L3118" s="20" t="s">
        <v>55</v>
      </c>
      <c r="M3118" s="20" t="s">
        <v>83</v>
      </c>
      <c r="N3118" s="26"/>
      <c r="O3118" s="20" t="s">
        <v>56</v>
      </c>
      <c r="P3118" t="str">
        <f t="shared" si="48"/>
        <v>INSERT INTO @DataTable (Deal, AdvanceDate, PROV, DealPurpose, RateType, BEACON, LTV, TDS, GDS, InsuranceType, PrincipalBalance, OccupancyType, AccountStatus, Closed_Date, DelinquencyBucket) VALUES (3117, '2016-10-04', 'ON', 'Purchase', 'Fixed', 819, 95, 33.08, 24.85, 'HiRatio', 211032.93, 'Owner-Occupied', 'Open', '1900-01-00', 'Current');</v>
      </c>
    </row>
    <row r="3119" spans="1:16" x14ac:dyDescent="0.35">
      <c r="A3119" s="22">
        <v>3118</v>
      </c>
      <c r="B3119" s="21">
        <v>40378</v>
      </c>
      <c r="C3119" s="22" t="s">
        <v>51</v>
      </c>
      <c r="D3119" s="22" t="s">
        <v>52</v>
      </c>
      <c r="E3119" s="22" t="s">
        <v>76</v>
      </c>
      <c r="F3119" s="22">
        <v>723</v>
      </c>
      <c r="G3119" s="22">
        <v>78.27</v>
      </c>
      <c r="H3119" s="22">
        <v>39.47</v>
      </c>
      <c r="I3119" s="22">
        <v>17.13</v>
      </c>
      <c r="J3119" s="22" t="s">
        <v>54</v>
      </c>
      <c r="K3119" s="23">
        <v>0</v>
      </c>
      <c r="L3119" s="23" t="s">
        <v>55</v>
      </c>
      <c r="M3119" s="23" t="s">
        <v>84</v>
      </c>
      <c r="N3119" s="27">
        <v>42269</v>
      </c>
      <c r="O3119" s="23" t="s">
        <v>56</v>
      </c>
      <c r="P3119" t="str">
        <f t="shared" si="48"/>
        <v>INSERT INTO @DataTable (Deal, AdvanceDate, PROV, DealPurpose, RateType, BEACON, LTV, TDS, GDS, InsuranceType, PrincipalBalance, OccupancyType, AccountStatus, Closed_Date, DelinquencyBucket) VALUES (3118, '2010-07-19', 'AB', 'Refinance External', 'Variable', 723, 78.27, 39.47, 17.13, 'Conv', 0, 'Owner-Occupied', 'Closed', '2015-09-22', 'Current');</v>
      </c>
    </row>
    <row r="3120" spans="1:16" x14ac:dyDescent="0.35">
      <c r="A3120" s="19">
        <v>3119</v>
      </c>
      <c r="B3120" s="18">
        <v>42037</v>
      </c>
      <c r="C3120" s="19" t="s">
        <v>51</v>
      </c>
      <c r="D3120" s="19" t="s">
        <v>52</v>
      </c>
      <c r="E3120" s="19" t="s">
        <v>53</v>
      </c>
      <c r="F3120" s="19">
        <v>660</v>
      </c>
      <c r="G3120" s="19">
        <v>75</v>
      </c>
      <c r="H3120" s="19">
        <v>40.340000000000003</v>
      </c>
      <c r="I3120" s="19">
        <v>32.799999999999997</v>
      </c>
      <c r="J3120" s="19" t="s">
        <v>54</v>
      </c>
      <c r="K3120" s="20">
        <v>337673.25</v>
      </c>
      <c r="L3120" s="20" t="s">
        <v>55</v>
      </c>
      <c r="M3120" s="20" t="s">
        <v>83</v>
      </c>
      <c r="N3120" s="26"/>
      <c r="O3120" s="20" t="s">
        <v>56</v>
      </c>
      <c r="P3120" t="str">
        <f t="shared" si="48"/>
        <v>INSERT INTO @DataTable (Deal, AdvanceDate, PROV, DealPurpose, RateType, BEACON, LTV, TDS, GDS, InsuranceType, PrincipalBalance, OccupancyType, AccountStatus, Closed_Date, DelinquencyBucket) VALUES (3119, '2015-02-02', 'AB', 'Refinance External', 'Fixed', 660, 75, 40.34, 32.8, 'Conv', 337673.25, 'Owner-Occupied', 'Open', '1900-01-00', 'Current');</v>
      </c>
    </row>
    <row r="3121" spans="1:16" x14ac:dyDescent="0.35">
      <c r="A3121" s="22">
        <v>3120</v>
      </c>
      <c r="B3121" s="21">
        <v>42629</v>
      </c>
      <c r="C3121" s="22" t="s">
        <v>57</v>
      </c>
      <c r="D3121" s="22" t="s">
        <v>61</v>
      </c>
      <c r="E3121" s="22" t="s">
        <v>53</v>
      </c>
      <c r="F3121" s="22">
        <v>766</v>
      </c>
      <c r="G3121" s="22">
        <v>85.92</v>
      </c>
      <c r="H3121" s="22">
        <v>38.19</v>
      </c>
      <c r="I3121" s="22">
        <v>38.020000000000003</v>
      </c>
      <c r="J3121" s="22" t="s">
        <v>60</v>
      </c>
      <c r="K3121" s="23">
        <v>371256.99</v>
      </c>
      <c r="L3121" s="23" t="s">
        <v>55</v>
      </c>
      <c r="M3121" s="23" t="s">
        <v>83</v>
      </c>
      <c r="N3121" s="27"/>
      <c r="O3121" s="23" t="s">
        <v>56</v>
      </c>
      <c r="P3121" t="str">
        <f t="shared" si="48"/>
        <v>INSERT INTO @DataTable (Deal, AdvanceDate, PROV, DealPurpose, RateType, BEACON, LTV, TDS, GDS, InsuranceType, PrincipalBalance, OccupancyType, AccountStatus, Closed_Date, DelinquencyBucket) VALUES (3120, '2016-09-16', 'ON', 'Purchase', 'Fixed', 766, 85.92, 38.19, 38.02, 'HiRatio', 371256.99, 'Owner-Occupied', 'Open', '1900-01-00', 'Current');</v>
      </c>
    </row>
    <row r="3122" spans="1:16" x14ac:dyDescent="0.35">
      <c r="A3122" s="19">
        <v>3121</v>
      </c>
      <c r="B3122" s="18">
        <v>40864</v>
      </c>
      <c r="C3122" s="19" t="s">
        <v>58</v>
      </c>
      <c r="D3122" s="19" t="s">
        <v>61</v>
      </c>
      <c r="E3122" s="19" t="s">
        <v>40</v>
      </c>
      <c r="F3122" s="19">
        <v>788</v>
      </c>
      <c r="G3122" s="19">
        <v>85</v>
      </c>
      <c r="H3122" s="19">
        <v>33.86</v>
      </c>
      <c r="I3122" s="19">
        <v>33.119999999999997</v>
      </c>
      <c r="J3122" s="19" t="s">
        <v>60</v>
      </c>
      <c r="K3122" s="20">
        <v>0</v>
      </c>
      <c r="L3122" s="20" t="s">
        <v>55</v>
      </c>
      <c r="M3122" s="20" t="s">
        <v>84</v>
      </c>
      <c r="N3122" s="26">
        <v>42710</v>
      </c>
      <c r="O3122" s="20" t="s">
        <v>56</v>
      </c>
      <c r="P3122" t="str">
        <f t="shared" si="48"/>
        <v>INSERT INTO @DataTable (Deal, AdvanceDate, PROV, DealPurpose, RateType, BEACON, LTV, TDS, GDS, InsuranceType, PrincipalBalance, OccupancyType, AccountStatus, Closed_Date, DelinquencyBucket) VALUES (3121, '2011-11-17', 'BC', 'Purchase', 'ARM', 788, 85, 33.86, 33.12, 'HiRatio', 0, 'Owner-Occupied', 'Closed', '2016-12-06', 'Current');</v>
      </c>
    </row>
    <row r="3123" spans="1:16" x14ac:dyDescent="0.35">
      <c r="A3123" s="22">
        <v>3122</v>
      </c>
      <c r="B3123" s="21">
        <v>41100</v>
      </c>
      <c r="C3123" s="22" t="s">
        <v>57</v>
      </c>
      <c r="D3123" s="22" t="s">
        <v>52</v>
      </c>
      <c r="E3123" s="22" t="s">
        <v>53</v>
      </c>
      <c r="F3123" s="22">
        <v>635</v>
      </c>
      <c r="G3123" s="22">
        <v>78.569999999999993</v>
      </c>
      <c r="H3123" s="22">
        <v>33.299999999999997</v>
      </c>
      <c r="I3123" s="22">
        <v>27.5</v>
      </c>
      <c r="J3123" s="22" t="s">
        <v>54</v>
      </c>
      <c r="K3123" s="23">
        <v>0</v>
      </c>
      <c r="L3123" s="23" t="s">
        <v>55</v>
      </c>
      <c r="M3123" s="23" t="s">
        <v>84</v>
      </c>
      <c r="N3123" s="27">
        <v>42416</v>
      </c>
      <c r="O3123" s="23" t="s">
        <v>56</v>
      </c>
      <c r="P3123" t="str">
        <f t="shared" si="48"/>
        <v>INSERT INTO @DataTable (Deal, AdvanceDate, PROV, DealPurpose, RateType, BEACON, LTV, TDS, GDS, InsuranceType, PrincipalBalance, OccupancyType, AccountStatus, Closed_Date, DelinquencyBucket) VALUES (3122, '2012-07-10', 'ON', 'Refinance External', 'Fixed', 635, 78.57, 33.3, 27.5, 'Conv', 0, 'Owner-Occupied', 'Closed', '2016-02-16', 'Current');</v>
      </c>
    </row>
    <row r="3124" spans="1:16" x14ac:dyDescent="0.35">
      <c r="A3124" s="19">
        <v>3123</v>
      </c>
      <c r="B3124" s="18">
        <v>41614</v>
      </c>
      <c r="C3124" s="19" t="s">
        <v>57</v>
      </c>
      <c r="D3124" s="19" t="s">
        <v>52</v>
      </c>
      <c r="E3124" s="19" t="s">
        <v>40</v>
      </c>
      <c r="F3124" s="19">
        <v>736</v>
      </c>
      <c r="G3124" s="19">
        <v>60</v>
      </c>
      <c r="H3124" s="19">
        <v>20.54</v>
      </c>
      <c r="I3124" s="19">
        <v>20.54</v>
      </c>
      <c r="J3124" s="19" t="s">
        <v>54</v>
      </c>
      <c r="K3124" s="20">
        <v>0</v>
      </c>
      <c r="L3124" s="20" t="s">
        <v>55</v>
      </c>
      <c r="M3124" s="20" t="s">
        <v>84</v>
      </c>
      <c r="N3124" s="26">
        <v>42488</v>
      </c>
      <c r="O3124" s="20" t="s">
        <v>56</v>
      </c>
      <c r="P3124" t="str">
        <f t="shared" si="48"/>
        <v>INSERT INTO @DataTable (Deal, AdvanceDate, PROV, DealPurpose, RateType, BEACON, LTV, TDS, GDS, InsuranceType, PrincipalBalance, OccupancyType, AccountStatus, Closed_Date, DelinquencyBucket) VALUES (3123, '2013-12-06', 'ON', 'Refinance External', 'ARM', 736, 60, 20.54, 20.54, 'Conv', 0, 'Owner-Occupied', 'Closed', '2016-04-28', 'Current');</v>
      </c>
    </row>
    <row r="3125" spans="1:16" x14ac:dyDescent="0.35">
      <c r="A3125" s="22">
        <v>3124</v>
      </c>
      <c r="B3125" s="21">
        <v>41991</v>
      </c>
      <c r="C3125" s="22" t="s">
        <v>57</v>
      </c>
      <c r="D3125" s="22" t="s">
        <v>61</v>
      </c>
      <c r="E3125" s="22" t="s">
        <v>53</v>
      </c>
      <c r="F3125" s="22">
        <v>742</v>
      </c>
      <c r="G3125" s="22">
        <v>90</v>
      </c>
      <c r="H3125" s="22">
        <v>43.29</v>
      </c>
      <c r="I3125" s="22">
        <v>32.64</v>
      </c>
      <c r="J3125" s="22" t="s">
        <v>60</v>
      </c>
      <c r="K3125" s="23">
        <v>295190.08</v>
      </c>
      <c r="L3125" s="23" t="s">
        <v>55</v>
      </c>
      <c r="M3125" s="23" t="s">
        <v>83</v>
      </c>
      <c r="N3125" s="27"/>
      <c r="O3125" s="23" t="s">
        <v>56</v>
      </c>
      <c r="P3125" t="str">
        <f t="shared" si="48"/>
        <v>INSERT INTO @DataTable (Deal, AdvanceDate, PROV, DealPurpose, RateType, BEACON, LTV, TDS, GDS, InsuranceType, PrincipalBalance, OccupancyType, AccountStatus, Closed_Date, DelinquencyBucket) VALUES (3124, '2014-12-18', 'ON', 'Purchase', 'Fixed', 742, 90, 43.29, 32.64, 'HiRatio', 295190.08, 'Owner-Occupied', 'Open', '1900-01-00', 'Current');</v>
      </c>
    </row>
    <row r="3126" spans="1:16" x14ac:dyDescent="0.35">
      <c r="A3126" s="19">
        <v>3125</v>
      </c>
      <c r="B3126" s="18">
        <v>42306</v>
      </c>
      <c r="C3126" s="19" t="s">
        <v>57</v>
      </c>
      <c r="D3126" s="19" t="s">
        <v>61</v>
      </c>
      <c r="E3126" s="19" t="s">
        <v>53</v>
      </c>
      <c r="F3126" s="19">
        <v>692</v>
      </c>
      <c r="G3126" s="19">
        <v>94.92</v>
      </c>
      <c r="H3126" s="19">
        <v>41.44</v>
      </c>
      <c r="I3126" s="19">
        <v>24.9</v>
      </c>
      <c r="J3126" s="19" t="s">
        <v>60</v>
      </c>
      <c r="K3126" s="20">
        <v>374303.27</v>
      </c>
      <c r="L3126" s="20" t="s">
        <v>55</v>
      </c>
      <c r="M3126" s="20" t="s">
        <v>83</v>
      </c>
      <c r="N3126" s="26"/>
      <c r="O3126" s="20" t="s">
        <v>69</v>
      </c>
      <c r="P3126" t="str">
        <f t="shared" si="48"/>
        <v>INSERT INTO @DataTable (Deal, AdvanceDate, PROV, DealPurpose, RateType, BEACON, LTV, TDS, GDS, InsuranceType, PrincipalBalance, OccupancyType, AccountStatus, Closed_Date, DelinquencyBucket) VALUES (3125, '2015-10-29', 'ON', 'Purchase', 'Fixed', 692, 94.92, 41.44, 24.9, 'HiRatio', 374303.27, 'Owner-Occupied', 'Open', '1900-01-00', '0-29');</v>
      </c>
    </row>
    <row r="3127" spans="1:16" x14ac:dyDescent="0.35">
      <c r="A3127" s="22">
        <v>3126</v>
      </c>
      <c r="B3127" s="21">
        <v>41095</v>
      </c>
      <c r="C3127" s="22" t="s">
        <v>57</v>
      </c>
      <c r="D3127" s="22" t="s">
        <v>52</v>
      </c>
      <c r="E3127" s="22" t="s">
        <v>53</v>
      </c>
      <c r="F3127" s="22">
        <v>698</v>
      </c>
      <c r="G3127" s="22">
        <v>72.5</v>
      </c>
      <c r="H3127" s="22">
        <v>21.62</v>
      </c>
      <c r="I3127" s="22">
        <v>15.03</v>
      </c>
      <c r="J3127" s="22" t="s">
        <v>54</v>
      </c>
      <c r="K3127" s="23">
        <v>0</v>
      </c>
      <c r="L3127" s="23" t="s">
        <v>55</v>
      </c>
      <c r="M3127" s="23" t="s">
        <v>84</v>
      </c>
      <c r="N3127" s="27">
        <v>42207</v>
      </c>
      <c r="O3127" s="23" t="s">
        <v>56</v>
      </c>
      <c r="P3127" t="str">
        <f t="shared" si="48"/>
        <v>INSERT INTO @DataTable (Deal, AdvanceDate, PROV, DealPurpose, RateType, BEACON, LTV, TDS, GDS, InsuranceType, PrincipalBalance, OccupancyType, AccountStatus, Closed_Date, DelinquencyBucket) VALUES (3126, '2012-07-05', 'ON', 'Refinance External', 'Fixed', 698, 72.5, 21.62, 15.03, 'Conv', 0, 'Owner-Occupied', 'Closed', '2015-07-22', 'Current');</v>
      </c>
    </row>
    <row r="3128" spans="1:16" x14ac:dyDescent="0.35">
      <c r="A3128" s="19">
        <v>3127</v>
      </c>
      <c r="B3128" s="18">
        <v>42503</v>
      </c>
      <c r="C3128" s="19" t="s">
        <v>57</v>
      </c>
      <c r="D3128" s="19" t="s">
        <v>61</v>
      </c>
      <c r="E3128" s="19" t="s">
        <v>53</v>
      </c>
      <c r="F3128" s="19">
        <v>782</v>
      </c>
      <c r="G3128" s="19">
        <v>78.430000000000007</v>
      </c>
      <c r="H3128" s="19">
        <v>30.56</v>
      </c>
      <c r="I3128" s="19">
        <v>30.18</v>
      </c>
      <c r="J3128" s="19" t="s">
        <v>54</v>
      </c>
      <c r="K3128" s="20">
        <v>431188.83</v>
      </c>
      <c r="L3128" s="20" t="s">
        <v>55</v>
      </c>
      <c r="M3128" s="20" t="s">
        <v>83</v>
      </c>
      <c r="N3128" s="26"/>
      <c r="O3128" s="20" t="s">
        <v>56</v>
      </c>
      <c r="P3128" t="str">
        <f t="shared" si="48"/>
        <v>INSERT INTO @DataTable (Deal, AdvanceDate, PROV, DealPurpose, RateType, BEACON, LTV, TDS, GDS, InsuranceType, PrincipalBalance, OccupancyType, AccountStatus, Closed_Date, DelinquencyBucket) VALUES (3127, '2016-05-13', 'ON', 'Purchase', 'Fixed', 782, 78.43, 30.56, 30.18, 'Conv', 431188.83, 'Owner-Occupied', 'Open', '1900-01-00', 'Current');</v>
      </c>
    </row>
    <row r="3129" spans="1:16" x14ac:dyDescent="0.35">
      <c r="A3129" s="22">
        <v>3128</v>
      </c>
      <c r="B3129" s="21">
        <v>42156</v>
      </c>
      <c r="C3129" s="22" t="s">
        <v>57</v>
      </c>
      <c r="D3129" s="22" t="s">
        <v>61</v>
      </c>
      <c r="E3129" s="22" t="s">
        <v>53</v>
      </c>
      <c r="F3129" s="22">
        <v>629</v>
      </c>
      <c r="G3129" s="22">
        <v>95</v>
      </c>
      <c r="H3129" s="22">
        <v>34.04</v>
      </c>
      <c r="I3129" s="22">
        <v>19.87</v>
      </c>
      <c r="J3129" s="22" t="s">
        <v>60</v>
      </c>
      <c r="K3129" s="23">
        <v>255374.07999999999</v>
      </c>
      <c r="L3129" s="23" t="s">
        <v>55</v>
      </c>
      <c r="M3129" s="23" t="s">
        <v>83</v>
      </c>
      <c r="N3129" s="27"/>
      <c r="O3129" s="23" t="s">
        <v>56</v>
      </c>
      <c r="P3129" t="str">
        <f t="shared" si="48"/>
        <v>INSERT INTO @DataTable (Deal, AdvanceDate, PROV, DealPurpose, RateType, BEACON, LTV, TDS, GDS, InsuranceType, PrincipalBalance, OccupancyType, AccountStatus, Closed_Date, DelinquencyBucket) VALUES (3128, '2015-06-01', 'ON', 'Purchase', 'Fixed', 629, 95, 34.04, 19.87, 'HiRatio', 255374.08, 'Owner-Occupied', 'Open', '1900-01-00', 'Current');</v>
      </c>
    </row>
    <row r="3130" spans="1:16" x14ac:dyDescent="0.35">
      <c r="A3130" s="19">
        <v>3129</v>
      </c>
      <c r="B3130" s="18">
        <v>41305</v>
      </c>
      <c r="C3130" s="19" t="s">
        <v>51</v>
      </c>
      <c r="D3130" s="19" t="s">
        <v>61</v>
      </c>
      <c r="E3130" s="19" t="s">
        <v>53</v>
      </c>
      <c r="F3130" s="19">
        <v>743</v>
      </c>
      <c r="G3130" s="19">
        <v>95</v>
      </c>
      <c r="H3130" s="19">
        <v>42.85</v>
      </c>
      <c r="I3130" s="19">
        <v>36.92</v>
      </c>
      <c r="J3130" s="19" t="s">
        <v>60</v>
      </c>
      <c r="K3130" s="20">
        <v>278638.82</v>
      </c>
      <c r="L3130" s="20" t="s">
        <v>55</v>
      </c>
      <c r="M3130" s="20" t="s">
        <v>83</v>
      </c>
      <c r="N3130" s="26"/>
      <c r="O3130" s="20" t="s">
        <v>56</v>
      </c>
      <c r="P3130" t="str">
        <f t="shared" si="48"/>
        <v>INSERT INTO @DataTable (Deal, AdvanceDate, PROV, DealPurpose, RateType, BEACON, LTV, TDS, GDS, InsuranceType, PrincipalBalance, OccupancyType, AccountStatus, Closed_Date, DelinquencyBucket) VALUES (3129, '2013-01-31', 'AB', 'Purchase', 'Fixed', 743, 95, 42.85, 36.92, 'HiRatio', 278638.82, 'Owner-Occupied', 'Open', '1900-01-00', 'Current');</v>
      </c>
    </row>
    <row r="3131" spans="1:16" x14ac:dyDescent="0.35">
      <c r="A3131" s="22">
        <v>3130</v>
      </c>
      <c r="B3131" s="21">
        <v>42642</v>
      </c>
      <c r="C3131" s="22" t="s">
        <v>58</v>
      </c>
      <c r="D3131" s="22" t="s">
        <v>61</v>
      </c>
      <c r="E3131" s="22" t="s">
        <v>40</v>
      </c>
      <c r="F3131" s="22">
        <v>770</v>
      </c>
      <c r="G3131" s="22">
        <v>70.099999999999994</v>
      </c>
      <c r="H3131" s="22">
        <v>36.700000000000003</v>
      </c>
      <c r="I3131" s="22">
        <v>23.8</v>
      </c>
      <c r="J3131" s="22" t="s">
        <v>54</v>
      </c>
      <c r="K3131" s="23">
        <v>337345.49</v>
      </c>
      <c r="L3131" s="23" t="s">
        <v>55</v>
      </c>
      <c r="M3131" s="23" t="s">
        <v>83</v>
      </c>
      <c r="N3131" s="27"/>
      <c r="O3131" s="23" t="s">
        <v>56</v>
      </c>
      <c r="P3131" t="str">
        <f t="shared" si="48"/>
        <v>INSERT INTO @DataTable (Deal, AdvanceDate, PROV, DealPurpose, RateType, BEACON, LTV, TDS, GDS, InsuranceType, PrincipalBalance, OccupancyType, AccountStatus, Closed_Date, DelinquencyBucket) VALUES (3130, '2016-09-29', 'BC', 'Purchase', 'ARM', 770, 70.1, 36.7, 23.8, 'Conv', 337345.49, 'Owner-Occupied', 'Open', '1900-01-00', 'Current');</v>
      </c>
    </row>
    <row r="3132" spans="1:16" x14ac:dyDescent="0.35">
      <c r="A3132" s="19">
        <v>3131</v>
      </c>
      <c r="B3132" s="18">
        <v>42179</v>
      </c>
      <c r="C3132" s="19" t="s">
        <v>57</v>
      </c>
      <c r="D3132" s="19" t="s">
        <v>52</v>
      </c>
      <c r="E3132" s="19" t="s">
        <v>53</v>
      </c>
      <c r="F3132" s="19">
        <v>784</v>
      </c>
      <c r="G3132" s="19">
        <v>65.52</v>
      </c>
      <c r="H3132" s="19">
        <v>30.02</v>
      </c>
      <c r="I3132" s="19">
        <v>18.59</v>
      </c>
      <c r="J3132" s="19" t="s">
        <v>54</v>
      </c>
      <c r="K3132" s="20">
        <v>0</v>
      </c>
      <c r="L3132" s="20" t="s">
        <v>55</v>
      </c>
      <c r="M3132" s="20" t="s">
        <v>84</v>
      </c>
      <c r="N3132" s="26">
        <v>42662</v>
      </c>
      <c r="O3132" s="20" t="s">
        <v>56</v>
      </c>
      <c r="P3132" t="str">
        <f t="shared" si="48"/>
        <v>INSERT INTO @DataTable (Deal, AdvanceDate, PROV, DealPurpose, RateType, BEACON, LTV, TDS, GDS, InsuranceType, PrincipalBalance, OccupancyType, AccountStatus, Closed_Date, DelinquencyBucket) VALUES (3131, '2015-06-24', 'ON', 'Refinance External', 'Fixed', 784, 65.52, 30.02, 18.59, 'Conv', 0, 'Owner-Occupied', 'Closed', '2016-10-19', 'Current');</v>
      </c>
    </row>
    <row r="3133" spans="1:16" x14ac:dyDescent="0.35">
      <c r="A3133" s="22">
        <v>3132</v>
      </c>
      <c r="B3133" s="21">
        <v>40746</v>
      </c>
      <c r="C3133" s="22" t="s">
        <v>65</v>
      </c>
      <c r="D3133" s="22" t="s">
        <v>52</v>
      </c>
      <c r="E3133" s="22" t="s">
        <v>53</v>
      </c>
      <c r="F3133" s="22">
        <v>702</v>
      </c>
      <c r="G3133" s="22">
        <v>85</v>
      </c>
      <c r="H3133" s="22">
        <v>35.85</v>
      </c>
      <c r="I3133" s="22">
        <v>12.4</v>
      </c>
      <c r="J3133" s="22" t="s">
        <v>60</v>
      </c>
      <c r="K3133" s="23">
        <v>124798</v>
      </c>
      <c r="L3133" s="23" t="s">
        <v>55</v>
      </c>
      <c r="M3133" s="23" t="s">
        <v>83</v>
      </c>
      <c r="N3133" s="27"/>
      <c r="O3133" s="23" t="s">
        <v>56</v>
      </c>
      <c r="P3133" t="str">
        <f t="shared" si="48"/>
        <v>INSERT INTO @DataTable (Deal, AdvanceDate, PROV, DealPurpose, RateType, BEACON, LTV, TDS, GDS, InsuranceType, PrincipalBalance, OccupancyType, AccountStatus, Closed_Date, DelinquencyBucket) VALUES (3132, '2011-07-22', 'NS', 'Refinance External', 'Fixed', 702, 85, 35.85, 12.4, 'HiRatio', 124798, 'Owner-Occupied', 'Open', '1900-01-00', 'Current');</v>
      </c>
    </row>
    <row r="3134" spans="1:16" x14ac:dyDescent="0.35">
      <c r="A3134" s="19">
        <v>3133</v>
      </c>
      <c r="B3134" s="18">
        <v>40745</v>
      </c>
      <c r="C3134" s="19" t="s">
        <v>58</v>
      </c>
      <c r="D3134" s="19" t="s">
        <v>61</v>
      </c>
      <c r="E3134" s="19" t="s">
        <v>53</v>
      </c>
      <c r="F3134" s="19">
        <v>780</v>
      </c>
      <c r="G3134" s="19">
        <v>85.96</v>
      </c>
      <c r="H3134" s="19">
        <v>35.770000000000003</v>
      </c>
      <c r="I3134" s="19">
        <v>26.15</v>
      </c>
      <c r="J3134" s="19" t="s">
        <v>60</v>
      </c>
      <c r="K3134" s="20">
        <v>0</v>
      </c>
      <c r="L3134" s="20" t="s">
        <v>55</v>
      </c>
      <c r="M3134" s="20" t="s">
        <v>84</v>
      </c>
      <c r="N3134" s="26">
        <v>42520</v>
      </c>
      <c r="O3134" s="20" t="s">
        <v>56</v>
      </c>
      <c r="P3134" t="str">
        <f t="shared" si="48"/>
        <v>INSERT INTO @DataTable (Deal, AdvanceDate, PROV, DealPurpose, RateType, BEACON, LTV, TDS, GDS, InsuranceType, PrincipalBalance, OccupancyType, AccountStatus, Closed_Date, DelinquencyBucket) VALUES (3133, '2011-07-21', 'BC', 'Purchase', 'Fixed', 780, 85.96, 35.77, 26.15, 'HiRatio', 0, 'Owner-Occupied', 'Closed', '2016-05-30', 'Current');</v>
      </c>
    </row>
    <row r="3135" spans="1:16" x14ac:dyDescent="0.35">
      <c r="A3135" s="22">
        <v>3134</v>
      </c>
      <c r="B3135" s="21">
        <v>41978</v>
      </c>
      <c r="C3135" s="22" t="s">
        <v>57</v>
      </c>
      <c r="D3135" s="22" t="s">
        <v>61</v>
      </c>
      <c r="E3135" s="22" t="s">
        <v>40</v>
      </c>
      <c r="F3135" s="22">
        <v>780</v>
      </c>
      <c r="G3135" s="22">
        <v>80</v>
      </c>
      <c r="H3135" s="22">
        <v>26.26</v>
      </c>
      <c r="I3135" s="22">
        <v>25.99</v>
      </c>
      <c r="J3135" s="22" t="s">
        <v>54</v>
      </c>
      <c r="K3135" s="23">
        <v>503888.45</v>
      </c>
      <c r="L3135" s="23" t="s">
        <v>55</v>
      </c>
      <c r="M3135" s="23" t="s">
        <v>83</v>
      </c>
      <c r="N3135" s="27"/>
      <c r="O3135" s="23" t="s">
        <v>56</v>
      </c>
      <c r="P3135" t="str">
        <f t="shared" si="48"/>
        <v>INSERT INTO @DataTable (Deal, AdvanceDate, PROV, DealPurpose, RateType, BEACON, LTV, TDS, GDS, InsuranceType, PrincipalBalance, OccupancyType, AccountStatus, Closed_Date, DelinquencyBucket) VALUES (3134, '2014-12-05', 'ON', 'Purchase', 'ARM', 780, 80, 26.26, 25.99, 'Conv', 503888.45, 'Owner-Occupied', 'Open', '1900-01-00', 'Current');</v>
      </c>
    </row>
    <row r="3136" spans="1:16" x14ac:dyDescent="0.35">
      <c r="A3136" s="19">
        <v>3135</v>
      </c>
      <c r="B3136" s="18">
        <v>41004</v>
      </c>
      <c r="C3136" s="19" t="s">
        <v>57</v>
      </c>
      <c r="D3136" s="19" t="s">
        <v>59</v>
      </c>
      <c r="E3136" s="19" t="s">
        <v>53</v>
      </c>
      <c r="F3136" s="19">
        <v>715</v>
      </c>
      <c r="G3136" s="19">
        <v>84.97</v>
      </c>
      <c r="H3136" s="19">
        <v>39.68</v>
      </c>
      <c r="I3136" s="19">
        <v>19.64</v>
      </c>
      <c r="J3136" s="19" t="s">
        <v>60</v>
      </c>
      <c r="K3136" s="20">
        <v>0</v>
      </c>
      <c r="L3136" s="20" t="s">
        <v>55</v>
      </c>
      <c r="M3136" s="20" t="s">
        <v>84</v>
      </c>
      <c r="N3136" s="26">
        <v>42278</v>
      </c>
      <c r="O3136" s="20" t="s">
        <v>56</v>
      </c>
      <c r="P3136" t="str">
        <f t="shared" si="48"/>
        <v>INSERT INTO @DataTable (Deal, AdvanceDate, PROV, DealPurpose, RateType, BEACON, LTV, TDS, GDS, InsuranceType, PrincipalBalance, OccupancyType, AccountStatus, Closed_Date, DelinquencyBucket) VALUES (3135, '2012-04-05', 'ON', 'Transfer', 'Fixed', 715, 84.97, 39.68, 19.64, 'HiRatio', 0, 'Owner-Occupied', 'Closed', '2015-10-01', 'Current');</v>
      </c>
    </row>
    <row r="3137" spans="1:16" x14ac:dyDescent="0.35">
      <c r="A3137" s="22">
        <v>3136</v>
      </c>
      <c r="B3137" s="21">
        <v>41128</v>
      </c>
      <c r="C3137" s="22" t="s">
        <v>57</v>
      </c>
      <c r="D3137" s="22" t="s">
        <v>61</v>
      </c>
      <c r="E3137" s="22" t="s">
        <v>53</v>
      </c>
      <c r="F3137" s="22">
        <v>731</v>
      </c>
      <c r="G3137" s="22">
        <v>84.53</v>
      </c>
      <c r="H3137" s="22">
        <v>26.37</v>
      </c>
      <c r="I3137" s="22">
        <v>25.54</v>
      </c>
      <c r="J3137" s="22" t="s">
        <v>60</v>
      </c>
      <c r="K3137" s="23">
        <v>202741.49</v>
      </c>
      <c r="L3137" s="23" t="s">
        <v>55</v>
      </c>
      <c r="M3137" s="23" t="s">
        <v>83</v>
      </c>
      <c r="N3137" s="27"/>
      <c r="O3137" s="23" t="s">
        <v>56</v>
      </c>
      <c r="P3137" t="str">
        <f t="shared" si="48"/>
        <v>INSERT INTO @DataTable (Deal, AdvanceDate, PROV, DealPurpose, RateType, BEACON, LTV, TDS, GDS, InsuranceType, PrincipalBalance, OccupancyType, AccountStatus, Closed_Date, DelinquencyBucket) VALUES (3136, '2012-08-07', 'ON', 'Purchase', 'Fixed', 731, 84.53, 26.37, 25.54, 'HiRatio', 202741.49, 'Owner-Occupied', 'Open', '1900-01-00', 'Current');</v>
      </c>
    </row>
    <row r="3138" spans="1:16" x14ac:dyDescent="0.35">
      <c r="A3138" s="19">
        <v>3137</v>
      </c>
      <c r="B3138" s="18">
        <v>41099</v>
      </c>
      <c r="C3138" s="19" t="s">
        <v>51</v>
      </c>
      <c r="D3138" s="19" t="s">
        <v>61</v>
      </c>
      <c r="E3138" s="19" t="s">
        <v>40</v>
      </c>
      <c r="F3138" s="19">
        <v>760</v>
      </c>
      <c r="G3138" s="19">
        <v>90</v>
      </c>
      <c r="H3138" s="19">
        <v>29.49</v>
      </c>
      <c r="I3138" s="19">
        <v>26.51</v>
      </c>
      <c r="J3138" s="19" t="s">
        <v>60</v>
      </c>
      <c r="K3138" s="20">
        <v>270426.5</v>
      </c>
      <c r="L3138" s="20" t="s">
        <v>55</v>
      </c>
      <c r="M3138" s="20" t="s">
        <v>83</v>
      </c>
      <c r="N3138" s="26"/>
      <c r="O3138" s="20" t="s">
        <v>56</v>
      </c>
      <c r="P3138" t="str">
        <f t="shared" si="48"/>
        <v>INSERT INTO @DataTable (Deal, AdvanceDate, PROV, DealPurpose, RateType, BEACON, LTV, TDS, GDS, InsuranceType, PrincipalBalance, OccupancyType, AccountStatus, Closed_Date, DelinquencyBucket) VALUES (3137, '2012-07-09', 'AB', 'Purchase', 'ARM', 760, 90, 29.49, 26.51, 'HiRatio', 270426.5, 'Owner-Occupied', 'Open', '1900-01-00', 'Current');</v>
      </c>
    </row>
    <row r="3139" spans="1:16" x14ac:dyDescent="0.35">
      <c r="A3139" s="22">
        <v>3138</v>
      </c>
      <c r="B3139" s="21">
        <v>42338</v>
      </c>
      <c r="C3139" s="22" t="s">
        <v>58</v>
      </c>
      <c r="D3139" s="22" t="s">
        <v>59</v>
      </c>
      <c r="E3139" s="22" t="s">
        <v>53</v>
      </c>
      <c r="F3139" s="22">
        <v>803</v>
      </c>
      <c r="G3139" s="22">
        <v>79.97</v>
      </c>
      <c r="H3139" s="22">
        <v>29.36</v>
      </c>
      <c r="I3139" s="22">
        <v>25.61</v>
      </c>
      <c r="J3139" s="22" t="s">
        <v>54</v>
      </c>
      <c r="K3139" s="23">
        <v>367226.91</v>
      </c>
      <c r="L3139" s="23" t="s">
        <v>55</v>
      </c>
      <c r="M3139" s="23" t="s">
        <v>83</v>
      </c>
      <c r="N3139" s="27"/>
      <c r="O3139" s="23" t="s">
        <v>56</v>
      </c>
      <c r="P3139" t="str">
        <f t="shared" ref="P3139:P3202" si="49">"INSERT INTO @DataTable (Deal, AdvanceDate, PROV, DealPurpose, RateType, BEACON, LTV, TDS, GDS, InsuranceType, PrincipalBalance, OccupancyType, AccountStatus, Closed_Date, DelinquencyBucket) VALUES (" &amp; A3139 &amp; ", " &amp; "'" &amp; TEXT(B3139, "yyyy-mm-dd") &amp; "', '" &amp; C3139 &amp; "', '" &amp; D3139 &amp; "', '" &amp; E3139 &amp; "', " &amp; F3139 &amp; ", " &amp; G3139 &amp; ", " &amp; H3139 &amp; ", " &amp; I3139 &amp; ", '" &amp; J3139 &amp; "', " &amp; K3139 &amp; ", '" &amp; L3139 &amp; "', '" &amp; M3139 &amp; "', '" &amp;TEXT(N3139, "yyyy-mm-dd") &amp; "', '" &amp; O3139 &amp; "');"</f>
        <v>INSERT INTO @DataTable (Deal, AdvanceDate, PROV, DealPurpose, RateType, BEACON, LTV, TDS, GDS, InsuranceType, PrincipalBalance, OccupancyType, AccountStatus, Closed_Date, DelinquencyBucket) VALUES (3138, '2015-11-30', 'BC', 'Transfer', 'Fixed', 803, 79.97, 29.36, 25.61, 'Conv', 367226.91, 'Owner-Occupied', 'Open', '1900-01-00', 'Current');</v>
      </c>
    </row>
    <row r="3140" spans="1:16" x14ac:dyDescent="0.35">
      <c r="A3140" s="19">
        <v>3139</v>
      </c>
      <c r="B3140" s="18">
        <v>42558</v>
      </c>
      <c r="C3140" s="19" t="s">
        <v>57</v>
      </c>
      <c r="D3140" s="19" t="s">
        <v>67</v>
      </c>
      <c r="E3140" s="19" t="s">
        <v>40</v>
      </c>
      <c r="F3140" s="19">
        <v>765</v>
      </c>
      <c r="G3140" s="19">
        <v>89.76</v>
      </c>
      <c r="H3140" s="19">
        <v>35.979999999999997</v>
      </c>
      <c r="I3140" s="19">
        <v>24.69</v>
      </c>
      <c r="J3140" s="19" t="s">
        <v>60</v>
      </c>
      <c r="K3140" s="20">
        <v>528565.97</v>
      </c>
      <c r="L3140" s="20" t="s">
        <v>55</v>
      </c>
      <c r="M3140" s="20" t="s">
        <v>83</v>
      </c>
      <c r="N3140" s="26"/>
      <c r="O3140" s="20" t="s">
        <v>56</v>
      </c>
      <c r="P3140" t="str">
        <f t="shared" si="49"/>
        <v>INSERT INTO @DataTable (Deal, AdvanceDate, PROV, DealPurpose, RateType, BEACON, LTV, TDS, GDS, InsuranceType, PrincipalBalance, OccupancyType, AccountStatus, Closed_Date, DelinquencyBucket) VALUES (3139, '2016-07-07', 'ON', 'Port Increase', 'ARM', 765, 89.76, 35.98, 24.69, 'HiRatio', 528565.97, 'Owner-Occupied', 'Open', '1900-01-00', 'Current');</v>
      </c>
    </row>
    <row r="3141" spans="1:16" x14ac:dyDescent="0.35">
      <c r="A3141" s="22">
        <v>3140</v>
      </c>
      <c r="B3141" s="21">
        <v>41605</v>
      </c>
      <c r="C3141" s="22" t="s">
        <v>57</v>
      </c>
      <c r="D3141" s="22" t="s">
        <v>61</v>
      </c>
      <c r="E3141" s="22" t="s">
        <v>53</v>
      </c>
      <c r="F3141" s="22">
        <v>670</v>
      </c>
      <c r="G3141" s="22">
        <v>95</v>
      </c>
      <c r="H3141" s="22">
        <v>30.36</v>
      </c>
      <c r="I3141" s="22">
        <v>10.26</v>
      </c>
      <c r="J3141" s="22" t="s">
        <v>60</v>
      </c>
      <c r="K3141" s="23">
        <v>169943.15</v>
      </c>
      <c r="L3141" s="23" t="s">
        <v>55</v>
      </c>
      <c r="M3141" s="23" t="s">
        <v>83</v>
      </c>
      <c r="N3141" s="27"/>
      <c r="O3141" s="23" t="s">
        <v>56</v>
      </c>
      <c r="P3141" t="str">
        <f t="shared" si="49"/>
        <v>INSERT INTO @DataTable (Deal, AdvanceDate, PROV, DealPurpose, RateType, BEACON, LTV, TDS, GDS, InsuranceType, PrincipalBalance, OccupancyType, AccountStatus, Closed_Date, DelinquencyBucket) VALUES (3140, '2013-11-27', 'ON', 'Purchase', 'Fixed', 670, 95, 30.36, 10.26, 'HiRatio', 169943.15, 'Owner-Occupied', 'Open', '1900-01-00', 'Current');</v>
      </c>
    </row>
    <row r="3142" spans="1:16" x14ac:dyDescent="0.35">
      <c r="A3142" s="19">
        <v>3141</v>
      </c>
      <c r="B3142" s="18">
        <v>41578</v>
      </c>
      <c r="C3142" s="19" t="s">
        <v>51</v>
      </c>
      <c r="D3142" s="19" t="s">
        <v>61</v>
      </c>
      <c r="E3142" s="19" t="s">
        <v>53</v>
      </c>
      <c r="F3142" s="19">
        <v>798</v>
      </c>
      <c r="G3142" s="19">
        <v>95</v>
      </c>
      <c r="H3142" s="19">
        <v>34.770000000000003</v>
      </c>
      <c r="I3142" s="19">
        <v>18.97</v>
      </c>
      <c r="J3142" s="19" t="s">
        <v>60</v>
      </c>
      <c r="K3142" s="20">
        <v>333216.59000000003</v>
      </c>
      <c r="L3142" s="20" t="s">
        <v>55</v>
      </c>
      <c r="M3142" s="20" t="s">
        <v>83</v>
      </c>
      <c r="N3142" s="26"/>
      <c r="O3142" s="20" t="s">
        <v>56</v>
      </c>
      <c r="P3142" t="str">
        <f t="shared" si="49"/>
        <v>INSERT INTO @DataTable (Deal, AdvanceDate, PROV, DealPurpose, RateType, BEACON, LTV, TDS, GDS, InsuranceType, PrincipalBalance, OccupancyType, AccountStatus, Closed_Date, DelinquencyBucket) VALUES (3141, '2013-10-31', 'AB', 'Purchase', 'Fixed', 798, 95, 34.77, 18.97, 'HiRatio', 333216.59, 'Owner-Occupied', 'Open', '1900-01-00', 'Current');</v>
      </c>
    </row>
    <row r="3143" spans="1:16" x14ac:dyDescent="0.35">
      <c r="A3143" s="22">
        <v>3142</v>
      </c>
      <c r="B3143" s="21">
        <v>42389</v>
      </c>
      <c r="C3143" s="22" t="s">
        <v>58</v>
      </c>
      <c r="D3143" s="22" t="s">
        <v>61</v>
      </c>
      <c r="E3143" s="22" t="s">
        <v>53</v>
      </c>
      <c r="F3143" s="22">
        <v>789</v>
      </c>
      <c r="G3143" s="22">
        <v>63.64</v>
      </c>
      <c r="H3143" s="22">
        <v>38.729999999999997</v>
      </c>
      <c r="I3143" s="22">
        <v>36.65</v>
      </c>
      <c r="J3143" s="22" t="s">
        <v>54</v>
      </c>
      <c r="K3143" s="23">
        <v>132984.29</v>
      </c>
      <c r="L3143" s="23" t="s">
        <v>55</v>
      </c>
      <c r="M3143" s="23" t="s">
        <v>83</v>
      </c>
      <c r="N3143" s="27"/>
      <c r="O3143" s="23" t="s">
        <v>56</v>
      </c>
      <c r="P3143" t="str">
        <f t="shared" si="49"/>
        <v>INSERT INTO @DataTable (Deal, AdvanceDate, PROV, DealPurpose, RateType, BEACON, LTV, TDS, GDS, InsuranceType, PrincipalBalance, OccupancyType, AccountStatus, Closed_Date, DelinquencyBucket) VALUES (3142, '2016-01-20', 'BC', 'Purchase', 'Fixed', 789, 63.64, 38.73, 36.65, 'Conv', 132984.29, 'Owner-Occupied', 'Open', '1900-01-00', 'Current');</v>
      </c>
    </row>
    <row r="3144" spans="1:16" x14ac:dyDescent="0.35">
      <c r="A3144" s="19">
        <v>3143</v>
      </c>
      <c r="B3144" s="18">
        <v>42199</v>
      </c>
      <c r="C3144" s="19" t="s">
        <v>57</v>
      </c>
      <c r="D3144" s="19" t="s">
        <v>61</v>
      </c>
      <c r="E3144" s="19" t="s">
        <v>40</v>
      </c>
      <c r="F3144" s="19">
        <v>658</v>
      </c>
      <c r="G3144" s="19">
        <v>80</v>
      </c>
      <c r="H3144" s="19">
        <v>32.590000000000003</v>
      </c>
      <c r="I3144" s="19">
        <v>25.96</v>
      </c>
      <c r="J3144" s="19" t="s">
        <v>54</v>
      </c>
      <c r="K3144" s="20">
        <v>450380.84</v>
      </c>
      <c r="L3144" s="20" t="s">
        <v>55</v>
      </c>
      <c r="M3144" s="20" t="s">
        <v>83</v>
      </c>
      <c r="N3144" s="26"/>
      <c r="O3144" s="20" t="s">
        <v>56</v>
      </c>
      <c r="P3144" t="str">
        <f t="shared" si="49"/>
        <v>INSERT INTO @DataTable (Deal, AdvanceDate, PROV, DealPurpose, RateType, BEACON, LTV, TDS, GDS, InsuranceType, PrincipalBalance, OccupancyType, AccountStatus, Closed_Date, DelinquencyBucket) VALUES (3143, '2015-07-14', 'ON', 'Purchase', 'ARM', 658, 80, 32.59, 25.96, 'Conv', 450380.84, 'Owner-Occupied', 'Open', '1900-01-00', 'Current');</v>
      </c>
    </row>
    <row r="3145" spans="1:16" x14ac:dyDescent="0.35">
      <c r="A3145" s="22">
        <v>3144</v>
      </c>
      <c r="B3145" s="21">
        <v>42636</v>
      </c>
      <c r="C3145" s="22" t="s">
        <v>63</v>
      </c>
      <c r="D3145" s="22" t="s">
        <v>61</v>
      </c>
      <c r="E3145" s="22" t="s">
        <v>53</v>
      </c>
      <c r="F3145" s="22">
        <v>772</v>
      </c>
      <c r="G3145" s="22">
        <v>95</v>
      </c>
      <c r="H3145" s="22">
        <v>39.83</v>
      </c>
      <c r="I3145" s="22">
        <v>23.99</v>
      </c>
      <c r="J3145" s="22" t="s">
        <v>60</v>
      </c>
      <c r="K3145" s="23">
        <v>114431.57</v>
      </c>
      <c r="L3145" s="23" t="s">
        <v>55</v>
      </c>
      <c r="M3145" s="23" t="s">
        <v>83</v>
      </c>
      <c r="N3145" s="27"/>
      <c r="O3145" s="23" t="s">
        <v>69</v>
      </c>
      <c r="P3145" t="str">
        <f t="shared" si="49"/>
        <v>INSERT INTO @DataTable (Deal, AdvanceDate, PROV, DealPurpose, RateType, BEACON, LTV, TDS, GDS, InsuranceType, PrincipalBalance, OccupancyType, AccountStatus, Closed_Date, DelinquencyBucket) VALUES (3144, '2016-09-23', 'SK', 'Purchase', 'Fixed', 772, 95, 39.83, 23.99, 'HiRatio', 114431.57, 'Owner-Occupied', 'Open', '1900-01-00', '0-29');</v>
      </c>
    </row>
    <row r="3146" spans="1:16" x14ac:dyDescent="0.35">
      <c r="A3146" s="19">
        <v>3145</v>
      </c>
      <c r="B3146" s="18">
        <v>40764</v>
      </c>
      <c r="C3146" s="19" t="s">
        <v>58</v>
      </c>
      <c r="D3146" s="19" t="s">
        <v>52</v>
      </c>
      <c r="E3146" s="19" t="s">
        <v>40</v>
      </c>
      <c r="F3146" s="19">
        <v>696</v>
      </c>
      <c r="G3146" s="19">
        <v>80</v>
      </c>
      <c r="H3146" s="19">
        <v>37.729999999999997</v>
      </c>
      <c r="I3146" s="19">
        <v>16.920000000000002</v>
      </c>
      <c r="J3146" s="19" t="s">
        <v>54</v>
      </c>
      <c r="K3146" s="20">
        <v>244036.48000000001</v>
      </c>
      <c r="L3146" s="20" t="s">
        <v>55</v>
      </c>
      <c r="M3146" s="20" t="s">
        <v>83</v>
      </c>
      <c r="N3146" s="26"/>
      <c r="O3146" s="20" t="s">
        <v>56</v>
      </c>
      <c r="P3146" t="str">
        <f t="shared" si="49"/>
        <v>INSERT INTO @DataTable (Deal, AdvanceDate, PROV, DealPurpose, RateType, BEACON, LTV, TDS, GDS, InsuranceType, PrincipalBalance, OccupancyType, AccountStatus, Closed_Date, DelinquencyBucket) VALUES (3145, '2011-08-09', 'BC', 'Refinance External', 'ARM', 696, 80, 37.73, 16.92, 'Conv', 244036.48, 'Owner-Occupied', 'Open', '1900-01-00', 'Current');</v>
      </c>
    </row>
    <row r="3147" spans="1:16" x14ac:dyDescent="0.35">
      <c r="A3147" s="22">
        <v>3146</v>
      </c>
      <c r="B3147" s="21">
        <v>40907</v>
      </c>
      <c r="C3147" s="22" t="s">
        <v>57</v>
      </c>
      <c r="D3147" s="22" t="s">
        <v>59</v>
      </c>
      <c r="E3147" s="22" t="s">
        <v>40</v>
      </c>
      <c r="F3147" s="22">
        <v>730</v>
      </c>
      <c r="G3147" s="22">
        <v>46.99</v>
      </c>
      <c r="H3147" s="22">
        <v>26.16</v>
      </c>
      <c r="I3147" s="22">
        <v>22.31</v>
      </c>
      <c r="J3147" s="22" t="s">
        <v>54</v>
      </c>
      <c r="K3147" s="23">
        <v>0</v>
      </c>
      <c r="L3147" s="23" t="s">
        <v>55</v>
      </c>
      <c r="M3147" s="23" t="s">
        <v>84</v>
      </c>
      <c r="N3147" s="27">
        <v>42489</v>
      </c>
      <c r="O3147" s="23" t="s">
        <v>56</v>
      </c>
      <c r="P3147" t="str">
        <f t="shared" si="49"/>
        <v>INSERT INTO @DataTable (Deal, AdvanceDate, PROV, DealPurpose, RateType, BEACON, LTV, TDS, GDS, InsuranceType, PrincipalBalance, OccupancyType, AccountStatus, Closed_Date, DelinquencyBucket) VALUES (3146, '2011-12-30', 'ON', 'Transfer', 'ARM', 730, 46.99, 26.16, 22.31, 'Conv', 0, 'Owner-Occupied', 'Closed', '2016-04-29', 'Current');</v>
      </c>
    </row>
    <row r="3148" spans="1:16" x14ac:dyDescent="0.35">
      <c r="A3148" s="19">
        <v>3147</v>
      </c>
      <c r="B3148" s="18">
        <v>42257</v>
      </c>
      <c r="C3148" s="19" t="s">
        <v>57</v>
      </c>
      <c r="D3148" s="19" t="s">
        <v>61</v>
      </c>
      <c r="E3148" s="19" t="s">
        <v>53</v>
      </c>
      <c r="F3148" s="19">
        <v>791</v>
      </c>
      <c r="G3148" s="19">
        <v>80</v>
      </c>
      <c r="H3148" s="19">
        <v>31.66</v>
      </c>
      <c r="I3148" s="19">
        <v>31.27</v>
      </c>
      <c r="J3148" s="19" t="s">
        <v>54</v>
      </c>
      <c r="K3148" s="20">
        <v>302132.82</v>
      </c>
      <c r="L3148" s="20" t="s">
        <v>55</v>
      </c>
      <c r="M3148" s="20" t="s">
        <v>83</v>
      </c>
      <c r="N3148" s="26"/>
      <c r="O3148" s="20" t="s">
        <v>56</v>
      </c>
      <c r="P3148" t="str">
        <f t="shared" si="49"/>
        <v>INSERT INTO @DataTable (Deal, AdvanceDate, PROV, DealPurpose, RateType, BEACON, LTV, TDS, GDS, InsuranceType, PrincipalBalance, OccupancyType, AccountStatus, Closed_Date, DelinquencyBucket) VALUES (3147, '2015-09-10', 'ON', 'Purchase', 'Fixed', 791, 80, 31.66, 31.27, 'Conv', 302132.82, 'Owner-Occupied', 'Open', '1900-01-00', 'Current');</v>
      </c>
    </row>
    <row r="3149" spans="1:16" x14ac:dyDescent="0.35">
      <c r="A3149" s="22">
        <v>3148</v>
      </c>
      <c r="B3149" s="21">
        <v>40862</v>
      </c>
      <c r="C3149" s="22" t="s">
        <v>58</v>
      </c>
      <c r="D3149" s="22" t="s">
        <v>52</v>
      </c>
      <c r="E3149" s="22" t="s">
        <v>53</v>
      </c>
      <c r="F3149" s="22">
        <v>770</v>
      </c>
      <c r="G3149" s="22">
        <v>78.430000000000007</v>
      </c>
      <c r="H3149" s="22">
        <v>29.83</v>
      </c>
      <c r="I3149" s="22">
        <v>29.83</v>
      </c>
      <c r="J3149" s="22" t="s">
        <v>54</v>
      </c>
      <c r="K3149" s="23">
        <v>356828.99</v>
      </c>
      <c r="L3149" s="23" t="s">
        <v>55</v>
      </c>
      <c r="M3149" s="23" t="s">
        <v>83</v>
      </c>
      <c r="N3149" s="27"/>
      <c r="O3149" s="23" t="s">
        <v>56</v>
      </c>
      <c r="P3149" t="str">
        <f t="shared" si="49"/>
        <v>INSERT INTO @DataTable (Deal, AdvanceDate, PROV, DealPurpose, RateType, BEACON, LTV, TDS, GDS, InsuranceType, PrincipalBalance, OccupancyType, AccountStatus, Closed_Date, DelinquencyBucket) VALUES (3148, '2011-11-15', 'BC', 'Refinance External', 'Fixed', 770, 78.43, 29.83, 29.83, 'Conv', 356828.99, 'Owner-Occupied', 'Open', '1900-01-00', 'Current');</v>
      </c>
    </row>
    <row r="3150" spans="1:16" x14ac:dyDescent="0.35">
      <c r="A3150" s="19">
        <v>3149</v>
      </c>
      <c r="B3150" s="18">
        <v>41836</v>
      </c>
      <c r="C3150" s="19" t="s">
        <v>57</v>
      </c>
      <c r="D3150" s="19" t="s">
        <v>61</v>
      </c>
      <c r="E3150" s="19" t="s">
        <v>40</v>
      </c>
      <c r="F3150" s="19">
        <v>770</v>
      </c>
      <c r="G3150" s="19">
        <v>80</v>
      </c>
      <c r="H3150" s="19">
        <v>27.91</v>
      </c>
      <c r="I3150" s="19">
        <v>25.13</v>
      </c>
      <c r="J3150" s="19" t="s">
        <v>54</v>
      </c>
      <c r="K3150" s="20">
        <v>537696.98</v>
      </c>
      <c r="L3150" s="20" t="s">
        <v>55</v>
      </c>
      <c r="M3150" s="20" t="s">
        <v>83</v>
      </c>
      <c r="N3150" s="26"/>
      <c r="O3150" s="20" t="s">
        <v>56</v>
      </c>
      <c r="P3150" t="str">
        <f t="shared" si="49"/>
        <v>INSERT INTO @DataTable (Deal, AdvanceDate, PROV, DealPurpose, RateType, BEACON, LTV, TDS, GDS, InsuranceType, PrincipalBalance, OccupancyType, AccountStatus, Closed_Date, DelinquencyBucket) VALUES (3149, '2014-07-16', 'ON', 'Purchase', 'ARM', 770, 80, 27.91, 25.13, 'Conv', 537696.98, 'Owner-Occupied', 'Open', '1900-01-00', 'Current');</v>
      </c>
    </row>
    <row r="3151" spans="1:16" x14ac:dyDescent="0.35">
      <c r="A3151" s="22">
        <v>3150</v>
      </c>
      <c r="B3151" s="21">
        <v>41947</v>
      </c>
      <c r="C3151" s="22" t="s">
        <v>58</v>
      </c>
      <c r="D3151" s="22" t="s">
        <v>61</v>
      </c>
      <c r="E3151" s="22" t="s">
        <v>40</v>
      </c>
      <c r="F3151" s="22">
        <v>772</v>
      </c>
      <c r="G3151" s="22">
        <v>95</v>
      </c>
      <c r="H3151" s="22">
        <v>30.45</v>
      </c>
      <c r="I3151" s="22">
        <v>22.33</v>
      </c>
      <c r="J3151" s="22" t="s">
        <v>54</v>
      </c>
      <c r="K3151" s="23">
        <v>428264.98</v>
      </c>
      <c r="L3151" s="23" t="s">
        <v>55</v>
      </c>
      <c r="M3151" s="23" t="s">
        <v>83</v>
      </c>
      <c r="N3151" s="27"/>
      <c r="O3151" s="23" t="s">
        <v>56</v>
      </c>
      <c r="P3151" t="str">
        <f t="shared" si="49"/>
        <v>INSERT INTO @DataTable (Deal, AdvanceDate, PROV, DealPurpose, RateType, BEACON, LTV, TDS, GDS, InsuranceType, PrincipalBalance, OccupancyType, AccountStatus, Closed_Date, DelinquencyBucket) VALUES (3150, '2014-11-04', 'BC', 'Purchase', 'ARM', 772, 95, 30.45, 22.33, 'Conv', 428264.98, 'Owner-Occupied', 'Open', '1900-01-00', 'Current');</v>
      </c>
    </row>
    <row r="3152" spans="1:16" x14ac:dyDescent="0.35">
      <c r="A3152" s="19">
        <v>3151</v>
      </c>
      <c r="B3152" s="18">
        <v>40878</v>
      </c>
      <c r="C3152" s="19" t="s">
        <v>57</v>
      </c>
      <c r="D3152" s="19" t="s">
        <v>61</v>
      </c>
      <c r="E3152" s="19" t="s">
        <v>40</v>
      </c>
      <c r="F3152" s="19">
        <v>761</v>
      </c>
      <c r="G3152" s="19">
        <v>95</v>
      </c>
      <c r="H3152" s="19">
        <v>27.17</v>
      </c>
      <c r="I3152" s="19">
        <v>26.91</v>
      </c>
      <c r="J3152" s="19" t="s">
        <v>60</v>
      </c>
      <c r="K3152" s="20">
        <v>190235.86</v>
      </c>
      <c r="L3152" s="20" t="s">
        <v>55</v>
      </c>
      <c r="M3152" s="20" t="s">
        <v>83</v>
      </c>
      <c r="N3152" s="26"/>
      <c r="O3152" s="20" t="s">
        <v>56</v>
      </c>
      <c r="P3152" t="str">
        <f t="shared" si="49"/>
        <v>INSERT INTO @DataTable (Deal, AdvanceDate, PROV, DealPurpose, RateType, BEACON, LTV, TDS, GDS, InsuranceType, PrincipalBalance, OccupancyType, AccountStatus, Closed_Date, DelinquencyBucket) VALUES (3151, '2011-12-01', 'ON', 'Purchase', 'ARM', 761, 95, 27.17, 26.91, 'HiRatio', 190235.86, 'Owner-Occupied', 'Open', '1900-01-00', 'Current');</v>
      </c>
    </row>
    <row r="3153" spans="1:16" x14ac:dyDescent="0.35">
      <c r="A3153" s="22">
        <v>3152</v>
      </c>
      <c r="B3153" s="21">
        <v>40801</v>
      </c>
      <c r="C3153" s="22" t="s">
        <v>51</v>
      </c>
      <c r="D3153" s="22" t="s">
        <v>61</v>
      </c>
      <c r="E3153" s="22" t="s">
        <v>53</v>
      </c>
      <c r="F3153" s="22">
        <v>738</v>
      </c>
      <c r="G3153" s="22">
        <v>90</v>
      </c>
      <c r="H3153" s="22">
        <v>38.26</v>
      </c>
      <c r="I3153" s="22">
        <v>32.51</v>
      </c>
      <c r="J3153" s="22" t="s">
        <v>60</v>
      </c>
      <c r="K3153" s="23">
        <v>405957.19</v>
      </c>
      <c r="L3153" s="23" t="s">
        <v>55</v>
      </c>
      <c r="M3153" s="23" t="s">
        <v>83</v>
      </c>
      <c r="N3153" s="27"/>
      <c r="O3153" s="23" t="s">
        <v>56</v>
      </c>
      <c r="P3153" t="str">
        <f t="shared" si="49"/>
        <v>INSERT INTO @DataTable (Deal, AdvanceDate, PROV, DealPurpose, RateType, BEACON, LTV, TDS, GDS, InsuranceType, PrincipalBalance, OccupancyType, AccountStatus, Closed_Date, DelinquencyBucket) VALUES (3152, '2011-09-15', 'AB', 'Purchase', 'Fixed', 738, 90, 38.26, 32.51, 'HiRatio', 405957.19, 'Owner-Occupied', 'Open', '1900-01-00', 'Current');</v>
      </c>
    </row>
    <row r="3154" spans="1:16" x14ac:dyDescent="0.35">
      <c r="A3154" s="19">
        <v>3153</v>
      </c>
      <c r="B3154" s="18">
        <v>41116</v>
      </c>
      <c r="C3154" s="19" t="s">
        <v>57</v>
      </c>
      <c r="D3154" s="19" t="s">
        <v>61</v>
      </c>
      <c r="E3154" s="19" t="s">
        <v>53</v>
      </c>
      <c r="F3154" s="19">
        <v>772</v>
      </c>
      <c r="G3154" s="19">
        <v>80</v>
      </c>
      <c r="H3154" s="19">
        <v>40.69</v>
      </c>
      <c r="I3154" s="19">
        <v>37.01</v>
      </c>
      <c r="J3154" s="19" t="s">
        <v>54</v>
      </c>
      <c r="K3154" s="20">
        <v>286998.14</v>
      </c>
      <c r="L3154" s="20" t="s">
        <v>55</v>
      </c>
      <c r="M3154" s="20" t="s">
        <v>83</v>
      </c>
      <c r="N3154" s="26"/>
      <c r="O3154" s="20" t="s">
        <v>56</v>
      </c>
      <c r="P3154" t="str">
        <f t="shared" si="49"/>
        <v>INSERT INTO @DataTable (Deal, AdvanceDate, PROV, DealPurpose, RateType, BEACON, LTV, TDS, GDS, InsuranceType, PrincipalBalance, OccupancyType, AccountStatus, Closed_Date, DelinquencyBucket) VALUES (3153, '2012-07-26', 'ON', 'Purchase', 'Fixed', 772, 80, 40.69, 37.01, 'Conv', 286998.14, 'Owner-Occupied', 'Open', '1900-01-00', 'Current');</v>
      </c>
    </row>
    <row r="3155" spans="1:16" x14ac:dyDescent="0.35">
      <c r="A3155" s="22">
        <v>3154</v>
      </c>
      <c r="B3155" s="21">
        <v>40844</v>
      </c>
      <c r="C3155" s="22" t="s">
        <v>51</v>
      </c>
      <c r="D3155" s="22" t="s">
        <v>61</v>
      </c>
      <c r="E3155" s="22" t="s">
        <v>53</v>
      </c>
      <c r="F3155" s="22">
        <v>702</v>
      </c>
      <c r="G3155" s="22">
        <v>95</v>
      </c>
      <c r="H3155" s="22">
        <v>33.869999999999997</v>
      </c>
      <c r="I3155" s="22">
        <v>30.68</v>
      </c>
      <c r="J3155" s="22" t="s">
        <v>60</v>
      </c>
      <c r="K3155" s="23">
        <v>0</v>
      </c>
      <c r="L3155" s="23" t="s">
        <v>55</v>
      </c>
      <c r="M3155" s="23" t="s">
        <v>84</v>
      </c>
      <c r="N3155" s="27">
        <v>42579</v>
      </c>
      <c r="O3155" s="23" t="s">
        <v>56</v>
      </c>
      <c r="P3155" t="str">
        <f t="shared" si="49"/>
        <v>INSERT INTO @DataTable (Deal, AdvanceDate, PROV, DealPurpose, RateType, BEACON, LTV, TDS, GDS, InsuranceType, PrincipalBalance, OccupancyType, AccountStatus, Closed_Date, DelinquencyBucket) VALUES (3154, '2011-10-28', 'AB', 'Purchase', 'Fixed', 702, 95, 33.87, 30.68, 'HiRatio', 0, 'Owner-Occupied', 'Closed', '2016-07-28', 'Current');</v>
      </c>
    </row>
    <row r="3156" spans="1:16" x14ac:dyDescent="0.35">
      <c r="A3156" s="19">
        <v>3155</v>
      </c>
      <c r="B3156" s="18">
        <v>42248</v>
      </c>
      <c r="C3156" s="19" t="s">
        <v>51</v>
      </c>
      <c r="D3156" s="19" t="s">
        <v>61</v>
      </c>
      <c r="E3156" s="19" t="s">
        <v>40</v>
      </c>
      <c r="F3156" s="19">
        <v>775</v>
      </c>
      <c r="G3156" s="19">
        <v>90</v>
      </c>
      <c r="H3156" s="19">
        <v>27.52</v>
      </c>
      <c r="I3156" s="19">
        <v>19.72</v>
      </c>
      <c r="J3156" s="19" t="s">
        <v>60</v>
      </c>
      <c r="K3156" s="20">
        <v>615039.71</v>
      </c>
      <c r="L3156" s="20" t="s">
        <v>55</v>
      </c>
      <c r="M3156" s="20" t="s">
        <v>83</v>
      </c>
      <c r="N3156" s="26"/>
      <c r="O3156" s="20" t="s">
        <v>56</v>
      </c>
      <c r="P3156" t="str">
        <f t="shared" si="49"/>
        <v>INSERT INTO @DataTable (Deal, AdvanceDate, PROV, DealPurpose, RateType, BEACON, LTV, TDS, GDS, InsuranceType, PrincipalBalance, OccupancyType, AccountStatus, Closed_Date, DelinquencyBucket) VALUES (3155, '2015-09-01', 'AB', 'Purchase', 'ARM', 775, 90, 27.52, 19.72, 'HiRatio', 615039.71, 'Owner-Occupied', 'Open', '1900-01-00', 'Current');</v>
      </c>
    </row>
    <row r="3157" spans="1:16" x14ac:dyDescent="0.35">
      <c r="A3157" s="22">
        <v>3156</v>
      </c>
      <c r="B3157" s="21">
        <v>42075</v>
      </c>
      <c r="C3157" s="22" t="s">
        <v>58</v>
      </c>
      <c r="D3157" s="22" t="s">
        <v>52</v>
      </c>
      <c r="E3157" s="22" t="s">
        <v>40</v>
      </c>
      <c r="F3157" s="22">
        <v>775</v>
      </c>
      <c r="G3157" s="22">
        <v>56.47</v>
      </c>
      <c r="H3157" s="22">
        <v>30.66</v>
      </c>
      <c r="I3157" s="22">
        <v>28.71</v>
      </c>
      <c r="J3157" s="22" t="s">
        <v>54</v>
      </c>
      <c r="K3157" s="23">
        <v>388372.93</v>
      </c>
      <c r="L3157" s="23" t="s">
        <v>55</v>
      </c>
      <c r="M3157" s="23" t="s">
        <v>83</v>
      </c>
      <c r="N3157" s="27"/>
      <c r="O3157" s="23" t="s">
        <v>56</v>
      </c>
      <c r="P3157" t="str">
        <f t="shared" si="49"/>
        <v>INSERT INTO @DataTable (Deal, AdvanceDate, PROV, DealPurpose, RateType, BEACON, LTV, TDS, GDS, InsuranceType, PrincipalBalance, OccupancyType, AccountStatus, Closed_Date, DelinquencyBucket) VALUES (3156, '2015-03-12', 'BC', 'Refinance External', 'ARM', 775, 56.47, 30.66, 28.71, 'Conv', 388372.93, 'Owner-Occupied', 'Open', '1900-01-00', 'Current');</v>
      </c>
    </row>
    <row r="3158" spans="1:16" x14ac:dyDescent="0.35">
      <c r="A3158" s="19">
        <v>3157</v>
      </c>
      <c r="B3158" s="18">
        <v>41152</v>
      </c>
      <c r="C3158" s="19" t="s">
        <v>57</v>
      </c>
      <c r="D3158" s="19" t="s">
        <v>61</v>
      </c>
      <c r="E3158" s="19" t="s">
        <v>53</v>
      </c>
      <c r="F3158" s="19">
        <v>731</v>
      </c>
      <c r="G3158" s="19">
        <v>95</v>
      </c>
      <c r="H3158" s="19">
        <v>42.88</v>
      </c>
      <c r="I3158" s="19">
        <v>20.399999999999999</v>
      </c>
      <c r="J3158" s="19" t="s">
        <v>60</v>
      </c>
      <c r="K3158" s="20">
        <v>0</v>
      </c>
      <c r="L3158" s="20" t="s">
        <v>55</v>
      </c>
      <c r="M3158" s="20" t="s">
        <v>84</v>
      </c>
      <c r="N3158" s="26">
        <v>42011</v>
      </c>
      <c r="O3158" s="20" t="s">
        <v>56</v>
      </c>
      <c r="P3158" t="str">
        <f t="shared" si="49"/>
        <v>INSERT INTO @DataTable (Deal, AdvanceDate, PROV, DealPurpose, RateType, BEACON, LTV, TDS, GDS, InsuranceType, PrincipalBalance, OccupancyType, AccountStatus, Closed_Date, DelinquencyBucket) VALUES (3157, '2012-08-31', 'ON', 'Purchase', 'Fixed', 731, 95, 42.88, 20.4, 'HiRatio', 0, 'Owner-Occupied', 'Closed', '2015-01-07', 'Current');</v>
      </c>
    </row>
    <row r="3159" spans="1:16" x14ac:dyDescent="0.35">
      <c r="A3159" s="22">
        <v>3158</v>
      </c>
      <c r="B3159" s="21">
        <v>41506</v>
      </c>
      <c r="C3159" s="22" t="s">
        <v>51</v>
      </c>
      <c r="D3159" s="22" t="s">
        <v>68</v>
      </c>
      <c r="E3159" s="22" t="s">
        <v>53</v>
      </c>
      <c r="F3159" s="22">
        <v>760</v>
      </c>
      <c r="G3159" s="22">
        <v>50</v>
      </c>
      <c r="H3159" s="22">
        <v>12.61</v>
      </c>
      <c r="I3159" s="22">
        <v>9.06</v>
      </c>
      <c r="J3159" s="22" t="s">
        <v>54</v>
      </c>
      <c r="K3159" s="23">
        <v>0</v>
      </c>
      <c r="L3159" s="23" t="s">
        <v>55</v>
      </c>
      <c r="M3159" s="23" t="s">
        <v>84</v>
      </c>
      <c r="N3159" s="27">
        <v>41941</v>
      </c>
      <c r="O3159" s="23" t="s">
        <v>56</v>
      </c>
      <c r="P3159" t="str">
        <f t="shared" si="49"/>
        <v>INSERT INTO @DataTable (Deal, AdvanceDate, PROV, DealPurpose, RateType, BEACON, LTV, TDS, GDS, InsuranceType, PrincipalBalance, OccupancyType, AccountStatus, Closed_Date, DelinquencyBucket) VALUES (3158, '2013-08-20', 'AB', 'Portable', 'Fixed', 760, 50, 12.61, 9.06, 'Conv', 0, 'Owner-Occupied', 'Closed', '2014-10-29', 'Current');</v>
      </c>
    </row>
    <row r="3160" spans="1:16" x14ac:dyDescent="0.35">
      <c r="A3160" s="19">
        <v>3159</v>
      </c>
      <c r="B3160" s="18">
        <v>40394</v>
      </c>
      <c r="C3160" s="19" t="s">
        <v>57</v>
      </c>
      <c r="D3160" s="19" t="s">
        <v>52</v>
      </c>
      <c r="E3160" s="19" t="s">
        <v>53</v>
      </c>
      <c r="F3160" s="19">
        <v>735</v>
      </c>
      <c r="G3160" s="19">
        <v>90</v>
      </c>
      <c r="H3160" s="19">
        <v>26.26</v>
      </c>
      <c r="I3160" s="19">
        <v>26.26</v>
      </c>
      <c r="J3160" s="19" t="s">
        <v>60</v>
      </c>
      <c r="K3160" s="20">
        <v>0</v>
      </c>
      <c r="L3160" s="20" t="s">
        <v>55</v>
      </c>
      <c r="M3160" s="20" t="s">
        <v>84</v>
      </c>
      <c r="N3160" s="26">
        <v>41493</v>
      </c>
      <c r="O3160" s="20" t="s">
        <v>56</v>
      </c>
      <c r="P3160" t="str">
        <f t="shared" si="49"/>
        <v>INSERT INTO @DataTable (Deal, AdvanceDate, PROV, DealPurpose, RateType, BEACON, LTV, TDS, GDS, InsuranceType, PrincipalBalance, OccupancyType, AccountStatus, Closed_Date, DelinquencyBucket) VALUES (3159, '2010-08-04', 'ON', 'Refinance External', 'Fixed', 735, 90, 26.26, 26.26, 'HiRatio', 0, 'Owner-Occupied', 'Closed', '2013-08-07', 'Current');</v>
      </c>
    </row>
    <row r="3161" spans="1:16" x14ac:dyDescent="0.35">
      <c r="A3161" s="22">
        <v>3160</v>
      </c>
      <c r="B3161" s="21">
        <v>40816</v>
      </c>
      <c r="C3161" s="22" t="s">
        <v>57</v>
      </c>
      <c r="D3161" s="22" t="s">
        <v>61</v>
      </c>
      <c r="E3161" s="22" t="s">
        <v>53</v>
      </c>
      <c r="F3161" s="22">
        <v>803</v>
      </c>
      <c r="G3161" s="22">
        <v>80</v>
      </c>
      <c r="H3161" s="22">
        <v>30.68</v>
      </c>
      <c r="I3161" s="22">
        <v>22.99</v>
      </c>
      <c r="J3161" s="22" t="s">
        <v>54</v>
      </c>
      <c r="K3161" s="23">
        <v>0</v>
      </c>
      <c r="L3161" s="23" t="s">
        <v>55</v>
      </c>
      <c r="M3161" s="23" t="s">
        <v>84</v>
      </c>
      <c r="N3161" s="27">
        <v>42643</v>
      </c>
      <c r="O3161" s="23" t="s">
        <v>56</v>
      </c>
      <c r="P3161" t="str">
        <f t="shared" si="49"/>
        <v>INSERT INTO @DataTable (Deal, AdvanceDate, PROV, DealPurpose, RateType, BEACON, LTV, TDS, GDS, InsuranceType, PrincipalBalance, OccupancyType, AccountStatus, Closed_Date, DelinquencyBucket) VALUES (3160, '2011-09-30', 'ON', 'Purchase', 'Fixed', 803, 80, 30.68, 22.99, 'Conv', 0, 'Owner-Occupied', 'Closed', '2016-09-30', 'Current');</v>
      </c>
    </row>
    <row r="3162" spans="1:16" x14ac:dyDescent="0.35">
      <c r="A3162" s="19">
        <v>3161</v>
      </c>
      <c r="B3162" s="18">
        <v>41493</v>
      </c>
      <c r="C3162" s="19" t="s">
        <v>51</v>
      </c>
      <c r="D3162" s="19" t="s">
        <v>61</v>
      </c>
      <c r="E3162" s="19" t="s">
        <v>40</v>
      </c>
      <c r="F3162" s="19">
        <v>744</v>
      </c>
      <c r="G3162" s="19">
        <v>60</v>
      </c>
      <c r="H3162" s="19">
        <v>32.520000000000003</v>
      </c>
      <c r="I3162" s="19">
        <v>32.520000000000003</v>
      </c>
      <c r="J3162" s="19" t="s">
        <v>54</v>
      </c>
      <c r="K3162" s="20">
        <v>0</v>
      </c>
      <c r="L3162" s="20" t="s">
        <v>55</v>
      </c>
      <c r="M3162" s="20" t="s">
        <v>84</v>
      </c>
      <c r="N3162" s="26">
        <v>42258</v>
      </c>
      <c r="O3162" s="20" t="s">
        <v>56</v>
      </c>
      <c r="P3162" t="str">
        <f t="shared" si="49"/>
        <v>INSERT INTO @DataTable (Deal, AdvanceDate, PROV, DealPurpose, RateType, BEACON, LTV, TDS, GDS, InsuranceType, PrincipalBalance, OccupancyType, AccountStatus, Closed_Date, DelinquencyBucket) VALUES (3161, '2013-08-07', 'AB', 'Purchase', 'ARM', 744, 60, 32.52, 32.52, 'Conv', 0, 'Owner-Occupied', 'Closed', '2015-09-11', 'Current');</v>
      </c>
    </row>
    <row r="3163" spans="1:16" x14ac:dyDescent="0.35">
      <c r="A3163" s="22">
        <v>3162</v>
      </c>
      <c r="B3163" s="21">
        <v>42459</v>
      </c>
      <c r="C3163" s="22" t="s">
        <v>57</v>
      </c>
      <c r="D3163" s="22" t="s">
        <v>61</v>
      </c>
      <c r="E3163" s="22" t="s">
        <v>53</v>
      </c>
      <c r="F3163" s="22">
        <v>769</v>
      </c>
      <c r="G3163" s="22">
        <v>95</v>
      </c>
      <c r="H3163" s="22">
        <v>41.65</v>
      </c>
      <c r="I3163" s="22">
        <v>32.72</v>
      </c>
      <c r="J3163" s="22" t="s">
        <v>60</v>
      </c>
      <c r="K3163" s="23">
        <v>464245.62</v>
      </c>
      <c r="L3163" s="23" t="s">
        <v>55</v>
      </c>
      <c r="M3163" s="23" t="s">
        <v>83</v>
      </c>
      <c r="N3163" s="27"/>
      <c r="O3163" s="23" t="s">
        <v>56</v>
      </c>
      <c r="P3163" t="str">
        <f t="shared" si="49"/>
        <v>INSERT INTO @DataTable (Deal, AdvanceDate, PROV, DealPurpose, RateType, BEACON, LTV, TDS, GDS, InsuranceType, PrincipalBalance, OccupancyType, AccountStatus, Closed_Date, DelinquencyBucket) VALUES (3162, '2016-03-30', 'ON', 'Purchase', 'Fixed', 769, 95, 41.65, 32.72, 'HiRatio', 464245.62, 'Owner-Occupied', 'Open', '1900-01-00', 'Current');</v>
      </c>
    </row>
    <row r="3164" spans="1:16" x14ac:dyDescent="0.35">
      <c r="A3164" s="19">
        <v>3163</v>
      </c>
      <c r="B3164" s="18">
        <v>42338</v>
      </c>
      <c r="C3164" s="19" t="s">
        <v>57</v>
      </c>
      <c r="D3164" s="19" t="s">
        <v>61</v>
      </c>
      <c r="E3164" s="19" t="s">
        <v>53</v>
      </c>
      <c r="F3164" s="19">
        <v>765</v>
      </c>
      <c r="G3164" s="19">
        <v>88</v>
      </c>
      <c r="H3164" s="19">
        <v>42.62</v>
      </c>
      <c r="I3164" s="19">
        <v>32.29</v>
      </c>
      <c r="J3164" s="19" t="s">
        <v>60</v>
      </c>
      <c r="K3164" s="20">
        <v>304608</v>
      </c>
      <c r="L3164" s="20" t="s">
        <v>55</v>
      </c>
      <c r="M3164" s="20" t="s">
        <v>83</v>
      </c>
      <c r="N3164" s="26"/>
      <c r="O3164" s="20" t="s">
        <v>56</v>
      </c>
      <c r="P3164" t="str">
        <f t="shared" si="49"/>
        <v>INSERT INTO @DataTable (Deal, AdvanceDate, PROV, DealPurpose, RateType, BEACON, LTV, TDS, GDS, InsuranceType, PrincipalBalance, OccupancyType, AccountStatus, Closed_Date, DelinquencyBucket) VALUES (3163, '2015-11-30', 'ON', 'Purchase', 'Fixed', 765, 88, 42.62, 32.29, 'HiRatio', 304608, 'Owner-Occupied', 'Open', '1900-01-00', 'Current');</v>
      </c>
    </row>
    <row r="3165" spans="1:16" x14ac:dyDescent="0.35">
      <c r="A3165" s="22">
        <v>3164</v>
      </c>
      <c r="B3165" s="21">
        <v>41619</v>
      </c>
      <c r="C3165" s="22" t="s">
        <v>57</v>
      </c>
      <c r="D3165" s="22" t="s">
        <v>61</v>
      </c>
      <c r="E3165" s="22" t="s">
        <v>53</v>
      </c>
      <c r="F3165" s="22">
        <v>745</v>
      </c>
      <c r="G3165" s="22">
        <v>95</v>
      </c>
      <c r="H3165" s="22">
        <v>42.25</v>
      </c>
      <c r="I3165" s="22">
        <v>31.43</v>
      </c>
      <c r="J3165" s="22" t="s">
        <v>60</v>
      </c>
      <c r="K3165" s="23">
        <v>0</v>
      </c>
      <c r="L3165" s="23" t="s">
        <v>55</v>
      </c>
      <c r="M3165" s="23" t="s">
        <v>84</v>
      </c>
      <c r="N3165" s="27">
        <v>42538</v>
      </c>
      <c r="O3165" s="23" t="s">
        <v>56</v>
      </c>
      <c r="P3165" t="str">
        <f t="shared" si="49"/>
        <v>INSERT INTO @DataTable (Deal, AdvanceDate, PROV, DealPurpose, RateType, BEACON, LTV, TDS, GDS, InsuranceType, PrincipalBalance, OccupancyType, AccountStatus, Closed_Date, DelinquencyBucket) VALUES (3164, '2013-12-11', 'ON', 'Purchase', 'Fixed', 745, 95, 42.25, 31.43, 'HiRatio', 0, 'Owner-Occupied', 'Closed', '2016-06-17', 'Current');</v>
      </c>
    </row>
    <row r="3166" spans="1:16" x14ac:dyDescent="0.35">
      <c r="A3166" s="19">
        <v>3165</v>
      </c>
      <c r="B3166" s="18">
        <v>40729</v>
      </c>
      <c r="C3166" s="19" t="s">
        <v>57</v>
      </c>
      <c r="D3166" s="19" t="s">
        <v>61</v>
      </c>
      <c r="E3166" s="19" t="s">
        <v>53</v>
      </c>
      <c r="F3166" s="19">
        <v>703</v>
      </c>
      <c r="G3166" s="19">
        <v>95</v>
      </c>
      <c r="H3166" s="19">
        <v>41.81</v>
      </c>
      <c r="I3166" s="19">
        <v>14.11</v>
      </c>
      <c r="J3166" s="19" t="s">
        <v>60</v>
      </c>
      <c r="K3166" s="20">
        <v>0</v>
      </c>
      <c r="L3166" s="20" t="s">
        <v>66</v>
      </c>
      <c r="M3166" s="20" t="s">
        <v>84</v>
      </c>
      <c r="N3166" s="26">
        <v>42566</v>
      </c>
      <c r="O3166" s="20" t="s">
        <v>56</v>
      </c>
      <c r="P3166" t="str">
        <f t="shared" si="49"/>
        <v>INSERT INTO @DataTable (Deal, AdvanceDate, PROV, DealPurpose, RateType, BEACON, LTV, TDS, GDS, InsuranceType, PrincipalBalance, OccupancyType, AccountStatus, Closed_Date, DelinquencyBucket) VALUES (3165, '2011-07-05', 'ON', 'Purchase', 'Fixed', 703, 95, 41.81, 14.11, 'HiRatio', 0, 'Second Home', 'Closed', '2016-07-15', 'Current');</v>
      </c>
    </row>
    <row r="3167" spans="1:16" x14ac:dyDescent="0.35">
      <c r="A3167" s="22">
        <v>3166</v>
      </c>
      <c r="B3167" s="21">
        <v>41830</v>
      </c>
      <c r="C3167" s="22" t="s">
        <v>57</v>
      </c>
      <c r="D3167" s="22" t="s">
        <v>61</v>
      </c>
      <c r="E3167" s="22" t="s">
        <v>40</v>
      </c>
      <c r="F3167" s="22">
        <v>783</v>
      </c>
      <c r="G3167" s="22">
        <v>80</v>
      </c>
      <c r="H3167" s="22">
        <v>22.49</v>
      </c>
      <c r="I3167" s="22">
        <v>21.89</v>
      </c>
      <c r="J3167" s="22" t="s">
        <v>54</v>
      </c>
      <c r="K3167" s="23">
        <v>275183.09999999998</v>
      </c>
      <c r="L3167" s="23" t="s">
        <v>55</v>
      </c>
      <c r="M3167" s="23" t="s">
        <v>83</v>
      </c>
      <c r="N3167" s="27"/>
      <c r="O3167" s="23" t="s">
        <v>56</v>
      </c>
      <c r="P3167" t="str">
        <f t="shared" si="49"/>
        <v>INSERT INTO @DataTable (Deal, AdvanceDate, PROV, DealPurpose, RateType, BEACON, LTV, TDS, GDS, InsuranceType, PrincipalBalance, OccupancyType, AccountStatus, Closed_Date, DelinquencyBucket) VALUES (3166, '2014-07-10', 'ON', 'Purchase', 'ARM', 783, 80, 22.49, 21.89, 'Conv', 275183.1, 'Owner-Occupied', 'Open', '1900-01-00', 'Current');</v>
      </c>
    </row>
    <row r="3168" spans="1:16" x14ac:dyDescent="0.35">
      <c r="A3168" s="19">
        <v>3167</v>
      </c>
      <c r="B3168" s="18">
        <v>42081</v>
      </c>
      <c r="C3168" s="19" t="s">
        <v>63</v>
      </c>
      <c r="D3168" s="19" t="s">
        <v>52</v>
      </c>
      <c r="E3168" s="19" t="s">
        <v>40</v>
      </c>
      <c r="F3168" s="19">
        <v>807</v>
      </c>
      <c r="G3168" s="19">
        <v>49.63</v>
      </c>
      <c r="H3168" s="19">
        <v>20.98</v>
      </c>
      <c r="I3168" s="19">
        <v>18.62</v>
      </c>
      <c r="J3168" s="19" t="s">
        <v>54</v>
      </c>
      <c r="K3168" s="20">
        <v>180544.63</v>
      </c>
      <c r="L3168" s="20" t="s">
        <v>55</v>
      </c>
      <c r="M3168" s="20" t="s">
        <v>83</v>
      </c>
      <c r="N3168" s="26"/>
      <c r="O3168" s="20" t="s">
        <v>56</v>
      </c>
      <c r="P3168" t="str">
        <f t="shared" si="49"/>
        <v>INSERT INTO @DataTable (Deal, AdvanceDate, PROV, DealPurpose, RateType, BEACON, LTV, TDS, GDS, InsuranceType, PrincipalBalance, OccupancyType, AccountStatus, Closed_Date, DelinquencyBucket) VALUES (3167, '2015-03-18', 'SK', 'Refinance External', 'ARM', 807, 49.63, 20.98, 18.62, 'Conv', 180544.63, 'Owner-Occupied', 'Open', '1900-01-00', 'Current');</v>
      </c>
    </row>
    <row r="3169" spans="1:16" x14ac:dyDescent="0.35">
      <c r="A3169" s="22">
        <v>3168</v>
      </c>
      <c r="B3169" s="21">
        <v>42094</v>
      </c>
      <c r="C3169" s="22" t="s">
        <v>57</v>
      </c>
      <c r="D3169" s="22" t="s">
        <v>61</v>
      </c>
      <c r="E3169" s="22" t="s">
        <v>40</v>
      </c>
      <c r="F3169" s="22">
        <v>703</v>
      </c>
      <c r="G3169" s="22">
        <v>80</v>
      </c>
      <c r="H3169" s="22">
        <v>29.88</v>
      </c>
      <c r="I3169" s="22">
        <v>4.91</v>
      </c>
      <c r="J3169" s="22" t="s">
        <v>54</v>
      </c>
      <c r="K3169" s="23">
        <v>166671.51</v>
      </c>
      <c r="L3169" s="23" t="s">
        <v>62</v>
      </c>
      <c r="M3169" s="23" t="s">
        <v>83</v>
      </c>
      <c r="N3169" s="27"/>
      <c r="O3169" s="23" t="s">
        <v>56</v>
      </c>
      <c r="P3169" t="str">
        <f t="shared" si="49"/>
        <v>INSERT INTO @DataTable (Deal, AdvanceDate, PROV, DealPurpose, RateType, BEACON, LTV, TDS, GDS, InsuranceType, PrincipalBalance, OccupancyType, AccountStatus, Closed_Date, DelinquencyBucket) VALUES (3168, '2015-03-31', 'ON', 'Purchase', 'ARM', 703, 80, 29.88, 4.91, 'Conv', 166671.51, 'Rental', 'Open', '1900-01-00', 'Current');</v>
      </c>
    </row>
    <row r="3170" spans="1:16" x14ac:dyDescent="0.35">
      <c r="A3170" s="19">
        <v>3169</v>
      </c>
      <c r="B3170" s="18">
        <v>41801</v>
      </c>
      <c r="C3170" s="19" t="s">
        <v>51</v>
      </c>
      <c r="D3170" s="19" t="s">
        <v>52</v>
      </c>
      <c r="E3170" s="19" t="s">
        <v>53</v>
      </c>
      <c r="F3170" s="19">
        <v>751</v>
      </c>
      <c r="G3170" s="19">
        <v>78.91</v>
      </c>
      <c r="H3170" s="19">
        <v>44</v>
      </c>
      <c r="I3170" s="19">
        <v>34.32</v>
      </c>
      <c r="J3170" s="19" t="s">
        <v>54</v>
      </c>
      <c r="K3170" s="20">
        <v>409203.87</v>
      </c>
      <c r="L3170" s="20" t="s">
        <v>55</v>
      </c>
      <c r="M3170" s="20" t="s">
        <v>83</v>
      </c>
      <c r="N3170" s="26"/>
      <c r="O3170" s="20" t="s">
        <v>56</v>
      </c>
      <c r="P3170" t="str">
        <f t="shared" si="49"/>
        <v>INSERT INTO @DataTable (Deal, AdvanceDate, PROV, DealPurpose, RateType, BEACON, LTV, TDS, GDS, InsuranceType, PrincipalBalance, OccupancyType, AccountStatus, Closed_Date, DelinquencyBucket) VALUES (3169, '2014-06-11', 'AB', 'Refinance External', 'Fixed', 751, 78.91, 44, 34.32, 'Conv', 409203.87, 'Owner-Occupied', 'Open', '1900-01-00', 'Current');</v>
      </c>
    </row>
    <row r="3171" spans="1:16" x14ac:dyDescent="0.35">
      <c r="A3171" s="22">
        <v>3170</v>
      </c>
      <c r="B3171" s="21">
        <v>42089</v>
      </c>
      <c r="C3171" s="22" t="s">
        <v>51</v>
      </c>
      <c r="D3171" s="22" t="s">
        <v>61</v>
      </c>
      <c r="E3171" s="22" t="s">
        <v>40</v>
      </c>
      <c r="F3171" s="22">
        <v>771</v>
      </c>
      <c r="G3171" s="22">
        <v>74.569999999999993</v>
      </c>
      <c r="H3171" s="22">
        <v>33.01</v>
      </c>
      <c r="I3171" s="22">
        <v>18.829999999999998</v>
      </c>
      <c r="J3171" s="22" t="s">
        <v>54</v>
      </c>
      <c r="K3171" s="23">
        <v>439084.5</v>
      </c>
      <c r="L3171" s="23" t="s">
        <v>55</v>
      </c>
      <c r="M3171" s="23" t="s">
        <v>83</v>
      </c>
      <c r="N3171" s="27"/>
      <c r="O3171" s="23" t="s">
        <v>56</v>
      </c>
      <c r="P3171" t="str">
        <f t="shared" si="49"/>
        <v>INSERT INTO @DataTable (Deal, AdvanceDate, PROV, DealPurpose, RateType, BEACON, LTV, TDS, GDS, InsuranceType, PrincipalBalance, OccupancyType, AccountStatus, Closed_Date, DelinquencyBucket) VALUES (3170, '2015-03-26', 'AB', 'Purchase', 'ARM', 771, 74.57, 33.01, 18.83, 'Conv', 439084.5, 'Owner-Occupied', 'Open', '1900-01-00', 'Current');</v>
      </c>
    </row>
    <row r="3172" spans="1:16" x14ac:dyDescent="0.35">
      <c r="A3172" s="19">
        <v>3171</v>
      </c>
      <c r="B3172" s="18">
        <v>41361</v>
      </c>
      <c r="C3172" s="19" t="s">
        <v>51</v>
      </c>
      <c r="D3172" s="19" t="s">
        <v>61</v>
      </c>
      <c r="E3172" s="19" t="s">
        <v>53</v>
      </c>
      <c r="F3172" s="19">
        <v>759</v>
      </c>
      <c r="G3172" s="19">
        <v>95</v>
      </c>
      <c r="H3172" s="19">
        <v>42.22</v>
      </c>
      <c r="I3172" s="19">
        <v>25.97</v>
      </c>
      <c r="J3172" s="19" t="s">
        <v>60</v>
      </c>
      <c r="K3172" s="20">
        <v>0</v>
      </c>
      <c r="L3172" s="20" t="s">
        <v>55</v>
      </c>
      <c r="M3172" s="20" t="s">
        <v>84</v>
      </c>
      <c r="N3172" s="26">
        <v>42514</v>
      </c>
      <c r="O3172" s="20" t="s">
        <v>56</v>
      </c>
      <c r="P3172" t="str">
        <f t="shared" si="49"/>
        <v>INSERT INTO @DataTable (Deal, AdvanceDate, PROV, DealPurpose, RateType, BEACON, LTV, TDS, GDS, InsuranceType, PrincipalBalance, OccupancyType, AccountStatus, Closed_Date, DelinquencyBucket) VALUES (3171, '2013-03-28', 'AB', 'Purchase', 'Fixed', 759, 95, 42.22, 25.97, 'HiRatio', 0, 'Owner-Occupied', 'Closed', '2016-05-24', 'Current');</v>
      </c>
    </row>
    <row r="3173" spans="1:16" x14ac:dyDescent="0.35">
      <c r="A3173" s="22">
        <v>3172</v>
      </c>
      <c r="B3173" s="21">
        <v>41884</v>
      </c>
      <c r="C3173" s="22" t="s">
        <v>63</v>
      </c>
      <c r="D3173" s="22" t="s">
        <v>61</v>
      </c>
      <c r="E3173" s="22" t="s">
        <v>53</v>
      </c>
      <c r="F3173" s="22">
        <v>772</v>
      </c>
      <c r="G3173" s="22">
        <v>95</v>
      </c>
      <c r="H3173" s="22">
        <v>39</v>
      </c>
      <c r="I3173" s="22">
        <v>38.380000000000003</v>
      </c>
      <c r="J3173" s="22" t="s">
        <v>60</v>
      </c>
      <c r="K3173" s="23">
        <v>442040.37</v>
      </c>
      <c r="L3173" s="23" t="s">
        <v>55</v>
      </c>
      <c r="M3173" s="23" t="s">
        <v>83</v>
      </c>
      <c r="N3173" s="27"/>
      <c r="O3173" s="23" t="s">
        <v>56</v>
      </c>
      <c r="P3173" t="str">
        <f t="shared" si="49"/>
        <v>INSERT INTO @DataTable (Deal, AdvanceDate, PROV, DealPurpose, RateType, BEACON, LTV, TDS, GDS, InsuranceType, PrincipalBalance, OccupancyType, AccountStatus, Closed_Date, DelinquencyBucket) VALUES (3172, '2014-09-02', 'SK', 'Purchase', 'Fixed', 772, 95, 39, 38.38, 'HiRatio', 442040.37, 'Owner-Occupied', 'Open', '1900-01-00', 'Current');</v>
      </c>
    </row>
    <row r="3174" spans="1:16" x14ac:dyDescent="0.35">
      <c r="A3174" s="19">
        <v>3173</v>
      </c>
      <c r="B3174" s="18">
        <v>42340</v>
      </c>
      <c r="C3174" s="19" t="s">
        <v>57</v>
      </c>
      <c r="D3174" s="19" t="s">
        <v>61</v>
      </c>
      <c r="E3174" s="19" t="s">
        <v>53</v>
      </c>
      <c r="F3174" s="19">
        <v>763</v>
      </c>
      <c r="G3174" s="19">
        <v>87.82</v>
      </c>
      <c r="H3174" s="19">
        <v>29.6</v>
      </c>
      <c r="I3174" s="19">
        <v>24.61</v>
      </c>
      <c r="J3174" s="19" t="s">
        <v>54</v>
      </c>
      <c r="K3174" s="20">
        <v>335460.99</v>
      </c>
      <c r="L3174" s="20" t="s">
        <v>55</v>
      </c>
      <c r="M3174" s="20" t="s">
        <v>83</v>
      </c>
      <c r="N3174" s="26"/>
      <c r="O3174" s="20" t="s">
        <v>56</v>
      </c>
      <c r="P3174" t="str">
        <f t="shared" si="49"/>
        <v>INSERT INTO @DataTable (Deal, AdvanceDate, PROV, DealPurpose, RateType, BEACON, LTV, TDS, GDS, InsuranceType, PrincipalBalance, OccupancyType, AccountStatus, Closed_Date, DelinquencyBucket) VALUES (3173, '2015-12-02', 'ON', 'Purchase', 'Fixed', 763, 87.82, 29.6, 24.61, 'Conv', 335460.99, 'Owner-Occupied', 'Open', '1900-01-00', 'Current');</v>
      </c>
    </row>
    <row r="3175" spans="1:16" x14ac:dyDescent="0.35">
      <c r="A3175" s="22">
        <v>3174</v>
      </c>
      <c r="B3175" s="21">
        <v>40731</v>
      </c>
      <c r="C3175" s="22" t="s">
        <v>57</v>
      </c>
      <c r="D3175" s="22" t="s">
        <v>61</v>
      </c>
      <c r="E3175" s="22" t="s">
        <v>53</v>
      </c>
      <c r="F3175" s="22">
        <v>681</v>
      </c>
      <c r="G3175" s="22">
        <v>95</v>
      </c>
      <c r="H3175" s="22">
        <v>40.28</v>
      </c>
      <c r="I3175" s="22">
        <v>26.72</v>
      </c>
      <c r="J3175" s="22" t="s">
        <v>60</v>
      </c>
      <c r="K3175" s="23">
        <v>0</v>
      </c>
      <c r="L3175" s="23" t="s">
        <v>55</v>
      </c>
      <c r="M3175" s="23" t="s">
        <v>84</v>
      </c>
      <c r="N3175" s="27">
        <v>41591</v>
      </c>
      <c r="O3175" s="23" t="s">
        <v>56</v>
      </c>
      <c r="P3175" t="str">
        <f t="shared" si="49"/>
        <v>INSERT INTO @DataTable (Deal, AdvanceDate, PROV, DealPurpose, RateType, BEACON, LTV, TDS, GDS, InsuranceType, PrincipalBalance, OccupancyType, AccountStatus, Closed_Date, DelinquencyBucket) VALUES (3174, '2011-07-07', 'ON', 'Purchase', 'Fixed', 681, 95, 40.28, 26.72, 'HiRatio', 0, 'Owner-Occupied', 'Closed', '2013-11-13', 'Current');</v>
      </c>
    </row>
    <row r="3176" spans="1:16" x14ac:dyDescent="0.35">
      <c r="A3176" s="19">
        <v>3175</v>
      </c>
      <c r="B3176" s="18">
        <v>42202</v>
      </c>
      <c r="C3176" s="19" t="s">
        <v>57</v>
      </c>
      <c r="D3176" s="19" t="s">
        <v>52</v>
      </c>
      <c r="E3176" s="19" t="s">
        <v>53</v>
      </c>
      <c r="F3176" s="19">
        <v>759</v>
      </c>
      <c r="G3176" s="19">
        <v>74.56</v>
      </c>
      <c r="H3176" s="19">
        <v>26.27</v>
      </c>
      <c r="I3176" s="19">
        <v>26.27</v>
      </c>
      <c r="J3176" s="19" t="s">
        <v>54</v>
      </c>
      <c r="K3176" s="20">
        <v>158380.65</v>
      </c>
      <c r="L3176" s="20" t="s">
        <v>55</v>
      </c>
      <c r="M3176" s="20" t="s">
        <v>83</v>
      </c>
      <c r="N3176" s="26"/>
      <c r="O3176" s="20" t="s">
        <v>56</v>
      </c>
      <c r="P3176" t="str">
        <f t="shared" si="49"/>
        <v>INSERT INTO @DataTable (Deal, AdvanceDate, PROV, DealPurpose, RateType, BEACON, LTV, TDS, GDS, InsuranceType, PrincipalBalance, OccupancyType, AccountStatus, Closed_Date, DelinquencyBucket) VALUES (3175, '2015-07-17', 'ON', 'Refinance External', 'Fixed', 759, 74.56, 26.27, 26.27, 'Conv', 158380.65, 'Owner-Occupied', 'Open', '1900-01-00', 'Current');</v>
      </c>
    </row>
    <row r="3177" spans="1:16" x14ac:dyDescent="0.35">
      <c r="A3177" s="22">
        <v>3176</v>
      </c>
      <c r="B3177" s="21">
        <v>42062</v>
      </c>
      <c r="C3177" s="22" t="s">
        <v>57</v>
      </c>
      <c r="D3177" s="22" t="s">
        <v>61</v>
      </c>
      <c r="E3177" s="22" t="s">
        <v>53</v>
      </c>
      <c r="F3177" s="22">
        <v>734</v>
      </c>
      <c r="G3177" s="22">
        <v>94</v>
      </c>
      <c r="H3177" s="22">
        <v>39.11</v>
      </c>
      <c r="I3177" s="22">
        <v>38.64</v>
      </c>
      <c r="J3177" s="22" t="s">
        <v>60</v>
      </c>
      <c r="K3177" s="23">
        <v>0</v>
      </c>
      <c r="L3177" s="23" t="s">
        <v>55</v>
      </c>
      <c r="M3177" s="23" t="s">
        <v>84</v>
      </c>
      <c r="N3177" s="27">
        <v>42712</v>
      </c>
      <c r="O3177" s="23" t="s">
        <v>56</v>
      </c>
      <c r="P3177" t="str">
        <f t="shared" si="49"/>
        <v>INSERT INTO @DataTable (Deal, AdvanceDate, PROV, DealPurpose, RateType, BEACON, LTV, TDS, GDS, InsuranceType, PrincipalBalance, OccupancyType, AccountStatus, Closed_Date, DelinquencyBucket) VALUES (3176, '2015-02-27', 'ON', 'Purchase', 'Fixed', 734, 94, 39.11, 38.64, 'HiRatio', 0, 'Owner-Occupied', 'Closed', '2016-12-08', 'Current');</v>
      </c>
    </row>
    <row r="3178" spans="1:16" x14ac:dyDescent="0.35">
      <c r="A3178" s="19">
        <v>3177</v>
      </c>
      <c r="B3178" s="18">
        <v>41816</v>
      </c>
      <c r="C3178" s="19" t="s">
        <v>57</v>
      </c>
      <c r="D3178" s="19" t="s">
        <v>52</v>
      </c>
      <c r="E3178" s="19" t="s">
        <v>40</v>
      </c>
      <c r="F3178" s="19">
        <v>796</v>
      </c>
      <c r="G3178" s="19">
        <v>80</v>
      </c>
      <c r="H3178" s="19">
        <v>37.06</v>
      </c>
      <c r="I3178" s="19">
        <v>17.559999999999999</v>
      </c>
      <c r="J3178" s="19" t="s">
        <v>54</v>
      </c>
      <c r="K3178" s="20">
        <v>94907.69</v>
      </c>
      <c r="L3178" s="20" t="s">
        <v>62</v>
      </c>
      <c r="M3178" s="20" t="s">
        <v>83</v>
      </c>
      <c r="N3178" s="26"/>
      <c r="O3178" s="20" t="s">
        <v>56</v>
      </c>
      <c r="P3178" t="str">
        <f t="shared" si="49"/>
        <v>INSERT INTO @DataTable (Deal, AdvanceDate, PROV, DealPurpose, RateType, BEACON, LTV, TDS, GDS, InsuranceType, PrincipalBalance, OccupancyType, AccountStatus, Closed_Date, DelinquencyBucket) VALUES (3177, '2014-06-26', 'ON', 'Refinance External', 'ARM', 796, 80, 37.06, 17.56, 'Conv', 94907.69, 'Rental', 'Open', '1900-01-00', 'Current');</v>
      </c>
    </row>
    <row r="3179" spans="1:16" x14ac:dyDescent="0.35">
      <c r="A3179" s="22">
        <v>3178</v>
      </c>
      <c r="B3179" s="21">
        <v>42492</v>
      </c>
      <c r="C3179" s="22" t="s">
        <v>58</v>
      </c>
      <c r="D3179" s="22" t="s">
        <v>52</v>
      </c>
      <c r="E3179" s="22" t="s">
        <v>40</v>
      </c>
      <c r="F3179" s="22">
        <v>747</v>
      </c>
      <c r="G3179" s="22">
        <v>60</v>
      </c>
      <c r="H3179" s="22">
        <v>34.64</v>
      </c>
      <c r="I3179" s="22">
        <v>25.18</v>
      </c>
      <c r="J3179" s="22" t="s">
        <v>54</v>
      </c>
      <c r="K3179" s="23">
        <v>353968.77</v>
      </c>
      <c r="L3179" s="23" t="s">
        <v>55</v>
      </c>
      <c r="M3179" s="23" t="s">
        <v>83</v>
      </c>
      <c r="N3179" s="27"/>
      <c r="O3179" s="23" t="s">
        <v>56</v>
      </c>
      <c r="P3179" t="str">
        <f t="shared" si="49"/>
        <v>INSERT INTO @DataTable (Deal, AdvanceDate, PROV, DealPurpose, RateType, BEACON, LTV, TDS, GDS, InsuranceType, PrincipalBalance, OccupancyType, AccountStatus, Closed_Date, DelinquencyBucket) VALUES (3178, '2016-05-02', 'BC', 'Refinance External', 'ARM', 747, 60, 34.64, 25.18, 'Conv', 353968.77, 'Owner-Occupied', 'Open', '1900-01-00', 'Current');</v>
      </c>
    </row>
    <row r="3180" spans="1:16" x14ac:dyDescent="0.35">
      <c r="A3180" s="19">
        <v>3179</v>
      </c>
      <c r="B3180" s="18">
        <v>42461</v>
      </c>
      <c r="C3180" s="19" t="s">
        <v>57</v>
      </c>
      <c r="D3180" s="19" t="s">
        <v>52</v>
      </c>
      <c r="E3180" s="19" t="s">
        <v>53</v>
      </c>
      <c r="F3180" s="19">
        <v>776</v>
      </c>
      <c r="G3180" s="19">
        <v>21.57</v>
      </c>
      <c r="H3180" s="19">
        <v>30.62</v>
      </c>
      <c r="I3180" s="19">
        <v>18.670000000000002</v>
      </c>
      <c r="J3180" s="19" t="s">
        <v>54</v>
      </c>
      <c r="K3180" s="20">
        <v>156174.29999999999</v>
      </c>
      <c r="L3180" s="20" t="s">
        <v>55</v>
      </c>
      <c r="M3180" s="20" t="s">
        <v>83</v>
      </c>
      <c r="N3180" s="26"/>
      <c r="O3180" s="20" t="s">
        <v>56</v>
      </c>
      <c r="P3180" t="str">
        <f t="shared" si="49"/>
        <v>INSERT INTO @DataTable (Deal, AdvanceDate, PROV, DealPurpose, RateType, BEACON, LTV, TDS, GDS, InsuranceType, PrincipalBalance, OccupancyType, AccountStatus, Closed_Date, DelinquencyBucket) VALUES (3179, '2016-04-01', 'ON', 'Refinance External', 'Fixed', 776, 21.57, 30.62, 18.67, 'Conv', 156174.3, 'Owner-Occupied', 'Open', '1900-01-00', 'Current');</v>
      </c>
    </row>
    <row r="3181" spans="1:16" x14ac:dyDescent="0.35">
      <c r="A3181" s="22">
        <v>3180</v>
      </c>
      <c r="B3181" s="21">
        <v>40515</v>
      </c>
      <c r="C3181" s="22" t="s">
        <v>51</v>
      </c>
      <c r="D3181" s="22" t="s">
        <v>52</v>
      </c>
      <c r="E3181" s="22" t="s">
        <v>76</v>
      </c>
      <c r="F3181" s="22">
        <v>769</v>
      </c>
      <c r="G3181" s="22">
        <v>79.87</v>
      </c>
      <c r="H3181" s="22">
        <v>33.51</v>
      </c>
      <c r="I3181" s="22">
        <v>20.45</v>
      </c>
      <c r="J3181" s="22" t="s">
        <v>77</v>
      </c>
      <c r="K3181" s="23">
        <v>0</v>
      </c>
      <c r="L3181" s="23" t="s">
        <v>55</v>
      </c>
      <c r="M3181" s="23" t="s">
        <v>83</v>
      </c>
      <c r="N3181" s="27"/>
      <c r="O3181" s="23" t="s">
        <v>56</v>
      </c>
      <c r="P3181" t="str">
        <f t="shared" si="49"/>
        <v>INSERT INTO @DataTable (Deal, AdvanceDate, PROV, DealPurpose, RateType, BEACON, LTV, TDS, GDS, InsuranceType, PrincipalBalance, OccupancyType, AccountStatus, Closed_Date, DelinquencyBucket) VALUES (3180, '2010-12-03', 'AB', 'Refinance External', 'Variable', 769, 79.87, 33.51, 20.45, 'Other', 0, 'Owner-Occupied', 'Open', '1900-01-00', 'Current');</v>
      </c>
    </row>
    <row r="3182" spans="1:16" x14ac:dyDescent="0.35">
      <c r="A3182" s="19">
        <v>3181</v>
      </c>
      <c r="B3182" s="18">
        <v>42131</v>
      </c>
      <c r="C3182" s="19" t="s">
        <v>51</v>
      </c>
      <c r="D3182" s="19" t="s">
        <v>61</v>
      </c>
      <c r="E3182" s="19" t="s">
        <v>53</v>
      </c>
      <c r="F3182" s="19">
        <v>696</v>
      </c>
      <c r="G3182" s="19">
        <v>90</v>
      </c>
      <c r="H3182" s="19">
        <v>37.869999999999997</v>
      </c>
      <c r="I3182" s="19">
        <v>32.770000000000003</v>
      </c>
      <c r="J3182" s="19" t="s">
        <v>60</v>
      </c>
      <c r="K3182" s="20">
        <v>606039.53</v>
      </c>
      <c r="L3182" s="20" t="s">
        <v>55</v>
      </c>
      <c r="M3182" s="20" t="s">
        <v>83</v>
      </c>
      <c r="N3182" s="26"/>
      <c r="O3182" s="20" t="s">
        <v>56</v>
      </c>
      <c r="P3182" t="str">
        <f t="shared" si="49"/>
        <v>INSERT INTO @DataTable (Deal, AdvanceDate, PROV, DealPurpose, RateType, BEACON, LTV, TDS, GDS, InsuranceType, PrincipalBalance, OccupancyType, AccountStatus, Closed_Date, DelinquencyBucket) VALUES (3181, '2015-05-07', 'AB', 'Purchase', 'Fixed', 696, 90, 37.87, 32.77, 'HiRatio', 606039.53, 'Owner-Occupied', 'Open', '1900-01-00', 'Current');</v>
      </c>
    </row>
    <row r="3183" spans="1:16" x14ac:dyDescent="0.35">
      <c r="A3183" s="22">
        <v>3182</v>
      </c>
      <c r="B3183" s="21">
        <v>42157</v>
      </c>
      <c r="C3183" s="22" t="s">
        <v>58</v>
      </c>
      <c r="D3183" s="22" t="s">
        <v>61</v>
      </c>
      <c r="E3183" s="22" t="s">
        <v>53</v>
      </c>
      <c r="F3183" s="22">
        <v>629</v>
      </c>
      <c r="G3183" s="22">
        <v>80</v>
      </c>
      <c r="H3183" s="22">
        <v>30.69</v>
      </c>
      <c r="I3183" s="22">
        <v>22.57</v>
      </c>
      <c r="J3183" s="22" t="s">
        <v>54</v>
      </c>
      <c r="K3183" s="23">
        <v>0</v>
      </c>
      <c r="L3183" s="23" t="s">
        <v>55</v>
      </c>
      <c r="M3183" s="23" t="s">
        <v>84</v>
      </c>
      <c r="N3183" s="27">
        <v>42765</v>
      </c>
      <c r="O3183" s="23" t="s">
        <v>56</v>
      </c>
      <c r="P3183" t="str">
        <f t="shared" si="49"/>
        <v>INSERT INTO @DataTable (Deal, AdvanceDate, PROV, DealPurpose, RateType, BEACON, LTV, TDS, GDS, InsuranceType, PrincipalBalance, OccupancyType, AccountStatus, Closed_Date, DelinquencyBucket) VALUES (3182, '2015-06-02', 'BC', 'Purchase', 'Fixed', 629, 80, 30.69, 22.57, 'Conv', 0, 'Owner-Occupied', 'Closed', '2017-01-30', 'Current');</v>
      </c>
    </row>
    <row r="3184" spans="1:16" x14ac:dyDescent="0.35">
      <c r="A3184" s="19">
        <v>3183</v>
      </c>
      <c r="B3184" s="18">
        <v>42545</v>
      </c>
      <c r="C3184" s="19" t="s">
        <v>58</v>
      </c>
      <c r="D3184" s="19" t="s">
        <v>59</v>
      </c>
      <c r="E3184" s="19" t="s">
        <v>40</v>
      </c>
      <c r="F3184" s="19">
        <v>799</v>
      </c>
      <c r="G3184" s="19">
        <v>87.88</v>
      </c>
      <c r="H3184" s="19">
        <v>26.48</v>
      </c>
      <c r="I3184" s="19">
        <v>17.75</v>
      </c>
      <c r="J3184" s="19" t="s">
        <v>60</v>
      </c>
      <c r="K3184" s="20">
        <v>368329.41</v>
      </c>
      <c r="L3184" s="20" t="s">
        <v>55</v>
      </c>
      <c r="M3184" s="20" t="s">
        <v>83</v>
      </c>
      <c r="N3184" s="26"/>
      <c r="O3184" s="20" t="s">
        <v>56</v>
      </c>
      <c r="P3184" t="str">
        <f t="shared" si="49"/>
        <v>INSERT INTO @DataTable (Deal, AdvanceDate, PROV, DealPurpose, RateType, BEACON, LTV, TDS, GDS, InsuranceType, PrincipalBalance, OccupancyType, AccountStatus, Closed_Date, DelinquencyBucket) VALUES (3183, '2016-06-24', 'BC', 'Transfer', 'ARM', 799, 87.88, 26.48, 17.75, 'HiRatio', 368329.41, 'Owner-Occupied', 'Open', '1900-01-00', 'Current');</v>
      </c>
    </row>
    <row r="3185" spans="1:16" x14ac:dyDescent="0.35">
      <c r="A3185" s="22">
        <v>3184</v>
      </c>
      <c r="B3185" s="21">
        <v>41179</v>
      </c>
      <c r="C3185" s="22" t="s">
        <v>57</v>
      </c>
      <c r="D3185" s="22" t="s">
        <v>52</v>
      </c>
      <c r="E3185" s="22" t="s">
        <v>53</v>
      </c>
      <c r="F3185" s="22">
        <v>754</v>
      </c>
      <c r="G3185" s="22">
        <v>75.69</v>
      </c>
      <c r="H3185" s="22">
        <v>41.1</v>
      </c>
      <c r="I3185" s="22">
        <v>29.32</v>
      </c>
      <c r="J3185" s="22" t="s">
        <v>54</v>
      </c>
      <c r="K3185" s="23">
        <v>0</v>
      </c>
      <c r="L3185" s="23" t="s">
        <v>55</v>
      </c>
      <c r="M3185" s="23" t="s">
        <v>84</v>
      </c>
      <c r="N3185" s="27">
        <v>42031</v>
      </c>
      <c r="O3185" s="23" t="s">
        <v>56</v>
      </c>
      <c r="P3185" t="str">
        <f t="shared" si="49"/>
        <v>INSERT INTO @DataTable (Deal, AdvanceDate, PROV, DealPurpose, RateType, BEACON, LTV, TDS, GDS, InsuranceType, PrincipalBalance, OccupancyType, AccountStatus, Closed_Date, DelinquencyBucket) VALUES (3184, '2012-09-27', 'ON', 'Refinance External', 'Fixed', 754, 75.69, 41.1, 29.32, 'Conv', 0, 'Owner-Occupied', 'Closed', '2015-01-27', 'Current');</v>
      </c>
    </row>
    <row r="3186" spans="1:16" x14ac:dyDescent="0.35">
      <c r="A3186" s="19">
        <v>3185</v>
      </c>
      <c r="B3186" s="18">
        <v>41614</v>
      </c>
      <c r="C3186" s="19" t="s">
        <v>57</v>
      </c>
      <c r="D3186" s="19" t="s">
        <v>61</v>
      </c>
      <c r="E3186" s="19" t="s">
        <v>53</v>
      </c>
      <c r="F3186" s="19">
        <v>696</v>
      </c>
      <c r="G3186" s="19">
        <v>75</v>
      </c>
      <c r="H3186" s="19">
        <v>41.27</v>
      </c>
      <c r="I3186" s="19">
        <v>14.75</v>
      </c>
      <c r="J3186" s="19" t="s">
        <v>54</v>
      </c>
      <c r="K3186" s="20">
        <v>0</v>
      </c>
      <c r="L3186" s="20" t="s">
        <v>55</v>
      </c>
      <c r="M3186" s="20" t="s">
        <v>84</v>
      </c>
      <c r="N3186" s="26">
        <v>42509</v>
      </c>
      <c r="O3186" s="20" t="s">
        <v>56</v>
      </c>
      <c r="P3186" t="str">
        <f t="shared" si="49"/>
        <v>INSERT INTO @DataTable (Deal, AdvanceDate, PROV, DealPurpose, RateType, BEACON, LTV, TDS, GDS, InsuranceType, PrincipalBalance, OccupancyType, AccountStatus, Closed_Date, DelinquencyBucket) VALUES (3185, '2013-12-06', 'ON', 'Purchase', 'Fixed', 696, 75, 41.27, 14.75, 'Conv', 0, 'Owner-Occupied', 'Closed', '2016-05-19', 'Current');</v>
      </c>
    </row>
    <row r="3187" spans="1:16" x14ac:dyDescent="0.35">
      <c r="A3187" s="22">
        <v>3186</v>
      </c>
      <c r="B3187" s="21">
        <v>41152</v>
      </c>
      <c r="C3187" s="22" t="s">
        <v>51</v>
      </c>
      <c r="D3187" s="22" t="s">
        <v>61</v>
      </c>
      <c r="E3187" s="22" t="s">
        <v>53</v>
      </c>
      <c r="F3187" s="22">
        <v>659</v>
      </c>
      <c r="G3187" s="22">
        <v>95</v>
      </c>
      <c r="H3187" s="22">
        <v>30.71</v>
      </c>
      <c r="I3187" s="22">
        <v>22.5</v>
      </c>
      <c r="J3187" s="22" t="s">
        <v>60</v>
      </c>
      <c r="K3187" s="23">
        <v>311360.86</v>
      </c>
      <c r="L3187" s="23" t="s">
        <v>55</v>
      </c>
      <c r="M3187" s="23" t="s">
        <v>83</v>
      </c>
      <c r="N3187" s="27"/>
      <c r="O3187" s="23" t="s">
        <v>56</v>
      </c>
      <c r="P3187" t="str">
        <f t="shared" si="49"/>
        <v>INSERT INTO @DataTable (Deal, AdvanceDate, PROV, DealPurpose, RateType, BEACON, LTV, TDS, GDS, InsuranceType, PrincipalBalance, OccupancyType, AccountStatus, Closed_Date, DelinquencyBucket) VALUES (3186, '2012-08-31', 'AB', 'Purchase', 'Fixed', 659, 95, 30.71, 22.5, 'HiRatio', 311360.86, 'Owner-Occupied', 'Open', '1900-01-00', 'Current');</v>
      </c>
    </row>
    <row r="3188" spans="1:16" x14ac:dyDescent="0.35">
      <c r="A3188" s="19">
        <v>3187</v>
      </c>
      <c r="B3188" s="18">
        <v>41815</v>
      </c>
      <c r="C3188" s="19" t="s">
        <v>57</v>
      </c>
      <c r="D3188" s="19" t="s">
        <v>61</v>
      </c>
      <c r="E3188" s="19" t="s">
        <v>40</v>
      </c>
      <c r="F3188" s="19">
        <v>738</v>
      </c>
      <c r="G3188" s="19">
        <v>80</v>
      </c>
      <c r="H3188" s="19">
        <v>29.65</v>
      </c>
      <c r="I3188" s="19">
        <v>29.41</v>
      </c>
      <c r="J3188" s="19" t="s">
        <v>54</v>
      </c>
      <c r="K3188" s="20">
        <v>566533.35</v>
      </c>
      <c r="L3188" s="20" t="s">
        <v>55</v>
      </c>
      <c r="M3188" s="20" t="s">
        <v>83</v>
      </c>
      <c r="N3188" s="26"/>
      <c r="O3188" s="20" t="s">
        <v>56</v>
      </c>
      <c r="P3188" t="str">
        <f t="shared" si="49"/>
        <v>INSERT INTO @DataTable (Deal, AdvanceDate, PROV, DealPurpose, RateType, BEACON, LTV, TDS, GDS, InsuranceType, PrincipalBalance, OccupancyType, AccountStatus, Closed_Date, DelinquencyBucket) VALUES (3187, '2014-06-25', 'ON', 'Purchase', 'ARM', 738, 80, 29.65, 29.41, 'Conv', 566533.35, 'Owner-Occupied', 'Open', '1900-01-00', 'Current');</v>
      </c>
    </row>
    <row r="3189" spans="1:16" x14ac:dyDescent="0.35">
      <c r="A3189" s="22">
        <v>3188</v>
      </c>
      <c r="B3189" s="21">
        <v>40389</v>
      </c>
      <c r="C3189" s="22" t="s">
        <v>57</v>
      </c>
      <c r="D3189" s="22" t="s">
        <v>61</v>
      </c>
      <c r="E3189" s="22" t="s">
        <v>53</v>
      </c>
      <c r="F3189" s="22">
        <v>702</v>
      </c>
      <c r="G3189" s="22">
        <v>80</v>
      </c>
      <c r="H3189" s="22">
        <v>38.01</v>
      </c>
      <c r="I3189" s="22">
        <v>36.229999999999997</v>
      </c>
      <c r="J3189" s="22" t="s">
        <v>54</v>
      </c>
      <c r="K3189" s="23">
        <v>0</v>
      </c>
      <c r="L3189" s="23" t="s">
        <v>55</v>
      </c>
      <c r="M3189" s="23" t="s">
        <v>84</v>
      </c>
      <c r="N3189" s="27">
        <v>42475</v>
      </c>
      <c r="O3189" s="23" t="s">
        <v>56</v>
      </c>
      <c r="P3189" t="str">
        <f t="shared" si="49"/>
        <v>INSERT INTO @DataTable (Deal, AdvanceDate, PROV, DealPurpose, RateType, BEACON, LTV, TDS, GDS, InsuranceType, PrincipalBalance, OccupancyType, AccountStatus, Closed_Date, DelinquencyBucket) VALUES (3188, '2010-07-30', 'ON', 'Purchase', 'Fixed', 702, 80, 38.01, 36.23, 'Conv', 0, 'Owner-Occupied', 'Closed', '2016-04-15', 'Current');</v>
      </c>
    </row>
    <row r="3190" spans="1:16" x14ac:dyDescent="0.35">
      <c r="A3190" s="19">
        <v>3189</v>
      </c>
      <c r="B3190" s="18">
        <v>41043</v>
      </c>
      <c r="C3190" s="19" t="s">
        <v>57</v>
      </c>
      <c r="D3190" s="19" t="s">
        <v>61</v>
      </c>
      <c r="E3190" s="19" t="s">
        <v>53</v>
      </c>
      <c r="F3190" s="19">
        <v>744</v>
      </c>
      <c r="G3190" s="19">
        <v>91.2</v>
      </c>
      <c r="H3190" s="19">
        <v>38.99</v>
      </c>
      <c r="I3190" s="19">
        <v>21.08</v>
      </c>
      <c r="J3190" s="19" t="s">
        <v>60</v>
      </c>
      <c r="K3190" s="20">
        <v>233705.45</v>
      </c>
      <c r="L3190" s="20" t="s">
        <v>55</v>
      </c>
      <c r="M3190" s="20" t="s">
        <v>83</v>
      </c>
      <c r="N3190" s="26"/>
      <c r="O3190" s="20" t="s">
        <v>56</v>
      </c>
      <c r="P3190" t="str">
        <f t="shared" si="49"/>
        <v>INSERT INTO @DataTable (Deal, AdvanceDate, PROV, DealPurpose, RateType, BEACON, LTV, TDS, GDS, InsuranceType, PrincipalBalance, OccupancyType, AccountStatus, Closed_Date, DelinquencyBucket) VALUES (3189, '2012-05-14', 'ON', 'Purchase', 'Fixed', 744, 91.2, 38.99, 21.08, 'HiRatio', 233705.45, 'Owner-Occupied', 'Open', '1900-01-00', 'Current');</v>
      </c>
    </row>
    <row r="3191" spans="1:16" x14ac:dyDescent="0.35">
      <c r="A3191" s="22">
        <v>3190</v>
      </c>
      <c r="B3191" s="21">
        <v>41683</v>
      </c>
      <c r="C3191" s="22" t="s">
        <v>57</v>
      </c>
      <c r="D3191" s="22" t="s">
        <v>64</v>
      </c>
      <c r="E3191" s="22" t="s">
        <v>40</v>
      </c>
      <c r="F3191" s="22">
        <v>734</v>
      </c>
      <c r="G3191" s="22">
        <v>95</v>
      </c>
      <c r="H3191" s="22">
        <v>28.83</v>
      </c>
      <c r="I3191" s="22">
        <v>22.07</v>
      </c>
      <c r="J3191" s="22" t="s">
        <v>60</v>
      </c>
      <c r="K3191" s="23">
        <v>427393.07</v>
      </c>
      <c r="L3191" s="23" t="s">
        <v>55</v>
      </c>
      <c r="M3191" s="23" t="s">
        <v>83</v>
      </c>
      <c r="N3191" s="27"/>
      <c r="O3191" s="23" t="s">
        <v>56</v>
      </c>
      <c r="P3191" t="str">
        <f t="shared" si="49"/>
        <v>INSERT INTO @DataTable (Deal, AdvanceDate, PROV, DealPurpose, RateType, BEACON, LTV, TDS, GDS, InsuranceType, PrincipalBalance, OccupancyType, AccountStatus, Closed_Date, DelinquencyBucket) VALUES (3190, '2014-02-13', 'ON', 'Purchase with Improvements', 'ARM', 734, 95, 28.83, 22.07, 'HiRatio', 427393.07, 'Owner-Occupied', 'Open', '1900-01-00', 'Current');</v>
      </c>
    </row>
    <row r="3192" spans="1:16" x14ac:dyDescent="0.35">
      <c r="A3192" s="19">
        <v>3191</v>
      </c>
      <c r="B3192" s="18">
        <v>40424</v>
      </c>
      <c r="C3192" s="19" t="s">
        <v>57</v>
      </c>
      <c r="D3192" s="19" t="s">
        <v>52</v>
      </c>
      <c r="E3192" s="19" t="s">
        <v>53</v>
      </c>
      <c r="F3192" s="19">
        <v>722</v>
      </c>
      <c r="G3192" s="19">
        <v>90</v>
      </c>
      <c r="H3192" s="19">
        <v>29.31</v>
      </c>
      <c r="I3192" s="19">
        <v>18.61</v>
      </c>
      <c r="J3192" s="19" t="s">
        <v>60</v>
      </c>
      <c r="K3192" s="20">
        <v>0</v>
      </c>
      <c r="L3192" s="20" t="s">
        <v>55</v>
      </c>
      <c r="M3192" s="20" t="s">
        <v>84</v>
      </c>
      <c r="N3192" s="26">
        <v>41534</v>
      </c>
      <c r="O3192" s="20" t="s">
        <v>56</v>
      </c>
      <c r="P3192" t="str">
        <f t="shared" si="49"/>
        <v>INSERT INTO @DataTable (Deal, AdvanceDate, PROV, DealPurpose, RateType, BEACON, LTV, TDS, GDS, InsuranceType, PrincipalBalance, OccupancyType, AccountStatus, Closed_Date, DelinquencyBucket) VALUES (3191, '2010-09-03', 'ON', 'Refinance External', 'Fixed', 722, 90, 29.31, 18.61, 'HiRatio', 0, 'Owner-Occupied', 'Closed', '2013-09-17', 'Current');</v>
      </c>
    </row>
    <row r="3193" spans="1:16" x14ac:dyDescent="0.35">
      <c r="A3193" s="22">
        <v>3192</v>
      </c>
      <c r="B3193" s="21">
        <v>42726</v>
      </c>
      <c r="C3193" s="22" t="s">
        <v>58</v>
      </c>
      <c r="D3193" s="22" t="s">
        <v>61</v>
      </c>
      <c r="E3193" s="22" t="s">
        <v>53</v>
      </c>
      <c r="F3193" s="22">
        <v>712</v>
      </c>
      <c r="G3193" s="22">
        <v>85</v>
      </c>
      <c r="H3193" s="22">
        <v>22.08</v>
      </c>
      <c r="I3193" s="22">
        <v>22</v>
      </c>
      <c r="J3193" s="22" t="s">
        <v>60</v>
      </c>
      <c r="K3193" s="23">
        <v>536224.56000000006</v>
      </c>
      <c r="L3193" s="23" t="s">
        <v>55</v>
      </c>
      <c r="M3193" s="23" t="s">
        <v>83</v>
      </c>
      <c r="N3193" s="27"/>
      <c r="O3193" s="23" t="s">
        <v>56</v>
      </c>
      <c r="P3193" t="str">
        <f t="shared" si="49"/>
        <v>INSERT INTO @DataTable (Deal, AdvanceDate, PROV, DealPurpose, RateType, BEACON, LTV, TDS, GDS, InsuranceType, PrincipalBalance, OccupancyType, AccountStatus, Closed_Date, DelinquencyBucket) VALUES (3192, '2016-12-22', 'BC', 'Purchase', 'Fixed', 712, 85, 22.08, 22, 'HiRatio', 536224.56, 'Owner-Occupied', 'Open', '1900-01-00', 'Current');</v>
      </c>
    </row>
    <row r="3194" spans="1:16" x14ac:dyDescent="0.35">
      <c r="A3194" s="19">
        <v>3193</v>
      </c>
      <c r="B3194" s="18">
        <v>40535</v>
      </c>
      <c r="C3194" s="19" t="s">
        <v>63</v>
      </c>
      <c r="D3194" s="19" t="s">
        <v>61</v>
      </c>
      <c r="E3194" s="19" t="s">
        <v>53</v>
      </c>
      <c r="F3194" s="19">
        <v>0</v>
      </c>
      <c r="G3194" s="19">
        <v>94.76</v>
      </c>
      <c r="H3194" s="19">
        <v>34.04</v>
      </c>
      <c r="I3194" s="19">
        <v>34.04</v>
      </c>
      <c r="J3194" s="19" t="s">
        <v>60</v>
      </c>
      <c r="K3194" s="20">
        <v>231162.44</v>
      </c>
      <c r="L3194" s="20" t="s">
        <v>55</v>
      </c>
      <c r="M3194" s="20" t="s">
        <v>83</v>
      </c>
      <c r="N3194" s="26"/>
      <c r="O3194" s="20" t="s">
        <v>56</v>
      </c>
      <c r="P3194" t="str">
        <f t="shared" si="49"/>
        <v>INSERT INTO @DataTable (Deal, AdvanceDate, PROV, DealPurpose, RateType, BEACON, LTV, TDS, GDS, InsuranceType, PrincipalBalance, OccupancyType, AccountStatus, Closed_Date, DelinquencyBucket) VALUES (3193, '2010-12-23', 'SK', 'Purchase', 'Fixed', 0, 94.76, 34.04, 34.04, 'HiRatio', 231162.44, 'Owner-Occupied', 'Open', '1900-01-00', 'Current');</v>
      </c>
    </row>
    <row r="3195" spans="1:16" x14ac:dyDescent="0.35">
      <c r="A3195" s="22">
        <v>3194</v>
      </c>
      <c r="B3195" s="21">
        <v>40413</v>
      </c>
      <c r="C3195" s="22" t="s">
        <v>51</v>
      </c>
      <c r="D3195" s="22" t="s">
        <v>61</v>
      </c>
      <c r="E3195" s="22" t="s">
        <v>53</v>
      </c>
      <c r="F3195" s="22">
        <v>725</v>
      </c>
      <c r="G3195" s="22">
        <v>95</v>
      </c>
      <c r="H3195" s="22">
        <v>43</v>
      </c>
      <c r="I3195" s="22">
        <v>32.69</v>
      </c>
      <c r="J3195" s="22" t="s">
        <v>60</v>
      </c>
      <c r="K3195" s="23">
        <v>0</v>
      </c>
      <c r="L3195" s="23" t="s">
        <v>55</v>
      </c>
      <c r="M3195" s="23" t="s">
        <v>84</v>
      </c>
      <c r="N3195" s="27">
        <v>41842</v>
      </c>
      <c r="O3195" s="23" t="s">
        <v>56</v>
      </c>
      <c r="P3195" t="str">
        <f t="shared" si="49"/>
        <v>INSERT INTO @DataTable (Deal, AdvanceDate, PROV, DealPurpose, RateType, BEACON, LTV, TDS, GDS, InsuranceType, PrincipalBalance, OccupancyType, AccountStatus, Closed_Date, DelinquencyBucket) VALUES (3194, '2010-08-23', 'AB', 'Purchase', 'Fixed', 725, 95, 43, 32.69, 'HiRatio', 0, 'Owner-Occupied', 'Closed', '2014-07-22', 'Current');</v>
      </c>
    </row>
    <row r="3196" spans="1:16" x14ac:dyDescent="0.35">
      <c r="A3196" s="19">
        <v>3195</v>
      </c>
      <c r="B3196" s="18">
        <v>41726</v>
      </c>
      <c r="C3196" s="19" t="s">
        <v>51</v>
      </c>
      <c r="D3196" s="19" t="s">
        <v>61</v>
      </c>
      <c r="E3196" s="19" t="s">
        <v>53</v>
      </c>
      <c r="F3196" s="19">
        <v>641</v>
      </c>
      <c r="G3196" s="19">
        <v>94.91</v>
      </c>
      <c r="H3196" s="19">
        <v>39.47</v>
      </c>
      <c r="I3196" s="19">
        <v>26.79</v>
      </c>
      <c r="J3196" s="19" t="s">
        <v>60</v>
      </c>
      <c r="K3196" s="20">
        <v>243452.59</v>
      </c>
      <c r="L3196" s="20" t="s">
        <v>55</v>
      </c>
      <c r="M3196" s="20" t="s">
        <v>83</v>
      </c>
      <c r="N3196" s="26"/>
      <c r="O3196" s="20" t="s">
        <v>56</v>
      </c>
      <c r="P3196" t="str">
        <f t="shared" si="49"/>
        <v>INSERT INTO @DataTable (Deal, AdvanceDate, PROV, DealPurpose, RateType, BEACON, LTV, TDS, GDS, InsuranceType, PrincipalBalance, OccupancyType, AccountStatus, Closed_Date, DelinquencyBucket) VALUES (3195, '2014-03-28', 'AB', 'Purchase', 'Fixed', 641, 94.91, 39.47, 26.79, 'HiRatio', 243452.59, 'Owner-Occupied', 'Open', '1900-01-00', 'Current');</v>
      </c>
    </row>
    <row r="3197" spans="1:16" x14ac:dyDescent="0.35">
      <c r="A3197" s="22">
        <v>3196</v>
      </c>
      <c r="B3197" s="21">
        <v>40388</v>
      </c>
      <c r="C3197" s="22" t="s">
        <v>58</v>
      </c>
      <c r="D3197" s="22" t="s">
        <v>61</v>
      </c>
      <c r="E3197" s="22" t="s">
        <v>40</v>
      </c>
      <c r="F3197" s="22">
        <v>729</v>
      </c>
      <c r="G3197" s="22">
        <v>79.95</v>
      </c>
      <c r="H3197" s="22">
        <v>36.71</v>
      </c>
      <c r="I3197" s="22">
        <v>29.45</v>
      </c>
      <c r="J3197" s="22" t="s">
        <v>54</v>
      </c>
      <c r="K3197" s="23">
        <v>0</v>
      </c>
      <c r="L3197" s="23" t="s">
        <v>55</v>
      </c>
      <c r="M3197" s="23" t="s">
        <v>84</v>
      </c>
      <c r="N3197" s="27">
        <v>40693</v>
      </c>
      <c r="O3197" s="23" t="s">
        <v>56</v>
      </c>
      <c r="P3197" t="str">
        <f t="shared" si="49"/>
        <v>INSERT INTO @DataTable (Deal, AdvanceDate, PROV, DealPurpose, RateType, BEACON, LTV, TDS, GDS, InsuranceType, PrincipalBalance, OccupancyType, AccountStatus, Closed_Date, DelinquencyBucket) VALUES (3196, '2010-07-29', 'BC', 'Purchase', 'ARM', 729, 79.95, 36.71, 29.45, 'Conv', 0, 'Owner-Occupied', 'Closed', '2011-05-30', 'Current');</v>
      </c>
    </row>
    <row r="3198" spans="1:16" x14ac:dyDescent="0.35">
      <c r="A3198" s="19">
        <v>3197</v>
      </c>
      <c r="B3198" s="18">
        <v>42698</v>
      </c>
      <c r="C3198" s="19" t="s">
        <v>51</v>
      </c>
      <c r="D3198" s="19" t="s">
        <v>61</v>
      </c>
      <c r="E3198" s="19" t="s">
        <v>53</v>
      </c>
      <c r="F3198" s="19">
        <v>844</v>
      </c>
      <c r="G3198" s="19">
        <v>88.24</v>
      </c>
      <c r="H3198" s="19">
        <v>32.42</v>
      </c>
      <c r="I3198" s="19">
        <v>31.43</v>
      </c>
      <c r="J3198" s="19" t="s">
        <v>60</v>
      </c>
      <c r="K3198" s="20">
        <v>305523.12</v>
      </c>
      <c r="L3198" s="20" t="s">
        <v>55</v>
      </c>
      <c r="M3198" s="20" t="s">
        <v>83</v>
      </c>
      <c r="N3198" s="26"/>
      <c r="O3198" s="20" t="s">
        <v>56</v>
      </c>
      <c r="P3198" t="str">
        <f t="shared" si="49"/>
        <v>INSERT INTO @DataTable (Deal, AdvanceDate, PROV, DealPurpose, RateType, BEACON, LTV, TDS, GDS, InsuranceType, PrincipalBalance, OccupancyType, AccountStatus, Closed_Date, DelinquencyBucket) VALUES (3197, '2016-11-24', 'AB', 'Purchase', 'Fixed', 844, 88.24, 32.42, 31.43, 'HiRatio', 305523.12, 'Owner-Occupied', 'Open', '1900-01-00', 'Current');</v>
      </c>
    </row>
    <row r="3199" spans="1:16" x14ac:dyDescent="0.35">
      <c r="A3199" s="22">
        <v>3198</v>
      </c>
      <c r="B3199" s="21">
        <v>40438</v>
      </c>
      <c r="C3199" s="22" t="s">
        <v>58</v>
      </c>
      <c r="D3199" s="22" t="s">
        <v>52</v>
      </c>
      <c r="E3199" s="22" t="s">
        <v>40</v>
      </c>
      <c r="F3199" s="22">
        <v>681</v>
      </c>
      <c r="G3199" s="22">
        <v>80</v>
      </c>
      <c r="H3199" s="22">
        <v>16.079999999999998</v>
      </c>
      <c r="I3199" s="22">
        <v>10.82</v>
      </c>
      <c r="J3199" s="22" t="s">
        <v>54</v>
      </c>
      <c r="K3199" s="23">
        <v>120014.07</v>
      </c>
      <c r="L3199" s="23" t="s">
        <v>62</v>
      </c>
      <c r="M3199" s="23" t="s">
        <v>83</v>
      </c>
      <c r="N3199" s="27"/>
      <c r="O3199" s="23" t="s">
        <v>56</v>
      </c>
      <c r="P3199" t="str">
        <f t="shared" si="49"/>
        <v>INSERT INTO @DataTable (Deal, AdvanceDate, PROV, DealPurpose, RateType, BEACON, LTV, TDS, GDS, InsuranceType, PrincipalBalance, OccupancyType, AccountStatus, Closed_Date, DelinquencyBucket) VALUES (3198, '2010-09-17', 'BC', 'Refinance External', 'ARM', 681, 80, 16.08, 10.82, 'Conv', 120014.07, 'Rental', 'Open', '1900-01-00', 'Current');</v>
      </c>
    </row>
    <row r="3200" spans="1:16" x14ac:dyDescent="0.35">
      <c r="A3200" s="19">
        <v>3199</v>
      </c>
      <c r="B3200" s="18">
        <v>42110</v>
      </c>
      <c r="C3200" s="19" t="s">
        <v>57</v>
      </c>
      <c r="D3200" s="19" t="s">
        <v>59</v>
      </c>
      <c r="E3200" s="19" t="s">
        <v>40</v>
      </c>
      <c r="F3200" s="19">
        <v>793</v>
      </c>
      <c r="G3200" s="19">
        <v>67.650000000000006</v>
      </c>
      <c r="H3200" s="19">
        <v>21.19</v>
      </c>
      <c r="I3200" s="19">
        <v>17.23</v>
      </c>
      <c r="J3200" s="19" t="s">
        <v>54</v>
      </c>
      <c r="K3200" s="20">
        <v>226667.67</v>
      </c>
      <c r="L3200" s="20" t="s">
        <v>55</v>
      </c>
      <c r="M3200" s="20" t="s">
        <v>83</v>
      </c>
      <c r="N3200" s="26"/>
      <c r="O3200" s="20" t="s">
        <v>56</v>
      </c>
      <c r="P3200" t="str">
        <f t="shared" si="49"/>
        <v>INSERT INTO @DataTable (Deal, AdvanceDate, PROV, DealPurpose, RateType, BEACON, LTV, TDS, GDS, InsuranceType, PrincipalBalance, OccupancyType, AccountStatus, Closed_Date, DelinquencyBucket) VALUES (3199, '2015-04-16', 'ON', 'Transfer', 'ARM', 793, 67.65, 21.19, 17.23, 'Conv', 226667.67, 'Owner-Occupied', 'Open', '1900-01-00', 'Current');</v>
      </c>
    </row>
    <row r="3201" spans="1:16" x14ac:dyDescent="0.35">
      <c r="A3201" s="22">
        <v>3200</v>
      </c>
      <c r="B3201" s="21">
        <v>41712</v>
      </c>
      <c r="C3201" s="22" t="s">
        <v>51</v>
      </c>
      <c r="D3201" s="22" t="s">
        <v>61</v>
      </c>
      <c r="E3201" s="22" t="s">
        <v>53</v>
      </c>
      <c r="F3201" s="22">
        <v>736</v>
      </c>
      <c r="G3201" s="22">
        <v>95</v>
      </c>
      <c r="H3201" s="22">
        <v>43.61</v>
      </c>
      <c r="I3201" s="22">
        <v>30.25</v>
      </c>
      <c r="J3201" s="22" t="s">
        <v>60</v>
      </c>
      <c r="K3201" s="23">
        <v>171175.88</v>
      </c>
      <c r="L3201" s="23" t="s">
        <v>55</v>
      </c>
      <c r="M3201" s="23" t="s">
        <v>83</v>
      </c>
      <c r="N3201" s="27"/>
      <c r="O3201" s="23" t="s">
        <v>56</v>
      </c>
      <c r="P3201" t="str">
        <f t="shared" si="49"/>
        <v>INSERT INTO @DataTable (Deal, AdvanceDate, PROV, DealPurpose, RateType, BEACON, LTV, TDS, GDS, InsuranceType, PrincipalBalance, OccupancyType, AccountStatus, Closed_Date, DelinquencyBucket) VALUES (3200, '2014-03-14', 'AB', 'Purchase', 'Fixed', 736, 95, 43.61, 30.25, 'HiRatio', 171175.88, 'Owner-Occupied', 'Open', '1900-01-00', 'Current');</v>
      </c>
    </row>
    <row r="3202" spans="1:16" x14ac:dyDescent="0.35">
      <c r="A3202" s="19">
        <v>3201</v>
      </c>
      <c r="B3202" s="18">
        <v>41008</v>
      </c>
      <c r="C3202" s="19" t="s">
        <v>51</v>
      </c>
      <c r="D3202" s="19" t="s">
        <v>61</v>
      </c>
      <c r="E3202" s="19" t="s">
        <v>53</v>
      </c>
      <c r="F3202" s="19">
        <v>811</v>
      </c>
      <c r="G3202" s="19">
        <v>93.75</v>
      </c>
      <c r="H3202" s="19">
        <v>36.549999999999997</v>
      </c>
      <c r="I3202" s="19">
        <v>31.14</v>
      </c>
      <c r="J3202" s="19" t="s">
        <v>60</v>
      </c>
      <c r="K3202" s="20">
        <v>258282.09</v>
      </c>
      <c r="L3202" s="20" t="s">
        <v>55</v>
      </c>
      <c r="M3202" s="20" t="s">
        <v>83</v>
      </c>
      <c r="N3202" s="26"/>
      <c r="O3202" s="20" t="s">
        <v>56</v>
      </c>
      <c r="P3202" t="str">
        <f t="shared" si="49"/>
        <v>INSERT INTO @DataTable (Deal, AdvanceDate, PROV, DealPurpose, RateType, BEACON, LTV, TDS, GDS, InsuranceType, PrincipalBalance, OccupancyType, AccountStatus, Closed_Date, DelinquencyBucket) VALUES (3201, '2012-04-09', 'AB', 'Purchase', 'Fixed', 811, 93.75, 36.55, 31.14, 'HiRatio', 258282.09, 'Owner-Occupied', 'Open', '1900-01-00', 'Current');</v>
      </c>
    </row>
    <row r="3203" spans="1:16" x14ac:dyDescent="0.35">
      <c r="A3203" s="22">
        <v>3202</v>
      </c>
      <c r="B3203" s="21">
        <v>40527</v>
      </c>
      <c r="C3203" s="22" t="s">
        <v>51</v>
      </c>
      <c r="D3203" s="22" t="s">
        <v>61</v>
      </c>
      <c r="E3203" s="22" t="s">
        <v>40</v>
      </c>
      <c r="F3203" s="22">
        <v>785</v>
      </c>
      <c r="G3203" s="22">
        <v>95</v>
      </c>
      <c r="H3203" s="22">
        <v>35.57</v>
      </c>
      <c r="I3203" s="22">
        <v>35.56</v>
      </c>
      <c r="J3203" s="22" t="s">
        <v>60</v>
      </c>
      <c r="K3203" s="23">
        <v>183886.39</v>
      </c>
      <c r="L3203" s="23" t="s">
        <v>55</v>
      </c>
      <c r="M3203" s="23" t="s">
        <v>83</v>
      </c>
      <c r="N3203" s="27"/>
      <c r="O3203" s="23" t="s">
        <v>56</v>
      </c>
      <c r="P3203" t="str">
        <f t="shared" ref="P3203:P3266" si="50">"INSERT INTO @DataTable (Deal, AdvanceDate, PROV, DealPurpose, RateType, BEACON, LTV, TDS, GDS, InsuranceType, PrincipalBalance, OccupancyType, AccountStatus, Closed_Date, DelinquencyBucket) VALUES (" &amp; A3203 &amp; ", " &amp; "'" &amp; TEXT(B3203, "yyyy-mm-dd") &amp; "', '" &amp; C3203 &amp; "', '" &amp; D3203 &amp; "', '" &amp; E3203 &amp; "', " &amp; F3203 &amp; ", " &amp; G3203 &amp; ", " &amp; H3203 &amp; ", " &amp; I3203 &amp; ", '" &amp; J3203 &amp; "', " &amp; K3203 &amp; ", '" &amp; L3203 &amp; "', '" &amp; M3203 &amp; "', '" &amp;TEXT(N3203, "yyyy-mm-dd") &amp; "', '" &amp; O3203 &amp; "');"</f>
        <v>INSERT INTO @DataTable (Deal, AdvanceDate, PROV, DealPurpose, RateType, BEACON, LTV, TDS, GDS, InsuranceType, PrincipalBalance, OccupancyType, AccountStatus, Closed_Date, DelinquencyBucket) VALUES (3202, '2010-12-15', 'AB', 'Purchase', 'ARM', 785, 95, 35.57, 35.56, 'HiRatio', 183886.39, 'Owner-Occupied', 'Open', '1900-01-00', 'Current');</v>
      </c>
    </row>
    <row r="3204" spans="1:16" x14ac:dyDescent="0.35">
      <c r="A3204" s="19">
        <v>3203</v>
      </c>
      <c r="B3204" s="18">
        <v>41075</v>
      </c>
      <c r="C3204" s="19" t="s">
        <v>57</v>
      </c>
      <c r="D3204" s="19" t="s">
        <v>52</v>
      </c>
      <c r="E3204" s="19" t="s">
        <v>53</v>
      </c>
      <c r="F3204" s="19">
        <v>807</v>
      </c>
      <c r="G3204" s="19">
        <v>70</v>
      </c>
      <c r="H3204" s="19">
        <v>39.04</v>
      </c>
      <c r="I3204" s="19">
        <v>36.89</v>
      </c>
      <c r="J3204" s="19" t="s">
        <v>54</v>
      </c>
      <c r="K3204" s="20">
        <v>308288.69</v>
      </c>
      <c r="L3204" s="20" t="s">
        <v>55</v>
      </c>
      <c r="M3204" s="20" t="s">
        <v>83</v>
      </c>
      <c r="N3204" s="26"/>
      <c r="O3204" s="20" t="s">
        <v>56</v>
      </c>
      <c r="P3204" t="str">
        <f t="shared" si="50"/>
        <v>INSERT INTO @DataTable (Deal, AdvanceDate, PROV, DealPurpose, RateType, BEACON, LTV, TDS, GDS, InsuranceType, PrincipalBalance, OccupancyType, AccountStatus, Closed_Date, DelinquencyBucket) VALUES (3203, '2012-06-15', 'ON', 'Refinance External', 'Fixed', 807, 70, 39.04, 36.89, 'Conv', 308288.69, 'Owner-Occupied', 'Open', '1900-01-00', 'Current');</v>
      </c>
    </row>
    <row r="3205" spans="1:16" x14ac:dyDescent="0.35">
      <c r="A3205" s="22">
        <v>3204</v>
      </c>
      <c r="B3205" s="21">
        <v>40872</v>
      </c>
      <c r="C3205" s="22" t="s">
        <v>51</v>
      </c>
      <c r="D3205" s="22" t="s">
        <v>61</v>
      </c>
      <c r="E3205" s="22" t="s">
        <v>53</v>
      </c>
      <c r="F3205" s="22">
        <v>799</v>
      </c>
      <c r="G3205" s="22">
        <v>57.14</v>
      </c>
      <c r="H3205" s="22">
        <v>36.4</v>
      </c>
      <c r="I3205" s="22">
        <v>35.799999999999997</v>
      </c>
      <c r="J3205" s="22" t="s">
        <v>54</v>
      </c>
      <c r="K3205" s="23">
        <v>0</v>
      </c>
      <c r="L3205" s="23" t="s">
        <v>55</v>
      </c>
      <c r="M3205" s="23" t="s">
        <v>84</v>
      </c>
      <c r="N3205" s="27">
        <v>42212</v>
      </c>
      <c r="O3205" s="23" t="s">
        <v>56</v>
      </c>
      <c r="P3205" t="str">
        <f t="shared" si="50"/>
        <v>INSERT INTO @DataTable (Deal, AdvanceDate, PROV, DealPurpose, RateType, BEACON, LTV, TDS, GDS, InsuranceType, PrincipalBalance, OccupancyType, AccountStatus, Closed_Date, DelinquencyBucket) VALUES (3204, '2011-11-25', 'AB', 'Purchase', 'Fixed', 799, 57.14, 36.4, 35.8, 'Conv', 0, 'Owner-Occupied', 'Closed', '2015-07-27', 'Current');</v>
      </c>
    </row>
    <row r="3206" spans="1:16" x14ac:dyDescent="0.35">
      <c r="A3206" s="19">
        <v>3205</v>
      </c>
      <c r="B3206" s="18">
        <v>41649</v>
      </c>
      <c r="C3206" s="19" t="s">
        <v>57</v>
      </c>
      <c r="D3206" s="19" t="s">
        <v>61</v>
      </c>
      <c r="E3206" s="19" t="s">
        <v>53</v>
      </c>
      <c r="F3206" s="19">
        <v>709</v>
      </c>
      <c r="G3206" s="19">
        <v>95</v>
      </c>
      <c r="H3206" s="19">
        <v>43.03</v>
      </c>
      <c r="I3206" s="19">
        <v>26.38</v>
      </c>
      <c r="J3206" s="19" t="s">
        <v>60</v>
      </c>
      <c r="K3206" s="20">
        <v>206881.93</v>
      </c>
      <c r="L3206" s="20" t="s">
        <v>55</v>
      </c>
      <c r="M3206" s="20" t="s">
        <v>83</v>
      </c>
      <c r="N3206" s="26"/>
      <c r="O3206" s="20" t="s">
        <v>56</v>
      </c>
      <c r="P3206" t="str">
        <f t="shared" si="50"/>
        <v>INSERT INTO @DataTable (Deal, AdvanceDate, PROV, DealPurpose, RateType, BEACON, LTV, TDS, GDS, InsuranceType, PrincipalBalance, OccupancyType, AccountStatus, Closed_Date, DelinquencyBucket) VALUES (3205, '2014-01-10', 'ON', 'Purchase', 'Fixed', 709, 95, 43.03, 26.38, 'HiRatio', 206881.93, 'Owner-Occupied', 'Open', '1900-01-00', 'Current');</v>
      </c>
    </row>
    <row r="3207" spans="1:16" x14ac:dyDescent="0.35">
      <c r="A3207" s="22">
        <v>3206</v>
      </c>
      <c r="B3207" s="21">
        <v>42384</v>
      </c>
      <c r="C3207" s="22" t="s">
        <v>57</v>
      </c>
      <c r="D3207" s="22" t="s">
        <v>61</v>
      </c>
      <c r="E3207" s="22" t="s">
        <v>53</v>
      </c>
      <c r="F3207" s="22">
        <v>741</v>
      </c>
      <c r="G3207" s="22">
        <v>95</v>
      </c>
      <c r="H3207" s="22">
        <v>40.159999999999997</v>
      </c>
      <c r="I3207" s="22">
        <v>33.28</v>
      </c>
      <c r="J3207" s="22" t="s">
        <v>60</v>
      </c>
      <c r="K3207" s="23">
        <v>315470.27</v>
      </c>
      <c r="L3207" s="23" t="s">
        <v>55</v>
      </c>
      <c r="M3207" s="23" t="s">
        <v>83</v>
      </c>
      <c r="N3207" s="27"/>
      <c r="O3207" s="23" t="s">
        <v>56</v>
      </c>
      <c r="P3207" t="str">
        <f t="shared" si="50"/>
        <v>INSERT INTO @DataTable (Deal, AdvanceDate, PROV, DealPurpose, RateType, BEACON, LTV, TDS, GDS, InsuranceType, PrincipalBalance, OccupancyType, AccountStatus, Closed_Date, DelinquencyBucket) VALUES (3206, '2016-01-15', 'ON', 'Purchase', 'Fixed', 741, 95, 40.16, 33.28, 'HiRatio', 315470.27, 'Owner-Occupied', 'Open', '1900-01-00', 'Current');</v>
      </c>
    </row>
    <row r="3208" spans="1:16" x14ac:dyDescent="0.35">
      <c r="A3208" s="19">
        <v>3207</v>
      </c>
      <c r="B3208" s="18">
        <v>41626</v>
      </c>
      <c r="C3208" s="19" t="s">
        <v>57</v>
      </c>
      <c r="D3208" s="19" t="s">
        <v>61</v>
      </c>
      <c r="E3208" s="19" t="s">
        <v>40</v>
      </c>
      <c r="F3208" s="19">
        <v>701</v>
      </c>
      <c r="G3208" s="19">
        <v>95</v>
      </c>
      <c r="H3208" s="19">
        <v>33.26</v>
      </c>
      <c r="I3208" s="19">
        <v>9.2799999999999994</v>
      </c>
      <c r="J3208" s="19" t="s">
        <v>60</v>
      </c>
      <c r="K3208" s="20">
        <v>222510.13</v>
      </c>
      <c r="L3208" s="20" t="s">
        <v>66</v>
      </c>
      <c r="M3208" s="20" t="s">
        <v>83</v>
      </c>
      <c r="N3208" s="26"/>
      <c r="O3208" s="20" t="s">
        <v>56</v>
      </c>
      <c r="P3208" t="str">
        <f t="shared" si="50"/>
        <v>INSERT INTO @DataTable (Deal, AdvanceDate, PROV, DealPurpose, RateType, BEACON, LTV, TDS, GDS, InsuranceType, PrincipalBalance, OccupancyType, AccountStatus, Closed_Date, DelinquencyBucket) VALUES (3207, '2013-12-18', 'ON', 'Purchase', 'ARM', 701, 95, 33.26, 9.28, 'HiRatio', 222510.13, 'Second Home', 'Open', '1900-01-00', 'Current');</v>
      </c>
    </row>
    <row r="3209" spans="1:16" x14ac:dyDescent="0.35">
      <c r="A3209" s="22">
        <v>3208</v>
      </c>
      <c r="B3209" s="21">
        <v>41941</v>
      </c>
      <c r="C3209" s="22" t="s">
        <v>57</v>
      </c>
      <c r="D3209" s="22" t="s">
        <v>52</v>
      </c>
      <c r="E3209" s="22" t="s">
        <v>53</v>
      </c>
      <c r="F3209" s="22">
        <v>645</v>
      </c>
      <c r="G3209" s="22">
        <v>80</v>
      </c>
      <c r="H3209" s="22">
        <v>35.950000000000003</v>
      </c>
      <c r="I3209" s="22">
        <v>32.18</v>
      </c>
      <c r="J3209" s="22" t="s">
        <v>54</v>
      </c>
      <c r="K3209" s="23">
        <v>348035.77</v>
      </c>
      <c r="L3209" s="23" t="s">
        <v>55</v>
      </c>
      <c r="M3209" s="23" t="s">
        <v>83</v>
      </c>
      <c r="N3209" s="27"/>
      <c r="O3209" s="23" t="s">
        <v>56</v>
      </c>
      <c r="P3209" t="str">
        <f t="shared" si="50"/>
        <v>INSERT INTO @DataTable (Deal, AdvanceDate, PROV, DealPurpose, RateType, BEACON, LTV, TDS, GDS, InsuranceType, PrincipalBalance, OccupancyType, AccountStatus, Closed_Date, DelinquencyBucket) VALUES (3208, '2014-10-29', 'ON', 'Refinance External', 'Fixed', 645, 80, 35.95, 32.18, 'Conv', 348035.77, 'Owner-Occupied', 'Open', '1900-01-00', 'Current');</v>
      </c>
    </row>
    <row r="3210" spans="1:16" x14ac:dyDescent="0.35">
      <c r="A3210" s="19">
        <v>3209</v>
      </c>
      <c r="B3210" s="18">
        <v>40357</v>
      </c>
      <c r="C3210" s="19" t="s">
        <v>57</v>
      </c>
      <c r="D3210" s="19" t="s">
        <v>61</v>
      </c>
      <c r="E3210" s="19" t="s">
        <v>53</v>
      </c>
      <c r="F3210" s="19">
        <v>766</v>
      </c>
      <c r="G3210" s="19">
        <v>90</v>
      </c>
      <c r="H3210" s="19">
        <v>34.61</v>
      </c>
      <c r="I3210" s="19">
        <v>25.24</v>
      </c>
      <c r="J3210" s="19" t="s">
        <v>60</v>
      </c>
      <c r="K3210" s="20">
        <v>0</v>
      </c>
      <c r="L3210" s="20" t="s">
        <v>66</v>
      </c>
      <c r="M3210" s="20" t="s">
        <v>84</v>
      </c>
      <c r="N3210" s="26">
        <v>41850</v>
      </c>
      <c r="O3210" s="20" t="s">
        <v>56</v>
      </c>
      <c r="P3210" t="str">
        <f t="shared" si="50"/>
        <v>INSERT INTO @DataTable (Deal, AdvanceDate, PROV, DealPurpose, RateType, BEACON, LTV, TDS, GDS, InsuranceType, PrincipalBalance, OccupancyType, AccountStatus, Closed_Date, DelinquencyBucket) VALUES (3209, '2010-06-28', 'ON', 'Purchase', 'Fixed', 766, 90, 34.61, 25.24, 'HiRatio', 0, 'Second Home', 'Closed', '2014-07-30', 'Current');</v>
      </c>
    </row>
    <row r="3211" spans="1:16" x14ac:dyDescent="0.35">
      <c r="A3211" s="22">
        <v>3210</v>
      </c>
      <c r="B3211" s="21">
        <v>41145</v>
      </c>
      <c r="C3211" s="22" t="s">
        <v>51</v>
      </c>
      <c r="D3211" s="22" t="s">
        <v>72</v>
      </c>
      <c r="E3211" s="22" t="s">
        <v>53</v>
      </c>
      <c r="F3211" s="22">
        <v>688</v>
      </c>
      <c r="G3211" s="22">
        <v>72.58</v>
      </c>
      <c r="H3211" s="22">
        <v>23.28</v>
      </c>
      <c r="I3211" s="22">
        <v>16.25</v>
      </c>
      <c r="J3211" s="22" t="s">
        <v>54</v>
      </c>
      <c r="K3211" s="23">
        <v>0</v>
      </c>
      <c r="L3211" s="23" t="s">
        <v>55</v>
      </c>
      <c r="M3211" s="23" t="s">
        <v>84</v>
      </c>
      <c r="N3211" s="27">
        <v>41564</v>
      </c>
      <c r="O3211" s="23" t="s">
        <v>56</v>
      </c>
      <c r="P3211" t="str">
        <f t="shared" si="50"/>
        <v>INSERT INTO @DataTable (Deal, AdvanceDate, PROV, DealPurpose, RateType, BEACON, LTV, TDS, GDS, InsuranceType, PrincipalBalance, OccupancyType, AccountStatus, Closed_Date, DelinquencyBucket) VALUES (3210, '2012-08-24', 'AB', 'ETO Existing Client', 'Fixed', 688, 72.58, 23.28, 16.25, 'Conv', 0, 'Owner-Occupied', 'Closed', '2013-10-17', 'Current');</v>
      </c>
    </row>
    <row r="3212" spans="1:16" x14ac:dyDescent="0.35">
      <c r="A3212" s="19">
        <v>3211</v>
      </c>
      <c r="B3212" s="18">
        <v>42114</v>
      </c>
      <c r="C3212" s="19" t="s">
        <v>58</v>
      </c>
      <c r="D3212" s="19" t="s">
        <v>52</v>
      </c>
      <c r="E3212" s="19" t="s">
        <v>40</v>
      </c>
      <c r="F3212" s="19">
        <v>712</v>
      </c>
      <c r="G3212" s="19">
        <v>80</v>
      </c>
      <c r="H3212" s="19">
        <v>36.049999999999997</v>
      </c>
      <c r="I3212" s="19">
        <v>26.97</v>
      </c>
      <c r="J3212" s="19" t="s">
        <v>54</v>
      </c>
      <c r="K3212" s="20">
        <v>292872.39</v>
      </c>
      <c r="L3212" s="20" t="s">
        <v>55</v>
      </c>
      <c r="M3212" s="20" t="s">
        <v>83</v>
      </c>
      <c r="N3212" s="26"/>
      <c r="O3212" s="20" t="s">
        <v>56</v>
      </c>
      <c r="P3212" t="str">
        <f t="shared" si="50"/>
        <v>INSERT INTO @DataTable (Deal, AdvanceDate, PROV, DealPurpose, RateType, BEACON, LTV, TDS, GDS, InsuranceType, PrincipalBalance, OccupancyType, AccountStatus, Closed_Date, DelinquencyBucket) VALUES (3211, '2015-04-20', 'BC', 'Refinance External', 'ARM', 712, 80, 36.05, 26.97, 'Conv', 292872.39, 'Owner-Occupied', 'Open', '1900-01-00', 'Current');</v>
      </c>
    </row>
    <row r="3213" spans="1:16" x14ac:dyDescent="0.35">
      <c r="A3213" s="22">
        <v>3212</v>
      </c>
      <c r="B3213" s="21">
        <v>40840</v>
      </c>
      <c r="C3213" s="22" t="s">
        <v>57</v>
      </c>
      <c r="D3213" s="22" t="s">
        <v>61</v>
      </c>
      <c r="E3213" s="22" t="s">
        <v>53</v>
      </c>
      <c r="F3213" s="22">
        <v>744</v>
      </c>
      <c r="G3213" s="22">
        <v>90</v>
      </c>
      <c r="H3213" s="22">
        <v>43.87</v>
      </c>
      <c r="I3213" s="22">
        <v>39.67</v>
      </c>
      <c r="J3213" s="22" t="s">
        <v>60</v>
      </c>
      <c r="K3213" s="23">
        <v>0</v>
      </c>
      <c r="L3213" s="23" t="s">
        <v>55</v>
      </c>
      <c r="M3213" s="23" t="s">
        <v>84</v>
      </c>
      <c r="N3213" s="27">
        <v>42669</v>
      </c>
      <c r="O3213" s="23" t="s">
        <v>56</v>
      </c>
      <c r="P3213" t="str">
        <f t="shared" si="50"/>
        <v>INSERT INTO @DataTable (Deal, AdvanceDate, PROV, DealPurpose, RateType, BEACON, LTV, TDS, GDS, InsuranceType, PrincipalBalance, OccupancyType, AccountStatus, Closed_Date, DelinquencyBucket) VALUES (3212, '2011-10-24', 'ON', 'Purchase', 'Fixed', 744, 90, 43.87, 39.67, 'HiRatio', 0, 'Owner-Occupied', 'Closed', '2016-10-26', 'Current');</v>
      </c>
    </row>
    <row r="3214" spans="1:16" x14ac:dyDescent="0.35">
      <c r="A3214" s="19">
        <v>3213</v>
      </c>
      <c r="B3214" s="18">
        <v>40842</v>
      </c>
      <c r="C3214" s="19" t="s">
        <v>51</v>
      </c>
      <c r="D3214" s="19" t="s">
        <v>61</v>
      </c>
      <c r="E3214" s="19" t="s">
        <v>53</v>
      </c>
      <c r="F3214" s="19">
        <v>741</v>
      </c>
      <c r="G3214" s="19">
        <v>90</v>
      </c>
      <c r="H3214" s="19">
        <v>35.18</v>
      </c>
      <c r="I3214" s="19">
        <v>35.18</v>
      </c>
      <c r="J3214" s="19" t="s">
        <v>60</v>
      </c>
      <c r="K3214" s="20">
        <v>0</v>
      </c>
      <c r="L3214" s="20" t="s">
        <v>55</v>
      </c>
      <c r="M3214" s="20" t="s">
        <v>84</v>
      </c>
      <c r="N3214" s="26">
        <v>42256</v>
      </c>
      <c r="O3214" s="20" t="s">
        <v>56</v>
      </c>
      <c r="P3214" t="str">
        <f t="shared" si="50"/>
        <v>INSERT INTO @DataTable (Deal, AdvanceDate, PROV, DealPurpose, RateType, BEACON, LTV, TDS, GDS, InsuranceType, PrincipalBalance, OccupancyType, AccountStatus, Closed_Date, DelinquencyBucket) VALUES (3213, '2011-10-26', 'AB', 'Purchase', 'Fixed', 741, 90, 35.18, 35.18, 'HiRatio', 0, 'Owner-Occupied', 'Closed', '2015-09-09', 'Current');</v>
      </c>
    </row>
    <row r="3215" spans="1:16" x14ac:dyDescent="0.35">
      <c r="A3215" s="22">
        <v>3214</v>
      </c>
      <c r="B3215" s="21">
        <v>42551</v>
      </c>
      <c r="C3215" s="22" t="s">
        <v>57</v>
      </c>
      <c r="D3215" s="22" t="s">
        <v>75</v>
      </c>
      <c r="E3215" s="22" t="s">
        <v>40</v>
      </c>
      <c r="F3215" s="22">
        <v>772</v>
      </c>
      <c r="G3215" s="22">
        <v>80</v>
      </c>
      <c r="H3215" s="22">
        <v>35.270000000000003</v>
      </c>
      <c r="I3215" s="22">
        <v>26.28</v>
      </c>
      <c r="J3215" s="22" t="s">
        <v>54</v>
      </c>
      <c r="K3215" s="23">
        <v>387688.75</v>
      </c>
      <c r="L3215" s="23" t="s">
        <v>55</v>
      </c>
      <c r="M3215" s="23" t="s">
        <v>83</v>
      </c>
      <c r="N3215" s="27"/>
      <c r="O3215" s="23" t="s">
        <v>56</v>
      </c>
      <c r="P3215" t="str">
        <f t="shared" si="50"/>
        <v>INSERT INTO @DataTable (Deal, AdvanceDate, PROV, DealPurpose, RateType, BEACON, LTV, TDS, GDS, InsuranceType, PrincipalBalance, OccupancyType, AccountStatus, Closed_Date, DelinquencyBucket) VALUES (3214, '2016-06-30', 'ON', 'Port Decrease', 'ARM', 772, 80, 35.27, 26.28, 'Conv', 387688.75, 'Owner-Occupied', 'Open', '1900-01-00', 'Current');</v>
      </c>
    </row>
    <row r="3216" spans="1:16" x14ac:dyDescent="0.35">
      <c r="A3216" s="19">
        <v>3215</v>
      </c>
      <c r="B3216" s="18">
        <v>42016</v>
      </c>
      <c r="C3216" s="19" t="s">
        <v>57</v>
      </c>
      <c r="D3216" s="19" t="s">
        <v>61</v>
      </c>
      <c r="E3216" s="19" t="s">
        <v>53</v>
      </c>
      <c r="F3216" s="19">
        <v>690</v>
      </c>
      <c r="G3216" s="19">
        <v>95</v>
      </c>
      <c r="H3216" s="19">
        <v>38.5</v>
      </c>
      <c r="I3216" s="19">
        <v>29.6</v>
      </c>
      <c r="J3216" s="19" t="s">
        <v>60</v>
      </c>
      <c r="K3216" s="20">
        <v>249775.92</v>
      </c>
      <c r="L3216" s="20" t="s">
        <v>55</v>
      </c>
      <c r="M3216" s="20" t="s">
        <v>83</v>
      </c>
      <c r="N3216" s="26"/>
      <c r="O3216" s="20" t="s">
        <v>56</v>
      </c>
      <c r="P3216" t="str">
        <f t="shared" si="50"/>
        <v>INSERT INTO @DataTable (Deal, AdvanceDate, PROV, DealPurpose, RateType, BEACON, LTV, TDS, GDS, InsuranceType, PrincipalBalance, OccupancyType, AccountStatus, Closed_Date, DelinquencyBucket) VALUES (3215, '2015-01-12', 'ON', 'Purchase', 'Fixed', 690, 95, 38.5, 29.6, 'HiRatio', 249775.92, 'Owner-Occupied', 'Open', '1900-01-00', 'Current');</v>
      </c>
    </row>
    <row r="3217" spans="1:16" x14ac:dyDescent="0.35">
      <c r="A3217" s="22">
        <v>3216</v>
      </c>
      <c r="B3217" s="21">
        <v>40850</v>
      </c>
      <c r="C3217" s="22" t="s">
        <v>57</v>
      </c>
      <c r="D3217" s="22" t="s">
        <v>61</v>
      </c>
      <c r="E3217" s="22" t="s">
        <v>40</v>
      </c>
      <c r="F3217" s="22">
        <v>698</v>
      </c>
      <c r="G3217" s="22">
        <v>76.75</v>
      </c>
      <c r="H3217" s="22">
        <v>31.62</v>
      </c>
      <c r="I3217" s="22">
        <v>16.37</v>
      </c>
      <c r="J3217" s="22" t="s">
        <v>54</v>
      </c>
      <c r="K3217" s="23">
        <v>0</v>
      </c>
      <c r="L3217" s="23" t="s">
        <v>62</v>
      </c>
      <c r="M3217" s="23" t="s">
        <v>84</v>
      </c>
      <c r="N3217" s="27">
        <v>41122</v>
      </c>
      <c r="O3217" s="23" t="s">
        <v>56</v>
      </c>
      <c r="P3217" t="str">
        <f t="shared" si="50"/>
        <v>INSERT INTO @DataTable (Deal, AdvanceDate, PROV, DealPurpose, RateType, BEACON, LTV, TDS, GDS, InsuranceType, PrincipalBalance, OccupancyType, AccountStatus, Closed_Date, DelinquencyBucket) VALUES (3216, '2011-11-03', 'ON', 'Purchase', 'ARM', 698, 76.75, 31.62, 16.37, 'Conv', 0, 'Rental', 'Closed', '2012-08-01', 'Current');</v>
      </c>
    </row>
    <row r="3218" spans="1:16" x14ac:dyDescent="0.35">
      <c r="A3218" s="19">
        <v>3217</v>
      </c>
      <c r="B3218" s="18">
        <v>41851</v>
      </c>
      <c r="C3218" s="19" t="s">
        <v>58</v>
      </c>
      <c r="D3218" s="19" t="s">
        <v>61</v>
      </c>
      <c r="E3218" s="19" t="s">
        <v>53</v>
      </c>
      <c r="F3218" s="19">
        <v>733</v>
      </c>
      <c r="G3218" s="19">
        <v>92.46</v>
      </c>
      <c r="H3218" s="19">
        <v>38.58</v>
      </c>
      <c r="I3218" s="19">
        <v>37.97</v>
      </c>
      <c r="J3218" s="19" t="s">
        <v>60</v>
      </c>
      <c r="K3218" s="20">
        <v>329555.27</v>
      </c>
      <c r="L3218" s="20" t="s">
        <v>55</v>
      </c>
      <c r="M3218" s="20" t="s">
        <v>83</v>
      </c>
      <c r="N3218" s="26"/>
      <c r="O3218" s="20" t="s">
        <v>56</v>
      </c>
      <c r="P3218" t="str">
        <f t="shared" si="50"/>
        <v>INSERT INTO @DataTable (Deal, AdvanceDate, PROV, DealPurpose, RateType, BEACON, LTV, TDS, GDS, InsuranceType, PrincipalBalance, OccupancyType, AccountStatus, Closed_Date, DelinquencyBucket) VALUES (3217, '2014-07-31', 'BC', 'Purchase', 'Fixed', 733, 92.46, 38.58, 37.97, 'HiRatio', 329555.27, 'Owner-Occupied', 'Open', '1900-01-00', 'Current');</v>
      </c>
    </row>
    <row r="3219" spans="1:16" x14ac:dyDescent="0.35">
      <c r="A3219" s="22">
        <v>3218</v>
      </c>
      <c r="B3219" s="21">
        <v>41670</v>
      </c>
      <c r="C3219" s="22" t="s">
        <v>57</v>
      </c>
      <c r="D3219" s="22" t="s">
        <v>61</v>
      </c>
      <c r="E3219" s="22" t="s">
        <v>53</v>
      </c>
      <c r="F3219" s="22">
        <v>711</v>
      </c>
      <c r="G3219" s="22">
        <v>85.73</v>
      </c>
      <c r="H3219" s="22">
        <v>40.909999999999997</v>
      </c>
      <c r="I3219" s="22">
        <v>38.880000000000003</v>
      </c>
      <c r="J3219" s="22" t="s">
        <v>60</v>
      </c>
      <c r="K3219" s="23">
        <v>0</v>
      </c>
      <c r="L3219" s="23" t="s">
        <v>55</v>
      </c>
      <c r="M3219" s="23" t="s">
        <v>84</v>
      </c>
      <c r="N3219" s="27">
        <v>42703</v>
      </c>
      <c r="O3219" s="23" t="s">
        <v>56</v>
      </c>
      <c r="P3219" t="str">
        <f t="shared" si="50"/>
        <v>INSERT INTO @DataTable (Deal, AdvanceDate, PROV, DealPurpose, RateType, BEACON, LTV, TDS, GDS, InsuranceType, PrincipalBalance, OccupancyType, AccountStatus, Closed_Date, DelinquencyBucket) VALUES (3218, '2014-01-31', 'ON', 'Purchase', 'Fixed', 711, 85.73, 40.91, 38.88, 'HiRatio', 0, 'Owner-Occupied', 'Closed', '2016-11-29', 'Current');</v>
      </c>
    </row>
    <row r="3220" spans="1:16" x14ac:dyDescent="0.35">
      <c r="A3220" s="19">
        <v>3219</v>
      </c>
      <c r="B3220" s="18">
        <v>42335</v>
      </c>
      <c r="C3220" s="19" t="s">
        <v>57</v>
      </c>
      <c r="D3220" s="19" t="s">
        <v>52</v>
      </c>
      <c r="E3220" s="19" t="s">
        <v>40</v>
      </c>
      <c r="F3220" s="19">
        <v>803</v>
      </c>
      <c r="G3220" s="19">
        <v>54.09</v>
      </c>
      <c r="H3220" s="19">
        <v>32.47</v>
      </c>
      <c r="I3220" s="19">
        <v>24.87</v>
      </c>
      <c r="J3220" s="19" t="s">
        <v>54</v>
      </c>
      <c r="K3220" s="20">
        <v>428671.7</v>
      </c>
      <c r="L3220" s="20" t="s">
        <v>55</v>
      </c>
      <c r="M3220" s="20" t="s">
        <v>83</v>
      </c>
      <c r="N3220" s="26"/>
      <c r="O3220" s="20" t="s">
        <v>56</v>
      </c>
      <c r="P3220" t="str">
        <f t="shared" si="50"/>
        <v>INSERT INTO @DataTable (Deal, AdvanceDate, PROV, DealPurpose, RateType, BEACON, LTV, TDS, GDS, InsuranceType, PrincipalBalance, OccupancyType, AccountStatus, Closed_Date, DelinquencyBucket) VALUES (3219, '2015-11-27', 'ON', 'Refinance External', 'ARM', 803, 54.09, 32.47, 24.87, 'Conv', 428671.7, 'Owner-Occupied', 'Open', '1900-01-00', 'Current');</v>
      </c>
    </row>
    <row r="3221" spans="1:16" x14ac:dyDescent="0.35">
      <c r="A3221" s="22">
        <v>3220</v>
      </c>
      <c r="B3221" s="21">
        <v>40851</v>
      </c>
      <c r="C3221" s="22" t="s">
        <v>57</v>
      </c>
      <c r="D3221" s="22" t="s">
        <v>52</v>
      </c>
      <c r="E3221" s="22" t="s">
        <v>53</v>
      </c>
      <c r="F3221" s="22">
        <v>664</v>
      </c>
      <c r="G3221" s="22">
        <v>59.55</v>
      </c>
      <c r="H3221" s="22">
        <v>39.51</v>
      </c>
      <c r="I3221" s="22">
        <v>28.58</v>
      </c>
      <c r="J3221" s="22" t="s">
        <v>54</v>
      </c>
      <c r="K3221" s="23">
        <v>0</v>
      </c>
      <c r="L3221" s="23" t="s">
        <v>55</v>
      </c>
      <c r="M3221" s="23" t="s">
        <v>84</v>
      </c>
      <c r="N3221" s="27">
        <v>41914</v>
      </c>
      <c r="O3221" s="23" t="s">
        <v>56</v>
      </c>
      <c r="P3221" t="str">
        <f t="shared" si="50"/>
        <v>INSERT INTO @DataTable (Deal, AdvanceDate, PROV, DealPurpose, RateType, BEACON, LTV, TDS, GDS, InsuranceType, PrincipalBalance, OccupancyType, AccountStatus, Closed_Date, DelinquencyBucket) VALUES (3220, '2011-11-04', 'ON', 'Refinance External', 'Fixed', 664, 59.55, 39.51, 28.58, 'Conv', 0, 'Owner-Occupied', 'Closed', '2014-10-02', 'Current');</v>
      </c>
    </row>
    <row r="3222" spans="1:16" x14ac:dyDescent="0.35">
      <c r="A3222" s="19">
        <v>3221</v>
      </c>
      <c r="B3222" s="18">
        <v>42139</v>
      </c>
      <c r="C3222" s="19" t="s">
        <v>58</v>
      </c>
      <c r="D3222" s="19" t="s">
        <v>61</v>
      </c>
      <c r="E3222" s="19" t="s">
        <v>40</v>
      </c>
      <c r="F3222" s="19">
        <v>739</v>
      </c>
      <c r="G3222" s="19">
        <v>95</v>
      </c>
      <c r="H3222" s="19">
        <v>38.46</v>
      </c>
      <c r="I3222" s="19">
        <v>6.19</v>
      </c>
      <c r="J3222" s="19" t="s">
        <v>60</v>
      </c>
      <c r="K3222" s="20">
        <v>235107.07</v>
      </c>
      <c r="L3222" s="20" t="s">
        <v>66</v>
      </c>
      <c r="M3222" s="20" t="s">
        <v>83</v>
      </c>
      <c r="N3222" s="26"/>
      <c r="O3222" s="20" t="s">
        <v>56</v>
      </c>
      <c r="P3222" t="str">
        <f t="shared" si="50"/>
        <v>INSERT INTO @DataTable (Deal, AdvanceDate, PROV, DealPurpose, RateType, BEACON, LTV, TDS, GDS, InsuranceType, PrincipalBalance, OccupancyType, AccountStatus, Closed_Date, DelinquencyBucket) VALUES (3221, '2015-05-15', 'BC', 'Purchase', 'ARM', 739, 95, 38.46, 6.19, 'HiRatio', 235107.07, 'Second Home', 'Open', '1900-01-00', 'Current');</v>
      </c>
    </row>
    <row r="3223" spans="1:16" x14ac:dyDescent="0.35">
      <c r="A3223" s="22">
        <v>3222</v>
      </c>
      <c r="B3223" s="21">
        <v>40738</v>
      </c>
      <c r="C3223" s="22" t="s">
        <v>57</v>
      </c>
      <c r="D3223" s="22" t="s">
        <v>61</v>
      </c>
      <c r="E3223" s="22" t="s">
        <v>53</v>
      </c>
      <c r="F3223" s="22">
        <v>671</v>
      </c>
      <c r="G3223" s="22">
        <v>94.95</v>
      </c>
      <c r="H3223" s="22">
        <v>44.34</v>
      </c>
      <c r="I3223" s="22">
        <v>19.38</v>
      </c>
      <c r="J3223" s="22" t="s">
        <v>60</v>
      </c>
      <c r="K3223" s="23">
        <v>232522.83</v>
      </c>
      <c r="L3223" s="23" t="s">
        <v>55</v>
      </c>
      <c r="M3223" s="23" t="s">
        <v>83</v>
      </c>
      <c r="N3223" s="27"/>
      <c r="O3223" s="23" t="s">
        <v>56</v>
      </c>
      <c r="P3223" t="str">
        <f t="shared" si="50"/>
        <v>INSERT INTO @DataTable (Deal, AdvanceDate, PROV, DealPurpose, RateType, BEACON, LTV, TDS, GDS, InsuranceType, PrincipalBalance, OccupancyType, AccountStatus, Closed_Date, DelinquencyBucket) VALUES (3222, '2011-07-14', 'ON', 'Purchase', 'Fixed', 671, 94.95, 44.34, 19.38, 'HiRatio', 232522.83, 'Owner-Occupied', 'Open', '1900-01-00', 'Current');</v>
      </c>
    </row>
    <row r="3224" spans="1:16" x14ac:dyDescent="0.35">
      <c r="A3224" s="19">
        <v>3223</v>
      </c>
      <c r="B3224" s="18">
        <v>40802</v>
      </c>
      <c r="C3224" s="19" t="s">
        <v>51</v>
      </c>
      <c r="D3224" s="19" t="s">
        <v>61</v>
      </c>
      <c r="E3224" s="19" t="s">
        <v>53</v>
      </c>
      <c r="F3224" s="19">
        <v>679</v>
      </c>
      <c r="G3224" s="19">
        <v>95</v>
      </c>
      <c r="H3224" s="19">
        <v>39.26</v>
      </c>
      <c r="I3224" s="19">
        <v>20.11</v>
      </c>
      <c r="J3224" s="19" t="s">
        <v>60</v>
      </c>
      <c r="K3224" s="20">
        <v>221907.49</v>
      </c>
      <c r="L3224" s="20" t="s">
        <v>55</v>
      </c>
      <c r="M3224" s="20" t="s">
        <v>83</v>
      </c>
      <c r="N3224" s="26"/>
      <c r="O3224" s="20" t="s">
        <v>56</v>
      </c>
      <c r="P3224" t="str">
        <f t="shared" si="50"/>
        <v>INSERT INTO @DataTable (Deal, AdvanceDate, PROV, DealPurpose, RateType, BEACON, LTV, TDS, GDS, InsuranceType, PrincipalBalance, OccupancyType, AccountStatus, Closed_Date, DelinquencyBucket) VALUES (3223, '2011-09-16', 'AB', 'Purchase', 'Fixed', 679, 95, 39.26, 20.11, 'HiRatio', 221907.49, 'Owner-Occupied', 'Open', '1900-01-00', 'Current');</v>
      </c>
    </row>
    <row r="3225" spans="1:16" x14ac:dyDescent="0.35">
      <c r="A3225" s="22">
        <v>3224</v>
      </c>
      <c r="B3225" s="21">
        <v>40753</v>
      </c>
      <c r="C3225" s="22" t="s">
        <v>57</v>
      </c>
      <c r="D3225" s="22" t="s">
        <v>61</v>
      </c>
      <c r="E3225" s="22" t="s">
        <v>53</v>
      </c>
      <c r="F3225" s="22">
        <v>728</v>
      </c>
      <c r="G3225" s="22">
        <v>90</v>
      </c>
      <c r="H3225" s="22">
        <v>33.9</v>
      </c>
      <c r="I3225" s="22">
        <v>29.47</v>
      </c>
      <c r="J3225" s="22" t="s">
        <v>60</v>
      </c>
      <c r="K3225" s="23">
        <v>313894.75</v>
      </c>
      <c r="L3225" s="23" t="s">
        <v>55</v>
      </c>
      <c r="M3225" s="23" t="s">
        <v>83</v>
      </c>
      <c r="N3225" s="27"/>
      <c r="O3225" s="23" t="s">
        <v>56</v>
      </c>
      <c r="P3225" t="str">
        <f t="shared" si="50"/>
        <v>INSERT INTO @DataTable (Deal, AdvanceDate, PROV, DealPurpose, RateType, BEACON, LTV, TDS, GDS, InsuranceType, PrincipalBalance, OccupancyType, AccountStatus, Closed_Date, DelinquencyBucket) VALUES (3224, '2011-07-29', 'ON', 'Purchase', 'Fixed', 728, 90, 33.9, 29.47, 'HiRatio', 313894.75, 'Owner-Occupied', 'Open', '1900-01-00', 'Current');</v>
      </c>
    </row>
    <row r="3226" spans="1:16" x14ac:dyDescent="0.35">
      <c r="A3226" s="19">
        <v>3225</v>
      </c>
      <c r="B3226" s="18">
        <v>40528</v>
      </c>
      <c r="C3226" s="19" t="s">
        <v>51</v>
      </c>
      <c r="D3226" s="19" t="s">
        <v>52</v>
      </c>
      <c r="E3226" s="19" t="s">
        <v>53</v>
      </c>
      <c r="F3226" s="19">
        <v>732</v>
      </c>
      <c r="G3226" s="19">
        <v>90</v>
      </c>
      <c r="H3226" s="19">
        <v>40.6</v>
      </c>
      <c r="I3226" s="19">
        <v>16.239999999999998</v>
      </c>
      <c r="J3226" s="19" t="s">
        <v>60</v>
      </c>
      <c r="K3226" s="20">
        <v>0</v>
      </c>
      <c r="L3226" s="20" t="s">
        <v>55</v>
      </c>
      <c r="M3226" s="20" t="s">
        <v>84</v>
      </c>
      <c r="N3226" s="26">
        <v>42356</v>
      </c>
      <c r="O3226" s="20" t="s">
        <v>56</v>
      </c>
      <c r="P3226" t="str">
        <f t="shared" si="50"/>
        <v>INSERT INTO @DataTable (Deal, AdvanceDate, PROV, DealPurpose, RateType, BEACON, LTV, TDS, GDS, InsuranceType, PrincipalBalance, OccupancyType, AccountStatus, Closed_Date, DelinquencyBucket) VALUES (3225, '2010-12-16', 'AB', 'Refinance External', 'Fixed', 732, 90, 40.6, 16.24, 'HiRatio', 0, 'Owner-Occupied', 'Closed', '2015-12-18', 'Current');</v>
      </c>
    </row>
    <row r="3227" spans="1:16" x14ac:dyDescent="0.35">
      <c r="A3227" s="22">
        <v>3226</v>
      </c>
      <c r="B3227" s="21">
        <v>42418</v>
      </c>
      <c r="C3227" s="22" t="s">
        <v>57</v>
      </c>
      <c r="D3227" s="22" t="s">
        <v>61</v>
      </c>
      <c r="E3227" s="22" t="s">
        <v>53</v>
      </c>
      <c r="F3227" s="22">
        <v>791</v>
      </c>
      <c r="G3227" s="22">
        <v>79.53</v>
      </c>
      <c r="H3227" s="22">
        <v>29.45</v>
      </c>
      <c r="I3227" s="22">
        <v>27.75</v>
      </c>
      <c r="J3227" s="22" t="s">
        <v>54</v>
      </c>
      <c r="K3227" s="23">
        <v>264375.09000000003</v>
      </c>
      <c r="L3227" s="23" t="s">
        <v>55</v>
      </c>
      <c r="M3227" s="23" t="s">
        <v>83</v>
      </c>
      <c r="N3227" s="27"/>
      <c r="O3227" s="23" t="s">
        <v>56</v>
      </c>
      <c r="P3227" t="str">
        <f t="shared" si="50"/>
        <v>INSERT INTO @DataTable (Deal, AdvanceDate, PROV, DealPurpose, RateType, BEACON, LTV, TDS, GDS, InsuranceType, PrincipalBalance, OccupancyType, AccountStatus, Closed_Date, DelinquencyBucket) VALUES (3226, '2016-02-18', 'ON', 'Purchase', 'Fixed', 791, 79.53, 29.45, 27.75, 'Conv', 264375.09, 'Owner-Occupied', 'Open', '1900-01-00', 'Current');</v>
      </c>
    </row>
    <row r="3228" spans="1:16" x14ac:dyDescent="0.35">
      <c r="A3228" s="19">
        <v>3227</v>
      </c>
      <c r="B3228" s="18">
        <v>42181</v>
      </c>
      <c r="C3228" s="19" t="s">
        <v>57</v>
      </c>
      <c r="D3228" s="19" t="s">
        <v>59</v>
      </c>
      <c r="E3228" s="19" t="s">
        <v>40</v>
      </c>
      <c r="F3228" s="19">
        <v>818</v>
      </c>
      <c r="G3228" s="19">
        <v>46.73</v>
      </c>
      <c r="H3228" s="19">
        <v>33.130000000000003</v>
      </c>
      <c r="I3228" s="19">
        <v>27.61</v>
      </c>
      <c r="J3228" s="19" t="s">
        <v>54</v>
      </c>
      <c r="K3228" s="20">
        <v>276993.65000000002</v>
      </c>
      <c r="L3228" s="20" t="s">
        <v>55</v>
      </c>
      <c r="M3228" s="20" t="s">
        <v>83</v>
      </c>
      <c r="N3228" s="26"/>
      <c r="O3228" s="20" t="s">
        <v>56</v>
      </c>
      <c r="P3228" t="str">
        <f t="shared" si="50"/>
        <v>INSERT INTO @DataTable (Deal, AdvanceDate, PROV, DealPurpose, RateType, BEACON, LTV, TDS, GDS, InsuranceType, PrincipalBalance, OccupancyType, AccountStatus, Closed_Date, DelinquencyBucket) VALUES (3227, '2015-06-26', 'ON', 'Transfer', 'ARM', 818, 46.73, 33.13, 27.61, 'Conv', 276993.65, 'Owner-Occupied', 'Open', '1900-01-00', 'Current');</v>
      </c>
    </row>
    <row r="3229" spans="1:16" x14ac:dyDescent="0.35">
      <c r="A3229" s="22">
        <v>3228</v>
      </c>
      <c r="B3229" s="21">
        <v>41992</v>
      </c>
      <c r="C3229" s="22" t="s">
        <v>51</v>
      </c>
      <c r="D3229" s="22" t="s">
        <v>61</v>
      </c>
      <c r="E3229" s="22" t="s">
        <v>53</v>
      </c>
      <c r="F3229" s="22">
        <v>645</v>
      </c>
      <c r="G3229" s="22">
        <v>94.99</v>
      </c>
      <c r="H3229" s="22">
        <v>41.21</v>
      </c>
      <c r="I3229" s="22">
        <v>25.89</v>
      </c>
      <c r="J3229" s="22" t="s">
        <v>60</v>
      </c>
      <c r="K3229" s="23">
        <v>330573.59000000003</v>
      </c>
      <c r="L3229" s="23" t="s">
        <v>55</v>
      </c>
      <c r="M3229" s="23" t="s">
        <v>83</v>
      </c>
      <c r="N3229" s="27"/>
      <c r="O3229" s="23" t="s">
        <v>56</v>
      </c>
      <c r="P3229" t="str">
        <f t="shared" si="50"/>
        <v>INSERT INTO @DataTable (Deal, AdvanceDate, PROV, DealPurpose, RateType, BEACON, LTV, TDS, GDS, InsuranceType, PrincipalBalance, OccupancyType, AccountStatus, Closed_Date, DelinquencyBucket) VALUES (3228, '2014-12-19', 'AB', 'Purchase', 'Fixed', 645, 94.99, 41.21, 25.89, 'HiRatio', 330573.59, 'Owner-Occupied', 'Open', '1900-01-00', 'Current');</v>
      </c>
    </row>
    <row r="3230" spans="1:16" x14ac:dyDescent="0.35">
      <c r="A3230" s="19">
        <v>3229</v>
      </c>
      <c r="B3230" s="18">
        <v>42208</v>
      </c>
      <c r="C3230" s="19" t="s">
        <v>57</v>
      </c>
      <c r="D3230" s="19" t="s">
        <v>61</v>
      </c>
      <c r="E3230" s="19" t="s">
        <v>53</v>
      </c>
      <c r="F3230" s="19">
        <v>655</v>
      </c>
      <c r="G3230" s="19">
        <v>83.99</v>
      </c>
      <c r="H3230" s="19">
        <v>34.47</v>
      </c>
      <c r="I3230" s="19">
        <v>34.47</v>
      </c>
      <c r="J3230" s="19" t="s">
        <v>60</v>
      </c>
      <c r="K3230" s="20">
        <v>200829.67</v>
      </c>
      <c r="L3230" s="20" t="s">
        <v>55</v>
      </c>
      <c r="M3230" s="20" t="s">
        <v>83</v>
      </c>
      <c r="N3230" s="26"/>
      <c r="O3230" s="20" t="s">
        <v>56</v>
      </c>
      <c r="P3230" t="str">
        <f t="shared" si="50"/>
        <v>INSERT INTO @DataTable (Deal, AdvanceDate, PROV, DealPurpose, RateType, BEACON, LTV, TDS, GDS, InsuranceType, PrincipalBalance, OccupancyType, AccountStatus, Closed_Date, DelinquencyBucket) VALUES (3229, '2015-07-23', 'ON', 'Purchase', 'Fixed', 655, 83.99, 34.47, 34.47, 'HiRatio', 200829.67, 'Owner-Occupied', 'Open', '1900-01-00', 'Current');</v>
      </c>
    </row>
    <row r="3231" spans="1:16" x14ac:dyDescent="0.35">
      <c r="A3231" s="22">
        <v>3230</v>
      </c>
      <c r="B3231" s="21">
        <v>40501</v>
      </c>
      <c r="C3231" s="22" t="s">
        <v>57</v>
      </c>
      <c r="D3231" s="22" t="s">
        <v>61</v>
      </c>
      <c r="E3231" s="22" t="s">
        <v>53</v>
      </c>
      <c r="F3231" s="22">
        <v>708</v>
      </c>
      <c r="G3231" s="22">
        <v>67.31</v>
      </c>
      <c r="H3231" s="22">
        <v>29.68</v>
      </c>
      <c r="I3231" s="22">
        <v>29.68</v>
      </c>
      <c r="J3231" s="22" t="s">
        <v>54</v>
      </c>
      <c r="K3231" s="23">
        <v>0</v>
      </c>
      <c r="L3231" s="23" t="s">
        <v>55</v>
      </c>
      <c r="M3231" s="23" t="s">
        <v>84</v>
      </c>
      <c r="N3231" s="27">
        <v>41379</v>
      </c>
      <c r="O3231" s="23" t="s">
        <v>56</v>
      </c>
      <c r="P3231" t="str">
        <f t="shared" si="50"/>
        <v>INSERT INTO @DataTable (Deal, AdvanceDate, PROV, DealPurpose, RateType, BEACON, LTV, TDS, GDS, InsuranceType, PrincipalBalance, OccupancyType, AccountStatus, Closed_Date, DelinquencyBucket) VALUES (3230, '2010-11-19', 'ON', 'Purchase', 'Fixed', 708, 67.31, 29.68, 29.68, 'Conv', 0, 'Owner-Occupied', 'Closed', '2013-04-15', 'Current');</v>
      </c>
    </row>
    <row r="3232" spans="1:16" x14ac:dyDescent="0.35">
      <c r="A3232" s="19">
        <v>3231</v>
      </c>
      <c r="B3232" s="18">
        <v>42247</v>
      </c>
      <c r="C3232" s="19" t="s">
        <v>51</v>
      </c>
      <c r="D3232" s="19" t="s">
        <v>61</v>
      </c>
      <c r="E3232" s="19" t="s">
        <v>40</v>
      </c>
      <c r="F3232" s="19">
        <v>795</v>
      </c>
      <c r="G3232" s="19">
        <v>77.78</v>
      </c>
      <c r="H3232" s="19">
        <v>35.49</v>
      </c>
      <c r="I3232" s="19">
        <v>19.3</v>
      </c>
      <c r="J3232" s="19" t="s">
        <v>54</v>
      </c>
      <c r="K3232" s="20">
        <v>268353.43</v>
      </c>
      <c r="L3232" s="20" t="s">
        <v>55</v>
      </c>
      <c r="M3232" s="20" t="s">
        <v>83</v>
      </c>
      <c r="N3232" s="26"/>
      <c r="O3232" s="20" t="s">
        <v>56</v>
      </c>
      <c r="P3232" t="str">
        <f t="shared" si="50"/>
        <v>INSERT INTO @DataTable (Deal, AdvanceDate, PROV, DealPurpose, RateType, BEACON, LTV, TDS, GDS, InsuranceType, PrincipalBalance, OccupancyType, AccountStatus, Closed_Date, DelinquencyBucket) VALUES (3231, '2015-08-31', 'AB', 'Purchase', 'ARM', 795, 77.78, 35.49, 19.3, 'Conv', 268353.43, 'Owner-Occupied', 'Open', '1900-01-00', 'Current');</v>
      </c>
    </row>
    <row r="3233" spans="1:16" x14ac:dyDescent="0.35">
      <c r="A3233" s="22">
        <v>3232</v>
      </c>
      <c r="B3233" s="21">
        <v>41047</v>
      </c>
      <c r="C3233" s="22" t="s">
        <v>57</v>
      </c>
      <c r="D3233" s="22" t="s">
        <v>52</v>
      </c>
      <c r="E3233" s="22" t="s">
        <v>53</v>
      </c>
      <c r="F3233" s="22">
        <v>627</v>
      </c>
      <c r="G3233" s="22">
        <v>25</v>
      </c>
      <c r="H3233" s="22">
        <v>11.86</v>
      </c>
      <c r="I3233" s="22">
        <v>11.86</v>
      </c>
      <c r="J3233" s="22" t="s">
        <v>54</v>
      </c>
      <c r="K3233" s="23">
        <v>0</v>
      </c>
      <c r="L3233" s="23" t="s">
        <v>55</v>
      </c>
      <c r="M3233" s="23" t="s">
        <v>84</v>
      </c>
      <c r="N3233" s="27">
        <v>42576</v>
      </c>
      <c r="O3233" s="23" t="s">
        <v>56</v>
      </c>
      <c r="P3233" t="str">
        <f t="shared" si="50"/>
        <v>INSERT INTO @DataTable (Deal, AdvanceDate, PROV, DealPurpose, RateType, BEACON, LTV, TDS, GDS, InsuranceType, PrincipalBalance, OccupancyType, AccountStatus, Closed_Date, DelinquencyBucket) VALUES (3232, '2012-05-18', 'ON', 'Refinance External', 'Fixed', 627, 25, 11.86, 11.86, 'Conv', 0, 'Owner-Occupied', 'Closed', '2016-07-25', 'Current');</v>
      </c>
    </row>
    <row r="3234" spans="1:16" x14ac:dyDescent="0.35">
      <c r="A3234" s="19">
        <v>3233</v>
      </c>
      <c r="B3234" s="18">
        <v>40436</v>
      </c>
      <c r="C3234" s="19" t="s">
        <v>57</v>
      </c>
      <c r="D3234" s="19" t="s">
        <v>52</v>
      </c>
      <c r="E3234" s="19" t="s">
        <v>40</v>
      </c>
      <c r="F3234" s="19">
        <v>719</v>
      </c>
      <c r="G3234" s="19">
        <v>77.709999999999994</v>
      </c>
      <c r="H3234" s="19">
        <v>31.13</v>
      </c>
      <c r="I3234" s="19">
        <v>26.96</v>
      </c>
      <c r="J3234" s="19" t="s">
        <v>54</v>
      </c>
      <c r="K3234" s="20">
        <v>0</v>
      </c>
      <c r="L3234" s="20" t="s">
        <v>55</v>
      </c>
      <c r="M3234" s="20" t="s">
        <v>84</v>
      </c>
      <c r="N3234" s="26">
        <v>41528</v>
      </c>
      <c r="O3234" s="20" t="s">
        <v>56</v>
      </c>
      <c r="P3234" t="str">
        <f t="shared" si="50"/>
        <v>INSERT INTO @DataTable (Deal, AdvanceDate, PROV, DealPurpose, RateType, BEACON, LTV, TDS, GDS, InsuranceType, PrincipalBalance, OccupancyType, AccountStatus, Closed_Date, DelinquencyBucket) VALUES (3233, '2010-09-15', 'ON', 'Refinance External', 'ARM', 719, 77.71, 31.13, 26.96, 'Conv', 0, 'Owner-Occupied', 'Closed', '2013-09-11', 'Current');</v>
      </c>
    </row>
    <row r="3235" spans="1:16" x14ac:dyDescent="0.35">
      <c r="A3235" s="22">
        <v>3234</v>
      </c>
      <c r="B3235" s="21">
        <v>41082</v>
      </c>
      <c r="C3235" s="22" t="s">
        <v>51</v>
      </c>
      <c r="D3235" s="22" t="s">
        <v>61</v>
      </c>
      <c r="E3235" s="22" t="s">
        <v>40</v>
      </c>
      <c r="F3235" s="22">
        <v>714</v>
      </c>
      <c r="G3235" s="22">
        <v>75</v>
      </c>
      <c r="H3235" s="22">
        <v>26.34</v>
      </c>
      <c r="I3235" s="22">
        <v>16.79</v>
      </c>
      <c r="J3235" s="22" t="s">
        <v>54</v>
      </c>
      <c r="K3235" s="23">
        <v>243921.01</v>
      </c>
      <c r="L3235" s="23" t="s">
        <v>55</v>
      </c>
      <c r="M3235" s="23" t="s">
        <v>83</v>
      </c>
      <c r="N3235" s="27"/>
      <c r="O3235" s="23" t="s">
        <v>56</v>
      </c>
      <c r="P3235" t="str">
        <f t="shared" si="50"/>
        <v>INSERT INTO @DataTable (Deal, AdvanceDate, PROV, DealPurpose, RateType, BEACON, LTV, TDS, GDS, InsuranceType, PrincipalBalance, OccupancyType, AccountStatus, Closed_Date, DelinquencyBucket) VALUES (3234, '2012-06-22', 'AB', 'Purchase', 'ARM', 714, 75, 26.34, 16.79, 'Conv', 243921.01, 'Owner-Occupied', 'Open', '1900-01-00', 'Current');</v>
      </c>
    </row>
    <row r="3236" spans="1:16" x14ac:dyDescent="0.35">
      <c r="A3236" s="19">
        <v>3235</v>
      </c>
      <c r="B3236" s="18">
        <v>42200</v>
      </c>
      <c r="C3236" s="19" t="s">
        <v>63</v>
      </c>
      <c r="D3236" s="19" t="s">
        <v>59</v>
      </c>
      <c r="E3236" s="19" t="s">
        <v>53</v>
      </c>
      <c r="F3236" s="19">
        <v>805</v>
      </c>
      <c r="G3236" s="19">
        <v>24.71</v>
      </c>
      <c r="H3236" s="19">
        <v>20.22</v>
      </c>
      <c r="I3236" s="19">
        <v>18.940000000000001</v>
      </c>
      <c r="J3236" s="19" t="s">
        <v>54</v>
      </c>
      <c r="K3236" s="20">
        <v>120422.83</v>
      </c>
      <c r="L3236" s="20" t="s">
        <v>55</v>
      </c>
      <c r="M3236" s="20" t="s">
        <v>83</v>
      </c>
      <c r="N3236" s="26"/>
      <c r="O3236" s="20" t="s">
        <v>56</v>
      </c>
      <c r="P3236" t="str">
        <f t="shared" si="50"/>
        <v>INSERT INTO @DataTable (Deal, AdvanceDate, PROV, DealPurpose, RateType, BEACON, LTV, TDS, GDS, InsuranceType, PrincipalBalance, OccupancyType, AccountStatus, Closed_Date, DelinquencyBucket) VALUES (3235, '2015-07-15', 'SK', 'Transfer', 'Fixed', 805, 24.71, 20.22, 18.94, 'Conv', 120422.83, 'Owner-Occupied', 'Open', '1900-01-00', 'Current');</v>
      </c>
    </row>
    <row r="3237" spans="1:16" x14ac:dyDescent="0.35">
      <c r="A3237" s="22">
        <v>3236</v>
      </c>
      <c r="B3237" s="21">
        <v>40458</v>
      </c>
      <c r="C3237" s="22" t="s">
        <v>57</v>
      </c>
      <c r="D3237" s="22" t="s">
        <v>61</v>
      </c>
      <c r="E3237" s="22" t="s">
        <v>53</v>
      </c>
      <c r="F3237" s="22">
        <v>790</v>
      </c>
      <c r="G3237" s="22">
        <v>80</v>
      </c>
      <c r="H3237" s="22">
        <v>37.04</v>
      </c>
      <c r="I3237" s="22">
        <v>36.22</v>
      </c>
      <c r="J3237" s="22" t="s">
        <v>54</v>
      </c>
      <c r="K3237" s="23">
        <v>0</v>
      </c>
      <c r="L3237" s="23" t="s">
        <v>55</v>
      </c>
      <c r="M3237" s="23" t="s">
        <v>84</v>
      </c>
      <c r="N3237" s="27">
        <v>41558</v>
      </c>
      <c r="O3237" s="23" t="s">
        <v>56</v>
      </c>
      <c r="P3237" t="str">
        <f t="shared" si="50"/>
        <v>INSERT INTO @DataTable (Deal, AdvanceDate, PROV, DealPurpose, RateType, BEACON, LTV, TDS, GDS, InsuranceType, PrincipalBalance, OccupancyType, AccountStatus, Closed_Date, DelinquencyBucket) VALUES (3236, '2010-10-07', 'ON', 'Purchase', 'Fixed', 790, 80, 37.04, 36.22, 'Conv', 0, 'Owner-Occupied', 'Closed', '2013-10-11', 'Current');</v>
      </c>
    </row>
    <row r="3238" spans="1:16" x14ac:dyDescent="0.35">
      <c r="A3238" s="19">
        <v>3237</v>
      </c>
      <c r="B3238" s="18">
        <v>40515</v>
      </c>
      <c r="C3238" s="19" t="s">
        <v>57</v>
      </c>
      <c r="D3238" s="19" t="s">
        <v>61</v>
      </c>
      <c r="E3238" s="19" t="s">
        <v>53</v>
      </c>
      <c r="F3238" s="19">
        <v>718</v>
      </c>
      <c r="G3238" s="19">
        <v>80</v>
      </c>
      <c r="H3238" s="19">
        <v>35.049999999999997</v>
      </c>
      <c r="I3238" s="19">
        <v>26.22</v>
      </c>
      <c r="J3238" s="19" t="s">
        <v>54</v>
      </c>
      <c r="K3238" s="20">
        <v>0</v>
      </c>
      <c r="L3238" s="20" t="s">
        <v>55</v>
      </c>
      <c r="M3238" s="20" t="s">
        <v>84</v>
      </c>
      <c r="N3238" s="26">
        <v>41038</v>
      </c>
      <c r="O3238" s="20" t="s">
        <v>56</v>
      </c>
      <c r="P3238" t="str">
        <f t="shared" si="50"/>
        <v>INSERT INTO @DataTable (Deal, AdvanceDate, PROV, DealPurpose, RateType, BEACON, LTV, TDS, GDS, InsuranceType, PrincipalBalance, OccupancyType, AccountStatus, Closed_Date, DelinquencyBucket) VALUES (3237, '2010-12-03', 'ON', 'Purchase', 'Fixed', 718, 80, 35.05, 26.22, 'Conv', 0, 'Owner-Occupied', 'Closed', '2012-05-09', 'Current');</v>
      </c>
    </row>
    <row r="3239" spans="1:16" x14ac:dyDescent="0.35">
      <c r="A3239" s="22">
        <v>3238</v>
      </c>
      <c r="B3239" s="21">
        <v>41361</v>
      </c>
      <c r="C3239" s="22" t="s">
        <v>51</v>
      </c>
      <c r="D3239" s="22" t="s">
        <v>61</v>
      </c>
      <c r="E3239" s="22" t="s">
        <v>53</v>
      </c>
      <c r="F3239" s="22">
        <v>767</v>
      </c>
      <c r="G3239" s="22">
        <v>95</v>
      </c>
      <c r="H3239" s="22">
        <v>26.84</v>
      </c>
      <c r="I3239" s="22">
        <v>26.53</v>
      </c>
      <c r="J3239" s="22" t="s">
        <v>60</v>
      </c>
      <c r="K3239" s="23">
        <v>134431.5</v>
      </c>
      <c r="L3239" s="23" t="s">
        <v>55</v>
      </c>
      <c r="M3239" s="23" t="s">
        <v>83</v>
      </c>
      <c r="N3239" s="27"/>
      <c r="O3239" s="23" t="s">
        <v>56</v>
      </c>
      <c r="P3239" t="str">
        <f t="shared" si="50"/>
        <v>INSERT INTO @DataTable (Deal, AdvanceDate, PROV, DealPurpose, RateType, BEACON, LTV, TDS, GDS, InsuranceType, PrincipalBalance, OccupancyType, AccountStatus, Closed_Date, DelinquencyBucket) VALUES (3238, '2013-03-28', 'AB', 'Purchase', 'Fixed', 767, 95, 26.84, 26.53, 'HiRatio', 134431.5, 'Owner-Occupied', 'Open', '1900-01-00', 'Current');</v>
      </c>
    </row>
    <row r="3240" spans="1:16" x14ac:dyDescent="0.35">
      <c r="A3240" s="19">
        <v>3239</v>
      </c>
      <c r="B3240" s="18">
        <v>42185</v>
      </c>
      <c r="C3240" s="19" t="s">
        <v>57</v>
      </c>
      <c r="D3240" s="19" t="s">
        <v>61</v>
      </c>
      <c r="E3240" s="19" t="s">
        <v>53</v>
      </c>
      <c r="F3240" s="19">
        <v>746</v>
      </c>
      <c r="G3240" s="19">
        <v>88.8</v>
      </c>
      <c r="H3240" s="19">
        <v>34.89</v>
      </c>
      <c r="I3240" s="19">
        <v>34.270000000000003</v>
      </c>
      <c r="J3240" s="19" t="s">
        <v>60</v>
      </c>
      <c r="K3240" s="20">
        <v>542353.92000000004</v>
      </c>
      <c r="L3240" s="20" t="s">
        <v>55</v>
      </c>
      <c r="M3240" s="20" t="s">
        <v>83</v>
      </c>
      <c r="N3240" s="26"/>
      <c r="O3240" s="20" t="s">
        <v>56</v>
      </c>
      <c r="P3240" t="str">
        <f t="shared" si="50"/>
        <v>INSERT INTO @DataTable (Deal, AdvanceDate, PROV, DealPurpose, RateType, BEACON, LTV, TDS, GDS, InsuranceType, PrincipalBalance, OccupancyType, AccountStatus, Closed_Date, DelinquencyBucket) VALUES (3239, '2015-06-30', 'ON', 'Purchase', 'Fixed', 746, 88.8, 34.89, 34.27, 'HiRatio', 542353.92, 'Owner-Occupied', 'Open', '1900-01-00', 'Current');</v>
      </c>
    </row>
    <row r="3241" spans="1:16" x14ac:dyDescent="0.35">
      <c r="A3241" s="22">
        <v>3240</v>
      </c>
      <c r="B3241" s="21">
        <v>41635</v>
      </c>
      <c r="C3241" s="22" t="s">
        <v>51</v>
      </c>
      <c r="D3241" s="22" t="s">
        <v>61</v>
      </c>
      <c r="E3241" s="22" t="s">
        <v>53</v>
      </c>
      <c r="F3241" s="22">
        <v>752</v>
      </c>
      <c r="G3241" s="22">
        <v>95</v>
      </c>
      <c r="H3241" s="22">
        <v>38.130000000000003</v>
      </c>
      <c r="I3241" s="22">
        <v>31.87</v>
      </c>
      <c r="J3241" s="22" t="s">
        <v>60</v>
      </c>
      <c r="K3241" s="23">
        <v>190332.73</v>
      </c>
      <c r="L3241" s="23" t="s">
        <v>55</v>
      </c>
      <c r="M3241" s="23" t="s">
        <v>83</v>
      </c>
      <c r="N3241" s="27"/>
      <c r="O3241" s="23" t="s">
        <v>56</v>
      </c>
      <c r="P3241" t="str">
        <f t="shared" si="50"/>
        <v>INSERT INTO @DataTable (Deal, AdvanceDate, PROV, DealPurpose, RateType, BEACON, LTV, TDS, GDS, InsuranceType, PrincipalBalance, OccupancyType, AccountStatus, Closed_Date, DelinquencyBucket) VALUES (3240, '2013-12-27', 'AB', 'Purchase', 'Fixed', 752, 95, 38.13, 31.87, 'HiRatio', 190332.73, 'Owner-Occupied', 'Open', '1900-01-00', 'Current');</v>
      </c>
    </row>
    <row r="3242" spans="1:16" x14ac:dyDescent="0.35">
      <c r="A3242" s="19">
        <v>3241</v>
      </c>
      <c r="B3242" s="18">
        <v>41554</v>
      </c>
      <c r="C3242" s="19" t="s">
        <v>51</v>
      </c>
      <c r="D3242" s="19" t="s">
        <v>61</v>
      </c>
      <c r="E3242" s="19" t="s">
        <v>53</v>
      </c>
      <c r="F3242" s="19">
        <v>808</v>
      </c>
      <c r="G3242" s="19">
        <v>95</v>
      </c>
      <c r="H3242" s="19">
        <v>41.28</v>
      </c>
      <c r="I3242" s="19">
        <v>35.630000000000003</v>
      </c>
      <c r="J3242" s="19" t="s">
        <v>60</v>
      </c>
      <c r="K3242" s="20">
        <v>224938.66</v>
      </c>
      <c r="L3242" s="20" t="s">
        <v>55</v>
      </c>
      <c r="M3242" s="20" t="s">
        <v>83</v>
      </c>
      <c r="N3242" s="26"/>
      <c r="O3242" s="20" t="s">
        <v>56</v>
      </c>
      <c r="P3242" t="str">
        <f t="shared" si="50"/>
        <v>INSERT INTO @DataTable (Deal, AdvanceDate, PROV, DealPurpose, RateType, BEACON, LTV, TDS, GDS, InsuranceType, PrincipalBalance, OccupancyType, AccountStatus, Closed_Date, DelinquencyBucket) VALUES (3241, '2013-10-07', 'AB', 'Purchase', 'Fixed', 808, 95, 41.28, 35.63, 'HiRatio', 224938.66, 'Owner-Occupied', 'Open', '1900-01-00', 'Current');</v>
      </c>
    </row>
    <row r="3243" spans="1:16" x14ac:dyDescent="0.35">
      <c r="A3243" s="22">
        <v>3242</v>
      </c>
      <c r="B3243" s="21">
        <v>40408</v>
      </c>
      <c r="C3243" s="22" t="s">
        <v>57</v>
      </c>
      <c r="D3243" s="22" t="s">
        <v>61</v>
      </c>
      <c r="E3243" s="22" t="s">
        <v>40</v>
      </c>
      <c r="F3243" s="22">
        <v>721</v>
      </c>
      <c r="G3243" s="22">
        <v>80</v>
      </c>
      <c r="H3243" s="22">
        <v>40.14</v>
      </c>
      <c r="I3243" s="22">
        <v>23.12</v>
      </c>
      <c r="J3243" s="22" t="s">
        <v>54</v>
      </c>
      <c r="K3243" s="23">
        <v>0</v>
      </c>
      <c r="L3243" s="23" t="s">
        <v>55</v>
      </c>
      <c r="M3243" s="23" t="s">
        <v>84</v>
      </c>
      <c r="N3243" s="27">
        <v>41341</v>
      </c>
      <c r="O3243" s="23" t="s">
        <v>56</v>
      </c>
      <c r="P3243" t="str">
        <f t="shared" si="50"/>
        <v>INSERT INTO @DataTable (Deal, AdvanceDate, PROV, DealPurpose, RateType, BEACON, LTV, TDS, GDS, InsuranceType, PrincipalBalance, OccupancyType, AccountStatus, Closed_Date, DelinquencyBucket) VALUES (3242, '2010-08-18', 'ON', 'Purchase', 'ARM', 721, 80, 40.14, 23.12, 'Conv', 0, 'Owner-Occupied', 'Closed', '2013-03-08', 'Current');</v>
      </c>
    </row>
    <row r="3244" spans="1:16" x14ac:dyDescent="0.35">
      <c r="A3244" s="19">
        <v>3243</v>
      </c>
      <c r="B3244" s="18">
        <v>42118</v>
      </c>
      <c r="C3244" s="19" t="s">
        <v>63</v>
      </c>
      <c r="D3244" s="19" t="s">
        <v>52</v>
      </c>
      <c r="E3244" s="19" t="s">
        <v>53</v>
      </c>
      <c r="F3244" s="19">
        <v>741</v>
      </c>
      <c r="G3244" s="19">
        <v>48.48</v>
      </c>
      <c r="H3244" s="19">
        <v>25.23</v>
      </c>
      <c r="I3244" s="19">
        <v>25.23</v>
      </c>
      <c r="J3244" s="19" t="s">
        <v>54</v>
      </c>
      <c r="K3244" s="20">
        <v>153558.69</v>
      </c>
      <c r="L3244" s="20" t="s">
        <v>55</v>
      </c>
      <c r="M3244" s="20" t="s">
        <v>83</v>
      </c>
      <c r="N3244" s="26"/>
      <c r="O3244" s="20" t="s">
        <v>56</v>
      </c>
      <c r="P3244" t="str">
        <f t="shared" si="50"/>
        <v>INSERT INTO @DataTable (Deal, AdvanceDate, PROV, DealPurpose, RateType, BEACON, LTV, TDS, GDS, InsuranceType, PrincipalBalance, OccupancyType, AccountStatus, Closed_Date, DelinquencyBucket) VALUES (3243, '2015-04-24', 'SK', 'Refinance External', 'Fixed', 741, 48.48, 25.23, 25.23, 'Conv', 153558.69, 'Owner-Occupied', 'Open', '1900-01-00', 'Current');</v>
      </c>
    </row>
    <row r="3245" spans="1:16" x14ac:dyDescent="0.35">
      <c r="A3245" s="22">
        <v>3244</v>
      </c>
      <c r="B3245" s="21">
        <v>41787</v>
      </c>
      <c r="C3245" s="22" t="s">
        <v>57</v>
      </c>
      <c r="D3245" s="22" t="s">
        <v>59</v>
      </c>
      <c r="E3245" s="22" t="s">
        <v>53</v>
      </c>
      <c r="F3245" s="22">
        <v>785</v>
      </c>
      <c r="G3245" s="22">
        <v>38.479999999999997</v>
      </c>
      <c r="H3245" s="22">
        <v>25.43</v>
      </c>
      <c r="I3245" s="22">
        <v>24.43</v>
      </c>
      <c r="J3245" s="22" t="s">
        <v>54</v>
      </c>
      <c r="K3245" s="23">
        <v>121800.15</v>
      </c>
      <c r="L3245" s="23" t="s">
        <v>55</v>
      </c>
      <c r="M3245" s="23" t="s">
        <v>83</v>
      </c>
      <c r="N3245" s="27"/>
      <c r="O3245" s="23" t="s">
        <v>56</v>
      </c>
      <c r="P3245" t="str">
        <f t="shared" si="50"/>
        <v>INSERT INTO @DataTable (Deal, AdvanceDate, PROV, DealPurpose, RateType, BEACON, LTV, TDS, GDS, InsuranceType, PrincipalBalance, OccupancyType, AccountStatus, Closed_Date, DelinquencyBucket) VALUES (3244, '2014-05-28', 'ON', 'Transfer', 'Fixed', 785, 38.48, 25.43, 24.43, 'Conv', 121800.15, 'Owner-Occupied', 'Open', '1900-01-00', 'Current');</v>
      </c>
    </row>
    <row r="3246" spans="1:16" x14ac:dyDescent="0.35">
      <c r="A3246" s="19">
        <v>3245</v>
      </c>
      <c r="B3246" s="18">
        <v>41681</v>
      </c>
      <c r="C3246" s="19" t="s">
        <v>58</v>
      </c>
      <c r="D3246" s="19" t="s">
        <v>52</v>
      </c>
      <c r="E3246" s="19" t="s">
        <v>53</v>
      </c>
      <c r="F3246" s="19">
        <v>788</v>
      </c>
      <c r="G3246" s="19">
        <v>58.99</v>
      </c>
      <c r="H3246" s="19">
        <v>28.63</v>
      </c>
      <c r="I3246" s="19">
        <v>23.77</v>
      </c>
      <c r="J3246" s="19" t="s">
        <v>54</v>
      </c>
      <c r="K3246" s="20">
        <v>477407.74</v>
      </c>
      <c r="L3246" s="20" t="s">
        <v>55</v>
      </c>
      <c r="M3246" s="20" t="s">
        <v>83</v>
      </c>
      <c r="N3246" s="26"/>
      <c r="O3246" s="20" t="s">
        <v>56</v>
      </c>
      <c r="P3246" t="str">
        <f t="shared" si="50"/>
        <v>INSERT INTO @DataTable (Deal, AdvanceDate, PROV, DealPurpose, RateType, BEACON, LTV, TDS, GDS, InsuranceType, PrincipalBalance, OccupancyType, AccountStatus, Closed_Date, DelinquencyBucket) VALUES (3245, '2014-02-11', 'BC', 'Refinance External', 'Fixed', 788, 58.99, 28.63, 23.77, 'Conv', 477407.74, 'Owner-Occupied', 'Open', '1900-01-00', 'Current');</v>
      </c>
    </row>
    <row r="3247" spans="1:16" x14ac:dyDescent="0.35">
      <c r="A3247" s="22">
        <v>3246</v>
      </c>
      <c r="B3247" s="21">
        <v>41620</v>
      </c>
      <c r="C3247" s="22" t="s">
        <v>57</v>
      </c>
      <c r="D3247" s="22" t="s">
        <v>61</v>
      </c>
      <c r="E3247" s="22" t="s">
        <v>40</v>
      </c>
      <c r="F3247" s="22">
        <v>746</v>
      </c>
      <c r="G3247" s="22">
        <v>71.430000000000007</v>
      </c>
      <c r="H3247" s="22">
        <v>31.71</v>
      </c>
      <c r="I3247" s="22">
        <v>27.16</v>
      </c>
      <c r="J3247" s="22" t="s">
        <v>54</v>
      </c>
      <c r="K3247" s="23">
        <v>332762.95</v>
      </c>
      <c r="L3247" s="23" t="s">
        <v>55</v>
      </c>
      <c r="M3247" s="23" t="s">
        <v>83</v>
      </c>
      <c r="N3247" s="27"/>
      <c r="O3247" s="23" t="s">
        <v>56</v>
      </c>
      <c r="P3247" t="str">
        <f t="shared" si="50"/>
        <v>INSERT INTO @DataTable (Deal, AdvanceDate, PROV, DealPurpose, RateType, BEACON, LTV, TDS, GDS, InsuranceType, PrincipalBalance, OccupancyType, AccountStatus, Closed_Date, DelinquencyBucket) VALUES (3246, '2013-12-12', 'ON', 'Purchase', 'ARM', 746, 71.43, 31.71, 27.16, 'Conv', 332762.95, 'Owner-Occupied', 'Open', '1900-01-00', 'Current');</v>
      </c>
    </row>
    <row r="3248" spans="1:16" x14ac:dyDescent="0.35">
      <c r="A3248" s="19">
        <v>3247</v>
      </c>
      <c r="B3248" s="18">
        <v>42636</v>
      </c>
      <c r="C3248" s="19" t="s">
        <v>57</v>
      </c>
      <c r="D3248" s="19" t="s">
        <v>61</v>
      </c>
      <c r="E3248" s="19" t="s">
        <v>40</v>
      </c>
      <c r="F3248" s="19">
        <v>738</v>
      </c>
      <c r="G3248" s="19">
        <v>75</v>
      </c>
      <c r="H3248" s="19">
        <v>31.47</v>
      </c>
      <c r="I3248" s="19">
        <v>31.47</v>
      </c>
      <c r="J3248" s="19" t="s">
        <v>54</v>
      </c>
      <c r="K3248" s="20">
        <v>207892.34</v>
      </c>
      <c r="L3248" s="20" t="s">
        <v>55</v>
      </c>
      <c r="M3248" s="20" t="s">
        <v>83</v>
      </c>
      <c r="N3248" s="26"/>
      <c r="O3248" s="20" t="s">
        <v>56</v>
      </c>
      <c r="P3248" t="str">
        <f t="shared" si="50"/>
        <v>INSERT INTO @DataTable (Deal, AdvanceDate, PROV, DealPurpose, RateType, BEACON, LTV, TDS, GDS, InsuranceType, PrincipalBalance, OccupancyType, AccountStatus, Closed_Date, DelinquencyBucket) VALUES (3247, '2016-09-23', 'ON', 'Purchase', 'ARM', 738, 75, 31.47, 31.47, 'Conv', 207892.34, 'Owner-Occupied', 'Open', '1900-01-00', 'Current');</v>
      </c>
    </row>
    <row r="3249" spans="1:16" x14ac:dyDescent="0.35">
      <c r="A3249" s="22">
        <v>3248</v>
      </c>
      <c r="B3249" s="21">
        <v>41592</v>
      </c>
      <c r="C3249" s="22" t="s">
        <v>57</v>
      </c>
      <c r="D3249" s="22" t="s">
        <v>61</v>
      </c>
      <c r="E3249" s="22" t="s">
        <v>53</v>
      </c>
      <c r="F3249" s="22">
        <v>752</v>
      </c>
      <c r="G3249" s="22">
        <v>95</v>
      </c>
      <c r="H3249" s="22">
        <v>27.24</v>
      </c>
      <c r="I3249" s="22">
        <v>27.24</v>
      </c>
      <c r="J3249" s="22" t="s">
        <v>60</v>
      </c>
      <c r="K3249" s="23">
        <v>0</v>
      </c>
      <c r="L3249" s="23" t="s">
        <v>55</v>
      </c>
      <c r="M3249" s="23" t="s">
        <v>84</v>
      </c>
      <c r="N3249" s="27">
        <v>42093</v>
      </c>
      <c r="O3249" s="23" t="s">
        <v>56</v>
      </c>
      <c r="P3249" t="str">
        <f t="shared" si="50"/>
        <v>INSERT INTO @DataTable (Deal, AdvanceDate, PROV, DealPurpose, RateType, BEACON, LTV, TDS, GDS, InsuranceType, PrincipalBalance, OccupancyType, AccountStatus, Closed_Date, DelinquencyBucket) VALUES (3248, '2013-11-14', 'ON', 'Purchase', 'Fixed', 752, 95, 27.24, 27.24, 'HiRatio', 0, 'Owner-Occupied', 'Closed', '2015-03-30', 'Current');</v>
      </c>
    </row>
    <row r="3250" spans="1:16" x14ac:dyDescent="0.35">
      <c r="A3250" s="19">
        <v>3249</v>
      </c>
      <c r="B3250" s="18">
        <v>42208</v>
      </c>
      <c r="C3250" s="19" t="s">
        <v>58</v>
      </c>
      <c r="D3250" s="19" t="s">
        <v>61</v>
      </c>
      <c r="E3250" s="19" t="s">
        <v>53</v>
      </c>
      <c r="F3250" s="19">
        <v>727</v>
      </c>
      <c r="G3250" s="19">
        <v>95</v>
      </c>
      <c r="H3250" s="19">
        <v>34.29</v>
      </c>
      <c r="I3250" s="19">
        <v>26.87</v>
      </c>
      <c r="J3250" s="19" t="s">
        <v>60</v>
      </c>
      <c r="K3250" s="20">
        <v>262522.15000000002</v>
      </c>
      <c r="L3250" s="20" t="s">
        <v>55</v>
      </c>
      <c r="M3250" s="20" t="s">
        <v>83</v>
      </c>
      <c r="N3250" s="26"/>
      <c r="O3250" s="20" t="s">
        <v>56</v>
      </c>
      <c r="P3250" t="str">
        <f t="shared" si="50"/>
        <v>INSERT INTO @DataTable (Deal, AdvanceDate, PROV, DealPurpose, RateType, BEACON, LTV, TDS, GDS, InsuranceType, PrincipalBalance, OccupancyType, AccountStatus, Closed_Date, DelinquencyBucket) VALUES (3249, '2015-07-23', 'BC', 'Purchase', 'Fixed', 727, 95, 34.29, 26.87, 'HiRatio', 262522.15, 'Owner-Occupied', 'Open', '1900-01-00', 'Current');</v>
      </c>
    </row>
    <row r="3251" spans="1:16" x14ac:dyDescent="0.35">
      <c r="A3251" s="22">
        <v>3250</v>
      </c>
      <c r="B3251" s="21">
        <v>42221</v>
      </c>
      <c r="C3251" s="22" t="s">
        <v>57</v>
      </c>
      <c r="D3251" s="22" t="s">
        <v>61</v>
      </c>
      <c r="E3251" s="22" t="s">
        <v>53</v>
      </c>
      <c r="F3251" s="22">
        <v>740</v>
      </c>
      <c r="G3251" s="22">
        <v>80</v>
      </c>
      <c r="H3251" s="22">
        <v>30.14</v>
      </c>
      <c r="I3251" s="22">
        <v>22.1</v>
      </c>
      <c r="J3251" s="22" t="s">
        <v>54</v>
      </c>
      <c r="K3251" s="23">
        <v>102798.31</v>
      </c>
      <c r="L3251" s="23" t="s">
        <v>55</v>
      </c>
      <c r="M3251" s="23" t="s">
        <v>83</v>
      </c>
      <c r="N3251" s="27"/>
      <c r="O3251" s="23" t="s">
        <v>56</v>
      </c>
      <c r="P3251" t="str">
        <f t="shared" si="50"/>
        <v>INSERT INTO @DataTable (Deal, AdvanceDate, PROV, DealPurpose, RateType, BEACON, LTV, TDS, GDS, InsuranceType, PrincipalBalance, OccupancyType, AccountStatus, Closed_Date, DelinquencyBucket) VALUES (3250, '2015-08-05', 'ON', 'Purchase', 'Fixed', 740, 80, 30.14, 22.1, 'Conv', 102798.31, 'Owner-Occupied', 'Open', '1900-01-00', 'Current');</v>
      </c>
    </row>
    <row r="3252" spans="1:16" x14ac:dyDescent="0.35">
      <c r="A3252" s="19">
        <v>3251</v>
      </c>
      <c r="B3252" s="18">
        <v>41957</v>
      </c>
      <c r="C3252" s="19" t="s">
        <v>57</v>
      </c>
      <c r="D3252" s="19" t="s">
        <v>59</v>
      </c>
      <c r="E3252" s="19" t="s">
        <v>53</v>
      </c>
      <c r="F3252" s="19">
        <v>814</v>
      </c>
      <c r="G3252" s="19">
        <v>43.28</v>
      </c>
      <c r="H3252" s="19">
        <v>15.91</v>
      </c>
      <c r="I3252" s="19">
        <v>15.14</v>
      </c>
      <c r="J3252" s="19" t="s">
        <v>54</v>
      </c>
      <c r="K3252" s="20">
        <v>0</v>
      </c>
      <c r="L3252" s="20" t="s">
        <v>55</v>
      </c>
      <c r="M3252" s="20" t="s">
        <v>84</v>
      </c>
      <c r="N3252" s="26">
        <v>42349</v>
      </c>
      <c r="O3252" s="20" t="s">
        <v>56</v>
      </c>
      <c r="P3252" t="str">
        <f t="shared" si="50"/>
        <v>INSERT INTO @DataTable (Deal, AdvanceDate, PROV, DealPurpose, RateType, BEACON, LTV, TDS, GDS, InsuranceType, PrincipalBalance, OccupancyType, AccountStatus, Closed_Date, DelinquencyBucket) VALUES (3251, '2014-11-14', 'ON', 'Transfer', 'Fixed', 814, 43.28, 15.91, 15.14, 'Conv', 0, 'Owner-Occupied', 'Closed', '2015-12-11', 'Current');</v>
      </c>
    </row>
    <row r="3253" spans="1:16" x14ac:dyDescent="0.35">
      <c r="A3253" s="22">
        <v>3252</v>
      </c>
      <c r="B3253" s="21">
        <v>42234</v>
      </c>
      <c r="C3253" s="22" t="s">
        <v>57</v>
      </c>
      <c r="D3253" s="22" t="s">
        <v>52</v>
      </c>
      <c r="E3253" s="22" t="s">
        <v>40</v>
      </c>
      <c r="F3253" s="22">
        <v>689</v>
      </c>
      <c r="G3253" s="22">
        <v>67.13</v>
      </c>
      <c r="H3253" s="22">
        <v>22.71</v>
      </c>
      <c r="I3253" s="22">
        <v>13.62</v>
      </c>
      <c r="J3253" s="22" t="s">
        <v>54</v>
      </c>
      <c r="K3253" s="23">
        <v>268604.90999999997</v>
      </c>
      <c r="L3253" s="23" t="s">
        <v>55</v>
      </c>
      <c r="M3253" s="23" t="s">
        <v>83</v>
      </c>
      <c r="N3253" s="27"/>
      <c r="O3253" s="23" t="s">
        <v>56</v>
      </c>
      <c r="P3253" t="str">
        <f t="shared" si="50"/>
        <v>INSERT INTO @DataTable (Deal, AdvanceDate, PROV, DealPurpose, RateType, BEACON, LTV, TDS, GDS, InsuranceType, PrincipalBalance, OccupancyType, AccountStatus, Closed_Date, DelinquencyBucket) VALUES (3252, '2015-08-18', 'ON', 'Refinance External', 'ARM', 689, 67.13, 22.71, 13.62, 'Conv', 268604.91, 'Owner-Occupied', 'Open', '1900-01-00', 'Current');</v>
      </c>
    </row>
    <row r="3254" spans="1:16" x14ac:dyDescent="0.35">
      <c r="A3254" s="19">
        <v>3253</v>
      </c>
      <c r="B3254" s="18">
        <v>40739</v>
      </c>
      <c r="C3254" s="19" t="s">
        <v>57</v>
      </c>
      <c r="D3254" s="19" t="s">
        <v>61</v>
      </c>
      <c r="E3254" s="19" t="s">
        <v>53</v>
      </c>
      <c r="F3254" s="19">
        <v>707</v>
      </c>
      <c r="G3254" s="19">
        <v>90</v>
      </c>
      <c r="H3254" s="19">
        <v>43.68</v>
      </c>
      <c r="I3254" s="19">
        <v>24.41</v>
      </c>
      <c r="J3254" s="19" t="s">
        <v>60</v>
      </c>
      <c r="K3254" s="20">
        <v>0</v>
      </c>
      <c r="L3254" s="20" t="s">
        <v>55</v>
      </c>
      <c r="M3254" s="20" t="s">
        <v>84</v>
      </c>
      <c r="N3254" s="26">
        <v>42629</v>
      </c>
      <c r="O3254" s="20" t="s">
        <v>56</v>
      </c>
      <c r="P3254" t="str">
        <f t="shared" si="50"/>
        <v>INSERT INTO @DataTable (Deal, AdvanceDate, PROV, DealPurpose, RateType, BEACON, LTV, TDS, GDS, InsuranceType, PrincipalBalance, OccupancyType, AccountStatus, Closed_Date, DelinquencyBucket) VALUES (3253, '2011-07-15', 'ON', 'Purchase', 'Fixed', 707, 90, 43.68, 24.41, 'HiRatio', 0, 'Owner-Occupied', 'Closed', '2016-09-16', 'Current');</v>
      </c>
    </row>
    <row r="3255" spans="1:16" x14ac:dyDescent="0.35">
      <c r="A3255" s="22">
        <v>3254</v>
      </c>
      <c r="B3255" s="21">
        <v>40333</v>
      </c>
      <c r="C3255" s="22" t="s">
        <v>57</v>
      </c>
      <c r="D3255" s="22" t="s">
        <v>52</v>
      </c>
      <c r="E3255" s="22" t="s">
        <v>40</v>
      </c>
      <c r="F3255" s="22">
        <v>648</v>
      </c>
      <c r="G3255" s="22">
        <v>70.83</v>
      </c>
      <c r="H3255" s="22">
        <v>26.9</v>
      </c>
      <c r="I3255" s="22">
        <v>26.9</v>
      </c>
      <c r="J3255" s="22" t="s">
        <v>54</v>
      </c>
      <c r="K3255" s="23">
        <v>0</v>
      </c>
      <c r="L3255" s="23" t="s">
        <v>55</v>
      </c>
      <c r="M3255" s="23" t="s">
        <v>84</v>
      </c>
      <c r="N3255" s="27">
        <v>41494</v>
      </c>
      <c r="O3255" s="23" t="s">
        <v>56</v>
      </c>
      <c r="P3255" t="str">
        <f t="shared" si="50"/>
        <v>INSERT INTO @DataTable (Deal, AdvanceDate, PROV, DealPurpose, RateType, BEACON, LTV, TDS, GDS, InsuranceType, PrincipalBalance, OccupancyType, AccountStatus, Closed_Date, DelinquencyBucket) VALUES (3254, '2010-06-04', 'ON', 'Refinance External', 'ARM', 648, 70.83, 26.9, 26.9, 'Conv', 0, 'Owner-Occupied', 'Closed', '2013-08-08', 'Current');</v>
      </c>
    </row>
    <row r="3256" spans="1:16" x14ac:dyDescent="0.35">
      <c r="A3256" s="19">
        <v>3255</v>
      </c>
      <c r="B3256" s="18">
        <v>41751</v>
      </c>
      <c r="C3256" s="19" t="s">
        <v>51</v>
      </c>
      <c r="D3256" s="19" t="s">
        <v>59</v>
      </c>
      <c r="E3256" s="19" t="s">
        <v>53</v>
      </c>
      <c r="F3256" s="19">
        <v>788</v>
      </c>
      <c r="G3256" s="19">
        <v>92.89</v>
      </c>
      <c r="H3256" s="19">
        <v>27.86</v>
      </c>
      <c r="I3256" s="19">
        <v>19.95</v>
      </c>
      <c r="J3256" s="19" t="s">
        <v>60</v>
      </c>
      <c r="K3256" s="20">
        <v>310522.21999999997</v>
      </c>
      <c r="L3256" s="20" t="s">
        <v>55</v>
      </c>
      <c r="M3256" s="20" t="s">
        <v>83</v>
      </c>
      <c r="N3256" s="26"/>
      <c r="O3256" s="20" t="s">
        <v>56</v>
      </c>
      <c r="P3256" t="str">
        <f t="shared" si="50"/>
        <v>INSERT INTO @DataTable (Deal, AdvanceDate, PROV, DealPurpose, RateType, BEACON, LTV, TDS, GDS, InsuranceType, PrincipalBalance, OccupancyType, AccountStatus, Closed_Date, DelinquencyBucket) VALUES (3255, '2014-04-22', 'AB', 'Transfer', 'Fixed', 788, 92.89, 27.86, 19.95, 'HiRatio', 310522.22, 'Owner-Occupied', 'Open', '1900-01-00', 'Current');</v>
      </c>
    </row>
    <row r="3257" spans="1:16" x14ac:dyDescent="0.35">
      <c r="A3257" s="22">
        <v>3256</v>
      </c>
      <c r="B3257" s="21">
        <v>42153</v>
      </c>
      <c r="C3257" s="22" t="s">
        <v>57</v>
      </c>
      <c r="D3257" s="22" t="s">
        <v>52</v>
      </c>
      <c r="E3257" s="22" t="s">
        <v>40</v>
      </c>
      <c r="F3257" s="22">
        <v>787</v>
      </c>
      <c r="G3257" s="22">
        <v>56</v>
      </c>
      <c r="H3257" s="22">
        <v>23.67</v>
      </c>
      <c r="I3257" s="22">
        <v>23.67</v>
      </c>
      <c r="J3257" s="22" t="s">
        <v>54</v>
      </c>
      <c r="K3257" s="23">
        <v>254339.01</v>
      </c>
      <c r="L3257" s="23" t="s">
        <v>55</v>
      </c>
      <c r="M3257" s="23" t="s">
        <v>83</v>
      </c>
      <c r="N3257" s="27"/>
      <c r="O3257" s="23" t="s">
        <v>56</v>
      </c>
      <c r="P3257" t="str">
        <f t="shared" si="50"/>
        <v>INSERT INTO @DataTable (Deal, AdvanceDate, PROV, DealPurpose, RateType, BEACON, LTV, TDS, GDS, InsuranceType, PrincipalBalance, OccupancyType, AccountStatus, Closed_Date, DelinquencyBucket) VALUES (3256, '2015-05-29', 'ON', 'Refinance External', 'ARM', 787, 56, 23.67, 23.67, 'Conv', 254339.01, 'Owner-Occupied', 'Open', '1900-01-00', 'Current');</v>
      </c>
    </row>
    <row r="3258" spans="1:16" x14ac:dyDescent="0.35">
      <c r="A3258" s="19">
        <v>3257</v>
      </c>
      <c r="B3258" s="18">
        <v>41471</v>
      </c>
      <c r="C3258" s="19" t="s">
        <v>51</v>
      </c>
      <c r="D3258" s="19" t="s">
        <v>61</v>
      </c>
      <c r="E3258" s="19" t="s">
        <v>53</v>
      </c>
      <c r="F3258" s="19">
        <v>668</v>
      </c>
      <c r="G3258" s="19">
        <v>95</v>
      </c>
      <c r="H3258" s="19">
        <v>40.28</v>
      </c>
      <c r="I3258" s="19">
        <v>21.87</v>
      </c>
      <c r="J3258" s="19" t="s">
        <v>60</v>
      </c>
      <c r="K3258" s="20">
        <v>370846.65</v>
      </c>
      <c r="L3258" s="20" t="s">
        <v>55</v>
      </c>
      <c r="M3258" s="20" t="s">
        <v>83</v>
      </c>
      <c r="N3258" s="26"/>
      <c r="O3258" s="20" t="s">
        <v>56</v>
      </c>
      <c r="P3258" t="str">
        <f t="shared" si="50"/>
        <v>INSERT INTO @DataTable (Deal, AdvanceDate, PROV, DealPurpose, RateType, BEACON, LTV, TDS, GDS, InsuranceType, PrincipalBalance, OccupancyType, AccountStatus, Closed_Date, DelinquencyBucket) VALUES (3257, '2013-07-16', 'AB', 'Purchase', 'Fixed', 668, 95, 40.28, 21.87, 'HiRatio', 370846.65, 'Owner-Occupied', 'Open', '1900-01-00', 'Current');</v>
      </c>
    </row>
    <row r="3259" spans="1:16" x14ac:dyDescent="0.35">
      <c r="A3259" s="22">
        <v>3258</v>
      </c>
      <c r="B3259" s="21">
        <v>42195</v>
      </c>
      <c r="C3259" s="22" t="s">
        <v>57</v>
      </c>
      <c r="D3259" s="22" t="s">
        <v>61</v>
      </c>
      <c r="E3259" s="22" t="s">
        <v>53</v>
      </c>
      <c r="F3259" s="22">
        <v>740</v>
      </c>
      <c r="G3259" s="22">
        <v>90</v>
      </c>
      <c r="H3259" s="22">
        <v>39.590000000000003</v>
      </c>
      <c r="I3259" s="22">
        <v>18.309999999999999</v>
      </c>
      <c r="J3259" s="22" t="s">
        <v>60</v>
      </c>
      <c r="K3259" s="23">
        <v>237941.27</v>
      </c>
      <c r="L3259" s="23" t="s">
        <v>55</v>
      </c>
      <c r="M3259" s="23" t="s">
        <v>83</v>
      </c>
      <c r="N3259" s="27"/>
      <c r="O3259" s="23" t="s">
        <v>56</v>
      </c>
      <c r="P3259" t="str">
        <f t="shared" si="50"/>
        <v>INSERT INTO @DataTable (Deal, AdvanceDate, PROV, DealPurpose, RateType, BEACON, LTV, TDS, GDS, InsuranceType, PrincipalBalance, OccupancyType, AccountStatus, Closed_Date, DelinquencyBucket) VALUES (3258, '2015-07-10', 'ON', 'Purchase', 'Fixed', 740, 90, 39.59, 18.31, 'HiRatio', 237941.27, 'Owner-Occupied', 'Open', '1900-01-00', 'Current');</v>
      </c>
    </row>
    <row r="3260" spans="1:16" x14ac:dyDescent="0.35">
      <c r="A3260" s="19">
        <v>3259</v>
      </c>
      <c r="B3260" s="18">
        <v>41806</v>
      </c>
      <c r="C3260" s="19" t="s">
        <v>57</v>
      </c>
      <c r="D3260" s="19" t="s">
        <v>61</v>
      </c>
      <c r="E3260" s="19" t="s">
        <v>40</v>
      </c>
      <c r="F3260" s="19">
        <v>773</v>
      </c>
      <c r="G3260" s="19">
        <v>89.45</v>
      </c>
      <c r="H3260" s="19">
        <v>25.87</v>
      </c>
      <c r="I3260" s="19">
        <v>23.82</v>
      </c>
      <c r="J3260" s="19" t="s">
        <v>60</v>
      </c>
      <c r="K3260" s="20">
        <v>630945.48</v>
      </c>
      <c r="L3260" s="20" t="s">
        <v>55</v>
      </c>
      <c r="M3260" s="20" t="s">
        <v>83</v>
      </c>
      <c r="N3260" s="26"/>
      <c r="O3260" s="20" t="s">
        <v>56</v>
      </c>
      <c r="P3260" t="str">
        <f t="shared" si="50"/>
        <v>INSERT INTO @DataTable (Deal, AdvanceDate, PROV, DealPurpose, RateType, BEACON, LTV, TDS, GDS, InsuranceType, PrincipalBalance, OccupancyType, AccountStatus, Closed_Date, DelinquencyBucket) VALUES (3259, '2014-06-16', 'ON', 'Purchase', 'ARM', 773, 89.45, 25.87, 23.82, 'HiRatio', 630945.48, 'Owner-Occupied', 'Open', '1900-01-00', 'Current');</v>
      </c>
    </row>
    <row r="3261" spans="1:16" x14ac:dyDescent="0.35">
      <c r="A3261" s="22">
        <v>3260</v>
      </c>
      <c r="B3261" s="21">
        <v>42016</v>
      </c>
      <c r="C3261" s="22" t="s">
        <v>51</v>
      </c>
      <c r="D3261" s="22" t="s">
        <v>61</v>
      </c>
      <c r="E3261" s="22" t="s">
        <v>53</v>
      </c>
      <c r="F3261" s="22">
        <v>750</v>
      </c>
      <c r="G3261" s="22">
        <v>95</v>
      </c>
      <c r="H3261" s="22">
        <v>38.82</v>
      </c>
      <c r="I3261" s="22">
        <v>34.51</v>
      </c>
      <c r="J3261" s="22" t="s">
        <v>60</v>
      </c>
      <c r="K3261" s="23">
        <v>206830.57</v>
      </c>
      <c r="L3261" s="23" t="s">
        <v>55</v>
      </c>
      <c r="M3261" s="23" t="s">
        <v>83</v>
      </c>
      <c r="N3261" s="27"/>
      <c r="O3261" s="23" t="s">
        <v>56</v>
      </c>
      <c r="P3261" t="str">
        <f t="shared" si="50"/>
        <v>INSERT INTO @DataTable (Deal, AdvanceDate, PROV, DealPurpose, RateType, BEACON, LTV, TDS, GDS, InsuranceType, PrincipalBalance, OccupancyType, AccountStatus, Closed_Date, DelinquencyBucket) VALUES (3260, '2015-01-12', 'AB', 'Purchase', 'Fixed', 750, 95, 38.82, 34.51, 'HiRatio', 206830.57, 'Owner-Occupied', 'Open', '1900-01-00', 'Current');</v>
      </c>
    </row>
    <row r="3262" spans="1:16" x14ac:dyDescent="0.35">
      <c r="A3262" s="19">
        <v>3261</v>
      </c>
      <c r="B3262" s="18">
        <v>41680</v>
      </c>
      <c r="C3262" s="19" t="s">
        <v>51</v>
      </c>
      <c r="D3262" s="19" t="s">
        <v>59</v>
      </c>
      <c r="E3262" s="19" t="s">
        <v>40</v>
      </c>
      <c r="F3262" s="19">
        <v>736</v>
      </c>
      <c r="G3262" s="19">
        <v>89.03</v>
      </c>
      <c r="H3262" s="19">
        <v>30.65</v>
      </c>
      <c r="I3262" s="19">
        <v>19.16</v>
      </c>
      <c r="J3262" s="19" t="s">
        <v>60</v>
      </c>
      <c r="K3262" s="20">
        <v>318073.73</v>
      </c>
      <c r="L3262" s="20" t="s">
        <v>55</v>
      </c>
      <c r="M3262" s="20" t="s">
        <v>83</v>
      </c>
      <c r="N3262" s="26"/>
      <c r="O3262" s="20" t="s">
        <v>56</v>
      </c>
      <c r="P3262" t="str">
        <f t="shared" si="50"/>
        <v>INSERT INTO @DataTable (Deal, AdvanceDate, PROV, DealPurpose, RateType, BEACON, LTV, TDS, GDS, InsuranceType, PrincipalBalance, OccupancyType, AccountStatus, Closed_Date, DelinquencyBucket) VALUES (3261, '2014-02-10', 'AB', 'Transfer', 'ARM', 736, 89.03, 30.65, 19.16, 'HiRatio', 318073.73, 'Owner-Occupied', 'Open', '1900-01-00', 'Current');</v>
      </c>
    </row>
    <row r="3263" spans="1:16" x14ac:dyDescent="0.35">
      <c r="A3263" s="22">
        <v>3262</v>
      </c>
      <c r="B3263" s="21">
        <v>41116</v>
      </c>
      <c r="C3263" s="22" t="s">
        <v>58</v>
      </c>
      <c r="D3263" s="22" t="s">
        <v>61</v>
      </c>
      <c r="E3263" s="22" t="s">
        <v>53</v>
      </c>
      <c r="F3263" s="22">
        <v>737</v>
      </c>
      <c r="G3263" s="22">
        <v>90</v>
      </c>
      <c r="H3263" s="22">
        <v>36.96</v>
      </c>
      <c r="I3263" s="22">
        <v>24.46</v>
      </c>
      <c r="J3263" s="22" t="s">
        <v>60</v>
      </c>
      <c r="K3263" s="23">
        <v>0</v>
      </c>
      <c r="L3263" s="23" t="s">
        <v>55</v>
      </c>
      <c r="M3263" s="23" t="s">
        <v>84</v>
      </c>
      <c r="N3263" s="27">
        <v>42578</v>
      </c>
      <c r="O3263" s="23" t="s">
        <v>56</v>
      </c>
      <c r="P3263" t="str">
        <f t="shared" si="50"/>
        <v>INSERT INTO @DataTable (Deal, AdvanceDate, PROV, DealPurpose, RateType, BEACON, LTV, TDS, GDS, InsuranceType, PrincipalBalance, OccupancyType, AccountStatus, Closed_Date, DelinquencyBucket) VALUES (3262, '2012-07-26', 'BC', 'Purchase', 'Fixed', 737, 90, 36.96, 24.46, 'HiRatio', 0, 'Owner-Occupied', 'Closed', '2016-07-27', 'Current');</v>
      </c>
    </row>
    <row r="3264" spans="1:16" x14ac:dyDescent="0.35">
      <c r="A3264" s="19">
        <v>3263</v>
      </c>
      <c r="B3264" s="18">
        <v>42212</v>
      </c>
      <c r="C3264" s="19" t="s">
        <v>57</v>
      </c>
      <c r="D3264" s="19" t="s">
        <v>59</v>
      </c>
      <c r="E3264" s="19" t="s">
        <v>40</v>
      </c>
      <c r="F3264" s="19">
        <v>765</v>
      </c>
      <c r="G3264" s="19">
        <v>56.36</v>
      </c>
      <c r="H3264" s="19">
        <v>26.51</v>
      </c>
      <c r="I3264" s="19">
        <v>13.94</v>
      </c>
      <c r="J3264" s="19" t="s">
        <v>54</v>
      </c>
      <c r="K3264" s="20">
        <v>264377.67</v>
      </c>
      <c r="L3264" s="20" t="s">
        <v>55</v>
      </c>
      <c r="M3264" s="20" t="s">
        <v>83</v>
      </c>
      <c r="N3264" s="26"/>
      <c r="O3264" s="20" t="s">
        <v>56</v>
      </c>
      <c r="P3264" t="str">
        <f t="shared" si="50"/>
        <v>INSERT INTO @DataTable (Deal, AdvanceDate, PROV, DealPurpose, RateType, BEACON, LTV, TDS, GDS, InsuranceType, PrincipalBalance, OccupancyType, AccountStatus, Closed_Date, DelinquencyBucket) VALUES (3263, '2015-07-27', 'ON', 'Transfer', 'ARM', 765, 56.36, 26.51, 13.94, 'Conv', 264377.67, 'Owner-Occupied', 'Open', '1900-01-00', 'Current');</v>
      </c>
    </row>
    <row r="3265" spans="1:16" x14ac:dyDescent="0.35">
      <c r="A3265" s="22">
        <v>3264</v>
      </c>
      <c r="B3265" s="21">
        <v>42472</v>
      </c>
      <c r="C3265" s="22" t="s">
        <v>57</v>
      </c>
      <c r="D3265" s="22" t="s">
        <v>52</v>
      </c>
      <c r="E3265" s="22" t="s">
        <v>53</v>
      </c>
      <c r="F3265" s="22">
        <v>785</v>
      </c>
      <c r="G3265" s="22">
        <v>60.38</v>
      </c>
      <c r="H3265" s="22">
        <v>29.24</v>
      </c>
      <c r="I3265" s="22">
        <v>22.6</v>
      </c>
      <c r="J3265" s="22" t="s">
        <v>54</v>
      </c>
      <c r="K3265" s="23">
        <v>291003.84000000003</v>
      </c>
      <c r="L3265" s="23" t="s">
        <v>55</v>
      </c>
      <c r="M3265" s="23" t="s">
        <v>83</v>
      </c>
      <c r="N3265" s="27"/>
      <c r="O3265" s="23" t="s">
        <v>56</v>
      </c>
      <c r="P3265" t="str">
        <f t="shared" si="50"/>
        <v>INSERT INTO @DataTable (Deal, AdvanceDate, PROV, DealPurpose, RateType, BEACON, LTV, TDS, GDS, InsuranceType, PrincipalBalance, OccupancyType, AccountStatus, Closed_Date, DelinquencyBucket) VALUES (3264, '2016-04-12', 'ON', 'Refinance External', 'Fixed', 785, 60.38, 29.24, 22.6, 'Conv', 291003.84, 'Owner-Occupied', 'Open', '1900-01-00', 'Current');</v>
      </c>
    </row>
    <row r="3266" spans="1:16" x14ac:dyDescent="0.35">
      <c r="A3266" s="19">
        <v>3265</v>
      </c>
      <c r="B3266" s="18">
        <v>40396</v>
      </c>
      <c r="C3266" s="19" t="s">
        <v>51</v>
      </c>
      <c r="D3266" s="19" t="s">
        <v>52</v>
      </c>
      <c r="E3266" s="19" t="s">
        <v>53</v>
      </c>
      <c r="F3266" s="19">
        <v>656</v>
      </c>
      <c r="G3266" s="19">
        <v>74.290000000000006</v>
      </c>
      <c r="H3266" s="19">
        <v>28.36</v>
      </c>
      <c r="I3266" s="19">
        <v>28.36</v>
      </c>
      <c r="J3266" s="19" t="s">
        <v>54</v>
      </c>
      <c r="K3266" s="20">
        <v>0</v>
      </c>
      <c r="L3266" s="20" t="s">
        <v>55</v>
      </c>
      <c r="M3266" s="20" t="s">
        <v>84</v>
      </c>
      <c r="N3266" s="26">
        <v>41018</v>
      </c>
      <c r="O3266" s="20" t="s">
        <v>56</v>
      </c>
      <c r="P3266" t="str">
        <f t="shared" si="50"/>
        <v>INSERT INTO @DataTable (Deal, AdvanceDate, PROV, DealPurpose, RateType, BEACON, LTV, TDS, GDS, InsuranceType, PrincipalBalance, OccupancyType, AccountStatus, Closed_Date, DelinquencyBucket) VALUES (3265, '2010-08-06', 'AB', 'Refinance External', 'Fixed', 656, 74.29, 28.36, 28.36, 'Conv', 0, 'Owner-Occupied', 'Closed', '2012-04-19', 'Current');</v>
      </c>
    </row>
    <row r="3267" spans="1:16" x14ac:dyDescent="0.35">
      <c r="A3267" s="22">
        <v>3266</v>
      </c>
      <c r="B3267" s="21">
        <v>42548</v>
      </c>
      <c r="C3267" s="22" t="s">
        <v>57</v>
      </c>
      <c r="D3267" s="22" t="s">
        <v>61</v>
      </c>
      <c r="E3267" s="22" t="s">
        <v>40</v>
      </c>
      <c r="F3267" s="22">
        <v>865</v>
      </c>
      <c r="G3267" s="22">
        <v>80</v>
      </c>
      <c r="H3267" s="22">
        <v>32.130000000000003</v>
      </c>
      <c r="I3267" s="22">
        <v>13.02</v>
      </c>
      <c r="J3267" s="22" t="s">
        <v>54</v>
      </c>
      <c r="K3267" s="23">
        <v>267663.06</v>
      </c>
      <c r="L3267" s="23" t="s">
        <v>55</v>
      </c>
      <c r="M3267" s="23" t="s">
        <v>83</v>
      </c>
      <c r="N3267" s="27"/>
      <c r="O3267" s="23" t="s">
        <v>56</v>
      </c>
      <c r="P3267" t="str">
        <f t="shared" ref="P3267:P3330" si="51">"INSERT INTO @DataTable (Deal, AdvanceDate, PROV, DealPurpose, RateType, BEACON, LTV, TDS, GDS, InsuranceType, PrincipalBalance, OccupancyType, AccountStatus, Closed_Date, DelinquencyBucket) VALUES (" &amp; A3267 &amp; ", " &amp; "'" &amp; TEXT(B3267, "yyyy-mm-dd") &amp; "', '" &amp; C3267 &amp; "', '" &amp; D3267 &amp; "', '" &amp; E3267 &amp; "', " &amp; F3267 &amp; ", " &amp; G3267 &amp; ", " &amp; H3267 &amp; ", " &amp; I3267 &amp; ", '" &amp; J3267 &amp; "', " &amp; K3267 &amp; ", '" &amp; L3267 &amp; "', '" &amp; M3267 &amp; "', '" &amp;TEXT(N3267, "yyyy-mm-dd") &amp; "', '" &amp; O3267 &amp; "');"</f>
        <v>INSERT INTO @DataTable (Deal, AdvanceDate, PROV, DealPurpose, RateType, BEACON, LTV, TDS, GDS, InsuranceType, PrincipalBalance, OccupancyType, AccountStatus, Closed_Date, DelinquencyBucket) VALUES (3266, '2016-06-27', 'ON', 'Purchase', 'ARM', 865, 80, 32.13, 13.02, 'Conv', 267663.06, 'Owner-Occupied', 'Open', '1900-01-00', 'Current');</v>
      </c>
    </row>
    <row r="3268" spans="1:16" x14ac:dyDescent="0.35">
      <c r="A3268" s="19">
        <v>3267</v>
      </c>
      <c r="B3268" s="18">
        <v>42345</v>
      </c>
      <c r="C3268" s="19" t="s">
        <v>58</v>
      </c>
      <c r="D3268" s="19" t="s">
        <v>59</v>
      </c>
      <c r="E3268" s="19" t="s">
        <v>53</v>
      </c>
      <c r="F3268" s="19">
        <v>813</v>
      </c>
      <c r="G3268" s="19">
        <v>65.86</v>
      </c>
      <c r="H3268" s="19">
        <v>26.03</v>
      </c>
      <c r="I3268" s="19">
        <v>24.88</v>
      </c>
      <c r="J3268" s="19" t="s">
        <v>54</v>
      </c>
      <c r="K3268" s="20">
        <v>243506.99</v>
      </c>
      <c r="L3268" s="20" t="s">
        <v>55</v>
      </c>
      <c r="M3268" s="20" t="s">
        <v>83</v>
      </c>
      <c r="N3268" s="26"/>
      <c r="O3268" s="20" t="s">
        <v>56</v>
      </c>
      <c r="P3268" t="str">
        <f t="shared" si="51"/>
        <v>INSERT INTO @DataTable (Deal, AdvanceDate, PROV, DealPurpose, RateType, BEACON, LTV, TDS, GDS, InsuranceType, PrincipalBalance, OccupancyType, AccountStatus, Closed_Date, DelinquencyBucket) VALUES (3267, '2015-12-07', 'BC', 'Transfer', 'Fixed', 813, 65.86, 26.03, 24.88, 'Conv', 243506.99, 'Owner-Occupied', 'Open', '1900-01-00', 'Current');</v>
      </c>
    </row>
    <row r="3269" spans="1:16" x14ac:dyDescent="0.35">
      <c r="A3269" s="22">
        <v>3268</v>
      </c>
      <c r="B3269" s="21">
        <v>41690</v>
      </c>
      <c r="C3269" s="22" t="s">
        <v>58</v>
      </c>
      <c r="D3269" s="22" t="s">
        <v>61</v>
      </c>
      <c r="E3269" s="22" t="s">
        <v>53</v>
      </c>
      <c r="F3269" s="22">
        <v>726</v>
      </c>
      <c r="G3269" s="22">
        <v>80</v>
      </c>
      <c r="H3269" s="22">
        <v>38.4</v>
      </c>
      <c r="I3269" s="22">
        <v>37.979999999999997</v>
      </c>
      <c r="J3269" s="22" t="s">
        <v>54</v>
      </c>
      <c r="K3269" s="23">
        <v>167662.12</v>
      </c>
      <c r="L3269" s="23" t="s">
        <v>55</v>
      </c>
      <c r="M3269" s="23" t="s">
        <v>83</v>
      </c>
      <c r="N3269" s="27"/>
      <c r="O3269" s="23" t="s">
        <v>56</v>
      </c>
      <c r="P3269" t="str">
        <f t="shared" si="51"/>
        <v>INSERT INTO @DataTable (Deal, AdvanceDate, PROV, DealPurpose, RateType, BEACON, LTV, TDS, GDS, InsuranceType, PrincipalBalance, OccupancyType, AccountStatus, Closed_Date, DelinquencyBucket) VALUES (3268, '2014-02-20', 'BC', 'Purchase', 'Fixed', 726, 80, 38.4, 37.98, 'Conv', 167662.12, 'Owner-Occupied', 'Open', '1900-01-00', 'Current');</v>
      </c>
    </row>
    <row r="3270" spans="1:16" x14ac:dyDescent="0.35">
      <c r="A3270" s="19">
        <v>3269</v>
      </c>
      <c r="B3270" s="18">
        <v>40963</v>
      </c>
      <c r="C3270" s="19" t="s">
        <v>57</v>
      </c>
      <c r="D3270" s="19" t="s">
        <v>61</v>
      </c>
      <c r="E3270" s="19" t="s">
        <v>53</v>
      </c>
      <c r="F3270" s="19">
        <v>761</v>
      </c>
      <c r="G3270" s="19">
        <v>95</v>
      </c>
      <c r="H3270" s="19">
        <v>38.090000000000003</v>
      </c>
      <c r="I3270" s="19">
        <v>21.62</v>
      </c>
      <c r="J3270" s="19" t="s">
        <v>60</v>
      </c>
      <c r="K3270" s="20">
        <v>0</v>
      </c>
      <c r="L3270" s="20" t="s">
        <v>55</v>
      </c>
      <c r="M3270" s="20" t="s">
        <v>84</v>
      </c>
      <c r="N3270" s="26">
        <v>42181</v>
      </c>
      <c r="O3270" s="20" t="s">
        <v>56</v>
      </c>
      <c r="P3270" t="str">
        <f t="shared" si="51"/>
        <v>INSERT INTO @DataTable (Deal, AdvanceDate, PROV, DealPurpose, RateType, BEACON, LTV, TDS, GDS, InsuranceType, PrincipalBalance, OccupancyType, AccountStatus, Closed_Date, DelinquencyBucket) VALUES (3269, '2012-02-24', 'ON', 'Purchase', 'Fixed', 761, 95, 38.09, 21.62, 'HiRatio', 0, 'Owner-Occupied', 'Closed', '2015-06-26', 'Current');</v>
      </c>
    </row>
    <row r="3271" spans="1:16" x14ac:dyDescent="0.35">
      <c r="A3271" s="22">
        <v>3270</v>
      </c>
      <c r="B3271" s="21">
        <v>42614</v>
      </c>
      <c r="C3271" s="22" t="s">
        <v>57</v>
      </c>
      <c r="D3271" s="22" t="s">
        <v>67</v>
      </c>
      <c r="E3271" s="22" t="s">
        <v>53</v>
      </c>
      <c r="F3271" s="22">
        <v>840</v>
      </c>
      <c r="G3271" s="22">
        <v>95</v>
      </c>
      <c r="H3271" s="22">
        <v>24.52</v>
      </c>
      <c r="I3271" s="22">
        <v>19.239999999999998</v>
      </c>
      <c r="J3271" s="22" t="s">
        <v>60</v>
      </c>
      <c r="K3271" s="23">
        <v>358235.45</v>
      </c>
      <c r="L3271" s="23" t="s">
        <v>55</v>
      </c>
      <c r="M3271" s="23" t="s">
        <v>83</v>
      </c>
      <c r="N3271" s="27"/>
      <c r="O3271" s="23" t="s">
        <v>56</v>
      </c>
      <c r="P3271" t="str">
        <f t="shared" si="51"/>
        <v>INSERT INTO @DataTable (Deal, AdvanceDate, PROV, DealPurpose, RateType, BEACON, LTV, TDS, GDS, InsuranceType, PrincipalBalance, OccupancyType, AccountStatus, Closed_Date, DelinquencyBucket) VALUES (3270, '2016-09-01', 'ON', 'Port Increase', 'Fixed', 840, 95, 24.52, 19.24, 'HiRatio', 358235.45, 'Owner-Occupied', 'Open', '1900-01-00', 'Current');</v>
      </c>
    </row>
    <row r="3272" spans="1:16" x14ac:dyDescent="0.35">
      <c r="A3272" s="19">
        <v>3271</v>
      </c>
      <c r="B3272" s="18">
        <v>41740</v>
      </c>
      <c r="C3272" s="19" t="s">
        <v>63</v>
      </c>
      <c r="D3272" s="19" t="s">
        <v>64</v>
      </c>
      <c r="E3272" s="19" t="s">
        <v>40</v>
      </c>
      <c r="F3272" s="19">
        <v>747</v>
      </c>
      <c r="G3272" s="19">
        <v>95</v>
      </c>
      <c r="H3272" s="19">
        <v>28.61</v>
      </c>
      <c r="I3272" s="19">
        <v>28.42</v>
      </c>
      <c r="J3272" s="19" t="s">
        <v>60</v>
      </c>
      <c r="K3272" s="20">
        <v>352427.26</v>
      </c>
      <c r="L3272" s="20" t="s">
        <v>55</v>
      </c>
      <c r="M3272" s="20" t="s">
        <v>83</v>
      </c>
      <c r="N3272" s="26"/>
      <c r="O3272" s="20" t="s">
        <v>56</v>
      </c>
      <c r="P3272" t="str">
        <f t="shared" si="51"/>
        <v>INSERT INTO @DataTable (Deal, AdvanceDate, PROV, DealPurpose, RateType, BEACON, LTV, TDS, GDS, InsuranceType, PrincipalBalance, OccupancyType, AccountStatus, Closed_Date, DelinquencyBucket) VALUES (3271, '2014-04-11', 'SK', 'Purchase with Improvements', 'ARM', 747, 95, 28.61, 28.42, 'HiRatio', 352427.26, 'Owner-Occupied', 'Open', '1900-01-00', 'Current');</v>
      </c>
    </row>
    <row r="3273" spans="1:16" x14ac:dyDescent="0.35">
      <c r="A3273" s="22">
        <v>3272</v>
      </c>
      <c r="B3273" s="21">
        <v>42104</v>
      </c>
      <c r="C3273" s="22" t="s">
        <v>57</v>
      </c>
      <c r="D3273" s="22" t="s">
        <v>52</v>
      </c>
      <c r="E3273" s="22" t="s">
        <v>53</v>
      </c>
      <c r="F3273" s="22">
        <v>731</v>
      </c>
      <c r="G3273" s="22">
        <v>51.65</v>
      </c>
      <c r="H3273" s="22">
        <v>22.41</v>
      </c>
      <c r="I3273" s="22">
        <v>16.170000000000002</v>
      </c>
      <c r="J3273" s="22" t="s">
        <v>54</v>
      </c>
      <c r="K3273" s="23">
        <v>181207.52</v>
      </c>
      <c r="L3273" s="23" t="s">
        <v>55</v>
      </c>
      <c r="M3273" s="23" t="s">
        <v>83</v>
      </c>
      <c r="N3273" s="27"/>
      <c r="O3273" s="23" t="s">
        <v>56</v>
      </c>
      <c r="P3273" t="str">
        <f t="shared" si="51"/>
        <v>INSERT INTO @DataTable (Deal, AdvanceDate, PROV, DealPurpose, RateType, BEACON, LTV, TDS, GDS, InsuranceType, PrincipalBalance, OccupancyType, AccountStatus, Closed_Date, DelinquencyBucket) VALUES (3272, '2015-04-10', 'ON', 'Refinance External', 'Fixed', 731, 51.65, 22.41, 16.17, 'Conv', 181207.52, 'Owner-Occupied', 'Open', '1900-01-00', 'Current');</v>
      </c>
    </row>
    <row r="3274" spans="1:16" x14ac:dyDescent="0.35">
      <c r="A3274" s="19">
        <v>3273</v>
      </c>
      <c r="B3274" s="18">
        <v>42216</v>
      </c>
      <c r="C3274" s="19" t="s">
        <v>57</v>
      </c>
      <c r="D3274" s="19" t="s">
        <v>61</v>
      </c>
      <c r="E3274" s="19" t="s">
        <v>53</v>
      </c>
      <c r="F3274" s="19">
        <v>807</v>
      </c>
      <c r="G3274" s="19">
        <v>95</v>
      </c>
      <c r="H3274" s="19">
        <v>28.7</v>
      </c>
      <c r="I3274" s="19">
        <v>28.05</v>
      </c>
      <c r="J3274" s="19" t="s">
        <v>60</v>
      </c>
      <c r="K3274" s="20">
        <v>359695.5</v>
      </c>
      <c r="L3274" s="20" t="s">
        <v>55</v>
      </c>
      <c r="M3274" s="20" t="s">
        <v>83</v>
      </c>
      <c r="N3274" s="26"/>
      <c r="O3274" s="20" t="s">
        <v>56</v>
      </c>
      <c r="P3274" t="str">
        <f t="shared" si="51"/>
        <v>INSERT INTO @DataTable (Deal, AdvanceDate, PROV, DealPurpose, RateType, BEACON, LTV, TDS, GDS, InsuranceType, PrincipalBalance, OccupancyType, AccountStatus, Closed_Date, DelinquencyBucket) VALUES (3273, '2015-07-31', 'ON', 'Purchase', 'Fixed', 807, 95, 28.7, 28.05, 'HiRatio', 359695.5, 'Owner-Occupied', 'Open', '1900-01-00', 'Current');</v>
      </c>
    </row>
    <row r="3275" spans="1:16" x14ac:dyDescent="0.35">
      <c r="A3275" s="22">
        <v>3274</v>
      </c>
      <c r="B3275" s="21">
        <v>40357</v>
      </c>
      <c r="C3275" s="22" t="s">
        <v>58</v>
      </c>
      <c r="D3275" s="22" t="s">
        <v>61</v>
      </c>
      <c r="E3275" s="22" t="s">
        <v>40</v>
      </c>
      <c r="F3275" s="22">
        <v>766</v>
      </c>
      <c r="G3275" s="22">
        <v>48.71</v>
      </c>
      <c r="H3275" s="22">
        <v>27.96</v>
      </c>
      <c r="I3275" s="22">
        <v>23.47</v>
      </c>
      <c r="J3275" s="22" t="s">
        <v>54</v>
      </c>
      <c r="K3275" s="23">
        <v>0</v>
      </c>
      <c r="L3275" s="23" t="s">
        <v>55</v>
      </c>
      <c r="M3275" s="23" t="s">
        <v>84</v>
      </c>
      <c r="N3275" s="27">
        <v>42181</v>
      </c>
      <c r="O3275" s="23" t="s">
        <v>56</v>
      </c>
      <c r="P3275" t="str">
        <f t="shared" si="51"/>
        <v>INSERT INTO @DataTable (Deal, AdvanceDate, PROV, DealPurpose, RateType, BEACON, LTV, TDS, GDS, InsuranceType, PrincipalBalance, OccupancyType, AccountStatus, Closed_Date, DelinquencyBucket) VALUES (3274, '2010-06-28', 'BC', 'Purchase', 'ARM', 766, 48.71, 27.96, 23.47, 'Conv', 0, 'Owner-Occupied', 'Closed', '2015-06-26', 'Current');</v>
      </c>
    </row>
    <row r="3276" spans="1:16" x14ac:dyDescent="0.35">
      <c r="A3276" s="19">
        <v>3275</v>
      </c>
      <c r="B3276" s="18">
        <v>42061</v>
      </c>
      <c r="C3276" s="19" t="s">
        <v>57</v>
      </c>
      <c r="D3276" s="19" t="s">
        <v>52</v>
      </c>
      <c r="E3276" s="19" t="s">
        <v>40</v>
      </c>
      <c r="F3276" s="19">
        <v>763</v>
      </c>
      <c r="G3276" s="19">
        <v>79.739999999999995</v>
      </c>
      <c r="H3276" s="19">
        <v>24.4</v>
      </c>
      <c r="I3276" s="19">
        <v>19.38</v>
      </c>
      <c r="J3276" s="19" t="s">
        <v>54</v>
      </c>
      <c r="K3276" s="20">
        <v>221487.3</v>
      </c>
      <c r="L3276" s="20" t="s">
        <v>55</v>
      </c>
      <c r="M3276" s="20" t="s">
        <v>83</v>
      </c>
      <c r="N3276" s="26"/>
      <c r="O3276" s="20" t="s">
        <v>56</v>
      </c>
      <c r="P3276" t="str">
        <f t="shared" si="51"/>
        <v>INSERT INTO @DataTable (Deal, AdvanceDate, PROV, DealPurpose, RateType, BEACON, LTV, TDS, GDS, InsuranceType, PrincipalBalance, OccupancyType, AccountStatus, Closed_Date, DelinquencyBucket) VALUES (3275, '2015-02-26', 'ON', 'Refinance External', 'ARM', 763, 79.74, 24.4, 19.38, 'Conv', 221487.3, 'Owner-Occupied', 'Open', '1900-01-00', 'Current');</v>
      </c>
    </row>
    <row r="3277" spans="1:16" x14ac:dyDescent="0.35">
      <c r="A3277" s="22">
        <v>3276</v>
      </c>
      <c r="B3277" s="21">
        <v>42425</v>
      </c>
      <c r="C3277" s="22" t="s">
        <v>57</v>
      </c>
      <c r="D3277" s="22" t="s">
        <v>59</v>
      </c>
      <c r="E3277" s="22" t="s">
        <v>53</v>
      </c>
      <c r="F3277" s="22">
        <v>780</v>
      </c>
      <c r="G3277" s="22">
        <v>81.97</v>
      </c>
      <c r="H3277" s="22">
        <v>25.8</v>
      </c>
      <c r="I3277" s="22">
        <v>17.170000000000002</v>
      </c>
      <c r="J3277" s="22" t="s">
        <v>60</v>
      </c>
      <c r="K3277" s="23">
        <v>122951.01</v>
      </c>
      <c r="L3277" s="23" t="s">
        <v>55</v>
      </c>
      <c r="M3277" s="23" t="s">
        <v>83</v>
      </c>
      <c r="N3277" s="27"/>
      <c r="O3277" s="23" t="s">
        <v>56</v>
      </c>
      <c r="P3277" t="str">
        <f t="shared" si="51"/>
        <v>INSERT INTO @DataTable (Deal, AdvanceDate, PROV, DealPurpose, RateType, BEACON, LTV, TDS, GDS, InsuranceType, PrincipalBalance, OccupancyType, AccountStatus, Closed_Date, DelinquencyBucket) VALUES (3276, '2016-02-25', 'ON', 'Transfer', 'Fixed', 780, 81.97, 25.8, 17.17, 'HiRatio', 122951.01, 'Owner-Occupied', 'Open', '1900-01-00', 'Current');</v>
      </c>
    </row>
    <row r="3278" spans="1:16" x14ac:dyDescent="0.35">
      <c r="A3278" s="19">
        <v>3277</v>
      </c>
      <c r="B3278" s="18">
        <v>42571</v>
      </c>
      <c r="C3278" s="19" t="s">
        <v>57</v>
      </c>
      <c r="D3278" s="19" t="s">
        <v>52</v>
      </c>
      <c r="E3278" s="19" t="s">
        <v>53</v>
      </c>
      <c r="F3278" s="19">
        <v>701</v>
      </c>
      <c r="G3278" s="19">
        <v>78.73</v>
      </c>
      <c r="H3278" s="19">
        <v>32.72</v>
      </c>
      <c r="I3278" s="19">
        <v>21.92</v>
      </c>
      <c r="J3278" s="19" t="s">
        <v>54</v>
      </c>
      <c r="K3278" s="20">
        <v>244702.07</v>
      </c>
      <c r="L3278" s="20" t="s">
        <v>55</v>
      </c>
      <c r="M3278" s="20" t="s">
        <v>83</v>
      </c>
      <c r="N3278" s="26"/>
      <c r="O3278" s="20" t="s">
        <v>56</v>
      </c>
      <c r="P3278" t="str">
        <f t="shared" si="51"/>
        <v>INSERT INTO @DataTable (Deal, AdvanceDate, PROV, DealPurpose, RateType, BEACON, LTV, TDS, GDS, InsuranceType, PrincipalBalance, OccupancyType, AccountStatus, Closed_Date, DelinquencyBucket) VALUES (3277, '2016-07-20', 'ON', 'Refinance External', 'Fixed', 701, 78.73, 32.72, 21.92, 'Conv', 244702.07, 'Owner-Occupied', 'Open', '1900-01-00', 'Current');</v>
      </c>
    </row>
    <row r="3279" spans="1:16" x14ac:dyDescent="0.35">
      <c r="A3279" s="22">
        <v>3278</v>
      </c>
      <c r="B3279" s="21">
        <v>42233</v>
      </c>
      <c r="C3279" s="22" t="s">
        <v>57</v>
      </c>
      <c r="D3279" s="22" t="s">
        <v>61</v>
      </c>
      <c r="E3279" s="22" t="s">
        <v>40</v>
      </c>
      <c r="F3279" s="22">
        <v>809</v>
      </c>
      <c r="G3279" s="22">
        <v>75.89</v>
      </c>
      <c r="H3279" s="22">
        <v>27.06</v>
      </c>
      <c r="I3279" s="22">
        <v>26.68</v>
      </c>
      <c r="J3279" s="22" t="s">
        <v>54</v>
      </c>
      <c r="K3279" s="23">
        <v>814332.68</v>
      </c>
      <c r="L3279" s="23" t="s">
        <v>55</v>
      </c>
      <c r="M3279" s="23" t="s">
        <v>83</v>
      </c>
      <c r="N3279" s="27"/>
      <c r="O3279" s="23" t="s">
        <v>56</v>
      </c>
      <c r="P3279" t="str">
        <f t="shared" si="51"/>
        <v>INSERT INTO @DataTable (Deal, AdvanceDate, PROV, DealPurpose, RateType, BEACON, LTV, TDS, GDS, InsuranceType, PrincipalBalance, OccupancyType, AccountStatus, Closed_Date, DelinquencyBucket) VALUES (3278, '2015-08-17', 'ON', 'Purchase', 'ARM', 809, 75.89, 27.06, 26.68, 'Conv', 814332.68, 'Owner-Occupied', 'Open', '1900-01-00', 'Current');</v>
      </c>
    </row>
    <row r="3280" spans="1:16" x14ac:dyDescent="0.35">
      <c r="A3280" s="19">
        <v>3279</v>
      </c>
      <c r="B3280" s="18">
        <v>42388</v>
      </c>
      <c r="C3280" s="19" t="s">
        <v>63</v>
      </c>
      <c r="D3280" s="19" t="s">
        <v>61</v>
      </c>
      <c r="E3280" s="19" t="s">
        <v>40</v>
      </c>
      <c r="F3280" s="19">
        <v>697</v>
      </c>
      <c r="G3280" s="19">
        <v>71.430000000000007</v>
      </c>
      <c r="H3280" s="19">
        <v>33.31</v>
      </c>
      <c r="I3280" s="19">
        <v>15.24</v>
      </c>
      <c r="J3280" s="19" t="s">
        <v>54</v>
      </c>
      <c r="K3280" s="20">
        <v>242325.46</v>
      </c>
      <c r="L3280" s="20" t="s">
        <v>55</v>
      </c>
      <c r="M3280" s="20" t="s">
        <v>83</v>
      </c>
      <c r="N3280" s="26"/>
      <c r="O3280" s="20" t="s">
        <v>56</v>
      </c>
      <c r="P3280" t="str">
        <f t="shared" si="51"/>
        <v>INSERT INTO @DataTable (Deal, AdvanceDate, PROV, DealPurpose, RateType, BEACON, LTV, TDS, GDS, InsuranceType, PrincipalBalance, OccupancyType, AccountStatus, Closed_Date, DelinquencyBucket) VALUES (3279, '2016-01-19', 'SK', 'Purchase', 'ARM', 697, 71.43, 33.31, 15.24, 'Conv', 242325.46, 'Owner-Occupied', 'Open', '1900-01-00', 'Current');</v>
      </c>
    </row>
    <row r="3281" spans="1:16" x14ac:dyDescent="0.35">
      <c r="A3281" s="22">
        <v>3280</v>
      </c>
      <c r="B3281" s="21">
        <v>42520</v>
      </c>
      <c r="C3281" s="22" t="s">
        <v>51</v>
      </c>
      <c r="D3281" s="22" t="s">
        <v>61</v>
      </c>
      <c r="E3281" s="22" t="s">
        <v>53</v>
      </c>
      <c r="F3281" s="22">
        <v>725</v>
      </c>
      <c r="G3281" s="22">
        <v>85</v>
      </c>
      <c r="H3281" s="22">
        <v>33.69</v>
      </c>
      <c r="I3281" s="22">
        <v>30.02</v>
      </c>
      <c r="J3281" s="22" t="s">
        <v>60</v>
      </c>
      <c r="K3281" s="23">
        <v>313763.36</v>
      </c>
      <c r="L3281" s="23" t="s">
        <v>55</v>
      </c>
      <c r="M3281" s="23" t="s">
        <v>83</v>
      </c>
      <c r="N3281" s="27"/>
      <c r="O3281" s="23" t="s">
        <v>56</v>
      </c>
      <c r="P3281" t="str">
        <f t="shared" si="51"/>
        <v>INSERT INTO @DataTable (Deal, AdvanceDate, PROV, DealPurpose, RateType, BEACON, LTV, TDS, GDS, InsuranceType, PrincipalBalance, OccupancyType, AccountStatus, Closed_Date, DelinquencyBucket) VALUES (3280, '2016-05-30', 'AB', 'Purchase', 'Fixed', 725, 85, 33.69, 30.02, 'HiRatio', 313763.36, 'Owner-Occupied', 'Open', '1900-01-00', 'Current');</v>
      </c>
    </row>
    <row r="3282" spans="1:16" x14ac:dyDescent="0.35">
      <c r="A3282" s="19">
        <v>3281</v>
      </c>
      <c r="B3282" s="18">
        <v>41197</v>
      </c>
      <c r="C3282" s="19" t="s">
        <v>51</v>
      </c>
      <c r="D3282" s="19" t="s">
        <v>61</v>
      </c>
      <c r="E3282" s="19" t="s">
        <v>53</v>
      </c>
      <c r="F3282" s="19">
        <v>786</v>
      </c>
      <c r="G3282" s="19">
        <v>80</v>
      </c>
      <c r="H3282" s="19">
        <v>21.21</v>
      </c>
      <c r="I3282" s="19">
        <v>9.17</v>
      </c>
      <c r="J3282" s="19" t="s">
        <v>54</v>
      </c>
      <c r="K3282" s="20">
        <v>0</v>
      </c>
      <c r="L3282" s="20" t="s">
        <v>55</v>
      </c>
      <c r="M3282" s="20" t="s">
        <v>84</v>
      </c>
      <c r="N3282" s="26">
        <v>42626</v>
      </c>
      <c r="O3282" s="20" t="s">
        <v>56</v>
      </c>
      <c r="P3282" t="str">
        <f t="shared" si="51"/>
        <v>INSERT INTO @DataTable (Deal, AdvanceDate, PROV, DealPurpose, RateType, BEACON, LTV, TDS, GDS, InsuranceType, PrincipalBalance, OccupancyType, AccountStatus, Closed_Date, DelinquencyBucket) VALUES (3281, '2012-10-15', 'AB', 'Purchase', 'Fixed', 786, 80, 21.21, 9.17, 'Conv', 0, 'Owner-Occupied', 'Closed', '2016-09-13', 'Current');</v>
      </c>
    </row>
    <row r="3283" spans="1:16" x14ac:dyDescent="0.35">
      <c r="A3283" s="22">
        <v>3282</v>
      </c>
      <c r="B3283" s="21">
        <v>42312</v>
      </c>
      <c r="C3283" s="22" t="s">
        <v>57</v>
      </c>
      <c r="D3283" s="22" t="s">
        <v>52</v>
      </c>
      <c r="E3283" s="22" t="s">
        <v>40</v>
      </c>
      <c r="F3283" s="22">
        <v>797</v>
      </c>
      <c r="G3283" s="22">
        <v>66.83</v>
      </c>
      <c r="H3283" s="22">
        <v>30.09</v>
      </c>
      <c r="I3283" s="22">
        <v>29.32</v>
      </c>
      <c r="J3283" s="22" t="s">
        <v>54</v>
      </c>
      <c r="K3283" s="23">
        <v>670424.68999999994</v>
      </c>
      <c r="L3283" s="23" t="s">
        <v>55</v>
      </c>
      <c r="M3283" s="23" t="s">
        <v>83</v>
      </c>
      <c r="N3283" s="27"/>
      <c r="O3283" s="23" t="s">
        <v>56</v>
      </c>
      <c r="P3283" t="str">
        <f t="shared" si="51"/>
        <v>INSERT INTO @DataTable (Deal, AdvanceDate, PROV, DealPurpose, RateType, BEACON, LTV, TDS, GDS, InsuranceType, PrincipalBalance, OccupancyType, AccountStatus, Closed_Date, DelinquencyBucket) VALUES (3282, '2015-11-04', 'ON', 'Refinance External', 'ARM', 797, 66.83, 30.09, 29.32, 'Conv', 670424.69, 'Owner-Occupied', 'Open', '1900-01-00', 'Current');</v>
      </c>
    </row>
    <row r="3284" spans="1:16" x14ac:dyDescent="0.35">
      <c r="A3284" s="19">
        <v>3283</v>
      </c>
      <c r="B3284" s="18">
        <v>40851</v>
      </c>
      <c r="C3284" s="19" t="s">
        <v>57</v>
      </c>
      <c r="D3284" s="19" t="s">
        <v>61</v>
      </c>
      <c r="E3284" s="19" t="s">
        <v>53</v>
      </c>
      <c r="F3284" s="19">
        <v>785</v>
      </c>
      <c r="G3284" s="19">
        <v>95</v>
      </c>
      <c r="H3284" s="19">
        <v>41.53</v>
      </c>
      <c r="I3284" s="19">
        <v>40.32</v>
      </c>
      <c r="J3284" s="19" t="s">
        <v>60</v>
      </c>
      <c r="K3284" s="20">
        <v>116805.46</v>
      </c>
      <c r="L3284" s="20" t="s">
        <v>55</v>
      </c>
      <c r="M3284" s="20" t="s">
        <v>83</v>
      </c>
      <c r="N3284" s="26"/>
      <c r="O3284" s="20" t="s">
        <v>56</v>
      </c>
      <c r="P3284" t="str">
        <f t="shared" si="51"/>
        <v>INSERT INTO @DataTable (Deal, AdvanceDate, PROV, DealPurpose, RateType, BEACON, LTV, TDS, GDS, InsuranceType, PrincipalBalance, OccupancyType, AccountStatus, Closed_Date, DelinquencyBucket) VALUES (3283, '2011-11-04', 'ON', 'Purchase', 'Fixed', 785, 95, 41.53, 40.32, 'HiRatio', 116805.46, 'Owner-Occupied', 'Open', '1900-01-00', 'Current');</v>
      </c>
    </row>
    <row r="3285" spans="1:16" x14ac:dyDescent="0.35">
      <c r="A3285" s="22">
        <v>3284</v>
      </c>
      <c r="B3285" s="21">
        <v>41568</v>
      </c>
      <c r="C3285" s="22" t="s">
        <v>57</v>
      </c>
      <c r="D3285" s="22" t="s">
        <v>64</v>
      </c>
      <c r="E3285" s="22" t="s">
        <v>53</v>
      </c>
      <c r="F3285" s="22">
        <v>685</v>
      </c>
      <c r="G3285" s="22">
        <v>90</v>
      </c>
      <c r="H3285" s="22">
        <v>37.799999999999997</v>
      </c>
      <c r="I3285" s="22">
        <v>14.25</v>
      </c>
      <c r="J3285" s="22" t="s">
        <v>60</v>
      </c>
      <c r="K3285" s="23">
        <v>0</v>
      </c>
      <c r="L3285" s="23" t="s">
        <v>66</v>
      </c>
      <c r="M3285" s="23" t="s">
        <v>84</v>
      </c>
      <c r="N3285" s="27">
        <v>41947</v>
      </c>
      <c r="O3285" s="23" t="s">
        <v>56</v>
      </c>
      <c r="P3285" t="str">
        <f t="shared" si="51"/>
        <v>INSERT INTO @DataTable (Deal, AdvanceDate, PROV, DealPurpose, RateType, BEACON, LTV, TDS, GDS, InsuranceType, PrincipalBalance, OccupancyType, AccountStatus, Closed_Date, DelinquencyBucket) VALUES (3284, '2013-10-21', 'ON', 'Purchase with Improvements', 'Fixed', 685, 90, 37.8, 14.25, 'HiRatio', 0, 'Second Home', 'Closed', '2014-11-04', 'Current');</v>
      </c>
    </row>
    <row r="3286" spans="1:16" x14ac:dyDescent="0.35">
      <c r="A3286" s="19">
        <v>3285</v>
      </c>
      <c r="B3286" s="18">
        <v>42528</v>
      </c>
      <c r="C3286" s="19" t="s">
        <v>57</v>
      </c>
      <c r="D3286" s="19" t="s">
        <v>52</v>
      </c>
      <c r="E3286" s="19" t="s">
        <v>40</v>
      </c>
      <c r="F3286" s="19">
        <v>775</v>
      </c>
      <c r="G3286" s="19">
        <v>63.5</v>
      </c>
      <c r="H3286" s="19">
        <v>29.44</v>
      </c>
      <c r="I3286" s="19">
        <v>17.78</v>
      </c>
      <c r="J3286" s="19" t="s">
        <v>54</v>
      </c>
      <c r="K3286" s="20">
        <v>248262.04</v>
      </c>
      <c r="L3286" s="20" t="s">
        <v>55</v>
      </c>
      <c r="M3286" s="20" t="s">
        <v>83</v>
      </c>
      <c r="N3286" s="26"/>
      <c r="O3286" s="20" t="s">
        <v>56</v>
      </c>
      <c r="P3286" t="str">
        <f t="shared" si="51"/>
        <v>INSERT INTO @DataTable (Deal, AdvanceDate, PROV, DealPurpose, RateType, BEACON, LTV, TDS, GDS, InsuranceType, PrincipalBalance, OccupancyType, AccountStatus, Closed_Date, DelinquencyBucket) VALUES (3285, '2016-06-07', 'ON', 'Refinance External', 'ARM', 775, 63.5, 29.44, 17.78, 'Conv', 248262.04, 'Owner-Occupied', 'Open', '1900-01-00', 'Current');</v>
      </c>
    </row>
    <row r="3287" spans="1:16" x14ac:dyDescent="0.35">
      <c r="A3287" s="22">
        <v>3286</v>
      </c>
      <c r="B3287" s="21">
        <v>41579</v>
      </c>
      <c r="C3287" s="22" t="s">
        <v>51</v>
      </c>
      <c r="D3287" s="22" t="s">
        <v>61</v>
      </c>
      <c r="E3287" s="22" t="s">
        <v>53</v>
      </c>
      <c r="F3287" s="22">
        <v>709</v>
      </c>
      <c r="G3287" s="22">
        <v>95</v>
      </c>
      <c r="H3287" s="22">
        <v>40.76</v>
      </c>
      <c r="I3287" s="22">
        <v>11.43</v>
      </c>
      <c r="J3287" s="22" t="s">
        <v>60</v>
      </c>
      <c r="K3287" s="23">
        <v>249777.87</v>
      </c>
      <c r="L3287" s="23" t="s">
        <v>66</v>
      </c>
      <c r="M3287" s="23" t="s">
        <v>83</v>
      </c>
      <c r="N3287" s="27"/>
      <c r="O3287" s="23" t="s">
        <v>56</v>
      </c>
      <c r="P3287" t="str">
        <f t="shared" si="51"/>
        <v>INSERT INTO @DataTable (Deal, AdvanceDate, PROV, DealPurpose, RateType, BEACON, LTV, TDS, GDS, InsuranceType, PrincipalBalance, OccupancyType, AccountStatus, Closed_Date, DelinquencyBucket) VALUES (3286, '2013-11-01', 'AB', 'Purchase', 'Fixed', 709, 95, 40.76, 11.43, 'HiRatio', 249777.87, 'Second Home', 'Open', '1900-01-00', 'Current');</v>
      </c>
    </row>
    <row r="3288" spans="1:16" x14ac:dyDescent="0.35">
      <c r="A3288" s="19">
        <v>3287</v>
      </c>
      <c r="B3288" s="18">
        <v>41052</v>
      </c>
      <c r="C3288" s="19" t="s">
        <v>57</v>
      </c>
      <c r="D3288" s="19" t="s">
        <v>52</v>
      </c>
      <c r="E3288" s="19" t="s">
        <v>53</v>
      </c>
      <c r="F3288" s="19">
        <v>766</v>
      </c>
      <c r="G3288" s="19">
        <v>81.819999999999993</v>
      </c>
      <c r="H3288" s="19">
        <v>32.1</v>
      </c>
      <c r="I3288" s="19">
        <v>30.46</v>
      </c>
      <c r="J3288" s="19" t="s">
        <v>60</v>
      </c>
      <c r="K3288" s="20">
        <v>402380.3</v>
      </c>
      <c r="L3288" s="20" t="s">
        <v>55</v>
      </c>
      <c r="M3288" s="20" t="s">
        <v>83</v>
      </c>
      <c r="N3288" s="26"/>
      <c r="O3288" s="20" t="s">
        <v>56</v>
      </c>
      <c r="P3288" t="str">
        <f t="shared" si="51"/>
        <v>INSERT INTO @DataTable (Deal, AdvanceDate, PROV, DealPurpose, RateType, BEACON, LTV, TDS, GDS, InsuranceType, PrincipalBalance, OccupancyType, AccountStatus, Closed_Date, DelinquencyBucket) VALUES (3287, '2012-05-23', 'ON', 'Refinance External', 'Fixed', 766, 81.82, 32.1, 30.46, 'HiRatio', 402380.3, 'Owner-Occupied', 'Open', '1900-01-00', 'Current');</v>
      </c>
    </row>
    <row r="3289" spans="1:16" x14ac:dyDescent="0.35">
      <c r="A3289" s="22">
        <v>3288</v>
      </c>
      <c r="B3289" s="21">
        <v>40690</v>
      </c>
      <c r="C3289" s="22" t="s">
        <v>57</v>
      </c>
      <c r="D3289" s="22" t="s">
        <v>61</v>
      </c>
      <c r="E3289" s="22" t="s">
        <v>40</v>
      </c>
      <c r="F3289" s="22">
        <v>777</v>
      </c>
      <c r="G3289" s="22">
        <v>90</v>
      </c>
      <c r="H3289" s="22">
        <v>29.24</v>
      </c>
      <c r="I3289" s="22">
        <v>24.58</v>
      </c>
      <c r="J3289" s="22" t="s">
        <v>60</v>
      </c>
      <c r="K3289" s="23">
        <v>0</v>
      </c>
      <c r="L3289" s="23" t="s">
        <v>55</v>
      </c>
      <c r="M3289" s="23" t="s">
        <v>84</v>
      </c>
      <c r="N3289" s="27">
        <v>41411</v>
      </c>
      <c r="O3289" s="23" t="s">
        <v>56</v>
      </c>
      <c r="P3289" t="str">
        <f t="shared" si="51"/>
        <v>INSERT INTO @DataTable (Deal, AdvanceDate, PROV, DealPurpose, RateType, BEACON, LTV, TDS, GDS, InsuranceType, PrincipalBalance, OccupancyType, AccountStatus, Closed_Date, DelinquencyBucket) VALUES (3288, '2011-05-27', 'ON', 'Purchase', 'ARM', 777, 90, 29.24, 24.58, 'HiRatio', 0, 'Owner-Occupied', 'Closed', '2013-05-17', 'Current');</v>
      </c>
    </row>
    <row r="3290" spans="1:16" x14ac:dyDescent="0.35">
      <c r="A3290" s="19">
        <v>3289</v>
      </c>
      <c r="B3290" s="18">
        <v>42705</v>
      </c>
      <c r="C3290" s="19" t="s">
        <v>78</v>
      </c>
      <c r="D3290" s="19" t="s">
        <v>61</v>
      </c>
      <c r="E3290" s="19" t="s">
        <v>53</v>
      </c>
      <c r="F3290" s="19">
        <v>787</v>
      </c>
      <c r="G3290" s="19">
        <v>95</v>
      </c>
      <c r="H3290" s="19">
        <v>33.17</v>
      </c>
      <c r="I3290" s="19">
        <v>22.44</v>
      </c>
      <c r="J3290" s="19" t="s">
        <v>60</v>
      </c>
      <c r="K3290" s="20">
        <v>381845.97</v>
      </c>
      <c r="L3290" s="20" t="s">
        <v>55</v>
      </c>
      <c r="M3290" s="20" t="s">
        <v>83</v>
      </c>
      <c r="N3290" s="26"/>
      <c r="O3290" s="20" t="s">
        <v>56</v>
      </c>
      <c r="P3290" t="str">
        <f t="shared" si="51"/>
        <v>INSERT INTO @DataTable (Deal, AdvanceDate, PROV, DealPurpose, RateType, BEACON, LTV, TDS, GDS, InsuranceType, PrincipalBalance, OccupancyType, AccountStatus, Closed_Date, DelinquencyBucket) VALUES (3289, '2016-12-01', 'NL', 'Purchase', 'Fixed', 787, 95, 33.17, 22.44, 'HiRatio', 381845.97, 'Owner-Occupied', 'Open', '1900-01-00', 'Current');</v>
      </c>
    </row>
    <row r="3291" spans="1:16" x14ac:dyDescent="0.35">
      <c r="A3291" s="22">
        <v>3290</v>
      </c>
      <c r="B3291" s="21">
        <v>41703</v>
      </c>
      <c r="C3291" s="22" t="s">
        <v>57</v>
      </c>
      <c r="D3291" s="22" t="s">
        <v>61</v>
      </c>
      <c r="E3291" s="22" t="s">
        <v>53</v>
      </c>
      <c r="F3291" s="22">
        <v>741</v>
      </c>
      <c r="G3291" s="22">
        <v>90</v>
      </c>
      <c r="H3291" s="22">
        <v>31.81</v>
      </c>
      <c r="I3291" s="22">
        <v>23.02</v>
      </c>
      <c r="J3291" s="22" t="s">
        <v>60</v>
      </c>
      <c r="K3291" s="23">
        <v>282496.83</v>
      </c>
      <c r="L3291" s="23" t="s">
        <v>55</v>
      </c>
      <c r="M3291" s="23" t="s">
        <v>83</v>
      </c>
      <c r="N3291" s="27"/>
      <c r="O3291" s="23" t="s">
        <v>56</v>
      </c>
      <c r="P3291" t="str">
        <f t="shared" si="51"/>
        <v>INSERT INTO @DataTable (Deal, AdvanceDate, PROV, DealPurpose, RateType, BEACON, LTV, TDS, GDS, InsuranceType, PrincipalBalance, OccupancyType, AccountStatus, Closed_Date, DelinquencyBucket) VALUES (3290, '2014-03-05', 'ON', 'Purchase', 'Fixed', 741, 90, 31.81, 23.02, 'HiRatio', 282496.83, 'Owner-Occupied', 'Open', '1900-01-00', 'Current');</v>
      </c>
    </row>
    <row r="3292" spans="1:16" x14ac:dyDescent="0.35">
      <c r="A3292" s="19">
        <v>3291</v>
      </c>
      <c r="B3292" s="18">
        <v>40994</v>
      </c>
      <c r="C3292" s="19" t="s">
        <v>57</v>
      </c>
      <c r="D3292" s="19" t="s">
        <v>61</v>
      </c>
      <c r="E3292" s="19" t="s">
        <v>53</v>
      </c>
      <c r="F3292" s="19">
        <v>753</v>
      </c>
      <c r="G3292" s="19">
        <v>90</v>
      </c>
      <c r="H3292" s="19">
        <v>23.57</v>
      </c>
      <c r="I3292" s="19">
        <v>17.22</v>
      </c>
      <c r="J3292" s="19" t="s">
        <v>60</v>
      </c>
      <c r="K3292" s="20">
        <v>0</v>
      </c>
      <c r="L3292" s="20" t="s">
        <v>55</v>
      </c>
      <c r="M3292" s="20" t="s">
        <v>84</v>
      </c>
      <c r="N3292" s="26">
        <v>42412</v>
      </c>
      <c r="O3292" s="20" t="s">
        <v>56</v>
      </c>
      <c r="P3292" t="str">
        <f t="shared" si="51"/>
        <v>INSERT INTO @DataTable (Deal, AdvanceDate, PROV, DealPurpose, RateType, BEACON, LTV, TDS, GDS, InsuranceType, PrincipalBalance, OccupancyType, AccountStatus, Closed_Date, DelinquencyBucket) VALUES (3291, '2012-03-26', 'ON', 'Purchase', 'Fixed', 753, 90, 23.57, 17.22, 'HiRatio', 0, 'Owner-Occupied', 'Closed', '2016-02-12', 'Current');</v>
      </c>
    </row>
    <row r="3293" spans="1:16" x14ac:dyDescent="0.35">
      <c r="A3293" s="22">
        <v>3292</v>
      </c>
      <c r="B3293" s="21">
        <v>40374</v>
      </c>
      <c r="C3293" s="22" t="s">
        <v>57</v>
      </c>
      <c r="D3293" s="22" t="s">
        <v>61</v>
      </c>
      <c r="E3293" s="22" t="s">
        <v>53</v>
      </c>
      <c r="F3293" s="22">
        <v>766</v>
      </c>
      <c r="G3293" s="22">
        <v>85</v>
      </c>
      <c r="H3293" s="22">
        <v>40.770000000000003</v>
      </c>
      <c r="I3293" s="22">
        <v>40.729999999999997</v>
      </c>
      <c r="J3293" s="22" t="s">
        <v>60</v>
      </c>
      <c r="K3293" s="23">
        <v>0</v>
      </c>
      <c r="L3293" s="23" t="s">
        <v>55</v>
      </c>
      <c r="M3293" s="23" t="s">
        <v>84</v>
      </c>
      <c r="N3293" s="27">
        <v>41537</v>
      </c>
      <c r="O3293" s="23" t="s">
        <v>56</v>
      </c>
      <c r="P3293" t="str">
        <f t="shared" si="51"/>
        <v>INSERT INTO @DataTable (Deal, AdvanceDate, PROV, DealPurpose, RateType, BEACON, LTV, TDS, GDS, InsuranceType, PrincipalBalance, OccupancyType, AccountStatus, Closed_Date, DelinquencyBucket) VALUES (3292, '2010-07-15', 'ON', 'Purchase', 'Fixed', 766, 85, 40.77, 40.73, 'HiRatio', 0, 'Owner-Occupied', 'Closed', '2013-09-20', 'Current');</v>
      </c>
    </row>
    <row r="3294" spans="1:16" x14ac:dyDescent="0.35">
      <c r="A3294" s="19">
        <v>3293</v>
      </c>
      <c r="B3294" s="18">
        <v>41569</v>
      </c>
      <c r="C3294" s="19" t="s">
        <v>70</v>
      </c>
      <c r="D3294" s="19" t="s">
        <v>59</v>
      </c>
      <c r="E3294" s="19" t="s">
        <v>53</v>
      </c>
      <c r="F3294" s="19">
        <v>728</v>
      </c>
      <c r="G3294" s="19">
        <v>80</v>
      </c>
      <c r="H3294" s="19">
        <v>41.9</v>
      </c>
      <c r="I3294" s="19">
        <v>17.39</v>
      </c>
      <c r="J3294" s="19" t="s">
        <v>54</v>
      </c>
      <c r="K3294" s="20">
        <v>108035.81</v>
      </c>
      <c r="L3294" s="20" t="s">
        <v>55</v>
      </c>
      <c r="M3294" s="20" t="s">
        <v>83</v>
      </c>
      <c r="N3294" s="26"/>
      <c r="O3294" s="20" t="s">
        <v>56</v>
      </c>
      <c r="P3294" t="str">
        <f t="shared" si="51"/>
        <v>INSERT INTO @DataTable (Deal, AdvanceDate, PROV, DealPurpose, RateType, BEACON, LTV, TDS, GDS, InsuranceType, PrincipalBalance, OccupancyType, AccountStatus, Closed_Date, DelinquencyBucket) VALUES (3293, '2013-10-22', 'NB', 'Transfer', 'Fixed', 728, 80, 41.9, 17.39, 'Conv', 108035.81, 'Owner-Occupied', 'Open', '1900-01-00', 'Current');</v>
      </c>
    </row>
    <row r="3295" spans="1:16" x14ac:dyDescent="0.35">
      <c r="A3295" s="22">
        <v>3294</v>
      </c>
      <c r="B3295" s="21">
        <v>42286</v>
      </c>
      <c r="C3295" s="22" t="s">
        <v>51</v>
      </c>
      <c r="D3295" s="22" t="s">
        <v>68</v>
      </c>
      <c r="E3295" s="22" t="s">
        <v>53</v>
      </c>
      <c r="F3295" s="22">
        <v>749</v>
      </c>
      <c r="G3295" s="22">
        <v>94.96</v>
      </c>
      <c r="H3295" s="22">
        <v>43.74</v>
      </c>
      <c r="I3295" s="22">
        <v>34.380000000000003</v>
      </c>
      <c r="J3295" s="22" t="s">
        <v>60</v>
      </c>
      <c r="K3295" s="23">
        <v>657909.96</v>
      </c>
      <c r="L3295" s="23" t="s">
        <v>55</v>
      </c>
      <c r="M3295" s="23" t="s">
        <v>83</v>
      </c>
      <c r="N3295" s="27"/>
      <c r="O3295" s="23" t="s">
        <v>56</v>
      </c>
      <c r="P3295" t="str">
        <f t="shared" si="51"/>
        <v>INSERT INTO @DataTable (Deal, AdvanceDate, PROV, DealPurpose, RateType, BEACON, LTV, TDS, GDS, InsuranceType, PrincipalBalance, OccupancyType, AccountStatus, Closed_Date, DelinquencyBucket) VALUES (3294, '2015-10-09', 'AB', 'Portable', 'Fixed', 749, 94.96, 43.74, 34.38, 'HiRatio', 657909.96, 'Owner-Occupied', 'Open', '1900-01-00', 'Current');</v>
      </c>
    </row>
    <row r="3296" spans="1:16" x14ac:dyDescent="0.35">
      <c r="A3296" s="19">
        <v>3295</v>
      </c>
      <c r="B3296" s="18">
        <v>41873</v>
      </c>
      <c r="C3296" s="19" t="s">
        <v>65</v>
      </c>
      <c r="D3296" s="19" t="s">
        <v>61</v>
      </c>
      <c r="E3296" s="19" t="s">
        <v>53</v>
      </c>
      <c r="F3296" s="19">
        <v>726</v>
      </c>
      <c r="G3296" s="19">
        <v>89.27</v>
      </c>
      <c r="H3296" s="19">
        <v>27.73</v>
      </c>
      <c r="I3296" s="19">
        <v>19.420000000000002</v>
      </c>
      <c r="J3296" s="19" t="s">
        <v>60</v>
      </c>
      <c r="K3296" s="20">
        <v>195919.66</v>
      </c>
      <c r="L3296" s="20" t="s">
        <v>55</v>
      </c>
      <c r="M3296" s="20" t="s">
        <v>83</v>
      </c>
      <c r="N3296" s="26"/>
      <c r="O3296" s="20" t="s">
        <v>56</v>
      </c>
      <c r="P3296" t="str">
        <f t="shared" si="51"/>
        <v>INSERT INTO @DataTable (Deal, AdvanceDate, PROV, DealPurpose, RateType, BEACON, LTV, TDS, GDS, InsuranceType, PrincipalBalance, OccupancyType, AccountStatus, Closed_Date, DelinquencyBucket) VALUES (3295, '2014-08-22', 'NS', 'Purchase', 'Fixed', 726, 89.27, 27.73, 19.42, 'HiRatio', 195919.66, 'Owner-Occupied', 'Open', '1900-01-00', 'Current');</v>
      </c>
    </row>
    <row r="3297" spans="1:16" x14ac:dyDescent="0.35">
      <c r="A3297" s="22">
        <v>3296</v>
      </c>
      <c r="B3297" s="21">
        <v>41978</v>
      </c>
      <c r="C3297" s="22" t="s">
        <v>57</v>
      </c>
      <c r="D3297" s="22" t="s">
        <v>61</v>
      </c>
      <c r="E3297" s="22" t="s">
        <v>40</v>
      </c>
      <c r="F3297" s="22">
        <v>763</v>
      </c>
      <c r="G3297" s="22">
        <v>80</v>
      </c>
      <c r="H3297" s="22">
        <v>32.880000000000003</v>
      </c>
      <c r="I3297" s="22">
        <v>29.12</v>
      </c>
      <c r="J3297" s="22" t="s">
        <v>54</v>
      </c>
      <c r="K3297" s="23">
        <v>234788.22</v>
      </c>
      <c r="L3297" s="23" t="s">
        <v>55</v>
      </c>
      <c r="M3297" s="23" t="s">
        <v>83</v>
      </c>
      <c r="N3297" s="27"/>
      <c r="O3297" s="23" t="s">
        <v>56</v>
      </c>
      <c r="P3297" t="str">
        <f t="shared" si="51"/>
        <v>INSERT INTO @DataTable (Deal, AdvanceDate, PROV, DealPurpose, RateType, BEACON, LTV, TDS, GDS, InsuranceType, PrincipalBalance, OccupancyType, AccountStatus, Closed_Date, DelinquencyBucket) VALUES (3296, '2014-12-05', 'ON', 'Purchase', 'ARM', 763, 80, 32.88, 29.12, 'Conv', 234788.22, 'Owner-Occupied', 'Open', '1900-01-00', 'Current');</v>
      </c>
    </row>
    <row r="3298" spans="1:16" x14ac:dyDescent="0.35">
      <c r="A3298" s="19">
        <v>3297</v>
      </c>
      <c r="B3298" s="18">
        <v>41578</v>
      </c>
      <c r="C3298" s="19" t="s">
        <v>70</v>
      </c>
      <c r="D3298" s="19" t="s">
        <v>61</v>
      </c>
      <c r="E3298" s="19" t="s">
        <v>53</v>
      </c>
      <c r="F3298" s="19">
        <v>674</v>
      </c>
      <c r="G3298" s="19">
        <v>95</v>
      </c>
      <c r="H3298" s="19">
        <v>34.54</v>
      </c>
      <c r="I3298" s="19">
        <v>21.43</v>
      </c>
      <c r="J3298" s="19" t="s">
        <v>60</v>
      </c>
      <c r="K3298" s="20">
        <v>192326.32</v>
      </c>
      <c r="L3298" s="20" t="s">
        <v>55</v>
      </c>
      <c r="M3298" s="20" t="s">
        <v>83</v>
      </c>
      <c r="N3298" s="26"/>
      <c r="O3298" s="20" t="s">
        <v>56</v>
      </c>
      <c r="P3298" t="str">
        <f t="shared" si="51"/>
        <v>INSERT INTO @DataTable (Deal, AdvanceDate, PROV, DealPurpose, RateType, BEACON, LTV, TDS, GDS, InsuranceType, PrincipalBalance, OccupancyType, AccountStatus, Closed_Date, DelinquencyBucket) VALUES (3297, '2013-10-31', 'NB', 'Purchase', 'Fixed', 674, 95, 34.54, 21.43, 'HiRatio', 192326.32, 'Owner-Occupied', 'Open', '1900-01-00', 'Current');</v>
      </c>
    </row>
    <row r="3299" spans="1:16" x14ac:dyDescent="0.35">
      <c r="A3299" s="22">
        <v>3298</v>
      </c>
      <c r="B3299" s="21">
        <v>41669</v>
      </c>
      <c r="C3299" s="22" t="s">
        <v>51</v>
      </c>
      <c r="D3299" s="22" t="s">
        <v>61</v>
      </c>
      <c r="E3299" s="22" t="s">
        <v>53</v>
      </c>
      <c r="F3299" s="22">
        <v>787</v>
      </c>
      <c r="G3299" s="22">
        <v>95</v>
      </c>
      <c r="H3299" s="22">
        <v>43.88</v>
      </c>
      <c r="I3299" s="22">
        <v>16.87</v>
      </c>
      <c r="J3299" s="22" t="s">
        <v>60</v>
      </c>
      <c r="K3299" s="23">
        <v>401225.69</v>
      </c>
      <c r="L3299" s="23" t="s">
        <v>55</v>
      </c>
      <c r="M3299" s="23" t="s">
        <v>83</v>
      </c>
      <c r="N3299" s="27"/>
      <c r="O3299" s="23" t="s">
        <v>56</v>
      </c>
      <c r="P3299" t="str">
        <f t="shared" si="51"/>
        <v>INSERT INTO @DataTable (Deal, AdvanceDate, PROV, DealPurpose, RateType, BEACON, LTV, TDS, GDS, InsuranceType, PrincipalBalance, OccupancyType, AccountStatus, Closed_Date, DelinquencyBucket) VALUES (3298, '2014-01-30', 'AB', 'Purchase', 'Fixed', 787, 95, 43.88, 16.87, 'HiRatio', 401225.69, 'Owner-Occupied', 'Open', '1900-01-00', 'Current');</v>
      </c>
    </row>
    <row r="3300" spans="1:16" x14ac:dyDescent="0.35">
      <c r="A3300" s="19">
        <v>3299</v>
      </c>
      <c r="B3300" s="18">
        <v>42052</v>
      </c>
      <c r="C3300" s="19" t="s">
        <v>63</v>
      </c>
      <c r="D3300" s="19" t="s">
        <v>52</v>
      </c>
      <c r="E3300" s="19" t="s">
        <v>53</v>
      </c>
      <c r="F3300" s="19">
        <v>733</v>
      </c>
      <c r="G3300" s="19">
        <v>70.45</v>
      </c>
      <c r="H3300" s="19">
        <v>27.47</v>
      </c>
      <c r="I3300" s="19">
        <v>6.96</v>
      </c>
      <c r="J3300" s="19" t="s">
        <v>54</v>
      </c>
      <c r="K3300" s="20">
        <v>146866.6</v>
      </c>
      <c r="L3300" s="20" t="s">
        <v>62</v>
      </c>
      <c r="M3300" s="20" t="s">
        <v>83</v>
      </c>
      <c r="N3300" s="26"/>
      <c r="O3300" s="20" t="s">
        <v>56</v>
      </c>
      <c r="P3300" t="str">
        <f t="shared" si="51"/>
        <v>INSERT INTO @DataTable (Deal, AdvanceDate, PROV, DealPurpose, RateType, BEACON, LTV, TDS, GDS, InsuranceType, PrincipalBalance, OccupancyType, AccountStatus, Closed_Date, DelinquencyBucket) VALUES (3299, '2015-02-17', 'SK', 'Refinance External', 'Fixed', 733, 70.45, 27.47, 6.96, 'Conv', 146866.6, 'Rental', 'Open', '1900-01-00', 'Current');</v>
      </c>
    </row>
    <row r="3301" spans="1:16" x14ac:dyDescent="0.35">
      <c r="A3301" s="22">
        <v>3300</v>
      </c>
      <c r="B3301" s="21">
        <v>41871</v>
      </c>
      <c r="C3301" s="22" t="s">
        <v>57</v>
      </c>
      <c r="D3301" s="22" t="s">
        <v>61</v>
      </c>
      <c r="E3301" s="22" t="s">
        <v>53</v>
      </c>
      <c r="F3301" s="22">
        <v>740</v>
      </c>
      <c r="G3301" s="22">
        <v>95</v>
      </c>
      <c r="H3301" s="22">
        <v>40.590000000000003</v>
      </c>
      <c r="I3301" s="22">
        <v>26.21</v>
      </c>
      <c r="J3301" s="22" t="s">
        <v>60</v>
      </c>
      <c r="K3301" s="23">
        <v>262836.11</v>
      </c>
      <c r="L3301" s="23" t="s">
        <v>55</v>
      </c>
      <c r="M3301" s="23" t="s">
        <v>83</v>
      </c>
      <c r="N3301" s="27"/>
      <c r="O3301" s="23" t="s">
        <v>56</v>
      </c>
      <c r="P3301" t="str">
        <f t="shared" si="51"/>
        <v>INSERT INTO @DataTable (Deal, AdvanceDate, PROV, DealPurpose, RateType, BEACON, LTV, TDS, GDS, InsuranceType, PrincipalBalance, OccupancyType, AccountStatus, Closed_Date, DelinquencyBucket) VALUES (3300, '2014-08-20', 'ON', 'Purchase', 'Fixed', 740, 95, 40.59, 26.21, 'HiRatio', 262836.11, 'Owner-Occupied', 'Open', '1900-01-00', 'Current');</v>
      </c>
    </row>
    <row r="3302" spans="1:16" x14ac:dyDescent="0.35">
      <c r="A3302" s="19">
        <v>3301</v>
      </c>
      <c r="B3302" s="18">
        <v>40515</v>
      </c>
      <c r="C3302" s="19" t="s">
        <v>51</v>
      </c>
      <c r="D3302" s="19" t="s">
        <v>61</v>
      </c>
      <c r="E3302" s="19" t="s">
        <v>53</v>
      </c>
      <c r="F3302" s="19">
        <v>742</v>
      </c>
      <c r="G3302" s="19">
        <v>95</v>
      </c>
      <c r="H3302" s="19">
        <v>40.82</v>
      </c>
      <c r="I3302" s="19">
        <v>37.35</v>
      </c>
      <c r="J3302" s="19" t="s">
        <v>60</v>
      </c>
      <c r="K3302" s="20">
        <v>238879.34</v>
      </c>
      <c r="L3302" s="20" t="s">
        <v>55</v>
      </c>
      <c r="M3302" s="20" t="s">
        <v>83</v>
      </c>
      <c r="N3302" s="26"/>
      <c r="O3302" s="20" t="s">
        <v>56</v>
      </c>
      <c r="P3302" t="str">
        <f t="shared" si="51"/>
        <v>INSERT INTO @DataTable (Deal, AdvanceDate, PROV, DealPurpose, RateType, BEACON, LTV, TDS, GDS, InsuranceType, PrincipalBalance, OccupancyType, AccountStatus, Closed_Date, DelinquencyBucket) VALUES (3301, '2010-12-03', 'AB', 'Purchase', 'Fixed', 742, 95, 40.82, 37.35, 'HiRatio', 238879.34, 'Owner-Occupied', 'Open', '1900-01-00', 'Current');</v>
      </c>
    </row>
    <row r="3303" spans="1:16" x14ac:dyDescent="0.35">
      <c r="A3303" s="22">
        <v>3302</v>
      </c>
      <c r="B3303" s="21">
        <v>40585</v>
      </c>
      <c r="C3303" s="22" t="s">
        <v>51</v>
      </c>
      <c r="D3303" s="22" t="s">
        <v>61</v>
      </c>
      <c r="E3303" s="22" t="s">
        <v>53</v>
      </c>
      <c r="F3303" s="22">
        <v>740</v>
      </c>
      <c r="G3303" s="22">
        <v>95</v>
      </c>
      <c r="H3303" s="22">
        <v>32.07</v>
      </c>
      <c r="I3303" s="22">
        <v>26.59</v>
      </c>
      <c r="J3303" s="22" t="s">
        <v>60</v>
      </c>
      <c r="K3303" s="23">
        <v>190982.96</v>
      </c>
      <c r="L3303" s="23" t="s">
        <v>55</v>
      </c>
      <c r="M3303" s="23" t="s">
        <v>83</v>
      </c>
      <c r="N3303" s="27"/>
      <c r="O3303" s="23" t="s">
        <v>56</v>
      </c>
      <c r="P3303" t="str">
        <f t="shared" si="51"/>
        <v>INSERT INTO @DataTable (Deal, AdvanceDate, PROV, DealPurpose, RateType, BEACON, LTV, TDS, GDS, InsuranceType, PrincipalBalance, OccupancyType, AccountStatus, Closed_Date, DelinquencyBucket) VALUES (3302, '2011-02-11', 'AB', 'Purchase', 'Fixed', 740, 95, 32.07, 26.59, 'HiRatio', 190982.96, 'Owner-Occupied', 'Open', '1900-01-00', 'Current');</v>
      </c>
    </row>
    <row r="3304" spans="1:16" x14ac:dyDescent="0.35">
      <c r="A3304" s="19">
        <v>3303</v>
      </c>
      <c r="B3304" s="18">
        <v>40774</v>
      </c>
      <c r="C3304" s="19" t="s">
        <v>51</v>
      </c>
      <c r="D3304" s="19" t="s">
        <v>64</v>
      </c>
      <c r="E3304" s="19" t="s">
        <v>53</v>
      </c>
      <c r="F3304" s="19">
        <v>741</v>
      </c>
      <c r="G3304" s="19">
        <v>95</v>
      </c>
      <c r="H3304" s="19">
        <v>39.36</v>
      </c>
      <c r="I3304" s="19">
        <v>11.94</v>
      </c>
      <c r="J3304" s="19" t="s">
        <v>60</v>
      </c>
      <c r="K3304" s="20">
        <v>170029.26</v>
      </c>
      <c r="L3304" s="20" t="s">
        <v>66</v>
      </c>
      <c r="M3304" s="20" t="s">
        <v>83</v>
      </c>
      <c r="N3304" s="26"/>
      <c r="O3304" s="20" t="s">
        <v>56</v>
      </c>
      <c r="P3304" t="str">
        <f t="shared" si="51"/>
        <v>INSERT INTO @DataTable (Deal, AdvanceDate, PROV, DealPurpose, RateType, BEACON, LTV, TDS, GDS, InsuranceType, PrincipalBalance, OccupancyType, AccountStatus, Closed_Date, DelinquencyBucket) VALUES (3303, '2011-08-19', 'AB', 'Purchase with Improvements', 'Fixed', 741, 95, 39.36, 11.94, 'HiRatio', 170029.26, 'Second Home', 'Open', '1900-01-00', 'Current');</v>
      </c>
    </row>
    <row r="3305" spans="1:16" x14ac:dyDescent="0.35">
      <c r="A3305" s="22">
        <v>3304</v>
      </c>
      <c r="B3305" s="21">
        <v>42535</v>
      </c>
      <c r="C3305" s="22" t="s">
        <v>57</v>
      </c>
      <c r="D3305" s="22" t="s">
        <v>61</v>
      </c>
      <c r="E3305" s="22" t="s">
        <v>53</v>
      </c>
      <c r="F3305" s="22">
        <v>0</v>
      </c>
      <c r="G3305" s="22">
        <v>65</v>
      </c>
      <c r="H3305" s="22">
        <v>41.12</v>
      </c>
      <c r="I3305" s="22">
        <v>6.06</v>
      </c>
      <c r="J3305" s="22" t="s">
        <v>54</v>
      </c>
      <c r="K3305" s="23">
        <v>191362.13</v>
      </c>
      <c r="L3305" s="23" t="s">
        <v>62</v>
      </c>
      <c r="M3305" s="23" t="s">
        <v>83</v>
      </c>
      <c r="N3305" s="27"/>
      <c r="O3305" s="23" t="s">
        <v>56</v>
      </c>
      <c r="P3305" t="str">
        <f t="shared" si="51"/>
        <v>INSERT INTO @DataTable (Deal, AdvanceDate, PROV, DealPurpose, RateType, BEACON, LTV, TDS, GDS, InsuranceType, PrincipalBalance, OccupancyType, AccountStatus, Closed_Date, DelinquencyBucket) VALUES (3304, '2016-06-14', 'ON', 'Purchase', 'Fixed', 0, 65, 41.12, 6.06, 'Conv', 191362.13, 'Rental', 'Open', '1900-01-00', 'Current');</v>
      </c>
    </row>
    <row r="3306" spans="1:16" x14ac:dyDescent="0.35">
      <c r="A3306" s="19">
        <v>3305</v>
      </c>
      <c r="B3306" s="18">
        <v>41796</v>
      </c>
      <c r="C3306" s="19" t="s">
        <v>57</v>
      </c>
      <c r="D3306" s="19" t="s">
        <v>52</v>
      </c>
      <c r="E3306" s="19" t="s">
        <v>40</v>
      </c>
      <c r="F3306" s="19">
        <v>749</v>
      </c>
      <c r="G3306" s="19">
        <v>50.77</v>
      </c>
      <c r="H3306" s="19">
        <v>39.47</v>
      </c>
      <c r="I3306" s="19">
        <v>35.56</v>
      </c>
      <c r="J3306" s="19" t="s">
        <v>54</v>
      </c>
      <c r="K3306" s="20">
        <v>0</v>
      </c>
      <c r="L3306" s="20" t="s">
        <v>55</v>
      </c>
      <c r="M3306" s="20" t="s">
        <v>84</v>
      </c>
      <c r="N3306" s="26">
        <v>41949</v>
      </c>
      <c r="O3306" s="20" t="s">
        <v>56</v>
      </c>
      <c r="P3306" t="str">
        <f t="shared" si="51"/>
        <v>INSERT INTO @DataTable (Deal, AdvanceDate, PROV, DealPurpose, RateType, BEACON, LTV, TDS, GDS, InsuranceType, PrincipalBalance, OccupancyType, AccountStatus, Closed_Date, DelinquencyBucket) VALUES (3305, '2014-06-06', 'ON', 'Refinance External', 'ARM', 749, 50.77, 39.47, 35.56, 'Conv', 0, 'Owner-Occupied', 'Closed', '2014-11-06', 'Current');</v>
      </c>
    </row>
    <row r="3307" spans="1:16" x14ac:dyDescent="0.35">
      <c r="A3307" s="22">
        <v>3306</v>
      </c>
      <c r="B3307" s="21">
        <v>42090</v>
      </c>
      <c r="C3307" s="22" t="s">
        <v>57</v>
      </c>
      <c r="D3307" s="22" t="s">
        <v>52</v>
      </c>
      <c r="E3307" s="22" t="s">
        <v>40</v>
      </c>
      <c r="F3307" s="22">
        <v>680</v>
      </c>
      <c r="G3307" s="22">
        <v>67.650000000000006</v>
      </c>
      <c r="H3307" s="22">
        <v>38.17</v>
      </c>
      <c r="I3307" s="22">
        <v>24.76</v>
      </c>
      <c r="J3307" s="22" t="s">
        <v>54</v>
      </c>
      <c r="K3307" s="23">
        <v>0</v>
      </c>
      <c r="L3307" s="23" t="s">
        <v>55</v>
      </c>
      <c r="M3307" s="23" t="s">
        <v>84</v>
      </c>
      <c r="N3307" s="27">
        <v>42397</v>
      </c>
      <c r="O3307" s="23" t="s">
        <v>56</v>
      </c>
      <c r="P3307" t="str">
        <f t="shared" si="51"/>
        <v>INSERT INTO @DataTable (Deal, AdvanceDate, PROV, DealPurpose, RateType, BEACON, LTV, TDS, GDS, InsuranceType, PrincipalBalance, OccupancyType, AccountStatus, Closed_Date, DelinquencyBucket) VALUES (3306, '2015-03-27', 'ON', 'Refinance External', 'ARM', 680, 67.65, 38.17, 24.76, 'Conv', 0, 'Owner-Occupied', 'Closed', '2016-01-28', 'Current');</v>
      </c>
    </row>
    <row r="3308" spans="1:16" x14ac:dyDescent="0.35">
      <c r="A3308" s="19">
        <v>3307</v>
      </c>
      <c r="B3308" s="18">
        <v>42221</v>
      </c>
      <c r="C3308" s="19" t="s">
        <v>57</v>
      </c>
      <c r="D3308" s="19" t="s">
        <v>61</v>
      </c>
      <c r="E3308" s="19" t="s">
        <v>53</v>
      </c>
      <c r="F3308" s="19">
        <v>790</v>
      </c>
      <c r="G3308" s="19">
        <v>95</v>
      </c>
      <c r="H3308" s="19">
        <v>23.95</v>
      </c>
      <c r="I3308" s="19">
        <v>16.72</v>
      </c>
      <c r="J3308" s="19" t="s">
        <v>60</v>
      </c>
      <c r="K3308" s="20">
        <v>245010.38</v>
      </c>
      <c r="L3308" s="20" t="s">
        <v>55</v>
      </c>
      <c r="M3308" s="20" t="s">
        <v>83</v>
      </c>
      <c r="N3308" s="26"/>
      <c r="O3308" s="20" t="s">
        <v>56</v>
      </c>
      <c r="P3308" t="str">
        <f t="shared" si="51"/>
        <v>INSERT INTO @DataTable (Deal, AdvanceDate, PROV, DealPurpose, RateType, BEACON, LTV, TDS, GDS, InsuranceType, PrincipalBalance, OccupancyType, AccountStatus, Closed_Date, DelinquencyBucket) VALUES (3307, '2015-08-05', 'ON', 'Purchase', 'Fixed', 790, 95, 23.95, 16.72, 'HiRatio', 245010.38, 'Owner-Occupied', 'Open', '1900-01-00', 'Current');</v>
      </c>
    </row>
    <row r="3309" spans="1:16" x14ac:dyDescent="0.35">
      <c r="A3309" s="22">
        <v>3308</v>
      </c>
      <c r="B3309" s="21">
        <v>42621</v>
      </c>
      <c r="C3309" s="22" t="s">
        <v>58</v>
      </c>
      <c r="D3309" s="22" t="s">
        <v>61</v>
      </c>
      <c r="E3309" s="22" t="s">
        <v>53</v>
      </c>
      <c r="F3309" s="22">
        <v>761</v>
      </c>
      <c r="G3309" s="22">
        <v>95</v>
      </c>
      <c r="H3309" s="22">
        <v>40.64</v>
      </c>
      <c r="I3309" s="22">
        <v>33.01</v>
      </c>
      <c r="J3309" s="22" t="s">
        <v>60</v>
      </c>
      <c r="K3309" s="23">
        <v>462907.91</v>
      </c>
      <c r="L3309" s="23" t="s">
        <v>55</v>
      </c>
      <c r="M3309" s="23" t="s">
        <v>83</v>
      </c>
      <c r="N3309" s="27"/>
      <c r="O3309" s="23" t="s">
        <v>56</v>
      </c>
      <c r="P3309" t="str">
        <f t="shared" si="51"/>
        <v>INSERT INTO @DataTable (Deal, AdvanceDate, PROV, DealPurpose, RateType, BEACON, LTV, TDS, GDS, InsuranceType, PrincipalBalance, OccupancyType, AccountStatus, Closed_Date, DelinquencyBucket) VALUES (3308, '2016-09-08', 'BC', 'Purchase', 'Fixed', 761, 95, 40.64, 33.01, 'HiRatio', 462907.91, 'Owner-Occupied', 'Open', '1900-01-00', 'Current');</v>
      </c>
    </row>
    <row r="3310" spans="1:16" x14ac:dyDescent="0.35">
      <c r="A3310" s="19">
        <v>3309</v>
      </c>
      <c r="B3310" s="18">
        <v>41460</v>
      </c>
      <c r="C3310" s="19" t="s">
        <v>57</v>
      </c>
      <c r="D3310" s="19" t="s">
        <v>61</v>
      </c>
      <c r="E3310" s="19" t="s">
        <v>53</v>
      </c>
      <c r="F3310" s="19">
        <v>711</v>
      </c>
      <c r="G3310" s="19">
        <v>92.73</v>
      </c>
      <c r="H3310" s="19">
        <v>36.86</v>
      </c>
      <c r="I3310" s="19">
        <v>23.69</v>
      </c>
      <c r="J3310" s="19" t="s">
        <v>60</v>
      </c>
      <c r="K3310" s="20">
        <v>0</v>
      </c>
      <c r="L3310" s="20" t="s">
        <v>55</v>
      </c>
      <c r="M3310" s="20" t="s">
        <v>84</v>
      </c>
      <c r="N3310" s="26">
        <v>42649</v>
      </c>
      <c r="O3310" s="20" t="s">
        <v>56</v>
      </c>
      <c r="P3310" t="str">
        <f t="shared" si="51"/>
        <v>INSERT INTO @DataTable (Deal, AdvanceDate, PROV, DealPurpose, RateType, BEACON, LTV, TDS, GDS, InsuranceType, PrincipalBalance, OccupancyType, AccountStatus, Closed_Date, DelinquencyBucket) VALUES (3309, '2013-07-05', 'ON', 'Purchase', 'Fixed', 711, 92.73, 36.86, 23.69, 'HiRatio', 0, 'Owner-Occupied', 'Closed', '2016-10-06', 'Current');</v>
      </c>
    </row>
    <row r="3311" spans="1:16" x14ac:dyDescent="0.35">
      <c r="A3311" s="22">
        <v>3310</v>
      </c>
      <c r="B3311" s="21">
        <v>40378</v>
      </c>
      <c r="C3311" s="22" t="s">
        <v>51</v>
      </c>
      <c r="D3311" s="22" t="s">
        <v>61</v>
      </c>
      <c r="E3311" s="22" t="s">
        <v>53</v>
      </c>
      <c r="F3311" s="22">
        <v>726</v>
      </c>
      <c r="G3311" s="22">
        <v>95</v>
      </c>
      <c r="H3311" s="22">
        <v>42.46</v>
      </c>
      <c r="I3311" s="22">
        <v>29.34</v>
      </c>
      <c r="J3311" s="22" t="s">
        <v>60</v>
      </c>
      <c r="K3311" s="23">
        <v>0</v>
      </c>
      <c r="L3311" s="23" t="s">
        <v>55</v>
      </c>
      <c r="M3311" s="23" t="s">
        <v>84</v>
      </c>
      <c r="N3311" s="27">
        <v>41688</v>
      </c>
      <c r="O3311" s="23" t="s">
        <v>56</v>
      </c>
      <c r="P3311" t="str">
        <f t="shared" si="51"/>
        <v>INSERT INTO @DataTable (Deal, AdvanceDate, PROV, DealPurpose, RateType, BEACON, LTV, TDS, GDS, InsuranceType, PrincipalBalance, OccupancyType, AccountStatus, Closed_Date, DelinquencyBucket) VALUES (3310, '2010-07-19', 'AB', 'Purchase', 'Fixed', 726, 95, 42.46, 29.34, 'HiRatio', 0, 'Owner-Occupied', 'Closed', '2014-02-18', 'Current');</v>
      </c>
    </row>
    <row r="3312" spans="1:16" x14ac:dyDescent="0.35">
      <c r="A3312" s="19">
        <v>3311</v>
      </c>
      <c r="B3312" s="18">
        <v>41976</v>
      </c>
      <c r="C3312" s="19" t="s">
        <v>51</v>
      </c>
      <c r="D3312" s="19" t="s">
        <v>52</v>
      </c>
      <c r="E3312" s="19" t="s">
        <v>53</v>
      </c>
      <c r="F3312" s="19">
        <v>698</v>
      </c>
      <c r="G3312" s="19">
        <v>80</v>
      </c>
      <c r="H3312" s="19">
        <v>20.5</v>
      </c>
      <c r="I3312" s="19">
        <v>20.28</v>
      </c>
      <c r="J3312" s="19" t="s">
        <v>54</v>
      </c>
      <c r="K3312" s="20">
        <v>259343.07</v>
      </c>
      <c r="L3312" s="20" t="s">
        <v>55</v>
      </c>
      <c r="M3312" s="20" t="s">
        <v>83</v>
      </c>
      <c r="N3312" s="26"/>
      <c r="O3312" s="20" t="s">
        <v>56</v>
      </c>
      <c r="P3312" t="str">
        <f t="shared" si="51"/>
        <v>INSERT INTO @DataTable (Deal, AdvanceDate, PROV, DealPurpose, RateType, BEACON, LTV, TDS, GDS, InsuranceType, PrincipalBalance, OccupancyType, AccountStatus, Closed_Date, DelinquencyBucket) VALUES (3311, '2014-12-03', 'AB', 'Refinance External', 'Fixed', 698, 80, 20.5, 20.28, 'Conv', 259343.07, 'Owner-Occupied', 'Open', '1900-01-00', 'Current');</v>
      </c>
    </row>
    <row r="3313" spans="1:16" x14ac:dyDescent="0.35">
      <c r="A3313" s="22">
        <v>3312</v>
      </c>
      <c r="B3313" s="21">
        <v>40753</v>
      </c>
      <c r="C3313" s="22" t="s">
        <v>51</v>
      </c>
      <c r="D3313" s="22" t="s">
        <v>61</v>
      </c>
      <c r="E3313" s="22" t="s">
        <v>40</v>
      </c>
      <c r="F3313" s="22">
        <v>733</v>
      </c>
      <c r="G3313" s="22">
        <v>94.23</v>
      </c>
      <c r="H3313" s="22">
        <v>40.74</v>
      </c>
      <c r="I3313" s="22">
        <v>39.880000000000003</v>
      </c>
      <c r="J3313" s="22" t="s">
        <v>60</v>
      </c>
      <c r="K3313" s="23">
        <v>223529.88</v>
      </c>
      <c r="L3313" s="23" t="s">
        <v>55</v>
      </c>
      <c r="M3313" s="23" t="s">
        <v>83</v>
      </c>
      <c r="N3313" s="27"/>
      <c r="O3313" s="23" t="s">
        <v>56</v>
      </c>
      <c r="P3313" t="str">
        <f t="shared" si="51"/>
        <v>INSERT INTO @DataTable (Deal, AdvanceDate, PROV, DealPurpose, RateType, BEACON, LTV, TDS, GDS, InsuranceType, PrincipalBalance, OccupancyType, AccountStatus, Closed_Date, DelinquencyBucket) VALUES (3312, '2011-07-29', 'AB', 'Purchase', 'ARM', 733, 94.23, 40.74, 39.88, 'HiRatio', 223529.88, 'Owner-Occupied', 'Open', '1900-01-00', 'Current');</v>
      </c>
    </row>
    <row r="3314" spans="1:16" x14ac:dyDescent="0.35">
      <c r="A3314" s="19">
        <v>3313</v>
      </c>
      <c r="B3314" s="18">
        <v>42586</v>
      </c>
      <c r="C3314" s="19" t="s">
        <v>57</v>
      </c>
      <c r="D3314" s="19" t="s">
        <v>61</v>
      </c>
      <c r="E3314" s="19" t="s">
        <v>53</v>
      </c>
      <c r="F3314" s="19">
        <v>0</v>
      </c>
      <c r="G3314" s="19">
        <v>65</v>
      </c>
      <c r="H3314" s="19">
        <v>41.73</v>
      </c>
      <c r="I3314" s="19">
        <v>2.42</v>
      </c>
      <c r="J3314" s="19" t="s">
        <v>54</v>
      </c>
      <c r="K3314" s="20">
        <v>209376.17</v>
      </c>
      <c r="L3314" s="20" t="s">
        <v>62</v>
      </c>
      <c r="M3314" s="20" t="s">
        <v>83</v>
      </c>
      <c r="N3314" s="26"/>
      <c r="O3314" s="20" t="s">
        <v>56</v>
      </c>
      <c r="P3314" t="str">
        <f t="shared" si="51"/>
        <v>INSERT INTO @DataTable (Deal, AdvanceDate, PROV, DealPurpose, RateType, BEACON, LTV, TDS, GDS, InsuranceType, PrincipalBalance, OccupancyType, AccountStatus, Closed_Date, DelinquencyBucket) VALUES (3313, '2016-08-04', 'ON', 'Purchase', 'Fixed', 0, 65, 41.73, 2.42, 'Conv', 209376.17, 'Rental', 'Open', '1900-01-00', 'Current');</v>
      </c>
    </row>
    <row r="3315" spans="1:16" x14ac:dyDescent="0.35">
      <c r="A3315" s="22">
        <v>3314</v>
      </c>
      <c r="B3315" s="21">
        <v>40975</v>
      </c>
      <c r="C3315" s="22" t="s">
        <v>57</v>
      </c>
      <c r="D3315" s="22" t="s">
        <v>61</v>
      </c>
      <c r="E3315" s="22" t="s">
        <v>53</v>
      </c>
      <c r="F3315" s="22">
        <v>806</v>
      </c>
      <c r="G3315" s="22">
        <v>80</v>
      </c>
      <c r="H3315" s="22">
        <v>32.270000000000003</v>
      </c>
      <c r="I3315" s="22">
        <v>10.32</v>
      </c>
      <c r="J3315" s="22" t="s">
        <v>54</v>
      </c>
      <c r="K3315" s="23">
        <v>0</v>
      </c>
      <c r="L3315" s="23" t="s">
        <v>62</v>
      </c>
      <c r="M3315" s="23" t="s">
        <v>84</v>
      </c>
      <c r="N3315" s="27">
        <v>41955</v>
      </c>
      <c r="O3315" s="23" t="s">
        <v>56</v>
      </c>
      <c r="P3315" t="str">
        <f t="shared" si="51"/>
        <v>INSERT INTO @DataTable (Deal, AdvanceDate, PROV, DealPurpose, RateType, BEACON, LTV, TDS, GDS, InsuranceType, PrincipalBalance, OccupancyType, AccountStatus, Closed_Date, DelinquencyBucket) VALUES (3314, '2012-03-07', 'ON', 'Purchase', 'Fixed', 806, 80, 32.27, 10.32, 'Conv', 0, 'Rental', 'Closed', '2014-11-12', 'Current');</v>
      </c>
    </row>
    <row r="3316" spans="1:16" x14ac:dyDescent="0.35">
      <c r="A3316" s="19">
        <v>3315</v>
      </c>
      <c r="B3316" s="18">
        <v>41562</v>
      </c>
      <c r="C3316" s="19" t="s">
        <v>57</v>
      </c>
      <c r="D3316" s="19" t="s">
        <v>52</v>
      </c>
      <c r="E3316" s="19" t="s">
        <v>53</v>
      </c>
      <c r="F3316" s="19">
        <v>724</v>
      </c>
      <c r="G3316" s="19">
        <v>74.650000000000006</v>
      </c>
      <c r="H3316" s="19">
        <v>28.74</v>
      </c>
      <c r="I3316" s="19">
        <v>28.6</v>
      </c>
      <c r="J3316" s="19" t="s">
        <v>54</v>
      </c>
      <c r="K3316" s="20">
        <v>0</v>
      </c>
      <c r="L3316" s="20" t="s">
        <v>55</v>
      </c>
      <c r="M3316" s="20" t="s">
        <v>84</v>
      </c>
      <c r="N3316" s="26">
        <v>42716</v>
      </c>
      <c r="O3316" s="20" t="s">
        <v>56</v>
      </c>
      <c r="P3316" t="str">
        <f t="shared" si="51"/>
        <v>INSERT INTO @DataTable (Deal, AdvanceDate, PROV, DealPurpose, RateType, BEACON, LTV, TDS, GDS, InsuranceType, PrincipalBalance, OccupancyType, AccountStatus, Closed_Date, DelinquencyBucket) VALUES (3315, '2013-10-15', 'ON', 'Refinance External', 'Fixed', 724, 74.65, 28.74, 28.6, 'Conv', 0, 'Owner-Occupied', 'Closed', '2016-12-12', 'Current');</v>
      </c>
    </row>
    <row r="3317" spans="1:16" x14ac:dyDescent="0.35">
      <c r="A3317" s="22">
        <v>3316</v>
      </c>
      <c r="B3317" s="21">
        <v>40291</v>
      </c>
      <c r="C3317" s="22" t="s">
        <v>51</v>
      </c>
      <c r="D3317" s="22" t="s">
        <v>61</v>
      </c>
      <c r="E3317" s="22" t="s">
        <v>40</v>
      </c>
      <c r="F3317" s="22">
        <v>848</v>
      </c>
      <c r="G3317" s="22">
        <v>80</v>
      </c>
      <c r="H3317" s="22">
        <v>14.15</v>
      </c>
      <c r="I3317" s="22">
        <v>13.51</v>
      </c>
      <c r="J3317" s="22" t="s">
        <v>54</v>
      </c>
      <c r="K3317" s="23">
        <v>0</v>
      </c>
      <c r="L3317" s="23" t="s">
        <v>55</v>
      </c>
      <c r="M3317" s="23" t="s">
        <v>84</v>
      </c>
      <c r="N3317" s="27">
        <v>40969</v>
      </c>
      <c r="O3317" s="23" t="s">
        <v>56</v>
      </c>
      <c r="P3317" t="str">
        <f t="shared" si="51"/>
        <v>INSERT INTO @DataTable (Deal, AdvanceDate, PROV, DealPurpose, RateType, BEACON, LTV, TDS, GDS, InsuranceType, PrincipalBalance, OccupancyType, AccountStatus, Closed_Date, DelinquencyBucket) VALUES (3316, '2010-04-23', 'AB', 'Purchase', 'ARM', 848, 80, 14.15, 13.51, 'Conv', 0, 'Owner-Occupied', 'Closed', '2012-03-01', 'Current');</v>
      </c>
    </row>
    <row r="3318" spans="1:16" x14ac:dyDescent="0.35">
      <c r="A3318" s="19">
        <v>3317</v>
      </c>
      <c r="B3318" s="18">
        <v>41862</v>
      </c>
      <c r="C3318" s="19" t="s">
        <v>51</v>
      </c>
      <c r="D3318" s="19" t="s">
        <v>61</v>
      </c>
      <c r="E3318" s="19" t="s">
        <v>53</v>
      </c>
      <c r="F3318" s="19">
        <v>792</v>
      </c>
      <c r="G3318" s="19">
        <v>77.53</v>
      </c>
      <c r="H3318" s="19">
        <v>33.56</v>
      </c>
      <c r="I3318" s="19">
        <v>31.66</v>
      </c>
      <c r="J3318" s="19" t="s">
        <v>54</v>
      </c>
      <c r="K3318" s="20">
        <v>0</v>
      </c>
      <c r="L3318" s="20" t="s">
        <v>55</v>
      </c>
      <c r="M3318" s="20" t="s">
        <v>84</v>
      </c>
      <c r="N3318" s="26">
        <v>42317</v>
      </c>
      <c r="O3318" s="20" t="s">
        <v>56</v>
      </c>
      <c r="P3318" t="str">
        <f t="shared" si="51"/>
        <v>INSERT INTO @DataTable (Deal, AdvanceDate, PROV, DealPurpose, RateType, BEACON, LTV, TDS, GDS, InsuranceType, PrincipalBalance, OccupancyType, AccountStatus, Closed_Date, DelinquencyBucket) VALUES (3317, '2014-08-11', 'AB', 'Purchase', 'Fixed', 792, 77.53, 33.56, 31.66, 'Conv', 0, 'Owner-Occupied', 'Closed', '2015-11-09', 'Current');</v>
      </c>
    </row>
    <row r="3319" spans="1:16" x14ac:dyDescent="0.35">
      <c r="A3319" s="22">
        <v>3318</v>
      </c>
      <c r="B3319" s="21">
        <v>42262</v>
      </c>
      <c r="C3319" s="22" t="s">
        <v>51</v>
      </c>
      <c r="D3319" s="22" t="s">
        <v>61</v>
      </c>
      <c r="E3319" s="22" t="s">
        <v>53</v>
      </c>
      <c r="F3319" s="22">
        <v>686</v>
      </c>
      <c r="G3319" s="22">
        <v>80</v>
      </c>
      <c r="H3319" s="22">
        <v>36.86</v>
      </c>
      <c r="I3319" s="22">
        <v>26.95</v>
      </c>
      <c r="J3319" s="22" t="s">
        <v>54</v>
      </c>
      <c r="K3319" s="23">
        <v>349038.62</v>
      </c>
      <c r="L3319" s="23" t="s">
        <v>55</v>
      </c>
      <c r="M3319" s="23" t="s">
        <v>83</v>
      </c>
      <c r="N3319" s="27"/>
      <c r="O3319" s="23" t="s">
        <v>56</v>
      </c>
      <c r="P3319" t="str">
        <f t="shared" si="51"/>
        <v>INSERT INTO @DataTable (Deal, AdvanceDate, PROV, DealPurpose, RateType, BEACON, LTV, TDS, GDS, InsuranceType, PrincipalBalance, OccupancyType, AccountStatus, Closed_Date, DelinquencyBucket) VALUES (3318, '2015-09-15', 'AB', 'Purchase', 'Fixed', 686, 80, 36.86, 26.95, 'Conv', 349038.62, 'Owner-Occupied', 'Open', '1900-01-00', 'Current');</v>
      </c>
    </row>
    <row r="3320" spans="1:16" x14ac:dyDescent="0.35">
      <c r="A3320" s="19">
        <v>3319</v>
      </c>
      <c r="B3320" s="18">
        <v>42223</v>
      </c>
      <c r="C3320" s="19" t="s">
        <v>57</v>
      </c>
      <c r="D3320" s="19" t="s">
        <v>61</v>
      </c>
      <c r="E3320" s="19" t="s">
        <v>53</v>
      </c>
      <c r="F3320" s="19">
        <v>809</v>
      </c>
      <c r="G3320" s="19">
        <v>75</v>
      </c>
      <c r="H3320" s="19">
        <v>26.81</v>
      </c>
      <c r="I3320" s="19">
        <v>26.56</v>
      </c>
      <c r="J3320" s="19" t="s">
        <v>54</v>
      </c>
      <c r="K3320" s="20">
        <v>140175.38</v>
      </c>
      <c r="L3320" s="20" t="s">
        <v>55</v>
      </c>
      <c r="M3320" s="20" t="s">
        <v>83</v>
      </c>
      <c r="N3320" s="26"/>
      <c r="O3320" s="20" t="s">
        <v>56</v>
      </c>
      <c r="P3320" t="str">
        <f t="shared" si="51"/>
        <v>INSERT INTO @DataTable (Deal, AdvanceDate, PROV, DealPurpose, RateType, BEACON, LTV, TDS, GDS, InsuranceType, PrincipalBalance, OccupancyType, AccountStatus, Closed_Date, DelinquencyBucket) VALUES (3319, '2015-08-07', 'ON', 'Purchase', 'Fixed', 809, 75, 26.81, 26.56, 'Conv', 140175.38, 'Owner-Occupied', 'Open', '1900-01-00', 'Current');</v>
      </c>
    </row>
    <row r="3321" spans="1:16" x14ac:dyDescent="0.35">
      <c r="A3321" s="22">
        <v>3320</v>
      </c>
      <c r="B3321" s="21">
        <v>42139</v>
      </c>
      <c r="C3321" s="22" t="s">
        <v>57</v>
      </c>
      <c r="D3321" s="22" t="s">
        <v>61</v>
      </c>
      <c r="E3321" s="22" t="s">
        <v>40</v>
      </c>
      <c r="F3321" s="22">
        <v>807</v>
      </c>
      <c r="G3321" s="22">
        <v>60.93</v>
      </c>
      <c r="H3321" s="22">
        <v>18.52</v>
      </c>
      <c r="I3321" s="22">
        <v>15.17</v>
      </c>
      <c r="J3321" s="22" t="s">
        <v>54</v>
      </c>
      <c r="K3321" s="23">
        <v>422022.74</v>
      </c>
      <c r="L3321" s="23" t="s">
        <v>55</v>
      </c>
      <c r="M3321" s="23" t="s">
        <v>83</v>
      </c>
      <c r="N3321" s="27"/>
      <c r="O3321" s="23" t="s">
        <v>56</v>
      </c>
      <c r="P3321" t="str">
        <f t="shared" si="51"/>
        <v>INSERT INTO @DataTable (Deal, AdvanceDate, PROV, DealPurpose, RateType, BEACON, LTV, TDS, GDS, InsuranceType, PrincipalBalance, OccupancyType, AccountStatus, Closed_Date, DelinquencyBucket) VALUES (3320, '2015-05-15', 'ON', 'Purchase', 'ARM', 807, 60.93, 18.52, 15.17, 'Conv', 422022.74, 'Owner-Occupied', 'Open', '1900-01-00', 'Current');</v>
      </c>
    </row>
    <row r="3322" spans="1:16" x14ac:dyDescent="0.35">
      <c r="A3322" s="19">
        <v>3321</v>
      </c>
      <c r="B3322" s="18">
        <v>40522</v>
      </c>
      <c r="C3322" s="19" t="s">
        <v>51</v>
      </c>
      <c r="D3322" s="19" t="s">
        <v>61</v>
      </c>
      <c r="E3322" s="19" t="s">
        <v>40</v>
      </c>
      <c r="F3322" s="19">
        <v>703</v>
      </c>
      <c r="G3322" s="19">
        <v>94.91</v>
      </c>
      <c r="H3322" s="19">
        <v>42.55</v>
      </c>
      <c r="I3322" s="19">
        <v>27.51</v>
      </c>
      <c r="J3322" s="19" t="s">
        <v>60</v>
      </c>
      <c r="K3322" s="20">
        <v>170246.91</v>
      </c>
      <c r="L3322" s="20" t="s">
        <v>55</v>
      </c>
      <c r="M3322" s="20" t="s">
        <v>83</v>
      </c>
      <c r="N3322" s="26"/>
      <c r="O3322" s="20" t="s">
        <v>56</v>
      </c>
      <c r="P3322" t="str">
        <f t="shared" si="51"/>
        <v>INSERT INTO @DataTable (Deal, AdvanceDate, PROV, DealPurpose, RateType, BEACON, LTV, TDS, GDS, InsuranceType, PrincipalBalance, OccupancyType, AccountStatus, Closed_Date, DelinquencyBucket) VALUES (3321, '2010-12-10', 'AB', 'Purchase', 'ARM', 703, 94.91, 42.55, 27.51, 'HiRatio', 170246.91, 'Owner-Occupied', 'Open', '1900-01-00', 'Current');</v>
      </c>
    </row>
    <row r="3323" spans="1:16" x14ac:dyDescent="0.35">
      <c r="A3323" s="22">
        <v>3322</v>
      </c>
      <c r="B3323" s="21">
        <v>40451</v>
      </c>
      <c r="C3323" s="22" t="s">
        <v>57</v>
      </c>
      <c r="D3323" s="22" t="s">
        <v>52</v>
      </c>
      <c r="E3323" s="22" t="s">
        <v>40</v>
      </c>
      <c r="F3323" s="22">
        <v>684</v>
      </c>
      <c r="G3323" s="22">
        <v>80</v>
      </c>
      <c r="H3323" s="22">
        <v>40.47</v>
      </c>
      <c r="I3323" s="22">
        <v>10.81</v>
      </c>
      <c r="J3323" s="22" t="s">
        <v>54</v>
      </c>
      <c r="K3323" s="23">
        <v>105078.68</v>
      </c>
      <c r="L3323" s="23" t="s">
        <v>62</v>
      </c>
      <c r="M3323" s="23" t="s">
        <v>83</v>
      </c>
      <c r="N3323" s="27"/>
      <c r="O3323" s="23" t="s">
        <v>56</v>
      </c>
      <c r="P3323" t="str">
        <f t="shared" si="51"/>
        <v>INSERT INTO @DataTable (Deal, AdvanceDate, PROV, DealPurpose, RateType, BEACON, LTV, TDS, GDS, InsuranceType, PrincipalBalance, OccupancyType, AccountStatus, Closed_Date, DelinquencyBucket) VALUES (3322, '2010-09-30', 'ON', 'Refinance External', 'ARM', 684, 80, 40.47, 10.81, 'Conv', 105078.68, 'Rental', 'Open', '1900-01-00', 'Current');</v>
      </c>
    </row>
    <row r="3324" spans="1:16" x14ac:dyDescent="0.35">
      <c r="A3324" s="19">
        <v>3323</v>
      </c>
      <c r="B3324" s="18">
        <v>40757</v>
      </c>
      <c r="C3324" s="19" t="s">
        <v>57</v>
      </c>
      <c r="D3324" s="19" t="s">
        <v>61</v>
      </c>
      <c r="E3324" s="19" t="s">
        <v>53</v>
      </c>
      <c r="F3324" s="19">
        <v>700</v>
      </c>
      <c r="G3324" s="19">
        <v>79.69</v>
      </c>
      <c r="H3324" s="19">
        <v>38.299999999999997</v>
      </c>
      <c r="I3324" s="19">
        <v>29.2</v>
      </c>
      <c r="J3324" s="19" t="s">
        <v>54</v>
      </c>
      <c r="K3324" s="20">
        <v>0</v>
      </c>
      <c r="L3324" s="20" t="s">
        <v>55</v>
      </c>
      <c r="M3324" s="20" t="s">
        <v>84</v>
      </c>
      <c r="N3324" s="26">
        <v>42585</v>
      </c>
      <c r="O3324" s="20" t="s">
        <v>56</v>
      </c>
      <c r="P3324" t="str">
        <f t="shared" si="51"/>
        <v>INSERT INTO @DataTable (Deal, AdvanceDate, PROV, DealPurpose, RateType, BEACON, LTV, TDS, GDS, InsuranceType, PrincipalBalance, OccupancyType, AccountStatus, Closed_Date, DelinquencyBucket) VALUES (3323, '2011-08-02', 'ON', 'Purchase', 'Fixed', 700, 79.69, 38.3, 29.2, 'Conv', 0, 'Owner-Occupied', 'Closed', '2016-08-03', 'Current');</v>
      </c>
    </row>
    <row r="3325" spans="1:16" x14ac:dyDescent="0.35">
      <c r="A3325" s="22">
        <v>3324</v>
      </c>
      <c r="B3325" s="21">
        <v>41690</v>
      </c>
      <c r="C3325" s="22" t="s">
        <v>57</v>
      </c>
      <c r="D3325" s="22" t="s">
        <v>61</v>
      </c>
      <c r="E3325" s="22" t="s">
        <v>40</v>
      </c>
      <c r="F3325" s="22">
        <v>799</v>
      </c>
      <c r="G3325" s="22">
        <v>44.28</v>
      </c>
      <c r="H3325" s="22">
        <v>11.13</v>
      </c>
      <c r="I3325" s="22">
        <v>10.64</v>
      </c>
      <c r="J3325" s="22" t="s">
        <v>54</v>
      </c>
      <c r="K3325" s="23">
        <v>131289.49</v>
      </c>
      <c r="L3325" s="23" t="s">
        <v>55</v>
      </c>
      <c r="M3325" s="23" t="s">
        <v>83</v>
      </c>
      <c r="N3325" s="27"/>
      <c r="O3325" s="23" t="s">
        <v>56</v>
      </c>
      <c r="P3325" t="str">
        <f t="shared" si="51"/>
        <v>INSERT INTO @DataTable (Deal, AdvanceDate, PROV, DealPurpose, RateType, BEACON, LTV, TDS, GDS, InsuranceType, PrincipalBalance, OccupancyType, AccountStatus, Closed_Date, DelinquencyBucket) VALUES (3324, '2014-02-20', 'ON', 'Purchase', 'ARM', 799, 44.28, 11.13, 10.64, 'Conv', 131289.49, 'Owner-Occupied', 'Open', '1900-01-00', 'Current');</v>
      </c>
    </row>
    <row r="3326" spans="1:16" x14ac:dyDescent="0.35">
      <c r="A3326" s="19">
        <v>3325</v>
      </c>
      <c r="B3326" s="18">
        <v>42061</v>
      </c>
      <c r="C3326" s="19" t="s">
        <v>58</v>
      </c>
      <c r="D3326" s="19" t="s">
        <v>61</v>
      </c>
      <c r="E3326" s="19" t="s">
        <v>53</v>
      </c>
      <c r="F3326" s="19">
        <v>774</v>
      </c>
      <c r="G3326" s="19">
        <v>53.29</v>
      </c>
      <c r="H3326" s="19">
        <v>43.37</v>
      </c>
      <c r="I3326" s="19">
        <v>34.14</v>
      </c>
      <c r="J3326" s="19" t="s">
        <v>54</v>
      </c>
      <c r="K3326" s="20">
        <v>287049.3</v>
      </c>
      <c r="L3326" s="20" t="s">
        <v>55</v>
      </c>
      <c r="M3326" s="20" t="s">
        <v>83</v>
      </c>
      <c r="N3326" s="26"/>
      <c r="O3326" s="20" t="s">
        <v>56</v>
      </c>
      <c r="P3326" t="str">
        <f t="shared" si="51"/>
        <v>INSERT INTO @DataTable (Deal, AdvanceDate, PROV, DealPurpose, RateType, BEACON, LTV, TDS, GDS, InsuranceType, PrincipalBalance, OccupancyType, AccountStatus, Closed_Date, DelinquencyBucket) VALUES (3325, '2015-02-26', 'BC', 'Purchase', 'Fixed', 774, 53.29, 43.37, 34.14, 'Conv', 287049.3, 'Owner-Occupied', 'Open', '1900-01-00', 'Current');</v>
      </c>
    </row>
    <row r="3327" spans="1:16" x14ac:dyDescent="0.35">
      <c r="A3327" s="22">
        <v>3326</v>
      </c>
      <c r="B3327" s="21">
        <v>41856</v>
      </c>
      <c r="C3327" s="22" t="s">
        <v>57</v>
      </c>
      <c r="D3327" s="22" t="s">
        <v>61</v>
      </c>
      <c r="E3327" s="22" t="s">
        <v>40</v>
      </c>
      <c r="F3327" s="22">
        <v>738</v>
      </c>
      <c r="G3327" s="22">
        <v>80</v>
      </c>
      <c r="H3327" s="22">
        <v>36.090000000000003</v>
      </c>
      <c r="I3327" s="22">
        <v>10.57</v>
      </c>
      <c r="J3327" s="22" t="s">
        <v>54</v>
      </c>
      <c r="K3327" s="23">
        <v>155541.54999999999</v>
      </c>
      <c r="L3327" s="23" t="s">
        <v>62</v>
      </c>
      <c r="M3327" s="23" t="s">
        <v>83</v>
      </c>
      <c r="N3327" s="27"/>
      <c r="O3327" s="23" t="s">
        <v>56</v>
      </c>
      <c r="P3327" t="str">
        <f t="shared" si="51"/>
        <v>INSERT INTO @DataTable (Deal, AdvanceDate, PROV, DealPurpose, RateType, BEACON, LTV, TDS, GDS, InsuranceType, PrincipalBalance, OccupancyType, AccountStatus, Closed_Date, DelinquencyBucket) VALUES (3326, '2014-08-05', 'ON', 'Purchase', 'ARM', 738, 80, 36.09, 10.57, 'Conv', 155541.55, 'Rental', 'Open', '1900-01-00', 'Current');</v>
      </c>
    </row>
    <row r="3328" spans="1:16" x14ac:dyDescent="0.35">
      <c r="A3328" s="19">
        <v>3327</v>
      </c>
      <c r="B3328" s="18">
        <v>42234</v>
      </c>
      <c r="C3328" s="19" t="s">
        <v>57</v>
      </c>
      <c r="D3328" s="19" t="s">
        <v>61</v>
      </c>
      <c r="E3328" s="19" t="s">
        <v>40</v>
      </c>
      <c r="F3328" s="19">
        <v>745</v>
      </c>
      <c r="G3328" s="19">
        <v>80</v>
      </c>
      <c r="H3328" s="19">
        <v>34.08</v>
      </c>
      <c r="I3328" s="19">
        <v>20.14</v>
      </c>
      <c r="J3328" s="19" t="s">
        <v>54</v>
      </c>
      <c r="K3328" s="20">
        <v>318321.38</v>
      </c>
      <c r="L3328" s="20" t="s">
        <v>55</v>
      </c>
      <c r="M3328" s="20" t="s">
        <v>83</v>
      </c>
      <c r="N3328" s="26"/>
      <c r="O3328" s="20" t="s">
        <v>56</v>
      </c>
      <c r="P3328" t="str">
        <f t="shared" si="51"/>
        <v>INSERT INTO @DataTable (Deal, AdvanceDate, PROV, DealPurpose, RateType, BEACON, LTV, TDS, GDS, InsuranceType, PrincipalBalance, OccupancyType, AccountStatus, Closed_Date, DelinquencyBucket) VALUES (3327, '2015-08-18', 'ON', 'Purchase', 'ARM', 745, 80, 34.08, 20.14, 'Conv', 318321.38, 'Owner-Occupied', 'Open', '1900-01-00', 'Current');</v>
      </c>
    </row>
    <row r="3329" spans="1:16" x14ac:dyDescent="0.35">
      <c r="A3329" s="22">
        <v>3328</v>
      </c>
      <c r="B3329" s="21">
        <v>40711</v>
      </c>
      <c r="C3329" s="22" t="s">
        <v>57</v>
      </c>
      <c r="D3329" s="22" t="s">
        <v>52</v>
      </c>
      <c r="E3329" s="22" t="s">
        <v>40</v>
      </c>
      <c r="F3329" s="22">
        <v>646</v>
      </c>
      <c r="G3329" s="22">
        <v>80</v>
      </c>
      <c r="H3329" s="22">
        <v>22.89</v>
      </c>
      <c r="I3329" s="22">
        <v>21.97</v>
      </c>
      <c r="J3329" s="22" t="s">
        <v>54</v>
      </c>
      <c r="K3329" s="23">
        <v>0</v>
      </c>
      <c r="L3329" s="23" t="s">
        <v>55</v>
      </c>
      <c r="M3329" s="23" t="s">
        <v>84</v>
      </c>
      <c r="N3329" s="27">
        <v>40953</v>
      </c>
      <c r="O3329" s="23" t="s">
        <v>56</v>
      </c>
      <c r="P3329" t="str">
        <f t="shared" si="51"/>
        <v>INSERT INTO @DataTable (Deal, AdvanceDate, PROV, DealPurpose, RateType, BEACON, LTV, TDS, GDS, InsuranceType, PrincipalBalance, OccupancyType, AccountStatus, Closed_Date, DelinquencyBucket) VALUES (3328, '2011-06-17', 'ON', 'Refinance External', 'ARM', 646, 80, 22.89, 21.97, 'Conv', 0, 'Owner-Occupied', 'Closed', '2012-02-14', 'Current');</v>
      </c>
    </row>
    <row r="3330" spans="1:16" x14ac:dyDescent="0.35">
      <c r="A3330" s="19">
        <v>3329</v>
      </c>
      <c r="B3330" s="18">
        <v>40476</v>
      </c>
      <c r="C3330" s="19" t="s">
        <v>57</v>
      </c>
      <c r="D3330" s="19" t="s">
        <v>52</v>
      </c>
      <c r="E3330" s="19" t="s">
        <v>53</v>
      </c>
      <c r="F3330" s="19">
        <v>675</v>
      </c>
      <c r="G3330" s="19">
        <v>90</v>
      </c>
      <c r="H3330" s="19">
        <v>37.200000000000003</v>
      </c>
      <c r="I3330" s="19">
        <v>15.38</v>
      </c>
      <c r="J3330" s="19" t="s">
        <v>60</v>
      </c>
      <c r="K3330" s="20">
        <v>0</v>
      </c>
      <c r="L3330" s="20" t="s">
        <v>55</v>
      </c>
      <c r="M3330" s="20" t="s">
        <v>84</v>
      </c>
      <c r="N3330" s="26">
        <v>41830</v>
      </c>
      <c r="O3330" s="20" t="s">
        <v>56</v>
      </c>
      <c r="P3330" t="str">
        <f t="shared" si="51"/>
        <v>INSERT INTO @DataTable (Deal, AdvanceDate, PROV, DealPurpose, RateType, BEACON, LTV, TDS, GDS, InsuranceType, PrincipalBalance, OccupancyType, AccountStatus, Closed_Date, DelinquencyBucket) VALUES (3329, '2010-10-25', 'ON', 'Refinance External', 'Fixed', 675, 90, 37.2, 15.38, 'HiRatio', 0, 'Owner-Occupied', 'Closed', '2014-07-10', 'Current');</v>
      </c>
    </row>
    <row r="3331" spans="1:16" x14ac:dyDescent="0.35">
      <c r="A3331" s="22">
        <v>3330</v>
      </c>
      <c r="B3331" s="21">
        <v>40809</v>
      </c>
      <c r="C3331" s="22" t="s">
        <v>57</v>
      </c>
      <c r="D3331" s="22" t="s">
        <v>52</v>
      </c>
      <c r="E3331" s="22" t="s">
        <v>53</v>
      </c>
      <c r="F3331" s="22">
        <v>665</v>
      </c>
      <c r="G3331" s="22">
        <v>85</v>
      </c>
      <c r="H3331" s="22">
        <v>38.5</v>
      </c>
      <c r="I3331" s="22">
        <v>29.24</v>
      </c>
      <c r="J3331" s="22" t="s">
        <v>60</v>
      </c>
      <c r="K3331" s="23">
        <v>0</v>
      </c>
      <c r="L3331" s="23" t="s">
        <v>55</v>
      </c>
      <c r="M3331" s="23" t="s">
        <v>84</v>
      </c>
      <c r="N3331" s="27">
        <v>41809</v>
      </c>
      <c r="O3331" s="23" t="s">
        <v>56</v>
      </c>
      <c r="P3331" t="str">
        <f t="shared" ref="P3331:P3394" si="52">"INSERT INTO @DataTable (Deal, AdvanceDate, PROV, DealPurpose, RateType, BEACON, LTV, TDS, GDS, InsuranceType, PrincipalBalance, OccupancyType, AccountStatus, Closed_Date, DelinquencyBucket) VALUES (" &amp; A3331 &amp; ", " &amp; "'" &amp; TEXT(B3331, "yyyy-mm-dd") &amp; "', '" &amp; C3331 &amp; "', '" &amp; D3331 &amp; "', '" &amp; E3331 &amp; "', " &amp; F3331 &amp; ", " &amp; G3331 &amp; ", " &amp; H3331 &amp; ", " &amp; I3331 &amp; ", '" &amp; J3331 &amp; "', " &amp; K3331 &amp; ", '" &amp; L3331 &amp; "', '" &amp; M3331 &amp; "', '" &amp;TEXT(N3331, "yyyy-mm-dd") &amp; "', '" &amp; O3331 &amp; "');"</f>
        <v>INSERT INTO @DataTable (Deal, AdvanceDate, PROV, DealPurpose, RateType, BEACON, LTV, TDS, GDS, InsuranceType, PrincipalBalance, OccupancyType, AccountStatus, Closed_Date, DelinquencyBucket) VALUES (3330, '2011-09-23', 'ON', 'Refinance External', 'Fixed', 665, 85, 38.5, 29.24, 'HiRatio', 0, 'Owner-Occupied', 'Closed', '2014-06-19', 'Current');</v>
      </c>
    </row>
    <row r="3332" spans="1:16" x14ac:dyDescent="0.35">
      <c r="A3332" s="19">
        <v>3331</v>
      </c>
      <c r="B3332" s="18">
        <v>41859</v>
      </c>
      <c r="C3332" s="19" t="s">
        <v>57</v>
      </c>
      <c r="D3332" s="19" t="s">
        <v>52</v>
      </c>
      <c r="E3332" s="19" t="s">
        <v>40</v>
      </c>
      <c r="F3332" s="19">
        <v>754</v>
      </c>
      <c r="G3332" s="19">
        <v>55.56</v>
      </c>
      <c r="H3332" s="19">
        <v>21.28</v>
      </c>
      <c r="I3332" s="19">
        <v>17.98</v>
      </c>
      <c r="J3332" s="19" t="s">
        <v>54</v>
      </c>
      <c r="K3332" s="20">
        <v>0</v>
      </c>
      <c r="L3332" s="20" t="s">
        <v>55</v>
      </c>
      <c r="M3332" s="20" t="s">
        <v>84</v>
      </c>
      <c r="N3332" s="26">
        <v>42228</v>
      </c>
      <c r="O3332" s="20" t="s">
        <v>56</v>
      </c>
      <c r="P3332" t="str">
        <f t="shared" si="52"/>
        <v>INSERT INTO @DataTable (Deal, AdvanceDate, PROV, DealPurpose, RateType, BEACON, LTV, TDS, GDS, InsuranceType, PrincipalBalance, OccupancyType, AccountStatus, Closed_Date, DelinquencyBucket) VALUES (3331, '2014-08-08', 'ON', 'Refinance External', 'ARM', 754, 55.56, 21.28, 17.98, 'Conv', 0, 'Owner-Occupied', 'Closed', '2015-08-12', 'Current');</v>
      </c>
    </row>
    <row r="3333" spans="1:16" x14ac:dyDescent="0.35">
      <c r="A3333" s="22">
        <v>3332</v>
      </c>
      <c r="B3333" s="21">
        <v>41019</v>
      </c>
      <c r="C3333" s="22" t="s">
        <v>57</v>
      </c>
      <c r="D3333" s="22" t="s">
        <v>61</v>
      </c>
      <c r="E3333" s="22" t="s">
        <v>53</v>
      </c>
      <c r="F3333" s="22">
        <v>770</v>
      </c>
      <c r="G3333" s="22">
        <v>93.89</v>
      </c>
      <c r="H3333" s="22">
        <v>36.21</v>
      </c>
      <c r="I3333" s="22">
        <v>28.19</v>
      </c>
      <c r="J3333" s="22" t="s">
        <v>60</v>
      </c>
      <c r="K3333" s="23">
        <v>0</v>
      </c>
      <c r="L3333" s="23" t="s">
        <v>55</v>
      </c>
      <c r="M3333" s="23" t="s">
        <v>84</v>
      </c>
      <c r="N3333" s="27">
        <v>41837</v>
      </c>
      <c r="O3333" s="23" t="s">
        <v>56</v>
      </c>
      <c r="P3333" t="str">
        <f t="shared" si="52"/>
        <v>INSERT INTO @DataTable (Deal, AdvanceDate, PROV, DealPurpose, RateType, BEACON, LTV, TDS, GDS, InsuranceType, PrincipalBalance, OccupancyType, AccountStatus, Closed_Date, DelinquencyBucket) VALUES (3332, '2012-04-20', 'ON', 'Purchase', 'Fixed', 770, 93.89, 36.21, 28.19, 'HiRatio', 0, 'Owner-Occupied', 'Closed', '2014-07-17', 'Current');</v>
      </c>
    </row>
    <row r="3334" spans="1:16" x14ac:dyDescent="0.35">
      <c r="A3334" s="19">
        <v>3333</v>
      </c>
      <c r="B3334" s="18">
        <v>40332</v>
      </c>
      <c r="C3334" s="19" t="s">
        <v>58</v>
      </c>
      <c r="D3334" s="19" t="s">
        <v>61</v>
      </c>
      <c r="E3334" s="19" t="s">
        <v>53</v>
      </c>
      <c r="F3334" s="19">
        <v>738</v>
      </c>
      <c r="G3334" s="19">
        <v>71.47</v>
      </c>
      <c r="H3334" s="19">
        <v>39.159999999999997</v>
      </c>
      <c r="I3334" s="19">
        <v>36.18</v>
      </c>
      <c r="J3334" s="19" t="s">
        <v>54</v>
      </c>
      <c r="K3334" s="20">
        <v>225565.58</v>
      </c>
      <c r="L3334" s="20" t="s">
        <v>55</v>
      </c>
      <c r="M3334" s="20" t="s">
        <v>83</v>
      </c>
      <c r="N3334" s="26"/>
      <c r="O3334" s="20" t="s">
        <v>56</v>
      </c>
      <c r="P3334" t="str">
        <f t="shared" si="52"/>
        <v>INSERT INTO @DataTable (Deal, AdvanceDate, PROV, DealPurpose, RateType, BEACON, LTV, TDS, GDS, InsuranceType, PrincipalBalance, OccupancyType, AccountStatus, Closed_Date, DelinquencyBucket) VALUES (3333, '2010-06-03', 'BC', 'Purchase', 'Fixed', 738, 71.47, 39.16, 36.18, 'Conv', 225565.58, 'Owner-Occupied', 'Open', '1900-01-00', 'Current');</v>
      </c>
    </row>
    <row r="3335" spans="1:16" x14ac:dyDescent="0.35">
      <c r="A3335" s="22">
        <v>3334</v>
      </c>
      <c r="B3335" s="21">
        <v>40429</v>
      </c>
      <c r="C3335" s="22" t="s">
        <v>57</v>
      </c>
      <c r="D3335" s="22" t="s">
        <v>52</v>
      </c>
      <c r="E3335" s="22" t="s">
        <v>76</v>
      </c>
      <c r="F3335" s="22">
        <v>718</v>
      </c>
      <c r="G3335" s="22">
        <v>80</v>
      </c>
      <c r="H3335" s="22">
        <v>35.729999999999997</v>
      </c>
      <c r="I3335" s="22">
        <v>25.98</v>
      </c>
      <c r="J3335" s="22" t="s">
        <v>54</v>
      </c>
      <c r="K3335" s="23">
        <v>0</v>
      </c>
      <c r="L3335" s="23" t="s">
        <v>55</v>
      </c>
      <c r="M3335" s="23" t="s">
        <v>84</v>
      </c>
      <c r="N3335" s="27">
        <v>41480</v>
      </c>
      <c r="O3335" s="23" t="s">
        <v>56</v>
      </c>
      <c r="P3335" t="str">
        <f t="shared" si="52"/>
        <v>INSERT INTO @DataTable (Deal, AdvanceDate, PROV, DealPurpose, RateType, BEACON, LTV, TDS, GDS, InsuranceType, PrincipalBalance, OccupancyType, AccountStatus, Closed_Date, DelinquencyBucket) VALUES (3334, '2010-09-08', 'ON', 'Refinance External', 'Variable', 718, 80, 35.73, 25.98, 'Conv', 0, 'Owner-Occupied', 'Closed', '2013-07-25', 'Current');</v>
      </c>
    </row>
    <row r="3336" spans="1:16" x14ac:dyDescent="0.35">
      <c r="A3336" s="19">
        <v>3335</v>
      </c>
      <c r="B3336" s="18">
        <v>40779</v>
      </c>
      <c r="C3336" s="19" t="s">
        <v>58</v>
      </c>
      <c r="D3336" s="19" t="s">
        <v>61</v>
      </c>
      <c r="E3336" s="19" t="s">
        <v>53</v>
      </c>
      <c r="F3336" s="19">
        <v>635</v>
      </c>
      <c r="G3336" s="19">
        <v>90</v>
      </c>
      <c r="H3336" s="19">
        <v>41.28</v>
      </c>
      <c r="I3336" s="19">
        <v>27.53</v>
      </c>
      <c r="J3336" s="19" t="s">
        <v>60</v>
      </c>
      <c r="K3336" s="20">
        <v>0</v>
      </c>
      <c r="L3336" s="20" t="s">
        <v>55</v>
      </c>
      <c r="M3336" s="20" t="s">
        <v>84</v>
      </c>
      <c r="N3336" s="26">
        <v>41974</v>
      </c>
      <c r="O3336" s="20" t="s">
        <v>56</v>
      </c>
      <c r="P3336" t="str">
        <f t="shared" si="52"/>
        <v>INSERT INTO @DataTable (Deal, AdvanceDate, PROV, DealPurpose, RateType, BEACON, LTV, TDS, GDS, InsuranceType, PrincipalBalance, OccupancyType, AccountStatus, Closed_Date, DelinquencyBucket) VALUES (3335, '2011-08-24', 'BC', 'Purchase', 'Fixed', 635, 90, 41.28, 27.53, 'HiRatio', 0, 'Owner-Occupied', 'Closed', '2014-12-01', 'Current');</v>
      </c>
    </row>
    <row r="3337" spans="1:16" x14ac:dyDescent="0.35">
      <c r="A3337" s="22">
        <v>3336</v>
      </c>
      <c r="B3337" s="21">
        <v>40378</v>
      </c>
      <c r="C3337" s="22" t="s">
        <v>51</v>
      </c>
      <c r="D3337" s="22" t="s">
        <v>61</v>
      </c>
      <c r="E3337" s="22" t="s">
        <v>40</v>
      </c>
      <c r="F3337" s="22">
        <v>699</v>
      </c>
      <c r="G3337" s="22">
        <v>79.959999999999994</v>
      </c>
      <c r="H3337" s="22">
        <v>35.53</v>
      </c>
      <c r="I3337" s="22">
        <v>22.43</v>
      </c>
      <c r="J3337" s="22" t="s">
        <v>54</v>
      </c>
      <c r="K3337" s="23">
        <v>0</v>
      </c>
      <c r="L3337" s="23" t="s">
        <v>55</v>
      </c>
      <c r="M3337" s="23" t="s">
        <v>84</v>
      </c>
      <c r="N3337" s="27">
        <v>40631</v>
      </c>
      <c r="O3337" s="23" t="s">
        <v>56</v>
      </c>
      <c r="P3337" t="str">
        <f t="shared" si="52"/>
        <v>INSERT INTO @DataTable (Deal, AdvanceDate, PROV, DealPurpose, RateType, BEACON, LTV, TDS, GDS, InsuranceType, PrincipalBalance, OccupancyType, AccountStatus, Closed_Date, DelinquencyBucket) VALUES (3336, '2010-07-19', 'AB', 'Purchase', 'ARM', 699, 79.96, 35.53, 22.43, 'Conv', 0, 'Owner-Occupied', 'Closed', '2011-03-29', 'Current');</v>
      </c>
    </row>
    <row r="3338" spans="1:16" x14ac:dyDescent="0.35">
      <c r="A3338" s="19">
        <v>3337</v>
      </c>
      <c r="B3338" s="18">
        <v>42522</v>
      </c>
      <c r="C3338" s="19" t="s">
        <v>57</v>
      </c>
      <c r="D3338" s="19" t="s">
        <v>59</v>
      </c>
      <c r="E3338" s="19" t="s">
        <v>40</v>
      </c>
      <c r="F3338" s="19">
        <v>773</v>
      </c>
      <c r="G3338" s="19">
        <v>77.94</v>
      </c>
      <c r="H3338" s="19">
        <v>33.17</v>
      </c>
      <c r="I3338" s="19">
        <v>19.16</v>
      </c>
      <c r="J3338" s="19" t="s">
        <v>54</v>
      </c>
      <c r="K3338" s="20">
        <v>0</v>
      </c>
      <c r="L3338" s="20" t="s">
        <v>55</v>
      </c>
      <c r="M3338" s="20" t="s">
        <v>84</v>
      </c>
      <c r="N3338" s="26">
        <v>42661</v>
      </c>
      <c r="O3338" s="20" t="s">
        <v>56</v>
      </c>
      <c r="P3338" t="str">
        <f t="shared" si="52"/>
        <v>INSERT INTO @DataTable (Deal, AdvanceDate, PROV, DealPurpose, RateType, BEACON, LTV, TDS, GDS, InsuranceType, PrincipalBalance, OccupancyType, AccountStatus, Closed_Date, DelinquencyBucket) VALUES (3337, '2016-06-01', 'ON', 'Transfer', 'ARM', 773, 77.94, 33.17, 19.16, 'Conv', 0, 'Owner-Occupied', 'Closed', '2016-10-18', 'Current');</v>
      </c>
    </row>
    <row r="3339" spans="1:16" x14ac:dyDescent="0.35">
      <c r="A3339" s="22">
        <v>3338</v>
      </c>
      <c r="B3339" s="21">
        <v>42065</v>
      </c>
      <c r="C3339" s="22" t="s">
        <v>57</v>
      </c>
      <c r="D3339" s="22" t="s">
        <v>52</v>
      </c>
      <c r="E3339" s="22" t="s">
        <v>53</v>
      </c>
      <c r="F3339" s="22">
        <v>743</v>
      </c>
      <c r="G3339" s="22">
        <v>80</v>
      </c>
      <c r="H3339" s="22">
        <v>39.22</v>
      </c>
      <c r="I3339" s="22">
        <v>23.17</v>
      </c>
      <c r="J3339" s="22" t="s">
        <v>54</v>
      </c>
      <c r="K3339" s="23">
        <v>261828.8</v>
      </c>
      <c r="L3339" s="23" t="s">
        <v>55</v>
      </c>
      <c r="M3339" s="23" t="s">
        <v>83</v>
      </c>
      <c r="N3339" s="27"/>
      <c r="O3339" s="23" t="s">
        <v>56</v>
      </c>
      <c r="P3339" t="str">
        <f t="shared" si="52"/>
        <v>INSERT INTO @DataTable (Deal, AdvanceDate, PROV, DealPurpose, RateType, BEACON, LTV, TDS, GDS, InsuranceType, PrincipalBalance, OccupancyType, AccountStatus, Closed_Date, DelinquencyBucket) VALUES (3338, '2015-03-02', 'ON', 'Refinance External', 'Fixed', 743, 80, 39.22, 23.17, 'Conv', 261828.8, 'Owner-Occupied', 'Open', '1900-01-00', 'Current');</v>
      </c>
    </row>
    <row r="3340" spans="1:16" x14ac:dyDescent="0.35">
      <c r="A3340" s="19">
        <v>3339</v>
      </c>
      <c r="B3340" s="18">
        <v>40359</v>
      </c>
      <c r="C3340" s="19" t="s">
        <v>51</v>
      </c>
      <c r="D3340" s="19" t="s">
        <v>61</v>
      </c>
      <c r="E3340" s="19" t="s">
        <v>53</v>
      </c>
      <c r="F3340" s="19">
        <v>800</v>
      </c>
      <c r="G3340" s="19">
        <v>80</v>
      </c>
      <c r="H3340" s="19">
        <v>17.95</v>
      </c>
      <c r="I3340" s="19">
        <v>17.7</v>
      </c>
      <c r="J3340" s="19" t="s">
        <v>54</v>
      </c>
      <c r="K3340" s="20">
        <v>0</v>
      </c>
      <c r="L3340" s="20" t="s">
        <v>55</v>
      </c>
      <c r="M3340" s="20" t="s">
        <v>84</v>
      </c>
      <c r="N3340" s="26">
        <v>42195</v>
      </c>
      <c r="O3340" s="20" t="s">
        <v>56</v>
      </c>
      <c r="P3340" t="str">
        <f t="shared" si="52"/>
        <v>INSERT INTO @DataTable (Deal, AdvanceDate, PROV, DealPurpose, RateType, BEACON, LTV, TDS, GDS, InsuranceType, PrincipalBalance, OccupancyType, AccountStatus, Closed_Date, DelinquencyBucket) VALUES (3339, '2010-06-30', 'AB', 'Purchase', 'Fixed', 800, 80, 17.95, 17.7, 'Conv', 0, 'Owner-Occupied', 'Closed', '2015-07-10', 'Current');</v>
      </c>
    </row>
    <row r="3341" spans="1:16" x14ac:dyDescent="0.35">
      <c r="A3341" s="22">
        <v>3340</v>
      </c>
      <c r="B3341" s="21">
        <v>41898</v>
      </c>
      <c r="C3341" s="22" t="s">
        <v>57</v>
      </c>
      <c r="D3341" s="22" t="s">
        <v>68</v>
      </c>
      <c r="E3341" s="22" t="s">
        <v>53</v>
      </c>
      <c r="F3341" s="22">
        <v>766</v>
      </c>
      <c r="G3341" s="22">
        <v>95</v>
      </c>
      <c r="H3341" s="22">
        <v>41.33</v>
      </c>
      <c r="I3341" s="22">
        <v>26.25</v>
      </c>
      <c r="J3341" s="22" t="s">
        <v>60</v>
      </c>
      <c r="K3341" s="23">
        <v>350809.46</v>
      </c>
      <c r="L3341" s="23" t="s">
        <v>55</v>
      </c>
      <c r="M3341" s="23" t="s">
        <v>83</v>
      </c>
      <c r="N3341" s="27"/>
      <c r="O3341" s="23" t="s">
        <v>56</v>
      </c>
      <c r="P3341" t="str">
        <f t="shared" si="52"/>
        <v>INSERT INTO @DataTable (Deal, AdvanceDate, PROV, DealPurpose, RateType, BEACON, LTV, TDS, GDS, InsuranceType, PrincipalBalance, OccupancyType, AccountStatus, Closed_Date, DelinquencyBucket) VALUES (3340, '2014-09-16', 'ON', 'Portable', 'Fixed', 766, 95, 41.33, 26.25, 'HiRatio', 350809.46, 'Owner-Occupied', 'Open', '1900-01-00', 'Current');</v>
      </c>
    </row>
    <row r="3342" spans="1:16" x14ac:dyDescent="0.35">
      <c r="A3342" s="19">
        <v>3341</v>
      </c>
      <c r="B3342" s="18">
        <v>41719</v>
      </c>
      <c r="C3342" s="19" t="s">
        <v>57</v>
      </c>
      <c r="D3342" s="19" t="s">
        <v>61</v>
      </c>
      <c r="E3342" s="19" t="s">
        <v>40</v>
      </c>
      <c r="F3342" s="19">
        <v>733</v>
      </c>
      <c r="G3342" s="19">
        <v>91.03</v>
      </c>
      <c r="H3342" s="19">
        <v>30.45</v>
      </c>
      <c r="I3342" s="19">
        <v>26.67</v>
      </c>
      <c r="J3342" s="19" t="s">
        <v>60</v>
      </c>
      <c r="K3342" s="20">
        <v>0</v>
      </c>
      <c r="L3342" s="20" t="s">
        <v>55</v>
      </c>
      <c r="M3342" s="20" t="s">
        <v>84</v>
      </c>
      <c r="N3342" s="26">
        <v>41695</v>
      </c>
      <c r="O3342" s="20" t="s">
        <v>56</v>
      </c>
      <c r="P3342" t="str">
        <f t="shared" si="52"/>
        <v>INSERT INTO @DataTable (Deal, AdvanceDate, PROV, DealPurpose, RateType, BEACON, LTV, TDS, GDS, InsuranceType, PrincipalBalance, OccupancyType, AccountStatus, Closed_Date, DelinquencyBucket) VALUES (3341, '2014-03-21', 'ON', 'Purchase', 'ARM', 733, 91.03, 30.45, 26.67, 'HiRatio', 0, 'Owner-Occupied', 'Closed', '2014-02-25', 'Current');</v>
      </c>
    </row>
    <row r="3343" spans="1:16" x14ac:dyDescent="0.35">
      <c r="A3343" s="22">
        <v>3342</v>
      </c>
      <c r="B3343" s="21">
        <v>40724</v>
      </c>
      <c r="C3343" s="22" t="s">
        <v>57</v>
      </c>
      <c r="D3343" s="22" t="s">
        <v>61</v>
      </c>
      <c r="E3343" s="22" t="s">
        <v>53</v>
      </c>
      <c r="F3343" s="22">
        <v>0</v>
      </c>
      <c r="G3343" s="22">
        <v>65</v>
      </c>
      <c r="H3343" s="22">
        <v>39.11</v>
      </c>
      <c r="I3343" s="22">
        <v>26.47</v>
      </c>
      <c r="J3343" s="22" t="s">
        <v>54</v>
      </c>
      <c r="K3343" s="23">
        <v>0</v>
      </c>
      <c r="L3343" s="23" t="s">
        <v>55</v>
      </c>
      <c r="M3343" s="23" t="s">
        <v>84</v>
      </c>
      <c r="N3343" s="27">
        <v>40827</v>
      </c>
      <c r="O3343" s="23" t="s">
        <v>56</v>
      </c>
      <c r="P3343" t="str">
        <f t="shared" si="52"/>
        <v>INSERT INTO @DataTable (Deal, AdvanceDate, PROV, DealPurpose, RateType, BEACON, LTV, TDS, GDS, InsuranceType, PrincipalBalance, OccupancyType, AccountStatus, Closed_Date, DelinquencyBucket) VALUES (3342, '2011-06-30', 'ON', 'Purchase', 'Fixed', 0, 65, 39.11, 26.47, 'Conv', 0, 'Owner-Occupied', 'Closed', '2011-10-11', 'Current');</v>
      </c>
    </row>
    <row r="3344" spans="1:16" x14ac:dyDescent="0.35">
      <c r="A3344" s="19">
        <v>3343</v>
      </c>
      <c r="B3344" s="18">
        <v>42230</v>
      </c>
      <c r="C3344" s="19" t="s">
        <v>57</v>
      </c>
      <c r="D3344" s="19" t="s">
        <v>61</v>
      </c>
      <c r="E3344" s="19" t="s">
        <v>53</v>
      </c>
      <c r="F3344" s="19">
        <v>713</v>
      </c>
      <c r="G3344" s="19">
        <v>95</v>
      </c>
      <c r="H3344" s="19">
        <v>43.05</v>
      </c>
      <c r="I3344" s="19">
        <v>31.97</v>
      </c>
      <c r="J3344" s="19" t="s">
        <v>60</v>
      </c>
      <c r="K3344" s="20">
        <v>273655.90000000002</v>
      </c>
      <c r="L3344" s="20" t="s">
        <v>55</v>
      </c>
      <c r="M3344" s="20" t="s">
        <v>83</v>
      </c>
      <c r="N3344" s="26"/>
      <c r="O3344" s="20" t="s">
        <v>56</v>
      </c>
      <c r="P3344" t="str">
        <f t="shared" si="52"/>
        <v>INSERT INTO @DataTable (Deal, AdvanceDate, PROV, DealPurpose, RateType, BEACON, LTV, TDS, GDS, InsuranceType, PrincipalBalance, OccupancyType, AccountStatus, Closed_Date, DelinquencyBucket) VALUES (3343, '2015-08-14', 'ON', 'Purchase', 'Fixed', 713, 95, 43.05, 31.97, 'HiRatio', 273655.9, 'Owner-Occupied', 'Open', '1900-01-00', 'Current');</v>
      </c>
    </row>
    <row r="3345" spans="1:16" x14ac:dyDescent="0.35">
      <c r="A3345" s="22">
        <v>3344</v>
      </c>
      <c r="B3345" s="21">
        <v>42570</v>
      </c>
      <c r="C3345" s="22" t="s">
        <v>57</v>
      </c>
      <c r="D3345" s="22" t="s">
        <v>52</v>
      </c>
      <c r="E3345" s="22" t="s">
        <v>40</v>
      </c>
      <c r="F3345" s="22">
        <v>759</v>
      </c>
      <c r="G3345" s="22">
        <v>60.67</v>
      </c>
      <c r="H3345" s="22">
        <v>25.94</v>
      </c>
      <c r="I3345" s="22">
        <v>25.78</v>
      </c>
      <c r="J3345" s="22" t="s">
        <v>54</v>
      </c>
      <c r="K3345" s="23">
        <v>306410.96999999997</v>
      </c>
      <c r="L3345" s="23" t="s">
        <v>55</v>
      </c>
      <c r="M3345" s="23" t="s">
        <v>83</v>
      </c>
      <c r="N3345" s="27"/>
      <c r="O3345" s="23" t="s">
        <v>56</v>
      </c>
      <c r="P3345" t="str">
        <f t="shared" si="52"/>
        <v>INSERT INTO @DataTable (Deal, AdvanceDate, PROV, DealPurpose, RateType, BEACON, LTV, TDS, GDS, InsuranceType, PrincipalBalance, OccupancyType, AccountStatus, Closed_Date, DelinquencyBucket) VALUES (3344, '2016-07-19', 'ON', 'Refinance External', 'ARM', 759, 60.67, 25.94, 25.78, 'Conv', 306410.97, 'Owner-Occupied', 'Open', '1900-01-00', 'Current');</v>
      </c>
    </row>
    <row r="3346" spans="1:16" x14ac:dyDescent="0.35">
      <c r="A3346" s="19">
        <v>3345</v>
      </c>
      <c r="B3346" s="18">
        <v>40808</v>
      </c>
      <c r="C3346" s="19" t="s">
        <v>58</v>
      </c>
      <c r="D3346" s="19" t="s">
        <v>61</v>
      </c>
      <c r="E3346" s="19" t="s">
        <v>40</v>
      </c>
      <c r="F3346" s="19">
        <v>708</v>
      </c>
      <c r="G3346" s="19">
        <v>80</v>
      </c>
      <c r="H3346" s="19">
        <v>35.020000000000003</v>
      </c>
      <c r="I3346" s="19">
        <v>25.66</v>
      </c>
      <c r="J3346" s="19" t="s">
        <v>54</v>
      </c>
      <c r="K3346" s="20">
        <v>0</v>
      </c>
      <c r="L3346" s="20" t="s">
        <v>55</v>
      </c>
      <c r="M3346" s="20" t="s">
        <v>84</v>
      </c>
      <c r="N3346" s="26">
        <v>40837</v>
      </c>
      <c r="O3346" s="20" t="s">
        <v>56</v>
      </c>
      <c r="P3346" t="str">
        <f t="shared" si="52"/>
        <v>INSERT INTO @DataTable (Deal, AdvanceDate, PROV, DealPurpose, RateType, BEACON, LTV, TDS, GDS, InsuranceType, PrincipalBalance, OccupancyType, AccountStatus, Closed_Date, DelinquencyBucket) VALUES (3345, '2011-09-22', 'BC', 'Purchase', 'ARM', 708, 80, 35.02, 25.66, 'Conv', 0, 'Owner-Occupied', 'Closed', '2011-10-21', 'Current');</v>
      </c>
    </row>
    <row r="3347" spans="1:16" x14ac:dyDescent="0.35">
      <c r="A3347" s="22">
        <v>3346</v>
      </c>
      <c r="B3347" s="21">
        <v>42129</v>
      </c>
      <c r="C3347" s="22" t="s">
        <v>57</v>
      </c>
      <c r="D3347" s="22" t="s">
        <v>59</v>
      </c>
      <c r="E3347" s="22" t="s">
        <v>40</v>
      </c>
      <c r="F3347" s="22">
        <v>791</v>
      </c>
      <c r="G3347" s="22">
        <v>66.91</v>
      </c>
      <c r="H3347" s="22">
        <v>30.36</v>
      </c>
      <c r="I3347" s="22">
        <v>30.16</v>
      </c>
      <c r="J3347" s="22" t="s">
        <v>54</v>
      </c>
      <c r="K3347" s="23">
        <v>189703.74</v>
      </c>
      <c r="L3347" s="23" t="s">
        <v>55</v>
      </c>
      <c r="M3347" s="23" t="s">
        <v>83</v>
      </c>
      <c r="N3347" s="27"/>
      <c r="O3347" s="23" t="s">
        <v>56</v>
      </c>
      <c r="P3347" t="str">
        <f t="shared" si="52"/>
        <v>INSERT INTO @DataTable (Deal, AdvanceDate, PROV, DealPurpose, RateType, BEACON, LTV, TDS, GDS, InsuranceType, PrincipalBalance, OccupancyType, AccountStatus, Closed_Date, DelinquencyBucket) VALUES (3346, '2015-05-05', 'ON', 'Transfer', 'ARM', 791, 66.91, 30.36, 30.16, 'Conv', 189703.74, 'Owner-Occupied', 'Open', '1900-01-00', 'Current');</v>
      </c>
    </row>
    <row r="3348" spans="1:16" x14ac:dyDescent="0.35">
      <c r="A3348" s="19">
        <v>3347</v>
      </c>
      <c r="B3348" s="18">
        <v>42594</v>
      </c>
      <c r="C3348" s="19" t="s">
        <v>57</v>
      </c>
      <c r="D3348" s="19" t="s">
        <v>52</v>
      </c>
      <c r="E3348" s="19" t="s">
        <v>40</v>
      </c>
      <c r="F3348" s="19">
        <v>775</v>
      </c>
      <c r="G3348" s="19">
        <v>77.78</v>
      </c>
      <c r="H3348" s="19">
        <v>7.59</v>
      </c>
      <c r="I3348" s="19">
        <v>5.43</v>
      </c>
      <c r="J3348" s="19" t="s">
        <v>54</v>
      </c>
      <c r="K3348" s="20">
        <v>589203.93000000005</v>
      </c>
      <c r="L3348" s="20" t="s">
        <v>55</v>
      </c>
      <c r="M3348" s="20" t="s">
        <v>83</v>
      </c>
      <c r="N3348" s="26"/>
      <c r="O3348" s="20" t="s">
        <v>56</v>
      </c>
      <c r="P3348" t="str">
        <f t="shared" si="52"/>
        <v>INSERT INTO @DataTable (Deal, AdvanceDate, PROV, DealPurpose, RateType, BEACON, LTV, TDS, GDS, InsuranceType, PrincipalBalance, OccupancyType, AccountStatus, Closed_Date, DelinquencyBucket) VALUES (3347, '2016-08-12', 'ON', 'Refinance External', 'ARM', 775, 77.78, 7.59, 5.43, 'Conv', 589203.93, 'Owner-Occupied', 'Open', '1900-01-00', 'Current');</v>
      </c>
    </row>
    <row r="3349" spans="1:16" x14ac:dyDescent="0.35">
      <c r="A3349" s="22">
        <v>3348</v>
      </c>
      <c r="B3349" s="21">
        <v>40830</v>
      </c>
      <c r="C3349" s="22" t="s">
        <v>57</v>
      </c>
      <c r="D3349" s="22" t="s">
        <v>52</v>
      </c>
      <c r="E3349" s="22" t="s">
        <v>53</v>
      </c>
      <c r="F3349" s="22">
        <v>664</v>
      </c>
      <c r="G3349" s="22">
        <v>85</v>
      </c>
      <c r="H3349" s="22">
        <v>34.090000000000003</v>
      </c>
      <c r="I3349" s="22">
        <v>16.399999999999999</v>
      </c>
      <c r="J3349" s="22" t="s">
        <v>60</v>
      </c>
      <c r="K3349" s="23">
        <v>152077.85999999999</v>
      </c>
      <c r="L3349" s="23" t="s">
        <v>55</v>
      </c>
      <c r="M3349" s="23" t="s">
        <v>83</v>
      </c>
      <c r="N3349" s="27"/>
      <c r="O3349" s="23" t="s">
        <v>56</v>
      </c>
      <c r="P3349" t="str">
        <f t="shared" si="52"/>
        <v>INSERT INTO @DataTable (Deal, AdvanceDate, PROV, DealPurpose, RateType, BEACON, LTV, TDS, GDS, InsuranceType, PrincipalBalance, OccupancyType, AccountStatus, Closed_Date, DelinquencyBucket) VALUES (3348, '2011-10-14', 'ON', 'Refinance External', 'Fixed', 664, 85, 34.09, 16.4, 'HiRatio', 152077.86, 'Owner-Occupied', 'Open', '1900-01-00', 'Current');</v>
      </c>
    </row>
    <row r="3350" spans="1:16" x14ac:dyDescent="0.35">
      <c r="A3350" s="19">
        <v>3349</v>
      </c>
      <c r="B3350" s="18">
        <v>41088</v>
      </c>
      <c r="C3350" s="19" t="s">
        <v>57</v>
      </c>
      <c r="D3350" s="19" t="s">
        <v>52</v>
      </c>
      <c r="E3350" s="19" t="s">
        <v>53</v>
      </c>
      <c r="F3350" s="19">
        <v>745</v>
      </c>
      <c r="G3350" s="19">
        <v>49.29</v>
      </c>
      <c r="H3350" s="19">
        <v>43</v>
      </c>
      <c r="I3350" s="19">
        <v>41.37</v>
      </c>
      <c r="J3350" s="19" t="s">
        <v>54</v>
      </c>
      <c r="K3350" s="20">
        <v>319397.13</v>
      </c>
      <c r="L3350" s="20" t="s">
        <v>55</v>
      </c>
      <c r="M3350" s="20" t="s">
        <v>83</v>
      </c>
      <c r="N3350" s="26"/>
      <c r="O3350" s="20" t="s">
        <v>56</v>
      </c>
      <c r="P3350" t="str">
        <f t="shared" si="52"/>
        <v>INSERT INTO @DataTable (Deal, AdvanceDate, PROV, DealPurpose, RateType, BEACON, LTV, TDS, GDS, InsuranceType, PrincipalBalance, OccupancyType, AccountStatus, Closed_Date, DelinquencyBucket) VALUES (3349, '2012-06-28', 'ON', 'Refinance External', 'Fixed', 745, 49.29, 43, 41.37, 'Conv', 319397.13, 'Owner-Occupied', 'Open', '1900-01-00', 'Current');</v>
      </c>
    </row>
    <row r="3351" spans="1:16" x14ac:dyDescent="0.35">
      <c r="A3351" s="22">
        <v>3350</v>
      </c>
      <c r="B3351" s="21">
        <v>40469</v>
      </c>
      <c r="C3351" s="22" t="s">
        <v>58</v>
      </c>
      <c r="D3351" s="22" t="s">
        <v>52</v>
      </c>
      <c r="E3351" s="22" t="s">
        <v>40</v>
      </c>
      <c r="F3351" s="22">
        <v>655</v>
      </c>
      <c r="G3351" s="22">
        <v>80</v>
      </c>
      <c r="H3351" s="22">
        <v>36.74</v>
      </c>
      <c r="I3351" s="22">
        <v>25.15</v>
      </c>
      <c r="J3351" s="22" t="s">
        <v>54</v>
      </c>
      <c r="K3351" s="23">
        <v>550378.49</v>
      </c>
      <c r="L3351" s="23" t="s">
        <v>62</v>
      </c>
      <c r="M3351" s="23" t="s">
        <v>83</v>
      </c>
      <c r="N3351" s="27"/>
      <c r="O3351" s="23" t="s">
        <v>56</v>
      </c>
      <c r="P3351" t="str">
        <f t="shared" si="52"/>
        <v>INSERT INTO @DataTable (Deal, AdvanceDate, PROV, DealPurpose, RateType, BEACON, LTV, TDS, GDS, InsuranceType, PrincipalBalance, OccupancyType, AccountStatus, Closed_Date, DelinquencyBucket) VALUES (3350, '2010-10-18', 'BC', 'Refinance External', 'ARM', 655, 80, 36.74, 25.15, 'Conv', 550378.49, 'Rental', 'Open', '1900-01-00', 'Current');</v>
      </c>
    </row>
    <row r="3352" spans="1:16" x14ac:dyDescent="0.35">
      <c r="A3352" s="19">
        <v>3351</v>
      </c>
      <c r="B3352" s="18">
        <v>41604</v>
      </c>
      <c r="C3352" s="19" t="s">
        <v>58</v>
      </c>
      <c r="D3352" s="19" t="s">
        <v>61</v>
      </c>
      <c r="E3352" s="19" t="s">
        <v>40</v>
      </c>
      <c r="F3352" s="19">
        <v>753</v>
      </c>
      <c r="G3352" s="19">
        <v>94.98</v>
      </c>
      <c r="H3352" s="19">
        <v>38.49</v>
      </c>
      <c r="I3352" s="19">
        <v>16.32</v>
      </c>
      <c r="J3352" s="19" t="s">
        <v>60</v>
      </c>
      <c r="K3352" s="20">
        <v>374845.19</v>
      </c>
      <c r="L3352" s="20" t="s">
        <v>55</v>
      </c>
      <c r="M3352" s="20" t="s">
        <v>83</v>
      </c>
      <c r="N3352" s="26"/>
      <c r="O3352" s="20" t="s">
        <v>56</v>
      </c>
      <c r="P3352" t="str">
        <f t="shared" si="52"/>
        <v>INSERT INTO @DataTable (Deal, AdvanceDate, PROV, DealPurpose, RateType, BEACON, LTV, TDS, GDS, InsuranceType, PrincipalBalance, OccupancyType, AccountStatus, Closed_Date, DelinquencyBucket) VALUES (3351, '2013-11-26', 'BC', 'Purchase', 'ARM', 753, 94.98, 38.49, 16.32, 'HiRatio', 374845.19, 'Owner-Occupied', 'Open', '1900-01-00', 'Current');</v>
      </c>
    </row>
    <row r="3353" spans="1:16" x14ac:dyDescent="0.35">
      <c r="A3353" s="22">
        <v>3352</v>
      </c>
      <c r="B3353" s="21">
        <v>40760</v>
      </c>
      <c r="C3353" s="22" t="s">
        <v>57</v>
      </c>
      <c r="D3353" s="22" t="s">
        <v>61</v>
      </c>
      <c r="E3353" s="22" t="s">
        <v>53</v>
      </c>
      <c r="F3353" s="22">
        <v>683</v>
      </c>
      <c r="G3353" s="22">
        <v>95</v>
      </c>
      <c r="H3353" s="22">
        <v>43.73</v>
      </c>
      <c r="I3353" s="22">
        <v>30.74</v>
      </c>
      <c r="J3353" s="22" t="s">
        <v>60</v>
      </c>
      <c r="K3353" s="23">
        <v>0</v>
      </c>
      <c r="L3353" s="23" t="s">
        <v>55</v>
      </c>
      <c r="M3353" s="23" t="s">
        <v>84</v>
      </c>
      <c r="N3353" s="27">
        <v>41898</v>
      </c>
      <c r="O3353" s="23" t="s">
        <v>56</v>
      </c>
      <c r="P3353" t="str">
        <f t="shared" si="52"/>
        <v>INSERT INTO @DataTable (Deal, AdvanceDate, PROV, DealPurpose, RateType, BEACON, LTV, TDS, GDS, InsuranceType, PrincipalBalance, OccupancyType, AccountStatus, Closed_Date, DelinquencyBucket) VALUES (3352, '2011-08-05', 'ON', 'Purchase', 'Fixed', 683, 95, 43.73, 30.74, 'HiRatio', 0, 'Owner-Occupied', 'Closed', '2014-09-16', 'Current');</v>
      </c>
    </row>
    <row r="3354" spans="1:16" x14ac:dyDescent="0.35">
      <c r="A3354" s="19">
        <v>3353</v>
      </c>
      <c r="B3354" s="18">
        <v>41578</v>
      </c>
      <c r="C3354" s="19" t="s">
        <v>57</v>
      </c>
      <c r="D3354" s="19" t="s">
        <v>52</v>
      </c>
      <c r="E3354" s="19" t="s">
        <v>40</v>
      </c>
      <c r="F3354" s="19">
        <v>753</v>
      </c>
      <c r="G3354" s="19">
        <v>34.75</v>
      </c>
      <c r="H3354" s="19">
        <v>17.27</v>
      </c>
      <c r="I3354" s="19">
        <v>16.32</v>
      </c>
      <c r="J3354" s="19" t="s">
        <v>54</v>
      </c>
      <c r="K3354" s="20">
        <v>0</v>
      </c>
      <c r="L3354" s="20" t="s">
        <v>55</v>
      </c>
      <c r="M3354" s="20" t="s">
        <v>84</v>
      </c>
      <c r="N3354" s="26">
        <v>42243</v>
      </c>
      <c r="O3354" s="20" t="s">
        <v>56</v>
      </c>
      <c r="P3354" t="str">
        <f t="shared" si="52"/>
        <v>INSERT INTO @DataTable (Deal, AdvanceDate, PROV, DealPurpose, RateType, BEACON, LTV, TDS, GDS, InsuranceType, PrincipalBalance, OccupancyType, AccountStatus, Closed_Date, DelinquencyBucket) VALUES (3353, '2013-10-31', 'ON', 'Refinance External', 'ARM', 753, 34.75, 17.27, 16.32, 'Conv', 0, 'Owner-Occupied', 'Closed', '2015-08-27', 'Current');</v>
      </c>
    </row>
    <row r="3355" spans="1:16" x14ac:dyDescent="0.35">
      <c r="A3355" s="22">
        <v>3354</v>
      </c>
      <c r="B3355" s="21">
        <v>41586</v>
      </c>
      <c r="C3355" s="22" t="s">
        <v>57</v>
      </c>
      <c r="D3355" s="22" t="s">
        <v>52</v>
      </c>
      <c r="E3355" s="22" t="s">
        <v>40</v>
      </c>
      <c r="F3355" s="22">
        <v>682</v>
      </c>
      <c r="G3355" s="22">
        <v>75</v>
      </c>
      <c r="H3355" s="22">
        <v>31.73</v>
      </c>
      <c r="I3355" s="22">
        <v>18.43</v>
      </c>
      <c r="J3355" s="22" t="s">
        <v>54</v>
      </c>
      <c r="K3355" s="23">
        <v>0</v>
      </c>
      <c r="L3355" s="23" t="s">
        <v>55</v>
      </c>
      <c r="M3355" s="23" t="s">
        <v>84</v>
      </c>
      <c r="N3355" s="27">
        <v>42359</v>
      </c>
      <c r="O3355" s="23" t="s">
        <v>56</v>
      </c>
      <c r="P3355" t="str">
        <f t="shared" si="52"/>
        <v>INSERT INTO @DataTable (Deal, AdvanceDate, PROV, DealPurpose, RateType, BEACON, LTV, TDS, GDS, InsuranceType, PrincipalBalance, OccupancyType, AccountStatus, Closed_Date, DelinquencyBucket) VALUES (3354, '2013-11-08', 'ON', 'Refinance External', 'ARM', 682, 75, 31.73, 18.43, 'Conv', 0, 'Owner-Occupied', 'Closed', '2015-12-21', 'Current');</v>
      </c>
    </row>
    <row r="3356" spans="1:16" x14ac:dyDescent="0.35">
      <c r="A3356" s="19">
        <v>3355</v>
      </c>
      <c r="B3356" s="18">
        <v>40521</v>
      </c>
      <c r="C3356" s="19" t="s">
        <v>51</v>
      </c>
      <c r="D3356" s="19" t="s">
        <v>61</v>
      </c>
      <c r="E3356" s="19" t="s">
        <v>40</v>
      </c>
      <c r="F3356" s="19">
        <v>721</v>
      </c>
      <c r="G3356" s="19">
        <v>95</v>
      </c>
      <c r="H3356" s="19">
        <v>41.39</v>
      </c>
      <c r="I3356" s="19">
        <v>30.21</v>
      </c>
      <c r="J3356" s="19" t="s">
        <v>60</v>
      </c>
      <c r="K3356" s="20">
        <v>616027.12</v>
      </c>
      <c r="L3356" s="20" t="s">
        <v>55</v>
      </c>
      <c r="M3356" s="20" t="s">
        <v>83</v>
      </c>
      <c r="N3356" s="26"/>
      <c r="O3356" s="20" t="s">
        <v>56</v>
      </c>
      <c r="P3356" t="str">
        <f t="shared" si="52"/>
        <v>INSERT INTO @DataTable (Deal, AdvanceDate, PROV, DealPurpose, RateType, BEACON, LTV, TDS, GDS, InsuranceType, PrincipalBalance, OccupancyType, AccountStatus, Closed_Date, DelinquencyBucket) VALUES (3355, '2010-12-09', 'AB', 'Purchase', 'ARM', 721, 95, 41.39, 30.21, 'HiRatio', 616027.12, 'Owner-Occupied', 'Open', '1900-01-00', 'Current');</v>
      </c>
    </row>
    <row r="3357" spans="1:16" x14ac:dyDescent="0.35">
      <c r="A3357" s="22">
        <v>3356</v>
      </c>
      <c r="B3357" s="21">
        <v>40857</v>
      </c>
      <c r="C3357" s="22" t="s">
        <v>58</v>
      </c>
      <c r="D3357" s="22" t="s">
        <v>61</v>
      </c>
      <c r="E3357" s="22" t="s">
        <v>53</v>
      </c>
      <c r="F3357" s="22">
        <v>824</v>
      </c>
      <c r="G3357" s="22">
        <v>64.040000000000006</v>
      </c>
      <c r="H3357" s="22">
        <v>37.880000000000003</v>
      </c>
      <c r="I3357" s="22">
        <v>35.92</v>
      </c>
      <c r="J3357" s="22" t="s">
        <v>54</v>
      </c>
      <c r="K3357" s="23">
        <v>244701.13</v>
      </c>
      <c r="L3357" s="23" t="s">
        <v>55</v>
      </c>
      <c r="M3357" s="23" t="s">
        <v>83</v>
      </c>
      <c r="N3357" s="27"/>
      <c r="O3357" s="23" t="s">
        <v>56</v>
      </c>
      <c r="P3357" t="str">
        <f t="shared" si="52"/>
        <v>INSERT INTO @DataTable (Deal, AdvanceDate, PROV, DealPurpose, RateType, BEACON, LTV, TDS, GDS, InsuranceType, PrincipalBalance, OccupancyType, AccountStatus, Closed_Date, DelinquencyBucket) VALUES (3356, '2011-11-10', 'BC', 'Purchase', 'Fixed', 824, 64.04, 37.88, 35.92, 'Conv', 244701.13, 'Owner-Occupied', 'Open', '1900-01-00', 'Current');</v>
      </c>
    </row>
    <row r="3358" spans="1:16" x14ac:dyDescent="0.35">
      <c r="A3358" s="19">
        <v>3357</v>
      </c>
      <c r="B3358" s="18">
        <v>42102</v>
      </c>
      <c r="C3358" s="19" t="s">
        <v>57</v>
      </c>
      <c r="D3358" s="19" t="s">
        <v>59</v>
      </c>
      <c r="E3358" s="19" t="s">
        <v>40</v>
      </c>
      <c r="F3358" s="19">
        <v>739</v>
      </c>
      <c r="G3358" s="19">
        <v>12.97</v>
      </c>
      <c r="H3358" s="19">
        <v>19.260000000000002</v>
      </c>
      <c r="I3358" s="19">
        <v>18.71</v>
      </c>
      <c r="J3358" s="19" t="s">
        <v>54</v>
      </c>
      <c r="K3358" s="20">
        <v>97006.22</v>
      </c>
      <c r="L3358" s="20" t="s">
        <v>55</v>
      </c>
      <c r="M3358" s="20" t="s">
        <v>83</v>
      </c>
      <c r="N3358" s="26"/>
      <c r="O3358" s="20" t="s">
        <v>56</v>
      </c>
      <c r="P3358" t="str">
        <f t="shared" si="52"/>
        <v>INSERT INTO @DataTable (Deal, AdvanceDate, PROV, DealPurpose, RateType, BEACON, LTV, TDS, GDS, InsuranceType, PrincipalBalance, OccupancyType, AccountStatus, Closed_Date, DelinquencyBucket) VALUES (3357, '2015-04-08', 'ON', 'Transfer', 'ARM', 739, 12.97, 19.26, 18.71, 'Conv', 97006.22, 'Owner-Occupied', 'Open', '1900-01-00', 'Current');</v>
      </c>
    </row>
    <row r="3359" spans="1:16" x14ac:dyDescent="0.35">
      <c r="A3359" s="22">
        <v>3358</v>
      </c>
      <c r="B3359" s="21">
        <v>40403</v>
      </c>
      <c r="C3359" s="22" t="s">
        <v>58</v>
      </c>
      <c r="D3359" s="22" t="s">
        <v>61</v>
      </c>
      <c r="E3359" s="22" t="s">
        <v>53</v>
      </c>
      <c r="F3359" s="22">
        <v>872</v>
      </c>
      <c r="G3359" s="22">
        <v>90</v>
      </c>
      <c r="H3359" s="22">
        <v>32.42</v>
      </c>
      <c r="I3359" s="22">
        <v>32.14</v>
      </c>
      <c r="J3359" s="22" t="s">
        <v>60</v>
      </c>
      <c r="K3359" s="23">
        <v>0</v>
      </c>
      <c r="L3359" s="23" t="s">
        <v>55</v>
      </c>
      <c r="M3359" s="23" t="s">
        <v>84</v>
      </c>
      <c r="N3359" s="27">
        <v>42235</v>
      </c>
      <c r="O3359" s="23" t="s">
        <v>56</v>
      </c>
      <c r="P3359" t="str">
        <f t="shared" si="52"/>
        <v>INSERT INTO @DataTable (Deal, AdvanceDate, PROV, DealPurpose, RateType, BEACON, LTV, TDS, GDS, InsuranceType, PrincipalBalance, OccupancyType, AccountStatus, Closed_Date, DelinquencyBucket) VALUES (3358, '2010-08-13', 'BC', 'Purchase', 'Fixed', 872, 90, 32.42, 32.14, 'HiRatio', 0, 'Owner-Occupied', 'Closed', '2015-08-19', 'Current');</v>
      </c>
    </row>
    <row r="3360" spans="1:16" x14ac:dyDescent="0.35">
      <c r="A3360" s="19">
        <v>3359</v>
      </c>
      <c r="B3360" s="18">
        <v>42095</v>
      </c>
      <c r="C3360" s="19" t="s">
        <v>58</v>
      </c>
      <c r="D3360" s="19" t="s">
        <v>61</v>
      </c>
      <c r="E3360" s="19" t="s">
        <v>53</v>
      </c>
      <c r="F3360" s="19">
        <v>743</v>
      </c>
      <c r="G3360" s="19">
        <v>95</v>
      </c>
      <c r="H3360" s="19">
        <v>31.19</v>
      </c>
      <c r="I3360" s="19">
        <v>20.52</v>
      </c>
      <c r="J3360" s="19" t="s">
        <v>60</v>
      </c>
      <c r="K3360" s="20">
        <v>0</v>
      </c>
      <c r="L3360" s="20" t="s">
        <v>55</v>
      </c>
      <c r="M3360" s="20" t="s">
        <v>84</v>
      </c>
      <c r="N3360" s="26">
        <v>42739</v>
      </c>
      <c r="O3360" s="20" t="s">
        <v>56</v>
      </c>
      <c r="P3360" t="str">
        <f t="shared" si="52"/>
        <v>INSERT INTO @DataTable (Deal, AdvanceDate, PROV, DealPurpose, RateType, BEACON, LTV, TDS, GDS, InsuranceType, PrincipalBalance, OccupancyType, AccountStatus, Closed_Date, DelinquencyBucket) VALUES (3359, '2015-04-01', 'BC', 'Purchase', 'Fixed', 743, 95, 31.19, 20.52, 'HiRatio', 0, 'Owner-Occupied', 'Closed', '2017-01-04', 'Current');</v>
      </c>
    </row>
    <row r="3361" spans="1:16" x14ac:dyDescent="0.35">
      <c r="A3361" s="22">
        <v>3360</v>
      </c>
      <c r="B3361" s="21">
        <v>42328</v>
      </c>
      <c r="C3361" s="22" t="s">
        <v>51</v>
      </c>
      <c r="D3361" s="22" t="s">
        <v>61</v>
      </c>
      <c r="E3361" s="22" t="s">
        <v>40</v>
      </c>
      <c r="F3361" s="22">
        <v>788</v>
      </c>
      <c r="G3361" s="22">
        <v>90</v>
      </c>
      <c r="H3361" s="22">
        <v>34.81</v>
      </c>
      <c r="I3361" s="22">
        <v>23.77</v>
      </c>
      <c r="J3361" s="22" t="s">
        <v>60</v>
      </c>
      <c r="K3361" s="23">
        <v>349393.22</v>
      </c>
      <c r="L3361" s="23" t="s">
        <v>55</v>
      </c>
      <c r="M3361" s="23" t="s">
        <v>83</v>
      </c>
      <c r="N3361" s="27"/>
      <c r="O3361" s="23" t="s">
        <v>56</v>
      </c>
      <c r="P3361" t="str">
        <f t="shared" si="52"/>
        <v>INSERT INTO @DataTable (Deal, AdvanceDate, PROV, DealPurpose, RateType, BEACON, LTV, TDS, GDS, InsuranceType, PrincipalBalance, OccupancyType, AccountStatus, Closed_Date, DelinquencyBucket) VALUES (3360, '2015-11-20', 'AB', 'Purchase', 'ARM', 788, 90, 34.81, 23.77, 'HiRatio', 349393.22, 'Owner-Occupied', 'Open', '1900-01-00', 'Current');</v>
      </c>
    </row>
    <row r="3362" spans="1:16" x14ac:dyDescent="0.35">
      <c r="A3362" s="19">
        <v>3361</v>
      </c>
      <c r="B3362" s="18">
        <v>41117</v>
      </c>
      <c r="C3362" s="19" t="s">
        <v>57</v>
      </c>
      <c r="D3362" s="19" t="s">
        <v>61</v>
      </c>
      <c r="E3362" s="19" t="s">
        <v>53</v>
      </c>
      <c r="F3362" s="19">
        <v>676</v>
      </c>
      <c r="G3362" s="19">
        <v>95</v>
      </c>
      <c r="H3362" s="19">
        <v>24.73</v>
      </c>
      <c r="I3362" s="19">
        <v>19.829999999999998</v>
      </c>
      <c r="J3362" s="19" t="s">
        <v>60</v>
      </c>
      <c r="K3362" s="20">
        <v>146625.54</v>
      </c>
      <c r="L3362" s="20" t="s">
        <v>55</v>
      </c>
      <c r="M3362" s="20" t="s">
        <v>83</v>
      </c>
      <c r="N3362" s="26"/>
      <c r="O3362" s="20" t="s">
        <v>56</v>
      </c>
      <c r="P3362" t="str">
        <f t="shared" si="52"/>
        <v>INSERT INTO @DataTable (Deal, AdvanceDate, PROV, DealPurpose, RateType, BEACON, LTV, TDS, GDS, InsuranceType, PrincipalBalance, OccupancyType, AccountStatus, Closed_Date, DelinquencyBucket) VALUES (3361, '2012-07-27', 'ON', 'Purchase', 'Fixed', 676, 95, 24.73, 19.83, 'HiRatio', 146625.54, 'Owner-Occupied', 'Open', '1900-01-00', 'Current');</v>
      </c>
    </row>
    <row r="3363" spans="1:16" x14ac:dyDescent="0.35">
      <c r="A3363" s="22">
        <v>3362</v>
      </c>
      <c r="B3363" s="21">
        <v>40514</v>
      </c>
      <c r="C3363" s="22" t="s">
        <v>57</v>
      </c>
      <c r="D3363" s="22" t="s">
        <v>52</v>
      </c>
      <c r="E3363" s="22" t="s">
        <v>53</v>
      </c>
      <c r="F3363" s="22">
        <v>732</v>
      </c>
      <c r="G3363" s="22">
        <v>90</v>
      </c>
      <c r="H3363" s="22">
        <v>31.46</v>
      </c>
      <c r="I3363" s="22">
        <v>29.24</v>
      </c>
      <c r="J3363" s="22" t="s">
        <v>60</v>
      </c>
      <c r="K3363" s="23">
        <v>272429.40000000002</v>
      </c>
      <c r="L3363" s="23" t="s">
        <v>55</v>
      </c>
      <c r="M3363" s="23" t="s">
        <v>83</v>
      </c>
      <c r="N3363" s="27"/>
      <c r="O3363" s="23" t="s">
        <v>56</v>
      </c>
      <c r="P3363" t="str">
        <f t="shared" si="52"/>
        <v>INSERT INTO @DataTable (Deal, AdvanceDate, PROV, DealPurpose, RateType, BEACON, LTV, TDS, GDS, InsuranceType, PrincipalBalance, OccupancyType, AccountStatus, Closed_Date, DelinquencyBucket) VALUES (3362, '2010-12-02', 'ON', 'Refinance External', 'Fixed', 732, 90, 31.46, 29.24, 'HiRatio', 272429.4, 'Owner-Occupied', 'Open', '1900-01-00', 'Current');</v>
      </c>
    </row>
    <row r="3364" spans="1:16" x14ac:dyDescent="0.35">
      <c r="A3364" s="19">
        <v>3363</v>
      </c>
      <c r="B3364" s="18">
        <v>40613</v>
      </c>
      <c r="C3364" s="19" t="s">
        <v>57</v>
      </c>
      <c r="D3364" s="19" t="s">
        <v>52</v>
      </c>
      <c r="E3364" s="19" t="s">
        <v>40</v>
      </c>
      <c r="F3364" s="19">
        <v>632</v>
      </c>
      <c r="G3364" s="19">
        <v>90</v>
      </c>
      <c r="H3364" s="19">
        <v>32.6</v>
      </c>
      <c r="I3364" s="19">
        <v>25.28</v>
      </c>
      <c r="J3364" s="19" t="s">
        <v>60</v>
      </c>
      <c r="K3364" s="20">
        <v>0</v>
      </c>
      <c r="L3364" s="20" t="s">
        <v>55</v>
      </c>
      <c r="M3364" s="20" t="s">
        <v>84</v>
      </c>
      <c r="N3364" s="26">
        <v>41709</v>
      </c>
      <c r="O3364" s="20" t="s">
        <v>56</v>
      </c>
      <c r="P3364" t="str">
        <f t="shared" si="52"/>
        <v>INSERT INTO @DataTable (Deal, AdvanceDate, PROV, DealPurpose, RateType, BEACON, LTV, TDS, GDS, InsuranceType, PrincipalBalance, OccupancyType, AccountStatus, Closed_Date, DelinquencyBucket) VALUES (3363, '2011-03-11', 'ON', 'Refinance External', 'ARM', 632, 90, 32.6, 25.28, 'HiRatio', 0, 'Owner-Occupied', 'Closed', '2014-03-11', 'Current');</v>
      </c>
    </row>
    <row r="3365" spans="1:16" x14ac:dyDescent="0.35">
      <c r="A3365" s="22">
        <v>3364</v>
      </c>
      <c r="B3365" s="21">
        <v>42426</v>
      </c>
      <c r="C3365" s="22" t="s">
        <v>57</v>
      </c>
      <c r="D3365" s="22" t="s">
        <v>61</v>
      </c>
      <c r="E3365" s="22" t="s">
        <v>53</v>
      </c>
      <c r="F3365" s="22">
        <v>784</v>
      </c>
      <c r="G3365" s="22">
        <v>95</v>
      </c>
      <c r="H3365" s="22">
        <v>35.270000000000003</v>
      </c>
      <c r="I3365" s="22">
        <v>34.97</v>
      </c>
      <c r="J3365" s="22" t="s">
        <v>60</v>
      </c>
      <c r="K3365" s="23">
        <v>189631.9</v>
      </c>
      <c r="L3365" s="23" t="s">
        <v>55</v>
      </c>
      <c r="M3365" s="23" t="s">
        <v>83</v>
      </c>
      <c r="N3365" s="27"/>
      <c r="O3365" s="23" t="s">
        <v>56</v>
      </c>
      <c r="P3365" t="str">
        <f t="shared" si="52"/>
        <v>INSERT INTO @DataTable (Deal, AdvanceDate, PROV, DealPurpose, RateType, BEACON, LTV, TDS, GDS, InsuranceType, PrincipalBalance, OccupancyType, AccountStatus, Closed_Date, DelinquencyBucket) VALUES (3364, '2016-02-26', 'ON', 'Purchase', 'Fixed', 784, 95, 35.27, 34.97, 'HiRatio', 189631.9, 'Owner-Occupied', 'Open', '1900-01-00', 'Current');</v>
      </c>
    </row>
    <row r="3366" spans="1:16" x14ac:dyDescent="0.35">
      <c r="A3366" s="19">
        <v>3365</v>
      </c>
      <c r="B3366" s="18">
        <v>41605</v>
      </c>
      <c r="C3366" s="19" t="s">
        <v>63</v>
      </c>
      <c r="D3366" s="19" t="s">
        <v>64</v>
      </c>
      <c r="E3366" s="19" t="s">
        <v>53</v>
      </c>
      <c r="F3366" s="19">
        <v>750</v>
      </c>
      <c r="G3366" s="19">
        <v>94.11</v>
      </c>
      <c r="H3366" s="19">
        <v>39.369999999999997</v>
      </c>
      <c r="I3366" s="19">
        <v>18.239999999999998</v>
      </c>
      <c r="J3366" s="19" t="s">
        <v>60</v>
      </c>
      <c r="K3366" s="20">
        <v>167981.43</v>
      </c>
      <c r="L3366" s="20" t="s">
        <v>55</v>
      </c>
      <c r="M3366" s="20" t="s">
        <v>83</v>
      </c>
      <c r="N3366" s="26"/>
      <c r="O3366" s="20" t="s">
        <v>56</v>
      </c>
      <c r="P3366" t="str">
        <f t="shared" si="52"/>
        <v>INSERT INTO @DataTable (Deal, AdvanceDate, PROV, DealPurpose, RateType, BEACON, LTV, TDS, GDS, InsuranceType, PrincipalBalance, OccupancyType, AccountStatus, Closed_Date, DelinquencyBucket) VALUES (3365, '2013-11-27', 'SK', 'Purchase with Improvements', 'Fixed', 750, 94.11, 39.37, 18.24, 'HiRatio', 167981.43, 'Owner-Occupied', 'Open', '1900-01-00', 'Current');</v>
      </c>
    </row>
    <row r="3367" spans="1:16" x14ac:dyDescent="0.35">
      <c r="A3367" s="22">
        <v>3366</v>
      </c>
      <c r="B3367" s="21">
        <v>41995</v>
      </c>
      <c r="C3367" s="22" t="s">
        <v>57</v>
      </c>
      <c r="D3367" s="22" t="s">
        <v>61</v>
      </c>
      <c r="E3367" s="22" t="s">
        <v>53</v>
      </c>
      <c r="F3367" s="22">
        <v>755</v>
      </c>
      <c r="G3367" s="22">
        <v>90</v>
      </c>
      <c r="H3367" s="22">
        <v>42.77</v>
      </c>
      <c r="I3367" s="22">
        <v>33.33</v>
      </c>
      <c r="J3367" s="22" t="s">
        <v>60</v>
      </c>
      <c r="K3367" s="23">
        <v>225645.61</v>
      </c>
      <c r="L3367" s="23" t="s">
        <v>55</v>
      </c>
      <c r="M3367" s="23" t="s">
        <v>83</v>
      </c>
      <c r="N3367" s="27"/>
      <c r="O3367" s="23" t="s">
        <v>56</v>
      </c>
      <c r="P3367" t="str">
        <f t="shared" si="52"/>
        <v>INSERT INTO @DataTable (Deal, AdvanceDate, PROV, DealPurpose, RateType, BEACON, LTV, TDS, GDS, InsuranceType, PrincipalBalance, OccupancyType, AccountStatus, Closed_Date, DelinquencyBucket) VALUES (3366, '2014-12-22', 'ON', 'Purchase', 'Fixed', 755, 90, 42.77, 33.33, 'HiRatio', 225645.61, 'Owner-Occupied', 'Open', '1900-01-00', 'Current');</v>
      </c>
    </row>
    <row r="3368" spans="1:16" x14ac:dyDescent="0.35">
      <c r="A3368" s="19">
        <v>3367</v>
      </c>
      <c r="B3368" s="18">
        <v>41394</v>
      </c>
      <c r="C3368" s="19" t="s">
        <v>57</v>
      </c>
      <c r="D3368" s="19" t="s">
        <v>61</v>
      </c>
      <c r="E3368" s="19" t="s">
        <v>53</v>
      </c>
      <c r="F3368" s="19">
        <v>670</v>
      </c>
      <c r="G3368" s="19">
        <v>95</v>
      </c>
      <c r="H3368" s="19">
        <v>37.04</v>
      </c>
      <c r="I3368" s="19">
        <v>17.47</v>
      </c>
      <c r="J3368" s="19" t="s">
        <v>60</v>
      </c>
      <c r="K3368" s="20">
        <v>202412.78</v>
      </c>
      <c r="L3368" s="20" t="s">
        <v>55</v>
      </c>
      <c r="M3368" s="20" t="s">
        <v>83</v>
      </c>
      <c r="N3368" s="26"/>
      <c r="O3368" s="20" t="s">
        <v>56</v>
      </c>
      <c r="P3368" t="str">
        <f t="shared" si="52"/>
        <v>INSERT INTO @DataTable (Deal, AdvanceDate, PROV, DealPurpose, RateType, BEACON, LTV, TDS, GDS, InsuranceType, PrincipalBalance, OccupancyType, AccountStatus, Closed_Date, DelinquencyBucket) VALUES (3367, '2013-04-30', 'ON', 'Purchase', 'Fixed', 670, 95, 37.04, 17.47, 'HiRatio', 202412.78, 'Owner-Occupied', 'Open', '1900-01-00', 'Current');</v>
      </c>
    </row>
    <row r="3369" spans="1:16" x14ac:dyDescent="0.35">
      <c r="A3369" s="22">
        <v>3368</v>
      </c>
      <c r="B3369" s="21">
        <v>41704</v>
      </c>
      <c r="C3369" s="22" t="s">
        <v>57</v>
      </c>
      <c r="D3369" s="22" t="s">
        <v>61</v>
      </c>
      <c r="E3369" s="22" t="s">
        <v>40</v>
      </c>
      <c r="F3369" s="22">
        <v>758</v>
      </c>
      <c r="G3369" s="22">
        <v>87.69</v>
      </c>
      <c r="H3369" s="22">
        <v>36.56</v>
      </c>
      <c r="I3369" s="22">
        <v>21.77</v>
      </c>
      <c r="J3369" s="22" t="s">
        <v>60</v>
      </c>
      <c r="K3369" s="23">
        <v>0</v>
      </c>
      <c r="L3369" s="23" t="s">
        <v>55</v>
      </c>
      <c r="M3369" s="23" t="s">
        <v>84</v>
      </c>
      <c r="N3369" s="27">
        <v>42607</v>
      </c>
      <c r="O3369" s="23" t="s">
        <v>56</v>
      </c>
      <c r="P3369" t="str">
        <f t="shared" si="52"/>
        <v>INSERT INTO @DataTable (Deal, AdvanceDate, PROV, DealPurpose, RateType, BEACON, LTV, TDS, GDS, InsuranceType, PrincipalBalance, OccupancyType, AccountStatus, Closed_Date, DelinquencyBucket) VALUES (3368, '2014-03-06', 'ON', 'Purchase', 'ARM', 758, 87.69, 36.56, 21.77, 'HiRatio', 0, 'Owner-Occupied', 'Closed', '2016-08-25', 'Current');</v>
      </c>
    </row>
    <row r="3370" spans="1:16" x14ac:dyDescent="0.35">
      <c r="A3370" s="19">
        <v>3369</v>
      </c>
      <c r="B3370" s="18">
        <v>40386</v>
      </c>
      <c r="C3370" s="19" t="s">
        <v>57</v>
      </c>
      <c r="D3370" s="19" t="s">
        <v>61</v>
      </c>
      <c r="E3370" s="19" t="s">
        <v>53</v>
      </c>
      <c r="F3370" s="19">
        <v>713</v>
      </c>
      <c r="G3370" s="19">
        <v>95</v>
      </c>
      <c r="H3370" s="19">
        <v>42.66</v>
      </c>
      <c r="I3370" s="19">
        <v>19.87</v>
      </c>
      <c r="J3370" s="19" t="s">
        <v>60</v>
      </c>
      <c r="K3370" s="20">
        <v>210411.8</v>
      </c>
      <c r="L3370" s="20" t="s">
        <v>55</v>
      </c>
      <c r="M3370" s="20" t="s">
        <v>83</v>
      </c>
      <c r="N3370" s="26"/>
      <c r="O3370" s="20" t="s">
        <v>56</v>
      </c>
      <c r="P3370" t="str">
        <f t="shared" si="52"/>
        <v>INSERT INTO @DataTable (Deal, AdvanceDate, PROV, DealPurpose, RateType, BEACON, LTV, TDS, GDS, InsuranceType, PrincipalBalance, OccupancyType, AccountStatus, Closed_Date, DelinquencyBucket) VALUES (3369, '2010-07-27', 'ON', 'Purchase', 'Fixed', 713, 95, 42.66, 19.87, 'HiRatio', 210411.8, 'Owner-Occupied', 'Open', '1900-01-00', 'Current');</v>
      </c>
    </row>
    <row r="3371" spans="1:16" x14ac:dyDescent="0.35">
      <c r="A3371" s="22">
        <v>3370</v>
      </c>
      <c r="B3371" s="21">
        <v>42060</v>
      </c>
      <c r="C3371" s="22" t="s">
        <v>51</v>
      </c>
      <c r="D3371" s="22" t="s">
        <v>61</v>
      </c>
      <c r="E3371" s="22" t="s">
        <v>40</v>
      </c>
      <c r="F3371" s="22">
        <v>757</v>
      </c>
      <c r="G3371" s="22">
        <v>80</v>
      </c>
      <c r="H3371" s="22">
        <v>30.04</v>
      </c>
      <c r="I3371" s="22">
        <v>29.77</v>
      </c>
      <c r="J3371" s="22" t="s">
        <v>54</v>
      </c>
      <c r="K3371" s="23">
        <v>414875.57</v>
      </c>
      <c r="L3371" s="23" t="s">
        <v>55</v>
      </c>
      <c r="M3371" s="23" t="s">
        <v>83</v>
      </c>
      <c r="N3371" s="27"/>
      <c r="O3371" s="23" t="s">
        <v>56</v>
      </c>
      <c r="P3371" t="str">
        <f t="shared" si="52"/>
        <v>INSERT INTO @DataTable (Deal, AdvanceDate, PROV, DealPurpose, RateType, BEACON, LTV, TDS, GDS, InsuranceType, PrincipalBalance, OccupancyType, AccountStatus, Closed_Date, DelinquencyBucket) VALUES (3370, '2015-02-25', 'AB', 'Purchase', 'ARM', 757, 80, 30.04, 29.77, 'Conv', 414875.57, 'Owner-Occupied', 'Open', '1900-01-00', 'Current');</v>
      </c>
    </row>
    <row r="3372" spans="1:16" x14ac:dyDescent="0.35">
      <c r="A3372" s="19">
        <v>3371</v>
      </c>
      <c r="B3372" s="18">
        <v>41717</v>
      </c>
      <c r="C3372" s="19" t="s">
        <v>57</v>
      </c>
      <c r="D3372" s="19" t="s">
        <v>61</v>
      </c>
      <c r="E3372" s="19" t="s">
        <v>53</v>
      </c>
      <c r="F3372" s="19">
        <v>741</v>
      </c>
      <c r="G3372" s="19">
        <v>95</v>
      </c>
      <c r="H3372" s="19">
        <v>43.65</v>
      </c>
      <c r="I3372" s="19">
        <v>10.87</v>
      </c>
      <c r="J3372" s="19" t="s">
        <v>60</v>
      </c>
      <c r="K3372" s="20">
        <v>342496.47</v>
      </c>
      <c r="L3372" s="20" t="s">
        <v>55</v>
      </c>
      <c r="M3372" s="20" t="s">
        <v>83</v>
      </c>
      <c r="N3372" s="26"/>
      <c r="O3372" s="20" t="s">
        <v>56</v>
      </c>
      <c r="P3372" t="str">
        <f t="shared" si="52"/>
        <v>INSERT INTO @DataTable (Deal, AdvanceDate, PROV, DealPurpose, RateType, BEACON, LTV, TDS, GDS, InsuranceType, PrincipalBalance, OccupancyType, AccountStatus, Closed_Date, DelinquencyBucket) VALUES (3371, '2014-03-19', 'ON', 'Purchase', 'Fixed', 741, 95, 43.65, 10.87, 'HiRatio', 342496.47, 'Owner-Occupied', 'Open', '1900-01-00', 'Current');</v>
      </c>
    </row>
    <row r="3373" spans="1:16" x14ac:dyDescent="0.35">
      <c r="A3373" s="22">
        <v>3372</v>
      </c>
      <c r="B3373" s="21">
        <v>40371</v>
      </c>
      <c r="C3373" s="22" t="s">
        <v>57</v>
      </c>
      <c r="D3373" s="22" t="s">
        <v>61</v>
      </c>
      <c r="E3373" s="22" t="s">
        <v>40</v>
      </c>
      <c r="F3373" s="22">
        <v>744</v>
      </c>
      <c r="G3373" s="22">
        <v>95</v>
      </c>
      <c r="H3373" s="22">
        <v>27.42</v>
      </c>
      <c r="I3373" s="22">
        <v>27.11</v>
      </c>
      <c r="J3373" s="22" t="s">
        <v>60</v>
      </c>
      <c r="K3373" s="23">
        <v>0</v>
      </c>
      <c r="L3373" s="23" t="s">
        <v>55</v>
      </c>
      <c r="M3373" s="23" t="s">
        <v>84</v>
      </c>
      <c r="N3373" s="27">
        <v>40646</v>
      </c>
      <c r="O3373" s="23" t="s">
        <v>56</v>
      </c>
      <c r="P3373" t="str">
        <f t="shared" si="52"/>
        <v>INSERT INTO @DataTable (Deal, AdvanceDate, PROV, DealPurpose, RateType, BEACON, LTV, TDS, GDS, InsuranceType, PrincipalBalance, OccupancyType, AccountStatus, Closed_Date, DelinquencyBucket) VALUES (3372, '2010-07-12', 'ON', 'Purchase', 'ARM', 744, 95, 27.42, 27.11, 'HiRatio', 0, 'Owner-Occupied', 'Closed', '2011-04-13', 'Current');</v>
      </c>
    </row>
    <row r="3374" spans="1:16" x14ac:dyDescent="0.35">
      <c r="A3374" s="19">
        <v>3373</v>
      </c>
      <c r="B3374" s="18">
        <v>41794</v>
      </c>
      <c r="C3374" s="19" t="s">
        <v>57</v>
      </c>
      <c r="D3374" s="19" t="s">
        <v>61</v>
      </c>
      <c r="E3374" s="19" t="s">
        <v>40</v>
      </c>
      <c r="F3374" s="19">
        <v>695</v>
      </c>
      <c r="G3374" s="19">
        <v>88.24</v>
      </c>
      <c r="H3374" s="19">
        <v>31.46</v>
      </c>
      <c r="I3374" s="19">
        <v>23.14</v>
      </c>
      <c r="J3374" s="19" t="s">
        <v>60</v>
      </c>
      <c r="K3374" s="20">
        <v>210987.66</v>
      </c>
      <c r="L3374" s="20" t="s">
        <v>55</v>
      </c>
      <c r="M3374" s="20" t="s">
        <v>83</v>
      </c>
      <c r="N3374" s="26"/>
      <c r="O3374" s="20" t="s">
        <v>56</v>
      </c>
      <c r="P3374" t="str">
        <f t="shared" si="52"/>
        <v>INSERT INTO @DataTable (Deal, AdvanceDate, PROV, DealPurpose, RateType, BEACON, LTV, TDS, GDS, InsuranceType, PrincipalBalance, OccupancyType, AccountStatus, Closed_Date, DelinquencyBucket) VALUES (3373, '2014-06-04', 'ON', 'Purchase', 'ARM', 695, 88.24, 31.46, 23.14, 'HiRatio', 210987.66, 'Owner-Occupied', 'Open', '1900-01-00', 'Current');</v>
      </c>
    </row>
    <row r="3375" spans="1:16" x14ac:dyDescent="0.35">
      <c r="A3375" s="22">
        <v>3374</v>
      </c>
      <c r="B3375" s="21">
        <v>41088</v>
      </c>
      <c r="C3375" s="22" t="s">
        <v>57</v>
      </c>
      <c r="D3375" s="22" t="s">
        <v>61</v>
      </c>
      <c r="E3375" s="22" t="s">
        <v>53</v>
      </c>
      <c r="F3375" s="22">
        <v>703</v>
      </c>
      <c r="G3375" s="22">
        <v>95</v>
      </c>
      <c r="H3375" s="22">
        <v>32.33</v>
      </c>
      <c r="I3375" s="22">
        <v>27.32</v>
      </c>
      <c r="J3375" s="22" t="s">
        <v>60</v>
      </c>
      <c r="K3375" s="23">
        <v>261516.48</v>
      </c>
      <c r="L3375" s="23" t="s">
        <v>55</v>
      </c>
      <c r="M3375" s="23" t="s">
        <v>83</v>
      </c>
      <c r="N3375" s="27"/>
      <c r="O3375" s="23" t="s">
        <v>56</v>
      </c>
      <c r="P3375" t="str">
        <f t="shared" si="52"/>
        <v>INSERT INTO @DataTable (Deal, AdvanceDate, PROV, DealPurpose, RateType, BEACON, LTV, TDS, GDS, InsuranceType, PrincipalBalance, OccupancyType, AccountStatus, Closed_Date, DelinquencyBucket) VALUES (3374, '2012-06-28', 'ON', 'Purchase', 'Fixed', 703, 95, 32.33, 27.32, 'HiRatio', 261516.48, 'Owner-Occupied', 'Open', '1900-01-00', 'Current');</v>
      </c>
    </row>
    <row r="3376" spans="1:16" x14ac:dyDescent="0.35">
      <c r="A3376" s="19">
        <v>3375</v>
      </c>
      <c r="B3376" s="18">
        <v>41845</v>
      </c>
      <c r="C3376" s="19" t="s">
        <v>57</v>
      </c>
      <c r="D3376" s="19" t="s">
        <v>52</v>
      </c>
      <c r="E3376" s="19" t="s">
        <v>40</v>
      </c>
      <c r="F3376" s="19">
        <v>765</v>
      </c>
      <c r="G3376" s="19">
        <v>77.84</v>
      </c>
      <c r="H3376" s="19">
        <v>28.96</v>
      </c>
      <c r="I3376" s="19">
        <v>11.52</v>
      </c>
      <c r="J3376" s="19" t="s">
        <v>54</v>
      </c>
      <c r="K3376" s="20">
        <v>240079.69</v>
      </c>
      <c r="L3376" s="20" t="s">
        <v>66</v>
      </c>
      <c r="M3376" s="20" t="s">
        <v>83</v>
      </c>
      <c r="N3376" s="26"/>
      <c r="O3376" s="20" t="s">
        <v>56</v>
      </c>
      <c r="P3376" t="str">
        <f t="shared" si="52"/>
        <v>INSERT INTO @DataTable (Deal, AdvanceDate, PROV, DealPurpose, RateType, BEACON, LTV, TDS, GDS, InsuranceType, PrincipalBalance, OccupancyType, AccountStatus, Closed_Date, DelinquencyBucket) VALUES (3375, '2014-07-25', 'ON', 'Refinance External', 'ARM', 765, 77.84, 28.96, 11.52, 'Conv', 240079.69, 'Second Home', 'Open', '1900-01-00', 'Current');</v>
      </c>
    </row>
    <row r="3377" spans="1:16" x14ac:dyDescent="0.35">
      <c r="A3377" s="22">
        <v>3376</v>
      </c>
      <c r="B3377" s="21">
        <v>42585</v>
      </c>
      <c r="C3377" s="22" t="s">
        <v>58</v>
      </c>
      <c r="D3377" s="22" t="s">
        <v>61</v>
      </c>
      <c r="E3377" s="22" t="s">
        <v>53</v>
      </c>
      <c r="F3377" s="22">
        <v>723</v>
      </c>
      <c r="G3377" s="22">
        <v>93.42</v>
      </c>
      <c r="H3377" s="22">
        <v>13.57</v>
      </c>
      <c r="I3377" s="22">
        <v>5</v>
      </c>
      <c r="J3377" s="22" t="s">
        <v>60</v>
      </c>
      <c r="K3377" s="23">
        <v>696555.88</v>
      </c>
      <c r="L3377" s="23" t="s">
        <v>55</v>
      </c>
      <c r="M3377" s="23" t="s">
        <v>83</v>
      </c>
      <c r="N3377" s="27"/>
      <c r="O3377" s="23" t="s">
        <v>56</v>
      </c>
      <c r="P3377" t="str">
        <f t="shared" si="52"/>
        <v>INSERT INTO @DataTable (Deal, AdvanceDate, PROV, DealPurpose, RateType, BEACON, LTV, TDS, GDS, InsuranceType, PrincipalBalance, OccupancyType, AccountStatus, Closed_Date, DelinquencyBucket) VALUES (3376, '2016-08-03', 'BC', 'Purchase', 'Fixed', 723, 93.42, 13.57, 5, 'HiRatio', 696555.88, 'Owner-Occupied', 'Open', '1900-01-00', 'Current');</v>
      </c>
    </row>
    <row r="3378" spans="1:16" x14ac:dyDescent="0.35">
      <c r="A3378" s="19">
        <v>3377</v>
      </c>
      <c r="B3378" s="18">
        <v>40784</v>
      </c>
      <c r="C3378" s="19" t="s">
        <v>51</v>
      </c>
      <c r="D3378" s="19" t="s">
        <v>61</v>
      </c>
      <c r="E3378" s="19" t="s">
        <v>53</v>
      </c>
      <c r="F3378" s="19">
        <v>664</v>
      </c>
      <c r="G3378" s="19">
        <v>95</v>
      </c>
      <c r="H3378" s="19">
        <v>41.47</v>
      </c>
      <c r="I3378" s="19">
        <v>40.19</v>
      </c>
      <c r="J3378" s="19" t="s">
        <v>60</v>
      </c>
      <c r="K3378" s="20">
        <v>0</v>
      </c>
      <c r="L3378" s="20" t="s">
        <v>55</v>
      </c>
      <c r="M3378" s="20" t="s">
        <v>84</v>
      </c>
      <c r="N3378" s="26">
        <v>42612</v>
      </c>
      <c r="O3378" s="20" t="s">
        <v>56</v>
      </c>
      <c r="P3378" t="str">
        <f t="shared" si="52"/>
        <v>INSERT INTO @DataTable (Deal, AdvanceDate, PROV, DealPurpose, RateType, BEACON, LTV, TDS, GDS, InsuranceType, PrincipalBalance, OccupancyType, AccountStatus, Closed_Date, DelinquencyBucket) VALUES (3377, '2011-08-29', 'AB', 'Purchase', 'Fixed', 664, 95, 41.47, 40.19, 'HiRatio', 0, 'Owner-Occupied', 'Closed', '2016-08-30', 'Current');</v>
      </c>
    </row>
    <row r="3379" spans="1:16" x14ac:dyDescent="0.35">
      <c r="A3379" s="22">
        <v>3378</v>
      </c>
      <c r="B3379" s="21">
        <v>42088</v>
      </c>
      <c r="C3379" s="22" t="s">
        <v>58</v>
      </c>
      <c r="D3379" s="22" t="s">
        <v>52</v>
      </c>
      <c r="E3379" s="22" t="s">
        <v>53</v>
      </c>
      <c r="F3379" s="22">
        <v>791</v>
      </c>
      <c r="G3379" s="22">
        <v>52.33</v>
      </c>
      <c r="H3379" s="22">
        <v>19.04</v>
      </c>
      <c r="I3379" s="22">
        <v>13.39</v>
      </c>
      <c r="J3379" s="22" t="s">
        <v>54</v>
      </c>
      <c r="K3379" s="23">
        <v>360299.53</v>
      </c>
      <c r="L3379" s="23" t="s">
        <v>55</v>
      </c>
      <c r="M3379" s="23" t="s">
        <v>83</v>
      </c>
      <c r="N3379" s="27"/>
      <c r="O3379" s="23" t="s">
        <v>56</v>
      </c>
      <c r="P3379" t="str">
        <f t="shared" si="52"/>
        <v>INSERT INTO @DataTable (Deal, AdvanceDate, PROV, DealPurpose, RateType, BEACON, LTV, TDS, GDS, InsuranceType, PrincipalBalance, OccupancyType, AccountStatus, Closed_Date, DelinquencyBucket) VALUES (3378, '2015-03-25', 'BC', 'Refinance External', 'Fixed', 791, 52.33, 19.04, 13.39, 'Conv', 360299.53, 'Owner-Occupied', 'Open', '1900-01-00', 'Current');</v>
      </c>
    </row>
    <row r="3380" spans="1:16" x14ac:dyDescent="0.35">
      <c r="A3380" s="19">
        <v>3379</v>
      </c>
      <c r="B3380" s="18">
        <v>40912</v>
      </c>
      <c r="C3380" s="19" t="s">
        <v>57</v>
      </c>
      <c r="D3380" s="19" t="s">
        <v>61</v>
      </c>
      <c r="E3380" s="19" t="s">
        <v>53</v>
      </c>
      <c r="F3380" s="19">
        <v>743</v>
      </c>
      <c r="G3380" s="19">
        <v>90</v>
      </c>
      <c r="H3380" s="19">
        <v>23.29</v>
      </c>
      <c r="I3380" s="19">
        <v>21.49</v>
      </c>
      <c r="J3380" s="19" t="s">
        <v>60</v>
      </c>
      <c r="K3380" s="20">
        <v>0</v>
      </c>
      <c r="L3380" s="20" t="s">
        <v>55</v>
      </c>
      <c r="M3380" s="20" t="s">
        <v>84</v>
      </c>
      <c r="N3380" s="26">
        <v>42678</v>
      </c>
      <c r="O3380" s="20" t="s">
        <v>56</v>
      </c>
      <c r="P3380" t="str">
        <f t="shared" si="52"/>
        <v>INSERT INTO @DataTable (Deal, AdvanceDate, PROV, DealPurpose, RateType, BEACON, LTV, TDS, GDS, InsuranceType, PrincipalBalance, OccupancyType, AccountStatus, Closed_Date, DelinquencyBucket) VALUES (3379, '2012-01-04', 'ON', 'Purchase', 'Fixed', 743, 90, 23.29, 21.49, 'HiRatio', 0, 'Owner-Occupied', 'Closed', '2016-11-04', 'Current');</v>
      </c>
    </row>
    <row r="3381" spans="1:16" x14ac:dyDescent="0.35">
      <c r="A3381" s="22">
        <v>3380</v>
      </c>
      <c r="B3381" s="21">
        <v>40437</v>
      </c>
      <c r="C3381" s="22" t="s">
        <v>51</v>
      </c>
      <c r="D3381" s="22" t="s">
        <v>61</v>
      </c>
      <c r="E3381" s="22" t="s">
        <v>40</v>
      </c>
      <c r="F3381" s="22">
        <v>728</v>
      </c>
      <c r="G3381" s="22">
        <v>80</v>
      </c>
      <c r="H3381" s="22">
        <v>34.26</v>
      </c>
      <c r="I3381" s="22">
        <v>2.33</v>
      </c>
      <c r="J3381" s="22" t="s">
        <v>54</v>
      </c>
      <c r="K3381" s="23">
        <v>224736.77</v>
      </c>
      <c r="L3381" s="23" t="s">
        <v>62</v>
      </c>
      <c r="M3381" s="23" t="s">
        <v>83</v>
      </c>
      <c r="N3381" s="27"/>
      <c r="O3381" s="23" t="s">
        <v>56</v>
      </c>
      <c r="P3381" t="str">
        <f t="shared" si="52"/>
        <v>INSERT INTO @DataTable (Deal, AdvanceDate, PROV, DealPurpose, RateType, BEACON, LTV, TDS, GDS, InsuranceType, PrincipalBalance, OccupancyType, AccountStatus, Closed_Date, DelinquencyBucket) VALUES (3380, '2010-09-16', 'AB', 'Purchase', 'ARM', 728, 80, 34.26, 2.33, 'Conv', 224736.77, 'Rental', 'Open', '1900-01-00', 'Current');</v>
      </c>
    </row>
    <row r="3382" spans="1:16" x14ac:dyDescent="0.35">
      <c r="A3382" s="19">
        <v>3381</v>
      </c>
      <c r="B3382" s="18">
        <v>41136</v>
      </c>
      <c r="C3382" s="19" t="s">
        <v>51</v>
      </c>
      <c r="D3382" s="19" t="s">
        <v>61</v>
      </c>
      <c r="E3382" s="19" t="s">
        <v>53</v>
      </c>
      <c r="F3382" s="19">
        <v>711</v>
      </c>
      <c r="G3382" s="19">
        <v>80</v>
      </c>
      <c r="H3382" s="19">
        <v>37.99</v>
      </c>
      <c r="I3382" s="19">
        <v>21.65</v>
      </c>
      <c r="J3382" s="19" t="s">
        <v>54</v>
      </c>
      <c r="K3382" s="20">
        <v>308492.74</v>
      </c>
      <c r="L3382" s="20" t="s">
        <v>55</v>
      </c>
      <c r="M3382" s="20" t="s">
        <v>83</v>
      </c>
      <c r="N3382" s="26"/>
      <c r="O3382" s="20" t="s">
        <v>56</v>
      </c>
      <c r="P3382" t="str">
        <f t="shared" si="52"/>
        <v>INSERT INTO @DataTable (Deal, AdvanceDate, PROV, DealPurpose, RateType, BEACON, LTV, TDS, GDS, InsuranceType, PrincipalBalance, OccupancyType, AccountStatus, Closed_Date, DelinquencyBucket) VALUES (3381, '2012-08-15', 'AB', 'Purchase', 'Fixed', 711, 80, 37.99, 21.65, 'Conv', 308492.74, 'Owner-Occupied', 'Open', '1900-01-00', 'Current');</v>
      </c>
    </row>
    <row r="3383" spans="1:16" x14ac:dyDescent="0.35">
      <c r="A3383" s="22">
        <v>3382</v>
      </c>
      <c r="B3383" s="21">
        <v>42081</v>
      </c>
      <c r="C3383" s="22" t="s">
        <v>58</v>
      </c>
      <c r="D3383" s="22" t="s">
        <v>52</v>
      </c>
      <c r="E3383" s="22" t="s">
        <v>40</v>
      </c>
      <c r="F3383" s="22">
        <v>836</v>
      </c>
      <c r="G3383" s="22">
        <v>74.81</v>
      </c>
      <c r="H3383" s="22">
        <v>20.61</v>
      </c>
      <c r="I3383" s="22">
        <v>6.84</v>
      </c>
      <c r="J3383" s="22" t="s">
        <v>54</v>
      </c>
      <c r="K3383" s="23">
        <v>122494.18</v>
      </c>
      <c r="L3383" s="23" t="s">
        <v>55</v>
      </c>
      <c r="M3383" s="23" t="s">
        <v>83</v>
      </c>
      <c r="N3383" s="27"/>
      <c r="O3383" s="23" t="s">
        <v>56</v>
      </c>
      <c r="P3383" t="str">
        <f t="shared" si="52"/>
        <v>INSERT INTO @DataTable (Deal, AdvanceDate, PROV, DealPurpose, RateType, BEACON, LTV, TDS, GDS, InsuranceType, PrincipalBalance, OccupancyType, AccountStatus, Closed_Date, DelinquencyBucket) VALUES (3382, '2015-03-18', 'BC', 'Refinance External', 'ARM', 836, 74.81, 20.61, 6.84, 'Conv', 122494.18, 'Owner-Occupied', 'Open', '1900-01-00', 'Current');</v>
      </c>
    </row>
    <row r="3384" spans="1:16" x14ac:dyDescent="0.35">
      <c r="A3384" s="19">
        <v>3383</v>
      </c>
      <c r="B3384" s="18">
        <v>40893</v>
      </c>
      <c r="C3384" s="19" t="s">
        <v>57</v>
      </c>
      <c r="D3384" s="19" t="s">
        <v>61</v>
      </c>
      <c r="E3384" s="19" t="s">
        <v>53</v>
      </c>
      <c r="F3384" s="19">
        <v>718</v>
      </c>
      <c r="G3384" s="19">
        <v>95</v>
      </c>
      <c r="H3384" s="19">
        <v>40.43</v>
      </c>
      <c r="I3384" s="19">
        <v>21.19</v>
      </c>
      <c r="J3384" s="19" t="s">
        <v>60</v>
      </c>
      <c r="K3384" s="20">
        <v>239726.01</v>
      </c>
      <c r="L3384" s="20" t="s">
        <v>55</v>
      </c>
      <c r="M3384" s="20" t="s">
        <v>83</v>
      </c>
      <c r="N3384" s="26"/>
      <c r="O3384" s="20" t="s">
        <v>56</v>
      </c>
      <c r="P3384" t="str">
        <f t="shared" si="52"/>
        <v>INSERT INTO @DataTable (Deal, AdvanceDate, PROV, DealPurpose, RateType, BEACON, LTV, TDS, GDS, InsuranceType, PrincipalBalance, OccupancyType, AccountStatus, Closed_Date, DelinquencyBucket) VALUES (3383, '2011-12-16', 'ON', 'Purchase', 'Fixed', 718, 95, 40.43, 21.19, 'HiRatio', 239726.01, 'Owner-Occupied', 'Open', '1900-01-00', 'Current');</v>
      </c>
    </row>
    <row r="3385" spans="1:16" x14ac:dyDescent="0.35">
      <c r="A3385" s="22">
        <v>3384</v>
      </c>
      <c r="B3385" s="21">
        <v>42004</v>
      </c>
      <c r="C3385" s="22" t="s">
        <v>57</v>
      </c>
      <c r="D3385" s="22" t="s">
        <v>52</v>
      </c>
      <c r="E3385" s="22" t="s">
        <v>53</v>
      </c>
      <c r="F3385" s="22">
        <v>615</v>
      </c>
      <c r="G3385" s="22">
        <v>72</v>
      </c>
      <c r="H3385" s="22">
        <v>37.79</v>
      </c>
      <c r="I3385" s="22">
        <v>34.06</v>
      </c>
      <c r="J3385" s="22" t="s">
        <v>54</v>
      </c>
      <c r="K3385" s="23">
        <v>0</v>
      </c>
      <c r="L3385" s="23" t="s">
        <v>55</v>
      </c>
      <c r="M3385" s="23" t="s">
        <v>84</v>
      </c>
      <c r="N3385" s="27">
        <v>42556</v>
      </c>
      <c r="O3385" s="23" t="s">
        <v>56</v>
      </c>
      <c r="P3385" t="str">
        <f t="shared" si="52"/>
        <v>INSERT INTO @DataTable (Deal, AdvanceDate, PROV, DealPurpose, RateType, BEACON, LTV, TDS, GDS, InsuranceType, PrincipalBalance, OccupancyType, AccountStatus, Closed_Date, DelinquencyBucket) VALUES (3384, '2014-12-31', 'ON', 'Refinance External', 'Fixed', 615, 72, 37.79, 34.06, 'Conv', 0, 'Owner-Occupied', 'Closed', '2016-07-05', 'Current');</v>
      </c>
    </row>
    <row r="3386" spans="1:16" x14ac:dyDescent="0.35">
      <c r="A3386" s="19">
        <v>3385</v>
      </c>
      <c r="B3386" s="18">
        <v>40408</v>
      </c>
      <c r="C3386" s="19" t="s">
        <v>57</v>
      </c>
      <c r="D3386" s="19" t="s">
        <v>52</v>
      </c>
      <c r="E3386" s="19" t="s">
        <v>40</v>
      </c>
      <c r="F3386" s="19">
        <v>732</v>
      </c>
      <c r="G3386" s="19">
        <v>70</v>
      </c>
      <c r="H3386" s="19">
        <v>38.450000000000003</v>
      </c>
      <c r="I3386" s="19">
        <v>25.86</v>
      </c>
      <c r="J3386" s="19" t="s">
        <v>54</v>
      </c>
      <c r="K3386" s="20">
        <v>0</v>
      </c>
      <c r="L3386" s="20" t="s">
        <v>55</v>
      </c>
      <c r="M3386" s="20" t="s">
        <v>84</v>
      </c>
      <c r="N3386" s="26">
        <v>40618</v>
      </c>
      <c r="O3386" s="20" t="s">
        <v>56</v>
      </c>
      <c r="P3386" t="str">
        <f t="shared" si="52"/>
        <v>INSERT INTO @DataTable (Deal, AdvanceDate, PROV, DealPurpose, RateType, BEACON, LTV, TDS, GDS, InsuranceType, PrincipalBalance, OccupancyType, AccountStatus, Closed_Date, DelinquencyBucket) VALUES (3385, '2010-08-18', 'ON', 'Refinance External', 'ARM', 732, 70, 38.45, 25.86, 'Conv', 0, 'Owner-Occupied', 'Closed', '2011-03-16', 'Current');</v>
      </c>
    </row>
    <row r="3387" spans="1:16" x14ac:dyDescent="0.35">
      <c r="A3387" s="22">
        <v>3386</v>
      </c>
      <c r="B3387" s="21">
        <v>41148</v>
      </c>
      <c r="C3387" s="22" t="s">
        <v>57</v>
      </c>
      <c r="D3387" s="22" t="s">
        <v>61</v>
      </c>
      <c r="E3387" s="22" t="s">
        <v>53</v>
      </c>
      <c r="F3387" s="22">
        <v>783</v>
      </c>
      <c r="G3387" s="22">
        <v>85</v>
      </c>
      <c r="H3387" s="22">
        <v>32.450000000000003</v>
      </c>
      <c r="I3387" s="22">
        <v>31.95</v>
      </c>
      <c r="J3387" s="22" t="s">
        <v>60</v>
      </c>
      <c r="K3387" s="23">
        <v>310650.94</v>
      </c>
      <c r="L3387" s="23" t="s">
        <v>55</v>
      </c>
      <c r="M3387" s="23" t="s">
        <v>83</v>
      </c>
      <c r="N3387" s="27"/>
      <c r="O3387" s="23" t="s">
        <v>56</v>
      </c>
      <c r="P3387" t="str">
        <f t="shared" si="52"/>
        <v>INSERT INTO @DataTable (Deal, AdvanceDate, PROV, DealPurpose, RateType, BEACON, LTV, TDS, GDS, InsuranceType, PrincipalBalance, OccupancyType, AccountStatus, Closed_Date, DelinquencyBucket) VALUES (3386, '2012-08-27', 'ON', 'Purchase', 'Fixed', 783, 85, 32.45, 31.95, 'HiRatio', 310650.94, 'Owner-Occupied', 'Open', '1900-01-00', 'Current');</v>
      </c>
    </row>
    <row r="3388" spans="1:16" x14ac:dyDescent="0.35">
      <c r="A3388" s="19">
        <v>3387</v>
      </c>
      <c r="B3388" s="18">
        <v>42227</v>
      </c>
      <c r="C3388" s="19" t="s">
        <v>74</v>
      </c>
      <c r="D3388" s="19" t="s">
        <v>52</v>
      </c>
      <c r="E3388" s="19" t="s">
        <v>53</v>
      </c>
      <c r="F3388" s="19">
        <v>663</v>
      </c>
      <c r="G3388" s="19">
        <v>80</v>
      </c>
      <c r="H3388" s="19">
        <v>33.57</v>
      </c>
      <c r="I3388" s="19">
        <v>23.81</v>
      </c>
      <c r="J3388" s="19" t="s">
        <v>54</v>
      </c>
      <c r="K3388" s="20">
        <v>193374.95</v>
      </c>
      <c r="L3388" s="20" t="s">
        <v>55</v>
      </c>
      <c r="M3388" s="20" t="s">
        <v>83</v>
      </c>
      <c r="N3388" s="26"/>
      <c r="O3388" s="20" t="s">
        <v>56</v>
      </c>
      <c r="P3388" t="str">
        <f t="shared" si="52"/>
        <v>INSERT INTO @DataTable (Deal, AdvanceDate, PROV, DealPurpose, RateType, BEACON, LTV, TDS, GDS, InsuranceType, PrincipalBalance, OccupancyType, AccountStatus, Closed_Date, DelinquencyBucket) VALUES (3387, '2015-08-11', 'MB', 'Refinance External', 'Fixed', 663, 80, 33.57, 23.81, 'Conv', 193374.95, 'Owner-Occupied', 'Open', '1900-01-00', 'Current');</v>
      </c>
    </row>
    <row r="3389" spans="1:16" x14ac:dyDescent="0.35">
      <c r="A3389" s="22">
        <v>3388</v>
      </c>
      <c r="B3389" s="21">
        <v>41628</v>
      </c>
      <c r="C3389" s="22" t="s">
        <v>57</v>
      </c>
      <c r="D3389" s="22" t="s">
        <v>61</v>
      </c>
      <c r="E3389" s="22" t="s">
        <v>53</v>
      </c>
      <c r="F3389" s="22">
        <v>702</v>
      </c>
      <c r="G3389" s="22">
        <v>90</v>
      </c>
      <c r="H3389" s="22">
        <v>35.68</v>
      </c>
      <c r="I3389" s="22">
        <v>20.86</v>
      </c>
      <c r="J3389" s="22" t="s">
        <v>60</v>
      </c>
      <c r="K3389" s="23">
        <v>140372.22</v>
      </c>
      <c r="L3389" s="23" t="s">
        <v>55</v>
      </c>
      <c r="M3389" s="23" t="s">
        <v>83</v>
      </c>
      <c r="N3389" s="27"/>
      <c r="O3389" s="23" t="s">
        <v>56</v>
      </c>
      <c r="P3389" t="str">
        <f t="shared" si="52"/>
        <v>INSERT INTO @DataTable (Deal, AdvanceDate, PROV, DealPurpose, RateType, BEACON, LTV, TDS, GDS, InsuranceType, PrincipalBalance, OccupancyType, AccountStatus, Closed_Date, DelinquencyBucket) VALUES (3388, '2013-12-20', 'ON', 'Purchase', 'Fixed', 702, 90, 35.68, 20.86, 'HiRatio', 140372.22, 'Owner-Occupied', 'Open', '1900-01-00', 'Current');</v>
      </c>
    </row>
    <row r="3390" spans="1:16" x14ac:dyDescent="0.35">
      <c r="A3390" s="19">
        <v>3389</v>
      </c>
      <c r="B3390" s="18">
        <v>41033</v>
      </c>
      <c r="C3390" s="19" t="s">
        <v>57</v>
      </c>
      <c r="D3390" s="19" t="s">
        <v>72</v>
      </c>
      <c r="E3390" s="19" t="s">
        <v>53</v>
      </c>
      <c r="F3390" s="19">
        <v>783</v>
      </c>
      <c r="G3390" s="19">
        <v>65.510000000000005</v>
      </c>
      <c r="H3390" s="19">
        <v>31.74</v>
      </c>
      <c r="I3390" s="19">
        <v>20.29</v>
      </c>
      <c r="J3390" s="19" t="s">
        <v>54</v>
      </c>
      <c r="K3390" s="20">
        <v>287707.15999999997</v>
      </c>
      <c r="L3390" s="20" t="s">
        <v>55</v>
      </c>
      <c r="M3390" s="20" t="s">
        <v>83</v>
      </c>
      <c r="N3390" s="26"/>
      <c r="O3390" s="20" t="s">
        <v>56</v>
      </c>
      <c r="P3390" t="str">
        <f t="shared" si="52"/>
        <v>INSERT INTO @DataTable (Deal, AdvanceDate, PROV, DealPurpose, RateType, BEACON, LTV, TDS, GDS, InsuranceType, PrincipalBalance, OccupancyType, AccountStatus, Closed_Date, DelinquencyBucket) VALUES (3389, '2012-05-04', 'ON', 'ETO Existing Client', 'Fixed', 783, 65.51, 31.74, 20.29, 'Conv', 287707.16, 'Owner-Occupied', 'Open', '1900-01-00', 'Current');</v>
      </c>
    </row>
    <row r="3391" spans="1:16" x14ac:dyDescent="0.35">
      <c r="A3391" s="22">
        <v>3390</v>
      </c>
      <c r="B3391" s="21">
        <v>41593</v>
      </c>
      <c r="C3391" s="22" t="s">
        <v>51</v>
      </c>
      <c r="D3391" s="22" t="s">
        <v>61</v>
      </c>
      <c r="E3391" s="22" t="s">
        <v>53</v>
      </c>
      <c r="F3391" s="22">
        <v>753</v>
      </c>
      <c r="G3391" s="22">
        <v>88.5</v>
      </c>
      <c r="H3391" s="22">
        <v>39.86</v>
      </c>
      <c r="I3391" s="22">
        <v>38.99</v>
      </c>
      <c r="J3391" s="22" t="s">
        <v>60</v>
      </c>
      <c r="K3391" s="23">
        <v>181695.81</v>
      </c>
      <c r="L3391" s="23" t="s">
        <v>55</v>
      </c>
      <c r="M3391" s="23" t="s">
        <v>83</v>
      </c>
      <c r="N3391" s="27"/>
      <c r="O3391" s="23" t="s">
        <v>56</v>
      </c>
      <c r="P3391" t="str">
        <f t="shared" si="52"/>
        <v>INSERT INTO @DataTable (Deal, AdvanceDate, PROV, DealPurpose, RateType, BEACON, LTV, TDS, GDS, InsuranceType, PrincipalBalance, OccupancyType, AccountStatus, Closed_Date, DelinquencyBucket) VALUES (3390, '2013-11-15', 'AB', 'Purchase', 'Fixed', 753, 88.5, 39.86, 38.99, 'HiRatio', 181695.81, 'Owner-Occupied', 'Open', '1900-01-00', 'Current');</v>
      </c>
    </row>
    <row r="3392" spans="1:16" x14ac:dyDescent="0.35">
      <c r="A3392" s="19">
        <v>3391</v>
      </c>
      <c r="B3392" s="18">
        <v>40780</v>
      </c>
      <c r="C3392" s="19" t="s">
        <v>78</v>
      </c>
      <c r="D3392" s="19" t="s">
        <v>61</v>
      </c>
      <c r="E3392" s="19" t="s">
        <v>53</v>
      </c>
      <c r="F3392" s="19">
        <v>717</v>
      </c>
      <c r="G3392" s="19">
        <v>95</v>
      </c>
      <c r="H3392" s="19">
        <v>36.53</v>
      </c>
      <c r="I3392" s="19">
        <v>14.65</v>
      </c>
      <c r="J3392" s="19" t="s">
        <v>60</v>
      </c>
      <c r="K3392" s="20">
        <v>0</v>
      </c>
      <c r="L3392" s="20" t="s">
        <v>55</v>
      </c>
      <c r="M3392" s="20" t="s">
        <v>84</v>
      </c>
      <c r="N3392" s="26">
        <v>42626</v>
      </c>
      <c r="O3392" s="20" t="s">
        <v>56</v>
      </c>
      <c r="P3392" t="str">
        <f t="shared" si="52"/>
        <v>INSERT INTO @DataTable (Deal, AdvanceDate, PROV, DealPurpose, RateType, BEACON, LTV, TDS, GDS, InsuranceType, PrincipalBalance, OccupancyType, AccountStatus, Closed_Date, DelinquencyBucket) VALUES (3391, '2011-08-25', 'NL', 'Purchase', 'Fixed', 717, 95, 36.53, 14.65, 'HiRatio', 0, 'Owner-Occupied', 'Closed', '2016-09-13', 'Current');</v>
      </c>
    </row>
    <row r="3393" spans="1:16" x14ac:dyDescent="0.35">
      <c r="A3393" s="22">
        <v>3392</v>
      </c>
      <c r="B3393" s="21">
        <v>42240</v>
      </c>
      <c r="C3393" s="22" t="s">
        <v>57</v>
      </c>
      <c r="D3393" s="22" t="s">
        <v>59</v>
      </c>
      <c r="E3393" s="22" t="s">
        <v>40</v>
      </c>
      <c r="F3393" s="22">
        <v>773</v>
      </c>
      <c r="G3393" s="22">
        <v>37.72</v>
      </c>
      <c r="H3393" s="22">
        <v>35.479999999999997</v>
      </c>
      <c r="I3393" s="22">
        <v>16.63</v>
      </c>
      <c r="J3393" s="22" t="s">
        <v>54</v>
      </c>
      <c r="K3393" s="23">
        <v>245044.56</v>
      </c>
      <c r="L3393" s="23" t="s">
        <v>55</v>
      </c>
      <c r="M3393" s="23" t="s">
        <v>83</v>
      </c>
      <c r="N3393" s="27"/>
      <c r="O3393" s="23" t="s">
        <v>56</v>
      </c>
      <c r="P3393" t="str">
        <f t="shared" si="52"/>
        <v>INSERT INTO @DataTable (Deal, AdvanceDate, PROV, DealPurpose, RateType, BEACON, LTV, TDS, GDS, InsuranceType, PrincipalBalance, OccupancyType, AccountStatus, Closed_Date, DelinquencyBucket) VALUES (3392, '2015-08-24', 'ON', 'Transfer', 'ARM', 773, 37.72, 35.48, 16.63, 'Conv', 245044.56, 'Owner-Occupied', 'Open', '1900-01-00', 'Current');</v>
      </c>
    </row>
    <row r="3394" spans="1:16" x14ac:dyDescent="0.35">
      <c r="A3394" s="19">
        <v>3393</v>
      </c>
      <c r="B3394" s="18">
        <v>41760</v>
      </c>
      <c r="C3394" s="19" t="s">
        <v>57</v>
      </c>
      <c r="D3394" s="19" t="s">
        <v>61</v>
      </c>
      <c r="E3394" s="19" t="s">
        <v>40</v>
      </c>
      <c r="F3394" s="19">
        <v>741</v>
      </c>
      <c r="G3394" s="19">
        <v>90</v>
      </c>
      <c r="H3394" s="19">
        <v>33.619999999999997</v>
      </c>
      <c r="I3394" s="19">
        <v>15.4</v>
      </c>
      <c r="J3394" s="19" t="s">
        <v>60</v>
      </c>
      <c r="K3394" s="20">
        <v>293464.71999999997</v>
      </c>
      <c r="L3394" s="20" t="s">
        <v>55</v>
      </c>
      <c r="M3394" s="20" t="s">
        <v>83</v>
      </c>
      <c r="N3394" s="26"/>
      <c r="O3394" s="20" t="s">
        <v>56</v>
      </c>
      <c r="P3394" t="str">
        <f t="shared" si="52"/>
        <v>INSERT INTO @DataTable (Deal, AdvanceDate, PROV, DealPurpose, RateType, BEACON, LTV, TDS, GDS, InsuranceType, PrincipalBalance, OccupancyType, AccountStatus, Closed_Date, DelinquencyBucket) VALUES (3393, '2014-05-01', 'ON', 'Purchase', 'ARM', 741, 90, 33.62, 15.4, 'HiRatio', 293464.72, 'Owner-Occupied', 'Open', '1900-01-00', 'Current');</v>
      </c>
    </row>
    <row r="3395" spans="1:16" x14ac:dyDescent="0.35">
      <c r="A3395" s="22">
        <v>3394</v>
      </c>
      <c r="B3395" s="21">
        <v>42383</v>
      </c>
      <c r="C3395" s="22" t="s">
        <v>57</v>
      </c>
      <c r="D3395" s="22" t="s">
        <v>61</v>
      </c>
      <c r="E3395" s="22" t="s">
        <v>53</v>
      </c>
      <c r="F3395" s="22">
        <v>786</v>
      </c>
      <c r="G3395" s="22">
        <v>93.09</v>
      </c>
      <c r="H3395" s="22">
        <v>35.51</v>
      </c>
      <c r="I3395" s="22">
        <v>34.71</v>
      </c>
      <c r="J3395" s="22" t="s">
        <v>60</v>
      </c>
      <c r="K3395" s="23">
        <v>301511.86</v>
      </c>
      <c r="L3395" s="23" t="s">
        <v>55</v>
      </c>
      <c r="M3395" s="23" t="s">
        <v>83</v>
      </c>
      <c r="N3395" s="27"/>
      <c r="O3395" s="23" t="s">
        <v>56</v>
      </c>
      <c r="P3395" t="str">
        <f t="shared" ref="P3395:P3458" si="53">"INSERT INTO @DataTable (Deal, AdvanceDate, PROV, DealPurpose, RateType, BEACON, LTV, TDS, GDS, InsuranceType, PrincipalBalance, OccupancyType, AccountStatus, Closed_Date, DelinquencyBucket) VALUES (" &amp; A3395 &amp; ", " &amp; "'" &amp; TEXT(B3395, "yyyy-mm-dd") &amp; "', '" &amp; C3395 &amp; "', '" &amp; D3395 &amp; "', '" &amp; E3395 &amp; "', " &amp; F3395 &amp; ", " &amp; G3395 &amp; ", " &amp; H3395 &amp; ", " &amp; I3395 &amp; ", '" &amp; J3395 &amp; "', " &amp; K3395 &amp; ", '" &amp; L3395 &amp; "', '" &amp; M3395 &amp; "', '" &amp;TEXT(N3395, "yyyy-mm-dd") &amp; "', '" &amp; O3395 &amp; "');"</f>
        <v>INSERT INTO @DataTable (Deal, AdvanceDate, PROV, DealPurpose, RateType, BEACON, LTV, TDS, GDS, InsuranceType, PrincipalBalance, OccupancyType, AccountStatus, Closed_Date, DelinquencyBucket) VALUES (3394, '2016-01-14', 'ON', 'Purchase', 'Fixed', 786, 93.09, 35.51, 34.71, 'HiRatio', 301511.86, 'Owner-Occupied', 'Open', '1900-01-00', 'Current');</v>
      </c>
    </row>
    <row r="3396" spans="1:16" x14ac:dyDescent="0.35">
      <c r="A3396" s="19">
        <v>3395</v>
      </c>
      <c r="B3396" s="18">
        <v>40431</v>
      </c>
      <c r="C3396" s="19" t="s">
        <v>57</v>
      </c>
      <c r="D3396" s="19" t="s">
        <v>52</v>
      </c>
      <c r="E3396" s="19" t="s">
        <v>53</v>
      </c>
      <c r="F3396" s="19">
        <v>717</v>
      </c>
      <c r="G3396" s="19">
        <v>89.86</v>
      </c>
      <c r="H3396" s="19">
        <v>30.28</v>
      </c>
      <c r="I3396" s="19">
        <v>30.07</v>
      </c>
      <c r="J3396" s="19" t="s">
        <v>60</v>
      </c>
      <c r="K3396" s="20">
        <v>0</v>
      </c>
      <c r="L3396" s="20" t="s">
        <v>55</v>
      </c>
      <c r="M3396" s="20" t="s">
        <v>84</v>
      </c>
      <c r="N3396" s="26">
        <v>42270</v>
      </c>
      <c r="O3396" s="20" t="s">
        <v>56</v>
      </c>
      <c r="P3396" t="str">
        <f t="shared" si="53"/>
        <v>INSERT INTO @DataTable (Deal, AdvanceDate, PROV, DealPurpose, RateType, BEACON, LTV, TDS, GDS, InsuranceType, PrincipalBalance, OccupancyType, AccountStatus, Closed_Date, DelinquencyBucket) VALUES (3395, '2010-09-10', 'ON', 'Refinance External', 'Fixed', 717, 89.86, 30.28, 30.07, 'HiRatio', 0, 'Owner-Occupied', 'Closed', '2015-09-23', 'Current');</v>
      </c>
    </row>
    <row r="3397" spans="1:16" x14ac:dyDescent="0.35">
      <c r="A3397" s="22">
        <v>3396</v>
      </c>
      <c r="B3397" s="21">
        <v>42622</v>
      </c>
      <c r="C3397" s="22" t="s">
        <v>57</v>
      </c>
      <c r="D3397" s="22" t="s">
        <v>52</v>
      </c>
      <c r="E3397" s="22" t="s">
        <v>53</v>
      </c>
      <c r="F3397" s="22">
        <v>873</v>
      </c>
      <c r="G3397" s="22">
        <v>64.91</v>
      </c>
      <c r="H3397" s="22">
        <v>36.33</v>
      </c>
      <c r="I3397" s="22">
        <v>35.78</v>
      </c>
      <c r="J3397" s="22" t="s">
        <v>54</v>
      </c>
      <c r="K3397" s="23">
        <v>182950.5</v>
      </c>
      <c r="L3397" s="23" t="s">
        <v>55</v>
      </c>
      <c r="M3397" s="23" t="s">
        <v>83</v>
      </c>
      <c r="N3397" s="27"/>
      <c r="O3397" s="23" t="s">
        <v>56</v>
      </c>
      <c r="P3397" t="str">
        <f t="shared" si="53"/>
        <v>INSERT INTO @DataTable (Deal, AdvanceDate, PROV, DealPurpose, RateType, BEACON, LTV, TDS, GDS, InsuranceType, PrincipalBalance, OccupancyType, AccountStatus, Closed_Date, DelinquencyBucket) VALUES (3396, '2016-09-09', 'ON', 'Refinance External', 'Fixed', 873, 64.91, 36.33, 35.78, 'Conv', 182950.5, 'Owner-Occupied', 'Open', '1900-01-00', 'Current');</v>
      </c>
    </row>
    <row r="3398" spans="1:16" x14ac:dyDescent="0.35">
      <c r="A3398" s="19">
        <v>3397</v>
      </c>
      <c r="B3398" s="18">
        <v>41435</v>
      </c>
      <c r="C3398" s="19" t="s">
        <v>63</v>
      </c>
      <c r="D3398" s="19" t="s">
        <v>61</v>
      </c>
      <c r="E3398" s="19" t="s">
        <v>53</v>
      </c>
      <c r="F3398" s="19">
        <v>712</v>
      </c>
      <c r="G3398" s="19">
        <v>95</v>
      </c>
      <c r="H3398" s="19">
        <v>26.42</v>
      </c>
      <c r="I3398" s="19">
        <v>11.08</v>
      </c>
      <c r="J3398" s="19" t="s">
        <v>60</v>
      </c>
      <c r="K3398" s="20">
        <v>139399.23000000001</v>
      </c>
      <c r="L3398" s="20" t="s">
        <v>55</v>
      </c>
      <c r="M3398" s="20" t="s">
        <v>83</v>
      </c>
      <c r="N3398" s="26"/>
      <c r="O3398" s="20" t="s">
        <v>56</v>
      </c>
      <c r="P3398" t="str">
        <f t="shared" si="53"/>
        <v>INSERT INTO @DataTable (Deal, AdvanceDate, PROV, DealPurpose, RateType, BEACON, LTV, TDS, GDS, InsuranceType, PrincipalBalance, OccupancyType, AccountStatus, Closed_Date, DelinquencyBucket) VALUES (3397, '2013-06-10', 'SK', 'Purchase', 'Fixed', 712, 95, 26.42, 11.08, 'HiRatio', 139399.23, 'Owner-Occupied', 'Open', '1900-01-00', 'Current');</v>
      </c>
    </row>
    <row r="3399" spans="1:16" x14ac:dyDescent="0.35">
      <c r="A3399" s="22">
        <v>3398</v>
      </c>
      <c r="B3399" s="21">
        <v>40444</v>
      </c>
      <c r="C3399" s="22" t="s">
        <v>51</v>
      </c>
      <c r="D3399" s="22" t="s">
        <v>52</v>
      </c>
      <c r="E3399" s="22" t="s">
        <v>40</v>
      </c>
      <c r="F3399" s="22">
        <v>657</v>
      </c>
      <c r="G3399" s="22">
        <v>80</v>
      </c>
      <c r="H3399" s="22">
        <v>34.409999999999997</v>
      </c>
      <c r="I3399" s="22">
        <v>29.07</v>
      </c>
      <c r="J3399" s="22" t="s">
        <v>54</v>
      </c>
      <c r="K3399" s="23">
        <v>617359.97</v>
      </c>
      <c r="L3399" s="23" t="s">
        <v>55</v>
      </c>
      <c r="M3399" s="23" t="s">
        <v>83</v>
      </c>
      <c r="N3399" s="27"/>
      <c r="O3399" s="23" t="s">
        <v>56</v>
      </c>
      <c r="P3399" t="str">
        <f t="shared" si="53"/>
        <v>INSERT INTO @DataTable (Deal, AdvanceDate, PROV, DealPurpose, RateType, BEACON, LTV, TDS, GDS, InsuranceType, PrincipalBalance, OccupancyType, AccountStatus, Closed_Date, DelinquencyBucket) VALUES (3398, '2010-09-23', 'AB', 'Refinance External', 'ARM', 657, 80, 34.41, 29.07, 'Conv', 617359.97, 'Owner-Occupied', 'Open', '1900-01-00', 'Current');</v>
      </c>
    </row>
    <row r="3400" spans="1:16" x14ac:dyDescent="0.35">
      <c r="A3400" s="19">
        <v>3399</v>
      </c>
      <c r="B3400" s="18">
        <v>39812</v>
      </c>
      <c r="C3400" s="19" t="s">
        <v>57</v>
      </c>
      <c r="D3400" s="19" t="s">
        <v>52</v>
      </c>
      <c r="E3400" s="19" t="s">
        <v>53</v>
      </c>
      <c r="F3400" s="19">
        <v>443</v>
      </c>
      <c r="G3400" s="19">
        <v>77.5</v>
      </c>
      <c r="H3400" s="19">
        <v>24</v>
      </c>
      <c r="I3400" s="19">
        <v>24</v>
      </c>
      <c r="J3400" s="19" t="s">
        <v>60</v>
      </c>
      <c r="K3400" s="20">
        <v>0</v>
      </c>
      <c r="L3400" s="20" t="s">
        <v>55</v>
      </c>
      <c r="M3400" s="20" t="s">
        <v>84</v>
      </c>
      <c r="N3400" s="26">
        <v>41929</v>
      </c>
      <c r="O3400" s="20" t="s">
        <v>56</v>
      </c>
      <c r="P3400" t="str">
        <f t="shared" si="53"/>
        <v>INSERT INTO @DataTable (Deal, AdvanceDate, PROV, DealPurpose, RateType, BEACON, LTV, TDS, GDS, InsuranceType, PrincipalBalance, OccupancyType, AccountStatus, Closed_Date, DelinquencyBucket) VALUES (3399, '2008-12-30', 'ON', 'Refinance External', 'Fixed', 443, 77.5, 24, 24, 'HiRatio', 0, 'Owner-Occupied', 'Closed', '2014-10-17', 'Current');</v>
      </c>
    </row>
    <row r="3401" spans="1:16" x14ac:dyDescent="0.35">
      <c r="A3401" s="22">
        <v>3400</v>
      </c>
      <c r="B3401" s="21">
        <v>42326</v>
      </c>
      <c r="C3401" s="22" t="s">
        <v>57</v>
      </c>
      <c r="D3401" s="22" t="s">
        <v>61</v>
      </c>
      <c r="E3401" s="22" t="s">
        <v>53</v>
      </c>
      <c r="F3401" s="22">
        <v>811</v>
      </c>
      <c r="G3401" s="22">
        <v>73.17</v>
      </c>
      <c r="H3401" s="22">
        <v>30.03</v>
      </c>
      <c r="I3401" s="22">
        <v>29.11</v>
      </c>
      <c r="J3401" s="22" t="s">
        <v>54</v>
      </c>
      <c r="K3401" s="23">
        <v>290454.15000000002</v>
      </c>
      <c r="L3401" s="23" t="s">
        <v>55</v>
      </c>
      <c r="M3401" s="23" t="s">
        <v>83</v>
      </c>
      <c r="N3401" s="27"/>
      <c r="O3401" s="23" t="s">
        <v>56</v>
      </c>
      <c r="P3401" t="str">
        <f t="shared" si="53"/>
        <v>INSERT INTO @DataTable (Deal, AdvanceDate, PROV, DealPurpose, RateType, BEACON, LTV, TDS, GDS, InsuranceType, PrincipalBalance, OccupancyType, AccountStatus, Closed_Date, DelinquencyBucket) VALUES (3400, '2015-11-18', 'ON', 'Purchase', 'Fixed', 811, 73.17, 30.03, 29.11, 'Conv', 290454.15, 'Owner-Occupied', 'Open', '1900-01-00', 'Current');</v>
      </c>
    </row>
    <row r="3402" spans="1:16" x14ac:dyDescent="0.35">
      <c r="A3402" s="19">
        <v>3401</v>
      </c>
      <c r="B3402" s="18">
        <v>42129</v>
      </c>
      <c r="C3402" s="19" t="s">
        <v>57</v>
      </c>
      <c r="D3402" s="19" t="s">
        <v>61</v>
      </c>
      <c r="E3402" s="19" t="s">
        <v>53</v>
      </c>
      <c r="F3402" s="19">
        <v>774</v>
      </c>
      <c r="G3402" s="19">
        <v>80</v>
      </c>
      <c r="H3402" s="19">
        <v>22.75</v>
      </c>
      <c r="I3402" s="19">
        <v>21.15</v>
      </c>
      <c r="J3402" s="19" t="s">
        <v>54</v>
      </c>
      <c r="K3402" s="20">
        <v>380471.75</v>
      </c>
      <c r="L3402" s="20" t="s">
        <v>55</v>
      </c>
      <c r="M3402" s="20" t="s">
        <v>83</v>
      </c>
      <c r="N3402" s="26"/>
      <c r="O3402" s="20" t="s">
        <v>56</v>
      </c>
      <c r="P3402" t="str">
        <f t="shared" si="53"/>
        <v>INSERT INTO @DataTable (Deal, AdvanceDate, PROV, DealPurpose, RateType, BEACON, LTV, TDS, GDS, InsuranceType, PrincipalBalance, OccupancyType, AccountStatus, Closed_Date, DelinquencyBucket) VALUES (3401, '2015-05-05', 'ON', 'Purchase', 'Fixed', 774, 80, 22.75, 21.15, 'Conv', 380471.75, 'Owner-Occupied', 'Open', '1900-01-00', 'Current');</v>
      </c>
    </row>
    <row r="3403" spans="1:16" x14ac:dyDescent="0.35">
      <c r="A3403" s="22">
        <v>3402</v>
      </c>
      <c r="B3403" s="21">
        <v>42109</v>
      </c>
      <c r="C3403" s="22" t="s">
        <v>51</v>
      </c>
      <c r="D3403" s="22" t="s">
        <v>61</v>
      </c>
      <c r="E3403" s="22" t="s">
        <v>53</v>
      </c>
      <c r="F3403" s="22">
        <v>665</v>
      </c>
      <c r="G3403" s="22">
        <v>95</v>
      </c>
      <c r="H3403" s="22">
        <v>41.14</v>
      </c>
      <c r="I3403" s="22">
        <v>25.89</v>
      </c>
      <c r="J3403" s="22" t="s">
        <v>60</v>
      </c>
      <c r="K3403" s="23">
        <v>469819.25</v>
      </c>
      <c r="L3403" s="23" t="s">
        <v>55</v>
      </c>
      <c r="M3403" s="23" t="s">
        <v>83</v>
      </c>
      <c r="N3403" s="27"/>
      <c r="O3403" s="23" t="s">
        <v>56</v>
      </c>
      <c r="P3403" t="str">
        <f t="shared" si="53"/>
        <v>INSERT INTO @DataTable (Deal, AdvanceDate, PROV, DealPurpose, RateType, BEACON, LTV, TDS, GDS, InsuranceType, PrincipalBalance, OccupancyType, AccountStatus, Closed_Date, DelinquencyBucket) VALUES (3402, '2015-04-15', 'AB', 'Purchase', 'Fixed', 665, 95, 41.14, 25.89, 'HiRatio', 469819.25, 'Owner-Occupied', 'Open', '1900-01-00', 'Current');</v>
      </c>
    </row>
    <row r="3404" spans="1:16" x14ac:dyDescent="0.35">
      <c r="A3404" s="19">
        <v>3403</v>
      </c>
      <c r="B3404" s="18">
        <v>42248</v>
      </c>
      <c r="C3404" s="19" t="s">
        <v>58</v>
      </c>
      <c r="D3404" s="19" t="s">
        <v>61</v>
      </c>
      <c r="E3404" s="19" t="s">
        <v>53</v>
      </c>
      <c r="F3404" s="19">
        <v>722</v>
      </c>
      <c r="G3404" s="19">
        <v>90</v>
      </c>
      <c r="H3404" s="19">
        <v>31.49</v>
      </c>
      <c r="I3404" s="19">
        <v>26.8</v>
      </c>
      <c r="J3404" s="19" t="s">
        <v>60</v>
      </c>
      <c r="K3404" s="20">
        <v>380368.91</v>
      </c>
      <c r="L3404" s="20" t="s">
        <v>55</v>
      </c>
      <c r="M3404" s="20" t="s">
        <v>83</v>
      </c>
      <c r="N3404" s="26"/>
      <c r="O3404" s="20" t="s">
        <v>56</v>
      </c>
      <c r="P3404" t="str">
        <f t="shared" si="53"/>
        <v>INSERT INTO @DataTable (Deal, AdvanceDate, PROV, DealPurpose, RateType, BEACON, LTV, TDS, GDS, InsuranceType, PrincipalBalance, OccupancyType, AccountStatus, Closed_Date, DelinquencyBucket) VALUES (3403, '2015-09-01', 'BC', 'Purchase', 'Fixed', 722, 90, 31.49, 26.8, 'HiRatio', 380368.91, 'Owner-Occupied', 'Open', '1900-01-00', 'Current');</v>
      </c>
    </row>
    <row r="3405" spans="1:16" x14ac:dyDescent="0.35">
      <c r="A3405" s="22">
        <v>3404</v>
      </c>
      <c r="B3405" s="21">
        <v>40382</v>
      </c>
      <c r="C3405" s="22" t="s">
        <v>57</v>
      </c>
      <c r="D3405" s="22" t="s">
        <v>52</v>
      </c>
      <c r="E3405" s="22" t="s">
        <v>40</v>
      </c>
      <c r="F3405" s="22">
        <v>638</v>
      </c>
      <c r="G3405" s="22">
        <v>80</v>
      </c>
      <c r="H3405" s="22">
        <v>35.700000000000003</v>
      </c>
      <c r="I3405" s="22">
        <v>26.69</v>
      </c>
      <c r="J3405" s="22" t="s">
        <v>54</v>
      </c>
      <c r="K3405" s="23">
        <v>0</v>
      </c>
      <c r="L3405" s="23" t="s">
        <v>55</v>
      </c>
      <c r="M3405" s="23" t="s">
        <v>84</v>
      </c>
      <c r="N3405" s="27">
        <v>41220</v>
      </c>
      <c r="O3405" s="23" t="s">
        <v>56</v>
      </c>
      <c r="P3405" t="str">
        <f t="shared" si="53"/>
        <v>INSERT INTO @DataTable (Deal, AdvanceDate, PROV, DealPurpose, RateType, BEACON, LTV, TDS, GDS, InsuranceType, PrincipalBalance, OccupancyType, AccountStatus, Closed_Date, DelinquencyBucket) VALUES (3404, '2010-07-23', 'ON', 'Refinance External', 'ARM', 638, 80, 35.7, 26.69, 'Conv', 0, 'Owner-Occupied', 'Closed', '2012-11-07', 'Current');</v>
      </c>
    </row>
    <row r="3406" spans="1:16" x14ac:dyDescent="0.35">
      <c r="A3406" s="19">
        <v>3405</v>
      </c>
      <c r="B3406" s="18">
        <v>41851</v>
      </c>
      <c r="C3406" s="19" t="s">
        <v>57</v>
      </c>
      <c r="D3406" s="19" t="s">
        <v>61</v>
      </c>
      <c r="E3406" s="19" t="s">
        <v>40</v>
      </c>
      <c r="F3406" s="19">
        <v>744</v>
      </c>
      <c r="G3406" s="19">
        <v>62.86</v>
      </c>
      <c r="H3406" s="19">
        <v>33.14</v>
      </c>
      <c r="I3406" s="19">
        <v>26.84</v>
      </c>
      <c r="J3406" s="19" t="s">
        <v>54</v>
      </c>
      <c r="K3406" s="20">
        <v>524338.34</v>
      </c>
      <c r="L3406" s="20" t="s">
        <v>55</v>
      </c>
      <c r="M3406" s="20" t="s">
        <v>83</v>
      </c>
      <c r="N3406" s="26"/>
      <c r="O3406" s="20" t="s">
        <v>56</v>
      </c>
      <c r="P3406" t="str">
        <f t="shared" si="53"/>
        <v>INSERT INTO @DataTable (Deal, AdvanceDate, PROV, DealPurpose, RateType, BEACON, LTV, TDS, GDS, InsuranceType, PrincipalBalance, OccupancyType, AccountStatus, Closed_Date, DelinquencyBucket) VALUES (3405, '2014-07-31', 'ON', 'Purchase', 'ARM', 744, 62.86, 33.14, 26.84, 'Conv', 524338.34, 'Owner-Occupied', 'Open', '1900-01-00', 'Current');</v>
      </c>
    </row>
    <row r="3407" spans="1:16" x14ac:dyDescent="0.35">
      <c r="A3407" s="22">
        <v>3406</v>
      </c>
      <c r="B3407" s="21">
        <v>42488</v>
      </c>
      <c r="C3407" s="22" t="s">
        <v>57</v>
      </c>
      <c r="D3407" s="22" t="s">
        <v>61</v>
      </c>
      <c r="E3407" s="22" t="s">
        <v>53</v>
      </c>
      <c r="F3407" s="22">
        <v>789</v>
      </c>
      <c r="G3407" s="22">
        <v>80</v>
      </c>
      <c r="H3407" s="22">
        <v>38.25</v>
      </c>
      <c r="I3407" s="22">
        <v>37.03</v>
      </c>
      <c r="J3407" s="22" t="s">
        <v>54</v>
      </c>
      <c r="K3407" s="23">
        <v>523042.01</v>
      </c>
      <c r="L3407" s="23" t="s">
        <v>55</v>
      </c>
      <c r="M3407" s="23" t="s">
        <v>83</v>
      </c>
      <c r="N3407" s="27"/>
      <c r="O3407" s="23" t="s">
        <v>56</v>
      </c>
      <c r="P3407" t="str">
        <f t="shared" si="53"/>
        <v>INSERT INTO @DataTable (Deal, AdvanceDate, PROV, DealPurpose, RateType, BEACON, LTV, TDS, GDS, InsuranceType, PrincipalBalance, OccupancyType, AccountStatus, Closed_Date, DelinquencyBucket) VALUES (3406, '2016-04-28', 'ON', 'Purchase', 'Fixed', 789, 80, 38.25, 37.03, 'Conv', 523042.01, 'Owner-Occupied', 'Open', '1900-01-00', 'Current');</v>
      </c>
    </row>
    <row r="3408" spans="1:16" x14ac:dyDescent="0.35">
      <c r="A3408" s="19">
        <v>3407</v>
      </c>
      <c r="B3408" s="18">
        <v>42258</v>
      </c>
      <c r="C3408" s="19" t="s">
        <v>57</v>
      </c>
      <c r="D3408" s="19" t="s">
        <v>72</v>
      </c>
      <c r="E3408" s="19" t="s">
        <v>53</v>
      </c>
      <c r="F3408" s="19">
        <v>696</v>
      </c>
      <c r="G3408" s="19">
        <v>80</v>
      </c>
      <c r="H3408" s="19">
        <v>32.090000000000003</v>
      </c>
      <c r="I3408" s="19">
        <v>19.7</v>
      </c>
      <c r="J3408" s="19" t="s">
        <v>54</v>
      </c>
      <c r="K3408" s="20">
        <v>369210.01</v>
      </c>
      <c r="L3408" s="20" t="s">
        <v>55</v>
      </c>
      <c r="M3408" s="20" t="s">
        <v>83</v>
      </c>
      <c r="N3408" s="26"/>
      <c r="O3408" s="20" t="s">
        <v>56</v>
      </c>
      <c r="P3408" t="str">
        <f t="shared" si="53"/>
        <v>INSERT INTO @DataTable (Deal, AdvanceDate, PROV, DealPurpose, RateType, BEACON, LTV, TDS, GDS, InsuranceType, PrincipalBalance, OccupancyType, AccountStatus, Closed_Date, DelinquencyBucket) VALUES (3407, '2015-09-11', 'ON', 'ETO Existing Client', 'Fixed', 696, 80, 32.09, 19.7, 'Conv', 369210.01, 'Owner-Occupied', 'Open', '1900-01-00', 'Current');</v>
      </c>
    </row>
    <row r="3409" spans="1:16" x14ac:dyDescent="0.35">
      <c r="A3409" s="22">
        <v>3408</v>
      </c>
      <c r="B3409" s="21">
        <v>41409</v>
      </c>
      <c r="C3409" s="22" t="s">
        <v>57</v>
      </c>
      <c r="D3409" s="22" t="s">
        <v>61</v>
      </c>
      <c r="E3409" s="22" t="s">
        <v>53</v>
      </c>
      <c r="F3409" s="22">
        <v>793</v>
      </c>
      <c r="G3409" s="22">
        <v>95</v>
      </c>
      <c r="H3409" s="22">
        <v>37.08</v>
      </c>
      <c r="I3409" s="22">
        <v>28.71</v>
      </c>
      <c r="J3409" s="22" t="s">
        <v>60</v>
      </c>
      <c r="K3409" s="23">
        <v>263800.78999999998</v>
      </c>
      <c r="L3409" s="23" t="s">
        <v>55</v>
      </c>
      <c r="M3409" s="23" t="s">
        <v>83</v>
      </c>
      <c r="N3409" s="27"/>
      <c r="O3409" s="23" t="s">
        <v>56</v>
      </c>
      <c r="P3409" t="str">
        <f t="shared" si="53"/>
        <v>INSERT INTO @DataTable (Deal, AdvanceDate, PROV, DealPurpose, RateType, BEACON, LTV, TDS, GDS, InsuranceType, PrincipalBalance, OccupancyType, AccountStatus, Closed_Date, DelinquencyBucket) VALUES (3408, '2013-05-15', 'ON', 'Purchase', 'Fixed', 793, 95, 37.08, 28.71, 'HiRatio', 263800.79, 'Owner-Occupied', 'Open', '1900-01-00', 'Current');</v>
      </c>
    </row>
    <row r="3410" spans="1:16" x14ac:dyDescent="0.35">
      <c r="A3410" s="19">
        <v>3409</v>
      </c>
      <c r="B3410" s="18">
        <v>42695</v>
      </c>
      <c r="C3410" s="19" t="s">
        <v>51</v>
      </c>
      <c r="D3410" s="19" t="s">
        <v>52</v>
      </c>
      <c r="E3410" s="19" t="s">
        <v>53</v>
      </c>
      <c r="F3410" s="19">
        <v>741</v>
      </c>
      <c r="G3410" s="19">
        <v>79.930000000000007</v>
      </c>
      <c r="H3410" s="19">
        <v>31.8</v>
      </c>
      <c r="I3410" s="19">
        <v>13.88</v>
      </c>
      <c r="J3410" s="19" t="s">
        <v>54</v>
      </c>
      <c r="K3410" s="20">
        <v>461682.14</v>
      </c>
      <c r="L3410" s="20" t="s">
        <v>55</v>
      </c>
      <c r="M3410" s="20" t="s">
        <v>83</v>
      </c>
      <c r="N3410" s="26"/>
      <c r="O3410" s="20" t="s">
        <v>56</v>
      </c>
      <c r="P3410" t="str">
        <f t="shared" si="53"/>
        <v>INSERT INTO @DataTable (Deal, AdvanceDate, PROV, DealPurpose, RateType, BEACON, LTV, TDS, GDS, InsuranceType, PrincipalBalance, OccupancyType, AccountStatus, Closed_Date, DelinquencyBucket) VALUES (3409, '2016-11-21', 'AB', 'Refinance External', 'Fixed', 741, 79.93, 31.8, 13.88, 'Conv', 461682.14, 'Owner-Occupied', 'Open', '1900-01-00', 'Current');</v>
      </c>
    </row>
    <row r="3411" spans="1:16" x14ac:dyDescent="0.35">
      <c r="A3411" s="22">
        <v>3410</v>
      </c>
      <c r="B3411" s="21">
        <v>41788</v>
      </c>
      <c r="C3411" s="22" t="s">
        <v>57</v>
      </c>
      <c r="D3411" s="22" t="s">
        <v>52</v>
      </c>
      <c r="E3411" s="22" t="s">
        <v>40</v>
      </c>
      <c r="F3411" s="22">
        <v>660</v>
      </c>
      <c r="G3411" s="22">
        <v>80</v>
      </c>
      <c r="H3411" s="22">
        <v>31.98</v>
      </c>
      <c r="I3411" s="22">
        <v>23.99</v>
      </c>
      <c r="J3411" s="22" t="s">
        <v>54</v>
      </c>
      <c r="K3411" s="23">
        <v>0</v>
      </c>
      <c r="L3411" s="23" t="s">
        <v>55</v>
      </c>
      <c r="M3411" s="23" t="s">
        <v>84</v>
      </c>
      <c r="N3411" s="27">
        <v>42563</v>
      </c>
      <c r="O3411" s="23" t="s">
        <v>56</v>
      </c>
      <c r="P3411" t="str">
        <f t="shared" si="53"/>
        <v>INSERT INTO @DataTable (Deal, AdvanceDate, PROV, DealPurpose, RateType, BEACON, LTV, TDS, GDS, InsuranceType, PrincipalBalance, OccupancyType, AccountStatus, Closed_Date, DelinquencyBucket) VALUES (3410, '2014-05-29', 'ON', 'Refinance External', 'ARM', 660, 80, 31.98, 23.99, 'Conv', 0, 'Owner-Occupied', 'Closed', '2016-07-12', 'Current');</v>
      </c>
    </row>
    <row r="3412" spans="1:16" x14ac:dyDescent="0.35">
      <c r="A3412" s="19">
        <v>3411</v>
      </c>
      <c r="B3412" s="18">
        <v>42314</v>
      </c>
      <c r="C3412" s="19" t="s">
        <v>58</v>
      </c>
      <c r="D3412" s="19" t="s">
        <v>61</v>
      </c>
      <c r="E3412" s="19" t="s">
        <v>40</v>
      </c>
      <c r="F3412" s="19">
        <v>744</v>
      </c>
      <c r="G3412" s="19">
        <v>60.44</v>
      </c>
      <c r="H3412" s="19">
        <v>29.64</v>
      </c>
      <c r="I3412" s="19">
        <v>29.52</v>
      </c>
      <c r="J3412" s="19" t="s">
        <v>54</v>
      </c>
      <c r="K3412" s="20">
        <v>607511.68000000005</v>
      </c>
      <c r="L3412" s="20" t="s">
        <v>55</v>
      </c>
      <c r="M3412" s="20" t="s">
        <v>83</v>
      </c>
      <c r="N3412" s="26"/>
      <c r="O3412" s="20" t="s">
        <v>56</v>
      </c>
      <c r="P3412" t="str">
        <f t="shared" si="53"/>
        <v>INSERT INTO @DataTable (Deal, AdvanceDate, PROV, DealPurpose, RateType, BEACON, LTV, TDS, GDS, InsuranceType, PrincipalBalance, OccupancyType, AccountStatus, Closed_Date, DelinquencyBucket) VALUES (3411, '2015-11-06', 'BC', 'Purchase', 'ARM', 744, 60.44, 29.64, 29.52, 'Conv', 607511.68, 'Owner-Occupied', 'Open', '1900-01-00', 'Current');</v>
      </c>
    </row>
    <row r="3413" spans="1:16" x14ac:dyDescent="0.35">
      <c r="A3413" s="22">
        <v>3412</v>
      </c>
      <c r="B3413" s="21">
        <v>40438</v>
      </c>
      <c r="C3413" s="22" t="s">
        <v>57</v>
      </c>
      <c r="D3413" s="22" t="s">
        <v>61</v>
      </c>
      <c r="E3413" s="22" t="s">
        <v>40</v>
      </c>
      <c r="F3413" s="22">
        <v>788</v>
      </c>
      <c r="G3413" s="22">
        <v>80</v>
      </c>
      <c r="H3413" s="22">
        <v>16.989999999999998</v>
      </c>
      <c r="I3413" s="22">
        <v>32.17</v>
      </c>
      <c r="J3413" s="22" t="s">
        <v>54</v>
      </c>
      <c r="K3413" s="23">
        <v>199007.53</v>
      </c>
      <c r="L3413" s="23" t="s">
        <v>62</v>
      </c>
      <c r="M3413" s="23" t="s">
        <v>83</v>
      </c>
      <c r="N3413" s="27"/>
      <c r="O3413" s="23" t="s">
        <v>56</v>
      </c>
      <c r="P3413" t="str">
        <f t="shared" si="53"/>
        <v>INSERT INTO @DataTable (Deal, AdvanceDate, PROV, DealPurpose, RateType, BEACON, LTV, TDS, GDS, InsuranceType, PrincipalBalance, OccupancyType, AccountStatus, Closed_Date, DelinquencyBucket) VALUES (3412, '2010-09-17', 'ON', 'Purchase', 'ARM', 788, 80, 16.99, 32.17, 'Conv', 199007.53, 'Rental', 'Open', '1900-01-00', 'Current');</v>
      </c>
    </row>
    <row r="3414" spans="1:16" x14ac:dyDescent="0.35">
      <c r="A3414" s="19">
        <v>3413</v>
      </c>
      <c r="B3414" s="18">
        <v>40774</v>
      </c>
      <c r="C3414" s="19" t="s">
        <v>57</v>
      </c>
      <c r="D3414" s="19" t="s">
        <v>61</v>
      </c>
      <c r="E3414" s="19" t="s">
        <v>53</v>
      </c>
      <c r="F3414" s="19">
        <v>0</v>
      </c>
      <c r="G3414" s="19">
        <v>90</v>
      </c>
      <c r="H3414" s="19">
        <v>34.869999999999997</v>
      </c>
      <c r="I3414" s="19">
        <v>34.57</v>
      </c>
      <c r="J3414" s="19" t="s">
        <v>60</v>
      </c>
      <c r="K3414" s="20">
        <v>200447.7</v>
      </c>
      <c r="L3414" s="20" t="s">
        <v>55</v>
      </c>
      <c r="M3414" s="20" t="s">
        <v>83</v>
      </c>
      <c r="N3414" s="26"/>
      <c r="O3414" s="20" t="s">
        <v>56</v>
      </c>
      <c r="P3414" t="str">
        <f t="shared" si="53"/>
        <v>INSERT INTO @DataTable (Deal, AdvanceDate, PROV, DealPurpose, RateType, BEACON, LTV, TDS, GDS, InsuranceType, PrincipalBalance, OccupancyType, AccountStatus, Closed_Date, DelinquencyBucket) VALUES (3413, '2011-08-19', 'ON', 'Purchase', 'Fixed', 0, 90, 34.87, 34.57, 'HiRatio', 200447.7, 'Owner-Occupied', 'Open', '1900-01-00', 'Current');</v>
      </c>
    </row>
    <row r="3415" spans="1:16" x14ac:dyDescent="0.35">
      <c r="A3415" s="22">
        <v>3414</v>
      </c>
      <c r="B3415" s="21">
        <v>42599</v>
      </c>
      <c r="C3415" s="22" t="s">
        <v>57</v>
      </c>
      <c r="D3415" s="22" t="s">
        <v>61</v>
      </c>
      <c r="E3415" s="22" t="s">
        <v>53</v>
      </c>
      <c r="F3415" s="22">
        <v>748</v>
      </c>
      <c r="G3415" s="22">
        <v>95</v>
      </c>
      <c r="H3415" s="22">
        <v>42.73</v>
      </c>
      <c r="I3415" s="22">
        <v>31.47</v>
      </c>
      <c r="J3415" s="22" t="s">
        <v>60</v>
      </c>
      <c r="K3415" s="23">
        <v>374431.19</v>
      </c>
      <c r="L3415" s="23" t="s">
        <v>55</v>
      </c>
      <c r="M3415" s="23" t="s">
        <v>83</v>
      </c>
      <c r="N3415" s="27"/>
      <c r="O3415" s="23" t="s">
        <v>56</v>
      </c>
      <c r="P3415" t="str">
        <f t="shared" si="53"/>
        <v>INSERT INTO @DataTable (Deal, AdvanceDate, PROV, DealPurpose, RateType, BEACON, LTV, TDS, GDS, InsuranceType, PrincipalBalance, OccupancyType, AccountStatus, Closed_Date, DelinquencyBucket) VALUES (3414, '2016-08-17', 'ON', 'Purchase', 'Fixed', 748, 95, 42.73, 31.47, 'HiRatio', 374431.19, 'Owner-Occupied', 'Open', '1900-01-00', 'Current');</v>
      </c>
    </row>
    <row r="3416" spans="1:16" x14ac:dyDescent="0.35">
      <c r="A3416" s="19">
        <v>3415</v>
      </c>
      <c r="B3416" s="18">
        <v>41898</v>
      </c>
      <c r="C3416" s="19" t="s">
        <v>57</v>
      </c>
      <c r="D3416" s="19" t="s">
        <v>64</v>
      </c>
      <c r="E3416" s="19" t="s">
        <v>53</v>
      </c>
      <c r="F3416" s="19">
        <v>737</v>
      </c>
      <c r="G3416" s="19">
        <v>95</v>
      </c>
      <c r="H3416" s="19">
        <v>42.59</v>
      </c>
      <c r="I3416" s="19">
        <v>38.75</v>
      </c>
      <c r="J3416" s="19" t="s">
        <v>60</v>
      </c>
      <c r="K3416" s="20">
        <v>0</v>
      </c>
      <c r="L3416" s="20" t="s">
        <v>55</v>
      </c>
      <c r="M3416" s="20" t="s">
        <v>84</v>
      </c>
      <c r="N3416" s="26">
        <v>42464</v>
      </c>
      <c r="O3416" s="20" t="s">
        <v>56</v>
      </c>
      <c r="P3416" t="str">
        <f t="shared" si="53"/>
        <v>INSERT INTO @DataTable (Deal, AdvanceDate, PROV, DealPurpose, RateType, BEACON, LTV, TDS, GDS, InsuranceType, PrincipalBalance, OccupancyType, AccountStatus, Closed_Date, DelinquencyBucket) VALUES (3415, '2014-09-16', 'ON', 'Purchase with Improvements', 'Fixed', 737, 95, 42.59, 38.75, 'HiRatio', 0, 'Owner-Occupied', 'Closed', '2016-04-04', 'Current');</v>
      </c>
    </row>
    <row r="3417" spans="1:16" x14ac:dyDescent="0.35">
      <c r="A3417" s="22">
        <v>3416</v>
      </c>
      <c r="B3417" s="21">
        <v>41946</v>
      </c>
      <c r="C3417" s="22" t="s">
        <v>57</v>
      </c>
      <c r="D3417" s="22" t="s">
        <v>52</v>
      </c>
      <c r="E3417" s="22" t="s">
        <v>53</v>
      </c>
      <c r="F3417" s="22">
        <v>673</v>
      </c>
      <c r="G3417" s="22">
        <v>71.25</v>
      </c>
      <c r="H3417" s="22">
        <v>38.549999999999997</v>
      </c>
      <c r="I3417" s="22">
        <v>18.260000000000002</v>
      </c>
      <c r="J3417" s="22" t="s">
        <v>54</v>
      </c>
      <c r="K3417" s="23">
        <v>271821.19</v>
      </c>
      <c r="L3417" s="23" t="s">
        <v>55</v>
      </c>
      <c r="M3417" s="23" t="s">
        <v>83</v>
      </c>
      <c r="N3417" s="27"/>
      <c r="O3417" s="23" t="s">
        <v>56</v>
      </c>
      <c r="P3417" t="str">
        <f t="shared" si="53"/>
        <v>INSERT INTO @DataTable (Deal, AdvanceDate, PROV, DealPurpose, RateType, BEACON, LTV, TDS, GDS, InsuranceType, PrincipalBalance, OccupancyType, AccountStatus, Closed_Date, DelinquencyBucket) VALUES (3416, '2014-11-03', 'ON', 'Refinance External', 'Fixed', 673, 71.25, 38.55, 18.26, 'Conv', 271821.19, 'Owner-Occupied', 'Open', '1900-01-00', 'Current');</v>
      </c>
    </row>
    <row r="3418" spans="1:16" x14ac:dyDescent="0.35">
      <c r="A3418" s="19">
        <v>3417</v>
      </c>
      <c r="B3418" s="18">
        <v>40840</v>
      </c>
      <c r="C3418" s="19" t="s">
        <v>57</v>
      </c>
      <c r="D3418" s="19" t="s">
        <v>61</v>
      </c>
      <c r="E3418" s="19" t="s">
        <v>53</v>
      </c>
      <c r="F3418" s="19">
        <v>726</v>
      </c>
      <c r="G3418" s="19">
        <v>95</v>
      </c>
      <c r="H3418" s="19">
        <v>30.78</v>
      </c>
      <c r="I3418" s="19">
        <v>21.77</v>
      </c>
      <c r="J3418" s="19" t="s">
        <v>60</v>
      </c>
      <c r="K3418" s="20">
        <v>0</v>
      </c>
      <c r="L3418" s="20" t="s">
        <v>55</v>
      </c>
      <c r="M3418" s="20" t="s">
        <v>84</v>
      </c>
      <c r="N3418" s="26">
        <v>41869</v>
      </c>
      <c r="O3418" s="20" t="s">
        <v>56</v>
      </c>
      <c r="P3418" t="str">
        <f t="shared" si="53"/>
        <v>INSERT INTO @DataTable (Deal, AdvanceDate, PROV, DealPurpose, RateType, BEACON, LTV, TDS, GDS, InsuranceType, PrincipalBalance, OccupancyType, AccountStatus, Closed_Date, DelinquencyBucket) VALUES (3417, '2011-10-24', 'ON', 'Purchase', 'Fixed', 726, 95, 30.78, 21.77, 'HiRatio', 0, 'Owner-Occupied', 'Closed', '2014-08-18', 'Current');</v>
      </c>
    </row>
    <row r="3419" spans="1:16" x14ac:dyDescent="0.35">
      <c r="A3419" s="22">
        <v>3418</v>
      </c>
      <c r="B3419" s="21">
        <v>40518</v>
      </c>
      <c r="C3419" s="22" t="s">
        <v>51</v>
      </c>
      <c r="D3419" s="22" t="s">
        <v>61</v>
      </c>
      <c r="E3419" s="22" t="s">
        <v>53</v>
      </c>
      <c r="F3419" s="22">
        <v>723</v>
      </c>
      <c r="G3419" s="22">
        <v>95</v>
      </c>
      <c r="H3419" s="22">
        <v>40.25</v>
      </c>
      <c r="I3419" s="22">
        <v>36.299999999999997</v>
      </c>
      <c r="J3419" s="22" t="s">
        <v>60</v>
      </c>
      <c r="K3419" s="23">
        <v>263259.34999999998</v>
      </c>
      <c r="L3419" s="23" t="s">
        <v>55</v>
      </c>
      <c r="M3419" s="23" t="s">
        <v>83</v>
      </c>
      <c r="N3419" s="27"/>
      <c r="O3419" s="23" t="s">
        <v>56</v>
      </c>
      <c r="P3419" t="str">
        <f t="shared" si="53"/>
        <v>INSERT INTO @DataTable (Deal, AdvanceDate, PROV, DealPurpose, RateType, BEACON, LTV, TDS, GDS, InsuranceType, PrincipalBalance, OccupancyType, AccountStatus, Closed_Date, DelinquencyBucket) VALUES (3418, '2010-12-06', 'AB', 'Purchase', 'Fixed', 723, 95, 40.25, 36.3, 'HiRatio', 263259.35, 'Owner-Occupied', 'Open', '1900-01-00', 'Current');</v>
      </c>
    </row>
    <row r="3420" spans="1:16" x14ac:dyDescent="0.35">
      <c r="A3420" s="19">
        <v>3419</v>
      </c>
      <c r="B3420" s="18">
        <v>42083</v>
      </c>
      <c r="C3420" s="19" t="s">
        <v>57</v>
      </c>
      <c r="D3420" s="19" t="s">
        <v>61</v>
      </c>
      <c r="E3420" s="19" t="s">
        <v>40</v>
      </c>
      <c r="F3420" s="19">
        <v>791</v>
      </c>
      <c r="G3420" s="19">
        <v>95</v>
      </c>
      <c r="H3420" s="19">
        <v>18.97</v>
      </c>
      <c r="I3420" s="19">
        <v>16.91</v>
      </c>
      <c r="J3420" s="19" t="s">
        <v>60</v>
      </c>
      <c r="K3420" s="20">
        <v>0</v>
      </c>
      <c r="L3420" s="20" t="s">
        <v>55</v>
      </c>
      <c r="M3420" s="20" t="s">
        <v>84</v>
      </c>
      <c r="N3420" s="26">
        <v>42726</v>
      </c>
      <c r="O3420" s="20" t="s">
        <v>56</v>
      </c>
      <c r="P3420" t="str">
        <f t="shared" si="53"/>
        <v>INSERT INTO @DataTable (Deal, AdvanceDate, PROV, DealPurpose, RateType, BEACON, LTV, TDS, GDS, InsuranceType, PrincipalBalance, OccupancyType, AccountStatus, Closed_Date, DelinquencyBucket) VALUES (3419, '2015-03-20', 'ON', 'Purchase', 'ARM', 791, 95, 18.97, 16.91, 'HiRatio', 0, 'Owner-Occupied', 'Closed', '2016-12-22', 'Current');</v>
      </c>
    </row>
    <row r="3421" spans="1:16" x14ac:dyDescent="0.35">
      <c r="A3421" s="22">
        <v>3420</v>
      </c>
      <c r="B3421" s="21">
        <v>41704</v>
      </c>
      <c r="C3421" s="22" t="s">
        <v>57</v>
      </c>
      <c r="D3421" s="22" t="s">
        <v>61</v>
      </c>
      <c r="E3421" s="22" t="s">
        <v>53</v>
      </c>
      <c r="F3421" s="22">
        <v>797</v>
      </c>
      <c r="G3421" s="22">
        <v>68.459999999999994</v>
      </c>
      <c r="H3421" s="22">
        <v>25.28</v>
      </c>
      <c r="I3421" s="22">
        <v>20.75</v>
      </c>
      <c r="J3421" s="22" t="s">
        <v>54</v>
      </c>
      <c r="K3421" s="23">
        <v>281461.94</v>
      </c>
      <c r="L3421" s="23" t="s">
        <v>55</v>
      </c>
      <c r="M3421" s="23" t="s">
        <v>83</v>
      </c>
      <c r="N3421" s="27"/>
      <c r="O3421" s="23" t="s">
        <v>56</v>
      </c>
      <c r="P3421" t="str">
        <f t="shared" si="53"/>
        <v>INSERT INTO @DataTable (Deal, AdvanceDate, PROV, DealPurpose, RateType, BEACON, LTV, TDS, GDS, InsuranceType, PrincipalBalance, OccupancyType, AccountStatus, Closed_Date, DelinquencyBucket) VALUES (3420, '2014-03-06', 'ON', 'Purchase', 'Fixed', 797, 68.46, 25.28, 20.75, 'Conv', 281461.94, 'Owner-Occupied', 'Open', '1900-01-00', 'Current');</v>
      </c>
    </row>
    <row r="3422" spans="1:16" x14ac:dyDescent="0.35">
      <c r="A3422" s="19">
        <v>3421</v>
      </c>
      <c r="B3422" s="18">
        <v>40920</v>
      </c>
      <c r="C3422" s="19" t="s">
        <v>58</v>
      </c>
      <c r="D3422" s="19" t="s">
        <v>61</v>
      </c>
      <c r="E3422" s="19" t="s">
        <v>53</v>
      </c>
      <c r="F3422" s="19">
        <v>757</v>
      </c>
      <c r="G3422" s="19">
        <v>24.07</v>
      </c>
      <c r="H3422" s="19">
        <v>38.869999999999997</v>
      </c>
      <c r="I3422" s="19">
        <v>22.95</v>
      </c>
      <c r="J3422" s="19" t="s">
        <v>54</v>
      </c>
      <c r="K3422" s="20">
        <v>0</v>
      </c>
      <c r="L3422" s="20" t="s">
        <v>55</v>
      </c>
      <c r="M3422" s="20" t="s">
        <v>84</v>
      </c>
      <c r="N3422" s="26">
        <v>42753</v>
      </c>
      <c r="O3422" s="20" t="s">
        <v>56</v>
      </c>
      <c r="P3422" t="str">
        <f t="shared" si="53"/>
        <v>INSERT INTO @DataTable (Deal, AdvanceDate, PROV, DealPurpose, RateType, BEACON, LTV, TDS, GDS, InsuranceType, PrincipalBalance, OccupancyType, AccountStatus, Closed_Date, DelinquencyBucket) VALUES (3421, '2012-01-12', 'BC', 'Purchase', 'Fixed', 757, 24.07, 38.87, 22.95, 'Conv', 0, 'Owner-Occupied', 'Closed', '2017-01-18', 'Current');</v>
      </c>
    </row>
    <row r="3423" spans="1:16" x14ac:dyDescent="0.35">
      <c r="A3423" s="22">
        <v>3422</v>
      </c>
      <c r="B3423" s="21">
        <v>42073</v>
      </c>
      <c r="C3423" s="22" t="s">
        <v>51</v>
      </c>
      <c r="D3423" s="22" t="s">
        <v>59</v>
      </c>
      <c r="E3423" s="22" t="s">
        <v>40</v>
      </c>
      <c r="F3423" s="22">
        <v>804</v>
      </c>
      <c r="G3423" s="22">
        <v>39.19</v>
      </c>
      <c r="H3423" s="22">
        <v>19.18</v>
      </c>
      <c r="I3423" s="22">
        <v>9.83</v>
      </c>
      <c r="J3423" s="22" t="s">
        <v>54</v>
      </c>
      <c r="K3423" s="23">
        <v>144958.13</v>
      </c>
      <c r="L3423" s="23" t="s">
        <v>55</v>
      </c>
      <c r="M3423" s="23" t="s">
        <v>83</v>
      </c>
      <c r="N3423" s="27"/>
      <c r="O3423" s="23" t="s">
        <v>56</v>
      </c>
      <c r="P3423" t="str">
        <f t="shared" si="53"/>
        <v>INSERT INTO @DataTable (Deal, AdvanceDate, PROV, DealPurpose, RateType, BEACON, LTV, TDS, GDS, InsuranceType, PrincipalBalance, OccupancyType, AccountStatus, Closed_Date, DelinquencyBucket) VALUES (3422, '2015-03-10', 'AB', 'Transfer', 'ARM', 804, 39.19, 19.18, 9.83, 'Conv', 144958.13, 'Owner-Occupied', 'Open', '1900-01-00', 'Current');</v>
      </c>
    </row>
    <row r="3424" spans="1:16" x14ac:dyDescent="0.35">
      <c r="A3424" s="19">
        <v>3423</v>
      </c>
      <c r="B3424" s="18">
        <v>40899</v>
      </c>
      <c r="C3424" s="19" t="s">
        <v>57</v>
      </c>
      <c r="D3424" s="19" t="s">
        <v>64</v>
      </c>
      <c r="E3424" s="19" t="s">
        <v>53</v>
      </c>
      <c r="F3424" s="19">
        <v>697</v>
      </c>
      <c r="G3424" s="19">
        <v>95</v>
      </c>
      <c r="H3424" s="19">
        <v>42.72</v>
      </c>
      <c r="I3424" s="19">
        <v>14.39</v>
      </c>
      <c r="J3424" s="19" t="s">
        <v>60</v>
      </c>
      <c r="K3424" s="20">
        <v>0</v>
      </c>
      <c r="L3424" s="20" t="s">
        <v>55</v>
      </c>
      <c r="M3424" s="20" t="s">
        <v>84</v>
      </c>
      <c r="N3424" s="26">
        <v>41486</v>
      </c>
      <c r="O3424" s="20" t="s">
        <v>56</v>
      </c>
      <c r="P3424" t="str">
        <f t="shared" si="53"/>
        <v>INSERT INTO @DataTable (Deal, AdvanceDate, PROV, DealPurpose, RateType, BEACON, LTV, TDS, GDS, InsuranceType, PrincipalBalance, OccupancyType, AccountStatus, Closed_Date, DelinquencyBucket) VALUES (3423, '2011-12-22', 'ON', 'Purchase with Improvements', 'Fixed', 697, 95, 42.72, 14.39, 'HiRatio', 0, 'Owner-Occupied', 'Closed', '2013-07-31', 'Current');</v>
      </c>
    </row>
    <row r="3425" spans="1:16" x14ac:dyDescent="0.35">
      <c r="A3425" s="22">
        <v>3424</v>
      </c>
      <c r="B3425" s="21">
        <v>40512</v>
      </c>
      <c r="C3425" s="22" t="s">
        <v>57</v>
      </c>
      <c r="D3425" s="22" t="s">
        <v>61</v>
      </c>
      <c r="E3425" s="22" t="s">
        <v>53</v>
      </c>
      <c r="F3425" s="22">
        <v>667</v>
      </c>
      <c r="G3425" s="22">
        <v>39.22</v>
      </c>
      <c r="H3425" s="22">
        <v>24.21</v>
      </c>
      <c r="I3425" s="22">
        <v>25.18</v>
      </c>
      <c r="J3425" s="22" t="s">
        <v>54</v>
      </c>
      <c r="K3425" s="23">
        <v>0</v>
      </c>
      <c r="L3425" s="23" t="s">
        <v>55</v>
      </c>
      <c r="M3425" s="23" t="s">
        <v>84</v>
      </c>
      <c r="N3425" s="27">
        <v>41395</v>
      </c>
      <c r="O3425" s="23" t="s">
        <v>56</v>
      </c>
      <c r="P3425" t="str">
        <f t="shared" si="53"/>
        <v>INSERT INTO @DataTable (Deal, AdvanceDate, PROV, DealPurpose, RateType, BEACON, LTV, TDS, GDS, InsuranceType, PrincipalBalance, OccupancyType, AccountStatus, Closed_Date, DelinquencyBucket) VALUES (3424, '2010-11-30', 'ON', 'Purchase', 'Fixed', 667, 39.22, 24.21, 25.18, 'Conv', 0, 'Owner-Occupied', 'Closed', '2013-05-01', 'Current');</v>
      </c>
    </row>
    <row r="3426" spans="1:16" x14ac:dyDescent="0.35">
      <c r="A3426" s="19">
        <v>3425</v>
      </c>
      <c r="B3426" s="18">
        <v>40359</v>
      </c>
      <c r="C3426" s="19" t="s">
        <v>57</v>
      </c>
      <c r="D3426" s="19" t="s">
        <v>61</v>
      </c>
      <c r="E3426" s="19" t="s">
        <v>40</v>
      </c>
      <c r="F3426" s="19">
        <v>724</v>
      </c>
      <c r="G3426" s="19">
        <v>90</v>
      </c>
      <c r="H3426" s="19">
        <v>33.79</v>
      </c>
      <c r="I3426" s="19">
        <v>33.619999999999997</v>
      </c>
      <c r="J3426" s="19" t="s">
        <v>60</v>
      </c>
      <c r="K3426" s="20">
        <v>113882.63</v>
      </c>
      <c r="L3426" s="20" t="s">
        <v>55</v>
      </c>
      <c r="M3426" s="20" t="s">
        <v>83</v>
      </c>
      <c r="N3426" s="26"/>
      <c r="O3426" s="20" t="s">
        <v>56</v>
      </c>
      <c r="P3426" t="str">
        <f t="shared" si="53"/>
        <v>INSERT INTO @DataTable (Deal, AdvanceDate, PROV, DealPurpose, RateType, BEACON, LTV, TDS, GDS, InsuranceType, PrincipalBalance, OccupancyType, AccountStatus, Closed_Date, DelinquencyBucket) VALUES (3425, '2010-06-30', 'ON', 'Purchase', 'ARM', 724, 90, 33.79, 33.62, 'HiRatio', 113882.63, 'Owner-Occupied', 'Open', '1900-01-00', 'Current');</v>
      </c>
    </row>
    <row r="3427" spans="1:16" x14ac:dyDescent="0.35">
      <c r="A3427" s="22">
        <v>3426</v>
      </c>
      <c r="B3427" s="21">
        <v>41568</v>
      </c>
      <c r="C3427" s="22" t="s">
        <v>70</v>
      </c>
      <c r="D3427" s="22" t="s">
        <v>61</v>
      </c>
      <c r="E3427" s="22" t="s">
        <v>53</v>
      </c>
      <c r="F3427" s="22">
        <v>796</v>
      </c>
      <c r="G3427" s="22">
        <v>87.67</v>
      </c>
      <c r="H3427" s="22">
        <v>34.270000000000003</v>
      </c>
      <c r="I3427" s="22">
        <v>34.24</v>
      </c>
      <c r="J3427" s="22" t="s">
        <v>60</v>
      </c>
      <c r="K3427" s="23">
        <v>88159.08</v>
      </c>
      <c r="L3427" s="23" t="s">
        <v>55</v>
      </c>
      <c r="M3427" s="23" t="s">
        <v>83</v>
      </c>
      <c r="N3427" s="27"/>
      <c r="O3427" s="23" t="s">
        <v>56</v>
      </c>
      <c r="P3427" t="str">
        <f t="shared" si="53"/>
        <v>INSERT INTO @DataTable (Deal, AdvanceDate, PROV, DealPurpose, RateType, BEACON, LTV, TDS, GDS, InsuranceType, PrincipalBalance, OccupancyType, AccountStatus, Closed_Date, DelinquencyBucket) VALUES (3426, '2013-10-21', 'NB', 'Purchase', 'Fixed', 796, 87.67, 34.27, 34.24, 'HiRatio', 88159.08, 'Owner-Occupied', 'Open', '1900-01-00', 'Current');</v>
      </c>
    </row>
    <row r="3428" spans="1:16" x14ac:dyDescent="0.35">
      <c r="A3428" s="19">
        <v>3427</v>
      </c>
      <c r="B3428" s="18">
        <v>41547</v>
      </c>
      <c r="C3428" s="19" t="s">
        <v>57</v>
      </c>
      <c r="D3428" s="19" t="s">
        <v>52</v>
      </c>
      <c r="E3428" s="19" t="s">
        <v>53</v>
      </c>
      <c r="F3428" s="19">
        <v>799</v>
      </c>
      <c r="G3428" s="19">
        <v>87.35</v>
      </c>
      <c r="H3428" s="19">
        <v>35.79</v>
      </c>
      <c r="I3428" s="19">
        <v>32.08</v>
      </c>
      <c r="J3428" s="19" t="s">
        <v>54</v>
      </c>
      <c r="K3428" s="20">
        <v>0</v>
      </c>
      <c r="L3428" s="20" t="s">
        <v>55</v>
      </c>
      <c r="M3428" s="20" t="s">
        <v>84</v>
      </c>
      <c r="N3428" s="26">
        <v>42667</v>
      </c>
      <c r="O3428" s="20" t="s">
        <v>56</v>
      </c>
      <c r="P3428" t="str">
        <f t="shared" si="53"/>
        <v>INSERT INTO @DataTable (Deal, AdvanceDate, PROV, DealPurpose, RateType, BEACON, LTV, TDS, GDS, InsuranceType, PrincipalBalance, OccupancyType, AccountStatus, Closed_Date, DelinquencyBucket) VALUES (3427, '2013-09-30', 'ON', 'Refinance External', 'Fixed', 799, 87.35, 35.79, 32.08, 'Conv', 0, 'Owner-Occupied', 'Closed', '2016-10-24', 'Current');</v>
      </c>
    </row>
    <row r="3429" spans="1:16" x14ac:dyDescent="0.35">
      <c r="A3429" s="22">
        <v>3428</v>
      </c>
      <c r="B3429" s="21">
        <v>41122</v>
      </c>
      <c r="C3429" s="22" t="s">
        <v>57</v>
      </c>
      <c r="D3429" s="22" t="s">
        <v>61</v>
      </c>
      <c r="E3429" s="22" t="s">
        <v>40</v>
      </c>
      <c r="F3429" s="22">
        <v>733</v>
      </c>
      <c r="G3429" s="22">
        <v>80</v>
      </c>
      <c r="H3429" s="22">
        <v>36.450000000000003</v>
      </c>
      <c r="I3429" s="22">
        <v>16.850000000000001</v>
      </c>
      <c r="J3429" s="22" t="s">
        <v>54</v>
      </c>
      <c r="K3429" s="23">
        <v>0</v>
      </c>
      <c r="L3429" s="23" t="s">
        <v>55</v>
      </c>
      <c r="M3429" s="23" t="s">
        <v>84</v>
      </c>
      <c r="N3429" s="27">
        <v>41775</v>
      </c>
      <c r="O3429" s="23" t="s">
        <v>56</v>
      </c>
      <c r="P3429" t="str">
        <f t="shared" si="53"/>
        <v>INSERT INTO @DataTable (Deal, AdvanceDate, PROV, DealPurpose, RateType, BEACON, LTV, TDS, GDS, InsuranceType, PrincipalBalance, OccupancyType, AccountStatus, Closed_Date, DelinquencyBucket) VALUES (3428, '2012-08-01', 'ON', 'Purchase', 'ARM', 733, 80, 36.45, 16.85, 'Conv', 0, 'Owner-Occupied', 'Closed', '2014-05-16', 'Current');</v>
      </c>
    </row>
    <row r="3430" spans="1:16" x14ac:dyDescent="0.35">
      <c r="A3430" s="19">
        <v>3429</v>
      </c>
      <c r="B3430" s="18">
        <v>41270</v>
      </c>
      <c r="C3430" s="19" t="s">
        <v>51</v>
      </c>
      <c r="D3430" s="19" t="s">
        <v>52</v>
      </c>
      <c r="E3430" s="19" t="s">
        <v>53</v>
      </c>
      <c r="F3430" s="19">
        <v>777</v>
      </c>
      <c r="G3430" s="19">
        <v>39.47</v>
      </c>
      <c r="H3430" s="19">
        <v>17.13</v>
      </c>
      <c r="I3430" s="19">
        <v>17.13</v>
      </c>
      <c r="J3430" s="19" t="s">
        <v>54</v>
      </c>
      <c r="K3430" s="20">
        <v>126169.03</v>
      </c>
      <c r="L3430" s="20" t="s">
        <v>55</v>
      </c>
      <c r="M3430" s="20" t="s">
        <v>83</v>
      </c>
      <c r="N3430" s="26"/>
      <c r="O3430" s="20" t="s">
        <v>56</v>
      </c>
      <c r="P3430" t="str">
        <f t="shared" si="53"/>
        <v>INSERT INTO @DataTable (Deal, AdvanceDate, PROV, DealPurpose, RateType, BEACON, LTV, TDS, GDS, InsuranceType, PrincipalBalance, OccupancyType, AccountStatus, Closed_Date, DelinquencyBucket) VALUES (3429, '2012-12-27', 'AB', 'Refinance External', 'Fixed', 777, 39.47, 17.13, 17.13, 'Conv', 126169.03, 'Owner-Occupied', 'Open', '1900-01-00', 'Current');</v>
      </c>
    </row>
    <row r="3431" spans="1:16" x14ac:dyDescent="0.35">
      <c r="A3431" s="22">
        <v>3430</v>
      </c>
      <c r="B3431" s="21">
        <v>40855</v>
      </c>
      <c r="C3431" s="22" t="s">
        <v>58</v>
      </c>
      <c r="D3431" s="22" t="s">
        <v>52</v>
      </c>
      <c r="E3431" s="22" t="s">
        <v>40</v>
      </c>
      <c r="F3431" s="22">
        <v>671</v>
      </c>
      <c r="G3431" s="22">
        <v>69.86</v>
      </c>
      <c r="H3431" s="22">
        <v>39.56</v>
      </c>
      <c r="I3431" s="22">
        <v>40.32</v>
      </c>
      <c r="J3431" s="22" t="s">
        <v>54</v>
      </c>
      <c r="K3431" s="23">
        <v>661376.29</v>
      </c>
      <c r="L3431" s="23" t="s">
        <v>55</v>
      </c>
      <c r="M3431" s="23" t="s">
        <v>83</v>
      </c>
      <c r="N3431" s="27"/>
      <c r="O3431" s="23" t="s">
        <v>56</v>
      </c>
      <c r="P3431" t="str">
        <f t="shared" si="53"/>
        <v>INSERT INTO @DataTable (Deal, AdvanceDate, PROV, DealPurpose, RateType, BEACON, LTV, TDS, GDS, InsuranceType, PrincipalBalance, OccupancyType, AccountStatus, Closed_Date, DelinquencyBucket) VALUES (3430, '2011-11-08', 'BC', 'Refinance External', 'ARM', 671, 69.86, 39.56, 40.32, 'Conv', 661376.29, 'Owner-Occupied', 'Open', '1900-01-00', 'Current');</v>
      </c>
    </row>
    <row r="3432" spans="1:16" x14ac:dyDescent="0.35">
      <c r="A3432" s="19">
        <v>3431</v>
      </c>
      <c r="B3432" s="18">
        <v>41576</v>
      </c>
      <c r="C3432" s="19" t="s">
        <v>58</v>
      </c>
      <c r="D3432" s="19" t="s">
        <v>61</v>
      </c>
      <c r="E3432" s="19" t="s">
        <v>53</v>
      </c>
      <c r="F3432" s="19">
        <v>704</v>
      </c>
      <c r="G3432" s="19">
        <v>95</v>
      </c>
      <c r="H3432" s="19">
        <v>40</v>
      </c>
      <c r="I3432" s="19">
        <v>26.4</v>
      </c>
      <c r="J3432" s="19" t="s">
        <v>60</v>
      </c>
      <c r="K3432" s="20">
        <v>0</v>
      </c>
      <c r="L3432" s="20" t="s">
        <v>55</v>
      </c>
      <c r="M3432" s="20" t="s">
        <v>84</v>
      </c>
      <c r="N3432" s="26">
        <v>42605</v>
      </c>
      <c r="O3432" s="20" t="s">
        <v>56</v>
      </c>
      <c r="P3432" t="str">
        <f t="shared" si="53"/>
        <v>INSERT INTO @DataTable (Deal, AdvanceDate, PROV, DealPurpose, RateType, BEACON, LTV, TDS, GDS, InsuranceType, PrincipalBalance, OccupancyType, AccountStatus, Closed_Date, DelinquencyBucket) VALUES (3431, '2013-10-29', 'BC', 'Purchase', 'Fixed', 704, 95, 40, 26.4, 'HiRatio', 0, 'Owner-Occupied', 'Closed', '2016-08-23', 'Current');</v>
      </c>
    </row>
    <row r="3433" spans="1:16" x14ac:dyDescent="0.35">
      <c r="A3433" s="22">
        <v>3432</v>
      </c>
      <c r="B3433" s="21">
        <v>42704</v>
      </c>
      <c r="C3433" s="22" t="s">
        <v>51</v>
      </c>
      <c r="D3433" s="22" t="s">
        <v>61</v>
      </c>
      <c r="E3433" s="22" t="s">
        <v>53</v>
      </c>
      <c r="F3433" s="22">
        <v>793</v>
      </c>
      <c r="G3433" s="22">
        <v>95</v>
      </c>
      <c r="H3433" s="22">
        <v>41.33</v>
      </c>
      <c r="I3433" s="22">
        <v>31.54</v>
      </c>
      <c r="J3433" s="22" t="s">
        <v>60</v>
      </c>
      <c r="K3433" s="23">
        <v>264665.71000000002</v>
      </c>
      <c r="L3433" s="23" t="s">
        <v>55</v>
      </c>
      <c r="M3433" s="23" t="s">
        <v>83</v>
      </c>
      <c r="N3433" s="27"/>
      <c r="O3433" s="23" t="s">
        <v>56</v>
      </c>
      <c r="P3433" t="str">
        <f t="shared" si="53"/>
        <v>INSERT INTO @DataTable (Deal, AdvanceDate, PROV, DealPurpose, RateType, BEACON, LTV, TDS, GDS, InsuranceType, PrincipalBalance, OccupancyType, AccountStatus, Closed_Date, DelinquencyBucket) VALUES (3432, '2016-11-30', 'AB', 'Purchase', 'Fixed', 793, 95, 41.33, 31.54, 'HiRatio', 264665.71, 'Owner-Occupied', 'Open', '1900-01-00', 'Current');</v>
      </c>
    </row>
    <row r="3434" spans="1:16" x14ac:dyDescent="0.35">
      <c r="A3434" s="19">
        <v>3433</v>
      </c>
      <c r="B3434" s="18">
        <v>40871</v>
      </c>
      <c r="C3434" s="19" t="s">
        <v>57</v>
      </c>
      <c r="D3434" s="19" t="s">
        <v>61</v>
      </c>
      <c r="E3434" s="19" t="s">
        <v>53</v>
      </c>
      <c r="F3434" s="19">
        <v>811</v>
      </c>
      <c r="G3434" s="19">
        <v>90</v>
      </c>
      <c r="H3434" s="19">
        <v>25.23</v>
      </c>
      <c r="I3434" s="19">
        <v>23.62</v>
      </c>
      <c r="J3434" s="19" t="s">
        <v>60</v>
      </c>
      <c r="K3434" s="20">
        <v>214882.29</v>
      </c>
      <c r="L3434" s="20" t="s">
        <v>55</v>
      </c>
      <c r="M3434" s="20" t="s">
        <v>83</v>
      </c>
      <c r="N3434" s="26"/>
      <c r="O3434" s="20" t="s">
        <v>56</v>
      </c>
      <c r="P3434" t="str">
        <f t="shared" si="53"/>
        <v>INSERT INTO @DataTable (Deal, AdvanceDate, PROV, DealPurpose, RateType, BEACON, LTV, TDS, GDS, InsuranceType, PrincipalBalance, OccupancyType, AccountStatus, Closed_Date, DelinquencyBucket) VALUES (3433, '2011-11-24', 'ON', 'Purchase', 'Fixed', 811, 90, 25.23, 23.62, 'HiRatio', 214882.29, 'Owner-Occupied', 'Open', '1900-01-00', 'Current');</v>
      </c>
    </row>
    <row r="3435" spans="1:16" x14ac:dyDescent="0.35">
      <c r="A3435" s="22">
        <v>3434</v>
      </c>
      <c r="B3435" s="21">
        <v>42100</v>
      </c>
      <c r="C3435" s="22" t="s">
        <v>58</v>
      </c>
      <c r="D3435" s="22" t="s">
        <v>61</v>
      </c>
      <c r="E3435" s="22" t="s">
        <v>53</v>
      </c>
      <c r="F3435" s="22">
        <v>740</v>
      </c>
      <c r="G3435" s="22">
        <v>95</v>
      </c>
      <c r="H3435" s="22">
        <v>35.950000000000003</v>
      </c>
      <c r="I3435" s="22">
        <v>30.82</v>
      </c>
      <c r="J3435" s="22" t="s">
        <v>60</v>
      </c>
      <c r="K3435" s="23">
        <v>111678.46</v>
      </c>
      <c r="L3435" s="23" t="s">
        <v>55</v>
      </c>
      <c r="M3435" s="23" t="s">
        <v>83</v>
      </c>
      <c r="N3435" s="27"/>
      <c r="O3435" s="23" t="s">
        <v>56</v>
      </c>
      <c r="P3435" t="str">
        <f t="shared" si="53"/>
        <v>INSERT INTO @DataTable (Deal, AdvanceDate, PROV, DealPurpose, RateType, BEACON, LTV, TDS, GDS, InsuranceType, PrincipalBalance, OccupancyType, AccountStatus, Closed_Date, DelinquencyBucket) VALUES (3434, '2015-04-06', 'BC', 'Purchase', 'Fixed', 740, 95, 35.95, 30.82, 'HiRatio', 111678.46, 'Owner-Occupied', 'Open', '1900-01-00', 'Current');</v>
      </c>
    </row>
    <row r="3436" spans="1:16" x14ac:dyDescent="0.35">
      <c r="A3436" s="19">
        <v>3435</v>
      </c>
      <c r="B3436" s="18">
        <v>42555</v>
      </c>
      <c r="C3436" s="19" t="s">
        <v>57</v>
      </c>
      <c r="D3436" s="19" t="s">
        <v>52</v>
      </c>
      <c r="E3436" s="19" t="s">
        <v>40</v>
      </c>
      <c r="F3436" s="19">
        <v>707</v>
      </c>
      <c r="G3436" s="19">
        <v>52.24</v>
      </c>
      <c r="H3436" s="19">
        <v>20.99</v>
      </c>
      <c r="I3436" s="19">
        <v>20.99</v>
      </c>
      <c r="J3436" s="19" t="s">
        <v>54</v>
      </c>
      <c r="K3436" s="20">
        <v>343849.98</v>
      </c>
      <c r="L3436" s="20" t="s">
        <v>55</v>
      </c>
      <c r="M3436" s="20" t="s">
        <v>83</v>
      </c>
      <c r="N3436" s="26"/>
      <c r="O3436" s="20" t="s">
        <v>56</v>
      </c>
      <c r="P3436" t="str">
        <f t="shared" si="53"/>
        <v>INSERT INTO @DataTable (Deal, AdvanceDate, PROV, DealPurpose, RateType, BEACON, LTV, TDS, GDS, InsuranceType, PrincipalBalance, OccupancyType, AccountStatus, Closed_Date, DelinquencyBucket) VALUES (3435, '2016-07-04', 'ON', 'Refinance External', 'ARM', 707, 52.24, 20.99, 20.99, 'Conv', 343849.98, 'Owner-Occupied', 'Open', '1900-01-00', 'Current');</v>
      </c>
    </row>
    <row r="3437" spans="1:16" x14ac:dyDescent="0.35">
      <c r="A3437" s="22">
        <v>3436</v>
      </c>
      <c r="B3437" s="21">
        <v>40815</v>
      </c>
      <c r="C3437" s="22" t="s">
        <v>57</v>
      </c>
      <c r="D3437" s="22" t="s">
        <v>61</v>
      </c>
      <c r="E3437" s="22" t="s">
        <v>40</v>
      </c>
      <c r="F3437" s="22">
        <v>797</v>
      </c>
      <c r="G3437" s="22">
        <v>95</v>
      </c>
      <c r="H3437" s="22">
        <v>30.44</v>
      </c>
      <c r="I3437" s="22">
        <v>29.64</v>
      </c>
      <c r="J3437" s="22" t="s">
        <v>60</v>
      </c>
      <c r="K3437" s="23">
        <v>150096.54999999999</v>
      </c>
      <c r="L3437" s="23" t="s">
        <v>55</v>
      </c>
      <c r="M3437" s="23" t="s">
        <v>83</v>
      </c>
      <c r="N3437" s="27"/>
      <c r="O3437" s="23" t="s">
        <v>56</v>
      </c>
      <c r="P3437" t="str">
        <f t="shared" si="53"/>
        <v>INSERT INTO @DataTable (Deal, AdvanceDate, PROV, DealPurpose, RateType, BEACON, LTV, TDS, GDS, InsuranceType, PrincipalBalance, OccupancyType, AccountStatus, Closed_Date, DelinquencyBucket) VALUES (3436, '2011-09-29', 'ON', 'Purchase', 'ARM', 797, 95, 30.44, 29.64, 'HiRatio', 150096.55, 'Owner-Occupied', 'Open', '1900-01-00', 'Current');</v>
      </c>
    </row>
    <row r="3438" spans="1:16" x14ac:dyDescent="0.35">
      <c r="A3438" s="19">
        <v>3437</v>
      </c>
      <c r="B3438" s="18">
        <v>41782</v>
      </c>
      <c r="C3438" s="19" t="s">
        <v>57</v>
      </c>
      <c r="D3438" s="19" t="s">
        <v>61</v>
      </c>
      <c r="E3438" s="19" t="s">
        <v>40</v>
      </c>
      <c r="F3438" s="19">
        <v>772</v>
      </c>
      <c r="G3438" s="19">
        <v>85</v>
      </c>
      <c r="H3438" s="19">
        <v>34.26</v>
      </c>
      <c r="I3438" s="19">
        <v>31.2</v>
      </c>
      <c r="J3438" s="19" t="s">
        <v>60</v>
      </c>
      <c r="K3438" s="20">
        <v>0</v>
      </c>
      <c r="L3438" s="20" t="s">
        <v>55</v>
      </c>
      <c r="M3438" s="20" t="s">
        <v>84</v>
      </c>
      <c r="N3438" s="26">
        <v>42723</v>
      </c>
      <c r="O3438" s="20" t="s">
        <v>56</v>
      </c>
      <c r="P3438" t="str">
        <f t="shared" si="53"/>
        <v>INSERT INTO @DataTable (Deal, AdvanceDate, PROV, DealPurpose, RateType, BEACON, LTV, TDS, GDS, InsuranceType, PrincipalBalance, OccupancyType, AccountStatus, Closed_Date, DelinquencyBucket) VALUES (3437, '2014-05-23', 'ON', 'Purchase', 'ARM', 772, 85, 34.26, 31.2, 'HiRatio', 0, 'Owner-Occupied', 'Closed', '2016-12-19', 'Current');</v>
      </c>
    </row>
    <row r="3439" spans="1:16" x14ac:dyDescent="0.35">
      <c r="A3439" s="22">
        <v>3438</v>
      </c>
      <c r="B3439" s="21">
        <v>40497</v>
      </c>
      <c r="C3439" s="22" t="s">
        <v>78</v>
      </c>
      <c r="D3439" s="22" t="s">
        <v>61</v>
      </c>
      <c r="E3439" s="22" t="s">
        <v>53</v>
      </c>
      <c r="F3439" s="22">
        <v>712</v>
      </c>
      <c r="G3439" s="22">
        <v>95</v>
      </c>
      <c r="H3439" s="22">
        <v>39.409999999999997</v>
      </c>
      <c r="I3439" s="22">
        <v>27.39</v>
      </c>
      <c r="J3439" s="22" t="s">
        <v>60</v>
      </c>
      <c r="K3439" s="23">
        <v>0</v>
      </c>
      <c r="L3439" s="23" t="s">
        <v>55</v>
      </c>
      <c r="M3439" s="23" t="s">
        <v>84</v>
      </c>
      <c r="N3439" s="27">
        <v>42355</v>
      </c>
      <c r="O3439" s="23" t="s">
        <v>56</v>
      </c>
      <c r="P3439" t="str">
        <f t="shared" si="53"/>
        <v>INSERT INTO @DataTable (Deal, AdvanceDate, PROV, DealPurpose, RateType, BEACON, LTV, TDS, GDS, InsuranceType, PrincipalBalance, OccupancyType, AccountStatus, Closed_Date, DelinquencyBucket) VALUES (3438, '2010-11-15', 'NL', 'Purchase', 'Fixed', 712, 95, 39.41, 27.39, 'HiRatio', 0, 'Owner-Occupied', 'Closed', '2015-12-17', 'Current');</v>
      </c>
    </row>
    <row r="3440" spans="1:16" x14ac:dyDescent="0.35">
      <c r="A3440" s="19">
        <v>3439</v>
      </c>
      <c r="B3440" s="18">
        <v>41059</v>
      </c>
      <c r="C3440" s="19" t="s">
        <v>57</v>
      </c>
      <c r="D3440" s="19" t="s">
        <v>52</v>
      </c>
      <c r="E3440" s="19" t="s">
        <v>53</v>
      </c>
      <c r="F3440" s="19">
        <v>655</v>
      </c>
      <c r="G3440" s="19">
        <v>80</v>
      </c>
      <c r="H3440" s="19">
        <v>22.02</v>
      </c>
      <c r="I3440" s="19">
        <v>22.02</v>
      </c>
      <c r="J3440" s="19" t="s">
        <v>54</v>
      </c>
      <c r="K3440" s="20">
        <v>108105.99</v>
      </c>
      <c r="L3440" s="20" t="s">
        <v>55</v>
      </c>
      <c r="M3440" s="20" t="s">
        <v>83</v>
      </c>
      <c r="N3440" s="26"/>
      <c r="O3440" s="20" t="s">
        <v>56</v>
      </c>
      <c r="P3440" t="str">
        <f t="shared" si="53"/>
        <v>INSERT INTO @DataTable (Deal, AdvanceDate, PROV, DealPurpose, RateType, BEACON, LTV, TDS, GDS, InsuranceType, PrincipalBalance, OccupancyType, AccountStatus, Closed_Date, DelinquencyBucket) VALUES (3439, '2012-05-30', 'ON', 'Refinance External', 'Fixed', 655, 80, 22.02, 22.02, 'Conv', 108105.99, 'Owner-Occupied', 'Open', '1900-01-00', 'Current');</v>
      </c>
    </row>
    <row r="3441" spans="1:16" x14ac:dyDescent="0.35">
      <c r="A3441" s="22">
        <v>3440</v>
      </c>
      <c r="B3441" s="21">
        <v>41057</v>
      </c>
      <c r="C3441" s="22" t="s">
        <v>57</v>
      </c>
      <c r="D3441" s="22" t="s">
        <v>61</v>
      </c>
      <c r="E3441" s="22" t="s">
        <v>40</v>
      </c>
      <c r="F3441" s="22">
        <v>829</v>
      </c>
      <c r="G3441" s="22">
        <v>75</v>
      </c>
      <c r="H3441" s="22">
        <v>40.33</v>
      </c>
      <c r="I3441" s="22">
        <v>40.33</v>
      </c>
      <c r="J3441" s="22" t="s">
        <v>54</v>
      </c>
      <c r="K3441" s="23">
        <v>0</v>
      </c>
      <c r="L3441" s="23" t="s">
        <v>55</v>
      </c>
      <c r="M3441" s="23" t="s">
        <v>84</v>
      </c>
      <c r="N3441" s="27">
        <v>42487</v>
      </c>
      <c r="O3441" s="23" t="s">
        <v>56</v>
      </c>
      <c r="P3441" t="str">
        <f t="shared" si="53"/>
        <v>INSERT INTO @DataTable (Deal, AdvanceDate, PROV, DealPurpose, RateType, BEACON, LTV, TDS, GDS, InsuranceType, PrincipalBalance, OccupancyType, AccountStatus, Closed_Date, DelinquencyBucket) VALUES (3440, '2012-05-28', 'ON', 'Purchase', 'ARM', 829, 75, 40.33, 40.33, 'Conv', 0, 'Owner-Occupied', 'Closed', '2016-04-27', 'Current');</v>
      </c>
    </row>
    <row r="3442" spans="1:16" x14ac:dyDescent="0.35">
      <c r="A3442" s="19">
        <v>3441</v>
      </c>
      <c r="B3442" s="18">
        <v>40480</v>
      </c>
      <c r="C3442" s="19" t="s">
        <v>51</v>
      </c>
      <c r="D3442" s="19" t="s">
        <v>79</v>
      </c>
      <c r="E3442" s="19" t="s">
        <v>53</v>
      </c>
      <c r="F3442" s="19">
        <v>817</v>
      </c>
      <c r="G3442" s="19">
        <v>44.44</v>
      </c>
      <c r="H3442" s="19">
        <v>34.19</v>
      </c>
      <c r="I3442" s="19">
        <v>33.4</v>
      </c>
      <c r="J3442" s="19" t="s">
        <v>54</v>
      </c>
      <c r="K3442" s="20">
        <v>0</v>
      </c>
      <c r="L3442" s="20" t="s">
        <v>55</v>
      </c>
      <c r="M3442" s="20" t="s">
        <v>84</v>
      </c>
      <c r="N3442" s="26">
        <v>40662</v>
      </c>
      <c r="O3442" s="20" t="s">
        <v>56</v>
      </c>
      <c r="P3442" t="str">
        <f t="shared" si="53"/>
        <v>INSERT INTO @DataTable (Deal, AdvanceDate, PROV, DealPurpose, RateType, BEACON, LTV, TDS, GDS, InsuranceType, PrincipalBalance, OccupancyType, AccountStatus, Closed_Date, DelinquencyBucket) VALUES (3441, '2010-10-29', 'AB', 'ETO External', 'Fixed', 817, 44.44, 34.19, 33.4, 'Conv', 0, 'Owner-Occupied', 'Closed', '2011-04-29', 'Current');</v>
      </c>
    </row>
    <row r="3443" spans="1:16" x14ac:dyDescent="0.35">
      <c r="A3443" s="22">
        <v>3442</v>
      </c>
      <c r="B3443" s="21">
        <v>42123</v>
      </c>
      <c r="C3443" s="22" t="s">
        <v>58</v>
      </c>
      <c r="D3443" s="22" t="s">
        <v>61</v>
      </c>
      <c r="E3443" s="22" t="s">
        <v>40</v>
      </c>
      <c r="F3443" s="22">
        <v>810</v>
      </c>
      <c r="G3443" s="22">
        <v>29.21</v>
      </c>
      <c r="H3443" s="22">
        <v>13.85</v>
      </c>
      <c r="I3443" s="22">
        <v>12.62</v>
      </c>
      <c r="J3443" s="22" t="s">
        <v>54</v>
      </c>
      <c r="K3443" s="23">
        <v>112617.27</v>
      </c>
      <c r="L3443" s="23" t="s">
        <v>55</v>
      </c>
      <c r="M3443" s="23" t="s">
        <v>83</v>
      </c>
      <c r="N3443" s="27"/>
      <c r="O3443" s="23" t="s">
        <v>56</v>
      </c>
      <c r="P3443" t="str">
        <f t="shared" si="53"/>
        <v>INSERT INTO @DataTable (Deal, AdvanceDate, PROV, DealPurpose, RateType, BEACON, LTV, TDS, GDS, InsuranceType, PrincipalBalance, OccupancyType, AccountStatus, Closed_Date, DelinquencyBucket) VALUES (3442, '2015-04-29', 'BC', 'Purchase', 'ARM', 810, 29.21, 13.85, 12.62, 'Conv', 112617.27, 'Owner-Occupied', 'Open', '1900-01-00', 'Current');</v>
      </c>
    </row>
    <row r="3444" spans="1:16" x14ac:dyDescent="0.35">
      <c r="A3444" s="19">
        <v>3443</v>
      </c>
      <c r="B3444" s="18">
        <v>42648</v>
      </c>
      <c r="C3444" s="19" t="s">
        <v>51</v>
      </c>
      <c r="D3444" s="19" t="s">
        <v>52</v>
      </c>
      <c r="E3444" s="19" t="s">
        <v>53</v>
      </c>
      <c r="F3444" s="19">
        <v>732</v>
      </c>
      <c r="G3444" s="19">
        <v>80</v>
      </c>
      <c r="H3444" s="19">
        <v>39.479999999999997</v>
      </c>
      <c r="I3444" s="19">
        <v>30.23</v>
      </c>
      <c r="J3444" s="19" t="s">
        <v>54</v>
      </c>
      <c r="K3444" s="20">
        <v>0</v>
      </c>
      <c r="L3444" s="20" t="s">
        <v>55</v>
      </c>
      <c r="M3444" s="20" t="s">
        <v>84</v>
      </c>
      <c r="N3444" s="26">
        <v>42718</v>
      </c>
      <c r="O3444" s="20" t="s">
        <v>56</v>
      </c>
      <c r="P3444" t="str">
        <f t="shared" si="53"/>
        <v>INSERT INTO @DataTable (Deal, AdvanceDate, PROV, DealPurpose, RateType, BEACON, LTV, TDS, GDS, InsuranceType, PrincipalBalance, OccupancyType, AccountStatus, Closed_Date, DelinquencyBucket) VALUES (3443, '2016-10-05', 'AB', 'Refinance External', 'Fixed', 732, 80, 39.48, 30.23, 'Conv', 0, 'Owner-Occupied', 'Closed', '2016-12-14', 'Current');</v>
      </c>
    </row>
    <row r="3445" spans="1:16" x14ac:dyDescent="0.35">
      <c r="A3445" s="22">
        <v>3444</v>
      </c>
      <c r="B3445" s="21">
        <v>40529</v>
      </c>
      <c r="C3445" s="22" t="s">
        <v>57</v>
      </c>
      <c r="D3445" s="22" t="s">
        <v>52</v>
      </c>
      <c r="E3445" s="22" t="s">
        <v>53</v>
      </c>
      <c r="F3445" s="22">
        <v>741</v>
      </c>
      <c r="G3445" s="22">
        <v>90</v>
      </c>
      <c r="H3445" s="22">
        <v>41.69</v>
      </c>
      <c r="I3445" s="22">
        <v>41.65</v>
      </c>
      <c r="J3445" s="22" t="s">
        <v>60</v>
      </c>
      <c r="K3445" s="23">
        <v>260322.53</v>
      </c>
      <c r="L3445" s="23" t="s">
        <v>55</v>
      </c>
      <c r="M3445" s="23" t="s">
        <v>83</v>
      </c>
      <c r="N3445" s="27"/>
      <c r="O3445" s="23" t="s">
        <v>56</v>
      </c>
      <c r="P3445" t="str">
        <f t="shared" si="53"/>
        <v>INSERT INTO @DataTable (Deal, AdvanceDate, PROV, DealPurpose, RateType, BEACON, LTV, TDS, GDS, InsuranceType, PrincipalBalance, OccupancyType, AccountStatus, Closed_Date, DelinquencyBucket) VALUES (3444, '2010-12-17', 'ON', 'Refinance External', 'Fixed', 741, 90, 41.69, 41.65, 'HiRatio', 260322.53, 'Owner-Occupied', 'Open', '1900-01-00', 'Current');</v>
      </c>
    </row>
    <row r="3446" spans="1:16" x14ac:dyDescent="0.35">
      <c r="A3446" s="19">
        <v>3445</v>
      </c>
      <c r="B3446" s="18">
        <v>40344</v>
      </c>
      <c r="C3446" s="19" t="s">
        <v>57</v>
      </c>
      <c r="D3446" s="19" t="s">
        <v>61</v>
      </c>
      <c r="E3446" s="19" t="s">
        <v>40</v>
      </c>
      <c r="F3446" s="19">
        <v>707</v>
      </c>
      <c r="G3446" s="19">
        <v>95</v>
      </c>
      <c r="H3446" s="19">
        <v>36.32</v>
      </c>
      <c r="I3446" s="19">
        <v>14.47</v>
      </c>
      <c r="J3446" s="19" t="s">
        <v>60</v>
      </c>
      <c r="K3446" s="20">
        <v>0</v>
      </c>
      <c r="L3446" s="20" t="s">
        <v>55</v>
      </c>
      <c r="M3446" s="20" t="s">
        <v>84</v>
      </c>
      <c r="N3446" s="26">
        <v>41247</v>
      </c>
      <c r="O3446" s="20" t="s">
        <v>56</v>
      </c>
      <c r="P3446" t="str">
        <f t="shared" si="53"/>
        <v>INSERT INTO @DataTable (Deal, AdvanceDate, PROV, DealPurpose, RateType, BEACON, LTV, TDS, GDS, InsuranceType, PrincipalBalance, OccupancyType, AccountStatus, Closed_Date, DelinquencyBucket) VALUES (3445, '2010-06-15', 'ON', 'Purchase', 'ARM', 707, 95, 36.32, 14.47, 'HiRatio', 0, 'Owner-Occupied', 'Closed', '2012-12-04', 'Current');</v>
      </c>
    </row>
    <row r="3447" spans="1:16" x14ac:dyDescent="0.35">
      <c r="A3447" s="22">
        <v>3446</v>
      </c>
      <c r="B3447" s="21">
        <v>41662</v>
      </c>
      <c r="C3447" s="22" t="s">
        <v>57</v>
      </c>
      <c r="D3447" s="22" t="s">
        <v>52</v>
      </c>
      <c r="E3447" s="22" t="s">
        <v>53</v>
      </c>
      <c r="F3447" s="22">
        <v>703</v>
      </c>
      <c r="G3447" s="22">
        <v>80</v>
      </c>
      <c r="H3447" s="22">
        <v>43.94</v>
      </c>
      <c r="I3447" s="22">
        <v>19.059999999999999</v>
      </c>
      <c r="J3447" s="22" t="s">
        <v>54</v>
      </c>
      <c r="K3447" s="23">
        <v>189092.03</v>
      </c>
      <c r="L3447" s="23" t="s">
        <v>55</v>
      </c>
      <c r="M3447" s="23" t="s">
        <v>83</v>
      </c>
      <c r="N3447" s="27"/>
      <c r="O3447" s="23" t="s">
        <v>56</v>
      </c>
      <c r="P3447" t="str">
        <f t="shared" si="53"/>
        <v>INSERT INTO @DataTable (Deal, AdvanceDate, PROV, DealPurpose, RateType, BEACON, LTV, TDS, GDS, InsuranceType, PrincipalBalance, OccupancyType, AccountStatus, Closed_Date, DelinquencyBucket) VALUES (3446, '2014-01-23', 'ON', 'Refinance External', 'Fixed', 703, 80, 43.94, 19.06, 'Conv', 189092.03, 'Owner-Occupied', 'Open', '1900-01-00', 'Current');</v>
      </c>
    </row>
    <row r="3448" spans="1:16" x14ac:dyDescent="0.35">
      <c r="A3448" s="19">
        <v>3447</v>
      </c>
      <c r="B3448" s="18">
        <v>41848</v>
      </c>
      <c r="C3448" s="19" t="s">
        <v>57</v>
      </c>
      <c r="D3448" s="19" t="s">
        <v>52</v>
      </c>
      <c r="E3448" s="19" t="s">
        <v>53</v>
      </c>
      <c r="F3448" s="19">
        <v>673</v>
      </c>
      <c r="G3448" s="19">
        <v>78.67</v>
      </c>
      <c r="H3448" s="19">
        <v>28.75</v>
      </c>
      <c r="I3448" s="19">
        <v>28.75</v>
      </c>
      <c r="J3448" s="19" t="s">
        <v>54</v>
      </c>
      <c r="K3448" s="20">
        <v>168401.61</v>
      </c>
      <c r="L3448" s="20" t="s">
        <v>55</v>
      </c>
      <c r="M3448" s="20" t="s">
        <v>83</v>
      </c>
      <c r="N3448" s="26"/>
      <c r="O3448" s="20" t="s">
        <v>56</v>
      </c>
      <c r="P3448" t="str">
        <f t="shared" si="53"/>
        <v>INSERT INTO @DataTable (Deal, AdvanceDate, PROV, DealPurpose, RateType, BEACON, LTV, TDS, GDS, InsuranceType, PrincipalBalance, OccupancyType, AccountStatus, Closed_Date, DelinquencyBucket) VALUES (3447, '2014-07-28', 'ON', 'Refinance External', 'Fixed', 673, 78.67, 28.75, 28.75, 'Conv', 168401.61, 'Owner-Occupied', 'Open', '1900-01-00', 'Current');</v>
      </c>
    </row>
    <row r="3449" spans="1:16" x14ac:dyDescent="0.35">
      <c r="A3449" s="22">
        <v>3448</v>
      </c>
      <c r="B3449" s="21">
        <v>40422</v>
      </c>
      <c r="C3449" s="22" t="s">
        <v>57</v>
      </c>
      <c r="D3449" s="22" t="s">
        <v>52</v>
      </c>
      <c r="E3449" s="22" t="s">
        <v>40</v>
      </c>
      <c r="F3449" s="22">
        <v>739</v>
      </c>
      <c r="G3449" s="22">
        <v>71.430000000000007</v>
      </c>
      <c r="H3449" s="22">
        <v>41.17</v>
      </c>
      <c r="I3449" s="22">
        <v>17.77</v>
      </c>
      <c r="J3449" s="22" t="s">
        <v>54</v>
      </c>
      <c r="K3449" s="23">
        <v>0</v>
      </c>
      <c r="L3449" s="23" t="s">
        <v>66</v>
      </c>
      <c r="M3449" s="23" t="s">
        <v>84</v>
      </c>
      <c r="N3449" s="27">
        <v>40870</v>
      </c>
      <c r="O3449" s="23" t="s">
        <v>56</v>
      </c>
      <c r="P3449" t="str">
        <f t="shared" si="53"/>
        <v>INSERT INTO @DataTable (Deal, AdvanceDate, PROV, DealPurpose, RateType, BEACON, LTV, TDS, GDS, InsuranceType, PrincipalBalance, OccupancyType, AccountStatus, Closed_Date, DelinquencyBucket) VALUES (3448, '2010-09-01', 'ON', 'Refinance External', 'ARM', 739, 71.43, 41.17, 17.77, 'Conv', 0, 'Second Home', 'Closed', '2011-11-23', 'Current');</v>
      </c>
    </row>
    <row r="3450" spans="1:16" x14ac:dyDescent="0.35">
      <c r="A3450" s="19">
        <v>3449</v>
      </c>
      <c r="B3450" s="18">
        <v>40955</v>
      </c>
      <c r="C3450" s="19" t="s">
        <v>57</v>
      </c>
      <c r="D3450" s="19" t="s">
        <v>52</v>
      </c>
      <c r="E3450" s="19" t="s">
        <v>53</v>
      </c>
      <c r="F3450" s="19">
        <v>683</v>
      </c>
      <c r="G3450" s="19">
        <v>80</v>
      </c>
      <c r="H3450" s="19">
        <v>34.700000000000003</v>
      </c>
      <c r="I3450" s="19">
        <v>21.02</v>
      </c>
      <c r="J3450" s="19" t="s">
        <v>54</v>
      </c>
      <c r="K3450" s="20">
        <v>0</v>
      </c>
      <c r="L3450" s="20" t="s">
        <v>55</v>
      </c>
      <c r="M3450" s="20" t="s">
        <v>84</v>
      </c>
      <c r="N3450" s="26">
        <v>42542</v>
      </c>
      <c r="O3450" s="20" t="s">
        <v>56</v>
      </c>
      <c r="P3450" t="str">
        <f t="shared" si="53"/>
        <v>INSERT INTO @DataTable (Deal, AdvanceDate, PROV, DealPurpose, RateType, BEACON, LTV, TDS, GDS, InsuranceType, PrincipalBalance, OccupancyType, AccountStatus, Closed_Date, DelinquencyBucket) VALUES (3449, '2012-02-16', 'ON', 'Refinance External', 'Fixed', 683, 80, 34.7, 21.02, 'Conv', 0, 'Owner-Occupied', 'Closed', '2016-06-21', 'Current');</v>
      </c>
    </row>
    <row r="3451" spans="1:16" x14ac:dyDescent="0.35">
      <c r="A3451" s="22">
        <v>3450</v>
      </c>
      <c r="B3451" s="21">
        <v>41151</v>
      </c>
      <c r="C3451" s="22" t="s">
        <v>57</v>
      </c>
      <c r="D3451" s="22" t="s">
        <v>61</v>
      </c>
      <c r="E3451" s="22" t="s">
        <v>53</v>
      </c>
      <c r="F3451" s="22">
        <v>736</v>
      </c>
      <c r="G3451" s="22">
        <v>66.25</v>
      </c>
      <c r="H3451" s="22">
        <v>21.12</v>
      </c>
      <c r="I3451" s="22">
        <v>20.97</v>
      </c>
      <c r="J3451" s="22" t="s">
        <v>54</v>
      </c>
      <c r="K3451" s="23">
        <v>185343.16</v>
      </c>
      <c r="L3451" s="23" t="s">
        <v>55</v>
      </c>
      <c r="M3451" s="23" t="s">
        <v>83</v>
      </c>
      <c r="N3451" s="27"/>
      <c r="O3451" s="23" t="s">
        <v>56</v>
      </c>
      <c r="P3451" t="str">
        <f t="shared" si="53"/>
        <v>INSERT INTO @DataTable (Deal, AdvanceDate, PROV, DealPurpose, RateType, BEACON, LTV, TDS, GDS, InsuranceType, PrincipalBalance, OccupancyType, AccountStatus, Closed_Date, DelinquencyBucket) VALUES (3450, '2012-08-30', 'ON', 'Purchase', 'Fixed', 736, 66.25, 21.12, 20.97, 'Conv', 185343.16, 'Owner-Occupied', 'Open', '1900-01-00', 'Current');</v>
      </c>
    </row>
    <row r="3452" spans="1:16" x14ac:dyDescent="0.35">
      <c r="A3452" s="19">
        <v>3451</v>
      </c>
      <c r="B3452" s="18">
        <v>40315</v>
      </c>
      <c r="C3452" s="19" t="s">
        <v>57</v>
      </c>
      <c r="D3452" s="19" t="s">
        <v>52</v>
      </c>
      <c r="E3452" s="19" t="s">
        <v>40</v>
      </c>
      <c r="F3452" s="19">
        <v>748</v>
      </c>
      <c r="G3452" s="19">
        <v>82.98</v>
      </c>
      <c r="H3452" s="19">
        <v>29.36</v>
      </c>
      <c r="I3452" s="19">
        <v>16.670000000000002</v>
      </c>
      <c r="J3452" s="19" t="s">
        <v>60</v>
      </c>
      <c r="K3452" s="20">
        <v>0</v>
      </c>
      <c r="L3452" s="20" t="s">
        <v>55</v>
      </c>
      <c r="M3452" s="20" t="s">
        <v>84</v>
      </c>
      <c r="N3452" s="26">
        <v>41145</v>
      </c>
      <c r="O3452" s="20" t="s">
        <v>56</v>
      </c>
      <c r="P3452" t="str">
        <f t="shared" si="53"/>
        <v>INSERT INTO @DataTable (Deal, AdvanceDate, PROV, DealPurpose, RateType, BEACON, LTV, TDS, GDS, InsuranceType, PrincipalBalance, OccupancyType, AccountStatus, Closed_Date, DelinquencyBucket) VALUES (3451, '2010-05-17', 'ON', 'Refinance External', 'ARM', 748, 82.98, 29.36, 16.67, 'HiRatio', 0, 'Owner-Occupied', 'Closed', '2012-08-24', 'Current');</v>
      </c>
    </row>
    <row r="3453" spans="1:16" x14ac:dyDescent="0.35">
      <c r="A3453" s="22">
        <v>3452</v>
      </c>
      <c r="B3453" s="21">
        <v>41890</v>
      </c>
      <c r="C3453" s="22" t="s">
        <v>57</v>
      </c>
      <c r="D3453" s="22" t="s">
        <v>61</v>
      </c>
      <c r="E3453" s="22" t="s">
        <v>53</v>
      </c>
      <c r="F3453" s="22">
        <v>659</v>
      </c>
      <c r="G3453" s="22">
        <v>95</v>
      </c>
      <c r="H3453" s="22">
        <v>35.68</v>
      </c>
      <c r="I3453" s="22">
        <v>23.05</v>
      </c>
      <c r="J3453" s="22" t="s">
        <v>60</v>
      </c>
      <c r="K3453" s="23">
        <v>157424.73000000001</v>
      </c>
      <c r="L3453" s="23" t="s">
        <v>55</v>
      </c>
      <c r="M3453" s="23" t="s">
        <v>83</v>
      </c>
      <c r="N3453" s="27"/>
      <c r="O3453" s="23" t="s">
        <v>56</v>
      </c>
      <c r="P3453" t="str">
        <f t="shared" si="53"/>
        <v>INSERT INTO @DataTable (Deal, AdvanceDate, PROV, DealPurpose, RateType, BEACON, LTV, TDS, GDS, InsuranceType, PrincipalBalance, OccupancyType, AccountStatus, Closed_Date, DelinquencyBucket) VALUES (3452, '2014-09-08', 'ON', 'Purchase', 'Fixed', 659, 95, 35.68, 23.05, 'HiRatio', 157424.73, 'Owner-Occupied', 'Open', '1900-01-00', 'Current');</v>
      </c>
    </row>
    <row r="3454" spans="1:16" x14ac:dyDescent="0.35">
      <c r="A3454" s="19">
        <v>3453</v>
      </c>
      <c r="B3454" s="18">
        <v>42191</v>
      </c>
      <c r="C3454" s="19" t="s">
        <v>57</v>
      </c>
      <c r="D3454" s="19" t="s">
        <v>61</v>
      </c>
      <c r="E3454" s="19" t="s">
        <v>53</v>
      </c>
      <c r="F3454" s="19">
        <v>714</v>
      </c>
      <c r="G3454" s="19">
        <v>80</v>
      </c>
      <c r="H3454" s="19">
        <v>38.56</v>
      </c>
      <c r="I3454" s="19">
        <v>38.56</v>
      </c>
      <c r="J3454" s="19" t="s">
        <v>54</v>
      </c>
      <c r="K3454" s="20">
        <v>185951.06</v>
      </c>
      <c r="L3454" s="20" t="s">
        <v>55</v>
      </c>
      <c r="M3454" s="20" t="s">
        <v>83</v>
      </c>
      <c r="N3454" s="26"/>
      <c r="O3454" s="20" t="s">
        <v>56</v>
      </c>
      <c r="P3454" t="str">
        <f t="shared" si="53"/>
        <v>INSERT INTO @DataTable (Deal, AdvanceDate, PROV, DealPurpose, RateType, BEACON, LTV, TDS, GDS, InsuranceType, PrincipalBalance, OccupancyType, AccountStatus, Closed_Date, DelinquencyBucket) VALUES (3453, '2015-07-06', 'ON', 'Purchase', 'Fixed', 714, 80, 38.56, 38.56, 'Conv', 185951.06, 'Owner-Occupied', 'Open', '1900-01-00', 'Current');</v>
      </c>
    </row>
    <row r="3455" spans="1:16" x14ac:dyDescent="0.35">
      <c r="A3455" s="22">
        <v>3454</v>
      </c>
      <c r="B3455" s="21">
        <v>41593</v>
      </c>
      <c r="C3455" s="22" t="s">
        <v>51</v>
      </c>
      <c r="D3455" s="22" t="s">
        <v>61</v>
      </c>
      <c r="E3455" s="22" t="s">
        <v>53</v>
      </c>
      <c r="F3455" s="22">
        <v>682</v>
      </c>
      <c r="G3455" s="22">
        <v>95</v>
      </c>
      <c r="H3455" s="22">
        <v>38.64</v>
      </c>
      <c r="I3455" s="22">
        <v>14.3</v>
      </c>
      <c r="J3455" s="22" t="s">
        <v>60</v>
      </c>
      <c r="K3455" s="23">
        <v>0</v>
      </c>
      <c r="L3455" s="23" t="s">
        <v>55</v>
      </c>
      <c r="M3455" s="23" t="s">
        <v>84</v>
      </c>
      <c r="N3455" s="27">
        <v>42068</v>
      </c>
      <c r="O3455" s="23" t="s">
        <v>56</v>
      </c>
      <c r="P3455" t="str">
        <f t="shared" si="53"/>
        <v>INSERT INTO @DataTable (Deal, AdvanceDate, PROV, DealPurpose, RateType, BEACON, LTV, TDS, GDS, InsuranceType, PrincipalBalance, OccupancyType, AccountStatus, Closed_Date, DelinquencyBucket) VALUES (3454, '2013-11-15', 'AB', 'Purchase', 'Fixed', 682, 95, 38.64, 14.3, 'HiRatio', 0, 'Owner-Occupied', 'Closed', '2015-03-05', 'Current');</v>
      </c>
    </row>
    <row r="3456" spans="1:16" x14ac:dyDescent="0.35">
      <c r="A3456" s="19">
        <v>3455</v>
      </c>
      <c r="B3456" s="18">
        <v>40403</v>
      </c>
      <c r="C3456" s="19" t="s">
        <v>57</v>
      </c>
      <c r="D3456" s="19" t="s">
        <v>52</v>
      </c>
      <c r="E3456" s="19" t="s">
        <v>53</v>
      </c>
      <c r="F3456" s="19">
        <v>707</v>
      </c>
      <c r="G3456" s="19">
        <v>82</v>
      </c>
      <c r="H3456" s="19">
        <v>27.53</v>
      </c>
      <c r="I3456" s="19">
        <v>27.53</v>
      </c>
      <c r="J3456" s="19" t="s">
        <v>60</v>
      </c>
      <c r="K3456" s="20">
        <v>107003.52</v>
      </c>
      <c r="L3456" s="20" t="s">
        <v>55</v>
      </c>
      <c r="M3456" s="20" t="s">
        <v>83</v>
      </c>
      <c r="N3456" s="26"/>
      <c r="O3456" s="20" t="s">
        <v>56</v>
      </c>
      <c r="P3456" t="str">
        <f t="shared" si="53"/>
        <v>INSERT INTO @DataTable (Deal, AdvanceDate, PROV, DealPurpose, RateType, BEACON, LTV, TDS, GDS, InsuranceType, PrincipalBalance, OccupancyType, AccountStatus, Closed_Date, DelinquencyBucket) VALUES (3455, '2010-08-13', 'ON', 'Refinance External', 'Fixed', 707, 82, 27.53, 27.53, 'HiRatio', 107003.52, 'Owner-Occupied', 'Open', '1900-01-00', 'Current');</v>
      </c>
    </row>
    <row r="3457" spans="1:16" x14ac:dyDescent="0.35">
      <c r="A3457" s="22">
        <v>3456</v>
      </c>
      <c r="B3457" s="21">
        <v>42153</v>
      </c>
      <c r="C3457" s="22" t="s">
        <v>57</v>
      </c>
      <c r="D3457" s="22" t="s">
        <v>59</v>
      </c>
      <c r="E3457" s="22" t="s">
        <v>40</v>
      </c>
      <c r="F3457" s="22">
        <v>843</v>
      </c>
      <c r="G3457" s="22">
        <v>41.93</v>
      </c>
      <c r="H3457" s="22">
        <v>19.309999999999999</v>
      </c>
      <c r="I3457" s="22">
        <v>18.52</v>
      </c>
      <c r="J3457" s="22" t="s">
        <v>54</v>
      </c>
      <c r="K3457" s="23">
        <v>223515.51</v>
      </c>
      <c r="L3457" s="23" t="s">
        <v>55</v>
      </c>
      <c r="M3457" s="23" t="s">
        <v>83</v>
      </c>
      <c r="N3457" s="27"/>
      <c r="O3457" s="23" t="s">
        <v>56</v>
      </c>
      <c r="P3457" t="str">
        <f t="shared" si="53"/>
        <v>INSERT INTO @DataTable (Deal, AdvanceDate, PROV, DealPurpose, RateType, BEACON, LTV, TDS, GDS, InsuranceType, PrincipalBalance, OccupancyType, AccountStatus, Closed_Date, DelinquencyBucket) VALUES (3456, '2015-05-29', 'ON', 'Transfer', 'ARM', 843, 41.93, 19.31, 18.52, 'Conv', 223515.51, 'Owner-Occupied', 'Open', '1900-01-00', 'Current');</v>
      </c>
    </row>
    <row r="3458" spans="1:16" x14ac:dyDescent="0.35">
      <c r="A3458" s="19">
        <v>3457</v>
      </c>
      <c r="B3458" s="18">
        <v>41131</v>
      </c>
      <c r="C3458" s="19" t="s">
        <v>51</v>
      </c>
      <c r="D3458" s="19" t="s">
        <v>61</v>
      </c>
      <c r="E3458" s="19" t="s">
        <v>53</v>
      </c>
      <c r="F3458" s="19">
        <v>770</v>
      </c>
      <c r="G3458" s="19">
        <v>95</v>
      </c>
      <c r="H3458" s="19">
        <v>29.61</v>
      </c>
      <c r="I3458" s="19">
        <v>26.38</v>
      </c>
      <c r="J3458" s="19" t="s">
        <v>60</v>
      </c>
      <c r="K3458" s="20">
        <v>0</v>
      </c>
      <c r="L3458" s="20" t="s">
        <v>55</v>
      </c>
      <c r="M3458" s="20" t="s">
        <v>84</v>
      </c>
      <c r="N3458" s="26">
        <v>42625</v>
      </c>
      <c r="O3458" s="20" t="s">
        <v>56</v>
      </c>
      <c r="P3458" t="str">
        <f t="shared" si="53"/>
        <v>INSERT INTO @DataTable (Deal, AdvanceDate, PROV, DealPurpose, RateType, BEACON, LTV, TDS, GDS, InsuranceType, PrincipalBalance, OccupancyType, AccountStatus, Closed_Date, DelinquencyBucket) VALUES (3457, '2012-08-10', 'AB', 'Purchase', 'Fixed', 770, 95, 29.61, 26.38, 'HiRatio', 0, 'Owner-Occupied', 'Closed', '2016-09-12', 'Current');</v>
      </c>
    </row>
    <row r="3459" spans="1:16" x14ac:dyDescent="0.35">
      <c r="A3459" s="22">
        <v>3458</v>
      </c>
      <c r="B3459" s="21">
        <v>42223</v>
      </c>
      <c r="C3459" s="22" t="s">
        <v>57</v>
      </c>
      <c r="D3459" s="22" t="s">
        <v>61</v>
      </c>
      <c r="E3459" s="22" t="s">
        <v>53</v>
      </c>
      <c r="F3459" s="22">
        <v>739</v>
      </c>
      <c r="G3459" s="22">
        <v>95</v>
      </c>
      <c r="H3459" s="22">
        <v>36.21</v>
      </c>
      <c r="I3459" s="22">
        <v>28.09</v>
      </c>
      <c r="J3459" s="22" t="s">
        <v>60</v>
      </c>
      <c r="K3459" s="23">
        <v>233725.64</v>
      </c>
      <c r="L3459" s="23" t="s">
        <v>55</v>
      </c>
      <c r="M3459" s="23" t="s">
        <v>83</v>
      </c>
      <c r="N3459" s="27"/>
      <c r="O3459" s="23" t="s">
        <v>56</v>
      </c>
      <c r="P3459" t="str">
        <f t="shared" ref="P3459:P3522" si="54">"INSERT INTO @DataTable (Deal, AdvanceDate, PROV, DealPurpose, RateType, BEACON, LTV, TDS, GDS, InsuranceType, PrincipalBalance, OccupancyType, AccountStatus, Closed_Date, DelinquencyBucket) VALUES (" &amp; A3459 &amp; ", " &amp; "'" &amp; TEXT(B3459, "yyyy-mm-dd") &amp; "', '" &amp; C3459 &amp; "', '" &amp; D3459 &amp; "', '" &amp; E3459 &amp; "', " &amp; F3459 &amp; ", " &amp; G3459 &amp; ", " &amp; H3459 &amp; ", " &amp; I3459 &amp; ", '" &amp; J3459 &amp; "', " &amp; K3459 &amp; ", '" &amp; L3459 &amp; "', '" &amp; M3459 &amp; "', '" &amp;TEXT(N3459, "yyyy-mm-dd") &amp; "', '" &amp; O3459 &amp; "');"</f>
        <v>INSERT INTO @DataTable (Deal, AdvanceDate, PROV, DealPurpose, RateType, BEACON, LTV, TDS, GDS, InsuranceType, PrincipalBalance, OccupancyType, AccountStatus, Closed_Date, DelinquencyBucket) VALUES (3458, '2015-08-07', 'ON', 'Purchase', 'Fixed', 739, 95, 36.21, 28.09, 'HiRatio', 233725.64, 'Owner-Occupied', 'Open', '1900-01-00', 'Current');</v>
      </c>
    </row>
    <row r="3460" spans="1:16" x14ac:dyDescent="0.35">
      <c r="A3460" s="19">
        <v>3459</v>
      </c>
      <c r="B3460" s="18">
        <v>41164</v>
      </c>
      <c r="C3460" s="19" t="s">
        <v>58</v>
      </c>
      <c r="D3460" s="19" t="s">
        <v>52</v>
      </c>
      <c r="E3460" s="19" t="s">
        <v>53</v>
      </c>
      <c r="F3460" s="19">
        <v>695</v>
      </c>
      <c r="G3460" s="19">
        <v>50.06</v>
      </c>
      <c r="H3460" s="19">
        <v>34.840000000000003</v>
      </c>
      <c r="I3460" s="19">
        <v>29.71</v>
      </c>
      <c r="J3460" s="19" t="s">
        <v>54</v>
      </c>
      <c r="K3460" s="20">
        <v>308347.24</v>
      </c>
      <c r="L3460" s="20" t="s">
        <v>55</v>
      </c>
      <c r="M3460" s="20" t="s">
        <v>83</v>
      </c>
      <c r="N3460" s="26"/>
      <c r="O3460" s="20" t="s">
        <v>56</v>
      </c>
      <c r="P3460" t="str">
        <f t="shared" si="54"/>
        <v>INSERT INTO @DataTable (Deal, AdvanceDate, PROV, DealPurpose, RateType, BEACON, LTV, TDS, GDS, InsuranceType, PrincipalBalance, OccupancyType, AccountStatus, Closed_Date, DelinquencyBucket) VALUES (3459, '2012-09-12', 'BC', 'Refinance External', 'Fixed', 695, 50.06, 34.84, 29.71, 'Conv', 308347.24, 'Owner-Occupied', 'Open', '1900-01-00', 'Current');</v>
      </c>
    </row>
    <row r="3461" spans="1:16" x14ac:dyDescent="0.35">
      <c r="A3461" s="22">
        <v>3460</v>
      </c>
      <c r="B3461" s="21">
        <v>41547</v>
      </c>
      <c r="C3461" s="22" t="s">
        <v>57</v>
      </c>
      <c r="D3461" s="22" t="s">
        <v>61</v>
      </c>
      <c r="E3461" s="22" t="s">
        <v>53</v>
      </c>
      <c r="F3461" s="22">
        <v>739</v>
      </c>
      <c r="G3461" s="22">
        <v>79.92</v>
      </c>
      <c r="H3461" s="22">
        <v>41.68</v>
      </c>
      <c r="I3461" s="22">
        <v>31.66</v>
      </c>
      <c r="J3461" s="22" t="s">
        <v>54</v>
      </c>
      <c r="K3461" s="23">
        <v>367920.62</v>
      </c>
      <c r="L3461" s="23" t="s">
        <v>55</v>
      </c>
      <c r="M3461" s="23" t="s">
        <v>83</v>
      </c>
      <c r="N3461" s="27"/>
      <c r="O3461" s="23" t="s">
        <v>56</v>
      </c>
      <c r="P3461" t="str">
        <f t="shared" si="54"/>
        <v>INSERT INTO @DataTable (Deal, AdvanceDate, PROV, DealPurpose, RateType, BEACON, LTV, TDS, GDS, InsuranceType, PrincipalBalance, OccupancyType, AccountStatus, Closed_Date, DelinquencyBucket) VALUES (3460, '2013-09-30', 'ON', 'Purchase', 'Fixed', 739, 79.92, 41.68, 31.66, 'Conv', 367920.62, 'Owner-Occupied', 'Open', '1900-01-00', 'Current');</v>
      </c>
    </row>
    <row r="3462" spans="1:16" x14ac:dyDescent="0.35">
      <c r="A3462" s="19">
        <v>3461</v>
      </c>
      <c r="B3462" s="18">
        <v>40876</v>
      </c>
      <c r="C3462" s="19" t="s">
        <v>58</v>
      </c>
      <c r="D3462" s="19" t="s">
        <v>61</v>
      </c>
      <c r="E3462" s="19" t="s">
        <v>53</v>
      </c>
      <c r="F3462" s="19">
        <v>834</v>
      </c>
      <c r="G3462" s="19">
        <v>38.200000000000003</v>
      </c>
      <c r="H3462" s="19">
        <v>32.619999999999997</v>
      </c>
      <c r="I3462" s="19">
        <v>32.07</v>
      </c>
      <c r="J3462" s="19" t="s">
        <v>54</v>
      </c>
      <c r="K3462" s="20">
        <v>0</v>
      </c>
      <c r="L3462" s="20" t="s">
        <v>55</v>
      </c>
      <c r="M3462" s="20" t="s">
        <v>84</v>
      </c>
      <c r="N3462" s="26">
        <v>42110</v>
      </c>
      <c r="O3462" s="20" t="s">
        <v>56</v>
      </c>
      <c r="P3462" t="str">
        <f t="shared" si="54"/>
        <v>INSERT INTO @DataTable (Deal, AdvanceDate, PROV, DealPurpose, RateType, BEACON, LTV, TDS, GDS, InsuranceType, PrincipalBalance, OccupancyType, AccountStatus, Closed_Date, DelinquencyBucket) VALUES (3461, '2011-11-29', 'BC', 'Purchase', 'Fixed', 834, 38.2, 32.62, 32.07, 'Conv', 0, 'Owner-Occupied', 'Closed', '2015-04-16', 'Current');</v>
      </c>
    </row>
    <row r="3463" spans="1:16" x14ac:dyDescent="0.35">
      <c r="A3463" s="22">
        <v>3462</v>
      </c>
      <c r="B3463" s="21">
        <v>41920</v>
      </c>
      <c r="C3463" s="22" t="s">
        <v>57</v>
      </c>
      <c r="D3463" s="22" t="s">
        <v>61</v>
      </c>
      <c r="E3463" s="22" t="s">
        <v>40</v>
      </c>
      <c r="F3463" s="22">
        <v>751</v>
      </c>
      <c r="G3463" s="22">
        <v>95</v>
      </c>
      <c r="H3463" s="22">
        <v>37.54</v>
      </c>
      <c r="I3463" s="22">
        <v>25.02</v>
      </c>
      <c r="J3463" s="22" t="s">
        <v>60</v>
      </c>
      <c r="K3463" s="23">
        <v>0</v>
      </c>
      <c r="L3463" s="23" t="s">
        <v>55</v>
      </c>
      <c r="M3463" s="23" t="s">
        <v>84</v>
      </c>
      <c r="N3463" s="27">
        <v>42657</v>
      </c>
      <c r="O3463" s="23" t="s">
        <v>56</v>
      </c>
      <c r="P3463" t="str">
        <f t="shared" si="54"/>
        <v>INSERT INTO @DataTable (Deal, AdvanceDate, PROV, DealPurpose, RateType, BEACON, LTV, TDS, GDS, InsuranceType, PrincipalBalance, OccupancyType, AccountStatus, Closed_Date, DelinquencyBucket) VALUES (3462, '2014-10-08', 'ON', 'Purchase', 'ARM', 751, 95, 37.54, 25.02, 'HiRatio', 0, 'Owner-Occupied', 'Closed', '2016-10-14', 'Current');</v>
      </c>
    </row>
    <row r="3464" spans="1:16" x14ac:dyDescent="0.35">
      <c r="A3464" s="19">
        <v>3463</v>
      </c>
      <c r="B3464" s="18">
        <v>41828</v>
      </c>
      <c r="C3464" s="19" t="s">
        <v>51</v>
      </c>
      <c r="D3464" s="19" t="s">
        <v>61</v>
      </c>
      <c r="E3464" s="19" t="s">
        <v>53</v>
      </c>
      <c r="F3464" s="19">
        <v>702</v>
      </c>
      <c r="G3464" s="19">
        <v>91.56</v>
      </c>
      <c r="H3464" s="19">
        <v>43.32</v>
      </c>
      <c r="I3464" s="19">
        <v>38.619999999999997</v>
      </c>
      <c r="J3464" s="19" t="s">
        <v>60</v>
      </c>
      <c r="K3464" s="20">
        <v>280587.49</v>
      </c>
      <c r="L3464" s="20" t="s">
        <v>55</v>
      </c>
      <c r="M3464" s="20" t="s">
        <v>83</v>
      </c>
      <c r="N3464" s="26"/>
      <c r="O3464" s="20" t="s">
        <v>56</v>
      </c>
      <c r="P3464" t="str">
        <f t="shared" si="54"/>
        <v>INSERT INTO @DataTable (Deal, AdvanceDate, PROV, DealPurpose, RateType, BEACON, LTV, TDS, GDS, InsuranceType, PrincipalBalance, OccupancyType, AccountStatus, Closed_Date, DelinquencyBucket) VALUES (3463, '2014-07-08', 'AB', 'Purchase', 'Fixed', 702, 91.56, 43.32, 38.62, 'HiRatio', 280587.49, 'Owner-Occupied', 'Open', '1900-01-00', 'Current');</v>
      </c>
    </row>
    <row r="3465" spans="1:16" x14ac:dyDescent="0.35">
      <c r="A3465" s="22">
        <v>3464</v>
      </c>
      <c r="B3465" s="21">
        <v>41928</v>
      </c>
      <c r="C3465" s="22" t="s">
        <v>74</v>
      </c>
      <c r="D3465" s="22" t="s">
        <v>61</v>
      </c>
      <c r="E3465" s="22" t="s">
        <v>53</v>
      </c>
      <c r="F3465" s="22">
        <v>727</v>
      </c>
      <c r="G3465" s="22">
        <v>95</v>
      </c>
      <c r="H3465" s="22">
        <v>37.159999999999997</v>
      </c>
      <c r="I3465" s="22">
        <v>30.35</v>
      </c>
      <c r="J3465" s="22" t="s">
        <v>60</v>
      </c>
      <c r="K3465" s="23">
        <v>261312.54</v>
      </c>
      <c r="L3465" s="23" t="s">
        <v>55</v>
      </c>
      <c r="M3465" s="23" t="s">
        <v>83</v>
      </c>
      <c r="N3465" s="27"/>
      <c r="O3465" s="23" t="s">
        <v>56</v>
      </c>
      <c r="P3465" t="str">
        <f t="shared" si="54"/>
        <v>INSERT INTO @DataTable (Deal, AdvanceDate, PROV, DealPurpose, RateType, BEACON, LTV, TDS, GDS, InsuranceType, PrincipalBalance, OccupancyType, AccountStatus, Closed_Date, DelinquencyBucket) VALUES (3464, '2014-10-16', 'MB', 'Purchase', 'Fixed', 727, 95, 37.16, 30.35, 'HiRatio', 261312.54, 'Owner-Occupied', 'Open', '1900-01-00', 'Current');</v>
      </c>
    </row>
    <row r="3466" spans="1:16" x14ac:dyDescent="0.35">
      <c r="A3466" s="19">
        <v>3465</v>
      </c>
      <c r="B3466" s="18">
        <v>40714</v>
      </c>
      <c r="C3466" s="19" t="s">
        <v>57</v>
      </c>
      <c r="D3466" s="19" t="s">
        <v>61</v>
      </c>
      <c r="E3466" s="19" t="s">
        <v>53</v>
      </c>
      <c r="F3466" s="19">
        <v>755</v>
      </c>
      <c r="G3466" s="19">
        <v>80</v>
      </c>
      <c r="H3466" s="19">
        <v>39</v>
      </c>
      <c r="I3466" s="19">
        <v>28.99</v>
      </c>
      <c r="J3466" s="19" t="s">
        <v>54</v>
      </c>
      <c r="K3466" s="20">
        <v>0</v>
      </c>
      <c r="L3466" s="20" t="s">
        <v>55</v>
      </c>
      <c r="M3466" s="20" t="s">
        <v>84</v>
      </c>
      <c r="N3466" s="26">
        <v>41836</v>
      </c>
      <c r="O3466" s="20" t="s">
        <v>56</v>
      </c>
      <c r="P3466" t="str">
        <f t="shared" si="54"/>
        <v>INSERT INTO @DataTable (Deal, AdvanceDate, PROV, DealPurpose, RateType, BEACON, LTV, TDS, GDS, InsuranceType, PrincipalBalance, OccupancyType, AccountStatus, Closed_Date, DelinquencyBucket) VALUES (3465, '2011-06-20', 'ON', 'Purchase', 'Fixed', 755, 80, 39, 28.99, 'Conv', 0, 'Owner-Occupied', 'Closed', '2014-07-16', 'Current');</v>
      </c>
    </row>
    <row r="3467" spans="1:16" x14ac:dyDescent="0.35">
      <c r="A3467" s="22">
        <v>3466</v>
      </c>
      <c r="B3467" s="21">
        <v>42438</v>
      </c>
      <c r="C3467" s="22" t="s">
        <v>57</v>
      </c>
      <c r="D3467" s="22" t="s">
        <v>61</v>
      </c>
      <c r="E3467" s="22" t="s">
        <v>53</v>
      </c>
      <c r="F3467" s="22">
        <v>772</v>
      </c>
      <c r="G3467" s="22">
        <v>80</v>
      </c>
      <c r="H3467" s="22">
        <v>34.51</v>
      </c>
      <c r="I3467" s="22">
        <v>27.88</v>
      </c>
      <c r="J3467" s="22" t="s">
        <v>54</v>
      </c>
      <c r="K3467" s="23">
        <v>1140077.33</v>
      </c>
      <c r="L3467" s="23" t="s">
        <v>55</v>
      </c>
      <c r="M3467" s="23" t="s">
        <v>83</v>
      </c>
      <c r="N3467" s="27"/>
      <c r="O3467" s="23" t="s">
        <v>56</v>
      </c>
      <c r="P3467" t="str">
        <f t="shared" si="54"/>
        <v>INSERT INTO @DataTable (Deal, AdvanceDate, PROV, DealPurpose, RateType, BEACON, LTV, TDS, GDS, InsuranceType, PrincipalBalance, OccupancyType, AccountStatus, Closed_Date, DelinquencyBucket) VALUES (3466, '2016-03-09', 'ON', 'Purchase', 'Fixed', 772, 80, 34.51, 27.88, 'Conv', 1140077.33, 'Owner-Occupied', 'Open', '1900-01-00', 'Current');</v>
      </c>
    </row>
    <row r="3468" spans="1:16" x14ac:dyDescent="0.35">
      <c r="A3468" s="19">
        <v>3467</v>
      </c>
      <c r="B3468" s="18">
        <v>42109</v>
      </c>
      <c r="C3468" s="19" t="s">
        <v>58</v>
      </c>
      <c r="D3468" s="19" t="s">
        <v>61</v>
      </c>
      <c r="E3468" s="19" t="s">
        <v>53</v>
      </c>
      <c r="F3468" s="19">
        <v>760</v>
      </c>
      <c r="G3468" s="19">
        <v>46.48</v>
      </c>
      <c r="H3468" s="19">
        <v>26.52</v>
      </c>
      <c r="I3468" s="19">
        <v>21.25</v>
      </c>
      <c r="J3468" s="19" t="s">
        <v>54</v>
      </c>
      <c r="K3468" s="20">
        <v>156748.9</v>
      </c>
      <c r="L3468" s="20" t="s">
        <v>55</v>
      </c>
      <c r="M3468" s="20" t="s">
        <v>83</v>
      </c>
      <c r="N3468" s="26"/>
      <c r="O3468" s="20" t="s">
        <v>56</v>
      </c>
      <c r="P3468" t="str">
        <f t="shared" si="54"/>
        <v>INSERT INTO @DataTable (Deal, AdvanceDate, PROV, DealPurpose, RateType, BEACON, LTV, TDS, GDS, InsuranceType, PrincipalBalance, OccupancyType, AccountStatus, Closed_Date, DelinquencyBucket) VALUES (3467, '2015-04-15', 'BC', 'Purchase', 'Fixed', 760, 46.48, 26.52, 21.25, 'Conv', 156748.9, 'Owner-Occupied', 'Open', '1900-01-00', 'Current');</v>
      </c>
    </row>
    <row r="3469" spans="1:16" x14ac:dyDescent="0.35">
      <c r="A3469" s="22">
        <v>3468</v>
      </c>
      <c r="B3469" s="21">
        <v>42600</v>
      </c>
      <c r="C3469" s="22" t="s">
        <v>57</v>
      </c>
      <c r="D3469" s="22" t="s">
        <v>52</v>
      </c>
      <c r="E3469" s="22" t="s">
        <v>40</v>
      </c>
      <c r="F3469" s="22">
        <v>845</v>
      </c>
      <c r="G3469" s="22">
        <v>44.57</v>
      </c>
      <c r="H3469" s="22">
        <v>24.06</v>
      </c>
      <c r="I3469" s="22">
        <v>22.94</v>
      </c>
      <c r="J3469" s="22" t="s">
        <v>54</v>
      </c>
      <c r="K3469" s="23">
        <v>302311.40000000002</v>
      </c>
      <c r="L3469" s="23" t="s">
        <v>55</v>
      </c>
      <c r="M3469" s="23" t="s">
        <v>83</v>
      </c>
      <c r="N3469" s="27"/>
      <c r="O3469" s="23" t="s">
        <v>56</v>
      </c>
      <c r="P3469" t="str">
        <f t="shared" si="54"/>
        <v>INSERT INTO @DataTable (Deal, AdvanceDate, PROV, DealPurpose, RateType, BEACON, LTV, TDS, GDS, InsuranceType, PrincipalBalance, OccupancyType, AccountStatus, Closed_Date, DelinquencyBucket) VALUES (3468, '2016-08-18', 'ON', 'Refinance External', 'ARM', 845, 44.57, 24.06, 22.94, 'Conv', 302311.4, 'Owner-Occupied', 'Open', '1900-01-00', 'Current');</v>
      </c>
    </row>
    <row r="3470" spans="1:16" x14ac:dyDescent="0.35">
      <c r="A3470" s="19">
        <v>3469</v>
      </c>
      <c r="B3470" s="18">
        <v>41460</v>
      </c>
      <c r="C3470" s="19" t="s">
        <v>57</v>
      </c>
      <c r="D3470" s="19" t="s">
        <v>61</v>
      </c>
      <c r="E3470" s="19" t="s">
        <v>53</v>
      </c>
      <c r="F3470" s="19">
        <v>781</v>
      </c>
      <c r="G3470" s="19">
        <v>95</v>
      </c>
      <c r="H3470" s="19">
        <v>41.3</v>
      </c>
      <c r="I3470" s="19">
        <v>12.73</v>
      </c>
      <c r="J3470" s="19" t="s">
        <v>60</v>
      </c>
      <c r="K3470" s="20">
        <v>0</v>
      </c>
      <c r="L3470" s="20" t="s">
        <v>55</v>
      </c>
      <c r="M3470" s="20" t="s">
        <v>84</v>
      </c>
      <c r="N3470" s="26">
        <v>41908</v>
      </c>
      <c r="O3470" s="20" t="s">
        <v>56</v>
      </c>
      <c r="P3470" t="str">
        <f t="shared" si="54"/>
        <v>INSERT INTO @DataTable (Deal, AdvanceDate, PROV, DealPurpose, RateType, BEACON, LTV, TDS, GDS, InsuranceType, PrincipalBalance, OccupancyType, AccountStatus, Closed_Date, DelinquencyBucket) VALUES (3469, '2013-07-05', 'ON', 'Purchase', 'Fixed', 781, 95, 41.3, 12.73, 'HiRatio', 0, 'Owner-Occupied', 'Closed', '2014-09-26', 'Current');</v>
      </c>
    </row>
    <row r="3471" spans="1:16" x14ac:dyDescent="0.35">
      <c r="A3471" s="22">
        <v>3470</v>
      </c>
      <c r="B3471" s="21">
        <v>42499</v>
      </c>
      <c r="C3471" s="22" t="s">
        <v>58</v>
      </c>
      <c r="D3471" s="22" t="s">
        <v>61</v>
      </c>
      <c r="E3471" s="22" t="s">
        <v>40</v>
      </c>
      <c r="F3471" s="22">
        <v>0</v>
      </c>
      <c r="G3471" s="22">
        <v>65</v>
      </c>
      <c r="H3471" s="22">
        <v>32.97</v>
      </c>
      <c r="I3471" s="22">
        <v>23.36</v>
      </c>
      <c r="J3471" s="22" t="s">
        <v>54</v>
      </c>
      <c r="K3471" s="23">
        <v>193161.66</v>
      </c>
      <c r="L3471" s="23" t="s">
        <v>62</v>
      </c>
      <c r="M3471" s="23" t="s">
        <v>83</v>
      </c>
      <c r="N3471" s="27"/>
      <c r="O3471" s="23" t="s">
        <v>56</v>
      </c>
      <c r="P3471" t="str">
        <f t="shared" si="54"/>
        <v>INSERT INTO @DataTable (Deal, AdvanceDate, PROV, DealPurpose, RateType, BEACON, LTV, TDS, GDS, InsuranceType, PrincipalBalance, OccupancyType, AccountStatus, Closed_Date, DelinquencyBucket) VALUES (3470, '2016-05-09', 'BC', 'Purchase', 'ARM', 0, 65, 32.97, 23.36, 'Conv', 193161.66, 'Rental', 'Open', '1900-01-00', 'Current');</v>
      </c>
    </row>
    <row r="3472" spans="1:16" x14ac:dyDescent="0.35">
      <c r="A3472" s="19">
        <v>3471</v>
      </c>
      <c r="B3472" s="18">
        <v>42065</v>
      </c>
      <c r="C3472" s="19" t="s">
        <v>57</v>
      </c>
      <c r="D3472" s="19" t="s">
        <v>52</v>
      </c>
      <c r="E3472" s="19" t="s">
        <v>53</v>
      </c>
      <c r="F3472" s="19">
        <v>788</v>
      </c>
      <c r="G3472" s="19">
        <v>80</v>
      </c>
      <c r="H3472" s="19">
        <v>34.43</v>
      </c>
      <c r="I3472" s="19">
        <v>30.61</v>
      </c>
      <c r="J3472" s="19" t="s">
        <v>54</v>
      </c>
      <c r="K3472" s="20">
        <v>236857.72</v>
      </c>
      <c r="L3472" s="20" t="s">
        <v>55</v>
      </c>
      <c r="M3472" s="20" t="s">
        <v>83</v>
      </c>
      <c r="N3472" s="26"/>
      <c r="O3472" s="20" t="s">
        <v>56</v>
      </c>
      <c r="P3472" t="str">
        <f t="shared" si="54"/>
        <v>INSERT INTO @DataTable (Deal, AdvanceDate, PROV, DealPurpose, RateType, BEACON, LTV, TDS, GDS, InsuranceType, PrincipalBalance, OccupancyType, AccountStatus, Closed_Date, DelinquencyBucket) VALUES (3471, '2015-03-02', 'ON', 'Refinance External', 'Fixed', 788, 80, 34.43, 30.61, 'Conv', 236857.72, 'Owner-Occupied', 'Open', '1900-01-00', 'Current');</v>
      </c>
    </row>
    <row r="3473" spans="1:16" x14ac:dyDescent="0.35">
      <c r="A3473" s="22">
        <v>3472</v>
      </c>
      <c r="B3473" s="21">
        <v>40374</v>
      </c>
      <c r="C3473" s="22" t="s">
        <v>57</v>
      </c>
      <c r="D3473" s="22" t="s">
        <v>52</v>
      </c>
      <c r="E3473" s="22" t="s">
        <v>53</v>
      </c>
      <c r="F3473" s="22">
        <v>709</v>
      </c>
      <c r="G3473" s="22">
        <v>90</v>
      </c>
      <c r="H3473" s="22">
        <v>43.96</v>
      </c>
      <c r="I3473" s="22">
        <v>42.95</v>
      </c>
      <c r="J3473" s="22" t="s">
        <v>60</v>
      </c>
      <c r="K3473" s="23">
        <v>0</v>
      </c>
      <c r="L3473" s="23" t="s">
        <v>55</v>
      </c>
      <c r="M3473" s="23" t="s">
        <v>84</v>
      </c>
      <c r="N3473" s="27">
        <v>42038</v>
      </c>
      <c r="O3473" s="23" t="s">
        <v>56</v>
      </c>
      <c r="P3473" t="str">
        <f t="shared" si="54"/>
        <v>INSERT INTO @DataTable (Deal, AdvanceDate, PROV, DealPurpose, RateType, BEACON, LTV, TDS, GDS, InsuranceType, PrincipalBalance, OccupancyType, AccountStatus, Closed_Date, DelinquencyBucket) VALUES (3472, '2010-07-15', 'ON', 'Refinance External', 'Fixed', 709, 90, 43.96, 42.95, 'HiRatio', 0, 'Owner-Occupied', 'Closed', '2015-02-03', 'Current');</v>
      </c>
    </row>
    <row r="3474" spans="1:16" x14ac:dyDescent="0.35">
      <c r="A3474" s="19">
        <v>3473</v>
      </c>
      <c r="B3474" s="18">
        <v>42555</v>
      </c>
      <c r="C3474" s="19" t="s">
        <v>51</v>
      </c>
      <c r="D3474" s="19" t="s">
        <v>61</v>
      </c>
      <c r="E3474" s="19" t="s">
        <v>53</v>
      </c>
      <c r="F3474" s="19">
        <v>765</v>
      </c>
      <c r="G3474" s="19">
        <v>80</v>
      </c>
      <c r="H3474" s="19">
        <v>35.76</v>
      </c>
      <c r="I3474" s="19">
        <v>13.91</v>
      </c>
      <c r="J3474" s="19" t="s">
        <v>54</v>
      </c>
      <c r="K3474" s="20">
        <v>312736.55</v>
      </c>
      <c r="L3474" s="20" t="s">
        <v>55</v>
      </c>
      <c r="M3474" s="20" t="s">
        <v>83</v>
      </c>
      <c r="N3474" s="26"/>
      <c r="O3474" s="20" t="s">
        <v>56</v>
      </c>
      <c r="P3474" t="str">
        <f t="shared" si="54"/>
        <v>INSERT INTO @DataTable (Deal, AdvanceDate, PROV, DealPurpose, RateType, BEACON, LTV, TDS, GDS, InsuranceType, PrincipalBalance, OccupancyType, AccountStatus, Closed_Date, DelinquencyBucket) VALUES (3473, '2016-07-04', 'AB', 'Purchase', 'Fixed', 765, 80, 35.76, 13.91, 'Conv', 312736.55, 'Owner-Occupied', 'Open', '1900-01-00', 'Current');</v>
      </c>
    </row>
    <row r="3475" spans="1:16" x14ac:dyDescent="0.35">
      <c r="A3475" s="22">
        <v>3474</v>
      </c>
      <c r="B3475" s="21">
        <v>40448</v>
      </c>
      <c r="C3475" s="22" t="s">
        <v>57</v>
      </c>
      <c r="D3475" s="22" t="s">
        <v>52</v>
      </c>
      <c r="E3475" s="22" t="s">
        <v>40</v>
      </c>
      <c r="F3475" s="22">
        <v>737</v>
      </c>
      <c r="G3475" s="22">
        <v>79.55</v>
      </c>
      <c r="H3475" s="22">
        <v>26.77</v>
      </c>
      <c r="I3475" s="22">
        <v>26.3</v>
      </c>
      <c r="J3475" s="22" t="s">
        <v>54</v>
      </c>
      <c r="K3475" s="23">
        <v>0</v>
      </c>
      <c r="L3475" s="23" t="s">
        <v>55</v>
      </c>
      <c r="M3475" s="23" t="s">
        <v>84</v>
      </c>
      <c r="N3475" s="27">
        <v>41044</v>
      </c>
      <c r="O3475" s="23" t="s">
        <v>56</v>
      </c>
      <c r="P3475" t="str">
        <f t="shared" si="54"/>
        <v>INSERT INTO @DataTable (Deal, AdvanceDate, PROV, DealPurpose, RateType, BEACON, LTV, TDS, GDS, InsuranceType, PrincipalBalance, OccupancyType, AccountStatus, Closed_Date, DelinquencyBucket) VALUES (3474, '2010-09-27', 'ON', 'Refinance External', 'ARM', 737, 79.55, 26.77, 26.3, 'Conv', 0, 'Owner-Occupied', 'Closed', '2012-05-15', 'Current');</v>
      </c>
    </row>
    <row r="3476" spans="1:16" x14ac:dyDescent="0.35">
      <c r="A3476" s="19">
        <v>3475</v>
      </c>
      <c r="B3476" s="18">
        <v>40490</v>
      </c>
      <c r="C3476" s="19" t="s">
        <v>51</v>
      </c>
      <c r="D3476" s="19" t="s">
        <v>52</v>
      </c>
      <c r="E3476" s="19" t="s">
        <v>40</v>
      </c>
      <c r="F3476" s="19">
        <v>675</v>
      </c>
      <c r="G3476" s="19">
        <v>90</v>
      </c>
      <c r="H3476" s="19">
        <v>39</v>
      </c>
      <c r="I3476" s="19">
        <v>23.19</v>
      </c>
      <c r="J3476" s="19" t="s">
        <v>60</v>
      </c>
      <c r="K3476" s="20">
        <v>221797.59</v>
      </c>
      <c r="L3476" s="20" t="s">
        <v>55</v>
      </c>
      <c r="M3476" s="20" t="s">
        <v>83</v>
      </c>
      <c r="N3476" s="26"/>
      <c r="O3476" s="20" t="s">
        <v>56</v>
      </c>
      <c r="P3476" t="str">
        <f t="shared" si="54"/>
        <v>INSERT INTO @DataTable (Deal, AdvanceDate, PROV, DealPurpose, RateType, BEACON, LTV, TDS, GDS, InsuranceType, PrincipalBalance, OccupancyType, AccountStatus, Closed_Date, DelinquencyBucket) VALUES (3475, '2010-11-08', 'AB', 'Refinance External', 'ARM', 675, 90, 39, 23.19, 'HiRatio', 221797.59, 'Owner-Occupied', 'Open', '1900-01-00', 'Current');</v>
      </c>
    </row>
    <row r="3477" spans="1:16" x14ac:dyDescent="0.35">
      <c r="A3477" s="22">
        <v>3476</v>
      </c>
      <c r="B3477" s="21">
        <v>40815</v>
      </c>
      <c r="C3477" s="22" t="s">
        <v>63</v>
      </c>
      <c r="D3477" s="22" t="s">
        <v>61</v>
      </c>
      <c r="E3477" s="22" t="s">
        <v>53</v>
      </c>
      <c r="F3477" s="22">
        <v>688</v>
      </c>
      <c r="G3477" s="22">
        <v>94.97</v>
      </c>
      <c r="H3477" s="22">
        <v>40.25</v>
      </c>
      <c r="I3477" s="22">
        <v>31.17</v>
      </c>
      <c r="J3477" s="22" t="s">
        <v>60</v>
      </c>
      <c r="K3477" s="23">
        <v>281345.09999999998</v>
      </c>
      <c r="L3477" s="23" t="s">
        <v>55</v>
      </c>
      <c r="M3477" s="23" t="s">
        <v>83</v>
      </c>
      <c r="N3477" s="27"/>
      <c r="O3477" s="23" t="s">
        <v>56</v>
      </c>
      <c r="P3477" t="str">
        <f t="shared" si="54"/>
        <v>INSERT INTO @DataTable (Deal, AdvanceDate, PROV, DealPurpose, RateType, BEACON, LTV, TDS, GDS, InsuranceType, PrincipalBalance, OccupancyType, AccountStatus, Closed_Date, DelinquencyBucket) VALUES (3476, '2011-09-29', 'SK', 'Purchase', 'Fixed', 688, 94.97, 40.25, 31.17, 'HiRatio', 281345.1, 'Owner-Occupied', 'Open', '1900-01-00', 'Current');</v>
      </c>
    </row>
    <row r="3478" spans="1:16" x14ac:dyDescent="0.35">
      <c r="A3478" s="19">
        <v>3477</v>
      </c>
      <c r="B3478" s="18">
        <v>42619</v>
      </c>
      <c r="C3478" s="19" t="s">
        <v>57</v>
      </c>
      <c r="D3478" s="19" t="s">
        <v>61</v>
      </c>
      <c r="E3478" s="19" t="s">
        <v>53</v>
      </c>
      <c r="F3478" s="19">
        <v>814</v>
      </c>
      <c r="G3478" s="19">
        <v>54.6</v>
      </c>
      <c r="H3478" s="19">
        <v>41.5</v>
      </c>
      <c r="I3478" s="19">
        <v>30.22</v>
      </c>
      <c r="J3478" s="19" t="s">
        <v>54</v>
      </c>
      <c r="K3478" s="20">
        <v>214151.26</v>
      </c>
      <c r="L3478" s="20" t="s">
        <v>55</v>
      </c>
      <c r="M3478" s="20" t="s">
        <v>83</v>
      </c>
      <c r="N3478" s="26"/>
      <c r="O3478" s="20" t="s">
        <v>56</v>
      </c>
      <c r="P3478" t="str">
        <f t="shared" si="54"/>
        <v>INSERT INTO @DataTable (Deal, AdvanceDate, PROV, DealPurpose, RateType, BEACON, LTV, TDS, GDS, InsuranceType, PrincipalBalance, OccupancyType, AccountStatus, Closed_Date, DelinquencyBucket) VALUES (3477, '2016-09-06', 'ON', 'Purchase', 'Fixed', 814, 54.6, 41.5, 30.22, 'Conv', 214151.26, 'Owner-Occupied', 'Open', '1900-01-00', 'Current');</v>
      </c>
    </row>
    <row r="3479" spans="1:16" x14ac:dyDescent="0.35">
      <c r="A3479" s="22">
        <v>3478</v>
      </c>
      <c r="B3479" s="21">
        <v>40704</v>
      </c>
      <c r="C3479" s="22" t="s">
        <v>57</v>
      </c>
      <c r="D3479" s="22" t="s">
        <v>61</v>
      </c>
      <c r="E3479" s="22" t="s">
        <v>40</v>
      </c>
      <c r="F3479" s="22">
        <v>710</v>
      </c>
      <c r="G3479" s="22">
        <v>90</v>
      </c>
      <c r="H3479" s="22">
        <v>37.409999999999997</v>
      </c>
      <c r="I3479" s="22">
        <v>36.96</v>
      </c>
      <c r="J3479" s="22" t="s">
        <v>60</v>
      </c>
      <c r="K3479" s="23">
        <v>253115.5</v>
      </c>
      <c r="L3479" s="23" t="s">
        <v>55</v>
      </c>
      <c r="M3479" s="23" t="s">
        <v>83</v>
      </c>
      <c r="N3479" s="27"/>
      <c r="O3479" s="23" t="s">
        <v>56</v>
      </c>
      <c r="P3479" t="str">
        <f t="shared" si="54"/>
        <v>INSERT INTO @DataTable (Deal, AdvanceDate, PROV, DealPurpose, RateType, BEACON, LTV, TDS, GDS, InsuranceType, PrincipalBalance, OccupancyType, AccountStatus, Closed_Date, DelinquencyBucket) VALUES (3478, '2011-06-10', 'ON', 'Purchase', 'ARM', 710, 90, 37.41, 36.96, 'HiRatio', 253115.5, 'Owner-Occupied', 'Open', '1900-01-00', 'Current');</v>
      </c>
    </row>
    <row r="3480" spans="1:16" x14ac:dyDescent="0.35">
      <c r="A3480" s="19">
        <v>3479</v>
      </c>
      <c r="B3480" s="18">
        <v>41087</v>
      </c>
      <c r="C3480" s="19" t="s">
        <v>57</v>
      </c>
      <c r="D3480" s="19" t="s">
        <v>52</v>
      </c>
      <c r="E3480" s="19" t="s">
        <v>53</v>
      </c>
      <c r="F3480" s="19">
        <v>667</v>
      </c>
      <c r="G3480" s="19">
        <v>70.400000000000006</v>
      </c>
      <c r="H3480" s="19">
        <v>39.659999999999997</v>
      </c>
      <c r="I3480" s="19">
        <v>37.85</v>
      </c>
      <c r="J3480" s="19" t="s">
        <v>54</v>
      </c>
      <c r="K3480" s="20">
        <v>0</v>
      </c>
      <c r="L3480" s="20" t="s">
        <v>55</v>
      </c>
      <c r="M3480" s="20" t="s">
        <v>84</v>
      </c>
      <c r="N3480" s="26">
        <v>41827</v>
      </c>
      <c r="O3480" s="20" t="s">
        <v>56</v>
      </c>
      <c r="P3480" t="str">
        <f t="shared" si="54"/>
        <v>INSERT INTO @DataTable (Deal, AdvanceDate, PROV, DealPurpose, RateType, BEACON, LTV, TDS, GDS, InsuranceType, PrincipalBalance, OccupancyType, AccountStatus, Closed_Date, DelinquencyBucket) VALUES (3479, '2012-06-27', 'ON', 'Refinance External', 'Fixed', 667, 70.4, 39.66, 37.85, 'Conv', 0, 'Owner-Occupied', 'Closed', '2014-07-07', 'Current');</v>
      </c>
    </row>
    <row r="3481" spans="1:16" x14ac:dyDescent="0.35">
      <c r="A3481" s="22">
        <v>3480</v>
      </c>
      <c r="B3481" s="21">
        <v>42671</v>
      </c>
      <c r="C3481" s="22" t="s">
        <v>58</v>
      </c>
      <c r="D3481" s="22" t="s">
        <v>61</v>
      </c>
      <c r="E3481" s="22" t="s">
        <v>53</v>
      </c>
      <c r="F3481" s="22">
        <v>641</v>
      </c>
      <c r="G3481" s="22">
        <v>94.99</v>
      </c>
      <c r="H3481" s="22">
        <v>25.48</v>
      </c>
      <c r="I3481" s="22">
        <v>19.72</v>
      </c>
      <c r="J3481" s="22" t="s">
        <v>60</v>
      </c>
      <c r="K3481" s="23">
        <v>300371.59000000003</v>
      </c>
      <c r="L3481" s="23" t="s">
        <v>55</v>
      </c>
      <c r="M3481" s="23" t="s">
        <v>83</v>
      </c>
      <c r="N3481" s="27"/>
      <c r="O3481" s="23" t="s">
        <v>56</v>
      </c>
      <c r="P3481" t="str">
        <f t="shared" si="54"/>
        <v>INSERT INTO @DataTable (Deal, AdvanceDate, PROV, DealPurpose, RateType, BEACON, LTV, TDS, GDS, InsuranceType, PrincipalBalance, OccupancyType, AccountStatus, Closed_Date, DelinquencyBucket) VALUES (3480, '2016-10-28', 'BC', 'Purchase', 'Fixed', 641, 94.99, 25.48, 19.72, 'HiRatio', 300371.59, 'Owner-Occupied', 'Open', '1900-01-00', 'Current');</v>
      </c>
    </row>
    <row r="3482" spans="1:16" x14ac:dyDescent="0.35">
      <c r="A3482" s="19">
        <v>3481</v>
      </c>
      <c r="B3482" s="18">
        <v>42220</v>
      </c>
      <c r="C3482" s="19" t="s">
        <v>51</v>
      </c>
      <c r="D3482" s="19" t="s">
        <v>61</v>
      </c>
      <c r="E3482" s="19" t="s">
        <v>53</v>
      </c>
      <c r="F3482" s="19">
        <v>746</v>
      </c>
      <c r="G3482" s="19">
        <v>66.5</v>
      </c>
      <c r="H3482" s="19">
        <v>39.5</v>
      </c>
      <c r="I3482" s="19">
        <v>27.85</v>
      </c>
      <c r="J3482" s="19" t="s">
        <v>54</v>
      </c>
      <c r="K3482" s="20">
        <v>257019.56</v>
      </c>
      <c r="L3482" s="20" t="s">
        <v>55</v>
      </c>
      <c r="M3482" s="20" t="s">
        <v>83</v>
      </c>
      <c r="N3482" s="26"/>
      <c r="O3482" s="20" t="s">
        <v>56</v>
      </c>
      <c r="P3482" t="str">
        <f t="shared" si="54"/>
        <v>INSERT INTO @DataTable (Deal, AdvanceDate, PROV, DealPurpose, RateType, BEACON, LTV, TDS, GDS, InsuranceType, PrincipalBalance, OccupancyType, AccountStatus, Closed_Date, DelinquencyBucket) VALUES (3481, '2015-08-04', 'AB', 'Purchase', 'Fixed', 746, 66.5, 39.5, 27.85, 'Conv', 257019.56, 'Owner-Occupied', 'Open', '1900-01-00', 'Current');</v>
      </c>
    </row>
    <row r="3483" spans="1:16" x14ac:dyDescent="0.35">
      <c r="A3483" s="22">
        <v>3482</v>
      </c>
      <c r="B3483" s="21">
        <v>40648</v>
      </c>
      <c r="C3483" s="22" t="s">
        <v>51</v>
      </c>
      <c r="D3483" s="22" t="s">
        <v>61</v>
      </c>
      <c r="E3483" s="22" t="s">
        <v>53</v>
      </c>
      <c r="F3483" s="22">
        <v>730</v>
      </c>
      <c r="G3483" s="22">
        <v>95</v>
      </c>
      <c r="H3483" s="22">
        <v>34.46</v>
      </c>
      <c r="I3483" s="22">
        <v>15.22</v>
      </c>
      <c r="J3483" s="22" t="s">
        <v>60</v>
      </c>
      <c r="K3483" s="23">
        <v>0</v>
      </c>
      <c r="L3483" s="23" t="s">
        <v>55</v>
      </c>
      <c r="M3483" s="23" t="s">
        <v>84</v>
      </c>
      <c r="N3483" s="27">
        <v>42478</v>
      </c>
      <c r="O3483" s="23" t="s">
        <v>56</v>
      </c>
      <c r="P3483" t="str">
        <f t="shared" si="54"/>
        <v>INSERT INTO @DataTable (Deal, AdvanceDate, PROV, DealPurpose, RateType, BEACON, LTV, TDS, GDS, InsuranceType, PrincipalBalance, OccupancyType, AccountStatus, Closed_Date, DelinquencyBucket) VALUES (3482, '2011-04-15', 'AB', 'Purchase', 'Fixed', 730, 95, 34.46, 15.22, 'HiRatio', 0, 'Owner-Occupied', 'Closed', '2016-04-18', 'Current');</v>
      </c>
    </row>
    <row r="3484" spans="1:16" x14ac:dyDescent="0.35">
      <c r="A3484" s="19">
        <v>3483</v>
      </c>
      <c r="B3484" s="18">
        <v>41163</v>
      </c>
      <c r="C3484" s="19" t="s">
        <v>57</v>
      </c>
      <c r="D3484" s="19" t="s">
        <v>61</v>
      </c>
      <c r="E3484" s="19" t="s">
        <v>53</v>
      </c>
      <c r="F3484" s="19">
        <v>664</v>
      </c>
      <c r="G3484" s="19">
        <v>95</v>
      </c>
      <c r="H3484" s="19">
        <v>30.39</v>
      </c>
      <c r="I3484" s="19">
        <v>24.59</v>
      </c>
      <c r="J3484" s="19" t="s">
        <v>60</v>
      </c>
      <c r="K3484" s="20">
        <v>0</v>
      </c>
      <c r="L3484" s="20" t="s">
        <v>55</v>
      </c>
      <c r="M3484" s="20" t="s">
        <v>84</v>
      </c>
      <c r="N3484" s="26">
        <v>41904</v>
      </c>
      <c r="O3484" s="20" t="s">
        <v>56</v>
      </c>
      <c r="P3484" t="str">
        <f t="shared" si="54"/>
        <v>INSERT INTO @DataTable (Deal, AdvanceDate, PROV, DealPurpose, RateType, BEACON, LTV, TDS, GDS, InsuranceType, PrincipalBalance, OccupancyType, AccountStatus, Closed_Date, DelinquencyBucket) VALUES (3483, '2012-09-11', 'ON', 'Purchase', 'Fixed', 664, 95, 30.39, 24.59, 'HiRatio', 0, 'Owner-Occupied', 'Closed', '2014-09-22', 'Current');</v>
      </c>
    </row>
    <row r="3485" spans="1:16" x14ac:dyDescent="0.35">
      <c r="A3485" s="22">
        <v>3484</v>
      </c>
      <c r="B3485" s="21">
        <v>40987</v>
      </c>
      <c r="C3485" s="22" t="s">
        <v>51</v>
      </c>
      <c r="D3485" s="22" t="s">
        <v>52</v>
      </c>
      <c r="E3485" s="22" t="s">
        <v>53</v>
      </c>
      <c r="F3485" s="22">
        <v>676</v>
      </c>
      <c r="G3485" s="22">
        <v>70.510000000000005</v>
      </c>
      <c r="H3485" s="22">
        <v>31.83</v>
      </c>
      <c r="I3485" s="22">
        <v>21.54</v>
      </c>
      <c r="J3485" s="22" t="s">
        <v>54</v>
      </c>
      <c r="K3485" s="23">
        <v>0</v>
      </c>
      <c r="L3485" s="23" t="s">
        <v>62</v>
      </c>
      <c r="M3485" s="23" t="s">
        <v>84</v>
      </c>
      <c r="N3485" s="27">
        <v>41417</v>
      </c>
      <c r="O3485" s="23" t="s">
        <v>56</v>
      </c>
      <c r="P3485" t="str">
        <f t="shared" si="54"/>
        <v>INSERT INTO @DataTable (Deal, AdvanceDate, PROV, DealPurpose, RateType, BEACON, LTV, TDS, GDS, InsuranceType, PrincipalBalance, OccupancyType, AccountStatus, Closed_Date, DelinquencyBucket) VALUES (3484, '2012-03-19', 'AB', 'Refinance External', 'Fixed', 676, 70.51, 31.83, 21.54, 'Conv', 0, 'Rental', 'Closed', '2013-05-23', 'Current');</v>
      </c>
    </row>
    <row r="3486" spans="1:16" x14ac:dyDescent="0.35">
      <c r="A3486" s="19">
        <v>3485</v>
      </c>
      <c r="B3486" s="18">
        <v>42060</v>
      </c>
      <c r="C3486" s="19" t="s">
        <v>51</v>
      </c>
      <c r="D3486" s="19" t="s">
        <v>61</v>
      </c>
      <c r="E3486" s="19" t="s">
        <v>53</v>
      </c>
      <c r="F3486" s="19">
        <v>768</v>
      </c>
      <c r="G3486" s="19">
        <v>95</v>
      </c>
      <c r="H3486" s="19">
        <v>40.6</v>
      </c>
      <c r="I3486" s="19">
        <v>24.82</v>
      </c>
      <c r="J3486" s="19" t="s">
        <v>60</v>
      </c>
      <c r="K3486" s="20">
        <v>315237.19</v>
      </c>
      <c r="L3486" s="20" t="s">
        <v>55</v>
      </c>
      <c r="M3486" s="20" t="s">
        <v>83</v>
      </c>
      <c r="N3486" s="26"/>
      <c r="O3486" s="20" t="s">
        <v>69</v>
      </c>
      <c r="P3486" t="str">
        <f t="shared" si="54"/>
        <v>INSERT INTO @DataTable (Deal, AdvanceDate, PROV, DealPurpose, RateType, BEACON, LTV, TDS, GDS, InsuranceType, PrincipalBalance, OccupancyType, AccountStatus, Closed_Date, DelinquencyBucket) VALUES (3485, '2015-02-25', 'AB', 'Purchase', 'Fixed', 768, 95, 40.6, 24.82, 'HiRatio', 315237.19, 'Owner-Occupied', 'Open', '1900-01-00', '0-29');</v>
      </c>
    </row>
    <row r="3487" spans="1:16" x14ac:dyDescent="0.35">
      <c r="A3487" s="22">
        <v>3486</v>
      </c>
      <c r="B3487" s="21">
        <v>39549</v>
      </c>
      <c r="C3487" s="22" t="s">
        <v>51</v>
      </c>
      <c r="D3487" s="22" t="s">
        <v>52</v>
      </c>
      <c r="E3487" s="22" t="s">
        <v>40</v>
      </c>
      <c r="F3487" s="22">
        <v>645</v>
      </c>
      <c r="G3487" s="22">
        <v>86.32</v>
      </c>
      <c r="H3487" s="22">
        <v>71</v>
      </c>
      <c r="I3487" s="22">
        <v>71</v>
      </c>
      <c r="J3487" s="22" t="s">
        <v>60</v>
      </c>
      <c r="K3487" s="23">
        <v>169327.12</v>
      </c>
      <c r="L3487" s="23" t="s">
        <v>55</v>
      </c>
      <c r="M3487" s="23" t="s">
        <v>83</v>
      </c>
      <c r="N3487" s="27"/>
      <c r="O3487" s="23" t="s">
        <v>56</v>
      </c>
      <c r="P3487" t="str">
        <f t="shared" si="54"/>
        <v>INSERT INTO @DataTable (Deal, AdvanceDate, PROV, DealPurpose, RateType, BEACON, LTV, TDS, GDS, InsuranceType, PrincipalBalance, OccupancyType, AccountStatus, Closed_Date, DelinquencyBucket) VALUES (3486, '2008-04-11', 'AB', 'Refinance External', 'ARM', 645, 86.32, 71, 71, 'HiRatio', 169327.12, 'Owner-Occupied', 'Open', '1900-01-00', 'Current');</v>
      </c>
    </row>
    <row r="3488" spans="1:16" x14ac:dyDescent="0.35">
      <c r="A3488" s="19">
        <v>3487</v>
      </c>
      <c r="B3488" s="18">
        <v>41613</v>
      </c>
      <c r="C3488" s="19" t="s">
        <v>57</v>
      </c>
      <c r="D3488" s="19" t="s">
        <v>61</v>
      </c>
      <c r="E3488" s="19" t="s">
        <v>40</v>
      </c>
      <c r="F3488" s="19">
        <v>776</v>
      </c>
      <c r="G3488" s="19">
        <v>74.55</v>
      </c>
      <c r="H3488" s="19">
        <v>28.37</v>
      </c>
      <c r="I3488" s="19">
        <v>22.45</v>
      </c>
      <c r="J3488" s="19" t="s">
        <v>54</v>
      </c>
      <c r="K3488" s="20">
        <v>135887.82999999999</v>
      </c>
      <c r="L3488" s="20" t="s">
        <v>55</v>
      </c>
      <c r="M3488" s="20" t="s">
        <v>83</v>
      </c>
      <c r="N3488" s="26"/>
      <c r="O3488" s="20" t="s">
        <v>56</v>
      </c>
      <c r="P3488" t="str">
        <f t="shared" si="54"/>
        <v>INSERT INTO @DataTable (Deal, AdvanceDate, PROV, DealPurpose, RateType, BEACON, LTV, TDS, GDS, InsuranceType, PrincipalBalance, OccupancyType, AccountStatus, Closed_Date, DelinquencyBucket) VALUES (3487, '2013-12-05', 'ON', 'Purchase', 'ARM', 776, 74.55, 28.37, 22.45, 'Conv', 135887.83, 'Owner-Occupied', 'Open', '1900-01-00', 'Current');</v>
      </c>
    </row>
    <row r="3489" spans="1:16" x14ac:dyDescent="0.35">
      <c r="A3489" s="22">
        <v>3488</v>
      </c>
      <c r="B3489" s="21">
        <v>41458</v>
      </c>
      <c r="C3489" s="22" t="s">
        <v>58</v>
      </c>
      <c r="D3489" s="22" t="s">
        <v>61</v>
      </c>
      <c r="E3489" s="22" t="s">
        <v>53</v>
      </c>
      <c r="F3489" s="22">
        <v>750</v>
      </c>
      <c r="G3489" s="22">
        <v>94.78</v>
      </c>
      <c r="H3489" s="22">
        <v>35.46</v>
      </c>
      <c r="I3489" s="22">
        <v>23.36</v>
      </c>
      <c r="J3489" s="22" t="s">
        <v>60</v>
      </c>
      <c r="K3489" s="23">
        <v>0</v>
      </c>
      <c r="L3489" s="23" t="s">
        <v>55</v>
      </c>
      <c r="M3489" s="23" t="s">
        <v>84</v>
      </c>
      <c r="N3489" s="27">
        <v>42590</v>
      </c>
      <c r="O3489" s="23" t="s">
        <v>56</v>
      </c>
      <c r="P3489" t="str">
        <f t="shared" si="54"/>
        <v>INSERT INTO @DataTable (Deal, AdvanceDate, PROV, DealPurpose, RateType, BEACON, LTV, TDS, GDS, InsuranceType, PrincipalBalance, OccupancyType, AccountStatus, Closed_Date, DelinquencyBucket) VALUES (3488, '2013-07-03', 'BC', 'Purchase', 'Fixed', 750, 94.78, 35.46, 23.36, 'HiRatio', 0, 'Owner-Occupied', 'Closed', '2016-08-08', 'Current');</v>
      </c>
    </row>
    <row r="3490" spans="1:16" x14ac:dyDescent="0.35">
      <c r="A3490" s="19">
        <v>3489</v>
      </c>
      <c r="B3490" s="18">
        <v>41505</v>
      </c>
      <c r="C3490" s="19" t="s">
        <v>57</v>
      </c>
      <c r="D3490" s="19" t="s">
        <v>59</v>
      </c>
      <c r="E3490" s="19" t="s">
        <v>40</v>
      </c>
      <c r="F3490" s="19">
        <v>790</v>
      </c>
      <c r="G3490" s="19">
        <v>43.37</v>
      </c>
      <c r="H3490" s="19">
        <v>20.99</v>
      </c>
      <c r="I3490" s="19">
        <v>14.97</v>
      </c>
      <c r="J3490" s="19" t="s">
        <v>54</v>
      </c>
      <c r="K3490" s="20">
        <v>0</v>
      </c>
      <c r="L3490" s="20" t="s">
        <v>55</v>
      </c>
      <c r="M3490" s="20" t="s">
        <v>84</v>
      </c>
      <c r="N3490" s="26">
        <v>41611</v>
      </c>
      <c r="O3490" s="20" t="s">
        <v>56</v>
      </c>
      <c r="P3490" t="str">
        <f t="shared" si="54"/>
        <v>INSERT INTO @DataTable (Deal, AdvanceDate, PROV, DealPurpose, RateType, BEACON, LTV, TDS, GDS, InsuranceType, PrincipalBalance, OccupancyType, AccountStatus, Closed_Date, DelinquencyBucket) VALUES (3489, '2013-08-19', 'ON', 'Transfer', 'ARM', 790, 43.37, 20.99, 14.97, 'Conv', 0, 'Owner-Occupied', 'Closed', '2013-12-03', 'Current');</v>
      </c>
    </row>
    <row r="3491" spans="1:16" x14ac:dyDescent="0.35">
      <c r="A3491" s="22">
        <v>3490</v>
      </c>
      <c r="B3491" s="21">
        <v>42453</v>
      </c>
      <c r="C3491" s="22" t="s">
        <v>51</v>
      </c>
      <c r="D3491" s="22" t="s">
        <v>61</v>
      </c>
      <c r="E3491" s="22" t="s">
        <v>53</v>
      </c>
      <c r="F3491" s="22">
        <v>711</v>
      </c>
      <c r="G3491" s="22">
        <v>95</v>
      </c>
      <c r="H3491" s="22">
        <v>33.08</v>
      </c>
      <c r="I3491" s="22">
        <v>27.55</v>
      </c>
      <c r="J3491" s="22" t="s">
        <v>60</v>
      </c>
      <c r="K3491" s="23">
        <v>288193.11</v>
      </c>
      <c r="L3491" s="23" t="s">
        <v>55</v>
      </c>
      <c r="M3491" s="23" t="s">
        <v>83</v>
      </c>
      <c r="N3491" s="27"/>
      <c r="O3491" s="23" t="s">
        <v>56</v>
      </c>
      <c r="P3491" t="str">
        <f t="shared" si="54"/>
        <v>INSERT INTO @DataTable (Deal, AdvanceDate, PROV, DealPurpose, RateType, BEACON, LTV, TDS, GDS, InsuranceType, PrincipalBalance, OccupancyType, AccountStatus, Closed_Date, DelinquencyBucket) VALUES (3490, '2016-03-24', 'AB', 'Purchase', 'Fixed', 711, 95, 33.08, 27.55, 'HiRatio', 288193.11, 'Owner-Occupied', 'Open', '1900-01-00', 'Current');</v>
      </c>
    </row>
    <row r="3492" spans="1:16" x14ac:dyDescent="0.35">
      <c r="A3492" s="19">
        <v>3491</v>
      </c>
      <c r="B3492" s="18">
        <v>41967</v>
      </c>
      <c r="C3492" s="19" t="s">
        <v>57</v>
      </c>
      <c r="D3492" s="19" t="s">
        <v>61</v>
      </c>
      <c r="E3492" s="19" t="s">
        <v>53</v>
      </c>
      <c r="F3492" s="19">
        <v>728</v>
      </c>
      <c r="G3492" s="19">
        <v>80</v>
      </c>
      <c r="H3492" s="19">
        <v>34.11</v>
      </c>
      <c r="I3492" s="19">
        <v>24.8</v>
      </c>
      <c r="J3492" s="19" t="s">
        <v>54</v>
      </c>
      <c r="K3492" s="20">
        <v>712299.8</v>
      </c>
      <c r="L3492" s="20" t="s">
        <v>55</v>
      </c>
      <c r="M3492" s="20" t="s">
        <v>83</v>
      </c>
      <c r="N3492" s="26"/>
      <c r="O3492" s="20" t="s">
        <v>56</v>
      </c>
      <c r="P3492" t="str">
        <f t="shared" si="54"/>
        <v>INSERT INTO @DataTable (Deal, AdvanceDate, PROV, DealPurpose, RateType, BEACON, LTV, TDS, GDS, InsuranceType, PrincipalBalance, OccupancyType, AccountStatus, Closed_Date, DelinquencyBucket) VALUES (3491, '2014-11-24', 'ON', 'Purchase', 'Fixed', 728, 80, 34.11, 24.8, 'Conv', 712299.8, 'Owner-Occupied', 'Open', '1900-01-00', 'Current');</v>
      </c>
    </row>
    <row r="3493" spans="1:16" x14ac:dyDescent="0.35">
      <c r="A3493" s="22">
        <v>3492</v>
      </c>
      <c r="B3493" s="21">
        <v>41953</v>
      </c>
      <c r="C3493" s="22" t="s">
        <v>57</v>
      </c>
      <c r="D3493" s="22" t="s">
        <v>61</v>
      </c>
      <c r="E3493" s="22" t="s">
        <v>53</v>
      </c>
      <c r="F3493" s="22">
        <v>782</v>
      </c>
      <c r="G3493" s="22">
        <v>80</v>
      </c>
      <c r="H3493" s="22">
        <v>26.01</v>
      </c>
      <c r="I3493" s="22">
        <v>24.22</v>
      </c>
      <c r="J3493" s="22" t="s">
        <v>54</v>
      </c>
      <c r="K3493" s="23">
        <v>266565.61</v>
      </c>
      <c r="L3493" s="23" t="s">
        <v>55</v>
      </c>
      <c r="M3493" s="23" t="s">
        <v>83</v>
      </c>
      <c r="N3493" s="27"/>
      <c r="O3493" s="23" t="s">
        <v>56</v>
      </c>
      <c r="P3493" t="str">
        <f t="shared" si="54"/>
        <v>INSERT INTO @DataTable (Deal, AdvanceDate, PROV, DealPurpose, RateType, BEACON, LTV, TDS, GDS, InsuranceType, PrincipalBalance, OccupancyType, AccountStatus, Closed_Date, DelinquencyBucket) VALUES (3492, '2014-11-10', 'ON', 'Purchase', 'Fixed', 782, 80, 26.01, 24.22, 'Conv', 266565.61, 'Owner-Occupied', 'Open', '1900-01-00', 'Current');</v>
      </c>
    </row>
    <row r="3494" spans="1:16" x14ac:dyDescent="0.35">
      <c r="A3494" s="19">
        <v>3493</v>
      </c>
      <c r="B3494" s="18">
        <v>41450</v>
      </c>
      <c r="C3494" s="19" t="s">
        <v>63</v>
      </c>
      <c r="D3494" s="19" t="s">
        <v>61</v>
      </c>
      <c r="E3494" s="19" t="s">
        <v>53</v>
      </c>
      <c r="F3494" s="19">
        <v>809</v>
      </c>
      <c r="G3494" s="19">
        <v>95</v>
      </c>
      <c r="H3494" s="19">
        <v>27.73</v>
      </c>
      <c r="I3494" s="19">
        <v>17.55</v>
      </c>
      <c r="J3494" s="19" t="s">
        <v>60</v>
      </c>
      <c r="K3494" s="20">
        <v>258166.24</v>
      </c>
      <c r="L3494" s="20" t="s">
        <v>55</v>
      </c>
      <c r="M3494" s="20" t="s">
        <v>83</v>
      </c>
      <c r="N3494" s="26"/>
      <c r="O3494" s="20" t="s">
        <v>56</v>
      </c>
      <c r="P3494" t="str">
        <f t="shared" si="54"/>
        <v>INSERT INTO @DataTable (Deal, AdvanceDate, PROV, DealPurpose, RateType, BEACON, LTV, TDS, GDS, InsuranceType, PrincipalBalance, OccupancyType, AccountStatus, Closed_Date, DelinquencyBucket) VALUES (3493, '2013-06-25', 'SK', 'Purchase', 'Fixed', 809, 95, 27.73, 17.55, 'HiRatio', 258166.24, 'Owner-Occupied', 'Open', '1900-01-00', 'Current');</v>
      </c>
    </row>
    <row r="3495" spans="1:16" x14ac:dyDescent="0.35">
      <c r="A3495" s="22">
        <v>3494</v>
      </c>
      <c r="B3495" s="21">
        <v>41803</v>
      </c>
      <c r="C3495" s="22" t="s">
        <v>57</v>
      </c>
      <c r="D3495" s="22" t="s">
        <v>52</v>
      </c>
      <c r="E3495" s="22" t="s">
        <v>53</v>
      </c>
      <c r="F3495" s="22">
        <v>785</v>
      </c>
      <c r="G3495" s="22">
        <v>51.96</v>
      </c>
      <c r="H3495" s="22">
        <v>43.68</v>
      </c>
      <c r="I3495" s="22">
        <v>37.72</v>
      </c>
      <c r="J3495" s="22" t="s">
        <v>54</v>
      </c>
      <c r="K3495" s="23">
        <v>0</v>
      </c>
      <c r="L3495" s="23" t="s">
        <v>55</v>
      </c>
      <c r="M3495" s="23" t="s">
        <v>84</v>
      </c>
      <c r="N3495" s="27">
        <v>42555</v>
      </c>
      <c r="O3495" s="23" t="s">
        <v>56</v>
      </c>
      <c r="P3495" t="str">
        <f t="shared" si="54"/>
        <v>INSERT INTO @DataTable (Deal, AdvanceDate, PROV, DealPurpose, RateType, BEACON, LTV, TDS, GDS, InsuranceType, PrincipalBalance, OccupancyType, AccountStatus, Closed_Date, DelinquencyBucket) VALUES (3494, '2014-06-13', 'ON', 'Refinance External', 'Fixed', 785, 51.96, 43.68, 37.72, 'Conv', 0, 'Owner-Occupied', 'Closed', '2016-07-04', 'Current');</v>
      </c>
    </row>
    <row r="3496" spans="1:16" x14ac:dyDescent="0.35">
      <c r="A3496" s="19">
        <v>3495</v>
      </c>
      <c r="B3496" s="18">
        <v>40899</v>
      </c>
      <c r="C3496" s="19" t="s">
        <v>57</v>
      </c>
      <c r="D3496" s="19" t="s">
        <v>61</v>
      </c>
      <c r="E3496" s="19" t="s">
        <v>53</v>
      </c>
      <c r="F3496" s="19">
        <v>681</v>
      </c>
      <c r="G3496" s="19">
        <v>85</v>
      </c>
      <c r="H3496" s="19">
        <v>25.02</v>
      </c>
      <c r="I3496" s="19">
        <v>41.83</v>
      </c>
      <c r="J3496" s="19" t="s">
        <v>60</v>
      </c>
      <c r="K3496" s="20">
        <v>0</v>
      </c>
      <c r="L3496" s="20" t="s">
        <v>55</v>
      </c>
      <c r="M3496" s="20" t="s">
        <v>84</v>
      </c>
      <c r="N3496" s="26">
        <v>41662</v>
      </c>
      <c r="O3496" s="20" t="s">
        <v>56</v>
      </c>
      <c r="P3496" t="str">
        <f t="shared" si="54"/>
        <v>INSERT INTO @DataTable (Deal, AdvanceDate, PROV, DealPurpose, RateType, BEACON, LTV, TDS, GDS, InsuranceType, PrincipalBalance, OccupancyType, AccountStatus, Closed_Date, DelinquencyBucket) VALUES (3495, '2011-12-22', 'ON', 'Purchase', 'Fixed', 681, 85, 25.02, 41.83, 'HiRatio', 0, 'Owner-Occupied', 'Closed', '2014-01-23', 'Current');</v>
      </c>
    </row>
    <row r="3497" spans="1:16" x14ac:dyDescent="0.35">
      <c r="A3497" s="22">
        <v>3496</v>
      </c>
      <c r="B3497" s="21">
        <v>40393</v>
      </c>
      <c r="C3497" s="22" t="s">
        <v>57</v>
      </c>
      <c r="D3497" s="22" t="s">
        <v>61</v>
      </c>
      <c r="E3497" s="22" t="s">
        <v>53</v>
      </c>
      <c r="F3497" s="22">
        <v>749</v>
      </c>
      <c r="G3497" s="22">
        <v>95</v>
      </c>
      <c r="H3497" s="22">
        <v>27.95</v>
      </c>
      <c r="I3497" s="22">
        <v>26.89</v>
      </c>
      <c r="J3497" s="22" t="s">
        <v>60</v>
      </c>
      <c r="K3497" s="23">
        <v>0</v>
      </c>
      <c r="L3497" s="23" t="s">
        <v>55</v>
      </c>
      <c r="M3497" s="23" t="s">
        <v>84</v>
      </c>
      <c r="N3497" s="27">
        <v>41500</v>
      </c>
      <c r="O3497" s="23" t="s">
        <v>56</v>
      </c>
      <c r="P3497" t="str">
        <f t="shared" si="54"/>
        <v>INSERT INTO @DataTable (Deal, AdvanceDate, PROV, DealPurpose, RateType, BEACON, LTV, TDS, GDS, InsuranceType, PrincipalBalance, OccupancyType, AccountStatus, Closed_Date, DelinquencyBucket) VALUES (3496, '2010-08-03', 'ON', 'Purchase', 'Fixed', 749, 95, 27.95, 26.89, 'HiRatio', 0, 'Owner-Occupied', 'Closed', '2013-08-14', 'Current');</v>
      </c>
    </row>
    <row r="3498" spans="1:16" x14ac:dyDescent="0.35">
      <c r="A3498" s="19">
        <v>3497</v>
      </c>
      <c r="B3498" s="18">
        <v>40780</v>
      </c>
      <c r="C3498" s="19" t="s">
        <v>51</v>
      </c>
      <c r="D3498" s="19" t="s">
        <v>52</v>
      </c>
      <c r="E3498" s="19" t="s">
        <v>53</v>
      </c>
      <c r="F3498" s="19">
        <v>720</v>
      </c>
      <c r="G3498" s="19">
        <v>85</v>
      </c>
      <c r="H3498" s="19">
        <v>34.76</v>
      </c>
      <c r="I3498" s="19">
        <v>31.66</v>
      </c>
      <c r="J3498" s="19" t="s">
        <v>60</v>
      </c>
      <c r="K3498" s="20">
        <v>0</v>
      </c>
      <c r="L3498" s="20" t="s">
        <v>55</v>
      </c>
      <c r="M3498" s="20" t="s">
        <v>84</v>
      </c>
      <c r="N3498" s="26">
        <v>42360</v>
      </c>
      <c r="O3498" s="20" t="s">
        <v>56</v>
      </c>
      <c r="P3498" t="str">
        <f t="shared" si="54"/>
        <v>INSERT INTO @DataTable (Deal, AdvanceDate, PROV, DealPurpose, RateType, BEACON, LTV, TDS, GDS, InsuranceType, PrincipalBalance, OccupancyType, AccountStatus, Closed_Date, DelinquencyBucket) VALUES (3497, '2011-08-25', 'AB', 'Refinance External', 'Fixed', 720, 85, 34.76, 31.66, 'HiRatio', 0, 'Owner-Occupied', 'Closed', '2015-12-22', 'Current');</v>
      </c>
    </row>
    <row r="3499" spans="1:16" x14ac:dyDescent="0.35">
      <c r="A3499" s="22">
        <v>3498</v>
      </c>
      <c r="B3499" s="21">
        <v>42622</v>
      </c>
      <c r="C3499" s="22" t="s">
        <v>58</v>
      </c>
      <c r="D3499" s="22" t="s">
        <v>52</v>
      </c>
      <c r="E3499" s="22" t="s">
        <v>40</v>
      </c>
      <c r="F3499" s="22">
        <v>686</v>
      </c>
      <c r="G3499" s="22">
        <v>75</v>
      </c>
      <c r="H3499" s="22">
        <v>22.68</v>
      </c>
      <c r="I3499" s="22">
        <v>11.07</v>
      </c>
      <c r="J3499" s="22" t="s">
        <v>54</v>
      </c>
      <c r="K3499" s="23">
        <v>312049.46000000002</v>
      </c>
      <c r="L3499" s="23" t="s">
        <v>55</v>
      </c>
      <c r="M3499" s="23" t="s">
        <v>83</v>
      </c>
      <c r="N3499" s="27"/>
      <c r="O3499" s="23" t="s">
        <v>56</v>
      </c>
      <c r="P3499" t="str">
        <f t="shared" si="54"/>
        <v>INSERT INTO @DataTable (Deal, AdvanceDate, PROV, DealPurpose, RateType, BEACON, LTV, TDS, GDS, InsuranceType, PrincipalBalance, OccupancyType, AccountStatus, Closed_Date, DelinquencyBucket) VALUES (3498, '2016-09-09', 'BC', 'Refinance External', 'ARM', 686, 75, 22.68, 11.07, 'Conv', 312049.46, 'Owner-Occupied', 'Open', '1900-01-00', 'Current');</v>
      </c>
    </row>
    <row r="3500" spans="1:16" x14ac:dyDescent="0.35">
      <c r="A3500" s="19">
        <v>3499</v>
      </c>
      <c r="B3500" s="18">
        <v>41964</v>
      </c>
      <c r="C3500" s="19" t="s">
        <v>51</v>
      </c>
      <c r="D3500" s="19" t="s">
        <v>61</v>
      </c>
      <c r="E3500" s="19" t="s">
        <v>53</v>
      </c>
      <c r="F3500" s="19">
        <v>704</v>
      </c>
      <c r="G3500" s="19">
        <v>90</v>
      </c>
      <c r="H3500" s="19">
        <v>39.32</v>
      </c>
      <c r="I3500" s="19">
        <v>28.84</v>
      </c>
      <c r="J3500" s="19" t="s">
        <v>60</v>
      </c>
      <c r="K3500" s="20">
        <v>357737.31</v>
      </c>
      <c r="L3500" s="20" t="s">
        <v>55</v>
      </c>
      <c r="M3500" s="20" t="s">
        <v>83</v>
      </c>
      <c r="N3500" s="26"/>
      <c r="O3500" s="20" t="s">
        <v>56</v>
      </c>
      <c r="P3500" t="str">
        <f t="shared" si="54"/>
        <v>INSERT INTO @DataTable (Deal, AdvanceDate, PROV, DealPurpose, RateType, BEACON, LTV, TDS, GDS, InsuranceType, PrincipalBalance, OccupancyType, AccountStatus, Closed_Date, DelinquencyBucket) VALUES (3499, '2014-11-21', 'AB', 'Purchase', 'Fixed', 704, 90, 39.32, 28.84, 'HiRatio', 357737.31, 'Owner-Occupied', 'Open', '1900-01-00', 'Current');</v>
      </c>
    </row>
    <row r="3501" spans="1:16" x14ac:dyDescent="0.35">
      <c r="A3501" s="22">
        <v>3500</v>
      </c>
      <c r="B3501" s="21">
        <v>42244</v>
      </c>
      <c r="C3501" s="22" t="s">
        <v>57</v>
      </c>
      <c r="D3501" s="22" t="s">
        <v>52</v>
      </c>
      <c r="E3501" s="22" t="s">
        <v>53</v>
      </c>
      <c r="F3501" s="22">
        <v>734</v>
      </c>
      <c r="G3501" s="22">
        <v>80</v>
      </c>
      <c r="H3501" s="22">
        <v>31.43</v>
      </c>
      <c r="I3501" s="22">
        <v>26.63</v>
      </c>
      <c r="J3501" s="22" t="s">
        <v>54</v>
      </c>
      <c r="K3501" s="23">
        <v>205710.6</v>
      </c>
      <c r="L3501" s="23" t="s">
        <v>55</v>
      </c>
      <c r="M3501" s="23" t="s">
        <v>83</v>
      </c>
      <c r="N3501" s="27"/>
      <c r="O3501" s="23" t="s">
        <v>56</v>
      </c>
      <c r="P3501" t="str">
        <f t="shared" si="54"/>
        <v>INSERT INTO @DataTable (Deal, AdvanceDate, PROV, DealPurpose, RateType, BEACON, LTV, TDS, GDS, InsuranceType, PrincipalBalance, OccupancyType, AccountStatus, Closed_Date, DelinquencyBucket) VALUES (3500, '2015-08-28', 'ON', 'Refinance External', 'Fixed', 734, 80, 31.43, 26.63, 'Conv', 205710.6, 'Owner-Occupied', 'Open', '1900-01-00', 'Current');</v>
      </c>
    </row>
    <row r="3502" spans="1:16" x14ac:dyDescent="0.35">
      <c r="A3502" s="19">
        <v>3501</v>
      </c>
      <c r="B3502" s="18">
        <v>40623</v>
      </c>
      <c r="C3502" s="19" t="s">
        <v>51</v>
      </c>
      <c r="D3502" s="19" t="s">
        <v>61</v>
      </c>
      <c r="E3502" s="19" t="s">
        <v>53</v>
      </c>
      <c r="F3502" s="19">
        <v>743</v>
      </c>
      <c r="G3502" s="19">
        <v>95</v>
      </c>
      <c r="H3502" s="19">
        <v>42.84</v>
      </c>
      <c r="I3502" s="19">
        <v>18.309999999999999</v>
      </c>
      <c r="J3502" s="19" t="s">
        <v>60</v>
      </c>
      <c r="K3502" s="20">
        <v>0</v>
      </c>
      <c r="L3502" s="20" t="s">
        <v>55</v>
      </c>
      <c r="M3502" s="20" t="s">
        <v>84</v>
      </c>
      <c r="N3502" s="26">
        <v>42450</v>
      </c>
      <c r="O3502" s="20" t="s">
        <v>56</v>
      </c>
      <c r="P3502" t="str">
        <f t="shared" si="54"/>
        <v>INSERT INTO @DataTable (Deal, AdvanceDate, PROV, DealPurpose, RateType, BEACON, LTV, TDS, GDS, InsuranceType, PrincipalBalance, OccupancyType, AccountStatus, Closed_Date, DelinquencyBucket) VALUES (3501, '2011-03-21', 'AB', 'Purchase', 'Fixed', 743, 95, 42.84, 18.31, 'HiRatio', 0, 'Owner-Occupied', 'Closed', '2016-03-21', 'Current');</v>
      </c>
    </row>
    <row r="3503" spans="1:16" x14ac:dyDescent="0.35">
      <c r="A3503" s="22">
        <v>3502</v>
      </c>
      <c r="B3503" s="21">
        <v>42199</v>
      </c>
      <c r="C3503" s="22" t="s">
        <v>57</v>
      </c>
      <c r="D3503" s="22" t="s">
        <v>61</v>
      </c>
      <c r="E3503" s="22" t="s">
        <v>40</v>
      </c>
      <c r="F3503" s="22">
        <v>807</v>
      </c>
      <c r="G3503" s="22">
        <v>74.81</v>
      </c>
      <c r="H3503" s="22">
        <v>29.27</v>
      </c>
      <c r="I3503" s="22">
        <v>28.89</v>
      </c>
      <c r="J3503" s="22" t="s">
        <v>54</v>
      </c>
      <c r="K3503" s="23">
        <v>0</v>
      </c>
      <c r="L3503" s="23" t="s">
        <v>55</v>
      </c>
      <c r="M3503" s="23" t="s">
        <v>84</v>
      </c>
      <c r="N3503" s="27">
        <v>42208</v>
      </c>
      <c r="O3503" s="23" t="s">
        <v>56</v>
      </c>
      <c r="P3503" t="str">
        <f t="shared" si="54"/>
        <v>INSERT INTO @DataTable (Deal, AdvanceDate, PROV, DealPurpose, RateType, BEACON, LTV, TDS, GDS, InsuranceType, PrincipalBalance, OccupancyType, AccountStatus, Closed_Date, DelinquencyBucket) VALUES (3502, '2015-07-14', 'ON', 'Purchase', 'ARM', 807, 74.81, 29.27, 28.89, 'Conv', 0, 'Owner-Occupied', 'Closed', '2015-07-23', 'Current');</v>
      </c>
    </row>
    <row r="3504" spans="1:16" x14ac:dyDescent="0.35">
      <c r="A3504" s="19">
        <v>3503</v>
      </c>
      <c r="B3504" s="18">
        <v>41759</v>
      </c>
      <c r="C3504" s="19" t="s">
        <v>51</v>
      </c>
      <c r="D3504" s="19" t="s">
        <v>61</v>
      </c>
      <c r="E3504" s="19" t="s">
        <v>53</v>
      </c>
      <c r="F3504" s="19">
        <v>804</v>
      </c>
      <c r="G3504" s="19">
        <v>95</v>
      </c>
      <c r="H3504" s="19">
        <v>32.42</v>
      </c>
      <c r="I3504" s="19">
        <v>32.200000000000003</v>
      </c>
      <c r="J3504" s="19" t="s">
        <v>60</v>
      </c>
      <c r="K3504" s="20">
        <v>286083.98</v>
      </c>
      <c r="L3504" s="20" t="s">
        <v>55</v>
      </c>
      <c r="M3504" s="20" t="s">
        <v>83</v>
      </c>
      <c r="N3504" s="26"/>
      <c r="O3504" s="20" t="s">
        <v>56</v>
      </c>
      <c r="P3504" t="str">
        <f t="shared" si="54"/>
        <v>INSERT INTO @DataTable (Deal, AdvanceDate, PROV, DealPurpose, RateType, BEACON, LTV, TDS, GDS, InsuranceType, PrincipalBalance, OccupancyType, AccountStatus, Closed_Date, DelinquencyBucket) VALUES (3503, '2014-04-30', 'AB', 'Purchase', 'Fixed', 804, 95, 32.42, 32.2, 'HiRatio', 286083.98, 'Owner-Occupied', 'Open', '1900-01-00', 'Current');</v>
      </c>
    </row>
    <row r="3505" spans="1:16" x14ac:dyDescent="0.35">
      <c r="A3505" s="22">
        <v>3504</v>
      </c>
      <c r="B3505" s="21">
        <v>42109</v>
      </c>
      <c r="C3505" s="22" t="s">
        <v>51</v>
      </c>
      <c r="D3505" s="22" t="s">
        <v>61</v>
      </c>
      <c r="E3505" s="22" t="s">
        <v>40</v>
      </c>
      <c r="F3505" s="22">
        <v>0</v>
      </c>
      <c r="G3505" s="22">
        <v>80</v>
      </c>
      <c r="H3505" s="22">
        <v>24.86</v>
      </c>
      <c r="I3505" s="22">
        <v>11.55</v>
      </c>
      <c r="J3505" s="22" t="s">
        <v>54</v>
      </c>
      <c r="K3505" s="23">
        <v>495876.35</v>
      </c>
      <c r="L3505" s="23" t="s">
        <v>62</v>
      </c>
      <c r="M3505" s="23" t="s">
        <v>83</v>
      </c>
      <c r="N3505" s="27"/>
      <c r="O3505" s="23" t="s">
        <v>56</v>
      </c>
      <c r="P3505" t="str">
        <f t="shared" si="54"/>
        <v>INSERT INTO @DataTable (Deal, AdvanceDate, PROV, DealPurpose, RateType, BEACON, LTV, TDS, GDS, InsuranceType, PrincipalBalance, OccupancyType, AccountStatus, Closed_Date, DelinquencyBucket) VALUES (3504, '2015-04-15', 'AB', 'Purchase', 'ARM', 0, 80, 24.86, 11.55, 'Conv', 495876.35, 'Rental', 'Open', '1900-01-00', 'Current');</v>
      </c>
    </row>
    <row r="3506" spans="1:16" x14ac:dyDescent="0.35">
      <c r="A3506" s="19">
        <v>3505</v>
      </c>
      <c r="B3506" s="18">
        <v>41990</v>
      </c>
      <c r="C3506" s="19" t="s">
        <v>58</v>
      </c>
      <c r="D3506" s="19" t="s">
        <v>61</v>
      </c>
      <c r="E3506" s="19" t="s">
        <v>53</v>
      </c>
      <c r="F3506" s="19">
        <v>769</v>
      </c>
      <c r="G3506" s="19">
        <v>90</v>
      </c>
      <c r="H3506" s="19">
        <v>36.229999999999997</v>
      </c>
      <c r="I3506" s="19">
        <v>35.81</v>
      </c>
      <c r="J3506" s="19" t="s">
        <v>60</v>
      </c>
      <c r="K3506" s="20">
        <v>0</v>
      </c>
      <c r="L3506" s="20" t="s">
        <v>55</v>
      </c>
      <c r="M3506" s="20" t="s">
        <v>84</v>
      </c>
      <c r="N3506" s="26">
        <v>42514</v>
      </c>
      <c r="O3506" s="20" t="s">
        <v>56</v>
      </c>
      <c r="P3506" t="str">
        <f t="shared" si="54"/>
        <v>INSERT INTO @DataTable (Deal, AdvanceDate, PROV, DealPurpose, RateType, BEACON, LTV, TDS, GDS, InsuranceType, PrincipalBalance, OccupancyType, AccountStatus, Closed_Date, DelinquencyBucket) VALUES (3505, '2014-12-17', 'BC', 'Purchase', 'Fixed', 769, 90, 36.23, 35.81, 'HiRatio', 0, 'Owner-Occupied', 'Closed', '2016-05-24', 'Current');</v>
      </c>
    </row>
    <row r="3507" spans="1:16" x14ac:dyDescent="0.35">
      <c r="A3507" s="22">
        <v>3506</v>
      </c>
      <c r="B3507" s="21">
        <v>42746</v>
      </c>
      <c r="C3507" s="22" t="s">
        <v>58</v>
      </c>
      <c r="D3507" s="22" t="s">
        <v>61</v>
      </c>
      <c r="E3507" s="22" t="s">
        <v>40</v>
      </c>
      <c r="F3507" s="22">
        <v>778</v>
      </c>
      <c r="G3507" s="22">
        <v>78.86</v>
      </c>
      <c r="H3507" s="22">
        <v>28.37</v>
      </c>
      <c r="I3507" s="22">
        <v>24.98</v>
      </c>
      <c r="J3507" s="22" t="s">
        <v>54</v>
      </c>
      <c r="K3507" s="23">
        <v>857083.89</v>
      </c>
      <c r="L3507" s="23" t="s">
        <v>55</v>
      </c>
      <c r="M3507" s="23" t="s">
        <v>83</v>
      </c>
      <c r="N3507" s="27"/>
      <c r="O3507" s="23" t="s">
        <v>56</v>
      </c>
      <c r="P3507" t="str">
        <f t="shared" si="54"/>
        <v>INSERT INTO @DataTable (Deal, AdvanceDate, PROV, DealPurpose, RateType, BEACON, LTV, TDS, GDS, InsuranceType, PrincipalBalance, OccupancyType, AccountStatus, Closed_Date, DelinquencyBucket) VALUES (3506, '2017-01-11', 'BC', 'Purchase', 'ARM', 778, 78.86, 28.37, 24.98, 'Conv', 857083.89, 'Owner-Occupied', 'Open', '1900-01-00', 'Current');</v>
      </c>
    </row>
    <row r="3508" spans="1:16" x14ac:dyDescent="0.35">
      <c r="A3508" s="19">
        <v>3507</v>
      </c>
      <c r="B3508" s="18">
        <v>42684</v>
      </c>
      <c r="C3508" s="19" t="s">
        <v>57</v>
      </c>
      <c r="D3508" s="19" t="s">
        <v>52</v>
      </c>
      <c r="E3508" s="19" t="s">
        <v>40</v>
      </c>
      <c r="F3508" s="19">
        <v>821</v>
      </c>
      <c r="G3508" s="19">
        <v>80</v>
      </c>
      <c r="H3508" s="19">
        <v>27.68</v>
      </c>
      <c r="I3508" s="19">
        <v>20.149999999999999</v>
      </c>
      <c r="J3508" s="19" t="s">
        <v>54</v>
      </c>
      <c r="K3508" s="20">
        <v>286755.18</v>
      </c>
      <c r="L3508" s="20" t="s">
        <v>55</v>
      </c>
      <c r="M3508" s="20" t="s">
        <v>83</v>
      </c>
      <c r="N3508" s="26"/>
      <c r="O3508" s="20" t="s">
        <v>56</v>
      </c>
      <c r="P3508" t="str">
        <f t="shared" si="54"/>
        <v>INSERT INTO @DataTable (Deal, AdvanceDate, PROV, DealPurpose, RateType, BEACON, LTV, TDS, GDS, InsuranceType, PrincipalBalance, OccupancyType, AccountStatus, Closed_Date, DelinquencyBucket) VALUES (3507, '2016-11-10', 'ON', 'Refinance External', 'ARM', 821, 80, 27.68, 20.15, 'Conv', 286755.18, 'Owner-Occupied', 'Open', '1900-01-00', 'Current');</v>
      </c>
    </row>
    <row r="3509" spans="1:16" x14ac:dyDescent="0.35">
      <c r="A3509" s="22">
        <v>3508</v>
      </c>
      <c r="B3509" s="21">
        <v>40982</v>
      </c>
      <c r="C3509" s="22" t="s">
        <v>58</v>
      </c>
      <c r="D3509" s="22" t="s">
        <v>52</v>
      </c>
      <c r="E3509" s="22" t="s">
        <v>53</v>
      </c>
      <c r="F3509" s="22">
        <v>690</v>
      </c>
      <c r="G3509" s="22">
        <v>85</v>
      </c>
      <c r="H3509" s="22">
        <v>42.46</v>
      </c>
      <c r="I3509" s="22">
        <v>26.49</v>
      </c>
      <c r="J3509" s="22" t="s">
        <v>60</v>
      </c>
      <c r="K3509" s="23">
        <v>437644.88</v>
      </c>
      <c r="L3509" s="23" t="s">
        <v>55</v>
      </c>
      <c r="M3509" s="23" t="s">
        <v>83</v>
      </c>
      <c r="N3509" s="27"/>
      <c r="O3509" s="23" t="s">
        <v>56</v>
      </c>
      <c r="P3509" t="str">
        <f t="shared" si="54"/>
        <v>INSERT INTO @DataTable (Deal, AdvanceDate, PROV, DealPurpose, RateType, BEACON, LTV, TDS, GDS, InsuranceType, PrincipalBalance, OccupancyType, AccountStatus, Closed_Date, DelinquencyBucket) VALUES (3508, '2012-03-14', 'BC', 'Refinance External', 'Fixed', 690, 85, 42.46, 26.49, 'HiRatio', 437644.88, 'Owner-Occupied', 'Open', '1900-01-00', 'Current');</v>
      </c>
    </row>
    <row r="3510" spans="1:16" x14ac:dyDescent="0.35">
      <c r="A3510" s="19">
        <v>3509</v>
      </c>
      <c r="B3510" s="18">
        <v>41919</v>
      </c>
      <c r="C3510" s="19" t="s">
        <v>51</v>
      </c>
      <c r="D3510" s="19" t="s">
        <v>61</v>
      </c>
      <c r="E3510" s="19" t="s">
        <v>53</v>
      </c>
      <c r="F3510" s="19">
        <v>761</v>
      </c>
      <c r="G3510" s="19">
        <v>95</v>
      </c>
      <c r="H3510" s="19">
        <v>36.81</v>
      </c>
      <c r="I3510" s="19">
        <v>36.49</v>
      </c>
      <c r="J3510" s="19" t="s">
        <v>60</v>
      </c>
      <c r="K3510" s="20">
        <v>273197.14</v>
      </c>
      <c r="L3510" s="20" t="s">
        <v>55</v>
      </c>
      <c r="M3510" s="20" t="s">
        <v>83</v>
      </c>
      <c r="N3510" s="26"/>
      <c r="O3510" s="20" t="s">
        <v>56</v>
      </c>
      <c r="P3510" t="str">
        <f t="shared" si="54"/>
        <v>INSERT INTO @DataTable (Deal, AdvanceDate, PROV, DealPurpose, RateType, BEACON, LTV, TDS, GDS, InsuranceType, PrincipalBalance, OccupancyType, AccountStatus, Closed_Date, DelinquencyBucket) VALUES (3509, '2014-10-07', 'AB', 'Purchase', 'Fixed', 761, 95, 36.81, 36.49, 'HiRatio', 273197.14, 'Owner-Occupied', 'Open', '1900-01-00', 'Current');</v>
      </c>
    </row>
    <row r="3511" spans="1:16" x14ac:dyDescent="0.35">
      <c r="A3511" s="22">
        <v>3510</v>
      </c>
      <c r="B3511" s="21">
        <v>41579</v>
      </c>
      <c r="C3511" s="22" t="s">
        <v>51</v>
      </c>
      <c r="D3511" s="22" t="s">
        <v>61</v>
      </c>
      <c r="E3511" s="22" t="s">
        <v>40</v>
      </c>
      <c r="F3511" s="22">
        <v>790</v>
      </c>
      <c r="G3511" s="22">
        <v>95</v>
      </c>
      <c r="H3511" s="22">
        <v>28.9</v>
      </c>
      <c r="I3511" s="22">
        <v>26.79</v>
      </c>
      <c r="J3511" s="22" t="s">
        <v>60</v>
      </c>
      <c r="K3511" s="23">
        <v>211974.41</v>
      </c>
      <c r="L3511" s="23" t="s">
        <v>55</v>
      </c>
      <c r="M3511" s="23" t="s">
        <v>83</v>
      </c>
      <c r="N3511" s="27"/>
      <c r="O3511" s="23" t="s">
        <v>56</v>
      </c>
      <c r="P3511" t="str">
        <f t="shared" si="54"/>
        <v>INSERT INTO @DataTable (Deal, AdvanceDate, PROV, DealPurpose, RateType, BEACON, LTV, TDS, GDS, InsuranceType, PrincipalBalance, OccupancyType, AccountStatus, Closed_Date, DelinquencyBucket) VALUES (3510, '2013-11-01', 'AB', 'Purchase', 'ARM', 790, 95, 28.9, 26.79, 'HiRatio', 211974.41, 'Owner-Occupied', 'Open', '1900-01-00', 'Current');</v>
      </c>
    </row>
    <row r="3512" spans="1:16" x14ac:dyDescent="0.35">
      <c r="A3512" s="19">
        <v>3511</v>
      </c>
      <c r="B3512" s="18">
        <v>41613</v>
      </c>
      <c r="C3512" s="19" t="s">
        <v>57</v>
      </c>
      <c r="D3512" s="19" t="s">
        <v>61</v>
      </c>
      <c r="E3512" s="19" t="s">
        <v>53</v>
      </c>
      <c r="F3512" s="19">
        <v>731</v>
      </c>
      <c r="G3512" s="19">
        <v>95</v>
      </c>
      <c r="H3512" s="19">
        <v>36.409999999999997</v>
      </c>
      <c r="I3512" s="19">
        <v>19.239999999999998</v>
      </c>
      <c r="J3512" s="19" t="s">
        <v>60</v>
      </c>
      <c r="K3512" s="20">
        <v>288825.28999999998</v>
      </c>
      <c r="L3512" s="20" t="s">
        <v>55</v>
      </c>
      <c r="M3512" s="20" t="s">
        <v>83</v>
      </c>
      <c r="N3512" s="26"/>
      <c r="O3512" s="20" t="s">
        <v>56</v>
      </c>
      <c r="P3512" t="str">
        <f t="shared" si="54"/>
        <v>INSERT INTO @DataTable (Deal, AdvanceDate, PROV, DealPurpose, RateType, BEACON, LTV, TDS, GDS, InsuranceType, PrincipalBalance, OccupancyType, AccountStatus, Closed_Date, DelinquencyBucket) VALUES (3511, '2013-12-05', 'ON', 'Purchase', 'Fixed', 731, 95, 36.41, 19.24, 'HiRatio', 288825.29, 'Owner-Occupied', 'Open', '1900-01-00', 'Current');</v>
      </c>
    </row>
    <row r="3513" spans="1:16" x14ac:dyDescent="0.35">
      <c r="A3513" s="22">
        <v>3512</v>
      </c>
      <c r="B3513" s="21">
        <v>42384</v>
      </c>
      <c r="C3513" s="22" t="s">
        <v>51</v>
      </c>
      <c r="D3513" s="22" t="s">
        <v>61</v>
      </c>
      <c r="E3513" s="22" t="s">
        <v>53</v>
      </c>
      <c r="F3513" s="22">
        <v>773</v>
      </c>
      <c r="G3513" s="22">
        <v>95</v>
      </c>
      <c r="H3513" s="22">
        <v>28.1</v>
      </c>
      <c r="I3513" s="22">
        <v>23.48</v>
      </c>
      <c r="J3513" s="22" t="s">
        <v>60</v>
      </c>
      <c r="K3513" s="23">
        <v>326794.5</v>
      </c>
      <c r="L3513" s="23" t="s">
        <v>55</v>
      </c>
      <c r="M3513" s="23" t="s">
        <v>83</v>
      </c>
      <c r="N3513" s="27"/>
      <c r="O3513" s="23" t="s">
        <v>56</v>
      </c>
      <c r="P3513" t="str">
        <f t="shared" si="54"/>
        <v>INSERT INTO @DataTable (Deal, AdvanceDate, PROV, DealPurpose, RateType, BEACON, LTV, TDS, GDS, InsuranceType, PrincipalBalance, OccupancyType, AccountStatus, Closed_Date, DelinquencyBucket) VALUES (3512, '2016-01-15', 'AB', 'Purchase', 'Fixed', 773, 95, 28.1, 23.48, 'HiRatio', 326794.5, 'Owner-Occupied', 'Open', '1900-01-00', 'Current');</v>
      </c>
    </row>
    <row r="3514" spans="1:16" x14ac:dyDescent="0.35">
      <c r="A3514" s="19">
        <v>3513</v>
      </c>
      <c r="B3514" s="18">
        <v>42300</v>
      </c>
      <c r="C3514" s="19" t="s">
        <v>51</v>
      </c>
      <c r="D3514" s="19" t="s">
        <v>61</v>
      </c>
      <c r="E3514" s="19" t="s">
        <v>53</v>
      </c>
      <c r="F3514" s="19">
        <v>706</v>
      </c>
      <c r="G3514" s="19">
        <v>90</v>
      </c>
      <c r="H3514" s="19">
        <v>40.9</v>
      </c>
      <c r="I3514" s="19">
        <v>33.479999999999997</v>
      </c>
      <c r="J3514" s="19" t="s">
        <v>60</v>
      </c>
      <c r="K3514" s="20">
        <v>315339.01</v>
      </c>
      <c r="L3514" s="20" t="s">
        <v>55</v>
      </c>
      <c r="M3514" s="20" t="s">
        <v>83</v>
      </c>
      <c r="N3514" s="26"/>
      <c r="O3514" s="20" t="s">
        <v>56</v>
      </c>
      <c r="P3514" t="str">
        <f t="shared" si="54"/>
        <v>INSERT INTO @DataTable (Deal, AdvanceDate, PROV, DealPurpose, RateType, BEACON, LTV, TDS, GDS, InsuranceType, PrincipalBalance, OccupancyType, AccountStatus, Closed_Date, DelinquencyBucket) VALUES (3513, '2015-10-23', 'AB', 'Purchase', 'Fixed', 706, 90, 40.9, 33.48, 'HiRatio', 315339.01, 'Owner-Occupied', 'Open', '1900-01-00', 'Current');</v>
      </c>
    </row>
    <row r="3515" spans="1:16" x14ac:dyDescent="0.35">
      <c r="A3515" s="22">
        <v>3514</v>
      </c>
      <c r="B3515" s="21">
        <v>41845</v>
      </c>
      <c r="C3515" s="22" t="s">
        <v>57</v>
      </c>
      <c r="D3515" s="22" t="s">
        <v>52</v>
      </c>
      <c r="E3515" s="22" t="s">
        <v>40</v>
      </c>
      <c r="F3515" s="22">
        <v>716</v>
      </c>
      <c r="G3515" s="22">
        <v>80</v>
      </c>
      <c r="H3515" s="22">
        <v>34.79</v>
      </c>
      <c r="I3515" s="22">
        <v>15.24</v>
      </c>
      <c r="J3515" s="22" t="s">
        <v>54</v>
      </c>
      <c r="K3515" s="23">
        <v>0</v>
      </c>
      <c r="L3515" s="23" t="s">
        <v>55</v>
      </c>
      <c r="M3515" s="23" t="s">
        <v>84</v>
      </c>
      <c r="N3515" s="27">
        <v>42354</v>
      </c>
      <c r="O3515" s="23" t="s">
        <v>56</v>
      </c>
      <c r="P3515" t="str">
        <f t="shared" si="54"/>
        <v>INSERT INTO @DataTable (Deal, AdvanceDate, PROV, DealPurpose, RateType, BEACON, LTV, TDS, GDS, InsuranceType, PrincipalBalance, OccupancyType, AccountStatus, Closed_Date, DelinquencyBucket) VALUES (3514, '2014-07-25', 'ON', 'Refinance External', 'ARM', 716, 80, 34.79, 15.24, 'Conv', 0, 'Owner-Occupied', 'Closed', '2015-12-16', 'Current');</v>
      </c>
    </row>
    <row r="3516" spans="1:16" x14ac:dyDescent="0.35">
      <c r="A3516" s="19">
        <v>3515</v>
      </c>
      <c r="B3516" s="18">
        <v>42538</v>
      </c>
      <c r="C3516" s="19" t="s">
        <v>57</v>
      </c>
      <c r="D3516" s="19" t="s">
        <v>61</v>
      </c>
      <c r="E3516" s="19" t="s">
        <v>53</v>
      </c>
      <c r="F3516" s="19">
        <v>810</v>
      </c>
      <c r="G3516" s="19">
        <v>74.03</v>
      </c>
      <c r="H3516" s="19">
        <v>21.2</v>
      </c>
      <c r="I3516" s="19">
        <v>10.65</v>
      </c>
      <c r="J3516" s="19" t="s">
        <v>54</v>
      </c>
      <c r="K3516" s="20">
        <v>272910.59000000003</v>
      </c>
      <c r="L3516" s="20" t="s">
        <v>55</v>
      </c>
      <c r="M3516" s="20" t="s">
        <v>83</v>
      </c>
      <c r="N3516" s="26"/>
      <c r="O3516" s="20" t="s">
        <v>56</v>
      </c>
      <c r="P3516" t="str">
        <f t="shared" si="54"/>
        <v>INSERT INTO @DataTable (Deal, AdvanceDate, PROV, DealPurpose, RateType, BEACON, LTV, TDS, GDS, InsuranceType, PrincipalBalance, OccupancyType, AccountStatus, Closed_Date, DelinquencyBucket) VALUES (3515, '2016-06-17', 'ON', 'Purchase', 'Fixed', 810, 74.03, 21.2, 10.65, 'Conv', 272910.59, 'Owner-Occupied', 'Open', '1900-01-00', 'Current');</v>
      </c>
    </row>
    <row r="3517" spans="1:16" x14ac:dyDescent="0.35">
      <c r="A3517" s="22">
        <v>3516</v>
      </c>
      <c r="B3517" s="21">
        <v>41046</v>
      </c>
      <c r="C3517" s="22" t="s">
        <v>57</v>
      </c>
      <c r="D3517" s="22" t="s">
        <v>61</v>
      </c>
      <c r="E3517" s="22" t="s">
        <v>53</v>
      </c>
      <c r="F3517" s="22">
        <v>692</v>
      </c>
      <c r="G3517" s="22">
        <v>90</v>
      </c>
      <c r="H3517" s="22">
        <v>29.03</v>
      </c>
      <c r="I3517" s="22">
        <v>26.81</v>
      </c>
      <c r="J3517" s="22" t="s">
        <v>60</v>
      </c>
      <c r="K3517" s="23">
        <v>158830.54</v>
      </c>
      <c r="L3517" s="23" t="s">
        <v>55</v>
      </c>
      <c r="M3517" s="23" t="s">
        <v>83</v>
      </c>
      <c r="N3517" s="27"/>
      <c r="O3517" s="23" t="s">
        <v>56</v>
      </c>
      <c r="P3517" t="str">
        <f t="shared" si="54"/>
        <v>INSERT INTO @DataTable (Deal, AdvanceDate, PROV, DealPurpose, RateType, BEACON, LTV, TDS, GDS, InsuranceType, PrincipalBalance, OccupancyType, AccountStatus, Closed_Date, DelinquencyBucket) VALUES (3516, '2012-05-17', 'ON', 'Purchase', 'Fixed', 692, 90, 29.03, 26.81, 'HiRatio', 158830.54, 'Owner-Occupied', 'Open', '1900-01-00', 'Current');</v>
      </c>
    </row>
    <row r="3518" spans="1:16" x14ac:dyDescent="0.35">
      <c r="A3518" s="19">
        <v>3517</v>
      </c>
      <c r="B3518" s="18">
        <v>40518</v>
      </c>
      <c r="C3518" s="19" t="s">
        <v>57</v>
      </c>
      <c r="D3518" s="19" t="s">
        <v>52</v>
      </c>
      <c r="E3518" s="19" t="s">
        <v>53</v>
      </c>
      <c r="F3518" s="19">
        <v>754</v>
      </c>
      <c r="G3518" s="19">
        <v>41.18</v>
      </c>
      <c r="H3518" s="19">
        <v>40.32</v>
      </c>
      <c r="I3518" s="19">
        <v>38.89</v>
      </c>
      <c r="J3518" s="19" t="s">
        <v>54</v>
      </c>
      <c r="K3518" s="20">
        <v>0</v>
      </c>
      <c r="L3518" s="20" t="s">
        <v>55</v>
      </c>
      <c r="M3518" s="20" t="s">
        <v>84</v>
      </c>
      <c r="N3518" s="26">
        <v>41820</v>
      </c>
      <c r="O3518" s="20" t="s">
        <v>56</v>
      </c>
      <c r="P3518" t="str">
        <f t="shared" si="54"/>
        <v>INSERT INTO @DataTable (Deal, AdvanceDate, PROV, DealPurpose, RateType, BEACON, LTV, TDS, GDS, InsuranceType, PrincipalBalance, OccupancyType, AccountStatus, Closed_Date, DelinquencyBucket) VALUES (3517, '2010-12-06', 'ON', 'Refinance External', 'Fixed', 754, 41.18, 40.32, 38.89, 'Conv', 0, 'Owner-Occupied', 'Closed', '2014-06-30', 'Current');</v>
      </c>
    </row>
    <row r="3519" spans="1:16" x14ac:dyDescent="0.35">
      <c r="A3519" s="22">
        <v>3518</v>
      </c>
      <c r="B3519" s="21">
        <v>40968</v>
      </c>
      <c r="C3519" s="22" t="s">
        <v>57</v>
      </c>
      <c r="D3519" s="22" t="s">
        <v>52</v>
      </c>
      <c r="E3519" s="22" t="s">
        <v>53</v>
      </c>
      <c r="F3519" s="22">
        <v>761</v>
      </c>
      <c r="G3519" s="22">
        <v>85</v>
      </c>
      <c r="H3519" s="22">
        <v>32.15</v>
      </c>
      <c r="I3519" s="22">
        <v>23.29</v>
      </c>
      <c r="J3519" s="22" t="s">
        <v>60</v>
      </c>
      <c r="K3519" s="23">
        <v>0</v>
      </c>
      <c r="L3519" s="23" t="s">
        <v>55</v>
      </c>
      <c r="M3519" s="23" t="s">
        <v>84</v>
      </c>
      <c r="N3519" s="27">
        <v>42187</v>
      </c>
      <c r="O3519" s="23" t="s">
        <v>56</v>
      </c>
      <c r="P3519" t="str">
        <f t="shared" si="54"/>
        <v>INSERT INTO @DataTable (Deal, AdvanceDate, PROV, DealPurpose, RateType, BEACON, LTV, TDS, GDS, InsuranceType, PrincipalBalance, OccupancyType, AccountStatus, Closed_Date, DelinquencyBucket) VALUES (3518, '2012-02-29', 'ON', 'Refinance External', 'Fixed', 761, 85, 32.15, 23.29, 'HiRatio', 0, 'Owner-Occupied', 'Closed', '2015-07-02', 'Current');</v>
      </c>
    </row>
    <row r="3520" spans="1:16" x14ac:dyDescent="0.35">
      <c r="A3520" s="19">
        <v>3519</v>
      </c>
      <c r="B3520" s="18">
        <v>41656</v>
      </c>
      <c r="C3520" s="19" t="s">
        <v>51</v>
      </c>
      <c r="D3520" s="19" t="s">
        <v>61</v>
      </c>
      <c r="E3520" s="19" t="s">
        <v>53</v>
      </c>
      <c r="F3520" s="19">
        <v>702</v>
      </c>
      <c r="G3520" s="19">
        <v>95</v>
      </c>
      <c r="H3520" s="19">
        <v>40.98</v>
      </c>
      <c r="I3520" s="19">
        <v>28.11</v>
      </c>
      <c r="J3520" s="19" t="s">
        <v>60</v>
      </c>
      <c r="K3520" s="20">
        <v>480159.26</v>
      </c>
      <c r="L3520" s="20" t="s">
        <v>55</v>
      </c>
      <c r="M3520" s="20" t="s">
        <v>83</v>
      </c>
      <c r="N3520" s="26"/>
      <c r="O3520" s="20" t="s">
        <v>56</v>
      </c>
      <c r="P3520" t="str">
        <f t="shared" si="54"/>
        <v>INSERT INTO @DataTable (Deal, AdvanceDate, PROV, DealPurpose, RateType, BEACON, LTV, TDS, GDS, InsuranceType, PrincipalBalance, OccupancyType, AccountStatus, Closed_Date, DelinquencyBucket) VALUES (3519, '2014-01-17', 'AB', 'Purchase', 'Fixed', 702, 95, 40.98, 28.11, 'HiRatio', 480159.26, 'Owner-Occupied', 'Open', '1900-01-00', 'Current');</v>
      </c>
    </row>
    <row r="3521" spans="1:16" x14ac:dyDescent="0.35">
      <c r="A3521" s="22">
        <v>3520</v>
      </c>
      <c r="B3521" s="21">
        <v>42425</v>
      </c>
      <c r="C3521" s="22" t="s">
        <v>51</v>
      </c>
      <c r="D3521" s="22" t="s">
        <v>61</v>
      </c>
      <c r="E3521" s="22" t="s">
        <v>53</v>
      </c>
      <c r="F3521" s="22">
        <v>806</v>
      </c>
      <c r="G3521" s="22">
        <v>80</v>
      </c>
      <c r="H3521" s="22">
        <v>15.65</v>
      </c>
      <c r="I3521" s="22">
        <v>15.49</v>
      </c>
      <c r="J3521" s="22" t="s">
        <v>54</v>
      </c>
      <c r="K3521" s="23">
        <v>330999.64</v>
      </c>
      <c r="L3521" s="23" t="s">
        <v>55</v>
      </c>
      <c r="M3521" s="23" t="s">
        <v>83</v>
      </c>
      <c r="N3521" s="27"/>
      <c r="O3521" s="23" t="s">
        <v>56</v>
      </c>
      <c r="P3521" t="str">
        <f t="shared" si="54"/>
        <v>INSERT INTO @DataTable (Deal, AdvanceDate, PROV, DealPurpose, RateType, BEACON, LTV, TDS, GDS, InsuranceType, PrincipalBalance, OccupancyType, AccountStatus, Closed_Date, DelinquencyBucket) VALUES (3520, '2016-02-25', 'AB', 'Purchase', 'Fixed', 806, 80, 15.65, 15.49, 'Conv', 330999.64, 'Owner-Occupied', 'Open', '1900-01-00', 'Current');</v>
      </c>
    </row>
    <row r="3522" spans="1:16" x14ac:dyDescent="0.35">
      <c r="A3522" s="19">
        <v>3521</v>
      </c>
      <c r="B3522" s="18">
        <v>42558</v>
      </c>
      <c r="C3522" s="19" t="s">
        <v>57</v>
      </c>
      <c r="D3522" s="19" t="s">
        <v>61</v>
      </c>
      <c r="E3522" s="19" t="s">
        <v>40</v>
      </c>
      <c r="F3522" s="19">
        <v>802</v>
      </c>
      <c r="G3522" s="19">
        <v>55.18</v>
      </c>
      <c r="H3522" s="19">
        <v>23.4</v>
      </c>
      <c r="I3522" s="19">
        <v>22.98</v>
      </c>
      <c r="J3522" s="19" t="s">
        <v>54</v>
      </c>
      <c r="K3522" s="20">
        <v>242091.11</v>
      </c>
      <c r="L3522" s="20" t="s">
        <v>55</v>
      </c>
      <c r="M3522" s="20" t="s">
        <v>83</v>
      </c>
      <c r="N3522" s="26"/>
      <c r="O3522" s="20" t="s">
        <v>56</v>
      </c>
      <c r="P3522" t="str">
        <f t="shared" si="54"/>
        <v>INSERT INTO @DataTable (Deal, AdvanceDate, PROV, DealPurpose, RateType, BEACON, LTV, TDS, GDS, InsuranceType, PrincipalBalance, OccupancyType, AccountStatus, Closed_Date, DelinquencyBucket) VALUES (3521, '2016-07-07', 'ON', 'Purchase', 'ARM', 802, 55.18, 23.4, 22.98, 'Conv', 242091.11, 'Owner-Occupied', 'Open', '1900-01-00', 'Current');</v>
      </c>
    </row>
    <row r="3523" spans="1:16" x14ac:dyDescent="0.35">
      <c r="A3523" s="22">
        <v>3522</v>
      </c>
      <c r="B3523" s="21">
        <v>42012</v>
      </c>
      <c r="C3523" s="22" t="s">
        <v>58</v>
      </c>
      <c r="D3523" s="22" t="s">
        <v>61</v>
      </c>
      <c r="E3523" s="22" t="s">
        <v>40</v>
      </c>
      <c r="F3523" s="22">
        <v>818</v>
      </c>
      <c r="G3523" s="22">
        <v>55.77</v>
      </c>
      <c r="H3523" s="22">
        <v>14.31</v>
      </c>
      <c r="I3523" s="22">
        <v>14.13</v>
      </c>
      <c r="J3523" s="22" t="s">
        <v>54</v>
      </c>
      <c r="K3523" s="23">
        <v>245499.36</v>
      </c>
      <c r="L3523" s="23" t="s">
        <v>55</v>
      </c>
      <c r="M3523" s="23" t="s">
        <v>83</v>
      </c>
      <c r="N3523" s="27"/>
      <c r="O3523" s="23" t="s">
        <v>56</v>
      </c>
      <c r="P3523" t="str">
        <f t="shared" ref="P3523:P3586" si="55">"INSERT INTO @DataTable (Deal, AdvanceDate, PROV, DealPurpose, RateType, BEACON, LTV, TDS, GDS, InsuranceType, PrincipalBalance, OccupancyType, AccountStatus, Closed_Date, DelinquencyBucket) VALUES (" &amp; A3523 &amp; ", " &amp; "'" &amp; TEXT(B3523, "yyyy-mm-dd") &amp; "', '" &amp; C3523 &amp; "', '" &amp; D3523 &amp; "', '" &amp; E3523 &amp; "', " &amp; F3523 &amp; ", " &amp; G3523 &amp; ", " &amp; H3523 &amp; ", " &amp; I3523 &amp; ", '" &amp; J3523 &amp; "', " &amp; K3523 &amp; ", '" &amp; L3523 &amp; "', '" &amp; M3523 &amp; "', '" &amp;TEXT(N3523, "yyyy-mm-dd") &amp; "', '" &amp; O3523 &amp; "');"</f>
        <v>INSERT INTO @DataTable (Deal, AdvanceDate, PROV, DealPurpose, RateType, BEACON, LTV, TDS, GDS, InsuranceType, PrincipalBalance, OccupancyType, AccountStatus, Closed_Date, DelinquencyBucket) VALUES (3522, '2015-01-08', 'BC', 'Purchase', 'ARM', 818, 55.77, 14.31, 14.13, 'Conv', 245499.36, 'Owner-Occupied', 'Open', '1900-01-00', 'Current');</v>
      </c>
    </row>
    <row r="3524" spans="1:16" x14ac:dyDescent="0.35">
      <c r="A3524" s="19">
        <v>3523</v>
      </c>
      <c r="B3524" s="18">
        <v>40323</v>
      </c>
      <c r="C3524" s="19" t="s">
        <v>51</v>
      </c>
      <c r="D3524" s="19" t="s">
        <v>61</v>
      </c>
      <c r="E3524" s="19" t="s">
        <v>53</v>
      </c>
      <c r="F3524" s="19">
        <v>761</v>
      </c>
      <c r="G3524" s="19">
        <v>78.12</v>
      </c>
      <c r="H3524" s="19">
        <v>38.42</v>
      </c>
      <c r="I3524" s="19">
        <v>15.15</v>
      </c>
      <c r="J3524" s="19" t="s">
        <v>54</v>
      </c>
      <c r="K3524" s="20">
        <v>0</v>
      </c>
      <c r="L3524" s="20" t="s">
        <v>62</v>
      </c>
      <c r="M3524" s="20" t="s">
        <v>84</v>
      </c>
      <c r="N3524" s="26">
        <v>41015</v>
      </c>
      <c r="O3524" s="20" t="s">
        <v>56</v>
      </c>
      <c r="P3524" t="str">
        <f t="shared" si="55"/>
        <v>INSERT INTO @DataTable (Deal, AdvanceDate, PROV, DealPurpose, RateType, BEACON, LTV, TDS, GDS, InsuranceType, PrincipalBalance, OccupancyType, AccountStatus, Closed_Date, DelinquencyBucket) VALUES (3523, '2010-05-25', 'AB', 'Purchase', 'Fixed', 761, 78.12, 38.42, 15.15, 'Conv', 0, 'Rental', 'Closed', '2012-04-16', 'Current');</v>
      </c>
    </row>
    <row r="3525" spans="1:16" x14ac:dyDescent="0.35">
      <c r="A3525" s="22">
        <v>3524</v>
      </c>
      <c r="B3525" s="21">
        <v>40456</v>
      </c>
      <c r="C3525" s="22" t="s">
        <v>57</v>
      </c>
      <c r="D3525" s="22" t="s">
        <v>61</v>
      </c>
      <c r="E3525" s="22" t="s">
        <v>53</v>
      </c>
      <c r="F3525" s="22">
        <v>676</v>
      </c>
      <c r="G3525" s="22">
        <v>95</v>
      </c>
      <c r="H3525" s="22">
        <v>25.81</v>
      </c>
      <c r="I3525" s="22">
        <v>23.26</v>
      </c>
      <c r="J3525" s="22" t="s">
        <v>60</v>
      </c>
      <c r="K3525" s="23">
        <v>0</v>
      </c>
      <c r="L3525" s="23" t="s">
        <v>55</v>
      </c>
      <c r="M3525" s="23" t="s">
        <v>84</v>
      </c>
      <c r="N3525" s="27">
        <v>42359</v>
      </c>
      <c r="O3525" s="23" t="s">
        <v>56</v>
      </c>
      <c r="P3525" t="str">
        <f t="shared" si="55"/>
        <v>INSERT INTO @DataTable (Deal, AdvanceDate, PROV, DealPurpose, RateType, BEACON, LTV, TDS, GDS, InsuranceType, PrincipalBalance, OccupancyType, AccountStatus, Closed_Date, DelinquencyBucket) VALUES (3524, '2010-10-05', 'ON', 'Purchase', 'Fixed', 676, 95, 25.81, 23.26, 'HiRatio', 0, 'Owner-Occupied', 'Closed', '2015-12-21', 'Current');</v>
      </c>
    </row>
    <row r="3526" spans="1:16" x14ac:dyDescent="0.35">
      <c r="A3526" s="19">
        <v>3525</v>
      </c>
      <c r="B3526" s="18">
        <v>41789</v>
      </c>
      <c r="C3526" s="19" t="s">
        <v>57</v>
      </c>
      <c r="D3526" s="19" t="s">
        <v>61</v>
      </c>
      <c r="E3526" s="19" t="s">
        <v>53</v>
      </c>
      <c r="F3526" s="19">
        <v>683</v>
      </c>
      <c r="G3526" s="19">
        <v>95</v>
      </c>
      <c r="H3526" s="19">
        <v>38.909999999999997</v>
      </c>
      <c r="I3526" s="19">
        <v>18.350000000000001</v>
      </c>
      <c r="J3526" s="19" t="s">
        <v>60</v>
      </c>
      <c r="K3526" s="20">
        <v>287645.51</v>
      </c>
      <c r="L3526" s="20" t="s">
        <v>55</v>
      </c>
      <c r="M3526" s="20" t="s">
        <v>83</v>
      </c>
      <c r="N3526" s="26"/>
      <c r="O3526" s="20" t="s">
        <v>56</v>
      </c>
      <c r="P3526" t="str">
        <f t="shared" si="55"/>
        <v>INSERT INTO @DataTable (Deal, AdvanceDate, PROV, DealPurpose, RateType, BEACON, LTV, TDS, GDS, InsuranceType, PrincipalBalance, OccupancyType, AccountStatus, Closed_Date, DelinquencyBucket) VALUES (3525, '2014-05-30', 'ON', 'Purchase', 'Fixed', 683, 95, 38.91, 18.35, 'HiRatio', 287645.51, 'Owner-Occupied', 'Open', '1900-01-00', 'Current');</v>
      </c>
    </row>
    <row r="3527" spans="1:16" x14ac:dyDescent="0.35">
      <c r="A3527" s="22">
        <v>3526</v>
      </c>
      <c r="B3527" s="21">
        <v>41584</v>
      </c>
      <c r="C3527" s="22" t="s">
        <v>63</v>
      </c>
      <c r="D3527" s="22" t="s">
        <v>52</v>
      </c>
      <c r="E3527" s="22" t="s">
        <v>40</v>
      </c>
      <c r="F3527" s="22">
        <v>742</v>
      </c>
      <c r="G3527" s="22">
        <v>80</v>
      </c>
      <c r="H3527" s="22">
        <v>18.8</v>
      </c>
      <c r="I3527" s="22">
        <v>13.78</v>
      </c>
      <c r="J3527" s="22" t="s">
        <v>54</v>
      </c>
      <c r="K3527" s="23">
        <v>73923.509999999995</v>
      </c>
      <c r="L3527" s="23" t="s">
        <v>55</v>
      </c>
      <c r="M3527" s="23" t="s">
        <v>83</v>
      </c>
      <c r="N3527" s="27"/>
      <c r="O3527" s="23" t="s">
        <v>56</v>
      </c>
      <c r="P3527" t="str">
        <f t="shared" si="55"/>
        <v>INSERT INTO @DataTable (Deal, AdvanceDate, PROV, DealPurpose, RateType, BEACON, LTV, TDS, GDS, InsuranceType, PrincipalBalance, OccupancyType, AccountStatus, Closed_Date, DelinquencyBucket) VALUES (3526, '2013-11-06', 'SK', 'Refinance External', 'ARM', 742, 80, 18.8, 13.78, 'Conv', 73923.51, 'Owner-Occupied', 'Open', '1900-01-00', 'Current');</v>
      </c>
    </row>
    <row r="3528" spans="1:16" x14ac:dyDescent="0.35">
      <c r="A3528" s="19">
        <v>3527</v>
      </c>
      <c r="B3528" s="18">
        <v>40753</v>
      </c>
      <c r="C3528" s="19" t="s">
        <v>58</v>
      </c>
      <c r="D3528" s="19" t="s">
        <v>61</v>
      </c>
      <c r="E3528" s="19" t="s">
        <v>53</v>
      </c>
      <c r="F3528" s="19">
        <v>752</v>
      </c>
      <c r="G3528" s="19">
        <v>88.99</v>
      </c>
      <c r="H3528" s="19">
        <v>28.83</v>
      </c>
      <c r="I3528" s="19">
        <v>28.83</v>
      </c>
      <c r="J3528" s="19" t="s">
        <v>60</v>
      </c>
      <c r="K3528" s="20">
        <v>0</v>
      </c>
      <c r="L3528" s="20" t="s">
        <v>55</v>
      </c>
      <c r="M3528" s="20" t="s">
        <v>84</v>
      </c>
      <c r="N3528" s="26">
        <v>42584</v>
      </c>
      <c r="O3528" s="20" t="s">
        <v>56</v>
      </c>
      <c r="P3528" t="str">
        <f t="shared" si="55"/>
        <v>INSERT INTO @DataTable (Deal, AdvanceDate, PROV, DealPurpose, RateType, BEACON, LTV, TDS, GDS, InsuranceType, PrincipalBalance, OccupancyType, AccountStatus, Closed_Date, DelinquencyBucket) VALUES (3527, '2011-07-29', 'BC', 'Purchase', 'Fixed', 752, 88.99, 28.83, 28.83, 'HiRatio', 0, 'Owner-Occupied', 'Closed', '2016-08-02', 'Current');</v>
      </c>
    </row>
    <row r="3529" spans="1:16" x14ac:dyDescent="0.35">
      <c r="A3529" s="22">
        <v>3528</v>
      </c>
      <c r="B3529" s="21">
        <v>42349</v>
      </c>
      <c r="C3529" s="22" t="s">
        <v>57</v>
      </c>
      <c r="D3529" s="22" t="s">
        <v>61</v>
      </c>
      <c r="E3529" s="22" t="s">
        <v>53</v>
      </c>
      <c r="F3529" s="22">
        <v>791</v>
      </c>
      <c r="G3529" s="22">
        <v>80</v>
      </c>
      <c r="H3529" s="22">
        <v>28.41</v>
      </c>
      <c r="I3529" s="22">
        <v>27.92</v>
      </c>
      <c r="J3529" s="22" t="s">
        <v>54</v>
      </c>
      <c r="K3529" s="23">
        <v>185954.98</v>
      </c>
      <c r="L3529" s="23" t="s">
        <v>55</v>
      </c>
      <c r="M3529" s="23" t="s">
        <v>83</v>
      </c>
      <c r="N3529" s="27"/>
      <c r="O3529" s="23" t="s">
        <v>56</v>
      </c>
      <c r="P3529" t="str">
        <f t="shared" si="55"/>
        <v>INSERT INTO @DataTable (Deal, AdvanceDate, PROV, DealPurpose, RateType, BEACON, LTV, TDS, GDS, InsuranceType, PrincipalBalance, OccupancyType, AccountStatus, Closed_Date, DelinquencyBucket) VALUES (3528, '2015-12-11', 'ON', 'Purchase', 'Fixed', 791, 80, 28.41, 27.92, 'Conv', 185954.98, 'Owner-Occupied', 'Open', '1900-01-00', 'Current');</v>
      </c>
    </row>
    <row r="3530" spans="1:16" x14ac:dyDescent="0.35">
      <c r="A3530" s="19">
        <v>3529</v>
      </c>
      <c r="B3530" s="18">
        <v>42559</v>
      </c>
      <c r="C3530" s="19" t="s">
        <v>57</v>
      </c>
      <c r="D3530" s="19" t="s">
        <v>64</v>
      </c>
      <c r="E3530" s="19" t="s">
        <v>40</v>
      </c>
      <c r="F3530" s="19">
        <v>735</v>
      </c>
      <c r="G3530" s="19">
        <v>80</v>
      </c>
      <c r="H3530" s="19">
        <v>26.09</v>
      </c>
      <c r="I3530" s="19">
        <v>25.95</v>
      </c>
      <c r="J3530" s="19" t="s">
        <v>54</v>
      </c>
      <c r="K3530" s="20">
        <v>344003.99</v>
      </c>
      <c r="L3530" s="20" t="s">
        <v>55</v>
      </c>
      <c r="M3530" s="20" t="s">
        <v>83</v>
      </c>
      <c r="N3530" s="26"/>
      <c r="O3530" s="20" t="s">
        <v>56</v>
      </c>
      <c r="P3530" t="str">
        <f t="shared" si="55"/>
        <v>INSERT INTO @DataTable (Deal, AdvanceDate, PROV, DealPurpose, RateType, BEACON, LTV, TDS, GDS, InsuranceType, PrincipalBalance, OccupancyType, AccountStatus, Closed_Date, DelinquencyBucket) VALUES (3529, '2016-07-08', 'ON', 'Purchase with Improvements', 'ARM', 735, 80, 26.09, 25.95, 'Conv', 344003.99, 'Owner-Occupied', 'Open', '1900-01-00', 'Current');</v>
      </c>
    </row>
    <row r="3531" spans="1:16" x14ac:dyDescent="0.35">
      <c r="A3531" s="22">
        <v>3530</v>
      </c>
      <c r="B3531" s="21">
        <v>40393</v>
      </c>
      <c r="C3531" s="22" t="s">
        <v>57</v>
      </c>
      <c r="D3531" s="22" t="s">
        <v>61</v>
      </c>
      <c r="E3531" s="22" t="s">
        <v>53</v>
      </c>
      <c r="F3531" s="22">
        <v>763</v>
      </c>
      <c r="G3531" s="22">
        <v>80</v>
      </c>
      <c r="H3531" s="22">
        <v>32.36</v>
      </c>
      <c r="I3531" s="22">
        <v>31.51</v>
      </c>
      <c r="J3531" s="22" t="s">
        <v>54</v>
      </c>
      <c r="K3531" s="23">
        <v>0</v>
      </c>
      <c r="L3531" s="23" t="s">
        <v>55</v>
      </c>
      <c r="M3531" s="23" t="s">
        <v>84</v>
      </c>
      <c r="N3531" s="27">
        <v>42452</v>
      </c>
      <c r="O3531" s="23" t="s">
        <v>56</v>
      </c>
      <c r="P3531" t="str">
        <f t="shared" si="55"/>
        <v>INSERT INTO @DataTable (Deal, AdvanceDate, PROV, DealPurpose, RateType, BEACON, LTV, TDS, GDS, InsuranceType, PrincipalBalance, OccupancyType, AccountStatus, Closed_Date, DelinquencyBucket) VALUES (3530, '2010-08-03', 'ON', 'Purchase', 'Fixed', 763, 80, 32.36, 31.51, 'Conv', 0, 'Owner-Occupied', 'Closed', '2016-03-23', 'Current');</v>
      </c>
    </row>
    <row r="3532" spans="1:16" x14ac:dyDescent="0.35">
      <c r="A3532" s="19">
        <v>3531</v>
      </c>
      <c r="B3532" s="18">
        <v>40508</v>
      </c>
      <c r="C3532" s="19" t="s">
        <v>57</v>
      </c>
      <c r="D3532" s="19" t="s">
        <v>52</v>
      </c>
      <c r="E3532" s="19" t="s">
        <v>53</v>
      </c>
      <c r="F3532" s="19">
        <v>708</v>
      </c>
      <c r="G3532" s="19">
        <v>90</v>
      </c>
      <c r="H3532" s="19">
        <v>36.58</v>
      </c>
      <c r="I3532" s="19">
        <v>31.84</v>
      </c>
      <c r="J3532" s="19" t="s">
        <v>60</v>
      </c>
      <c r="K3532" s="20">
        <v>0</v>
      </c>
      <c r="L3532" s="20" t="s">
        <v>55</v>
      </c>
      <c r="M3532" s="20" t="s">
        <v>84</v>
      </c>
      <c r="N3532" s="26">
        <v>41841</v>
      </c>
      <c r="O3532" s="20" t="s">
        <v>56</v>
      </c>
      <c r="P3532" t="str">
        <f t="shared" si="55"/>
        <v>INSERT INTO @DataTable (Deal, AdvanceDate, PROV, DealPurpose, RateType, BEACON, LTV, TDS, GDS, InsuranceType, PrincipalBalance, OccupancyType, AccountStatus, Closed_Date, DelinquencyBucket) VALUES (3531, '2010-11-26', 'ON', 'Refinance External', 'Fixed', 708, 90, 36.58, 31.84, 'HiRatio', 0, 'Owner-Occupied', 'Closed', '2014-07-21', 'Current');</v>
      </c>
    </row>
    <row r="3533" spans="1:16" x14ac:dyDescent="0.35">
      <c r="A3533" s="22">
        <v>3532</v>
      </c>
      <c r="B3533" s="21">
        <v>42430</v>
      </c>
      <c r="C3533" s="22" t="s">
        <v>57</v>
      </c>
      <c r="D3533" s="22" t="s">
        <v>61</v>
      </c>
      <c r="E3533" s="22" t="s">
        <v>53</v>
      </c>
      <c r="F3533" s="22">
        <v>782</v>
      </c>
      <c r="G3533" s="22">
        <v>95</v>
      </c>
      <c r="H3533" s="22">
        <v>39.14</v>
      </c>
      <c r="I3533" s="22">
        <v>38.58</v>
      </c>
      <c r="J3533" s="22" t="s">
        <v>60</v>
      </c>
      <c r="K3533" s="23">
        <v>645543.67000000004</v>
      </c>
      <c r="L3533" s="23" t="s">
        <v>55</v>
      </c>
      <c r="M3533" s="23" t="s">
        <v>83</v>
      </c>
      <c r="N3533" s="27"/>
      <c r="O3533" s="23" t="s">
        <v>56</v>
      </c>
      <c r="P3533" t="str">
        <f t="shared" si="55"/>
        <v>INSERT INTO @DataTable (Deal, AdvanceDate, PROV, DealPurpose, RateType, BEACON, LTV, TDS, GDS, InsuranceType, PrincipalBalance, OccupancyType, AccountStatus, Closed_Date, DelinquencyBucket) VALUES (3532, '2016-03-01', 'ON', 'Purchase', 'Fixed', 782, 95, 39.14, 38.58, 'HiRatio', 645543.67, 'Owner-Occupied', 'Open', '1900-01-00', 'Current');</v>
      </c>
    </row>
    <row r="3534" spans="1:16" x14ac:dyDescent="0.35">
      <c r="A3534" s="19">
        <v>3533</v>
      </c>
      <c r="B3534" s="18">
        <v>42419</v>
      </c>
      <c r="C3534" s="19" t="s">
        <v>57</v>
      </c>
      <c r="D3534" s="19" t="s">
        <v>52</v>
      </c>
      <c r="E3534" s="19" t="s">
        <v>53</v>
      </c>
      <c r="F3534" s="19">
        <v>713</v>
      </c>
      <c r="G3534" s="19">
        <v>80</v>
      </c>
      <c r="H3534" s="19">
        <v>22.85</v>
      </c>
      <c r="I3534" s="19">
        <v>22.34</v>
      </c>
      <c r="J3534" s="19" t="s">
        <v>54</v>
      </c>
      <c r="K3534" s="20">
        <v>270239.25</v>
      </c>
      <c r="L3534" s="20" t="s">
        <v>55</v>
      </c>
      <c r="M3534" s="20" t="s">
        <v>83</v>
      </c>
      <c r="N3534" s="26"/>
      <c r="O3534" s="20" t="s">
        <v>56</v>
      </c>
      <c r="P3534" t="str">
        <f t="shared" si="55"/>
        <v>INSERT INTO @DataTable (Deal, AdvanceDate, PROV, DealPurpose, RateType, BEACON, LTV, TDS, GDS, InsuranceType, PrincipalBalance, OccupancyType, AccountStatus, Closed_Date, DelinquencyBucket) VALUES (3533, '2016-02-19', 'ON', 'Refinance External', 'Fixed', 713, 80, 22.85, 22.34, 'Conv', 270239.25, 'Owner-Occupied', 'Open', '1900-01-00', 'Current');</v>
      </c>
    </row>
    <row r="3535" spans="1:16" x14ac:dyDescent="0.35">
      <c r="A3535" s="22">
        <v>3534</v>
      </c>
      <c r="B3535" s="21">
        <v>42422</v>
      </c>
      <c r="C3535" s="22" t="s">
        <v>57</v>
      </c>
      <c r="D3535" s="22" t="s">
        <v>61</v>
      </c>
      <c r="E3535" s="22" t="s">
        <v>40</v>
      </c>
      <c r="F3535" s="22">
        <v>793</v>
      </c>
      <c r="G3535" s="22">
        <v>74.680000000000007</v>
      </c>
      <c r="H3535" s="22">
        <v>32.4</v>
      </c>
      <c r="I3535" s="22">
        <v>24.23</v>
      </c>
      <c r="J3535" s="22" t="s">
        <v>54</v>
      </c>
      <c r="K3535" s="23">
        <v>400611.52</v>
      </c>
      <c r="L3535" s="23" t="s">
        <v>55</v>
      </c>
      <c r="M3535" s="23" t="s">
        <v>83</v>
      </c>
      <c r="N3535" s="27"/>
      <c r="O3535" s="23" t="s">
        <v>56</v>
      </c>
      <c r="P3535" t="str">
        <f t="shared" si="55"/>
        <v>INSERT INTO @DataTable (Deal, AdvanceDate, PROV, DealPurpose, RateType, BEACON, LTV, TDS, GDS, InsuranceType, PrincipalBalance, OccupancyType, AccountStatus, Closed_Date, DelinquencyBucket) VALUES (3534, '2016-02-22', 'ON', 'Purchase', 'ARM', 793, 74.68, 32.4, 24.23, 'Conv', 400611.52, 'Owner-Occupied', 'Open', '1900-01-00', 'Current');</v>
      </c>
    </row>
    <row r="3536" spans="1:16" x14ac:dyDescent="0.35">
      <c r="A3536" s="19">
        <v>3535</v>
      </c>
      <c r="B3536" s="18">
        <v>41523</v>
      </c>
      <c r="C3536" s="19" t="s">
        <v>58</v>
      </c>
      <c r="D3536" s="19" t="s">
        <v>61</v>
      </c>
      <c r="E3536" s="19" t="s">
        <v>53</v>
      </c>
      <c r="F3536" s="19">
        <v>725</v>
      </c>
      <c r="G3536" s="19">
        <v>93.5</v>
      </c>
      <c r="H3536" s="19">
        <v>38.92</v>
      </c>
      <c r="I3536" s="19">
        <v>34.85</v>
      </c>
      <c r="J3536" s="19" t="s">
        <v>60</v>
      </c>
      <c r="K3536" s="20">
        <v>0</v>
      </c>
      <c r="L3536" s="20" t="s">
        <v>55</v>
      </c>
      <c r="M3536" s="20" t="s">
        <v>84</v>
      </c>
      <c r="N3536" s="26">
        <v>42270</v>
      </c>
      <c r="O3536" s="20" t="s">
        <v>56</v>
      </c>
      <c r="P3536" t="str">
        <f t="shared" si="55"/>
        <v>INSERT INTO @DataTable (Deal, AdvanceDate, PROV, DealPurpose, RateType, BEACON, LTV, TDS, GDS, InsuranceType, PrincipalBalance, OccupancyType, AccountStatus, Closed_Date, DelinquencyBucket) VALUES (3535, '2013-09-06', 'BC', 'Purchase', 'Fixed', 725, 93.5, 38.92, 34.85, 'HiRatio', 0, 'Owner-Occupied', 'Closed', '2015-09-23', 'Current');</v>
      </c>
    </row>
    <row r="3537" spans="1:16" x14ac:dyDescent="0.35">
      <c r="A3537" s="22">
        <v>3536</v>
      </c>
      <c r="B3537" s="21">
        <v>42517</v>
      </c>
      <c r="C3537" s="22" t="s">
        <v>57</v>
      </c>
      <c r="D3537" s="22" t="s">
        <v>61</v>
      </c>
      <c r="E3537" s="22" t="s">
        <v>53</v>
      </c>
      <c r="F3537" s="22">
        <v>746</v>
      </c>
      <c r="G3537" s="22">
        <v>95</v>
      </c>
      <c r="H3537" s="22">
        <v>29.83</v>
      </c>
      <c r="I3537" s="22">
        <v>13.27</v>
      </c>
      <c r="J3537" s="22" t="s">
        <v>60</v>
      </c>
      <c r="K3537" s="23">
        <v>163891.82999999999</v>
      </c>
      <c r="L3537" s="23" t="s">
        <v>66</v>
      </c>
      <c r="M3537" s="23" t="s">
        <v>83</v>
      </c>
      <c r="N3537" s="27"/>
      <c r="O3537" s="23" t="s">
        <v>56</v>
      </c>
      <c r="P3537" t="str">
        <f t="shared" si="55"/>
        <v>INSERT INTO @DataTable (Deal, AdvanceDate, PROV, DealPurpose, RateType, BEACON, LTV, TDS, GDS, InsuranceType, PrincipalBalance, OccupancyType, AccountStatus, Closed_Date, DelinquencyBucket) VALUES (3536, '2016-05-27', 'ON', 'Purchase', 'Fixed', 746, 95, 29.83, 13.27, 'HiRatio', 163891.83, 'Second Home', 'Open', '1900-01-00', 'Current');</v>
      </c>
    </row>
    <row r="3538" spans="1:16" x14ac:dyDescent="0.35">
      <c r="A3538" s="19">
        <v>3537</v>
      </c>
      <c r="B3538" s="18">
        <v>41215</v>
      </c>
      <c r="C3538" s="19" t="s">
        <v>57</v>
      </c>
      <c r="D3538" s="19" t="s">
        <v>61</v>
      </c>
      <c r="E3538" s="19" t="s">
        <v>53</v>
      </c>
      <c r="F3538" s="19">
        <v>746</v>
      </c>
      <c r="G3538" s="19">
        <v>83.74</v>
      </c>
      <c r="H3538" s="19">
        <v>36.56</v>
      </c>
      <c r="I3538" s="19">
        <v>36.270000000000003</v>
      </c>
      <c r="J3538" s="19" t="s">
        <v>60</v>
      </c>
      <c r="K3538" s="20">
        <v>261295.03</v>
      </c>
      <c r="L3538" s="20" t="s">
        <v>55</v>
      </c>
      <c r="M3538" s="20" t="s">
        <v>83</v>
      </c>
      <c r="N3538" s="26"/>
      <c r="O3538" s="20" t="s">
        <v>56</v>
      </c>
      <c r="P3538" t="str">
        <f t="shared" si="55"/>
        <v>INSERT INTO @DataTable (Deal, AdvanceDate, PROV, DealPurpose, RateType, BEACON, LTV, TDS, GDS, InsuranceType, PrincipalBalance, OccupancyType, AccountStatus, Closed_Date, DelinquencyBucket) VALUES (3537, '2012-11-02', 'ON', 'Purchase', 'Fixed', 746, 83.74, 36.56, 36.27, 'HiRatio', 261295.03, 'Owner-Occupied', 'Open', '1900-01-00', 'Current');</v>
      </c>
    </row>
    <row r="3539" spans="1:16" x14ac:dyDescent="0.35">
      <c r="A3539" s="22">
        <v>3538</v>
      </c>
      <c r="B3539" s="21">
        <v>40330</v>
      </c>
      <c r="C3539" s="22" t="s">
        <v>51</v>
      </c>
      <c r="D3539" s="22" t="s">
        <v>61</v>
      </c>
      <c r="E3539" s="22" t="s">
        <v>40</v>
      </c>
      <c r="F3539" s="22">
        <v>694</v>
      </c>
      <c r="G3539" s="22">
        <v>80</v>
      </c>
      <c r="H3539" s="22">
        <v>30.52</v>
      </c>
      <c r="I3539" s="22">
        <v>14.61</v>
      </c>
      <c r="J3539" s="22" t="s">
        <v>54</v>
      </c>
      <c r="K3539" s="23">
        <v>272502.51</v>
      </c>
      <c r="L3539" s="23" t="s">
        <v>62</v>
      </c>
      <c r="M3539" s="23" t="s">
        <v>83</v>
      </c>
      <c r="N3539" s="27"/>
      <c r="O3539" s="23" t="s">
        <v>56</v>
      </c>
      <c r="P3539" t="str">
        <f t="shared" si="55"/>
        <v>INSERT INTO @DataTable (Deal, AdvanceDate, PROV, DealPurpose, RateType, BEACON, LTV, TDS, GDS, InsuranceType, PrincipalBalance, OccupancyType, AccountStatus, Closed_Date, DelinquencyBucket) VALUES (3538, '2010-06-01', 'AB', 'Purchase', 'ARM', 694, 80, 30.52, 14.61, 'Conv', 272502.51, 'Rental', 'Open', '1900-01-00', 'Current');</v>
      </c>
    </row>
    <row r="3540" spans="1:16" x14ac:dyDescent="0.35">
      <c r="A3540" s="19">
        <v>3539</v>
      </c>
      <c r="B3540" s="18">
        <v>40980</v>
      </c>
      <c r="C3540" s="19" t="s">
        <v>51</v>
      </c>
      <c r="D3540" s="19" t="s">
        <v>52</v>
      </c>
      <c r="E3540" s="19" t="s">
        <v>53</v>
      </c>
      <c r="F3540" s="19">
        <v>644</v>
      </c>
      <c r="G3540" s="19">
        <v>85</v>
      </c>
      <c r="H3540" s="19">
        <v>40.68</v>
      </c>
      <c r="I3540" s="19">
        <v>33.28</v>
      </c>
      <c r="J3540" s="19" t="s">
        <v>60</v>
      </c>
      <c r="K3540" s="20">
        <v>0</v>
      </c>
      <c r="L3540" s="20" t="s">
        <v>55</v>
      </c>
      <c r="M3540" s="20" t="s">
        <v>84</v>
      </c>
      <c r="N3540" s="26">
        <v>42191</v>
      </c>
      <c r="O3540" s="20" t="s">
        <v>56</v>
      </c>
      <c r="P3540" t="str">
        <f t="shared" si="55"/>
        <v>INSERT INTO @DataTable (Deal, AdvanceDate, PROV, DealPurpose, RateType, BEACON, LTV, TDS, GDS, InsuranceType, PrincipalBalance, OccupancyType, AccountStatus, Closed_Date, DelinquencyBucket) VALUES (3539, '2012-03-12', 'AB', 'Refinance External', 'Fixed', 644, 85, 40.68, 33.28, 'HiRatio', 0, 'Owner-Occupied', 'Closed', '2015-07-06', 'Current');</v>
      </c>
    </row>
    <row r="3541" spans="1:16" x14ac:dyDescent="0.35">
      <c r="A3541" s="22">
        <v>3540</v>
      </c>
      <c r="B3541" s="21">
        <v>41124</v>
      </c>
      <c r="C3541" s="22" t="s">
        <v>57</v>
      </c>
      <c r="D3541" s="22" t="s">
        <v>52</v>
      </c>
      <c r="E3541" s="22" t="s">
        <v>53</v>
      </c>
      <c r="F3541" s="22">
        <v>636</v>
      </c>
      <c r="G3541" s="22">
        <v>80</v>
      </c>
      <c r="H3541" s="22">
        <v>27.94</v>
      </c>
      <c r="I3541" s="22">
        <v>21.26</v>
      </c>
      <c r="J3541" s="22" t="s">
        <v>54</v>
      </c>
      <c r="K3541" s="23">
        <v>0</v>
      </c>
      <c r="L3541" s="23" t="s">
        <v>55</v>
      </c>
      <c r="M3541" s="23" t="s">
        <v>84</v>
      </c>
      <c r="N3541" s="27">
        <v>42030</v>
      </c>
      <c r="O3541" s="23" t="s">
        <v>56</v>
      </c>
      <c r="P3541" t="str">
        <f t="shared" si="55"/>
        <v>INSERT INTO @DataTable (Deal, AdvanceDate, PROV, DealPurpose, RateType, BEACON, LTV, TDS, GDS, InsuranceType, PrincipalBalance, OccupancyType, AccountStatus, Closed_Date, DelinquencyBucket) VALUES (3540, '2012-08-03', 'ON', 'Refinance External', 'Fixed', 636, 80, 27.94, 21.26, 'Conv', 0, 'Owner-Occupied', 'Closed', '2015-01-26', 'Current');</v>
      </c>
    </row>
    <row r="3542" spans="1:16" x14ac:dyDescent="0.35">
      <c r="A3542" s="19">
        <v>3541</v>
      </c>
      <c r="B3542" s="18">
        <v>42037</v>
      </c>
      <c r="C3542" s="19" t="s">
        <v>57</v>
      </c>
      <c r="D3542" s="19" t="s">
        <v>61</v>
      </c>
      <c r="E3542" s="19" t="s">
        <v>53</v>
      </c>
      <c r="F3542" s="19">
        <v>702</v>
      </c>
      <c r="G3542" s="19">
        <v>95</v>
      </c>
      <c r="H3542" s="19">
        <v>42.67</v>
      </c>
      <c r="I3542" s="19">
        <v>32.479999999999997</v>
      </c>
      <c r="J3542" s="19" t="s">
        <v>60</v>
      </c>
      <c r="K3542" s="20">
        <v>125810.28</v>
      </c>
      <c r="L3542" s="20" t="s">
        <v>55</v>
      </c>
      <c r="M3542" s="20" t="s">
        <v>83</v>
      </c>
      <c r="N3542" s="26"/>
      <c r="O3542" s="20" t="s">
        <v>56</v>
      </c>
      <c r="P3542" t="str">
        <f t="shared" si="55"/>
        <v>INSERT INTO @DataTable (Deal, AdvanceDate, PROV, DealPurpose, RateType, BEACON, LTV, TDS, GDS, InsuranceType, PrincipalBalance, OccupancyType, AccountStatus, Closed_Date, DelinquencyBucket) VALUES (3541, '2015-02-02', 'ON', 'Purchase', 'Fixed', 702, 95, 42.67, 32.48, 'HiRatio', 125810.28, 'Owner-Occupied', 'Open', '1900-01-00', 'Current');</v>
      </c>
    </row>
    <row r="3543" spans="1:16" x14ac:dyDescent="0.35">
      <c r="A3543" s="22">
        <v>3542</v>
      </c>
      <c r="B3543" s="21">
        <v>40330</v>
      </c>
      <c r="C3543" s="22" t="s">
        <v>51</v>
      </c>
      <c r="D3543" s="22" t="s">
        <v>61</v>
      </c>
      <c r="E3543" s="22" t="s">
        <v>40</v>
      </c>
      <c r="F3543" s="22">
        <v>713</v>
      </c>
      <c r="G3543" s="22">
        <v>95</v>
      </c>
      <c r="H3543" s="22">
        <v>56.17</v>
      </c>
      <c r="I3543" s="22">
        <v>20.72</v>
      </c>
      <c r="J3543" s="22" t="s">
        <v>54</v>
      </c>
      <c r="K3543" s="23">
        <v>0</v>
      </c>
      <c r="L3543" s="23" t="s">
        <v>55</v>
      </c>
      <c r="M3543" s="23" t="s">
        <v>84</v>
      </c>
      <c r="N3543" s="27">
        <v>40359</v>
      </c>
      <c r="O3543" s="23" t="s">
        <v>56</v>
      </c>
      <c r="P3543" t="str">
        <f t="shared" si="55"/>
        <v>INSERT INTO @DataTable (Deal, AdvanceDate, PROV, DealPurpose, RateType, BEACON, LTV, TDS, GDS, InsuranceType, PrincipalBalance, OccupancyType, AccountStatus, Closed_Date, DelinquencyBucket) VALUES (3542, '2010-06-01', 'AB', 'Purchase', 'ARM', 713, 95, 56.17, 20.72, 'Conv', 0, 'Owner-Occupied', 'Closed', '2010-06-30', 'Current');</v>
      </c>
    </row>
    <row r="3544" spans="1:16" x14ac:dyDescent="0.35">
      <c r="A3544" s="19">
        <v>3543</v>
      </c>
      <c r="B3544" s="18">
        <v>41060</v>
      </c>
      <c r="C3544" s="19" t="s">
        <v>51</v>
      </c>
      <c r="D3544" s="19" t="s">
        <v>61</v>
      </c>
      <c r="E3544" s="19" t="s">
        <v>53</v>
      </c>
      <c r="F3544" s="19">
        <v>770</v>
      </c>
      <c r="G3544" s="19">
        <v>72.78</v>
      </c>
      <c r="H3544" s="19">
        <v>31.61</v>
      </c>
      <c r="I3544" s="19">
        <v>9.89</v>
      </c>
      <c r="J3544" s="19" t="s">
        <v>54</v>
      </c>
      <c r="K3544" s="20">
        <v>194535.38</v>
      </c>
      <c r="L3544" s="20" t="s">
        <v>62</v>
      </c>
      <c r="M3544" s="20" t="s">
        <v>83</v>
      </c>
      <c r="N3544" s="26"/>
      <c r="O3544" s="20" t="s">
        <v>56</v>
      </c>
      <c r="P3544" t="str">
        <f t="shared" si="55"/>
        <v>INSERT INTO @DataTable (Deal, AdvanceDate, PROV, DealPurpose, RateType, BEACON, LTV, TDS, GDS, InsuranceType, PrincipalBalance, OccupancyType, AccountStatus, Closed_Date, DelinquencyBucket) VALUES (3543, '2012-05-31', 'AB', 'Purchase', 'Fixed', 770, 72.78, 31.61, 9.89, 'Conv', 194535.38, 'Rental', 'Open', '1900-01-00', 'Current');</v>
      </c>
    </row>
    <row r="3545" spans="1:16" x14ac:dyDescent="0.35">
      <c r="A3545" s="22">
        <v>3544</v>
      </c>
      <c r="B3545" s="21">
        <v>42158</v>
      </c>
      <c r="C3545" s="22" t="s">
        <v>58</v>
      </c>
      <c r="D3545" s="22" t="s">
        <v>61</v>
      </c>
      <c r="E3545" s="22" t="s">
        <v>53</v>
      </c>
      <c r="F3545" s="22">
        <v>795</v>
      </c>
      <c r="G3545" s="22">
        <v>90</v>
      </c>
      <c r="H3545" s="22">
        <v>41.9</v>
      </c>
      <c r="I3545" s="22">
        <v>33.270000000000003</v>
      </c>
      <c r="J3545" s="22" t="s">
        <v>60</v>
      </c>
      <c r="K3545" s="23">
        <v>669868.22</v>
      </c>
      <c r="L3545" s="23" t="s">
        <v>55</v>
      </c>
      <c r="M3545" s="23" t="s">
        <v>83</v>
      </c>
      <c r="N3545" s="27"/>
      <c r="O3545" s="23" t="s">
        <v>56</v>
      </c>
      <c r="P3545" t="str">
        <f t="shared" si="55"/>
        <v>INSERT INTO @DataTable (Deal, AdvanceDate, PROV, DealPurpose, RateType, BEACON, LTV, TDS, GDS, InsuranceType, PrincipalBalance, OccupancyType, AccountStatus, Closed_Date, DelinquencyBucket) VALUES (3544, '2015-06-03', 'BC', 'Purchase', 'Fixed', 795, 90, 41.9, 33.27, 'HiRatio', 669868.22, 'Owner-Occupied', 'Open', '1900-01-00', 'Current');</v>
      </c>
    </row>
    <row r="3546" spans="1:16" x14ac:dyDescent="0.35">
      <c r="A3546" s="19">
        <v>3545</v>
      </c>
      <c r="B3546" s="18">
        <v>42445</v>
      </c>
      <c r="C3546" s="19" t="s">
        <v>57</v>
      </c>
      <c r="D3546" s="19" t="s">
        <v>61</v>
      </c>
      <c r="E3546" s="19" t="s">
        <v>53</v>
      </c>
      <c r="F3546" s="19">
        <v>773</v>
      </c>
      <c r="G3546" s="19">
        <v>85</v>
      </c>
      <c r="H3546" s="19">
        <v>36.39</v>
      </c>
      <c r="I3546" s="19">
        <v>31.9</v>
      </c>
      <c r="J3546" s="19" t="s">
        <v>60</v>
      </c>
      <c r="K3546" s="20">
        <v>629218.09</v>
      </c>
      <c r="L3546" s="20" t="s">
        <v>55</v>
      </c>
      <c r="M3546" s="20" t="s">
        <v>83</v>
      </c>
      <c r="N3546" s="26"/>
      <c r="O3546" s="20" t="s">
        <v>56</v>
      </c>
      <c r="P3546" t="str">
        <f t="shared" si="55"/>
        <v>INSERT INTO @DataTable (Deal, AdvanceDate, PROV, DealPurpose, RateType, BEACON, LTV, TDS, GDS, InsuranceType, PrincipalBalance, OccupancyType, AccountStatus, Closed_Date, DelinquencyBucket) VALUES (3545, '2016-03-16', 'ON', 'Purchase', 'Fixed', 773, 85, 36.39, 31.9, 'HiRatio', 629218.09, 'Owner-Occupied', 'Open', '1900-01-00', 'Current');</v>
      </c>
    </row>
    <row r="3547" spans="1:16" x14ac:dyDescent="0.35">
      <c r="A3547" s="22">
        <v>3546</v>
      </c>
      <c r="B3547" s="21">
        <v>40312</v>
      </c>
      <c r="C3547" s="22" t="s">
        <v>57</v>
      </c>
      <c r="D3547" s="22" t="s">
        <v>79</v>
      </c>
      <c r="E3547" s="22" t="s">
        <v>40</v>
      </c>
      <c r="F3547" s="22">
        <v>0</v>
      </c>
      <c r="G3547" s="22">
        <v>80</v>
      </c>
      <c r="H3547" s="22">
        <v>32.92</v>
      </c>
      <c r="I3547" s="22">
        <v>7.03</v>
      </c>
      <c r="J3547" s="22" t="s">
        <v>54</v>
      </c>
      <c r="K3547" s="23">
        <v>0</v>
      </c>
      <c r="L3547" s="23" t="s">
        <v>62</v>
      </c>
      <c r="M3547" s="23" t="s">
        <v>84</v>
      </c>
      <c r="N3547" s="27">
        <v>40347</v>
      </c>
      <c r="O3547" s="23" t="s">
        <v>56</v>
      </c>
      <c r="P3547" t="str">
        <f t="shared" si="55"/>
        <v>INSERT INTO @DataTable (Deal, AdvanceDate, PROV, DealPurpose, RateType, BEACON, LTV, TDS, GDS, InsuranceType, PrincipalBalance, OccupancyType, AccountStatus, Closed_Date, DelinquencyBucket) VALUES (3546, '2010-05-14', 'ON', 'ETO External', 'ARM', 0, 80, 32.92, 7.03, 'Conv', 0, 'Rental', 'Closed', '2010-06-18', 'Current');</v>
      </c>
    </row>
    <row r="3548" spans="1:16" x14ac:dyDescent="0.35">
      <c r="A3548" s="19">
        <v>3547</v>
      </c>
      <c r="B3548" s="18">
        <v>41548</v>
      </c>
      <c r="C3548" s="19" t="s">
        <v>51</v>
      </c>
      <c r="D3548" s="19" t="s">
        <v>61</v>
      </c>
      <c r="E3548" s="19" t="s">
        <v>53</v>
      </c>
      <c r="F3548" s="19">
        <v>757</v>
      </c>
      <c r="G3548" s="19">
        <v>95</v>
      </c>
      <c r="H3548" s="19">
        <v>43.78</v>
      </c>
      <c r="I3548" s="19">
        <v>18.72</v>
      </c>
      <c r="J3548" s="19" t="s">
        <v>60</v>
      </c>
      <c r="K3548" s="20">
        <v>0</v>
      </c>
      <c r="L3548" s="20" t="s">
        <v>66</v>
      </c>
      <c r="M3548" s="20" t="s">
        <v>84</v>
      </c>
      <c r="N3548" s="26">
        <v>42192</v>
      </c>
      <c r="O3548" s="20" t="s">
        <v>56</v>
      </c>
      <c r="P3548" t="str">
        <f t="shared" si="55"/>
        <v>INSERT INTO @DataTable (Deal, AdvanceDate, PROV, DealPurpose, RateType, BEACON, LTV, TDS, GDS, InsuranceType, PrincipalBalance, OccupancyType, AccountStatus, Closed_Date, DelinquencyBucket) VALUES (3547, '2013-10-01', 'AB', 'Purchase', 'Fixed', 757, 95, 43.78, 18.72, 'HiRatio', 0, 'Second Home', 'Closed', '2015-07-07', 'Current');</v>
      </c>
    </row>
    <row r="3549" spans="1:16" x14ac:dyDescent="0.35">
      <c r="A3549" s="22">
        <v>3548</v>
      </c>
      <c r="B3549" s="21">
        <v>41789</v>
      </c>
      <c r="C3549" s="22" t="s">
        <v>51</v>
      </c>
      <c r="D3549" s="22" t="s">
        <v>61</v>
      </c>
      <c r="E3549" s="22" t="s">
        <v>53</v>
      </c>
      <c r="F3549" s="22">
        <v>681</v>
      </c>
      <c r="G3549" s="22">
        <v>95</v>
      </c>
      <c r="H3549" s="22">
        <v>42.7</v>
      </c>
      <c r="I3549" s="22">
        <v>25.54</v>
      </c>
      <c r="J3549" s="22" t="s">
        <v>60</v>
      </c>
      <c r="K3549" s="23">
        <v>0</v>
      </c>
      <c r="L3549" s="23" t="s">
        <v>55</v>
      </c>
      <c r="M3549" s="23" t="s">
        <v>84</v>
      </c>
      <c r="N3549" s="27">
        <v>42654</v>
      </c>
      <c r="O3549" s="23" t="s">
        <v>56</v>
      </c>
      <c r="P3549" t="str">
        <f t="shared" si="55"/>
        <v>INSERT INTO @DataTable (Deal, AdvanceDate, PROV, DealPurpose, RateType, BEACON, LTV, TDS, GDS, InsuranceType, PrincipalBalance, OccupancyType, AccountStatus, Closed_Date, DelinquencyBucket) VALUES (3548, '2014-05-30', 'AB', 'Purchase', 'Fixed', 681, 95, 42.7, 25.54, 'HiRatio', 0, 'Owner-Occupied', 'Closed', '2016-10-11', 'Current');</v>
      </c>
    </row>
    <row r="3550" spans="1:16" x14ac:dyDescent="0.35">
      <c r="A3550" s="19">
        <v>3549</v>
      </c>
      <c r="B3550" s="18">
        <v>42608</v>
      </c>
      <c r="C3550" s="19" t="s">
        <v>51</v>
      </c>
      <c r="D3550" s="19" t="s">
        <v>61</v>
      </c>
      <c r="E3550" s="19" t="s">
        <v>53</v>
      </c>
      <c r="F3550" s="19">
        <v>837</v>
      </c>
      <c r="G3550" s="19">
        <v>95</v>
      </c>
      <c r="H3550" s="19">
        <v>37.92</v>
      </c>
      <c r="I3550" s="19">
        <v>37.92</v>
      </c>
      <c r="J3550" s="19" t="s">
        <v>60</v>
      </c>
      <c r="K3550" s="20">
        <v>411877.16</v>
      </c>
      <c r="L3550" s="20" t="s">
        <v>55</v>
      </c>
      <c r="M3550" s="20" t="s">
        <v>83</v>
      </c>
      <c r="N3550" s="26"/>
      <c r="O3550" s="20" t="s">
        <v>56</v>
      </c>
      <c r="P3550" t="str">
        <f t="shared" si="55"/>
        <v>INSERT INTO @DataTable (Deal, AdvanceDate, PROV, DealPurpose, RateType, BEACON, LTV, TDS, GDS, InsuranceType, PrincipalBalance, OccupancyType, AccountStatus, Closed_Date, DelinquencyBucket) VALUES (3549, '2016-08-26', 'AB', 'Purchase', 'Fixed', 837, 95, 37.92, 37.92, 'HiRatio', 411877.16, 'Owner-Occupied', 'Open', '1900-01-00', 'Current');</v>
      </c>
    </row>
    <row r="3551" spans="1:16" x14ac:dyDescent="0.35">
      <c r="A3551" s="22">
        <v>3550</v>
      </c>
      <c r="B3551" s="21">
        <v>41670</v>
      </c>
      <c r="C3551" s="22" t="s">
        <v>57</v>
      </c>
      <c r="D3551" s="22" t="s">
        <v>61</v>
      </c>
      <c r="E3551" s="22" t="s">
        <v>40</v>
      </c>
      <c r="F3551" s="22">
        <v>804</v>
      </c>
      <c r="G3551" s="22">
        <v>95</v>
      </c>
      <c r="H3551" s="22">
        <v>38.39</v>
      </c>
      <c r="I3551" s="22">
        <v>19.57</v>
      </c>
      <c r="J3551" s="22" t="s">
        <v>60</v>
      </c>
      <c r="K3551" s="23">
        <v>249733.65</v>
      </c>
      <c r="L3551" s="23" t="s">
        <v>55</v>
      </c>
      <c r="M3551" s="23" t="s">
        <v>83</v>
      </c>
      <c r="N3551" s="27"/>
      <c r="O3551" s="23" t="s">
        <v>56</v>
      </c>
      <c r="P3551" t="str">
        <f t="shared" si="55"/>
        <v>INSERT INTO @DataTable (Deal, AdvanceDate, PROV, DealPurpose, RateType, BEACON, LTV, TDS, GDS, InsuranceType, PrincipalBalance, OccupancyType, AccountStatus, Closed_Date, DelinquencyBucket) VALUES (3550, '2014-01-31', 'ON', 'Purchase', 'ARM', 804, 95, 38.39, 19.57, 'HiRatio', 249733.65, 'Owner-Occupied', 'Open', '1900-01-00', 'Current');</v>
      </c>
    </row>
    <row r="3552" spans="1:16" x14ac:dyDescent="0.35">
      <c r="A3552" s="19">
        <v>3551</v>
      </c>
      <c r="B3552" s="18">
        <v>40340</v>
      </c>
      <c r="C3552" s="19" t="s">
        <v>57</v>
      </c>
      <c r="D3552" s="19" t="s">
        <v>61</v>
      </c>
      <c r="E3552" s="19" t="s">
        <v>40</v>
      </c>
      <c r="F3552" s="19">
        <v>759</v>
      </c>
      <c r="G3552" s="19">
        <v>80</v>
      </c>
      <c r="H3552" s="19">
        <v>26.41</v>
      </c>
      <c r="I3552" s="19">
        <v>18.78</v>
      </c>
      <c r="J3552" s="19" t="s">
        <v>54</v>
      </c>
      <c r="K3552" s="20">
        <v>0</v>
      </c>
      <c r="L3552" s="20" t="s">
        <v>55</v>
      </c>
      <c r="M3552" s="20" t="s">
        <v>84</v>
      </c>
      <c r="N3552" s="26">
        <v>40953</v>
      </c>
      <c r="O3552" s="20" t="s">
        <v>56</v>
      </c>
      <c r="P3552" t="str">
        <f t="shared" si="55"/>
        <v>INSERT INTO @DataTable (Deal, AdvanceDate, PROV, DealPurpose, RateType, BEACON, LTV, TDS, GDS, InsuranceType, PrincipalBalance, OccupancyType, AccountStatus, Closed_Date, DelinquencyBucket) VALUES (3551, '2010-06-11', 'ON', 'Purchase', 'ARM', 759, 80, 26.41, 18.78, 'Conv', 0, 'Owner-Occupied', 'Closed', '2012-02-14', 'Current');</v>
      </c>
    </row>
    <row r="3553" spans="1:16" x14ac:dyDescent="0.35">
      <c r="A3553" s="22">
        <v>3552</v>
      </c>
      <c r="B3553" s="21">
        <v>40752</v>
      </c>
      <c r="C3553" s="22" t="s">
        <v>51</v>
      </c>
      <c r="D3553" s="22" t="s">
        <v>61</v>
      </c>
      <c r="E3553" s="22" t="s">
        <v>53</v>
      </c>
      <c r="F3553" s="22">
        <v>708</v>
      </c>
      <c r="G3553" s="22">
        <v>95</v>
      </c>
      <c r="H3553" s="22">
        <v>37.71</v>
      </c>
      <c r="I3553" s="22">
        <v>26.74</v>
      </c>
      <c r="J3553" s="22" t="s">
        <v>60</v>
      </c>
      <c r="K3553" s="23">
        <v>0</v>
      </c>
      <c r="L3553" s="23" t="s">
        <v>55</v>
      </c>
      <c r="M3553" s="23" t="s">
        <v>84</v>
      </c>
      <c r="N3553" s="27">
        <v>42230</v>
      </c>
      <c r="O3553" s="23" t="s">
        <v>56</v>
      </c>
      <c r="P3553" t="str">
        <f t="shared" si="55"/>
        <v>INSERT INTO @DataTable (Deal, AdvanceDate, PROV, DealPurpose, RateType, BEACON, LTV, TDS, GDS, InsuranceType, PrincipalBalance, OccupancyType, AccountStatus, Closed_Date, DelinquencyBucket) VALUES (3552, '2011-07-28', 'AB', 'Purchase', 'Fixed', 708, 95, 37.71, 26.74, 'HiRatio', 0, 'Owner-Occupied', 'Closed', '2015-08-14', 'Current');</v>
      </c>
    </row>
    <row r="3554" spans="1:16" x14ac:dyDescent="0.35">
      <c r="A3554" s="19">
        <v>3553</v>
      </c>
      <c r="B3554" s="18">
        <v>42243</v>
      </c>
      <c r="C3554" s="19" t="s">
        <v>57</v>
      </c>
      <c r="D3554" s="19" t="s">
        <v>61</v>
      </c>
      <c r="E3554" s="19" t="s">
        <v>40</v>
      </c>
      <c r="F3554" s="19">
        <v>731</v>
      </c>
      <c r="G3554" s="19">
        <v>95</v>
      </c>
      <c r="H3554" s="19">
        <v>33.01</v>
      </c>
      <c r="I3554" s="19">
        <v>18.12</v>
      </c>
      <c r="J3554" s="19" t="s">
        <v>60</v>
      </c>
      <c r="K3554" s="20">
        <v>540778.69999999995</v>
      </c>
      <c r="L3554" s="20" t="s">
        <v>55</v>
      </c>
      <c r="M3554" s="20" t="s">
        <v>83</v>
      </c>
      <c r="N3554" s="26"/>
      <c r="O3554" s="20" t="s">
        <v>56</v>
      </c>
      <c r="P3554" t="str">
        <f t="shared" si="55"/>
        <v>INSERT INTO @DataTable (Deal, AdvanceDate, PROV, DealPurpose, RateType, BEACON, LTV, TDS, GDS, InsuranceType, PrincipalBalance, OccupancyType, AccountStatus, Closed_Date, DelinquencyBucket) VALUES (3553, '2015-08-27', 'ON', 'Purchase', 'ARM', 731, 95, 33.01, 18.12, 'HiRatio', 540778.7, 'Owner-Occupied', 'Open', '1900-01-00', 'Current');</v>
      </c>
    </row>
    <row r="3555" spans="1:16" x14ac:dyDescent="0.35">
      <c r="A3555" s="22">
        <v>3554</v>
      </c>
      <c r="B3555" s="21">
        <v>41121</v>
      </c>
      <c r="C3555" s="22" t="s">
        <v>51</v>
      </c>
      <c r="D3555" s="22" t="s">
        <v>61</v>
      </c>
      <c r="E3555" s="22" t="s">
        <v>53</v>
      </c>
      <c r="F3555" s="22">
        <v>698</v>
      </c>
      <c r="G3555" s="22">
        <v>95</v>
      </c>
      <c r="H3555" s="22">
        <v>37.630000000000003</v>
      </c>
      <c r="I3555" s="22">
        <v>21.29</v>
      </c>
      <c r="J3555" s="22" t="s">
        <v>60</v>
      </c>
      <c r="K3555" s="23">
        <v>165813.09</v>
      </c>
      <c r="L3555" s="23" t="s">
        <v>55</v>
      </c>
      <c r="M3555" s="23" t="s">
        <v>83</v>
      </c>
      <c r="N3555" s="27"/>
      <c r="O3555" s="23" t="s">
        <v>56</v>
      </c>
      <c r="P3555" t="str">
        <f t="shared" si="55"/>
        <v>INSERT INTO @DataTable (Deal, AdvanceDate, PROV, DealPurpose, RateType, BEACON, LTV, TDS, GDS, InsuranceType, PrincipalBalance, OccupancyType, AccountStatus, Closed_Date, DelinquencyBucket) VALUES (3554, '2012-07-31', 'AB', 'Purchase', 'Fixed', 698, 95, 37.63, 21.29, 'HiRatio', 165813.09, 'Owner-Occupied', 'Open', '1900-01-00', 'Current');</v>
      </c>
    </row>
    <row r="3556" spans="1:16" x14ac:dyDescent="0.35">
      <c r="A3556" s="19">
        <v>3555</v>
      </c>
      <c r="B3556" s="18">
        <v>42408</v>
      </c>
      <c r="C3556" s="19" t="s">
        <v>57</v>
      </c>
      <c r="D3556" s="19" t="s">
        <v>52</v>
      </c>
      <c r="E3556" s="19" t="s">
        <v>53</v>
      </c>
      <c r="F3556" s="19">
        <v>796</v>
      </c>
      <c r="G3556" s="19">
        <v>80</v>
      </c>
      <c r="H3556" s="19">
        <v>17.899999999999999</v>
      </c>
      <c r="I3556" s="19">
        <v>17.32</v>
      </c>
      <c r="J3556" s="19" t="s">
        <v>54</v>
      </c>
      <c r="K3556" s="20">
        <v>301821.87</v>
      </c>
      <c r="L3556" s="20" t="s">
        <v>55</v>
      </c>
      <c r="M3556" s="20" t="s">
        <v>83</v>
      </c>
      <c r="N3556" s="26"/>
      <c r="O3556" s="20" t="s">
        <v>56</v>
      </c>
      <c r="P3556" t="str">
        <f t="shared" si="55"/>
        <v>INSERT INTO @DataTable (Deal, AdvanceDate, PROV, DealPurpose, RateType, BEACON, LTV, TDS, GDS, InsuranceType, PrincipalBalance, OccupancyType, AccountStatus, Closed_Date, DelinquencyBucket) VALUES (3555, '2016-02-08', 'ON', 'Refinance External', 'Fixed', 796, 80, 17.9, 17.32, 'Conv', 301821.87, 'Owner-Occupied', 'Open', '1900-01-00', 'Current');</v>
      </c>
    </row>
    <row r="3557" spans="1:16" x14ac:dyDescent="0.35">
      <c r="A3557" s="22">
        <v>3556</v>
      </c>
      <c r="B3557" s="21">
        <v>40333</v>
      </c>
      <c r="C3557" s="22" t="s">
        <v>51</v>
      </c>
      <c r="D3557" s="22" t="s">
        <v>52</v>
      </c>
      <c r="E3557" s="22" t="s">
        <v>53</v>
      </c>
      <c r="F3557" s="22">
        <v>761</v>
      </c>
      <c r="G3557" s="22">
        <v>79.77</v>
      </c>
      <c r="H3557" s="22">
        <v>39.130000000000003</v>
      </c>
      <c r="I3557" s="22">
        <v>27.54</v>
      </c>
      <c r="J3557" s="22" t="s">
        <v>54</v>
      </c>
      <c r="K3557" s="23">
        <v>0</v>
      </c>
      <c r="L3557" s="23" t="s">
        <v>55</v>
      </c>
      <c r="M3557" s="23" t="s">
        <v>84</v>
      </c>
      <c r="N3557" s="27">
        <v>41983</v>
      </c>
      <c r="O3557" s="23" t="s">
        <v>56</v>
      </c>
      <c r="P3557" t="str">
        <f t="shared" si="55"/>
        <v>INSERT INTO @DataTable (Deal, AdvanceDate, PROV, DealPurpose, RateType, BEACON, LTV, TDS, GDS, InsuranceType, PrincipalBalance, OccupancyType, AccountStatus, Closed_Date, DelinquencyBucket) VALUES (3556, '2010-06-04', 'AB', 'Refinance External', 'Fixed', 761, 79.77, 39.13, 27.54, 'Conv', 0, 'Owner-Occupied', 'Closed', '2014-12-10', 'Current');</v>
      </c>
    </row>
    <row r="3558" spans="1:16" x14ac:dyDescent="0.35">
      <c r="A3558" s="19">
        <v>3557</v>
      </c>
      <c r="B3558" s="18">
        <v>41058</v>
      </c>
      <c r="C3558" s="19" t="s">
        <v>57</v>
      </c>
      <c r="D3558" s="19" t="s">
        <v>61</v>
      </c>
      <c r="E3558" s="19" t="s">
        <v>53</v>
      </c>
      <c r="F3558" s="19">
        <v>734</v>
      </c>
      <c r="G3558" s="19">
        <v>95</v>
      </c>
      <c r="H3558" s="19">
        <v>37.380000000000003</v>
      </c>
      <c r="I3558" s="19">
        <v>16.82</v>
      </c>
      <c r="J3558" s="19" t="s">
        <v>60</v>
      </c>
      <c r="K3558" s="20">
        <v>0</v>
      </c>
      <c r="L3558" s="20" t="s">
        <v>55</v>
      </c>
      <c r="M3558" s="20" t="s">
        <v>84</v>
      </c>
      <c r="N3558" s="26">
        <v>42296</v>
      </c>
      <c r="O3558" s="20" t="s">
        <v>56</v>
      </c>
      <c r="P3558" t="str">
        <f t="shared" si="55"/>
        <v>INSERT INTO @DataTable (Deal, AdvanceDate, PROV, DealPurpose, RateType, BEACON, LTV, TDS, GDS, InsuranceType, PrincipalBalance, OccupancyType, AccountStatus, Closed_Date, DelinquencyBucket) VALUES (3557, '2012-05-29', 'ON', 'Purchase', 'Fixed', 734, 95, 37.38, 16.82, 'HiRatio', 0, 'Owner-Occupied', 'Closed', '2015-10-19', 'Current');</v>
      </c>
    </row>
    <row r="3559" spans="1:16" x14ac:dyDescent="0.35">
      <c r="A3559" s="22">
        <v>3558</v>
      </c>
      <c r="B3559" s="21">
        <v>41361</v>
      </c>
      <c r="C3559" s="22" t="s">
        <v>57</v>
      </c>
      <c r="D3559" s="22" t="s">
        <v>61</v>
      </c>
      <c r="E3559" s="22" t="s">
        <v>53</v>
      </c>
      <c r="F3559" s="22">
        <v>753</v>
      </c>
      <c r="G3559" s="22">
        <v>95</v>
      </c>
      <c r="H3559" s="22">
        <v>25.95</v>
      </c>
      <c r="I3559" s="22">
        <v>25.31</v>
      </c>
      <c r="J3559" s="22" t="s">
        <v>60</v>
      </c>
      <c r="K3559" s="23">
        <v>318962.44</v>
      </c>
      <c r="L3559" s="23" t="s">
        <v>55</v>
      </c>
      <c r="M3559" s="23" t="s">
        <v>83</v>
      </c>
      <c r="N3559" s="27"/>
      <c r="O3559" s="23" t="s">
        <v>56</v>
      </c>
      <c r="P3559" t="str">
        <f t="shared" si="55"/>
        <v>INSERT INTO @DataTable (Deal, AdvanceDate, PROV, DealPurpose, RateType, BEACON, LTV, TDS, GDS, InsuranceType, PrincipalBalance, OccupancyType, AccountStatus, Closed_Date, DelinquencyBucket) VALUES (3558, '2013-03-28', 'ON', 'Purchase', 'Fixed', 753, 95, 25.95, 25.31, 'HiRatio', 318962.44, 'Owner-Occupied', 'Open', '1900-01-00', 'Current');</v>
      </c>
    </row>
    <row r="3560" spans="1:16" x14ac:dyDescent="0.35">
      <c r="A3560" s="19">
        <v>3559</v>
      </c>
      <c r="B3560" s="18">
        <v>41757</v>
      </c>
      <c r="C3560" s="19" t="s">
        <v>51</v>
      </c>
      <c r="D3560" s="19" t="s">
        <v>61</v>
      </c>
      <c r="E3560" s="19" t="s">
        <v>40</v>
      </c>
      <c r="F3560" s="19">
        <v>775</v>
      </c>
      <c r="G3560" s="19">
        <v>95</v>
      </c>
      <c r="H3560" s="19">
        <v>31.62</v>
      </c>
      <c r="I3560" s="19">
        <v>22.63</v>
      </c>
      <c r="J3560" s="19" t="s">
        <v>54</v>
      </c>
      <c r="K3560" s="20">
        <v>471134.63</v>
      </c>
      <c r="L3560" s="20" t="s">
        <v>55</v>
      </c>
      <c r="M3560" s="20" t="s">
        <v>83</v>
      </c>
      <c r="N3560" s="26"/>
      <c r="O3560" s="20" t="s">
        <v>56</v>
      </c>
      <c r="P3560" t="str">
        <f t="shared" si="55"/>
        <v>INSERT INTO @DataTable (Deal, AdvanceDate, PROV, DealPurpose, RateType, BEACON, LTV, TDS, GDS, InsuranceType, PrincipalBalance, OccupancyType, AccountStatus, Closed_Date, DelinquencyBucket) VALUES (3559, '2014-04-28', 'AB', 'Purchase', 'ARM', 775, 95, 31.62, 22.63, 'Conv', 471134.63, 'Owner-Occupied', 'Open', '1900-01-00', 'Current');</v>
      </c>
    </row>
    <row r="3561" spans="1:16" x14ac:dyDescent="0.35">
      <c r="A3561" s="22">
        <v>3560</v>
      </c>
      <c r="B3561" s="21">
        <v>41780</v>
      </c>
      <c r="C3561" s="22" t="s">
        <v>63</v>
      </c>
      <c r="D3561" s="22" t="s">
        <v>61</v>
      </c>
      <c r="E3561" s="22" t="s">
        <v>53</v>
      </c>
      <c r="F3561" s="22">
        <v>737</v>
      </c>
      <c r="G3561" s="22">
        <v>95</v>
      </c>
      <c r="H3561" s="22">
        <v>36.130000000000003</v>
      </c>
      <c r="I3561" s="22">
        <v>24.72</v>
      </c>
      <c r="J3561" s="22" t="s">
        <v>60</v>
      </c>
      <c r="K3561" s="23">
        <v>334255.51</v>
      </c>
      <c r="L3561" s="23" t="s">
        <v>55</v>
      </c>
      <c r="M3561" s="23" t="s">
        <v>83</v>
      </c>
      <c r="N3561" s="27"/>
      <c r="O3561" s="23" t="s">
        <v>56</v>
      </c>
      <c r="P3561" t="str">
        <f t="shared" si="55"/>
        <v>INSERT INTO @DataTable (Deal, AdvanceDate, PROV, DealPurpose, RateType, BEACON, LTV, TDS, GDS, InsuranceType, PrincipalBalance, OccupancyType, AccountStatus, Closed_Date, DelinquencyBucket) VALUES (3560, '2014-05-21', 'SK', 'Purchase', 'Fixed', 737, 95, 36.13, 24.72, 'HiRatio', 334255.51, 'Owner-Occupied', 'Open', '1900-01-00', 'Current');</v>
      </c>
    </row>
    <row r="3562" spans="1:16" x14ac:dyDescent="0.35">
      <c r="A3562" s="19">
        <v>3561</v>
      </c>
      <c r="B3562" s="18">
        <v>42184</v>
      </c>
      <c r="C3562" s="19" t="s">
        <v>58</v>
      </c>
      <c r="D3562" s="19" t="s">
        <v>61</v>
      </c>
      <c r="E3562" s="19" t="s">
        <v>40</v>
      </c>
      <c r="F3562" s="19">
        <v>679</v>
      </c>
      <c r="G3562" s="19">
        <v>74.34</v>
      </c>
      <c r="H3562" s="19">
        <v>20.39</v>
      </c>
      <c r="I3562" s="19">
        <v>19.89</v>
      </c>
      <c r="J3562" s="19" t="s">
        <v>54</v>
      </c>
      <c r="K3562" s="20">
        <v>532992.1</v>
      </c>
      <c r="L3562" s="20" t="s">
        <v>55</v>
      </c>
      <c r="M3562" s="20" t="s">
        <v>83</v>
      </c>
      <c r="N3562" s="26"/>
      <c r="O3562" s="20" t="s">
        <v>56</v>
      </c>
      <c r="P3562" t="str">
        <f t="shared" si="55"/>
        <v>INSERT INTO @DataTable (Deal, AdvanceDate, PROV, DealPurpose, RateType, BEACON, LTV, TDS, GDS, InsuranceType, PrincipalBalance, OccupancyType, AccountStatus, Closed_Date, DelinquencyBucket) VALUES (3561, '2015-06-29', 'BC', 'Purchase', 'ARM', 679, 74.34, 20.39, 19.89, 'Conv', 532992.1, 'Owner-Occupied', 'Open', '1900-01-00', 'Current');</v>
      </c>
    </row>
    <row r="3563" spans="1:16" x14ac:dyDescent="0.35">
      <c r="A3563" s="22">
        <v>3562</v>
      </c>
      <c r="B3563" s="21">
        <v>41663</v>
      </c>
      <c r="C3563" s="22" t="s">
        <v>51</v>
      </c>
      <c r="D3563" s="22" t="s">
        <v>61</v>
      </c>
      <c r="E3563" s="22" t="s">
        <v>40</v>
      </c>
      <c r="F3563" s="22">
        <v>650</v>
      </c>
      <c r="G3563" s="22">
        <v>94.81</v>
      </c>
      <c r="H3563" s="22">
        <v>31.3</v>
      </c>
      <c r="I3563" s="22">
        <v>19.98</v>
      </c>
      <c r="J3563" s="22" t="s">
        <v>60</v>
      </c>
      <c r="K3563" s="23">
        <v>340651.29</v>
      </c>
      <c r="L3563" s="23" t="s">
        <v>55</v>
      </c>
      <c r="M3563" s="23" t="s">
        <v>83</v>
      </c>
      <c r="N3563" s="27"/>
      <c r="O3563" s="23" t="s">
        <v>56</v>
      </c>
      <c r="P3563" t="str">
        <f t="shared" si="55"/>
        <v>INSERT INTO @DataTable (Deal, AdvanceDate, PROV, DealPurpose, RateType, BEACON, LTV, TDS, GDS, InsuranceType, PrincipalBalance, OccupancyType, AccountStatus, Closed_Date, DelinquencyBucket) VALUES (3562, '2014-01-24', 'AB', 'Purchase', 'ARM', 650, 94.81, 31.3, 19.98, 'HiRatio', 340651.29, 'Owner-Occupied', 'Open', '1900-01-00', 'Current');</v>
      </c>
    </row>
    <row r="3564" spans="1:16" x14ac:dyDescent="0.35">
      <c r="A3564" s="19">
        <v>3563</v>
      </c>
      <c r="B3564" s="18">
        <v>41726</v>
      </c>
      <c r="C3564" s="19" t="s">
        <v>58</v>
      </c>
      <c r="D3564" s="19" t="s">
        <v>61</v>
      </c>
      <c r="E3564" s="19" t="s">
        <v>53</v>
      </c>
      <c r="F3564" s="19">
        <v>684</v>
      </c>
      <c r="G3564" s="19">
        <v>94.96</v>
      </c>
      <c r="H3564" s="19">
        <v>43.37</v>
      </c>
      <c r="I3564" s="19">
        <v>28.3</v>
      </c>
      <c r="J3564" s="19" t="s">
        <v>60</v>
      </c>
      <c r="K3564" s="20">
        <v>246582.01</v>
      </c>
      <c r="L3564" s="20" t="s">
        <v>55</v>
      </c>
      <c r="M3564" s="20" t="s">
        <v>83</v>
      </c>
      <c r="N3564" s="26"/>
      <c r="O3564" s="20" t="s">
        <v>69</v>
      </c>
      <c r="P3564" t="str">
        <f t="shared" si="55"/>
        <v>INSERT INTO @DataTable (Deal, AdvanceDate, PROV, DealPurpose, RateType, BEACON, LTV, TDS, GDS, InsuranceType, PrincipalBalance, OccupancyType, AccountStatus, Closed_Date, DelinquencyBucket) VALUES (3563, '2014-03-28', 'BC', 'Purchase', 'Fixed', 684, 94.96, 43.37, 28.3, 'HiRatio', 246582.01, 'Owner-Occupied', 'Open', '1900-01-00', '0-29');</v>
      </c>
    </row>
    <row r="3565" spans="1:16" x14ac:dyDescent="0.35">
      <c r="A3565" s="22">
        <v>3564</v>
      </c>
      <c r="B3565" s="21">
        <v>42209</v>
      </c>
      <c r="C3565" s="22" t="s">
        <v>57</v>
      </c>
      <c r="D3565" s="22" t="s">
        <v>52</v>
      </c>
      <c r="E3565" s="22" t="s">
        <v>53</v>
      </c>
      <c r="F3565" s="22">
        <v>697</v>
      </c>
      <c r="G3565" s="22">
        <v>68</v>
      </c>
      <c r="H3565" s="22">
        <v>16.47</v>
      </c>
      <c r="I3565" s="22">
        <v>9.07</v>
      </c>
      <c r="J3565" s="22" t="s">
        <v>54</v>
      </c>
      <c r="K3565" s="23">
        <v>149599.12</v>
      </c>
      <c r="L3565" s="23" t="s">
        <v>55</v>
      </c>
      <c r="M3565" s="23" t="s">
        <v>83</v>
      </c>
      <c r="N3565" s="27"/>
      <c r="O3565" s="23" t="s">
        <v>56</v>
      </c>
      <c r="P3565" t="str">
        <f t="shared" si="55"/>
        <v>INSERT INTO @DataTable (Deal, AdvanceDate, PROV, DealPurpose, RateType, BEACON, LTV, TDS, GDS, InsuranceType, PrincipalBalance, OccupancyType, AccountStatus, Closed_Date, DelinquencyBucket) VALUES (3564, '2015-07-24', 'ON', 'Refinance External', 'Fixed', 697, 68, 16.47, 9.07, 'Conv', 149599.12, 'Owner-Occupied', 'Open', '1900-01-00', 'Current');</v>
      </c>
    </row>
    <row r="3566" spans="1:16" x14ac:dyDescent="0.35">
      <c r="A3566" s="19">
        <v>3565</v>
      </c>
      <c r="B3566" s="18">
        <v>41701</v>
      </c>
      <c r="C3566" s="19" t="s">
        <v>57</v>
      </c>
      <c r="D3566" s="19" t="s">
        <v>61</v>
      </c>
      <c r="E3566" s="19" t="s">
        <v>40</v>
      </c>
      <c r="F3566" s="19">
        <v>669</v>
      </c>
      <c r="G3566" s="19">
        <v>92.83</v>
      </c>
      <c r="H3566" s="19">
        <v>35.29</v>
      </c>
      <c r="I3566" s="19">
        <v>22.84</v>
      </c>
      <c r="J3566" s="19" t="s">
        <v>60</v>
      </c>
      <c r="K3566" s="20">
        <v>202825.84</v>
      </c>
      <c r="L3566" s="20" t="s">
        <v>55</v>
      </c>
      <c r="M3566" s="20" t="s">
        <v>83</v>
      </c>
      <c r="N3566" s="26"/>
      <c r="O3566" s="20" t="s">
        <v>56</v>
      </c>
      <c r="P3566" t="str">
        <f t="shared" si="55"/>
        <v>INSERT INTO @DataTable (Deal, AdvanceDate, PROV, DealPurpose, RateType, BEACON, LTV, TDS, GDS, InsuranceType, PrincipalBalance, OccupancyType, AccountStatus, Closed_Date, DelinquencyBucket) VALUES (3565, '2014-03-03', 'ON', 'Purchase', 'ARM', 669, 92.83, 35.29, 22.84, 'HiRatio', 202825.84, 'Owner-Occupied', 'Open', '1900-01-00', 'Current');</v>
      </c>
    </row>
    <row r="3567" spans="1:16" x14ac:dyDescent="0.35">
      <c r="A3567" s="22">
        <v>3566</v>
      </c>
      <c r="B3567" s="21">
        <v>42544</v>
      </c>
      <c r="C3567" s="22" t="s">
        <v>70</v>
      </c>
      <c r="D3567" s="22" t="s">
        <v>61</v>
      </c>
      <c r="E3567" s="22" t="s">
        <v>53</v>
      </c>
      <c r="F3567" s="22">
        <v>760</v>
      </c>
      <c r="G3567" s="22">
        <v>90</v>
      </c>
      <c r="H3567" s="22">
        <v>40.770000000000003</v>
      </c>
      <c r="I3567" s="22">
        <v>15.32</v>
      </c>
      <c r="J3567" s="22" t="s">
        <v>60</v>
      </c>
      <c r="K3567" s="23">
        <v>153336.14000000001</v>
      </c>
      <c r="L3567" s="23" t="s">
        <v>55</v>
      </c>
      <c r="M3567" s="23" t="s">
        <v>83</v>
      </c>
      <c r="N3567" s="27"/>
      <c r="O3567" s="23" t="s">
        <v>56</v>
      </c>
      <c r="P3567" t="str">
        <f t="shared" si="55"/>
        <v>INSERT INTO @DataTable (Deal, AdvanceDate, PROV, DealPurpose, RateType, BEACON, LTV, TDS, GDS, InsuranceType, PrincipalBalance, OccupancyType, AccountStatus, Closed_Date, DelinquencyBucket) VALUES (3566, '2016-06-23', 'NB', 'Purchase', 'Fixed', 760, 90, 40.77, 15.32, 'HiRatio', 153336.14, 'Owner-Occupied', 'Open', '1900-01-00', 'Current');</v>
      </c>
    </row>
    <row r="3568" spans="1:16" x14ac:dyDescent="0.35">
      <c r="A3568" s="19">
        <v>3567</v>
      </c>
      <c r="B3568" s="18">
        <v>41760</v>
      </c>
      <c r="C3568" s="19" t="s">
        <v>57</v>
      </c>
      <c r="D3568" s="19" t="s">
        <v>52</v>
      </c>
      <c r="E3568" s="19" t="s">
        <v>40</v>
      </c>
      <c r="F3568" s="19">
        <v>740</v>
      </c>
      <c r="G3568" s="19">
        <v>37.450000000000003</v>
      </c>
      <c r="H3568" s="19">
        <v>39.549999999999997</v>
      </c>
      <c r="I3568" s="19">
        <v>39.07</v>
      </c>
      <c r="J3568" s="19" t="s">
        <v>54</v>
      </c>
      <c r="K3568" s="20">
        <v>0</v>
      </c>
      <c r="L3568" s="20" t="s">
        <v>55</v>
      </c>
      <c r="M3568" s="20" t="s">
        <v>84</v>
      </c>
      <c r="N3568" s="26">
        <v>42711</v>
      </c>
      <c r="O3568" s="20" t="s">
        <v>56</v>
      </c>
      <c r="P3568" t="str">
        <f t="shared" si="55"/>
        <v>INSERT INTO @DataTable (Deal, AdvanceDate, PROV, DealPurpose, RateType, BEACON, LTV, TDS, GDS, InsuranceType, PrincipalBalance, OccupancyType, AccountStatus, Closed_Date, DelinquencyBucket) VALUES (3567, '2014-05-01', 'ON', 'Refinance External', 'ARM', 740, 37.45, 39.55, 39.07, 'Conv', 0, 'Owner-Occupied', 'Closed', '2016-12-07', 'Current');</v>
      </c>
    </row>
    <row r="3569" spans="1:16" x14ac:dyDescent="0.35">
      <c r="A3569" s="22">
        <v>3568</v>
      </c>
      <c r="B3569" s="21">
        <v>42335</v>
      </c>
      <c r="C3569" s="22" t="s">
        <v>57</v>
      </c>
      <c r="D3569" s="22" t="s">
        <v>61</v>
      </c>
      <c r="E3569" s="22" t="s">
        <v>53</v>
      </c>
      <c r="F3569" s="22">
        <v>737</v>
      </c>
      <c r="G3569" s="22">
        <v>95</v>
      </c>
      <c r="H3569" s="22">
        <v>39.83</v>
      </c>
      <c r="I3569" s="22">
        <v>34.020000000000003</v>
      </c>
      <c r="J3569" s="22" t="s">
        <v>60</v>
      </c>
      <c r="K3569" s="23">
        <v>183455.8</v>
      </c>
      <c r="L3569" s="23" t="s">
        <v>55</v>
      </c>
      <c r="M3569" s="23" t="s">
        <v>83</v>
      </c>
      <c r="N3569" s="27"/>
      <c r="O3569" s="23" t="s">
        <v>56</v>
      </c>
      <c r="P3569" t="str">
        <f t="shared" si="55"/>
        <v>INSERT INTO @DataTable (Deal, AdvanceDate, PROV, DealPurpose, RateType, BEACON, LTV, TDS, GDS, InsuranceType, PrincipalBalance, OccupancyType, AccountStatus, Closed_Date, DelinquencyBucket) VALUES (3568, '2015-11-27', 'ON', 'Purchase', 'Fixed', 737, 95, 39.83, 34.02, 'HiRatio', 183455.8, 'Owner-Occupied', 'Open', '1900-01-00', 'Current');</v>
      </c>
    </row>
    <row r="3570" spans="1:16" x14ac:dyDescent="0.35">
      <c r="A3570" s="19">
        <v>3569</v>
      </c>
      <c r="B3570" s="18">
        <v>42527</v>
      </c>
      <c r="C3570" s="19" t="s">
        <v>57</v>
      </c>
      <c r="D3570" s="19" t="s">
        <v>64</v>
      </c>
      <c r="E3570" s="19" t="s">
        <v>53</v>
      </c>
      <c r="F3570" s="19">
        <v>740</v>
      </c>
      <c r="G3570" s="19">
        <v>95</v>
      </c>
      <c r="H3570" s="19">
        <v>36.67</v>
      </c>
      <c r="I3570" s="19">
        <v>15.78</v>
      </c>
      <c r="J3570" s="19" t="s">
        <v>60</v>
      </c>
      <c r="K3570" s="20">
        <v>226729.74</v>
      </c>
      <c r="L3570" s="20" t="s">
        <v>55</v>
      </c>
      <c r="M3570" s="20" t="s">
        <v>83</v>
      </c>
      <c r="N3570" s="26"/>
      <c r="O3570" s="20" t="s">
        <v>56</v>
      </c>
      <c r="P3570" t="str">
        <f t="shared" si="55"/>
        <v>INSERT INTO @DataTable (Deal, AdvanceDate, PROV, DealPurpose, RateType, BEACON, LTV, TDS, GDS, InsuranceType, PrincipalBalance, OccupancyType, AccountStatus, Closed_Date, DelinquencyBucket) VALUES (3569, '2016-06-06', 'ON', 'Purchase with Improvements', 'Fixed', 740, 95, 36.67, 15.78, 'HiRatio', 226729.74, 'Owner-Occupied', 'Open', '1900-01-00', 'Current');</v>
      </c>
    </row>
    <row r="3571" spans="1:16" x14ac:dyDescent="0.35">
      <c r="A3571" s="22">
        <v>3570</v>
      </c>
      <c r="B3571" s="21">
        <v>41968</v>
      </c>
      <c r="C3571" s="22" t="s">
        <v>58</v>
      </c>
      <c r="D3571" s="22" t="s">
        <v>61</v>
      </c>
      <c r="E3571" s="22" t="s">
        <v>40</v>
      </c>
      <c r="F3571" s="22">
        <v>791</v>
      </c>
      <c r="G3571" s="22">
        <v>95</v>
      </c>
      <c r="H3571" s="22">
        <v>19.34</v>
      </c>
      <c r="I3571" s="22">
        <v>16.579999999999998</v>
      </c>
      <c r="J3571" s="22" t="s">
        <v>60</v>
      </c>
      <c r="K3571" s="23">
        <v>0</v>
      </c>
      <c r="L3571" s="23" t="s">
        <v>55</v>
      </c>
      <c r="M3571" s="23" t="s">
        <v>84</v>
      </c>
      <c r="N3571" s="27">
        <v>42614</v>
      </c>
      <c r="O3571" s="23" t="s">
        <v>56</v>
      </c>
      <c r="P3571" t="str">
        <f t="shared" si="55"/>
        <v>INSERT INTO @DataTable (Deal, AdvanceDate, PROV, DealPurpose, RateType, BEACON, LTV, TDS, GDS, InsuranceType, PrincipalBalance, OccupancyType, AccountStatus, Closed_Date, DelinquencyBucket) VALUES (3570, '2014-11-25', 'BC', 'Purchase', 'ARM', 791, 95, 19.34, 16.58, 'HiRatio', 0, 'Owner-Occupied', 'Closed', '2016-09-01', 'Current');</v>
      </c>
    </row>
    <row r="3572" spans="1:16" x14ac:dyDescent="0.35">
      <c r="A3572" s="19">
        <v>3571</v>
      </c>
      <c r="B3572" s="18">
        <v>42670</v>
      </c>
      <c r="C3572" s="19" t="s">
        <v>57</v>
      </c>
      <c r="D3572" s="19" t="s">
        <v>61</v>
      </c>
      <c r="E3572" s="19" t="s">
        <v>53</v>
      </c>
      <c r="F3572" s="19">
        <v>855</v>
      </c>
      <c r="G3572" s="19">
        <v>80</v>
      </c>
      <c r="H3572" s="19">
        <v>43.43</v>
      </c>
      <c r="I3572" s="19">
        <v>22.1</v>
      </c>
      <c r="J3572" s="19" t="s">
        <v>54</v>
      </c>
      <c r="K3572" s="20">
        <v>289337.40999999997</v>
      </c>
      <c r="L3572" s="20" t="s">
        <v>66</v>
      </c>
      <c r="M3572" s="20" t="s">
        <v>83</v>
      </c>
      <c r="N3572" s="26"/>
      <c r="O3572" s="20" t="s">
        <v>56</v>
      </c>
      <c r="P3572" t="str">
        <f t="shared" si="55"/>
        <v>INSERT INTO @DataTable (Deal, AdvanceDate, PROV, DealPurpose, RateType, BEACON, LTV, TDS, GDS, InsuranceType, PrincipalBalance, OccupancyType, AccountStatus, Closed_Date, DelinquencyBucket) VALUES (3571, '2016-10-27', 'ON', 'Purchase', 'Fixed', 855, 80, 43.43, 22.1, 'Conv', 289337.41, 'Second Home', 'Open', '1900-01-00', 'Current');</v>
      </c>
    </row>
    <row r="3573" spans="1:16" x14ac:dyDescent="0.35">
      <c r="A3573" s="22">
        <v>3572</v>
      </c>
      <c r="B3573" s="21">
        <v>41072</v>
      </c>
      <c r="C3573" s="22" t="s">
        <v>51</v>
      </c>
      <c r="D3573" s="22" t="s">
        <v>52</v>
      </c>
      <c r="E3573" s="22" t="s">
        <v>53</v>
      </c>
      <c r="F3573" s="22">
        <v>777</v>
      </c>
      <c r="G3573" s="22">
        <v>80</v>
      </c>
      <c r="H3573" s="22">
        <v>30.51</v>
      </c>
      <c r="I3573" s="22">
        <v>24.7</v>
      </c>
      <c r="J3573" s="22" t="s">
        <v>54</v>
      </c>
      <c r="K3573" s="23">
        <v>0</v>
      </c>
      <c r="L3573" s="23" t="s">
        <v>55</v>
      </c>
      <c r="M3573" s="23" t="s">
        <v>84</v>
      </c>
      <c r="N3573" s="27">
        <v>41135</v>
      </c>
      <c r="O3573" s="23" t="s">
        <v>56</v>
      </c>
      <c r="P3573" t="str">
        <f t="shared" si="55"/>
        <v>INSERT INTO @DataTable (Deal, AdvanceDate, PROV, DealPurpose, RateType, BEACON, LTV, TDS, GDS, InsuranceType, PrincipalBalance, OccupancyType, AccountStatus, Closed_Date, DelinquencyBucket) VALUES (3572, '2012-06-12', 'AB', 'Refinance External', 'Fixed', 777, 80, 30.51, 24.7, 'Conv', 0, 'Owner-Occupied', 'Closed', '2012-08-14', 'Current');</v>
      </c>
    </row>
    <row r="3574" spans="1:16" x14ac:dyDescent="0.35">
      <c r="A3574" s="19">
        <v>3573</v>
      </c>
      <c r="B3574" s="18">
        <v>40739</v>
      </c>
      <c r="C3574" s="19" t="s">
        <v>57</v>
      </c>
      <c r="D3574" s="19" t="s">
        <v>61</v>
      </c>
      <c r="E3574" s="19" t="s">
        <v>53</v>
      </c>
      <c r="F3574" s="19">
        <v>763</v>
      </c>
      <c r="G3574" s="19">
        <v>43.66</v>
      </c>
      <c r="H3574" s="19">
        <v>41.14</v>
      </c>
      <c r="I3574" s="19">
        <v>36.79</v>
      </c>
      <c r="J3574" s="19" t="s">
        <v>54</v>
      </c>
      <c r="K3574" s="20">
        <v>116700.85</v>
      </c>
      <c r="L3574" s="20" t="s">
        <v>55</v>
      </c>
      <c r="M3574" s="20" t="s">
        <v>83</v>
      </c>
      <c r="N3574" s="26"/>
      <c r="O3574" s="20" t="s">
        <v>56</v>
      </c>
      <c r="P3574" t="str">
        <f t="shared" si="55"/>
        <v>INSERT INTO @DataTable (Deal, AdvanceDate, PROV, DealPurpose, RateType, BEACON, LTV, TDS, GDS, InsuranceType, PrincipalBalance, OccupancyType, AccountStatus, Closed_Date, DelinquencyBucket) VALUES (3573, '2011-07-15', 'ON', 'Purchase', 'Fixed', 763, 43.66, 41.14, 36.79, 'Conv', 116700.85, 'Owner-Occupied', 'Open', '1900-01-00', 'Current');</v>
      </c>
    </row>
    <row r="3575" spans="1:16" x14ac:dyDescent="0.35">
      <c r="A3575" s="22">
        <v>3574</v>
      </c>
      <c r="B3575" s="21">
        <v>42608</v>
      </c>
      <c r="C3575" s="22" t="s">
        <v>57</v>
      </c>
      <c r="D3575" s="22" t="s">
        <v>61</v>
      </c>
      <c r="E3575" s="22" t="s">
        <v>40</v>
      </c>
      <c r="F3575" s="22">
        <v>843</v>
      </c>
      <c r="G3575" s="22">
        <v>40.39</v>
      </c>
      <c r="H3575" s="22">
        <v>20.9</v>
      </c>
      <c r="I3575" s="22">
        <v>15.95</v>
      </c>
      <c r="J3575" s="22" t="s">
        <v>54</v>
      </c>
      <c r="K3575" s="23">
        <v>405214.64</v>
      </c>
      <c r="L3575" s="23" t="s">
        <v>55</v>
      </c>
      <c r="M3575" s="23" t="s">
        <v>83</v>
      </c>
      <c r="N3575" s="27"/>
      <c r="O3575" s="23" t="s">
        <v>56</v>
      </c>
      <c r="P3575" t="str">
        <f t="shared" si="55"/>
        <v>INSERT INTO @DataTable (Deal, AdvanceDate, PROV, DealPurpose, RateType, BEACON, LTV, TDS, GDS, InsuranceType, PrincipalBalance, OccupancyType, AccountStatus, Closed_Date, DelinquencyBucket) VALUES (3574, '2016-08-26', 'ON', 'Purchase', 'ARM', 843, 40.39, 20.9, 15.95, 'Conv', 405214.64, 'Owner-Occupied', 'Open', '1900-01-00', 'Current');</v>
      </c>
    </row>
    <row r="3576" spans="1:16" x14ac:dyDescent="0.35">
      <c r="A3576" s="19">
        <v>3575</v>
      </c>
      <c r="B3576" s="18">
        <v>42416</v>
      </c>
      <c r="C3576" s="19" t="s">
        <v>63</v>
      </c>
      <c r="D3576" s="19" t="s">
        <v>52</v>
      </c>
      <c r="E3576" s="19" t="s">
        <v>40</v>
      </c>
      <c r="F3576" s="19">
        <v>722</v>
      </c>
      <c r="G3576" s="19">
        <v>64.78</v>
      </c>
      <c r="H3576" s="19">
        <v>37.799999999999997</v>
      </c>
      <c r="I3576" s="19">
        <v>13.11</v>
      </c>
      <c r="J3576" s="19" t="s">
        <v>54</v>
      </c>
      <c r="K3576" s="20">
        <v>152958.13</v>
      </c>
      <c r="L3576" s="20" t="s">
        <v>55</v>
      </c>
      <c r="M3576" s="20" t="s">
        <v>83</v>
      </c>
      <c r="N3576" s="26"/>
      <c r="O3576" s="20" t="s">
        <v>56</v>
      </c>
      <c r="P3576" t="str">
        <f t="shared" si="55"/>
        <v>INSERT INTO @DataTable (Deal, AdvanceDate, PROV, DealPurpose, RateType, BEACON, LTV, TDS, GDS, InsuranceType, PrincipalBalance, OccupancyType, AccountStatus, Closed_Date, DelinquencyBucket) VALUES (3575, '2016-02-16', 'SK', 'Refinance External', 'ARM', 722, 64.78, 37.8, 13.11, 'Conv', 152958.13, 'Owner-Occupied', 'Open', '1900-01-00', 'Current');</v>
      </c>
    </row>
    <row r="3577" spans="1:16" x14ac:dyDescent="0.35">
      <c r="A3577" s="22">
        <v>3576</v>
      </c>
      <c r="B3577" s="21">
        <v>41467</v>
      </c>
      <c r="C3577" s="22" t="s">
        <v>57</v>
      </c>
      <c r="D3577" s="22" t="s">
        <v>68</v>
      </c>
      <c r="E3577" s="22" t="s">
        <v>40</v>
      </c>
      <c r="F3577" s="22">
        <v>774</v>
      </c>
      <c r="G3577" s="22">
        <v>95</v>
      </c>
      <c r="H3577" s="22">
        <v>32.83</v>
      </c>
      <c r="I3577" s="22">
        <v>30.47</v>
      </c>
      <c r="J3577" s="22" t="s">
        <v>60</v>
      </c>
      <c r="K3577" s="23">
        <v>222610.74</v>
      </c>
      <c r="L3577" s="23" t="s">
        <v>55</v>
      </c>
      <c r="M3577" s="23" t="s">
        <v>83</v>
      </c>
      <c r="N3577" s="27"/>
      <c r="O3577" s="23" t="s">
        <v>56</v>
      </c>
      <c r="P3577" t="str">
        <f t="shared" si="55"/>
        <v>INSERT INTO @DataTable (Deal, AdvanceDate, PROV, DealPurpose, RateType, BEACON, LTV, TDS, GDS, InsuranceType, PrincipalBalance, OccupancyType, AccountStatus, Closed_Date, DelinquencyBucket) VALUES (3576, '2013-07-12', 'ON', 'Portable', 'ARM', 774, 95, 32.83, 30.47, 'HiRatio', 222610.74, 'Owner-Occupied', 'Open', '1900-01-00', 'Current');</v>
      </c>
    </row>
    <row r="3578" spans="1:16" x14ac:dyDescent="0.35">
      <c r="A3578" s="19">
        <v>3577</v>
      </c>
      <c r="B3578" s="18">
        <v>42368</v>
      </c>
      <c r="C3578" s="19" t="s">
        <v>51</v>
      </c>
      <c r="D3578" s="19" t="s">
        <v>52</v>
      </c>
      <c r="E3578" s="19" t="s">
        <v>53</v>
      </c>
      <c r="F3578" s="19">
        <v>797</v>
      </c>
      <c r="G3578" s="19">
        <v>60</v>
      </c>
      <c r="H3578" s="19">
        <v>33.56</v>
      </c>
      <c r="I3578" s="19">
        <v>27.89</v>
      </c>
      <c r="J3578" s="19" t="s">
        <v>54</v>
      </c>
      <c r="K3578" s="20">
        <v>209752.81</v>
      </c>
      <c r="L3578" s="20" t="s">
        <v>55</v>
      </c>
      <c r="M3578" s="20" t="s">
        <v>83</v>
      </c>
      <c r="N3578" s="26"/>
      <c r="O3578" s="20" t="s">
        <v>56</v>
      </c>
      <c r="P3578" t="str">
        <f t="shared" si="55"/>
        <v>INSERT INTO @DataTable (Deal, AdvanceDate, PROV, DealPurpose, RateType, BEACON, LTV, TDS, GDS, InsuranceType, PrincipalBalance, OccupancyType, AccountStatus, Closed_Date, DelinquencyBucket) VALUES (3577, '2015-12-30', 'AB', 'Refinance External', 'Fixed', 797, 60, 33.56, 27.89, 'Conv', 209752.81, 'Owner-Occupied', 'Open', '1900-01-00', 'Current');</v>
      </c>
    </row>
    <row r="3579" spans="1:16" x14ac:dyDescent="0.35">
      <c r="A3579" s="22">
        <v>3578</v>
      </c>
      <c r="B3579" s="21">
        <v>40738</v>
      </c>
      <c r="C3579" s="22" t="s">
        <v>58</v>
      </c>
      <c r="D3579" s="22" t="s">
        <v>61</v>
      </c>
      <c r="E3579" s="22" t="s">
        <v>53</v>
      </c>
      <c r="F3579" s="22">
        <v>727</v>
      </c>
      <c r="G3579" s="22">
        <v>80</v>
      </c>
      <c r="H3579" s="22">
        <v>35.270000000000003</v>
      </c>
      <c r="I3579" s="22">
        <v>20.95</v>
      </c>
      <c r="J3579" s="22" t="s">
        <v>54</v>
      </c>
      <c r="K3579" s="23">
        <v>0</v>
      </c>
      <c r="L3579" s="23" t="s">
        <v>55</v>
      </c>
      <c r="M3579" s="23" t="s">
        <v>84</v>
      </c>
      <c r="N3579" s="27">
        <v>41870</v>
      </c>
      <c r="O3579" s="23" t="s">
        <v>56</v>
      </c>
      <c r="P3579" t="str">
        <f t="shared" si="55"/>
        <v>INSERT INTO @DataTable (Deal, AdvanceDate, PROV, DealPurpose, RateType, BEACON, LTV, TDS, GDS, InsuranceType, PrincipalBalance, OccupancyType, AccountStatus, Closed_Date, DelinquencyBucket) VALUES (3578, '2011-07-14', 'BC', 'Purchase', 'Fixed', 727, 80, 35.27, 20.95, 'Conv', 0, 'Owner-Occupied', 'Closed', '2014-08-19', 'Current');</v>
      </c>
    </row>
    <row r="3580" spans="1:16" x14ac:dyDescent="0.35">
      <c r="A3580" s="19">
        <v>3579</v>
      </c>
      <c r="B3580" s="18">
        <v>41148</v>
      </c>
      <c r="C3580" s="19" t="s">
        <v>57</v>
      </c>
      <c r="D3580" s="19" t="s">
        <v>61</v>
      </c>
      <c r="E3580" s="19" t="s">
        <v>53</v>
      </c>
      <c r="F3580" s="19">
        <v>624</v>
      </c>
      <c r="G3580" s="19">
        <v>65</v>
      </c>
      <c r="H3580" s="19">
        <v>31.24</v>
      </c>
      <c r="I3580" s="19">
        <v>31.91</v>
      </c>
      <c r="J3580" s="19" t="s">
        <v>54</v>
      </c>
      <c r="K3580" s="20">
        <v>0</v>
      </c>
      <c r="L3580" s="20" t="s">
        <v>62</v>
      </c>
      <c r="M3580" s="20" t="s">
        <v>84</v>
      </c>
      <c r="N3580" s="26">
        <v>42013</v>
      </c>
      <c r="O3580" s="20" t="s">
        <v>56</v>
      </c>
      <c r="P3580" t="str">
        <f t="shared" si="55"/>
        <v>INSERT INTO @DataTable (Deal, AdvanceDate, PROV, DealPurpose, RateType, BEACON, LTV, TDS, GDS, InsuranceType, PrincipalBalance, OccupancyType, AccountStatus, Closed_Date, DelinquencyBucket) VALUES (3579, '2012-08-27', 'ON', 'Purchase', 'Fixed', 624, 65, 31.24, 31.91, 'Conv', 0, 'Rental', 'Closed', '2015-01-09', 'Current');</v>
      </c>
    </row>
    <row r="3581" spans="1:16" x14ac:dyDescent="0.35">
      <c r="A3581" s="22">
        <v>3580</v>
      </c>
      <c r="B3581" s="21">
        <v>41495</v>
      </c>
      <c r="C3581" s="22" t="s">
        <v>57</v>
      </c>
      <c r="D3581" s="22" t="s">
        <v>61</v>
      </c>
      <c r="E3581" s="22" t="s">
        <v>53</v>
      </c>
      <c r="F3581" s="22">
        <v>721</v>
      </c>
      <c r="G3581" s="22">
        <v>95</v>
      </c>
      <c r="H3581" s="22">
        <v>33.22</v>
      </c>
      <c r="I3581" s="22">
        <v>25.43</v>
      </c>
      <c r="J3581" s="22" t="s">
        <v>60</v>
      </c>
      <c r="K3581" s="23">
        <v>379215.31</v>
      </c>
      <c r="L3581" s="23" t="s">
        <v>55</v>
      </c>
      <c r="M3581" s="23" t="s">
        <v>83</v>
      </c>
      <c r="N3581" s="27"/>
      <c r="O3581" s="23" t="s">
        <v>56</v>
      </c>
      <c r="P3581" t="str">
        <f t="shared" si="55"/>
        <v>INSERT INTO @DataTable (Deal, AdvanceDate, PROV, DealPurpose, RateType, BEACON, LTV, TDS, GDS, InsuranceType, PrincipalBalance, OccupancyType, AccountStatus, Closed_Date, DelinquencyBucket) VALUES (3580, '2013-08-09', 'ON', 'Purchase', 'Fixed', 721, 95, 33.22, 25.43, 'HiRatio', 379215.31, 'Owner-Occupied', 'Open', '1900-01-00', 'Current');</v>
      </c>
    </row>
    <row r="3582" spans="1:16" x14ac:dyDescent="0.35">
      <c r="A3582" s="19">
        <v>3581</v>
      </c>
      <c r="B3582" s="18">
        <v>41523</v>
      </c>
      <c r="C3582" s="19" t="s">
        <v>57</v>
      </c>
      <c r="D3582" s="19" t="s">
        <v>52</v>
      </c>
      <c r="E3582" s="19" t="s">
        <v>40</v>
      </c>
      <c r="F3582" s="19">
        <v>778</v>
      </c>
      <c r="G3582" s="19">
        <v>80</v>
      </c>
      <c r="H3582" s="19">
        <v>26.32</v>
      </c>
      <c r="I3582" s="19">
        <v>22.3</v>
      </c>
      <c r="J3582" s="19" t="s">
        <v>54</v>
      </c>
      <c r="K3582" s="20">
        <v>0</v>
      </c>
      <c r="L3582" s="20" t="s">
        <v>55</v>
      </c>
      <c r="M3582" s="20" t="s">
        <v>84</v>
      </c>
      <c r="N3582" s="26">
        <v>42537</v>
      </c>
      <c r="O3582" s="20" t="s">
        <v>56</v>
      </c>
      <c r="P3582" t="str">
        <f t="shared" si="55"/>
        <v>INSERT INTO @DataTable (Deal, AdvanceDate, PROV, DealPurpose, RateType, BEACON, LTV, TDS, GDS, InsuranceType, PrincipalBalance, OccupancyType, AccountStatus, Closed_Date, DelinquencyBucket) VALUES (3581, '2013-09-06', 'ON', 'Refinance External', 'ARM', 778, 80, 26.32, 22.3, 'Conv', 0, 'Owner-Occupied', 'Closed', '2016-06-16', 'Current');</v>
      </c>
    </row>
    <row r="3583" spans="1:16" x14ac:dyDescent="0.35">
      <c r="A3583" s="22">
        <v>3582</v>
      </c>
      <c r="B3583" s="21">
        <v>42156</v>
      </c>
      <c r="C3583" s="22" t="s">
        <v>51</v>
      </c>
      <c r="D3583" s="22" t="s">
        <v>61</v>
      </c>
      <c r="E3583" s="22" t="s">
        <v>53</v>
      </c>
      <c r="F3583" s="22">
        <v>742</v>
      </c>
      <c r="G3583" s="22">
        <v>94.9</v>
      </c>
      <c r="H3583" s="22">
        <v>37.950000000000003</v>
      </c>
      <c r="I3583" s="22">
        <v>30.62</v>
      </c>
      <c r="J3583" s="22" t="s">
        <v>60</v>
      </c>
      <c r="K3583" s="23">
        <v>238218.14</v>
      </c>
      <c r="L3583" s="23" t="s">
        <v>55</v>
      </c>
      <c r="M3583" s="23" t="s">
        <v>83</v>
      </c>
      <c r="N3583" s="27"/>
      <c r="O3583" s="23" t="s">
        <v>56</v>
      </c>
      <c r="P3583" t="str">
        <f t="shared" si="55"/>
        <v>INSERT INTO @DataTable (Deal, AdvanceDate, PROV, DealPurpose, RateType, BEACON, LTV, TDS, GDS, InsuranceType, PrincipalBalance, OccupancyType, AccountStatus, Closed_Date, DelinquencyBucket) VALUES (3582, '2015-06-01', 'AB', 'Purchase', 'Fixed', 742, 94.9, 37.95, 30.62, 'HiRatio', 238218.14, 'Owner-Occupied', 'Open', '1900-01-00', 'Current');</v>
      </c>
    </row>
    <row r="3584" spans="1:16" x14ac:dyDescent="0.35">
      <c r="A3584" s="19">
        <v>3583</v>
      </c>
      <c r="B3584" s="18">
        <v>41030</v>
      </c>
      <c r="C3584" s="19" t="s">
        <v>51</v>
      </c>
      <c r="D3584" s="19" t="s">
        <v>61</v>
      </c>
      <c r="E3584" s="19" t="s">
        <v>53</v>
      </c>
      <c r="F3584" s="19">
        <v>776</v>
      </c>
      <c r="G3584" s="19">
        <v>80</v>
      </c>
      <c r="H3584" s="19">
        <v>21.35</v>
      </c>
      <c r="I3584" s="19">
        <v>7.32</v>
      </c>
      <c r="J3584" s="19" t="s">
        <v>54</v>
      </c>
      <c r="K3584" s="20">
        <v>121524.2</v>
      </c>
      <c r="L3584" s="20" t="s">
        <v>62</v>
      </c>
      <c r="M3584" s="20" t="s">
        <v>83</v>
      </c>
      <c r="N3584" s="26"/>
      <c r="O3584" s="20" t="s">
        <v>56</v>
      </c>
      <c r="P3584" t="str">
        <f t="shared" si="55"/>
        <v>INSERT INTO @DataTable (Deal, AdvanceDate, PROV, DealPurpose, RateType, BEACON, LTV, TDS, GDS, InsuranceType, PrincipalBalance, OccupancyType, AccountStatus, Closed_Date, DelinquencyBucket) VALUES (3583, '2012-05-01', 'AB', 'Purchase', 'Fixed', 776, 80, 21.35, 7.32, 'Conv', 121524.2, 'Rental', 'Open', '1900-01-00', 'Current');</v>
      </c>
    </row>
    <row r="3585" spans="1:16" x14ac:dyDescent="0.35">
      <c r="A3585" s="22">
        <v>3584</v>
      </c>
      <c r="B3585" s="21">
        <v>40753</v>
      </c>
      <c r="C3585" s="22" t="s">
        <v>57</v>
      </c>
      <c r="D3585" s="22" t="s">
        <v>61</v>
      </c>
      <c r="E3585" s="22" t="s">
        <v>53</v>
      </c>
      <c r="F3585" s="22">
        <v>757</v>
      </c>
      <c r="G3585" s="22">
        <v>90</v>
      </c>
      <c r="H3585" s="22">
        <v>35.520000000000003</v>
      </c>
      <c r="I3585" s="22">
        <v>34.61</v>
      </c>
      <c r="J3585" s="22" t="s">
        <v>60</v>
      </c>
      <c r="K3585" s="23">
        <v>0</v>
      </c>
      <c r="L3585" s="23" t="s">
        <v>55</v>
      </c>
      <c r="M3585" s="23" t="s">
        <v>84</v>
      </c>
      <c r="N3585" s="27">
        <v>41841</v>
      </c>
      <c r="O3585" s="23" t="s">
        <v>56</v>
      </c>
      <c r="P3585" t="str">
        <f t="shared" si="55"/>
        <v>INSERT INTO @DataTable (Deal, AdvanceDate, PROV, DealPurpose, RateType, BEACON, LTV, TDS, GDS, InsuranceType, PrincipalBalance, OccupancyType, AccountStatus, Closed_Date, DelinquencyBucket) VALUES (3584, '2011-07-29', 'ON', 'Purchase', 'Fixed', 757, 90, 35.52, 34.61, 'HiRatio', 0, 'Owner-Occupied', 'Closed', '2014-07-21', 'Current');</v>
      </c>
    </row>
    <row r="3586" spans="1:16" x14ac:dyDescent="0.35">
      <c r="A3586" s="19">
        <v>3585</v>
      </c>
      <c r="B3586" s="18">
        <v>41333</v>
      </c>
      <c r="C3586" s="19" t="s">
        <v>57</v>
      </c>
      <c r="D3586" s="19" t="s">
        <v>61</v>
      </c>
      <c r="E3586" s="19" t="s">
        <v>53</v>
      </c>
      <c r="F3586" s="19">
        <v>787</v>
      </c>
      <c r="G3586" s="19">
        <v>95</v>
      </c>
      <c r="H3586" s="19">
        <v>37.130000000000003</v>
      </c>
      <c r="I3586" s="19">
        <v>36.869999999999997</v>
      </c>
      <c r="J3586" s="19" t="s">
        <v>60</v>
      </c>
      <c r="K3586" s="20">
        <v>202945.27</v>
      </c>
      <c r="L3586" s="20" t="s">
        <v>55</v>
      </c>
      <c r="M3586" s="20" t="s">
        <v>83</v>
      </c>
      <c r="N3586" s="26"/>
      <c r="O3586" s="20" t="s">
        <v>56</v>
      </c>
      <c r="P3586" t="str">
        <f t="shared" si="55"/>
        <v>INSERT INTO @DataTable (Deal, AdvanceDate, PROV, DealPurpose, RateType, BEACON, LTV, TDS, GDS, InsuranceType, PrincipalBalance, OccupancyType, AccountStatus, Closed_Date, DelinquencyBucket) VALUES (3585, '2013-02-28', 'ON', 'Purchase', 'Fixed', 787, 95, 37.13, 36.87, 'HiRatio', 202945.27, 'Owner-Occupied', 'Open', '1900-01-00', 'Current');</v>
      </c>
    </row>
    <row r="3587" spans="1:16" x14ac:dyDescent="0.35">
      <c r="A3587" s="22">
        <v>3586</v>
      </c>
      <c r="B3587" s="21">
        <v>42093</v>
      </c>
      <c r="C3587" s="22" t="s">
        <v>57</v>
      </c>
      <c r="D3587" s="22" t="s">
        <v>61</v>
      </c>
      <c r="E3587" s="22" t="s">
        <v>40</v>
      </c>
      <c r="F3587" s="22">
        <v>749</v>
      </c>
      <c r="G3587" s="22">
        <v>95</v>
      </c>
      <c r="H3587" s="22">
        <v>25.12</v>
      </c>
      <c r="I3587" s="22">
        <v>19.96</v>
      </c>
      <c r="J3587" s="22" t="s">
        <v>60</v>
      </c>
      <c r="K3587" s="23">
        <v>182105.38</v>
      </c>
      <c r="L3587" s="23" t="s">
        <v>55</v>
      </c>
      <c r="M3587" s="23" t="s">
        <v>83</v>
      </c>
      <c r="N3587" s="27"/>
      <c r="O3587" s="23" t="s">
        <v>56</v>
      </c>
      <c r="P3587" t="str">
        <f t="shared" ref="P3587:P3650" si="56">"INSERT INTO @DataTable (Deal, AdvanceDate, PROV, DealPurpose, RateType, BEACON, LTV, TDS, GDS, InsuranceType, PrincipalBalance, OccupancyType, AccountStatus, Closed_Date, DelinquencyBucket) VALUES (" &amp; A3587 &amp; ", " &amp; "'" &amp; TEXT(B3587, "yyyy-mm-dd") &amp; "', '" &amp; C3587 &amp; "', '" &amp; D3587 &amp; "', '" &amp; E3587 &amp; "', " &amp; F3587 &amp; ", " &amp; G3587 &amp; ", " &amp; H3587 &amp; ", " &amp; I3587 &amp; ", '" &amp; J3587 &amp; "', " &amp; K3587 &amp; ", '" &amp; L3587 &amp; "', '" &amp; M3587 &amp; "', '" &amp;TEXT(N3587, "yyyy-mm-dd") &amp; "', '" &amp; O3587 &amp; "');"</f>
        <v>INSERT INTO @DataTable (Deal, AdvanceDate, PROV, DealPurpose, RateType, BEACON, LTV, TDS, GDS, InsuranceType, PrincipalBalance, OccupancyType, AccountStatus, Closed_Date, DelinquencyBucket) VALUES (3586, '2015-03-30', 'ON', 'Purchase', 'ARM', 749, 95, 25.12, 19.96, 'HiRatio', 182105.38, 'Owner-Occupied', 'Open', '1900-01-00', 'Current');</v>
      </c>
    </row>
    <row r="3588" spans="1:16" x14ac:dyDescent="0.35">
      <c r="A3588" s="19">
        <v>3587</v>
      </c>
      <c r="B3588" s="18">
        <v>41793</v>
      </c>
      <c r="C3588" s="19" t="s">
        <v>65</v>
      </c>
      <c r="D3588" s="19" t="s">
        <v>64</v>
      </c>
      <c r="E3588" s="19" t="s">
        <v>40</v>
      </c>
      <c r="F3588" s="19">
        <v>731</v>
      </c>
      <c r="G3588" s="19">
        <v>95</v>
      </c>
      <c r="H3588" s="19">
        <v>30.88</v>
      </c>
      <c r="I3588" s="19">
        <v>24.05</v>
      </c>
      <c r="J3588" s="19" t="s">
        <v>60</v>
      </c>
      <c r="K3588" s="20">
        <v>219813.29</v>
      </c>
      <c r="L3588" s="20" t="s">
        <v>55</v>
      </c>
      <c r="M3588" s="20" t="s">
        <v>83</v>
      </c>
      <c r="N3588" s="26"/>
      <c r="O3588" s="20" t="s">
        <v>56</v>
      </c>
      <c r="P3588" t="str">
        <f t="shared" si="56"/>
        <v>INSERT INTO @DataTable (Deal, AdvanceDate, PROV, DealPurpose, RateType, BEACON, LTV, TDS, GDS, InsuranceType, PrincipalBalance, OccupancyType, AccountStatus, Closed_Date, DelinquencyBucket) VALUES (3587, '2014-06-03', 'NS', 'Purchase with Improvements', 'ARM', 731, 95, 30.88, 24.05, 'HiRatio', 219813.29, 'Owner-Occupied', 'Open', '1900-01-00', 'Current');</v>
      </c>
    </row>
    <row r="3589" spans="1:16" x14ac:dyDescent="0.35">
      <c r="A3589" s="22">
        <v>3588</v>
      </c>
      <c r="B3589" s="21">
        <v>41366</v>
      </c>
      <c r="C3589" s="22" t="s">
        <v>51</v>
      </c>
      <c r="D3589" s="22" t="s">
        <v>59</v>
      </c>
      <c r="E3589" s="22" t="s">
        <v>53</v>
      </c>
      <c r="F3589" s="22">
        <v>718</v>
      </c>
      <c r="G3589" s="22">
        <v>86.67</v>
      </c>
      <c r="H3589" s="22">
        <v>39.42</v>
      </c>
      <c r="I3589" s="22">
        <v>28.63</v>
      </c>
      <c r="J3589" s="22" t="s">
        <v>60</v>
      </c>
      <c r="K3589" s="23">
        <v>0</v>
      </c>
      <c r="L3589" s="23" t="s">
        <v>55</v>
      </c>
      <c r="M3589" s="23" t="s">
        <v>84</v>
      </c>
      <c r="N3589" s="27">
        <v>41494</v>
      </c>
      <c r="O3589" s="23" t="s">
        <v>56</v>
      </c>
      <c r="P3589" t="str">
        <f t="shared" si="56"/>
        <v>INSERT INTO @DataTable (Deal, AdvanceDate, PROV, DealPurpose, RateType, BEACON, LTV, TDS, GDS, InsuranceType, PrincipalBalance, OccupancyType, AccountStatus, Closed_Date, DelinquencyBucket) VALUES (3588, '2013-04-02', 'AB', 'Transfer', 'Fixed', 718, 86.67, 39.42, 28.63, 'HiRatio', 0, 'Owner-Occupied', 'Closed', '2013-08-08', 'Current');</v>
      </c>
    </row>
    <row r="3590" spans="1:16" x14ac:dyDescent="0.35">
      <c r="A3590" s="19">
        <v>3589</v>
      </c>
      <c r="B3590" s="18">
        <v>42403</v>
      </c>
      <c r="C3590" s="19" t="s">
        <v>58</v>
      </c>
      <c r="D3590" s="19" t="s">
        <v>61</v>
      </c>
      <c r="E3590" s="19" t="s">
        <v>40</v>
      </c>
      <c r="F3590" s="19">
        <v>758</v>
      </c>
      <c r="G3590" s="19">
        <v>86.2</v>
      </c>
      <c r="H3590" s="19">
        <v>35.979999999999997</v>
      </c>
      <c r="I3590" s="19">
        <v>28.02</v>
      </c>
      <c r="J3590" s="19" t="s">
        <v>60</v>
      </c>
      <c r="K3590" s="20">
        <v>614341.56999999995</v>
      </c>
      <c r="L3590" s="20" t="s">
        <v>55</v>
      </c>
      <c r="M3590" s="20" t="s">
        <v>83</v>
      </c>
      <c r="N3590" s="26"/>
      <c r="O3590" s="20" t="s">
        <v>56</v>
      </c>
      <c r="P3590" t="str">
        <f t="shared" si="56"/>
        <v>INSERT INTO @DataTable (Deal, AdvanceDate, PROV, DealPurpose, RateType, BEACON, LTV, TDS, GDS, InsuranceType, PrincipalBalance, OccupancyType, AccountStatus, Closed_Date, DelinquencyBucket) VALUES (3589, '2016-02-03', 'BC', 'Purchase', 'ARM', 758, 86.2, 35.98, 28.02, 'HiRatio', 614341.57, 'Owner-Occupied', 'Open', '1900-01-00', 'Current');</v>
      </c>
    </row>
    <row r="3591" spans="1:16" x14ac:dyDescent="0.35">
      <c r="A3591" s="22">
        <v>3590</v>
      </c>
      <c r="B3591" s="21">
        <v>42137</v>
      </c>
      <c r="C3591" s="22" t="s">
        <v>57</v>
      </c>
      <c r="D3591" s="22" t="s">
        <v>52</v>
      </c>
      <c r="E3591" s="22" t="s">
        <v>40</v>
      </c>
      <c r="F3591" s="22">
        <v>751</v>
      </c>
      <c r="G3591" s="22">
        <v>74.47</v>
      </c>
      <c r="H3591" s="22">
        <v>23.18</v>
      </c>
      <c r="I3591" s="22">
        <v>15.85</v>
      </c>
      <c r="J3591" s="22" t="s">
        <v>54</v>
      </c>
      <c r="K3591" s="23">
        <v>155805.67000000001</v>
      </c>
      <c r="L3591" s="23" t="s">
        <v>55</v>
      </c>
      <c r="M3591" s="23" t="s">
        <v>83</v>
      </c>
      <c r="N3591" s="27"/>
      <c r="O3591" s="23" t="s">
        <v>56</v>
      </c>
      <c r="P3591" t="str">
        <f t="shared" si="56"/>
        <v>INSERT INTO @DataTable (Deal, AdvanceDate, PROV, DealPurpose, RateType, BEACON, LTV, TDS, GDS, InsuranceType, PrincipalBalance, OccupancyType, AccountStatus, Closed_Date, DelinquencyBucket) VALUES (3590, '2015-05-13', 'ON', 'Refinance External', 'ARM', 751, 74.47, 23.18, 15.85, 'Conv', 155805.67, 'Owner-Occupied', 'Open', '1900-01-00', 'Current');</v>
      </c>
    </row>
    <row r="3592" spans="1:16" x14ac:dyDescent="0.35">
      <c r="A3592" s="19">
        <v>3591</v>
      </c>
      <c r="B3592" s="18">
        <v>42436</v>
      </c>
      <c r="C3592" s="19" t="s">
        <v>57</v>
      </c>
      <c r="D3592" s="19" t="s">
        <v>52</v>
      </c>
      <c r="E3592" s="19" t="s">
        <v>53</v>
      </c>
      <c r="F3592" s="19">
        <v>748</v>
      </c>
      <c r="G3592" s="19">
        <v>68.680000000000007</v>
      </c>
      <c r="H3592" s="19">
        <v>32.619999999999997</v>
      </c>
      <c r="I3592" s="19">
        <v>32.619999999999997</v>
      </c>
      <c r="J3592" s="19" t="s">
        <v>54</v>
      </c>
      <c r="K3592" s="20">
        <v>242575.61</v>
      </c>
      <c r="L3592" s="20" t="s">
        <v>55</v>
      </c>
      <c r="M3592" s="20" t="s">
        <v>83</v>
      </c>
      <c r="N3592" s="26"/>
      <c r="O3592" s="20" t="s">
        <v>56</v>
      </c>
      <c r="P3592" t="str">
        <f t="shared" si="56"/>
        <v>INSERT INTO @DataTable (Deal, AdvanceDate, PROV, DealPurpose, RateType, BEACON, LTV, TDS, GDS, InsuranceType, PrincipalBalance, OccupancyType, AccountStatus, Closed_Date, DelinquencyBucket) VALUES (3591, '2016-03-07', 'ON', 'Refinance External', 'Fixed', 748, 68.68, 32.62, 32.62, 'Conv', 242575.61, 'Owner-Occupied', 'Open', '1900-01-00', 'Current');</v>
      </c>
    </row>
    <row r="3593" spans="1:16" x14ac:dyDescent="0.35">
      <c r="A3593" s="22">
        <v>3592</v>
      </c>
      <c r="B3593" s="21">
        <v>41612</v>
      </c>
      <c r="C3593" s="22" t="s">
        <v>57</v>
      </c>
      <c r="D3593" s="22" t="s">
        <v>61</v>
      </c>
      <c r="E3593" s="22" t="s">
        <v>53</v>
      </c>
      <c r="F3593" s="22">
        <v>741</v>
      </c>
      <c r="G3593" s="22">
        <v>49.44</v>
      </c>
      <c r="H3593" s="22">
        <v>34.9</v>
      </c>
      <c r="I3593" s="22">
        <v>24.76</v>
      </c>
      <c r="J3593" s="22" t="s">
        <v>54</v>
      </c>
      <c r="K3593" s="23">
        <v>284791.37</v>
      </c>
      <c r="L3593" s="23" t="s">
        <v>55</v>
      </c>
      <c r="M3593" s="23" t="s">
        <v>83</v>
      </c>
      <c r="N3593" s="27"/>
      <c r="O3593" s="23" t="s">
        <v>56</v>
      </c>
      <c r="P3593" t="str">
        <f t="shared" si="56"/>
        <v>INSERT INTO @DataTable (Deal, AdvanceDate, PROV, DealPurpose, RateType, BEACON, LTV, TDS, GDS, InsuranceType, PrincipalBalance, OccupancyType, AccountStatus, Closed_Date, DelinquencyBucket) VALUES (3592, '2013-12-04', 'ON', 'Purchase', 'Fixed', 741, 49.44, 34.9, 24.76, 'Conv', 284791.37, 'Owner-Occupied', 'Open', '1900-01-00', 'Current');</v>
      </c>
    </row>
    <row r="3594" spans="1:16" x14ac:dyDescent="0.35">
      <c r="A3594" s="19">
        <v>3593</v>
      </c>
      <c r="B3594" s="18">
        <v>40963</v>
      </c>
      <c r="C3594" s="19" t="s">
        <v>57</v>
      </c>
      <c r="D3594" s="19" t="s">
        <v>52</v>
      </c>
      <c r="E3594" s="19" t="s">
        <v>40</v>
      </c>
      <c r="F3594" s="19">
        <v>700</v>
      </c>
      <c r="G3594" s="19">
        <v>80</v>
      </c>
      <c r="H3594" s="19">
        <v>37.590000000000003</v>
      </c>
      <c r="I3594" s="19">
        <v>33</v>
      </c>
      <c r="J3594" s="19" t="s">
        <v>54</v>
      </c>
      <c r="K3594" s="20">
        <v>0</v>
      </c>
      <c r="L3594" s="20" t="s">
        <v>62</v>
      </c>
      <c r="M3594" s="20" t="s">
        <v>84</v>
      </c>
      <c r="N3594" s="26">
        <v>41724</v>
      </c>
      <c r="O3594" s="20" t="s">
        <v>56</v>
      </c>
      <c r="P3594" t="str">
        <f t="shared" si="56"/>
        <v>INSERT INTO @DataTable (Deal, AdvanceDate, PROV, DealPurpose, RateType, BEACON, LTV, TDS, GDS, InsuranceType, PrincipalBalance, OccupancyType, AccountStatus, Closed_Date, DelinquencyBucket) VALUES (3593, '2012-02-24', 'ON', 'Refinance External', 'ARM', 700, 80, 37.59, 33, 'Conv', 0, 'Rental', 'Closed', '2014-03-26', 'Current');</v>
      </c>
    </row>
    <row r="3595" spans="1:16" x14ac:dyDescent="0.35">
      <c r="A3595" s="22">
        <v>3594</v>
      </c>
      <c r="B3595" s="21">
        <v>41851</v>
      </c>
      <c r="C3595" s="22" t="s">
        <v>57</v>
      </c>
      <c r="D3595" s="22" t="s">
        <v>61</v>
      </c>
      <c r="E3595" s="22" t="s">
        <v>53</v>
      </c>
      <c r="F3595" s="22">
        <v>667</v>
      </c>
      <c r="G3595" s="22">
        <v>95</v>
      </c>
      <c r="H3595" s="22">
        <v>41.05</v>
      </c>
      <c r="I3595" s="22">
        <v>15.1</v>
      </c>
      <c r="J3595" s="22" t="s">
        <v>60</v>
      </c>
      <c r="K3595" s="23">
        <v>266279.78000000003</v>
      </c>
      <c r="L3595" s="23" t="s">
        <v>55</v>
      </c>
      <c r="M3595" s="23" t="s">
        <v>83</v>
      </c>
      <c r="N3595" s="27"/>
      <c r="O3595" s="23" t="s">
        <v>56</v>
      </c>
      <c r="P3595" t="str">
        <f t="shared" si="56"/>
        <v>INSERT INTO @DataTable (Deal, AdvanceDate, PROV, DealPurpose, RateType, BEACON, LTV, TDS, GDS, InsuranceType, PrincipalBalance, OccupancyType, AccountStatus, Closed_Date, DelinquencyBucket) VALUES (3594, '2014-07-31', 'ON', 'Purchase', 'Fixed', 667, 95, 41.05, 15.1, 'HiRatio', 266279.78, 'Owner-Occupied', 'Open', '1900-01-00', 'Current');</v>
      </c>
    </row>
    <row r="3596" spans="1:16" x14ac:dyDescent="0.35">
      <c r="A3596" s="19">
        <v>3595</v>
      </c>
      <c r="B3596" s="18">
        <v>42244</v>
      </c>
      <c r="C3596" s="19" t="s">
        <v>57</v>
      </c>
      <c r="D3596" s="19" t="s">
        <v>61</v>
      </c>
      <c r="E3596" s="19" t="s">
        <v>40</v>
      </c>
      <c r="F3596" s="19">
        <v>736</v>
      </c>
      <c r="G3596" s="19">
        <v>95</v>
      </c>
      <c r="H3596" s="19">
        <v>24.55</v>
      </c>
      <c r="I3596" s="19">
        <v>28.28</v>
      </c>
      <c r="J3596" s="19" t="s">
        <v>60</v>
      </c>
      <c r="K3596" s="20">
        <v>485155.17</v>
      </c>
      <c r="L3596" s="20" t="s">
        <v>55</v>
      </c>
      <c r="M3596" s="20" t="s">
        <v>83</v>
      </c>
      <c r="N3596" s="26"/>
      <c r="O3596" s="20" t="s">
        <v>56</v>
      </c>
      <c r="P3596" t="str">
        <f t="shared" si="56"/>
        <v>INSERT INTO @DataTable (Deal, AdvanceDate, PROV, DealPurpose, RateType, BEACON, LTV, TDS, GDS, InsuranceType, PrincipalBalance, OccupancyType, AccountStatus, Closed_Date, DelinquencyBucket) VALUES (3595, '2015-08-28', 'ON', 'Purchase', 'ARM', 736, 95, 24.55, 28.28, 'HiRatio', 485155.17, 'Owner-Occupied', 'Open', '1900-01-00', 'Current');</v>
      </c>
    </row>
    <row r="3597" spans="1:16" x14ac:dyDescent="0.35">
      <c r="A3597" s="22">
        <v>3596</v>
      </c>
      <c r="B3597" s="21">
        <v>42100</v>
      </c>
      <c r="C3597" s="22" t="s">
        <v>58</v>
      </c>
      <c r="D3597" s="22" t="s">
        <v>59</v>
      </c>
      <c r="E3597" s="22" t="s">
        <v>53</v>
      </c>
      <c r="F3597" s="22">
        <v>742</v>
      </c>
      <c r="G3597" s="22">
        <v>33.54</v>
      </c>
      <c r="H3597" s="22">
        <v>38.08</v>
      </c>
      <c r="I3597" s="22">
        <v>38.06</v>
      </c>
      <c r="J3597" s="22" t="s">
        <v>54</v>
      </c>
      <c r="K3597" s="23">
        <v>121763.57</v>
      </c>
      <c r="L3597" s="23" t="s">
        <v>55</v>
      </c>
      <c r="M3597" s="23" t="s">
        <v>83</v>
      </c>
      <c r="N3597" s="27"/>
      <c r="O3597" s="23" t="s">
        <v>56</v>
      </c>
      <c r="P3597" t="str">
        <f t="shared" si="56"/>
        <v>INSERT INTO @DataTable (Deal, AdvanceDate, PROV, DealPurpose, RateType, BEACON, LTV, TDS, GDS, InsuranceType, PrincipalBalance, OccupancyType, AccountStatus, Closed_Date, DelinquencyBucket) VALUES (3596, '2015-04-06', 'BC', 'Transfer', 'Fixed', 742, 33.54, 38.08, 38.06, 'Conv', 121763.57, 'Owner-Occupied', 'Open', '1900-01-00', 'Current');</v>
      </c>
    </row>
    <row r="3598" spans="1:16" x14ac:dyDescent="0.35">
      <c r="A3598" s="19">
        <v>3597</v>
      </c>
      <c r="B3598" s="18">
        <v>41571</v>
      </c>
      <c r="C3598" s="19" t="s">
        <v>51</v>
      </c>
      <c r="D3598" s="19" t="s">
        <v>61</v>
      </c>
      <c r="E3598" s="19" t="s">
        <v>53</v>
      </c>
      <c r="F3598" s="19">
        <v>780</v>
      </c>
      <c r="G3598" s="19">
        <v>94.84</v>
      </c>
      <c r="H3598" s="19">
        <v>27.37</v>
      </c>
      <c r="I3598" s="19">
        <v>16.059999999999999</v>
      </c>
      <c r="J3598" s="19" t="s">
        <v>60</v>
      </c>
      <c r="K3598" s="20">
        <v>253650.07</v>
      </c>
      <c r="L3598" s="20" t="s">
        <v>55</v>
      </c>
      <c r="M3598" s="20" t="s">
        <v>83</v>
      </c>
      <c r="N3598" s="26"/>
      <c r="O3598" s="20" t="s">
        <v>56</v>
      </c>
      <c r="P3598" t="str">
        <f t="shared" si="56"/>
        <v>INSERT INTO @DataTable (Deal, AdvanceDate, PROV, DealPurpose, RateType, BEACON, LTV, TDS, GDS, InsuranceType, PrincipalBalance, OccupancyType, AccountStatus, Closed_Date, DelinquencyBucket) VALUES (3597, '2013-10-24', 'AB', 'Purchase', 'Fixed', 780, 94.84, 27.37, 16.06, 'HiRatio', 253650.07, 'Owner-Occupied', 'Open', '1900-01-00', 'Current');</v>
      </c>
    </row>
    <row r="3599" spans="1:16" x14ac:dyDescent="0.35">
      <c r="A3599" s="22">
        <v>3598</v>
      </c>
      <c r="B3599" s="21">
        <v>40998</v>
      </c>
      <c r="C3599" s="22" t="s">
        <v>51</v>
      </c>
      <c r="D3599" s="22" t="s">
        <v>52</v>
      </c>
      <c r="E3599" s="22" t="s">
        <v>53</v>
      </c>
      <c r="F3599" s="22">
        <v>719</v>
      </c>
      <c r="G3599" s="22">
        <v>85</v>
      </c>
      <c r="H3599" s="22">
        <v>26.68</v>
      </c>
      <c r="I3599" s="22">
        <v>12.22</v>
      </c>
      <c r="J3599" s="22" t="s">
        <v>60</v>
      </c>
      <c r="K3599" s="23">
        <v>0</v>
      </c>
      <c r="L3599" s="23" t="s">
        <v>55</v>
      </c>
      <c r="M3599" s="23" t="s">
        <v>84</v>
      </c>
      <c r="N3599" s="27">
        <v>41120</v>
      </c>
      <c r="O3599" s="23" t="s">
        <v>56</v>
      </c>
      <c r="P3599" t="str">
        <f t="shared" si="56"/>
        <v>INSERT INTO @DataTable (Deal, AdvanceDate, PROV, DealPurpose, RateType, BEACON, LTV, TDS, GDS, InsuranceType, PrincipalBalance, OccupancyType, AccountStatus, Closed_Date, DelinquencyBucket) VALUES (3598, '2012-03-30', 'AB', 'Refinance External', 'Fixed', 719, 85, 26.68, 12.22, 'HiRatio', 0, 'Owner-Occupied', 'Closed', '2012-07-30', 'Current');</v>
      </c>
    </row>
    <row r="3600" spans="1:16" x14ac:dyDescent="0.35">
      <c r="A3600" s="19">
        <v>3599</v>
      </c>
      <c r="B3600" s="18">
        <v>42521</v>
      </c>
      <c r="C3600" s="19" t="s">
        <v>58</v>
      </c>
      <c r="D3600" s="19" t="s">
        <v>52</v>
      </c>
      <c r="E3600" s="19" t="s">
        <v>40</v>
      </c>
      <c r="F3600" s="19">
        <v>761</v>
      </c>
      <c r="G3600" s="19">
        <v>66.67</v>
      </c>
      <c r="H3600" s="19">
        <v>34.08</v>
      </c>
      <c r="I3600" s="19">
        <v>26.86</v>
      </c>
      <c r="J3600" s="19" t="s">
        <v>54</v>
      </c>
      <c r="K3600" s="20">
        <v>590722.59</v>
      </c>
      <c r="L3600" s="20" t="s">
        <v>55</v>
      </c>
      <c r="M3600" s="20" t="s">
        <v>83</v>
      </c>
      <c r="N3600" s="26"/>
      <c r="O3600" s="20" t="s">
        <v>56</v>
      </c>
      <c r="P3600" t="str">
        <f t="shared" si="56"/>
        <v>INSERT INTO @DataTable (Deal, AdvanceDate, PROV, DealPurpose, RateType, BEACON, LTV, TDS, GDS, InsuranceType, PrincipalBalance, OccupancyType, AccountStatus, Closed_Date, DelinquencyBucket) VALUES (3599, '2016-05-31', 'BC', 'Refinance External', 'ARM', 761, 66.67, 34.08, 26.86, 'Conv', 590722.59, 'Owner-Occupied', 'Open', '1900-01-00', 'Current');</v>
      </c>
    </row>
    <row r="3601" spans="1:16" x14ac:dyDescent="0.35">
      <c r="A3601" s="22">
        <v>3600</v>
      </c>
      <c r="B3601" s="21">
        <v>42075</v>
      </c>
      <c r="C3601" s="22" t="s">
        <v>51</v>
      </c>
      <c r="D3601" s="22" t="s">
        <v>59</v>
      </c>
      <c r="E3601" s="22" t="s">
        <v>40</v>
      </c>
      <c r="F3601" s="22">
        <v>696</v>
      </c>
      <c r="G3601" s="22">
        <v>81.93</v>
      </c>
      <c r="H3601" s="22">
        <v>31.99</v>
      </c>
      <c r="I3601" s="22">
        <v>17.239999999999998</v>
      </c>
      <c r="J3601" s="22" t="s">
        <v>60</v>
      </c>
      <c r="K3601" s="23">
        <v>0</v>
      </c>
      <c r="L3601" s="23" t="s">
        <v>55</v>
      </c>
      <c r="M3601" s="23" t="s">
        <v>84</v>
      </c>
      <c r="N3601" s="27">
        <v>42220</v>
      </c>
      <c r="O3601" s="23" t="s">
        <v>56</v>
      </c>
      <c r="P3601" t="str">
        <f t="shared" si="56"/>
        <v>INSERT INTO @DataTable (Deal, AdvanceDate, PROV, DealPurpose, RateType, BEACON, LTV, TDS, GDS, InsuranceType, PrincipalBalance, OccupancyType, AccountStatus, Closed_Date, DelinquencyBucket) VALUES (3600, '2015-03-12', 'AB', 'Transfer', 'ARM', 696, 81.93, 31.99, 17.24, 'HiRatio', 0, 'Owner-Occupied', 'Closed', '2015-08-04', 'Current');</v>
      </c>
    </row>
    <row r="3602" spans="1:16" x14ac:dyDescent="0.35">
      <c r="A3602" s="19">
        <v>3601</v>
      </c>
      <c r="B3602" s="18">
        <v>40744</v>
      </c>
      <c r="C3602" s="19" t="s">
        <v>57</v>
      </c>
      <c r="D3602" s="19" t="s">
        <v>61</v>
      </c>
      <c r="E3602" s="19" t="s">
        <v>40</v>
      </c>
      <c r="F3602" s="19">
        <v>701</v>
      </c>
      <c r="G3602" s="19">
        <v>84.69</v>
      </c>
      <c r="H3602" s="19">
        <v>31.91</v>
      </c>
      <c r="I3602" s="19">
        <v>25.4</v>
      </c>
      <c r="J3602" s="19" t="s">
        <v>60</v>
      </c>
      <c r="K3602" s="20">
        <v>0</v>
      </c>
      <c r="L3602" s="20" t="s">
        <v>55</v>
      </c>
      <c r="M3602" s="20" t="s">
        <v>84</v>
      </c>
      <c r="N3602" s="26">
        <v>42604</v>
      </c>
      <c r="O3602" s="20" t="s">
        <v>56</v>
      </c>
      <c r="P3602" t="str">
        <f t="shared" si="56"/>
        <v>INSERT INTO @DataTable (Deal, AdvanceDate, PROV, DealPurpose, RateType, BEACON, LTV, TDS, GDS, InsuranceType, PrincipalBalance, OccupancyType, AccountStatus, Closed_Date, DelinquencyBucket) VALUES (3601, '2011-07-20', 'ON', 'Purchase', 'ARM', 701, 84.69, 31.91, 25.4, 'HiRatio', 0, 'Owner-Occupied', 'Closed', '2016-08-22', 'Current');</v>
      </c>
    </row>
    <row r="3603" spans="1:16" x14ac:dyDescent="0.35">
      <c r="A3603" s="22">
        <v>3602</v>
      </c>
      <c r="B3603" s="21">
        <v>42613</v>
      </c>
      <c r="C3603" s="22" t="s">
        <v>58</v>
      </c>
      <c r="D3603" s="22" t="s">
        <v>61</v>
      </c>
      <c r="E3603" s="22" t="s">
        <v>53</v>
      </c>
      <c r="F3603" s="22">
        <v>818</v>
      </c>
      <c r="G3603" s="22">
        <v>95</v>
      </c>
      <c r="H3603" s="22">
        <v>41.27</v>
      </c>
      <c r="I3603" s="22">
        <v>35.39</v>
      </c>
      <c r="J3603" s="22" t="s">
        <v>60</v>
      </c>
      <c r="K3603" s="23">
        <v>371342.79</v>
      </c>
      <c r="L3603" s="23" t="s">
        <v>55</v>
      </c>
      <c r="M3603" s="23" t="s">
        <v>83</v>
      </c>
      <c r="N3603" s="27"/>
      <c r="O3603" s="23" t="s">
        <v>56</v>
      </c>
      <c r="P3603" t="str">
        <f t="shared" si="56"/>
        <v>INSERT INTO @DataTable (Deal, AdvanceDate, PROV, DealPurpose, RateType, BEACON, LTV, TDS, GDS, InsuranceType, PrincipalBalance, OccupancyType, AccountStatus, Closed_Date, DelinquencyBucket) VALUES (3602, '2016-08-31', 'BC', 'Purchase', 'Fixed', 818, 95, 41.27, 35.39, 'HiRatio', 371342.79, 'Owner-Occupied', 'Open', '1900-01-00', 'Current');</v>
      </c>
    </row>
    <row r="3604" spans="1:16" x14ac:dyDescent="0.35">
      <c r="A3604" s="19">
        <v>3603</v>
      </c>
      <c r="B3604" s="18">
        <v>42230</v>
      </c>
      <c r="C3604" s="19" t="s">
        <v>57</v>
      </c>
      <c r="D3604" s="19" t="s">
        <v>59</v>
      </c>
      <c r="E3604" s="19" t="s">
        <v>53</v>
      </c>
      <c r="F3604" s="19">
        <v>832</v>
      </c>
      <c r="G3604" s="19">
        <v>37.82</v>
      </c>
      <c r="H3604" s="19">
        <v>32.33</v>
      </c>
      <c r="I3604" s="19">
        <v>31.76</v>
      </c>
      <c r="J3604" s="19" t="s">
        <v>54</v>
      </c>
      <c r="K3604" s="20">
        <v>219773.56</v>
      </c>
      <c r="L3604" s="20" t="s">
        <v>55</v>
      </c>
      <c r="M3604" s="20" t="s">
        <v>83</v>
      </c>
      <c r="N3604" s="26"/>
      <c r="O3604" s="20" t="s">
        <v>56</v>
      </c>
      <c r="P3604" t="str">
        <f t="shared" si="56"/>
        <v>INSERT INTO @DataTable (Deal, AdvanceDate, PROV, DealPurpose, RateType, BEACON, LTV, TDS, GDS, InsuranceType, PrincipalBalance, OccupancyType, AccountStatus, Closed_Date, DelinquencyBucket) VALUES (3603, '2015-08-14', 'ON', 'Transfer', 'Fixed', 832, 37.82, 32.33, 31.76, 'Conv', 219773.56, 'Owner-Occupied', 'Open', '1900-01-00', 'Current');</v>
      </c>
    </row>
    <row r="3605" spans="1:16" x14ac:dyDescent="0.35">
      <c r="A3605" s="22">
        <v>3604</v>
      </c>
      <c r="B3605" s="21">
        <v>42058</v>
      </c>
      <c r="C3605" s="22" t="s">
        <v>51</v>
      </c>
      <c r="D3605" s="22" t="s">
        <v>61</v>
      </c>
      <c r="E3605" s="22" t="s">
        <v>53</v>
      </c>
      <c r="F3605" s="22">
        <v>749</v>
      </c>
      <c r="G3605" s="22">
        <v>92.21</v>
      </c>
      <c r="H3605" s="22">
        <v>36.119999999999997</v>
      </c>
      <c r="I3605" s="22">
        <v>30.62</v>
      </c>
      <c r="J3605" s="22" t="s">
        <v>60</v>
      </c>
      <c r="K3605" s="23">
        <v>342714.39</v>
      </c>
      <c r="L3605" s="23" t="s">
        <v>55</v>
      </c>
      <c r="M3605" s="23" t="s">
        <v>83</v>
      </c>
      <c r="N3605" s="27"/>
      <c r="O3605" s="23" t="s">
        <v>56</v>
      </c>
      <c r="P3605" t="str">
        <f t="shared" si="56"/>
        <v>INSERT INTO @DataTable (Deal, AdvanceDate, PROV, DealPurpose, RateType, BEACON, LTV, TDS, GDS, InsuranceType, PrincipalBalance, OccupancyType, AccountStatus, Closed_Date, DelinquencyBucket) VALUES (3604, '2015-02-23', 'AB', 'Purchase', 'Fixed', 749, 92.21, 36.12, 30.62, 'HiRatio', 342714.39, 'Owner-Occupied', 'Open', '1900-01-00', 'Current');</v>
      </c>
    </row>
    <row r="3606" spans="1:16" x14ac:dyDescent="0.35">
      <c r="A3606" s="19">
        <v>3605</v>
      </c>
      <c r="B3606" s="18">
        <v>42702</v>
      </c>
      <c r="C3606" s="19" t="s">
        <v>51</v>
      </c>
      <c r="D3606" s="19" t="s">
        <v>61</v>
      </c>
      <c r="E3606" s="19" t="s">
        <v>53</v>
      </c>
      <c r="F3606" s="19">
        <v>706</v>
      </c>
      <c r="G3606" s="19">
        <v>95</v>
      </c>
      <c r="H3606" s="19">
        <v>38.9</v>
      </c>
      <c r="I3606" s="19">
        <v>32.25</v>
      </c>
      <c r="J3606" s="19" t="s">
        <v>60</v>
      </c>
      <c r="K3606" s="20">
        <v>362160.54</v>
      </c>
      <c r="L3606" s="20" t="s">
        <v>55</v>
      </c>
      <c r="M3606" s="20" t="s">
        <v>83</v>
      </c>
      <c r="N3606" s="26"/>
      <c r="O3606" s="20" t="s">
        <v>56</v>
      </c>
      <c r="P3606" t="str">
        <f t="shared" si="56"/>
        <v>INSERT INTO @DataTable (Deal, AdvanceDate, PROV, DealPurpose, RateType, BEACON, LTV, TDS, GDS, InsuranceType, PrincipalBalance, OccupancyType, AccountStatus, Closed_Date, DelinquencyBucket) VALUES (3605, '2016-11-28', 'AB', 'Purchase', 'Fixed', 706, 95, 38.9, 32.25, 'HiRatio', 362160.54, 'Owner-Occupied', 'Open', '1900-01-00', 'Current');</v>
      </c>
    </row>
    <row r="3607" spans="1:16" x14ac:dyDescent="0.35">
      <c r="A3607" s="22">
        <v>3606</v>
      </c>
      <c r="B3607" s="21">
        <v>42698</v>
      </c>
      <c r="C3607" s="22" t="s">
        <v>58</v>
      </c>
      <c r="D3607" s="22" t="s">
        <v>61</v>
      </c>
      <c r="E3607" s="22" t="s">
        <v>53</v>
      </c>
      <c r="F3607" s="22">
        <v>718</v>
      </c>
      <c r="G3607" s="22">
        <v>95</v>
      </c>
      <c r="H3607" s="22">
        <v>42.42</v>
      </c>
      <c r="I3607" s="22">
        <v>15.22</v>
      </c>
      <c r="J3607" s="22" t="s">
        <v>60</v>
      </c>
      <c r="K3607" s="23">
        <v>423371.32</v>
      </c>
      <c r="L3607" s="23" t="s">
        <v>55</v>
      </c>
      <c r="M3607" s="23" t="s">
        <v>83</v>
      </c>
      <c r="N3607" s="27"/>
      <c r="O3607" s="23" t="s">
        <v>56</v>
      </c>
      <c r="P3607" t="str">
        <f t="shared" si="56"/>
        <v>INSERT INTO @DataTable (Deal, AdvanceDate, PROV, DealPurpose, RateType, BEACON, LTV, TDS, GDS, InsuranceType, PrincipalBalance, OccupancyType, AccountStatus, Closed_Date, DelinquencyBucket) VALUES (3606, '2016-11-24', 'BC', 'Purchase', 'Fixed', 718, 95, 42.42, 15.22, 'HiRatio', 423371.32, 'Owner-Occupied', 'Open', '1900-01-00', 'Current');</v>
      </c>
    </row>
    <row r="3608" spans="1:16" x14ac:dyDescent="0.35">
      <c r="A3608" s="19">
        <v>3607</v>
      </c>
      <c r="B3608" s="18">
        <v>42450</v>
      </c>
      <c r="C3608" s="19" t="s">
        <v>57</v>
      </c>
      <c r="D3608" s="19" t="s">
        <v>52</v>
      </c>
      <c r="E3608" s="19" t="s">
        <v>53</v>
      </c>
      <c r="F3608" s="19">
        <v>692</v>
      </c>
      <c r="G3608" s="19">
        <v>62.5</v>
      </c>
      <c r="H3608" s="19">
        <v>24.43</v>
      </c>
      <c r="I3608" s="19">
        <v>15.39</v>
      </c>
      <c r="J3608" s="19" t="s">
        <v>54</v>
      </c>
      <c r="K3608" s="20">
        <v>438964.22</v>
      </c>
      <c r="L3608" s="20" t="s">
        <v>55</v>
      </c>
      <c r="M3608" s="20" t="s">
        <v>83</v>
      </c>
      <c r="N3608" s="26"/>
      <c r="O3608" s="20" t="s">
        <v>56</v>
      </c>
      <c r="P3608" t="str">
        <f t="shared" si="56"/>
        <v>INSERT INTO @DataTable (Deal, AdvanceDate, PROV, DealPurpose, RateType, BEACON, LTV, TDS, GDS, InsuranceType, PrincipalBalance, OccupancyType, AccountStatus, Closed_Date, DelinquencyBucket) VALUES (3607, '2016-03-21', 'ON', 'Refinance External', 'Fixed', 692, 62.5, 24.43, 15.39, 'Conv', 438964.22, 'Owner-Occupied', 'Open', '1900-01-00', 'Current');</v>
      </c>
    </row>
    <row r="3609" spans="1:16" x14ac:dyDescent="0.35">
      <c r="A3609" s="22">
        <v>3608</v>
      </c>
      <c r="B3609" s="21">
        <v>41730</v>
      </c>
      <c r="C3609" s="22" t="s">
        <v>57</v>
      </c>
      <c r="D3609" s="22" t="s">
        <v>61</v>
      </c>
      <c r="E3609" s="22" t="s">
        <v>40</v>
      </c>
      <c r="F3609" s="22">
        <v>769</v>
      </c>
      <c r="G3609" s="22">
        <v>80</v>
      </c>
      <c r="H3609" s="22">
        <v>29.4</v>
      </c>
      <c r="I3609" s="22">
        <v>28.15</v>
      </c>
      <c r="J3609" s="22" t="s">
        <v>54</v>
      </c>
      <c r="K3609" s="23">
        <v>403368.41</v>
      </c>
      <c r="L3609" s="23" t="s">
        <v>55</v>
      </c>
      <c r="M3609" s="23" t="s">
        <v>83</v>
      </c>
      <c r="N3609" s="27"/>
      <c r="O3609" s="23" t="s">
        <v>56</v>
      </c>
      <c r="P3609" t="str">
        <f t="shared" si="56"/>
        <v>INSERT INTO @DataTable (Deal, AdvanceDate, PROV, DealPurpose, RateType, BEACON, LTV, TDS, GDS, InsuranceType, PrincipalBalance, OccupancyType, AccountStatus, Closed_Date, DelinquencyBucket) VALUES (3608, '2014-04-01', 'ON', 'Purchase', 'ARM', 769, 80, 29.4, 28.15, 'Conv', 403368.41, 'Owner-Occupied', 'Open', '1900-01-00', 'Current');</v>
      </c>
    </row>
    <row r="3610" spans="1:16" x14ac:dyDescent="0.35">
      <c r="A3610" s="19">
        <v>3609</v>
      </c>
      <c r="B3610" s="18">
        <v>41046</v>
      </c>
      <c r="C3610" s="19" t="s">
        <v>63</v>
      </c>
      <c r="D3610" s="19" t="s">
        <v>61</v>
      </c>
      <c r="E3610" s="19" t="s">
        <v>40</v>
      </c>
      <c r="F3610" s="19">
        <v>780</v>
      </c>
      <c r="G3610" s="19">
        <v>62.29</v>
      </c>
      <c r="H3610" s="19">
        <v>30.82</v>
      </c>
      <c r="I3610" s="19">
        <v>23.17</v>
      </c>
      <c r="J3610" s="19" t="s">
        <v>54</v>
      </c>
      <c r="K3610" s="20">
        <v>150045.49</v>
      </c>
      <c r="L3610" s="20" t="s">
        <v>55</v>
      </c>
      <c r="M3610" s="20" t="s">
        <v>83</v>
      </c>
      <c r="N3610" s="26"/>
      <c r="O3610" s="20" t="s">
        <v>56</v>
      </c>
      <c r="P3610" t="str">
        <f t="shared" si="56"/>
        <v>INSERT INTO @DataTable (Deal, AdvanceDate, PROV, DealPurpose, RateType, BEACON, LTV, TDS, GDS, InsuranceType, PrincipalBalance, OccupancyType, AccountStatus, Closed_Date, DelinquencyBucket) VALUES (3609, '2012-05-17', 'SK', 'Purchase', 'ARM', 780, 62.29, 30.82, 23.17, 'Conv', 150045.49, 'Owner-Occupied', 'Open', '1900-01-00', 'Current');</v>
      </c>
    </row>
    <row r="3611" spans="1:16" x14ac:dyDescent="0.35">
      <c r="A3611" s="22">
        <v>3610</v>
      </c>
      <c r="B3611" s="21">
        <v>40661</v>
      </c>
      <c r="C3611" s="22" t="s">
        <v>57</v>
      </c>
      <c r="D3611" s="22" t="s">
        <v>61</v>
      </c>
      <c r="E3611" s="22"/>
      <c r="F3611" s="22">
        <v>792</v>
      </c>
      <c r="G3611" s="22">
        <v>95</v>
      </c>
      <c r="H3611" s="22">
        <v>26.2</v>
      </c>
      <c r="I3611" s="22">
        <v>26.04</v>
      </c>
      <c r="J3611" s="22" t="s">
        <v>77</v>
      </c>
      <c r="K3611" s="23">
        <v>0</v>
      </c>
      <c r="L3611" s="23" t="s">
        <v>55</v>
      </c>
      <c r="M3611" s="23" t="s">
        <v>84</v>
      </c>
      <c r="N3611" s="27">
        <v>41793</v>
      </c>
      <c r="O3611" s="23" t="s">
        <v>56</v>
      </c>
      <c r="P3611" t="str">
        <f t="shared" si="56"/>
        <v>INSERT INTO @DataTable (Deal, AdvanceDate, PROV, DealPurpose, RateType, BEACON, LTV, TDS, GDS, InsuranceType, PrincipalBalance, OccupancyType, AccountStatus, Closed_Date, DelinquencyBucket) VALUES (3610, '2011-04-28', 'ON', 'Purchase', '', 792, 95, 26.2, 26.04, 'Other', 0, 'Owner-Occupied', 'Closed', '2014-06-03', 'Current');</v>
      </c>
    </row>
    <row r="3612" spans="1:16" x14ac:dyDescent="0.35">
      <c r="A3612" s="19">
        <v>3611</v>
      </c>
      <c r="B3612" s="18">
        <v>41820</v>
      </c>
      <c r="C3612" s="19" t="s">
        <v>57</v>
      </c>
      <c r="D3612" s="19" t="s">
        <v>61</v>
      </c>
      <c r="E3612" s="19" t="s">
        <v>53</v>
      </c>
      <c r="F3612" s="19">
        <v>770</v>
      </c>
      <c r="G3612" s="19">
        <v>95</v>
      </c>
      <c r="H3612" s="19">
        <v>39.51</v>
      </c>
      <c r="I3612" s="19">
        <v>32.4</v>
      </c>
      <c r="J3612" s="19" t="s">
        <v>60</v>
      </c>
      <c r="K3612" s="20">
        <v>691535.31</v>
      </c>
      <c r="L3612" s="20" t="s">
        <v>55</v>
      </c>
      <c r="M3612" s="20" t="s">
        <v>83</v>
      </c>
      <c r="N3612" s="26"/>
      <c r="O3612" s="20" t="s">
        <v>56</v>
      </c>
      <c r="P3612" t="str">
        <f t="shared" si="56"/>
        <v>INSERT INTO @DataTable (Deal, AdvanceDate, PROV, DealPurpose, RateType, BEACON, LTV, TDS, GDS, InsuranceType, PrincipalBalance, OccupancyType, AccountStatus, Closed_Date, DelinquencyBucket) VALUES (3611, '2014-06-30', 'ON', 'Purchase', 'Fixed', 770, 95, 39.51, 32.4, 'HiRatio', 691535.31, 'Owner-Occupied', 'Open', '1900-01-00', 'Current');</v>
      </c>
    </row>
    <row r="3613" spans="1:16" x14ac:dyDescent="0.35">
      <c r="A3613" s="22">
        <v>3612</v>
      </c>
      <c r="B3613" s="21">
        <v>40984</v>
      </c>
      <c r="C3613" s="22" t="s">
        <v>51</v>
      </c>
      <c r="D3613" s="22" t="s">
        <v>61</v>
      </c>
      <c r="E3613" s="22" t="s">
        <v>53</v>
      </c>
      <c r="F3613" s="22">
        <v>724</v>
      </c>
      <c r="G3613" s="22">
        <v>95</v>
      </c>
      <c r="H3613" s="22">
        <v>29.69</v>
      </c>
      <c r="I3613" s="22">
        <v>24.69</v>
      </c>
      <c r="J3613" s="22" t="s">
        <v>60</v>
      </c>
      <c r="K3613" s="23">
        <v>0</v>
      </c>
      <c r="L3613" s="23" t="s">
        <v>55</v>
      </c>
      <c r="M3613" s="23" t="s">
        <v>84</v>
      </c>
      <c r="N3613" s="27">
        <v>42011</v>
      </c>
      <c r="O3613" s="23" t="s">
        <v>56</v>
      </c>
      <c r="P3613" t="str">
        <f t="shared" si="56"/>
        <v>INSERT INTO @DataTable (Deal, AdvanceDate, PROV, DealPurpose, RateType, BEACON, LTV, TDS, GDS, InsuranceType, PrincipalBalance, OccupancyType, AccountStatus, Closed_Date, DelinquencyBucket) VALUES (3612, '2012-03-16', 'AB', 'Purchase', 'Fixed', 724, 95, 29.69, 24.69, 'HiRatio', 0, 'Owner-Occupied', 'Closed', '2015-01-07', 'Current');</v>
      </c>
    </row>
    <row r="3614" spans="1:16" x14ac:dyDescent="0.35">
      <c r="A3614" s="19">
        <v>3613</v>
      </c>
      <c r="B3614" s="18">
        <v>40630</v>
      </c>
      <c r="C3614" s="19" t="s">
        <v>51</v>
      </c>
      <c r="D3614" s="19" t="s">
        <v>61</v>
      </c>
      <c r="E3614" s="19" t="s">
        <v>53</v>
      </c>
      <c r="F3614" s="19">
        <v>682</v>
      </c>
      <c r="G3614" s="19">
        <v>93.44</v>
      </c>
      <c r="H3614" s="19">
        <v>28.72</v>
      </c>
      <c r="I3614" s="19">
        <v>24.3</v>
      </c>
      <c r="J3614" s="19" t="s">
        <v>60</v>
      </c>
      <c r="K3614" s="20">
        <v>427817.53</v>
      </c>
      <c r="L3614" s="20" t="s">
        <v>55</v>
      </c>
      <c r="M3614" s="20" t="s">
        <v>83</v>
      </c>
      <c r="N3614" s="26"/>
      <c r="O3614" s="20" t="s">
        <v>56</v>
      </c>
      <c r="P3614" t="str">
        <f t="shared" si="56"/>
        <v>INSERT INTO @DataTable (Deal, AdvanceDate, PROV, DealPurpose, RateType, BEACON, LTV, TDS, GDS, InsuranceType, PrincipalBalance, OccupancyType, AccountStatus, Closed_Date, DelinquencyBucket) VALUES (3613, '2011-03-28', 'AB', 'Purchase', 'Fixed', 682, 93.44, 28.72, 24.3, 'HiRatio', 427817.53, 'Owner-Occupied', 'Open', '1900-01-00', 'Current');</v>
      </c>
    </row>
    <row r="3615" spans="1:16" x14ac:dyDescent="0.35">
      <c r="A3615" s="22">
        <v>3614</v>
      </c>
      <c r="B3615" s="21">
        <v>42124</v>
      </c>
      <c r="C3615" s="22" t="s">
        <v>57</v>
      </c>
      <c r="D3615" s="22" t="s">
        <v>61</v>
      </c>
      <c r="E3615" s="22" t="s">
        <v>40</v>
      </c>
      <c r="F3615" s="22">
        <v>790</v>
      </c>
      <c r="G3615" s="22">
        <v>90</v>
      </c>
      <c r="H3615" s="22">
        <v>20.66</v>
      </c>
      <c r="I3615" s="22">
        <v>19.95</v>
      </c>
      <c r="J3615" s="22" t="s">
        <v>60</v>
      </c>
      <c r="K3615" s="23">
        <v>301303.5</v>
      </c>
      <c r="L3615" s="23" t="s">
        <v>55</v>
      </c>
      <c r="M3615" s="23" t="s">
        <v>83</v>
      </c>
      <c r="N3615" s="27"/>
      <c r="O3615" s="23" t="s">
        <v>56</v>
      </c>
      <c r="P3615" t="str">
        <f t="shared" si="56"/>
        <v>INSERT INTO @DataTable (Deal, AdvanceDate, PROV, DealPurpose, RateType, BEACON, LTV, TDS, GDS, InsuranceType, PrincipalBalance, OccupancyType, AccountStatus, Closed_Date, DelinquencyBucket) VALUES (3614, '2015-04-30', 'ON', 'Purchase', 'ARM', 790, 90, 20.66, 19.95, 'HiRatio', 301303.5, 'Owner-Occupied', 'Open', '1900-01-00', 'Current');</v>
      </c>
    </row>
    <row r="3616" spans="1:16" x14ac:dyDescent="0.35">
      <c r="A3616" s="19">
        <v>3615</v>
      </c>
      <c r="B3616" s="18">
        <v>41907</v>
      </c>
      <c r="C3616" s="19" t="s">
        <v>57</v>
      </c>
      <c r="D3616" s="19" t="s">
        <v>52</v>
      </c>
      <c r="E3616" s="19" t="s">
        <v>53</v>
      </c>
      <c r="F3616" s="19">
        <v>757</v>
      </c>
      <c r="G3616" s="19">
        <v>80</v>
      </c>
      <c r="H3616" s="19">
        <v>36.26</v>
      </c>
      <c r="I3616" s="19">
        <v>36.049999999999997</v>
      </c>
      <c r="J3616" s="19" t="s">
        <v>54</v>
      </c>
      <c r="K3616" s="20">
        <v>0</v>
      </c>
      <c r="L3616" s="20" t="s">
        <v>55</v>
      </c>
      <c r="M3616" s="20" t="s">
        <v>84</v>
      </c>
      <c r="N3616" s="26">
        <v>42688</v>
      </c>
      <c r="O3616" s="20" t="s">
        <v>56</v>
      </c>
      <c r="P3616" t="str">
        <f t="shared" si="56"/>
        <v>INSERT INTO @DataTable (Deal, AdvanceDate, PROV, DealPurpose, RateType, BEACON, LTV, TDS, GDS, InsuranceType, PrincipalBalance, OccupancyType, AccountStatus, Closed_Date, DelinquencyBucket) VALUES (3615, '2014-09-25', 'ON', 'Refinance External', 'Fixed', 757, 80, 36.26, 36.05, 'Conv', 0, 'Owner-Occupied', 'Closed', '2016-11-14', 'Current');</v>
      </c>
    </row>
    <row r="3617" spans="1:16" x14ac:dyDescent="0.35">
      <c r="A3617" s="22">
        <v>3616</v>
      </c>
      <c r="B3617" s="21">
        <v>42131</v>
      </c>
      <c r="C3617" s="22" t="s">
        <v>58</v>
      </c>
      <c r="D3617" s="22" t="s">
        <v>61</v>
      </c>
      <c r="E3617" s="22" t="s">
        <v>53</v>
      </c>
      <c r="F3617" s="22">
        <v>753</v>
      </c>
      <c r="G3617" s="22">
        <v>80</v>
      </c>
      <c r="H3617" s="22">
        <v>36.380000000000003</v>
      </c>
      <c r="I3617" s="22">
        <v>23.48</v>
      </c>
      <c r="J3617" s="22" t="s">
        <v>54</v>
      </c>
      <c r="K3617" s="23">
        <v>410946.77</v>
      </c>
      <c r="L3617" s="23" t="s">
        <v>55</v>
      </c>
      <c r="M3617" s="23" t="s">
        <v>83</v>
      </c>
      <c r="N3617" s="27"/>
      <c r="O3617" s="23" t="s">
        <v>56</v>
      </c>
      <c r="P3617" t="str">
        <f t="shared" si="56"/>
        <v>INSERT INTO @DataTable (Deal, AdvanceDate, PROV, DealPurpose, RateType, BEACON, LTV, TDS, GDS, InsuranceType, PrincipalBalance, OccupancyType, AccountStatus, Closed_Date, DelinquencyBucket) VALUES (3616, '2015-05-07', 'BC', 'Purchase', 'Fixed', 753, 80, 36.38, 23.48, 'Conv', 410946.77, 'Owner-Occupied', 'Open', '1900-01-00', 'Current');</v>
      </c>
    </row>
    <row r="3618" spans="1:16" x14ac:dyDescent="0.35">
      <c r="A3618" s="19">
        <v>3617</v>
      </c>
      <c r="B3618" s="18">
        <v>42199</v>
      </c>
      <c r="C3618" s="19" t="s">
        <v>57</v>
      </c>
      <c r="D3618" s="19" t="s">
        <v>61</v>
      </c>
      <c r="E3618" s="19" t="s">
        <v>40</v>
      </c>
      <c r="F3618" s="19">
        <v>805</v>
      </c>
      <c r="G3618" s="19">
        <v>80</v>
      </c>
      <c r="H3618" s="19">
        <v>31.13</v>
      </c>
      <c r="I3618" s="19">
        <v>30.99</v>
      </c>
      <c r="J3618" s="19" t="s">
        <v>54</v>
      </c>
      <c r="K3618" s="20">
        <v>415518.36</v>
      </c>
      <c r="L3618" s="20" t="s">
        <v>55</v>
      </c>
      <c r="M3618" s="20" t="s">
        <v>83</v>
      </c>
      <c r="N3618" s="26"/>
      <c r="O3618" s="20" t="s">
        <v>56</v>
      </c>
      <c r="P3618" t="str">
        <f t="shared" si="56"/>
        <v>INSERT INTO @DataTable (Deal, AdvanceDate, PROV, DealPurpose, RateType, BEACON, LTV, TDS, GDS, InsuranceType, PrincipalBalance, OccupancyType, AccountStatus, Closed_Date, DelinquencyBucket) VALUES (3617, '2015-07-14', 'ON', 'Purchase', 'ARM', 805, 80, 31.13, 30.99, 'Conv', 415518.36, 'Owner-Occupied', 'Open', '1900-01-00', 'Current');</v>
      </c>
    </row>
    <row r="3619" spans="1:16" x14ac:dyDescent="0.35">
      <c r="A3619" s="22">
        <v>3618</v>
      </c>
      <c r="B3619" s="21">
        <v>41710</v>
      </c>
      <c r="C3619" s="22" t="s">
        <v>51</v>
      </c>
      <c r="D3619" s="22" t="s">
        <v>61</v>
      </c>
      <c r="E3619" s="22" t="s">
        <v>53</v>
      </c>
      <c r="F3619" s="22">
        <v>693</v>
      </c>
      <c r="G3619" s="22">
        <v>95</v>
      </c>
      <c r="H3619" s="22">
        <v>42.48</v>
      </c>
      <c r="I3619" s="22">
        <v>17.16</v>
      </c>
      <c r="J3619" s="22" t="s">
        <v>60</v>
      </c>
      <c r="K3619" s="23">
        <v>202687.4</v>
      </c>
      <c r="L3619" s="23" t="s">
        <v>66</v>
      </c>
      <c r="M3619" s="23" t="s">
        <v>83</v>
      </c>
      <c r="N3619" s="27"/>
      <c r="O3619" s="23" t="s">
        <v>56</v>
      </c>
      <c r="P3619" t="str">
        <f t="shared" si="56"/>
        <v>INSERT INTO @DataTable (Deal, AdvanceDate, PROV, DealPurpose, RateType, BEACON, LTV, TDS, GDS, InsuranceType, PrincipalBalance, OccupancyType, AccountStatus, Closed_Date, DelinquencyBucket) VALUES (3618, '2014-03-12', 'AB', 'Purchase', 'Fixed', 693, 95, 42.48, 17.16, 'HiRatio', 202687.4, 'Second Home', 'Open', '1900-01-00', 'Current');</v>
      </c>
    </row>
    <row r="3620" spans="1:16" x14ac:dyDescent="0.35">
      <c r="A3620" s="19">
        <v>3619</v>
      </c>
      <c r="B3620" s="18">
        <v>41908</v>
      </c>
      <c r="C3620" s="19" t="s">
        <v>57</v>
      </c>
      <c r="D3620" s="19" t="s">
        <v>52</v>
      </c>
      <c r="E3620" s="19" t="s">
        <v>40</v>
      </c>
      <c r="F3620" s="19">
        <v>707</v>
      </c>
      <c r="G3620" s="19">
        <v>53.08</v>
      </c>
      <c r="H3620" s="19">
        <v>33.46</v>
      </c>
      <c r="I3620" s="19">
        <v>22.24</v>
      </c>
      <c r="J3620" s="19" t="s">
        <v>54</v>
      </c>
      <c r="K3620" s="20">
        <v>322184.23</v>
      </c>
      <c r="L3620" s="20" t="s">
        <v>55</v>
      </c>
      <c r="M3620" s="20" t="s">
        <v>83</v>
      </c>
      <c r="N3620" s="26"/>
      <c r="O3620" s="20" t="s">
        <v>56</v>
      </c>
      <c r="P3620" t="str">
        <f t="shared" si="56"/>
        <v>INSERT INTO @DataTable (Deal, AdvanceDate, PROV, DealPurpose, RateType, BEACON, LTV, TDS, GDS, InsuranceType, PrincipalBalance, OccupancyType, AccountStatus, Closed_Date, DelinquencyBucket) VALUES (3619, '2014-09-26', 'ON', 'Refinance External', 'ARM', 707, 53.08, 33.46, 22.24, 'Conv', 322184.23, 'Owner-Occupied', 'Open', '1900-01-00', 'Current');</v>
      </c>
    </row>
    <row r="3621" spans="1:16" x14ac:dyDescent="0.35">
      <c r="A3621" s="22">
        <v>3620</v>
      </c>
      <c r="B3621" s="21">
        <v>41593</v>
      </c>
      <c r="C3621" s="22" t="s">
        <v>65</v>
      </c>
      <c r="D3621" s="22" t="s">
        <v>61</v>
      </c>
      <c r="E3621" s="22" t="s">
        <v>53</v>
      </c>
      <c r="F3621" s="22">
        <v>668</v>
      </c>
      <c r="G3621" s="22">
        <v>95</v>
      </c>
      <c r="H3621" s="22">
        <v>38.659999999999997</v>
      </c>
      <c r="I3621" s="22">
        <v>21.28</v>
      </c>
      <c r="J3621" s="22" t="s">
        <v>60</v>
      </c>
      <c r="K3621" s="23">
        <v>177607.46</v>
      </c>
      <c r="L3621" s="23" t="s">
        <v>55</v>
      </c>
      <c r="M3621" s="23" t="s">
        <v>83</v>
      </c>
      <c r="N3621" s="27"/>
      <c r="O3621" s="23" t="s">
        <v>56</v>
      </c>
      <c r="P3621" t="str">
        <f t="shared" si="56"/>
        <v>INSERT INTO @DataTable (Deal, AdvanceDate, PROV, DealPurpose, RateType, BEACON, LTV, TDS, GDS, InsuranceType, PrincipalBalance, OccupancyType, AccountStatus, Closed_Date, DelinquencyBucket) VALUES (3620, '2013-11-15', 'NS', 'Purchase', 'Fixed', 668, 95, 38.66, 21.28, 'HiRatio', 177607.46, 'Owner-Occupied', 'Open', '1900-01-00', 'Current');</v>
      </c>
    </row>
    <row r="3622" spans="1:16" x14ac:dyDescent="0.35">
      <c r="A3622" s="19">
        <v>3621</v>
      </c>
      <c r="B3622" s="18">
        <v>41128</v>
      </c>
      <c r="C3622" s="19" t="s">
        <v>51</v>
      </c>
      <c r="D3622" s="19" t="s">
        <v>59</v>
      </c>
      <c r="E3622" s="19" t="s">
        <v>53</v>
      </c>
      <c r="F3622" s="19">
        <v>791</v>
      </c>
      <c r="G3622" s="19">
        <v>87.53</v>
      </c>
      <c r="H3622" s="19">
        <v>20.82</v>
      </c>
      <c r="I3622" s="19">
        <v>19.09</v>
      </c>
      <c r="J3622" s="19" t="s">
        <v>60</v>
      </c>
      <c r="K3622" s="20">
        <v>266008.28000000003</v>
      </c>
      <c r="L3622" s="20" t="s">
        <v>55</v>
      </c>
      <c r="M3622" s="20" t="s">
        <v>83</v>
      </c>
      <c r="N3622" s="26"/>
      <c r="O3622" s="20" t="s">
        <v>56</v>
      </c>
      <c r="P3622" t="str">
        <f t="shared" si="56"/>
        <v>INSERT INTO @DataTable (Deal, AdvanceDate, PROV, DealPurpose, RateType, BEACON, LTV, TDS, GDS, InsuranceType, PrincipalBalance, OccupancyType, AccountStatus, Closed_Date, DelinquencyBucket) VALUES (3621, '2012-08-07', 'AB', 'Transfer', 'Fixed', 791, 87.53, 20.82, 19.09, 'HiRatio', 266008.28, 'Owner-Occupied', 'Open', '1900-01-00', 'Current');</v>
      </c>
    </row>
    <row r="3623" spans="1:16" x14ac:dyDescent="0.35">
      <c r="A3623" s="22">
        <v>3622</v>
      </c>
      <c r="B3623" s="21">
        <v>42258</v>
      </c>
      <c r="C3623" s="22" t="s">
        <v>57</v>
      </c>
      <c r="D3623" s="22" t="s">
        <v>52</v>
      </c>
      <c r="E3623" s="22" t="s">
        <v>40</v>
      </c>
      <c r="F3623" s="22">
        <v>771</v>
      </c>
      <c r="G3623" s="22">
        <v>27.57</v>
      </c>
      <c r="H3623" s="22">
        <v>29.89</v>
      </c>
      <c r="I3623" s="22">
        <v>13.83</v>
      </c>
      <c r="J3623" s="22" t="s">
        <v>54</v>
      </c>
      <c r="K3623" s="23">
        <v>555593.65</v>
      </c>
      <c r="L3623" s="23" t="s">
        <v>55</v>
      </c>
      <c r="M3623" s="23" t="s">
        <v>83</v>
      </c>
      <c r="N3623" s="27"/>
      <c r="O3623" s="23" t="s">
        <v>56</v>
      </c>
      <c r="P3623" t="str">
        <f t="shared" si="56"/>
        <v>INSERT INTO @DataTable (Deal, AdvanceDate, PROV, DealPurpose, RateType, BEACON, LTV, TDS, GDS, InsuranceType, PrincipalBalance, OccupancyType, AccountStatus, Closed_Date, DelinquencyBucket) VALUES (3622, '2015-09-11', 'ON', 'Refinance External', 'ARM', 771, 27.57, 29.89, 13.83, 'Conv', 555593.65, 'Owner-Occupied', 'Open', '1900-01-00', 'Current');</v>
      </c>
    </row>
    <row r="3624" spans="1:16" x14ac:dyDescent="0.35">
      <c r="A3624" s="19">
        <v>3623</v>
      </c>
      <c r="B3624" s="18">
        <v>40604</v>
      </c>
      <c r="C3624" s="19" t="s">
        <v>51</v>
      </c>
      <c r="D3624" s="19" t="s">
        <v>61</v>
      </c>
      <c r="E3624" s="19" t="s">
        <v>76</v>
      </c>
      <c r="F3624" s="19">
        <v>715</v>
      </c>
      <c r="G3624" s="19">
        <v>95</v>
      </c>
      <c r="H3624" s="19">
        <v>35.94</v>
      </c>
      <c r="I3624" s="19">
        <v>25.68</v>
      </c>
      <c r="J3624" s="19" t="s">
        <v>77</v>
      </c>
      <c r="K3624" s="20">
        <v>0</v>
      </c>
      <c r="L3624" s="20" t="s">
        <v>55</v>
      </c>
      <c r="M3624" s="20" t="s">
        <v>83</v>
      </c>
      <c r="N3624" s="26"/>
      <c r="O3624" s="20" t="s">
        <v>56</v>
      </c>
      <c r="P3624" t="str">
        <f t="shared" si="56"/>
        <v>INSERT INTO @DataTable (Deal, AdvanceDate, PROV, DealPurpose, RateType, BEACON, LTV, TDS, GDS, InsuranceType, PrincipalBalance, OccupancyType, AccountStatus, Closed_Date, DelinquencyBucket) VALUES (3623, '2011-03-02', 'AB', 'Purchase', 'Variable', 715, 95, 35.94, 25.68, 'Other', 0, 'Owner-Occupied', 'Open', '1900-01-00', 'Current');</v>
      </c>
    </row>
    <row r="3625" spans="1:16" x14ac:dyDescent="0.35">
      <c r="A3625" s="22">
        <v>3624</v>
      </c>
      <c r="B3625" s="21">
        <v>42766</v>
      </c>
      <c r="C3625" s="22" t="s">
        <v>51</v>
      </c>
      <c r="D3625" s="22" t="s">
        <v>61</v>
      </c>
      <c r="E3625" s="22" t="s">
        <v>53</v>
      </c>
      <c r="F3625" s="22">
        <v>679</v>
      </c>
      <c r="G3625" s="22">
        <v>95</v>
      </c>
      <c r="H3625" s="22">
        <v>26.31</v>
      </c>
      <c r="I3625" s="22">
        <v>24.61</v>
      </c>
      <c r="J3625" s="22" t="s">
        <v>60</v>
      </c>
      <c r="K3625" s="23">
        <v>112198.8</v>
      </c>
      <c r="L3625" s="23" t="s">
        <v>55</v>
      </c>
      <c r="M3625" s="23" t="s">
        <v>83</v>
      </c>
      <c r="N3625" s="27"/>
      <c r="O3625" s="23" t="s">
        <v>56</v>
      </c>
      <c r="P3625" t="str">
        <f t="shared" si="56"/>
        <v>INSERT INTO @DataTable (Deal, AdvanceDate, PROV, DealPurpose, RateType, BEACON, LTV, TDS, GDS, InsuranceType, PrincipalBalance, OccupancyType, AccountStatus, Closed_Date, DelinquencyBucket) VALUES (3624, '2017-01-31', 'AB', 'Purchase', 'Fixed', 679, 95, 26.31, 24.61, 'HiRatio', 112198.8, 'Owner-Occupied', 'Open', '1900-01-00', 'Current');</v>
      </c>
    </row>
    <row r="3626" spans="1:16" x14ac:dyDescent="0.35">
      <c r="A3626" s="19">
        <v>3625</v>
      </c>
      <c r="B3626" s="18">
        <v>42090</v>
      </c>
      <c r="C3626" s="19" t="s">
        <v>63</v>
      </c>
      <c r="D3626" s="19" t="s">
        <v>61</v>
      </c>
      <c r="E3626" s="19" t="s">
        <v>40</v>
      </c>
      <c r="F3626" s="19">
        <v>750</v>
      </c>
      <c r="G3626" s="19">
        <v>95</v>
      </c>
      <c r="H3626" s="19">
        <v>25.79</v>
      </c>
      <c r="I3626" s="19">
        <v>17.739999999999998</v>
      </c>
      <c r="J3626" s="19" t="s">
        <v>60</v>
      </c>
      <c r="K3626" s="20">
        <v>514761.41</v>
      </c>
      <c r="L3626" s="20" t="s">
        <v>55</v>
      </c>
      <c r="M3626" s="20" t="s">
        <v>83</v>
      </c>
      <c r="N3626" s="26"/>
      <c r="O3626" s="20" t="s">
        <v>56</v>
      </c>
      <c r="P3626" t="str">
        <f t="shared" si="56"/>
        <v>INSERT INTO @DataTable (Deal, AdvanceDate, PROV, DealPurpose, RateType, BEACON, LTV, TDS, GDS, InsuranceType, PrincipalBalance, OccupancyType, AccountStatus, Closed_Date, DelinquencyBucket) VALUES (3625, '2015-03-27', 'SK', 'Purchase', 'ARM', 750, 95, 25.79, 17.74, 'HiRatio', 514761.41, 'Owner-Occupied', 'Open', '1900-01-00', 'Current');</v>
      </c>
    </row>
    <row r="3627" spans="1:16" x14ac:dyDescent="0.35">
      <c r="A3627" s="22">
        <v>3626</v>
      </c>
      <c r="B3627" s="21">
        <v>42494</v>
      </c>
      <c r="C3627" s="22" t="s">
        <v>57</v>
      </c>
      <c r="D3627" s="22" t="s">
        <v>52</v>
      </c>
      <c r="E3627" s="22" t="s">
        <v>40</v>
      </c>
      <c r="F3627" s="22">
        <v>671</v>
      </c>
      <c r="G3627" s="22">
        <v>72.73</v>
      </c>
      <c r="H3627" s="22">
        <v>30.51</v>
      </c>
      <c r="I3627" s="22">
        <v>29.35</v>
      </c>
      <c r="J3627" s="22" t="s">
        <v>54</v>
      </c>
      <c r="K3627" s="23">
        <v>391955.11</v>
      </c>
      <c r="L3627" s="23" t="s">
        <v>55</v>
      </c>
      <c r="M3627" s="23" t="s">
        <v>83</v>
      </c>
      <c r="N3627" s="27"/>
      <c r="O3627" s="23" t="s">
        <v>56</v>
      </c>
      <c r="P3627" t="str">
        <f t="shared" si="56"/>
        <v>INSERT INTO @DataTable (Deal, AdvanceDate, PROV, DealPurpose, RateType, BEACON, LTV, TDS, GDS, InsuranceType, PrincipalBalance, OccupancyType, AccountStatus, Closed_Date, DelinquencyBucket) VALUES (3626, '2016-05-04', 'ON', 'Refinance External', 'ARM', 671, 72.73, 30.51, 29.35, 'Conv', 391955.11, 'Owner-Occupied', 'Open', '1900-01-00', 'Current');</v>
      </c>
    </row>
    <row r="3628" spans="1:16" x14ac:dyDescent="0.35">
      <c r="A3628" s="19">
        <v>3627</v>
      </c>
      <c r="B3628" s="18">
        <v>41012</v>
      </c>
      <c r="C3628" s="19" t="s">
        <v>57</v>
      </c>
      <c r="D3628" s="19" t="s">
        <v>61</v>
      </c>
      <c r="E3628" s="19" t="s">
        <v>53</v>
      </c>
      <c r="F3628" s="19">
        <v>743</v>
      </c>
      <c r="G3628" s="19">
        <v>90</v>
      </c>
      <c r="H3628" s="19">
        <v>32.92</v>
      </c>
      <c r="I3628" s="19">
        <v>32.64</v>
      </c>
      <c r="J3628" s="19" t="s">
        <v>60</v>
      </c>
      <c r="K3628" s="20">
        <v>0</v>
      </c>
      <c r="L3628" s="20" t="s">
        <v>55</v>
      </c>
      <c r="M3628" s="20" t="s">
        <v>84</v>
      </c>
      <c r="N3628" s="26">
        <v>42156</v>
      </c>
      <c r="O3628" s="20" t="s">
        <v>56</v>
      </c>
      <c r="P3628" t="str">
        <f t="shared" si="56"/>
        <v>INSERT INTO @DataTable (Deal, AdvanceDate, PROV, DealPurpose, RateType, BEACON, LTV, TDS, GDS, InsuranceType, PrincipalBalance, OccupancyType, AccountStatus, Closed_Date, DelinquencyBucket) VALUES (3627, '2012-04-13', 'ON', 'Purchase', 'Fixed', 743, 90, 32.92, 32.64, 'HiRatio', 0, 'Owner-Occupied', 'Closed', '2015-06-01', 'Current');</v>
      </c>
    </row>
    <row r="3629" spans="1:16" x14ac:dyDescent="0.35">
      <c r="A3629" s="22">
        <v>3628</v>
      </c>
      <c r="B3629" s="21">
        <v>40861</v>
      </c>
      <c r="C3629" s="22" t="s">
        <v>51</v>
      </c>
      <c r="D3629" s="22" t="s">
        <v>59</v>
      </c>
      <c r="E3629" s="22" t="s">
        <v>53</v>
      </c>
      <c r="F3629" s="22">
        <v>803</v>
      </c>
      <c r="G3629" s="22">
        <v>77.930000000000007</v>
      </c>
      <c r="H3629" s="22">
        <v>32.840000000000003</v>
      </c>
      <c r="I3629" s="22">
        <v>32.049999999999997</v>
      </c>
      <c r="J3629" s="22" t="s">
        <v>54</v>
      </c>
      <c r="K3629" s="23">
        <v>263195.14</v>
      </c>
      <c r="L3629" s="23" t="s">
        <v>55</v>
      </c>
      <c r="M3629" s="23" t="s">
        <v>83</v>
      </c>
      <c r="N3629" s="27"/>
      <c r="O3629" s="23" t="s">
        <v>56</v>
      </c>
      <c r="P3629" t="str">
        <f t="shared" si="56"/>
        <v>INSERT INTO @DataTable (Deal, AdvanceDate, PROV, DealPurpose, RateType, BEACON, LTV, TDS, GDS, InsuranceType, PrincipalBalance, OccupancyType, AccountStatus, Closed_Date, DelinquencyBucket) VALUES (3628, '2011-11-14', 'AB', 'Transfer', 'Fixed', 803, 77.93, 32.84, 32.05, 'Conv', 263195.14, 'Owner-Occupied', 'Open', '1900-01-00', 'Current');</v>
      </c>
    </row>
    <row r="3630" spans="1:16" x14ac:dyDescent="0.35">
      <c r="A3630" s="19">
        <v>3629</v>
      </c>
      <c r="B3630" s="18">
        <v>42213</v>
      </c>
      <c r="C3630" s="19" t="s">
        <v>58</v>
      </c>
      <c r="D3630" s="19" t="s">
        <v>59</v>
      </c>
      <c r="E3630" s="19" t="s">
        <v>53</v>
      </c>
      <c r="F3630" s="19">
        <v>778</v>
      </c>
      <c r="G3630" s="19">
        <v>73.63</v>
      </c>
      <c r="H3630" s="19">
        <v>36.18</v>
      </c>
      <c r="I3630" s="19">
        <v>30.56</v>
      </c>
      <c r="J3630" s="19" t="s">
        <v>54</v>
      </c>
      <c r="K3630" s="20">
        <v>263623.38</v>
      </c>
      <c r="L3630" s="20" t="s">
        <v>55</v>
      </c>
      <c r="M3630" s="20" t="s">
        <v>83</v>
      </c>
      <c r="N3630" s="26"/>
      <c r="O3630" s="20" t="s">
        <v>56</v>
      </c>
      <c r="P3630" t="str">
        <f t="shared" si="56"/>
        <v>INSERT INTO @DataTable (Deal, AdvanceDate, PROV, DealPurpose, RateType, BEACON, LTV, TDS, GDS, InsuranceType, PrincipalBalance, OccupancyType, AccountStatus, Closed_Date, DelinquencyBucket) VALUES (3629, '2015-07-28', 'BC', 'Transfer', 'Fixed', 778, 73.63, 36.18, 30.56, 'Conv', 263623.38, 'Owner-Occupied', 'Open', '1900-01-00', 'Current');</v>
      </c>
    </row>
    <row r="3631" spans="1:16" x14ac:dyDescent="0.35">
      <c r="A3631" s="22">
        <v>3630</v>
      </c>
      <c r="B3631" s="21">
        <v>42361</v>
      </c>
      <c r="C3631" s="22" t="s">
        <v>57</v>
      </c>
      <c r="D3631" s="22" t="s">
        <v>52</v>
      </c>
      <c r="E3631" s="22" t="s">
        <v>53</v>
      </c>
      <c r="F3631" s="22">
        <v>785</v>
      </c>
      <c r="G3631" s="22">
        <v>75</v>
      </c>
      <c r="H3631" s="22">
        <v>23.93</v>
      </c>
      <c r="I3631" s="22">
        <v>23.16</v>
      </c>
      <c r="J3631" s="22" t="s">
        <v>54</v>
      </c>
      <c r="K3631" s="23">
        <v>0</v>
      </c>
      <c r="L3631" s="23" t="s">
        <v>55</v>
      </c>
      <c r="M3631" s="23" t="s">
        <v>84</v>
      </c>
      <c r="N3631" s="27">
        <v>42522</v>
      </c>
      <c r="O3631" s="23" t="s">
        <v>56</v>
      </c>
      <c r="P3631" t="str">
        <f t="shared" si="56"/>
        <v>INSERT INTO @DataTable (Deal, AdvanceDate, PROV, DealPurpose, RateType, BEACON, LTV, TDS, GDS, InsuranceType, PrincipalBalance, OccupancyType, AccountStatus, Closed_Date, DelinquencyBucket) VALUES (3630, '2015-12-23', 'ON', 'Refinance External', 'Fixed', 785, 75, 23.93, 23.16, 'Conv', 0, 'Owner-Occupied', 'Closed', '2016-06-01', 'Current');</v>
      </c>
    </row>
    <row r="3632" spans="1:16" x14ac:dyDescent="0.35">
      <c r="A3632" s="19">
        <v>3631</v>
      </c>
      <c r="B3632" s="18">
        <v>42208</v>
      </c>
      <c r="C3632" s="19" t="s">
        <v>58</v>
      </c>
      <c r="D3632" s="19" t="s">
        <v>61</v>
      </c>
      <c r="E3632" s="19" t="s">
        <v>53</v>
      </c>
      <c r="F3632" s="19">
        <v>715</v>
      </c>
      <c r="G3632" s="19">
        <v>68.42</v>
      </c>
      <c r="H3632" s="19">
        <v>37.61</v>
      </c>
      <c r="I3632" s="19">
        <v>27.69</v>
      </c>
      <c r="J3632" s="19" t="s">
        <v>54</v>
      </c>
      <c r="K3632" s="20">
        <v>251308.59</v>
      </c>
      <c r="L3632" s="20" t="s">
        <v>55</v>
      </c>
      <c r="M3632" s="20" t="s">
        <v>83</v>
      </c>
      <c r="N3632" s="26"/>
      <c r="O3632" s="20" t="s">
        <v>56</v>
      </c>
      <c r="P3632" t="str">
        <f t="shared" si="56"/>
        <v>INSERT INTO @DataTable (Deal, AdvanceDate, PROV, DealPurpose, RateType, BEACON, LTV, TDS, GDS, InsuranceType, PrincipalBalance, OccupancyType, AccountStatus, Closed_Date, DelinquencyBucket) VALUES (3631, '2015-07-23', 'BC', 'Purchase', 'Fixed', 715, 68.42, 37.61, 27.69, 'Conv', 251308.59, 'Owner-Occupied', 'Open', '1900-01-00', 'Current');</v>
      </c>
    </row>
    <row r="3633" spans="1:16" x14ac:dyDescent="0.35">
      <c r="A3633" s="22">
        <v>3632</v>
      </c>
      <c r="B3633" s="21">
        <v>42445</v>
      </c>
      <c r="C3633" s="22" t="s">
        <v>58</v>
      </c>
      <c r="D3633" s="22" t="s">
        <v>61</v>
      </c>
      <c r="E3633" s="22" t="s">
        <v>53</v>
      </c>
      <c r="F3633" s="22">
        <v>799</v>
      </c>
      <c r="G3633" s="22">
        <v>95</v>
      </c>
      <c r="H3633" s="22">
        <v>35.479999999999997</v>
      </c>
      <c r="I3633" s="22">
        <v>30.06</v>
      </c>
      <c r="J3633" s="22" t="s">
        <v>60</v>
      </c>
      <c r="K3633" s="23">
        <v>736213.39</v>
      </c>
      <c r="L3633" s="23" t="s">
        <v>55</v>
      </c>
      <c r="M3633" s="23" t="s">
        <v>83</v>
      </c>
      <c r="N3633" s="27"/>
      <c r="O3633" s="23" t="s">
        <v>56</v>
      </c>
      <c r="P3633" t="str">
        <f t="shared" si="56"/>
        <v>INSERT INTO @DataTable (Deal, AdvanceDate, PROV, DealPurpose, RateType, BEACON, LTV, TDS, GDS, InsuranceType, PrincipalBalance, OccupancyType, AccountStatus, Closed_Date, DelinquencyBucket) VALUES (3632, '2016-03-16', 'BC', 'Purchase', 'Fixed', 799, 95, 35.48, 30.06, 'HiRatio', 736213.39, 'Owner-Occupied', 'Open', '1900-01-00', 'Current');</v>
      </c>
    </row>
    <row r="3634" spans="1:16" x14ac:dyDescent="0.35">
      <c r="A3634" s="19">
        <v>3633</v>
      </c>
      <c r="B3634" s="18">
        <v>42613</v>
      </c>
      <c r="C3634" s="19" t="s">
        <v>57</v>
      </c>
      <c r="D3634" s="19" t="s">
        <v>61</v>
      </c>
      <c r="E3634" s="19" t="s">
        <v>53</v>
      </c>
      <c r="F3634" s="19">
        <v>738</v>
      </c>
      <c r="G3634" s="19">
        <v>95</v>
      </c>
      <c r="H3634" s="19">
        <v>43.27</v>
      </c>
      <c r="I3634" s="19">
        <v>30.38</v>
      </c>
      <c r="J3634" s="19" t="s">
        <v>60</v>
      </c>
      <c r="K3634" s="20">
        <v>345416.79</v>
      </c>
      <c r="L3634" s="20" t="s">
        <v>55</v>
      </c>
      <c r="M3634" s="20" t="s">
        <v>83</v>
      </c>
      <c r="N3634" s="26"/>
      <c r="O3634" s="20" t="s">
        <v>56</v>
      </c>
      <c r="P3634" t="str">
        <f t="shared" si="56"/>
        <v>INSERT INTO @DataTable (Deal, AdvanceDate, PROV, DealPurpose, RateType, BEACON, LTV, TDS, GDS, InsuranceType, PrincipalBalance, OccupancyType, AccountStatus, Closed_Date, DelinquencyBucket) VALUES (3633, '2016-08-31', 'ON', 'Purchase', 'Fixed', 738, 95, 43.27, 30.38, 'HiRatio', 345416.79, 'Owner-Occupied', 'Open', '1900-01-00', 'Current');</v>
      </c>
    </row>
    <row r="3635" spans="1:16" x14ac:dyDescent="0.35">
      <c r="A3635" s="22">
        <v>3634</v>
      </c>
      <c r="B3635" s="21">
        <v>40760</v>
      </c>
      <c r="C3635" s="22" t="s">
        <v>51</v>
      </c>
      <c r="D3635" s="22" t="s">
        <v>61</v>
      </c>
      <c r="E3635" s="22" t="s">
        <v>53</v>
      </c>
      <c r="F3635" s="22">
        <v>690</v>
      </c>
      <c r="G3635" s="22">
        <v>90</v>
      </c>
      <c r="H3635" s="22">
        <v>39.93</v>
      </c>
      <c r="I3635" s="22">
        <v>21.82</v>
      </c>
      <c r="J3635" s="22" t="s">
        <v>60</v>
      </c>
      <c r="K3635" s="23">
        <v>0</v>
      </c>
      <c r="L3635" s="23" t="s">
        <v>55</v>
      </c>
      <c r="M3635" s="23" t="s">
        <v>84</v>
      </c>
      <c r="N3635" s="27">
        <v>41562</v>
      </c>
      <c r="O3635" s="23" t="s">
        <v>56</v>
      </c>
      <c r="P3635" t="str">
        <f t="shared" si="56"/>
        <v>INSERT INTO @DataTable (Deal, AdvanceDate, PROV, DealPurpose, RateType, BEACON, LTV, TDS, GDS, InsuranceType, PrincipalBalance, OccupancyType, AccountStatus, Closed_Date, DelinquencyBucket) VALUES (3634, '2011-08-05', 'AB', 'Purchase', 'Fixed', 690, 90, 39.93, 21.82, 'HiRatio', 0, 'Owner-Occupied', 'Closed', '2013-10-15', 'Current');</v>
      </c>
    </row>
    <row r="3636" spans="1:16" x14ac:dyDescent="0.35">
      <c r="A3636" s="19">
        <v>3635</v>
      </c>
      <c r="B3636" s="18">
        <v>40921</v>
      </c>
      <c r="C3636" s="19" t="s">
        <v>51</v>
      </c>
      <c r="D3636" s="19" t="s">
        <v>61</v>
      </c>
      <c r="E3636" s="19" t="s">
        <v>53</v>
      </c>
      <c r="F3636" s="19">
        <v>0</v>
      </c>
      <c r="G3636" s="19">
        <v>95</v>
      </c>
      <c r="H3636" s="19">
        <v>37.76</v>
      </c>
      <c r="I3636" s="19">
        <v>35.119999999999997</v>
      </c>
      <c r="J3636" s="19" t="s">
        <v>60</v>
      </c>
      <c r="K3636" s="20">
        <v>0</v>
      </c>
      <c r="L3636" s="20" t="s">
        <v>55</v>
      </c>
      <c r="M3636" s="20" t="s">
        <v>84</v>
      </c>
      <c r="N3636" s="26">
        <v>42766</v>
      </c>
      <c r="O3636" s="20" t="s">
        <v>56</v>
      </c>
      <c r="P3636" t="str">
        <f t="shared" si="56"/>
        <v>INSERT INTO @DataTable (Deal, AdvanceDate, PROV, DealPurpose, RateType, BEACON, LTV, TDS, GDS, InsuranceType, PrincipalBalance, OccupancyType, AccountStatus, Closed_Date, DelinquencyBucket) VALUES (3635, '2012-01-13', 'AB', 'Purchase', 'Fixed', 0, 95, 37.76, 35.12, 'HiRatio', 0, 'Owner-Occupied', 'Closed', '2017-01-31', 'Current');</v>
      </c>
    </row>
    <row r="3637" spans="1:16" x14ac:dyDescent="0.35">
      <c r="A3637" s="22">
        <v>3636</v>
      </c>
      <c r="B3637" s="21">
        <v>40483</v>
      </c>
      <c r="C3637" s="22" t="s">
        <v>74</v>
      </c>
      <c r="D3637" s="22" t="s">
        <v>61</v>
      </c>
      <c r="E3637" s="22" t="s">
        <v>53</v>
      </c>
      <c r="F3637" s="22">
        <v>761</v>
      </c>
      <c r="G3637" s="22">
        <v>95</v>
      </c>
      <c r="H3637" s="22">
        <v>42.7</v>
      </c>
      <c r="I3637" s="22">
        <v>25.73</v>
      </c>
      <c r="J3637" s="22" t="s">
        <v>60</v>
      </c>
      <c r="K3637" s="23">
        <v>0</v>
      </c>
      <c r="L3637" s="23" t="s">
        <v>55</v>
      </c>
      <c r="M3637" s="23" t="s">
        <v>84</v>
      </c>
      <c r="N3637" s="27">
        <v>41610</v>
      </c>
      <c r="O3637" s="23" t="s">
        <v>56</v>
      </c>
      <c r="P3637" t="str">
        <f t="shared" si="56"/>
        <v>INSERT INTO @DataTable (Deal, AdvanceDate, PROV, DealPurpose, RateType, BEACON, LTV, TDS, GDS, InsuranceType, PrincipalBalance, OccupancyType, AccountStatus, Closed_Date, DelinquencyBucket) VALUES (3636, '2010-11-01', 'MB', 'Purchase', 'Fixed', 761, 95, 42.7, 25.73, 'HiRatio', 0, 'Owner-Occupied', 'Closed', '2013-12-02', 'Current');</v>
      </c>
    </row>
    <row r="3638" spans="1:16" x14ac:dyDescent="0.35">
      <c r="A3638" s="19">
        <v>3637</v>
      </c>
      <c r="B3638" s="18">
        <v>41796</v>
      </c>
      <c r="C3638" s="19" t="s">
        <v>51</v>
      </c>
      <c r="D3638" s="19" t="s">
        <v>61</v>
      </c>
      <c r="E3638" s="19" t="s">
        <v>53</v>
      </c>
      <c r="F3638" s="19">
        <v>810</v>
      </c>
      <c r="G3638" s="19">
        <v>95</v>
      </c>
      <c r="H3638" s="19">
        <v>34.32</v>
      </c>
      <c r="I3638" s="19">
        <v>28.29</v>
      </c>
      <c r="J3638" s="19" t="s">
        <v>60</v>
      </c>
      <c r="K3638" s="20">
        <v>365380.87</v>
      </c>
      <c r="L3638" s="20" t="s">
        <v>55</v>
      </c>
      <c r="M3638" s="20" t="s">
        <v>83</v>
      </c>
      <c r="N3638" s="26"/>
      <c r="O3638" s="20" t="s">
        <v>56</v>
      </c>
      <c r="P3638" t="str">
        <f t="shared" si="56"/>
        <v>INSERT INTO @DataTable (Deal, AdvanceDate, PROV, DealPurpose, RateType, BEACON, LTV, TDS, GDS, InsuranceType, PrincipalBalance, OccupancyType, AccountStatus, Closed_Date, DelinquencyBucket) VALUES (3637, '2014-06-06', 'AB', 'Purchase', 'Fixed', 810, 95, 34.32, 28.29, 'HiRatio', 365380.87, 'Owner-Occupied', 'Open', '1900-01-00', 'Current');</v>
      </c>
    </row>
    <row r="3639" spans="1:16" x14ac:dyDescent="0.35">
      <c r="A3639" s="22">
        <v>3638</v>
      </c>
      <c r="B3639" s="21">
        <v>41204</v>
      </c>
      <c r="C3639" s="22" t="s">
        <v>57</v>
      </c>
      <c r="D3639" s="22" t="s">
        <v>61</v>
      </c>
      <c r="E3639" s="22" t="s">
        <v>53</v>
      </c>
      <c r="F3639" s="22">
        <v>794</v>
      </c>
      <c r="G3639" s="22">
        <v>95</v>
      </c>
      <c r="H3639" s="22">
        <v>38.68</v>
      </c>
      <c r="I3639" s="22">
        <v>34.700000000000003</v>
      </c>
      <c r="J3639" s="22" t="s">
        <v>60</v>
      </c>
      <c r="K3639" s="23">
        <v>0</v>
      </c>
      <c r="L3639" s="23" t="s">
        <v>55</v>
      </c>
      <c r="M3639" s="23" t="s">
        <v>84</v>
      </c>
      <c r="N3639" s="27">
        <v>42006</v>
      </c>
      <c r="O3639" s="23" t="s">
        <v>56</v>
      </c>
      <c r="P3639" t="str">
        <f t="shared" si="56"/>
        <v>INSERT INTO @DataTable (Deal, AdvanceDate, PROV, DealPurpose, RateType, BEACON, LTV, TDS, GDS, InsuranceType, PrincipalBalance, OccupancyType, AccountStatus, Closed_Date, DelinquencyBucket) VALUES (3638, '2012-10-22', 'ON', 'Purchase', 'Fixed', 794, 95, 38.68, 34.7, 'HiRatio', 0, 'Owner-Occupied', 'Closed', '2015-01-02', 'Current');</v>
      </c>
    </row>
    <row r="3640" spans="1:16" x14ac:dyDescent="0.35">
      <c r="A3640" s="19">
        <v>3639</v>
      </c>
      <c r="B3640" s="18">
        <v>42230</v>
      </c>
      <c r="C3640" s="19" t="s">
        <v>51</v>
      </c>
      <c r="D3640" s="19" t="s">
        <v>59</v>
      </c>
      <c r="E3640" s="19" t="s">
        <v>53</v>
      </c>
      <c r="F3640" s="19">
        <v>811</v>
      </c>
      <c r="G3640" s="19">
        <v>86.48</v>
      </c>
      <c r="H3640" s="19">
        <v>16.96</v>
      </c>
      <c r="I3640" s="19">
        <v>13.3</v>
      </c>
      <c r="J3640" s="19" t="s">
        <v>60</v>
      </c>
      <c r="K3640" s="20">
        <v>224625.83</v>
      </c>
      <c r="L3640" s="20" t="s">
        <v>55</v>
      </c>
      <c r="M3640" s="20" t="s">
        <v>83</v>
      </c>
      <c r="N3640" s="26"/>
      <c r="O3640" s="20" t="s">
        <v>56</v>
      </c>
      <c r="P3640" t="str">
        <f t="shared" si="56"/>
        <v>INSERT INTO @DataTable (Deal, AdvanceDate, PROV, DealPurpose, RateType, BEACON, LTV, TDS, GDS, InsuranceType, PrincipalBalance, OccupancyType, AccountStatus, Closed_Date, DelinquencyBucket) VALUES (3639, '2015-08-14', 'AB', 'Transfer', 'Fixed', 811, 86.48, 16.96, 13.3, 'HiRatio', 224625.83, 'Owner-Occupied', 'Open', '1900-01-00', 'Current');</v>
      </c>
    </row>
    <row r="3641" spans="1:16" x14ac:dyDescent="0.35">
      <c r="A3641" s="22">
        <v>3640</v>
      </c>
      <c r="B3641" s="21">
        <v>42328</v>
      </c>
      <c r="C3641" s="22" t="s">
        <v>58</v>
      </c>
      <c r="D3641" s="22" t="s">
        <v>52</v>
      </c>
      <c r="E3641" s="22" t="s">
        <v>53</v>
      </c>
      <c r="F3641" s="22">
        <v>710</v>
      </c>
      <c r="G3641" s="22">
        <v>76</v>
      </c>
      <c r="H3641" s="22">
        <v>27.97</v>
      </c>
      <c r="I3641" s="22">
        <v>21.44</v>
      </c>
      <c r="J3641" s="22" t="s">
        <v>54</v>
      </c>
      <c r="K3641" s="23">
        <v>231363.19</v>
      </c>
      <c r="L3641" s="23" t="s">
        <v>55</v>
      </c>
      <c r="M3641" s="23" t="s">
        <v>83</v>
      </c>
      <c r="N3641" s="27"/>
      <c r="O3641" s="23" t="s">
        <v>56</v>
      </c>
      <c r="P3641" t="str">
        <f t="shared" si="56"/>
        <v>INSERT INTO @DataTable (Deal, AdvanceDate, PROV, DealPurpose, RateType, BEACON, LTV, TDS, GDS, InsuranceType, PrincipalBalance, OccupancyType, AccountStatus, Closed_Date, DelinquencyBucket) VALUES (3640, '2015-11-20', 'BC', 'Refinance External', 'Fixed', 710, 76, 27.97, 21.44, 'Conv', 231363.19, 'Owner-Occupied', 'Open', '1900-01-00', 'Current');</v>
      </c>
    </row>
    <row r="3642" spans="1:16" x14ac:dyDescent="0.35">
      <c r="A3642" s="19">
        <v>3641</v>
      </c>
      <c r="B3642" s="18">
        <v>41753</v>
      </c>
      <c r="C3642" s="19" t="s">
        <v>51</v>
      </c>
      <c r="D3642" s="19" t="s">
        <v>61</v>
      </c>
      <c r="E3642" s="19" t="s">
        <v>53</v>
      </c>
      <c r="F3642" s="19">
        <v>756</v>
      </c>
      <c r="G3642" s="19">
        <v>95</v>
      </c>
      <c r="H3642" s="19">
        <v>39.020000000000003</v>
      </c>
      <c r="I3642" s="19">
        <v>27.18</v>
      </c>
      <c r="J3642" s="19" t="s">
        <v>60</v>
      </c>
      <c r="K3642" s="20">
        <v>265374.67</v>
      </c>
      <c r="L3642" s="20" t="s">
        <v>55</v>
      </c>
      <c r="M3642" s="20" t="s">
        <v>83</v>
      </c>
      <c r="N3642" s="26"/>
      <c r="O3642" s="20" t="s">
        <v>56</v>
      </c>
      <c r="P3642" t="str">
        <f t="shared" si="56"/>
        <v>INSERT INTO @DataTable (Deal, AdvanceDate, PROV, DealPurpose, RateType, BEACON, LTV, TDS, GDS, InsuranceType, PrincipalBalance, OccupancyType, AccountStatus, Closed_Date, DelinquencyBucket) VALUES (3641, '2014-04-24', 'AB', 'Purchase', 'Fixed', 756, 95, 39.02, 27.18, 'HiRatio', 265374.67, 'Owner-Occupied', 'Open', '1900-01-00', 'Current');</v>
      </c>
    </row>
    <row r="3643" spans="1:16" x14ac:dyDescent="0.35">
      <c r="A3643" s="22">
        <v>3642</v>
      </c>
      <c r="B3643" s="21">
        <v>42424</v>
      </c>
      <c r="C3643" s="22" t="s">
        <v>58</v>
      </c>
      <c r="D3643" s="22" t="s">
        <v>61</v>
      </c>
      <c r="E3643" s="22" t="s">
        <v>53</v>
      </c>
      <c r="F3643" s="22">
        <v>727</v>
      </c>
      <c r="G3643" s="22">
        <v>85</v>
      </c>
      <c r="H3643" s="22">
        <v>35.81</v>
      </c>
      <c r="I3643" s="22">
        <v>21.31</v>
      </c>
      <c r="J3643" s="22" t="s">
        <v>60</v>
      </c>
      <c r="K3643" s="23">
        <v>345272.22</v>
      </c>
      <c r="L3643" s="23" t="s">
        <v>55</v>
      </c>
      <c r="M3643" s="23" t="s">
        <v>83</v>
      </c>
      <c r="N3643" s="27"/>
      <c r="O3643" s="23" t="s">
        <v>56</v>
      </c>
      <c r="P3643" t="str">
        <f t="shared" si="56"/>
        <v>INSERT INTO @DataTable (Deal, AdvanceDate, PROV, DealPurpose, RateType, BEACON, LTV, TDS, GDS, InsuranceType, PrincipalBalance, OccupancyType, AccountStatus, Closed_Date, DelinquencyBucket) VALUES (3642, '2016-02-24', 'BC', 'Purchase', 'Fixed', 727, 85, 35.81, 21.31, 'HiRatio', 345272.22, 'Owner-Occupied', 'Open', '1900-01-00', 'Current');</v>
      </c>
    </row>
    <row r="3644" spans="1:16" x14ac:dyDescent="0.35">
      <c r="A3644" s="19">
        <v>3643</v>
      </c>
      <c r="B3644" s="18">
        <v>42740</v>
      </c>
      <c r="C3644" s="19" t="s">
        <v>51</v>
      </c>
      <c r="D3644" s="19" t="s">
        <v>61</v>
      </c>
      <c r="E3644" s="19" t="s">
        <v>40</v>
      </c>
      <c r="F3644" s="19">
        <v>842</v>
      </c>
      <c r="G3644" s="19">
        <v>80</v>
      </c>
      <c r="H3644" s="19">
        <v>35.450000000000003</v>
      </c>
      <c r="I3644" s="19">
        <v>21.39</v>
      </c>
      <c r="J3644" s="19" t="s">
        <v>54</v>
      </c>
      <c r="K3644" s="20">
        <v>303517.46999999997</v>
      </c>
      <c r="L3644" s="20" t="s">
        <v>55</v>
      </c>
      <c r="M3644" s="20" t="s">
        <v>83</v>
      </c>
      <c r="N3644" s="26"/>
      <c r="O3644" s="20" t="s">
        <v>56</v>
      </c>
      <c r="P3644" t="str">
        <f t="shared" si="56"/>
        <v>INSERT INTO @DataTable (Deal, AdvanceDate, PROV, DealPurpose, RateType, BEACON, LTV, TDS, GDS, InsuranceType, PrincipalBalance, OccupancyType, AccountStatus, Closed_Date, DelinquencyBucket) VALUES (3643, '2017-01-05', 'AB', 'Purchase', 'ARM', 842, 80, 35.45, 21.39, 'Conv', 303517.47, 'Owner-Occupied', 'Open', '1900-01-00', 'Current');</v>
      </c>
    </row>
    <row r="3645" spans="1:16" x14ac:dyDescent="0.35">
      <c r="A3645" s="22">
        <v>3644</v>
      </c>
      <c r="B3645" s="21">
        <v>42748</v>
      </c>
      <c r="C3645" s="22" t="s">
        <v>51</v>
      </c>
      <c r="D3645" s="22" t="s">
        <v>52</v>
      </c>
      <c r="E3645" s="22" t="s">
        <v>53</v>
      </c>
      <c r="F3645" s="22">
        <v>865</v>
      </c>
      <c r="G3645" s="22">
        <v>64</v>
      </c>
      <c r="H3645" s="22">
        <v>39.590000000000003</v>
      </c>
      <c r="I3645" s="22">
        <v>31.6</v>
      </c>
      <c r="J3645" s="22" t="s">
        <v>54</v>
      </c>
      <c r="K3645" s="23">
        <v>318403.63</v>
      </c>
      <c r="L3645" s="23" t="s">
        <v>55</v>
      </c>
      <c r="M3645" s="23" t="s">
        <v>83</v>
      </c>
      <c r="N3645" s="27"/>
      <c r="O3645" s="23" t="s">
        <v>56</v>
      </c>
      <c r="P3645" t="str">
        <f t="shared" si="56"/>
        <v>INSERT INTO @DataTable (Deal, AdvanceDate, PROV, DealPurpose, RateType, BEACON, LTV, TDS, GDS, InsuranceType, PrincipalBalance, OccupancyType, AccountStatus, Closed_Date, DelinquencyBucket) VALUES (3644, '2017-01-13', 'AB', 'Refinance External', 'Fixed', 865, 64, 39.59, 31.6, 'Conv', 318403.63, 'Owner-Occupied', 'Open', '1900-01-00', 'Current');</v>
      </c>
    </row>
    <row r="3646" spans="1:16" x14ac:dyDescent="0.35">
      <c r="A3646" s="19">
        <v>3645</v>
      </c>
      <c r="B3646" s="18">
        <v>42766</v>
      </c>
      <c r="C3646" s="19" t="s">
        <v>57</v>
      </c>
      <c r="D3646" s="19" t="s">
        <v>61</v>
      </c>
      <c r="E3646" s="19" t="s">
        <v>53</v>
      </c>
      <c r="F3646" s="19">
        <v>826</v>
      </c>
      <c r="G3646" s="19">
        <v>95</v>
      </c>
      <c r="H3646" s="19">
        <v>41.05</v>
      </c>
      <c r="I3646" s="19">
        <v>8.2799999999999994</v>
      </c>
      <c r="J3646" s="19" t="s">
        <v>60</v>
      </c>
      <c r="K3646" s="20">
        <v>356280.4</v>
      </c>
      <c r="L3646" s="20" t="s">
        <v>66</v>
      </c>
      <c r="M3646" s="20" t="s">
        <v>83</v>
      </c>
      <c r="N3646" s="26"/>
      <c r="O3646" s="20" t="s">
        <v>56</v>
      </c>
      <c r="P3646" t="str">
        <f t="shared" si="56"/>
        <v>INSERT INTO @DataTable (Deal, AdvanceDate, PROV, DealPurpose, RateType, BEACON, LTV, TDS, GDS, InsuranceType, PrincipalBalance, OccupancyType, AccountStatus, Closed_Date, DelinquencyBucket) VALUES (3645, '2017-01-31', 'ON', 'Purchase', 'Fixed', 826, 95, 41.05, 8.28, 'HiRatio', 356280.4, 'Second Home', 'Open', '1900-01-00', 'Current');</v>
      </c>
    </row>
    <row r="3647" spans="1:16" x14ac:dyDescent="0.35">
      <c r="A3647" s="22">
        <v>3646</v>
      </c>
      <c r="B3647" s="21">
        <v>40970</v>
      </c>
      <c r="C3647" s="22" t="s">
        <v>57</v>
      </c>
      <c r="D3647" s="22" t="s">
        <v>61</v>
      </c>
      <c r="E3647" s="22" t="s">
        <v>53</v>
      </c>
      <c r="F3647" s="22">
        <v>0</v>
      </c>
      <c r="G3647" s="22">
        <v>95</v>
      </c>
      <c r="H3647" s="22">
        <v>24.9</v>
      </c>
      <c r="I3647" s="22">
        <v>21.79</v>
      </c>
      <c r="J3647" s="22" t="s">
        <v>60</v>
      </c>
      <c r="K3647" s="23">
        <v>181347.38</v>
      </c>
      <c r="L3647" s="23" t="s">
        <v>55</v>
      </c>
      <c r="M3647" s="23" t="s">
        <v>83</v>
      </c>
      <c r="N3647" s="27"/>
      <c r="O3647" s="23" t="s">
        <v>56</v>
      </c>
      <c r="P3647" t="str">
        <f t="shared" si="56"/>
        <v>INSERT INTO @DataTable (Deal, AdvanceDate, PROV, DealPurpose, RateType, BEACON, LTV, TDS, GDS, InsuranceType, PrincipalBalance, OccupancyType, AccountStatus, Closed_Date, DelinquencyBucket) VALUES (3646, '2012-03-02', 'ON', 'Purchase', 'Fixed', 0, 95, 24.9, 21.79, 'HiRatio', 181347.38, 'Owner-Occupied', 'Open', '1900-01-00', 'Current');</v>
      </c>
    </row>
    <row r="3648" spans="1:16" x14ac:dyDescent="0.35">
      <c r="A3648" s="19">
        <v>3647</v>
      </c>
      <c r="B3648" s="18">
        <v>40365</v>
      </c>
      <c r="C3648" s="19" t="s">
        <v>51</v>
      </c>
      <c r="D3648" s="19" t="s">
        <v>52</v>
      </c>
      <c r="E3648" s="19" t="s">
        <v>53</v>
      </c>
      <c r="F3648" s="19">
        <v>772</v>
      </c>
      <c r="G3648" s="19">
        <v>64.290000000000006</v>
      </c>
      <c r="H3648" s="19">
        <v>22.94</v>
      </c>
      <c r="I3648" s="19">
        <v>22.94</v>
      </c>
      <c r="J3648" s="19" t="s">
        <v>54</v>
      </c>
      <c r="K3648" s="20">
        <v>74092.649999999994</v>
      </c>
      <c r="L3648" s="20" t="s">
        <v>55</v>
      </c>
      <c r="M3648" s="20" t="s">
        <v>83</v>
      </c>
      <c r="N3648" s="26"/>
      <c r="O3648" s="20" t="s">
        <v>56</v>
      </c>
      <c r="P3648" t="str">
        <f t="shared" si="56"/>
        <v>INSERT INTO @DataTable (Deal, AdvanceDate, PROV, DealPurpose, RateType, BEACON, LTV, TDS, GDS, InsuranceType, PrincipalBalance, OccupancyType, AccountStatus, Closed_Date, DelinquencyBucket) VALUES (3647, '2010-07-06', 'AB', 'Refinance External', 'Fixed', 772, 64.29, 22.94, 22.94, 'Conv', 74092.65, 'Owner-Occupied', 'Open', '1900-01-00', 'Current');</v>
      </c>
    </row>
    <row r="3649" spans="1:16" x14ac:dyDescent="0.35">
      <c r="A3649" s="22">
        <v>3648</v>
      </c>
      <c r="B3649" s="21">
        <v>41824</v>
      </c>
      <c r="C3649" s="22" t="s">
        <v>51</v>
      </c>
      <c r="D3649" s="22" t="s">
        <v>52</v>
      </c>
      <c r="E3649" s="22" t="s">
        <v>53</v>
      </c>
      <c r="F3649" s="22">
        <v>706</v>
      </c>
      <c r="G3649" s="22">
        <v>80</v>
      </c>
      <c r="H3649" s="22">
        <v>38.200000000000003</v>
      </c>
      <c r="I3649" s="22">
        <v>13.93</v>
      </c>
      <c r="J3649" s="22" t="s">
        <v>54</v>
      </c>
      <c r="K3649" s="23">
        <v>190260.47</v>
      </c>
      <c r="L3649" s="23" t="s">
        <v>55</v>
      </c>
      <c r="M3649" s="23" t="s">
        <v>83</v>
      </c>
      <c r="N3649" s="27"/>
      <c r="O3649" s="23" t="s">
        <v>56</v>
      </c>
      <c r="P3649" t="str">
        <f t="shared" si="56"/>
        <v>INSERT INTO @DataTable (Deal, AdvanceDate, PROV, DealPurpose, RateType, BEACON, LTV, TDS, GDS, InsuranceType, PrincipalBalance, OccupancyType, AccountStatus, Closed_Date, DelinquencyBucket) VALUES (3648, '2014-07-04', 'AB', 'Refinance External', 'Fixed', 706, 80, 38.2, 13.93, 'Conv', 190260.47, 'Owner-Occupied', 'Open', '1900-01-00', 'Current');</v>
      </c>
    </row>
    <row r="3650" spans="1:16" x14ac:dyDescent="0.35">
      <c r="A3650" s="19">
        <v>3649</v>
      </c>
      <c r="B3650" s="18">
        <v>42356</v>
      </c>
      <c r="C3650" s="19" t="s">
        <v>58</v>
      </c>
      <c r="D3650" s="19" t="s">
        <v>52</v>
      </c>
      <c r="E3650" s="19" t="s">
        <v>40</v>
      </c>
      <c r="F3650" s="19">
        <v>802</v>
      </c>
      <c r="G3650" s="19">
        <v>63.22</v>
      </c>
      <c r="H3650" s="19">
        <v>28.49</v>
      </c>
      <c r="I3650" s="19">
        <v>28.28</v>
      </c>
      <c r="J3650" s="19" t="s">
        <v>54</v>
      </c>
      <c r="K3650" s="20">
        <v>341373.09</v>
      </c>
      <c r="L3650" s="20" t="s">
        <v>55</v>
      </c>
      <c r="M3650" s="20" t="s">
        <v>83</v>
      </c>
      <c r="N3650" s="26"/>
      <c r="O3650" s="20" t="s">
        <v>56</v>
      </c>
      <c r="P3650" t="str">
        <f t="shared" si="56"/>
        <v>INSERT INTO @DataTable (Deal, AdvanceDate, PROV, DealPurpose, RateType, BEACON, LTV, TDS, GDS, InsuranceType, PrincipalBalance, OccupancyType, AccountStatus, Closed_Date, DelinquencyBucket) VALUES (3649, '2015-12-18', 'BC', 'Refinance External', 'ARM', 802, 63.22, 28.49, 28.28, 'Conv', 341373.09, 'Owner-Occupied', 'Open', '1900-01-00', 'Current');</v>
      </c>
    </row>
    <row r="3651" spans="1:16" x14ac:dyDescent="0.35">
      <c r="A3651" s="22">
        <v>3650</v>
      </c>
      <c r="B3651" s="21">
        <v>42136</v>
      </c>
      <c r="C3651" s="22" t="s">
        <v>57</v>
      </c>
      <c r="D3651" s="22" t="s">
        <v>52</v>
      </c>
      <c r="E3651" s="22" t="s">
        <v>53</v>
      </c>
      <c r="F3651" s="22">
        <v>704</v>
      </c>
      <c r="G3651" s="22">
        <v>74.290000000000006</v>
      </c>
      <c r="H3651" s="22">
        <v>42.31</v>
      </c>
      <c r="I3651" s="22">
        <v>27.56</v>
      </c>
      <c r="J3651" s="22" t="s">
        <v>54</v>
      </c>
      <c r="K3651" s="23">
        <v>612196.79</v>
      </c>
      <c r="L3651" s="23" t="s">
        <v>55</v>
      </c>
      <c r="M3651" s="23" t="s">
        <v>83</v>
      </c>
      <c r="N3651" s="27"/>
      <c r="O3651" s="23" t="s">
        <v>56</v>
      </c>
      <c r="P3651" t="str">
        <f t="shared" ref="P3651:P3714" si="57">"INSERT INTO @DataTable (Deal, AdvanceDate, PROV, DealPurpose, RateType, BEACON, LTV, TDS, GDS, InsuranceType, PrincipalBalance, OccupancyType, AccountStatus, Closed_Date, DelinquencyBucket) VALUES (" &amp; A3651 &amp; ", " &amp; "'" &amp; TEXT(B3651, "yyyy-mm-dd") &amp; "', '" &amp; C3651 &amp; "', '" &amp; D3651 &amp; "', '" &amp; E3651 &amp; "', " &amp; F3651 &amp; ", " &amp; G3651 &amp; ", " &amp; H3651 &amp; ", " &amp; I3651 &amp; ", '" &amp; J3651 &amp; "', " &amp; K3651 &amp; ", '" &amp; L3651 &amp; "', '" &amp; M3651 &amp; "', '" &amp;TEXT(N3651, "yyyy-mm-dd") &amp; "', '" &amp; O3651 &amp; "');"</f>
        <v>INSERT INTO @DataTable (Deal, AdvanceDate, PROV, DealPurpose, RateType, BEACON, LTV, TDS, GDS, InsuranceType, PrincipalBalance, OccupancyType, AccountStatus, Closed_Date, DelinquencyBucket) VALUES (3650, '2015-05-12', 'ON', 'Refinance External', 'Fixed', 704, 74.29, 42.31, 27.56, 'Conv', 612196.79, 'Owner-Occupied', 'Open', '1900-01-00', 'Current');</v>
      </c>
    </row>
    <row r="3652" spans="1:16" x14ac:dyDescent="0.35">
      <c r="A3652" s="19">
        <v>3651</v>
      </c>
      <c r="B3652" s="18">
        <v>42334</v>
      </c>
      <c r="C3652" s="19" t="s">
        <v>57</v>
      </c>
      <c r="D3652" s="19" t="s">
        <v>59</v>
      </c>
      <c r="E3652" s="19" t="s">
        <v>40</v>
      </c>
      <c r="F3652" s="19">
        <v>831</v>
      </c>
      <c r="G3652" s="19">
        <v>45.63</v>
      </c>
      <c r="H3652" s="19">
        <v>19.579999999999998</v>
      </c>
      <c r="I3652" s="19">
        <v>18.05</v>
      </c>
      <c r="J3652" s="19" t="s">
        <v>54</v>
      </c>
      <c r="K3652" s="20">
        <v>0</v>
      </c>
      <c r="L3652" s="20" t="s">
        <v>55</v>
      </c>
      <c r="M3652" s="20" t="s">
        <v>84</v>
      </c>
      <c r="N3652" s="26">
        <v>42639</v>
      </c>
      <c r="O3652" s="20" t="s">
        <v>56</v>
      </c>
      <c r="P3652" t="str">
        <f t="shared" si="57"/>
        <v>INSERT INTO @DataTable (Deal, AdvanceDate, PROV, DealPurpose, RateType, BEACON, LTV, TDS, GDS, InsuranceType, PrincipalBalance, OccupancyType, AccountStatus, Closed_Date, DelinquencyBucket) VALUES (3651, '2015-11-26', 'ON', 'Transfer', 'ARM', 831, 45.63, 19.58, 18.05, 'Conv', 0, 'Owner-Occupied', 'Closed', '2016-09-26', 'Current');</v>
      </c>
    </row>
    <row r="3653" spans="1:16" x14ac:dyDescent="0.35">
      <c r="A3653" s="22">
        <v>3652</v>
      </c>
      <c r="B3653" s="21">
        <v>40997</v>
      </c>
      <c r="C3653" s="22" t="s">
        <v>57</v>
      </c>
      <c r="D3653" s="22" t="s">
        <v>61</v>
      </c>
      <c r="E3653" s="22" t="s">
        <v>53</v>
      </c>
      <c r="F3653" s="22">
        <v>736</v>
      </c>
      <c r="G3653" s="22">
        <v>94.12</v>
      </c>
      <c r="H3653" s="22">
        <v>39.479999999999997</v>
      </c>
      <c r="I3653" s="22">
        <v>31.8</v>
      </c>
      <c r="J3653" s="22" t="s">
        <v>60</v>
      </c>
      <c r="K3653" s="23">
        <v>0</v>
      </c>
      <c r="L3653" s="23" t="s">
        <v>55</v>
      </c>
      <c r="M3653" s="23" t="s">
        <v>84</v>
      </c>
      <c r="N3653" s="27">
        <v>42528</v>
      </c>
      <c r="O3653" s="23" t="s">
        <v>56</v>
      </c>
      <c r="P3653" t="str">
        <f t="shared" si="57"/>
        <v>INSERT INTO @DataTable (Deal, AdvanceDate, PROV, DealPurpose, RateType, BEACON, LTV, TDS, GDS, InsuranceType, PrincipalBalance, OccupancyType, AccountStatus, Closed_Date, DelinquencyBucket) VALUES (3652, '2012-03-29', 'ON', 'Purchase', 'Fixed', 736, 94.12, 39.48, 31.8, 'HiRatio', 0, 'Owner-Occupied', 'Closed', '2016-06-07', 'Current');</v>
      </c>
    </row>
    <row r="3654" spans="1:16" x14ac:dyDescent="0.35">
      <c r="A3654" s="19">
        <v>3653</v>
      </c>
      <c r="B3654" s="18">
        <v>42690</v>
      </c>
      <c r="C3654" s="19" t="s">
        <v>57</v>
      </c>
      <c r="D3654" s="19" t="s">
        <v>52</v>
      </c>
      <c r="E3654" s="19" t="s">
        <v>53</v>
      </c>
      <c r="F3654" s="19">
        <v>847</v>
      </c>
      <c r="G3654" s="19">
        <v>63.08</v>
      </c>
      <c r="H3654" s="19">
        <v>36.94</v>
      </c>
      <c r="I3654" s="19">
        <v>36.94</v>
      </c>
      <c r="J3654" s="19" t="s">
        <v>54</v>
      </c>
      <c r="K3654" s="20">
        <v>609789.05000000005</v>
      </c>
      <c r="L3654" s="20" t="s">
        <v>55</v>
      </c>
      <c r="M3654" s="20" t="s">
        <v>83</v>
      </c>
      <c r="N3654" s="26"/>
      <c r="O3654" s="20" t="s">
        <v>56</v>
      </c>
      <c r="P3654" t="str">
        <f t="shared" si="57"/>
        <v>INSERT INTO @DataTable (Deal, AdvanceDate, PROV, DealPurpose, RateType, BEACON, LTV, TDS, GDS, InsuranceType, PrincipalBalance, OccupancyType, AccountStatus, Closed_Date, DelinquencyBucket) VALUES (3653, '2016-11-16', 'ON', 'Refinance External', 'Fixed', 847, 63.08, 36.94, 36.94, 'Conv', 609789.05, 'Owner-Occupied', 'Open', '1900-01-00', 'Current');</v>
      </c>
    </row>
    <row r="3655" spans="1:16" x14ac:dyDescent="0.35">
      <c r="A3655" s="22">
        <v>3654</v>
      </c>
      <c r="B3655" s="21">
        <v>42283</v>
      </c>
      <c r="C3655" s="22" t="s">
        <v>58</v>
      </c>
      <c r="D3655" s="22" t="s">
        <v>52</v>
      </c>
      <c r="E3655" s="22" t="s">
        <v>53</v>
      </c>
      <c r="F3655" s="22">
        <v>807</v>
      </c>
      <c r="G3655" s="22">
        <v>65.33</v>
      </c>
      <c r="H3655" s="22">
        <v>38.270000000000003</v>
      </c>
      <c r="I3655" s="22">
        <v>37.74</v>
      </c>
      <c r="J3655" s="22" t="s">
        <v>54</v>
      </c>
      <c r="K3655" s="23">
        <v>236141.82</v>
      </c>
      <c r="L3655" s="23" t="s">
        <v>55</v>
      </c>
      <c r="M3655" s="23" t="s">
        <v>83</v>
      </c>
      <c r="N3655" s="27"/>
      <c r="O3655" s="23" t="s">
        <v>56</v>
      </c>
      <c r="P3655" t="str">
        <f t="shared" si="57"/>
        <v>INSERT INTO @DataTable (Deal, AdvanceDate, PROV, DealPurpose, RateType, BEACON, LTV, TDS, GDS, InsuranceType, PrincipalBalance, OccupancyType, AccountStatus, Closed_Date, DelinquencyBucket) VALUES (3654, '2015-10-06', 'BC', 'Refinance External', 'Fixed', 807, 65.33, 38.27, 37.74, 'Conv', 236141.82, 'Owner-Occupied', 'Open', '1900-01-00', 'Current');</v>
      </c>
    </row>
    <row r="3656" spans="1:16" x14ac:dyDescent="0.35">
      <c r="A3656" s="19">
        <v>3655</v>
      </c>
      <c r="B3656" s="18">
        <v>42390</v>
      </c>
      <c r="C3656" s="19" t="s">
        <v>57</v>
      </c>
      <c r="D3656" s="19" t="s">
        <v>61</v>
      </c>
      <c r="E3656" s="19" t="s">
        <v>40</v>
      </c>
      <c r="F3656" s="19">
        <v>707</v>
      </c>
      <c r="G3656" s="19">
        <v>89.63</v>
      </c>
      <c r="H3656" s="19">
        <v>30.23</v>
      </c>
      <c r="I3656" s="19">
        <v>19.940000000000001</v>
      </c>
      <c r="J3656" s="19" t="s">
        <v>60</v>
      </c>
      <c r="K3656" s="20">
        <v>522161.89</v>
      </c>
      <c r="L3656" s="20" t="s">
        <v>55</v>
      </c>
      <c r="M3656" s="20" t="s">
        <v>83</v>
      </c>
      <c r="N3656" s="26"/>
      <c r="O3656" s="20" t="s">
        <v>56</v>
      </c>
      <c r="P3656" t="str">
        <f t="shared" si="57"/>
        <v>INSERT INTO @DataTable (Deal, AdvanceDate, PROV, DealPurpose, RateType, BEACON, LTV, TDS, GDS, InsuranceType, PrincipalBalance, OccupancyType, AccountStatus, Closed_Date, DelinquencyBucket) VALUES (3655, '2016-01-21', 'ON', 'Purchase', 'ARM', 707, 89.63, 30.23, 19.94, 'HiRatio', 522161.89, 'Owner-Occupied', 'Open', '1900-01-00', 'Current');</v>
      </c>
    </row>
    <row r="3657" spans="1:16" x14ac:dyDescent="0.35">
      <c r="A3657" s="22">
        <v>3656</v>
      </c>
      <c r="B3657" s="21">
        <v>41871</v>
      </c>
      <c r="C3657" s="22" t="s">
        <v>57</v>
      </c>
      <c r="D3657" s="22" t="s">
        <v>61</v>
      </c>
      <c r="E3657" s="22" t="s">
        <v>40</v>
      </c>
      <c r="F3657" s="22">
        <v>688</v>
      </c>
      <c r="G3657" s="22">
        <v>93.68</v>
      </c>
      <c r="H3657" s="22">
        <v>31.57</v>
      </c>
      <c r="I3657" s="22">
        <v>31.1</v>
      </c>
      <c r="J3657" s="22" t="s">
        <v>60</v>
      </c>
      <c r="K3657" s="23">
        <v>419490.32</v>
      </c>
      <c r="L3657" s="23" t="s">
        <v>55</v>
      </c>
      <c r="M3657" s="23" t="s">
        <v>83</v>
      </c>
      <c r="N3657" s="27"/>
      <c r="O3657" s="23" t="s">
        <v>56</v>
      </c>
      <c r="P3657" t="str">
        <f t="shared" si="57"/>
        <v>INSERT INTO @DataTable (Deal, AdvanceDate, PROV, DealPurpose, RateType, BEACON, LTV, TDS, GDS, InsuranceType, PrincipalBalance, OccupancyType, AccountStatus, Closed_Date, DelinquencyBucket) VALUES (3656, '2014-08-20', 'ON', 'Purchase', 'ARM', 688, 93.68, 31.57, 31.1, 'HiRatio', 419490.32, 'Owner-Occupied', 'Open', '1900-01-00', 'Current');</v>
      </c>
    </row>
    <row r="3658" spans="1:16" x14ac:dyDescent="0.35">
      <c r="A3658" s="19">
        <v>3657</v>
      </c>
      <c r="B3658" s="18">
        <v>40627</v>
      </c>
      <c r="C3658" s="19" t="s">
        <v>57</v>
      </c>
      <c r="D3658" s="19" t="s">
        <v>61</v>
      </c>
      <c r="E3658" s="19" t="s">
        <v>53</v>
      </c>
      <c r="F3658" s="19">
        <v>695</v>
      </c>
      <c r="G3658" s="19">
        <v>95</v>
      </c>
      <c r="H3658" s="19">
        <v>40.159999999999997</v>
      </c>
      <c r="I3658" s="19">
        <v>23.44</v>
      </c>
      <c r="J3658" s="19" t="s">
        <v>60</v>
      </c>
      <c r="K3658" s="20">
        <v>0</v>
      </c>
      <c r="L3658" s="20" t="s">
        <v>55</v>
      </c>
      <c r="M3658" s="20" t="s">
        <v>84</v>
      </c>
      <c r="N3658" s="26">
        <v>42545</v>
      </c>
      <c r="O3658" s="20" t="s">
        <v>56</v>
      </c>
      <c r="P3658" t="str">
        <f t="shared" si="57"/>
        <v>INSERT INTO @DataTable (Deal, AdvanceDate, PROV, DealPurpose, RateType, BEACON, LTV, TDS, GDS, InsuranceType, PrincipalBalance, OccupancyType, AccountStatus, Closed_Date, DelinquencyBucket) VALUES (3657, '2011-03-25', 'ON', 'Purchase', 'Fixed', 695, 95, 40.16, 23.44, 'HiRatio', 0, 'Owner-Occupied', 'Closed', '2016-06-24', 'Current');</v>
      </c>
    </row>
    <row r="3659" spans="1:16" x14ac:dyDescent="0.35">
      <c r="A3659" s="22">
        <v>3658</v>
      </c>
      <c r="B3659" s="21">
        <v>41361</v>
      </c>
      <c r="C3659" s="22" t="s">
        <v>51</v>
      </c>
      <c r="D3659" s="22" t="s">
        <v>61</v>
      </c>
      <c r="E3659" s="22" t="s">
        <v>53</v>
      </c>
      <c r="F3659" s="22">
        <v>787</v>
      </c>
      <c r="G3659" s="22">
        <v>95</v>
      </c>
      <c r="H3659" s="22">
        <v>36.619999999999997</v>
      </c>
      <c r="I3659" s="22">
        <v>25.36</v>
      </c>
      <c r="J3659" s="22" t="s">
        <v>60</v>
      </c>
      <c r="K3659" s="23">
        <v>265327.02</v>
      </c>
      <c r="L3659" s="23" t="s">
        <v>55</v>
      </c>
      <c r="M3659" s="23" t="s">
        <v>83</v>
      </c>
      <c r="N3659" s="27"/>
      <c r="O3659" s="23" t="s">
        <v>56</v>
      </c>
      <c r="P3659" t="str">
        <f t="shared" si="57"/>
        <v>INSERT INTO @DataTable (Deal, AdvanceDate, PROV, DealPurpose, RateType, BEACON, LTV, TDS, GDS, InsuranceType, PrincipalBalance, OccupancyType, AccountStatus, Closed_Date, DelinquencyBucket) VALUES (3658, '2013-03-28', 'AB', 'Purchase', 'Fixed', 787, 95, 36.62, 25.36, 'HiRatio', 265327.02, 'Owner-Occupied', 'Open', '1900-01-00', 'Current');</v>
      </c>
    </row>
    <row r="3660" spans="1:16" x14ac:dyDescent="0.35">
      <c r="A3660" s="19">
        <v>3659</v>
      </c>
      <c r="B3660" s="18">
        <v>40690</v>
      </c>
      <c r="C3660" s="19" t="s">
        <v>57</v>
      </c>
      <c r="D3660" s="19" t="s">
        <v>61</v>
      </c>
      <c r="E3660" s="19" t="s">
        <v>53</v>
      </c>
      <c r="F3660" s="19">
        <v>791</v>
      </c>
      <c r="G3660" s="19">
        <v>95</v>
      </c>
      <c r="H3660" s="19">
        <v>41.69</v>
      </c>
      <c r="I3660" s="19">
        <v>41.49</v>
      </c>
      <c r="J3660" s="19" t="s">
        <v>60</v>
      </c>
      <c r="K3660" s="20">
        <v>0</v>
      </c>
      <c r="L3660" s="20" t="s">
        <v>55</v>
      </c>
      <c r="M3660" s="20" t="s">
        <v>84</v>
      </c>
      <c r="N3660" s="26">
        <v>41976</v>
      </c>
      <c r="O3660" s="20" t="s">
        <v>56</v>
      </c>
      <c r="P3660" t="str">
        <f t="shared" si="57"/>
        <v>INSERT INTO @DataTable (Deal, AdvanceDate, PROV, DealPurpose, RateType, BEACON, LTV, TDS, GDS, InsuranceType, PrincipalBalance, OccupancyType, AccountStatus, Closed_Date, DelinquencyBucket) VALUES (3659, '2011-05-27', 'ON', 'Purchase', 'Fixed', 791, 95, 41.69, 41.49, 'HiRatio', 0, 'Owner-Occupied', 'Closed', '2014-12-03', 'Current');</v>
      </c>
    </row>
    <row r="3661" spans="1:16" x14ac:dyDescent="0.35">
      <c r="A3661" s="22">
        <v>3660</v>
      </c>
      <c r="B3661" s="21">
        <v>42674</v>
      </c>
      <c r="C3661" s="22" t="s">
        <v>57</v>
      </c>
      <c r="D3661" s="22" t="s">
        <v>61</v>
      </c>
      <c r="E3661" s="22" t="s">
        <v>40</v>
      </c>
      <c r="F3661" s="22">
        <v>872</v>
      </c>
      <c r="G3661" s="22">
        <v>86.67</v>
      </c>
      <c r="H3661" s="22">
        <v>38.659999999999997</v>
      </c>
      <c r="I3661" s="22">
        <v>17.3</v>
      </c>
      <c r="J3661" s="22" t="s">
        <v>60</v>
      </c>
      <c r="K3661" s="23">
        <v>330287.65000000002</v>
      </c>
      <c r="L3661" s="23" t="s">
        <v>66</v>
      </c>
      <c r="M3661" s="23" t="s">
        <v>83</v>
      </c>
      <c r="N3661" s="27"/>
      <c r="O3661" s="23" t="s">
        <v>56</v>
      </c>
      <c r="P3661" t="str">
        <f t="shared" si="57"/>
        <v>INSERT INTO @DataTable (Deal, AdvanceDate, PROV, DealPurpose, RateType, BEACON, LTV, TDS, GDS, InsuranceType, PrincipalBalance, OccupancyType, AccountStatus, Closed_Date, DelinquencyBucket) VALUES (3660, '2016-10-31', 'ON', 'Purchase', 'ARM', 872, 86.67, 38.66, 17.3, 'HiRatio', 330287.65, 'Second Home', 'Open', '1900-01-00', 'Current');</v>
      </c>
    </row>
    <row r="3662" spans="1:16" x14ac:dyDescent="0.35">
      <c r="A3662" s="19">
        <v>3661</v>
      </c>
      <c r="B3662" s="18">
        <v>41295</v>
      </c>
      <c r="C3662" s="19" t="s">
        <v>51</v>
      </c>
      <c r="D3662" s="19" t="s">
        <v>61</v>
      </c>
      <c r="E3662" s="19" t="s">
        <v>53</v>
      </c>
      <c r="F3662" s="19">
        <v>699</v>
      </c>
      <c r="G3662" s="19">
        <v>90</v>
      </c>
      <c r="H3662" s="19">
        <v>27.34</v>
      </c>
      <c r="I3662" s="19">
        <v>23.44</v>
      </c>
      <c r="J3662" s="19" t="s">
        <v>60</v>
      </c>
      <c r="K3662" s="20">
        <v>214007.3</v>
      </c>
      <c r="L3662" s="20" t="s">
        <v>55</v>
      </c>
      <c r="M3662" s="20" t="s">
        <v>83</v>
      </c>
      <c r="N3662" s="26"/>
      <c r="O3662" s="20" t="s">
        <v>56</v>
      </c>
      <c r="P3662" t="str">
        <f t="shared" si="57"/>
        <v>INSERT INTO @DataTable (Deal, AdvanceDate, PROV, DealPurpose, RateType, BEACON, LTV, TDS, GDS, InsuranceType, PrincipalBalance, OccupancyType, AccountStatus, Closed_Date, DelinquencyBucket) VALUES (3661, '2013-01-21', 'AB', 'Purchase', 'Fixed', 699, 90, 27.34, 23.44, 'HiRatio', 214007.3, 'Owner-Occupied', 'Open', '1900-01-00', 'Current');</v>
      </c>
    </row>
    <row r="3663" spans="1:16" x14ac:dyDescent="0.35">
      <c r="A3663" s="22">
        <v>3662</v>
      </c>
      <c r="B3663" s="21">
        <v>40897</v>
      </c>
      <c r="C3663" s="22" t="s">
        <v>57</v>
      </c>
      <c r="D3663" s="22" t="s">
        <v>52</v>
      </c>
      <c r="E3663" s="22" t="s">
        <v>40</v>
      </c>
      <c r="F3663" s="22">
        <v>768</v>
      </c>
      <c r="G3663" s="22">
        <v>85</v>
      </c>
      <c r="H3663" s="22">
        <v>38.229999999999997</v>
      </c>
      <c r="I3663" s="22">
        <v>22.52</v>
      </c>
      <c r="J3663" s="22" t="s">
        <v>60</v>
      </c>
      <c r="K3663" s="23">
        <v>180221.02</v>
      </c>
      <c r="L3663" s="23" t="s">
        <v>55</v>
      </c>
      <c r="M3663" s="23" t="s">
        <v>83</v>
      </c>
      <c r="N3663" s="27"/>
      <c r="O3663" s="23" t="s">
        <v>56</v>
      </c>
      <c r="P3663" t="str">
        <f t="shared" si="57"/>
        <v>INSERT INTO @DataTable (Deal, AdvanceDate, PROV, DealPurpose, RateType, BEACON, LTV, TDS, GDS, InsuranceType, PrincipalBalance, OccupancyType, AccountStatus, Closed_Date, DelinquencyBucket) VALUES (3662, '2011-12-20', 'ON', 'Refinance External', 'ARM', 768, 85, 38.23, 22.52, 'HiRatio', 180221.02, 'Owner-Occupied', 'Open', '1900-01-00', 'Current');</v>
      </c>
    </row>
    <row r="3664" spans="1:16" x14ac:dyDescent="0.35">
      <c r="A3664" s="19">
        <v>3663</v>
      </c>
      <c r="B3664" s="18">
        <v>41117</v>
      </c>
      <c r="C3664" s="19" t="s">
        <v>57</v>
      </c>
      <c r="D3664" s="19" t="s">
        <v>61</v>
      </c>
      <c r="E3664" s="19" t="s">
        <v>53</v>
      </c>
      <c r="F3664" s="19">
        <v>664</v>
      </c>
      <c r="G3664" s="19">
        <v>90</v>
      </c>
      <c r="H3664" s="19">
        <v>33.83</v>
      </c>
      <c r="I3664" s="19">
        <v>24.66</v>
      </c>
      <c r="J3664" s="19" t="s">
        <v>60</v>
      </c>
      <c r="K3664" s="20">
        <v>0</v>
      </c>
      <c r="L3664" s="20" t="s">
        <v>55</v>
      </c>
      <c r="M3664" s="20" t="s">
        <v>84</v>
      </c>
      <c r="N3664" s="26">
        <v>42198</v>
      </c>
      <c r="O3664" s="20" t="s">
        <v>56</v>
      </c>
      <c r="P3664" t="str">
        <f t="shared" si="57"/>
        <v>INSERT INTO @DataTable (Deal, AdvanceDate, PROV, DealPurpose, RateType, BEACON, LTV, TDS, GDS, InsuranceType, PrincipalBalance, OccupancyType, AccountStatus, Closed_Date, DelinquencyBucket) VALUES (3663, '2012-07-27', 'ON', 'Purchase', 'Fixed', 664, 90, 33.83, 24.66, 'HiRatio', 0, 'Owner-Occupied', 'Closed', '2015-07-13', 'Current');</v>
      </c>
    </row>
    <row r="3665" spans="1:16" x14ac:dyDescent="0.35">
      <c r="A3665" s="22">
        <v>3664</v>
      </c>
      <c r="B3665" s="21">
        <v>42405</v>
      </c>
      <c r="C3665" s="22" t="s">
        <v>57</v>
      </c>
      <c r="D3665" s="22" t="s">
        <v>61</v>
      </c>
      <c r="E3665" s="22" t="s">
        <v>53</v>
      </c>
      <c r="F3665" s="22">
        <v>697</v>
      </c>
      <c r="G3665" s="22">
        <v>78.989999999999995</v>
      </c>
      <c r="H3665" s="22">
        <v>33.17</v>
      </c>
      <c r="I3665" s="22">
        <v>33.17</v>
      </c>
      <c r="J3665" s="22" t="s">
        <v>54</v>
      </c>
      <c r="K3665" s="23">
        <v>273775.24</v>
      </c>
      <c r="L3665" s="23" t="s">
        <v>55</v>
      </c>
      <c r="M3665" s="23" t="s">
        <v>83</v>
      </c>
      <c r="N3665" s="27"/>
      <c r="O3665" s="23" t="s">
        <v>56</v>
      </c>
      <c r="P3665" t="str">
        <f t="shared" si="57"/>
        <v>INSERT INTO @DataTable (Deal, AdvanceDate, PROV, DealPurpose, RateType, BEACON, LTV, TDS, GDS, InsuranceType, PrincipalBalance, OccupancyType, AccountStatus, Closed_Date, DelinquencyBucket) VALUES (3664, '2016-02-05', 'ON', 'Purchase', 'Fixed', 697, 78.99, 33.17, 33.17, 'Conv', 273775.24, 'Owner-Occupied', 'Open', '1900-01-00', 'Current');</v>
      </c>
    </row>
    <row r="3666" spans="1:16" x14ac:dyDescent="0.35">
      <c r="A3666" s="19">
        <v>3665</v>
      </c>
      <c r="B3666" s="18">
        <v>42087</v>
      </c>
      <c r="C3666" s="19" t="s">
        <v>57</v>
      </c>
      <c r="D3666" s="19" t="s">
        <v>59</v>
      </c>
      <c r="E3666" s="19" t="s">
        <v>53</v>
      </c>
      <c r="F3666" s="19">
        <v>770</v>
      </c>
      <c r="G3666" s="19">
        <v>54.24</v>
      </c>
      <c r="H3666" s="19">
        <v>30.21</v>
      </c>
      <c r="I3666" s="19">
        <v>18.440000000000001</v>
      </c>
      <c r="J3666" s="19" t="s">
        <v>54</v>
      </c>
      <c r="K3666" s="20">
        <v>0</v>
      </c>
      <c r="L3666" s="20" t="s">
        <v>55</v>
      </c>
      <c r="M3666" s="20" t="s">
        <v>84</v>
      </c>
      <c r="N3666" s="26">
        <v>42129</v>
      </c>
      <c r="O3666" s="20" t="s">
        <v>56</v>
      </c>
      <c r="P3666" t="str">
        <f t="shared" si="57"/>
        <v>INSERT INTO @DataTable (Deal, AdvanceDate, PROV, DealPurpose, RateType, BEACON, LTV, TDS, GDS, InsuranceType, PrincipalBalance, OccupancyType, AccountStatus, Closed_Date, DelinquencyBucket) VALUES (3665, '2015-03-24', 'ON', 'Transfer', 'Fixed', 770, 54.24, 30.21, 18.44, 'Conv', 0, 'Owner-Occupied', 'Closed', '2015-05-05', 'Current');</v>
      </c>
    </row>
    <row r="3667" spans="1:16" x14ac:dyDescent="0.35">
      <c r="A3667" s="22">
        <v>3666</v>
      </c>
      <c r="B3667" s="21">
        <v>42122</v>
      </c>
      <c r="C3667" s="22" t="s">
        <v>57</v>
      </c>
      <c r="D3667" s="22" t="s">
        <v>61</v>
      </c>
      <c r="E3667" s="22" t="s">
        <v>40</v>
      </c>
      <c r="F3667" s="22">
        <v>0</v>
      </c>
      <c r="G3667" s="22">
        <v>75</v>
      </c>
      <c r="H3667" s="22">
        <v>36.35</v>
      </c>
      <c r="I3667" s="22">
        <v>17.89</v>
      </c>
      <c r="J3667" s="22" t="s">
        <v>54</v>
      </c>
      <c r="K3667" s="23">
        <v>522113.16</v>
      </c>
      <c r="L3667" s="23" t="s">
        <v>62</v>
      </c>
      <c r="M3667" s="23" t="s">
        <v>83</v>
      </c>
      <c r="N3667" s="27"/>
      <c r="O3667" s="23" t="s">
        <v>56</v>
      </c>
      <c r="P3667" t="str">
        <f t="shared" si="57"/>
        <v>INSERT INTO @DataTable (Deal, AdvanceDate, PROV, DealPurpose, RateType, BEACON, LTV, TDS, GDS, InsuranceType, PrincipalBalance, OccupancyType, AccountStatus, Closed_Date, DelinquencyBucket) VALUES (3666, '2015-04-28', 'ON', 'Purchase', 'ARM', 0, 75, 36.35, 17.89, 'Conv', 522113.16, 'Rental', 'Open', '1900-01-00', 'Current');</v>
      </c>
    </row>
    <row r="3668" spans="1:16" x14ac:dyDescent="0.35">
      <c r="A3668" s="19">
        <v>3667</v>
      </c>
      <c r="B3668" s="18">
        <v>41607</v>
      </c>
      <c r="C3668" s="19" t="s">
        <v>57</v>
      </c>
      <c r="D3668" s="19" t="s">
        <v>52</v>
      </c>
      <c r="E3668" s="19" t="s">
        <v>40</v>
      </c>
      <c r="F3668" s="19">
        <v>703</v>
      </c>
      <c r="G3668" s="19">
        <v>70.510000000000005</v>
      </c>
      <c r="H3668" s="19">
        <v>25.56</v>
      </c>
      <c r="I3668" s="19">
        <v>22.94</v>
      </c>
      <c r="J3668" s="19" t="s">
        <v>54</v>
      </c>
      <c r="K3668" s="20">
        <v>243861.26</v>
      </c>
      <c r="L3668" s="20" t="s">
        <v>55</v>
      </c>
      <c r="M3668" s="20" t="s">
        <v>83</v>
      </c>
      <c r="N3668" s="26"/>
      <c r="O3668" s="20" t="s">
        <v>56</v>
      </c>
      <c r="P3668" t="str">
        <f t="shared" si="57"/>
        <v>INSERT INTO @DataTable (Deal, AdvanceDate, PROV, DealPurpose, RateType, BEACON, LTV, TDS, GDS, InsuranceType, PrincipalBalance, OccupancyType, AccountStatus, Closed_Date, DelinquencyBucket) VALUES (3667, '2013-11-29', 'ON', 'Refinance External', 'ARM', 703, 70.51, 25.56, 22.94, 'Conv', 243861.26, 'Owner-Occupied', 'Open', '1900-01-00', 'Current');</v>
      </c>
    </row>
    <row r="3669" spans="1:16" x14ac:dyDescent="0.35">
      <c r="A3669" s="22">
        <v>3668</v>
      </c>
      <c r="B3669" s="21">
        <v>41831</v>
      </c>
      <c r="C3669" s="22" t="s">
        <v>58</v>
      </c>
      <c r="D3669" s="22" t="s">
        <v>61</v>
      </c>
      <c r="E3669" s="22" t="s">
        <v>53</v>
      </c>
      <c r="F3669" s="22">
        <v>762</v>
      </c>
      <c r="G3669" s="22">
        <v>90</v>
      </c>
      <c r="H3669" s="22">
        <v>38.86</v>
      </c>
      <c r="I3669" s="22">
        <v>36.11</v>
      </c>
      <c r="J3669" s="22" t="s">
        <v>60</v>
      </c>
      <c r="K3669" s="23">
        <v>146579.44</v>
      </c>
      <c r="L3669" s="23" t="s">
        <v>55</v>
      </c>
      <c r="M3669" s="23" t="s">
        <v>83</v>
      </c>
      <c r="N3669" s="27"/>
      <c r="O3669" s="23" t="s">
        <v>56</v>
      </c>
      <c r="P3669" t="str">
        <f t="shared" si="57"/>
        <v>INSERT INTO @DataTable (Deal, AdvanceDate, PROV, DealPurpose, RateType, BEACON, LTV, TDS, GDS, InsuranceType, PrincipalBalance, OccupancyType, AccountStatus, Closed_Date, DelinquencyBucket) VALUES (3668, '2014-07-11', 'BC', 'Purchase', 'Fixed', 762, 90, 38.86, 36.11, 'HiRatio', 146579.44, 'Owner-Occupied', 'Open', '1900-01-00', 'Current');</v>
      </c>
    </row>
    <row r="3670" spans="1:16" x14ac:dyDescent="0.35">
      <c r="A3670" s="19">
        <v>3669</v>
      </c>
      <c r="B3670" s="18">
        <v>41375</v>
      </c>
      <c r="C3670" s="19" t="s">
        <v>57</v>
      </c>
      <c r="D3670" s="19" t="s">
        <v>61</v>
      </c>
      <c r="E3670" s="19" t="s">
        <v>53</v>
      </c>
      <c r="F3670" s="19">
        <v>682</v>
      </c>
      <c r="G3670" s="19">
        <v>92</v>
      </c>
      <c r="H3670" s="19">
        <v>31.86</v>
      </c>
      <c r="I3670" s="19">
        <v>23.34</v>
      </c>
      <c r="J3670" s="19" t="s">
        <v>60</v>
      </c>
      <c r="K3670" s="20">
        <v>0</v>
      </c>
      <c r="L3670" s="20" t="s">
        <v>55</v>
      </c>
      <c r="M3670" s="20" t="s">
        <v>84</v>
      </c>
      <c r="N3670" s="26">
        <v>42360</v>
      </c>
      <c r="O3670" s="20" t="s">
        <v>56</v>
      </c>
      <c r="P3670" t="str">
        <f t="shared" si="57"/>
        <v>INSERT INTO @DataTable (Deal, AdvanceDate, PROV, DealPurpose, RateType, BEACON, LTV, TDS, GDS, InsuranceType, PrincipalBalance, OccupancyType, AccountStatus, Closed_Date, DelinquencyBucket) VALUES (3669, '2013-04-11', 'ON', 'Purchase', 'Fixed', 682, 92, 31.86, 23.34, 'HiRatio', 0, 'Owner-Occupied', 'Closed', '2015-12-22', 'Current');</v>
      </c>
    </row>
    <row r="3671" spans="1:16" x14ac:dyDescent="0.35">
      <c r="A3671" s="22">
        <v>3670</v>
      </c>
      <c r="B3671" s="21">
        <v>42671</v>
      </c>
      <c r="C3671" s="22" t="s">
        <v>57</v>
      </c>
      <c r="D3671" s="22" t="s">
        <v>61</v>
      </c>
      <c r="E3671" s="22" t="s">
        <v>53</v>
      </c>
      <c r="F3671" s="22">
        <v>769</v>
      </c>
      <c r="G3671" s="22">
        <v>83.87</v>
      </c>
      <c r="H3671" s="22">
        <v>33.6</v>
      </c>
      <c r="I3671" s="22">
        <v>33.22</v>
      </c>
      <c r="J3671" s="22" t="s">
        <v>60</v>
      </c>
      <c r="K3671" s="23">
        <v>262865.37</v>
      </c>
      <c r="L3671" s="23" t="s">
        <v>55</v>
      </c>
      <c r="M3671" s="23" t="s">
        <v>83</v>
      </c>
      <c r="N3671" s="27"/>
      <c r="O3671" s="23" t="s">
        <v>56</v>
      </c>
      <c r="P3671" t="str">
        <f t="shared" si="57"/>
        <v>INSERT INTO @DataTable (Deal, AdvanceDate, PROV, DealPurpose, RateType, BEACON, LTV, TDS, GDS, InsuranceType, PrincipalBalance, OccupancyType, AccountStatus, Closed_Date, DelinquencyBucket) VALUES (3670, '2016-10-28', 'ON', 'Purchase', 'Fixed', 769, 83.87, 33.6, 33.22, 'HiRatio', 262865.37, 'Owner-Occupied', 'Open', '1900-01-00', 'Current');</v>
      </c>
    </row>
    <row r="3672" spans="1:16" x14ac:dyDescent="0.35">
      <c r="A3672" s="19">
        <v>3671</v>
      </c>
      <c r="B3672" s="18">
        <v>42495</v>
      </c>
      <c r="C3672" s="19" t="s">
        <v>57</v>
      </c>
      <c r="D3672" s="19" t="s">
        <v>75</v>
      </c>
      <c r="E3672" s="19" t="s">
        <v>53</v>
      </c>
      <c r="F3672" s="19">
        <v>689</v>
      </c>
      <c r="G3672" s="19">
        <v>95</v>
      </c>
      <c r="H3672" s="19">
        <v>30.73</v>
      </c>
      <c r="I3672" s="19">
        <v>29.68</v>
      </c>
      <c r="J3672" s="19" t="s">
        <v>60</v>
      </c>
      <c r="K3672" s="20">
        <v>154709.18</v>
      </c>
      <c r="L3672" s="20" t="s">
        <v>55</v>
      </c>
      <c r="M3672" s="20" t="s">
        <v>83</v>
      </c>
      <c r="N3672" s="26"/>
      <c r="O3672" s="20" t="s">
        <v>56</v>
      </c>
      <c r="P3672" t="str">
        <f t="shared" si="57"/>
        <v>INSERT INTO @DataTable (Deal, AdvanceDate, PROV, DealPurpose, RateType, BEACON, LTV, TDS, GDS, InsuranceType, PrincipalBalance, OccupancyType, AccountStatus, Closed_Date, DelinquencyBucket) VALUES (3671, '2016-05-05', 'ON', 'Port Decrease', 'Fixed', 689, 95, 30.73, 29.68, 'HiRatio', 154709.18, 'Owner-Occupied', 'Open', '1900-01-00', 'Current');</v>
      </c>
    </row>
    <row r="3673" spans="1:16" x14ac:dyDescent="0.35">
      <c r="A3673" s="22">
        <v>3672</v>
      </c>
      <c r="B3673" s="21">
        <v>42282</v>
      </c>
      <c r="C3673" s="22" t="s">
        <v>57</v>
      </c>
      <c r="D3673" s="22" t="s">
        <v>52</v>
      </c>
      <c r="E3673" s="22" t="s">
        <v>40</v>
      </c>
      <c r="F3673" s="22">
        <v>789</v>
      </c>
      <c r="G3673" s="22">
        <v>41.33</v>
      </c>
      <c r="H3673" s="22">
        <v>25.21</v>
      </c>
      <c r="I3673" s="22">
        <v>24.74</v>
      </c>
      <c r="J3673" s="22" t="s">
        <v>54</v>
      </c>
      <c r="K3673" s="23">
        <v>360188.79</v>
      </c>
      <c r="L3673" s="23" t="s">
        <v>55</v>
      </c>
      <c r="M3673" s="23" t="s">
        <v>83</v>
      </c>
      <c r="N3673" s="27"/>
      <c r="O3673" s="23" t="s">
        <v>56</v>
      </c>
      <c r="P3673" t="str">
        <f t="shared" si="57"/>
        <v>INSERT INTO @DataTable (Deal, AdvanceDate, PROV, DealPurpose, RateType, BEACON, LTV, TDS, GDS, InsuranceType, PrincipalBalance, OccupancyType, AccountStatus, Closed_Date, DelinquencyBucket) VALUES (3672, '2015-10-05', 'ON', 'Refinance External', 'ARM', 789, 41.33, 25.21, 24.74, 'Conv', 360188.79, 'Owner-Occupied', 'Open', '1900-01-00', 'Current');</v>
      </c>
    </row>
    <row r="3674" spans="1:16" x14ac:dyDescent="0.35">
      <c r="A3674" s="19">
        <v>3673</v>
      </c>
      <c r="B3674" s="18">
        <v>41880</v>
      </c>
      <c r="C3674" s="19" t="s">
        <v>51</v>
      </c>
      <c r="D3674" s="19" t="s">
        <v>61</v>
      </c>
      <c r="E3674" s="19" t="s">
        <v>53</v>
      </c>
      <c r="F3674" s="19">
        <v>764</v>
      </c>
      <c r="G3674" s="19">
        <v>95</v>
      </c>
      <c r="H3674" s="19">
        <v>22.56</v>
      </c>
      <c r="I3674" s="19">
        <v>17.059999999999999</v>
      </c>
      <c r="J3674" s="19" t="s">
        <v>60</v>
      </c>
      <c r="K3674" s="20">
        <v>196423.5</v>
      </c>
      <c r="L3674" s="20" t="s">
        <v>55</v>
      </c>
      <c r="M3674" s="20" t="s">
        <v>83</v>
      </c>
      <c r="N3674" s="26"/>
      <c r="O3674" s="20" t="s">
        <v>56</v>
      </c>
      <c r="P3674" t="str">
        <f t="shared" si="57"/>
        <v>INSERT INTO @DataTable (Deal, AdvanceDate, PROV, DealPurpose, RateType, BEACON, LTV, TDS, GDS, InsuranceType, PrincipalBalance, OccupancyType, AccountStatus, Closed_Date, DelinquencyBucket) VALUES (3673, '2014-08-29', 'AB', 'Purchase', 'Fixed', 764, 95, 22.56, 17.06, 'HiRatio', 196423.5, 'Owner-Occupied', 'Open', '1900-01-00', 'Current');</v>
      </c>
    </row>
    <row r="3675" spans="1:16" x14ac:dyDescent="0.35">
      <c r="A3675" s="22">
        <v>3674</v>
      </c>
      <c r="B3675" s="21">
        <v>42236</v>
      </c>
      <c r="C3675" s="22" t="s">
        <v>57</v>
      </c>
      <c r="D3675" s="22" t="s">
        <v>61</v>
      </c>
      <c r="E3675" s="22" t="s">
        <v>40</v>
      </c>
      <c r="F3675" s="22">
        <v>737</v>
      </c>
      <c r="G3675" s="22">
        <v>80</v>
      </c>
      <c r="H3675" s="22">
        <v>34.090000000000003</v>
      </c>
      <c r="I3675" s="22">
        <v>28.19</v>
      </c>
      <c r="J3675" s="22" t="s">
        <v>54</v>
      </c>
      <c r="K3675" s="23">
        <v>640446.5</v>
      </c>
      <c r="L3675" s="23" t="s">
        <v>55</v>
      </c>
      <c r="M3675" s="23" t="s">
        <v>83</v>
      </c>
      <c r="N3675" s="27"/>
      <c r="O3675" s="23" t="s">
        <v>56</v>
      </c>
      <c r="P3675" t="str">
        <f t="shared" si="57"/>
        <v>INSERT INTO @DataTable (Deal, AdvanceDate, PROV, DealPurpose, RateType, BEACON, LTV, TDS, GDS, InsuranceType, PrincipalBalance, OccupancyType, AccountStatus, Closed_Date, DelinquencyBucket) VALUES (3674, '2015-08-20', 'ON', 'Purchase', 'ARM', 737, 80, 34.09, 28.19, 'Conv', 640446.5, 'Owner-Occupied', 'Open', '1900-01-00', 'Current');</v>
      </c>
    </row>
    <row r="3676" spans="1:16" x14ac:dyDescent="0.35">
      <c r="A3676" s="19">
        <v>3675</v>
      </c>
      <c r="B3676" s="18">
        <v>42048</v>
      </c>
      <c r="C3676" s="19" t="s">
        <v>51</v>
      </c>
      <c r="D3676" s="19" t="s">
        <v>52</v>
      </c>
      <c r="E3676" s="19" t="s">
        <v>53</v>
      </c>
      <c r="F3676" s="19">
        <v>733</v>
      </c>
      <c r="G3676" s="19">
        <v>80</v>
      </c>
      <c r="H3676" s="19">
        <v>38.159999999999997</v>
      </c>
      <c r="I3676" s="19">
        <v>33.43</v>
      </c>
      <c r="J3676" s="19" t="s">
        <v>54</v>
      </c>
      <c r="K3676" s="20">
        <v>191336.41</v>
      </c>
      <c r="L3676" s="20" t="s">
        <v>55</v>
      </c>
      <c r="M3676" s="20" t="s">
        <v>83</v>
      </c>
      <c r="N3676" s="26"/>
      <c r="O3676" s="20" t="s">
        <v>56</v>
      </c>
      <c r="P3676" t="str">
        <f t="shared" si="57"/>
        <v>INSERT INTO @DataTable (Deal, AdvanceDate, PROV, DealPurpose, RateType, BEACON, LTV, TDS, GDS, InsuranceType, PrincipalBalance, OccupancyType, AccountStatus, Closed_Date, DelinquencyBucket) VALUES (3675, '2015-02-13', 'AB', 'Refinance External', 'Fixed', 733, 80, 38.16, 33.43, 'Conv', 191336.41, 'Owner-Occupied', 'Open', '1900-01-00', 'Current');</v>
      </c>
    </row>
    <row r="3677" spans="1:16" x14ac:dyDescent="0.35">
      <c r="A3677" s="22">
        <v>3676</v>
      </c>
      <c r="B3677" s="21">
        <v>41957</v>
      </c>
      <c r="C3677" s="22" t="s">
        <v>63</v>
      </c>
      <c r="D3677" s="22" t="s">
        <v>61</v>
      </c>
      <c r="E3677" s="22" t="s">
        <v>40</v>
      </c>
      <c r="F3677" s="22">
        <v>762</v>
      </c>
      <c r="G3677" s="22">
        <v>95</v>
      </c>
      <c r="H3677" s="22">
        <v>32.020000000000003</v>
      </c>
      <c r="I3677" s="22">
        <v>31.34</v>
      </c>
      <c r="J3677" s="22" t="s">
        <v>60</v>
      </c>
      <c r="K3677" s="23">
        <v>159692.57999999999</v>
      </c>
      <c r="L3677" s="23" t="s">
        <v>55</v>
      </c>
      <c r="M3677" s="23" t="s">
        <v>83</v>
      </c>
      <c r="N3677" s="27"/>
      <c r="O3677" s="23" t="s">
        <v>56</v>
      </c>
      <c r="P3677" t="str">
        <f t="shared" si="57"/>
        <v>INSERT INTO @DataTable (Deal, AdvanceDate, PROV, DealPurpose, RateType, BEACON, LTV, TDS, GDS, InsuranceType, PrincipalBalance, OccupancyType, AccountStatus, Closed_Date, DelinquencyBucket) VALUES (3676, '2014-11-14', 'SK', 'Purchase', 'ARM', 762, 95, 32.02, 31.34, 'HiRatio', 159692.58, 'Owner-Occupied', 'Open', '1900-01-00', 'Current');</v>
      </c>
    </row>
    <row r="3678" spans="1:16" x14ac:dyDescent="0.35">
      <c r="A3678" s="19">
        <v>3677</v>
      </c>
      <c r="B3678" s="18">
        <v>41991</v>
      </c>
      <c r="C3678" s="19" t="s">
        <v>57</v>
      </c>
      <c r="D3678" s="19" t="s">
        <v>61</v>
      </c>
      <c r="E3678" s="19" t="s">
        <v>40</v>
      </c>
      <c r="F3678" s="19">
        <v>772</v>
      </c>
      <c r="G3678" s="19">
        <v>75</v>
      </c>
      <c r="H3678" s="19">
        <v>36.53</v>
      </c>
      <c r="I3678" s="19">
        <v>21.61</v>
      </c>
      <c r="J3678" s="19" t="s">
        <v>54</v>
      </c>
      <c r="K3678" s="20">
        <v>0</v>
      </c>
      <c r="L3678" s="20" t="s">
        <v>55</v>
      </c>
      <c r="M3678" s="20" t="s">
        <v>84</v>
      </c>
      <c r="N3678" s="26">
        <v>42612</v>
      </c>
      <c r="O3678" s="20" t="s">
        <v>56</v>
      </c>
      <c r="P3678" t="str">
        <f t="shared" si="57"/>
        <v>INSERT INTO @DataTable (Deal, AdvanceDate, PROV, DealPurpose, RateType, BEACON, LTV, TDS, GDS, InsuranceType, PrincipalBalance, OccupancyType, AccountStatus, Closed_Date, DelinquencyBucket) VALUES (3677, '2014-12-18', 'ON', 'Purchase', 'ARM', 772, 75, 36.53, 21.61, 'Conv', 0, 'Owner-Occupied', 'Closed', '2016-08-30', 'Current');</v>
      </c>
    </row>
    <row r="3679" spans="1:16" x14ac:dyDescent="0.35">
      <c r="A3679" s="22">
        <v>3678</v>
      </c>
      <c r="B3679" s="21">
        <v>41060</v>
      </c>
      <c r="C3679" s="22" t="s">
        <v>57</v>
      </c>
      <c r="D3679" s="22" t="s">
        <v>61</v>
      </c>
      <c r="E3679" s="22" t="s">
        <v>53</v>
      </c>
      <c r="F3679" s="22">
        <v>722</v>
      </c>
      <c r="G3679" s="22">
        <v>80</v>
      </c>
      <c r="H3679" s="22">
        <v>37.75</v>
      </c>
      <c r="I3679" s="22">
        <v>14.77</v>
      </c>
      <c r="J3679" s="22" t="s">
        <v>54</v>
      </c>
      <c r="K3679" s="23">
        <v>265448.49</v>
      </c>
      <c r="L3679" s="23" t="s">
        <v>55</v>
      </c>
      <c r="M3679" s="23" t="s">
        <v>83</v>
      </c>
      <c r="N3679" s="27"/>
      <c r="O3679" s="23" t="s">
        <v>56</v>
      </c>
      <c r="P3679" t="str">
        <f t="shared" si="57"/>
        <v>INSERT INTO @DataTable (Deal, AdvanceDate, PROV, DealPurpose, RateType, BEACON, LTV, TDS, GDS, InsuranceType, PrincipalBalance, OccupancyType, AccountStatus, Closed_Date, DelinquencyBucket) VALUES (3678, '2012-05-31', 'ON', 'Purchase', 'Fixed', 722, 80, 37.75, 14.77, 'Conv', 265448.49, 'Owner-Occupied', 'Open', '1900-01-00', 'Current');</v>
      </c>
    </row>
    <row r="3680" spans="1:16" x14ac:dyDescent="0.35">
      <c r="A3680" s="19">
        <v>3679</v>
      </c>
      <c r="B3680" s="18">
        <v>41562</v>
      </c>
      <c r="C3680" s="19" t="s">
        <v>51</v>
      </c>
      <c r="D3680" s="19" t="s">
        <v>61</v>
      </c>
      <c r="E3680" s="19" t="s">
        <v>53</v>
      </c>
      <c r="F3680" s="19">
        <v>693</v>
      </c>
      <c r="G3680" s="19">
        <v>94.4</v>
      </c>
      <c r="H3680" s="19">
        <v>39.11</v>
      </c>
      <c r="I3680" s="19">
        <v>37.04</v>
      </c>
      <c r="J3680" s="19" t="s">
        <v>60</v>
      </c>
      <c r="K3680" s="20">
        <v>277058.49</v>
      </c>
      <c r="L3680" s="20" t="s">
        <v>55</v>
      </c>
      <c r="M3680" s="20" t="s">
        <v>83</v>
      </c>
      <c r="N3680" s="26"/>
      <c r="O3680" s="20" t="s">
        <v>56</v>
      </c>
      <c r="P3680" t="str">
        <f t="shared" si="57"/>
        <v>INSERT INTO @DataTable (Deal, AdvanceDate, PROV, DealPurpose, RateType, BEACON, LTV, TDS, GDS, InsuranceType, PrincipalBalance, OccupancyType, AccountStatus, Closed_Date, DelinquencyBucket) VALUES (3679, '2013-10-15', 'AB', 'Purchase', 'Fixed', 693, 94.4, 39.11, 37.04, 'HiRatio', 277058.49, 'Owner-Occupied', 'Open', '1900-01-00', 'Current');</v>
      </c>
    </row>
    <row r="3681" spans="1:16" x14ac:dyDescent="0.35">
      <c r="A3681" s="22">
        <v>3680</v>
      </c>
      <c r="B3681" s="21">
        <v>41043</v>
      </c>
      <c r="C3681" s="22" t="s">
        <v>57</v>
      </c>
      <c r="D3681" s="22" t="s">
        <v>61</v>
      </c>
      <c r="E3681" s="22" t="s">
        <v>53</v>
      </c>
      <c r="F3681" s="22">
        <v>766</v>
      </c>
      <c r="G3681" s="22">
        <v>94.87</v>
      </c>
      <c r="H3681" s="22">
        <v>41.58</v>
      </c>
      <c r="I3681" s="22">
        <v>34.880000000000003</v>
      </c>
      <c r="J3681" s="22" t="s">
        <v>60</v>
      </c>
      <c r="K3681" s="23">
        <v>0</v>
      </c>
      <c r="L3681" s="23" t="s">
        <v>55</v>
      </c>
      <c r="M3681" s="23" t="s">
        <v>84</v>
      </c>
      <c r="N3681" s="27">
        <v>41963</v>
      </c>
      <c r="O3681" s="23" t="s">
        <v>56</v>
      </c>
      <c r="P3681" t="str">
        <f t="shared" si="57"/>
        <v>INSERT INTO @DataTable (Deal, AdvanceDate, PROV, DealPurpose, RateType, BEACON, LTV, TDS, GDS, InsuranceType, PrincipalBalance, OccupancyType, AccountStatus, Closed_Date, DelinquencyBucket) VALUES (3680, '2012-05-14', 'ON', 'Purchase', 'Fixed', 766, 94.87, 41.58, 34.88, 'HiRatio', 0, 'Owner-Occupied', 'Closed', '2014-11-20', 'Current');</v>
      </c>
    </row>
    <row r="3682" spans="1:16" x14ac:dyDescent="0.35">
      <c r="A3682" s="19">
        <v>3681</v>
      </c>
      <c r="B3682" s="18">
        <v>41907</v>
      </c>
      <c r="C3682" s="19" t="s">
        <v>51</v>
      </c>
      <c r="D3682" s="19" t="s">
        <v>61</v>
      </c>
      <c r="E3682" s="19" t="s">
        <v>40</v>
      </c>
      <c r="F3682" s="19">
        <v>740</v>
      </c>
      <c r="G3682" s="19">
        <v>80</v>
      </c>
      <c r="H3682" s="19">
        <v>37.86</v>
      </c>
      <c r="I3682" s="19">
        <v>13.3</v>
      </c>
      <c r="J3682" s="19" t="s">
        <v>54</v>
      </c>
      <c r="K3682" s="20">
        <v>199161.03</v>
      </c>
      <c r="L3682" s="20" t="s">
        <v>55</v>
      </c>
      <c r="M3682" s="20" t="s">
        <v>83</v>
      </c>
      <c r="N3682" s="26"/>
      <c r="O3682" s="20" t="s">
        <v>56</v>
      </c>
      <c r="P3682" t="str">
        <f t="shared" si="57"/>
        <v>INSERT INTO @DataTable (Deal, AdvanceDate, PROV, DealPurpose, RateType, BEACON, LTV, TDS, GDS, InsuranceType, PrincipalBalance, OccupancyType, AccountStatus, Closed_Date, DelinquencyBucket) VALUES (3681, '2014-09-25', 'AB', 'Purchase', 'ARM', 740, 80, 37.86, 13.3, 'Conv', 199161.03, 'Owner-Occupied', 'Open', '1900-01-00', 'Current');</v>
      </c>
    </row>
    <row r="3683" spans="1:16" x14ac:dyDescent="0.35">
      <c r="A3683" s="22">
        <v>3682</v>
      </c>
      <c r="B3683" s="21">
        <v>41058</v>
      </c>
      <c r="C3683" s="22" t="s">
        <v>51</v>
      </c>
      <c r="D3683" s="22" t="s">
        <v>61</v>
      </c>
      <c r="E3683" s="22" t="s">
        <v>53</v>
      </c>
      <c r="F3683" s="22">
        <v>705</v>
      </c>
      <c r="G3683" s="22">
        <v>95</v>
      </c>
      <c r="H3683" s="22">
        <v>38.869999999999997</v>
      </c>
      <c r="I3683" s="22">
        <v>27.81</v>
      </c>
      <c r="J3683" s="22" t="s">
        <v>60</v>
      </c>
      <c r="K3683" s="23">
        <v>0</v>
      </c>
      <c r="L3683" s="23" t="s">
        <v>55</v>
      </c>
      <c r="M3683" s="23" t="s">
        <v>84</v>
      </c>
      <c r="N3683" s="27">
        <v>42187</v>
      </c>
      <c r="O3683" s="23" t="s">
        <v>56</v>
      </c>
      <c r="P3683" t="str">
        <f t="shared" si="57"/>
        <v>INSERT INTO @DataTable (Deal, AdvanceDate, PROV, DealPurpose, RateType, BEACON, LTV, TDS, GDS, InsuranceType, PrincipalBalance, OccupancyType, AccountStatus, Closed_Date, DelinquencyBucket) VALUES (3682, '2012-05-29', 'AB', 'Purchase', 'Fixed', 705, 95, 38.87, 27.81, 'HiRatio', 0, 'Owner-Occupied', 'Closed', '2015-07-02', 'Current');</v>
      </c>
    </row>
    <row r="3684" spans="1:16" x14ac:dyDescent="0.35">
      <c r="A3684" s="19">
        <v>3683</v>
      </c>
      <c r="B3684" s="18">
        <v>41243</v>
      </c>
      <c r="C3684" s="19" t="s">
        <v>51</v>
      </c>
      <c r="D3684" s="19" t="s">
        <v>61</v>
      </c>
      <c r="E3684" s="19" t="s">
        <v>53</v>
      </c>
      <c r="F3684" s="19">
        <v>731</v>
      </c>
      <c r="G3684" s="19">
        <v>90</v>
      </c>
      <c r="H3684" s="19">
        <v>43.68</v>
      </c>
      <c r="I3684" s="19">
        <v>23.82</v>
      </c>
      <c r="J3684" s="19" t="s">
        <v>60</v>
      </c>
      <c r="K3684" s="20">
        <v>0</v>
      </c>
      <c r="L3684" s="20" t="s">
        <v>55</v>
      </c>
      <c r="M3684" s="20" t="s">
        <v>84</v>
      </c>
      <c r="N3684" s="26">
        <v>42297</v>
      </c>
      <c r="O3684" s="20" t="s">
        <v>56</v>
      </c>
      <c r="P3684" t="str">
        <f t="shared" si="57"/>
        <v>INSERT INTO @DataTable (Deal, AdvanceDate, PROV, DealPurpose, RateType, BEACON, LTV, TDS, GDS, InsuranceType, PrincipalBalance, OccupancyType, AccountStatus, Closed_Date, DelinquencyBucket) VALUES (3683, '2012-11-30', 'AB', 'Purchase', 'Fixed', 731, 90, 43.68, 23.82, 'HiRatio', 0, 'Owner-Occupied', 'Closed', '2015-10-20', 'Current');</v>
      </c>
    </row>
    <row r="3685" spans="1:16" x14ac:dyDescent="0.35">
      <c r="A3685" s="22">
        <v>3684</v>
      </c>
      <c r="B3685" s="21">
        <v>41610</v>
      </c>
      <c r="C3685" s="22" t="s">
        <v>51</v>
      </c>
      <c r="D3685" s="22" t="s">
        <v>61</v>
      </c>
      <c r="E3685" s="22" t="s">
        <v>53</v>
      </c>
      <c r="F3685" s="22">
        <v>787</v>
      </c>
      <c r="G3685" s="22">
        <v>95</v>
      </c>
      <c r="H3685" s="22">
        <v>42.56</v>
      </c>
      <c r="I3685" s="22">
        <v>31.06</v>
      </c>
      <c r="J3685" s="22" t="s">
        <v>60</v>
      </c>
      <c r="K3685" s="23">
        <v>206315</v>
      </c>
      <c r="L3685" s="23" t="s">
        <v>55</v>
      </c>
      <c r="M3685" s="23" t="s">
        <v>83</v>
      </c>
      <c r="N3685" s="27"/>
      <c r="O3685" s="23" t="s">
        <v>56</v>
      </c>
      <c r="P3685" t="str">
        <f t="shared" si="57"/>
        <v>INSERT INTO @DataTable (Deal, AdvanceDate, PROV, DealPurpose, RateType, BEACON, LTV, TDS, GDS, InsuranceType, PrincipalBalance, OccupancyType, AccountStatus, Closed_Date, DelinquencyBucket) VALUES (3684, '2013-12-02', 'AB', 'Purchase', 'Fixed', 787, 95, 42.56, 31.06, 'HiRatio', 206315, 'Owner-Occupied', 'Open', '1900-01-00', 'Current');</v>
      </c>
    </row>
    <row r="3686" spans="1:16" x14ac:dyDescent="0.35">
      <c r="A3686" s="19">
        <v>3685</v>
      </c>
      <c r="B3686" s="18">
        <v>42551</v>
      </c>
      <c r="C3686" s="19" t="s">
        <v>57</v>
      </c>
      <c r="D3686" s="19" t="s">
        <v>61</v>
      </c>
      <c r="E3686" s="19" t="s">
        <v>53</v>
      </c>
      <c r="F3686" s="19">
        <v>683</v>
      </c>
      <c r="G3686" s="19">
        <v>88.17</v>
      </c>
      <c r="H3686" s="19">
        <v>42.63</v>
      </c>
      <c r="I3686" s="19">
        <v>38.94</v>
      </c>
      <c r="J3686" s="19" t="s">
        <v>60</v>
      </c>
      <c r="K3686" s="20">
        <v>495274.2</v>
      </c>
      <c r="L3686" s="20" t="s">
        <v>55</v>
      </c>
      <c r="M3686" s="20" t="s">
        <v>83</v>
      </c>
      <c r="N3686" s="26"/>
      <c r="O3686" s="20" t="s">
        <v>56</v>
      </c>
      <c r="P3686" t="str">
        <f t="shared" si="57"/>
        <v>INSERT INTO @DataTable (Deal, AdvanceDate, PROV, DealPurpose, RateType, BEACON, LTV, TDS, GDS, InsuranceType, PrincipalBalance, OccupancyType, AccountStatus, Closed_Date, DelinquencyBucket) VALUES (3685, '2016-06-30', 'ON', 'Purchase', 'Fixed', 683, 88.17, 42.63, 38.94, 'HiRatio', 495274.2, 'Owner-Occupied', 'Open', '1900-01-00', 'Current');</v>
      </c>
    </row>
    <row r="3687" spans="1:16" x14ac:dyDescent="0.35">
      <c r="A3687" s="22">
        <v>3686</v>
      </c>
      <c r="B3687" s="21">
        <v>42223</v>
      </c>
      <c r="C3687" s="22" t="s">
        <v>57</v>
      </c>
      <c r="D3687" s="22" t="s">
        <v>61</v>
      </c>
      <c r="E3687" s="22" t="s">
        <v>53</v>
      </c>
      <c r="F3687" s="22">
        <v>695</v>
      </c>
      <c r="G3687" s="22">
        <v>95</v>
      </c>
      <c r="H3687" s="22">
        <v>32.340000000000003</v>
      </c>
      <c r="I3687" s="22">
        <v>23.18</v>
      </c>
      <c r="J3687" s="22" t="s">
        <v>60</v>
      </c>
      <c r="K3687" s="23">
        <v>256718.93</v>
      </c>
      <c r="L3687" s="23" t="s">
        <v>55</v>
      </c>
      <c r="M3687" s="23" t="s">
        <v>83</v>
      </c>
      <c r="N3687" s="27"/>
      <c r="O3687" s="23" t="s">
        <v>56</v>
      </c>
      <c r="P3687" t="str">
        <f t="shared" si="57"/>
        <v>INSERT INTO @DataTable (Deal, AdvanceDate, PROV, DealPurpose, RateType, BEACON, LTV, TDS, GDS, InsuranceType, PrincipalBalance, OccupancyType, AccountStatus, Closed_Date, DelinquencyBucket) VALUES (3686, '2015-08-07', 'ON', 'Purchase', 'Fixed', 695, 95, 32.34, 23.18, 'HiRatio', 256718.93, 'Owner-Occupied', 'Open', '1900-01-00', 'Current');</v>
      </c>
    </row>
    <row r="3688" spans="1:16" x14ac:dyDescent="0.35">
      <c r="A3688" s="19">
        <v>3687</v>
      </c>
      <c r="B3688" s="18">
        <v>42017</v>
      </c>
      <c r="C3688" s="19" t="s">
        <v>58</v>
      </c>
      <c r="D3688" s="19" t="s">
        <v>52</v>
      </c>
      <c r="E3688" s="19" t="s">
        <v>40</v>
      </c>
      <c r="F3688" s="19">
        <v>762</v>
      </c>
      <c r="G3688" s="19">
        <v>72</v>
      </c>
      <c r="H3688" s="19">
        <v>20.99</v>
      </c>
      <c r="I3688" s="19">
        <v>15.72</v>
      </c>
      <c r="J3688" s="19" t="s">
        <v>54</v>
      </c>
      <c r="K3688" s="20">
        <v>113946.52</v>
      </c>
      <c r="L3688" s="20" t="s">
        <v>55</v>
      </c>
      <c r="M3688" s="20" t="s">
        <v>83</v>
      </c>
      <c r="N3688" s="26"/>
      <c r="O3688" s="20" t="s">
        <v>56</v>
      </c>
      <c r="P3688" t="str">
        <f t="shared" si="57"/>
        <v>INSERT INTO @DataTable (Deal, AdvanceDate, PROV, DealPurpose, RateType, BEACON, LTV, TDS, GDS, InsuranceType, PrincipalBalance, OccupancyType, AccountStatus, Closed_Date, DelinquencyBucket) VALUES (3687, '2015-01-13', 'BC', 'Refinance External', 'ARM', 762, 72, 20.99, 15.72, 'Conv', 113946.52, 'Owner-Occupied', 'Open', '1900-01-00', 'Current');</v>
      </c>
    </row>
    <row r="3689" spans="1:16" x14ac:dyDescent="0.35">
      <c r="A3689" s="22">
        <v>3688</v>
      </c>
      <c r="B3689" s="21">
        <v>42153</v>
      </c>
      <c r="C3689" s="22" t="s">
        <v>57</v>
      </c>
      <c r="D3689" s="22" t="s">
        <v>61</v>
      </c>
      <c r="E3689" s="22" t="s">
        <v>53</v>
      </c>
      <c r="F3689" s="22">
        <v>771</v>
      </c>
      <c r="G3689" s="22">
        <v>95</v>
      </c>
      <c r="H3689" s="22">
        <v>22.62</v>
      </c>
      <c r="I3689" s="22">
        <v>18.21</v>
      </c>
      <c r="J3689" s="22" t="s">
        <v>60</v>
      </c>
      <c r="K3689" s="23">
        <v>400091.31</v>
      </c>
      <c r="L3689" s="23" t="s">
        <v>55</v>
      </c>
      <c r="M3689" s="23" t="s">
        <v>83</v>
      </c>
      <c r="N3689" s="27"/>
      <c r="O3689" s="23" t="s">
        <v>56</v>
      </c>
      <c r="P3689" t="str">
        <f t="shared" si="57"/>
        <v>INSERT INTO @DataTable (Deal, AdvanceDate, PROV, DealPurpose, RateType, BEACON, LTV, TDS, GDS, InsuranceType, PrincipalBalance, OccupancyType, AccountStatus, Closed_Date, DelinquencyBucket) VALUES (3688, '2015-05-29', 'ON', 'Purchase', 'Fixed', 771, 95, 22.62, 18.21, 'HiRatio', 400091.31, 'Owner-Occupied', 'Open', '1900-01-00', 'Current');</v>
      </c>
    </row>
    <row r="3690" spans="1:16" x14ac:dyDescent="0.35">
      <c r="A3690" s="19">
        <v>3689</v>
      </c>
      <c r="B3690" s="18">
        <v>41807</v>
      </c>
      <c r="C3690" s="19" t="s">
        <v>51</v>
      </c>
      <c r="D3690" s="19" t="s">
        <v>61</v>
      </c>
      <c r="E3690" s="19" t="s">
        <v>53</v>
      </c>
      <c r="F3690" s="19">
        <v>664</v>
      </c>
      <c r="G3690" s="19">
        <v>95</v>
      </c>
      <c r="H3690" s="19">
        <v>25.78</v>
      </c>
      <c r="I3690" s="19">
        <v>13.42</v>
      </c>
      <c r="J3690" s="19" t="s">
        <v>60</v>
      </c>
      <c r="K3690" s="20">
        <v>229402.77</v>
      </c>
      <c r="L3690" s="20" t="s">
        <v>55</v>
      </c>
      <c r="M3690" s="20" t="s">
        <v>83</v>
      </c>
      <c r="N3690" s="26"/>
      <c r="O3690" s="20" t="s">
        <v>56</v>
      </c>
      <c r="P3690" t="str">
        <f t="shared" si="57"/>
        <v>INSERT INTO @DataTable (Deal, AdvanceDate, PROV, DealPurpose, RateType, BEACON, LTV, TDS, GDS, InsuranceType, PrincipalBalance, OccupancyType, AccountStatus, Closed_Date, DelinquencyBucket) VALUES (3689, '2014-06-17', 'AB', 'Purchase', 'Fixed', 664, 95, 25.78, 13.42, 'HiRatio', 229402.77, 'Owner-Occupied', 'Open', '1900-01-00', 'Current');</v>
      </c>
    </row>
    <row r="3691" spans="1:16" x14ac:dyDescent="0.35">
      <c r="A3691" s="22">
        <v>3690</v>
      </c>
      <c r="B3691" s="21">
        <v>42443</v>
      </c>
      <c r="C3691" s="22" t="s">
        <v>57</v>
      </c>
      <c r="D3691" s="22" t="s">
        <v>59</v>
      </c>
      <c r="E3691" s="22" t="s">
        <v>53</v>
      </c>
      <c r="F3691" s="22">
        <v>790</v>
      </c>
      <c r="G3691" s="22">
        <v>56</v>
      </c>
      <c r="H3691" s="22">
        <v>27.99</v>
      </c>
      <c r="I3691" s="22">
        <v>24.95</v>
      </c>
      <c r="J3691" s="22" t="s">
        <v>54</v>
      </c>
      <c r="K3691" s="23">
        <v>313718.65000000002</v>
      </c>
      <c r="L3691" s="23" t="s">
        <v>55</v>
      </c>
      <c r="M3691" s="23" t="s">
        <v>83</v>
      </c>
      <c r="N3691" s="27"/>
      <c r="O3691" s="23" t="s">
        <v>56</v>
      </c>
      <c r="P3691" t="str">
        <f t="shared" si="57"/>
        <v>INSERT INTO @DataTable (Deal, AdvanceDate, PROV, DealPurpose, RateType, BEACON, LTV, TDS, GDS, InsuranceType, PrincipalBalance, OccupancyType, AccountStatus, Closed_Date, DelinquencyBucket) VALUES (3690, '2016-03-14', 'ON', 'Transfer', 'Fixed', 790, 56, 27.99, 24.95, 'Conv', 313718.65, 'Owner-Occupied', 'Open', '1900-01-00', 'Current');</v>
      </c>
    </row>
    <row r="3692" spans="1:16" x14ac:dyDescent="0.35">
      <c r="A3692" s="19">
        <v>3691</v>
      </c>
      <c r="B3692" s="18">
        <v>41705</v>
      </c>
      <c r="C3692" s="19" t="s">
        <v>57</v>
      </c>
      <c r="D3692" s="19" t="s">
        <v>52</v>
      </c>
      <c r="E3692" s="19" t="s">
        <v>53</v>
      </c>
      <c r="F3692" s="19">
        <v>691</v>
      </c>
      <c r="G3692" s="19">
        <v>80</v>
      </c>
      <c r="H3692" s="19">
        <v>34.15</v>
      </c>
      <c r="I3692" s="19">
        <v>24.92</v>
      </c>
      <c r="J3692" s="19" t="s">
        <v>54</v>
      </c>
      <c r="K3692" s="20">
        <v>0</v>
      </c>
      <c r="L3692" s="20" t="s">
        <v>55</v>
      </c>
      <c r="M3692" s="20" t="s">
        <v>84</v>
      </c>
      <c r="N3692" s="26">
        <v>42185</v>
      </c>
      <c r="O3692" s="20" t="s">
        <v>56</v>
      </c>
      <c r="P3692" t="str">
        <f t="shared" si="57"/>
        <v>INSERT INTO @DataTable (Deal, AdvanceDate, PROV, DealPurpose, RateType, BEACON, LTV, TDS, GDS, InsuranceType, PrincipalBalance, OccupancyType, AccountStatus, Closed_Date, DelinquencyBucket) VALUES (3691, '2014-03-07', 'ON', 'Refinance External', 'Fixed', 691, 80, 34.15, 24.92, 'Conv', 0, 'Owner-Occupied', 'Closed', '2015-06-30', 'Current');</v>
      </c>
    </row>
    <row r="3693" spans="1:16" x14ac:dyDescent="0.35">
      <c r="A3693" s="22">
        <v>3692</v>
      </c>
      <c r="B3693" s="21">
        <v>40997</v>
      </c>
      <c r="C3693" s="22" t="s">
        <v>57</v>
      </c>
      <c r="D3693" s="22" t="s">
        <v>61</v>
      </c>
      <c r="E3693" s="22" t="s">
        <v>53</v>
      </c>
      <c r="F3693" s="22">
        <v>800</v>
      </c>
      <c r="G3693" s="22">
        <v>80</v>
      </c>
      <c r="H3693" s="22">
        <v>42.53</v>
      </c>
      <c r="I3693" s="22">
        <v>21.69</v>
      </c>
      <c r="J3693" s="22" t="s">
        <v>54</v>
      </c>
      <c r="K3693" s="23">
        <v>0</v>
      </c>
      <c r="L3693" s="23" t="s">
        <v>55</v>
      </c>
      <c r="M3693" s="23" t="s">
        <v>84</v>
      </c>
      <c r="N3693" s="27">
        <v>42261</v>
      </c>
      <c r="O3693" s="23" t="s">
        <v>56</v>
      </c>
      <c r="P3693" t="str">
        <f t="shared" si="57"/>
        <v>INSERT INTO @DataTable (Deal, AdvanceDate, PROV, DealPurpose, RateType, BEACON, LTV, TDS, GDS, InsuranceType, PrincipalBalance, OccupancyType, AccountStatus, Closed_Date, DelinquencyBucket) VALUES (3692, '2012-03-29', 'ON', 'Purchase', 'Fixed', 800, 80, 42.53, 21.69, 'Conv', 0, 'Owner-Occupied', 'Closed', '2015-09-14', 'Current');</v>
      </c>
    </row>
    <row r="3694" spans="1:16" x14ac:dyDescent="0.35">
      <c r="A3694" s="19">
        <v>3693</v>
      </c>
      <c r="B3694" s="18">
        <v>42201</v>
      </c>
      <c r="C3694" s="19" t="s">
        <v>57</v>
      </c>
      <c r="D3694" s="19" t="s">
        <v>61</v>
      </c>
      <c r="E3694" s="19" t="s">
        <v>53</v>
      </c>
      <c r="F3694" s="19">
        <v>812</v>
      </c>
      <c r="G3694" s="19">
        <v>80</v>
      </c>
      <c r="H3694" s="19">
        <v>39.549999999999997</v>
      </c>
      <c r="I3694" s="19">
        <v>9.67</v>
      </c>
      <c r="J3694" s="19" t="s">
        <v>54</v>
      </c>
      <c r="K3694" s="20">
        <v>239438.53</v>
      </c>
      <c r="L3694" s="20" t="s">
        <v>66</v>
      </c>
      <c r="M3694" s="20" t="s">
        <v>83</v>
      </c>
      <c r="N3694" s="26"/>
      <c r="O3694" s="20" t="s">
        <v>56</v>
      </c>
      <c r="P3694" t="str">
        <f t="shared" si="57"/>
        <v>INSERT INTO @DataTable (Deal, AdvanceDate, PROV, DealPurpose, RateType, BEACON, LTV, TDS, GDS, InsuranceType, PrincipalBalance, OccupancyType, AccountStatus, Closed_Date, DelinquencyBucket) VALUES (3693, '2015-07-16', 'ON', 'Purchase', 'Fixed', 812, 80, 39.55, 9.67, 'Conv', 239438.53, 'Second Home', 'Open', '1900-01-00', 'Current');</v>
      </c>
    </row>
    <row r="3695" spans="1:16" x14ac:dyDescent="0.35">
      <c r="A3695" s="22">
        <v>3694</v>
      </c>
      <c r="B3695" s="21">
        <v>42349</v>
      </c>
      <c r="C3695" s="22" t="s">
        <v>57</v>
      </c>
      <c r="D3695" s="22" t="s">
        <v>52</v>
      </c>
      <c r="E3695" s="22" t="s">
        <v>40</v>
      </c>
      <c r="F3695" s="22">
        <v>819</v>
      </c>
      <c r="G3695" s="22">
        <v>64.400000000000006</v>
      </c>
      <c r="H3695" s="22">
        <v>16.649999999999999</v>
      </c>
      <c r="I3695" s="22">
        <v>16.489999999999998</v>
      </c>
      <c r="J3695" s="22" t="s">
        <v>54</v>
      </c>
      <c r="K3695" s="23">
        <v>0</v>
      </c>
      <c r="L3695" s="23" t="s">
        <v>55</v>
      </c>
      <c r="M3695" s="23" t="s">
        <v>84</v>
      </c>
      <c r="N3695" s="27">
        <v>42397</v>
      </c>
      <c r="O3695" s="23" t="s">
        <v>56</v>
      </c>
      <c r="P3695" t="str">
        <f t="shared" si="57"/>
        <v>INSERT INTO @DataTable (Deal, AdvanceDate, PROV, DealPurpose, RateType, BEACON, LTV, TDS, GDS, InsuranceType, PrincipalBalance, OccupancyType, AccountStatus, Closed_Date, DelinquencyBucket) VALUES (3694, '2015-12-11', 'ON', 'Refinance External', 'ARM', 819, 64.4, 16.65, 16.49, 'Conv', 0, 'Owner-Occupied', 'Closed', '2016-01-28', 'Current');</v>
      </c>
    </row>
    <row r="3696" spans="1:16" x14ac:dyDescent="0.35">
      <c r="A3696" s="19">
        <v>3695</v>
      </c>
      <c r="B3696" s="18">
        <v>42718</v>
      </c>
      <c r="C3696" s="19" t="s">
        <v>57</v>
      </c>
      <c r="D3696" s="19" t="s">
        <v>61</v>
      </c>
      <c r="E3696" s="19" t="s">
        <v>53</v>
      </c>
      <c r="F3696" s="19">
        <v>834</v>
      </c>
      <c r="G3696" s="19">
        <v>85</v>
      </c>
      <c r="H3696" s="19">
        <v>37.01</v>
      </c>
      <c r="I3696" s="19">
        <v>28.02</v>
      </c>
      <c r="J3696" s="19" t="s">
        <v>60</v>
      </c>
      <c r="K3696" s="20">
        <v>357583.17</v>
      </c>
      <c r="L3696" s="20" t="s">
        <v>55</v>
      </c>
      <c r="M3696" s="20" t="s">
        <v>83</v>
      </c>
      <c r="N3696" s="26"/>
      <c r="O3696" s="20" t="s">
        <v>56</v>
      </c>
      <c r="P3696" t="str">
        <f t="shared" si="57"/>
        <v>INSERT INTO @DataTable (Deal, AdvanceDate, PROV, DealPurpose, RateType, BEACON, LTV, TDS, GDS, InsuranceType, PrincipalBalance, OccupancyType, AccountStatus, Closed_Date, DelinquencyBucket) VALUES (3695, '2016-12-14', 'ON', 'Purchase', 'Fixed', 834, 85, 37.01, 28.02, 'HiRatio', 357583.17, 'Owner-Occupied', 'Open', '1900-01-00', 'Current');</v>
      </c>
    </row>
    <row r="3697" spans="1:16" x14ac:dyDescent="0.35">
      <c r="A3697" s="22">
        <v>3696</v>
      </c>
      <c r="B3697" s="21">
        <v>41781</v>
      </c>
      <c r="C3697" s="22" t="s">
        <v>57</v>
      </c>
      <c r="D3697" s="22" t="s">
        <v>52</v>
      </c>
      <c r="E3697" s="22" t="s">
        <v>53</v>
      </c>
      <c r="F3697" s="22">
        <v>750</v>
      </c>
      <c r="G3697" s="22">
        <v>80</v>
      </c>
      <c r="H3697" s="22">
        <v>38.950000000000003</v>
      </c>
      <c r="I3697" s="22">
        <v>35.6</v>
      </c>
      <c r="J3697" s="22" t="s">
        <v>54</v>
      </c>
      <c r="K3697" s="23">
        <v>201950.52</v>
      </c>
      <c r="L3697" s="23" t="s">
        <v>55</v>
      </c>
      <c r="M3697" s="23" t="s">
        <v>83</v>
      </c>
      <c r="N3697" s="27"/>
      <c r="O3697" s="23" t="s">
        <v>56</v>
      </c>
      <c r="P3697" t="str">
        <f t="shared" si="57"/>
        <v>INSERT INTO @DataTable (Deal, AdvanceDate, PROV, DealPurpose, RateType, BEACON, LTV, TDS, GDS, InsuranceType, PrincipalBalance, OccupancyType, AccountStatus, Closed_Date, DelinquencyBucket) VALUES (3696, '2014-05-22', 'ON', 'Refinance External', 'Fixed', 750, 80, 38.95, 35.6, 'Conv', 201950.52, 'Owner-Occupied', 'Open', '1900-01-00', 'Current');</v>
      </c>
    </row>
    <row r="3698" spans="1:16" x14ac:dyDescent="0.35">
      <c r="A3698" s="19">
        <v>3697</v>
      </c>
      <c r="B3698" s="18">
        <v>41562</v>
      </c>
      <c r="C3698" s="19" t="s">
        <v>51</v>
      </c>
      <c r="D3698" s="19" t="s">
        <v>61</v>
      </c>
      <c r="E3698" s="19" t="s">
        <v>53</v>
      </c>
      <c r="F3698" s="19">
        <v>628</v>
      </c>
      <c r="G3698" s="19">
        <v>95</v>
      </c>
      <c r="H3698" s="19">
        <v>34.049999999999997</v>
      </c>
      <c r="I3698" s="19">
        <v>32.85</v>
      </c>
      <c r="J3698" s="19" t="s">
        <v>60</v>
      </c>
      <c r="K3698" s="20">
        <v>317555.21000000002</v>
      </c>
      <c r="L3698" s="20" t="s">
        <v>55</v>
      </c>
      <c r="M3698" s="20" t="s">
        <v>83</v>
      </c>
      <c r="N3698" s="26"/>
      <c r="O3698" s="20" t="s">
        <v>56</v>
      </c>
      <c r="P3698" t="str">
        <f t="shared" si="57"/>
        <v>INSERT INTO @DataTable (Deal, AdvanceDate, PROV, DealPurpose, RateType, BEACON, LTV, TDS, GDS, InsuranceType, PrincipalBalance, OccupancyType, AccountStatus, Closed_Date, DelinquencyBucket) VALUES (3697, '2013-10-15', 'AB', 'Purchase', 'Fixed', 628, 95, 34.05, 32.85, 'HiRatio', 317555.21, 'Owner-Occupied', 'Open', '1900-01-00', 'Current');</v>
      </c>
    </row>
    <row r="3699" spans="1:16" x14ac:dyDescent="0.35">
      <c r="A3699" s="22">
        <v>3698</v>
      </c>
      <c r="B3699" s="21">
        <v>40998</v>
      </c>
      <c r="C3699" s="22" t="s">
        <v>57</v>
      </c>
      <c r="D3699" s="22" t="s">
        <v>61</v>
      </c>
      <c r="E3699" s="22" t="s">
        <v>53</v>
      </c>
      <c r="F3699" s="22">
        <v>783</v>
      </c>
      <c r="G3699" s="22">
        <v>80</v>
      </c>
      <c r="H3699" s="22">
        <v>12.02</v>
      </c>
      <c r="I3699" s="22">
        <v>9.82</v>
      </c>
      <c r="J3699" s="22" t="s">
        <v>54</v>
      </c>
      <c r="K3699" s="23">
        <v>103169.15</v>
      </c>
      <c r="L3699" s="23" t="s">
        <v>55</v>
      </c>
      <c r="M3699" s="23" t="s">
        <v>83</v>
      </c>
      <c r="N3699" s="27"/>
      <c r="O3699" s="23" t="s">
        <v>56</v>
      </c>
      <c r="P3699" t="str">
        <f t="shared" si="57"/>
        <v>INSERT INTO @DataTable (Deal, AdvanceDate, PROV, DealPurpose, RateType, BEACON, LTV, TDS, GDS, InsuranceType, PrincipalBalance, OccupancyType, AccountStatus, Closed_Date, DelinquencyBucket) VALUES (3698, '2012-03-30', 'ON', 'Purchase', 'Fixed', 783, 80, 12.02, 9.82, 'Conv', 103169.15, 'Owner-Occupied', 'Open', '1900-01-00', 'Current');</v>
      </c>
    </row>
    <row r="3700" spans="1:16" x14ac:dyDescent="0.35">
      <c r="A3700" s="19">
        <v>3699</v>
      </c>
      <c r="B3700" s="18">
        <v>40935</v>
      </c>
      <c r="C3700" s="19" t="s">
        <v>57</v>
      </c>
      <c r="D3700" s="19" t="s">
        <v>52</v>
      </c>
      <c r="E3700" s="19" t="s">
        <v>53</v>
      </c>
      <c r="F3700" s="19">
        <v>735</v>
      </c>
      <c r="G3700" s="19">
        <v>75.86</v>
      </c>
      <c r="H3700" s="19">
        <v>44.1</v>
      </c>
      <c r="I3700" s="19">
        <v>11.85</v>
      </c>
      <c r="J3700" s="19" t="s">
        <v>54</v>
      </c>
      <c r="K3700" s="20">
        <v>0</v>
      </c>
      <c r="L3700" s="20" t="s">
        <v>62</v>
      </c>
      <c r="M3700" s="20" t="s">
        <v>84</v>
      </c>
      <c r="N3700" s="26">
        <v>41885</v>
      </c>
      <c r="O3700" s="20" t="s">
        <v>56</v>
      </c>
      <c r="P3700" t="str">
        <f t="shared" si="57"/>
        <v>INSERT INTO @DataTable (Deal, AdvanceDate, PROV, DealPurpose, RateType, BEACON, LTV, TDS, GDS, InsuranceType, PrincipalBalance, OccupancyType, AccountStatus, Closed_Date, DelinquencyBucket) VALUES (3699, '2012-01-27', 'ON', 'Refinance External', 'Fixed', 735, 75.86, 44.1, 11.85, 'Conv', 0, 'Rental', 'Closed', '2014-09-03', 'Current');</v>
      </c>
    </row>
    <row r="3701" spans="1:16" x14ac:dyDescent="0.35">
      <c r="A3701" s="22">
        <v>3700</v>
      </c>
      <c r="B3701" s="21">
        <v>42002</v>
      </c>
      <c r="C3701" s="22" t="s">
        <v>57</v>
      </c>
      <c r="D3701" s="22" t="s">
        <v>61</v>
      </c>
      <c r="E3701" s="22" t="s">
        <v>53</v>
      </c>
      <c r="F3701" s="22">
        <v>719</v>
      </c>
      <c r="G3701" s="22">
        <v>84</v>
      </c>
      <c r="H3701" s="22">
        <v>40.69</v>
      </c>
      <c r="I3701" s="22">
        <v>38.28</v>
      </c>
      <c r="J3701" s="22" t="s">
        <v>60</v>
      </c>
      <c r="K3701" s="23">
        <v>201314.86</v>
      </c>
      <c r="L3701" s="23" t="s">
        <v>55</v>
      </c>
      <c r="M3701" s="23" t="s">
        <v>83</v>
      </c>
      <c r="N3701" s="27"/>
      <c r="O3701" s="23" t="s">
        <v>56</v>
      </c>
      <c r="P3701" t="str">
        <f t="shared" si="57"/>
        <v>INSERT INTO @DataTable (Deal, AdvanceDate, PROV, DealPurpose, RateType, BEACON, LTV, TDS, GDS, InsuranceType, PrincipalBalance, OccupancyType, AccountStatus, Closed_Date, DelinquencyBucket) VALUES (3700, '2014-12-29', 'ON', 'Purchase', 'Fixed', 719, 84, 40.69, 38.28, 'HiRatio', 201314.86, 'Owner-Occupied', 'Open', '1900-01-00', 'Current');</v>
      </c>
    </row>
    <row r="3702" spans="1:16" x14ac:dyDescent="0.35">
      <c r="A3702" s="19">
        <v>3701</v>
      </c>
      <c r="B3702" s="18">
        <v>41556</v>
      </c>
      <c r="C3702" s="19" t="s">
        <v>57</v>
      </c>
      <c r="D3702" s="19" t="s">
        <v>52</v>
      </c>
      <c r="E3702" s="19" t="s">
        <v>40</v>
      </c>
      <c r="F3702" s="19">
        <v>748</v>
      </c>
      <c r="G3702" s="19">
        <v>80</v>
      </c>
      <c r="H3702" s="19">
        <v>32.9</v>
      </c>
      <c r="I3702" s="19">
        <v>26.12</v>
      </c>
      <c r="J3702" s="19" t="s">
        <v>54</v>
      </c>
      <c r="K3702" s="20">
        <v>0</v>
      </c>
      <c r="L3702" s="20" t="s">
        <v>55</v>
      </c>
      <c r="M3702" s="20" t="s">
        <v>84</v>
      </c>
      <c r="N3702" s="26">
        <v>42368</v>
      </c>
      <c r="O3702" s="20" t="s">
        <v>56</v>
      </c>
      <c r="P3702" t="str">
        <f t="shared" si="57"/>
        <v>INSERT INTO @DataTable (Deal, AdvanceDate, PROV, DealPurpose, RateType, BEACON, LTV, TDS, GDS, InsuranceType, PrincipalBalance, OccupancyType, AccountStatus, Closed_Date, DelinquencyBucket) VALUES (3701, '2013-10-09', 'ON', 'Refinance External', 'ARM', 748, 80, 32.9, 26.12, 'Conv', 0, 'Owner-Occupied', 'Closed', '2015-12-30', 'Current');</v>
      </c>
    </row>
    <row r="3703" spans="1:16" x14ac:dyDescent="0.35">
      <c r="A3703" s="22">
        <v>3702</v>
      </c>
      <c r="B3703" s="21">
        <v>42124</v>
      </c>
      <c r="C3703" s="22" t="s">
        <v>57</v>
      </c>
      <c r="D3703" s="22" t="s">
        <v>61</v>
      </c>
      <c r="E3703" s="22" t="s">
        <v>40</v>
      </c>
      <c r="F3703" s="22">
        <v>830</v>
      </c>
      <c r="G3703" s="22">
        <v>80</v>
      </c>
      <c r="H3703" s="22">
        <v>28.91</v>
      </c>
      <c r="I3703" s="22">
        <v>8.4600000000000009</v>
      </c>
      <c r="J3703" s="22" t="s">
        <v>54</v>
      </c>
      <c r="K3703" s="23">
        <v>80924.100000000006</v>
      </c>
      <c r="L3703" s="23" t="s">
        <v>66</v>
      </c>
      <c r="M3703" s="23" t="s">
        <v>83</v>
      </c>
      <c r="N3703" s="27"/>
      <c r="O3703" s="23" t="s">
        <v>56</v>
      </c>
      <c r="P3703" t="str">
        <f t="shared" si="57"/>
        <v>INSERT INTO @DataTable (Deal, AdvanceDate, PROV, DealPurpose, RateType, BEACON, LTV, TDS, GDS, InsuranceType, PrincipalBalance, OccupancyType, AccountStatus, Closed_Date, DelinquencyBucket) VALUES (3702, '2015-04-30', 'ON', 'Purchase', 'ARM', 830, 80, 28.91, 8.46, 'Conv', 80924.1, 'Second Home', 'Open', '1900-01-00', 'Current');</v>
      </c>
    </row>
    <row r="3704" spans="1:16" x14ac:dyDescent="0.35">
      <c r="A3704" s="19">
        <v>3703</v>
      </c>
      <c r="B3704" s="18">
        <v>42720</v>
      </c>
      <c r="C3704" s="19" t="s">
        <v>51</v>
      </c>
      <c r="D3704" s="19" t="s">
        <v>59</v>
      </c>
      <c r="E3704" s="19" t="s">
        <v>40</v>
      </c>
      <c r="F3704" s="19">
        <v>662</v>
      </c>
      <c r="G3704" s="19">
        <v>68.959999999999994</v>
      </c>
      <c r="H3704" s="19">
        <v>32</v>
      </c>
      <c r="I3704" s="19">
        <v>17.57</v>
      </c>
      <c r="J3704" s="19" t="s">
        <v>54</v>
      </c>
      <c r="K3704" s="20">
        <v>478754.73</v>
      </c>
      <c r="L3704" s="20" t="s">
        <v>55</v>
      </c>
      <c r="M3704" s="20" t="s">
        <v>83</v>
      </c>
      <c r="N3704" s="26"/>
      <c r="O3704" s="20" t="s">
        <v>56</v>
      </c>
      <c r="P3704" t="str">
        <f t="shared" si="57"/>
        <v>INSERT INTO @DataTable (Deal, AdvanceDate, PROV, DealPurpose, RateType, BEACON, LTV, TDS, GDS, InsuranceType, PrincipalBalance, OccupancyType, AccountStatus, Closed_Date, DelinquencyBucket) VALUES (3703, '2016-12-16', 'AB', 'Transfer', 'ARM', 662, 68.96, 32, 17.57, 'Conv', 478754.73, 'Owner-Occupied', 'Open', '1900-01-00', 'Current');</v>
      </c>
    </row>
    <row r="3705" spans="1:16" x14ac:dyDescent="0.35">
      <c r="A3705" s="22">
        <v>3704</v>
      </c>
      <c r="B3705" s="21">
        <v>42401</v>
      </c>
      <c r="C3705" s="22" t="s">
        <v>57</v>
      </c>
      <c r="D3705" s="22" t="s">
        <v>61</v>
      </c>
      <c r="E3705" s="22" t="s">
        <v>40</v>
      </c>
      <c r="F3705" s="22">
        <v>722</v>
      </c>
      <c r="G3705" s="22">
        <v>85</v>
      </c>
      <c r="H3705" s="22">
        <v>22.17</v>
      </c>
      <c r="I3705" s="22">
        <v>20.57</v>
      </c>
      <c r="J3705" s="22" t="s">
        <v>54</v>
      </c>
      <c r="K3705" s="23">
        <v>318858.09999999998</v>
      </c>
      <c r="L3705" s="23" t="s">
        <v>55</v>
      </c>
      <c r="M3705" s="23" t="s">
        <v>83</v>
      </c>
      <c r="N3705" s="27"/>
      <c r="O3705" s="23" t="s">
        <v>56</v>
      </c>
      <c r="P3705" t="str">
        <f t="shared" si="57"/>
        <v>INSERT INTO @DataTable (Deal, AdvanceDate, PROV, DealPurpose, RateType, BEACON, LTV, TDS, GDS, InsuranceType, PrincipalBalance, OccupancyType, AccountStatus, Closed_Date, DelinquencyBucket) VALUES (3704, '2016-02-01', 'ON', 'Purchase', 'ARM', 722, 85, 22.17, 20.57, 'Conv', 318858.1, 'Owner-Occupied', 'Open', '1900-01-00', 'Current');</v>
      </c>
    </row>
    <row r="3706" spans="1:16" x14ac:dyDescent="0.35">
      <c r="A3706" s="19">
        <v>3705</v>
      </c>
      <c r="B3706" s="18">
        <v>42464</v>
      </c>
      <c r="C3706" s="19" t="s">
        <v>58</v>
      </c>
      <c r="D3706" s="19" t="s">
        <v>52</v>
      </c>
      <c r="E3706" s="19" t="s">
        <v>40</v>
      </c>
      <c r="F3706" s="19">
        <v>769</v>
      </c>
      <c r="G3706" s="19">
        <v>74.010000000000005</v>
      </c>
      <c r="H3706" s="19">
        <v>32.86</v>
      </c>
      <c r="I3706" s="19">
        <v>23.57</v>
      </c>
      <c r="J3706" s="19" t="s">
        <v>54</v>
      </c>
      <c r="K3706" s="20">
        <v>422481.61</v>
      </c>
      <c r="L3706" s="20" t="s">
        <v>55</v>
      </c>
      <c r="M3706" s="20" t="s">
        <v>83</v>
      </c>
      <c r="N3706" s="26"/>
      <c r="O3706" s="20" t="s">
        <v>56</v>
      </c>
      <c r="P3706" t="str">
        <f t="shared" si="57"/>
        <v>INSERT INTO @DataTable (Deal, AdvanceDate, PROV, DealPurpose, RateType, BEACON, LTV, TDS, GDS, InsuranceType, PrincipalBalance, OccupancyType, AccountStatus, Closed_Date, DelinquencyBucket) VALUES (3705, '2016-04-04', 'BC', 'Refinance External', 'ARM', 769, 74.01, 32.86, 23.57, 'Conv', 422481.61, 'Owner-Occupied', 'Open', '1900-01-00', 'Current');</v>
      </c>
    </row>
    <row r="3707" spans="1:16" x14ac:dyDescent="0.35">
      <c r="A3707" s="22">
        <v>3706</v>
      </c>
      <c r="B3707" s="21">
        <v>42037</v>
      </c>
      <c r="C3707" s="22" t="s">
        <v>57</v>
      </c>
      <c r="D3707" s="22" t="s">
        <v>52</v>
      </c>
      <c r="E3707" s="22" t="s">
        <v>53</v>
      </c>
      <c r="F3707" s="22">
        <v>716</v>
      </c>
      <c r="G3707" s="22">
        <v>28.77</v>
      </c>
      <c r="H3707" s="22">
        <v>15.22</v>
      </c>
      <c r="I3707" s="22">
        <v>12.32</v>
      </c>
      <c r="J3707" s="22" t="s">
        <v>54</v>
      </c>
      <c r="K3707" s="23">
        <v>0</v>
      </c>
      <c r="L3707" s="23" t="s">
        <v>55</v>
      </c>
      <c r="M3707" s="23" t="s">
        <v>84</v>
      </c>
      <c r="N3707" s="27">
        <v>42108</v>
      </c>
      <c r="O3707" s="23" t="s">
        <v>56</v>
      </c>
      <c r="P3707" t="str">
        <f t="shared" si="57"/>
        <v>INSERT INTO @DataTable (Deal, AdvanceDate, PROV, DealPurpose, RateType, BEACON, LTV, TDS, GDS, InsuranceType, PrincipalBalance, OccupancyType, AccountStatus, Closed_Date, DelinquencyBucket) VALUES (3706, '2015-02-02', 'ON', 'Refinance External', 'Fixed', 716, 28.77, 15.22, 12.32, 'Conv', 0, 'Owner-Occupied', 'Closed', '2015-04-14', 'Current');</v>
      </c>
    </row>
    <row r="3708" spans="1:16" x14ac:dyDescent="0.35">
      <c r="A3708" s="19">
        <v>3707</v>
      </c>
      <c r="B3708" s="18">
        <v>40694</v>
      </c>
      <c r="C3708" s="19" t="s">
        <v>57</v>
      </c>
      <c r="D3708" s="19" t="s">
        <v>61</v>
      </c>
      <c r="E3708" s="19" t="s">
        <v>53</v>
      </c>
      <c r="F3708" s="19">
        <v>727</v>
      </c>
      <c r="G3708" s="19">
        <v>76.92</v>
      </c>
      <c r="H3708" s="19">
        <v>39.630000000000003</v>
      </c>
      <c r="I3708" s="19">
        <v>25.23</v>
      </c>
      <c r="J3708" s="19" t="s">
        <v>54</v>
      </c>
      <c r="K3708" s="20">
        <v>0</v>
      </c>
      <c r="L3708" s="20" t="s">
        <v>55</v>
      </c>
      <c r="M3708" s="20" t="s">
        <v>84</v>
      </c>
      <c r="N3708" s="26">
        <v>41656</v>
      </c>
      <c r="O3708" s="20" t="s">
        <v>56</v>
      </c>
      <c r="P3708" t="str">
        <f t="shared" si="57"/>
        <v>INSERT INTO @DataTable (Deal, AdvanceDate, PROV, DealPurpose, RateType, BEACON, LTV, TDS, GDS, InsuranceType, PrincipalBalance, OccupancyType, AccountStatus, Closed_Date, DelinquencyBucket) VALUES (3707, '2011-05-31', 'ON', 'Purchase', 'Fixed', 727, 76.92, 39.63, 25.23, 'Conv', 0, 'Owner-Occupied', 'Closed', '2014-01-17', 'Current');</v>
      </c>
    </row>
    <row r="3709" spans="1:16" x14ac:dyDescent="0.35">
      <c r="A3709" s="22">
        <v>3708</v>
      </c>
      <c r="B3709" s="21">
        <v>41961</v>
      </c>
      <c r="C3709" s="22" t="s">
        <v>57</v>
      </c>
      <c r="D3709" s="22" t="s">
        <v>59</v>
      </c>
      <c r="E3709" s="22" t="s">
        <v>53</v>
      </c>
      <c r="F3709" s="22">
        <v>659</v>
      </c>
      <c r="G3709" s="22">
        <v>74.55</v>
      </c>
      <c r="H3709" s="22">
        <v>23.1</v>
      </c>
      <c r="I3709" s="22">
        <v>22.23</v>
      </c>
      <c r="J3709" s="22" t="s">
        <v>54</v>
      </c>
      <c r="K3709" s="23">
        <v>209720.1</v>
      </c>
      <c r="L3709" s="23" t="s">
        <v>55</v>
      </c>
      <c r="M3709" s="23" t="s">
        <v>83</v>
      </c>
      <c r="N3709" s="27"/>
      <c r="O3709" s="23" t="s">
        <v>56</v>
      </c>
      <c r="P3709" t="str">
        <f t="shared" si="57"/>
        <v>INSERT INTO @DataTable (Deal, AdvanceDate, PROV, DealPurpose, RateType, BEACON, LTV, TDS, GDS, InsuranceType, PrincipalBalance, OccupancyType, AccountStatus, Closed_Date, DelinquencyBucket) VALUES (3708, '2014-11-18', 'ON', 'Transfer', 'Fixed', 659, 74.55, 23.1, 22.23, 'Conv', 209720.1, 'Owner-Occupied', 'Open', '1900-01-00', 'Current');</v>
      </c>
    </row>
    <row r="3710" spans="1:16" x14ac:dyDescent="0.35">
      <c r="A3710" s="19">
        <v>3709</v>
      </c>
      <c r="B3710" s="18">
        <v>40865</v>
      </c>
      <c r="C3710" s="19" t="s">
        <v>57</v>
      </c>
      <c r="D3710" s="19" t="s">
        <v>52</v>
      </c>
      <c r="E3710" s="19" t="s">
        <v>53</v>
      </c>
      <c r="F3710" s="19">
        <v>715</v>
      </c>
      <c r="G3710" s="19">
        <v>62.61</v>
      </c>
      <c r="H3710" s="19">
        <v>39.15</v>
      </c>
      <c r="I3710" s="19">
        <v>26.17</v>
      </c>
      <c r="J3710" s="19" t="s">
        <v>54</v>
      </c>
      <c r="K3710" s="20">
        <v>0</v>
      </c>
      <c r="L3710" s="20" t="s">
        <v>55</v>
      </c>
      <c r="M3710" s="20" t="s">
        <v>84</v>
      </c>
      <c r="N3710" s="26">
        <v>41627</v>
      </c>
      <c r="O3710" s="20" t="s">
        <v>56</v>
      </c>
      <c r="P3710" t="str">
        <f t="shared" si="57"/>
        <v>INSERT INTO @DataTable (Deal, AdvanceDate, PROV, DealPurpose, RateType, BEACON, LTV, TDS, GDS, InsuranceType, PrincipalBalance, OccupancyType, AccountStatus, Closed_Date, DelinquencyBucket) VALUES (3709, '2011-11-18', 'ON', 'Refinance External', 'Fixed', 715, 62.61, 39.15, 26.17, 'Conv', 0, 'Owner-Occupied', 'Closed', '2013-12-19', 'Current');</v>
      </c>
    </row>
    <row r="3711" spans="1:16" x14ac:dyDescent="0.35">
      <c r="A3711" s="22">
        <v>3710</v>
      </c>
      <c r="B3711" s="21">
        <v>41088</v>
      </c>
      <c r="C3711" s="22" t="s">
        <v>58</v>
      </c>
      <c r="D3711" s="22" t="s">
        <v>61</v>
      </c>
      <c r="E3711" s="22" t="s">
        <v>53</v>
      </c>
      <c r="F3711" s="22">
        <v>759</v>
      </c>
      <c r="G3711" s="22">
        <v>95</v>
      </c>
      <c r="H3711" s="22">
        <v>34.83</v>
      </c>
      <c r="I3711" s="22">
        <v>23.65</v>
      </c>
      <c r="J3711" s="22" t="s">
        <v>60</v>
      </c>
      <c r="K3711" s="23">
        <v>0</v>
      </c>
      <c r="L3711" s="23" t="s">
        <v>55</v>
      </c>
      <c r="M3711" s="23" t="s">
        <v>84</v>
      </c>
      <c r="N3711" s="27">
        <v>42278</v>
      </c>
      <c r="O3711" s="23" t="s">
        <v>56</v>
      </c>
      <c r="P3711" t="str">
        <f t="shared" si="57"/>
        <v>INSERT INTO @DataTable (Deal, AdvanceDate, PROV, DealPurpose, RateType, BEACON, LTV, TDS, GDS, InsuranceType, PrincipalBalance, OccupancyType, AccountStatus, Closed_Date, DelinquencyBucket) VALUES (3710, '2012-06-28', 'BC', 'Purchase', 'Fixed', 759, 95, 34.83, 23.65, 'HiRatio', 0, 'Owner-Occupied', 'Closed', '2015-10-01', 'Current');</v>
      </c>
    </row>
    <row r="3712" spans="1:16" x14ac:dyDescent="0.35">
      <c r="A3712" s="19">
        <v>3711</v>
      </c>
      <c r="B3712" s="18">
        <v>42702</v>
      </c>
      <c r="C3712" s="19" t="s">
        <v>57</v>
      </c>
      <c r="D3712" s="19" t="s">
        <v>61</v>
      </c>
      <c r="E3712" s="19" t="s">
        <v>40</v>
      </c>
      <c r="F3712" s="19">
        <v>824</v>
      </c>
      <c r="G3712" s="19">
        <v>90</v>
      </c>
      <c r="H3712" s="19">
        <v>30.08</v>
      </c>
      <c r="I3712" s="19">
        <v>18.12</v>
      </c>
      <c r="J3712" s="19" t="s">
        <v>60</v>
      </c>
      <c r="K3712" s="20">
        <v>269593.81</v>
      </c>
      <c r="L3712" s="20" t="s">
        <v>55</v>
      </c>
      <c r="M3712" s="20" t="s">
        <v>83</v>
      </c>
      <c r="N3712" s="26"/>
      <c r="O3712" s="20" t="s">
        <v>56</v>
      </c>
      <c r="P3712" t="str">
        <f t="shared" si="57"/>
        <v>INSERT INTO @DataTable (Deal, AdvanceDate, PROV, DealPurpose, RateType, BEACON, LTV, TDS, GDS, InsuranceType, PrincipalBalance, OccupancyType, AccountStatus, Closed_Date, DelinquencyBucket) VALUES (3711, '2016-11-28', 'ON', 'Purchase', 'ARM', 824, 90, 30.08, 18.12, 'HiRatio', 269593.81, 'Owner-Occupied', 'Open', '1900-01-00', 'Current');</v>
      </c>
    </row>
    <row r="3713" spans="1:16" x14ac:dyDescent="0.35">
      <c r="A3713" s="22">
        <v>3712</v>
      </c>
      <c r="B3713" s="21">
        <v>41562</v>
      </c>
      <c r="C3713" s="22" t="s">
        <v>57</v>
      </c>
      <c r="D3713" s="22" t="s">
        <v>61</v>
      </c>
      <c r="E3713" s="22" t="s">
        <v>53</v>
      </c>
      <c r="F3713" s="22">
        <v>773</v>
      </c>
      <c r="G3713" s="22">
        <v>95</v>
      </c>
      <c r="H3713" s="22">
        <v>38.14</v>
      </c>
      <c r="I3713" s="22">
        <v>31.29</v>
      </c>
      <c r="J3713" s="22" t="s">
        <v>60</v>
      </c>
      <c r="K3713" s="23">
        <v>299069.58</v>
      </c>
      <c r="L3713" s="23" t="s">
        <v>55</v>
      </c>
      <c r="M3713" s="23" t="s">
        <v>83</v>
      </c>
      <c r="N3713" s="27"/>
      <c r="O3713" s="23" t="s">
        <v>56</v>
      </c>
      <c r="P3713" t="str">
        <f t="shared" si="57"/>
        <v>INSERT INTO @DataTable (Deal, AdvanceDate, PROV, DealPurpose, RateType, BEACON, LTV, TDS, GDS, InsuranceType, PrincipalBalance, OccupancyType, AccountStatus, Closed_Date, DelinquencyBucket) VALUES (3712, '2013-10-15', 'ON', 'Purchase', 'Fixed', 773, 95, 38.14, 31.29, 'HiRatio', 299069.58, 'Owner-Occupied', 'Open', '1900-01-00', 'Current');</v>
      </c>
    </row>
    <row r="3714" spans="1:16" x14ac:dyDescent="0.35">
      <c r="A3714" s="19">
        <v>3713</v>
      </c>
      <c r="B3714" s="18">
        <v>42244</v>
      </c>
      <c r="C3714" s="19" t="s">
        <v>57</v>
      </c>
      <c r="D3714" s="19" t="s">
        <v>61</v>
      </c>
      <c r="E3714" s="19" t="s">
        <v>53</v>
      </c>
      <c r="F3714" s="19">
        <v>785</v>
      </c>
      <c r="G3714" s="19">
        <v>90</v>
      </c>
      <c r="H3714" s="19">
        <v>36.9</v>
      </c>
      <c r="I3714" s="19">
        <v>36.6</v>
      </c>
      <c r="J3714" s="19" t="s">
        <v>60</v>
      </c>
      <c r="K3714" s="20">
        <v>412727.44</v>
      </c>
      <c r="L3714" s="20" t="s">
        <v>55</v>
      </c>
      <c r="M3714" s="20" t="s">
        <v>83</v>
      </c>
      <c r="N3714" s="26"/>
      <c r="O3714" s="20" t="s">
        <v>56</v>
      </c>
      <c r="P3714" t="str">
        <f t="shared" si="57"/>
        <v>INSERT INTO @DataTable (Deal, AdvanceDate, PROV, DealPurpose, RateType, BEACON, LTV, TDS, GDS, InsuranceType, PrincipalBalance, OccupancyType, AccountStatus, Closed_Date, DelinquencyBucket) VALUES (3713, '2015-08-28', 'ON', 'Purchase', 'Fixed', 785, 90, 36.9, 36.6, 'HiRatio', 412727.44, 'Owner-Occupied', 'Open', '1900-01-00', 'Current');</v>
      </c>
    </row>
    <row r="3715" spans="1:16" x14ac:dyDescent="0.35">
      <c r="A3715" s="22">
        <v>3714</v>
      </c>
      <c r="B3715" s="21">
        <v>41815</v>
      </c>
      <c r="C3715" s="22" t="s">
        <v>57</v>
      </c>
      <c r="D3715" s="22" t="s">
        <v>59</v>
      </c>
      <c r="E3715" s="22" t="s">
        <v>53</v>
      </c>
      <c r="F3715" s="22">
        <v>793</v>
      </c>
      <c r="G3715" s="22">
        <v>74.17</v>
      </c>
      <c r="H3715" s="22">
        <v>36.29</v>
      </c>
      <c r="I3715" s="22">
        <v>36.29</v>
      </c>
      <c r="J3715" s="22" t="s">
        <v>54</v>
      </c>
      <c r="K3715" s="23">
        <v>199287.86</v>
      </c>
      <c r="L3715" s="23" t="s">
        <v>55</v>
      </c>
      <c r="M3715" s="23" t="s">
        <v>83</v>
      </c>
      <c r="N3715" s="27"/>
      <c r="O3715" s="23" t="s">
        <v>56</v>
      </c>
      <c r="P3715" t="str">
        <f t="shared" ref="P3715:P3778" si="58">"INSERT INTO @DataTable (Deal, AdvanceDate, PROV, DealPurpose, RateType, BEACON, LTV, TDS, GDS, InsuranceType, PrincipalBalance, OccupancyType, AccountStatus, Closed_Date, DelinquencyBucket) VALUES (" &amp; A3715 &amp; ", " &amp; "'" &amp; TEXT(B3715, "yyyy-mm-dd") &amp; "', '" &amp; C3715 &amp; "', '" &amp; D3715 &amp; "', '" &amp; E3715 &amp; "', " &amp; F3715 &amp; ", " &amp; G3715 &amp; ", " &amp; H3715 &amp; ", " &amp; I3715 &amp; ", '" &amp; J3715 &amp; "', " &amp; K3715 &amp; ", '" &amp; L3715 &amp; "', '" &amp; M3715 &amp; "', '" &amp;TEXT(N3715, "yyyy-mm-dd") &amp; "', '" &amp; O3715 &amp; "');"</f>
        <v>INSERT INTO @DataTable (Deal, AdvanceDate, PROV, DealPurpose, RateType, BEACON, LTV, TDS, GDS, InsuranceType, PrincipalBalance, OccupancyType, AccountStatus, Closed_Date, DelinquencyBucket) VALUES (3714, '2014-06-25', 'ON', 'Transfer', 'Fixed', 793, 74.17, 36.29, 36.29, 'Conv', 199287.86, 'Owner-Occupied', 'Open', '1900-01-00', 'Current');</v>
      </c>
    </row>
    <row r="3716" spans="1:16" x14ac:dyDescent="0.35">
      <c r="A3716" s="19">
        <v>3715</v>
      </c>
      <c r="B3716" s="18">
        <v>42184</v>
      </c>
      <c r="C3716" s="19" t="s">
        <v>58</v>
      </c>
      <c r="D3716" s="19" t="s">
        <v>59</v>
      </c>
      <c r="E3716" s="19" t="s">
        <v>40</v>
      </c>
      <c r="F3716" s="19">
        <v>810</v>
      </c>
      <c r="G3716" s="19">
        <v>59.4</v>
      </c>
      <c r="H3716" s="19">
        <v>24.36</v>
      </c>
      <c r="I3716" s="19">
        <v>22.53</v>
      </c>
      <c r="J3716" s="19" t="s">
        <v>54</v>
      </c>
      <c r="K3716" s="20">
        <v>208828.24</v>
      </c>
      <c r="L3716" s="20" t="s">
        <v>55</v>
      </c>
      <c r="M3716" s="20" t="s">
        <v>83</v>
      </c>
      <c r="N3716" s="26"/>
      <c r="O3716" s="20" t="s">
        <v>56</v>
      </c>
      <c r="P3716" t="str">
        <f t="shared" si="58"/>
        <v>INSERT INTO @DataTable (Deal, AdvanceDate, PROV, DealPurpose, RateType, BEACON, LTV, TDS, GDS, InsuranceType, PrincipalBalance, OccupancyType, AccountStatus, Closed_Date, DelinquencyBucket) VALUES (3715, '2015-06-29', 'BC', 'Transfer', 'ARM', 810, 59.4, 24.36, 22.53, 'Conv', 208828.24, 'Owner-Occupied', 'Open', '1900-01-00', 'Current');</v>
      </c>
    </row>
    <row r="3717" spans="1:16" x14ac:dyDescent="0.35">
      <c r="A3717" s="22">
        <v>3716</v>
      </c>
      <c r="B3717" s="21">
        <v>41922</v>
      </c>
      <c r="C3717" s="22" t="s">
        <v>57</v>
      </c>
      <c r="D3717" s="22" t="s">
        <v>61</v>
      </c>
      <c r="E3717" s="22" t="s">
        <v>53</v>
      </c>
      <c r="F3717" s="22">
        <v>727</v>
      </c>
      <c r="G3717" s="22">
        <v>95</v>
      </c>
      <c r="H3717" s="22">
        <v>41.97</v>
      </c>
      <c r="I3717" s="22">
        <v>28.61</v>
      </c>
      <c r="J3717" s="22" t="s">
        <v>60</v>
      </c>
      <c r="K3717" s="23">
        <v>367365.39</v>
      </c>
      <c r="L3717" s="23" t="s">
        <v>55</v>
      </c>
      <c r="M3717" s="23" t="s">
        <v>83</v>
      </c>
      <c r="N3717" s="27"/>
      <c r="O3717" s="23" t="s">
        <v>56</v>
      </c>
      <c r="P3717" t="str">
        <f t="shared" si="58"/>
        <v>INSERT INTO @DataTable (Deal, AdvanceDate, PROV, DealPurpose, RateType, BEACON, LTV, TDS, GDS, InsuranceType, PrincipalBalance, OccupancyType, AccountStatus, Closed_Date, DelinquencyBucket) VALUES (3716, '2014-10-10', 'ON', 'Purchase', 'Fixed', 727, 95, 41.97, 28.61, 'HiRatio', 367365.39, 'Owner-Occupied', 'Open', '1900-01-00', 'Current');</v>
      </c>
    </row>
    <row r="3718" spans="1:16" x14ac:dyDescent="0.35">
      <c r="A3718" s="19">
        <v>3717</v>
      </c>
      <c r="B3718" s="18">
        <v>42732</v>
      </c>
      <c r="C3718" s="19" t="s">
        <v>58</v>
      </c>
      <c r="D3718" s="19" t="s">
        <v>61</v>
      </c>
      <c r="E3718" s="19" t="s">
        <v>53</v>
      </c>
      <c r="F3718" s="19">
        <v>723</v>
      </c>
      <c r="G3718" s="19">
        <v>79.42</v>
      </c>
      <c r="H3718" s="19">
        <v>40.630000000000003</v>
      </c>
      <c r="I3718" s="19">
        <v>29.56</v>
      </c>
      <c r="J3718" s="19" t="s">
        <v>54</v>
      </c>
      <c r="K3718" s="20">
        <v>423455.46</v>
      </c>
      <c r="L3718" s="20" t="s">
        <v>55</v>
      </c>
      <c r="M3718" s="20" t="s">
        <v>83</v>
      </c>
      <c r="N3718" s="26"/>
      <c r="O3718" s="20" t="s">
        <v>56</v>
      </c>
      <c r="P3718" t="str">
        <f t="shared" si="58"/>
        <v>INSERT INTO @DataTable (Deal, AdvanceDate, PROV, DealPurpose, RateType, BEACON, LTV, TDS, GDS, InsuranceType, PrincipalBalance, OccupancyType, AccountStatus, Closed_Date, DelinquencyBucket) VALUES (3717, '2016-12-28', 'BC', 'Purchase', 'Fixed', 723, 79.42, 40.63, 29.56, 'Conv', 423455.46, 'Owner-Occupied', 'Open', '1900-01-00', 'Current');</v>
      </c>
    </row>
    <row r="3719" spans="1:16" x14ac:dyDescent="0.35">
      <c r="A3719" s="22">
        <v>3718</v>
      </c>
      <c r="B3719" s="21">
        <v>42187</v>
      </c>
      <c r="C3719" s="22" t="s">
        <v>57</v>
      </c>
      <c r="D3719" s="22" t="s">
        <v>52</v>
      </c>
      <c r="E3719" s="22" t="s">
        <v>40</v>
      </c>
      <c r="F3719" s="22">
        <v>648</v>
      </c>
      <c r="G3719" s="22">
        <v>80</v>
      </c>
      <c r="H3719" s="22">
        <v>33.9</v>
      </c>
      <c r="I3719" s="22">
        <v>16.53</v>
      </c>
      <c r="J3719" s="22" t="s">
        <v>54</v>
      </c>
      <c r="K3719" s="23">
        <v>0</v>
      </c>
      <c r="L3719" s="23" t="s">
        <v>62</v>
      </c>
      <c r="M3719" s="23" t="s">
        <v>84</v>
      </c>
      <c r="N3719" s="27">
        <v>42732</v>
      </c>
      <c r="O3719" s="23" t="s">
        <v>56</v>
      </c>
      <c r="P3719" t="str">
        <f t="shared" si="58"/>
        <v>INSERT INTO @DataTable (Deal, AdvanceDate, PROV, DealPurpose, RateType, BEACON, LTV, TDS, GDS, InsuranceType, PrincipalBalance, OccupancyType, AccountStatus, Closed_Date, DelinquencyBucket) VALUES (3718, '2015-07-02', 'ON', 'Refinance External', 'ARM', 648, 80, 33.9, 16.53, 'Conv', 0, 'Rental', 'Closed', '2016-12-28', 'Current');</v>
      </c>
    </row>
    <row r="3720" spans="1:16" x14ac:dyDescent="0.35">
      <c r="A3720" s="19">
        <v>3719</v>
      </c>
      <c r="B3720" s="18">
        <v>41571</v>
      </c>
      <c r="C3720" s="19" t="s">
        <v>57</v>
      </c>
      <c r="D3720" s="19" t="s">
        <v>61</v>
      </c>
      <c r="E3720" s="19" t="s">
        <v>40</v>
      </c>
      <c r="F3720" s="19">
        <v>743</v>
      </c>
      <c r="G3720" s="19">
        <v>95</v>
      </c>
      <c r="H3720" s="19">
        <v>29.74</v>
      </c>
      <c r="I3720" s="19">
        <v>29.48</v>
      </c>
      <c r="J3720" s="19" t="s">
        <v>60</v>
      </c>
      <c r="K3720" s="20">
        <v>0</v>
      </c>
      <c r="L3720" s="20" t="s">
        <v>55</v>
      </c>
      <c r="M3720" s="20" t="s">
        <v>84</v>
      </c>
      <c r="N3720" s="26">
        <v>42500</v>
      </c>
      <c r="O3720" s="20" t="s">
        <v>56</v>
      </c>
      <c r="P3720" t="str">
        <f t="shared" si="58"/>
        <v>INSERT INTO @DataTable (Deal, AdvanceDate, PROV, DealPurpose, RateType, BEACON, LTV, TDS, GDS, InsuranceType, PrincipalBalance, OccupancyType, AccountStatus, Closed_Date, DelinquencyBucket) VALUES (3719, '2013-10-24', 'ON', 'Purchase', 'ARM', 743, 95, 29.74, 29.48, 'HiRatio', 0, 'Owner-Occupied', 'Closed', '2016-05-10', 'Current');</v>
      </c>
    </row>
    <row r="3721" spans="1:16" x14ac:dyDescent="0.35">
      <c r="A3721" s="22">
        <v>3720</v>
      </c>
      <c r="B3721" s="21">
        <v>41780</v>
      </c>
      <c r="C3721" s="22" t="s">
        <v>57</v>
      </c>
      <c r="D3721" s="22" t="s">
        <v>61</v>
      </c>
      <c r="E3721" s="22" t="s">
        <v>40</v>
      </c>
      <c r="F3721" s="22">
        <v>813</v>
      </c>
      <c r="G3721" s="22">
        <v>20.83</v>
      </c>
      <c r="H3721" s="22">
        <v>7.59</v>
      </c>
      <c r="I3721" s="22">
        <v>7.27</v>
      </c>
      <c r="J3721" s="22" t="s">
        <v>54</v>
      </c>
      <c r="K3721" s="23">
        <v>89134.39</v>
      </c>
      <c r="L3721" s="23" t="s">
        <v>55</v>
      </c>
      <c r="M3721" s="23" t="s">
        <v>83</v>
      </c>
      <c r="N3721" s="27"/>
      <c r="O3721" s="23" t="s">
        <v>56</v>
      </c>
      <c r="P3721" t="str">
        <f t="shared" si="58"/>
        <v>INSERT INTO @DataTable (Deal, AdvanceDate, PROV, DealPurpose, RateType, BEACON, LTV, TDS, GDS, InsuranceType, PrincipalBalance, OccupancyType, AccountStatus, Closed_Date, DelinquencyBucket) VALUES (3720, '2014-05-21', 'ON', 'Purchase', 'ARM', 813, 20.83, 7.59, 7.27, 'Conv', 89134.39, 'Owner-Occupied', 'Open', '1900-01-00', 'Current');</v>
      </c>
    </row>
    <row r="3722" spans="1:16" x14ac:dyDescent="0.35">
      <c r="A3722" s="19">
        <v>3721</v>
      </c>
      <c r="B3722" s="18">
        <v>40982</v>
      </c>
      <c r="C3722" s="19" t="s">
        <v>51</v>
      </c>
      <c r="D3722" s="19" t="s">
        <v>61</v>
      </c>
      <c r="E3722" s="19" t="s">
        <v>53</v>
      </c>
      <c r="F3722" s="19">
        <v>721</v>
      </c>
      <c r="G3722" s="19">
        <v>95</v>
      </c>
      <c r="H3722" s="19">
        <v>31.39</v>
      </c>
      <c r="I3722" s="19">
        <v>22.23</v>
      </c>
      <c r="J3722" s="19" t="s">
        <v>60</v>
      </c>
      <c r="K3722" s="20">
        <v>0</v>
      </c>
      <c r="L3722" s="20" t="s">
        <v>55</v>
      </c>
      <c r="M3722" s="20" t="s">
        <v>84</v>
      </c>
      <c r="N3722" s="26">
        <v>42178</v>
      </c>
      <c r="O3722" s="20" t="s">
        <v>56</v>
      </c>
      <c r="P3722" t="str">
        <f t="shared" si="58"/>
        <v>INSERT INTO @DataTable (Deal, AdvanceDate, PROV, DealPurpose, RateType, BEACON, LTV, TDS, GDS, InsuranceType, PrincipalBalance, OccupancyType, AccountStatus, Closed_Date, DelinquencyBucket) VALUES (3721, '2012-03-14', 'AB', 'Purchase', 'Fixed', 721, 95, 31.39, 22.23, 'HiRatio', 0, 'Owner-Occupied', 'Closed', '2015-06-23', 'Current');</v>
      </c>
    </row>
    <row r="3723" spans="1:16" x14ac:dyDescent="0.35">
      <c r="A3723" s="22">
        <v>3722</v>
      </c>
      <c r="B3723" s="21">
        <v>42459</v>
      </c>
      <c r="C3723" s="22" t="s">
        <v>58</v>
      </c>
      <c r="D3723" s="22" t="s">
        <v>61</v>
      </c>
      <c r="E3723" s="22" t="s">
        <v>53</v>
      </c>
      <c r="F3723" s="22">
        <v>727</v>
      </c>
      <c r="G3723" s="22">
        <v>95</v>
      </c>
      <c r="H3723" s="22">
        <v>36.43</v>
      </c>
      <c r="I3723" s="22">
        <v>20.91</v>
      </c>
      <c r="J3723" s="22" t="s">
        <v>60</v>
      </c>
      <c r="K3723" s="23">
        <v>191136.84</v>
      </c>
      <c r="L3723" s="23" t="s">
        <v>55</v>
      </c>
      <c r="M3723" s="23" t="s">
        <v>83</v>
      </c>
      <c r="N3723" s="27"/>
      <c r="O3723" s="23" t="s">
        <v>56</v>
      </c>
      <c r="P3723" t="str">
        <f t="shared" si="58"/>
        <v>INSERT INTO @DataTable (Deal, AdvanceDate, PROV, DealPurpose, RateType, BEACON, LTV, TDS, GDS, InsuranceType, PrincipalBalance, OccupancyType, AccountStatus, Closed_Date, DelinquencyBucket) VALUES (3722, '2016-03-30', 'BC', 'Purchase', 'Fixed', 727, 95, 36.43, 20.91, 'HiRatio', 191136.84, 'Owner-Occupied', 'Open', '1900-01-00', 'Current');</v>
      </c>
    </row>
    <row r="3724" spans="1:16" x14ac:dyDescent="0.35">
      <c r="A3724" s="19">
        <v>3723</v>
      </c>
      <c r="B3724" s="18">
        <v>42334</v>
      </c>
      <c r="C3724" s="19" t="s">
        <v>57</v>
      </c>
      <c r="D3724" s="19" t="s">
        <v>61</v>
      </c>
      <c r="E3724" s="19" t="s">
        <v>40</v>
      </c>
      <c r="F3724" s="19">
        <v>691</v>
      </c>
      <c r="G3724" s="19">
        <v>80</v>
      </c>
      <c r="H3724" s="19">
        <v>37.53</v>
      </c>
      <c r="I3724" s="19">
        <v>20.74</v>
      </c>
      <c r="J3724" s="19" t="s">
        <v>54</v>
      </c>
      <c r="K3724" s="20">
        <v>236470.59</v>
      </c>
      <c r="L3724" s="20" t="s">
        <v>55</v>
      </c>
      <c r="M3724" s="20" t="s">
        <v>83</v>
      </c>
      <c r="N3724" s="26"/>
      <c r="O3724" s="20" t="s">
        <v>56</v>
      </c>
      <c r="P3724" t="str">
        <f t="shared" si="58"/>
        <v>INSERT INTO @DataTable (Deal, AdvanceDate, PROV, DealPurpose, RateType, BEACON, LTV, TDS, GDS, InsuranceType, PrincipalBalance, OccupancyType, AccountStatus, Closed_Date, DelinquencyBucket) VALUES (3723, '2015-11-26', 'ON', 'Purchase', 'ARM', 691, 80, 37.53, 20.74, 'Conv', 236470.59, 'Owner-Occupied', 'Open', '1900-01-00', 'Current');</v>
      </c>
    </row>
    <row r="3725" spans="1:16" x14ac:dyDescent="0.35">
      <c r="A3725" s="22">
        <v>3724</v>
      </c>
      <c r="B3725" s="21">
        <v>42300</v>
      </c>
      <c r="C3725" s="22" t="s">
        <v>57</v>
      </c>
      <c r="D3725" s="22" t="s">
        <v>52</v>
      </c>
      <c r="E3725" s="22" t="s">
        <v>53</v>
      </c>
      <c r="F3725" s="22">
        <v>827</v>
      </c>
      <c r="G3725" s="22">
        <v>66.680000000000007</v>
      </c>
      <c r="H3725" s="22">
        <v>24.56</v>
      </c>
      <c r="I3725" s="22">
        <v>16.239999999999998</v>
      </c>
      <c r="J3725" s="22" t="s">
        <v>54</v>
      </c>
      <c r="K3725" s="23">
        <v>197810.12</v>
      </c>
      <c r="L3725" s="23" t="s">
        <v>55</v>
      </c>
      <c r="M3725" s="23" t="s">
        <v>83</v>
      </c>
      <c r="N3725" s="27"/>
      <c r="O3725" s="23" t="s">
        <v>56</v>
      </c>
      <c r="P3725" t="str">
        <f t="shared" si="58"/>
        <v>INSERT INTO @DataTable (Deal, AdvanceDate, PROV, DealPurpose, RateType, BEACON, LTV, TDS, GDS, InsuranceType, PrincipalBalance, OccupancyType, AccountStatus, Closed_Date, DelinquencyBucket) VALUES (3724, '2015-10-23', 'ON', 'Refinance External', 'Fixed', 827, 66.68, 24.56, 16.24, 'Conv', 197810.12, 'Owner-Occupied', 'Open', '1900-01-00', 'Current');</v>
      </c>
    </row>
    <row r="3726" spans="1:16" x14ac:dyDescent="0.35">
      <c r="A3726" s="19">
        <v>3725</v>
      </c>
      <c r="B3726" s="18">
        <v>42226</v>
      </c>
      <c r="C3726" s="19" t="s">
        <v>58</v>
      </c>
      <c r="D3726" s="19" t="s">
        <v>52</v>
      </c>
      <c r="E3726" s="19" t="s">
        <v>40</v>
      </c>
      <c r="F3726" s="19">
        <v>749</v>
      </c>
      <c r="G3726" s="19">
        <v>74.819999999999993</v>
      </c>
      <c r="H3726" s="19">
        <v>17.190000000000001</v>
      </c>
      <c r="I3726" s="19">
        <v>15.64</v>
      </c>
      <c r="J3726" s="19" t="s">
        <v>54</v>
      </c>
      <c r="K3726" s="20">
        <v>404601.02</v>
      </c>
      <c r="L3726" s="20" t="s">
        <v>55</v>
      </c>
      <c r="M3726" s="20" t="s">
        <v>83</v>
      </c>
      <c r="N3726" s="26"/>
      <c r="O3726" s="20" t="s">
        <v>56</v>
      </c>
      <c r="P3726" t="str">
        <f t="shared" si="58"/>
        <v>INSERT INTO @DataTable (Deal, AdvanceDate, PROV, DealPurpose, RateType, BEACON, LTV, TDS, GDS, InsuranceType, PrincipalBalance, OccupancyType, AccountStatus, Closed_Date, DelinquencyBucket) VALUES (3725, '2015-08-10', 'BC', 'Refinance External', 'ARM', 749, 74.82, 17.19, 15.64, 'Conv', 404601.02, 'Owner-Occupied', 'Open', '1900-01-00', 'Current');</v>
      </c>
    </row>
    <row r="3727" spans="1:16" x14ac:dyDescent="0.35">
      <c r="A3727" s="22">
        <v>3726</v>
      </c>
      <c r="B3727" s="21">
        <v>41046</v>
      </c>
      <c r="C3727" s="22" t="s">
        <v>57</v>
      </c>
      <c r="D3727" s="22" t="s">
        <v>61</v>
      </c>
      <c r="E3727" s="22" t="s">
        <v>53</v>
      </c>
      <c r="F3727" s="22">
        <v>774</v>
      </c>
      <c r="G3727" s="22">
        <v>85</v>
      </c>
      <c r="H3727" s="22">
        <v>30.23</v>
      </c>
      <c r="I3727" s="22">
        <v>29.78</v>
      </c>
      <c r="J3727" s="22" t="s">
        <v>60</v>
      </c>
      <c r="K3727" s="23">
        <v>348937.99</v>
      </c>
      <c r="L3727" s="23" t="s">
        <v>55</v>
      </c>
      <c r="M3727" s="23" t="s">
        <v>83</v>
      </c>
      <c r="N3727" s="27"/>
      <c r="O3727" s="23" t="s">
        <v>56</v>
      </c>
      <c r="P3727" t="str">
        <f t="shared" si="58"/>
        <v>INSERT INTO @DataTable (Deal, AdvanceDate, PROV, DealPurpose, RateType, BEACON, LTV, TDS, GDS, InsuranceType, PrincipalBalance, OccupancyType, AccountStatus, Closed_Date, DelinquencyBucket) VALUES (3726, '2012-05-17', 'ON', 'Purchase', 'Fixed', 774, 85, 30.23, 29.78, 'HiRatio', 348937.99, 'Owner-Occupied', 'Open', '1900-01-00', 'Current');</v>
      </c>
    </row>
    <row r="3728" spans="1:16" x14ac:dyDescent="0.35">
      <c r="A3728" s="19">
        <v>3727</v>
      </c>
      <c r="B3728" s="18">
        <v>42611</v>
      </c>
      <c r="C3728" s="19" t="s">
        <v>58</v>
      </c>
      <c r="D3728" s="19" t="s">
        <v>61</v>
      </c>
      <c r="E3728" s="19" t="s">
        <v>53</v>
      </c>
      <c r="F3728" s="19">
        <v>771</v>
      </c>
      <c r="G3728" s="19">
        <v>89.12</v>
      </c>
      <c r="H3728" s="19">
        <v>40.74</v>
      </c>
      <c r="I3728" s="19">
        <v>38.520000000000003</v>
      </c>
      <c r="J3728" s="19" t="s">
        <v>60</v>
      </c>
      <c r="K3728" s="20">
        <v>332208.15000000002</v>
      </c>
      <c r="L3728" s="20" t="s">
        <v>55</v>
      </c>
      <c r="M3728" s="20" t="s">
        <v>83</v>
      </c>
      <c r="N3728" s="26"/>
      <c r="O3728" s="20" t="s">
        <v>56</v>
      </c>
      <c r="P3728" t="str">
        <f t="shared" si="58"/>
        <v>INSERT INTO @DataTable (Deal, AdvanceDate, PROV, DealPurpose, RateType, BEACON, LTV, TDS, GDS, InsuranceType, PrincipalBalance, OccupancyType, AccountStatus, Closed_Date, DelinquencyBucket) VALUES (3727, '2016-08-29', 'BC', 'Purchase', 'Fixed', 771, 89.12, 40.74, 38.52, 'HiRatio', 332208.15, 'Owner-Occupied', 'Open', '1900-01-00', 'Current');</v>
      </c>
    </row>
    <row r="3729" spans="1:16" x14ac:dyDescent="0.35">
      <c r="A3729" s="22">
        <v>3728</v>
      </c>
      <c r="B3729" s="21">
        <v>41836</v>
      </c>
      <c r="C3729" s="22" t="s">
        <v>58</v>
      </c>
      <c r="D3729" s="22" t="s">
        <v>61</v>
      </c>
      <c r="E3729" s="22" t="s">
        <v>53</v>
      </c>
      <c r="F3729" s="22">
        <v>791</v>
      </c>
      <c r="G3729" s="22">
        <v>95</v>
      </c>
      <c r="H3729" s="22">
        <v>43.77</v>
      </c>
      <c r="I3729" s="22">
        <v>25.87</v>
      </c>
      <c r="J3729" s="22" t="s">
        <v>60</v>
      </c>
      <c r="K3729" s="23">
        <v>409236.13</v>
      </c>
      <c r="L3729" s="23" t="s">
        <v>55</v>
      </c>
      <c r="M3729" s="23" t="s">
        <v>83</v>
      </c>
      <c r="N3729" s="27"/>
      <c r="O3729" s="23" t="s">
        <v>56</v>
      </c>
      <c r="P3729" t="str">
        <f t="shared" si="58"/>
        <v>INSERT INTO @DataTable (Deal, AdvanceDate, PROV, DealPurpose, RateType, BEACON, LTV, TDS, GDS, InsuranceType, PrincipalBalance, OccupancyType, AccountStatus, Closed_Date, DelinquencyBucket) VALUES (3728, '2014-07-16', 'BC', 'Purchase', 'Fixed', 791, 95, 43.77, 25.87, 'HiRatio', 409236.13, 'Owner-Occupied', 'Open', '1900-01-00', 'Current');</v>
      </c>
    </row>
    <row r="3730" spans="1:16" x14ac:dyDescent="0.35">
      <c r="A3730" s="19">
        <v>3729</v>
      </c>
      <c r="B3730" s="18">
        <v>40868</v>
      </c>
      <c r="C3730" s="19" t="s">
        <v>51</v>
      </c>
      <c r="D3730" s="19" t="s">
        <v>52</v>
      </c>
      <c r="E3730" s="19" t="s">
        <v>53</v>
      </c>
      <c r="F3730" s="19">
        <v>712</v>
      </c>
      <c r="G3730" s="19">
        <v>84.84</v>
      </c>
      <c r="H3730" s="19">
        <v>37.520000000000003</v>
      </c>
      <c r="I3730" s="19">
        <v>29.06</v>
      </c>
      <c r="J3730" s="19" t="s">
        <v>60</v>
      </c>
      <c r="K3730" s="20">
        <v>207975.67999999999</v>
      </c>
      <c r="L3730" s="20" t="s">
        <v>55</v>
      </c>
      <c r="M3730" s="20" t="s">
        <v>83</v>
      </c>
      <c r="N3730" s="26"/>
      <c r="O3730" s="20" t="s">
        <v>56</v>
      </c>
      <c r="P3730" t="str">
        <f t="shared" si="58"/>
        <v>INSERT INTO @DataTable (Deal, AdvanceDate, PROV, DealPurpose, RateType, BEACON, LTV, TDS, GDS, InsuranceType, PrincipalBalance, OccupancyType, AccountStatus, Closed_Date, DelinquencyBucket) VALUES (3729, '2011-11-21', 'AB', 'Refinance External', 'Fixed', 712, 84.84, 37.52, 29.06, 'HiRatio', 207975.68, 'Owner-Occupied', 'Open', '1900-01-00', 'Current');</v>
      </c>
    </row>
    <row r="3731" spans="1:16" x14ac:dyDescent="0.35">
      <c r="A3731" s="22">
        <v>3730</v>
      </c>
      <c r="B3731" s="21">
        <v>42597</v>
      </c>
      <c r="C3731" s="22" t="s">
        <v>58</v>
      </c>
      <c r="D3731" s="22" t="s">
        <v>61</v>
      </c>
      <c r="E3731" s="22" t="s">
        <v>53</v>
      </c>
      <c r="F3731" s="22">
        <v>811</v>
      </c>
      <c r="G3731" s="22">
        <v>93.9</v>
      </c>
      <c r="H3731" s="22">
        <v>42.74</v>
      </c>
      <c r="I3731" s="22">
        <v>31.38</v>
      </c>
      <c r="J3731" s="22" t="s">
        <v>60</v>
      </c>
      <c r="K3731" s="23">
        <v>394047.63</v>
      </c>
      <c r="L3731" s="23" t="s">
        <v>55</v>
      </c>
      <c r="M3731" s="23" t="s">
        <v>83</v>
      </c>
      <c r="N3731" s="27"/>
      <c r="O3731" s="23" t="s">
        <v>56</v>
      </c>
      <c r="P3731" t="str">
        <f t="shared" si="58"/>
        <v>INSERT INTO @DataTable (Deal, AdvanceDate, PROV, DealPurpose, RateType, BEACON, LTV, TDS, GDS, InsuranceType, PrincipalBalance, OccupancyType, AccountStatus, Closed_Date, DelinquencyBucket) VALUES (3730, '2016-08-15', 'BC', 'Purchase', 'Fixed', 811, 93.9, 42.74, 31.38, 'HiRatio', 394047.63, 'Owner-Occupied', 'Open', '1900-01-00', 'Current');</v>
      </c>
    </row>
    <row r="3732" spans="1:16" x14ac:dyDescent="0.35">
      <c r="A3732" s="19">
        <v>3731</v>
      </c>
      <c r="B3732" s="18">
        <v>42249</v>
      </c>
      <c r="C3732" s="19" t="s">
        <v>51</v>
      </c>
      <c r="D3732" s="19" t="s">
        <v>52</v>
      </c>
      <c r="E3732" s="19" t="s">
        <v>40</v>
      </c>
      <c r="F3732" s="19">
        <v>777</v>
      </c>
      <c r="G3732" s="19">
        <v>52.72</v>
      </c>
      <c r="H3732" s="19">
        <v>27.07</v>
      </c>
      <c r="I3732" s="19">
        <v>26.15</v>
      </c>
      <c r="J3732" s="19" t="s">
        <v>54</v>
      </c>
      <c r="K3732" s="20">
        <v>289820.71000000002</v>
      </c>
      <c r="L3732" s="20" t="s">
        <v>55</v>
      </c>
      <c r="M3732" s="20" t="s">
        <v>83</v>
      </c>
      <c r="N3732" s="26"/>
      <c r="O3732" s="20" t="s">
        <v>56</v>
      </c>
      <c r="P3732" t="str">
        <f t="shared" si="58"/>
        <v>INSERT INTO @DataTable (Deal, AdvanceDate, PROV, DealPurpose, RateType, BEACON, LTV, TDS, GDS, InsuranceType, PrincipalBalance, OccupancyType, AccountStatus, Closed_Date, DelinquencyBucket) VALUES (3731, '2015-09-02', 'AB', 'Refinance External', 'ARM', 777, 52.72, 27.07, 26.15, 'Conv', 289820.71, 'Owner-Occupied', 'Open', '1900-01-00', 'Current');</v>
      </c>
    </row>
    <row r="3733" spans="1:16" x14ac:dyDescent="0.35">
      <c r="A3733" s="22">
        <v>3732</v>
      </c>
      <c r="B3733" s="21">
        <v>41851</v>
      </c>
      <c r="C3733" s="22" t="s">
        <v>57</v>
      </c>
      <c r="D3733" s="22" t="s">
        <v>52</v>
      </c>
      <c r="E3733" s="22" t="s">
        <v>53</v>
      </c>
      <c r="F3733" s="22">
        <v>715</v>
      </c>
      <c r="G3733" s="22">
        <v>75</v>
      </c>
      <c r="H3733" s="22">
        <v>29.67</v>
      </c>
      <c r="I3733" s="22">
        <v>29.3</v>
      </c>
      <c r="J3733" s="22" t="s">
        <v>54</v>
      </c>
      <c r="K3733" s="23">
        <v>355099.64</v>
      </c>
      <c r="L3733" s="23" t="s">
        <v>55</v>
      </c>
      <c r="M3733" s="23" t="s">
        <v>83</v>
      </c>
      <c r="N3733" s="27"/>
      <c r="O3733" s="23" t="s">
        <v>56</v>
      </c>
      <c r="P3733" t="str">
        <f t="shared" si="58"/>
        <v>INSERT INTO @DataTable (Deal, AdvanceDate, PROV, DealPurpose, RateType, BEACON, LTV, TDS, GDS, InsuranceType, PrincipalBalance, OccupancyType, AccountStatus, Closed_Date, DelinquencyBucket) VALUES (3732, '2014-07-31', 'ON', 'Refinance External', 'Fixed', 715, 75, 29.67, 29.3, 'Conv', 355099.64, 'Owner-Occupied', 'Open', '1900-01-00', 'Current');</v>
      </c>
    </row>
    <row r="3734" spans="1:16" x14ac:dyDescent="0.35">
      <c r="A3734" s="19">
        <v>3733</v>
      </c>
      <c r="B3734" s="18">
        <v>42452</v>
      </c>
      <c r="C3734" s="19" t="s">
        <v>57</v>
      </c>
      <c r="D3734" s="19" t="s">
        <v>59</v>
      </c>
      <c r="E3734" s="19" t="s">
        <v>53</v>
      </c>
      <c r="F3734" s="19">
        <v>770</v>
      </c>
      <c r="G3734" s="19">
        <v>82.17</v>
      </c>
      <c r="H3734" s="19">
        <v>27.98</v>
      </c>
      <c r="I3734" s="19">
        <v>16.350000000000001</v>
      </c>
      <c r="J3734" s="19" t="s">
        <v>60</v>
      </c>
      <c r="K3734" s="20">
        <v>131820.35</v>
      </c>
      <c r="L3734" s="20" t="s">
        <v>55</v>
      </c>
      <c r="M3734" s="20" t="s">
        <v>83</v>
      </c>
      <c r="N3734" s="26"/>
      <c r="O3734" s="20" t="s">
        <v>56</v>
      </c>
      <c r="P3734" t="str">
        <f t="shared" si="58"/>
        <v>INSERT INTO @DataTable (Deal, AdvanceDate, PROV, DealPurpose, RateType, BEACON, LTV, TDS, GDS, InsuranceType, PrincipalBalance, OccupancyType, AccountStatus, Closed_Date, DelinquencyBucket) VALUES (3733, '2016-03-23', 'ON', 'Transfer', 'Fixed', 770, 82.17, 27.98, 16.35, 'HiRatio', 131820.35, 'Owner-Occupied', 'Open', '1900-01-00', 'Current');</v>
      </c>
    </row>
    <row r="3735" spans="1:16" x14ac:dyDescent="0.35">
      <c r="A3735" s="22">
        <v>3734</v>
      </c>
      <c r="B3735" s="21">
        <v>42433</v>
      </c>
      <c r="C3735" s="22" t="s">
        <v>51</v>
      </c>
      <c r="D3735" s="22" t="s">
        <v>61</v>
      </c>
      <c r="E3735" s="22" t="s">
        <v>53</v>
      </c>
      <c r="F3735" s="22">
        <v>683</v>
      </c>
      <c r="G3735" s="22">
        <v>95</v>
      </c>
      <c r="H3735" s="22">
        <v>35.96</v>
      </c>
      <c r="I3735" s="22">
        <v>23.48</v>
      </c>
      <c r="J3735" s="22" t="s">
        <v>60</v>
      </c>
      <c r="K3735" s="23">
        <v>153702.35999999999</v>
      </c>
      <c r="L3735" s="23" t="s">
        <v>55</v>
      </c>
      <c r="M3735" s="23" t="s">
        <v>83</v>
      </c>
      <c r="N3735" s="27"/>
      <c r="O3735" s="23" t="s">
        <v>56</v>
      </c>
      <c r="P3735" t="str">
        <f t="shared" si="58"/>
        <v>INSERT INTO @DataTable (Deal, AdvanceDate, PROV, DealPurpose, RateType, BEACON, LTV, TDS, GDS, InsuranceType, PrincipalBalance, OccupancyType, AccountStatus, Closed_Date, DelinquencyBucket) VALUES (3734, '2016-03-04', 'AB', 'Purchase', 'Fixed', 683, 95, 35.96, 23.48, 'HiRatio', 153702.36, 'Owner-Occupied', 'Open', '1900-01-00', 'Current');</v>
      </c>
    </row>
    <row r="3736" spans="1:16" x14ac:dyDescent="0.35">
      <c r="A3736" s="19">
        <v>3735</v>
      </c>
      <c r="B3736" s="18">
        <v>41054</v>
      </c>
      <c r="C3736" s="19" t="s">
        <v>57</v>
      </c>
      <c r="D3736" s="19" t="s">
        <v>61</v>
      </c>
      <c r="E3736" s="19" t="s">
        <v>53</v>
      </c>
      <c r="F3736" s="19">
        <v>760</v>
      </c>
      <c r="G3736" s="19">
        <v>95</v>
      </c>
      <c r="H3736" s="19">
        <v>38.25</v>
      </c>
      <c r="I3736" s="19">
        <v>37.96</v>
      </c>
      <c r="J3736" s="19" t="s">
        <v>60</v>
      </c>
      <c r="K3736" s="20">
        <v>321442.40000000002</v>
      </c>
      <c r="L3736" s="20" t="s">
        <v>55</v>
      </c>
      <c r="M3736" s="20" t="s">
        <v>83</v>
      </c>
      <c r="N3736" s="26"/>
      <c r="O3736" s="20" t="s">
        <v>56</v>
      </c>
      <c r="P3736" t="str">
        <f t="shared" si="58"/>
        <v>INSERT INTO @DataTable (Deal, AdvanceDate, PROV, DealPurpose, RateType, BEACON, LTV, TDS, GDS, InsuranceType, PrincipalBalance, OccupancyType, AccountStatus, Closed_Date, DelinquencyBucket) VALUES (3735, '2012-05-25', 'ON', 'Purchase', 'Fixed', 760, 95, 38.25, 37.96, 'HiRatio', 321442.4, 'Owner-Occupied', 'Open', '1900-01-00', 'Current');</v>
      </c>
    </row>
    <row r="3737" spans="1:16" x14ac:dyDescent="0.35">
      <c r="A3737" s="22">
        <v>3736</v>
      </c>
      <c r="B3737" s="21">
        <v>42192</v>
      </c>
      <c r="C3737" s="22" t="s">
        <v>57</v>
      </c>
      <c r="D3737" s="22" t="s">
        <v>52</v>
      </c>
      <c r="E3737" s="22" t="s">
        <v>40</v>
      </c>
      <c r="F3737" s="22">
        <v>683</v>
      </c>
      <c r="G3737" s="22">
        <v>80</v>
      </c>
      <c r="H3737" s="22">
        <v>36.1</v>
      </c>
      <c r="I3737" s="22">
        <v>17.97</v>
      </c>
      <c r="J3737" s="22" t="s">
        <v>54</v>
      </c>
      <c r="K3737" s="23">
        <v>264553.34999999998</v>
      </c>
      <c r="L3737" s="23" t="s">
        <v>55</v>
      </c>
      <c r="M3737" s="23" t="s">
        <v>83</v>
      </c>
      <c r="N3737" s="27"/>
      <c r="O3737" s="23" t="s">
        <v>56</v>
      </c>
      <c r="P3737" t="str">
        <f t="shared" si="58"/>
        <v>INSERT INTO @DataTable (Deal, AdvanceDate, PROV, DealPurpose, RateType, BEACON, LTV, TDS, GDS, InsuranceType, PrincipalBalance, OccupancyType, AccountStatus, Closed_Date, DelinquencyBucket) VALUES (3736, '2015-07-07', 'ON', 'Refinance External', 'ARM', 683, 80, 36.1, 17.97, 'Conv', 264553.35, 'Owner-Occupied', 'Open', '1900-01-00', 'Current');</v>
      </c>
    </row>
    <row r="3738" spans="1:16" x14ac:dyDescent="0.35">
      <c r="A3738" s="19">
        <v>3737</v>
      </c>
      <c r="B3738" s="18">
        <v>41887</v>
      </c>
      <c r="C3738" s="19" t="s">
        <v>57</v>
      </c>
      <c r="D3738" s="19" t="s">
        <v>52</v>
      </c>
      <c r="E3738" s="19" t="s">
        <v>53</v>
      </c>
      <c r="F3738" s="19">
        <v>684</v>
      </c>
      <c r="G3738" s="19">
        <v>38.46</v>
      </c>
      <c r="H3738" s="19">
        <v>38.14</v>
      </c>
      <c r="I3738" s="19">
        <v>33.31</v>
      </c>
      <c r="J3738" s="19" t="s">
        <v>54</v>
      </c>
      <c r="K3738" s="20">
        <v>94044.88</v>
      </c>
      <c r="L3738" s="20" t="s">
        <v>55</v>
      </c>
      <c r="M3738" s="20" t="s">
        <v>83</v>
      </c>
      <c r="N3738" s="26"/>
      <c r="O3738" s="20" t="s">
        <v>56</v>
      </c>
      <c r="P3738" t="str">
        <f t="shared" si="58"/>
        <v>INSERT INTO @DataTable (Deal, AdvanceDate, PROV, DealPurpose, RateType, BEACON, LTV, TDS, GDS, InsuranceType, PrincipalBalance, OccupancyType, AccountStatus, Closed_Date, DelinquencyBucket) VALUES (3737, '2014-09-05', 'ON', 'Refinance External', 'Fixed', 684, 38.46, 38.14, 33.31, 'Conv', 94044.88, 'Owner-Occupied', 'Open', '1900-01-00', 'Current');</v>
      </c>
    </row>
    <row r="3739" spans="1:16" x14ac:dyDescent="0.35">
      <c r="A3739" s="22">
        <v>3738</v>
      </c>
      <c r="B3739" s="21">
        <v>42198</v>
      </c>
      <c r="C3739" s="22" t="s">
        <v>57</v>
      </c>
      <c r="D3739" s="22" t="s">
        <v>61</v>
      </c>
      <c r="E3739" s="22" t="s">
        <v>40</v>
      </c>
      <c r="F3739" s="22">
        <v>683</v>
      </c>
      <c r="G3739" s="22">
        <v>80</v>
      </c>
      <c r="H3739" s="22">
        <v>36.6</v>
      </c>
      <c r="I3739" s="22">
        <v>26.07</v>
      </c>
      <c r="J3739" s="22" t="s">
        <v>54</v>
      </c>
      <c r="K3739" s="23">
        <v>358395.38</v>
      </c>
      <c r="L3739" s="23" t="s">
        <v>55</v>
      </c>
      <c r="M3739" s="23" t="s">
        <v>83</v>
      </c>
      <c r="N3739" s="27"/>
      <c r="O3739" s="23" t="s">
        <v>56</v>
      </c>
      <c r="P3739" t="str">
        <f t="shared" si="58"/>
        <v>INSERT INTO @DataTable (Deal, AdvanceDate, PROV, DealPurpose, RateType, BEACON, LTV, TDS, GDS, InsuranceType, PrincipalBalance, OccupancyType, AccountStatus, Closed_Date, DelinquencyBucket) VALUES (3738, '2015-07-13', 'ON', 'Purchase', 'ARM', 683, 80, 36.6, 26.07, 'Conv', 358395.38, 'Owner-Occupied', 'Open', '1900-01-00', 'Current');</v>
      </c>
    </row>
    <row r="3740" spans="1:16" x14ac:dyDescent="0.35">
      <c r="A3740" s="19">
        <v>3739</v>
      </c>
      <c r="B3740" s="18">
        <v>41250</v>
      </c>
      <c r="C3740" s="19" t="s">
        <v>51</v>
      </c>
      <c r="D3740" s="19" t="s">
        <v>61</v>
      </c>
      <c r="E3740" s="19" t="s">
        <v>53</v>
      </c>
      <c r="F3740" s="19">
        <v>753</v>
      </c>
      <c r="G3740" s="19">
        <v>95</v>
      </c>
      <c r="H3740" s="19">
        <v>42.25</v>
      </c>
      <c r="I3740" s="19">
        <v>14.42</v>
      </c>
      <c r="J3740" s="19" t="s">
        <v>60</v>
      </c>
      <c r="K3740" s="20">
        <v>0</v>
      </c>
      <c r="L3740" s="20" t="s">
        <v>55</v>
      </c>
      <c r="M3740" s="20" t="s">
        <v>84</v>
      </c>
      <c r="N3740" s="26">
        <v>42157</v>
      </c>
      <c r="O3740" s="20" t="s">
        <v>56</v>
      </c>
      <c r="P3740" t="str">
        <f t="shared" si="58"/>
        <v>INSERT INTO @DataTable (Deal, AdvanceDate, PROV, DealPurpose, RateType, BEACON, LTV, TDS, GDS, InsuranceType, PrincipalBalance, OccupancyType, AccountStatus, Closed_Date, DelinquencyBucket) VALUES (3739, '2012-12-07', 'AB', 'Purchase', 'Fixed', 753, 95, 42.25, 14.42, 'HiRatio', 0, 'Owner-Occupied', 'Closed', '2015-06-02', 'Current');</v>
      </c>
    </row>
    <row r="3741" spans="1:16" x14ac:dyDescent="0.35">
      <c r="A3741" s="22">
        <v>3740</v>
      </c>
      <c r="B3741" s="21">
        <v>41785</v>
      </c>
      <c r="C3741" s="22" t="s">
        <v>57</v>
      </c>
      <c r="D3741" s="22" t="s">
        <v>61</v>
      </c>
      <c r="E3741" s="22" t="s">
        <v>53</v>
      </c>
      <c r="F3741" s="22">
        <v>784</v>
      </c>
      <c r="G3741" s="22">
        <v>95</v>
      </c>
      <c r="H3741" s="22">
        <v>43.1</v>
      </c>
      <c r="I3741" s="22">
        <v>33.24</v>
      </c>
      <c r="J3741" s="22" t="s">
        <v>60</v>
      </c>
      <c r="K3741" s="23">
        <v>204726.41</v>
      </c>
      <c r="L3741" s="23" t="s">
        <v>55</v>
      </c>
      <c r="M3741" s="23" t="s">
        <v>83</v>
      </c>
      <c r="N3741" s="27"/>
      <c r="O3741" s="23" t="s">
        <v>56</v>
      </c>
      <c r="P3741" t="str">
        <f t="shared" si="58"/>
        <v>INSERT INTO @DataTable (Deal, AdvanceDate, PROV, DealPurpose, RateType, BEACON, LTV, TDS, GDS, InsuranceType, PrincipalBalance, OccupancyType, AccountStatus, Closed_Date, DelinquencyBucket) VALUES (3740, '2014-05-26', 'ON', 'Purchase', 'Fixed', 784, 95, 43.1, 33.24, 'HiRatio', 204726.41, 'Owner-Occupied', 'Open', '1900-01-00', 'Current');</v>
      </c>
    </row>
    <row r="3742" spans="1:16" x14ac:dyDescent="0.35">
      <c r="A3742" s="19">
        <v>3741</v>
      </c>
      <c r="B3742" s="18">
        <v>41047</v>
      </c>
      <c r="C3742" s="19" t="s">
        <v>51</v>
      </c>
      <c r="D3742" s="19" t="s">
        <v>52</v>
      </c>
      <c r="E3742" s="19" t="s">
        <v>53</v>
      </c>
      <c r="F3742" s="19">
        <v>754</v>
      </c>
      <c r="G3742" s="19">
        <v>79.63</v>
      </c>
      <c r="H3742" s="19">
        <v>14.02</v>
      </c>
      <c r="I3742" s="19">
        <v>9.59</v>
      </c>
      <c r="J3742" s="19" t="s">
        <v>54</v>
      </c>
      <c r="K3742" s="20">
        <v>0</v>
      </c>
      <c r="L3742" s="20" t="s">
        <v>62</v>
      </c>
      <c r="M3742" s="20" t="s">
        <v>84</v>
      </c>
      <c r="N3742" s="26">
        <v>42713</v>
      </c>
      <c r="O3742" s="20" t="s">
        <v>56</v>
      </c>
      <c r="P3742" t="str">
        <f t="shared" si="58"/>
        <v>INSERT INTO @DataTable (Deal, AdvanceDate, PROV, DealPurpose, RateType, BEACON, LTV, TDS, GDS, InsuranceType, PrincipalBalance, OccupancyType, AccountStatus, Closed_Date, DelinquencyBucket) VALUES (3741, '2012-05-18', 'AB', 'Refinance External', 'Fixed', 754, 79.63, 14.02, 9.59, 'Conv', 0, 'Rental', 'Closed', '2016-12-09', 'Current');</v>
      </c>
    </row>
    <row r="3743" spans="1:16" x14ac:dyDescent="0.35">
      <c r="A3743" s="22">
        <v>3742</v>
      </c>
      <c r="B3743" s="21">
        <v>42461</v>
      </c>
      <c r="C3743" s="22" t="s">
        <v>57</v>
      </c>
      <c r="D3743" s="22" t="s">
        <v>61</v>
      </c>
      <c r="E3743" s="22" t="s">
        <v>53</v>
      </c>
      <c r="F3743" s="22">
        <v>770</v>
      </c>
      <c r="G3743" s="22">
        <v>95</v>
      </c>
      <c r="H3743" s="22">
        <v>22.49</v>
      </c>
      <c r="I3743" s="22">
        <v>20.21</v>
      </c>
      <c r="J3743" s="22" t="s">
        <v>60</v>
      </c>
      <c r="K3743" s="23">
        <v>374267.29</v>
      </c>
      <c r="L3743" s="23" t="s">
        <v>55</v>
      </c>
      <c r="M3743" s="23" t="s">
        <v>83</v>
      </c>
      <c r="N3743" s="27"/>
      <c r="O3743" s="23" t="s">
        <v>56</v>
      </c>
      <c r="P3743" t="str">
        <f t="shared" si="58"/>
        <v>INSERT INTO @DataTable (Deal, AdvanceDate, PROV, DealPurpose, RateType, BEACON, LTV, TDS, GDS, InsuranceType, PrincipalBalance, OccupancyType, AccountStatus, Closed_Date, DelinquencyBucket) VALUES (3742, '2016-04-01', 'ON', 'Purchase', 'Fixed', 770, 95, 22.49, 20.21, 'HiRatio', 374267.29, 'Owner-Occupied', 'Open', '1900-01-00', 'Current');</v>
      </c>
    </row>
    <row r="3744" spans="1:16" x14ac:dyDescent="0.35">
      <c r="A3744" s="19">
        <v>3743</v>
      </c>
      <c r="B3744" s="18">
        <v>41708</v>
      </c>
      <c r="C3744" s="19" t="s">
        <v>58</v>
      </c>
      <c r="D3744" s="19" t="s">
        <v>61</v>
      </c>
      <c r="E3744" s="19" t="s">
        <v>53</v>
      </c>
      <c r="F3744" s="19">
        <v>730</v>
      </c>
      <c r="G3744" s="19">
        <v>95</v>
      </c>
      <c r="H3744" s="19">
        <v>40.94</v>
      </c>
      <c r="I3744" s="19">
        <v>21.56</v>
      </c>
      <c r="J3744" s="19" t="s">
        <v>60</v>
      </c>
      <c r="K3744" s="20">
        <v>178907.78</v>
      </c>
      <c r="L3744" s="20" t="s">
        <v>55</v>
      </c>
      <c r="M3744" s="20" t="s">
        <v>83</v>
      </c>
      <c r="N3744" s="26"/>
      <c r="O3744" s="20" t="s">
        <v>56</v>
      </c>
      <c r="P3744" t="str">
        <f t="shared" si="58"/>
        <v>INSERT INTO @DataTable (Deal, AdvanceDate, PROV, DealPurpose, RateType, BEACON, LTV, TDS, GDS, InsuranceType, PrincipalBalance, OccupancyType, AccountStatus, Closed_Date, DelinquencyBucket) VALUES (3743, '2014-03-10', 'BC', 'Purchase', 'Fixed', 730, 95, 40.94, 21.56, 'HiRatio', 178907.78, 'Owner-Occupied', 'Open', '1900-01-00', 'Current');</v>
      </c>
    </row>
    <row r="3745" spans="1:16" x14ac:dyDescent="0.35">
      <c r="A3745" s="22">
        <v>3744</v>
      </c>
      <c r="B3745" s="21">
        <v>41603</v>
      </c>
      <c r="C3745" s="22" t="s">
        <v>65</v>
      </c>
      <c r="D3745" s="22" t="s">
        <v>52</v>
      </c>
      <c r="E3745" s="22" t="s">
        <v>40</v>
      </c>
      <c r="F3745" s="22">
        <v>743</v>
      </c>
      <c r="G3745" s="22">
        <v>80</v>
      </c>
      <c r="H3745" s="22">
        <v>19.43</v>
      </c>
      <c r="I3745" s="22">
        <v>16.28</v>
      </c>
      <c r="J3745" s="22" t="s">
        <v>54</v>
      </c>
      <c r="K3745" s="23">
        <v>118400.27</v>
      </c>
      <c r="L3745" s="23" t="s">
        <v>55</v>
      </c>
      <c r="M3745" s="23" t="s">
        <v>83</v>
      </c>
      <c r="N3745" s="27"/>
      <c r="O3745" s="23" t="s">
        <v>56</v>
      </c>
      <c r="P3745" t="str">
        <f t="shared" si="58"/>
        <v>INSERT INTO @DataTable (Deal, AdvanceDate, PROV, DealPurpose, RateType, BEACON, LTV, TDS, GDS, InsuranceType, PrincipalBalance, OccupancyType, AccountStatus, Closed_Date, DelinquencyBucket) VALUES (3744, '2013-11-25', 'NS', 'Refinance External', 'ARM', 743, 80, 19.43, 16.28, 'Conv', 118400.27, 'Owner-Occupied', 'Open', '1900-01-00', 'Current');</v>
      </c>
    </row>
    <row r="3746" spans="1:16" x14ac:dyDescent="0.35">
      <c r="A3746" s="19">
        <v>3745</v>
      </c>
      <c r="B3746" s="18">
        <v>42352</v>
      </c>
      <c r="C3746" s="19" t="s">
        <v>57</v>
      </c>
      <c r="D3746" s="19" t="s">
        <v>61</v>
      </c>
      <c r="E3746" s="19" t="s">
        <v>53</v>
      </c>
      <c r="F3746" s="19">
        <v>761</v>
      </c>
      <c r="G3746" s="19">
        <v>95</v>
      </c>
      <c r="H3746" s="19">
        <v>40.01</v>
      </c>
      <c r="I3746" s="19">
        <v>31.82</v>
      </c>
      <c r="J3746" s="19" t="s">
        <v>60</v>
      </c>
      <c r="K3746" s="20">
        <v>427994.96</v>
      </c>
      <c r="L3746" s="20" t="s">
        <v>55</v>
      </c>
      <c r="M3746" s="20" t="s">
        <v>83</v>
      </c>
      <c r="N3746" s="26"/>
      <c r="O3746" s="20" t="s">
        <v>56</v>
      </c>
      <c r="P3746" t="str">
        <f t="shared" si="58"/>
        <v>INSERT INTO @DataTable (Deal, AdvanceDate, PROV, DealPurpose, RateType, BEACON, LTV, TDS, GDS, InsuranceType, PrincipalBalance, OccupancyType, AccountStatus, Closed_Date, DelinquencyBucket) VALUES (3745, '2015-12-14', 'ON', 'Purchase', 'Fixed', 761, 95, 40.01, 31.82, 'HiRatio', 427994.96, 'Owner-Occupied', 'Open', '1900-01-00', 'Current');</v>
      </c>
    </row>
    <row r="3747" spans="1:16" x14ac:dyDescent="0.35">
      <c r="A3747" s="22">
        <v>3746</v>
      </c>
      <c r="B3747" s="21">
        <v>41109</v>
      </c>
      <c r="C3747" s="22" t="s">
        <v>58</v>
      </c>
      <c r="D3747" s="22" t="s">
        <v>61</v>
      </c>
      <c r="E3747" s="22" t="s">
        <v>53</v>
      </c>
      <c r="F3747" s="22">
        <v>751</v>
      </c>
      <c r="G3747" s="22">
        <v>95</v>
      </c>
      <c r="H3747" s="22">
        <v>41.38</v>
      </c>
      <c r="I3747" s="22">
        <v>36.93</v>
      </c>
      <c r="J3747" s="22" t="s">
        <v>60</v>
      </c>
      <c r="K3747" s="23">
        <v>277499.7</v>
      </c>
      <c r="L3747" s="23" t="s">
        <v>55</v>
      </c>
      <c r="M3747" s="23" t="s">
        <v>83</v>
      </c>
      <c r="N3747" s="27"/>
      <c r="O3747" s="23" t="s">
        <v>56</v>
      </c>
      <c r="P3747" t="str">
        <f t="shared" si="58"/>
        <v>INSERT INTO @DataTable (Deal, AdvanceDate, PROV, DealPurpose, RateType, BEACON, LTV, TDS, GDS, InsuranceType, PrincipalBalance, OccupancyType, AccountStatus, Closed_Date, DelinquencyBucket) VALUES (3746, '2012-07-19', 'BC', 'Purchase', 'Fixed', 751, 95, 41.38, 36.93, 'HiRatio', 277499.7, 'Owner-Occupied', 'Open', '1900-01-00', 'Current');</v>
      </c>
    </row>
    <row r="3748" spans="1:16" x14ac:dyDescent="0.35">
      <c r="A3748" s="19">
        <v>3747</v>
      </c>
      <c r="B3748" s="18">
        <v>41754</v>
      </c>
      <c r="C3748" s="19" t="s">
        <v>51</v>
      </c>
      <c r="D3748" s="19" t="s">
        <v>61</v>
      </c>
      <c r="E3748" s="19" t="s">
        <v>53</v>
      </c>
      <c r="F3748" s="19">
        <v>733</v>
      </c>
      <c r="G3748" s="19">
        <v>95</v>
      </c>
      <c r="H3748" s="19">
        <v>32.880000000000003</v>
      </c>
      <c r="I3748" s="19">
        <v>31.63</v>
      </c>
      <c r="J3748" s="19" t="s">
        <v>60</v>
      </c>
      <c r="K3748" s="20">
        <v>189357.79</v>
      </c>
      <c r="L3748" s="20" t="s">
        <v>55</v>
      </c>
      <c r="M3748" s="20" t="s">
        <v>83</v>
      </c>
      <c r="N3748" s="26"/>
      <c r="O3748" s="20" t="s">
        <v>56</v>
      </c>
      <c r="P3748" t="str">
        <f t="shared" si="58"/>
        <v>INSERT INTO @DataTable (Deal, AdvanceDate, PROV, DealPurpose, RateType, BEACON, LTV, TDS, GDS, InsuranceType, PrincipalBalance, OccupancyType, AccountStatus, Closed_Date, DelinquencyBucket) VALUES (3747, '2014-04-25', 'AB', 'Purchase', 'Fixed', 733, 95, 32.88, 31.63, 'HiRatio', 189357.79, 'Owner-Occupied', 'Open', '1900-01-00', 'Current');</v>
      </c>
    </row>
    <row r="3749" spans="1:16" x14ac:dyDescent="0.35">
      <c r="A3749" s="22">
        <v>3748</v>
      </c>
      <c r="B3749" s="21">
        <v>41059</v>
      </c>
      <c r="C3749" s="22" t="s">
        <v>51</v>
      </c>
      <c r="D3749" s="22" t="s">
        <v>61</v>
      </c>
      <c r="E3749" s="22" t="s">
        <v>53</v>
      </c>
      <c r="F3749" s="22">
        <v>694</v>
      </c>
      <c r="G3749" s="22">
        <v>95</v>
      </c>
      <c r="H3749" s="22">
        <v>37.71</v>
      </c>
      <c r="I3749" s="22">
        <v>24.03</v>
      </c>
      <c r="J3749" s="22" t="s">
        <v>60</v>
      </c>
      <c r="K3749" s="23">
        <v>0</v>
      </c>
      <c r="L3749" s="23" t="s">
        <v>55</v>
      </c>
      <c r="M3749" s="23" t="s">
        <v>84</v>
      </c>
      <c r="N3749" s="27">
        <v>41730</v>
      </c>
      <c r="O3749" s="23" t="s">
        <v>56</v>
      </c>
      <c r="P3749" t="str">
        <f t="shared" si="58"/>
        <v>INSERT INTO @DataTable (Deal, AdvanceDate, PROV, DealPurpose, RateType, BEACON, LTV, TDS, GDS, InsuranceType, PrincipalBalance, OccupancyType, AccountStatus, Closed_Date, DelinquencyBucket) VALUES (3748, '2012-05-30', 'AB', 'Purchase', 'Fixed', 694, 95, 37.71, 24.03, 'HiRatio', 0, 'Owner-Occupied', 'Closed', '2014-04-01', 'Current');</v>
      </c>
    </row>
    <row r="3750" spans="1:16" x14ac:dyDescent="0.35">
      <c r="A3750" s="19">
        <v>3749</v>
      </c>
      <c r="B3750" s="18">
        <v>42478</v>
      </c>
      <c r="C3750" s="19" t="s">
        <v>57</v>
      </c>
      <c r="D3750" s="19" t="s">
        <v>59</v>
      </c>
      <c r="E3750" s="19" t="s">
        <v>40</v>
      </c>
      <c r="F3750" s="19">
        <v>802</v>
      </c>
      <c r="G3750" s="19">
        <v>27.66</v>
      </c>
      <c r="H3750" s="19">
        <v>27.84</v>
      </c>
      <c r="I3750" s="19">
        <v>23.28</v>
      </c>
      <c r="J3750" s="19" t="s">
        <v>54</v>
      </c>
      <c r="K3750" s="20">
        <v>193565.66</v>
      </c>
      <c r="L3750" s="20" t="s">
        <v>55</v>
      </c>
      <c r="M3750" s="20" t="s">
        <v>83</v>
      </c>
      <c r="N3750" s="26"/>
      <c r="O3750" s="20" t="s">
        <v>56</v>
      </c>
      <c r="P3750" t="str">
        <f t="shared" si="58"/>
        <v>INSERT INTO @DataTable (Deal, AdvanceDate, PROV, DealPurpose, RateType, BEACON, LTV, TDS, GDS, InsuranceType, PrincipalBalance, OccupancyType, AccountStatus, Closed_Date, DelinquencyBucket) VALUES (3749, '2016-04-18', 'ON', 'Transfer', 'ARM', 802, 27.66, 27.84, 23.28, 'Conv', 193565.66, 'Owner-Occupied', 'Open', '1900-01-00', 'Current');</v>
      </c>
    </row>
    <row r="3751" spans="1:16" x14ac:dyDescent="0.35">
      <c r="A3751" s="22">
        <v>3750</v>
      </c>
      <c r="B3751" s="21">
        <v>41757</v>
      </c>
      <c r="C3751" s="22" t="s">
        <v>57</v>
      </c>
      <c r="D3751" s="22" t="s">
        <v>52</v>
      </c>
      <c r="E3751" s="22" t="s">
        <v>53</v>
      </c>
      <c r="F3751" s="22">
        <v>766</v>
      </c>
      <c r="G3751" s="22">
        <v>71.459999999999994</v>
      </c>
      <c r="H3751" s="22">
        <v>38.93</v>
      </c>
      <c r="I3751" s="22">
        <v>38.93</v>
      </c>
      <c r="J3751" s="22" t="s">
        <v>54</v>
      </c>
      <c r="K3751" s="23">
        <v>133084.57</v>
      </c>
      <c r="L3751" s="23" t="s">
        <v>55</v>
      </c>
      <c r="M3751" s="23" t="s">
        <v>83</v>
      </c>
      <c r="N3751" s="27"/>
      <c r="O3751" s="23" t="s">
        <v>56</v>
      </c>
      <c r="P3751" t="str">
        <f t="shared" si="58"/>
        <v>INSERT INTO @DataTable (Deal, AdvanceDate, PROV, DealPurpose, RateType, BEACON, LTV, TDS, GDS, InsuranceType, PrincipalBalance, OccupancyType, AccountStatus, Closed_Date, DelinquencyBucket) VALUES (3750, '2014-04-28', 'ON', 'Refinance External', 'Fixed', 766, 71.46, 38.93, 38.93, 'Conv', 133084.57, 'Owner-Occupied', 'Open', '1900-01-00', 'Current');</v>
      </c>
    </row>
    <row r="3752" spans="1:16" x14ac:dyDescent="0.35">
      <c r="A3752" s="19">
        <v>3751</v>
      </c>
      <c r="B3752" s="18">
        <v>42437</v>
      </c>
      <c r="C3752" s="19" t="s">
        <v>57</v>
      </c>
      <c r="D3752" s="19" t="s">
        <v>59</v>
      </c>
      <c r="E3752" s="19" t="s">
        <v>53</v>
      </c>
      <c r="F3752" s="19">
        <v>764</v>
      </c>
      <c r="G3752" s="19">
        <v>41.71</v>
      </c>
      <c r="H3752" s="19">
        <v>26.43</v>
      </c>
      <c r="I3752" s="19">
        <v>16.97</v>
      </c>
      <c r="J3752" s="19" t="s">
        <v>54</v>
      </c>
      <c r="K3752" s="20">
        <v>140951.82999999999</v>
      </c>
      <c r="L3752" s="20" t="s">
        <v>55</v>
      </c>
      <c r="M3752" s="20" t="s">
        <v>83</v>
      </c>
      <c r="N3752" s="26"/>
      <c r="O3752" s="20" t="s">
        <v>56</v>
      </c>
      <c r="P3752" t="str">
        <f t="shared" si="58"/>
        <v>INSERT INTO @DataTable (Deal, AdvanceDate, PROV, DealPurpose, RateType, BEACON, LTV, TDS, GDS, InsuranceType, PrincipalBalance, OccupancyType, AccountStatus, Closed_Date, DelinquencyBucket) VALUES (3751, '2016-03-08', 'ON', 'Transfer', 'Fixed', 764, 41.71, 26.43, 16.97, 'Conv', 140951.83, 'Owner-Occupied', 'Open', '1900-01-00', 'Current');</v>
      </c>
    </row>
    <row r="3753" spans="1:16" x14ac:dyDescent="0.35">
      <c r="A3753" s="22">
        <v>3752</v>
      </c>
      <c r="B3753" s="21">
        <v>41424</v>
      </c>
      <c r="C3753" s="22" t="s">
        <v>58</v>
      </c>
      <c r="D3753" s="22" t="s">
        <v>61</v>
      </c>
      <c r="E3753" s="22" t="s">
        <v>53</v>
      </c>
      <c r="F3753" s="22">
        <v>793</v>
      </c>
      <c r="G3753" s="22">
        <v>95</v>
      </c>
      <c r="H3753" s="22">
        <v>36.200000000000003</v>
      </c>
      <c r="I3753" s="22">
        <v>29.76</v>
      </c>
      <c r="J3753" s="22" t="s">
        <v>60</v>
      </c>
      <c r="K3753" s="23">
        <v>408280.49</v>
      </c>
      <c r="L3753" s="23" t="s">
        <v>55</v>
      </c>
      <c r="M3753" s="23" t="s">
        <v>83</v>
      </c>
      <c r="N3753" s="27"/>
      <c r="O3753" s="23" t="s">
        <v>56</v>
      </c>
      <c r="P3753" t="str">
        <f t="shared" si="58"/>
        <v>INSERT INTO @DataTable (Deal, AdvanceDate, PROV, DealPurpose, RateType, BEACON, LTV, TDS, GDS, InsuranceType, PrincipalBalance, OccupancyType, AccountStatus, Closed_Date, DelinquencyBucket) VALUES (3752, '2013-05-30', 'BC', 'Purchase', 'Fixed', 793, 95, 36.2, 29.76, 'HiRatio', 408280.49, 'Owner-Occupied', 'Open', '1900-01-00', 'Current');</v>
      </c>
    </row>
    <row r="3754" spans="1:16" x14ac:dyDescent="0.35">
      <c r="A3754" s="19">
        <v>3753</v>
      </c>
      <c r="B3754" s="18">
        <v>42058</v>
      </c>
      <c r="C3754" s="19" t="s">
        <v>51</v>
      </c>
      <c r="D3754" s="19" t="s">
        <v>72</v>
      </c>
      <c r="E3754" s="19" t="s">
        <v>40</v>
      </c>
      <c r="F3754" s="19">
        <v>650</v>
      </c>
      <c r="G3754" s="19">
        <v>76.599999999999994</v>
      </c>
      <c r="H3754" s="19">
        <v>24.88</v>
      </c>
      <c r="I3754" s="19">
        <v>8.6199999999999992</v>
      </c>
      <c r="J3754" s="19" t="s">
        <v>54</v>
      </c>
      <c r="K3754" s="20">
        <v>191340.14</v>
      </c>
      <c r="L3754" s="20" t="s">
        <v>55</v>
      </c>
      <c r="M3754" s="20" t="s">
        <v>83</v>
      </c>
      <c r="N3754" s="26"/>
      <c r="O3754" s="20" t="s">
        <v>56</v>
      </c>
      <c r="P3754" t="str">
        <f t="shared" si="58"/>
        <v>INSERT INTO @DataTable (Deal, AdvanceDate, PROV, DealPurpose, RateType, BEACON, LTV, TDS, GDS, InsuranceType, PrincipalBalance, OccupancyType, AccountStatus, Closed_Date, DelinquencyBucket) VALUES (3753, '2015-02-23', 'AB', 'ETO Existing Client', 'ARM', 650, 76.6, 24.88, 8.62, 'Conv', 191340.14, 'Owner-Occupied', 'Open', '1900-01-00', 'Current');</v>
      </c>
    </row>
    <row r="3755" spans="1:16" x14ac:dyDescent="0.35">
      <c r="A3755" s="22">
        <v>3754</v>
      </c>
      <c r="B3755" s="21">
        <v>40939</v>
      </c>
      <c r="C3755" s="22" t="s">
        <v>57</v>
      </c>
      <c r="D3755" s="22" t="s">
        <v>61</v>
      </c>
      <c r="E3755" s="22" t="s">
        <v>40</v>
      </c>
      <c r="F3755" s="22">
        <v>0</v>
      </c>
      <c r="G3755" s="22">
        <v>75</v>
      </c>
      <c r="H3755" s="22">
        <v>37.17</v>
      </c>
      <c r="I3755" s="22">
        <v>13.63</v>
      </c>
      <c r="J3755" s="22" t="s">
        <v>54</v>
      </c>
      <c r="K3755" s="23">
        <v>0</v>
      </c>
      <c r="L3755" s="23" t="s">
        <v>62</v>
      </c>
      <c r="M3755" s="23" t="s">
        <v>84</v>
      </c>
      <c r="N3755" s="27">
        <v>41351</v>
      </c>
      <c r="O3755" s="23" t="s">
        <v>56</v>
      </c>
      <c r="P3755" t="str">
        <f t="shared" si="58"/>
        <v>INSERT INTO @DataTable (Deal, AdvanceDate, PROV, DealPurpose, RateType, BEACON, LTV, TDS, GDS, InsuranceType, PrincipalBalance, OccupancyType, AccountStatus, Closed_Date, DelinquencyBucket) VALUES (3754, '2012-01-31', 'ON', 'Purchase', 'ARM', 0, 75, 37.17, 13.63, 'Conv', 0, 'Rental', 'Closed', '2013-03-18', 'Current');</v>
      </c>
    </row>
    <row r="3756" spans="1:16" x14ac:dyDescent="0.35">
      <c r="A3756" s="19">
        <v>3755</v>
      </c>
      <c r="B3756" s="18">
        <v>42578</v>
      </c>
      <c r="C3756" s="19" t="s">
        <v>58</v>
      </c>
      <c r="D3756" s="19" t="s">
        <v>61</v>
      </c>
      <c r="E3756" s="19" t="s">
        <v>53</v>
      </c>
      <c r="F3756" s="19">
        <v>742</v>
      </c>
      <c r="G3756" s="19">
        <v>88.31</v>
      </c>
      <c r="H3756" s="19">
        <v>39.33</v>
      </c>
      <c r="I3756" s="19">
        <v>36.369999999999997</v>
      </c>
      <c r="J3756" s="19" t="s">
        <v>60</v>
      </c>
      <c r="K3756" s="20">
        <v>532470.19999999995</v>
      </c>
      <c r="L3756" s="20" t="s">
        <v>55</v>
      </c>
      <c r="M3756" s="20" t="s">
        <v>83</v>
      </c>
      <c r="N3756" s="26"/>
      <c r="O3756" s="20" t="s">
        <v>56</v>
      </c>
      <c r="P3756" t="str">
        <f t="shared" si="58"/>
        <v>INSERT INTO @DataTable (Deal, AdvanceDate, PROV, DealPurpose, RateType, BEACON, LTV, TDS, GDS, InsuranceType, PrincipalBalance, OccupancyType, AccountStatus, Closed_Date, DelinquencyBucket) VALUES (3755, '2016-07-27', 'BC', 'Purchase', 'Fixed', 742, 88.31, 39.33, 36.37, 'HiRatio', 532470.2, 'Owner-Occupied', 'Open', '1900-01-00', 'Current');</v>
      </c>
    </row>
    <row r="3757" spans="1:16" x14ac:dyDescent="0.35">
      <c r="A3757" s="22">
        <v>3756</v>
      </c>
      <c r="B3757" s="21">
        <v>41599</v>
      </c>
      <c r="C3757" s="22" t="s">
        <v>51</v>
      </c>
      <c r="D3757" s="22" t="s">
        <v>61</v>
      </c>
      <c r="E3757" s="22" t="s">
        <v>53</v>
      </c>
      <c r="F3757" s="22">
        <v>757</v>
      </c>
      <c r="G3757" s="22">
        <v>90</v>
      </c>
      <c r="H3757" s="22">
        <v>37.94</v>
      </c>
      <c r="I3757" s="22">
        <v>21.04</v>
      </c>
      <c r="J3757" s="22" t="s">
        <v>60</v>
      </c>
      <c r="K3757" s="23">
        <v>266800.88</v>
      </c>
      <c r="L3757" s="23" t="s">
        <v>55</v>
      </c>
      <c r="M3757" s="23" t="s">
        <v>83</v>
      </c>
      <c r="N3757" s="27"/>
      <c r="O3757" s="23" t="s">
        <v>56</v>
      </c>
      <c r="P3757" t="str">
        <f t="shared" si="58"/>
        <v>INSERT INTO @DataTable (Deal, AdvanceDate, PROV, DealPurpose, RateType, BEACON, LTV, TDS, GDS, InsuranceType, PrincipalBalance, OccupancyType, AccountStatus, Closed_Date, DelinquencyBucket) VALUES (3756, '2013-11-21', 'AB', 'Purchase', 'Fixed', 757, 90, 37.94, 21.04, 'HiRatio', 266800.88, 'Owner-Occupied', 'Open', '1900-01-00', 'Current');</v>
      </c>
    </row>
    <row r="3758" spans="1:16" x14ac:dyDescent="0.35">
      <c r="A3758" s="19">
        <v>3757</v>
      </c>
      <c r="B3758" s="18">
        <v>40911</v>
      </c>
      <c r="C3758" s="19" t="s">
        <v>51</v>
      </c>
      <c r="D3758" s="19" t="s">
        <v>52</v>
      </c>
      <c r="E3758" s="19" t="s">
        <v>53</v>
      </c>
      <c r="F3758" s="19">
        <v>737</v>
      </c>
      <c r="G3758" s="19">
        <v>79.36</v>
      </c>
      <c r="H3758" s="19">
        <v>38.97</v>
      </c>
      <c r="I3758" s="19">
        <v>29.18</v>
      </c>
      <c r="J3758" s="19" t="s">
        <v>54</v>
      </c>
      <c r="K3758" s="20">
        <v>0</v>
      </c>
      <c r="L3758" s="20" t="s">
        <v>62</v>
      </c>
      <c r="M3758" s="20" t="s">
        <v>84</v>
      </c>
      <c r="N3758" s="26">
        <v>41780</v>
      </c>
      <c r="O3758" s="20" t="s">
        <v>56</v>
      </c>
      <c r="P3758" t="str">
        <f t="shared" si="58"/>
        <v>INSERT INTO @DataTable (Deal, AdvanceDate, PROV, DealPurpose, RateType, BEACON, LTV, TDS, GDS, InsuranceType, PrincipalBalance, OccupancyType, AccountStatus, Closed_Date, DelinquencyBucket) VALUES (3757, '2012-01-03', 'AB', 'Refinance External', 'Fixed', 737, 79.36, 38.97, 29.18, 'Conv', 0, 'Rental', 'Closed', '2014-05-21', 'Current');</v>
      </c>
    </row>
    <row r="3759" spans="1:16" x14ac:dyDescent="0.35">
      <c r="A3759" s="22">
        <v>3758</v>
      </c>
      <c r="B3759" s="21">
        <v>42159</v>
      </c>
      <c r="C3759" s="22" t="s">
        <v>57</v>
      </c>
      <c r="D3759" s="22" t="s">
        <v>52</v>
      </c>
      <c r="E3759" s="22" t="s">
        <v>40</v>
      </c>
      <c r="F3759" s="22">
        <v>800</v>
      </c>
      <c r="G3759" s="22">
        <v>68.63</v>
      </c>
      <c r="H3759" s="22">
        <v>23.63</v>
      </c>
      <c r="I3759" s="22">
        <v>23.63</v>
      </c>
      <c r="J3759" s="22" t="s">
        <v>54</v>
      </c>
      <c r="K3759" s="23">
        <v>0</v>
      </c>
      <c r="L3759" s="23" t="s">
        <v>55</v>
      </c>
      <c r="M3759" s="23" t="s">
        <v>84</v>
      </c>
      <c r="N3759" s="27">
        <v>42279</v>
      </c>
      <c r="O3759" s="23" t="s">
        <v>56</v>
      </c>
      <c r="P3759" t="str">
        <f t="shared" si="58"/>
        <v>INSERT INTO @DataTable (Deal, AdvanceDate, PROV, DealPurpose, RateType, BEACON, LTV, TDS, GDS, InsuranceType, PrincipalBalance, OccupancyType, AccountStatus, Closed_Date, DelinquencyBucket) VALUES (3758, '2015-06-04', 'ON', 'Refinance External', 'ARM', 800, 68.63, 23.63, 23.63, 'Conv', 0, 'Owner-Occupied', 'Closed', '2015-10-02', 'Current');</v>
      </c>
    </row>
    <row r="3760" spans="1:16" x14ac:dyDescent="0.35">
      <c r="A3760" s="19">
        <v>3759</v>
      </c>
      <c r="B3760" s="18">
        <v>40893</v>
      </c>
      <c r="C3760" s="19" t="s">
        <v>57</v>
      </c>
      <c r="D3760" s="19" t="s">
        <v>61</v>
      </c>
      <c r="E3760" s="19" t="s">
        <v>40</v>
      </c>
      <c r="F3760" s="19">
        <v>747</v>
      </c>
      <c r="G3760" s="19">
        <v>95</v>
      </c>
      <c r="H3760" s="19">
        <v>37.32</v>
      </c>
      <c r="I3760" s="19">
        <v>22.27</v>
      </c>
      <c r="J3760" s="19" t="s">
        <v>60</v>
      </c>
      <c r="K3760" s="20">
        <v>0</v>
      </c>
      <c r="L3760" s="20" t="s">
        <v>55</v>
      </c>
      <c r="M3760" s="20" t="s">
        <v>84</v>
      </c>
      <c r="N3760" s="26">
        <v>42468</v>
      </c>
      <c r="O3760" s="20" t="s">
        <v>56</v>
      </c>
      <c r="P3760" t="str">
        <f t="shared" si="58"/>
        <v>INSERT INTO @DataTable (Deal, AdvanceDate, PROV, DealPurpose, RateType, BEACON, LTV, TDS, GDS, InsuranceType, PrincipalBalance, OccupancyType, AccountStatus, Closed_Date, DelinquencyBucket) VALUES (3759, '2011-12-16', 'ON', 'Purchase', 'ARM', 747, 95, 37.32, 22.27, 'HiRatio', 0, 'Owner-Occupied', 'Closed', '2016-04-08', 'Current');</v>
      </c>
    </row>
    <row r="3761" spans="1:16" x14ac:dyDescent="0.35">
      <c r="A3761" s="22">
        <v>3760</v>
      </c>
      <c r="B3761" s="21">
        <v>41359</v>
      </c>
      <c r="C3761" s="22" t="s">
        <v>58</v>
      </c>
      <c r="D3761" s="22" t="s">
        <v>61</v>
      </c>
      <c r="E3761" s="22" t="s">
        <v>53</v>
      </c>
      <c r="F3761" s="22">
        <v>777</v>
      </c>
      <c r="G3761" s="22">
        <v>89.42</v>
      </c>
      <c r="H3761" s="22">
        <v>40.25</v>
      </c>
      <c r="I3761" s="22">
        <v>39.1</v>
      </c>
      <c r="J3761" s="22" t="s">
        <v>60</v>
      </c>
      <c r="K3761" s="23">
        <v>0</v>
      </c>
      <c r="L3761" s="23" t="s">
        <v>55</v>
      </c>
      <c r="M3761" s="23" t="s">
        <v>84</v>
      </c>
      <c r="N3761" s="27">
        <v>42676</v>
      </c>
      <c r="O3761" s="23" t="s">
        <v>56</v>
      </c>
      <c r="P3761" t="str">
        <f t="shared" si="58"/>
        <v>INSERT INTO @DataTable (Deal, AdvanceDate, PROV, DealPurpose, RateType, BEACON, LTV, TDS, GDS, InsuranceType, PrincipalBalance, OccupancyType, AccountStatus, Closed_Date, DelinquencyBucket) VALUES (3760, '2013-03-26', 'BC', 'Purchase', 'Fixed', 777, 89.42, 40.25, 39.1, 'HiRatio', 0, 'Owner-Occupied', 'Closed', '2016-11-02', 'Current');</v>
      </c>
    </row>
    <row r="3762" spans="1:16" x14ac:dyDescent="0.35">
      <c r="A3762" s="19">
        <v>3761</v>
      </c>
      <c r="B3762" s="18">
        <v>42674</v>
      </c>
      <c r="C3762" s="19" t="s">
        <v>58</v>
      </c>
      <c r="D3762" s="19" t="s">
        <v>52</v>
      </c>
      <c r="E3762" s="19" t="s">
        <v>40</v>
      </c>
      <c r="F3762" s="19">
        <v>814</v>
      </c>
      <c r="G3762" s="19">
        <v>56.66</v>
      </c>
      <c r="H3762" s="19">
        <v>15.96</v>
      </c>
      <c r="I3762" s="19">
        <v>12.37</v>
      </c>
      <c r="J3762" s="19" t="s">
        <v>54</v>
      </c>
      <c r="K3762" s="20">
        <v>282051.21999999997</v>
      </c>
      <c r="L3762" s="20" t="s">
        <v>55</v>
      </c>
      <c r="M3762" s="20" t="s">
        <v>83</v>
      </c>
      <c r="N3762" s="26"/>
      <c r="O3762" s="20" t="s">
        <v>56</v>
      </c>
      <c r="P3762" t="str">
        <f t="shared" si="58"/>
        <v>INSERT INTO @DataTable (Deal, AdvanceDate, PROV, DealPurpose, RateType, BEACON, LTV, TDS, GDS, InsuranceType, PrincipalBalance, OccupancyType, AccountStatus, Closed_Date, DelinquencyBucket) VALUES (3761, '2016-10-31', 'BC', 'Refinance External', 'ARM', 814, 56.66, 15.96, 12.37, 'Conv', 282051.22, 'Owner-Occupied', 'Open', '1900-01-00', 'Current');</v>
      </c>
    </row>
    <row r="3763" spans="1:16" x14ac:dyDescent="0.35">
      <c r="A3763" s="22">
        <v>3762</v>
      </c>
      <c r="B3763" s="21">
        <v>40911</v>
      </c>
      <c r="C3763" s="22" t="s">
        <v>57</v>
      </c>
      <c r="D3763" s="22" t="s">
        <v>61</v>
      </c>
      <c r="E3763" s="22" t="s">
        <v>53</v>
      </c>
      <c r="F3763" s="22">
        <v>755</v>
      </c>
      <c r="G3763" s="22">
        <v>80</v>
      </c>
      <c r="H3763" s="22">
        <v>42.87</v>
      </c>
      <c r="I3763" s="22">
        <v>42.52</v>
      </c>
      <c r="J3763" s="22" t="s">
        <v>54</v>
      </c>
      <c r="K3763" s="23">
        <v>0</v>
      </c>
      <c r="L3763" s="23" t="s">
        <v>55</v>
      </c>
      <c r="M3763" s="23" t="s">
        <v>84</v>
      </c>
      <c r="N3763" s="27">
        <v>42375</v>
      </c>
      <c r="O3763" s="23" t="s">
        <v>56</v>
      </c>
      <c r="P3763" t="str">
        <f t="shared" si="58"/>
        <v>INSERT INTO @DataTable (Deal, AdvanceDate, PROV, DealPurpose, RateType, BEACON, LTV, TDS, GDS, InsuranceType, PrincipalBalance, OccupancyType, AccountStatus, Closed_Date, DelinquencyBucket) VALUES (3762, '2012-01-03', 'ON', 'Purchase', 'Fixed', 755, 80, 42.87, 42.52, 'Conv', 0, 'Owner-Occupied', 'Closed', '2016-01-06', 'Current');</v>
      </c>
    </row>
    <row r="3764" spans="1:16" x14ac:dyDescent="0.35">
      <c r="A3764" s="19">
        <v>3763</v>
      </c>
      <c r="B3764" s="18">
        <v>41600</v>
      </c>
      <c r="C3764" s="19" t="s">
        <v>57</v>
      </c>
      <c r="D3764" s="19" t="s">
        <v>61</v>
      </c>
      <c r="E3764" s="19" t="s">
        <v>53</v>
      </c>
      <c r="F3764" s="19">
        <v>718</v>
      </c>
      <c r="G3764" s="19">
        <v>94.76</v>
      </c>
      <c r="H3764" s="19">
        <v>43.68</v>
      </c>
      <c r="I3764" s="19">
        <v>26.76</v>
      </c>
      <c r="J3764" s="19" t="s">
        <v>60</v>
      </c>
      <c r="K3764" s="20">
        <v>258611.26</v>
      </c>
      <c r="L3764" s="20" t="s">
        <v>55</v>
      </c>
      <c r="M3764" s="20" t="s">
        <v>83</v>
      </c>
      <c r="N3764" s="26"/>
      <c r="O3764" s="20" t="s">
        <v>56</v>
      </c>
      <c r="P3764" t="str">
        <f t="shared" si="58"/>
        <v>INSERT INTO @DataTable (Deal, AdvanceDate, PROV, DealPurpose, RateType, BEACON, LTV, TDS, GDS, InsuranceType, PrincipalBalance, OccupancyType, AccountStatus, Closed_Date, DelinquencyBucket) VALUES (3763, '2013-11-22', 'ON', 'Purchase', 'Fixed', 718, 94.76, 43.68, 26.76, 'HiRatio', 258611.26, 'Owner-Occupied', 'Open', '1900-01-00', 'Current');</v>
      </c>
    </row>
    <row r="3765" spans="1:16" x14ac:dyDescent="0.35">
      <c r="A3765" s="22">
        <v>3764</v>
      </c>
      <c r="B3765" s="21">
        <v>40669</v>
      </c>
      <c r="C3765" s="22" t="s">
        <v>51</v>
      </c>
      <c r="D3765" s="22" t="s">
        <v>61</v>
      </c>
      <c r="E3765" s="22" t="s">
        <v>53</v>
      </c>
      <c r="F3765" s="22">
        <v>778</v>
      </c>
      <c r="G3765" s="22">
        <v>74.72</v>
      </c>
      <c r="H3765" s="22">
        <v>27.96</v>
      </c>
      <c r="I3765" s="22">
        <v>27.26</v>
      </c>
      <c r="J3765" s="22" t="s">
        <v>54</v>
      </c>
      <c r="K3765" s="23">
        <v>222312.08</v>
      </c>
      <c r="L3765" s="23" t="s">
        <v>55</v>
      </c>
      <c r="M3765" s="23" t="s">
        <v>83</v>
      </c>
      <c r="N3765" s="27"/>
      <c r="O3765" s="23" t="s">
        <v>56</v>
      </c>
      <c r="P3765" t="str">
        <f t="shared" si="58"/>
        <v>INSERT INTO @DataTable (Deal, AdvanceDate, PROV, DealPurpose, RateType, BEACON, LTV, TDS, GDS, InsuranceType, PrincipalBalance, OccupancyType, AccountStatus, Closed_Date, DelinquencyBucket) VALUES (3764, '2011-05-06', 'AB', 'Purchase', 'Fixed', 778, 74.72, 27.96, 27.26, 'Conv', 222312.08, 'Owner-Occupied', 'Open', '1900-01-00', 'Current');</v>
      </c>
    </row>
    <row r="3766" spans="1:16" x14ac:dyDescent="0.35">
      <c r="A3766" s="19">
        <v>3765</v>
      </c>
      <c r="B3766" s="18">
        <v>41325</v>
      </c>
      <c r="C3766" s="19" t="s">
        <v>58</v>
      </c>
      <c r="D3766" s="19" t="s">
        <v>61</v>
      </c>
      <c r="E3766" s="19" t="s">
        <v>53</v>
      </c>
      <c r="F3766" s="19">
        <v>803</v>
      </c>
      <c r="G3766" s="19">
        <v>95</v>
      </c>
      <c r="H3766" s="19">
        <v>42.37</v>
      </c>
      <c r="I3766" s="19">
        <v>25.62</v>
      </c>
      <c r="J3766" s="19" t="s">
        <v>60</v>
      </c>
      <c r="K3766" s="20">
        <v>387406.04</v>
      </c>
      <c r="L3766" s="20" t="s">
        <v>55</v>
      </c>
      <c r="M3766" s="20" t="s">
        <v>83</v>
      </c>
      <c r="N3766" s="26"/>
      <c r="O3766" s="20" t="s">
        <v>56</v>
      </c>
      <c r="P3766" t="str">
        <f t="shared" si="58"/>
        <v>INSERT INTO @DataTable (Deal, AdvanceDate, PROV, DealPurpose, RateType, BEACON, LTV, TDS, GDS, InsuranceType, PrincipalBalance, OccupancyType, AccountStatus, Closed_Date, DelinquencyBucket) VALUES (3765, '2013-02-20', 'BC', 'Purchase', 'Fixed', 803, 95, 42.37, 25.62, 'HiRatio', 387406.04, 'Owner-Occupied', 'Open', '1900-01-00', 'Current');</v>
      </c>
    </row>
    <row r="3767" spans="1:16" x14ac:dyDescent="0.35">
      <c r="A3767" s="22">
        <v>3766</v>
      </c>
      <c r="B3767" s="21">
        <v>42185</v>
      </c>
      <c r="C3767" s="22" t="s">
        <v>51</v>
      </c>
      <c r="D3767" s="22" t="s">
        <v>61</v>
      </c>
      <c r="E3767" s="22" t="s">
        <v>53</v>
      </c>
      <c r="F3767" s="22">
        <v>662</v>
      </c>
      <c r="G3767" s="22">
        <v>95</v>
      </c>
      <c r="H3767" s="22">
        <v>28.21</v>
      </c>
      <c r="I3767" s="22">
        <v>22.28</v>
      </c>
      <c r="J3767" s="22" t="s">
        <v>60</v>
      </c>
      <c r="K3767" s="23">
        <v>389391.07</v>
      </c>
      <c r="L3767" s="23" t="s">
        <v>55</v>
      </c>
      <c r="M3767" s="23" t="s">
        <v>83</v>
      </c>
      <c r="N3767" s="27"/>
      <c r="O3767" s="23" t="s">
        <v>69</v>
      </c>
      <c r="P3767" t="str">
        <f t="shared" si="58"/>
        <v>INSERT INTO @DataTable (Deal, AdvanceDate, PROV, DealPurpose, RateType, BEACON, LTV, TDS, GDS, InsuranceType, PrincipalBalance, OccupancyType, AccountStatus, Closed_Date, DelinquencyBucket) VALUES (3766, '2015-06-30', 'AB', 'Purchase', 'Fixed', 662, 95, 28.21, 22.28, 'HiRatio', 389391.07, 'Owner-Occupied', 'Open', '1900-01-00', '0-29');</v>
      </c>
    </row>
    <row r="3768" spans="1:16" x14ac:dyDescent="0.35">
      <c r="A3768" s="19">
        <v>3767</v>
      </c>
      <c r="B3768" s="18">
        <v>42048</v>
      </c>
      <c r="C3768" s="19" t="s">
        <v>57</v>
      </c>
      <c r="D3768" s="19" t="s">
        <v>61</v>
      </c>
      <c r="E3768" s="19" t="s">
        <v>53</v>
      </c>
      <c r="F3768" s="19">
        <v>755</v>
      </c>
      <c r="G3768" s="19">
        <v>86.99</v>
      </c>
      <c r="H3768" s="19">
        <v>35.11</v>
      </c>
      <c r="I3768" s="19">
        <v>33.909999999999997</v>
      </c>
      <c r="J3768" s="19" t="s">
        <v>60</v>
      </c>
      <c r="K3768" s="20">
        <v>288122.44</v>
      </c>
      <c r="L3768" s="20" t="s">
        <v>55</v>
      </c>
      <c r="M3768" s="20" t="s">
        <v>83</v>
      </c>
      <c r="N3768" s="26"/>
      <c r="O3768" s="20" t="s">
        <v>56</v>
      </c>
      <c r="P3768" t="str">
        <f t="shared" si="58"/>
        <v>INSERT INTO @DataTable (Deal, AdvanceDate, PROV, DealPurpose, RateType, BEACON, LTV, TDS, GDS, InsuranceType, PrincipalBalance, OccupancyType, AccountStatus, Closed_Date, DelinquencyBucket) VALUES (3767, '2015-02-13', 'ON', 'Purchase', 'Fixed', 755, 86.99, 35.11, 33.91, 'HiRatio', 288122.44, 'Owner-Occupied', 'Open', '1900-01-00', 'Current');</v>
      </c>
    </row>
    <row r="3769" spans="1:16" x14ac:dyDescent="0.35">
      <c r="A3769" s="22">
        <v>3768</v>
      </c>
      <c r="B3769" s="21">
        <v>41754</v>
      </c>
      <c r="C3769" s="22" t="s">
        <v>57</v>
      </c>
      <c r="D3769" s="22" t="s">
        <v>52</v>
      </c>
      <c r="E3769" s="22" t="s">
        <v>53</v>
      </c>
      <c r="F3769" s="22">
        <v>764</v>
      </c>
      <c r="G3769" s="22">
        <v>79.33</v>
      </c>
      <c r="H3769" s="22">
        <v>38.520000000000003</v>
      </c>
      <c r="I3769" s="22">
        <v>26.71</v>
      </c>
      <c r="J3769" s="22" t="s">
        <v>54</v>
      </c>
      <c r="K3769" s="23">
        <v>149800.68</v>
      </c>
      <c r="L3769" s="23" t="s">
        <v>55</v>
      </c>
      <c r="M3769" s="23" t="s">
        <v>83</v>
      </c>
      <c r="N3769" s="27"/>
      <c r="O3769" s="23" t="s">
        <v>56</v>
      </c>
      <c r="P3769" t="str">
        <f t="shared" si="58"/>
        <v>INSERT INTO @DataTable (Deal, AdvanceDate, PROV, DealPurpose, RateType, BEACON, LTV, TDS, GDS, InsuranceType, PrincipalBalance, OccupancyType, AccountStatus, Closed_Date, DelinquencyBucket) VALUES (3768, '2014-04-25', 'ON', 'Refinance External', 'Fixed', 764, 79.33, 38.52, 26.71, 'Conv', 149800.68, 'Owner-Occupied', 'Open', '1900-01-00', 'Current');</v>
      </c>
    </row>
    <row r="3770" spans="1:16" x14ac:dyDescent="0.35">
      <c r="A3770" s="19">
        <v>3769</v>
      </c>
      <c r="B3770" s="18">
        <v>42152</v>
      </c>
      <c r="C3770" s="19" t="s">
        <v>57</v>
      </c>
      <c r="D3770" s="19" t="s">
        <v>52</v>
      </c>
      <c r="E3770" s="19" t="s">
        <v>40</v>
      </c>
      <c r="F3770" s="19">
        <v>751</v>
      </c>
      <c r="G3770" s="19">
        <v>57.14</v>
      </c>
      <c r="H3770" s="19">
        <v>37.229999999999997</v>
      </c>
      <c r="I3770" s="19">
        <v>22.24</v>
      </c>
      <c r="J3770" s="19" t="s">
        <v>54</v>
      </c>
      <c r="K3770" s="20">
        <v>375983.64</v>
      </c>
      <c r="L3770" s="20" t="s">
        <v>55</v>
      </c>
      <c r="M3770" s="20" t="s">
        <v>83</v>
      </c>
      <c r="N3770" s="26"/>
      <c r="O3770" s="20" t="s">
        <v>56</v>
      </c>
      <c r="P3770" t="str">
        <f t="shared" si="58"/>
        <v>INSERT INTO @DataTable (Deal, AdvanceDate, PROV, DealPurpose, RateType, BEACON, LTV, TDS, GDS, InsuranceType, PrincipalBalance, OccupancyType, AccountStatus, Closed_Date, DelinquencyBucket) VALUES (3769, '2015-05-28', 'ON', 'Refinance External', 'ARM', 751, 57.14, 37.23, 22.24, 'Conv', 375983.64, 'Owner-Occupied', 'Open', '1900-01-00', 'Current');</v>
      </c>
    </row>
    <row r="3771" spans="1:16" x14ac:dyDescent="0.35">
      <c r="A3771" s="22">
        <v>3770</v>
      </c>
      <c r="B3771" s="21">
        <v>41957</v>
      </c>
      <c r="C3771" s="22" t="s">
        <v>57</v>
      </c>
      <c r="D3771" s="22" t="s">
        <v>61</v>
      </c>
      <c r="E3771" s="22" t="s">
        <v>53</v>
      </c>
      <c r="F3771" s="22">
        <v>671</v>
      </c>
      <c r="G3771" s="22">
        <v>95</v>
      </c>
      <c r="H3771" s="22">
        <v>41.87</v>
      </c>
      <c r="I3771" s="22">
        <v>22.41</v>
      </c>
      <c r="J3771" s="22" t="s">
        <v>60</v>
      </c>
      <c r="K3771" s="23">
        <v>0</v>
      </c>
      <c r="L3771" s="23" t="s">
        <v>55</v>
      </c>
      <c r="M3771" s="23" t="s">
        <v>84</v>
      </c>
      <c r="N3771" s="27">
        <v>42564</v>
      </c>
      <c r="O3771" s="23" t="s">
        <v>56</v>
      </c>
      <c r="P3771" t="str">
        <f t="shared" si="58"/>
        <v>INSERT INTO @DataTable (Deal, AdvanceDate, PROV, DealPurpose, RateType, BEACON, LTV, TDS, GDS, InsuranceType, PrincipalBalance, OccupancyType, AccountStatus, Closed_Date, DelinquencyBucket) VALUES (3770, '2014-11-14', 'ON', 'Purchase', 'Fixed', 671, 95, 41.87, 22.41, 'HiRatio', 0, 'Owner-Occupied', 'Closed', '2016-07-13', 'Current');</v>
      </c>
    </row>
    <row r="3772" spans="1:16" x14ac:dyDescent="0.35">
      <c r="A3772" s="19">
        <v>3771</v>
      </c>
      <c r="B3772" s="18">
        <v>42172</v>
      </c>
      <c r="C3772" s="19" t="s">
        <v>57</v>
      </c>
      <c r="D3772" s="19" t="s">
        <v>61</v>
      </c>
      <c r="E3772" s="19" t="s">
        <v>53</v>
      </c>
      <c r="F3772" s="19">
        <v>760</v>
      </c>
      <c r="G3772" s="19">
        <v>86.99</v>
      </c>
      <c r="H3772" s="19">
        <v>39.31</v>
      </c>
      <c r="I3772" s="19">
        <v>23.59</v>
      </c>
      <c r="J3772" s="19" t="s">
        <v>60</v>
      </c>
      <c r="K3772" s="20">
        <v>258934.98</v>
      </c>
      <c r="L3772" s="20" t="s">
        <v>55</v>
      </c>
      <c r="M3772" s="20" t="s">
        <v>83</v>
      </c>
      <c r="N3772" s="26"/>
      <c r="O3772" s="20" t="s">
        <v>56</v>
      </c>
      <c r="P3772" t="str">
        <f t="shared" si="58"/>
        <v>INSERT INTO @DataTable (Deal, AdvanceDate, PROV, DealPurpose, RateType, BEACON, LTV, TDS, GDS, InsuranceType, PrincipalBalance, OccupancyType, AccountStatus, Closed_Date, DelinquencyBucket) VALUES (3771, '2015-06-17', 'ON', 'Purchase', 'Fixed', 760, 86.99, 39.31, 23.59, 'HiRatio', 258934.98, 'Owner-Occupied', 'Open', '1900-01-00', 'Current');</v>
      </c>
    </row>
    <row r="3773" spans="1:16" x14ac:dyDescent="0.35">
      <c r="A3773" s="22">
        <v>3772</v>
      </c>
      <c r="B3773" s="21">
        <v>42153</v>
      </c>
      <c r="C3773" s="22" t="s">
        <v>57</v>
      </c>
      <c r="D3773" s="22" t="s">
        <v>61</v>
      </c>
      <c r="E3773" s="22" t="s">
        <v>53</v>
      </c>
      <c r="F3773" s="22">
        <v>732</v>
      </c>
      <c r="G3773" s="22">
        <v>90</v>
      </c>
      <c r="H3773" s="22">
        <v>31.39</v>
      </c>
      <c r="I3773" s="22">
        <v>16.100000000000001</v>
      </c>
      <c r="J3773" s="22" t="s">
        <v>60</v>
      </c>
      <c r="K3773" s="23">
        <v>217489.88</v>
      </c>
      <c r="L3773" s="23" t="s">
        <v>55</v>
      </c>
      <c r="M3773" s="23" t="s">
        <v>83</v>
      </c>
      <c r="N3773" s="27"/>
      <c r="O3773" s="23" t="s">
        <v>56</v>
      </c>
      <c r="P3773" t="str">
        <f t="shared" si="58"/>
        <v>INSERT INTO @DataTable (Deal, AdvanceDate, PROV, DealPurpose, RateType, BEACON, LTV, TDS, GDS, InsuranceType, PrincipalBalance, OccupancyType, AccountStatus, Closed_Date, DelinquencyBucket) VALUES (3772, '2015-05-29', 'ON', 'Purchase', 'Fixed', 732, 90, 31.39, 16.1, 'HiRatio', 217489.88, 'Owner-Occupied', 'Open', '1900-01-00', 'Current');</v>
      </c>
    </row>
    <row r="3774" spans="1:16" x14ac:dyDescent="0.35">
      <c r="A3774" s="19">
        <v>3773</v>
      </c>
      <c r="B3774" s="18">
        <v>42181</v>
      </c>
      <c r="C3774" s="19" t="s">
        <v>51</v>
      </c>
      <c r="D3774" s="19" t="s">
        <v>61</v>
      </c>
      <c r="E3774" s="19" t="s">
        <v>53</v>
      </c>
      <c r="F3774" s="19">
        <v>797</v>
      </c>
      <c r="G3774" s="19">
        <v>85</v>
      </c>
      <c r="H3774" s="19">
        <v>22.7</v>
      </c>
      <c r="I3774" s="19">
        <v>17.37</v>
      </c>
      <c r="J3774" s="19" t="s">
        <v>60</v>
      </c>
      <c r="K3774" s="20">
        <v>0</v>
      </c>
      <c r="L3774" s="20" t="s">
        <v>55</v>
      </c>
      <c r="M3774" s="20" t="s">
        <v>84</v>
      </c>
      <c r="N3774" s="26">
        <v>42702</v>
      </c>
      <c r="O3774" s="20" t="s">
        <v>56</v>
      </c>
      <c r="P3774" t="str">
        <f t="shared" si="58"/>
        <v>INSERT INTO @DataTable (Deal, AdvanceDate, PROV, DealPurpose, RateType, BEACON, LTV, TDS, GDS, InsuranceType, PrincipalBalance, OccupancyType, AccountStatus, Closed_Date, DelinquencyBucket) VALUES (3773, '2015-06-26', 'AB', 'Purchase', 'Fixed', 797, 85, 22.7, 17.37, 'HiRatio', 0, 'Owner-Occupied', 'Closed', '2016-11-28', 'Current');</v>
      </c>
    </row>
    <row r="3775" spans="1:16" x14ac:dyDescent="0.35">
      <c r="A3775" s="22">
        <v>3774</v>
      </c>
      <c r="B3775" s="21">
        <v>41705</v>
      </c>
      <c r="C3775" s="22" t="s">
        <v>57</v>
      </c>
      <c r="D3775" s="22" t="s">
        <v>61</v>
      </c>
      <c r="E3775" s="22" t="s">
        <v>53</v>
      </c>
      <c r="F3775" s="22">
        <v>791</v>
      </c>
      <c r="G3775" s="22">
        <v>15.97</v>
      </c>
      <c r="H3775" s="22">
        <v>17.88</v>
      </c>
      <c r="I3775" s="22">
        <v>14.26</v>
      </c>
      <c r="J3775" s="22" t="s">
        <v>54</v>
      </c>
      <c r="K3775" s="23">
        <v>84478.34</v>
      </c>
      <c r="L3775" s="23" t="s">
        <v>55</v>
      </c>
      <c r="M3775" s="23" t="s">
        <v>83</v>
      </c>
      <c r="N3775" s="27"/>
      <c r="O3775" s="23" t="s">
        <v>56</v>
      </c>
      <c r="P3775" t="str">
        <f t="shared" si="58"/>
        <v>INSERT INTO @DataTable (Deal, AdvanceDate, PROV, DealPurpose, RateType, BEACON, LTV, TDS, GDS, InsuranceType, PrincipalBalance, OccupancyType, AccountStatus, Closed_Date, DelinquencyBucket) VALUES (3774, '2014-03-07', 'ON', 'Purchase', 'Fixed', 791, 15.97, 17.88, 14.26, 'Conv', 84478.34, 'Owner-Occupied', 'Open', '1900-01-00', 'Current');</v>
      </c>
    </row>
    <row r="3776" spans="1:16" x14ac:dyDescent="0.35">
      <c r="A3776" s="19">
        <v>3775</v>
      </c>
      <c r="B3776" s="18">
        <v>42334</v>
      </c>
      <c r="C3776" s="19" t="s">
        <v>57</v>
      </c>
      <c r="D3776" s="19" t="s">
        <v>61</v>
      </c>
      <c r="E3776" s="19" t="s">
        <v>40</v>
      </c>
      <c r="F3776" s="19">
        <v>793</v>
      </c>
      <c r="G3776" s="19">
        <v>95</v>
      </c>
      <c r="H3776" s="19">
        <v>37.47</v>
      </c>
      <c r="I3776" s="19">
        <v>25.17</v>
      </c>
      <c r="J3776" s="19" t="s">
        <v>60</v>
      </c>
      <c r="K3776" s="20">
        <v>347444.77</v>
      </c>
      <c r="L3776" s="20" t="s">
        <v>66</v>
      </c>
      <c r="M3776" s="20" t="s">
        <v>83</v>
      </c>
      <c r="N3776" s="26"/>
      <c r="O3776" s="20" t="s">
        <v>56</v>
      </c>
      <c r="P3776" t="str">
        <f t="shared" si="58"/>
        <v>INSERT INTO @DataTable (Deal, AdvanceDate, PROV, DealPurpose, RateType, BEACON, LTV, TDS, GDS, InsuranceType, PrincipalBalance, OccupancyType, AccountStatus, Closed_Date, DelinquencyBucket) VALUES (3775, '2015-11-26', 'ON', 'Purchase', 'ARM', 793, 95, 37.47, 25.17, 'HiRatio', 347444.77, 'Second Home', 'Open', '1900-01-00', 'Current');</v>
      </c>
    </row>
    <row r="3777" spans="1:16" x14ac:dyDescent="0.35">
      <c r="A3777" s="22">
        <v>3776</v>
      </c>
      <c r="B3777" s="21">
        <v>42277</v>
      </c>
      <c r="C3777" s="22" t="s">
        <v>51</v>
      </c>
      <c r="D3777" s="22" t="s">
        <v>52</v>
      </c>
      <c r="E3777" s="22" t="s">
        <v>40</v>
      </c>
      <c r="F3777" s="22">
        <v>681</v>
      </c>
      <c r="G3777" s="22">
        <v>72.930000000000007</v>
      </c>
      <c r="H3777" s="22">
        <v>29.15</v>
      </c>
      <c r="I3777" s="22">
        <v>23.9</v>
      </c>
      <c r="J3777" s="22" t="s">
        <v>54</v>
      </c>
      <c r="K3777" s="23">
        <v>305239.69</v>
      </c>
      <c r="L3777" s="23" t="s">
        <v>55</v>
      </c>
      <c r="M3777" s="23" t="s">
        <v>83</v>
      </c>
      <c r="N3777" s="27"/>
      <c r="O3777" s="23" t="s">
        <v>56</v>
      </c>
      <c r="P3777" t="str">
        <f t="shared" si="58"/>
        <v>INSERT INTO @DataTable (Deal, AdvanceDate, PROV, DealPurpose, RateType, BEACON, LTV, TDS, GDS, InsuranceType, PrincipalBalance, OccupancyType, AccountStatus, Closed_Date, DelinquencyBucket) VALUES (3776, '2015-09-30', 'AB', 'Refinance External', 'ARM', 681, 72.93, 29.15, 23.9, 'Conv', 305239.69, 'Owner-Occupied', 'Open', '1900-01-00', 'Current');</v>
      </c>
    </row>
    <row r="3778" spans="1:16" x14ac:dyDescent="0.35">
      <c r="A3778" s="19">
        <v>3777</v>
      </c>
      <c r="B3778" s="18">
        <v>41810</v>
      </c>
      <c r="C3778" s="19" t="s">
        <v>74</v>
      </c>
      <c r="D3778" s="19" t="s">
        <v>61</v>
      </c>
      <c r="E3778" s="19" t="s">
        <v>40</v>
      </c>
      <c r="F3778" s="19">
        <v>766</v>
      </c>
      <c r="G3778" s="19">
        <v>95</v>
      </c>
      <c r="H3778" s="19">
        <v>32.21</v>
      </c>
      <c r="I3778" s="19">
        <v>32.21</v>
      </c>
      <c r="J3778" s="19" t="s">
        <v>60</v>
      </c>
      <c r="K3778" s="20">
        <v>180556.11</v>
      </c>
      <c r="L3778" s="20" t="s">
        <v>55</v>
      </c>
      <c r="M3778" s="20" t="s">
        <v>83</v>
      </c>
      <c r="N3778" s="26"/>
      <c r="O3778" s="20" t="s">
        <v>56</v>
      </c>
      <c r="P3778" t="str">
        <f t="shared" si="58"/>
        <v>INSERT INTO @DataTable (Deal, AdvanceDate, PROV, DealPurpose, RateType, BEACON, LTV, TDS, GDS, InsuranceType, PrincipalBalance, OccupancyType, AccountStatus, Closed_Date, DelinquencyBucket) VALUES (3777, '2014-06-20', 'MB', 'Purchase', 'ARM', 766, 95, 32.21, 32.21, 'HiRatio', 180556.11, 'Owner-Occupied', 'Open', '1900-01-00', 'Current');</v>
      </c>
    </row>
    <row r="3779" spans="1:16" x14ac:dyDescent="0.35">
      <c r="A3779" s="22">
        <v>3778</v>
      </c>
      <c r="B3779" s="21">
        <v>41807</v>
      </c>
      <c r="C3779" s="22" t="s">
        <v>51</v>
      </c>
      <c r="D3779" s="22" t="s">
        <v>61</v>
      </c>
      <c r="E3779" s="22" t="s">
        <v>53</v>
      </c>
      <c r="F3779" s="22">
        <v>686</v>
      </c>
      <c r="G3779" s="22">
        <v>90</v>
      </c>
      <c r="H3779" s="22">
        <v>41.03</v>
      </c>
      <c r="I3779" s="22">
        <v>26.72</v>
      </c>
      <c r="J3779" s="22" t="s">
        <v>60</v>
      </c>
      <c r="K3779" s="23">
        <v>306400.90999999997</v>
      </c>
      <c r="L3779" s="23" t="s">
        <v>55</v>
      </c>
      <c r="M3779" s="23" t="s">
        <v>83</v>
      </c>
      <c r="N3779" s="27"/>
      <c r="O3779" s="23" t="s">
        <v>56</v>
      </c>
      <c r="P3779" t="str">
        <f t="shared" ref="P3779:P3842" si="59">"INSERT INTO @DataTable (Deal, AdvanceDate, PROV, DealPurpose, RateType, BEACON, LTV, TDS, GDS, InsuranceType, PrincipalBalance, OccupancyType, AccountStatus, Closed_Date, DelinquencyBucket) VALUES (" &amp; A3779 &amp; ", " &amp; "'" &amp; TEXT(B3779, "yyyy-mm-dd") &amp; "', '" &amp; C3779 &amp; "', '" &amp; D3779 &amp; "', '" &amp; E3779 &amp; "', " &amp; F3779 &amp; ", " &amp; G3779 &amp; ", " &amp; H3779 &amp; ", " &amp; I3779 &amp; ", '" &amp; J3779 &amp; "', " &amp; K3779 &amp; ", '" &amp; L3779 &amp; "', '" &amp; M3779 &amp; "', '" &amp;TEXT(N3779, "yyyy-mm-dd") &amp; "', '" &amp; O3779 &amp; "');"</f>
        <v>INSERT INTO @DataTable (Deal, AdvanceDate, PROV, DealPurpose, RateType, BEACON, LTV, TDS, GDS, InsuranceType, PrincipalBalance, OccupancyType, AccountStatus, Closed_Date, DelinquencyBucket) VALUES (3778, '2014-06-17', 'AB', 'Purchase', 'Fixed', 686, 90, 41.03, 26.72, 'HiRatio', 306400.91, 'Owner-Occupied', 'Open', '1900-01-00', 'Current');</v>
      </c>
    </row>
    <row r="3780" spans="1:16" x14ac:dyDescent="0.35">
      <c r="A3780" s="19">
        <v>3779</v>
      </c>
      <c r="B3780" s="18">
        <v>41019</v>
      </c>
      <c r="C3780" s="19" t="s">
        <v>58</v>
      </c>
      <c r="D3780" s="19" t="s">
        <v>52</v>
      </c>
      <c r="E3780" s="19" t="s">
        <v>53</v>
      </c>
      <c r="F3780" s="19">
        <v>700</v>
      </c>
      <c r="G3780" s="19">
        <v>80</v>
      </c>
      <c r="H3780" s="19">
        <v>40.700000000000003</v>
      </c>
      <c r="I3780" s="19">
        <v>40.700000000000003</v>
      </c>
      <c r="J3780" s="19" t="s">
        <v>54</v>
      </c>
      <c r="K3780" s="20">
        <v>0</v>
      </c>
      <c r="L3780" s="20" t="s">
        <v>55</v>
      </c>
      <c r="M3780" s="20" t="s">
        <v>84</v>
      </c>
      <c r="N3780" s="26">
        <v>41792</v>
      </c>
      <c r="O3780" s="20" t="s">
        <v>56</v>
      </c>
      <c r="P3780" t="str">
        <f t="shared" si="59"/>
        <v>INSERT INTO @DataTable (Deal, AdvanceDate, PROV, DealPurpose, RateType, BEACON, LTV, TDS, GDS, InsuranceType, PrincipalBalance, OccupancyType, AccountStatus, Closed_Date, DelinquencyBucket) VALUES (3779, '2012-04-20', 'BC', 'Refinance External', 'Fixed', 700, 80, 40.7, 40.7, 'Conv', 0, 'Owner-Occupied', 'Closed', '2014-06-02', 'Current');</v>
      </c>
    </row>
    <row r="3781" spans="1:16" x14ac:dyDescent="0.35">
      <c r="A3781" s="22">
        <v>3780</v>
      </c>
      <c r="B3781" s="21">
        <v>42019</v>
      </c>
      <c r="C3781" s="22" t="s">
        <v>51</v>
      </c>
      <c r="D3781" s="22" t="s">
        <v>61</v>
      </c>
      <c r="E3781" s="22" t="s">
        <v>53</v>
      </c>
      <c r="F3781" s="22">
        <v>699</v>
      </c>
      <c r="G3781" s="22">
        <v>80</v>
      </c>
      <c r="H3781" s="22">
        <v>28.38</v>
      </c>
      <c r="I3781" s="22">
        <v>26.71</v>
      </c>
      <c r="J3781" s="22" t="s">
        <v>54</v>
      </c>
      <c r="K3781" s="23">
        <v>301704.15999999997</v>
      </c>
      <c r="L3781" s="23" t="s">
        <v>55</v>
      </c>
      <c r="M3781" s="23" t="s">
        <v>83</v>
      </c>
      <c r="N3781" s="27"/>
      <c r="O3781" s="23" t="s">
        <v>56</v>
      </c>
      <c r="P3781" t="str">
        <f t="shared" si="59"/>
        <v>INSERT INTO @DataTable (Deal, AdvanceDate, PROV, DealPurpose, RateType, BEACON, LTV, TDS, GDS, InsuranceType, PrincipalBalance, OccupancyType, AccountStatus, Closed_Date, DelinquencyBucket) VALUES (3780, '2015-01-15', 'AB', 'Purchase', 'Fixed', 699, 80, 28.38, 26.71, 'Conv', 301704.16, 'Owner-Occupied', 'Open', '1900-01-00', 'Current');</v>
      </c>
    </row>
    <row r="3782" spans="1:16" x14ac:dyDescent="0.35">
      <c r="A3782" s="19">
        <v>3781</v>
      </c>
      <c r="B3782" s="18">
        <v>42174</v>
      </c>
      <c r="C3782" s="19" t="s">
        <v>70</v>
      </c>
      <c r="D3782" s="19" t="s">
        <v>61</v>
      </c>
      <c r="E3782" s="19" t="s">
        <v>53</v>
      </c>
      <c r="F3782" s="19">
        <v>773</v>
      </c>
      <c r="G3782" s="19">
        <v>90</v>
      </c>
      <c r="H3782" s="19">
        <v>39.25</v>
      </c>
      <c r="I3782" s="19">
        <v>29.7</v>
      </c>
      <c r="J3782" s="19" t="s">
        <v>60</v>
      </c>
      <c r="K3782" s="20">
        <v>0</v>
      </c>
      <c r="L3782" s="20" t="s">
        <v>55</v>
      </c>
      <c r="M3782" s="20" t="s">
        <v>84</v>
      </c>
      <c r="N3782" s="26">
        <v>42671</v>
      </c>
      <c r="O3782" s="20" t="s">
        <v>56</v>
      </c>
      <c r="P3782" t="str">
        <f t="shared" si="59"/>
        <v>INSERT INTO @DataTable (Deal, AdvanceDate, PROV, DealPurpose, RateType, BEACON, LTV, TDS, GDS, InsuranceType, PrincipalBalance, OccupancyType, AccountStatus, Closed_Date, DelinquencyBucket) VALUES (3781, '2015-06-19', 'NB', 'Purchase', 'Fixed', 773, 90, 39.25, 29.7, 'HiRatio', 0, 'Owner-Occupied', 'Closed', '2016-10-28', 'Current');</v>
      </c>
    </row>
    <row r="3783" spans="1:16" x14ac:dyDescent="0.35">
      <c r="A3783" s="22">
        <v>3782</v>
      </c>
      <c r="B3783" s="21">
        <v>41878</v>
      </c>
      <c r="C3783" s="22" t="s">
        <v>57</v>
      </c>
      <c r="D3783" s="22" t="s">
        <v>61</v>
      </c>
      <c r="E3783" s="22" t="s">
        <v>40</v>
      </c>
      <c r="F3783" s="22">
        <v>700</v>
      </c>
      <c r="G3783" s="22">
        <v>80</v>
      </c>
      <c r="H3783" s="22">
        <v>38.979999999999997</v>
      </c>
      <c r="I3783" s="22">
        <v>9.68</v>
      </c>
      <c r="J3783" s="22" t="s">
        <v>54</v>
      </c>
      <c r="K3783" s="23">
        <v>198507</v>
      </c>
      <c r="L3783" s="23" t="s">
        <v>62</v>
      </c>
      <c r="M3783" s="23" t="s">
        <v>83</v>
      </c>
      <c r="N3783" s="27"/>
      <c r="O3783" s="23" t="s">
        <v>56</v>
      </c>
      <c r="P3783" t="str">
        <f t="shared" si="59"/>
        <v>INSERT INTO @DataTable (Deal, AdvanceDate, PROV, DealPurpose, RateType, BEACON, LTV, TDS, GDS, InsuranceType, PrincipalBalance, OccupancyType, AccountStatus, Closed_Date, DelinquencyBucket) VALUES (3782, '2014-08-27', 'ON', 'Purchase', 'ARM', 700, 80, 38.98, 9.68, 'Conv', 198507, 'Rental', 'Open', '1900-01-00', 'Current');</v>
      </c>
    </row>
    <row r="3784" spans="1:16" x14ac:dyDescent="0.35">
      <c r="A3784" s="19">
        <v>3783</v>
      </c>
      <c r="B3784" s="18">
        <v>41016</v>
      </c>
      <c r="C3784" s="19" t="s">
        <v>51</v>
      </c>
      <c r="D3784" s="19" t="s">
        <v>52</v>
      </c>
      <c r="E3784" s="19" t="s">
        <v>53</v>
      </c>
      <c r="F3784" s="19">
        <v>656</v>
      </c>
      <c r="G3784" s="19">
        <v>84.55</v>
      </c>
      <c r="H3784" s="19">
        <v>25.76</v>
      </c>
      <c r="I3784" s="19">
        <v>14.44</v>
      </c>
      <c r="J3784" s="19" t="s">
        <v>60</v>
      </c>
      <c r="K3784" s="20">
        <v>0</v>
      </c>
      <c r="L3784" s="20" t="s">
        <v>55</v>
      </c>
      <c r="M3784" s="20" t="s">
        <v>84</v>
      </c>
      <c r="N3784" s="26">
        <v>41884</v>
      </c>
      <c r="O3784" s="20" t="s">
        <v>56</v>
      </c>
      <c r="P3784" t="str">
        <f t="shared" si="59"/>
        <v>INSERT INTO @DataTable (Deal, AdvanceDate, PROV, DealPurpose, RateType, BEACON, LTV, TDS, GDS, InsuranceType, PrincipalBalance, OccupancyType, AccountStatus, Closed_Date, DelinquencyBucket) VALUES (3783, '2012-04-17', 'AB', 'Refinance External', 'Fixed', 656, 84.55, 25.76, 14.44, 'HiRatio', 0, 'Owner-Occupied', 'Closed', '2014-09-02', 'Current');</v>
      </c>
    </row>
    <row r="3785" spans="1:16" x14ac:dyDescent="0.35">
      <c r="A3785" s="22">
        <v>3784</v>
      </c>
      <c r="B3785" s="21">
        <v>41765</v>
      </c>
      <c r="C3785" s="22" t="s">
        <v>57</v>
      </c>
      <c r="D3785" s="22" t="s">
        <v>61</v>
      </c>
      <c r="E3785" s="22" t="s">
        <v>53</v>
      </c>
      <c r="F3785" s="22">
        <v>674</v>
      </c>
      <c r="G3785" s="22">
        <v>95</v>
      </c>
      <c r="H3785" s="22">
        <v>34.880000000000003</v>
      </c>
      <c r="I3785" s="22">
        <v>28.18</v>
      </c>
      <c r="J3785" s="22" t="s">
        <v>60</v>
      </c>
      <c r="K3785" s="23">
        <v>321114.42</v>
      </c>
      <c r="L3785" s="23" t="s">
        <v>55</v>
      </c>
      <c r="M3785" s="23" t="s">
        <v>83</v>
      </c>
      <c r="N3785" s="27"/>
      <c r="O3785" s="23" t="s">
        <v>56</v>
      </c>
      <c r="P3785" t="str">
        <f t="shared" si="59"/>
        <v>INSERT INTO @DataTable (Deal, AdvanceDate, PROV, DealPurpose, RateType, BEACON, LTV, TDS, GDS, InsuranceType, PrincipalBalance, OccupancyType, AccountStatus, Closed_Date, DelinquencyBucket) VALUES (3784, '2014-05-06', 'ON', 'Purchase', 'Fixed', 674, 95, 34.88, 28.18, 'HiRatio', 321114.42, 'Owner-Occupied', 'Open', '1900-01-00', 'Current');</v>
      </c>
    </row>
    <row r="3786" spans="1:16" x14ac:dyDescent="0.35">
      <c r="A3786" s="19">
        <v>3785</v>
      </c>
      <c r="B3786" s="18">
        <v>40968</v>
      </c>
      <c r="C3786" s="19" t="s">
        <v>51</v>
      </c>
      <c r="D3786" s="19" t="s">
        <v>52</v>
      </c>
      <c r="E3786" s="19" t="s">
        <v>53</v>
      </c>
      <c r="F3786" s="19">
        <v>717</v>
      </c>
      <c r="G3786" s="19">
        <v>80</v>
      </c>
      <c r="H3786" s="19">
        <v>36.81</v>
      </c>
      <c r="I3786" s="19">
        <v>21.17</v>
      </c>
      <c r="J3786" s="19" t="s">
        <v>54</v>
      </c>
      <c r="K3786" s="20">
        <v>0</v>
      </c>
      <c r="L3786" s="20" t="s">
        <v>55</v>
      </c>
      <c r="M3786" s="20" t="s">
        <v>84</v>
      </c>
      <c r="N3786" s="26">
        <v>42703</v>
      </c>
      <c r="O3786" s="20" t="s">
        <v>56</v>
      </c>
      <c r="P3786" t="str">
        <f t="shared" si="59"/>
        <v>INSERT INTO @DataTable (Deal, AdvanceDate, PROV, DealPurpose, RateType, BEACON, LTV, TDS, GDS, InsuranceType, PrincipalBalance, OccupancyType, AccountStatus, Closed_Date, DelinquencyBucket) VALUES (3785, '2012-02-29', 'AB', 'Refinance External', 'Fixed', 717, 80, 36.81, 21.17, 'Conv', 0, 'Owner-Occupied', 'Closed', '2016-11-29', 'Current');</v>
      </c>
    </row>
    <row r="3787" spans="1:16" x14ac:dyDescent="0.35">
      <c r="A3787" s="22">
        <v>3786</v>
      </c>
      <c r="B3787" s="21">
        <v>41975</v>
      </c>
      <c r="C3787" s="22" t="s">
        <v>51</v>
      </c>
      <c r="D3787" s="22" t="s">
        <v>59</v>
      </c>
      <c r="E3787" s="22" t="s">
        <v>53</v>
      </c>
      <c r="F3787" s="22">
        <v>773</v>
      </c>
      <c r="G3787" s="22">
        <v>79.239999999999995</v>
      </c>
      <c r="H3787" s="22">
        <v>29.65</v>
      </c>
      <c r="I3787" s="22">
        <v>20.69</v>
      </c>
      <c r="J3787" s="22" t="s">
        <v>54</v>
      </c>
      <c r="K3787" s="23">
        <v>0</v>
      </c>
      <c r="L3787" s="23" t="s">
        <v>55</v>
      </c>
      <c r="M3787" s="23" t="s">
        <v>84</v>
      </c>
      <c r="N3787" s="27">
        <v>42131</v>
      </c>
      <c r="O3787" s="23" t="s">
        <v>56</v>
      </c>
      <c r="P3787" t="str">
        <f t="shared" si="59"/>
        <v>INSERT INTO @DataTable (Deal, AdvanceDate, PROV, DealPurpose, RateType, BEACON, LTV, TDS, GDS, InsuranceType, PrincipalBalance, OccupancyType, AccountStatus, Closed_Date, DelinquencyBucket) VALUES (3786, '2014-12-02', 'AB', 'Transfer', 'Fixed', 773, 79.24, 29.65, 20.69, 'Conv', 0, 'Owner-Occupied', 'Closed', '2015-05-07', 'Current');</v>
      </c>
    </row>
    <row r="3788" spans="1:16" x14ac:dyDescent="0.35">
      <c r="A3788" s="19">
        <v>3787</v>
      </c>
      <c r="B3788" s="18">
        <v>41452</v>
      </c>
      <c r="C3788" s="19" t="s">
        <v>57</v>
      </c>
      <c r="D3788" s="19" t="s">
        <v>61</v>
      </c>
      <c r="E3788" s="19" t="s">
        <v>53</v>
      </c>
      <c r="F3788" s="19">
        <v>686</v>
      </c>
      <c r="G3788" s="19">
        <v>95</v>
      </c>
      <c r="H3788" s="19">
        <v>30.73</v>
      </c>
      <c r="I3788" s="19">
        <v>30.31</v>
      </c>
      <c r="J3788" s="19" t="s">
        <v>60</v>
      </c>
      <c r="K3788" s="20">
        <v>380618.36</v>
      </c>
      <c r="L3788" s="20" t="s">
        <v>55</v>
      </c>
      <c r="M3788" s="20" t="s">
        <v>83</v>
      </c>
      <c r="N3788" s="26"/>
      <c r="O3788" s="20" t="s">
        <v>56</v>
      </c>
      <c r="P3788" t="str">
        <f t="shared" si="59"/>
        <v>INSERT INTO @DataTable (Deal, AdvanceDate, PROV, DealPurpose, RateType, BEACON, LTV, TDS, GDS, InsuranceType, PrincipalBalance, OccupancyType, AccountStatus, Closed_Date, DelinquencyBucket) VALUES (3787, '2013-06-27', 'ON', 'Purchase', 'Fixed', 686, 95, 30.73, 30.31, 'HiRatio', 380618.36, 'Owner-Occupied', 'Open', '1900-01-00', 'Current');</v>
      </c>
    </row>
    <row r="3789" spans="1:16" x14ac:dyDescent="0.35">
      <c r="A3789" s="22">
        <v>3788</v>
      </c>
      <c r="B3789" s="21">
        <v>41061</v>
      </c>
      <c r="C3789" s="22" t="s">
        <v>57</v>
      </c>
      <c r="D3789" s="22" t="s">
        <v>52</v>
      </c>
      <c r="E3789" s="22" t="s">
        <v>40</v>
      </c>
      <c r="F3789" s="22">
        <v>720</v>
      </c>
      <c r="G3789" s="22">
        <v>71.7</v>
      </c>
      <c r="H3789" s="22">
        <v>24.58</v>
      </c>
      <c r="I3789" s="22">
        <v>23.98</v>
      </c>
      <c r="J3789" s="22" t="s">
        <v>54</v>
      </c>
      <c r="K3789" s="23">
        <v>0</v>
      </c>
      <c r="L3789" s="23" t="s">
        <v>55</v>
      </c>
      <c r="M3789" s="23" t="s">
        <v>84</v>
      </c>
      <c r="N3789" s="27">
        <v>42661</v>
      </c>
      <c r="O3789" s="23" t="s">
        <v>56</v>
      </c>
      <c r="P3789" t="str">
        <f t="shared" si="59"/>
        <v>INSERT INTO @DataTable (Deal, AdvanceDate, PROV, DealPurpose, RateType, BEACON, LTV, TDS, GDS, InsuranceType, PrincipalBalance, OccupancyType, AccountStatus, Closed_Date, DelinquencyBucket) VALUES (3788, '2012-06-01', 'ON', 'Refinance External', 'ARM', 720, 71.7, 24.58, 23.98, 'Conv', 0, 'Owner-Occupied', 'Closed', '2016-10-18', 'Current');</v>
      </c>
    </row>
    <row r="3790" spans="1:16" x14ac:dyDescent="0.35">
      <c r="A3790" s="19">
        <v>3789</v>
      </c>
      <c r="B3790" s="18">
        <v>41361</v>
      </c>
      <c r="C3790" s="19" t="s">
        <v>57</v>
      </c>
      <c r="D3790" s="19" t="s">
        <v>61</v>
      </c>
      <c r="E3790" s="19" t="s">
        <v>53</v>
      </c>
      <c r="F3790" s="19">
        <v>796</v>
      </c>
      <c r="G3790" s="19">
        <v>95</v>
      </c>
      <c r="H3790" s="19">
        <v>29.6</v>
      </c>
      <c r="I3790" s="19">
        <v>24.27</v>
      </c>
      <c r="J3790" s="19" t="s">
        <v>60</v>
      </c>
      <c r="K3790" s="20">
        <v>0</v>
      </c>
      <c r="L3790" s="20" t="s">
        <v>55</v>
      </c>
      <c r="M3790" s="20" t="s">
        <v>84</v>
      </c>
      <c r="N3790" s="26">
        <v>42481</v>
      </c>
      <c r="O3790" s="20" t="s">
        <v>56</v>
      </c>
      <c r="P3790" t="str">
        <f t="shared" si="59"/>
        <v>INSERT INTO @DataTable (Deal, AdvanceDate, PROV, DealPurpose, RateType, BEACON, LTV, TDS, GDS, InsuranceType, PrincipalBalance, OccupancyType, AccountStatus, Closed_Date, DelinquencyBucket) VALUES (3789, '2013-03-28', 'ON', 'Purchase', 'Fixed', 796, 95, 29.6, 24.27, 'HiRatio', 0, 'Owner-Occupied', 'Closed', '2016-04-21', 'Current');</v>
      </c>
    </row>
    <row r="3791" spans="1:16" x14ac:dyDescent="0.35">
      <c r="A3791" s="22">
        <v>3790</v>
      </c>
      <c r="B3791" s="21">
        <v>42167</v>
      </c>
      <c r="C3791" s="22" t="s">
        <v>57</v>
      </c>
      <c r="D3791" s="22" t="s">
        <v>61</v>
      </c>
      <c r="E3791" s="22" t="s">
        <v>53</v>
      </c>
      <c r="F3791" s="22">
        <v>778</v>
      </c>
      <c r="G3791" s="22">
        <v>95</v>
      </c>
      <c r="H3791" s="22">
        <v>34.979999999999997</v>
      </c>
      <c r="I3791" s="22">
        <v>34.979999999999997</v>
      </c>
      <c r="J3791" s="22" t="s">
        <v>60</v>
      </c>
      <c r="K3791" s="23">
        <v>0</v>
      </c>
      <c r="L3791" s="23" t="s">
        <v>55</v>
      </c>
      <c r="M3791" s="23" t="s">
        <v>84</v>
      </c>
      <c r="N3791" s="27">
        <v>42608</v>
      </c>
      <c r="O3791" s="23" t="s">
        <v>56</v>
      </c>
      <c r="P3791" t="str">
        <f t="shared" si="59"/>
        <v>INSERT INTO @DataTable (Deal, AdvanceDate, PROV, DealPurpose, RateType, BEACON, LTV, TDS, GDS, InsuranceType, PrincipalBalance, OccupancyType, AccountStatus, Closed_Date, DelinquencyBucket) VALUES (3790, '2015-06-12', 'ON', 'Purchase', 'Fixed', 778, 95, 34.98, 34.98, 'HiRatio', 0, 'Owner-Occupied', 'Closed', '2016-08-26', 'Current');</v>
      </c>
    </row>
    <row r="3792" spans="1:16" x14ac:dyDescent="0.35">
      <c r="A3792" s="19">
        <v>3791</v>
      </c>
      <c r="B3792" s="18">
        <v>42237</v>
      </c>
      <c r="C3792" s="19" t="s">
        <v>58</v>
      </c>
      <c r="D3792" s="19" t="s">
        <v>52</v>
      </c>
      <c r="E3792" s="19" t="s">
        <v>40</v>
      </c>
      <c r="F3792" s="19">
        <v>758</v>
      </c>
      <c r="G3792" s="19">
        <v>48.16</v>
      </c>
      <c r="H3792" s="19">
        <v>25.13</v>
      </c>
      <c r="I3792" s="19">
        <v>24.48</v>
      </c>
      <c r="J3792" s="19" t="s">
        <v>54</v>
      </c>
      <c r="K3792" s="20">
        <v>0</v>
      </c>
      <c r="L3792" s="20" t="s">
        <v>55</v>
      </c>
      <c r="M3792" s="20" t="s">
        <v>84</v>
      </c>
      <c r="N3792" s="26">
        <v>42562</v>
      </c>
      <c r="O3792" s="20" t="s">
        <v>56</v>
      </c>
      <c r="P3792" t="str">
        <f t="shared" si="59"/>
        <v>INSERT INTO @DataTable (Deal, AdvanceDate, PROV, DealPurpose, RateType, BEACON, LTV, TDS, GDS, InsuranceType, PrincipalBalance, OccupancyType, AccountStatus, Closed_Date, DelinquencyBucket) VALUES (3791, '2015-08-21', 'BC', 'Refinance External', 'ARM', 758, 48.16, 25.13, 24.48, 'Conv', 0, 'Owner-Occupied', 'Closed', '2016-07-11', 'Current');</v>
      </c>
    </row>
    <row r="3793" spans="1:16" x14ac:dyDescent="0.35">
      <c r="A3793" s="22">
        <v>3792</v>
      </c>
      <c r="B3793" s="21">
        <v>42425</v>
      </c>
      <c r="C3793" s="22" t="s">
        <v>57</v>
      </c>
      <c r="D3793" s="22" t="s">
        <v>64</v>
      </c>
      <c r="E3793" s="22" t="s">
        <v>53</v>
      </c>
      <c r="F3793" s="22">
        <v>749</v>
      </c>
      <c r="G3793" s="22">
        <v>95</v>
      </c>
      <c r="H3793" s="22">
        <v>33.85</v>
      </c>
      <c r="I3793" s="22">
        <v>21.73</v>
      </c>
      <c r="J3793" s="22" t="s">
        <v>60</v>
      </c>
      <c r="K3793" s="23">
        <v>155530.81</v>
      </c>
      <c r="L3793" s="23" t="s">
        <v>55</v>
      </c>
      <c r="M3793" s="23" t="s">
        <v>83</v>
      </c>
      <c r="N3793" s="27"/>
      <c r="O3793" s="23" t="s">
        <v>56</v>
      </c>
      <c r="P3793" t="str">
        <f t="shared" si="59"/>
        <v>INSERT INTO @DataTable (Deal, AdvanceDate, PROV, DealPurpose, RateType, BEACON, LTV, TDS, GDS, InsuranceType, PrincipalBalance, OccupancyType, AccountStatus, Closed_Date, DelinquencyBucket) VALUES (3792, '2016-02-25', 'ON', 'Purchase with Improvements', 'Fixed', 749, 95, 33.85, 21.73, 'HiRatio', 155530.81, 'Owner-Occupied', 'Open', '1900-01-00', 'Current');</v>
      </c>
    </row>
    <row r="3794" spans="1:16" x14ac:dyDescent="0.35">
      <c r="A3794" s="19">
        <v>3793</v>
      </c>
      <c r="B3794" s="18">
        <v>40878</v>
      </c>
      <c r="C3794" s="19" t="s">
        <v>57</v>
      </c>
      <c r="D3794" s="19" t="s">
        <v>61</v>
      </c>
      <c r="E3794" s="19" t="s">
        <v>53</v>
      </c>
      <c r="F3794" s="19">
        <v>752</v>
      </c>
      <c r="G3794" s="19">
        <v>94.95</v>
      </c>
      <c r="H3794" s="19">
        <v>39.26</v>
      </c>
      <c r="I3794" s="19">
        <v>37.86</v>
      </c>
      <c r="J3794" s="19" t="s">
        <v>60</v>
      </c>
      <c r="K3794" s="20">
        <v>172402.3</v>
      </c>
      <c r="L3794" s="20" t="s">
        <v>55</v>
      </c>
      <c r="M3794" s="20" t="s">
        <v>83</v>
      </c>
      <c r="N3794" s="26"/>
      <c r="O3794" s="20" t="s">
        <v>56</v>
      </c>
      <c r="P3794" t="str">
        <f t="shared" si="59"/>
        <v>INSERT INTO @DataTable (Deal, AdvanceDate, PROV, DealPurpose, RateType, BEACON, LTV, TDS, GDS, InsuranceType, PrincipalBalance, OccupancyType, AccountStatus, Closed_Date, DelinquencyBucket) VALUES (3793, '2011-12-01', 'ON', 'Purchase', 'Fixed', 752, 94.95, 39.26, 37.86, 'HiRatio', 172402.3, 'Owner-Occupied', 'Open', '1900-01-00', 'Current');</v>
      </c>
    </row>
    <row r="3795" spans="1:16" x14ac:dyDescent="0.35">
      <c r="A3795" s="22">
        <v>3794</v>
      </c>
      <c r="B3795" s="21">
        <v>41089</v>
      </c>
      <c r="C3795" s="22" t="s">
        <v>57</v>
      </c>
      <c r="D3795" s="22" t="s">
        <v>61</v>
      </c>
      <c r="E3795" s="22" t="s">
        <v>53</v>
      </c>
      <c r="F3795" s="22">
        <v>720</v>
      </c>
      <c r="G3795" s="22">
        <v>80</v>
      </c>
      <c r="H3795" s="22">
        <v>32.9</v>
      </c>
      <c r="I3795" s="22">
        <v>30.25</v>
      </c>
      <c r="J3795" s="22" t="s">
        <v>54</v>
      </c>
      <c r="K3795" s="23">
        <v>163354.43</v>
      </c>
      <c r="L3795" s="23" t="s">
        <v>55</v>
      </c>
      <c r="M3795" s="23" t="s">
        <v>83</v>
      </c>
      <c r="N3795" s="27"/>
      <c r="O3795" s="23" t="s">
        <v>56</v>
      </c>
      <c r="P3795" t="str">
        <f t="shared" si="59"/>
        <v>INSERT INTO @DataTable (Deal, AdvanceDate, PROV, DealPurpose, RateType, BEACON, LTV, TDS, GDS, InsuranceType, PrincipalBalance, OccupancyType, AccountStatus, Closed_Date, DelinquencyBucket) VALUES (3794, '2012-06-29', 'ON', 'Purchase', 'Fixed', 720, 80, 32.9, 30.25, 'Conv', 163354.43, 'Owner-Occupied', 'Open', '1900-01-00', 'Current');</v>
      </c>
    </row>
    <row r="3796" spans="1:16" x14ac:dyDescent="0.35">
      <c r="A3796" s="19">
        <v>3795</v>
      </c>
      <c r="B3796" s="18">
        <v>41684</v>
      </c>
      <c r="C3796" s="19" t="s">
        <v>51</v>
      </c>
      <c r="D3796" s="19" t="s">
        <v>59</v>
      </c>
      <c r="E3796" s="19" t="s">
        <v>53</v>
      </c>
      <c r="F3796" s="19">
        <v>682</v>
      </c>
      <c r="G3796" s="19">
        <v>61.32</v>
      </c>
      <c r="H3796" s="19">
        <v>39.9</v>
      </c>
      <c r="I3796" s="19">
        <v>17.010000000000002</v>
      </c>
      <c r="J3796" s="19" t="s">
        <v>54</v>
      </c>
      <c r="K3796" s="20">
        <v>169770.02</v>
      </c>
      <c r="L3796" s="20" t="s">
        <v>55</v>
      </c>
      <c r="M3796" s="20" t="s">
        <v>83</v>
      </c>
      <c r="N3796" s="26"/>
      <c r="O3796" s="20" t="s">
        <v>56</v>
      </c>
      <c r="P3796" t="str">
        <f t="shared" si="59"/>
        <v>INSERT INTO @DataTable (Deal, AdvanceDate, PROV, DealPurpose, RateType, BEACON, LTV, TDS, GDS, InsuranceType, PrincipalBalance, OccupancyType, AccountStatus, Closed_Date, DelinquencyBucket) VALUES (3795, '2014-02-14', 'AB', 'Transfer', 'Fixed', 682, 61.32, 39.9, 17.01, 'Conv', 169770.02, 'Owner-Occupied', 'Open', '1900-01-00', 'Current');</v>
      </c>
    </row>
    <row r="3797" spans="1:16" x14ac:dyDescent="0.35">
      <c r="A3797" s="22">
        <v>3796</v>
      </c>
      <c r="B3797" s="21">
        <v>42201</v>
      </c>
      <c r="C3797" s="22" t="s">
        <v>57</v>
      </c>
      <c r="D3797" s="22" t="s">
        <v>59</v>
      </c>
      <c r="E3797" s="22" t="s">
        <v>53</v>
      </c>
      <c r="F3797" s="22">
        <v>821</v>
      </c>
      <c r="G3797" s="22">
        <v>23.77</v>
      </c>
      <c r="H3797" s="22">
        <v>13.49</v>
      </c>
      <c r="I3797" s="22">
        <v>13.23</v>
      </c>
      <c r="J3797" s="22" t="s">
        <v>54</v>
      </c>
      <c r="K3797" s="23">
        <v>178652.82</v>
      </c>
      <c r="L3797" s="23" t="s">
        <v>55</v>
      </c>
      <c r="M3797" s="23" t="s">
        <v>83</v>
      </c>
      <c r="N3797" s="27"/>
      <c r="O3797" s="23" t="s">
        <v>56</v>
      </c>
      <c r="P3797" t="str">
        <f t="shared" si="59"/>
        <v>INSERT INTO @DataTable (Deal, AdvanceDate, PROV, DealPurpose, RateType, BEACON, LTV, TDS, GDS, InsuranceType, PrincipalBalance, OccupancyType, AccountStatus, Closed_Date, DelinquencyBucket) VALUES (3796, '2015-07-16', 'ON', 'Transfer', 'Fixed', 821, 23.77, 13.49, 13.23, 'Conv', 178652.82, 'Owner-Occupied', 'Open', '1900-01-00', 'Current');</v>
      </c>
    </row>
    <row r="3798" spans="1:16" x14ac:dyDescent="0.35">
      <c r="A3798" s="19">
        <v>3797</v>
      </c>
      <c r="B3798" s="18">
        <v>42688</v>
      </c>
      <c r="C3798" s="19" t="s">
        <v>57</v>
      </c>
      <c r="D3798" s="19" t="s">
        <v>52</v>
      </c>
      <c r="E3798" s="19" t="s">
        <v>40</v>
      </c>
      <c r="F3798" s="19">
        <v>650</v>
      </c>
      <c r="G3798" s="19">
        <v>80</v>
      </c>
      <c r="H3798" s="19">
        <v>34.01</v>
      </c>
      <c r="I3798" s="19">
        <v>21.85</v>
      </c>
      <c r="J3798" s="19" t="s">
        <v>54</v>
      </c>
      <c r="K3798" s="20">
        <v>130492.98</v>
      </c>
      <c r="L3798" s="20" t="s">
        <v>55</v>
      </c>
      <c r="M3798" s="20" t="s">
        <v>83</v>
      </c>
      <c r="N3798" s="26"/>
      <c r="O3798" s="20" t="s">
        <v>56</v>
      </c>
      <c r="P3798" t="str">
        <f t="shared" si="59"/>
        <v>INSERT INTO @DataTable (Deal, AdvanceDate, PROV, DealPurpose, RateType, BEACON, LTV, TDS, GDS, InsuranceType, PrincipalBalance, OccupancyType, AccountStatus, Closed_Date, DelinquencyBucket) VALUES (3797, '2016-11-14', 'ON', 'Refinance External', 'ARM', 650, 80, 34.01, 21.85, 'Conv', 130492.98, 'Owner-Occupied', 'Open', '1900-01-00', 'Current');</v>
      </c>
    </row>
    <row r="3799" spans="1:16" x14ac:dyDescent="0.35">
      <c r="A3799" s="22">
        <v>3798</v>
      </c>
      <c r="B3799" s="21">
        <v>41876</v>
      </c>
      <c r="C3799" s="22" t="s">
        <v>57</v>
      </c>
      <c r="D3799" s="22" t="s">
        <v>61</v>
      </c>
      <c r="E3799" s="22" t="s">
        <v>53</v>
      </c>
      <c r="F3799" s="22">
        <v>723</v>
      </c>
      <c r="G3799" s="22">
        <v>95</v>
      </c>
      <c r="H3799" s="22">
        <v>43.58</v>
      </c>
      <c r="I3799" s="22">
        <v>30.1</v>
      </c>
      <c r="J3799" s="22" t="s">
        <v>60</v>
      </c>
      <c r="K3799" s="23">
        <v>0</v>
      </c>
      <c r="L3799" s="23" t="s">
        <v>55</v>
      </c>
      <c r="M3799" s="23" t="s">
        <v>84</v>
      </c>
      <c r="N3799" s="27">
        <v>42474</v>
      </c>
      <c r="O3799" s="23" t="s">
        <v>56</v>
      </c>
      <c r="P3799" t="str">
        <f t="shared" si="59"/>
        <v>INSERT INTO @DataTable (Deal, AdvanceDate, PROV, DealPurpose, RateType, BEACON, LTV, TDS, GDS, InsuranceType, PrincipalBalance, OccupancyType, AccountStatus, Closed_Date, DelinquencyBucket) VALUES (3798, '2014-08-25', 'ON', 'Purchase', 'Fixed', 723, 95, 43.58, 30.1, 'HiRatio', 0, 'Owner-Occupied', 'Closed', '2016-04-14', 'Current');</v>
      </c>
    </row>
    <row r="3800" spans="1:16" x14ac:dyDescent="0.35">
      <c r="A3800" s="19">
        <v>3799</v>
      </c>
      <c r="B3800" s="18">
        <v>42118</v>
      </c>
      <c r="C3800" s="19" t="s">
        <v>58</v>
      </c>
      <c r="D3800" s="19" t="s">
        <v>52</v>
      </c>
      <c r="E3800" s="19" t="s">
        <v>40</v>
      </c>
      <c r="F3800" s="19">
        <v>738</v>
      </c>
      <c r="G3800" s="19">
        <v>74.290000000000006</v>
      </c>
      <c r="H3800" s="19">
        <v>31.51</v>
      </c>
      <c r="I3800" s="19">
        <v>22.17</v>
      </c>
      <c r="J3800" s="19" t="s">
        <v>54</v>
      </c>
      <c r="K3800" s="20">
        <v>238098.37</v>
      </c>
      <c r="L3800" s="20" t="s">
        <v>55</v>
      </c>
      <c r="M3800" s="20" t="s">
        <v>83</v>
      </c>
      <c r="N3800" s="26"/>
      <c r="O3800" s="20" t="s">
        <v>56</v>
      </c>
      <c r="P3800" t="str">
        <f t="shared" si="59"/>
        <v>INSERT INTO @DataTable (Deal, AdvanceDate, PROV, DealPurpose, RateType, BEACON, LTV, TDS, GDS, InsuranceType, PrincipalBalance, OccupancyType, AccountStatus, Closed_Date, DelinquencyBucket) VALUES (3799, '2015-04-24', 'BC', 'Refinance External', 'ARM', 738, 74.29, 31.51, 22.17, 'Conv', 238098.37, 'Owner-Occupied', 'Open', '1900-01-00', 'Current');</v>
      </c>
    </row>
    <row r="3801" spans="1:16" x14ac:dyDescent="0.35">
      <c r="A3801" s="22">
        <v>3800</v>
      </c>
      <c r="B3801" s="21">
        <v>42033</v>
      </c>
      <c r="C3801" s="22" t="s">
        <v>58</v>
      </c>
      <c r="D3801" s="22" t="s">
        <v>61</v>
      </c>
      <c r="E3801" s="22" t="s">
        <v>53</v>
      </c>
      <c r="F3801" s="22">
        <v>805</v>
      </c>
      <c r="G3801" s="22">
        <v>95</v>
      </c>
      <c r="H3801" s="22">
        <v>34.619999999999997</v>
      </c>
      <c r="I3801" s="22">
        <v>14.83</v>
      </c>
      <c r="J3801" s="22" t="s">
        <v>60</v>
      </c>
      <c r="K3801" s="23">
        <v>398871.09</v>
      </c>
      <c r="L3801" s="23" t="s">
        <v>66</v>
      </c>
      <c r="M3801" s="23" t="s">
        <v>83</v>
      </c>
      <c r="N3801" s="27"/>
      <c r="O3801" s="23" t="s">
        <v>56</v>
      </c>
      <c r="P3801" t="str">
        <f t="shared" si="59"/>
        <v>INSERT INTO @DataTable (Deal, AdvanceDate, PROV, DealPurpose, RateType, BEACON, LTV, TDS, GDS, InsuranceType, PrincipalBalance, OccupancyType, AccountStatus, Closed_Date, DelinquencyBucket) VALUES (3800, '2015-01-29', 'BC', 'Purchase', 'Fixed', 805, 95, 34.62, 14.83, 'HiRatio', 398871.09, 'Second Home', 'Open', '1900-01-00', 'Current');</v>
      </c>
    </row>
    <row r="3802" spans="1:16" x14ac:dyDescent="0.35">
      <c r="A3802" s="19">
        <v>3801</v>
      </c>
      <c r="B3802" s="18">
        <v>41228</v>
      </c>
      <c r="C3802" s="19" t="s">
        <v>57</v>
      </c>
      <c r="D3802" s="19" t="s">
        <v>61</v>
      </c>
      <c r="E3802" s="19" t="s">
        <v>53</v>
      </c>
      <c r="F3802" s="19">
        <v>782</v>
      </c>
      <c r="G3802" s="19">
        <v>26.88</v>
      </c>
      <c r="H3802" s="19">
        <v>46.88</v>
      </c>
      <c r="I3802" s="19">
        <v>8.8800000000000008</v>
      </c>
      <c r="J3802" s="19" t="s">
        <v>54</v>
      </c>
      <c r="K3802" s="20">
        <v>90832.54</v>
      </c>
      <c r="L3802" s="20" t="s">
        <v>66</v>
      </c>
      <c r="M3802" s="20" t="s">
        <v>83</v>
      </c>
      <c r="N3802" s="26"/>
      <c r="O3802" s="20" t="s">
        <v>56</v>
      </c>
      <c r="P3802" t="str">
        <f t="shared" si="59"/>
        <v>INSERT INTO @DataTable (Deal, AdvanceDate, PROV, DealPurpose, RateType, BEACON, LTV, TDS, GDS, InsuranceType, PrincipalBalance, OccupancyType, AccountStatus, Closed_Date, DelinquencyBucket) VALUES (3801, '2012-11-15', 'ON', 'Purchase', 'Fixed', 782, 26.88, 46.88, 8.88, 'Conv', 90832.54, 'Second Home', 'Open', '1900-01-00', 'Current');</v>
      </c>
    </row>
    <row r="3803" spans="1:16" x14ac:dyDescent="0.35">
      <c r="A3803" s="22">
        <v>3802</v>
      </c>
      <c r="B3803" s="21">
        <v>41844</v>
      </c>
      <c r="C3803" s="22" t="s">
        <v>58</v>
      </c>
      <c r="D3803" s="22" t="s">
        <v>61</v>
      </c>
      <c r="E3803" s="22" t="s">
        <v>53</v>
      </c>
      <c r="F3803" s="22">
        <v>711</v>
      </c>
      <c r="G3803" s="22">
        <v>95</v>
      </c>
      <c r="H3803" s="22">
        <v>37.21</v>
      </c>
      <c r="I3803" s="22">
        <v>36.94</v>
      </c>
      <c r="J3803" s="22" t="s">
        <v>60</v>
      </c>
      <c r="K3803" s="23">
        <v>207986.5</v>
      </c>
      <c r="L3803" s="23" t="s">
        <v>55</v>
      </c>
      <c r="M3803" s="23" t="s">
        <v>83</v>
      </c>
      <c r="N3803" s="27"/>
      <c r="O3803" s="23" t="s">
        <v>56</v>
      </c>
      <c r="P3803" t="str">
        <f t="shared" si="59"/>
        <v>INSERT INTO @DataTable (Deal, AdvanceDate, PROV, DealPurpose, RateType, BEACON, LTV, TDS, GDS, InsuranceType, PrincipalBalance, OccupancyType, AccountStatus, Closed_Date, DelinquencyBucket) VALUES (3802, '2014-07-24', 'BC', 'Purchase', 'Fixed', 711, 95, 37.21, 36.94, 'HiRatio', 207986.5, 'Owner-Occupied', 'Open', '1900-01-00', 'Current');</v>
      </c>
    </row>
    <row r="3804" spans="1:16" x14ac:dyDescent="0.35">
      <c r="A3804" s="19">
        <v>3803</v>
      </c>
      <c r="B3804" s="18">
        <v>41571</v>
      </c>
      <c r="C3804" s="19" t="s">
        <v>57</v>
      </c>
      <c r="D3804" s="19" t="s">
        <v>52</v>
      </c>
      <c r="E3804" s="19" t="s">
        <v>40</v>
      </c>
      <c r="F3804" s="19">
        <v>699</v>
      </c>
      <c r="G3804" s="19">
        <v>78.13</v>
      </c>
      <c r="H3804" s="19">
        <v>37.43</v>
      </c>
      <c r="I3804" s="19">
        <v>19.73</v>
      </c>
      <c r="J3804" s="19" t="s">
        <v>54</v>
      </c>
      <c r="K3804" s="20">
        <v>0</v>
      </c>
      <c r="L3804" s="20" t="s">
        <v>55</v>
      </c>
      <c r="M3804" s="20" t="s">
        <v>84</v>
      </c>
      <c r="N3804" s="26">
        <v>42460</v>
      </c>
      <c r="O3804" s="20" t="s">
        <v>56</v>
      </c>
      <c r="P3804" t="str">
        <f t="shared" si="59"/>
        <v>INSERT INTO @DataTable (Deal, AdvanceDate, PROV, DealPurpose, RateType, BEACON, LTV, TDS, GDS, InsuranceType, PrincipalBalance, OccupancyType, AccountStatus, Closed_Date, DelinquencyBucket) VALUES (3803, '2013-10-24', 'ON', 'Refinance External', 'ARM', 699, 78.13, 37.43, 19.73, 'Conv', 0, 'Owner-Occupied', 'Closed', '2016-03-31', 'Current');</v>
      </c>
    </row>
    <row r="3805" spans="1:16" x14ac:dyDescent="0.35">
      <c r="A3805" s="22">
        <v>3804</v>
      </c>
      <c r="B3805" s="21">
        <v>42061</v>
      </c>
      <c r="C3805" s="22" t="s">
        <v>57</v>
      </c>
      <c r="D3805" s="22" t="s">
        <v>61</v>
      </c>
      <c r="E3805" s="22" t="s">
        <v>53</v>
      </c>
      <c r="F3805" s="22">
        <v>803</v>
      </c>
      <c r="G3805" s="22">
        <v>80</v>
      </c>
      <c r="H3805" s="22">
        <v>41.89</v>
      </c>
      <c r="I3805" s="22">
        <v>37.380000000000003</v>
      </c>
      <c r="J3805" s="22" t="s">
        <v>60</v>
      </c>
      <c r="K3805" s="23">
        <v>201314.83</v>
      </c>
      <c r="L3805" s="23" t="s">
        <v>55</v>
      </c>
      <c r="M3805" s="23" t="s">
        <v>83</v>
      </c>
      <c r="N3805" s="27"/>
      <c r="O3805" s="23" t="s">
        <v>56</v>
      </c>
      <c r="P3805" t="str">
        <f t="shared" si="59"/>
        <v>INSERT INTO @DataTable (Deal, AdvanceDate, PROV, DealPurpose, RateType, BEACON, LTV, TDS, GDS, InsuranceType, PrincipalBalance, OccupancyType, AccountStatus, Closed_Date, DelinquencyBucket) VALUES (3804, '2015-02-26', 'ON', 'Purchase', 'Fixed', 803, 80, 41.89, 37.38, 'HiRatio', 201314.83, 'Owner-Occupied', 'Open', '1900-01-00', 'Current');</v>
      </c>
    </row>
    <row r="3806" spans="1:16" x14ac:dyDescent="0.35">
      <c r="A3806" s="19">
        <v>3805</v>
      </c>
      <c r="B3806" s="18">
        <v>40652</v>
      </c>
      <c r="C3806" s="19" t="s">
        <v>51</v>
      </c>
      <c r="D3806" s="19" t="s">
        <v>52</v>
      </c>
      <c r="E3806" s="19" t="s">
        <v>53</v>
      </c>
      <c r="F3806" s="19">
        <v>702</v>
      </c>
      <c r="G3806" s="19">
        <v>54.09</v>
      </c>
      <c r="H3806" s="19">
        <v>29.74</v>
      </c>
      <c r="I3806" s="19">
        <v>22.13</v>
      </c>
      <c r="J3806" s="19" t="s">
        <v>54</v>
      </c>
      <c r="K3806" s="20">
        <v>0</v>
      </c>
      <c r="L3806" s="20" t="s">
        <v>55</v>
      </c>
      <c r="M3806" s="20" t="s">
        <v>84</v>
      </c>
      <c r="N3806" s="26">
        <v>41157</v>
      </c>
      <c r="O3806" s="20" t="s">
        <v>56</v>
      </c>
      <c r="P3806" t="str">
        <f t="shared" si="59"/>
        <v>INSERT INTO @DataTable (Deal, AdvanceDate, PROV, DealPurpose, RateType, BEACON, LTV, TDS, GDS, InsuranceType, PrincipalBalance, OccupancyType, AccountStatus, Closed_Date, DelinquencyBucket) VALUES (3805, '2011-04-19', 'AB', 'Refinance External', 'Fixed', 702, 54.09, 29.74, 22.13, 'Conv', 0, 'Owner-Occupied', 'Closed', '2012-09-05', 'Current');</v>
      </c>
    </row>
    <row r="3807" spans="1:16" x14ac:dyDescent="0.35">
      <c r="A3807" s="22">
        <v>3806</v>
      </c>
      <c r="B3807" s="21">
        <v>42551</v>
      </c>
      <c r="C3807" s="22" t="s">
        <v>57</v>
      </c>
      <c r="D3807" s="22" t="s">
        <v>52</v>
      </c>
      <c r="E3807" s="22" t="s">
        <v>53</v>
      </c>
      <c r="F3807" s="22">
        <v>647</v>
      </c>
      <c r="G3807" s="22">
        <v>74.989999999999995</v>
      </c>
      <c r="H3807" s="22">
        <v>41.8</v>
      </c>
      <c r="I3807" s="22">
        <v>25.07</v>
      </c>
      <c r="J3807" s="22" t="s">
        <v>54</v>
      </c>
      <c r="K3807" s="23">
        <v>418088.11</v>
      </c>
      <c r="L3807" s="23" t="s">
        <v>55</v>
      </c>
      <c r="M3807" s="23" t="s">
        <v>83</v>
      </c>
      <c r="N3807" s="27"/>
      <c r="O3807" s="23" t="s">
        <v>56</v>
      </c>
      <c r="P3807" t="str">
        <f t="shared" si="59"/>
        <v>INSERT INTO @DataTable (Deal, AdvanceDate, PROV, DealPurpose, RateType, BEACON, LTV, TDS, GDS, InsuranceType, PrincipalBalance, OccupancyType, AccountStatus, Closed_Date, DelinquencyBucket) VALUES (3806, '2016-06-30', 'ON', 'Refinance External', 'Fixed', 647, 74.99, 41.8, 25.07, 'Conv', 418088.11, 'Owner-Occupied', 'Open', '1900-01-00', 'Current');</v>
      </c>
    </row>
    <row r="3808" spans="1:16" x14ac:dyDescent="0.35">
      <c r="A3808" s="19">
        <v>3807</v>
      </c>
      <c r="B3808" s="18">
        <v>42307</v>
      </c>
      <c r="C3808" s="19" t="s">
        <v>57</v>
      </c>
      <c r="D3808" s="19" t="s">
        <v>61</v>
      </c>
      <c r="E3808" s="19" t="s">
        <v>53</v>
      </c>
      <c r="F3808" s="19">
        <v>788</v>
      </c>
      <c r="G3808" s="19">
        <v>65.61</v>
      </c>
      <c r="H3808" s="19">
        <v>40.29</v>
      </c>
      <c r="I3808" s="19">
        <v>22.62</v>
      </c>
      <c r="J3808" s="19" t="s">
        <v>54</v>
      </c>
      <c r="K3808" s="20">
        <v>421060.66</v>
      </c>
      <c r="L3808" s="20" t="s">
        <v>55</v>
      </c>
      <c r="M3808" s="20" t="s">
        <v>83</v>
      </c>
      <c r="N3808" s="26"/>
      <c r="O3808" s="20" t="s">
        <v>56</v>
      </c>
      <c r="P3808" t="str">
        <f t="shared" si="59"/>
        <v>INSERT INTO @DataTable (Deal, AdvanceDate, PROV, DealPurpose, RateType, BEACON, LTV, TDS, GDS, InsuranceType, PrincipalBalance, OccupancyType, AccountStatus, Closed_Date, DelinquencyBucket) VALUES (3807, '2015-10-30', 'ON', 'Purchase', 'Fixed', 788, 65.61, 40.29, 22.62, 'Conv', 421060.66, 'Owner-Occupied', 'Open', '1900-01-00', 'Current');</v>
      </c>
    </row>
    <row r="3809" spans="1:16" x14ac:dyDescent="0.35">
      <c r="A3809" s="22">
        <v>3808</v>
      </c>
      <c r="B3809" s="21">
        <v>41620</v>
      </c>
      <c r="C3809" s="22" t="s">
        <v>57</v>
      </c>
      <c r="D3809" s="22" t="s">
        <v>52</v>
      </c>
      <c r="E3809" s="22" t="s">
        <v>40</v>
      </c>
      <c r="F3809" s="22">
        <v>716</v>
      </c>
      <c r="G3809" s="22">
        <v>80</v>
      </c>
      <c r="H3809" s="22">
        <v>33.15</v>
      </c>
      <c r="I3809" s="22">
        <v>19.16</v>
      </c>
      <c r="J3809" s="22" t="s">
        <v>54</v>
      </c>
      <c r="K3809" s="23">
        <v>193009.51</v>
      </c>
      <c r="L3809" s="23" t="s">
        <v>55</v>
      </c>
      <c r="M3809" s="23" t="s">
        <v>83</v>
      </c>
      <c r="N3809" s="27"/>
      <c r="O3809" s="23" t="s">
        <v>56</v>
      </c>
      <c r="P3809" t="str">
        <f t="shared" si="59"/>
        <v>INSERT INTO @DataTable (Deal, AdvanceDate, PROV, DealPurpose, RateType, BEACON, LTV, TDS, GDS, InsuranceType, PrincipalBalance, OccupancyType, AccountStatus, Closed_Date, DelinquencyBucket) VALUES (3808, '2013-12-12', 'ON', 'Refinance External', 'ARM', 716, 80, 33.15, 19.16, 'Conv', 193009.51, 'Owner-Occupied', 'Open', '1900-01-00', 'Current');</v>
      </c>
    </row>
    <row r="3810" spans="1:16" x14ac:dyDescent="0.35">
      <c r="A3810" s="19">
        <v>3809</v>
      </c>
      <c r="B3810" s="18">
        <v>42226</v>
      </c>
      <c r="C3810" s="19" t="s">
        <v>57</v>
      </c>
      <c r="D3810" s="19" t="s">
        <v>61</v>
      </c>
      <c r="E3810" s="19" t="s">
        <v>53</v>
      </c>
      <c r="F3810" s="19">
        <v>641</v>
      </c>
      <c r="G3810" s="19">
        <v>54.37</v>
      </c>
      <c r="H3810" s="19">
        <v>38.51</v>
      </c>
      <c r="I3810" s="19">
        <v>26.46</v>
      </c>
      <c r="J3810" s="19" t="s">
        <v>54</v>
      </c>
      <c r="K3810" s="20">
        <v>164354.82</v>
      </c>
      <c r="L3810" s="20" t="s">
        <v>55</v>
      </c>
      <c r="M3810" s="20" t="s">
        <v>83</v>
      </c>
      <c r="N3810" s="26"/>
      <c r="O3810" s="20" t="s">
        <v>56</v>
      </c>
      <c r="P3810" t="str">
        <f t="shared" si="59"/>
        <v>INSERT INTO @DataTable (Deal, AdvanceDate, PROV, DealPurpose, RateType, BEACON, LTV, TDS, GDS, InsuranceType, PrincipalBalance, OccupancyType, AccountStatus, Closed_Date, DelinquencyBucket) VALUES (3809, '2015-08-10', 'ON', 'Purchase', 'Fixed', 641, 54.37, 38.51, 26.46, 'Conv', 164354.82, 'Owner-Occupied', 'Open', '1900-01-00', 'Current');</v>
      </c>
    </row>
    <row r="3811" spans="1:16" x14ac:dyDescent="0.35">
      <c r="A3811" s="22">
        <v>3810</v>
      </c>
      <c r="B3811" s="21">
        <v>42472</v>
      </c>
      <c r="C3811" s="22" t="s">
        <v>51</v>
      </c>
      <c r="D3811" s="22" t="s">
        <v>59</v>
      </c>
      <c r="E3811" s="22" t="s">
        <v>53</v>
      </c>
      <c r="F3811" s="22">
        <v>695</v>
      </c>
      <c r="G3811" s="22">
        <v>87.37</v>
      </c>
      <c r="H3811" s="22">
        <v>39.479999999999997</v>
      </c>
      <c r="I3811" s="22">
        <v>26.95</v>
      </c>
      <c r="J3811" s="22" t="s">
        <v>60</v>
      </c>
      <c r="K3811" s="23">
        <v>409735.19</v>
      </c>
      <c r="L3811" s="23" t="s">
        <v>55</v>
      </c>
      <c r="M3811" s="23" t="s">
        <v>83</v>
      </c>
      <c r="N3811" s="27"/>
      <c r="O3811" s="23" t="s">
        <v>56</v>
      </c>
      <c r="P3811" t="str">
        <f t="shared" si="59"/>
        <v>INSERT INTO @DataTable (Deal, AdvanceDate, PROV, DealPurpose, RateType, BEACON, LTV, TDS, GDS, InsuranceType, PrincipalBalance, OccupancyType, AccountStatus, Closed_Date, DelinquencyBucket) VALUES (3810, '2016-04-12', 'AB', 'Transfer', 'Fixed', 695, 87.37, 39.48, 26.95, 'HiRatio', 409735.19, 'Owner-Occupied', 'Open', '1900-01-00', 'Current');</v>
      </c>
    </row>
    <row r="3812" spans="1:16" x14ac:dyDescent="0.35">
      <c r="A3812" s="19">
        <v>3811</v>
      </c>
      <c r="B3812" s="18">
        <v>40877</v>
      </c>
      <c r="C3812" s="19" t="s">
        <v>57</v>
      </c>
      <c r="D3812" s="19" t="s">
        <v>61</v>
      </c>
      <c r="E3812" s="19" t="s">
        <v>53</v>
      </c>
      <c r="F3812" s="19">
        <v>732</v>
      </c>
      <c r="G3812" s="19">
        <v>90</v>
      </c>
      <c r="H3812" s="19">
        <v>30</v>
      </c>
      <c r="I3812" s="19">
        <v>34.130000000000003</v>
      </c>
      <c r="J3812" s="19" t="s">
        <v>60</v>
      </c>
      <c r="K3812" s="20">
        <v>0</v>
      </c>
      <c r="L3812" s="20" t="s">
        <v>55</v>
      </c>
      <c r="M3812" s="20" t="s">
        <v>84</v>
      </c>
      <c r="N3812" s="26">
        <v>42531</v>
      </c>
      <c r="O3812" s="20" t="s">
        <v>56</v>
      </c>
      <c r="P3812" t="str">
        <f t="shared" si="59"/>
        <v>INSERT INTO @DataTable (Deal, AdvanceDate, PROV, DealPurpose, RateType, BEACON, LTV, TDS, GDS, InsuranceType, PrincipalBalance, OccupancyType, AccountStatus, Closed_Date, DelinquencyBucket) VALUES (3811, '2011-11-30', 'ON', 'Purchase', 'Fixed', 732, 90, 30, 34.13, 'HiRatio', 0, 'Owner-Occupied', 'Closed', '2016-06-10', 'Current');</v>
      </c>
    </row>
    <row r="3813" spans="1:16" x14ac:dyDescent="0.35">
      <c r="A3813" s="22">
        <v>3812</v>
      </c>
      <c r="B3813" s="21">
        <v>42129</v>
      </c>
      <c r="C3813" s="22" t="s">
        <v>58</v>
      </c>
      <c r="D3813" s="22" t="s">
        <v>59</v>
      </c>
      <c r="E3813" s="22" t="s">
        <v>40</v>
      </c>
      <c r="F3813" s="22">
        <v>672</v>
      </c>
      <c r="G3813" s="22">
        <v>70.41</v>
      </c>
      <c r="H3813" s="22">
        <v>37.159999999999997</v>
      </c>
      <c r="I3813" s="22">
        <v>12.77</v>
      </c>
      <c r="J3813" s="22" t="s">
        <v>54</v>
      </c>
      <c r="K3813" s="23">
        <v>300356.33</v>
      </c>
      <c r="L3813" s="23" t="s">
        <v>55</v>
      </c>
      <c r="M3813" s="23" t="s">
        <v>83</v>
      </c>
      <c r="N3813" s="27"/>
      <c r="O3813" s="23" t="s">
        <v>56</v>
      </c>
      <c r="P3813" t="str">
        <f t="shared" si="59"/>
        <v>INSERT INTO @DataTable (Deal, AdvanceDate, PROV, DealPurpose, RateType, BEACON, LTV, TDS, GDS, InsuranceType, PrincipalBalance, OccupancyType, AccountStatus, Closed_Date, DelinquencyBucket) VALUES (3812, '2015-05-05', 'BC', 'Transfer', 'ARM', 672, 70.41, 37.16, 12.77, 'Conv', 300356.33, 'Owner-Occupied', 'Open', '1900-01-00', 'Current');</v>
      </c>
    </row>
    <row r="3814" spans="1:16" x14ac:dyDescent="0.35">
      <c r="A3814" s="19">
        <v>3813</v>
      </c>
      <c r="B3814" s="18">
        <v>42458</v>
      </c>
      <c r="C3814" s="19" t="s">
        <v>57</v>
      </c>
      <c r="D3814" s="19" t="s">
        <v>52</v>
      </c>
      <c r="E3814" s="19" t="s">
        <v>40</v>
      </c>
      <c r="F3814" s="19">
        <v>760</v>
      </c>
      <c r="G3814" s="19">
        <v>59.26</v>
      </c>
      <c r="H3814" s="19">
        <v>33.659999999999997</v>
      </c>
      <c r="I3814" s="19">
        <v>29.76</v>
      </c>
      <c r="J3814" s="19" t="s">
        <v>54</v>
      </c>
      <c r="K3814" s="20">
        <v>390052.24</v>
      </c>
      <c r="L3814" s="20" t="s">
        <v>55</v>
      </c>
      <c r="M3814" s="20" t="s">
        <v>83</v>
      </c>
      <c r="N3814" s="26"/>
      <c r="O3814" s="20" t="s">
        <v>56</v>
      </c>
      <c r="P3814" t="str">
        <f t="shared" si="59"/>
        <v>INSERT INTO @DataTable (Deal, AdvanceDate, PROV, DealPurpose, RateType, BEACON, LTV, TDS, GDS, InsuranceType, PrincipalBalance, OccupancyType, AccountStatus, Closed_Date, DelinquencyBucket) VALUES (3813, '2016-03-29', 'ON', 'Refinance External', 'ARM', 760, 59.26, 33.66, 29.76, 'Conv', 390052.24, 'Owner-Occupied', 'Open', '1900-01-00', 'Current');</v>
      </c>
    </row>
    <row r="3815" spans="1:16" x14ac:dyDescent="0.35">
      <c r="A3815" s="22">
        <v>3814</v>
      </c>
      <c r="B3815" s="21">
        <v>40816</v>
      </c>
      <c r="C3815" s="22" t="s">
        <v>51</v>
      </c>
      <c r="D3815" s="22" t="s">
        <v>52</v>
      </c>
      <c r="E3815" s="22" t="s">
        <v>53</v>
      </c>
      <c r="F3815" s="22">
        <v>692</v>
      </c>
      <c r="G3815" s="22">
        <v>66.25</v>
      </c>
      <c r="H3815" s="22">
        <v>33.200000000000003</v>
      </c>
      <c r="I3815" s="22">
        <v>13.45</v>
      </c>
      <c r="J3815" s="22" t="s">
        <v>54</v>
      </c>
      <c r="K3815" s="23">
        <v>0</v>
      </c>
      <c r="L3815" s="23" t="s">
        <v>62</v>
      </c>
      <c r="M3815" s="23" t="s">
        <v>84</v>
      </c>
      <c r="N3815" s="27">
        <v>42639</v>
      </c>
      <c r="O3815" s="23" t="s">
        <v>56</v>
      </c>
      <c r="P3815" t="str">
        <f t="shared" si="59"/>
        <v>INSERT INTO @DataTable (Deal, AdvanceDate, PROV, DealPurpose, RateType, BEACON, LTV, TDS, GDS, InsuranceType, PrincipalBalance, OccupancyType, AccountStatus, Closed_Date, DelinquencyBucket) VALUES (3814, '2011-09-30', 'AB', 'Refinance External', 'Fixed', 692, 66.25, 33.2, 13.45, 'Conv', 0, 'Rental', 'Closed', '2016-09-26', 'Current');</v>
      </c>
    </row>
    <row r="3816" spans="1:16" x14ac:dyDescent="0.35">
      <c r="A3816" s="19">
        <v>3815</v>
      </c>
      <c r="B3816" s="18">
        <v>42103</v>
      </c>
      <c r="C3816" s="19" t="s">
        <v>58</v>
      </c>
      <c r="D3816" s="19" t="s">
        <v>61</v>
      </c>
      <c r="E3816" s="19" t="s">
        <v>53</v>
      </c>
      <c r="F3816" s="19">
        <v>671</v>
      </c>
      <c r="G3816" s="19">
        <v>95</v>
      </c>
      <c r="H3816" s="19">
        <v>32.01</v>
      </c>
      <c r="I3816" s="19">
        <v>19.239999999999998</v>
      </c>
      <c r="J3816" s="19" t="s">
        <v>60</v>
      </c>
      <c r="K3816" s="20">
        <v>328292.8</v>
      </c>
      <c r="L3816" s="20" t="s">
        <v>55</v>
      </c>
      <c r="M3816" s="20" t="s">
        <v>83</v>
      </c>
      <c r="N3816" s="26"/>
      <c r="O3816" s="20" t="s">
        <v>56</v>
      </c>
      <c r="P3816" t="str">
        <f t="shared" si="59"/>
        <v>INSERT INTO @DataTable (Deal, AdvanceDate, PROV, DealPurpose, RateType, BEACON, LTV, TDS, GDS, InsuranceType, PrincipalBalance, OccupancyType, AccountStatus, Closed_Date, DelinquencyBucket) VALUES (3815, '2015-04-09', 'BC', 'Purchase', 'Fixed', 671, 95, 32.01, 19.24, 'HiRatio', 328292.8, 'Owner-Occupied', 'Open', '1900-01-00', 'Current');</v>
      </c>
    </row>
    <row r="3817" spans="1:16" x14ac:dyDescent="0.35">
      <c r="A3817" s="22">
        <v>3816</v>
      </c>
      <c r="B3817" s="21">
        <v>42065</v>
      </c>
      <c r="C3817" s="22" t="s">
        <v>51</v>
      </c>
      <c r="D3817" s="22" t="s">
        <v>61</v>
      </c>
      <c r="E3817" s="22" t="s">
        <v>53</v>
      </c>
      <c r="F3817" s="22">
        <v>776</v>
      </c>
      <c r="G3817" s="22">
        <v>80</v>
      </c>
      <c r="H3817" s="22">
        <v>32.89</v>
      </c>
      <c r="I3817" s="22">
        <v>32.36</v>
      </c>
      <c r="J3817" s="22" t="s">
        <v>54</v>
      </c>
      <c r="K3817" s="23">
        <v>318484.17</v>
      </c>
      <c r="L3817" s="23" t="s">
        <v>55</v>
      </c>
      <c r="M3817" s="23" t="s">
        <v>83</v>
      </c>
      <c r="N3817" s="27"/>
      <c r="O3817" s="23" t="s">
        <v>56</v>
      </c>
      <c r="P3817" t="str">
        <f t="shared" si="59"/>
        <v>INSERT INTO @DataTable (Deal, AdvanceDate, PROV, DealPurpose, RateType, BEACON, LTV, TDS, GDS, InsuranceType, PrincipalBalance, OccupancyType, AccountStatus, Closed_Date, DelinquencyBucket) VALUES (3816, '2015-03-02', 'AB', 'Purchase', 'Fixed', 776, 80, 32.89, 32.36, 'Conv', 318484.17, 'Owner-Occupied', 'Open', '1900-01-00', 'Current');</v>
      </c>
    </row>
    <row r="3818" spans="1:16" x14ac:dyDescent="0.35">
      <c r="A3818" s="19">
        <v>3817</v>
      </c>
      <c r="B3818" s="18">
        <v>41152</v>
      </c>
      <c r="C3818" s="19" t="s">
        <v>57</v>
      </c>
      <c r="D3818" s="19" t="s">
        <v>61</v>
      </c>
      <c r="E3818" s="19" t="s">
        <v>53</v>
      </c>
      <c r="F3818" s="19">
        <v>768</v>
      </c>
      <c r="G3818" s="19">
        <v>90</v>
      </c>
      <c r="H3818" s="19">
        <v>26.73</v>
      </c>
      <c r="I3818" s="19">
        <v>26.25</v>
      </c>
      <c r="J3818" s="19" t="s">
        <v>60</v>
      </c>
      <c r="K3818" s="20">
        <v>0</v>
      </c>
      <c r="L3818" s="20" t="s">
        <v>55</v>
      </c>
      <c r="M3818" s="20" t="s">
        <v>84</v>
      </c>
      <c r="N3818" s="26">
        <v>42345</v>
      </c>
      <c r="O3818" s="20" t="s">
        <v>56</v>
      </c>
      <c r="P3818" t="str">
        <f t="shared" si="59"/>
        <v>INSERT INTO @DataTable (Deal, AdvanceDate, PROV, DealPurpose, RateType, BEACON, LTV, TDS, GDS, InsuranceType, PrincipalBalance, OccupancyType, AccountStatus, Closed_Date, DelinquencyBucket) VALUES (3817, '2012-08-31', 'ON', 'Purchase', 'Fixed', 768, 90, 26.73, 26.25, 'HiRatio', 0, 'Owner-Occupied', 'Closed', '2015-12-07', 'Current');</v>
      </c>
    </row>
    <row r="3819" spans="1:16" x14ac:dyDescent="0.35">
      <c r="A3819" s="22">
        <v>3818</v>
      </c>
      <c r="B3819" s="21">
        <v>41729</v>
      </c>
      <c r="C3819" s="22" t="s">
        <v>58</v>
      </c>
      <c r="D3819" s="22" t="s">
        <v>61</v>
      </c>
      <c r="E3819" s="22" t="s">
        <v>53</v>
      </c>
      <c r="F3819" s="22">
        <v>799</v>
      </c>
      <c r="G3819" s="22">
        <v>84.79</v>
      </c>
      <c r="H3819" s="22">
        <v>38.53</v>
      </c>
      <c r="I3819" s="22">
        <v>38.200000000000003</v>
      </c>
      <c r="J3819" s="22" t="s">
        <v>60</v>
      </c>
      <c r="K3819" s="23">
        <v>187298.51</v>
      </c>
      <c r="L3819" s="23" t="s">
        <v>55</v>
      </c>
      <c r="M3819" s="23" t="s">
        <v>83</v>
      </c>
      <c r="N3819" s="27"/>
      <c r="O3819" s="23" t="s">
        <v>56</v>
      </c>
      <c r="P3819" t="str">
        <f t="shared" si="59"/>
        <v>INSERT INTO @DataTable (Deal, AdvanceDate, PROV, DealPurpose, RateType, BEACON, LTV, TDS, GDS, InsuranceType, PrincipalBalance, OccupancyType, AccountStatus, Closed_Date, DelinquencyBucket) VALUES (3818, '2014-03-31', 'BC', 'Purchase', 'Fixed', 799, 84.79, 38.53, 38.2, 'HiRatio', 187298.51, 'Owner-Occupied', 'Open', '1900-01-00', 'Current');</v>
      </c>
    </row>
    <row r="3820" spans="1:16" x14ac:dyDescent="0.35">
      <c r="A3820" s="19">
        <v>3819</v>
      </c>
      <c r="B3820" s="18">
        <v>42095</v>
      </c>
      <c r="C3820" s="19" t="s">
        <v>51</v>
      </c>
      <c r="D3820" s="19" t="s">
        <v>59</v>
      </c>
      <c r="E3820" s="19" t="s">
        <v>53</v>
      </c>
      <c r="F3820" s="19">
        <v>808</v>
      </c>
      <c r="G3820" s="19">
        <v>87.45</v>
      </c>
      <c r="H3820" s="19">
        <v>26.38</v>
      </c>
      <c r="I3820" s="19">
        <v>25.84</v>
      </c>
      <c r="J3820" s="19" t="s">
        <v>60</v>
      </c>
      <c r="K3820" s="20">
        <v>427576.02</v>
      </c>
      <c r="L3820" s="20" t="s">
        <v>55</v>
      </c>
      <c r="M3820" s="20" t="s">
        <v>83</v>
      </c>
      <c r="N3820" s="26"/>
      <c r="O3820" s="20" t="s">
        <v>56</v>
      </c>
      <c r="P3820" t="str">
        <f t="shared" si="59"/>
        <v>INSERT INTO @DataTable (Deal, AdvanceDate, PROV, DealPurpose, RateType, BEACON, LTV, TDS, GDS, InsuranceType, PrincipalBalance, OccupancyType, AccountStatus, Closed_Date, DelinquencyBucket) VALUES (3819, '2015-04-01', 'AB', 'Transfer', 'Fixed', 808, 87.45, 26.38, 25.84, 'HiRatio', 427576.02, 'Owner-Occupied', 'Open', '1900-01-00', 'Current');</v>
      </c>
    </row>
    <row r="3821" spans="1:16" x14ac:dyDescent="0.35">
      <c r="A3821" s="22">
        <v>3820</v>
      </c>
      <c r="B3821" s="21">
        <v>42124</v>
      </c>
      <c r="C3821" s="22" t="s">
        <v>57</v>
      </c>
      <c r="D3821" s="22" t="s">
        <v>61</v>
      </c>
      <c r="E3821" s="22" t="s">
        <v>53</v>
      </c>
      <c r="F3821" s="22">
        <v>766</v>
      </c>
      <c r="G3821" s="22">
        <v>94.78</v>
      </c>
      <c r="H3821" s="22">
        <v>23.07</v>
      </c>
      <c r="I3821" s="22">
        <v>21.1</v>
      </c>
      <c r="J3821" s="22" t="s">
        <v>60</v>
      </c>
      <c r="K3821" s="23">
        <v>528946.32999999996</v>
      </c>
      <c r="L3821" s="23" t="s">
        <v>55</v>
      </c>
      <c r="M3821" s="23" t="s">
        <v>83</v>
      </c>
      <c r="N3821" s="27"/>
      <c r="O3821" s="23" t="s">
        <v>56</v>
      </c>
      <c r="P3821" t="str">
        <f t="shared" si="59"/>
        <v>INSERT INTO @DataTable (Deal, AdvanceDate, PROV, DealPurpose, RateType, BEACON, LTV, TDS, GDS, InsuranceType, PrincipalBalance, OccupancyType, AccountStatus, Closed_Date, DelinquencyBucket) VALUES (3820, '2015-04-30', 'ON', 'Purchase', 'Fixed', 766, 94.78, 23.07, 21.1, 'HiRatio', 528946.33, 'Owner-Occupied', 'Open', '1900-01-00', 'Current');</v>
      </c>
    </row>
    <row r="3822" spans="1:16" x14ac:dyDescent="0.35">
      <c r="A3822" s="19">
        <v>3821</v>
      </c>
      <c r="B3822" s="18">
        <v>41614</v>
      </c>
      <c r="C3822" s="19" t="s">
        <v>51</v>
      </c>
      <c r="D3822" s="19" t="s">
        <v>61</v>
      </c>
      <c r="E3822" s="19" t="s">
        <v>53</v>
      </c>
      <c r="F3822" s="19">
        <v>789</v>
      </c>
      <c r="G3822" s="19">
        <v>74.39</v>
      </c>
      <c r="H3822" s="19">
        <v>34.56</v>
      </c>
      <c r="I3822" s="19">
        <v>33.25</v>
      </c>
      <c r="J3822" s="19" t="s">
        <v>54</v>
      </c>
      <c r="K3822" s="20">
        <v>314479.59999999998</v>
      </c>
      <c r="L3822" s="20" t="s">
        <v>55</v>
      </c>
      <c r="M3822" s="20" t="s">
        <v>83</v>
      </c>
      <c r="N3822" s="26"/>
      <c r="O3822" s="20" t="s">
        <v>56</v>
      </c>
      <c r="P3822" t="str">
        <f t="shared" si="59"/>
        <v>INSERT INTO @DataTable (Deal, AdvanceDate, PROV, DealPurpose, RateType, BEACON, LTV, TDS, GDS, InsuranceType, PrincipalBalance, OccupancyType, AccountStatus, Closed_Date, DelinquencyBucket) VALUES (3821, '2013-12-06', 'AB', 'Purchase', 'Fixed', 789, 74.39, 34.56, 33.25, 'Conv', 314479.6, 'Owner-Occupied', 'Open', '1900-01-00', 'Current');</v>
      </c>
    </row>
    <row r="3823" spans="1:16" x14ac:dyDescent="0.35">
      <c r="A3823" s="22">
        <v>3822</v>
      </c>
      <c r="B3823" s="21">
        <v>41950</v>
      </c>
      <c r="C3823" s="22" t="s">
        <v>57</v>
      </c>
      <c r="D3823" s="22" t="s">
        <v>52</v>
      </c>
      <c r="E3823" s="22" t="s">
        <v>53</v>
      </c>
      <c r="F3823" s="22">
        <v>666</v>
      </c>
      <c r="G3823" s="22">
        <v>77.12</v>
      </c>
      <c r="H3823" s="22">
        <v>37.07</v>
      </c>
      <c r="I3823" s="22">
        <v>30.66</v>
      </c>
      <c r="J3823" s="22" t="s">
        <v>54</v>
      </c>
      <c r="K3823" s="23">
        <v>0</v>
      </c>
      <c r="L3823" s="23" t="s">
        <v>55</v>
      </c>
      <c r="M3823" s="23" t="s">
        <v>84</v>
      </c>
      <c r="N3823" s="27">
        <v>42741</v>
      </c>
      <c r="O3823" s="23" t="s">
        <v>56</v>
      </c>
      <c r="P3823" t="str">
        <f t="shared" si="59"/>
        <v>INSERT INTO @DataTable (Deal, AdvanceDate, PROV, DealPurpose, RateType, BEACON, LTV, TDS, GDS, InsuranceType, PrincipalBalance, OccupancyType, AccountStatus, Closed_Date, DelinquencyBucket) VALUES (3822, '2014-11-07', 'ON', 'Refinance External', 'Fixed', 666, 77.12, 37.07, 30.66, 'Conv', 0, 'Owner-Occupied', 'Closed', '2017-01-06', 'Current');</v>
      </c>
    </row>
    <row r="3824" spans="1:16" x14ac:dyDescent="0.35">
      <c r="A3824" s="19">
        <v>3823</v>
      </c>
      <c r="B3824" s="18">
        <v>40851</v>
      </c>
      <c r="C3824" s="19" t="s">
        <v>51</v>
      </c>
      <c r="D3824" s="19" t="s">
        <v>52</v>
      </c>
      <c r="E3824" s="19" t="s">
        <v>40</v>
      </c>
      <c r="F3824" s="19">
        <v>768</v>
      </c>
      <c r="G3824" s="19">
        <v>75</v>
      </c>
      <c r="H3824" s="19">
        <v>32.85</v>
      </c>
      <c r="I3824" s="19">
        <v>32.85</v>
      </c>
      <c r="J3824" s="19" t="s">
        <v>54</v>
      </c>
      <c r="K3824" s="20">
        <v>195986.76</v>
      </c>
      <c r="L3824" s="20" t="s">
        <v>55</v>
      </c>
      <c r="M3824" s="20" t="s">
        <v>83</v>
      </c>
      <c r="N3824" s="26"/>
      <c r="O3824" s="20" t="s">
        <v>56</v>
      </c>
      <c r="P3824" t="str">
        <f t="shared" si="59"/>
        <v>INSERT INTO @DataTable (Deal, AdvanceDate, PROV, DealPurpose, RateType, BEACON, LTV, TDS, GDS, InsuranceType, PrincipalBalance, OccupancyType, AccountStatus, Closed_Date, DelinquencyBucket) VALUES (3823, '2011-11-04', 'AB', 'Refinance External', 'ARM', 768, 75, 32.85, 32.85, 'Conv', 195986.76, 'Owner-Occupied', 'Open', '1900-01-00', 'Current');</v>
      </c>
    </row>
    <row r="3825" spans="1:16" x14ac:dyDescent="0.35">
      <c r="A3825" s="22">
        <v>3824</v>
      </c>
      <c r="B3825" s="21">
        <v>42327</v>
      </c>
      <c r="C3825" s="22" t="s">
        <v>57</v>
      </c>
      <c r="D3825" s="22" t="s">
        <v>52</v>
      </c>
      <c r="E3825" s="22" t="s">
        <v>40</v>
      </c>
      <c r="F3825" s="22">
        <v>741</v>
      </c>
      <c r="G3825" s="22">
        <v>66.72</v>
      </c>
      <c r="H3825" s="22">
        <v>33.42</v>
      </c>
      <c r="I3825" s="22">
        <v>13.21</v>
      </c>
      <c r="J3825" s="22" t="s">
        <v>54</v>
      </c>
      <c r="K3825" s="23">
        <v>549979.28</v>
      </c>
      <c r="L3825" s="23" t="s">
        <v>55</v>
      </c>
      <c r="M3825" s="23" t="s">
        <v>83</v>
      </c>
      <c r="N3825" s="27"/>
      <c r="O3825" s="23" t="s">
        <v>56</v>
      </c>
      <c r="P3825" t="str">
        <f t="shared" si="59"/>
        <v>INSERT INTO @DataTable (Deal, AdvanceDate, PROV, DealPurpose, RateType, BEACON, LTV, TDS, GDS, InsuranceType, PrincipalBalance, OccupancyType, AccountStatus, Closed_Date, DelinquencyBucket) VALUES (3824, '2015-11-19', 'ON', 'Refinance External', 'ARM', 741, 66.72, 33.42, 13.21, 'Conv', 549979.28, 'Owner-Occupied', 'Open', '1900-01-00', 'Current');</v>
      </c>
    </row>
    <row r="3826" spans="1:16" x14ac:dyDescent="0.35">
      <c r="A3826" s="19">
        <v>3825</v>
      </c>
      <c r="B3826" s="18">
        <v>40998</v>
      </c>
      <c r="C3826" s="19" t="s">
        <v>57</v>
      </c>
      <c r="D3826" s="19" t="s">
        <v>61</v>
      </c>
      <c r="E3826" s="19" t="s">
        <v>53</v>
      </c>
      <c r="F3826" s="19">
        <v>674</v>
      </c>
      <c r="G3826" s="19">
        <v>80</v>
      </c>
      <c r="H3826" s="19">
        <v>41.17</v>
      </c>
      <c r="I3826" s="19">
        <v>24.65</v>
      </c>
      <c r="J3826" s="19" t="s">
        <v>54</v>
      </c>
      <c r="K3826" s="20">
        <v>0</v>
      </c>
      <c r="L3826" s="20" t="s">
        <v>55</v>
      </c>
      <c r="M3826" s="20" t="s">
        <v>84</v>
      </c>
      <c r="N3826" s="26">
        <v>41869</v>
      </c>
      <c r="O3826" s="20" t="s">
        <v>56</v>
      </c>
      <c r="P3826" t="str">
        <f t="shared" si="59"/>
        <v>INSERT INTO @DataTable (Deal, AdvanceDate, PROV, DealPurpose, RateType, BEACON, LTV, TDS, GDS, InsuranceType, PrincipalBalance, OccupancyType, AccountStatus, Closed_Date, DelinquencyBucket) VALUES (3825, '2012-03-30', 'ON', 'Purchase', 'Fixed', 674, 80, 41.17, 24.65, 'Conv', 0, 'Owner-Occupied', 'Closed', '2014-08-18', 'Current');</v>
      </c>
    </row>
    <row r="3827" spans="1:16" x14ac:dyDescent="0.35">
      <c r="A3827" s="22">
        <v>3826</v>
      </c>
      <c r="B3827" s="21">
        <v>41618</v>
      </c>
      <c r="C3827" s="22" t="s">
        <v>58</v>
      </c>
      <c r="D3827" s="22" t="s">
        <v>61</v>
      </c>
      <c r="E3827" s="22" t="s">
        <v>40</v>
      </c>
      <c r="F3827" s="22">
        <v>794</v>
      </c>
      <c r="G3827" s="22">
        <v>79.290000000000006</v>
      </c>
      <c r="H3827" s="22">
        <v>31.13</v>
      </c>
      <c r="I3827" s="22">
        <v>30.39</v>
      </c>
      <c r="J3827" s="22" t="s">
        <v>54</v>
      </c>
      <c r="K3827" s="23">
        <v>368995.52</v>
      </c>
      <c r="L3827" s="23" t="s">
        <v>55</v>
      </c>
      <c r="M3827" s="23" t="s">
        <v>83</v>
      </c>
      <c r="N3827" s="27"/>
      <c r="O3827" s="23" t="s">
        <v>56</v>
      </c>
      <c r="P3827" t="str">
        <f t="shared" si="59"/>
        <v>INSERT INTO @DataTable (Deal, AdvanceDate, PROV, DealPurpose, RateType, BEACON, LTV, TDS, GDS, InsuranceType, PrincipalBalance, OccupancyType, AccountStatus, Closed_Date, DelinquencyBucket) VALUES (3826, '2013-12-10', 'BC', 'Purchase', 'ARM', 794, 79.29, 31.13, 30.39, 'Conv', 368995.52, 'Owner-Occupied', 'Open', '1900-01-00', 'Current');</v>
      </c>
    </row>
    <row r="3828" spans="1:16" x14ac:dyDescent="0.35">
      <c r="A3828" s="19">
        <v>3827</v>
      </c>
      <c r="B3828" s="18">
        <v>41942</v>
      </c>
      <c r="C3828" s="19" t="s">
        <v>57</v>
      </c>
      <c r="D3828" s="19" t="s">
        <v>52</v>
      </c>
      <c r="E3828" s="19" t="s">
        <v>40</v>
      </c>
      <c r="F3828" s="19">
        <v>664</v>
      </c>
      <c r="G3828" s="19">
        <v>80</v>
      </c>
      <c r="H3828" s="19">
        <v>35.54</v>
      </c>
      <c r="I3828" s="19">
        <v>32.11</v>
      </c>
      <c r="J3828" s="19" t="s">
        <v>54</v>
      </c>
      <c r="K3828" s="20">
        <v>372197.87</v>
      </c>
      <c r="L3828" s="20" t="s">
        <v>55</v>
      </c>
      <c r="M3828" s="20" t="s">
        <v>83</v>
      </c>
      <c r="N3828" s="26"/>
      <c r="O3828" s="20" t="s">
        <v>56</v>
      </c>
      <c r="P3828" t="str">
        <f t="shared" si="59"/>
        <v>INSERT INTO @DataTable (Deal, AdvanceDate, PROV, DealPurpose, RateType, BEACON, LTV, TDS, GDS, InsuranceType, PrincipalBalance, OccupancyType, AccountStatus, Closed_Date, DelinquencyBucket) VALUES (3827, '2014-10-30', 'ON', 'Refinance External', 'ARM', 664, 80, 35.54, 32.11, 'Conv', 372197.87, 'Owner-Occupied', 'Open', '1900-01-00', 'Current');</v>
      </c>
    </row>
    <row r="3829" spans="1:16" x14ac:dyDescent="0.35">
      <c r="A3829" s="22">
        <v>3828</v>
      </c>
      <c r="B3829" s="21">
        <v>42137</v>
      </c>
      <c r="C3829" s="22" t="s">
        <v>51</v>
      </c>
      <c r="D3829" s="22" t="s">
        <v>52</v>
      </c>
      <c r="E3829" s="22" t="s">
        <v>53</v>
      </c>
      <c r="F3829" s="22">
        <v>688</v>
      </c>
      <c r="G3829" s="22">
        <v>80</v>
      </c>
      <c r="H3829" s="22">
        <v>39.119999999999997</v>
      </c>
      <c r="I3829" s="22">
        <v>26.52</v>
      </c>
      <c r="J3829" s="22" t="s">
        <v>54</v>
      </c>
      <c r="K3829" s="23">
        <v>346268.41</v>
      </c>
      <c r="L3829" s="23" t="s">
        <v>55</v>
      </c>
      <c r="M3829" s="23" t="s">
        <v>83</v>
      </c>
      <c r="N3829" s="27"/>
      <c r="O3829" s="23" t="s">
        <v>56</v>
      </c>
      <c r="P3829" t="str">
        <f t="shared" si="59"/>
        <v>INSERT INTO @DataTable (Deal, AdvanceDate, PROV, DealPurpose, RateType, BEACON, LTV, TDS, GDS, InsuranceType, PrincipalBalance, OccupancyType, AccountStatus, Closed_Date, DelinquencyBucket) VALUES (3828, '2015-05-13', 'AB', 'Refinance External', 'Fixed', 688, 80, 39.12, 26.52, 'Conv', 346268.41, 'Owner-Occupied', 'Open', '1900-01-00', 'Current');</v>
      </c>
    </row>
    <row r="3830" spans="1:16" x14ac:dyDescent="0.35">
      <c r="A3830" s="19">
        <v>3829</v>
      </c>
      <c r="B3830" s="18">
        <v>42579</v>
      </c>
      <c r="C3830" s="19" t="s">
        <v>58</v>
      </c>
      <c r="D3830" s="19" t="s">
        <v>61</v>
      </c>
      <c r="E3830" s="19" t="s">
        <v>53</v>
      </c>
      <c r="F3830" s="19">
        <v>746</v>
      </c>
      <c r="G3830" s="19">
        <v>90</v>
      </c>
      <c r="H3830" s="19">
        <v>29.77</v>
      </c>
      <c r="I3830" s="19">
        <v>20.88</v>
      </c>
      <c r="J3830" s="19" t="s">
        <v>60</v>
      </c>
      <c r="K3830" s="20">
        <v>594883.18000000005</v>
      </c>
      <c r="L3830" s="20" t="s">
        <v>55</v>
      </c>
      <c r="M3830" s="20" t="s">
        <v>83</v>
      </c>
      <c r="N3830" s="26"/>
      <c r="O3830" s="20" t="s">
        <v>56</v>
      </c>
      <c r="P3830" t="str">
        <f t="shared" si="59"/>
        <v>INSERT INTO @DataTable (Deal, AdvanceDate, PROV, DealPurpose, RateType, BEACON, LTV, TDS, GDS, InsuranceType, PrincipalBalance, OccupancyType, AccountStatus, Closed_Date, DelinquencyBucket) VALUES (3829, '2016-07-28', 'BC', 'Purchase', 'Fixed', 746, 90, 29.77, 20.88, 'HiRatio', 594883.18, 'Owner-Occupied', 'Open', '1900-01-00', 'Current');</v>
      </c>
    </row>
    <row r="3831" spans="1:16" x14ac:dyDescent="0.35">
      <c r="A3831" s="22">
        <v>3830</v>
      </c>
      <c r="B3831" s="21">
        <v>41852</v>
      </c>
      <c r="C3831" s="22" t="s">
        <v>57</v>
      </c>
      <c r="D3831" s="22" t="s">
        <v>61</v>
      </c>
      <c r="E3831" s="22" t="s">
        <v>40</v>
      </c>
      <c r="F3831" s="22">
        <v>797</v>
      </c>
      <c r="G3831" s="22">
        <v>65</v>
      </c>
      <c r="H3831" s="22">
        <v>31.19</v>
      </c>
      <c r="I3831" s="22">
        <v>5.1100000000000003</v>
      </c>
      <c r="J3831" s="22" t="s">
        <v>54</v>
      </c>
      <c r="K3831" s="23">
        <v>108243.13</v>
      </c>
      <c r="L3831" s="23" t="s">
        <v>62</v>
      </c>
      <c r="M3831" s="23" t="s">
        <v>83</v>
      </c>
      <c r="N3831" s="27"/>
      <c r="O3831" s="23" t="s">
        <v>56</v>
      </c>
      <c r="P3831" t="str">
        <f t="shared" si="59"/>
        <v>INSERT INTO @DataTable (Deal, AdvanceDate, PROV, DealPurpose, RateType, BEACON, LTV, TDS, GDS, InsuranceType, PrincipalBalance, OccupancyType, AccountStatus, Closed_Date, DelinquencyBucket) VALUES (3830, '2014-08-01', 'ON', 'Purchase', 'ARM', 797, 65, 31.19, 5.11, 'Conv', 108243.13, 'Rental', 'Open', '1900-01-00', 'Current');</v>
      </c>
    </row>
    <row r="3832" spans="1:16" x14ac:dyDescent="0.35">
      <c r="A3832" s="19">
        <v>3831</v>
      </c>
      <c r="B3832" s="18">
        <v>42345</v>
      </c>
      <c r="C3832" s="19" t="s">
        <v>57</v>
      </c>
      <c r="D3832" s="19" t="s">
        <v>52</v>
      </c>
      <c r="E3832" s="19" t="s">
        <v>40</v>
      </c>
      <c r="F3832" s="19">
        <v>749</v>
      </c>
      <c r="G3832" s="19">
        <v>66.25</v>
      </c>
      <c r="H3832" s="19">
        <v>30.49</v>
      </c>
      <c r="I3832" s="19">
        <v>24.77</v>
      </c>
      <c r="J3832" s="19" t="s">
        <v>54</v>
      </c>
      <c r="K3832" s="20">
        <v>257613.68</v>
      </c>
      <c r="L3832" s="20" t="s">
        <v>55</v>
      </c>
      <c r="M3832" s="20" t="s">
        <v>83</v>
      </c>
      <c r="N3832" s="26"/>
      <c r="O3832" s="20" t="s">
        <v>56</v>
      </c>
      <c r="P3832" t="str">
        <f t="shared" si="59"/>
        <v>INSERT INTO @DataTable (Deal, AdvanceDate, PROV, DealPurpose, RateType, BEACON, LTV, TDS, GDS, InsuranceType, PrincipalBalance, OccupancyType, AccountStatus, Closed_Date, DelinquencyBucket) VALUES (3831, '2015-12-07', 'ON', 'Refinance External', 'ARM', 749, 66.25, 30.49, 24.77, 'Conv', 257613.68, 'Owner-Occupied', 'Open', '1900-01-00', 'Current');</v>
      </c>
    </row>
    <row r="3833" spans="1:16" x14ac:dyDescent="0.35">
      <c r="A3833" s="22">
        <v>3832</v>
      </c>
      <c r="B3833" s="21">
        <v>42320</v>
      </c>
      <c r="C3833" s="22" t="s">
        <v>57</v>
      </c>
      <c r="D3833" s="22" t="s">
        <v>59</v>
      </c>
      <c r="E3833" s="22" t="s">
        <v>53</v>
      </c>
      <c r="F3833" s="22">
        <v>797</v>
      </c>
      <c r="G3833" s="22">
        <v>63.1</v>
      </c>
      <c r="H3833" s="22">
        <v>22.42</v>
      </c>
      <c r="I3833" s="22">
        <v>20.98</v>
      </c>
      <c r="J3833" s="22" t="s">
        <v>54</v>
      </c>
      <c r="K3833" s="23">
        <v>225935.35999999999</v>
      </c>
      <c r="L3833" s="23" t="s">
        <v>55</v>
      </c>
      <c r="M3833" s="23" t="s">
        <v>83</v>
      </c>
      <c r="N3833" s="27"/>
      <c r="O3833" s="23" t="s">
        <v>56</v>
      </c>
      <c r="P3833" t="str">
        <f t="shared" si="59"/>
        <v>INSERT INTO @DataTable (Deal, AdvanceDate, PROV, DealPurpose, RateType, BEACON, LTV, TDS, GDS, InsuranceType, PrincipalBalance, OccupancyType, AccountStatus, Closed_Date, DelinquencyBucket) VALUES (3832, '2015-11-12', 'ON', 'Transfer', 'Fixed', 797, 63.1, 22.42, 20.98, 'Conv', 225935.36, 'Owner-Occupied', 'Open', '1900-01-00', 'Current');</v>
      </c>
    </row>
    <row r="3834" spans="1:16" x14ac:dyDescent="0.35">
      <c r="A3834" s="19">
        <v>3833</v>
      </c>
      <c r="B3834" s="18">
        <v>41782</v>
      </c>
      <c r="C3834" s="19" t="s">
        <v>57</v>
      </c>
      <c r="D3834" s="19" t="s">
        <v>59</v>
      </c>
      <c r="E3834" s="19" t="s">
        <v>40</v>
      </c>
      <c r="F3834" s="19">
        <v>800</v>
      </c>
      <c r="G3834" s="19">
        <v>69.040000000000006</v>
      </c>
      <c r="H3834" s="19">
        <v>21.38</v>
      </c>
      <c r="I3834" s="19">
        <v>20.62</v>
      </c>
      <c r="J3834" s="19" t="s">
        <v>54</v>
      </c>
      <c r="K3834" s="20">
        <v>145835.03</v>
      </c>
      <c r="L3834" s="20" t="s">
        <v>55</v>
      </c>
      <c r="M3834" s="20" t="s">
        <v>83</v>
      </c>
      <c r="N3834" s="26"/>
      <c r="O3834" s="20" t="s">
        <v>56</v>
      </c>
      <c r="P3834" t="str">
        <f t="shared" si="59"/>
        <v>INSERT INTO @DataTable (Deal, AdvanceDate, PROV, DealPurpose, RateType, BEACON, LTV, TDS, GDS, InsuranceType, PrincipalBalance, OccupancyType, AccountStatus, Closed_Date, DelinquencyBucket) VALUES (3833, '2014-05-23', 'ON', 'Transfer', 'ARM', 800, 69.04, 21.38, 20.62, 'Conv', 145835.03, 'Owner-Occupied', 'Open', '1900-01-00', 'Current');</v>
      </c>
    </row>
    <row r="3835" spans="1:16" x14ac:dyDescent="0.35">
      <c r="A3835" s="22">
        <v>3834</v>
      </c>
      <c r="B3835" s="21">
        <v>42215</v>
      </c>
      <c r="C3835" s="22" t="s">
        <v>70</v>
      </c>
      <c r="D3835" s="22" t="s">
        <v>61</v>
      </c>
      <c r="E3835" s="22" t="s">
        <v>53</v>
      </c>
      <c r="F3835" s="22">
        <v>755</v>
      </c>
      <c r="G3835" s="22">
        <v>92.43</v>
      </c>
      <c r="H3835" s="22">
        <v>25.37</v>
      </c>
      <c r="I3835" s="22">
        <v>14.61</v>
      </c>
      <c r="J3835" s="22" t="s">
        <v>60</v>
      </c>
      <c r="K3835" s="23">
        <v>169446.01</v>
      </c>
      <c r="L3835" s="23" t="s">
        <v>55</v>
      </c>
      <c r="M3835" s="23" t="s">
        <v>83</v>
      </c>
      <c r="N3835" s="27"/>
      <c r="O3835" s="23" t="s">
        <v>56</v>
      </c>
      <c r="P3835" t="str">
        <f t="shared" si="59"/>
        <v>INSERT INTO @DataTable (Deal, AdvanceDate, PROV, DealPurpose, RateType, BEACON, LTV, TDS, GDS, InsuranceType, PrincipalBalance, OccupancyType, AccountStatus, Closed_Date, DelinquencyBucket) VALUES (3834, '2015-07-30', 'NB', 'Purchase', 'Fixed', 755, 92.43, 25.37, 14.61, 'HiRatio', 169446.01, 'Owner-Occupied', 'Open', '1900-01-00', 'Current');</v>
      </c>
    </row>
    <row r="3836" spans="1:16" x14ac:dyDescent="0.35">
      <c r="A3836" s="19">
        <v>3835</v>
      </c>
      <c r="B3836" s="18">
        <v>41180</v>
      </c>
      <c r="C3836" s="19" t="s">
        <v>57</v>
      </c>
      <c r="D3836" s="19" t="s">
        <v>61</v>
      </c>
      <c r="E3836" s="19" t="s">
        <v>53</v>
      </c>
      <c r="F3836" s="19">
        <v>726</v>
      </c>
      <c r="G3836" s="19">
        <v>80</v>
      </c>
      <c r="H3836" s="19">
        <v>36.51</v>
      </c>
      <c r="I3836" s="19">
        <v>33.880000000000003</v>
      </c>
      <c r="J3836" s="19" t="s">
        <v>54</v>
      </c>
      <c r="K3836" s="20">
        <v>0</v>
      </c>
      <c r="L3836" s="20" t="s">
        <v>55</v>
      </c>
      <c r="M3836" s="20" t="s">
        <v>84</v>
      </c>
      <c r="N3836" s="26">
        <v>42311</v>
      </c>
      <c r="O3836" s="20" t="s">
        <v>56</v>
      </c>
      <c r="P3836" t="str">
        <f t="shared" si="59"/>
        <v>INSERT INTO @DataTable (Deal, AdvanceDate, PROV, DealPurpose, RateType, BEACON, LTV, TDS, GDS, InsuranceType, PrincipalBalance, OccupancyType, AccountStatus, Closed_Date, DelinquencyBucket) VALUES (3835, '2012-09-28', 'ON', 'Purchase', 'Fixed', 726, 80, 36.51, 33.88, 'Conv', 0, 'Owner-Occupied', 'Closed', '2015-11-03', 'Current');</v>
      </c>
    </row>
    <row r="3837" spans="1:16" x14ac:dyDescent="0.35">
      <c r="A3837" s="22">
        <v>3836</v>
      </c>
      <c r="B3837" s="21">
        <v>41061</v>
      </c>
      <c r="C3837" s="22" t="s">
        <v>57</v>
      </c>
      <c r="D3837" s="22" t="s">
        <v>61</v>
      </c>
      <c r="E3837" s="22" t="s">
        <v>53</v>
      </c>
      <c r="F3837" s="22">
        <v>691</v>
      </c>
      <c r="G3837" s="22">
        <v>80</v>
      </c>
      <c r="H3837" s="22">
        <v>39.24</v>
      </c>
      <c r="I3837" s="22">
        <v>36.97</v>
      </c>
      <c r="J3837" s="22" t="s">
        <v>54</v>
      </c>
      <c r="K3837" s="23">
        <v>0</v>
      </c>
      <c r="L3837" s="23" t="s">
        <v>55</v>
      </c>
      <c r="M3837" s="23" t="s">
        <v>84</v>
      </c>
      <c r="N3837" s="27">
        <v>42009</v>
      </c>
      <c r="O3837" s="23" t="s">
        <v>56</v>
      </c>
      <c r="P3837" t="str">
        <f t="shared" si="59"/>
        <v>INSERT INTO @DataTable (Deal, AdvanceDate, PROV, DealPurpose, RateType, BEACON, LTV, TDS, GDS, InsuranceType, PrincipalBalance, OccupancyType, AccountStatus, Closed_Date, DelinquencyBucket) VALUES (3836, '2012-06-01', 'ON', 'Purchase', 'Fixed', 691, 80, 39.24, 36.97, 'Conv', 0, 'Owner-Occupied', 'Closed', '2015-01-05', 'Current');</v>
      </c>
    </row>
    <row r="3838" spans="1:16" x14ac:dyDescent="0.35">
      <c r="A3838" s="19">
        <v>3837</v>
      </c>
      <c r="B3838" s="18">
        <v>42118</v>
      </c>
      <c r="C3838" s="19" t="s">
        <v>57</v>
      </c>
      <c r="D3838" s="19" t="s">
        <v>61</v>
      </c>
      <c r="E3838" s="19" t="s">
        <v>40</v>
      </c>
      <c r="F3838" s="19">
        <v>699</v>
      </c>
      <c r="G3838" s="19">
        <v>85</v>
      </c>
      <c r="H3838" s="19">
        <v>37.47</v>
      </c>
      <c r="I3838" s="19">
        <v>27.18</v>
      </c>
      <c r="J3838" s="19" t="s">
        <v>60</v>
      </c>
      <c r="K3838" s="20">
        <v>384255.51</v>
      </c>
      <c r="L3838" s="20" t="s">
        <v>55</v>
      </c>
      <c r="M3838" s="20" t="s">
        <v>83</v>
      </c>
      <c r="N3838" s="26"/>
      <c r="O3838" s="20" t="s">
        <v>56</v>
      </c>
      <c r="P3838" t="str">
        <f t="shared" si="59"/>
        <v>INSERT INTO @DataTable (Deal, AdvanceDate, PROV, DealPurpose, RateType, BEACON, LTV, TDS, GDS, InsuranceType, PrincipalBalance, OccupancyType, AccountStatus, Closed_Date, DelinquencyBucket) VALUES (3837, '2015-04-24', 'ON', 'Purchase', 'ARM', 699, 85, 37.47, 27.18, 'HiRatio', 384255.51, 'Owner-Occupied', 'Open', '1900-01-00', 'Current');</v>
      </c>
    </row>
    <row r="3839" spans="1:16" x14ac:dyDescent="0.35">
      <c r="A3839" s="22">
        <v>3838</v>
      </c>
      <c r="B3839" s="21">
        <v>42076</v>
      </c>
      <c r="C3839" s="22" t="s">
        <v>57</v>
      </c>
      <c r="D3839" s="22" t="s">
        <v>61</v>
      </c>
      <c r="E3839" s="22" t="s">
        <v>53</v>
      </c>
      <c r="F3839" s="22">
        <v>762</v>
      </c>
      <c r="G3839" s="22">
        <v>59.02</v>
      </c>
      <c r="H3839" s="22">
        <v>43.02</v>
      </c>
      <c r="I3839" s="22">
        <v>35.32</v>
      </c>
      <c r="J3839" s="22" t="s">
        <v>54</v>
      </c>
      <c r="K3839" s="23">
        <v>0</v>
      </c>
      <c r="L3839" s="23" t="s">
        <v>55</v>
      </c>
      <c r="M3839" s="23" t="s">
        <v>84</v>
      </c>
      <c r="N3839" s="27">
        <v>42585</v>
      </c>
      <c r="O3839" s="23" t="s">
        <v>56</v>
      </c>
      <c r="P3839" t="str">
        <f t="shared" si="59"/>
        <v>INSERT INTO @DataTable (Deal, AdvanceDate, PROV, DealPurpose, RateType, BEACON, LTV, TDS, GDS, InsuranceType, PrincipalBalance, OccupancyType, AccountStatus, Closed_Date, DelinquencyBucket) VALUES (3838, '2015-03-13', 'ON', 'Purchase', 'Fixed', 762, 59.02, 43.02, 35.32, 'Conv', 0, 'Owner-Occupied', 'Closed', '2016-08-03', 'Current');</v>
      </c>
    </row>
    <row r="3840" spans="1:16" x14ac:dyDescent="0.35">
      <c r="A3840" s="19">
        <v>3839</v>
      </c>
      <c r="B3840" s="18">
        <v>40861</v>
      </c>
      <c r="C3840" s="19" t="s">
        <v>57</v>
      </c>
      <c r="D3840" s="19" t="s">
        <v>61</v>
      </c>
      <c r="E3840" s="19" t="s">
        <v>40</v>
      </c>
      <c r="F3840" s="19">
        <v>720</v>
      </c>
      <c r="G3840" s="19">
        <v>50.48</v>
      </c>
      <c r="H3840" s="19">
        <v>38.89</v>
      </c>
      <c r="I3840" s="19">
        <v>31.56</v>
      </c>
      <c r="J3840" s="19" t="s">
        <v>54</v>
      </c>
      <c r="K3840" s="20">
        <v>136746.03</v>
      </c>
      <c r="L3840" s="20" t="s">
        <v>55</v>
      </c>
      <c r="M3840" s="20" t="s">
        <v>83</v>
      </c>
      <c r="N3840" s="26"/>
      <c r="O3840" s="20" t="s">
        <v>56</v>
      </c>
      <c r="P3840" t="str">
        <f t="shared" si="59"/>
        <v>INSERT INTO @DataTable (Deal, AdvanceDate, PROV, DealPurpose, RateType, BEACON, LTV, TDS, GDS, InsuranceType, PrincipalBalance, OccupancyType, AccountStatus, Closed_Date, DelinquencyBucket) VALUES (3839, '2011-11-14', 'ON', 'Purchase', 'ARM', 720, 50.48, 38.89, 31.56, 'Conv', 136746.03, 'Owner-Occupied', 'Open', '1900-01-00', 'Current');</v>
      </c>
    </row>
    <row r="3841" spans="1:16" x14ac:dyDescent="0.35">
      <c r="A3841" s="22">
        <v>3840</v>
      </c>
      <c r="B3841" s="21">
        <v>42261</v>
      </c>
      <c r="C3841" s="22" t="s">
        <v>58</v>
      </c>
      <c r="D3841" s="22" t="s">
        <v>52</v>
      </c>
      <c r="E3841" s="22" t="s">
        <v>40</v>
      </c>
      <c r="F3841" s="22">
        <v>773</v>
      </c>
      <c r="G3841" s="22">
        <v>55.56</v>
      </c>
      <c r="H3841" s="22">
        <v>26.46</v>
      </c>
      <c r="I3841" s="22">
        <v>24.37</v>
      </c>
      <c r="J3841" s="22" t="s">
        <v>54</v>
      </c>
      <c r="K3841" s="23">
        <v>336991.56</v>
      </c>
      <c r="L3841" s="23" t="s">
        <v>55</v>
      </c>
      <c r="M3841" s="23" t="s">
        <v>83</v>
      </c>
      <c r="N3841" s="27"/>
      <c r="O3841" s="23" t="s">
        <v>56</v>
      </c>
      <c r="P3841" t="str">
        <f t="shared" si="59"/>
        <v>INSERT INTO @DataTable (Deal, AdvanceDate, PROV, DealPurpose, RateType, BEACON, LTV, TDS, GDS, InsuranceType, PrincipalBalance, OccupancyType, AccountStatus, Closed_Date, DelinquencyBucket) VALUES (3840, '2015-09-14', 'BC', 'Refinance External', 'ARM', 773, 55.56, 26.46, 24.37, 'Conv', 336991.56, 'Owner-Occupied', 'Open', '1900-01-00', 'Current');</v>
      </c>
    </row>
    <row r="3842" spans="1:16" x14ac:dyDescent="0.35">
      <c r="A3842" s="19">
        <v>3841</v>
      </c>
      <c r="B3842" s="18">
        <v>41953</v>
      </c>
      <c r="C3842" s="19" t="s">
        <v>57</v>
      </c>
      <c r="D3842" s="19" t="s">
        <v>61</v>
      </c>
      <c r="E3842" s="19" t="s">
        <v>53</v>
      </c>
      <c r="F3842" s="19">
        <v>626</v>
      </c>
      <c r="G3842" s="19">
        <v>95</v>
      </c>
      <c r="H3842" s="19">
        <v>38.51</v>
      </c>
      <c r="I3842" s="19">
        <v>33.49</v>
      </c>
      <c r="J3842" s="19" t="s">
        <v>60</v>
      </c>
      <c r="K3842" s="20">
        <v>287071.23</v>
      </c>
      <c r="L3842" s="20" t="s">
        <v>55</v>
      </c>
      <c r="M3842" s="20" t="s">
        <v>83</v>
      </c>
      <c r="N3842" s="26"/>
      <c r="O3842" s="20" t="s">
        <v>56</v>
      </c>
      <c r="P3842" t="str">
        <f t="shared" si="59"/>
        <v>INSERT INTO @DataTable (Deal, AdvanceDate, PROV, DealPurpose, RateType, BEACON, LTV, TDS, GDS, InsuranceType, PrincipalBalance, OccupancyType, AccountStatus, Closed_Date, DelinquencyBucket) VALUES (3841, '2014-11-10', 'ON', 'Purchase', 'Fixed', 626, 95, 38.51, 33.49, 'HiRatio', 287071.23, 'Owner-Occupied', 'Open', '1900-01-00', 'Current');</v>
      </c>
    </row>
    <row r="3843" spans="1:16" x14ac:dyDescent="0.35">
      <c r="A3843" s="22">
        <v>3842</v>
      </c>
      <c r="B3843" s="21">
        <v>40857</v>
      </c>
      <c r="C3843" s="22" t="s">
        <v>57</v>
      </c>
      <c r="D3843" s="22" t="s">
        <v>59</v>
      </c>
      <c r="E3843" s="22" t="s">
        <v>53</v>
      </c>
      <c r="F3843" s="22">
        <v>801</v>
      </c>
      <c r="G3843" s="22">
        <v>37.83</v>
      </c>
      <c r="H3843" s="22">
        <v>37.1</v>
      </c>
      <c r="I3843" s="22">
        <v>33.03</v>
      </c>
      <c r="J3843" s="22" t="s">
        <v>54</v>
      </c>
      <c r="K3843" s="23">
        <v>0</v>
      </c>
      <c r="L3843" s="23" t="s">
        <v>55</v>
      </c>
      <c r="M3843" s="23" t="s">
        <v>84</v>
      </c>
      <c r="N3843" s="27">
        <v>41766</v>
      </c>
      <c r="O3843" s="23" t="s">
        <v>56</v>
      </c>
      <c r="P3843" t="str">
        <f t="shared" ref="P3843:P3906" si="60">"INSERT INTO @DataTable (Deal, AdvanceDate, PROV, DealPurpose, RateType, BEACON, LTV, TDS, GDS, InsuranceType, PrincipalBalance, OccupancyType, AccountStatus, Closed_Date, DelinquencyBucket) VALUES (" &amp; A3843 &amp; ", " &amp; "'" &amp; TEXT(B3843, "yyyy-mm-dd") &amp; "', '" &amp; C3843 &amp; "', '" &amp; D3843 &amp; "', '" &amp; E3843 &amp; "', " &amp; F3843 &amp; ", " &amp; G3843 &amp; ", " &amp; H3843 &amp; ", " &amp; I3843 &amp; ", '" &amp; J3843 &amp; "', " &amp; K3843 &amp; ", '" &amp; L3843 &amp; "', '" &amp; M3843 &amp; "', '" &amp;TEXT(N3843, "yyyy-mm-dd") &amp; "', '" &amp; O3843 &amp; "');"</f>
        <v>INSERT INTO @DataTable (Deal, AdvanceDate, PROV, DealPurpose, RateType, BEACON, LTV, TDS, GDS, InsuranceType, PrincipalBalance, OccupancyType, AccountStatus, Closed_Date, DelinquencyBucket) VALUES (3842, '2011-11-10', 'ON', 'Transfer', 'Fixed', 801, 37.83, 37.1, 33.03, 'Conv', 0, 'Owner-Occupied', 'Closed', '2014-05-07', 'Current');</v>
      </c>
    </row>
    <row r="3844" spans="1:16" x14ac:dyDescent="0.35">
      <c r="A3844" s="19">
        <v>3843</v>
      </c>
      <c r="B3844" s="18">
        <v>41101</v>
      </c>
      <c r="C3844" s="19" t="s">
        <v>57</v>
      </c>
      <c r="D3844" s="19" t="s">
        <v>61</v>
      </c>
      <c r="E3844" s="19" t="s">
        <v>40</v>
      </c>
      <c r="F3844" s="19">
        <v>770</v>
      </c>
      <c r="G3844" s="19">
        <v>68.569999999999993</v>
      </c>
      <c r="H3844" s="19">
        <v>42.93</v>
      </c>
      <c r="I3844" s="19">
        <v>37.950000000000003</v>
      </c>
      <c r="J3844" s="19" t="s">
        <v>54</v>
      </c>
      <c r="K3844" s="20">
        <v>538685.56000000006</v>
      </c>
      <c r="L3844" s="20" t="s">
        <v>55</v>
      </c>
      <c r="M3844" s="20" t="s">
        <v>83</v>
      </c>
      <c r="N3844" s="26"/>
      <c r="O3844" s="20" t="s">
        <v>56</v>
      </c>
      <c r="P3844" t="str">
        <f t="shared" si="60"/>
        <v>INSERT INTO @DataTable (Deal, AdvanceDate, PROV, DealPurpose, RateType, BEACON, LTV, TDS, GDS, InsuranceType, PrincipalBalance, OccupancyType, AccountStatus, Closed_Date, DelinquencyBucket) VALUES (3843, '2012-07-11', 'ON', 'Purchase', 'ARM', 770, 68.57, 42.93, 37.95, 'Conv', 538685.56, 'Owner-Occupied', 'Open', '1900-01-00', 'Current');</v>
      </c>
    </row>
    <row r="3845" spans="1:16" x14ac:dyDescent="0.35">
      <c r="A3845" s="22">
        <v>3844</v>
      </c>
      <c r="B3845" s="21">
        <v>41411</v>
      </c>
      <c r="C3845" s="22" t="s">
        <v>51</v>
      </c>
      <c r="D3845" s="22" t="s">
        <v>61</v>
      </c>
      <c r="E3845" s="22" t="s">
        <v>53</v>
      </c>
      <c r="F3845" s="22">
        <v>710</v>
      </c>
      <c r="G3845" s="22">
        <v>95</v>
      </c>
      <c r="H3845" s="22">
        <v>40.4</v>
      </c>
      <c r="I3845" s="22">
        <v>36.64</v>
      </c>
      <c r="J3845" s="22" t="s">
        <v>60</v>
      </c>
      <c r="K3845" s="23">
        <v>197741</v>
      </c>
      <c r="L3845" s="23" t="s">
        <v>55</v>
      </c>
      <c r="M3845" s="23" t="s">
        <v>83</v>
      </c>
      <c r="N3845" s="27"/>
      <c r="O3845" s="23" t="s">
        <v>56</v>
      </c>
      <c r="P3845" t="str">
        <f t="shared" si="60"/>
        <v>INSERT INTO @DataTable (Deal, AdvanceDate, PROV, DealPurpose, RateType, BEACON, LTV, TDS, GDS, InsuranceType, PrincipalBalance, OccupancyType, AccountStatus, Closed_Date, DelinquencyBucket) VALUES (3844, '2013-05-17', 'AB', 'Purchase', 'Fixed', 710, 95, 40.4, 36.64, 'HiRatio', 197741, 'Owner-Occupied', 'Open', '1900-01-00', 'Current');</v>
      </c>
    </row>
    <row r="3846" spans="1:16" x14ac:dyDescent="0.35">
      <c r="A3846" s="19">
        <v>3845</v>
      </c>
      <c r="B3846" s="18">
        <v>41864</v>
      </c>
      <c r="C3846" s="19" t="s">
        <v>58</v>
      </c>
      <c r="D3846" s="19" t="s">
        <v>52</v>
      </c>
      <c r="E3846" s="19" t="s">
        <v>53</v>
      </c>
      <c r="F3846" s="19">
        <v>668</v>
      </c>
      <c r="G3846" s="19">
        <v>80</v>
      </c>
      <c r="H3846" s="19">
        <v>41.86</v>
      </c>
      <c r="I3846" s="19">
        <v>7.81</v>
      </c>
      <c r="J3846" s="19" t="s">
        <v>54</v>
      </c>
      <c r="K3846" s="20">
        <v>107523.57</v>
      </c>
      <c r="L3846" s="20" t="s">
        <v>62</v>
      </c>
      <c r="M3846" s="20" t="s">
        <v>83</v>
      </c>
      <c r="N3846" s="26"/>
      <c r="O3846" s="20" t="s">
        <v>56</v>
      </c>
      <c r="P3846" t="str">
        <f t="shared" si="60"/>
        <v>INSERT INTO @DataTable (Deal, AdvanceDate, PROV, DealPurpose, RateType, BEACON, LTV, TDS, GDS, InsuranceType, PrincipalBalance, OccupancyType, AccountStatus, Closed_Date, DelinquencyBucket) VALUES (3845, '2014-08-13', 'BC', 'Refinance External', 'Fixed', 668, 80, 41.86, 7.81, 'Conv', 107523.57, 'Rental', 'Open', '1900-01-00', 'Current');</v>
      </c>
    </row>
    <row r="3847" spans="1:16" x14ac:dyDescent="0.35">
      <c r="A3847" s="22">
        <v>3846</v>
      </c>
      <c r="B3847" s="21">
        <v>42179</v>
      </c>
      <c r="C3847" s="22" t="s">
        <v>57</v>
      </c>
      <c r="D3847" s="22" t="s">
        <v>52</v>
      </c>
      <c r="E3847" s="22" t="s">
        <v>40</v>
      </c>
      <c r="F3847" s="22">
        <v>775</v>
      </c>
      <c r="G3847" s="22">
        <v>80</v>
      </c>
      <c r="H3847" s="22">
        <v>26.07</v>
      </c>
      <c r="I3847" s="22">
        <v>18.77</v>
      </c>
      <c r="J3847" s="22" t="s">
        <v>54</v>
      </c>
      <c r="K3847" s="23">
        <v>496288.48</v>
      </c>
      <c r="L3847" s="23" t="s">
        <v>55</v>
      </c>
      <c r="M3847" s="23" t="s">
        <v>83</v>
      </c>
      <c r="N3847" s="27"/>
      <c r="O3847" s="23" t="s">
        <v>56</v>
      </c>
      <c r="P3847" t="str">
        <f t="shared" si="60"/>
        <v>INSERT INTO @DataTable (Deal, AdvanceDate, PROV, DealPurpose, RateType, BEACON, LTV, TDS, GDS, InsuranceType, PrincipalBalance, OccupancyType, AccountStatus, Closed_Date, DelinquencyBucket) VALUES (3846, '2015-06-24', 'ON', 'Refinance External', 'ARM', 775, 80, 26.07, 18.77, 'Conv', 496288.48, 'Owner-Occupied', 'Open', '1900-01-00', 'Current');</v>
      </c>
    </row>
    <row r="3848" spans="1:16" x14ac:dyDescent="0.35">
      <c r="A3848" s="19">
        <v>3847</v>
      </c>
      <c r="B3848" s="18">
        <v>41029</v>
      </c>
      <c r="C3848" s="19" t="s">
        <v>57</v>
      </c>
      <c r="D3848" s="19" t="s">
        <v>61</v>
      </c>
      <c r="E3848" s="19" t="s">
        <v>53</v>
      </c>
      <c r="F3848" s="19">
        <v>759</v>
      </c>
      <c r="G3848" s="19">
        <v>95</v>
      </c>
      <c r="H3848" s="19">
        <v>26.02</v>
      </c>
      <c r="I3848" s="19">
        <v>22.58</v>
      </c>
      <c r="J3848" s="19" t="s">
        <v>60</v>
      </c>
      <c r="K3848" s="20">
        <v>581003.52000000002</v>
      </c>
      <c r="L3848" s="20" t="s">
        <v>55</v>
      </c>
      <c r="M3848" s="20" t="s">
        <v>83</v>
      </c>
      <c r="N3848" s="26"/>
      <c r="O3848" s="20" t="s">
        <v>56</v>
      </c>
      <c r="P3848" t="str">
        <f t="shared" si="60"/>
        <v>INSERT INTO @DataTable (Deal, AdvanceDate, PROV, DealPurpose, RateType, BEACON, LTV, TDS, GDS, InsuranceType, PrincipalBalance, OccupancyType, AccountStatus, Closed_Date, DelinquencyBucket) VALUES (3847, '2012-04-30', 'ON', 'Purchase', 'Fixed', 759, 95, 26.02, 22.58, 'HiRatio', 581003.52, 'Owner-Occupied', 'Open', '1900-01-00', 'Current');</v>
      </c>
    </row>
    <row r="3849" spans="1:16" x14ac:dyDescent="0.35">
      <c r="A3849" s="22">
        <v>3848</v>
      </c>
      <c r="B3849" s="21">
        <v>42348</v>
      </c>
      <c r="C3849" s="22" t="s">
        <v>57</v>
      </c>
      <c r="D3849" s="22" t="s">
        <v>52</v>
      </c>
      <c r="E3849" s="22" t="s">
        <v>40</v>
      </c>
      <c r="F3849" s="22">
        <v>738</v>
      </c>
      <c r="G3849" s="22">
        <v>80</v>
      </c>
      <c r="H3849" s="22">
        <v>26.34</v>
      </c>
      <c r="I3849" s="22">
        <v>26</v>
      </c>
      <c r="J3849" s="22" t="s">
        <v>54</v>
      </c>
      <c r="K3849" s="23">
        <v>296164.18</v>
      </c>
      <c r="L3849" s="23" t="s">
        <v>55</v>
      </c>
      <c r="M3849" s="23" t="s">
        <v>83</v>
      </c>
      <c r="N3849" s="27"/>
      <c r="O3849" s="23" t="s">
        <v>56</v>
      </c>
      <c r="P3849" t="str">
        <f t="shared" si="60"/>
        <v>INSERT INTO @DataTable (Deal, AdvanceDate, PROV, DealPurpose, RateType, BEACON, LTV, TDS, GDS, InsuranceType, PrincipalBalance, OccupancyType, AccountStatus, Closed_Date, DelinquencyBucket) VALUES (3848, '2015-12-10', 'ON', 'Refinance External', 'ARM', 738, 80, 26.34, 26, 'Conv', 296164.18, 'Owner-Occupied', 'Open', '1900-01-00', 'Current');</v>
      </c>
    </row>
    <row r="3850" spans="1:16" x14ac:dyDescent="0.35">
      <c r="A3850" s="19">
        <v>3849</v>
      </c>
      <c r="B3850" s="18">
        <v>41648</v>
      </c>
      <c r="C3850" s="19" t="s">
        <v>57</v>
      </c>
      <c r="D3850" s="19" t="s">
        <v>61</v>
      </c>
      <c r="E3850" s="19" t="s">
        <v>53</v>
      </c>
      <c r="F3850" s="19">
        <v>746</v>
      </c>
      <c r="G3850" s="19">
        <v>90.54</v>
      </c>
      <c r="H3850" s="19">
        <v>22.29</v>
      </c>
      <c r="I3850" s="19">
        <v>16.48</v>
      </c>
      <c r="J3850" s="19" t="s">
        <v>60</v>
      </c>
      <c r="K3850" s="20">
        <v>0</v>
      </c>
      <c r="L3850" s="20" t="s">
        <v>55</v>
      </c>
      <c r="M3850" s="20" t="s">
        <v>84</v>
      </c>
      <c r="N3850" s="26">
        <v>42452</v>
      </c>
      <c r="O3850" s="20" t="s">
        <v>56</v>
      </c>
      <c r="P3850" t="str">
        <f t="shared" si="60"/>
        <v>INSERT INTO @DataTable (Deal, AdvanceDate, PROV, DealPurpose, RateType, BEACON, LTV, TDS, GDS, InsuranceType, PrincipalBalance, OccupancyType, AccountStatus, Closed_Date, DelinquencyBucket) VALUES (3849, '2014-01-09', 'ON', 'Purchase', 'Fixed', 746, 90.54, 22.29, 16.48, 'HiRatio', 0, 'Owner-Occupied', 'Closed', '2016-03-23', 'Current');</v>
      </c>
    </row>
    <row r="3851" spans="1:16" x14ac:dyDescent="0.35">
      <c r="A3851" s="22">
        <v>3850</v>
      </c>
      <c r="B3851" s="21">
        <v>41785</v>
      </c>
      <c r="C3851" s="22" t="s">
        <v>58</v>
      </c>
      <c r="D3851" s="22" t="s">
        <v>61</v>
      </c>
      <c r="E3851" s="22" t="s">
        <v>40</v>
      </c>
      <c r="F3851" s="22">
        <v>740</v>
      </c>
      <c r="G3851" s="22">
        <v>95</v>
      </c>
      <c r="H3851" s="22">
        <v>36.57</v>
      </c>
      <c r="I3851" s="22">
        <v>23.93</v>
      </c>
      <c r="J3851" s="22" t="s">
        <v>60</v>
      </c>
      <c r="K3851" s="23">
        <v>388459.5</v>
      </c>
      <c r="L3851" s="23" t="s">
        <v>55</v>
      </c>
      <c r="M3851" s="23" t="s">
        <v>83</v>
      </c>
      <c r="N3851" s="27"/>
      <c r="O3851" s="23" t="s">
        <v>56</v>
      </c>
      <c r="P3851" t="str">
        <f t="shared" si="60"/>
        <v>INSERT INTO @DataTable (Deal, AdvanceDate, PROV, DealPurpose, RateType, BEACON, LTV, TDS, GDS, InsuranceType, PrincipalBalance, OccupancyType, AccountStatus, Closed_Date, DelinquencyBucket) VALUES (3850, '2014-05-26', 'BC', 'Purchase', 'ARM', 740, 95, 36.57, 23.93, 'HiRatio', 388459.5, 'Owner-Occupied', 'Open', '1900-01-00', 'Current');</v>
      </c>
    </row>
    <row r="3852" spans="1:16" x14ac:dyDescent="0.35">
      <c r="A3852" s="19">
        <v>3851</v>
      </c>
      <c r="B3852" s="18">
        <v>42342</v>
      </c>
      <c r="C3852" s="19" t="s">
        <v>57</v>
      </c>
      <c r="D3852" s="19" t="s">
        <v>52</v>
      </c>
      <c r="E3852" s="19" t="s">
        <v>40</v>
      </c>
      <c r="F3852" s="19">
        <v>741</v>
      </c>
      <c r="G3852" s="19">
        <v>68.97</v>
      </c>
      <c r="H3852" s="19">
        <v>22.45</v>
      </c>
      <c r="I3852" s="19">
        <v>18.09</v>
      </c>
      <c r="J3852" s="19" t="s">
        <v>54</v>
      </c>
      <c r="K3852" s="20">
        <v>194590.76</v>
      </c>
      <c r="L3852" s="20" t="s">
        <v>55</v>
      </c>
      <c r="M3852" s="20" t="s">
        <v>83</v>
      </c>
      <c r="N3852" s="26"/>
      <c r="O3852" s="20" t="s">
        <v>56</v>
      </c>
      <c r="P3852" t="str">
        <f t="shared" si="60"/>
        <v>INSERT INTO @DataTable (Deal, AdvanceDate, PROV, DealPurpose, RateType, BEACON, LTV, TDS, GDS, InsuranceType, PrincipalBalance, OccupancyType, AccountStatus, Closed_Date, DelinquencyBucket) VALUES (3851, '2015-12-04', 'ON', 'Refinance External', 'ARM', 741, 68.97, 22.45, 18.09, 'Conv', 194590.76, 'Owner-Occupied', 'Open', '1900-01-00', 'Current');</v>
      </c>
    </row>
    <row r="3853" spans="1:16" x14ac:dyDescent="0.35">
      <c r="A3853" s="22">
        <v>3852</v>
      </c>
      <c r="B3853" s="21">
        <v>40695</v>
      </c>
      <c r="C3853" s="22" t="s">
        <v>57</v>
      </c>
      <c r="D3853" s="22" t="s">
        <v>52</v>
      </c>
      <c r="E3853" s="22" t="s">
        <v>53</v>
      </c>
      <c r="F3853" s="22">
        <v>795</v>
      </c>
      <c r="G3853" s="22">
        <v>52.44</v>
      </c>
      <c r="H3853" s="22">
        <v>21.27</v>
      </c>
      <c r="I3853" s="22">
        <v>19.88</v>
      </c>
      <c r="J3853" s="22" t="s">
        <v>54</v>
      </c>
      <c r="K3853" s="23">
        <v>0</v>
      </c>
      <c r="L3853" s="23" t="s">
        <v>55</v>
      </c>
      <c r="M3853" s="23" t="s">
        <v>84</v>
      </c>
      <c r="N3853" s="27">
        <v>40885</v>
      </c>
      <c r="O3853" s="23" t="s">
        <v>56</v>
      </c>
      <c r="P3853" t="str">
        <f t="shared" si="60"/>
        <v>INSERT INTO @DataTable (Deal, AdvanceDate, PROV, DealPurpose, RateType, BEACON, LTV, TDS, GDS, InsuranceType, PrincipalBalance, OccupancyType, AccountStatus, Closed_Date, DelinquencyBucket) VALUES (3852, '2011-06-01', 'ON', 'Refinance External', 'Fixed', 795, 52.44, 21.27, 19.88, 'Conv', 0, 'Owner-Occupied', 'Closed', '2011-12-08', 'Current');</v>
      </c>
    </row>
    <row r="3854" spans="1:16" x14ac:dyDescent="0.35">
      <c r="A3854" s="19">
        <v>3853</v>
      </c>
      <c r="B3854" s="18">
        <v>41004</v>
      </c>
      <c r="C3854" s="19" t="s">
        <v>57</v>
      </c>
      <c r="D3854" s="19" t="s">
        <v>61</v>
      </c>
      <c r="E3854" s="19" t="s">
        <v>53</v>
      </c>
      <c r="F3854" s="19">
        <v>726</v>
      </c>
      <c r="G3854" s="19">
        <v>65.52</v>
      </c>
      <c r="H3854" s="19">
        <v>36.46</v>
      </c>
      <c r="I3854" s="19">
        <v>23.39</v>
      </c>
      <c r="J3854" s="19" t="s">
        <v>54</v>
      </c>
      <c r="K3854" s="20">
        <v>0</v>
      </c>
      <c r="L3854" s="20" t="s">
        <v>55</v>
      </c>
      <c r="M3854" s="20" t="s">
        <v>84</v>
      </c>
      <c r="N3854" s="26">
        <v>41740</v>
      </c>
      <c r="O3854" s="20" t="s">
        <v>56</v>
      </c>
      <c r="P3854" t="str">
        <f t="shared" si="60"/>
        <v>INSERT INTO @DataTable (Deal, AdvanceDate, PROV, DealPurpose, RateType, BEACON, LTV, TDS, GDS, InsuranceType, PrincipalBalance, OccupancyType, AccountStatus, Closed_Date, DelinquencyBucket) VALUES (3853, '2012-04-05', 'ON', 'Purchase', 'Fixed', 726, 65.52, 36.46, 23.39, 'Conv', 0, 'Owner-Occupied', 'Closed', '2014-04-11', 'Current');</v>
      </c>
    </row>
    <row r="3855" spans="1:16" x14ac:dyDescent="0.35">
      <c r="A3855" s="22">
        <v>3854</v>
      </c>
      <c r="B3855" s="21">
        <v>42094</v>
      </c>
      <c r="C3855" s="22" t="s">
        <v>57</v>
      </c>
      <c r="D3855" s="22" t="s">
        <v>61</v>
      </c>
      <c r="E3855" s="22" t="s">
        <v>53</v>
      </c>
      <c r="F3855" s="22">
        <v>758</v>
      </c>
      <c r="G3855" s="22">
        <v>95</v>
      </c>
      <c r="H3855" s="22">
        <v>29.64</v>
      </c>
      <c r="I3855" s="22">
        <v>29.24</v>
      </c>
      <c r="J3855" s="22" t="s">
        <v>60</v>
      </c>
      <c r="K3855" s="23">
        <v>213050.71</v>
      </c>
      <c r="L3855" s="23" t="s">
        <v>55</v>
      </c>
      <c r="M3855" s="23" t="s">
        <v>83</v>
      </c>
      <c r="N3855" s="27"/>
      <c r="O3855" s="23" t="s">
        <v>56</v>
      </c>
      <c r="P3855" t="str">
        <f t="shared" si="60"/>
        <v>INSERT INTO @DataTable (Deal, AdvanceDate, PROV, DealPurpose, RateType, BEACON, LTV, TDS, GDS, InsuranceType, PrincipalBalance, OccupancyType, AccountStatus, Closed_Date, DelinquencyBucket) VALUES (3854, '2015-03-31', 'ON', 'Purchase', 'Fixed', 758, 95, 29.64, 29.24, 'HiRatio', 213050.71, 'Owner-Occupied', 'Open', '1900-01-00', 'Current');</v>
      </c>
    </row>
    <row r="3856" spans="1:16" x14ac:dyDescent="0.35">
      <c r="A3856" s="19">
        <v>3855</v>
      </c>
      <c r="B3856" s="18">
        <v>42720</v>
      </c>
      <c r="C3856" s="19" t="s">
        <v>57</v>
      </c>
      <c r="D3856" s="19" t="s">
        <v>61</v>
      </c>
      <c r="E3856" s="19" t="s">
        <v>53</v>
      </c>
      <c r="F3856" s="19">
        <v>707</v>
      </c>
      <c r="G3856" s="19">
        <v>89.62</v>
      </c>
      <c r="H3856" s="19">
        <v>35.82</v>
      </c>
      <c r="I3856" s="19">
        <v>13.94</v>
      </c>
      <c r="J3856" s="19" t="s">
        <v>60</v>
      </c>
      <c r="K3856" s="20">
        <v>334501.5</v>
      </c>
      <c r="L3856" s="20" t="s">
        <v>55</v>
      </c>
      <c r="M3856" s="20" t="s">
        <v>83</v>
      </c>
      <c r="N3856" s="26"/>
      <c r="O3856" s="20" t="s">
        <v>56</v>
      </c>
      <c r="P3856" t="str">
        <f t="shared" si="60"/>
        <v>INSERT INTO @DataTable (Deal, AdvanceDate, PROV, DealPurpose, RateType, BEACON, LTV, TDS, GDS, InsuranceType, PrincipalBalance, OccupancyType, AccountStatus, Closed_Date, DelinquencyBucket) VALUES (3855, '2016-12-16', 'ON', 'Purchase', 'Fixed', 707, 89.62, 35.82, 13.94, 'HiRatio', 334501.5, 'Owner-Occupied', 'Open', '1900-01-00', 'Current');</v>
      </c>
    </row>
    <row r="3857" spans="1:16" x14ac:dyDescent="0.35">
      <c r="A3857" s="22">
        <v>3856</v>
      </c>
      <c r="B3857" s="21">
        <v>41817</v>
      </c>
      <c r="C3857" s="22" t="s">
        <v>51</v>
      </c>
      <c r="D3857" s="22" t="s">
        <v>61</v>
      </c>
      <c r="E3857" s="22" t="s">
        <v>40</v>
      </c>
      <c r="F3857" s="22">
        <v>608</v>
      </c>
      <c r="G3857" s="22">
        <v>95</v>
      </c>
      <c r="H3857" s="22">
        <v>27.99</v>
      </c>
      <c r="I3857" s="22">
        <v>25.65</v>
      </c>
      <c r="J3857" s="22" t="s">
        <v>60</v>
      </c>
      <c r="K3857" s="23">
        <v>336381.52</v>
      </c>
      <c r="L3857" s="23" t="s">
        <v>55</v>
      </c>
      <c r="M3857" s="23" t="s">
        <v>83</v>
      </c>
      <c r="N3857" s="27"/>
      <c r="O3857" s="23" t="s">
        <v>56</v>
      </c>
      <c r="P3857" t="str">
        <f t="shared" si="60"/>
        <v>INSERT INTO @DataTable (Deal, AdvanceDate, PROV, DealPurpose, RateType, BEACON, LTV, TDS, GDS, InsuranceType, PrincipalBalance, OccupancyType, AccountStatus, Closed_Date, DelinquencyBucket) VALUES (3856, '2014-06-27', 'AB', 'Purchase', 'ARM', 608, 95, 27.99, 25.65, 'HiRatio', 336381.52, 'Owner-Occupied', 'Open', '1900-01-00', 'Current');</v>
      </c>
    </row>
    <row r="3858" spans="1:16" x14ac:dyDescent="0.35">
      <c r="A3858" s="19">
        <v>3857</v>
      </c>
      <c r="B3858" s="18">
        <v>42508</v>
      </c>
      <c r="C3858" s="19" t="s">
        <v>51</v>
      </c>
      <c r="D3858" s="19" t="s">
        <v>52</v>
      </c>
      <c r="E3858" s="19" t="s">
        <v>53</v>
      </c>
      <c r="F3858" s="19">
        <v>749</v>
      </c>
      <c r="G3858" s="19">
        <v>80</v>
      </c>
      <c r="H3858" s="19">
        <v>31.06</v>
      </c>
      <c r="I3858" s="19">
        <v>15.15</v>
      </c>
      <c r="J3858" s="19" t="s">
        <v>54</v>
      </c>
      <c r="K3858" s="20">
        <v>343848.13</v>
      </c>
      <c r="L3858" s="20" t="s">
        <v>55</v>
      </c>
      <c r="M3858" s="20" t="s">
        <v>83</v>
      </c>
      <c r="N3858" s="26"/>
      <c r="O3858" s="20" t="s">
        <v>56</v>
      </c>
      <c r="P3858" t="str">
        <f t="shared" si="60"/>
        <v>INSERT INTO @DataTable (Deal, AdvanceDate, PROV, DealPurpose, RateType, BEACON, LTV, TDS, GDS, InsuranceType, PrincipalBalance, OccupancyType, AccountStatus, Closed_Date, DelinquencyBucket) VALUES (3857, '2016-05-18', 'AB', 'Refinance External', 'Fixed', 749, 80, 31.06, 15.15, 'Conv', 343848.13, 'Owner-Occupied', 'Open', '1900-01-00', 'Current');</v>
      </c>
    </row>
    <row r="3859" spans="1:16" x14ac:dyDescent="0.35">
      <c r="A3859" s="22">
        <v>3858</v>
      </c>
      <c r="B3859" s="21">
        <v>41936</v>
      </c>
      <c r="C3859" s="22" t="s">
        <v>57</v>
      </c>
      <c r="D3859" s="22" t="s">
        <v>61</v>
      </c>
      <c r="E3859" s="22" t="s">
        <v>53</v>
      </c>
      <c r="F3859" s="22">
        <v>809</v>
      </c>
      <c r="G3859" s="22">
        <v>95</v>
      </c>
      <c r="H3859" s="22">
        <v>43.6</v>
      </c>
      <c r="I3859" s="22">
        <v>18.55</v>
      </c>
      <c r="J3859" s="22" t="s">
        <v>60</v>
      </c>
      <c r="K3859" s="23">
        <v>293757.11</v>
      </c>
      <c r="L3859" s="23" t="s">
        <v>55</v>
      </c>
      <c r="M3859" s="23" t="s">
        <v>83</v>
      </c>
      <c r="N3859" s="27"/>
      <c r="O3859" s="23" t="s">
        <v>56</v>
      </c>
      <c r="P3859" t="str">
        <f t="shared" si="60"/>
        <v>INSERT INTO @DataTable (Deal, AdvanceDate, PROV, DealPurpose, RateType, BEACON, LTV, TDS, GDS, InsuranceType, PrincipalBalance, OccupancyType, AccountStatus, Closed_Date, DelinquencyBucket) VALUES (3858, '2014-10-24', 'ON', 'Purchase', 'Fixed', 809, 95, 43.6, 18.55, 'HiRatio', 293757.11, 'Owner-Occupied', 'Open', '1900-01-00', 'Current');</v>
      </c>
    </row>
    <row r="3860" spans="1:16" x14ac:dyDescent="0.35">
      <c r="A3860" s="19">
        <v>3859</v>
      </c>
      <c r="B3860" s="18">
        <v>42187</v>
      </c>
      <c r="C3860" s="19" t="s">
        <v>57</v>
      </c>
      <c r="D3860" s="19" t="s">
        <v>52</v>
      </c>
      <c r="E3860" s="19" t="s">
        <v>40</v>
      </c>
      <c r="F3860" s="19">
        <v>768</v>
      </c>
      <c r="G3860" s="19">
        <v>77.31</v>
      </c>
      <c r="H3860" s="19">
        <v>31.74</v>
      </c>
      <c r="I3860" s="19">
        <v>30.56</v>
      </c>
      <c r="J3860" s="19" t="s">
        <v>54</v>
      </c>
      <c r="K3860" s="20">
        <v>189585</v>
      </c>
      <c r="L3860" s="20" t="s">
        <v>55</v>
      </c>
      <c r="M3860" s="20" t="s">
        <v>83</v>
      </c>
      <c r="N3860" s="26"/>
      <c r="O3860" s="20" t="s">
        <v>56</v>
      </c>
      <c r="P3860" t="str">
        <f t="shared" si="60"/>
        <v>INSERT INTO @DataTable (Deal, AdvanceDate, PROV, DealPurpose, RateType, BEACON, LTV, TDS, GDS, InsuranceType, PrincipalBalance, OccupancyType, AccountStatus, Closed_Date, DelinquencyBucket) VALUES (3859, '2015-07-02', 'ON', 'Refinance External', 'ARM', 768, 77.31, 31.74, 30.56, 'Conv', 189585, 'Owner-Occupied', 'Open', '1900-01-00', 'Current');</v>
      </c>
    </row>
    <row r="3861" spans="1:16" x14ac:dyDescent="0.35">
      <c r="A3861" s="22">
        <v>3860</v>
      </c>
      <c r="B3861" s="21">
        <v>41866</v>
      </c>
      <c r="C3861" s="22" t="s">
        <v>57</v>
      </c>
      <c r="D3861" s="22" t="s">
        <v>52</v>
      </c>
      <c r="E3861" s="22" t="s">
        <v>40</v>
      </c>
      <c r="F3861" s="22">
        <v>730</v>
      </c>
      <c r="G3861" s="22">
        <v>80</v>
      </c>
      <c r="H3861" s="22">
        <v>22.11</v>
      </c>
      <c r="I3861" s="22">
        <v>21.72</v>
      </c>
      <c r="J3861" s="22" t="s">
        <v>54</v>
      </c>
      <c r="K3861" s="23">
        <v>298164.25</v>
      </c>
      <c r="L3861" s="23" t="s">
        <v>55</v>
      </c>
      <c r="M3861" s="23" t="s">
        <v>83</v>
      </c>
      <c r="N3861" s="27"/>
      <c r="O3861" s="23" t="s">
        <v>56</v>
      </c>
      <c r="P3861" t="str">
        <f t="shared" si="60"/>
        <v>INSERT INTO @DataTable (Deal, AdvanceDate, PROV, DealPurpose, RateType, BEACON, LTV, TDS, GDS, InsuranceType, PrincipalBalance, OccupancyType, AccountStatus, Closed_Date, DelinquencyBucket) VALUES (3860, '2014-08-15', 'ON', 'Refinance External', 'ARM', 730, 80, 22.11, 21.72, 'Conv', 298164.25, 'Owner-Occupied', 'Open', '1900-01-00', 'Current');</v>
      </c>
    </row>
    <row r="3862" spans="1:16" x14ac:dyDescent="0.35">
      <c r="A3862" s="19">
        <v>3861</v>
      </c>
      <c r="B3862" s="18">
        <v>42185</v>
      </c>
      <c r="C3862" s="19" t="s">
        <v>58</v>
      </c>
      <c r="D3862" s="19" t="s">
        <v>59</v>
      </c>
      <c r="E3862" s="19" t="s">
        <v>40</v>
      </c>
      <c r="F3862" s="19">
        <v>740</v>
      </c>
      <c r="G3862" s="19">
        <v>86.08</v>
      </c>
      <c r="H3862" s="19">
        <v>33.18</v>
      </c>
      <c r="I3862" s="19">
        <v>19.89</v>
      </c>
      <c r="J3862" s="19" t="s">
        <v>60</v>
      </c>
      <c r="K3862" s="20">
        <v>322483.09999999998</v>
      </c>
      <c r="L3862" s="20" t="s">
        <v>55</v>
      </c>
      <c r="M3862" s="20" t="s">
        <v>83</v>
      </c>
      <c r="N3862" s="26"/>
      <c r="O3862" s="20" t="s">
        <v>56</v>
      </c>
      <c r="P3862" t="str">
        <f t="shared" si="60"/>
        <v>INSERT INTO @DataTable (Deal, AdvanceDate, PROV, DealPurpose, RateType, BEACON, LTV, TDS, GDS, InsuranceType, PrincipalBalance, OccupancyType, AccountStatus, Closed_Date, DelinquencyBucket) VALUES (3861, '2015-06-30', 'BC', 'Transfer', 'ARM', 740, 86.08, 33.18, 19.89, 'HiRatio', 322483.1, 'Owner-Occupied', 'Open', '1900-01-00', 'Current');</v>
      </c>
    </row>
    <row r="3863" spans="1:16" x14ac:dyDescent="0.35">
      <c r="A3863" s="22">
        <v>3862</v>
      </c>
      <c r="B3863" s="21">
        <v>42468</v>
      </c>
      <c r="C3863" s="22" t="s">
        <v>57</v>
      </c>
      <c r="D3863" s="22" t="s">
        <v>52</v>
      </c>
      <c r="E3863" s="22" t="s">
        <v>53</v>
      </c>
      <c r="F3863" s="22">
        <v>761</v>
      </c>
      <c r="G3863" s="22">
        <v>80</v>
      </c>
      <c r="H3863" s="22">
        <v>39.770000000000003</v>
      </c>
      <c r="I3863" s="22">
        <v>37.42</v>
      </c>
      <c r="J3863" s="22" t="s">
        <v>54</v>
      </c>
      <c r="K3863" s="23">
        <v>428893.89</v>
      </c>
      <c r="L3863" s="23" t="s">
        <v>55</v>
      </c>
      <c r="M3863" s="23" t="s">
        <v>83</v>
      </c>
      <c r="N3863" s="27"/>
      <c r="O3863" s="23" t="s">
        <v>56</v>
      </c>
      <c r="P3863" t="str">
        <f t="shared" si="60"/>
        <v>INSERT INTO @DataTable (Deal, AdvanceDate, PROV, DealPurpose, RateType, BEACON, LTV, TDS, GDS, InsuranceType, PrincipalBalance, OccupancyType, AccountStatus, Closed_Date, DelinquencyBucket) VALUES (3862, '2016-04-08', 'ON', 'Refinance External', 'Fixed', 761, 80, 39.77, 37.42, 'Conv', 428893.89, 'Owner-Occupied', 'Open', '1900-01-00', 'Current');</v>
      </c>
    </row>
    <row r="3864" spans="1:16" x14ac:dyDescent="0.35">
      <c r="A3864" s="19">
        <v>3863</v>
      </c>
      <c r="B3864" s="18">
        <v>41452</v>
      </c>
      <c r="C3864" s="19" t="s">
        <v>51</v>
      </c>
      <c r="D3864" s="19" t="s">
        <v>61</v>
      </c>
      <c r="E3864" s="19" t="s">
        <v>53</v>
      </c>
      <c r="F3864" s="19">
        <v>754</v>
      </c>
      <c r="G3864" s="19">
        <v>80</v>
      </c>
      <c r="H3864" s="19">
        <v>40.36</v>
      </c>
      <c r="I3864" s="19">
        <v>26.52</v>
      </c>
      <c r="J3864" s="19" t="s">
        <v>54</v>
      </c>
      <c r="K3864" s="20">
        <v>798894.65</v>
      </c>
      <c r="L3864" s="20" t="s">
        <v>55</v>
      </c>
      <c r="M3864" s="20" t="s">
        <v>83</v>
      </c>
      <c r="N3864" s="26"/>
      <c r="O3864" s="20" t="s">
        <v>56</v>
      </c>
      <c r="P3864" t="str">
        <f t="shared" si="60"/>
        <v>INSERT INTO @DataTable (Deal, AdvanceDate, PROV, DealPurpose, RateType, BEACON, LTV, TDS, GDS, InsuranceType, PrincipalBalance, OccupancyType, AccountStatus, Closed_Date, DelinquencyBucket) VALUES (3863, '2013-06-27', 'AB', 'Purchase', 'Fixed', 754, 80, 40.36, 26.52, 'Conv', 798894.65, 'Owner-Occupied', 'Open', '1900-01-00', 'Current');</v>
      </c>
    </row>
    <row r="3865" spans="1:16" x14ac:dyDescent="0.35">
      <c r="A3865" s="22">
        <v>3864</v>
      </c>
      <c r="B3865" s="21">
        <v>42718</v>
      </c>
      <c r="C3865" s="22" t="s">
        <v>58</v>
      </c>
      <c r="D3865" s="22" t="s">
        <v>61</v>
      </c>
      <c r="E3865" s="22" t="s">
        <v>53</v>
      </c>
      <c r="F3865" s="22">
        <v>719</v>
      </c>
      <c r="G3865" s="22">
        <v>95</v>
      </c>
      <c r="H3865" s="22">
        <v>31.71</v>
      </c>
      <c r="I3865" s="22">
        <v>26.49</v>
      </c>
      <c r="J3865" s="22" t="s">
        <v>60</v>
      </c>
      <c r="K3865" s="23">
        <v>326458.34000000003</v>
      </c>
      <c r="L3865" s="23" t="s">
        <v>55</v>
      </c>
      <c r="M3865" s="23" t="s">
        <v>83</v>
      </c>
      <c r="N3865" s="27"/>
      <c r="O3865" s="23" t="s">
        <v>56</v>
      </c>
      <c r="P3865" t="str">
        <f t="shared" si="60"/>
        <v>INSERT INTO @DataTable (Deal, AdvanceDate, PROV, DealPurpose, RateType, BEACON, LTV, TDS, GDS, InsuranceType, PrincipalBalance, OccupancyType, AccountStatus, Closed_Date, DelinquencyBucket) VALUES (3864, '2016-12-14', 'BC', 'Purchase', 'Fixed', 719, 95, 31.71, 26.49, 'HiRatio', 326458.34, 'Owner-Occupied', 'Open', '1900-01-00', 'Current');</v>
      </c>
    </row>
    <row r="3866" spans="1:16" x14ac:dyDescent="0.35">
      <c r="A3866" s="19">
        <v>3865</v>
      </c>
      <c r="B3866" s="18">
        <v>42088</v>
      </c>
      <c r="C3866" s="19" t="s">
        <v>58</v>
      </c>
      <c r="D3866" s="19" t="s">
        <v>61</v>
      </c>
      <c r="E3866" s="19" t="s">
        <v>53</v>
      </c>
      <c r="F3866" s="19">
        <v>764</v>
      </c>
      <c r="G3866" s="19">
        <v>95</v>
      </c>
      <c r="H3866" s="19">
        <v>30.1</v>
      </c>
      <c r="I3866" s="19">
        <v>25.29</v>
      </c>
      <c r="J3866" s="19" t="s">
        <v>60</v>
      </c>
      <c r="K3866" s="20">
        <v>289010.8</v>
      </c>
      <c r="L3866" s="20" t="s">
        <v>55</v>
      </c>
      <c r="M3866" s="20" t="s">
        <v>83</v>
      </c>
      <c r="N3866" s="26"/>
      <c r="O3866" s="20" t="s">
        <v>56</v>
      </c>
      <c r="P3866" t="str">
        <f t="shared" si="60"/>
        <v>INSERT INTO @DataTable (Deal, AdvanceDate, PROV, DealPurpose, RateType, BEACON, LTV, TDS, GDS, InsuranceType, PrincipalBalance, OccupancyType, AccountStatus, Closed_Date, DelinquencyBucket) VALUES (3865, '2015-03-25', 'BC', 'Purchase', 'Fixed', 764, 95, 30.1, 25.29, 'HiRatio', 289010.8, 'Owner-Occupied', 'Open', '1900-01-00', 'Current');</v>
      </c>
    </row>
    <row r="3867" spans="1:16" x14ac:dyDescent="0.35">
      <c r="A3867" s="22">
        <v>3866</v>
      </c>
      <c r="B3867" s="21">
        <v>42355</v>
      </c>
      <c r="C3867" s="22" t="s">
        <v>57</v>
      </c>
      <c r="D3867" s="22" t="s">
        <v>61</v>
      </c>
      <c r="E3867" s="22" t="s">
        <v>53</v>
      </c>
      <c r="F3867" s="22">
        <v>799</v>
      </c>
      <c r="G3867" s="22">
        <v>56.9</v>
      </c>
      <c r="H3867" s="22">
        <v>25.75</v>
      </c>
      <c r="I3867" s="22">
        <v>17.37</v>
      </c>
      <c r="J3867" s="22" t="s">
        <v>54</v>
      </c>
      <c r="K3867" s="23">
        <v>514884.18</v>
      </c>
      <c r="L3867" s="23" t="s">
        <v>55</v>
      </c>
      <c r="M3867" s="23" t="s">
        <v>83</v>
      </c>
      <c r="N3867" s="27"/>
      <c r="O3867" s="23" t="s">
        <v>56</v>
      </c>
      <c r="P3867" t="str">
        <f t="shared" si="60"/>
        <v>INSERT INTO @DataTable (Deal, AdvanceDate, PROV, DealPurpose, RateType, BEACON, LTV, TDS, GDS, InsuranceType, PrincipalBalance, OccupancyType, AccountStatus, Closed_Date, DelinquencyBucket) VALUES (3866, '2015-12-17', 'ON', 'Purchase', 'Fixed', 799, 56.9, 25.75, 17.37, 'Conv', 514884.18, 'Owner-Occupied', 'Open', '1900-01-00', 'Current');</v>
      </c>
    </row>
    <row r="3868" spans="1:16" x14ac:dyDescent="0.35">
      <c r="A3868" s="19">
        <v>3867</v>
      </c>
      <c r="B3868" s="18">
        <v>42173</v>
      </c>
      <c r="C3868" s="19" t="s">
        <v>51</v>
      </c>
      <c r="D3868" s="19" t="s">
        <v>52</v>
      </c>
      <c r="E3868" s="19" t="s">
        <v>53</v>
      </c>
      <c r="F3868" s="19">
        <v>795</v>
      </c>
      <c r="G3868" s="19">
        <v>65.75</v>
      </c>
      <c r="H3868" s="19">
        <v>16.41</v>
      </c>
      <c r="I3868" s="19">
        <v>14.17</v>
      </c>
      <c r="J3868" s="19" t="s">
        <v>54</v>
      </c>
      <c r="K3868" s="20">
        <v>267415.39</v>
      </c>
      <c r="L3868" s="20" t="s">
        <v>55</v>
      </c>
      <c r="M3868" s="20" t="s">
        <v>83</v>
      </c>
      <c r="N3868" s="26"/>
      <c r="O3868" s="20" t="s">
        <v>56</v>
      </c>
      <c r="P3868" t="str">
        <f t="shared" si="60"/>
        <v>INSERT INTO @DataTable (Deal, AdvanceDate, PROV, DealPurpose, RateType, BEACON, LTV, TDS, GDS, InsuranceType, PrincipalBalance, OccupancyType, AccountStatus, Closed_Date, DelinquencyBucket) VALUES (3867, '2015-06-18', 'AB', 'Refinance External', 'Fixed', 795, 65.75, 16.41, 14.17, 'Conv', 267415.39, 'Owner-Occupied', 'Open', '1900-01-00', 'Current');</v>
      </c>
    </row>
    <row r="3869" spans="1:16" x14ac:dyDescent="0.35">
      <c r="A3869" s="22">
        <v>3868</v>
      </c>
      <c r="B3869" s="21">
        <v>41785</v>
      </c>
      <c r="C3869" s="22" t="s">
        <v>58</v>
      </c>
      <c r="D3869" s="22" t="s">
        <v>61</v>
      </c>
      <c r="E3869" s="22" t="s">
        <v>53</v>
      </c>
      <c r="F3869" s="22">
        <v>803</v>
      </c>
      <c r="G3869" s="22">
        <v>49.65</v>
      </c>
      <c r="H3869" s="22">
        <v>34.229999999999997</v>
      </c>
      <c r="I3869" s="22">
        <v>17.579999999999998</v>
      </c>
      <c r="J3869" s="22" t="s">
        <v>54</v>
      </c>
      <c r="K3869" s="23">
        <v>122264.49</v>
      </c>
      <c r="L3869" s="23" t="s">
        <v>55</v>
      </c>
      <c r="M3869" s="23" t="s">
        <v>83</v>
      </c>
      <c r="N3869" s="27"/>
      <c r="O3869" s="23" t="s">
        <v>56</v>
      </c>
      <c r="P3869" t="str">
        <f t="shared" si="60"/>
        <v>INSERT INTO @DataTable (Deal, AdvanceDate, PROV, DealPurpose, RateType, BEACON, LTV, TDS, GDS, InsuranceType, PrincipalBalance, OccupancyType, AccountStatus, Closed_Date, DelinquencyBucket) VALUES (3868, '2014-05-26', 'BC', 'Purchase', 'Fixed', 803, 49.65, 34.23, 17.58, 'Conv', 122264.49, 'Owner-Occupied', 'Open', '1900-01-00', 'Current');</v>
      </c>
    </row>
    <row r="3870" spans="1:16" x14ac:dyDescent="0.35">
      <c r="A3870" s="19">
        <v>3869</v>
      </c>
      <c r="B3870" s="18">
        <v>40994</v>
      </c>
      <c r="C3870" s="19" t="s">
        <v>57</v>
      </c>
      <c r="D3870" s="19" t="s">
        <v>59</v>
      </c>
      <c r="E3870" s="19" t="s">
        <v>53</v>
      </c>
      <c r="F3870" s="19">
        <v>788</v>
      </c>
      <c r="G3870" s="19">
        <v>93.68</v>
      </c>
      <c r="H3870" s="19">
        <v>31.09</v>
      </c>
      <c r="I3870" s="19">
        <v>26.01</v>
      </c>
      <c r="J3870" s="19" t="s">
        <v>60</v>
      </c>
      <c r="K3870" s="20">
        <v>0</v>
      </c>
      <c r="L3870" s="20" t="s">
        <v>55</v>
      </c>
      <c r="M3870" s="20" t="s">
        <v>84</v>
      </c>
      <c r="N3870" s="26">
        <v>42467</v>
      </c>
      <c r="O3870" s="20" t="s">
        <v>56</v>
      </c>
      <c r="P3870" t="str">
        <f t="shared" si="60"/>
        <v>INSERT INTO @DataTable (Deal, AdvanceDate, PROV, DealPurpose, RateType, BEACON, LTV, TDS, GDS, InsuranceType, PrincipalBalance, OccupancyType, AccountStatus, Closed_Date, DelinquencyBucket) VALUES (3869, '2012-03-26', 'ON', 'Transfer', 'Fixed', 788, 93.68, 31.09, 26.01, 'HiRatio', 0, 'Owner-Occupied', 'Closed', '2016-04-07', 'Current');</v>
      </c>
    </row>
    <row r="3871" spans="1:16" x14ac:dyDescent="0.35">
      <c r="A3871" s="22">
        <v>3870</v>
      </c>
      <c r="B3871" s="21">
        <v>41943</v>
      </c>
      <c r="C3871" s="22" t="s">
        <v>57</v>
      </c>
      <c r="D3871" s="22" t="s">
        <v>52</v>
      </c>
      <c r="E3871" s="22" t="s">
        <v>53</v>
      </c>
      <c r="F3871" s="22">
        <v>728</v>
      </c>
      <c r="G3871" s="22">
        <v>80</v>
      </c>
      <c r="H3871" s="22">
        <v>34.26</v>
      </c>
      <c r="I3871" s="22">
        <v>22.47</v>
      </c>
      <c r="J3871" s="22" t="s">
        <v>54</v>
      </c>
      <c r="K3871" s="23">
        <v>246089.42</v>
      </c>
      <c r="L3871" s="23" t="s">
        <v>55</v>
      </c>
      <c r="M3871" s="23" t="s">
        <v>83</v>
      </c>
      <c r="N3871" s="27"/>
      <c r="O3871" s="23" t="s">
        <v>56</v>
      </c>
      <c r="P3871" t="str">
        <f t="shared" si="60"/>
        <v>INSERT INTO @DataTable (Deal, AdvanceDate, PROV, DealPurpose, RateType, BEACON, LTV, TDS, GDS, InsuranceType, PrincipalBalance, OccupancyType, AccountStatus, Closed_Date, DelinquencyBucket) VALUES (3870, '2014-10-31', 'ON', 'Refinance External', 'Fixed', 728, 80, 34.26, 22.47, 'Conv', 246089.42, 'Owner-Occupied', 'Open', '1900-01-00', 'Current');</v>
      </c>
    </row>
    <row r="3872" spans="1:16" x14ac:dyDescent="0.35">
      <c r="A3872" s="19">
        <v>3871</v>
      </c>
      <c r="B3872" s="18">
        <v>42474</v>
      </c>
      <c r="C3872" s="19" t="s">
        <v>57</v>
      </c>
      <c r="D3872" s="19" t="s">
        <v>61</v>
      </c>
      <c r="E3872" s="19" t="s">
        <v>53</v>
      </c>
      <c r="F3872" s="19">
        <v>780</v>
      </c>
      <c r="G3872" s="19">
        <v>95</v>
      </c>
      <c r="H3872" s="19">
        <v>32.43</v>
      </c>
      <c r="I3872" s="19">
        <v>22.14</v>
      </c>
      <c r="J3872" s="19" t="s">
        <v>60</v>
      </c>
      <c r="K3872" s="20">
        <v>377154.5</v>
      </c>
      <c r="L3872" s="20" t="s">
        <v>55</v>
      </c>
      <c r="M3872" s="20" t="s">
        <v>83</v>
      </c>
      <c r="N3872" s="26"/>
      <c r="O3872" s="20" t="s">
        <v>56</v>
      </c>
      <c r="P3872" t="str">
        <f t="shared" si="60"/>
        <v>INSERT INTO @DataTable (Deal, AdvanceDate, PROV, DealPurpose, RateType, BEACON, LTV, TDS, GDS, InsuranceType, PrincipalBalance, OccupancyType, AccountStatus, Closed_Date, DelinquencyBucket) VALUES (3871, '2016-04-14', 'ON', 'Purchase', 'Fixed', 780, 95, 32.43, 22.14, 'HiRatio', 377154.5, 'Owner-Occupied', 'Open', '1900-01-00', 'Current');</v>
      </c>
    </row>
    <row r="3873" spans="1:16" x14ac:dyDescent="0.35">
      <c r="A3873" s="22">
        <v>3872</v>
      </c>
      <c r="B3873" s="21">
        <v>41690</v>
      </c>
      <c r="C3873" s="22" t="s">
        <v>57</v>
      </c>
      <c r="D3873" s="22" t="s">
        <v>61</v>
      </c>
      <c r="E3873" s="22" t="s">
        <v>53</v>
      </c>
      <c r="F3873" s="22">
        <v>688</v>
      </c>
      <c r="G3873" s="22">
        <v>80</v>
      </c>
      <c r="H3873" s="22">
        <v>33.630000000000003</v>
      </c>
      <c r="I3873" s="22">
        <v>3.49</v>
      </c>
      <c r="J3873" s="22" t="s">
        <v>54</v>
      </c>
      <c r="K3873" s="23">
        <v>0</v>
      </c>
      <c r="L3873" s="23" t="s">
        <v>66</v>
      </c>
      <c r="M3873" s="23" t="s">
        <v>84</v>
      </c>
      <c r="N3873" s="27">
        <v>41694</v>
      </c>
      <c r="O3873" s="23" t="s">
        <v>56</v>
      </c>
      <c r="P3873" t="str">
        <f t="shared" si="60"/>
        <v>INSERT INTO @DataTable (Deal, AdvanceDate, PROV, DealPurpose, RateType, BEACON, LTV, TDS, GDS, InsuranceType, PrincipalBalance, OccupancyType, AccountStatus, Closed_Date, DelinquencyBucket) VALUES (3872, '2014-02-20', 'ON', 'Purchase', 'Fixed', 688, 80, 33.63, 3.49, 'Conv', 0, 'Second Home', 'Closed', '2014-02-24', 'Current');</v>
      </c>
    </row>
    <row r="3874" spans="1:16" x14ac:dyDescent="0.35">
      <c r="A3874" s="19">
        <v>3873</v>
      </c>
      <c r="B3874" s="18">
        <v>41477</v>
      </c>
      <c r="C3874" s="19" t="s">
        <v>51</v>
      </c>
      <c r="D3874" s="19" t="s">
        <v>52</v>
      </c>
      <c r="E3874" s="19" t="s">
        <v>53</v>
      </c>
      <c r="F3874" s="19">
        <v>732</v>
      </c>
      <c r="G3874" s="19">
        <v>80</v>
      </c>
      <c r="H3874" s="19">
        <v>41.97</v>
      </c>
      <c r="I3874" s="19">
        <v>33.42</v>
      </c>
      <c r="J3874" s="19" t="s">
        <v>54</v>
      </c>
      <c r="K3874" s="20">
        <v>171385.02</v>
      </c>
      <c r="L3874" s="20" t="s">
        <v>55</v>
      </c>
      <c r="M3874" s="20" t="s">
        <v>83</v>
      </c>
      <c r="N3874" s="26"/>
      <c r="O3874" s="20" t="s">
        <v>73</v>
      </c>
      <c r="P3874" t="str">
        <f t="shared" si="60"/>
        <v>INSERT INTO @DataTable (Deal, AdvanceDate, PROV, DealPurpose, RateType, BEACON, LTV, TDS, GDS, InsuranceType, PrincipalBalance, OccupancyType, AccountStatus, Closed_Date, DelinquencyBucket) VALUES (3873, '2013-07-22', 'AB', 'Refinance External', 'Fixed', 732, 80, 41.97, 33.42, 'Conv', 171385.02, 'Owner-Occupied', 'Open', '1900-01-00', '90+');</v>
      </c>
    </row>
    <row r="3875" spans="1:16" x14ac:dyDescent="0.35">
      <c r="A3875" s="22">
        <v>3874</v>
      </c>
      <c r="B3875" s="21">
        <v>41803</v>
      </c>
      <c r="C3875" s="22" t="s">
        <v>57</v>
      </c>
      <c r="D3875" s="22" t="s">
        <v>61</v>
      </c>
      <c r="E3875" s="22" t="s">
        <v>53</v>
      </c>
      <c r="F3875" s="22">
        <v>684</v>
      </c>
      <c r="G3875" s="22">
        <v>94.64</v>
      </c>
      <c r="H3875" s="22">
        <v>43.68</v>
      </c>
      <c r="I3875" s="22">
        <v>31.99</v>
      </c>
      <c r="J3875" s="22" t="s">
        <v>60</v>
      </c>
      <c r="K3875" s="23">
        <v>201934.87</v>
      </c>
      <c r="L3875" s="23" t="s">
        <v>55</v>
      </c>
      <c r="M3875" s="23" t="s">
        <v>83</v>
      </c>
      <c r="N3875" s="27"/>
      <c r="O3875" s="23" t="s">
        <v>56</v>
      </c>
      <c r="P3875" t="str">
        <f t="shared" si="60"/>
        <v>INSERT INTO @DataTable (Deal, AdvanceDate, PROV, DealPurpose, RateType, BEACON, LTV, TDS, GDS, InsuranceType, PrincipalBalance, OccupancyType, AccountStatus, Closed_Date, DelinquencyBucket) VALUES (3874, '2014-06-13', 'ON', 'Purchase', 'Fixed', 684, 94.64, 43.68, 31.99, 'HiRatio', 201934.87, 'Owner-Occupied', 'Open', '1900-01-00', 'Current');</v>
      </c>
    </row>
    <row r="3876" spans="1:16" x14ac:dyDescent="0.35">
      <c r="A3876" s="19">
        <v>3875</v>
      </c>
      <c r="B3876" s="18">
        <v>41922</v>
      </c>
      <c r="C3876" s="19" t="s">
        <v>57</v>
      </c>
      <c r="D3876" s="19" t="s">
        <v>61</v>
      </c>
      <c r="E3876" s="19" t="s">
        <v>53</v>
      </c>
      <c r="F3876" s="19">
        <v>777</v>
      </c>
      <c r="G3876" s="19">
        <v>95</v>
      </c>
      <c r="H3876" s="19">
        <v>39.909999999999997</v>
      </c>
      <c r="I3876" s="19">
        <v>25.95</v>
      </c>
      <c r="J3876" s="19" t="s">
        <v>60</v>
      </c>
      <c r="K3876" s="20">
        <v>274228.89</v>
      </c>
      <c r="L3876" s="20" t="s">
        <v>55</v>
      </c>
      <c r="M3876" s="20" t="s">
        <v>83</v>
      </c>
      <c r="N3876" s="26"/>
      <c r="O3876" s="20" t="s">
        <v>56</v>
      </c>
      <c r="P3876" t="str">
        <f t="shared" si="60"/>
        <v>INSERT INTO @DataTable (Deal, AdvanceDate, PROV, DealPurpose, RateType, BEACON, LTV, TDS, GDS, InsuranceType, PrincipalBalance, OccupancyType, AccountStatus, Closed_Date, DelinquencyBucket) VALUES (3875, '2014-10-10', 'ON', 'Purchase', 'Fixed', 777, 95, 39.91, 25.95, 'HiRatio', 274228.89, 'Owner-Occupied', 'Open', '1900-01-00', 'Current');</v>
      </c>
    </row>
    <row r="3877" spans="1:16" x14ac:dyDescent="0.35">
      <c r="A3877" s="22">
        <v>3876</v>
      </c>
      <c r="B3877" s="21">
        <v>41981</v>
      </c>
      <c r="C3877" s="22" t="s">
        <v>58</v>
      </c>
      <c r="D3877" s="22" t="s">
        <v>52</v>
      </c>
      <c r="E3877" s="22" t="s">
        <v>40</v>
      </c>
      <c r="F3877" s="22">
        <v>793</v>
      </c>
      <c r="G3877" s="22">
        <v>35.380000000000003</v>
      </c>
      <c r="H3877" s="22">
        <v>34.270000000000003</v>
      </c>
      <c r="I3877" s="22">
        <v>33.619999999999997</v>
      </c>
      <c r="J3877" s="22" t="s">
        <v>54</v>
      </c>
      <c r="K3877" s="23">
        <v>193849.99</v>
      </c>
      <c r="L3877" s="23" t="s">
        <v>55</v>
      </c>
      <c r="M3877" s="23" t="s">
        <v>83</v>
      </c>
      <c r="N3877" s="27"/>
      <c r="O3877" s="23" t="s">
        <v>56</v>
      </c>
      <c r="P3877" t="str">
        <f t="shared" si="60"/>
        <v>INSERT INTO @DataTable (Deal, AdvanceDate, PROV, DealPurpose, RateType, BEACON, LTV, TDS, GDS, InsuranceType, PrincipalBalance, OccupancyType, AccountStatus, Closed_Date, DelinquencyBucket) VALUES (3876, '2014-12-08', 'BC', 'Refinance External', 'ARM', 793, 35.38, 34.27, 33.62, 'Conv', 193849.99, 'Owner-Occupied', 'Open', '1900-01-00', 'Current');</v>
      </c>
    </row>
    <row r="3878" spans="1:16" x14ac:dyDescent="0.35">
      <c r="A3878" s="19">
        <v>3877</v>
      </c>
      <c r="B3878" s="18">
        <v>42438</v>
      </c>
      <c r="C3878" s="19" t="s">
        <v>51</v>
      </c>
      <c r="D3878" s="19" t="s">
        <v>59</v>
      </c>
      <c r="E3878" s="19" t="s">
        <v>53</v>
      </c>
      <c r="F3878" s="19">
        <v>775</v>
      </c>
      <c r="G3878" s="19">
        <v>88.28</v>
      </c>
      <c r="H3878" s="19">
        <v>25.27</v>
      </c>
      <c r="I3878" s="19">
        <v>17.79</v>
      </c>
      <c r="J3878" s="19" t="s">
        <v>60</v>
      </c>
      <c r="K3878" s="20">
        <v>423263.9</v>
      </c>
      <c r="L3878" s="20" t="s">
        <v>55</v>
      </c>
      <c r="M3878" s="20" t="s">
        <v>83</v>
      </c>
      <c r="N3878" s="26"/>
      <c r="O3878" s="20" t="s">
        <v>56</v>
      </c>
      <c r="P3878" t="str">
        <f t="shared" si="60"/>
        <v>INSERT INTO @DataTable (Deal, AdvanceDate, PROV, DealPurpose, RateType, BEACON, LTV, TDS, GDS, InsuranceType, PrincipalBalance, OccupancyType, AccountStatus, Closed_Date, DelinquencyBucket) VALUES (3877, '2016-03-09', 'AB', 'Transfer', 'Fixed', 775, 88.28, 25.27, 17.79, 'HiRatio', 423263.9, 'Owner-Occupied', 'Open', '1900-01-00', 'Current');</v>
      </c>
    </row>
    <row r="3879" spans="1:16" x14ac:dyDescent="0.35">
      <c r="A3879" s="22">
        <v>3878</v>
      </c>
      <c r="B3879" s="21">
        <v>41697</v>
      </c>
      <c r="C3879" s="22" t="s">
        <v>57</v>
      </c>
      <c r="D3879" s="22" t="s">
        <v>59</v>
      </c>
      <c r="E3879" s="22" t="s">
        <v>40</v>
      </c>
      <c r="F3879" s="22">
        <v>794</v>
      </c>
      <c r="G3879" s="22">
        <v>57.65</v>
      </c>
      <c r="H3879" s="22">
        <v>16.43</v>
      </c>
      <c r="I3879" s="22">
        <v>16</v>
      </c>
      <c r="J3879" s="22" t="s">
        <v>54</v>
      </c>
      <c r="K3879" s="23">
        <v>0</v>
      </c>
      <c r="L3879" s="23" t="s">
        <v>55</v>
      </c>
      <c r="M3879" s="23" t="s">
        <v>84</v>
      </c>
      <c r="N3879" s="27">
        <v>42310</v>
      </c>
      <c r="O3879" s="23" t="s">
        <v>56</v>
      </c>
      <c r="P3879" t="str">
        <f t="shared" si="60"/>
        <v>INSERT INTO @DataTable (Deal, AdvanceDate, PROV, DealPurpose, RateType, BEACON, LTV, TDS, GDS, InsuranceType, PrincipalBalance, OccupancyType, AccountStatus, Closed_Date, DelinquencyBucket) VALUES (3878, '2014-02-27', 'ON', 'Transfer', 'ARM', 794, 57.65, 16.43, 16, 'Conv', 0, 'Owner-Occupied', 'Closed', '2015-11-02', 'Current');</v>
      </c>
    </row>
    <row r="3880" spans="1:16" x14ac:dyDescent="0.35">
      <c r="A3880" s="19">
        <v>3879</v>
      </c>
      <c r="B3880" s="18">
        <v>41058</v>
      </c>
      <c r="C3880" s="19" t="s">
        <v>57</v>
      </c>
      <c r="D3880" s="19" t="s">
        <v>61</v>
      </c>
      <c r="E3880" s="19" t="s">
        <v>53</v>
      </c>
      <c r="F3880" s="19">
        <v>629</v>
      </c>
      <c r="G3880" s="19">
        <v>90</v>
      </c>
      <c r="H3880" s="19">
        <v>39.22</v>
      </c>
      <c r="I3880" s="19">
        <v>33.97</v>
      </c>
      <c r="J3880" s="19" t="s">
        <v>60</v>
      </c>
      <c r="K3880" s="20">
        <v>0</v>
      </c>
      <c r="L3880" s="20" t="s">
        <v>55</v>
      </c>
      <c r="M3880" s="20" t="s">
        <v>84</v>
      </c>
      <c r="N3880" s="26">
        <v>41761</v>
      </c>
      <c r="O3880" s="20" t="s">
        <v>56</v>
      </c>
      <c r="P3880" t="str">
        <f t="shared" si="60"/>
        <v>INSERT INTO @DataTable (Deal, AdvanceDate, PROV, DealPurpose, RateType, BEACON, LTV, TDS, GDS, InsuranceType, PrincipalBalance, OccupancyType, AccountStatus, Closed_Date, DelinquencyBucket) VALUES (3879, '2012-05-29', 'ON', 'Purchase', 'Fixed', 629, 90, 39.22, 33.97, 'HiRatio', 0, 'Owner-Occupied', 'Closed', '2014-05-02', 'Current');</v>
      </c>
    </row>
    <row r="3881" spans="1:16" x14ac:dyDescent="0.35">
      <c r="A3881" s="22">
        <v>3880</v>
      </c>
      <c r="B3881" s="21">
        <v>41773</v>
      </c>
      <c r="C3881" s="22" t="s">
        <v>51</v>
      </c>
      <c r="D3881" s="22" t="s">
        <v>61</v>
      </c>
      <c r="E3881" s="22" t="s">
        <v>40</v>
      </c>
      <c r="F3881" s="22">
        <v>799</v>
      </c>
      <c r="G3881" s="22">
        <v>89.95</v>
      </c>
      <c r="H3881" s="22">
        <v>31.79</v>
      </c>
      <c r="I3881" s="22">
        <v>20.13</v>
      </c>
      <c r="J3881" s="22" t="s">
        <v>60</v>
      </c>
      <c r="K3881" s="23">
        <v>273274.77</v>
      </c>
      <c r="L3881" s="23" t="s">
        <v>55</v>
      </c>
      <c r="M3881" s="23" t="s">
        <v>83</v>
      </c>
      <c r="N3881" s="27"/>
      <c r="O3881" s="23" t="s">
        <v>56</v>
      </c>
      <c r="P3881" t="str">
        <f t="shared" si="60"/>
        <v>INSERT INTO @DataTable (Deal, AdvanceDate, PROV, DealPurpose, RateType, BEACON, LTV, TDS, GDS, InsuranceType, PrincipalBalance, OccupancyType, AccountStatus, Closed_Date, DelinquencyBucket) VALUES (3880, '2014-05-14', 'AB', 'Purchase', 'ARM', 799, 89.95, 31.79, 20.13, 'HiRatio', 273274.77, 'Owner-Occupied', 'Open', '1900-01-00', 'Current');</v>
      </c>
    </row>
    <row r="3882" spans="1:16" x14ac:dyDescent="0.35">
      <c r="A3882" s="19">
        <v>3881</v>
      </c>
      <c r="B3882" s="18">
        <v>41453</v>
      </c>
      <c r="C3882" s="19" t="s">
        <v>58</v>
      </c>
      <c r="D3882" s="19" t="s">
        <v>59</v>
      </c>
      <c r="E3882" s="19" t="s">
        <v>53</v>
      </c>
      <c r="F3882" s="19">
        <v>704</v>
      </c>
      <c r="G3882" s="19">
        <v>86.98</v>
      </c>
      <c r="H3882" s="19">
        <v>38.19</v>
      </c>
      <c r="I3882" s="19">
        <v>26.63</v>
      </c>
      <c r="J3882" s="19" t="s">
        <v>60</v>
      </c>
      <c r="K3882" s="20">
        <v>0</v>
      </c>
      <c r="L3882" s="20" t="s">
        <v>55</v>
      </c>
      <c r="M3882" s="20" t="s">
        <v>84</v>
      </c>
      <c r="N3882" s="26">
        <v>42066</v>
      </c>
      <c r="O3882" s="20" t="s">
        <v>56</v>
      </c>
      <c r="P3882" t="str">
        <f t="shared" si="60"/>
        <v>INSERT INTO @DataTable (Deal, AdvanceDate, PROV, DealPurpose, RateType, BEACON, LTV, TDS, GDS, InsuranceType, PrincipalBalance, OccupancyType, AccountStatus, Closed_Date, DelinquencyBucket) VALUES (3881, '2013-06-28', 'BC', 'Transfer', 'Fixed', 704, 86.98, 38.19, 26.63, 'HiRatio', 0, 'Owner-Occupied', 'Closed', '2015-03-03', 'Current');</v>
      </c>
    </row>
    <row r="3883" spans="1:16" x14ac:dyDescent="0.35">
      <c r="A3883" s="22">
        <v>3882</v>
      </c>
      <c r="B3883" s="21">
        <v>41823</v>
      </c>
      <c r="C3883" s="22" t="s">
        <v>57</v>
      </c>
      <c r="D3883" s="22" t="s">
        <v>61</v>
      </c>
      <c r="E3883" s="22" t="s">
        <v>40</v>
      </c>
      <c r="F3883" s="22">
        <v>779</v>
      </c>
      <c r="G3883" s="22">
        <v>80</v>
      </c>
      <c r="H3883" s="22">
        <v>34.450000000000003</v>
      </c>
      <c r="I3883" s="22">
        <v>30.83</v>
      </c>
      <c r="J3883" s="22" t="s">
        <v>54</v>
      </c>
      <c r="K3883" s="23">
        <v>0</v>
      </c>
      <c r="L3883" s="23" t="s">
        <v>55</v>
      </c>
      <c r="M3883" s="23" t="s">
        <v>84</v>
      </c>
      <c r="N3883" s="27">
        <v>42591</v>
      </c>
      <c r="O3883" s="23" t="s">
        <v>56</v>
      </c>
      <c r="P3883" t="str">
        <f t="shared" si="60"/>
        <v>INSERT INTO @DataTable (Deal, AdvanceDate, PROV, DealPurpose, RateType, BEACON, LTV, TDS, GDS, InsuranceType, PrincipalBalance, OccupancyType, AccountStatus, Closed_Date, DelinquencyBucket) VALUES (3882, '2014-07-03', 'ON', 'Purchase', 'ARM', 779, 80, 34.45, 30.83, 'Conv', 0, 'Owner-Occupied', 'Closed', '2016-08-09', 'Current');</v>
      </c>
    </row>
    <row r="3884" spans="1:16" x14ac:dyDescent="0.35">
      <c r="A3884" s="19">
        <v>3883</v>
      </c>
      <c r="B3884" s="18">
        <v>41751</v>
      </c>
      <c r="C3884" s="19" t="s">
        <v>57</v>
      </c>
      <c r="D3884" s="19" t="s">
        <v>59</v>
      </c>
      <c r="E3884" s="19" t="s">
        <v>40</v>
      </c>
      <c r="F3884" s="19">
        <v>737</v>
      </c>
      <c r="G3884" s="19">
        <v>62.41</v>
      </c>
      <c r="H3884" s="19">
        <v>28.96</v>
      </c>
      <c r="I3884" s="19">
        <v>21.07</v>
      </c>
      <c r="J3884" s="19" t="s">
        <v>54</v>
      </c>
      <c r="K3884" s="20">
        <v>203975.21</v>
      </c>
      <c r="L3884" s="20" t="s">
        <v>55</v>
      </c>
      <c r="M3884" s="20" t="s">
        <v>83</v>
      </c>
      <c r="N3884" s="26"/>
      <c r="O3884" s="20" t="s">
        <v>56</v>
      </c>
      <c r="P3884" t="str">
        <f t="shared" si="60"/>
        <v>INSERT INTO @DataTable (Deal, AdvanceDate, PROV, DealPurpose, RateType, BEACON, LTV, TDS, GDS, InsuranceType, PrincipalBalance, OccupancyType, AccountStatus, Closed_Date, DelinquencyBucket) VALUES (3883, '2014-04-22', 'ON', 'Transfer', 'ARM', 737, 62.41, 28.96, 21.07, 'Conv', 203975.21, 'Owner-Occupied', 'Open', '1900-01-00', 'Current');</v>
      </c>
    </row>
    <row r="3885" spans="1:16" x14ac:dyDescent="0.35">
      <c r="A3885" s="22">
        <v>3884</v>
      </c>
      <c r="B3885" s="21">
        <v>41971</v>
      </c>
      <c r="C3885" s="22" t="s">
        <v>57</v>
      </c>
      <c r="D3885" s="22" t="s">
        <v>61</v>
      </c>
      <c r="E3885" s="22" t="s">
        <v>53</v>
      </c>
      <c r="F3885" s="22">
        <v>792</v>
      </c>
      <c r="G3885" s="22">
        <v>95</v>
      </c>
      <c r="H3885" s="22">
        <v>33.229999999999997</v>
      </c>
      <c r="I3885" s="22">
        <v>22.7</v>
      </c>
      <c r="J3885" s="22" t="s">
        <v>60</v>
      </c>
      <c r="K3885" s="23">
        <v>188658.05</v>
      </c>
      <c r="L3885" s="23" t="s">
        <v>55</v>
      </c>
      <c r="M3885" s="23" t="s">
        <v>83</v>
      </c>
      <c r="N3885" s="27"/>
      <c r="O3885" s="23" t="s">
        <v>56</v>
      </c>
      <c r="P3885" t="str">
        <f t="shared" si="60"/>
        <v>INSERT INTO @DataTable (Deal, AdvanceDate, PROV, DealPurpose, RateType, BEACON, LTV, TDS, GDS, InsuranceType, PrincipalBalance, OccupancyType, AccountStatus, Closed_Date, DelinquencyBucket) VALUES (3884, '2014-11-28', 'ON', 'Purchase', 'Fixed', 792, 95, 33.23, 22.7, 'HiRatio', 188658.05, 'Owner-Occupied', 'Open', '1900-01-00', 'Current');</v>
      </c>
    </row>
    <row r="3886" spans="1:16" x14ac:dyDescent="0.35">
      <c r="A3886" s="19">
        <v>3885</v>
      </c>
      <c r="B3886" s="18">
        <v>42338</v>
      </c>
      <c r="C3886" s="19" t="s">
        <v>58</v>
      </c>
      <c r="D3886" s="19" t="s">
        <v>61</v>
      </c>
      <c r="E3886" s="19" t="s">
        <v>53</v>
      </c>
      <c r="F3886" s="19">
        <v>760</v>
      </c>
      <c r="G3886" s="19">
        <v>95</v>
      </c>
      <c r="H3886" s="19">
        <v>32.65</v>
      </c>
      <c r="I3886" s="19">
        <v>19.02</v>
      </c>
      <c r="J3886" s="19" t="s">
        <v>60</v>
      </c>
      <c r="K3886" s="20">
        <v>483597.74</v>
      </c>
      <c r="L3886" s="20" t="s">
        <v>55</v>
      </c>
      <c r="M3886" s="20" t="s">
        <v>83</v>
      </c>
      <c r="N3886" s="26"/>
      <c r="O3886" s="20" t="s">
        <v>56</v>
      </c>
      <c r="P3886" t="str">
        <f t="shared" si="60"/>
        <v>INSERT INTO @DataTable (Deal, AdvanceDate, PROV, DealPurpose, RateType, BEACON, LTV, TDS, GDS, InsuranceType, PrincipalBalance, OccupancyType, AccountStatus, Closed_Date, DelinquencyBucket) VALUES (3885, '2015-11-30', 'BC', 'Purchase', 'Fixed', 760, 95, 32.65, 19.02, 'HiRatio', 483597.74, 'Owner-Occupied', 'Open', '1900-01-00', 'Current');</v>
      </c>
    </row>
    <row r="3887" spans="1:16" x14ac:dyDescent="0.35">
      <c r="A3887" s="22">
        <v>3886</v>
      </c>
      <c r="B3887" s="21">
        <v>41841</v>
      </c>
      <c r="C3887" s="22" t="s">
        <v>57</v>
      </c>
      <c r="D3887" s="22" t="s">
        <v>61</v>
      </c>
      <c r="E3887" s="22" t="s">
        <v>53</v>
      </c>
      <c r="F3887" s="22">
        <v>783</v>
      </c>
      <c r="G3887" s="22">
        <v>73.56</v>
      </c>
      <c r="H3887" s="22">
        <v>26.5</v>
      </c>
      <c r="I3887" s="22">
        <v>21.65</v>
      </c>
      <c r="J3887" s="22" t="s">
        <v>54</v>
      </c>
      <c r="K3887" s="23">
        <v>242729.77</v>
      </c>
      <c r="L3887" s="23" t="s">
        <v>55</v>
      </c>
      <c r="M3887" s="23" t="s">
        <v>83</v>
      </c>
      <c r="N3887" s="27"/>
      <c r="O3887" s="23" t="s">
        <v>56</v>
      </c>
      <c r="P3887" t="str">
        <f t="shared" si="60"/>
        <v>INSERT INTO @DataTable (Deal, AdvanceDate, PROV, DealPurpose, RateType, BEACON, LTV, TDS, GDS, InsuranceType, PrincipalBalance, OccupancyType, AccountStatus, Closed_Date, DelinquencyBucket) VALUES (3886, '2014-07-21', 'ON', 'Purchase', 'Fixed', 783, 73.56, 26.5, 21.65, 'Conv', 242729.77, 'Owner-Occupied', 'Open', '1900-01-00', 'Current');</v>
      </c>
    </row>
    <row r="3888" spans="1:16" x14ac:dyDescent="0.35">
      <c r="A3888" s="19">
        <v>3887</v>
      </c>
      <c r="B3888" s="18">
        <v>42061</v>
      </c>
      <c r="C3888" s="19" t="s">
        <v>57</v>
      </c>
      <c r="D3888" s="19" t="s">
        <v>52</v>
      </c>
      <c r="E3888" s="19" t="s">
        <v>40</v>
      </c>
      <c r="F3888" s="19">
        <v>782</v>
      </c>
      <c r="G3888" s="19">
        <v>77.36</v>
      </c>
      <c r="H3888" s="19">
        <v>16.11</v>
      </c>
      <c r="I3888" s="19">
        <v>15.25</v>
      </c>
      <c r="J3888" s="19" t="s">
        <v>54</v>
      </c>
      <c r="K3888" s="20">
        <v>0</v>
      </c>
      <c r="L3888" s="20" t="s">
        <v>55</v>
      </c>
      <c r="M3888" s="20" t="s">
        <v>84</v>
      </c>
      <c r="N3888" s="26">
        <v>42247</v>
      </c>
      <c r="O3888" s="20" t="s">
        <v>56</v>
      </c>
      <c r="P3888" t="str">
        <f t="shared" si="60"/>
        <v>INSERT INTO @DataTable (Deal, AdvanceDate, PROV, DealPurpose, RateType, BEACON, LTV, TDS, GDS, InsuranceType, PrincipalBalance, OccupancyType, AccountStatus, Closed_Date, DelinquencyBucket) VALUES (3887, '2015-02-26', 'ON', 'Refinance External', 'ARM', 782, 77.36, 16.11, 15.25, 'Conv', 0, 'Owner-Occupied', 'Closed', '2015-08-31', 'Current');</v>
      </c>
    </row>
    <row r="3889" spans="1:16" x14ac:dyDescent="0.35">
      <c r="A3889" s="22">
        <v>3888</v>
      </c>
      <c r="B3889" s="21">
        <v>41054</v>
      </c>
      <c r="C3889" s="22" t="s">
        <v>51</v>
      </c>
      <c r="D3889" s="22" t="s">
        <v>61</v>
      </c>
      <c r="E3889" s="22" t="s">
        <v>53</v>
      </c>
      <c r="F3889" s="22">
        <v>752</v>
      </c>
      <c r="G3889" s="22">
        <v>86.84</v>
      </c>
      <c r="H3889" s="22">
        <v>28.22</v>
      </c>
      <c r="I3889" s="22">
        <v>25.18</v>
      </c>
      <c r="J3889" s="22" t="s">
        <v>60</v>
      </c>
      <c r="K3889" s="23">
        <v>152736.25</v>
      </c>
      <c r="L3889" s="23" t="s">
        <v>55</v>
      </c>
      <c r="M3889" s="23" t="s">
        <v>83</v>
      </c>
      <c r="N3889" s="27"/>
      <c r="O3889" s="23" t="s">
        <v>56</v>
      </c>
      <c r="P3889" t="str">
        <f t="shared" si="60"/>
        <v>INSERT INTO @DataTable (Deal, AdvanceDate, PROV, DealPurpose, RateType, BEACON, LTV, TDS, GDS, InsuranceType, PrincipalBalance, OccupancyType, AccountStatus, Closed_Date, DelinquencyBucket) VALUES (3888, '2012-05-25', 'AB', 'Purchase', 'Fixed', 752, 86.84, 28.22, 25.18, 'HiRatio', 152736.25, 'Owner-Occupied', 'Open', '1900-01-00', 'Current');</v>
      </c>
    </row>
    <row r="3890" spans="1:16" x14ac:dyDescent="0.35">
      <c r="A3890" s="19">
        <v>3889</v>
      </c>
      <c r="B3890" s="18">
        <v>41892</v>
      </c>
      <c r="C3890" s="19" t="s">
        <v>58</v>
      </c>
      <c r="D3890" s="19" t="s">
        <v>61</v>
      </c>
      <c r="E3890" s="19" t="s">
        <v>53</v>
      </c>
      <c r="F3890" s="19">
        <v>792</v>
      </c>
      <c r="G3890" s="19">
        <v>90</v>
      </c>
      <c r="H3890" s="19">
        <v>37.880000000000003</v>
      </c>
      <c r="I3890" s="19">
        <v>36.799999999999997</v>
      </c>
      <c r="J3890" s="19" t="s">
        <v>60</v>
      </c>
      <c r="K3890" s="20">
        <v>219694.97</v>
      </c>
      <c r="L3890" s="20" t="s">
        <v>55</v>
      </c>
      <c r="M3890" s="20" t="s">
        <v>83</v>
      </c>
      <c r="N3890" s="26"/>
      <c r="O3890" s="20" t="s">
        <v>56</v>
      </c>
      <c r="P3890" t="str">
        <f t="shared" si="60"/>
        <v>INSERT INTO @DataTable (Deal, AdvanceDate, PROV, DealPurpose, RateType, BEACON, LTV, TDS, GDS, InsuranceType, PrincipalBalance, OccupancyType, AccountStatus, Closed_Date, DelinquencyBucket) VALUES (3889, '2014-09-10', 'BC', 'Purchase', 'Fixed', 792, 90, 37.88, 36.8, 'HiRatio', 219694.97, 'Owner-Occupied', 'Open', '1900-01-00', 'Current');</v>
      </c>
    </row>
    <row r="3891" spans="1:16" x14ac:dyDescent="0.35">
      <c r="A3891" s="22">
        <v>3890</v>
      </c>
      <c r="B3891" s="21">
        <v>42475</v>
      </c>
      <c r="C3891" s="22" t="s">
        <v>57</v>
      </c>
      <c r="D3891" s="22" t="s">
        <v>61</v>
      </c>
      <c r="E3891" s="22" t="s">
        <v>53</v>
      </c>
      <c r="F3891" s="22">
        <v>804</v>
      </c>
      <c r="G3891" s="22">
        <v>80</v>
      </c>
      <c r="H3891" s="22">
        <v>41.33</v>
      </c>
      <c r="I3891" s="22">
        <v>32.4</v>
      </c>
      <c r="J3891" s="22" t="s">
        <v>54</v>
      </c>
      <c r="K3891" s="23">
        <v>239022.87</v>
      </c>
      <c r="L3891" s="23" t="s">
        <v>55</v>
      </c>
      <c r="M3891" s="23" t="s">
        <v>83</v>
      </c>
      <c r="N3891" s="27"/>
      <c r="O3891" s="23" t="s">
        <v>56</v>
      </c>
      <c r="P3891" t="str">
        <f t="shared" si="60"/>
        <v>INSERT INTO @DataTable (Deal, AdvanceDate, PROV, DealPurpose, RateType, BEACON, LTV, TDS, GDS, InsuranceType, PrincipalBalance, OccupancyType, AccountStatus, Closed_Date, DelinquencyBucket) VALUES (3890, '2016-04-15', 'ON', 'Purchase', 'Fixed', 804, 80, 41.33, 32.4, 'Conv', 239022.87, 'Owner-Occupied', 'Open', '1900-01-00', 'Current');</v>
      </c>
    </row>
    <row r="3892" spans="1:16" x14ac:dyDescent="0.35">
      <c r="A3892" s="19">
        <v>3891</v>
      </c>
      <c r="B3892" s="18">
        <v>42087</v>
      </c>
      <c r="C3892" s="19" t="s">
        <v>57</v>
      </c>
      <c r="D3892" s="19" t="s">
        <v>61</v>
      </c>
      <c r="E3892" s="19" t="s">
        <v>53</v>
      </c>
      <c r="F3892" s="19">
        <v>788</v>
      </c>
      <c r="G3892" s="19">
        <v>95</v>
      </c>
      <c r="H3892" s="19">
        <v>34.17</v>
      </c>
      <c r="I3892" s="19">
        <v>32.340000000000003</v>
      </c>
      <c r="J3892" s="19" t="s">
        <v>60</v>
      </c>
      <c r="K3892" s="20">
        <v>164366.15</v>
      </c>
      <c r="L3892" s="20" t="s">
        <v>55</v>
      </c>
      <c r="M3892" s="20" t="s">
        <v>83</v>
      </c>
      <c r="N3892" s="26"/>
      <c r="O3892" s="20" t="s">
        <v>56</v>
      </c>
      <c r="P3892" t="str">
        <f t="shared" si="60"/>
        <v>INSERT INTO @DataTable (Deal, AdvanceDate, PROV, DealPurpose, RateType, BEACON, LTV, TDS, GDS, InsuranceType, PrincipalBalance, OccupancyType, AccountStatus, Closed_Date, DelinquencyBucket) VALUES (3891, '2015-03-24', 'ON', 'Purchase', 'Fixed', 788, 95, 34.17, 32.34, 'HiRatio', 164366.15, 'Owner-Occupied', 'Open', '1900-01-00', 'Current');</v>
      </c>
    </row>
    <row r="3893" spans="1:16" x14ac:dyDescent="0.35">
      <c r="A3893" s="22">
        <v>3892</v>
      </c>
      <c r="B3893" s="21">
        <v>42605</v>
      </c>
      <c r="C3893" s="22" t="s">
        <v>57</v>
      </c>
      <c r="D3893" s="22" t="s">
        <v>61</v>
      </c>
      <c r="E3893" s="22" t="s">
        <v>53</v>
      </c>
      <c r="F3893" s="22">
        <v>784</v>
      </c>
      <c r="G3893" s="22">
        <v>56.02</v>
      </c>
      <c r="H3893" s="22">
        <v>37.36</v>
      </c>
      <c r="I3893" s="22">
        <v>36.07</v>
      </c>
      <c r="J3893" s="22" t="s">
        <v>54</v>
      </c>
      <c r="K3893" s="23">
        <v>152420.82</v>
      </c>
      <c r="L3893" s="23" t="s">
        <v>55</v>
      </c>
      <c r="M3893" s="23" t="s">
        <v>83</v>
      </c>
      <c r="N3893" s="27"/>
      <c r="O3893" s="23" t="s">
        <v>56</v>
      </c>
      <c r="P3893" t="str">
        <f t="shared" si="60"/>
        <v>INSERT INTO @DataTable (Deal, AdvanceDate, PROV, DealPurpose, RateType, BEACON, LTV, TDS, GDS, InsuranceType, PrincipalBalance, OccupancyType, AccountStatus, Closed_Date, DelinquencyBucket) VALUES (3892, '2016-08-23', 'ON', 'Purchase', 'Fixed', 784, 56.02, 37.36, 36.07, 'Conv', 152420.82, 'Owner-Occupied', 'Open', '1900-01-00', 'Current');</v>
      </c>
    </row>
    <row r="3894" spans="1:16" x14ac:dyDescent="0.35">
      <c r="A3894" s="19">
        <v>3893</v>
      </c>
      <c r="B3894" s="18">
        <v>42160</v>
      </c>
      <c r="C3894" s="19" t="s">
        <v>51</v>
      </c>
      <c r="D3894" s="19" t="s">
        <v>61</v>
      </c>
      <c r="E3894" s="19" t="s">
        <v>53</v>
      </c>
      <c r="F3894" s="19">
        <v>763</v>
      </c>
      <c r="G3894" s="19">
        <v>85</v>
      </c>
      <c r="H3894" s="19">
        <v>28.95</v>
      </c>
      <c r="I3894" s="19">
        <v>13.36</v>
      </c>
      <c r="J3894" s="19" t="s">
        <v>60</v>
      </c>
      <c r="K3894" s="20">
        <v>571769.30000000005</v>
      </c>
      <c r="L3894" s="20" t="s">
        <v>55</v>
      </c>
      <c r="M3894" s="20" t="s">
        <v>83</v>
      </c>
      <c r="N3894" s="26"/>
      <c r="O3894" s="20" t="s">
        <v>56</v>
      </c>
      <c r="P3894" t="str">
        <f t="shared" si="60"/>
        <v>INSERT INTO @DataTable (Deal, AdvanceDate, PROV, DealPurpose, RateType, BEACON, LTV, TDS, GDS, InsuranceType, PrincipalBalance, OccupancyType, AccountStatus, Closed_Date, DelinquencyBucket) VALUES (3893, '2015-06-05', 'AB', 'Purchase', 'Fixed', 763, 85, 28.95, 13.36, 'HiRatio', 571769.3, 'Owner-Occupied', 'Open', '1900-01-00', 'Current');</v>
      </c>
    </row>
    <row r="3895" spans="1:16" x14ac:dyDescent="0.35">
      <c r="A3895" s="22">
        <v>3894</v>
      </c>
      <c r="B3895" s="21">
        <v>42349</v>
      </c>
      <c r="C3895" s="22" t="s">
        <v>51</v>
      </c>
      <c r="D3895" s="22" t="s">
        <v>59</v>
      </c>
      <c r="E3895" s="22" t="s">
        <v>53</v>
      </c>
      <c r="F3895" s="22">
        <v>823</v>
      </c>
      <c r="G3895" s="22">
        <v>79.61</v>
      </c>
      <c r="H3895" s="22">
        <v>30.35</v>
      </c>
      <c r="I3895" s="22">
        <v>29.92</v>
      </c>
      <c r="J3895" s="22" t="s">
        <v>54</v>
      </c>
      <c r="K3895" s="23">
        <v>274802.71999999997</v>
      </c>
      <c r="L3895" s="23" t="s">
        <v>55</v>
      </c>
      <c r="M3895" s="23" t="s">
        <v>83</v>
      </c>
      <c r="N3895" s="27"/>
      <c r="O3895" s="23" t="s">
        <v>56</v>
      </c>
      <c r="P3895" t="str">
        <f t="shared" si="60"/>
        <v>INSERT INTO @DataTable (Deal, AdvanceDate, PROV, DealPurpose, RateType, BEACON, LTV, TDS, GDS, InsuranceType, PrincipalBalance, OccupancyType, AccountStatus, Closed_Date, DelinquencyBucket) VALUES (3894, '2015-12-11', 'AB', 'Transfer', 'Fixed', 823, 79.61, 30.35, 29.92, 'Conv', 274802.72, 'Owner-Occupied', 'Open', '1900-01-00', 'Current');</v>
      </c>
    </row>
    <row r="3896" spans="1:16" x14ac:dyDescent="0.35">
      <c r="A3896" s="19">
        <v>3895</v>
      </c>
      <c r="B3896" s="18">
        <v>42500</v>
      </c>
      <c r="C3896" s="19" t="s">
        <v>57</v>
      </c>
      <c r="D3896" s="19" t="s">
        <v>61</v>
      </c>
      <c r="E3896" s="19" t="s">
        <v>53</v>
      </c>
      <c r="F3896" s="19">
        <v>825</v>
      </c>
      <c r="G3896" s="19">
        <v>94.94</v>
      </c>
      <c r="H3896" s="19">
        <v>30.54</v>
      </c>
      <c r="I3896" s="19">
        <v>30.54</v>
      </c>
      <c r="J3896" s="19" t="s">
        <v>60</v>
      </c>
      <c r="K3896" s="20">
        <v>379849.02</v>
      </c>
      <c r="L3896" s="20" t="s">
        <v>55</v>
      </c>
      <c r="M3896" s="20" t="s">
        <v>83</v>
      </c>
      <c r="N3896" s="26"/>
      <c r="O3896" s="20" t="s">
        <v>56</v>
      </c>
      <c r="P3896" t="str">
        <f t="shared" si="60"/>
        <v>INSERT INTO @DataTable (Deal, AdvanceDate, PROV, DealPurpose, RateType, BEACON, LTV, TDS, GDS, InsuranceType, PrincipalBalance, OccupancyType, AccountStatus, Closed_Date, DelinquencyBucket) VALUES (3895, '2016-05-10', 'ON', 'Purchase', 'Fixed', 825, 94.94, 30.54, 30.54, 'HiRatio', 379849.02, 'Owner-Occupied', 'Open', '1900-01-00', 'Current');</v>
      </c>
    </row>
    <row r="3897" spans="1:16" x14ac:dyDescent="0.35">
      <c r="A3897" s="22">
        <v>3896</v>
      </c>
      <c r="B3897" s="21">
        <v>40651</v>
      </c>
      <c r="C3897" s="22" t="s">
        <v>51</v>
      </c>
      <c r="D3897" s="22" t="s">
        <v>52</v>
      </c>
      <c r="E3897" s="22" t="s">
        <v>53</v>
      </c>
      <c r="F3897" s="22">
        <v>764</v>
      </c>
      <c r="G3897" s="22">
        <v>89.81</v>
      </c>
      <c r="H3897" s="22">
        <v>14.47</v>
      </c>
      <c r="I3897" s="22">
        <v>13.56</v>
      </c>
      <c r="J3897" s="22" t="s">
        <v>60</v>
      </c>
      <c r="K3897" s="23">
        <v>196608.99</v>
      </c>
      <c r="L3897" s="23" t="s">
        <v>55</v>
      </c>
      <c r="M3897" s="23" t="s">
        <v>83</v>
      </c>
      <c r="N3897" s="27"/>
      <c r="O3897" s="23" t="s">
        <v>56</v>
      </c>
      <c r="P3897" t="str">
        <f t="shared" si="60"/>
        <v>INSERT INTO @DataTable (Deal, AdvanceDate, PROV, DealPurpose, RateType, BEACON, LTV, TDS, GDS, InsuranceType, PrincipalBalance, OccupancyType, AccountStatus, Closed_Date, DelinquencyBucket) VALUES (3896, '2011-04-18', 'AB', 'Refinance External', 'Fixed', 764, 89.81, 14.47, 13.56, 'HiRatio', 196608.99, 'Owner-Occupied', 'Open', '1900-01-00', 'Current');</v>
      </c>
    </row>
    <row r="3898" spans="1:16" x14ac:dyDescent="0.35">
      <c r="A3898" s="19">
        <v>3897</v>
      </c>
      <c r="B3898" s="18">
        <v>42016</v>
      </c>
      <c r="C3898" s="19" t="s">
        <v>57</v>
      </c>
      <c r="D3898" s="19" t="s">
        <v>52</v>
      </c>
      <c r="E3898" s="19" t="s">
        <v>40</v>
      </c>
      <c r="F3898" s="19">
        <v>816</v>
      </c>
      <c r="G3898" s="19">
        <v>70.83</v>
      </c>
      <c r="H3898" s="19">
        <v>23.19</v>
      </c>
      <c r="I3898" s="19">
        <v>6.83</v>
      </c>
      <c r="J3898" s="19" t="s">
        <v>54</v>
      </c>
      <c r="K3898" s="20">
        <v>0</v>
      </c>
      <c r="L3898" s="20" t="s">
        <v>66</v>
      </c>
      <c r="M3898" s="20" t="s">
        <v>84</v>
      </c>
      <c r="N3898" s="26">
        <v>42340</v>
      </c>
      <c r="O3898" s="20" t="s">
        <v>56</v>
      </c>
      <c r="P3898" t="str">
        <f t="shared" si="60"/>
        <v>INSERT INTO @DataTable (Deal, AdvanceDate, PROV, DealPurpose, RateType, BEACON, LTV, TDS, GDS, InsuranceType, PrincipalBalance, OccupancyType, AccountStatus, Closed_Date, DelinquencyBucket) VALUES (3897, '2015-01-12', 'ON', 'Refinance External', 'ARM', 816, 70.83, 23.19, 6.83, 'Conv', 0, 'Second Home', 'Closed', '2015-12-02', 'Current');</v>
      </c>
    </row>
    <row r="3899" spans="1:16" x14ac:dyDescent="0.35">
      <c r="A3899" s="22">
        <v>3898</v>
      </c>
      <c r="B3899" s="21">
        <v>42423</v>
      </c>
      <c r="C3899" s="22" t="s">
        <v>57</v>
      </c>
      <c r="D3899" s="22" t="s">
        <v>52</v>
      </c>
      <c r="E3899" s="22" t="s">
        <v>53</v>
      </c>
      <c r="F3899" s="22">
        <v>692</v>
      </c>
      <c r="G3899" s="22">
        <v>80</v>
      </c>
      <c r="H3899" s="22">
        <v>38.94</v>
      </c>
      <c r="I3899" s="22">
        <v>33.270000000000003</v>
      </c>
      <c r="J3899" s="22" t="s">
        <v>54</v>
      </c>
      <c r="K3899" s="23">
        <v>448060.82</v>
      </c>
      <c r="L3899" s="23" t="s">
        <v>55</v>
      </c>
      <c r="M3899" s="23" t="s">
        <v>83</v>
      </c>
      <c r="N3899" s="27"/>
      <c r="O3899" s="23" t="s">
        <v>56</v>
      </c>
      <c r="P3899" t="str">
        <f t="shared" si="60"/>
        <v>INSERT INTO @DataTable (Deal, AdvanceDate, PROV, DealPurpose, RateType, BEACON, LTV, TDS, GDS, InsuranceType, PrincipalBalance, OccupancyType, AccountStatus, Closed_Date, DelinquencyBucket) VALUES (3898, '2016-02-23', 'ON', 'Refinance External', 'Fixed', 692, 80, 38.94, 33.27, 'Conv', 448060.82, 'Owner-Occupied', 'Open', '1900-01-00', 'Current');</v>
      </c>
    </row>
    <row r="3900" spans="1:16" x14ac:dyDescent="0.35">
      <c r="A3900" s="19">
        <v>3899</v>
      </c>
      <c r="B3900" s="18">
        <v>40750</v>
      </c>
      <c r="C3900" s="19" t="s">
        <v>51</v>
      </c>
      <c r="D3900" s="19" t="s">
        <v>52</v>
      </c>
      <c r="E3900" s="19" t="s">
        <v>53</v>
      </c>
      <c r="F3900" s="19">
        <v>753</v>
      </c>
      <c r="G3900" s="19">
        <v>68.75</v>
      </c>
      <c r="H3900" s="19">
        <v>22.7</v>
      </c>
      <c r="I3900" s="19">
        <v>19.57</v>
      </c>
      <c r="J3900" s="19" t="s">
        <v>54</v>
      </c>
      <c r="K3900" s="20">
        <v>90293.81</v>
      </c>
      <c r="L3900" s="20" t="s">
        <v>55</v>
      </c>
      <c r="M3900" s="20" t="s">
        <v>83</v>
      </c>
      <c r="N3900" s="26"/>
      <c r="O3900" s="20" t="s">
        <v>56</v>
      </c>
      <c r="P3900" t="str">
        <f t="shared" si="60"/>
        <v>INSERT INTO @DataTable (Deal, AdvanceDate, PROV, DealPurpose, RateType, BEACON, LTV, TDS, GDS, InsuranceType, PrincipalBalance, OccupancyType, AccountStatus, Closed_Date, DelinquencyBucket) VALUES (3899, '2011-07-26', 'AB', 'Refinance External', 'Fixed', 753, 68.75, 22.7, 19.57, 'Conv', 90293.81, 'Owner-Occupied', 'Open', '1900-01-00', 'Current');</v>
      </c>
    </row>
    <row r="3901" spans="1:16" x14ac:dyDescent="0.35">
      <c r="A3901" s="22">
        <v>3900</v>
      </c>
      <c r="B3901" s="21">
        <v>42038</v>
      </c>
      <c r="C3901" s="22" t="s">
        <v>57</v>
      </c>
      <c r="D3901" s="22" t="s">
        <v>61</v>
      </c>
      <c r="E3901" s="22" t="s">
        <v>40</v>
      </c>
      <c r="F3901" s="22">
        <v>813</v>
      </c>
      <c r="G3901" s="22">
        <v>95</v>
      </c>
      <c r="H3901" s="22">
        <v>27.45</v>
      </c>
      <c r="I3901" s="22">
        <v>27.26</v>
      </c>
      <c r="J3901" s="22" t="s">
        <v>60</v>
      </c>
      <c r="K3901" s="23">
        <v>0</v>
      </c>
      <c r="L3901" s="23" t="s">
        <v>55</v>
      </c>
      <c r="M3901" s="23" t="s">
        <v>84</v>
      </c>
      <c r="N3901" s="27">
        <v>42759</v>
      </c>
      <c r="O3901" s="23" t="s">
        <v>56</v>
      </c>
      <c r="P3901" t="str">
        <f t="shared" si="60"/>
        <v>INSERT INTO @DataTable (Deal, AdvanceDate, PROV, DealPurpose, RateType, BEACON, LTV, TDS, GDS, InsuranceType, PrincipalBalance, OccupancyType, AccountStatus, Closed_Date, DelinquencyBucket) VALUES (3900, '2015-02-03', 'ON', 'Purchase', 'ARM', 813, 95, 27.45, 27.26, 'HiRatio', 0, 'Owner-Occupied', 'Closed', '2017-01-24', 'Current');</v>
      </c>
    </row>
    <row r="3902" spans="1:16" x14ac:dyDescent="0.35">
      <c r="A3902" s="19">
        <v>3901</v>
      </c>
      <c r="B3902" s="18">
        <v>42185</v>
      </c>
      <c r="C3902" s="19" t="s">
        <v>74</v>
      </c>
      <c r="D3902" s="19" t="s">
        <v>61</v>
      </c>
      <c r="E3902" s="19" t="s">
        <v>40</v>
      </c>
      <c r="F3902" s="19">
        <v>759</v>
      </c>
      <c r="G3902" s="19">
        <v>68.63</v>
      </c>
      <c r="H3902" s="19">
        <v>32.11</v>
      </c>
      <c r="I3902" s="19">
        <v>29.96</v>
      </c>
      <c r="J3902" s="19" t="s">
        <v>54</v>
      </c>
      <c r="K3902" s="20">
        <v>123596.66</v>
      </c>
      <c r="L3902" s="20" t="s">
        <v>55</v>
      </c>
      <c r="M3902" s="20" t="s">
        <v>83</v>
      </c>
      <c r="N3902" s="26"/>
      <c r="O3902" s="20" t="s">
        <v>56</v>
      </c>
      <c r="P3902" t="str">
        <f t="shared" si="60"/>
        <v>INSERT INTO @DataTable (Deal, AdvanceDate, PROV, DealPurpose, RateType, BEACON, LTV, TDS, GDS, InsuranceType, PrincipalBalance, OccupancyType, AccountStatus, Closed_Date, DelinquencyBucket) VALUES (3901, '2015-06-30', 'MB', 'Purchase', 'ARM', 759, 68.63, 32.11, 29.96, 'Conv', 123596.66, 'Owner-Occupied', 'Open', '1900-01-00', 'Current');</v>
      </c>
    </row>
    <row r="3903" spans="1:16" x14ac:dyDescent="0.35">
      <c r="A3903" s="22">
        <v>3902</v>
      </c>
      <c r="B3903" s="21">
        <v>42424</v>
      </c>
      <c r="C3903" s="22" t="s">
        <v>58</v>
      </c>
      <c r="D3903" s="22" t="s">
        <v>52</v>
      </c>
      <c r="E3903" s="22" t="s">
        <v>40</v>
      </c>
      <c r="F3903" s="22">
        <v>765</v>
      </c>
      <c r="G3903" s="22">
        <v>76.36</v>
      </c>
      <c r="H3903" s="22">
        <v>34.51</v>
      </c>
      <c r="I3903" s="22">
        <v>25.78</v>
      </c>
      <c r="J3903" s="22" t="s">
        <v>60</v>
      </c>
      <c r="K3903" s="23">
        <v>347880.4</v>
      </c>
      <c r="L3903" s="23" t="s">
        <v>55</v>
      </c>
      <c r="M3903" s="23" t="s">
        <v>83</v>
      </c>
      <c r="N3903" s="27"/>
      <c r="O3903" s="23" t="s">
        <v>56</v>
      </c>
      <c r="P3903" t="str">
        <f t="shared" si="60"/>
        <v>INSERT INTO @DataTable (Deal, AdvanceDate, PROV, DealPurpose, RateType, BEACON, LTV, TDS, GDS, InsuranceType, PrincipalBalance, OccupancyType, AccountStatus, Closed_Date, DelinquencyBucket) VALUES (3902, '2016-02-24', 'BC', 'Refinance External', 'ARM', 765, 76.36, 34.51, 25.78, 'HiRatio', 347880.4, 'Owner-Occupied', 'Open', '1900-01-00', 'Current');</v>
      </c>
    </row>
    <row r="3904" spans="1:16" x14ac:dyDescent="0.35">
      <c r="A3904" s="19">
        <v>3903</v>
      </c>
      <c r="B3904" s="18">
        <v>41061</v>
      </c>
      <c r="C3904" s="19" t="s">
        <v>51</v>
      </c>
      <c r="D3904" s="19" t="s">
        <v>61</v>
      </c>
      <c r="E3904" s="19" t="s">
        <v>53</v>
      </c>
      <c r="F3904" s="19">
        <v>805</v>
      </c>
      <c r="G3904" s="19">
        <v>95</v>
      </c>
      <c r="H3904" s="19">
        <v>30.25</v>
      </c>
      <c r="I3904" s="19">
        <v>28.93</v>
      </c>
      <c r="J3904" s="19" t="s">
        <v>60</v>
      </c>
      <c r="K3904" s="20">
        <v>238490.25</v>
      </c>
      <c r="L3904" s="20" t="s">
        <v>55</v>
      </c>
      <c r="M3904" s="20" t="s">
        <v>83</v>
      </c>
      <c r="N3904" s="26"/>
      <c r="O3904" s="20" t="s">
        <v>56</v>
      </c>
      <c r="P3904" t="str">
        <f t="shared" si="60"/>
        <v>INSERT INTO @DataTable (Deal, AdvanceDate, PROV, DealPurpose, RateType, BEACON, LTV, TDS, GDS, InsuranceType, PrincipalBalance, OccupancyType, AccountStatus, Closed_Date, DelinquencyBucket) VALUES (3903, '2012-06-01', 'AB', 'Purchase', 'Fixed', 805, 95, 30.25, 28.93, 'HiRatio', 238490.25, 'Owner-Occupied', 'Open', '1900-01-00', 'Current');</v>
      </c>
    </row>
    <row r="3905" spans="1:16" x14ac:dyDescent="0.35">
      <c r="A3905" s="22">
        <v>3904</v>
      </c>
      <c r="B3905" s="21">
        <v>41725</v>
      </c>
      <c r="C3905" s="22" t="s">
        <v>58</v>
      </c>
      <c r="D3905" s="22" t="s">
        <v>59</v>
      </c>
      <c r="E3905" s="22" t="s">
        <v>40</v>
      </c>
      <c r="F3905" s="22">
        <v>775</v>
      </c>
      <c r="G3905" s="22">
        <v>65.83</v>
      </c>
      <c r="H3905" s="22">
        <v>26.35</v>
      </c>
      <c r="I3905" s="22">
        <v>24.72</v>
      </c>
      <c r="J3905" s="22" t="s">
        <v>54</v>
      </c>
      <c r="K3905" s="23">
        <v>118409.33</v>
      </c>
      <c r="L3905" s="23" t="s">
        <v>55</v>
      </c>
      <c r="M3905" s="23" t="s">
        <v>83</v>
      </c>
      <c r="N3905" s="27"/>
      <c r="O3905" s="23" t="s">
        <v>56</v>
      </c>
      <c r="P3905" t="str">
        <f t="shared" si="60"/>
        <v>INSERT INTO @DataTable (Deal, AdvanceDate, PROV, DealPurpose, RateType, BEACON, LTV, TDS, GDS, InsuranceType, PrincipalBalance, OccupancyType, AccountStatus, Closed_Date, DelinquencyBucket) VALUES (3904, '2014-03-27', 'BC', 'Transfer', 'ARM', 775, 65.83, 26.35, 24.72, 'Conv', 118409.33, 'Owner-Occupied', 'Open', '1900-01-00', 'Current');</v>
      </c>
    </row>
    <row r="3906" spans="1:16" x14ac:dyDescent="0.35">
      <c r="A3906" s="19">
        <v>3905</v>
      </c>
      <c r="B3906" s="18">
        <v>42233</v>
      </c>
      <c r="C3906" s="19" t="s">
        <v>57</v>
      </c>
      <c r="D3906" s="19" t="s">
        <v>61</v>
      </c>
      <c r="E3906" s="19" t="s">
        <v>53</v>
      </c>
      <c r="F3906" s="19">
        <v>772</v>
      </c>
      <c r="G3906" s="19">
        <v>77.63</v>
      </c>
      <c r="H3906" s="19">
        <v>30.83</v>
      </c>
      <c r="I3906" s="19">
        <v>20.78</v>
      </c>
      <c r="J3906" s="19" t="s">
        <v>54</v>
      </c>
      <c r="K3906" s="20">
        <v>251761.67</v>
      </c>
      <c r="L3906" s="20" t="s">
        <v>55</v>
      </c>
      <c r="M3906" s="20" t="s">
        <v>83</v>
      </c>
      <c r="N3906" s="26"/>
      <c r="O3906" s="20" t="s">
        <v>56</v>
      </c>
      <c r="P3906" t="str">
        <f t="shared" si="60"/>
        <v>INSERT INTO @DataTable (Deal, AdvanceDate, PROV, DealPurpose, RateType, BEACON, LTV, TDS, GDS, InsuranceType, PrincipalBalance, OccupancyType, AccountStatus, Closed_Date, DelinquencyBucket) VALUES (3905, '2015-08-17', 'ON', 'Purchase', 'Fixed', 772, 77.63, 30.83, 20.78, 'Conv', 251761.67, 'Owner-Occupied', 'Open', '1900-01-00', 'Current');</v>
      </c>
    </row>
    <row r="3907" spans="1:16" x14ac:dyDescent="0.35">
      <c r="A3907" s="22">
        <v>3906</v>
      </c>
      <c r="B3907" s="21">
        <v>41866</v>
      </c>
      <c r="C3907" s="22" t="s">
        <v>57</v>
      </c>
      <c r="D3907" s="22" t="s">
        <v>61</v>
      </c>
      <c r="E3907" s="22" t="s">
        <v>40</v>
      </c>
      <c r="F3907" s="22">
        <v>788</v>
      </c>
      <c r="G3907" s="22">
        <v>65</v>
      </c>
      <c r="H3907" s="22">
        <v>18.72</v>
      </c>
      <c r="I3907" s="22">
        <v>17.96</v>
      </c>
      <c r="J3907" s="22" t="s">
        <v>54</v>
      </c>
      <c r="K3907" s="23">
        <v>785698.03</v>
      </c>
      <c r="L3907" s="23" t="s">
        <v>55</v>
      </c>
      <c r="M3907" s="23" t="s">
        <v>83</v>
      </c>
      <c r="N3907" s="27"/>
      <c r="O3907" s="23" t="s">
        <v>56</v>
      </c>
      <c r="P3907" t="str">
        <f t="shared" ref="P3907:P3970" si="61">"INSERT INTO @DataTable (Deal, AdvanceDate, PROV, DealPurpose, RateType, BEACON, LTV, TDS, GDS, InsuranceType, PrincipalBalance, OccupancyType, AccountStatus, Closed_Date, DelinquencyBucket) VALUES (" &amp; A3907 &amp; ", " &amp; "'" &amp; TEXT(B3907, "yyyy-mm-dd") &amp; "', '" &amp; C3907 &amp; "', '" &amp; D3907 &amp; "', '" &amp; E3907 &amp; "', " &amp; F3907 &amp; ", " &amp; G3907 &amp; ", " &amp; H3907 &amp; ", " &amp; I3907 &amp; ", '" &amp; J3907 &amp; "', " &amp; K3907 &amp; ", '" &amp; L3907 &amp; "', '" &amp; M3907 &amp; "', '" &amp;TEXT(N3907, "yyyy-mm-dd") &amp; "', '" &amp; O3907 &amp; "');"</f>
        <v>INSERT INTO @DataTable (Deal, AdvanceDate, PROV, DealPurpose, RateType, BEACON, LTV, TDS, GDS, InsuranceType, PrincipalBalance, OccupancyType, AccountStatus, Closed_Date, DelinquencyBucket) VALUES (3906, '2014-08-15', 'ON', 'Purchase', 'ARM', 788, 65, 18.72, 17.96, 'Conv', 785698.03, 'Owner-Occupied', 'Open', '1900-01-00', 'Current');</v>
      </c>
    </row>
    <row r="3908" spans="1:16" x14ac:dyDescent="0.35">
      <c r="A3908" s="19">
        <v>3907</v>
      </c>
      <c r="B3908" s="18">
        <v>42137</v>
      </c>
      <c r="C3908" s="19" t="s">
        <v>58</v>
      </c>
      <c r="D3908" s="19" t="s">
        <v>59</v>
      </c>
      <c r="E3908" s="19" t="s">
        <v>40</v>
      </c>
      <c r="F3908" s="19">
        <v>751</v>
      </c>
      <c r="G3908" s="19">
        <v>77.86</v>
      </c>
      <c r="H3908" s="19">
        <v>16.18</v>
      </c>
      <c r="I3908" s="19">
        <v>15.49</v>
      </c>
      <c r="J3908" s="19" t="s">
        <v>54</v>
      </c>
      <c r="K3908" s="20">
        <v>0</v>
      </c>
      <c r="L3908" s="20" t="s">
        <v>55</v>
      </c>
      <c r="M3908" s="20" t="s">
        <v>84</v>
      </c>
      <c r="N3908" s="26">
        <v>42632</v>
      </c>
      <c r="O3908" s="20" t="s">
        <v>56</v>
      </c>
      <c r="P3908" t="str">
        <f t="shared" si="61"/>
        <v>INSERT INTO @DataTable (Deal, AdvanceDate, PROV, DealPurpose, RateType, BEACON, LTV, TDS, GDS, InsuranceType, PrincipalBalance, OccupancyType, AccountStatus, Closed_Date, DelinquencyBucket) VALUES (3907, '2015-05-13', 'BC', 'Transfer', 'ARM', 751, 77.86, 16.18, 15.49, 'Conv', 0, 'Owner-Occupied', 'Closed', '2016-09-19', 'Current');</v>
      </c>
    </row>
    <row r="3909" spans="1:16" x14ac:dyDescent="0.35">
      <c r="A3909" s="22">
        <v>3908</v>
      </c>
      <c r="B3909" s="21">
        <v>42597</v>
      </c>
      <c r="C3909" s="22" t="s">
        <v>57</v>
      </c>
      <c r="D3909" s="22" t="s">
        <v>64</v>
      </c>
      <c r="E3909" s="22" t="s">
        <v>53</v>
      </c>
      <c r="F3909" s="22">
        <v>767</v>
      </c>
      <c r="G3909" s="22">
        <v>85</v>
      </c>
      <c r="H3909" s="22">
        <v>26.18</v>
      </c>
      <c r="I3909" s="22">
        <v>25.99</v>
      </c>
      <c r="J3909" s="22" t="s">
        <v>60</v>
      </c>
      <c r="K3909" s="23">
        <v>147651.96</v>
      </c>
      <c r="L3909" s="23" t="s">
        <v>55</v>
      </c>
      <c r="M3909" s="23" t="s">
        <v>83</v>
      </c>
      <c r="N3909" s="27"/>
      <c r="O3909" s="23" t="s">
        <v>56</v>
      </c>
      <c r="P3909" t="str">
        <f t="shared" si="61"/>
        <v>INSERT INTO @DataTable (Deal, AdvanceDate, PROV, DealPurpose, RateType, BEACON, LTV, TDS, GDS, InsuranceType, PrincipalBalance, OccupancyType, AccountStatus, Closed_Date, DelinquencyBucket) VALUES (3908, '2016-08-15', 'ON', 'Purchase with Improvements', 'Fixed', 767, 85, 26.18, 25.99, 'HiRatio', 147651.96, 'Owner-Occupied', 'Open', '1900-01-00', 'Current');</v>
      </c>
    </row>
    <row r="3910" spans="1:16" x14ac:dyDescent="0.35">
      <c r="A3910" s="19">
        <v>3909</v>
      </c>
      <c r="B3910" s="18">
        <v>42334</v>
      </c>
      <c r="C3910" s="19" t="s">
        <v>57</v>
      </c>
      <c r="D3910" s="19" t="s">
        <v>61</v>
      </c>
      <c r="E3910" s="19" t="s">
        <v>53</v>
      </c>
      <c r="F3910" s="19">
        <v>798</v>
      </c>
      <c r="G3910" s="19">
        <v>95</v>
      </c>
      <c r="H3910" s="19">
        <v>34.799999999999997</v>
      </c>
      <c r="I3910" s="19">
        <v>34.15</v>
      </c>
      <c r="J3910" s="19" t="s">
        <v>60</v>
      </c>
      <c r="K3910" s="20">
        <v>297339.51</v>
      </c>
      <c r="L3910" s="20" t="s">
        <v>55</v>
      </c>
      <c r="M3910" s="20" t="s">
        <v>83</v>
      </c>
      <c r="N3910" s="26"/>
      <c r="O3910" s="20" t="s">
        <v>56</v>
      </c>
      <c r="P3910" t="str">
        <f t="shared" si="61"/>
        <v>INSERT INTO @DataTable (Deal, AdvanceDate, PROV, DealPurpose, RateType, BEACON, LTV, TDS, GDS, InsuranceType, PrincipalBalance, OccupancyType, AccountStatus, Closed_Date, DelinquencyBucket) VALUES (3909, '2015-11-26', 'ON', 'Purchase', 'Fixed', 798, 95, 34.8, 34.15, 'HiRatio', 297339.51, 'Owner-Occupied', 'Open', '1900-01-00', 'Current');</v>
      </c>
    </row>
    <row r="3911" spans="1:16" x14ac:dyDescent="0.35">
      <c r="A3911" s="22">
        <v>3910</v>
      </c>
      <c r="B3911" s="21">
        <v>41089</v>
      </c>
      <c r="C3911" s="22" t="s">
        <v>57</v>
      </c>
      <c r="D3911" s="22" t="s">
        <v>61</v>
      </c>
      <c r="E3911" s="22" t="s">
        <v>53</v>
      </c>
      <c r="F3911" s="22">
        <v>790</v>
      </c>
      <c r="G3911" s="22">
        <v>88.32</v>
      </c>
      <c r="H3911" s="22">
        <v>32.840000000000003</v>
      </c>
      <c r="I3911" s="22">
        <v>30.86</v>
      </c>
      <c r="J3911" s="22" t="s">
        <v>60</v>
      </c>
      <c r="K3911" s="23">
        <v>163143.64000000001</v>
      </c>
      <c r="L3911" s="23" t="s">
        <v>55</v>
      </c>
      <c r="M3911" s="23" t="s">
        <v>83</v>
      </c>
      <c r="N3911" s="27"/>
      <c r="O3911" s="23" t="s">
        <v>56</v>
      </c>
      <c r="P3911" t="str">
        <f t="shared" si="61"/>
        <v>INSERT INTO @DataTable (Deal, AdvanceDate, PROV, DealPurpose, RateType, BEACON, LTV, TDS, GDS, InsuranceType, PrincipalBalance, OccupancyType, AccountStatus, Closed_Date, DelinquencyBucket) VALUES (3910, '2012-06-29', 'ON', 'Purchase', 'Fixed', 790, 88.32, 32.84, 30.86, 'HiRatio', 163143.64, 'Owner-Occupied', 'Open', '1900-01-00', 'Current');</v>
      </c>
    </row>
    <row r="3912" spans="1:16" x14ac:dyDescent="0.35">
      <c r="A3912" s="19">
        <v>3911</v>
      </c>
      <c r="B3912" s="18">
        <v>42551</v>
      </c>
      <c r="C3912" s="19" t="s">
        <v>58</v>
      </c>
      <c r="D3912" s="19" t="s">
        <v>61</v>
      </c>
      <c r="E3912" s="19" t="s">
        <v>53</v>
      </c>
      <c r="F3912" s="19">
        <v>756</v>
      </c>
      <c r="G3912" s="19">
        <v>80</v>
      </c>
      <c r="H3912" s="19">
        <v>35.57</v>
      </c>
      <c r="I3912" s="19">
        <v>22.28</v>
      </c>
      <c r="J3912" s="19" t="s">
        <v>54</v>
      </c>
      <c r="K3912" s="20">
        <v>452899.16</v>
      </c>
      <c r="L3912" s="20" t="s">
        <v>55</v>
      </c>
      <c r="M3912" s="20" t="s">
        <v>83</v>
      </c>
      <c r="N3912" s="26"/>
      <c r="O3912" s="20" t="s">
        <v>56</v>
      </c>
      <c r="P3912" t="str">
        <f t="shared" si="61"/>
        <v>INSERT INTO @DataTable (Deal, AdvanceDate, PROV, DealPurpose, RateType, BEACON, LTV, TDS, GDS, InsuranceType, PrincipalBalance, OccupancyType, AccountStatus, Closed_Date, DelinquencyBucket) VALUES (3911, '2016-06-30', 'BC', 'Purchase', 'Fixed', 756, 80, 35.57, 22.28, 'Conv', 452899.16, 'Owner-Occupied', 'Open', '1900-01-00', 'Current');</v>
      </c>
    </row>
    <row r="3913" spans="1:16" x14ac:dyDescent="0.35">
      <c r="A3913" s="22">
        <v>3912</v>
      </c>
      <c r="B3913" s="21">
        <v>42314</v>
      </c>
      <c r="C3913" s="22" t="s">
        <v>57</v>
      </c>
      <c r="D3913" s="22" t="s">
        <v>52</v>
      </c>
      <c r="E3913" s="22" t="s">
        <v>40</v>
      </c>
      <c r="F3913" s="22">
        <v>679</v>
      </c>
      <c r="G3913" s="22">
        <v>80</v>
      </c>
      <c r="H3913" s="22">
        <v>35.96</v>
      </c>
      <c r="I3913" s="22">
        <v>15.46</v>
      </c>
      <c r="J3913" s="22" t="s">
        <v>54</v>
      </c>
      <c r="K3913" s="23">
        <v>131259.69</v>
      </c>
      <c r="L3913" s="23" t="s">
        <v>55</v>
      </c>
      <c r="M3913" s="23" t="s">
        <v>83</v>
      </c>
      <c r="N3913" s="27"/>
      <c r="O3913" s="23" t="s">
        <v>56</v>
      </c>
      <c r="P3913" t="str">
        <f t="shared" si="61"/>
        <v>INSERT INTO @DataTable (Deal, AdvanceDate, PROV, DealPurpose, RateType, BEACON, LTV, TDS, GDS, InsuranceType, PrincipalBalance, OccupancyType, AccountStatus, Closed_Date, DelinquencyBucket) VALUES (3912, '2015-11-06', 'ON', 'Refinance External', 'ARM', 679, 80, 35.96, 15.46, 'Conv', 131259.69, 'Owner-Occupied', 'Open', '1900-01-00', 'Current');</v>
      </c>
    </row>
    <row r="3914" spans="1:16" x14ac:dyDescent="0.35">
      <c r="A3914" s="19">
        <v>3913</v>
      </c>
      <c r="B3914" s="18">
        <v>42349</v>
      </c>
      <c r="C3914" s="19" t="s">
        <v>57</v>
      </c>
      <c r="D3914" s="19" t="s">
        <v>61</v>
      </c>
      <c r="E3914" s="19" t="s">
        <v>40</v>
      </c>
      <c r="F3914" s="19">
        <v>813</v>
      </c>
      <c r="G3914" s="19">
        <v>95</v>
      </c>
      <c r="H3914" s="19">
        <v>27.85</v>
      </c>
      <c r="I3914" s="19">
        <v>18.149999999999999</v>
      </c>
      <c r="J3914" s="19" t="s">
        <v>60</v>
      </c>
      <c r="K3914" s="20">
        <v>76148.039999999994</v>
      </c>
      <c r="L3914" s="20" t="s">
        <v>66</v>
      </c>
      <c r="M3914" s="20" t="s">
        <v>83</v>
      </c>
      <c r="N3914" s="26"/>
      <c r="O3914" s="20" t="s">
        <v>56</v>
      </c>
      <c r="P3914" t="str">
        <f t="shared" si="61"/>
        <v>INSERT INTO @DataTable (Deal, AdvanceDate, PROV, DealPurpose, RateType, BEACON, LTV, TDS, GDS, InsuranceType, PrincipalBalance, OccupancyType, AccountStatus, Closed_Date, DelinquencyBucket) VALUES (3913, '2015-12-11', 'ON', 'Purchase', 'ARM', 813, 95, 27.85, 18.15, 'HiRatio', 76148.04, 'Second Home', 'Open', '1900-01-00', 'Current');</v>
      </c>
    </row>
    <row r="3915" spans="1:16" x14ac:dyDescent="0.35">
      <c r="A3915" s="22">
        <v>3914</v>
      </c>
      <c r="B3915" s="21">
        <v>41743</v>
      </c>
      <c r="C3915" s="22" t="s">
        <v>57</v>
      </c>
      <c r="D3915" s="22" t="s">
        <v>61</v>
      </c>
      <c r="E3915" s="22" t="s">
        <v>40</v>
      </c>
      <c r="F3915" s="22">
        <v>760</v>
      </c>
      <c r="G3915" s="22">
        <v>75</v>
      </c>
      <c r="H3915" s="22">
        <v>33.19</v>
      </c>
      <c r="I3915" s="22">
        <v>32.380000000000003</v>
      </c>
      <c r="J3915" s="22" t="s">
        <v>54</v>
      </c>
      <c r="K3915" s="23">
        <v>413755.81</v>
      </c>
      <c r="L3915" s="23" t="s">
        <v>55</v>
      </c>
      <c r="M3915" s="23" t="s">
        <v>83</v>
      </c>
      <c r="N3915" s="27"/>
      <c r="O3915" s="23" t="s">
        <v>56</v>
      </c>
      <c r="P3915" t="str">
        <f t="shared" si="61"/>
        <v>INSERT INTO @DataTable (Deal, AdvanceDate, PROV, DealPurpose, RateType, BEACON, LTV, TDS, GDS, InsuranceType, PrincipalBalance, OccupancyType, AccountStatus, Closed_Date, DelinquencyBucket) VALUES (3914, '2014-04-14', 'ON', 'Purchase', 'ARM', 760, 75, 33.19, 32.38, 'Conv', 413755.81, 'Owner-Occupied', 'Open', '1900-01-00', 'Current');</v>
      </c>
    </row>
    <row r="3916" spans="1:16" x14ac:dyDescent="0.35">
      <c r="A3916" s="19">
        <v>3915</v>
      </c>
      <c r="B3916" s="18">
        <v>41670</v>
      </c>
      <c r="C3916" s="19" t="s">
        <v>57</v>
      </c>
      <c r="D3916" s="19" t="s">
        <v>52</v>
      </c>
      <c r="E3916" s="19" t="s">
        <v>40</v>
      </c>
      <c r="F3916" s="19">
        <v>802</v>
      </c>
      <c r="G3916" s="19">
        <v>80</v>
      </c>
      <c r="H3916" s="19">
        <v>28.12</v>
      </c>
      <c r="I3916" s="19">
        <v>27.59</v>
      </c>
      <c r="J3916" s="19" t="s">
        <v>54</v>
      </c>
      <c r="K3916" s="20">
        <v>0</v>
      </c>
      <c r="L3916" s="20" t="s">
        <v>55</v>
      </c>
      <c r="M3916" s="20" t="s">
        <v>84</v>
      </c>
      <c r="N3916" s="26">
        <v>41761</v>
      </c>
      <c r="O3916" s="20" t="s">
        <v>56</v>
      </c>
      <c r="P3916" t="str">
        <f t="shared" si="61"/>
        <v>INSERT INTO @DataTable (Deal, AdvanceDate, PROV, DealPurpose, RateType, BEACON, LTV, TDS, GDS, InsuranceType, PrincipalBalance, OccupancyType, AccountStatus, Closed_Date, DelinquencyBucket) VALUES (3915, '2014-01-31', 'ON', 'Refinance External', 'ARM', 802, 80, 28.12, 27.59, 'Conv', 0, 'Owner-Occupied', 'Closed', '2014-05-02', 'Current');</v>
      </c>
    </row>
    <row r="3917" spans="1:16" x14ac:dyDescent="0.35">
      <c r="A3917" s="22">
        <v>3916</v>
      </c>
      <c r="B3917" s="21">
        <v>41145</v>
      </c>
      <c r="C3917" s="22" t="s">
        <v>51</v>
      </c>
      <c r="D3917" s="22" t="s">
        <v>61</v>
      </c>
      <c r="E3917" s="22" t="s">
        <v>53</v>
      </c>
      <c r="F3917" s="22">
        <v>795</v>
      </c>
      <c r="G3917" s="22">
        <v>94.92</v>
      </c>
      <c r="H3917" s="22">
        <v>34.06</v>
      </c>
      <c r="I3917" s="22">
        <v>33.85</v>
      </c>
      <c r="J3917" s="22" t="s">
        <v>60</v>
      </c>
      <c r="K3917" s="23">
        <v>244892.25</v>
      </c>
      <c r="L3917" s="23" t="s">
        <v>55</v>
      </c>
      <c r="M3917" s="23" t="s">
        <v>83</v>
      </c>
      <c r="N3917" s="27"/>
      <c r="O3917" s="23" t="s">
        <v>56</v>
      </c>
      <c r="P3917" t="str">
        <f t="shared" si="61"/>
        <v>INSERT INTO @DataTable (Deal, AdvanceDate, PROV, DealPurpose, RateType, BEACON, LTV, TDS, GDS, InsuranceType, PrincipalBalance, OccupancyType, AccountStatus, Closed_Date, DelinquencyBucket) VALUES (3916, '2012-08-24', 'AB', 'Purchase', 'Fixed', 795, 94.92, 34.06, 33.85, 'HiRatio', 244892.25, 'Owner-Occupied', 'Open', '1900-01-00', 'Current');</v>
      </c>
    </row>
    <row r="3918" spans="1:16" x14ac:dyDescent="0.35">
      <c r="A3918" s="19">
        <v>3917</v>
      </c>
      <c r="B3918" s="18">
        <v>42580</v>
      </c>
      <c r="C3918" s="19" t="s">
        <v>58</v>
      </c>
      <c r="D3918" s="19" t="s">
        <v>61</v>
      </c>
      <c r="E3918" s="19" t="s">
        <v>53</v>
      </c>
      <c r="F3918" s="19">
        <v>849</v>
      </c>
      <c r="G3918" s="19">
        <v>67.53</v>
      </c>
      <c r="H3918" s="19">
        <v>34.619999999999997</v>
      </c>
      <c r="I3918" s="19">
        <v>33.96</v>
      </c>
      <c r="J3918" s="19" t="s">
        <v>54</v>
      </c>
      <c r="K3918" s="20">
        <v>359841.42</v>
      </c>
      <c r="L3918" s="20" t="s">
        <v>55</v>
      </c>
      <c r="M3918" s="20" t="s">
        <v>83</v>
      </c>
      <c r="N3918" s="26"/>
      <c r="O3918" s="20" t="s">
        <v>56</v>
      </c>
      <c r="P3918" t="str">
        <f t="shared" si="61"/>
        <v>INSERT INTO @DataTable (Deal, AdvanceDate, PROV, DealPurpose, RateType, BEACON, LTV, TDS, GDS, InsuranceType, PrincipalBalance, OccupancyType, AccountStatus, Closed_Date, DelinquencyBucket) VALUES (3917, '2016-07-29', 'BC', 'Purchase', 'Fixed', 849, 67.53, 34.62, 33.96, 'Conv', 359841.42, 'Owner-Occupied', 'Open', '1900-01-00', 'Current');</v>
      </c>
    </row>
    <row r="3919" spans="1:16" x14ac:dyDescent="0.35">
      <c r="A3919" s="22">
        <v>3918</v>
      </c>
      <c r="B3919" s="21">
        <v>42038</v>
      </c>
      <c r="C3919" s="22" t="s">
        <v>57</v>
      </c>
      <c r="D3919" s="22" t="s">
        <v>61</v>
      </c>
      <c r="E3919" s="22" t="s">
        <v>40</v>
      </c>
      <c r="F3919" s="22">
        <v>782</v>
      </c>
      <c r="G3919" s="22">
        <v>91.15</v>
      </c>
      <c r="H3919" s="22">
        <v>36.36</v>
      </c>
      <c r="I3919" s="22">
        <v>24.36</v>
      </c>
      <c r="J3919" s="22" t="s">
        <v>60</v>
      </c>
      <c r="K3919" s="23">
        <v>492715.79</v>
      </c>
      <c r="L3919" s="23" t="s">
        <v>55</v>
      </c>
      <c r="M3919" s="23" t="s">
        <v>83</v>
      </c>
      <c r="N3919" s="27"/>
      <c r="O3919" s="23" t="s">
        <v>56</v>
      </c>
      <c r="P3919" t="str">
        <f t="shared" si="61"/>
        <v>INSERT INTO @DataTable (Deal, AdvanceDate, PROV, DealPurpose, RateType, BEACON, LTV, TDS, GDS, InsuranceType, PrincipalBalance, OccupancyType, AccountStatus, Closed_Date, DelinquencyBucket) VALUES (3918, '2015-02-03', 'ON', 'Purchase', 'ARM', 782, 91.15, 36.36, 24.36, 'HiRatio', 492715.79, 'Owner-Occupied', 'Open', '1900-01-00', 'Current');</v>
      </c>
    </row>
    <row r="3920" spans="1:16" x14ac:dyDescent="0.35">
      <c r="A3920" s="19">
        <v>3919</v>
      </c>
      <c r="B3920" s="18">
        <v>42353</v>
      </c>
      <c r="C3920" s="19" t="s">
        <v>57</v>
      </c>
      <c r="D3920" s="19" t="s">
        <v>61</v>
      </c>
      <c r="E3920" s="19" t="s">
        <v>40</v>
      </c>
      <c r="F3920" s="19">
        <v>732</v>
      </c>
      <c r="G3920" s="19">
        <v>68.72</v>
      </c>
      <c r="H3920" s="19">
        <v>27.26</v>
      </c>
      <c r="I3920" s="19">
        <v>21.34</v>
      </c>
      <c r="J3920" s="19" t="s">
        <v>54</v>
      </c>
      <c r="K3920" s="20">
        <v>317849.34000000003</v>
      </c>
      <c r="L3920" s="20" t="s">
        <v>55</v>
      </c>
      <c r="M3920" s="20" t="s">
        <v>83</v>
      </c>
      <c r="N3920" s="26"/>
      <c r="O3920" s="20" t="s">
        <v>56</v>
      </c>
      <c r="P3920" t="str">
        <f t="shared" si="61"/>
        <v>INSERT INTO @DataTable (Deal, AdvanceDate, PROV, DealPurpose, RateType, BEACON, LTV, TDS, GDS, InsuranceType, PrincipalBalance, OccupancyType, AccountStatus, Closed_Date, DelinquencyBucket) VALUES (3919, '2015-12-15', 'ON', 'Purchase', 'ARM', 732, 68.72, 27.26, 21.34, 'Conv', 317849.34, 'Owner-Occupied', 'Open', '1900-01-00', 'Current');</v>
      </c>
    </row>
    <row r="3921" spans="1:16" x14ac:dyDescent="0.35">
      <c r="A3921" s="22">
        <v>3920</v>
      </c>
      <c r="B3921" s="21">
        <v>42286</v>
      </c>
      <c r="C3921" s="22" t="s">
        <v>57</v>
      </c>
      <c r="D3921" s="22" t="s">
        <v>61</v>
      </c>
      <c r="E3921" s="22" t="s">
        <v>53</v>
      </c>
      <c r="F3921" s="22">
        <v>749</v>
      </c>
      <c r="G3921" s="22">
        <v>80</v>
      </c>
      <c r="H3921" s="22">
        <v>32.86</v>
      </c>
      <c r="I3921" s="22">
        <v>23.67</v>
      </c>
      <c r="J3921" s="22" t="s">
        <v>54</v>
      </c>
      <c r="K3921" s="23">
        <v>309613.75</v>
      </c>
      <c r="L3921" s="23" t="s">
        <v>55</v>
      </c>
      <c r="M3921" s="23" t="s">
        <v>83</v>
      </c>
      <c r="N3921" s="27"/>
      <c r="O3921" s="23" t="s">
        <v>56</v>
      </c>
      <c r="P3921" t="str">
        <f t="shared" si="61"/>
        <v>INSERT INTO @DataTable (Deal, AdvanceDate, PROV, DealPurpose, RateType, BEACON, LTV, TDS, GDS, InsuranceType, PrincipalBalance, OccupancyType, AccountStatus, Closed_Date, DelinquencyBucket) VALUES (3920, '2015-10-09', 'ON', 'Purchase', 'Fixed', 749, 80, 32.86, 23.67, 'Conv', 309613.75, 'Owner-Occupied', 'Open', '1900-01-00', 'Current');</v>
      </c>
    </row>
    <row r="3922" spans="1:16" x14ac:dyDescent="0.35">
      <c r="A3922" s="19">
        <v>3921</v>
      </c>
      <c r="B3922" s="18">
        <v>41815</v>
      </c>
      <c r="C3922" s="19" t="s">
        <v>51</v>
      </c>
      <c r="D3922" s="19" t="s">
        <v>59</v>
      </c>
      <c r="E3922" s="19" t="s">
        <v>53</v>
      </c>
      <c r="F3922" s="19">
        <v>698</v>
      </c>
      <c r="G3922" s="19">
        <v>76.44</v>
      </c>
      <c r="H3922" s="19">
        <v>40.89</v>
      </c>
      <c r="I3922" s="19">
        <v>19.66</v>
      </c>
      <c r="J3922" s="19" t="s">
        <v>54</v>
      </c>
      <c r="K3922" s="20">
        <v>557183.79</v>
      </c>
      <c r="L3922" s="20" t="s">
        <v>55</v>
      </c>
      <c r="M3922" s="20" t="s">
        <v>83</v>
      </c>
      <c r="N3922" s="26"/>
      <c r="O3922" s="20" t="s">
        <v>56</v>
      </c>
      <c r="P3922" t="str">
        <f t="shared" si="61"/>
        <v>INSERT INTO @DataTable (Deal, AdvanceDate, PROV, DealPurpose, RateType, BEACON, LTV, TDS, GDS, InsuranceType, PrincipalBalance, OccupancyType, AccountStatus, Closed_Date, DelinquencyBucket) VALUES (3921, '2014-06-25', 'AB', 'Transfer', 'Fixed', 698, 76.44, 40.89, 19.66, 'Conv', 557183.79, 'Owner-Occupied', 'Open', '1900-01-00', 'Current');</v>
      </c>
    </row>
    <row r="3923" spans="1:16" x14ac:dyDescent="0.35">
      <c r="A3923" s="22">
        <v>3922</v>
      </c>
      <c r="B3923" s="21">
        <v>42417</v>
      </c>
      <c r="C3923" s="22" t="s">
        <v>51</v>
      </c>
      <c r="D3923" s="22" t="s">
        <v>61</v>
      </c>
      <c r="E3923" s="22" t="s">
        <v>53</v>
      </c>
      <c r="F3923" s="22">
        <v>651</v>
      </c>
      <c r="G3923" s="22">
        <v>80</v>
      </c>
      <c r="H3923" s="22">
        <v>40.44</v>
      </c>
      <c r="I3923" s="22">
        <v>33.68</v>
      </c>
      <c r="J3923" s="22" t="s">
        <v>54</v>
      </c>
      <c r="K3923" s="23">
        <v>238164.55</v>
      </c>
      <c r="L3923" s="23" t="s">
        <v>55</v>
      </c>
      <c r="M3923" s="23" t="s">
        <v>83</v>
      </c>
      <c r="N3923" s="27"/>
      <c r="O3923" s="23" t="s">
        <v>56</v>
      </c>
      <c r="P3923" t="str">
        <f t="shared" si="61"/>
        <v>INSERT INTO @DataTable (Deal, AdvanceDate, PROV, DealPurpose, RateType, BEACON, LTV, TDS, GDS, InsuranceType, PrincipalBalance, OccupancyType, AccountStatus, Closed_Date, DelinquencyBucket) VALUES (3922, '2016-02-17', 'AB', 'Purchase', 'Fixed', 651, 80, 40.44, 33.68, 'Conv', 238164.55, 'Owner-Occupied', 'Open', '1900-01-00', 'Current');</v>
      </c>
    </row>
    <row r="3924" spans="1:16" x14ac:dyDescent="0.35">
      <c r="A3924" s="19">
        <v>3923</v>
      </c>
      <c r="B3924" s="18">
        <v>41487</v>
      </c>
      <c r="C3924" s="19" t="s">
        <v>57</v>
      </c>
      <c r="D3924" s="19" t="s">
        <v>61</v>
      </c>
      <c r="E3924" s="19" t="s">
        <v>53</v>
      </c>
      <c r="F3924" s="19">
        <v>744</v>
      </c>
      <c r="G3924" s="19">
        <v>95</v>
      </c>
      <c r="H3924" s="19">
        <v>41.51</v>
      </c>
      <c r="I3924" s="19">
        <v>25.2</v>
      </c>
      <c r="J3924" s="19" t="s">
        <v>60</v>
      </c>
      <c r="K3924" s="20">
        <v>103615.12</v>
      </c>
      <c r="L3924" s="20" t="s">
        <v>66</v>
      </c>
      <c r="M3924" s="20" t="s">
        <v>83</v>
      </c>
      <c r="N3924" s="26"/>
      <c r="O3924" s="20" t="s">
        <v>56</v>
      </c>
      <c r="P3924" t="str">
        <f t="shared" si="61"/>
        <v>INSERT INTO @DataTable (Deal, AdvanceDate, PROV, DealPurpose, RateType, BEACON, LTV, TDS, GDS, InsuranceType, PrincipalBalance, OccupancyType, AccountStatus, Closed_Date, DelinquencyBucket) VALUES (3923, '2013-08-01', 'ON', 'Purchase', 'Fixed', 744, 95, 41.51, 25.2, 'HiRatio', 103615.12, 'Second Home', 'Open', '1900-01-00', 'Current');</v>
      </c>
    </row>
    <row r="3925" spans="1:16" x14ac:dyDescent="0.35">
      <c r="A3925" s="22">
        <v>3924</v>
      </c>
      <c r="B3925" s="21">
        <v>40746</v>
      </c>
      <c r="C3925" s="22" t="s">
        <v>51</v>
      </c>
      <c r="D3925" s="22" t="s">
        <v>61</v>
      </c>
      <c r="E3925" s="22" t="s">
        <v>53</v>
      </c>
      <c r="F3925" s="22">
        <v>790</v>
      </c>
      <c r="G3925" s="22">
        <v>92.4</v>
      </c>
      <c r="H3925" s="22">
        <v>30.55</v>
      </c>
      <c r="I3925" s="22">
        <v>30.19</v>
      </c>
      <c r="J3925" s="22" t="s">
        <v>60</v>
      </c>
      <c r="K3925" s="23">
        <v>0</v>
      </c>
      <c r="L3925" s="23" t="s">
        <v>55</v>
      </c>
      <c r="M3925" s="23" t="s">
        <v>84</v>
      </c>
      <c r="N3925" s="27">
        <v>42121</v>
      </c>
      <c r="O3925" s="23" t="s">
        <v>56</v>
      </c>
      <c r="P3925" t="str">
        <f t="shared" si="61"/>
        <v>INSERT INTO @DataTable (Deal, AdvanceDate, PROV, DealPurpose, RateType, BEACON, LTV, TDS, GDS, InsuranceType, PrincipalBalance, OccupancyType, AccountStatus, Closed_Date, DelinquencyBucket) VALUES (3924, '2011-07-22', 'AB', 'Purchase', 'Fixed', 790, 92.4, 30.55, 30.19, 'HiRatio', 0, 'Owner-Occupied', 'Closed', '2015-04-27', 'Current');</v>
      </c>
    </row>
    <row r="3926" spans="1:16" x14ac:dyDescent="0.35">
      <c r="A3926" s="19">
        <v>3925</v>
      </c>
      <c r="B3926" s="18">
        <v>41654</v>
      </c>
      <c r="C3926" s="19" t="s">
        <v>57</v>
      </c>
      <c r="D3926" s="19" t="s">
        <v>61</v>
      </c>
      <c r="E3926" s="19" t="s">
        <v>53</v>
      </c>
      <c r="F3926" s="19">
        <v>765</v>
      </c>
      <c r="G3926" s="19">
        <v>90</v>
      </c>
      <c r="H3926" s="19">
        <v>38.58</v>
      </c>
      <c r="I3926" s="19">
        <v>37.89</v>
      </c>
      <c r="J3926" s="19" t="s">
        <v>60</v>
      </c>
      <c r="K3926" s="20">
        <v>323251.32</v>
      </c>
      <c r="L3926" s="20" t="s">
        <v>55</v>
      </c>
      <c r="M3926" s="20" t="s">
        <v>83</v>
      </c>
      <c r="N3926" s="26"/>
      <c r="O3926" s="20" t="s">
        <v>56</v>
      </c>
      <c r="P3926" t="str">
        <f t="shared" si="61"/>
        <v>INSERT INTO @DataTable (Deal, AdvanceDate, PROV, DealPurpose, RateType, BEACON, LTV, TDS, GDS, InsuranceType, PrincipalBalance, OccupancyType, AccountStatus, Closed_Date, DelinquencyBucket) VALUES (3925, '2014-01-15', 'ON', 'Purchase', 'Fixed', 765, 90, 38.58, 37.89, 'HiRatio', 323251.32, 'Owner-Occupied', 'Open', '1900-01-00', 'Current');</v>
      </c>
    </row>
    <row r="3927" spans="1:16" x14ac:dyDescent="0.35">
      <c r="A3927" s="22">
        <v>3926</v>
      </c>
      <c r="B3927" s="21">
        <v>40772</v>
      </c>
      <c r="C3927" s="22" t="s">
        <v>57</v>
      </c>
      <c r="D3927" s="22" t="s">
        <v>61</v>
      </c>
      <c r="E3927" s="22" t="s">
        <v>53</v>
      </c>
      <c r="F3927" s="22">
        <v>797</v>
      </c>
      <c r="G3927" s="22">
        <v>91.61</v>
      </c>
      <c r="H3927" s="22">
        <v>39.29</v>
      </c>
      <c r="I3927" s="22">
        <v>17.260000000000002</v>
      </c>
      <c r="J3927" s="22" t="s">
        <v>60</v>
      </c>
      <c r="K3927" s="23">
        <v>0</v>
      </c>
      <c r="L3927" s="23" t="s">
        <v>55</v>
      </c>
      <c r="M3927" s="23" t="s">
        <v>84</v>
      </c>
      <c r="N3927" s="27">
        <v>42520</v>
      </c>
      <c r="O3927" s="23" t="s">
        <v>56</v>
      </c>
      <c r="P3927" t="str">
        <f t="shared" si="61"/>
        <v>INSERT INTO @DataTable (Deal, AdvanceDate, PROV, DealPurpose, RateType, BEACON, LTV, TDS, GDS, InsuranceType, PrincipalBalance, OccupancyType, AccountStatus, Closed_Date, DelinquencyBucket) VALUES (3926, '2011-08-17', 'ON', 'Purchase', 'Fixed', 797, 91.61, 39.29, 17.26, 'HiRatio', 0, 'Owner-Occupied', 'Closed', '2016-05-30', 'Current');</v>
      </c>
    </row>
    <row r="3928" spans="1:16" x14ac:dyDescent="0.35">
      <c r="A3928" s="19">
        <v>3927</v>
      </c>
      <c r="B3928" s="18">
        <v>42124</v>
      </c>
      <c r="C3928" s="19" t="s">
        <v>57</v>
      </c>
      <c r="D3928" s="19" t="s">
        <v>61</v>
      </c>
      <c r="E3928" s="19" t="s">
        <v>53</v>
      </c>
      <c r="F3928" s="19">
        <v>794</v>
      </c>
      <c r="G3928" s="19">
        <v>90</v>
      </c>
      <c r="H3928" s="19">
        <v>30.8</v>
      </c>
      <c r="I3928" s="19">
        <v>30.8</v>
      </c>
      <c r="J3928" s="19" t="s">
        <v>60</v>
      </c>
      <c r="K3928" s="20">
        <v>271121.81</v>
      </c>
      <c r="L3928" s="20" t="s">
        <v>55</v>
      </c>
      <c r="M3928" s="20" t="s">
        <v>83</v>
      </c>
      <c r="N3928" s="26"/>
      <c r="O3928" s="20" t="s">
        <v>56</v>
      </c>
      <c r="P3928" t="str">
        <f t="shared" si="61"/>
        <v>INSERT INTO @DataTable (Deal, AdvanceDate, PROV, DealPurpose, RateType, BEACON, LTV, TDS, GDS, InsuranceType, PrincipalBalance, OccupancyType, AccountStatus, Closed_Date, DelinquencyBucket) VALUES (3927, '2015-04-30', 'ON', 'Purchase', 'Fixed', 794, 90, 30.8, 30.8, 'HiRatio', 271121.81, 'Owner-Occupied', 'Open', '1900-01-00', 'Current');</v>
      </c>
    </row>
    <row r="3929" spans="1:16" x14ac:dyDescent="0.35">
      <c r="A3929" s="22">
        <v>3928</v>
      </c>
      <c r="B3929" s="21">
        <v>41712</v>
      </c>
      <c r="C3929" s="22" t="s">
        <v>65</v>
      </c>
      <c r="D3929" s="22" t="s">
        <v>61</v>
      </c>
      <c r="E3929" s="22" t="s">
        <v>40</v>
      </c>
      <c r="F3929" s="22">
        <v>762</v>
      </c>
      <c r="G3929" s="22">
        <v>90</v>
      </c>
      <c r="H3929" s="22">
        <v>24.5</v>
      </c>
      <c r="I3929" s="22">
        <v>16.68</v>
      </c>
      <c r="J3929" s="22" t="s">
        <v>60</v>
      </c>
      <c r="K3929" s="23">
        <v>243974.6</v>
      </c>
      <c r="L3929" s="23" t="s">
        <v>55</v>
      </c>
      <c r="M3929" s="23" t="s">
        <v>83</v>
      </c>
      <c r="N3929" s="27"/>
      <c r="O3929" s="23" t="s">
        <v>56</v>
      </c>
      <c r="P3929" t="str">
        <f t="shared" si="61"/>
        <v>INSERT INTO @DataTable (Deal, AdvanceDate, PROV, DealPurpose, RateType, BEACON, LTV, TDS, GDS, InsuranceType, PrincipalBalance, OccupancyType, AccountStatus, Closed_Date, DelinquencyBucket) VALUES (3928, '2014-03-14', 'NS', 'Purchase', 'ARM', 762, 90, 24.5, 16.68, 'HiRatio', 243974.6, 'Owner-Occupied', 'Open', '1900-01-00', 'Current');</v>
      </c>
    </row>
    <row r="3930" spans="1:16" x14ac:dyDescent="0.35">
      <c r="A3930" s="19">
        <v>3929</v>
      </c>
      <c r="B3930" s="18">
        <v>42537</v>
      </c>
      <c r="C3930" s="19" t="s">
        <v>57</v>
      </c>
      <c r="D3930" s="19" t="s">
        <v>61</v>
      </c>
      <c r="E3930" s="19" t="s">
        <v>40</v>
      </c>
      <c r="F3930" s="19">
        <v>790</v>
      </c>
      <c r="G3930" s="19">
        <v>79.95</v>
      </c>
      <c r="H3930" s="19">
        <v>32.74</v>
      </c>
      <c r="I3930" s="19">
        <v>13.77</v>
      </c>
      <c r="J3930" s="19" t="s">
        <v>54</v>
      </c>
      <c r="K3930" s="20">
        <v>329534.49</v>
      </c>
      <c r="L3930" s="20" t="s">
        <v>66</v>
      </c>
      <c r="M3930" s="20" t="s">
        <v>83</v>
      </c>
      <c r="N3930" s="26"/>
      <c r="O3930" s="20" t="s">
        <v>56</v>
      </c>
      <c r="P3930" t="str">
        <f t="shared" si="61"/>
        <v>INSERT INTO @DataTable (Deal, AdvanceDate, PROV, DealPurpose, RateType, BEACON, LTV, TDS, GDS, InsuranceType, PrincipalBalance, OccupancyType, AccountStatus, Closed_Date, DelinquencyBucket) VALUES (3929, '2016-06-16', 'ON', 'Purchase', 'ARM', 790, 79.95, 32.74, 13.77, 'Conv', 329534.49, 'Second Home', 'Open', '1900-01-00', 'Current');</v>
      </c>
    </row>
    <row r="3931" spans="1:16" x14ac:dyDescent="0.35">
      <c r="A3931" s="22">
        <v>3930</v>
      </c>
      <c r="B3931" s="21">
        <v>42474</v>
      </c>
      <c r="C3931" s="22" t="s">
        <v>57</v>
      </c>
      <c r="D3931" s="22" t="s">
        <v>61</v>
      </c>
      <c r="E3931" s="22" t="s">
        <v>53</v>
      </c>
      <c r="F3931" s="22">
        <v>804</v>
      </c>
      <c r="G3931" s="22">
        <v>77.97</v>
      </c>
      <c r="H3931" s="22">
        <v>25.22</v>
      </c>
      <c r="I3931" s="22">
        <v>25.02</v>
      </c>
      <c r="J3931" s="22" t="s">
        <v>54</v>
      </c>
      <c r="K3931" s="23">
        <v>225965.17</v>
      </c>
      <c r="L3931" s="23" t="s">
        <v>55</v>
      </c>
      <c r="M3931" s="23" t="s">
        <v>83</v>
      </c>
      <c r="N3931" s="27"/>
      <c r="O3931" s="23" t="s">
        <v>56</v>
      </c>
      <c r="P3931" t="str">
        <f t="shared" si="61"/>
        <v>INSERT INTO @DataTable (Deal, AdvanceDate, PROV, DealPurpose, RateType, BEACON, LTV, TDS, GDS, InsuranceType, PrincipalBalance, OccupancyType, AccountStatus, Closed_Date, DelinquencyBucket) VALUES (3930, '2016-04-14', 'ON', 'Purchase', 'Fixed', 804, 77.97, 25.22, 25.02, 'Conv', 225965.17, 'Owner-Occupied', 'Open', '1900-01-00', 'Current');</v>
      </c>
    </row>
    <row r="3932" spans="1:16" x14ac:dyDescent="0.35">
      <c r="A3932" s="19">
        <v>3931</v>
      </c>
      <c r="B3932" s="18">
        <v>41089</v>
      </c>
      <c r="C3932" s="19" t="s">
        <v>57</v>
      </c>
      <c r="D3932" s="19" t="s">
        <v>61</v>
      </c>
      <c r="E3932" s="19" t="s">
        <v>53</v>
      </c>
      <c r="F3932" s="19">
        <v>737</v>
      </c>
      <c r="G3932" s="19">
        <v>95</v>
      </c>
      <c r="H3932" s="19">
        <v>41.36</v>
      </c>
      <c r="I3932" s="19">
        <v>37.03</v>
      </c>
      <c r="J3932" s="19" t="s">
        <v>60</v>
      </c>
      <c r="K3932" s="20">
        <v>308286.14</v>
      </c>
      <c r="L3932" s="20" t="s">
        <v>55</v>
      </c>
      <c r="M3932" s="20" t="s">
        <v>83</v>
      </c>
      <c r="N3932" s="26"/>
      <c r="O3932" s="20" t="s">
        <v>56</v>
      </c>
      <c r="P3932" t="str">
        <f t="shared" si="61"/>
        <v>INSERT INTO @DataTable (Deal, AdvanceDate, PROV, DealPurpose, RateType, BEACON, LTV, TDS, GDS, InsuranceType, PrincipalBalance, OccupancyType, AccountStatus, Closed_Date, DelinquencyBucket) VALUES (3931, '2012-06-29', 'ON', 'Purchase', 'Fixed', 737, 95, 41.36, 37.03, 'HiRatio', 308286.14, 'Owner-Occupied', 'Open', '1900-01-00', 'Current');</v>
      </c>
    </row>
    <row r="3933" spans="1:16" x14ac:dyDescent="0.35">
      <c r="A3933" s="22">
        <v>3932</v>
      </c>
      <c r="B3933" s="21">
        <v>40940</v>
      </c>
      <c r="C3933" s="22" t="s">
        <v>58</v>
      </c>
      <c r="D3933" s="22" t="s">
        <v>52</v>
      </c>
      <c r="E3933" s="22" t="s">
        <v>53</v>
      </c>
      <c r="F3933" s="22">
        <v>714</v>
      </c>
      <c r="G3933" s="22">
        <v>66.67</v>
      </c>
      <c r="H3933" s="22">
        <v>37.380000000000003</v>
      </c>
      <c r="I3933" s="22">
        <v>36.14</v>
      </c>
      <c r="J3933" s="22" t="s">
        <v>54</v>
      </c>
      <c r="K3933" s="23">
        <v>0</v>
      </c>
      <c r="L3933" s="23" t="s">
        <v>55</v>
      </c>
      <c r="M3933" s="23" t="s">
        <v>84</v>
      </c>
      <c r="N3933" s="27">
        <v>42038</v>
      </c>
      <c r="O3933" s="23" t="s">
        <v>56</v>
      </c>
      <c r="P3933" t="str">
        <f t="shared" si="61"/>
        <v>INSERT INTO @DataTable (Deal, AdvanceDate, PROV, DealPurpose, RateType, BEACON, LTV, TDS, GDS, InsuranceType, PrincipalBalance, OccupancyType, AccountStatus, Closed_Date, DelinquencyBucket) VALUES (3932, '2012-02-01', 'BC', 'Refinance External', 'Fixed', 714, 66.67, 37.38, 36.14, 'Conv', 0, 'Owner-Occupied', 'Closed', '2015-02-03', 'Current');</v>
      </c>
    </row>
    <row r="3934" spans="1:16" x14ac:dyDescent="0.35">
      <c r="A3934" s="19">
        <v>3933</v>
      </c>
      <c r="B3934" s="18">
        <v>42545</v>
      </c>
      <c r="C3934" s="19" t="s">
        <v>57</v>
      </c>
      <c r="D3934" s="19" t="s">
        <v>61</v>
      </c>
      <c r="E3934" s="19" t="s">
        <v>40</v>
      </c>
      <c r="F3934" s="19">
        <v>710</v>
      </c>
      <c r="G3934" s="19">
        <v>83.97</v>
      </c>
      <c r="H3934" s="19">
        <v>36.43</v>
      </c>
      <c r="I3934" s="19">
        <v>31.93</v>
      </c>
      <c r="J3934" s="19" t="s">
        <v>60</v>
      </c>
      <c r="K3934" s="20">
        <v>306466.59999999998</v>
      </c>
      <c r="L3934" s="20" t="s">
        <v>55</v>
      </c>
      <c r="M3934" s="20" t="s">
        <v>83</v>
      </c>
      <c r="N3934" s="26"/>
      <c r="O3934" s="20" t="s">
        <v>56</v>
      </c>
      <c r="P3934" t="str">
        <f t="shared" si="61"/>
        <v>INSERT INTO @DataTable (Deal, AdvanceDate, PROV, DealPurpose, RateType, BEACON, LTV, TDS, GDS, InsuranceType, PrincipalBalance, OccupancyType, AccountStatus, Closed_Date, DelinquencyBucket) VALUES (3933, '2016-06-24', 'ON', 'Purchase', 'ARM', 710, 83.97, 36.43, 31.93, 'HiRatio', 306466.6, 'Owner-Occupied', 'Open', '1900-01-00', 'Current');</v>
      </c>
    </row>
    <row r="3935" spans="1:16" x14ac:dyDescent="0.35">
      <c r="A3935" s="22">
        <v>3934</v>
      </c>
      <c r="B3935" s="21">
        <v>41803</v>
      </c>
      <c r="C3935" s="22" t="s">
        <v>57</v>
      </c>
      <c r="D3935" s="22" t="s">
        <v>52</v>
      </c>
      <c r="E3935" s="22" t="s">
        <v>53</v>
      </c>
      <c r="F3935" s="22">
        <v>783</v>
      </c>
      <c r="G3935" s="22">
        <v>74.36</v>
      </c>
      <c r="H3935" s="22">
        <v>42.55</v>
      </c>
      <c r="I3935" s="22">
        <v>28.18</v>
      </c>
      <c r="J3935" s="22" t="s">
        <v>54</v>
      </c>
      <c r="K3935" s="23">
        <v>259219.15</v>
      </c>
      <c r="L3935" s="23" t="s">
        <v>55</v>
      </c>
      <c r="M3935" s="23" t="s">
        <v>83</v>
      </c>
      <c r="N3935" s="27"/>
      <c r="O3935" s="23" t="s">
        <v>56</v>
      </c>
      <c r="P3935" t="str">
        <f t="shared" si="61"/>
        <v>INSERT INTO @DataTable (Deal, AdvanceDate, PROV, DealPurpose, RateType, BEACON, LTV, TDS, GDS, InsuranceType, PrincipalBalance, OccupancyType, AccountStatus, Closed_Date, DelinquencyBucket) VALUES (3934, '2014-06-13', 'ON', 'Refinance External', 'Fixed', 783, 74.36, 42.55, 28.18, 'Conv', 259219.15, 'Owner-Occupied', 'Open', '1900-01-00', 'Current');</v>
      </c>
    </row>
    <row r="3936" spans="1:16" x14ac:dyDescent="0.35">
      <c r="A3936" s="19">
        <v>3935</v>
      </c>
      <c r="B3936" s="18">
        <v>41674</v>
      </c>
      <c r="C3936" s="19" t="s">
        <v>57</v>
      </c>
      <c r="D3936" s="19" t="s">
        <v>52</v>
      </c>
      <c r="E3936" s="19" t="s">
        <v>40</v>
      </c>
      <c r="F3936" s="19">
        <v>750</v>
      </c>
      <c r="G3936" s="19">
        <v>69.33</v>
      </c>
      <c r="H3936" s="19">
        <v>24.86</v>
      </c>
      <c r="I3936" s="19">
        <v>17.2</v>
      </c>
      <c r="J3936" s="19" t="s">
        <v>54</v>
      </c>
      <c r="K3936" s="20">
        <v>0</v>
      </c>
      <c r="L3936" s="20" t="s">
        <v>55</v>
      </c>
      <c r="M3936" s="20" t="s">
        <v>84</v>
      </c>
      <c r="N3936" s="26">
        <v>42303</v>
      </c>
      <c r="O3936" s="20" t="s">
        <v>56</v>
      </c>
      <c r="P3936" t="str">
        <f t="shared" si="61"/>
        <v>INSERT INTO @DataTable (Deal, AdvanceDate, PROV, DealPurpose, RateType, BEACON, LTV, TDS, GDS, InsuranceType, PrincipalBalance, OccupancyType, AccountStatus, Closed_Date, DelinquencyBucket) VALUES (3935, '2014-02-04', 'ON', 'Refinance External', 'ARM', 750, 69.33, 24.86, 17.2, 'Conv', 0, 'Owner-Occupied', 'Closed', '2015-10-26', 'Current');</v>
      </c>
    </row>
    <row r="3937" spans="1:16" x14ac:dyDescent="0.35">
      <c r="A3937" s="22">
        <v>3936</v>
      </c>
      <c r="B3937" s="21">
        <v>41661</v>
      </c>
      <c r="C3937" s="22" t="s">
        <v>63</v>
      </c>
      <c r="D3937" s="22" t="s">
        <v>61</v>
      </c>
      <c r="E3937" s="22" t="s">
        <v>53</v>
      </c>
      <c r="F3937" s="22">
        <v>671</v>
      </c>
      <c r="G3937" s="22">
        <v>95</v>
      </c>
      <c r="H3937" s="22">
        <v>38.31</v>
      </c>
      <c r="I3937" s="22">
        <v>31.42</v>
      </c>
      <c r="J3937" s="22" t="s">
        <v>60</v>
      </c>
      <c r="K3937" s="23">
        <v>353029.68</v>
      </c>
      <c r="L3937" s="23" t="s">
        <v>55</v>
      </c>
      <c r="M3937" s="23" t="s">
        <v>83</v>
      </c>
      <c r="N3937" s="27"/>
      <c r="O3937" s="23" t="s">
        <v>56</v>
      </c>
      <c r="P3937" t="str">
        <f t="shared" si="61"/>
        <v>INSERT INTO @DataTable (Deal, AdvanceDate, PROV, DealPurpose, RateType, BEACON, LTV, TDS, GDS, InsuranceType, PrincipalBalance, OccupancyType, AccountStatus, Closed_Date, DelinquencyBucket) VALUES (3936, '2014-01-22', 'SK', 'Purchase', 'Fixed', 671, 95, 38.31, 31.42, 'HiRatio', 353029.68, 'Owner-Occupied', 'Open', '1900-01-00', 'Current');</v>
      </c>
    </row>
    <row r="3938" spans="1:16" x14ac:dyDescent="0.35">
      <c r="A3938" s="19">
        <v>3937</v>
      </c>
      <c r="B3938" s="18">
        <v>41816</v>
      </c>
      <c r="C3938" s="19" t="s">
        <v>58</v>
      </c>
      <c r="D3938" s="19" t="s">
        <v>61</v>
      </c>
      <c r="E3938" s="19" t="s">
        <v>53</v>
      </c>
      <c r="F3938" s="19">
        <v>740</v>
      </c>
      <c r="G3938" s="19">
        <v>95</v>
      </c>
      <c r="H3938" s="19">
        <v>36.69</v>
      </c>
      <c r="I3938" s="19">
        <v>28.21</v>
      </c>
      <c r="J3938" s="19" t="s">
        <v>60</v>
      </c>
      <c r="K3938" s="20">
        <v>283173.49</v>
      </c>
      <c r="L3938" s="20" t="s">
        <v>55</v>
      </c>
      <c r="M3938" s="20" t="s">
        <v>83</v>
      </c>
      <c r="N3938" s="26"/>
      <c r="O3938" s="20" t="s">
        <v>56</v>
      </c>
      <c r="P3938" t="str">
        <f t="shared" si="61"/>
        <v>INSERT INTO @DataTable (Deal, AdvanceDate, PROV, DealPurpose, RateType, BEACON, LTV, TDS, GDS, InsuranceType, PrincipalBalance, OccupancyType, AccountStatus, Closed_Date, DelinquencyBucket) VALUES (3937, '2014-06-26', 'BC', 'Purchase', 'Fixed', 740, 95, 36.69, 28.21, 'HiRatio', 283173.49, 'Owner-Occupied', 'Open', '1900-01-00', 'Current');</v>
      </c>
    </row>
    <row r="3939" spans="1:16" x14ac:dyDescent="0.35">
      <c r="A3939" s="22">
        <v>3938</v>
      </c>
      <c r="B3939" s="21">
        <v>42129</v>
      </c>
      <c r="C3939" s="22" t="s">
        <v>51</v>
      </c>
      <c r="D3939" s="22" t="s">
        <v>61</v>
      </c>
      <c r="E3939" s="22" t="s">
        <v>40</v>
      </c>
      <c r="F3939" s="22">
        <v>0</v>
      </c>
      <c r="G3939" s="22">
        <v>75</v>
      </c>
      <c r="H3939" s="22">
        <v>27.61</v>
      </c>
      <c r="I3939" s="22">
        <v>5.86</v>
      </c>
      <c r="J3939" s="22" t="s">
        <v>54</v>
      </c>
      <c r="K3939" s="23">
        <v>0</v>
      </c>
      <c r="L3939" s="23" t="s">
        <v>62</v>
      </c>
      <c r="M3939" s="23" t="s">
        <v>84</v>
      </c>
      <c r="N3939" s="27">
        <v>42629</v>
      </c>
      <c r="O3939" s="23" t="s">
        <v>56</v>
      </c>
      <c r="P3939" t="str">
        <f t="shared" si="61"/>
        <v>INSERT INTO @DataTable (Deal, AdvanceDate, PROV, DealPurpose, RateType, BEACON, LTV, TDS, GDS, InsuranceType, PrincipalBalance, OccupancyType, AccountStatus, Closed_Date, DelinquencyBucket) VALUES (3938, '2015-05-05', 'AB', 'Purchase', 'ARM', 0, 75, 27.61, 5.86, 'Conv', 0, 'Rental', 'Closed', '2016-09-16', 'Current');</v>
      </c>
    </row>
    <row r="3940" spans="1:16" x14ac:dyDescent="0.35">
      <c r="A3940" s="19">
        <v>3939</v>
      </c>
      <c r="B3940" s="18">
        <v>40786</v>
      </c>
      <c r="C3940" s="19" t="s">
        <v>57</v>
      </c>
      <c r="D3940" s="19" t="s">
        <v>61</v>
      </c>
      <c r="E3940" s="19" t="s">
        <v>40</v>
      </c>
      <c r="F3940" s="19">
        <v>729</v>
      </c>
      <c r="G3940" s="19">
        <v>95</v>
      </c>
      <c r="H3940" s="19">
        <v>37.4</v>
      </c>
      <c r="I3940" s="19">
        <v>37.130000000000003</v>
      </c>
      <c r="J3940" s="19" t="s">
        <v>60</v>
      </c>
      <c r="K3940" s="20">
        <v>211387.65</v>
      </c>
      <c r="L3940" s="20" t="s">
        <v>55</v>
      </c>
      <c r="M3940" s="20" t="s">
        <v>83</v>
      </c>
      <c r="N3940" s="26"/>
      <c r="O3940" s="20" t="s">
        <v>69</v>
      </c>
      <c r="P3940" t="str">
        <f t="shared" si="61"/>
        <v>INSERT INTO @DataTable (Deal, AdvanceDate, PROV, DealPurpose, RateType, BEACON, LTV, TDS, GDS, InsuranceType, PrincipalBalance, OccupancyType, AccountStatus, Closed_Date, DelinquencyBucket) VALUES (3939, '2011-08-31', 'ON', 'Purchase', 'ARM', 729, 95, 37.4, 37.13, 'HiRatio', 211387.65, 'Owner-Occupied', 'Open', '1900-01-00', '0-29');</v>
      </c>
    </row>
    <row r="3941" spans="1:16" x14ac:dyDescent="0.35">
      <c r="A3941" s="22">
        <v>3940</v>
      </c>
      <c r="B3941" s="21">
        <v>41655</v>
      </c>
      <c r="C3941" s="22" t="s">
        <v>51</v>
      </c>
      <c r="D3941" s="22" t="s">
        <v>61</v>
      </c>
      <c r="E3941" s="22" t="s">
        <v>53</v>
      </c>
      <c r="F3941" s="22">
        <v>692</v>
      </c>
      <c r="G3941" s="22">
        <v>90</v>
      </c>
      <c r="H3941" s="22">
        <v>37</v>
      </c>
      <c r="I3941" s="22">
        <v>36.64</v>
      </c>
      <c r="J3941" s="22" t="s">
        <v>60</v>
      </c>
      <c r="K3941" s="23">
        <v>324637.64</v>
      </c>
      <c r="L3941" s="23" t="s">
        <v>55</v>
      </c>
      <c r="M3941" s="23" t="s">
        <v>83</v>
      </c>
      <c r="N3941" s="27"/>
      <c r="O3941" s="23" t="s">
        <v>56</v>
      </c>
      <c r="P3941" t="str">
        <f t="shared" si="61"/>
        <v>INSERT INTO @DataTable (Deal, AdvanceDate, PROV, DealPurpose, RateType, BEACON, LTV, TDS, GDS, InsuranceType, PrincipalBalance, OccupancyType, AccountStatus, Closed_Date, DelinquencyBucket) VALUES (3940, '2014-01-16', 'AB', 'Purchase', 'Fixed', 692, 90, 37, 36.64, 'HiRatio', 324637.64, 'Owner-Occupied', 'Open', '1900-01-00', 'Current');</v>
      </c>
    </row>
    <row r="3942" spans="1:16" x14ac:dyDescent="0.35">
      <c r="A3942" s="19">
        <v>3941</v>
      </c>
      <c r="B3942" s="18">
        <v>41229</v>
      </c>
      <c r="C3942" s="19" t="s">
        <v>57</v>
      </c>
      <c r="D3942" s="19" t="s">
        <v>61</v>
      </c>
      <c r="E3942" s="19" t="s">
        <v>53</v>
      </c>
      <c r="F3942" s="19">
        <v>790</v>
      </c>
      <c r="G3942" s="19">
        <v>94.97</v>
      </c>
      <c r="H3942" s="19">
        <v>35.22</v>
      </c>
      <c r="I3942" s="19">
        <v>33.1</v>
      </c>
      <c r="J3942" s="19" t="s">
        <v>60</v>
      </c>
      <c r="K3942" s="20">
        <v>342099.74</v>
      </c>
      <c r="L3942" s="20" t="s">
        <v>55</v>
      </c>
      <c r="M3942" s="20" t="s">
        <v>83</v>
      </c>
      <c r="N3942" s="26"/>
      <c r="O3942" s="20" t="s">
        <v>56</v>
      </c>
      <c r="P3942" t="str">
        <f t="shared" si="61"/>
        <v>INSERT INTO @DataTable (Deal, AdvanceDate, PROV, DealPurpose, RateType, BEACON, LTV, TDS, GDS, InsuranceType, PrincipalBalance, OccupancyType, AccountStatus, Closed_Date, DelinquencyBucket) VALUES (3941, '2012-11-16', 'ON', 'Purchase', 'Fixed', 790, 94.97, 35.22, 33.1, 'HiRatio', 342099.74, 'Owner-Occupied', 'Open', '1900-01-00', 'Current');</v>
      </c>
    </row>
    <row r="3943" spans="1:16" x14ac:dyDescent="0.35">
      <c r="A3943" s="22">
        <v>3942</v>
      </c>
      <c r="B3943" s="21">
        <v>42087</v>
      </c>
      <c r="C3943" s="22" t="s">
        <v>57</v>
      </c>
      <c r="D3943" s="22" t="s">
        <v>52</v>
      </c>
      <c r="E3943" s="22" t="s">
        <v>40</v>
      </c>
      <c r="F3943" s="22">
        <v>786</v>
      </c>
      <c r="G3943" s="22">
        <v>71.11</v>
      </c>
      <c r="H3943" s="22">
        <v>26.58</v>
      </c>
      <c r="I3943" s="22">
        <v>24.53</v>
      </c>
      <c r="J3943" s="22" t="s">
        <v>54</v>
      </c>
      <c r="K3943" s="23">
        <v>0</v>
      </c>
      <c r="L3943" s="23" t="s">
        <v>55</v>
      </c>
      <c r="M3943" s="23" t="s">
        <v>84</v>
      </c>
      <c r="N3943" s="27">
        <v>42558</v>
      </c>
      <c r="O3943" s="23" t="s">
        <v>56</v>
      </c>
      <c r="P3943" t="str">
        <f t="shared" si="61"/>
        <v>INSERT INTO @DataTable (Deal, AdvanceDate, PROV, DealPurpose, RateType, BEACON, LTV, TDS, GDS, InsuranceType, PrincipalBalance, OccupancyType, AccountStatus, Closed_Date, DelinquencyBucket) VALUES (3942, '2015-03-24', 'ON', 'Refinance External', 'ARM', 786, 71.11, 26.58, 24.53, 'Conv', 0, 'Owner-Occupied', 'Closed', '2016-07-07', 'Current');</v>
      </c>
    </row>
    <row r="3944" spans="1:16" x14ac:dyDescent="0.35">
      <c r="A3944" s="19">
        <v>3943</v>
      </c>
      <c r="B3944" s="18">
        <v>42083</v>
      </c>
      <c r="C3944" s="19" t="s">
        <v>63</v>
      </c>
      <c r="D3944" s="19" t="s">
        <v>61</v>
      </c>
      <c r="E3944" s="19" t="s">
        <v>40</v>
      </c>
      <c r="F3944" s="19">
        <v>787</v>
      </c>
      <c r="G3944" s="19">
        <v>95</v>
      </c>
      <c r="H3944" s="19">
        <v>34.24</v>
      </c>
      <c r="I3944" s="19">
        <v>26.44</v>
      </c>
      <c r="J3944" s="19" t="s">
        <v>60</v>
      </c>
      <c r="K3944" s="20">
        <v>336937.65</v>
      </c>
      <c r="L3944" s="20" t="s">
        <v>55</v>
      </c>
      <c r="M3944" s="20" t="s">
        <v>83</v>
      </c>
      <c r="N3944" s="26"/>
      <c r="O3944" s="20" t="s">
        <v>56</v>
      </c>
      <c r="P3944" t="str">
        <f t="shared" si="61"/>
        <v>INSERT INTO @DataTable (Deal, AdvanceDate, PROV, DealPurpose, RateType, BEACON, LTV, TDS, GDS, InsuranceType, PrincipalBalance, OccupancyType, AccountStatus, Closed_Date, DelinquencyBucket) VALUES (3943, '2015-03-20', 'SK', 'Purchase', 'ARM', 787, 95, 34.24, 26.44, 'HiRatio', 336937.65, 'Owner-Occupied', 'Open', '1900-01-00', 'Current');</v>
      </c>
    </row>
    <row r="3945" spans="1:16" x14ac:dyDescent="0.35">
      <c r="A3945" s="22">
        <v>3944</v>
      </c>
      <c r="B3945" s="21">
        <v>42163</v>
      </c>
      <c r="C3945" s="22" t="s">
        <v>58</v>
      </c>
      <c r="D3945" s="22" t="s">
        <v>52</v>
      </c>
      <c r="E3945" s="22" t="s">
        <v>53</v>
      </c>
      <c r="F3945" s="22">
        <v>753</v>
      </c>
      <c r="G3945" s="22">
        <v>54.89</v>
      </c>
      <c r="H3945" s="22">
        <v>20.23</v>
      </c>
      <c r="I3945" s="22">
        <v>15.98</v>
      </c>
      <c r="J3945" s="22" t="s">
        <v>54</v>
      </c>
      <c r="K3945" s="23">
        <v>233030.96</v>
      </c>
      <c r="L3945" s="23" t="s">
        <v>55</v>
      </c>
      <c r="M3945" s="23" t="s">
        <v>83</v>
      </c>
      <c r="N3945" s="27"/>
      <c r="O3945" s="23" t="s">
        <v>56</v>
      </c>
      <c r="P3945" t="str">
        <f t="shared" si="61"/>
        <v>INSERT INTO @DataTable (Deal, AdvanceDate, PROV, DealPurpose, RateType, BEACON, LTV, TDS, GDS, InsuranceType, PrincipalBalance, OccupancyType, AccountStatus, Closed_Date, DelinquencyBucket) VALUES (3944, '2015-06-08', 'BC', 'Refinance External', 'Fixed', 753, 54.89, 20.23, 15.98, 'Conv', 233030.96, 'Owner-Occupied', 'Open', '1900-01-00', 'Current');</v>
      </c>
    </row>
    <row r="3946" spans="1:16" x14ac:dyDescent="0.35">
      <c r="A3946" s="19">
        <v>3945</v>
      </c>
      <c r="B3946" s="18">
        <v>41130</v>
      </c>
      <c r="C3946" s="19" t="s">
        <v>57</v>
      </c>
      <c r="D3946" s="19" t="s">
        <v>61</v>
      </c>
      <c r="E3946" s="19" t="s">
        <v>53</v>
      </c>
      <c r="F3946" s="19">
        <v>793</v>
      </c>
      <c r="G3946" s="19">
        <v>95</v>
      </c>
      <c r="H3946" s="19">
        <v>29.45</v>
      </c>
      <c r="I3946" s="19">
        <v>29.18</v>
      </c>
      <c r="J3946" s="19" t="s">
        <v>60</v>
      </c>
      <c r="K3946" s="20">
        <v>0</v>
      </c>
      <c r="L3946" s="20" t="s">
        <v>55</v>
      </c>
      <c r="M3946" s="20" t="s">
        <v>84</v>
      </c>
      <c r="N3946" s="26">
        <v>42228</v>
      </c>
      <c r="O3946" s="20" t="s">
        <v>56</v>
      </c>
      <c r="P3946" t="str">
        <f t="shared" si="61"/>
        <v>INSERT INTO @DataTable (Deal, AdvanceDate, PROV, DealPurpose, RateType, BEACON, LTV, TDS, GDS, InsuranceType, PrincipalBalance, OccupancyType, AccountStatus, Closed_Date, DelinquencyBucket) VALUES (3945, '2012-08-09', 'ON', 'Purchase', 'Fixed', 793, 95, 29.45, 29.18, 'HiRatio', 0, 'Owner-Occupied', 'Closed', '2015-08-12', 'Current');</v>
      </c>
    </row>
    <row r="3947" spans="1:16" x14ac:dyDescent="0.35">
      <c r="A3947" s="22">
        <v>3946</v>
      </c>
      <c r="B3947" s="21">
        <v>40945</v>
      </c>
      <c r="C3947" s="22" t="s">
        <v>51</v>
      </c>
      <c r="D3947" s="22" t="s">
        <v>52</v>
      </c>
      <c r="E3947" s="22" t="s">
        <v>53</v>
      </c>
      <c r="F3947" s="22">
        <v>760</v>
      </c>
      <c r="G3947" s="22">
        <v>62.16</v>
      </c>
      <c r="H3947" s="22">
        <v>44.54</v>
      </c>
      <c r="I3947" s="22">
        <v>12.5</v>
      </c>
      <c r="J3947" s="22" t="s">
        <v>54</v>
      </c>
      <c r="K3947" s="23">
        <v>192249.22</v>
      </c>
      <c r="L3947" s="23" t="s">
        <v>62</v>
      </c>
      <c r="M3947" s="23" t="s">
        <v>83</v>
      </c>
      <c r="N3947" s="27"/>
      <c r="O3947" s="23" t="s">
        <v>56</v>
      </c>
      <c r="P3947" t="str">
        <f t="shared" si="61"/>
        <v>INSERT INTO @DataTable (Deal, AdvanceDate, PROV, DealPurpose, RateType, BEACON, LTV, TDS, GDS, InsuranceType, PrincipalBalance, OccupancyType, AccountStatus, Closed_Date, DelinquencyBucket) VALUES (3946, '2012-02-06', 'AB', 'Refinance External', 'Fixed', 760, 62.16, 44.54, 12.5, 'Conv', 192249.22, 'Rental', 'Open', '1900-01-00', 'Current');</v>
      </c>
    </row>
    <row r="3948" spans="1:16" x14ac:dyDescent="0.35">
      <c r="A3948" s="19">
        <v>3947</v>
      </c>
      <c r="B3948" s="18">
        <v>42146</v>
      </c>
      <c r="C3948" s="19" t="s">
        <v>57</v>
      </c>
      <c r="D3948" s="19" t="s">
        <v>61</v>
      </c>
      <c r="E3948" s="19" t="s">
        <v>53</v>
      </c>
      <c r="F3948" s="19">
        <v>798</v>
      </c>
      <c r="G3948" s="19">
        <v>94.32</v>
      </c>
      <c r="H3948" s="19">
        <v>33.979999999999997</v>
      </c>
      <c r="I3948" s="19">
        <v>33.72</v>
      </c>
      <c r="J3948" s="19" t="s">
        <v>60</v>
      </c>
      <c r="K3948" s="20">
        <v>323896.17</v>
      </c>
      <c r="L3948" s="20" t="s">
        <v>55</v>
      </c>
      <c r="M3948" s="20" t="s">
        <v>83</v>
      </c>
      <c r="N3948" s="26"/>
      <c r="O3948" s="20" t="s">
        <v>69</v>
      </c>
      <c r="P3948" t="str">
        <f t="shared" si="61"/>
        <v>INSERT INTO @DataTable (Deal, AdvanceDate, PROV, DealPurpose, RateType, BEACON, LTV, TDS, GDS, InsuranceType, PrincipalBalance, OccupancyType, AccountStatus, Closed_Date, DelinquencyBucket) VALUES (3947, '2015-05-22', 'ON', 'Purchase', 'Fixed', 798, 94.32, 33.98, 33.72, 'HiRatio', 323896.17, 'Owner-Occupied', 'Open', '1900-01-00', '0-29');</v>
      </c>
    </row>
    <row r="3949" spans="1:16" x14ac:dyDescent="0.35">
      <c r="A3949" s="22">
        <v>3948</v>
      </c>
      <c r="B3949" s="21">
        <v>41334</v>
      </c>
      <c r="C3949" s="22" t="s">
        <v>74</v>
      </c>
      <c r="D3949" s="22" t="s">
        <v>52</v>
      </c>
      <c r="E3949" s="22" t="s">
        <v>53</v>
      </c>
      <c r="F3949" s="22">
        <v>710</v>
      </c>
      <c r="G3949" s="22">
        <v>55.87</v>
      </c>
      <c r="H3949" s="22">
        <v>43.49</v>
      </c>
      <c r="I3949" s="22">
        <v>14.86</v>
      </c>
      <c r="J3949" s="22" t="s">
        <v>54</v>
      </c>
      <c r="K3949" s="23">
        <v>178514.82</v>
      </c>
      <c r="L3949" s="23" t="s">
        <v>55</v>
      </c>
      <c r="M3949" s="23" t="s">
        <v>83</v>
      </c>
      <c r="N3949" s="27"/>
      <c r="O3949" s="23" t="s">
        <v>56</v>
      </c>
      <c r="P3949" t="str">
        <f t="shared" si="61"/>
        <v>INSERT INTO @DataTable (Deal, AdvanceDate, PROV, DealPurpose, RateType, BEACON, LTV, TDS, GDS, InsuranceType, PrincipalBalance, OccupancyType, AccountStatus, Closed_Date, DelinquencyBucket) VALUES (3948, '2013-03-01', 'MB', 'Refinance External', 'Fixed', 710, 55.87, 43.49, 14.86, 'Conv', 178514.82, 'Owner-Occupied', 'Open', '1900-01-00', 'Current');</v>
      </c>
    </row>
    <row r="3950" spans="1:16" x14ac:dyDescent="0.35">
      <c r="A3950" s="19">
        <v>3949</v>
      </c>
      <c r="B3950" s="18">
        <v>42230</v>
      </c>
      <c r="C3950" s="19" t="s">
        <v>74</v>
      </c>
      <c r="D3950" s="19" t="s">
        <v>61</v>
      </c>
      <c r="E3950" s="19" t="s">
        <v>53</v>
      </c>
      <c r="F3950" s="19">
        <v>745</v>
      </c>
      <c r="G3950" s="19">
        <v>90</v>
      </c>
      <c r="H3950" s="19">
        <v>38.94</v>
      </c>
      <c r="I3950" s="19">
        <v>37.76</v>
      </c>
      <c r="J3950" s="19" t="s">
        <v>60</v>
      </c>
      <c r="K3950" s="20">
        <v>284490.78999999998</v>
      </c>
      <c r="L3950" s="20" t="s">
        <v>55</v>
      </c>
      <c r="M3950" s="20" t="s">
        <v>83</v>
      </c>
      <c r="N3950" s="26"/>
      <c r="O3950" s="20" t="s">
        <v>56</v>
      </c>
      <c r="P3950" t="str">
        <f t="shared" si="61"/>
        <v>INSERT INTO @DataTable (Deal, AdvanceDate, PROV, DealPurpose, RateType, BEACON, LTV, TDS, GDS, InsuranceType, PrincipalBalance, OccupancyType, AccountStatus, Closed_Date, DelinquencyBucket) VALUES (3949, '2015-08-14', 'MB', 'Purchase', 'Fixed', 745, 90, 38.94, 37.76, 'HiRatio', 284490.79, 'Owner-Occupied', 'Open', '1900-01-00', 'Current');</v>
      </c>
    </row>
    <row r="3951" spans="1:16" x14ac:dyDescent="0.35">
      <c r="A3951" s="22">
        <v>3950</v>
      </c>
      <c r="B3951" s="21">
        <v>42335</v>
      </c>
      <c r="C3951" s="22" t="s">
        <v>58</v>
      </c>
      <c r="D3951" s="22" t="s">
        <v>61</v>
      </c>
      <c r="E3951" s="22" t="s">
        <v>40</v>
      </c>
      <c r="F3951" s="22">
        <v>772</v>
      </c>
      <c r="G3951" s="22">
        <v>94.98</v>
      </c>
      <c r="H3951" s="22">
        <v>31.76</v>
      </c>
      <c r="I3951" s="22">
        <v>25.55</v>
      </c>
      <c r="J3951" s="22" t="s">
        <v>60</v>
      </c>
      <c r="K3951" s="23">
        <v>752221.8</v>
      </c>
      <c r="L3951" s="23" t="s">
        <v>55</v>
      </c>
      <c r="M3951" s="23" t="s">
        <v>83</v>
      </c>
      <c r="N3951" s="27"/>
      <c r="O3951" s="23" t="s">
        <v>56</v>
      </c>
      <c r="P3951" t="str">
        <f t="shared" si="61"/>
        <v>INSERT INTO @DataTable (Deal, AdvanceDate, PROV, DealPurpose, RateType, BEACON, LTV, TDS, GDS, InsuranceType, PrincipalBalance, OccupancyType, AccountStatus, Closed_Date, DelinquencyBucket) VALUES (3950, '2015-11-27', 'BC', 'Purchase', 'ARM', 772, 94.98, 31.76, 25.55, 'HiRatio', 752221.8, 'Owner-Occupied', 'Open', '1900-01-00', 'Current');</v>
      </c>
    </row>
    <row r="3952" spans="1:16" x14ac:dyDescent="0.35">
      <c r="A3952" s="19">
        <v>3951</v>
      </c>
      <c r="B3952" s="18">
        <v>40967</v>
      </c>
      <c r="C3952" s="19" t="s">
        <v>57</v>
      </c>
      <c r="D3952" s="19" t="s">
        <v>52</v>
      </c>
      <c r="E3952" s="19" t="s">
        <v>53</v>
      </c>
      <c r="F3952" s="19">
        <v>705</v>
      </c>
      <c r="G3952" s="19">
        <v>85</v>
      </c>
      <c r="H3952" s="19">
        <v>39.6</v>
      </c>
      <c r="I3952" s="19">
        <v>20.65</v>
      </c>
      <c r="J3952" s="19" t="s">
        <v>60</v>
      </c>
      <c r="K3952" s="20">
        <v>0</v>
      </c>
      <c r="L3952" s="20" t="s">
        <v>55</v>
      </c>
      <c r="M3952" s="20" t="s">
        <v>84</v>
      </c>
      <c r="N3952" s="26">
        <v>41610</v>
      </c>
      <c r="O3952" s="20" t="s">
        <v>56</v>
      </c>
      <c r="P3952" t="str">
        <f t="shared" si="61"/>
        <v>INSERT INTO @DataTable (Deal, AdvanceDate, PROV, DealPurpose, RateType, BEACON, LTV, TDS, GDS, InsuranceType, PrincipalBalance, OccupancyType, AccountStatus, Closed_Date, DelinquencyBucket) VALUES (3951, '2012-02-28', 'ON', 'Refinance External', 'Fixed', 705, 85, 39.6, 20.65, 'HiRatio', 0, 'Owner-Occupied', 'Closed', '2013-12-02', 'Current');</v>
      </c>
    </row>
    <row r="3953" spans="1:16" x14ac:dyDescent="0.35">
      <c r="A3953" s="22">
        <v>3952</v>
      </c>
      <c r="B3953" s="21">
        <v>42125</v>
      </c>
      <c r="C3953" s="22" t="s">
        <v>58</v>
      </c>
      <c r="D3953" s="22" t="s">
        <v>52</v>
      </c>
      <c r="E3953" s="22" t="s">
        <v>40</v>
      </c>
      <c r="F3953" s="22">
        <v>745</v>
      </c>
      <c r="G3953" s="22">
        <v>64.989999999999995</v>
      </c>
      <c r="H3953" s="22">
        <v>25.81</v>
      </c>
      <c r="I3953" s="22">
        <v>25.55</v>
      </c>
      <c r="J3953" s="22" t="s">
        <v>54</v>
      </c>
      <c r="K3953" s="23">
        <v>742237.44</v>
      </c>
      <c r="L3953" s="23" t="s">
        <v>55</v>
      </c>
      <c r="M3953" s="23" t="s">
        <v>83</v>
      </c>
      <c r="N3953" s="27"/>
      <c r="O3953" s="23" t="s">
        <v>56</v>
      </c>
      <c r="P3953" t="str">
        <f t="shared" si="61"/>
        <v>INSERT INTO @DataTable (Deal, AdvanceDate, PROV, DealPurpose, RateType, BEACON, LTV, TDS, GDS, InsuranceType, PrincipalBalance, OccupancyType, AccountStatus, Closed_Date, DelinquencyBucket) VALUES (3952, '2015-05-01', 'BC', 'Refinance External', 'ARM', 745, 64.99, 25.81, 25.55, 'Conv', 742237.44, 'Owner-Occupied', 'Open', '1900-01-00', 'Current');</v>
      </c>
    </row>
    <row r="3954" spans="1:16" x14ac:dyDescent="0.35">
      <c r="A3954" s="19">
        <v>3953</v>
      </c>
      <c r="B3954" s="18">
        <v>42124</v>
      </c>
      <c r="C3954" s="19" t="s">
        <v>57</v>
      </c>
      <c r="D3954" s="19" t="s">
        <v>52</v>
      </c>
      <c r="E3954" s="19" t="s">
        <v>40</v>
      </c>
      <c r="F3954" s="19">
        <v>746</v>
      </c>
      <c r="G3954" s="19">
        <v>70.91</v>
      </c>
      <c r="H3954" s="19">
        <v>26.79</v>
      </c>
      <c r="I3954" s="19">
        <v>15.49</v>
      </c>
      <c r="J3954" s="19" t="s">
        <v>54</v>
      </c>
      <c r="K3954" s="20">
        <v>365724.56</v>
      </c>
      <c r="L3954" s="20" t="s">
        <v>55</v>
      </c>
      <c r="M3954" s="20" t="s">
        <v>83</v>
      </c>
      <c r="N3954" s="26"/>
      <c r="O3954" s="20" t="s">
        <v>56</v>
      </c>
      <c r="P3954" t="str">
        <f t="shared" si="61"/>
        <v>INSERT INTO @DataTable (Deal, AdvanceDate, PROV, DealPurpose, RateType, BEACON, LTV, TDS, GDS, InsuranceType, PrincipalBalance, OccupancyType, AccountStatus, Closed_Date, DelinquencyBucket) VALUES (3953, '2015-04-30', 'ON', 'Refinance External', 'ARM', 746, 70.91, 26.79, 15.49, 'Conv', 365724.56, 'Owner-Occupied', 'Open', '1900-01-00', 'Current');</v>
      </c>
    </row>
    <row r="3955" spans="1:16" x14ac:dyDescent="0.35">
      <c r="A3955" s="22">
        <v>3954</v>
      </c>
      <c r="B3955" s="21">
        <v>42310</v>
      </c>
      <c r="C3955" s="22" t="s">
        <v>51</v>
      </c>
      <c r="D3955" s="22" t="s">
        <v>61</v>
      </c>
      <c r="E3955" s="22" t="s">
        <v>40</v>
      </c>
      <c r="F3955" s="22">
        <v>0</v>
      </c>
      <c r="G3955" s="22">
        <v>80</v>
      </c>
      <c r="H3955" s="22">
        <v>10.44</v>
      </c>
      <c r="I3955" s="22">
        <v>2.2799999999999998</v>
      </c>
      <c r="J3955" s="22" t="s">
        <v>54</v>
      </c>
      <c r="K3955" s="23">
        <v>318990.25</v>
      </c>
      <c r="L3955" s="23" t="s">
        <v>62</v>
      </c>
      <c r="M3955" s="23" t="s">
        <v>83</v>
      </c>
      <c r="N3955" s="27"/>
      <c r="O3955" s="23" t="s">
        <v>56</v>
      </c>
      <c r="P3955" t="str">
        <f t="shared" si="61"/>
        <v>INSERT INTO @DataTable (Deal, AdvanceDate, PROV, DealPurpose, RateType, BEACON, LTV, TDS, GDS, InsuranceType, PrincipalBalance, OccupancyType, AccountStatus, Closed_Date, DelinquencyBucket) VALUES (3954, '2015-11-02', 'AB', 'Purchase', 'ARM', 0, 80, 10.44, 2.28, 'Conv', 318990.25, 'Rental', 'Open', '1900-01-00', 'Current');</v>
      </c>
    </row>
    <row r="3956" spans="1:16" x14ac:dyDescent="0.35">
      <c r="A3956" s="19">
        <v>3955</v>
      </c>
      <c r="B3956" s="18">
        <v>41936</v>
      </c>
      <c r="C3956" s="19" t="s">
        <v>57</v>
      </c>
      <c r="D3956" s="19" t="s">
        <v>52</v>
      </c>
      <c r="E3956" s="19" t="s">
        <v>53</v>
      </c>
      <c r="F3956" s="19">
        <v>700</v>
      </c>
      <c r="G3956" s="19">
        <v>80</v>
      </c>
      <c r="H3956" s="19">
        <v>43.95</v>
      </c>
      <c r="I3956" s="19">
        <v>25.04</v>
      </c>
      <c r="J3956" s="19" t="s">
        <v>54</v>
      </c>
      <c r="K3956" s="20">
        <v>0</v>
      </c>
      <c r="L3956" s="20" t="s">
        <v>55</v>
      </c>
      <c r="M3956" s="20" t="s">
        <v>84</v>
      </c>
      <c r="N3956" s="26">
        <v>42548</v>
      </c>
      <c r="O3956" s="20" t="s">
        <v>56</v>
      </c>
      <c r="P3956" t="str">
        <f t="shared" si="61"/>
        <v>INSERT INTO @DataTable (Deal, AdvanceDate, PROV, DealPurpose, RateType, BEACON, LTV, TDS, GDS, InsuranceType, PrincipalBalance, OccupancyType, AccountStatus, Closed_Date, DelinquencyBucket) VALUES (3955, '2014-10-24', 'ON', 'Refinance External', 'Fixed', 700, 80, 43.95, 25.04, 'Conv', 0, 'Owner-Occupied', 'Closed', '2016-06-27', 'Current');</v>
      </c>
    </row>
    <row r="3957" spans="1:16" x14ac:dyDescent="0.35">
      <c r="A3957" s="22">
        <v>3956</v>
      </c>
      <c r="B3957" s="21">
        <v>42334</v>
      </c>
      <c r="C3957" s="22" t="s">
        <v>57</v>
      </c>
      <c r="D3957" s="22" t="s">
        <v>61</v>
      </c>
      <c r="E3957" s="22" t="s">
        <v>53</v>
      </c>
      <c r="F3957" s="22">
        <v>794</v>
      </c>
      <c r="G3957" s="22">
        <v>90</v>
      </c>
      <c r="H3957" s="22">
        <v>40.94</v>
      </c>
      <c r="I3957" s="22">
        <v>36.32</v>
      </c>
      <c r="J3957" s="22" t="s">
        <v>60</v>
      </c>
      <c r="K3957" s="23">
        <v>501119.87</v>
      </c>
      <c r="L3957" s="23" t="s">
        <v>55</v>
      </c>
      <c r="M3957" s="23" t="s">
        <v>83</v>
      </c>
      <c r="N3957" s="27"/>
      <c r="O3957" s="23" t="s">
        <v>56</v>
      </c>
      <c r="P3957" t="str">
        <f t="shared" si="61"/>
        <v>INSERT INTO @DataTable (Deal, AdvanceDate, PROV, DealPurpose, RateType, BEACON, LTV, TDS, GDS, InsuranceType, PrincipalBalance, OccupancyType, AccountStatus, Closed_Date, DelinquencyBucket) VALUES (3956, '2015-11-26', 'ON', 'Purchase', 'Fixed', 794, 90, 40.94, 36.32, 'HiRatio', 501119.87, 'Owner-Occupied', 'Open', '1900-01-00', 'Current');</v>
      </c>
    </row>
    <row r="3958" spans="1:16" x14ac:dyDescent="0.35">
      <c r="A3958" s="19">
        <v>3957</v>
      </c>
      <c r="B3958" s="18">
        <v>42656</v>
      </c>
      <c r="C3958" s="19" t="s">
        <v>57</v>
      </c>
      <c r="D3958" s="19" t="s">
        <v>52</v>
      </c>
      <c r="E3958" s="19" t="s">
        <v>53</v>
      </c>
      <c r="F3958" s="19">
        <v>846</v>
      </c>
      <c r="G3958" s="19">
        <v>32.68</v>
      </c>
      <c r="H3958" s="19">
        <v>28.88</v>
      </c>
      <c r="I3958" s="19">
        <v>17.82</v>
      </c>
      <c r="J3958" s="19" t="s">
        <v>54</v>
      </c>
      <c r="K3958" s="20">
        <v>99274.03</v>
      </c>
      <c r="L3958" s="20" t="s">
        <v>55</v>
      </c>
      <c r="M3958" s="20" t="s">
        <v>83</v>
      </c>
      <c r="N3958" s="26"/>
      <c r="O3958" s="20" t="s">
        <v>56</v>
      </c>
      <c r="P3958" t="str">
        <f t="shared" si="61"/>
        <v>INSERT INTO @DataTable (Deal, AdvanceDate, PROV, DealPurpose, RateType, BEACON, LTV, TDS, GDS, InsuranceType, PrincipalBalance, OccupancyType, AccountStatus, Closed_Date, DelinquencyBucket) VALUES (3957, '2016-10-13', 'ON', 'Refinance External', 'Fixed', 846, 32.68, 28.88, 17.82, 'Conv', 99274.03, 'Owner-Occupied', 'Open', '1900-01-00', 'Current');</v>
      </c>
    </row>
    <row r="3959" spans="1:16" x14ac:dyDescent="0.35">
      <c r="A3959" s="22">
        <v>3958</v>
      </c>
      <c r="B3959" s="21">
        <v>41975</v>
      </c>
      <c r="C3959" s="22" t="s">
        <v>57</v>
      </c>
      <c r="D3959" s="22" t="s">
        <v>52</v>
      </c>
      <c r="E3959" s="22" t="s">
        <v>40</v>
      </c>
      <c r="F3959" s="22">
        <v>714</v>
      </c>
      <c r="G3959" s="22">
        <v>71.260000000000005</v>
      </c>
      <c r="H3959" s="22">
        <v>20.14</v>
      </c>
      <c r="I3959" s="22">
        <v>17.96</v>
      </c>
      <c r="J3959" s="22" t="s">
        <v>54</v>
      </c>
      <c r="K3959" s="23">
        <v>0</v>
      </c>
      <c r="L3959" s="23" t="s">
        <v>55</v>
      </c>
      <c r="M3959" s="23" t="s">
        <v>84</v>
      </c>
      <c r="N3959" s="27">
        <v>42713</v>
      </c>
      <c r="O3959" s="23" t="s">
        <v>56</v>
      </c>
      <c r="P3959" t="str">
        <f t="shared" si="61"/>
        <v>INSERT INTO @DataTable (Deal, AdvanceDate, PROV, DealPurpose, RateType, BEACON, LTV, TDS, GDS, InsuranceType, PrincipalBalance, OccupancyType, AccountStatus, Closed_Date, DelinquencyBucket) VALUES (3958, '2014-12-02', 'ON', 'Refinance External', 'ARM', 714, 71.26, 20.14, 17.96, 'Conv', 0, 'Owner-Occupied', 'Closed', '2016-12-09', 'Current');</v>
      </c>
    </row>
    <row r="3960" spans="1:16" x14ac:dyDescent="0.35">
      <c r="A3960" s="19">
        <v>3959</v>
      </c>
      <c r="B3960" s="18">
        <v>42163</v>
      </c>
      <c r="C3960" s="19" t="s">
        <v>57</v>
      </c>
      <c r="D3960" s="19" t="s">
        <v>61</v>
      </c>
      <c r="E3960" s="19" t="s">
        <v>53</v>
      </c>
      <c r="F3960" s="19">
        <v>721</v>
      </c>
      <c r="G3960" s="19">
        <v>80</v>
      </c>
      <c r="H3960" s="19">
        <v>40.24</v>
      </c>
      <c r="I3960" s="19">
        <v>15.9</v>
      </c>
      <c r="J3960" s="19" t="s">
        <v>54</v>
      </c>
      <c r="K3960" s="20">
        <v>214846.07999999999</v>
      </c>
      <c r="L3960" s="20" t="s">
        <v>62</v>
      </c>
      <c r="M3960" s="20" t="s">
        <v>83</v>
      </c>
      <c r="N3960" s="26"/>
      <c r="O3960" s="20" t="s">
        <v>56</v>
      </c>
      <c r="P3960" t="str">
        <f t="shared" si="61"/>
        <v>INSERT INTO @DataTable (Deal, AdvanceDate, PROV, DealPurpose, RateType, BEACON, LTV, TDS, GDS, InsuranceType, PrincipalBalance, OccupancyType, AccountStatus, Closed_Date, DelinquencyBucket) VALUES (3959, '2015-06-08', 'ON', 'Purchase', 'Fixed', 721, 80, 40.24, 15.9, 'Conv', 214846.08, 'Rental', 'Open', '1900-01-00', 'Current');</v>
      </c>
    </row>
    <row r="3961" spans="1:16" x14ac:dyDescent="0.35">
      <c r="A3961" s="22">
        <v>3960</v>
      </c>
      <c r="B3961" s="21">
        <v>42663</v>
      </c>
      <c r="C3961" s="22" t="s">
        <v>57</v>
      </c>
      <c r="D3961" s="22" t="s">
        <v>61</v>
      </c>
      <c r="E3961" s="22" t="s">
        <v>53</v>
      </c>
      <c r="F3961" s="22">
        <v>779</v>
      </c>
      <c r="G3961" s="22">
        <v>90</v>
      </c>
      <c r="H3961" s="22">
        <v>34.36</v>
      </c>
      <c r="I3961" s="22">
        <v>28.6</v>
      </c>
      <c r="J3961" s="22" t="s">
        <v>60</v>
      </c>
      <c r="K3961" s="23">
        <v>300822.61</v>
      </c>
      <c r="L3961" s="23" t="s">
        <v>55</v>
      </c>
      <c r="M3961" s="23" t="s">
        <v>83</v>
      </c>
      <c r="N3961" s="27"/>
      <c r="O3961" s="23" t="s">
        <v>56</v>
      </c>
      <c r="P3961" t="str">
        <f t="shared" si="61"/>
        <v>INSERT INTO @DataTable (Deal, AdvanceDate, PROV, DealPurpose, RateType, BEACON, LTV, TDS, GDS, InsuranceType, PrincipalBalance, OccupancyType, AccountStatus, Closed_Date, DelinquencyBucket) VALUES (3960, '2016-10-20', 'ON', 'Purchase', 'Fixed', 779, 90, 34.36, 28.6, 'HiRatio', 300822.61, 'Owner-Occupied', 'Open', '1900-01-00', 'Current');</v>
      </c>
    </row>
    <row r="3962" spans="1:16" x14ac:dyDescent="0.35">
      <c r="A3962" s="19">
        <v>3961</v>
      </c>
      <c r="B3962" s="18">
        <v>41558</v>
      </c>
      <c r="C3962" s="19" t="s">
        <v>51</v>
      </c>
      <c r="D3962" s="19" t="s">
        <v>61</v>
      </c>
      <c r="E3962" s="19" t="s">
        <v>53</v>
      </c>
      <c r="F3962" s="19">
        <v>719</v>
      </c>
      <c r="G3962" s="19">
        <v>90</v>
      </c>
      <c r="H3962" s="19">
        <v>42.87</v>
      </c>
      <c r="I3962" s="19">
        <v>34.729999999999997</v>
      </c>
      <c r="J3962" s="19" t="s">
        <v>60</v>
      </c>
      <c r="K3962" s="20">
        <v>469256.59</v>
      </c>
      <c r="L3962" s="20" t="s">
        <v>55</v>
      </c>
      <c r="M3962" s="20" t="s">
        <v>83</v>
      </c>
      <c r="N3962" s="26"/>
      <c r="O3962" s="20" t="s">
        <v>56</v>
      </c>
      <c r="P3962" t="str">
        <f t="shared" si="61"/>
        <v>INSERT INTO @DataTable (Deal, AdvanceDate, PROV, DealPurpose, RateType, BEACON, LTV, TDS, GDS, InsuranceType, PrincipalBalance, OccupancyType, AccountStatus, Closed_Date, DelinquencyBucket) VALUES (3961, '2013-10-11', 'AB', 'Purchase', 'Fixed', 719, 90, 42.87, 34.73, 'HiRatio', 469256.59, 'Owner-Occupied', 'Open', '1900-01-00', 'Current');</v>
      </c>
    </row>
    <row r="3963" spans="1:16" x14ac:dyDescent="0.35">
      <c r="A3963" s="22">
        <v>3962</v>
      </c>
      <c r="B3963" s="21">
        <v>42047</v>
      </c>
      <c r="C3963" s="22" t="s">
        <v>51</v>
      </c>
      <c r="D3963" s="22" t="s">
        <v>61</v>
      </c>
      <c r="E3963" s="22" t="s">
        <v>53</v>
      </c>
      <c r="F3963" s="22">
        <v>774</v>
      </c>
      <c r="G3963" s="22">
        <v>80</v>
      </c>
      <c r="H3963" s="22">
        <v>22.61</v>
      </c>
      <c r="I3963" s="22">
        <v>22.35</v>
      </c>
      <c r="J3963" s="22" t="s">
        <v>54</v>
      </c>
      <c r="K3963" s="23">
        <v>340551.9</v>
      </c>
      <c r="L3963" s="23" t="s">
        <v>55</v>
      </c>
      <c r="M3963" s="23" t="s">
        <v>83</v>
      </c>
      <c r="N3963" s="27"/>
      <c r="O3963" s="23" t="s">
        <v>56</v>
      </c>
      <c r="P3963" t="str">
        <f t="shared" si="61"/>
        <v>INSERT INTO @DataTable (Deal, AdvanceDate, PROV, DealPurpose, RateType, BEACON, LTV, TDS, GDS, InsuranceType, PrincipalBalance, OccupancyType, AccountStatus, Closed_Date, DelinquencyBucket) VALUES (3962, '2015-02-12', 'AB', 'Purchase', 'Fixed', 774, 80, 22.61, 22.35, 'Conv', 340551.9, 'Owner-Occupied', 'Open', '1900-01-00', 'Current');</v>
      </c>
    </row>
    <row r="3964" spans="1:16" x14ac:dyDescent="0.35">
      <c r="A3964" s="19">
        <v>3963</v>
      </c>
      <c r="B3964" s="18">
        <v>42041</v>
      </c>
      <c r="C3964" s="19" t="s">
        <v>81</v>
      </c>
      <c r="D3964" s="19" t="s">
        <v>61</v>
      </c>
      <c r="E3964" s="19" t="s">
        <v>53</v>
      </c>
      <c r="F3964" s="19">
        <v>622</v>
      </c>
      <c r="G3964" s="19">
        <v>95</v>
      </c>
      <c r="H3964" s="19">
        <v>37.880000000000003</v>
      </c>
      <c r="I3964" s="19">
        <v>31.4</v>
      </c>
      <c r="J3964" s="19" t="s">
        <v>60</v>
      </c>
      <c r="K3964" s="20">
        <v>210520.18</v>
      </c>
      <c r="L3964" s="20" t="s">
        <v>55</v>
      </c>
      <c r="M3964" s="20" t="s">
        <v>83</v>
      </c>
      <c r="N3964" s="26"/>
      <c r="O3964" s="20" t="s">
        <v>56</v>
      </c>
      <c r="P3964" t="str">
        <f t="shared" si="61"/>
        <v>INSERT INTO @DataTable (Deal, AdvanceDate, PROV, DealPurpose, RateType, BEACON, LTV, TDS, GDS, InsuranceType, PrincipalBalance, OccupancyType, AccountStatus, Closed_Date, DelinquencyBucket) VALUES (3963, '2015-02-06', 'PE', 'Purchase', 'Fixed', 622, 95, 37.88, 31.4, 'HiRatio', 210520.18, 'Owner-Occupied', 'Open', '1900-01-00', 'Current');</v>
      </c>
    </row>
    <row r="3965" spans="1:16" x14ac:dyDescent="0.35">
      <c r="A3965" s="22">
        <v>3964</v>
      </c>
      <c r="B3965" s="21">
        <v>42111</v>
      </c>
      <c r="C3965" s="22" t="s">
        <v>57</v>
      </c>
      <c r="D3965" s="22" t="s">
        <v>59</v>
      </c>
      <c r="E3965" s="22" t="s">
        <v>40</v>
      </c>
      <c r="F3965" s="22">
        <v>805</v>
      </c>
      <c r="G3965" s="22">
        <v>44.21</v>
      </c>
      <c r="H3965" s="22">
        <v>35.58</v>
      </c>
      <c r="I3965" s="22">
        <v>27.39</v>
      </c>
      <c r="J3965" s="22" t="s">
        <v>54</v>
      </c>
      <c r="K3965" s="23">
        <v>149832.1</v>
      </c>
      <c r="L3965" s="23" t="s">
        <v>55</v>
      </c>
      <c r="M3965" s="23" t="s">
        <v>83</v>
      </c>
      <c r="N3965" s="27"/>
      <c r="O3965" s="23" t="s">
        <v>56</v>
      </c>
      <c r="P3965" t="str">
        <f t="shared" si="61"/>
        <v>INSERT INTO @DataTable (Deal, AdvanceDate, PROV, DealPurpose, RateType, BEACON, LTV, TDS, GDS, InsuranceType, PrincipalBalance, OccupancyType, AccountStatus, Closed_Date, DelinquencyBucket) VALUES (3964, '2015-04-17', 'ON', 'Transfer', 'ARM', 805, 44.21, 35.58, 27.39, 'Conv', 149832.1, 'Owner-Occupied', 'Open', '1900-01-00', 'Current');</v>
      </c>
    </row>
    <row r="3966" spans="1:16" x14ac:dyDescent="0.35">
      <c r="A3966" s="19">
        <v>3965</v>
      </c>
      <c r="B3966" s="18">
        <v>42215</v>
      </c>
      <c r="C3966" s="19" t="s">
        <v>70</v>
      </c>
      <c r="D3966" s="19" t="s">
        <v>59</v>
      </c>
      <c r="E3966" s="19" t="s">
        <v>40</v>
      </c>
      <c r="F3966" s="19">
        <v>753</v>
      </c>
      <c r="G3966" s="19">
        <v>85.63</v>
      </c>
      <c r="H3966" s="19">
        <v>35.26</v>
      </c>
      <c r="I3966" s="19">
        <v>22.12</v>
      </c>
      <c r="J3966" s="19" t="s">
        <v>60</v>
      </c>
      <c r="K3966" s="20">
        <v>315373.96000000002</v>
      </c>
      <c r="L3966" s="20" t="s">
        <v>55</v>
      </c>
      <c r="M3966" s="20" t="s">
        <v>83</v>
      </c>
      <c r="N3966" s="26"/>
      <c r="O3966" s="20" t="s">
        <v>56</v>
      </c>
      <c r="P3966" t="str">
        <f t="shared" si="61"/>
        <v>INSERT INTO @DataTable (Deal, AdvanceDate, PROV, DealPurpose, RateType, BEACON, LTV, TDS, GDS, InsuranceType, PrincipalBalance, OccupancyType, AccountStatus, Closed_Date, DelinquencyBucket) VALUES (3965, '2015-07-30', 'NB', 'Transfer', 'ARM', 753, 85.63, 35.26, 22.12, 'HiRatio', 315373.96, 'Owner-Occupied', 'Open', '1900-01-00', 'Current');</v>
      </c>
    </row>
    <row r="3967" spans="1:16" x14ac:dyDescent="0.35">
      <c r="A3967" s="22">
        <v>3966</v>
      </c>
      <c r="B3967" s="21">
        <v>41774</v>
      </c>
      <c r="C3967" s="22" t="s">
        <v>51</v>
      </c>
      <c r="D3967" s="22" t="s">
        <v>61</v>
      </c>
      <c r="E3967" s="22" t="s">
        <v>53</v>
      </c>
      <c r="F3967" s="22">
        <v>826</v>
      </c>
      <c r="G3967" s="22">
        <v>95</v>
      </c>
      <c r="H3967" s="22">
        <v>39.409999999999997</v>
      </c>
      <c r="I3967" s="22">
        <v>30.68</v>
      </c>
      <c r="J3967" s="22" t="s">
        <v>60</v>
      </c>
      <c r="K3967" s="23">
        <v>225119.26</v>
      </c>
      <c r="L3967" s="23" t="s">
        <v>66</v>
      </c>
      <c r="M3967" s="23" t="s">
        <v>83</v>
      </c>
      <c r="N3967" s="27"/>
      <c r="O3967" s="23" t="s">
        <v>56</v>
      </c>
      <c r="P3967" t="str">
        <f t="shared" si="61"/>
        <v>INSERT INTO @DataTable (Deal, AdvanceDate, PROV, DealPurpose, RateType, BEACON, LTV, TDS, GDS, InsuranceType, PrincipalBalance, OccupancyType, AccountStatus, Closed_Date, DelinquencyBucket) VALUES (3966, '2014-05-15', 'AB', 'Purchase', 'Fixed', 826, 95, 39.41, 30.68, 'HiRatio', 225119.26, 'Second Home', 'Open', '1900-01-00', 'Current');</v>
      </c>
    </row>
    <row r="3968" spans="1:16" x14ac:dyDescent="0.35">
      <c r="A3968" s="19">
        <v>3967</v>
      </c>
      <c r="B3968" s="18">
        <v>41988</v>
      </c>
      <c r="C3968" s="19" t="s">
        <v>51</v>
      </c>
      <c r="D3968" s="19" t="s">
        <v>52</v>
      </c>
      <c r="E3968" s="19" t="s">
        <v>53</v>
      </c>
      <c r="F3968" s="19">
        <v>796</v>
      </c>
      <c r="G3968" s="19">
        <v>71.25</v>
      </c>
      <c r="H3968" s="19">
        <v>36.33</v>
      </c>
      <c r="I3968" s="19">
        <v>35.630000000000003</v>
      </c>
      <c r="J3968" s="19" t="s">
        <v>54</v>
      </c>
      <c r="K3968" s="20">
        <v>381820.32</v>
      </c>
      <c r="L3968" s="20" t="s">
        <v>55</v>
      </c>
      <c r="M3968" s="20" t="s">
        <v>83</v>
      </c>
      <c r="N3968" s="26"/>
      <c r="O3968" s="20" t="s">
        <v>56</v>
      </c>
      <c r="P3968" t="str">
        <f t="shared" si="61"/>
        <v>INSERT INTO @DataTable (Deal, AdvanceDate, PROV, DealPurpose, RateType, BEACON, LTV, TDS, GDS, InsuranceType, PrincipalBalance, OccupancyType, AccountStatus, Closed_Date, DelinquencyBucket) VALUES (3967, '2014-12-15', 'AB', 'Refinance External', 'Fixed', 796, 71.25, 36.33, 35.63, 'Conv', 381820.32, 'Owner-Occupied', 'Open', '1900-01-00', 'Current');</v>
      </c>
    </row>
    <row r="3969" spans="1:16" x14ac:dyDescent="0.35">
      <c r="A3969" s="22">
        <v>3968</v>
      </c>
      <c r="B3969" s="21">
        <v>42086</v>
      </c>
      <c r="C3969" s="22" t="s">
        <v>58</v>
      </c>
      <c r="D3969" s="22" t="s">
        <v>59</v>
      </c>
      <c r="E3969" s="22" t="s">
        <v>40</v>
      </c>
      <c r="F3969" s="22">
        <v>792</v>
      </c>
      <c r="G3969" s="22">
        <v>84.1</v>
      </c>
      <c r="H3969" s="22">
        <v>25.9</v>
      </c>
      <c r="I3969" s="22">
        <v>24.88</v>
      </c>
      <c r="J3969" s="22" t="s">
        <v>60</v>
      </c>
      <c r="K3969" s="23">
        <v>235567.53</v>
      </c>
      <c r="L3969" s="23" t="s">
        <v>55</v>
      </c>
      <c r="M3969" s="23" t="s">
        <v>83</v>
      </c>
      <c r="N3969" s="27"/>
      <c r="O3969" s="23" t="s">
        <v>56</v>
      </c>
      <c r="P3969" t="str">
        <f t="shared" si="61"/>
        <v>INSERT INTO @DataTable (Deal, AdvanceDate, PROV, DealPurpose, RateType, BEACON, LTV, TDS, GDS, InsuranceType, PrincipalBalance, OccupancyType, AccountStatus, Closed_Date, DelinquencyBucket) VALUES (3968, '2015-03-23', 'BC', 'Transfer', 'ARM', 792, 84.1, 25.9, 24.88, 'HiRatio', 235567.53, 'Owner-Occupied', 'Open', '1900-01-00', 'Current');</v>
      </c>
    </row>
    <row r="3970" spans="1:16" x14ac:dyDescent="0.35">
      <c r="A3970" s="19">
        <v>3969</v>
      </c>
      <c r="B3970" s="18">
        <v>41432</v>
      </c>
      <c r="C3970" s="19" t="s">
        <v>57</v>
      </c>
      <c r="D3970" s="19" t="s">
        <v>64</v>
      </c>
      <c r="E3970" s="19" t="s">
        <v>53</v>
      </c>
      <c r="F3970" s="19">
        <v>764</v>
      </c>
      <c r="G3970" s="19">
        <v>95</v>
      </c>
      <c r="H3970" s="19">
        <v>38.72</v>
      </c>
      <c r="I3970" s="19">
        <v>38.72</v>
      </c>
      <c r="J3970" s="19" t="s">
        <v>60</v>
      </c>
      <c r="K3970" s="20">
        <v>179763.97</v>
      </c>
      <c r="L3970" s="20" t="s">
        <v>55</v>
      </c>
      <c r="M3970" s="20" t="s">
        <v>83</v>
      </c>
      <c r="N3970" s="26"/>
      <c r="O3970" s="20" t="s">
        <v>56</v>
      </c>
      <c r="P3970" t="str">
        <f t="shared" si="61"/>
        <v>INSERT INTO @DataTable (Deal, AdvanceDate, PROV, DealPurpose, RateType, BEACON, LTV, TDS, GDS, InsuranceType, PrincipalBalance, OccupancyType, AccountStatus, Closed_Date, DelinquencyBucket) VALUES (3969, '2013-06-07', 'ON', 'Purchase with Improvements', 'Fixed', 764, 95, 38.72, 38.72, 'HiRatio', 179763.97, 'Owner-Occupied', 'Open', '1900-01-00', 'Current');</v>
      </c>
    </row>
    <row r="3971" spans="1:16" x14ac:dyDescent="0.35">
      <c r="A3971" s="22">
        <v>3970</v>
      </c>
      <c r="B3971" s="21">
        <v>42461</v>
      </c>
      <c r="C3971" s="22" t="s">
        <v>51</v>
      </c>
      <c r="D3971" s="22" t="s">
        <v>61</v>
      </c>
      <c r="E3971" s="22" t="s">
        <v>53</v>
      </c>
      <c r="F3971" s="22">
        <v>712</v>
      </c>
      <c r="G3971" s="22">
        <v>95</v>
      </c>
      <c r="H3971" s="22">
        <v>41.8</v>
      </c>
      <c r="I3971" s="22">
        <v>37.67</v>
      </c>
      <c r="J3971" s="22" t="s">
        <v>60</v>
      </c>
      <c r="K3971" s="23">
        <v>260120.38</v>
      </c>
      <c r="L3971" s="23" t="s">
        <v>55</v>
      </c>
      <c r="M3971" s="23" t="s">
        <v>83</v>
      </c>
      <c r="N3971" s="27"/>
      <c r="O3971" s="23" t="s">
        <v>56</v>
      </c>
      <c r="P3971" t="str">
        <f t="shared" ref="P3971:P4034" si="62">"INSERT INTO @DataTable (Deal, AdvanceDate, PROV, DealPurpose, RateType, BEACON, LTV, TDS, GDS, InsuranceType, PrincipalBalance, OccupancyType, AccountStatus, Closed_Date, DelinquencyBucket) VALUES (" &amp; A3971 &amp; ", " &amp; "'" &amp; TEXT(B3971, "yyyy-mm-dd") &amp; "', '" &amp; C3971 &amp; "', '" &amp; D3971 &amp; "', '" &amp; E3971 &amp; "', " &amp; F3971 &amp; ", " &amp; G3971 &amp; ", " &amp; H3971 &amp; ", " &amp; I3971 &amp; ", '" &amp; J3971 &amp; "', " &amp; K3971 &amp; ", '" &amp; L3971 &amp; "', '" &amp; M3971 &amp; "', '" &amp;TEXT(N3971, "yyyy-mm-dd") &amp; "', '" &amp; O3971 &amp; "');"</f>
        <v>INSERT INTO @DataTable (Deal, AdvanceDate, PROV, DealPurpose, RateType, BEACON, LTV, TDS, GDS, InsuranceType, PrincipalBalance, OccupancyType, AccountStatus, Closed_Date, DelinquencyBucket) VALUES (3970, '2016-04-01', 'AB', 'Purchase', 'Fixed', 712, 95, 41.8, 37.67, 'HiRatio', 260120.38, 'Owner-Occupied', 'Open', '1900-01-00', 'Current');</v>
      </c>
    </row>
    <row r="3972" spans="1:16" x14ac:dyDescent="0.35">
      <c r="A3972" s="19">
        <v>3971</v>
      </c>
      <c r="B3972" s="18">
        <v>42397</v>
      </c>
      <c r="C3972" s="19" t="s">
        <v>57</v>
      </c>
      <c r="D3972" s="19" t="s">
        <v>61</v>
      </c>
      <c r="E3972" s="19" t="s">
        <v>40</v>
      </c>
      <c r="F3972" s="19">
        <v>820</v>
      </c>
      <c r="G3972" s="19">
        <v>78.45</v>
      </c>
      <c r="H3972" s="19">
        <v>25.38</v>
      </c>
      <c r="I3972" s="19">
        <v>24.12</v>
      </c>
      <c r="J3972" s="19" t="s">
        <v>54</v>
      </c>
      <c r="K3972" s="20">
        <v>697335.84</v>
      </c>
      <c r="L3972" s="20" t="s">
        <v>55</v>
      </c>
      <c r="M3972" s="20" t="s">
        <v>83</v>
      </c>
      <c r="N3972" s="26"/>
      <c r="O3972" s="20" t="s">
        <v>56</v>
      </c>
      <c r="P3972" t="str">
        <f t="shared" si="62"/>
        <v>INSERT INTO @DataTable (Deal, AdvanceDate, PROV, DealPurpose, RateType, BEACON, LTV, TDS, GDS, InsuranceType, PrincipalBalance, OccupancyType, AccountStatus, Closed_Date, DelinquencyBucket) VALUES (3971, '2016-01-28', 'ON', 'Purchase', 'ARM', 820, 78.45, 25.38, 24.12, 'Conv', 697335.84, 'Owner-Occupied', 'Open', '1900-01-00', 'Current');</v>
      </c>
    </row>
    <row r="3973" spans="1:16" x14ac:dyDescent="0.35">
      <c r="A3973" s="22">
        <v>3972</v>
      </c>
      <c r="B3973" s="21">
        <v>42032</v>
      </c>
      <c r="C3973" s="22" t="s">
        <v>51</v>
      </c>
      <c r="D3973" s="22" t="s">
        <v>61</v>
      </c>
      <c r="E3973" s="22" t="s">
        <v>53</v>
      </c>
      <c r="F3973" s="22">
        <v>792</v>
      </c>
      <c r="G3973" s="22">
        <v>89.46</v>
      </c>
      <c r="H3973" s="22">
        <v>39.11</v>
      </c>
      <c r="I3973" s="22">
        <v>38.770000000000003</v>
      </c>
      <c r="J3973" s="22" t="s">
        <v>60</v>
      </c>
      <c r="K3973" s="23">
        <v>352979.85</v>
      </c>
      <c r="L3973" s="23" t="s">
        <v>55</v>
      </c>
      <c r="M3973" s="23" t="s">
        <v>83</v>
      </c>
      <c r="N3973" s="27"/>
      <c r="O3973" s="23" t="s">
        <v>56</v>
      </c>
      <c r="P3973" t="str">
        <f t="shared" si="62"/>
        <v>INSERT INTO @DataTable (Deal, AdvanceDate, PROV, DealPurpose, RateType, BEACON, LTV, TDS, GDS, InsuranceType, PrincipalBalance, OccupancyType, AccountStatus, Closed_Date, DelinquencyBucket) VALUES (3972, '2015-01-28', 'AB', 'Purchase', 'Fixed', 792, 89.46, 39.11, 38.77, 'HiRatio', 352979.85, 'Owner-Occupied', 'Open', '1900-01-00', 'Current');</v>
      </c>
    </row>
    <row r="3974" spans="1:16" x14ac:dyDescent="0.35">
      <c r="A3974" s="19">
        <v>3973</v>
      </c>
      <c r="B3974" s="18">
        <v>41089</v>
      </c>
      <c r="C3974" s="19" t="s">
        <v>57</v>
      </c>
      <c r="D3974" s="19" t="s">
        <v>61</v>
      </c>
      <c r="E3974" s="19" t="s">
        <v>53</v>
      </c>
      <c r="F3974" s="19">
        <v>602</v>
      </c>
      <c r="G3974" s="19">
        <v>80</v>
      </c>
      <c r="H3974" s="19">
        <v>24.62</v>
      </c>
      <c r="I3974" s="19">
        <v>17.559999999999999</v>
      </c>
      <c r="J3974" s="19" t="s">
        <v>54</v>
      </c>
      <c r="K3974" s="20">
        <v>383564.15</v>
      </c>
      <c r="L3974" s="20" t="s">
        <v>55</v>
      </c>
      <c r="M3974" s="20" t="s">
        <v>83</v>
      </c>
      <c r="N3974" s="26"/>
      <c r="O3974" s="20" t="s">
        <v>56</v>
      </c>
      <c r="P3974" t="str">
        <f t="shared" si="62"/>
        <v>INSERT INTO @DataTable (Deal, AdvanceDate, PROV, DealPurpose, RateType, BEACON, LTV, TDS, GDS, InsuranceType, PrincipalBalance, OccupancyType, AccountStatus, Closed_Date, DelinquencyBucket) VALUES (3973, '2012-06-29', 'ON', 'Purchase', 'Fixed', 602, 80, 24.62, 17.56, 'Conv', 383564.15, 'Owner-Occupied', 'Open', '1900-01-00', 'Current');</v>
      </c>
    </row>
    <row r="3975" spans="1:16" x14ac:dyDescent="0.35">
      <c r="A3975" s="22">
        <v>3974</v>
      </c>
      <c r="B3975" s="21">
        <v>42412</v>
      </c>
      <c r="C3975" s="22" t="s">
        <v>57</v>
      </c>
      <c r="D3975" s="22" t="s">
        <v>61</v>
      </c>
      <c r="E3975" s="22" t="s">
        <v>40</v>
      </c>
      <c r="F3975" s="22">
        <v>784</v>
      </c>
      <c r="G3975" s="22">
        <v>90</v>
      </c>
      <c r="H3975" s="22">
        <v>27.94</v>
      </c>
      <c r="I3975" s="22">
        <v>26.66</v>
      </c>
      <c r="J3975" s="22" t="s">
        <v>60</v>
      </c>
      <c r="K3975" s="23">
        <v>309164.32</v>
      </c>
      <c r="L3975" s="23" t="s">
        <v>55</v>
      </c>
      <c r="M3975" s="23" t="s">
        <v>83</v>
      </c>
      <c r="N3975" s="27"/>
      <c r="O3975" s="23" t="s">
        <v>56</v>
      </c>
      <c r="P3975" t="str">
        <f t="shared" si="62"/>
        <v>INSERT INTO @DataTable (Deal, AdvanceDate, PROV, DealPurpose, RateType, BEACON, LTV, TDS, GDS, InsuranceType, PrincipalBalance, OccupancyType, AccountStatus, Closed_Date, DelinquencyBucket) VALUES (3974, '2016-02-12', 'ON', 'Purchase', 'ARM', 784, 90, 27.94, 26.66, 'HiRatio', 309164.32, 'Owner-Occupied', 'Open', '1900-01-00', 'Current');</v>
      </c>
    </row>
    <row r="3976" spans="1:16" x14ac:dyDescent="0.35">
      <c r="A3976" s="19">
        <v>3975</v>
      </c>
      <c r="B3976" s="18">
        <v>42461</v>
      </c>
      <c r="C3976" s="19" t="s">
        <v>57</v>
      </c>
      <c r="D3976" s="19" t="s">
        <v>61</v>
      </c>
      <c r="E3976" s="19" t="s">
        <v>53</v>
      </c>
      <c r="F3976" s="19">
        <v>775</v>
      </c>
      <c r="G3976" s="19">
        <v>79.41</v>
      </c>
      <c r="H3976" s="19">
        <v>37.17</v>
      </c>
      <c r="I3976" s="19">
        <v>23.1</v>
      </c>
      <c r="J3976" s="19" t="s">
        <v>54</v>
      </c>
      <c r="K3976" s="20">
        <v>426990.47</v>
      </c>
      <c r="L3976" s="20" t="s">
        <v>55</v>
      </c>
      <c r="M3976" s="20" t="s">
        <v>83</v>
      </c>
      <c r="N3976" s="26"/>
      <c r="O3976" s="20" t="s">
        <v>56</v>
      </c>
      <c r="P3976" t="str">
        <f t="shared" si="62"/>
        <v>INSERT INTO @DataTable (Deal, AdvanceDate, PROV, DealPurpose, RateType, BEACON, LTV, TDS, GDS, InsuranceType, PrincipalBalance, OccupancyType, AccountStatus, Closed_Date, DelinquencyBucket) VALUES (3975, '2016-04-01', 'ON', 'Purchase', 'Fixed', 775, 79.41, 37.17, 23.1, 'Conv', 426990.47, 'Owner-Occupied', 'Open', '1900-01-00', 'Current');</v>
      </c>
    </row>
    <row r="3977" spans="1:16" x14ac:dyDescent="0.35">
      <c r="A3977" s="22">
        <v>3976</v>
      </c>
      <c r="B3977" s="21">
        <v>42496</v>
      </c>
      <c r="C3977" s="22" t="s">
        <v>63</v>
      </c>
      <c r="D3977" s="22" t="s">
        <v>61</v>
      </c>
      <c r="E3977" s="22" t="s">
        <v>40</v>
      </c>
      <c r="F3977" s="22">
        <v>701</v>
      </c>
      <c r="G3977" s="22">
        <v>89.74</v>
      </c>
      <c r="H3977" s="22">
        <v>32.93</v>
      </c>
      <c r="I3977" s="22">
        <v>26.3</v>
      </c>
      <c r="J3977" s="22" t="s">
        <v>60</v>
      </c>
      <c r="K3977" s="23">
        <v>175373.74</v>
      </c>
      <c r="L3977" s="23" t="s">
        <v>55</v>
      </c>
      <c r="M3977" s="23" t="s">
        <v>83</v>
      </c>
      <c r="N3977" s="27"/>
      <c r="O3977" s="23" t="s">
        <v>56</v>
      </c>
      <c r="P3977" t="str">
        <f t="shared" si="62"/>
        <v>INSERT INTO @DataTable (Deal, AdvanceDate, PROV, DealPurpose, RateType, BEACON, LTV, TDS, GDS, InsuranceType, PrincipalBalance, OccupancyType, AccountStatus, Closed_Date, DelinquencyBucket) VALUES (3976, '2016-05-06', 'SK', 'Purchase', 'ARM', 701, 89.74, 32.93, 26.3, 'HiRatio', 175373.74, 'Owner-Occupied', 'Open', '1900-01-00', 'Current');</v>
      </c>
    </row>
    <row r="3978" spans="1:16" x14ac:dyDescent="0.35">
      <c r="A3978" s="19">
        <v>3977</v>
      </c>
      <c r="B3978" s="18">
        <v>42202</v>
      </c>
      <c r="C3978" s="19" t="s">
        <v>57</v>
      </c>
      <c r="D3978" s="19" t="s">
        <v>61</v>
      </c>
      <c r="E3978" s="19" t="s">
        <v>53</v>
      </c>
      <c r="F3978" s="19">
        <v>776</v>
      </c>
      <c r="G3978" s="19">
        <v>80</v>
      </c>
      <c r="H3978" s="19">
        <v>41.67</v>
      </c>
      <c r="I3978" s="19">
        <v>18.670000000000002</v>
      </c>
      <c r="J3978" s="19" t="s">
        <v>54</v>
      </c>
      <c r="K3978" s="20">
        <v>199484.1</v>
      </c>
      <c r="L3978" s="20" t="s">
        <v>55</v>
      </c>
      <c r="M3978" s="20" t="s">
        <v>83</v>
      </c>
      <c r="N3978" s="26"/>
      <c r="O3978" s="20" t="s">
        <v>56</v>
      </c>
      <c r="P3978" t="str">
        <f t="shared" si="62"/>
        <v>INSERT INTO @DataTable (Deal, AdvanceDate, PROV, DealPurpose, RateType, BEACON, LTV, TDS, GDS, InsuranceType, PrincipalBalance, OccupancyType, AccountStatus, Closed_Date, DelinquencyBucket) VALUES (3977, '2015-07-17', 'ON', 'Purchase', 'Fixed', 776, 80, 41.67, 18.67, 'Conv', 199484.1, 'Owner-Occupied', 'Open', '1900-01-00', 'Current');</v>
      </c>
    </row>
    <row r="3979" spans="1:16" x14ac:dyDescent="0.35">
      <c r="A3979" s="22">
        <v>3978</v>
      </c>
      <c r="B3979" s="21">
        <v>40914</v>
      </c>
      <c r="C3979" s="22" t="s">
        <v>57</v>
      </c>
      <c r="D3979" s="22" t="s">
        <v>61</v>
      </c>
      <c r="E3979" s="22" t="s">
        <v>53</v>
      </c>
      <c r="F3979" s="22">
        <v>732</v>
      </c>
      <c r="G3979" s="22">
        <v>95</v>
      </c>
      <c r="H3979" s="22">
        <v>21.58</v>
      </c>
      <c r="I3979" s="22">
        <v>15.87</v>
      </c>
      <c r="J3979" s="22" t="s">
        <v>60</v>
      </c>
      <c r="K3979" s="23">
        <v>173219.81</v>
      </c>
      <c r="L3979" s="23" t="s">
        <v>55</v>
      </c>
      <c r="M3979" s="23" t="s">
        <v>83</v>
      </c>
      <c r="N3979" s="27"/>
      <c r="O3979" s="23" t="s">
        <v>56</v>
      </c>
      <c r="P3979" t="str">
        <f t="shared" si="62"/>
        <v>INSERT INTO @DataTable (Deal, AdvanceDate, PROV, DealPurpose, RateType, BEACON, LTV, TDS, GDS, InsuranceType, PrincipalBalance, OccupancyType, AccountStatus, Closed_Date, DelinquencyBucket) VALUES (3978, '2012-01-06', 'ON', 'Purchase', 'Fixed', 732, 95, 21.58, 15.87, 'HiRatio', 173219.81, 'Owner-Occupied', 'Open', '1900-01-00', 'Current');</v>
      </c>
    </row>
    <row r="3980" spans="1:16" x14ac:dyDescent="0.35">
      <c r="A3980" s="19">
        <v>3979</v>
      </c>
      <c r="B3980" s="18">
        <v>41117</v>
      </c>
      <c r="C3980" s="19" t="s">
        <v>57</v>
      </c>
      <c r="D3980" s="19" t="s">
        <v>61</v>
      </c>
      <c r="E3980" s="19" t="s">
        <v>53</v>
      </c>
      <c r="F3980" s="19">
        <v>691</v>
      </c>
      <c r="G3980" s="19">
        <v>94.88</v>
      </c>
      <c r="H3980" s="19">
        <v>43.75</v>
      </c>
      <c r="I3980" s="19">
        <v>13.01</v>
      </c>
      <c r="J3980" s="19" t="s">
        <v>60</v>
      </c>
      <c r="K3980" s="20">
        <v>0</v>
      </c>
      <c r="L3980" s="20" t="s">
        <v>55</v>
      </c>
      <c r="M3980" s="20" t="s">
        <v>84</v>
      </c>
      <c r="N3980" s="26">
        <v>41786</v>
      </c>
      <c r="O3980" s="20" t="s">
        <v>56</v>
      </c>
      <c r="P3980" t="str">
        <f t="shared" si="62"/>
        <v>INSERT INTO @DataTable (Deal, AdvanceDate, PROV, DealPurpose, RateType, BEACON, LTV, TDS, GDS, InsuranceType, PrincipalBalance, OccupancyType, AccountStatus, Closed_Date, DelinquencyBucket) VALUES (3979, '2012-07-27', 'ON', 'Purchase', 'Fixed', 691, 94.88, 43.75, 13.01, 'HiRatio', 0, 'Owner-Occupied', 'Closed', '2014-05-27', 'Current');</v>
      </c>
    </row>
    <row r="3981" spans="1:16" x14ac:dyDescent="0.35">
      <c r="A3981" s="22">
        <v>3980</v>
      </c>
      <c r="B3981" s="21">
        <v>41620</v>
      </c>
      <c r="C3981" s="22" t="s">
        <v>51</v>
      </c>
      <c r="D3981" s="22" t="s">
        <v>61</v>
      </c>
      <c r="E3981" s="22" t="s">
        <v>53</v>
      </c>
      <c r="F3981" s="22">
        <v>717</v>
      </c>
      <c r="G3981" s="22">
        <v>95</v>
      </c>
      <c r="H3981" s="22">
        <v>42.87</v>
      </c>
      <c r="I3981" s="22">
        <v>30.44</v>
      </c>
      <c r="J3981" s="22" t="s">
        <v>60</v>
      </c>
      <c r="K3981" s="23">
        <v>403369.54</v>
      </c>
      <c r="L3981" s="23" t="s">
        <v>55</v>
      </c>
      <c r="M3981" s="23" t="s">
        <v>83</v>
      </c>
      <c r="N3981" s="27"/>
      <c r="O3981" s="23" t="s">
        <v>56</v>
      </c>
      <c r="P3981" t="str">
        <f t="shared" si="62"/>
        <v>INSERT INTO @DataTable (Deal, AdvanceDate, PROV, DealPurpose, RateType, BEACON, LTV, TDS, GDS, InsuranceType, PrincipalBalance, OccupancyType, AccountStatus, Closed_Date, DelinquencyBucket) VALUES (3980, '2013-12-12', 'AB', 'Purchase', 'Fixed', 717, 95, 42.87, 30.44, 'HiRatio', 403369.54, 'Owner-Occupied', 'Open', '1900-01-00', 'Current');</v>
      </c>
    </row>
    <row r="3982" spans="1:16" x14ac:dyDescent="0.35">
      <c r="A3982" s="19">
        <v>3981</v>
      </c>
      <c r="B3982" s="18">
        <v>42152</v>
      </c>
      <c r="C3982" s="19" t="s">
        <v>58</v>
      </c>
      <c r="D3982" s="19" t="s">
        <v>61</v>
      </c>
      <c r="E3982" s="19" t="s">
        <v>53</v>
      </c>
      <c r="F3982" s="19">
        <v>704</v>
      </c>
      <c r="G3982" s="19">
        <v>95</v>
      </c>
      <c r="H3982" s="19">
        <v>39.409999999999997</v>
      </c>
      <c r="I3982" s="19">
        <v>23.17</v>
      </c>
      <c r="J3982" s="19" t="s">
        <v>60</v>
      </c>
      <c r="K3982" s="20">
        <v>0</v>
      </c>
      <c r="L3982" s="20" t="s">
        <v>55</v>
      </c>
      <c r="M3982" s="20" t="s">
        <v>84</v>
      </c>
      <c r="N3982" s="26">
        <v>42557</v>
      </c>
      <c r="O3982" s="20" t="s">
        <v>56</v>
      </c>
      <c r="P3982" t="str">
        <f t="shared" si="62"/>
        <v>INSERT INTO @DataTable (Deal, AdvanceDate, PROV, DealPurpose, RateType, BEACON, LTV, TDS, GDS, InsuranceType, PrincipalBalance, OccupancyType, AccountStatus, Closed_Date, DelinquencyBucket) VALUES (3981, '2015-05-28', 'BC', 'Purchase', 'Fixed', 704, 95, 39.41, 23.17, 'HiRatio', 0, 'Owner-Occupied', 'Closed', '2016-07-06', 'Current');</v>
      </c>
    </row>
    <row r="3983" spans="1:16" x14ac:dyDescent="0.35">
      <c r="A3983" s="22">
        <v>3982</v>
      </c>
      <c r="B3983" s="21">
        <v>41988</v>
      </c>
      <c r="C3983" s="22" t="s">
        <v>57</v>
      </c>
      <c r="D3983" s="22" t="s">
        <v>61</v>
      </c>
      <c r="E3983" s="22" t="s">
        <v>53</v>
      </c>
      <c r="F3983" s="22">
        <v>813</v>
      </c>
      <c r="G3983" s="22">
        <v>90</v>
      </c>
      <c r="H3983" s="22">
        <v>43.87</v>
      </c>
      <c r="I3983" s="22">
        <v>36.380000000000003</v>
      </c>
      <c r="J3983" s="22" t="s">
        <v>60</v>
      </c>
      <c r="K3983" s="23">
        <v>467893.32</v>
      </c>
      <c r="L3983" s="23" t="s">
        <v>55</v>
      </c>
      <c r="M3983" s="23" t="s">
        <v>83</v>
      </c>
      <c r="N3983" s="27"/>
      <c r="O3983" s="23" t="s">
        <v>56</v>
      </c>
      <c r="P3983" t="str">
        <f t="shared" si="62"/>
        <v>INSERT INTO @DataTable (Deal, AdvanceDate, PROV, DealPurpose, RateType, BEACON, LTV, TDS, GDS, InsuranceType, PrincipalBalance, OccupancyType, AccountStatus, Closed_Date, DelinquencyBucket) VALUES (3982, '2014-12-15', 'ON', 'Purchase', 'Fixed', 813, 90, 43.87, 36.38, 'HiRatio', 467893.32, 'Owner-Occupied', 'Open', '1900-01-00', 'Current');</v>
      </c>
    </row>
    <row r="3984" spans="1:16" x14ac:dyDescent="0.35">
      <c r="A3984" s="19">
        <v>3983</v>
      </c>
      <c r="B3984" s="18">
        <v>41788</v>
      </c>
      <c r="C3984" s="19" t="s">
        <v>57</v>
      </c>
      <c r="D3984" s="19" t="s">
        <v>61</v>
      </c>
      <c r="E3984" s="19" t="s">
        <v>53</v>
      </c>
      <c r="F3984" s="19">
        <v>769</v>
      </c>
      <c r="G3984" s="19">
        <v>95</v>
      </c>
      <c r="H3984" s="19">
        <v>32.14</v>
      </c>
      <c r="I3984" s="19">
        <v>30.72</v>
      </c>
      <c r="J3984" s="19" t="s">
        <v>60</v>
      </c>
      <c r="K3984" s="20">
        <v>208033.61</v>
      </c>
      <c r="L3984" s="20" t="s">
        <v>55</v>
      </c>
      <c r="M3984" s="20" t="s">
        <v>83</v>
      </c>
      <c r="N3984" s="26"/>
      <c r="O3984" s="20" t="s">
        <v>56</v>
      </c>
      <c r="P3984" t="str">
        <f t="shared" si="62"/>
        <v>INSERT INTO @DataTable (Deal, AdvanceDate, PROV, DealPurpose, RateType, BEACON, LTV, TDS, GDS, InsuranceType, PrincipalBalance, OccupancyType, AccountStatus, Closed_Date, DelinquencyBucket) VALUES (3983, '2014-05-29', 'ON', 'Purchase', 'Fixed', 769, 95, 32.14, 30.72, 'HiRatio', 208033.61, 'Owner-Occupied', 'Open', '1900-01-00', 'Current');</v>
      </c>
    </row>
    <row r="3985" spans="1:16" x14ac:dyDescent="0.35">
      <c r="A3985" s="22">
        <v>3984</v>
      </c>
      <c r="B3985" s="21">
        <v>41149</v>
      </c>
      <c r="C3985" s="22" t="s">
        <v>57</v>
      </c>
      <c r="D3985" s="22" t="s">
        <v>52</v>
      </c>
      <c r="E3985" s="22" t="s">
        <v>53</v>
      </c>
      <c r="F3985" s="22">
        <v>716</v>
      </c>
      <c r="G3985" s="22">
        <v>65.63</v>
      </c>
      <c r="H3985" s="22">
        <v>37.85</v>
      </c>
      <c r="I3985" s="22">
        <v>20.71</v>
      </c>
      <c r="J3985" s="22" t="s">
        <v>54</v>
      </c>
      <c r="K3985" s="23">
        <v>0</v>
      </c>
      <c r="L3985" s="23" t="s">
        <v>55</v>
      </c>
      <c r="M3985" s="23" t="s">
        <v>84</v>
      </c>
      <c r="N3985" s="27">
        <v>42499</v>
      </c>
      <c r="O3985" s="23" t="s">
        <v>56</v>
      </c>
      <c r="P3985" t="str">
        <f t="shared" si="62"/>
        <v>INSERT INTO @DataTable (Deal, AdvanceDate, PROV, DealPurpose, RateType, BEACON, LTV, TDS, GDS, InsuranceType, PrincipalBalance, OccupancyType, AccountStatus, Closed_Date, DelinquencyBucket) VALUES (3984, '2012-08-28', 'ON', 'Refinance External', 'Fixed', 716, 65.63, 37.85, 20.71, 'Conv', 0, 'Owner-Occupied', 'Closed', '2016-05-09', 'Current');</v>
      </c>
    </row>
    <row r="3986" spans="1:16" x14ac:dyDescent="0.35">
      <c r="A3986" s="19">
        <v>3985</v>
      </c>
      <c r="B3986" s="18">
        <v>41795</v>
      </c>
      <c r="C3986" s="19" t="s">
        <v>57</v>
      </c>
      <c r="D3986" s="19" t="s">
        <v>61</v>
      </c>
      <c r="E3986" s="19" t="s">
        <v>53</v>
      </c>
      <c r="F3986" s="19">
        <v>688</v>
      </c>
      <c r="G3986" s="19">
        <v>90</v>
      </c>
      <c r="H3986" s="19">
        <v>41.99</v>
      </c>
      <c r="I3986" s="19">
        <v>27.49</v>
      </c>
      <c r="J3986" s="19" t="s">
        <v>60</v>
      </c>
      <c r="K3986" s="20">
        <v>0</v>
      </c>
      <c r="L3986" s="20" t="s">
        <v>55</v>
      </c>
      <c r="M3986" s="20" t="s">
        <v>84</v>
      </c>
      <c r="N3986" s="26">
        <v>42144</v>
      </c>
      <c r="O3986" s="20" t="s">
        <v>56</v>
      </c>
      <c r="P3986" t="str">
        <f t="shared" si="62"/>
        <v>INSERT INTO @DataTable (Deal, AdvanceDate, PROV, DealPurpose, RateType, BEACON, LTV, TDS, GDS, InsuranceType, PrincipalBalance, OccupancyType, AccountStatus, Closed_Date, DelinquencyBucket) VALUES (3985, '2014-06-05', 'ON', 'Purchase', 'Fixed', 688, 90, 41.99, 27.49, 'HiRatio', 0, 'Owner-Occupied', 'Closed', '2015-05-20', 'Current');</v>
      </c>
    </row>
    <row r="3987" spans="1:16" x14ac:dyDescent="0.35">
      <c r="A3987" s="22">
        <v>3986</v>
      </c>
      <c r="B3987" s="21">
        <v>41696</v>
      </c>
      <c r="C3987" s="22" t="s">
        <v>57</v>
      </c>
      <c r="D3987" s="22" t="s">
        <v>52</v>
      </c>
      <c r="E3987" s="22" t="s">
        <v>53</v>
      </c>
      <c r="F3987" s="22">
        <v>754</v>
      </c>
      <c r="G3987" s="22">
        <v>79.25</v>
      </c>
      <c r="H3987" s="22">
        <v>41.09</v>
      </c>
      <c r="I3987" s="22">
        <v>25.13</v>
      </c>
      <c r="J3987" s="22" t="s">
        <v>54</v>
      </c>
      <c r="K3987" s="23">
        <v>599205.4</v>
      </c>
      <c r="L3987" s="23" t="s">
        <v>55</v>
      </c>
      <c r="M3987" s="23" t="s">
        <v>83</v>
      </c>
      <c r="N3987" s="27"/>
      <c r="O3987" s="23" t="s">
        <v>56</v>
      </c>
      <c r="P3987" t="str">
        <f t="shared" si="62"/>
        <v>INSERT INTO @DataTable (Deal, AdvanceDate, PROV, DealPurpose, RateType, BEACON, LTV, TDS, GDS, InsuranceType, PrincipalBalance, OccupancyType, AccountStatus, Closed_Date, DelinquencyBucket) VALUES (3986, '2014-02-26', 'ON', 'Refinance External', 'Fixed', 754, 79.25, 41.09, 25.13, 'Conv', 599205.4, 'Owner-Occupied', 'Open', '1900-01-00', 'Current');</v>
      </c>
    </row>
    <row r="3988" spans="1:16" x14ac:dyDescent="0.35">
      <c r="A3988" s="19">
        <v>3987</v>
      </c>
      <c r="B3988" s="18">
        <v>40742</v>
      </c>
      <c r="C3988" s="19" t="s">
        <v>57</v>
      </c>
      <c r="D3988" s="19" t="s">
        <v>61</v>
      </c>
      <c r="E3988" s="19" t="s">
        <v>53</v>
      </c>
      <c r="F3988" s="19">
        <v>694</v>
      </c>
      <c r="G3988" s="19">
        <v>90</v>
      </c>
      <c r="H3988" s="19">
        <v>40.29</v>
      </c>
      <c r="I3988" s="19">
        <v>27.05</v>
      </c>
      <c r="J3988" s="19" t="s">
        <v>60</v>
      </c>
      <c r="K3988" s="20">
        <v>0</v>
      </c>
      <c r="L3988" s="20" t="s">
        <v>55</v>
      </c>
      <c r="M3988" s="20" t="s">
        <v>84</v>
      </c>
      <c r="N3988" s="26">
        <v>41918</v>
      </c>
      <c r="O3988" s="20" t="s">
        <v>56</v>
      </c>
      <c r="P3988" t="str">
        <f t="shared" si="62"/>
        <v>INSERT INTO @DataTable (Deal, AdvanceDate, PROV, DealPurpose, RateType, BEACON, LTV, TDS, GDS, InsuranceType, PrincipalBalance, OccupancyType, AccountStatus, Closed_Date, DelinquencyBucket) VALUES (3987, '2011-07-18', 'ON', 'Purchase', 'Fixed', 694, 90, 40.29, 27.05, 'HiRatio', 0, 'Owner-Occupied', 'Closed', '2014-10-06', 'Current');</v>
      </c>
    </row>
    <row r="3989" spans="1:16" x14ac:dyDescent="0.35">
      <c r="A3989" s="22">
        <v>3988</v>
      </c>
      <c r="B3989" s="21">
        <v>41957</v>
      </c>
      <c r="C3989" s="22" t="s">
        <v>57</v>
      </c>
      <c r="D3989" s="22" t="s">
        <v>52</v>
      </c>
      <c r="E3989" s="22" t="s">
        <v>53</v>
      </c>
      <c r="F3989" s="22">
        <v>768</v>
      </c>
      <c r="G3989" s="22">
        <v>76.61</v>
      </c>
      <c r="H3989" s="22">
        <v>21.34</v>
      </c>
      <c r="I3989" s="22">
        <v>16.34</v>
      </c>
      <c r="J3989" s="22" t="s">
        <v>54</v>
      </c>
      <c r="K3989" s="23">
        <v>209548.04</v>
      </c>
      <c r="L3989" s="23" t="s">
        <v>55</v>
      </c>
      <c r="M3989" s="23" t="s">
        <v>83</v>
      </c>
      <c r="N3989" s="27"/>
      <c r="O3989" s="23" t="s">
        <v>56</v>
      </c>
      <c r="P3989" t="str">
        <f t="shared" si="62"/>
        <v>INSERT INTO @DataTable (Deal, AdvanceDate, PROV, DealPurpose, RateType, BEACON, LTV, TDS, GDS, InsuranceType, PrincipalBalance, OccupancyType, AccountStatus, Closed_Date, DelinquencyBucket) VALUES (3988, '2014-11-14', 'ON', 'Refinance External', 'Fixed', 768, 76.61, 21.34, 16.34, 'Conv', 209548.04, 'Owner-Occupied', 'Open', '1900-01-00', 'Current');</v>
      </c>
    </row>
    <row r="3990" spans="1:16" x14ac:dyDescent="0.35">
      <c r="A3990" s="19">
        <v>3989</v>
      </c>
      <c r="B3990" s="18">
        <v>42061</v>
      </c>
      <c r="C3990" s="19" t="s">
        <v>51</v>
      </c>
      <c r="D3990" s="19" t="s">
        <v>61</v>
      </c>
      <c r="E3990" s="19" t="s">
        <v>53</v>
      </c>
      <c r="F3990" s="19">
        <v>772</v>
      </c>
      <c r="G3990" s="19">
        <v>90</v>
      </c>
      <c r="H3990" s="19">
        <v>42.76</v>
      </c>
      <c r="I3990" s="19">
        <v>24.12</v>
      </c>
      <c r="J3990" s="19" t="s">
        <v>60</v>
      </c>
      <c r="K3990" s="20">
        <v>204609.48</v>
      </c>
      <c r="L3990" s="20" t="s">
        <v>55</v>
      </c>
      <c r="M3990" s="20" t="s">
        <v>83</v>
      </c>
      <c r="N3990" s="26"/>
      <c r="O3990" s="20" t="s">
        <v>56</v>
      </c>
      <c r="P3990" t="str">
        <f t="shared" si="62"/>
        <v>INSERT INTO @DataTable (Deal, AdvanceDate, PROV, DealPurpose, RateType, BEACON, LTV, TDS, GDS, InsuranceType, PrincipalBalance, OccupancyType, AccountStatus, Closed_Date, DelinquencyBucket) VALUES (3989, '2015-02-26', 'AB', 'Purchase', 'Fixed', 772, 90, 42.76, 24.12, 'HiRatio', 204609.48, 'Owner-Occupied', 'Open', '1900-01-00', 'Current');</v>
      </c>
    </row>
    <row r="3991" spans="1:16" x14ac:dyDescent="0.35">
      <c r="A3991" s="22">
        <v>3990</v>
      </c>
      <c r="B3991" s="21">
        <v>41060</v>
      </c>
      <c r="C3991" s="22" t="s">
        <v>51</v>
      </c>
      <c r="D3991" s="22" t="s">
        <v>52</v>
      </c>
      <c r="E3991" s="22" t="s">
        <v>53</v>
      </c>
      <c r="F3991" s="22">
        <v>788</v>
      </c>
      <c r="G3991" s="22">
        <v>80</v>
      </c>
      <c r="H3991" s="22">
        <v>16.52</v>
      </c>
      <c r="I3991" s="22">
        <v>16.27</v>
      </c>
      <c r="J3991" s="22" t="s">
        <v>54</v>
      </c>
      <c r="K3991" s="23">
        <v>0</v>
      </c>
      <c r="L3991" s="23" t="s">
        <v>55</v>
      </c>
      <c r="M3991" s="23" t="s">
        <v>84</v>
      </c>
      <c r="N3991" s="27">
        <v>42181</v>
      </c>
      <c r="O3991" s="23" t="s">
        <v>56</v>
      </c>
      <c r="P3991" t="str">
        <f t="shared" si="62"/>
        <v>INSERT INTO @DataTable (Deal, AdvanceDate, PROV, DealPurpose, RateType, BEACON, LTV, TDS, GDS, InsuranceType, PrincipalBalance, OccupancyType, AccountStatus, Closed_Date, DelinquencyBucket) VALUES (3990, '2012-05-31', 'AB', 'Refinance External', 'Fixed', 788, 80, 16.52, 16.27, 'Conv', 0, 'Owner-Occupied', 'Closed', '2015-06-26', 'Current');</v>
      </c>
    </row>
    <row r="3992" spans="1:16" x14ac:dyDescent="0.35">
      <c r="A3992" s="19">
        <v>3991</v>
      </c>
      <c r="B3992" s="18">
        <v>42227</v>
      </c>
      <c r="C3992" s="19" t="s">
        <v>58</v>
      </c>
      <c r="D3992" s="19" t="s">
        <v>61</v>
      </c>
      <c r="E3992" s="19" t="s">
        <v>53</v>
      </c>
      <c r="F3992" s="19">
        <v>749</v>
      </c>
      <c r="G3992" s="19">
        <v>79.959999999999994</v>
      </c>
      <c r="H3992" s="19">
        <v>38.78</v>
      </c>
      <c r="I3992" s="19">
        <v>32.049999999999997</v>
      </c>
      <c r="J3992" s="19" t="s">
        <v>54</v>
      </c>
      <c r="K3992" s="20">
        <v>359812.18</v>
      </c>
      <c r="L3992" s="20" t="s">
        <v>55</v>
      </c>
      <c r="M3992" s="20" t="s">
        <v>83</v>
      </c>
      <c r="N3992" s="26"/>
      <c r="O3992" s="20" t="s">
        <v>56</v>
      </c>
      <c r="P3992" t="str">
        <f t="shared" si="62"/>
        <v>INSERT INTO @DataTable (Deal, AdvanceDate, PROV, DealPurpose, RateType, BEACON, LTV, TDS, GDS, InsuranceType, PrincipalBalance, OccupancyType, AccountStatus, Closed_Date, DelinquencyBucket) VALUES (3991, '2015-08-11', 'BC', 'Purchase', 'Fixed', 749, 79.96, 38.78, 32.05, 'Conv', 359812.18, 'Owner-Occupied', 'Open', '1900-01-00', 'Current');</v>
      </c>
    </row>
    <row r="3993" spans="1:16" x14ac:dyDescent="0.35">
      <c r="A3993" s="22">
        <v>3992</v>
      </c>
      <c r="B3993" s="21">
        <v>40862</v>
      </c>
      <c r="C3993" s="22" t="s">
        <v>51</v>
      </c>
      <c r="D3993" s="22" t="s">
        <v>61</v>
      </c>
      <c r="E3993" s="22" t="s">
        <v>53</v>
      </c>
      <c r="F3993" s="22">
        <v>721</v>
      </c>
      <c r="G3993" s="22">
        <v>95</v>
      </c>
      <c r="H3993" s="22">
        <v>31.18</v>
      </c>
      <c r="I3993" s="22">
        <v>20.89</v>
      </c>
      <c r="J3993" s="22" t="s">
        <v>60</v>
      </c>
      <c r="K3993" s="23">
        <v>0</v>
      </c>
      <c r="L3993" s="23" t="s">
        <v>55</v>
      </c>
      <c r="M3993" s="23" t="s">
        <v>84</v>
      </c>
      <c r="N3993" s="27">
        <v>41507</v>
      </c>
      <c r="O3993" s="23" t="s">
        <v>56</v>
      </c>
      <c r="P3993" t="str">
        <f t="shared" si="62"/>
        <v>INSERT INTO @DataTable (Deal, AdvanceDate, PROV, DealPurpose, RateType, BEACON, LTV, TDS, GDS, InsuranceType, PrincipalBalance, OccupancyType, AccountStatus, Closed_Date, DelinquencyBucket) VALUES (3992, '2011-11-15', 'AB', 'Purchase', 'Fixed', 721, 95, 31.18, 20.89, 'HiRatio', 0, 'Owner-Occupied', 'Closed', '2013-08-21', 'Current');</v>
      </c>
    </row>
    <row r="3994" spans="1:16" x14ac:dyDescent="0.35">
      <c r="A3994" s="19">
        <v>3993</v>
      </c>
      <c r="B3994" s="18">
        <v>41919</v>
      </c>
      <c r="C3994" s="19" t="s">
        <v>57</v>
      </c>
      <c r="D3994" s="19" t="s">
        <v>61</v>
      </c>
      <c r="E3994" s="19" t="s">
        <v>53</v>
      </c>
      <c r="F3994" s="19">
        <v>777</v>
      </c>
      <c r="G3994" s="19">
        <v>88.34</v>
      </c>
      <c r="H3994" s="19">
        <v>32.35</v>
      </c>
      <c r="I3994" s="19">
        <v>31.38</v>
      </c>
      <c r="J3994" s="19" t="s">
        <v>60</v>
      </c>
      <c r="K3994" s="20">
        <v>358044.77</v>
      </c>
      <c r="L3994" s="20" t="s">
        <v>55</v>
      </c>
      <c r="M3994" s="20" t="s">
        <v>83</v>
      </c>
      <c r="N3994" s="26"/>
      <c r="O3994" s="20" t="s">
        <v>56</v>
      </c>
      <c r="P3994" t="str">
        <f t="shared" si="62"/>
        <v>INSERT INTO @DataTable (Deal, AdvanceDate, PROV, DealPurpose, RateType, BEACON, LTV, TDS, GDS, InsuranceType, PrincipalBalance, OccupancyType, AccountStatus, Closed_Date, DelinquencyBucket) VALUES (3993, '2014-10-07', 'ON', 'Purchase', 'Fixed', 777, 88.34, 32.35, 31.38, 'HiRatio', 358044.77, 'Owner-Occupied', 'Open', '1900-01-00', 'Current');</v>
      </c>
    </row>
    <row r="3995" spans="1:16" x14ac:dyDescent="0.35">
      <c r="A3995" s="22">
        <v>3994</v>
      </c>
      <c r="B3995" s="21">
        <v>41165</v>
      </c>
      <c r="C3995" s="22" t="s">
        <v>51</v>
      </c>
      <c r="D3995" s="22" t="s">
        <v>61</v>
      </c>
      <c r="E3995" s="22" t="s">
        <v>53</v>
      </c>
      <c r="F3995" s="22">
        <v>706</v>
      </c>
      <c r="G3995" s="22">
        <v>95</v>
      </c>
      <c r="H3995" s="22">
        <v>34.47</v>
      </c>
      <c r="I3995" s="22">
        <v>27.37</v>
      </c>
      <c r="J3995" s="22" t="s">
        <v>60</v>
      </c>
      <c r="K3995" s="23">
        <v>249516.58</v>
      </c>
      <c r="L3995" s="23" t="s">
        <v>55</v>
      </c>
      <c r="M3995" s="23" t="s">
        <v>83</v>
      </c>
      <c r="N3995" s="27"/>
      <c r="O3995" s="23" t="s">
        <v>56</v>
      </c>
      <c r="P3995" t="str">
        <f t="shared" si="62"/>
        <v>INSERT INTO @DataTable (Deal, AdvanceDate, PROV, DealPurpose, RateType, BEACON, LTV, TDS, GDS, InsuranceType, PrincipalBalance, OccupancyType, AccountStatus, Closed_Date, DelinquencyBucket) VALUES (3994, '2012-09-13', 'AB', 'Purchase', 'Fixed', 706, 95, 34.47, 27.37, 'HiRatio', 249516.58, 'Owner-Occupied', 'Open', '1900-01-00', 'Current');</v>
      </c>
    </row>
    <row r="3996" spans="1:16" x14ac:dyDescent="0.35">
      <c r="A3996" s="19">
        <v>3995</v>
      </c>
      <c r="B3996" s="18">
        <v>41816</v>
      </c>
      <c r="C3996" s="19" t="s">
        <v>51</v>
      </c>
      <c r="D3996" s="19" t="s">
        <v>61</v>
      </c>
      <c r="E3996" s="19" t="s">
        <v>40</v>
      </c>
      <c r="F3996" s="19">
        <v>748</v>
      </c>
      <c r="G3996" s="19">
        <v>80</v>
      </c>
      <c r="H3996" s="19">
        <v>30.2</v>
      </c>
      <c r="I3996" s="19">
        <v>26.54</v>
      </c>
      <c r="J3996" s="19" t="s">
        <v>54</v>
      </c>
      <c r="K3996" s="20">
        <v>464755.06</v>
      </c>
      <c r="L3996" s="20" t="s">
        <v>55</v>
      </c>
      <c r="M3996" s="20" t="s">
        <v>83</v>
      </c>
      <c r="N3996" s="26"/>
      <c r="O3996" s="20" t="s">
        <v>56</v>
      </c>
      <c r="P3996" t="str">
        <f t="shared" si="62"/>
        <v>INSERT INTO @DataTable (Deal, AdvanceDate, PROV, DealPurpose, RateType, BEACON, LTV, TDS, GDS, InsuranceType, PrincipalBalance, OccupancyType, AccountStatus, Closed_Date, DelinquencyBucket) VALUES (3995, '2014-06-26', 'AB', 'Purchase', 'ARM', 748, 80, 30.2, 26.54, 'Conv', 464755.06, 'Owner-Occupied', 'Open', '1900-01-00', 'Current');</v>
      </c>
    </row>
    <row r="3997" spans="1:16" x14ac:dyDescent="0.35">
      <c r="A3997" s="22">
        <v>3996</v>
      </c>
      <c r="B3997" s="21">
        <v>42339</v>
      </c>
      <c r="C3997" s="22" t="s">
        <v>63</v>
      </c>
      <c r="D3997" s="22" t="s">
        <v>61</v>
      </c>
      <c r="E3997" s="22" t="s">
        <v>40</v>
      </c>
      <c r="F3997" s="22">
        <v>732</v>
      </c>
      <c r="G3997" s="22">
        <v>95</v>
      </c>
      <c r="H3997" s="22">
        <v>32.11</v>
      </c>
      <c r="I3997" s="22">
        <v>18.920000000000002</v>
      </c>
      <c r="J3997" s="22" t="s">
        <v>60</v>
      </c>
      <c r="K3997" s="23">
        <v>462920.17</v>
      </c>
      <c r="L3997" s="23" t="s">
        <v>55</v>
      </c>
      <c r="M3997" s="23" t="s">
        <v>83</v>
      </c>
      <c r="N3997" s="27"/>
      <c r="O3997" s="23" t="s">
        <v>56</v>
      </c>
      <c r="P3997" t="str">
        <f t="shared" si="62"/>
        <v>INSERT INTO @DataTable (Deal, AdvanceDate, PROV, DealPurpose, RateType, BEACON, LTV, TDS, GDS, InsuranceType, PrincipalBalance, OccupancyType, AccountStatus, Closed_Date, DelinquencyBucket) VALUES (3996, '2015-12-01', 'SK', 'Purchase', 'ARM', 732, 95, 32.11, 18.92, 'HiRatio', 462920.17, 'Owner-Occupied', 'Open', '1900-01-00', 'Current');</v>
      </c>
    </row>
    <row r="3998" spans="1:16" x14ac:dyDescent="0.35">
      <c r="A3998" s="19">
        <v>3997</v>
      </c>
      <c r="B3998" s="18">
        <v>41774</v>
      </c>
      <c r="C3998" s="19" t="s">
        <v>57</v>
      </c>
      <c r="D3998" s="19" t="s">
        <v>52</v>
      </c>
      <c r="E3998" s="19" t="s">
        <v>40</v>
      </c>
      <c r="F3998" s="19">
        <v>803</v>
      </c>
      <c r="G3998" s="19">
        <v>25.75</v>
      </c>
      <c r="H3998" s="19">
        <v>31.19</v>
      </c>
      <c r="I3998" s="19">
        <v>7.54</v>
      </c>
      <c r="J3998" s="19" t="s">
        <v>54</v>
      </c>
      <c r="K3998" s="20">
        <v>0</v>
      </c>
      <c r="L3998" s="20" t="s">
        <v>55</v>
      </c>
      <c r="M3998" s="20" t="s">
        <v>84</v>
      </c>
      <c r="N3998" s="26">
        <v>42703</v>
      </c>
      <c r="O3998" s="20" t="s">
        <v>56</v>
      </c>
      <c r="P3998" t="str">
        <f t="shared" si="62"/>
        <v>INSERT INTO @DataTable (Deal, AdvanceDate, PROV, DealPurpose, RateType, BEACON, LTV, TDS, GDS, InsuranceType, PrincipalBalance, OccupancyType, AccountStatus, Closed_Date, DelinquencyBucket) VALUES (3997, '2014-05-15', 'ON', 'Refinance External', 'ARM', 803, 25.75, 31.19, 7.54, 'Conv', 0, 'Owner-Occupied', 'Closed', '2016-11-29', 'Current');</v>
      </c>
    </row>
    <row r="3999" spans="1:16" x14ac:dyDescent="0.35">
      <c r="A3999" s="22">
        <v>3998</v>
      </c>
      <c r="B3999" s="21">
        <v>41719</v>
      </c>
      <c r="C3999" s="22" t="s">
        <v>51</v>
      </c>
      <c r="D3999" s="22" t="s">
        <v>52</v>
      </c>
      <c r="E3999" s="22" t="s">
        <v>40</v>
      </c>
      <c r="F3999" s="22">
        <v>785</v>
      </c>
      <c r="G3999" s="22">
        <v>42.28</v>
      </c>
      <c r="H3999" s="22">
        <v>21.06</v>
      </c>
      <c r="I3999" s="22">
        <v>18.87</v>
      </c>
      <c r="J3999" s="22" t="s">
        <v>54</v>
      </c>
      <c r="K3999" s="23">
        <v>0</v>
      </c>
      <c r="L3999" s="23" t="s">
        <v>55</v>
      </c>
      <c r="M3999" s="23" t="s">
        <v>84</v>
      </c>
      <c r="N3999" s="27">
        <v>41983</v>
      </c>
      <c r="O3999" s="23" t="s">
        <v>56</v>
      </c>
      <c r="P3999" t="str">
        <f t="shared" si="62"/>
        <v>INSERT INTO @DataTable (Deal, AdvanceDate, PROV, DealPurpose, RateType, BEACON, LTV, TDS, GDS, InsuranceType, PrincipalBalance, OccupancyType, AccountStatus, Closed_Date, DelinquencyBucket) VALUES (3998, '2014-03-21', 'AB', 'Refinance External', 'ARM', 785, 42.28, 21.06, 18.87, 'Conv', 0, 'Owner-Occupied', 'Closed', '2014-12-10', 'Current');</v>
      </c>
    </row>
    <row r="4000" spans="1:16" x14ac:dyDescent="0.35">
      <c r="A4000" s="19">
        <v>3999</v>
      </c>
      <c r="B4000" s="18">
        <v>40865</v>
      </c>
      <c r="C4000" s="19" t="s">
        <v>57</v>
      </c>
      <c r="D4000" s="19" t="s">
        <v>52</v>
      </c>
      <c r="E4000" s="19" t="s">
        <v>53</v>
      </c>
      <c r="F4000" s="19">
        <v>645</v>
      </c>
      <c r="G4000" s="19">
        <v>66.790000000000006</v>
      </c>
      <c r="H4000" s="19">
        <v>30.31</v>
      </c>
      <c r="I4000" s="19">
        <v>29.95</v>
      </c>
      <c r="J4000" s="19" t="s">
        <v>54</v>
      </c>
      <c r="K4000" s="20">
        <v>0</v>
      </c>
      <c r="L4000" s="20" t="s">
        <v>55</v>
      </c>
      <c r="M4000" s="20" t="s">
        <v>84</v>
      </c>
      <c r="N4000" s="26">
        <v>41808</v>
      </c>
      <c r="O4000" s="20" t="s">
        <v>56</v>
      </c>
      <c r="P4000" t="str">
        <f t="shared" si="62"/>
        <v>INSERT INTO @DataTable (Deal, AdvanceDate, PROV, DealPurpose, RateType, BEACON, LTV, TDS, GDS, InsuranceType, PrincipalBalance, OccupancyType, AccountStatus, Closed_Date, DelinquencyBucket) VALUES (3999, '2011-11-18', 'ON', 'Refinance External', 'Fixed', 645, 66.79, 30.31, 29.95, 'Conv', 0, 'Owner-Occupied', 'Closed', '2014-06-18', 'Current');</v>
      </c>
    </row>
    <row r="4001" spans="1:16" x14ac:dyDescent="0.35">
      <c r="A4001" s="22">
        <v>4000</v>
      </c>
      <c r="B4001" s="21">
        <v>41313</v>
      </c>
      <c r="C4001" s="22" t="s">
        <v>57</v>
      </c>
      <c r="D4001" s="22" t="s">
        <v>61</v>
      </c>
      <c r="E4001" s="22" t="s">
        <v>53</v>
      </c>
      <c r="F4001" s="22">
        <v>681</v>
      </c>
      <c r="G4001" s="22">
        <v>90.06</v>
      </c>
      <c r="H4001" s="22">
        <v>42.83</v>
      </c>
      <c r="I4001" s="22">
        <v>38.93</v>
      </c>
      <c r="J4001" s="22" t="s">
        <v>60</v>
      </c>
      <c r="K4001" s="23">
        <v>0</v>
      </c>
      <c r="L4001" s="23" t="s">
        <v>55</v>
      </c>
      <c r="M4001" s="23" t="s">
        <v>84</v>
      </c>
      <c r="N4001" s="27">
        <v>42579</v>
      </c>
      <c r="O4001" s="23" t="s">
        <v>56</v>
      </c>
      <c r="P4001" t="str">
        <f t="shared" si="62"/>
        <v>INSERT INTO @DataTable (Deal, AdvanceDate, PROV, DealPurpose, RateType, BEACON, LTV, TDS, GDS, InsuranceType, PrincipalBalance, OccupancyType, AccountStatus, Closed_Date, DelinquencyBucket) VALUES (4000, '2013-02-08', 'ON', 'Purchase', 'Fixed', 681, 90.06, 42.83, 38.93, 'HiRatio', 0, 'Owner-Occupied', 'Closed', '2016-07-28', 'Current');</v>
      </c>
    </row>
    <row r="4002" spans="1:16" x14ac:dyDescent="0.35">
      <c r="A4002" s="19">
        <v>4001</v>
      </c>
      <c r="B4002" s="18">
        <v>42152</v>
      </c>
      <c r="C4002" s="19" t="s">
        <v>51</v>
      </c>
      <c r="D4002" s="19" t="s">
        <v>61</v>
      </c>
      <c r="E4002" s="19" t="s">
        <v>53</v>
      </c>
      <c r="F4002" s="19">
        <v>699</v>
      </c>
      <c r="G4002" s="19">
        <v>95</v>
      </c>
      <c r="H4002" s="19">
        <v>39.229999999999997</v>
      </c>
      <c r="I4002" s="19">
        <v>22.43</v>
      </c>
      <c r="J4002" s="19" t="s">
        <v>60</v>
      </c>
      <c r="K4002" s="20">
        <v>261799.69</v>
      </c>
      <c r="L4002" s="20" t="s">
        <v>55</v>
      </c>
      <c r="M4002" s="20" t="s">
        <v>83</v>
      </c>
      <c r="N4002" s="26"/>
      <c r="O4002" s="20" t="s">
        <v>56</v>
      </c>
      <c r="P4002" t="str">
        <f t="shared" si="62"/>
        <v>INSERT INTO @DataTable (Deal, AdvanceDate, PROV, DealPurpose, RateType, BEACON, LTV, TDS, GDS, InsuranceType, PrincipalBalance, OccupancyType, AccountStatus, Closed_Date, DelinquencyBucket) VALUES (4001, '2015-05-28', 'AB', 'Purchase', 'Fixed', 699, 95, 39.23, 22.43, 'HiRatio', 261799.69, 'Owner-Occupied', 'Open', '1900-01-00', 'Current');</v>
      </c>
    </row>
    <row r="4003" spans="1:16" x14ac:dyDescent="0.35">
      <c r="A4003" s="22">
        <v>4002</v>
      </c>
      <c r="B4003" s="21">
        <v>40589</v>
      </c>
      <c r="C4003" s="22" t="s">
        <v>51</v>
      </c>
      <c r="D4003" s="22" t="s">
        <v>52</v>
      </c>
      <c r="E4003" s="22" t="s">
        <v>53</v>
      </c>
      <c r="F4003" s="22">
        <v>719</v>
      </c>
      <c r="G4003" s="22">
        <v>79.510000000000005</v>
      </c>
      <c r="H4003" s="22">
        <v>37.53</v>
      </c>
      <c r="I4003" s="22">
        <v>37.32</v>
      </c>
      <c r="J4003" s="22" t="s">
        <v>54</v>
      </c>
      <c r="K4003" s="23">
        <v>424540.56</v>
      </c>
      <c r="L4003" s="23" t="s">
        <v>55</v>
      </c>
      <c r="M4003" s="23" t="s">
        <v>83</v>
      </c>
      <c r="N4003" s="27"/>
      <c r="O4003" s="23" t="s">
        <v>56</v>
      </c>
      <c r="P4003" t="str">
        <f t="shared" si="62"/>
        <v>INSERT INTO @DataTable (Deal, AdvanceDate, PROV, DealPurpose, RateType, BEACON, LTV, TDS, GDS, InsuranceType, PrincipalBalance, OccupancyType, AccountStatus, Closed_Date, DelinquencyBucket) VALUES (4002, '2011-02-15', 'AB', 'Refinance External', 'Fixed', 719, 79.51, 37.53, 37.32, 'Conv', 424540.56, 'Owner-Occupied', 'Open', '1900-01-00', 'Current');</v>
      </c>
    </row>
    <row r="4004" spans="1:16" x14ac:dyDescent="0.35">
      <c r="A4004" s="19">
        <v>4003</v>
      </c>
      <c r="B4004" s="18">
        <v>40924</v>
      </c>
      <c r="C4004" s="19" t="s">
        <v>51</v>
      </c>
      <c r="D4004" s="19" t="s">
        <v>71</v>
      </c>
      <c r="E4004" s="19" t="s">
        <v>53</v>
      </c>
      <c r="F4004" s="19">
        <v>652</v>
      </c>
      <c r="G4004" s="19">
        <v>85</v>
      </c>
      <c r="H4004" s="19">
        <v>34.950000000000003</v>
      </c>
      <c r="I4004" s="19">
        <v>22.89</v>
      </c>
      <c r="J4004" s="19" t="s">
        <v>60</v>
      </c>
      <c r="K4004" s="20">
        <v>0</v>
      </c>
      <c r="L4004" s="20" t="s">
        <v>55</v>
      </c>
      <c r="M4004" s="20" t="s">
        <v>84</v>
      </c>
      <c r="N4004" s="26">
        <v>40945</v>
      </c>
      <c r="O4004" s="20" t="s">
        <v>56</v>
      </c>
      <c r="P4004" t="str">
        <f t="shared" si="62"/>
        <v>INSERT INTO @DataTable (Deal, AdvanceDate, PROV, DealPurpose, RateType, BEACON, LTV, TDS, GDS, InsuranceType, PrincipalBalance, OccupancyType, AccountStatus, Closed_Date, DelinquencyBucket) VALUES (4003, '2012-01-16', 'AB', 'Refinance Existing Client', 'Fixed', 652, 85, 34.95, 22.89, 'HiRatio', 0, 'Owner-Occupied', 'Closed', '2012-02-06', 'Current');</v>
      </c>
    </row>
    <row r="4005" spans="1:16" x14ac:dyDescent="0.35">
      <c r="A4005" s="22">
        <v>4004</v>
      </c>
      <c r="B4005" s="21">
        <v>41912</v>
      </c>
      <c r="C4005" s="22" t="s">
        <v>78</v>
      </c>
      <c r="D4005" s="22" t="s">
        <v>61</v>
      </c>
      <c r="E4005" s="22" t="s">
        <v>40</v>
      </c>
      <c r="F4005" s="22">
        <v>765</v>
      </c>
      <c r="G4005" s="22">
        <v>68.12</v>
      </c>
      <c r="H4005" s="22">
        <v>31.04</v>
      </c>
      <c r="I4005" s="22">
        <v>21.9</v>
      </c>
      <c r="J4005" s="22" t="s">
        <v>54</v>
      </c>
      <c r="K4005" s="23">
        <v>221325.13</v>
      </c>
      <c r="L4005" s="23" t="s">
        <v>55</v>
      </c>
      <c r="M4005" s="23" t="s">
        <v>83</v>
      </c>
      <c r="N4005" s="27"/>
      <c r="O4005" s="23" t="s">
        <v>56</v>
      </c>
      <c r="P4005" t="str">
        <f t="shared" si="62"/>
        <v>INSERT INTO @DataTable (Deal, AdvanceDate, PROV, DealPurpose, RateType, BEACON, LTV, TDS, GDS, InsuranceType, PrincipalBalance, OccupancyType, AccountStatus, Closed_Date, DelinquencyBucket) VALUES (4004, '2014-09-30', 'NL', 'Purchase', 'ARM', 765, 68.12, 31.04, 21.9, 'Conv', 221325.13, 'Owner-Occupied', 'Open', '1900-01-00', 'Current');</v>
      </c>
    </row>
    <row r="4006" spans="1:16" x14ac:dyDescent="0.35">
      <c r="A4006" s="19">
        <v>4005</v>
      </c>
      <c r="B4006" s="18">
        <v>40799</v>
      </c>
      <c r="C4006" s="19" t="s">
        <v>51</v>
      </c>
      <c r="D4006" s="19" t="s">
        <v>61</v>
      </c>
      <c r="E4006" s="19" t="s">
        <v>53</v>
      </c>
      <c r="F4006" s="19">
        <v>775</v>
      </c>
      <c r="G4006" s="19">
        <v>95</v>
      </c>
      <c r="H4006" s="19">
        <v>29.95</v>
      </c>
      <c r="I4006" s="19">
        <v>23.76</v>
      </c>
      <c r="J4006" s="19" t="s">
        <v>60</v>
      </c>
      <c r="K4006" s="20">
        <v>197273.85</v>
      </c>
      <c r="L4006" s="20" t="s">
        <v>55</v>
      </c>
      <c r="M4006" s="20" t="s">
        <v>83</v>
      </c>
      <c r="N4006" s="26"/>
      <c r="O4006" s="20" t="s">
        <v>56</v>
      </c>
      <c r="P4006" t="str">
        <f t="shared" si="62"/>
        <v>INSERT INTO @DataTable (Deal, AdvanceDate, PROV, DealPurpose, RateType, BEACON, LTV, TDS, GDS, InsuranceType, PrincipalBalance, OccupancyType, AccountStatus, Closed_Date, DelinquencyBucket) VALUES (4005, '2011-09-13', 'AB', 'Purchase', 'Fixed', 775, 95, 29.95, 23.76, 'HiRatio', 197273.85, 'Owner-Occupied', 'Open', '1900-01-00', 'Current');</v>
      </c>
    </row>
    <row r="4007" spans="1:16" x14ac:dyDescent="0.35">
      <c r="A4007" s="22">
        <v>4006</v>
      </c>
      <c r="B4007" s="21">
        <v>40899</v>
      </c>
      <c r="C4007" s="22" t="s">
        <v>51</v>
      </c>
      <c r="D4007" s="22" t="s">
        <v>52</v>
      </c>
      <c r="E4007" s="22" t="s">
        <v>53</v>
      </c>
      <c r="F4007" s="22">
        <v>708</v>
      </c>
      <c r="G4007" s="22">
        <v>80</v>
      </c>
      <c r="H4007" s="22">
        <v>33.409999999999997</v>
      </c>
      <c r="I4007" s="22">
        <v>26.6</v>
      </c>
      <c r="J4007" s="22" t="s">
        <v>54</v>
      </c>
      <c r="K4007" s="23">
        <v>0</v>
      </c>
      <c r="L4007" s="23" t="s">
        <v>62</v>
      </c>
      <c r="M4007" s="23" t="s">
        <v>84</v>
      </c>
      <c r="N4007" s="27">
        <v>41823</v>
      </c>
      <c r="O4007" s="23" t="s">
        <v>56</v>
      </c>
      <c r="P4007" t="str">
        <f t="shared" si="62"/>
        <v>INSERT INTO @DataTable (Deal, AdvanceDate, PROV, DealPurpose, RateType, BEACON, LTV, TDS, GDS, InsuranceType, PrincipalBalance, OccupancyType, AccountStatus, Closed_Date, DelinquencyBucket) VALUES (4006, '2011-12-22', 'AB', 'Refinance External', 'Fixed', 708, 80, 33.41, 26.6, 'Conv', 0, 'Rental', 'Closed', '2014-07-03', 'Current');</v>
      </c>
    </row>
    <row r="4008" spans="1:16" x14ac:dyDescent="0.35">
      <c r="A4008" s="19">
        <v>4007</v>
      </c>
      <c r="B4008" s="18">
        <v>42339</v>
      </c>
      <c r="C4008" s="19" t="s">
        <v>51</v>
      </c>
      <c r="D4008" s="19" t="s">
        <v>61</v>
      </c>
      <c r="E4008" s="19" t="s">
        <v>53</v>
      </c>
      <c r="F4008" s="19">
        <v>699</v>
      </c>
      <c r="G4008" s="19">
        <v>95</v>
      </c>
      <c r="H4008" s="19">
        <v>37.299999999999997</v>
      </c>
      <c r="I4008" s="19">
        <v>34.020000000000003</v>
      </c>
      <c r="J4008" s="19" t="s">
        <v>60</v>
      </c>
      <c r="K4008" s="20">
        <v>367544.15</v>
      </c>
      <c r="L4008" s="20" t="s">
        <v>55</v>
      </c>
      <c r="M4008" s="20" t="s">
        <v>83</v>
      </c>
      <c r="N4008" s="26"/>
      <c r="O4008" s="20" t="s">
        <v>56</v>
      </c>
      <c r="P4008" t="str">
        <f t="shared" si="62"/>
        <v>INSERT INTO @DataTable (Deal, AdvanceDate, PROV, DealPurpose, RateType, BEACON, LTV, TDS, GDS, InsuranceType, PrincipalBalance, OccupancyType, AccountStatus, Closed_Date, DelinquencyBucket) VALUES (4007, '2015-12-01', 'AB', 'Purchase', 'Fixed', 699, 95, 37.3, 34.02, 'HiRatio', 367544.15, 'Owner-Occupied', 'Open', '1900-01-00', 'Current');</v>
      </c>
    </row>
    <row r="4009" spans="1:16" x14ac:dyDescent="0.35">
      <c r="A4009" s="22">
        <v>4008</v>
      </c>
      <c r="B4009" s="21">
        <v>42537</v>
      </c>
      <c r="C4009" s="22" t="s">
        <v>58</v>
      </c>
      <c r="D4009" s="22" t="s">
        <v>61</v>
      </c>
      <c r="E4009" s="22" t="s">
        <v>53</v>
      </c>
      <c r="F4009" s="22">
        <v>722</v>
      </c>
      <c r="G4009" s="22">
        <v>95</v>
      </c>
      <c r="H4009" s="22">
        <v>28.3</v>
      </c>
      <c r="I4009" s="22">
        <v>19.8</v>
      </c>
      <c r="J4009" s="22" t="s">
        <v>60</v>
      </c>
      <c r="K4009" s="23">
        <v>199952.88</v>
      </c>
      <c r="L4009" s="23" t="s">
        <v>55</v>
      </c>
      <c r="M4009" s="23" t="s">
        <v>83</v>
      </c>
      <c r="N4009" s="27"/>
      <c r="O4009" s="23" t="s">
        <v>56</v>
      </c>
      <c r="P4009" t="str">
        <f t="shared" si="62"/>
        <v>INSERT INTO @DataTable (Deal, AdvanceDate, PROV, DealPurpose, RateType, BEACON, LTV, TDS, GDS, InsuranceType, PrincipalBalance, OccupancyType, AccountStatus, Closed_Date, DelinquencyBucket) VALUES (4008, '2016-06-16', 'BC', 'Purchase', 'Fixed', 722, 95, 28.3, 19.8, 'HiRatio', 199952.88, 'Owner-Occupied', 'Open', '1900-01-00', 'Current');</v>
      </c>
    </row>
    <row r="4010" spans="1:16" x14ac:dyDescent="0.35">
      <c r="A4010" s="19">
        <v>4009</v>
      </c>
      <c r="B4010" s="18">
        <v>41872</v>
      </c>
      <c r="C4010" s="19" t="s">
        <v>57</v>
      </c>
      <c r="D4010" s="19" t="s">
        <v>61</v>
      </c>
      <c r="E4010" s="19" t="s">
        <v>40</v>
      </c>
      <c r="F4010" s="19">
        <v>690</v>
      </c>
      <c r="G4010" s="19">
        <v>49.49</v>
      </c>
      <c r="H4010" s="19">
        <v>33.1</v>
      </c>
      <c r="I4010" s="19">
        <v>15.62</v>
      </c>
      <c r="J4010" s="19" t="s">
        <v>54</v>
      </c>
      <c r="K4010" s="20">
        <v>181386.8</v>
      </c>
      <c r="L4010" s="20" t="s">
        <v>55</v>
      </c>
      <c r="M4010" s="20" t="s">
        <v>83</v>
      </c>
      <c r="N4010" s="26"/>
      <c r="O4010" s="20" t="s">
        <v>56</v>
      </c>
      <c r="P4010" t="str">
        <f t="shared" si="62"/>
        <v>INSERT INTO @DataTable (Deal, AdvanceDate, PROV, DealPurpose, RateType, BEACON, LTV, TDS, GDS, InsuranceType, PrincipalBalance, OccupancyType, AccountStatus, Closed_Date, DelinquencyBucket) VALUES (4009, '2014-08-21', 'ON', 'Purchase', 'ARM', 690, 49.49, 33.1, 15.62, 'Conv', 181386.8, 'Owner-Occupied', 'Open', '1900-01-00', 'Current');</v>
      </c>
    </row>
    <row r="4011" spans="1:16" x14ac:dyDescent="0.35">
      <c r="A4011" s="22">
        <v>4010</v>
      </c>
      <c r="B4011" s="21">
        <v>42468</v>
      </c>
      <c r="C4011" s="22" t="s">
        <v>57</v>
      </c>
      <c r="D4011" s="22" t="s">
        <v>61</v>
      </c>
      <c r="E4011" s="22" t="s">
        <v>40</v>
      </c>
      <c r="F4011" s="22">
        <v>796</v>
      </c>
      <c r="G4011" s="22">
        <v>80</v>
      </c>
      <c r="H4011" s="22">
        <v>27.63</v>
      </c>
      <c r="I4011" s="22">
        <v>17.59</v>
      </c>
      <c r="J4011" s="22" t="s">
        <v>54</v>
      </c>
      <c r="K4011" s="23">
        <v>630103.78</v>
      </c>
      <c r="L4011" s="23" t="s">
        <v>55</v>
      </c>
      <c r="M4011" s="23" t="s">
        <v>83</v>
      </c>
      <c r="N4011" s="27"/>
      <c r="O4011" s="23" t="s">
        <v>56</v>
      </c>
      <c r="P4011" t="str">
        <f t="shared" si="62"/>
        <v>INSERT INTO @DataTable (Deal, AdvanceDate, PROV, DealPurpose, RateType, BEACON, LTV, TDS, GDS, InsuranceType, PrincipalBalance, OccupancyType, AccountStatus, Closed_Date, DelinquencyBucket) VALUES (4010, '2016-04-08', 'ON', 'Purchase', 'ARM', 796, 80, 27.63, 17.59, 'Conv', 630103.78, 'Owner-Occupied', 'Open', '1900-01-00', 'Current');</v>
      </c>
    </row>
    <row r="4012" spans="1:16" x14ac:dyDescent="0.35">
      <c r="A4012" s="19">
        <v>4011</v>
      </c>
      <c r="B4012" s="18">
        <v>42235</v>
      </c>
      <c r="C4012" s="19" t="s">
        <v>51</v>
      </c>
      <c r="D4012" s="19" t="s">
        <v>61</v>
      </c>
      <c r="E4012" s="19" t="s">
        <v>53</v>
      </c>
      <c r="F4012" s="19">
        <v>712</v>
      </c>
      <c r="G4012" s="19">
        <v>94.32</v>
      </c>
      <c r="H4012" s="19">
        <v>38.51</v>
      </c>
      <c r="I4012" s="19">
        <v>18.43</v>
      </c>
      <c r="J4012" s="19" t="s">
        <v>60</v>
      </c>
      <c r="K4012" s="20">
        <v>261360.39</v>
      </c>
      <c r="L4012" s="20" t="s">
        <v>55</v>
      </c>
      <c r="M4012" s="20" t="s">
        <v>83</v>
      </c>
      <c r="N4012" s="26"/>
      <c r="O4012" s="20" t="s">
        <v>56</v>
      </c>
      <c r="P4012" t="str">
        <f t="shared" si="62"/>
        <v>INSERT INTO @DataTable (Deal, AdvanceDate, PROV, DealPurpose, RateType, BEACON, LTV, TDS, GDS, InsuranceType, PrincipalBalance, OccupancyType, AccountStatus, Closed_Date, DelinquencyBucket) VALUES (4011, '2015-08-19', 'AB', 'Purchase', 'Fixed', 712, 94.32, 38.51, 18.43, 'HiRatio', 261360.39, 'Owner-Occupied', 'Open', '1900-01-00', 'Current');</v>
      </c>
    </row>
    <row r="4013" spans="1:16" x14ac:dyDescent="0.35">
      <c r="A4013" s="22">
        <v>4012</v>
      </c>
      <c r="B4013" s="21">
        <v>41813</v>
      </c>
      <c r="C4013" s="22" t="s">
        <v>58</v>
      </c>
      <c r="D4013" s="22" t="s">
        <v>61</v>
      </c>
      <c r="E4013" s="22" t="s">
        <v>53</v>
      </c>
      <c r="F4013" s="22">
        <v>798</v>
      </c>
      <c r="G4013" s="22">
        <v>75</v>
      </c>
      <c r="H4013" s="22">
        <v>18.86</v>
      </c>
      <c r="I4013" s="22">
        <v>18.190000000000001</v>
      </c>
      <c r="J4013" s="22" t="s">
        <v>54</v>
      </c>
      <c r="K4013" s="23">
        <v>128831.31</v>
      </c>
      <c r="L4013" s="23" t="s">
        <v>55</v>
      </c>
      <c r="M4013" s="23" t="s">
        <v>83</v>
      </c>
      <c r="N4013" s="27"/>
      <c r="O4013" s="23" t="s">
        <v>56</v>
      </c>
      <c r="P4013" t="str">
        <f t="shared" si="62"/>
        <v>INSERT INTO @DataTable (Deal, AdvanceDate, PROV, DealPurpose, RateType, BEACON, LTV, TDS, GDS, InsuranceType, PrincipalBalance, OccupancyType, AccountStatus, Closed_Date, DelinquencyBucket) VALUES (4012, '2014-06-23', 'BC', 'Purchase', 'Fixed', 798, 75, 18.86, 18.19, 'Conv', 128831.31, 'Owner-Occupied', 'Open', '1900-01-00', 'Current');</v>
      </c>
    </row>
    <row r="4014" spans="1:16" x14ac:dyDescent="0.35">
      <c r="A4014" s="19">
        <v>4013</v>
      </c>
      <c r="B4014" s="18">
        <v>41061</v>
      </c>
      <c r="C4014" s="19" t="s">
        <v>57</v>
      </c>
      <c r="D4014" s="19" t="s">
        <v>61</v>
      </c>
      <c r="E4014" s="19" t="s">
        <v>53</v>
      </c>
      <c r="F4014" s="19">
        <v>741</v>
      </c>
      <c r="G4014" s="19">
        <v>95</v>
      </c>
      <c r="H4014" s="19">
        <v>35.64</v>
      </c>
      <c r="I4014" s="19">
        <v>11.02</v>
      </c>
      <c r="J4014" s="19" t="s">
        <v>60</v>
      </c>
      <c r="K4014" s="20">
        <v>340035.49</v>
      </c>
      <c r="L4014" s="20" t="s">
        <v>55</v>
      </c>
      <c r="M4014" s="20" t="s">
        <v>83</v>
      </c>
      <c r="N4014" s="26"/>
      <c r="O4014" s="20" t="s">
        <v>56</v>
      </c>
      <c r="P4014" t="str">
        <f t="shared" si="62"/>
        <v>INSERT INTO @DataTable (Deal, AdvanceDate, PROV, DealPurpose, RateType, BEACON, LTV, TDS, GDS, InsuranceType, PrincipalBalance, OccupancyType, AccountStatus, Closed_Date, DelinquencyBucket) VALUES (4013, '2012-06-01', 'ON', 'Purchase', 'Fixed', 741, 95, 35.64, 11.02, 'HiRatio', 340035.49, 'Owner-Occupied', 'Open', '1900-01-00', 'Current');</v>
      </c>
    </row>
    <row r="4015" spans="1:16" x14ac:dyDescent="0.35">
      <c r="A4015" s="22">
        <v>4014</v>
      </c>
      <c r="B4015" s="21">
        <v>42082</v>
      </c>
      <c r="C4015" s="22" t="s">
        <v>51</v>
      </c>
      <c r="D4015" s="22" t="s">
        <v>61</v>
      </c>
      <c r="E4015" s="22" t="s">
        <v>40</v>
      </c>
      <c r="F4015" s="22">
        <v>694</v>
      </c>
      <c r="G4015" s="22">
        <v>90</v>
      </c>
      <c r="H4015" s="22">
        <v>22.61</v>
      </c>
      <c r="I4015" s="22">
        <v>21.12</v>
      </c>
      <c r="J4015" s="22" t="s">
        <v>60</v>
      </c>
      <c r="K4015" s="23">
        <v>480339.77</v>
      </c>
      <c r="L4015" s="23" t="s">
        <v>55</v>
      </c>
      <c r="M4015" s="23" t="s">
        <v>83</v>
      </c>
      <c r="N4015" s="27"/>
      <c r="O4015" s="23" t="s">
        <v>56</v>
      </c>
      <c r="P4015" t="str">
        <f t="shared" si="62"/>
        <v>INSERT INTO @DataTable (Deal, AdvanceDate, PROV, DealPurpose, RateType, BEACON, LTV, TDS, GDS, InsuranceType, PrincipalBalance, OccupancyType, AccountStatus, Closed_Date, DelinquencyBucket) VALUES (4014, '2015-03-19', 'AB', 'Purchase', 'ARM', 694, 90, 22.61, 21.12, 'HiRatio', 480339.77, 'Owner-Occupied', 'Open', '1900-01-00', 'Current');</v>
      </c>
    </row>
    <row r="4016" spans="1:16" x14ac:dyDescent="0.35">
      <c r="A4016" s="19">
        <v>4015</v>
      </c>
      <c r="B4016" s="18">
        <v>42185</v>
      </c>
      <c r="C4016" s="19" t="s">
        <v>57</v>
      </c>
      <c r="D4016" s="19" t="s">
        <v>61</v>
      </c>
      <c r="E4016" s="19" t="s">
        <v>53</v>
      </c>
      <c r="F4016" s="19">
        <v>806</v>
      </c>
      <c r="G4016" s="19">
        <v>72.87</v>
      </c>
      <c r="H4016" s="19">
        <v>34.39</v>
      </c>
      <c r="I4016" s="19">
        <v>33.4</v>
      </c>
      <c r="J4016" s="19" t="s">
        <v>54</v>
      </c>
      <c r="K4016" s="20">
        <v>514266.01</v>
      </c>
      <c r="L4016" s="20" t="s">
        <v>55</v>
      </c>
      <c r="M4016" s="20" t="s">
        <v>83</v>
      </c>
      <c r="N4016" s="26"/>
      <c r="O4016" s="20" t="s">
        <v>56</v>
      </c>
      <c r="P4016" t="str">
        <f t="shared" si="62"/>
        <v>INSERT INTO @DataTable (Deal, AdvanceDate, PROV, DealPurpose, RateType, BEACON, LTV, TDS, GDS, InsuranceType, PrincipalBalance, OccupancyType, AccountStatus, Closed_Date, DelinquencyBucket) VALUES (4015, '2015-06-30', 'ON', 'Purchase', 'Fixed', 806, 72.87, 34.39, 33.4, 'Conv', 514266.01, 'Owner-Occupied', 'Open', '1900-01-00', 'Current');</v>
      </c>
    </row>
    <row r="4017" spans="1:16" x14ac:dyDescent="0.35">
      <c r="A4017" s="22">
        <v>4016</v>
      </c>
      <c r="B4017" s="21">
        <v>41326</v>
      </c>
      <c r="C4017" s="22" t="s">
        <v>51</v>
      </c>
      <c r="D4017" s="22" t="s">
        <v>61</v>
      </c>
      <c r="E4017" s="22" t="s">
        <v>53</v>
      </c>
      <c r="F4017" s="22">
        <v>762</v>
      </c>
      <c r="G4017" s="22">
        <v>93.2</v>
      </c>
      <c r="H4017" s="22">
        <v>32.549999999999997</v>
      </c>
      <c r="I4017" s="22">
        <v>26.2</v>
      </c>
      <c r="J4017" s="22" t="s">
        <v>60</v>
      </c>
      <c r="K4017" s="23">
        <v>0</v>
      </c>
      <c r="L4017" s="23" t="s">
        <v>55</v>
      </c>
      <c r="M4017" s="23" t="s">
        <v>84</v>
      </c>
      <c r="N4017" s="27">
        <v>42432</v>
      </c>
      <c r="O4017" s="23" t="s">
        <v>56</v>
      </c>
      <c r="P4017" t="str">
        <f t="shared" si="62"/>
        <v>INSERT INTO @DataTable (Deal, AdvanceDate, PROV, DealPurpose, RateType, BEACON, LTV, TDS, GDS, InsuranceType, PrincipalBalance, OccupancyType, AccountStatus, Closed_Date, DelinquencyBucket) VALUES (4016, '2013-02-21', 'AB', 'Purchase', 'Fixed', 762, 93.2, 32.55, 26.2, 'HiRatio', 0, 'Owner-Occupied', 'Closed', '2016-03-03', 'Current');</v>
      </c>
    </row>
    <row r="4018" spans="1:16" x14ac:dyDescent="0.35">
      <c r="A4018" s="19">
        <v>4017</v>
      </c>
      <c r="B4018" s="18">
        <v>40865</v>
      </c>
      <c r="C4018" s="19" t="s">
        <v>57</v>
      </c>
      <c r="D4018" s="19" t="s">
        <v>61</v>
      </c>
      <c r="E4018" s="19" t="s">
        <v>53</v>
      </c>
      <c r="F4018" s="19">
        <v>771</v>
      </c>
      <c r="G4018" s="19">
        <v>80</v>
      </c>
      <c r="H4018" s="19">
        <v>37.89</v>
      </c>
      <c r="I4018" s="19">
        <v>19.170000000000002</v>
      </c>
      <c r="J4018" s="19" t="s">
        <v>54</v>
      </c>
      <c r="K4018" s="20">
        <v>0</v>
      </c>
      <c r="L4018" s="20" t="s">
        <v>55</v>
      </c>
      <c r="M4018" s="20" t="s">
        <v>84</v>
      </c>
      <c r="N4018" s="26">
        <v>41302</v>
      </c>
      <c r="O4018" s="20" t="s">
        <v>56</v>
      </c>
      <c r="P4018" t="str">
        <f t="shared" si="62"/>
        <v>INSERT INTO @DataTable (Deal, AdvanceDate, PROV, DealPurpose, RateType, BEACON, LTV, TDS, GDS, InsuranceType, PrincipalBalance, OccupancyType, AccountStatus, Closed_Date, DelinquencyBucket) VALUES (4017, '2011-11-18', 'ON', 'Purchase', 'Fixed', 771, 80, 37.89, 19.17, 'Conv', 0, 'Owner-Occupied', 'Closed', '2013-01-28', 'Current');</v>
      </c>
    </row>
    <row r="4019" spans="1:16" x14ac:dyDescent="0.35">
      <c r="A4019" s="22">
        <v>4018</v>
      </c>
      <c r="B4019" s="21">
        <v>40948</v>
      </c>
      <c r="C4019" s="22" t="s">
        <v>57</v>
      </c>
      <c r="D4019" s="22" t="s">
        <v>61</v>
      </c>
      <c r="E4019" s="22" t="s">
        <v>53</v>
      </c>
      <c r="F4019" s="22">
        <v>737</v>
      </c>
      <c r="G4019" s="22">
        <v>95</v>
      </c>
      <c r="H4019" s="22">
        <v>35.869999999999997</v>
      </c>
      <c r="I4019" s="22">
        <v>25.79</v>
      </c>
      <c r="J4019" s="22" t="s">
        <v>60</v>
      </c>
      <c r="K4019" s="23">
        <v>0</v>
      </c>
      <c r="L4019" s="23" t="s">
        <v>55</v>
      </c>
      <c r="M4019" s="23" t="s">
        <v>84</v>
      </c>
      <c r="N4019" s="27">
        <v>41863</v>
      </c>
      <c r="O4019" s="23" t="s">
        <v>56</v>
      </c>
      <c r="P4019" t="str">
        <f t="shared" si="62"/>
        <v>INSERT INTO @DataTable (Deal, AdvanceDate, PROV, DealPurpose, RateType, BEACON, LTV, TDS, GDS, InsuranceType, PrincipalBalance, OccupancyType, AccountStatus, Closed_Date, DelinquencyBucket) VALUES (4018, '2012-02-09', 'ON', 'Purchase', 'Fixed', 737, 95, 35.87, 25.79, 'HiRatio', 0, 'Owner-Occupied', 'Closed', '2014-08-12', 'Current');</v>
      </c>
    </row>
    <row r="4020" spans="1:16" x14ac:dyDescent="0.35">
      <c r="A4020" s="19">
        <v>4019</v>
      </c>
      <c r="B4020" s="18">
        <v>41880</v>
      </c>
      <c r="C4020" s="19" t="s">
        <v>58</v>
      </c>
      <c r="D4020" s="19" t="s">
        <v>52</v>
      </c>
      <c r="E4020" s="19" t="s">
        <v>40</v>
      </c>
      <c r="F4020" s="19">
        <v>648</v>
      </c>
      <c r="G4020" s="19">
        <v>74.900000000000006</v>
      </c>
      <c r="H4020" s="19">
        <v>29.28</v>
      </c>
      <c r="I4020" s="19">
        <v>27.59</v>
      </c>
      <c r="J4020" s="19" t="s">
        <v>54</v>
      </c>
      <c r="K4020" s="20">
        <v>0</v>
      </c>
      <c r="L4020" s="20" t="s">
        <v>55</v>
      </c>
      <c r="M4020" s="20" t="s">
        <v>84</v>
      </c>
      <c r="N4020" s="26">
        <v>42249</v>
      </c>
      <c r="O4020" s="20" t="s">
        <v>56</v>
      </c>
      <c r="P4020" t="str">
        <f t="shared" si="62"/>
        <v>INSERT INTO @DataTable (Deal, AdvanceDate, PROV, DealPurpose, RateType, BEACON, LTV, TDS, GDS, InsuranceType, PrincipalBalance, OccupancyType, AccountStatus, Closed_Date, DelinquencyBucket) VALUES (4019, '2014-08-29', 'BC', 'Refinance External', 'ARM', 648, 74.9, 29.28, 27.59, 'Conv', 0, 'Owner-Occupied', 'Closed', '2015-09-02', 'Current');</v>
      </c>
    </row>
    <row r="4021" spans="1:16" x14ac:dyDescent="0.35">
      <c r="A4021" s="22">
        <v>4020</v>
      </c>
      <c r="B4021" s="21">
        <v>42373</v>
      </c>
      <c r="C4021" s="22" t="s">
        <v>51</v>
      </c>
      <c r="D4021" s="22" t="s">
        <v>59</v>
      </c>
      <c r="E4021" s="22" t="s">
        <v>53</v>
      </c>
      <c r="F4021" s="22">
        <v>715</v>
      </c>
      <c r="G4021" s="22">
        <v>84.63</v>
      </c>
      <c r="H4021" s="22">
        <v>34.78</v>
      </c>
      <c r="I4021" s="22">
        <v>16.829999999999998</v>
      </c>
      <c r="J4021" s="22" t="s">
        <v>54</v>
      </c>
      <c r="K4021" s="23">
        <v>209679.2</v>
      </c>
      <c r="L4021" s="23" t="s">
        <v>55</v>
      </c>
      <c r="M4021" s="23" t="s">
        <v>83</v>
      </c>
      <c r="N4021" s="27"/>
      <c r="O4021" s="23" t="s">
        <v>56</v>
      </c>
      <c r="P4021" t="str">
        <f t="shared" si="62"/>
        <v>INSERT INTO @DataTable (Deal, AdvanceDate, PROV, DealPurpose, RateType, BEACON, LTV, TDS, GDS, InsuranceType, PrincipalBalance, OccupancyType, AccountStatus, Closed_Date, DelinquencyBucket) VALUES (4020, '2016-01-04', 'AB', 'Transfer', 'Fixed', 715, 84.63, 34.78, 16.83, 'Conv', 209679.2, 'Owner-Occupied', 'Open', '1900-01-00', 'Current');</v>
      </c>
    </row>
    <row r="4022" spans="1:16" x14ac:dyDescent="0.35">
      <c r="A4022" s="19">
        <v>4021</v>
      </c>
      <c r="B4022" s="18">
        <v>41094</v>
      </c>
      <c r="C4022" s="19" t="s">
        <v>63</v>
      </c>
      <c r="D4022" s="19" t="s">
        <v>61</v>
      </c>
      <c r="E4022" s="19" t="s">
        <v>40</v>
      </c>
      <c r="F4022" s="19">
        <v>718</v>
      </c>
      <c r="G4022" s="19">
        <v>80</v>
      </c>
      <c r="H4022" s="19">
        <v>41.41</v>
      </c>
      <c r="I4022" s="19">
        <v>32.39</v>
      </c>
      <c r="J4022" s="19" t="s">
        <v>54</v>
      </c>
      <c r="K4022" s="20">
        <v>186355.43</v>
      </c>
      <c r="L4022" s="20" t="s">
        <v>55</v>
      </c>
      <c r="M4022" s="20" t="s">
        <v>83</v>
      </c>
      <c r="N4022" s="26"/>
      <c r="O4022" s="20" t="s">
        <v>56</v>
      </c>
      <c r="P4022" t="str">
        <f t="shared" si="62"/>
        <v>INSERT INTO @DataTable (Deal, AdvanceDate, PROV, DealPurpose, RateType, BEACON, LTV, TDS, GDS, InsuranceType, PrincipalBalance, OccupancyType, AccountStatus, Closed_Date, DelinquencyBucket) VALUES (4021, '2012-07-04', 'SK', 'Purchase', 'ARM', 718, 80, 41.41, 32.39, 'Conv', 186355.43, 'Owner-Occupied', 'Open', '1900-01-00', 'Current');</v>
      </c>
    </row>
    <row r="4023" spans="1:16" x14ac:dyDescent="0.35">
      <c r="A4023" s="22">
        <v>4022</v>
      </c>
      <c r="B4023" s="21">
        <v>41071</v>
      </c>
      <c r="C4023" s="22" t="s">
        <v>51</v>
      </c>
      <c r="D4023" s="22" t="s">
        <v>61</v>
      </c>
      <c r="E4023" s="22" t="s">
        <v>53</v>
      </c>
      <c r="F4023" s="22">
        <v>711</v>
      </c>
      <c r="G4023" s="22">
        <v>90</v>
      </c>
      <c r="H4023" s="22">
        <v>41.71</v>
      </c>
      <c r="I4023" s="22">
        <v>26.02</v>
      </c>
      <c r="J4023" s="22" t="s">
        <v>60</v>
      </c>
      <c r="K4023" s="23">
        <v>0</v>
      </c>
      <c r="L4023" s="23" t="s">
        <v>55</v>
      </c>
      <c r="M4023" s="23" t="s">
        <v>84</v>
      </c>
      <c r="N4023" s="27">
        <v>42193</v>
      </c>
      <c r="O4023" s="23" t="s">
        <v>56</v>
      </c>
      <c r="P4023" t="str">
        <f t="shared" si="62"/>
        <v>INSERT INTO @DataTable (Deal, AdvanceDate, PROV, DealPurpose, RateType, BEACON, LTV, TDS, GDS, InsuranceType, PrincipalBalance, OccupancyType, AccountStatus, Closed_Date, DelinquencyBucket) VALUES (4022, '2012-06-11', 'AB', 'Purchase', 'Fixed', 711, 90, 41.71, 26.02, 'HiRatio', 0, 'Owner-Occupied', 'Closed', '2015-07-08', 'Current');</v>
      </c>
    </row>
    <row r="4024" spans="1:16" x14ac:dyDescent="0.35">
      <c r="A4024" s="19">
        <v>4023</v>
      </c>
      <c r="B4024" s="18">
        <v>42580</v>
      </c>
      <c r="C4024" s="19" t="s">
        <v>51</v>
      </c>
      <c r="D4024" s="19" t="s">
        <v>61</v>
      </c>
      <c r="E4024" s="19" t="s">
        <v>40</v>
      </c>
      <c r="F4024" s="19">
        <v>856</v>
      </c>
      <c r="G4024" s="19">
        <v>90</v>
      </c>
      <c r="H4024" s="19">
        <v>21.06</v>
      </c>
      <c r="I4024" s="19">
        <v>3.07</v>
      </c>
      <c r="J4024" s="19" t="s">
        <v>60</v>
      </c>
      <c r="K4024" s="20">
        <v>577841.35</v>
      </c>
      <c r="L4024" s="20" t="s">
        <v>55</v>
      </c>
      <c r="M4024" s="20" t="s">
        <v>83</v>
      </c>
      <c r="N4024" s="26"/>
      <c r="O4024" s="20" t="s">
        <v>56</v>
      </c>
      <c r="P4024" t="str">
        <f t="shared" si="62"/>
        <v>INSERT INTO @DataTable (Deal, AdvanceDate, PROV, DealPurpose, RateType, BEACON, LTV, TDS, GDS, InsuranceType, PrincipalBalance, OccupancyType, AccountStatus, Closed_Date, DelinquencyBucket) VALUES (4023, '2016-07-29', 'AB', 'Purchase', 'ARM', 856, 90, 21.06, 3.07, 'HiRatio', 577841.35, 'Owner-Occupied', 'Open', '1900-01-00', 'Current');</v>
      </c>
    </row>
    <row r="4025" spans="1:16" x14ac:dyDescent="0.35">
      <c r="A4025" s="22">
        <v>4024</v>
      </c>
      <c r="B4025" s="21">
        <v>42461</v>
      </c>
      <c r="C4025" s="22" t="s">
        <v>57</v>
      </c>
      <c r="D4025" s="22" t="s">
        <v>61</v>
      </c>
      <c r="E4025" s="22" t="s">
        <v>40</v>
      </c>
      <c r="F4025" s="22">
        <v>805</v>
      </c>
      <c r="G4025" s="22">
        <v>79.849999999999994</v>
      </c>
      <c r="H4025" s="22">
        <v>18.91</v>
      </c>
      <c r="I4025" s="22">
        <v>18.760000000000002</v>
      </c>
      <c r="J4025" s="22" t="s">
        <v>54</v>
      </c>
      <c r="K4025" s="23">
        <v>215046.65</v>
      </c>
      <c r="L4025" s="23" t="s">
        <v>55</v>
      </c>
      <c r="M4025" s="23" t="s">
        <v>83</v>
      </c>
      <c r="N4025" s="27"/>
      <c r="O4025" s="23" t="s">
        <v>56</v>
      </c>
      <c r="P4025" t="str">
        <f t="shared" si="62"/>
        <v>INSERT INTO @DataTable (Deal, AdvanceDate, PROV, DealPurpose, RateType, BEACON, LTV, TDS, GDS, InsuranceType, PrincipalBalance, OccupancyType, AccountStatus, Closed_Date, DelinquencyBucket) VALUES (4024, '2016-04-01', 'ON', 'Purchase', 'ARM', 805, 79.85, 18.91, 18.76, 'Conv', 215046.65, 'Owner-Occupied', 'Open', '1900-01-00', 'Current');</v>
      </c>
    </row>
    <row r="4026" spans="1:16" x14ac:dyDescent="0.35">
      <c r="A4026" s="19">
        <v>4025</v>
      </c>
      <c r="B4026" s="18">
        <v>41740</v>
      </c>
      <c r="C4026" s="19" t="s">
        <v>57</v>
      </c>
      <c r="D4026" s="19" t="s">
        <v>59</v>
      </c>
      <c r="E4026" s="19" t="s">
        <v>40</v>
      </c>
      <c r="F4026" s="19">
        <v>802</v>
      </c>
      <c r="G4026" s="19">
        <v>61.07</v>
      </c>
      <c r="H4026" s="19">
        <v>36.86</v>
      </c>
      <c r="I4026" s="19">
        <v>29.07</v>
      </c>
      <c r="J4026" s="19" t="s">
        <v>54</v>
      </c>
      <c r="K4026" s="20">
        <v>258289.99</v>
      </c>
      <c r="L4026" s="20" t="s">
        <v>55</v>
      </c>
      <c r="M4026" s="20" t="s">
        <v>83</v>
      </c>
      <c r="N4026" s="26"/>
      <c r="O4026" s="20" t="s">
        <v>56</v>
      </c>
      <c r="P4026" t="str">
        <f t="shared" si="62"/>
        <v>INSERT INTO @DataTable (Deal, AdvanceDate, PROV, DealPurpose, RateType, BEACON, LTV, TDS, GDS, InsuranceType, PrincipalBalance, OccupancyType, AccountStatus, Closed_Date, DelinquencyBucket) VALUES (4025, '2014-04-11', 'ON', 'Transfer', 'ARM', 802, 61.07, 36.86, 29.07, 'Conv', 258289.99, 'Owner-Occupied', 'Open', '1900-01-00', 'Current');</v>
      </c>
    </row>
    <row r="4027" spans="1:16" x14ac:dyDescent="0.35">
      <c r="A4027" s="22">
        <v>4026</v>
      </c>
      <c r="B4027" s="21">
        <v>42605</v>
      </c>
      <c r="C4027" s="22" t="s">
        <v>57</v>
      </c>
      <c r="D4027" s="22" t="s">
        <v>61</v>
      </c>
      <c r="E4027" s="22" t="s">
        <v>40</v>
      </c>
      <c r="F4027" s="22">
        <v>705</v>
      </c>
      <c r="G4027" s="22">
        <v>80</v>
      </c>
      <c r="H4027" s="22">
        <v>33.369999999999997</v>
      </c>
      <c r="I4027" s="22">
        <v>25.9</v>
      </c>
      <c r="J4027" s="22" t="s">
        <v>54</v>
      </c>
      <c r="K4027" s="23">
        <v>416407.61</v>
      </c>
      <c r="L4027" s="23" t="s">
        <v>55</v>
      </c>
      <c r="M4027" s="23" t="s">
        <v>83</v>
      </c>
      <c r="N4027" s="27"/>
      <c r="O4027" s="23" t="s">
        <v>56</v>
      </c>
      <c r="P4027" t="str">
        <f t="shared" si="62"/>
        <v>INSERT INTO @DataTable (Deal, AdvanceDate, PROV, DealPurpose, RateType, BEACON, LTV, TDS, GDS, InsuranceType, PrincipalBalance, OccupancyType, AccountStatus, Closed_Date, DelinquencyBucket) VALUES (4026, '2016-08-23', 'ON', 'Purchase', 'ARM', 705, 80, 33.37, 25.9, 'Conv', 416407.61, 'Owner-Occupied', 'Open', '1900-01-00', 'Current');</v>
      </c>
    </row>
    <row r="4028" spans="1:16" x14ac:dyDescent="0.35">
      <c r="A4028" s="19">
        <v>4027</v>
      </c>
      <c r="B4028" s="18">
        <v>42601</v>
      </c>
      <c r="C4028" s="19" t="s">
        <v>57</v>
      </c>
      <c r="D4028" s="19" t="s">
        <v>67</v>
      </c>
      <c r="E4028" s="19" t="s">
        <v>40</v>
      </c>
      <c r="F4028" s="19">
        <v>846</v>
      </c>
      <c r="G4028" s="19">
        <v>72.55</v>
      </c>
      <c r="H4028" s="19">
        <v>32.229999999999997</v>
      </c>
      <c r="I4028" s="19">
        <v>27.99</v>
      </c>
      <c r="J4028" s="19" t="s">
        <v>54</v>
      </c>
      <c r="K4028" s="20">
        <v>364473.95</v>
      </c>
      <c r="L4028" s="20" t="s">
        <v>55</v>
      </c>
      <c r="M4028" s="20" t="s">
        <v>83</v>
      </c>
      <c r="N4028" s="26"/>
      <c r="O4028" s="20" t="s">
        <v>56</v>
      </c>
      <c r="P4028" t="str">
        <f t="shared" si="62"/>
        <v>INSERT INTO @DataTable (Deal, AdvanceDate, PROV, DealPurpose, RateType, BEACON, LTV, TDS, GDS, InsuranceType, PrincipalBalance, OccupancyType, AccountStatus, Closed_Date, DelinquencyBucket) VALUES (4027, '2016-08-19', 'ON', 'Port Increase', 'ARM', 846, 72.55, 32.23, 27.99, 'Conv', 364473.95, 'Owner-Occupied', 'Open', '1900-01-00', 'Current');</v>
      </c>
    </row>
    <row r="4029" spans="1:16" x14ac:dyDescent="0.35">
      <c r="A4029" s="22">
        <v>4028</v>
      </c>
      <c r="B4029" s="21">
        <v>41774</v>
      </c>
      <c r="C4029" s="22" t="s">
        <v>57</v>
      </c>
      <c r="D4029" s="22" t="s">
        <v>61</v>
      </c>
      <c r="E4029" s="22" t="s">
        <v>53</v>
      </c>
      <c r="F4029" s="22">
        <v>804</v>
      </c>
      <c r="G4029" s="22">
        <v>95</v>
      </c>
      <c r="H4029" s="22">
        <v>40.19</v>
      </c>
      <c r="I4029" s="22">
        <v>12.85</v>
      </c>
      <c r="J4029" s="22" t="s">
        <v>60</v>
      </c>
      <c r="K4029" s="23">
        <v>100857</v>
      </c>
      <c r="L4029" s="23" t="s">
        <v>55</v>
      </c>
      <c r="M4029" s="23" t="s">
        <v>83</v>
      </c>
      <c r="N4029" s="27"/>
      <c r="O4029" s="23" t="s">
        <v>56</v>
      </c>
      <c r="P4029" t="str">
        <f t="shared" si="62"/>
        <v>INSERT INTO @DataTable (Deal, AdvanceDate, PROV, DealPurpose, RateType, BEACON, LTV, TDS, GDS, InsuranceType, PrincipalBalance, OccupancyType, AccountStatus, Closed_Date, DelinquencyBucket) VALUES (4028, '2014-05-15', 'ON', 'Purchase', 'Fixed', 804, 95, 40.19, 12.85, 'HiRatio', 100857, 'Owner-Occupied', 'Open', '1900-01-00', 'Current');</v>
      </c>
    </row>
    <row r="4030" spans="1:16" x14ac:dyDescent="0.35">
      <c r="A4030" s="19">
        <v>4029</v>
      </c>
      <c r="B4030" s="18">
        <v>40633</v>
      </c>
      <c r="C4030" s="19" t="s">
        <v>51</v>
      </c>
      <c r="D4030" s="19" t="s">
        <v>61</v>
      </c>
      <c r="E4030" s="19" t="s">
        <v>53</v>
      </c>
      <c r="F4030" s="19">
        <v>743</v>
      </c>
      <c r="G4030" s="19">
        <v>95</v>
      </c>
      <c r="H4030" s="19">
        <v>32.869999999999997</v>
      </c>
      <c r="I4030" s="19">
        <v>19.43</v>
      </c>
      <c r="J4030" s="19" t="s">
        <v>60</v>
      </c>
      <c r="K4030" s="20">
        <v>0</v>
      </c>
      <c r="L4030" s="20" t="s">
        <v>55</v>
      </c>
      <c r="M4030" s="20" t="s">
        <v>84</v>
      </c>
      <c r="N4030" s="26">
        <v>41732</v>
      </c>
      <c r="O4030" s="20" t="s">
        <v>56</v>
      </c>
      <c r="P4030" t="str">
        <f t="shared" si="62"/>
        <v>INSERT INTO @DataTable (Deal, AdvanceDate, PROV, DealPurpose, RateType, BEACON, LTV, TDS, GDS, InsuranceType, PrincipalBalance, OccupancyType, AccountStatus, Closed_Date, DelinquencyBucket) VALUES (4029, '2011-03-31', 'AB', 'Purchase', 'Fixed', 743, 95, 32.87, 19.43, 'HiRatio', 0, 'Owner-Occupied', 'Closed', '2014-04-03', 'Current');</v>
      </c>
    </row>
    <row r="4031" spans="1:16" x14ac:dyDescent="0.35">
      <c r="A4031" s="22">
        <v>4030</v>
      </c>
      <c r="B4031" s="21">
        <v>41712</v>
      </c>
      <c r="C4031" s="22" t="s">
        <v>57</v>
      </c>
      <c r="D4031" s="22" t="s">
        <v>61</v>
      </c>
      <c r="E4031" s="22" t="s">
        <v>53</v>
      </c>
      <c r="F4031" s="22">
        <v>782</v>
      </c>
      <c r="G4031" s="22">
        <v>59.58</v>
      </c>
      <c r="H4031" s="22">
        <v>33.96</v>
      </c>
      <c r="I4031" s="22">
        <v>23.48</v>
      </c>
      <c r="J4031" s="22" t="s">
        <v>54</v>
      </c>
      <c r="K4031" s="23">
        <v>0</v>
      </c>
      <c r="L4031" s="23" t="s">
        <v>55</v>
      </c>
      <c r="M4031" s="23" t="s">
        <v>84</v>
      </c>
      <c r="N4031" s="27">
        <v>42641</v>
      </c>
      <c r="O4031" s="23" t="s">
        <v>56</v>
      </c>
      <c r="P4031" t="str">
        <f t="shared" si="62"/>
        <v>INSERT INTO @DataTable (Deal, AdvanceDate, PROV, DealPurpose, RateType, BEACON, LTV, TDS, GDS, InsuranceType, PrincipalBalance, OccupancyType, AccountStatus, Closed_Date, DelinquencyBucket) VALUES (4030, '2014-03-14', 'ON', 'Purchase', 'Fixed', 782, 59.58, 33.96, 23.48, 'Conv', 0, 'Owner-Occupied', 'Closed', '2016-09-28', 'Current');</v>
      </c>
    </row>
    <row r="4032" spans="1:16" x14ac:dyDescent="0.35">
      <c r="A4032" s="19">
        <v>4031</v>
      </c>
      <c r="B4032" s="18">
        <v>40648</v>
      </c>
      <c r="C4032" s="19" t="s">
        <v>51</v>
      </c>
      <c r="D4032" s="19" t="s">
        <v>61</v>
      </c>
      <c r="E4032" s="19" t="s">
        <v>53</v>
      </c>
      <c r="F4032" s="19">
        <v>763</v>
      </c>
      <c r="G4032" s="19">
        <v>23.62</v>
      </c>
      <c r="H4032" s="19">
        <v>27.32</v>
      </c>
      <c r="I4032" s="19">
        <v>16.809999999999999</v>
      </c>
      <c r="J4032" s="19" t="s">
        <v>54</v>
      </c>
      <c r="K4032" s="20">
        <v>0</v>
      </c>
      <c r="L4032" s="20" t="s">
        <v>55</v>
      </c>
      <c r="M4032" s="20" t="s">
        <v>84</v>
      </c>
      <c r="N4032" s="26">
        <v>42530</v>
      </c>
      <c r="O4032" s="20" t="s">
        <v>56</v>
      </c>
      <c r="P4032" t="str">
        <f t="shared" si="62"/>
        <v>INSERT INTO @DataTable (Deal, AdvanceDate, PROV, DealPurpose, RateType, BEACON, LTV, TDS, GDS, InsuranceType, PrincipalBalance, OccupancyType, AccountStatus, Closed_Date, DelinquencyBucket) VALUES (4031, '2011-04-15', 'AB', 'Purchase', 'Fixed', 763, 23.62, 27.32, 16.81, 'Conv', 0, 'Owner-Occupied', 'Closed', '2016-06-09', 'Current');</v>
      </c>
    </row>
    <row r="4033" spans="1:16" x14ac:dyDescent="0.35">
      <c r="A4033" s="22">
        <v>4032</v>
      </c>
      <c r="B4033" s="21">
        <v>42356</v>
      </c>
      <c r="C4033" s="22" t="s">
        <v>57</v>
      </c>
      <c r="D4033" s="22" t="s">
        <v>61</v>
      </c>
      <c r="E4033" s="22" t="s">
        <v>53</v>
      </c>
      <c r="F4033" s="22">
        <v>775</v>
      </c>
      <c r="G4033" s="22">
        <v>95</v>
      </c>
      <c r="H4033" s="22">
        <v>38.72</v>
      </c>
      <c r="I4033" s="22">
        <v>38.049999999999997</v>
      </c>
      <c r="J4033" s="22" t="s">
        <v>60</v>
      </c>
      <c r="K4033" s="23">
        <v>411790.19</v>
      </c>
      <c r="L4033" s="23" t="s">
        <v>55</v>
      </c>
      <c r="M4033" s="23" t="s">
        <v>83</v>
      </c>
      <c r="N4033" s="27"/>
      <c r="O4033" s="23" t="s">
        <v>56</v>
      </c>
      <c r="P4033" t="str">
        <f t="shared" si="62"/>
        <v>INSERT INTO @DataTable (Deal, AdvanceDate, PROV, DealPurpose, RateType, BEACON, LTV, TDS, GDS, InsuranceType, PrincipalBalance, OccupancyType, AccountStatus, Closed_Date, DelinquencyBucket) VALUES (4032, '2015-12-18', 'ON', 'Purchase', 'Fixed', 775, 95, 38.72, 38.05, 'HiRatio', 411790.19, 'Owner-Occupied', 'Open', '1900-01-00', 'Current');</v>
      </c>
    </row>
    <row r="4034" spans="1:16" x14ac:dyDescent="0.35">
      <c r="A4034" s="19">
        <v>4033</v>
      </c>
      <c r="B4034" s="18">
        <v>41870</v>
      </c>
      <c r="C4034" s="19" t="s">
        <v>51</v>
      </c>
      <c r="D4034" s="19" t="s">
        <v>61</v>
      </c>
      <c r="E4034" s="19" t="s">
        <v>53</v>
      </c>
      <c r="F4034" s="19">
        <v>712</v>
      </c>
      <c r="G4034" s="19">
        <v>95</v>
      </c>
      <c r="H4034" s="19">
        <v>41.72</v>
      </c>
      <c r="I4034" s="19">
        <v>27.86</v>
      </c>
      <c r="J4034" s="19" t="s">
        <v>60</v>
      </c>
      <c r="K4034" s="20">
        <v>322738.90000000002</v>
      </c>
      <c r="L4034" s="20" t="s">
        <v>55</v>
      </c>
      <c r="M4034" s="20" t="s">
        <v>83</v>
      </c>
      <c r="N4034" s="26"/>
      <c r="O4034" s="20" t="s">
        <v>56</v>
      </c>
      <c r="P4034" t="str">
        <f t="shared" si="62"/>
        <v>INSERT INTO @DataTable (Deal, AdvanceDate, PROV, DealPurpose, RateType, BEACON, LTV, TDS, GDS, InsuranceType, PrincipalBalance, OccupancyType, AccountStatus, Closed_Date, DelinquencyBucket) VALUES (4033, '2014-08-19', 'AB', 'Purchase', 'Fixed', 712, 95, 41.72, 27.86, 'HiRatio', 322738.9, 'Owner-Occupied', 'Open', '1900-01-00', 'Current');</v>
      </c>
    </row>
    <row r="4035" spans="1:16" x14ac:dyDescent="0.35">
      <c r="A4035" s="22">
        <v>4034</v>
      </c>
      <c r="B4035" s="21">
        <v>41957</v>
      </c>
      <c r="C4035" s="22" t="s">
        <v>58</v>
      </c>
      <c r="D4035" s="22" t="s">
        <v>61</v>
      </c>
      <c r="E4035" s="22" t="s">
        <v>40</v>
      </c>
      <c r="F4035" s="22">
        <v>780</v>
      </c>
      <c r="G4035" s="22">
        <v>57.26</v>
      </c>
      <c r="H4035" s="22">
        <v>31.76</v>
      </c>
      <c r="I4035" s="22">
        <v>21.74</v>
      </c>
      <c r="J4035" s="22" t="s">
        <v>54</v>
      </c>
      <c r="K4035" s="23">
        <v>122577.49</v>
      </c>
      <c r="L4035" s="23" t="s">
        <v>55</v>
      </c>
      <c r="M4035" s="23" t="s">
        <v>83</v>
      </c>
      <c r="N4035" s="27"/>
      <c r="O4035" s="23" t="s">
        <v>56</v>
      </c>
      <c r="P4035" t="str">
        <f t="shared" ref="P4035:P4098" si="63">"INSERT INTO @DataTable (Deal, AdvanceDate, PROV, DealPurpose, RateType, BEACON, LTV, TDS, GDS, InsuranceType, PrincipalBalance, OccupancyType, AccountStatus, Closed_Date, DelinquencyBucket) VALUES (" &amp; A4035 &amp; ", " &amp; "'" &amp; TEXT(B4035, "yyyy-mm-dd") &amp; "', '" &amp; C4035 &amp; "', '" &amp; D4035 &amp; "', '" &amp; E4035 &amp; "', " &amp; F4035 &amp; ", " &amp; G4035 &amp; ", " &amp; H4035 &amp; ", " &amp; I4035 &amp; ", '" &amp; J4035 &amp; "', " &amp; K4035 &amp; ", '" &amp; L4035 &amp; "', '" &amp; M4035 &amp; "', '" &amp;TEXT(N4035, "yyyy-mm-dd") &amp; "', '" &amp; O4035 &amp; "');"</f>
        <v>INSERT INTO @DataTable (Deal, AdvanceDate, PROV, DealPurpose, RateType, BEACON, LTV, TDS, GDS, InsuranceType, PrincipalBalance, OccupancyType, AccountStatus, Closed_Date, DelinquencyBucket) VALUES (4034, '2014-11-14', 'BC', 'Purchase', 'ARM', 780, 57.26, 31.76, 21.74, 'Conv', 122577.49, 'Owner-Occupied', 'Open', '1900-01-00', 'Current');</v>
      </c>
    </row>
    <row r="4036" spans="1:16" x14ac:dyDescent="0.35">
      <c r="A4036" s="19">
        <v>4035</v>
      </c>
      <c r="B4036" s="18">
        <v>42125</v>
      </c>
      <c r="C4036" s="19" t="s">
        <v>57</v>
      </c>
      <c r="D4036" s="19" t="s">
        <v>61</v>
      </c>
      <c r="E4036" s="19" t="s">
        <v>53</v>
      </c>
      <c r="F4036" s="19">
        <v>658</v>
      </c>
      <c r="G4036" s="19">
        <v>95</v>
      </c>
      <c r="H4036" s="19">
        <v>40.85</v>
      </c>
      <c r="I4036" s="19">
        <v>24.21</v>
      </c>
      <c r="J4036" s="19" t="s">
        <v>60</v>
      </c>
      <c r="K4036" s="20">
        <v>125585.11</v>
      </c>
      <c r="L4036" s="20" t="s">
        <v>55</v>
      </c>
      <c r="M4036" s="20" t="s">
        <v>83</v>
      </c>
      <c r="N4036" s="26"/>
      <c r="O4036" s="20" t="s">
        <v>56</v>
      </c>
      <c r="P4036" t="str">
        <f t="shared" si="63"/>
        <v>INSERT INTO @DataTable (Deal, AdvanceDate, PROV, DealPurpose, RateType, BEACON, LTV, TDS, GDS, InsuranceType, PrincipalBalance, OccupancyType, AccountStatus, Closed_Date, DelinquencyBucket) VALUES (4035, '2015-05-01', 'ON', 'Purchase', 'Fixed', 658, 95, 40.85, 24.21, 'HiRatio', 125585.11, 'Owner-Occupied', 'Open', '1900-01-00', 'Current');</v>
      </c>
    </row>
    <row r="4037" spans="1:16" x14ac:dyDescent="0.35">
      <c r="A4037" s="22">
        <v>4036</v>
      </c>
      <c r="B4037" s="21">
        <v>42216</v>
      </c>
      <c r="C4037" s="22" t="s">
        <v>57</v>
      </c>
      <c r="D4037" s="22" t="s">
        <v>61</v>
      </c>
      <c r="E4037" s="22" t="s">
        <v>53</v>
      </c>
      <c r="F4037" s="22">
        <v>758</v>
      </c>
      <c r="G4037" s="22">
        <v>95</v>
      </c>
      <c r="H4037" s="22">
        <v>38.17</v>
      </c>
      <c r="I4037" s="22">
        <v>27.76</v>
      </c>
      <c r="J4037" s="22" t="s">
        <v>60</v>
      </c>
      <c r="K4037" s="23">
        <v>321307.65999999997</v>
      </c>
      <c r="L4037" s="23" t="s">
        <v>55</v>
      </c>
      <c r="M4037" s="23" t="s">
        <v>83</v>
      </c>
      <c r="N4037" s="27"/>
      <c r="O4037" s="23" t="s">
        <v>56</v>
      </c>
      <c r="P4037" t="str">
        <f t="shared" si="63"/>
        <v>INSERT INTO @DataTable (Deal, AdvanceDate, PROV, DealPurpose, RateType, BEACON, LTV, TDS, GDS, InsuranceType, PrincipalBalance, OccupancyType, AccountStatus, Closed_Date, DelinquencyBucket) VALUES (4036, '2015-07-31', 'ON', 'Purchase', 'Fixed', 758, 95, 38.17, 27.76, 'HiRatio', 321307.66, 'Owner-Occupied', 'Open', '1900-01-00', 'Current');</v>
      </c>
    </row>
    <row r="4038" spans="1:16" x14ac:dyDescent="0.35">
      <c r="A4038" s="19">
        <v>4037</v>
      </c>
      <c r="B4038" s="18">
        <v>42104</v>
      </c>
      <c r="C4038" s="19" t="s">
        <v>57</v>
      </c>
      <c r="D4038" s="19" t="s">
        <v>52</v>
      </c>
      <c r="E4038" s="19" t="s">
        <v>40</v>
      </c>
      <c r="F4038" s="19">
        <v>622</v>
      </c>
      <c r="G4038" s="19">
        <v>80</v>
      </c>
      <c r="H4038" s="19">
        <v>35.299999999999997</v>
      </c>
      <c r="I4038" s="19">
        <v>23.16</v>
      </c>
      <c r="J4038" s="19" t="s">
        <v>54</v>
      </c>
      <c r="K4038" s="20">
        <v>0</v>
      </c>
      <c r="L4038" s="20" t="s">
        <v>55</v>
      </c>
      <c r="M4038" s="20" t="s">
        <v>84</v>
      </c>
      <c r="N4038" s="26">
        <v>42310</v>
      </c>
      <c r="O4038" s="20" t="s">
        <v>56</v>
      </c>
      <c r="P4038" t="str">
        <f t="shared" si="63"/>
        <v>INSERT INTO @DataTable (Deal, AdvanceDate, PROV, DealPurpose, RateType, BEACON, LTV, TDS, GDS, InsuranceType, PrincipalBalance, OccupancyType, AccountStatus, Closed_Date, DelinquencyBucket) VALUES (4037, '2015-04-10', 'ON', 'Refinance External', 'ARM', 622, 80, 35.3, 23.16, 'Conv', 0, 'Owner-Occupied', 'Closed', '2015-11-02', 'Current');</v>
      </c>
    </row>
    <row r="4039" spans="1:16" x14ac:dyDescent="0.35">
      <c r="A4039" s="22">
        <v>4038</v>
      </c>
      <c r="B4039" s="21">
        <v>41820</v>
      </c>
      <c r="C4039" s="22" t="s">
        <v>51</v>
      </c>
      <c r="D4039" s="22" t="s">
        <v>61</v>
      </c>
      <c r="E4039" s="22" t="s">
        <v>53</v>
      </c>
      <c r="F4039" s="22">
        <v>647</v>
      </c>
      <c r="G4039" s="22">
        <v>95</v>
      </c>
      <c r="H4039" s="22">
        <v>32.869999999999997</v>
      </c>
      <c r="I4039" s="22">
        <v>19.28</v>
      </c>
      <c r="J4039" s="22" t="s">
        <v>60</v>
      </c>
      <c r="K4039" s="23">
        <v>308206.5</v>
      </c>
      <c r="L4039" s="23" t="s">
        <v>55</v>
      </c>
      <c r="M4039" s="23" t="s">
        <v>83</v>
      </c>
      <c r="N4039" s="27"/>
      <c r="O4039" s="23" t="s">
        <v>56</v>
      </c>
      <c r="P4039" t="str">
        <f t="shared" si="63"/>
        <v>INSERT INTO @DataTable (Deal, AdvanceDate, PROV, DealPurpose, RateType, BEACON, LTV, TDS, GDS, InsuranceType, PrincipalBalance, OccupancyType, AccountStatus, Closed_Date, DelinquencyBucket) VALUES (4038, '2014-06-30', 'AB', 'Purchase', 'Fixed', 647, 95, 32.87, 19.28, 'HiRatio', 308206.5, 'Owner-Occupied', 'Open', '1900-01-00', 'Current');</v>
      </c>
    </row>
    <row r="4040" spans="1:16" x14ac:dyDescent="0.35">
      <c r="A4040" s="19">
        <v>4039</v>
      </c>
      <c r="B4040" s="18">
        <v>42171</v>
      </c>
      <c r="C4040" s="19" t="s">
        <v>57</v>
      </c>
      <c r="D4040" s="19" t="s">
        <v>61</v>
      </c>
      <c r="E4040" s="19" t="s">
        <v>40</v>
      </c>
      <c r="F4040" s="19">
        <v>703</v>
      </c>
      <c r="G4040" s="19">
        <v>80</v>
      </c>
      <c r="H4040" s="19">
        <v>33.630000000000003</v>
      </c>
      <c r="I4040" s="19">
        <v>25.94</v>
      </c>
      <c r="J4040" s="19" t="s">
        <v>54</v>
      </c>
      <c r="K4040" s="20">
        <v>0</v>
      </c>
      <c r="L4040" s="20" t="s">
        <v>55</v>
      </c>
      <c r="M4040" s="20" t="s">
        <v>84</v>
      </c>
      <c r="N4040" s="26">
        <v>42573</v>
      </c>
      <c r="O4040" s="20" t="s">
        <v>56</v>
      </c>
      <c r="P4040" t="str">
        <f t="shared" si="63"/>
        <v>INSERT INTO @DataTable (Deal, AdvanceDate, PROV, DealPurpose, RateType, BEACON, LTV, TDS, GDS, InsuranceType, PrincipalBalance, OccupancyType, AccountStatus, Closed_Date, DelinquencyBucket) VALUES (4039, '2015-06-16', 'ON', 'Purchase', 'ARM', 703, 80, 33.63, 25.94, 'Conv', 0, 'Owner-Occupied', 'Closed', '2016-07-22', 'Current');</v>
      </c>
    </row>
    <row r="4041" spans="1:16" x14ac:dyDescent="0.35">
      <c r="A4041" s="22">
        <v>4040</v>
      </c>
      <c r="B4041" s="21">
        <v>41824</v>
      </c>
      <c r="C4041" s="22" t="s">
        <v>57</v>
      </c>
      <c r="D4041" s="22" t="s">
        <v>52</v>
      </c>
      <c r="E4041" s="22" t="s">
        <v>40</v>
      </c>
      <c r="F4041" s="22">
        <v>688</v>
      </c>
      <c r="G4041" s="22">
        <v>74.400000000000006</v>
      </c>
      <c r="H4041" s="22">
        <v>28.25</v>
      </c>
      <c r="I4041" s="22">
        <v>20.92</v>
      </c>
      <c r="J4041" s="22" t="s">
        <v>54</v>
      </c>
      <c r="K4041" s="23">
        <v>349554.53</v>
      </c>
      <c r="L4041" s="23" t="s">
        <v>55</v>
      </c>
      <c r="M4041" s="23" t="s">
        <v>83</v>
      </c>
      <c r="N4041" s="27"/>
      <c r="O4041" s="23" t="s">
        <v>56</v>
      </c>
      <c r="P4041" t="str">
        <f t="shared" si="63"/>
        <v>INSERT INTO @DataTable (Deal, AdvanceDate, PROV, DealPurpose, RateType, BEACON, LTV, TDS, GDS, InsuranceType, PrincipalBalance, OccupancyType, AccountStatus, Closed_Date, DelinquencyBucket) VALUES (4040, '2014-07-04', 'ON', 'Refinance External', 'ARM', 688, 74.4, 28.25, 20.92, 'Conv', 349554.53, 'Owner-Occupied', 'Open', '1900-01-00', 'Current');</v>
      </c>
    </row>
    <row r="4042" spans="1:16" x14ac:dyDescent="0.35">
      <c r="A4042" s="19">
        <v>4041</v>
      </c>
      <c r="B4042" s="18">
        <v>42131</v>
      </c>
      <c r="C4042" s="19" t="s">
        <v>57</v>
      </c>
      <c r="D4042" s="19" t="s">
        <v>61</v>
      </c>
      <c r="E4042" s="19" t="s">
        <v>53</v>
      </c>
      <c r="F4042" s="19">
        <v>794</v>
      </c>
      <c r="G4042" s="19">
        <v>95</v>
      </c>
      <c r="H4042" s="19">
        <v>39.450000000000003</v>
      </c>
      <c r="I4042" s="19">
        <v>32.409999999999997</v>
      </c>
      <c r="J4042" s="19" t="s">
        <v>60</v>
      </c>
      <c r="K4042" s="20">
        <v>314630.89</v>
      </c>
      <c r="L4042" s="20" t="s">
        <v>55</v>
      </c>
      <c r="M4042" s="20" t="s">
        <v>83</v>
      </c>
      <c r="N4042" s="26"/>
      <c r="O4042" s="20" t="s">
        <v>56</v>
      </c>
      <c r="P4042" t="str">
        <f t="shared" si="63"/>
        <v>INSERT INTO @DataTable (Deal, AdvanceDate, PROV, DealPurpose, RateType, BEACON, LTV, TDS, GDS, InsuranceType, PrincipalBalance, OccupancyType, AccountStatus, Closed_Date, DelinquencyBucket) VALUES (4041, '2015-05-07', 'ON', 'Purchase', 'Fixed', 794, 95, 39.45, 32.41, 'HiRatio', 314630.89, 'Owner-Occupied', 'Open', '1900-01-00', 'Current');</v>
      </c>
    </row>
    <row r="4043" spans="1:16" x14ac:dyDescent="0.35">
      <c r="A4043" s="22">
        <v>4042</v>
      </c>
      <c r="B4043" s="21">
        <v>42417</v>
      </c>
      <c r="C4043" s="22" t="s">
        <v>57</v>
      </c>
      <c r="D4043" s="22" t="s">
        <v>52</v>
      </c>
      <c r="E4043" s="22" t="s">
        <v>53</v>
      </c>
      <c r="F4043" s="22">
        <v>814</v>
      </c>
      <c r="G4043" s="22">
        <v>28.29</v>
      </c>
      <c r="H4043" s="22">
        <v>24.62</v>
      </c>
      <c r="I4043" s="22">
        <v>23.27</v>
      </c>
      <c r="J4043" s="22" t="s">
        <v>54</v>
      </c>
      <c r="K4043" s="23">
        <v>186924.44</v>
      </c>
      <c r="L4043" s="23" t="s">
        <v>55</v>
      </c>
      <c r="M4043" s="23" t="s">
        <v>83</v>
      </c>
      <c r="N4043" s="27"/>
      <c r="O4043" s="23" t="s">
        <v>56</v>
      </c>
      <c r="P4043" t="str">
        <f t="shared" si="63"/>
        <v>INSERT INTO @DataTable (Deal, AdvanceDate, PROV, DealPurpose, RateType, BEACON, LTV, TDS, GDS, InsuranceType, PrincipalBalance, OccupancyType, AccountStatus, Closed_Date, DelinquencyBucket) VALUES (4042, '2016-02-17', 'ON', 'Refinance External', 'Fixed', 814, 28.29, 24.62, 23.27, 'Conv', 186924.44, 'Owner-Occupied', 'Open', '1900-01-00', 'Current');</v>
      </c>
    </row>
    <row r="4044" spans="1:16" x14ac:dyDescent="0.35">
      <c r="A4044" s="19">
        <v>4043</v>
      </c>
      <c r="B4044" s="18">
        <v>42492</v>
      </c>
      <c r="C4044" s="19" t="s">
        <v>57</v>
      </c>
      <c r="D4044" s="19" t="s">
        <v>61</v>
      </c>
      <c r="E4044" s="19" t="s">
        <v>53</v>
      </c>
      <c r="F4044" s="19">
        <v>790</v>
      </c>
      <c r="G4044" s="19">
        <v>65.52</v>
      </c>
      <c r="H4044" s="19">
        <v>19.21</v>
      </c>
      <c r="I4044" s="19">
        <v>17.5</v>
      </c>
      <c r="J4044" s="19" t="s">
        <v>54</v>
      </c>
      <c r="K4044" s="20">
        <v>186842.2</v>
      </c>
      <c r="L4044" s="20" t="s">
        <v>55</v>
      </c>
      <c r="M4044" s="20" t="s">
        <v>83</v>
      </c>
      <c r="N4044" s="26"/>
      <c r="O4044" s="20" t="s">
        <v>56</v>
      </c>
      <c r="P4044" t="str">
        <f t="shared" si="63"/>
        <v>INSERT INTO @DataTable (Deal, AdvanceDate, PROV, DealPurpose, RateType, BEACON, LTV, TDS, GDS, InsuranceType, PrincipalBalance, OccupancyType, AccountStatus, Closed_Date, DelinquencyBucket) VALUES (4043, '2016-05-02', 'ON', 'Purchase', 'Fixed', 790, 65.52, 19.21, 17.5, 'Conv', 186842.2, 'Owner-Occupied', 'Open', '1900-01-00', 'Current');</v>
      </c>
    </row>
    <row r="4045" spans="1:16" x14ac:dyDescent="0.35">
      <c r="A4045" s="22">
        <v>4044</v>
      </c>
      <c r="B4045" s="21">
        <v>41901</v>
      </c>
      <c r="C4045" s="22" t="s">
        <v>57</v>
      </c>
      <c r="D4045" s="22" t="s">
        <v>61</v>
      </c>
      <c r="E4045" s="22" t="s">
        <v>53</v>
      </c>
      <c r="F4045" s="22">
        <v>761</v>
      </c>
      <c r="G4045" s="22">
        <v>80</v>
      </c>
      <c r="H4045" s="22">
        <v>42.92</v>
      </c>
      <c r="I4045" s="22">
        <v>27.23</v>
      </c>
      <c r="J4045" s="22" t="s">
        <v>54</v>
      </c>
      <c r="K4045" s="23">
        <v>129194.54</v>
      </c>
      <c r="L4045" s="23" t="s">
        <v>55</v>
      </c>
      <c r="M4045" s="23" t="s">
        <v>83</v>
      </c>
      <c r="N4045" s="27"/>
      <c r="O4045" s="23" t="s">
        <v>56</v>
      </c>
      <c r="P4045" t="str">
        <f t="shared" si="63"/>
        <v>INSERT INTO @DataTable (Deal, AdvanceDate, PROV, DealPurpose, RateType, BEACON, LTV, TDS, GDS, InsuranceType, PrincipalBalance, OccupancyType, AccountStatus, Closed_Date, DelinquencyBucket) VALUES (4044, '2014-09-19', 'ON', 'Purchase', 'Fixed', 761, 80, 42.92, 27.23, 'Conv', 129194.54, 'Owner-Occupied', 'Open', '1900-01-00', 'Current');</v>
      </c>
    </row>
    <row r="4046" spans="1:16" x14ac:dyDescent="0.35">
      <c r="A4046" s="19">
        <v>4045</v>
      </c>
      <c r="B4046" s="18">
        <v>42536</v>
      </c>
      <c r="C4046" s="19" t="s">
        <v>58</v>
      </c>
      <c r="D4046" s="19" t="s">
        <v>61</v>
      </c>
      <c r="E4046" s="19" t="s">
        <v>53</v>
      </c>
      <c r="F4046" s="19">
        <v>812</v>
      </c>
      <c r="G4046" s="19">
        <v>94.55</v>
      </c>
      <c r="H4046" s="19">
        <v>42.51</v>
      </c>
      <c r="I4046" s="19">
        <v>35.630000000000003</v>
      </c>
      <c r="J4046" s="19" t="s">
        <v>60</v>
      </c>
      <c r="K4046" s="20">
        <v>529593.38</v>
      </c>
      <c r="L4046" s="20" t="s">
        <v>55</v>
      </c>
      <c r="M4046" s="20" t="s">
        <v>83</v>
      </c>
      <c r="N4046" s="26"/>
      <c r="O4046" s="20" t="s">
        <v>56</v>
      </c>
      <c r="P4046" t="str">
        <f t="shared" si="63"/>
        <v>INSERT INTO @DataTable (Deal, AdvanceDate, PROV, DealPurpose, RateType, BEACON, LTV, TDS, GDS, InsuranceType, PrincipalBalance, OccupancyType, AccountStatus, Closed_Date, DelinquencyBucket) VALUES (4045, '2016-06-15', 'BC', 'Purchase', 'Fixed', 812, 94.55, 42.51, 35.63, 'HiRatio', 529593.38, 'Owner-Occupied', 'Open', '1900-01-00', 'Current');</v>
      </c>
    </row>
    <row r="4047" spans="1:16" x14ac:dyDescent="0.35">
      <c r="A4047" s="22">
        <v>4046</v>
      </c>
      <c r="B4047" s="21">
        <v>41971</v>
      </c>
      <c r="C4047" s="22" t="s">
        <v>57</v>
      </c>
      <c r="D4047" s="22" t="s">
        <v>61</v>
      </c>
      <c r="E4047" s="22" t="s">
        <v>40</v>
      </c>
      <c r="F4047" s="22">
        <v>757</v>
      </c>
      <c r="G4047" s="22">
        <v>78.67</v>
      </c>
      <c r="H4047" s="22">
        <v>27.69</v>
      </c>
      <c r="I4047" s="22">
        <v>22.95</v>
      </c>
      <c r="J4047" s="22" t="s">
        <v>54</v>
      </c>
      <c r="K4047" s="23">
        <v>108822.59</v>
      </c>
      <c r="L4047" s="23" t="s">
        <v>55</v>
      </c>
      <c r="M4047" s="23" t="s">
        <v>83</v>
      </c>
      <c r="N4047" s="27"/>
      <c r="O4047" s="23" t="s">
        <v>56</v>
      </c>
      <c r="P4047" t="str">
        <f t="shared" si="63"/>
        <v>INSERT INTO @DataTable (Deal, AdvanceDate, PROV, DealPurpose, RateType, BEACON, LTV, TDS, GDS, InsuranceType, PrincipalBalance, OccupancyType, AccountStatus, Closed_Date, DelinquencyBucket) VALUES (4046, '2014-11-28', 'ON', 'Purchase', 'ARM', 757, 78.67, 27.69, 22.95, 'Conv', 108822.59, 'Owner-Occupied', 'Open', '1900-01-00', 'Current');</v>
      </c>
    </row>
    <row r="4048" spans="1:16" x14ac:dyDescent="0.35">
      <c r="A4048" s="19">
        <v>4047</v>
      </c>
      <c r="B4048" s="18">
        <v>41540</v>
      </c>
      <c r="C4048" s="19" t="s">
        <v>51</v>
      </c>
      <c r="D4048" s="19" t="s">
        <v>52</v>
      </c>
      <c r="E4048" s="19" t="s">
        <v>53</v>
      </c>
      <c r="F4048" s="19">
        <v>731</v>
      </c>
      <c r="G4048" s="19">
        <v>65.66</v>
      </c>
      <c r="H4048" s="19">
        <v>40.700000000000003</v>
      </c>
      <c r="I4048" s="19">
        <v>17.79</v>
      </c>
      <c r="J4048" s="19" t="s">
        <v>54</v>
      </c>
      <c r="K4048" s="20">
        <v>222555.34</v>
      </c>
      <c r="L4048" s="20" t="s">
        <v>55</v>
      </c>
      <c r="M4048" s="20" t="s">
        <v>83</v>
      </c>
      <c r="N4048" s="26"/>
      <c r="O4048" s="20" t="s">
        <v>56</v>
      </c>
      <c r="P4048" t="str">
        <f t="shared" si="63"/>
        <v>INSERT INTO @DataTable (Deal, AdvanceDate, PROV, DealPurpose, RateType, BEACON, LTV, TDS, GDS, InsuranceType, PrincipalBalance, OccupancyType, AccountStatus, Closed_Date, DelinquencyBucket) VALUES (4047, '2013-09-23', 'AB', 'Refinance External', 'Fixed', 731, 65.66, 40.7, 17.79, 'Conv', 222555.34, 'Owner-Occupied', 'Open', '1900-01-00', 'Current');</v>
      </c>
    </row>
    <row r="4049" spans="1:16" x14ac:dyDescent="0.35">
      <c r="A4049" s="22">
        <v>4048</v>
      </c>
      <c r="B4049" s="21">
        <v>41488</v>
      </c>
      <c r="C4049" s="22" t="s">
        <v>70</v>
      </c>
      <c r="D4049" s="22" t="s">
        <v>61</v>
      </c>
      <c r="E4049" s="22" t="s">
        <v>53</v>
      </c>
      <c r="F4049" s="22">
        <v>788</v>
      </c>
      <c r="G4049" s="22">
        <v>95</v>
      </c>
      <c r="H4049" s="22">
        <v>33.94</v>
      </c>
      <c r="I4049" s="22">
        <v>16.78</v>
      </c>
      <c r="J4049" s="22" t="s">
        <v>60</v>
      </c>
      <c r="K4049" s="23">
        <v>119726.54</v>
      </c>
      <c r="L4049" s="23" t="s">
        <v>55</v>
      </c>
      <c r="M4049" s="23" t="s">
        <v>83</v>
      </c>
      <c r="N4049" s="27"/>
      <c r="O4049" s="23" t="s">
        <v>56</v>
      </c>
      <c r="P4049" t="str">
        <f t="shared" si="63"/>
        <v>INSERT INTO @DataTable (Deal, AdvanceDate, PROV, DealPurpose, RateType, BEACON, LTV, TDS, GDS, InsuranceType, PrincipalBalance, OccupancyType, AccountStatus, Closed_Date, DelinquencyBucket) VALUES (4048, '2013-08-02', 'NB', 'Purchase', 'Fixed', 788, 95, 33.94, 16.78, 'HiRatio', 119726.54, 'Owner-Occupied', 'Open', '1900-01-00', 'Current');</v>
      </c>
    </row>
    <row r="4050" spans="1:16" x14ac:dyDescent="0.35">
      <c r="A4050" s="19">
        <v>4049</v>
      </c>
      <c r="B4050" s="18">
        <v>40813</v>
      </c>
      <c r="C4050" s="19" t="s">
        <v>57</v>
      </c>
      <c r="D4050" s="19" t="s">
        <v>52</v>
      </c>
      <c r="E4050" s="19" t="s">
        <v>53</v>
      </c>
      <c r="F4050" s="19">
        <v>742</v>
      </c>
      <c r="G4050" s="19">
        <v>58.24</v>
      </c>
      <c r="H4050" s="19">
        <v>37.89</v>
      </c>
      <c r="I4050" s="19">
        <v>36.950000000000003</v>
      </c>
      <c r="J4050" s="19" t="s">
        <v>54</v>
      </c>
      <c r="K4050" s="20">
        <v>156379.51999999999</v>
      </c>
      <c r="L4050" s="20" t="s">
        <v>55</v>
      </c>
      <c r="M4050" s="20" t="s">
        <v>83</v>
      </c>
      <c r="N4050" s="26"/>
      <c r="O4050" s="20" t="s">
        <v>56</v>
      </c>
      <c r="P4050" t="str">
        <f t="shared" si="63"/>
        <v>INSERT INTO @DataTable (Deal, AdvanceDate, PROV, DealPurpose, RateType, BEACON, LTV, TDS, GDS, InsuranceType, PrincipalBalance, OccupancyType, AccountStatus, Closed_Date, DelinquencyBucket) VALUES (4049, '2011-09-27', 'ON', 'Refinance External', 'Fixed', 742, 58.24, 37.89, 36.95, 'Conv', 156379.52, 'Owner-Occupied', 'Open', '1900-01-00', 'Current');</v>
      </c>
    </row>
    <row r="4051" spans="1:16" x14ac:dyDescent="0.35">
      <c r="A4051" s="22">
        <v>4050</v>
      </c>
      <c r="B4051" s="21">
        <v>41578</v>
      </c>
      <c r="C4051" s="22" t="s">
        <v>57</v>
      </c>
      <c r="D4051" s="22" t="s">
        <v>61</v>
      </c>
      <c r="E4051" s="22" t="s">
        <v>40</v>
      </c>
      <c r="F4051" s="22">
        <v>765</v>
      </c>
      <c r="G4051" s="22">
        <v>57.22</v>
      </c>
      <c r="H4051" s="22">
        <v>36.270000000000003</v>
      </c>
      <c r="I4051" s="22">
        <v>12.14</v>
      </c>
      <c r="J4051" s="22" t="s">
        <v>54</v>
      </c>
      <c r="K4051" s="23">
        <v>0</v>
      </c>
      <c r="L4051" s="23" t="s">
        <v>55</v>
      </c>
      <c r="M4051" s="23" t="s">
        <v>84</v>
      </c>
      <c r="N4051" s="27">
        <v>42068</v>
      </c>
      <c r="O4051" s="23" t="s">
        <v>56</v>
      </c>
      <c r="P4051" t="str">
        <f t="shared" si="63"/>
        <v>INSERT INTO @DataTable (Deal, AdvanceDate, PROV, DealPurpose, RateType, BEACON, LTV, TDS, GDS, InsuranceType, PrincipalBalance, OccupancyType, AccountStatus, Closed_Date, DelinquencyBucket) VALUES (4050, '2013-10-31', 'ON', 'Purchase', 'ARM', 765, 57.22, 36.27, 12.14, 'Conv', 0, 'Owner-Occupied', 'Closed', '2015-03-05', 'Current');</v>
      </c>
    </row>
    <row r="4052" spans="1:16" x14ac:dyDescent="0.35">
      <c r="A4052" s="19">
        <v>4051</v>
      </c>
      <c r="B4052" s="18">
        <v>40955</v>
      </c>
      <c r="C4052" s="19" t="s">
        <v>58</v>
      </c>
      <c r="D4052" s="19" t="s">
        <v>61</v>
      </c>
      <c r="E4052" s="19" t="s">
        <v>53</v>
      </c>
      <c r="F4052" s="19">
        <v>757</v>
      </c>
      <c r="G4052" s="19">
        <v>94.71</v>
      </c>
      <c r="H4052" s="19">
        <v>37.04</v>
      </c>
      <c r="I4052" s="19">
        <v>26.62</v>
      </c>
      <c r="J4052" s="19" t="s">
        <v>60</v>
      </c>
      <c r="K4052" s="20">
        <v>431309.86</v>
      </c>
      <c r="L4052" s="20" t="s">
        <v>55</v>
      </c>
      <c r="M4052" s="20" t="s">
        <v>83</v>
      </c>
      <c r="N4052" s="26"/>
      <c r="O4052" s="20" t="s">
        <v>56</v>
      </c>
      <c r="P4052" t="str">
        <f t="shared" si="63"/>
        <v>INSERT INTO @DataTable (Deal, AdvanceDate, PROV, DealPurpose, RateType, BEACON, LTV, TDS, GDS, InsuranceType, PrincipalBalance, OccupancyType, AccountStatus, Closed_Date, DelinquencyBucket) VALUES (4051, '2012-02-16', 'BC', 'Purchase', 'Fixed', 757, 94.71, 37.04, 26.62, 'HiRatio', 431309.86, 'Owner-Occupied', 'Open', '1900-01-00', 'Current');</v>
      </c>
    </row>
    <row r="4053" spans="1:16" x14ac:dyDescent="0.35">
      <c r="A4053" s="22">
        <v>4052</v>
      </c>
      <c r="B4053" s="21">
        <v>41186</v>
      </c>
      <c r="C4053" s="22" t="s">
        <v>57</v>
      </c>
      <c r="D4053" s="22"/>
      <c r="E4053" s="22" t="s">
        <v>53</v>
      </c>
      <c r="F4053" s="22">
        <v>805</v>
      </c>
      <c r="G4053" s="22">
        <v>78.37</v>
      </c>
      <c r="H4053" s="22">
        <v>28.43</v>
      </c>
      <c r="I4053" s="22">
        <v>24.46</v>
      </c>
      <c r="J4053" s="22" t="s">
        <v>54</v>
      </c>
      <c r="K4053" s="23">
        <v>0</v>
      </c>
      <c r="L4053" s="23" t="s">
        <v>55</v>
      </c>
      <c r="M4053" s="23" t="s">
        <v>84</v>
      </c>
      <c r="N4053" s="27">
        <v>42345</v>
      </c>
      <c r="O4053" s="23" t="s">
        <v>56</v>
      </c>
      <c r="P4053" t="str">
        <f t="shared" si="63"/>
        <v>INSERT INTO @DataTable (Deal, AdvanceDate, PROV, DealPurpose, RateType, BEACON, LTV, TDS, GDS, InsuranceType, PrincipalBalance, OccupancyType, AccountStatus, Closed_Date, DelinquencyBucket) VALUES (4052, '2012-10-04', 'ON', '', 'Fixed', 805, 78.37, 28.43, 24.46, 'Conv', 0, 'Owner-Occupied', 'Closed', '2015-12-07', 'Current');</v>
      </c>
    </row>
    <row r="4054" spans="1:16" x14ac:dyDescent="0.35">
      <c r="A4054" s="19">
        <v>4053</v>
      </c>
      <c r="B4054" s="18">
        <v>41907</v>
      </c>
      <c r="C4054" s="19" t="s">
        <v>57</v>
      </c>
      <c r="D4054" s="19" t="s">
        <v>61</v>
      </c>
      <c r="E4054" s="19" t="s">
        <v>53</v>
      </c>
      <c r="F4054" s="19">
        <v>697</v>
      </c>
      <c r="G4054" s="19">
        <v>94.86</v>
      </c>
      <c r="H4054" s="19">
        <v>43.41</v>
      </c>
      <c r="I4054" s="19">
        <v>30.56</v>
      </c>
      <c r="J4054" s="19" t="s">
        <v>60</v>
      </c>
      <c r="K4054" s="20">
        <v>355664.74</v>
      </c>
      <c r="L4054" s="20" t="s">
        <v>55</v>
      </c>
      <c r="M4054" s="20" t="s">
        <v>83</v>
      </c>
      <c r="N4054" s="26"/>
      <c r="O4054" s="20" t="s">
        <v>56</v>
      </c>
      <c r="P4054" t="str">
        <f t="shared" si="63"/>
        <v>INSERT INTO @DataTable (Deal, AdvanceDate, PROV, DealPurpose, RateType, BEACON, LTV, TDS, GDS, InsuranceType, PrincipalBalance, OccupancyType, AccountStatus, Closed_Date, DelinquencyBucket) VALUES (4053, '2014-09-25', 'ON', 'Purchase', 'Fixed', 697, 94.86, 43.41, 30.56, 'HiRatio', 355664.74, 'Owner-Occupied', 'Open', '1900-01-00', 'Current');</v>
      </c>
    </row>
    <row r="4055" spans="1:16" x14ac:dyDescent="0.35">
      <c r="A4055" s="22">
        <v>4054</v>
      </c>
      <c r="B4055" s="21">
        <v>42227</v>
      </c>
      <c r="C4055" s="22" t="s">
        <v>58</v>
      </c>
      <c r="D4055" s="22" t="s">
        <v>52</v>
      </c>
      <c r="E4055" s="22" t="s">
        <v>40</v>
      </c>
      <c r="F4055" s="22">
        <v>751</v>
      </c>
      <c r="G4055" s="22">
        <v>58.52</v>
      </c>
      <c r="H4055" s="22">
        <v>36.159999999999997</v>
      </c>
      <c r="I4055" s="22">
        <v>23.8</v>
      </c>
      <c r="J4055" s="22" t="s">
        <v>54</v>
      </c>
      <c r="K4055" s="23">
        <v>0</v>
      </c>
      <c r="L4055" s="23" t="s">
        <v>55</v>
      </c>
      <c r="M4055" s="23" t="s">
        <v>84</v>
      </c>
      <c r="N4055" s="27">
        <v>42222</v>
      </c>
      <c r="O4055" s="23" t="s">
        <v>56</v>
      </c>
      <c r="P4055" t="str">
        <f t="shared" si="63"/>
        <v>INSERT INTO @DataTable (Deal, AdvanceDate, PROV, DealPurpose, RateType, BEACON, LTV, TDS, GDS, InsuranceType, PrincipalBalance, OccupancyType, AccountStatus, Closed_Date, DelinquencyBucket) VALUES (4054, '2015-08-11', 'BC', 'Refinance External', 'ARM', 751, 58.52, 36.16, 23.8, 'Conv', 0, 'Owner-Occupied', 'Closed', '2015-08-06', 'Current');</v>
      </c>
    </row>
    <row r="4056" spans="1:16" x14ac:dyDescent="0.35">
      <c r="A4056" s="19">
        <v>4055</v>
      </c>
      <c r="B4056" s="18">
        <v>41834</v>
      </c>
      <c r="C4056" s="19" t="s">
        <v>63</v>
      </c>
      <c r="D4056" s="19" t="s">
        <v>61</v>
      </c>
      <c r="E4056" s="19" t="s">
        <v>53</v>
      </c>
      <c r="F4056" s="19">
        <v>745</v>
      </c>
      <c r="G4056" s="19">
        <v>80</v>
      </c>
      <c r="H4056" s="19">
        <v>35.4</v>
      </c>
      <c r="I4056" s="19">
        <v>26.84</v>
      </c>
      <c r="J4056" s="19" t="s">
        <v>54</v>
      </c>
      <c r="K4056" s="20">
        <v>248329.33</v>
      </c>
      <c r="L4056" s="20" t="s">
        <v>55</v>
      </c>
      <c r="M4056" s="20" t="s">
        <v>83</v>
      </c>
      <c r="N4056" s="26"/>
      <c r="O4056" s="20" t="s">
        <v>56</v>
      </c>
      <c r="P4056" t="str">
        <f t="shared" si="63"/>
        <v>INSERT INTO @DataTable (Deal, AdvanceDate, PROV, DealPurpose, RateType, BEACON, LTV, TDS, GDS, InsuranceType, PrincipalBalance, OccupancyType, AccountStatus, Closed_Date, DelinquencyBucket) VALUES (4055, '2014-07-14', 'SK', 'Purchase', 'Fixed', 745, 80, 35.4, 26.84, 'Conv', 248329.33, 'Owner-Occupied', 'Open', '1900-01-00', 'Current');</v>
      </c>
    </row>
    <row r="4057" spans="1:16" x14ac:dyDescent="0.35">
      <c r="A4057" s="22">
        <v>4056</v>
      </c>
      <c r="B4057" s="21">
        <v>42348</v>
      </c>
      <c r="C4057" s="22" t="s">
        <v>57</v>
      </c>
      <c r="D4057" s="22" t="s">
        <v>59</v>
      </c>
      <c r="E4057" s="22" t="s">
        <v>53</v>
      </c>
      <c r="F4057" s="22">
        <v>749</v>
      </c>
      <c r="G4057" s="22">
        <v>44.77</v>
      </c>
      <c r="H4057" s="22">
        <v>34.94</v>
      </c>
      <c r="I4057" s="22">
        <v>23.3</v>
      </c>
      <c r="J4057" s="22" t="s">
        <v>54</v>
      </c>
      <c r="K4057" s="23">
        <v>0</v>
      </c>
      <c r="L4057" s="23" t="s">
        <v>55</v>
      </c>
      <c r="M4057" s="23" t="s">
        <v>84</v>
      </c>
      <c r="N4057" s="27">
        <v>42675</v>
      </c>
      <c r="O4057" s="23" t="s">
        <v>56</v>
      </c>
      <c r="P4057" t="str">
        <f t="shared" si="63"/>
        <v>INSERT INTO @DataTable (Deal, AdvanceDate, PROV, DealPurpose, RateType, BEACON, LTV, TDS, GDS, InsuranceType, PrincipalBalance, OccupancyType, AccountStatus, Closed_Date, DelinquencyBucket) VALUES (4056, '2015-12-10', 'ON', 'Transfer', 'Fixed', 749, 44.77, 34.94, 23.3, 'Conv', 0, 'Owner-Occupied', 'Closed', '2016-11-01', 'Current');</v>
      </c>
    </row>
    <row r="4058" spans="1:16" x14ac:dyDescent="0.35">
      <c r="A4058" s="19">
        <v>4057</v>
      </c>
      <c r="B4058" s="18">
        <v>42515</v>
      </c>
      <c r="C4058" s="19" t="s">
        <v>74</v>
      </c>
      <c r="D4058" s="19" t="s">
        <v>61</v>
      </c>
      <c r="E4058" s="19" t="s">
        <v>53</v>
      </c>
      <c r="F4058" s="19">
        <v>771</v>
      </c>
      <c r="G4058" s="19">
        <v>95</v>
      </c>
      <c r="H4058" s="19">
        <v>41.06</v>
      </c>
      <c r="I4058" s="19">
        <v>35.99</v>
      </c>
      <c r="J4058" s="19" t="s">
        <v>60</v>
      </c>
      <c r="K4058" s="20">
        <v>435071.77</v>
      </c>
      <c r="L4058" s="20" t="s">
        <v>55</v>
      </c>
      <c r="M4058" s="20" t="s">
        <v>83</v>
      </c>
      <c r="N4058" s="26"/>
      <c r="O4058" s="20" t="s">
        <v>56</v>
      </c>
      <c r="P4058" t="str">
        <f t="shared" si="63"/>
        <v>INSERT INTO @DataTable (Deal, AdvanceDate, PROV, DealPurpose, RateType, BEACON, LTV, TDS, GDS, InsuranceType, PrincipalBalance, OccupancyType, AccountStatus, Closed_Date, DelinquencyBucket) VALUES (4057, '2016-05-25', 'MB', 'Purchase', 'Fixed', 771, 95, 41.06, 35.99, 'HiRatio', 435071.77, 'Owner-Occupied', 'Open', '1900-01-00', 'Current');</v>
      </c>
    </row>
    <row r="4059" spans="1:16" x14ac:dyDescent="0.35">
      <c r="A4059" s="22">
        <v>4058</v>
      </c>
      <c r="B4059" s="21">
        <v>41579</v>
      </c>
      <c r="C4059" s="22" t="s">
        <v>57</v>
      </c>
      <c r="D4059" s="22" t="s">
        <v>61</v>
      </c>
      <c r="E4059" s="22" t="s">
        <v>53</v>
      </c>
      <c r="F4059" s="22">
        <v>684</v>
      </c>
      <c r="G4059" s="22">
        <v>95</v>
      </c>
      <c r="H4059" s="22">
        <v>43.85</v>
      </c>
      <c r="I4059" s="22">
        <v>22.58</v>
      </c>
      <c r="J4059" s="22" t="s">
        <v>60</v>
      </c>
      <c r="K4059" s="23">
        <v>306156.92</v>
      </c>
      <c r="L4059" s="23" t="s">
        <v>55</v>
      </c>
      <c r="M4059" s="23" t="s">
        <v>83</v>
      </c>
      <c r="N4059" s="27"/>
      <c r="O4059" s="23" t="s">
        <v>56</v>
      </c>
      <c r="P4059" t="str">
        <f t="shared" si="63"/>
        <v>INSERT INTO @DataTable (Deal, AdvanceDate, PROV, DealPurpose, RateType, BEACON, LTV, TDS, GDS, InsuranceType, PrincipalBalance, OccupancyType, AccountStatus, Closed_Date, DelinquencyBucket) VALUES (4058, '2013-11-01', 'ON', 'Purchase', 'Fixed', 684, 95, 43.85, 22.58, 'HiRatio', 306156.92, 'Owner-Occupied', 'Open', '1900-01-00', 'Current');</v>
      </c>
    </row>
    <row r="4060" spans="1:16" x14ac:dyDescent="0.35">
      <c r="A4060" s="19">
        <v>4059</v>
      </c>
      <c r="B4060" s="18">
        <v>40983</v>
      </c>
      <c r="C4060" s="19" t="s">
        <v>51</v>
      </c>
      <c r="D4060" s="19" t="s">
        <v>61</v>
      </c>
      <c r="E4060" s="19" t="s">
        <v>53</v>
      </c>
      <c r="F4060" s="19">
        <v>756</v>
      </c>
      <c r="G4060" s="19">
        <v>70</v>
      </c>
      <c r="H4060" s="19">
        <v>22.58</v>
      </c>
      <c r="I4060" s="19">
        <v>20.48</v>
      </c>
      <c r="J4060" s="19" t="s">
        <v>54</v>
      </c>
      <c r="K4060" s="20">
        <v>294410.48</v>
      </c>
      <c r="L4060" s="20" t="s">
        <v>55</v>
      </c>
      <c r="M4060" s="20" t="s">
        <v>83</v>
      </c>
      <c r="N4060" s="26"/>
      <c r="O4060" s="20" t="s">
        <v>56</v>
      </c>
      <c r="P4060" t="str">
        <f t="shared" si="63"/>
        <v>INSERT INTO @DataTable (Deal, AdvanceDate, PROV, DealPurpose, RateType, BEACON, LTV, TDS, GDS, InsuranceType, PrincipalBalance, OccupancyType, AccountStatus, Closed_Date, DelinquencyBucket) VALUES (4059, '2012-03-15', 'AB', 'Purchase', 'Fixed', 756, 70, 22.58, 20.48, 'Conv', 294410.48, 'Owner-Occupied', 'Open', '1900-01-00', 'Current');</v>
      </c>
    </row>
    <row r="4061" spans="1:16" x14ac:dyDescent="0.35">
      <c r="A4061" s="22">
        <v>4060</v>
      </c>
      <c r="B4061" s="21">
        <v>41030</v>
      </c>
      <c r="C4061" s="22" t="s">
        <v>58</v>
      </c>
      <c r="D4061" s="22" t="s">
        <v>52</v>
      </c>
      <c r="E4061" s="22" t="s">
        <v>53</v>
      </c>
      <c r="F4061" s="22">
        <v>692</v>
      </c>
      <c r="G4061" s="22">
        <v>79.77</v>
      </c>
      <c r="H4061" s="22">
        <v>41.99</v>
      </c>
      <c r="I4061" s="22">
        <v>31.47</v>
      </c>
      <c r="J4061" s="22" t="s">
        <v>54</v>
      </c>
      <c r="K4061" s="23">
        <v>0</v>
      </c>
      <c r="L4061" s="23" t="s">
        <v>55</v>
      </c>
      <c r="M4061" s="23" t="s">
        <v>84</v>
      </c>
      <c r="N4061" s="27">
        <v>42751</v>
      </c>
      <c r="O4061" s="23" t="s">
        <v>56</v>
      </c>
      <c r="P4061" t="str">
        <f t="shared" si="63"/>
        <v>INSERT INTO @DataTable (Deal, AdvanceDate, PROV, DealPurpose, RateType, BEACON, LTV, TDS, GDS, InsuranceType, PrincipalBalance, OccupancyType, AccountStatus, Closed_Date, DelinquencyBucket) VALUES (4060, '2012-05-01', 'BC', 'Refinance External', 'Fixed', 692, 79.77, 41.99, 31.47, 'Conv', 0, 'Owner-Occupied', 'Closed', '2017-01-16', 'Current');</v>
      </c>
    </row>
    <row r="4062" spans="1:16" x14ac:dyDescent="0.35">
      <c r="A4062" s="19">
        <v>4061</v>
      </c>
      <c r="B4062" s="18">
        <v>42216</v>
      </c>
      <c r="C4062" s="19" t="s">
        <v>51</v>
      </c>
      <c r="D4062" s="19" t="s">
        <v>52</v>
      </c>
      <c r="E4062" s="19" t="s">
        <v>40</v>
      </c>
      <c r="F4062" s="19">
        <v>766</v>
      </c>
      <c r="G4062" s="19">
        <v>64.33</v>
      </c>
      <c r="H4062" s="19">
        <v>31.69</v>
      </c>
      <c r="I4062" s="19">
        <v>29.45</v>
      </c>
      <c r="J4062" s="19" t="s">
        <v>54</v>
      </c>
      <c r="K4062" s="20">
        <v>262582.40000000002</v>
      </c>
      <c r="L4062" s="20" t="s">
        <v>55</v>
      </c>
      <c r="M4062" s="20" t="s">
        <v>83</v>
      </c>
      <c r="N4062" s="26"/>
      <c r="O4062" s="20" t="s">
        <v>56</v>
      </c>
      <c r="P4062" t="str">
        <f t="shared" si="63"/>
        <v>INSERT INTO @DataTable (Deal, AdvanceDate, PROV, DealPurpose, RateType, BEACON, LTV, TDS, GDS, InsuranceType, PrincipalBalance, OccupancyType, AccountStatus, Closed_Date, DelinquencyBucket) VALUES (4061, '2015-07-31', 'AB', 'Refinance External', 'ARM', 766, 64.33, 31.69, 29.45, 'Conv', 262582.4, 'Owner-Occupied', 'Open', '1900-01-00', 'Current');</v>
      </c>
    </row>
    <row r="4063" spans="1:16" x14ac:dyDescent="0.35">
      <c r="A4063" s="22">
        <v>4062</v>
      </c>
      <c r="B4063" s="21">
        <v>42338</v>
      </c>
      <c r="C4063" s="22" t="s">
        <v>57</v>
      </c>
      <c r="D4063" s="22" t="s">
        <v>61</v>
      </c>
      <c r="E4063" s="22" t="s">
        <v>53</v>
      </c>
      <c r="F4063" s="22">
        <v>786</v>
      </c>
      <c r="G4063" s="22">
        <v>90</v>
      </c>
      <c r="H4063" s="22">
        <v>42</v>
      </c>
      <c r="I4063" s="22">
        <v>37.42</v>
      </c>
      <c r="J4063" s="22" t="s">
        <v>60</v>
      </c>
      <c r="K4063" s="23">
        <v>153575.62</v>
      </c>
      <c r="L4063" s="23" t="s">
        <v>55</v>
      </c>
      <c r="M4063" s="23" t="s">
        <v>83</v>
      </c>
      <c r="N4063" s="27"/>
      <c r="O4063" s="23" t="s">
        <v>56</v>
      </c>
      <c r="P4063" t="str">
        <f t="shared" si="63"/>
        <v>INSERT INTO @DataTable (Deal, AdvanceDate, PROV, DealPurpose, RateType, BEACON, LTV, TDS, GDS, InsuranceType, PrincipalBalance, OccupancyType, AccountStatus, Closed_Date, DelinquencyBucket) VALUES (4062, '2015-11-30', 'ON', 'Purchase', 'Fixed', 786, 90, 42, 37.42, 'HiRatio', 153575.62, 'Owner-Occupied', 'Open', '1900-01-00', 'Current');</v>
      </c>
    </row>
    <row r="4064" spans="1:16" x14ac:dyDescent="0.35">
      <c r="A4064" s="19">
        <v>4063</v>
      </c>
      <c r="B4064" s="18">
        <v>40998</v>
      </c>
      <c r="C4064" s="19" t="s">
        <v>51</v>
      </c>
      <c r="D4064" s="19" t="s">
        <v>61</v>
      </c>
      <c r="E4064" s="19" t="s">
        <v>53</v>
      </c>
      <c r="F4064" s="19">
        <v>772</v>
      </c>
      <c r="G4064" s="19">
        <v>94.97</v>
      </c>
      <c r="H4064" s="19">
        <v>30.27</v>
      </c>
      <c r="I4064" s="19">
        <v>27.84</v>
      </c>
      <c r="J4064" s="19" t="s">
        <v>60</v>
      </c>
      <c r="K4064" s="20">
        <v>281525.78999999998</v>
      </c>
      <c r="L4064" s="20" t="s">
        <v>55</v>
      </c>
      <c r="M4064" s="20" t="s">
        <v>83</v>
      </c>
      <c r="N4064" s="26"/>
      <c r="O4064" s="20" t="s">
        <v>56</v>
      </c>
      <c r="P4064" t="str">
        <f t="shared" si="63"/>
        <v>INSERT INTO @DataTable (Deal, AdvanceDate, PROV, DealPurpose, RateType, BEACON, LTV, TDS, GDS, InsuranceType, PrincipalBalance, OccupancyType, AccountStatus, Closed_Date, DelinquencyBucket) VALUES (4063, '2012-03-30', 'AB', 'Purchase', 'Fixed', 772, 94.97, 30.27, 27.84, 'HiRatio', 281525.79, 'Owner-Occupied', 'Open', '1900-01-00', 'Current');</v>
      </c>
    </row>
    <row r="4065" spans="1:16" x14ac:dyDescent="0.35">
      <c r="A4065" s="22">
        <v>4064</v>
      </c>
      <c r="B4065" s="21">
        <v>41361</v>
      </c>
      <c r="C4065" s="22" t="s">
        <v>51</v>
      </c>
      <c r="D4065" s="22" t="s">
        <v>61</v>
      </c>
      <c r="E4065" s="22" t="s">
        <v>53</v>
      </c>
      <c r="F4065" s="22">
        <v>782</v>
      </c>
      <c r="G4065" s="22">
        <v>85</v>
      </c>
      <c r="H4065" s="22">
        <v>39.92</v>
      </c>
      <c r="I4065" s="22">
        <v>24.23</v>
      </c>
      <c r="J4065" s="22" t="s">
        <v>60</v>
      </c>
      <c r="K4065" s="23">
        <v>277289.5</v>
      </c>
      <c r="L4065" s="23" t="s">
        <v>55</v>
      </c>
      <c r="M4065" s="23" t="s">
        <v>83</v>
      </c>
      <c r="N4065" s="27"/>
      <c r="O4065" s="23" t="s">
        <v>56</v>
      </c>
      <c r="P4065" t="str">
        <f t="shared" si="63"/>
        <v>INSERT INTO @DataTable (Deal, AdvanceDate, PROV, DealPurpose, RateType, BEACON, LTV, TDS, GDS, InsuranceType, PrincipalBalance, OccupancyType, AccountStatus, Closed_Date, DelinquencyBucket) VALUES (4064, '2013-03-28', 'AB', 'Purchase', 'Fixed', 782, 85, 39.92, 24.23, 'HiRatio', 277289.5, 'Owner-Occupied', 'Open', '1900-01-00', 'Current');</v>
      </c>
    </row>
    <row r="4066" spans="1:16" x14ac:dyDescent="0.35">
      <c r="A4066" s="19">
        <v>4065</v>
      </c>
      <c r="B4066" s="18">
        <v>41143</v>
      </c>
      <c r="C4066" s="19" t="s">
        <v>57</v>
      </c>
      <c r="D4066" s="19" t="s">
        <v>61</v>
      </c>
      <c r="E4066" s="19" t="s">
        <v>53</v>
      </c>
      <c r="F4066" s="19">
        <v>687</v>
      </c>
      <c r="G4066" s="19">
        <v>95</v>
      </c>
      <c r="H4066" s="19">
        <v>39.909999999999997</v>
      </c>
      <c r="I4066" s="19">
        <v>22.44</v>
      </c>
      <c r="J4066" s="19" t="s">
        <v>60</v>
      </c>
      <c r="K4066" s="20">
        <v>0</v>
      </c>
      <c r="L4066" s="20" t="s">
        <v>55</v>
      </c>
      <c r="M4066" s="20" t="s">
        <v>84</v>
      </c>
      <c r="N4066" s="26">
        <v>41872</v>
      </c>
      <c r="O4066" s="20" t="s">
        <v>56</v>
      </c>
      <c r="P4066" t="str">
        <f t="shared" si="63"/>
        <v>INSERT INTO @DataTable (Deal, AdvanceDate, PROV, DealPurpose, RateType, BEACON, LTV, TDS, GDS, InsuranceType, PrincipalBalance, OccupancyType, AccountStatus, Closed_Date, DelinquencyBucket) VALUES (4065, '2012-08-22', 'ON', 'Purchase', 'Fixed', 687, 95, 39.91, 22.44, 'HiRatio', 0, 'Owner-Occupied', 'Closed', '2014-08-21', 'Current');</v>
      </c>
    </row>
    <row r="4067" spans="1:16" x14ac:dyDescent="0.35">
      <c r="A4067" s="22">
        <v>4066</v>
      </c>
      <c r="B4067" s="21">
        <v>41775</v>
      </c>
      <c r="C4067" s="22" t="s">
        <v>57</v>
      </c>
      <c r="D4067" s="22" t="s">
        <v>61</v>
      </c>
      <c r="E4067" s="22" t="s">
        <v>53</v>
      </c>
      <c r="F4067" s="22">
        <v>798</v>
      </c>
      <c r="G4067" s="22">
        <v>89.97</v>
      </c>
      <c r="H4067" s="22">
        <v>34.06</v>
      </c>
      <c r="I4067" s="22">
        <v>31.74</v>
      </c>
      <c r="J4067" s="22" t="s">
        <v>60</v>
      </c>
      <c r="K4067" s="23">
        <v>0</v>
      </c>
      <c r="L4067" s="23" t="s">
        <v>55</v>
      </c>
      <c r="M4067" s="23" t="s">
        <v>84</v>
      </c>
      <c r="N4067" s="27">
        <v>42724</v>
      </c>
      <c r="O4067" s="23" t="s">
        <v>56</v>
      </c>
      <c r="P4067" t="str">
        <f t="shared" si="63"/>
        <v>INSERT INTO @DataTable (Deal, AdvanceDate, PROV, DealPurpose, RateType, BEACON, LTV, TDS, GDS, InsuranceType, PrincipalBalance, OccupancyType, AccountStatus, Closed_Date, DelinquencyBucket) VALUES (4066, '2014-05-16', 'ON', 'Purchase', 'Fixed', 798, 89.97, 34.06, 31.74, 'HiRatio', 0, 'Owner-Occupied', 'Closed', '2016-12-20', 'Current');</v>
      </c>
    </row>
    <row r="4068" spans="1:16" x14ac:dyDescent="0.35">
      <c r="A4068" s="19">
        <v>4067</v>
      </c>
      <c r="B4068" s="18">
        <v>41655</v>
      </c>
      <c r="C4068" s="19" t="s">
        <v>51</v>
      </c>
      <c r="D4068" s="19" t="s">
        <v>59</v>
      </c>
      <c r="E4068" s="19" t="s">
        <v>40</v>
      </c>
      <c r="F4068" s="19">
        <v>756</v>
      </c>
      <c r="G4068" s="19">
        <v>78.83</v>
      </c>
      <c r="H4068" s="19">
        <v>28.97</v>
      </c>
      <c r="I4068" s="19">
        <v>26.22</v>
      </c>
      <c r="J4068" s="19" t="s">
        <v>54</v>
      </c>
      <c r="K4068" s="20">
        <v>247627.98</v>
      </c>
      <c r="L4068" s="20" t="s">
        <v>55</v>
      </c>
      <c r="M4068" s="20" t="s">
        <v>83</v>
      </c>
      <c r="N4068" s="26"/>
      <c r="O4068" s="20" t="s">
        <v>56</v>
      </c>
      <c r="P4068" t="str">
        <f t="shared" si="63"/>
        <v>INSERT INTO @DataTable (Deal, AdvanceDate, PROV, DealPurpose, RateType, BEACON, LTV, TDS, GDS, InsuranceType, PrincipalBalance, OccupancyType, AccountStatus, Closed_Date, DelinquencyBucket) VALUES (4067, '2014-01-16', 'AB', 'Transfer', 'ARM', 756, 78.83, 28.97, 26.22, 'Conv', 247627.98, 'Owner-Occupied', 'Open', '1900-01-00', 'Current');</v>
      </c>
    </row>
    <row r="4069" spans="1:16" x14ac:dyDescent="0.35">
      <c r="A4069" s="22">
        <v>4068</v>
      </c>
      <c r="B4069" s="21">
        <v>42517</v>
      </c>
      <c r="C4069" s="22" t="s">
        <v>58</v>
      </c>
      <c r="D4069" s="22" t="s">
        <v>64</v>
      </c>
      <c r="E4069" s="22" t="s">
        <v>53</v>
      </c>
      <c r="F4069" s="22">
        <v>766</v>
      </c>
      <c r="G4069" s="22">
        <v>95</v>
      </c>
      <c r="H4069" s="22">
        <v>37.76</v>
      </c>
      <c r="I4069" s="22">
        <v>36.229999999999997</v>
      </c>
      <c r="J4069" s="22" t="s">
        <v>60</v>
      </c>
      <c r="K4069" s="23">
        <v>367610.83</v>
      </c>
      <c r="L4069" s="23" t="s">
        <v>55</v>
      </c>
      <c r="M4069" s="23" t="s">
        <v>83</v>
      </c>
      <c r="N4069" s="27"/>
      <c r="O4069" s="23" t="s">
        <v>56</v>
      </c>
      <c r="P4069" t="str">
        <f t="shared" si="63"/>
        <v>INSERT INTO @DataTable (Deal, AdvanceDate, PROV, DealPurpose, RateType, BEACON, LTV, TDS, GDS, InsuranceType, PrincipalBalance, OccupancyType, AccountStatus, Closed_Date, DelinquencyBucket) VALUES (4068, '2016-05-27', 'BC', 'Purchase with Improvements', 'Fixed', 766, 95, 37.76, 36.23, 'HiRatio', 367610.83, 'Owner-Occupied', 'Open', '1900-01-00', 'Current');</v>
      </c>
    </row>
    <row r="4070" spans="1:16" x14ac:dyDescent="0.35">
      <c r="A4070" s="19">
        <v>4069</v>
      </c>
      <c r="B4070" s="18">
        <v>40683</v>
      </c>
      <c r="C4070" s="19" t="s">
        <v>57</v>
      </c>
      <c r="D4070" s="19" t="s">
        <v>61</v>
      </c>
      <c r="E4070" s="19" t="s">
        <v>40</v>
      </c>
      <c r="F4070" s="19">
        <v>791</v>
      </c>
      <c r="G4070" s="19">
        <v>85</v>
      </c>
      <c r="H4070" s="19">
        <v>23.84</v>
      </c>
      <c r="I4070" s="19">
        <v>23.84</v>
      </c>
      <c r="J4070" s="19" t="s">
        <v>60</v>
      </c>
      <c r="K4070" s="20">
        <v>224731.45</v>
      </c>
      <c r="L4070" s="20" t="s">
        <v>55</v>
      </c>
      <c r="M4070" s="20" t="s">
        <v>83</v>
      </c>
      <c r="N4070" s="26"/>
      <c r="O4070" s="20" t="s">
        <v>56</v>
      </c>
      <c r="P4070" t="str">
        <f t="shared" si="63"/>
        <v>INSERT INTO @DataTable (Deal, AdvanceDate, PROV, DealPurpose, RateType, BEACON, LTV, TDS, GDS, InsuranceType, PrincipalBalance, OccupancyType, AccountStatus, Closed_Date, DelinquencyBucket) VALUES (4069, '2011-05-20', 'ON', 'Purchase', 'ARM', 791, 85, 23.84, 23.84, 'HiRatio', 224731.45, 'Owner-Occupied', 'Open', '1900-01-00', 'Current');</v>
      </c>
    </row>
    <row r="4071" spans="1:16" x14ac:dyDescent="0.35">
      <c r="A4071" s="22">
        <v>4070</v>
      </c>
      <c r="B4071" s="21">
        <v>40982</v>
      </c>
      <c r="C4071" s="22" t="s">
        <v>51</v>
      </c>
      <c r="D4071" s="22" t="s">
        <v>61</v>
      </c>
      <c r="E4071" s="22" t="s">
        <v>53</v>
      </c>
      <c r="F4071" s="22">
        <v>690</v>
      </c>
      <c r="G4071" s="22">
        <v>95</v>
      </c>
      <c r="H4071" s="22">
        <v>31.56</v>
      </c>
      <c r="I4071" s="22">
        <v>17.05</v>
      </c>
      <c r="J4071" s="22" t="s">
        <v>60</v>
      </c>
      <c r="K4071" s="23">
        <v>0</v>
      </c>
      <c r="L4071" s="23" t="s">
        <v>55</v>
      </c>
      <c r="M4071" s="23" t="s">
        <v>84</v>
      </c>
      <c r="N4071" s="27">
        <v>41521</v>
      </c>
      <c r="O4071" s="23" t="s">
        <v>56</v>
      </c>
      <c r="P4071" t="str">
        <f t="shared" si="63"/>
        <v>INSERT INTO @DataTable (Deal, AdvanceDate, PROV, DealPurpose, RateType, BEACON, LTV, TDS, GDS, InsuranceType, PrincipalBalance, OccupancyType, AccountStatus, Closed_Date, DelinquencyBucket) VALUES (4070, '2012-03-14', 'AB', 'Purchase', 'Fixed', 690, 95, 31.56, 17.05, 'HiRatio', 0, 'Owner-Occupied', 'Closed', '2013-09-04', 'Current');</v>
      </c>
    </row>
    <row r="4072" spans="1:16" x14ac:dyDescent="0.35">
      <c r="A4072" s="19">
        <v>4071</v>
      </c>
      <c r="B4072" s="18">
        <v>41506</v>
      </c>
      <c r="C4072" s="19" t="s">
        <v>51</v>
      </c>
      <c r="D4072" s="19" t="s">
        <v>61</v>
      </c>
      <c r="E4072" s="19" t="s">
        <v>40</v>
      </c>
      <c r="F4072" s="19">
        <v>714</v>
      </c>
      <c r="G4072" s="19">
        <v>90</v>
      </c>
      <c r="H4072" s="19">
        <v>36.83</v>
      </c>
      <c r="I4072" s="19">
        <v>26.87</v>
      </c>
      <c r="J4072" s="19" t="s">
        <v>60</v>
      </c>
      <c r="K4072" s="20">
        <v>706967.85</v>
      </c>
      <c r="L4072" s="20" t="s">
        <v>55</v>
      </c>
      <c r="M4072" s="20" t="s">
        <v>83</v>
      </c>
      <c r="N4072" s="26"/>
      <c r="O4072" s="20" t="s">
        <v>56</v>
      </c>
      <c r="P4072" t="str">
        <f t="shared" si="63"/>
        <v>INSERT INTO @DataTable (Deal, AdvanceDate, PROV, DealPurpose, RateType, BEACON, LTV, TDS, GDS, InsuranceType, PrincipalBalance, OccupancyType, AccountStatus, Closed_Date, DelinquencyBucket) VALUES (4071, '2013-08-20', 'AB', 'Purchase', 'ARM', 714, 90, 36.83, 26.87, 'HiRatio', 706967.85, 'Owner-Occupied', 'Open', '1900-01-00', 'Current');</v>
      </c>
    </row>
    <row r="4073" spans="1:16" x14ac:dyDescent="0.35">
      <c r="A4073" s="22">
        <v>4072</v>
      </c>
      <c r="B4073" s="21">
        <v>41670</v>
      </c>
      <c r="C4073" s="22" t="s">
        <v>57</v>
      </c>
      <c r="D4073" s="22" t="s">
        <v>72</v>
      </c>
      <c r="E4073" s="22" t="s">
        <v>53</v>
      </c>
      <c r="F4073" s="22">
        <v>723</v>
      </c>
      <c r="G4073" s="22">
        <v>80</v>
      </c>
      <c r="H4073" s="22">
        <v>37.880000000000003</v>
      </c>
      <c r="I4073" s="22">
        <v>17.43</v>
      </c>
      <c r="J4073" s="22" t="s">
        <v>54</v>
      </c>
      <c r="K4073" s="23">
        <v>0</v>
      </c>
      <c r="L4073" s="23" t="s">
        <v>55</v>
      </c>
      <c r="M4073" s="23" t="s">
        <v>84</v>
      </c>
      <c r="N4073" s="27">
        <v>42493</v>
      </c>
      <c r="O4073" s="23" t="s">
        <v>56</v>
      </c>
      <c r="P4073" t="str">
        <f t="shared" si="63"/>
        <v>INSERT INTO @DataTable (Deal, AdvanceDate, PROV, DealPurpose, RateType, BEACON, LTV, TDS, GDS, InsuranceType, PrincipalBalance, OccupancyType, AccountStatus, Closed_Date, DelinquencyBucket) VALUES (4072, '2014-01-31', 'ON', 'ETO Existing Client', 'Fixed', 723, 80, 37.88, 17.43, 'Conv', 0, 'Owner-Occupied', 'Closed', '2016-05-03', 'Current');</v>
      </c>
    </row>
    <row r="4074" spans="1:16" x14ac:dyDescent="0.35">
      <c r="A4074" s="19">
        <v>4073</v>
      </c>
      <c r="B4074" s="18">
        <v>41544</v>
      </c>
      <c r="C4074" s="19" t="s">
        <v>57</v>
      </c>
      <c r="D4074" s="19" t="s">
        <v>61</v>
      </c>
      <c r="E4074" s="19" t="s">
        <v>53</v>
      </c>
      <c r="F4074" s="19">
        <v>777</v>
      </c>
      <c r="G4074" s="19">
        <v>95</v>
      </c>
      <c r="H4074" s="19">
        <v>39.29</v>
      </c>
      <c r="I4074" s="19">
        <v>38.74</v>
      </c>
      <c r="J4074" s="19" t="s">
        <v>60</v>
      </c>
      <c r="K4074" s="20">
        <v>110190.37</v>
      </c>
      <c r="L4074" s="20" t="s">
        <v>55</v>
      </c>
      <c r="M4074" s="20" t="s">
        <v>83</v>
      </c>
      <c r="N4074" s="26"/>
      <c r="O4074" s="20" t="s">
        <v>56</v>
      </c>
      <c r="P4074" t="str">
        <f t="shared" si="63"/>
        <v>INSERT INTO @DataTable (Deal, AdvanceDate, PROV, DealPurpose, RateType, BEACON, LTV, TDS, GDS, InsuranceType, PrincipalBalance, OccupancyType, AccountStatus, Closed_Date, DelinquencyBucket) VALUES (4073, '2013-09-27', 'ON', 'Purchase', 'Fixed', 777, 95, 39.29, 38.74, 'HiRatio', 110190.37, 'Owner-Occupied', 'Open', '1900-01-00', 'Current');</v>
      </c>
    </row>
    <row r="4075" spans="1:16" x14ac:dyDescent="0.35">
      <c r="A4075" s="22">
        <v>4074</v>
      </c>
      <c r="B4075" s="21">
        <v>40571</v>
      </c>
      <c r="C4075" s="22" t="s">
        <v>57</v>
      </c>
      <c r="D4075" s="22" t="s">
        <v>61</v>
      </c>
      <c r="E4075" s="22" t="s">
        <v>53</v>
      </c>
      <c r="F4075" s="22">
        <v>685</v>
      </c>
      <c r="G4075" s="22">
        <v>80</v>
      </c>
      <c r="H4075" s="22">
        <v>35.58</v>
      </c>
      <c r="I4075" s="22">
        <v>35.450000000000003</v>
      </c>
      <c r="J4075" s="22" t="s">
        <v>54</v>
      </c>
      <c r="K4075" s="23">
        <v>0</v>
      </c>
      <c r="L4075" s="23" t="s">
        <v>55</v>
      </c>
      <c r="M4075" s="23" t="s">
        <v>84</v>
      </c>
      <c r="N4075" s="27">
        <v>42125</v>
      </c>
      <c r="O4075" s="23" t="s">
        <v>56</v>
      </c>
      <c r="P4075" t="str">
        <f t="shared" si="63"/>
        <v>INSERT INTO @DataTable (Deal, AdvanceDate, PROV, DealPurpose, RateType, BEACON, LTV, TDS, GDS, InsuranceType, PrincipalBalance, OccupancyType, AccountStatus, Closed_Date, DelinquencyBucket) VALUES (4074, '2011-01-28', 'ON', 'Purchase', 'Fixed', 685, 80, 35.58, 35.45, 'Conv', 0, 'Owner-Occupied', 'Closed', '2015-05-01', 'Current');</v>
      </c>
    </row>
    <row r="4076" spans="1:16" x14ac:dyDescent="0.35">
      <c r="A4076" s="19">
        <v>4075</v>
      </c>
      <c r="B4076" s="18">
        <v>41607</v>
      </c>
      <c r="C4076" s="19" t="s">
        <v>51</v>
      </c>
      <c r="D4076" s="19" t="s">
        <v>61</v>
      </c>
      <c r="E4076" s="19" t="s">
        <v>53</v>
      </c>
      <c r="F4076" s="19">
        <v>764</v>
      </c>
      <c r="G4076" s="19">
        <v>95</v>
      </c>
      <c r="H4076" s="19">
        <v>43.85</v>
      </c>
      <c r="I4076" s="19">
        <v>37.81</v>
      </c>
      <c r="J4076" s="19" t="s">
        <v>60</v>
      </c>
      <c r="K4076" s="20">
        <v>288040.69</v>
      </c>
      <c r="L4076" s="20" t="s">
        <v>55</v>
      </c>
      <c r="M4076" s="20" t="s">
        <v>83</v>
      </c>
      <c r="N4076" s="26"/>
      <c r="O4076" s="20" t="s">
        <v>56</v>
      </c>
      <c r="P4076" t="str">
        <f t="shared" si="63"/>
        <v>INSERT INTO @DataTable (Deal, AdvanceDate, PROV, DealPurpose, RateType, BEACON, LTV, TDS, GDS, InsuranceType, PrincipalBalance, OccupancyType, AccountStatus, Closed_Date, DelinquencyBucket) VALUES (4075, '2013-11-29', 'AB', 'Purchase', 'Fixed', 764, 95, 43.85, 37.81, 'HiRatio', 288040.69, 'Owner-Occupied', 'Open', '1900-01-00', 'Current');</v>
      </c>
    </row>
    <row r="4077" spans="1:16" x14ac:dyDescent="0.35">
      <c r="A4077" s="22">
        <v>4076</v>
      </c>
      <c r="B4077" s="21">
        <v>42291</v>
      </c>
      <c r="C4077" s="22" t="s">
        <v>63</v>
      </c>
      <c r="D4077" s="22" t="s">
        <v>61</v>
      </c>
      <c r="E4077" s="22" t="s">
        <v>40</v>
      </c>
      <c r="F4077" s="22">
        <v>810</v>
      </c>
      <c r="G4077" s="22">
        <v>80</v>
      </c>
      <c r="H4077" s="22">
        <v>30.3</v>
      </c>
      <c r="I4077" s="22">
        <v>28.33</v>
      </c>
      <c r="J4077" s="22" t="s">
        <v>54</v>
      </c>
      <c r="K4077" s="23">
        <v>261259.57</v>
      </c>
      <c r="L4077" s="23" t="s">
        <v>55</v>
      </c>
      <c r="M4077" s="23" t="s">
        <v>83</v>
      </c>
      <c r="N4077" s="27"/>
      <c r="O4077" s="23" t="s">
        <v>56</v>
      </c>
      <c r="P4077" t="str">
        <f t="shared" si="63"/>
        <v>INSERT INTO @DataTable (Deal, AdvanceDate, PROV, DealPurpose, RateType, BEACON, LTV, TDS, GDS, InsuranceType, PrincipalBalance, OccupancyType, AccountStatus, Closed_Date, DelinquencyBucket) VALUES (4076, '2015-10-14', 'SK', 'Purchase', 'ARM', 810, 80, 30.3, 28.33, 'Conv', 261259.57, 'Owner-Occupied', 'Open', '1900-01-00', 'Current');</v>
      </c>
    </row>
    <row r="4078" spans="1:16" x14ac:dyDescent="0.35">
      <c r="A4078" s="19">
        <v>4077</v>
      </c>
      <c r="B4078" s="18">
        <v>42373</v>
      </c>
      <c r="C4078" s="19" t="s">
        <v>57</v>
      </c>
      <c r="D4078" s="19" t="s">
        <v>52</v>
      </c>
      <c r="E4078" s="19" t="s">
        <v>40</v>
      </c>
      <c r="F4078" s="19">
        <v>718</v>
      </c>
      <c r="G4078" s="19">
        <v>80</v>
      </c>
      <c r="H4078" s="19">
        <v>37.61</v>
      </c>
      <c r="I4078" s="19">
        <v>21.14</v>
      </c>
      <c r="J4078" s="19" t="s">
        <v>54</v>
      </c>
      <c r="K4078" s="20">
        <v>0</v>
      </c>
      <c r="L4078" s="20" t="s">
        <v>55</v>
      </c>
      <c r="M4078" s="20" t="s">
        <v>84</v>
      </c>
      <c r="N4078" s="26">
        <v>42704</v>
      </c>
      <c r="O4078" s="20" t="s">
        <v>56</v>
      </c>
      <c r="P4078" t="str">
        <f t="shared" si="63"/>
        <v>INSERT INTO @DataTable (Deal, AdvanceDate, PROV, DealPurpose, RateType, BEACON, LTV, TDS, GDS, InsuranceType, PrincipalBalance, OccupancyType, AccountStatus, Closed_Date, DelinquencyBucket) VALUES (4077, '2016-01-04', 'ON', 'Refinance External', 'ARM', 718, 80, 37.61, 21.14, 'Conv', 0, 'Owner-Occupied', 'Closed', '2016-11-30', 'Current');</v>
      </c>
    </row>
    <row r="4079" spans="1:16" x14ac:dyDescent="0.35">
      <c r="A4079" s="22">
        <v>4078</v>
      </c>
      <c r="B4079" s="21">
        <v>41766</v>
      </c>
      <c r="C4079" s="22" t="s">
        <v>51</v>
      </c>
      <c r="D4079" s="22" t="s">
        <v>61</v>
      </c>
      <c r="E4079" s="22" t="s">
        <v>40</v>
      </c>
      <c r="F4079" s="22">
        <v>805</v>
      </c>
      <c r="G4079" s="22">
        <v>80</v>
      </c>
      <c r="H4079" s="22">
        <v>32.61</v>
      </c>
      <c r="I4079" s="22">
        <v>25</v>
      </c>
      <c r="J4079" s="22" t="s">
        <v>54</v>
      </c>
      <c r="K4079" s="23">
        <v>0</v>
      </c>
      <c r="L4079" s="23" t="s">
        <v>55</v>
      </c>
      <c r="M4079" s="23" t="s">
        <v>84</v>
      </c>
      <c r="N4079" s="27">
        <v>42523</v>
      </c>
      <c r="O4079" s="23" t="s">
        <v>56</v>
      </c>
      <c r="P4079" t="str">
        <f t="shared" si="63"/>
        <v>INSERT INTO @DataTable (Deal, AdvanceDate, PROV, DealPurpose, RateType, BEACON, LTV, TDS, GDS, InsuranceType, PrincipalBalance, OccupancyType, AccountStatus, Closed_Date, DelinquencyBucket) VALUES (4078, '2014-05-07', 'AB', 'Purchase', 'ARM', 805, 80, 32.61, 25, 'Conv', 0, 'Owner-Occupied', 'Closed', '2016-06-02', 'Current');</v>
      </c>
    </row>
    <row r="4080" spans="1:16" x14ac:dyDescent="0.35">
      <c r="A4080" s="19">
        <v>4079</v>
      </c>
      <c r="B4080" s="18">
        <v>41571</v>
      </c>
      <c r="C4080" s="19" t="s">
        <v>57</v>
      </c>
      <c r="D4080" s="19" t="s">
        <v>52</v>
      </c>
      <c r="E4080" s="19" t="s">
        <v>40</v>
      </c>
      <c r="F4080" s="19">
        <v>667</v>
      </c>
      <c r="G4080" s="19">
        <v>72.459999999999994</v>
      </c>
      <c r="H4080" s="19">
        <v>25.37</v>
      </c>
      <c r="I4080" s="19">
        <v>17.95</v>
      </c>
      <c r="J4080" s="19" t="s">
        <v>54</v>
      </c>
      <c r="K4080" s="20">
        <v>221334.7</v>
      </c>
      <c r="L4080" s="20" t="s">
        <v>55</v>
      </c>
      <c r="M4080" s="20" t="s">
        <v>83</v>
      </c>
      <c r="N4080" s="26"/>
      <c r="O4080" s="20" t="s">
        <v>56</v>
      </c>
      <c r="P4080" t="str">
        <f t="shared" si="63"/>
        <v>INSERT INTO @DataTable (Deal, AdvanceDate, PROV, DealPurpose, RateType, BEACON, LTV, TDS, GDS, InsuranceType, PrincipalBalance, OccupancyType, AccountStatus, Closed_Date, DelinquencyBucket) VALUES (4079, '2013-10-24', 'ON', 'Refinance External', 'ARM', 667, 72.46, 25.37, 17.95, 'Conv', 221334.7, 'Owner-Occupied', 'Open', '1900-01-00', 'Current');</v>
      </c>
    </row>
    <row r="4081" spans="1:16" x14ac:dyDescent="0.35">
      <c r="A4081" s="22">
        <v>4080</v>
      </c>
      <c r="B4081" s="21">
        <v>42298</v>
      </c>
      <c r="C4081" s="22" t="s">
        <v>57</v>
      </c>
      <c r="D4081" s="22" t="s">
        <v>61</v>
      </c>
      <c r="E4081" s="22" t="s">
        <v>40</v>
      </c>
      <c r="F4081" s="22">
        <v>789</v>
      </c>
      <c r="G4081" s="22">
        <v>61.94</v>
      </c>
      <c r="H4081" s="22">
        <v>32.83</v>
      </c>
      <c r="I4081" s="22">
        <v>23.43</v>
      </c>
      <c r="J4081" s="22" t="s">
        <v>54</v>
      </c>
      <c r="K4081" s="23">
        <v>185869.86</v>
      </c>
      <c r="L4081" s="23" t="s">
        <v>55</v>
      </c>
      <c r="M4081" s="23" t="s">
        <v>83</v>
      </c>
      <c r="N4081" s="27"/>
      <c r="O4081" s="23" t="s">
        <v>56</v>
      </c>
      <c r="P4081" t="str">
        <f t="shared" si="63"/>
        <v>INSERT INTO @DataTable (Deal, AdvanceDate, PROV, DealPurpose, RateType, BEACON, LTV, TDS, GDS, InsuranceType, PrincipalBalance, OccupancyType, AccountStatus, Closed_Date, DelinquencyBucket) VALUES (4080, '2015-10-21', 'ON', 'Purchase', 'ARM', 789, 61.94, 32.83, 23.43, 'Conv', 185869.86, 'Owner-Occupied', 'Open', '1900-01-00', 'Current');</v>
      </c>
    </row>
    <row r="4082" spans="1:16" x14ac:dyDescent="0.35">
      <c r="A4082" s="19">
        <v>4081</v>
      </c>
      <c r="B4082" s="18">
        <v>41402</v>
      </c>
      <c r="C4082" s="19" t="s">
        <v>51</v>
      </c>
      <c r="D4082" s="19" t="s">
        <v>59</v>
      </c>
      <c r="E4082" s="19" t="s">
        <v>53</v>
      </c>
      <c r="F4082" s="19">
        <v>706</v>
      </c>
      <c r="G4082" s="19">
        <v>80.28</v>
      </c>
      <c r="H4082" s="19">
        <v>26.41</v>
      </c>
      <c r="I4082" s="19">
        <v>17.61</v>
      </c>
      <c r="J4082" s="19" t="s">
        <v>60</v>
      </c>
      <c r="K4082" s="20">
        <v>0</v>
      </c>
      <c r="L4082" s="20" t="s">
        <v>55</v>
      </c>
      <c r="M4082" s="20" t="s">
        <v>84</v>
      </c>
      <c r="N4082" s="26">
        <v>41808</v>
      </c>
      <c r="O4082" s="20" t="s">
        <v>56</v>
      </c>
      <c r="P4082" t="str">
        <f t="shared" si="63"/>
        <v>INSERT INTO @DataTable (Deal, AdvanceDate, PROV, DealPurpose, RateType, BEACON, LTV, TDS, GDS, InsuranceType, PrincipalBalance, OccupancyType, AccountStatus, Closed_Date, DelinquencyBucket) VALUES (4081, '2013-05-08', 'AB', 'Transfer', 'Fixed', 706, 80.28, 26.41, 17.61, 'HiRatio', 0, 'Owner-Occupied', 'Closed', '2014-06-18', 'Current');</v>
      </c>
    </row>
    <row r="4083" spans="1:16" x14ac:dyDescent="0.35">
      <c r="A4083" s="22">
        <v>4082</v>
      </c>
      <c r="B4083" s="21">
        <v>41730</v>
      </c>
      <c r="C4083" s="22" t="s">
        <v>51</v>
      </c>
      <c r="D4083" s="22" t="s">
        <v>61</v>
      </c>
      <c r="E4083" s="22" t="s">
        <v>53</v>
      </c>
      <c r="F4083" s="22">
        <v>744</v>
      </c>
      <c r="G4083" s="22">
        <v>95</v>
      </c>
      <c r="H4083" s="22">
        <v>41.37</v>
      </c>
      <c r="I4083" s="22">
        <v>25.79</v>
      </c>
      <c r="J4083" s="22" t="s">
        <v>60</v>
      </c>
      <c r="K4083" s="23">
        <v>269924.2</v>
      </c>
      <c r="L4083" s="23" t="s">
        <v>55</v>
      </c>
      <c r="M4083" s="23" t="s">
        <v>83</v>
      </c>
      <c r="N4083" s="27"/>
      <c r="O4083" s="23" t="s">
        <v>56</v>
      </c>
      <c r="P4083" t="str">
        <f t="shared" si="63"/>
        <v>INSERT INTO @DataTable (Deal, AdvanceDate, PROV, DealPurpose, RateType, BEACON, LTV, TDS, GDS, InsuranceType, PrincipalBalance, OccupancyType, AccountStatus, Closed_Date, DelinquencyBucket) VALUES (4082, '2014-04-01', 'AB', 'Purchase', 'Fixed', 744, 95, 41.37, 25.79, 'HiRatio', 269924.2, 'Owner-Occupied', 'Open', '1900-01-00', 'Current');</v>
      </c>
    </row>
    <row r="4084" spans="1:16" x14ac:dyDescent="0.35">
      <c r="A4084" s="19">
        <v>4083</v>
      </c>
      <c r="B4084" s="18">
        <v>42151</v>
      </c>
      <c r="C4084" s="19" t="s">
        <v>51</v>
      </c>
      <c r="D4084" s="19" t="s">
        <v>61</v>
      </c>
      <c r="E4084" s="19" t="s">
        <v>53</v>
      </c>
      <c r="F4084" s="19">
        <v>769</v>
      </c>
      <c r="G4084" s="19">
        <v>95</v>
      </c>
      <c r="H4084" s="19">
        <v>37.1</v>
      </c>
      <c r="I4084" s="19">
        <v>28.21</v>
      </c>
      <c r="J4084" s="19" t="s">
        <v>60</v>
      </c>
      <c r="K4084" s="20">
        <v>223329.83</v>
      </c>
      <c r="L4084" s="20" t="s">
        <v>55</v>
      </c>
      <c r="M4084" s="20" t="s">
        <v>83</v>
      </c>
      <c r="N4084" s="26"/>
      <c r="O4084" s="20" t="s">
        <v>56</v>
      </c>
      <c r="P4084" t="str">
        <f t="shared" si="63"/>
        <v>INSERT INTO @DataTable (Deal, AdvanceDate, PROV, DealPurpose, RateType, BEACON, LTV, TDS, GDS, InsuranceType, PrincipalBalance, OccupancyType, AccountStatus, Closed_Date, DelinquencyBucket) VALUES (4083, '2015-05-27', 'AB', 'Purchase', 'Fixed', 769, 95, 37.1, 28.21, 'HiRatio', 223329.83, 'Owner-Occupied', 'Open', '1900-01-00', 'Current');</v>
      </c>
    </row>
    <row r="4085" spans="1:16" x14ac:dyDescent="0.35">
      <c r="A4085" s="22">
        <v>4084</v>
      </c>
      <c r="B4085" s="21">
        <v>41606</v>
      </c>
      <c r="C4085" s="22" t="s">
        <v>57</v>
      </c>
      <c r="D4085" s="22" t="s">
        <v>61</v>
      </c>
      <c r="E4085" s="22" t="s">
        <v>40</v>
      </c>
      <c r="F4085" s="22">
        <v>769</v>
      </c>
      <c r="G4085" s="22">
        <v>95</v>
      </c>
      <c r="H4085" s="22">
        <v>19.86</v>
      </c>
      <c r="I4085" s="22">
        <v>19.71</v>
      </c>
      <c r="J4085" s="22" t="s">
        <v>60</v>
      </c>
      <c r="K4085" s="23">
        <v>162372.78</v>
      </c>
      <c r="L4085" s="23" t="s">
        <v>55</v>
      </c>
      <c r="M4085" s="23" t="s">
        <v>83</v>
      </c>
      <c r="N4085" s="27"/>
      <c r="O4085" s="23" t="s">
        <v>56</v>
      </c>
      <c r="P4085" t="str">
        <f t="shared" si="63"/>
        <v>INSERT INTO @DataTable (Deal, AdvanceDate, PROV, DealPurpose, RateType, BEACON, LTV, TDS, GDS, InsuranceType, PrincipalBalance, OccupancyType, AccountStatus, Closed_Date, DelinquencyBucket) VALUES (4084, '2013-11-28', 'ON', 'Purchase', 'ARM', 769, 95, 19.86, 19.71, 'HiRatio', 162372.78, 'Owner-Occupied', 'Open', '1900-01-00', 'Current');</v>
      </c>
    </row>
    <row r="4086" spans="1:16" x14ac:dyDescent="0.35">
      <c r="A4086" s="19">
        <v>4085</v>
      </c>
      <c r="B4086" s="18">
        <v>41829</v>
      </c>
      <c r="C4086" s="19" t="s">
        <v>57</v>
      </c>
      <c r="D4086" s="19" t="s">
        <v>61</v>
      </c>
      <c r="E4086" s="19" t="s">
        <v>53</v>
      </c>
      <c r="F4086" s="19">
        <v>700</v>
      </c>
      <c r="G4086" s="19">
        <v>95</v>
      </c>
      <c r="H4086" s="19">
        <v>32.07</v>
      </c>
      <c r="I4086" s="19">
        <v>29.68</v>
      </c>
      <c r="J4086" s="19" t="s">
        <v>60</v>
      </c>
      <c r="K4086" s="20">
        <v>147028.46</v>
      </c>
      <c r="L4086" s="20" t="s">
        <v>55</v>
      </c>
      <c r="M4086" s="20" t="s">
        <v>83</v>
      </c>
      <c r="N4086" s="26"/>
      <c r="O4086" s="20" t="s">
        <v>56</v>
      </c>
      <c r="P4086" t="str">
        <f t="shared" si="63"/>
        <v>INSERT INTO @DataTable (Deal, AdvanceDate, PROV, DealPurpose, RateType, BEACON, LTV, TDS, GDS, InsuranceType, PrincipalBalance, OccupancyType, AccountStatus, Closed_Date, DelinquencyBucket) VALUES (4085, '2014-07-09', 'ON', 'Purchase', 'Fixed', 700, 95, 32.07, 29.68, 'HiRatio', 147028.46, 'Owner-Occupied', 'Open', '1900-01-00', 'Current');</v>
      </c>
    </row>
    <row r="4087" spans="1:16" x14ac:dyDescent="0.35">
      <c r="A4087" s="22">
        <v>4086</v>
      </c>
      <c r="B4087" s="21">
        <v>42762</v>
      </c>
      <c r="C4087" s="22" t="s">
        <v>57</v>
      </c>
      <c r="D4087" s="22" t="s">
        <v>61</v>
      </c>
      <c r="E4087" s="22" t="s">
        <v>40</v>
      </c>
      <c r="F4087" s="22">
        <v>832</v>
      </c>
      <c r="G4087" s="22">
        <v>95</v>
      </c>
      <c r="H4087" s="22">
        <v>31.6</v>
      </c>
      <c r="I4087" s="22">
        <v>19.55</v>
      </c>
      <c r="J4087" s="22" t="s">
        <v>60</v>
      </c>
      <c r="K4087" s="23">
        <v>301522.65999999997</v>
      </c>
      <c r="L4087" s="23" t="s">
        <v>55</v>
      </c>
      <c r="M4087" s="23" t="s">
        <v>83</v>
      </c>
      <c r="N4087" s="27"/>
      <c r="O4087" s="23" t="s">
        <v>56</v>
      </c>
      <c r="P4087" t="str">
        <f t="shared" si="63"/>
        <v>INSERT INTO @DataTable (Deal, AdvanceDate, PROV, DealPurpose, RateType, BEACON, LTV, TDS, GDS, InsuranceType, PrincipalBalance, OccupancyType, AccountStatus, Closed_Date, DelinquencyBucket) VALUES (4086, '2017-01-27', 'ON', 'Purchase', 'ARM', 832, 95, 31.6, 19.55, 'HiRatio', 301522.66, 'Owner-Occupied', 'Open', '1900-01-00', 'Current');</v>
      </c>
    </row>
    <row r="4088" spans="1:16" x14ac:dyDescent="0.35">
      <c r="A4088" s="19">
        <v>4087</v>
      </c>
      <c r="B4088" s="18">
        <v>42702</v>
      </c>
      <c r="C4088" s="19" t="s">
        <v>57</v>
      </c>
      <c r="D4088" s="19" t="s">
        <v>61</v>
      </c>
      <c r="E4088" s="19" t="s">
        <v>53</v>
      </c>
      <c r="F4088" s="19">
        <v>789</v>
      </c>
      <c r="G4088" s="19">
        <v>85</v>
      </c>
      <c r="H4088" s="19">
        <v>29.79</v>
      </c>
      <c r="I4088" s="19">
        <v>20.86</v>
      </c>
      <c r="J4088" s="19" t="s">
        <v>60</v>
      </c>
      <c r="K4088" s="20">
        <v>302904.28000000003</v>
      </c>
      <c r="L4088" s="20" t="s">
        <v>55</v>
      </c>
      <c r="M4088" s="20" t="s">
        <v>83</v>
      </c>
      <c r="N4088" s="26"/>
      <c r="O4088" s="20" t="s">
        <v>56</v>
      </c>
      <c r="P4088" t="str">
        <f t="shared" si="63"/>
        <v>INSERT INTO @DataTable (Deal, AdvanceDate, PROV, DealPurpose, RateType, BEACON, LTV, TDS, GDS, InsuranceType, PrincipalBalance, OccupancyType, AccountStatus, Closed_Date, DelinquencyBucket) VALUES (4087, '2016-11-28', 'ON', 'Purchase', 'Fixed', 789, 85, 29.79, 20.86, 'HiRatio', 302904.28, 'Owner-Occupied', 'Open', '1900-01-00', 'Current');</v>
      </c>
    </row>
    <row r="4089" spans="1:16" x14ac:dyDescent="0.35">
      <c r="A4089" s="22">
        <v>4088</v>
      </c>
      <c r="B4089" s="21">
        <v>42569</v>
      </c>
      <c r="C4089" s="22" t="s">
        <v>63</v>
      </c>
      <c r="D4089" s="22" t="s">
        <v>61</v>
      </c>
      <c r="E4089" s="22" t="s">
        <v>53</v>
      </c>
      <c r="F4089" s="22">
        <v>744</v>
      </c>
      <c r="G4089" s="22">
        <v>94.99</v>
      </c>
      <c r="H4089" s="22">
        <v>24.6</v>
      </c>
      <c r="I4089" s="22">
        <v>21.86</v>
      </c>
      <c r="J4089" s="22" t="s">
        <v>60</v>
      </c>
      <c r="K4089" s="23">
        <v>394460.27</v>
      </c>
      <c r="L4089" s="23" t="s">
        <v>55</v>
      </c>
      <c r="M4089" s="23" t="s">
        <v>83</v>
      </c>
      <c r="N4089" s="27"/>
      <c r="O4089" s="23" t="s">
        <v>56</v>
      </c>
      <c r="P4089" t="str">
        <f t="shared" si="63"/>
        <v>INSERT INTO @DataTable (Deal, AdvanceDate, PROV, DealPurpose, RateType, BEACON, LTV, TDS, GDS, InsuranceType, PrincipalBalance, OccupancyType, AccountStatus, Closed_Date, DelinquencyBucket) VALUES (4088, '2016-07-18', 'SK', 'Purchase', 'Fixed', 744, 94.99, 24.6, 21.86, 'HiRatio', 394460.27, 'Owner-Occupied', 'Open', '1900-01-00', 'Current');</v>
      </c>
    </row>
    <row r="4090" spans="1:16" x14ac:dyDescent="0.35">
      <c r="A4090" s="19">
        <v>4089</v>
      </c>
      <c r="B4090" s="18">
        <v>41788</v>
      </c>
      <c r="C4090" s="19" t="s">
        <v>58</v>
      </c>
      <c r="D4090" s="19" t="s">
        <v>61</v>
      </c>
      <c r="E4090" s="19" t="s">
        <v>53</v>
      </c>
      <c r="F4090" s="19">
        <v>725</v>
      </c>
      <c r="G4090" s="19">
        <v>95</v>
      </c>
      <c r="H4090" s="19">
        <v>33.159999999999997</v>
      </c>
      <c r="I4090" s="19">
        <v>17.95</v>
      </c>
      <c r="J4090" s="19" t="s">
        <v>60</v>
      </c>
      <c r="K4090" s="20">
        <v>256171.16</v>
      </c>
      <c r="L4090" s="20" t="s">
        <v>55</v>
      </c>
      <c r="M4090" s="20" t="s">
        <v>83</v>
      </c>
      <c r="N4090" s="26"/>
      <c r="O4090" s="20" t="s">
        <v>56</v>
      </c>
      <c r="P4090" t="str">
        <f t="shared" si="63"/>
        <v>INSERT INTO @DataTable (Deal, AdvanceDate, PROV, DealPurpose, RateType, BEACON, LTV, TDS, GDS, InsuranceType, PrincipalBalance, OccupancyType, AccountStatus, Closed_Date, DelinquencyBucket) VALUES (4089, '2014-05-29', 'BC', 'Purchase', 'Fixed', 725, 95, 33.16, 17.95, 'HiRatio', 256171.16, 'Owner-Occupied', 'Open', '1900-01-00', 'Current');</v>
      </c>
    </row>
    <row r="4091" spans="1:16" x14ac:dyDescent="0.35">
      <c r="A4091" s="22">
        <v>4090</v>
      </c>
      <c r="B4091" s="21">
        <v>41478</v>
      </c>
      <c r="C4091" s="22" t="s">
        <v>57</v>
      </c>
      <c r="D4091" s="22" t="s">
        <v>61</v>
      </c>
      <c r="E4091" s="22" t="s">
        <v>53</v>
      </c>
      <c r="F4091" s="22">
        <v>742</v>
      </c>
      <c r="G4091" s="22">
        <v>89.81</v>
      </c>
      <c r="H4091" s="22">
        <v>34.979999999999997</v>
      </c>
      <c r="I4091" s="22">
        <v>26.23</v>
      </c>
      <c r="J4091" s="22" t="s">
        <v>60</v>
      </c>
      <c r="K4091" s="23">
        <v>242595.6</v>
      </c>
      <c r="L4091" s="23" t="s">
        <v>55</v>
      </c>
      <c r="M4091" s="23" t="s">
        <v>83</v>
      </c>
      <c r="N4091" s="27"/>
      <c r="O4091" s="23" t="s">
        <v>56</v>
      </c>
      <c r="P4091" t="str">
        <f t="shared" si="63"/>
        <v>INSERT INTO @DataTable (Deal, AdvanceDate, PROV, DealPurpose, RateType, BEACON, LTV, TDS, GDS, InsuranceType, PrincipalBalance, OccupancyType, AccountStatus, Closed_Date, DelinquencyBucket) VALUES (4090, '2013-07-23', 'ON', 'Purchase', 'Fixed', 742, 89.81, 34.98, 26.23, 'HiRatio', 242595.6, 'Owner-Occupied', 'Open', '1900-01-00', 'Current');</v>
      </c>
    </row>
    <row r="4092" spans="1:16" x14ac:dyDescent="0.35">
      <c r="A4092" s="19">
        <v>4091</v>
      </c>
      <c r="B4092" s="18">
        <v>40889</v>
      </c>
      <c r="C4092" s="19" t="s">
        <v>57</v>
      </c>
      <c r="D4092" s="19" t="s">
        <v>61</v>
      </c>
      <c r="E4092" s="19" t="s">
        <v>53</v>
      </c>
      <c r="F4092" s="19">
        <v>776</v>
      </c>
      <c r="G4092" s="19">
        <v>90</v>
      </c>
      <c r="H4092" s="19">
        <v>42.23</v>
      </c>
      <c r="I4092" s="19">
        <v>30.43</v>
      </c>
      <c r="J4092" s="19" t="s">
        <v>60</v>
      </c>
      <c r="K4092" s="20">
        <v>0</v>
      </c>
      <c r="L4092" s="20" t="s">
        <v>55</v>
      </c>
      <c r="M4092" s="20" t="s">
        <v>84</v>
      </c>
      <c r="N4092" s="26">
        <v>41967</v>
      </c>
      <c r="O4092" s="20" t="s">
        <v>56</v>
      </c>
      <c r="P4092" t="str">
        <f t="shared" si="63"/>
        <v>INSERT INTO @DataTable (Deal, AdvanceDate, PROV, DealPurpose, RateType, BEACON, LTV, TDS, GDS, InsuranceType, PrincipalBalance, OccupancyType, AccountStatus, Closed_Date, DelinquencyBucket) VALUES (4091, '2011-12-12', 'ON', 'Purchase', 'Fixed', 776, 90, 42.23, 30.43, 'HiRatio', 0, 'Owner-Occupied', 'Closed', '2014-11-24', 'Current');</v>
      </c>
    </row>
    <row r="4093" spans="1:16" x14ac:dyDescent="0.35">
      <c r="A4093" s="22">
        <v>4092</v>
      </c>
      <c r="B4093" s="21">
        <v>42019</v>
      </c>
      <c r="C4093" s="22" t="s">
        <v>51</v>
      </c>
      <c r="D4093" s="22" t="s">
        <v>61</v>
      </c>
      <c r="E4093" s="22" t="s">
        <v>53</v>
      </c>
      <c r="F4093" s="22">
        <v>733</v>
      </c>
      <c r="G4093" s="22">
        <v>95</v>
      </c>
      <c r="H4093" s="22">
        <v>42.35</v>
      </c>
      <c r="I4093" s="22">
        <v>30.86</v>
      </c>
      <c r="J4093" s="22" t="s">
        <v>60</v>
      </c>
      <c r="K4093" s="23">
        <v>456071.14</v>
      </c>
      <c r="L4093" s="23" t="s">
        <v>55</v>
      </c>
      <c r="M4093" s="23" t="s">
        <v>83</v>
      </c>
      <c r="N4093" s="27"/>
      <c r="O4093" s="23" t="s">
        <v>56</v>
      </c>
      <c r="P4093" t="str">
        <f t="shared" si="63"/>
        <v>INSERT INTO @DataTable (Deal, AdvanceDate, PROV, DealPurpose, RateType, BEACON, LTV, TDS, GDS, InsuranceType, PrincipalBalance, OccupancyType, AccountStatus, Closed_Date, DelinquencyBucket) VALUES (4092, '2015-01-15', 'AB', 'Purchase', 'Fixed', 733, 95, 42.35, 30.86, 'HiRatio', 456071.14, 'Owner-Occupied', 'Open', '1900-01-00', 'Current');</v>
      </c>
    </row>
    <row r="4094" spans="1:16" x14ac:dyDescent="0.35">
      <c r="A4094" s="19">
        <v>4093</v>
      </c>
      <c r="B4094" s="18">
        <v>41886</v>
      </c>
      <c r="C4094" s="19" t="s">
        <v>57</v>
      </c>
      <c r="D4094" s="19" t="s">
        <v>61</v>
      </c>
      <c r="E4094" s="19" t="s">
        <v>40</v>
      </c>
      <c r="F4094" s="19">
        <v>685</v>
      </c>
      <c r="G4094" s="19">
        <v>95</v>
      </c>
      <c r="H4094" s="19">
        <v>39.85</v>
      </c>
      <c r="I4094" s="19">
        <v>17.22</v>
      </c>
      <c r="J4094" s="19" t="s">
        <v>60</v>
      </c>
      <c r="K4094" s="20">
        <v>150103.98000000001</v>
      </c>
      <c r="L4094" s="20" t="s">
        <v>55</v>
      </c>
      <c r="M4094" s="20" t="s">
        <v>83</v>
      </c>
      <c r="N4094" s="26"/>
      <c r="O4094" s="20" t="s">
        <v>56</v>
      </c>
      <c r="P4094" t="str">
        <f t="shared" si="63"/>
        <v>INSERT INTO @DataTable (Deal, AdvanceDate, PROV, DealPurpose, RateType, BEACON, LTV, TDS, GDS, InsuranceType, PrincipalBalance, OccupancyType, AccountStatus, Closed_Date, DelinquencyBucket) VALUES (4093, '2014-09-04', 'ON', 'Purchase', 'ARM', 685, 95, 39.85, 17.22, 'HiRatio', 150103.98, 'Owner-Occupied', 'Open', '1900-01-00', 'Current');</v>
      </c>
    </row>
    <row r="4095" spans="1:16" x14ac:dyDescent="0.35">
      <c r="A4095" s="22">
        <v>4094</v>
      </c>
      <c r="B4095" s="21">
        <v>41590</v>
      </c>
      <c r="C4095" s="22" t="s">
        <v>57</v>
      </c>
      <c r="D4095" s="22" t="s">
        <v>61</v>
      </c>
      <c r="E4095" s="22" t="s">
        <v>53</v>
      </c>
      <c r="F4095" s="22">
        <v>680</v>
      </c>
      <c r="G4095" s="22">
        <v>95</v>
      </c>
      <c r="H4095" s="22">
        <v>43.9</v>
      </c>
      <c r="I4095" s="22">
        <v>30.77</v>
      </c>
      <c r="J4095" s="22" t="s">
        <v>60</v>
      </c>
      <c r="K4095" s="23">
        <v>348922.55</v>
      </c>
      <c r="L4095" s="23" t="s">
        <v>55</v>
      </c>
      <c r="M4095" s="23" t="s">
        <v>83</v>
      </c>
      <c r="N4095" s="27"/>
      <c r="O4095" s="23" t="s">
        <v>56</v>
      </c>
      <c r="P4095" t="str">
        <f t="shared" si="63"/>
        <v>INSERT INTO @DataTable (Deal, AdvanceDate, PROV, DealPurpose, RateType, BEACON, LTV, TDS, GDS, InsuranceType, PrincipalBalance, OccupancyType, AccountStatus, Closed_Date, DelinquencyBucket) VALUES (4094, '2013-11-12', 'ON', 'Purchase', 'Fixed', 680, 95, 43.9, 30.77, 'HiRatio', 348922.55, 'Owner-Occupied', 'Open', '1900-01-00', 'Current');</v>
      </c>
    </row>
    <row r="4096" spans="1:16" x14ac:dyDescent="0.35">
      <c r="A4096" s="19">
        <v>4095</v>
      </c>
      <c r="B4096" s="18">
        <v>41593</v>
      </c>
      <c r="C4096" s="19" t="s">
        <v>57</v>
      </c>
      <c r="D4096" s="19" t="s">
        <v>52</v>
      </c>
      <c r="E4096" s="19" t="s">
        <v>40</v>
      </c>
      <c r="F4096" s="19">
        <v>752</v>
      </c>
      <c r="G4096" s="19">
        <v>79.040000000000006</v>
      </c>
      <c r="H4096" s="19">
        <v>30.1</v>
      </c>
      <c r="I4096" s="19">
        <v>24.9</v>
      </c>
      <c r="J4096" s="19" t="s">
        <v>54</v>
      </c>
      <c r="K4096" s="20">
        <v>556346.03</v>
      </c>
      <c r="L4096" s="20" t="s">
        <v>55</v>
      </c>
      <c r="M4096" s="20" t="s">
        <v>83</v>
      </c>
      <c r="N4096" s="26"/>
      <c r="O4096" s="20" t="s">
        <v>56</v>
      </c>
      <c r="P4096" t="str">
        <f t="shared" si="63"/>
        <v>INSERT INTO @DataTable (Deal, AdvanceDate, PROV, DealPurpose, RateType, BEACON, LTV, TDS, GDS, InsuranceType, PrincipalBalance, OccupancyType, AccountStatus, Closed_Date, DelinquencyBucket) VALUES (4095, '2013-11-15', 'ON', 'Refinance External', 'ARM', 752, 79.04, 30.1, 24.9, 'Conv', 556346.03, 'Owner-Occupied', 'Open', '1900-01-00', 'Current');</v>
      </c>
    </row>
    <row r="4097" spans="1:16" x14ac:dyDescent="0.35">
      <c r="A4097" s="22">
        <v>4096</v>
      </c>
      <c r="B4097" s="21">
        <v>40780</v>
      </c>
      <c r="C4097" s="22" t="s">
        <v>57</v>
      </c>
      <c r="D4097" s="22" t="s">
        <v>61</v>
      </c>
      <c r="E4097" s="22" t="s">
        <v>40</v>
      </c>
      <c r="F4097" s="22">
        <v>665</v>
      </c>
      <c r="G4097" s="22">
        <v>79.87</v>
      </c>
      <c r="H4097" s="22">
        <v>30.46</v>
      </c>
      <c r="I4097" s="22">
        <v>28.37</v>
      </c>
      <c r="J4097" s="22" t="s">
        <v>54</v>
      </c>
      <c r="K4097" s="23">
        <v>327440.01</v>
      </c>
      <c r="L4097" s="23" t="s">
        <v>55</v>
      </c>
      <c r="M4097" s="23" t="s">
        <v>83</v>
      </c>
      <c r="N4097" s="27"/>
      <c r="O4097" s="23" t="s">
        <v>56</v>
      </c>
      <c r="P4097" t="str">
        <f t="shared" si="63"/>
        <v>INSERT INTO @DataTable (Deal, AdvanceDate, PROV, DealPurpose, RateType, BEACON, LTV, TDS, GDS, InsuranceType, PrincipalBalance, OccupancyType, AccountStatus, Closed_Date, DelinquencyBucket) VALUES (4096, '2011-08-25', 'ON', 'Purchase', 'ARM', 665, 79.87, 30.46, 28.37, 'Conv', 327440.01, 'Owner-Occupied', 'Open', '1900-01-00', 'Current');</v>
      </c>
    </row>
    <row r="4098" spans="1:16" x14ac:dyDescent="0.35">
      <c r="A4098" s="19">
        <v>4097</v>
      </c>
      <c r="B4098" s="18">
        <v>41926</v>
      </c>
      <c r="C4098" s="19" t="s">
        <v>57</v>
      </c>
      <c r="D4098" s="19" t="s">
        <v>61</v>
      </c>
      <c r="E4098" s="19" t="s">
        <v>53</v>
      </c>
      <c r="F4098" s="19">
        <v>673</v>
      </c>
      <c r="G4098" s="19">
        <v>95</v>
      </c>
      <c r="H4098" s="19">
        <v>39.06</v>
      </c>
      <c r="I4098" s="19">
        <v>13.91</v>
      </c>
      <c r="J4098" s="19" t="s">
        <v>60</v>
      </c>
      <c r="K4098" s="20">
        <v>225153.67</v>
      </c>
      <c r="L4098" s="20" t="s">
        <v>55</v>
      </c>
      <c r="M4098" s="20" t="s">
        <v>83</v>
      </c>
      <c r="N4098" s="26"/>
      <c r="O4098" s="20" t="s">
        <v>56</v>
      </c>
      <c r="P4098" t="str">
        <f t="shared" si="63"/>
        <v>INSERT INTO @DataTable (Deal, AdvanceDate, PROV, DealPurpose, RateType, BEACON, LTV, TDS, GDS, InsuranceType, PrincipalBalance, OccupancyType, AccountStatus, Closed_Date, DelinquencyBucket) VALUES (4097, '2014-10-14', 'ON', 'Purchase', 'Fixed', 673, 95, 39.06, 13.91, 'HiRatio', 225153.67, 'Owner-Occupied', 'Open', '1900-01-00', 'Current');</v>
      </c>
    </row>
    <row r="4099" spans="1:16" x14ac:dyDescent="0.35">
      <c r="A4099" s="22">
        <v>4098</v>
      </c>
      <c r="B4099" s="21">
        <v>41849</v>
      </c>
      <c r="C4099" s="22" t="s">
        <v>57</v>
      </c>
      <c r="D4099" s="22" t="s">
        <v>52</v>
      </c>
      <c r="E4099" s="22" t="s">
        <v>40</v>
      </c>
      <c r="F4099" s="22">
        <v>699</v>
      </c>
      <c r="G4099" s="22">
        <v>52.38</v>
      </c>
      <c r="H4099" s="22">
        <v>37.619999999999997</v>
      </c>
      <c r="I4099" s="22">
        <v>22.3</v>
      </c>
      <c r="J4099" s="22" t="s">
        <v>54</v>
      </c>
      <c r="K4099" s="23">
        <v>0</v>
      </c>
      <c r="L4099" s="23" t="s">
        <v>55</v>
      </c>
      <c r="M4099" s="23" t="s">
        <v>84</v>
      </c>
      <c r="N4099" s="27">
        <v>42275</v>
      </c>
      <c r="O4099" s="23" t="s">
        <v>56</v>
      </c>
      <c r="P4099" t="str">
        <f t="shared" ref="P4099:P4162" si="64">"INSERT INTO @DataTable (Deal, AdvanceDate, PROV, DealPurpose, RateType, BEACON, LTV, TDS, GDS, InsuranceType, PrincipalBalance, OccupancyType, AccountStatus, Closed_Date, DelinquencyBucket) VALUES (" &amp; A4099 &amp; ", " &amp; "'" &amp; TEXT(B4099, "yyyy-mm-dd") &amp; "', '" &amp; C4099 &amp; "', '" &amp; D4099 &amp; "', '" &amp; E4099 &amp; "', " &amp; F4099 &amp; ", " &amp; G4099 &amp; ", " &amp; H4099 &amp; ", " &amp; I4099 &amp; ", '" &amp; J4099 &amp; "', " &amp; K4099 &amp; ", '" &amp; L4099 &amp; "', '" &amp; M4099 &amp; "', '" &amp;TEXT(N4099, "yyyy-mm-dd") &amp; "', '" &amp; O4099 &amp; "');"</f>
        <v>INSERT INTO @DataTable (Deal, AdvanceDate, PROV, DealPurpose, RateType, BEACON, LTV, TDS, GDS, InsuranceType, PrincipalBalance, OccupancyType, AccountStatus, Closed_Date, DelinquencyBucket) VALUES (4098, '2014-07-29', 'ON', 'Refinance External', 'ARM', 699, 52.38, 37.62, 22.3, 'Conv', 0, 'Owner-Occupied', 'Closed', '2015-09-28', 'Current');</v>
      </c>
    </row>
    <row r="4100" spans="1:16" x14ac:dyDescent="0.35">
      <c r="A4100" s="19">
        <v>4099</v>
      </c>
      <c r="B4100" s="18">
        <v>42461</v>
      </c>
      <c r="C4100" s="19" t="s">
        <v>51</v>
      </c>
      <c r="D4100" s="19" t="s">
        <v>59</v>
      </c>
      <c r="E4100" s="19" t="s">
        <v>40</v>
      </c>
      <c r="F4100" s="19">
        <v>768</v>
      </c>
      <c r="G4100" s="19">
        <v>77.5</v>
      </c>
      <c r="H4100" s="19">
        <v>30.17</v>
      </c>
      <c r="I4100" s="19">
        <v>18.100000000000001</v>
      </c>
      <c r="J4100" s="19" t="s">
        <v>54</v>
      </c>
      <c r="K4100" s="20">
        <v>377456.62</v>
      </c>
      <c r="L4100" s="20" t="s">
        <v>55</v>
      </c>
      <c r="M4100" s="20" t="s">
        <v>83</v>
      </c>
      <c r="N4100" s="26"/>
      <c r="O4100" s="20" t="s">
        <v>56</v>
      </c>
      <c r="P4100" t="str">
        <f t="shared" si="64"/>
        <v>INSERT INTO @DataTable (Deal, AdvanceDate, PROV, DealPurpose, RateType, BEACON, LTV, TDS, GDS, InsuranceType, PrincipalBalance, OccupancyType, AccountStatus, Closed_Date, DelinquencyBucket) VALUES (4099, '2016-04-01', 'AB', 'Transfer', 'ARM', 768, 77.5, 30.17, 18.1, 'Conv', 377456.62, 'Owner-Occupied', 'Open', '1900-01-00', 'Current');</v>
      </c>
    </row>
    <row r="4101" spans="1:16" x14ac:dyDescent="0.35">
      <c r="A4101" s="22">
        <v>4100</v>
      </c>
      <c r="B4101" s="21">
        <v>42163</v>
      </c>
      <c r="C4101" s="22" t="s">
        <v>57</v>
      </c>
      <c r="D4101" s="22" t="s">
        <v>61</v>
      </c>
      <c r="E4101" s="22" t="s">
        <v>53</v>
      </c>
      <c r="F4101" s="22">
        <v>779</v>
      </c>
      <c r="G4101" s="22">
        <v>95</v>
      </c>
      <c r="H4101" s="22">
        <v>42.77</v>
      </c>
      <c r="I4101" s="22">
        <v>31.74</v>
      </c>
      <c r="J4101" s="22" t="s">
        <v>60</v>
      </c>
      <c r="K4101" s="23">
        <v>252088.11</v>
      </c>
      <c r="L4101" s="23" t="s">
        <v>55</v>
      </c>
      <c r="M4101" s="23" t="s">
        <v>83</v>
      </c>
      <c r="N4101" s="27"/>
      <c r="O4101" s="23" t="s">
        <v>56</v>
      </c>
      <c r="P4101" t="str">
        <f t="shared" si="64"/>
        <v>INSERT INTO @DataTable (Deal, AdvanceDate, PROV, DealPurpose, RateType, BEACON, LTV, TDS, GDS, InsuranceType, PrincipalBalance, OccupancyType, AccountStatus, Closed_Date, DelinquencyBucket) VALUES (4100, '2015-06-08', 'ON', 'Purchase', 'Fixed', 779, 95, 42.77, 31.74, 'HiRatio', 252088.11, 'Owner-Occupied', 'Open', '1900-01-00', 'Current');</v>
      </c>
    </row>
    <row r="4102" spans="1:16" x14ac:dyDescent="0.35">
      <c r="A4102" s="19">
        <v>4101</v>
      </c>
      <c r="B4102" s="18">
        <v>42258</v>
      </c>
      <c r="C4102" s="19" t="s">
        <v>57</v>
      </c>
      <c r="D4102" s="19" t="s">
        <v>61</v>
      </c>
      <c r="E4102" s="19" t="s">
        <v>40</v>
      </c>
      <c r="F4102" s="19">
        <v>771</v>
      </c>
      <c r="G4102" s="19">
        <v>57.25</v>
      </c>
      <c r="H4102" s="19">
        <v>23.95</v>
      </c>
      <c r="I4102" s="19">
        <v>18.34</v>
      </c>
      <c r="J4102" s="19" t="s">
        <v>54</v>
      </c>
      <c r="K4102" s="20">
        <v>319506.32</v>
      </c>
      <c r="L4102" s="20" t="s">
        <v>55</v>
      </c>
      <c r="M4102" s="20" t="s">
        <v>83</v>
      </c>
      <c r="N4102" s="26"/>
      <c r="O4102" s="20" t="s">
        <v>56</v>
      </c>
      <c r="P4102" t="str">
        <f t="shared" si="64"/>
        <v>INSERT INTO @DataTable (Deal, AdvanceDate, PROV, DealPurpose, RateType, BEACON, LTV, TDS, GDS, InsuranceType, PrincipalBalance, OccupancyType, AccountStatus, Closed_Date, DelinquencyBucket) VALUES (4101, '2015-09-11', 'ON', 'Purchase', 'ARM', 771, 57.25, 23.95, 18.34, 'Conv', 319506.32, 'Owner-Occupied', 'Open', '1900-01-00', 'Current');</v>
      </c>
    </row>
    <row r="4103" spans="1:16" x14ac:dyDescent="0.35">
      <c r="A4103" s="22">
        <v>4102</v>
      </c>
      <c r="B4103" s="21">
        <v>42307</v>
      </c>
      <c r="C4103" s="22" t="s">
        <v>51</v>
      </c>
      <c r="D4103" s="22" t="s">
        <v>61</v>
      </c>
      <c r="E4103" s="22" t="s">
        <v>53</v>
      </c>
      <c r="F4103" s="22">
        <v>784</v>
      </c>
      <c r="G4103" s="22">
        <v>80</v>
      </c>
      <c r="H4103" s="22">
        <v>16.34</v>
      </c>
      <c r="I4103" s="22">
        <v>12.94</v>
      </c>
      <c r="J4103" s="22" t="s">
        <v>54</v>
      </c>
      <c r="K4103" s="23">
        <v>275689.06</v>
      </c>
      <c r="L4103" s="23" t="s">
        <v>55</v>
      </c>
      <c r="M4103" s="23" t="s">
        <v>83</v>
      </c>
      <c r="N4103" s="27"/>
      <c r="O4103" s="23" t="s">
        <v>56</v>
      </c>
      <c r="P4103" t="str">
        <f t="shared" si="64"/>
        <v>INSERT INTO @DataTable (Deal, AdvanceDate, PROV, DealPurpose, RateType, BEACON, LTV, TDS, GDS, InsuranceType, PrincipalBalance, OccupancyType, AccountStatus, Closed_Date, DelinquencyBucket) VALUES (4102, '2015-10-30', 'AB', 'Purchase', 'Fixed', 784, 80, 16.34, 12.94, 'Conv', 275689.06, 'Owner-Occupied', 'Open', '1900-01-00', 'Current');</v>
      </c>
    </row>
    <row r="4104" spans="1:16" x14ac:dyDescent="0.35">
      <c r="A4104" s="19">
        <v>4103</v>
      </c>
      <c r="B4104" s="18">
        <v>41583</v>
      </c>
      <c r="C4104" s="19" t="s">
        <v>57</v>
      </c>
      <c r="D4104" s="19" t="s">
        <v>52</v>
      </c>
      <c r="E4104" s="19" t="s">
        <v>53</v>
      </c>
      <c r="F4104" s="19">
        <v>700</v>
      </c>
      <c r="G4104" s="19">
        <v>75</v>
      </c>
      <c r="H4104" s="19">
        <v>31.09</v>
      </c>
      <c r="I4104" s="19">
        <v>17.39</v>
      </c>
      <c r="J4104" s="19" t="s">
        <v>54</v>
      </c>
      <c r="K4104" s="20">
        <v>245425.02</v>
      </c>
      <c r="L4104" s="20" t="s">
        <v>55</v>
      </c>
      <c r="M4104" s="20" t="s">
        <v>83</v>
      </c>
      <c r="N4104" s="26"/>
      <c r="O4104" s="20" t="s">
        <v>56</v>
      </c>
      <c r="P4104" t="str">
        <f t="shared" si="64"/>
        <v>INSERT INTO @DataTable (Deal, AdvanceDate, PROV, DealPurpose, RateType, BEACON, LTV, TDS, GDS, InsuranceType, PrincipalBalance, OccupancyType, AccountStatus, Closed_Date, DelinquencyBucket) VALUES (4103, '2013-11-05', 'ON', 'Refinance External', 'Fixed', 700, 75, 31.09, 17.39, 'Conv', 245425.02, 'Owner-Occupied', 'Open', '1900-01-00', 'Current');</v>
      </c>
    </row>
    <row r="4105" spans="1:16" x14ac:dyDescent="0.35">
      <c r="A4105" s="22">
        <v>4104</v>
      </c>
      <c r="B4105" s="21">
        <v>41425</v>
      </c>
      <c r="C4105" s="22" t="s">
        <v>58</v>
      </c>
      <c r="D4105" s="22" t="s">
        <v>61</v>
      </c>
      <c r="E4105" s="22" t="s">
        <v>40</v>
      </c>
      <c r="F4105" s="22">
        <v>722</v>
      </c>
      <c r="G4105" s="22">
        <v>90</v>
      </c>
      <c r="H4105" s="22">
        <v>42.73</v>
      </c>
      <c r="I4105" s="22">
        <v>30.88</v>
      </c>
      <c r="J4105" s="22" t="s">
        <v>60</v>
      </c>
      <c r="K4105" s="23">
        <v>0</v>
      </c>
      <c r="L4105" s="23" t="s">
        <v>55</v>
      </c>
      <c r="M4105" s="23" t="s">
        <v>84</v>
      </c>
      <c r="N4105" s="27">
        <v>42612</v>
      </c>
      <c r="O4105" s="23" t="s">
        <v>56</v>
      </c>
      <c r="P4105" t="str">
        <f t="shared" si="64"/>
        <v>INSERT INTO @DataTable (Deal, AdvanceDate, PROV, DealPurpose, RateType, BEACON, LTV, TDS, GDS, InsuranceType, PrincipalBalance, OccupancyType, AccountStatus, Closed_Date, DelinquencyBucket) VALUES (4104, '2013-05-31', 'BC', 'Purchase', 'ARM', 722, 90, 42.73, 30.88, 'HiRatio', 0, 'Owner-Occupied', 'Closed', '2016-08-30', 'Current');</v>
      </c>
    </row>
    <row r="4106" spans="1:16" x14ac:dyDescent="0.35">
      <c r="A4106" s="19">
        <v>4105</v>
      </c>
      <c r="B4106" s="18">
        <v>41506</v>
      </c>
      <c r="C4106" s="19" t="s">
        <v>78</v>
      </c>
      <c r="D4106" s="19" t="s">
        <v>61</v>
      </c>
      <c r="E4106" s="19" t="s">
        <v>40</v>
      </c>
      <c r="F4106" s="19">
        <v>776</v>
      </c>
      <c r="G4106" s="19">
        <v>95</v>
      </c>
      <c r="H4106" s="19">
        <v>35.89</v>
      </c>
      <c r="I4106" s="19">
        <v>13.68</v>
      </c>
      <c r="J4106" s="19" t="s">
        <v>60</v>
      </c>
      <c r="K4106" s="20">
        <v>276432.75</v>
      </c>
      <c r="L4106" s="20" t="s">
        <v>55</v>
      </c>
      <c r="M4106" s="20" t="s">
        <v>83</v>
      </c>
      <c r="N4106" s="26"/>
      <c r="O4106" s="20" t="s">
        <v>56</v>
      </c>
      <c r="P4106" t="str">
        <f t="shared" si="64"/>
        <v>INSERT INTO @DataTable (Deal, AdvanceDate, PROV, DealPurpose, RateType, BEACON, LTV, TDS, GDS, InsuranceType, PrincipalBalance, OccupancyType, AccountStatus, Closed_Date, DelinquencyBucket) VALUES (4105, '2013-08-20', 'NL', 'Purchase', 'ARM', 776, 95, 35.89, 13.68, 'HiRatio', 276432.75, 'Owner-Occupied', 'Open', '1900-01-00', 'Current');</v>
      </c>
    </row>
    <row r="4107" spans="1:16" x14ac:dyDescent="0.35">
      <c r="A4107" s="22">
        <v>4106</v>
      </c>
      <c r="B4107" s="21">
        <v>42185</v>
      </c>
      <c r="C4107" s="22" t="s">
        <v>58</v>
      </c>
      <c r="D4107" s="22" t="s">
        <v>61</v>
      </c>
      <c r="E4107" s="22" t="s">
        <v>53</v>
      </c>
      <c r="F4107" s="22">
        <v>769</v>
      </c>
      <c r="G4107" s="22">
        <v>95</v>
      </c>
      <c r="H4107" s="22">
        <v>41.51</v>
      </c>
      <c r="I4107" s="22">
        <v>27.97</v>
      </c>
      <c r="J4107" s="22" t="s">
        <v>60</v>
      </c>
      <c r="K4107" s="23">
        <v>763980.15</v>
      </c>
      <c r="L4107" s="23" t="s">
        <v>55</v>
      </c>
      <c r="M4107" s="23" t="s">
        <v>83</v>
      </c>
      <c r="N4107" s="27"/>
      <c r="O4107" s="23" t="s">
        <v>56</v>
      </c>
      <c r="P4107" t="str">
        <f t="shared" si="64"/>
        <v>INSERT INTO @DataTable (Deal, AdvanceDate, PROV, DealPurpose, RateType, BEACON, LTV, TDS, GDS, InsuranceType, PrincipalBalance, OccupancyType, AccountStatus, Closed_Date, DelinquencyBucket) VALUES (4106, '2015-06-30', 'BC', 'Purchase', 'Fixed', 769, 95, 41.51, 27.97, 'HiRatio', 763980.15, 'Owner-Occupied', 'Open', '1900-01-00', 'Current');</v>
      </c>
    </row>
    <row r="4108" spans="1:16" x14ac:dyDescent="0.35">
      <c r="A4108" s="19">
        <v>4107</v>
      </c>
      <c r="B4108" s="18">
        <v>42171</v>
      </c>
      <c r="C4108" s="19" t="s">
        <v>57</v>
      </c>
      <c r="D4108" s="19" t="s">
        <v>61</v>
      </c>
      <c r="E4108" s="19" t="s">
        <v>53</v>
      </c>
      <c r="F4108" s="19">
        <v>803</v>
      </c>
      <c r="G4108" s="19">
        <v>80</v>
      </c>
      <c r="H4108" s="19">
        <v>38.17</v>
      </c>
      <c r="I4108" s="19">
        <v>16.940000000000001</v>
      </c>
      <c r="J4108" s="19" t="s">
        <v>54</v>
      </c>
      <c r="K4108" s="20">
        <v>347586.2</v>
      </c>
      <c r="L4108" s="20" t="s">
        <v>55</v>
      </c>
      <c r="M4108" s="20" t="s">
        <v>83</v>
      </c>
      <c r="N4108" s="26"/>
      <c r="O4108" s="20" t="s">
        <v>56</v>
      </c>
      <c r="P4108" t="str">
        <f t="shared" si="64"/>
        <v>INSERT INTO @DataTable (Deal, AdvanceDate, PROV, DealPurpose, RateType, BEACON, LTV, TDS, GDS, InsuranceType, PrincipalBalance, OccupancyType, AccountStatus, Closed_Date, DelinquencyBucket) VALUES (4107, '2015-06-16', 'ON', 'Purchase', 'Fixed', 803, 80, 38.17, 16.94, 'Conv', 347586.2, 'Owner-Occupied', 'Open', '1900-01-00', 'Current');</v>
      </c>
    </row>
    <row r="4109" spans="1:16" x14ac:dyDescent="0.35">
      <c r="A4109" s="22">
        <v>4108</v>
      </c>
      <c r="B4109" s="21">
        <v>41151</v>
      </c>
      <c r="C4109" s="22" t="s">
        <v>57</v>
      </c>
      <c r="D4109" s="22" t="s">
        <v>52</v>
      </c>
      <c r="E4109" s="22" t="s">
        <v>53</v>
      </c>
      <c r="F4109" s="22">
        <v>697</v>
      </c>
      <c r="G4109" s="22">
        <v>78.430000000000007</v>
      </c>
      <c r="H4109" s="22">
        <v>27.99</v>
      </c>
      <c r="I4109" s="22">
        <v>12.19</v>
      </c>
      <c r="J4109" s="22" t="s">
        <v>54</v>
      </c>
      <c r="K4109" s="23">
        <v>0</v>
      </c>
      <c r="L4109" s="23" t="s">
        <v>62</v>
      </c>
      <c r="M4109" s="23" t="s">
        <v>84</v>
      </c>
      <c r="N4109" s="27">
        <v>41933</v>
      </c>
      <c r="O4109" s="23" t="s">
        <v>56</v>
      </c>
      <c r="P4109" t="str">
        <f t="shared" si="64"/>
        <v>INSERT INTO @DataTable (Deal, AdvanceDate, PROV, DealPurpose, RateType, BEACON, LTV, TDS, GDS, InsuranceType, PrincipalBalance, OccupancyType, AccountStatus, Closed_Date, DelinquencyBucket) VALUES (4108, '2012-08-30', 'ON', 'Refinance External', 'Fixed', 697, 78.43, 27.99, 12.19, 'Conv', 0, 'Rental', 'Closed', '2014-10-21', 'Current');</v>
      </c>
    </row>
    <row r="4110" spans="1:16" x14ac:dyDescent="0.35">
      <c r="A4110" s="19">
        <v>4109</v>
      </c>
      <c r="B4110" s="18">
        <v>42692</v>
      </c>
      <c r="C4110" s="19" t="s">
        <v>57</v>
      </c>
      <c r="D4110" s="19" t="s">
        <v>52</v>
      </c>
      <c r="E4110" s="19" t="s">
        <v>53</v>
      </c>
      <c r="F4110" s="19">
        <v>796</v>
      </c>
      <c r="G4110" s="19">
        <v>80</v>
      </c>
      <c r="H4110" s="19">
        <v>36.94</v>
      </c>
      <c r="I4110" s="19">
        <v>33.409999999999997</v>
      </c>
      <c r="J4110" s="19" t="s">
        <v>54</v>
      </c>
      <c r="K4110" s="20">
        <v>557081.26</v>
      </c>
      <c r="L4110" s="20" t="s">
        <v>55</v>
      </c>
      <c r="M4110" s="20" t="s">
        <v>83</v>
      </c>
      <c r="N4110" s="26"/>
      <c r="O4110" s="20" t="s">
        <v>56</v>
      </c>
      <c r="P4110" t="str">
        <f t="shared" si="64"/>
        <v>INSERT INTO @DataTable (Deal, AdvanceDate, PROV, DealPurpose, RateType, BEACON, LTV, TDS, GDS, InsuranceType, PrincipalBalance, OccupancyType, AccountStatus, Closed_Date, DelinquencyBucket) VALUES (4109, '2016-11-18', 'ON', 'Refinance External', 'Fixed', 796, 80, 36.94, 33.41, 'Conv', 557081.26, 'Owner-Occupied', 'Open', '1900-01-00', 'Current');</v>
      </c>
    </row>
    <row r="4111" spans="1:16" x14ac:dyDescent="0.35">
      <c r="A4111" s="22">
        <v>4110</v>
      </c>
      <c r="B4111" s="21">
        <v>41922</v>
      </c>
      <c r="C4111" s="22" t="s">
        <v>57</v>
      </c>
      <c r="D4111" s="22" t="s">
        <v>61</v>
      </c>
      <c r="E4111" s="22" t="s">
        <v>40</v>
      </c>
      <c r="F4111" s="22">
        <v>792</v>
      </c>
      <c r="G4111" s="22">
        <v>50.96</v>
      </c>
      <c r="H4111" s="22">
        <v>21.11</v>
      </c>
      <c r="I4111" s="22">
        <v>15.99</v>
      </c>
      <c r="J4111" s="22" t="s">
        <v>54</v>
      </c>
      <c r="K4111" s="23">
        <v>244052.66</v>
      </c>
      <c r="L4111" s="23" t="s">
        <v>55</v>
      </c>
      <c r="M4111" s="23" t="s">
        <v>83</v>
      </c>
      <c r="N4111" s="27"/>
      <c r="O4111" s="23" t="s">
        <v>56</v>
      </c>
      <c r="P4111" t="str">
        <f t="shared" si="64"/>
        <v>INSERT INTO @DataTable (Deal, AdvanceDate, PROV, DealPurpose, RateType, BEACON, LTV, TDS, GDS, InsuranceType, PrincipalBalance, OccupancyType, AccountStatus, Closed_Date, DelinquencyBucket) VALUES (4110, '2014-10-10', 'ON', 'Purchase', 'ARM', 792, 50.96, 21.11, 15.99, 'Conv', 244052.66, 'Owner-Occupied', 'Open', '1900-01-00', 'Current');</v>
      </c>
    </row>
    <row r="4112" spans="1:16" x14ac:dyDescent="0.35">
      <c r="A4112" s="19">
        <v>4111</v>
      </c>
      <c r="B4112" s="18">
        <v>42307</v>
      </c>
      <c r="C4112" s="19" t="s">
        <v>57</v>
      </c>
      <c r="D4112" s="19" t="s">
        <v>61</v>
      </c>
      <c r="E4112" s="19" t="s">
        <v>40</v>
      </c>
      <c r="F4112" s="19">
        <v>780</v>
      </c>
      <c r="G4112" s="19">
        <v>80</v>
      </c>
      <c r="H4112" s="19">
        <v>20</v>
      </c>
      <c r="I4112" s="19">
        <v>15.64</v>
      </c>
      <c r="J4112" s="19" t="s">
        <v>54</v>
      </c>
      <c r="K4112" s="20">
        <v>0</v>
      </c>
      <c r="L4112" s="20" t="s">
        <v>55</v>
      </c>
      <c r="M4112" s="20" t="s">
        <v>84</v>
      </c>
      <c r="N4112" s="26">
        <v>42710</v>
      </c>
      <c r="O4112" s="20" t="s">
        <v>56</v>
      </c>
      <c r="P4112" t="str">
        <f t="shared" si="64"/>
        <v>INSERT INTO @DataTable (Deal, AdvanceDate, PROV, DealPurpose, RateType, BEACON, LTV, TDS, GDS, InsuranceType, PrincipalBalance, OccupancyType, AccountStatus, Closed_Date, DelinquencyBucket) VALUES (4111, '2015-10-30', 'ON', 'Purchase', 'ARM', 780, 80, 20, 15.64, 'Conv', 0, 'Owner-Occupied', 'Closed', '2016-12-06', 'Current');</v>
      </c>
    </row>
    <row r="4113" spans="1:16" x14ac:dyDescent="0.35">
      <c r="A4113" s="22">
        <v>4112</v>
      </c>
      <c r="B4113" s="21">
        <v>41806</v>
      </c>
      <c r="C4113" s="22" t="s">
        <v>57</v>
      </c>
      <c r="D4113" s="22" t="s">
        <v>61</v>
      </c>
      <c r="E4113" s="22" t="s">
        <v>40</v>
      </c>
      <c r="F4113" s="22">
        <v>756</v>
      </c>
      <c r="G4113" s="22">
        <v>89.71</v>
      </c>
      <c r="H4113" s="22">
        <v>25.43</v>
      </c>
      <c r="I4113" s="22">
        <v>14.56</v>
      </c>
      <c r="J4113" s="22" t="s">
        <v>60</v>
      </c>
      <c r="K4113" s="23">
        <v>202650.37</v>
      </c>
      <c r="L4113" s="23" t="s">
        <v>55</v>
      </c>
      <c r="M4113" s="23" t="s">
        <v>83</v>
      </c>
      <c r="N4113" s="27"/>
      <c r="O4113" s="23" t="s">
        <v>56</v>
      </c>
      <c r="P4113" t="str">
        <f t="shared" si="64"/>
        <v>INSERT INTO @DataTable (Deal, AdvanceDate, PROV, DealPurpose, RateType, BEACON, LTV, TDS, GDS, InsuranceType, PrincipalBalance, OccupancyType, AccountStatus, Closed_Date, DelinquencyBucket) VALUES (4112, '2014-06-16', 'ON', 'Purchase', 'ARM', 756, 89.71, 25.43, 14.56, 'HiRatio', 202650.37, 'Owner-Occupied', 'Open', '1900-01-00', 'Current');</v>
      </c>
    </row>
    <row r="4114" spans="1:16" x14ac:dyDescent="0.35">
      <c r="A4114" s="19">
        <v>4113</v>
      </c>
      <c r="B4114" s="18">
        <v>41228</v>
      </c>
      <c r="C4114" s="19" t="s">
        <v>58</v>
      </c>
      <c r="D4114" s="19" t="s">
        <v>61</v>
      </c>
      <c r="E4114" s="19" t="s">
        <v>53</v>
      </c>
      <c r="F4114" s="19">
        <v>736</v>
      </c>
      <c r="G4114" s="19">
        <v>95</v>
      </c>
      <c r="H4114" s="19">
        <v>43.01</v>
      </c>
      <c r="I4114" s="19">
        <v>32.61</v>
      </c>
      <c r="J4114" s="19" t="s">
        <v>60</v>
      </c>
      <c r="K4114" s="20">
        <v>0</v>
      </c>
      <c r="L4114" s="20" t="s">
        <v>55</v>
      </c>
      <c r="M4114" s="20" t="s">
        <v>84</v>
      </c>
      <c r="N4114" s="26">
        <v>42643</v>
      </c>
      <c r="O4114" s="20" t="s">
        <v>56</v>
      </c>
      <c r="P4114" t="str">
        <f t="shared" si="64"/>
        <v>INSERT INTO @DataTable (Deal, AdvanceDate, PROV, DealPurpose, RateType, BEACON, LTV, TDS, GDS, InsuranceType, PrincipalBalance, OccupancyType, AccountStatus, Closed_Date, DelinquencyBucket) VALUES (4113, '2012-11-15', 'BC', 'Purchase', 'Fixed', 736, 95, 43.01, 32.61, 'HiRatio', 0, 'Owner-Occupied', 'Closed', '2016-09-30', 'Current');</v>
      </c>
    </row>
    <row r="4115" spans="1:16" x14ac:dyDescent="0.35">
      <c r="A4115" s="22">
        <v>4114</v>
      </c>
      <c r="B4115" s="21">
        <v>42418</v>
      </c>
      <c r="C4115" s="22" t="s">
        <v>58</v>
      </c>
      <c r="D4115" s="22" t="s">
        <v>52</v>
      </c>
      <c r="E4115" s="22" t="s">
        <v>53</v>
      </c>
      <c r="F4115" s="22">
        <v>777</v>
      </c>
      <c r="G4115" s="22">
        <v>71.75</v>
      </c>
      <c r="H4115" s="22">
        <v>30.14</v>
      </c>
      <c r="I4115" s="22">
        <v>20.55</v>
      </c>
      <c r="J4115" s="22" t="s">
        <v>54</v>
      </c>
      <c r="K4115" s="23">
        <v>279037.51</v>
      </c>
      <c r="L4115" s="23" t="s">
        <v>55</v>
      </c>
      <c r="M4115" s="23" t="s">
        <v>83</v>
      </c>
      <c r="N4115" s="27"/>
      <c r="O4115" s="23" t="s">
        <v>56</v>
      </c>
      <c r="P4115" t="str">
        <f t="shared" si="64"/>
        <v>INSERT INTO @DataTable (Deal, AdvanceDate, PROV, DealPurpose, RateType, BEACON, LTV, TDS, GDS, InsuranceType, PrincipalBalance, OccupancyType, AccountStatus, Closed_Date, DelinquencyBucket) VALUES (4114, '2016-02-18', 'BC', 'Refinance External', 'Fixed', 777, 71.75, 30.14, 20.55, 'Conv', 279037.51, 'Owner-Occupied', 'Open', '1900-01-00', 'Current');</v>
      </c>
    </row>
    <row r="4116" spans="1:16" x14ac:dyDescent="0.35">
      <c r="A4116" s="19">
        <v>4115</v>
      </c>
      <c r="B4116" s="18">
        <v>41019</v>
      </c>
      <c r="C4116" s="19" t="s">
        <v>51</v>
      </c>
      <c r="D4116" s="19" t="s">
        <v>52</v>
      </c>
      <c r="E4116" s="19" t="s">
        <v>53</v>
      </c>
      <c r="F4116" s="19">
        <v>667</v>
      </c>
      <c r="G4116" s="19">
        <v>80</v>
      </c>
      <c r="H4116" s="19">
        <v>31.44</v>
      </c>
      <c r="I4116" s="19">
        <v>32.21</v>
      </c>
      <c r="J4116" s="19" t="s">
        <v>54</v>
      </c>
      <c r="K4116" s="20">
        <v>0</v>
      </c>
      <c r="L4116" s="20" t="s">
        <v>55</v>
      </c>
      <c r="M4116" s="20" t="s">
        <v>84</v>
      </c>
      <c r="N4116" s="26">
        <v>42256</v>
      </c>
      <c r="O4116" s="20" t="s">
        <v>56</v>
      </c>
      <c r="P4116" t="str">
        <f t="shared" si="64"/>
        <v>INSERT INTO @DataTable (Deal, AdvanceDate, PROV, DealPurpose, RateType, BEACON, LTV, TDS, GDS, InsuranceType, PrincipalBalance, OccupancyType, AccountStatus, Closed_Date, DelinquencyBucket) VALUES (4115, '2012-04-20', 'AB', 'Refinance External', 'Fixed', 667, 80, 31.44, 32.21, 'Conv', 0, 'Owner-Occupied', 'Closed', '2015-09-09', 'Current');</v>
      </c>
    </row>
    <row r="4117" spans="1:16" x14ac:dyDescent="0.35">
      <c r="A4117" s="22">
        <v>4116</v>
      </c>
      <c r="B4117" s="21">
        <v>42185</v>
      </c>
      <c r="C4117" s="22" t="s">
        <v>57</v>
      </c>
      <c r="D4117" s="22" t="s">
        <v>59</v>
      </c>
      <c r="E4117" s="22" t="s">
        <v>40</v>
      </c>
      <c r="F4117" s="22">
        <v>842</v>
      </c>
      <c r="G4117" s="22">
        <v>54.53</v>
      </c>
      <c r="H4117" s="22">
        <v>30.08</v>
      </c>
      <c r="I4117" s="22">
        <v>29.84</v>
      </c>
      <c r="J4117" s="22" t="s">
        <v>54</v>
      </c>
      <c r="K4117" s="23">
        <v>177776.1</v>
      </c>
      <c r="L4117" s="23" t="s">
        <v>55</v>
      </c>
      <c r="M4117" s="23" t="s">
        <v>83</v>
      </c>
      <c r="N4117" s="27"/>
      <c r="O4117" s="23" t="s">
        <v>56</v>
      </c>
      <c r="P4117" t="str">
        <f t="shared" si="64"/>
        <v>INSERT INTO @DataTable (Deal, AdvanceDate, PROV, DealPurpose, RateType, BEACON, LTV, TDS, GDS, InsuranceType, PrincipalBalance, OccupancyType, AccountStatus, Closed_Date, DelinquencyBucket) VALUES (4116, '2015-06-30', 'ON', 'Transfer', 'ARM', 842, 54.53, 30.08, 29.84, 'Conv', 177776.1, 'Owner-Occupied', 'Open', '1900-01-00', 'Current');</v>
      </c>
    </row>
    <row r="4118" spans="1:16" x14ac:dyDescent="0.35">
      <c r="A4118" s="19">
        <v>4117</v>
      </c>
      <c r="B4118" s="18">
        <v>42663</v>
      </c>
      <c r="C4118" s="19" t="s">
        <v>58</v>
      </c>
      <c r="D4118" s="19" t="s">
        <v>61</v>
      </c>
      <c r="E4118" s="19" t="s">
        <v>53</v>
      </c>
      <c r="F4118" s="19">
        <v>690</v>
      </c>
      <c r="G4118" s="19">
        <v>95</v>
      </c>
      <c r="H4118" s="19">
        <v>39.86</v>
      </c>
      <c r="I4118" s="19">
        <v>36.97</v>
      </c>
      <c r="J4118" s="19" t="s">
        <v>60</v>
      </c>
      <c r="K4118" s="20">
        <v>355971.88</v>
      </c>
      <c r="L4118" s="20" t="s">
        <v>55</v>
      </c>
      <c r="M4118" s="20" t="s">
        <v>83</v>
      </c>
      <c r="N4118" s="26"/>
      <c r="O4118" s="20" t="s">
        <v>56</v>
      </c>
      <c r="P4118" t="str">
        <f t="shared" si="64"/>
        <v>INSERT INTO @DataTable (Deal, AdvanceDate, PROV, DealPurpose, RateType, BEACON, LTV, TDS, GDS, InsuranceType, PrincipalBalance, OccupancyType, AccountStatus, Closed_Date, DelinquencyBucket) VALUES (4117, '2016-10-20', 'BC', 'Purchase', 'Fixed', 690, 95, 39.86, 36.97, 'HiRatio', 355971.88, 'Owner-Occupied', 'Open', '1900-01-00', 'Current');</v>
      </c>
    </row>
    <row r="4119" spans="1:16" x14ac:dyDescent="0.35">
      <c r="A4119" s="22">
        <v>4118</v>
      </c>
      <c r="B4119" s="21">
        <v>40879</v>
      </c>
      <c r="C4119" s="22" t="s">
        <v>57</v>
      </c>
      <c r="D4119" s="22" t="s">
        <v>52</v>
      </c>
      <c r="E4119" s="22" t="s">
        <v>53</v>
      </c>
      <c r="F4119" s="22">
        <v>702</v>
      </c>
      <c r="G4119" s="22">
        <v>50.44</v>
      </c>
      <c r="H4119" s="22">
        <v>42.45</v>
      </c>
      <c r="I4119" s="22">
        <v>34.29</v>
      </c>
      <c r="J4119" s="22" t="s">
        <v>54</v>
      </c>
      <c r="K4119" s="23">
        <v>0</v>
      </c>
      <c r="L4119" s="23" t="s">
        <v>55</v>
      </c>
      <c r="M4119" s="23" t="s">
        <v>84</v>
      </c>
      <c r="N4119" s="27">
        <v>42706</v>
      </c>
      <c r="O4119" s="23" t="s">
        <v>56</v>
      </c>
      <c r="P4119" t="str">
        <f t="shared" si="64"/>
        <v>INSERT INTO @DataTable (Deal, AdvanceDate, PROV, DealPurpose, RateType, BEACON, LTV, TDS, GDS, InsuranceType, PrincipalBalance, OccupancyType, AccountStatus, Closed_Date, DelinquencyBucket) VALUES (4118, '2011-12-02', 'ON', 'Refinance External', 'Fixed', 702, 50.44, 42.45, 34.29, 'Conv', 0, 'Owner-Occupied', 'Closed', '2016-12-02', 'Current');</v>
      </c>
    </row>
    <row r="4120" spans="1:16" x14ac:dyDescent="0.35">
      <c r="A4120" s="19">
        <v>4119</v>
      </c>
      <c r="B4120" s="18">
        <v>40913</v>
      </c>
      <c r="C4120" s="19" t="s">
        <v>57</v>
      </c>
      <c r="D4120" s="19" t="s">
        <v>52</v>
      </c>
      <c r="E4120" s="19" t="s">
        <v>53</v>
      </c>
      <c r="F4120" s="19">
        <v>670</v>
      </c>
      <c r="G4120" s="19">
        <v>80</v>
      </c>
      <c r="H4120" s="19">
        <v>34.18</v>
      </c>
      <c r="I4120" s="19">
        <v>26.68</v>
      </c>
      <c r="J4120" s="19" t="s">
        <v>54</v>
      </c>
      <c r="K4120" s="20">
        <v>0</v>
      </c>
      <c r="L4120" s="20" t="s">
        <v>55</v>
      </c>
      <c r="M4120" s="20" t="s">
        <v>84</v>
      </c>
      <c r="N4120" s="26">
        <v>41397</v>
      </c>
      <c r="O4120" s="20" t="s">
        <v>56</v>
      </c>
      <c r="P4120" t="str">
        <f t="shared" si="64"/>
        <v>INSERT INTO @DataTable (Deal, AdvanceDate, PROV, DealPurpose, RateType, BEACON, LTV, TDS, GDS, InsuranceType, PrincipalBalance, OccupancyType, AccountStatus, Closed_Date, DelinquencyBucket) VALUES (4119, '2012-01-05', 'ON', 'Refinance External', 'Fixed', 670, 80, 34.18, 26.68, 'Conv', 0, 'Owner-Occupied', 'Closed', '2013-05-03', 'Current');</v>
      </c>
    </row>
    <row r="4121" spans="1:16" x14ac:dyDescent="0.35">
      <c r="A4121" s="22">
        <v>4120</v>
      </c>
      <c r="B4121" s="21">
        <v>41845</v>
      </c>
      <c r="C4121" s="22" t="s">
        <v>58</v>
      </c>
      <c r="D4121" s="22" t="s">
        <v>61</v>
      </c>
      <c r="E4121" s="22" t="s">
        <v>40</v>
      </c>
      <c r="F4121" s="22">
        <v>780</v>
      </c>
      <c r="G4121" s="22">
        <v>80</v>
      </c>
      <c r="H4121" s="22">
        <v>22.48</v>
      </c>
      <c r="I4121" s="22">
        <v>20.83</v>
      </c>
      <c r="J4121" s="22" t="s">
        <v>54</v>
      </c>
      <c r="K4121" s="23">
        <v>0</v>
      </c>
      <c r="L4121" s="23" t="s">
        <v>55</v>
      </c>
      <c r="M4121" s="23" t="s">
        <v>84</v>
      </c>
      <c r="N4121" s="27">
        <v>42709</v>
      </c>
      <c r="O4121" s="23" t="s">
        <v>56</v>
      </c>
      <c r="P4121" t="str">
        <f t="shared" si="64"/>
        <v>INSERT INTO @DataTable (Deal, AdvanceDate, PROV, DealPurpose, RateType, BEACON, LTV, TDS, GDS, InsuranceType, PrincipalBalance, OccupancyType, AccountStatus, Closed_Date, DelinquencyBucket) VALUES (4120, '2014-07-25', 'BC', 'Purchase', 'ARM', 780, 80, 22.48, 20.83, 'Conv', 0, 'Owner-Occupied', 'Closed', '2016-12-05', 'Current');</v>
      </c>
    </row>
    <row r="4122" spans="1:16" x14ac:dyDescent="0.35">
      <c r="A4122" s="19">
        <v>4121</v>
      </c>
      <c r="B4122" s="18">
        <v>42423</v>
      </c>
      <c r="C4122" s="19" t="s">
        <v>51</v>
      </c>
      <c r="D4122" s="19" t="s">
        <v>59</v>
      </c>
      <c r="E4122" s="19" t="s">
        <v>53</v>
      </c>
      <c r="F4122" s="19">
        <v>808</v>
      </c>
      <c r="G4122" s="19">
        <v>62.9</v>
      </c>
      <c r="H4122" s="19">
        <v>25.5</v>
      </c>
      <c r="I4122" s="19">
        <v>24.62</v>
      </c>
      <c r="J4122" s="19" t="s">
        <v>54</v>
      </c>
      <c r="K4122" s="20">
        <v>119368.43</v>
      </c>
      <c r="L4122" s="20" t="s">
        <v>55</v>
      </c>
      <c r="M4122" s="20" t="s">
        <v>83</v>
      </c>
      <c r="N4122" s="26"/>
      <c r="O4122" s="20" t="s">
        <v>56</v>
      </c>
      <c r="P4122" t="str">
        <f t="shared" si="64"/>
        <v>INSERT INTO @DataTable (Deal, AdvanceDate, PROV, DealPurpose, RateType, BEACON, LTV, TDS, GDS, InsuranceType, PrincipalBalance, OccupancyType, AccountStatus, Closed_Date, DelinquencyBucket) VALUES (4121, '2016-02-23', 'AB', 'Transfer', 'Fixed', 808, 62.9, 25.5, 24.62, 'Conv', 119368.43, 'Owner-Occupied', 'Open', '1900-01-00', 'Current');</v>
      </c>
    </row>
    <row r="4123" spans="1:16" x14ac:dyDescent="0.35">
      <c r="A4123" s="22">
        <v>4122</v>
      </c>
      <c r="B4123" s="21">
        <v>41722</v>
      </c>
      <c r="C4123" s="22" t="s">
        <v>58</v>
      </c>
      <c r="D4123" s="22" t="s">
        <v>59</v>
      </c>
      <c r="E4123" s="22" t="s">
        <v>40</v>
      </c>
      <c r="F4123" s="22">
        <v>784</v>
      </c>
      <c r="G4123" s="22">
        <v>79.709999999999994</v>
      </c>
      <c r="H4123" s="22">
        <v>19.59</v>
      </c>
      <c r="I4123" s="22">
        <v>19.03</v>
      </c>
      <c r="J4123" s="22" t="s">
        <v>60</v>
      </c>
      <c r="K4123" s="23">
        <v>0</v>
      </c>
      <c r="L4123" s="23" t="s">
        <v>55</v>
      </c>
      <c r="M4123" s="23" t="s">
        <v>84</v>
      </c>
      <c r="N4123" s="27">
        <v>42459</v>
      </c>
      <c r="O4123" s="23" t="s">
        <v>56</v>
      </c>
      <c r="P4123" t="str">
        <f t="shared" si="64"/>
        <v>INSERT INTO @DataTable (Deal, AdvanceDate, PROV, DealPurpose, RateType, BEACON, LTV, TDS, GDS, InsuranceType, PrincipalBalance, OccupancyType, AccountStatus, Closed_Date, DelinquencyBucket) VALUES (4122, '2014-03-24', 'BC', 'Transfer', 'ARM', 784, 79.71, 19.59, 19.03, 'HiRatio', 0, 'Owner-Occupied', 'Closed', '2016-03-30', 'Current');</v>
      </c>
    </row>
    <row r="4124" spans="1:16" x14ac:dyDescent="0.35">
      <c r="A4124" s="19">
        <v>4123</v>
      </c>
      <c r="B4124" s="18">
        <v>42059</v>
      </c>
      <c r="C4124" s="19" t="s">
        <v>78</v>
      </c>
      <c r="D4124" s="19" t="s">
        <v>52</v>
      </c>
      <c r="E4124" s="19" t="s">
        <v>40</v>
      </c>
      <c r="F4124" s="19">
        <v>740</v>
      </c>
      <c r="G4124" s="19">
        <v>79.31</v>
      </c>
      <c r="H4124" s="19">
        <v>30.85</v>
      </c>
      <c r="I4124" s="19">
        <v>14.94</v>
      </c>
      <c r="J4124" s="19" t="s">
        <v>54</v>
      </c>
      <c r="K4124" s="20">
        <v>219617.69</v>
      </c>
      <c r="L4124" s="20" t="s">
        <v>55</v>
      </c>
      <c r="M4124" s="20" t="s">
        <v>83</v>
      </c>
      <c r="N4124" s="26"/>
      <c r="O4124" s="20" t="s">
        <v>56</v>
      </c>
      <c r="P4124" t="str">
        <f t="shared" si="64"/>
        <v>INSERT INTO @DataTable (Deal, AdvanceDate, PROV, DealPurpose, RateType, BEACON, LTV, TDS, GDS, InsuranceType, PrincipalBalance, OccupancyType, AccountStatus, Closed_Date, DelinquencyBucket) VALUES (4123, '2015-02-24', 'NL', 'Refinance External', 'ARM', 740, 79.31, 30.85, 14.94, 'Conv', 219617.69, 'Owner-Occupied', 'Open', '1900-01-00', 'Current');</v>
      </c>
    </row>
    <row r="4125" spans="1:16" x14ac:dyDescent="0.35">
      <c r="A4125" s="22">
        <v>4124</v>
      </c>
      <c r="B4125" s="21">
        <v>42138</v>
      </c>
      <c r="C4125" s="22" t="s">
        <v>51</v>
      </c>
      <c r="D4125" s="22" t="s">
        <v>64</v>
      </c>
      <c r="E4125" s="22" t="s">
        <v>40</v>
      </c>
      <c r="F4125" s="22">
        <v>804</v>
      </c>
      <c r="G4125" s="22">
        <v>80</v>
      </c>
      <c r="H4125" s="22">
        <v>34.729999999999997</v>
      </c>
      <c r="I4125" s="22">
        <v>18.27</v>
      </c>
      <c r="J4125" s="22" t="s">
        <v>54</v>
      </c>
      <c r="K4125" s="23">
        <v>326585.82</v>
      </c>
      <c r="L4125" s="23" t="s">
        <v>55</v>
      </c>
      <c r="M4125" s="23" t="s">
        <v>83</v>
      </c>
      <c r="N4125" s="27"/>
      <c r="O4125" s="23" t="s">
        <v>56</v>
      </c>
      <c r="P4125" t="str">
        <f t="shared" si="64"/>
        <v>INSERT INTO @DataTable (Deal, AdvanceDate, PROV, DealPurpose, RateType, BEACON, LTV, TDS, GDS, InsuranceType, PrincipalBalance, OccupancyType, AccountStatus, Closed_Date, DelinquencyBucket) VALUES (4124, '2015-05-14', 'AB', 'Purchase with Improvements', 'ARM', 804, 80, 34.73, 18.27, 'Conv', 326585.82, 'Owner-Occupied', 'Open', '1900-01-00', 'Current');</v>
      </c>
    </row>
    <row r="4126" spans="1:16" x14ac:dyDescent="0.35">
      <c r="A4126" s="19">
        <v>4125</v>
      </c>
      <c r="B4126" s="18">
        <v>42340</v>
      </c>
      <c r="C4126" s="19" t="s">
        <v>57</v>
      </c>
      <c r="D4126" s="19" t="s">
        <v>61</v>
      </c>
      <c r="E4126" s="19" t="s">
        <v>40</v>
      </c>
      <c r="F4126" s="19">
        <v>705</v>
      </c>
      <c r="G4126" s="19">
        <v>80</v>
      </c>
      <c r="H4126" s="19">
        <v>38.619999999999997</v>
      </c>
      <c r="I4126" s="19">
        <v>20.22</v>
      </c>
      <c r="J4126" s="19" t="s">
        <v>54</v>
      </c>
      <c r="K4126" s="20">
        <v>578936.57999999996</v>
      </c>
      <c r="L4126" s="20" t="s">
        <v>55</v>
      </c>
      <c r="M4126" s="20" t="s">
        <v>83</v>
      </c>
      <c r="N4126" s="26"/>
      <c r="O4126" s="20" t="s">
        <v>56</v>
      </c>
      <c r="P4126" t="str">
        <f t="shared" si="64"/>
        <v>INSERT INTO @DataTable (Deal, AdvanceDate, PROV, DealPurpose, RateType, BEACON, LTV, TDS, GDS, InsuranceType, PrincipalBalance, OccupancyType, AccountStatus, Closed_Date, DelinquencyBucket) VALUES (4125, '2015-12-02', 'ON', 'Purchase', 'ARM', 705, 80, 38.62, 20.22, 'Conv', 578936.58, 'Owner-Occupied', 'Open', '1900-01-00', 'Current');</v>
      </c>
    </row>
    <row r="4127" spans="1:16" x14ac:dyDescent="0.35">
      <c r="A4127" s="22">
        <v>4126</v>
      </c>
      <c r="B4127" s="21">
        <v>41898</v>
      </c>
      <c r="C4127" s="22" t="s">
        <v>57</v>
      </c>
      <c r="D4127" s="22" t="s">
        <v>61</v>
      </c>
      <c r="E4127" s="22" t="s">
        <v>40</v>
      </c>
      <c r="F4127" s="22">
        <v>757</v>
      </c>
      <c r="G4127" s="22">
        <v>74.790000000000006</v>
      </c>
      <c r="H4127" s="22">
        <v>33.03</v>
      </c>
      <c r="I4127" s="22">
        <v>31.65</v>
      </c>
      <c r="J4127" s="22" t="s">
        <v>54</v>
      </c>
      <c r="K4127" s="23">
        <v>263199.86</v>
      </c>
      <c r="L4127" s="23" t="s">
        <v>55</v>
      </c>
      <c r="M4127" s="23" t="s">
        <v>83</v>
      </c>
      <c r="N4127" s="27"/>
      <c r="O4127" s="23" t="s">
        <v>56</v>
      </c>
      <c r="P4127" t="str">
        <f t="shared" si="64"/>
        <v>INSERT INTO @DataTable (Deal, AdvanceDate, PROV, DealPurpose, RateType, BEACON, LTV, TDS, GDS, InsuranceType, PrincipalBalance, OccupancyType, AccountStatus, Closed_Date, DelinquencyBucket) VALUES (4126, '2014-09-16', 'ON', 'Purchase', 'ARM', 757, 74.79, 33.03, 31.65, 'Conv', 263199.86, 'Owner-Occupied', 'Open', '1900-01-00', 'Current');</v>
      </c>
    </row>
    <row r="4128" spans="1:16" x14ac:dyDescent="0.35">
      <c r="A4128" s="19">
        <v>4127</v>
      </c>
      <c r="B4128" s="18">
        <v>41842</v>
      </c>
      <c r="C4128" s="19" t="s">
        <v>63</v>
      </c>
      <c r="D4128" s="19" t="s">
        <v>61</v>
      </c>
      <c r="E4128" s="19" t="s">
        <v>53</v>
      </c>
      <c r="F4128" s="19">
        <v>691</v>
      </c>
      <c r="G4128" s="19">
        <v>95</v>
      </c>
      <c r="H4128" s="19">
        <v>26.74</v>
      </c>
      <c r="I4128" s="19">
        <v>19.329999999999998</v>
      </c>
      <c r="J4128" s="19" t="s">
        <v>60</v>
      </c>
      <c r="K4128" s="20">
        <v>291660.69</v>
      </c>
      <c r="L4128" s="20" t="s">
        <v>55</v>
      </c>
      <c r="M4128" s="20" t="s">
        <v>83</v>
      </c>
      <c r="N4128" s="26"/>
      <c r="O4128" s="20" t="s">
        <v>56</v>
      </c>
      <c r="P4128" t="str">
        <f t="shared" si="64"/>
        <v>INSERT INTO @DataTable (Deal, AdvanceDate, PROV, DealPurpose, RateType, BEACON, LTV, TDS, GDS, InsuranceType, PrincipalBalance, OccupancyType, AccountStatus, Closed_Date, DelinquencyBucket) VALUES (4127, '2014-07-22', 'SK', 'Purchase', 'Fixed', 691, 95, 26.74, 19.33, 'HiRatio', 291660.69, 'Owner-Occupied', 'Open', '1900-01-00', 'Current');</v>
      </c>
    </row>
    <row r="4129" spans="1:16" x14ac:dyDescent="0.35">
      <c r="A4129" s="22">
        <v>4128</v>
      </c>
      <c r="B4129" s="21">
        <v>41617</v>
      </c>
      <c r="C4129" s="22" t="s">
        <v>51</v>
      </c>
      <c r="D4129" s="22" t="s">
        <v>61</v>
      </c>
      <c r="E4129" s="22" t="s">
        <v>53</v>
      </c>
      <c r="F4129" s="22">
        <v>768</v>
      </c>
      <c r="G4129" s="22">
        <v>95</v>
      </c>
      <c r="H4129" s="22">
        <v>40.24</v>
      </c>
      <c r="I4129" s="22">
        <v>30.09</v>
      </c>
      <c r="J4129" s="22" t="s">
        <v>60</v>
      </c>
      <c r="K4129" s="23">
        <v>436203.29</v>
      </c>
      <c r="L4129" s="23" t="s">
        <v>55</v>
      </c>
      <c r="M4129" s="23" t="s">
        <v>83</v>
      </c>
      <c r="N4129" s="27"/>
      <c r="O4129" s="23" t="s">
        <v>56</v>
      </c>
      <c r="P4129" t="str">
        <f t="shared" si="64"/>
        <v>INSERT INTO @DataTable (Deal, AdvanceDate, PROV, DealPurpose, RateType, BEACON, LTV, TDS, GDS, InsuranceType, PrincipalBalance, OccupancyType, AccountStatus, Closed_Date, DelinquencyBucket) VALUES (4128, '2013-12-09', 'AB', 'Purchase', 'Fixed', 768, 95, 40.24, 30.09, 'HiRatio', 436203.29, 'Owner-Occupied', 'Open', '1900-01-00', 'Current');</v>
      </c>
    </row>
    <row r="4130" spans="1:16" x14ac:dyDescent="0.35">
      <c r="A4130" s="19">
        <v>4129</v>
      </c>
      <c r="B4130" s="18">
        <v>41333</v>
      </c>
      <c r="C4130" s="19" t="s">
        <v>57</v>
      </c>
      <c r="D4130" s="19" t="s">
        <v>61</v>
      </c>
      <c r="E4130" s="19" t="s">
        <v>53</v>
      </c>
      <c r="F4130" s="19">
        <v>707</v>
      </c>
      <c r="G4130" s="19">
        <v>90</v>
      </c>
      <c r="H4130" s="19">
        <v>38.35</v>
      </c>
      <c r="I4130" s="19">
        <v>35.89</v>
      </c>
      <c r="J4130" s="19" t="s">
        <v>60</v>
      </c>
      <c r="K4130" s="20">
        <v>0</v>
      </c>
      <c r="L4130" s="20" t="s">
        <v>55</v>
      </c>
      <c r="M4130" s="20" t="s">
        <v>84</v>
      </c>
      <c r="N4130" s="26">
        <v>42235</v>
      </c>
      <c r="O4130" s="20" t="s">
        <v>56</v>
      </c>
      <c r="P4130" t="str">
        <f t="shared" si="64"/>
        <v>INSERT INTO @DataTable (Deal, AdvanceDate, PROV, DealPurpose, RateType, BEACON, LTV, TDS, GDS, InsuranceType, PrincipalBalance, OccupancyType, AccountStatus, Closed_Date, DelinquencyBucket) VALUES (4129, '2013-02-28', 'ON', 'Purchase', 'Fixed', 707, 90, 38.35, 35.89, 'HiRatio', 0, 'Owner-Occupied', 'Closed', '2015-08-19', 'Current');</v>
      </c>
    </row>
    <row r="4131" spans="1:16" x14ac:dyDescent="0.35">
      <c r="A4131" s="22">
        <v>4130</v>
      </c>
      <c r="B4131" s="21">
        <v>41760</v>
      </c>
      <c r="C4131" s="22" t="s">
        <v>57</v>
      </c>
      <c r="D4131" s="22" t="s">
        <v>61</v>
      </c>
      <c r="E4131" s="22" t="s">
        <v>40</v>
      </c>
      <c r="F4131" s="22">
        <v>764</v>
      </c>
      <c r="G4131" s="22">
        <v>95</v>
      </c>
      <c r="H4131" s="22">
        <v>30.46</v>
      </c>
      <c r="I4131" s="22">
        <v>27.54</v>
      </c>
      <c r="J4131" s="22" t="s">
        <v>60</v>
      </c>
      <c r="K4131" s="23">
        <v>313824.53999999998</v>
      </c>
      <c r="L4131" s="23" t="s">
        <v>55</v>
      </c>
      <c r="M4131" s="23" t="s">
        <v>83</v>
      </c>
      <c r="N4131" s="27"/>
      <c r="O4131" s="23" t="s">
        <v>56</v>
      </c>
      <c r="P4131" t="str">
        <f t="shared" si="64"/>
        <v>INSERT INTO @DataTable (Deal, AdvanceDate, PROV, DealPurpose, RateType, BEACON, LTV, TDS, GDS, InsuranceType, PrincipalBalance, OccupancyType, AccountStatus, Closed_Date, DelinquencyBucket) VALUES (4130, '2014-05-01', 'ON', 'Purchase', 'ARM', 764, 95, 30.46, 27.54, 'HiRatio', 313824.54, 'Owner-Occupied', 'Open', '1900-01-00', 'Current');</v>
      </c>
    </row>
    <row r="4132" spans="1:16" x14ac:dyDescent="0.35">
      <c r="A4132" s="19">
        <v>4131</v>
      </c>
      <c r="B4132" s="18">
        <v>42121</v>
      </c>
      <c r="C4132" s="19" t="s">
        <v>57</v>
      </c>
      <c r="D4132" s="19" t="s">
        <v>52</v>
      </c>
      <c r="E4132" s="19" t="s">
        <v>40</v>
      </c>
      <c r="F4132" s="19">
        <v>790</v>
      </c>
      <c r="G4132" s="19">
        <v>74.069999999999993</v>
      </c>
      <c r="H4132" s="19">
        <v>30.33</v>
      </c>
      <c r="I4132" s="19">
        <v>30.33</v>
      </c>
      <c r="J4132" s="19" t="s">
        <v>54</v>
      </c>
      <c r="K4132" s="20">
        <v>188813.94</v>
      </c>
      <c r="L4132" s="20" t="s">
        <v>55</v>
      </c>
      <c r="M4132" s="20" t="s">
        <v>83</v>
      </c>
      <c r="N4132" s="26"/>
      <c r="O4132" s="20" t="s">
        <v>56</v>
      </c>
      <c r="P4132" t="str">
        <f t="shared" si="64"/>
        <v>INSERT INTO @DataTable (Deal, AdvanceDate, PROV, DealPurpose, RateType, BEACON, LTV, TDS, GDS, InsuranceType, PrincipalBalance, OccupancyType, AccountStatus, Closed_Date, DelinquencyBucket) VALUES (4131, '2015-04-27', 'ON', 'Refinance External', 'ARM', 790, 74.07, 30.33, 30.33, 'Conv', 188813.94, 'Owner-Occupied', 'Open', '1900-01-00', 'Current');</v>
      </c>
    </row>
    <row r="4133" spans="1:16" x14ac:dyDescent="0.35">
      <c r="A4133" s="22">
        <v>4132</v>
      </c>
      <c r="B4133" s="21">
        <v>42614</v>
      </c>
      <c r="C4133" s="22" t="s">
        <v>74</v>
      </c>
      <c r="D4133" s="22" t="s">
        <v>61</v>
      </c>
      <c r="E4133" s="22" t="s">
        <v>53</v>
      </c>
      <c r="F4133" s="22">
        <v>766</v>
      </c>
      <c r="G4133" s="22">
        <v>95</v>
      </c>
      <c r="H4133" s="22">
        <v>42.79</v>
      </c>
      <c r="I4133" s="22">
        <v>32.270000000000003</v>
      </c>
      <c r="J4133" s="22" t="s">
        <v>60</v>
      </c>
      <c r="K4133" s="23">
        <v>126303.73</v>
      </c>
      <c r="L4133" s="23" t="s">
        <v>55</v>
      </c>
      <c r="M4133" s="23" t="s">
        <v>83</v>
      </c>
      <c r="N4133" s="27"/>
      <c r="O4133" s="23" t="s">
        <v>56</v>
      </c>
      <c r="P4133" t="str">
        <f t="shared" si="64"/>
        <v>INSERT INTO @DataTable (Deal, AdvanceDate, PROV, DealPurpose, RateType, BEACON, LTV, TDS, GDS, InsuranceType, PrincipalBalance, OccupancyType, AccountStatus, Closed_Date, DelinquencyBucket) VALUES (4132, '2016-09-01', 'MB', 'Purchase', 'Fixed', 766, 95, 42.79, 32.27, 'HiRatio', 126303.73, 'Owner-Occupied', 'Open', '1900-01-00', 'Current');</v>
      </c>
    </row>
    <row r="4134" spans="1:16" x14ac:dyDescent="0.35">
      <c r="A4134" s="19">
        <v>4133</v>
      </c>
      <c r="B4134" s="18">
        <v>41439</v>
      </c>
      <c r="C4134" s="19" t="s">
        <v>51</v>
      </c>
      <c r="D4134" s="19" t="s">
        <v>61</v>
      </c>
      <c r="E4134" s="19" t="s">
        <v>53</v>
      </c>
      <c r="F4134" s="19">
        <v>713</v>
      </c>
      <c r="G4134" s="19">
        <v>95</v>
      </c>
      <c r="H4134" s="19">
        <v>31.8</v>
      </c>
      <c r="I4134" s="19">
        <v>18.82</v>
      </c>
      <c r="J4134" s="19" t="s">
        <v>60</v>
      </c>
      <c r="K4134" s="20">
        <v>366194.85</v>
      </c>
      <c r="L4134" s="20" t="s">
        <v>55</v>
      </c>
      <c r="M4134" s="20" t="s">
        <v>83</v>
      </c>
      <c r="N4134" s="26"/>
      <c r="O4134" s="20" t="s">
        <v>56</v>
      </c>
      <c r="P4134" t="str">
        <f t="shared" si="64"/>
        <v>INSERT INTO @DataTable (Deal, AdvanceDate, PROV, DealPurpose, RateType, BEACON, LTV, TDS, GDS, InsuranceType, PrincipalBalance, OccupancyType, AccountStatus, Closed_Date, DelinquencyBucket) VALUES (4133, '2013-06-14', 'AB', 'Purchase', 'Fixed', 713, 95, 31.8, 18.82, 'HiRatio', 366194.85, 'Owner-Occupied', 'Open', '1900-01-00', 'Current');</v>
      </c>
    </row>
    <row r="4135" spans="1:16" x14ac:dyDescent="0.35">
      <c r="A4135" s="22">
        <v>4134</v>
      </c>
      <c r="B4135" s="21">
        <v>42157</v>
      </c>
      <c r="C4135" s="22" t="s">
        <v>51</v>
      </c>
      <c r="D4135" s="22" t="s">
        <v>61</v>
      </c>
      <c r="E4135" s="22" t="s">
        <v>53</v>
      </c>
      <c r="F4135" s="22">
        <v>681</v>
      </c>
      <c r="G4135" s="22">
        <v>90</v>
      </c>
      <c r="H4135" s="22">
        <v>43.74</v>
      </c>
      <c r="I4135" s="22">
        <v>29.15</v>
      </c>
      <c r="J4135" s="22" t="s">
        <v>60</v>
      </c>
      <c r="K4135" s="23">
        <v>301226.40999999997</v>
      </c>
      <c r="L4135" s="23" t="s">
        <v>55</v>
      </c>
      <c r="M4135" s="23" t="s">
        <v>83</v>
      </c>
      <c r="N4135" s="27"/>
      <c r="O4135" s="23" t="s">
        <v>56</v>
      </c>
      <c r="P4135" t="str">
        <f t="shared" si="64"/>
        <v>INSERT INTO @DataTable (Deal, AdvanceDate, PROV, DealPurpose, RateType, BEACON, LTV, TDS, GDS, InsuranceType, PrincipalBalance, OccupancyType, AccountStatus, Closed_Date, DelinquencyBucket) VALUES (4134, '2015-06-02', 'AB', 'Purchase', 'Fixed', 681, 90, 43.74, 29.15, 'HiRatio', 301226.41, 'Owner-Occupied', 'Open', '1900-01-00', 'Current');</v>
      </c>
    </row>
    <row r="4136" spans="1:16" x14ac:dyDescent="0.35">
      <c r="A4136" s="19">
        <v>4135</v>
      </c>
      <c r="B4136" s="18">
        <v>42577</v>
      </c>
      <c r="C4136" s="19" t="s">
        <v>57</v>
      </c>
      <c r="D4136" s="19" t="s">
        <v>61</v>
      </c>
      <c r="E4136" s="19" t="s">
        <v>40</v>
      </c>
      <c r="F4136" s="19">
        <v>750</v>
      </c>
      <c r="G4136" s="19">
        <v>80</v>
      </c>
      <c r="H4136" s="19">
        <v>27.41</v>
      </c>
      <c r="I4136" s="19">
        <v>23.43</v>
      </c>
      <c r="J4136" s="19" t="s">
        <v>54</v>
      </c>
      <c r="K4136" s="20">
        <v>192307.03</v>
      </c>
      <c r="L4136" s="20" t="s">
        <v>55</v>
      </c>
      <c r="M4136" s="20" t="s">
        <v>83</v>
      </c>
      <c r="N4136" s="26"/>
      <c r="O4136" s="20" t="s">
        <v>56</v>
      </c>
      <c r="P4136" t="str">
        <f t="shared" si="64"/>
        <v>INSERT INTO @DataTable (Deal, AdvanceDate, PROV, DealPurpose, RateType, BEACON, LTV, TDS, GDS, InsuranceType, PrincipalBalance, OccupancyType, AccountStatus, Closed_Date, DelinquencyBucket) VALUES (4135, '2016-07-26', 'ON', 'Purchase', 'ARM', 750, 80, 27.41, 23.43, 'Conv', 192307.03, 'Owner-Occupied', 'Open', '1900-01-00', 'Current');</v>
      </c>
    </row>
    <row r="4137" spans="1:16" x14ac:dyDescent="0.35">
      <c r="A4137" s="22">
        <v>4136</v>
      </c>
      <c r="B4137" s="21">
        <v>42471</v>
      </c>
      <c r="C4137" s="22" t="s">
        <v>51</v>
      </c>
      <c r="D4137" s="22" t="s">
        <v>59</v>
      </c>
      <c r="E4137" s="22" t="s">
        <v>53</v>
      </c>
      <c r="F4137" s="22">
        <v>750</v>
      </c>
      <c r="G4137" s="22">
        <v>65.510000000000005</v>
      </c>
      <c r="H4137" s="22">
        <v>17.3</v>
      </c>
      <c r="I4137" s="22">
        <v>12.65</v>
      </c>
      <c r="J4137" s="22" t="s">
        <v>54</v>
      </c>
      <c r="K4137" s="23">
        <v>305074.61</v>
      </c>
      <c r="L4137" s="23" t="s">
        <v>55</v>
      </c>
      <c r="M4137" s="23" t="s">
        <v>83</v>
      </c>
      <c r="N4137" s="27"/>
      <c r="O4137" s="23" t="s">
        <v>56</v>
      </c>
      <c r="P4137" t="str">
        <f t="shared" si="64"/>
        <v>INSERT INTO @DataTable (Deal, AdvanceDate, PROV, DealPurpose, RateType, BEACON, LTV, TDS, GDS, InsuranceType, PrincipalBalance, OccupancyType, AccountStatus, Closed_Date, DelinquencyBucket) VALUES (4136, '2016-04-11', 'AB', 'Transfer', 'Fixed', 750, 65.51, 17.3, 12.65, 'Conv', 305074.61, 'Owner-Occupied', 'Open', '1900-01-00', 'Current');</v>
      </c>
    </row>
    <row r="4138" spans="1:16" x14ac:dyDescent="0.35">
      <c r="A4138" s="19">
        <v>4137</v>
      </c>
      <c r="B4138" s="18">
        <v>41806</v>
      </c>
      <c r="C4138" s="19" t="s">
        <v>51</v>
      </c>
      <c r="D4138" s="19" t="s">
        <v>61</v>
      </c>
      <c r="E4138" s="19" t="s">
        <v>40</v>
      </c>
      <c r="F4138" s="19">
        <v>606</v>
      </c>
      <c r="G4138" s="19">
        <v>94.09</v>
      </c>
      <c r="H4138" s="19">
        <v>27.54</v>
      </c>
      <c r="I4138" s="19">
        <v>17.68</v>
      </c>
      <c r="J4138" s="19" t="s">
        <v>60</v>
      </c>
      <c r="K4138" s="20">
        <v>346440.26</v>
      </c>
      <c r="L4138" s="20" t="s">
        <v>55</v>
      </c>
      <c r="M4138" s="20" t="s">
        <v>83</v>
      </c>
      <c r="N4138" s="26"/>
      <c r="O4138" s="20" t="s">
        <v>56</v>
      </c>
      <c r="P4138" t="str">
        <f t="shared" si="64"/>
        <v>INSERT INTO @DataTable (Deal, AdvanceDate, PROV, DealPurpose, RateType, BEACON, LTV, TDS, GDS, InsuranceType, PrincipalBalance, OccupancyType, AccountStatus, Closed_Date, DelinquencyBucket) VALUES (4137, '2014-06-16', 'AB', 'Purchase', 'ARM', 606, 94.09, 27.54, 17.68, 'HiRatio', 346440.26, 'Owner-Occupied', 'Open', '1900-01-00', 'Current');</v>
      </c>
    </row>
    <row r="4139" spans="1:16" x14ac:dyDescent="0.35">
      <c r="A4139" s="22">
        <v>4138</v>
      </c>
      <c r="B4139" s="21">
        <v>40757</v>
      </c>
      <c r="C4139" s="22" t="s">
        <v>51</v>
      </c>
      <c r="D4139" s="22" t="s">
        <v>61</v>
      </c>
      <c r="E4139" s="22" t="s">
        <v>53</v>
      </c>
      <c r="F4139" s="22">
        <v>726</v>
      </c>
      <c r="G4139" s="22">
        <v>95</v>
      </c>
      <c r="H4139" s="22">
        <v>40.03</v>
      </c>
      <c r="I4139" s="22">
        <v>33.630000000000003</v>
      </c>
      <c r="J4139" s="22" t="s">
        <v>60</v>
      </c>
      <c r="K4139" s="23">
        <v>0</v>
      </c>
      <c r="L4139" s="23" t="s">
        <v>55</v>
      </c>
      <c r="M4139" s="23" t="s">
        <v>84</v>
      </c>
      <c r="N4139" s="27">
        <v>41957</v>
      </c>
      <c r="O4139" s="23" t="s">
        <v>56</v>
      </c>
      <c r="P4139" t="str">
        <f t="shared" si="64"/>
        <v>INSERT INTO @DataTable (Deal, AdvanceDate, PROV, DealPurpose, RateType, BEACON, LTV, TDS, GDS, InsuranceType, PrincipalBalance, OccupancyType, AccountStatus, Closed_Date, DelinquencyBucket) VALUES (4138, '2011-08-02', 'AB', 'Purchase', 'Fixed', 726, 95, 40.03, 33.63, 'HiRatio', 0, 'Owner-Occupied', 'Closed', '2014-11-14', 'Current');</v>
      </c>
    </row>
    <row r="4140" spans="1:16" x14ac:dyDescent="0.35">
      <c r="A4140" s="19">
        <v>4139</v>
      </c>
      <c r="B4140" s="18">
        <v>41788</v>
      </c>
      <c r="C4140" s="19" t="s">
        <v>51</v>
      </c>
      <c r="D4140" s="19" t="s">
        <v>61</v>
      </c>
      <c r="E4140" s="19" t="s">
        <v>40</v>
      </c>
      <c r="F4140" s="19">
        <v>739</v>
      </c>
      <c r="G4140" s="19">
        <v>85</v>
      </c>
      <c r="H4140" s="19">
        <v>33.479999999999997</v>
      </c>
      <c r="I4140" s="19">
        <v>30.92</v>
      </c>
      <c r="J4140" s="19" t="s">
        <v>60</v>
      </c>
      <c r="K4140" s="20">
        <v>325667.87</v>
      </c>
      <c r="L4140" s="20" t="s">
        <v>55</v>
      </c>
      <c r="M4140" s="20" t="s">
        <v>83</v>
      </c>
      <c r="N4140" s="26"/>
      <c r="O4140" s="20" t="s">
        <v>56</v>
      </c>
      <c r="P4140" t="str">
        <f t="shared" si="64"/>
        <v>INSERT INTO @DataTable (Deal, AdvanceDate, PROV, DealPurpose, RateType, BEACON, LTV, TDS, GDS, InsuranceType, PrincipalBalance, OccupancyType, AccountStatus, Closed_Date, DelinquencyBucket) VALUES (4139, '2014-05-29', 'AB', 'Purchase', 'ARM', 739, 85, 33.48, 30.92, 'HiRatio', 325667.87, 'Owner-Occupied', 'Open', '1900-01-00', 'Current');</v>
      </c>
    </row>
    <row r="4141" spans="1:16" x14ac:dyDescent="0.35">
      <c r="A4141" s="22">
        <v>4140</v>
      </c>
      <c r="B4141" s="21">
        <v>41641</v>
      </c>
      <c r="C4141" s="22" t="s">
        <v>58</v>
      </c>
      <c r="D4141" s="22" t="s">
        <v>61</v>
      </c>
      <c r="E4141" s="22" t="s">
        <v>40</v>
      </c>
      <c r="F4141" s="22">
        <v>779</v>
      </c>
      <c r="G4141" s="22">
        <v>49.7</v>
      </c>
      <c r="H4141" s="22">
        <v>21.67</v>
      </c>
      <c r="I4141" s="22">
        <v>20.67</v>
      </c>
      <c r="J4141" s="22" t="s">
        <v>54</v>
      </c>
      <c r="K4141" s="23">
        <v>224391.41</v>
      </c>
      <c r="L4141" s="23" t="s">
        <v>55</v>
      </c>
      <c r="M4141" s="23" t="s">
        <v>83</v>
      </c>
      <c r="N4141" s="27"/>
      <c r="O4141" s="23" t="s">
        <v>56</v>
      </c>
      <c r="P4141" t="str">
        <f t="shared" si="64"/>
        <v>INSERT INTO @DataTable (Deal, AdvanceDate, PROV, DealPurpose, RateType, BEACON, LTV, TDS, GDS, InsuranceType, PrincipalBalance, OccupancyType, AccountStatus, Closed_Date, DelinquencyBucket) VALUES (4140, '2014-01-02', 'BC', 'Purchase', 'ARM', 779, 49.7, 21.67, 20.67, 'Conv', 224391.41, 'Owner-Occupied', 'Open', '1900-01-00', 'Current');</v>
      </c>
    </row>
    <row r="4142" spans="1:16" x14ac:dyDescent="0.35">
      <c r="A4142" s="19">
        <v>4141</v>
      </c>
      <c r="B4142" s="18">
        <v>40737</v>
      </c>
      <c r="C4142" s="19" t="s">
        <v>51</v>
      </c>
      <c r="D4142" s="19" t="s">
        <v>61</v>
      </c>
      <c r="E4142" s="19" t="s">
        <v>53</v>
      </c>
      <c r="F4142" s="19">
        <v>742</v>
      </c>
      <c r="G4142" s="19">
        <v>89.43</v>
      </c>
      <c r="H4142" s="19">
        <v>38.43</v>
      </c>
      <c r="I4142" s="19">
        <v>38.43</v>
      </c>
      <c r="J4142" s="19" t="s">
        <v>60</v>
      </c>
      <c r="K4142" s="20">
        <v>0</v>
      </c>
      <c r="L4142" s="20" t="s">
        <v>55</v>
      </c>
      <c r="M4142" s="20" t="s">
        <v>84</v>
      </c>
      <c r="N4142" s="26">
        <v>42565</v>
      </c>
      <c r="O4142" s="20" t="s">
        <v>56</v>
      </c>
      <c r="P4142" t="str">
        <f t="shared" si="64"/>
        <v>INSERT INTO @DataTable (Deal, AdvanceDate, PROV, DealPurpose, RateType, BEACON, LTV, TDS, GDS, InsuranceType, PrincipalBalance, OccupancyType, AccountStatus, Closed_Date, DelinquencyBucket) VALUES (4141, '2011-07-13', 'AB', 'Purchase', 'Fixed', 742, 89.43, 38.43, 38.43, 'HiRatio', 0, 'Owner-Occupied', 'Closed', '2016-07-14', 'Current');</v>
      </c>
    </row>
    <row r="4143" spans="1:16" x14ac:dyDescent="0.35">
      <c r="A4143" s="22">
        <v>4142</v>
      </c>
      <c r="B4143" s="21">
        <v>42209</v>
      </c>
      <c r="C4143" s="22" t="s">
        <v>57</v>
      </c>
      <c r="D4143" s="22" t="s">
        <v>52</v>
      </c>
      <c r="E4143" s="22" t="s">
        <v>53</v>
      </c>
      <c r="F4143" s="22">
        <v>716</v>
      </c>
      <c r="G4143" s="22">
        <v>80</v>
      </c>
      <c r="H4143" s="22">
        <v>31.24</v>
      </c>
      <c r="I4143" s="22">
        <v>23.77</v>
      </c>
      <c r="J4143" s="22" t="s">
        <v>54</v>
      </c>
      <c r="K4143" s="23">
        <v>154828.31</v>
      </c>
      <c r="L4143" s="23" t="s">
        <v>55</v>
      </c>
      <c r="M4143" s="23" t="s">
        <v>83</v>
      </c>
      <c r="N4143" s="27"/>
      <c r="O4143" s="23" t="s">
        <v>56</v>
      </c>
      <c r="P4143" t="str">
        <f t="shared" si="64"/>
        <v>INSERT INTO @DataTable (Deal, AdvanceDate, PROV, DealPurpose, RateType, BEACON, LTV, TDS, GDS, InsuranceType, PrincipalBalance, OccupancyType, AccountStatus, Closed_Date, DelinquencyBucket) VALUES (4142, '2015-07-24', 'ON', 'Refinance External', 'Fixed', 716, 80, 31.24, 23.77, 'Conv', 154828.31, 'Owner-Occupied', 'Open', '1900-01-00', 'Current');</v>
      </c>
    </row>
    <row r="4144" spans="1:16" x14ac:dyDescent="0.35">
      <c r="A4144" s="19">
        <v>4143</v>
      </c>
      <c r="B4144" s="18">
        <v>41877</v>
      </c>
      <c r="C4144" s="19" t="s">
        <v>57</v>
      </c>
      <c r="D4144" s="19" t="s">
        <v>59</v>
      </c>
      <c r="E4144" s="19" t="s">
        <v>40</v>
      </c>
      <c r="F4144" s="19">
        <v>769</v>
      </c>
      <c r="G4144" s="19">
        <v>83.05</v>
      </c>
      <c r="H4144" s="19">
        <v>37.880000000000003</v>
      </c>
      <c r="I4144" s="19">
        <v>25.52</v>
      </c>
      <c r="J4144" s="19" t="s">
        <v>60</v>
      </c>
      <c r="K4144" s="20">
        <v>0</v>
      </c>
      <c r="L4144" s="20" t="s">
        <v>55</v>
      </c>
      <c r="M4144" s="20" t="s">
        <v>84</v>
      </c>
      <c r="N4144" s="26">
        <v>42555</v>
      </c>
      <c r="O4144" s="20" t="s">
        <v>56</v>
      </c>
      <c r="P4144" t="str">
        <f t="shared" si="64"/>
        <v>INSERT INTO @DataTable (Deal, AdvanceDate, PROV, DealPurpose, RateType, BEACON, LTV, TDS, GDS, InsuranceType, PrincipalBalance, OccupancyType, AccountStatus, Closed_Date, DelinquencyBucket) VALUES (4143, '2014-08-26', 'ON', 'Transfer', 'ARM', 769, 83.05, 37.88, 25.52, 'HiRatio', 0, 'Owner-Occupied', 'Closed', '2016-07-04', 'Current');</v>
      </c>
    </row>
    <row r="4145" spans="1:16" x14ac:dyDescent="0.35">
      <c r="A4145" s="22">
        <v>4144</v>
      </c>
      <c r="B4145" s="21">
        <v>42157</v>
      </c>
      <c r="C4145" s="22" t="s">
        <v>57</v>
      </c>
      <c r="D4145" s="22" t="s">
        <v>61</v>
      </c>
      <c r="E4145" s="22" t="s">
        <v>53</v>
      </c>
      <c r="F4145" s="22">
        <v>795</v>
      </c>
      <c r="G4145" s="22">
        <v>80</v>
      </c>
      <c r="H4145" s="22">
        <v>30.79</v>
      </c>
      <c r="I4145" s="22">
        <v>22.93</v>
      </c>
      <c r="J4145" s="22" t="s">
        <v>54</v>
      </c>
      <c r="K4145" s="23">
        <v>314999.53999999998</v>
      </c>
      <c r="L4145" s="23" t="s">
        <v>55</v>
      </c>
      <c r="M4145" s="23" t="s">
        <v>83</v>
      </c>
      <c r="N4145" s="27"/>
      <c r="O4145" s="23" t="s">
        <v>56</v>
      </c>
      <c r="P4145" t="str">
        <f t="shared" si="64"/>
        <v>INSERT INTO @DataTable (Deal, AdvanceDate, PROV, DealPurpose, RateType, BEACON, LTV, TDS, GDS, InsuranceType, PrincipalBalance, OccupancyType, AccountStatus, Closed_Date, DelinquencyBucket) VALUES (4144, '2015-06-02', 'ON', 'Purchase', 'Fixed', 795, 80, 30.79, 22.93, 'Conv', 314999.54, 'Owner-Occupied', 'Open', '1900-01-00', 'Current');</v>
      </c>
    </row>
    <row r="4146" spans="1:16" x14ac:dyDescent="0.35">
      <c r="A4146" s="19">
        <v>4145</v>
      </c>
      <c r="B4146" s="18">
        <v>42279</v>
      </c>
      <c r="C4146" s="19" t="s">
        <v>57</v>
      </c>
      <c r="D4146" s="19" t="s">
        <v>52</v>
      </c>
      <c r="E4146" s="19" t="s">
        <v>40</v>
      </c>
      <c r="F4146" s="19">
        <v>769</v>
      </c>
      <c r="G4146" s="19">
        <v>69.06</v>
      </c>
      <c r="H4146" s="19">
        <v>35.17</v>
      </c>
      <c r="I4146" s="19">
        <v>23.48</v>
      </c>
      <c r="J4146" s="19" t="s">
        <v>54</v>
      </c>
      <c r="K4146" s="20">
        <v>0</v>
      </c>
      <c r="L4146" s="20" t="s">
        <v>55</v>
      </c>
      <c r="M4146" s="20" t="s">
        <v>84</v>
      </c>
      <c r="N4146" s="26">
        <v>42660</v>
      </c>
      <c r="O4146" s="20" t="s">
        <v>56</v>
      </c>
      <c r="P4146" t="str">
        <f t="shared" si="64"/>
        <v>INSERT INTO @DataTable (Deal, AdvanceDate, PROV, DealPurpose, RateType, BEACON, LTV, TDS, GDS, InsuranceType, PrincipalBalance, OccupancyType, AccountStatus, Closed_Date, DelinquencyBucket) VALUES (4145, '2015-10-02', 'ON', 'Refinance External', 'ARM', 769, 69.06, 35.17, 23.48, 'Conv', 0, 'Owner-Occupied', 'Closed', '2016-10-17', 'Current');</v>
      </c>
    </row>
    <row r="4147" spans="1:16" x14ac:dyDescent="0.35">
      <c r="A4147" s="22">
        <v>4146</v>
      </c>
      <c r="B4147" s="21">
        <v>41997</v>
      </c>
      <c r="C4147" s="22" t="s">
        <v>51</v>
      </c>
      <c r="D4147" s="22" t="s">
        <v>52</v>
      </c>
      <c r="E4147" s="22" t="s">
        <v>40</v>
      </c>
      <c r="F4147" s="22">
        <v>744</v>
      </c>
      <c r="G4147" s="22">
        <v>58.93</v>
      </c>
      <c r="H4147" s="22">
        <v>28.03</v>
      </c>
      <c r="I4147" s="22">
        <v>18.28</v>
      </c>
      <c r="J4147" s="22" t="s">
        <v>54</v>
      </c>
      <c r="K4147" s="23">
        <v>305526.74</v>
      </c>
      <c r="L4147" s="23" t="s">
        <v>55</v>
      </c>
      <c r="M4147" s="23" t="s">
        <v>83</v>
      </c>
      <c r="N4147" s="27"/>
      <c r="O4147" s="23" t="s">
        <v>56</v>
      </c>
      <c r="P4147" t="str">
        <f t="shared" si="64"/>
        <v>INSERT INTO @DataTable (Deal, AdvanceDate, PROV, DealPurpose, RateType, BEACON, LTV, TDS, GDS, InsuranceType, PrincipalBalance, OccupancyType, AccountStatus, Closed_Date, DelinquencyBucket) VALUES (4146, '2014-12-24', 'AB', 'Refinance External', 'ARM', 744, 58.93, 28.03, 18.28, 'Conv', 305526.74, 'Owner-Occupied', 'Open', '1900-01-00', 'Current');</v>
      </c>
    </row>
    <row r="4148" spans="1:16" x14ac:dyDescent="0.35">
      <c r="A4148" s="19">
        <v>4147</v>
      </c>
      <c r="B4148" s="18">
        <v>41600</v>
      </c>
      <c r="C4148" s="19" t="s">
        <v>57</v>
      </c>
      <c r="D4148" s="19" t="s">
        <v>52</v>
      </c>
      <c r="E4148" s="19" t="s">
        <v>40</v>
      </c>
      <c r="F4148" s="19">
        <v>725</v>
      </c>
      <c r="G4148" s="19">
        <v>76.25</v>
      </c>
      <c r="H4148" s="19">
        <v>33.06</v>
      </c>
      <c r="I4148" s="19">
        <v>23.55</v>
      </c>
      <c r="J4148" s="19" t="s">
        <v>54</v>
      </c>
      <c r="K4148" s="20">
        <v>149704.70000000001</v>
      </c>
      <c r="L4148" s="20" t="s">
        <v>55</v>
      </c>
      <c r="M4148" s="20" t="s">
        <v>83</v>
      </c>
      <c r="N4148" s="26"/>
      <c r="O4148" s="20" t="s">
        <v>56</v>
      </c>
      <c r="P4148" t="str">
        <f t="shared" si="64"/>
        <v>INSERT INTO @DataTable (Deal, AdvanceDate, PROV, DealPurpose, RateType, BEACON, LTV, TDS, GDS, InsuranceType, PrincipalBalance, OccupancyType, AccountStatus, Closed_Date, DelinquencyBucket) VALUES (4147, '2013-11-22', 'ON', 'Refinance External', 'ARM', 725, 76.25, 33.06, 23.55, 'Conv', 149704.7, 'Owner-Occupied', 'Open', '1900-01-00', 'Current');</v>
      </c>
    </row>
    <row r="4149" spans="1:16" x14ac:dyDescent="0.35">
      <c r="A4149" s="22">
        <v>4148</v>
      </c>
      <c r="B4149" s="21">
        <v>41088</v>
      </c>
      <c r="C4149" s="22" t="s">
        <v>57</v>
      </c>
      <c r="D4149" s="22" t="s">
        <v>52</v>
      </c>
      <c r="E4149" s="22" t="s">
        <v>53</v>
      </c>
      <c r="F4149" s="22">
        <v>700</v>
      </c>
      <c r="G4149" s="22">
        <v>85</v>
      </c>
      <c r="H4149" s="22">
        <v>25.95</v>
      </c>
      <c r="I4149" s="22">
        <v>25.95</v>
      </c>
      <c r="J4149" s="22" t="s">
        <v>60</v>
      </c>
      <c r="K4149" s="23">
        <v>0</v>
      </c>
      <c r="L4149" s="23" t="s">
        <v>55</v>
      </c>
      <c r="M4149" s="23" t="s">
        <v>84</v>
      </c>
      <c r="N4149" s="27">
        <v>41428</v>
      </c>
      <c r="O4149" s="23" t="s">
        <v>56</v>
      </c>
      <c r="P4149" t="str">
        <f t="shared" si="64"/>
        <v>INSERT INTO @DataTable (Deal, AdvanceDate, PROV, DealPurpose, RateType, BEACON, LTV, TDS, GDS, InsuranceType, PrincipalBalance, OccupancyType, AccountStatus, Closed_Date, DelinquencyBucket) VALUES (4148, '2012-06-28', 'ON', 'Refinance External', 'Fixed', 700, 85, 25.95, 25.95, 'HiRatio', 0, 'Owner-Occupied', 'Closed', '2013-06-03', 'Current');</v>
      </c>
    </row>
    <row r="4150" spans="1:16" x14ac:dyDescent="0.35">
      <c r="A4150" s="19">
        <v>4149</v>
      </c>
      <c r="B4150" s="18">
        <v>41061</v>
      </c>
      <c r="C4150" s="19" t="s">
        <v>57</v>
      </c>
      <c r="D4150" s="19" t="s">
        <v>52</v>
      </c>
      <c r="E4150" s="19" t="s">
        <v>53</v>
      </c>
      <c r="F4150" s="19">
        <v>728</v>
      </c>
      <c r="G4150" s="19">
        <v>85</v>
      </c>
      <c r="H4150" s="19">
        <v>35.93</v>
      </c>
      <c r="I4150" s="19">
        <v>14.34</v>
      </c>
      <c r="J4150" s="19" t="s">
        <v>60</v>
      </c>
      <c r="K4150" s="20">
        <v>0</v>
      </c>
      <c r="L4150" s="20" t="s">
        <v>55</v>
      </c>
      <c r="M4150" s="20" t="s">
        <v>84</v>
      </c>
      <c r="N4150" s="26">
        <v>41659</v>
      </c>
      <c r="O4150" s="20" t="s">
        <v>56</v>
      </c>
      <c r="P4150" t="str">
        <f t="shared" si="64"/>
        <v>INSERT INTO @DataTable (Deal, AdvanceDate, PROV, DealPurpose, RateType, BEACON, LTV, TDS, GDS, InsuranceType, PrincipalBalance, OccupancyType, AccountStatus, Closed_Date, DelinquencyBucket) VALUES (4149, '2012-06-01', 'ON', 'Refinance External', 'Fixed', 728, 85, 35.93, 14.34, 'HiRatio', 0, 'Owner-Occupied', 'Closed', '2014-01-20', 'Current');</v>
      </c>
    </row>
    <row r="4151" spans="1:16" x14ac:dyDescent="0.35">
      <c r="A4151" s="22">
        <v>4150</v>
      </c>
      <c r="B4151" s="21">
        <v>41886</v>
      </c>
      <c r="C4151" s="22" t="s">
        <v>58</v>
      </c>
      <c r="D4151" s="22" t="s">
        <v>61</v>
      </c>
      <c r="E4151" s="22" t="s">
        <v>40</v>
      </c>
      <c r="F4151" s="22">
        <v>760</v>
      </c>
      <c r="G4151" s="22">
        <v>46.14</v>
      </c>
      <c r="H4151" s="22">
        <v>35.53</v>
      </c>
      <c r="I4151" s="22">
        <v>28.18</v>
      </c>
      <c r="J4151" s="22" t="s">
        <v>54</v>
      </c>
      <c r="K4151" s="23">
        <v>0</v>
      </c>
      <c r="L4151" s="23" t="s">
        <v>55</v>
      </c>
      <c r="M4151" s="23" t="s">
        <v>84</v>
      </c>
      <c r="N4151" s="27">
        <v>42668</v>
      </c>
      <c r="O4151" s="23" t="s">
        <v>56</v>
      </c>
      <c r="P4151" t="str">
        <f t="shared" si="64"/>
        <v>INSERT INTO @DataTable (Deal, AdvanceDate, PROV, DealPurpose, RateType, BEACON, LTV, TDS, GDS, InsuranceType, PrincipalBalance, OccupancyType, AccountStatus, Closed_Date, DelinquencyBucket) VALUES (4150, '2014-09-04', 'BC', 'Purchase', 'ARM', 760, 46.14, 35.53, 28.18, 'Conv', 0, 'Owner-Occupied', 'Closed', '2016-10-25', 'Current');</v>
      </c>
    </row>
    <row r="4152" spans="1:16" x14ac:dyDescent="0.35">
      <c r="A4152" s="19">
        <v>4151</v>
      </c>
      <c r="B4152" s="18">
        <v>41627</v>
      </c>
      <c r="C4152" s="19" t="s">
        <v>58</v>
      </c>
      <c r="D4152" s="19" t="s">
        <v>61</v>
      </c>
      <c r="E4152" s="19" t="s">
        <v>53</v>
      </c>
      <c r="F4152" s="19">
        <v>728</v>
      </c>
      <c r="G4152" s="19">
        <v>90</v>
      </c>
      <c r="H4152" s="19">
        <v>41.72</v>
      </c>
      <c r="I4152" s="19">
        <v>38.64</v>
      </c>
      <c r="J4152" s="19" t="s">
        <v>60</v>
      </c>
      <c r="K4152" s="20">
        <v>274550.87</v>
      </c>
      <c r="L4152" s="20" t="s">
        <v>55</v>
      </c>
      <c r="M4152" s="20" t="s">
        <v>83</v>
      </c>
      <c r="N4152" s="26"/>
      <c r="O4152" s="20" t="s">
        <v>56</v>
      </c>
      <c r="P4152" t="str">
        <f t="shared" si="64"/>
        <v>INSERT INTO @DataTable (Deal, AdvanceDate, PROV, DealPurpose, RateType, BEACON, LTV, TDS, GDS, InsuranceType, PrincipalBalance, OccupancyType, AccountStatus, Closed_Date, DelinquencyBucket) VALUES (4151, '2013-12-19', 'BC', 'Purchase', 'Fixed', 728, 90, 41.72, 38.64, 'HiRatio', 274550.87, 'Owner-Occupied', 'Open', '1900-01-00', 'Current');</v>
      </c>
    </row>
    <row r="4153" spans="1:16" x14ac:dyDescent="0.35">
      <c r="A4153" s="22">
        <v>4152</v>
      </c>
      <c r="B4153" s="21">
        <v>41121</v>
      </c>
      <c r="C4153" s="22" t="s">
        <v>57</v>
      </c>
      <c r="D4153" s="22" t="s">
        <v>61</v>
      </c>
      <c r="E4153" s="22" t="s">
        <v>53</v>
      </c>
      <c r="F4153" s="22">
        <v>790</v>
      </c>
      <c r="G4153" s="22">
        <v>90</v>
      </c>
      <c r="H4153" s="22">
        <v>43.85</v>
      </c>
      <c r="I4153" s="22">
        <v>43.85</v>
      </c>
      <c r="J4153" s="22" t="s">
        <v>60</v>
      </c>
      <c r="K4153" s="23">
        <v>120498.18</v>
      </c>
      <c r="L4153" s="23" t="s">
        <v>55</v>
      </c>
      <c r="M4153" s="23" t="s">
        <v>83</v>
      </c>
      <c r="N4153" s="27"/>
      <c r="O4153" s="23" t="s">
        <v>56</v>
      </c>
      <c r="P4153" t="str">
        <f t="shared" si="64"/>
        <v>INSERT INTO @DataTable (Deal, AdvanceDate, PROV, DealPurpose, RateType, BEACON, LTV, TDS, GDS, InsuranceType, PrincipalBalance, OccupancyType, AccountStatus, Closed_Date, DelinquencyBucket) VALUES (4152, '2012-07-31', 'ON', 'Purchase', 'Fixed', 790, 90, 43.85, 43.85, 'HiRatio', 120498.18, 'Owner-Occupied', 'Open', '1900-01-00', 'Current');</v>
      </c>
    </row>
    <row r="4154" spans="1:16" x14ac:dyDescent="0.35">
      <c r="A4154" s="19">
        <v>4153</v>
      </c>
      <c r="B4154" s="18">
        <v>42615</v>
      </c>
      <c r="C4154" s="19" t="s">
        <v>65</v>
      </c>
      <c r="D4154" s="19" t="s">
        <v>52</v>
      </c>
      <c r="E4154" s="19" t="s">
        <v>53</v>
      </c>
      <c r="F4154" s="19">
        <v>779</v>
      </c>
      <c r="G4154" s="19">
        <v>80</v>
      </c>
      <c r="H4154" s="19">
        <v>36.57</v>
      </c>
      <c r="I4154" s="19">
        <v>20.79</v>
      </c>
      <c r="J4154" s="19" t="s">
        <v>54</v>
      </c>
      <c r="K4154" s="20">
        <v>307244.36</v>
      </c>
      <c r="L4154" s="20" t="s">
        <v>55</v>
      </c>
      <c r="M4154" s="20" t="s">
        <v>83</v>
      </c>
      <c r="N4154" s="26"/>
      <c r="O4154" s="20" t="s">
        <v>56</v>
      </c>
      <c r="P4154" t="str">
        <f t="shared" si="64"/>
        <v>INSERT INTO @DataTable (Deal, AdvanceDate, PROV, DealPurpose, RateType, BEACON, LTV, TDS, GDS, InsuranceType, PrincipalBalance, OccupancyType, AccountStatus, Closed_Date, DelinquencyBucket) VALUES (4153, '2016-09-02', 'NS', 'Refinance External', 'Fixed', 779, 80, 36.57, 20.79, 'Conv', 307244.36, 'Owner-Occupied', 'Open', '1900-01-00', 'Current');</v>
      </c>
    </row>
    <row r="4155" spans="1:16" x14ac:dyDescent="0.35">
      <c r="A4155" s="22">
        <v>4154</v>
      </c>
      <c r="B4155" s="21">
        <v>42361</v>
      </c>
      <c r="C4155" s="22" t="s">
        <v>57</v>
      </c>
      <c r="D4155" s="22" t="s">
        <v>52</v>
      </c>
      <c r="E4155" s="22" t="s">
        <v>53</v>
      </c>
      <c r="F4155" s="22">
        <v>752</v>
      </c>
      <c r="G4155" s="22">
        <v>69.88</v>
      </c>
      <c r="H4155" s="22">
        <v>41.63</v>
      </c>
      <c r="I4155" s="22">
        <v>25.5</v>
      </c>
      <c r="J4155" s="22" t="s">
        <v>54</v>
      </c>
      <c r="K4155" s="23">
        <v>290610.90000000002</v>
      </c>
      <c r="L4155" s="23" t="s">
        <v>55</v>
      </c>
      <c r="M4155" s="23" t="s">
        <v>83</v>
      </c>
      <c r="N4155" s="27"/>
      <c r="O4155" s="23" t="s">
        <v>56</v>
      </c>
      <c r="P4155" t="str">
        <f t="shared" si="64"/>
        <v>INSERT INTO @DataTable (Deal, AdvanceDate, PROV, DealPurpose, RateType, BEACON, LTV, TDS, GDS, InsuranceType, PrincipalBalance, OccupancyType, AccountStatus, Closed_Date, DelinquencyBucket) VALUES (4154, '2015-12-23', 'ON', 'Refinance External', 'Fixed', 752, 69.88, 41.63, 25.5, 'Conv', 290610.9, 'Owner-Occupied', 'Open', '1900-01-00', 'Current');</v>
      </c>
    </row>
    <row r="4156" spans="1:16" x14ac:dyDescent="0.35">
      <c r="A4156" s="19">
        <v>4155</v>
      </c>
      <c r="B4156" s="18">
        <v>42517</v>
      </c>
      <c r="C4156" s="19" t="s">
        <v>78</v>
      </c>
      <c r="D4156" s="19" t="s">
        <v>61</v>
      </c>
      <c r="E4156" s="19" t="s">
        <v>53</v>
      </c>
      <c r="F4156" s="19">
        <v>765</v>
      </c>
      <c r="G4156" s="19">
        <v>95</v>
      </c>
      <c r="H4156" s="19">
        <v>32.979999999999997</v>
      </c>
      <c r="I4156" s="19">
        <v>18.43</v>
      </c>
      <c r="J4156" s="19" t="s">
        <v>60</v>
      </c>
      <c r="K4156" s="20">
        <v>289196.28999999998</v>
      </c>
      <c r="L4156" s="20" t="s">
        <v>55</v>
      </c>
      <c r="M4156" s="20" t="s">
        <v>83</v>
      </c>
      <c r="N4156" s="26"/>
      <c r="O4156" s="20" t="s">
        <v>56</v>
      </c>
      <c r="P4156" t="str">
        <f t="shared" si="64"/>
        <v>INSERT INTO @DataTable (Deal, AdvanceDate, PROV, DealPurpose, RateType, BEACON, LTV, TDS, GDS, InsuranceType, PrincipalBalance, OccupancyType, AccountStatus, Closed_Date, DelinquencyBucket) VALUES (4155, '2016-05-27', 'NL', 'Purchase', 'Fixed', 765, 95, 32.98, 18.43, 'HiRatio', 289196.29, 'Owner-Occupied', 'Open', '1900-01-00', 'Current');</v>
      </c>
    </row>
    <row r="4157" spans="1:16" x14ac:dyDescent="0.35">
      <c r="A4157" s="22">
        <v>4156</v>
      </c>
      <c r="B4157" s="21">
        <v>42375</v>
      </c>
      <c r="C4157" s="22" t="s">
        <v>63</v>
      </c>
      <c r="D4157" s="22" t="s">
        <v>52</v>
      </c>
      <c r="E4157" s="22" t="s">
        <v>40</v>
      </c>
      <c r="F4157" s="22">
        <v>834</v>
      </c>
      <c r="G4157" s="22">
        <v>55.67</v>
      </c>
      <c r="H4157" s="22">
        <v>34.67</v>
      </c>
      <c r="I4157" s="22">
        <v>14.24</v>
      </c>
      <c r="J4157" s="22" t="s">
        <v>54</v>
      </c>
      <c r="K4157" s="23">
        <v>253765.25</v>
      </c>
      <c r="L4157" s="23" t="s">
        <v>55</v>
      </c>
      <c r="M4157" s="23" t="s">
        <v>83</v>
      </c>
      <c r="N4157" s="27"/>
      <c r="O4157" s="23" t="s">
        <v>56</v>
      </c>
      <c r="P4157" t="str">
        <f t="shared" si="64"/>
        <v>INSERT INTO @DataTable (Deal, AdvanceDate, PROV, DealPurpose, RateType, BEACON, LTV, TDS, GDS, InsuranceType, PrincipalBalance, OccupancyType, AccountStatus, Closed_Date, DelinquencyBucket) VALUES (4156, '2016-01-06', 'SK', 'Refinance External', 'ARM', 834, 55.67, 34.67, 14.24, 'Conv', 253765.25, 'Owner-Occupied', 'Open', '1900-01-00', 'Current');</v>
      </c>
    </row>
    <row r="4158" spans="1:16" x14ac:dyDescent="0.35">
      <c r="A4158" s="19">
        <v>4157</v>
      </c>
      <c r="B4158" s="18">
        <v>41740</v>
      </c>
      <c r="C4158" s="19" t="s">
        <v>58</v>
      </c>
      <c r="D4158" s="19" t="s">
        <v>52</v>
      </c>
      <c r="E4158" s="19" t="s">
        <v>53</v>
      </c>
      <c r="F4158" s="19">
        <v>766</v>
      </c>
      <c r="G4158" s="19">
        <v>40</v>
      </c>
      <c r="H4158" s="19">
        <v>35.270000000000003</v>
      </c>
      <c r="I4158" s="19">
        <v>31.25</v>
      </c>
      <c r="J4158" s="19" t="s">
        <v>54</v>
      </c>
      <c r="K4158" s="20">
        <v>185581.6</v>
      </c>
      <c r="L4158" s="20" t="s">
        <v>55</v>
      </c>
      <c r="M4158" s="20" t="s">
        <v>83</v>
      </c>
      <c r="N4158" s="26"/>
      <c r="O4158" s="20" t="s">
        <v>56</v>
      </c>
      <c r="P4158" t="str">
        <f t="shared" si="64"/>
        <v>INSERT INTO @DataTable (Deal, AdvanceDate, PROV, DealPurpose, RateType, BEACON, LTV, TDS, GDS, InsuranceType, PrincipalBalance, OccupancyType, AccountStatus, Closed_Date, DelinquencyBucket) VALUES (4157, '2014-04-11', 'BC', 'Refinance External', 'Fixed', 766, 40, 35.27, 31.25, 'Conv', 185581.6, 'Owner-Occupied', 'Open', '1900-01-00', 'Current');</v>
      </c>
    </row>
    <row r="4159" spans="1:16" x14ac:dyDescent="0.35">
      <c r="A4159" s="22">
        <v>4158</v>
      </c>
      <c r="B4159" s="21">
        <v>41662</v>
      </c>
      <c r="C4159" s="22" t="s">
        <v>57</v>
      </c>
      <c r="D4159" s="22" t="s">
        <v>61</v>
      </c>
      <c r="E4159" s="22" t="s">
        <v>40</v>
      </c>
      <c r="F4159" s="22">
        <v>696</v>
      </c>
      <c r="G4159" s="22">
        <v>95</v>
      </c>
      <c r="H4159" s="22">
        <v>38.520000000000003</v>
      </c>
      <c r="I4159" s="22">
        <v>23.31</v>
      </c>
      <c r="J4159" s="22" t="s">
        <v>60</v>
      </c>
      <c r="K4159" s="23">
        <v>376414.64</v>
      </c>
      <c r="L4159" s="23" t="s">
        <v>55</v>
      </c>
      <c r="M4159" s="23" t="s">
        <v>83</v>
      </c>
      <c r="N4159" s="27"/>
      <c r="O4159" s="23" t="s">
        <v>56</v>
      </c>
      <c r="P4159" t="str">
        <f t="shared" si="64"/>
        <v>INSERT INTO @DataTable (Deal, AdvanceDate, PROV, DealPurpose, RateType, BEACON, LTV, TDS, GDS, InsuranceType, PrincipalBalance, OccupancyType, AccountStatus, Closed_Date, DelinquencyBucket) VALUES (4158, '2014-01-23', 'ON', 'Purchase', 'ARM', 696, 95, 38.52, 23.31, 'HiRatio', 376414.64, 'Owner-Occupied', 'Open', '1900-01-00', 'Current');</v>
      </c>
    </row>
    <row r="4160" spans="1:16" x14ac:dyDescent="0.35">
      <c r="A4160" s="19">
        <v>4159</v>
      </c>
      <c r="B4160" s="18">
        <v>42276</v>
      </c>
      <c r="C4160" s="19" t="s">
        <v>57</v>
      </c>
      <c r="D4160" s="19" t="s">
        <v>61</v>
      </c>
      <c r="E4160" s="19" t="s">
        <v>40</v>
      </c>
      <c r="F4160" s="19">
        <v>778</v>
      </c>
      <c r="G4160" s="19">
        <v>95</v>
      </c>
      <c r="H4160" s="19">
        <v>36.450000000000003</v>
      </c>
      <c r="I4160" s="19">
        <v>27.99</v>
      </c>
      <c r="J4160" s="19" t="s">
        <v>60</v>
      </c>
      <c r="K4160" s="20">
        <v>317861.99</v>
      </c>
      <c r="L4160" s="20" t="s">
        <v>55</v>
      </c>
      <c r="M4160" s="20" t="s">
        <v>83</v>
      </c>
      <c r="N4160" s="26"/>
      <c r="O4160" s="20" t="s">
        <v>56</v>
      </c>
      <c r="P4160" t="str">
        <f t="shared" si="64"/>
        <v>INSERT INTO @DataTable (Deal, AdvanceDate, PROV, DealPurpose, RateType, BEACON, LTV, TDS, GDS, InsuranceType, PrincipalBalance, OccupancyType, AccountStatus, Closed_Date, DelinquencyBucket) VALUES (4159, '2015-09-29', 'ON', 'Purchase', 'ARM', 778, 95, 36.45, 27.99, 'HiRatio', 317861.99, 'Owner-Occupied', 'Open', '1900-01-00', 'Current');</v>
      </c>
    </row>
    <row r="4161" spans="1:16" x14ac:dyDescent="0.35">
      <c r="A4161" s="22">
        <v>4160</v>
      </c>
      <c r="B4161" s="21">
        <v>42292</v>
      </c>
      <c r="C4161" s="22" t="s">
        <v>57</v>
      </c>
      <c r="D4161" s="22" t="s">
        <v>61</v>
      </c>
      <c r="E4161" s="22" t="s">
        <v>40</v>
      </c>
      <c r="F4161" s="22">
        <v>763</v>
      </c>
      <c r="G4161" s="22">
        <v>93.24</v>
      </c>
      <c r="H4161" s="22">
        <v>38.270000000000003</v>
      </c>
      <c r="I4161" s="22">
        <v>14.68</v>
      </c>
      <c r="J4161" s="22" t="s">
        <v>60</v>
      </c>
      <c r="K4161" s="23">
        <v>232036.89</v>
      </c>
      <c r="L4161" s="23" t="s">
        <v>66</v>
      </c>
      <c r="M4161" s="23" t="s">
        <v>83</v>
      </c>
      <c r="N4161" s="27"/>
      <c r="O4161" s="23" t="s">
        <v>56</v>
      </c>
      <c r="P4161" t="str">
        <f t="shared" si="64"/>
        <v>INSERT INTO @DataTable (Deal, AdvanceDate, PROV, DealPurpose, RateType, BEACON, LTV, TDS, GDS, InsuranceType, PrincipalBalance, OccupancyType, AccountStatus, Closed_Date, DelinquencyBucket) VALUES (4160, '2015-10-15', 'ON', 'Purchase', 'ARM', 763, 93.24, 38.27, 14.68, 'HiRatio', 232036.89, 'Second Home', 'Open', '1900-01-00', 'Current');</v>
      </c>
    </row>
    <row r="4162" spans="1:16" x14ac:dyDescent="0.35">
      <c r="A4162" s="19">
        <v>4161</v>
      </c>
      <c r="B4162" s="18">
        <v>42173</v>
      </c>
      <c r="C4162" s="19" t="s">
        <v>51</v>
      </c>
      <c r="D4162" s="19" t="s">
        <v>61</v>
      </c>
      <c r="E4162" s="19" t="s">
        <v>53</v>
      </c>
      <c r="F4162" s="19">
        <v>724</v>
      </c>
      <c r="G4162" s="19">
        <v>95</v>
      </c>
      <c r="H4162" s="19">
        <v>37.96</v>
      </c>
      <c r="I4162" s="19">
        <v>26.41</v>
      </c>
      <c r="J4162" s="19" t="s">
        <v>60</v>
      </c>
      <c r="K4162" s="20">
        <v>322039.40000000002</v>
      </c>
      <c r="L4162" s="20" t="s">
        <v>55</v>
      </c>
      <c r="M4162" s="20" t="s">
        <v>83</v>
      </c>
      <c r="N4162" s="26"/>
      <c r="O4162" s="20" t="s">
        <v>69</v>
      </c>
      <c r="P4162" t="str">
        <f t="shared" si="64"/>
        <v>INSERT INTO @DataTable (Deal, AdvanceDate, PROV, DealPurpose, RateType, BEACON, LTV, TDS, GDS, InsuranceType, PrincipalBalance, OccupancyType, AccountStatus, Closed_Date, DelinquencyBucket) VALUES (4161, '2015-06-18', 'AB', 'Purchase', 'Fixed', 724, 95, 37.96, 26.41, 'HiRatio', 322039.4, 'Owner-Occupied', 'Open', '1900-01-00', '0-29');</v>
      </c>
    </row>
    <row r="4163" spans="1:16" x14ac:dyDescent="0.35">
      <c r="A4163" s="22">
        <v>4162</v>
      </c>
      <c r="B4163" s="21">
        <v>41740</v>
      </c>
      <c r="C4163" s="22" t="s">
        <v>51</v>
      </c>
      <c r="D4163" s="22" t="s">
        <v>52</v>
      </c>
      <c r="E4163" s="22" t="s">
        <v>53</v>
      </c>
      <c r="F4163" s="22">
        <v>675</v>
      </c>
      <c r="G4163" s="22">
        <v>80</v>
      </c>
      <c r="H4163" s="22">
        <v>29.68</v>
      </c>
      <c r="I4163" s="22">
        <v>9.82</v>
      </c>
      <c r="J4163" s="22" t="s">
        <v>54</v>
      </c>
      <c r="K4163" s="23">
        <v>0</v>
      </c>
      <c r="L4163" s="23" t="s">
        <v>55</v>
      </c>
      <c r="M4163" s="23" t="s">
        <v>84</v>
      </c>
      <c r="N4163" s="27">
        <v>42039</v>
      </c>
      <c r="O4163" s="23" t="s">
        <v>56</v>
      </c>
      <c r="P4163" t="str">
        <f t="shared" ref="P4163:P4226" si="65">"INSERT INTO @DataTable (Deal, AdvanceDate, PROV, DealPurpose, RateType, BEACON, LTV, TDS, GDS, InsuranceType, PrincipalBalance, OccupancyType, AccountStatus, Closed_Date, DelinquencyBucket) VALUES (" &amp; A4163 &amp; ", " &amp; "'" &amp; TEXT(B4163, "yyyy-mm-dd") &amp; "', '" &amp; C4163 &amp; "', '" &amp; D4163 &amp; "', '" &amp; E4163 &amp; "', " &amp; F4163 &amp; ", " &amp; G4163 &amp; ", " &amp; H4163 &amp; ", " &amp; I4163 &amp; ", '" &amp; J4163 &amp; "', " &amp; K4163 &amp; ", '" &amp; L4163 &amp; "', '" &amp; M4163 &amp; "', '" &amp;TEXT(N4163, "yyyy-mm-dd") &amp; "', '" &amp; O4163 &amp; "');"</f>
        <v>INSERT INTO @DataTable (Deal, AdvanceDate, PROV, DealPurpose, RateType, BEACON, LTV, TDS, GDS, InsuranceType, PrincipalBalance, OccupancyType, AccountStatus, Closed_Date, DelinquencyBucket) VALUES (4162, '2014-04-11', 'AB', 'Refinance External', 'Fixed', 675, 80, 29.68, 9.82, 'Conv', 0, 'Owner-Occupied', 'Closed', '2015-02-04', 'Current');</v>
      </c>
    </row>
    <row r="4164" spans="1:16" x14ac:dyDescent="0.35">
      <c r="A4164" s="19">
        <v>4163</v>
      </c>
      <c r="B4164" s="18">
        <v>42559</v>
      </c>
      <c r="C4164" s="19" t="s">
        <v>57</v>
      </c>
      <c r="D4164" s="19" t="s">
        <v>61</v>
      </c>
      <c r="E4164" s="19" t="s">
        <v>40</v>
      </c>
      <c r="F4164" s="19">
        <v>747</v>
      </c>
      <c r="G4164" s="19">
        <v>75</v>
      </c>
      <c r="H4164" s="19">
        <v>37.49</v>
      </c>
      <c r="I4164" s="19">
        <v>16.32</v>
      </c>
      <c r="J4164" s="19" t="s">
        <v>54</v>
      </c>
      <c r="K4164" s="20">
        <v>282680.28999999998</v>
      </c>
      <c r="L4164" s="20" t="s">
        <v>62</v>
      </c>
      <c r="M4164" s="20" t="s">
        <v>83</v>
      </c>
      <c r="N4164" s="26"/>
      <c r="O4164" s="20" t="s">
        <v>56</v>
      </c>
      <c r="P4164" t="str">
        <f t="shared" si="65"/>
        <v>INSERT INTO @DataTable (Deal, AdvanceDate, PROV, DealPurpose, RateType, BEACON, LTV, TDS, GDS, InsuranceType, PrincipalBalance, OccupancyType, AccountStatus, Closed_Date, DelinquencyBucket) VALUES (4163, '2016-07-08', 'ON', 'Purchase', 'ARM', 747, 75, 37.49, 16.32, 'Conv', 282680.29, 'Rental', 'Open', '1900-01-00', 'Current');</v>
      </c>
    </row>
    <row r="4165" spans="1:16" x14ac:dyDescent="0.35">
      <c r="A4165" s="22">
        <v>4164</v>
      </c>
      <c r="B4165" s="21">
        <v>41586</v>
      </c>
      <c r="C4165" s="22" t="s">
        <v>51</v>
      </c>
      <c r="D4165" s="22" t="s">
        <v>61</v>
      </c>
      <c r="E4165" s="22" t="s">
        <v>53</v>
      </c>
      <c r="F4165" s="22">
        <v>700</v>
      </c>
      <c r="G4165" s="22">
        <v>95</v>
      </c>
      <c r="H4165" s="22">
        <v>34.97</v>
      </c>
      <c r="I4165" s="22">
        <v>21.51</v>
      </c>
      <c r="J4165" s="22" t="s">
        <v>60</v>
      </c>
      <c r="K4165" s="23">
        <v>569013.87</v>
      </c>
      <c r="L4165" s="23" t="s">
        <v>55</v>
      </c>
      <c r="M4165" s="23" t="s">
        <v>83</v>
      </c>
      <c r="N4165" s="27"/>
      <c r="O4165" s="23" t="s">
        <v>56</v>
      </c>
      <c r="P4165" t="str">
        <f t="shared" si="65"/>
        <v>INSERT INTO @DataTable (Deal, AdvanceDate, PROV, DealPurpose, RateType, BEACON, LTV, TDS, GDS, InsuranceType, PrincipalBalance, OccupancyType, AccountStatus, Closed_Date, DelinquencyBucket) VALUES (4164, '2013-11-08', 'AB', 'Purchase', 'Fixed', 700, 95, 34.97, 21.51, 'HiRatio', 569013.87, 'Owner-Occupied', 'Open', '1900-01-00', 'Current');</v>
      </c>
    </row>
    <row r="4166" spans="1:16" x14ac:dyDescent="0.35">
      <c r="A4166" s="19">
        <v>4165</v>
      </c>
      <c r="B4166" s="18">
        <v>42216</v>
      </c>
      <c r="C4166" s="19" t="s">
        <v>57</v>
      </c>
      <c r="D4166" s="19" t="s">
        <v>61</v>
      </c>
      <c r="E4166" s="19" t="s">
        <v>40</v>
      </c>
      <c r="F4166" s="19">
        <v>786</v>
      </c>
      <c r="G4166" s="19">
        <v>50.51</v>
      </c>
      <c r="H4166" s="19">
        <v>14.56</v>
      </c>
      <c r="I4166" s="19">
        <v>13.23</v>
      </c>
      <c r="J4166" s="19" t="s">
        <v>54</v>
      </c>
      <c r="K4166" s="20">
        <v>236609.07</v>
      </c>
      <c r="L4166" s="20" t="s">
        <v>55</v>
      </c>
      <c r="M4166" s="20" t="s">
        <v>83</v>
      </c>
      <c r="N4166" s="26"/>
      <c r="O4166" s="20" t="s">
        <v>56</v>
      </c>
      <c r="P4166" t="str">
        <f t="shared" si="65"/>
        <v>INSERT INTO @DataTable (Deal, AdvanceDate, PROV, DealPurpose, RateType, BEACON, LTV, TDS, GDS, InsuranceType, PrincipalBalance, OccupancyType, AccountStatus, Closed_Date, DelinquencyBucket) VALUES (4165, '2015-07-31', 'ON', 'Purchase', 'ARM', 786, 50.51, 14.56, 13.23, 'Conv', 236609.07, 'Owner-Occupied', 'Open', '1900-01-00', 'Current');</v>
      </c>
    </row>
    <row r="4167" spans="1:16" x14ac:dyDescent="0.35">
      <c r="A4167" s="22">
        <v>4166</v>
      </c>
      <c r="B4167" s="21">
        <v>42139</v>
      </c>
      <c r="C4167" s="22" t="s">
        <v>63</v>
      </c>
      <c r="D4167" s="22" t="s">
        <v>61</v>
      </c>
      <c r="E4167" s="22" t="s">
        <v>53</v>
      </c>
      <c r="F4167" s="22">
        <v>0</v>
      </c>
      <c r="G4167" s="22">
        <v>65</v>
      </c>
      <c r="H4167" s="22">
        <v>39.51</v>
      </c>
      <c r="I4167" s="22">
        <v>11.78</v>
      </c>
      <c r="J4167" s="22" t="s">
        <v>54</v>
      </c>
      <c r="K4167" s="23">
        <v>238749.13</v>
      </c>
      <c r="L4167" s="23" t="s">
        <v>62</v>
      </c>
      <c r="M4167" s="23" t="s">
        <v>83</v>
      </c>
      <c r="N4167" s="27"/>
      <c r="O4167" s="23" t="s">
        <v>56</v>
      </c>
      <c r="P4167" t="str">
        <f t="shared" si="65"/>
        <v>INSERT INTO @DataTable (Deal, AdvanceDate, PROV, DealPurpose, RateType, BEACON, LTV, TDS, GDS, InsuranceType, PrincipalBalance, OccupancyType, AccountStatus, Closed_Date, DelinquencyBucket) VALUES (4166, '2015-05-15', 'SK', 'Purchase', 'Fixed', 0, 65, 39.51, 11.78, 'Conv', 238749.13, 'Rental', 'Open', '1900-01-00', 'Current');</v>
      </c>
    </row>
    <row r="4168" spans="1:16" x14ac:dyDescent="0.35">
      <c r="A4168" s="19">
        <v>4167</v>
      </c>
      <c r="B4168" s="18">
        <v>41089</v>
      </c>
      <c r="C4168" s="19" t="s">
        <v>51</v>
      </c>
      <c r="D4168" s="19" t="s">
        <v>61</v>
      </c>
      <c r="E4168" s="19" t="s">
        <v>53</v>
      </c>
      <c r="F4168" s="19">
        <v>752</v>
      </c>
      <c r="G4168" s="19">
        <v>95</v>
      </c>
      <c r="H4168" s="19">
        <v>41.94</v>
      </c>
      <c r="I4168" s="19">
        <v>12.56</v>
      </c>
      <c r="J4168" s="19" t="s">
        <v>60</v>
      </c>
      <c r="K4168" s="20">
        <v>0</v>
      </c>
      <c r="L4168" s="20" t="s">
        <v>55</v>
      </c>
      <c r="M4168" s="20" t="s">
        <v>84</v>
      </c>
      <c r="N4168" s="26">
        <v>42083</v>
      </c>
      <c r="O4168" s="20" t="s">
        <v>56</v>
      </c>
      <c r="P4168" t="str">
        <f t="shared" si="65"/>
        <v>INSERT INTO @DataTable (Deal, AdvanceDate, PROV, DealPurpose, RateType, BEACON, LTV, TDS, GDS, InsuranceType, PrincipalBalance, OccupancyType, AccountStatus, Closed_Date, DelinquencyBucket) VALUES (4167, '2012-06-29', 'AB', 'Purchase', 'Fixed', 752, 95, 41.94, 12.56, 'HiRatio', 0, 'Owner-Occupied', 'Closed', '2015-03-20', 'Current');</v>
      </c>
    </row>
    <row r="4169" spans="1:16" x14ac:dyDescent="0.35">
      <c r="A4169" s="22">
        <v>4168</v>
      </c>
      <c r="B4169" s="21">
        <v>41894</v>
      </c>
      <c r="C4169" s="22" t="s">
        <v>57</v>
      </c>
      <c r="D4169" s="22" t="s">
        <v>52</v>
      </c>
      <c r="E4169" s="22" t="s">
        <v>40</v>
      </c>
      <c r="F4169" s="22">
        <v>689</v>
      </c>
      <c r="G4169" s="22">
        <v>80</v>
      </c>
      <c r="H4169" s="22">
        <v>39.32</v>
      </c>
      <c r="I4169" s="22">
        <v>10.050000000000001</v>
      </c>
      <c r="J4169" s="22" t="s">
        <v>54</v>
      </c>
      <c r="K4169" s="23">
        <v>277466.42</v>
      </c>
      <c r="L4169" s="23" t="s">
        <v>62</v>
      </c>
      <c r="M4169" s="23" t="s">
        <v>83</v>
      </c>
      <c r="N4169" s="27"/>
      <c r="O4169" s="23" t="s">
        <v>69</v>
      </c>
      <c r="P4169" t="str">
        <f t="shared" si="65"/>
        <v>INSERT INTO @DataTable (Deal, AdvanceDate, PROV, DealPurpose, RateType, BEACON, LTV, TDS, GDS, InsuranceType, PrincipalBalance, OccupancyType, AccountStatus, Closed_Date, DelinquencyBucket) VALUES (4168, '2014-09-12', 'ON', 'Refinance External', 'ARM', 689, 80, 39.32, 10.05, 'Conv', 277466.42, 'Rental', 'Open', '1900-01-00', '0-29');</v>
      </c>
    </row>
    <row r="4170" spans="1:16" x14ac:dyDescent="0.35">
      <c r="A4170" s="19">
        <v>4169</v>
      </c>
      <c r="B4170" s="18">
        <v>42128</v>
      </c>
      <c r="C4170" s="19" t="s">
        <v>51</v>
      </c>
      <c r="D4170" s="19" t="s">
        <v>64</v>
      </c>
      <c r="E4170" s="19" t="s">
        <v>53</v>
      </c>
      <c r="F4170" s="19">
        <v>743</v>
      </c>
      <c r="G4170" s="19">
        <v>85</v>
      </c>
      <c r="H4170" s="19">
        <v>41.65</v>
      </c>
      <c r="I4170" s="19">
        <v>29.28</v>
      </c>
      <c r="J4170" s="19" t="s">
        <v>60</v>
      </c>
      <c r="K4170" s="20">
        <v>320359.63</v>
      </c>
      <c r="L4170" s="20" t="s">
        <v>55</v>
      </c>
      <c r="M4170" s="20" t="s">
        <v>83</v>
      </c>
      <c r="N4170" s="26"/>
      <c r="O4170" s="20" t="s">
        <v>56</v>
      </c>
      <c r="P4170" t="str">
        <f t="shared" si="65"/>
        <v>INSERT INTO @DataTable (Deal, AdvanceDate, PROV, DealPurpose, RateType, BEACON, LTV, TDS, GDS, InsuranceType, PrincipalBalance, OccupancyType, AccountStatus, Closed_Date, DelinquencyBucket) VALUES (4169, '2015-05-04', 'AB', 'Purchase with Improvements', 'Fixed', 743, 85, 41.65, 29.28, 'HiRatio', 320359.63, 'Owner-Occupied', 'Open', '1900-01-00', 'Current');</v>
      </c>
    </row>
    <row r="4171" spans="1:16" x14ac:dyDescent="0.35">
      <c r="A4171" s="22">
        <v>4170</v>
      </c>
      <c r="B4171" s="21">
        <v>41249</v>
      </c>
      <c r="C4171" s="22" t="s">
        <v>58</v>
      </c>
      <c r="D4171" s="22" t="s">
        <v>61</v>
      </c>
      <c r="E4171" s="22" t="s">
        <v>53</v>
      </c>
      <c r="F4171" s="22">
        <v>816</v>
      </c>
      <c r="G4171" s="22">
        <v>90</v>
      </c>
      <c r="H4171" s="22">
        <v>37.630000000000003</v>
      </c>
      <c r="I4171" s="22">
        <v>36.72</v>
      </c>
      <c r="J4171" s="22" t="s">
        <v>60</v>
      </c>
      <c r="K4171" s="23">
        <v>235454.19</v>
      </c>
      <c r="L4171" s="23" t="s">
        <v>55</v>
      </c>
      <c r="M4171" s="23" t="s">
        <v>83</v>
      </c>
      <c r="N4171" s="27"/>
      <c r="O4171" s="23" t="s">
        <v>56</v>
      </c>
      <c r="P4171" t="str">
        <f t="shared" si="65"/>
        <v>INSERT INTO @DataTable (Deal, AdvanceDate, PROV, DealPurpose, RateType, BEACON, LTV, TDS, GDS, InsuranceType, PrincipalBalance, OccupancyType, AccountStatus, Closed_Date, DelinquencyBucket) VALUES (4170, '2012-12-06', 'BC', 'Purchase', 'Fixed', 816, 90, 37.63, 36.72, 'HiRatio', 235454.19, 'Owner-Occupied', 'Open', '1900-01-00', 'Current');</v>
      </c>
    </row>
    <row r="4172" spans="1:16" x14ac:dyDescent="0.35">
      <c r="A4172" s="19">
        <v>4171</v>
      </c>
      <c r="B4172" s="18">
        <v>41579</v>
      </c>
      <c r="C4172" s="19" t="s">
        <v>57</v>
      </c>
      <c r="D4172" s="19" t="s">
        <v>61</v>
      </c>
      <c r="E4172" s="19" t="s">
        <v>40</v>
      </c>
      <c r="F4172" s="19">
        <v>601</v>
      </c>
      <c r="G4172" s="19">
        <v>95</v>
      </c>
      <c r="H4172" s="19">
        <v>35.47</v>
      </c>
      <c r="I4172" s="19">
        <v>17.059999999999999</v>
      </c>
      <c r="J4172" s="19" t="s">
        <v>60</v>
      </c>
      <c r="K4172" s="20">
        <v>0</v>
      </c>
      <c r="L4172" s="20" t="s">
        <v>55</v>
      </c>
      <c r="M4172" s="20" t="s">
        <v>84</v>
      </c>
      <c r="N4172" s="26">
        <v>42541</v>
      </c>
      <c r="O4172" s="20" t="s">
        <v>56</v>
      </c>
      <c r="P4172" t="str">
        <f t="shared" si="65"/>
        <v>INSERT INTO @DataTable (Deal, AdvanceDate, PROV, DealPurpose, RateType, BEACON, LTV, TDS, GDS, InsuranceType, PrincipalBalance, OccupancyType, AccountStatus, Closed_Date, DelinquencyBucket) VALUES (4171, '2013-11-01', 'ON', 'Purchase', 'ARM', 601, 95, 35.47, 17.06, 'HiRatio', 0, 'Owner-Occupied', 'Closed', '2016-06-20', 'Current');</v>
      </c>
    </row>
    <row r="4173" spans="1:16" x14ac:dyDescent="0.35">
      <c r="A4173" s="22">
        <v>4172</v>
      </c>
      <c r="B4173" s="21">
        <v>41759</v>
      </c>
      <c r="C4173" s="22" t="s">
        <v>58</v>
      </c>
      <c r="D4173" s="22" t="s">
        <v>61</v>
      </c>
      <c r="E4173" s="22" t="s">
        <v>53</v>
      </c>
      <c r="F4173" s="22">
        <v>745</v>
      </c>
      <c r="G4173" s="22">
        <v>95</v>
      </c>
      <c r="H4173" s="22">
        <v>42.37</v>
      </c>
      <c r="I4173" s="22">
        <v>26.39</v>
      </c>
      <c r="J4173" s="22" t="s">
        <v>60</v>
      </c>
      <c r="K4173" s="23">
        <v>0</v>
      </c>
      <c r="L4173" s="23" t="s">
        <v>55</v>
      </c>
      <c r="M4173" s="23" t="s">
        <v>84</v>
      </c>
      <c r="N4173" s="27">
        <v>42543</v>
      </c>
      <c r="O4173" s="23" t="s">
        <v>56</v>
      </c>
      <c r="P4173" t="str">
        <f t="shared" si="65"/>
        <v>INSERT INTO @DataTable (Deal, AdvanceDate, PROV, DealPurpose, RateType, BEACON, LTV, TDS, GDS, InsuranceType, PrincipalBalance, OccupancyType, AccountStatus, Closed_Date, DelinquencyBucket) VALUES (4172, '2014-04-30', 'BC', 'Purchase', 'Fixed', 745, 95, 42.37, 26.39, 'HiRatio', 0, 'Owner-Occupied', 'Closed', '2016-06-22', 'Current');</v>
      </c>
    </row>
    <row r="4174" spans="1:16" x14ac:dyDescent="0.35">
      <c r="A4174" s="19">
        <v>4173</v>
      </c>
      <c r="B4174" s="18">
        <v>42076</v>
      </c>
      <c r="C4174" s="19" t="s">
        <v>57</v>
      </c>
      <c r="D4174" s="19" t="s">
        <v>52</v>
      </c>
      <c r="E4174" s="19" t="s">
        <v>40</v>
      </c>
      <c r="F4174" s="19">
        <v>769</v>
      </c>
      <c r="G4174" s="19">
        <v>65.38</v>
      </c>
      <c r="H4174" s="19">
        <v>29.45</v>
      </c>
      <c r="I4174" s="19">
        <v>29.45</v>
      </c>
      <c r="J4174" s="19" t="s">
        <v>54</v>
      </c>
      <c r="K4174" s="20">
        <v>475532.29</v>
      </c>
      <c r="L4174" s="20" t="s">
        <v>55</v>
      </c>
      <c r="M4174" s="20" t="s">
        <v>83</v>
      </c>
      <c r="N4174" s="26"/>
      <c r="O4174" s="20" t="s">
        <v>56</v>
      </c>
      <c r="P4174" t="str">
        <f t="shared" si="65"/>
        <v>INSERT INTO @DataTable (Deal, AdvanceDate, PROV, DealPurpose, RateType, BEACON, LTV, TDS, GDS, InsuranceType, PrincipalBalance, OccupancyType, AccountStatus, Closed_Date, DelinquencyBucket) VALUES (4173, '2015-03-13', 'ON', 'Refinance External', 'ARM', 769, 65.38, 29.45, 29.45, 'Conv', 475532.29, 'Owner-Occupied', 'Open', '1900-01-00', 'Current');</v>
      </c>
    </row>
    <row r="4175" spans="1:16" x14ac:dyDescent="0.35">
      <c r="A4175" s="22">
        <v>4174</v>
      </c>
      <c r="B4175" s="21">
        <v>42430</v>
      </c>
      <c r="C4175" s="22" t="s">
        <v>58</v>
      </c>
      <c r="D4175" s="22" t="s">
        <v>52</v>
      </c>
      <c r="E4175" s="22" t="s">
        <v>40</v>
      </c>
      <c r="F4175" s="22">
        <v>813</v>
      </c>
      <c r="G4175" s="22">
        <v>50.37</v>
      </c>
      <c r="H4175" s="22">
        <v>31.63</v>
      </c>
      <c r="I4175" s="22">
        <v>20.8</v>
      </c>
      <c r="J4175" s="22" t="s">
        <v>54</v>
      </c>
      <c r="K4175" s="23">
        <v>331189.82</v>
      </c>
      <c r="L4175" s="23" t="s">
        <v>55</v>
      </c>
      <c r="M4175" s="23" t="s">
        <v>83</v>
      </c>
      <c r="N4175" s="27"/>
      <c r="O4175" s="23" t="s">
        <v>56</v>
      </c>
      <c r="P4175" t="str">
        <f t="shared" si="65"/>
        <v>INSERT INTO @DataTable (Deal, AdvanceDate, PROV, DealPurpose, RateType, BEACON, LTV, TDS, GDS, InsuranceType, PrincipalBalance, OccupancyType, AccountStatus, Closed_Date, DelinquencyBucket) VALUES (4174, '2016-03-01', 'BC', 'Refinance External', 'ARM', 813, 50.37, 31.63, 20.8, 'Conv', 331189.82, 'Owner-Occupied', 'Open', '1900-01-00', 'Current');</v>
      </c>
    </row>
    <row r="4176" spans="1:16" x14ac:dyDescent="0.35">
      <c r="A4176" s="19">
        <v>4175</v>
      </c>
      <c r="B4176" s="18">
        <v>40884</v>
      </c>
      <c r="C4176" s="19" t="s">
        <v>51</v>
      </c>
      <c r="D4176" s="19" t="s">
        <v>52</v>
      </c>
      <c r="E4176" s="19" t="s">
        <v>53</v>
      </c>
      <c r="F4176" s="19">
        <v>687</v>
      </c>
      <c r="G4176" s="19">
        <v>80</v>
      </c>
      <c r="H4176" s="19">
        <v>32.92</v>
      </c>
      <c r="I4176" s="19">
        <v>8.89</v>
      </c>
      <c r="J4176" s="19" t="s">
        <v>54</v>
      </c>
      <c r="K4176" s="20">
        <v>0</v>
      </c>
      <c r="L4176" s="20" t="s">
        <v>62</v>
      </c>
      <c r="M4176" s="20" t="s">
        <v>84</v>
      </c>
      <c r="N4176" s="26">
        <v>42306</v>
      </c>
      <c r="O4176" s="20" t="s">
        <v>56</v>
      </c>
      <c r="P4176" t="str">
        <f t="shared" si="65"/>
        <v>INSERT INTO @DataTable (Deal, AdvanceDate, PROV, DealPurpose, RateType, BEACON, LTV, TDS, GDS, InsuranceType, PrincipalBalance, OccupancyType, AccountStatus, Closed_Date, DelinquencyBucket) VALUES (4175, '2011-12-07', 'AB', 'Refinance External', 'Fixed', 687, 80, 32.92, 8.89, 'Conv', 0, 'Rental', 'Closed', '2015-10-29', 'Current');</v>
      </c>
    </row>
    <row r="4177" spans="1:16" x14ac:dyDescent="0.35">
      <c r="A4177" s="22">
        <v>4176</v>
      </c>
      <c r="B4177" s="21">
        <v>41599</v>
      </c>
      <c r="C4177" s="22" t="s">
        <v>57</v>
      </c>
      <c r="D4177" s="22" t="s">
        <v>61</v>
      </c>
      <c r="E4177" s="22" t="s">
        <v>53</v>
      </c>
      <c r="F4177" s="22">
        <v>703</v>
      </c>
      <c r="G4177" s="22">
        <v>95</v>
      </c>
      <c r="H4177" s="22">
        <v>36.4</v>
      </c>
      <c r="I4177" s="22">
        <v>13.69</v>
      </c>
      <c r="J4177" s="22" t="s">
        <v>60</v>
      </c>
      <c r="K4177" s="23">
        <v>145626.28</v>
      </c>
      <c r="L4177" s="23" t="s">
        <v>55</v>
      </c>
      <c r="M4177" s="23" t="s">
        <v>83</v>
      </c>
      <c r="N4177" s="27"/>
      <c r="O4177" s="23" t="s">
        <v>56</v>
      </c>
      <c r="P4177" t="str">
        <f t="shared" si="65"/>
        <v>INSERT INTO @DataTable (Deal, AdvanceDate, PROV, DealPurpose, RateType, BEACON, LTV, TDS, GDS, InsuranceType, PrincipalBalance, OccupancyType, AccountStatus, Closed_Date, DelinquencyBucket) VALUES (4176, '2013-11-21', 'ON', 'Purchase', 'Fixed', 703, 95, 36.4, 13.69, 'HiRatio', 145626.28, 'Owner-Occupied', 'Open', '1900-01-00', 'Current');</v>
      </c>
    </row>
    <row r="4178" spans="1:16" x14ac:dyDescent="0.35">
      <c r="A4178" s="19">
        <v>4177</v>
      </c>
      <c r="B4178" s="18">
        <v>41947</v>
      </c>
      <c r="C4178" s="19" t="s">
        <v>57</v>
      </c>
      <c r="D4178" s="19" t="s">
        <v>61</v>
      </c>
      <c r="E4178" s="19" t="s">
        <v>53</v>
      </c>
      <c r="F4178" s="19">
        <v>737</v>
      </c>
      <c r="G4178" s="19">
        <v>90</v>
      </c>
      <c r="H4178" s="19">
        <v>34.700000000000003</v>
      </c>
      <c r="I4178" s="19">
        <v>34.53</v>
      </c>
      <c r="J4178" s="19" t="s">
        <v>60</v>
      </c>
      <c r="K4178" s="20">
        <v>331079.32</v>
      </c>
      <c r="L4178" s="20" t="s">
        <v>55</v>
      </c>
      <c r="M4178" s="20" t="s">
        <v>83</v>
      </c>
      <c r="N4178" s="26"/>
      <c r="O4178" s="20" t="s">
        <v>56</v>
      </c>
      <c r="P4178" t="str">
        <f t="shared" si="65"/>
        <v>INSERT INTO @DataTable (Deal, AdvanceDate, PROV, DealPurpose, RateType, BEACON, LTV, TDS, GDS, InsuranceType, PrincipalBalance, OccupancyType, AccountStatus, Closed_Date, DelinquencyBucket) VALUES (4177, '2014-11-04', 'ON', 'Purchase', 'Fixed', 737, 90, 34.7, 34.53, 'HiRatio', 331079.32, 'Owner-Occupied', 'Open', '1900-01-00', 'Current');</v>
      </c>
    </row>
    <row r="4179" spans="1:16" x14ac:dyDescent="0.35">
      <c r="A4179" s="22">
        <v>4178</v>
      </c>
      <c r="B4179" s="21">
        <v>41974</v>
      </c>
      <c r="C4179" s="22" t="s">
        <v>65</v>
      </c>
      <c r="D4179" s="22" t="s">
        <v>61</v>
      </c>
      <c r="E4179" s="22" t="s">
        <v>53</v>
      </c>
      <c r="F4179" s="22">
        <v>726</v>
      </c>
      <c r="G4179" s="22">
        <v>90</v>
      </c>
      <c r="H4179" s="22">
        <v>42.77</v>
      </c>
      <c r="I4179" s="22">
        <v>31.49</v>
      </c>
      <c r="J4179" s="22" t="s">
        <v>60</v>
      </c>
      <c r="K4179" s="23">
        <v>150948.32999999999</v>
      </c>
      <c r="L4179" s="23" t="s">
        <v>55</v>
      </c>
      <c r="M4179" s="23" t="s">
        <v>83</v>
      </c>
      <c r="N4179" s="27"/>
      <c r="O4179" s="23" t="s">
        <v>56</v>
      </c>
      <c r="P4179" t="str">
        <f t="shared" si="65"/>
        <v>INSERT INTO @DataTable (Deal, AdvanceDate, PROV, DealPurpose, RateType, BEACON, LTV, TDS, GDS, InsuranceType, PrincipalBalance, OccupancyType, AccountStatus, Closed_Date, DelinquencyBucket) VALUES (4178, '2014-12-01', 'NS', 'Purchase', 'Fixed', 726, 90, 42.77, 31.49, 'HiRatio', 150948.33, 'Owner-Occupied', 'Open', '1900-01-00', 'Current');</v>
      </c>
    </row>
    <row r="4180" spans="1:16" x14ac:dyDescent="0.35">
      <c r="A4180" s="19">
        <v>4179</v>
      </c>
      <c r="B4180" s="18">
        <v>42181</v>
      </c>
      <c r="C4180" s="19" t="s">
        <v>57</v>
      </c>
      <c r="D4180" s="19" t="s">
        <v>61</v>
      </c>
      <c r="E4180" s="19" t="s">
        <v>53</v>
      </c>
      <c r="F4180" s="19">
        <v>783</v>
      </c>
      <c r="G4180" s="19">
        <v>80</v>
      </c>
      <c r="H4180" s="19">
        <v>37.86</v>
      </c>
      <c r="I4180" s="19">
        <v>36.4</v>
      </c>
      <c r="J4180" s="19" t="s">
        <v>54</v>
      </c>
      <c r="K4180" s="20">
        <v>138904.48000000001</v>
      </c>
      <c r="L4180" s="20" t="s">
        <v>55</v>
      </c>
      <c r="M4180" s="20" t="s">
        <v>83</v>
      </c>
      <c r="N4180" s="26"/>
      <c r="O4180" s="20" t="s">
        <v>56</v>
      </c>
      <c r="P4180" t="str">
        <f t="shared" si="65"/>
        <v>INSERT INTO @DataTable (Deal, AdvanceDate, PROV, DealPurpose, RateType, BEACON, LTV, TDS, GDS, InsuranceType, PrincipalBalance, OccupancyType, AccountStatus, Closed_Date, DelinquencyBucket) VALUES (4179, '2015-06-26', 'ON', 'Purchase', 'Fixed', 783, 80, 37.86, 36.4, 'Conv', 138904.48, 'Owner-Occupied', 'Open', '1900-01-00', 'Current');</v>
      </c>
    </row>
    <row r="4181" spans="1:16" x14ac:dyDescent="0.35">
      <c r="A4181" s="22">
        <v>4180</v>
      </c>
      <c r="B4181" s="21">
        <v>41555</v>
      </c>
      <c r="C4181" s="22" t="s">
        <v>57</v>
      </c>
      <c r="D4181" s="22" t="s">
        <v>52</v>
      </c>
      <c r="E4181" s="22" t="s">
        <v>53</v>
      </c>
      <c r="F4181" s="22">
        <v>766</v>
      </c>
      <c r="G4181" s="22">
        <v>65.81</v>
      </c>
      <c r="H4181" s="22">
        <v>41.46</v>
      </c>
      <c r="I4181" s="22">
        <v>38.64</v>
      </c>
      <c r="J4181" s="22" t="s">
        <v>54</v>
      </c>
      <c r="K4181" s="23">
        <v>258094.56</v>
      </c>
      <c r="L4181" s="23" t="s">
        <v>55</v>
      </c>
      <c r="M4181" s="23" t="s">
        <v>83</v>
      </c>
      <c r="N4181" s="27"/>
      <c r="O4181" s="23" t="s">
        <v>56</v>
      </c>
      <c r="P4181" t="str">
        <f t="shared" si="65"/>
        <v>INSERT INTO @DataTable (Deal, AdvanceDate, PROV, DealPurpose, RateType, BEACON, LTV, TDS, GDS, InsuranceType, PrincipalBalance, OccupancyType, AccountStatus, Closed_Date, DelinquencyBucket) VALUES (4180, '2013-10-08', 'ON', 'Refinance External', 'Fixed', 766, 65.81, 41.46, 38.64, 'Conv', 258094.56, 'Owner-Occupied', 'Open', '1900-01-00', 'Current');</v>
      </c>
    </row>
    <row r="4182" spans="1:16" x14ac:dyDescent="0.35">
      <c r="A4182" s="19">
        <v>4181</v>
      </c>
      <c r="B4182" s="18">
        <v>41180</v>
      </c>
      <c r="C4182" s="19" t="s">
        <v>51</v>
      </c>
      <c r="D4182" s="19" t="s">
        <v>61</v>
      </c>
      <c r="E4182" s="19" t="s">
        <v>40</v>
      </c>
      <c r="F4182" s="19">
        <v>712</v>
      </c>
      <c r="G4182" s="19">
        <v>80</v>
      </c>
      <c r="H4182" s="19">
        <v>20.77</v>
      </c>
      <c r="I4182" s="19">
        <v>18.38</v>
      </c>
      <c r="J4182" s="19" t="s">
        <v>54</v>
      </c>
      <c r="K4182" s="20">
        <v>0</v>
      </c>
      <c r="L4182" s="20" t="s">
        <v>62</v>
      </c>
      <c r="M4182" s="20" t="s">
        <v>84</v>
      </c>
      <c r="N4182" s="26">
        <v>41732</v>
      </c>
      <c r="O4182" s="20" t="s">
        <v>56</v>
      </c>
      <c r="P4182" t="str">
        <f t="shared" si="65"/>
        <v>INSERT INTO @DataTable (Deal, AdvanceDate, PROV, DealPurpose, RateType, BEACON, LTV, TDS, GDS, InsuranceType, PrincipalBalance, OccupancyType, AccountStatus, Closed_Date, DelinquencyBucket) VALUES (4181, '2012-09-28', 'AB', 'Purchase', 'ARM', 712, 80, 20.77, 18.38, 'Conv', 0, 'Rental', 'Closed', '2014-04-03', 'Current');</v>
      </c>
    </row>
    <row r="4183" spans="1:16" x14ac:dyDescent="0.35">
      <c r="A4183" s="22">
        <v>4182</v>
      </c>
      <c r="B4183" s="21">
        <v>41724</v>
      </c>
      <c r="C4183" s="22" t="s">
        <v>51</v>
      </c>
      <c r="D4183" s="22" t="s">
        <v>61</v>
      </c>
      <c r="E4183" s="22" t="s">
        <v>40</v>
      </c>
      <c r="F4183" s="22">
        <v>695</v>
      </c>
      <c r="G4183" s="22">
        <v>95</v>
      </c>
      <c r="H4183" s="22">
        <v>42.31</v>
      </c>
      <c r="I4183" s="22">
        <v>30.93</v>
      </c>
      <c r="J4183" s="22" t="s">
        <v>60</v>
      </c>
      <c r="K4183" s="23">
        <v>282357.13</v>
      </c>
      <c r="L4183" s="23" t="s">
        <v>55</v>
      </c>
      <c r="M4183" s="23" t="s">
        <v>83</v>
      </c>
      <c r="N4183" s="27"/>
      <c r="O4183" s="23" t="s">
        <v>56</v>
      </c>
      <c r="P4183" t="str">
        <f t="shared" si="65"/>
        <v>INSERT INTO @DataTable (Deal, AdvanceDate, PROV, DealPurpose, RateType, BEACON, LTV, TDS, GDS, InsuranceType, PrincipalBalance, OccupancyType, AccountStatus, Closed_Date, DelinquencyBucket) VALUES (4182, '2014-03-26', 'AB', 'Purchase', 'ARM', 695, 95, 42.31, 30.93, 'HiRatio', 282357.13, 'Owner-Occupied', 'Open', '1900-01-00', 'Current');</v>
      </c>
    </row>
    <row r="4184" spans="1:16" x14ac:dyDescent="0.35">
      <c r="A4184" s="19">
        <v>4183</v>
      </c>
      <c r="B4184" s="18">
        <v>41631</v>
      </c>
      <c r="C4184" s="19" t="s">
        <v>51</v>
      </c>
      <c r="D4184" s="19" t="s">
        <v>59</v>
      </c>
      <c r="E4184" s="19" t="s">
        <v>40</v>
      </c>
      <c r="F4184" s="19">
        <v>786</v>
      </c>
      <c r="G4184" s="19">
        <v>91.36</v>
      </c>
      <c r="H4184" s="19">
        <v>31.1</v>
      </c>
      <c r="I4184" s="19">
        <v>24.11</v>
      </c>
      <c r="J4184" s="19" t="s">
        <v>60</v>
      </c>
      <c r="K4184" s="20">
        <v>0</v>
      </c>
      <c r="L4184" s="20" t="s">
        <v>55</v>
      </c>
      <c r="M4184" s="20" t="s">
        <v>84</v>
      </c>
      <c r="N4184" s="26">
        <v>41976</v>
      </c>
      <c r="O4184" s="20" t="s">
        <v>56</v>
      </c>
      <c r="P4184" t="str">
        <f t="shared" si="65"/>
        <v>INSERT INTO @DataTable (Deal, AdvanceDate, PROV, DealPurpose, RateType, BEACON, LTV, TDS, GDS, InsuranceType, PrincipalBalance, OccupancyType, AccountStatus, Closed_Date, DelinquencyBucket) VALUES (4183, '2013-12-23', 'AB', 'Transfer', 'ARM', 786, 91.36, 31.1, 24.11, 'HiRatio', 0, 'Owner-Occupied', 'Closed', '2014-12-03', 'Current');</v>
      </c>
    </row>
    <row r="4185" spans="1:16" x14ac:dyDescent="0.35">
      <c r="A4185" s="22">
        <v>4184</v>
      </c>
      <c r="B4185" s="21">
        <v>42674</v>
      </c>
      <c r="C4185" s="22" t="s">
        <v>57</v>
      </c>
      <c r="D4185" s="22" t="s">
        <v>61</v>
      </c>
      <c r="E4185" s="22" t="s">
        <v>53</v>
      </c>
      <c r="F4185" s="22">
        <v>807</v>
      </c>
      <c r="G4185" s="22">
        <v>94.83</v>
      </c>
      <c r="H4185" s="22">
        <v>35.54</v>
      </c>
      <c r="I4185" s="22">
        <v>34.42</v>
      </c>
      <c r="J4185" s="22" t="s">
        <v>60</v>
      </c>
      <c r="K4185" s="23">
        <v>282532.53999999998</v>
      </c>
      <c r="L4185" s="23" t="s">
        <v>55</v>
      </c>
      <c r="M4185" s="23" t="s">
        <v>83</v>
      </c>
      <c r="N4185" s="27"/>
      <c r="O4185" s="23" t="s">
        <v>56</v>
      </c>
      <c r="P4185" t="str">
        <f t="shared" si="65"/>
        <v>INSERT INTO @DataTable (Deal, AdvanceDate, PROV, DealPurpose, RateType, BEACON, LTV, TDS, GDS, InsuranceType, PrincipalBalance, OccupancyType, AccountStatus, Closed_Date, DelinquencyBucket) VALUES (4184, '2016-10-31', 'ON', 'Purchase', 'Fixed', 807, 94.83, 35.54, 34.42, 'HiRatio', 282532.54, 'Owner-Occupied', 'Open', '1900-01-00', 'Current');</v>
      </c>
    </row>
    <row r="4186" spans="1:16" x14ac:dyDescent="0.35">
      <c r="A4186" s="19">
        <v>4185</v>
      </c>
      <c r="B4186" s="18">
        <v>41487</v>
      </c>
      <c r="C4186" s="19" t="s">
        <v>51</v>
      </c>
      <c r="D4186" s="19" t="s">
        <v>61</v>
      </c>
      <c r="E4186" s="19" t="s">
        <v>53</v>
      </c>
      <c r="F4186" s="19">
        <v>669</v>
      </c>
      <c r="G4186" s="19">
        <v>90</v>
      </c>
      <c r="H4186" s="19">
        <v>40.700000000000003</v>
      </c>
      <c r="I4186" s="19">
        <v>25.94</v>
      </c>
      <c r="J4186" s="19" t="s">
        <v>60</v>
      </c>
      <c r="K4186" s="20">
        <v>117697.83</v>
      </c>
      <c r="L4186" s="20" t="s">
        <v>55</v>
      </c>
      <c r="M4186" s="20" t="s">
        <v>83</v>
      </c>
      <c r="N4186" s="26"/>
      <c r="O4186" s="20" t="s">
        <v>56</v>
      </c>
      <c r="P4186" t="str">
        <f t="shared" si="65"/>
        <v>INSERT INTO @DataTable (Deal, AdvanceDate, PROV, DealPurpose, RateType, BEACON, LTV, TDS, GDS, InsuranceType, PrincipalBalance, OccupancyType, AccountStatus, Closed_Date, DelinquencyBucket) VALUES (4185, '2013-08-01', 'AB', 'Purchase', 'Fixed', 669, 90, 40.7, 25.94, 'HiRatio', 117697.83, 'Owner-Occupied', 'Open', '1900-01-00', 'Current');</v>
      </c>
    </row>
    <row r="4187" spans="1:16" x14ac:dyDescent="0.35">
      <c r="A4187" s="22">
        <v>4186</v>
      </c>
      <c r="B4187" s="21">
        <v>42214</v>
      </c>
      <c r="C4187" s="22" t="s">
        <v>57</v>
      </c>
      <c r="D4187" s="22" t="s">
        <v>52</v>
      </c>
      <c r="E4187" s="22" t="s">
        <v>53</v>
      </c>
      <c r="F4187" s="22">
        <v>752</v>
      </c>
      <c r="G4187" s="22">
        <v>68.87</v>
      </c>
      <c r="H4187" s="22">
        <v>20.079999999999998</v>
      </c>
      <c r="I4187" s="22">
        <v>15.82</v>
      </c>
      <c r="J4187" s="22" t="s">
        <v>54</v>
      </c>
      <c r="K4187" s="23">
        <v>378369.28000000003</v>
      </c>
      <c r="L4187" s="23" t="s">
        <v>55</v>
      </c>
      <c r="M4187" s="23" t="s">
        <v>83</v>
      </c>
      <c r="N4187" s="27"/>
      <c r="O4187" s="23" t="s">
        <v>56</v>
      </c>
      <c r="P4187" t="str">
        <f t="shared" si="65"/>
        <v>INSERT INTO @DataTable (Deal, AdvanceDate, PROV, DealPurpose, RateType, BEACON, LTV, TDS, GDS, InsuranceType, PrincipalBalance, OccupancyType, AccountStatus, Closed_Date, DelinquencyBucket) VALUES (4186, '2015-07-29', 'ON', 'Refinance External', 'Fixed', 752, 68.87, 20.08, 15.82, 'Conv', 378369.28, 'Owner-Occupied', 'Open', '1900-01-00', 'Current');</v>
      </c>
    </row>
    <row r="4188" spans="1:16" x14ac:dyDescent="0.35">
      <c r="A4188" s="19">
        <v>4187</v>
      </c>
      <c r="B4188" s="18">
        <v>41547</v>
      </c>
      <c r="C4188" s="19" t="s">
        <v>57</v>
      </c>
      <c r="D4188" s="19" t="s">
        <v>61</v>
      </c>
      <c r="E4188" s="19" t="s">
        <v>53</v>
      </c>
      <c r="F4188" s="19">
        <v>772</v>
      </c>
      <c r="G4188" s="19">
        <v>86.7</v>
      </c>
      <c r="H4188" s="19">
        <v>42.14</v>
      </c>
      <c r="I4188" s="19">
        <v>16.36</v>
      </c>
      <c r="J4188" s="19" t="s">
        <v>60</v>
      </c>
      <c r="K4188" s="20">
        <v>0</v>
      </c>
      <c r="L4188" s="20" t="s">
        <v>55</v>
      </c>
      <c r="M4188" s="20" t="s">
        <v>84</v>
      </c>
      <c r="N4188" s="26">
        <v>41607</v>
      </c>
      <c r="O4188" s="20" t="s">
        <v>56</v>
      </c>
      <c r="P4188" t="str">
        <f t="shared" si="65"/>
        <v>INSERT INTO @DataTable (Deal, AdvanceDate, PROV, DealPurpose, RateType, BEACON, LTV, TDS, GDS, InsuranceType, PrincipalBalance, OccupancyType, AccountStatus, Closed_Date, DelinquencyBucket) VALUES (4187, '2013-09-30', 'ON', 'Purchase', 'Fixed', 772, 86.7, 42.14, 16.36, 'HiRatio', 0, 'Owner-Occupied', 'Closed', '2013-11-29', 'Current');</v>
      </c>
    </row>
    <row r="4189" spans="1:16" x14ac:dyDescent="0.35">
      <c r="A4189" s="22">
        <v>4188</v>
      </c>
      <c r="B4189" s="21">
        <v>42578</v>
      </c>
      <c r="C4189" s="22" t="s">
        <v>58</v>
      </c>
      <c r="D4189" s="22" t="s">
        <v>61</v>
      </c>
      <c r="E4189" s="22" t="s">
        <v>53</v>
      </c>
      <c r="F4189" s="22">
        <v>635</v>
      </c>
      <c r="G4189" s="22">
        <v>91.48</v>
      </c>
      <c r="H4189" s="22">
        <v>41.19</v>
      </c>
      <c r="I4189" s="22">
        <v>31.52</v>
      </c>
      <c r="J4189" s="22" t="s">
        <v>60</v>
      </c>
      <c r="K4189" s="23">
        <v>251589.6</v>
      </c>
      <c r="L4189" s="23" t="s">
        <v>55</v>
      </c>
      <c r="M4189" s="23" t="s">
        <v>83</v>
      </c>
      <c r="N4189" s="27"/>
      <c r="O4189" s="23" t="s">
        <v>56</v>
      </c>
      <c r="P4189" t="str">
        <f t="shared" si="65"/>
        <v>INSERT INTO @DataTable (Deal, AdvanceDate, PROV, DealPurpose, RateType, BEACON, LTV, TDS, GDS, InsuranceType, PrincipalBalance, OccupancyType, AccountStatus, Closed_Date, DelinquencyBucket) VALUES (4188, '2016-07-27', 'BC', 'Purchase', 'Fixed', 635, 91.48, 41.19, 31.52, 'HiRatio', 251589.6, 'Owner-Occupied', 'Open', '1900-01-00', 'Current');</v>
      </c>
    </row>
    <row r="4190" spans="1:16" x14ac:dyDescent="0.35">
      <c r="A4190" s="19">
        <v>4189</v>
      </c>
      <c r="B4190" s="18">
        <v>41285</v>
      </c>
      <c r="C4190" s="19" t="s">
        <v>57</v>
      </c>
      <c r="D4190" s="19" t="s">
        <v>61</v>
      </c>
      <c r="E4190" s="19" t="s">
        <v>53</v>
      </c>
      <c r="F4190" s="19">
        <v>748</v>
      </c>
      <c r="G4190" s="19">
        <v>95</v>
      </c>
      <c r="H4190" s="19">
        <v>39.479999999999997</v>
      </c>
      <c r="I4190" s="19">
        <v>30.74</v>
      </c>
      <c r="J4190" s="19" t="s">
        <v>60</v>
      </c>
      <c r="K4190" s="20">
        <v>277428.82</v>
      </c>
      <c r="L4190" s="20" t="s">
        <v>55</v>
      </c>
      <c r="M4190" s="20" t="s">
        <v>83</v>
      </c>
      <c r="N4190" s="26"/>
      <c r="O4190" s="20" t="s">
        <v>56</v>
      </c>
      <c r="P4190" t="str">
        <f t="shared" si="65"/>
        <v>INSERT INTO @DataTable (Deal, AdvanceDate, PROV, DealPurpose, RateType, BEACON, LTV, TDS, GDS, InsuranceType, PrincipalBalance, OccupancyType, AccountStatus, Closed_Date, DelinquencyBucket) VALUES (4189, '2013-01-11', 'ON', 'Purchase', 'Fixed', 748, 95, 39.48, 30.74, 'HiRatio', 277428.82, 'Owner-Occupied', 'Open', '1900-01-00', 'Current');</v>
      </c>
    </row>
    <row r="4191" spans="1:16" x14ac:dyDescent="0.35">
      <c r="A4191" s="22">
        <v>4190</v>
      </c>
      <c r="B4191" s="21">
        <v>41668</v>
      </c>
      <c r="C4191" s="22" t="s">
        <v>57</v>
      </c>
      <c r="D4191" s="22" t="s">
        <v>52</v>
      </c>
      <c r="E4191" s="22" t="s">
        <v>53</v>
      </c>
      <c r="F4191" s="22">
        <v>688</v>
      </c>
      <c r="G4191" s="22">
        <v>78.72</v>
      </c>
      <c r="H4191" s="22">
        <v>33.96</v>
      </c>
      <c r="I4191" s="22">
        <v>20.5</v>
      </c>
      <c r="J4191" s="22" t="s">
        <v>54</v>
      </c>
      <c r="K4191" s="23">
        <v>285176.09000000003</v>
      </c>
      <c r="L4191" s="23" t="s">
        <v>55</v>
      </c>
      <c r="M4191" s="23" t="s">
        <v>83</v>
      </c>
      <c r="N4191" s="27"/>
      <c r="O4191" s="23" t="s">
        <v>56</v>
      </c>
      <c r="P4191" t="str">
        <f t="shared" si="65"/>
        <v>INSERT INTO @DataTable (Deal, AdvanceDate, PROV, DealPurpose, RateType, BEACON, LTV, TDS, GDS, InsuranceType, PrincipalBalance, OccupancyType, AccountStatus, Closed_Date, DelinquencyBucket) VALUES (4190, '2014-01-29', 'ON', 'Refinance External', 'Fixed', 688, 78.72, 33.96, 20.5, 'Conv', 285176.09, 'Owner-Occupied', 'Open', '1900-01-00', 'Current');</v>
      </c>
    </row>
    <row r="4192" spans="1:16" x14ac:dyDescent="0.35">
      <c r="A4192" s="19">
        <v>4191</v>
      </c>
      <c r="B4192" s="18">
        <v>41366</v>
      </c>
      <c r="C4192" s="19" t="s">
        <v>57</v>
      </c>
      <c r="D4192" s="19" t="s">
        <v>61</v>
      </c>
      <c r="E4192" s="19" t="s">
        <v>53</v>
      </c>
      <c r="F4192" s="19">
        <v>757</v>
      </c>
      <c r="G4192" s="19">
        <v>90</v>
      </c>
      <c r="H4192" s="19">
        <v>43.75</v>
      </c>
      <c r="I4192" s="19">
        <v>16.760000000000002</v>
      </c>
      <c r="J4192" s="19" t="s">
        <v>60</v>
      </c>
      <c r="K4192" s="20">
        <v>234068.31</v>
      </c>
      <c r="L4192" s="20" t="s">
        <v>55</v>
      </c>
      <c r="M4192" s="20" t="s">
        <v>83</v>
      </c>
      <c r="N4192" s="26"/>
      <c r="O4192" s="20" t="s">
        <v>56</v>
      </c>
      <c r="P4192" t="str">
        <f t="shared" si="65"/>
        <v>INSERT INTO @DataTable (Deal, AdvanceDate, PROV, DealPurpose, RateType, BEACON, LTV, TDS, GDS, InsuranceType, PrincipalBalance, OccupancyType, AccountStatus, Closed_Date, DelinquencyBucket) VALUES (4191, '2013-04-02', 'ON', 'Purchase', 'Fixed', 757, 90, 43.75, 16.76, 'HiRatio', 234068.31, 'Owner-Occupied', 'Open', '1900-01-00', 'Current');</v>
      </c>
    </row>
    <row r="4193" spans="1:16" x14ac:dyDescent="0.35">
      <c r="A4193" s="22">
        <v>4192</v>
      </c>
      <c r="B4193" s="21">
        <v>42597</v>
      </c>
      <c r="C4193" s="22" t="s">
        <v>51</v>
      </c>
      <c r="D4193" s="22" t="s">
        <v>61</v>
      </c>
      <c r="E4193" s="22" t="s">
        <v>53</v>
      </c>
      <c r="F4193" s="22">
        <v>831</v>
      </c>
      <c r="G4193" s="22">
        <v>95</v>
      </c>
      <c r="H4193" s="22">
        <v>42.15</v>
      </c>
      <c r="I4193" s="22">
        <v>31.89</v>
      </c>
      <c r="J4193" s="22" t="s">
        <v>60</v>
      </c>
      <c r="K4193" s="23">
        <v>155546.18</v>
      </c>
      <c r="L4193" s="23" t="s">
        <v>55</v>
      </c>
      <c r="M4193" s="23" t="s">
        <v>83</v>
      </c>
      <c r="N4193" s="27"/>
      <c r="O4193" s="23" t="s">
        <v>56</v>
      </c>
      <c r="P4193" t="str">
        <f t="shared" si="65"/>
        <v>INSERT INTO @DataTable (Deal, AdvanceDate, PROV, DealPurpose, RateType, BEACON, LTV, TDS, GDS, InsuranceType, PrincipalBalance, OccupancyType, AccountStatus, Closed_Date, DelinquencyBucket) VALUES (4192, '2016-08-15', 'AB', 'Purchase', 'Fixed', 831, 95, 42.15, 31.89, 'HiRatio', 155546.18, 'Owner-Occupied', 'Open', '1900-01-00', 'Current');</v>
      </c>
    </row>
    <row r="4194" spans="1:16" x14ac:dyDescent="0.35">
      <c r="A4194" s="19">
        <v>4193</v>
      </c>
      <c r="B4194" s="18">
        <v>41859</v>
      </c>
      <c r="C4194" s="19" t="s">
        <v>51</v>
      </c>
      <c r="D4194" s="19" t="s">
        <v>61</v>
      </c>
      <c r="E4194" s="19" t="s">
        <v>53</v>
      </c>
      <c r="F4194" s="19">
        <v>628</v>
      </c>
      <c r="G4194" s="19">
        <v>90</v>
      </c>
      <c r="H4194" s="19">
        <v>40.880000000000003</v>
      </c>
      <c r="I4194" s="19">
        <v>11.36</v>
      </c>
      <c r="J4194" s="19" t="s">
        <v>60</v>
      </c>
      <c r="K4194" s="20">
        <v>324842.90000000002</v>
      </c>
      <c r="L4194" s="20" t="s">
        <v>55</v>
      </c>
      <c r="M4194" s="20" t="s">
        <v>83</v>
      </c>
      <c r="N4194" s="26"/>
      <c r="O4194" s="20" t="s">
        <v>56</v>
      </c>
      <c r="P4194" t="str">
        <f t="shared" si="65"/>
        <v>INSERT INTO @DataTable (Deal, AdvanceDate, PROV, DealPurpose, RateType, BEACON, LTV, TDS, GDS, InsuranceType, PrincipalBalance, OccupancyType, AccountStatus, Closed_Date, DelinquencyBucket) VALUES (4193, '2014-08-08', 'AB', 'Purchase', 'Fixed', 628, 90, 40.88, 11.36, 'HiRatio', 324842.9, 'Owner-Occupied', 'Open', '1900-01-00', 'Current');</v>
      </c>
    </row>
    <row r="4195" spans="1:16" x14ac:dyDescent="0.35">
      <c r="A4195" s="22">
        <v>4194</v>
      </c>
      <c r="B4195" s="21">
        <v>41822</v>
      </c>
      <c r="C4195" s="22" t="s">
        <v>57</v>
      </c>
      <c r="D4195" s="22" t="s">
        <v>61</v>
      </c>
      <c r="E4195" s="22" t="s">
        <v>53</v>
      </c>
      <c r="F4195" s="22">
        <v>810</v>
      </c>
      <c r="G4195" s="22">
        <v>75</v>
      </c>
      <c r="H4195" s="22">
        <v>31.79</v>
      </c>
      <c r="I4195" s="22">
        <v>31.79</v>
      </c>
      <c r="J4195" s="22" t="s">
        <v>54</v>
      </c>
      <c r="K4195" s="23">
        <v>426783.06</v>
      </c>
      <c r="L4195" s="23" t="s">
        <v>55</v>
      </c>
      <c r="M4195" s="23" t="s">
        <v>83</v>
      </c>
      <c r="N4195" s="27"/>
      <c r="O4195" s="23" t="s">
        <v>56</v>
      </c>
      <c r="P4195" t="str">
        <f t="shared" si="65"/>
        <v>INSERT INTO @DataTable (Deal, AdvanceDate, PROV, DealPurpose, RateType, BEACON, LTV, TDS, GDS, InsuranceType, PrincipalBalance, OccupancyType, AccountStatus, Closed_Date, DelinquencyBucket) VALUES (4194, '2014-07-02', 'ON', 'Purchase', 'Fixed', 810, 75, 31.79, 31.79, 'Conv', 426783.06, 'Owner-Occupied', 'Open', '1900-01-00', 'Current');</v>
      </c>
    </row>
    <row r="4196" spans="1:16" x14ac:dyDescent="0.35">
      <c r="A4196" s="19">
        <v>4195</v>
      </c>
      <c r="B4196" s="18">
        <v>41610</v>
      </c>
      <c r="C4196" s="19" t="s">
        <v>51</v>
      </c>
      <c r="D4196" s="19" t="s">
        <v>61</v>
      </c>
      <c r="E4196" s="19" t="s">
        <v>53</v>
      </c>
      <c r="F4196" s="19">
        <v>748</v>
      </c>
      <c r="G4196" s="19">
        <v>95</v>
      </c>
      <c r="H4196" s="19">
        <v>30.27</v>
      </c>
      <c r="I4196" s="19">
        <v>26.97</v>
      </c>
      <c r="J4196" s="19" t="s">
        <v>60</v>
      </c>
      <c r="K4196" s="20">
        <v>344313.51</v>
      </c>
      <c r="L4196" s="20" t="s">
        <v>55</v>
      </c>
      <c r="M4196" s="20" t="s">
        <v>83</v>
      </c>
      <c r="N4196" s="26"/>
      <c r="O4196" s="20" t="s">
        <v>56</v>
      </c>
      <c r="P4196" t="str">
        <f t="shared" si="65"/>
        <v>INSERT INTO @DataTable (Deal, AdvanceDate, PROV, DealPurpose, RateType, BEACON, LTV, TDS, GDS, InsuranceType, PrincipalBalance, OccupancyType, AccountStatus, Closed_Date, DelinquencyBucket) VALUES (4195, '2013-12-02', 'AB', 'Purchase', 'Fixed', 748, 95, 30.27, 26.97, 'HiRatio', 344313.51, 'Owner-Occupied', 'Open', '1900-01-00', 'Current');</v>
      </c>
    </row>
    <row r="4197" spans="1:16" x14ac:dyDescent="0.35">
      <c r="A4197" s="22">
        <v>4196</v>
      </c>
      <c r="B4197" s="21">
        <v>42185</v>
      </c>
      <c r="C4197" s="22" t="s">
        <v>57</v>
      </c>
      <c r="D4197" s="22" t="s">
        <v>61</v>
      </c>
      <c r="E4197" s="22" t="s">
        <v>53</v>
      </c>
      <c r="F4197" s="22">
        <v>756</v>
      </c>
      <c r="G4197" s="22">
        <v>94.87</v>
      </c>
      <c r="H4197" s="22">
        <v>38.25</v>
      </c>
      <c r="I4197" s="22">
        <v>27.62</v>
      </c>
      <c r="J4197" s="22" t="s">
        <v>60</v>
      </c>
      <c r="K4197" s="23">
        <v>541826.77</v>
      </c>
      <c r="L4197" s="23" t="s">
        <v>55</v>
      </c>
      <c r="M4197" s="23" t="s">
        <v>83</v>
      </c>
      <c r="N4197" s="27"/>
      <c r="O4197" s="23" t="s">
        <v>56</v>
      </c>
      <c r="P4197" t="str">
        <f t="shared" si="65"/>
        <v>INSERT INTO @DataTable (Deal, AdvanceDate, PROV, DealPurpose, RateType, BEACON, LTV, TDS, GDS, InsuranceType, PrincipalBalance, OccupancyType, AccountStatus, Closed_Date, DelinquencyBucket) VALUES (4196, '2015-06-30', 'ON', 'Purchase', 'Fixed', 756, 94.87, 38.25, 27.62, 'HiRatio', 541826.77, 'Owner-Occupied', 'Open', '1900-01-00', 'Current');</v>
      </c>
    </row>
    <row r="4198" spans="1:16" x14ac:dyDescent="0.35">
      <c r="A4198" s="19">
        <v>4197</v>
      </c>
      <c r="B4198" s="18">
        <v>42094</v>
      </c>
      <c r="C4198" s="19" t="s">
        <v>63</v>
      </c>
      <c r="D4198" s="19" t="s">
        <v>61</v>
      </c>
      <c r="E4198" s="19" t="s">
        <v>53</v>
      </c>
      <c r="F4198" s="19">
        <v>769</v>
      </c>
      <c r="G4198" s="19">
        <v>80</v>
      </c>
      <c r="H4198" s="19">
        <v>34.67</v>
      </c>
      <c r="I4198" s="19">
        <v>28.72</v>
      </c>
      <c r="J4198" s="19" t="s">
        <v>54</v>
      </c>
      <c r="K4198" s="20">
        <v>380890.53</v>
      </c>
      <c r="L4198" s="20" t="s">
        <v>55</v>
      </c>
      <c r="M4198" s="20" t="s">
        <v>83</v>
      </c>
      <c r="N4198" s="26"/>
      <c r="O4198" s="20" t="s">
        <v>56</v>
      </c>
      <c r="P4198" t="str">
        <f t="shared" si="65"/>
        <v>INSERT INTO @DataTable (Deal, AdvanceDate, PROV, DealPurpose, RateType, BEACON, LTV, TDS, GDS, InsuranceType, PrincipalBalance, OccupancyType, AccountStatus, Closed_Date, DelinquencyBucket) VALUES (4197, '2015-03-31', 'SK', 'Purchase', 'Fixed', 769, 80, 34.67, 28.72, 'Conv', 380890.53, 'Owner-Occupied', 'Open', '1900-01-00', 'Current');</v>
      </c>
    </row>
    <row r="4199" spans="1:16" x14ac:dyDescent="0.35">
      <c r="A4199" s="22">
        <v>4198</v>
      </c>
      <c r="B4199" s="21">
        <v>41117</v>
      </c>
      <c r="C4199" s="22" t="s">
        <v>51</v>
      </c>
      <c r="D4199" s="22" t="s">
        <v>61</v>
      </c>
      <c r="E4199" s="22" t="s">
        <v>53</v>
      </c>
      <c r="F4199" s="22">
        <v>693</v>
      </c>
      <c r="G4199" s="22">
        <v>80</v>
      </c>
      <c r="H4199" s="22">
        <v>39.83</v>
      </c>
      <c r="I4199" s="22">
        <v>20.3</v>
      </c>
      <c r="J4199" s="22" t="s">
        <v>54</v>
      </c>
      <c r="K4199" s="23">
        <v>525536.24</v>
      </c>
      <c r="L4199" s="23" t="s">
        <v>55</v>
      </c>
      <c r="M4199" s="23" t="s">
        <v>83</v>
      </c>
      <c r="N4199" s="27"/>
      <c r="O4199" s="23" t="s">
        <v>56</v>
      </c>
      <c r="P4199" t="str">
        <f t="shared" si="65"/>
        <v>INSERT INTO @DataTable (Deal, AdvanceDate, PROV, DealPurpose, RateType, BEACON, LTV, TDS, GDS, InsuranceType, PrincipalBalance, OccupancyType, AccountStatus, Closed_Date, DelinquencyBucket) VALUES (4198, '2012-07-27', 'AB', 'Purchase', 'Fixed', 693, 80, 39.83, 20.3, 'Conv', 525536.24, 'Owner-Occupied', 'Open', '1900-01-00', 'Current');</v>
      </c>
    </row>
    <row r="4200" spans="1:16" x14ac:dyDescent="0.35">
      <c r="A4200" s="19">
        <v>4199</v>
      </c>
      <c r="B4200" s="18">
        <v>40638</v>
      </c>
      <c r="C4200" s="19" t="s">
        <v>51</v>
      </c>
      <c r="D4200" s="19" t="s">
        <v>52</v>
      </c>
      <c r="E4200" s="19" t="s">
        <v>53</v>
      </c>
      <c r="F4200" s="19">
        <v>694</v>
      </c>
      <c r="G4200" s="19">
        <v>73.849999999999994</v>
      </c>
      <c r="H4200" s="19">
        <v>20.8</v>
      </c>
      <c r="I4200" s="19">
        <v>20.7</v>
      </c>
      <c r="J4200" s="19" t="s">
        <v>54</v>
      </c>
      <c r="K4200" s="20">
        <v>0</v>
      </c>
      <c r="L4200" s="20" t="s">
        <v>55</v>
      </c>
      <c r="M4200" s="20" t="s">
        <v>84</v>
      </c>
      <c r="N4200" s="26">
        <v>42390</v>
      </c>
      <c r="O4200" s="20" t="s">
        <v>56</v>
      </c>
      <c r="P4200" t="str">
        <f t="shared" si="65"/>
        <v>INSERT INTO @DataTable (Deal, AdvanceDate, PROV, DealPurpose, RateType, BEACON, LTV, TDS, GDS, InsuranceType, PrincipalBalance, OccupancyType, AccountStatus, Closed_Date, DelinquencyBucket) VALUES (4199, '2011-04-05', 'AB', 'Refinance External', 'Fixed', 694, 73.85, 20.8, 20.7, 'Conv', 0, 'Owner-Occupied', 'Closed', '2016-01-21', 'Current');</v>
      </c>
    </row>
    <row r="4201" spans="1:16" x14ac:dyDescent="0.35">
      <c r="A4201" s="22">
        <v>4200</v>
      </c>
      <c r="B4201" s="21">
        <v>42430</v>
      </c>
      <c r="C4201" s="22" t="s">
        <v>57</v>
      </c>
      <c r="D4201" s="22" t="s">
        <v>52</v>
      </c>
      <c r="E4201" s="22" t="s">
        <v>40</v>
      </c>
      <c r="F4201" s="22">
        <v>695</v>
      </c>
      <c r="G4201" s="22">
        <v>74.86</v>
      </c>
      <c r="H4201" s="22">
        <v>28.86</v>
      </c>
      <c r="I4201" s="22">
        <v>26.54</v>
      </c>
      <c r="J4201" s="22" t="s">
        <v>54</v>
      </c>
      <c r="K4201" s="23">
        <v>254731.82</v>
      </c>
      <c r="L4201" s="23" t="s">
        <v>55</v>
      </c>
      <c r="M4201" s="23" t="s">
        <v>83</v>
      </c>
      <c r="N4201" s="27"/>
      <c r="O4201" s="23" t="s">
        <v>56</v>
      </c>
      <c r="P4201" t="str">
        <f t="shared" si="65"/>
        <v>INSERT INTO @DataTable (Deal, AdvanceDate, PROV, DealPurpose, RateType, BEACON, LTV, TDS, GDS, InsuranceType, PrincipalBalance, OccupancyType, AccountStatus, Closed_Date, DelinquencyBucket) VALUES (4200, '2016-03-01', 'ON', 'Refinance External', 'ARM', 695, 74.86, 28.86, 26.54, 'Conv', 254731.82, 'Owner-Occupied', 'Open', '1900-01-00', 'Current');</v>
      </c>
    </row>
    <row r="4202" spans="1:16" x14ac:dyDescent="0.35">
      <c r="A4202" s="19">
        <v>4201</v>
      </c>
      <c r="B4202" s="18">
        <v>41795</v>
      </c>
      <c r="C4202" s="19" t="s">
        <v>57</v>
      </c>
      <c r="D4202" s="19" t="s">
        <v>61</v>
      </c>
      <c r="E4202" s="19" t="s">
        <v>40</v>
      </c>
      <c r="F4202" s="19">
        <v>781</v>
      </c>
      <c r="G4202" s="19">
        <v>80</v>
      </c>
      <c r="H4202" s="19">
        <v>30.23</v>
      </c>
      <c r="I4202" s="19">
        <v>25.05</v>
      </c>
      <c r="J4202" s="19" t="s">
        <v>54</v>
      </c>
      <c r="K4202" s="20">
        <v>1196911.22</v>
      </c>
      <c r="L4202" s="20" t="s">
        <v>55</v>
      </c>
      <c r="M4202" s="20" t="s">
        <v>83</v>
      </c>
      <c r="N4202" s="26"/>
      <c r="O4202" s="20" t="s">
        <v>56</v>
      </c>
      <c r="P4202" t="str">
        <f t="shared" si="65"/>
        <v>INSERT INTO @DataTable (Deal, AdvanceDate, PROV, DealPurpose, RateType, BEACON, LTV, TDS, GDS, InsuranceType, PrincipalBalance, OccupancyType, AccountStatus, Closed_Date, DelinquencyBucket) VALUES (4201, '2014-06-05', 'ON', 'Purchase', 'ARM', 781, 80, 30.23, 25.05, 'Conv', 1196911.22, 'Owner-Occupied', 'Open', '1900-01-00', 'Current');</v>
      </c>
    </row>
    <row r="4203" spans="1:16" x14ac:dyDescent="0.35">
      <c r="A4203" s="22">
        <v>4202</v>
      </c>
      <c r="B4203" s="21">
        <v>42201</v>
      </c>
      <c r="C4203" s="22" t="s">
        <v>57</v>
      </c>
      <c r="D4203" s="22" t="s">
        <v>61</v>
      </c>
      <c r="E4203" s="22" t="s">
        <v>53</v>
      </c>
      <c r="F4203" s="22">
        <v>710</v>
      </c>
      <c r="G4203" s="22">
        <v>79.61</v>
      </c>
      <c r="H4203" s="22">
        <v>40.700000000000003</v>
      </c>
      <c r="I4203" s="22">
        <v>28.21</v>
      </c>
      <c r="J4203" s="22" t="s">
        <v>54</v>
      </c>
      <c r="K4203" s="23">
        <v>306425.25</v>
      </c>
      <c r="L4203" s="23" t="s">
        <v>55</v>
      </c>
      <c r="M4203" s="23" t="s">
        <v>83</v>
      </c>
      <c r="N4203" s="27"/>
      <c r="O4203" s="23" t="s">
        <v>56</v>
      </c>
      <c r="P4203" t="str">
        <f t="shared" si="65"/>
        <v>INSERT INTO @DataTable (Deal, AdvanceDate, PROV, DealPurpose, RateType, BEACON, LTV, TDS, GDS, InsuranceType, PrincipalBalance, OccupancyType, AccountStatus, Closed_Date, DelinquencyBucket) VALUES (4202, '2015-07-16', 'ON', 'Purchase', 'Fixed', 710, 79.61, 40.7, 28.21, 'Conv', 306425.25, 'Owner-Occupied', 'Open', '1900-01-00', 'Current');</v>
      </c>
    </row>
    <row r="4204" spans="1:16" x14ac:dyDescent="0.35">
      <c r="A4204" s="19">
        <v>4203</v>
      </c>
      <c r="B4204" s="18">
        <v>42465</v>
      </c>
      <c r="C4204" s="19" t="s">
        <v>58</v>
      </c>
      <c r="D4204" s="19" t="s">
        <v>61</v>
      </c>
      <c r="E4204" s="19" t="s">
        <v>53</v>
      </c>
      <c r="F4204" s="19">
        <v>824</v>
      </c>
      <c r="G4204" s="19">
        <v>95</v>
      </c>
      <c r="H4204" s="19">
        <v>30.86</v>
      </c>
      <c r="I4204" s="19">
        <v>30.09</v>
      </c>
      <c r="J4204" s="19" t="s">
        <v>60</v>
      </c>
      <c r="K4204" s="20">
        <v>216704.74</v>
      </c>
      <c r="L4204" s="20" t="s">
        <v>55</v>
      </c>
      <c r="M4204" s="20" t="s">
        <v>83</v>
      </c>
      <c r="N4204" s="26"/>
      <c r="O4204" s="20" t="s">
        <v>56</v>
      </c>
      <c r="P4204" t="str">
        <f t="shared" si="65"/>
        <v>INSERT INTO @DataTable (Deal, AdvanceDate, PROV, DealPurpose, RateType, BEACON, LTV, TDS, GDS, InsuranceType, PrincipalBalance, OccupancyType, AccountStatus, Closed_Date, DelinquencyBucket) VALUES (4203, '2016-04-05', 'BC', 'Purchase', 'Fixed', 824, 95, 30.86, 30.09, 'HiRatio', 216704.74, 'Owner-Occupied', 'Open', '1900-01-00', 'Current');</v>
      </c>
    </row>
    <row r="4205" spans="1:16" x14ac:dyDescent="0.35">
      <c r="A4205" s="22">
        <v>4204</v>
      </c>
      <c r="B4205" s="21">
        <v>42566</v>
      </c>
      <c r="C4205" s="22" t="s">
        <v>51</v>
      </c>
      <c r="D4205" s="22" t="s">
        <v>52</v>
      </c>
      <c r="E4205" s="22" t="s">
        <v>53</v>
      </c>
      <c r="F4205" s="22">
        <v>869</v>
      </c>
      <c r="G4205" s="22">
        <v>53.19</v>
      </c>
      <c r="H4205" s="22">
        <v>41.16</v>
      </c>
      <c r="I4205" s="22">
        <v>30.83</v>
      </c>
      <c r="J4205" s="22" t="s">
        <v>54</v>
      </c>
      <c r="K4205" s="23">
        <v>246378.95</v>
      </c>
      <c r="L4205" s="23" t="s">
        <v>55</v>
      </c>
      <c r="M4205" s="23" t="s">
        <v>83</v>
      </c>
      <c r="N4205" s="27"/>
      <c r="O4205" s="23" t="s">
        <v>56</v>
      </c>
      <c r="P4205" t="str">
        <f t="shared" si="65"/>
        <v>INSERT INTO @DataTable (Deal, AdvanceDate, PROV, DealPurpose, RateType, BEACON, LTV, TDS, GDS, InsuranceType, PrincipalBalance, OccupancyType, AccountStatus, Closed_Date, DelinquencyBucket) VALUES (4204, '2016-07-15', 'AB', 'Refinance External', 'Fixed', 869, 53.19, 41.16, 30.83, 'Conv', 246378.95, 'Owner-Occupied', 'Open', '1900-01-00', 'Current');</v>
      </c>
    </row>
    <row r="4206" spans="1:16" x14ac:dyDescent="0.35">
      <c r="A4206" s="19">
        <v>4205</v>
      </c>
      <c r="B4206" s="18">
        <v>40784</v>
      </c>
      <c r="C4206" s="19" t="s">
        <v>57</v>
      </c>
      <c r="D4206" s="19" t="s">
        <v>61</v>
      </c>
      <c r="E4206" s="19" t="s">
        <v>53</v>
      </c>
      <c r="F4206" s="19">
        <v>747</v>
      </c>
      <c r="G4206" s="19">
        <v>95</v>
      </c>
      <c r="H4206" s="19">
        <v>29.89</v>
      </c>
      <c r="I4206" s="19">
        <v>18.37</v>
      </c>
      <c r="J4206" s="19" t="s">
        <v>60</v>
      </c>
      <c r="K4206" s="20">
        <v>270012.2</v>
      </c>
      <c r="L4206" s="20" t="s">
        <v>55</v>
      </c>
      <c r="M4206" s="20" t="s">
        <v>83</v>
      </c>
      <c r="N4206" s="26"/>
      <c r="O4206" s="20" t="s">
        <v>56</v>
      </c>
      <c r="P4206" t="str">
        <f t="shared" si="65"/>
        <v>INSERT INTO @DataTable (Deal, AdvanceDate, PROV, DealPurpose, RateType, BEACON, LTV, TDS, GDS, InsuranceType, PrincipalBalance, OccupancyType, AccountStatus, Closed_Date, DelinquencyBucket) VALUES (4205, '2011-08-29', 'ON', 'Purchase', 'Fixed', 747, 95, 29.89, 18.37, 'HiRatio', 270012.2, 'Owner-Occupied', 'Open', '1900-01-00', 'Current');</v>
      </c>
    </row>
    <row r="4207" spans="1:16" x14ac:dyDescent="0.35">
      <c r="A4207" s="22">
        <v>4206</v>
      </c>
      <c r="B4207" s="21">
        <v>41950</v>
      </c>
      <c r="C4207" s="22" t="s">
        <v>57</v>
      </c>
      <c r="D4207" s="22" t="s">
        <v>52</v>
      </c>
      <c r="E4207" s="22" t="s">
        <v>40</v>
      </c>
      <c r="F4207" s="22">
        <v>730</v>
      </c>
      <c r="G4207" s="22">
        <v>58.18</v>
      </c>
      <c r="H4207" s="22">
        <v>33.4</v>
      </c>
      <c r="I4207" s="22">
        <v>33.4</v>
      </c>
      <c r="J4207" s="22" t="s">
        <v>54</v>
      </c>
      <c r="K4207" s="23">
        <v>145822.31</v>
      </c>
      <c r="L4207" s="23" t="s">
        <v>55</v>
      </c>
      <c r="M4207" s="23" t="s">
        <v>83</v>
      </c>
      <c r="N4207" s="27"/>
      <c r="O4207" s="23" t="s">
        <v>56</v>
      </c>
      <c r="P4207" t="str">
        <f t="shared" si="65"/>
        <v>INSERT INTO @DataTable (Deal, AdvanceDate, PROV, DealPurpose, RateType, BEACON, LTV, TDS, GDS, InsuranceType, PrincipalBalance, OccupancyType, AccountStatus, Closed_Date, DelinquencyBucket) VALUES (4206, '2014-11-07', 'ON', 'Refinance External', 'ARM', 730, 58.18, 33.4, 33.4, 'Conv', 145822.31, 'Owner-Occupied', 'Open', '1900-01-00', 'Current');</v>
      </c>
    </row>
    <row r="4208" spans="1:16" x14ac:dyDescent="0.35">
      <c r="A4208" s="19">
        <v>4207</v>
      </c>
      <c r="B4208" s="18">
        <v>41845</v>
      </c>
      <c r="C4208" s="19" t="s">
        <v>51</v>
      </c>
      <c r="D4208" s="19" t="s">
        <v>61</v>
      </c>
      <c r="E4208" s="19" t="s">
        <v>53</v>
      </c>
      <c r="F4208" s="19">
        <v>629</v>
      </c>
      <c r="G4208" s="19">
        <v>95</v>
      </c>
      <c r="H4208" s="19">
        <v>41.28</v>
      </c>
      <c r="I4208" s="19">
        <v>33.83</v>
      </c>
      <c r="J4208" s="19" t="s">
        <v>60</v>
      </c>
      <c r="K4208" s="20">
        <v>339480.74</v>
      </c>
      <c r="L4208" s="20" t="s">
        <v>55</v>
      </c>
      <c r="M4208" s="20" t="s">
        <v>83</v>
      </c>
      <c r="N4208" s="26"/>
      <c r="O4208" s="20" t="s">
        <v>56</v>
      </c>
      <c r="P4208" t="str">
        <f t="shared" si="65"/>
        <v>INSERT INTO @DataTable (Deal, AdvanceDate, PROV, DealPurpose, RateType, BEACON, LTV, TDS, GDS, InsuranceType, PrincipalBalance, OccupancyType, AccountStatus, Closed_Date, DelinquencyBucket) VALUES (4207, '2014-07-25', 'AB', 'Purchase', 'Fixed', 629, 95, 41.28, 33.83, 'HiRatio', 339480.74, 'Owner-Occupied', 'Open', '1900-01-00', 'Current');</v>
      </c>
    </row>
    <row r="4209" spans="1:16" x14ac:dyDescent="0.35">
      <c r="A4209" s="22">
        <v>4208</v>
      </c>
      <c r="B4209" s="21">
        <v>41320</v>
      </c>
      <c r="C4209" s="22" t="s">
        <v>57</v>
      </c>
      <c r="D4209" s="22" t="s">
        <v>61</v>
      </c>
      <c r="E4209" s="22" t="s">
        <v>53</v>
      </c>
      <c r="F4209" s="22">
        <v>729</v>
      </c>
      <c r="G4209" s="22">
        <v>95</v>
      </c>
      <c r="H4209" s="22">
        <v>43.58</v>
      </c>
      <c r="I4209" s="22">
        <v>29.21</v>
      </c>
      <c r="J4209" s="22" t="s">
        <v>60</v>
      </c>
      <c r="K4209" s="23">
        <v>270634.69</v>
      </c>
      <c r="L4209" s="23" t="s">
        <v>55</v>
      </c>
      <c r="M4209" s="23" t="s">
        <v>83</v>
      </c>
      <c r="N4209" s="27"/>
      <c r="O4209" s="23" t="s">
        <v>56</v>
      </c>
      <c r="P4209" t="str">
        <f t="shared" si="65"/>
        <v>INSERT INTO @DataTable (Deal, AdvanceDate, PROV, DealPurpose, RateType, BEACON, LTV, TDS, GDS, InsuranceType, PrincipalBalance, OccupancyType, AccountStatus, Closed_Date, DelinquencyBucket) VALUES (4208, '2013-02-15', 'ON', 'Purchase', 'Fixed', 729, 95, 43.58, 29.21, 'HiRatio', 270634.69, 'Owner-Occupied', 'Open', '1900-01-00', 'Current');</v>
      </c>
    </row>
    <row r="4210" spans="1:16" x14ac:dyDescent="0.35">
      <c r="A4210" s="19">
        <v>4209</v>
      </c>
      <c r="B4210" s="18">
        <v>41029</v>
      </c>
      <c r="C4210" s="19" t="s">
        <v>57</v>
      </c>
      <c r="D4210" s="19" t="s">
        <v>61</v>
      </c>
      <c r="E4210" s="19" t="s">
        <v>53</v>
      </c>
      <c r="F4210" s="19">
        <v>734</v>
      </c>
      <c r="G4210" s="19">
        <v>95</v>
      </c>
      <c r="H4210" s="19">
        <v>34.93</v>
      </c>
      <c r="I4210" s="19">
        <v>33.49</v>
      </c>
      <c r="J4210" s="19" t="s">
        <v>60</v>
      </c>
      <c r="K4210" s="20">
        <v>0</v>
      </c>
      <c r="L4210" s="20" t="s">
        <v>55</v>
      </c>
      <c r="M4210" s="20" t="s">
        <v>84</v>
      </c>
      <c r="N4210" s="26">
        <v>42745</v>
      </c>
      <c r="O4210" s="20" t="s">
        <v>56</v>
      </c>
      <c r="P4210" t="str">
        <f t="shared" si="65"/>
        <v>INSERT INTO @DataTable (Deal, AdvanceDate, PROV, DealPurpose, RateType, BEACON, LTV, TDS, GDS, InsuranceType, PrincipalBalance, OccupancyType, AccountStatus, Closed_Date, DelinquencyBucket) VALUES (4209, '2012-04-30', 'ON', 'Purchase', 'Fixed', 734, 95, 34.93, 33.49, 'HiRatio', 0, 'Owner-Occupied', 'Closed', '2017-01-10', 'Current');</v>
      </c>
    </row>
    <row r="4211" spans="1:16" x14ac:dyDescent="0.35">
      <c r="A4211" s="22">
        <v>4210</v>
      </c>
      <c r="B4211" s="21">
        <v>40753</v>
      </c>
      <c r="C4211" s="22" t="s">
        <v>58</v>
      </c>
      <c r="D4211" s="22" t="s">
        <v>52</v>
      </c>
      <c r="E4211" s="22" t="s">
        <v>53</v>
      </c>
      <c r="F4211" s="22">
        <v>703</v>
      </c>
      <c r="G4211" s="22">
        <v>80</v>
      </c>
      <c r="H4211" s="22">
        <v>34.08</v>
      </c>
      <c r="I4211" s="22">
        <v>16.93</v>
      </c>
      <c r="J4211" s="22" t="s">
        <v>54</v>
      </c>
      <c r="K4211" s="23">
        <v>0</v>
      </c>
      <c r="L4211" s="23" t="s">
        <v>55</v>
      </c>
      <c r="M4211" s="23" t="s">
        <v>84</v>
      </c>
      <c r="N4211" s="27">
        <v>42149</v>
      </c>
      <c r="O4211" s="23" t="s">
        <v>56</v>
      </c>
      <c r="P4211" t="str">
        <f t="shared" si="65"/>
        <v>INSERT INTO @DataTable (Deal, AdvanceDate, PROV, DealPurpose, RateType, BEACON, LTV, TDS, GDS, InsuranceType, PrincipalBalance, OccupancyType, AccountStatus, Closed_Date, DelinquencyBucket) VALUES (4210, '2011-07-29', 'BC', 'Refinance External', 'Fixed', 703, 80, 34.08, 16.93, 'Conv', 0, 'Owner-Occupied', 'Closed', '2015-05-25', 'Current');</v>
      </c>
    </row>
    <row r="4212" spans="1:16" x14ac:dyDescent="0.35">
      <c r="A4212" s="19">
        <v>4211</v>
      </c>
      <c r="B4212" s="18">
        <v>42446</v>
      </c>
      <c r="C4212" s="19" t="s">
        <v>65</v>
      </c>
      <c r="D4212" s="19" t="s">
        <v>61</v>
      </c>
      <c r="E4212" s="19" t="s">
        <v>53</v>
      </c>
      <c r="F4212" s="19">
        <v>783</v>
      </c>
      <c r="G4212" s="19">
        <v>95</v>
      </c>
      <c r="H4212" s="19">
        <v>28.5</v>
      </c>
      <c r="I4212" s="19">
        <v>19.73</v>
      </c>
      <c r="J4212" s="19" t="s">
        <v>60</v>
      </c>
      <c r="K4212" s="20">
        <v>226228.05</v>
      </c>
      <c r="L4212" s="20" t="s">
        <v>55</v>
      </c>
      <c r="M4212" s="20" t="s">
        <v>83</v>
      </c>
      <c r="N4212" s="26"/>
      <c r="O4212" s="20" t="s">
        <v>56</v>
      </c>
      <c r="P4212" t="str">
        <f t="shared" si="65"/>
        <v>INSERT INTO @DataTable (Deal, AdvanceDate, PROV, DealPurpose, RateType, BEACON, LTV, TDS, GDS, InsuranceType, PrincipalBalance, OccupancyType, AccountStatus, Closed_Date, DelinquencyBucket) VALUES (4211, '2016-03-17', 'NS', 'Purchase', 'Fixed', 783, 95, 28.5, 19.73, 'HiRatio', 226228.05, 'Owner-Occupied', 'Open', '1900-01-00', 'Current');</v>
      </c>
    </row>
    <row r="4213" spans="1:16" x14ac:dyDescent="0.35">
      <c r="A4213" s="22">
        <v>4212</v>
      </c>
      <c r="B4213" s="21">
        <v>41856</v>
      </c>
      <c r="C4213" s="22" t="s">
        <v>57</v>
      </c>
      <c r="D4213" s="22" t="s">
        <v>61</v>
      </c>
      <c r="E4213" s="22" t="s">
        <v>40</v>
      </c>
      <c r="F4213" s="22">
        <v>790</v>
      </c>
      <c r="G4213" s="22">
        <v>90</v>
      </c>
      <c r="H4213" s="22">
        <v>18.97</v>
      </c>
      <c r="I4213" s="22">
        <v>11.04</v>
      </c>
      <c r="J4213" s="22" t="s">
        <v>60</v>
      </c>
      <c r="K4213" s="23">
        <v>0</v>
      </c>
      <c r="L4213" s="23" t="s">
        <v>55</v>
      </c>
      <c r="M4213" s="23" t="s">
        <v>84</v>
      </c>
      <c r="N4213" s="27">
        <v>42584</v>
      </c>
      <c r="O4213" s="23" t="s">
        <v>56</v>
      </c>
      <c r="P4213" t="str">
        <f t="shared" si="65"/>
        <v>INSERT INTO @DataTable (Deal, AdvanceDate, PROV, DealPurpose, RateType, BEACON, LTV, TDS, GDS, InsuranceType, PrincipalBalance, OccupancyType, AccountStatus, Closed_Date, DelinquencyBucket) VALUES (4212, '2014-08-05', 'ON', 'Purchase', 'ARM', 790, 90, 18.97, 11.04, 'HiRatio', 0, 'Owner-Occupied', 'Closed', '2016-08-02', 'Current');</v>
      </c>
    </row>
    <row r="4214" spans="1:16" x14ac:dyDescent="0.35">
      <c r="A4214" s="19">
        <v>4213</v>
      </c>
      <c r="B4214" s="18">
        <v>40676</v>
      </c>
      <c r="C4214" s="19" t="s">
        <v>51</v>
      </c>
      <c r="D4214" s="19" t="s">
        <v>52</v>
      </c>
      <c r="E4214" s="19" t="s">
        <v>53</v>
      </c>
      <c r="F4214" s="19">
        <v>678</v>
      </c>
      <c r="G4214" s="19">
        <v>85</v>
      </c>
      <c r="H4214" s="19">
        <v>35.33</v>
      </c>
      <c r="I4214" s="19">
        <v>8.9600000000000009</v>
      </c>
      <c r="J4214" s="19" t="s">
        <v>60</v>
      </c>
      <c r="K4214" s="20">
        <v>97938.67</v>
      </c>
      <c r="L4214" s="20" t="s">
        <v>55</v>
      </c>
      <c r="M4214" s="20" t="s">
        <v>83</v>
      </c>
      <c r="N4214" s="26"/>
      <c r="O4214" s="20" t="s">
        <v>56</v>
      </c>
      <c r="P4214" t="str">
        <f t="shared" si="65"/>
        <v>INSERT INTO @DataTable (Deal, AdvanceDate, PROV, DealPurpose, RateType, BEACON, LTV, TDS, GDS, InsuranceType, PrincipalBalance, OccupancyType, AccountStatus, Closed_Date, DelinquencyBucket) VALUES (4213, '2011-05-13', 'AB', 'Refinance External', 'Fixed', 678, 85, 35.33, 8.96, 'HiRatio', 97938.67, 'Owner-Occupied', 'Open', '1900-01-00', 'Current');</v>
      </c>
    </row>
    <row r="4215" spans="1:16" x14ac:dyDescent="0.35">
      <c r="A4215" s="22">
        <v>4214</v>
      </c>
      <c r="B4215" s="21">
        <v>41663</v>
      </c>
      <c r="C4215" s="22" t="s">
        <v>51</v>
      </c>
      <c r="D4215" s="22" t="s">
        <v>61</v>
      </c>
      <c r="E4215" s="22" t="s">
        <v>53</v>
      </c>
      <c r="F4215" s="22">
        <v>776</v>
      </c>
      <c r="G4215" s="22">
        <v>95</v>
      </c>
      <c r="H4215" s="22">
        <v>38.799999999999997</v>
      </c>
      <c r="I4215" s="22">
        <v>35.869999999999997</v>
      </c>
      <c r="J4215" s="22" t="s">
        <v>60</v>
      </c>
      <c r="K4215" s="23">
        <v>173963.75</v>
      </c>
      <c r="L4215" s="23" t="s">
        <v>55</v>
      </c>
      <c r="M4215" s="23" t="s">
        <v>83</v>
      </c>
      <c r="N4215" s="27"/>
      <c r="O4215" s="23" t="s">
        <v>56</v>
      </c>
      <c r="P4215" t="str">
        <f t="shared" si="65"/>
        <v>INSERT INTO @DataTable (Deal, AdvanceDate, PROV, DealPurpose, RateType, BEACON, LTV, TDS, GDS, InsuranceType, PrincipalBalance, OccupancyType, AccountStatus, Closed_Date, DelinquencyBucket) VALUES (4214, '2014-01-24', 'AB', 'Purchase', 'Fixed', 776, 95, 38.8, 35.87, 'HiRatio', 173963.75, 'Owner-Occupied', 'Open', '1900-01-00', 'Current');</v>
      </c>
    </row>
    <row r="4216" spans="1:16" x14ac:dyDescent="0.35">
      <c r="A4216" s="19">
        <v>4215</v>
      </c>
      <c r="B4216" s="18">
        <v>41943</v>
      </c>
      <c r="C4216" s="19" t="s">
        <v>51</v>
      </c>
      <c r="D4216" s="19" t="s">
        <v>61</v>
      </c>
      <c r="E4216" s="19" t="s">
        <v>40</v>
      </c>
      <c r="F4216" s="19">
        <v>744</v>
      </c>
      <c r="G4216" s="19">
        <v>95</v>
      </c>
      <c r="H4216" s="19">
        <v>17.87</v>
      </c>
      <c r="I4216" s="19">
        <v>17.87</v>
      </c>
      <c r="J4216" s="19" t="s">
        <v>60</v>
      </c>
      <c r="K4216" s="20">
        <v>305582.24</v>
      </c>
      <c r="L4216" s="20" t="s">
        <v>55</v>
      </c>
      <c r="M4216" s="20" t="s">
        <v>83</v>
      </c>
      <c r="N4216" s="26"/>
      <c r="O4216" s="20" t="s">
        <v>56</v>
      </c>
      <c r="P4216" t="str">
        <f t="shared" si="65"/>
        <v>INSERT INTO @DataTable (Deal, AdvanceDate, PROV, DealPurpose, RateType, BEACON, LTV, TDS, GDS, InsuranceType, PrincipalBalance, OccupancyType, AccountStatus, Closed_Date, DelinquencyBucket) VALUES (4215, '2014-10-31', 'AB', 'Purchase', 'ARM', 744, 95, 17.87, 17.87, 'HiRatio', 305582.24, 'Owner-Occupied', 'Open', '1900-01-00', 'Current');</v>
      </c>
    </row>
    <row r="4217" spans="1:16" x14ac:dyDescent="0.35">
      <c r="A4217" s="22">
        <v>4216</v>
      </c>
      <c r="B4217" s="21">
        <v>42390</v>
      </c>
      <c r="C4217" s="22" t="s">
        <v>51</v>
      </c>
      <c r="D4217" s="22" t="s">
        <v>59</v>
      </c>
      <c r="E4217" s="22" t="s">
        <v>40</v>
      </c>
      <c r="F4217" s="22">
        <v>756</v>
      </c>
      <c r="G4217" s="22">
        <v>79.92</v>
      </c>
      <c r="H4217" s="22">
        <v>21.39</v>
      </c>
      <c r="I4217" s="22">
        <v>16.559999999999999</v>
      </c>
      <c r="J4217" s="22" t="s">
        <v>54</v>
      </c>
      <c r="K4217" s="23">
        <v>0</v>
      </c>
      <c r="L4217" s="23" t="s">
        <v>55</v>
      </c>
      <c r="M4217" s="23" t="s">
        <v>84</v>
      </c>
      <c r="N4217" s="27">
        <v>42643</v>
      </c>
      <c r="O4217" s="23" t="s">
        <v>56</v>
      </c>
      <c r="P4217" t="str">
        <f t="shared" si="65"/>
        <v>INSERT INTO @DataTable (Deal, AdvanceDate, PROV, DealPurpose, RateType, BEACON, LTV, TDS, GDS, InsuranceType, PrincipalBalance, OccupancyType, AccountStatus, Closed_Date, DelinquencyBucket) VALUES (4216, '2016-01-21', 'AB', 'Transfer', 'ARM', 756, 79.92, 21.39, 16.56, 'Conv', 0, 'Owner-Occupied', 'Closed', '2016-09-30', 'Current');</v>
      </c>
    </row>
    <row r="4218" spans="1:16" x14ac:dyDescent="0.35">
      <c r="A4218" s="19">
        <v>4217</v>
      </c>
      <c r="B4218" s="18">
        <v>42675</v>
      </c>
      <c r="C4218" s="19" t="s">
        <v>57</v>
      </c>
      <c r="D4218" s="19" t="s">
        <v>52</v>
      </c>
      <c r="E4218" s="19" t="s">
        <v>53</v>
      </c>
      <c r="F4218" s="19">
        <v>850</v>
      </c>
      <c r="G4218" s="19">
        <v>56.79</v>
      </c>
      <c r="H4218" s="19">
        <v>20.13</v>
      </c>
      <c r="I4218" s="19">
        <v>20.13</v>
      </c>
      <c r="J4218" s="19" t="s">
        <v>54</v>
      </c>
      <c r="K4218" s="20">
        <v>162372.76</v>
      </c>
      <c r="L4218" s="20" t="s">
        <v>55</v>
      </c>
      <c r="M4218" s="20" t="s">
        <v>83</v>
      </c>
      <c r="N4218" s="26"/>
      <c r="O4218" s="20" t="s">
        <v>56</v>
      </c>
      <c r="P4218" t="str">
        <f t="shared" si="65"/>
        <v>INSERT INTO @DataTable (Deal, AdvanceDate, PROV, DealPurpose, RateType, BEACON, LTV, TDS, GDS, InsuranceType, PrincipalBalance, OccupancyType, AccountStatus, Closed_Date, DelinquencyBucket) VALUES (4217, '2016-11-01', 'ON', 'Refinance External', 'Fixed', 850, 56.79, 20.13, 20.13, 'Conv', 162372.76, 'Owner-Occupied', 'Open', '1900-01-00', 'Current');</v>
      </c>
    </row>
    <row r="4219" spans="1:16" x14ac:dyDescent="0.35">
      <c r="A4219" s="22">
        <v>4218</v>
      </c>
      <c r="B4219" s="21">
        <v>41732</v>
      </c>
      <c r="C4219" s="22" t="s">
        <v>51</v>
      </c>
      <c r="D4219" s="22" t="s">
        <v>61</v>
      </c>
      <c r="E4219" s="22" t="s">
        <v>53</v>
      </c>
      <c r="F4219" s="22">
        <v>817</v>
      </c>
      <c r="G4219" s="22">
        <v>75</v>
      </c>
      <c r="H4219" s="22">
        <v>40.06</v>
      </c>
      <c r="I4219" s="22">
        <v>22.69</v>
      </c>
      <c r="J4219" s="22" t="s">
        <v>54</v>
      </c>
      <c r="K4219" s="23">
        <v>182349.63</v>
      </c>
      <c r="L4219" s="23" t="s">
        <v>66</v>
      </c>
      <c r="M4219" s="23" t="s">
        <v>83</v>
      </c>
      <c r="N4219" s="27"/>
      <c r="O4219" s="23" t="s">
        <v>56</v>
      </c>
      <c r="P4219" t="str">
        <f t="shared" si="65"/>
        <v>INSERT INTO @DataTable (Deal, AdvanceDate, PROV, DealPurpose, RateType, BEACON, LTV, TDS, GDS, InsuranceType, PrincipalBalance, OccupancyType, AccountStatus, Closed_Date, DelinquencyBucket) VALUES (4218, '2014-04-03', 'AB', 'Purchase', 'Fixed', 817, 75, 40.06, 22.69, 'Conv', 182349.63, 'Second Home', 'Open', '1900-01-00', 'Current');</v>
      </c>
    </row>
    <row r="4220" spans="1:16" x14ac:dyDescent="0.35">
      <c r="A4220" s="19">
        <v>4219</v>
      </c>
      <c r="B4220" s="18">
        <v>41754</v>
      </c>
      <c r="C4220" s="19" t="s">
        <v>57</v>
      </c>
      <c r="D4220" s="19" t="s">
        <v>61</v>
      </c>
      <c r="E4220" s="19" t="s">
        <v>53</v>
      </c>
      <c r="F4220" s="19">
        <v>763</v>
      </c>
      <c r="G4220" s="19">
        <v>94.81</v>
      </c>
      <c r="H4220" s="19">
        <v>37.880000000000003</v>
      </c>
      <c r="I4220" s="19">
        <v>32.729999999999997</v>
      </c>
      <c r="J4220" s="19" t="s">
        <v>60</v>
      </c>
      <c r="K4220" s="20">
        <v>213388.23</v>
      </c>
      <c r="L4220" s="20" t="s">
        <v>55</v>
      </c>
      <c r="M4220" s="20" t="s">
        <v>83</v>
      </c>
      <c r="N4220" s="26"/>
      <c r="O4220" s="20" t="s">
        <v>56</v>
      </c>
      <c r="P4220" t="str">
        <f t="shared" si="65"/>
        <v>INSERT INTO @DataTable (Deal, AdvanceDate, PROV, DealPurpose, RateType, BEACON, LTV, TDS, GDS, InsuranceType, PrincipalBalance, OccupancyType, AccountStatus, Closed_Date, DelinquencyBucket) VALUES (4219, '2014-04-25', 'ON', 'Purchase', 'Fixed', 763, 94.81, 37.88, 32.73, 'HiRatio', 213388.23, 'Owner-Occupied', 'Open', '1900-01-00', 'Current');</v>
      </c>
    </row>
    <row r="4221" spans="1:16" x14ac:dyDescent="0.35">
      <c r="A4221" s="22">
        <v>4220</v>
      </c>
      <c r="B4221" s="21">
        <v>42663</v>
      </c>
      <c r="C4221" s="22" t="s">
        <v>51</v>
      </c>
      <c r="D4221" s="22" t="s">
        <v>61</v>
      </c>
      <c r="E4221" s="22" t="s">
        <v>53</v>
      </c>
      <c r="F4221" s="22">
        <v>766</v>
      </c>
      <c r="G4221" s="22">
        <v>90</v>
      </c>
      <c r="H4221" s="22">
        <v>17.25</v>
      </c>
      <c r="I4221" s="22">
        <v>15.92</v>
      </c>
      <c r="J4221" s="22" t="s">
        <v>60</v>
      </c>
      <c r="K4221" s="23">
        <v>383532.77</v>
      </c>
      <c r="L4221" s="23" t="s">
        <v>55</v>
      </c>
      <c r="M4221" s="23" t="s">
        <v>83</v>
      </c>
      <c r="N4221" s="27"/>
      <c r="O4221" s="23" t="s">
        <v>56</v>
      </c>
      <c r="P4221" t="str">
        <f t="shared" si="65"/>
        <v>INSERT INTO @DataTable (Deal, AdvanceDate, PROV, DealPurpose, RateType, BEACON, LTV, TDS, GDS, InsuranceType, PrincipalBalance, OccupancyType, AccountStatus, Closed_Date, DelinquencyBucket) VALUES (4220, '2016-10-20', 'AB', 'Purchase', 'Fixed', 766, 90, 17.25, 15.92, 'HiRatio', 383532.77, 'Owner-Occupied', 'Open', '1900-01-00', 'Current');</v>
      </c>
    </row>
    <row r="4222" spans="1:16" x14ac:dyDescent="0.35">
      <c r="A4222" s="19">
        <v>4221</v>
      </c>
      <c r="B4222" s="18">
        <v>42333</v>
      </c>
      <c r="C4222" s="19" t="s">
        <v>51</v>
      </c>
      <c r="D4222" s="19" t="s">
        <v>61</v>
      </c>
      <c r="E4222" s="19" t="s">
        <v>53</v>
      </c>
      <c r="F4222" s="19">
        <v>780</v>
      </c>
      <c r="G4222" s="19">
        <v>80</v>
      </c>
      <c r="H4222" s="19">
        <v>23.69</v>
      </c>
      <c r="I4222" s="19">
        <v>21.47</v>
      </c>
      <c r="J4222" s="19" t="s">
        <v>54</v>
      </c>
      <c r="K4222" s="20">
        <v>252789.62</v>
      </c>
      <c r="L4222" s="20" t="s">
        <v>55</v>
      </c>
      <c r="M4222" s="20" t="s">
        <v>83</v>
      </c>
      <c r="N4222" s="26"/>
      <c r="O4222" s="20" t="s">
        <v>56</v>
      </c>
      <c r="P4222" t="str">
        <f t="shared" si="65"/>
        <v>INSERT INTO @DataTable (Deal, AdvanceDate, PROV, DealPurpose, RateType, BEACON, LTV, TDS, GDS, InsuranceType, PrincipalBalance, OccupancyType, AccountStatus, Closed_Date, DelinquencyBucket) VALUES (4221, '2015-11-25', 'AB', 'Purchase', 'Fixed', 780, 80, 23.69, 21.47, 'Conv', 252789.62, 'Owner-Occupied', 'Open', '1900-01-00', 'Current');</v>
      </c>
    </row>
    <row r="4223" spans="1:16" x14ac:dyDescent="0.35">
      <c r="A4223" s="22">
        <v>4222</v>
      </c>
      <c r="B4223" s="21">
        <v>42139</v>
      </c>
      <c r="C4223" s="22" t="s">
        <v>57</v>
      </c>
      <c r="D4223" s="22" t="s">
        <v>61</v>
      </c>
      <c r="E4223" s="22" t="s">
        <v>53</v>
      </c>
      <c r="F4223" s="22">
        <v>774</v>
      </c>
      <c r="G4223" s="22">
        <v>79.55</v>
      </c>
      <c r="H4223" s="22">
        <v>29.1</v>
      </c>
      <c r="I4223" s="22">
        <v>27.5</v>
      </c>
      <c r="J4223" s="22" t="s">
        <v>54</v>
      </c>
      <c r="K4223" s="23">
        <v>329829.7</v>
      </c>
      <c r="L4223" s="23" t="s">
        <v>55</v>
      </c>
      <c r="M4223" s="23" t="s">
        <v>83</v>
      </c>
      <c r="N4223" s="27"/>
      <c r="O4223" s="23" t="s">
        <v>56</v>
      </c>
      <c r="P4223" t="str">
        <f t="shared" si="65"/>
        <v>INSERT INTO @DataTable (Deal, AdvanceDate, PROV, DealPurpose, RateType, BEACON, LTV, TDS, GDS, InsuranceType, PrincipalBalance, OccupancyType, AccountStatus, Closed_Date, DelinquencyBucket) VALUES (4222, '2015-05-15', 'ON', 'Purchase', 'Fixed', 774, 79.55, 29.1, 27.5, 'Conv', 329829.7, 'Owner-Occupied', 'Open', '1900-01-00', 'Current');</v>
      </c>
    </row>
    <row r="4224" spans="1:16" x14ac:dyDescent="0.35">
      <c r="A4224" s="19">
        <v>4223</v>
      </c>
      <c r="B4224" s="18">
        <v>42671</v>
      </c>
      <c r="C4224" s="19" t="s">
        <v>57</v>
      </c>
      <c r="D4224" s="19" t="s">
        <v>61</v>
      </c>
      <c r="E4224" s="19" t="s">
        <v>53</v>
      </c>
      <c r="F4224" s="19">
        <v>820</v>
      </c>
      <c r="G4224" s="19">
        <v>95</v>
      </c>
      <c r="H4224" s="19">
        <v>36.33</v>
      </c>
      <c r="I4224" s="19">
        <v>16.28</v>
      </c>
      <c r="J4224" s="19" t="s">
        <v>60</v>
      </c>
      <c r="K4224" s="20">
        <v>294123.77</v>
      </c>
      <c r="L4224" s="20" t="s">
        <v>66</v>
      </c>
      <c r="M4224" s="20" t="s">
        <v>83</v>
      </c>
      <c r="N4224" s="26"/>
      <c r="O4224" s="20" t="s">
        <v>56</v>
      </c>
      <c r="P4224" t="str">
        <f t="shared" si="65"/>
        <v>INSERT INTO @DataTable (Deal, AdvanceDate, PROV, DealPurpose, RateType, BEACON, LTV, TDS, GDS, InsuranceType, PrincipalBalance, OccupancyType, AccountStatus, Closed_Date, DelinquencyBucket) VALUES (4223, '2016-10-28', 'ON', 'Purchase', 'Fixed', 820, 95, 36.33, 16.28, 'HiRatio', 294123.77, 'Second Home', 'Open', '1900-01-00', 'Current');</v>
      </c>
    </row>
    <row r="4225" spans="1:16" x14ac:dyDescent="0.35">
      <c r="A4225" s="22">
        <v>4224</v>
      </c>
      <c r="B4225" s="21">
        <v>41152</v>
      </c>
      <c r="C4225" s="22" t="s">
        <v>58</v>
      </c>
      <c r="D4225" s="22" t="s">
        <v>52</v>
      </c>
      <c r="E4225" s="22" t="s">
        <v>40</v>
      </c>
      <c r="F4225" s="22">
        <v>659</v>
      </c>
      <c r="G4225" s="22">
        <v>80</v>
      </c>
      <c r="H4225" s="22">
        <v>35.299999999999997</v>
      </c>
      <c r="I4225" s="22">
        <v>35.299999999999997</v>
      </c>
      <c r="J4225" s="22" t="s">
        <v>54</v>
      </c>
      <c r="K4225" s="23">
        <v>0</v>
      </c>
      <c r="L4225" s="23" t="s">
        <v>55</v>
      </c>
      <c r="M4225" s="23" t="s">
        <v>84</v>
      </c>
      <c r="N4225" s="27">
        <v>41512</v>
      </c>
      <c r="O4225" s="23" t="s">
        <v>56</v>
      </c>
      <c r="P4225" t="str">
        <f t="shared" si="65"/>
        <v>INSERT INTO @DataTable (Deal, AdvanceDate, PROV, DealPurpose, RateType, BEACON, LTV, TDS, GDS, InsuranceType, PrincipalBalance, OccupancyType, AccountStatus, Closed_Date, DelinquencyBucket) VALUES (4224, '2012-08-31', 'BC', 'Refinance External', 'ARM', 659, 80, 35.3, 35.3, 'Conv', 0, 'Owner-Occupied', 'Closed', '2013-08-26', 'Current');</v>
      </c>
    </row>
    <row r="4226" spans="1:16" x14ac:dyDescent="0.35">
      <c r="A4226" s="19">
        <v>4225</v>
      </c>
      <c r="B4226" s="18">
        <v>42558</v>
      </c>
      <c r="C4226" s="19" t="s">
        <v>51</v>
      </c>
      <c r="D4226" s="19" t="s">
        <v>61</v>
      </c>
      <c r="E4226" s="19" t="s">
        <v>53</v>
      </c>
      <c r="F4226" s="19">
        <v>845</v>
      </c>
      <c r="G4226" s="19">
        <v>95</v>
      </c>
      <c r="H4226" s="19">
        <v>41.71</v>
      </c>
      <c r="I4226" s="19">
        <v>20.02</v>
      </c>
      <c r="J4226" s="19" t="s">
        <v>60</v>
      </c>
      <c r="K4226" s="20">
        <v>348665.9</v>
      </c>
      <c r="L4226" s="20" t="s">
        <v>55</v>
      </c>
      <c r="M4226" s="20" t="s">
        <v>83</v>
      </c>
      <c r="N4226" s="26"/>
      <c r="O4226" s="20" t="s">
        <v>56</v>
      </c>
      <c r="P4226" t="str">
        <f t="shared" si="65"/>
        <v>INSERT INTO @DataTable (Deal, AdvanceDate, PROV, DealPurpose, RateType, BEACON, LTV, TDS, GDS, InsuranceType, PrincipalBalance, OccupancyType, AccountStatus, Closed_Date, DelinquencyBucket) VALUES (4225, '2016-07-07', 'AB', 'Purchase', 'Fixed', 845, 95, 41.71, 20.02, 'HiRatio', 348665.9, 'Owner-Occupied', 'Open', '1900-01-00', 'Current');</v>
      </c>
    </row>
    <row r="4227" spans="1:16" x14ac:dyDescent="0.35">
      <c r="A4227" s="22">
        <v>4226</v>
      </c>
      <c r="B4227" s="21">
        <v>41394</v>
      </c>
      <c r="C4227" s="22" t="s">
        <v>51</v>
      </c>
      <c r="D4227" s="22" t="s">
        <v>61</v>
      </c>
      <c r="E4227" s="22" t="s">
        <v>53</v>
      </c>
      <c r="F4227" s="22">
        <v>701</v>
      </c>
      <c r="G4227" s="22">
        <v>89.21</v>
      </c>
      <c r="H4227" s="22">
        <v>40.47</v>
      </c>
      <c r="I4227" s="22">
        <v>35.96</v>
      </c>
      <c r="J4227" s="22" t="s">
        <v>60</v>
      </c>
      <c r="K4227" s="23">
        <v>225722.93</v>
      </c>
      <c r="L4227" s="23" t="s">
        <v>55</v>
      </c>
      <c r="M4227" s="23" t="s">
        <v>83</v>
      </c>
      <c r="N4227" s="27"/>
      <c r="O4227" s="23" t="s">
        <v>56</v>
      </c>
      <c r="P4227" t="str">
        <f t="shared" ref="P4227:P4290" si="66">"INSERT INTO @DataTable (Deal, AdvanceDate, PROV, DealPurpose, RateType, BEACON, LTV, TDS, GDS, InsuranceType, PrincipalBalance, OccupancyType, AccountStatus, Closed_Date, DelinquencyBucket) VALUES (" &amp; A4227 &amp; ", " &amp; "'" &amp; TEXT(B4227, "yyyy-mm-dd") &amp; "', '" &amp; C4227 &amp; "', '" &amp; D4227 &amp; "', '" &amp; E4227 &amp; "', " &amp; F4227 &amp; ", " &amp; G4227 &amp; ", " &amp; H4227 &amp; ", " &amp; I4227 &amp; ", '" &amp; J4227 &amp; "', " &amp; K4227 &amp; ", '" &amp; L4227 &amp; "', '" &amp; M4227 &amp; "', '" &amp;TEXT(N4227, "yyyy-mm-dd") &amp; "', '" &amp; O4227 &amp; "');"</f>
        <v>INSERT INTO @DataTable (Deal, AdvanceDate, PROV, DealPurpose, RateType, BEACON, LTV, TDS, GDS, InsuranceType, PrincipalBalance, OccupancyType, AccountStatus, Closed_Date, DelinquencyBucket) VALUES (4226, '2013-04-30', 'AB', 'Purchase', 'Fixed', 701, 89.21, 40.47, 35.96, 'HiRatio', 225722.93, 'Owner-Occupied', 'Open', '1900-01-00', 'Current');</v>
      </c>
    </row>
    <row r="4228" spans="1:16" x14ac:dyDescent="0.35">
      <c r="A4228" s="19">
        <v>4227</v>
      </c>
      <c r="B4228" s="18">
        <v>42489</v>
      </c>
      <c r="C4228" s="19" t="s">
        <v>57</v>
      </c>
      <c r="D4228" s="19" t="s">
        <v>61</v>
      </c>
      <c r="E4228" s="19" t="s">
        <v>53</v>
      </c>
      <c r="F4228" s="19">
        <v>757</v>
      </c>
      <c r="G4228" s="19">
        <v>95</v>
      </c>
      <c r="H4228" s="19">
        <v>41.02</v>
      </c>
      <c r="I4228" s="19">
        <v>27.75</v>
      </c>
      <c r="J4228" s="19" t="s">
        <v>60</v>
      </c>
      <c r="K4228" s="20">
        <v>353188.25</v>
      </c>
      <c r="L4228" s="20" t="s">
        <v>55</v>
      </c>
      <c r="M4228" s="20" t="s">
        <v>83</v>
      </c>
      <c r="N4228" s="26"/>
      <c r="O4228" s="20" t="s">
        <v>56</v>
      </c>
      <c r="P4228" t="str">
        <f t="shared" si="66"/>
        <v>INSERT INTO @DataTable (Deal, AdvanceDate, PROV, DealPurpose, RateType, BEACON, LTV, TDS, GDS, InsuranceType, PrincipalBalance, OccupancyType, AccountStatus, Closed_Date, DelinquencyBucket) VALUES (4227, '2016-04-29', 'ON', 'Purchase', 'Fixed', 757, 95, 41.02, 27.75, 'HiRatio', 353188.25, 'Owner-Occupied', 'Open', '1900-01-00', 'Current');</v>
      </c>
    </row>
    <row r="4229" spans="1:16" x14ac:dyDescent="0.35">
      <c r="A4229" s="22">
        <v>4228</v>
      </c>
      <c r="B4229" s="21">
        <v>42124</v>
      </c>
      <c r="C4229" s="22" t="s">
        <v>57</v>
      </c>
      <c r="D4229" s="22" t="s">
        <v>52</v>
      </c>
      <c r="E4229" s="22" t="s">
        <v>40</v>
      </c>
      <c r="F4229" s="22">
        <v>730</v>
      </c>
      <c r="G4229" s="22">
        <v>80</v>
      </c>
      <c r="H4229" s="22">
        <v>30.57</v>
      </c>
      <c r="I4229" s="22">
        <v>15.43</v>
      </c>
      <c r="J4229" s="22" t="s">
        <v>54</v>
      </c>
      <c r="K4229" s="23">
        <v>171191.1</v>
      </c>
      <c r="L4229" s="23" t="s">
        <v>55</v>
      </c>
      <c r="M4229" s="23" t="s">
        <v>83</v>
      </c>
      <c r="N4229" s="27"/>
      <c r="O4229" s="23" t="s">
        <v>56</v>
      </c>
      <c r="P4229" t="str">
        <f t="shared" si="66"/>
        <v>INSERT INTO @DataTable (Deal, AdvanceDate, PROV, DealPurpose, RateType, BEACON, LTV, TDS, GDS, InsuranceType, PrincipalBalance, OccupancyType, AccountStatus, Closed_Date, DelinquencyBucket) VALUES (4228, '2015-04-30', 'ON', 'Refinance External', 'ARM', 730, 80, 30.57, 15.43, 'Conv', 171191.1, 'Owner-Occupied', 'Open', '1900-01-00', 'Current');</v>
      </c>
    </row>
    <row r="4230" spans="1:16" x14ac:dyDescent="0.35">
      <c r="A4230" s="19">
        <v>4229</v>
      </c>
      <c r="B4230" s="18">
        <v>41502</v>
      </c>
      <c r="C4230" s="19" t="s">
        <v>51</v>
      </c>
      <c r="D4230" s="19" t="s">
        <v>61</v>
      </c>
      <c r="E4230" s="19" t="s">
        <v>53</v>
      </c>
      <c r="F4230" s="19">
        <v>699</v>
      </c>
      <c r="G4230" s="19">
        <v>95</v>
      </c>
      <c r="H4230" s="19">
        <v>42.61</v>
      </c>
      <c r="I4230" s="19">
        <v>22.66</v>
      </c>
      <c r="J4230" s="19" t="s">
        <v>60</v>
      </c>
      <c r="K4230" s="20">
        <v>287048.53000000003</v>
      </c>
      <c r="L4230" s="20" t="s">
        <v>55</v>
      </c>
      <c r="M4230" s="20" t="s">
        <v>83</v>
      </c>
      <c r="N4230" s="26"/>
      <c r="O4230" s="20" t="s">
        <v>56</v>
      </c>
      <c r="P4230" t="str">
        <f t="shared" si="66"/>
        <v>INSERT INTO @DataTable (Deal, AdvanceDate, PROV, DealPurpose, RateType, BEACON, LTV, TDS, GDS, InsuranceType, PrincipalBalance, OccupancyType, AccountStatus, Closed_Date, DelinquencyBucket) VALUES (4229, '2013-08-16', 'AB', 'Purchase', 'Fixed', 699, 95, 42.61, 22.66, 'HiRatio', 287048.53, 'Owner-Occupied', 'Open', '1900-01-00', 'Current');</v>
      </c>
    </row>
    <row r="4231" spans="1:16" x14ac:dyDescent="0.35">
      <c r="A4231" s="22">
        <v>4230</v>
      </c>
      <c r="B4231" s="21">
        <v>41677</v>
      </c>
      <c r="C4231" s="22" t="s">
        <v>51</v>
      </c>
      <c r="D4231" s="22" t="s">
        <v>61</v>
      </c>
      <c r="E4231" s="22" t="s">
        <v>53</v>
      </c>
      <c r="F4231" s="22">
        <v>793</v>
      </c>
      <c r="G4231" s="22">
        <v>64.84</v>
      </c>
      <c r="H4231" s="22">
        <v>19.809999999999999</v>
      </c>
      <c r="I4231" s="22">
        <v>19.13</v>
      </c>
      <c r="J4231" s="22" t="s">
        <v>54</v>
      </c>
      <c r="K4231" s="23">
        <v>0</v>
      </c>
      <c r="L4231" s="23" t="s">
        <v>55</v>
      </c>
      <c r="M4231" s="23" t="s">
        <v>84</v>
      </c>
      <c r="N4231" s="27">
        <v>41990</v>
      </c>
      <c r="O4231" s="23" t="s">
        <v>56</v>
      </c>
      <c r="P4231" t="str">
        <f t="shared" si="66"/>
        <v>INSERT INTO @DataTable (Deal, AdvanceDate, PROV, DealPurpose, RateType, BEACON, LTV, TDS, GDS, InsuranceType, PrincipalBalance, OccupancyType, AccountStatus, Closed_Date, DelinquencyBucket) VALUES (4230, '2014-02-07', 'AB', 'Purchase', 'Fixed', 793, 64.84, 19.81, 19.13, 'Conv', 0, 'Owner-Occupied', 'Closed', '2014-12-17', 'Current');</v>
      </c>
    </row>
    <row r="4232" spans="1:16" x14ac:dyDescent="0.35">
      <c r="A4232" s="19">
        <v>4231</v>
      </c>
      <c r="B4232" s="18">
        <v>41823</v>
      </c>
      <c r="C4232" s="19" t="s">
        <v>51</v>
      </c>
      <c r="D4232" s="19" t="s">
        <v>61</v>
      </c>
      <c r="E4232" s="19" t="s">
        <v>40</v>
      </c>
      <c r="F4232" s="19">
        <v>750</v>
      </c>
      <c r="G4232" s="19">
        <v>95</v>
      </c>
      <c r="H4232" s="19">
        <v>22.56</v>
      </c>
      <c r="I4232" s="19">
        <v>20.43</v>
      </c>
      <c r="J4232" s="19" t="s">
        <v>60</v>
      </c>
      <c r="K4232" s="20">
        <v>279114.21999999997</v>
      </c>
      <c r="L4232" s="20" t="s">
        <v>55</v>
      </c>
      <c r="M4232" s="20" t="s">
        <v>83</v>
      </c>
      <c r="N4232" s="26"/>
      <c r="O4232" s="20" t="s">
        <v>56</v>
      </c>
      <c r="P4232" t="str">
        <f t="shared" si="66"/>
        <v>INSERT INTO @DataTable (Deal, AdvanceDate, PROV, DealPurpose, RateType, BEACON, LTV, TDS, GDS, InsuranceType, PrincipalBalance, OccupancyType, AccountStatus, Closed_Date, DelinquencyBucket) VALUES (4231, '2014-07-03', 'AB', 'Purchase', 'ARM', 750, 95, 22.56, 20.43, 'HiRatio', 279114.22, 'Owner-Occupied', 'Open', '1900-01-00', 'Current');</v>
      </c>
    </row>
    <row r="4233" spans="1:16" x14ac:dyDescent="0.35">
      <c r="A4233" s="22">
        <v>4232</v>
      </c>
      <c r="B4233" s="21">
        <v>42151</v>
      </c>
      <c r="C4233" s="22" t="s">
        <v>58</v>
      </c>
      <c r="D4233" s="22" t="s">
        <v>61</v>
      </c>
      <c r="E4233" s="22" t="s">
        <v>53</v>
      </c>
      <c r="F4233" s="22">
        <v>709</v>
      </c>
      <c r="G4233" s="22">
        <v>92</v>
      </c>
      <c r="H4233" s="22">
        <v>40.6</v>
      </c>
      <c r="I4233" s="22">
        <v>37.28</v>
      </c>
      <c r="J4233" s="22" t="s">
        <v>60</v>
      </c>
      <c r="K4233" s="23">
        <v>521276.93</v>
      </c>
      <c r="L4233" s="23" t="s">
        <v>55</v>
      </c>
      <c r="M4233" s="23" t="s">
        <v>83</v>
      </c>
      <c r="N4233" s="27"/>
      <c r="O4233" s="23" t="s">
        <v>56</v>
      </c>
      <c r="P4233" t="str">
        <f t="shared" si="66"/>
        <v>INSERT INTO @DataTable (Deal, AdvanceDate, PROV, DealPurpose, RateType, BEACON, LTV, TDS, GDS, InsuranceType, PrincipalBalance, OccupancyType, AccountStatus, Closed_Date, DelinquencyBucket) VALUES (4232, '2015-05-27', 'BC', 'Purchase', 'Fixed', 709, 92, 40.6, 37.28, 'HiRatio', 521276.93, 'Owner-Occupied', 'Open', '1900-01-00', 'Current');</v>
      </c>
    </row>
    <row r="4234" spans="1:16" x14ac:dyDescent="0.35">
      <c r="A4234" s="19">
        <v>4233</v>
      </c>
      <c r="B4234" s="18">
        <v>41177</v>
      </c>
      <c r="C4234" s="19" t="s">
        <v>57</v>
      </c>
      <c r="D4234" s="19" t="s">
        <v>52</v>
      </c>
      <c r="E4234" s="19" t="s">
        <v>53</v>
      </c>
      <c r="F4234" s="19">
        <v>782</v>
      </c>
      <c r="G4234" s="19">
        <v>54.17</v>
      </c>
      <c r="H4234" s="19">
        <v>30.67</v>
      </c>
      <c r="I4234" s="19">
        <v>29.71</v>
      </c>
      <c r="J4234" s="19" t="s">
        <v>54</v>
      </c>
      <c r="K4234" s="20">
        <v>217099.2</v>
      </c>
      <c r="L4234" s="20" t="s">
        <v>55</v>
      </c>
      <c r="M4234" s="20" t="s">
        <v>83</v>
      </c>
      <c r="N4234" s="26"/>
      <c r="O4234" s="20" t="s">
        <v>56</v>
      </c>
      <c r="P4234" t="str">
        <f t="shared" si="66"/>
        <v>INSERT INTO @DataTable (Deal, AdvanceDate, PROV, DealPurpose, RateType, BEACON, LTV, TDS, GDS, InsuranceType, PrincipalBalance, OccupancyType, AccountStatus, Closed_Date, DelinquencyBucket) VALUES (4233, '2012-09-25', 'ON', 'Refinance External', 'Fixed', 782, 54.17, 30.67, 29.71, 'Conv', 217099.2, 'Owner-Occupied', 'Open', '1900-01-00', 'Current');</v>
      </c>
    </row>
    <row r="4235" spans="1:16" x14ac:dyDescent="0.35">
      <c r="A4235" s="22">
        <v>4234</v>
      </c>
      <c r="B4235" s="21">
        <v>42426</v>
      </c>
      <c r="C4235" s="22" t="s">
        <v>57</v>
      </c>
      <c r="D4235" s="22" t="s">
        <v>52</v>
      </c>
      <c r="E4235" s="22" t="s">
        <v>40</v>
      </c>
      <c r="F4235" s="22">
        <v>760</v>
      </c>
      <c r="G4235" s="22">
        <v>70.290000000000006</v>
      </c>
      <c r="H4235" s="22">
        <v>35.979999999999997</v>
      </c>
      <c r="I4235" s="22">
        <v>13.39</v>
      </c>
      <c r="J4235" s="22" t="s">
        <v>54</v>
      </c>
      <c r="K4235" s="23">
        <v>239246.07999999999</v>
      </c>
      <c r="L4235" s="23" t="s">
        <v>66</v>
      </c>
      <c r="M4235" s="23" t="s">
        <v>83</v>
      </c>
      <c r="N4235" s="27"/>
      <c r="O4235" s="23" t="s">
        <v>56</v>
      </c>
      <c r="P4235" t="str">
        <f t="shared" si="66"/>
        <v>INSERT INTO @DataTable (Deal, AdvanceDate, PROV, DealPurpose, RateType, BEACON, LTV, TDS, GDS, InsuranceType, PrincipalBalance, OccupancyType, AccountStatus, Closed_Date, DelinquencyBucket) VALUES (4234, '2016-02-26', 'ON', 'Refinance External', 'ARM', 760, 70.29, 35.98, 13.39, 'Conv', 239246.08, 'Second Home', 'Open', '1900-01-00', 'Current');</v>
      </c>
    </row>
    <row r="4236" spans="1:16" x14ac:dyDescent="0.35">
      <c r="A4236" s="19">
        <v>4235</v>
      </c>
      <c r="B4236" s="18">
        <v>42310</v>
      </c>
      <c r="C4236" s="19" t="s">
        <v>57</v>
      </c>
      <c r="D4236" s="19" t="s">
        <v>61</v>
      </c>
      <c r="E4236" s="19" t="s">
        <v>53</v>
      </c>
      <c r="F4236" s="19">
        <v>770</v>
      </c>
      <c r="G4236" s="19">
        <v>62.76</v>
      </c>
      <c r="H4236" s="19">
        <v>34.450000000000003</v>
      </c>
      <c r="I4236" s="19">
        <v>29.52</v>
      </c>
      <c r="J4236" s="19" t="s">
        <v>54</v>
      </c>
      <c r="K4236" s="20">
        <v>0</v>
      </c>
      <c r="L4236" s="20" t="s">
        <v>55</v>
      </c>
      <c r="M4236" s="20" t="s">
        <v>84</v>
      </c>
      <c r="N4236" s="26">
        <v>42473</v>
      </c>
      <c r="O4236" s="20" t="s">
        <v>56</v>
      </c>
      <c r="P4236" t="str">
        <f t="shared" si="66"/>
        <v>INSERT INTO @DataTable (Deal, AdvanceDate, PROV, DealPurpose, RateType, BEACON, LTV, TDS, GDS, InsuranceType, PrincipalBalance, OccupancyType, AccountStatus, Closed_Date, DelinquencyBucket) VALUES (4235, '2015-11-02', 'ON', 'Purchase', 'Fixed', 770, 62.76, 34.45, 29.52, 'Conv', 0, 'Owner-Occupied', 'Closed', '2016-04-13', 'Current');</v>
      </c>
    </row>
    <row r="4237" spans="1:16" x14ac:dyDescent="0.35">
      <c r="A4237" s="22">
        <v>4236</v>
      </c>
      <c r="B4237" s="21">
        <v>42670</v>
      </c>
      <c r="C4237" s="22" t="s">
        <v>63</v>
      </c>
      <c r="D4237" s="22" t="s">
        <v>61</v>
      </c>
      <c r="E4237" s="22" t="s">
        <v>53</v>
      </c>
      <c r="F4237" s="22">
        <v>796</v>
      </c>
      <c r="G4237" s="22">
        <v>84.75</v>
      </c>
      <c r="H4237" s="22">
        <v>42.76</v>
      </c>
      <c r="I4237" s="22">
        <v>32.700000000000003</v>
      </c>
      <c r="J4237" s="22" t="s">
        <v>60</v>
      </c>
      <c r="K4237" s="23">
        <v>281279.62</v>
      </c>
      <c r="L4237" s="23" t="s">
        <v>55</v>
      </c>
      <c r="M4237" s="23" t="s">
        <v>83</v>
      </c>
      <c r="N4237" s="27"/>
      <c r="O4237" s="23" t="s">
        <v>56</v>
      </c>
      <c r="P4237" t="str">
        <f t="shared" si="66"/>
        <v>INSERT INTO @DataTable (Deal, AdvanceDate, PROV, DealPurpose, RateType, BEACON, LTV, TDS, GDS, InsuranceType, PrincipalBalance, OccupancyType, AccountStatus, Closed_Date, DelinquencyBucket) VALUES (4236, '2016-10-27', 'SK', 'Purchase', 'Fixed', 796, 84.75, 42.76, 32.7, 'HiRatio', 281279.62, 'Owner-Occupied', 'Open', '1900-01-00', 'Current');</v>
      </c>
    </row>
    <row r="4238" spans="1:16" x14ac:dyDescent="0.35">
      <c r="A4238" s="19">
        <v>4237</v>
      </c>
      <c r="B4238" s="18">
        <v>41001</v>
      </c>
      <c r="C4238" s="19" t="s">
        <v>58</v>
      </c>
      <c r="D4238" s="19" t="s">
        <v>61</v>
      </c>
      <c r="E4238" s="19" t="s">
        <v>53</v>
      </c>
      <c r="F4238" s="19">
        <v>678</v>
      </c>
      <c r="G4238" s="19">
        <v>95</v>
      </c>
      <c r="H4238" s="19">
        <v>41.74</v>
      </c>
      <c r="I4238" s="19">
        <v>26.03</v>
      </c>
      <c r="J4238" s="19" t="s">
        <v>60</v>
      </c>
      <c r="K4238" s="20">
        <v>364662.87</v>
      </c>
      <c r="L4238" s="20" t="s">
        <v>55</v>
      </c>
      <c r="M4238" s="20" t="s">
        <v>83</v>
      </c>
      <c r="N4238" s="26"/>
      <c r="O4238" s="20" t="s">
        <v>56</v>
      </c>
      <c r="P4238" t="str">
        <f t="shared" si="66"/>
        <v>INSERT INTO @DataTable (Deal, AdvanceDate, PROV, DealPurpose, RateType, BEACON, LTV, TDS, GDS, InsuranceType, PrincipalBalance, OccupancyType, AccountStatus, Closed_Date, DelinquencyBucket) VALUES (4237, '2012-04-02', 'BC', 'Purchase', 'Fixed', 678, 95, 41.74, 26.03, 'HiRatio', 364662.87, 'Owner-Occupied', 'Open', '1900-01-00', 'Current');</v>
      </c>
    </row>
    <row r="4239" spans="1:16" x14ac:dyDescent="0.35">
      <c r="A4239" s="22">
        <v>4238</v>
      </c>
      <c r="B4239" s="21">
        <v>42431</v>
      </c>
      <c r="C4239" s="22" t="s">
        <v>57</v>
      </c>
      <c r="D4239" s="22" t="s">
        <v>52</v>
      </c>
      <c r="E4239" s="22" t="s">
        <v>53</v>
      </c>
      <c r="F4239" s="22">
        <v>803</v>
      </c>
      <c r="G4239" s="22">
        <v>42.13</v>
      </c>
      <c r="H4239" s="22">
        <v>22.33</v>
      </c>
      <c r="I4239" s="22">
        <v>21.21</v>
      </c>
      <c r="J4239" s="22" t="s">
        <v>54</v>
      </c>
      <c r="K4239" s="23">
        <v>241168.13</v>
      </c>
      <c r="L4239" s="23" t="s">
        <v>55</v>
      </c>
      <c r="M4239" s="23" t="s">
        <v>83</v>
      </c>
      <c r="N4239" s="27"/>
      <c r="O4239" s="23" t="s">
        <v>56</v>
      </c>
      <c r="P4239" t="str">
        <f t="shared" si="66"/>
        <v>INSERT INTO @DataTable (Deal, AdvanceDate, PROV, DealPurpose, RateType, BEACON, LTV, TDS, GDS, InsuranceType, PrincipalBalance, OccupancyType, AccountStatus, Closed_Date, DelinquencyBucket) VALUES (4238, '2016-03-02', 'ON', 'Refinance External', 'Fixed', 803, 42.13, 22.33, 21.21, 'Conv', 241168.13, 'Owner-Occupied', 'Open', '1900-01-00', 'Current');</v>
      </c>
    </row>
    <row r="4240" spans="1:16" x14ac:dyDescent="0.35">
      <c r="A4240" s="19">
        <v>4239</v>
      </c>
      <c r="B4240" s="18">
        <v>41054</v>
      </c>
      <c r="C4240" s="19" t="s">
        <v>51</v>
      </c>
      <c r="D4240" s="19" t="s">
        <v>61</v>
      </c>
      <c r="E4240" s="19" t="s">
        <v>53</v>
      </c>
      <c r="F4240" s="19">
        <v>707</v>
      </c>
      <c r="G4240" s="19">
        <v>94.68</v>
      </c>
      <c r="H4240" s="19">
        <v>41.11</v>
      </c>
      <c r="I4240" s="19">
        <v>26.38</v>
      </c>
      <c r="J4240" s="19" t="s">
        <v>60</v>
      </c>
      <c r="K4240" s="20">
        <v>278171.17</v>
      </c>
      <c r="L4240" s="20" t="s">
        <v>55</v>
      </c>
      <c r="M4240" s="20" t="s">
        <v>83</v>
      </c>
      <c r="N4240" s="26"/>
      <c r="O4240" s="20" t="s">
        <v>56</v>
      </c>
      <c r="P4240" t="str">
        <f t="shared" si="66"/>
        <v>INSERT INTO @DataTable (Deal, AdvanceDate, PROV, DealPurpose, RateType, BEACON, LTV, TDS, GDS, InsuranceType, PrincipalBalance, OccupancyType, AccountStatus, Closed_Date, DelinquencyBucket) VALUES (4239, '2012-05-25', 'AB', 'Purchase', 'Fixed', 707, 94.68, 41.11, 26.38, 'HiRatio', 278171.17, 'Owner-Occupied', 'Open', '1900-01-00', 'Current');</v>
      </c>
    </row>
    <row r="4241" spans="1:16" x14ac:dyDescent="0.35">
      <c r="A4241" s="22">
        <v>4240</v>
      </c>
      <c r="B4241" s="21">
        <v>40638</v>
      </c>
      <c r="C4241" s="22" t="s">
        <v>51</v>
      </c>
      <c r="D4241" s="22" t="s">
        <v>52</v>
      </c>
      <c r="E4241" s="22" t="s">
        <v>53</v>
      </c>
      <c r="F4241" s="22">
        <v>676</v>
      </c>
      <c r="G4241" s="22">
        <v>80</v>
      </c>
      <c r="H4241" s="22">
        <v>30.56</v>
      </c>
      <c r="I4241" s="22">
        <v>30.13</v>
      </c>
      <c r="J4241" s="22" t="s">
        <v>54</v>
      </c>
      <c r="K4241" s="23">
        <v>0</v>
      </c>
      <c r="L4241" s="23" t="s">
        <v>55</v>
      </c>
      <c r="M4241" s="23" t="s">
        <v>84</v>
      </c>
      <c r="N4241" s="27">
        <v>42079</v>
      </c>
      <c r="O4241" s="23" t="s">
        <v>56</v>
      </c>
      <c r="P4241" t="str">
        <f t="shared" si="66"/>
        <v>INSERT INTO @DataTable (Deal, AdvanceDate, PROV, DealPurpose, RateType, BEACON, LTV, TDS, GDS, InsuranceType, PrincipalBalance, OccupancyType, AccountStatus, Closed_Date, DelinquencyBucket) VALUES (4240, '2011-04-05', 'AB', 'Refinance External', 'Fixed', 676, 80, 30.56, 30.13, 'Conv', 0, 'Owner-Occupied', 'Closed', '2015-03-16', 'Current');</v>
      </c>
    </row>
    <row r="4242" spans="1:16" x14ac:dyDescent="0.35">
      <c r="A4242" s="19">
        <v>4241</v>
      </c>
      <c r="B4242" s="18">
        <v>41880</v>
      </c>
      <c r="C4242" s="19" t="s">
        <v>57</v>
      </c>
      <c r="D4242" s="19" t="s">
        <v>61</v>
      </c>
      <c r="E4242" s="19" t="s">
        <v>53</v>
      </c>
      <c r="F4242" s="19">
        <v>708</v>
      </c>
      <c r="G4242" s="19">
        <v>95</v>
      </c>
      <c r="H4242" s="19">
        <v>41.47</v>
      </c>
      <c r="I4242" s="19">
        <v>25.93</v>
      </c>
      <c r="J4242" s="19" t="s">
        <v>60</v>
      </c>
      <c r="K4242" s="20">
        <v>205650.75</v>
      </c>
      <c r="L4242" s="20" t="s">
        <v>55</v>
      </c>
      <c r="M4242" s="20" t="s">
        <v>83</v>
      </c>
      <c r="N4242" s="26"/>
      <c r="O4242" s="20" t="s">
        <v>56</v>
      </c>
      <c r="P4242" t="str">
        <f t="shared" si="66"/>
        <v>INSERT INTO @DataTable (Deal, AdvanceDate, PROV, DealPurpose, RateType, BEACON, LTV, TDS, GDS, InsuranceType, PrincipalBalance, OccupancyType, AccountStatus, Closed_Date, DelinquencyBucket) VALUES (4241, '2014-08-29', 'ON', 'Purchase', 'Fixed', 708, 95, 41.47, 25.93, 'HiRatio', 205650.75, 'Owner-Occupied', 'Open', '1900-01-00', 'Current');</v>
      </c>
    </row>
    <row r="4243" spans="1:16" x14ac:dyDescent="0.35">
      <c r="A4243" s="22">
        <v>4242</v>
      </c>
      <c r="B4243" s="21">
        <v>41991</v>
      </c>
      <c r="C4243" s="22" t="s">
        <v>58</v>
      </c>
      <c r="D4243" s="22" t="s">
        <v>52</v>
      </c>
      <c r="E4243" s="22" t="s">
        <v>53</v>
      </c>
      <c r="F4243" s="22">
        <v>688</v>
      </c>
      <c r="G4243" s="22">
        <v>39.090000000000003</v>
      </c>
      <c r="H4243" s="22">
        <v>40.51</v>
      </c>
      <c r="I4243" s="22">
        <v>31.66</v>
      </c>
      <c r="J4243" s="22" t="s">
        <v>54</v>
      </c>
      <c r="K4243" s="23">
        <v>0</v>
      </c>
      <c r="L4243" s="23" t="s">
        <v>55</v>
      </c>
      <c r="M4243" s="23" t="s">
        <v>84</v>
      </c>
      <c r="N4243" s="27">
        <v>42563</v>
      </c>
      <c r="O4243" s="23" t="s">
        <v>56</v>
      </c>
      <c r="P4243" t="str">
        <f t="shared" si="66"/>
        <v>INSERT INTO @DataTable (Deal, AdvanceDate, PROV, DealPurpose, RateType, BEACON, LTV, TDS, GDS, InsuranceType, PrincipalBalance, OccupancyType, AccountStatus, Closed_Date, DelinquencyBucket) VALUES (4242, '2014-12-18', 'BC', 'Refinance External', 'Fixed', 688, 39.09, 40.51, 31.66, 'Conv', 0, 'Owner-Occupied', 'Closed', '2016-07-12', 'Current');</v>
      </c>
    </row>
    <row r="4244" spans="1:16" x14ac:dyDescent="0.35">
      <c r="A4244" s="19">
        <v>4243</v>
      </c>
      <c r="B4244" s="18">
        <v>41612</v>
      </c>
      <c r="C4244" s="19" t="s">
        <v>57</v>
      </c>
      <c r="D4244" s="19" t="s">
        <v>59</v>
      </c>
      <c r="E4244" s="19" t="s">
        <v>40</v>
      </c>
      <c r="F4244" s="19">
        <v>723</v>
      </c>
      <c r="G4244" s="19">
        <v>72.89</v>
      </c>
      <c r="H4244" s="19">
        <v>29.69</v>
      </c>
      <c r="I4244" s="19">
        <v>17.75</v>
      </c>
      <c r="J4244" s="19" t="s">
        <v>54</v>
      </c>
      <c r="K4244" s="20">
        <v>0</v>
      </c>
      <c r="L4244" s="20" t="s">
        <v>55</v>
      </c>
      <c r="M4244" s="20" t="s">
        <v>84</v>
      </c>
      <c r="N4244" s="26">
        <v>41946</v>
      </c>
      <c r="O4244" s="20" t="s">
        <v>56</v>
      </c>
      <c r="P4244" t="str">
        <f t="shared" si="66"/>
        <v>INSERT INTO @DataTable (Deal, AdvanceDate, PROV, DealPurpose, RateType, BEACON, LTV, TDS, GDS, InsuranceType, PrincipalBalance, OccupancyType, AccountStatus, Closed_Date, DelinquencyBucket) VALUES (4243, '2013-12-04', 'ON', 'Transfer', 'ARM', 723, 72.89, 29.69, 17.75, 'Conv', 0, 'Owner-Occupied', 'Closed', '2014-11-03', 'Current');</v>
      </c>
    </row>
    <row r="4245" spans="1:16" x14ac:dyDescent="0.35">
      <c r="A4245" s="22">
        <v>4244</v>
      </c>
      <c r="B4245" s="21">
        <v>42093</v>
      </c>
      <c r="C4245" s="22" t="s">
        <v>57</v>
      </c>
      <c r="D4245" s="22" t="s">
        <v>61</v>
      </c>
      <c r="E4245" s="22" t="s">
        <v>53</v>
      </c>
      <c r="F4245" s="22">
        <v>712</v>
      </c>
      <c r="G4245" s="22">
        <v>95</v>
      </c>
      <c r="H4245" s="22">
        <v>42.02</v>
      </c>
      <c r="I4245" s="22">
        <v>34.479999999999997</v>
      </c>
      <c r="J4245" s="22" t="s">
        <v>60</v>
      </c>
      <c r="K4245" s="23">
        <v>191473.33</v>
      </c>
      <c r="L4245" s="23" t="s">
        <v>55</v>
      </c>
      <c r="M4245" s="23" t="s">
        <v>83</v>
      </c>
      <c r="N4245" s="27"/>
      <c r="O4245" s="23" t="s">
        <v>56</v>
      </c>
      <c r="P4245" t="str">
        <f t="shared" si="66"/>
        <v>INSERT INTO @DataTable (Deal, AdvanceDate, PROV, DealPurpose, RateType, BEACON, LTV, TDS, GDS, InsuranceType, PrincipalBalance, OccupancyType, AccountStatus, Closed_Date, DelinquencyBucket) VALUES (4244, '2015-03-30', 'ON', 'Purchase', 'Fixed', 712, 95, 42.02, 34.48, 'HiRatio', 191473.33, 'Owner-Occupied', 'Open', '1900-01-00', 'Current');</v>
      </c>
    </row>
    <row r="4246" spans="1:16" x14ac:dyDescent="0.35">
      <c r="A4246" s="19">
        <v>4245</v>
      </c>
      <c r="B4246" s="18">
        <v>41452</v>
      </c>
      <c r="C4246" s="19" t="s">
        <v>58</v>
      </c>
      <c r="D4246" s="19" t="s">
        <v>52</v>
      </c>
      <c r="E4246" s="19" t="s">
        <v>53</v>
      </c>
      <c r="F4246" s="19">
        <v>695</v>
      </c>
      <c r="G4246" s="19">
        <v>80</v>
      </c>
      <c r="H4246" s="19">
        <v>34.81</v>
      </c>
      <c r="I4246" s="19">
        <v>34.619999999999997</v>
      </c>
      <c r="J4246" s="19" t="s">
        <v>54</v>
      </c>
      <c r="K4246" s="20">
        <v>406001.08</v>
      </c>
      <c r="L4246" s="20" t="s">
        <v>55</v>
      </c>
      <c r="M4246" s="20" t="s">
        <v>83</v>
      </c>
      <c r="N4246" s="26"/>
      <c r="O4246" s="20" t="s">
        <v>56</v>
      </c>
      <c r="P4246" t="str">
        <f t="shared" si="66"/>
        <v>INSERT INTO @DataTable (Deal, AdvanceDate, PROV, DealPurpose, RateType, BEACON, LTV, TDS, GDS, InsuranceType, PrincipalBalance, OccupancyType, AccountStatus, Closed_Date, DelinquencyBucket) VALUES (4245, '2013-06-27', 'BC', 'Refinance External', 'Fixed', 695, 80, 34.81, 34.62, 'Conv', 406001.08, 'Owner-Occupied', 'Open', '1900-01-00', 'Current');</v>
      </c>
    </row>
    <row r="4247" spans="1:16" x14ac:dyDescent="0.35">
      <c r="A4247" s="22">
        <v>4246</v>
      </c>
      <c r="B4247" s="21">
        <v>42269</v>
      </c>
      <c r="C4247" s="22" t="s">
        <v>63</v>
      </c>
      <c r="D4247" s="22" t="s">
        <v>52</v>
      </c>
      <c r="E4247" s="22" t="s">
        <v>40</v>
      </c>
      <c r="F4247" s="22">
        <v>695</v>
      </c>
      <c r="G4247" s="22">
        <v>70.59</v>
      </c>
      <c r="H4247" s="22">
        <v>21.88</v>
      </c>
      <c r="I4247" s="22">
        <v>19.88</v>
      </c>
      <c r="J4247" s="22" t="s">
        <v>54</v>
      </c>
      <c r="K4247" s="23">
        <v>221210.42</v>
      </c>
      <c r="L4247" s="23" t="s">
        <v>55</v>
      </c>
      <c r="M4247" s="23" t="s">
        <v>83</v>
      </c>
      <c r="N4247" s="27"/>
      <c r="O4247" s="23" t="s">
        <v>56</v>
      </c>
      <c r="P4247" t="str">
        <f t="shared" si="66"/>
        <v>INSERT INTO @DataTable (Deal, AdvanceDate, PROV, DealPurpose, RateType, BEACON, LTV, TDS, GDS, InsuranceType, PrincipalBalance, OccupancyType, AccountStatus, Closed_Date, DelinquencyBucket) VALUES (4246, '2015-09-22', 'SK', 'Refinance External', 'ARM', 695, 70.59, 21.88, 19.88, 'Conv', 221210.42, 'Owner-Occupied', 'Open', '1900-01-00', 'Current');</v>
      </c>
    </row>
    <row r="4248" spans="1:16" x14ac:dyDescent="0.35">
      <c r="A4248" s="19">
        <v>4247</v>
      </c>
      <c r="B4248" s="18">
        <v>42758</v>
      </c>
      <c r="C4248" s="19" t="s">
        <v>58</v>
      </c>
      <c r="D4248" s="19" t="s">
        <v>61</v>
      </c>
      <c r="E4248" s="19" t="s">
        <v>53</v>
      </c>
      <c r="F4248" s="19">
        <v>830</v>
      </c>
      <c r="G4248" s="19">
        <v>90</v>
      </c>
      <c r="H4248" s="19">
        <v>39.68</v>
      </c>
      <c r="I4248" s="19">
        <v>29.44</v>
      </c>
      <c r="J4248" s="19" t="s">
        <v>60</v>
      </c>
      <c r="K4248" s="20">
        <v>397279.63</v>
      </c>
      <c r="L4248" s="20" t="s">
        <v>55</v>
      </c>
      <c r="M4248" s="20" t="s">
        <v>83</v>
      </c>
      <c r="N4248" s="26"/>
      <c r="O4248" s="20" t="s">
        <v>56</v>
      </c>
      <c r="P4248" t="str">
        <f t="shared" si="66"/>
        <v>INSERT INTO @DataTable (Deal, AdvanceDate, PROV, DealPurpose, RateType, BEACON, LTV, TDS, GDS, InsuranceType, PrincipalBalance, OccupancyType, AccountStatus, Closed_Date, DelinquencyBucket) VALUES (4247, '2017-01-23', 'BC', 'Purchase', 'Fixed', 830, 90, 39.68, 29.44, 'HiRatio', 397279.63, 'Owner-Occupied', 'Open', '1900-01-00', 'Current');</v>
      </c>
    </row>
    <row r="4249" spans="1:16" x14ac:dyDescent="0.35">
      <c r="A4249" s="22">
        <v>4248</v>
      </c>
      <c r="B4249" s="21">
        <v>41061</v>
      </c>
      <c r="C4249" s="22" t="s">
        <v>51</v>
      </c>
      <c r="D4249" s="22" t="s">
        <v>61</v>
      </c>
      <c r="E4249" s="22" t="s">
        <v>53</v>
      </c>
      <c r="F4249" s="22">
        <v>0</v>
      </c>
      <c r="G4249" s="22">
        <v>80</v>
      </c>
      <c r="H4249" s="22">
        <v>38.42</v>
      </c>
      <c r="I4249" s="22">
        <v>11.95</v>
      </c>
      <c r="J4249" s="22" t="s">
        <v>54</v>
      </c>
      <c r="K4249" s="23">
        <v>262457.74</v>
      </c>
      <c r="L4249" s="23" t="s">
        <v>62</v>
      </c>
      <c r="M4249" s="23" t="s">
        <v>83</v>
      </c>
      <c r="N4249" s="27"/>
      <c r="O4249" s="23" t="s">
        <v>56</v>
      </c>
      <c r="P4249" t="str">
        <f t="shared" si="66"/>
        <v>INSERT INTO @DataTable (Deal, AdvanceDate, PROV, DealPurpose, RateType, BEACON, LTV, TDS, GDS, InsuranceType, PrincipalBalance, OccupancyType, AccountStatus, Closed_Date, DelinquencyBucket) VALUES (4248, '2012-06-01', 'AB', 'Purchase', 'Fixed', 0, 80, 38.42, 11.95, 'Conv', 262457.74, 'Rental', 'Open', '1900-01-00', 'Current');</v>
      </c>
    </row>
    <row r="4250" spans="1:16" x14ac:dyDescent="0.35">
      <c r="A4250" s="19">
        <v>4249</v>
      </c>
      <c r="B4250" s="18">
        <v>40897</v>
      </c>
      <c r="C4250" s="19" t="s">
        <v>57</v>
      </c>
      <c r="D4250" s="19" t="s">
        <v>61</v>
      </c>
      <c r="E4250" s="19" t="s">
        <v>53</v>
      </c>
      <c r="F4250" s="19">
        <v>682</v>
      </c>
      <c r="G4250" s="19">
        <v>80</v>
      </c>
      <c r="H4250" s="19">
        <v>41.85</v>
      </c>
      <c r="I4250" s="19">
        <v>32.31</v>
      </c>
      <c r="J4250" s="19" t="s">
        <v>54</v>
      </c>
      <c r="K4250" s="20">
        <v>0</v>
      </c>
      <c r="L4250" s="20" t="s">
        <v>55</v>
      </c>
      <c r="M4250" s="20" t="s">
        <v>84</v>
      </c>
      <c r="N4250" s="26">
        <v>41267</v>
      </c>
      <c r="O4250" s="20" t="s">
        <v>56</v>
      </c>
      <c r="P4250" t="str">
        <f t="shared" si="66"/>
        <v>INSERT INTO @DataTable (Deal, AdvanceDate, PROV, DealPurpose, RateType, BEACON, LTV, TDS, GDS, InsuranceType, PrincipalBalance, OccupancyType, AccountStatus, Closed_Date, DelinquencyBucket) VALUES (4249, '2011-12-20', 'ON', 'Purchase', 'Fixed', 682, 80, 41.85, 32.31, 'Conv', 0, 'Owner-Occupied', 'Closed', '2012-12-24', 'Current');</v>
      </c>
    </row>
    <row r="4251" spans="1:16" x14ac:dyDescent="0.35">
      <c r="A4251" s="22">
        <v>4250</v>
      </c>
      <c r="B4251" s="21">
        <v>42058</v>
      </c>
      <c r="C4251" s="22" t="s">
        <v>57</v>
      </c>
      <c r="D4251" s="22" t="s">
        <v>61</v>
      </c>
      <c r="E4251" s="22" t="s">
        <v>53</v>
      </c>
      <c r="F4251" s="22">
        <v>758</v>
      </c>
      <c r="G4251" s="22">
        <v>80</v>
      </c>
      <c r="H4251" s="22">
        <v>41.56</v>
      </c>
      <c r="I4251" s="22">
        <v>30.77</v>
      </c>
      <c r="J4251" s="22" t="s">
        <v>54</v>
      </c>
      <c r="K4251" s="23">
        <v>0</v>
      </c>
      <c r="L4251" s="23" t="s">
        <v>55</v>
      </c>
      <c r="M4251" s="23" t="s">
        <v>84</v>
      </c>
      <c r="N4251" s="27">
        <v>42529</v>
      </c>
      <c r="O4251" s="23" t="s">
        <v>56</v>
      </c>
      <c r="P4251" t="str">
        <f t="shared" si="66"/>
        <v>INSERT INTO @DataTable (Deal, AdvanceDate, PROV, DealPurpose, RateType, BEACON, LTV, TDS, GDS, InsuranceType, PrincipalBalance, OccupancyType, AccountStatus, Closed_Date, DelinquencyBucket) VALUES (4250, '2015-02-23', 'ON', 'Purchase', 'Fixed', 758, 80, 41.56, 30.77, 'Conv', 0, 'Owner-Occupied', 'Closed', '2016-06-08', 'Current');</v>
      </c>
    </row>
    <row r="4252" spans="1:16" x14ac:dyDescent="0.35">
      <c r="A4252" s="19">
        <v>4251</v>
      </c>
      <c r="B4252" s="18">
        <v>41733</v>
      </c>
      <c r="C4252" s="19" t="s">
        <v>57</v>
      </c>
      <c r="D4252" s="19" t="s">
        <v>52</v>
      </c>
      <c r="E4252" s="19" t="s">
        <v>40</v>
      </c>
      <c r="F4252" s="19">
        <v>644</v>
      </c>
      <c r="G4252" s="19">
        <v>75</v>
      </c>
      <c r="H4252" s="19">
        <v>31.94</v>
      </c>
      <c r="I4252" s="19">
        <v>22.1</v>
      </c>
      <c r="J4252" s="19" t="s">
        <v>54</v>
      </c>
      <c r="K4252" s="20">
        <v>0</v>
      </c>
      <c r="L4252" s="20" t="s">
        <v>55</v>
      </c>
      <c r="M4252" s="20" t="s">
        <v>84</v>
      </c>
      <c r="N4252" s="26">
        <v>42720</v>
      </c>
      <c r="O4252" s="20" t="s">
        <v>56</v>
      </c>
      <c r="P4252" t="str">
        <f t="shared" si="66"/>
        <v>INSERT INTO @DataTable (Deal, AdvanceDate, PROV, DealPurpose, RateType, BEACON, LTV, TDS, GDS, InsuranceType, PrincipalBalance, OccupancyType, AccountStatus, Closed_Date, DelinquencyBucket) VALUES (4251, '2014-04-04', 'ON', 'Refinance External', 'ARM', 644, 75, 31.94, 22.1, 'Conv', 0, 'Owner-Occupied', 'Closed', '2016-12-16', 'Current');</v>
      </c>
    </row>
    <row r="4253" spans="1:16" x14ac:dyDescent="0.35">
      <c r="A4253" s="22">
        <v>4252</v>
      </c>
      <c r="B4253" s="21">
        <v>41621</v>
      </c>
      <c r="C4253" s="22" t="s">
        <v>51</v>
      </c>
      <c r="D4253" s="22" t="s">
        <v>61</v>
      </c>
      <c r="E4253" s="22" t="s">
        <v>53</v>
      </c>
      <c r="F4253" s="22">
        <v>760</v>
      </c>
      <c r="G4253" s="22">
        <v>95</v>
      </c>
      <c r="H4253" s="22">
        <v>35.869999999999997</v>
      </c>
      <c r="I4253" s="22">
        <v>26.19</v>
      </c>
      <c r="J4253" s="22" t="s">
        <v>60</v>
      </c>
      <c r="K4253" s="23">
        <v>0</v>
      </c>
      <c r="L4253" s="23" t="s">
        <v>55</v>
      </c>
      <c r="M4253" s="23" t="s">
        <v>84</v>
      </c>
      <c r="N4253" s="27">
        <v>42723</v>
      </c>
      <c r="O4253" s="23" t="s">
        <v>56</v>
      </c>
      <c r="P4253" t="str">
        <f t="shared" si="66"/>
        <v>INSERT INTO @DataTable (Deal, AdvanceDate, PROV, DealPurpose, RateType, BEACON, LTV, TDS, GDS, InsuranceType, PrincipalBalance, OccupancyType, AccountStatus, Closed_Date, DelinquencyBucket) VALUES (4252, '2013-12-13', 'AB', 'Purchase', 'Fixed', 760, 95, 35.87, 26.19, 'HiRatio', 0, 'Owner-Occupied', 'Closed', '2016-12-19', 'Current');</v>
      </c>
    </row>
    <row r="4254" spans="1:16" x14ac:dyDescent="0.35">
      <c r="A4254" s="19">
        <v>4253</v>
      </c>
      <c r="B4254" s="18">
        <v>42268</v>
      </c>
      <c r="C4254" s="19" t="s">
        <v>57</v>
      </c>
      <c r="D4254" s="19" t="s">
        <v>61</v>
      </c>
      <c r="E4254" s="19" t="s">
        <v>53</v>
      </c>
      <c r="F4254" s="19">
        <v>734</v>
      </c>
      <c r="G4254" s="19">
        <v>64.28</v>
      </c>
      <c r="H4254" s="19">
        <v>35.72</v>
      </c>
      <c r="I4254" s="19">
        <v>27.17</v>
      </c>
      <c r="J4254" s="19" t="s">
        <v>54</v>
      </c>
      <c r="K4254" s="20">
        <v>226766.33</v>
      </c>
      <c r="L4254" s="20" t="s">
        <v>55</v>
      </c>
      <c r="M4254" s="20" t="s">
        <v>83</v>
      </c>
      <c r="N4254" s="26"/>
      <c r="O4254" s="20" t="s">
        <v>56</v>
      </c>
      <c r="P4254" t="str">
        <f t="shared" si="66"/>
        <v>INSERT INTO @DataTable (Deal, AdvanceDate, PROV, DealPurpose, RateType, BEACON, LTV, TDS, GDS, InsuranceType, PrincipalBalance, OccupancyType, AccountStatus, Closed_Date, DelinquencyBucket) VALUES (4253, '2015-09-21', 'ON', 'Purchase', 'Fixed', 734, 64.28, 35.72, 27.17, 'Conv', 226766.33, 'Owner-Occupied', 'Open', '1900-01-00', 'Current');</v>
      </c>
    </row>
    <row r="4255" spans="1:16" x14ac:dyDescent="0.35">
      <c r="A4255" s="22">
        <v>4254</v>
      </c>
      <c r="B4255" s="21">
        <v>41745</v>
      </c>
      <c r="C4255" s="22" t="s">
        <v>51</v>
      </c>
      <c r="D4255" s="22" t="s">
        <v>59</v>
      </c>
      <c r="E4255" s="22" t="s">
        <v>40</v>
      </c>
      <c r="F4255" s="22">
        <v>801</v>
      </c>
      <c r="G4255" s="22">
        <v>42.18</v>
      </c>
      <c r="H4255" s="22">
        <v>26.86</v>
      </c>
      <c r="I4255" s="22">
        <v>26.02</v>
      </c>
      <c r="J4255" s="22" t="s">
        <v>54</v>
      </c>
      <c r="K4255" s="23">
        <v>43546.3</v>
      </c>
      <c r="L4255" s="23" t="s">
        <v>55</v>
      </c>
      <c r="M4255" s="23" t="s">
        <v>83</v>
      </c>
      <c r="N4255" s="27"/>
      <c r="O4255" s="23" t="s">
        <v>56</v>
      </c>
      <c r="P4255" t="str">
        <f t="shared" si="66"/>
        <v>INSERT INTO @DataTable (Deal, AdvanceDate, PROV, DealPurpose, RateType, BEACON, LTV, TDS, GDS, InsuranceType, PrincipalBalance, OccupancyType, AccountStatus, Closed_Date, DelinquencyBucket) VALUES (4254, '2014-04-16', 'AB', 'Transfer', 'ARM', 801, 42.18, 26.86, 26.02, 'Conv', 43546.3, 'Owner-Occupied', 'Open', '1900-01-00', 'Current');</v>
      </c>
    </row>
    <row r="4256" spans="1:16" x14ac:dyDescent="0.35">
      <c r="A4256" s="19">
        <v>4255</v>
      </c>
      <c r="B4256" s="18">
        <v>42369</v>
      </c>
      <c r="C4256" s="19" t="s">
        <v>57</v>
      </c>
      <c r="D4256" s="19" t="s">
        <v>59</v>
      </c>
      <c r="E4256" s="19" t="s">
        <v>40</v>
      </c>
      <c r="F4256" s="19">
        <v>790</v>
      </c>
      <c r="G4256" s="19">
        <v>57.06</v>
      </c>
      <c r="H4256" s="19">
        <v>24.65</v>
      </c>
      <c r="I4256" s="19">
        <v>17.489999999999998</v>
      </c>
      <c r="J4256" s="19" t="s">
        <v>54</v>
      </c>
      <c r="K4256" s="20">
        <v>238952.66</v>
      </c>
      <c r="L4256" s="20" t="s">
        <v>55</v>
      </c>
      <c r="M4256" s="20" t="s">
        <v>83</v>
      </c>
      <c r="N4256" s="26"/>
      <c r="O4256" s="20" t="s">
        <v>56</v>
      </c>
      <c r="P4256" t="str">
        <f t="shared" si="66"/>
        <v>INSERT INTO @DataTable (Deal, AdvanceDate, PROV, DealPurpose, RateType, BEACON, LTV, TDS, GDS, InsuranceType, PrincipalBalance, OccupancyType, AccountStatus, Closed_Date, DelinquencyBucket) VALUES (4255, '2015-12-31', 'ON', 'Transfer', 'ARM', 790, 57.06, 24.65, 17.49, 'Conv', 238952.66, 'Owner-Occupied', 'Open', '1900-01-00', 'Current');</v>
      </c>
    </row>
    <row r="4257" spans="1:16" x14ac:dyDescent="0.35">
      <c r="A4257" s="22">
        <v>4256</v>
      </c>
      <c r="B4257" s="21">
        <v>42628</v>
      </c>
      <c r="C4257" s="22" t="s">
        <v>57</v>
      </c>
      <c r="D4257" s="22" t="s">
        <v>61</v>
      </c>
      <c r="E4257" s="22" t="s">
        <v>53</v>
      </c>
      <c r="F4257" s="22">
        <v>758</v>
      </c>
      <c r="G4257" s="22">
        <v>80</v>
      </c>
      <c r="H4257" s="22">
        <v>25.83</v>
      </c>
      <c r="I4257" s="22">
        <v>20.39</v>
      </c>
      <c r="J4257" s="22" t="s">
        <v>54</v>
      </c>
      <c r="K4257" s="23">
        <v>674800.84</v>
      </c>
      <c r="L4257" s="23" t="s">
        <v>55</v>
      </c>
      <c r="M4257" s="23" t="s">
        <v>83</v>
      </c>
      <c r="N4257" s="27"/>
      <c r="O4257" s="23" t="s">
        <v>56</v>
      </c>
      <c r="P4257" t="str">
        <f t="shared" si="66"/>
        <v>INSERT INTO @DataTable (Deal, AdvanceDate, PROV, DealPurpose, RateType, BEACON, LTV, TDS, GDS, InsuranceType, PrincipalBalance, OccupancyType, AccountStatus, Closed_Date, DelinquencyBucket) VALUES (4256, '2016-09-15', 'ON', 'Purchase', 'Fixed', 758, 80, 25.83, 20.39, 'Conv', 674800.84, 'Owner-Occupied', 'Open', '1900-01-00', 'Current');</v>
      </c>
    </row>
    <row r="4258" spans="1:16" x14ac:dyDescent="0.35">
      <c r="A4258" s="19">
        <v>4257</v>
      </c>
      <c r="B4258" s="18">
        <v>42102</v>
      </c>
      <c r="C4258" s="19" t="s">
        <v>57</v>
      </c>
      <c r="D4258" s="19" t="s">
        <v>52</v>
      </c>
      <c r="E4258" s="19" t="s">
        <v>40</v>
      </c>
      <c r="F4258" s="19">
        <v>771</v>
      </c>
      <c r="G4258" s="19">
        <v>61.83</v>
      </c>
      <c r="H4258" s="19">
        <v>27.86</v>
      </c>
      <c r="I4258" s="19">
        <v>22.36</v>
      </c>
      <c r="J4258" s="19" t="s">
        <v>54</v>
      </c>
      <c r="K4258" s="20">
        <v>260059.03</v>
      </c>
      <c r="L4258" s="20" t="s">
        <v>55</v>
      </c>
      <c r="M4258" s="20" t="s">
        <v>83</v>
      </c>
      <c r="N4258" s="26"/>
      <c r="O4258" s="20" t="s">
        <v>56</v>
      </c>
      <c r="P4258" t="str">
        <f t="shared" si="66"/>
        <v>INSERT INTO @DataTable (Deal, AdvanceDate, PROV, DealPurpose, RateType, BEACON, LTV, TDS, GDS, InsuranceType, PrincipalBalance, OccupancyType, AccountStatus, Closed_Date, DelinquencyBucket) VALUES (4257, '2015-04-08', 'ON', 'Refinance External', 'ARM', 771, 61.83, 27.86, 22.36, 'Conv', 260059.03, 'Owner-Occupied', 'Open', '1900-01-00', 'Current');</v>
      </c>
    </row>
    <row r="4259" spans="1:16" x14ac:dyDescent="0.35">
      <c r="A4259" s="22">
        <v>4258</v>
      </c>
      <c r="B4259" s="21">
        <v>41638</v>
      </c>
      <c r="C4259" s="22" t="s">
        <v>57</v>
      </c>
      <c r="D4259" s="22" t="s">
        <v>52</v>
      </c>
      <c r="E4259" s="22" t="s">
        <v>53</v>
      </c>
      <c r="F4259" s="22">
        <v>682</v>
      </c>
      <c r="G4259" s="22">
        <v>80</v>
      </c>
      <c r="H4259" s="22">
        <v>42.06</v>
      </c>
      <c r="I4259" s="22">
        <v>26.29</v>
      </c>
      <c r="J4259" s="22" t="s">
        <v>54</v>
      </c>
      <c r="K4259" s="23">
        <v>131078.56</v>
      </c>
      <c r="L4259" s="23" t="s">
        <v>55</v>
      </c>
      <c r="M4259" s="23" t="s">
        <v>83</v>
      </c>
      <c r="N4259" s="27"/>
      <c r="O4259" s="23" t="s">
        <v>56</v>
      </c>
      <c r="P4259" t="str">
        <f t="shared" si="66"/>
        <v>INSERT INTO @DataTable (Deal, AdvanceDate, PROV, DealPurpose, RateType, BEACON, LTV, TDS, GDS, InsuranceType, PrincipalBalance, OccupancyType, AccountStatus, Closed_Date, DelinquencyBucket) VALUES (4258, '2013-12-30', 'ON', 'Refinance External', 'Fixed', 682, 80, 42.06, 26.29, 'Conv', 131078.56, 'Owner-Occupied', 'Open', '1900-01-00', 'Current');</v>
      </c>
    </row>
    <row r="4260" spans="1:16" x14ac:dyDescent="0.35">
      <c r="A4260" s="19">
        <v>4259</v>
      </c>
      <c r="B4260" s="18">
        <v>41730</v>
      </c>
      <c r="C4260" s="19" t="s">
        <v>51</v>
      </c>
      <c r="D4260" s="19" t="s">
        <v>61</v>
      </c>
      <c r="E4260" s="19" t="s">
        <v>53</v>
      </c>
      <c r="F4260" s="19">
        <v>658</v>
      </c>
      <c r="G4260" s="19">
        <v>68.48</v>
      </c>
      <c r="H4260" s="19">
        <v>29.71</v>
      </c>
      <c r="I4260" s="19">
        <v>19.97</v>
      </c>
      <c r="J4260" s="19" t="s">
        <v>54</v>
      </c>
      <c r="K4260" s="20">
        <v>114678.32</v>
      </c>
      <c r="L4260" s="20" t="s">
        <v>55</v>
      </c>
      <c r="M4260" s="20" t="s">
        <v>83</v>
      </c>
      <c r="N4260" s="26"/>
      <c r="O4260" s="20" t="s">
        <v>56</v>
      </c>
      <c r="P4260" t="str">
        <f t="shared" si="66"/>
        <v>INSERT INTO @DataTable (Deal, AdvanceDate, PROV, DealPurpose, RateType, BEACON, LTV, TDS, GDS, InsuranceType, PrincipalBalance, OccupancyType, AccountStatus, Closed_Date, DelinquencyBucket) VALUES (4259, '2014-04-01', 'AB', 'Purchase', 'Fixed', 658, 68.48, 29.71, 19.97, 'Conv', 114678.32, 'Owner-Occupied', 'Open', '1900-01-00', 'Current');</v>
      </c>
    </row>
    <row r="4261" spans="1:16" x14ac:dyDescent="0.35">
      <c r="A4261" s="22">
        <v>4260</v>
      </c>
      <c r="B4261" s="21">
        <v>40753</v>
      </c>
      <c r="C4261" s="22" t="s">
        <v>51</v>
      </c>
      <c r="D4261" s="22" t="s">
        <v>61</v>
      </c>
      <c r="E4261" s="22" t="s">
        <v>53</v>
      </c>
      <c r="F4261" s="22">
        <v>656</v>
      </c>
      <c r="G4261" s="22">
        <v>90</v>
      </c>
      <c r="H4261" s="22">
        <v>38.619999999999997</v>
      </c>
      <c r="I4261" s="22">
        <v>30.85</v>
      </c>
      <c r="J4261" s="22" t="s">
        <v>60</v>
      </c>
      <c r="K4261" s="23">
        <v>0</v>
      </c>
      <c r="L4261" s="23" t="s">
        <v>55</v>
      </c>
      <c r="M4261" s="23" t="s">
        <v>84</v>
      </c>
      <c r="N4261" s="27">
        <v>41668</v>
      </c>
      <c r="O4261" s="23" t="s">
        <v>56</v>
      </c>
      <c r="P4261" t="str">
        <f t="shared" si="66"/>
        <v>INSERT INTO @DataTable (Deal, AdvanceDate, PROV, DealPurpose, RateType, BEACON, LTV, TDS, GDS, InsuranceType, PrincipalBalance, OccupancyType, AccountStatus, Closed_Date, DelinquencyBucket) VALUES (4260, '2011-07-29', 'AB', 'Purchase', 'Fixed', 656, 90, 38.62, 30.85, 'HiRatio', 0, 'Owner-Occupied', 'Closed', '2014-01-29', 'Current');</v>
      </c>
    </row>
    <row r="4262" spans="1:16" x14ac:dyDescent="0.35">
      <c r="A4262" s="19">
        <v>4261</v>
      </c>
      <c r="B4262" s="18">
        <v>42111</v>
      </c>
      <c r="C4262" s="19" t="s">
        <v>58</v>
      </c>
      <c r="D4262" s="19" t="s">
        <v>59</v>
      </c>
      <c r="E4262" s="19" t="s">
        <v>53</v>
      </c>
      <c r="F4262" s="19">
        <v>737</v>
      </c>
      <c r="G4262" s="19">
        <v>87.99</v>
      </c>
      <c r="H4262" s="19">
        <v>36.729999999999997</v>
      </c>
      <c r="I4262" s="19">
        <v>16.920000000000002</v>
      </c>
      <c r="J4262" s="19" t="s">
        <v>60</v>
      </c>
      <c r="K4262" s="20">
        <v>0</v>
      </c>
      <c r="L4262" s="20" t="s">
        <v>55</v>
      </c>
      <c r="M4262" s="20" t="s">
        <v>84</v>
      </c>
      <c r="N4262" s="26">
        <v>42506</v>
      </c>
      <c r="O4262" s="20" t="s">
        <v>56</v>
      </c>
      <c r="P4262" t="str">
        <f t="shared" si="66"/>
        <v>INSERT INTO @DataTable (Deal, AdvanceDate, PROV, DealPurpose, RateType, BEACON, LTV, TDS, GDS, InsuranceType, PrincipalBalance, OccupancyType, AccountStatus, Closed_Date, DelinquencyBucket) VALUES (4261, '2015-04-17', 'BC', 'Transfer', 'Fixed', 737, 87.99, 36.73, 16.92, 'HiRatio', 0, 'Owner-Occupied', 'Closed', '2016-05-16', 'Current');</v>
      </c>
    </row>
    <row r="4263" spans="1:16" x14ac:dyDescent="0.35">
      <c r="A4263" s="22">
        <v>4262</v>
      </c>
      <c r="B4263" s="21">
        <v>42102</v>
      </c>
      <c r="C4263" s="22" t="s">
        <v>57</v>
      </c>
      <c r="D4263" s="22" t="s">
        <v>52</v>
      </c>
      <c r="E4263" s="22" t="s">
        <v>53</v>
      </c>
      <c r="F4263" s="22">
        <v>755</v>
      </c>
      <c r="G4263" s="22">
        <v>73.47</v>
      </c>
      <c r="H4263" s="22">
        <v>36.99</v>
      </c>
      <c r="I4263" s="22">
        <v>23.09</v>
      </c>
      <c r="J4263" s="22" t="s">
        <v>54</v>
      </c>
      <c r="K4263" s="23">
        <v>0</v>
      </c>
      <c r="L4263" s="23" t="s">
        <v>55</v>
      </c>
      <c r="M4263" s="23" t="s">
        <v>84</v>
      </c>
      <c r="N4263" s="27">
        <v>42478</v>
      </c>
      <c r="O4263" s="23" t="s">
        <v>56</v>
      </c>
      <c r="P4263" t="str">
        <f t="shared" si="66"/>
        <v>INSERT INTO @DataTable (Deal, AdvanceDate, PROV, DealPurpose, RateType, BEACON, LTV, TDS, GDS, InsuranceType, PrincipalBalance, OccupancyType, AccountStatus, Closed_Date, DelinquencyBucket) VALUES (4262, '2015-04-08', 'ON', 'Refinance External', 'Fixed', 755, 73.47, 36.99, 23.09, 'Conv', 0, 'Owner-Occupied', 'Closed', '2016-04-18', 'Current');</v>
      </c>
    </row>
    <row r="4264" spans="1:16" x14ac:dyDescent="0.35">
      <c r="A4264" s="19">
        <v>4263</v>
      </c>
      <c r="B4264" s="18">
        <v>42153</v>
      </c>
      <c r="C4264" s="19" t="s">
        <v>57</v>
      </c>
      <c r="D4264" s="19" t="s">
        <v>64</v>
      </c>
      <c r="E4264" s="19" t="s">
        <v>53</v>
      </c>
      <c r="F4264" s="19">
        <v>706</v>
      </c>
      <c r="G4264" s="19">
        <v>95</v>
      </c>
      <c r="H4264" s="19">
        <v>42.9</v>
      </c>
      <c r="I4264" s="19">
        <v>27.74</v>
      </c>
      <c r="J4264" s="19" t="s">
        <v>60</v>
      </c>
      <c r="K4264" s="20">
        <v>279436.24</v>
      </c>
      <c r="L4264" s="20" t="s">
        <v>55</v>
      </c>
      <c r="M4264" s="20" t="s">
        <v>83</v>
      </c>
      <c r="N4264" s="26"/>
      <c r="O4264" s="20" t="s">
        <v>56</v>
      </c>
      <c r="P4264" t="str">
        <f t="shared" si="66"/>
        <v>INSERT INTO @DataTable (Deal, AdvanceDate, PROV, DealPurpose, RateType, BEACON, LTV, TDS, GDS, InsuranceType, PrincipalBalance, OccupancyType, AccountStatus, Closed_Date, DelinquencyBucket) VALUES (4263, '2015-05-29', 'ON', 'Purchase with Improvements', 'Fixed', 706, 95, 42.9, 27.74, 'HiRatio', 279436.24, 'Owner-Occupied', 'Open', '1900-01-00', 'Current');</v>
      </c>
    </row>
    <row r="4265" spans="1:16" x14ac:dyDescent="0.35">
      <c r="A4265" s="22">
        <v>4264</v>
      </c>
      <c r="B4265" s="21">
        <v>41943</v>
      </c>
      <c r="C4265" s="22" t="s">
        <v>57</v>
      </c>
      <c r="D4265" s="22" t="s">
        <v>61</v>
      </c>
      <c r="E4265" s="22" t="s">
        <v>53</v>
      </c>
      <c r="F4265" s="22">
        <v>803</v>
      </c>
      <c r="G4265" s="22">
        <v>95</v>
      </c>
      <c r="H4265" s="22">
        <v>37.200000000000003</v>
      </c>
      <c r="I4265" s="22">
        <v>36.82</v>
      </c>
      <c r="J4265" s="22" t="s">
        <v>60</v>
      </c>
      <c r="K4265" s="23">
        <v>334731.61</v>
      </c>
      <c r="L4265" s="23" t="s">
        <v>55</v>
      </c>
      <c r="M4265" s="23" t="s">
        <v>83</v>
      </c>
      <c r="N4265" s="27"/>
      <c r="O4265" s="23" t="s">
        <v>56</v>
      </c>
      <c r="P4265" t="str">
        <f t="shared" si="66"/>
        <v>INSERT INTO @DataTable (Deal, AdvanceDate, PROV, DealPurpose, RateType, BEACON, LTV, TDS, GDS, InsuranceType, PrincipalBalance, OccupancyType, AccountStatus, Closed_Date, DelinquencyBucket) VALUES (4264, '2014-10-31', 'ON', 'Purchase', 'Fixed', 803, 95, 37.2, 36.82, 'HiRatio', 334731.61, 'Owner-Occupied', 'Open', '1900-01-00', 'Current');</v>
      </c>
    </row>
    <row r="4266" spans="1:16" x14ac:dyDescent="0.35">
      <c r="A4266" s="19">
        <v>4265</v>
      </c>
      <c r="B4266" s="18">
        <v>42185</v>
      </c>
      <c r="C4266" s="19" t="s">
        <v>58</v>
      </c>
      <c r="D4266" s="19" t="s">
        <v>59</v>
      </c>
      <c r="E4266" s="19" t="s">
        <v>40</v>
      </c>
      <c r="F4266" s="19">
        <v>774</v>
      </c>
      <c r="G4266" s="19">
        <v>23.31</v>
      </c>
      <c r="H4266" s="19">
        <v>37.68</v>
      </c>
      <c r="I4266" s="19">
        <v>25.39</v>
      </c>
      <c r="J4266" s="19" t="s">
        <v>54</v>
      </c>
      <c r="K4266" s="20">
        <v>332263.40999999997</v>
      </c>
      <c r="L4266" s="20" t="s">
        <v>55</v>
      </c>
      <c r="M4266" s="20" t="s">
        <v>83</v>
      </c>
      <c r="N4266" s="26"/>
      <c r="O4266" s="20" t="s">
        <v>56</v>
      </c>
      <c r="P4266" t="str">
        <f t="shared" si="66"/>
        <v>INSERT INTO @DataTable (Deal, AdvanceDate, PROV, DealPurpose, RateType, BEACON, LTV, TDS, GDS, InsuranceType, PrincipalBalance, OccupancyType, AccountStatus, Closed_Date, DelinquencyBucket) VALUES (4265, '2015-06-30', 'BC', 'Transfer', 'ARM', 774, 23.31, 37.68, 25.39, 'Conv', 332263.41, 'Owner-Occupied', 'Open', '1900-01-00', 'Current');</v>
      </c>
    </row>
    <row r="4267" spans="1:16" x14ac:dyDescent="0.35">
      <c r="A4267" s="22">
        <v>4266</v>
      </c>
      <c r="B4267" s="21">
        <v>42450</v>
      </c>
      <c r="C4267" s="22" t="s">
        <v>51</v>
      </c>
      <c r="D4267" s="22" t="s">
        <v>61</v>
      </c>
      <c r="E4267" s="22" t="s">
        <v>53</v>
      </c>
      <c r="F4267" s="22">
        <v>843</v>
      </c>
      <c r="G4267" s="22">
        <v>92.71</v>
      </c>
      <c r="H4267" s="22">
        <v>38.630000000000003</v>
      </c>
      <c r="I4267" s="22">
        <v>38.200000000000003</v>
      </c>
      <c r="J4267" s="22" t="s">
        <v>60</v>
      </c>
      <c r="K4267" s="23">
        <v>257435.36</v>
      </c>
      <c r="L4267" s="23" t="s">
        <v>55</v>
      </c>
      <c r="M4267" s="23" t="s">
        <v>83</v>
      </c>
      <c r="N4267" s="27"/>
      <c r="O4267" s="23" t="s">
        <v>56</v>
      </c>
      <c r="P4267" t="str">
        <f t="shared" si="66"/>
        <v>INSERT INTO @DataTable (Deal, AdvanceDate, PROV, DealPurpose, RateType, BEACON, LTV, TDS, GDS, InsuranceType, PrincipalBalance, OccupancyType, AccountStatus, Closed_Date, DelinquencyBucket) VALUES (4266, '2016-03-21', 'AB', 'Purchase', 'Fixed', 843, 92.71, 38.63, 38.2, 'HiRatio', 257435.36, 'Owner-Occupied', 'Open', '1900-01-00', 'Current');</v>
      </c>
    </row>
    <row r="4268" spans="1:16" x14ac:dyDescent="0.35">
      <c r="A4268" s="19">
        <v>4267</v>
      </c>
      <c r="B4268" s="18">
        <v>41099</v>
      </c>
      <c r="C4268" s="19" t="s">
        <v>57</v>
      </c>
      <c r="D4268" s="19" t="s">
        <v>61</v>
      </c>
      <c r="E4268" s="19" t="s">
        <v>53</v>
      </c>
      <c r="F4268" s="19">
        <v>759</v>
      </c>
      <c r="G4268" s="19">
        <v>95</v>
      </c>
      <c r="H4268" s="19">
        <v>43.84</v>
      </c>
      <c r="I4268" s="19">
        <v>33.450000000000003</v>
      </c>
      <c r="J4268" s="19" t="s">
        <v>60</v>
      </c>
      <c r="K4268" s="20">
        <v>0</v>
      </c>
      <c r="L4268" s="20" t="s">
        <v>55</v>
      </c>
      <c r="M4268" s="20" t="s">
        <v>84</v>
      </c>
      <c r="N4268" s="26">
        <v>42165</v>
      </c>
      <c r="O4268" s="20" t="s">
        <v>56</v>
      </c>
      <c r="P4268" t="str">
        <f t="shared" si="66"/>
        <v>INSERT INTO @DataTable (Deal, AdvanceDate, PROV, DealPurpose, RateType, BEACON, LTV, TDS, GDS, InsuranceType, PrincipalBalance, OccupancyType, AccountStatus, Closed_Date, DelinquencyBucket) VALUES (4267, '2012-07-09', 'ON', 'Purchase', 'Fixed', 759, 95, 43.84, 33.45, 'HiRatio', 0, 'Owner-Occupied', 'Closed', '2015-06-10', 'Current');</v>
      </c>
    </row>
    <row r="4269" spans="1:16" x14ac:dyDescent="0.35">
      <c r="A4269" s="22">
        <v>4268</v>
      </c>
      <c r="B4269" s="21">
        <v>42088</v>
      </c>
      <c r="C4269" s="22" t="s">
        <v>57</v>
      </c>
      <c r="D4269" s="22" t="s">
        <v>61</v>
      </c>
      <c r="E4269" s="22" t="s">
        <v>53</v>
      </c>
      <c r="F4269" s="22">
        <v>754</v>
      </c>
      <c r="G4269" s="22">
        <v>90</v>
      </c>
      <c r="H4269" s="22">
        <v>28.5</v>
      </c>
      <c r="I4269" s="22">
        <v>16.13</v>
      </c>
      <c r="J4269" s="22" t="s">
        <v>60</v>
      </c>
      <c r="K4269" s="23">
        <v>207466.91</v>
      </c>
      <c r="L4269" s="23" t="s">
        <v>55</v>
      </c>
      <c r="M4269" s="23" t="s">
        <v>83</v>
      </c>
      <c r="N4269" s="27"/>
      <c r="O4269" s="23" t="s">
        <v>56</v>
      </c>
      <c r="P4269" t="str">
        <f t="shared" si="66"/>
        <v>INSERT INTO @DataTable (Deal, AdvanceDate, PROV, DealPurpose, RateType, BEACON, LTV, TDS, GDS, InsuranceType, PrincipalBalance, OccupancyType, AccountStatus, Closed_Date, DelinquencyBucket) VALUES (4268, '2015-03-25', 'ON', 'Purchase', 'Fixed', 754, 90, 28.5, 16.13, 'HiRatio', 207466.91, 'Owner-Occupied', 'Open', '1900-01-00', 'Current');</v>
      </c>
    </row>
    <row r="4270" spans="1:16" x14ac:dyDescent="0.35">
      <c r="A4270" s="19">
        <v>4269</v>
      </c>
      <c r="B4270" s="18">
        <v>40694</v>
      </c>
      <c r="C4270" s="19" t="s">
        <v>57</v>
      </c>
      <c r="D4270" s="19" t="s">
        <v>61</v>
      </c>
      <c r="E4270" s="19" t="s">
        <v>40</v>
      </c>
      <c r="F4270" s="19">
        <v>754</v>
      </c>
      <c r="G4270" s="19">
        <v>95</v>
      </c>
      <c r="H4270" s="19">
        <v>32.369999999999997</v>
      </c>
      <c r="I4270" s="19">
        <v>32.25</v>
      </c>
      <c r="J4270" s="19" t="s">
        <v>60</v>
      </c>
      <c r="K4270" s="20">
        <v>0</v>
      </c>
      <c r="L4270" s="20" t="s">
        <v>55</v>
      </c>
      <c r="M4270" s="20" t="s">
        <v>84</v>
      </c>
      <c r="N4270" s="26">
        <v>42613</v>
      </c>
      <c r="O4270" s="20" t="s">
        <v>56</v>
      </c>
      <c r="P4270" t="str">
        <f t="shared" si="66"/>
        <v>INSERT INTO @DataTable (Deal, AdvanceDate, PROV, DealPurpose, RateType, BEACON, LTV, TDS, GDS, InsuranceType, PrincipalBalance, OccupancyType, AccountStatus, Closed_Date, DelinquencyBucket) VALUES (4269, '2011-05-31', 'ON', 'Purchase', 'ARM', 754, 95, 32.37, 32.25, 'HiRatio', 0, 'Owner-Occupied', 'Closed', '2016-08-31', 'Current');</v>
      </c>
    </row>
    <row r="4271" spans="1:16" x14ac:dyDescent="0.35">
      <c r="A4271" s="22">
        <v>4270</v>
      </c>
      <c r="B4271" s="21">
        <v>40602</v>
      </c>
      <c r="C4271" s="22" t="s">
        <v>51</v>
      </c>
      <c r="D4271" s="22" t="s">
        <v>61</v>
      </c>
      <c r="E4271" s="22" t="s">
        <v>53</v>
      </c>
      <c r="F4271" s="22">
        <v>718</v>
      </c>
      <c r="G4271" s="22">
        <v>95</v>
      </c>
      <c r="H4271" s="22">
        <v>34.880000000000003</v>
      </c>
      <c r="I4271" s="22">
        <v>21.64</v>
      </c>
      <c r="J4271" s="22" t="s">
        <v>60</v>
      </c>
      <c r="K4271" s="23">
        <v>0</v>
      </c>
      <c r="L4271" s="23" t="s">
        <v>55</v>
      </c>
      <c r="M4271" s="23" t="s">
        <v>84</v>
      </c>
      <c r="N4271" s="27">
        <v>42283</v>
      </c>
      <c r="O4271" s="23" t="s">
        <v>56</v>
      </c>
      <c r="P4271" t="str">
        <f t="shared" si="66"/>
        <v>INSERT INTO @DataTable (Deal, AdvanceDate, PROV, DealPurpose, RateType, BEACON, LTV, TDS, GDS, InsuranceType, PrincipalBalance, OccupancyType, AccountStatus, Closed_Date, DelinquencyBucket) VALUES (4270, '2011-02-28', 'AB', 'Purchase', 'Fixed', 718, 95, 34.88, 21.64, 'HiRatio', 0, 'Owner-Occupied', 'Closed', '2015-10-06', 'Current');</v>
      </c>
    </row>
    <row r="4272" spans="1:16" x14ac:dyDescent="0.35">
      <c r="A4272" s="19">
        <v>4271</v>
      </c>
      <c r="B4272" s="18">
        <v>42011</v>
      </c>
      <c r="C4272" s="19" t="s">
        <v>57</v>
      </c>
      <c r="D4272" s="19" t="s">
        <v>61</v>
      </c>
      <c r="E4272" s="19" t="s">
        <v>40</v>
      </c>
      <c r="F4272" s="19">
        <v>779</v>
      </c>
      <c r="G4272" s="19">
        <v>80</v>
      </c>
      <c r="H4272" s="19">
        <v>33.590000000000003</v>
      </c>
      <c r="I4272" s="19">
        <v>9.75</v>
      </c>
      <c r="J4272" s="19" t="s">
        <v>54</v>
      </c>
      <c r="K4272" s="20">
        <v>211490.82</v>
      </c>
      <c r="L4272" s="20" t="s">
        <v>66</v>
      </c>
      <c r="M4272" s="20" t="s">
        <v>83</v>
      </c>
      <c r="N4272" s="26"/>
      <c r="O4272" s="20" t="s">
        <v>56</v>
      </c>
      <c r="P4272" t="str">
        <f t="shared" si="66"/>
        <v>INSERT INTO @DataTable (Deal, AdvanceDate, PROV, DealPurpose, RateType, BEACON, LTV, TDS, GDS, InsuranceType, PrincipalBalance, OccupancyType, AccountStatus, Closed_Date, DelinquencyBucket) VALUES (4271, '2015-01-07', 'ON', 'Purchase', 'ARM', 779, 80, 33.59, 9.75, 'Conv', 211490.82, 'Second Home', 'Open', '1900-01-00', 'Current');</v>
      </c>
    </row>
    <row r="4273" spans="1:16" x14ac:dyDescent="0.35">
      <c r="A4273" s="22">
        <v>4272</v>
      </c>
      <c r="B4273" s="21">
        <v>41537</v>
      </c>
      <c r="C4273" s="22" t="s">
        <v>57</v>
      </c>
      <c r="D4273" s="22" t="s">
        <v>61</v>
      </c>
      <c r="E4273" s="22" t="s">
        <v>40</v>
      </c>
      <c r="F4273" s="22">
        <v>703</v>
      </c>
      <c r="G4273" s="22">
        <v>95</v>
      </c>
      <c r="H4273" s="22">
        <v>34.090000000000003</v>
      </c>
      <c r="I4273" s="22">
        <v>22.46</v>
      </c>
      <c r="J4273" s="22" t="s">
        <v>60</v>
      </c>
      <c r="K4273" s="23">
        <v>0</v>
      </c>
      <c r="L4273" s="23" t="s">
        <v>55</v>
      </c>
      <c r="M4273" s="23" t="s">
        <v>84</v>
      </c>
      <c r="N4273" s="27">
        <v>42178</v>
      </c>
      <c r="O4273" s="23" t="s">
        <v>56</v>
      </c>
      <c r="P4273" t="str">
        <f t="shared" si="66"/>
        <v>INSERT INTO @DataTable (Deal, AdvanceDate, PROV, DealPurpose, RateType, BEACON, LTV, TDS, GDS, InsuranceType, PrincipalBalance, OccupancyType, AccountStatus, Closed_Date, DelinquencyBucket) VALUES (4272, '2013-09-20', 'ON', 'Purchase', 'ARM', 703, 95, 34.09, 22.46, 'HiRatio', 0, 'Owner-Occupied', 'Closed', '2015-06-23', 'Current');</v>
      </c>
    </row>
    <row r="4274" spans="1:16" x14ac:dyDescent="0.35">
      <c r="A4274" s="19">
        <v>4273</v>
      </c>
      <c r="B4274" s="18">
        <v>41593</v>
      </c>
      <c r="C4274" s="19" t="s">
        <v>51</v>
      </c>
      <c r="D4274" s="19" t="s">
        <v>61</v>
      </c>
      <c r="E4274" s="19" t="s">
        <v>53</v>
      </c>
      <c r="F4274" s="19">
        <v>799</v>
      </c>
      <c r="G4274" s="19">
        <v>95</v>
      </c>
      <c r="H4274" s="19">
        <v>32.479999999999997</v>
      </c>
      <c r="I4274" s="19">
        <v>12.52</v>
      </c>
      <c r="J4274" s="19" t="s">
        <v>60</v>
      </c>
      <c r="K4274" s="20">
        <v>0</v>
      </c>
      <c r="L4274" s="20" t="s">
        <v>55</v>
      </c>
      <c r="M4274" s="20" t="s">
        <v>84</v>
      </c>
      <c r="N4274" s="26">
        <v>41941</v>
      </c>
      <c r="O4274" s="20" t="s">
        <v>56</v>
      </c>
      <c r="P4274" t="str">
        <f t="shared" si="66"/>
        <v>INSERT INTO @DataTable (Deal, AdvanceDate, PROV, DealPurpose, RateType, BEACON, LTV, TDS, GDS, InsuranceType, PrincipalBalance, OccupancyType, AccountStatus, Closed_Date, DelinquencyBucket) VALUES (4273, '2013-11-15', 'AB', 'Purchase', 'Fixed', 799, 95, 32.48, 12.52, 'HiRatio', 0, 'Owner-Occupied', 'Closed', '2014-10-29', 'Current');</v>
      </c>
    </row>
    <row r="4275" spans="1:16" x14ac:dyDescent="0.35">
      <c r="A4275" s="22">
        <v>4274</v>
      </c>
      <c r="B4275" s="21">
        <v>40969</v>
      </c>
      <c r="C4275" s="22" t="s">
        <v>57</v>
      </c>
      <c r="D4275" s="22" t="s">
        <v>61</v>
      </c>
      <c r="E4275" s="22" t="s">
        <v>53</v>
      </c>
      <c r="F4275" s="22">
        <v>778</v>
      </c>
      <c r="G4275" s="22">
        <v>84.89</v>
      </c>
      <c r="H4275" s="22">
        <v>16.38</v>
      </c>
      <c r="I4275" s="22">
        <v>16.04</v>
      </c>
      <c r="J4275" s="22" t="s">
        <v>60</v>
      </c>
      <c r="K4275" s="23">
        <v>254691.38</v>
      </c>
      <c r="L4275" s="23" t="s">
        <v>55</v>
      </c>
      <c r="M4275" s="23" t="s">
        <v>83</v>
      </c>
      <c r="N4275" s="27"/>
      <c r="O4275" s="23" t="s">
        <v>56</v>
      </c>
      <c r="P4275" t="str">
        <f t="shared" si="66"/>
        <v>INSERT INTO @DataTable (Deal, AdvanceDate, PROV, DealPurpose, RateType, BEACON, LTV, TDS, GDS, InsuranceType, PrincipalBalance, OccupancyType, AccountStatus, Closed_Date, DelinquencyBucket) VALUES (4274, '2012-03-01', 'ON', 'Purchase', 'Fixed', 778, 84.89, 16.38, 16.04, 'HiRatio', 254691.38, 'Owner-Occupied', 'Open', '1900-01-00', 'Current');</v>
      </c>
    </row>
    <row r="4276" spans="1:16" x14ac:dyDescent="0.35">
      <c r="A4276" s="19">
        <v>4275</v>
      </c>
      <c r="B4276" s="18">
        <v>41568</v>
      </c>
      <c r="C4276" s="19" t="s">
        <v>51</v>
      </c>
      <c r="D4276" s="19" t="s">
        <v>61</v>
      </c>
      <c r="E4276" s="19" t="s">
        <v>53</v>
      </c>
      <c r="F4276" s="19">
        <v>720</v>
      </c>
      <c r="G4276" s="19">
        <v>89.49</v>
      </c>
      <c r="H4276" s="19">
        <v>36.950000000000003</v>
      </c>
      <c r="I4276" s="19">
        <v>34.44</v>
      </c>
      <c r="J4276" s="19" t="s">
        <v>60</v>
      </c>
      <c r="K4276" s="20">
        <v>310910.09999999998</v>
      </c>
      <c r="L4276" s="20" t="s">
        <v>55</v>
      </c>
      <c r="M4276" s="20" t="s">
        <v>83</v>
      </c>
      <c r="N4276" s="26"/>
      <c r="O4276" s="20" t="s">
        <v>56</v>
      </c>
      <c r="P4276" t="str">
        <f t="shared" si="66"/>
        <v>INSERT INTO @DataTable (Deal, AdvanceDate, PROV, DealPurpose, RateType, BEACON, LTV, TDS, GDS, InsuranceType, PrincipalBalance, OccupancyType, AccountStatus, Closed_Date, DelinquencyBucket) VALUES (4275, '2013-10-21', 'AB', 'Purchase', 'Fixed', 720, 89.49, 36.95, 34.44, 'HiRatio', 310910.1, 'Owner-Occupied', 'Open', '1900-01-00', 'Current');</v>
      </c>
    </row>
    <row r="4277" spans="1:16" x14ac:dyDescent="0.35">
      <c r="A4277" s="22">
        <v>4276</v>
      </c>
      <c r="B4277" s="21">
        <v>42180</v>
      </c>
      <c r="C4277" s="22" t="s">
        <v>51</v>
      </c>
      <c r="D4277" s="22" t="s">
        <v>61</v>
      </c>
      <c r="E4277" s="22" t="s">
        <v>40</v>
      </c>
      <c r="F4277" s="22">
        <v>754</v>
      </c>
      <c r="G4277" s="22">
        <v>90</v>
      </c>
      <c r="H4277" s="22">
        <v>30.9</v>
      </c>
      <c r="I4277" s="22">
        <v>11.62</v>
      </c>
      <c r="J4277" s="22" t="s">
        <v>60</v>
      </c>
      <c r="K4277" s="23">
        <v>295675.36</v>
      </c>
      <c r="L4277" s="23" t="s">
        <v>66</v>
      </c>
      <c r="M4277" s="23" t="s">
        <v>83</v>
      </c>
      <c r="N4277" s="27"/>
      <c r="O4277" s="23" t="s">
        <v>56</v>
      </c>
      <c r="P4277" t="str">
        <f t="shared" si="66"/>
        <v>INSERT INTO @DataTable (Deal, AdvanceDate, PROV, DealPurpose, RateType, BEACON, LTV, TDS, GDS, InsuranceType, PrincipalBalance, OccupancyType, AccountStatus, Closed_Date, DelinquencyBucket) VALUES (4276, '2015-06-25', 'AB', 'Purchase', 'ARM', 754, 90, 30.9, 11.62, 'HiRatio', 295675.36, 'Second Home', 'Open', '1900-01-00', 'Current');</v>
      </c>
    </row>
    <row r="4278" spans="1:16" x14ac:dyDescent="0.35">
      <c r="A4278" s="19">
        <v>4277</v>
      </c>
      <c r="B4278" s="18">
        <v>41957</v>
      </c>
      <c r="C4278" s="19" t="s">
        <v>57</v>
      </c>
      <c r="D4278" s="19" t="s">
        <v>61</v>
      </c>
      <c r="E4278" s="19" t="s">
        <v>53</v>
      </c>
      <c r="F4278" s="19">
        <v>801</v>
      </c>
      <c r="G4278" s="19">
        <v>95</v>
      </c>
      <c r="H4278" s="19">
        <v>38.74</v>
      </c>
      <c r="I4278" s="19">
        <v>32.35</v>
      </c>
      <c r="J4278" s="19" t="s">
        <v>60</v>
      </c>
      <c r="K4278" s="20">
        <v>450284.82</v>
      </c>
      <c r="L4278" s="20" t="s">
        <v>55</v>
      </c>
      <c r="M4278" s="20" t="s">
        <v>83</v>
      </c>
      <c r="N4278" s="26"/>
      <c r="O4278" s="20" t="s">
        <v>56</v>
      </c>
      <c r="P4278" t="str">
        <f t="shared" si="66"/>
        <v>INSERT INTO @DataTable (Deal, AdvanceDate, PROV, DealPurpose, RateType, BEACON, LTV, TDS, GDS, InsuranceType, PrincipalBalance, OccupancyType, AccountStatus, Closed_Date, DelinquencyBucket) VALUES (4277, '2014-11-14', 'ON', 'Purchase', 'Fixed', 801, 95, 38.74, 32.35, 'HiRatio', 450284.82, 'Owner-Occupied', 'Open', '1900-01-00', 'Current');</v>
      </c>
    </row>
    <row r="4279" spans="1:16" x14ac:dyDescent="0.35">
      <c r="A4279" s="22">
        <v>4278</v>
      </c>
      <c r="B4279" s="21">
        <v>42317</v>
      </c>
      <c r="C4279" s="22" t="s">
        <v>58</v>
      </c>
      <c r="D4279" s="22" t="s">
        <v>52</v>
      </c>
      <c r="E4279" s="22" t="s">
        <v>40</v>
      </c>
      <c r="F4279" s="22">
        <v>792</v>
      </c>
      <c r="G4279" s="22">
        <v>56.44</v>
      </c>
      <c r="H4279" s="22">
        <v>30.3</v>
      </c>
      <c r="I4279" s="22">
        <v>28.5</v>
      </c>
      <c r="J4279" s="22" t="s">
        <v>54</v>
      </c>
      <c r="K4279" s="23">
        <v>471794.01</v>
      </c>
      <c r="L4279" s="23" t="s">
        <v>55</v>
      </c>
      <c r="M4279" s="23" t="s">
        <v>83</v>
      </c>
      <c r="N4279" s="27"/>
      <c r="O4279" s="23" t="s">
        <v>56</v>
      </c>
      <c r="P4279" t="str">
        <f t="shared" si="66"/>
        <v>INSERT INTO @DataTable (Deal, AdvanceDate, PROV, DealPurpose, RateType, BEACON, LTV, TDS, GDS, InsuranceType, PrincipalBalance, OccupancyType, AccountStatus, Closed_Date, DelinquencyBucket) VALUES (4278, '2015-11-09', 'BC', 'Refinance External', 'ARM', 792, 56.44, 30.3, 28.5, 'Conv', 471794.01, 'Owner-Occupied', 'Open', '1900-01-00', 'Current');</v>
      </c>
    </row>
    <row r="4280" spans="1:16" x14ac:dyDescent="0.35">
      <c r="A4280" s="19">
        <v>4279</v>
      </c>
      <c r="B4280" s="18">
        <v>41180</v>
      </c>
      <c r="C4280" s="19" t="s">
        <v>57</v>
      </c>
      <c r="D4280" s="19" t="s">
        <v>61</v>
      </c>
      <c r="E4280" s="19" t="s">
        <v>53</v>
      </c>
      <c r="F4280" s="19">
        <v>724</v>
      </c>
      <c r="G4280" s="19">
        <v>95</v>
      </c>
      <c r="H4280" s="19">
        <v>40.47</v>
      </c>
      <c r="I4280" s="19">
        <v>25.31</v>
      </c>
      <c r="J4280" s="19" t="s">
        <v>60</v>
      </c>
      <c r="K4280" s="20">
        <v>0</v>
      </c>
      <c r="L4280" s="20" t="s">
        <v>55</v>
      </c>
      <c r="M4280" s="20" t="s">
        <v>84</v>
      </c>
      <c r="N4280" s="26">
        <v>42272</v>
      </c>
      <c r="O4280" s="20" t="s">
        <v>56</v>
      </c>
      <c r="P4280" t="str">
        <f t="shared" si="66"/>
        <v>INSERT INTO @DataTable (Deal, AdvanceDate, PROV, DealPurpose, RateType, BEACON, LTV, TDS, GDS, InsuranceType, PrincipalBalance, OccupancyType, AccountStatus, Closed_Date, DelinquencyBucket) VALUES (4279, '2012-09-28', 'ON', 'Purchase', 'Fixed', 724, 95, 40.47, 25.31, 'HiRatio', 0, 'Owner-Occupied', 'Closed', '2015-09-25', 'Current');</v>
      </c>
    </row>
    <row r="4281" spans="1:16" x14ac:dyDescent="0.35">
      <c r="A4281" s="22">
        <v>4280</v>
      </c>
      <c r="B4281" s="21">
        <v>42607</v>
      </c>
      <c r="C4281" s="22" t="s">
        <v>51</v>
      </c>
      <c r="D4281" s="22" t="s">
        <v>61</v>
      </c>
      <c r="E4281" s="22" t="s">
        <v>53</v>
      </c>
      <c r="F4281" s="22">
        <v>889</v>
      </c>
      <c r="G4281" s="22">
        <v>80</v>
      </c>
      <c r="H4281" s="22">
        <v>23.67</v>
      </c>
      <c r="I4281" s="22">
        <v>19.38</v>
      </c>
      <c r="J4281" s="22" t="s">
        <v>54</v>
      </c>
      <c r="K4281" s="23">
        <v>372088.37</v>
      </c>
      <c r="L4281" s="23" t="s">
        <v>55</v>
      </c>
      <c r="M4281" s="23" t="s">
        <v>83</v>
      </c>
      <c r="N4281" s="27"/>
      <c r="O4281" s="23" t="s">
        <v>69</v>
      </c>
      <c r="P4281" t="str">
        <f t="shared" si="66"/>
        <v>INSERT INTO @DataTable (Deal, AdvanceDate, PROV, DealPurpose, RateType, BEACON, LTV, TDS, GDS, InsuranceType, PrincipalBalance, OccupancyType, AccountStatus, Closed_Date, DelinquencyBucket) VALUES (4280, '2016-08-25', 'AB', 'Purchase', 'Fixed', 889, 80, 23.67, 19.38, 'Conv', 372088.37, 'Owner-Occupied', 'Open', '1900-01-00', '0-29');</v>
      </c>
    </row>
    <row r="4282" spans="1:16" x14ac:dyDescent="0.35">
      <c r="A4282" s="19">
        <v>4281</v>
      </c>
      <c r="B4282" s="18">
        <v>42720</v>
      </c>
      <c r="C4282" s="19" t="s">
        <v>57</v>
      </c>
      <c r="D4282" s="19" t="s">
        <v>61</v>
      </c>
      <c r="E4282" s="19" t="s">
        <v>53</v>
      </c>
      <c r="F4282" s="19">
        <v>770</v>
      </c>
      <c r="G4282" s="19">
        <v>95</v>
      </c>
      <c r="H4282" s="19">
        <v>34.08</v>
      </c>
      <c r="I4282" s="19">
        <v>27</v>
      </c>
      <c r="J4282" s="19" t="s">
        <v>60</v>
      </c>
      <c r="K4282" s="20">
        <v>177534.91</v>
      </c>
      <c r="L4282" s="20" t="s">
        <v>55</v>
      </c>
      <c r="M4282" s="20" t="s">
        <v>83</v>
      </c>
      <c r="N4282" s="26"/>
      <c r="O4282" s="20" t="s">
        <v>56</v>
      </c>
      <c r="P4282" t="str">
        <f t="shared" si="66"/>
        <v>INSERT INTO @DataTable (Deal, AdvanceDate, PROV, DealPurpose, RateType, BEACON, LTV, TDS, GDS, InsuranceType, PrincipalBalance, OccupancyType, AccountStatus, Closed_Date, DelinquencyBucket) VALUES (4281, '2016-12-16', 'ON', 'Purchase', 'Fixed', 770, 95, 34.08, 27, 'HiRatio', 177534.91, 'Owner-Occupied', 'Open', '1900-01-00', 'Current');</v>
      </c>
    </row>
    <row r="4283" spans="1:16" x14ac:dyDescent="0.35">
      <c r="A4283" s="22">
        <v>4282</v>
      </c>
      <c r="B4283" s="21">
        <v>41746</v>
      </c>
      <c r="C4283" s="22" t="s">
        <v>57</v>
      </c>
      <c r="D4283" s="22" t="s">
        <v>52</v>
      </c>
      <c r="E4283" s="22" t="s">
        <v>53</v>
      </c>
      <c r="F4283" s="22">
        <v>747</v>
      </c>
      <c r="G4283" s="22">
        <v>79.489999999999995</v>
      </c>
      <c r="H4283" s="22">
        <v>37.19</v>
      </c>
      <c r="I4283" s="22">
        <v>35.74</v>
      </c>
      <c r="J4283" s="22" t="s">
        <v>54</v>
      </c>
      <c r="K4283" s="23">
        <v>0</v>
      </c>
      <c r="L4283" s="23" t="s">
        <v>55</v>
      </c>
      <c r="M4283" s="23" t="s">
        <v>84</v>
      </c>
      <c r="N4283" s="27">
        <v>42758</v>
      </c>
      <c r="O4283" s="23" t="s">
        <v>56</v>
      </c>
      <c r="P4283" t="str">
        <f t="shared" si="66"/>
        <v>INSERT INTO @DataTable (Deal, AdvanceDate, PROV, DealPurpose, RateType, BEACON, LTV, TDS, GDS, InsuranceType, PrincipalBalance, OccupancyType, AccountStatus, Closed_Date, DelinquencyBucket) VALUES (4282, '2014-04-17', 'ON', 'Refinance External', 'Fixed', 747, 79.49, 37.19, 35.74, 'Conv', 0, 'Owner-Occupied', 'Closed', '2017-01-23', 'Current');</v>
      </c>
    </row>
    <row r="4284" spans="1:16" x14ac:dyDescent="0.35">
      <c r="A4284" s="19">
        <v>4283</v>
      </c>
      <c r="B4284" s="18">
        <v>41996</v>
      </c>
      <c r="C4284" s="19" t="s">
        <v>51</v>
      </c>
      <c r="D4284" s="19" t="s">
        <v>61</v>
      </c>
      <c r="E4284" s="19" t="s">
        <v>53</v>
      </c>
      <c r="F4284" s="19">
        <v>768</v>
      </c>
      <c r="G4284" s="19">
        <v>95</v>
      </c>
      <c r="H4284" s="19">
        <v>37.89</v>
      </c>
      <c r="I4284" s="19">
        <v>27.26</v>
      </c>
      <c r="J4284" s="19" t="s">
        <v>60</v>
      </c>
      <c r="K4284" s="20">
        <v>287017.78000000003</v>
      </c>
      <c r="L4284" s="20" t="s">
        <v>55</v>
      </c>
      <c r="M4284" s="20" t="s">
        <v>83</v>
      </c>
      <c r="N4284" s="26"/>
      <c r="O4284" s="20" t="s">
        <v>56</v>
      </c>
      <c r="P4284" t="str">
        <f t="shared" si="66"/>
        <v>INSERT INTO @DataTable (Deal, AdvanceDate, PROV, DealPurpose, RateType, BEACON, LTV, TDS, GDS, InsuranceType, PrincipalBalance, OccupancyType, AccountStatus, Closed_Date, DelinquencyBucket) VALUES (4283, '2014-12-23', 'AB', 'Purchase', 'Fixed', 768, 95, 37.89, 27.26, 'HiRatio', 287017.78, 'Owner-Occupied', 'Open', '1900-01-00', 'Current');</v>
      </c>
    </row>
    <row r="4285" spans="1:16" x14ac:dyDescent="0.35">
      <c r="A4285" s="22">
        <v>4284</v>
      </c>
      <c r="B4285" s="21">
        <v>42200</v>
      </c>
      <c r="C4285" s="22" t="s">
        <v>57</v>
      </c>
      <c r="D4285" s="22" t="s">
        <v>61</v>
      </c>
      <c r="E4285" s="22" t="s">
        <v>53</v>
      </c>
      <c r="F4285" s="22">
        <v>743</v>
      </c>
      <c r="G4285" s="22">
        <v>95</v>
      </c>
      <c r="H4285" s="22">
        <v>42.16</v>
      </c>
      <c r="I4285" s="22">
        <v>28.68</v>
      </c>
      <c r="J4285" s="22" t="s">
        <v>60</v>
      </c>
      <c r="K4285" s="23">
        <v>246362.54</v>
      </c>
      <c r="L4285" s="23" t="s">
        <v>55</v>
      </c>
      <c r="M4285" s="23" t="s">
        <v>83</v>
      </c>
      <c r="N4285" s="27"/>
      <c r="O4285" s="23" t="s">
        <v>56</v>
      </c>
      <c r="P4285" t="str">
        <f t="shared" si="66"/>
        <v>INSERT INTO @DataTable (Deal, AdvanceDate, PROV, DealPurpose, RateType, BEACON, LTV, TDS, GDS, InsuranceType, PrincipalBalance, OccupancyType, AccountStatus, Closed_Date, DelinquencyBucket) VALUES (4284, '2015-07-15', 'ON', 'Purchase', 'Fixed', 743, 95, 42.16, 28.68, 'HiRatio', 246362.54, 'Owner-Occupied', 'Open', '1900-01-00', 'Current');</v>
      </c>
    </row>
    <row r="4286" spans="1:16" x14ac:dyDescent="0.35">
      <c r="A4286" s="19">
        <v>4285</v>
      </c>
      <c r="B4286" s="18">
        <v>41817</v>
      </c>
      <c r="C4286" s="19" t="s">
        <v>57</v>
      </c>
      <c r="D4286" s="19" t="s">
        <v>61</v>
      </c>
      <c r="E4286" s="19" t="s">
        <v>53</v>
      </c>
      <c r="F4286" s="19">
        <v>782</v>
      </c>
      <c r="G4286" s="19">
        <v>75</v>
      </c>
      <c r="H4286" s="19">
        <v>14.45</v>
      </c>
      <c r="I4286" s="19">
        <v>14.39</v>
      </c>
      <c r="J4286" s="19" t="s">
        <v>54</v>
      </c>
      <c r="K4286" s="20">
        <v>425068.55</v>
      </c>
      <c r="L4286" s="20" t="s">
        <v>55</v>
      </c>
      <c r="M4286" s="20" t="s">
        <v>83</v>
      </c>
      <c r="N4286" s="26"/>
      <c r="O4286" s="20" t="s">
        <v>56</v>
      </c>
      <c r="P4286" t="str">
        <f t="shared" si="66"/>
        <v>INSERT INTO @DataTable (Deal, AdvanceDate, PROV, DealPurpose, RateType, BEACON, LTV, TDS, GDS, InsuranceType, PrincipalBalance, OccupancyType, AccountStatus, Closed_Date, DelinquencyBucket) VALUES (4285, '2014-06-27', 'ON', 'Purchase', 'Fixed', 782, 75, 14.45, 14.39, 'Conv', 425068.55, 'Owner-Occupied', 'Open', '1900-01-00', 'Current');</v>
      </c>
    </row>
    <row r="4287" spans="1:16" x14ac:dyDescent="0.35">
      <c r="A4287" s="22">
        <v>4286</v>
      </c>
      <c r="B4287" s="21">
        <v>41754</v>
      </c>
      <c r="C4287" s="22" t="s">
        <v>57</v>
      </c>
      <c r="D4287" s="22" t="s">
        <v>52</v>
      </c>
      <c r="E4287" s="22" t="s">
        <v>40</v>
      </c>
      <c r="F4287" s="22">
        <v>769</v>
      </c>
      <c r="G4287" s="22">
        <v>80</v>
      </c>
      <c r="H4287" s="22">
        <v>29.41</v>
      </c>
      <c r="I4287" s="22">
        <v>19.53</v>
      </c>
      <c r="J4287" s="22" t="s">
        <v>54</v>
      </c>
      <c r="K4287" s="23">
        <v>244813.07</v>
      </c>
      <c r="L4287" s="23" t="s">
        <v>55</v>
      </c>
      <c r="M4287" s="23" t="s">
        <v>83</v>
      </c>
      <c r="N4287" s="27"/>
      <c r="O4287" s="23" t="s">
        <v>56</v>
      </c>
      <c r="P4287" t="str">
        <f t="shared" si="66"/>
        <v>INSERT INTO @DataTable (Deal, AdvanceDate, PROV, DealPurpose, RateType, BEACON, LTV, TDS, GDS, InsuranceType, PrincipalBalance, OccupancyType, AccountStatus, Closed_Date, DelinquencyBucket) VALUES (4286, '2014-04-25', 'ON', 'Refinance External', 'ARM', 769, 80, 29.41, 19.53, 'Conv', 244813.07, 'Owner-Occupied', 'Open', '1900-01-00', 'Current');</v>
      </c>
    </row>
    <row r="4288" spans="1:16" x14ac:dyDescent="0.35">
      <c r="A4288" s="19">
        <v>4287</v>
      </c>
      <c r="B4288" s="18">
        <v>42397</v>
      </c>
      <c r="C4288" s="19" t="s">
        <v>58</v>
      </c>
      <c r="D4288" s="19" t="s">
        <v>61</v>
      </c>
      <c r="E4288" s="19" t="s">
        <v>40</v>
      </c>
      <c r="F4288" s="19">
        <v>719</v>
      </c>
      <c r="G4288" s="19">
        <v>95</v>
      </c>
      <c r="H4288" s="19">
        <v>26.07</v>
      </c>
      <c r="I4288" s="19">
        <v>24.78</v>
      </c>
      <c r="J4288" s="19" t="s">
        <v>60</v>
      </c>
      <c r="K4288" s="20">
        <v>811353.89</v>
      </c>
      <c r="L4288" s="20" t="s">
        <v>55</v>
      </c>
      <c r="M4288" s="20" t="s">
        <v>83</v>
      </c>
      <c r="N4288" s="26"/>
      <c r="O4288" s="20" t="s">
        <v>56</v>
      </c>
      <c r="P4288" t="str">
        <f t="shared" si="66"/>
        <v>INSERT INTO @DataTable (Deal, AdvanceDate, PROV, DealPurpose, RateType, BEACON, LTV, TDS, GDS, InsuranceType, PrincipalBalance, OccupancyType, AccountStatus, Closed_Date, DelinquencyBucket) VALUES (4287, '2016-01-28', 'BC', 'Purchase', 'ARM', 719, 95, 26.07, 24.78, 'HiRatio', 811353.89, 'Owner-Occupied', 'Open', '1900-01-00', 'Current');</v>
      </c>
    </row>
    <row r="4289" spans="1:16" x14ac:dyDescent="0.35">
      <c r="A4289" s="22">
        <v>4288</v>
      </c>
      <c r="B4289" s="21">
        <v>42468</v>
      </c>
      <c r="C4289" s="22" t="s">
        <v>51</v>
      </c>
      <c r="D4289" s="22" t="s">
        <v>52</v>
      </c>
      <c r="E4289" s="22" t="s">
        <v>40</v>
      </c>
      <c r="F4289" s="22">
        <v>799</v>
      </c>
      <c r="G4289" s="22">
        <v>62.27</v>
      </c>
      <c r="H4289" s="22">
        <v>22.74</v>
      </c>
      <c r="I4289" s="22">
        <v>22</v>
      </c>
      <c r="J4289" s="22" t="s">
        <v>54</v>
      </c>
      <c r="K4289" s="23">
        <v>291236.06</v>
      </c>
      <c r="L4289" s="23" t="s">
        <v>55</v>
      </c>
      <c r="M4289" s="23" t="s">
        <v>83</v>
      </c>
      <c r="N4289" s="27"/>
      <c r="O4289" s="23" t="s">
        <v>56</v>
      </c>
      <c r="P4289" t="str">
        <f t="shared" si="66"/>
        <v>INSERT INTO @DataTable (Deal, AdvanceDate, PROV, DealPurpose, RateType, BEACON, LTV, TDS, GDS, InsuranceType, PrincipalBalance, OccupancyType, AccountStatus, Closed_Date, DelinquencyBucket) VALUES (4288, '2016-04-08', 'AB', 'Refinance External', 'ARM', 799, 62.27, 22.74, 22, 'Conv', 291236.06, 'Owner-Occupied', 'Open', '1900-01-00', 'Current');</v>
      </c>
    </row>
    <row r="4290" spans="1:16" x14ac:dyDescent="0.35">
      <c r="A4290" s="19">
        <v>4289</v>
      </c>
      <c r="B4290" s="18">
        <v>42464</v>
      </c>
      <c r="C4290" s="19" t="s">
        <v>57</v>
      </c>
      <c r="D4290" s="19" t="s">
        <v>61</v>
      </c>
      <c r="E4290" s="19" t="s">
        <v>40</v>
      </c>
      <c r="F4290" s="19">
        <v>793</v>
      </c>
      <c r="G4290" s="19">
        <v>51.43</v>
      </c>
      <c r="H4290" s="19">
        <v>17.14</v>
      </c>
      <c r="I4290" s="19">
        <v>16.39</v>
      </c>
      <c r="J4290" s="19" t="s">
        <v>54</v>
      </c>
      <c r="K4290" s="20">
        <v>816090.31</v>
      </c>
      <c r="L4290" s="20" t="s">
        <v>55</v>
      </c>
      <c r="M4290" s="20" t="s">
        <v>83</v>
      </c>
      <c r="N4290" s="26"/>
      <c r="O4290" s="20" t="s">
        <v>56</v>
      </c>
      <c r="P4290" t="str">
        <f t="shared" si="66"/>
        <v>INSERT INTO @DataTable (Deal, AdvanceDate, PROV, DealPurpose, RateType, BEACON, LTV, TDS, GDS, InsuranceType, PrincipalBalance, OccupancyType, AccountStatus, Closed_Date, DelinquencyBucket) VALUES (4289, '2016-04-04', 'ON', 'Purchase', 'ARM', 793, 51.43, 17.14, 16.39, 'Conv', 816090.31, 'Owner-Occupied', 'Open', '1900-01-00', 'Current');</v>
      </c>
    </row>
    <row r="4291" spans="1:16" x14ac:dyDescent="0.35">
      <c r="A4291" s="22">
        <v>4290</v>
      </c>
      <c r="B4291" s="21">
        <v>42081</v>
      </c>
      <c r="C4291" s="22" t="s">
        <v>57</v>
      </c>
      <c r="D4291" s="22" t="s">
        <v>59</v>
      </c>
      <c r="E4291" s="22" t="s">
        <v>40</v>
      </c>
      <c r="F4291" s="22">
        <v>826</v>
      </c>
      <c r="G4291" s="22">
        <v>51.67</v>
      </c>
      <c r="H4291" s="22">
        <v>33.07</v>
      </c>
      <c r="I4291" s="22">
        <v>32.46</v>
      </c>
      <c r="J4291" s="22" t="s">
        <v>54</v>
      </c>
      <c r="K4291" s="23">
        <v>66576.17</v>
      </c>
      <c r="L4291" s="23" t="s">
        <v>55</v>
      </c>
      <c r="M4291" s="23" t="s">
        <v>83</v>
      </c>
      <c r="N4291" s="27"/>
      <c r="O4291" s="23" t="s">
        <v>56</v>
      </c>
      <c r="P4291" t="str">
        <f t="shared" ref="P4291:P4354" si="67">"INSERT INTO @DataTable (Deal, AdvanceDate, PROV, DealPurpose, RateType, BEACON, LTV, TDS, GDS, InsuranceType, PrincipalBalance, OccupancyType, AccountStatus, Closed_Date, DelinquencyBucket) VALUES (" &amp; A4291 &amp; ", " &amp; "'" &amp; TEXT(B4291, "yyyy-mm-dd") &amp; "', '" &amp; C4291 &amp; "', '" &amp; D4291 &amp; "', '" &amp; E4291 &amp; "', " &amp; F4291 &amp; ", " &amp; G4291 &amp; ", " &amp; H4291 &amp; ", " &amp; I4291 &amp; ", '" &amp; J4291 &amp; "', " &amp; K4291 &amp; ", '" &amp; L4291 &amp; "', '" &amp; M4291 &amp; "', '" &amp;TEXT(N4291, "yyyy-mm-dd") &amp; "', '" &amp; O4291 &amp; "');"</f>
        <v>INSERT INTO @DataTable (Deal, AdvanceDate, PROV, DealPurpose, RateType, BEACON, LTV, TDS, GDS, InsuranceType, PrincipalBalance, OccupancyType, AccountStatus, Closed_Date, DelinquencyBucket) VALUES (4290, '2015-03-18', 'ON', 'Transfer', 'ARM', 826, 51.67, 33.07, 32.46, 'Conv', 66576.17, 'Owner-Occupied', 'Open', '1900-01-00', 'Current');</v>
      </c>
    </row>
    <row r="4292" spans="1:16" x14ac:dyDescent="0.35">
      <c r="A4292" s="19">
        <v>4291</v>
      </c>
      <c r="B4292" s="18">
        <v>42109</v>
      </c>
      <c r="C4292" s="19" t="s">
        <v>58</v>
      </c>
      <c r="D4292" s="19" t="s">
        <v>61</v>
      </c>
      <c r="E4292" s="19" t="s">
        <v>53</v>
      </c>
      <c r="F4292" s="19">
        <v>709</v>
      </c>
      <c r="G4292" s="19">
        <v>95</v>
      </c>
      <c r="H4292" s="19">
        <v>41.74</v>
      </c>
      <c r="I4292" s="19">
        <v>24.29</v>
      </c>
      <c r="J4292" s="19" t="s">
        <v>60</v>
      </c>
      <c r="K4292" s="20">
        <v>484000.05</v>
      </c>
      <c r="L4292" s="20" t="s">
        <v>55</v>
      </c>
      <c r="M4292" s="20" t="s">
        <v>83</v>
      </c>
      <c r="N4292" s="26"/>
      <c r="O4292" s="20" t="s">
        <v>56</v>
      </c>
      <c r="P4292" t="str">
        <f t="shared" si="67"/>
        <v>INSERT INTO @DataTable (Deal, AdvanceDate, PROV, DealPurpose, RateType, BEACON, LTV, TDS, GDS, InsuranceType, PrincipalBalance, OccupancyType, AccountStatus, Closed_Date, DelinquencyBucket) VALUES (4291, '2015-04-15', 'BC', 'Purchase', 'Fixed', 709, 95, 41.74, 24.29, 'HiRatio', 484000.05, 'Owner-Occupied', 'Open', '1900-01-00', 'Current');</v>
      </c>
    </row>
    <row r="4293" spans="1:16" x14ac:dyDescent="0.35">
      <c r="A4293" s="22">
        <v>4292</v>
      </c>
      <c r="B4293" s="21">
        <v>42443</v>
      </c>
      <c r="C4293" s="22" t="s">
        <v>57</v>
      </c>
      <c r="D4293" s="22" t="s">
        <v>61</v>
      </c>
      <c r="E4293" s="22" t="s">
        <v>40</v>
      </c>
      <c r="F4293" s="22">
        <v>742</v>
      </c>
      <c r="G4293" s="22">
        <v>84</v>
      </c>
      <c r="H4293" s="22">
        <v>37.29</v>
      </c>
      <c r="I4293" s="22">
        <v>25.81</v>
      </c>
      <c r="J4293" s="22" t="s">
        <v>60</v>
      </c>
      <c r="K4293" s="23">
        <v>311924.46999999997</v>
      </c>
      <c r="L4293" s="23" t="s">
        <v>55</v>
      </c>
      <c r="M4293" s="23" t="s">
        <v>83</v>
      </c>
      <c r="N4293" s="27"/>
      <c r="O4293" s="23" t="s">
        <v>56</v>
      </c>
      <c r="P4293" t="str">
        <f t="shared" si="67"/>
        <v>INSERT INTO @DataTable (Deal, AdvanceDate, PROV, DealPurpose, RateType, BEACON, LTV, TDS, GDS, InsuranceType, PrincipalBalance, OccupancyType, AccountStatus, Closed_Date, DelinquencyBucket) VALUES (4292, '2016-03-14', 'ON', 'Purchase', 'ARM', 742, 84, 37.29, 25.81, 'HiRatio', 311924.47, 'Owner-Occupied', 'Open', '1900-01-00', 'Current');</v>
      </c>
    </row>
    <row r="4294" spans="1:16" x14ac:dyDescent="0.35">
      <c r="A4294" s="19">
        <v>4293</v>
      </c>
      <c r="B4294" s="18">
        <v>42209</v>
      </c>
      <c r="C4294" s="19" t="s">
        <v>57</v>
      </c>
      <c r="D4294" s="19" t="s">
        <v>61</v>
      </c>
      <c r="E4294" s="19" t="s">
        <v>53</v>
      </c>
      <c r="F4294" s="19">
        <v>654</v>
      </c>
      <c r="G4294" s="19">
        <v>81</v>
      </c>
      <c r="H4294" s="19">
        <v>28.96</v>
      </c>
      <c r="I4294" s="19">
        <v>22.19</v>
      </c>
      <c r="J4294" s="19" t="s">
        <v>54</v>
      </c>
      <c r="K4294" s="20">
        <v>226772.47</v>
      </c>
      <c r="L4294" s="20" t="s">
        <v>55</v>
      </c>
      <c r="M4294" s="20" t="s">
        <v>83</v>
      </c>
      <c r="N4294" s="26"/>
      <c r="O4294" s="20" t="s">
        <v>56</v>
      </c>
      <c r="P4294" t="str">
        <f t="shared" si="67"/>
        <v>INSERT INTO @DataTable (Deal, AdvanceDate, PROV, DealPurpose, RateType, BEACON, LTV, TDS, GDS, InsuranceType, PrincipalBalance, OccupancyType, AccountStatus, Closed_Date, DelinquencyBucket) VALUES (4293, '2015-07-24', 'ON', 'Purchase', 'Fixed', 654, 81, 28.96, 22.19, 'Conv', 226772.47, 'Owner-Occupied', 'Open', '1900-01-00', 'Current');</v>
      </c>
    </row>
    <row r="4295" spans="1:16" x14ac:dyDescent="0.35">
      <c r="A4295" s="22">
        <v>4294</v>
      </c>
      <c r="B4295" s="21">
        <v>41866</v>
      </c>
      <c r="C4295" s="22" t="s">
        <v>57</v>
      </c>
      <c r="D4295" s="22" t="s">
        <v>61</v>
      </c>
      <c r="E4295" s="22" t="s">
        <v>53</v>
      </c>
      <c r="F4295" s="22">
        <v>791</v>
      </c>
      <c r="G4295" s="22">
        <v>95</v>
      </c>
      <c r="H4295" s="22">
        <v>38.39</v>
      </c>
      <c r="I4295" s="22">
        <v>37.44</v>
      </c>
      <c r="J4295" s="22" t="s">
        <v>60</v>
      </c>
      <c r="K4295" s="23">
        <v>244861.56</v>
      </c>
      <c r="L4295" s="23" t="s">
        <v>55</v>
      </c>
      <c r="M4295" s="23" t="s">
        <v>83</v>
      </c>
      <c r="N4295" s="27"/>
      <c r="O4295" s="23" t="s">
        <v>56</v>
      </c>
      <c r="P4295" t="str">
        <f t="shared" si="67"/>
        <v>INSERT INTO @DataTable (Deal, AdvanceDate, PROV, DealPurpose, RateType, BEACON, LTV, TDS, GDS, InsuranceType, PrincipalBalance, OccupancyType, AccountStatus, Closed_Date, DelinquencyBucket) VALUES (4294, '2014-08-15', 'ON', 'Purchase', 'Fixed', 791, 95, 38.39, 37.44, 'HiRatio', 244861.56, 'Owner-Occupied', 'Open', '1900-01-00', 'Current');</v>
      </c>
    </row>
    <row r="4296" spans="1:16" x14ac:dyDescent="0.35">
      <c r="A4296" s="19">
        <v>4295</v>
      </c>
      <c r="B4296" s="18">
        <v>42240</v>
      </c>
      <c r="C4296" s="19" t="s">
        <v>51</v>
      </c>
      <c r="D4296" s="19" t="s">
        <v>52</v>
      </c>
      <c r="E4296" s="19" t="s">
        <v>40</v>
      </c>
      <c r="F4296" s="19">
        <v>766</v>
      </c>
      <c r="G4296" s="19">
        <v>74.290000000000006</v>
      </c>
      <c r="H4296" s="19">
        <v>34.229999999999997</v>
      </c>
      <c r="I4296" s="19">
        <v>23.98</v>
      </c>
      <c r="J4296" s="19" t="s">
        <v>54</v>
      </c>
      <c r="K4296" s="20">
        <v>246860.38</v>
      </c>
      <c r="L4296" s="20" t="s">
        <v>55</v>
      </c>
      <c r="M4296" s="20" t="s">
        <v>83</v>
      </c>
      <c r="N4296" s="26"/>
      <c r="O4296" s="20" t="s">
        <v>56</v>
      </c>
      <c r="P4296" t="str">
        <f t="shared" si="67"/>
        <v>INSERT INTO @DataTable (Deal, AdvanceDate, PROV, DealPurpose, RateType, BEACON, LTV, TDS, GDS, InsuranceType, PrincipalBalance, OccupancyType, AccountStatus, Closed_Date, DelinquencyBucket) VALUES (4295, '2015-08-24', 'AB', 'Refinance External', 'ARM', 766, 74.29, 34.23, 23.98, 'Conv', 246860.38, 'Owner-Occupied', 'Open', '1900-01-00', 'Current');</v>
      </c>
    </row>
    <row r="4297" spans="1:16" x14ac:dyDescent="0.35">
      <c r="A4297" s="22">
        <v>4296</v>
      </c>
      <c r="B4297" s="21">
        <v>41177</v>
      </c>
      <c r="C4297" s="22" t="s">
        <v>57</v>
      </c>
      <c r="D4297" s="22" t="s">
        <v>61</v>
      </c>
      <c r="E4297" s="22" t="s">
        <v>53</v>
      </c>
      <c r="F4297" s="22">
        <v>716</v>
      </c>
      <c r="G4297" s="22">
        <v>90</v>
      </c>
      <c r="H4297" s="22">
        <v>42.09</v>
      </c>
      <c r="I4297" s="22">
        <v>33.4</v>
      </c>
      <c r="J4297" s="22" t="s">
        <v>60</v>
      </c>
      <c r="K4297" s="23">
        <v>0</v>
      </c>
      <c r="L4297" s="23" t="s">
        <v>55</v>
      </c>
      <c r="M4297" s="23" t="s">
        <v>84</v>
      </c>
      <c r="N4297" s="27">
        <v>42153</v>
      </c>
      <c r="O4297" s="23" t="s">
        <v>56</v>
      </c>
      <c r="P4297" t="str">
        <f t="shared" si="67"/>
        <v>INSERT INTO @DataTable (Deal, AdvanceDate, PROV, DealPurpose, RateType, BEACON, LTV, TDS, GDS, InsuranceType, PrincipalBalance, OccupancyType, AccountStatus, Closed_Date, DelinquencyBucket) VALUES (4296, '2012-09-25', 'ON', 'Purchase', 'Fixed', 716, 90, 42.09, 33.4, 'HiRatio', 0, 'Owner-Occupied', 'Closed', '2015-05-29', 'Current');</v>
      </c>
    </row>
    <row r="4298" spans="1:16" x14ac:dyDescent="0.35">
      <c r="A4298" s="19">
        <v>4297</v>
      </c>
      <c r="B4298" s="18">
        <v>41085</v>
      </c>
      <c r="C4298" s="19" t="s">
        <v>51</v>
      </c>
      <c r="D4298" s="19" t="s">
        <v>61</v>
      </c>
      <c r="E4298" s="19" t="s">
        <v>53</v>
      </c>
      <c r="F4298" s="19">
        <v>728</v>
      </c>
      <c r="G4298" s="19">
        <v>80</v>
      </c>
      <c r="H4298" s="19">
        <v>44.67</v>
      </c>
      <c r="I4298" s="19">
        <v>14.75</v>
      </c>
      <c r="J4298" s="19" t="s">
        <v>60</v>
      </c>
      <c r="K4298" s="20">
        <v>215606.29</v>
      </c>
      <c r="L4298" s="20" t="s">
        <v>66</v>
      </c>
      <c r="M4298" s="20" t="s">
        <v>83</v>
      </c>
      <c r="N4298" s="26"/>
      <c r="O4298" s="20" t="s">
        <v>56</v>
      </c>
      <c r="P4298" t="str">
        <f t="shared" si="67"/>
        <v>INSERT INTO @DataTable (Deal, AdvanceDate, PROV, DealPurpose, RateType, BEACON, LTV, TDS, GDS, InsuranceType, PrincipalBalance, OccupancyType, AccountStatus, Closed_Date, DelinquencyBucket) VALUES (4297, '2012-06-25', 'AB', 'Purchase', 'Fixed', 728, 80, 44.67, 14.75, 'HiRatio', 215606.29, 'Second Home', 'Open', '1900-01-00', 'Current');</v>
      </c>
    </row>
    <row r="4299" spans="1:16" x14ac:dyDescent="0.35">
      <c r="A4299" s="22">
        <v>4298</v>
      </c>
      <c r="B4299" s="21">
        <v>41785</v>
      </c>
      <c r="C4299" s="22" t="s">
        <v>58</v>
      </c>
      <c r="D4299" s="22" t="s">
        <v>52</v>
      </c>
      <c r="E4299" s="22" t="s">
        <v>53</v>
      </c>
      <c r="F4299" s="22">
        <v>766</v>
      </c>
      <c r="G4299" s="22">
        <v>68.97</v>
      </c>
      <c r="H4299" s="22">
        <v>32.770000000000003</v>
      </c>
      <c r="I4299" s="22">
        <v>31.24</v>
      </c>
      <c r="J4299" s="22" t="s">
        <v>54</v>
      </c>
      <c r="K4299" s="23">
        <v>241021.79</v>
      </c>
      <c r="L4299" s="23" t="s">
        <v>55</v>
      </c>
      <c r="M4299" s="23" t="s">
        <v>83</v>
      </c>
      <c r="N4299" s="27"/>
      <c r="O4299" s="23" t="s">
        <v>56</v>
      </c>
      <c r="P4299" t="str">
        <f t="shared" si="67"/>
        <v>INSERT INTO @DataTable (Deal, AdvanceDate, PROV, DealPurpose, RateType, BEACON, LTV, TDS, GDS, InsuranceType, PrincipalBalance, OccupancyType, AccountStatus, Closed_Date, DelinquencyBucket) VALUES (4298, '2014-05-26', 'BC', 'Refinance External', 'Fixed', 766, 68.97, 32.77, 31.24, 'Conv', 241021.79, 'Owner-Occupied', 'Open', '1900-01-00', 'Current');</v>
      </c>
    </row>
    <row r="4300" spans="1:16" x14ac:dyDescent="0.35">
      <c r="A4300" s="19">
        <v>4299</v>
      </c>
      <c r="B4300" s="18">
        <v>41309</v>
      </c>
      <c r="C4300" s="19" t="s">
        <v>51</v>
      </c>
      <c r="D4300" s="19" t="s">
        <v>61</v>
      </c>
      <c r="E4300" s="19" t="s">
        <v>53</v>
      </c>
      <c r="F4300" s="19">
        <v>711</v>
      </c>
      <c r="G4300" s="19">
        <v>87.8</v>
      </c>
      <c r="H4300" s="19">
        <v>32.200000000000003</v>
      </c>
      <c r="I4300" s="19">
        <v>31.78</v>
      </c>
      <c r="J4300" s="19" t="s">
        <v>60</v>
      </c>
      <c r="K4300" s="20">
        <v>0</v>
      </c>
      <c r="L4300" s="20" t="s">
        <v>55</v>
      </c>
      <c r="M4300" s="20" t="s">
        <v>84</v>
      </c>
      <c r="N4300" s="26">
        <v>41782</v>
      </c>
      <c r="O4300" s="20" t="s">
        <v>56</v>
      </c>
      <c r="P4300" t="str">
        <f t="shared" si="67"/>
        <v>INSERT INTO @DataTable (Deal, AdvanceDate, PROV, DealPurpose, RateType, BEACON, LTV, TDS, GDS, InsuranceType, PrincipalBalance, OccupancyType, AccountStatus, Closed_Date, DelinquencyBucket) VALUES (4299, '2013-02-04', 'AB', 'Purchase', 'Fixed', 711, 87.8, 32.2, 31.78, 'HiRatio', 0, 'Owner-Occupied', 'Closed', '2014-05-23', 'Current');</v>
      </c>
    </row>
    <row r="4301" spans="1:16" x14ac:dyDescent="0.35">
      <c r="A4301" s="22">
        <v>4300</v>
      </c>
      <c r="B4301" s="21">
        <v>42606</v>
      </c>
      <c r="C4301" s="22" t="s">
        <v>57</v>
      </c>
      <c r="D4301" s="22" t="s">
        <v>61</v>
      </c>
      <c r="E4301" s="22" t="s">
        <v>53</v>
      </c>
      <c r="F4301" s="22">
        <v>863</v>
      </c>
      <c r="G4301" s="22">
        <v>64.62</v>
      </c>
      <c r="H4301" s="22">
        <v>28.26</v>
      </c>
      <c r="I4301" s="22">
        <v>28.01</v>
      </c>
      <c r="J4301" s="22" t="s">
        <v>54</v>
      </c>
      <c r="K4301" s="23">
        <v>414864.13</v>
      </c>
      <c r="L4301" s="23" t="s">
        <v>55</v>
      </c>
      <c r="M4301" s="23" t="s">
        <v>83</v>
      </c>
      <c r="N4301" s="27"/>
      <c r="O4301" s="23" t="s">
        <v>56</v>
      </c>
      <c r="P4301" t="str">
        <f t="shared" si="67"/>
        <v>INSERT INTO @DataTable (Deal, AdvanceDate, PROV, DealPurpose, RateType, BEACON, LTV, TDS, GDS, InsuranceType, PrincipalBalance, OccupancyType, AccountStatus, Closed_Date, DelinquencyBucket) VALUES (4300, '2016-08-24', 'ON', 'Purchase', 'Fixed', 863, 64.62, 28.26, 28.01, 'Conv', 414864.13, 'Owner-Occupied', 'Open', '1900-01-00', 'Current');</v>
      </c>
    </row>
    <row r="4302" spans="1:16" x14ac:dyDescent="0.35">
      <c r="A4302" s="19">
        <v>4301</v>
      </c>
      <c r="B4302" s="18">
        <v>42362</v>
      </c>
      <c r="C4302" s="19" t="s">
        <v>57</v>
      </c>
      <c r="D4302" s="19" t="s">
        <v>59</v>
      </c>
      <c r="E4302" s="19" t="s">
        <v>40</v>
      </c>
      <c r="F4302" s="19">
        <v>779</v>
      </c>
      <c r="G4302" s="19">
        <v>70.09</v>
      </c>
      <c r="H4302" s="19">
        <v>30.14</v>
      </c>
      <c r="I4302" s="19">
        <v>21.63</v>
      </c>
      <c r="J4302" s="19" t="s">
        <v>54</v>
      </c>
      <c r="K4302" s="20">
        <v>211374.24</v>
      </c>
      <c r="L4302" s="20" t="s">
        <v>55</v>
      </c>
      <c r="M4302" s="20" t="s">
        <v>83</v>
      </c>
      <c r="N4302" s="26"/>
      <c r="O4302" s="20" t="s">
        <v>56</v>
      </c>
      <c r="P4302" t="str">
        <f t="shared" si="67"/>
        <v>INSERT INTO @DataTable (Deal, AdvanceDate, PROV, DealPurpose, RateType, BEACON, LTV, TDS, GDS, InsuranceType, PrincipalBalance, OccupancyType, AccountStatus, Closed_Date, DelinquencyBucket) VALUES (4301, '2015-12-24', 'ON', 'Transfer', 'ARM', 779, 70.09, 30.14, 21.63, 'Conv', 211374.24, 'Owner-Occupied', 'Open', '1900-01-00', 'Current');</v>
      </c>
    </row>
    <row r="4303" spans="1:16" x14ac:dyDescent="0.35">
      <c r="A4303" s="22">
        <v>4302</v>
      </c>
      <c r="B4303" s="21">
        <v>41256</v>
      </c>
      <c r="C4303" s="22" t="s">
        <v>51</v>
      </c>
      <c r="D4303" s="22" t="s">
        <v>61</v>
      </c>
      <c r="E4303" s="22" t="s">
        <v>53</v>
      </c>
      <c r="F4303" s="22">
        <v>719</v>
      </c>
      <c r="G4303" s="22">
        <v>91.67</v>
      </c>
      <c r="H4303" s="22">
        <v>39.19</v>
      </c>
      <c r="I4303" s="22">
        <v>26.17</v>
      </c>
      <c r="J4303" s="22" t="s">
        <v>60</v>
      </c>
      <c r="K4303" s="23">
        <v>194553.35</v>
      </c>
      <c r="L4303" s="23" t="s">
        <v>55</v>
      </c>
      <c r="M4303" s="23" t="s">
        <v>83</v>
      </c>
      <c r="N4303" s="27"/>
      <c r="O4303" s="23" t="s">
        <v>56</v>
      </c>
      <c r="P4303" t="str">
        <f t="shared" si="67"/>
        <v>INSERT INTO @DataTable (Deal, AdvanceDate, PROV, DealPurpose, RateType, BEACON, LTV, TDS, GDS, InsuranceType, PrincipalBalance, OccupancyType, AccountStatus, Closed_Date, DelinquencyBucket) VALUES (4302, '2012-12-13', 'AB', 'Purchase', 'Fixed', 719, 91.67, 39.19, 26.17, 'HiRatio', 194553.35, 'Owner-Occupied', 'Open', '1900-01-00', 'Current');</v>
      </c>
    </row>
    <row r="4304" spans="1:16" x14ac:dyDescent="0.35">
      <c r="A4304" s="19">
        <v>4303</v>
      </c>
      <c r="B4304" s="18">
        <v>41395</v>
      </c>
      <c r="C4304" s="19" t="s">
        <v>51</v>
      </c>
      <c r="D4304" s="19" t="s">
        <v>61</v>
      </c>
      <c r="E4304" s="19" t="s">
        <v>53</v>
      </c>
      <c r="F4304" s="19">
        <v>758</v>
      </c>
      <c r="G4304" s="19">
        <v>90</v>
      </c>
      <c r="H4304" s="19">
        <v>23.09</v>
      </c>
      <c r="I4304" s="19">
        <v>22.49</v>
      </c>
      <c r="J4304" s="19" t="s">
        <v>60</v>
      </c>
      <c r="K4304" s="20">
        <v>0</v>
      </c>
      <c r="L4304" s="20" t="s">
        <v>55</v>
      </c>
      <c r="M4304" s="20" t="s">
        <v>84</v>
      </c>
      <c r="N4304" s="26">
        <v>41921</v>
      </c>
      <c r="O4304" s="20" t="s">
        <v>56</v>
      </c>
      <c r="P4304" t="str">
        <f t="shared" si="67"/>
        <v>INSERT INTO @DataTable (Deal, AdvanceDate, PROV, DealPurpose, RateType, BEACON, LTV, TDS, GDS, InsuranceType, PrincipalBalance, OccupancyType, AccountStatus, Closed_Date, DelinquencyBucket) VALUES (4303, '2013-05-01', 'AB', 'Purchase', 'Fixed', 758, 90, 23.09, 22.49, 'HiRatio', 0, 'Owner-Occupied', 'Closed', '2014-10-09', 'Current');</v>
      </c>
    </row>
    <row r="4305" spans="1:16" x14ac:dyDescent="0.35">
      <c r="A4305" s="22">
        <v>4304</v>
      </c>
      <c r="B4305" s="21">
        <v>42699</v>
      </c>
      <c r="C4305" s="22" t="s">
        <v>57</v>
      </c>
      <c r="D4305" s="22" t="s">
        <v>61</v>
      </c>
      <c r="E4305" s="22" t="s">
        <v>53</v>
      </c>
      <c r="F4305" s="22">
        <v>659</v>
      </c>
      <c r="G4305" s="22">
        <v>93.7</v>
      </c>
      <c r="H4305" s="22">
        <v>41.34</v>
      </c>
      <c r="I4305" s="22">
        <v>36.58</v>
      </c>
      <c r="J4305" s="22" t="s">
        <v>60</v>
      </c>
      <c r="K4305" s="23">
        <v>653576.23</v>
      </c>
      <c r="L4305" s="23" t="s">
        <v>55</v>
      </c>
      <c r="M4305" s="23" t="s">
        <v>83</v>
      </c>
      <c r="N4305" s="27"/>
      <c r="O4305" s="23" t="s">
        <v>56</v>
      </c>
      <c r="P4305" t="str">
        <f t="shared" si="67"/>
        <v>INSERT INTO @DataTable (Deal, AdvanceDate, PROV, DealPurpose, RateType, BEACON, LTV, TDS, GDS, InsuranceType, PrincipalBalance, OccupancyType, AccountStatus, Closed_Date, DelinquencyBucket) VALUES (4304, '2016-11-25', 'ON', 'Purchase', 'Fixed', 659, 93.7, 41.34, 36.58, 'HiRatio', 653576.23, 'Owner-Occupied', 'Open', '1900-01-00', 'Current');</v>
      </c>
    </row>
    <row r="4306" spans="1:16" x14ac:dyDescent="0.35">
      <c r="A4306" s="19">
        <v>4305</v>
      </c>
      <c r="B4306" s="18">
        <v>41122</v>
      </c>
      <c r="C4306" s="19" t="s">
        <v>51</v>
      </c>
      <c r="D4306" s="19" t="s">
        <v>61</v>
      </c>
      <c r="E4306" s="19" t="s">
        <v>53</v>
      </c>
      <c r="F4306" s="19">
        <v>698</v>
      </c>
      <c r="G4306" s="19">
        <v>95</v>
      </c>
      <c r="H4306" s="19">
        <v>32.869999999999997</v>
      </c>
      <c r="I4306" s="19">
        <v>9.1300000000000008</v>
      </c>
      <c r="J4306" s="19" t="s">
        <v>60</v>
      </c>
      <c r="K4306" s="20">
        <v>186454.88</v>
      </c>
      <c r="L4306" s="20" t="s">
        <v>55</v>
      </c>
      <c r="M4306" s="20" t="s">
        <v>83</v>
      </c>
      <c r="N4306" s="26"/>
      <c r="O4306" s="20" t="s">
        <v>56</v>
      </c>
      <c r="P4306" t="str">
        <f t="shared" si="67"/>
        <v>INSERT INTO @DataTable (Deal, AdvanceDate, PROV, DealPurpose, RateType, BEACON, LTV, TDS, GDS, InsuranceType, PrincipalBalance, OccupancyType, AccountStatus, Closed_Date, DelinquencyBucket) VALUES (4305, '2012-08-01', 'AB', 'Purchase', 'Fixed', 698, 95, 32.87, 9.13, 'HiRatio', 186454.88, 'Owner-Occupied', 'Open', '1900-01-00', 'Current');</v>
      </c>
    </row>
    <row r="4307" spans="1:16" x14ac:dyDescent="0.35">
      <c r="A4307" s="22">
        <v>4306</v>
      </c>
      <c r="B4307" s="21">
        <v>42145</v>
      </c>
      <c r="C4307" s="22" t="s">
        <v>57</v>
      </c>
      <c r="D4307" s="22" t="s">
        <v>52</v>
      </c>
      <c r="E4307" s="22" t="s">
        <v>53</v>
      </c>
      <c r="F4307" s="22">
        <v>680</v>
      </c>
      <c r="G4307" s="22">
        <v>80</v>
      </c>
      <c r="H4307" s="22">
        <v>36.92</v>
      </c>
      <c r="I4307" s="22">
        <v>21.07</v>
      </c>
      <c r="J4307" s="22" t="s">
        <v>54</v>
      </c>
      <c r="K4307" s="23">
        <v>0</v>
      </c>
      <c r="L4307" s="23" t="s">
        <v>55</v>
      </c>
      <c r="M4307" s="23" t="s">
        <v>84</v>
      </c>
      <c r="N4307" s="27">
        <v>42304</v>
      </c>
      <c r="O4307" s="23" t="s">
        <v>56</v>
      </c>
      <c r="P4307" t="str">
        <f t="shared" si="67"/>
        <v>INSERT INTO @DataTable (Deal, AdvanceDate, PROV, DealPurpose, RateType, BEACON, LTV, TDS, GDS, InsuranceType, PrincipalBalance, OccupancyType, AccountStatus, Closed_Date, DelinquencyBucket) VALUES (4306, '2015-05-21', 'ON', 'Refinance External', 'Fixed', 680, 80, 36.92, 21.07, 'Conv', 0, 'Owner-Occupied', 'Closed', '2015-10-27', 'Current');</v>
      </c>
    </row>
    <row r="4308" spans="1:16" x14ac:dyDescent="0.35">
      <c r="A4308" s="19">
        <v>4307</v>
      </c>
      <c r="B4308" s="18">
        <v>42212</v>
      </c>
      <c r="C4308" s="19" t="s">
        <v>57</v>
      </c>
      <c r="D4308" s="19" t="s">
        <v>61</v>
      </c>
      <c r="E4308" s="19" t="s">
        <v>40</v>
      </c>
      <c r="F4308" s="19">
        <v>800</v>
      </c>
      <c r="G4308" s="19">
        <v>80</v>
      </c>
      <c r="H4308" s="19">
        <v>21.19</v>
      </c>
      <c r="I4308" s="19">
        <v>20.420000000000002</v>
      </c>
      <c r="J4308" s="19" t="s">
        <v>54</v>
      </c>
      <c r="K4308" s="20">
        <v>0</v>
      </c>
      <c r="L4308" s="20" t="s">
        <v>55</v>
      </c>
      <c r="M4308" s="20" t="s">
        <v>84</v>
      </c>
      <c r="N4308" s="26">
        <v>42556</v>
      </c>
      <c r="O4308" s="20" t="s">
        <v>56</v>
      </c>
      <c r="P4308" t="str">
        <f t="shared" si="67"/>
        <v>INSERT INTO @DataTable (Deal, AdvanceDate, PROV, DealPurpose, RateType, BEACON, LTV, TDS, GDS, InsuranceType, PrincipalBalance, OccupancyType, AccountStatus, Closed_Date, DelinquencyBucket) VALUES (4307, '2015-07-27', 'ON', 'Purchase', 'ARM', 800, 80, 21.19, 20.42, 'Conv', 0, 'Owner-Occupied', 'Closed', '2016-07-05', 'Current');</v>
      </c>
    </row>
    <row r="4309" spans="1:16" x14ac:dyDescent="0.35">
      <c r="A4309" s="22">
        <v>4308</v>
      </c>
      <c r="B4309" s="21">
        <v>41946</v>
      </c>
      <c r="C4309" s="22" t="s">
        <v>78</v>
      </c>
      <c r="D4309" s="22" t="s">
        <v>61</v>
      </c>
      <c r="E4309" s="22" t="s">
        <v>53</v>
      </c>
      <c r="F4309" s="22">
        <v>743</v>
      </c>
      <c r="G4309" s="22">
        <v>90</v>
      </c>
      <c r="H4309" s="22">
        <v>32.880000000000003</v>
      </c>
      <c r="I4309" s="22">
        <v>21.47</v>
      </c>
      <c r="J4309" s="22" t="s">
        <v>60</v>
      </c>
      <c r="K4309" s="23">
        <v>562646.84</v>
      </c>
      <c r="L4309" s="23" t="s">
        <v>55</v>
      </c>
      <c r="M4309" s="23" t="s">
        <v>83</v>
      </c>
      <c r="N4309" s="27"/>
      <c r="O4309" s="23" t="s">
        <v>56</v>
      </c>
      <c r="P4309" t="str">
        <f t="shared" si="67"/>
        <v>INSERT INTO @DataTable (Deal, AdvanceDate, PROV, DealPurpose, RateType, BEACON, LTV, TDS, GDS, InsuranceType, PrincipalBalance, OccupancyType, AccountStatus, Closed_Date, DelinquencyBucket) VALUES (4308, '2014-11-03', 'NL', 'Purchase', 'Fixed', 743, 90, 32.88, 21.47, 'HiRatio', 562646.84, 'Owner-Occupied', 'Open', '1900-01-00', 'Current');</v>
      </c>
    </row>
    <row r="4310" spans="1:16" x14ac:dyDescent="0.35">
      <c r="A4310" s="19">
        <v>4309</v>
      </c>
      <c r="B4310" s="18">
        <v>41586</v>
      </c>
      <c r="C4310" s="19" t="s">
        <v>57</v>
      </c>
      <c r="D4310" s="19" t="s">
        <v>61</v>
      </c>
      <c r="E4310" s="19" t="s">
        <v>40</v>
      </c>
      <c r="F4310" s="19">
        <v>758</v>
      </c>
      <c r="G4310" s="19">
        <v>80</v>
      </c>
      <c r="H4310" s="19">
        <v>36.49</v>
      </c>
      <c r="I4310" s="19">
        <v>13.52</v>
      </c>
      <c r="J4310" s="19" t="s">
        <v>54</v>
      </c>
      <c r="K4310" s="20">
        <v>0</v>
      </c>
      <c r="L4310" s="20" t="s">
        <v>66</v>
      </c>
      <c r="M4310" s="20" t="s">
        <v>84</v>
      </c>
      <c r="N4310" s="26">
        <v>42251</v>
      </c>
      <c r="O4310" s="20" t="s">
        <v>56</v>
      </c>
      <c r="P4310" t="str">
        <f t="shared" si="67"/>
        <v>INSERT INTO @DataTable (Deal, AdvanceDate, PROV, DealPurpose, RateType, BEACON, LTV, TDS, GDS, InsuranceType, PrincipalBalance, OccupancyType, AccountStatus, Closed_Date, DelinquencyBucket) VALUES (4309, '2013-11-08', 'ON', 'Purchase', 'ARM', 758, 80, 36.49, 13.52, 'Conv', 0, 'Second Home', 'Closed', '2015-09-04', 'Current');</v>
      </c>
    </row>
    <row r="4311" spans="1:16" x14ac:dyDescent="0.35">
      <c r="A4311" s="22">
        <v>4310</v>
      </c>
      <c r="B4311" s="21">
        <v>42250</v>
      </c>
      <c r="C4311" s="22" t="s">
        <v>57</v>
      </c>
      <c r="D4311" s="22" t="s">
        <v>61</v>
      </c>
      <c r="E4311" s="22" t="s">
        <v>40</v>
      </c>
      <c r="F4311" s="22">
        <v>772</v>
      </c>
      <c r="G4311" s="22">
        <v>85</v>
      </c>
      <c r="H4311" s="22">
        <v>25.21</v>
      </c>
      <c r="I4311" s="22">
        <v>24.7</v>
      </c>
      <c r="J4311" s="22" t="s">
        <v>54</v>
      </c>
      <c r="K4311" s="23">
        <v>286251.94</v>
      </c>
      <c r="L4311" s="23" t="s">
        <v>55</v>
      </c>
      <c r="M4311" s="23" t="s">
        <v>83</v>
      </c>
      <c r="N4311" s="27"/>
      <c r="O4311" s="23" t="s">
        <v>56</v>
      </c>
      <c r="P4311" t="str">
        <f t="shared" si="67"/>
        <v>INSERT INTO @DataTable (Deal, AdvanceDate, PROV, DealPurpose, RateType, BEACON, LTV, TDS, GDS, InsuranceType, PrincipalBalance, OccupancyType, AccountStatus, Closed_Date, DelinquencyBucket) VALUES (4310, '2015-09-03', 'ON', 'Purchase', 'ARM', 772, 85, 25.21, 24.7, 'Conv', 286251.94, 'Owner-Occupied', 'Open', '1900-01-00', 'Current');</v>
      </c>
    </row>
    <row r="4312" spans="1:16" x14ac:dyDescent="0.35">
      <c r="A4312" s="19">
        <v>4311</v>
      </c>
      <c r="B4312" s="18">
        <v>41646</v>
      </c>
      <c r="C4312" s="19" t="s">
        <v>51</v>
      </c>
      <c r="D4312" s="19" t="s">
        <v>61</v>
      </c>
      <c r="E4312" s="19" t="s">
        <v>53</v>
      </c>
      <c r="F4312" s="19">
        <v>724</v>
      </c>
      <c r="G4312" s="19">
        <v>95</v>
      </c>
      <c r="H4312" s="19">
        <v>21.95</v>
      </c>
      <c r="I4312" s="19">
        <v>14.4</v>
      </c>
      <c r="J4312" s="19" t="s">
        <v>60</v>
      </c>
      <c r="K4312" s="20">
        <v>213734.31</v>
      </c>
      <c r="L4312" s="20" t="s">
        <v>55</v>
      </c>
      <c r="M4312" s="20" t="s">
        <v>83</v>
      </c>
      <c r="N4312" s="26"/>
      <c r="O4312" s="20" t="s">
        <v>56</v>
      </c>
      <c r="P4312" t="str">
        <f t="shared" si="67"/>
        <v>INSERT INTO @DataTable (Deal, AdvanceDate, PROV, DealPurpose, RateType, BEACON, LTV, TDS, GDS, InsuranceType, PrincipalBalance, OccupancyType, AccountStatus, Closed_Date, DelinquencyBucket) VALUES (4311, '2014-01-07', 'AB', 'Purchase', 'Fixed', 724, 95, 21.95, 14.4, 'HiRatio', 213734.31, 'Owner-Occupied', 'Open', '1900-01-00', 'Current');</v>
      </c>
    </row>
    <row r="4313" spans="1:16" x14ac:dyDescent="0.35">
      <c r="A4313" s="22">
        <v>4312</v>
      </c>
      <c r="B4313" s="21">
        <v>41590</v>
      </c>
      <c r="C4313" s="22" t="s">
        <v>57</v>
      </c>
      <c r="D4313" s="22" t="s">
        <v>52</v>
      </c>
      <c r="E4313" s="22" t="s">
        <v>53</v>
      </c>
      <c r="F4313" s="22">
        <v>767</v>
      </c>
      <c r="G4313" s="22">
        <v>80</v>
      </c>
      <c r="H4313" s="22">
        <v>40.65</v>
      </c>
      <c r="I4313" s="22">
        <v>18.23</v>
      </c>
      <c r="J4313" s="22" t="s">
        <v>54</v>
      </c>
      <c r="K4313" s="23">
        <v>109936.36</v>
      </c>
      <c r="L4313" s="23" t="s">
        <v>55</v>
      </c>
      <c r="M4313" s="23" t="s">
        <v>83</v>
      </c>
      <c r="N4313" s="27"/>
      <c r="O4313" s="23" t="s">
        <v>56</v>
      </c>
      <c r="P4313" t="str">
        <f t="shared" si="67"/>
        <v>INSERT INTO @DataTable (Deal, AdvanceDate, PROV, DealPurpose, RateType, BEACON, LTV, TDS, GDS, InsuranceType, PrincipalBalance, OccupancyType, AccountStatus, Closed_Date, DelinquencyBucket) VALUES (4312, '2013-11-12', 'ON', 'Refinance External', 'Fixed', 767, 80, 40.65, 18.23, 'Conv', 109936.36, 'Owner-Occupied', 'Open', '1900-01-00', 'Current');</v>
      </c>
    </row>
    <row r="4314" spans="1:16" x14ac:dyDescent="0.35">
      <c r="A4314" s="19">
        <v>4313</v>
      </c>
      <c r="B4314" s="18">
        <v>42095</v>
      </c>
      <c r="C4314" s="19" t="s">
        <v>58</v>
      </c>
      <c r="D4314" s="19" t="s">
        <v>61</v>
      </c>
      <c r="E4314" s="19" t="s">
        <v>40</v>
      </c>
      <c r="F4314" s="19">
        <v>759</v>
      </c>
      <c r="G4314" s="19">
        <v>90</v>
      </c>
      <c r="H4314" s="19">
        <v>35.14</v>
      </c>
      <c r="I4314" s="19">
        <v>22.57</v>
      </c>
      <c r="J4314" s="19" t="s">
        <v>60</v>
      </c>
      <c r="K4314" s="20">
        <v>297801.98</v>
      </c>
      <c r="L4314" s="20" t="s">
        <v>55</v>
      </c>
      <c r="M4314" s="20" t="s">
        <v>83</v>
      </c>
      <c r="N4314" s="26"/>
      <c r="O4314" s="20" t="s">
        <v>56</v>
      </c>
      <c r="P4314" t="str">
        <f t="shared" si="67"/>
        <v>INSERT INTO @DataTable (Deal, AdvanceDate, PROV, DealPurpose, RateType, BEACON, LTV, TDS, GDS, InsuranceType, PrincipalBalance, OccupancyType, AccountStatus, Closed_Date, DelinquencyBucket) VALUES (4313, '2015-04-01', 'BC', 'Purchase', 'ARM', 759, 90, 35.14, 22.57, 'HiRatio', 297801.98, 'Owner-Occupied', 'Open', '1900-01-00', 'Current');</v>
      </c>
    </row>
    <row r="4315" spans="1:16" x14ac:dyDescent="0.35">
      <c r="A4315" s="22">
        <v>4314</v>
      </c>
      <c r="B4315" s="21">
        <v>42528</v>
      </c>
      <c r="C4315" s="22" t="s">
        <v>58</v>
      </c>
      <c r="D4315" s="22" t="s">
        <v>52</v>
      </c>
      <c r="E4315" s="22" t="s">
        <v>53</v>
      </c>
      <c r="F4315" s="22">
        <v>796</v>
      </c>
      <c r="G4315" s="22">
        <v>36.840000000000003</v>
      </c>
      <c r="H4315" s="22">
        <v>35.58</v>
      </c>
      <c r="I4315" s="22">
        <v>28.78</v>
      </c>
      <c r="J4315" s="22" t="s">
        <v>54</v>
      </c>
      <c r="K4315" s="23">
        <v>147491.46</v>
      </c>
      <c r="L4315" s="23" t="s">
        <v>55</v>
      </c>
      <c r="M4315" s="23" t="s">
        <v>83</v>
      </c>
      <c r="N4315" s="27"/>
      <c r="O4315" s="23" t="s">
        <v>56</v>
      </c>
      <c r="P4315" t="str">
        <f t="shared" si="67"/>
        <v>INSERT INTO @DataTable (Deal, AdvanceDate, PROV, DealPurpose, RateType, BEACON, LTV, TDS, GDS, InsuranceType, PrincipalBalance, OccupancyType, AccountStatus, Closed_Date, DelinquencyBucket) VALUES (4314, '2016-06-07', 'BC', 'Refinance External', 'Fixed', 796, 36.84, 35.58, 28.78, 'Conv', 147491.46, 'Owner-Occupied', 'Open', '1900-01-00', 'Current');</v>
      </c>
    </row>
    <row r="4316" spans="1:16" x14ac:dyDescent="0.35">
      <c r="A4316" s="19">
        <v>4315</v>
      </c>
      <c r="B4316" s="18">
        <v>41670</v>
      </c>
      <c r="C4316" s="19" t="s">
        <v>51</v>
      </c>
      <c r="D4316" s="19" t="s">
        <v>61</v>
      </c>
      <c r="E4316" s="19" t="s">
        <v>40</v>
      </c>
      <c r="F4316" s="19">
        <v>762</v>
      </c>
      <c r="G4316" s="19">
        <v>95</v>
      </c>
      <c r="H4316" s="19">
        <v>39.549999999999997</v>
      </c>
      <c r="I4316" s="19">
        <v>10.79</v>
      </c>
      <c r="J4316" s="19" t="s">
        <v>60</v>
      </c>
      <c r="K4316" s="20">
        <v>331813.56</v>
      </c>
      <c r="L4316" s="20" t="s">
        <v>66</v>
      </c>
      <c r="M4316" s="20" t="s">
        <v>83</v>
      </c>
      <c r="N4316" s="26"/>
      <c r="O4316" s="20" t="s">
        <v>56</v>
      </c>
      <c r="P4316" t="str">
        <f t="shared" si="67"/>
        <v>INSERT INTO @DataTable (Deal, AdvanceDate, PROV, DealPurpose, RateType, BEACON, LTV, TDS, GDS, InsuranceType, PrincipalBalance, OccupancyType, AccountStatus, Closed_Date, DelinquencyBucket) VALUES (4315, '2014-01-31', 'AB', 'Purchase', 'ARM', 762, 95, 39.55, 10.79, 'HiRatio', 331813.56, 'Second Home', 'Open', '1900-01-00', 'Current');</v>
      </c>
    </row>
    <row r="4317" spans="1:16" x14ac:dyDescent="0.35">
      <c r="A4317" s="22">
        <v>4316</v>
      </c>
      <c r="B4317" s="21">
        <v>42625</v>
      </c>
      <c r="C4317" s="22" t="s">
        <v>58</v>
      </c>
      <c r="D4317" s="22" t="s">
        <v>61</v>
      </c>
      <c r="E4317" s="22" t="s">
        <v>53</v>
      </c>
      <c r="F4317" s="22">
        <v>690</v>
      </c>
      <c r="G4317" s="22">
        <v>80</v>
      </c>
      <c r="H4317" s="22">
        <v>39.08</v>
      </c>
      <c r="I4317" s="22">
        <v>23.2</v>
      </c>
      <c r="J4317" s="22" t="s">
        <v>54</v>
      </c>
      <c r="K4317" s="23">
        <v>383096.64</v>
      </c>
      <c r="L4317" s="23" t="s">
        <v>55</v>
      </c>
      <c r="M4317" s="23" t="s">
        <v>83</v>
      </c>
      <c r="N4317" s="27"/>
      <c r="O4317" s="23" t="s">
        <v>56</v>
      </c>
      <c r="P4317" t="str">
        <f t="shared" si="67"/>
        <v>INSERT INTO @DataTable (Deal, AdvanceDate, PROV, DealPurpose, RateType, BEACON, LTV, TDS, GDS, InsuranceType, PrincipalBalance, OccupancyType, AccountStatus, Closed_Date, DelinquencyBucket) VALUES (4316, '2016-09-12', 'BC', 'Purchase', 'Fixed', 690, 80, 39.08, 23.2, 'Conv', 383096.64, 'Owner-Occupied', 'Open', '1900-01-00', 'Current');</v>
      </c>
    </row>
    <row r="4318" spans="1:16" x14ac:dyDescent="0.35">
      <c r="A4318" s="19">
        <v>4317</v>
      </c>
      <c r="B4318" s="18">
        <v>42551</v>
      </c>
      <c r="C4318" s="19" t="s">
        <v>51</v>
      </c>
      <c r="D4318" s="19" t="s">
        <v>61</v>
      </c>
      <c r="E4318" s="19" t="s">
        <v>53</v>
      </c>
      <c r="F4318" s="19">
        <v>696</v>
      </c>
      <c r="G4318" s="19">
        <v>80</v>
      </c>
      <c r="H4318" s="19">
        <v>28.05</v>
      </c>
      <c r="I4318" s="19">
        <v>27.36</v>
      </c>
      <c r="J4318" s="19" t="s">
        <v>54</v>
      </c>
      <c r="K4318" s="20">
        <v>269028.89</v>
      </c>
      <c r="L4318" s="20" t="s">
        <v>55</v>
      </c>
      <c r="M4318" s="20" t="s">
        <v>83</v>
      </c>
      <c r="N4318" s="26"/>
      <c r="O4318" s="20" t="s">
        <v>56</v>
      </c>
      <c r="P4318" t="str">
        <f t="shared" si="67"/>
        <v>INSERT INTO @DataTable (Deal, AdvanceDate, PROV, DealPurpose, RateType, BEACON, LTV, TDS, GDS, InsuranceType, PrincipalBalance, OccupancyType, AccountStatus, Closed_Date, DelinquencyBucket) VALUES (4317, '2016-06-30', 'AB', 'Purchase', 'Fixed', 696, 80, 28.05, 27.36, 'Conv', 269028.89, 'Owner-Occupied', 'Open', '1900-01-00', 'Current');</v>
      </c>
    </row>
    <row r="4319" spans="1:16" x14ac:dyDescent="0.35">
      <c r="A4319" s="22">
        <v>4318</v>
      </c>
      <c r="B4319" s="21">
        <v>40644</v>
      </c>
      <c r="C4319" s="22" t="s">
        <v>57</v>
      </c>
      <c r="D4319" s="22" t="s">
        <v>61</v>
      </c>
      <c r="E4319" s="22" t="s">
        <v>40</v>
      </c>
      <c r="F4319" s="22">
        <v>671</v>
      </c>
      <c r="G4319" s="22">
        <v>95</v>
      </c>
      <c r="H4319" s="22">
        <v>34.979999999999997</v>
      </c>
      <c r="I4319" s="22">
        <v>16.670000000000002</v>
      </c>
      <c r="J4319" s="22" t="s">
        <v>60</v>
      </c>
      <c r="K4319" s="23">
        <v>0</v>
      </c>
      <c r="L4319" s="23" t="s">
        <v>55</v>
      </c>
      <c r="M4319" s="23" t="s">
        <v>84</v>
      </c>
      <c r="N4319" s="27">
        <v>41975</v>
      </c>
      <c r="O4319" s="23" t="s">
        <v>56</v>
      </c>
      <c r="P4319" t="str">
        <f t="shared" si="67"/>
        <v>INSERT INTO @DataTable (Deal, AdvanceDate, PROV, DealPurpose, RateType, BEACON, LTV, TDS, GDS, InsuranceType, PrincipalBalance, OccupancyType, AccountStatus, Closed_Date, DelinquencyBucket) VALUES (4318, '2011-04-11', 'ON', 'Purchase', 'ARM', 671, 95, 34.98, 16.67, 'HiRatio', 0, 'Owner-Occupied', 'Closed', '2014-12-02', 'Current');</v>
      </c>
    </row>
    <row r="4320" spans="1:16" x14ac:dyDescent="0.35">
      <c r="A4320" s="19">
        <v>4319</v>
      </c>
      <c r="B4320" s="18">
        <v>41702</v>
      </c>
      <c r="C4320" s="19" t="s">
        <v>57</v>
      </c>
      <c r="D4320" s="19" t="s">
        <v>61</v>
      </c>
      <c r="E4320" s="19" t="s">
        <v>53</v>
      </c>
      <c r="F4320" s="19">
        <v>786</v>
      </c>
      <c r="G4320" s="19">
        <v>80</v>
      </c>
      <c r="H4320" s="19">
        <v>29.79</v>
      </c>
      <c r="I4320" s="19">
        <v>23.45</v>
      </c>
      <c r="J4320" s="19" t="s">
        <v>54</v>
      </c>
      <c r="K4320" s="20">
        <v>476258.91</v>
      </c>
      <c r="L4320" s="20" t="s">
        <v>55</v>
      </c>
      <c r="M4320" s="20" t="s">
        <v>83</v>
      </c>
      <c r="N4320" s="26"/>
      <c r="O4320" s="20" t="s">
        <v>56</v>
      </c>
      <c r="P4320" t="str">
        <f t="shared" si="67"/>
        <v>INSERT INTO @DataTable (Deal, AdvanceDate, PROV, DealPurpose, RateType, BEACON, LTV, TDS, GDS, InsuranceType, PrincipalBalance, OccupancyType, AccountStatus, Closed_Date, DelinquencyBucket) VALUES (4319, '2014-03-04', 'ON', 'Purchase', 'Fixed', 786, 80, 29.79, 23.45, 'Conv', 476258.91, 'Owner-Occupied', 'Open', '1900-01-00', 'Current');</v>
      </c>
    </row>
    <row r="4321" spans="1:16" x14ac:dyDescent="0.35">
      <c r="A4321" s="22">
        <v>4320</v>
      </c>
      <c r="B4321" s="21">
        <v>41926</v>
      </c>
      <c r="C4321" s="22" t="s">
        <v>57</v>
      </c>
      <c r="D4321" s="22" t="s">
        <v>52</v>
      </c>
      <c r="E4321" s="22" t="s">
        <v>53</v>
      </c>
      <c r="F4321" s="22">
        <v>672</v>
      </c>
      <c r="G4321" s="22">
        <v>60</v>
      </c>
      <c r="H4321" s="22">
        <v>28.21</v>
      </c>
      <c r="I4321" s="22">
        <v>28.21</v>
      </c>
      <c r="J4321" s="22" t="s">
        <v>54</v>
      </c>
      <c r="K4321" s="23">
        <v>91622.2</v>
      </c>
      <c r="L4321" s="23" t="s">
        <v>55</v>
      </c>
      <c r="M4321" s="23" t="s">
        <v>83</v>
      </c>
      <c r="N4321" s="27"/>
      <c r="O4321" s="23" t="s">
        <v>56</v>
      </c>
      <c r="P4321" t="str">
        <f t="shared" si="67"/>
        <v>INSERT INTO @DataTable (Deal, AdvanceDate, PROV, DealPurpose, RateType, BEACON, LTV, TDS, GDS, InsuranceType, PrincipalBalance, OccupancyType, AccountStatus, Closed_Date, DelinquencyBucket) VALUES (4320, '2014-10-14', 'ON', 'Refinance External', 'Fixed', 672, 60, 28.21, 28.21, 'Conv', 91622.2, 'Owner-Occupied', 'Open', '1900-01-00', 'Current');</v>
      </c>
    </row>
    <row r="4322" spans="1:16" x14ac:dyDescent="0.35">
      <c r="A4322" s="19">
        <v>4321</v>
      </c>
      <c r="B4322" s="18">
        <v>42198</v>
      </c>
      <c r="C4322" s="19" t="s">
        <v>57</v>
      </c>
      <c r="D4322" s="19" t="s">
        <v>52</v>
      </c>
      <c r="E4322" s="19" t="s">
        <v>40</v>
      </c>
      <c r="F4322" s="19">
        <v>771</v>
      </c>
      <c r="G4322" s="19">
        <v>50</v>
      </c>
      <c r="H4322" s="19">
        <v>32.299999999999997</v>
      </c>
      <c r="I4322" s="19">
        <v>11.87</v>
      </c>
      <c r="J4322" s="19" t="s">
        <v>54</v>
      </c>
      <c r="K4322" s="20">
        <v>137767.76</v>
      </c>
      <c r="L4322" s="20" t="s">
        <v>55</v>
      </c>
      <c r="M4322" s="20" t="s">
        <v>83</v>
      </c>
      <c r="N4322" s="26"/>
      <c r="O4322" s="20" t="s">
        <v>56</v>
      </c>
      <c r="P4322" t="str">
        <f t="shared" si="67"/>
        <v>INSERT INTO @DataTable (Deal, AdvanceDate, PROV, DealPurpose, RateType, BEACON, LTV, TDS, GDS, InsuranceType, PrincipalBalance, OccupancyType, AccountStatus, Closed_Date, DelinquencyBucket) VALUES (4321, '2015-07-13', 'ON', 'Refinance External', 'ARM', 771, 50, 32.3, 11.87, 'Conv', 137767.76, 'Owner-Occupied', 'Open', '1900-01-00', 'Current');</v>
      </c>
    </row>
    <row r="4323" spans="1:16" x14ac:dyDescent="0.35">
      <c r="A4323" s="22">
        <v>4322</v>
      </c>
      <c r="B4323" s="21">
        <v>41113</v>
      </c>
      <c r="C4323" s="22" t="s">
        <v>51</v>
      </c>
      <c r="D4323" s="22" t="s">
        <v>61</v>
      </c>
      <c r="E4323" s="22" t="s">
        <v>53</v>
      </c>
      <c r="F4323" s="22">
        <v>800</v>
      </c>
      <c r="G4323" s="22">
        <v>92.42</v>
      </c>
      <c r="H4323" s="22">
        <v>35.86</v>
      </c>
      <c r="I4323" s="22">
        <v>22.82</v>
      </c>
      <c r="J4323" s="22" t="s">
        <v>60</v>
      </c>
      <c r="K4323" s="23">
        <v>0</v>
      </c>
      <c r="L4323" s="23" t="s">
        <v>55</v>
      </c>
      <c r="M4323" s="23" t="s">
        <v>84</v>
      </c>
      <c r="N4323" s="27">
        <v>42262</v>
      </c>
      <c r="O4323" s="23" t="s">
        <v>56</v>
      </c>
      <c r="P4323" t="str">
        <f t="shared" si="67"/>
        <v>INSERT INTO @DataTable (Deal, AdvanceDate, PROV, DealPurpose, RateType, BEACON, LTV, TDS, GDS, InsuranceType, PrincipalBalance, OccupancyType, AccountStatus, Closed_Date, DelinquencyBucket) VALUES (4322, '2012-07-23', 'AB', 'Purchase', 'Fixed', 800, 92.42, 35.86, 22.82, 'HiRatio', 0, 'Owner-Occupied', 'Closed', '2015-09-15', 'Current');</v>
      </c>
    </row>
    <row r="4324" spans="1:16" x14ac:dyDescent="0.35">
      <c r="A4324" s="19">
        <v>4323</v>
      </c>
      <c r="B4324" s="18">
        <v>42359</v>
      </c>
      <c r="C4324" s="19" t="s">
        <v>57</v>
      </c>
      <c r="D4324" s="19" t="s">
        <v>61</v>
      </c>
      <c r="E4324" s="19" t="s">
        <v>53</v>
      </c>
      <c r="F4324" s="19">
        <v>743</v>
      </c>
      <c r="G4324" s="19">
        <v>95</v>
      </c>
      <c r="H4324" s="19">
        <v>38.29</v>
      </c>
      <c r="I4324" s="19">
        <v>28.91</v>
      </c>
      <c r="J4324" s="19" t="s">
        <v>60</v>
      </c>
      <c r="K4324" s="20">
        <v>258596.86</v>
      </c>
      <c r="L4324" s="20" t="s">
        <v>55</v>
      </c>
      <c r="M4324" s="20" t="s">
        <v>83</v>
      </c>
      <c r="N4324" s="26"/>
      <c r="O4324" s="20" t="s">
        <v>56</v>
      </c>
      <c r="P4324" t="str">
        <f t="shared" si="67"/>
        <v>INSERT INTO @DataTable (Deal, AdvanceDate, PROV, DealPurpose, RateType, BEACON, LTV, TDS, GDS, InsuranceType, PrincipalBalance, OccupancyType, AccountStatus, Closed_Date, DelinquencyBucket) VALUES (4323, '2015-12-21', 'ON', 'Purchase', 'Fixed', 743, 95, 38.29, 28.91, 'HiRatio', 258596.86, 'Owner-Occupied', 'Open', '1900-01-00', 'Current');</v>
      </c>
    </row>
    <row r="4325" spans="1:16" x14ac:dyDescent="0.35">
      <c r="A4325" s="22">
        <v>4324</v>
      </c>
      <c r="B4325" s="21">
        <v>41568</v>
      </c>
      <c r="C4325" s="22" t="s">
        <v>78</v>
      </c>
      <c r="D4325" s="22" t="s">
        <v>61</v>
      </c>
      <c r="E4325" s="22" t="s">
        <v>53</v>
      </c>
      <c r="F4325" s="22">
        <v>736</v>
      </c>
      <c r="G4325" s="22">
        <v>95</v>
      </c>
      <c r="H4325" s="22">
        <v>43.53</v>
      </c>
      <c r="I4325" s="22">
        <v>27.81</v>
      </c>
      <c r="J4325" s="22" t="s">
        <v>60</v>
      </c>
      <c r="K4325" s="23">
        <v>251488.9</v>
      </c>
      <c r="L4325" s="23" t="s">
        <v>55</v>
      </c>
      <c r="M4325" s="23" t="s">
        <v>83</v>
      </c>
      <c r="N4325" s="27"/>
      <c r="O4325" s="23" t="s">
        <v>56</v>
      </c>
      <c r="P4325" t="str">
        <f t="shared" si="67"/>
        <v>INSERT INTO @DataTable (Deal, AdvanceDate, PROV, DealPurpose, RateType, BEACON, LTV, TDS, GDS, InsuranceType, PrincipalBalance, OccupancyType, AccountStatus, Closed_Date, DelinquencyBucket) VALUES (4324, '2013-10-21', 'NL', 'Purchase', 'Fixed', 736, 95, 43.53, 27.81, 'HiRatio', 251488.9, 'Owner-Occupied', 'Open', '1900-01-00', 'Current');</v>
      </c>
    </row>
    <row r="4326" spans="1:16" x14ac:dyDescent="0.35">
      <c r="A4326" s="19">
        <v>4325</v>
      </c>
      <c r="B4326" s="18">
        <v>41908</v>
      </c>
      <c r="C4326" s="19" t="s">
        <v>57</v>
      </c>
      <c r="D4326" s="19" t="s">
        <v>61</v>
      </c>
      <c r="E4326" s="19" t="s">
        <v>53</v>
      </c>
      <c r="F4326" s="19">
        <v>719</v>
      </c>
      <c r="G4326" s="19">
        <v>92.42</v>
      </c>
      <c r="H4326" s="19">
        <v>43.84</v>
      </c>
      <c r="I4326" s="19">
        <v>22.43</v>
      </c>
      <c r="J4326" s="19" t="s">
        <v>60</v>
      </c>
      <c r="K4326" s="20">
        <v>0</v>
      </c>
      <c r="L4326" s="20" t="s">
        <v>55</v>
      </c>
      <c r="M4326" s="20" t="s">
        <v>84</v>
      </c>
      <c r="N4326" s="26">
        <v>42403</v>
      </c>
      <c r="O4326" s="20" t="s">
        <v>56</v>
      </c>
      <c r="P4326" t="str">
        <f t="shared" si="67"/>
        <v>INSERT INTO @DataTable (Deal, AdvanceDate, PROV, DealPurpose, RateType, BEACON, LTV, TDS, GDS, InsuranceType, PrincipalBalance, OccupancyType, AccountStatus, Closed_Date, DelinquencyBucket) VALUES (4325, '2014-09-26', 'ON', 'Purchase', 'Fixed', 719, 92.42, 43.84, 22.43, 'HiRatio', 0, 'Owner-Occupied', 'Closed', '2016-02-03', 'Current');</v>
      </c>
    </row>
    <row r="4327" spans="1:16" x14ac:dyDescent="0.35">
      <c r="A4327" s="22">
        <v>4326</v>
      </c>
      <c r="B4327" s="21">
        <v>42040</v>
      </c>
      <c r="C4327" s="22" t="s">
        <v>57</v>
      </c>
      <c r="D4327" s="22" t="s">
        <v>64</v>
      </c>
      <c r="E4327" s="22" t="s">
        <v>53</v>
      </c>
      <c r="F4327" s="22">
        <v>668</v>
      </c>
      <c r="G4327" s="22">
        <v>95</v>
      </c>
      <c r="H4327" s="22">
        <v>41.73</v>
      </c>
      <c r="I4327" s="22">
        <v>18.45</v>
      </c>
      <c r="J4327" s="22" t="s">
        <v>60</v>
      </c>
      <c r="K4327" s="23">
        <v>339426.21</v>
      </c>
      <c r="L4327" s="23" t="s">
        <v>55</v>
      </c>
      <c r="M4327" s="23" t="s">
        <v>83</v>
      </c>
      <c r="N4327" s="27"/>
      <c r="O4327" s="23" t="s">
        <v>56</v>
      </c>
      <c r="P4327" t="str">
        <f t="shared" si="67"/>
        <v>INSERT INTO @DataTable (Deal, AdvanceDate, PROV, DealPurpose, RateType, BEACON, LTV, TDS, GDS, InsuranceType, PrincipalBalance, OccupancyType, AccountStatus, Closed_Date, DelinquencyBucket) VALUES (4326, '2015-02-05', 'ON', 'Purchase with Improvements', 'Fixed', 668, 95, 41.73, 18.45, 'HiRatio', 339426.21, 'Owner-Occupied', 'Open', '1900-01-00', 'Current');</v>
      </c>
    </row>
    <row r="4328" spans="1:16" x14ac:dyDescent="0.35">
      <c r="A4328" s="19">
        <v>4327</v>
      </c>
      <c r="B4328" s="18">
        <v>42285</v>
      </c>
      <c r="C4328" s="19" t="s">
        <v>57</v>
      </c>
      <c r="D4328" s="19" t="s">
        <v>61</v>
      </c>
      <c r="E4328" s="19" t="s">
        <v>40</v>
      </c>
      <c r="F4328" s="19">
        <v>764</v>
      </c>
      <c r="G4328" s="19">
        <v>94.99</v>
      </c>
      <c r="H4328" s="19">
        <v>32.32</v>
      </c>
      <c r="I4328" s="19">
        <v>25.24</v>
      </c>
      <c r="J4328" s="19" t="s">
        <v>60</v>
      </c>
      <c r="K4328" s="20">
        <v>439270.35</v>
      </c>
      <c r="L4328" s="20" t="s">
        <v>55</v>
      </c>
      <c r="M4328" s="20" t="s">
        <v>83</v>
      </c>
      <c r="N4328" s="26"/>
      <c r="O4328" s="20" t="s">
        <v>56</v>
      </c>
      <c r="P4328" t="str">
        <f t="shared" si="67"/>
        <v>INSERT INTO @DataTable (Deal, AdvanceDate, PROV, DealPurpose, RateType, BEACON, LTV, TDS, GDS, InsuranceType, PrincipalBalance, OccupancyType, AccountStatus, Closed_Date, DelinquencyBucket) VALUES (4327, '2015-10-08', 'ON', 'Purchase', 'ARM', 764, 94.99, 32.32, 25.24, 'HiRatio', 439270.35, 'Owner-Occupied', 'Open', '1900-01-00', 'Current');</v>
      </c>
    </row>
    <row r="4329" spans="1:16" x14ac:dyDescent="0.35">
      <c r="A4329" s="22">
        <v>4328</v>
      </c>
      <c r="B4329" s="21">
        <v>41379</v>
      </c>
      <c r="C4329" s="22" t="s">
        <v>57</v>
      </c>
      <c r="D4329" s="22" t="s">
        <v>61</v>
      </c>
      <c r="E4329" s="22" t="s">
        <v>53</v>
      </c>
      <c r="F4329" s="22">
        <v>675</v>
      </c>
      <c r="G4329" s="22">
        <v>95</v>
      </c>
      <c r="H4329" s="22">
        <v>39.130000000000003</v>
      </c>
      <c r="I4329" s="22">
        <v>28.82</v>
      </c>
      <c r="J4329" s="22" t="s">
        <v>60</v>
      </c>
      <c r="K4329" s="23">
        <v>263201.69</v>
      </c>
      <c r="L4329" s="23" t="s">
        <v>55</v>
      </c>
      <c r="M4329" s="23" t="s">
        <v>83</v>
      </c>
      <c r="N4329" s="27"/>
      <c r="O4329" s="23" t="s">
        <v>69</v>
      </c>
      <c r="P4329" t="str">
        <f t="shared" si="67"/>
        <v>INSERT INTO @DataTable (Deal, AdvanceDate, PROV, DealPurpose, RateType, BEACON, LTV, TDS, GDS, InsuranceType, PrincipalBalance, OccupancyType, AccountStatus, Closed_Date, DelinquencyBucket) VALUES (4328, '2013-04-15', 'ON', 'Purchase', 'Fixed', 675, 95, 39.13, 28.82, 'HiRatio', 263201.69, 'Owner-Occupied', 'Open', '1900-01-00', '0-29');</v>
      </c>
    </row>
    <row r="4330" spans="1:16" x14ac:dyDescent="0.35">
      <c r="A4330" s="19">
        <v>4329</v>
      </c>
      <c r="B4330" s="18">
        <v>41626</v>
      </c>
      <c r="C4330" s="19" t="s">
        <v>58</v>
      </c>
      <c r="D4330" s="19" t="s">
        <v>61</v>
      </c>
      <c r="E4330" s="19" t="s">
        <v>40</v>
      </c>
      <c r="F4330" s="19">
        <v>772</v>
      </c>
      <c r="G4330" s="19">
        <v>74.13</v>
      </c>
      <c r="H4330" s="19">
        <v>29.17</v>
      </c>
      <c r="I4330" s="19">
        <v>22.11</v>
      </c>
      <c r="J4330" s="19" t="s">
        <v>54</v>
      </c>
      <c r="K4330" s="20">
        <v>495153.72</v>
      </c>
      <c r="L4330" s="20" t="s">
        <v>55</v>
      </c>
      <c r="M4330" s="20" t="s">
        <v>83</v>
      </c>
      <c r="N4330" s="26"/>
      <c r="O4330" s="20" t="s">
        <v>56</v>
      </c>
      <c r="P4330" t="str">
        <f t="shared" si="67"/>
        <v>INSERT INTO @DataTable (Deal, AdvanceDate, PROV, DealPurpose, RateType, BEACON, LTV, TDS, GDS, InsuranceType, PrincipalBalance, OccupancyType, AccountStatus, Closed_Date, DelinquencyBucket) VALUES (4329, '2013-12-18', 'BC', 'Purchase', 'ARM', 772, 74.13, 29.17, 22.11, 'Conv', 495153.72, 'Owner-Occupied', 'Open', '1900-01-00', 'Current');</v>
      </c>
    </row>
    <row r="4331" spans="1:16" x14ac:dyDescent="0.35">
      <c r="A4331" s="22">
        <v>4330</v>
      </c>
      <c r="B4331" s="21">
        <v>41898</v>
      </c>
      <c r="C4331" s="22" t="s">
        <v>57</v>
      </c>
      <c r="D4331" s="22" t="s">
        <v>52</v>
      </c>
      <c r="E4331" s="22" t="s">
        <v>53</v>
      </c>
      <c r="F4331" s="22">
        <v>629</v>
      </c>
      <c r="G4331" s="22">
        <v>80</v>
      </c>
      <c r="H4331" s="22">
        <v>37.880000000000003</v>
      </c>
      <c r="I4331" s="22">
        <v>24.84</v>
      </c>
      <c r="J4331" s="22" t="s">
        <v>54</v>
      </c>
      <c r="K4331" s="23">
        <v>243638.5</v>
      </c>
      <c r="L4331" s="23" t="s">
        <v>55</v>
      </c>
      <c r="M4331" s="23" t="s">
        <v>83</v>
      </c>
      <c r="N4331" s="27"/>
      <c r="O4331" s="23" t="s">
        <v>56</v>
      </c>
      <c r="P4331" t="str">
        <f t="shared" si="67"/>
        <v>INSERT INTO @DataTable (Deal, AdvanceDate, PROV, DealPurpose, RateType, BEACON, LTV, TDS, GDS, InsuranceType, PrincipalBalance, OccupancyType, AccountStatus, Closed_Date, DelinquencyBucket) VALUES (4330, '2014-09-16', 'ON', 'Refinance External', 'Fixed', 629, 80, 37.88, 24.84, 'Conv', 243638.5, 'Owner-Occupied', 'Open', '1900-01-00', 'Current');</v>
      </c>
    </row>
    <row r="4332" spans="1:16" x14ac:dyDescent="0.35">
      <c r="A4332" s="19">
        <v>4331</v>
      </c>
      <c r="B4332" s="18">
        <v>42068</v>
      </c>
      <c r="C4332" s="19" t="s">
        <v>58</v>
      </c>
      <c r="D4332" s="19" t="s">
        <v>52</v>
      </c>
      <c r="E4332" s="19" t="s">
        <v>40</v>
      </c>
      <c r="F4332" s="19">
        <v>777</v>
      </c>
      <c r="G4332" s="19">
        <v>32.5</v>
      </c>
      <c r="H4332" s="19">
        <v>32.86</v>
      </c>
      <c r="I4332" s="19">
        <v>32.770000000000003</v>
      </c>
      <c r="J4332" s="19" t="s">
        <v>54</v>
      </c>
      <c r="K4332" s="20">
        <v>169223.27</v>
      </c>
      <c r="L4332" s="20" t="s">
        <v>55</v>
      </c>
      <c r="M4332" s="20" t="s">
        <v>83</v>
      </c>
      <c r="N4332" s="26"/>
      <c r="O4332" s="20" t="s">
        <v>56</v>
      </c>
      <c r="P4332" t="str">
        <f t="shared" si="67"/>
        <v>INSERT INTO @DataTable (Deal, AdvanceDate, PROV, DealPurpose, RateType, BEACON, LTV, TDS, GDS, InsuranceType, PrincipalBalance, OccupancyType, AccountStatus, Closed_Date, DelinquencyBucket) VALUES (4331, '2015-03-05', 'BC', 'Refinance External', 'ARM', 777, 32.5, 32.86, 32.77, 'Conv', 169223.27, 'Owner-Occupied', 'Open', '1900-01-00', 'Current');</v>
      </c>
    </row>
    <row r="4333" spans="1:16" x14ac:dyDescent="0.35">
      <c r="A4333" s="22">
        <v>4332</v>
      </c>
      <c r="B4333" s="21">
        <v>42125</v>
      </c>
      <c r="C4333" s="22" t="s">
        <v>51</v>
      </c>
      <c r="D4333" s="22" t="s">
        <v>61</v>
      </c>
      <c r="E4333" s="22" t="s">
        <v>53</v>
      </c>
      <c r="F4333" s="22">
        <v>775</v>
      </c>
      <c r="G4333" s="22">
        <v>76.7</v>
      </c>
      <c r="H4333" s="22">
        <v>23.67</v>
      </c>
      <c r="I4333" s="22">
        <v>17.04</v>
      </c>
      <c r="J4333" s="22" t="s">
        <v>54</v>
      </c>
      <c r="K4333" s="23">
        <v>375874.14</v>
      </c>
      <c r="L4333" s="23" t="s">
        <v>55</v>
      </c>
      <c r="M4333" s="23" t="s">
        <v>83</v>
      </c>
      <c r="N4333" s="27"/>
      <c r="O4333" s="23" t="s">
        <v>56</v>
      </c>
      <c r="P4333" t="str">
        <f t="shared" si="67"/>
        <v>INSERT INTO @DataTable (Deal, AdvanceDate, PROV, DealPurpose, RateType, BEACON, LTV, TDS, GDS, InsuranceType, PrincipalBalance, OccupancyType, AccountStatus, Closed_Date, DelinquencyBucket) VALUES (4332, '2015-05-01', 'AB', 'Purchase', 'Fixed', 775, 76.7, 23.67, 17.04, 'Conv', 375874.14, 'Owner-Occupied', 'Open', '1900-01-00', 'Current');</v>
      </c>
    </row>
    <row r="4334" spans="1:16" x14ac:dyDescent="0.35">
      <c r="A4334" s="19">
        <v>4333</v>
      </c>
      <c r="B4334" s="18">
        <v>41430</v>
      </c>
      <c r="C4334" s="19" t="s">
        <v>57</v>
      </c>
      <c r="D4334" s="19" t="s">
        <v>52</v>
      </c>
      <c r="E4334" s="19" t="s">
        <v>40</v>
      </c>
      <c r="F4334" s="19">
        <v>653</v>
      </c>
      <c r="G4334" s="19">
        <v>60</v>
      </c>
      <c r="H4334" s="19">
        <v>32.9</v>
      </c>
      <c r="I4334" s="19">
        <v>16.63</v>
      </c>
      <c r="J4334" s="19" t="s">
        <v>54</v>
      </c>
      <c r="K4334" s="20">
        <v>0</v>
      </c>
      <c r="L4334" s="20" t="s">
        <v>62</v>
      </c>
      <c r="M4334" s="20" t="s">
        <v>84</v>
      </c>
      <c r="N4334" s="26">
        <v>42471</v>
      </c>
      <c r="O4334" s="20" t="s">
        <v>56</v>
      </c>
      <c r="P4334" t="str">
        <f t="shared" si="67"/>
        <v>INSERT INTO @DataTable (Deal, AdvanceDate, PROV, DealPurpose, RateType, BEACON, LTV, TDS, GDS, InsuranceType, PrincipalBalance, OccupancyType, AccountStatus, Closed_Date, DelinquencyBucket) VALUES (4333, '2013-06-05', 'ON', 'Refinance External', 'ARM', 653, 60, 32.9, 16.63, 'Conv', 0, 'Rental', 'Closed', '2016-04-11', 'Current');</v>
      </c>
    </row>
    <row r="4335" spans="1:16" x14ac:dyDescent="0.35">
      <c r="A4335" s="22">
        <v>4334</v>
      </c>
      <c r="B4335" s="21">
        <v>40967</v>
      </c>
      <c r="C4335" s="22" t="s">
        <v>58</v>
      </c>
      <c r="D4335" s="22" t="s">
        <v>61</v>
      </c>
      <c r="E4335" s="22" t="s">
        <v>53</v>
      </c>
      <c r="F4335" s="22">
        <v>695</v>
      </c>
      <c r="G4335" s="22">
        <v>90</v>
      </c>
      <c r="H4335" s="22">
        <v>32.89</v>
      </c>
      <c r="I4335" s="22">
        <v>14.31</v>
      </c>
      <c r="J4335" s="22" t="s">
        <v>60</v>
      </c>
      <c r="K4335" s="23">
        <v>0</v>
      </c>
      <c r="L4335" s="23" t="s">
        <v>55</v>
      </c>
      <c r="M4335" s="23" t="s">
        <v>84</v>
      </c>
      <c r="N4335" s="27">
        <v>42279</v>
      </c>
      <c r="O4335" s="23" t="s">
        <v>56</v>
      </c>
      <c r="P4335" t="str">
        <f t="shared" si="67"/>
        <v>INSERT INTO @DataTable (Deal, AdvanceDate, PROV, DealPurpose, RateType, BEACON, LTV, TDS, GDS, InsuranceType, PrincipalBalance, OccupancyType, AccountStatus, Closed_Date, DelinquencyBucket) VALUES (4334, '2012-02-28', 'BC', 'Purchase', 'Fixed', 695, 90, 32.89, 14.31, 'HiRatio', 0, 'Owner-Occupied', 'Closed', '2015-10-02', 'Current');</v>
      </c>
    </row>
    <row r="4336" spans="1:16" x14ac:dyDescent="0.35">
      <c r="A4336" s="19">
        <v>4335</v>
      </c>
      <c r="B4336" s="18">
        <v>42257</v>
      </c>
      <c r="C4336" s="19" t="s">
        <v>57</v>
      </c>
      <c r="D4336" s="19" t="s">
        <v>61</v>
      </c>
      <c r="E4336" s="19" t="s">
        <v>40</v>
      </c>
      <c r="F4336" s="19">
        <v>0</v>
      </c>
      <c r="G4336" s="19">
        <v>65</v>
      </c>
      <c r="H4336" s="19">
        <v>31.52</v>
      </c>
      <c r="I4336" s="19">
        <v>14.53</v>
      </c>
      <c r="J4336" s="19" t="s">
        <v>54</v>
      </c>
      <c r="K4336" s="20">
        <v>0</v>
      </c>
      <c r="L4336" s="20" t="s">
        <v>62</v>
      </c>
      <c r="M4336" s="20" t="s">
        <v>84</v>
      </c>
      <c r="N4336" s="26">
        <v>42647</v>
      </c>
      <c r="O4336" s="20" t="s">
        <v>56</v>
      </c>
      <c r="P4336" t="str">
        <f t="shared" si="67"/>
        <v>INSERT INTO @DataTable (Deal, AdvanceDate, PROV, DealPurpose, RateType, BEACON, LTV, TDS, GDS, InsuranceType, PrincipalBalance, OccupancyType, AccountStatus, Closed_Date, DelinquencyBucket) VALUES (4335, '2015-09-10', 'ON', 'Purchase', 'ARM', 0, 65, 31.52, 14.53, 'Conv', 0, 'Rental', 'Closed', '2016-10-04', 'Current');</v>
      </c>
    </row>
    <row r="4337" spans="1:16" x14ac:dyDescent="0.35">
      <c r="A4337" s="22">
        <v>4336</v>
      </c>
      <c r="B4337" s="21">
        <v>41493</v>
      </c>
      <c r="C4337" s="22" t="s">
        <v>51</v>
      </c>
      <c r="D4337" s="22" t="s">
        <v>59</v>
      </c>
      <c r="E4337" s="22" t="s">
        <v>53</v>
      </c>
      <c r="F4337" s="22">
        <v>694</v>
      </c>
      <c r="G4337" s="22">
        <v>94.39</v>
      </c>
      <c r="H4337" s="22">
        <v>39.79</v>
      </c>
      <c r="I4337" s="22">
        <v>20.71</v>
      </c>
      <c r="J4337" s="22" t="s">
        <v>60</v>
      </c>
      <c r="K4337" s="23">
        <v>307194.8</v>
      </c>
      <c r="L4337" s="23" t="s">
        <v>55</v>
      </c>
      <c r="M4337" s="23" t="s">
        <v>83</v>
      </c>
      <c r="N4337" s="27"/>
      <c r="O4337" s="23" t="s">
        <v>56</v>
      </c>
      <c r="P4337" t="str">
        <f t="shared" si="67"/>
        <v>INSERT INTO @DataTable (Deal, AdvanceDate, PROV, DealPurpose, RateType, BEACON, LTV, TDS, GDS, InsuranceType, PrincipalBalance, OccupancyType, AccountStatus, Closed_Date, DelinquencyBucket) VALUES (4336, '2013-08-07', 'AB', 'Transfer', 'Fixed', 694, 94.39, 39.79, 20.71, 'HiRatio', 307194.8, 'Owner-Occupied', 'Open', '1900-01-00', 'Current');</v>
      </c>
    </row>
    <row r="4338" spans="1:16" x14ac:dyDescent="0.35">
      <c r="A4338" s="19">
        <v>4337</v>
      </c>
      <c r="B4338" s="18">
        <v>42584</v>
      </c>
      <c r="C4338" s="19" t="s">
        <v>51</v>
      </c>
      <c r="D4338" s="19" t="s">
        <v>61</v>
      </c>
      <c r="E4338" s="19" t="s">
        <v>53</v>
      </c>
      <c r="F4338" s="19">
        <v>774</v>
      </c>
      <c r="G4338" s="19">
        <v>95</v>
      </c>
      <c r="H4338" s="19">
        <v>21.67</v>
      </c>
      <c r="I4338" s="19">
        <v>4.8099999999999996</v>
      </c>
      <c r="J4338" s="19" t="s">
        <v>60</v>
      </c>
      <c r="K4338" s="20">
        <v>201347.09</v>
      </c>
      <c r="L4338" s="20" t="s">
        <v>55</v>
      </c>
      <c r="M4338" s="20" t="s">
        <v>83</v>
      </c>
      <c r="N4338" s="26"/>
      <c r="O4338" s="20" t="s">
        <v>56</v>
      </c>
      <c r="P4338" t="str">
        <f t="shared" si="67"/>
        <v>INSERT INTO @DataTable (Deal, AdvanceDate, PROV, DealPurpose, RateType, BEACON, LTV, TDS, GDS, InsuranceType, PrincipalBalance, OccupancyType, AccountStatus, Closed_Date, DelinquencyBucket) VALUES (4337, '2016-08-02', 'AB', 'Purchase', 'Fixed', 774, 95, 21.67, 4.81, 'HiRatio', 201347.09, 'Owner-Occupied', 'Open', '1900-01-00', 'Current');</v>
      </c>
    </row>
    <row r="4339" spans="1:16" x14ac:dyDescent="0.35">
      <c r="A4339" s="22">
        <v>4338</v>
      </c>
      <c r="B4339" s="21">
        <v>42492</v>
      </c>
      <c r="C4339" s="22" t="s">
        <v>58</v>
      </c>
      <c r="D4339" s="22" t="s">
        <v>64</v>
      </c>
      <c r="E4339" s="22" t="s">
        <v>40</v>
      </c>
      <c r="F4339" s="22">
        <v>717</v>
      </c>
      <c r="G4339" s="22">
        <v>90</v>
      </c>
      <c r="H4339" s="22">
        <v>28.97</v>
      </c>
      <c r="I4339" s="22">
        <v>25.18</v>
      </c>
      <c r="J4339" s="22" t="s">
        <v>60</v>
      </c>
      <c r="K4339" s="23">
        <v>803852.45</v>
      </c>
      <c r="L4339" s="23" t="s">
        <v>55</v>
      </c>
      <c r="M4339" s="23" t="s">
        <v>83</v>
      </c>
      <c r="N4339" s="27"/>
      <c r="O4339" s="23" t="s">
        <v>56</v>
      </c>
      <c r="P4339" t="str">
        <f t="shared" si="67"/>
        <v>INSERT INTO @DataTable (Deal, AdvanceDate, PROV, DealPurpose, RateType, BEACON, LTV, TDS, GDS, InsuranceType, PrincipalBalance, OccupancyType, AccountStatus, Closed_Date, DelinquencyBucket) VALUES (4338, '2016-05-02', 'BC', 'Purchase with Improvements', 'ARM', 717, 90, 28.97, 25.18, 'HiRatio', 803852.45, 'Owner-Occupied', 'Open', '1900-01-00', 'Current');</v>
      </c>
    </row>
    <row r="4340" spans="1:16" x14ac:dyDescent="0.35">
      <c r="A4340" s="19">
        <v>4339</v>
      </c>
      <c r="B4340" s="18">
        <v>40962</v>
      </c>
      <c r="C4340" s="19" t="s">
        <v>58</v>
      </c>
      <c r="D4340" s="19" t="s">
        <v>61</v>
      </c>
      <c r="E4340" s="19" t="s">
        <v>53</v>
      </c>
      <c r="F4340" s="19">
        <v>764</v>
      </c>
      <c r="G4340" s="19">
        <v>95</v>
      </c>
      <c r="H4340" s="19">
        <v>27.44</v>
      </c>
      <c r="I4340" s="19">
        <v>26.94</v>
      </c>
      <c r="J4340" s="19" t="s">
        <v>60</v>
      </c>
      <c r="K4340" s="20">
        <v>241135.58</v>
      </c>
      <c r="L4340" s="20" t="s">
        <v>55</v>
      </c>
      <c r="M4340" s="20" t="s">
        <v>83</v>
      </c>
      <c r="N4340" s="26"/>
      <c r="O4340" s="20" t="s">
        <v>56</v>
      </c>
      <c r="P4340" t="str">
        <f t="shared" si="67"/>
        <v>INSERT INTO @DataTable (Deal, AdvanceDate, PROV, DealPurpose, RateType, BEACON, LTV, TDS, GDS, InsuranceType, PrincipalBalance, OccupancyType, AccountStatus, Closed_Date, DelinquencyBucket) VALUES (4339, '2012-02-23', 'BC', 'Purchase', 'Fixed', 764, 95, 27.44, 26.94, 'HiRatio', 241135.58, 'Owner-Occupied', 'Open', '1900-01-00', 'Current');</v>
      </c>
    </row>
    <row r="4341" spans="1:16" x14ac:dyDescent="0.35">
      <c r="A4341" s="22">
        <v>4340</v>
      </c>
      <c r="B4341" s="21">
        <v>42163</v>
      </c>
      <c r="C4341" s="22" t="s">
        <v>58</v>
      </c>
      <c r="D4341" s="22" t="s">
        <v>52</v>
      </c>
      <c r="E4341" s="22" t="s">
        <v>40</v>
      </c>
      <c r="F4341" s="22">
        <v>691</v>
      </c>
      <c r="G4341" s="22">
        <v>80</v>
      </c>
      <c r="H4341" s="22">
        <v>35.5</v>
      </c>
      <c r="I4341" s="22">
        <v>25.11</v>
      </c>
      <c r="J4341" s="22" t="s">
        <v>54</v>
      </c>
      <c r="K4341" s="23">
        <v>218276.82</v>
      </c>
      <c r="L4341" s="23" t="s">
        <v>55</v>
      </c>
      <c r="M4341" s="23" t="s">
        <v>83</v>
      </c>
      <c r="N4341" s="27"/>
      <c r="O4341" s="23" t="s">
        <v>56</v>
      </c>
      <c r="P4341" t="str">
        <f t="shared" si="67"/>
        <v>INSERT INTO @DataTable (Deal, AdvanceDate, PROV, DealPurpose, RateType, BEACON, LTV, TDS, GDS, InsuranceType, PrincipalBalance, OccupancyType, AccountStatus, Closed_Date, DelinquencyBucket) VALUES (4340, '2015-06-08', 'BC', 'Refinance External', 'ARM', 691, 80, 35.5, 25.11, 'Conv', 218276.82, 'Owner-Occupied', 'Open', '1900-01-00', 'Current');</v>
      </c>
    </row>
    <row r="4342" spans="1:16" x14ac:dyDescent="0.35">
      <c r="A4342" s="19">
        <v>4341</v>
      </c>
      <c r="B4342" s="18">
        <v>41806</v>
      </c>
      <c r="C4342" s="19" t="s">
        <v>57</v>
      </c>
      <c r="D4342" s="19" t="s">
        <v>52</v>
      </c>
      <c r="E4342" s="19" t="s">
        <v>40</v>
      </c>
      <c r="F4342" s="19">
        <v>730</v>
      </c>
      <c r="G4342" s="19">
        <v>80</v>
      </c>
      <c r="H4342" s="19">
        <v>22.15</v>
      </c>
      <c r="I4342" s="19">
        <v>21.89</v>
      </c>
      <c r="J4342" s="19" t="s">
        <v>54</v>
      </c>
      <c r="K4342" s="20">
        <v>464814.78</v>
      </c>
      <c r="L4342" s="20" t="s">
        <v>55</v>
      </c>
      <c r="M4342" s="20" t="s">
        <v>83</v>
      </c>
      <c r="N4342" s="26"/>
      <c r="O4342" s="20" t="s">
        <v>56</v>
      </c>
      <c r="P4342" t="str">
        <f t="shared" si="67"/>
        <v>INSERT INTO @DataTable (Deal, AdvanceDate, PROV, DealPurpose, RateType, BEACON, LTV, TDS, GDS, InsuranceType, PrincipalBalance, OccupancyType, AccountStatus, Closed_Date, DelinquencyBucket) VALUES (4341, '2014-06-16', 'ON', 'Refinance External', 'ARM', 730, 80, 22.15, 21.89, 'Conv', 464814.78, 'Owner-Occupied', 'Open', '1900-01-00', 'Current');</v>
      </c>
    </row>
    <row r="4343" spans="1:16" x14ac:dyDescent="0.35">
      <c r="A4343" s="22">
        <v>4342</v>
      </c>
      <c r="B4343" s="21">
        <v>42356</v>
      </c>
      <c r="C4343" s="22" t="s">
        <v>51</v>
      </c>
      <c r="D4343" s="22" t="s">
        <v>61</v>
      </c>
      <c r="E4343" s="22" t="s">
        <v>53</v>
      </c>
      <c r="F4343" s="22">
        <v>797</v>
      </c>
      <c r="G4343" s="22">
        <v>95</v>
      </c>
      <c r="H4343" s="22">
        <v>33.200000000000003</v>
      </c>
      <c r="I4343" s="22">
        <v>32.869999999999997</v>
      </c>
      <c r="J4343" s="22" t="s">
        <v>60</v>
      </c>
      <c r="K4343" s="23">
        <v>253664</v>
      </c>
      <c r="L4343" s="23" t="s">
        <v>55</v>
      </c>
      <c r="M4343" s="23" t="s">
        <v>83</v>
      </c>
      <c r="N4343" s="27"/>
      <c r="O4343" s="23" t="s">
        <v>56</v>
      </c>
      <c r="P4343" t="str">
        <f t="shared" si="67"/>
        <v>INSERT INTO @DataTable (Deal, AdvanceDate, PROV, DealPurpose, RateType, BEACON, LTV, TDS, GDS, InsuranceType, PrincipalBalance, OccupancyType, AccountStatus, Closed_Date, DelinquencyBucket) VALUES (4342, '2015-12-18', 'AB', 'Purchase', 'Fixed', 797, 95, 33.2, 32.87, 'HiRatio', 253664, 'Owner-Occupied', 'Open', '1900-01-00', 'Current');</v>
      </c>
    </row>
    <row r="4344" spans="1:16" x14ac:dyDescent="0.35">
      <c r="A4344" s="19">
        <v>4343</v>
      </c>
      <c r="B4344" s="18">
        <v>42564</v>
      </c>
      <c r="C4344" s="19" t="s">
        <v>57</v>
      </c>
      <c r="D4344" s="19" t="s">
        <v>61</v>
      </c>
      <c r="E4344" s="19" t="s">
        <v>53</v>
      </c>
      <c r="F4344" s="19">
        <v>754</v>
      </c>
      <c r="G4344" s="19">
        <v>70</v>
      </c>
      <c r="H4344" s="19">
        <v>18.63</v>
      </c>
      <c r="I4344" s="19">
        <v>18.45</v>
      </c>
      <c r="J4344" s="19" t="s">
        <v>54</v>
      </c>
      <c r="K4344" s="20">
        <v>170481.54</v>
      </c>
      <c r="L4344" s="20" t="s">
        <v>55</v>
      </c>
      <c r="M4344" s="20" t="s">
        <v>83</v>
      </c>
      <c r="N4344" s="26"/>
      <c r="O4344" s="20" t="s">
        <v>56</v>
      </c>
      <c r="P4344" t="str">
        <f t="shared" si="67"/>
        <v>INSERT INTO @DataTable (Deal, AdvanceDate, PROV, DealPurpose, RateType, BEACON, LTV, TDS, GDS, InsuranceType, PrincipalBalance, OccupancyType, AccountStatus, Closed_Date, DelinquencyBucket) VALUES (4343, '2016-07-13', 'ON', 'Purchase', 'Fixed', 754, 70, 18.63, 18.45, 'Conv', 170481.54, 'Owner-Occupied', 'Open', '1900-01-00', 'Current');</v>
      </c>
    </row>
    <row r="4345" spans="1:16" x14ac:dyDescent="0.35">
      <c r="A4345" s="22">
        <v>4344</v>
      </c>
      <c r="B4345" s="21">
        <v>41599</v>
      </c>
      <c r="C4345" s="22" t="s">
        <v>57</v>
      </c>
      <c r="D4345" s="22" t="s">
        <v>52</v>
      </c>
      <c r="E4345" s="22" t="s">
        <v>53</v>
      </c>
      <c r="F4345" s="22">
        <v>716</v>
      </c>
      <c r="G4345" s="22">
        <v>80</v>
      </c>
      <c r="H4345" s="22">
        <v>41.23</v>
      </c>
      <c r="I4345" s="22">
        <v>34.24</v>
      </c>
      <c r="J4345" s="22" t="s">
        <v>54</v>
      </c>
      <c r="K4345" s="23">
        <v>0</v>
      </c>
      <c r="L4345" s="23" t="s">
        <v>55</v>
      </c>
      <c r="M4345" s="23" t="s">
        <v>84</v>
      </c>
      <c r="N4345" s="27">
        <v>42177</v>
      </c>
      <c r="O4345" s="23" t="s">
        <v>56</v>
      </c>
      <c r="P4345" t="str">
        <f t="shared" si="67"/>
        <v>INSERT INTO @DataTable (Deal, AdvanceDate, PROV, DealPurpose, RateType, BEACON, LTV, TDS, GDS, InsuranceType, PrincipalBalance, OccupancyType, AccountStatus, Closed_Date, DelinquencyBucket) VALUES (4344, '2013-11-21', 'ON', 'Refinance External', 'Fixed', 716, 80, 41.23, 34.24, 'Conv', 0, 'Owner-Occupied', 'Closed', '2015-06-22', 'Current');</v>
      </c>
    </row>
    <row r="4346" spans="1:16" x14ac:dyDescent="0.35">
      <c r="A4346" s="19">
        <v>4345</v>
      </c>
      <c r="B4346" s="18">
        <v>41848</v>
      </c>
      <c r="C4346" s="19" t="s">
        <v>51</v>
      </c>
      <c r="D4346" s="19" t="s">
        <v>61</v>
      </c>
      <c r="E4346" s="19" t="s">
        <v>53</v>
      </c>
      <c r="F4346" s="19">
        <v>644</v>
      </c>
      <c r="G4346" s="19">
        <v>95</v>
      </c>
      <c r="H4346" s="19">
        <v>35.69</v>
      </c>
      <c r="I4346" s="19">
        <v>21.13</v>
      </c>
      <c r="J4346" s="19" t="s">
        <v>60</v>
      </c>
      <c r="K4346" s="20">
        <v>374406.95</v>
      </c>
      <c r="L4346" s="20" t="s">
        <v>55</v>
      </c>
      <c r="M4346" s="20" t="s">
        <v>83</v>
      </c>
      <c r="N4346" s="26"/>
      <c r="O4346" s="20" t="s">
        <v>56</v>
      </c>
      <c r="P4346" t="str">
        <f t="shared" si="67"/>
        <v>INSERT INTO @DataTable (Deal, AdvanceDate, PROV, DealPurpose, RateType, BEACON, LTV, TDS, GDS, InsuranceType, PrincipalBalance, OccupancyType, AccountStatus, Closed_Date, DelinquencyBucket) VALUES (4345, '2014-07-28', 'AB', 'Purchase', 'Fixed', 644, 95, 35.69, 21.13, 'HiRatio', 374406.95, 'Owner-Occupied', 'Open', '1900-01-00', 'Current');</v>
      </c>
    </row>
    <row r="4347" spans="1:16" x14ac:dyDescent="0.35">
      <c r="A4347" s="22">
        <v>4346</v>
      </c>
      <c r="B4347" s="21">
        <v>40753</v>
      </c>
      <c r="C4347" s="22" t="s">
        <v>57</v>
      </c>
      <c r="D4347" s="22" t="s">
        <v>61</v>
      </c>
      <c r="E4347" s="22" t="s">
        <v>40</v>
      </c>
      <c r="F4347" s="22">
        <v>748</v>
      </c>
      <c r="G4347" s="22">
        <v>95</v>
      </c>
      <c r="H4347" s="22">
        <v>32.020000000000003</v>
      </c>
      <c r="I4347" s="22">
        <v>18.170000000000002</v>
      </c>
      <c r="J4347" s="22" t="s">
        <v>60</v>
      </c>
      <c r="K4347" s="23">
        <v>0</v>
      </c>
      <c r="L4347" s="23" t="s">
        <v>55</v>
      </c>
      <c r="M4347" s="23" t="s">
        <v>84</v>
      </c>
      <c r="N4347" s="27">
        <v>40781</v>
      </c>
      <c r="O4347" s="23" t="s">
        <v>56</v>
      </c>
      <c r="P4347" t="str">
        <f t="shared" si="67"/>
        <v>INSERT INTO @DataTable (Deal, AdvanceDate, PROV, DealPurpose, RateType, BEACON, LTV, TDS, GDS, InsuranceType, PrincipalBalance, OccupancyType, AccountStatus, Closed_Date, DelinquencyBucket) VALUES (4346, '2011-07-29', 'ON', 'Purchase', 'ARM', 748, 95, 32.02, 18.17, 'HiRatio', 0, 'Owner-Occupied', 'Closed', '2011-08-26', 'Current');</v>
      </c>
    </row>
    <row r="4348" spans="1:16" x14ac:dyDescent="0.35">
      <c r="A4348" s="19">
        <v>4347</v>
      </c>
      <c r="B4348" s="18">
        <v>42135</v>
      </c>
      <c r="C4348" s="19" t="s">
        <v>57</v>
      </c>
      <c r="D4348" s="19" t="s">
        <v>61</v>
      </c>
      <c r="E4348" s="19" t="s">
        <v>53</v>
      </c>
      <c r="F4348" s="19">
        <v>794</v>
      </c>
      <c r="G4348" s="19">
        <v>80</v>
      </c>
      <c r="H4348" s="19">
        <v>31.65</v>
      </c>
      <c r="I4348" s="19">
        <v>28.02</v>
      </c>
      <c r="J4348" s="19" t="s">
        <v>54</v>
      </c>
      <c r="K4348" s="20">
        <v>220530.76</v>
      </c>
      <c r="L4348" s="20" t="s">
        <v>55</v>
      </c>
      <c r="M4348" s="20" t="s">
        <v>83</v>
      </c>
      <c r="N4348" s="26"/>
      <c r="O4348" s="20" t="s">
        <v>56</v>
      </c>
      <c r="P4348" t="str">
        <f t="shared" si="67"/>
        <v>INSERT INTO @DataTable (Deal, AdvanceDate, PROV, DealPurpose, RateType, BEACON, LTV, TDS, GDS, InsuranceType, PrincipalBalance, OccupancyType, AccountStatus, Closed_Date, DelinquencyBucket) VALUES (4347, '2015-05-11', 'ON', 'Purchase', 'Fixed', 794, 80, 31.65, 28.02, 'Conv', 220530.76, 'Owner-Occupied', 'Open', '1900-01-00', 'Current');</v>
      </c>
    </row>
    <row r="4349" spans="1:16" x14ac:dyDescent="0.35">
      <c r="A4349" s="22">
        <v>4348</v>
      </c>
      <c r="B4349" s="21">
        <v>40984</v>
      </c>
      <c r="C4349" s="22" t="s">
        <v>57</v>
      </c>
      <c r="D4349" s="22" t="s">
        <v>52</v>
      </c>
      <c r="E4349" s="22" t="s">
        <v>53</v>
      </c>
      <c r="F4349" s="22">
        <v>689</v>
      </c>
      <c r="G4349" s="22">
        <v>80</v>
      </c>
      <c r="H4349" s="22">
        <v>29.3</v>
      </c>
      <c r="I4349" s="22">
        <v>21.04</v>
      </c>
      <c r="J4349" s="22" t="s">
        <v>54</v>
      </c>
      <c r="K4349" s="23">
        <v>362312.68</v>
      </c>
      <c r="L4349" s="23" t="s">
        <v>55</v>
      </c>
      <c r="M4349" s="23" t="s">
        <v>83</v>
      </c>
      <c r="N4349" s="27"/>
      <c r="O4349" s="23" t="s">
        <v>56</v>
      </c>
      <c r="P4349" t="str">
        <f t="shared" si="67"/>
        <v>INSERT INTO @DataTable (Deal, AdvanceDate, PROV, DealPurpose, RateType, BEACON, LTV, TDS, GDS, InsuranceType, PrincipalBalance, OccupancyType, AccountStatus, Closed_Date, DelinquencyBucket) VALUES (4348, '2012-03-16', 'ON', 'Refinance External', 'Fixed', 689, 80, 29.3, 21.04, 'Conv', 362312.68, 'Owner-Occupied', 'Open', '1900-01-00', 'Current');</v>
      </c>
    </row>
    <row r="4350" spans="1:16" x14ac:dyDescent="0.35">
      <c r="A4350" s="19">
        <v>4349</v>
      </c>
      <c r="B4350" s="18">
        <v>41117</v>
      </c>
      <c r="C4350" s="19" t="s">
        <v>51</v>
      </c>
      <c r="D4350" s="19" t="s">
        <v>52</v>
      </c>
      <c r="E4350" s="19" t="s">
        <v>53</v>
      </c>
      <c r="F4350" s="19">
        <v>710</v>
      </c>
      <c r="G4350" s="19">
        <v>85</v>
      </c>
      <c r="H4350" s="19">
        <v>20.96</v>
      </c>
      <c r="I4350" s="19">
        <v>20.96</v>
      </c>
      <c r="J4350" s="19" t="s">
        <v>60</v>
      </c>
      <c r="K4350" s="20">
        <v>0</v>
      </c>
      <c r="L4350" s="20" t="s">
        <v>55</v>
      </c>
      <c r="M4350" s="20" t="s">
        <v>84</v>
      </c>
      <c r="N4350" s="26">
        <v>42579</v>
      </c>
      <c r="O4350" s="20" t="s">
        <v>56</v>
      </c>
      <c r="P4350" t="str">
        <f t="shared" si="67"/>
        <v>INSERT INTO @DataTable (Deal, AdvanceDate, PROV, DealPurpose, RateType, BEACON, LTV, TDS, GDS, InsuranceType, PrincipalBalance, OccupancyType, AccountStatus, Closed_Date, DelinquencyBucket) VALUES (4349, '2012-07-27', 'AB', 'Refinance External', 'Fixed', 710, 85, 20.96, 20.96, 'HiRatio', 0, 'Owner-Occupied', 'Closed', '2016-07-28', 'Current');</v>
      </c>
    </row>
    <row r="4351" spans="1:16" x14ac:dyDescent="0.35">
      <c r="A4351" s="22">
        <v>4350</v>
      </c>
      <c r="B4351" s="21">
        <v>41484</v>
      </c>
      <c r="C4351" s="22" t="s">
        <v>51</v>
      </c>
      <c r="D4351" s="22" t="s">
        <v>61</v>
      </c>
      <c r="E4351" s="22" t="s">
        <v>53</v>
      </c>
      <c r="F4351" s="22">
        <v>625</v>
      </c>
      <c r="G4351" s="22">
        <v>90.14</v>
      </c>
      <c r="H4351" s="22">
        <v>40.43</v>
      </c>
      <c r="I4351" s="22">
        <v>30.25</v>
      </c>
      <c r="J4351" s="22" t="s">
        <v>60</v>
      </c>
      <c r="K4351" s="23">
        <v>168048.92</v>
      </c>
      <c r="L4351" s="23" t="s">
        <v>55</v>
      </c>
      <c r="M4351" s="23" t="s">
        <v>83</v>
      </c>
      <c r="N4351" s="27"/>
      <c r="O4351" s="23" t="s">
        <v>56</v>
      </c>
      <c r="P4351" t="str">
        <f t="shared" si="67"/>
        <v>INSERT INTO @DataTable (Deal, AdvanceDate, PROV, DealPurpose, RateType, BEACON, LTV, TDS, GDS, InsuranceType, PrincipalBalance, OccupancyType, AccountStatus, Closed_Date, DelinquencyBucket) VALUES (4350, '2013-07-29', 'AB', 'Purchase', 'Fixed', 625, 90.14, 40.43, 30.25, 'HiRatio', 168048.92, 'Owner-Occupied', 'Open', '1900-01-00', 'Current');</v>
      </c>
    </row>
    <row r="4352" spans="1:16" x14ac:dyDescent="0.35">
      <c r="A4352" s="19">
        <v>4351</v>
      </c>
      <c r="B4352" s="18">
        <v>42116</v>
      </c>
      <c r="C4352" s="19" t="s">
        <v>57</v>
      </c>
      <c r="D4352" s="19" t="s">
        <v>52</v>
      </c>
      <c r="E4352" s="19" t="s">
        <v>40</v>
      </c>
      <c r="F4352" s="19">
        <v>724</v>
      </c>
      <c r="G4352" s="19">
        <v>79</v>
      </c>
      <c r="H4352" s="19">
        <v>30.64</v>
      </c>
      <c r="I4352" s="19">
        <v>26.8</v>
      </c>
      <c r="J4352" s="19" t="s">
        <v>54</v>
      </c>
      <c r="K4352" s="20">
        <v>375015.27</v>
      </c>
      <c r="L4352" s="20" t="s">
        <v>55</v>
      </c>
      <c r="M4352" s="20" t="s">
        <v>83</v>
      </c>
      <c r="N4352" s="26"/>
      <c r="O4352" s="20" t="s">
        <v>56</v>
      </c>
      <c r="P4352" t="str">
        <f t="shared" si="67"/>
        <v>INSERT INTO @DataTable (Deal, AdvanceDate, PROV, DealPurpose, RateType, BEACON, LTV, TDS, GDS, InsuranceType, PrincipalBalance, OccupancyType, AccountStatus, Closed_Date, DelinquencyBucket) VALUES (4351, '2015-04-22', 'ON', 'Refinance External', 'ARM', 724, 79, 30.64, 26.8, 'Conv', 375015.27, 'Owner-Occupied', 'Open', '1900-01-00', 'Current');</v>
      </c>
    </row>
    <row r="4353" spans="1:16" x14ac:dyDescent="0.35">
      <c r="A4353" s="22">
        <v>4352</v>
      </c>
      <c r="B4353" s="21">
        <v>42116</v>
      </c>
      <c r="C4353" s="22" t="s">
        <v>58</v>
      </c>
      <c r="D4353" s="22" t="s">
        <v>59</v>
      </c>
      <c r="E4353" s="22" t="s">
        <v>40</v>
      </c>
      <c r="F4353" s="22">
        <v>778</v>
      </c>
      <c r="G4353" s="22">
        <v>86.03</v>
      </c>
      <c r="H4353" s="22">
        <v>36.51</v>
      </c>
      <c r="I4353" s="22">
        <v>19.84</v>
      </c>
      <c r="J4353" s="22" t="s">
        <v>60</v>
      </c>
      <c r="K4353" s="23">
        <v>264545.02</v>
      </c>
      <c r="L4353" s="23" t="s">
        <v>55</v>
      </c>
      <c r="M4353" s="23" t="s">
        <v>83</v>
      </c>
      <c r="N4353" s="27"/>
      <c r="O4353" s="23" t="s">
        <v>56</v>
      </c>
      <c r="P4353" t="str">
        <f t="shared" si="67"/>
        <v>INSERT INTO @DataTable (Deal, AdvanceDate, PROV, DealPurpose, RateType, BEACON, LTV, TDS, GDS, InsuranceType, PrincipalBalance, OccupancyType, AccountStatus, Closed_Date, DelinquencyBucket) VALUES (4352, '2015-04-22', 'BC', 'Transfer', 'ARM', 778, 86.03, 36.51, 19.84, 'HiRatio', 264545.02, 'Owner-Occupied', 'Open', '1900-01-00', 'Current');</v>
      </c>
    </row>
    <row r="4354" spans="1:16" x14ac:dyDescent="0.35">
      <c r="A4354" s="19">
        <v>4353</v>
      </c>
      <c r="B4354" s="18">
        <v>42607</v>
      </c>
      <c r="C4354" s="19" t="s">
        <v>58</v>
      </c>
      <c r="D4354" s="19" t="s">
        <v>61</v>
      </c>
      <c r="E4354" s="19" t="s">
        <v>53</v>
      </c>
      <c r="F4354" s="19">
        <v>746</v>
      </c>
      <c r="G4354" s="19">
        <v>90</v>
      </c>
      <c r="H4354" s="19">
        <v>39.29</v>
      </c>
      <c r="I4354" s="19">
        <v>29.03</v>
      </c>
      <c r="J4354" s="19" t="s">
        <v>60</v>
      </c>
      <c r="K4354" s="20">
        <v>869183.34</v>
      </c>
      <c r="L4354" s="20" t="s">
        <v>55</v>
      </c>
      <c r="M4354" s="20" t="s">
        <v>83</v>
      </c>
      <c r="N4354" s="26"/>
      <c r="O4354" s="20" t="s">
        <v>56</v>
      </c>
      <c r="P4354" t="str">
        <f t="shared" si="67"/>
        <v>INSERT INTO @DataTable (Deal, AdvanceDate, PROV, DealPurpose, RateType, BEACON, LTV, TDS, GDS, InsuranceType, PrincipalBalance, OccupancyType, AccountStatus, Closed_Date, DelinquencyBucket) VALUES (4353, '2016-08-25', 'BC', 'Purchase', 'Fixed', 746, 90, 39.29, 29.03, 'HiRatio', 869183.34, 'Owner-Occupied', 'Open', '1900-01-00', 'Current');</v>
      </c>
    </row>
    <row r="4355" spans="1:16" x14ac:dyDescent="0.35">
      <c r="A4355" s="22">
        <v>4354</v>
      </c>
      <c r="B4355" s="21">
        <v>41082</v>
      </c>
      <c r="C4355" s="22" t="s">
        <v>58</v>
      </c>
      <c r="D4355" s="22" t="s">
        <v>52</v>
      </c>
      <c r="E4355" s="22" t="s">
        <v>53</v>
      </c>
      <c r="F4355" s="22">
        <v>674</v>
      </c>
      <c r="G4355" s="22">
        <v>80</v>
      </c>
      <c r="H4355" s="22">
        <v>18.93</v>
      </c>
      <c r="I4355" s="22">
        <v>34.799999999999997</v>
      </c>
      <c r="J4355" s="22" t="s">
        <v>54</v>
      </c>
      <c r="K4355" s="23">
        <v>368181.15</v>
      </c>
      <c r="L4355" s="23" t="s">
        <v>62</v>
      </c>
      <c r="M4355" s="23" t="s">
        <v>83</v>
      </c>
      <c r="N4355" s="27"/>
      <c r="O4355" s="23" t="s">
        <v>56</v>
      </c>
      <c r="P4355" t="str">
        <f t="shared" ref="P4355:P4418" si="68">"INSERT INTO @DataTable (Deal, AdvanceDate, PROV, DealPurpose, RateType, BEACON, LTV, TDS, GDS, InsuranceType, PrincipalBalance, OccupancyType, AccountStatus, Closed_Date, DelinquencyBucket) VALUES (" &amp; A4355 &amp; ", " &amp; "'" &amp; TEXT(B4355, "yyyy-mm-dd") &amp; "', '" &amp; C4355 &amp; "', '" &amp; D4355 &amp; "', '" &amp; E4355 &amp; "', " &amp; F4355 &amp; ", " &amp; G4355 &amp; ", " &amp; H4355 &amp; ", " &amp; I4355 &amp; ", '" &amp; J4355 &amp; "', " &amp; K4355 &amp; ", '" &amp; L4355 &amp; "', '" &amp; M4355 &amp; "', '" &amp;TEXT(N4355, "yyyy-mm-dd") &amp; "', '" &amp; O4355 &amp; "');"</f>
        <v>INSERT INTO @DataTable (Deal, AdvanceDate, PROV, DealPurpose, RateType, BEACON, LTV, TDS, GDS, InsuranceType, PrincipalBalance, OccupancyType, AccountStatus, Closed_Date, DelinquencyBucket) VALUES (4354, '2012-06-22', 'BC', 'Refinance External', 'Fixed', 674, 80, 18.93, 34.8, 'Conv', 368181.15, 'Rental', 'Open', '1900-01-00', 'Current');</v>
      </c>
    </row>
    <row r="4356" spans="1:16" x14ac:dyDescent="0.35">
      <c r="A4356" s="19">
        <v>4355</v>
      </c>
      <c r="B4356" s="18">
        <v>42094</v>
      </c>
      <c r="C4356" s="19" t="s">
        <v>57</v>
      </c>
      <c r="D4356" s="19" t="s">
        <v>59</v>
      </c>
      <c r="E4356" s="19" t="s">
        <v>40</v>
      </c>
      <c r="F4356" s="19">
        <v>740</v>
      </c>
      <c r="G4356" s="19">
        <v>74.180000000000007</v>
      </c>
      <c r="H4356" s="19">
        <v>19.329999999999998</v>
      </c>
      <c r="I4356" s="19">
        <v>10.76</v>
      </c>
      <c r="J4356" s="19" t="s">
        <v>54</v>
      </c>
      <c r="K4356" s="20">
        <v>101720.1</v>
      </c>
      <c r="L4356" s="20" t="s">
        <v>55</v>
      </c>
      <c r="M4356" s="20" t="s">
        <v>83</v>
      </c>
      <c r="N4356" s="26"/>
      <c r="O4356" s="20" t="s">
        <v>56</v>
      </c>
      <c r="P4356" t="str">
        <f t="shared" si="68"/>
        <v>INSERT INTO @DataTable (Deal, AdvanceDate, PROV, DealPurpose, RateType, BEACON, LTV, TDS, GDS, InsuranceType, PrincipalBalance, OccupancyType, AccountStatus, Closed_Date, DelinquencyBucket) VALUES (4355, '2015-03-31', 'ON', 'Transfer', 'ARM', 740, 74.18, 19.33, 10.76, 'Conv', 101720.1, 'Owner-Occupied', 'Open', '1900-01-00', 'Current');</v>
      </c>
    </row>
    <row r="4357" spans="1:16" x14ac:dyDescent="0.35">
      <c r="A4357" s="22">
        <v>4356</v>
      </c>
      <c r="B4357" s="21">
        <v>42495</v>
      </c>
      <c r="C4357" s="22" t="s">
        <v>51</v>
      </c>
      <c r="D4357" s="22" t="s">
        <v>61</v>
      </c>
      <c r="E4357" s="22" t="s">
        <v>53</v>
      </c>
      <c r="F4357" s="22">
        <v>773</v>
      </c>
      <c r="G4357" s="22">
        <v>86.91</v>
      </c>
      <c r="H4357" s="22">
        <v>35.56</v>
      </c>
      <c r="I4357" s="22">
        <v>31.09</v>
      </c>
      <c r="J4357" s="22" t="s">
        <v>60</v>
      </c>
      <c r="K4357" s="23">
        <v>295792.99</v>
      </c>
      <c r="L4357" s="23" t="s">
        <v>55</v>
      </c>
      <c r="M4357" s="23" t="s">
        <v>83</v>
      </c>
      <c r="N4357" s="27"/>
      <c r="O4357" s="23" t="s">
        <v>56</v>
      </c>
      <c r="P4357" t="str">
        <f t="shared" si="68"/>
        <v>INSERT INTO @DataTable (Deal, AdvanceDate, PROV, DealPurpose, RateType, BEACON, LTV, TDS, GDS, InsuranceType, PrincipalBalance, OccupancyType, AccountStatus, Closed_Date, DelinquencyBucket) VALUES (4356, '2016-05-05', 'AB', 'Purchase', 'Fixed', 773, 86.91, 35.56, 31.09, 'HiRatio', 295792.99, 'Owner-Occupied', 'Open', '1900-01-00', 'Current');</v>
      </c>
    </row>
    <row r="4358" spans="1:16" x14ac:dyDescent="0.35">
      <c r="A4358" s="19">
        <v>4357</v>
      </c>
      <c r="B4358" s="18">
        <v>40778</v>
      </c>
      <c r="C4358" s="19" t="s">
        <v>74</v>
      </c>
      <c r="D4358" s="19" t="s">
        <v>61</v>
      </c>
      <c r="E4358" s="19" t="s">
        <v>53</v>
      </c>
      <c r="F4358" s="19">
        <v>785</v>
      </c>
      <c r="G4358" s="19">
        <v>89.04</v>
      </c>
      <c r="H4358" s="19">
        <v>35.65</v>
      </c>
      <c r="I4358" s="19">
        <v>24.69</v>
      </c>
      <c r="J4358" s="19" t="s">
        <v>60</v>
      </c>
      <c r="K4358" s="20">
        <v>0</v>
      </c>
      <c r="L4358" s="20" t="s">
        <v>55</v>
      </c>
      <c r="M4358" s="20" t="s">
        <v>84</v>
      </c>
      <c r="N4358" s="26">
        <v>41331</v>
      </c>
      <c r="O4358" s="20" t="s">
        <v>56</v>
      </c>
      <c r="P4358" t="str">
        <f t="shared" si="68"/>
        <v>INSERT INTO @DataTable (Deal, AdvanceDate, PROV, DealPurpose, RateType, BEACON, LTV, TDS, GDS, InsuranceType, PrincipalBalance, OccupancyType, AccountStatus, Closed_Date, DelinquencyBucket) VALUES (4357, '2011-08-23', 'MB', 'Purchase', 'Fixed', 785, 89.04, 35.65, 24.69, 'HiRatio', 0, 'Owner-Occupied', 'Closed', '2013-02-26', 'Current');</v>
      </c>
    </row>
    <row r="4359" spans="1:16" x14ac:dyDescent="0.35">
      <c r="A4359" s="22">
        <v>4358</v>
      </c>
      <c r="B4359" s="21">
        <v>41765</v>
      </c>
      <c r="C4359" s="22" t="s">
        <v>51</v>
      </c>
      <c r="D4359" s="22" t="s">
        <v>52</v>
      </c>
      <c r="E4359" s="22" t="s">
        <v>53</v>
      </c>
      <c r="F4359" s="22">
        <v>756</v>
      </c>
      <c r="G4359" s="22">
        <v>56.96</v>
      </c>
      <c r="H4359" s="22">
        <v>42.52</v>
      </c>
      <c r="I4359" s="22">
        <v>33.36</v>
      </c>
      <c r="J4359" s="22" t="s">
        <v>54</v>
      </c>
      <c r="K4359" s="23">
        <v>329729.83</v>
      </c>
      <c r="L4359" s="23" t="s">
        <v>55</v>
      </c>
      <c r="M4359" s="23" t="s">
        <v>83</v>
      </c>
      <c r="N4359" s="27"/>
      <c r="O4359" s="23" t="s">
        <v>56</v>
      </c>
      <c r="P4359" t="str">
        <f t="shared" si="68"/>
        <v>INSERT INTO @DataTable (Deal, AdvanceDate, PROV, DealPurpose, RateType, BEACON, LTV, TDS, GDS, InsuranceType, PrincipalBalance, OccupancyType, AccountStatus, Closed_Date, DelinquencyBucket) VALUES (4358, '2014-05-06', 'AB', 'Refinance External', 'Fixed', 756, 56.96, 42.52, 33.36, 'Conv', 329729.83, 'Owner-Occupied', 'Open', '1900-01-00', 'Current');</v>
      </c>
    </row>
    <row r="4360" spans="1:16" x14ac:dyDescent="0.35">
      <c r="A4360" s="19">
        <v>4359</v>
      </c>
      <c r="B4360" s="18">
        <v>42650</v>
      </c>
      <c r="C4360" s="19" t="s">
        <v>57</v>
      </c>
      <c r="D4360" s="19" t="s">
        <v>61</v>
      </c>
      <c r="E4360" s="19" t="s">
        <v>40</v>
      </c>
      <c r="F4360" s="19">
        <v>854</v>
      </c>
      <c r="G4360" s="19">
        <v>95</v>
      </c>
      <c r="H4360" s="19">
        <v>23.86</v>
      </c>
      <c r="I4360" s="19">
        <v>14.3</v>
      </c>
      <c r="J4360" s="19" t="s">
        <v>60</v>
      </c>
      <c r="K4360" s="20">
        <v>424984.85</v>
      </c>
      <c r="L4360" s="20" t="s">
        <v>66</v>
      </c>
      <c r="M4360" s="20" t="s">
        <v>83</v>
      </c>
      <c r="N4360" s="26"/>
      <c r="O4360" s="20" t="s">
        <v>56</v>
      </c>
      <c r="P4360" t="str">
        <f t="shared" si="68"/>
        <v>INSERT INTO @DataTable (Deal, AdvanceDate, PROV, DealPurpose, RateType, BEACON, LTV, TDS, GDS, InsuranceType, PrincipalBalance, OccupancyType, AccountStatus, Closed_Date, DelinquencyBucket) VALUES (4359, '2016-10-07', 'ON', 'Purchase', 'ARM', 854, 95, 23.86, 14.3, 'HiRatio', 424984.85, 'Second Home', 'Open', '1900-01-00', 'Current');</v>
      </c>
    </row>
    <row r="4361" spans="1:16" x14ac:dyDescent="0.35">
      <c r="A4361" s="22">
        <v>4360</v>
      </c>
      <c r="B4361" s="21">
        <v>42115</v>
      </c>
      <c r="C4361" s="22" t="s">
        <v>57</v>
      </c>
      <c r="D4361" s="22" t="s">
        <v>61</v>
      </c>
      <c r="E4361" s="22" t="s">
        <v>40</v>
      </c>
      <c r="F4361" s="22">
        <v>819</v>
      </c>
      <c r="G4361" s="22">
        <v>80</v>
      </c>
      <c r="H4361" s="22">
        <v>18.05</v>
      </c>
      <c r="I4361" s="22">
        <v>17.920000000000002</v>
      </c>
      <c r="J4361" s="22" t="s">
        <v>54</v>
      </c>
      <c r="K4361" s="23">
        <v>217343.69</v>
      </c>
      <c r="L4361" s="23" t="s">
        <v>55</v>
      </c>
      <c r="M4361" s="23" t="s">
        <v>83</v>
      </c>
      <c r="N4361" s="27"/>
      <c r="O4361" s="23" t="s">
        <v>56</v>
      </c>
      <c r="P4361" t="str">
        <f t="shared" si="68"/>
        <v>INSERT INTO @DataTable (Deal, AdvanceDate, PROV, DealPurpose, RateType, BEACON, LTV, TDS, GDS, InsuranceType, PrincipalBalance, OccupancyType, AccountStatus, Closed_Date, DelinquencyBucket) VALUES (4360, '2015-04-21', 'ON', 'Purchase', 'ARM', 819, 80, 18.05, 17.92, 'Conv', 217343.69, 'Owner-Occupied', 'Open', '1900-01-00', 'Current');</v>
      </c>
    </row>
    <row r="4362" spans="1:16" x14ac:dyDescent="0.35">
      <c r="A4362" s="19">
        <v>4361</v>
      </c>
      <c r="B4362" s="18">
        <v>42214</v>
      </c>
      <c r="C4362" s="19" t="s">
        <v>57</v>
      </c>
      <c r="D4362" s="19" t="s">
        <v>52</v>
      </c>
      <c r="E4362" s="19" t="s">
        <v>53</v>
      </c>
      <c r="F4362" s="19">
        <v>798</v>
      </c>
      <c r="G4362" s="19">
        <v>45.87</v>
      </c>
      <c r="H4362" s="19">
        <v>29.73</v>
      </c>
      <c r="I4362" s="19">
        <v>28.4</v>
      </c>
      <c r="J4362" s="19" t="s">
        <v>54</v>
      </c>
      <c r="K4362" s="20">
        <v>326549.65999999997</v>
      </c>
      <c r="L4362" s="20" t="s">
        <v>55</v>
      </c>
      <c r="M4362" s="20" t="s">
        <v>83</v>
      </c>
      <c r="N4362" s="26"/>
      <c r="O4362" s="20" t="s">
        <v>56</v>
      </c>
      <c r="P4362" t="str">
        <f t="shared" si="68"/>
        <v>INSERT INTO @DataTable (Deal, AdvanceDate, PROV, DealPurpose, RateType, BEACON, LTV, TDS, GDS, InsuranceType, PrincipalBalance, OccupancyType, AccountStatus, Closed_Date, DelinquencyBucket) VALUES (4361, '2015-07-29', 'ON', 'Refinance External', 'Fixed', 798, 45.87, 29.73, 28.4, 'Conv', 326549.66, 'Owner-Occupied', 'Open', '1900-01-00', 'Current');</v>
      </c>
    </row>
    <row r="4363" spans="1:16" x14ac:dyDescent="0.35">
      <c r="A4363" s="22">
        <v>4362</v>
      </c>
      <c r="B4363" s="21">
        <v>41822</v>
      </c>
      <c r="C4363" s="22" t="s">
        <v>57</v>
      </c>
      <c r="D4363" s="22" t="s">
        <v>52</v>
      </c>
      <c r="E4363" s="22" t="s">
        <v>53</v>
      </c>
      <c r="F4363" s="22">
        <v>667</v>
      </c>
      <c r="G4363" s="22">
        <v>80</v>
      </c>
      <c r="H4363" s="22">
        <v>38.58</v>
      </c>
      <c r="I4363" s="22">
        <v>25.14</v>
      </c>
      <c r="J4363" s="22" t="s">
        <v>54</v>
      </c>
      <c r="K4363" s="23">
        <v>0</v>
      </c>
      <c r="L4363" s="23" t="s">
        <v>55</v>
      </c>
      <c r="M4363" s="23" t="s">
        <v>84</v>
      </c>
      <c r="N4363" s="27">
        <v>42557</v>
      </c>
      <c r="O4363" s="23" t="s">
        <v>56</v>
      </c>
      <c r="P4363" t="str">
        <f t="shared" si="68"/>
        <v>INSERT INTO @DataTable (Deal, AdvanceDate, PROV, DealPurpose, RateType, BEACON, LTV, TDS, GDS, InsuranceType, PrincipalBalance, OccupancyType, AccountStatus, Closed_Date, DelinquencyBucket) VALUES (4362, '2014-07-02', 'ON', 'Refinance External', 'Fixed', 667, 80, 38.58, 25.14, 'Conv', 0, 'Owner-Occupied', 'Closed', '2016-07-06', 'Current');</v>
      </c>
    </row>
    <row r="4364" spans="1:16" x14ac:dyDescent="0.35">
      <c r="A4364" s="19">
        <v>4363</v>
      </c>
      <c r="B4364" s="18">
        <v>41086</v>
      </c>
      <c r="C4364" s="19" t="s">
        <v>57</v>
      </c>
      <c r="D4364" s="19" t="s">
        <v>61</v>
      </c>
      <c r="E4364" s="19" t="s">
        <v>53</v>
      </c>
      <c r="F4364" s="19">
        <v>758</v>
      </c>
      <c r="G4364" s="19">
        <v>90</v>
      </c>
      <c r="H4364" s="19">
        <v>39.200000000000003</v>
      </c>
      <c r="I4364" s="19">
        <v>34.57</v>
      </c>
      <c r="J4364" s="19" t="s">
        <v>60</v>
      </c>
      <c r="K4364" s="20">
        <v>0</v>
      </c>
      <c r="L4364" s="20" t="s">
        <v>55</v>
      </c>
      <c r="M4364" s="20" t="s">
        <v>84</v>
      </c>
      <c r="N4364" s="26">
        <v>41774</v>
      </c>
      <c r="O4364" s="20" t="s">
        <v>56</v>
      </c>
      <c r="P4364" t="str">
        <f t="shared" si="68"/>
        <v>INSERT INTO @DataTable (Deal, AdvanceDate, PROV, DealPurpose, RateType, BEACON, LTV, TDS, GDS, InsuranceType, PrincipalBalance, OccupancyType, AccountStatus, Closed_Date, DelinquencyBucket) VALUES (4363, '2012-06-26', 'ON', 'Purchase', 'Fixed', 758, 90, 39.2, 34.57, 'HiRatio', 0, 'Owner-Occupied', 'Closed', '2014-05-15', 'Current');</v>
      </c>
    </row>
    <row r="4365" spans="1:16" x14ac:dyDescent="0.35">
      <c r="A4365" s="22">
        <v>4364</v>
      </c>
      <c r="B4365" s="21">
        <v>41879</v>
      </c>
      <c r="C4365" s="22" t="s">
        <v>57</v>
      </c>
      <c r="D4365" s="22" t="s">
        <v>75</v>
      </c>
      <c r="E4365" s="22" t="s">
        <v>40</v>
      </c>
      <c r="F4365" s="22">
        <v>792</v>
      </c>
      <c r="G4365" s="22">
        <v>51.61</v>
      </c>
      <c r="H4365" s="22">
        <v>32.619999999999997</v>
      </c>
      <c r="I4365" s="22">
        <v>27.36</v>
      </c>
      <c r="J4365" s="22" t="s">
        <v>54</v>
      </c>
      <c r="K4365" s="23">
        <v>145821.63</v>
      </c>
      <c r="L4365" s="23" t="s">
        <v>55</v>
      </c>
      <c r="M4365" s="23" t="s">
        <v>83</v>
      </c>
      <c r="N4365" s="27"/>
      <c r="O4365" s="23" t="s">
        <v>56</v>
      </c>
      <c r="P4365" t="str">
        <f t="shared" si="68"/>
        <v>INSERT INTO @DataTable (Deal, AdvanceDate, PROV, DealPurpose, RateType, BEACON, LTV, TDS, GDS, InsuranceType, PrincipalBalance, OccupancyType, AccountStatus, Closed_Date, DelinquencyBucket) VALUES (4364, '2014-08-28', 'ON', 'Port Decrease', 'ARM', 792, 51.61, 32.62, 27.36, 'Conv', 145821.63, 'Owner-Occupied', 'Open', '1900-01-00', 'Current');</v>
      </c>
    </row>
    <row r="4366" spans="1:16" x14ac:dyDescent="0.35">
      <c r="A4366" s="19">
        <v>4365</v>
      </c>
      <c r="B4366" s="18">
        <v>42643</v>
      </c>
      <c r="C4366" s="19" t="s">
        <v>57</v>
      </c>
      <c r="D4366" s="19" t="s">
        <v>61</v>
      </c>
      <c r="E4366" s="19" t="s">
        <v>53</v>
      </c>
      <c r="F4366" s="19">
        <v>766</v>
      </c>
      <c r="G4366" s="19">
        <v>76.42</v>
      </c>
      <c r="H4366" s="19">
        <v>37.450000000000003</v>
      </c>
      <c r="I4366" s="19">
        <v>32.450000000000003</v>
      </c>
      <c r="J4366" s="19" t="s">
        <v>54</v>
      </c>
      <c r="K4366" s="20">
        <v>932875.75</v>
      </c>
      <c r="L4366" s="20" t="s">
        <v>55</v>
      </c>
      <c r="M4366" s="20" t="s">
        <v>83</v>
      </c>
      <c r="N4366" s="26"/>
      <c r="O4366" s="20" t="s">
        <v>56</v>
      </c>
      <c r="P4366" t="str">
        <f t="shared" si="68"/>
        <v>INSERT INTO @DataTable (Deal, AdvanceDate, PROV, DealPurpose, RateType, BEACON, LTV, TDS, GDS, InsuranceType, PrincipalBalance, OccupancyType, AccountStatus, Closed_Date, DelinquencyBucket) VALUES (4365, '2016-09-30', 'ON', 'Purchase', 'Fixed', 766, 76.42, 37.45, 32.45, 'Conv', 932875.75, 'Owner-Occupied', 'Open', '1900-01-00', 'Current');</v>
      </c>
    </row>
    <row r="4367" spans="1:16" x14ac:dyDescent="0.35">
      <c r="A4367" s="22">
        <v>4366</v>
      </c>
      <c r="B4367" s="21">
        <v>42034</v>
      </c>
      <c r="C4367" s="22" t="s">
        <v>51</v>
      </c>
      <c r="D4367" s="22" t="s">
        <v>61</v>
      </c>
      <c r="E4367" s="22" t="s">
        <v>53</v>
      </c>
      <c r="F4367" s="22">
        <v>661</v>
      </c>
      <c r="G4367" s="22">
        <v>80</v>
      </c>
      <c r="H4367" s="22">
        <v>26.43</v>
      </c>
      <c r="I4367" s="22">
        <v>25.67</v>
      </c>
      <c r="J4367" s="22" t="s">
        <v>54</v>
      </c>
      <c r="K4367" s="23">
        <v>246380.55</v>
      </c>
      <c r="L4367" s="23" t="s">
        <v>55</v>
      </c>
      <c r="M4367" s="23" t="s">
        <v>83</v>
      </c>
      <c r="N4367" s="27"/>
      <c r="O4367" s="23" t="s">
        <v>56</v>
      </c>
      <c r="P4367" t="str">
        <f t="shared" si="68"/>
        <v>INSERT INTO @DataTable (Deal, AdvanceDate, PROV, DealPurpose, RateType, BEACON, LTV, TDS, GDS, InsuranceType, PrincipalBalance, OccupancyType, AccountStatus, Closed_Date, DelinquencyBucket) VALUES (4366, '2015-01-30', 'AB', 'Purchase', 'Fixed', 661, 80, 26.43, 25.67, 'Conv', 246380.55, 'Owner-Occupied', 'Open', '1900-01-00', 'Current');</v>
      </c>
    </row>
    <row r="4368" spans="1:16" x14ac:dyDescent="0.35">
      <c r="A4368" s="19">
        <v>4367</v>
      </c>
      <c r="B4368" s="18">
        <v>41732</v>
      </c>
      <c r="C4368" s="19" t="s">
        <v>51</v>
      </c>
      <c r="D4368" s="19" t="s">
        <v>52</v>
      </c>
      <c r="E4368" s="19" t="s">
        <v>40</v>
      </c>
      <c r="F4368" s="19">
        <v>735</v>
      </c>
      <c r="G4368" s="19">
        <v>80</v>
      </c>
      <c r="H4368" s="19">
        <v>16.11</v>
      </c>
      <c r="I4368" s="19">
        <v>7.37</v>
      </c>
      <c r="J4368" s="19" t="s">
        <v>54</v>
      </c>
      <c r="K4368" s="20">
        <v>0</v>
      </c>
      <c r="L4368" s="20" t="s">
        <v>55</v>
      </c>
      <c r="M4368" s="20" t="s">
        <v>84</v>
      </c>
      <c r="N4368" s="26">
        <v>42088</v>
      </c>
      <c r="O4368" s="20" t="s">
        <v>56</v>
      </c>
      <c r="P4368" t="str">
        <f t="shared" si="68"/>
        <v>INSERT INTO @DataTable (Deal, AdvanceDate, PROV, DealPurpose, RateType, BEACON, LTV, TDS, GDS, InsuranceType, PrincipalBalance, OccupancyType, AccountStatus, Closed_Date, DelinquencyBucket) VALUES (4367, '2014-04-03', 'AB', 'Refinance External', 'ARM', 735, 80, 16.11, 7.37, 'Conv', 0, 'Owner-Occupied', 'Closed', '2015-03-25', 'Current');</v>
      </c>
    </row>
    <row r="4369" spans="1:16" x14ac:dyDescent="0.35">
      <c r="A4369" s="22">
        <v>4368</v>
      </c>
      <c r="B4369" s="21">
        <v>42123</v>
      </c>
      <c r="C4369" s="22" t="s">
        <v>58</v>
      </c>
      <c r="D4369" s="22" t="s">
        <v>61</v>
      </c>
      <c r="E4369" s="22" t="s">
        <v>40</v>
      </c>
      <c r="F4369" s="22">
        <v>790</v>
      </c>
      <c r="G4369" s="22">
        <v>80</v>
      </c>
      <c r="H4369" s="22">
        <v>28.65</v>
      </c>
      <c r="I4369" s="22">
        <v>27.53</v>
      </c>
      <c r="J4369" s="22" t="s">
        <v>54</v>
      </c>
      <c r="K4369" s="23">
        <v>469249.77</v>
      </c>
      <c r="L4369" s="23" t="s">
        <v>55</v>
      </c>
      <c r="M4369" s="23" t="s">
        <v>83</v>
      </c>
      <c r="N4369" s="27"/>
      <c r="O4369" s="23" t="s">
        <v>56</v>
      </c>
      <c r="P4369" t="str">
        <f t="shared" si="68"/>
        <v>INSERT INTO @DataTable (Deal, AdvanceDate, PROV, DealPurpose, RateType, BEACON, LTV, TDS, GDS, InsuranceType, PrincipalBalance, OccupancyType, AccountStatus, Closed_Date, DelinquencyBucket) VALUES (4368, '2015-04-29', 'BC', 'Purchase', 'ARM', 790, 80, 28.65, 27.53, 'Conv', 469249.77, 'Owner-Occupied', 'Open', '1900-01-00', 'Current');</v>
      </c>
    </row>
    <row r="4370" spans="1:16" x14ac:dyDescent="0.35">
      <c r="A4370" s="19">
        <v>4369</v>
      </c>
      <c r="B4370" s="18">
        <v>41404</v>
      </c>
      <c r="C4370" s="19" t="s">
        <v>58</v>
      </c>
      <c r="D4370" s="19" t="s">
        <v>52</v>
      </c>
      <c r="E4370" s="19" t="s">
        <v>53</v>
      </c>
      <c r="F4370" s="19">
        <v>795</v>
      </c>
      <c r="G4370" s="19">
        <v>18.75</v>
      </c>
      <c r="H4370" s="19">
        <v>23.13</v>
      </c>
      <c r="I4370" s="19">
        <v>23.13</v>
      </c>
      <c r="J4370" s="19" t="s">
        <v>54</v>
      </c>
      <c r="K4370" s="20">
        <v>67365.14</v>
      </c>
      <c r="L4370" s="20" t="s">
        <v>55</v>
      </c>
      <c r="M4370" s="20" t="s">
        <v>83</v>
      </c>
      <c r="N4370" s="26"/>
      <c r="O4370" s="20" t="s">
        <v>56</v>
      </c>
      <c r="P4370" t="str">
        <f t="shared" si="68"/>
        <v>INSERT INTO @DataTable (Deal, AdvanceDate, PROV, DealPurpose, RateType, BEACON, LTV, TDS, GDS, InsuranceType, PrincipalBalance, OccupancyType, AccountStatus, Closed_Date, DelinquencyBucket) VALUES (4369, '2013-05-10', 'BC', 'Refinance External', 'Fixed', 795, 18.75, 23.13, 23.13, 'Conv', 67365.14, 'Owner-Occupied', 'Open', '1900-01-00', 'Current');</v>
      </c>
    </row>
    <row r="4371" spans="1:16" x14ac:dyDescent="0.35">
      <c r="A4371" s="22">
        <v>4370</v>
      </c>
      <c r="B4371" s="21">
        <v>42060</v>
      </c>
      <c r="C4371" s="22" t="s">
        <v>57</v>
      </c>
      <c r="D4371" s="22" t="s">
        <v>59</v>
      </c>
      <c r="E4371" s="22" t="s">
        <v>53</v>
      </c>
      <c r="F4371" s="22">
        <v>795</v>
      </c>
      <c r="G4371" s="22">
        <v>52.81</v>
      </c>
      <c r="H4371" s="22">
        <v>21.82</v>
      </c>
      <c r="I4371" s="22">
        <v>20.76</v>
      </c>
      <c r="J4371" s="22" t="s">
        <v>54</v>
      </c>
      <c r="K4371" s="23">
        <v>97292.2</v>
      </c>
      <c r="L4371" s="23" t="s">
        <v>55</v>
      </c>
      <c r="M4371" s="23" t="s">
        <v>83</v>
      </c>
      <c r="N4371" s="27"/>
      <c r="O4371" s="23" t="s">
        <v>56</v>
      </c>
      <c r="P4371" t="str">
        <f t="shared" si="68"/>
        <v>INSERT INTO @DataTable (Deal, AdvanceDate, PROV, DealPurpose, RateType, BEACON, LTV, TDS, GDS, InsuranceType, PrincipalBalance, OccupancyType, AccountStatus, Closed_Date, DelinquencyBucket) VALUES (4370, '2015-02-25', 'ON', 'Transfer', 'Fixed', 795, 52.81, 21.82, 20.76, 'Conv', 97292.2, 'Owner-Occupied', 'Open', '1900-01-00', 'Current');</v>
      </c>
    </row>
    <row r="4372" spans="1:16" x14ac:dyDescent="0.35">
      <c r="A4372" s="19">
        <v>4371</v>
      </c>
      <c r="B4372" s="18">
        <v>42065</v>
      </c>
      <c r="C4372" s="19" t="s">
        <v>57</v>
      </c>
      <c r="D4372" s="19" t="s">
        <v>61</v>
      </c>
      <c r="E4372" s="19" t="s">
        <v>53</v>
      </c>
      <c r="F4372" s="19">
        <v>760</v>
      </c>
      <c r="G4372" s="19">
        <v>95</v>
      </c>
      <c r="H4372" s="19">
        <v>42.02</v>
      </c>
      <c r="I4372" s="19">
        <v>36.28</v>
      </c>
      <c r="J4372" s="19" t="s">
        <v>60</v>
      </c>
      <c r="K4372" s="20">
        <v>268518.5</v>
      </c>
      <c r="L4372" s="20" t="s">
        <v>55</v>
      </c>
      <c r="M4372" s="20" t="s">
        <v>83</v>
      </c>
      <c r="N4372" s="26"/>
      <c r="O4372" s="20" t="s">
        <v>56</v>
      </c>
      <c r="P4372" t="str">
        <f t="shared" si="68"/>
        <v>INSERT INTO @DataTable (Deal, AdvanceDate, PROV, DealPurpose, RateType, BEACON, LTV, TDS, GDS, InsuranceType, PrincipalBalance, OccupancyType, AccountStatus, Closed_Date, DelinquencyBucket) VALUES (4371, '2015-03-02', 'ON', 'Purchase', 'Fixed', 760, 95, 42.02, 36.28, 'HiRatio', 268518.5, 'Owner-Occupied', 'Open', '1900-01-00', 'Current');</v>
      </c>
    </row>
    <row r="4373" spans="1:16" x14ac:dyDescent="0.35">
      <c r="A4373" s="22">
        <v>4372</v>
      </c>
      <c r="B4373" s="21">
        <v>42123</v>
      </c>
      <c r="C4373" s="22" t="s">
        <v>57</v>
      </c>
      <c r="D4373" s="22" t="s">
        <v>52</v>
      </c>
      <c r="E4373" s="22" t="s">
        <v>53</v>
      </c>
      <c r="F4373" s="22">
        <v>753</v>
      </c>
      <c r="G4373" s="22">
        <v>58.62</v>
      </c>
      <c r="H4373" s="22">
        <v>28.89</v>
      </c>
      <c r="I4373" s="22">
        <v>21.02</v>
      </c>
      <c r="J4373" s="22" t="s">
        <v>54</v>
      </c>
      <c r="K4373" s="23">
        <v>161397.07</v>
      </c>
      <c r="L4373" s="23" t="s">
        <v>55</v>
      </c>
      <c r="M4373" s="23" t="s">
        <v>83</v>
      </c>
      <c r="N4373" s="27"/>
      <c r="O4373" s="23" t="s">
        <v>56</v>
      </c>
      <c r="P4373" t="str">
        <f t="shared" si="68"/>
        <v>INSERT INTO @DataTable (Deal, AdvanceDate, PROV, DealPurpose, RateType, BEACON, LTV, TDS, GDS, InsuranceType, PrincipalBalance, OccupancyType, AccountStatus, Closed_Date, DelinquencyBucket) VALUES (4372, '2015-04-29', 'ON', 'Refinance External', 'Fixed', 753, 58.62, 28.89, 21.02, 'Conv', 161397.07, 'Owner-Occupied', 'Open', '1900-01-00', 'Current');</v>
      </c>
    </row>
    <row r="4374" spans="1:16" x14ac:dyDescent="0.35">
      <c r="A4374" s="19">
        <v>4373</v>
      </c>
      <c r="B4374" s="18">
        <v>40781</v>
      </c>
      <c r="C4374" s="19" t="s">
        <v>57</v>
      </c>
      <c r="D4374" s="19" t="s">
        <v>61</v>
      </c>
      <c r="E4374" s="19" t="s">
        <v>53</v>
      </c>
      <c r="F4374" s="19">
        <v>738</v>
      </c>
      <c r="G4374" s="19">
        <v>95</v>
      </c>
      <c r="H4374" s="19">
        <v>35.520000000000003</v>
      </c>
      <c r="I4374" s="19">
        <v>33.479999999999997</v>
      </c>
      <c r="J4374" s="19" t="s">
        <v>60</v>
      </c>
      <c r="K4374" s="20">
        <v>0</v>
      </c>
      <c r="L4374" s="20" t="s">
        <v>55</v>
      </c>
      <c r="M4374" s="20" t="s">
        <v>84</v>
      </c>
      <c r="N4374" s="26">
        <v>42612</v>
      </c>
      <c r="O4374" s="20" t="s">
        <v>56</v>
      </c>
      <c r="P4374" t="str">
        <f t="shared" si="68"/>
        <v>INSERT INTO @DataTable (Deal, AdvanceDate, PROV, DealPurpose, RateType, BEACON, LTV, TDS, GDS, InsuranceType, PrincipalBalance, OccupancyType, AccountStatus, Closed_Date, DelinquencyBucket) VALUES (4373, '2011-08-26', 'ON', 'Purchase', 'Fixed', 738, 95, 35.52, 33.48, 'HiRatio', 0, 'Owner-Occupied', 'Closed', '2016-08-30', 'Current');</v>
      </c>
    </row>
    <row r="4375" spans="1:16" x14ac:dyDescent="0.35">
      <c r="A4375" s="22">
        <v>4374</v>
      </c>
      <c r="B4375" s="21">
        <v>42304</v>
      </c>
      <c r="C4375" s="22" t="s">
        <v>57</v>
      </c>
      <c r="D4375" s="22" t="s">
        <v>52</v>
      </c>
      <c r="E4375" s="22" t="s">
        <v>40</v>
      </c>
      <c r="F4375" s="22">
        <v>715</v>
      </c>
      <c r="G4375" s="22">
        <v>73.12</v>
      </c>
      <c r="H4375" s="22">
        <v>25.2</v>
      </c>
      <c r="I4375" s="22">
        <v>24.36</v>
      </c>
      <c r="J4375" s="22" t="s">
        <v>54</v>
      </c>
      <c r="K4375" s="23">
        <v>324548.24</v>
      </c>
      <c r="L4375" s="23" t="s">
        <v>55</v>
      </c>
      <c r="M4375" s="23" t="s">
        <v>83</v>
      </c>
      <c r="N4375" s="27"/>
      <c r="O4375" s="23" t="s">
        <v>56</v>
      </c>
      <c r="P4375" t="str">
        <f t="shared" si="68"/>
        <v>INSERT INTO @DataTable (Deal, AdvanceDate, PROV, DealPurpose, RateType, BEACON, LTV, TDS, GDS, InsuranceType, PrincipalBalance, OccupancyType, AccountStatus, Closed_Date, DelinquencyBucket) VALUES (4374, '2015-10-27', 'ON', 'Refinance External', 'ARM', 715, 73.12, 25.2, 24.36, 'Conv', 324548.24, 'Owner-Occupied', 'Open', '1900-01-00', 'Current');</v>
      </c>
    </row>
    <row r="4376" spans="1:16" x14ac:dyDescent="0.35">
      <c r="A4376" s="19">
        <v>4375</v>
      </c>
      <c r="B4376" s="18">
        <v>42394</v>
      </c>
      <c r="C4376" s="19" t="s">
        <v>63</v>
      </c>
      <c r="D4376" s="19" t="s">
        <v>61</v>
      </c>
      <c r="E4376" s="19" t="s">
        <v>53</v>
      </c>
      <c r="F4376" s="19">
        <v>659</v>
      </c>
      <c r="G4376" s="19">
        <v>80</v>
      </c>
      <c r="H4376" s="19">
        <v>24.99</v>
      </c>
      <c r="I4376" s="19">
        <v>21.49</v>
      </c>
      <c r="J4376" s="19" t="s">
        <v>54</v>
      </c>
      <c r="K4376" s="20">
        <v>258409.89</v>
      </c>
      <c r="L4376" s="20" t="s">
        <v>55</v>
      </c>
      <c r="M4376" s="20" t="s">
        <v>83</v>
      </c>
      <c r="N4376" s="26"/>
      <c r="O4376" s="20" t="s">
        <v>56</v>
      </c>
      <c r="P4376" t="str">
        <f t="shared" si="68"/>
        <v>INSERT INTO @DataTable (Deal, AdvanceDate, PROV, DealPurpose, RateType, BEACON, LTV, TDS, GDS, InsuranceType, PrincipalBalance, OccupancyType, AccountStatus, Closed_Date, DelinquencyBucket) VALUES (4375, '2016-01-25', 'SK', 'Purchase', 'Fixed', 659, 80, 24.99, 21.49, 'Conv', 258409.89, 'Owner-Occupied', 'Open', '1900-01-00', 'Current');</v>
      </c>
    </row>
    <row r="4377" spans="1:16" x14ac:dyDescent="0.35">
      <c r="A4377" s="22">
        <v>4376</v>
      </c>
      <c r="B4377" s="21">
        <v>41957</v>
      </c>
      <c r="C4377" s="22" t="s">
        <v>57</v>
      </c>
      <c r="D4377" s="22" t="s">
        <v>61</v>
      </c>
      <c r="E4377" s="22" t="s">
        <v>40</v>
      </c>
      <c r="F4377" s="22">
        <v>703</v>
      </c>
      <c r="G4377" s="22">
        <v>95</v>
      </c>
      <c r="H4377" s="22">
        <v>35.94</v>
      </c>
      <c r="I4377" s="22">
        <v>26.97</v>
      </c>
      <c r="J4377" s="22" t="s">
        <v>60</v>
      </c>
      <c r="K4377" s="23">
        <v>0</v>
      </c>
      <c r="L4377" s="23" t="s">
        <v>55</v>
      </c>
      <c r="M4377" s="23" t="s">
        <v>84</v>
      </c>
      <c r="N4377" s="27">
        <v>42157</v>
      </c>
      <c r="O4377" s="23" t="s">
        <v>56</v>
      </c>
      <c r="P4377" t="str">
        <f t="shared" si="68"/>
        <v>INSERT INTO @DataTable (Deal, AdvanceDate, PROV, DealPurpose, RateType, BEACON, LTV, TDS, GDS, InsuranceType, PrincipalBalance, OccupancyType, AccountStatus, Closed_Date, DelinquencyBucket) VALUES (4376, '2014-11-14', 'ON', 'Purchase', 'ARM', 703, 95, 35.94, 26.97, 'HiRatio', 0, 'Owner-Occupied', 'Closed', '2015-06-02', 'Current');</v>
      </c>
    </row>
    <row r="4378" spans="1:16" x14ac:dyDescent="0.35">
      <c r="A4378" s="19">
        <v>4377</v>
      </c>
      <c r="B4378" s="18">
        <v>41309</v>
      </c>
      <c r="C4378" s="19" t="s">
        <v>57</v>
      </c>
      <c r="D4378" s="19" t="s">
        <v>61</v>
      </c>
      <c r="E4378" s="19" t="s">
        <v>53</v>
      </c>
      <c r="F4378" s="19">
        <v>771</v>
      </c>
      <c r="G4378" s="19">
        <v>95</v>
      </c>
      <c r="H4378" s="19">
        <v>38.090000000000003</v>
      </c>
      <c r="I4378" s="19">
        <v>29.66</v>
      </c>
      <c r="J4378" s="19" t="s">
        <v>60</v>
      </c>
      <c r="K4378" s="20">
        <v>355867.4</v>
      </c>
      <c r="L4378" s="20" t="s">
        <v>55</v>
      </c>
      <c r="M4378" s="20" t="s">
        <v>83</v>
      </c>
      <c r="N4378" s="26"/>
      <c r="O4378" s="20" t="s">
        <v>56</v>
      </c>
      <c r="P4378" t="str">
        <f t="shared" si="68"/>
        <v>INSERT INTO @DataTable (Deal, AdvanceDate, PROV, DealPurpose, RateType, BEACON, LTV, TDS, GDS, InsuranceType, PrincipalBalance, OccupancyType, AccountStatus, Closed_Date, DelinquencyBucket) VALUES (4377, '2013-02-04', 'ON', 'Purchase', 'Fixed', 771, 95, 38.09, 29.66, 'HiRatio', 355867.4, 'Owner-Occupied', 'Open', '1900-01-00', 'Current');</v>
      </c>
    </row>
    <row r="4379" spans="1:16" x14ac:dyDescent="0.35">
      <c r="A4379" s="22">
        <v>4378</v>
      </c>
      <c r="B4379" s="21">
        <v>41085</v>
      </c>
      <c r="C4379" s="22" t="s">
        <v>58</v>
      </c>
      <c r="D4379" s="22" t="s">
        <v>61</v>
      </c>
      <c r="E4379" s="22" t="s">
        <v>40</v>
      </c>
      <c r="F4379" s="22">
        <v>775</v>
      </c>
      <c r="G4379" s="22">
        <v>80</v>
      </c>
      <c r="H4379" s="22">
        <v>32.74</v>
      </c>
      <c r="I4379" s="22">
        <v>50.53</v>
      </c>
      <c r="J4379" s="22" t="s">
        <v>54</v>
      </c>
      <c r="K4379" s="23">
        <v>0</v>
      </c>
      <c r="L4379" s="23" t="s">
        <v>55</v>
      </c>
      <c r="M4379" s="23" t="s">
        <v>84</v>
      </c>
      <c r="N4379" s="27">
        <v>41856</v>
      </c>
      <c r="O4379" s="23" t="s">
        <v>56</v>
      </c>
      <c r="P4379" t="str">
        <f t="shared" si="68"/>
        <v>INSERT INTO @DataTable (Deal, AdvanceDate, PROV, DealPurpose, RateType, BEACON, LTV, TDS, GDS, InsuranceType, PrincipalBalance, OccupancyType, AccountStatus, Closed_Date, DelinquencyBucket) VALUES (4378, '2012-06-25', 'BC', 'Purchase', 'ARM', 775, 80, 32.74, 50.53, 'Conv', 0, 'Owner-Occupied', 'Closed', '2014-08-05', 'Current');</v>
      </c>
    </row>
    <row r="4380" spans="1:16" x14ac:dyDescent="0.35">
      <c r="A4380" s="19">
        <v>4379</v>
      </c>
      <c r="B4380" s="18">
        <v>41513</v>
      </c>
      <c r="C4380" s="19" t="s">
        <v>57</v>
      </c>
      <c r="D4380" s="19" t="s">
        <v>61</v>
      </c>
      <c r="E4380" s="19" t="s">
        <v>53</v>
      </c>
      <c r="F4380" s="19">
        <v>698</v>
      </c>
      <c r="G4380" s="19">
        <v>95</v>
      </c>
      <c r="H4380" s="19">
        <v>37.24</v>
      </c>
      <c r="I4380" s="19">
        <v>14.49</v>
      </c>
      <c r="J4380" s="19" t="s">
        <v>60</v>
      </c>
      <c r="K4380" s="20">
        <v>0</v>
      </c>
      <c r="L4380" s="20" t="s">
        <v>55</v>
      </c>
      <c r="M4380" s="20" t="s">
        <v>84</v>
      </c>
      <c r="N4380" s="26">
        <v>42745</v>
      </c>
      <c r="O4380" s="20" t="s">
        <v>56</v>
      </c>
      <c r="P4380" t="str">
        <f t="shared" si="68"/>
        <v>INSERT INTO @DataTable (Deal, AdvanceDate, PROV, DealPurpose, RateType, BEACON, LTV, TDS, GDS, InsuranceType, PrincipalBalance, OccupancyType, AccountStatus, Closed_Date, DelinquencyBucket) VALUES (4379, '2013-08-27', 'ON', 'Purchase', 'Fixed', 698, 95, 37.24, 14.49, 'HiRatio', 0, 'Owner-Occupied', 'Closed', '2017-01-10', 'Current');</v>
      </c>
    </row>
    <row r="4381" spans="1:16" x14ac:dyDescent="0.35">
      <c r="A4381" s="22">
        <v>4380</v>
      </c>
      <c r="B4381" s="21">
        <v>41957</v>
      </c>
      <c r="C4381" s="22" t="s">
        <v>58</v>
      </c>
      <c r="D4381" s="22" t="s">
        <v>61</v>
      </c>
      <c r="E4381" s="22" t="s">
        <v>53</v>
      </c>
      <c r="F4381" s="22">
        <v>747</v>
      </c>
      <c r="G4381" s="22">
        <v>66.2</v>
      </c>
      <c r="H4381" s="22">
        <v>31.35</v>
      </c>
      <c r="I4381" s="22">
        <v>29.51</v>
      </c>
      <c r="J4381" s="22" t="s">
        <v>54</v>
      </c>
      <c r="K4381" s="23">
        <v>337931.38</v>
      </c>
      <c r="L4381" s="23" t="s">
        <v>55</v>
      </c>
      <c r="M4381" s="23" t="s">
        <v>83</v>
      </c>
      <c r="N4381" s="27"/>
      <c r="O4381" s="23" t="s">
        <v>56</v>
      </c>
      <c r="P4381" t="str">
        <f t="shared" si="68"/>
        <v>INSERT INTO @DataTable (Deal, AdvanceDate, PROV, DealPurpose, RateType, BEACON, LTV, TDS, GDS, InsuranceType, PrincipalBalance, OccupancyType, AccountStatus, Closed_Date, DelinquencyBucket) VALUES (4380, '2014-11-14', 'BC', 'Purchase', 'Fixed', 747, 66.2, 31.35, 29.51, 'Conv', 337931.38, 'Owner-Occupied', 'Open', '1900-01-00', 'Current');</v>
      </c>
    </row>
    <row r="4382" spans="1:16" x14ac:dyDescent="0.35">
      <c r="A4382" s="19">
        <v>4381</v>
      </c>
      <c r="B4382" s="18">
        <v>41094</v>
      </c>
      <c r="C4382" s="19" t="s">
        <v>63</v>
      </c>
      <c r="D4382" s="19" t="s">
        <v>61</v>
      </c>
      <c r="E4382" s="19" t="s">
        <v>40</v>
      </c>
      <c r="F4382" s="19">
        <v>686</v>
      </c>
      <c r="G4382" s="19">
        <v>80</v>
      </c>
      <c r="H4382" s="19">
        <v>37.14</v>
      </c>
      <c r="I4382" s="19">
        <v>35.119999999999997</v>
      </c>
      <c r="J4382" s="19" t="s">
        <v>54</v>
      </c>
      <c r="K4382" s="20">
        <v>237050.54</v>
      </c>
      <c r="L4382" s="20" t="s">
        <v>55</v>
      </c>
      <c r="M4382" s="20" t="s">
        <v>83</v>
      </c>
      <c r="N4382" s="26"/>
      <c r="O4382" s="20" t="s">
        <v>56</v>
      </c>
      <c r="P4382" t="str">
        <f t="shared" si="68"/>
        <v>INSERT INTO @DataTable (Deal, AdvanceDate, PROV, DealPurpose, RateType, BEACON, LTV, TDS, GDS, InsuranceType, PrincipalBalance, OccupancyType, AccountStatus, Closed_Date, DelinquencyBucket) VALUES (4381, '2012-07-04', 'SK', 'Purchase', 'ARM', 686, 80, 37.14, 35.12, 'Conv', 237050.54, 'Owner-Occupied', 'Open', '1900-01-00', 'Current');</v>
      </c>
    </row>
    <row r="4383" spans="1:16" x14ac:dyDescent="0.35">
      <c r="A4383" s="22">
        <v>4382</v>
      </c>
      <c r="B4383" s="21">
        <v>41425</v>
      </c>
      <c r="C4383" s="22" t="s">
        <v>58</v>
      </c>
      <c r="D4383" s="22" t="s">
        <v>61</v>
      </c>
      <c r="E4383" s="22" t="s">
        <v>53</v>
      </c>
      <c r="F4383" s="22">
        <v>758</v>
      </c>
      <c r="G4383" s="22">
        <v>90</v>
      </c>
      <c r="H4383" s="22">
        <v>38.96</v>
      </c>
      <c r="I4383" s="22">
        <v>27.76</v>
      </c>
      <c r="J4383" s="22" t="s">
        <v>60</v>
      </c>
      <c r="K4383" s="23">
        <v>268260.01</v>
      </c>
      <c r="L4383" s="23" t="s">
        <v>55</v>
      </c>
      <c r="M4383" s="23" t="s">
        <v>83</v>
      </c>
      <c r="N4383" s="27"/>
      <c r="O4383" s="23" t="s">
        <v>56</v>
      </c>
      <c r="P4383" t="str">
        <f t="shared" si="68"/>
        <v>INSERT INTO @DataTable (Deal, AdvanceDate, PROV, DealPurpose, RateType, BEACON, LTV, TDS, GDS, InsuranceType, PrincipalBalance, OccupancyType, AccountStatus, Closed_Date, DelinquencyBucket) VALUES (4382, '2013-05-31', 'BC', 'Purchase', 'Fixed', 758, 90, 38.96, 27.76, 'HiRatio', 268260.01, 'Owner-Occupied', 'Open', '1900-01-00', 'Current');</v>
      </c>
    </row>
    <row r="4384" spans="1:16" x14ac:dyDescent="0.35">
      <c r="A4384" s="19">
        <v>4383</v>
      </c>
      <c r="B4384" s="18">
        <v>42080</v>
      </c>
      <c r="C4384" s="19" t="s">
        <v>58</v>
      </c>
      <c r="D4384" s="19" t="s">
        <v>52</v>
      </c>
      <c r="E4384" s="19" t="s">
        <v>40</v>
      </c>
      <c r="F4384" s="19">
        <v>672</v>
      </c>
      <c r="G4384" s="19">
        <v>75</v>
      </c>
      <c r="H4384" s="19">
        <v>34.520000000000003</v>
      </c>
      <c r="I4384" s="19">
        <v>27.5</v>
      </c>
      <c r="J4384" s="19" t="s">
        <v>54</v>
      </c>
      <c r="K4384" s="20">
        <v>208714.28</v>
      </c>
      <c r="L4384" s="20" t="s">
        <v>55</v>
      </c>
      <c r="M4384" s="20" t="s">
        <v>83</v>
      </c>
      <c r="N4384" s="26"/>
      <c r="O4384" s="20" t="s">
        <v>56</v>
      </c>
      <c r="P4384" t="str">
        <f t="shared" si="68"/>
        <v>INSERT INTO @DataTable (Deal, AdvanceDate, PROV, DealPurpose, RateType, BEACON, LTV, TDS, GDS, InsuranceType, PrincipalBalance, OccupancyType, AccountStatus, Closed_Date, DelinquencyBucket) VALUES (4383, '2015-03-17', 'BC', 'Refinance External', 'ARM', 672, 75, 34.52, 27.5, 'Conv', 208714.28, 'Owner-Occupied', 'Open', '1900-01-00', 'Current');</v>
      </c>
    </row>
    <row r="4385" spans="1:16" x14ac:dyDescent="0.35">
      <c r="A4385" s="22">
        <v>4384</v>
      </c>
      <c r="B4385" s="21">
        <v>42643</v>
      </c>
      <c r="C4385" s="22" t="s">
        <v>58</v>
      </c>
      <c r="D4385" s="22" t="s">
        <v>61</v>
      </c>
      <c r="E4385" s="22" t="s">
        <v>53</v>
      </c>
      <c r="F4385" s="22">
        <v>718</v>
      </c>
      <c r="G4385" s="22">
        <v>95</v>
      </c>
      <c r="H4385" s="22">
        <v>37.229999999999997</v>
      </c>
      <c r="I4385" s="22">
        <v>27.67</v>
      </c>
      <c r="J4385" s="22" t="s">
        <v>60</v>
      </c>
      <c r="K4385" s="23">
        <v>329182.45</v>
      </c>
      <c r="L4385" s="23" t="s">
        <v>55</v>
      </c>
      <c r="M4385" s="23" t="s">
        <v>83</v>
      </c>
      <c r="N4385" s="27"/>
      <c r="O4385" s="23" t="s">
        <v>56</v>
      </c>
      <c r="P4385" t="str">
        <f t="shared" si="68"/>
        <v>INSERT INTO @DataTable (Deal, AdvanceDate, PROV, DealPurpose, RateType, BEACON, LTV, TDS, GDS, InsuranceType, PrincipalBalance, OccupancyType, AccountStatus, Closed_Date, DelinquencyBucket) VALUES (4384, '2016-09-30', 'BC', 'Purchase', 'Fixed', 718, 95, 37.23, 27.67, 'HiRatio', 329182.45, 'Owner-Occupied', 'Open', '1900-01-00', 'Current');</v>
      </c>
    </row>
    <row r="4386" spans="1:16" x14ac:dyDescent="0.35">
      <c r="A4386" s="19">
        <v>4385</v>
      </c>
      <c r="B4386" s="18">
        <v>42433</v>
      </c>
      <c r="C4386" s="19" t="s">
        <v>57</v>
      </c>
      <c r="D4386" s="19" t="s">
        <v>59</v>
      </c>
      <c r="E4386" s="19" t="s">
        <v>53</v>
      </c>
      <c r="F4386" s="19">
        <v>838</v>
      </c>
      <c r="G4386" s="19">
        <v>70.06</v>
      </c>
      <c r="H4386" s="19">
        <v>27.56</v>
      </c>
      <c r="I4386" s="19">
        <v>27.3</v>
      </c>
      <c r="J4386" s="19" t="s">
        <v>54</v>
      </c>
      <c r="K4386" s="20">
        <v>193728.01</v>
      </c>
      <c r="L4386" s="20" t="s">
        <v>55</v>
      </c>
      <c r="M4386" s="20" t="s">
        <v>83</v>
      </c>
      <c r="N4386" s="26"/>
      <c r="O4386" s="20" t="s">
        <v>56</v>
      </c>
      <c r="P4386" t="str">
        <f t="shared" si="68"/>
        <v>INSERT INTO @DataTable (Deal, AdvanceDate, PROV, DealPurpose, RateType, BEACON, LTV, TDS, GDS, InsuranceType, PrincipalBalance, OccupancyType, AccountStatus, Closed_Date, DelinquencyBucket) VALUES (4385, '2016-03-04', 'ON', 'Transfer', 'Fixed', 838, 70.06, 27.56, 27.3, 'Conv', 193728.01, 'Owner-Occupied', 'Open', '1900-01-00', 'Current');</v>
      </c>
    </row>
    <row r="4387" spans="1:16" x14ac:dyDescent="0.35">
      <c r="A4387" s="22">
        <v>4386</v>
      </c>
      <c r="B4387" s="21">
        <v>41796</v>
      </c>
      <c r="C4387" s="22" t="s">
        <v>70</v>
      </c>
      <c r="D4387" s="22" t="s">
        <v>61</v>
      </c>
      <c r="E4387" s="22" t="s">
        <v>53</v>
      </c>
      <c r="F4387" s="22">
        <v>710</v>
      </c>
      <c r="G4387" s="22">
        <v>95</v>
      </c>
      <c r="H4387" s="22">
        <v>41.51</v>
      </c>
      <c r="I4387" s="22">
        <v>19.25</v>
      </c>
      <c r="J4387" s="22" t="s">
        <v>60</v>
      </c>
      <c r="K4387" s="23">
        <v>89449.74</v>
      </c>
      <c r="L4387" s="23" t="s">
        <v>55</v>
      </c>
      <c r="M4387" s="23" t="s">
        <v>83</v>
      </c>
      <c r="N4387" s="27"/>
      <c r="O4387" s="23" t="s">
        <v>56</v>
      </c>
      <c r="P4387" t="str">
        <f t="shared" si="68"/>
        <v>INSERT INTO @DataTable (Deal, AdvanceDate, PROV, DealPurpose, RateType, BEACON, LTV, TDS, GDS, InsuranceType, PrincipalBalance, OccupancyType, AccountStatus, Closed_Date, DelinquencyBucket) VALUES (4386, '2014-06-06', 'NB', 'Purchase', 'Fixed', 710, 95, 41.51, 19.25, 'HiRatio', 89449.74, 'Owner-Occupied', 'Open', '1900-01-00', 'Current');</v>
      </c>
    </row>
    <row r="4388" spans="1:16" x14ac:dyDescent="0.35">
      <c r="A4388" s="19">
        <v>4387</v>
      </c>
      <c r="B4388" s="18">
        <v>41492</v>
      </c>
      <c r="C4388" s="19" t="s">
        <v>51</v>
      </c>
      <c r="D4388" s="19" t="s">
        <v>61</v>
      </c>
      <c r="E4388" s="19" t="s">
        <v>40</v>
      </c>
      <c r="F4388" s="19">
        <v>807</v>
      </c>
      <c r="G4388" s="19">
        <v>95</v>
      </c>
      <c r="H4388" s="19">
        <v>31.95</v>
      </c>
      <c r="I4388" s="19">
        <v>14.02</v>
      </c>
      <c r="J4388" s="19" t="s">
        <v>60</v>
      </c>
      <c r="K4388" s="20">
        <v>291015.84000000003</v>
      </c>
      <c r="L4388" s="20" t="s">
        <v>66</v>
      </c>
      <c r="M4388" s="20" t="s">
        <v>83</v>
      </c>
      <c r="N4388" s="26"/>
      <c r="O4388" s="20" t="s">
        <v>56</v>
      </c>
      <c r="P4388" t="str">
        <f t="shared" si="68"/>
        <v>INSERT INTO @DataTable (Deal, AdvanceDate, PROV, DealPurpose, RateType, BEACON, LTV, TDS, GDS, InsuranceType, PrincipalBalance, OccupancyType, AccountStatus, Closed_Date, DelinquencyBucket) VALUES (4387, '2013-08-06', 'AB', 'Purchase', 'ARM', 807, 95, 31.95, 14.02, 'HiRatio', 291015.84, 'Second Home', 'Open', '1900-01-00', 'Current');</v>
      </c>
    </row>
    <row r="4389" spans="1:16" x14ac:dyDescent="0.35">
      <c r="A4389" s="22">
        <v>4388</v>
      </c>
      <c r="B4389" s="21">
        <v>40729</v>
      </c>
      <c r="C4389" s="22" t="s">
        <v>51</v>
      </c>
      <c r="D4389" s="22" t="s">
        <v>61</v>
      </c>
      <c r="E4389" s="22" t="s">
        <v>53</v>
      </c>
      <c r="F4389" s="22">
        <v>725</v>
      </c>
      <c r="G4389" s="22">
        <v>89.75</v>
      </c>
      <c r="H4389" s="22">
        <v>37.020000000000003</v>
      </c>
      <c r="I4389" s="22">
        <v>25.46</v>
      </c>
      <c r="J4389" s="22" t="s">
        <v>60</v>
      </c>
      <c r="K4389" s="23">
        <v>520756.47</v>
      </c>
      <c r="L4389" s="23" t="s">
        <v>55</v>
      </c>
      <c r="M4389" s="23" t="s">
        <v>83</v>
      </c>
      <c r="N4389" s="27"/>
      <c r="O4389" s="23" t="s">
        <v>56</v>
      </c>
      <c r="P4389" t="str">
        <f t="shared" si="68"/>
        <v>INSERT INTO @DataTable (Deal, AdvanceDate, PROV, DealPurpose, RateType, BEACON, LTV, TDS, GDS, InsuranceType, PrincipalBalance, OccupancyType, AccountStatus, Closed_Date, DelinquencyBucket) VALUES (4388, '2011-07-05', 'AB', 'Purchase', 'Fixed', 725, 89.75, 37.02, 25.46, 'HiRatio', 520756.47, 'Owner-Occupied', 'Open', '1900-01-00', 'Current');</v>
      </c>
    </row>
    <row r="4390" spans="1:16" x14ac:dyDescent="0.35">
      <c r="A4390" s="19">
        <v>4389</v>
      </c>
      <c r="B4390" s="18">
        <v>41997</v>
      </c>
      <c r="C4390" s="19" t="s">
        <v>51</v>
      </c>
      <c r="D4390" s="19" t="s">
        <v>61</v>
      </c>
      <c r="E4390" s="19" t="s">
        <v>53</v>
      </c>
      <c r="F4390" s="19">
        <v>711</v>
      </c>
      <c r="G4390" s="19">
        <v>95</v>
      </c>
      <c r="H4390" s="19">
        <v>43.71</v>
      </c>
      <c r="I4390" s="19">
        <v>36.26</v>
      </c>
      <c r="J4390" s="19" t="s">
        <v>60</v>
      </c>
      <c r="K4390" s="20">
        <v>382956.87</v>
      </c>
      <c r="L4390" s="20" t="s">
        <v>55</v>
      </c>
      <c r="M4390" s="20" t="s">
        <v>83</v>
      </c>
      <c r="N4390" s="26"/>
      <c r="O4390" s="20" t="s">
        <v>56</v>
      </c>
      <c r="P4390" t="str">
        <f t="shared" si="68"/>
        <v>INSERT INTO @DataTable (Deal, AdvanceDate, PROV, DealPurpose, RateType, BEACON, LTV, TDS, GDS, InsuranceType, PrincipalBalance, OccupancyType, AccountStatus, Closed_Date, DelinquencyBucket) VALUES (4389, '2014-12-24', 'AB', 'Purchase', 'Fixed', 711, 95, 43.71, 36.26, 'HiRatio', 382956.87, 'Owner-Occupied', 'Open', '1900-01-00', 'Current');</v>
      </c>
    </row>
    <row r="4391" spans="1:16" x14ac:dyDescent="0.35">
      <c r="A4391" s="22">
        <v>4390</v>
      </c>
      <c r="B4391" s="21">
        <v>41613</v>
      </c>
      <c r="C4391" s="22" t="s">
        <v>57</v>
      </c>
      <c r="D4391" s="22" t="s">
        <v>61</v>
      </c>
      <c r="E4391" s="22" t="s">
        <v>53</v>
      </c>
      <c r="F4391" s="22">
        <v>638</v>
      </c>
      <c r="G4391" s="22">
        <v>95</v>
      </c>
      <c r="H4391" s="22">
        <v>40.81</v>
      </c>
      <c r="I4391" s="22">
        <v>21.8</v>
      </c>
      <c r="J4391" s="22" t="s">
        <v>60</v>
      </c>
      <c r="K4391" s="23">
        <v>239676.4</v>
      </c>
      <c r="L4391" s="23" t="s">
        <v>55</v>
      </c>
      <c r="M4391" s="23" t="s">
        <v>83</v>
      </c>
      <c r="N4391" s="27"/>
      <c r="O4391" s="23" t="s">
        <v>56</v>
      </c>
      <c r="P4391" t="str">
        <f t="shared" si="68"/>
        <v>INSERT INTO @DataTable (Deal, AdvanceDate, PROV, DealPurpose, RateType, BEACON, LTV, TDS, GDS, InsuranceType, PrincipalBalance, OccupancyType, AccountStatus, Closed_Date, DelinquencyBucket) VALUES (4390, '2013-12-05', 'ON', 'Purchase', 'Fixed', 638, 95, 40.81, 21.8, 'HiRatio', 239676.4, 'Owner-Occupied', 'Open', '1900-01-00', 'Current');</v>
      </c>
    </row>
    <row r="4392" spans="1:16" x14ac:dyDescent="0.35">
      <c r="A4392" s="19">
        <v>4391</v>
      </c>
      <c r="B4392" s="18">
        <v>41236</v>
      </c>
      <c r="C4392" s="19" t="s">
        <v>57</v>
      </c>
      <c r="D4392" s="19" t="s">
        <v>61</v>
      </c>
      <c r="E4392" s="19" t="s">
        <v>53</v>
      </c>
      <c r="F4392" s="19">
        <v>683</v>
      </c>
      <c r="G4392" s="19">
        <v>95</v>
      </c>
      <c r="H4392" s="19">
        <v>36.479999999999997</v>
      </c>
      <c r="I4392" s="19">
        <v>20.61</v>
      </c>
      <c r="J4392" s="19" t="s">
        <v>60</v>
      </c>
      <c r="K4392" s="20">
        <v>0</v>
      </c>
      <c r="L4392" s="20" t="s">
        <v>55</v>
      </c>
      <c r="M4392" s="20" t="s">
        <v>84</v>
      </c>
      <c r="N4392" s="26">
        <v>42563</v>
      </c>
      <c r="O4392" s="20" t="s">
        <v>56</v>
      </c>
      <c r="P4392" t="str">
        <f t="shared" si="68"/>
        <v>INSERT INTO @DataTable (Deal, AdvanceDate, PROV, DealPurpose, RateType, BEACON, LTV, TDS, GDS, InsuranceType, PrincipalBalance, OccupancyType, AccountStatus, Closed_Date, DelinquencyBucket) VALUES (4391, '2012-11-23', 'ON', 'Purchase', 'Fixed', 683, 95, 36.48, 20.61, 'HiRatio', 0, 'Owner-Occupied', 'Closed', '2016-07-12', 'Current');</v>
      </c>
    </row>
    <row r="4393" spans="1:16" x14ac:dyDescent="0.35">
      <c r="A4393" s="22">
        <v>4392</v>
      </c>
      <c r="B4393" s="21">
        <v>41486</v>
      </c>
      <c r="C4393" s="22" t="s">
        <v>57</v>
      </c>
      <c r="D4393" s="22" t="s">
        <v>61</v>
      </c>
      <c r="E4393" s="22" t="s">
        <v>53</v>
      </c>
      <c r="F4393" s="22">
        <v>773</v>
      </c>
      <c r="G4393" s="22">
        <v>95</v>
      </c>
      <c r="H4393" s="22">
        <v>29.09</v>
      </c>
      <c r="I4393" s="22">
        <v>9.24</v>
      </c>
      <c r="J4393" s="22" t="s">
        <v>60</v>
      </c>
      <c r="K4393" s="23">
        <v>158644.76999999999</v>
      </c>
      <c r="L4393" s="23" t="s">
        <v>55</v>
      </c>
      <c r="M4393" s="23" t="s">
        <v>83</v>
      </c>
      <c r="N4393" s="27"/>
      <c r="O4393" s="23" t="s">
        <v>56</v>
      </c>
      <c r="P4393" t="str">
        <f t="shared" si="68"/>
        <v>INSERT INTO @DataTable (Deal, AdvanceDate, PROV, DealPurpose, RateType, BEACON, LTV, TDS, GDS, InsuranceType, PrincipalBalance, OccupancyType, AccountStatus, Closed_Date, DelinquencyBucket) VALUES (4392, '2013-07-31', 'ON', 'Purchase', 'Fixed', 773, 95, 29.09, 9.24, 'HiRatio', 158644.77, 'Owner-Occupied', 'Open', '1900-01-00', 'Current');</v>
      </c>
    </row>
    <row r="4394" spans="1:16" x14ac:dyDescent="0.35">
      <c r="A4394" s="19">
        <v>4393</v>
      </c>
      <c r="B4394" s="18">
        <v>42055</v>
      </c>
      <c r="C4394" s="19" t="s">
        <v>57</v>
      </c>
      <c r="D4394" s="19" t="s">
        <v>52</v>
      </c>
      <c r="E4394" s="19" t="s">
        <v>40</v>
      </c>
      <c r="F4394" s="19">
        <v>728</v>
      </c>
      <c r="G4394" s="19">
        <v>38.89</v>
      </c>
      <c r="H4394" s="19">
        <v>21.8</v>
      </c>
      <c r="I4394" s="19">
        <v>16.190000000000001</v>
      </c>
      <c r="J4394" s="19" t="s">
        <v>54</v>
      </c>
      <c r="K4394" s="20">
        <v>248436.34</v>
      </c>
      <c r="L4394" s="20" t="s">
        <v>55</v>
      </c>
      <c r="M4394" s="20" t="s">
        <v>83</v>
      </c>
      <c r="N4394" s="26"/>
      <c r="O4394" s="20" t="s">
        <v>56</v>
      </c>
      <c r="P4394" t="str">
        <f t="shared" si="68"/>
        <v>INSERT INTO @DataTable (Deal, AdvanceDate, PROV, DealPurpose, RateType, BEACON, LTV, TDS, GDS, InsuranceType, PrincipalBalance, OccupancyType, AccountStatus, Closed_Date, DelinquencyBucket) VALUES (4393, '2015-02-20', 'ON', 'Refinance External', 'ARM', 728, 38.89, 21.8, 16.19, 'Conv', 248436.34, 'Owner-Occupied', 'Open', '1900-01-00', 'Current');</v>
      </c>
    </row>
    <row r="4395" spans="1:16" x14ac:dyDescent="0.35">
      <c r="A4395" s="22">
        <v>4394</v>
      </c>
      <c r="B4395" s="21">
        <v>41418</v>
      </c>
      <c r="C4395" s="22" t="s">
        <v>57</v>
      </c>
      <c r="D4395" s="22" t="s">
        <v>61</v>
      </c>
      <c r="E4395" s="22" t="s">
        <v>53</v>
      </c>
      <c r="F4395" s="22">
        <v>790</v>
      </c>
      <c r="G4395" s="22">
        <v>95</v>
      </c>
      <c r="H4395" s="22">
        <v>32.93</v>
      </c>
      <c r="I4395" s="22">
        <v>32.57</v>
      </c>
      <c r="J4395" s="22" t="s">
        <v>60</v>
      </c>
      <c r="K4395" s="23">
        <v>289796.68</v>
      </c>
      <c r="L4395" s="23" t="s">
        <v>55</v>
      </c>
      <c r="M4395" s="23" t="s">
        <v>83</v>
      </c>
      <c r="N4395" s="27"/>
      <c r="O4395" s="23" t="s">
        <v>56</v>
      </c>
      <c r="P4395" t="str">
        <f t="shared" si="68"/>
        <v>INSERT INTO @DataTable (Deal, AdvanceDate, PROV, DealPurpose, RateType, BEACON, LTV, TDS, GDS, InsuranceType, PrincipalBalance, OccupancyType, AccountStatus, Closed_Date, DelinquencyBucket) VALUES (4394, '2013-05-24', 'ON', 'Purchase', 'Fixed', 790, 95, 32.93, 32.57, 'HiRatio', 289796.68, 'Owner-Occupied', 'Open', '1900-01-00', 'Current');</v>
      </c>
    </row>
    <row r="4396" spans="1:16" x14ac:dyDescent="0.35">
      <c r="A4396" s="19">
        <v>4395</v>
      </c>
      <c r="B4396" s="18">
        <v>42114</v>
      </c>
      <c r="C4396" s="19" t="s">
        <v>78</v>
      </c>
      <c r="D4396" s="19" t="s">
        <v>59</v>
      </c>
      <c r="E4396" s="19" t="s">
        <v>40</v>
      </c>
      <c r="F4396" s="19">
        <v>755</v>
      </c>
      <c r="G4396" s="19">
        <v>33.479999999999997</v>
      </c>
      <c r="H4396" s="19">
        <v>34.81</v>
      </c>
      <c r="I4396" s="19">
        <v>16.23</v>
      </c>
      <c r="J4396" s="19" t="s">
        <v>54</v>
      </c>
      <c r="K4396" s="20">
        <v>106169.49</v>
      </c>
      <c r="L4396" s="20" t="s">
        <v>55</v>
      </c>
      <c r="M4396" s="20" t="s">
        <v>83</v>
      </c>
      <c r="N4396" s="26"/>
      <c r="O4396" s="20" t="s">
        <v>56</v>
      </c>
      <c r="P4396" t="str">
        <f t="shared" si="68"/>
        <v>INSERT INTO @DataTable (Deal, AdvanceDate, PROV, DealPurpose, RateType, BEACON, LTV, TDS, GDS, InsuranceType, PrincipalBalance, OccupancyType, AccountStatus, Closed_Date, DelinquencyBucket) VALUES (4395, '2015-04-20', 'NL', 'Transfer', 'ARM', 755, 33.48, 34.81, 16.23, 'Conv', 106169.49, 'Owner-Occupied', 'Open', '1900-01-00', 'Current');</v>
      </c>
    </row>
    <row r="4397" spans="1:16" x14ac:dyDescent="0.35">
      <c r="A4397" s="22">
        <v>4396</v>
      </c>
      <c r="B4397" s="21">
        <v>42121</v>
      </c>
      <c r="C4397" s="22" t="s">
        <v>57</v>
      </c>
      <c r="D4397" s="22" t="s">
        <v>52</v>
      </c>
      <c r="E4397" s="22" t="s">
        <v>53</v>
      </c>
      <c r="F4397" s="22">
        <v>651</v>
      </c>
      <c r="G4397" s="22">
        <v>80</v>
      </c>
      <c r="H4397" s="22">
        <v>27</v>
      </c>
      <c r="I4397" s="22">
        <v>15.75</v>
      </c>
      <c r="J4397" s="22" t="s">
        <v>54</v>
      </c>
      <c r="K4397" s="23">
        <v>0</v>
      </c>
      <c r="L4397" s="23" t="s">
        <v>55</v>
      </c>
      <c r="M4397" s="23" t="s">
        <v>84</v>
      </c>
      <c r="N4397" s="27">
        <v>42732</v>
      </c>
      <c r="O4397" s="23" t="s">
        <v>56</v>
      </c>
      <c r="P4397" t="str">
        <f t="shared" si="68"/>
        <v>INSERT INTO @DataTable (Deal, AdvanceDate, PROV, DealPurpose, RateType, BEACON, LTV, TDS, GDS, InsuranceType, PrincipalBalance, OccupancyType, AccountStatus, Closed_Date, DelinquencyBucket) VALUES (4396, '2015-04-27', 'ON', 'Refinance External', 'Fixed', 651, 80, 27, 15.75, 'Conv', 0, 'Owner-Occupied', 'Closed', '2016-12-28', 'Current');</v>
      </c>
    </row>
    <row r="4398" spans="1:16" x14ac:dyDescent="0.35">
      <c r="A4398" s="19">
        <v>4397</v>
      </c>
      <c r="B4398" s="18">
        <v>40625</v>
      </c>
      <c r="C4398" s="19" t="s">
        <v>58</v>
      </c>
      <c r="D4398" s="19" t="s">
        <v>52</v>
      </c>
      <c r="E4398" s="19" t="s">
        <v>53</v>
      </c>
      <c r="F4398" s="19">
        <v>754</v>
      </c>
      <c r="G4398" s="19">
        <v>80</v>
      </c>
      <c r="H4398" s="19">
        <v>43.81</v>
      </c>
      <c r="I4398" s="19">
        <v>35.729999999999997</v>
      </c>
      <c r="J4398" s="19" t="s">
        <v>54</v>
      </c>
      <c r="K4398" s="20">
        <v>398390.84</v>
      </c>
      <c r="L4398" s="20" t="s">
        <v>55</v>
      </c>
      <c r="M4398" s="20" t="s">
        <v>83</v>
      </c>
      <c r="N4398" s="26"/>
      <c r="O4398" s="20" t="s">
        <v>56</v>
      </c>
      <c r="P4398" t="str">
        <f t="shared" si="68"/>
        <v>INSERT INTO @DataTable (Deal, AdvanceDate, PROV, DealPurpose, RateType, BEACON, LTV, TDS, GDS, InsuranceType, PrincipalBalance, OccupancyType, AccountStatus, Closed_Date, DelinquencyBucket) VALUES (4397, '2011-03-23', 'BC', 'Refinance External', 'Fixed', 754, 80, 43.81, 35.73, 'Conv', 398390.84, 'Owner-Occupied', 'Open', '1900-01-00', 'Current');</v>
      </c>
    </row>
    <row r="4399" spans="1:16" x14ac:dyDescent="0.35">
      <c r="A4399" s="22">
        <v>4398</v>
      </c>
      <c r="B4399" s="21">
        <v>42110</v>
      </c>
      <c r="C4399" s="22" t="s">
        <v>57</v>
      </c>
      <c r="D4399" s="22" t="s">
        <v>52</v>
      </c>
      <c r="E4399" s="22" t="s">
        <v>40</v>
      </c>
      <c r="F4399" s="22">
        <v>806</v>
      </c>
      <c r="G4399" s="22">
        <v>62.11</v>
      </c>
      <c r="H4399" s="22">
        <v>36.86</v>
      </c>
      <c r="I4399" s="22">
        <v>28.37</v>
      </c>
      <c r="J4399" s="22" t="s">
        <v>54</v>
      </c>
      <c r="K4399" s="23">
        <v>398494.31</v>
      </c>
      <c r="L4399" s="23" t="s">
        <v>55</v>
      </c>
      <c r="M4399" s="23" t="s">
        <v>83</v>
      </c>
      <c r="N4399" s="27"/>
      <c r="O4399" s="23" t="s">
        <v>56</v>
      </c>
      <c r="P4399" t="str">
        <f t="shared" si="68"/>
        <v>INSERT INTO @DataTable (Deal, AdvanceDate, PROV, DealPurpose, RateType, BEACON, LTV, TDS, GDS, InsuranceType, PrincipalBalance, OccupancyType, AccountStatus, Closed_Date, DelinquencyBucket) VALUES (4398, '2015-04-16', 'ON', 'Refinance External', 'ARM', 806, 62.11, 36.86, 28.37, 'Conv', 398494.31, 'Owner-Occupied', 'Open', '1900-01-00', 'Current');</v>
      </c>
    </row>
    <row r="4400" spans="1:16" x14ac:dyDescent="0.35">
      <c r="A4400" s="19">
        <v>4399</v>
      </c>
      <c r="B4400" s="18">
        <v>41922</v>
      </c>
      <c r="C4400" s="19" t="s">
        <v>51</v>
      </c>
      <c r="D4400" s="19" t="s">
        <v>61</v>
      </c>
      <c r="E4400" s="19" t="s">
        <v>53</v>
      </c>
      <c r="F4400" s="19">
        <v>713</v>
      </c>
      <c r="G4400" s="19">
        <v>94.5</v>
      </c>
      <c r="H4400" s="19">
        <v>35.22</v>
      </c>
      <c r="I4400" s="19">
        <v>14.39</v>
      </c>
      <c r="J4400" s="19" t="s">
        <v>60</v>
      </c>
      <c r="K4400" s="20">
        <v>324101.88</v>
      </c>
      <c r="L4400" s="20" t="s">
        <v>55</v>
      </c>
      <c r="M4400" s="20" t="s">
        <v>83</v>
      </c>
      <c r="N4400" s="26"/>
      <c r="O4400" s="20" t="s">
        <v>56</v>
      </c>
      <c r="P4400" t="str">
        <f t="shared" si="68"/>
        <v>INSERT INTO @DataTable (Deal, AdvanceDate, PROV, DealPurpose, RateType, BEACON, LTV, TDS, GDS, InsuranceType, PrincipalBalance, OccupancyType, AccountStatus, Closed_Date, DelinquencyBucket) VALUES (4399, '2014-10-10', 'AB', 'Purchase', 'Fixed', 713, 94.5, 35.22, 14.39, 'HiRatio', 324101.88, 'Owner-Occupied', 'Open', '1900-01-00', 'Current');</v>
      </c>
    </row>
    <row r="4401" spans="1:16" x14ac:dyDescent="0.35">
      <c r="A4401" s="22">
        <v>4400</v>
      </c>
      <c r="B4401" s="21">
        <v>41537</v>
      </c>
      <c r="C4401" s="22" t="s">
        <v>57</v>
      </c>
      <c r="D4401" s="22" t="s">
        <v>72</v>
      </c>
      <c r="E4401" s="22" t="s">
        <v>40</v>
      </c>
      <c r="F4401" s="22">
        <v>715</v>
      </c>
      <c r="G4401" s="22">
        <v>75</v>
      </c>
      <c r="H4401" s="22">
        <v>32.65</v>
      </c>
      <c r="I4401" s="22">
        <v>11.35</v>
      </c>
      <c r="J4401" s="22" t="s">
        <v>54</v>
      </c>
      <c r="K4401" s="23">
        <v>0</v>
      </c>
      <c r="L4401" s="23" t="s">
        <v>62</v>
      </c>
      <c r="M4401" s="23" t="s">
        <v>84</v>
      </c>
      <c r="N4401" s="27">
        <v>42124</v>
      </c>
      <c r="O4401" s="23" t="s">
        <v>56</v>
      </c>
      <c r="P4401" t="str">
        <f t="shared" si="68"/>
        <v>INSERT INTO @DataTable (Deal, AdvanceDate, PROV, DealPurpose, RateType, BEACON, LTV, TDS, GDS, InsuranceType, PrincipalBalance, OccupancyType, AccountStatus, Closed_Date, DelinquencyBucket) VALUES (4400, '2013-09-20', 'ON', 'ETO Existing Client', 'ARM', 715, 75, 32.65, 11.35, 'Conv', 0, 'Rental', 'Closed', '2015-04-30', 'Current');</v>
      </c>
    </row>
    <row r="4402" spans="1:16" x14ac:dyDescent="0.35">
      <c r="A4402" s="19">
        <v>4401</v>
      </c>
      <c r="B4402" s="18">
        <v>42160</v>
      </c>
      <c r="C4402" s="19" t="s">
        <v>58</v>
      </c>
      <c r="D4402" s="19" t="s">
        <v>61</v>
      </c>
      <c r="E4402" s="19" t="s">
        <v>53</v>
      </c>
      <c r="F4402" s="19">
        <v>774</v>
      </c>
      <c r="G4402" s="19">
        <v>90</v>
      </c>
      <c r="H4402" s="19">
        <v>35.700000000000003</v>
      </c>
      <c r="I4402" s="19">
        <v>34.51</v>
      </c>
      <c r="J4402" s="19" t="s">
        <v>60</v>
      </c>
      <c r="K4402" s="20">
        <v>228809.59</v>
      </c>
      <c r="L4402" s="20" t="s">
        <v>55</v>
      </c>
      <c r="M4402" s="20" t="s">
        <v>83</v>
      </c>
      <c r="N4402" s="26"/>
      <c r="O4402" s="20" t="s">
        <v>56</v>
      </c>
      <c r="P4402" t="str">
        <f t="shared" si="68"/>
        <v>INSERT INTO @DataTable (Deal, AdvanceDate, PROV, DealPurpose, RateType, BEACON, LTV, TDS, GDS, InsuranceType, PrincipalBalance, OccupancyType, AccountStatus, Closed_Date, DelinquencyBucket) VALUES (4401, '2015-06-05', 'BC', 'Purchase', 'Fixed', 774, 90, 35.7, 34.51, 'HiRatio', 228809.59, 'Owner-Occupied', 'Open', '1900-01-00', 'Current');</v>
      </c>
    </row>
    <row r="4403" spans="1:16" x14ac:dyDescent="0.35">
      <c r="A4403" s="22">
        <v>4402</v>
      </c>
      <c r="B4403" s="21">
        <v>42156</v>
      </c>
      <c r="C4403" s="22" t="s">
        <v>70</v>
      </c>
      <c r="D4403" s="22" t="s">
        <v>61</v>
      </c>
      <c r="E4403" s="22" t="s">
        <v>53</v>
      </c>
      <c r="F4403" s="22">
        <v>683</v>
      </c>
      <c r="G4403" s="22">
        <v>95</v>
      </c>
      <c r="H4403" s="22">
        <v>33.01</v>
      </c>
      <c r="I4403" s="22">
        <v>0</v>
      </c>
      <c r="J4403" s="22" t="s">
        <v>60</v>
      </c>
      <c r="K4403" s="23">
        <v>113118.29</v>
      </c>
      <c r="L4403" s="23" t="s">
        <v>55</v>
      </c>
      <c r="M4403" s="23" t="s">
        <v>83</v>
      </c>
      <c r="N4403" s="27"/>
      <c r="O4403" s="23" t="s">
        <v>56</v>
      </c>
      <c r="P4403" t="str">
        <f t="shared" si="68"/>
        <v>INSERT INTO @DataTable (Deal, AdvanceDate, PROV, DealPurpose, RateType, BEACON, LTV, TDS, GDS, InsuranceType, PrincipalBalance, OccupancyType, AccountStatus, Closed_Date, DelinquencyBucket) VALUES (4402, '2015-06-01', 'NB', 'Purchase', 'Fixed', 683, 95, 33.01, 0, 'HiRatio', 113118.29, 'Owner-Occupied', 'Open', '1900-01-00', 'Current');</v>
      </c>
    </row>
    <row r="4404" spans="1:16" x14ac:dyDescent="0.35">
      <c r="A4404" s="19">
        <v>4403</v>
      </c>
      <c r="B4404" s="18">
        <v>42261</v>
      </c>
      <c r="C4404" s="19" t="s">
        <v>57</v>
      </c>
      <c r="D4404" s="19" t="s">
        <v>52</v>
      </c>
      <c r="E4404" s="19" t="s">
        <v>40</v>
      </c>
      <c r="F4404" s="19">
        <v>819</v>
      </c>
      <c r="G4404" s="19">
        <v>35.71</v>
      </c>
      <c r="H4404" s="19">
        <v>37.71</v>
      </c>
      <c r="I4404" s="19">
        <v>21.29</v>
      </c>
      <c r="J4404" s="19" t="s">
        <v>54</v>
      </c>
      <c r="K4404" s="20">
        <v>183738.06</v>
      </c>
      <c r="L4404" s="20" t="s">
        <v>55</v>
      </c>
      <c r="M4404" s="20" t="s">
        <v>83</v>
      </c>
      <c r="N4404" s="26"/>
      <c r="O4404" s="20" t="s">
        <v>56</v>
      </c>
      <c r="P4404" t="str">
        <f t="shared" si="68"/>
        <v>INSERT INTO @DataTable (Deal, AdvanceDate, PROV, DealPurpose, RateType, BEACON, LTV, TDS, GDS, InsuranceType, PrincipalBalance, OccupancyType, AccountStatus, Closed_Date, DelinquencyBucket) VALUES (4403, '2015-09-14', 'ON', 'Refinance External', 'ARM', 819, 35.71, 37.71, 21.29, 'Conv', 183738.06, 'Owner-Occupied', 'Open', '1900-01-00', 'Current');</v>
      </c>
    </row>
    <row r="4405" spans="1:16" x14ac:dyDescent="0.35">
      <c r="A4405" s="22">
        <v>4404</v>
      </c>
      <c r="B4405" s="21">
        <v>42185</v>
      </c>
      <c r="C4405" s="22" t="s">
        <v>65</v>
      </c>
      <c r="D4405" s="22" t="s">
        <v>61</v>
      </c>
      <c r="E4405" s="22" t="s">
        <v>40</v>
      </c>
      <c r="F4405" s="22">
        <v>755</v>
      </c>
      <c r="G4405" s="22">
        <v>95</v>
      </c>
      <c r="H4405" s="22">
        <v>34.76</v>
      </c>
      <c r="I4405" s="22">
        <v>29.89</v>
      </c>
      <c r="J4405" s="22" t="s">
        <v>60</v>
      </c>
      <c r="K4405" s="23">
        <v>289999.65999999997</v>
      </c>
      <c r="L4405" s="23" t="s">
        <v>55</v>
      </c>
      <c r="M4405" s="23" t="s">
        <v>83</v>
      </c>
      <c r="N4405" s="27"/>
      <c r="O4405" s="23" t="s">
        <v>56</v>
      </c>
      <c r="P4405" t="str">
        <f t="shared" si="68"/>
        <v>INSERT INTO @DataTable (Deal, AdvanceDate, PROV, DealPurpose, RateType, BEACON, LTV, TDS, GDS, InsuranceType, PrincipalBalance, OccupancyType, AccountStatus, Closed_Date, DelinquencyBucket) VALUES (4404, '2015-06-30', 'NS', 'Purchase', 'ARM', 755, 95, 34.76, 29.89, 'HiRatio', 289999.66, 'Owner-Occupied', 'Open', '1900-01-00', 'Current');</v>
      </c>
    </row>
    <row r="4406" spans="1:16" x14ac:dyDescent="0.35">
      <c r="A4406" s="19">
        <v>4405</v>
      </c>
      <c r="B4406" s="18">
        <v>42446</v>
      </c>
      <c r="C4406" s="19" t="s">
        <v>57</v>
      </c>
      <c r="D4406" s="19" t="s">
        <v>61</v>
      </c>
      <c r="E4406" s="19" t="s">
        <v>53</v>
      </c>
      <c r="F4406" s="19">
        <v>847</v>
      </c>
      <c r="G4406" s="19">
        <v>30.86</v>
      </c>
      <c r="H4406" s="19">
        <v>30</v>
      </c>
      <c r="I4406" s="19">
        <v>29.39</v>
      </c>
      <c r="J4406" s="19" t="s">
        <v>54</v>
      </c>
      <c r="K4406" s="20">
        <v>226002.19</v>
      </c>
      <c r="L4406" s="20" t="s">
        <v>55</v>
      </c>
      <c r="M4406" s="20" t="s">
        <v>83</v>
      </c>
      <c r="N4406" s="26"/>
      <c r="O4406" s="20" t="s">
        <v>56</v>
      </c>
      <c r="P4406" t="str">
        <f t="shared" si="68"/>
        <v>INSERT INTO @DataTable (Deal, AdvanceDate, PROV, DealPurpose, RateType, BEACON, LTV, TDS, GDS, InsuranceType, PrincipalBalance, OccupancyType, AccountStatus, Closed_Date, DelinquencyBucket) VALUES (4405, '2016-03-17', 'ON', 'Purchase', 'Fixed', 847, 30.86, 30, 29.39, 'Conv', 226002.19, 'Owner-Occupied', 'Open', '1900-01-00', 'Current');</v>
      </c>
    </row>
    <row r="4407" spans="1:16" x14ac:dyDescent="0.35">
      <c r="A4407" s="22">
        <v>4406</v>
      </c>
      <c r="B4407" s="21">
        <v>40786</v>
      </c>
      <c r="C4407" s="22" t="s">
        <v>57</v>
      </c>
      <c r="D4407" s="22" t="s">
        <v>61</v>
      </c>
      <c r="E4407" s="22" t="s">
        <v>53</v>
      </c>
      <c r="F4407" s="22">
        <v>758</v>
      </c>
      <c r="G4407" s="22">
        <v>90</v>
      </c>
      <c r="H4407" s="22">
        <v>30.81</v>
      </c>
      <c r="I4407" s="22">
        <v>30.13</v>
      </c>
      <c r="J4407" s="22" t="s">
        <v>60</v>
      </c>
      <c r="K4407" s="23">
        <v>0</v>
      </c>
      <c r="L4407" s="23" t="s">
        <v>55</v>
      </c>
      <c r="M4407" s="23" t="s">
        <v>84</v>
      </c>
      <c r="N4407" s="27">
        <v>42614</v>
      </c>
      <c r="O4407" s="23" t="s">
        <v>56</v>
      </c>
      <c r="P4407" t="str">
        <f t="shared" si="68"/>
        <v>INSERT INTO @DataTable (Deal, AdvanceDate, PROV, DealPurpose, RateType, BEACON, LTV, TDS, GDS, InsuranceType, PrincipalBalance, OccupancyType, AccountStatus, Closed_Date, DelinquencyBucket) VALUES (4406, '2011-08-31', 'ON', 'Purchase', 'Fixed', 758, 90, 30.81, 30.13, 'HiRatio', 0, 'Owner-Occupied', 'Closed', '2016-09-01', 'Current');</v>
      </c>
    </row>
    <row r="4408" spans="1:16" x14ac:dyDescent="0.35">
      <c r="A4408" s="19">
        <v>4407</v>
      </c>
      <c r="B4408" s="18">
        <v>42397</v>
      </c>
      <c r="C4408" s="19" t="s">
        <v>58</v>
      </c>
      <c r="D4408" s="19" t="s">
        <v>52</v>
      </c>
      <c r="E4408" s="19" t="s">
        <v>40</v>
      </c>
      <c r="F4408" s="19">
        <v>765</v>
      </c>
      <c r="G4408" s="19">
        <v>68.83</v>
      </c>
      <c r="H4408" s="19">
        <v>35.65</v>
      </c>
      <c r="I4408" s="19">
        <v>31.54</v>
      </c>
      <c r="J4408" s="19" t="s">
        <v>54</v>
      </c>
      <c r="K4408" s="20">
        <v>391658.45</v>
      </c>
      <c r="L4408" s="20" t="s">
        <v>55</v>
      </c>
      <c r="M4408" s="20" t="s">
        <v>83</v>
      </c>
      <c r="N4408" s="26"/>
      <c r="O4408" s="20" t="s">
        <v>56</v>
      </c>
      <c r="P4408" t="str">
        <f t="shared" si="68"/>
        <v>INSERT INTO @DataTable (Deal, AdvanceDate, PROV, DealPurpose, RateType, BEACON, LTV, TDS, GDS, InsuranceType, PrincipalBalance, OccupancyType, AccountStatus, Closed_Date, DelinquencyBucket) VALUES (4407, '2016-01-28', 'BC', 'Refinance External', 'ARM', 765, 68.83, 35.65, 31.54, 'Conv', 391658.45, 'Owner-Occupied', 'Open', '1900-01-00', 'Current');</v>
      </c>
    </row>
    <row r="4409" spans="1:16" x14ac:dyDescent="0.35">
      <c r="A4409" s="22">
        <v>4408</v>
      </c>
      <c r="B4409" s="21">
        <v>42487</v>
      </c>
      <c r="C4409" s="22" t="s">
        <v>57</v>
      </c>
      <c r="D4409" s="22" t="s">
        <v>61</v>
      </c>
      <c r="E4409" s="22" t="s">
        <v>53</v>
      </c>
      <c r="F4409" s="22">
        <v>738</v>
      </c>
      <c r="G4409" s="22">
        <v>94.94</v>
      </c>
      <c r="H4409" s="22">
        <v>37.31</v>
      </c>
      <c r="I4409" s="22">
        <v>25.4</v>
      </c>
      <c r="J4409" s="22" t="s">
        <v>60</v>
      </c>
      <c r="K4409" s="23">
        <v>250554.05</v>
      </c>
      <c r="L4409" s="23" t="s">
        <v>55</v>
      </c>
      <c r="M4409" s="23" t="s">
        <v>83</v>
      </c>
      <c r="N4409" s="27"/>
      <c r="O4409" s="23" t="s">
        <v>56</v>
      </c>
      <c r="P4409" t="str">
        <f t="shared" si="68"/>
        <v>INSERT INTO @DataTable (Deal, AdvanceDate, PROV, DealPurpose, RateType, BEACON, LTV, TDS, GDS, InsuranceType, PrincipalBalance, OccupancyType, AccountStatus, Closed_Date, DelinquencyBucket) VALUES (4408, '2016-04-27', 'ON', 'Purchase', 'Fixed', 738, 94.94, 37.31, 25.4, 'HiRatio', 250554.05, 'Owner-Occupied', 'Open', '1900-01-00', 'Current');</v>
      </c>
    </row>
    <row r="4410" spans="1:16" x14ac:dyDescent="0.35">
      <c r="A4410" s="19">
        <v>4409</v>
      </c>
      <c r="B4410" s="18">
        <v>42641</v>
      </c>
      <c r="C4410" s="19" t="s">
        <v>57</v>
      </c>
      <c r="D4410" s="19" t="s">
        <v>61</v>
      </c>
      <c r="E4410" s="19" t="s">
        <v>53</v>
      </c>
      <c r="F4410" s="19">
        <v>803</v>
      </c>
      <c r="G4410" s="19">
        <v>94.98</v>
      </c>
      <c r="H4410" s="19">
        <v>40.74</v>
      </c>
      <c r="I4410" s="19">
        <v>27.8</v>
      </c>
      <c r="J4410" s="19" t="s">
        <v>60</v>
      </c>
      <c r="K4410" s="20">
        <v>490674.31</v>
      </c>
      <c r="L4410" s="20" t="s">
        <v>55</v>
      </c>
      <c r="M4410" s="20" t="s">
        <v>83</v>
      </c>
      <c r="N4410" s="26"/>
      <c r="O4410" s="20" t="s">
        <v>56</v>
      </c>
      <c r="P4410" t="str">
        <f t="shared" si="68"/>
        <v>INSERT INTO @DataTable (Deal, AdvanceDate, PROV, DealPurpose, RateType, BEACON, LTV, TDS, GDS, InsuranceType, PrincipalBalance, OccupancyType, AccountStatus, Closed_Date, DelinquencyBucket) VALUES (4409, '2016-09-28', 'ON', 'Purchase', 'Fixed', 803, 94.98, 40.74, 27.8, 'HiRatio', 490674.31, 'Owner-Occupied', 'Open', '1900-01-00', 'Current');</v>
      </c>
    </row>
    <row r="4411" spans="1:16" x14ac:dyDescent="0.35">
      <c r="A4411" s="22">
        <v>4410</v>
      </c>
      <c r="B4411" s="21">
        <v>42264</v>
      </c>
      <c r="C4411" s="22" t="s">
        <v>51</v>
      </c>
      <c r="D4411" s="22" t="s">
        <v>61</v>
      </c>
      <c r="E4411" s="22" t="s">
        <v>53</v>
      </c>
      <c r="F4411" s="22">
        <v>715</v>
      </c>
      <c r="G4411" s="22">
        <v>90</v>
      </c>
      <c r="H4411" s="22">
        <v>43.06</v>
      </c>
      <c r="I4411" s="22">
        <v>33.32</v>
      </c>
      <c r="J4411" s="22" t="s">
        <v>60</v>
      </c>
      <c r="K4411" s="23">
        <v>301898.17</v>
      </c>
      <c r="L4411" s="23" t="s">
        <v>55</v>
      </c>
      <c r="M4411" s="23" t="s">
        <v>83</v>
      </c>
      <c r="N4411" s="27"/>
      <c r="O4411" s="23" t="s">
        <v>56</v>
      </c>
      <c r="P4411" t="str">
        <f t="shared" si="68"/>
        <v>INSERT INTO @DataTable (Deal, AdvanceDate, PROV, DealPurpose, RateType, BEACON, LTV, TDS, GDS, InsuranceType, PrincipalBalance, OccupancyType, AccountStatus, Closed_Date, DelinquencyBucket) VALUES (4410, '2015-09-17', 'AB', 'Purchase', 'Fixed', 715, 90, 43.06, 33.32, 'HiRatio', 301898.17, 'Owner-Occupied', 'Open', '1900-01-00', 'Current');</v>
      </c>
    </row>
    <row r="4412" spans="1:16" x14ac:dyDescent="0.35">
      <c r="A4412" s="19">
        <v>4411</v>
      </c>
      <c r="B4412" s="18">
        <v>41820</v>
      </c>
      <c r="C4412" s="19" t="s">
        <v>57</v>
      </c>
      <c r="D4412" s="19" t="s">
        <v>61</v>
      </c>
      <c r="E4412" s="19" t="s">
        <v>53</v>
      </c>
      <c r="F4412" s="19">
        <v>717</v>
      </c>
      <c r="G4412" s="19">
        <v>66.239999999999995</v>
      </c>
      <c r="H4412" s="19">
        <v>39.549999999999997</v>
      </c>
      <c r="I4412" s="19">
        <v>20.97</v>
      </c>
      <c r="J4412" s="19" t="s">
        <v>54</v>
      </c>
      <c r="K4412" s="20">
        <v>0</v>
      </c>
      <c r="L4412" s="20" t="s">
        <v>55</v>
      </c>
      <c r="M4412" s="20" t="s">
        <v>84</v>
      </c>
      <c r="N4412" s="26">
        <v>42093</v>
      </c>
      <c r="O4412" s="20" t="s">
        <v>56</v>
      </c>
      <c r="P4412" t="str">
        <f t="shared" si="68"/>
        <v>INSERT INTO @DataTable (Deal, AdvanceDate, PROV, DealPurpose, RateType, BEACON, LTV, TDS, GDS, InsuranceType, PrincipalBalance, OccupancyType, AccountStatus, Closed_Date, DelinquencyBucket) VALUES (4411, '2014-06-30', 'ON', 'Purchase', 'Fixed', 717, 66.24, 39.55, 20.97, 'Conv', 0, 'Owner-Occupied', 'Closed', '2015-03-30', 'Current');</v>
      </c>
    </row>
    <row r="4413" spans="1:16" x14ac:dyDescent="0.35">
      <c r="A4413" s="22">
        <v>4412</v>
      </c>
      <c r="B4413" s="21">
        <v>41071</v>
      </c>
      <c r="C4413" s="22" t="s">
        <v>57</v>
      </c>
      <c r="D4413" s="22" t="s">
        <v>52</v>
      </c>
      <c r="E4413" s="22" t="s">
        <v>53</v>
      </c>
      <c r="F4413" s="22">
        <v>674</v>
      </c>
      <c r="G4413" s="22">
        <v>80</v>
      </c>
      <c r="H4413" s="22">
        <v>37</v>
      </c>
      <c r="I4413" s="22">
        <v>10.81</v>
      </c>
      <c r="J4413" s="22" t="s">
        <v>54</v>
      </c>
      <c r="K4413" s="23">
        <v>0</v>
      </c>
      <c r="L4413" s="23" t="s">
        <v>62</v>
      </c>
      <c r="M4413" s="23" t="s">
        <v>84</v>
      </c>
      <c r="N4413" s="27">
        <v>41437</v>
      </c>
      <c r="O4413" s="23" t="s">
        <v>56</v>
      </c>
      <c r="P4413" t="str">
        <f t="shared" si="68"/>
        <v>INSERT INTO @DataTable (Deal, AdvanceDate, PROV, DealPurpose, RateType, BEACON, LTV, TDS, GDS, InsuranceType, PrincipalBalance, OccupancyType, AccountStatus, Closed_Date, DelinquencyBucket) VALUES (4412, '2012-06-11', 'ON', 'Refinance External', 'Fixed', 674, 80, 37, 10.81, 'Conv', 0, 'Rental', 'Closed', '2013-06-12', 'Current');</v>
      </c>
    </row>
    <row r="4414" spans="1:16" x14ac:dyDescent="0.35">
      <c r="A4414" s="19">
        <v>4413</v>
      </c>
      <c r="B4414" s="18">
        <v>41877</v>
      </c>
      <c r="C4414" s="19" t="s">
        <v>57</v>
      </c>
      <c r="D4414" s="19" t="s">
        <v>61</v>
      </c>
      <c r="E4414" s="19" t="s">
        <v>53</v>
      </c>
      <c r="F4414" s="19">
        <v>781</v>
      </c>
      <c r="G4414" s="19">
        <v>95</v>
      </c>
      <c r="H4414" s="19">
        <v>41.39</v>
      </c>
      <c r="I4414" s="19">
        <v>31.47</v>
      </c>
      <c r="J4414" s="19" t="s">
        <v>60</v>
      </c>
      <c r="K4414" s="20">
        <v>383144.11</v>
      </c>
      <c r="L4414" s="20" t="s">
        <v>55</v>
      </c>
      <c r="M4414" s="20" t="s">
        <v>83</v>
      </c>
      <c r="N4414" s="26"/>
      <c r="O4414" s="20" t="s">
        <v>56</v>
      </c>
      <c r="P4414" t="str">
        <f t="shared" si="68"/>
        <v>INSERT INTO @DataTable (Deal, AdvanceDate, PROV, DealPurpose, RateType, BEACON, LTV, TDS, GDS, InsuranceType, PrincipalBalance, OccupancyType, AccountStatus, Closed_Date, DelinquencyBucket) VALUES (4413, '2014-08-26', 'ON', 'Purchase', 'Fixed', 781, 95, 41.39, 31.47, 'HiRatio', 383144.11, 'Owner-Occupied', 'Open', '1900-01-00', 'Current');</v>
      </c>
    </row>
    <row r="4415" spans="1:16" x14ac:dyDescent="0.35">
      <c r="A4415" s="22">
        <v>4414</v>
      </c>
      <c r="B4415" s="21">
        <v>42069</v>
      </c>
      <c r="C4415" s="22" t="s">
        <v>57</v>
      </c>
      <c r="D4415" s="22" t="s">
        <v>52</v>
      </c>
      <c r="E4415" s="22" t="s">
        <v>40</v>
      </c>
      <c r="F4415" s="22">
        <v>703</v>
      </c>
      <c r="G4415" s="22">
        <v>35</v>
      </c>
      <c r="H4415" s="22">
        <v>36.64</v>
      </c>
      <c r="I4415" s="22">
        <v>17.64</v>
      </c>
      <c r="J4415" s="22" t="s">
        <v>54</v>
      </c>
      <c r="K4415" s="23">
        <v>98990.53</v>
      </c>
      <c r="L4415" s="23" t="s">
        <v>55</v>
      </c>
      <c r="M4415" s="23" t="s">
        <v>83</v>
      </c>
      <c r="N4415" s="27"/>
      <c r="O4415" s="23" t="s">
        <v>56</v>
      </c>
      <c r="P4415" t="str">
        <f t="shared" si="68"/>
        <v>INSERT INTO @DataTable (Deal, AdvanceDate, PROV, DealPurpose, RateType, BEACON, LTV, TDS, GDS, InsuranceType, PrincipalBalance, OccupancyType, AccountStatus, Closed_Date, DelinquencyBucket) VALUES (4414, '2015-03-06', 'ON', 'Refinance External', 'ARM', 703, 35, 36.64, 17.64, 'Conv', 98990.53, 'Owner-Occupied', 'Open', '1900-01-00', 'Current');</v>
      </c>
    </row>
    <row r="4416" spans="1:16" x14ac:dyDescent="0.35">
      <c r="A4416" s="19">
        <v>4415</v>
      </c>
      <c r="B4416" s="18">
        <v>41564</v>
      </c>
      <c r="C4416" s="19" t="s">
        <v>57</v>
      </c>
      <c r="D4416" s="19" t="s">
        <v>61</v>
      </c>
      <c r="E4416" s="19" t="s">
        <v>40</v>
      </c>
      <c r="F4416" s="19">
        <v>703</v>
      </c>
      <c r="G4416" s="19">
        <v>95</v>
      </c>
      <c r="H4416" s="19">
        <v>28.28</v>
      </c>
      <c r="I4416" s="19">
        <v>12.66</v>
      </c>
      <c r="J4416" s="19" t="s">
        <v>60</v>
      </c>
      <c r="K4416" s="20">
        <v>436059.3</v>
      </c>
      <c r="L4416" s="20" t="s">
        <v>55</v>
      </c>
      <c r="M4416" s="20" t="s">
        <v>83</v>
      </c>
      <c r="N4416" s="26"/>
      <c r="O4416" s="20" t="s">
        <v>56</v>
      </c>
      <c r="P4416" t="str">
        <f t="shared" si="68"/>
        <v>INSERT INTO @DataTable (Deal, AdvanceDate, PROV, DealPurpose, RateType, BEACON, LTV, TDS, GDS, InsuranceType, PrincipalBalance, OccupancyType, AccountStatus, Closed_Date, DelinquencyBucket) VALUES (4415, '2013-10-17', 'ON', 'Purchase', 'ARM', 703, 95, 28.28, 12.66, 'HiRatio', 436059.3, 'Owner-Occupied', 'Open', '1900-01-00', 'Current');</v>
      </c>
    </row>
    <row r="4417" spans="1:16" x14ac:dyDescent="0.35">
      <c r="A4417" s="22">
        <v>4416</v>
      </c>
      <c r="B4417" s="21">
        <v>41292</v>
      </c>
      <c r="C4417" s="22" t="s">
        <v>57</v>
      </c>
      <c r="D4417" s="22" t="s">
        <v>61</v>
      </c>
      <c r="E4417" s="22" t="s">
        <v>53</v>
      </c>
      <c r="F4417" s="22">
        <v>768</v>
      </c>
      <c r="G4417" s="22">
        <v>95</v>
      </c>
      <c r="H4417" s="22">
        <v>32.54</v>
      </c>
      <c r="I4417" s="22">
        <v>32.4</v>
      </c>
      <c r="J4417" s="22" t="s">
        <v>60</v>
      </c>
      <c r="K4417" s="23">
        <v>230372.87</v>
      </c>
      <c r="L4417" s="23" t="s">
        <v>55</v>
      </c>
      <c r="M4417" s="23" t="s">
        <v>83</v>
      </c>
      <c r="N4417" s="27"/>
      <c r="O4417" s="23" t="s">
        <v>56</v>
      </c>
      <c r="P4417" t="str">
        <f t="shared" si="68"/>
        <v>INSERT INTO @DataTable (Deal, AdvanceDate, PROV, DealPurpose, RateType, BEACON, LTV, TDS, GDS, InsuranceType, PrincipalBalance, OccupancyType, AccountStatus, Closed_Date, DelinquencyBucket) VALUES (4416, '2013-01-18', 'ON', 'Purchase', 'Fixed', 768, 95, 32.54, 32.4, 'HiRatio', 230372.87, 'Owner-Occupied', 'Open', '1900-01-00', 'Current');</v>
      </c>
    </row>
    <row r="4418" spans="1:16" x14ac:dyDescent="0.35">
      <c r="A4418" s="19">
        <v>4417</v>
      </c>
      <c r="B4418" s="18">
        <v>41562</v>
      </c>
      <c r="C4418" s="19" t="s">
        <v>57</v>
      </c>
      <c r="D4418" s="19" t="s">
        <v>61</v>
      </c>
      <c r="E4418" s="19" t="s">
        <v>53</v>
      </c>
      <c r="F4418" s="19">
        <v>770</v>
      </c>
      <c r="G4418" s="19">
        <v>95</v>
      </c>
      <c r="H4418" s="19">
        <v>39.83</v>
      </c>
      <c r="I4418" s="19">
        <v>35.21</v>
      </c>
      <c r="J4418" s="19" t="s">
        <v>60</v>
      </c>
      <c r="K4418" s="20">
        <v>0</v>
      </c>
      <c r="L4418" s="20" t="s">
        <v>55</v>
      </c>
      <c r="M4418" s="20" t="s">
        <v>84</v>
      </c>
      <c r="N4418" s="26">
        <v>42626</v>
      </c>
      <c r="O4418" s="20" t="s">
        <v>56</v>
      </c>
      <c r="P4418" t="str">
        <f t="shared" si="68"/>
        <v>INSERT INTO @DataTable (Deal, AdvanceDate, PROV, DealPurpose, RateType, BEACON, LTV, TDS, GDS, InsuranceType, PrincipalBalance, OccupancyType, AccountStatus, Closed_Date, DelinquencyBucket) VALUES (4417, '2013-10-15', 'ON', 'Purchase', 'Fixed', 770, 95, 39.83, 35.21, 'HiRatio', 0, 'Owner-Occupied', 'Closed', '2016-09-13', 'Current');</v>
      </c>
    </row>
    <row r="4419" spans="1:16" x14ac:dyDescent="0.35">
      <c r="A4419" s="22">
        <v>4418</v>
      </c>
      <c r="B4419" s="21">
        <v>42487</v>
      </c>
      <c r="C4419" s="22" t="s">
        <v>57</v>
      </c>
      <c r="D4419" s="22" t="s">
        <v>52</v>
      </c>
      <c r="E4419" s="22" t="s">
        <v>40</v>
      </c>
      <c r="F4419" s="22">
        <v>763</v>
      </c>
      <c r="G4419" s="22">
        <v>62.43</v>
      </c>
      <c r="H4419" s="22">
        <v>29.72</v>
      </c>
      <c r="I4419" s="22">
        <v>20.420000000000002</v>
      </c>
      <c r="J4419" s="22" t="s">
        <v>54</v>
      </c>
      <c r="K4419" s="23">
        <v>395602.26</v>
      </c>
      <c r="L4419" s="23" t="s">
        <v>55</v>
      </c>
      <c r="M4419" s="23" t="s">
        <v>83</v>
      </c>
      <c r="N4419" s="27"/>
      <c r="O4419" s="23" t="s">
        <v>56</v>
      </c>
      <c r="P4419" t="str">
        <f t="shared" ref="P4419:P4482" si="69">"INSERT INTO @DataTable (Deal, AdvanceDate, PROV, DealPurpose, RateType, BEACON, LTV, TDS, GDS, InsuranceType, PrincipalBalance, OccupancyType, AccountStatus, Closed_Date, DelinquencyBucket) VALUES (" &amp; A4419 &amp; ", " &amp; "'" &amp; TEXT(B4419, "yyyy-mm-dd") &amp; "', '" &amp; C4419 &amp; "', '" &amp; D4419 &amp; "', '" &amp; E4419 &amp; "', " &amp; F4419 &amp; ", " &amp; G4419 &amp; ", " &amp; H4419 &amp; ", " &amp; I4419 &amp; ", '" &amp; J4419 &amp; "', " &amp; K4419 &amp; ", '" &amp; L4419 &amp; "', '" &amp; M4419 &amp; "', '" &amp;TEXT(N4419, "yyyy-mm-dd") &amp; "', '" &amp; O4419 &amp; "');"</f>
        <v>INSERT INTO @DataTable (Deal, AdvanceDate, PROV, DealPurpose, RateType, BEACON, LTV, TDS, GDS, InsuranceType, PrincipalBalance, OccupancyType, AccountStatus, Closed_Date, DelinquencyBucket) VALUES (4418, '2016-04-27', 'ON', 'Refinance External', 'ARM', 763, 62.43, 29.72, 20.42, 'Conv', 395602.26, 'Owner-Occupied', 'Open', '1900-01-00', 'Current');</v>
      </c>
    </row>
    <row r="4420" spans="1:16" x14ac:dyDescent="0.35">
      <c r="A4420" s="19">
        <v>4419</v>
      </c>
      <c r="B4420" s="18">
        <v>42229</v>
      </c>
      <c r="C4420" s="19" t="s">
        <v>51</v>
      </c>
      <c r="D4420" s="19" t="s">
        <v>61</v>
      </c>
      <c r="E4420" s="19" t="s">
        <v>53</v>
      </c>
      <c r="F4420" s="19">
        <v>670</v>
      </c>
      <c r="G4420" s="19">
        <v>94.53</v>
      </c>
      <c r="H4420" s="19">
        <v>28.77</v>
      </c>
      <c r="I4420" s="19">
        <v>15.84</v>
      </c>
      <c r="J4420" s="19" t="s">
        <v>60</v>
      </c>
      <c r="K4420" s="20">
        <v>305021.34000000003</v>
      </c>
      <c r="L4420" s="20" t="s">
        <v>55</v>
      </c>
      <c r="M4420" s="20" t="s">
        <v>83</v>
      </c>
      <c r="N4420" s="26"/>
      <c r="O4420" s="20" t="s">
        <v>56</v>
      </c>
      <c r="P4420" t="str">
        <f t="shared" si="69"/>
        <v>INSERT INTO @DataTable (Deal, AdvanceDate, PROV, DealPurpose, RateType, BEACON, LTV, TDS, GDS, InsuranceType, PrincipalBalance, OccupancyType, AccountStatus, Closed_Date, DelinquencyBucket) VALUES (4419, '2015-08-13', 'AB', 'Purchase', 'Fixed', 670, 94.53, 28.77, 15.84, 'HiRatio', 305021.34, 'Owner-Occupied', 'Open', '1900-01-00', 'Current');</v>
      </c>
    </row>
    <row r="4421" spans="1:16" x14ac:dyDescent="0.35">
      <c r="A4421" s="22">
        <v>4420</v>
      </c>
      <c r="B4421" s="21">
        <v>41775</v>
      </c>
      <c r="C4421" s="22" t="s">
        <v>57</v>
      </c>
      <c r="D4421" s="22" t="s">
        <v>61</v>
      </c>
      <c r="E4421" s="22" t="s">
        <v>40</v>
      </c>
      <c r="F4421" s="22">
        <v>810</v>
      </c>
      <c r="G4421" s="22">
        <v>34.25</v>
      </c>
      <c r="H4421" s="22">
        <v>34.08</v>
      </c>
      <c r="I4421" s="22">
        <v>32.54</v>
      </c>
      <c r="J4421" s="22" t="s">
        <v>54</v>
      </c>
      <c r="K4421" s="23">
        <v>160702.96</v>
      </c>
      <c r="L4421" s="23" t="s">
        <v>55</v>
      </c>
      <c r="M4421" s="23" t="s">
        <v>83</v>
      </c>
      <c r="N4421" s="27"/>
      <c r="O4421" s="23" t="s">
        <v>56</v>
      </c>
      <c r="P4421" t="str">
        <f t="shared" si="69"/>
        <v>INSERT INTO @DataTable (Deal, AdvanceDate, PROV, DealPurpose, RateType, BEACON, LTV, TDS, GDS, InsuranceType, PrincipalBalance, OccupancyType, AccountStatus, Closed_Date, DelinquencyBucket) VALUES (4420, '2014-05-16', 'ON', 'Purchase', 'ARM', 810, 34.25, 34.08, 32.54, 'Conv', 160702.96, 'Owner-Occupied', 'Open', '1900-01-00', 'Current');</v>
      </c>
    </row>
    <row r="4422" spans="1:16" x14ac:dyDescent="0.35">
      <c r="A4422" s="19">
        <v>4421</v>
      </c>
      <c r="B4422" s="18">
        <v>42292</v>
      </c>
      <c r="C4422" s="19" t="s">
        <v>57</v>
      </c>
      <c r="D4422" s="19" t="s">
        <v>61</v>
      </c>
      <c r="E4422" s="19" t="s">
        <v>40</v>
      </c>
      <c r="F4422" s="19">
        <v>720</v>
      </c>
      <c r="G4422" s="19">
        <v>80</v>
      </c>
      <c r="H4422" s="19">
        <v>19.899999999999999</v>
      </c>
      <c r="I4422" s="19">
        <v>19.899999999999999</v>
      </c>
      <c r="J4422" s="19" t="s">
        <v>54</v>
      </c>
      <c r="K4422" s="20">
        <v>116890.91</v>
      </c>
      <c r="L4422" s="20" t="s">
        <v>55</v>
      </c>
      <c r="M4422" s="20" t="s">
        <v>83</v>
      </c>
      <c r="N4422" s="26"/>
      <c r="O4422" s="20" t="s">
        <v>56</v>
      </c>
      <c r="P4422" t="str">
        <f t="shared" si="69"/>
        <v>INSERT INTO @DataTable (Deal, AdvanceDate, PROV, DealPurpose, RateType, BEACON, LTV, TDS, GDS, InsuranceType, PrincipalBalance, OccupancyType, AccountStatus, Closed_Date, DelinquencyBucket) VALUES (4421, '2015-10-15', 'ON', 'Purchase', 'ARM', 720, 80, 19.9, 19.9, 'Conv', 116890.91, 'Owner-Occupied', 'Open', '1900-01-00', 'Current');</v>
      </c>
    </row>
    <row r="4423" spans="1:16" x14ac:dyDescent="0.35">
      <c r="A4423" s="22">
        <v>4422</v>
      </c>
      <c r="B4423" s="21">
        <v>41970</v>
      </c>
      <c r="C4423" s="22" t="s">
        <v>51</v>
      </c>
      <c r="D4423" s="22" t="s">
        <v>61</v>
      </c>
      <c r="E4423" s="22" t="s">
        <v>53</v>
      </c>
      <c r="F4423" s="22">
        <v>710</v>
      </c>
      <c r="G4423" s="22">
        <v>95</v>
      </c>
      <c r="H4423" s="22">
        <v>39.71</v>
      </c>
      <c r="I4423" s="22">
        <v>24.24</v>
      </c>
      <c r="J4423" s="22" t="s">
        <v>60</v>
      </c>
      <c r="K4423" s="23">
        <v>446546.55</v>
      </c>
      <c r="L4423" s="23" t="s">
        <v>55</v>
      </c>
      <c r="M4423" s="23" t="s">
        <v>83</v>
      </c>
      <c r="N4423" s="27"/>
      <c r="O4423" s="23" t="s">
        <v>56</v>
      </c>
      <c r="P4423" t="str">
        <f t="shared" si="69"/>
        <v>INSERT INTO @DataTable (Deal, AdvanceDate, PROV, DealPurpose, RateType, BEACON, LTV, TDS, GDS, InsuranceType, PrincipalBalance, OccupancyType, AccountStatus, Closed_Date, DelinquencyBucket) VALUES (4422, '2014-11-27', 'AB', 'Purchase', 'Fixed', 710, 95, 39.71, 24.24, 'HiRatio', 446546.55, 'Owner-Occupied', 'Open', '1900-01-00', 'Current');</v>
      </c>
    </row>
    <row r="4424" spans="1:16" x14ac:dyDescent="0.35">
      <c r="A4424" s="19">
        <v>4423</v>
      </c>
      <c r="B4424" s="18">
        <v>42410</v>
      </c>
      <c r="C4424" s="19" t="s">
        <v>57</v>
      </c>
      <c r="D4424" s="19" t="s">
        <v>61</v>
      </c>
      <c r="E4424" s="19" t="s">
        <v>40</v>
      </c>
      <c r="F4424" s="19">
        <v>777</v>
      </c>
      <c r="G4424" s="19">
        <v>61.26</v>
      </c>
      <c r="H4424" s="19">
        <v>31.3</v>
      </c>
      <c r="I4424" s="19">
        <v>24.33</v>
      </c>
      <c r="J4424" s="19" t="s">
        <v>54</v>
      </c>
      <c r="K4424" s="20">
        <v>292346.23</v>
      </c>
      <c r="L4424" s="20" t="s">
        <v>55</v>
      </c>
      <c r="M4424" s="20" t="s">
        <v>83</v>
      </c>
      <c r="N4424" s="26"/>
      <c r="O4424" s="20" t="s">
        <v>56</v>
      </c>
      <c r="P4424" t="str">
        <f t="shared" si="69"/>
        <v>INSERT INTO @DataTable (Deal, AdvanceDate, PROV, DealPurpose, RateType, BEACON, LTV, TDS, GDS, InsuranceType, PrincipalBalance, OccupancyType, AccountStatus, Closed_Date, DelinquencyBucket) VALUES (4423, '2016-02-10', 'ON', 'Purchase', 'ARM', 777, 61.26, 31.3, 24.33, 'Conv', 292346.23, 'Owner-Occupied', 'Open', '1900-01-00', 'Current');</v>
      </c>
    </row>
    <row r="4425" spans="1:16" x14ac:dyDescent="0.35">
      <c r="A4425" s="22">
        <v>4424</v>
      </c>
      <c r="B4425" s="21">
        <v>41698</v>
      </c>
      <c r="C4425" s="22" t="s">
        <v>51</v>
      </c>
      <c r="D4425" s="22" t="s">
        <v>61</v>
      </c>
      <c r="E4425" s="22" t="s">
        <v>53</v>
      </c>
      <c r="F4425" s="22">
        <v>783</v>
      </c>
      <c r="G4425" s="22">
        <v>95</v>
      </c>
      <c r="H4425" s="22">
        <v>35.950000000000003</v>
      </c>
      <c r="I4425" s="22">
        <v>34.32</v>
      </c>
      <c r="J4425" s="22" t="s">
        <v>60</v>
      </c>
      <c r="K4425" s="23">
        <v>474800.16</v>
      </c>
      <c r="L4425" s="23" t="s">
        <v>55</v>
      </c>
      <c r="M4425" s="23" t="s">
        <v>83</v>
      </c>
      <c r="N4425" s="27"/>
      <c r="O4425" s="23" t="s">
        <v>56</v>
      </c>
      <c r="P4425" t="str">
        <f t="shared" si="69"/>
        <v>INSERT INTO @DataTable (Deal, AdvanceDate, PROV, DealPurpose, RateType, BEACON, LTV, TDS, GDS, InsuranceType, PrincipalBalance, OccupancyType, AccountStatus, Closed_Date, DelinquencyBucket) VALUES (4424, '2014-02-28', 'AB', 'Purchase', 'Fixed', 783, 95, 35.95, 34.32, 'HiRatio', 474800.16, 'Owner-Occupied', 'Open', '1900-01-00', 'Current');</v>
      </c>
    </row>
    <row r="4426" spans="1:16" x14ac:dyDescent="0.35">
      <c r="A4426" s="19">
        <v>4425</v>
      </c>
      <c r="B4426" s="18">
        <v>42299</v>
      </c>
      <c r="C4426" s="19" t="s">
        <v>57</v>
      </c>
      <c r="D4426" s="19" t="s">
        <v>52</v>
      </c>
      <c r="E4426" s="19" t="s">
        <v>40</v>
      </c>
      <c r="F4426" s="19">
        <v>742</v>
      </c>
      <c r="G4426" s="19">
        <v>65.37</v>
      </c>
      <c r="H4426" s="19">
        <v>22.84</v>
      </c>
      <c r="I4426" s="19">
        <v>16.690000000000001</v>
      </c>
      <c r="J4426" s="19" t="s">
        <v>54</v>
      </c>
      <c r="K4426" s="20">
        <v>340686.67</v>
      </c>
      <c r="L4426" s="20" t="s">
        <v>55</v>
      </c>
      <c r="M4426" s="20" t="s">
        <v>83</v>
      </c>
      <c r="N4426" s="26"/>
      <c r="O4426" s="20" t="s">
        <v>56</v>
      </c>
      <c r="P4426" t="str">
        <f t="shared" si="69"/>
        <v>INSERT INTO @DataTable (Deal, AdvanceDate, PROV, DealPurpose, RateType, BEACON, LTV, TDS, GDS, InsuranceType, PrincipalBalance, OccupancyType, AccountStatus, Closed_Date, DelinquencyBucket) VALUES (4425, '2015-10-22', 'ON', 'Refinance External', 'ARM', 742, 65.37, 22.84, 16.69, 'Conv', 340686.67, 'Owner-Occupied', 'Open', '1900-01-00', 'Current');</v>
      </c>
    </row>
    <row r="4427" spans="1:16" x14ac:dyDescent="0.35">
      <c r="A4427" s="22">
        <v>4426</v>
      </c>
      <c r="B4427" s="21">
        <v>40694</v>
      </c>
      <c r="C4427" s="22" t="s">
        <v>57</v>
      </c>
      <c r="D4427" s="22" t="s">
        <v>61</v>
      </c>
      <c r="E4427" s="22" t="s">
        <v>40</v>
      </c>
      <c r="F4427" s="22">
        <v>688</v>
      </c>
      <c r="G4427" s="22">
        <v>94.85</v>
      </c>
      <c r="H4427" s="22">
        <v>26.16</v>
      </c>
      <c r="I4427" s="22">
        <v>24.07</v>
      </c>
      <c r="J4427" s="22" t="s">
        <v>60</v>
      </c>
      <c r="K4427" s="23">
        <v>0</v>
      </c>
      <c r="L4427" s="23" t="s">
        <v>55</v>
      </c>
      <c r="M4427" s="23" t="s">
        <v>84</v>
      </c>
      <c r="N4427" s="27">
        <v>41381</v>
      </c>
      <c r="O4427" s="23" t="s">
        <v>56</v>
      </c>
      <c r="P4427" t="str">
        <f t="shared" si="69"/>
        <v>INSERT INTO @DataTable (Deal, AdvanceDate, PROV, DealPurpose, RateType, BEACON, LTV, TDS, GDS, InsuranceType, PrincipalBalance, OccupancyType, AccountStatus, Closed_Date, DelinquencyBucket) VALUES (4426, '2011-05-31', 'ON', 'Purchase', 'ARM', 688, 94.85, 26.16, 24.07, 'HiRatio', 0, 'Owner-Occupied', 'Closed', '2013-04-17', 'Current');</v>
      </c>
    </row>
    <row r="4428" spans="1:16" x14ac:dyDescent="0.35">
      <c r="A4428" s="19">
        <v>4427</v>
      </c>
      <c r="B4428" s="18">
        <v>42240</v>
      </c>
      <c r="C4428" s="19" t="s">
        <v>51</v>
      </c>
      <c r="D4428" s="19" t="s">
        <v>61</v>
      </c>
      <c r="E4428" s="19" t="s">
        <v>40</v>
      </c>
      <c r="F4428" s="19">
        <v>700</v>
      </c>
      <c r="G4428" s="19">
        <v>95</v>
      </c>
      <c r="H4428" s="19">
        <v>31.56</v>
      </c>
      <c r="I4428" s="19">
        <v>19.13</v>
      </c>
      <c r="J4428" s="19" t="s">
        <v>60</v>
      </c>
      <c r="K4428" s="20">
        <v>306503.63</v>
      </c>
      <c r="L4428" s="20" t="s">
        <v>55</v>
      </c>
      <c r="M4428" s="20" t="s">
        <v>83</v>
      </c>
      <c r="N4428" s="26"/>
      <c r="O4428" s="20" t="s">
        <v>56</v>
      </c>
      <c r="P4428" t="str">
        <f t="shared" si="69"/>
        <v>INSERT INTO @DataTable (Deal, AdvanceDate, PROV, DealPurpose, RateType, BEACON, LTV, TDS, GDS, InsuranceType, PrincipalBalance, OccupancyType, AccountStatus, Closed_Date, DelinquencyBucket) VALUES (4427, '2015-08-24', 'AB', 'Purchase', 'ARM', 700, 95, 31.56, 19.13, 'HiRatio', 306503.63, 'Owner-Occupied', 'Open', '1900-01-00', 'Current');</v>
      </c>
    </row>
    <row r="4429" spans="1:16" x14ac:dyDescent="0.35">
      <c r="A4429" s="22">
        <v>4428</v>
      </c>
      <c r="B4429" s="21">
        <v>42061</v>
      </c>
      <c r="C4429" s="22" t="s">
        <v>51</v>
      </c>
      <c r="D4429" s="22" t="s">
        <v>52</v>
      </c>
      <c r="E4429" s="22" t="s">
        <v>40</v>
      </c>
      <c r="F4429" s="22">
        <v>684</v>
      </c>
      <c r="G4429" s="22">
        <v>68.27</v>
      </c>
      <c r="H4429" s="22">
        <v>29.32</v>
      </c>
      <c r="I4429" s="22">
        <v>22.77</v>
      </c>
      <c r="J4429" s="22" t="s">
        <v>54</v>
      </c>
      <c r="K4429" s="23">
        <v>0</v>
      </c>
      <c r="L4429" s="23" t="s">
        <v>55</v>
      </c>
      <c r="M4429" s="23" t="s">
        <v>84</v>
      </c>
      <c r="N4429" s="27">
        <v>42235</v>
      </c>
      <c r="O4429" s="23" t="s">
        <v>56</v>
      </c>
      <c r="P4429" t="str">
        <f t="shared" si="69"/>
        <v>INSERT INTO @DataTable (Deal, AdvanceDate, PROV, DealPurpose, RateType, BEACON, LTV, TDS, GDS, InsuranceType, PrincipalBalance, OccupancyType, AccountStatus, Closed_Date, DelinquencyBucket) VALUES (4428, '2015-02-26', 'AB', 'Refinance External', 'ARM', 684, 68.27, 29.32, 22.77, 'Conv', 0, 'Owner-Occupied', 'Closed', '2015-08-19', 'Current');</v>
      </c>
    </row>
    <row r="4430" spans="1:16" x14ac:dyDescent="0.35">
      <c r="A4430" s="19">
        <v>4429</v>
      </c>
      <c r="B4430" s="18">
        <v>40877</v>
      </c>
      <c r="C4430" s="19" t="s">
        <v>58</v>
      </c>
      <c r="D4430" s="19" t="s">
        <v>52</v>
      </c>
      <c r="E4430" s="19" t="s">
        <v>53</v>
      </c>
      <c r="F4430" s="19">
        <v>816</v>
      </c>
      <c r="G4430" s="19">
        <v>34.880000000000003</v>
      </c>
      <c r="H4430" s="19">
        <v>22.74</v>
      </c>
      <c r="I4430" s="19">
        <v>22.38</v>
      </c>
      <c r="J4430" s="19" t="s">
        <v>54</v>
      </c>
      <c r="K4430" s="20">
        <v>0</v>
      </c>
      <c r="L4430" s="20" t="s">
        <v>55</v>
      </c>
      <c r="M4430" s="20" t="s">
        <v>84</v>
      </c>
      <c r="N4430" s="26">
        <v>42709</v>
      </c>
      <c r="O4430" s="20" t="s">
        <v>56</v>
      </c>
      <c r="P4430" t="str">
        <f t="shared" si="69"/>
        <v>INSERT INTO @DataTable (Deal, AdvanceDate, PROV, DealPurpose, RateType, BEACON, LTV, TDS, GDS, InsuranceType, PrincipalBalance, OccupancyType, AccountStatus, Closed_Date, DelinquencyBucket) VALUES (4429, '2011-11-30', 'BC', 'Refinance External', 'Fixed', 816, 34.88, 22.74, 22.38, 'Conv', 0, 'Owner-Occupied', 'Closed', '2016-12-05', 'Current');</v>
      </c>
    </row>
    <row r="4431" spans="1:16" x14ac:dyDescent="0.35">
      <c r="A4431" s="22">
        <v>4430</v>
      </c>
      <c r="B4431" s="21">
        <v>41407</v>
      </c>
      <c r="C4431" s="22" t="s">
        <v>57</v>
      </c>
      <c r="D4431" s="22" t="s">
        <v>61</v>
      </c>
      <c r="E4431" s="22" t="s">
        <v>53</v>
      </c>
      <c r="F4431" s="22">
        <v>700</v>
      </c>
      <c r="G4431" s="22">
        <v>90</v>
      </c>
      <c r="H4431" s="22">
        <v>40.36</v>
      </c>
      <c r="I4431" s="22">
        <v>34</v>
      </c>
      <c r="J4431" s="22" t="s">
        <v>60</v>
      </c>
      <c r="K4431" s="23">
        <v>815445.97</v>
      </c>
      <c r="L4431" s="23" t="s">
        <v>55</v>
      </c>
      <c r="M4431" s="23" t="s">
        <v>83</v>
      </c>
      <c r="N4431" s="27"/>
      <c r="O4431" s="23" t="s">
        <v>56</v>
      </c>
      <c r="P4431" t="str">
        <f t="shared" si="69"/>
        <v>INSERT INTO @DataTable (Deal, AdvanceDate, PROV, DealPurpose, RateType, BEACON, LTV, TDS, GDS, InsuranceType, PrincipalBalance, OccupancyType, AccountStatus, Closed_Date, DelinquencyBucket) VALUES (4430, '2013-05-13', 'ON', 'Purchase', 'Fixed', 700, 90, 40.36, 34, 'HiRatio', 815445.97, 'Owner-Occupied', 'Open', '1900-01-00', 'Current');</v>
      </c>
    </row>
    <row r="4432" spans="1:16" x14ac:dyDescent="0.35">
      <c r="A4432" s="19">
        <v>4431</v>
      </c>
      <c r="B4432" s="18">
        <v>42065</v>
      </c>
      <c r="C4432" s="19" t="s">
        <v>51</v>
      </c>
      <c r="D4432" s="19" t="s">
        <v>64</v>
      </c>
      <c r="E4432" s="19" t="s">
        <v>53</v>
      </c>
      <c r="F4432" s="19">
        <v>734</v>
      </c>
      <c r="G4432" s="19">
        <v>95</v>
      </c>
      <c r="H4432" s="19">
        <v>42.01</v>
      </c>
      <c r="I4432" s="19">
        <v>22.62</v>
      </c>
      <c r="J4432" s="19" t="s">
        <v>60</v>
      </c>
      <c r="K4432" s="20">
        <v>327325.03000000003</v>
      </c>
      <c r="L4432" s="20" t="s">
        <v>55</v>
      </c>
      <c r="M4432" s="20" t="s">
        <v>83</v>
      </c>
      <c r="N4432" s="26"/>
      <c r="O4432" s="20" t="s">
        <v>56</v>
      </c>
      <c r="P4432" t="str">
        <f t="shared" si="69"/>
        <v>INSERT INTO @DataTable (Deal, AdvanceDate, PROV, DealPurpose, RateType, BEACON, LTV, TDS, GDS, InsuranceType, PrincipalBalance, OccupancyType, AccountStatus, Closed_Date, DelinquencyBucket) VALUES (4431, '2015-03-02', 'AB', 'Purchase with Improvements', 'Fixed', 734, 95, 42.01, 22.62, 'HiRatio', 327325.03, 'Owner-Occupied', 'Open', '1900-01-00', 'Current');</v>
      </c>
    </row>
    <row r="4433" spans="1:16" x14ac:dyDescent="0.35">
      <c r="A4433" s="22">
        <v>4432</v>
      </c>
      <c r="B4433" s="21">
        <v>42762</v>
      </c>
      <c r="C4433" s="22" t="s">
        <v>58</v>
      </c>
      <c r="D4433" s="22" t="s">
        <v>61</v>
      </c>
      <c r="E4433" s="22" t="s">
        <v>53</v>
      </c>
      <c r="F4433" s="22">
        <v>741</v>
      </c>
      <c r="G4433" s="22">
        <v>95</v>
      </c>
      <c r="H4433" s="22">
        <v>35.35</v>
      </c>
      <c r="I4433" s="22">
        <v>21.98</v>
      </c>
      <c r="J4433" s="22" t="s">
        <v>60</v>
      </c>
      <c r="K4433" s="23">
        <v>364055.58</v>
      </c>
      <c r="L4433" s="23" t="s">
        <v>55</v>
      </c>
      <c r="M4433" s="23" t="s">
        <v>83</v>
      </c>
      <c r="N4433" s="27"/>
      <c r="O4433" s="23" t="s">
        <v>56</v>
      </c>
      <c r="P4433" t="str">
        <f t="shared" si="69"/>
        <v>INSERT INTO @DataTable (Deal, AdvanceDate, PROV, DealPurpose, RateType, BEACON, LTV, TDS, GDS, InsuranceType, PrincipalBalance, OccupancyType, AccountStatus, Closed_Date, DelinquencyBucket) VALUES (4432, '2017-01-27', 'BC', 'Purchase', 'Fixed', 741, 95, 35.35, 21.98, 'HiRatio', 364055.58, 'Owner-Occupied', 'Open', '1900-01-00', 'Current');</v>
      </c>
    </row>
    <row r="4434" spans="1:16" x14ac:dyDescent="0.35">
      <c r="A4434" s="19">
        <v>4433</v>
      </c>
      <c r="B4434" s="18">
        <v>41086</v>
      </c>
      <c r="C4434" s="19" t="s">
        <v>51</v>
      </c>
      <c r="D4434" s="19" t="s">
        <v>61</v>
      </c>
      <c r="E4434" s="19" t="s">
        <v>53</v>
      </c>
      <c r="F4434" s="19">
        <v>789</v>
      </c>
      <c r="G4434" s="19">
        <v>95</v>
      </c>
      <c r="H4434" s="19">
        <v>30.62</v>
      </c>
      <c r="I4434" s="19">
        <v>30.55</v>
      </c>
      <c r="J4434" s="19" t="s">
        <v>60</v>
      </c>
      <c r="K4434" s="20">
        <v>286514.09999999998</v>
      </c>
      <c r="L4434" s="20" t="s">
        <v>55</v>
      </c>
      <c r="M4434" s="20" t="s">
        <v>83</v>
      </c>
      <c r="N4434" s="26"/>
      <c r="O4434" s="20" t="s">
        <v>56</v>
      </c>
      <c r="P4434" t="str">
        <f t="shared" si="69"/>
        <v>INSERT INTO @DataTable (Deal, AdvanceDate, PROV, DealPurpose, RateType, BEACON, LTV, TDS, GDS, InsuranceType, PrincipalBalance, OccupancyType, AccountStatus, Closed_Date, DelinquencyBucket) VALUES (4433, '2012-06-26', 'AB', 'Purchase', 'Fixed', 789, 95, 30.62, 30.55, 'HiRatio', 286514.1, 'Owner-Occupied', 'Open', '1900-01-00', 'Current');</v>
      </c>
    </row>
    <row r="4435" spans="1:16" x14ac:dyDescent="0.35">
      <c r="A4435" s="22">
        <v>4434</v>
      </c>
      <c r="B4435" s="21">
        <v>41899</v>
      </c>
      <c r="C4435" s="22" t="s">
        <v>57</v>
      </c>
      <c r="D4435" s="22" t="s">
        <v>61</v>
      </c>
      <c r="E4435" s="22" t="s">
        <v>53</v>
      </c>
      <c r="F4435" s="22">
        <v>763</v>
      </c>
      <c r="G4435" s="22">
        <v>95</v>
      </c>
      <c r="H4435" s="22">
        <v>36.9</v>
      </c>
      <c r="I4435" s="22">
        <v>24.6</v>
      </c>
      <c r="J4435" s="22" t="s">
        <v>60</v>
      </c>
      <c r="K4435" s="23">
        <v>270241.78000000003</v>
      </c>
      <c r="L4435" s="23" t="s">
        <v>55</v>
      </c>
      <c r="M4435" s="23" t="s">
        <v>83</v>
      </c>
      <c r="N4435" s="27"/>
      <c r="O4435" s="23" t="s">
        <v>56</v>
      </c>
      <c r="P4435" t="str">
        <f t="shared" si="69"/>
        <v>INSERT INTO @DataTable (Deal, AdvanceDate, PROV, DealPurpose, RateType, BEACON, LTV, TDS, GDS, InsuranceType, PrincipalBalance, OccupancyType, AccountStatus, Closed_Date, DelinquencyBucket) VALUES (4434, '2014-09-17', 'ON', 'Purchase', 'Fixed', 763, 95, 36.9, 24.6, 'HiRatio', 270241.78, 'Owner-Occupied', 'Open', '1900-01-00', 'Current');</v>
      </c>
    </row>
    <row r="4436" spans="1:16" x14ac:dyDescent="0.35">
      <c r="A4436" s="19">
        <v>4435</v>
      </c>
      <c r="B4436" s="18">
        <v>40870</v>
      </c>
      <c r="C4436" s="19" t="s">
        <v>74</v>
      </c>
      <c r="D4436" s="19" t="s">
        <v>52</v>
      </c>
      <c r="E4436" s="19" t="s">
        <v>53</v>
      </c>
      <c r="F4436" s="19">
        <v>643</v>
      </c>
      <c r="G4436" s="19">
        <v>84.98</v>
      </c>
      <c r="H4436" s="19">
        <v>32.020000000000003</v>
      </c>
      <c r="I4436" s="19">
        <v>28.82</v>
      </c>
      <c r="J4436" s="19" t="s">
        <v>60</v>
      </c>
      <c r="K4436" s="20">
        <v>0</v>
      </c>
      <c r="L4436" s="20" t="s">
        <v>55</v>
      </c>
      <c r="M4436" s="20" t="s">
        <v>84</v>
      </c>
      <c r="N4436" s="26">
        <v>42214</v>
      </c>
      <c r="O4436" s="20" t="s">
        <v>56</v>
      </c>
      <c r="P4436" t="str">
        <f t="shared" si="69"/>
        <v>INSERT INTO @DataTable (Deal, AdvanceDate, PROV, DealPurpose, RateType, BEACON, LTV, TDS, GDS, InsuranceType, PrincipalBalance, OccupancyType, AccountStatus, Closed_Date, DelinquencyBucket) VALUES (4435, '2011-11-23', 'MB', 'Refinance External', 'Fixed', 643, 84.98, 32.02, 28.82, 'HiRatio', 0, 'Owner-Occupied', 'Closed', '2015-07-29', 'Current');</v>
      </c>
    </row>
    <row r="4437" spans="1:16" x14ac:dyDescent="0.35">
      <c r="A4437" s="22">
        <v>4436</v>
      </c>
      <c r="B4437" s="21">
        <v>41655</v>
      </c>
      <c r="C4437" s="22" t="s">
        <v>57</v>
      </c>
      <c r="D4437" s="22" t="s">
        <v>61</v>
      </c>
      <c r="E4437" s="22" t="s">
        <v>53</v>
      </c>
      <c r="F4437" s="22">
        <v>706</v>
      </c>
      <c r="G4437" s="22">
        <v>91.95</v>
      </c>
      <c r="H4437" s="22">
        <v>42.06</v>
      </c>
      <c r="I4437" s="22">
        <v>33.43</v>
      </c>
      <c r="J4437" s="22" t="s">
        <v>60</v>
      </c>
      <c r="K4437" s="23">
        <v>431683.05</v>
      </c>
      <c r="L4437" s="23" t="s">
        <v>55</v>
      </c>
      <c r="M4437" s="23" t="s">
        <v>83</v>
      </c>
      <c r="N4437" s="27"/>
      <c r="O4437" s="23" t="s">
        <v>56</v>
      </c>
      <c r="P4437" t="str">
        <f t="shared" si="69"/>
        <v>INSERT INTO @DataTable (Deal, AdvanceDate, PROV, DealPurpose, RateType, BEACON, LTV, TDS, GDS, InsuranceType, PrincipalBalance, OccupancyType, AccountStatus, Closed_Date, DelinquencyBucket) VALUES (4436, '2014-01-16', 'ON', 'Purchase', 'Fixed', 706, 91.95, 42.06, 33.43, 'HiRatio', 431683.05, 'Owner-Occupied', 'Open', '1900-01-00', 'Current');</v>
      </c>
    </row>
    <row r="4438" spans="1:16" x14ac:dyDescent="0.35">
      <c r="A4438" s="19">
        <v>4437</v>
      </c>
      <c r="B4438" s="18">
        <v>41989</v>
      </c>
      <c r="C4438" s="19" t="s">
        <v>57</v>
      </c>
      <c r="D4438" s="19" t="s">
        <v>61</v>
      </c>
      <c r="E4438" s="19" t="s">
        <v>53</v>
      </c>
      <c r="F4438" s="19">
        <v>754</v>
      </c>
      <c r="G4438" s="19">
        <v>95</v>
      </c>
      <c r="H4438" s="19">
        <v>40.46</v>
      </c>
      <c r="I4438" s="19">
        <v>14.98</v>
      </c>
      <c r="J4438" s="19" t="s">
        <v>60</v>
      </c>
      <c r="K4438" s="20">
        <v>173536.97</v>
      </c>
      <c r="L4438" s="20" t="s">
        <v>55</v>
      </c>
      <c r="M4438" s="20" t="s">
        <v>83</v>
      </c>
      <c r="N4438" s="26"/>
      <c r="O4438" s="20" t="s">
        <v>56</v>
      </c>
      <c r="P4438" t="str">
        <f t="shared" si="69"/>
        <v>INSERT INTO @DataTable (Deal, AdvanceDate, PROV, DealPurpose, RateType, BEACON, LTV, TDS, GDS, InsuranceType, PrincipalBalance, OccupancyType, AccountStatus, Closed_Date, DelinquencyBucket) VALUES (4437, '2014-12-16', 'ON', 'Purchase', 'Fixed', 754, 95, 40.46, 14.98, 'HiRatio', 173536.97, 'Owner-Occupied', 'Open', '1900-01-00', 'Current');</v>
      </c>
    </row>
    <row r="4439" spans="1:16" x14ac:dyDescent="0.35">
      <c r="A4439" s="22">
        <v>4438</v>
      </c>
      <c r="B4439" s="21">
        <v>41390</v>
      </c>
      <c r="C4439" s="22" t="s">
        <v>51</v>
      </c>
      <c r="D4439" s="22" t="s">
        <v>61</v>
      </c>
      <c r="E4439" s="22" t="s">
        <v>53</v>
      </c>
      <c r="F4439" s="22">
        <v>741</v>
      </c>
      <c r="G4439" s="22">
        <v>95</v>
      </c>
      <c r="H4439" s="22">
        <v>40.07</v>
      </c>
      <c r="I4439" s="22">
        <v>30.66</v>
      </c>
      <c r="J4439" s="22" t="s">
        <v>60</v>
      </c>
      <c r="K4439" s="23">
        <v>256307.29</v>
      </c>
      <c r="L4439" s="23" t="s">
        <v>55</v>
      </c>
      <c r="M4439" s="23" t="s">
        <v>83</v>
      </c>
      <c r="N4439" s="27"/>
      <c r="O4439" s="23" t="s">
        <v>56</v>
      </c>
      <c r="P4439" t="str">
        <f t="shared" si="69"/>
        <v>INSERT INTO @DataTable (Deal, AdvanceDate, PROV, DealPurpose, RateType, BEACON, LTV, TDS, GDS, InsuranceType, PrincipalBalance, OccupancyType, AccountStatus, Closed_Date, DelinquencyBucket) VALUES (4438, '2013-04-26', 'AB', 'Purchase', 'Fixed', 741, 95, 40.07, 30.66, 'HiRatio', 256307.29, 'Owner-Occupied', 'Open', '1900-01-00', 'Current');</v>
      </c>
    </row>
    <row r="4440" spans="1:16" x14ac:dyDescent="0.35">
      <c r="A4440" s="19">
        <v>4439</v>
      </c>
      <c r="B4440" s="18">
        <v>41540</v>
      </c>
      <c r="C4440" s="19" t="s">
        <v>57</v>
      </c>
      <c r="D4440" s="19" t="s">
        <v>61</v>
      </c>
      <c r="E4440" s="19" t="s">
        <v>53</v>
      </c>
      <c r="F4440" s="19">
        <v>685</v>
      </c>
      <c r="G4440" s="19">
        <v>90</v>
      </c>
      <c r="H4440" s="19">
        <v>43.84</v>
      </c>
      <c r="I4440" s="19">
        <v>18.62</v>
      </c>
      <c r="J4440" s="19" t="s">
        <v>60</v>
      </c>
      <c r="K4440" s="20">
        <v>299168.52</v>
      </c>
      <c r="L4440" s="20" t="s">
        <v>55</v>
      </c>
      <c r="M4440" s="20" t="s">
        <v>83</v>
      </c>
      <c r="N4440" s="26"/>
      <c r="O4440" s="20" t="s">
        <v>56</v>
      </c>
      <c r="P4440" t="str">
        <f t="shared" si="69"/>
        <v>INSERT INTO @DataTable (Deal, AdvanceDate, PROV, DealPurpose, RateType, BEACON, LTV, TDS, GDS, InsuranceType, PrincipalBalance, OccupancyType, AccountStatus, Closed_Date, DelinquencyBucket) VALUES (4439, '2013-09-23', 'ON', 'Purchase', 'Fixed', 685, 90, 43.84, 18.62, 'HiRatio', 299168.52, 'Owner-Occupied', 'Open', '1900-01-00', 'Current');</v>
      </c>
    </row>
    <row r="4441" spans="1:16" x14ac:dyDescent="0.35">
      <c r="A4441" s="22">
        <v>4440</v>
      </c>
      <c r="B4441" s="21">
        <v>42334</v>
      </c>
      <c r="C4441" s="22" t="s">
        <v>65</v>
      </c>
      <c r="D4441" s="22" t="s">
        <v>61</v>
      </c>
      <c r="E4441" s="22" t="s">
        <v>53</v>
      </c>
      <c r="F4441" s="22">
        <v>760</v>
      </c>
      <c r="G4441" s="22">
        <v>80</v>
      </c>
      <c r="H4441" s="22">
        <v>30.34</v>
      </c>
      <c r="I4441" s="22">
        <v>24.68</v>
      </c>
      <c r="J4441" s="22" t="s">
        <v>54</v>
      </c>
      <c r="K4441" s="23">
        <v>247882</v>
      </c>
      <c r="L4441" s="23" t="s">
        <v>55</v>
      </c>
      <c r="M4441" s="23" t="s">
        <v>83</v>
      </c>
      <c r="N4441" s="27"/>
      <c r="O4441" s="23" t="s">
        <v>56</v>
      </c>
      <c r="P4441" t="str">
        <f t="shared" si="69"/>
        <v>INSERT INTO @DataTable (Deal, AdvanceDate, PROV, DealPurpose, RateType, BEACON, LTV, TDS, GDS, InsuranceType, PrincipalBalance, OccupancyType, AccountStatus, Closed_Date, DelinquencyBucket) VALUES (4440, '2015-11-26', 'NS', 'Purchase', 'Fixed', 760, 80, 30.34, 24.68, 'Conv', 247882, 'Owner-Occupied', 'Open', '1900-01-00', 'Current');</v>
      </c>
    </row>
    <row r="4442" spans="1:16" x14ac:dyDescent="0.35">
      <c r="A4442" s="19">
        <v>4441</v>
      </c>
      <c r="B4442" s="18">
        <v>42145</v>
      </c>
      <c r="C4442" s="19" t="s">
        <v>57</v>
      </c>
      <c r="D4442" s="19" t="s">
        <v>61</v>
      </c>
      <c r="E4442" s="19" t="s">
        <v>40</v>
      </c>
      <c r="F4442" s="19">
        <v>771</v>
      </c>
      <c r="G4442" s="19">
        <v>65.42</v>
      </c>
      <c r="H4442" s="19">
        <v>31.37</v>
      </c>
      <c r="I4442" s="19">
        <v>24.75</v>
      </c>
      <c r="J4442" s="19" t="s">
        <v>54</v>
      </c>
      <c r="K4442" s="20">
        <v>324946.42</v>
      </c>
      <c r="L4442" s="20" t="s">
        <v>55</v>
      </c>
      <c r="M4442" s="20" t="s">
        <v>83</v>
      </c>
      <c r="N4442" s="26"/>
      <c r="O4442" s="20" t="s">
        <v>56</v>
      </c>
      <c r="P4442" t="str">
        <f t="shared" si="69"/>
        <v>INSERT INTO @DataTable (Deal, AdvanceDate, PROV, DealPurpose, RateType, BEACON, LTV, TDS, GDS, InsuranceType, PrincipalBalance, OccupancyType, AccountStatus, Closed_Date, DelinquencyBucket) VALUES (4441, '2015-05-21', 'ON', 'Purchase', 'ARM', 771, 65.42, 31.37, 24.75, 'Conv', 324946.42, 'Owner-Occupied', 'Open', '1900-01-00', 'Current');</v>
      </c>
    </row>
    <row r="4443" spans="1:16" x14ac:dyDescent="0.35">
      <c r="A4443" s="22">
        <v>4442</v>
      </c>
      <c r="B4443" s="21">
        <v>41529</v>
      </c>
      <c r="C4443" s="22" t="s">
        <v>57</v>
      </c>
      <c r="D4443" s="22" t="s">
        <v>61</v>
      </c>
      <c r="E4443" s="22" t="s">
        <v>40</v>
      </c>
      <c r="F4443" s="22">
        <v>714</v>
      </c>
      <c r="G4443" s="22">
        <v>90</v>
      </c>
      <c r="H4443" s="22">
        <v>29.02</v>
      </c>
      <c r="I4443" s="22">
        <v>28.05</v>
      </c>
      <c r="J4443" s="22" t="s">
        <v>60</v>
      </c>
      <c r="K4443" s="23">
        <v>292573.77</v>
      </c>
      <c r="L4443" s="23" t="s">
        <v>55</v>
      </c>
      <c r="M4443" s="23" t="s">
        <v>83</v>
      </c>
      <c r="N4443" s="27"/>
      <c r="O4443" s="23" t="s">
        <v>56</v>
      </c>
      <c r="P4443" t="str">
        <f t="shared" si="69"/>
        <v>INSERT INTO @DataTable (Deal, AdvanceDate, PROV, DealPurpose, RateType, BEACON, LTV, TDS, GDS, InsuranceType, PrincipalBalance, OccupancyType, AccountStatus, Closed_Date, DelinquencyBucket) VALUES (4442, '2013-09-12', 'ON', 'Purchase', 'ARM', 714, 90, 29.02, 28.05, 'HiRatio', 292573.77, 'Owner-Occupied', 'Open', '1900-01-00', 'Current');</v>
      </c>
    </row>
    <row r="4444" spans="1:16" x14ac:dyDescent="0.35">
      <c r="A4444" s="19">
        <v>4443</v>
      </c>
      <c r="B4444" s="18">
        <v>42122</v>
      </c>
      <c r="C4444" s="19" t="s">
        <v>57</v>
      </c>
      <c r="D4444" s="19" t="s">
        <v>52</v>
      </c>
      <c r="E4444" s="19" t="s">
        <v>53</v>
      </c>
      <c r="F4444" s="19">
        <v>705</v>
      </c>
      <c r="G4444" s="19">
        <v>80</v>
      </c>
      <c r="H4444" s="19">
        <v>29.81</v>
      </c>
      <c r="I4444" s="19">
        <v>25.84</v>
      </c>
      <c r="J4444" s="19" t="s">
        <v>54</v>
      </c>
      <c r="K4444" s="20">
        <v>0</v>
      </c>
      <c r="L4444" s="20" t="s">
        <v>55</v>
      </c>
      <c r="M4444" s="20" t="s">
        <v>84</v>
      </c>
      <c r="N4444" s="26">
        <v>42496</v>
      </c>
      <c r="O4444" s="20" t="s">
        <v>56</v>
      </c>
      <c r="P4444" t="str">
        <f t="shared" si="69"/>
        <v>INSERT INTO @DataTable (Deal, AdvanceDate, PROV, DealPurpose, RateType, BEACON, LTV, TDS, GDS, InsuranceType, PrincipalBalance, OccupancyType, AccountStatus, Closed_Date, DelinquencyBucket) VALUES (4443, '2015-04-28', 'ON', 'Refinance External', 'Fixed', 705, 80, 29.81, 25.84, 'Conv', 0, 'Owner-Occupied', 'Closed', '2016-05-06', 'Current');</v>
      </c>
    </row>
    <row r="4445" spans="1:16" x14ac:dyDescent="0.35">
      <c r="A4445" s="22">
        <v>4444</v>
      </c>
      <c r="B4445" s="21">
        <v>40718</v>
      </c>
      <c r="C4445" s="22" t="s">
        <v>51</v>
      </c>
      <c r="D4445" s="22" t="s">
        <v>61</v>
      </c>
      <c r="E4445" s="22" t="s">
        <v>53</v>
      </c>
      <c r="F4445" s="22">
        <v>0</v>
      </c>
      <c r="G4445" s="22">
        <v>90</v>
      </c>
      <c r="H4445" s="22">
        <v>19.53</v>
      </c>
      <c r="I4445" s="22">
        <v>19.53</v>
      </c>
      <c r="J4445" s="22" t="s">
        <v>60</v>
      </c>
      <c r="K4445" s="23">
        <v>0</v>
      </c>
      <c r="L4445" s="23" t="s">
        <v>55</v>
      </c>
      <c r="M4445" s="23" t="s">
        <v>84</v>
      </c>
      <c r="N4445" s="27">
        <v>42716</v>
      </c>
      <c r="O4445" s="23" t="s">
        <v>56</v>
      </c>
      <c r="P4445" t="str">
        <f t="shared" si="69"/>
        <v>INSERT INTO @DataTable (Deal, AdvanceDate, PROV, DealPurpose, RateType, BEACON, LTV, TDS, GDS, InsuranceType, PrincipalBalance, OccupancyType, AccountStatus, Closed_Date, DelinquencyBucket) VALUES (4444, '2011-06-24', 'AB', 'Purchase', 'Fixed', 0, 90, 19.53, 19.53, 'HiRatio', 0, 'Owner-Occupied', 'Closed', '2016-12-12', 'Current');</v>
      </c>
    </row>
    <row r="4446" spans="1:16" x14ac:dyDescent="0.35">
      <c r="A4446" s="19">
        <v>4445</v>
      </c>
      <c r="B4446" s="18">
        <v>42671</v>
      </c>
      <c r="C4446" s="19" t="s">
        <v>51</v>
      </c>
      <c r="D4446" s="19" t="s">
        <v>61</v>
      </c>
      <c r="E4446" s="19" t="s">
        <v>53</v>
      </c>
      <c r="F4446" s="19">
        <v>747</v>
      </c>
      <c r="G4446" s="19">
        <v>80</v>
      </c>
      <c r="H4446" s="19">
        <v>28.99</v>
      </c>
      <c r="I4446" s="19">
        <v>28.29</v>
      </c>
      <c r="J4446" s="19" t="s">
        <v>54</v>
      </c>
      <c r="K4446" s="20">
        <v>236247.31</v>
      </c>
      <c r="L4446" s="20" t="s">
        <v>55</v>
      </c>
      <c r="M4446" s="20" t="s">
        <v>83</v>
      </c>
      <c r="N4446" s="26"/>
      <c r="O4446" s="20" t="s">
        <v>56</v>
      </c>
      <c r="P4446" t="str">
        <f t="shared" si="69"/>
        <v>INSERT INTO @DataTable (Deal, AdvanceDate, PROV, DealPurpose, RateType, BEACON, LTV, TDS, GDS, InsuranceType, PrincipalBalance, OccupancyType, AccountStatus, Closed_Date, DelinquencyBucket) VALUES (4445, '2016-10-28', 'AB', 'Purchase', 'Fixed', 747, 80, 28.99, 28.29, 'Conv', 236247.31, 'Owner-Occupied', 'Open', '1900-01-00', 'Current');</v>
      </c>
    </row>
    <row r="4447" spans="1:16" x14ac:dyDescent="0.35">
      <c r="A4447" s="22">
        <v>4446</v>
      </c>
      <c r="B4447" s="21">
        <v>42482</v>
      </c>
      <c r="C4447" s="22" t="s">
        <v>58</v>
      </c>
      <c r="D4447" s="22" t="s">
        <v>61</v>
      </c>
      <c r="E4447" s="22" t="s">
        <v>40</v>
      </c>
      <c r="F4447" s="22">
        <v>792</v>
      </c>
      <c r="G4447" s="22">
        <v>80</v>
      </c>
      <c r="H4447" s="22">
        <v>26.57</v>
      </c>
      <c r="I4447" s="22">
        <v>14.68</v>
      </c>
      <c r="J4447" s="22" t="s">
        <v>54</v>
      </c>
      <c r="K4447" s="23">
        <v>214145.28</v>
      </c>
      <c r="L4447" s="23" t="s">
        <v>55</v>
      </c>
      <c r="M4447" s="23" t="s">
        <v>83</v>
      </c>
      <c r="N4447" s="27"/>
      <c r="O4447" s="23" t="s">
        <v>56</v>
      </c>
      <c r="P4447" t="str">
        <f t="shared" si="69"/>
        <v>INSERT INTO @DataTable (Deal, AdvanceDate, PROV, DealPurpose, RateType, BEACON, LTV, TDS, GDS, InsuranceType, PrincipalBalance, OccupancyType, AccountStatus, Closed_Date, DelinquencyBucket) VALUES (4446, '2016-04-22', 'BC', 'Purchase', 'ARM', 792, 80, 26.57, 14.68, 'Conv', 214145.28, 'Owner-Occupied', 'Open', '1900-01-00', 'Current');</v>
      </c>
    </row>
    <row r="4448" spans="1:16" x14ac:dyDescent="0.35">
      <c r="A4448" s="19">
        <v>4447</v>
      </c>
      <c r="B4448" s="18">
        <v>41983</v>
      </c>
      <c r="C4448" s="19" t="s">
        <v>51</v>
      </c>
      <c r="D4448" s="19" t="s">
        <v>61</v>
      </c>
      <c r="E4448" s="19" t="s">
        <v>53</v>
      </c>
      <c r="F4448" s="19">
        <v>797</v>
      </c>
      <c r="G4448" s="19">
        <v>94.91</v>
      </c>
      <c r="H4448" s="19">
        <v>22.79</v>
      </c>
      <c r="I4448" s="19">
        <v>17.87</v>
      </c>
      <c r="J4448" s="19" t="s">
        <v>60</v>
      </c>
      <c r="K4448" s="20">
        <v>347631.69</v>
      </c>
      <c r="L4448" s="20" t="s">
        <v>55</v>
      </c>
      <c r="M4448" s="20" t="s">
        <v>83</v>
      </c>
      <c r="N4448" s="26"/>
      <c r="O4448" s="20" t="s">
        <v>56</v>
      </c>
      <c r="P4448" t="str">
        <f t="shared" si="69"/>
        <v>INSERT INTO @DataTable (Deal, AdvanceDate, PROV, DealPurpose, RateType, BEACON, LTV, TDS, GDS, InsuranceType, PrincipalBalance, OccupancyType, AccountStatus, Closed_Date, DelinquencyBucket) VALUES (4447, '2014-12-10', 'AB', 'Purchase', 'Fixed', 797, 94.91, 22.79, 17.87, 'HiRatio', 347631.69, 'Owner-Occupied', 'Open', '1900-01-00', 'Current');</v>
      </c>
    </row>
    <row r="4449" spans="1:16" x14ac:dyDescent="0.35">
      <c r="A4449" s="22">
        <v>4448</v>
      </c>
      <c r="B4449" s="21">
        <v>42040</v>
      </c>
      <c r="C4449" s="22" t="s">
        <v>51</v>
      </c>
      <c r="D4449" s="22" t="s">
        <v>64</v>
      </c>
      <c r="E4449" s="22" t="s">
        <v>53</v>
      </c>
      <c r="F4449" s="22">
        <v>815</v>
      </c>
      <c r="G4449" s="22">
        <v>95</v>
      </c>
      <c r="H4449" s="22">
        <v>35.71</v>
      </c>
      <c r="I4449" s="22">
        <v>25.92</v>
      </c>
      <c r="J4449" s="22" t="s">
        <v>60</v>
      </c>
      <c r="K4449" s="23">
        <v>311801.14</v>
      </c>
      <c r="L4449" s="23" t="s">
        <v>55</v>
      </c>
      <c r="M4449" s="23" t="s">
        <v>83</v>
      </c>
      <c r="N4449" s="27"/>
      <c r="O4449" s="23" t="s">
        <v>56</v>
      </c>
      <c r="P4449" t="str">
        <f t="shared" si="69"/>
        <v>INSERT INTO @DataTable (Deal, AdvanceDate, PROV, DealPurpose, RateType, BEACON, LTV, TDS, GDS, InsuranceType, PrincipalBalance, OccupancyType, AccountStatus, Closed_Date, DelinquencyBucket) VALUES (4448, '2015-02-05', 'AB', 'Purchase with Improvements', 'Fixed', 815, 95, 35.71, 25.92, 'HiRatio', 311801.14, 'Owner-Occupied', 'Open', '1900-01-00', 'Current');</v>
      </c>
    </row>
    <row r="4450" spans="1:16" x14ac:dyDescent="0.35">
      <c r="A4450" s="19">
        <v>4449</v>
      </c>
      <c r="B4450" s="18">
        <v>41551</v>
      </c>
      <c r="C4450" s="19" t="s">
        <v>57</v>
      </c>
      <c r="D4450" s="19" t="s">
        <v>61</v>
      </c>
      <c r="E4450" s="19" t="s">
        <v>53</v>
      </c>
      <c r="F4450" s="19">
        <v>668</v>
      </c>
      <c r="G4450" s="19">
        <v>93.68</v>
      </c>
      <c r="H4450" s="19">
        <v>30.35</v>
      </c>
      <c r="I4450" s="19">
        <v>12.14</v>
      </c>
      <c r="J4450" s="19" t="s">
        <v>60</v>
      </c>
      <c r="K4450" s="20">
        <v>250908.36</v>
      </c>
      <c r="L4450" s="20" t="s">
        <v>55</v>
      </c>
      <c r="M4450" s="20" t="s">
        <v>83</v>
      </c>
      <c r="N4450" s="26"/>
      <c r="O4450" s="20" t="s">
        <v>56</v>
      </c>
      <c r="P4450" t="str">
        <f t="shared" si="69"/>
        <v>INSERT INTO @DataTable (Deal, AdvanceDate, PROV, DealPurpose, RateType, BEACON, LTV, TDS, GDS, InsuranceType, PrincipalBalance, OccupancyType, AccountStatus, Closed_Date, DelinquencyBucket) VALUES (4449, '2013-10-04', 'ON', 'Purchase', 'Fixed', 668, 93.68, 30.35, 12.14, 'HiRatio', 250908.36, 'Owner-Occupied', 'Open', '1900-01-00', 'Current');</v>
      </c>
    </row>
    <row r="4451" spans="1:16" x14ac:dyDescent="0.35">
      <c r="A4451" s="22">
        <v>4450</v>
      </c>
      <c r="B4451" s="21">
        <v>41029</v>
      </c>
      <c r="C4451" s="22" t="s">
        <v>57</v>
      </c>
      <c r="D4451" s="22" t="s">
        <v>61</v>
      </c>
      <c r="E4451" s="22" t="s">
        <v>53</v>
      </c>
      <c r="F4451" s="22">
        <v>767</v>
      </c>
      <c r="G4451" s="22">
        <v>94.93</v>
      </c>
      <c r="H4451" s="22">
        <v>24.76</v>
      </c>
      <c r="I4451" s="22">
        <v>21</v>
      </c>
      <c r="J4451" s="22" t="s">
        <v>60</v>
      </c>
      <c r="K4451" s="23">
        <v>305475.45</v>
      </c>
      <c r="L4451" s="23" t="s">
        <v>55</v>
      </c>
      <c r="M4451" s="23" t="s">
        <v>83</v>
      </c>
      <c r="N4451" s="27"/>
      <c r="O4451" s="23" t="s">
        <v>56</v>
      </c>
      <c r="P4451" t="str">
        <f t="shared" si="69"/>
        <v>INSERT INTO @DataTable (Deal, AdvanceDate, PROV, DealPurpose, RateType, BEACON, LTV, TDS, GDS, InsuranceType, PrincipalBalance, OccupancyType, AccountStatus, Closed_Date, DelinquencyBucket) VALUES (4450, '2012-04-30', 'ON', 'Purchase', 'Fixed', 767, 94.93, 24.76, 21, 'HiRatio', 305475.45, 'Owner-Occupied', 'Open', '1900-01-00', 'Current');</v>
      </c>
    </row>
    <row r="4452" spans="1:16" x14ac:dyDescent="0.35">
      <c r="A4452" s="19">
        <v>4451</v>
      </c>
      <c r="B4452" s="18">
        <v>41803</v>
      </c>
      <c r="C4452" s="19" t="s">
        <v>57</v>
      </c>
      <c r="D4452" s="19" t="s">
        <v>64</v>
      </c>
      <c r="E4452" s="19" t="s">
        <v>40</v>
      </c>
      <c r="F4452" s="19">
        <v>775</v>
      </c>
      <c r="G4452" s="19">
        <v>95</v>
      </c>
      <c r="H4452" s="19">
        <v>28.04</v>
      </c>
      <c r="I4452" s="19">
        <v>21.44</v>
      </c>
      <c r="J4452" s="19" t="s">
        <v>60</v>
      </c>
      <c r="K4452" s="20">
        <v>418335.41</v>
      </c>
      <c r="L4452" s="20" t="s">
        <v>55</v>
      </c>
      <c r="M4452" s="20" t="s">
        <v>83</v>
      </c>
      <c r="N4452" s="26"/>
      <c r="O4452" s="20" t="s">
        <v>56</v>
      </c>
      <c r="P4452" t="str">
        <f t="shared" si="69"/>
        <v>INSERT INTO @DataTable (Deal, AdvanceDate, PROV, DealPurpose, RateType, BEACON, LTV, TDS, GDS, InsuranceType, PrincipalBalance, OccupancyType, AccountStatus, Closed_Date, DelinquencyBucket) VALUES (4451, '2014-06-13', 'ON', 'Purchase with Improvements', 'ARM', 775, 95, 28.04, 21.44, 'HiRatio', 418335.41, 'Owner-Occupied', 'Open', '1900-01-00', 'Current');</v>
      </c>
    </row>
    <row r="4453" spans="1:16" x14ac:dyDescent="0.35">
      <c r="A4453" s="22">
        <v>4452</v>
      </c>
      <c r="B4453" s="21">
        <v>41180</v>
      </c>
      <c r="C4453" s="22" t="s">
        <v>57</v>
      </c>
      <c r="D4453" s="22" t="s">
        <v>52</v>
      </c>
      <c r="E4453" s="22" t="s">
        <v>53</v>
      </c>
      <c r="F4453" s="22">
        <v>761</v>
      </c>
      <c r="G4453" s="22">
        <v>30.22</v>
      </c>
      <c r="H4453" s="22">
        <v>29</v>
      </c>
      <c r="I4453" s="22">
        <v>17.66</v>
      </c>
      <c r="J4453" s="22" t="s">
        <v>54</v>
      </c>
      <c r="K4453" s="23">
        <v>110152.7</v>
      </c>
      <c r="L4453" s="23" t="s">
        <v>55</v>
      </c>
      <c r="M4453" s="23" t="s">
        <v>83</v>
      </c>
      <c r="N4453" s="27"/>
      <c r="O4453" s="23" t="s">
        <v>56</v>
      </c>
      <c r="P4453" t="str">
        <f t="shared" si="69"/>
        <v>INSERT INTO @DataTable (Deal, AdvanceDate, PROV, DealPurpose, RateType, BEACON, LTV, TDS, GDS, InsuranceType, PrincipalBalance, OccupancyType, AccountStatus, Closed_Date, DelinquencyBucket) VALUES (4452, '2012-09-28', 'ON', 'Refinance External', 'Fixed', 761, 30.22, 29, 17.66, 'Conv', 110152.7, 'Owner-Occupied', 'Open', '1900-01-00', 'Current');</v>
      </c>
    </row>
    <row r="4454" spans="1:16" x14ac:dyDescent="0.35">
      <c r="A4454" s="19">
        <v>4453</v>
      </c>
      <c r="B4454" s="18">
        <v>42545</v>
      </c>
      <c r="C4454" s="19" t="s">
        <v>51</v>
      </c>
      <c r="D4454" s="19" t="s">
        <v>61</v>
      </c>
      <c r="E4454" s="19" t="s">
        <v>53</v>
      </c>
      <c r="F4454" s="19">
        <v>764</v>
      </c>
      <c r="G4454" s="19">
        <v>95</v>
      </c>
      <c r="H4454" s="19">
        <v>42.32</v>
      </c>
      <c r="I4454" s="19">
        <v>33.229999999999997</v>
      </c>
      <c r="J4454" s="19" t="s">
        <v>60</v>
      </c>
      <c r="K4454" s="20">
        <v>425970.48</v>
      </c>
      <c r="L4454" s="20" t="s">
        <v>55</v>
      </c>
      <c r="M4454" s="20" t="s">
        <v>83</v>
      </c>
      <c r="N4454" s="26"/>
      <c r="O4454" s="20" t="s">
        <v>56</v>
      </c>
      <c r="P4454" t="str">
        <f t="shared" si="69"/>
        <v>INSERT INTO @DataTable (Deal, AdvanceDate, PROV, DealPurpose, RateType, BEACON, LTV, TDS, GDS, InsuranceType, PrincipalBalance, OccupancyType, AccountStatus, Closed_Date, DelinquencyBucket) VALUES (4453, '2016-06-24', 'AB', 'Purchase', 'Fixed', 764, 95, 42.32, 33.23, 'HiRatio', 425970.48, 'Owner-Occupied', 'Open', '1900-01-00', 'Current');</v>
      </c>
    </row>
    <row r="4455" spans="1:16" x14ac:dyDescent="0.35">
      <c r="A4455" s="22">
        <v>4454</v>
      </c>
      <c r="B4455" s="21">
        <v>40814</v>
      </c>
      <c r="C4455" s="22" t="s">
        <v>51</v>
      </c>
      <c r="D4455" s="22" t="s">
        <v>61</v>
      </c>
      <c r="E4455" s="22" t="s">
        <v>53</v>
      </c>
      <c r="F4455" s="22">
        <v>693</v>
      </c>
      <c r="G4455" s="22">
        <v>95</v>
      </c>
      <c r="H4455" s="22">
        <v>41.76</v>
      </c>
      <c r="I4455" s="22">
        <v>34.22</v>
      </c>
      <c r="J4455" s="22" t="s">
        <v>60</v>
      </c>
      <c r="K4455" s="23">
        <v>0</v>
      </c>
      <c r="L4455" s="23" t="s">
        <v>55</v>
      </c>
      <c r="M4455" s="23" t="s">
        <v>84</v>
      </c>
      <c r="N4455" s="27">
        <v>42649</v>
      </c>
      <c r="O4455" s="23" t="s">
        <v>56</v>
      </c>
      <c r="P4455" t="str">
        <f t="shared" si="69"/>
        <v>INSERT INTO @DataTable (Deal, AdvanceDate, PROV, DealPurpose, RateType, BEACON, LTV, TDS, GDS, InsuranceType, PrincipalBalance, OccupancyType, AccountStatus, Closed_Date, DelinquencyBucket) VALUES (4454, '2011-09-28', 'AB', 'Purchase', 'Fixed', 693, 95, 41.76, 34.22, 'HiRatio', 0, 'Owner-Occupied', 'Closed', '2016-10-06', 'Current');</v>
      </c>
    </row>
    <row r="4456" spans="1:16" x14ac:dyDescent="0.35">
      <c r="A4456" s="19">
        <v>4455</v>
      </c>
      <c r="B4456" s="18">
        <v>40862</v>
      </c>
      <c r="C4456" s="19" t="s">
        <v>57</v>
      </c>
      <c r="D4456" s="19" t="s">
        <v>52</v>
      </c>
      <c r="E4456" s="19" t="s">
        <v>53</v>
      </c>
      <c r="F4456" s="19">
        <v>735</v>
      </c>
      <c r="G4456" s="19">
        <v>85</v>
      </c>
      <c r="H4456" s="19">
        <v>38.68</v>
      </c>
      <c r="I4456" s="19">
        <v>24.85</v>
      </c>
      <c r="J4456" s="19" t="s">
        <v>60</v>
      </c>
      <c r="K4456" s="20">
        <v>0</v>
      </c>
      <c r="L4456" s="20" t="s">
        <v>55</v>
      </c>
      <c r="M4456" s="20" t="s">
        <v>84</v>
      </c>
      <c r="N4456" s="26">
        <v>42691</v>
      </c>
      <c r="O4456" s="20" t="s">
        <v>56</v>
      </c>
      <c r="P4456" t="str">
        <f t="shared" si="69"/>
        <v>INSERT INTO @DataTable (Deal, AdvanceDate, PROV, DealPurpose, RateType, BEACON, LTV, TDS, GDS, InsuranceType, PrincipalBalance, OccupancyType, AccountStatus, Closed_Date, DelinquencyBucket) VALUES (4455, '2011-11-15', 'ON', 'Refinance External', 'Fixed', 735, 85, 38.68, 24.85, 'HiRatio', 0, 'Owner-Occupied', 'Closed', '2016-11-17', 'Current');</v>
      </c>
    </row>
    <row r="4457" spans="1:16" x14ac:dyDescent="0.35">
      <c r="A4457" s="22">
        <v>4456</v>
      </c>
      <c r="B4457" s="21">
        <v>41638</v>
      </c>
      <c r="C4457" s="22" t="s">
        <v>58</v>
      </c>
      <c r="D4457" s="22" t="s">
        <v>61</v>
      </c>
      <c r="E4457" s="22" t="s">
        <v>53</v>
      </c>
      <c r="F4457" s="22">
        <v>742</v>
      </c>
      <c r="G4457" s="22">
        <v>95</v>
      </c>
      <c r="H4457" s="22">
        <v>42.3</v>
      </c>
      <c r="I4457" s="22">
        <v>36.56</v>
      </c>
      <c r="J4457" s="22" t="s">
        <v>60</v>
      </c>
      <c r="K4457" s="23">
        <v>376001.77</v>
      </c>
      <c r="L4457" s="23" t="s">
        <v>55</v>
      </c>
      <c r="M4457" s="23" t="s">
        <v>83</v>
      </c>
      <c r="N4457" s="27"/>
      <c r="O4457" s="23" t="s">
        <v>56</v>
      </c>
      <c r="P4457" t="str">
        <f t="shared" si="69"/>
        <v>INSERT INTO @DataTable (Deal, AdvanceDate, PROV, DealPurpose, RateType, BEACON, LTV, TDS, GDS, InsuranceType, PrincipalBalance, OccupancyType, AccountStatus, Closed_Date, DelinquencyBucket) VALUES (4456, '2013-12-30', 'BC', 'Purchase', 'Fixed', 742, 95, 42.3, 36.56, 'HiRatio', 376001.77, 'Owner-Occupied', 'Open', '1900-01-00', 'Current');</v>
      </c>
    </row>
    <row r="4458" spans="1:16" x14ac:dyDescent="0.35">
      <c r="A4458" s="19">
        <v>4457</v>
      </c>
      <c r="B4458" s="18">
        <v>40829</v>
      </c>
      <c r="C4458" s="19" t="s">
        <v>63</v>
      </c>
      <c r="D4458" s="19" t="s">
        <v>52</v>
      </c>
      <c r="E4458" s="19" t="s">
        <v>53</v>
      </c>
      <c r="F4458" s="19">
        <v>749</v>
      </c>
      <c r="G4458" s="19">
        <v>23.26</v>
      </c>
      <c r="H4458" s="19">
        <v>26.53</v>
      </c>
      <c r="I4458" s="19">
        <v>19.84</v>
      </c>
      <c r="J4458" s="19" t="s">
        <v>54</v>
      </c>
      <c r="K4458" s="20">
        <v>0</v>
      </c>
      <c r="L4458" s="20" t="s">
        <v>55</v>
      </c>
      <c r="M4458" s="20" t="s">
        <v>84</v>
      </c>
      <c r="N4458" s="26">
        <v>41325</v>
      </c>
      <c r="O4458" s="20" t="s">
        <v>56</v>
      </c>
      <c r="P4458" t="str">
        <f t="shared" si="69"/>
        <v>INSERT INTO @DataTable (Deal, AdvanceDate, PROV, DealPurpose, RateType, BEACON, LTV, TDS, GDS, InsuranceType, PrincipalBalance, OccupancyType, AccountStatus, Closed_Date, DelinquencyBucket) VALUES (4457, '2011-10-13', 'SK', 'Refinance External', 'Fixed', 749, 23.26, 26.53, 19.84, 'Conv', 0, 'Owner-Occupied', 'Closed', '2013-02-20', 'Current');</v>
      </c>
    </row>
    <row r="4459" spans="1:16" x14ac:dyDescent="0.35">
      <c r="A4459" s="22">
        <v>4458</v>
      </c>
      <c r="B4459" s="21">
        <v>42053</v>
      </c>
      <c r="C4459" s="22" t="s">
        <v>58</v>
      </c>
      <c r="D4459" s="22" t="s">
        <v>52</v>
      </c>
      <c r="E4459" s="22" t="s">
        <v>40</v>
      </c>
      <c r="F4459" s="22">
        <v>788</v>
      </c>
      <c r="G4459" s="22">
        <v>34.21</v>
      </c>
      <c r="H4459" s="22">
        <v>33.82</v>
      </c>
      <c r="I4459" s="22">
        <v>27.76</v>
      </c>
      <c r="J4459" s="22" t="s">
        <v>54</v>
      </c>
      <c r="K4459" s="23">
        <v>0</v>
      </c>
      <c r="L4459" s="23" t="s">
        <v>55</v>
      </c>
      <c r="M4459" s="23" t="s">
        <v>84</v>
      </c>
      <c r="N4459" s="27">
        <v>42590</v>
      </c>
      <c r="O4459" s="23" t="s">
        <v>56</v>
      </c>
      <c r="P4459" t="str">
        <f t="shared" si="69"/>
        <v>INSERT INTO @DataTable (Deal, AdvanceDate, PROV, DealPurpose, RateType, BEACON, LTV, TDS, GDS, InsuranceType, PrincipalBalance, OccupancyType, AccountStatus, Closed_Date, DelinquencyBucket) VALUES (4458, '2015-02-18', 'BC', 'Refinance External', 'ARM', 788, 34.21, 33.82, 27.76, 'Conv', 0, 'Owner-Occupied', 'Closed', '2016-08-08', 'Current');</v>
      </c>
    </row>
    <row r="4460" spans="1:16" x14ac:dyDescent="0.35">
      <c r="A4460" s="19">
        <v>4459</v>
      </c>
      <c r="B4460" s="18">
        <v>41498</v>
      </c>
      <c r="C4460" s="19" t="s">
        <v>58</v>
      </c>
      <c r="D4460" s="19" t="s">
        <v>61</v>
      </c>
      <c r="E4460" s="19" t="s">
        <v>53</v>
      </c>
      <c r="F4460" s="19">
        <v>710</v>
      </c>
      <c r="G4460" s="19">
        <v>95</v>
      </c>
      <c r="H4460" s="19">
        <v>35.86</v>
      </c>
      <c r="I4460" s="19">
        <v>34.25</v>
      </c>
      <c r="J4460" s="19" t="s">
        <v>60</v>
      </c>
      <c r="K4460" s="20">
        <v>0</v>
      </c>
      <c r="L4460" s="20" t="s">
        <v>55</v>
      </c>
      <c r="M4460" s="20" t="s">
        <v>84</v>
      </c>
      <c r="N4460" s="26">
        <v>42545</v>
      </c>
      <c r="O4460" s="20" t="s">
        <v>56</v>
      </c>
      <c r="P4460" t="str">
        <f t="shared" si="69"/>
        <v>INSERT INTO @DataTable (Deal, AdvanceDate, PROV, DealPurpose, RateType, BEACON, LTV, TDS, GDS, InsuranceType, PrincipalBalance, OccupancyType, AccountStatus, Closed_Date, DelinquencyBucket) VALUES (4459, '2013-08-12', 'BC', 'Purchase', 'Fixed', 710, 95, 35.86, 34.25, 'HiRatio', 0, 'Owner-Occupied', 'Closed', '2016-06-24', 'Current');</v>
      </c>
    </row>
    <row r="4461" spans="1:16" x14ac:dyDescent="0.35">
      <c r="A4461" s="22">
        <v>4460</v>
      </c>
      <c r="B4461" s="21">
        <v>41054</v>
      </c>
      <c r="C4461" s="22" t="s">
        <v>63</v>
      </c>
      <c r="D4461" s="22" t="s">
        <v>61</v>
      </c>
      <c r="E4461" s="22" t="s">
        <v>53</v>
      </c>
      <c r="F4461" s="22">
        <v>787</v>
      </c>
      <c r="G4461" s="22">
        <v>32.47</v>
      </c>
      <c r="H4461" s="22">
        <v>16.100000000000001</v>
      </c>
      <c r="I4461" s="22">
        <v>10.29</v>
      </c>
      <c r="J4461" s="22" t="s">
        <v>54</v>
      </c>
      <c r="K4461" s="23">
        <v>7719.52</v>
      </c>
      <c r="L4461" s="23" t="s">
        <v>55</v>
      </c>
      <c r="M4461" s="23" t="s">
        <v>83</v>
      </c>
      <c r="N4461" s="27"/>
      <c r="O4461" s="23" t="s">
        <v>56</v>
      </c>
      <c r="P4461" t="str">
        <f t="shared" si="69"/>
        <v>INSERT INTO @DataTable (Deal, AdvanceDate, PROV, DealPurpose, RateType, BEACON, LTV, TDS, GDS, InsuranceType, PrincipalBalance, OccupancyType, AccountStatus, Closed_Date, DelinquencyBucket) VALUES (4460, '2012-05-25', 'SK', 'Purchase', 'Fixed', 787, 32.47, 16.1, 10.29, 'Conv', 7719.52, 'Owner-Occupied', 'Open', '1900-01-00', 'Current');</v>
      </c>
    </row>
    <row r="4462" spans="1:16" x14ac:dyDescent="0.35">
      <c r="A4462" s="19">
        <v>4461</v>
      </c>
      <c r="B4462" s="18">
        <v>42354</v>
      </c>
      <c r="C4462" s="19" t="s">
        <v>58</v>
      </c>
      <c r="D4462" s="19" t="s">
        <v>52</v>
      </c>
      <c r="E4462" s="19" t="s">
        <v>40</v>
      </c>
      <c r="F4462" s="19">
        <v>748</v>
      </c>
      <c r="G4462" s="19">
        <v>77.53</v>
      </c>
      <c r="H4462" s="19">
        <v>18.190000000000001</v>
      </c>
      <c r="I4462" s="19">
        <v>14.59</v>
      </c>
      <c r="J4462" s="19" t="s">
        <v>54</v>
      </c>
      <c r="K4462" s="20">
        <v>279651.95</v>
      </c>
      <c r="L4462" s="20" t="s">
        <v>55</v>
      </c>
      <c r="M4462" s="20" t="s">
        <v>83</v>
      </c>
      <c r="N4462" s="26"/>
      <c r="O4462" s="20" t="s">
        <v>56</v>
      </c>
      <c r="P4462" t="str">
        <f t="shared" si="69"/>
        <v>INSERT INTO @DataTable (Deal, AdvanceDate, PROV, DealPurpose, RateType, BEACON, LTV, TDS, GDS, InsuranceType, PrincipalBalance, OccupancyType, AccountStatus, Closed_Date, DelinquencyBucket) VALUES (4461, '2015-12-16', 'BC', 'Refinance External', 'ARM', 748, 77.53, 18.19, 14.59, 'Conv', 279651.95, 'Owner-Occupied', 'Open', '1900-01-00', 'Current');</v>
      </c>
    </row>
    <row r="4463" spans="1:16" x14ac:dyDescent="0.35">
      <c r="A4463" s="22">
        <v>4462</v>
      </c>
      <c r="B4463" s="21">
        <v>41691</v>
      </c>
      <c r="C4463" s="22" t="s">
        <v>51</v>
      </c>
      <c r="D4463" s="22" t="s">
        <v>61</v>
      </c>
      <c r="E4463" s="22" t="s">
        <v>53</v>
      </c>
      <c r="F4463" s="22">
        <v>715</v>
      </c>
      <c r="G4463" s="22">
        <v>95</v>
      </c>
      <c r="H4463" s="22">
        <v>32</v>
      </c>
      <c r="I4463" s="22">
        <v>20.65</v>
      </c>
      <c r="J4463" s="22" t="s">
        <v>60</v>
      </c>
      <c r="K4463" s="23">
        <v>278361.56</v>
      </c>
      <c r="L4463" s="23" t="s">
        <v>55</v>
      </c>
      <c r="M4463" s="23" t="s">
        <v>83</v>
      </c>
      <c r="N4463" s="27"/>
      <c r="O4463" s="23" t="s">
        <v>56</v>
      </c>
      <c r="P4463" t="str">
        <f t="shared" si="69"/>
        <v>INSERT INTO @DataTable (Deal, AdvanceDate, PROV, DealPurpose, RateType, BEACON, LTV, TDS, GDS, InsuranceType, PrincipalBalance, OccupancyType, AccountStatus, Closed_Date, DelinquencyBucket) VALUES (4462, '2014-02-21', 'AB', 'Purchase', 'Fixed', 715, 95, 32, 20.65, 'HiRatio', 278361.56, 'Owner-Occupied', 'Open', '1900-01-00', 'Current');</v>
      </c>
    </row>
    <row r="4464" spans="1:16" x14ac:dyDescent="0.35">
      <c r="A4464" s="19">
        <v>4463</v>
      </c>
      <c r="B4464" s="18">
        <v>42312</v>
      </c>
      <c r="C4464" s="19" t="s">
        <v>57</v>
      </c>
      <c r="D4464" s="19" t="s">
        <v>61</v>
      </c>
      <c r="E4464" s="19" t="s">
        <v>40</v>
      </c>
      <c r="F4464" s="19">
        <v>796</v>
      </c>
      <c r="G4464" s="19">
        <v>80</v>
      </c>
      <c r="H4464" s="19">
        <v>32.729999999999997</v>
      </c>
      <c r="I4464" s="19">
        <v>18.72</v>
      </c>
      <c r="J4464" s="19" t="s">
        <v>54</v>
      </c>
      <c r="K4464" s="20">
        <v>439123.7</v>
      </c>
      <c r="L4464" s="20" t="s">
        <v>55</v>
      </c>
      <c r="M4464" s="20" t="s">
        <v>83</v>
      </c>
      <c r="N4464" s="26"/>
      <c r="O4464" s="20" t="s">
        <v>56</v>
      </c>
      <c r="P4464" t="str">
        <f t="shared" si="69"/>
        <v>INSERT INTO @DataTable (Deal, AdvanceDate, PROV, DealPurpose, RateType, BEACON, LTV, TDS, GDS, InsuranceType, PrincipalBalance, OccupancyType, AccountStatus, Closed_Date, DelinquencyBucket) VALUES (4463, '2015-11-04', 'ON', 'Purchase', 'ARM', 796, 80, 32.73, 18.72, 'Conv', 439123.7, 'Owner-Occupied', 'Open', '1900-01-00', 'Current');</v>
      </c>
    </row>
    <row r="4465" spans="1:16" x14ac:dyDescent="0.35">
      <c r="A4465" s="22">
        <v>4464</v>
      </c>
      <c r="B4465" s="21">
        <v>42215</v>
      </c>
      <c r="C4465" s="22" t="s">
        <v>58</v>
      </c>
      <c r="D4465" s="22" t="s">
        <v>52</v>
      </c>
      <c r="E4465" s="22" t="s">
        <v>40</v>
      </c>
      <c r="F4465" s="22">
        <v>762</v>
      </c>
      <c r="G4465" s="22">
        <v>77.33</v>
      </c>
      <c r="H4465" s="22">
        <v>33.200000000000003</v>
      </c>
      <c r="I4465" s="22">
        <v>29.64</v>
      </c>
      <c r="J4465" s="22" t="s">
        <v>54</v>
      </c>
      <c r="K4465" s="23">
        <v>364017.2</v>
      </c>
      <c r="L4465" s="23" t="s">
        <v>55</v>
      </c>
      <c r="M4465" s="23" t="s">
        <v>83</v>
      </c>
      <c r="N4465" s="27"/>
      <c r="O4465" s="23" t="s">
        <v>56</v>
      </c>
      <c r="P4465" t="str">
        <f t="shared" si="69"/>
        <v>INSERT INTO @DataTable (Deal, AdvanceDate, PROV, DealPurpose, RateType, BEACON, LTV, TDS, GDS, InsuranceType, PrincipalBalance, OccupancyType, AccountStatus, Closed_Date, DelinquencyBucket) VALUES (4464, '2015-07-30', 'BC', 'Refinance External', 'ARM', 762, 77.33, 33.2, 29.64, 'Conv', 364017.2, 'Owner-Occupied', 'Open', '1900-01-00', 'Current');</v>
      </c>
    </row>
    <row r="4466" spans="1:16" x14ac:dyDescent="0.35">
      <c r="A4466" s="19">
        <v>4465</v>
      </c>
      <c r="B4466" s="18">
        <v>42292</v>
      </c>
      <c r="C4466" s="19" t="s">
        <v>57</v>
      </c>
      <c r="D4466" s="19" t="s">
        <v>59</v>
      </c>
      <c r="E4466" s="19" t="s">
        <v>40</v>
      </c>
      <c r="F4466" s="19">
        <v>823</v>
      </c>
      <c r="G4466" s="19">
        <v>43.94</v>
      </c>
      <c r="H4466" s="19">
        <v>26.14</v>
      </c>
      <c r="I4466" s="19">
        <v>25.28</v>
      </c>
      <c r="J4466" s="19" t="s">
        <v>54</v>
      </c>
      <c r="K4466" s="20">
        <v>163304.54</v>
      </c>
      <c r="L4466" s="20" t="s">
        <v>55</v>
      </c>
      <c r="M4466" s="20" t="s">
        <v>83</v>
      </c>
      <c r="N4466" s="26"/>
      <c r="O4466" s="20" t="s">
        <v>56</v>
      </c>
      <c r="P4466" t="str">
        <f t="shared" si="69"/>
        <v>INSERT INTO @DataTable (Deal, AdvanceDate, PROV, DealPurpose, RateType, BEACON, LTV, TDS, GDS, InsuranceType, PrincipalBalance, OccupancyType, AccountStatus, Closed_Date, DelinquencyBucket) VALUES (4465, '2015-10-15', 'ON', 'Transfer', 'ARM', 823, 43.94, 26.14, 25.28, 'Conv', 163304.54, 'Owner-Occupied', 'Open', '1900-01-00', 'Current');</v>
      </c>
    </row>
    <row r="4467" spans="1:16" x14ac:dyDescent="0.35">
      <c r="A4467" s="22">
        <v>4466</v>
      </c>
      <c r="B4467" s="21">
        <v>41600</v>
      </c>
      <c r="C4467" s="22" t="s">
        <v>57</v>
      </c>
      <c r="D4467" s="22" t="s">
        <v>59</v>
      </c>
      <c r="E4467" s="22" t="s">
        <v>53</v>
      </c>
      <c r="F4467" s="22">
        <v>758</v>
      </c>
      <c r="G4467" s="22">
        <v>45.76</v>
      </c>
      <c r="H4467" s="22">
        <v>26.13</v>
      </c>
      <c r="I4467" s="22">
        <v>26.13</v>
      </c>
      <c r="J4467" s="22" t="s">
        <v>54</v>
      </c>
      <c r="K4467" s="23">
        <v>636.34</v>
      </c>
      <c r="L4467" s="23" t="s">
        <v>55</v>
      </c>
      <c r="M4467" s="23" t="s">
        <v>83</v>
      </c>
      <c r="N4467" s="27"/>
      <c r="O4467" s="23" t="s">
        <v>56</v>
      </c>
      <c r="P4467" t="str">
        <f t="shared" si="69"/>
        <v>INSERT INTO @DataTable (Deal, AdvanceDate, PROV, DealPurpose, RateType, BEACON, LTV, TDS, GDS, InsuranceType, PrincipalBalance, OccupancyType, AccountStatus, Closed_Date, DelinquencyBucket) VALUES (4466, '2013-11-22', 'ON', 'Transfer', 'Fixed', 758, 45.76, 26.13, 26.13, 'Conv', 636.34, 'Owner-Occupied', 'Open', '1900-01-00', 'Current');</v>
      </c>
    </row>
    <row r="4468" spans="1:16" x14ac:dyDescent="0.35">
      <c r="A4468" s="19">
        <v>4467</v>
      </c>
      <c r="B4468" s="18">
        <v>40821</v>
      </c>
      <c r="C4468" s="19" t="s">
        <v>57</v>
      </c>
      <c r="D4468" s="19" t="s">
        <v>61</v>
      </c>
      <c r="E4468" s="19" t="s">
        <v>53</v>
      </c>
      <c r="F4468" s="19">
        <v>788</v>
      </c>
      <c r="G4468" s="19">
        <v>83.74</v>
      </c>
      <c r="H4468" s="19">
        <v>35.9</v>
      </c>
      <c r="I4468" s="19">
        <v>28.33</v>
      </c>
      <c r="J4468" s="19" t="s">
        <v>60</v>
      </c>
      <c r="K4468" s="20">
        <v>0</v>
      </c>
      <c r="L4468" s="20" t="s">
        <v>55</v>
      </c>
      <c r="M4468" s="20" t="s">
        <v>84</v>
      </c>
      <c r="N4468" s="26">
        <v>41421</v>
      </c>
      <c r="O4468" s="20" t="s">
        <v>56</v>
      </c>
      <c r="P4468" t="str">
        <f t="shared" si="69"/>
        <v>INSERT INTO @DataTable (Deal, AdvanceDate, PROV, DealPurpose, RateType, BEACON, LTV, TDS, GDS, InsuranceType, PrincipalBalance, OccupancyType, AccountStatus, Closed_Date, DelinquencyBucket) VALUES (4467, '2011-10-05', 'ON', 'Purchase', 'Fixed', 788, 83.74, 35.9, 28.33, 'HiRatio', 0, 'Owner-Occupied', 'Closed', '2013-05-27', 'Current');</v>
      </c>
    </row>
    <row r="4469" spans="1:16" x14ac:dyDescent="0.35">
      <c r="A4469" s="22">
        <v>4468</v>
      </c>
      <c r="B4469" s="21">
        <v>41605</v>
      </c>
      <c r="C4469" s="22" t="s">
        <v>51</v>
      </c>
      <c r="D4469" s="22" t="s">
        <v>61</v>
      </c>
      <c r="E4469" s="22" t="s">
        <v>53</v>
      </c>
      <c r="F4469" s="22">
        <v>751</v>
      </c>
      <c r="G4469" s="22">
        <v>93.94</v>
      </c>
      <c r="H4469" s="22">
        <v>34.06</v>
      </c>
      <c r="I4469" s="22">
        <v>18.079999999999998</v>
      </c>
      <c r="J4469" s="22" t="s">
        <v>60</v>
      </c>
      <c r="K4469" s="23">
        <v>291390.36</v>
      </c>
      <c r="L4469" s="23" t="s">
        <v>55</v>
      </c>
      <c r="M4469" s="23" t="s">
        <v>83</v>
      </c>
      <c r="N4469" s="27"/>
      <c r="O4469" s="23" t="s">
        <v>56</v>
      </c>
      <c r="P4469" t="str">
        <f t="shared" si="69"/>
        <v>INSERT INTO @DataTable (Deal, AdvanceDate, PROV, DealPurpose, RateType, BEACON, LTV, TDS, GDS, InsuranceType, PrincipalBalance, OccupancyType, AccountStatus, Closed_Date, DelinquencyBucket) VALUES (4468, '2013-11-27', 'AB', 'Purchase', 'Fixed', 751, 93.94, 34.06, 18.08, 'HiRatio', 291390.36, 'Owner-Occupied', 'Open', '1900-01-00', 'Current');</v>
      </c>
    </row>
    <row r="4470" spans="1:16" x14ac:dyDescent="0.35">
      <c r="A4470" s="19">
        <v>4469</v>
      </c>
      <c r="B4470" s="18">
        <v>41901</v>
      </c>
      <c r="C4470" s="19" t="s">
        <v>57</v>
      </c>
      <c r="D4470" s="19" t="s">
        <v>61</v>
      </c>
      <c r="E4470" s="19" t="s">
        <v>53</v>
      </c>
      <c r="F4470" s="19">
        <v>745</v>
      </c>
      <c r="G4470" s="19">
        <v>95</v>
      </c>
      <c r="H4470" s="19">
        <v>36.479999999999997</v>
      </c>
      <c r="I4470" s="19">
        <v>33.700000000000003</v>
      </c>
      <c r="J4470" s="19" t="s">
        <v>60</v>
      </c>
      <c r="K4470" s="20">
        <v>191702.34</v>
      </c>
      <c r="L4470" s="20" t="s">
        <v>55</v>
      </c>
      <c r="M4470" s="20" t="s">
        <v>83</v>
      </c>
      <c r="N4470" s="26"/>
      <c r="O4470" s="20" t="s">
        <v>56</v>
      </c>
      <c r="P4470" t="str">
        <f t="shared" si="69"/>
        <v>INSERT INTO @DataTable (Deal, AdvanceDate, PROV, DealPurpose, RateType, BEACON, LTV, TDS, GDS, InsuranceType, PrincipalBalance, OccupancyType, AccountStatus, Closed_Date, DelinquencyBucket) VALUES (4469, '2014-09-19', 'ON', 'Purchase', 'Fixed', 745, 95, 36.48, 33.7, 'HiRatio', 191702.34, 'Owner-Occupied', 'Open', '1900-01-00', 'Current');</v>
      </c>
    </row>
    <row r="4471" spans="1:16" x14ac:dyDescent="0.35">
      <c r="A4471" s="22">
        <v>4470</v>
      </c>
      <c r="B4471" s="21">
        <v>41887</v>
      </c>
      <c r="C4471" s="22" t="s">
        <v>57</v>
      </c>
      <c r="D4471" s="22" t="s">
        <v>52</v>
      </c>
      <c r="E4471" s="22" t="s">
        <v>40</v>
      </c>
      <c r="F4471" s="22">
        <v>709</v>
      </c>
      <c r="G4471" s="22">
        <v>49.15</v>
      </c>
      <c r="H4471" s="22">
        <v>21.75</v>
      </c>
      <c r="I4471" s="22">
        <v>18.53</v>
      </c>
      <c r="J4471" s="22" t="s">
        <v>54</v>
      </c>
      <c r="K4471" s="23">
        <v>316830.42</v>
      </c>
      <c r="L4471" s="23" t="s">
        <v>55</v>
      </c>
      <c r="M4471" s="23" t="s">
        <v>83</v>
      </c>
      <c r="N4471" s="27"/>
      <c r="O4471" s="23" t="s">
        <v>56</v>
      </c>
      <c r="P4471" t="str">
        <f t="shared" si="69"/>
        <v>INSERT INTO @DataTable (Deal, AdvanceDate, PROV, DealPurpose, RateType, BEACON, LTV, TDS, GDS, InsuranceType, PrincipalBalance, OccupancyType, AccountStatus, Closed_Date, DelinquencyBucket) VALUES (4470, '2014-09-05', 'ON', 'Refinance External', 'ARM', 709, 49.15, 21.75, 18.53, 'Conv', 316830.42, 'Owner-Occupied', 'Open', '1900-01-00', 'Current');</v>
      </c>
    </row>
    <row r="4472" spans="1:16" x14ac:dyDescent="0.35">
      <c r="A4472" s="19">
        <v>4471</v>
      </c>
      <c r="B4472" s="18">
        <v>41901</v>
      </c>
      <c r="C4472" s="19" t="s">
        <v>51</v>
      </c>
      <c r="D4472" s="19" t="s">
        <v>61</v>
      </c>
      <c r="E4472" s="19" t="s">
        <v>53</v>
      </c>
      <c r="F4472" s="19">
        <v>751</v>
      </c>
      <c r="G4472" s="19">
        <v>95</v>
      </c>
      <c r="H4472" s="19">
        <v>41.72</v>
      </c>
      <c r="I4472" s="19">
        <v>21.88</v>
      </c>
      <c r="J4472" s="19" t="s">
        <v>60</v>
      </c>
      <c r="K4472" s="20">
        <v>263735.64</v>
      </c>
      <c r="L4472" s="20" t="s">
        <v>55</v>
      </c>
      <c r="M4472" s="20" t="s">
        <v>83</v>
      </c>
      <c r="N4472" s="26"/>
      <c r="O4472" s="20" t="s">
        <v>56</v>
      </c>
      <c r="P4472" t="str">
        <f t="shared" si="69"/>
        <v>INSERT INTO @DataTable (Deal, AdvanceDate, PROV, DealPurpose, RateType, BEACON, LTV, TDS, GDS, InsuranceType, PrincipalBalance, OccupancyType, AccountStatus, Closed_Date, DelinquencyBucket) VALUES (4471, '2014-09-19', 'AB', 'Purchase', 'Fixed', 751, 95, 41.72, 21.88, 'HiRatio', 263735.64, 'Owner-Occupied', 'Open', '1900-01-00', 'Current');</v>
      </c>
    </row>
    <row r="4473" spans="1:16" x14ac:dyDescent="0.35">
      <c r="A4473" s="22">
        <v>4472</v>
      </c>
      <c r="B4473" s="21">
        <v>40599</v>
      </c>
      <c r="C4473" s="22" t="s">
        <v>51</v>
      </c>
      <c r="D4473" s="22" t="s">
        <v>52</v>
      </c>
      <c r="E4473" s="22"/>
      <c r="F4473" s="22">
        <v>698</v>
      </c>
      <c r="G4473" s="22">
        <v>90</v>
      </c>
      <c r="H4473" s="22">
        <v>29.79</v>
      </c>
      <c r="I4473" s="22">
        <v>21.12</v>
      </c>
      <c r="J4473" s="22" t="s">
        <v>77</v>
      </c>
      <c r="K4473" s="23">
        <v>0</v>
      </c>
      <c r="L4473" s="23" t="s">
        <v>55</v>
      </c>
      <c r="M4473" s="23" t="s">
        <v>84</v>
      </c>
      <c r="N4473" s="27">
        <v>41750</v>
      </c>
      <c r="O4473" s="23" t="s">
        <v>56</v>
      </c>
      <c r="P4473" t="str">
        <f t="shared" si="69"/>
        <v>INSERT INTO @DataTable (Deal, AdvanceDate, PROV, DealPurpose, RateType, BEACON, LTV, TDS, GDS, InsuranceType, PrincipalBalance, OccupancyType, AccountStatus, Closed_Date, DelinquencyBucket) VALUES (4472, '2011-02-25', 'AB', 'Refinance External', '', 698, 90, 29.79, 21.12, 'Other', 0, 'Owner-Occupied', 'Closed', '2014-04-21', 'Current');</v>
      </c>
    </row>
    <row r="4474" spans="1:16" x14ac:dyDescent="0.35">
      <c r="A4474" s="19">
        <v>4473</v>
      </c>
      <c r="B4474" s="18">
        <v>41789</v>
      </c>
      <c r="C4474" s="19" t="s">
        <v>58</v>
      </c>
      <c r="D4474" s="19" t="s">
        <v>61</v>
      </c>
      <c r="E4474" s="19" t="s">
        <v>53</v>
      </c>
      <c r="F4474" s="19">
        <v>692</v>
      </c>
      <c r="G4474" s="19">
        <v>60.78</v>
      </c>
      <c r="H4474" s="19">
        <v>36.46</v>
      </c>
      <c r="I4474" s="19">
        <v>34.979999999999997</v>
      </c>
      <c r="J4474" s="19" t="s">
        <v>54</v>
      </c>
      <c r="K4474" s="20">
        <v>0</v>
      </c>
      <c r="L4474" s="20" t="s">
        <v>55</v>
      </c>
      <c r="M4474" s="20" t="s">
        <v>84</v>
      </c>
      <c r="N4474" s="26">
        <v>42143</v>
      </c>
      <c r="O4474" s="20" t="s">
        <v>56</v>
      </c>
      <c r="P4474" t="str">
        <f t="shared" si="69"/>
        <v>INSERT INTO @DataTable (Deal, AdvanceDate, PROV, DealPurpose, RateType, BEACON, LTV, TDS, GDS, InsuranceType, PrincipalBalance, OccupancyType, AccountStatus, Closed_Date, DelinquencyBucket) VALUES (4473, '2014-05-30', 'BC', 'Purchase', 'Fixed', 692, 60.78, 36.46, 34.98, 'Conv', 0, 'Owner-Occupied', 'Closed', '2015-05-19', 'Current');</v>
      </c>
    </row>
    <row r="4475" spans="1:16" x14ac:dyDescent="0.35">
      <c r="A4475" s="22">
        <v>4474</v>
      </c>
      <c r="B4475" s="21">
        <v>41060</v>
      </c>
      <c r="C4475" s="22" t="s">
        <v>58</v>
      </c>
      <c r="D4475" s="22" t="s">
        <v>52</v>
      </c>
      <c r="E4475" s="22" t="s">
        <v>53</v>
      </c>
      <c r="F4475" s="22">
        <v>720</v>
      </c>
      <c r="G4475" s="22">
        <v>59.86</v>
      </c>
      <c r="H4475" s="22">
        <v>39.22</v>
      </c>
      <c r="I4475" s="22">
        <v>27.15</v>
      </c>
      <c r="J4475" s="22" t="s">
        <v>54</v>
      </c>
      <c r="K4475" s="23">
        <v>371506.37</v>
      </c>
      <c r="L4475" s="23" t="s">
        <v>55</v>
      </c>
      <c r="M4475" s="23" t="s">
        <v>83</v>
      </c>
      <c r="N4475" s="27"/>
      <c r="O4475" s="23" t="s">
        <v>56</v>
      </c>
      <c r="P4475" t="str">
        <f t="shared" si="69"/>
        <v>INSERT INTO @DataTable (Deal, AdvanceDate, PROV, DealPurpose, RateType, BEACON, LTV, TDS, GDS, InsuranceType, PrincipalBalance, OccupancyType, AccountStatus, Closed_Date, DelinquencyBucket) VALUES (4474, '2012-05-31', 'BC', 'Refinance External', 'Fixed', 720, 59.86, 39.22, 27.15, 'Conv', 371506.37, 'Owner-Occupied', 'Open', '1900-01-00', 'Current');</v>
      </c>
    </row>
    <row r="4476" spans="1:16" x14ac:dyDescent="0.35">
      <c r="A4476" s="19">
        <v>4475</v>
      </c>
      <c r="B4476" s="18">
        <v>41138</v>
      </c>
      <c r="C4476" s="19" t="s">
        <v>57</v>
      </c>
      <c r="D4476" s="19" t="s">
        <v>52</v>
      </c>
      <c r="E4476" s="19" t="s">
        <v>53</v>
      </c>
      <c r="F4476" s="19">
        <v>712</v>
      </c>
      <c r="G4476" s="19">
        <v>79.66</v>
      </c>
      <c r="H4476" s="19">
        <v>41.64</v>
      </c>
      <c r="I4476" s="19">
        <v>41.64</v>
      </c>
      <c r="J4476" s="19" t="s">
        <v>54</v>
      </c>
      <c r="K4476" s="20">
        <v>213063.81</v>
      </c>
      <c r="L4476" s="20" t="s">
        <v>55</v>
      </c>
      <c r="M4476" s="20" t="s">
        <v>83</v>
      </c>
      <c r="N4476" s="26"/>
      <c r="O4476" s="20" t="s">
        <v>56</v>
      </c>
      <c r="P4476" t="str">
        <f t="shared" si="69"/>
        <v>INSERT INTO @DataTable (Deal, AdvanceDate, PROV, DealPurpose, RateType, BEACON, LTV, TDS, GDS, InsuranceType, PrincipalBalance, OccupancyType, AccountStatus, Closed_Date, DelinquencyBucket) VALUES (4475, '2012-08-17', 'ON', 'Refinance External', 'Fixed', 712, 79.66, 41.64, 41.64, 'Conv', 213063.81, 'Owner-Occupied', 'Open', '1900-01-00', 'Current');</v>
      </c>
    </row>
    <row r="4477" spans="1:16" x14ac:dyDescent="0.35">
      <c r="A4477" s="22">
        <v>4476</v>
      </c>
      <c r="B4477" s="21">
        <v>42335</v>
      </c>
      <c r="C4477" s="22" t="s">
        <v>57</v>
      </c>
      <c r="D4477" s="22" t="s">
        <v>61</v>
      </c>
      <c r="E4477" s="22" t="s">
        <v>53</v>
      </c>
      <c r="F4477" s="22">
        <v>771</v>
      </c>
      <c r="G4477" s="22">
        <v>85</v>
      </c>
      <c r="H4477" s="22">
        <v>35.93</v>
      </c>
      <c r="I4477" s="22">
        <v>35.93</v>
      </c>
      <c r="J4477" s="22" t="s">
        <v>60</v>
      </c>
      <c r="K4477" s="23">
        <v>188162.47</v>
      </c>
      <c r="L4477" s="23" t="s">
        <v>55</v>
      </c>
      <c r="M4477" s="23" t="s">
        <v>83</v>
      </c>
      <c r="N4477" s="27"/>
      <c r="O4477" s="23" t="s">
        <v>56</v>
      </c>
      <c r="P4477" t="str">
        <f t="shared" si="69"/>
        <v>INSERT INTO @DataTable (Deal, AdvanceDate, PROV, DealPurpose, RateType, BEACON, LTV, TDS, GDS, InsuranceType, PrincipalBalance, OccupancyType, AccountStatus, Closed_Date, DelinquencyBucket) VALUES (4476, '2015-11-27', 'ON', 'Purchase', 'Fixed', 771, 85, 35.93, 35.93, 'HiRatio', 188162.47, 'Owner-Occupied', 'Open', '1900-01-00', 'Current');</v>
      </c>
    </row>
    <row r="4478" spans="1:16" x14ac:dyDescent="0.35">
      <c r="A4478" s="19">
        <v>4477</v>
      </c>
      <c r="B4478" s="18">
        <v>42209</v>
      </c>
      <c r="C4478" s="19" t="s">
        <v>58</v>
      </c>
      <c r="D4478" s="19" t="s">
        <v>59</v>
      </c>
      <c r="E4478" s="19" t="s">
        <v>40</v>
      </c>
      <c r="F4478" s="19">
        <v>735</v>
      </c>
      <c r="G4478" s="19">
        <v>52.5</v>
      </c>
      <c r="H4478" s="19">
        <v>36.82</v>
      </c>
      <c r="I4478" s="19">
        <v>14.79</v>
      </c>
      <c r="J4478" s="19" t="s">
        <v>54</v>
      </c>
      <c r="K4478" s="20">
        <v>297604.55</v>
      </c>
      <c r="L4478" s="20" t="s">
        <v>55</v>
      </c>
      <c r="M4478" s="20" t="s">
        <v>83</v>
      </c>
      <c r="N4478" s="26"/>
      <c r="O4478" s="20" t="s">
        <v>56</v>
      </c>
      <c r="P4478" t="str">
        <f t="shared" si="69"/>
        <v>INSERT INTO @DataTable (Deal, AdvanceDate, PROV, DealPurpose, RateType, BEACON, LTV, TDS, GDS, InsuranceType, PrincipalBalance, OccupancyType, AccountStatus, Closed_Date, DelinquencyBucket) VALUES (4477, '2015-07-24', 'BC', 'Transfer', 'ARM', 735, 52.5, 36.82, 14.79, 'Conv', 297604.55, 'Owner-Occupied', 'Open', '1900-01-00', 'Current');</v>
      </c>
    </row>
    <row r="4479" spans="1:16" x14ac:dyDescent="0.35">
      <c r="A4479" s="22">
        <v>4478</v>
      </c>
      <c r="B4479" s="21">
        <v>41121</v>
      </c>
      <c r="C4479" s="22" t="s">
        <v>51</v>
      </c>
      <c r="D4479" s="22" t="s">
        <v>61</v>
      </c>
      <c r="E4479" s="22" t="s">
        <v>53</v>
      </c>
      <c r="F4479" s="22">
        <v>700</v>
      </c>
      <c r="G4479" s="22">
        <v>90</v>
      </c>
      <c r="H4479" s="22">
        <v>39.979999999999997</v>
      </c>
      <c r="I4479" s="22">
        <v>34.29</v>
      </c>
      <c r="J4479" s="22" t="s">
        <v>60</v>
      </c>
      <c r="K4479" s="23">
        <v>324578.37</v>
      </c>
      <c r="L4479" s="23" t="s">
        <v>55</v>
      </c>
      <c r="M4479" s="23" t="s">
        <v>83</v>
      </c>
      <c r="N4479" s="27"/>
      <c r="O4479" s="23" t="s">
        <v>56</v>
      </c>
      <c r="P4479" t="str">
        <f t="shared" si="69"/>
        <v>INSERT INTO @DataTable (Deal, AdvanceDate, PROV, DealPurpose, RateType, BEACON, LTV, TDS, GDS, InsuranceType, PrincipalBalance, OccupancyType, AccountStatus, Closed_Date, DelinquencyBucket) VALUES (4478, '2012-07-31', 'AB', 'Purchase', 'Fixed', 700, 90, 39.98, 34.29, 'HiRatio', 324578.37, 'Owner-Occupied', 'Open', '1900-01-00', 'Current');</v>
      </c>
    </row>
    <row r="4480" spans="1:16" x14ac:dyDescent="0.35">
      <c r="A4480" s="19">
        <v>4479</v>
      </c>
      <c r="B4480" s="18">
        <v>42243</v>
      </c>
      <c r="C4480" s="19" t="s">
        <v>58</v>
      </c>
      <c r="D4480" s="19" t="s">
        <v>61</v>
      </c>
      <c r="E4480" s="19" t="s">
        <v>53</v>
      </c>
      <c r="F4480" s="19">
        <v>797</v>
      </c>
      <c r="G4480" s="19">
        <v>66.22</v>
      </c>
      <c r="H4480" s="19">
        <v>43.83</v>
      </c>
      <c r="I4480" s="19">
        <v>35.159999999999997</v>
      </c>
      <c r="J4480" s="19" t="s">
        <v>54</v>
      </c>
      <c r="K4480" s="20">
        <v>471250.84</v>
      </c>
      <c r="L4480" s="20" t="s">
        <v>55</v>
      </c>
      <c r="M4480" s="20" t="s">
        <v>83</v>
      </c>
      <c r="N4480" s="26"/>
      <c r="O4480" s="20" t="s">
        <v>56</v>
      </c>
      <c r="P4480" t="str">
        <f t="shared" si="69"/>
        <v>INSERT INTO @DataTable (Deal, AdvanceDate, PROV, DealPurpose, RateType, BEACON, LTV, TDS, GDS, InsuranceType, PrincipalBalance, OccupancyType, AccountStatus, Closed_Date, DelinquencyBucket) VALUES (4479, '2015-08-27', 'BC', 'Purchase', 'Fixed', 797, 66.22, 43.83, 35.16, 'Conv', 471250.84, 'Owner-Occupied', 'Open', '1900-01-00', 'Current');</v>
      </c>
    </row>
    <row r="4481" spans="1:16" x14ac:dyDescent="0.35">
      <c r="A4481" s="22">
        <v>4480</v>
      </c>
      <c r="B4481" s="21">
        <v>42275</v>
      </c>
      <c r="C4481" s="22" t="s">
        <v>51</v>
      </c>
      <c r="D4481" s="22" t="s">
        <v>61</v>
      </c>
      <c r="E4481" s="22" t="s">
        <v>53</v>
      </c>
      <c r="F4481" s="22">
        <v>806</v>
      </c>
      <c r="G4481" s="22">
        <v>80</v>
      </c>
      <c r="H4481" s="22">
        <v>40.46</v>
      </c>
      <c r="I4481" s="22">
        <v>33.71</v>
      </c>
      <c r="J4481" s="22" t="s">
        <v>54</v>
      </c>
      <c r="K4481" s="23">
        <v>262809.95</v>
      </c>
      <c r="L4481" s="23" t="s">
        <v>55</v>
      </c>
      <c r="M4481" s="23" t="s">
        <v>83</v>
      </c>
      <c r="N4481" s="27"/>
      <c r="O4481" s="23" t="s">
        <v>56</v>
      </c>
      <c r="P4481" t="str">
        <f t="shared" si="69"/>
        <v>INSERT INTO @DataTable (Deal, AdvanceDate, PROV, DealPurpose, RateType, BEACON, LTV, TDS, GDS, InsuranceType, PrincipalBalance, OccupancyType, AccountStatus, Closed_Date, DelinquencyBucket) VALUES (4480, '2015-09-28', 'AB', 'Purchase', 'Fixed', 806, 80, 40.46, 33.71, 'Conv', 262809.95, 'Owner-Occupied', 'Open', '1900-01-00', 'Current');</v>
      </c>
    </row>
    <row r="4482" spans="1:16" x14ac:dyDescent="0.35">
      <c r="A4482" s="19">
        <v>4481</v>
      </c>
      <c r="B4482" s="18">
        <v>41743</v>
      </c>
      <c r="C4482" s="19" t="s">
        <v>57</v>
      </c>
      <c r="D4482" s="19" t="s">
        <v>61</v>
      </c>
      <c r="E4482" s="19" t="s">
        <v>40</v>
      </c>
      <c r="F4482" s="19">
        <v>746</v>
      </c>
      <c r="G4482" s="19">
        <v>95</v>
      </c>
      <c r="H4482" s="19">
        <v>29.75</v>
      </c>
      <c r="I4482" s="19">
        <v>25.29</v>
      </c>
      <c r="J4482" s="19" t="s">
        <v>60</v>
      </c>
      <c r="K4482" s="20">
        <v>0</v>
      </c>
      <c r="L4482" s="20" t="s">
        <v>55</v>
      </c>
      <c r="M4482" s="20" t="s">
        <v>84</v>
      </c>
      <c r="N4482" s="26">
        <v>42754</v>
      </c>
      <c r="O4482" s="20" t="s">
        <v>56</v>
      </c>
      <c r="P4482" t="str">
        <f t="shared" si="69"/>
        <v>INSERT INTO @DataTable (Deal, AdvanceDate, PROV, DealPurpose, RateType, BEACON, LTV, TDS, GDS, InsuranceType, PrincipalBalance, OccupancyType, AccountStatus, Closed_Date, DelinquencyBucket) VALUES (4481, '2014-04-14', 'ON', 'Purchase', 'ARM', 746, 95, 29.75, 25.29, 'HiRatio', 0, 'Owner-Occupied', 'Closed', '2017-01-19', 'Current');</v>
      </c>
    </row>
    <row r="4483" spans="1:16" x14ac:dyDescent="0.35">
      <c r="A4483" s="22">
        <v>4482</v>
      </c>
      <c r="B4483" s="21">
        <v>41943</v>
      </c>
      <c r="C4483" s="22" t="s">
        <v>57</v>
      </c>
      <c r="D4483" s="22" t="s">
        <v>61</v>
      </c>
      <c r="E4483" s="22" t="s">
        <v>53</v>
      </c>
      <c r="F4483" s="22">
        <v>639</v>
      </c>
      <c r="G4483" s="22">
        <v>95</v>
      </c>
      <c r="H4483" s="22">
        <v>42.91</v>
      </c>
      <c r="I4483" s="22">
        <v>23.59</v>
      </c>
      <c r="J4483" s="22" t="s">
        <v>60</v>
      </c>
      <c r="K4483" s="23">
        <v>166226.91</v>
      </c>
      <c r="L4483" s="23" t="s">
        <v>55</v>
      </c>
      <c r="M4483" s="23" t="s">
        <v>83</v>
      </c>
      <c r="N4483" s="27"/>
      <c r="O4483" s="23" t="s">
        <v>56</v>
      </c>
      <c r="P4483" t="str">
        <f t="shared" ref="P4483:P4546" si="70">"INSERT INTO @DataTable (Deal, AdvanceDate, PROV, DealPurpose, RateType, BEACON, LTV, TDS, GDS, InsuranceType, PrincipalBalance, OccupancyType, AccountStatus, Closed_Date, DelinquencyBucket) VALUES (" &amp; A4483 &amp; ", " &amp; "'" &amp; TEXT(B4483, "yyyy-mm-dd") &amp; "', '" &amp; C4483 &amp; "', '" &amp; D4483 &amp; "', '" &amp; E4483 &amp; "', " &amp; F4483 &amp; ", " &amp; G4483 &amp; ", " &amp; H4483 &amp; ", " &amp; I4483 &amp; ", '" &amp; J4483 &amp; "', " &amp; K4483 &amp; ", '" &amp; L4483 &amp; "', '" &amp; M4483 &amp; "', '" &amp;TEXT(N4483, "yyyy-mm-dd") &amp; "', '" &amp; O4483 &amp; "');"</f>
        <v>INSERT INTO @DataTable (Deal, AdvanceDate, PROV, DealPurpose, RateType, BEACON, LTV, TDS, GDS, InsuranceType, PrincipalBalance, OccupancyType, AccountStatus, Closed_Date, DelinquencyBucket) VALUES (4482, '2014-10-31', 'ON', 'Purchase', 'Fixed', 639, 95, 42.91, 23.59, 'HiRatio', 166226.91, 'Owner-Occupied', 'Open', '1900-01-00', 'Current');</v>
      </c>
    </row>
    <row r="4484" spans="1:16" x14ac:dyDescent="0.35">
      <c r="A4484" s="19">
        <v>4483</v>
      </c>
      <c r="B4484" s="18">
        <v>42515</v>
      </c>
      <c r="C4484" s="19" t="s">
        <v>58</v>
      </c>
      <c r="D4484" s="19" t="s">
        <v>61</v>
      </c>
      <c r="E4484" s="19" t="s">
        <v>53</v>
      </c>
      <c r="F4484" s="19">
        <v>758</v>
      </c>
      <c r="G4484" s="19">
        <v>95</v>
      </c>
      <c r="H4484" s="19">
        <v>31.13</v>
      </c>
      <c r="I4484" s="19">
        <v>30.69</v>
      </c>
      <c r="J4484" s="19" t="s">
        <v>60</v>
      </c>
      <c r="K4484" s="20">
        <v>330086.59000000003</v>
      </c>
      <c r="L4484" s="20" t="s">
        <v>55</v>
      </c>
      <c r="M4484" s="20" t="s">
        <v>83</v>
      </c>
      <c r="N4484" s="26"/>
      <c r="O4484" s="20" t="s">
        <v>56</v>
      </c>
      <c r="P4484" t="str">
        <f t="shared" si="70"/>
        <v>INSERT INTO @DataTable (Deal, AdvanceDate, PROV, DealPurpose, RateType, BEACON, LTV, TDS, GDS, InsuranceType, PrincipalBalance, OccupancyType, AccountStatus, Closed_Date, DelinquencyBucket) VALUES (4483, '2016-05-25', 'BC', 'Purchase', 'Fixed', 758, 95, 31.13, 30.69, 'HiRatio', 330086.59, 'Owner-Occupied', 'Open', '1900-01-00', 'Current');</v>
      </c>
    </row>
    <row r="4485" spans="1:16" x14ac:dyDescent="0.35">
      <c r="A4485" s="22">
        <v>4484</v>
      </c>
      <c r="B4485" s="21">
        <v>42349</v>
      </c>
      <c r="C4485" s="22" t="s">
        <v>58</v>
      </c>
      <c r="D4485" s="22" t="s">
        <v>52</v>
      </c>
      <c r="E4485" s="22" t="s">
        <v>40</v>
      </c>
      <c r="F4485" s="22">
        <v>805</v>
      </c>
      <c r="G4485" s="22">
        <v>74.78</v>
      </c>
      <c r="H4485" s="22">
        <v>22.48</v>
      </c>
      <c r="I4485" s="22">
        <v>19.02</v>
      </c>
      <c r="J4485" s="22" t="s">
        <v>54</v>
      </c>
      <c r="K4485" s="23">
        <v>408433.82</v>
      </c>
      <c r="L4485" s="23" t="s">
        <v>55</v>
      </c>
      <c r="M4485" s="23" t="s">
        <v>83</v>
      </c>
      <c r="N4485" s="27"/>
      <c r="O4485" s="23" t="s">
        <v>56</v>
      </c>
      <c r="P4485" t="str">
        <f t="shared" si="70"/>
        <v>INSERT INTO @DataTable (Deal, AdvanceDate, PROV, DealPurpose, RateType, BEACON, LTV, TDS, GDS, InsuranceType, PrincipalBalance, OccupancyType, AccountStatus, Closed_Date, DelinquencyBucket) VALUES (4484, '2015-12-11', 'BC', 'Refinance External', 'ARM', 805, 74.78, 22.48, 19.02, 'Conv', 408433.82, 'Owner-Occupied', 'Open', '1900-01-00', 'Current');</v>
      </c>
    </row>
    <row r="4486" spans="1:16" x14ac:dyDescent="0.35">
      <c r="A4486" s="19">
        <v>4485</v>
      </c>
      <c r="B4486" s="18">
        <v>42122</v>
      </c>
      <c r="C4486" s="19" t="s">
        <v>58</v>
      </c>
      <c r="D4486" s="19" t="s">
        <v>61</v>
      </c>
      <c r="E4486" s="19" t="s">
        <v>40</v>
      </c>
      <c r="F4486" s="19">
        <v>795</v>
      </c>
      <c r="G4486" s="19">
        <v>78.77</v>
      </c>
      <c r="H4486" s="19">
        <v>21.71</v>
      </c>
      <c r="I4486" s="19">
        <v>21.52</v>
      </c>
      <c r="J4486" s="19" t="s">
        <v>54</v>
      </c>
      <c r="K4486" s="20">
        <v>250147.17</v>
      </c>
      <c r="L4486" s="20" t="s">
        <v>55</v>
      </c>
      <c r="M4486" s="20" t="s">
        <v>83</v>
      </c>
      <c r="N4486" s="26"/>
      <c r="O4486" s="20" t="s">
        <v>56</v>
      </c>
      <c r="P4486" t="str">
        <f t="shared" si="70"/>
        <v>INSERT INTO @DataTable (Deal, AdvanceDate, PROV, DealPurpose, RateType, BEACON, LTV, TDS, GDS, InsuranceType, PrincipalBalance, OccupancyType, AccountStatus, Closed_Date, DelinquencyBucket) VALUES (4485, '2015-04-28', 'BC', 'Purchase', 'ARM', 795, 78.77, 21.71, 21.52, 'Conv', 250147.17, 'Owner-Occupied', 'Open', '1900-01-00', 'Current');</v>
      </c>
    </row>
    <row r="4487" spans="1:16" x14ac:dyDescent="0.35">
      <c r="A4487" s="22">
        <v>4486</v>
      </c>
      <c r="B4487" s="21">
        <v>42608</v>
      </c>
      <c r="C4487" s="22" t="s">
        <v>57</v>
      </c>
      <c r="D4487" s="22" t="s">
        <v>61</v>
      </c>
      <c r="E4487" s="22" t="s">
        <v>53</v>
      </c>
      <c r="F4487" s="22">
        <v>687</v>
      </c>
      <c r="G4487" s="22">
        <v>73.62</v>
      </c>
      <c r="H4487" s="22">
        <v>39.99</v>
      </c>
      <c r="I4487" s="22">
        <v>14.54</v>
      </c>
      <c r="J4487" s="22" t="s">
        <v>54</v>
      </c>
      <c r="K4487" s="23">
        <v>512322.96</v>
      </c>
      <c r="L4487" s="23" t="s">
        <v>62</v>
      </c>
      <c r="M4487" s="23" t="s">
        <v>83</v>
      </c>
      <c r="N4487" s="27"/>
      <c r="O4487" s="23" t="s">
        <v>56</v>
      </c>
      <c r="P4487" t="str">
        <f t="shared" si="70"/>
        <v>INSERT INTO @DataTable (Deal, AdvanceDate, PROV, DealPurpose, RateType, BEACON, LTV, TDS, GDS, InsuranceType, PrincipalBalance, OccupancyType, AccountStatus, Closed_Date, DelinquencyBucket) VALUES (4486, '2016-08-26', 'ON', 'Purchase', 'Fixed', 687, 73.62, 39.99, 14.54, 'Conv', 512322.96, 'Rental', 'Open', '1900-01-00', 'Current');</v>
      </c>
    </row>
    <row r="4488" spans="1:16" x14ac:dyDescent="0.35">
      <c r="A4488" s="19">
        <v>4487</v>
      </c>
      <c r="B4488" s="18">
        <v>42551</v>
      </c>
      <c r="C4488" s="19" t="s">
        <v>57</v>
      </c>
      <c r="D4488" s="19" t="s">
        <v>61</v>
      </c>
      <c r="E4488" s="19" t="s">
        <v>53</v>
      </c>
      <c r="F4488" s="19">
        <v>727</v>
      </c>
      <c r="G4488" s="19">
        <v>80</v>
      </c>
      <c r="H4488" s="19">
        <v>34.450000000000003</v>
      </c>
      <c r="I4488" s="19">
        <v>24.03</v>
      </c>
      <c r="J4488" s="19" t="s">
        <v>54</v>
      </c>
      <c r="K4488" s="20">
        <v>362471.57</v>
      </c>
      <c r="L4488" s="20" t="s">
        <v>55</v>
      </c>
      <c r="M4488" s="20" t="s">
        <v>83</v>
      </c>
      <c r="N4488" s="26"/>
      <c r="O4488" s="20" t="s">
        <v>56</v>
      </c>
      <c r="P4488" t="str">
        <f t="shared" si="70"/>
        <v>INSERT INTO @DataTable (Deal, AdvanceDate, PROV, DealPurpose, RateType, BEACON, LTV, TDS, GDS, InsuranceType, PrincipalBalance, OccupancyType, AccountStatus, Closed_Date, DelinquencyBucket) VALUES (4487, '2016-06-30', 'ON', 'Purchase', 'Fixed', 727, 80, 34.45, 24.03, 'Conv', 362471.57, 'Owner-Occupied', 'Open', '1900-01-00', 'Current');</v>
      </c>
    </row>
    <row r="4489" spans="1:16" x14ac:dyDescent="0.35">
      <c r="A4489" s="22">
        <v>4488</v>
      </c>
      <c r="B4489" s="21">
        <v>42579</v>
      </c>
      <c r="C4489" s="22" t="s">
        <v>51</v>
      </c>
      <c r="D4489" s="22" t="s">
        <v>61</v>
      </c>
      <c r="E4489" s="22" t="s">
        <v>53</v>
      </c>
      <c r="F4489" s="22">
        <v>820</v>
      </c>
      <c r="G4489" s="22">
        <v>95</v>
      </c>
      <c r="H4489" s="22">
        <v>39.450000000000003</v>
      </c>
      <c r="I4489" s="22">
        <v>34.159999999999997</v>
      </c>
      <c r="J4489" s="22" t="s">
        <v>60</v>
      </c>
      <c r="K4489" s="23">
        <v>460829.32</v>
      </c>
      <c r="L4489" s="23" t="s">
        <v>55</v>
      </c>
      <c r="M4489" s="23" t="s">
        <v>83</v>
      </c>
      <c r="N4489" s="27"/>
      <c r="O4489" s="23" t="s">
        <v>56</v>
      </c>
      <c r="P4489" t="str">
        <f t="shared" si="70"/>
        <v>INSERT INTO @DataTable (Deal, AdvanceDate, PROV, DealPurpose, RateType, BEACON, LTV, TDS, GDS, InsuranceType, PrincipalBalance, OccupancyType, AccountStatus, Closed_Date, DelinquencyBucket) VALUES (4488, '2016-07-28', 'AB', 'Purchase', 'Fixed', 820, 95, 39.45, 34.16, 'HiRatio', 460829.32, 'Owner-Occupied', 'Open', '1900-01-00', 'Current');</v>
      </c>
    </row>
    <row r="4490" spans="1:16" x14ac:dyDescent="0.35">
      <c r="A4490" s="19">
        <v>4489</v>
      </c>
      <c r="B4490" s="18">
        <v>41040</v>
      </c>
      <c r="C4490" s="19" t="s">
        <v>57</v>
      </c>
      <c r="D4490" s="19" t="s">
        <v>52</v>
      </c>
      <c r="E4490" s="19" t="s">
        <v>53</v>
      </c>
      <c r="F4490" s="19">
        <v>730</v>
      </c>
      <c r="G4490" s="19">
        <v>85</v>
      </c>
      <c r="H4490" s="19">
        <v>30.13</v>
      </c>
      <c r="I4490" s="19">
        <v>17.79</v>
      </c>
      <c r="J4490" s="19" t="s">
        <v>60</v>
      </c>
      <c r="K4490" s="20">
        <v>179125.56</v>
      </c>
      <c r="L4490" s="20" t="s">
        <v>55</v>
      </c>
      <c r="M4490" s="20" t="s">
        <v>83</v>
      </c>
      <c r="N4490" s="26"/>
      <c r="O4490" s="20" t="s">
        <v>56</v>
      </c>
      <c r="P4490" t="str">
        <f t="shared" si="70"/>
        <v>INSERT INTO @DataTable (Deal, AdvanceDate, PROV, DealPurpose, RateType, BEACON, LTV, TDS, GDS, InsuranceType, PrincipalBalance, OccupancyType, AccountStatus, Closed_Date, DelinquencyBucket) VALUES (4489, '2012-05-11', 'ON', 'Refinance External', 'Fixed', 730, 85, 30.13, 17.79, 'HiRatio', 179125.56, 'Owner-Occupied', 'Open', '1900-01-00', 'Current');</v>
      </c>
    </row>
    <row r="4491" spans="1:16" x14ac:dyDescent="0.35">
      <c r="A4491" s="22">
        <v>4490</v>
      </c>
      <c r="B4491" s="21">
        <v>42011</v>
      </c>
      <c r="C4491" s="22" t="s">
        <v>65</v>
      </c>
      <c r="D4491" s="22" t="s">
        <v>59</v>
      </c>
      <c r="E4491" s="22" t="s">
        <v>40</v>
      </c>
      <c r="F4491" s="22">
        <v>680</v>
      </c>
      <c r="G4491" s="22">
        <v>81.86</v>
      </c>
      <c r="H4491" s="22">
        <v>32.549999999999997</v>
      </c>
      <c r="I4491" s="22">
        <v>19.34</v>
      </c>
      <c r="J4491" s="22" t="s">
        <v>60</v>
      </c>
      <c r="K4491" s="23">
        <v>99776.46</v>
      </c>
      <c r="L4491" s="23" t="s">
        <v>55</v>
      </c>
      <c r="M4491" s="23" t="s">
        <v>83</v>
      </c>
      <c r="N4491" s="27"/>
      <c r="O4491" s="23" t="s">
        <v>56</v>
      </c>
      <c r="P4491" t="str">
        <f t="shared" si="70"/>
        <v>INSERT INTO @DataTable (Deal, AdvanceDate, PROV, DealPurpose, RateType, BEACON, LTV, TDS, GDS, InsuranceType, PrincipalBalance, OccupancyType, AccountStatus, Closed_Date, DelinquencyBucket) VALUES (4490, '2015-01-07', 'NS', 'Transfer', 'ARM', 680, 81.86, 32.55, 19.34, 'HiRatio', 99776.46, 'Owner-Occupied', 'Open', '1900-01-00', 'Current');</v>
      </c>
    </row>
    <row r="4492" spans="1:16" x14ac:dyDescent="0.35">
      <c r="A4492" s="19">
        <v>4491</v>
      </c>
      <c r="B4492" s="18">
        <v>41989</v>
      </c>
      <c r="C4492" s="19" t="s">
        <v>58</v>
      </c>
      <c r="D4492" s="19" t="s">
        <v>61</v>
      </c>
      <c r="E4492" s="19" t="s">
        <v>40</v>
      </c>
      <c r="F4492" s="19">
        <v>785</v>
      </c>
      <c r="G4492" s="19">
        <v>93.75</v>
      </c>
      <c r="H4492" s="19">
        <v>39.130000000000003</v>
      </c>
      <c r="I4492" s="19">
        <v>16.59</v>
      </c>
      <c r="J4492" s="19" t="s">
        <v>60</v>
      </c>
      <c r="K4492" s="20">
        <v>286776.53999999998</v>
      </c>
      <c r="L4492" s="20" t="s">
        <v>55</v>
      </c>
      <c r="M4492" s="20" t="s">
        <v>83</v>
      </c>
      <c r="N4492" s="26"/>
      <c r="O4492" s="20" t="s">
        <v>56</v>
      </c>
      <c r="P4492" t="str">
        <f t="shared" si="70"/>
        <v>INSERT INTO @DataTable (Deal, AdvanceDate, PROV, DealPurpose, RateType, BEACON, LTV, TDS, GDS, InsuranceType, PrincipalBalance, OccupancyType, AccountStatus, Closed_Date, DelinquencyBucket) VALUES (4491, '2014-12-16', 'BC', 'Purchase', 'ARM', 785, 93.75, 39.13, 16.59, 'HiRatio', 286776.54, 'Owner-Occupied', 'Open', '1900-01-00', 'Current');</v>
      </c>
    </row>
    <row r="4493" spans="1:16" x14ac:dyDescent="0.35">
      <c r="A4493" s="22">
        <v>4492</v>
      </c>
      <c r="B4493" s="21">
        <v>41794</v>
      </c>
      <c r="C4493" s="22" t="s">
        <v>57</v>
      </c>
      <c r="D4493" s="22" t="s">
        <v>59</v>
      </c>
      <c r="E4493" s="22" t="s">
        <v>40</v>
      </c>
      <c r="F4493" s="22">
        <v>690</v>
      </c>
      <c r="G4493" s="22">
        <v>93.27</v>
      </c>
      <c r="H4493" s="22">
        <v>39.56</v>
      </c>
      <c r="I4493" s="22">
        <v>13.9</v>
      </c>
      <c r="J4493" s="22" t="s">
        <v>60</v>
      </c>
      <c r="K4493" s="23">
        <v>111722.12</v>
      </c>
      <c r="L4493" s="23" t="s">
        <v>55</v>
      </c>
      <c r="M4493" s="23" t="s">
        <v>83</v>
      </c>
      <c r="N4493" s="27"/>
      <c r="O4493" s="23" t="s">
        <v>56</v>
      </c>
      <c r="P4493" t="str">
        <f t="shared" si="70"/>
        <v>INSERT INTO @DataTable (Deal, AdvanceDate, PROV, DealPurpose, RateType, BEACON, LTV, TDS, GDS, InsuranceType, PrincipalBalance, OccupancyType, AccountStatus, Closed_Date, DelinquencyBucket) VALUES (4492, '2014-06-04', 'ON', 'Transfer', 'ARM', 690, 93.27, 39.56, 13.9, 'HiRatio', 111722.12, 'Owner-Occupied', 'Open', '1900-01-00', 'Current');</v>
      </c>
    </row>
    <row r="4494" spans="1:16" x14ac:dyDescent="0.35">
      <c r="A4494" s="19">
        <v>4493</v>
      </c>
      <c r="B4494" s="18">
        <v>42675</v>
      </c>
      <c r="C4494" s="19" t="s">
        <v>57</v>
      </c>
      <c r="D4494" s="19" t="s">
        <v>75</v>
      </c>
      <c r="E4494" s="19" t="s">
        <v>40</v>
      </c>
      <c r="F4494" s="19">
        <v>846</v>
      </c>
      <c r="G4494" s="19">
        <v>77.8</v>
      </c>
      <c r="H4494" s="19">
        <v>36.64</v>
      </c>
      <c r="I4494" s="19">
        <v>29.86</v>
      </c>
      <c r="J4494" s="19" t="s">
        <v>54</v>
      </c>
      <c r="K4494" s="20">
        <v>347195.03</v>
      </c>
      <c r="L4494" s="20" t="s">
        <v>55</v>
      </c>
      <c r="M4494" s="20" t="s">
        <v>83</v>
      </c>
      <c r="N4494" s="26"/>
      <c r="O4494" s="20" t="s">
        <v>56</v>
      </c>
      <c r="P4494" t="str">
        <f t="shared" si="70"/>
        <v>INSERT INTO @DataTable (Deal, AdvanceDate, PROV, DealPurpose, RateType, BEACON, LTV, TDS, GDS, InsuranceType, PrincipalBalance, OccupancyType, AccountStatus, Closed_Date, DelinquencyBucket) VALUES (4493, '2016-11-01', 'ON', 'Port Decrease', 'ARM', 846, 77.8, 36.64, 29.86, 'Conv', 347195.03, 'Owner-Occupied', 'Open', '1900-01-00', 'Current');</v>
      </c>
    </row>
    <row r="4495" spans="1:16" x14ac:dyDescent="0.35">
      <c r="A4495" s="22">
        <v>4494</v>
      </c>
      <c r="B4495" s="21">
        <v>41068</v>
      </c>
      <c r="C4495" s="22" t="s">
        <v>57</v>
      </c>
      <c r="D4495" s="22" t="s">
        <v>52</v>
      </c>
      <c r="E4495" s="22" t="s">
        <v>53</v>
      </c>
      <c r="F4495" s="22">
        <v>659</v>
      </c>
      <c r="G4495" s="22">
        <v>82.09</v>
      </c>
      <c r="H4495" s="22">
        <v>40.35</v>
      </c>
      <c r="I4495" s="22">
        <v>27.52</v>
      </c>
      <c r="J4495" s="22" t="s">
        <v>60</v>
      </c>
      <c r="K4495" s="23">
        <v>132068.10999999999</v>
      </c>
      <c r="L4495" s="23" t="s">
        <v>55</v>
      </c>
      <c r="M4495" s="23" t="s">
        <v>83</v>
      </c>
      <c r="N4495" s="27"/>
      <c r="O4495" s="23" t="s">
        <v>56</v>
      </c>
      <c r="P4495" t="str">
        <f t="shared" si="70"/>
        <v>INSERT INTO @DataTable (Deal, AdvanceDate, PROV, DealPurpose, RateType, BEACON, LTV, TDS, GDS, InsuranceType, PrincipalBalance, OccupancyType, AccountStatus, Closed_Date, DelinquencyBucket) VALUES (4494, '2012-06-08', 'ON', 'Refinance External', 'Fixed', 659, 82.09, 40.35, 27.52, 'HiRatio', 132068.11, 'Owner-Occupied', 'Open', '1900-01-00', 'Current');</v>
      </c>
    </row>
    <row r="4496" spans="1:16" x14ac:dyDescent="0.35">
      <c r="A4496" s="19">
        <v>4495</v>
      </c>
      <c r="B4496" s="18">
        <v>41978</v>
      </c>
      <c r="C4496" s="19" t="s">
        <v>58</v>
      </c>
      <c r="D4496" s="19" t="s">
        <v>61</v>
      </c>
      <c r="E4496" s="19" t="s">
        <v>53</v>
      </c>
      <c r="F4496" s="19">
        <v>792</v>
      </c>
      <c r="G4496" s="19">
        <v>90</v>
      </c>
      <c r="H4496" s="19">
        <v>28.31</v>
      </c>
      <c r="I4496" s="19">
        <v>20.22</v>
      </c>
      <c r="J4496" s="19" t="s">
        <v>60</v>
      </c>
      <c r="K4496" s="20">
        <v>0</v>
      </c>
      <c r="L4496" s="20" t="s">
        <v>55</v>
      </c>
      <c r="M4496" s="20" t="s">
        <v>84</v>
      </c>
      <c r="N4496" s="26">
        <v>42745</v>
      </c>
      <c r="O4496" s="20" t="s">
        <v>56</v>
      </c>
      <c r="P4496" t="str">
        <f t="shared" si="70"/>
        <v>INSERT INTO @DataTable (Deal, AdvanceDate, PROV, DealPurpose, RateType, BEACON, LTV, TDS, GDS, InsuranceType, PrincipalBalance, OccupancyType, AccountStatus, Closed_Date, DelinquencyBucket) VALUES (4495, '2014-12-05', 'BC', 'Purchase', 'Fixed', 792, 90, 28.31, 20.22, 'HiRatio', 0, 'Owner-Occupied', 'Closed', '2017-01-10', 'Current');</v>
      </c>
    </row>
    <row r="4497" spans="1:16" x14ac:dyDescent="0.35">
      <c r="A4497" s="22">
        <v>4496</v>
      </c>
      <c r="B4497" s="21">
        <v>42338</v>
      </c>
      <c r="C4497" s="22" t="s">
        <v>57</v>
      </c>
      <c r="D4497" s="22" t="s">
        <v>61</v>
      </c>
      <c r="E4497" s="22" t="s">
        <v>53</v>
      </c>
      <c r="F4497" s="22">
        <v>773</v>
      </c>
      <c r="G4497" s="22">
        <v>95</v>
      </c>
      <c r="H4497" s="22">
        <v>42.67</v>
      </c>
      <c r="I4497" s="22">
        <v>29.47</v>
      </c>
      <c r="J4497" s="22" t="s">
        <v>60</v>
      </c>
      <c r="K4497" s="23">
        <v>380294.59</v>
      </c>
      <c r="L4497" s="23" t="s">
        <v>55</v>
      </c>
      <c r="M4497" s="23" t="s">
        <v>83</v>
      </c>
      <c r="N4497" s="27"/>
      <c r="O4497" s="23" t="s">
        <v>56</v>
      </c>
      <c r="P4497" t="str">
        <f t="shared" si="70"/>
        <v>INSERT INTO @DataTable (Deal, AdvanceDate, PROV, DealPurpose, RateType, BEACON, LTV, TDS, GDS, InsuranceType, PrincipalBalance, OccupancyType, AccountStatus, Closed_Date, DelinquencyBucket) VALUES (4496, '2015-11-30', 'ON', 'Purchase', 'Fixed', 773, 95, 42.67, 29.47, 'HiRatio', 380294.59, 'Owner-Occupied', 'Open', '1900-01-00', 'Current');</v>
      </c>
    </row>
    <row r="4498" spans="1:16" x14ac:dyDescent="0.35">
      <c r="A4498" s="19">
        <v>4497</v>
      </c>
      <c r="B4498" s="18">
        <v>42152</v>
      </c>
      <c r="C4498" s="19" t="s">
        <v>57</v>
      </c>
      <c r="D4498" s="19" t="s">
        <v>61</v>
      </c>
      <c r="E4498" s="19" t="s">
        <v>40</v>
      </c>
      <c r="F4498" s="19">
        <v>766</v>
      </c>
      <c r="G4498" s="19">
        <v>80</v>
      </c>
      <c r="H4498" s="19">
        <v>37.18</v>
      </c>
      <c r="I4498" s="19">
        <v>17.579999999999998</v>
      </c>
      <c r="J4498" s="19" t="s">
        <v>54</v>
      </c>
      <c r="K4498" s="20">
        <v>174040.92</v>
      </c>
      <c r="L4498" s="20" t="s">
        <v>55</v>
      </c>
      <c r="M4498" s="20" t="s">
        <v>83</v>
      </c>
      <c r="N4498" s="26"/>
      <c r="O4498" s="20" t="s">
        <v>56</v>
      </c>
      <c r="P4498" t="str">
        <f t="shared" si="70"/>
        <v>INSERT INTO @DataTable (Deal, AdvanceDate, PROV, DealPurpose, RateType, BEACON, LTV, TDS, GDS, InsuranceType, PrincipalBalance, OccupancyType, AccountStatus, Closed_Date, DelinquencyBucket) VALUES (4497, '2015-05-28', 'ON', 'Purchase', 'ARM', 766, 80, 37.18, 17.58, 'Conv', 174040.92, 'Owner-Occupied', 'Open', '1900-01-00', 'Current');</v>
      </c>
    </row>
    <row r="4499" spans="1:16" x14ac:dyDescent="0.35">
      <c r="A4499" s="22">
        <v>4498</v>
      </c>
      <c r="B4499" s="21">
        <v>42206</v>
      </c>
      <c r="C4499" s="22" t="s">
        <v>51</v>
      </c>
      <c r="D4499" s="22" t="s">
        <v>61</v>
      </c>
      <c r="E4499" s="22" t="s">
        <v>53</v>
      </c>
      <c r="F4499" s="22">
        <v>777</v>
      </c>
      <c r="G4499" s="22">
        <v>90</v>
      </c>
      <c r="H4499" s="22">
        <v>26.04</v>
      </c>
      <c r="I4499" s="22">
        <v>23.1</v>
      </c>
      <c r="J4499" s="22" t="s">
        <v>60</v>
      </c>
      <c r="K4499" s="23">
        <v>232836.17</v>
      </c>
      <c r="L4499" s="23" t="s">
        <v>55</v>
      </c>
      <c r="M4499" s="23" t="s">
        <v>83</v>
      </c>
      <c r="N4499" s="27"/>
      <c r="O4499" s="23" t="s">
        <v>56</v>
      </c>
      <c r="P4499" t="str">
        <f t="shared" si="70"/>
        <v>INSERT INTO @DataTable (Deal, AdvanceDate, PROV, DealPurpose, RateType, BEACON, LTV, TDS, GDS, InsuranceType, PrincipalBalance, OccupancyType, AccountStatus, Closed_Date, DelinquencyBucket) VALUES (4498, '2015-07-21', 'AB', 'Purchase', 'Fixed', 777, 90, 26.04, 23.1, 'HiRatio', 232836.17, 'Owner-Occupied', 'Open', '1900-01-00', 'Current');</v>
      </c>
    </row>
    <row r="4500" spans="1:16" x14ac:dyDescent="0.35">
      <c r="A4500" s="19">
        <v>4499</v>
      </c>
      <c r="B4500" s="18">
        <v>42160</v>
      </c>
      <c r="C4500" s="19" t="s">
        <v>57</v>
      </c>
      <c r="D4500" s="19" t="s">
        <v>52</v>
      </c>
      <c r="E4500" s="19" t="s">
        <v>40</v>
      </c>
      <c r="F4500" s="19">
        <v>714</v>
      </c>
      <c r="G4500" s="19">
        <v>74.89</v>
      </c>
      <c r="H4500" s="19">
        <v>30.47</v>
      </c>
      <c r="I4500" s="19">
        <v>25.95</v>
      </c>
      <c r="J4500" s="19" t="s">
        <v>54</v>
      </c>
      <c r="K4500" s="20">
        <v>0</v>
      </c>
      <c r="L4500" s="20" t="s">
        <v>55</v>
      </c>
      <c r="M4500" s="20" t="s">
        <v>84</v>
      </c>
      <c r="N4500" s="26">
        <v>42160</v>
      </c>
      <c r="O4500" s="20" t="s">
        <v>56</v>
      </c>
      <c r="P4500" t="str">
        <f t="shared" si="70"/>
        <v>INSERT INTO @DataTable (Deal, AdvanceDate, PROV, DealPurpose, RateType, BEACON, LTV, TDS, GDS, InsuranceType, PrincipalBalance, OccupancyType, AccountStatus, Closed_Date, DelinquencyBucket) VALUES (4499, '2015-06-05', 'ON', 'Refinance External', 'ARM', 714, 74.89, 30.47, 25.95, 'Conv', 0, 'Owner-Occupied', 'Closed', '2015-06-05', 'Current');</v>
      </c>
    </row>
    <row r="4501" spans="1:16" x14ac:dyDescent="0.35">
      <c r="A4501" s="22">
        <v>4500</v>
      </c>
      <c r="B4501" s="21">
        <v>41484</v>
      </c>
      <c r="C4501" s="22" t="s">
        <v>51</v>
      </c>
      <c r="D4501" s="22" t="s">
        <v>61</v>
      </c>
      <c r="E4501" s="22" t="s">
        <v>53</v>
      </c>
      <c r="F4501" s="22">
        <v>729</v>
      </c>
      <c r="G4501" s="22">
        <v>95</v>
      </c>
      <c r="H4501" s="22">
        <v>28.22</v>
      </c>
      <c r="I4501" s="22">
        <v>23.72</v>
      </c>
      <c r="J4501" s="22" t="s">
        <v>60</v>
      </c>
      <c r="K4501" s="23">
        <v>0</v>
      </c>
      <c r="L4501" s="23" t="s">
        <v>55</v>
      </c>
      <c r="M4501" s="23" t="s">
        <v>84</v>
      </c>
      <c r="N4501" s="27">
        <v>42711</v>
      </c>
      <c r="O4501" s="23" t="s">
        <v>56</v>
      </c>
      <c r="P4501" t="str">
        <f t="shared" si="70"/>
        <v>INSERT INTO @DataTable (Deal, AdvanceDate, PROV, DealPurpose, RateType, BEACON, LTV, TDS, GDS, InsuranceType, PrincipalBalance, OccupancyType, AccountStatus, Closed_Date, DelinquencyBucket) VALUES (4500, '2013-07-29', 'AB', 'Purchase', 'Fixed', 729, 95, 28.22, 23.72, 'HiRatio', 0, 'Owner-Occupied', 'Closed', '2016-12-07', 'Current');</v>
      </c>
    </row>
    <row r="4502" spans="1:16" x14ac:dyDescent="0.35">
      <c r="A4502" s="19">
        <v>4501</v>
      </c>
      <c r="B4502" s="18">
        <v>40871</v>
      </c>
      <c r="C4502" s="19" t="s">
        <v>57</v>
      </c>
      <c r="D4502" s="19" t="s">
        <v>52</v>
      </c>
      <c r="E4502" s="19" t="s">
        <v>40</v>
      </c>
      <c r="F4502" s="19">
        <v>733</v>
      </c>
      <c r="G4502" s="19">
        <v>80</v>
      </c>
      <c r="H4502" s="19">
        <v>31.65</v>
      </c>
      <c r="I4502" s="19">
        <v>14.79</v>
      </c>
      <c r="J4502" s="19" t="s">
        <v>54</v>
      </c>
      <c r="K4502" s="20">
        <v>124648.89</v>
      </c>
      <c r="L4502" s="20" t="s">
        <v>62</v>
      </c>
      <c r="M4502" s="20" t="s">
        <v>83</v>
      </c>
      <c r="N4502" s="26"/>
      <c r="O4502" s="20" t="s">
        <v>56</v>
      </c>
      <c r="P4502" t="str">
        <f t="shared" si="70"/>
        <v>INSERT INTO @DataTable (Deal, AdvanceDate, PROV, DealPurpose, RateType, BEACON, LTV, TDS, GDS, InsuranceType, PrincipalBalance, OccupancyType, AccountStatus, Closed_Date, DelinquencyBucket) VALUES (4501, '2011-11-24', 'ON', 'Refinance External', 'ARM', 733, 80, 31.65, 14.79, 'Conv', 124648.89, 'Rental', 'Open', '1900-01-00', 'Current');</v>
      </c>
    </row>
    <row r="4503" spans="1:16" x14ac:dyDescent="0.35">
      <c r="A4503" s="22">
        <v>4502</v>
      </c>
      <c r="B4503" s="21">
        <v>41180</v>
      </c>
      <c r="C4503" s="22" t="s">
        <v>57</v>
      </c>
      <c r="D4503" s="22" t="s">
        <v>61</v>
      </c>
      <c r="E4503" s="22" t="s">
        <v>53</v>
      </c>
      <c r="F4503" s="22">
        <v>760</v>
      </c>
      <c r="G4503" s="22">
        <v>95</v>
      </c>
      <c r="H4503" s="22">
        <v>38.6</v>
      </c>
      <c r="I4503" s="22">
        <v>17.96</v>
      </c>
      <c r="J4503" s="22" t="s">
        <v>60</v>
      </c>
      <c r="K4503" s="23">
        <v>0</v>
      </c>
      <c r="L4503" s="23" t="s">
        <v>55</v>
      </c>
      <c r="M4503" s="23" t="s">
        <v>84</v>
      </c>
      <c r="N4503" s="27">
        <v>41625</v>
      </c>
      <c r="O4503" s="23" t="s">
        <v>56</v>
      </c>
      <c r="P4503" t="str">
        <f t="shared" si="70"/>
        <v>INSERT INTO @DataTable (Deal, AdvanceDate, PROV, DealPurpose, RateType, BEACON, LTV, TDS, GDS, InsuranceType, PrincipalBalance, OccupancyType, AccountStatus, Closed_Date, DelinquencyBucket) VALUES (4502, '2012-09-28', 'ON', 'Purchase', 'Fixed', 760, 95, 38.6, 17.96, 'HiRatio', 0, 'Owner-Occupied', 'Closed', '2013-12-17', 'Current');</v>
      </c>
    </row>
    <row r="4504" spans="1:16" x14ac:dyDescent="0.35">
      <c r="A4504" s="19">
        <v>4503</v>
      </c>
      <c r="B4504" s="18">
        <v>42634</v>
      </c>
      <c r="C4504" s="19" t="s">
        <v>51</v>
      </c>
      <c r="D4504" s="19" t="s">
        <v>61</v>
      </c>
      <c r="E4504" s="19" t="s">
        <v>53</v>
      </c>
      <c r="F4504" s="19">
        <v>773</v>
      </c>
      <c r="G4504" s="19">
        <v>85</v>
      </c>
      <c r="H4504" s="19">
        <v>22.04</v>
      </c>
      <c r="I4504" s="19">
        <v>17.670000000000002</v>
      </c>
      <c r="J4504" s="19" t="s">
        <v>60</v>
      </c>
      <c r="K4504" s="20">
        <v>396668.84</v>
      </c>
      <c r="L4504" s="20" t="s">
        <v>55</v>
      </c>
      <c r="M4504" s="20" t="s">
        <v>83</v>
      </c>
      <c r="N4504" s="26"/>
      <c r="O4504" s="20" t="s">
        <v>56</v>
      </c>
      <c r="P4504" t="str">
        <f t="shared" si="70"/>
        <v>INSERT INTO @DataTable (Deal, AdvanceDate, PROV, DealPurpose, RateType, BEACON, LTV, TDS, GDS, InsuranceType, PrincipalBalance, OccupancyType, AccountStatus, Closed_Date, DelinquencyBucket) VALUES (4503, '2016-09-21', 'AB', 'Purchase', 'Fixed', 773, 85, 22.04, 17.67, 'HiRatio', 396668.84, 'Owner-Occupied', 'Open', '1900-01-00', 'Current');</v>
      </c>
    </row>
    <row r="4505" spans="1:16" x14ac:dyDescent="0.35">
      <c r="A4505" s="22">
        <v>4504</v>
      </c>
      <c r="B4505" s="21">
        <v>41751</v>
      </c>
      <c r="C4505" s="22" t="s">
        <v>57</v>
      </c>
      <c r="D4505" s="22" t="s">
        <v>61</v>
      </c>
      <c r="E4505" s="22" t="s">
        <v>40</v>
      </c>
      <c r="F4505" s="22">
        <v>703</v>
      </c>
      <c r="G4505" s="22">
        <v>95</v>
      </c>
      <c r="H4505" s="22">
        <v>37.57</v>
      </c>
      <c r="I4505" s="22">
        <v>25.79</v>
      </c>
      <c r="J4505" s="22" t="s">
        <v>60</v>
      </c>
      <c r="K4505" s="23">
        <v>238062.25</v>
      </c>
      <c r="L4505" s="23" t="s">
        <v>55</v>
      </c>
      <c r="M4505" s="23" t="s">
        <v>83</v>
      </c>
      <c r="N4505" s="27"/>
      <c r="O4505" s="23" t="s">
        <v>56</v>
      </c>
      <c r="P4505" t="str">
        <f t="shared" si="70"/>
        <v>INSERT INTO @DataTable (Deal, AdvanceDate, PROV, DealPurpose, RateType, BEACON, LTV, TDS, GDS, InsuranceType, PrincipalBalance, OccupancyType, AccountStatus, Closed_Date, DelinquencyBucket) VALUES (4504, '2014-04-22', 'ON', 'Purchase', 'ARM', 703, 95, 37.57, 25.79, 'HiRatio', 238062.25, 'Owner-Occupied', 'Open', '1900-01-00', 'Current');</v>
      </c>
    </row>
    <row r="4506" spans="1:16" x14ac:dyDescent="0.35">
      <c r="A4506" s="19">
        <v>4505</v>
      </c>
      <c r="B4506" s="18">
        <v>41544</v>
      </c>
      <c r="C4506" s="19" t="s">
        <v>70</v>
      </c>
      <c r="D4506" s="19" t="s">
        <v>61</v>
      </c>
      <c r="E4506" s="19" t="s">
        <v>53</v>
      </c>
      <c r="F4506" s="19">
        <v>744</v>
      </c>
      <c r="G4506" s="19">
        <v>95</v>
      </c>
      <c r="H4506" s="19">
        <v>38.43</v>
      </c>
      <c r="I4506" s="19">
        <v>27.27</v>
      </c>
      <c r="J4506" s="19" t="s">
        <v>60</v>
      </c>
      <c r="K4506" s="20">
        <v>82801.87</v>
      </c>
      <c r="L4506" s="20" t="s">
        <v>55</v>
      </c>
      <c r="M4506" s="20" t="s">
        <v>83</v>
      </c>
      <c r="N4506" s="26"/>
      <c r="O4506" s="20" t="s">
        <v>56</v>
      </c>
      <c r="P4506" t="str">
        <f t="shared" si="70"/>
        <v>INSERT INTO @DataTable (Deal, AdvanceDate, PROV, DealPurpose, RateType, BEACON, LTV, TDS, GDS, InsuranceType, PrincipalBalance, OccupancyType, AccountStatus, Closed_Date, DelinquencyBucket) VALUES (4505, '2013-09-27', 'NB', 'Purchase', 'Fixed', 744, 95, 38.43, 27.27, 'HiRatio', 82801.87, 'Owner-Occupied', 'Open', '1900-01-00', 'Current');</v>
      </c>
    </row>
    <row r="4507" spans="1:16" x14ac:dyDescent="0.35">
      <c r="A4507" s="22">
        <v>4506</v>
      </c>
      <c r="B4507" s="21">
        <v>41835</v>
      </c>
      <c r="C4507" s="22" t="s">
        <v>74</v>
      </c>
      <c r="D4507" s="22" t="s">
        <v>61</v>
      </c>
      <c r="E4507" s="22" t="s">
        <v>53</v>
      </c>
      <c r="F4507" s="22">
        <v>789</v>
      </c>
      <c r="G4507" s="22">
        <v>86.49</v>
      </c>
      <c r="H4507" s="22">
        <v>24.46</v>
      </c>
      <c r="I4507" s="22">
        <v>21.12</v>
      </c>
      <c r="J4507" s="22" t="s">
        <v>60</v>
      </c>
      <c r="K4507" s="23">
        <v>300166.06</v>
      </c>
      <c r="L4507" s="23" t="s">
        <v>55</v>
      </c>
      <c r="M4507" s="23" t="s">
        <v>83</v>
      </c>
      <c r="N4507" s="27"/>
      <c r="O4507" s="23" t="s">
        <v>56</v>
      </c>
      <c r="P4507" t="str">
        <f t="shared" si="70"/>
        <v>INSERT INTO @DataTable (Deal, AdvanceDate, PROV, DealPurpose, RateType, BEACON, LTV, TDS, GDS, InsuranceType, PrincipalBalance, OccupancyType, AccountStatus, Closed_Date, DelinquencyBucket) VALUES (4506, '2014-07-15', 'MB', 'Purchase', 'Fixed', 789, 86.49, 24.46, 21.12, 'HiRatio', 300166.06, 'Owner-Occupied', 'Open', '1900-01-00', 'Current');</v>
      </c>
    </row>
    <row r="4508" spans="1:16" x14ac:dyDescent="0.35">
      <c r="A4508" s="19">
        <v>4507</v>
      </c>
      <c r="B4508" s="18">
        <v>42444</v>
      </c>
      <c r="C4508" s="19" t="s">
        <v>57</v>
      </c>
      <c r="D4508" s="19" t="s">
        <v>52</v>
      </c>
      <c r="E4508" s="19" t="s">
        <v>40</v>
      </c>
      <c r="F4508" s="19">
        <v>776</v>
      </c>
      <c r="G4508" s="19">
        <v>66.67</v>
      </c>
      <c r="H4508" s="19">
        <v>31.19</v>
      </c>
      <c r="I4508" s="19">
        <v>21.89</v>
      </c>
      <c r="J4508" s="19" t="s">
        <v>54</v>
      </c>
      <c r="K4508" s="20">
        <v>289474</v>
      </c>
      <c r="L4508" s="20" t="s">
        <v>55</v>
      </c>
      <c r="M4508" s="20" t="s">
        <v>83</v>
      </c>
      <c r="N4508" s="26"/>
      <c r="O4508" s="20" t="s">
        <v>56</v>
      </c>
      <c r="P4508" t="str">
        <f t="shared" si="70"/>
        <v>INSERT INTO @DataTable (Deal, AdvanceDate, PROV, DealPurpose, RateType, BEACON, LTV, TDS, GDS, InsuranceType, PrincipalBalance, OccupancyType, AccountStatus, Closed_Date, DelinquencyBucket) VALUES (4507, '2016-03-15', 'ON', 'Refinance External', 'ARM', 776, 66.67, 31.19, 21.89, 'Conv', 289474, 'Owner-Occupied', 'Open', '1900-01-00', 'Current');</v>
      </c>
    </row>
    <row r="4509" spans="1:16" x14ac:dyDescent="0.35">
      <c r="A4509" s="22">
        <v>4508</v>
      </c>
      <c r="B4509" s="21">
        <v>42353</v>
      </c>
      <c r="C4509" s="22" t="s">
        <v>58</v>
      </c>
      <c r="D4509" s="22" t="s">
        <v>61</v>
      </c>
      <c r="E4509" s="22" t="s">
        <v>40</v>
      </c>
      <c r="F4509" s="22">
        <v>789</v>
      </c>
      <c r="G4509" s="22">
        <v>80</v>
      </c>
      <c r="H4509" s="22">
        <v>23.25</v>
      </c>
      <c r="I4509" s="22">
        <v>22.81</v>
      </c>
      <c r="J4509" s="22" t="s">
        <v>54</v>
      </c>
      <c r="K4509" s="23">
        <v>279599.78999999998</v>
      </c>
      <c r="L4509" s="23" t="s">
        <v>55</v>
      </c>
      <c r="M4509" s="23" t="s">
        <v>83</v>
      </c>
      <c r="N4509" s="27"/>
      <c r="O4509" s="23" t="s">
        <v>56</v>
      </c>
      <c r="P4509" t="str">
        <f t="shared" si="70"/>
        <v>INSERT INTO @DataTable (Deal, AdvanceDate, PROV, DealPurpose, RateType, BEACON, LTV, TDS, GDS, InsuranceType, PrincipalBalance, OccupancyType, AccountStatus, Closed_Date, DelinquencyBucket) VALUES (4508, '2015-12-15', 'BC', 'Purchase', 'ARM', 789, 80, 23.25, 22.81, 'Conv', 279599.79, 'Owner-Occupied', 'Open', '1900-01-00', 'Current');</v>
      </c>
    </row>
    <row r="4510" spans="1:16" x14ac:dyDescent="0.35">
      <c r="A4510" s="19">
        <v>4509</v>
      </c>
      <c r="B4510" s="18">
        <v>42138</v>
      </c>
      <c r="C4510" s="19" t="s">
        <v>57</v>
      </c>
      <c r="D4510" s="19" t="s">
        <v>61</v>
      </c>
      <c r="E4510" s="19" t="s">
        <v>40</v>
      </c>
      <c r="F4510" s="19">
        <v>791</v>
      </c>
      <c r="G4510" s="19">
        <v>95</v>
      </c>
      <c r="H4510" s="19">
        <v>31.12</v>
      </c>
      <c r="I4510" s="19">
        <v>24.4</v>
      </c>
      <c r="J4510" s="19" t="s">
        <v>60</v>
      </c>
      <c r="K4510" s="20">
        <v>364148.81</v>
      </c>
      <c r="L4510" s="20" t="s">
        <v>55</v>
      </c>
      <c r="M4510" s="20" t="s">
        <v>83</v>
      </c>
      <c r="N4510" s="26"/>
      <c r="O4510" s="20" t="s">
        <v>56</v>
      </c>
      <c r="P4510" t="str">
        <f t="shared" si="70"/>
        <v>INSERT INTO @DataTable (Deal, AdvanceDate, PROV, DealPurpose, RateType, BEACON, LTV, TDS, GDS, InsuranceType, PrincipalBalance, OccupancyType, AccountStatus, Closed_Date, DelinquencyBucket) VALUES (4509, '2015-05-14', 'ON', 'Purchase', 'ARM', 791, 95, 31.12, 24.4, 'HiRatio', 364148.81, 'Owner-Occupied', 'Open', '1900-01-00', 'Current');</v>
      </c>
    </row>
    <row r="4511" spans="1:16" x14ac:dyDescent="0.35">
      <c r="A4511" s="22">
        <v>4510</v>
      </c>
      <c r="B4511" s="21">
        <v>40914</v>
      </c>
      <c r="C4511" s="22" t="s">
        <v>51</v>
      </c>
      <c r="D4511" s="22" t="s">
        <v>61</v>
      </c>
      <c r="E4511" s="22" t="s">
        <v>53</v>
      </c>
      <c r="F4511" s="22">
        <v>719</v>
      </c>
      <c r="G4511" s="22">
        <v>95</v>
      </c>
      <c r="H4511" s="22">
        <v>41</v>
      </c>
      <c r="I4511" s="22">
        <v>25.74</v>
      </c>
      <c r="J4511" s="22" t="s">
        <v>60</v>
      </c>
      <c r="K4511" s="23">
        <v>0</v>
      </c>
      <c r="L4511" s="23" t="s">
        <v>55</v>
      </c>
      <c r="M4511" s="23" t="s">
        <v>84</v>
      </c>
      <c r="N4511" s="27">
        <v>42115</v>
      </c>
      <c r="O4511" s="23" t="s">
        <v>56</v>
      </c>
      <c r="P4511" t="str">
        <f t="shared" si="70"/>
        <v>INSERT INTO @DataTable (Deal, AdvanceDate, PROV, DealPurpose, RateType, BEACON, LTV, TDS, GDS, InsuranceType, PrincipalBalance, OccupancyType, AccountStatus, Closed_Date, DelinquencyBucket) VALUES (4510, '2012-01-06', 'AB', 'Purchase', 'Fixed', 719, 95, 41, 25.74, 'HiRatio', 0, 'Owner-Occupied', 'Closed', '2015-04-21', 'Current');</v>
      </c>
    </row>
    <row r="4512" spans="1:16" x14ac:dyDescent="0.35">
      <c r="A4512" s="19">
        <v>4511</v>
      </c>
      <c r="B4512" s="18">
        <v>42390</v>
      </c>
      <c r="C4512" s="19" t="s">
        <v>51</v>
      </c>
      <c r="D4512" s="19" t="s">
        <v>61</v>
      </c>
      <c r="E4512" s="19" t="s">
        <v>53</v>
      </c>
      <c r="F4512" s="19">
        <v>781</v>
      </c>
      <c r="G4512" s="19">
        <v>80</v>
      </c>
      <c r="H4512" s="19">
        <v>39.51</v>
      </c>
      <c r="I4512" s="19">
        <v>36.869999999999997</v>
      </c>
      <c r="J4512" s="19" t="s">
        <v>54</v>
      </c>
      <c r="K4512" s="20">
        <v>172122.72</v>
      </c>
      <c r="L4512" s="20" t="s">
        <v>55</v>
      </c>
      <c r="M4512" s="20" t="s">
        <v>83</v>
      </c>
      <c r="N4512" s="26"/>
      <c r="O4512" s="20" t="s">
        <v>56</v>
      </c>
      <c r="P4512" t="str">
        <f t="shared" si="70"/>
        <v>INSERT INTO @DataTable (Deal, AdvanceDate, PROV, DealPurpose, RateType, BEACON, LTV, TDS, GDS, InsuranceType, PrincipalBalance, OccupancyType, AccountStatus, Closed_Date, DelinquencyBucket) VALUES (4511, '2016-01-21', 'AB', 'Purchase', 'Fixed', 781, 80, 39.51, 36.87, 'Conv', 172122.72, 'Owner-Occupied', 'Open', '1900-01-00', 'Current');</v>
      </c>
    </row>
    <row r="4513" spans="1:16" x14ac:dyDescent="0.35">
      <c r="A4513" s="22">
        <v>4512</v>
      </c>
      <c r="B4513" s="21">
        <v>42307</v>
      </c>
      <c r="C4513" s="22" t="s">
        <v>57</v>
      </c>
      <c r="D4513" s="22" t="s">
        <v>61</v>
      </c>
      <c r="E4513" s="22" t="s">
        <v>40</v>
      </c>
      <c r="F4513" s="22">
        <v>817</v>
      </c>
      <c r="G4513" s="22">
        <v>75</v>
      </c>
      <c r="H4513" s="22">
        <v>30.59</v>
      </c>
      <c r="I4513" s="22">
        <v>29.54</v>
      </c>
      <c r="J4513" s="22" t="s">
        <v>54</v>
      </c>
      <c r="K4513" s="23">
        <v>396593.19</v>
      </c>
      <c r="L4513" s="23" t="s">
        <v>55</v>
      </c>
      <c r="M4513" s="23" t="s">
        <v>83</v>
      </c>
      <c r="N4513" s="27"/>
      <c r="O4513" s="23" t="s">
        <v>56</v>
      </c>
      <c r="P4513" t="str">
        <f t="shared" si="70"/>
        <v>INSERT INTO @DataTable (Deal, AdvanceDate, PROV, DealPurpose, RateType, BEACON, LTV, TDS, GDS, InsuranceType, PrincipalBalance, OccupancyType, AccountStatus, Closed_Date, DelinquencyBucket) VALUES (4512, '2015-10-30', 'ON', 'Purchase', 'ARM', 817, 75, 30.59, 29.54, 'Conv', 396593.19, 'Owner-Occupied', 'Open', '1900-01-00', 'Current');</v>
      </c>
    </row>
    <row r="4514" spans="1:16" x14ac:dyDescent="0.35">
      <c r="A4514" s="19">
        <v>4513</v>
      </c>
      <c r="B4514" s="18">
        <v>41828</v>
      </c>
      <c r="C4514" s="19" t="s">
        <v>51</v>
      </c>
      <c r="D4514" s="19" t="s">
        <v>59</v>
      </c>
      <c r="E4514" s="19" t="s">
        <v>53</v>
      </c>
      <c r="F4514" s="19">
        <v>717</v>
      </c>
      <c r="G4514" s="19">
        <v>62.61</v>
      </c>
      <c r="H4514" s="19">
        <v>28.52</v>
      </c>
      <c r="I4514" s="19">
        <v>20.63</v>
      </c>
      <c r="J4514" s="19" t="s">
        <v>54</v>
      </c>
      <c r="K4514" s="20">
        <v>502796.94</v>
      </c>
      <c r="L4514" s="20" t="s">
        <v>55</v>
      </c>
      <c r="M4514" s="20" t="s">
        <v>83</v>
      </c>
      <c r="N4514" s="26"/>
      <c r="O4514" s="20" t="s">
        <v>56</v>
      </c>
      <c r="P4514" t="str">
        <f t="shared" si="70"/>
        <v>INSERT INTO @DataTable (Deal, AdvanceDate, PROV, DealPurpose, RateType, BEACON, LTV, TDS, GDS, InsuranceType, PrincipalBalance, OccupancyType, AccountStatus, Closed_Date, DelinquencyBucket) VALUES (4513, '2014-07-08', 'AB', 'Transfer', 'Fixed', 717, 62.61, 28.52, 20.63, 'Conv', 502796.94, 'Owner-Occupied', 'Open', '1900-01-00', 'Current');</v>
      </c>
    </row>
    <row r="4515" spans="1:16" x14ac:dyDescent="0.35">
      <c r="A4515" s="22">
        <v>4514</v>
      </c>
      <c r="B4515" s="21">
        <v>42482</v>
      </c>
      <c r="C4515" s="22" t="s">
        <v>57</v>
      </c>
      <c r="D4515" s="22" t="s">
        <v>52</v>
      </c>
      <c r="E4515" s="22" t="s">
        <v>53</v>
      </c>
      <c r="F4515" s="22">
        <v>760</v>
      </c>
      <c r="G4515" s="22">
        <v>53.06</v>
      </c>
      <c r="H4515" s="22">
        <v>35.24</v>
      </c>
      <c r="I4515" s="22">
        <v>19.79</v>
      </c>
      <c r="J4515" s="22" t="s">
        <v>54</v>
      </c>
      <c r="K4515" s="23">
        <v>631831.09</v>
      </c>
      <c r="L4515" s="23" t="s">
        <v>55</v>
      </c>
      <c r="M4515" s="23" t="s">
        <v>83</v>
      </c>
      <c r="N4515" s="27"/>
      <c r="O4515" s="23" t="s">
        <v>56</v>
      </c>
      <c r="P4515" t="str">
        <f t="shared" si="70"/>
        <v>INSERT INTO @DataTable (Deal, AdvanceDate, PROV, DealPurpose, RateType, BEACON, LTV, TDS, GDS, InsuranceType, PrincipalBalance, OccupancyType, AccountStatus, Closed_Date, DelinquencyBucket) VALUES (4514, '2016-04-22', 'ON', 'Refinance External', 'Fixed', 760, 53.06, 35.24, 19.79, 'Conv', 631831.09, 'Owner-Occupied', 'Open', '1900-01-00', 'Current');</v>
      </c>
    </row>
    <row r="4516" spans="1:16" x14ac:dyDescent="0.35">
      <c r="A4516" s="19">
        <v>4515</v>
      </c>
      <c r="B4516" s="18">
        <v>41242</v>
      </c>
      <c r="C4516" s="19" t="s">
        <v>58</v>
      </c>
      <c r="D4516" s="19" t="s">
        <v>61</v>
      </c>
      <c r="E4516" s="19" t="s">
        <v>53</v>
      </c>
      <c r="F4516" s="19">
        <v>735</v>
      </c>
      <c r="G4516" s="19">
        <v>95</v>
      </c>
      <c r="H4516" s="19">
        <v>39.090000000000003</v>
      </c>
      <c r="I4516" s="19">
        <v>37.64</v>
      </c>
      <c r="J4516" s="19" t="s">
        <v>60</v>
      </c>
      <c r="K4516" s="20">
        <v>337182.48</v>
      </c>
      <c r="L4516" s="20" t="s">
        <v>55</v>
      </c>
      <c r="M4516" s="20" t="s">
        <v>83</v>
      </c>
      <c r="N4516" s="26"/>
      <c r="O4516" s="20" t="s">
        <v>56</v>
      </c>
      <c r="P4516" t="str">
        <f t="shared" si="70"/>
        <v>INSERT INTO @DataTable (Deal, AdvanceDate, PROV, DealPurpose, RateType, BEACON, LTV, TDS, GDS, InsuranceType, PrincipalBalance, OccupancyType, AccountStatus, Closed_Date, DelinquencyBucket) VALUES (4515, '2012-11-29', 'BC', 'Purchase', 'Fixed', 735, 95, 39.09, 37.64, 'HiRatio', 337182.48, 'Owner-Occupied', 'Open', '1900-01-00', 'Current');</v>
      </c>
    </row>
    <row r="4517" spans="1:16" x14ac:dyDescent="0.35">
      <c r="A4517" s="22">
        <v>4516</v>
      </c>
      <c r="B4517" s="21">
        <v>42095</v>
      </c>
      <c r="C4517" s="22" t="s">
        <v>58</v>
      </c>
      <c r="D4517" s="22" t="s">
        <v>64</v>
      </c>
      <c r="E4517" s="22" t="s">
        <v>53</v>
      </c>
      <c r="F4517" s="22">
        <v>778</v>
      </c>
      <c r="G4517" s="22">
        <v>95</v>
      </c>
      <c r="H4517" s="22">
        <v>40.15</v>
      </c>
      <c r="I4517" s="22">
        <v>24</v>
      </c>
      <c r="J4517" s="22" t="s">
        <v>60</v>
      </c>
      <c r="K4517" s="23">
        <v>0</v>
      </c>
      <c r="L4517" s="23" t="s">
        <v>55</v>
      </c>
      <c r="M4517" s="23" t="s">
        <v>84</v>
      </c>
      <c r="N4517" s="27">
        <v>42614</v>
      </c>
      <c r="O4517" s="23" t="s">
        <v>56</v>
      </c>
      <c r="P4517" t="str">
        <f t="shared" si="70"/>
        <v>INSERT INTO @DataTable (Deal, AdvanceDate, PROV, DealPurpose, RateType, BEACON, LTV, TDS, GDS, InsuranceType, PrincipalBalance, OccupancyType, AccountStatus, Closed_Date, DelinquencyBucket) VALUES (4516, '2015-04-01', 'BC', 'Purchase with Improvements', 'Fixed', 778, 95, 40.15, 24, 'HiRatio', 0, 'Owner-Occupied', 'Closed', '2016-09-01', 'Current');</v>
      </c>
    </row>
    <row r="4518" spans="1:16" x14ac:dyDescent="0.35">
      <c r="A4518" s="19">
        <v>4517</v>
      </c>
      <c r="B4518" s="18">
        <v>41775</v>
      </c>
      <c r="C4518" s="19" t="s">
        <v>58</v>
      </c>
      <c r="D4518" s="19" t="s">
        <v>52</v>
      </c>
      <c r="E4518" s="19" t="s">
        <v>40</v>
      </c>
      <c r="F4518" s="19">
        <v>809</v>
      </c>
      <c r="G4518" s="19">
        <v>75</v>
      </c>
      <c r="H4518" s="19">
        <v>34.479999999999997</v>
      </c>
      <c r="I4518" s="19">
        <v>16.02</v>
      </c>
      <c r="J4518" s="19" t="s">
        <v>54</v>
      </c>
      <c r="K4518" s="20">
        <v>0</v>
      </c>
      <c r="L4518" s="20" t="s">
        <v>66</v>
      </c>
      <c r="M4518" s="20" t="s">
        <v>84</v>
      </c>
      <c r="N4518" s="26">
        <v>42096</v>
      </c>
      <c r="O4518" s="20" t="s">
        <v>56</v>
      </c>
      <c r="P4518" t="str">
        <f t="shared" si="70"/>
        <v>INSERT INTO @DataTable (Deal, AdvanceDate, PROV, DealPurpose, RateType, BEACON, LTV, TDS, GDS, InsuranceType, PrincipalBalance, OccupancyType, AccountStatus, Closed_Date, DelinquencyBucket) VALUES (4517, '2014-05-16', 'BC', 'Refinance External', 'ARM', 809, 75, 34.48, 16.02, 'Conv', 0, 'Second Home', 'Closed', '2015-04-02', 'Current');</v>
      </c>
    </row>
    <row r="4519" spans="1:16" x14ac:dyDescent="0.35">
      <c r="A4519" s="22">
        <v>4518</v>
      </c>
      <c r="B4519" s="21">
        <v>40746</v>
      </c>
      <c r="C4519" s="22" t="s">
        <v>57</v>
      </c>
      <c r="D4519" s="22" t="s">
        <v>52</v>
      </c>
      <c r="E4519" s="22" t="s">
        <v>40</v>
      </c>
      <c r="F4519" s="22">
        <v>717</v>
      </c>
      <c r="G4519" s="22">
        <v>85</v>
      </c>
      <c r="H4519" s="22">
        <v>31.14</v>
      </c>
      <c r="I4519" s="22">
        <v>25.74</v>
      </c>
      <c r="J4519" s="22" t="s">
        <v>60</v>
      </c>
      <c r="K4519" s="23">
        <v>209254.36</v>
      </c>
      <c r="L4519" s="23" t="s">
        <v>55</v>
      </c>
      <c r="M4519" s="23" t="s">
        <v>83</v>
      </c>
      <c r="N4519" s="27"/>
      <c r="O4519" s="23" t="s">
        <v>56</v>
      </c>
      <c r="P4519" t="str">
        <f t="shared" si="70"/>
        <v>INSERT INTO @DataTable (Deal, AdvanceDate, PROV, DealPurpose, RateType, BEACON, LTV, TDS, GDS, InsuranceType, PrincipalBalance, OccupancyType, AccountStatus, Closed_Date, DelinquencyBucket) VALUES (4518, '2011-07-22', 'ON', 'Refinance External', 'ARM', 717, 85, 31.14, 25.74, 'HiRatio', 209254.36, 'Owner-Occupied', 'Open', '1900-01-00', 'Current');</v>
      </c>
    </row>
    <row r="4520" spans="1:16" x14ac:dyDescent="0.35">
      <c r="A4520" s="19">
        <v>4519</v>
      </c>
      <c r="B4520" s="18">
        <v>42628</v>
      </c>
      <c r="C4520" s="19" t="s">
        <v>58</v>
      </c>
      <c r="D4520" s="19" t="s">
        <v>61</v>
      </c>
      <c r="E4520" s="19" t="s">
        <v>53</v>
      </c>
      <c r="F4520" s="19">
        <v>834</v>
      </c>
      <c r="G4520" s="19">
        <v>84.96</v>
      </c>
      <c r="H4520" s="19">
        <v>24.21</v>
      </c>
      <c r="I4520" s="19">
        <v>16.14</v>
      </c>
      <c r="J4520" s="19" t="s">
        <v>60</v>
      </c>
      <c r="K4520" s="20">
        <v>239331.87</v>
      </c>
      <c r="L4520" s="20" t="s">
        <v>55</v>
      </c>
      <c r="M4520" s="20" t="s">
        <v>83</v>
      </c>
      <c r="N4520" s="26"/>
      <c r="O4520" s="20" t="s">
        <v>56</v>
      </c>
      <c r="P4520" t="str">
        <f t="shared" si="70"/>
        <v>INSERT INTO @DataTable (Deal, AdvanceDate, PROV, DealPurpose, RateType, BEACON, LTV, TDS, GDS, InsuranceType, PrincipalBalance, OccupancyType, AccountStatus, Closed_Date, DelinquencyBucket) VALUES (4519, '2016-09-15', 'BC', 'Purchase', 'Fixed', 834, 84.96, 24.21, 16.14, 'HiRatio', 239331.87, 'Owner-Occupied', 'Open', '1900-01-00', 'Current');</v>
      </c>
    </row>
    <row r="4521" spans="1:16" x14ac:dyDescent="0.35">
      <c r="A4521" s="22">
        <v>4520</v>
      </c>
      <c r="B4521" s="21">
        <v>42257</v>
      </c>
      <c r="C4521" s="22" t="s">
        <v>51</v>
      </c>
      <c r="D4521" s="22" t="s">
        <v>61</v>
      </c>
      <c r="E4521" s="22" t="s">
        <v>40</v>
      </c>
      <c r="F4521" s="22">
        <v>756</v>
      </c>
      <c r="G4521" s="22">
        <v>90</v>
      </c>
      <c r="H4521" s="22">
        <v>36.39</v>
      </c>
      <c r="I4521" s="22">
        <v>21.33</v>
      </c>
      <c r="J4521" s="22" t="s">
        <v>60</v>
      </c>
      <c r="K4521" s="23">
        <v>360548.3</v>
      </c>
      <c r="L4521" s="23" t="s">
        <v>55</v>
      </c>
      <c r="M4521" s="23" t="s">
        <v>83</v>
      </c>
      <c r="N4521" s="27"/>
      <c r="O4521" s="23" t="s">
        <v>56</v>
      </c>
      <c r="P4521" t="str">
        <f t="shared" si="70"/>
        <v>INSERT INTO @DataTable (Deal, AdvanceDate, PROV, DealPurpose, RateType, BEACON, LTV, TDS, GDS, InsuranceType, PrincipalBalance, OccupancyType, AccountStatus, Closed_Date, DelinquencyBucket) VALUES (4520, '2015-09-10', 'AB', 'Purchase', 'ARM', 756, 90, 36.39, 21.33, 'HiRatio', 360548.3, 'Owner-Occupied', 'Open', '1900-01-00', 'Current');</v>
      </c>
    </row>
    <row r="4522" spans="1:16" x14ac:dyDescent="0.35">
      <c r="A4522" s="19">
        <v>4521</v>
      </c>
      <c r="B4522" s="18">
        <v>42556</v>
      </c>
      <c r="C4522" s="19" t="s">
        <v>57</v>
      </c>
      <c r="D4522" s="19" t="s">
        <v>52</v>
      </c>
      <c r="E4522" s="19" t="s">
        <v>40</v>
      </c>
      <c r="F4522" s="19">
        <v>745</v>
      </c>
      <c r="G4522" s="19">
        <v>64.599999999999994</v>
      </c>
      <c r="H4522" s="19">
        <v>25.58</v>
      </c>
      <c r="I4522" s="19">
        <v>24.58</v>
      </c>
      <c r="J4522" s="19" t="s">
        <v>54</v>
      </c>
      <c r="K4522" s="20">
        <v>360024.9</v>
      </c>
      <c r="L4522" s="20" t="s">
        <v>55</v>
      </c>
      <c r="M4522" s="20" t="s">
        <v>83</v>
      </c>
      <c r="N4522" s="26"/>
      <c r="O4522" s="20" t="s">
        <v>56</v>
      </c>
      <c r="P4522" t="str">
        <f t="shared" si="70"/>
        <v>INSERT INTO @DataTable (Deal, AdvanceDate, PROV, DealPurpose, RateType, BEACON, LTV, TDS, GDS, InsuranceType, PrincipalBalance, OccupancyType, AccountStatus, Closed_Date, DelinquencyBucket) VALUES (4521, '2016-07-05', 'ON', 'Refinance External', 'ARM', 745, 64.6, 25.58, 24.58, 'Conv', 360024.9, 'Owner-Occupied', 'Open', '1900-01-00', 'Current');</v>
      </c>
    </row>
    <row r="4523" spans="1:16" x14ac:dyDescent="0.35">
      <c r="A4523" s="22">
        <v>4522</v>
      </c>
      <c r="B4523" s="21">
        <v>42460</v>
      </c>
      <c r="C4523" s="22" t="s">
        <v>57</v>
      </c>
      <c r="D4523" s="22" t="s">
        <v>52</v>
      </c>
      <c r="E4523" s="22" t="s">
        <v>53</v>
      </c>
      <c r="F4523" s="22">
        <v>666</v>
      </c>
      <c r="G4523" s="22">
        <v>73.91</v>
      </c>
      <c r="H4523" s="22">
        <v>31.19</v>
      </c>
      <c r="I4523" s="22">
        <v>26</v>
      </c>
      <c r="J4523" s="22" t="s">
        <v>54</v>
      </c>
      <c r="K4523" s="23">
        <v>667780.85</v>
      </c>
      <c r="L4523" s="23" t="s">
        <v>55</v>
      </c>
      <c r="M4523" s="23" t="s">
        <v>83</v>
      </c>
      <c r="N4523" s="27"/>
      <c r="O4523" s="23" t="s">
        <v>56</v>
      </c>
      <c r="P4523" t="str">
        <f t="shared" si="70"/>
        <v>INSERT INTO @DataTable (Deal, AdvanceDate, PROV, DealPurpose, RateType, BEACON, LTV, TDS, GDS, InsuranceType, PrincipalBalance, OccupancyType, AccountStatus, Closed_Date, DelinquencyBucket) VALUES (4522, '2016-03-31', 'ON', 'Refinance External', 'Fixed', 666, 73.91, 31.19, 26, 'Conv', 667780.85, 'Owner-Occupied', 'Open', '1900-01-00', 'Current');</v>
      </c>
    </row>
    <row r="4524" spans="1:16" x14ac:dyDescent="0.35">
      <c r="A4524" s="19">
        <v>4523</v>
      </c>
      <c r="B4524" s="18">
        <v>40966</v>
      </c>
      <c r="C4524" s="19" t="s">
        <v>51</v>
      </c>
      <c r="D4524" s="19" t="s">
        <v>61</v>
      </c>
      <c r="E4524" s="19" t="s">
        <v>53</v>
      </c>
      <c r="F4524" s="19">
        <v>753</v>
      </c>
      <c r="G4524" s="19">
        <v>95</v>
      </c>
      <c r="H4524" s="19">
        <v>29.29</v>
      </c>
      <c r="I4524" s="19">
        <v>20.68</v>
      </c>
      <c r="J4524" s="19" t="s">
        <v>60</v>
      </c>
      <c r="K4524" s="20">
        <v>0</v>
      </c>
      <c r="L4524" s="20" t="s">
        <v>55</v>
      </c>
      <c r="M4524" s="20" t="s">
        <v>84</v>
      </c>
      <c r="N4524" s="26">
        <v>42430</v>
      </c>
      <c r="O4524" s="20" t="s">
        <v>56</v>
      </c>
      <c r="P4524" t="str">
        <f t="shared" si="70"/>
        <v>INSERT INTO @DataTable (Deal, AdvanceDate, PROV, DealPurpose, RateType, BEACON, LTV, TDS, GDS, InsuranceType, PrincipalBalance, OccupancyType, AccountStatus, Closed_Date, DelinquencyBucket) VALUES (4523, '2012-02-27', 'AB', 'Purchase', 'Fixed', 753, 95, 29.29, 20.68, 'HiRatio', 0, 'Owner-Occupied', 'Closed', '2016-03-01', 'Current');</v>
      </c>
    </row>
    <row r="4525" spans="1:16" x14ac:dyDescent="0.35">
      <c r="A4525" s="22">
        <v>4524</v>
      </c>
      <c r="B4525" s="21">
        <v>40926</v>
      </c>
      <c r="C4525" s="22" t="s">
        <v>51</v>
      </c>
      <c r="D4525" s="22" t="s">
        <v>61</v>
      </c>
      <c r="E4525" s="22" t="s">
        <v>53</v>
      </c>
      <c r="F4525" s="22">
        <v>795</v>
      </c>
      <c r="G4525" s="22">
        <v>95</v>
      </c>
      <c r="H4525" s="22">
        <v>30.57</v>
      </c>
      <c r="I4525" s="22">
        <v>24.58</v>
      </c>
      <c r="J4525" s="22" t="s">
        <v>60</v>
      </c>
      <c r="K4525" s="23">
        <v>0</v>
      </c>
      <c r="L4525" s="23" t="s">
        <v>55</v>
      </c>
      <c r="M4525" s="23" t="s">
        <v>84</v>
      </c>
      <c r="N4525" s="27">
        <v>42558</v>
      </c>
      <c r="O4525" s="23" t="s">
        <v>56</v>
      </c>
      <c r="P4525" t="str">
        <f t="shared" si="70"/>
        <v>INSERT INTO @DataTable (Deal, AdvanceDate, PROV, DealPurpose, RateType, BEACON, LTV, TDS, GDS, InsuranceType, PrincipalBalance, OccupancyType, AccountStatus, Closed_Date, DelinquencyBucket) VALUES (4524, '2012-01-18', 'AB', 'Purchase', 'Fixed', 795, 95, 30.57, 24.58, 'HiRatio', 0, 'Owner-Occupied', 'Closed', '2016-07-07', 'Current');</v>
      </c>
    </row>
    <row r="4526" spans="1:16" x14ac:dyDescent="0.35">
      <c r="A4526" s="19">
        <v>4525</v>
      </c>
      <c r="B4526" s="18">
        <v>42696</v>
      </c>
      <c r="C4526" s="19" t="s">
        <v>51</v>
      </c>
      <c r="D4526" s="19" t="s">
        <v>68</v>
      </c>
      <c r="E4526" s="19" t="s">
        <v>53</v>
      </c>
      <c r="F4526" s="19">
        <v>836</v>
      </c>
      <c r="G4526" s="19">
        <v>82.54</v>
      </c>
      <c r="H4526" s="19">
        <v>23.98</v>
      </c>
      <c r="I4526" s="19">
        <v>16.149999999999999</v>
      </c>
      <c r="J4526" s="19" t="s">
        <v>60</v>
      </c>
      <c r="K4526" s="20">
        <v>306161.18</v>
      </c>
      <c r="L4526" s="20" t="s">
        <v>55</v>
      </c>
      <c r="M4526" s="20" t="s">
        <v>83</v>
      </c>
      <c r="N4526" s="26"/>
      <c r="O4526" s="20" t="s">
        <v>56</v>
      </c>
      <c r="P4526" t="str">
        <f t="shared" si="70"/>
        <v>INSERT INTO @DataTable (Deal, AdvanceDate, PROV, DealPurpose, RateType, BEACON, LTV, TDS, GDS, InsuranceType, PrincipalBalance, OccupancyType, AccountStatus, Closed_Date, DelinquencyBucket) VALUES (4525, '2016-11-22', 'AB', 'Portable', 'Fixed', 836, 82.54, 23.98, 16.15, 'HiRatio', 306161.18, 'Owner-Occupied', 'Open', '1900-01-00', 'Current');</v>
      </c>
    </row>
    <row r="4527" spans="1:16" x14ac:dyDescent="0.35">
      <c r="A4527" s="22">
        <v>4526</v>
      </c>
      <c r="B4527" s="21">
        <v>42500</v>
      </c>
      <c r="C4527" s="22" t="s">
        <v>63</v>
      </c>
      <c r="D4527" s="22" t="s">
        <v>59</v>
      </c>
      <c r="E4527" s="22" t="s">
        <v>40</v>
      </c>
      <c r="F4527" s="22">
        <v>761</v>
      </c>
      <c r="G4527" s="22">
        <v>53.11</v>
      </c>
      <c r="H4527" s="22">
        <v>33.65</v>
      </c>
      <c r="I4527" s="22">
        <v>29.83</v>
      </c>
      <c r="J4527" s="22" t="s">
        <v>54</v>
      </c>
      <c r="K4527" s="23">
        <v>191901.03</v>
      </c>
      <c r="L4527" s="23" t="s">
        <v>55</v>
      </c>
      <c r="M4527" s="23" t="s">
        <v>83</v>
      </c>
      <c r="N4527" s="27"/>
      <c r="O4527" s="23" t="s">
        <v>56</v>
      </c>
      <c r="P4527" t="str">
        <f t="shared" si="70"/>
        <v>INSERT INTO @DataTable (Deal, AdvanceDate, PROV, DealPurpose, RateType, BEACON, LTV, TDS, GDS, InsuranceType, PrincipalBalance, OccupancyType, AccountStatus, Closed_Date, DelinquencyBucket) VALUES (4526, '2016-05-10', 'SK', 'Transfer', 'ARM', 761, 53.11, 33.65, 29.83, 'Conv', 191901.03, 'Owner-Occupied', 'Open', '1900-01-00', 'Current');</v>
      </c>
    </row>
    <row r="4528" spans="1:16" x14ac:dyDescent="0.35">
      <c r="A4528" s="19">
        <v>4527</v>
      </c>
      <c r="B4528" s="18">
        <v>40955</v>
      </c>
      <c r="C4528" s="19" t="s">
        <v>57</v>
      </c>
      <c r="D4528" s="19" t="s">
        <v>59</v>
      </c>
      <c r="E4528" s="19" t="s">
        <v>53</v>
      </c>
      <c r="F4528" s="19">
        <v>802</v>
      </c>
      <c r="G4528" s="19">
        <v>54.01</v>
      </c>
      <c r="H4528" s="19">
        <v>18.5</v>
      </c>
      <c r="I4528" s="19">
        <v>18.22</v>
      </c>
      <c r="J4528" s="19" t="s">
        <v>54</v>
      </c>
      <c r="K4528" s="20">
        <v>0</v>
      </c>
      <c r="L4528" s="20" t="s">
        <v>55</v>
      </c>
      <c r="M4528" s="20" t="s">
        <v>84</v>
      </c>
      <c r="N4528" s="26">
        <v>42053</v>
      </c>
      <c r="O4528" s="20" t="s">
        <v>56</v>
      </c>
      <c r="P4528" t="str">
        <f t="shared" si="70"/>
        <v>INSERT INTO @DataTable (Deal, AdvanceDate, PROV, DealPurpose, RateType, BEACON, LTV, TDS, GDS, InsuranceType, PrincipalBalance, OccupancyType, AccountStatus, Closed_Date, DelinquencyBucket) VALUES (4527, '2012-02-16', 'ON', 'Transfer', 'Fixed', 802, 54.01, 18.5, 18.22, 'Conv', 0, 'Owner-Occupied', 'Closed', '2015-02-18', 'Current');</v>
      </c>
    </row>
    <row r="4529" spans="1:16" x14ac:dyDescent="0.35">
      <c r="A4529" s="22">
        <v>4528</v>
      </c>
      <c r="B4529" s="21">
        <v>41843</v>
      </c>
      <c r="C4529" s="22" t="s">
        <v>57</v>
      </c>
      <c r="D4529" s="22" t="s">
        <v>52</v>
      </c>
      <c r="E4529" s="22" t="s">
        <v>53</v>
      </c>
      <c r="F4529" s="22">
        <v>740</v>
      </c>
      <c r="G4529" s="22">
        <v>67.430000000000007</v>
      </c>
      <c r="H4529" s="22">
        <v>28.51</v>
      </c>
      <c r="I4529" s="22">
        <v>22.11</v>
      </c>
      <c r="J4529" s="22" t="s">
        <v>54</v>
      </c>
      <c r="K4529" s="23">
        <v>219506.16</v>
      </c>
      <c r="L4529" s="23" t="s">
        <v>55</v>
      </c>
      <c r="M4529" s="23" t="s">
        <v>83</v>
      </c>
      <c r="N4529" s="27"/>
      <c r="O4529" s="23" t="s">
        <v>56</v>
      </c>
      <c r="P4529" t="str">
        <f t="shared" si="70"/>
        <v>INSERT INTO @DataTable (Deal, AdvanceDate, PROV, DealPurpose, RateType, BEACON, LTV, TDS, GDS, InsuranceType, PrincipalBalance, OccupancyType, AccountStatus, Closed_Date, DelinquencyBucket) VALUES (4528, '2014-07-23', 'ON', 'Refinance External', 'Fixed', 740, 67.43, 28.51, 22.11, 'Conv', 219506.16, 'Owner-Occupied', 'Open', '1900-01-00', 'Current');</v>
      </c>
    </row>
    <row r="4530" spans="1:16" x14ac:dyDescent="0.35">
      <c r="A4530" s="19">
        <v>4529</v>
      </c>
      <c r="B4530" s="18">
        <v>41877</v>
      </c>
      <c r="C4530" s="19" t="s">
        <v>51</v>
      </c>
      <c r="D4530" s="19" t="s">
        <v>52</v>
      </c>
      <c r="E4530" s="19" t="s">
        <v>40</v>
      </c>
      <c r="F4530" s="19">
        <v>714</v>
      </c>
      <c r="G4530" s="19">
        <v>80</v>
      </c>
      <c r="H4530" s="19">
        <v>29.25</v>
      </c>
      <c r="I4530" s="19">
        <v>25.8</v>
      </c>
      <c r="J4530" s="19" t="s">
        <v>54</v>
      </c>
      <c r="K4530" s="20">
        <v>220000.14</v>
      </c>
      <c r="L4530" s="20" t="s">
        <v>55</v>
      </c>
      <c r="M4530" s="20" t="s">
        <v>83</v>
      </c>
      <c r="N4530" s="26"/>
      <c r="O4530" s="20" t="s">
        <v>56</v>
      </c>
      <c r="P4530" t="str">
        <f t="shared" si="70"/>
        <v>INSERT INTO @DataTable (Deal, AdvanceDate, PROV, DealPurpose, RateType, BEACON, LTV, TDS, GDS, InsuranceType, PrincipalBalance, OccupancyType, AccountStatus, Closed_Date, DelinquencyBucket) VALUES (4529, '2014-08-26', 'AB', 'Refinance External', 'ARM', 714, 80, 29.25, 25.8, 'Conv', 220000.14, 'Owner-Occupied', 'Open', '1900-01-00', 'Current');</v>
      </c>
    </row>
    <row r="4531" spans="1:16" x14ac:dyDescent="0.35">
      <c r="A4531" s="22">
        <v>4530</v>
      </c>
      <c r="B4531" s="21">
        <v>41982</v>
      </c>
      <c r="C4531" s="22" t="s">
        <v>58</v>
      </c>
      <c r="D4531" s="22" t="s">
        <v>59</v>
      </c>
      <c r="E4531" s="22" t="s">
        <v>53</v>
      </c>
      <c r="F4531" s="22">
        <v>694</v>
      </c>
      <c r="G4531" s="22">
        <v>81.38</v>
      </c>
      <c r="H4531" s="22">
        <v>32.25</v>
      </c>
      <c r="I4531" s="22">
        <v>25.13</v>
      </c>
      <c r="J4531" s="22" t="s">
        <v>60</v>
      </c>
      <c r="K4531" s="23">
        <v>329050.17</v>
      </c>
      <c r="L4531" s="23" t="s">
        <v>55</v>
      </c>
      <c r="M4531" s="23" t="s">
        <v>83</v>
      </c>
      <c r="N4531" s="27"/>
      <c r="O4531" s="23" t="s">
        <v>56</v>
      </c>
      <c r="P4531" t="str">
        <f t="shared" si="70"/>
        <v>INSERT INTO @DataTable (Deal, AdvanceDate, PROV, DealPurpose, RateType, BEACON, LTV, TDS, GDS, InsuranceType, PrincipalBalance, OccupancyType, AccountStatus, Closed_Date, DelinquencyBucket) VALUES (4530, '2014-12-09', 'BC', 'Transfer', 'Fixed', 694, 81.38, 32.25, 25.13, 'HiRatio', 329050.17, 'Owner-Occupied', 'Open', '1900-01-00', 'Current');</v>
      </c>
    </row>
    <row r="4532" spans="1:16" x14ac:dyDescent="0.35">
      <c r="A4532" s="19">
        <v>4531</v>
      </c>
      <c r="B4532" s="18">
        <v>42639</v>
      </c>
      <c r="C4532" s="19" t="s">
        <v>58</v>
      </c>
      <c r="D4532" s="19" t="s">
        <v>52</v>
      </c>
      <c r="E4532" s="19" t="s">
        <v>53</v>
      </c>
      <c r="F4532" s="19">
        <v>822</v>
      </c>
      <c r="G4532" s="19">
        <v>27.61</v>
      </c>
      <c r="H4532" s="19">
        <v>40.94</v>
      </c>
      <c r="I4532" s="19">
        <v>40.619999999999997</v>
      </c>
      <c r="J4532" s="19" t="s">
        <v>54</v>
      </c>
      <c r="K4532" s="20">
        <v>476857.18</v>
      </c>
      <c r="L4532" s="20" t="s">
        <v>55</v>
      </c>
      <c r="M4532" s="20" t="s">
        <v>83</v>
      </c>
      <c r="N4532" s="26"/>
      <c r="O4532" s="20" t="s">
        <v>56</v>
      </c>
      <c r="P4532" t="str">
        <f t="shared" si="70"/>
        <v>INSERT INTO @DataTable (Deal, AdvanceDate, PROV, DealPurpose, RateType, BEACON, LTV, TDS, GDS, InsuranceType, PrincipalBalance, OccupancyType, AccountStatus, Closed_Date, DelinquencyBucket) VALUES (4531, '2016-09-26', 'BC', 'Refinance External', 'Fixed', 822, 27.61, 40.94, 40.62, 'Conv', 476857.18, 'Owner-Occupied', 'Open', '1900-01-00', 'Current');</v>
      </c>
    </row>
    <row r="4533" spans="1:16" x14ac:dyDescent="0.35">
      <c r="A4533" s="22">
        <v>4532</v>
      </c>
      <c r="B4533" s="21">
        <v>42247</v>
      </c>
      <c r="C4533" s="22" t="s">
        <v>57</v>
      </c>
      <c r="D4533" s="22" t="s">
        <v>61</v>
      </c>
      <c r="E4533" s="22" t="s">
        <v>40</v>
      </c>
      <c r="F4533" s="22">
        <v>797</v>
      </c>
      <c r="G4533" s="22">
        <v>80</v>
      </c>
      <c r="H4533" s="22">
        <v>32.04</v>
      </c>
      <c r="I4533" s="22">
        <v>25.15</v>
      </c>
      <c r="J4533" s="22" t="s">
        <v>54</v>
      </c>
      <c r="K4533" s="23">
        <v>466757.96</v>
      </c>
      <c r="L4533" s="23" t="s">
        <v>55</v>
      </c>
      <c r="M4533" s="23" t="s">
        <v>83</v>
      </c>
      <c r="N4533" s="27"/>
      <c r="O4533" s="23" t="s">
        <v>56</v>
      </c>
      <c r="P4533" t="str">
        <f t="shared" si="70"/>
        <v>INSERT INTO @DataTable (Deal, AdvanceDate, PROV, DealPurpose, RateType, BEACON, LTV, TDS, GDS, InsuranceType, PrincipalBalance, OccupancyType, AccountStatus, Closed_Date, DelinquencyBucket) VALUES (4532, '2015-08-31', 'ON', 'Purchase', 'ARM', 797, 80, 32.04, 25.15, 'Conv', 466757.96, 'Owner-Occupied', 'Open', '1900-01-00', 'Current');</v>
      </c>
    </row>
    <row r="4534" spans="1:16" x14ac:dyDescent="0.35">
      <c r="A4534" s="19">
        <v>4533</v>
      </c>
      <c r="B4534" s="18">
        <v>42095</v>
      </c>
      <c r="C4534" s="19" t="s">
        <v>57</v>
      </c>
      <c r="D4534" s="19" t="s">
        <v>61</v>
      </c>
      <c r="E4534" s="19" t="s">
        <v>53</v>
      </c>
      <c r="F4534" s="19">
        <v>706</v>
      </c>
      <c r="G4534" s="19">
        <v>80</v>
      </c>
      <c r="H4534" s="19">
        <v>39.93</v>
      </c>
      <c r="I4534" s="19">
        <v>35.130000000000003</v>
      </c>
      <c r="J4534" s="19" t="s">
        <v>54</v>
      </c>
      <c r="K4534" s="20">
        <v>331375.3</v>
      </c>
      <c r="L4534" s="20" t="s">
        <v>55</v>
      </c>
      <c r="M4534" s="20" t="s">
        <v>83</v>
      </c>
      <c r="N4534" s="26"/>
      <c r="O4534" s="20" t="s">
        <v>56</v>
      </c>
      <c r="P4534" t="str">
        <f t="shared" si="70"/>
        <v>INSERT INTO @DataTable (Deal, AdvanceDate, PROV, DealPurpose, RateType, BEACON, LTV, TDS, GDS, InsuranceType, PrincipalBalance, OccupancyType, AccountStatus, Closed_Date, DelinquencyBucket) VALUES (4533, '2015-04-01', 'ON', 'Purchase', 'Fixed', 706, 80, 39.93, 35.13, 'Conv', 331375.3, 'Owner-Occupied', 'Open', '1900-01-00', 'Current');</v>
      </c>
    </row>
    <row r="4535" spans="1:16" x14ac:dyDescent="0.35">
      <c r="A4535" s="22">
        <v>4534</v>
      </c>
      <c r="B4535" s="21">
        <v>42439</v>
      </c>
      <c r="C4535" s="22" t="s">
        <v>58</v>
      </c>
      <c r="D4535" s="22" t="s">
        <v>61</v>
      </c>
      <c r="E4535" s="22" t="s">
        <v>40</v>
      </c>
      <c r="F4535" s="22">
        <v>814</v>
      </c>
      <c r="G4535" s="22">
        <v>95</v>
      </c>
      <c r="H4535" s="22">
        <v>36.659999999999997</v>
      </c>
      <c r="I4535" s="22">
        <v>18.91</v>
      </c>
      <c r="J4535" s="22" t="s">
        <v>60</v>
      </c>
      <c r="K4535" s="23">
        <v>501948.33</v>
      </c>
      <c r="L4535" s="23" t="s">
        <v>55</v>
      </c>
      <c r="M4535" s="23" t="s">
        <v>83</v>
      </c>
      <c r="N4535" s="27"/>
      <c r="O4535" s="23" t="s">
        <v>56</v>
      </c>
      <c r="P4535" t="str">
        <f t="shared" si="70"/>
        <v>INSERT INTO @DataTable (Deal, AdvanceDate, PROV, DealPurpose, RateType, BEACON, LTV, TDS, GDS, InsuranceType, PrincipalBalance, OccupancyType, AccountStatus, Closed_Date, DelinquencyBucket) VALUES (4534, '2016-03-10', 'BC', 'Purchase', 'ARM', 814, 95, 36.66, 18.91, 'HiRatio', 501948.33, 'Owner-Occupied', 'Open', '1900-01-00', 'Current');</v>
      </c>
    </row>
    <row r="4536" spans="1:16" x14ac:dyDescent="0.35">
      <c r="A4536" s="19">
        <v>4535</v>
      </c>
      <c r="B4536" s="18">
        <v>41037</v>
      </c>
      <c r="C4536" s="19" t="s">
        <v>57</v>
      </c>
      <c r="D4536" s="19" t="s">
        <v>52</v>
      </c>
      <c r="E4536" s="19" t="s">
        <v>53</v>
      </c>
      <c r="F4536" s="19">
        <v>742</v>
      </c>
      <c r="G4536" s="19">
        <v>68.86</v>
      </c>
      <c r="H4536" s="19">
        <v>27.21</v>
      </c>
      <c r="I4536" s="19">
        <v>19.510000000000002</v>
      </c>
      <c r="J4536" s="19" t="s">
        <v>54</v>
      </c>
      <c r="K4536" s="20">
        <v>0</v>
      </c>
      <c r="L4536" s="20" t="s">
        <v>55</v>
      </c>
      <c r="M4536" s="20" t="s">
        <v>84</v>
      </c>
      <c r="N4536" s="26">
        <v>41849</v>
      </c>
      <c r="O4536" s="20" t="s">
        <v>56</v>
      </c>
      <c r="P4536" t="str">
        <f t="shared" si="70"/>
        <v>INSERT INTO @DataTable (Deal, AdvanceDate, PROV, DealPurpose, RateType, BEACON, LTV, TDS, GDS, InsuranceType, PrincipalBalance, OccupancyType, AccountStatus, Closed_Date, DelinquencyBucket) VALUES (4535, '2012-05-08', 'ON', 'Refinance External', 'Fixed', 742, 68.86, 27.21, 19.51, 'Conv', 0, 'Owner-Occupied', 'Closed', '2014-07-29', 'Current');</v>
      </c>
    </row>
    <row r="4537" spans="1:16" x14ac:dyDescent="0.35">
      <c r="A4537" s="22">
        <v>4536</v>
      </c>
      <c r="B4537" s="21">
        <v>40633</v>
      </c>
      <c r="C4537" s="22" t="s">
        <v>51</v>
      </c>
      <c r="D4537" s="22" t="s">
        <v>61</v>
      </c>
      <c r="E4537" s="22" t="s">
        <v>53</v>
      </c>
      <c r="F4537" s="22">
        <v>714</v>
      </c>
      <c r="G4537" s="22">
        <v>95</v>
      </c>
      <c r="H4537" s="22">
        <v>38.22</v>
      </c>
      <c r="I4537" s="22">
        <v>38.22</v>
      </c>
      <c r="J4537" s="22" t="s">
        <v>60</v>
      </c>
      <c r="K4537" s="23">
        <v>229880.17</v>
      </c>
      <c r="L4537" s="23" t="s">
        <v>55</v>
      </c>
      <c r="M4537" s="23" t="s">
        <v>83</v>
      </c>
      <c r="N4537" s="27"/>
      <c r="O4537" s="23" t="s">
        <v>56</v>
      </c>
      <c r="P4537" t="str">
        <f t="shared" si="70"/>
        <v>INSERT INTO @DataTable (Deal, AdvanceDate, PROV, DealPurpose, RateType, BEACON, LTV, TDS, GDS, InsuranceType, PrincipalBalance, OccupancyType, AccountStatus, Closed_Date, DelinquencyBucket) VALUES (4536, '2011-03-31', 'AB', 'Purchase', 'Fixed', 714, 95, 38.22, 38.22, 'HiRatio', 229880.17, 'Owner-Occupied', 'Open', '1900-01-00', 'Current');</v>
      </c>
    </row>
    <row r="4538" spans="1:16" x14ac:dyDescent="0.35">
      <c r="A4538" s="19">
        <v>4537</v>
      </c>
      <c r="B4538" s="18">
        <v>42601</v>
      </c>
      <c r="C4538" s="19" t="s">
        <v>58</v>
      </c>
      <c r="D4538" s="19" t="s">
        <v>61</v>
      </c>
      <c r="E4538" s="19" t="s">
        <v>53</v>
      </c>
      <c r="F4538" s="19">
        <v>736</v>
      </c>
      <c r="G4538" s="19">
        <v>94.53</v>
      </c>
      <c r="H4538" s="19">
        <v>40.83</v>
      </c>
      <c r="I4538" s="19">
        <v>31.49</v>
      </c>
      <c r="J4538" s="19" t="s">
        <v>60</v>
      </c>
      <c r="K4538" s="20">
        <v>534155.88</v>
      </c>
      <c r="L4538" s="20" t="s">
        <v>55</v>
      </c>
      <c r="M4538" s="20" t="s">
        <v>83</v>
      </c>
      <c r="N4538" s="26"/>
      <c r="O4538" s="20" t="s">
        <v>56</v>
      </c>
      <c r="P4538" t="str">
        <f t="shared" si="70"/>
        <v>INSERT INTO @DataTable (Deal, AdvanceDate, PROV, DealPurpose, RateType, BEACON, LTV, TDS, GDS, InsuranceType, PrincipalBalance, OccupancyType, AccountStatus, Closed_Date, DelinquencyBucket) VALUES (4537, '2016-08-19', 'BC', 'Purchase', 'Fixed', 736, 94.53, 40.83, 31.49, 'HiRatio', 534155.88, 'Owner-Occupied', 'Open', '1900-01-00', 'Current');</v>
      </c>
    </row>
    <row r="4539" spans="1:16" x14ac:dyDescent="0.35">
      <c r="A4539" s="22">
        <v>4538</v>
      </c>
      <c r="B4539" s="21">
        <v>41488</v>
      </c>
      <c r="C4539" s="22" t="s">
        <v>51</v>
      </c>
      <c r="D4539" s="22" t="s">
        <v>61</v>
      </c>
      <c r="E4539" s="22" t="s">
        <v>53</v>
      </c>
      <c r="F4539" s="22">
        <v>787</v>
      </c>
      <c r="G4539" s="22">
        <v>90</v>
      </c>
      <c r="H4539" s="22">
        <v>28.84</v>
      </c>
      <c r="I4539" s="22">
        <v>27.52</v>
      </c>
      <c r="J4539" s="22" t="s">
        <v>60</v>
      </c>
      <c r="K4539" s="23">
        <v>130009.53</v>
      </c>
      <c r="L4539" s="23" t="s">
        <v>55</v>
      </c>
      <c r="M4539" s="23" t="s">
        <v>83</v>
      </c>
      <c r="N4539" s="27"/>
      <c r="O4539" s="23" t="s">
        <v>56</v>
      </c>
      <c r="P4539" t="str">
        <f t="shared" si="70"/>
        <v>INSERT INTO @DataTable (Deal, AdvanceDate, PROV, DealPurpose, RateType, BEACON, LTV, TDS, GDS, InsuranceType, PrincipalBalance, OccupancyType, AccountStatus, Closed_Date, DelinquencyBucket) VALUES (4538, '2013-08-02', 'AB', 'Purchase', 'Fixed', 787, 90, 28.84, 27.52, 'HiRatio', 130009.53, 'Owner-Occupied', 'Open', '1900-01-00', 'Current');</v>
      </c>
    </row>
    <row r="4540" spans="1:16" x14ac:dyDescent="0.35">
      <c r="A4540" s="19">
        <v>4539</v>
      </c>
      <c r="B4540" s="18">
        <v>41649</v>
      </c>
      <c r="C4540" s="19" t="s">
        <v>58</v>
      </c>
      <c r="D4540" s="19" t="s">
        <v>61</v>
      </c>
      <c r="E4540" s="19" t="s">
        <v>40</v>
      </c>
      <c r="F4540" s="19">
        <v>802</v>
      </c>
      <c r="G4540" s="19">
        <v>95</v>
      </c>
      <c r="H4540" s="19">
        <v>28.59</v>
      </c>
      <c r="I4540" s="19">
        <v>20.07</v>
      </c>
      <c r="J4540" s="19" t="s">
        <v>60</v>
      </c>
      <c r="K4540" s="20">
        <v>0</v>
      </c>
      <c r="L4540" s="20" t="s">
        <v>55</v>
      </c>
      <c r="M4540" s="20" t="s">
        <v>84</v>
      </c>
      <c r="N4540" s="26">
        <v>42636</v>
      </c>
      <c r="O4540" s="20" t="s">
        <v>56</v>
      </c>
      <c r="P4540" t="str">
        <f t="shared" si="70"/>
        <v>INSERT INTO @DataTable (Deal, AdvanceDate, PROV, DealPurpose, RateType, BEACON, LTV, TDS, GDS, InsuranceType, PrincipalBalance, OccupancyType, AccountStatus, Closed_Date, DelinquencyBucket) VALUES (4539, '2014-01-10', 'BC', 'Purchase', 'ARM', 802, 95, 28.59, 20.07, 'HiRatio', 0, 'Owner-Occupied', 'Closed', '2016-09-23', 'Current');</v>
      </c>
    </row>
    <row r="4541" spans="1:16" x14ac:dyDescent="0.35">
      <c r="A4541" s="22">
        <v>4540</v>
      </c>
      <c r="B4541" s="21">
        <v>41096</v>
      </c>
      <c r="C4541" s="22" t="s">
        <v>57</v>
      </c>
      <c r="D4541" s="22" t="s">
        <v>61</v>
      </c>
      <c r="E4541" s="22" t="s">
        <v>53</v>
      </c>
      <c r="F4541" s="22">
        <v>711</v>
      </c>
      <c r="G4541" s="22">
        <v>90</v>
      </c>
      <c r="H4541" s="22">
        <v>27.58</v>
      </c>
      <c r="I4541" s="22">
        <v>25.26</v>
      </c>
      <c r="J4541" s="22" t="s">
        <v>60</v>
      </c>
      <c r="K4541" s="23">
        <v>183717.2</v>
      </c>
      <c r="L4541" s="23" t="s">
        <v>55</v>
      </c>
      <c r="M4541" s="23" t="s">
        <v>83</v>
      </c>
      <c r="N4541" s="27"/>
      <c r="O4541" s="23" t="s">
        <v>56</v>
      </c>
      <c r="P4541" t="str">
        <f t="shared" si="70"/>
        <v>INSERT INTO @DataTable (Deal, AdvanceDate, PROV, DealPurpose, RateType, BEACON, LTV, TDS, GDS, InsuranceType, PrincipalBalance, OccupancyType, AccountStatus, Closed_Date, DelinquencyBucket) VALUES (4540, '2012-07-06', 'ON', 'Purchase', 'Fixed', 711, 90, 27.58, 25.26, 'HiRatio', 183717.2, 'Owner-Occupied', 'Open', '1900-01-00', 'Current');</v>
      </c>
    </row>
    <row r="4542" spans="1:16" x14ac:dyDescent="0.35">
      <c r="A4542" s="19">
        <v>4541</v>
      </c>
      <c r="B4542" s="18">
        <v>41516</v>
      </c>
      <c r="C4542" s="19" t="s">
        <v>58</v>
      </c>
      <c r="D4542" s="19" t="s">
        <v>61</v>
      </c>
      <c r="E4542" s="19" t="s">
        <v>53</v>
      </c>
      <c r="F4542" s="19">
        <v>631</v>
      </c>
      <c r="G4542" s="19">
        <v>68.84</v>
      </c>
      <c r="H4542" s="19">
        <v>38.700000000000003</v>
      </c>
      <c r="I4542" s="19">
        <v>34.11</v>
      </c>
      <c r="J4542" s="19" t="s">
        <v>54</v>
      </c>
      <c r="K4542" s="20">
        <v>0</v>
      </c>
      <c r="L4542" s="20" t="s">
        <v>55</v>
      </c>
      <c r="M4542" s="20" t="s">
        <v>84</v>
      </c>
      <c r="N4542" s="26">
        <v>42380</v>
      </c>
      <c r="O4542" s="20" t="s">
        <v>56</v>
      </c>
      <c r="P4542" t="str">
        <f t="shared" si="70"/>
        <v>INSERT INTO @DataTable (Deal, AdvanceDate, PROV, DealPurpose, RateType, BEACON, LTV, TDS, GDS, InsuranceType, PrincipalBalance, OccupancyType, AccountStatus, Closed_Date, DelinquencyBucket) VALUES (4541, '2013-08-30', 'BC', 'Purchase', 'Fixed', 631, 68.84, 38.7, 34.11, 'Conv', 0, 'Owner-Occupied', 'Closed', '2016-01-11', 'Current');</v>
      </c>
    </row>
    <row r="4543" spans="1:16" x14ac:dyDescent="0.35">
      <c r="A4543" s="22">
        <v>4542</v>
      </c>
      <c r="B4543" s="21">
        <v>41206</v>
      </c>
      <c r="C4543" s="22" t="s">
        <v>57</v>
      </c>
      <c r="D4543" s="22" t="s">
        <v>59</v>
      </c>
      <c r="E4543" s="22" t="s">
        <v>53</v>
      </c>
      <c r="F4543" s="22">
        <v>748</v>
      </c>
      <c r="G4543" s="22">
        <v>89.34</v>
      </c>
      <c r="H4543" s="22">
        <v>38.909999999999997</v>
      </c>
      <c r="I4543" s="22">
        <v>19.7</v>
      </c>
      <c r="J4543" s="22" t="s">
        <v>60</v>
      </c>
      <c r="K4543" s="23">
        <v>0</v>
      </c>
      <c r="L4543" s="23" t="s">
        <v>55</v>
      </c>
      <c r="M4543" s="23" t="s">
        <v>84</v>
      </c>
      <c r="N4543" s="27">
        <v>42548</v>
      </c>
      <c r="O4543" s="23" t="s">
        <v>56</v>
      </c>
      <c r="P4543" t="str">
        <f t="shared" si="70"/>
        <v>INSERT INTO @DataTable (Deal, AdvanceDate, PROV, DealPurpose, RateType, BEACON, LTV, TDS, GDS, InsuranceType, PrincipalBalance, OccupancyType, AccountStatus, Closed_Date, DelinquencyBucket) VALUES (4542, '2012-10-24', 'ON', 'Transfer', 'Fixed', 748, 89.34, 38.91, 19.7, 'HiRatio', 0, 'Owner-Occupied', 'Closed', '2016-06-27', 'Current');</v>
      </c>
    </row>
    <row r="4544" spans="1:16" x14ac:dyDescent="0.35">
      <c r="A4544" s="19">
        <v>4543</v>
      </c>
      <c r="B4544" s="18">
        <v>41264</v>
      </c>
      <c r="C4544" s="19" t="s">
        <v>51</v>
      </c>
      <c r="D4544" s="19" t="s">
        <v>61</v>
      </c>
      <c r="E4544" s="19" t="s">
        <v>53</v>
      </c>
      <c r="F4544" s="19">
        <v>675</v>
      </c>
      <c r="G4544" s="19">
        <v>95</v>
      </c>
      <c r="H4544" s="19">
        <v>29.2</v>
      </c>
      <c r="I4544" s="19">
        <v>11.65</v>
      </c>
      <c r="J4544" s="19" t="s">
        <v>60</v>
      </c>
      <c r="K4544" s="20">
        <v>0</v>
      </c>
      <c r="L4544" s="20" t="s">
        <v>55</v>
      </c>
      <c r="M4544" s="20" t="s">
        <v>84</v>
      </c>
      <c r="N4544" s="26">
        <v>42474</v>
      </c>
      <c r="O4544" s="20" t="s">
        <v>56</v>
      </c>
      <c r="P4544" t="str">
        <f t="shared" si="70"/>
        <v>INSERT INTO @DataTable (Deal, AdvanceDate, PROV, DealPurpose, RateType, BEACON, LTV, TDS, GDS, InsuranceType, PrincipalBalance, OccupancyType, AccountStatus, Closed_Date, DelinquencyBucket) VALUES (4543, '2012-12-21', 'AB', 'Purchase', 'Fixed', 675, 95, 29.2, 11.65, 'HiRatio', 0, 'Owner-Occupied', 'Closed', '2016-04-14', 'Current');</v>
      </c>
    </row>
    <row r="4545" spans="1:16" x14ac:dyDescent="0.35">
      <c r="A4545" s="22">
        <v>4544</v>
      </c>
      <c r="B4545" s="21">
        <v>42125</v>
      </c>
      <c r="C4545" s="22" t="s">
        <v>57</v>
      </c>
      <c r="D4545" s="22" t="s">
        <v>61</v>
      </c>
      <c r="E4545" s="22" t="s">
        <v>40</v>
      </c>
      <c r="F4545" s="22">
        <v>791</v>
      </c>
      <c r="G4545" s="22">
        <v>75</v>
      </c>
      <c r="H4545" s="22">
        <v>28.26</v>
      </c>
      <c r="I4545" s="22">
        <v>27.23</v>
      </c>
      <c r="J4545" s="22" t="s">
        <v>54</v>
      </c>
      <c r="K4545" s="23">
        <v>233427.96</v>
      </c>
      <c r="L4545" s="23" t="s">
        <v>55</v>
      </c>
      <c r="M4545" s="23" t="s">
        <v>83</v>
      </c>
      <c r="N4545" s="27"/>
      <c r="O4545" s="23" t="s">
        <v>56</v>
      </c>
      <c r="P4545" t="str">
        <f t="shared" si="70"/>
        <v>INSERT INTO @DataTable (Deal, AdvanceDate, PROV, DealPurpose, RateType, BEACON, LTV, TDS, GDS, InsuranceType, PrincipalBalance, OccupancyType, AccountStatus, Closed_Date, DelinquencyBucket) VALUES (4544, '2015-05-01', 'ON', 'Purchase', 'ARM', 791, 75, 28.26, 27.23, 'Conv', 233427.96, 'Owner-Occupied', 'Open', '1900-01-00', 'Current');</v>
      </c>
    </row>
    <row r="4546" spans="1:16" x14ac:dyDescent="0.35">
      <c r="A4546" s="19">
        <v>4545</v>
      </c>
      <c r="B4546" s="18">
        <v>42607</v>
      </c>
      <c r="C4546" s="19" t="s">
        <v>58</v>
      </c>
      <c r="D4546" s="19" t="s">
        <v>61</v>
      </c>
      <c r="E4546" s="19" t="s">
        <v>53</v>
      </c>
      <c r="F4546" s="19">
        <v>724</v>
      </c>
      <c r="G4546" s="19">
        <v>92.31</v>
      </c>
      <c r="H4546" s="19">
        <v>37.4</v>
      </c>
      <c r="I4546" s="19">
        <v>30.77</v>
      </c>
      <c r="J4546" s="19" t="s">
        <v>60</v>
      </c>
      <c r="K4546" s="20">
        <v>307485.86</v>
      </c>
      <c r="L4546" s="20" t="s">
        <v>55</v>
      </c>
      <c r="M4546" s="20" t="s">
        <v>83</v>
      </c>
      <c r="N4546" s="26"/>
      <c r="O4546" s="20" t="s">
        <v>56</v>
      </c>
      <c r="P4546" t="str">
        <f t="shared" si="70"/>
        <v>INSERT INTO @DataTable (Deal, AdvanceDate, PROV, DealPurpose, RateType, BEACON, LTV, TDS, GDS, InsuranceType, PrincipalBalance, OccupancyType, AccountStatus, Closed_Date, DelinquencyBucket) VALUES (4545, '2016-08-25', 'BC', 'Purchase', 'Fixed', 724, 92.31, 37.4, 30.77, 'HiRatio', 307485.86, 'Owner-Occupied', 'Open', '1900-01-00', 'Current');</v>
      </c>
    </row>
    <row r="4547" spans="1:16" x14ac:dyDescent="0.35">
      <c r="A4547" s="22">
        <v>4546</v>
      </c>
      <c r="B4547" s="21">
        <v>42059</v>
      </c>
      <c r="C4547" s="22" t="s">
        <v>51</v>
      </c>
      <c r="D4547" s="22" t="s">
        <v>52</v>
      </c>
      <c r="E4547" s="22" t="s">
        <v>53</v>
      </c>
      <c r="F4547" s="22">
        <v>763</v>
      </c>
      <c r="G4547" s="22">
        <v>80</v>
      </c>
      <c r="H4547" s="22">
        <v>34.83</v>
      </c>
      <c r="I4547" s="22">
        <v>34.83</v>
      </c>
      <c r="J4547" s="22" t="s">
        <v>54</v>
      </c>
      <c r="K4547" s="23">
        <v>283528.81</v>
      </c>
      <c r="L4547" s="23" t="s">
        <v>55</v>
      </c>
      <c r="M4547" s="23" t="s">
        <v>83</v>
      </c>
      <c r="N4547" s="27"/>
      <c r="O4547" s="23" t="s">
        <v>56</v>
      </c>
      <c r="P4547" t="str">
        <f t="shared" ref="P4547:P4610" si="71">"INSERT INTO @DataTable (Deal, AdvanceDate, PROV, DealPurpose, RateType, BEACON, LTV, TDS, GDS, InsuranceType, PrincipalBalance, OccupancyType, AccountStatus, Closed_Date, DelinquencyBucket) VALUES (" &amp; A4547 &amp; ", " &amp; "'" &amp; TEXT(B4547, "yyyy-mm-dd") &amp; "', '" &amp; C4547 &amp; "', '" &amp; D4547 &amp; "', '" &amp; E4547 &amp; "', " &amp; F4547 &amp; ", " &amp; G4547 &amp; ", " &amp; H4547 &amp; ", " &amp; I4547 &amp; ", '" &amp; J4547 &amp; "', " &amp; K4547 &amp; ", '" &amp; L4547 &amp; "', '" &amp; M4547 &amp; "', '" &amp;TEXT(N4547, "yyyy-mm-dd") &amp; "', '" &amp; O4547 &amp; "');"</f>
        <v>INSERT INTO @DataTable (Deal, AdvanceDate, PROV, DealPurpose, RateType, BEACON, LTV, TDS, GDS, InsuranceType, PrincipalBalance, OccupancyType, AccountStatus, Closed_Date, DelinquencyBucket) VALUES (4546, '2015-02-24', 'AB', 'Refinance External', 'Fixed', 763, 80, 34.83, 34.83, 'Conv', 283528.81, 'Owner-Occupied', 'Open', '1900-01-00', 'Current');</v>
      </c>
    </row>
    <row r="4548" spans="1:16" x14ac:dyDescent="0.35">
      <c r="A4548" s="19">
        <v>4547</v>
      </c>
      <c r="B4548" s="18">
        <v>41981</v>
      </c>
      <c r="C4548" s="19" t="s">
        <v>57</v>
      </c>
      <c r="D4548" s="19" t="s">
        <v>52</v>
      </c>
      <c r="E4548" s="19" t="s">
        <v>53</v>
      </c>
      <c r="F4548" s="19">
        <v>694</v>
      </c>
      <c r="G4548" s="19">
        <v>80</v>
      </c>
      <c r="H4548" s="19">
        <v>30.72</v>
      </c>
      <c r="I4548" s="19">
        <v>19.47</v>
      </c>
      <c r="J4548" s="19" t="s">
        <v>54</v>
      </c>
      <c r="K4548" s="20">
        <v>141168.29</v>
      </c>
      <c r="L4548" s="20" t="s">
        <v>55</v>
      </c>
      <c r="M4548" s="20" t="s">
        <v>83</v>
      </c>
      <c r="N4548" s="26"/>
      <c r="O4548" s="20" t="s">
        <v>56</v>
      </c>
      <c r="P4548" t="str">
        <f t="shared" si="71"/>
        <v>INSERT INTO @DataTable (Deal, AdvanceDate, PROV, DealPurpose, RateType, BEACON, LTV, TDS, GDS, InsuranceType, PrincipalBalance, OccupancyType, AccountStatus, Closed_Date, DelinquencyBucket) VALUES (4547, '2014-12-08', 'ON', 'Refinance External', 'Fixed', 694, 80, 30.72, 19.47, 'Conv', 141168.29, 'Owner-Occupied', 'Open', '1900-01-00', 'Current');</v>
      </c>
    </row>
    <row r="4549" spans="1:16" x14ac:dyDescent="0.35">
      <c r="A4549" s="22">
        <v>4548</v>
      </c>
      <c r="B4549" s="21">
        <v>42153</v>
      </c>
      <c r="C4549" s="22" t="s">
        <v>57</v>
      </c>
      <c r="D4549" s="22" t="s">
        <v>59</v>
      </c>
      <c r="E4549" s="22" t="s">
        <v>40</v>
      </c>
      <c r="F4549" s="22">
        <v>787</v>
      </c>
      <c r="G4549" s="22">
        <v>40.93</v>
      </c>
      <c r="H4549" s="22">
        <v>26.21</v>
      </c>
      <c r="I4549" s="22">
        <v>24.8</v>
      </c>
      <c r="J4549" s="22" t="s">
        <v>54</v>
      </c>
      <c r="K4549" s="23">
        <v>0</v>
      </c>
      <c r="L4549" s="23" t="s">
        <v>55</v>
      </c>
      <c r="M4549" s="23" t="s">
        <v>84</v>
      </c>
      <c r="N4549" s="27">
        <v>42445</v>
      </c>
      <c r="O4549" s="23" t="s">
        <v>56</v>
      </c>
      <c r="P4549" t="str">
        <f t="shared" si="71"/>
        <v>INSERT INTO @DataTable (Deal, AdvanceDate, PROV, DealPurpose, RateType, BEACON, LTV, TDS, GDS, InsuranceType, PrincipalBalance, OccupancyType, AccountStatus, Closed_Date, DelinquencyBucket) VALUES (4548, '2015-05-29', 'ON', 'Transfer', 'ARM', 787, 40.93, 26.21, 24.8, 'Conv', 0, 'Owner-Occupied', 'Closed', '2016-03-16', 'Current');</v>
      </c>
    </row>
    <row r="4550" spans="1:16" x14ac:dyDescent="0.35">
      <c r="A4550" s="19">
        <v>4549</v>
      </c>
      <c r="B4550" s="18">
        <v>41619</v>
      </c>
      <c r="C4550" s="19" t="s">
        <v>51</v>
      </c>
      <c r="D4550" s="19" t="s">
        <v>61</v>
      </c>
      <c r="E4550" s="19" t="s">
        <v>53</v>
      </c>
      <c r="F4550" s="19">
        <v>732</v>
      </c>
      <c r="G4550" s="19">
        <v>95</v>
      </c>
      <c r="H4550" s="19">
        <v>35.79</v>
      </c>
      <c r="I4550" s="19">
        <v>32.869999999999997</v>
      </c>
      <c r="J4550" s="19" t="s">
        <v>60</v>
      </c>
      <c r="K4550" s="20">
        <v>844566.84</v>
      </c>
      <c r="L4550" s="20" t="s">
        <v>55</v>
      </c>
      <c r="M4550" s="20" t="s">
        <v>83</v>
      </c>
      <c r="N4550" s="26"/>
      <c r="O4550" s="20" t="s">
        <v>56</v>
      </c>
      <c r="P4550" t="str">
        <f t="shared" si="71"/>
        <v>INSERT INTO @DataTable (Deal, AdvanceDate, PROV, DealPurpose, RateType, BEACON, LTV, TDS, GDS, InsuranceType, PrincipalBalance, OccupancyType, AccountStatus, Closed_Date, DelinquencyBucket) VALUES (4549, '2013-12-11', 'AB', 'Purchase', 'Fixed', 732, 95, 35.79, 32.87, 'HiRatio', 844566.84, 'Owner-Occupied', 'Open', '1900-01-00', 'Current');</v>
      </c>
    </row>
    <row r="4551" spans="1:16" x14ac:dyDescent="0.35">
      <c r="A4551" s="22">
        <v>4550</v>
      </c>
      <c r="B4551" s="21">
        <v>40648</v>
      </c>
      <c r="C4551" s="22" t="s">
        <v>51</v>
      </c>
      <c r="D4551" s="22" t="s">
        <v>52</v>
      </c>
      <c r="E4551" s="22" t="s">
        <v>53</v>
      </c>
      <c r="F4551" s="22">
        <v>636</v>
      </c>
      <c r="G4551" s="22">
        <v>78.22</v>
      </c>
      <c r="H4551" s="22">
        <v>30.37</v>
      </c>
      <c r="I4551" s="22">
        <v>21.83</v>
      </c>
      <c r="J4551" s="22" t="s">
        <v>54</v>
      </c>
      <c r="K4551" s="23">
        <v>245349.44</v>
      </c>
      <c r="L4551" s="23" t="s">
        <v>55</v>
      </c>
      <c r="M4551" s="23" t="s">
        <v>83</v>
      </c>
      <c r="N4551" s="27"/>
      <c r="O4551" s="23" t="s">
        <v>56</v>
      </c>
      <c r="P4551" t="str">
        <f t="shared" si="71"/>
        <v>INSERT INTO @DataTable (Deal, AdvanceDate, PROV, DealPurpose, RateType, BEACON, LTV, TDS, GDS, InsuranceType, PrincipalBalance, OccupancyType, AccountStatus, Closed_Date, DelinquencyBucket) VALUES (4550, '2011-04-15', 'AB', 'Refinance External', 'Fixed', 636, 78.22, 30.37, 21.83, 'Conv', 245349.44, 'Owner-Occupied', 'Open', '1900-01-00', 'Current');</v>
      </c>
    </row>
    <row r="4552" spans="1:16" x14ac:dyDescent="0.35">
      <c r="A4552" s="19">
        <v>4551</v>
      </c>
      <c r="B4552" s="18">
        <v>42264</v>
      </c>
      <c r="C4552" s="19" t="s">
        <v>74</v>
      </c>
      <c r="D4552" s="19" t="s">
        <v>52</v>
      </c>
      <c r="E4552" s="19" t="s">
        <v>40</v>
      </c>
      <c r="F4552" s="19">
        <v>811</v>
      </c>
      <c r="G4552" s="19">
        <v>66.8</v>
      </c>
      <c r="H4552" s="19">
        <v>32.53</v>
      </c>
      <c r="I4552" s="19">
        <v>30.77</v>
      </c>
      <c r="J4552" s="19" t="s">
        <v>54</v>
      </c>
      <c r="K4552" s="20">
        <v>161424.26999999999</v>
      </c>
      <c r="L4552" s="20" t="s">
        <v>55</v>
      </c>
      <c r="M4552" s="20" t="s">
        <v>83</v>
      </c>
      <c r="N4552" s="26"/>
      <c r="O4552" s="20" t="s">
        <v>56</v>
      </c>
      <c r="P4552" t="str">
        <f t="shared" si="71"/>
        <v>INSERT INTO @DataTable (Deal, AdvanceDate, PROV, DealPurpose, RateType, BEACON, LTV, TDS, GDS, InsuranceType, PrincipalBalance, OccupancyType, AccountStatus, Closed_Date, DelinquencyBucket) VALUES (4551, '2015-09-17', 'MB', 'Refinance External', 'ARM', 811, 66.8, 32.53, 30.77, 'Conv', 161424.27, 'Owner-Occupied', 'Open', '1900-01-00', 'Current');</v>
      </c>
    </row>
    <row r="4553" spans="1:16" x14ac:dyDescent="0.35">
      <c r="A4553" s="22">
        <v>4552</v>
      </c>
      <c r="B4553" s="21">
        <v>41562</v>
      </c>
      <c r="C4553" s="22" t="s">
        <v>57</v>
      </c>
      <c r="D4553" s="22" t="s">
        <v>61</v>
      </c>
      <c r="E4553" s="22" t="s">
        <v>40</v>
      </c>
      <c r="F4553" s="22">
        <v>735</v>
      </c>
      <c r="G4553" s="22">
        <v>92.82</v>
      </c>
      <c r="H4553" s="22">
        <v>40.86</v>
      </c>
      <c r="I4553" s="22">
        <v>12.53</v>
      </c>
      <c r="J4553" s="22" t="s">
        <v>60</v>
      </c>
      <c r="K4553" s="23">
        <v>239092.92</v>
      </c>
      <c r="L4553" s="23" t="s">
        <v>55</v>
      </c>
      <c r="M4553" s="23" t="s">
        <v>83</v>
      </c>
      <c r="N4553" s="27"/>
      <c r="O4553" s="23" t="s">
        <v>56</v>
      </c>
      <c r="P4553" t="str">
        <f t="shared" si="71"/>
        <v>INSERT INTO @DataTable (Deal, AdvanceDate, PROV, DealPurpose, RateType, BEACON, LTV, TDS, GDS, InsuranceType, PrincipalBalance, OccupancyType, AccountStatus, Closed_Date, DelinquencyBucket) VALUES (4552, '2013-10-15', 'ON', 'Purchase', 'ARM', 735, 92.82, 40.86, 12.53, 'HiRatio', 239092.92, 'Owner-Occupied', 'Open', '1900-01-00', 'Current');</v>
      </c>
    </row>
    <row r="4554" spans="1:16" x14ac:dyDescent="0.35">
      <c r="A4554" s="19">
        <v>4553</v>
      </c>
      <c r="B4554" s="18">
        <v>41610</v>
      </c>
      <c r="C4554" s="19" t="s">
        <v>57</v>
      </c>
      <c r="D4554" s="19" t="s">
        <v>61</v>
      </c>
      <c r="E4554" s="19" t="s">
        <v>53</v>
      </c>
      <c r="F4554" s="19">
        <v>795</v>
      </c>
      <c r="G4554" s="19">
        <v>95</v>
      </c>
      <c r="H4554" s="19">
        <v>28.99</v>
      </c>
      <c r="I4554" s="19">
        <v>28.79</v>
      </c>
      <c r="J4554" s="19" t="s">
        <v>60</v>
      </c>
      <c r="K4554" s="20">
        <v>215797.19</v>
      </c>
      <c r="L4554" s="20" t="s">
        <v>55</v>
      </c>
      <c r="M4554" s="20" t="s">
        <v>83</v>
      </c>
      <c r="N4554" s="26"/>
      <c r="O4554" s="20" t="s">
        <v>56</v>
      </c>
      <c r="P4554" t="str">
        <f t="shared" si="71"/>
        <v>INSERT INTO @DataTable (Deal, AdvanceDate, PROV, DealPurpose, RateType, BEACON, LTV, TDS, GDS, InsuranceType, PrincipalBalance, OccupancyType, AccountStatus, Closed_Date, DelinquencyBucket) VALUES (4553, '2013-12-02', 'ON', 'Purchase', 'Fixed', 795, 95, 28.99, 28.79, 'HiRatio', 215797.19, 'Owner-Occupied', 'Open', '1900-01-00', 'Current');</v>
      </c>
    </row>
    <row r="4555" spans="1:16" x14ac:dyDescent="0.35">
      <c r="A4555" s="22">
        <v>4554</v>
      </c>
      <c r="B4555" s="21">
        <v>41243</v>
      </c>
      <c r="C4555" s="22" t="s">
        <v>57</v>
      </c>
      <c r="D4555" s="22" t="s">
        <v>52</v>
      </c>
      <c r="E4555" s="22" t="s">
        <v>53</v>
      </c>
      <c r="F4555" s="22">
        <v>718</v>
      </c>
      <c r="G4555" s="22">
        <v>80</v>
      </c>
      <c r="H4555" s="22">
        <v>28.93</v>
      </c>
      <c r="I4555" s="22">
        <v>20.36</v>
      </c>
      <c r="J4555" s="22" t="s">
        <v>54</v>
      </c>
      <c r="K4555" s="23">
        <v>154116.57999999999</v>
      </c>
      <c r="L4555" s="23" t="s">
        <v>55</v>
      </c>
      <c r="M4555" s="23" t="s">
        <v>83</v>
      </c>
      <c r="N4555" s="27"/>
      <c r="O4555" s="23" t="s">
        <v>56</v>
      </c>
      <c r="P4555" t="str">
        <f t="shared" si="71"/>
        <v>INSERT INTO @DataTable (Deal, AdvanceDate, PROV, DealPurpose, RateType, BEACON, LTV, TDS, GDS, InsuranceType, PrincipalBalance, OccupancyType, AccountStatus, Closed_Date, DelinquencyBucket) VALUES (4554, '2012-11-30', 'ON', 'Refinance External', 'Fixed', 718, 80, 28.93, 20.36, 'Conv', 154116.58, 'Owner-Occupied', 'Open', '1900-01-00', 'Current');</v>
      </c>
    </row>
    <row r="4556" spans="1:16" x14ac:dyDescent="0.35">
      <c r="A4556" s="19">
        <v>4555</v>
      </c>
      <c r="B4556" s="18">
        <v>41285</v>
      </c>
      <c r="C4556" s="19" t="s">
        <v>51</v>
      </c>
      <c r="D4556" s="19" t="s">
        <v>61</v>
      </c>
      <c r="E4556" s="19" t="s">
        <v>53</v>
      </c>
      <c r="F4556" s="19">
        <v>694</v>
      </c>
      <c r="G4556" s="19">
        <v>95</v>
      </c>
      <c r="H4556" s="19">
        <v>41.28</v>
      </c>
      <c r="I4556" s="19">
        <v>23.1</v>
      </c>
      <c r="J4556" s="19" t="s">
        <v>60</v>
      </c>
      <c r="K4556" s="20">
        <v>530969.11</v>
      </c>
      <c r="L4556" s="20" t="s">
        <v>55</v>
      </c>
      <c r="M4556" s="20" t="s">
        <v>83</v>
      </c>
      <c r="N4556" s="26"/>
      <c r="O4556" s="20" t="s">
        <v>56</v>
      </c>
      <c r="P4556" t="str">
        <f t="shared" si="71"/>
        <v>INSERT INTO @DataTable (Deal, AdvanceDate, PROV, DealPurpose, RateType, BEACON, LTV, TDS, GDS, InsuranceType, PrincipalBalance, OccupancyType, AccountStatus, Closed_Date, DelinquencyBucket) VALUES (4555, '2013-01-11', 'AB', 'Purchase', 'Fixed', 694, 95, 41.28, 23.1, 'HiRatio', 530969.11, 'Owner-Occupied', 'Open', '1900-01-00', 'Current');</v>
      </c>
    </row>
    <row r="4557" spans="1:16" x14ac:dyDescent="0.35">
      <c r="A4557" s="22">
        <v>4556</v>
      </c>
      <c r="B4557" s="21">
        <v>42571</v>
      </c>
      <c r="C4557" s="22" t="s">
        <v>51</v>
      </c>
      <c r="D4557" s="22" t="s">
        <v>61</v>
      </c>
      <c r="E4557" s="22" t="s">
        <v>53</v>
      </c>
      <c r="F4557" s="22">
        <v>735</v>
      </c>
      <c r="G4557" s="22">
        <v>95</v>
      </c>
      <c r="H4557" s="22">
        <v>35.369999999999997</v>
      </c>
      <c r="I4557" s="22">
        <v>35.19</v>
      </c>
      <c r="J4557" s="22" t="s">
        <v>60</v>
      </c>
      <c r="K4557" s="23">
        <v>386910.7</v>
      </c>
      <c r="L4557" s="23" t="s">
        <v>55</v>
      </c>
      <c r="M4557" s="23" t="s">
        <v>83</v>
      </c>
      <c r="N4557" s="27"/>
      <c r="O4557" s="23" t="s">
        <v>56</v>
      </c>
      <c r="P4557" t="str">
        <f t="shared" si="71"/>
        <v>INSERT INTO @DataTable (Deal, AdvanceDate, PROV, DealPurpose, RateType, BEACON, LTV, TDS, GDS, InsuranceType, PrincipalBalance, OccupancyType, AccountStatus, Closed_Date, DelinquencyBucket) VALUES (4556, '2016-07-20', 'AB', 'Purchase', 'Fixed', 735, 95, 35.37, 35.19, 'HiRatio', 386910.7, 'Owner-Occupied', 'Open', '1900-01-00', 'Current');</v>
      </c>
    </row>
    <row r="4558" spans="1:16" x14ac:dyDescent="0.35">
      <c r="A4558" s="19">
        <v>4557</v>
      </c>
      <c r="B4558" s="18">
        <v>41187</v>
      </c>
      <c r="C4558" s="19" t="s">
        <v>57</v>
      </c>
      <c r="D4558" s="19" t="s">
        <v>61</v>
      </c>
      <c r="E4558" s="19" t="s">
        <v>53</v>
      </c>
      <c r="F4558" s="19">
        <v>767</v>
      </c>
      <c r="G4558" s="19">
        <v>90</v>
      </c>
      <c r="H4558" s="19">
        <v>38.54</v>
      </c>
      <c r="I4558" s="19">
        <v>16.86</v>
      </c>
      <c r="J4558" s="19" t="s">
        <v>60</v>
      </c>
      <c r="K4558" s="20">
        <v>167348.54999999999</v>
      </c>
      <c r="L4558" s="20" t="s">
        <v>66</v>
      </c>
      <c r="M4558" s="20" t="s">
        <v>83</v>
      </c>
      <c r="N4558" s="26"/>
      <c r="O4558" s="20" t="s">
        <v>56</v>
      </c>
      <c r="P4558" t="str">
        <f t="shared" si="71"/>
        <v>INSERT INTO @DataTable (Deal, AdvanceDate, PROV, DealPurpose, RateType, BEACON, LTV, TDS, GDS, InsuranceType, PrincipalBalance, OccupancyType, AccountStatus, Closed_Date, DelinquencyBucket) VALUES (4557, '2012-10-05', 'ON', 'Purchase', 'Fixed', 767, 90, 38.54, 16.86, 'HiRatio', 167348.55, 'Second Home', 'Open', '1900-01-00', 'Current');</v>
      </c>
    </row>
    <row r="4559" spans="1:16" x14ac:dyDescent="0.35">
      <c r="A4559" s="22">
        <v>4558</v>
      </c>
      <c r="B4559" s="21">
        <v>41857</v>
      </c>
      <c r="C4559" s="22" t="s">
        <v>57</v>
      </c>
      <c r="D4559" s="22" t="s">
        <v>61</v>
      </c>
      <c r="E4559" s="22" t="s">
        <v>53</v>
      </c>
      <c r="F4559" s="22">
        <v>680</v>
      </c>
      <c r="G4559" s="22">
        <v>75</v>
      </c>
      <c r="H4559" s="22">
        <v>43.93</v>
      </c>
      <c r="I4559" s="22">
        <v>36.979999999999997</v>
      </c>
      <c r="J4559" s="22" t="s">
        <v>54</v>
      </c>
      <c r="K4559" s="23">
        <v>167289.24</v>
      </c>
      <c r="L4559" s="23" t="s">
        <v>55</v>
      </c>
      <c r="M4559" s="23" t="s">
        <v>83</v>
      </c>
      <c r="N4559" s="27"/>
      <c r="O4559" s="23" t="s">
        <v>56</v>
      </c>
      <c r="P4559" t="str">
        <f t="shared" si="71"/>
        <v>INSERT INTO @DataTable (Deal, AdvanceDate, PROV, DealPurpose, RateType, BEACON, LTV, TDS, GDS, InsuranceType, PrincipalBalance, OccupancyType, AccountStatus, Closed_Date, DelinquencyBucket) VALUES (4558, '2014-08-06', 'ON', 'Purchase', 'Fixed', 680, 75, 43.93, 36.98, 'Conv', 167289.24, 'Owner-Occupied', 'Open', '1900-01-00', 'Current');</v>
      </c>
    </row>
    <row r="4560" spans="1:16" x14ac:dyDescent="0.35">
      <c r="A4560" s="19">
        <v>4559</v>
      </c>
      <c r="B4560" s="18">
        <v>41912</v>
      </c>
      <c r="C4560" s="19" t="s">
        <v>57</v>
      </c>
      <c r="D4560" s="19" t="s">
        <v>61</v>
      </c>
      <c r="E4560" s="19" t="s">
        <v>53</v>
      </c>
      <c r="F4560" s="19">
        <v>757</v>
      </c>
      <c r="G4560" s="19">
        <v>95</v>
      </c>
      <c r="H4560" s="19">
        <v>39.33</v>
      </c>
      <c r="I4560" s="19">
        <v>32.96</v>
      </c>
      <c r="J4560" s="19" t="s">
        <v>60</v>
      </c>
      <c r="K4560" s="20">
        <v>721314.39</v>
      </c>
      <c r="L4560" s="20" t="s">
        <v>55</v>
      </c>
      <c r="M4560" s="20" t="s">
        <v>83</v>
      </c>
      <c r="N4560" s="26"/>
      <c r="O4560" s="20" t="s">
        <v>56</v>
      </c>
      <c r="P4560" t="str">
        <f t="shared" si="71"/>
        <v>INSERT INTO @DataTable (Deal, AdvanceDate, PROV, DealPurpose, RateType, BEACON, LTV, TDS, GDS, InsuranceType, PrincipalBalance, OccupancyType, AccountStatus, Closed_Date, DelinquencyBucket) VALUES (4559, '2014-09-30', 'ON', 'Purchase', 'Fixed', 757, 95, 39.33, 32.96, 'HiRatio', 721314.39, 'Owner-Occupied', 'Open', '1900-01-00', 'Current');</v>
      </c>
    </row>
    <row r="4561" spans="1:16" x14ac:dyDescent="0.35">
      <c r="A4561" s="22">
        <v>4560</v>
      </c>
      <c r="B4561" s="21">
        <v>41180</v>
      </c>
      <c r="C4561" s="22" t="s">
        <v>57</v>
      </c>
      <c r="D4561" s="22" t="s">
        <v>61</v>
      </c>
      <c r="E4561" s="22" t="s">
        <v>53</v>
      </c>
      <c r="F4561" s="22">
        <v>734</v>
      </c>
      <c r="G4561" s="22">
        <v>92.25</v>
      </c>
      <c r="H4561" s="22">
        <v>38.71</v>
      </c>
      <c r="I4561" s="22">
        <v>38.5</v>
      </c>
      <c r="J4561" s="22" t="s">
        <v>60</v>
      </c>
      <c r="K4561" s="23">
        <v>0</v>
      </c>
      <c r="L4561" s="23" t="s">
        <v>55</v>
      </c>
      <c r="M4561" s="23" t="s">
        <v>84</v>
      </c>
      <c r="N4561" s="27">
        <v>41388</v>
      </c>
      <c r="O4561" s="23" t="s">
        <v>56</v>
      </c>
      <c r="P4561" t="str">
        <f t="shared" si="71"/>
        <v>INSERT INTO @DataTable (Deal, AdvanceDate, PROV, DealPurpose, RateType, BEACON, LTV, TDS, GDS, InsuranceType, PrincipalBalance, OccupancyType, AccountStatus, Closed_Date, DelinquencyBucket) VALUES (4560, '2012-09-28', 'ON', 'Purchase', 'Fixed', 734, 92.25, 38.71, 38.5, 'HiRatio', 0, 'Owner-Occupied', 'Closed', '2013-04-24', 'Current');</v>
      </c>
    </row>
    <row r="4562" spans="1:16" x14ac:dyDescent="0.35">
      <c r="A4562" s="19">
        <v>4561</v>
      </c>
      <c r="B4562" s="18">
        <v>41789</v>
      </c>
      <c r="C4562" s="19" t="s">
        <v>51</v>
      </c>
      <c r="D4562" s="19" t="s">
        <v>61</v>
      </c>
      <c r="E4562" s="19" t="s">
        <v>40</v>
      </c>
      <c r="F4562" s="19">
        <v>787</v>
      </c>
      <c r="G4562" s="19">
        <v>69.03</v>
      </c>
      <c r="H4562" s="19">
        <v>22.25</v>
      </c>
      <c r="I4562" s="19">
        <v>22.12</v>
      </c>
      <c r="J4562" s="19" t="s">
        <v>54</v>
      </c>
      <c r="K4562" s="20">
        <v>266371.40999999997</v>
      </c>
      <c r="L4562" s="20" t="s">
        <v>55</v>
      </c>
      <c r="M4562" s="20" t="s">
        <v>83</v>
      </c>
      <c r="N4562" s="26"/>
      <c r="O4562" s="20" t="s">
        <v>56</v>
      </c>
      <c r="P4562" t="str">
        <f t="shared" si="71"/>
        <v>INSERT INTO @DataTable (Deal, AdvanceDate, PROV, DealPurpose, RateType, BEACON, LTV, TDS, GDS, InsuranceType, PrincipalBalance, OccupancyType, AccountStatus, Closed_Date, DelinquencyBucket) VALUES (4561, '2014-05-30', 'AB', 'Purchase', 'ARM', 787, 69.03, 22.25, 22.12, 'Conv', 266371.41, 'Owner-Occupied', 'Open', '1900-01-00', 'Current');</v>
      </c>
    </row>
    <row r="4563" spans="1:16" x14ac:dyDescent="0.35">
      <c r="A4563" s="22">
        <v>4562</v>
      </c>
      <c r="B4563" s="21">
        <v>42223</v>
      </c>
      <c r="C4563" s="22" t="s">
        <v>51</v>
      </c>
      <c r="D4563" s="22" t="s">
        <v>61</v>
      </c>
      <c r="E4563" s="22" t="s">
        <v>53</v>
      </c>
      <c r="F4563" s="22">
        <v>780</v>
      </c>
      <c r="G4563" s="22">
        <v>95</v>
      </c>
      <c r="H4563" s="22">
        <v>39.49</v>
      </c>
      <c r="I4563" s="22">
        <v>34.85</v>
      </c>
      <c r="J4563" s="22" t="s">
        <v>60</v>
      </c>
      <c r="K4563" s="23">
        <v>336461.14</v>
      </c>
      <c r="L4563" s="23" t="s">
        <v>55</v>
      </c>
      <c r="M4563" s="23" t="s">
        <v>83</v>
      </c>
      <c r="N4563" s="27"/>
      <c r="O4563" s="23" t="s">
        <v>56</v>
      </c>
      <c r="P4563" t="str">
        <f t="shared" si="71"/>
        <v>INSERT INTO @DataTable (Deal, AdvanceDate, PROV, DealPurpose, RateType, BEACON, LTV, TDS, GDS, InsuranceType, PrincipalBalance, OccupancyType, AccountStatus, Closed_Date, DelinquencyBucket) VALUES (4562, '2015-08-07', 'AB', 'Purchase', 'Fixed', 780, 95, 39.49, 34.85, 'HiRatio', 336461.14, 'Owner-Occupied', 'Open', '1900-01-00', 'Current');</v>
      </c>
    </row>
    <row r="4564" spans="1:16" x14ac:dyDescent="0.35">
      <c r="A4564" s="19">
        <v>4563</v>
      </c>
      <c r="B4564" s="18">
        <v>42600</v>
      </c>
      <c r="C4564" s="19" t="s">
        <v>57</v>
      </c>
      <c r="D4564" s="19" t="s">
        <v>52</v>
      </c>
      <c r="E4564" s="19" t="s">
        <v>53</v>
      </c>
      <c r="F4564" s="19">
        <v>744</v>
      </c>
      <c r="G4564" s="19">
        <v>60.34</v>
      </c>
      <c r="H4564" s="19">
        <v>30.77</v>
      </c>
      <c r="I4564" s="19">
        <v>15.07</v>
      </c>
      <c r="J4564" s="19" t="s">
        <v>54</v>
      </c>
      <c r="K4564" s="20">
        <v>346022.2</v>
      </c>
      <c r="L4564" s="20" t="s">
        <v>55</v>
      </c>
      <c r="M4564" s="20" t="s">
        <v>83</v>
      </c>
      <c r="N4564" s="26"/>
      <c r="O4564" s="20" t="s">
        <v>56</v>
      </c>
      <c r="P4564" t="str">
        <f t="shared" si="71"/>
        <v>INSERT INTO @DataTable (Deal, AdvanceDate, PROV, DealPurpose, RateType, BEACON, LTV, TDS, GDS, InsuranceType, PrincipalBalance, OccupancyType, AccountStatus, Closed_Date, DelinquencyBucket) VALUES (4563, '2016-08-18', 'ON', 'Refinance External', 'Fixed', 744, 60.34, 30.77, 15.07, 'Conv', 346022.2, 'Owner-Occupied', 'Open', '1900-01-00', 'Current');</v>
      </c>
    </row>
    <row r="4565" spans="1:16" x14ac:dyDescent="0.35">
      <c r="A4565" s="22">
        <v>4564</v>
      </c>
      <c r="B4565" s="21">
        <v>42144</v>
      </c>
      <c r="C4565" s="22" t="s">
        <v>57</v>
      </c>
      <c r="D4565" s="22" t="s">
        <v>61</v>
      </c>
      <c r="E4565" s="22" t="s">
        <v>53</v>
      </c>
      <c r="F4565" s="22">
        <v>706</v>
      </c>
      <c r="G4565" s="22">
        <v>95</v>
      </c>
      <c r="H4565" s="22">
        <v>43.26</v>
      </c>
      <c r="I4565" s="22">
        <v>37.909999999999997</v>
      </c>
      <c r="J4565" s="22" t="s">
        <v>60</v>
      </c>
      <c r="K4565" s="23">
        <v>280825.46999999997</v>
      </c>
      <c r="L4565" s="23" t="s">
        <v>55</v>
      </c>
      <c r="M4565" s="23" t="s">
        <v>83</v>
      </c>
      <c r="N4565" s="27"/>
      <c r="O4565" s="23" t="s">
        <v>56</v>
      </c>
      <c r="P4565" t="str">
        <f t="shared" si="71"/>
        <v>INSERT INTO @DataTable (Deal, AdvanceDate, PROV, DealPurpose, RateType, BEACON, LTV, TDS, GDS, InsuranceType, PrincipalBalance, OccupancyType, AccountStatus, Closed_Date, DelinquencyBucket) VALUES (4564, '2015-05-20', 'ON', 'Purchase', 'Fixed', 706, 95, 43.26, 37.91, 'HiRatio', 280825.47, 'Owner-Occupied', 'Open', '1900-01-00', 'Current');</v>
      </c>
    </row>
    <row r="4566" spans="1:16" x14ac:dyDescent="0.35">
      <c r="A4566" s="19">
        <v>4565</v>
      </c>
      <c r="B4566" s="18">
        <v>42391</v>
      </c>
      <c r="C4566" s="19" t="s">
        <v>57</v>
      </c>
      <c r="D4566" s="19" t="s">
        <v>61</v>
      </c>
      <c r="E4566" s="19" t="s">
        <v>40</v>
      </c>
      <c r="F4566" s="19">
        <v>791</v>
      </c>
      <c r="G4566" s="19">
        <v>80</v>
      </c>
      <c r="H4566" s="19">
        <v>26.9</v>
      </c>
      <c r="I4566" s="19">
        <v>19.21</v>
      </c>
      <c r="J4566" s="19" t="s">
        <v>54</v>
      </c>
      <c r="K4566" s="20">
        <v>632735.29</v>
      </c>
      <c r="L4566" s="20" t="s">
        <v>55</v>
      </c>
      <c r="M4566" s="20" t="s">
        <v>83</v>
      </c>
      <c r="N4566" s="26"/>
      <c r="O4566" s="20" t="s">
        <v>56</v>
      </c>
      <c r="P4566" t="str">
        <f t="shared" si="71"/>
        <v>INSERT INTO @DataTable (Deal, AdvanceDate, PROV, DealPurpose, RateType, BEACON, LTV, TDS, GDS, InsuranceType, PrincipalBalance, OccupancyType, AccountStatus, Closed_Date, DelinquencyBucket) VALUES (4565, '2016-01-22', 'ON', 'Purchase', 'ARM', 791, 80, 26.9, 19.21, 'Conv', 632735.29, 'Owner-Occupied', 'Open', '1900-01-00', 'Current');</v>
      </c>
    </row>
    <row r="4567" spans="1:16" x14ac:dyDescent="0.35">
      <c r="A4567" s="22">
        <v>4566</v>
      </c>
      <c r="B4567" s="21">
        <v>41740</v>
      </c>
      <c r="C4567" s="22" t="s">
        <v>51</v>
      </c>
      <c r="D4567" s="22" t="s">
        <v>61</v>
      </c>
      <c r="E4567" s="22" t="s">
        <v>53</v>
      </c>
      <c r="F4567" s="22">
        <v>775</v>
      </c>
      <c r="G4567" s="22">
        <v>93.12</v>
      </c>
      <c r="H4567" s="22">
        <v>37.619999999999997</v>
      </c>
      <c r="I4567" s="22">
        <v>36.369999999999997</v>
      </c>
      <c r="J4567" s="22" t="s">
        <v>60</v>
      </c>
      <c r="K4567" s="23">
        <v>242912.38</v>
      </c>
      <c r="L4567" s="23" t="s">
        <v>55</v>
      </c>
      <c r="M4567" s="23" t="s">
        <v>83</v>
      </c>
      <c r="N4567" s="27"/>
      <c r="O4567" s="23" t="s">
        <v>56</v>
      </c>
      <c r="P4567" t="str">
        <f t="shared" si="71"/>
        <v>INSERT INTO @DataTable (Deal, AdvanceDate, PROV, DealPurpose, RateType, BEACON, LTV, TDS, GDS, InsuranceType, PrincipalBalance, OccupancyType, AccountStatus, Closed_Date, DelinquencyBucket) VALUES (4566, '2014-04-11', 'AB', 'Purchase', 'Fixed', 775, 93.12, 37.62, 36.37, 'HiRatio', 242912.38, 'Owner-Occupied', 'Open', '1900-01-00', 'Current');</v>
      </c>
    </row>
    <row r="4568" spans="1:16" x14ac:dyDescent="0.35">
      <c r="A4568" s="19">
        <v>4567</v>
      </c>
      <c r="B4568" s="18">
        <v>40704</v>
      </c>
      <c r="C4568" s="19" t="s">
        <v>51</v>
      </c>
      <c r="D4568" s="19" t="s">
        <v>61</v>
      </c>
      <c r="E4568" s="19" t="s">
        <v>40</v>
      </c>
      <c r="F4568" s="19">
        <v>681</v>
      </c>
      <c r="G4568" s="19">
        <v>80</v>
      </c>
      <c r="H4568" s="19">
        <v>21.95</v>
      </c>
      <c r="I4568" s="19">
        <v>31.11</v>
      </c>
      <c r="J4568" s="19" t="s">
        <v>54</v>
      </c>
      <c r="K4568" s="20">
        <v>0</v>
      </c>
      <c r="L4568" s="20" t="s">
        <v>62</v>
      </c>
      <c r="M4568" s="20" t="s">
        <v>84</v>
      </c>
      <c r="N4568" s="26">
        <v>41886</v>
      </c>
      <c r="O4568" s="20" t="s">
        <v>56</v>
      </c>
      <c r="P4568" t="str">
        <f t="shared" si="71"/>
        <v>INSERT INTO @DataTable (Deal, AdvanceDate, PROV, DealPurpose, RateType, BEACON, LTV, TDS, GDS, InsuranceType, PrincipalBalance, OccupancyType, AccountStatus, Closed_Date, DelinquencyBucket) VALUES (4567, '2011-06-10', 'AB', 'Purchase', 'ARM', 681, 80, 21.95, 31.11, 'Conv', 0, 'Rental', 'Closed', '2014-09-04', 'Current');</v>
      </c>
    </row>
    <row r="4569" spans="1:16" x14ac:dyDescent="0.35">
      <c r="A4569" s="22">
        <v>4568</v>
      </c>
      <c r="B4569" s="21">
        <v>41326</v>
      </c>
      <c r="C4569" s="22" t="s">
        <v>51</v>
      </c>
      <c r="D4569" s="22" t="s">
        <v>61</v>
      </c>
      <c r="E4569" s="22" t="s">
        <v>53</v>
      </c>
      <c r="F4569" s="22">
        <v>696</v>
      </c>
      <c r="G4569" s="22">
        <v>95</v>
      </c>
      <c r="H4569" s="22">
        <v>30.08</v>
      </c>
      <c r="I4569" s="22">
        <v>14.24</v>
      </c>
      <c r="J4569" s="22" t="s">
        <v>60</v>
      </c>
      <c r="K4569" s="23">
        <v>0</v>
      </c>
      <c r="L4569" s="23" t="s">
        <v>55</v>
      </c>
      <c r="M4569" s="23" t="s">
        <v>84</v>
      </c>
      <c r="N4569" s="27">
        <v>42699</v>
      </c>
      <c r="O4569" s="23" t="s">
        <v>56</v>
      </c>
      <c r="P4569" t="str">
        <f t="shared" si="71"/>
        <v>INSERT INTO @DataTable (Deal, AdvanceDate, PROV, DealPurpose, RateType, BEACON, LTV, TDS, GDS, InsuranceType, PrincipalBalance, OccupancyType, AccountStatus, Closed_Date, DelinquencyBucket) VALUES (4568, '2013-02-21', 'AB', 'Purchase', 'Fixed', 696, 95, 30.08, 14.24, 'HiRatio', 0, 'Owner-Occupied', 'Closed', '2016-11-25', 'Current');</v>
      </c>
    </row>
    <row r="4570" spans="1:16" x14ac:dyDescent="0.35">
      <c r="A4570" s="19">
        <v>4569</v>
      </c>
      <c r="B4570" s="18">
        <v>41887</v>
      </c>
      <c r="C4570" s="19" t="s">
        <v>57</v>
      </c>
      <c r="D4570" s="19" t="s">
        <v>52</v>
      </c>
      <c r="E4570" s="19" t="s">
        <v>40</v>
      </c>
      <c r="F4570" s="19">
        <v>766</v>
      </c>
      <c r="G4570" s="19">
        <v>74.73</v>
      </c>
      <c r="H4570" s="19">
        <v>41.2</v>
      </c>
      <c r="I4570" s="19">
        <v>19.71</v>
      </c>
      <c r="J4570" s="19" t="s">
        <v>54</v>
      </c>
      <c r="K4570" s="20">
        <v>307549.64</v>
      </c>
      <c r="L4570" s="20" t="s">
        <v>55</v>
      </c>
      <c r="M4570" s="20" t="s">
        <v>83</v>
      </c>
      <c r="N4570" s="26"/>
      <c r="O4570" s="20" t="s">
        <v>56</v>
      </c>
      <c r="P4570" t="str">
        <f t="shared" si="71"/>
        <v>INSERT INTO @DataTable (Deal, AdvanceDate, PROV, DealPurpose, RateType, BEACON, LTV, TDS, GDS, InsuranceType, PrincipalBalance, OccupancyType, AccountStatus, Closed_Date, DelinquencyBucket) VALUES (4569, '2014-09-05', 'ON', 'Refinance External', 'ARM', 766, 74.73, 41.2, 19.71, 'Conv', 307549.64, 'Owner-Occupied', 'Open', '1900-01-00', 'Current');</v>
      </c>
    </row>
    <row r="4571" spans="1:16" x14ac:dyDescent="0.35">
      <c r="A4571" s="22">
        <v>4570</v>
      </c>
      <c r="B4571" s="21">
        <v>42433</v>
      </c>
      <c r="C4571" s="22" t="s">
        <v>51</v>
      </c>
      <c r="D4571" s="22" t="s">
        <v>52</v>
      </c>
      <c r="E4571" s="22" t="s">
        <v>53</v>
      </c>
      <c r="F4571" s="22">
        <v>665</v>
      </c>
      <c r="G4571" s="22">
        <v>50</v>
      </c>
      <c r="H4571" s="22">
        <v>24.78</v>
      </c>
      <c r="I4571" s="22">
        <v>24.78</v>
      </c>
      <c r="J4571" s="22" t="s">
        <v>54</v>
      </c>
      <c r="K4571" s="23">
        <v>194060.49</v>
      </c>
      <c r="L4571" s="23" t="s">
        <v>55</v>
      </c>
      <c r="M4571" s="23" t="s">
        <v>83</v>
      </c>
      <c r="N4571" s="27"/>
      <c r="O4571" s="23" t="s">
        <v>56</v>
      </c>
      <c r="P4571" t="str">
        <f t="shared" si="71"/>
        <v>INSERT INTO @DataTable (Deal, AdvanceDate, PROV, DealPurpose, RateType, BEACON, LTV, TDS, GDS, InsuranceType, PrincipalBalance, OccupancyType, AccountStatus, Closed_Date, DelinquencyBucket) VALUES (4570, '2016-03-04', 'AB', 'Refinance External', 'Fixed', 665, 50, 24.78, 24.78, 'Conv', 194060.49, 'Owner-Occupied', 'Open', '1900-01-00', 'Current');</v>
      </c>
    </row>
    <row r="4572" spans="1:16" x14ac:dyDescent="0.35">
      <c r="A4572" s="19">
        <v>4571</v>
      </c>
      <c r="B4572" s="18">
        <v>42380</v>
      </c>
      <c r="C4572" s="19" t="s">
        <v>57</v>
      </c>
      <c r="D4572" s="19" t="s">
        <v>61</v>
      </c>
      <c r="E4572" s="19" t="s">
        <v>53</v>
      </c>
      <c r="F4572" s="19">
        <v>785</v>
      </c>
      <c r="G4572" s="19">
        <v>95</v>
      </c>
      <c r="H4572" s="19">
        <v>29.65</v>
      </c>
      <c r="I4572" s="19">
        <v>29.65</v>
      </c>
      <c r="J4572" s="19" t="s">
        <v>60</v>
      </c>
      <c r="K4572" s="20">
        <v>176410.64</v>
      </c>
      <c r="L4572" s="20" t="s">
        <v>55</v>
      </c>
      <c r="M4572" s="20" t="s">
        <v>83</v>
      </c>
      <c r="N4572" s="26"/>
      <c r="O4572" s="20" t="s">
        <v>56</v>
      </c>
      <c r="P4572" t="str">
        <f t="shared" si="71"/>
        <v>INSERT INTO @DataTable (Deal, AdvanceDate, PROV, DealPurpose, RateType, BEACON, LTV, TDS, GDS, InsuranceType, PrincipalBalance, OccupancyType, AccountStatus, Closed_Date, DelinquencyBucket) VALUES (4571, '2016-01-11', 'ON', 'Purchase', 'Fixed', 785, 95, 29.65, 29.65, 'HiRatio', 176410.64, 'Owner-Occupied', 'Open', '1900-01-00', 'Current');</v>
      </c>
    </row>
    <row r="4573" spans="1:16" x14ac:dyDescent="0.35">
      <c r="A4573" s="22">
        <v>4572</v>
      </c>
      <c r="B4573" s="21">
        <v>40816</v>
      </c>
      <c r="C4573" s="22" t="s">
        <v>57</v>
      </c>
      <c r="D4573" s="22" t="s">
        <v>52</v>
      </c>
      <c r="E4573" s="22" t="s">
        <v>53</v>
      </c>
      <c r="F4573" s="22">
        <v>688</v>
      </c>
      <c r="G4573" s="22">
        <v>85</v>
      </c>
      <c r="H4573" s="22">
        <v>27.66</v>
      </c>
      <c r="I4573" s="22">
        <v>17.8</v>
      </c>
      <c r="J4573" s="22" t="s">
        <v>60</v>
      </c>
      <c r="K4573" s="23">
        <v>90063.62</v>
      </c>
      <c r="L4573" s="23" t="s">
        <v>55</v>
      </c>
      <c r="M4573" s="23" t="s">
        <v>83</v>
      </c>
      <c r="N4573" s="27"/>
      <c r="O4573" s="23" t="s">
        <v>56</v>
      </c>
      <c r="P4573" t="str">
        <f t="shared" si="71"/>
        <v>INSERT INTO @DataTable (Deal, AdvanceDate, PROV, DealPurpose, RateType, BEACON, LTV, TDS, GDS, InsuranceType, PrincipalBalance, OccupancyType, AccountStatus, Closed_Date, DelinquencyBucket) VALUES (4572, '2011-09-30', 'ON', 'Refinance External', 'Fixed', 688, 85, 27.66, 17.8, 'HiRatio', 90063.62, 'Owner-Occupied', 'Open', '1900-01-00', 'Current');</v>
      </c>
    </row>
    <row r="4574" spans="1:16" x14ac:dyDescent="0.35">
      <c r="A4574" s="19">
        <v>4573</v>
      </c>
      <c r="B4574" s="18">
        <v>42195</v>
      </c>
      <c r="C4574" s="19" t="s">
        <v>57</v>
      </c>
      <c r="D4574" s="19" t="s">
        <v>61</v>
      </c>
      <c r="E4574" s="19" t="s">
        <v>53</v>
      </c>
      <c r="F4574" s="19">
        <v>788</v>
      </c>
      <c r="G4574" s="19">
        <v>19.82</v>
      </c>
      <c r="H4574" s="19">
        <v>40.07</v>
      </c>
      <c r="I4574" s="19">
        <v>17.72</v>
      </c>
      <c r="J4574" s="19" t="s">
        <v>54</v>
      </c>
      <c r="K4574" s="20">
        <v>61616.55</v>
      </c>
      <c r="L4574" s="20" t="s">
        <v>55</v>
      </c>
      <c r="M4574" s="20" t="s">
        <v>83</v>
      </c>
      <c r="N4574" s="26"/>
      <c r="O4574" s="20" t="s">
        <v>56</v>
      </c>
      <c r="P4574" t="str">
        <f t="shared" si="71"/>
        <v>INSERT INTO @DataTable (Deal, AdvanceDate, PROV, DealPurpose, RateType, BEACON, LTV, TDS, GDS, InsuranceType, PrincipalBalance, OccupancyType, AccountStatus, Closed_Date, DelinquencyBucket) VALUES (4573, '2015-07-10', 'ON', 'Purchase', 'Fixed', 788, 19.82, 40.07, 17.72, 'Conv', 61616.55, 'Owner-Occupied', 'Open', '1900-01-00', 'Current');</v>
      </c>
    </row>
    <row r="4575" spans="1:16" x14ac:dyDescent="0.35">
      <c r="A4575" s="22">
        <v>4574</v>
      </c>
      <c r="B4575" s="21">
        <v>41093</v>
      </c>
      <c r="C4575" s="22" t="s">
        <v>51</v>
      </c>
      <c r="D4575" s="22" t="s">
        <v>61</v>
      </c>
      <c r="E4575" s="22" t="s">
        <v>53</v>
      </c>
      <c r="F4575" s="22">
        <v>672</v>
      </c>
      <c r="G4575" s="22">
        <v>95</v>
      </c>
      <c r="H4575" s="22">
        <v>30.17</v>
      </c>
      <c r="I4575" s="22">
        <v>29.98</v>
      </c>
      <c r="J4575" s="22" t="s">
        <v>60</v>
      </c>
      <c r="K4575" s="23">
        <v>280634.34999999998</v>
      </c>
      <c r="L4575" s="23" t="s">
        <v>55</v>
      </c>
      <c r="M4575" s="23" t="s">
        <v>83</v>
      </c>
      <c r="N4575" s="27"/>
      <c r="O4575" s="23" t="s">
        <v>56</v>
      </c>
      <c r="P4575" t="str">
        <f t="shared" si="71"/>
        <v>INSERT INTO @DataTable (Deal, AdvanceDate, PROV, DealPurpose, RateType, BEACON, LTV, TDS, GDS, InsuranceType, PrincipalBalance, OccupancyType, AccountStatus, Closed_Date, DelinquencyBucket) VALUES (4574, '2012-07-03', 'AB', 'Purchase', 'Fixed', 672, 95, 30.17, 29.98, 'HiRatio', 280634.35, 'Owner-Occupied', 'Open', '1900-01-00', 'Current');</v>
      </c>
    </row>
    <row r="4576" spans="1:16" x14ac:dyDescent="0.35">
      <c r="A4576" s="19">
        <v>4575</v>
      </c>
      <c r="B4576" s="18">
        <v>42251</v>
      </c>
      <c r="C4576" s="19" t="s">
        <v>51</v>
      </c>
      <c r="D4576" s="19" t="s">
        <v>61</v>
      </c>
      <c r="E4576" s="19" t="s">
        <v>40</v>
      </c>
      <c r="F4576" s="19">
        <v>785</v>
      </c>
      <c r="G4576" s="19">
        <v>80</v>
      </c>
      <c r="H4576" s="19">
        <v>18.28</v>
      </c>
      <c r="I4576" s="19">
        <v>10.33</v>
      </c>
      <c r="J4576" s="19" t="s">
        <v>54</v>
      </c>
      <c r="K4576" s="20">
        <v>0</v>
      </c>
      <c r="L4576" s="20" t="s">
        <v>55</v>
      </c>
      <c r="M4576" s="20" t="s">
        <v>84</v>
      </c>
      <c r="N4576" s="26">
        <v>42555</v>
      </c>
      <c r="O4576" s="20" t="s">
        <v>56</v>
      </c>
      <c r="P4576" t="str">
        <f t="shared" si="71"/>
        <v>INSERT INTO @DataTable (Deal, AdvanceDate, PROV, DealPurpose, RateType, BEACON, LTV, TDS, GDS, InsuranceType, PrincipalBalance, OccupancyType, AccountStatus, Closed_Date, DelinquencyBucket) VALUES (4575, '2015-09-04', 'AB', 'Purchase', 'ARM', 785, 80, 18.28, 10.33, 'Conv', 0, 'Owner-Occupied', 'Closed', '2016-07-04', 'Current');</v>
      </c>
    </row>
    <row r="4577" spans="1:16" x14ac:dyDescent="0.35">
      <c r="A4577" s="22">
        <v>4576</v>
      </c>
      <c r="B4577" s="21">
        <v>42419</v>
      </c>
      <c r="C4577" s="22" t="s">
        <v>58</v>
      </c>
      <c r="D4577" s="22" t="s">
        <v>61</v>
      </c>
      <c r="E4577" s="22" t="s">
        <v>53</v>
      </c>
      <c r="F4577" s="22">
        <v>752</v>
      </c>
      <c r="G4577" s="22">
        <v>95</v>
      </c>
      <c r="H4577" s="22">
        <v>34.270000000000003</v>
      </c>
      <c r="I4577" s="22">
        <v>33.020000000000003</v>
      </c>
      <c r="J4577" s="22" t="s">
        <v>60</v>
      </c>
      <c r="K4577" s="23">
        <v>684555.54</v>
      </c>
      <c r="L4577" s="23" t="s">
        <v>55</v>
      </c>
      <c r="M4577" s="23" t="s">
        <v>83</v>
      </c>
      <c r="N4577" s="27"/>
      <c r="O4577" s="23" t="s">
        <v>56</v>
      </c>
      <c r="P4577" t="str">
        <f t="shared" si="71"/>
        <v>INSERT INTO @DataTable (Deal, AdvanceDate, PROV, DealPurpose, RateType, BEACON, LTV, TDS, GDS, InsuranceType, PrincipalBalance, OccupancyType, AccountStatus, Closed_Date, DelinquencyBucket) VALUES (4576, '2016-02-19', 'BC', 'Purchase', 'Fixed', 752, 95, 34.27, 33.02, 'HiRatio', 684555.54, 'Owner-Occupied', 'Open', '1900-01-00', 'Current');</v>
      </c>
    </row>
    <row r="4578" spans="1:16" x14ac:dyDescent="0.35">
      <c r="A4578" s="19">
        <v>4577</v>
      </c>
      <c r="B4578" s="18">
        <v>42447</v>
      </c>
      <c r="C4578" s="19" t="s">
        <v>51</v>
      </c>
      <c r="D4578" s="19" t="s">
        <v>52</v>
      </c>
      <c r="E4578" s="19" t="s">
        <v>53</v>
      </c>
      <c r="F4578" s="19">
        <v>732</v>
      </c>
      <c r="G4578" s="19">
        <v>80</v>
      </c>
      <c r="H4578" s="19">
        <v>32.53</v>
      </c>
      <c r="I4578" s="19">
        <v>13.86</v>
      </c>
      <c r="J4578" s="19" t="s">
        <v>54</v>
      </c>
      <c r="K4578" s="20">
        <v>441073.25</v>
      </c>
      <c r="L4578" s="20" t="s">
        <v>55</v>
      </c>
      <c r="M4578" s="20" t="s">
        <v>83</v>
      </c>
      <c r="N4578" s="26"/>
      <c r="O4578" s="20" t="s">
        <v>56</v>
      </c>
      <c r="P4578" t="str">
        <f t="shared" si="71"/>
        <v>INSERT INTO @DataTable (Deal, AdvanceDate, PROV, DealPurpose, RateType, BEACON, LTV, TDS, GDS, InsuranceType, PrincipalBalance, OccupancyType, AccountStatus, Closed_Date, DelinquencyBucket) VALUES (4577, '2016-03-18', 'AB', 'Refinance External', 'Fixed', 732, 80, 32.53, 13.86, 'Conv', 441073.25, 'Owner-Occupied', 'Open', '1900-01-00', 'Current');</v>
      </c>
    </row>
    <row r="4579" spans="1:16" x14ac:dyDescent="0.35">
      <c r="A4579" s="22">
        <v>4578</v>
      </c>
      <c r="B4579" s="21">
        <v>41820</v>
      </c>
      <c r="C4579" s="22" t="s">
        <v>57</v>
      </c>
      <c r="D4579" s="22" t="s">
        <v>61</v>
      </c>
      <c r="E4579" s="22" t="s">
        <v>53</v>
      </c>
      <c r="F4579" s="22">
        <v>743</v>
      </c>
      <c r="G4579" s="22">
        <v>94.91</v>
      </c>
      <c r="H4579" s="22">
        <v>42.52</v>
      </c>
      <c r="I4579" s="22">
        <v>33.86</v>
      </c>
      <c r="J4579" s="22" t="s">
        <v>60</v>
      </c>
      <c r="K4579" s="23">
        <v>246458.45</v>
      </c>
      <c r="L4579" s="23" t="s">
        <v>55</v>
      </c>
      <c r="M4579" s="23" t="s">
        <v>83</v>
      </c>
      <c r="N4579" s="27"/>
      <c r="O4579" s="23" t="s">
        <v>56</v>
      </c>
      <c r="P4579" t="str">
        <f t="shared" si="71"/>
        <v>INSERT INTO @DataTable (Deal, AdvanceDate, PROV, DealPurpose, RateType, BEACON, LTV, TDS, GDS, InsuranceType, PrincipalBalance, OccupancyType, AccountStatus, Closed_Date, DelinquencyBucket) VALUES (4578, '2014-06-30', 'ON', 'Purchase', 'Fixed', 743, 94.91, 42.52, 33.86, 'HiRatio', 246458.45, 'Owner-Occupied', 'Open', '1900-01-00', 'Current');</v>
      </c>
    </row>
    <row r="4580" spans="1:16" x14ac:dyDescent="0.35">
      <c r="A4580" s="19">
        <v>4579</v>
      </c>
      <c r="B4580" s="18">
        <v>42220</v>
      </c>
      <c r="C4580" s="19" t="s">
        <v>51</v>
      </c>
      <c r="D4580" s="19" t="s">
        <v>59</v>
      </c>
      <c r="E4580" s="19" t="s">
        <v>53</v>
      </c>
      <c r="F4580" s="19">
        <v>751</v>
      </c>
      <c r="G4580" s="19">
        <v>78.209999999999994</v>
      </c>
      <c r="H4580" s="19">
        <v>35.659999999999997</v>
      </c>
      <c r="I4580" s="19">
        <v>14.61</v>
      </c>
      <c r="J4580" s="19" t="s">
        <v>54</v>
      </c>
      <c r="K4580" s="20">
        <v>336497.08</v>
      </c>
      <c r="L4580" s="20" t="s">
        <v>55</v>
      </c>
      <c r="M4580" s="20" t="s">
        <v>83</v>
      </c>
      <c r="N4580" s="26"/>
      <c r="O4580" s="20" t="s">
        <v>56</v>
      </c>
      <c r="P4580" t="str">
        <f t="shared" si="71"/>
        <v>INSERT INTO @DataTable (Deal, AdvanceDate, PROV, DealPurpose, RateType, BEACON, LTV, TDS, GDS, InsuranceType, PrincipalBalance, OccupancyType, AccountStatus, Closed_Date, DelinquencyBucket) VALUES (4579, '2015-08-04', 'AB', 'Transfer', 'Fixed', 751, 78.21, 35.66, 14.61, 'Conv', 336497.08, 'Owner-Occupied', 'Open', '1900-01-00', 'Current');</v>
      </c>
    </row>
    <row r="4581" spans="1:16" x14ac:dyDescent="0.35">
      <c r="A4581" s="22">
        <v>4580</v>
      </c>
      <c r="B4581" s="21">
        <v>41990</v>
      </c>
      <c r="C4581" s="22" t="s">
        <v>57</v>
      </c>
      <c r="D4581" s="22" t="s">
        <v>61</v>
      </c>
      <c r="E4581" s="22" t="s">
        <v>40</v>
      </c>
      <c r="F4581" s="22">
        <v>753</v>
      </c>
      <c r="G4581" s="22">
        <v>79.52</v>
      </c>
      <c r="H4581" s="22">
        <v>35.630000000000003</v>
      </c>
      <c r="I4581" s="22">
        <v>24.93</v>
      </c>
      <c r="J4581" s="22" t="s">
        <v>54</v>
      </c>
      <c r="K4581" s="23">
        <v>201080.61</v>
      </c>
      <c r="L4581" s="23" t="s">
        <v>55</v>
      </c>
      <c r="M4581" s="23" t="s">
        <v>83</v>
      </c>
      <c r="N4581" s="27"/>
      <c r="O4581" s="23" t="s">
        <v>56</v>
      </c>
      <c r="P4581" t="str">
        <f t="shared" si="71"/>
        <v>INSERT INTO @DataTable (Deal, AdvanceDate, PROV, DealPurpose, RateType, BEACON, LTV, TDS, GDS, InsuranceType, PrincipalBalance, OccupancyType, AccountStatus, Closed_Date, DelinquencyBucket) VALUES (4580, '2014-12-17', 'ON', 'Purchase', 'ARM', 753, 79.52, 35.63, 24.93, 'Conv', 201080.61, 'Owner-Occupied', 'Open', '1900-01-00', 'Current');</v>
      </c>
    </row>
    <row r="4582" spans="1:16" x14ac:dyDescent="0.35">
      <c r="A4582" s="19">
        <v>4581</v>
      </c>
      <c r="B4582" s="18">
        <v>41705</v>
      </c>
      <c r="C4582" s="19" t="s">
        <v>51</v>
      </c>
      <c r="D4582" s="19" t="s">
        <v>61</v>
      </c>
      <c r="E4582" s="19" t="s">
        <v>40</v>
      </c>
      <c r="F4582" s="19">
        <v>764</v>
      </c>
      <c r="G4582" s="19">
        <v>95</v>
      </c>
      <c r="H4582" s="19">
        <v>24.43</v>
      </c>
      <c r="I4582" s="19">
        <v>24.2</v>
      </c>
      <c r="J4582" s="19" t="s">
        <v>60</v>
      </c>
      <c r="K4582" s="20">
        <v>289314.40999999997</v>
      </c>
      <c r="L4582" s="20" t="s">
        <v>55</v>
      </c>
      <c r="M4582" s="20" t="s">
        <v>83</v>
      </c>
      <c r="N4582" s="26"/>
      <c r="O4582" s="20" t="s">
        <v>56</v>
      </c>
      <c r="P4582" t="str">
        <f t="shared" si="71"/>
        <v>INSERT INTO @DataTable (Deal, AdvanceDate, PROV, DealPurpose, RateType, BEACON, LTV, TDS, GDS, InsuranceType, PrincipalBalance, OccupancyType, AccountStatus, Closed_Date, DelinquencyBucket) VALUES (4581, '2014-03-07', 'AB', 'Purchase', 'ARM', 764, 95, 24.43, 24.2, 'HiRatio', 289314.41, 'Owner-Occupied', 'Open', '1900-01-00', 'Current');</v>
      </c>
    </row>
    <row r="4583" spans="1:16" x14ac:dyDescent="0.35">
      <c r="A4583" s="22">
        <v>4582</v>
      </c>
      <c r="B4583" s="21">
        <v>41838</v>
      </c>
      <c r="C4583" s="22" t="s">
        <v>58</v>
      </c>
      <c r="D4583" s="22" t="s">
        <v>52</v>
      </c>
      <c r="E4583" s="22" t="s">
        <v>40</v>
      </c>
      <c r="F4583" s="22">
        <v>801</v>
      </c>
      <c r="G4583" s="22">
        <v>74.56</v>
      </c>
      <c r="H4583" s="22">
        <v>36.270000000000003</v>
      </c>
      <c r="I4583" s="22">
        <v>24.4</v>
      </c>
      <c r="J4583" s="22" t="s">
        <v>54</v>
      </c>
      <c r="K4583" s="23">
        <v>273705.7</v>
      </c>
      <c r="L4583" s="23" t="s">
        <v>62</v>
      </c>
      <c r="M4583" s="23" t="s">
        <v>83</v>
      </c>
      <c r="N4583" s="27"/>
      <c r="O4583" s="23" t="s">
        <v>56</v>
      </c>
      <c r="P4583" t="str">
        <f t="shared" si="71"/>
        <v>INSERT INTO @DataTable (Deal, AdvanceDate, PROV, DealPurpose, RateType, BEACON, LTV, TDS, GDS, InsuranceType, PrincipalBalance, OccupancyType, AccountStatus, Closed_Date, DelinquencyBucket) VALUES (4582, '2014-07-18', 'BC', 'Refinance External', 'ARM', 801, 74.56, 36.27, 24.4, 'Conv', 273705.7, 'Rental', 'Open', '1900-01-00', 'Current');</v>
      </c>
    </row>
    <row r="4584" spans="1:16" x14ac:dyDescent="0.35">
      <c r="A4584" s="19">
        <v>4583</v>
      </c>
      <c r="B4584" s="18">
        <v>41859</v>
      </c>
      <c r="C4584" s="19" t="s">
        <v>57</v>
      </c>
      <c r="D4584" s="19" t="s">
        <v>52</v>
      </c>
      <c r="E4584" s="19" t="s">
        <v>53</v>
      </c>
      <c r="F4584" s="19">
        <v>681</v>
      </c>
      <c r="G4584" s="19">
        <v>80</v>
      </c>
      <c r="H4584" s="19">
        <v>34.1</v>
      </c>
      <c r="I4584" s="19">
        <v>29.5</v>
      </c>
      <c r="J4584" s="19" t="s">
        <v>54</v>
      </c>
      <c r="K4584" s="20">
        <v>228454.6</v>
      </c>
      <c r="L4584" s="20" t="s">
        <v>55</v>
      </c>
      <c r="M4584" s="20" t="s">
        <v>83</v>
      </c>
      <c r="N4584" s="26"/>
      <c r="O4584" s="20" t="s">
        <v>56</v>
      </c>
      <c r="P4584" t="str">
        <f t="shared" si="71"/>
        <v>INSERT INTO @DataTable (Deal, AdvanceDate, PROV, DealPurpose, RateType, BEACON, LTV, TDS, GDS, InsuranceType, PrincipalBalance, OccupancyType, AccountStatus, Closed_Date, DelinquencyBucket) VALUES (4583, '2014-08-08', 'ON', 'Refinance External', 'Fixed', 681, 80, 34.1, 29.5, 'Conv', 228454.6, 'Owner-Occupied', 'Open', '1900-01-00', 'Current');</v>
      </c>
    </row>
    <row r="4585" spans="1:16" x14ac:dyDescent="0.35">
      <c r="A4585" s="22">
        <v>4584</v>
      </c>
      <c r="B4585" s="21">
        <v>42597</v>
      </c>
      <c r="C4585" s="22" t="s">
        <v>51</v>
      </c>
      <c r="D4585" s="22" t="s">
        <v>61</v>
      </c>
      <c r="E4585" s="22" t="s">
        <v>40</v>
      </c>
      <c r="F4585" s="22">
        <v>873</v>
      </c>
      <c r="G4585" s="22">
        <v>80</v>
      </c>
      <c r="H4585" s="22">
        <v>38.1</v>
      </c>
      <c r="I4585" s="22">
        <v>13.8</v>
      </c>
      <c r="J4585" s="22" t="s">
        <v>54</v>
      </c>
      <c r="K4585" s="23">
        <v>290787.39</v>
      </c>
      <c r="L4585" s="23" t="s">
        <v>55</v>
      </c>
      <c r="M4585" s="23" t="s">
        <v>83</v>
      </c>
      <c r="N4585" s="27"/>
      <c r="O4585" s="23" t="s">
        <v>56</v>
      </c>
      <c r="P4585" t="str">
        <f t="shared" si="71"/>
        <v>INSERT INTO @DataTable (Deal, AdvanceDate, PROV, DealPurpose, RateType, BEACON, LTV, TDS, GDS, InsuranceType, PrincipalBalance, OccupancyType, AccountStatus, Closed_Date, DelinquencyBucket) VALUES (4584, '2016-08-15', 'AB', 'Purchase', 'ARM', 873, 80, 38.1, 13.8, 'Conv', 290787.39, 'Owner-Occupied', 'Open', '1900-01-00', 'Current');</v>
      </c>
    </row>
    <row r="4586" spans="1:16" x14ac:dyDescent="0.35">
      <c r="A4586" s="19">
        <v>4585</v>
      </c>
      <c r="B4586" s="18">
        <v>42689</v>
      </c>
      <c r="C4586" s="19" t="s">
        <v>51</v>
      </c>
      <c r="D4586" s="19" t="s">
        <v>61</v>
      </c>
      <c r="E4586" s="19" t="s">
        <v>53</v>
      </c>
      <c r="F4586" s="19">
        <v>693</v>
      </c>
      <c r="G4586" s="19">
        <v>80</v>
      </c>
      <c r="H4586" s="19">
        <v>37.950000000000003</v>
      </c>
      <c r="I4586" s="19">
        <v>24.25</v>
      </c>
      <c r="J4586" s="19" t="s">
        <v>54</v>
      </c>
      <c r="K4586" s="20">
        <v>206962.33</v>
      </c>
      <c r="L4586" s="20" t="s">
        <v>55</v>
      </c>
      <c r="M4586" s="20" t="s">
        <v>83</v>
      </c>
      <c r="N4586" s="26"/>
      <c r="O4586" s="20" t="s">
        <v>56</v>
      </c>
      <c r="P4586" t="str">
        <f t="shared" si="71"/>
        <v>INSERT INTO @DataTable (Deal, AdvanceDate, PROV, DealPurpose, RateType, BEACON, LTV, TDS, GDS, InsuranceType, PrincipalBalance, OccupancyType, AccountStatus, Closed_Date, DelinquencyBucket) VALUES (4585, '2016-11-15', 'AB', 'Purchase', 'Fixed', 693, 80, 37.95, 24.25, 'Conv', 206962.33, 'Owner-Occupied', 'Open', '1900-01-00', 'Current');</v>
      </c>
    </row>
    <row r="4587" spans="1:16" x14ac:dyDescent="0.35">
      <c r="A4587" s="22">
        <v>4586</v>
      </c>
      <c r="B4587" s="21">
        <v>41701</v>
      </c>
      <c r="C4587" s="22" t="s">
        <v>57</v>
      </c>
      <c r="D4587" s="22" t="s">
        <v>61</v>
      </c>
      <c r="E4587" s="22" t="s">
        <v>53</v>
      </c>
      <c r="F4587" s="22">
        <v>713</v>
      </c>
      <c r="G4587" s="22">
        <v>95</v>
      </c>
      <c r="H4587" s="22">
        <v>35.9</v>
      </c>
      <c r="I4587" s="22">
        <v>35.9</v>
      </c>
      <c r="J4587" s="22" t="s">
        <v>60</v>
      </c>
      <c r="K4587" s="23">
        <v>150740.13</v>
      </c>
      <c r="L4587" s="23" t="s">
        <v>55</v>
      </c>
      <c r="M4587" s="23" t="s">
        <v>83</v>
      </c>
      <c r="N4587" s="27"/>
      <c r="O4587" s="23" t="s">
        <v>56</v>
      </c>
      <c r="P4587" t="str">
        <f t="shared" si="71"/>
        <v>INSERT INTO @DataTable (Deal, AdvanceDate, PROV, DealPurpose, RateType, BEACON, LTV, TDS, GDS, InsuranceType, PrincipalBalance, OccupancyType, AccountStatus, Closed_Date, DelinquencyBucket) VALUES (4586, '2014-03-03', 'ON', 'Purchase', 'Fixed', 713, 95, 35.9, 35.9, 'HiRatio', 150740.13, 'Owner-Occupied', 'Open', '1900-01-00', 'Current');</v>
      </c>
    </row>
    <row r="4588" spans="1:16" x14ac:dyDescent="0.35">
      <c r="A4588" s="19">
        <v>4587</v>
      </c>
      <c r="B4588" s="18">
        <v>41344</v>
      </c>
      <c r="C4588" s="19" t="s">
        <v>58</v>
      </c>
      <c r="D4588" s="19" t="s">
        <v>61</v>
      </c>
      <c r="E4588" s="19" t="s">
        <v>53</v>
      </c>
      <c r="F4588" s="19">
        <v>781</v>
      </c>
      <c r="G4588" s="19">
        <v>94.13</v>
      </c>
      <c r="H4588" s="19">
        <v>31.04</v>
      </c>
      <c r="I4588" s="19">
        <v>30.87</v>
      </c>
      <c r="J4588" s="19" t="s">
        <v>60</v>
      </c>
      <c r="K4588" s="20">
        <v>296215.90000000002</v>
      </c>
      <c r="L4588" s="20" t="s">
        <v>55</v>
      </c>
      <c r="M4588" s="20" t="s">
        <v>83</v>
      </c>
      <c r="N4588" s="26"/>
      <c r="O4588" s="20" t="s">
        <v>56</v>
      </c>
      <c r="P4588" t="str">
        <f t="shared" si="71"/>
        <v>INSERT INTO @DataTable (Deal, AdvanceDate, PROV, DealPurpose, RateType, BEACON, LTV, TDS, GDS, InsuranceType, PrincipalBalance, OccupancyType, AccountStatus, Closed_Date, DelinquencyBucket) VALUES (4587, '2013-03-11', 'BC', 'Purchase', 'Fixed', 781, 94.13, 31.04, 30.87, 'HiRatio', 296215.9, 'Owner-Occupied', 'Open', '1900-01-00', 'Current');</v>
      </c>
    </row>
    <row r="4589" spans="1:16" x14ac:dyDescent="0.35">
      <c r="A4589" s="22">
        <v>4588</v>
      </c>
      <c r="B4589" s="21">
        <v>42325</v>
      </c>
      <c r="C4589" s="22" t="s">
        <v>58</v>
      </c>
      <c r="D4589" s="22" t="s">
        <v>52</v>
      </c>
      <c r="E4589" s="22" t="s">
        <v>40</v>
      </c>
      <c r="F4589" s="22">
        <v>713</v>
      </c>
      <c r="G4589" s="22">
        <v>57.06</v>
      </c>
      <c r="H4589" s="22">
        <v>35.49</v>
      </c>
      <c r="I4589" s="22">
        <v>21.43</v>
      </c>
      <c r="J4589" s="22" t="s">
        <v>54</v>
      </c>
      <c r="K4589" s="23">
        <v>464207.46</v>
      </c>
      <c r="L4589" s="23" t="s">
        <v>55</v>
      </c>
      <c r="M4589" s="23" t="s">
        <v>83</v>
      </c>
      <c r="N4589" s="27"/>
      <c r="O4589" s="23" t="s">
        <v>56</v>
      </c>
      <c r="P4589" t="str">
        <f t="shared" si="71"/>
        <v>INSERT INTO @DataTable (Deal, AdvanceDate, PROV, DealPurpose, RateType, BEACON, LTV, TDS, GDS, InsuranceType, PrincipalBalance, OccupancyType, AccountStatus, Closed_Date, DelinquencyBucket) VALUES (4588, '2015-11-17', 'BC', 'Refinance External', 'ARM', 713, 57.06, 35.49, 21.43, 'Conv', 464207.46, 'Owner-Occupied', 'Open', '1900-01-00', 'Current');</v>
      </c>
    </row>
    <row r="4590" spans="1:16" x14ac:dyDescent="0.35">
      <c r="A4590" s="19">
        <v>4589</v>
      </c>
      <c r="B4590" s="18">
        <v>42643</v>
      </c>
      <c r="C4590" s="19" t="s">
        <v>57</v>
      </c>
      <c r="D4590" s="19" t="s">
        <v>61</v>
      </c>
      <c r="E4590" s="19" t="s">
        <v>53</v>
      </c>
      <c r="F4590" s="19">
        <v>678</v>
      </c>
      <c r="G4590" s="19">
        <v>95</v>
      </c>
      <c r="H4590" s="19">
        <v>21.66</v>
      </c>
      <c r="I4590" s="19">
        <v>20.38</v>
      </c>
      <c r="J4590" s="19" t="s">
        <v>60</v>
      </c>
      <c r="K4590" s="20">
        <v>192855.42</v>
      </c>
      <c r="L4590" s="20" t="s">
        <v>55</v>
      </c>
      <c r="M4590" s="20" t="s">
        <v>83</v>
      </c>
      <c r="N4590" s="26"/>
      <c r="O4590" s="20" t="s">
        <v>56</v>
      </c>
      <c r="P4590" t="str">
        <f t="shared" si="71"/>
        <v>INSERT INTO @DataTable (Deal, AdvanceDate, PROV, DealPurpose, RateType, BEACON, LTV, TDS, GDS, InsuranceType, PrincipalBalance, OccupancyType, AccountStatus, Closed_Date, DelinquencyBucket) VALUES (4589, '2016-09-30', 'ON', 'Purchase', 'Fixed', 678, 95, 21.66, 20.38, 'HiRatio', 192855.42, 'Owner-Occupied', 'Open', '1900-01-00', 'Current');</v>
      </c>
    </row>
    <row r="4591" spans="1:16" x14ac:dyDescent="0.35">
      <c r="A4591" s="22">
        <v>4590</v>
      </c>
      <c r="B4591" s="21">
        <v>42121</v>
      </c>
      <c r="C4591" s="22" t="s">
        <v>57</v>
      </c>
      <c r="D4591" s="22" t="s">
        <v>52</v>
      </c>
      <c r="E4591" s="22" t="s">
        <v>40</v>
      </c>
      <c r="F4591" s="22">
        <v>799</v>
      </c>
      <c r="G4591" s="22">
        <v>70</v>
      </c>
      <c r="H4591" s="22">
        <v>27.59</v>
      </c>
      <c r="I4591" s="22">
        <v>16.41</v>
      </c>
      <c r="J4591" s="22" t="s">
        <v>54</v>
      </c>
      <c r="K4591" s="23">
        <v>188686.18</v>
      </c>
      <c r="L4591" s="23" t="s">
        <v>55</v>
      </c>
      <c r="M4591" s="23" t="s">
        <v>83</v>
      </c>
      <c r="N4591" s="27"/>
      <c r="O4591" s="23" t="s">
        <v>56</v>
      </c>
      <c r="P4591" t="str">
        <f t="shared" si="71"/>
        <v>INSERT INTO @DataTable (Deal, AdvanceDate, PROV, DealPurpose, RateType, BEACON, LTV, TDS, GDS, InsuranceType, PrincipalBalance, OccupancyType, AccountStatus, Closed_Date, DelinquencyBucket) VALUES (4590, '2015-04-27', 'ON', 'Refinance External', 'ARM', 799, 70, 27.59, 16.41, 'Conv', 188686.18, 'Owner-Occupied', 'Open', '1900-01-00', 'Current');</v>
      </c>
    </row>
    <row r="4592" spans="1:16" x14ac:dyDescent="0.35">
      <c r="A4592" s="19">
        <v>4591</v>
      </c>
      <c r="B4592" s="18">
        <v>42058</v>
      </c>
      <c r="C4592" s="19" t="s">
        <v>57</v>
      </c>
      <c r="D4592" s="19" t="s">
        <v>52</v>
      </c>
      <c r="E4592" s="19" t="s">
        <v>40</v>
      </c>
      <c r="F4592" s="19">
        <v>719</v>
      </c>
      <c r="G4592" s="19">
        <v>32.53</v>
      </c>
      <c r="H4592" s="19">
        <v>31.86</v>
      </c>
      <c r="I4592" s="19">
        <v>31.86</v>
      </c>
      <c r="J4592" s="19" t="s">
        <v>54</v>
      </c>
      <c r="K4592" s="20">
        <v>0</v>
      </c>
      <c r="L4592" s="20" t="s">
        <v>55</v>
      </c>
      <c r="M4592" s="20" t="s">
        <v>84</v>
      </c>
      <c r="N4592" s="26">
        <v>42234</v>
      </c>
      <c r="O4592" s="20" t="s">
        <v>56</v>
      </c>
      <c r="P4592" t="str">
        <f t="shared" si="71"/>
        <v>INSERT INTO @DataTable (Deal, AdvanceDate, PROV, DealPurpose, RateType, BEACON, LTV, TDS, GDS, InsuranceType, PrincipalBalance, OccupancyType, AccountStatus, Closed_Date, DelinquencyBucket) VALUES (4591, '2015-02-23', 'ON', 'Refinance External', 'ARM', 719, 32.53, 31.86, 31.86, 'Conv', 0, 'Owner-Occupied', 'Closed', '2015-08-18', 'Current');</v>
      </c>
    </row>
    <row r="4593" spans="1:16" x14ac:dyDescent="0.35">
      <c r="A4593" s="22">
        <v>4592</v>
      </c>
      <c r="B4593" s="21">
        <v>42075</v>
      </c>
      <c r="C4593" s="22" t="s">
        <v>57</v>
      </c>
      <c r="D4593" s="22" t="s">
        <v>61</v>
      </c>
      <c r="E4593" s="22" t="s">
        <v>53</v>
      </c>
      <c r="F4593" s="22">
        <v>673</v>
      </c>
      <c r="G4593" s="22">
        <v>95</v>
      </c>
      <c r="H4593" s="22">
        <v>41.64</v>
      </c>
      <c r="I4593" s="22">
        <v>24.1</v>
      </c>
      <c r="J4593" s="22" t="s">
        <v>60</v>
      </c>
      <c r="K4593" s="23">
        <v>0</v>
      </c>
      <c r="L4593" s="23" t="s">
        <v>55</v>
      </c>
      <c r="M4593" s="23" t="s">
        <v>84</v>
      </c>
      <c r="N4593" s="27">
        <v>42620</v>
      </c>
      <c r="O4593" s="23" t="s">
        <v>56</v>
      </c>
      <c r="P4593" t="str">
        <f t="shared" si="71"/>
        <v>INSERT INTO @DataTable (Deal, AdvanceDate, PROV, DealPurpose, RateType, BEACON, LTV, TDS, GDS, InsuranceType, PrincipalBalance, OccupancyType, AccountStatus, Closed_Date, DelinquencyBucket) VALUES (4592, '2015-03-12', 'ON', 'Purchase', 'Fixed', 673, 95, 41.64, 24.1, 'HiRatio', 0, 'Owner-Occupied', 'Closed', '2016-09-07', 'Current');</v>
      </c>
    </row>
    <row r="4594" spans="1:16" x14ac:dyDescent="0.35">
      <c r="A4594" s="19">
        <v>4593</v>
      </c>
      <c r="B4594" s="18">
        <v>42247</v>
      </c>
      <c r="C4594" s="19" t="s">
        <v>57</v>
      </c>
      <c r="D4594" s="19" t="s">
        <v>61</v>
      </c>
      <c r="E4594" s="19" t="s">
        <v>40</v>
      </c>
      <c r="F4594" s="19">
        <v>732</v>
      </c>
      <c r="G4594" s="19">
        <v>95</v>
      </c>
      <c r="H4594" s="19">
        <v>36.840000000000003</v>
      </c>
      <c r="I4594" s="19">
        <v>25.12</v>
      </c>
      <c r="J4594" s="19" t="s">
        <v>60</v>
      </c>
      <c r="K4594" s="20">
        <v>273879.76</v>
      </c>
      <c r="L4594" s="20" t="s">
        <v>55</v>
      </c>
      <c r="M4594" s="20" t="s">
        <v>83</v>
      </c>
      <c r="N4594" s="26"/>
      <c r="O4594" s="20" t="s">
        <v>56</v>
      </c>
      <c r="P4594" t="str">
        <f t="shared" si="71"/>
        <v>INSERT INTO @DataTable (Deal, AdvanceDate, PROV, DealPurpose, RateType, BEACON, LTV, TDS, GDS, InsuranceType, PrincipalBalance, OccupancyType, AccountStatus, Closed_Date, DelinquencyBucket) VALUES (4593, '2015-08-31', 'ON', 'Purchase', 'ARM', 732, 95, 36.84, 25.12, 'HiRatio', 273879.76, 'Owner-Occupied', 'Open', '1900-01-00', 'Current');</v>
      </c>
    </row>
    <row r="4595" spans="1:16" x14ac:dyDescent="0.35">
      <c r="A4595" s="22">
        <v>4594</v>
      </c>
      <c r="B4595" s="21">
        <v>41978</v>
      </c>
      <c r="C4595" s="22" t="s">
        <v>58</v>
      </c>
      <c r="D4595" s="22" t="s">
        <v>61</v>
      </c>
      <c r="E4595" s="22" t="s">
        <v>40</v>
      </c>
      <c r="F4595" s="22">
        <v>753</v>
      </c>
      <c r="G4595" s="22">
        <v>63.1</v>
      </c>
      <c r="H4595" s="22">
        <v>38.799999999999997</v>
      </c>
      <c r="I4595" s="22">
        <v>34</v>
      </c>
      <c r="J4595" s="22" t="s">
        <v>54</v>
      </c>
      <c r="K4595" s="23">
        <v>275823.31</v>
      </c>
      <c r="L4595" s="23" t="s">
        <v>55</v>
      </c>
      <c r="M4595" s="23" t="s">
        <v>83</v>
      </c>
      <c r="N4595" s="27"/>
      <c r="O4595" s="23" t="s">
        <v>56</v>
      </c>
      <c r="P4595" t="str">
        <f t="shared" si="71"/>
        <v>INSERT INTO @DataTable (Deal, AdvanceDate, PROV, DealPurpose, RateType, BEACON, LTV, TDS, GDS, InsuranceType, PrincipalBalance, OccupancyType, AccountStatus, Closed_Date, DelinquencyBucket) VALUES (4594, '2014-12-05', 'BC', 'Purchase', 'ARM', 753, 63.1, 38.8, 34, 'Conv', 275823.31, 'Owner-Occupied', 'Open', '1900-01-00', 'Current');</v>
      </c>
    </row>
    <row r="4596" spans="1:16" x14ac:dyDescent="0.35">
      <c r="A4596" s="19">
        <v>4595</v>
      </c>
      <c r="B4596" s="18">
        <v>41820</v>
      </c>
      <c r="C4596" s="19" t="s">
        <v>57</v>
      </c>
      <c r="D4596" s="19" t="s">
        <v>52</v>
      </c>
      <c r="E4596" s="19" t="s">
        <v>53</v>
      </c>
      <c r="F4596" s="19">
        <v>690</v>
      </c>
      <c r="G4596" s="19">
        <v>50.89</v>
      </c>
      <c r="H4596" s="19">
        <v>18.39</v>
      </c>
      <c r="I4596" s="19">
        <v>13.97</v>
      </c>
      <c r="J4596" s="19" t="s">
        <v>54</v>
      </c>
      <c r="K4596" s="20">
        <v>124120.98</v>
      </c>
      <c r="L4596" s="20" t="s">
        <v>55</v>
      </c>
      <c r="M4596" s="20" t="s">
        <v>83</v>
      </c>
      <c r="N4596" s="26"/>
      <c r="O4596" s="20" t="s">
        <v>56</v>
      </c>
      <c r="P4596" t="str">
        <f t="shared" si="71"/>
        <v>INSERT INTO @DataTable (Deal, AdvanceDate, PROV, DealPurpose, RateType, BEACON, LTV, TDS, GDS, InsuranceType, PrincipalBalance, OccupancyType, AccountStatus, Closed_Date, DelinquencyBucket) VALUES (4595, '2014-06-30', 'ON', 'Refinance External', 'Fixed', 690, 50.89, 18.39, 13.97, 'Conv', 124120.98, 'Owner-Occupied', 'Open', '1900-01-00', 'Current');</v>
      </c>
    </row>
    <row r="4597" spans="1:16" x14ac:dyDescent="0.35">
      <c r="A4597" s="22">
        <v>4596</v>
      </c>
      <c r="B4597" s="21">
        <v>42311</v>
      </c>
      <c r="C4597" s="22" t="s">
        <v>51</v>
      </c>
      <c r="D4597" s="22" t="s">
        <v>52</v>
      </c>
      <c r="E4597" s="22" t="s">
        <v>40</v>
      </c>
      <c r="F4597" s="22">
        <v>777</v>
      </c>
      <c r="G4597" s="22">
        <v>75</v>
      </c>
      <c r="H4597" s="22">
        <v>32.11</v>
      </c>
      <c r="I4597" s="22">
        <v>23.09</v>
      </c>
      <c r="J4597" s="22" t="s">
        <v>54</v>
      </c>
      <c r="K4597" s="23">
        <v>416028.81</v>
      </c>
      <c r="L4597" s="23" t="s">
        <v>55</v>
      </c>
      <c r="M4597" s="23" t="s">
        <v>83</v>
      </c>
      <c r="N4597" s="27"/>
      <c r="O4597" s="23" t="s">
        <v>56</v>
      </c>
      <c r="P4597" t="str">
        <f t="shared" si="71"/>
        <v>INSERT INTO @DataTable (Deal, AdvanceDate, PROV, DealPurpose, RateType, BEACON, LTV, TDS, GDS, InsuranceType, PrincipalBalance, OccupancyType, AccountStatus, Closed_Date, DelinquencyBucket) VALUES (4596, '2015-11-03', 'AB', 'Refinance External', 'ARM', 777, 75, 32.11, 23.09, 'Conv', 416028.81, 'Owner-Occupied', 'Open', '1900-01-00', 'Current');</v>
      </c>
    </row>
    <row r="4598" spans="1:16" x14ac:dyDescent="0.35">
      <c r="A4598" s="19">
        <v>4597</v>
      </c>
      <c r="B4598" s="18">
        <v>42222</v>
      </c>
      <c r="C4598" s="19" t="s">
        <v>57</v>
      </c>
      <c r="D4598" s="19" t="s">
        <v>61</v>
      </c>
      <c r="E4598" s="19" t="s">
        <v>40</v>
      </c>
      <c r="F4598" s="19">
        <v>786</v>
      </c>
      <c r="G4598" s="19">
        <v>80</v>
      </c>
      <c r="H4598" s="19">
        <v>24.62</v>
      </c>
      <c r="I4598" s="19">
        <v>15.45</v>
      </c>
      <c r="J4598" s="19" t="s">
        <v>54</v>
      </c>
      <c r="K4598" s="20">
        <v>406223.59</v>
      </c>
      <c r="L4598" s="20" t="s">
        <v>66</v>
      </c>
      <c r="M4598" s="20" t="s">
        <v>83</v>
      </c>
      <c r="N4598" s="26"/>
      <c r="O4598" s="20" t="s">
        <v>56</v>
      </c>
      <c r="P4598" t="str">
        <f t="shared" si="71"/>
        <v>INSERT INTO @DataTable (Deal, AdvanceDate, PROV, DealPurpose, RateType, BEACON, LTV, TDS, GDS, InsuranceType, PrincipalBalance, OccupancyType, AccountStatus, Closed_Date, DelinquencyBucket) VALUES (4597, '2015-08-06', 'ON', 'Purchase', 'ARM', 786, 80, 24.62, 15.45, 'Conv', 406223.59, 'Second Home', 'Open', '1900-01-00', 'Current');</v>
      </c>
    </row>
    <row r="4599" spans="1:16" x14ac:dyDescent="0.35">
      <c r="A4599" s="22">
        <v>4598</v>
      </c>
      <c r="B4599" s="21">
        <v>42277</v>
      </c>
      <c r="C4599" s="22" t="s">
        <v>57</v>
      </c>
      <c r="D4599" s="22" t="s">
        <v>52</v>
      </c>
      <c r="E4599" s="22" t="s">
        <v>53</v>
      </c>
      <c r="F4599" s="22">
        <v>639</v>
      </c>
      <c r="G4599" s="22">
        <v>75</v>
      </c>
      <c r="H4599" s="22">
        <v>40.49</v>
      </c>
      <c r="I4599" s="22">
        <v>32.86</v>
      </c>
      <c r="J4599" s="22" t="s">
        <v>54</v>
      </c>
      <c r="K4599" s="23">
        <v>414588.7</v>
      </c>
      <c r="L4599" s="23" t="s">
        <v>55</v>
      </c>
      <c r="M4599" s="23" t="s">
        <v>83</v>
      </c>
      <c r="N4599" s="27"/>
      <c r="O4599" s="23" t="s">
        <v>56</v>
      </c>
      <c r="P4599" t="str">
        <f t="shared" si="71"/>
        <v>INSERT INTO @DataTable (Deal, AdvanceDate, PROV, DealPurpose, RateType, BEACON, LTV, TDS, GDS, InsuranceType, PrincipalBalance, OccupancyType, AccountStatus, Closed_Date, DelinquencyBucket) VALUES (4598, '2015-09-30', 'ON', 'Refinance External', 'Fixed', 639, 75, 40.49, 32.86, 'Conv', 414588.7, 'Owner-Occupied', 'Open', '1900-01-00', 'Current');</v>
      </c>
    </row>
    <row r="4600" spans="1:16" x14ac:dyDescent="0.35">
      <c r="A4600" s="19">
        <v>4599</v>
      </c>
      <c r="B4600" s="18">
        <v>41166</v>
      </c>
      <c r="C4600" s="19" t="s">
        <v>51</v>
      </c>
      <c r="D4600" s="19" t="s">
        <v>61</v>
      </c>
      <c r="E4600" s="19" t="s">
        <v>53</v>
      </c>
      <c r="F4600" s="19">
        <v>714</v>
      </c>
      <c r="G4600" s="19">
        <v>80</v>
      </c>
      <c r="H4600" s="19">
        <v>35.99</v>
      </c>
      <c r="I4600" s="19">
        <v>12.58</v>
      </c>
      <c r="J4600" s="19" t="s">
        <v>54</v>
      </c>
      <c r="K4600" s="20">
        <v>0</v>
      </c>
      <c r="L4600" s="20" t="s">
        <v>55</v>
      </c>
      <c r="M4600" s="20" t="s">
        <v>84</v>
      </c>
      <c r="N4600" s="26">
        <v>41627</v>
      </c>
      <c r="O4600" s="20" t="s">
        <v>56</v>
      </c>
      <c r="P4600" t="str">
        <f t="shared" si="71"/>
        <v>INSERT INTO @DataTable (Deal, AdvanceDate, PROV, DealPurpose, RateType, BEACON, LTV, TDS, GDS, InsuranceType, PrincipalBalance, OccupancyType, AccountStatus, Closed_Date, DelinquencyBucket) VALUES (4599, '2012-09-14', 'AB', 'Purchase', 'Fixed', 714, 80, 35.99, 12.58, 'Conv', 0, 'Owner-Occupied', 'Closed', '2013-12-19', 'Current');</v>
      </c>
    </row>
    <row r="4601" spans="1:16" x14ac:dyDescent="0.35">
      <c r="A4601" s="22">
        <v>4600</v>
      </c>
      <c r="B4601" s="21">
        <v>42138</v>
      </c>
      <c r="C4601" s="22" t="s">
        <v>58</v>
      </c>
      <c r="D4601" s="22" t="s">
        <v>61</v>
      </c>
      <c r="E4601" s="22" t="s">
        <v>53</v>
      </c>
      <c r="F4601" s="22">
        <v>783</v>
      </c>
      <c r="G4601" s="22">
        <v>86.23</v>
      </c>
      <c r="H4601" s="22">
        <v>33.6</v>
      </c>
      <c r="I4601" s="22">
        <v>33.08</v>
      </c>
      <c r="J4601" s="22" t="s">
        <v>60</v>
      </c>
      <c r="K4601" s="23">
        <v>274696.44</v>
      </c>
      <c r="L4601" s="23" t="s">
        <v>55</v>
      </c>
      <c r="M4601" s="23" t="s">
        <v>83</v>
      </c>
      <c r="N4601" s="27"/>
      <c r="O4601" s="23" t="s">
        <v>56</v>
      </c>
      <c r="P4601" t="str">
        <f t="shared" si="71"/>
        <v>INSERT INTO @DataTable (Deal, AdvanceDate, PROV, DealPurpose, RateType, BEACON, LTV, TDS, GDS, InsuranceType, PrincipalBalance, OccupancyType, AccountStatus, Closed_Date, DelinquencyBucket) VALUES (4600, '2015-05-14', 'BC', 'Purchase', 'Fixed', 783, 86.23, 33.6, 33.08, 'HiRatio', 274696.44, 'Owner-Occupied', 'Open', '1900-01-00', 'Current');</v>
      </c>
    </row>
    <row r="4602" spans="1:16" x14ac:dyDescent="0.35">
      <c r="A4602" s="19">
        <v>4601</v>
      </c>
      <c r="B4602" s="18">
        <v>41967</v>
      </c>
      <c r="C4602" s="19" t="s">
        <v>57</v>
      </c>
      <c r="D4602" s="19" t="s">
        <v>64</v>
      </c>
      <c r="E4602" s="19" t="s">
        <v>53</v>
      </c>
      <c r="F4602" s="19">
        <v>737</v>
      </c>
      <c r="G4602" s="19">
        <v>80</v>
      </c>
      <c r="H4602" s="19">
        <v>38.25</v>
      </c>
      <c r="I4602" s="19">
        <v>27.5</v>
      </c>
      <c r="J4602" s="19" t="s">
        <v>54</v>
      </c>
      <c r="K4602" s="20">
        <v>483911.12</v>
      </c>
      <c r="L4602" s="20" t="s">
        <v>55</v>
      </c>
      <c r="M4602" s="20" t="s">
        <v>83</v>
      </c>
      <c r="N4602" s="26"/>
      <c r="O4602" s="20" t="s">
        <v>56</v>
      </c>
      <c r="P4602" t="str">
        <f t="shared" si="71"/>
        <v>INSERT INTO @DataTable (Deal, AdvanceDate, PROV, DealPurpose, RateType, BEACON, LTV, TDS, GDS, InsuranceType, PrincipalBalance, OccupancyType, AccountStatus, Closed_Date, DelinquencyBucket) VALUES (4601, '2014-11-24', 'ON', 'Purchase with Improvements', 'Fixed', 737, 80, 38.25, 27.5, 'Conv', 483911.12, 'Owner-Occupied', 'Open', '1900-01-00', 'Current');</v>
      </c>
    </row>
    <row r="4603" spans="1:16" x14ac:dyDescent="0.35">
      <c r="A4603" s="22">
        <v>4602</v>
      </c>
      <c r="B4603" s="21">
        <v>40744</v>
      </c>
      <c r="C4603" s="22" t="s">
        <v>57</v>
      </c>
      <c r="D4603" s="22" t="s">
        <v>61</v>
      </c>
      <c r="E4603" s="22" t="s">
        <v>53</v>
      </c>
      <c r="F4603" s="22">
        <v>758</v>
      </c>
      <c r="G4603" s="22">
        <v>26.9</v>
      </c>
      <c r="H4603" s="22">
        <v>28.04</v>
      </c>
      <c r="I4603" s="22">
        <v>15.65</v>
      </c>
      <c r="J4603" s="22" t="s">
        <v>54</v>
      </c>
      <c r="K4603" s="23">
        <v>229709.63</v>
      </c>
      <c r="L4603" s="23" t="s">
        <v>55</v>
      </c>
      <c r="M4603" s="23" t="s">
        <v>83</v>
      </c>
      <c r="N4603" s="27"/>
      <c r="O4603" s="23" t="s">
        <v>56</v>
      </c>
      <c r="P4603" t="str">
        <f t="shared" si="71"/>
        <v>INSERT INTO @DataTable (Deal, AdvanceDate, PROV, DealPurpose, RateType, BEACON, LTV, TDS, GDS, InsuranceType, PrincipalBalance, OccupancyType, AccountStatus, Closed_Date, DelinquencyBucket) VALUES (4602, '2011-07-20', 'ON', 'Purchase', 'Fixed', 758, 26.9, 28.04, 15.65, 'Conv', 229709.63, 'Owner-Occupied', 'Open', '1900-01-00', 'Current');</v>
      </c>
    </row>
    <row r="4604" spans="1:16" x14ac:dyDescent="0.35">
      <c r="A4604" s="19">
        <v>4603</v>
      </c>
      <c r="B4604" s="18">
        <v>40844</v>
      </c>
      <c r="C4604" s="19" t="s">
        <v>57</v>
      </c>
      <c r="D4604" s="19" t="s">
        <v>52</v>
      </c>
      <c r="E4604" s="19" t="s">
        <v>40</v>
      </c>
      <c r="F4604" s="19">
        <v>739</v>
      </c>
      <c r="G4604" s="19">
        <v>85</v>
      </c>
      <c r="H4604" s="19">
        <v>25.2</v>
      </c>
      <c r="I4604" s="19">
        <v>17.39</v>
      </c>
      <c r="J4604" s="19" t="s">
        <v>60</v>
      </c>
      <c r="K4604" s="20">
        <v>254898.3</v>
      </c>
      <c r="L4604" s="20" t="s">
        <v>55</v>
      </c>
      <c r="M4604" s="20" t="s">
        <v>83</v>
      </c>
      <c r="N4604" s="26"/>
      <c r="O4604" s="20" t="s">
        <v>56</v>
      </c>
      <c r="P4604" t="str">
        <f t="shared" si="71"/>
        <v>INSERT INTO @DataTable (Deal, AdvanceDate, PROV, DealPurpose, RateType, BEACON, LTV, TDS, GDS, InsuranceType, PrincipalBalance, OccupancyType, AccountStatus, Closed_Date, DelinquencyBucket) VALUES (4603, '2011-10-28', 'ON', 'Refinance External', 'ARM', 739, 85, 25.2, 17.39, 'HiRatio', 254898.3, 'Owner-Occupied', 'Open', '1900-01-00', 'Current');</v>
      </c>
    </row>
    <row r="4605" spans="1:16" x14ac:dyDescent="0.35">
      <c r="A4605" s="22">
        <v>4604</v>
      </c>
      <c r="B4605" s="21">
        <v>40767</v>
      </c>
      <c r="C4605" s="22" t="s">
        <v>57</v>
      </c>
      <c r="D4605" s="22" t="s">
        <v>61</v>
      </c>
      <c r="E4605" s="22" t="s">
        <v>53</v>
      </c>
      <c r="F4605" s="22">
        <v>740</v>
      </c>
      <c r="G4605" s="22">
        <v>95</v>
      </c>
      <c r="H4605" s="22">
        <v>40.799999999999997</v>
      </c>
      <c r="I4605" s="22">
        <v>39.380000000000003</v>
      </c>
      <c r="J4605" s="22" t="s">
        <v>60</v>
      </c>
      <c r="K4605" s="23">
        <v>0</v>
      </c>
      <c r="L4605" s="23" t="s">
        <v>55</v>
      </c>
      <c r="M4605" s="23" t="s">
        <v>84</v>
      </c>
      <c r="N4605" s="27">
        <v>42282</v>
      </c>
      <c r="O4605" s="23" t="s">
        <v>56</v>
      </c>
      <c r="P4605" t="str">
        <f t="shared" si="71"/>
        <v>INSERT INTO @DataTable (Deal, AdvanceDate, PROV, DealPurpose, RateType, BEACON, LTV, TDS, GDS, InsuranceType, PrincipalBalance, OccupancyType, AccountStatus, Closed_Date, DelinquencyBucket) VALUES (4604, '2011-08-12', 'ON', 'Purchase', 'Fixed', 740, 95, 40.8, 39.38, 'HiRatio', 0, 'Owner-Occupied', 'Closed', '2015-10-05', 'Current');</v>
      </c>
    </row>
    <row r="4606" spans="1:16" x14ac:dyDescent="0.35">
      <c r="A4606" s="19">
        <v>4605</v>
      </c>
      <c r="B4606" s="18">
        <v>41689</v>
      </c>
      <c r="C4606" s="19" t="s">
        <v>65</v>
      </c>
      <c r="D4606" s="19" t="s">
        <v>52</v>
      </c>
      <c r="E4606" s="19" t="s">
        <v>40</v>
      </c>
      <c r="F4606" s="19">
        <v>777</v>
      </c>
      <c r="G4606" s="19">
        <v>75.81</v>
      </c>
      <c r="H4606" s="19">
        <v>16.54</v>
      </c>
      <c r="I4606" s="19">
        <v>11.34</v>
      </c>
      <c r="J4606" s="19" t="s">
        <v>54</v>
      </c>
      <c r="K4606" s="20">
        <v>143633.35999999999</v>
      </c>
      <c r="L4606" s="20" t="s">
        <v>55</v>
      </c>
      <c r="M4606" s="20" t="s">
        <v>83</v>
      </c>
      <c r="N4606" s="26"/>
      <c r="O4606" s="20" t="s">
        <v>56</v>
      </c>
      <c r="P4606" t="str">
        <f t="shared" si="71"/>
        <v>INSERT INTO @DataTable (Deal, AdvanceDate, PROV, DealPurpose, RateType, BEACON, LTV, TDS, GDS, InsuranceType, PrincipalBalance, OccupancyType, AccountStatus, Closed_Date, DelinquencyBucket) VALUES (4605, '2014-02-19', 'NS', 'Refinance External', 'ARM', 777, 75.81, 16.54, 11.34, 'Conv', 143633.36, 'Owner-Occupied', 'Open', '1900-01-00', 'Current');</v>
      </c>
    </row>
    <row r="4607" spans="1:16" x14ac:dyDescent="0.35">
      <c r="A4607" s="22">
        <v>4606</v>
      </c>
      <c r="B4607" s="21">
        <v>42613</v>
      </c>
      <c r="C4607" s="22" t="s">
        <v>58</v>
      </c>
      <c r="D4607" s="22" t="s">
        <v>72</v>
      </c>
      <c r="E4607" s="22" t="s">
        <v>53</v>
      </c>
      <c r="F4607" s="22">
        <v>695</v>
      </c>
      <c r="G4607" s="22">
        <v>72.650000000000006</v>
      </c>
      <c r="H4607" s="22">
        <v>26.78</v>
      </c>
      <c r="I4607" s="22">
        <v>25.66</v>
      </c>
      <c r="J4607" s="22" t="s">
        <v>54</v>
      </c>
      <c r="K4607" s="23">
        <v>394590.39</v>
      </c>
      <c r="L4607" s="23" t="s">
        <v>55</v>
      </c>
      <c r="M4607" s="23" t="s">
        <v>83</v>
      </c>
      <c r="N4607" s="27"/>
      <c r="O4607" s="23" t="s">
        <v>56</v>
      </c>
      <c r="P4607" t="str">
        <f t="shared" si="71"/>
        <v>INSERT INTO @DataTable (Deal, AdvanceDate, PROV, DealPurpose, RateType, BEACON, LTV, TDS, GDS, InsuranceType, PrincipalBalance, OccupancyType, AccountStatus, Closed_Date, DelinquencyBucket) VALUES (4606, '2016-08-31', 'BC', 'ETO Existing Client', 'Fixed', 695, 72.65, 26.78, 25.66, 'Conv', 394590.39, 'Owner-Occupied', 'Open', '1900-01-00', 'Current');</v>
      </c>
    </row>
    <row r="4608" spans="1:16" x14ac:dyDescent="0.35">
      <c r="A4608" s="19">
        <v>4607</v>
      </c>
      <c r="B4608" s="18">
        <v>42195</v>
      </c>
      <c r="C4608" s="19" t="s">
        <v>57</v>
      </c>
      <c r="D4608" s="19" t="s">
        <v>61</v>
      </c>
      <c r="E4608" s="19" t="s">
        <v>40</v>
      </c>
      <c r="F4608" s="19">
        <v>803</v>
      </c>
      <c r="G4608" s="19">
        <v>90</v>
      </c>
      <c r="H4608" s="19">
        <v>34.18</v>
      </c>
      <c r="I4608" s="19">
        <v>29.03</v>
      </c>
      <c r="J4608" s="19" t="s">
        <v>60</v>
      </c>
      <c r="K4608" s="20">
        <v>351268.49</v>
      </c>
      <c r="L4608" s="20" t="s">
        <v>55</v>
      </c>
      <c r="M4608" s="20" t="s">
        <v>83</v>
      </c>
      <c r="N4608" s="26"/>
      <c r="O4608" s="20" t="s">
        <v>56</v>
      </c>
      <c r="P4608" t="str">
        <f t="shared" si="71"/>
        <v>INSERT INTO @DataTable (Deal, AdvanceDate, PROV, DealPurpose, RateType, BEACON, LTV, TDS, GDS, InsuranceType, PrincipalBalance, OccupancyType, AccountStatus, Closed_Date, DelinquencyBucket) VALUES (4607, '2015-07-10', 'ON', 'Purchase', 'ARM', 803, 90, 34.18, 29.03, 'HiRatio', 351268.49, 'Owner-Occupied', 'Open', '1900-01-00', 'Current');</v>
      </c>
    </row>
    <row r="4609" spans="1:16" x14ac:dyDescent="0.35">
      <c r="A4609" s="22">
        <v>4608</v>
      </c>
      <c r="B4609" s="21">
        <v>41075</v>
      </c>
      <c r="C4609" s="22" t="s">
        <v>57</v>
      </c>
      <c r="D4609" s="22" t="s">
        <v>61</v>
      </c>
      <c r="E4609" s="22" t="s">
        <v>53</v>
      </c>
      <c r="F4609" s="22">
        <v>816</v>
      </c>
      <c r="G4609" s="22">
        <v>77.709999999999994</v>
      </c>
      <c r="H4609" s="22">
        <v>34.54</v>
      </c>
      <c r="I4609" s="22">
        <v>32.99</v>
      </c>
      <c r="J4609" s="22" t="s">
        <v>54</v>
      </c>
      <c r="K4609" s="23">
        <v>191747.79</v>
      </c>
      <c r="L4609" s="23" t="s">
        <v>55</v>
      </c>
      <c r="M4609" s="23" t="s">
        <v>83</v>
      </c>
      <c r="N4609" s="27"/>
      <c r="O4609" s="23" t="s">
        <v>56</v>
      </c>
      <c r="P4609" t="str">
        <f t="shared" si="71"/>
        <v>INSERT INTO @DataTable (Deal, AdvanceDate, PROV, DealPurpose, RateType, BEACON, LTV, TDS, GDS, InsuranceType, PrincipalBalance, OccupancyType, AccountStatus, Closed_Date, DelinquencyBucket) VALUES (4608, '2012-06-15', 'ON', 'Purchase', 'Fixed', 816, 77.71, 34.54, 32.99, 'Conv', 191747.79, 'Owner-Occupied', 'Open', '1900-01-00', 'Current');</v>
      </c>
    </row>
    <row r="4610" spans="1:16" x14ac:dyDescent="0.35">
      <c r="A4610" s="19">
        <v>4609</v>
      </c>
      <c r="B4610" s="18">
        <v>42202</v>
      </c>
      <c r="C4610" s="19" t="s">
        <v>58</v>
      </c>
      <c r="D4610" s="19" t="s">
        <v>52</v>
      </c>
      <c r="E4610" s="19" t="s">
        <v>53</v>
      </c>
      <c r="F4610" s="19">
        <v>757</v>
      </c>
      <c r="G4610" s="19">
        <v>27.37</v>
      </c>
      <c r="H4610" s="19">
        <v>33.07</v>
      </c>
      <c r="I4610" s="19">
        <v>18.82</v>
      </c>
      <c r="J4610" s="19" t="s">
        <v>54</v>
      </c>
      <c r="K4610" s="20">
        <v>242116.01</v>
      </c>
      <c r="L4610" s="20" t="s">
        <v>55</v>
      </c>
      <c r="M4610" s="20" t="s">
        <v>83</v>
      </c>
      <c r="N4610" s="26"/>
      <c r="O4610" s="20" t="s">
        <v>56</v>
      </c>
      <c r="P4610" t="str">
        <f t="shared" si="71"/>
        <v>INSERT INTO @DataTable (Deal, AdvanceDate, PROV, DealPurpose, RateType, BEACON, LTV, TDS, GDS, InsuranceType, PrincipalBalance, OccupancyType, AccountStatus, Closed_Date, DelinquencyBucket) VALUES (4609, '2015-07-17', 'BC', 'Refinance External', 'Fixed', 757, 27.37, 33.07, 18.82, 'Conv', 242116.01, 'Owner-Occupied', 'Open', '1900-01-00', 'Current');</v>
      </c>
    </row>
    <row r="4611" spans="1:16" x14ac:dyDescent="0.35">
      <c r="A4611" s="22">
        <v>4610</v>
      </c>
      <c r="B4611" s="21">
        <v>41831</v>
      </c>
      <c r="C4611" s="22" t="s">
        <v>57</v>
      </c>
      <c r="D4611" s="22" t="s">
        <v>52</v>
      </c>
      <c r="E4611" s="22" t="s">
        <v>40</v>
      </c>
      <c r="F4611" s="22">
        <v>707</v>
      </c>
      <c r="G4611" s="22">
        <v>80</v>
      </c>
      <c r="H4611" s="22">
        <v>31</v>
      </c>
      <c r="I4611" s="22">
        <v>27.25</v>
      </c>
      <c r="J4611" s="22" t="s">
        <v>54</v>
      </c>
      <c r="K4611" s="23">
        <v>228964.42</v>
      </c>
      <c r="L4611" s="23" t="s">
        <v>55</v>
      </c>
      <c r="M4611" s="23" t="s">
        <v>83</v>
      </c>
      <c r="N4611" s="27"/>
      <c r="O4611" s="23" t="s">
        <v>56</v>
      </c>
      <c r="P4611" t="str">
        <f t="shared" ref="P4611:P4674" si="72">"INSERT INTO @DataTable (Deal, AdvanceDate, PROV, DealPurpose, RateType, BEACON, LTV, TDS, GDS, InsuranceType, PrincipalBalance, OccupancyType, AccountStatus, Closed_Date, DelinquencyBucket) VALUES (" &amp; A4611 &amp; ", " &amp; "'" &amp; TEXT(B4611, "yyyy-mm-dd") &amp; "', '" &amp; C4611 &amp; "', '" &amp; D4611 &amp; "', '" &amp; E4611 &amp; "', " &amp; F4611 &amp; ", " &amp; G4611 &amp; ", " &amp; H4611 &amp; ", " &amp; I4611 &amp; ", '" &amp; J4611 &amp; "', " &amp; K4611 &amp; ", '" &amp; L4611 &amp; "', '" &amp; M4611 &amp; "', '" &amp;TEXT(N4611, "yyyy-mm-dd") &amp; "', '" &amp; O4611 &amp; "');"</f>
        <v>INSERT INTO @DataTable (Deal, AdvanceDate, PROV, DealPurpose, RateType, BEACON, LTV, TDS, GDS, InsuranceType, PrincipalBalance, OccupancyType, AccountStatus, Closed_Date, DelinquencyBucket) VALUES (4610, '2014-07-11', 'ON', 'Refinance External', 'ARM', 707, 80, 31, 27.25, 'Conv', 228964.42, 'Owner-Occupied', 'Open', '1900-01-00', 'Current');</v>
      </c>
    </row>
    <row r="4612" spans="1:16" x14ac:dyDescent="0.35">
      <c r="A4612" s="19">
        <v>4611</v>
      </c>
      <c r="B4612" s="18">
        <v>41144</v>
      </c>
      <c r="C4612" s="19" t="s">
        <v>57</v>
      </c>
      <c r="D4612" s="19" t="s">
        <v>52</v>
      </c>
      <c r="E4612" s="19" t="s">
        <v>53</v>
      </c>
      <c r="F4612" s="19">
        <v>704</v>
      </c>
      <c r="G4612" s="19">
        <v>80</v>
      </c>
      <c r="H4612" s="19">
        <v>24.8</v>
      </c>
      <c r="I4612" s="19">
        <v>16.53</v>
      </c>
      <c r="J4612" s="19" t="s">
        <v>54</v>
      </c>
      <c r="K4612" s="20">
        <v>0</v>
      </c>
      <c r="L4612" s="20" t="s">
        <v>55</v>
      </c>
      <c r="M4612" s="20" t="s">
        <v>84</v>
      </c>
      <c r="N4612" s="26">
        <v>42249</v>
      </c>
      <c r="O4612" s="20" t="s">
        <v>56</v>
      </c>
      <c r="P4612" t="str">
        <f t="shared" si="72"/>
        <v>INSERT INTO @DataTable (Deal, AdvanceDate, PROV, DealPurpose, RateType, BEACON, LTV, TDS, GDS, InsuranceType, PrincipalBalance, OccupancyType, AccountStatus, Closed_Date, DelinquencyBucket) VALUES (4611, '2012-08-23', 'ON', 'Refinance External', 'Fixed', 704, 80, 24.8, 16.53, 'Conv', 0, 'Owner-Occupied', 'Closed', '2015-09-02', 'Current');</v>
      </c>
    </row>
    <row r="4613" spans="1:16" x14ac:dyDescent="0.35">
      <c r="A4613" s="22">
        <v>4612</v>
      </c>
      <c r="B4613" s="21">
        <v>41394</v>
      </c>
      <c r="C4613" s="22" t="s">
        <v>58</v>
      </c>
      <c r="D4613" s="22" t="s">
        <v>52</v>
      </c>
      <c r="E4613" s="22" t="s">
        <v>53</v>
      </c>
      <c r="F4613" s="22">
        <v>744</v>
      </c>
      <c r="G4613" s="22">
        <v>80</v>
      </c>
      <c r="H4613" s="22">
        <v>28.02</v>
      </c>
      <c r="I4613" s="22">
        <v>21.34</v>
      </c>
      <c r="J4613" s="22" t="s">
        <v>54</v>
      </c>
      <c r="K4613" s="23">
        <v>101877.01</v>
      </c>
      <c r="L4613" s="23" t="s">
        <v>55</v>
      </c>
      <c r="M4613" s="23" t="s">
        <v>83</v>
      </c>
      <c r="N4613" s="27"/>
      <c r="O4613" s="23" t="s">
        <v>56</v>
      </c>
      <c r="P4613" t="str">
        <f t="shared" si="72"/>
        <v>INSERT INTO @DataTable (Deal, AdvanceDate, PROV, DealPurpose, RateType, BEACON, LTV, TDS, GDS, InsuranceType, PrincipalBalance, OccupancyType, AccountStatus, Closed_Date, DelinquencyBucket) VALUES (4612, '2013-04-30', 'BC', 'Refinance External', 'Fixed', 744, 80, 28.02, 21.34, 'Conv', 101877.01, 'Owner-Occupied', 'Open', '1900-01-00', 'Current');</v>
      </c>
    </row>
    <row r="4614" spans="1:16" x14ac:dyDescent="0.35">
      <c r="A4614" s="19">
        <v>4613</v>
      </c>
      <c r="B4614" s="18">
        <v>41878</v>
      </c>
      <c r="C4614" s="19" t="s">
        <v>58</v>
      </c>
      <c r="D4614" s="19" t="s">
        <v>52</v>
      </c>
      <c r="E4614" s="19" t="s">
        <v>53</v>
      </c>
      <c r="F4614" s="19">
        <v>703</v>
      </c>
      <c r="G4614" s="19">
        <v>80</v>
      </c>
      <c r="H4614" s="19">
        <v>38.82</v>
      </c>
      <c r="I4614" s="19">
        <v>23.77</v>
      </c>
      <c r="J4614" s="19" t="s">
        <v>54</v>
      </c>
      <c r="K4614" s="20">
        <v>258551.22</v>
      </c>
      <c r="L4614" s="20" t="s">
        <v>55</v>
      </c>
      <c r="M4614" s="20" t="s">
        <v>83</v>
      </c>
      <c r="N4614" s="26"/>
      <c r="O4614" s="20" t="s">
        <v>56</v>
      </c>
      <c r="P4614" t="str">
        <f t="shared" si="72"/>
        <v>INSERT INTO @DataTable (Deal, AdvanceDate, PROV, DealPurpose, RateType, BEACON, LTV, TDS, GDS, InsuranceType, PrincipalBalance, OccupancyType, AccountStatus, Closed_Date, DelinquencyBucket) VALUES (4613, '2014-08-27', 'BC', 'Refinance External', 'Fixed', 703, 80, 38.82, 23.77, 'Conv', 258551.22, 'Owner-Occupied', 'Open', '1900-01-00', 'Current');</v>
      </c>
    </row>
    <row r="4615" spans="1:16" x14ac:dyDescent="0.35">
      <c r="A4615" s="22">
        <v>4614</v>
      </c>
      <c r="B4615" s="21">
        <v>41620</v>
      </c>
      <c r="C4615" s="22" t="s">
        <v>51</v>
      </c>
      <c r="D4615" s="22" t="s">
        <v>61</v>
      </c>
      <c r="E4615" s="22" t="s">
        <v>53</v>
      </c>
      <c r="F4615" s="22">
        <v>749</v>
      </c>
      <c r="G4615" s="22">
        <v>89.47</v>
      </c>
      <c r="H4615" s="22">
        <v>32.94</v>
      </c>
      <c r="I4615" s="22">
        <v>23.64</v>
      </c>
      <c r="J4615" s="22" t="s">
        <v>60</v>
      </c>
      <c r="K4615" s="23">
        <v>159121.91</v>
      </c>
      <c r="L4615" s="23" t="s">
        <v>55</v>
      </c>
      <c r="M4615" s="23" t="s">
        <v>83</v>
      </c>
      <c r="N4615" s="27"/>
      <c r="O4615" s="23" t="s">
        <v>56</v>
      </c>
      <c r="P4615" t="str">
        <f t="shared" si="72"/>
        <v>INSERT INTO @DataTable (Deal, AdvanceDate, PROV, DealPurpose, RateType, BEACON, LTV, TDS, GDS, InsuranceType, PrincipalBalance, OccupancyType, AccountStatus, Closed_Date, DelinquencyBucket) VALUES (4614, '2013-12-12', 'AB', 'Purchase', 'Fixed', 749, 89.47, 32.94, 23.64, 'HiRatio', 159121.91, 'Owner-Occupied', 'Open', '1900-01-00', 'Current');</v>
      </c>
    </row>
    <row r="4616" spans="1:16" x14ac:dyDescent="0.35">
      <c r="A4616" s="19">
        <v>4615</v>
      </c>
      <c r="B4616" s="18">
        <v>41222</v>
      </c>
      <c r="C4616" s="19" t="s">
        <v>57</v>
      </c>
      <c r="D4616" s="19" t="s">
        <v>52</v>
      </c>
      <c r="E4616" s="19" t="s">
        <v>53</v>
      </c>
      <c r="F4616" s="19">
        <v>709</v>
      </c>
      <c r="G4616" s="19">
        <v>59.52</v>
      </c>
      <c r="H4616" s="19">
        <v>39.15</v>
      </c>
      <c r="I4616" s="19">
        <v>19.510000000000002</v>
      </c>
      <c r="J4616" s="19" t="s">
        <v>54</v>
      </c>
      <c r="K4616" s="20">
        <v>99662.43</v>
      </c>
      <c r="L4616" s="20" t="s">
        <v>55</v>
      </c>
      <c r="M4616" s="20" t="s">
        <v>83</v>
      </c>
      <c r="N4616" s="26"/>
      <c r="O4616" s="20" t="s">
        <v>56</v>
      </c>
      <c r="P4616" t="str">
        <f t="shared" si="72"/>
        <v>INSERT INTO @DataTable (Deal, AdvanceDate, PROV, DealPurpose, RateType, BEACON, LTV, TDS, GDS, InsuranceType, PrincipalBalance, OccupancyType, AccountStatus, Closed_Date, DelinquencyBucket) VALUES (4615, '2012-11-09', 'ON', 'Refinance External', 'Fixed', 709, 59.52, 39.15, 19.51, 'Conv', 99662.43, 'Owner-Occupied', 'Open', '1900-01-00', 'Current');</v>
      </c>
    </row>
    <row r="4617" spans="1:16" x14ac:dyDescent="0.35">
      <c r="A4617" s="22">
        <v>4616</v>
      </c>
      <c r="B4617" s="21">
        <v>41732</v>
      </c>
      <c r="C4617" s="22" t="s">
        <v>51</v>
      </c>
      <c r="D4617" s="22" t="s">
        <v>52</v>
      </c>
      <c r="E4617" s="22" t="s">
        <v>40</v>
      </c>
      <c r="F4617" s="22">
        <v>756</v>
      </c>
      <c r="G4617" s="22">
        <v>52.54</v>
      </c>
      <c r="H4617" s="22">
        <v>32.26</v>
      </c>
      <c r="I4617" s="22">
        <v>31.38</v>
      </c>
      <c r="J4617" s="22" t="s">
        <v>54</v>
      </c>
      <c r="K4617" s="23">
        <v>242583.34</v>
      </c>
      <c r="L4617" s="23" t="s">
        <v>55</v>
      </c>
      <c r="M4617" s="23" t="s">
        <v>83</v>
      </c>
      <c r="N4617" s="27"/>
      <c r="O4617" s="23" t="s">
        <v>56</v>
      </c>
      <c r="P4617" t="str">
        <f t="shared" si="72"/>
        <v>INSERT INTO @DataTable (Deal, AdvanceDate, PROV, DealPurpose, RateType, BEACON, LTV, TDS, GDS, InsuranceType, PrincipalBalance, OccupancyType, AccountStatus, Closed_Date, DelinquencyBucket) VALUES (4616, '2014-04-03', 'AB', 'Refinance External', 'ARM', 756, 52.54, 32.26, 31.38, 'Conv', 242583.34, 'Owner-Occupied', 'Open', '1900-01-00', 'Current');</v>
      </c>
    </row>
    <row r="4618" spans="1:16" x14ac:dyDescent="0.35">
      <c r="A4618" s="19">
        <v>4617</v>
      </c>
      <c r="B4618" s="18">
        <v>42262</v>
      </c>
      <c r="C4618" s="19" t="s">
        <v>57</v>
      </c>
      <c r="D4618" s="19" t="s">
        <v>52</v>
      </c>
      <c r="E4618" s="19" t="s">
        <v>40</v>
      </c>
      <c r="F4618" s="19">
        <v>816</v>
      </c>
      <c r="G4618" s="19">
        <v>56.63</v>
      </c>
      <c r="H4618" s="19">
        <v>31.87</v>
      </c>
      <c r="I4618" s="19">
        <v>31.03</v>
      </c>
      <c r="J4618" s="19" t="s">
        <v>54</v>
      </c>
      <c r="K4618" s="20">
        <v>256210.8</v>
      </c>
      <c r="L4618" s="20" t="s">
        <v>55</v>
      </c>
      <c r="M4618" s="20" t="s">
        <v>83</v>
      </c>
      <c r="N4618" s="26"/>
      <c r="O4618" s="20" t="s">
        <v>56</v>
      </c>
      <c r="P4618" t="str">
        <f t="shared" si="72"/>
        <v>INSERT INTO @DataTable (Deal, AdvanceDate, PROV, DealPurpose, RateType, BEACON, LTV, TDS, GDS, InsuranceType, PrincipalBalance, OccupancyType, AccountStatus, Closed_Date, DelinquencyBucket) VALUES (4617, '2015-09-15', 'ON', 'Refinance External', 'ARM', 816, 56.63, 31.87, 31.03, 'Conv', 256210.8, 'Owner-Occupied', 'Open', '1900-01-00', 'Current');</v>
      </c>
    </row>
    <row r="4619" spans="1:16" x14ac:dyDescent="0.35">
      <c r="A4619" s="22">
        <v>4618</v>
      </c>
      <c r="B4619" s="21">
        <v>42607</v>
      </c>
      <c r="C4619" s="22" t="s">
        <v>57</v>
      </c>
      <c r="D4619" s="22" t="s">
        <v>52</v>
      </c>
      <c r="E4619" s="22" t="s">
        <v>53</v>
      </c>
      <c r="F4619" s="22">
        <v>792</v>
      </c>
      <c r="G4619" s="22">
        <v>75</v>
      </c>
      <c r="H4619" s="22">
        <v>31.58</v>
      </c>
      <c r="I4619" s="22">
        <v>28.46</v>
      </c>
      <c r="J4619" s="22" t="s">
        <v>54</v>
      </c>
      <c r="K4619" s="23">
        <v>170869.16</v>
      </c>
      <c r="L4619" s="23" t="s">
        <v>55</v>
      </c>
      <c r="M4619" s="23" t="s">
        <v>83</v>
      </c>
      <c r="N4619" s="27"/>
      <c r="O4619" s="23" t="s">
        <v>56</v>
      </c>
      <c r="P4619" t="str">
        <f t="shared" si="72"/>
        <v>INSERT INTO @DataTable (Deal, AdvanceDate, PROV, DealPurpose, RateType, BEACON, LTV, TDS, GDS, InsuranceType, PrincipalBalance, OccupancyType, AccountStatus, Closed_Date, DelinquencyBucket) VALUES (4618, '2016-08-25', 'ON', 'Refinance External', 'Fixed', 792, 75, 31.58, 28.46, 'Conv', 170869.16, 'Owner-Occupied', 'Open', '1900-01-00', 'Current');</v>
      </c>
    </row>
    <row r="4620" spans="1:16" x14ac:dyDescent="0.35">
      <c r="A4620" s="19">
        <v>4619</v>
      </c>
      <c r="B4620" s="18">
        <v>42123</v>
      </c>
      <c r="C4620" s="19" t="s">
        <v>58</v>
      </c>
      <c r="D4620" s="19" t="s">
        <v>61</v>
      </c>
      <c r="E4620" s="19" t="s">
        <v>40</v>
      </c>
      <c r="F4620" s="19">
        <v>766</v>
      </c>
      <c r="G4620" s="19">
        <v>95</v>
      </c>
      <c r="H4620" s="19">
        <v>25.38</v>
      </c>
      <c r="I4620" s="19">
        <v>23.53</v>
      </c>
      <c r="J4620" s="19" t="s">
        <v>60</v>
      </c>
      <c r="K4620" s="20">
        <v>278039.90000000002</v>
      </c>
      <c r="L4620" s="20" t="s">
        <v>55</v>
      </c>
      <c r="M4620" s="20" t="s">
        <v>83</v>
      </c>
      <c r="N4620" s="26"/>
      <c r="O4620" s="20" t="s">
        <v>56</v>
      </c>
      <c r="P4620" t="str">
        <f t="shared" si="72"/>
        <v>INSERT INTO @DataTable (Deal, AdvanceDate, PROV, DealPurpose, RateType, BEACON, LTV, TDS, GDS, InsuranceType, PrincipalBalance, OccupancyType, AccountStatus, Closed_Date, DelinquencyBucket) VALUES (4619, '2015-04-29', 'BC', 'Purchase', 'ARM', 766, 95, 25.38, 23.53, 'HiRatio', 278039.9, 'Owner-Occupied', 'Open', '1900-01-00', 'Current');</v>
      </c>
    </row>
    <row r="4621" spans="1:16" x14ac:dyDescent="0.35">
      <c r="A4621" s="22">
        <v>4620</v>
      </c>
      <c r="B4621" s="21">
        <v>40707</v>
      </c>
      <c r="C4621" s="22" t="s">
        <v>63</v>
      </c>
      <c r="D4621" s="22" t="s">
        <v>52</v>
      </c>
      <c r="E4621" s="22" t="s">
        <v>53</v>
      </c>
      <c r="F4621" s="22">
        <v>674</v>
      </c>
      <c r="G4621" s="22">
        <v>82.95</v>
      </c>
      <c r="H4621" s="22">
        <v>30.35</v>
      </c>
      <c r="I4621" s="22">
        <v>26.94</v>
      </c>
      <c r="J4621" s="22" t="s">
        <v>60</v>
      </c>
      <c r="K4621" s="23">
        <v>228611.11</v>
      </c>
      <c r="L4621" s="23" t="s">
        <v>55</v>
      </c>
      <c r="M4621" s="23" t="s">
        <v>83</v>
      </c>
      <c r="N4621" s="27"/>
      <c r="O4621" s="23" t="s">
        <v>56</v>
      </c>
      <c r="P4621" t="str">
        <f t="shared" si="72"/>
        <v>INSERT INTO @DataTable (Deal, AdvanceDate, PROV, DealPurpose, RateType, BEACON, LTV, TDS, GDS, InsuranceType, PrincipalBalance, OccupancyType, AccountStatus, Closed_Date, DelinquencyBucket) VALUES (4620, '2011-06-13', 'SK', 'Refinance External', 'Fixed', 674, 82.95, 30.35, 26.94, 'HiRatio', 228611.11, 'Owner-Occupied', 'Open', '1900-01-00', 'Current');</v>
      </c>
    </row>
    <row r="4622" spans="1:16" x14ac:dyDescent="0.35">
      <c r="A4622" s="19">
        <v>4621</v>
      </c>
      <c r="B4622" s="18">
        <v>42198</v>
      </c>
      <c r="C4622" s="19" t="s">
        <v>57</v>
      </c>
      <c r="D4622" s="19" t="s">
        <v>61</v>
      </c>
      <c r="E4622" s="19" t="s">
        <v>53</v>
      </c>
      <c r="F4622" s="19">
        <v>810</v>
      </c>
      <c r="G4622" s="19">
        <v>80</v>
      </c>
      <c r="H4622" s="19">
        <v>34.76</v>
      </c>
      <c r="I4622" s="19">
        <v>34.590000000000003</v>
      </c>
      <c r="J4622" s="19" t="s">
        <v>54</v>
      </c>
      <c r="K4622" s="20">
        <v>352223.64</v>
      </c>
      <c r="L4622" s="20" t="s">
        <v>55</v>
      </c>
      <c r="M4622" s="20" t="s">
        <v>83</v>
      </c>
      <c r="N4622" s="26"/>
      <c r="O4622" s="20" t="s">
        <v>56</v>
      </c>
      <c r="P4622" t="str">
        <f t="shared" si="72"/>
        <v>INSERT INTO @DataTable (Deal, AdvanceDate, PROV, DealPurpose, RateType, BEACON, LTV, TDS, GDS, InsuranceType, PrincipalBalance, OccupancyType, AccountStatus, Closed_Date, DelinquencyBucket) VALUES (4621, '2015-07-13', 'ON', 'Purchase', 'Fixed', 810, 80, 34.76, 34.59, 'Conv', 352223.64, 'Owner-Occupied', 'Open', '1900-01-00', 'Current');</v>
      </c>
    </row>
    <row r="4623" spans="1:16" x14ac:dyDescent="0.35">
      <c r="A4623" s="22">
        <v>4622</v>
      </c>
      <c r="B4623" s="21">
        <v>40998</v>
      </c>
      <c r="C4623" s="22" t="s">
        <v>57</v>
      </c>
      <c r="D4623" s="22" t="s">
        <v>61</v>
      </c>
      <c r="E4623" s="22" t="s">
        <v>53</v>
      </c>
      <c r="F4623" s="22">
        <v>817</v>
      </c>
      <c r="G4623" s="22">
        <v>95</v>
      </c>
      <c r="H4623" s="22">
        <v>30.2</v>
      </c>
      <c r="I4623" s="22">
        <v>30</v>
      </c>
      <c r="J4623" s="22" t="s">
        <v>60</v>
      </c>
      <c r="K4623" s="23">
        <v>226017.86</v>
      </c>
      <c r="L4623" s="23" t="s">
        <v>55</v>
      </c>
      <c r="M4623" s="23" t="s">
        <v>83</v>
      </c>
      <c r="N4623" s="27"/>
      <c r="O4623" s="23" t="s">
        <v>56</v>
      </c>
      <c r="P4623" t="str">
        <f t="shared" si="72"/>
        <v>INSERT INTO @DataTable (Deal, AdvanceDate, PROV, DealPurpose, RateType, BEACON, LTV, TDS, GDS, InsuranceType, PrincipalBalance, OccupancyType, AccountStatus, Closed_Date, DelinquencyBucket) VALUES (4622, '2012-03-30', 'ON', 'Purchase', 'Fixed', 817, 95, 30.2, 30, 'HiRatio', 226017.86, 'Owner-Occupied', 'Open', '1900-01-00', 'Current');</v>
      </c>
    </row>
    <row r="4624" spans="1:16" x14ac:dyDescent="0.35">
      <c r="A4624" s="19">
        <v>4623</v>
      </c>
      <c r="B4624" s="18">
        <v>41928</v>
      </c>
      <c r="C4624" s="19" t="s">
        <v>57</v>
      </c>
      <c r="D4624" s="19" t="s">
        <v>61</v>
      </c>
      <c r="E4624" s="19" t="s">
        <v>53</v>
      </c>
      <c r="F4624" s="19">
        <v>726</v>
      </c>
      <c r="G4624" s="19">
        <v>80</v>
      </c>
      <c r="H4624" s="19">
        <v>43.98</v>
      </c>
      <c r="I4624" s="19">
        <v>6.68</v>
      </c>
      <c r="J4624" s="19" t="s">
        <v>54</v>
      </c>
      <c r="K4624" s="20">
        <v>150520.51</v>
      </c>
      <c r="L4624" s="20" t="s">
        <v>62</v>
      </c>
      <c r="M4624" s="20" t="s">
        <v>83</v>
      </c>
      <c r="N4624" s="26"/>
      <c r="O4624" s="20" t="s">
        <v>56</v>
      </c>
      <c r="P4624" t="str">
        <f t="shared" si="72"/>
        <v>INSERT INTO @DataTable (Deal, AdvanceDate, PROV, DealPurpose, RateType, BEACON, LTV, TDS, GDS, InsuranceType, PrincipalBalance, OccupancyType, AccountStatus, Closed_Date, DelinquencyBucket) VALUES (4623, '2014-10-16', 'ON', 'Purchase', 'Fixed', 726, 80, 43.98, 6.68, 'Conv', 150520.51, 'Rental', 'Open', '1900-01-00', 'Current');</v>
      </c>
    </row>
    <row r="4625" spans="1:16" x14ac:dyDescent="0.35">
      <c r="A4625" s="22">
        <v>4624</v>
      </c>
      <c r="B4625" s="21">
        <v>42664</v>
      </c>
      <c r="C4625" s="22" t="s">
        <v>57</v>
      </c>
      <c r="D4625" s="22" t="s">
        <v>61</v>
      </c>
      <c r="E4625" s="22" t="s">
        <v>40</v>
      </c>
      <c r="F4625" s="22">
        <v>762</v>
      </c>
      <c r="G4625" s="22">
        <v>61.77</v>
      </c>
      <c r="H4625" s="22">
        <v>31.45</v>
      </c>
      <c r="I4625" s="22">
        <v>31.19</v>
      </c>
      <c r="J4625" s="22" t="s">
        <v>54</v>
      </c>
      <c r="K4625" s="23">
        <v>188599.98</v>
      </c>
      <c r="L4625" s="23" t="s">
        <v>55</v>
      </c>
      <c r="M4625" s="23" t="s">
        <v>83</v>
      </c>
      <c r="N4625" s="27"/>
      <c r="O4625" s="23" t="s">
        <v>56</v>
      </c>
      <c r="P4625" t="str">
        <f t="shared" si="72"/>
        <v>INSERT INTO @DataTable (Deal, AdvanceDate, PROV, DealPurpose, RateType, BEACON, LTV, TDS, GDS, InsuranceType, PrincipalBalance, OccupancyType, AccountStatus, Closed_Date, DelinquencyBucket) VALUES (4624, '2016-10-21', 'ON', 'Purchase', 'ARM', 762, 61.77, 31.45, 31.19, 'Conv', 188599.98, 'Owner-Occupied', 'Open', '1900-01-00', 'Current');</v>
      </c>
    </row>
    <row r="4626" spans="1:16" x14ac:dyDescent="0.35">
      <c r="A4626" s="19">
        <v>4625</v>
      </c>
      <c r="B4626" s="18">
        <v>41565</v>
      </c>
      <c r="C4626" s="19" t="s">
        <v>57</v>
      </c>
      <c r="D4626" s="19" t="s">
        <v>52</v>
      </c>
      <c r="E4626" s="19" t="s">
        <v>40</v>
      </c>
      <c r="F4626" s="19">
        <v>803</v>
      </c>
      <c r="G4626" s="19">
        <v>80</v>
      </c>
      <c r="H4626" s="19">
        <v>21.2</v>
      </c>
      <c r="I4626" s="19">
        <v>12.47</v>
      </c>
      <c r="J4626" s="19" t="s">
        <v>54</v>
      </c>
      <c r="K4626" s="20">
        <v>0</v>
      </c>
      <c r="L4626" s="20" t="s">
        <v>55</v>
      </c>
      <c r="M4626" s="20" t="s">
        <v>84</v>
      </c>
      <c r="N4626" s="26">
        <v>41752</v>
      </c>
      <c r="O4626" s="20" t="s">
        <v>56</v>
      </c>
      <c r="P4626" t="str">
        <f t="shared" si="72"/>
        <v>INSERT INTO @DataTable (Deal, AdvanceDate, PROV, DealPurpose, RateType, BEACON, LTV, TDS, GDS, InsuranceType, PrincipalBalance, OccupancyType, AccountStatus, Closed_Date, DelinquencyBucket) VALUES (4625, '2013-10-18', 'ON', 'Refinance External', 'ARM', 803, 80, 21.2, 12.47, 'Conv', 0, 'Owner-Occupied', 'Closed', '2014-04-23', 'Current');</v>
      </c>
    </row>
    <row r="4627" spans="1:16" x14ac:dyDescent="0.35">
      <c r="A4627" s="22">
        <v>4626</v>
      </c>
      <c r="B4627" s="21">
        <v>42586</v>
      </c>
      <c r="C4627" s="22" t="s">
        <v>58</v>
      </c>
      <c r="D4627" s="22" t="s">
        <v>61</v>
      </c>
      <c r="E4627" s="22" t="s">
        <v>53</v>
      </c>
      <c r="F4627" s="22">
        <v>777</v>
      </c>
      <c r="G4627" s="22">
        <v>70.73</v>
      </c>
      <c r="H4627" s="22">
        <v>6.73</v>
      </c>
      <c r="I4627" s="22">
        <v>2.85</v>
      </c>
      <c r="J4627" s="22" t="s">
        <v>60</v>
      </c>
      <c r="K4627" s="23">
        <v>429750.7</v>
      </c>
      <c r="L4627" s="23" t="s">
        <v>66</v>
      </c>
      <c r="M4627" s="23" t="s">
        <v>83</v>
      </c>
      <c r="N4627" s="27"/>
      <c r="O4627" s="23" t="s">
        <v>56</v>
      </c>
      <c r="P4627" t="str">
        <f t="shared" si="72"/>
        <v>INSERT INTO @DataTable (Deal, AdvanceDate, PROV, DealPurpose, RateType, BEACON, LTV, TDS, GDS, InsuranceType, PrincipalBalance, OccupancyType, AccountStatus, Closed_Date, DelinquencyBucket) VALUES (4626, '2016-08-04', 'BC', 'Purchase', 'Fixed', 777, 70.73, 6.73, 2.85, 'HiRatio', 429750.7, 'Second Home', 'Open', '1900-01-00', 'Current');</v>
      </c>
    </row>
    <row r="4628" spans="1:16" x14ac:dyDescent="0.35">
      <c r="A4628" s="19">
        <v>4627</v>
      </c>
      <c r="B4628" s="18">
        <v>42188</v>
      </c>
      <c r="C4628" s="19" t="s">
        <v>58</v>
      </c>
      <c r="D4628" s="19" t="s">
        <v>52</v>
      </c>
      <c r="E4628" s="19" t="s">
        <v>40</v>
      </c>
      <c r="F4628" s="19">
        <v>776</v>
      </c>
      <c r="G4628" s="19">
        <v>72.2</v>
      </c>
      <c r="H4628" s="19">
        <v>27.71</v>
      </c>
      <c r="I4628" s="19">
        <v>26.55</v>
      </c>
      <c r="J4628" s="19" t="s">
        <v>54</v>
      </c>
      <c r="K4628" s="20">
        <v>334005.26</v>
      </c>
      <c r="L4628" s="20" t="s">
        <v>55</v>
      </c>
      <c r="M4628" s="20" t="s">
        <v>83</v>
      </c>
      <c r="N4628" s="26"/>
      <c r="O4628" s="20" t="s">
        <v>56</v>
      </c>
      <c r="P4628" t="str">
        <f t="shared" si="72"/>
        <v>INSERT INTO @DataTable (Deal, AdvanceDate, PROV, DealPurpose, RateType, BEACON, LTV, TDS, GDS, InsuranceType, PrincipalBalance, OccupancyType, AccountStatus, Closed_Date, DelinquencyBucket) VALUES (4627, '2015-07-03', 'BC', 'Refinance External', 'ARM', 776, 72.2, 27.71, 26.55, 'Conv', 334005.26, 'Owner-Occupied', 'Open', '1900-01-00', 'Current');</v>
      </c>
    </row>
    <row r="4629" spans="1:16" x14ac:dyDescent="0.35">
      <c r="A4629" s="22">
        <v>4628</v>
      </c>
      <c r="B4629" s="21">
        <v>40914</v>
      </c>
      <c r="C4629" s="22" t="s">
        <v>51</v>
      </c>
      <c r="D4629" s="22" t="s">
        <v>61</v>
      </c>
      <c r="E4629" s="22" t="s">
        <v>53</v>
      </c>
      <c r="F4629" s="22">
        <v>781</v>
      </c>
      <c r="G4629" s="22">
        <v>88.36</v>
      </c>
      <c r="H4629" s="22">
        <v>34.03</v>
      </c>
      <c r="I4629" s="22">
        <v>30.76</v>
      </c>
      <c r="J4629" s="22" t="s">
        <v>60</v>
      </c>
      <c r="K4629" s="23">
        <v>245960.79</v>
      </c>
      <c r="L4629" s="23" t="s">
        <v>55</v>
      </c>
      <c r="M4629" s="23" t="s">
        <v>83</v>
      </c>
      <c r="N4629" s="27"/>
      <c r="O4629" s="23" t="s">
        <v>56</v>
      </c>
      <c r="P4629" t="str">
        <f t="shared" si="72"/>
        <v>INSERT INTO @DataTable (Deal, AdvanceDate, PROV, DealPurpose, RateType, BEACON, LTV, TDS, GDS, InsuranceType, PrincipalBalance, OccupancyType, AccountStatus, Closed_Date, DelinquencyBucket) VALUES (4628, '2012-01-06', 'AB', 'Purchase', 'Fixed', 781, 88.36, 34.03, 30.76, 'HiRatio', 245960.79, 'Owner-Occupied', 'Open', '1900-01-00', 'Current');</v>
      </c>
    </row>
    <row r="4630" spans="1:16" x14ac:dyDescent="0.35">
      <c r="A4630" s="19">
        <v>4629</v>
      </c>
      <c r="B4630" s="18">
        <v>40697</v>
      </c>
      <c r="C4630" s="19" t="s">
        <v>57</v>
      </c>
      <c r="D4630" s="19" t="s">
        <v>52</v>
      </c>
      <c r="E4630" s="19" t="s">
        <v>53</v>
      </c>
      <c r="F4630" s="19">
        <v>682</v>
      </c>
      <c r="G4630" s="19">
        <v>85</v>
      </c>
      <c r="H4630" s="19">
        <v>41.91</v>
      </c>
      <c r="I4630" s="19">
        <v>28.64</v>
      </c>
      <c r="J4630" s="19" t="s">
        <v>60</v>
      </c>
      <c r="K4630" s="20">
        <v>0</v>
      </c>
      <c r="L4630" s="20" t="s">
        <v>55</v>
      </c>
      <c r="M4630" s="20" t="s">
        <v>84</v>
      </c>
      <c r="N4630" s="26">
        <v>41396</v>
      </c>
      <c r="O4630" s="20" t="s">
        <v>56</v>
      </c>
      <c r="P4630" t="str">
        <f t="shared" si="72"/>
        <v>INSERT INTO @DataTable (Deal, AdvanceDate, PROV, DealPurpose, RateType, BEACON, LTV, TDS, GDS, InsuranceType, PrincipalBalance, OccupancyType, AccountStatus, Closed_Date, DelinquencyBucket) VALUES (4629, '2011-06-03', 'ON', 'Refinance External', 'Fixed', 682, 85, 41.91, 28.64, 'HiRatio', 0, 'Owner-Occupied', 'Closed', '2013-05-02', 'Current');</v>
      </c>
    </row>
    <row r="4631" spans="1:16" x14ac:dyDescent="0.35">
      <c r="A4631" s="22">
        <v>4630</v>
      </c>
      <c r="B4631" s="21">
        <v>42522</v>
      </c>
      <c r="C4631" s="22" t="s">
        <v>58</v>
      </c>
      <c r="D4631" s="22" t="s">
        <v>64</v>
      </c>
      <c r="E4631" s="22" t="s">
        <v>53</v>
      </c>
      <c r="F4631" s="22">
        <v>776</v>
      </c>
      <c r="G4631" s="22">
        <v>90</v>
      </c>
      <c r="H4631" s="22">
        <v>36.770000000000003</v>
      </c>
      <c r="I4631" s="22">
        <v>36.61</v>
      </c>
      <c r="J4631" s="22" t="s">
        <v>60</v>
      </c>
      <c r="K4631" s="23">
        <v>447848.81</v>
      </c>
      <c r="L4631" s="23" t="s">
        <v>55</v>
      </c>
      <c r="M4631" s="23" t="s">
        <v>83</v>
      </c>
      <c r="N4631" s="27"/>
      <c r="O4631" s="23" t="s">
        <v>56</v>
      </c>
      <c r="P4631" t="str">
        <f t="shared" si="72"/>
        <v>INSERT INTO @DataTable (Deal, AdvanceDate, PROV, DealPurpose, RateType, BEACON, LTV, TDS, GDS, InsuranceType, PrincipalBalance, OccupancyType, AccountStatus, Closed_Date, DelinquencyBucket) VALUES (4630, '2016-06-01', 'BC', 'Purchase with Improvements', 'Fixed', 776, 90, 36.77, 36.61, 'HiRatio', 447848.81, 'Owner-Occupied', 'Open', '1900-01-00', 'Current');</v>
      </c>
    </row>
    <row r="4632" spans="1:16" x14ac:dyDescent="0.35">
      <c r="A4632" s="19">
        <v>4631</v>
      </c>
      <c r="B4632" s="18">
        <v>40885</v>
      </c>
      <c r="C4632" s="19" t="s">
        <v>57</v>
      </c>
      <c r="D4632" s="19" t="s">
        <v>61</v>
      </c>
      <c r="E4632" s="19" t="s">
        <v>53</v>
      </c>
      <c r="F4632" s="19">
        <v>727</v>
      </c>
      <c r="G4632" s="19">
        <v>95</v>
      </c>
      <c r="H4632" s="19">
        <v>42.36</v>
      </c>
      <c r="I4632" s="19">
        <v>27.28</v>
      </c>
      <c r="J4632" s="19" t="s">
        <v>60</v>
      </c>
      <c r="K4632" s="20">
        <v>0</v>
      </c>
      <c r="L4632" s="20" t="s">
        <v>55</v>
      </c>
      <c r="M4632" s="20" t="s">
        <v>84</v>
      </c>
      <c r="N4632" s="26">
        <v>42720</v>
      </c>
      <c r="O4632" s="20" t="s">
        <v>56</v>
      </c>
      <c r="P4632" t="str">
        <f t="shared" si="72"/>
        <v>INSERT INTO @DataTable (Deal, AdvanceDate, PROV, DealPurpose, RateType, BEACON, LTV, TDS, GDS, InsuranceType, PrincipalBalance, OccupancyType, AccountStatus, Closed_Date, DelinquencyBucket) VALUES (4631, '2011-12-08', 'ON', 'Purchase', 'Fixed', 727, 95, 42.36, 27.28, 'HiRatio', 0, 'Owner-Occupied', 'Closed', '2016-12-16', 'Current');</v>
      </c>
    </row>
    <row r="4633" spans="1:16" x14ac:dyDescent="0.35">
      <c r="A4633" s="22">
        <v>4632</v>
      </c>
      <c r="B4633" s="21">
        <v>42109</v>
      </c>
      <c r="C4633" s="22" t="s">
        <v>57</v>
      </c>
      <c r="D4633" s="22" t="s">
        <v>64</v>
      </c>
      <c r="E4633" s="22" t="s">
        <v>40</v>
      </c>
      <c r="F4633" s="22">
        <v>772</v>
      </c>
      <c r="G4633" s="22">
        <v>95</v>
      </c>
      <c r="H4633" s="22">
        <v>21.36</v>
      </c>
      <c r="I4633" s="22">
        <v>16.649999999999999</v>
      </c>
      <c r="J4633" s="22" t="s">
        <v>60</v>
      </c>
      <c r="K4633" s="23">
        <v>396246.59</v>
      </c>
      <c r="L4633" s="23" t="s">
        <v>55</v>
      </c>
      <c r="M4633" s="23" t="s">
        <v>83</v>
      </c>
      <c r="N4633" s="27"/>
      <c r="O4633" s="23" t="s">
        <v>56</v>
      </c>
      <c r="P4633" t="str">
        <f t="shared" si="72"/>
        <v>INSERT INTO @DataTable (Deal, AdvanceDate, PROV, DealPurpose, RateType, BEACON, LTV, TDS, GDS, InsuranceType, PrincipalBalance, OccupancyType, AccountStatus, Closed_Date, DelinquencyBucket) VALUES (4632, '2015-04-15', 'ON', 'Purchase with Improvements', 'ARM', 772, 95, 21.36, 16.65, 'HiRatio', 396246.59, 'Owner-Occupied', 'Open', '1900-01-00', 'Current');</v>
      </c>
    </row>
    <row r="4634" spans="1:16" x14ac:dyDescent="0.35">
      <c r="A4634" s="19">
        <v>4633</v>
      </c>
      <c r="B4634" s="18">
        <v>41535</v>
      </c>
      <c r="C4634" s="19" t="s">
        <v>57</v>
      </c>
      <c r="D4634" s="19" t="s">
        <v>52</v>
      </c>
      <c r="E4634" s="19" t="s">
        <v>53</v>
      </c>
      <c r="F4634" s="19">
        <v>658</v>
      </c>
      <c r="G4634" s="19">
        <v>77.78</v>
      </c>
      <c r="H4634" s="19">
        <v>33.64</v>
      </c>
      <c r="I4634" s="19">
        <v>32.89</v>
      </c>
      <c r="J4634" s="19" t="s">
        <v>54</v>
      </c>
      <c r="K4634" s="20">
        <v>0</v>
      </c>
      <c r="L4634" s="20" t="s">
        <v>55</v>
      </c>
      <c r="M4634" s="20" t="s">
        <v>84</v>
      </c>
      <c r="N4634" s="26">
        <v>42727</v>
      </c>
      <c r="O4634" s="20" t="s">
        <v>56</v>
      </c>
      <c r="P4634" t="str">
        <f t="shared" si="72"/>
        <v>INSERT INTO @DataTable (Deal, AdvanceDate, PROV, DealPurpose, RateType, BEACON, LTV, TDS, GDS, InsuranceType, PrincipalBalance, OccupancyType, AccountStatus, Closed_Date, DelinquencyBucket) VALUES (4633, '2013-09-18', 'ON', 'Refinance External', 'Fixed', 658, 77.78, 33.64, 32.89, 'Conv', 0, 'Owner-Occupied', 'Closed', '2016-12-23', 'Current');</v>
      </c>
    </row>
    <row r="4635" spans="1:16" x14ac:dyDescent="0.35">
      <c r="A4635" s="22">
        <v>4634</v>
      </c>
      <c r="B4635" s="21">
        <v>42424</v>
      </c>
      <c r="C4635" s="22" t="s">
        <v>57</v>
      </c>
      <c r="D4635" s="22" t="s">
        <v>61</v>
      </c>
      <c r="E4635" s="22" t="s">
        <v>40</v>
      </c>
      <c r="F4635" s="22">
        <v>764</v>
      </c>
      <c r="G4635" s="22">
        <v>95</v>
      </c>
      <c r="H4635" s="22">
        <v>29.23</v>
      </c>
      <c r="I4635" s="22">
        <v>23.31</v>
      </c>
      <c r="J4635" s="22" t="s">
        <v>60</v>
      </c>
      <c r="K4635" s="23">
        <v>364912.43</v>
      </c>
      <c r="L4635" s="23" t="s">
        <v>55</v>
      </c>
      <c r="M4635" s="23" t="s">
        <v>83</v>
      </c>
      <c r="N4635" s="27"/>
      <c r="O4635" s="23" t="s">
        <v>56</v>
      </c>
      <c r="P4635" t="str">
        <f t="shared" si="72"/>
        <v>INSERT INTO @DataTable (Deal, AdvanceDate, PROV, DealPurpose, RateType, BEACON, LTV, TDS, GDS, InsuranceType, PrincipalBalance, OccupancyType, AccountStatus, Closed_Date, DelinquencyBucket) VALUES (4634, '2016-02-24', 'ON', 'Purchase', 'ARM', 764, 95, 29.23, 23.31, 'HiRatio', 364912.43, 'Owner-Occupied', 'Open', '1900-01-00', 'Current');</v>
      </c>
    </row>
    <row r="4636" spans="1:16" x14ac:dyDescent="0.35">
      <c r="A4636" s="19">
        <v>4635</v>
      </c>
      <c r="B4636" s="18">
        <v>41068</v>
      </c>
      <c r="C4636" s="19" t="s">
        <v>58</v>
      </c>
      <c r="D4636" s="19" t="s">
        <v>52</v>
      </c>
      <c r="E4636" s="19" t="s">
        <v>53</v>
      </c>
      <c r="F4636" s="19">
        <v>654</v>
      </c>
      <c r="G4636" s="19">
        <v>80</v>
      </c>
      <c r="H4636" s="19">
        <v>36.380000000000003</v>
      </c>
      <c r="I4636" s="19">
        <v>24.36</v>
      </c>
      <c r="J4636" s="19" t="s">
        <v>54</v>
      </c>
      <c r="K4636" s="20">
        <v>0</v>
      </c>
      <c r="L4636" s="20" t="s">
        <v>55</v>
      </c>
      <c r="M4636" s="20" t="s">
        <v>84</v>
      </c>
      <c r="N4636" s="26">
        <v>41549</v>
      </c>
      <c r="O4636" s="20" t="s">
        <v>56</v>
      </c>
      <c r="P4636" t="str">
        <f t="shared" si="72"/>
        <v>INSERT INTO @DataTable (Deal, AdvanceDate, PROV, DealPurpose, RateType, BEACON, LTV, TDS, GDS, InsuranceType, PrincipalBalance, OccupancyType, AccountStatus, Closed_Date, DelinquencyBucket) VALUES (4635, '2012-06-08', 'BC', 'Refinance External', 'Fixed', 654, 80, 36.38, 24.36, 'Conv', 0, 'Owner-Occupied', 'Closed', '2013-10-02', 'Current');</v>
      </c>
    </row>
    <row r="4637" spans="1:16" x14ac:dyDescent="0.35">
      <c r="A4637" s="22">
        <v>4636</v>
      </c>
      <c r="B4637" s="21">
        <v>41708</v>
      </c>
      <c r="C4637" s="22" t="s">
        <v>51</v>
      </c>
      <c r="D4637" s="22" t="s">
        <v>61</v>
      </c>
      <c r="E4637" s="22" t="s">
        <v>53</v>
      </c>
      <c r="F4637" s="22">
        <v>760</v>
      </c>
      <c r="G4637" s="22">
        <v>87.96</v>
      </c>
      <c r="H4637" s="22">
        <v>24.54</v>
      </c>
      <c r="I4637" s="22">
        <v>24</v>
      </c>
      <c r="J4637" s="22" t="s">
        <v>60</v>
      </c>
      <c r="K4637" s="23">
        <v>404333.61</v>
      </c>
      <c r="L4637" s="23" t="s">
        <v>55</v>
      </c>
      <c r="M4637" s="23" t="s">
        <v>83</v>
      </c>
      <c r="N4637" s="27"/>
      <c r="O4637" s="23" t="s">
        <v>56</v>
      </c>
      <c r="P4637" t="str">
        <f t="shared" si="72"/>
        <v>INSERT INTO @DataTable (Deal, AdvanceDate, PROV, DealPurpose, RateType, BEACON, LTV, TDS, GDS, InsuranceType, PrincipalBalance, OccupancyType, AccountStatus, Closed_Date, DelinquencyBucket) VALUES (4636, '2014-03-10', 'AB', 'Purchase', 'Fixed', 760, 87.96, 24.54, 24, 'HiRatio', 404333.61, 'Owner-Occupied', 'Open', '1900-01-00', 'Current');</v>
      </c>
    </row>
    <row r="4638" spans="1:16" x14ac:dyDescent="0.35">
      <c r="A4638" s="19">
        <v>4637</v>
      </c>
      <c r="B4638" s="18">
        <v>41061</v>
      </c>
      <c r="C4638" s="19" t="s">
        <v>57</v>
      </c>
      <c r="D4638" s="19" t="s">
        <v>61</v>
      </c>
      <c r="E4638" s="19" t="s">
        <v>53</v>
      </c>
      <c r="F4638" s="19">
        <v>707</v>
      </c>
      <c r="G4638" s="19">
        <v>95</v>
      </c>
      <c r="H4638" s="19">
        <v>25.69</v>
      </c>
      <c r="I4638" s="19">
        <v>22.13</v>
      </c>
      <c r="J4638" s="19" t="s">
        <v>60</v>
      </c>
      <c r="K4638" s="20">
        <v>0</v>
      </c>
      <c r="L4638" s="20" t="s">
        <v>55</v>
      </c>
      <c r="M4638" s="20" t="s">
        <v>84</v>
      </c>
      <c r="N4638" s="26">
        <v>41563</v>
      </c>
      <c r="O4638" s="20" t="s">
        <v>56</v>
      </c>
      <c r="P4638" t="str">
        <f t="shared" si="72"/>
        <v>INSERT INTO @DataTable (Deal, AdvanceDate, PROV, DealPurpose, RateType, BEACON, LTV, TDS, GDS, InsuranceType, PrincipalBalance, OccupancyType, AccountStatus, Closed_Date, DelinquencyBucket) VALUES (4637, '2012-06-01', 'ON', 'Purchase', 'Fixed', 707, 95, 25.69, 22.13, 'HiRatio', 0, 'Owner-Occupied', 'Closed', '2013-10-16', 'Current');</v>
      </c>
    </row>
    <row r="4639" spans="1:16" x14ac:dyDescent="0.35">
      <c r="A4639" s="22">
        <v>4638</v>
      </c>
      <c r="B4639" s="21">
        <v>42037</v>
      </c>
      <c r="C4639" s="22" t="s">
        <v>57</v>
      </c>
      <c r="D4639" s="22" t="s">
        <v>52</v>
      </c>
      <c r="E4639" s="22" t="s">
        <v>40</v>
      </c>
      <c r="F4639" s="22">
        <v>744</v>
      </c>
      <c r="G4639" s="22">
        <v>79.349999999999994</v>
      </c>
      <c r="H4639" s="22">
        <v>35.67</v>
      </c>
      <c r="I4639" s="22">
        <v>24.5</v>
      </c>
      <c r="J4639" s="22" t="s">
        <v>54</v>
      </c>
      <c r="K4639" s="23">
        <v>0</v>
      </c>
      <c r="L4639" s="23" t="s">
        <v>55</v>
      </c>
      <c r="M4639" s="23" t="s">
        <v>84</v>
      </c>
      <c r="N4639" s="27">
        <v>42725</v>
      </c>
      <c r="O4639" s="23" t="s">
        <v>56</v>
      </c>
      <c r="P4639" t="str">
        <f t="shared" si="72"/>
        <v>INSERT INTO @DataTable (Deal, AdvanceDate, PROV, DealPurpose, RateType, BEACON, LTV, TDS, GDS, InsuranceType, PrincipalBalance, OccupancyType, AccountStatus, Closed_Date, DelinquencyBucket) VALUES (4638, '2015-02-02', 'ON', 'Refinance External', 'ARM', 744, 79.35, 35.67, 24.5, 'Conv', 0, 'Owner-Occupied', 'Closed', '2016-12-21', 'Current');</v>
      </c>
    </row>
    <row r="4640" spans="1:16" x14ac:dyDescent="0.35">
      <c r="A4640" s="19">
        <v>4639</v>
      </c>
      <c r="B4640" s="18">
        <v>41754</v>
      </c>
      <c r="C4640" s="19" t="s">
        <v>57</v>
      </c>
      <c r="D4640" s="19" t="s">
        <v>72</v>
      </c>
      <c r="E4640" s="19" t="s">
        <v>53</v>
      </c>
      <c r="F4640" s="19">
        <v>719</v>
      </c>
      <c r="G4640" s="19">
        <v>80</v>
      </c>
      <c r="H4640" s="19">
        <v>32.42</v>
      </c>
      <c r="I4640" s="19">
        <v>16.72</v>
      </c>
      <c r="J4640" s="19" t="s">
        <v>54</v>
      </c>
      <c r="K4640" s="20">
        <v>0</v>
      </c>
      <c r="L4640" s="20" t="s">
        <v>55</v>
      </c>
      <c r="M4640" s="20" t="s">
        <v>84</v>
      </c>
      <c r="N4640" s="26">
        <v>42556</v>
      </c>
      <c r="O4640" s="20" t="s">
        <v>56</v>
      </c>
      <c r="P4640" t="str">
        <f t="shared" si="72"/>
        <v>INSERT INTO @DataTable (Deal, AdvanceDate, PROV, DealPurpose, RateType, BEACON, LTV, TDS, GDS, InsuranceType, PrincipalBalance, OccupancyType, AccountStatus, Closed_Date, DelinquencyBucket) VALUES (4639, '2014-04-25', 'ON', 'ETO Existing Client', 'Fixed', 719, 80, 32.42, 16.72, 'Conv', 0, 'Owner-Occupied', 'Closed', '2016-07-05', 'Current');</v>
      </c>
    </row>
    <row r="4641" spans="1:16" x14ac:dyDescent="0.35">
      <c r="A4641" s="22">
        <v>4640</v>
      </c>
      <c r="B4641" s="21">
        <v>41817</v>
      </c>
      <c r="C4641" s="22" t="s">
        <v>51</v>
      </c>
      <c r="D4641" s="22" t="s">
        <v>61</v>
      </c>
      <c r="E4641" s="22" t="s">
        <v>53</v>
      </c>
      <c r="F4641" s="22">
        <v>691</v>
      </c>
      <c r="G4641" s="22">
        <v>95</v>
      </c>
      <c r="H4641" s="22">
        <v>39.729999999999997</v>
      </c>
      <c r="I4641" s="22">
        <v>24.96</v>
      </c>
      <c r="J4641" s="22" t="s">
        <v>60</v>
      </c>
      <c r="K4641" s="23">
        <v>272457.78000000003</v>
      </c>
      <c r="L4641" s="23" t="s">
        <v>55</v>
      </c>
      <c r="M4641" s="23" t="s">
        <v>83</v>
      </c>
      <c r="N4641" s="27"/>
      <c r="O4641" s="23" t="s">
        <v>56</v>
      </c>
      <c r="P4641" t="str">
        <f t="shared" si="72"/>
        <v>INSERT INTO @DataTable (Deal, AdvanceDate, PROV, DealPurpose, RateType, BEACON, LTV, TDS, GDS, InsuranceType, PrincipalBalance, OccupancyType, AccountStatus, Closed_Date, DelinquencyBucket) VALUES (4640, '2014-06-27', 'AB', 'Purchase', 'Fixed', 691, 95, 39.73, 24.96, 'HiRatio', 272457.78, 'Owner-Occupied', 'Open', '1900-01-00', 'Current');</v>
      </c>
    </row>
    <row r="4642" spans="1:16" x14ac:dyDescent="0.35">
      <c r="A4642" s="19">
        <v>4641</v>
      </c>
      <c r="B4642" s="18">
        <v>42628</v>
      </c>
      <c r="C4642" s="19" t="s">
        <v>51</v>
      </c>
      <c r="D4642" s="19" t="s">
        <v>61</v>
      </c>
      <c r="E4642" s="19" t="s">
        <v>53</v>
      </c>
      <c r="F4642" s="19">
        <v>747</v>
      </c>
      <c r="G4642" s="19">
        <v>95</v>
      </c>
      <c r="H4642" s="19">
        <v>42.42</v>
      </c>
      <c r="I4642" s="19">
        <v>30.72</v>
      </c>
      <c r="J4642" s="19" t="s">
        <v>60</v>
      </c>
      <c r="K4642" s="20">
        <v>331348.69</v>
      </c>
      <c r="L4642" s="20" t="s">
        <v>55</v>
      </c>
      <c r="M4642" s="20" t="s">
        <v>83</v>
      </c>
      <c r="N4642" s="26"/>
      <c r="O4642" s="20" t="s">
        <v>56</v>
      </c>
      <c r="P4642" t="str">
        <f t="shared" si="72"/>
        <v>INSERT INTO @DataTable (Deal, AdvanceDate, PROV, DealPurpose, RateType, BEACON, LTV, TDS, GDS, InsuranceType, PrincipalBalance, OccupancyType, AccountStatus, Closed_Date, DelinquencyBucket) VALUES (4641, '2016-09-15', 'AB', 'Purchase', 'Fixed', 747, 95, 42.42, 30.72, 'HiRatio', 331348.69, 'Owner-Occupied', 'Open', '1900-01-00', 'Current');</v>
      </c>
    </row>
    <row r="4643" spans="1:16" x14ac:dyDescent="0.35">
      <c r="A4643" s="22">
        <v>4642</v>
      </c>
      <c r="B4643" s="21">
        <v>41180</v>
      </c>
      <c r="C4643" s="22" t="s">
        <v>51</v>
      </c>
      <c r="D4643" s="22" t="s">
        <v>61</v>
      </c>
      <c r="E4643" s="22" t="s">
        <v>53</v>
      </c>
      <c r="F4643" s="22">
        <v>777</v>
      </c>
      <c r="G4643" s="22">
        <v>95</v>
      </c>
      <c r="H4643" s="22">
        <v>35.65</v>
      </c>
      <c r="I4643" s="22">
        <v>21.14</v>
      </c>
      <c r="J4643" s="22" t="s">
        <v>60</v>
      </c>
      <c r="K4643" s="23">
        <v>0</v>
      </c>
      <c r="L4643" s="23" t="s">
        <v>55</v>
      </c>
      <c r="M4643" s="23" t="s">
        <v>84</v>
      </c>
      <c r="N4643" s="27">
        <v>42572</v>
      </c>
      <c r="O4643" s="23" t="s">
        <v>56</v>
      </c>
      <c r="P4643" t="str">
        <f t="shared" si="72"/>
        <v>INSERT INTO @DataTable (Deal, AdvanceDate, PROV, DealPurpose, RateType, BEACON, LTV, TDS, GDS, InsuranceType, PrincipalBalance, OccupancyType, AccountStatus, Closed_Date, DelinquencyBucket) VALUES (4642, '2012-09-28', 'AB', 'Purchase', 'Fixed', 777, 95, 35.65, 21.14, 'HiRatio', 0, 'Owner-Occupied', 'Closed', '2016-07-21', 'Current');</v>
      </c>
    </row>
    <row r="4644" spans="1:16" x14ac:dyDescent="0.35">
      <c r="A4644" s="19">
        <v>4643</v>
      </c>
      <c r="B4644" s="18">
        <v>41487</v>
      </c>
      <c r="C4644" s="19" t="s">
        <v>70</v>
      </c>
      <c r="D4644" s="19" t="s">
        <v>61</v>
      </c>
      <c r="E4644" s="19" t="s">
        <v>53</v>
      </c>
      <c r="F4644" s="19">
        <v>672</v>
      </c>
      <c r="G4644" s="19">
        <v>95</v>
      </c>
      <c r="H4644" s="19">
        <v>24.83</v>
      </c>
      <c r="I4644" s="19">
        <v>23.1</v>
      </c>
      <c r="J4644" s="19" t="s">
        <v>60</v>
      </c>
      <c r="K4644" s="20">
        <v>91202.29</v>
      </c>
      <c r="L4644" s="20" t="s">
        <v>55</v>
      </c>
      <c r="M4644" s="20" t="s">
        <v>83</v>
      </c>
      <c r="N4644" s="26"/>
      <c r="O4644" s="20" t="s">
        <v>56</v>
      </c>
      <c r="P4644" t="str">
        <f t="shared" si="72"/>
        <v>INSERT INTO @DataTable (Deal, AdvanceDate, PROV, DealPurpose, RateType, BEACON, LTV, TDS, GDS, InsuranceType, PrincipalBalance, OccupancyType, AccountStatus, Closed_Date, DelinquencyBucket) VALUES (4643, '2013-08-01', 'NB', 'Purchase', 'Fixed', 672, 95, 24.83, 23.1, 'HiRatio', 91202.29, 'Owner-Occupied', 'Open', '1900-01-00', 'Current');</v>
      </c>
    </row>
    <row r="4645" spans="1:16" x14ac:dyDescent="0.35">
      <c r="A4645" s="22">
        <v>4644</v>
      </c>
      <c r="B4645" s="21">
        <v>42307</v>
      </c>
      <c r="C4645" s="22" t="s">
        <v>58</v>
      </c>
      <c r="D4645" s="22" t="s">
        <v>52</v>
      </c>
      <c r="E4645" s="22" t="s">
        <v>40</v>
      </c>
      <c r="F4645" s="22">
        <v>802</v>
      </c>
      <c r="G4645" s="22">
        <v>27.74</v>
      </c>
      <c r="H4645" s="22">
        <v>28.25</v>
      </c>
      <c r="I4645" s="22">
        <v>15.18</v>
      </c>
      <c r="J4645" s="22" t="s">
        <v>54</v>
      </c>
      <c r="K4645" s="23">
        <v>175435.51</v>
      </c>
      <c r="L4645" s="23" t="s">
        <v>55</v>
      </c>
      <c r="M4645" s="23" t="s">
        <v>83</v>
      </c>
      <c r="N4645" s="27"/>
      <c r="O4645" s="23" t="s">
        <v>56</v>
      </c>
      <c r="P4645" t="str">
        <f t="shared" si="72"/>
        <v>INSERT INTO @DataTable (Deal, AdvanceDate, PROV, DealPurpose, RateType, BEACON, LTV, TDS, GDS, InsuranceType, PrincipalBalance, OccupancyType, AccountStatus, Closed_Date, DelinquencyBucket) VALUES (4644, '2015-10-30', 'BC', 'Refinance External', 'ARM', 802, 27.74, 28.25, 15.18, 'Conv', 175435.51, 'Owner-Occupied', 'Open', '1900-01-00', 'Current');</v>
      </c>
    </row>
    <row r="4646" spans="1:16" x14ac:dyDescent="0.35">
      <c r="A4646" s="19">
        <v>4645</v>
      </c>
      <c r="B4646" s="18">
        <v>40963</v>
      </c>
      <c r="C4646" s="19" t="s">
        <v>51</v>
      </c>
      <c r="D4646" s="19" t="s">
        <v>61</v>
      </c>
      <c r="E4646" s="19" t="s">
        <v>53</v>
      </c>
      <c r="F4646" s="19">
        <v>749</v>
      </c>
      <c r="G4646" s="19">
        <v>90</v>
      </c>
      <c r="H4646" s="19">
        <v>33.83</v>
      </c>
      <c r="I4646" s="19">
        <v>16.78</v>
      </c>
      <c r="J4646" s="19" t="s">
        <v>60</v>
      </c>
      <c r="K4646" s="20">
        <v>253468.19</v>
      </c>
      <c r="L4646" s="20" t="s">
        <v>55</v>
      </c>
      <c r="M4646" s="20" t="s">
        <v>83</v>
      </c>
      <c r="N4646" s="26"/>
      <c r="O4646" s="20" t="s">
        <v>56</v>
      </c>
      <c r="P4646" t="str">
        <f t="shared" si="72"/>
        <v>INSERT INTO @DataTable (Deal, AdvanceDate, PROV, DealPurpose, RateType, BEACON, LTV, TDS, GDS, InsuranceType, PrincipalBalance, OccupancyType, AccountStatus, Closed_Date, DelinquencyBucket) VALUES (4645, '2012-02-24', 'AB', 'Purchase', 'Fixed', 749, 90, 33.83, 16.78, 'HiRatio', 253468.19, 'Owner-Occupied', 'Open', '1900-01-00', 'Current');</v>
      </c>
    </row>
    <row r="4647" spans="1:16" x14ac:dyDescent="0.35">
      <c r="A4647" s="22">
        <v>4646</v>
      </c>
      <c r="B4647" s="21">
        <v>42612</v>
      </c>
      <c r="C4647" s="22" t="s">
        <v>58</v>
      </c>
      <c r="D4647" s="22" t="s">
        <v>61</v>
      </c>
      <c r="E4647" s="22" t="s">
        <v>53</v>
      </c>
      <c r="F4647" s="22">
        <v>822</v>
      </c>
      <c r="G4647" s="22">
        <v>74.8</v>
      </c>
      <c r="H4647" s="22">
        <v>42.45</v>
      </c>
      <c r="I4647" s="22">
        <v>27.02</v>
      </c>
      <c r="J4647" s="22" t="s">
        <v>54</v>
      </c>
      <c r="K4647" s="23">
        <v>911375.23</v>
      </c>
      <c r="L4647" s="23" t="s">
        <v>55</v>
      </c>
      <c r="M4647" s="23" t="s">
        <v>83</v>
      </c>
      <c r="N4647" s="27"/>
      <c r="O4647" s="23" t="s">
        <v>56</v>
      </c>
      <c r="P4647" t="str">
        <f t="shared" si="72"/>
        <v>INSERT INTO @DataTable (Deal, AdvanceDate, PROV, DealPurpose, RateType, BEACON, LTV, TDS, GDS, InsuranceType, PrincipalBalance, OccupancyType, AccountStatus, Closed_Date, DelinquencyBucket) VALUES (4646, '2016-08-30', 'BC', 'Purchase', 'Fixed', 822, 74.8, 42.45, 27.02, 'Conv', 911375.23, 'Owner-Occupied', 'Open', '1900-01-00', 'Current');</v>
      </c>
    </row>
    <row r="4648" spans="1:16" x14ac:dyDescent="0.35">
      <c r="A4648" s="19">
        <v>4647</v>
      </c>
      <c r="B4648" s="18">
        <v>41733</v>
      </c>
      <c r="C4648" s="19" t="s">
        <v>58</v>
      </c>
      <c r="D4648" s="19" t="s">
        <v>59</v>
      </c>
      <c r="E4648" s="19" t="s">
        <v>40</v>
      </c>
      <c r="F4648" s="19">
        <v>724</v>
      </c>
      <c r="G4648" s="19">
        <v>83.36</v>
      </c>
      <c r="H4648" s="19">
        <v>29.98</v>
      </c>
      <c r="I4648" s="19">
        <v>18.96</v>
      </c>
      <c r="J4648" s="19" t="s">
        <v>60</v>
      </c>
      <c r="K4648" s="20">
        <v>0</v>
      </c>
      <c r="L4648" s="20" t="s">
        <v>55</v>
      </c>
      <c r="M4648" s="20" t="s">
        <v>84</v>
      </c>
      <c r="N4648" s="26">
        <v>41841</v>
      </c>
      <c r="O4648" s="20" t="s">
        <v>56</v>
      </c>
      <c r="P4648" t="str">
        <f t="shared" si="72"/>
        <v>INSERT INTO @DataTable (Deal, AdvanceDate, PROV, DealPurpose, RateType, BEACON, LTV, TDS, GDS, InsuranceType, PrincipalBalance, OccupancyType, AccountStatus, Closed_Date, DelinquencyBucket) VALUES (4647, '2014-04-04', 'BC', 'Transfer', 'ARM', 724, 83.36, 29.98, 18.96, 'HiRatio', 0, 'Owner-Occupied', 'Closed', '2014-07-21', 'Current');</v>
      </c>
    </row>
    <row r="4649" spans="1:16" x14ac:dyDescent="0.35">
      <c r="A4649" s="22">
        <v>4648</v>
      </c>
      <c r="B4649" s="21">
        <v>41722</v>
      </c>
      <c r="C4649" s="22" t="s">
        <v>58</v>
      </c>
      <c r="D4649" s="22" t="s">
        <v>59</v>
      </c>
      <c r="E4649" s="22" t="s">
        <v>40</v>
      </c>
      <c r="F4649" s="22">
        <v>810</v>
      </c>
      <c r="G4649" s="22">
        <v>49.53</v>
      </c>
      <c r="H4649" s="22">
        <v>22.23</v>
      </c>
      <c r="I4649" s="22">
        <v>21.65</v>
      </c>
      <c r="J4649" s="22" t="s">
        <v>54</v>
      </c>
      <c r="K4649" s="23">
        <v>134560.49</v>
      </c>
      <c r="L4649" s="23" t="s">
        <v>55</v>
      </c>
      <c r="M4649" s="23" t="s">
        <v>83</v>
      </c>
      <c r="N4649" s="27"/>
      <c r="O4649" s="23" t="s">
        <v>56</v>
      </c>
      <c r="P4649" t="str">
        <f t="shared" si="72"/>
        <v>INSERT INTO @DataTable (Deal, AdvanceDate, PROV, DealPurpose, RateType, BEACON, LTV, TDS, GDS, InsuranceType, PrincipalBalance, OccupancyType, AccountStatus, Closed_Date, DelinquencyBucket) VALUES (4648, '2014-03-24', 'BC', 'Transfer', 'ARM', 810, 49.53, 22.23, 21.65, 'Conv', 134560.49, 'Owner-Occupied', 'Open', '1900-01-00', 'Current');</v>
      </c>
    </row>
    <row r="4650" spans="1:16" x14ac:dyDescent="0.35">
      <c r="A4650" s="19">
        <v>4649</v>
      </c>
      <c r="B4650" s="18">
        <v>41716</v>
      </c>
      <c r="C4650" s="19" t="s">
        <v>51</v>
      </c>
      <c r="D4650" s="19" t="s">
        <v>52</v>
      </c>
      <c r="E4650" s="19" t="s">
        <v>40</v>
      </c>
      <c r="F4650" s="19">
        <v>773</v>
      </c>
      <c r="G4650" s="19">
        <v>75</v>
      </c>
      <c r="H4650" s="19">
        <v>20.03</v>
      </c>
      <c r="I4650" s="19">
        <v>13.93</v>
      </c>
      <c r="J4650" s="19" t="s">
        <v>54</v>
      </c>
      <c r="K4650" s="20">
        <v>0</v>
      </c>
      <c r="L4650" s="20" t="s">
        <v>55</v>
      </c>
      <c r="M4650" s="20" t="s">
        <v>84</v>
      </c>
      <c r="N4650" s="26">
        <v>42069</v>
      </c>
      <c r="O4650" s="20" t="s">
        <v>56</v>
      </c>
      <c r="P4650" t="str">
        <f t="shared" si="72"/>
        <v>INSERT INTO @DataTable (Deal, AdvanceDate, PROV, DealPurpose, RateType, BEACON, LTV, TDS, GDS, InsuranceType, PrincipalBalance, OccupancyType, AccountStatus, Closed_Date, DelinquencyBucket) VALUES (4649, '2014-03-18', 'AB', 'Refinance External', 'ARM', 773, 75, 20.03, 13.93, 'Conv', 0, 'Owner-Occupied', 'Closed', '2015-03-06', 'Current');</v>
      </c>
    </row>
    <row r="4651" spans="1:16" x14ac:dyDescent="0.35">
      <c r="A4651" s="22">
        <v>4650</v>
      </c>
      <c r="B4651" s="21">
        <v>41739</v>
      </c>
      <c r="C4651" s="22" t="s">
        <v>58</v>
      </c>
      <c r="D4651" s="22" t="s">
        <v>52</v>
      </c>
      <c r="E4651" s="22" t="s">
        <v>40</v>
      </c>
      <c r="F4651" s="22">
        <v>802</v>
      </c>
      <c r="G4651" s="22">
        <v>39.29</v>
      </c>
      <c r="H4651" s="22">
        <v>24.82</v>
      </c>
      <c r="I4651" s="22">
        <v>23.44</v>
      </c>
      <c r="J4651" s="22" t="s">
        <v>54</v>
      </c>
      <c r="K4651" s="23">
        <v>189289.13</v>
      </c>
      <c r="L4651" s="23" t="s">
        <v>55</v>
      </c>
      <c r="M4651" s="23" t="s">
        <v>83</v>
      </c>
      <c r="N4651" s="27"/>
      <c r="O4651" s="23" t="s">
        <v>56</v>
      </c>
      <c r="P4651" t="str">
        <f t="shared" si="72"/>
        <v>INSERT INTO @DataTable (Deal, AdvanceDate, PROV, DealPurpose, RateType, BEACON, LTV, TDS, GDS, InsuranceType, PrincipalBalance, OccupancyType, AccountStatus, Closed_Date, DelinquencyBucket) VALUES (4650, '2014-04-10', 'BC', 'Refinance External', 'ARM', 802, 39.29, 24.82, 23.44, 'Conv', 189289.13, 'Owner-Occupied', 'Open', '1900-01-00', 'Current');</v>
      </c>
    </row>
    <row r="4652" spans="1:16" x14ac:dyDescent="0.35">
      <c r="A4652" s="19">
        <v>4651</v>
      </c>
      <c r="B4652" s="18">
        <v>41551</v>
      </c>
      <c r="C4652" s="19" t="s">
        <v>51</v>
      </c>
      <c r="D4652" s="19" t="s">
        <v>61</v>
      </c>
      <c r="E4652" s="19" t="s">
        <v>53</v>
      </c>
      <c r="F4652" s="19">
        <v>702</v>
      </c>
      <c r="G4652" s="19">
        <v>88.45</v>
      </c>
      <c r="H4652" s="19">
        <v>34.22</v>
      </c>
      <c r="I4652" s="19">
        <v>24.98</v>
      </c>
      <c r="J4652" s="19" t="s">
        <v>60</v>
      </c>
      <c r="K4652" s="20">
        <v>557897.97</v>
      </c>
      <c r="L4652" s="20" t="s">
        <v>55</v>
      </c>
      <c r="M4652" s="20" t="s">
        <v>83</v>
      </c>
      <c r="N4652" s="26"/>
      <c r="O4652" s="20" t="s">
        <v>56</v>
      </c>
      <c r="P4652" t="str">
        <f t="shared" si="72"/>
        <v>INSERT INTO @DataTable (Deal, AdvanceDate, PROV, DealPurpose, RateType, BEACON, LTV, TDS, GDS, InsuranceType, PrincipalBalance, OccupancyType, AccountStatus, Closed_Date, DelinquencyBucket) VALUES (4651, '2013-10-04', 'AB', 'Purchase', 'Fixed', 702, 88.45, 34.22, 24.98, 'HiRatio', 557897.97, 'Owner-Occupied', 'Open', '1900-01-00', 'Current');</v>
      </c>
    </row>
    <row r="4653" spans="1:16" x14ac:dyDescent="0.35">
      <c r="A4653" s="22">
        <v>4652</v>
      </c>
      <c r="B4653" s="21">
        <v>42195</v>
      </c>
      <c r="C4653" s="22" t="s">
        <v>51</v>
      </c>
      <c r="D4653" s="22" t="s">
        <v>61</v>
      </c>
      <c r="E4653" s="22" t="s">
        <v>40</v>
      </c>
      <c r="F4653" s="22">
        <v>665</v>
      </c>
      <c r="G4653" s="22">
        <v>80</v>
      </c>
      <c r="H4653" s="22">
        <v>35.06</v>
      </c>
      <c r="I4653" s="22">
        <v>25.77</v>
      </c>
      <c r="J4653" s="22" t="s">
        <v>54</v>
      </c>
      <c r="K4653" s="23">
        <v>269667.36</v>
      </c>
      <c r="L4653" s="23" t="s">
        <v>55</v>
      </c>
      <c r="M4653" s="23" t="s">
        <v>83</v>
      </c>
      <c r="N4653" s="27"/>
      <c r="O4653" s="23" t="s">
        <v>56</v>
      </c>
      <c r="P4653" t="str">
        <f t="shared" si="72"/>
        <v>INSERT INTO @DataTable (Deal, AdvanceDate, PROV, DealPurpose, RateType, BEACON, LTV, TDS, GDS, InsuranceType, PrincipalBalance, OccupancyType, AccountStatus, Closed_Date, DelinquencyBucket) VALUES (4652, '2015-07-10', 'AB', 'Purchase', 'ARM', 665, 80, 35.06, 25.77, 'Conv', 269667.36, 'Owner-Occupied', 'Open', '1900-01-00', 'Current');</v>
      </c>
    </row>
    <row r="4654" spans="1:16" x14ac:dyDescent="0.35">
      <c r="A4654" s="19">
        <v>4653</v>
      </c>
      <c r="B4654" s="18">
        <v>42648</v>
      </c>
      <c r="C4654" s="19" t="s">
        <v>57</v>
      </c>
      <c r="D4654" s="19" t="s">
        <v>52</v>
      </c>
      <c r="E4654" s="19" t="s">
        <v>53</v>
      </c>
      <c r="F4654" s="19">
        <v>730</v>
      </c>
      <c r="G4654" s="19">
        <v>80</v>
      </c>
      <c r="H4654" s="19">
        <v>39.94</v>
      </c>
      <c r="I4654" s="19">
        <v>16.77</v>
      </c>
      <c r="J4654" s="19" t="s">
        <v>54</v>
      </c>
      <c r="K4654" s="20">
        <v>194418.83</v>
      </c>
      <c r="L4654" s="20" t="s">
        <v>55</v>
      </c>
      <c r="M4654" s="20" t="s">
        <v>83</v>
      </c>
      <c r="N4654" s="26"/>
      <c r="O4654" s="20" t="s">
        <v>56</v>
      </c>
      <c r="P4654" t="str">
        <f t="shared" si="72"/>
        <v>INSERT INTO @DataTable (Deal, AdvanceDate, PROV, DealPurpose, RateType, BEACON, LTV, TDS, GDS, InsuranceType, PrincipalBalance, OccupancyType, AccountStatus, Closed_Date, DelinquencyBucket) VALUES (4653, '2016-10-05', 'ON', 'Refinance External', 'Fixed', 730, 80, 39.94, 16.77, 'Conv', 194418.83, 'Owner-Occupied', 'Open', '1900-01-00', 'Current');</v>
      </c>
    </row>
    <row r="4655" spans="1:16" x14ac:dyDescent="0.35">
      <c r="A4655" s="22">
        <v>4654</v>
      </c>
      <c r="B4655" s="21">
        <v>41732</v>
      </c>
      <c r="C4655" s="22" t="s">
        <v>57</v>
      </c>
      <c r="D4655" s="22" t="s">
        <v>52</v>
      </c>
      <c r="E4655" s="22" t="s">
        <v>40</v>
      </c>
      <c r="F4655" s="22">
        <v>741</v>
      </c>
      <c r="G4655" s="22">
        <v>49.41</v>
      </c>
      <c r="H4655" s="22">
        <v>30.83</v>
      </c>
      <c r="I4655" s="22">
        <v>30.83</v>
      </c>
      <c r="J4655" s="22" t="s">
        <v>54</v>
      </c>
      <c r="K4655" s="23">
        <v>186560.22</v>
      </c>
      <c r="L4655" s="23" t="s">
        <v>55</v>
      </c>
      <c r="M4655" s="23" t="s">
        <v>83</v>
      </c>
      <c r="N4655" s="27"/>
      <c r="O4655" s="23" t="s">
        <v>56</v>
      </c>
      <c r="P4655" t="str">
        <f t="shared" si="72"/>
        <v>INSERT INTO @DataTable (Deal, AdvanceDate, PROV, DealPurpose, RateType, BEACON, LTV, TDS, GDS, InsuranceType, PrincipalBalance, OccupancyType, AccountStatus, Closed_Date, DelinquencyBucket) VALUES (4654, '2014-04-03', 'ON', 'Refinance External', 'ARM', 741, 49.41, 30.83, 30.83, 'Conv', 186560.22, 'Owner-Occupied', 'Open', '1900-01-00', 'Current');</v>
      </c>
    </row>
    <row r="4656" spans="1:16" x14ac:dyDescent="0.35">
      <c r="A4656" s="19">
        <v>4655</v>
      </c>
      <c r="B4656" s="18">
        <v>42216</v>
      </c>
      <c r="C4656" s="19" t="s">
        <v>57</v>
      </c>
      <c r="D4656" s="19" t="s">
        <v>52</v>
      </c>
      <c r="E4656" s="19" t="s">
        <v>40</v>
      </c>
      <c r="F4656" s="19">
        <v>728</v>
      </c>
      <c r="G4656" s="19">
        <v>78.22</v>
      </c>
      <c r="H4656" s="19">
        <v>30.87</v>
      </c>
      <c r="I4656" s="19">
        <v>10.62</v>
      </c>
      <c r="J4656" s="19" t="s">
        <v>54</v>
      </c>
      <c r="K4656" s="20">
        <v>159947.94</v>
      </c>
      <c r="L4656" s="20" t="s">
        <v>55</v>
      </c>
      <c r="M4656" s="20" t="s">
        <v>83</v>
      </c>
      <c r="N4656" s="26"/>
      <c r="O4656" s="20" t="s">
        <v>56</v>
      </c>
      <c r="P4656" t="str">
        <f t="shared" si="72"/>
        <v>INSERT INTO @DataTable (Deal, AdvanceDate, PROV, DealPurpose, RateType, BEACON, LTV, TDS, GDS, InsuranceType, PrincipalBalance, OccupancyType, AccountStatus, Closed_Date, DelinquencyBucket) VALUES (4655, '2015-07-31', 'ON', 'Refinance External', 'ARM', 728, 78.22, 30.87, 10.62, 'Conv', 159947.94, 'Owner-Occupied', 'Open', '1900-01-00', 'Current');</v>
      </c>
    </row>
    <row r="4657" spans="1:16" x14ac:dyDescent="0.35">
      <c r="A4657" s="22">
        <v>4656</v>
      </c>
      <c r="B4657" s="21">
        <v>40611</v>
      </c>
      <c r="C4657" s="22" t="s">
        <v>51</v>
      </c>
      <c r="D4657" s="22" t="s">
        <v>52</v>
      </c>
      <c r="E4657" s="22" t="s">
        <v>53</v>
      </c>
      <c r="F4657" s="22">
        <v>694</v>
      </c>
      <c r="G4657" s="22">
        <v>67.2</v>
      </c>
      <c r="H4657" s="22">
        <v>33.94</v>
      </c>
      <c r="I4657" s="22">
        <v>20.32</v>
      </c>
      <c r="J4657" s="22" t="s">
        <v>54</v>
      </c>
      <c r="K4657" s="23">
        <v>0</v>
      </c>
      <c r="L4657" s="23" t="s">
        <v>55</v>
      </c>
      <c r="M4657" s="23" t="s">
        <v>84</v>
      </c>
      <c r="N4657" s="27">
        <v>41600</v>
      </c>
      <c r="O4657" s="23" t="s">
        <v>56</v>
      </c>
      <c r="P4657" t="str">
        <f t="shared" si="72"/>
        <v>INSERT INTO @DataTable (Deal, AdvanceDate, PROV, DealPurpose, RateType, BEACON, LTV, TDS, GDS, InsuranceType, PrincipalBalance, OccupancyType, AccountStatus, Closed_Date, DelinquencyBucket) VALUES (4656, '2011-03-09', 'AB', 'Refinance External', 'Fixed', 694, 67.2, 33.94, 20.32, 'Conv', 0, 'Owner-Occupied', 'Closed', '2013-11-22', 'Current');</v>
      </c>
    </row>
    <row r="4658" spans="1:16" x14ac:dyDescent="0.35">
      <c r="A4658" s="19">
        <v>4657</v>
      </c>
      <c r="B4658" s="18">
        <v>42261</v>
      </c>
      <c r="C4658" s="19" t="s">
        <v>57</v>
      </c>
      <c r="D4658" s="19" t="s">
        <v>61</v>
      </c>
      <c r="E4658" s="19" t="s">
        <v>40</v>
      </c>
      <c r="F4658" s="19">
        <v>773</v>
      </c>
      <c r="G4658" s="19">
        <v>95</v>
      </c>
      <c r="H4658" s="19">
        <v>26.9</v>
      </c>
      <c r="I4658" s="19">
        <v>20.87</v>
      </c>
      <c r="J4658" s="19" t="s">
        <v>60</v>
      </c>
      <c r="K4658" s="20">
        <v>301735.15000000002</v>
      </c>
      <c r="L4658" s="20" t="s">
        <v>55</v>
      </c>
      <c r="M4658" s="20" t="s">
        <v>83</v>
      </c>
      <c r="N4658" s="26"/>
      <c r="O4658" s="20" t="s">
        <v>56</v>
      </c>
      <c r="P4658" t="str">
        <f t="shared" si="72"/>
        <v>INSERT INTO @DataTable (Deal, AdvanceDate, PROV, DealPurpose, RateType, BEACON, LTV, TDS, GDS, InsuranceType, PrincipalBalance, OccupancyType, AccountStatus, Closed_Date, DelinquencyBucket) VALUES (4657, '2015-09-14', 'ON', 'Purchase', 'ARM', 773, 95, 26.9, 20.87, 'HiRatio', 301735.15, 'Owner-Occupied', 'Open', '1900-01-00', 'Current');</v>
      </c>
    </row>
    <row r="4659" spans="1:16" x14ac:dyDescent="0.35">
      <c r="A4659" s="22">
        <v>4658</v>
      </c>
      <c r="B4659" s="21">
        <v>40767</v>
      </c>
      <c r="C4659" s="22" t="s">
        <v>57</v>
      </c>
      <c r="D4659" s="22" t="s">
        <v>61</v>
      </c>
      <c r="E4659" s="22" t="s">
        <v>53</v>
      </c>
      <c r="F4659" s="22">
        <v>748</v>
      </c>
      <c r="G4659" s="22">
        <v>83.43</v>
      </c>
      <c r="H4659" s="22">
        <v>34.869999999999997</v>
      </c>
      <c r="I4659" s="22">
        <v>21.45</v>
      </c>
      <c r="J4659" s="22" t="s">
        <v>60</v>
      </c>
      <c r="K4659" s="23">
        <v>131934.65</v>
      </c>
      <c r="L4659" s="23" t="s">
        <v>55</v>
      </c>
      <c r="M4659" s="23" t="s">
        <v>83</v>
      </c>
      <c r="N4659" s="27"/>
      <c r="O4659" s="23" t="s">
        <v>56</v>
      </c>
      <c r="P4659" t="str">
        <f t="shared" si="72"/>
        <v>INSERT INTO @DataTable (Deal, AdvanceDate, PROV, DealPurpose, RateType, BEACON, LTV, TDS, GDS, InsuranceType, PrincipalBalance, OccupancyType, AccountStatus, Closed_Date, DelinquencyBucket) VALUES (4658, '2011-08-12', 'ON', 'Purchase', 'Fixed', 748, 83.43, 34.87, 21.45, 'HiRatio', 131934.65, 'Owner-Occupied', 'Open', '1900-01-00', 'Current');</v>
      </c>
    </row>
    <row r="4660" spans="1:16" x14ac:dyDescent="0.35">
      <c r="A4660" s="19">
        <v>4659</v>
      </c>
      <c r="B4660" s="18">
        <v>41564</v>
      </c>
      <c r="C4660" s="19" t="s">
        <v>58</v>
      </c>
      <c r="D4660" s="19" t="s">
        <v>59</v>
      </c>
      <c r="E4660" s="19" t="s">
        <v>53</v>
      </c>
      <c r="F4660" s="19">
        <v>681</v>
      </c>
      <c r="G4660" s="19">
        <v>94.77</v>
      </c>
      <c r="H4660" s="19">
        <v>35.26</v>
      </c>
      <c r="I4660" s="19">
        <v>18.2</v>
      </c>
      <c r="J4660" s="19" t="s">
        <v>60</v>
      </c>
      <c r="K4660" s="20">
        <v>165563.07</v>
      </c>
      <c r="L4660" s="20" t="s">
        <v>55</v>
      </c>
      <c r="M4660" s="20" t="s">
        <v>83</v>
      </c>
      <c r="N4660" s="26"/>
      <c r="O4660" s="20" t="s">
        <v>56</v>
      </c>
      <c r="P4660" t="str">
        <f t="shared" si="72"/>
        <v>INSERT INTO @DataTable (Deal, AdvanceDate, PROV, DealPurpose, RateType, BEACON, LTV, TDS, GDS, InsuranceType, PrincipalBalance, OccupancyType, AccountStatus, Closed_Date, DelinquencyBucket) VALUES (4659, '2013-10-17', 'BC', 'Transfer', 'Fixed', 681, 94.77, 35.26, 18.2, 'HiRatio', 165563.07, 'Owner-Occupied', 'Open', '1900-01-00', 'Current');</v>
      </c>
    </row>
    <row r="4661" spans="1:16" x14ac:dyDescent="0.35">
      <c r="A4661" s="22">
        <v>4660</v>
      </c>
      <c r="B4661" s="21">
        <v>42578</v>
      </c>
      <c r="C4661" s="22" t="s">
        <v>57</v>
      </c>
      <c r="D4661" s="22" t="s">
        <v>61</v>
      </c>
      <c r="E4661" s="22" t="s">
        <v>53</v>
      </c>
      <c r="F4661" s="22">
        <v>773</v>
      </c>
      <c r="G4661" s="22">
        <v>94.35</v>
      </c>
      <c r="H4661" s="22">
        <v>34.15</v>
      </c>
      <c r="I4661" s="22">
        <v>32.33</v>
      </c>
      <c r="J4661" s="22" t="s">
        <v>60</v>
      </c>
      <c r="K4661" s="23">
        <v>554074.75</v>
      </c>
      <c r="L4661" s="23" t="s">
        <v>55</v>
      </c>
      <c r="M4661" s="23" t="s">
        <v>83</v>
      </c>
      <c r="N4661" s="27"/>
      <c r="O4661" s="23" t="s">
        <v>56</v>
      </c>
      <c r="P4661" t="str">
        <f t="shared" si="72"/>
        <v>INSERT INTO @DataTable (Deal, AdvanceDate, PROV, DealPurpose, RateType, BEACON, LTV, TDS, GDS, InsuranceType, PrincipalBalance, OccupancyType, AccountStatus, Closed_Date, DelinquencyBucket) VALUES (4660, '2016-07-27', 'ON', 'Purchase', 'Fixed', 773, 94.35, 34.15, 32.33, 'HiRatio', 554074.75, 'Owner-Occupied', 'Open', '1900-01-00', 'Current');</v>
      </c>
    </row>
    <row r="4662" spans="1:16" x14ac:dyDescent="0.35">
      <c r="A4662" s="19">
        <v>4661</v>
      </c>
      <c r="B4662" s="18">
        <v>41568</v>
      </c>
      <c r="C4662" s="19" t="s">
        <v>57</v>
      </c>
      <c r="D4662" s="19" t="s">
        <v>52</v>
      </c>
      <c r="E4662" s="19" t="s">
        <v>53</v>
      </c>
      <c r="F4662" s="19">
        <v>670</v>
      </c>
      <c r="G4662" s="19">
        <v>80</v>
      </c>
      <c r="H4662" s="19">
        <v>31.26</v>
      </c>
      <c r="I4662" s="19">
        <v>21.45</v>
      </c>
      <c r="J4662" s="19" t="s">
        <v>54</v>
      </c>
      <c r="K4662" s="20">
        <v>202792.98</v>
      </c>
      <c r="L4662" s="20" t="s">
        <v>55</v>
      </c>
      <c r="M4662" s="20" t="s">
        <v>83</v>
      </c>
      <c r="N4662" s="26"/>
      <c r="O4662" s="20" t="s">
        <v>56</v>
      </c>
      <c r="P4662" t="str">
        <f t="shared" si="72"/>
        <v>INSERT INTO @DataTable (Deal, AdvanceDate, PROV, DealPurpose, RateType, BEACON, LTV, TDS, GDS, InsuranceType, PrincipalBalance, OccupancyType, AccountStatus, Closed_Date, DelinquencyBucket) VALUES (4661, '2013-10-21', 'ON', 'Refinance External', 'Fixed', 670, 80, 31.26, 21.45, 'Conv', 202792.98, 'Owner-Occupied', 'Open', '1900-01-00', 'Current');</v>
      </c>
    </row>
    <row r="4663" spans="1:16" x14ac:dyDescent="0.35">
      <c r="A4663" s="22">
        <v>4662</v>
      </c>
      <c r="B4663" s="21">
        <v>41345</v>
      </c>
      <c r="C4663" s="22" t="s">
        <v>58</v>
      </c>
      <c r="D4663" s="22" t="s">
        <v>61</v>
      </c>
      <c r="E4663" s="22" t="s">
        <v>53</v>
      </c>
      <c r="F4663" s="22">
        <v>741</v>
      </c>
      <c r="G4663" s="22">
        <v>95</v>
      </c>
      <c r="H4663" s="22">
        <v>38.43</v>
      </c>
      <c r="I4663" s="22">
        <v>32.26</v>
      </c>
      <c r="J4663" s="22" t="s">
        <v>60</v>
      </c>
      <c r="K4663" s="23">
        <v>233684.77</v>
      </c>
      <c r="L4663" s="23" t="s">
        <v>55</v>
      </c>
      <c r="M4663" s="23" t="s">
        <v>83</v>
      </c>
      <c r="N4663" s="27"/>
      <c r="O4663" s="23" t="s">
        <v>56</v>
      </c>
      <c r="P4663" t="str">
        <f t="shared" si="72"/>
        <v>INSERT INTO @DataTable (Deal, AdvanceDate, PROV, DealPurpose, RateType, BEACON, LTV, TDS, GDS, InsuranceType, PrincipalBalance, OccupancyType, AccountStatus, Closed_Date, DelinquencyBucket) VALUES (4662, '2013-03-12', 'BC', 'Purchase', 'Fixed', 741, 95, 38.43, 32.26, 'HiRatio', 233684.77, 'Owner-Occupied', 'Open', '1900-01-00', 'Current');</v>
      </c>
    </row>
    <row r="4664" spans="1:16" x14ac:dyDescent="0.35">
      <c r="A4664" s="19">
        <v>4663</v>
      </c>
      <c r="B4664" s="18">
        <v>42461</v>
      </c>
      <c r="C4664" s="19" t="s">
        <v>51</v>
      </c>
      <c r="D4664" s="19" t="s">
        <v>61</v>
      </c>
      <c r="E4664" s="19" t="s">
        <v>53</v>
      </c>
      <c r="F4664" s="19">
        <v>770</v>
      </c>
      <c r="G4664" s="19">
        <v>90</v>
      </c>
      <c r="H4664" s="19">
        <v>33.659999999999997</v>
      </c>
      <c r="I4664" s="19">
        <v>23</v>
      </c>
      <c r="J4664" s="19" t="s">
        <v>60</v>
      </c>
      <c r="K4664" s="20">
        <v>360072.74</v>
      </c>
      <c r="L4664" s="20" t="s">
        <v>55</v>
      </c>
      <c r="M4664" s="20" t="s">
        <v>83</v>
      </c>
      <c r="N4664" s="26"/>
      <c r="O4664" s="20" t="s">
        <v>56</v>
      </c>
      <c r="P4664" t="str">
        <f t="shared" si="72"/>
        <v>INSERT INTO @DataTable (Deal, AdvanceDate, PROV, DealPurpose, RateType, BEACON, LTV, TDS, GDS, InsuranceType, PrincipalBalance, OccupancyType, AccountStatus, Closed_Date, DelinquencyBucket) VALUES (4663, '2016-04-01', 'AB', 'Purchase', 'Fixed', 770, 90, 33.66, 23, 'HiRatio', 360072.74, 'Owner-Occupied', 'Open', '1900-01-00', 'Current');</v>
      </c>
    </row>
    <row r="4665" spans="1:16" x14ac:dyDescent="0.35">
      <c r="A4665" s="22">
        <v>4664</v>
      </c>
      <c r="B4665" s="21">
        <v>42264</v>
      </c>
      <c r="C4665" s="22" t="s">
        <v>78</v>
      </c>
      <c r="D4665" s="22" t="s">
        <v>61</v>
      </c>
      <c r="E4665" s="22" t="s">
        <v>53</v>
      </c>
      <c r="F4665" s="22">
        <v>745</v>
      </c>
      <c r="G4665" s="22">
        <v>95</v>
      </c>
      <c r="H4665" s="22">
        <v>39.89</v>
      </c>
      <c r="I4665" s="22">
        <v>26.94</v>
      </c>
      <c r="J4665" s="22" t="s">
        <v>60</v>
      </c>
      <c r="K4665" s="23">
        <v>277227.46999999997</v>
      </c>
      <c r="L4665" s="23" t="s">
        <v>55</v>
      </c>
      <c r="M4665" s="23" t="s">
        <v>83</v>
      </c>
      <c r="N4665" s="27"/>
      <c r="O4665" s="23" t="s">
        <v>56</v>
      </c>
      <c r="P4665" t="str">
        <f t="shared" si="72"/>
        <v>INSERT INTO @DataTable (Deal, AdvanceDate, PROV, DealPurpose, RateType, BEACON, LTV, TDS, GDS, InsuranceType, PrincipalBalance, OccupancyType, AccountStatus, Closed_Date, DelinquencyBucket) VALUES (4664, '2015-09-17', 'NL', 'Purchase', 'Fixed', 745, 95, 39.89, 26.94, 'HiRatio', 277227.47, 'Owner-Occupied', 'Open', '1900-01-00', 'Current');</v>
      </c>
    </row>
    <row r="4666" spans="1:16" x14ac:dyDescent="0.35">
      <c r="A4666" s="19">
        <v>4665</v>
      </c>
      <c r="B4666" s="18">
        <v>41086</v>
      </c>
      <c r="C4666" s="19" t="s">
        <v>57</v>
      </c>
      <c r="D4666" s="19" t="s">
        <v>61</v>
      </c>
      <c r="E4666" s="19" t="s">
        <v>53</v>
      </c>
      <c r="F4666" s="19">
        <v>708</v>
      </c>
      <c r="G4666" s="19">
        <v>90</v>
      </c>
      <c r="H4666" s="19">
        <v>41.72</v>
      </c>
      <c r="I4666" s="19">
        <v>41.48</v>
      </c>
      <c r="J4666" s="19" t="s">
        <v>60</v>
      </c>
      <c r="K4666" s="20">
        <v>0</v>
      </c>
      <c r="L4666" s="20" t="s">
        <v>55</v>
      </c>
      <c r="M4666" s="20" t="s">
        <v>84</v>
      </c>
      <c r="N4666" s="26">
        <v>41948</v>
      </c>
      <c r="O4666" s="20" t="s">
        <v>56</v>
      </c>
      <c r="P4666" t="str">
        <f t="shared" si="72"/>
        <v>INSERT INTO @DataTable (Deal, AdvanceDate, PROV, DealPurpose, RateType, BEACON, LTV, TDS, GDS, InsuranceType, PrincipalBalance, OccupancyType, AccountStatus, Closed_Date, DelinquencyBucket) VALUES (4665, '2012-06-26', 'ON', 'Purchase', 'Fixed', 708, 90, 41.72, 41.48, 'HiRatio', 0, 'Owner-Occupied', 'Closed', '2014-11-05', 'Current');</v>
      </c>
    </row>
    <row r="4667" spans="1:16" x14ac:dyDescent="0.35">
      <c r="A4667" s="22">
        <v>4666</v>
      </c>
      <c r="B4667" s="21">
        <v>42460</v>
      </c>
      <c r="C4667" s="22" t="s">
        <v>51</v>
      </c>
      <c r="D4667" s="22" t="s">
        <v>61</v>
      </c>
      <c r="E4667" s="22" t="s">
        <v>53</v>
      </c>
      <c r="F4667" s="22">
        <v>798</v>
      </c>
      <c r="G4667" s="22">
        <v>80</v>
      </c>
      <c r="H4667" s="22">
        <v>27.7</v>
      </c>
      <c r="I4667" s="22">
        <v>27.7</v>
      </c>
      <c r="J4667" s="22" t="s">
        <v>54</v>
      </c>
      <c r="K4667" s="23">
        <v>254736.7</v>
      </c>
      <c r="L4667" s="23" t="s">
        <v>55</v>
      </c>
      <c r="M4667" s="23" t="s">
        <v>83</v>
      </c>
      <c r="N4667" s="27"/>
      <c r="O4667" s="23" t="s">
        <v>56</v>
      </c>
      <c r="P4667" t="str">
        <f t="shared" si="72"/>
        <v>INSERT INTO @DataTable (Deal, AdvanceDate, PROV, DealPurpose, RateType, BEACON, LTV, TDS, GDS, InsuranceType, PrincipalBalance, OccupancyType, AccountStatus, Closed_Date, DelinquencyBucket) VALUES (4666, '2016-03-31', 'AB', 'Purchase', 'Fixed', 798, 80, 27.7, 27.7, 'Conv', 254736.7, 'Owner-Occupied', 'Open', '1900-01-00', 'Current');</v>
      </c>
    </row>
    <row r="4668" spans="1:16" x14ac:dyDescent="0.35">
      <c r="A4668" s="19">
        <v>4667</v>
      </c>
      <c r="B4668" s="18">
        <v>40856</v>
      </c>
      <c r="C4668" s="19" t="s">
        <v>51</v>
      </c>
      <c r="D4668" s="19" t="s">
        <v>59</v>
      </c>
      <c r="E4668" s="19" t="s">
        <v>53</v>
      </c>
      <c r="F4668" s="19">
        <v>798</v>
      </c>
      <c r="G4668" s="19">
        <v>88.35</v>
      </c>
      <c r="H4668" s="19">
        <v>38.31</v>
      </c>
      <c r="I4668" s="19">
        <v>17.96</v>
      </c>
      <c r="J4668" s="19" t="s">
        <v>60</v>
      </c>
      <c r="K4668" s="20">
        <v>0</v>
      </c>
      <c r="L4668" s="20" t="s">
        <v>55</v>
      </c>
      <c r="M4668" s="20" t="s">
        <v>84</v>
      </c>
      <c r="N4668" s="26">
        <v>42320</v>
      </c>
      <c r="O4668" s="20" t="s">
        <v>56</v>
      </c>
      <c r="P4668" t="str">
        <f t="shared" si="72"/>
        <v>INSERT INTO @DataTable (Deal, AdvanceDate, PROV, DealPurpose, RateType, BEACON, LTV, TDS, GDS, InsuranceType, PrincipalBalance, OccupancyType, AccountStatus, Closed_Date, DelinquencyBucket) VALUES (4667, '2011-11-09', 'AB', 'Transfer', 'Fixed', 798, 88.35, 38.31, 17.96, 'HiRatio', 0, 'Owner-Occupied', 'Closed', '2015-11-12', 'Current');</v>
      </c>
    </row>
    <row r="4669" spans="1:16" x14ac:dyDescent="0.35">
      <c r="A4669" s="22">
        <v>4668</v>
      </c>
      <c r="B4669" s="21">
        <v>40998</v>
      </c>
      <c r="C4669" s="22" t="s">
        <v>58</v>
      </c>
      <c r="D4669" s="22" t="s">
        <v>61</v>
      </c>
      <c r="E4669" s="22" t="s">
        <v>53</v>
      </c>
      <c r="F4669" s="22">
        <v>772</v>
      </c>
      <c r="G4669" s="22">
        <v>80</v>
      </c>
      <c r="H4669" s="22">
        <v>30.55</v>
      </c>
      <c r="I4669" s="22">
        <v>27.65</v>
      </c>
      <c r="J4669" s="22" t="s">
        <v>54</v>
      </c>
      <c r="K4669" s="23">
        <v>0</v>
      </c>
      <c r="L4669" s="23" t="s">
        <v>55</v>
      </c>
      <c r="M4669" s="23" t="s">
        <v>84</v>
      </c>
      <c r="N4669" s="27">
        <v>42522</v>
      </c>
      <c r="O4669" s="23" t="s">
        <v>56</v>
      </c>
      <c r="P4669" t="str">
        <f t="shared" si="72"/>
        <v>INSERT INTO @DataTable (Deal, AdvanceDate, PROV, DealPurpose, RateType, BEACON, LTV, TDS, GDS, InsuranceType, PrincipalBalance, OccupancyType, AccountStatus, Closed_Date, DelinquencyBucket) VALUES (4668, '2012-03-30', 'BC', 'Purchase', 'Fixed', 772, 80, 30.55, 27.65, 'Conv', 0, 'Owner-Occupied', 'Closed', '2016-06-01', 'Current');</v>
      </c>
    </row>
    <row r="4670" spans="1:16" x14ac:dyDescent="0.35">
      <c r="A4670" s="19">
        <v>4669</v>
      </c>
      <c r="B4670" s="18">
        <v>41180</v>
      </c>
      <c r="C4670" s="19" t="s">
        <v>57</v>
      </c>
      <c r="D4670" s="19" t="s">
        <v>61</v>
      </c>
      <c r="E4670" s="19" t="s">
        <v>53</v>
      </c>
      <c r="F4670" s="19">
        <v>706</v>
      </c>
      <c r="G4670" s="19">
        <v>95</v>
      </c>
      <c r="H4670" s="19">
        <v>21.37</v>
      </c>
      <c r="I4670" s="19">
        <v>17.850000000000001</v>
      </c>
      <c r="J4670" s="19" t="s">
        <v>60</v>
      </c>
      <c r="K4670" s="20">
        <v>333122.24</v>
      </c>
      <c r="L4670" s="20" t="s">
        <v>55</v>
      </c>
      <c r="M4670" s="20" t="s">
        <v>83</v>
      </c>
      <c r="N4670" s="26"/>
      <c r="O4670" s="20" t="s">
        <v>56</v>
      </c>
      <c r="P4670" t="str">
        <f t="shared" si="72"/>
        <v>INSERT INTO @DataTable (Deal, AdvanceDate, PROV, DealPurpose, RateType, BEACON, LTV, TDS, GDS, InsuranceType, PrincipalBalance, OccupancyType, AccountStatus, Closed_Date, DelinquencyBucket) VALUES (4669, '2012-09-28', 'ON', 'Purchase', 'Fixed', 706, 95, 21.37, 17.85, 'HiRatio', 333122.24, 'Owner-Occupied', 'Open', '1900-01-00', 'Current');</v>
      </c>
    </row>
    <row r="4671" spans="1:16" x14ac:dyDescent="0.35">
      <c r="A4671" s="22">
        <v>4670</v>
      </c>
      <c r="B4671" s="21">
        <v>41912</v>
      </c>
      <c r="C4671" s="22" t="s">
        <v>57</v>
      </c>
      <c r="D4671" s="22" t="s">
        <v>61</v>
      </c>
      <c r="E4671" s="22" t="s">
        <v>40</v>
      </c>
      <c r="F4671" s="22">
        <v>806</v>
      </c>
      <c r="G4671" s="22">
        <v>90</v>
      </c>
      <c r="H4671" s="22">
        <v>28.84</v>
      </c>
      <c r="I4671" s="22">
        <v>22.59</v>
      </c>
      <c r="J4671" s="22" t="s">
        <v>60</v>
      </c>
      <c r="K4671" s="23">
        <v>228496.38</v>
      </c>
      <c r="L4671" s="23" t="s">
        <v>55</v>
      </c>
      <c r="M4671" s="23" t="s">
        <v>83</v>
      </c>
      <c r="N4671" s="27"/>
      <c r="O4671" s="23" t="s">
        <v>56</v>
      </c>
      <c r="P4671" t="str">
        <f t="shared" si="72"/>
        <v>INSERT INTO @DataTable (Deal, AdvanceDate, PROV, DealPurpose, RateType, BEACON, LTV, TDS, GDS, InsuranceType, PrincipalBalance, OccupancyType, AccountStatus, Closed_Date, DelinquencyBucket) VALUES (4670, '2014-09-30', 'ON', 'Purchase', 'ARM', 806, 90, 28.84, 22.59, 'HiRatio', 228496.38, 'Owner-Occupied', 'Open', '1900-01-00', 'Current');</v>
      </c>
    </row>
    <row r="4672" spans="1:16" x14ac:dyDescent="0.35">
      <c r="A4672" s="19">
        <v>4671</v>
      </c>
      <c r="B4672" s="18">
        <v>42062</v>
      </c>
      <c r="C4672" s="19" t="s">
        <v>57</v>
      </c>
      <c r="D4672" s="19" t="s">
        <v>61</v>
      </c>
      <c r="E4672" s="19" t="s">
        <v>53</v>
      </c>
      <c r="F4672" s="19">
        <v>785</v>
      </c>
      <c r="G4672" s="19">
        <v>95</v>
      </c>
      <c r="H4672" s="19">
        <v>42.14</v>
      </c>
      <c r="I4672" s="19">
        <v>26.63</v>
      </c>
      <c r="J4672" s="19" t="s">
        <v>60</v>
      </c>
      <c r="K4672" s="20">
        <v>189837.37</v>
      </c>
      <c r="L4672" s="20" t="s">
        <v>55</v>
      </c>
      <c r="M4672" s="20" t="s">
        <v>83</v>
      </c>
      <c r="N4672" s="26"/>
      <c r="O4672" s="20" t="s">
        <v>56</v>
      </c>
      <c r="P4672" t="str">
        <f t="shared" si="72"/>
        <v>INSERT INTO @DataTable (Deal, AdvanceDate, PROV, DealPurpose, RateType, BEACON, LTV, TDS, GDS, InsuranceType, PrincipalBalance, OccupancyType, AccountStatus, Closed_Date, DelinquencyBucket) VALUES (4671, '2015-02-27', 'ON', 'Purchase', 'Fixed', 785, 95, 42.14, 26.63, 'HiRatio', 189837.37, 'Owner-Occupied', 'Open', '1900-01-00', 'Current');</v>
      </c>
    </row>
    <row r="4673" spans="1:16" x14ac:dyDescent="0.35">
      <c r="A4673" s="22">
        <v>4672</v>
      </c>
      <c r="B4673" s="21">
        <v>42418</v>
      </c>
      <c r="C4673" s="22" t="s">
        <v>57</v>
      </c>
      <c r="D4673" s="22" t="s">
        <v>61</v>
      </c>
      <c r="E4673" s="22" t="s">
        <v>53</v>
      </c>
      <c r="F4673" s="22">
        <v>812</v>
      </c>
      <c r="G4673" s="22">
        <v>28</v>
      </c>
      <c r="H4673" s="22">
        <v>19.02</v>
      </c>
      <c r="I4673" s="22">
        <v>19.02</v>
      </c>
      <c r="J4673" s="22" t="s">
        <v>54</v>
      </c>
      <c r="K4673" s="23">
        <v>56942.91</v>
      </c>
      <c r="L4673" s="23" t="s">
        <v>55</v>
      </c>
      <c r="M4673" s="23" t="s">
        <v>83</v>
      </c>
      <c r="N4673" s="27"/>
      <c r="O4673" s="23" t="s">
        <v>56</v>
      </c>
      <c r="P4673" t="str">
        <f t="shared" si="72"/>
        <v>INSERT INTO @DataTable (Deal, AdvanceDate, PROV, DealPurpose, RateType, BEACON, LTV, TDS, GDS, InsuranceType, PrincipalBalance, OccupancyType, AccountStatus, Closed_Date, DelinquencyBucket) VALUES (4672, '2016-02-18', 'ON', 'Purchase', 'Fixed', 812, 28, 19.02, 19.02, 'Conv', 56942.91, 'Owner-Occupied', 'Open', '1900-01-00', 'Current');</v>
      </c>
    </row>
    <row r="4674" spans="1:16" x14ac:dyDescent="0.35">
      <c r="A4674" s="19">
        <v>4673</v>
      </c>
      <c r="B4674" s="18">
        <v>41065</v>
      </c>
      <c r="C4674" s="19" t="s">
        <v>58</v>
      </c>
      <c r="D4674" s="19" t="s">
        <v>59</v>
      </c>
      <c r="E4674" s="19" t="s">
        <v>53</v>
      </c>
      <c r="F4674" s="19">
        <v>749</v>
      </c>
      <c r="G4674" s="19">
        <v>84.97</v>
      </c>
      <c r="H4674" s="19">
        <v>33.83</v>
      </c>
      <c r="I4674" s="19">
        <v>19.559999999999999</v>
      </c>
      <c r="J4674" s="19" t="s">
        <v>60</v>
      </c>
      <c r="K4674" s="20">
        <v>258876.36</v>
      </c>
      <c r="L4674" s="20" t="s">
        <v>55</v>
      </c>
      <c r="M4674" s="20" t="s">
        <v>83</v>
      </c>
      <c r="N4674" s="26"/>
      <c r="O4674" s="20" t="s">
        <v>56</v>
      </c>
      <c r="P4674" t="str">
        <f t="shared" si="72"/>
        <v>INSERT INTO @DataTable (Deal, AdvanceDate, PROV, DealPurpose, RateType, BEACON, LTV, TDS, GDS, InsuranceType, PrincipalBalance, OccupancyType, AccountStatus, Closed_Date, DelinquencyBucket) VALUES (4673, '2012-06-05', 'BC', 'Transfer', 'Fixed', 749, 84.97, 33.83, 19.56, 'HiRatio', 258876.36, 'Owner-Occupied', 'Open', '1900-01-00', 'Current');</v>
      </c>
    </row>
    <row r="4675" spans="1:16" x14ac:dyDescent="0.35">
      <c r="A4675" s="22">
        <v>4674</v>
      </c>
      <c r="B4675" s="21">
        <v>42247</v>
      </c>
      <c r="C4675" s="22" t="s">
        <v>51</v>
      </c>
      <c r="D4675" s="22" t="s">
        <v>61</v>
      </c>
      <c r="E4675" s="22" t="s">
        <v>53</v>
      </c>
      <c r="F4675" s="22">
        <v>637</v>
      </c>
      <c r="G4675" s="22">
        <v>95</v>
      </c>
      <c r="H4675" s="22">
        <v>41.86</v>
      </c>
      <c r="I4675" s="22">
        <v>25.63</v>
      </c>
      <c r="J4675" s="22" t="s">
        <v>60</v>
      </c>
      <c r="K4675" s="23">
        <v>492592.27</v>
      </c>
      <c r="L4675" s="23" t="s">
        <v>55</v>
      </c>
      <c r="M4675" s="23" t="s">
        <v>83</v>
      </c>
      <c r="N4675" s="27"/>
      <c r="O4675" s="23" t="s">
        <v>56</v>
      </c>
      <c r="P4675" t="str">
        <f t="shared" ref="P4675:P4738" si="73">"INSERT INTO @DataTable (Deal, AdvanceDate, PROV, DealPurpose, RateType, BEACON, LTV, TDS, GDS, InsuranceType, PrincipalBalance, OccupancyType, AccountStatus, Closed_Date, DelinquencyBucket) VALUES (" &amp; A4675 &amp; ", " &amp; "'" &amp; TEXT(B4675, "yyyy-mm-dd") &amp; "', '" &amp; C4675 &amp; "', '" &amp; D4675 &amp; "', '" &amp; E4675 &amp; "', " &amp; F4675 &amp; ", " &amp; G4675 &amp; ", " &amp; H4675 &amp; ", " &amp; I4675 &amp; ", '" &amp; J4675 &amp; "', " &amp; K4675 &amp; ", '" &amp; L4675 &amp; "', '" &amp; M4675 &amp; "', '" &amp;TEXT(N4675, "yyyy-mm-dd") &amp; "', '" &amp; O4675 &amp; "');"</f>
        <v>INSERT INTO @DataTable (Deal, AdvanceDate, PROV, DealPurpose, RateType, BEACON, LTV, TDS, GDS, InsuranceType, PrincipalBalance, OccupancyType, AccountStatus, Closed_Date, DelinquencyBucket) VALUES (4674, '2015-08-31', 'AB', 'Purchase', 'Fixed', 637, 95, 41.86, 25.63, 'HiRatio', 492592.27, 'Owner-Occupied', 'Open', '1900-01-00', 'Current');</v>
      </c>
    </row>
    <row r="4676" spans="1:16" x14ac:dyDescent="0.35">
      <c r="A4676" s="19">
        <v>4675</v>
      </c>
      <c r="B4676" s="18">
        <v>42590</v>
      </c>
      <c r="C4676" s="19" t="s">
        <v>58</v>
      </c>
      <c r="D4676" s="19" t="s">
        <v>52</v>
      </c>
      <c r="E4676" s="19" t="s">
        <v>40</v>
      </c>
      <c r="F4676" s="19">
        <v>753</v>
      </c>
      <c r="G4676" s="19">
        <v>64.209999999999994</v>
      </c>
      <c r="H4676" s="19">
        <v>33.630000000000003</v>
      </c>
      <c r="I4676" s="19">
        <v>24.17</v>
      </c>
      <c r="J4676" s="19" t="s">
        <v>54</v>
      </c>
      <c r="K4676" s="20">
        <v>602960.74</v>
      </c>
      <c r="L4676" s="20" t="s">
        <v>55</v>
      </c>
      <c r="M4676" s="20" t="s">
        <v>83</v>
      </c>
      <c r="N4676" s="26"/>
      <c r="O4676" s="20" t="s">
        <v>56</v>
      </c>
      <c r="P4676" t="str">
        <f t="shared" si="73"/>
        <v>INSERT INTO @DataTable (Deal, AdvanceDate, PROV, DealPurpose, RateType, BEACON, LTV, TDS, GDS, InsuranceType, PrincipalBalance, OccupancyType, AccountStatus, Closed_Date, DelinquencyBucket) VALUES (4675, '2016-08-08', 'BC', 'Refinance External', 'ARM', 753, 64.21, 33.63, 24.17, 'Conv', 602960.74, 'Owner-Occupied', 'Open', '1900-01-00', 'Current');</v>
      </c>
    </row>
    <row r="4677" spans="1:16" x14ac:dyDescent="0.35">
      <c r="A4677" s="22">
        <v>4676</v>
      </c>
      <c r="B4677" s="21">
        <v>41843</v>
      </c>
      <c r="C4677" s="22" t="s">
        <v>65</v>
      </c>
      <c r="D4677" s="22" t="s">
        <v>61</v>
      </c>
      <c r="E4677" s="22" t="s">
        <v>40</v>
      </c>
      <c r="F4677" s="22">
        <v>769</v>
      </c>
      <c r="G4677" s="22">
        <v>80</v>
      </c>
      <c r="H4677" s="22">
        <v>27.65</v>
      </c>
      <c r="I4677" s="22">
        <v>14.45</v>
      </c>
      <c r="J4677" s="22" t="s">
        <v>54</v>
      </c>
      <c r="K4677" s="23">
        <v>0</v>
      </c>
      <c r="L4677" s="23" t="s">
        <v>55</v>
      </c>
      <c r="M4677" s="23" t="s">
        <v>84</v>
      </c>
      <c r="N4677" s="27">
        <v>42450</v>
      </c>
      <c r="O4677" s="23" t="s">
        <v>56</v>
      </c>
      <c r="P4677" t="str">
        <f t="shared" si="73"/>
        <v>INSERT INTO @DataTable (Deal, AdvanceDate, PROV, DealPurpose, RateType, BEACON, LTV, TDS, GDS, InsuranceType, PrincipalBalance, OccupancyType, AccountStatus, Closed_Date, DelinquencyBucket) VALUES (4676, '2014-07-23', 'NS', 'Purchase', 'ARM', 769, 80, 27.65, 14.45, 'Conv', 0, 'Owner-Occupied', 'Closed', '2016-03-21', 'Current');</v>
      </c>
    </row>
    <row r="4678" spans="1:16" x14ac:dyDescent="0.35">
      <c r="A4678" s="19">
        <v>4677</v>
      </c>
      <c r="B4678" s="18">
        <v>41452</v>
      </c>
      <c r="C4678" s="19" t="s">
        <v>81</v>
      </c>
      <c r="D4678" s="19" t="s">
        <v>61</v>
      </c>
      <c r="E4678" s="19" t="s">
        <v>53</v>
      </c>
      <c r="F4678" s="19">
        <v>711</v>
      </c>
      <c r="G4678" s="19">
        <v>95</v>
      </c>
      <c r="H4678" s="19">
        <v>41.4</v>
      </c>
      <c r="I4678" s="19">
        <v>22.51</v>
      </c>
      <c r="J4678" s="19" t="s">
        <v>60</v>
      </c>
      <c r="K4678" s="20">
        <v>0</v>
      </c>
      <c r="L4678" s="20" t="s">
        <v>55</v>
      </c>
      <c r="M4678" s="20" t="s">
        <v>84</v>
      </c>
      <c r="N4678" s="26">
        <v>42480</v>
      </c>
      <c r="O4678" s="20" t="s">
        <v>56</v>
      </c>
      <c r="P4678" t="str">
        <f t="shared" si="73"/>
        <v>INSERT INTO @DataTable (Deal, AdvanceDate, PROV, DealPurpose, RateType, BEACON, LTV, TDS, GDS, InsuranceType, PrincipalBalance, OccupancyType, AccountStatus, Closed_Date, DelinquencyBucket) VALUES (4677, '2013-06-27', 'PE', 'Purchase', 'Fixed', 711, 95, 41.4, 22.51, 'HiRatio', 0, 'Owner-Occupied', 'Closed', '2016-04-20', 'Current');</v>
      </c>
    </row>
    <row r="4679" spans="1:16" x14ac:dyDescent="0.35">
      <c r="A4679" s="22">
        <v>4678</v>
      </c>
      <c r="B4679" s="21">
        <v>42551</v>
      </c>
      <c r="C4679" s="22" t="s">
        <v>51</v>
      </c>
      <c r="D4679" s="22" t="s">
        <v>61</v>
      </c>
      <c r="E4679" s="22" t="s">
        <v>53</v>
      </c>
      <c r="F4679" s="22">
        <v>680</v>
      </c>
      <c r="G4679" s="22">
        <v>90</v>
      </c>
      <c r="H4679" s="22">
        <v>39.56</v>
      </c>
      <c r="I4679" s="22">
        <v>37.44</v>
      </c>
      <c r="J4679" s="22" t="s">
        <v>60</v>
      </c>
      <c r="K4679" s="23">
        <v>225569.21</v>
      </c>
      <c r="L4679" s="23" t="s">
        <v>55</v>
      </c>
      <c r="M4679" s="23" t="s">
        <v>83</v>
      </c>
      <c r="N4679" s="27"/>
      <c r="O4679" s="23" t="s">
        <v>56</v>
      </c>
      <c r="P4679" t="str">
        <f t="shared" si="73"/>
        <v>INSERT INTO @DataTable (Deal, AdvanceDate, PROV, DealPurpose, RateType, BEACON, LTV, TDS, GDS, InsuranceType, PrincipalBalance, OccupancyType, AccountStatus, Closed_Date, DelinquencyBucket) VALUES (4678, '2016-06-30', 'AB', 'Purchase', 'Fixed', 680, 90, 39.56, 37.44, 'HiRatio', 225569.21, 'Owner-Occupied', 'Open', '1900-01-00', 'Current');</v>
      </c>
    </row>
    <row r="4680" spans="1:16" x14ac:dyDescent="0.35">
      <c r="A4680" s="19">
        <v>4679</v>
      </c>
      <c r="B4680" s="18">
        <v>41579</v>
      </c>
      <c r="C4680" s="19" t="s">
        <v>57</v>
      </c>
      <c r="D4680" s="19" t="s">
        <v>61</v>
      </c>
      <c r="E4680" s="19" t="s">
        <v>40</v>
      </c>
      <c r="F4680" s="19">
        <v>748</v>
      </c>
      <c r="G4680" s="19">
        <v>95</v>
      </c>
      <c r="H4680" s="19">
        <v>27.79</v>
      </c>
      <c r="I4680" s="19">
        <v>19.96</v>
      </c>
      <c r="J4680" s="19" t="s">
        <v>60</v>
      </c>
      <c r="K4680" s="20">
        <v>0</v>
      </c>
      <c r="L4680" s="20" t="s">
        <v>55</v>
      </c>
      <c r="M4680" s="20" t="s">
        <v>84</v>
      </c>
      <c r="N4680" s="26">
        <v>41929</v>
      </c>
      <c r="O4680" s="20" t="s">
        <v>56</v>
      </c>
      <c r="P4680" t="str">
        <f t="shared" si="73"/>
        <v>INSERT INTO @DataTable (Deal, AdvanceDate, PROV, DealPurpose, RateType, BEACON, LTV, TDS, GDS, InsuranceType, PrincipalBalance, OccupancyType, AccountStatus, Closed_Date, DelinquencyBucket) VALUES (4679, '2013-11-01', 'ON', 'Purchase', 'ARM', 748, 95, 27.79, 19.96, 'HiRatio', 0, 'Owner-Occupied', 'Closed', '2014-10-17', 'Current');</v>
      </c>
    </row>
    <row r="4681" spans="1:16" x14ac:dyDescent="0.35">
      <c r="A4681" s="22">
        <v>4680</v>
      </c>
      <c r="B4681" s="21">
        <v>42417</v>
      </c>
      <c r="C4681" s="22" t="s">
        <v>58</v>
      </c>
      <c r="D4681" s="22" t="s">
        <v>52</v>
      </c>
      <c r="E4681" s="22" t="s">
        <v>53</v>
      </c>
      <c r="F4681" s="22">
        <v>703</v>
      </c>
      <c r="G4681" s="22">
        <v>60.31</v>
      </c>
      <c r="H4681" s="22">
        <v>40.51</v>
      </c>
      <c r="I4681" s="22">
        <v>25.77</v>
      </c>
      <c r="J4681" s="22" t="s">
        <v>54</v>
      </c>
      <c r="K4681" s="23">
        <v>180622.94</v>
      </c>
      <c r="L4681" s="23" t="s">
        <v>55</v>
      </c>
      <c r="M4681" s="23" t="s">
        <v>83</v>
      </c>
      <c r="N4681" s="27"/>
      <c r="O4681" s="23" t="s">
        <v>56</v>
      </c>
      <c r="P4681" t="str">
        <f t="shared" si="73"/>
        <v>INSERT INTO @DataTable (Deal, AdvanceDate, PROV, DealPurpose, RateType, BEACON, LTV, TDS, GDS, InsuranceType, PrincipalBalance, OccupancyType, AccountStatus, Closed_Date, DelinquencyBucket) VALUES (4680, '2016-02-17', 'BC', 'Refinance External', 'Fixed', 703, 60.31, 40.51, 25.77, 'Conv', 180622.94, 'Owner-Occupied', 'Open', '1900-01-00', 'Current');</v>
      </c>
    </row>
    <row r="4682" spans="1:16" x14ac:dyDescent="0.35">
      <c r="A4682" s="19">
        <v>4681</v>
      </c>
      <c r="B4682" s="18">
        <v>41359</v>
      </c>
      <c r="C4682" s="19" t="s">
        <v>58</v>
      </c>
      <c r="D4682" s="19" t="s">
        <v>52</v>
      </c>
      <c r="E4682" s="19" t="s">
        <v>53</v>
      </c>
      <c r="F4682" s="19">
        <v>746</v>
      </c>
      <c r="G4682" s="19">
        <v>80</v>
      </c>
      <c r="H4682" s="19">
        <v>36.69</v>
      </c>
      <c r="I4682" s="19">
        <v>33.83</v>
      </c>
      <c r="J4682" s="19" t="s">
        <v>54</v>
      </c>
      <c r="K4682" s="20">
        <v>3643.69</v>
      </c>
      <c r="L4682" s="20" t="s">
        <v>55</v>
      </c>
      <c r="M4682" s="20" t="s">
        <v>83</v>
      </c>
      <c r="N4682" s="26"/>
      <c r="O4682" s="20" t="s">
        <v>73</v>
      </c>
      <c r="P4682" t="str">
        <f t="shared" si="73"/>
        <v>INSERT INTO @DataTable (Deal, AdvanceDate, PROV, DealPurpose, RateType, BEACON, LTV, TDS, GDS, InsuranceType, PrincipalBalance, OccupancyType, AccountStatus, Closed_Date, DelinquencyBucket) VALUES (4681, '2013-03-26', 'BC', 'Refinance External', 'Fixed', 746, 80, 36.69, 33.83, 'Conv', 3643.69, 'Owner-Occupied', 'Open', '1900-01-00', '90+');</v>
      </c>
    </row>
    <row r="4683" spans="1:16" x14ac:dyDescent="0.35">
      <c r="A4683" s="22">
        <v>4682</v>
      </c>
      <c r="B4683" s="21">
        <v>42444</v>
      </c>
      <c r="C4683" s="22" t="s">
        <v>57</v>
      </c>
      <c r="D4683" s="22" t="s">
        <v>61</v>
      </c>
      <c r="E4683" s="22" t="s">
        <v>53</v>
      </c>
      <c r="F4683" s="22">
        <v>790</v>
      </c>
      <c r="G4683" s="22">
        <v>80</v>
      </c>
      <c r="H4683" s="22">
        <v>42.9</v>
      </c>
      <c r="I4683" s="22">
        <v>37.880000000000003</v>
      </c>
      <c r="J4683" s="22" t="s">
        <v>54</v>
      </c>
      <c r="K4683" s="23">
        <v>180587.25</v>
      </c>
      <c r="L4683" s="23" t="s">
        <v>55</v>
      </c>
      <c r="M4683" s="23" t="s">
        <v>83</v>
      </c>
      <c r="N4683" s="27"/>
      <c r="O4683" s="23" t="s">
        <v>56</v>
      </c>
      <c r="P4683" t="str">
        <f t="shared" si="73"/>
        <v>INSERT INTO @DataTable (Deal, AdvanceDate, PROV, DealPurpose, RateType, BEACON, LTV, TDS, GDS, InsuranceType, PrincipalBalance, OccupancyType, AccountStatus, Closed_Date, DelinquencyBucket) VALUES (4682, '2016-03-15', 'ON', 'Purchase', 'Fixed', 790, 80, 42.9, 37.88, 'Conv', 180587.25, 'Owner-Occupied', 'Open', '1900-01-00', 'Current');</v>
      </c>
    </row>
    <row r="4684" spans="1:16" x14ac:dyDescent="0.35">
      <c r="A4684" s="19">
        <v>4683</v>
      </c>
      <c r="B4684" s="18">
        <v>41908</v>
      </c>
      <c r="C4684" s="19" t="s">
        <v>51</v>
      </c>
      <c r="D4684" s="19" t="s">
        <v>61</v>
      </c>
      <c r="E4684" s="19" t="s">
        <v>53</v>
      </c>
      <c r="F4684" s="19">
        <v>776</v>
      </c>
      <c r="G4684" s="19">
        <v>93.64</v>
      </c>
      <c r="H4684" s="19">
        <v>41.18</v>
      </c>
      <c r="I4684" s="19">
        <v>32.82</v>
      </c>
      <c r="J4684" s="19" t="s">
        <v>54</v>
      </c>
      <c r="K4684" s="20">
        <v>315766.13</v>
      </c>
      <c r="L4684" s="20" t="s">
        <v>55</v>
      </c>
      <c r="M4684" s="20" t="s">
        <v>83</v>
      </c>
      <c r="N4684" s="26"/>
      <c r="O4684" s="20" t="s">
        <v>56</v>
      </c>
      <c r="P4684" t="str">
        <f t="shared" si="73"/>
        <v>INSERT INTO @DataTable (Deal, AdvanceDate, PROV, DealPurpose, RateType, BEACON, LTV, TDS, GDS, InsuranceType, PrincipalBalance, OccupancyType, AccountStatus, Closed_Date, DelinquencyBucket) VALUES (4683, '2014-09-26', 'AB', 'Purchase', 'Fixed', 776, 93.64, 41.18, 32.82, 'Conv', 315766.13, 'Owner-Occupied', 'Open', '1900-01-00', 'Current');</v>
      </c>
    </row>
    <row r="4685" spans="1:16" x14ac:dyDescent="0.35">
      <c r="A4685" s="22">
        <v>4684</v>
      </c>
      <c r="B4685" s="21">
        <v>42201</v>
      </c>
      <c r="C4685" s="22" t="s">
        <v>57</v>
      </c>
      <c r="D4685" s="22" t="s">
        <v>61</v>
      </c>
      <c r="E4685" s="22" t="s">
        <v>53</v>
      </c>
      <c r="F4685" s="22">
        <v>730</v>
      </c>
      <c r="G4685" s="22">
        <v>90</v>
      </c>
      <c r="H4685" s="22">
        <v>27.7</v>
      </c>
      <c r="I4685" s="22">
        <v>21.22</v>
      </c>
      <c r="J4685" s="22" t="s">
        <v>60</v>
      </c>
      <c r="K4685" s="23">
        <v>616884.52</v>
      </c>
      <c r="L4685" s="23" t="s">
        <v>55</v>
      </c>
      <c r="M4685" s="23" t="s">
        <v>83</v>
      </c>
      <c r="N4685" s="27"/>
      <c r="O4685" s="23" t="s">
        <v>56</v>
      </c>
      <c r="P4685" t="str">
        <f t="shared" si="73"/>
        <v>INSERT INTO @DataTable (Deal, AdvanceDate, PROV, DealPurpose, RateType, BEACON, LTV, TDS, GDS, InsuranceType, PrincipalBalance, OccupancyType, AccountStatus, Closed_Date, DelinquencyBucket) VALUES (4684, '2015-07-16', 'ON', 'Purchase', 'Fixed', 730, 90, 27.7, 21.22, 'HiRatio', 616884.52, 'Owner-Occupied', 'Open', '1900-01-00', 'Current');</v>
      </c>
    </row>
    <row r="4686" spans="1:16" x14ac:dyDescent="0.35">
      <c r="A4686" s="19">
        <v>4685</v>
      </c>
      <c r="B4686" s="18">
        <v>42146</v>
      </c>
      <c r="C4686" s="19" t="s">
        <v>57</v>
      </c>
      <c r="D4686" s="19" t="s">
        <v>61</v>
      </c>
      <c r="E4686" s="19" t="s">
        <v>53</v>
      </c>
      <c r="F4686" s="19">
        <v>717</v>
      </c>
      <c r="G4686" s="19">
        <v>95</v>
      </c>
      <c r="H4686" s="19">
        <v>40.4</v>
      </c>
      <c r="I4686" s="19">
        <v>27.09</v>
      </c>
      <c r="J4686" s="19" t="s">
        <v>60</v>
      </c>
      <c r="K4686" s="20">
        <v>230921.85</v>
      </c>
      <c r="L4686" s="20" t="s">
        <v>55</v>
      </c>
      <c r="M4686" s="20" t="s">
        <v>83</v>
      </c>
      <c r="N4686" s="26"/>
      <c r="O4686" s="20" t="s">
        <v>56</v>
      </c>
      <c r="P4686" t="str">
        <f t="shared" si="73"/>
        <v>INSERT INTO @DataTable (Deal, AdvanceDate, PROV, DealPurpose, RateType, BEACON, LTV, TDS, GDS, InsuranceType, PrincipalBalance, OccupancyType, AccountStatus, Closed_Date, DelinquencyBucket) VALUES (4685, '2015-05-22', 'ON', 'Purchase', 'Fixed', 717, 95, 40.4, 27.09, 'HiRatio', 230921.85, 'Owner-Occupied', 'Open', '1900-01-00', 'Current');</v>
      </c>
    </row>
    <row r="4687" spans="1:16" x14ac:dyDescent="0.35">
      <c r="A4687" s="22">
        <v>4686</v>
      </c>
      <c r="B4687" s="21">
        <v>41060</v>
      </c>
      <c r="C4687" s="22" t="s">
        <v>57</v>
      </c>
      <c r="D4687" s="22" t="s">
        <v>61</v>
      </c>
      <c r="E4687" s="22" t="s">
        <v>53</v>
      </c>
      <c r="F4687" s="22">
        <v>806</v>
      </c>
      <c r="G4687" s="22">
        <v>95</v>
      </c>
      <c r="H4687" s="22">
        <v>43.55</v>
      </c>
      <c r="I4687" s="22">
        <v>32.92</v>
      </c>
      <c r="J4687" s="22" t="s">
        <v>60</v>
      </c>
      <c r="K4687" s="23">
        <v>256537.81</v>
      </c>
      <c r="L4687" s="23" t="s">
        <v>55</v>
      </c>
      <c r="M4687" s="23" t="s">
        <v>83</v>
      </c>
      <c r="N4687" s="27"/>
      <c r="O4687" s="23" t="s">
        <v>56</v>
      </c>
      <c r="P4687" t="str">
        <f t="shared" si="73"/>
        <v>INSERT INTO @DataTable (Deal, AdvanceDate, PROV, DealPurpose, RateType, BEACON, LTV, TDS, GDS, InsuranceType, PrincipalBalance, OccupancyType, AccountStatus, Closed_Date, DelinquencyBucket) VALUES (4686, '2012-05-31', 'ON', 'Purchase', 'Fixed', 806, 95, 43.55, 32.92, 'HiRatio', 256537.81, 'Owner-Occupied', 'Open', '1900-01-00', 'Current');</v>
      </c>
    </row>
    <row r="4688" spans="1:16" x14ac:dyDescent="0.35">
      <c r="A4688" s="19">
        <v>4687</v>
      </c>
      <c r="B4688" s="18">
        <v>41101</v>
      </c>
      <c r="C4688" s="19" t="s">
        <v>57</v>
      </c>
      <c r="D4688" s="19" t="s">
        <v>52</v>
      </c>
      <c r="E4688" s="19" t="s">
        <v>53</v>
      </c>
      <c r="F4688" s="19">
        <v>743</v>
      </c>
      <c r="G4688" s="19">
        <v>80</v>
      </c>
      <c r="H4688" s="19">
        <v>41.64</v>
      </c>
      <c r="I4688" s="19">
        <v>13.48</v>
      </c>
      <c r="J4688" s="19" t="s">
        <v>54</v>
      </c>
      <c r="K4688" s="20">
        <v>109575.86</v>
      </c>
      <c r="L4688" s="20" t="s">
        <v>62</v>
      </c>
      <c r="M4688" s="20" t="s">
        <v>83</v>
      </c>
      <c r="N4688" s="26"/>
      <c r="O4688" s="20" t="s">
        <v>56</v>
      </c>
      <c r="P4688" t="str">
        <f t="shared" si="73"/>
        <v>INSERT INTO @DataTable (Deal, AdvanceDate, PROV, DealPurpose, RateType, BEACON, LTV, TDS, GDS, InsuranceType, PrincipalBalance, OccupancyType, AccountStatus, Closed_Date, DelinquencyBucket) VALUES (4687, '2012-07-11', 'ON', 'Refinance External', 'Fixed', 743, 80, 41.64, 13.48, 'Conv', 109575.86, 'Rental', 'Open', '1900-01-00', 'Current');</v>
      </c>
    </row>
    <row r="4689" spans="1:16" x14ac:dyDescent="0.35">
      <c r="A4689" s="22">
        <v>4688</v>
      </c>
      <c r="B4689" s="21">
        <v>42061</v>
      </c>
      <c r="C4689" s="22" t="s">
        <v>58</v>
      </c>
      <c r="D4689" s="22" t="s">
        <v>61</v>
      </c>
      <c r="E4689" s="22" t="s">
        <v>40</v>
      </c>
      <c r="F4689" s="22">
        <v>780</v>
      </c>
      <c r="G4689" s="22">
        <v>57.91</v>
      </c>
      <c r="H4689" s="22">
        <v>17.68</v>
      </c>
      <c r="I4689" s="22">
        <v>17.079999999999998</v>
      </c>
      <c r="J4689" s="22" t="s">
        <v>54</v>
      </c>
      <c r="K4689" s="23">
        <v>411919.1</v>
      </c>
      <c r="L4689" s="23" t="s">
        <v>55</v>
      </c>
      <c r="M4689" s="23" t="s">
        <v>83</v>
      </c>
      <c r="N4689" s="27"/>
      <c r="O4689" s="23" t="s">
        <v>56</v>
      </c>
      <c r="P4689" t="str">
        <f t="shared" si="73"/>
        <v>INSERT INTO @DataTable (Deal, AdvanceDate, PROV, DealPurpose, RateType, BEACON, LTV, TDS, GDS, InsuranceType, PrincipalBalance, OccupancyType, AccountStatus, Closed_Date, DelinquencyBucket) VALUES (4688, '2015-02-26', 'BC', 'Purchase', 'ARM', 780, 57.91, 17.68, 17.08, 'Conv', 411919.1, 'Owner-Occupied', 'Open', '1900-01-00', 'Current');</v>
      </c>
    </row>
    <row r="4690" spans="1:16" x14ac:dyDescent="0.35">
      <c r="A4690" s="19">
        <v>4689</v>
      </c>
      <c r="B4690" s="18">
        <v>41779</v>
      </c>
      <c r="C4690" s="19" t="s">
        <v>51</v>
      </c>
      <c r="D4690" s="19" t="s">
        <v>52</v>
      </c>
      <c r="E4690" s="19" t="s">
        <v>40</v>
      </c>
      <c r="F4690" s="19">
        <v>745</v>
      </c>
      <c r="G4690" s="19">
        <v>70</v>
      </c>
      <c r="H4690" s="19">
        <v>20.25</v>
      </c>
      <c r="I4690" s="19">
        <v>19.79</v>
      </c>
      <c r="J4690" s="19" t="s">
        <v>54</v>
      </c>
      <c r="K4690" s="20">
        <v>192813.04</v>
      </c>
      <c r="L4690" s="20" t="s">
        <v>55</v>
      </c>
      <c r="M4690" s="20" t="s">
        <v>83</v>
      </c>
      <c r="N4690" s="26"/>
      <c r="O4690" s="20" t="s">
        <v>56</v>
      </c>
      <c r="P4690" t="str">
        <f t="shared" si="73"/>
        <v>INSERT INTO @DataTable (Deal, AdvanceDate, PROV, DealPurpose, RateType, BEACON, LTV, TDS, GDS, InsuranceType, PrincipalBalance, OccupancyType, AccountStatus, Closed_Date, DelinquencyBucket) VALUES (4689, '2014-05-20', 'AB', 'Refinance External', 'ARM', 745, 70, 20.25, 19.79, 'Conv', 192813.04, 'Owner-Occupied', 'Open', '1900-01-00', 'Current');</v>
      </c>
    </row>
    <row r="4691" spans="1:16" x14ac:dyDescent="0.35">
      <c r="A4691" s="22">
        <v>4690</v>
      </c>
      <c r="B4691" s="21">
        <v>41668</v>
      </c>
      <c r="C4691" s="22" t="s">
        <v>51</v>
      </c>
      <c r="D4691" s="22" t="s">
        <v>61</v>
      </c>
      <c r="E4691" s="22" t="s">
        <v>53</v>
      </c>
      <c r="F4691" s="22">
        <v>734</v>
      </c>
      <c r="G4691" s="22">
        <v>73.010000000000005</v>
      </c>
      <c r="H4691" s="22">
        <v>31.93</v>
      </c>
      <c r="I4691" s="22">
        <v>19.12</v>
      </c>
      <c r="J4691" s="22" t="s">
        <v>54</v>
      </c>
      <c r="K4691" s="23">
        <v>0</v>
      </c>
      <c r="L4691" s="23" t="s">
        <v>55</v>
      </c>
      <c r="M4691" s="23" t="s">
        <v>84</v>
      </c>
      <c r="N4691" s="27">
        <v>41862</v>
      </c>
      <c r="O4691" s="23" t="s">
        <v>56</v>
      </c>
      <c r="P4691" t="str">
        <f t="shared" si="73"/>
        <v>INSERT INTO @DataTable (Deal, AdvanceDate, PROV, DealPurpose, RateType, BEACON, LTV, TDS, GDS, InsuranceType, PrincipalBalance, OccupancyType, AccountStatus, Closed_Date, DelinquencyBucket) VALUES (4690, '2014-01-29', 'AB', 'Purchase', 'Fixed', 734, 73.01, 31.93, 19.12, 'Conv', 0, 'Owner-Occupied', 'Closed', '2014-08-11', 'Current');</v>
      </c>
    </row>
    <row r="4692" spans="1:16" x14ac:dyDescent="0.35">
      <c r="A4692" s="19">
        <v>4691</v>
      </c>
      <c r="B4692" s="18">
        <v>41558</v>
      </c>
      <c r="C4692" s="19" t="s">
        <v>51</v>
      </c>
      <c r="D4692" s="19" t="s">
        <v>61</v>
      </c>
      <c r="E4692" s="19" t="s">
        <v>53</v>
      </c>
      <c r="F4692" s="19">
        <v>648</v>
      </c>
      <c r="G4692" s="19">
        <v>95</v>
      </c>
      <c r="H4692" s="19">
        <v>28</v>
      </c>
      <c r="I4692" s="19">
        <v>17.920000000000002</v>
      </c>
      <c r="J4692" s="19" t="s">
        <v>60</v>
      </c>
      <c r="K4692" s="20">
        <v>244542.67</v>
      </c>
      <c r="L4692" s="20" t="s">
        <v>55</v>
      </c>
      <c r="M4692" s="20" t="s">
        <v>83</v>
      </c>
      <c r="N4692" s="26"/>
      <c r="O4692" s="20" t="s">
        <v>56</v>
      </c>
      <c r="P4692" t="str">
        <f t="shared" si="73"/>
        <v>INSERT INTO @DataTable (Deal, AdvanceDate, PROV, DealPurpose, RateType, BEACON, LTV, TDS, GDS, InsuranceType, PrincipalBalance, OccupancyType, AccountStatus, Closed_Date, DelinquencyBucket) VALUES (4691, '2013-10-11', 'AB', 'Purchase', 'Fixed', 648, 95, 28, 17.92, 'HiRatio', 244542.67, 'Owner-Occupied', 'Open', '1900-01-00', 'Current');</v>
      </c>
    </row>
    <row r="4693" spans="1:16" x14ac:dyDescent="0.35">
      <c r="A4693" s="22">
        <v>4692</v>
      </c>
      <c r="B4693" s="21">
        <v>41502</v>
      </c>
      <c r="C4693" s="22" t="s">
        <v>57</v>
      </c>
      <c r="D4693" s="22" t="s">
        <v>61</v>
      </c>
      <c r="E4693" s="22" t="s">
        <v>53</v>
      </c>
      <c r="F4693" s="22">
        <v>758</v>
      </c>
      <c r="G4693" s="22">
        <v>75</v>
      </c>
      <c r="H4693" s="22">
        <v>39.229999999999997</v>
      </c>
      <c r="I4693" s="22">
        <v>14.3</v>
      </c>
      <c r="J4693" s="22" t="s">
        <v>54</v>
      </c>
      <c r="K4693" s="23">
        <v>0</v>
      </c>
      <c r="L4693" s="23" t="s">
        <v>55</v>
      </c>
      <c r="M4693" s="23" t="s">
        <v>84</v>
      </c>
      <c r="N4693" s="27">
        <v>42572</v>
      </c>
      <c r="O4693" s="23" t="s">
        <v>56</v>
      </c>
      <c r="P4693" t="str">
        <f t="shared" si="73"/>
        <v>INSERT INTO @DataTable (Deal, AdvanceDate, PROV, DealPurpose, RateType, BEACON, LTV, TDS, GDS, InsuranceType, PrincipalBalance, OccupancyType, AccountStatus, Closed_Date, DelinquencyBucket) VALUES (4692, '2013-08-16', 'ON', 'Purchase', 'Fixed', 758, 75, 39.23, 14.3, 'Conv', 0, 'Owner-Occupied', 'Closed', '2016-07-21', 'Current');</v>
      </c>
    </row>
    <row r="4694" spans="1:16" x14ac:dyDescent="0.35">
      <c r="A4694" s="19">
        <v>4693</v>
      </c>
      <c r="B4694" s="18">
        <v>41670</v>
      </c>
      <c r="C4694" s="19" t="s">
        <v>65</v>
      </c>
      <c r="D4694" s="19" t="s">
        <v>52</v>
      </c>
      <c r="E4694" s="19" t="s">
        <v>53</v>
      </c>
      <c r="F4694" s="19">
        <v>709</v>
      </c>
      <c r="G4694" s="19">
        <v>80</v>
      </c>
      <c r="H4694" s="19">
        <v>38.01</v>
      </c>
      <c r="I4694" s="19">
        <v>17.23</v>
      </c>
      <c r="J4694" s="19" t="s">
        <v>54</v>
      </c>
      <c r="K4694" s="20">
        <v>123731.28</v>
      </c>
      <c r="L4694" s="20" t="s">
        <v>55</v>
      </c>
      <c r="M4694" s="20" t="s">
        <v>83</v>
      </c>
      <c r="N4694" s="26"/>
      <c r="O4694" s="20" t="s">
        <v>56</v>
      </c>
      <c r="P4694" t="str">
        <f t="shared" si="73"/>
        <v>INSERT INTO @DataTable (Deal, AdvanceDate, PROV, DealPurpose, RateType, BEACON, LTV, TDS, GDS, InsuranceType, PrincipalBalance, OccupancyType, AccountStatus, Closed_Date, DelinquencyBucket) VALUES (4693, '2014-01-31', 'NS', 'Refinance External', 'Fixed', 709, 80, 38.01, 17.23, 'Conv', 123731.28, 'Owner-Occupied', 'Open', '1900-01-00', 'Current');</v>
      </c>
    </row>
    <row r="4695" spans="1:16" x14ac:dyDescent="0.35">
      <c r="A4695" s="22">
        <v>4694</v>
      </c>
      <c r="B4695" s="21">
        <v>42244</v>
      </c>
      <c r="C4695" s="22" t="s">
        <v>57</v>
      </c>
      <c r="D4695" s="22" t="s">
        <v>52</v>
      </c>
      <c r="E4695" s="22" t="s">
        <v>40</v>
      </c>
      <c r="F4695" s="22">
        <v>715</v>
      </c>
      <c r="G4695" s="22">
        <v>79.92</v>
      </c>
      <c r="H4695" s="22">
        <v>37.090000000000003</v>
      </c>
      <c r="I4695" s="22">
        <v>27.06</v>
      </c>
      <c r="J4695" s="22" t="s">
        <v>54</v>
      </c>
      <c r="K4695" s="23">
        <v>394131.3</v>
      </c>
      <c r="L4695" s="23" t="s">
        <v>55</v>
      </c>
      <c r="M4695" s="23" t="s">
        <v>83</v>
      </c>
      <c r="N4695" s="27"/>
      <c r="O4695" s="23" t="s">
        <v>56</v>
      </c>
      <c r="P4695" t="str">
        <f t="shared" si="73"/>
        <v>INSERT INTO @DataTable (Deal, AdvanceDate, PROV, DealPurpose, RateType, BEACON, LTV, TDS, GDS, InsuranceType, PrincipalBalance, OccupancyType, AccountStatus, Closed_Date, DelinquencyBucket) VALUES (4694, '2015-08-28', 'ON', 'Refinance External', 'ARM', 715, 79.92, 37.09, 27.06, 'Conv', 394131.3, 'Owner-Occupied', 'Open', '1900-01-00', 'Current');</v>
      </c>
    </row>
    <row r="4696" spans="1:16" x14ac:dyDescent="0.35">
      <c r="A4696" s="19">
        <v>4695</v>
      </c>
      <c r="B4696" s="18">
        <v>41829</v>
      </c>
      <c r="C4696" s="19" t="s">
        <v>51</v>
      </c>
      <c r="D4696" s="19" t="s">
        <v>61</v>
      </c>
      <c r="E4696" s="19" t="s">
        <v>53</v>
      </c>
      <c r="F4696" s="19">
        <v>754</v>
      </c>
      <c r="G4696" s="19">
        <v>95</v>
      </c>
      <c r="H4696" s="19">
        <v>30.14</v>
      </c>
      <c r="I4696" s="19">
        <v>30.05</v>
      </c>
      <c r="J4696" s="19" t="s">
        <v>60</v>
      </c>
      <c r="K4696" s="20">
        <v>189070.84</v>
      </c>
      <c r="L4696" s="20" t="s">
        <v>55</v>
      </c>
      <c r="M4696" s="20" t="s">
        <v>83</v>
      </c>
      <c r="N4696" s="26"/>
      <c r="O4696" s="20" t="s">
        <v>56</v>
      </c>
      <c r="P4696" t="str">
        <f t="shared" si="73"/>
        <v>INSERT INTO @DataTable (Deal, AdvanceDate, PROV, DealPurpose, RateType, BEACON, LTV, TDS, GDS, InsuranceType, PrincipalBalance, OccupancyType, AccountStatus, Closed_Date, DelinquencyBucket) VALUES (4695, '2014-07-09', 'AB', 'Purchase', 'Fixed', 754, 95, 30.14, 30.05, 'HiRatio', 189070.84, 'Owner-Occupied', 'Open', '1900-01-00', 'Current');</v>
      </c>
    </row>
    <row r="4697" spans="1:16" x14ac:dyDescent="0.35">
      <c r="A4697" s="22">
        <v>4696</v>
      </c>
      <c r="B4697" s="21">
        <v>41421</v>
      </c>
      <c r="C4697" s="22" t="s">
        <v>58</v>
      </c>
      <c r="D4697" s="22" t="s">
        <v>61</v>
      </c>
      <c r="E4697" s="22" t="s">
        <v>53</v>
      </c>
      <c r="F4697" s="22">
        <v>652</v>
      </c>
      <c r="G4697" s="22">
        <v>95</v>
      </c>
      <c r="H4697" s="22">
        <v>32.950000000000003</v>
      </c>
      <c r="I4697" s="22">
        <v>31.07</v>
      </c>
      <c r="J4697" s="22" t="s">
        <v>60</v>
      </c>
      <c r="K4697" s="23">
        <v>278279.62</v>
      </c>
      <c r="L4697" s="23" t="s">
        <v>55</v>
      </c>
      <c r="M4697" s="23" t="s">
        <v>83</v>
      </c>
      <c r="N4697" s="27"/>
      <c r="O4697" s="23" t="s">
        <v>56</v>
      </c>
      <c r="P4697" t="str">
        <f t="shared" si="73"/>
        <v>INSERT INTO @DataTable (Deal, AdvanceDate, PROV, DealPurpose, RateType, BEACON, LTV, TDS, GDS, InsuranceType, PrincipalBalance, OccupancyType, AccountStatus, Closed_Date, DelinquencyBucket) VALUES (4696, '2013-05-27', 'BC', 'Purchase', 'Fixed', 652, 95, 32.95, 31.07, 'HiRatio', 278279.62, 'Owner-Occupied', 'Open', '1900-01-00', 'Current');</v>
      </c>
    </row>
    <row r="4698" spans="1:16" x14ac:dyDescent="0.35">
      <c r="A4698" s="19">
        <v>4697</v>
      </c>
      <c r="B4698" s="18">
        <v>42271</v>
      </c>
      <c r="C4698" s="19" t="s">
        <v>57</v>
      </c>
      <c r="D4698" s="19" t="s">
        <v>61</v>
      </c>
      <c r="E4698" s="19" t="s">
        <v>53</v>
      </c>
      <c r="F4698" s="19">
        <v>738</v>
      </c>
      <c r="G4698" s="19">
        <v>95</v>
      </c>
      <c r="H4698" s="19">
        <v>23.24</v>
      </c>
      <c r="I4698" s="19">
        <v>11.63</v>
      </c>
      <c r="J4698" s="19" t="s">
        <v>60</v>
      </c>
      <c r="K4698" s="20">
        <v>159801.48000000001</v>
      </c>
      <c r="L4698" s="20" t="s">
        <v>55</v>
      </c>
      <c r="M4698" s="20" t="s">
        <v>83</v>
      </c>
      <c r="N4698" s="26"/>
      <c r="O4698" s="20" t="s">
        <v>56</v>
      </c>
      <c r="P4698" t="str">
        <f t="shared" si="73"/>
        <v>INSERT INTO @DataTable (Deal, AdvanceDate, PROV, DealPurpose, RateType, BEACON, LTV, TDS, GDS, InsuranceType, PrincipalBalance, OccupancyType, AccountStatus, Closed_Date, DelinquencyBucket) VALUES (4697, '2015-09-24', 'ON', 'Purchase', 'Fixed', 738, 95, 23.24, 11.63, 'HiRatio', 159801.48, 'Owner-Occupied', 'Open', '1900-01-00', 'Current');</v>
      </c>
    </row>
    <row r="4699" spans="1:16" x14ac:dyDescent="0.35">
      <c r="A4699" s="22">
        <v>4698</v>
      </c>
      <c r="B4699" s="21">
        <v>41521</v>
      </c>
      <c r="C4699" s="22" t="s">
        <v>51</v>
      </c>
      <c r="D4699" s="22" t="s">
        <v>61</v>
      </c>
      <c r="E4699" s="22" t="s">
        <v>53</v>
      </c>
      <c r="F4699" s="22">
        <v>762</v>
      </c>
      <c r="G4699" s="22">
        <v>90</v>
      </c>
      <c r="H4699" s="22">
        <v>26.91</v>
      </c>
      <c r="I4699" s="22">
        <v>18.73</v>
      </c>
      <c r="J4699" s="22" t="s">
        <v>60</v>
      </c>
      <c r="K4699" s="23">
        <v>271205.5</v>
      </c>
      <c r="L4699" s="23" t="s">
        <v>55</v>
      </c>
      <c r="M4699" s="23" t="s">
        <v>83</v>
      </c>
      <c r="N4699" s="27"/>
      <c r="O4699" s="23" t="s">
        <v>56</v>
      </c>
      <c r="P4699" t="str">
        <f t="shared" si="73"/>
        <v>INSERT INTO @DataTable (Deal, AdvanceDate, PROV, DealPurpose, RateType, BEACON, LTV, TDS, GDS, InsuranceType, PrincipalBalance, OccupancyType, AccountStatus, Closed_Date, DelinquencyBucket) VALUES (4698, '2013-09-04', 'AB', 'Purchase', 'Fixed', 762, 90, 26.91, 18.73, 'HiRatio', 271205.5, 'Owner-Occupied', 'Open', '1900-01-00', 'Current');</v>
      </c>
    </row>
    <row r="4700" spans="1:16" x14ac:dyDescent="0.35">
      <c r="A4700" s="19">
        <v>4699</v>
      </c>
      <c r="B4700" s="18">
        <v>41677</v>
      </c>
      <c r="C4700" s="19" t="s">
        <v>51</v>
      </c>
      <c r="D4700" s="19" t="s">
        <v>61</v>
      </c>
      <c r="E4700" s="19" t="s">
        <v>53</v>
      </c>
      <c r="F4700" s="19">
        <v>790</v>
      </c>
      <c r="G4700" s="19">
        <v>95</v>
      </c>
      <c r="H4700" s="19">
        <v>39.65</v>
      </c>
      <c r="I4700" s="19">
        <v>38.229999999999997</v>
      </c>
      <c r="J4700" s="19" t="s">
        <v>60</v>
      </c>
      <c r="K4700" s="20">
        <v>0</v>
      </c>
      <c r="L4700" s="20" t="s">
        <v>55</v>
      </c>
      <c r="M4700" s="20" t="s">
        <v>84</v>
      </c>
      <c r="N4700" s="26">
        <v>42387</v>
      </c>
      <c r="O4700" s="20" t="s">
        <v>56</v>
      </c>
      <c r="P4700" t="str">
        <f t="shared" si="73"/>
        <v>INSERT INTO @DataTable (Deal, AdvanceDate, PROV, DealPurpose, RateType, BEACON, LTV, TDS, GDS, InsuranceType, PrincipalBalance, OccupancyType, AccountStatus, Closed_Date, DelinquencyBucket) VALUES (4699, '2014-02-07', 'AB', 'Purchase', 'Fixed', 790, 95, 39.65, 38.23, 'HiRatio', 0, 'Owner-Occupied', 'Closed', '2016-01-18', 'Current');</v>
      </c>
    </row>
    <row r="4701" spans="1:16" x14ac:dyDescent="0.35">
      <c r="A4701" s="22">
        <v>4700</v>
      </c>
      <c r="B4701" s="21">
        <v>42187</v>
      </c>
      <c r="C4701" s="22" t="s">
        <v>57</v>
      </c>
      <c r="D4701" s="22" t="s">
        <v>59</v>
      </c>
      <c r="E4701" s="22" t="s">
        <v>53</v>
      </c>
      <c r="F4701" s="22">
        <v>808</v>
      </c>
      <c r="G4701" s="22">
        <v>44.34</v>
      </c>
      <c r="H4701" s="22">
        <v>23.47</v>
      </c>
      <c r="I4701" s="22">
        <v>16.87</v>
      </c>
      <c r="J4701" s="22" t="s">
        <v>54</v>
      </c>
      <c r="K4701" s="23">
        <v>247233.22</v>
      </c>
      <c r="L4701" s="23" t="s">
        <v>55</v>
      </c>
      <c r="M4701" s="23" t="s">
        <v>83</v>
      </c>
      <c r="N4701" s="27"/>
      <c r="O4701" s="23" t="s">
        <v>56</v>
      </c>
      <c r="P4701" t="str">
        <f t="shared" si="73"/>
        <v>INSERT INTO @DataTable (Deal, AdvanceDate, PROV, DealPurpose, RateType, BEACON, LTV, TDS, GDS, InsuranceType, PrincipalBalance, OccupancyType, AccountStatus, Closed_Date, DelinquencyBucket) VALUES (4700, '2015-07-02', 'ON', 'Transfer', 'Fixed', 808, 44.34, 23.47, 16.87, 'Conv', 247233.22, 'Owner-Occupied', 'Open', '1900-01-00', 'Current');</v>
      </c>
    </row>
    <row r="4702" spans="1:16" x14ac:dyDescent="0.35">
      <c r="A4702" s="19">
        <v>4701</v>
      </c>
      <c r="B4702" s="18">
        <v>42594</v>
      </c>
      <c r="C4702" s="19" t="s">
        <v>57</v>
      </c>
      <c r="D4702" s="19" t="s">
        <v>61</v>
      </c>
      <c r="E4702" s="19" t="s">
        <v>53</v>
      </c>
      <c r="F4702" s="19">
        <v>723</v>
      </c>
      <c r="G4702" s="19">
        <v>95</v>
      </c>
      <c r="H4702" s="19">
        <v>34.99</v>
      </c>
      <c r="I4702" s="19">
        <v>16.79</v>
      </c>
      <c r="J4702" s="19" t="s">
        <v>60</v>
      </c>
      <c r="K4702" s="20">
        <v>233302.97</v>
      </c>
      <c r="L4702" s="20" t="s">
        <v>55</v>
      </c>
      <c r="M4702" s="20" t="s">
        <v>83</v>
      </c>
      <c r="N4702" s="26"/>
      <c r="O4702" s="20" t="s">
        <v>56</v>
      </c>
      <c r="P4702" t="str">
        <f t="shared" si="73"/>
        <v>INSERT INTO @DataTable (Deal, AdvanceDate, PROV, DealPurpose, RateType, BEACON, LTV, TDS, GDS, InsuranceType, PrincipalBalance, OccupancyType, AccountStatus, Closed_Date, DelinquencyBucket) VALUES (4701, '2016-08-12', 'ON', 'Purchase', 'Fixed', 723, 95, 34.99, 16.79, 'HiRatio', 233302.97, 'Owner-Occupied', 'Open', '1900-01-00', 'Current');</v>
      </c>
    </row>
    <row r="4703" spans="1:16" x14ac:dyDescent="0.35">
      <c r="A4703" s="22">
        <v>4702</v>
      </c>
      <c r="B4703" s="21">
        <v>41183</v>
      </c>
      <c r="C4703" s="22" t="s">
        <v>57</v>
      </c>
      <c r="D4703" s="22" t="s">
        <v>61</v>
      </c>
      <c r="E4703" s="22" t="s">
        <v>53</v>
      </c>
      <c r="F4703" s="22">
        <v>786</v>
      </c>
      <c r="G4703" s="22">
        <v>90</v>
      </c>
      <c r="H4703" s="22">
        <v>29.15</v>
      </c>
      <c r="I4703" s="22">
        <v>28.85</v>
      </c>
      <c r="J4703" s="22" t="s">
        <v>60</v>
      </c>
      <c r="K4703" s="23">
        <v>177114.6</v>
      </c>
      <c r="L4703" s="23" t="s">
        <v>55</v>
      </c>
      <c r="M4703" s="23" t="s">
        <v>83</v>
      </c>
      <c r="N4703" s="27"/>
      <c r="O4703" s="23" t="s">
        <v>56</v>
      </c>
      <c r="P4703" t="str">
        <f t="shared" si="73"/>
        <v>INSERT INTO @DataTable (Deal, AdvanceDate, PROV, DealPurpose, RateType, BEACON, LTV, TDS, GDS, InsuranceType, PrincipalBalance, OccupancyType, AccountStatus, Closed_Date, DelinquencyBucket) VALUES (4702, '2012-10-01', 'ON', 'Purchase', 'Fixed', 786, 90, 29.15, 28.85, 'HiRatio', 177114.6, 'Owner-Occupied', 'Open', '1900-01-00', 'Current');</v>
      </c>
    </row>
    <row r="4704" spans="1:16" x14ac:dyDescent="0.35">
      <c r="A4704" s="19">
        <v>4703</v>
      </c>
      <c r="B4704" s="18">
        <v>42103</v>
      </c>
      <c r="C4704" s="19" t="s">
        <v>65</v>
      </c>
      <c r="D4704" s="19" t="s">
        <v>64</v>
      </c>
      <c r="E4704" s="19" t="s">
        <v>53</v>
      </c>
      <c r="F4704" s="19">
        <v>800</v>
      </c>
      <c r="G4704" s="19">
        <v>95</v>
      </c>
      <c r="H4704" s="19">
        <v>28.69</v>
      </c>
      <c r="I4704" s="19">
        <v>20.77</v>
      </c>
      <c r="J4704" s="19" t="s">
        <v>60</v>
      </c>
      <c r="K4704" s="20">
        <v>188548.1</v>
      </c>
      <c r="L4704" s="20" t="s">
        <v>55</v>
      </c>
      <c r="M4704" s="20" t="s">
        <v>83</v>
      </c>
      <c r="N4704" s="26"/>
      <c r="O4704" s="20" t="s">
        <v>56</v>
      </c>
      <c r="P4704" t="str">
        <f t="shared" si="73"/>
        <v>INSERT INTO @DataTable (Deal, AdvanceDate, PROV, DealPurpose, RateType, BEACON, LTV, TDS, GDS, InsuranceType, PrincipalBalance, OccupancyType, AccountStatus, Closed_Date, DelinquencyBucket) VALUES (4703, '2015-04-09', 'NS', 'Purchase with Improvements', 'Fixed', 800, 95, 28.69, 20.77, 'HiRatio', 188548.1, 'Owner-Occupied', 'Open', '1900-01-00', 'Current');</v>
      </c>
    </row>
    <row r="4705" spans="1:16" x14ac:dyDescent="0.35">
      <c r="A4705" s="22">
        <v>4704</v>
      </c>
      <c r="B4705" s="21">
        <v>40850</v>
      </c>
      <c r="C4705" s="22" t="s">
        <v>57</v>
      </c>
      <c r="D4705" s="22" t="s">
        <v>52</v>
      </c>
      <c r="E4705" s="22" t="s">
        <v>40</v>
      </c>
      <c r="F4705" s="22">
        <v>772</v>
      </c>
      <c r="G4705" s="22">
        <v>80</v>
      </c>
      <c r="H4705" s="22">
        <v>40.04</v>
      </c>
      <c r="I4705" s="22">
        <v>9.89</v>
      </c>
      <c r="J4705" s="22" t="s">
        <v>54</v>
      </c>
      <c r="K4705" s="23">
        <v>0</v>
      </c>
      <c r="L4705" s="23" t="s">
        <v>62</v>
      </c>
      <c r="M4705" s="23" t="s">
        <v>84</v>
      </c>
      <c r="N4705" s="27">
        <v>42060</v>
      </c>
      <c r="O4705" s="23" t="s">
        <v>56</v>
      </c>
      <c r="P4705" t="str">
        <f t="shared" si="73"/>
        <v>INSERT INTO @DataTable (Deal, AdvanceDate, PROV, DealPurpose, RateType, BEACON, LTV, TDS, GDS, InsuranceType, PrincipalBalance, OccupancyType, AccountStatus, Closed_Date, DelinquencyBucket) VALUES (4704, '2011-11-03', 'ON', 'Refinance External', 'ARM', 772, 80, 40.04, 9.89, 'Conv', 0, 'Rental', 'Closed', '2015-02-25', 'Current');</v>
      </c>
    </row>
    <row r="4706" spans="1:16" x14ac:dyDescent="0.35">
      <c r="A4706" s="19">
        <v>4705</v>
      </c>
      <c r="B4706" s="18">
        <v>41724</v>
      </c>
      <c r="C4706" s="19" t="s">
        <v>58</v>
      </c>
      <c r="D4706" s="19" t="s">
        <v>61</v>
      </c>
      <c r="E4706" s="19" t="s">
        <v>40</v>
      </c>
      <c r="F4706" s="19">
        <v>807</v>
      </c>
      <c r="G4706" s="19">
        <v>70.3</v>
      </c>
      <c r="H4706" s="19">
        <v>30.53</v>
      </c>
      <c r="I4706" s="19">
        <v>20.78</v>
      </c>
      <c r="J4706" s="19" t="s">
        <v>54</v>
      </c>
      <c r="K4706" s="20">
        <v>320974.75</v>
      </c>
      <c r="L4706" s="20" t="s">
        <v>55</v>
      </c>
      <c r="M4706" s="20" t="s">
        <v>83</v>
      </c>
      <c r="N4706" s="26"/>
      <c r="O4706" s="20" t="s">
        <v>56</v>
      </c>
      <c r="P4706" t="str">
        <f t="shared" si="73"/>
        <v>INSERT INTO @DataTable (Deal, AdvanceDate, PROV, DealPurpose, RateType, BEACON, LTV, TDS, GDS, InsuranceType, PrincipalBalance, OccupancyType, AccountStatus, Closed_Date, DelinquencyBucket) VALUES (4705, '2014-03-26', 'BC', 'Purchase', 'ARM', 807, 70.3, 30.53, 20.78, 'Conv', 320974.75, 'Owner-Occupied', 'Open', '1900-01-00', 'Current');</v>
      </c>
    </row>
    <row r="4707" spans="1:16" x14ac:dyDescent="0.35">
      <c r="A4707" s="22">
        <v>4706</v>
      </c>
      <c r="B4707" s="21">
        <v>42674</v>
      </c>
      <c r="C4707" s="22" t="s">
        <v>57</v>
      </c>
      <c r="D4707" s="22" t="s">
        <v>52</v>
      </c>
      <c r="E4707" s="22" t="s">
        <v>40</v>
      </c>
      <c r="F4707" s="22">
        <v>793</v>
      </c>
      <c r="G4707" s="22">
        <v>65.709999999999994</v>
      </c>
      <c r="H4707" s="22">
        <v>22.75</v>
      </c>
      <c r="I4707" s="22">
        <v>18.41</v>
      </c>
      <c r="J4707" s="22" t="s">
        <v>54</v>
      </c>
      <c r="K4707" s="23">
        <v>457273.43</v>
      </c>
      <c r="L4707" s="23" t="s">
        <v>55</v>
      </c>
      <c r="M4707" s="23" t="s">
        <v>83</v>
      </c>
      <c r="N4707" s="27"/>
      <c r="O4707" s="23" t="s">
        <v>56</v>
      </c>
      <c r="P4707" t="str">
        <f t="shared" si="73"/>
        <v>INSERT INTO @DataTable (Deal, AdvanceDate, PROV, DealPurpose, RateType, BEACON, LTV, TDS, GDS, InsuranceType, PrincipalBalance, OccupancyType, AccountStatus, Closed_Date, DelinquencyBucket) VALUES (4706, '2016-10-31', 'ON', 'Refinance External', 'ARM', 793, 65.71, 22.75, 18.41, 'Conv', 457273.43, 'Owner-Occupied', 'Open', '1900-01-00', 'Current');</v>
      </c>
    </row>
    <row r="4708" spans="1:16" x14ac:dyDescent="0.35">
      <c r="A4708" s="19">
        <v>4707</v>
      </c>
      <c r="B4708" s="18">
        <v>41880</v>
      </c>
      <c r="C4708" s="19" t="s">
        <v>51</v>
      </c>
      <c r="D4708" s="19" t="s">
        <v>61</v>
      </c>
      <c r="E4708" s="19" t="s">
        <v>53</v>
      </c>
      <c r="F4708" s="19">
        <v>659</v>
      </c>
      <c r="G4708" s="19">
        <v>95</v>
      </c>
      <c r="H4708" s="19">
        <v>34.76</v>
      </c>
      <c r="I4708" s="19">
        <v>30.29</v>
      </c>
      <c r="J4708" s="19" t="s">
        <v>60</v>
      </c>
      <c r="K4708" s="20">
        <v>349969.51</v>
      </c>
      <c r="L4708" s="20" t="s">
        <v>55</v>
      </c>
      <c r="M4708" s="20" t="s">
        <v>83</v>
      </c>
      <c r="N4708" s="26"/>
      <c r="O4708" s="20" t="s">
        <v>56</v>
      </c>
      <c r="P4708" t="str">
        <f t="shared" si="73"/>
        <v>INSERT INTO @DataTable (Deal, AdvanceDate, PROV, DealPurpose, RateType, BEACON, LTV, TDS, GDS, InsuranceType, PrincipalBalance, OccupancyType, AccountStatus, Closed_Date, DelinquencyBucket) VALUES (4707, '2014-08-29', 'AB', 'Purchase', 'Fixed', 659, 95, 34.76, 30.29, 'HiRatio', 349969.51, 'Owner-Occupied', 'Open', '1900-01-00', 'Current');</v>
      </c>
    </row>
    <row r="4709" spans="1:16" x14ac:dyDescent="0.35">
      <c r="A4709" s="22">
        <v>4708</v>
      </c>
      <c r="B4709" s="21">
        <v>41801</v>
      </c>
      <c r="C4709" s="22" t="s">
        <v>58</v>
      </c>
      <c r="D4709" s="22" t="s">
        <v>61</v>
      </c>
      <c r="E4709" s="22" t="s">
        <v>53</v>
      </c>
      <c r="F4709" s="22">
        <v>810</v>
      </c>
      <c r="G4709" s="22">
        <v>88.37</v>
      </c>
      <c r="H4709" s="22">
        <v>32.479999999999997</v>
      </c>
      <c r="I4709" s="22">
        <v>24.77</v>
      </c>
      <c r="J4709" s="22" t="s">
        <v>60</v>
      </c>
      <c r="K4709" s="23">
        <v>177938.67</v>
      </c>
      <c r="L4709" s="23" t="s">
        <v>55</v>
      </c>
      <c r="M4709" s="23" t="s">
        <v>83</v>
      </c>
      <c r="N4709" s="27"/>
      <c r="O4709" s="23" t="s">
        <v>56</v>
      </c>
      <c r="P4709" t="str">
        <f t="shared" si="73"/>
        <v>INSERT INTO @DataTable (Deal, AdvanceDate, PROV, DealPurpose, RateType, BEACON, LTV, TDS, GDS, InsuranceType, PrincipalBalance, OccupancyType, AccountStatus, Closed_Date, DelinquencyBucket) VALUES (4708, '2014-06-11', 'BC', 'Purchase', 'Fixed', 810, 88.37, 32.48, 24.77, 'HiRatio', 177938.67, 'Owner-Occupied', 'Open', '1900-01-00', 'Current');</v>
      </c>
    </row>
    <row r="4710" spans="1:16" x14ac:dyDescent="0.35">
      <c r="A4710" s="19">
        <v>4709</v>
      </c>
      <c r="B4710" s="18">
        <v>41929</v>
      </c>
      <c r="C4710" s="19" t="s">
        <v>57</v>
      </c>
      <c r="D4710" s="19" t="s">
        <v>61</v>
      </c>
      <c r="E4710" s="19" t="s">
        <v>40</v>
      </c>
      <c r="F4710" s="19">
        <v>694</v>
      </c>
      <c r="G4710" s="19">
        <v>95</v>
      </c>
      <c r="H4710" s="19">
        <v>37.65</v>
      </c>
      <c r="I4710" s="19">
        <v>19.77</v>
      </c>
      <c r="J4710" s="19" t="s">
        <v>60</v>
      </c>
      <c r="K4710" s="20">
        <v>306963.15999999997</v>
      </c>
      <c r="L4710" s="20" t="s">
        <v>55</v>
      </c>
      <c r="M4710" s="20" t="s">
        <v>83</v>
      </c>
      <c r="N4710" s="26"/>
      <c r="O4710" s="20" t="s">
        <v>56</v>
      </c>
      <c r="P4710" t="str">
        <f t="shared" si="73"/>
        <v>INSERT INTO @DataTable (Deal, AdvanceDate, PROV, DealPurpose, RateType, BEACON, LTV, TDS, GDS, InsuranceType, PrincipalBalance, OccupancyType, AccountStatus, Closed_Date, DelinquencyBucket) VALUES (4709, '2014-10-17', 'ON', 'Purchase', 'ARM', 694, 95, 37.65, 19.77, 'HiRatio', 306963.16, 'Owner-Occupied', 'Open', '1900-01-00', 'Current');</v>
      </c>
    </row>
    <row r="4711" spans="1:16" x14ac:dyDescent="0.35">
      <c r="A4711" s="22">
        <v>4710</v>
      </c>
      <c r="B4711" s="21">
        <v>42244</v>
      </c>
      <c r="C4711" s="22" t="s">
        <v>51</v>
      </c>
      <c r="D4711" s="22" t="s">
        <v>52</v>
      </c>
      <c r="E4711" s="22" t="s">
        <v>53</v>
      </c>
      <c r="F4711" s="22">
        <v>774</v>
      </c>
      <c r="G4711" s="22">
        <v>80</v>
      </c>
      <c r="H4711" s="22">
        <v>23.63</v>
      </c>
      <c r="I4711" s="22">
        <v>14.73</v>
      </c>
      <c r="J4711" s="22" t="s">
        <v>54</v>
      </c>
      <c r="K4711" s="23">
        <v>287466.15000000002</v>
      </c>
      <c r="L4711" s="23" t="s">
        <v>55</v>
      </c>
      <c r="M4711" s="23" t="s">
        <v>83</v>
      </c>
      <c r="N4711" s="27"/>
      <c r="O4711" s="23" t="s">
        <v>56</v>
      </c>
      <c r="P4711" t="str">
        <f t="shared" si="73"/>
        <v>INSERT INTO @DataTable (Deal, AdvanceDate, PROV, DealPurpose, RateType, BEACON, LTV, TDS, GDS, InsuranceType, PrincipalBalance, OccupancyType, AccountStatus, Closed_Date, DelinquencyBucket) VALUES (4710, '2015-08-28', 'AB', 'Refinance External', 'Fixed', 774, 80, 23.63, 14.73, 'Conv', 287466.15, 'Owner-Occupied', 'Open', '1900-01-00', 'Current');</v>
      </c>
    </row>
    <row r="4712" spans="1:16" x14ac:dyDescent="0.35">
      <c r="A4712" s="19">
        <v>4711</v>
      </c>
      <c r="B4712" s="18">
        <v>42478</v>
      </c>
      <c r="C4712" s="19" t="s">
        <v>58</v>
      </c>
      <c r="D4712" s="19" t="s">
        <v>61</v>
      </c>
      <c r="E4712" s="19" t="s">
        <v>53</v>
      </c>
      <c r="F4712" s="19">
        <v>801</v>
      </c>
      <c r="G4712" s="19">
        <v>80</v>
      </c>
      <c r="H4712" s="19">
        <v>39.950000000000003</v>
      </c>
      <c r="I4712" s="19">
        <v>34.49</v>
      </c>
      <c r="J4712" s="19" t="s">
        <v>54</v>
      </c>
      <c r="K4712" s="20">
        <v>587618.53</v>
      </c>
      <c r="L4712" s="20" t="s">
        <v>55</v>
      </c>
      <c r="M4712" s="20" t="s">
        <v>83</v>
      </c>
      <c r="N4712" s="26"/>
      <c r="O4712" s="20" t="s">
        <v>56</v>
      </c>
      <c r="P4712" t="str">
        <f t="shared" si="73"/>
        <v>INSERT INTO @DataTable (Deal, AdvanceDate, PROV, DealPurpose, RateType, BEACON, LTV, TDS, GDS, InsuranceType, PrincipalBalance, OccupancyType, AccountStatus, Closed_Date, DelinquencyBucket) VALUES (4711, '2016-04-18', 'BC', 'Purchase', 'Fixed', 801, 80, 39.95, 34.49, 'Conv', 587618.53, 'Owner-Occupied', 'Open', '1900-01-00', 'Current');</v>
      </c>
    </row>
    <row r="4713" spans="1:16" x14ac:dyDescent="0.35">
      <c r="A4713" s="22">
        <v>4712</v>
      </c>
      <c r="B4713" s="21">
        <v>42674</v>
      </c>
      <c r="C4713" s="22" t="s">
        <v>58</v>
      </c>
      <c r="D4713" s="22" t="s">
        <v>52</v>
      </c>
      <c r="E4713" s="22" t="s">
        <v>40</v>
      </c>
      <c r="F4713" s="22">
        <v>856</v>
      </c>
      <c r="G4713" s="22">
        <v>62.94</v>
      </c>
      <c r="H4713" s="22">
        <v>23.67</v>
      </c>
      <c r="I4713" s="22">
        <v>15.04</v>
      </c>
      <c r="J4713" s="22" t="s">
        <v>54</v>
      </c>
      <c r="K4713" s="23">
        <v>268450.88</v>
      </c>
      <c r="L4713" s="23" t="s">
        <v>62</v>
      </c>
      <c r="M4713" s="23" t="s">
        <v>83</v>
      </c>
      <c r="N4713" s="27"/>
      <c r="O4713" s="23" t="s">
        <v>56</v>
      </c>
      <c r="P4713" t="str">
        <f t="shared" si="73"/>
        <v>INSERT INTO @DataTable (Deal, AdvanceDate, PROV, DealPurpose, RateType, BEACON, LTV, TDS, GDS, InsuranceType, PrincipalBalance, OccupancyType, AccountStatus, Closed_Date, DelinquencyBucket) VALUES (4712, '2016-10-31', 'BC', 'Refinance External', 'ARM', 856, 62.94, 23.67, 15.04, 'Conv', 268450.88, 'Rental', 'Open', '1900-01-00', 'Current');</v>
      </c>
    </row>
    <row r="4714" spans="1:16" x14ac:dyDescent="0.35">
      <c r="A4714" s="19">
        <v>4713</v>
      </c>
      <c r="B4714" s="18">
        <v>41180</v>
      </c>
      <c r="C4714" s="19" t="s">
        <v>57</v>
      </c>
      <c r="D4714" s="19" t="s">
        <v>52</v>
      </c>
      <c r="E4714" s="19" t="s">
        <v>53</v>
      </c>
      <c r="F4714" s="19">
        <v>725</v>
      </c>
      <c r="G4714" s="19">
        <v>80</v>
      </c>
      <c r="H4714" s="19">
        <v>37.18</v>
      </c>
      <c r="I4714" s="19">
        <v>37.03</v>
      </c>
      <c r="J4714" s="19" t="s">
        <v>54</v>
      </c>
      <c r="K4714" s="20">
        <v>396846.05</v>
      </c>
      <c r="L4714" s="20" t="s">
        <v>55</v>
      </c>
      <c r="M4714" s="20" t="s">
        <v>83</v>
      </c>
      <c r="N4714" s="26"/>
      <c r="O4714" s="20" t="s">
        <v>56</v>
      </c>
      <c r="P4714" t="str">
        <f t="shared" si="73"/>
        <v>INSERT INTO @DataTable (Deal, AdvanceDate, PROV, DealPurpose, RateType, BEACON, LTV, TDS, GDS, InsuranceType, PrincipalBalance, OccupancyType, AccountStatus, Closed_Date, DelinquencyBucket) VALUES (4713, '2012-09-28', 'ON', 'Refinance External', 'Fixed', 725, 80, 37.18, 37.03, 'Conv', 396846.05, 'Owner-Occupied', 'Open', '1900-01-00', 'Current');</v>
      </c>
    </row>
    <row r="4715" spans="1:16" x14ac:dyDescent="0.35">
      <c r="A4715" s="22">
        <v>4714</v>
      </c>
      <c r="B4715" s="21">
        <v>41485</v>
      </c>
      <c r="C4715" s="22" t="s">
        <v>57</v>
      </c>
      <c r="D4715" s="22" t="s">
        <v>61</v>
      </c>
      <c r="E4715" s="22" t="s">
        <v>53</v>
      </c>
      <c r="F4715" s="22">
        <v>631</v>
      </c>
      <c r="G4715" s="22">
        <v>95</v>
      </c>
      <c r="H4715" s="22">
        <v>41.99</v>
      </c>
      <c r="I4715" s="22">
        <v>30.07</v>
      </c>
      <c r="J4715" s="22" t="s">
        <v>60</v>
      </c>
      <c r="K4715" s="23">
        <v>147102.64000000001</v>
      </c>
      <c r="L4715" s="23" t="s">
        <v>55</v>
      </c>
      <c r="M4715" s="23" t="s">
        <v>83</v>
      </c>
      <c r="N4715" s="27"/>
      <c r="O4715" s="23" t="s">
        <v>56</v>
      </c>
      <c r="P4715" t="str">
        <f t="shared" si="73"/>
        <v>INSERT INTO @DataTable (Deal, AdvanceDate, PROV, DealPurpose, RateType, BEACON, LTV, TDS, GDS, InsuranceType, PrincipalBalance, OccupancyType, AccountStatus, Closed_Date, DelinquencyBucket) VALUES (4714, '2013-07-30', 'ON', 'Purchase', 'Fixed', 631, 95, 41.99, 30.07, 'HiRatio', 147102.64, 'Owner-Occupied', 'Open', '1900-01-00', 'Current');</v>
      </c>
    </row>
    <row r="4716" spans="1:16" x14ac:dyDescent="0.35">
      <c r="A4716" s="19">
        <v>4715</v>
      </c>
      <c r="B4716" s="18">
        <v>42333</v>
      </c>
      <c r="C4716" s="19" t="s">
        <v>58</v>
      </c>
      <c r="D4716" s="19" t="s">
        <v>52</v>
      </c>
      <c r="E4716" s="19" t="s">
        <v>53</v>
      </c>
      <c r="F4716" s="19">
        <v>753</v>
      </c>
      <c r="G4716" s="19">
        <v>53.21</v>
      </c>
      <c r="H4716" s="19">
        <v>42.38</v>
      </c>
      <c r="I4716" s="19">
        <v>32.36</v>
      </c>
      <c r="J4716" s="19" t="s">
        <v>54</v>
      </c>
      <c r="K4716" s="20">
        <v>266704.27</v>
      </c>
      <c r="L4716" s="20" t="s">
        <v>55</v>
      </c>
      <c r="M4716" s="20" t="s">
        <v>83</v>
      </c>
      <c r="N4716" s="26"/>
      <c r="O4716" s="20" t="s">
        <v>56</v>
      </c>
      <c r="P4716" t="str">
        <f t="shared" si="73"/>
        <v>INSERT INTO @DataTable (Deal, AdvanceDate, PROV, DealPurpose, RateType, BEACON, LTV, TDS, GDS, InsuranceType, PrincipalBalance, OccupancyType, AccountStatus, Closed_Date, DelinquencyBucket) VALUES (4715, '2015-11-25', 'BC', 'Refinance External', 'Fixed', 753, 53.21, 42.38, 32.36, 'Conv', 266704.27, 'Owner-Occupied', 'Open', '1900-01-00', 'Current');</v>
      </c>
    </row>
    <row r="4717" spans="1:16" x14ac:dyDescent="0.35">
      <c r="A4717" s="22">
        <v>4716</v>
      </c>
      <c r="B4717" s="21">
        <v>41712</v>
      </c>
      <c r="C4717" s="22" t="s">
        <v>51</v>
      </c>
      <c r="D4717" s="22" t="s">
        <v>61</v>
      </c>
      <c r="E4717" s="22" t="s">
        <v>53</v>
      </c>
      <c r="F4717" s="22">
        <v>705</v>
      </c>
      <c r="G4717" s="22">
        <v>95</v>
      </c>
      <c r="H4717" s="22">
        <v>40.43</v>
      </c>
      <c r="I4717" s="22">
        <v>38.74</v>
      </c>
      <c r="J4717" s="22" t="s">
        <v>60</v>
      </c>
      <c r="K4717" s="23">
        <v>352019.95</v>
      </c>
      <c r="L4717" s="23" t="s">
        <v>55</v>
      </c>
      <c r="M4717" s="23" t="s">
        <v>83</v>
      </c>
      <c r="N4717" s="27"/>
      <c r="O4717" s="23" t="s">
        <v>56</v>
      </c>
      <c r="P4717" t="str">
        <f t="shared" si="73"/>
        <v>INSERT INTO @DataTable (Deal, AdvanceDate, PROV, DealPurpose, RateType, BEACON, LTV, TDS, GDS, InsuranceType, PrincipalBalance, OccupancyType, AccountStatus, Closed_Date, DelinquencyBucket) VALUES (4716, '2014-03-14', 'AB', 'Purchase', 'Fixed', 705, 95, 40.43, 38.74, 'HiRatio', 352019.95, 'Owner-Occupied', 'Open', '1900-01-00', 'Current');</v>
      </c>
    </row>
    <row r="4718" spans="1:16" x14ac:dyDescent="0.35">
      <c r="A4718" s="19">
        <v>4717</v>
      </c>
      <c r="B4718" s="18">
        <v>42429</v>
      </c>
      <c r="C4718" s="19" t="s">
        <v>57</v>
      </c>
      <c r="D4718" s="19" t="s">
        <v>61</v>
      </c>
      <c r="E4718" s="19" t="s">
        <v>53</v>
      </c>
      <c r="F4718" s="19">
        <v>767</v>
      </c>
      <c r="G4718" s="19">
        <v>80</v>
      </c>
      <c r="H4718" s="19">
        <v>39.96</v>
      </c>
      <c r="I4718" s="19">
        <v>32.57</v>
      </c>
      <c r="J4718" s="19" t="s">
        <v>54</v>
      </c>
      <c r="K4718" s="20">
        <v>317207.34999999998</v>
      </c>
      <c r="L4718" s="20" t="s">
        <v>55</v>
      </c>
      <c r="M4718" s="20" t="s">
        <v>83</v>
      </c>
      <c r="N4718" s="26"/>
      <c r="O4718" s="20" t="s">
        <v>56</v>
      </c>
      <c r="P4718" t="str">
        <f t="shared" si="73"/>
        <v>INSERT INTO @DataTable (Deal, AdvanceDate, PROV, DealPurpose, RateType, BEACON, LTV, TDS, GDS, InsuranceType, PrincipalBalance, OccupancyType, AccountStatus, Closed_Date, DelinquencyBucket) VALUES (4717, '2016-02-29', 'ON', 'Purchase', 'Fixed', 767, 80, 39.96, 32.57, 'Conv', 317207.35, 'Owner-Occupied', 'Open', '1900-01-00', 'Current');</v>
      </c>
    </row>
    <row r="4719" spans="1:16" x14ac:dyDescent="0.35">
      <c r="A4719" s="22">
        <v>4718</v>
      </c>
      <c r="B4719" s="21">
        <v>42275</v>
      </c>
      <c r="C4719" s="22" t="s">
        <v>57</v>
      </c>
      <c r="D4719" s="22" t="s">
        <v>52</v>
      </c>
      <c r="E4719" s="22" t="s">
        <v>40</v>
      </c>
      <c r="F4719" s="22">
        <v>762</v>
      </c>
      <c r="G4719" s="22">
        <v>48.82</v>
      </c>
      <c r="H4719" s="22">
        <v>38.26</v>
      </c>
      <c r="I4719" s="22">
        <v>22.84</v>
      </c>
      <c r="J4719" s="22" t="s">
        <v>54</v>
      </c>
      <c r="K4719" s="23">
        <v>276009.81</v>
      </c>
      <c r="L4719" s="23" t="s">
        <v>55</v>
      </c>
      <c r="M4719" s="23" t="s">
        <v>83</v>
      </c>
      <c r="N4719" s="27"/>
      <c r="O4719" s="23" t="s">
        <v>56</v>
      </c>
      <c r="P4719" t="str">
        <f t="shared" si="73"/>
        <v>INSERT INTO @DataTable (Deal, AdvanceDate, PROV, DealPurpose, RateType, BEACON, LTV, TDS, GDS, InsuranceType, PrincipalBalance, OccupancyType, AccountStatus, Closed_Date, DelinquencyBucket) VALUES (4718, '2015-09-28', 'ON', 'Refinance External', 'ARM', 762, 48.82, 38.26, 22.84, 'Conv', 276009.81, 'Owner-Occupied', 'Open', '1900-01-00', 'Current');</v>
      </c>
    </row>
    <row r="4720" spans="1:16" x14ac:dyDescent="0.35">
      <c r="A4720" s="19">
        <v>4719</v>
      </c>
      <c r="B4720" s="18">
        <v>41851</v>
      </c>
      <c r="C4720" s="19" t="s">
        <v>57</v>
      </c>
      <c r="D4720" s="19" t="s">
        <v>61</v>
      </c>
      <c r="E4720" s="19" t="s">
        <v>53</v>
      </c>
      <c r="F4720" s="19">
        <v>711</v>
      </c>
      <c r="G4720" s="19">
        <v>94.13</v>
      </c>
      <c r="H4720" s="19">
        <v>42.28</v>
      </c>
      <c r="I4720" s="19">
        <v>32.26</v>
      </c>
      <c r="J4720" s="19" t="s">
        <v>60</v>
      </c>
      <c r="K4720" s="20">
        <v>414824.96000000002</v>
      </c>
      <c r="L4720" s="20" t="s">
        <v>55</v>
      </c>
      <c r="M4720" s="20" t="s">
        <v>83</v>
      </c>
      <c r="N4720" s="26"/>
      <c r="O4720" s="20" t="s">
        <v>56</v>
      </c>
      <c r="P4720" t="str">
        <f t="shared" si="73"/>
        <v>INSERT INTO @DataTable (Deal, AdvanceDate, PROV, DealPurpose, RateType, BEACON, LTV, TDS, GDS, InsuranceType, PrincipalBalance, OccupancyType, AccountStatus, Closed_Date, DelinquencyBucket) VALUES (4719, '2014-07-31', 'ON', 'Purchase', 'Fixed', 711, 94.13, 42.28, 32.26, 'HiRatio', 414824.96, 'Owner-Occupied', 'Open', '1900-01-00', 'Current');</v>
      </c>
    </row>
    <row r="4721" spans="1:16" x14ac:dyDescent="0.35">
      <c r="A4721" s="22">
        <v>4720</v>
      </c>
      <c r="B4721" s="21">
        <v>42551</v>
      </c>
      <c r="C4721" s="22" t="s">
        <v>58</v>
      </c>
      <c r="D4721" s="22" t="s">
        <v>59</v>
      </c>
      <c r="E4721" s="22" t="s">
        <v>40</v>
      </c>
      <c r="F4721" s="22">
        <v>781</v>
      </c>
      <c r="G4721" s="22">
        <v>83.06</v>
      </c>
      <c r="H4721" s="22">
        <v>24.95</v>
      </c>
      <c r="I4721" s="22">
        <v>21.02</v>
      </c>
      <c r="J4721" s="22" t="s">
        <v>60</v>
      </c>
      <c r="K4721" s="23">
        <v>634655.37</v>
      </c>
      <c r="L4721" s="23" t="s">
        <v>55</v>
      </c>
      <c r="M4721" s="23" t="s">
        <v>83</v>
      </c>
      <c r="N4721" s="27"/>
      <c r="O4721" s="23" t="s">
        <v>56</v>
      </c>
      <c r="P4721" t="str">
        <f t="shared" si="73"/>
        <v>INSERT INTO @DataTable (Deal, AdvanceDate, PROV, DealPurpose, RateType, BEACON, LTV, TDS, GDS, InsuranceType, PrincipalBalance, OccupancyType, AccountStatus, Closed_Date, DelinquencyBucket) VALUES (4720, '2016-06-30', 'BC', 'Transfer', 'ARM', 781, 83.06, 24.95, 21.02, 'HiRatio', 634655.37, 'Owner-Occupied', 'Open', '1900-01-00', 'Current');</v>
      </c>
    </row>
    <row r="4722" spans="1:16" x14ac:dyDescent="0.35">
      <c r="A4722" s="19">
        <v>4721</v>
      </c>
      <c r="B4722" s="18">
        <v>41004</v>
      </c>
      <c r="C4722" s="19" t="s">
        <v>63</v>
      </c>
      <c r="D4722" s="19" t="s">
        <v>52</v>
      </c>
      <c r="E4722" s="19" t="s">
        <v>53</v>
      </c>
      <c r="F4722" s="19">
        <v>632</v>
      </c>
      <c r="G4722" s="19">
        <v>79.790000000000006</v>
      </c>
      <c r="H4722" s="19">
        <v>38.58</v>
      </c>
      <c r="I4722" s="19">
        <v>27.57</v>
      </c>
      <c r="J4722" s="19" t="s">
        <v>54</v>
      </c>
      <c r="K4722" s="20">
        <v>224818.49</v>
      </c>
      <c r="L4722" s="20" t="s">
        <v>55</v>
      </c>
      <c r="M4722" s="20" t="s">
        <v>83</v>
      </c>
      <c r="N4722" s="26"/>
      <c r="O4722" s="20" t="s">
        <v>69</v>
      </c>
      <c r="P4722" t="str">
        <f t="shared" si="73"/>
        <v>INSERT INTO @DataTable (Deal, AdvanceDate, PROV, DealPurpose, RateType, BEACON, LTV, TDS, GDS, InsuranceType, PrincipalBalance, OccupancyType, AccountStatus, Closed_Date, DelinquencyBucket) VALUES (4721, '2012-04-05', 'SK', 'Refinance External', 'Fixed', 632, 79.79, 38.58, 27.57, 'Conv', 224818.49, 'Owner-Occupied', 'Open', '1900-01-00', '0-29');</v>
      </c>
    </row>
    <row r="4723" spans="1:16" x14ac:dyDescent="0.35">
      <c r="A4723" s="22">
        <v>4722</v>
      </c>
      <c r="B4723" s="21">
        <v>41150</v>
      </c>
      <c r="C4723" s="22" t="s">
        <v>58</v>
      </c>
      <c r="D4723" s="22" t="s">
        <v>61</v>
      </c>
      <c r="E4723" s="22" t="s">
        <v>53</v>
      </c>
      <c r="F4723" s="22">
        <v>616</v>
      </c>
      <c r="G4723" s="22">
        <v>94.03</v>
      </c>
      <c r="H4723" s="22">
        <v>28.06</v>
      </c>
      <c r="I4723" s="22">
        <v>23.95</v>
      </c>
      <c r="J4723" s="22" t="s">
        <v>60</v>
      </c>
      <c r="K4723" s="23">
        <v>274966.01</v>
      </c>
      <c r="L4723" s="23" t="s">
        <v>55</v>
      </c>
      <c r="M4723" s="23" t="s">
        <v>83</v>
      </c>
      <c r="N4723" s="27"/>
      <c r="O4723" s="23" t="s">
        <v>56</v>
      </c>
      <c r="P4723" t="str">
        <f t="shared" si="73"/>
        <v>INSERT INTO @DataTable (Deal, AdvanceDate, PROV, DealPurpose, RateType, BEACON, LTV, TDS, GDS, InsuranceType, PrincipalBalance, OccupancyType, AccountStatus, Closed_Date, DelinquencyBucket) VALUES (4722, '2012-08-29', 'BC', 'Purchase', 'Fixed', 616, 94.03, 28.06, 23.95, 'HiRatio', 274966.01, 'Owner-Occupied', 'Open', '1900-01-00', 'Current');</v>
      </c>
    </row>
    <row r="4724" spans="1:16" x14ac:dyDescent="0.35">
      <c r="A4724" s="19">
        <v>4723</v>
      </c>
      <c r="B4724" s="18">
        <v>41137</v>
      </c>
      <c r="C4724" s="19" t="s">
        <v>57</v>
      </c>
      <c r="D4724" s="19" t="s">
        <v>52</v>
      </c>
      <c r="E4724" s="19" t="s">
        <v>53</v>
      </c>
      <c r="F4724" s="19">
        <v>783</v>
      </c>
      <c r="G4724" s="19">
        <v>62.05</v>
      </c>
      <c r="H4724" s="19">
        <v>25.88</v>
      </c>
      <c r="I4724" s="19">
        <v>24.84</v>
      </c>
      <c r="J4724" s="19" t="s">
        <v>54</v>
      </c>
      <c r="K4724" s="20">
        <v>0</v>
      </c>
      <c r="L4724" s="20" t="s">
        <v>55</v>
      </c>
      <c r="M4724" s="20" t="s">
        <v>84</v>
      </c>
      <c r="N4724" s="26">
        <v>42600</v>
      </c>
      <c r="O4724" s="20" t="s">
        <v>56</v>
      </c>
      <c r="P4724" t="str">
        <f t="shared" si="73"/>
        <v>INSERT INTO @DataTable (Deal, AdvanceDate, PROV, DealPurpose, RateType, BEACON, LTV, TDS, GDS, InsuranceType, PrincipalBalance, OccupancyType, AccountStatus, Closed_Date, DelinquencyBucket) VALUES (4723, '2012-08-16', 'ON', 'Refinance External', 'Fixed', 783, 62.05, 25.88, 24.84, 'Conv', 0, 'Owner-Occupied', 'Closed', '2016-08-18', 'Current');</v>
      </c>
    </row>
    <row r="4725" spans="1:16" x14ac:dyDescent="0.35">
      <c r="A4725" s="22">
        <v>4724</v>
      </c>
      <c r="B4725" s="21">
        <v>42195</v>
      </c>
      <c r="C4725" s="22" t="s">
        <v>57</v>
      </c>
      <c r="D4725" s="22" t="s">
        <v>52</v>
      </c>
      <c r="E4725" s="22" t="s">
        <v>53</v>
      </c>
      <c r="F4725" s="22">
        <v>758</v>
      </c>
      <c r="G4725" s="22">
        <v>80</v>
      </c>
      <c r="H4725" s="22">
        <v>42.34</v>
      </c>
      <c r="I4725" s="22">
        <v>14.37</v>
      </c>
      <c r="J4725" s="22" t="s">
        <v>54</v>
      </c>
      <c r="K4725" s="23">
        <v>252520.39</v>
      </c>
      <c r="L4725" s="23" t="s">
        <v>55</v>
      </c>
      <c r="M4725" s="23" t="s">
        <v>83</v>
      </c>
      <c r="N4725" s="27"/>
      <c r="O4725" s="23" t="s">
        <v>56</v>
      </c>
      <c r="P4725" t="str">
        <f t="shared" si="73"/>
        <v>INSERT INTO @DataTable (Deal, AdvanceDate, PROV, DealPurpose, RateType, BEACON, LTV, TDS, GDS, InsuranceType, PrincipalBalance, OccupancyType, AccountStatus, Closed_Date, DelinquencyBucket) VALUES (4724, '2015-07-10', 'ON', 'Refinance External', 'Fixed', 758, 80, 42.34, 14.37, 'Conv', 252520.39, 'Owner-Occupied', 'Open', '1900-01-00', 'Current');</v>
      </c>
    </row>
    <row r="4726" spans="1:16" x14ac:dyDescent="0.35">
      <c r="A4726" s="19">
        <v>4725</v>
      </c>
      <c r="B4726" s="18">
        <v>41984</v>
      </c>
      <c r="C4726" s="19" t="s">
        <v>57</v>
      </c>
      <c r="D4726" s="19" t="s">
        <v>52</v>
      </c>
      <c r="E4726" s="19" t="s">
        <v>40</v>
      </c>
      <c r="F4726" s="19">
        <v>822</v>
      </c>
      <c r="G4726" s="19">
        <v>48.78</v>
      </c>
      <c r="H4726" s="19">
        <v>27.15</v>
      </c>
      <c r="I4726" s="19">
        <v>25.54</v>
      </c>
      <c r="J4726" s="19" t="s">
        <v>54</v>
      </c>
      <c r="K4726" s="20">
        <v>204208.35</v>
      </c>
      <c r="L4726" s="20" t="s">
        <v>55</v>
      </c>
      <c r="M4726" s="20" t="s">
        <v>83</v>
      </c>
      <c r="N4726" s="26"/>
      <c r="O4726" s="20" t="s">
        <v>56</v>
      </c>
      <c r="P4726" t="str">
        <f t="shared" si="73"/>
        <v>INSERT INTO @DataTable (Deal, AdvanceDate, PROV, DealPurpose, RateType, BEACON, LTV, TDS, GDS, InsuranceType, PrincipalBalance, OccupancyType, AccountStatus, Closed_Date, DelinquencyBucket) VALUES (4725, '2014-12-11', 'ON', 'Refinance External', 'ARM', 822, 48.78, 27.15, 25.54, 'Conv', 204208.35, 'Owner-Occupied', 'Open', '1900-01-00', 'Current');</v>
      </c>
    </row>
    <row r="4727" spans="1:16" x14ac:dyDescent="0.35">
      <c r="A4727" s="22">
        <v>4726</v>
      </c>
      <c r="B4727" s="21">
        <v>41726</v>
      </c>
      <c r="C4727" s="22" t="s">
        <v>51</v>
      </c>
      <c r="D4727" s="22" t="s">
        <v>61</v>
      </c>
      <c r="E4727" s="22" t="s">
        <v>53</v>
      </c>
      <c r="F4727" s="22">
        <v>780</v>
      </c>
      <c r="G4727" s="22">
        <v>73.61</v>
      </c>
      <c r="H4727" s="22">
        <v>31.4</v>
      </c>
      <c r="I4727" s="22">
        <v>31.11</v>
      </c>
      <c r="J4727" s="22" t="s">
        <v>54</v>
      </c>
      <c r="K4727" s="23">
        <v>229471.85</v>
      </c>
      <c r="L4727" s="23" t="s">
        <v>55</v>
      </c>
      <c r="M4727" s="23" t="s">
        <v>83</v>
      </c>
      <c r="N4727" s="27"/>
      <c r="O4727" s="23" t="s">
        <v>56</v>
      </c>
      <c r="P4727" t="str">
        <f t="shared" si="73"/>
        <v>INSERT INTO @DataTable (Deal, AdvanceDate, PROV, DealPurpose, RateType, BEACON, LTV, TDS, GDS, InsuranceType, PrincipalBalance, OccupancyType, AccountStatus, Closed_Date, DelinquencyBucket) VALUES (4726, '2014-03-28', 'AB', 'Purchase', 'Fixed', 780, 73.61, 31.4, 31.11, 'Conv', 229471.85, 'Owner-Occupied', 'Open', '1900-01-00', 'Current');</v>
      </c>
    </row>
    <row r="4728" spans="1:16" x14ac:dyDescent="0.35">
      <c r="A4728" s="19">
        <v>4727</v>
      </c>
      <c r="B4728" s="18">
        <v>42524</v>
      </c>
      <c r="C4728" s="19" t="s">
        <v>51</v>
      </c>
      <c r="D4728" s="19" t="s">
        <v>52</v>
      </c>
      <c r="E4728" s="19" t="s">
        <v>53</v>
      </c>
      <c r="F4728" s="19">
        <v>731</v>
      </c>
      <c r="G4728" s="19">
        <v>50.12</v>
      </c>
      <c r="H4728" s="19">
        <v>10.81</v>
      </c>
      <c r="I4728" s="19">
        <v>10.81</v>
      </c>
      <c r="J4728" s="19" t="s">
        <v>54</v>
      </c>
      <c r="K4728" s="20">
        <v>201325.53</v>
      </c>
      <c r="L4728" s="20" t="s">
        <v>66</v>
      </c>
      <c r="M4728" s="20" t="s">
        <v>83</v>
      </c>
      <c r="N4728" s="26"/>
      <c r="O4728" s="20" t="s">
        <v>56</v>
      </c>
      <c r="P4728" t="str">
        <f t="shared" si="73"/>
        <v>INSERT INTO @DataTable (Deal, AdvanceDate, PROV, DealPurpose, RateType, BEACON, LTV, TDS, GDS, InsuranceType, PrincipalBalance, OccupancyType, AccountStatus, Closed_Date, DelinquencyBucket) VALUES (4727, '2016-06-03', 'AB', 'Refinance External', 'Fixed', 731, 50.12, 10.81, 10.81, 'Conv', 201325.53, 'Second Home', 'Open', '1900-01-00', 'Current');</v>
      </c>
    </row>
    <row r="4729" spans="1:16" x14ac:dyDescent="0.35">
      <c r="A4729" s="22">
        <v>4728</v>
      </c>
      <c r="B4729" s="21">
        <v>42613</v>
      </c>
      <c r="C4729" s="22" t="s">
        <v>58</v>
      </c>
      <c r="D4729" s="22" t="s">
        <v>61</v>
      </c>
      <c r="E4729" s="22" t="s">
        <v>53</v>
      </c>
      <c r="F4729" s="22">
        <v>663</v>
      </c>
      <c r="G4729" s="22">
        <v>80</v>
      </c>
      <c r="H4729" s="22">
        <v>37.72</v>
      </c>
      <c r="I4729" s="22">
        <v>34.479999999999997</v>
      </c>
      <c r="J4729" s="22" t="s">
        <v>54</v>
      </c>
      <c r="K4729" s="23">
        <v>396739.92</v>
      </c>
      <c r="L4729" s="23" t="s">
        <v>55</v>
      </c>
      <c r="M4729" s="23" t="s">
        <v>83</v>
      </c>
      <c r="N4729" s="27"/>
      <c r="O4729" s="23" t="s">
        <v>56</v>
      </c>
      <c r="P4729" t="str">
        <f t="shared" si="73"/>
        <v>INSERT INTO @DataTable (Deal, AdvanceDate, PROV, DealPurpose, RateType, BEACON, LTV, TDS, GDS, InsuranceType, PrincipalBalance, OccupancyType, AccountStatus, Closed_Date, DelinquencyBucket) VALUES (4728, '2016-08-31', 'BC', 'Purchase', 'Fixed', 663, 80, 37.72, 34.48, 'Conv', 396739.92, 'Owner-Occupied', 'Open', '1900-01-00', 'Current');</v>
      </c>
    </row>
    <row r="4730" spans="1:16" x14ac:dyDescent="0.35">
      <c r="A4730" s="19">
        <v>4729</v>
      </c>
      <c r="B4730" s="18">
        <v>40835</v>
      </c>
      <c r="C4730" s="19" t="s">
        <v>51</v>
      </c>
      <c r="D4730" s="19" t="s">
        <v>61</v>
      </c>
      <c r="E4730" s="19" t="s">
        <v>53</v>
      </c>
      <c r="F4730" s="19">
        <v>725</v>
      </c>
      <c r="G4730" s="19">
        <v>68.75</v>
      </c>
      <c r="H4730" s="19">
        <v>27.99</v>
      </c>
      <c r="I4730" s="19">
        <v>26.2</v>
      </c>
      <c r="J4730" s="19" t="s">
        <v>54</v>
      </c>
      <c r="K4730" s="20">
        <v>0</v>
      </c>
      <c r="L4730" s="20" t="s">
        <v>55</v>
      </c>
      <c r="M4730" s="20" t="s">
        <v>84</v>
      </c>
      <c r="N4730" s="26">
        <v>42297</v>
      </c>
      <c r="O4730" s="20" t="s">
        <v>56</v>
      </c>
      <c r="P4730" t="str">
        <f t="shared" si="73"/>
        <v>INSERT INTO @DataTable (Deal, AdvanceDate, PROV, DealPurpose, RateType, BEACON, LTV, TDS, GDS, InsuranceType, PrincipalBalance, OccupancyType, AccountStatus, Closed_Date, DelinquencyBucket) VALUES (4729, '2011-10-19', 'AB', 'Purchase', 'Fixed', 725, 68.75, 27.99, 26.2, 'Conv', 0, 'Owner-Occupied', 'Closed', '2015-10-20', 'Current');</v>
      </c>
    </row>
    <row r="4731" spans="1:16" x14ac:dyDescent="0.35">
      <c r="A4731" s="22">
        <v>4730</v>
      </c>
      <c r="B4731" s="21">
        <v>42187</v>
      </c>
      <c r="C4731" s="22" t="s">
        <v>74</v>
      </c>
      <c r="D4731" s="22" t="s">
        <v>61</v>
      </c>
      <c r="E4731" s="22" t="s">
        <v>53</v>
      </c>
      <c r="F4731" s="22">
        <v>780</v>
      </c>
      <c r="G4731" s="22">
        <v>95</v>
      </c>
      <c r="H4731" s="22">
        <v>39.5</v>
      </c>
      <c r="I4731" s="22">
        <v>38.99</v>
      </c>
      <c r="J4731" s="22" t="s">
        <v>60</v>
      </c>
      <c r="K4731" s="23">
        <v>256276.11</v>
      </c>
      <c r="L4731" s="23" t="s">
        <v>55</v>
      </c>
      <c r="M4731" s="23" t="s">
        <v>83</v>
      </c>
      <c r="N4731" s="27"/>
      <c r="O4731" s="23" t="s">
        <v>56</v>
      </c>
      <c r="P4731" t="str">
        <f t="shared" si="73"/>
        <v>INSERT INTO @DataTable (Deal, AdvanceDate, PROV, DealPurpose, RateType, BEACON, LTV, TDS, GDS, InsuranceType, PrincipalBalance, OccupancyType, AccountStatus, Closed_Date, DelinquencyBucket) VALUES (4730, '2015-07-02', 'MB', 'Purchase', 'Fixed', 780, 95, 39.5, 38.99, 'HiRatio', 256276.11, 'Owner-Occupied', 'Open', '1900-01-00', 'Current');</v>
      </c>
    </row>
    <row r="4732" spans="1:16" x14ac:dyDescent="0.35">
      <c r="A4732" s="19">
        <v>4731</v>
      </c>
      <c r="B4732" s="18">
        <v>41866</v>
      </c>
      <c r="C4732" s="19" t="s">
        <v>58</v>
      </c>
      <c r="D4732" s="19" t="s">
        <v>59</v>
      </c>
      <c r="E4732" s="19" t="s">
        <v>40</v>
      </c>
      <c r="F4732" s="19">
        <v>783</v>
      </c>
      <c r="G4732" s="19">
        <v>66.650000000000006</v>
      </c>
      <c r="H4732" s="19">
        <v>35.17</v>
      </c>
      <c r="I4732" s="19">
        <v>28.67</v>
      </c>
      <c r="J4732" s="19" t="s">
        <v>54</v>
      </c>
      <c r="K4732" s="20">
        <v>388114.1</v>
      </c>
      <c r="L4732" s="20" t="s">
        <v>55</v>
      </c>
      <c r="M4732" s="20" t="s">
        <v>83</v>
      </c>
      <c r="N4732" s="26"/>
      <c r="O4732" s="20" t="s">
        <v>56</v>
      </c>
      <c r="P4732" t="str">
        <f t="shared" si="73"/>
        <v>INSERT INTO @DataTable (Deal, AdvanceDate, PROV, DealPurpose, RateType, BEACON, LTV, TDS, GDS, InsuranceType, PrincipalBalance, OccupancyType, AccountStatus, Closed_Date, DelinquencyBucket) VALUES (4731, '2014-08-15', 'BC', 'Transfer', 'ARM', 783, 66.65, 35.17, 28.67, 'Conv', 388114.1, 'Owner-Occupied', 'Open', '1900-01-00', 'Current');</v>
      </c>
    </row>
    <row r="4733" spans="1:16" x14ac:dyDescent="0.35">
      <c r="A4733" s="22">
        <v>4732</v>
      </c>
      <c r="B4733" s="21">
        <v>42475</v>
      </c>
      <c r="C4733" s="22" t="s">
        <v>57</v>
      </c>
      <c r="D4733" s="22" t="s">
        <v>61</v>
      </c>
      <c r="E4733" s="22" t="s">
        <v>53</v>
      </c>
      <c r="F4733" s="22">
        <v>794</v>
      </c>
      <c r="G4733" s="22">
        <v>90</v>
      </c>
      <c r="H4733" s="22">
        <v>36.15</v>
      </c>
      <c r="I4733" s="22">
        <v>34.76</v>
      </c>
      <c r="J4733" s="22" t="s">
        <v>60</v>
      </c>
      <c r="K4733" s="23">
        <v>383240.08</v>
      </c>
      <c r="L4733" s="23" t="s">
        <v>55</v>
      </c>
      <c r="M4733" s="23" t="s">
        <v>83</v>
      </c>
      <c r="N4733" s="27"/>
      <c r="O4733" s="23" t="s">
        <v>56</v>
      </c>
      <c r="P4733" t="str">
        <f t="shared" si="73"/>
        <v>INSERT INTO @DataTable (Deal, AdvanceDate, PROV, DealPurpose, RateType, BEACON, LTV, TDS, GDS, InsuranceType, PrincipalBalance, OccupancyType, AccountStatus, Closed_Date, DelinquencyBucket) VALUES (4732, '2016-04-15', 'ON', 'Purchase', 'Fixed', 794, 90, 36.15, 34.76, 'HiRatio', 383240.08, 'Owner-Occupied', 'Open', '1900-01-00', 'Current');</v>
      </c>
    </row>
    <row r="4734" spans="1:16" x14ac:dyDescent="0.35">
      <c r="A4734" s="19">
        <v>4733</v>
      </c>
      <c r="B4734" s="18">
        <v>41661</v>
      </c>
      <c r="C4734" s="19" t="s">
        <v>51</v>
      </c>
      <c r="D4734" s="19" t="s">
        <v>61</v>
      </c>
      <c r="E4734" s="19" t="s">
        <v>53</v>
      </c>
      <c r="F4734" s="19">
        <v>779</v>
      </c>
      <c r="G4734" s="19">
        <v>93.66</v>
      </c>
      <c r="H4734" s="19">
        <v>43.95</v>
      </c>
      <c r="I4734" s="19">
        <v>36.19</v>
      </c>
      <c r="J4734" s="19" t="s">
        <v>60</v>
      </c>
      <c r="K4734" s="20">
        <v>323394.61</v>
      </c>
      <c r="L4734" s="20" t="s">
        <v>55</v>
      </c>
      <c r="M4734" s="20" t="s">
        <v>83</v>
      </c>
      <c r="N4734" s="26"/>
      <c r="O4734" s="20" t="s">
        <v>56</v>
      </c>
      <c r="P4734" t="str">
        <f t="shared" si="73"/>
        <v>INSERT INTO @DataTable (Deal, AdvanceDate, PROV, DealPurpose, RateType, BEACON, LTV, TDS, GDS, InsuranceType, PrincipalBalance, OccupancyType, AccountStatus, Closed_Date, DelinquencyBucket) VALUES (4733, '2014-01-22', 'AB', 'Purchase', 'Fixed', 779, 93.66, 43.95, 36.19, 'HiRatio', 323394.61, 'Owner-Occupied', 'Open', '1900-01-00', 'Current');</v>
      </c>
    </row>
    <row r="4735" spans="1:16" x14ac:dyDescent="0.35">
      <c r="A4735" s="22">
        <v>4734</v>
      </c>
      <c r="B4735" s="21">
        <v>42411</v>
      </c>
      <c r="C4735" s="22" t="s">
        <v>58</v>
      </c>
      <c r="D4735" s="22" t="s">
        <v>61</v>
      </c>
      <c r="E4735" s="22" t="s">
        <v>53</v>
      </c>
      <c r="F4735" s="22">
        <v>766</v>
      </c>
      <c r="G4735" s="22">
        <v>80</v>
      </c>
      <c r="H4735" s="22">
        <v>16.059999999999999</v>
      </c>
      <c r="I4735" s="22">
        <v>15.1</v>
      </c>
      <c r="J4735" s="22" t="s">
        <v>54</v>
      </c>
      <c r="K4735" s="23">
        <v>246739.75</v>
      </c>
      <c r="L4735" s="23" t="s">
        <v>55</v>
      </c>
      <c r="M4735" s="23" t="s">
        <v>83</v>
      </c>
      <c r="N4735" s="27"/>
      <c r="O4735" s="23" t="s">
        <v>56</v>
      </c>
      <c r="P4735" t="str">
        <f t="shared" si="73"/>
        <v>INSERT INTO @DataTable (Deal, AdvanceDate, PROV, DealPurpose, RateType, BEACON, LTV, TDS, GDS, InsuranceType, PrincipalBalance, OccupancyType, AccountStatus, Closed_Date, DelinquencyBucket) VALUES (4734, '2016-02-11', 'BC', 'Purchase', 'Fixed', 766, 80, 16.06, 15.1, 'Conv', 246739.75, 'Owner-Occupied', 'Open', '1900-01-00', 'Current');</v>
      </c>
    </row>
    <row r="4736" spans="1:16" x14ac:dyDescent="0.35">
      <c r="A4736" s="19">
        <v>4735</v>
      </c>
      <c r="B4736" s="18">
        <v>41152</v>
      </c>
      <c r="C4736" s="19" t="s">
        <v>57</v>
      </c>
      <c r="D4736" s="19" t="s">
        <v>52</v>
      </c>
      <c r="E4736" s="19" t="s">
        <v>53</v>
      </c>
      <c r="F4736" s="19">
        <v>723</v>
      </c>
      <c r="G4736" s="19">
        <v>80</v>
      </c>
      <c r="H4736" s="19">
        <v>40.270000000000003</v>
      </c>
      <c r="I4736" s="19">
        <v>25.77</v>
      </c>
      <c r="J4736" s="19" t="s">
        <v>54</v>
      </c>
      <c r="K4736" s="20">
        <v>99180.22</v>
      </c>
      <c r="L4736" s="20" t="s">
        <v>62</v>
      </c>
      <c r="M4736" s="20" t="s">
        <v>83</v>
      </c>
      <c r="N4736" s="26"/>
      <c r="O4736" s="20" t="s">
        <v>56</v>
      </c>
      <c r="P4736" t="str">
        <f t="shared" si="73"/>
        <v>INSERT INTO @DataTable (Deal, AdvanceDate, PROV, DealPurpose, RateType, BEACON, LTV, TDS, GDS, InsuranceType, PrincipalBalance, OccupancyType, AccountStatus, Closed_Date, DelinquencyBucket) VALUES (4735, '2012-08-31', 'ON', 'Refinance External', 'Fixed', 723, 80, 40.27, 25.77, 'Conv', 99180.22, 'Rental', 'Open', '1900-01-00', 'Current');</v>
      </c>
    </row>
    <row r="4737" spans="1:16" x14ac:dyDescent="0.35">
      <c r="A4737" s="22">
        <v>4736</v>
      </c>
      <c r="B4737" s="21">
        <v>41788</v>
      </c>
      <c r="C4737" s="22" t="s">
        <v>57</v>
      </c>
      <c r="D4737" s="22" t="s">
        <v>61</v>
      </c>
      <c r="E4737" s="22" t="s">
        <v>53</v>
      </c>
      <c r="F4737" s="22">
        <v>701</v>
      </c>
      <c r="G4737" s="22">
        <v>95</v>
      </c>
      <c r="H4737" s="22">
        <v>41.14</v>
      </c>
      <c r="I4737" s="22">
        <v>30.97</v>
      </c>
      <c r="J4737" s="22" t="s">
        <v>60</v>
      </c>
      <c r="K4737" s="23">
        <v>356755.84</v>
      </c>
      <c r="L4737" s="23" t="s">
        <v>55</v>
      </c>
      <c r="M4737" s="23" t="s">
        <v>83</v>
      </c>
      <c r="N4737" s="27"/>
      <c r="O4737" s="23" t="s">
        <v>56</v>
      </c>
      <c r="P4737" t="str">
        <f t="shared" si="73"/>
        <v>INSERT INTO @DataTable (Deal, AdvanceDate, PROV, DealPurpose, RateType, BEACON, LTV, TDS, GDS, InsuranceType, PrincipalBalance, OccupancyType, AccountStatus, Closed_Date, DelinquencyBucket) VALUES (4736, '2014-05-29', 'ON', 'Purchase', 'Fixed', 701, 95, 41.14, 30.97, 'HiRatio', 356755.84, 'Owner-Occupied', 'Open', '1900-01-00', 'Current');</v>
      </c>
    </row>
    <row r="4738" spans="1:16" x14ac:dyDescent="0.35">
      <c r="A4738" s="19">
        <v>4737</v>
      </c>
      <c r="B4738" s="18">
        <v>41262</v>
      </c>
      <c r="C4738" s="19" t="s">
        <v>58</v>
      </c>
      <c r="D4738" s="19" t="s">
        <v>61</v>
      </c>
      <c r="E4738" s="19" t="s">
        <v>53</v>
      </c>
      <c r="F4738" s="19">
        <v>778</v>
      </c>
      <c r="G4738" s="19">
        <v>90</v>
      </c>
      <c r="H4738" s="19">
        <v>40.520000000000003</v>
      </c>
      <c r="I4738" s="19">
        <v>38.130000000000003</v>
      </c>
      <c r="J4738" s="19" t="s">
        <v>60</v>
      </c>
      <c r="K4738" s="20">
        <v>189675.09</v>
      </c>
      <c r="L4738" s="20" t="s">
        <v>55</v>
      </c>
      <c r="M4738" s="20" t="s">
        <v>83</v>
      </c>
      <c r="N4738" s="26"/>
      <c r="O4738" s="20" t="s">
        <v>56</v>
      </c>
      <c r="P4738" t="str">
        <f t="shared" si="73"/>
        <v>INSERT INTO @DataTable (Deal, AdvanceDate, PROV, DealPurpose, RateType, BEACON, LTV, TDS, GDS, InsuranceType, PrincipalBalance, OccupancyType, AccountStatus, Closed_Date, DelinquencyBucket) VALUES (4737, '2012-12-19', 'BC', 'Purchase', 'Fixed', 778, 90, 40.52, 38.13, 'HiRatio', 189675.09, 'Owner-Occupied', 'Open', '1900-01-00', 'Current');</v>
      </c>
    </row>
    <row r="4739" spans="1:16" x14ac:dyDescent="0.35">
      <c r="A4739" s="22">
        <v>4738</v>
      </c>
      <c r="B4739" s="21">
        <v>41712</v>
      </c>
      <c r="C4739" s="22" t="s">
        <v>57</v>
      </c>
      <c r="D4739" s="22" t="s">
        <v>61</v>
      </c>
      <c r="E4739" s="22" t="s">
        <v>40</v>
      </c>
      <c r="F4739" s="22">
        <v>769</v>
      </c>
      <c r="G4739" s="22">
        <v>90</v>
      </c>
      <c r="H4739" s="22">
        <v>33.67</v>
      </c>
      <c r="I4739" s="22">
        <v>29.34</v>
      </c>
      <c r="J4739" s="22" t="s">
        <v>60</v>
      </c>
      <c r="K4739" s="23">
        <v>336881.84</v>
      </c>
      <c r="L4739" s="23" t="s">
        <v>55</v>
      </c>
      <c r="M4739" s="23" t="s">
        <v>83</v>
      </c>
      <c r="N4739" s="27"/>
      <c r="O4739" s="23" t="s">
        <v>56</v>
      </c>
      <c r="P4739" t="str">
        <f t="shared" ref="P4739:P4802" si="74">"INSERT INTO @DataTable (Deal, AdvanceDate, PROV, DealPurpose, RateType, BEACON, LTV, TDS, GDS, InsuranceType, PrincipalBalance, OccupancyType, AccountStatus, Closed_Date, DelinquencyBucket) VALUES (" &amp; A4739 &amp; ", " &amp; "'" &amp; TEXT(B4739, "yyyy-mm-dd") &amp; "', '" &amp; C4739 &amp; "', '" &amp; D4739 &amp; "', '" &amp; E4739 &amp; "', " &amp; F4739 &amp; ", " &amp; G4739 &amp; ", " &amp; H4739 &amp; ", " &amp; I4739 &amp; ", '" &amp; J4739 &amp; "', " &amp; K4739 &amp; ", '" &amp; L4739 &amp; "', '" &amp; M4739 &amp; "', '" &amp;TEXT(N4739, "yyyy-mm-dd") &amp; "', '" &amp; O4739 &amp; "');"</f>
        <v>INSERT INTO @DataTable (Deal, AdvanceDate, PROV, DealPurpose, RateType, BEACON, LTV, TDS, GDS, InsuranceType, PrincipalBalance, OccupancyType, AccountStatus, Closed_Date, DelinquencyBucket) VALUES (4738, '2014-03-14', 'ON', 'Purchase', 'ARM', 769, 90, 33.67, 29.34, 'HiRatio', 336881.84, 'Owner-Occupied', 'Open', '1900-01-00', 'Current');</v>
      </c>
    </row>
    <row r="4740" spans="1:16" x14ac:dyDescent="0.35">
      <c r="A4740" s="19">
        <v>4739</v>
      </c>
      <c r="B4740" s="18">
        <v>41276</v>
      </c>
      <c r="C4740" s="19" t="s">
        <v>57</v>
      </c>
      <c r="D4740" s="19" t="s">
        <v>61</v>
      </c>
      <c r="E4740" s="19" t="s">
        <v>53</v>
      </c>
      <c r="F4740" s="19">
        <v>774</v>
      </c>
      <c r="G4740" s="19">
        <v>84.85</v>
      </c>
      <c r="H4740" s="19">
        <v>27.34</v>
      </c>
      <c r="I4740" s="19">
        <v>25.13</v>
      </c>
      <c r="J4740" s="19" t="s">
        <v>60</v>
      </c>
      <c r="K4740" s="20">
        <v>0</v>
      </c>
      <c r="L4740" s="20" t="s">
        <v>55</v>
      </c>
      <c r="M4740" s="20" t="s">
        <v>84</v>
      </c>
      <c r="N4740" s="26">
        <v>42663</v>
      </c>
      <c r="O4740" s="20" t="s">
        <v>56</v>
      </c>
      <c r="P4740" t="str">
        <f t="shared" si="74"/>
        <v>INSERT INTO @DataTable (Deal, AdvanceDate, PROV, DealPurpose, RateType, BEACON, LTV, TDS, GDS, InsuranceType, PrincipalBalance, OccupancyType, AccountStatus, Closed_Date, DelinquencyBucket) VALUES (4739, '2013-01-02', 'ON', 'Purchase', 'Fixed', 774, 84.85, 27.34, 25.13, 'HiRatio', 0, 'Owner-Occupied', 'Closed', '2016-10-20', 'Current');</v>
      </c>
    </row>
    <row r="4741" spans="1:16" x14ac:dyDescent="0.35">
      <c r="A4741" s="22">
        <v>4740</v>
      </c>
      <c r="B4741" s="21">
        <v>40728</v>
      </c>
      <c r="C4741" s="22" t="s">
        <v>65</v>
      </c>
      <c r="D4741" s="22" t="s">
        <v>61</v>
      </c>
      <c r="E4741" s="22" t="s">
        <v>40</v>
      </c>
      <c r="F4741" s="22">
        <v>665</v>
      </c>
      <c r="G4741" s="22">
        <v>80</v>
      </c>
      <c r="H4741" s="22">
        <v>32.35</v>
      </c>
      <c r="I4741" s="22">
        <v>22.99</v>
      </c>
      <c r="J4741" s="22" t="s">
        <v>54</v>
      </c>
      <c r="K4741" s="23">
        <v>0</v>
      </c>
      <c r="L4741" s="23" t="s">
        <v>55</v>
      </c>
      <c r="M4741" s="23" t="s">
        <v>84</v>
      </c>
      <c r="N4741" s="27">
        <v>41470</v>
      </c>
      <c r="O4741" s="23" t="s">
        <v>56</v>
      </c>
      <c r="P4741" t="str">
        <f t="shared" si="74"/>
        <v>INSERT INTO @DataTable (Deal, AdvanceDate, PROV, DealPurpose, RateType, BEACON, LTV, TDS, GDS, InsuranceType, PrincipalBalance, OccupancyType, AccountStatus, Closed_Date, DelinquencyBucket) VALUES (4740, '2011-07-04', 'NS', 'Purchase', 'ARM', 665, 80, 32.35, 22.99, 'Conv', 0, 'Owner-Occupied', 'Closed', '2013-07-15', 'Current');</v>
      </c>
    </row>
    <row r="4742" spans="1:16" x14ac:dyDescent="0.35">
      <c r="A4742" s="19">
        <v>4741</v>
      </c>
      <c r="B4742" s="18">
        <v>41277</v>
      </c>
      <c r="C4742" s="19" t="s">
        <v>57</v>
      </c>
      <c r="D4742" s="19" t="s">
        <v>52</v>
      </c>
      <c r="E4742" s="19" t="s">
        <v>53</v>
      </c>
      <c r="F4742" s="19">
        <v>792</v>
      </c>
      <c r="G4742" s="19">
        <v>76.95</v>
      </c>
      <c r="H4742" s="19">
        <v>35.56</v>
      </c>
      <c r="I4742" s="19">
        <v>26.13</v>
      </c>
      <c r="J4742" s="19" t="s">
        <v>54</v>
      </c>
      <c r="K4742" s="20">
        <v>389543.2</v>
      </c>
      <c r="L4742" s="20" t="s">
        <v>55</v>
      </c>
      <c r="M4742" s="20" t="s">
        <v>83</v>
      </c>
      <c r="N4742" s="26"/>
      <c r="O4742" s="20" t="s">
        <v>56</v>
      </c>
      <c r="P4742" t="str">
        <f t="shared" si="74"/>
        <v>INSERT INTO @DataTable (Deal, AdvanceDate, PROV, DealPurpose, RateType, BEACON, LTV, TDS, GDS, InsuranceType, PrincipalBalance, OccupancyType, AccountStatus, Closed_Date, DelinquencyBucket) VALUES (4741, '2013-01-03', 'ON', 'Refinance External', 'Fixed', 792, 76.95, 35.56, 26.13, 'Conv', 389543.2, 'Owner-Occupied', 'Open', '1900-01-00', 'Current');</v>
      </c>
    </row>
    <row r="4743" spans="1:16" x14ac:dyDescent="0.35">
      <c r="A4743" s="22">
        <v>4742</v>
      </c>
      <c r="B4743" s="21">
        <v>41787</v>
      </c>
      <c r="C4743" s="22" t="s">
        <v>51</v>
      </c>
      <c r="D4743" s="22" t="s">
        <v>59</v>
      </c>
      <c r="E4743" s="22" t="s">
        <v>40</v>
      </c>
      <c r="F4743" s="22">
        <v>731</v>
      </c>
      <c r="G4743" s="22">
        <v>80</v>
      </c>
      <c r="H4743" s="22">
        <v>31.8</v>
      </c>
      <c r="I4743" s="22">
        <v>12.14</v>
      </c>
      <c r="J4743" s="22" t="s">
        <v>54</v>
      </c>
      <c r="K4743" s="23">
        <v>201866.94</v>
      </c>
      <c r="L4743" s="23" t="s">
        <v>55</v>
      </c>
      <c r="M4743" s="23" t="s">
        <v>83</v>
      </c>
      <c r="N4743" s="27"/>
      <c r="O4743" s="23" t="s">
        <v>56</v>
      </c>
      <c r="P4743" t="str">
        <f t="shared" si="74"/>
        <v>INSERT INTO @DataTable (Deal, AdvanceDate, PROV, DealPurpose, RateType, BEACON, LTV, TDS, GDS, InsuranceType, PrincipalBalance, OccupancyType, AccountStatus, Closed_Date, DelinquencyBucket) VALUES (4742, '2014-05-28', 'AB', 'Transfer', 'ARM', 731, 80, 31.8, 12.14, 'Conv', 201866.94, 'Owner-Occupied', 'Open', '1900-01-00', 'Current');</v>
      </c>
    </row>
    <row r="4744" spans="1:16" x14ac:dyDescent="0.35">
      <c r="A4744" s="19">
        <v>4743</v>
      </c>
      <c r="B4744" s="18">
        <v>40877</v>
      </c>
      <c r="C4744" s="19" t="s">
        <v>57</v>
      </c>
      <c r="D4744" s="19" t="s">
        <v>64</v>
      </c>
      <c r="E4744" s="19" t="s">
        <v>53</v>
      </c>
      <c r="F4744" s="19">
        <v>752</v>
      </c>
      <c r="G4744" s="19">
        <v>95</v>
      </c>
      <c r="H4744" s="19">
        <v>41.29</v>
      </c>
      <c r="I4744" s="19">
        <v>40.06</v>
      </c>
      <c r="J4744" s="19" t="s">
        <v>60</v>
      </c>
      <c r="K4744" s="20">
        <v>0</v>
      </c>
      <c r="L4744" s="20" t="s">
        <v>55</v>
      </c>
      <c r="M4744" s="20" t="s">
        <v>84</v>
      </c>
      <c r="N4744" s="26">
        <v>42709</v>
      </c>
      <c r="O4744" s="20" t="s">
        <v>56</v>
      </c>
      <c r="P4744" t="str">
        <f t="shared" si="74"/>
        <v>INSERT INTO @DataTable (Deal, AdvanceDate, PROV, DealPurpose, RateType, BEACON, LTV, TDS, GDS, InsuranceType, PrincipalBalance, OccupancyType, AccountStatus, Closed_Date, DelinquencyBucket) VALUES (4743, '2011-11-30', 'ON', 'Purchase with Improvements', 'Fixed', 752, 95, 41.29, 40.06, 'HiRatio', 0, 'Owner-Occupied', 'Closed', '2016-12-05', 'Current');</v>
      </c>
    </row>
    <row r="4745" spans="1:16" x14ac:dyDescent="0.35">
      <c r="A4745" s="22">
        <v>4744</v>
      </c>
      <c r="B4745" s="21">
        <v>41148</v>
      </c>
      <c r="C4745" s="22" t="s">
        <v>51</v>
      </c>
      <c r="D4745" s="22" t="s">
        <v>61</v>
      </c>
      <c r="E4745" s="22" t="s">
        <v>53</v>
      </c>
      <c r="F4745" s="22">
        <v>625</v>
      </c>
      <c r="G4745" s="22">
        <v>84.12</v>
      </c>
      <c r="H4745" s="22">
        <v>39.299999999999997</v>
      </c>
      <c r="I4745" s="22">
        <v>33.4</v>
      </c>
      <c r="J4745" s="22" t="s">
        <v>60</v>
      </c>
      <c r="K4745" s="23">
        <v>0</v>
      </c>
      <c r="L4745" s="23" t="s">
        <v>55</v>
      </c>
      <c r="M4745" s="23" t="s">
        <v>84</v>
      </c>
      <c r="N4745" s="27">
        <v>41803</v>
      </c>
      <c r="O4745" s="23" t="s">
        <v>56</v>
      </c>
      <c r="P4745" t="str">
        <f t="shared" si="74"/>
        <v>INSERT INTO @DataTable (Deal, AdvanceDate, PROV, DealPurpose, RateType, BEACON, LTV, TDS, GDS, InsuranceType, PrincipalBalance, OccupancyType, AccountStatus, Closed_Date, DelinquencyBucket) VALUES (4744, '2012-08-27', 'AB', 'Purchase', 'Fixed', 625, 84.12, 39.3, 33.4, 'HiRatio', 0, 'Owner-Occupied', 'Closed', '2014-06-13', 'Current');</v>
      </c>
    </row>
    <row r="4746" spans="1:16" x14ac:dyDescent="0.35">
      <c r="A4746" s="19">
        <v>4745</v>
      </c>
      <c r="B4746" s="18">
        <v>42220</v>
      </c>
      <c r="C4746" s="19" t="s">
        <v>57</v>
      </c>
      <c r="D4746" s="19" t="s">
        <v>61</v>
      </c>
      <c r="E4746" s="19" t="s">
        <v>53</v>
      </c>
      <c r="F4746" s="19">
        <v>752</v>
      </c>
      <c r="G4746" s="19">
        <v>80</v>
      </c>
      <c r="H4746" s="19">
        <v>37.76</v>
      </c>
      <c r="I4746" s="19">
        <v>34.54</v>
      </c>
      <c r="J4746" s="19" t="s">
        <v>54</v>
      </c>
      <c r="K4746" s="20">
        <v>0</v>
      </c>
      <c r="L4746" s="20" t="s">
        <v>55</v>
      </c>
      <c r="M4746" s="20" t="s">
        <v>84</v>
      </c>
      <c r="N4746" s="26">
        <v>42223</v>
      </c>
      <c r="O4746" s="20" t="s">
        <v>56</v>
      </c>
      <c r="P4746" t="str">
        <f t="shared" si="74"/>
        <v>INSERT INTO @DataTable (Deal, AdvanceDate, PROV, DealPurpose, RateType, BEACON, LTV, TDS, GDS, InsuranceType, PrincipalBalance, OccupancyType, AccountStatus, Closed_Date, DelinquencyBucket) VALUES (4745, '2015-08-04', 'ON', 'Purchase', 'Fixed', 752, 80, 37.76, 34.54, 'Conv', 0, 'Owner-Occupied', 'Closed', '2015-08-07', 'Current');</v>
      </c>
    </row>
    <row r="4747" spans="1:16" x14ac:dyDescent="0.35">
      <c r="A4747" s="22">
        <v>4746</v>
      </c>
      <c r="B4747" s="21">
        <v>41626</v>
      </c>
      <c r="C4747" s="22" t="s">
        <v>57</v>
      </c>
      <c r="D4747" s="22" t="s">
        <v>61</v>
      </c>
      <c r="E4747" s="22" t="s">
        <v>53</v>
      </c>
      <c r="F4747" s="22">
        <v>730</v>
      </c>
      <c r="G4747" s="22">
        <v>90</v>
      </c>
      <c r="H4747" s="22">
        <v>42.84</v>
      </c>
      <c r="I4747" s="22">
        <v>15.08</v>
      </c>
      <c r="J4747" s="22" t="s">
        <v>60</v>
      </c>
      <c r="K4747" s="23">
        <v>299046.78999999998</v>
      </c>
      <c r="L4747" s="23" t="s">
        <v>55</v>
      </c>
      <c r="M4747" s="23" t="s">
        <v>83</v>
      </c>
      <c r="N4747" s="27"/>
      <c r="O4747" s="23" t="s">
        <v>56</v>
      </c>
      <c r="P4747" t="str">
        <f t="shared" si="74"/>
        <v>INSERT INTO @DataTable (Deal, AdvanceDate, PROV, DealPurpose, RateType, BEACON, LTV, TDS, GDS, InsuranceType, PrincipalBalance, OccupancyType, AccountStatus, Closed_Date, DelinquencyBucket) VALUES (4746, '2013-12-18', 'ON', 'Purchase', 'Fixed', 730, 90, 42.84, 15.08, 'HiRatio', 299046.79, 'Owner-Occupied', 'Open', '1900-01-00', 'Current');</v>
      </c>
    </row>
    <row r="4748" spans="1:16" x14ac:dyDescent="0.35">
      <c r="A4748" s="19">
        <v>4747</v>
      </c>
      <c r="B4748" s="18">
        <v>42205</v>
      </c>
      <c r="C4748" s="19" t="s">
        <v>51</v>
      </c>
      <c r="D4748" s="19" t="s">
        <v>61</v>
      </c>
      <c r="E4748" s="19" t="s">
        <v>53</v>
      </c>
      <c r="F4748" s="19">
        <v>729</v>
      </c>
      <c r="G4748" s="19">
        <v>94.55</v>
      </c>
      <c r="H4748" s="19">
        <v>41.36</v>
      </c>
      <c r="I4748" s="19">
        <v>33.72</v>
      </c>
      <c r="J4748" s="19" t="s">
        <v>60</v>
      </c>
      <c r="K4748" s="20">
        <v>257611.5</v>
      </c>
      <c r="L4748" s="20" t="s">
        <v>55</v>
      </c>
      <c r="M4748" s="20" t="s">
        <v>83</v>
      </c>
      <c r="N4748" s="26"/>
      <c r="O4748" s="20" t="s">
        <v>56</v>
      </c>
      <c r="P4748" t="str">
        <f t="shared" si="74"/>
        <v>INSERT INTO @DataTable (Deal, AdvanceDate, PROV, DealPurpose, RateType, BEACON, LTV, TDS, GDS, InsuranceType, PrincipalBalance, OccupancyType, AccountStatus, Closed_Date, DelinquencyBucket) VALUES (4747, '2015-07-20', 'AB', 'Purchase', 'Fixed', 729, 94.55, 41.36, 33.72, 'HiRatio', 257611.5, 'Owner-Occupied', 'Open', '1900-01-00', 'Current');</v>
      </c>
    </row>
    <row r="4749" spans="1:16" x14ac:dyDescent="0.35">
      <c r="A4749" s="22">
        <v>4748</v>
      </c>
      <c r="B4749" s="21">
        <v>41766</v>
      </c>
      <c r="C4749" s="22" t="s">
        <v>57</v>
      </c>
      <c r="D4749" s="22" t="s">
        <v>52</v>
      </c>
      <c r="E4749" s="22" t="s">
        <v>53</v>
      </c>
      <c r="F4749" s="22">
        <v>745</v>
      </c>
      <c r="G4749" s="22">
        <v>80</v>
      </c>
      <c r="H4749" s="22">
        <v>36.729999999999997</v>
      </c>
      <c r="I4749" s="22">
        <v>27.44</v>
      </c>
      <c r="J4749" s="22" t="s">
        <v>54</v>
      </c>
      <c r="K4749" s="23">
        <v>0</v>
      </c>
      <c r="L4749" s="23" t="s">
        <v>55</v>
      </c>
      <c r="M4749" s="23" t="s">
        <v>84</v>
      </c>
      <c r="N4749" s="27">
        <v>42716</v>
      </c>
      <c r="O4749" s="23" t="s">
        <v>56</v>
      </c>
      <c r="P4749" t="str">
        <f t="shared" si="74"/>
        <v>INSERT INTO @DataTable (Deal, AdvanceDate, PROV, DealPurpose, RateType, BEACON, LTV, TDS, GDS, InsuranceType, PrincipalBalance, OccupancyType, AccountStatus, Closed_Date, DelinquencyBucket) VALUES (4748, '2014-05-07', 'ON', 'Refinance External', 'Fixed', 745, 80, 36.73, 27.44, 'Conv', 0, 'Owner-Occupied', 'Closed', '2016-12-12', 'Current');</v>
      </c>
    </row>
    <row r="4750" spans="1:16" x14ac:dyDescent="0.35">
      <c r="A4750" s="19">
        <v>4749</v>
      </c>
      <c r="B4750" s="18">
        <v>41330</v>
      </c>
      <c r="C4750" s="19" t="s">
        <v>51</v>
      </c>
      <c r="D4750" s="19" t="s">
        <v>61</v>
      </c>
      <c r="E4750" s="19" t="s">
        <v>53</v>
      </c>
      <c r="F4750" s="19">
        <v>827</v>
      </c>
      <c r="G4750" s="19">
        <v>95</v>
      </c>
      <c r="H4750" s="19">
        <v>17.329999999999998</v>
      </c>
      <c r="I4750" s="19">
        <v>11.47</v>
      </c>
      <c r="J4750" s="19" t="s">
        <v>60</v>
      </c>
      <c r="K4750" s="20">
        <v>291220.40000000002</v>
      </c>
      <c r="L4750" s="20" t="s">
        <v>55</v>
      </c>
      <c r="M4750" s="20" t="s">
        <v>83</v>
      </c>
      <c r="N4750" s="26"/>
      <c r="O4750" s="20" t="s">
        <v>56</v>
      </c>
      <c r="P4750" t="str">
        <f t="shared" si="74"/>
        <v>INSERT INTO @DataTable (Deal, AdvanceDate, PROV, DealPurpose, RateType, BEACON, LTV, TDS, GDS, InsuranceType, PrincipalBalance, OccupancyType, AccountStatus, Closed_Date, DelinquencyBucket) VALUES (4749, '2013-02-25', 'AB', 'Purchase', 'Fixed', 827, 95, 17.33, 11.47, 'HiRatio', 291220.4, 'Owner-Occupied', 'Open', '1900-01-00', 'Current');</v>
      </c>
    </row>
    <row r="4751" spans="1:16" x14ac:dyDescent="0.35">
      <c r="A4751" s="22">
        <v>4750</v>
      </c>
      <c r="B4751" s="21">
        <v>42411</v>
      </c>
      <c r="C4751" s="22" t="s">
        <v>57</v>
      </c>
      <c r="D4751" s="22" t="s">
        <v>61</v>
      </c>
      <c r="E4751" s="22" t="s">
        <v>40</v>
      </c>
      <c r="F4751" s="22">
        <v>782</v>
      </c>
      <c r="G4751" s="22">
        <v>50</v>
      </c>
      <c r="H4751" s="22">
        <v>27.72</v>
      </c>
      <c r="I4751" s="22">
        <v>23.77</v>
      </c>
      <c r="J4751" s="22" t="s">
        <v>54</v>
      </c>
      <c r="K4751" s="23">
        <v>275974.81</v>
      </c>
      <c r="L4751" s="23" t="s">
        <v>55</v>
      </c>
      <c r="M4751" s="23" t="s">
        <v>83</v>
      </c>
      <c r="N4751" s="27"/>
      <c r="O4751" s="23" t="s">
        <v>56</v>
      </c>
      <c r="P4751" t="str">
        <f t="shared" si="74"/>
        <v>INSERT INTO @DataTable (Deal, AdvanceDate, PROV, DealPurpose, RateType, BEACON, LTV, TDS, GDS, InsuranceType, PrincipalBalance, OccupancyType, AccountStatus, Closed_Date, DelinquencyBucket) VALUES (4750, '2016-02-11', 'ON', 'Purchase', 'ARM', 782, 50, 27.72, 23.77, 'Conv', 275974.81, 'Owner-Occupied', 'Open', '1900-01-00', 'Current');</v>
      </c>
    </row>
    <row r="4752" spans="1:16" x14ac:dyDescent="0.35">
      <c r="A4752" s="19">
        <v>4751</v>
      </c>
      <c r="B4752" s="18">
        <v>42243</v>
      </c>
      <c r="C4752" s="19" t="s">
        <v>57</v>
      </c>
      <c r="D4752" s="19" t="s">
        <v>52</v>
      </c>
      <c r="E4752" s="19" t="s">
        <v>40</v>
      </c>
      <c r="F4752" s="19">
        <v>734</v>
      </c>
      <c r="G4752" s="19">
        <v>78.33</v>
      </c>
      <c r="H4752" s="19">
        <v>26.67</v>
      </c>
      <c r="I4752" s="19">
        <v>22.52</v>
      </c>
      <c r="J4752" s="19" t="s">
        <v>54</v>
      </c>
      <c r="K4752" s="20">
        <v>444831.95</v>
      </c>
      <c r="L4752" s="20" t="s">
        <v>55</v>
      </c>
      <c r="M4752" s="20" t="s">
        <v>83</v>
      </c>
      <c r="N4752" s="26"/>
      <c r="O4752" s="20" t="s">
        <v>56</v>
      </c>
      <c r="P4752" t="str">
        <f t="shared" si="74"/>
        <v>INSERT INTO @DataTable (Deal, AdvanceDate, PROV, DealPurpose, RateType, BEACON, LTV, TDS, GDS, InsuranceType, PrincipalBalance, OccupancyType, AccountStatus, Closed_Date, DelinquencyBucket) VALUES (4751, '2015-08-27', 'ON', 'Refinance External', 'ARM', 734, 78.33, 26.67, 22.52, 'Conv', 444831.95, 'Owner-Occupied', 'Open', '1900-01-00', 'Current');</v>
      </c>
    </row>
    <row r="4753" spans="1:16" x14ac:dyDescent="0.35">
      <c r="A4753" s="22">
        <v>4752</v>
      </c>
      <c r="B4753" s="21">
        <v>41045</v>
      </c>
      <c r="C4753" s="22" t="s">
        <v>63</v>
      </c>
      <c r="D4753" s="22" t="s">
        <v>61</v>
      </c>
      <c r="E4753" s="22" t="s">
        <v>40</v>
      </c>
      <c r="F4753" s="22">
        <v>684</v>
      </c>
      <c r="G4753" s="22">
        <v>95</v>
      </c>
      <c r="H4753" s="22">
        <v>39.03</v>
      </c>
      <c r="I4753" s="22">
        <v>24.18</v>
      </c>
      <c r="J4753" s="22" t="s">
        <v>60</v>
      </c>
      <c r="K4753" s="23">
        <v>182912.03</v>
      </c>
      <c r="L4753" s="23" t="s">
        <v>55</v>
      </c>
      <c r="M4753" s="23" t="s">
        <v>83</v>
      </c>
      <c r="N4753" s="27"/>
      <c r="O4753" s="23" t="s">
        <v>56</v>
      </c>
      <c r="P4753" t="str">
        <f t="shared" si="74"/>
        <v>INSERT INTO @DataTable (Deal, AdvanceDate, PROV, DealPurpose, RateType, BEACON, LTV, TDS, GDS, InsuranceType, PrincipalBalance, OccupancyType, AccountStatus, Closed_Date, DelinquencyBucket) VALUES (4752, '2012-05-16', 'SK', 'Purchase', 'ARM', 684, 95, 39.03, 24.18, 'HiRatio', 182912.03, 'Owner-Occupied', 'Open', '1900-01-00', 'Current');</v>
      </c>
    </row>
    <row r="4754" spans="1:16" x14ac:dyDescent="0.35">
      <c r="A4754" s="19">
        <v>4753</v>
      </c>
      <c r="B4754" s="18">
        <v>41054</v>
      </c>
      <c r="C4754" s="19" t="s">
        <v>51</v>
      </c>
      <c r="D4754" s="19" t="s">
        <v>61</v>
      </c>
      <c r="E4754" s="19" t="s">
        <v>53</v>
      </c>
      <c r="F4754" s="19">
        <v>756</v>
      </c>
      <c r="G4754" s="19">
        <v>95</v>
      </c>
      <c r="H4754" s="19">
        <v>23.3</v>
      </c>
      <c r="I4754" s="19">
        <v>18.14</v>
      </c>
      <c r="J4754" s="19" t="s">
        <v>60</v>
      </c>
      <c r="K4754" s="20">
        <v>0</v>
      </c>
      <c r="L4754" s="20" t="s">
        <v>55</v>
      </c>
      <c r="M4754" s="20" t="s">
        <v>84</v>
      </c>
      <c r="N4754" s="26">
        <v>41901</v>
      </c>
      <c r="O4754" s="20" t="s">
        <v>56</v>
      </c>
      <c r="P4754" t="str">
        <f t="shared" si="74"/>
        <v>INSERT INTO @DataTable (Deal, AdvanceDate, PROV, DealPurpose, RateType, BEACON, LTV, TDS, GDS, InsuranceType, PrincipalBalance, OccupancyType, AccountStatus, Closed_Date, DelinquencyBucket) VALUES (4753, '2012-05-25', 'AB', 'Purchase', 'Fixed', 756, 95, 23.3, 18.14, 'HiRatio', 0, 'Owner-Occupied', 'Closed', '2014-09-19', 'Current');</v>
      </c>
    </row>
    <row r="4755" spans="1:16" x14ac:dyDescent="0.35">
      <c r="A4755" s="22">
        <v>4754</v>
      </c>
      <c r="B4755" s="21">
        <v>41131</v>
      </c>
      <c r="C4755" s="22" t="s">
        <v>57</v>
      </c>
      <c r="D4755" s="22" t="s">
        <v>52</v>
      </c>
      <c r="E4755" s="22" t="s">
        <v>53</v>
      </c>
      <c r="F4755" s="22">
        <v>767</v>
      </c>
      <c r="G4755" s="22">
        <v>81.92</v>
      </c>
      <c r="H4755" s="22">
        <v>21.21</v>
      </c>
      <c r="I4755" s="22">
        <v>8.09</v>
      </c>
      <c r="J4755" s="22" t="s">
        <v>60</v>
      </c>
      <c r="K4755" s="23">
        <v>0</v>
      </c>
      <c r="L4755" s="23" t="s">
        <v>55</v>
      </c>
      <c r="M4755" s="23" t="s">
        <v>84</v>
      </c>
      <c r="N4755" s="27">
        <v>41500</v>
      </c>
      <c r="O4755" s="23" t="s">
        <v>56</v>
      </c>
      <c r="P4755" t="str">
        <f t="shared" si="74"/>
        <v>INSERT INTO @DataTable (Deal, AdvanceDate, PROV, DealPurpose, RateType, BEACON, LTV, TDS, GDS, InsuranceType, PrincipalBalance, OccupancyType, AccountStatus, Closed_Date, DelinquencyBucket) VALUES (4754, '2012-08-10', 'ON', 'Refinance External', 'Fixed', 767, 81.92, 21.21, 8.09, 'HiRatio', 0, 'Owner-Occupied', 'Closed', '2013-08-14', 'Current');</v>
      </c>
    </row>
    <row r="4756" spans="1:16" x14ac:dyDescent="0.35">
      <c r="A4756" s="19">
        <v>4755</v>
      </c>
      <c r="B4756" s="18">
        <v>40914</v>
      </c>
      <c r="C4756" s="19" t="s">
        <v>57</v>
      </c>
      <c r="D4756" s="19" t="s">
        <v>61</v>
      </c>
      <c r="E4756" s="19" t="s">
        <v>40</v>
      </c>
      <c r="F4756" s="19">
        <v>801</v>
      </c>
      <c r="G4756" s="19">
        <v>80</v>
      </c>
      <c r="H4756" s="19">
        <v>41.6</v>
      </c>
      <c r="I4756" s="19">
        <v>12.17</v>
      </c>
      <c r="J4756" s="19" t="s">
        <v>54</v>
      </c>
      <c r="K4756" s="20">
        <v>216814.29</v>
      </c>
      <c r="L4756" s="20" t="s">
        <v>62</v>
      </c>
      <c r="M4756" s="20" t="s">
        <v>83</v>
      </c>
      <c r="N4756" s="26"/>
      <c r="O4756" s="20" t="s">
        <v>56</v>
      </c>
      <c r="P4756" t="str">
        <f t="shared" si="74"/>
        <v>INSERT INTO @DataTable (Deal, AdvanceDate, PROV, DealPurpose, RateType, BEACON, LTV, TDS, GDS, InsuranceType, PrincipalBalance, OccupancyType, AccountStatus, Closed_Date, DelinquencyBucket) VALUES (4755, '2012-01-06', 'ON', 'Purchase', 'ARM', 801, 80, 41.6, 12.17, 'Conv', 216814.29, 'Rental', 'Open', '1900-01-00', 'Current');</v>
      </c>
    </row>
    <row r="4757" spans="1:16" x14ac:dyDescent="0.35">
      <c r="A4757" s="22">
        <v>4756</v>
      </c>
      <c r="B4757" s="21">
        <v>41177</v>
      </c>
      <c r="C4757" s="22" t="s">
        <v>57</v>
      </c>
      <c r="D4757" s="22" t="s">
        <v>61</v>
      </c>
      <c r="E4757" s="22" t="s">
        <v>53</v>
      </c>
      <c r="F4757" s="22">
        <v>780</v>
      </c>
      <c r="G4757" s="22">
        <v>95</v>
      </c>
      <c r="H4757" s="22">
        <v>40.26</v>
      </c>
      <c r="I4757" s="22">
        <v>33.28</v>
      </c>
      <c r="J4757" s="22" t="s">
        <v>60</v>
      </c>
      <c r="K4757" s="23">
        <v>340052.25</v>
      </c>
      <c r="L4757" s="23" t="s">
        <v>55</v>
      </c>
      <c r="M4757" s="23" t="s">
        <v>83</v>
      </c>
      <c r="N4757" s="27"/>
      <c r="O4757" s="23" t="s">
        <v>56</v>
      </c>
      <c r="P4757" t="str">
        <f t="shared" si="74"/>
        <v>INSERT INTO @DataTable (Deal, AdvanceDate, PROV, DealPurpose, RateType, BEACON, LTV, TDS, GDS, InsuranceType, PrincipalBalance, OccupancyType, AccountStatus, Closed_Date, DelinquencyBucket) VALUES (4756, '2012-09-25', 'ON', 'Purchase', 'Fixed', 780, 95, 40.26, 33.28, 'HiRatio', 340052.25, 'Owner-Occupied', 'Open', '1900-01-00', 'Current');</v>
      </c>
    </row>
    <row r="4758" spans="1:16" x14ac:dyDescent="0.35">
      <c r="A4758" s="19">
        <v>4757</v>
      </c>
      <c r="B4758" s="18">
        <v>42124</v>
      </c>
      <c r="C4758" s="19" t="s">
        <v>63</v>
      </c>
      <c r="D4758" s="19" t="s">
        <v>61</v>
      </c>
      <c r="E4758" s="19" t="s">
        <v>53</v>
      </c>
      <c r="F4758" s="19">
        <v>714</v>
      </c>
      <c r="G4758" s="19">
        <v>95</v>
      </c>
      <c r="H4758" s="19">
        <v>40.92</v>
      </c>
      <c r="I4758" s="19">
        <v>24.08</v>
      </c>
      <c r="J4758" s="19" t="s">
        <v>60</v>
      </c>
      <c r="K4758" s="20">
        <v>171699.51</v>
      </c>
      <c r="L4758" s="20" t="s">
        <v>55</v>
      </c>
      <c r="M4758" s="20" t="s">
        <v>83</v>
      </c>
      <c r="N4758" s="26"/>
      <c r="O4758" s="20" t="s">
        <v>56</v>
      </c>
      <c r="P4758" t="str">
        <f t="shared" si="74"/>
        <v>INSERT INTO @DataTable (Deal, AdvanceDate, PROV, DealPurpose, RateType, BEACON, LTV, TDS, GDS, InsuranceType, PrincipalBalance, OccupancyType, AccountStatus, Closed_Date, DelinquencyBucket) VALUES (4757, '2015-04-30', 'SK', 'Purchase', 'Fixed', 714, 95, 40.92, 24.08, 'HiRatio', 171699.51, 'Owner-Occupied', 'Open', '1900-01-00', 'Current');</v>
      </c>
    </row>
    <row r="4759" spans="1:16" x14ac:dyDescent="0.35">
      <c r="A4759" s="22">
        <v>4758</v>
      </c>
      <c r="B4759" s="21">
        <v>42003</v>
      </c>
      <c r="C4759" s="22" t="s">
        <v>57</v>
      </c>
      <c r="D4759" s="22" t="s">
        <v>59</v>
      </c>
      <c r="E4759" s="22" t="s">
        <v>40</v>
      </c>
      <c r="F4759" s="22">
        <v>797</v>
      </c>
      <c r="G4759" s="22">
        <v>27.95</v>
      </c>
      <c r="H4759" s="22">
        <v>31.34</v>
      </c>
      <c r="I4759" s="22">
        <v>28.06</v>
      </c>
      <c r="J4759" s="22" t="s">
        <v>54</v>
      </c>
      <c r="K4759" s="23">
        <v>104178.75</v>
      </c>
      <c r="L4759" s="23" t="s">
        <v>55</v>
      </c>
      <c r="M4759" s="23" t="s">
        <v>83</v>
      </c>
      <c r="N4759" s="27"/>
      <c r="O4759" s="23" t="s">
        <v>56</v>
      </c>
      <c r="P4759" t="str">
        <f t="shared" si="74"/>
        <v>INSERT INTO @DataTable (Deal, AdvanceDate, PROV, DealPurpose, RateType, BEACON, LTV, TDS, GDS, InsuranceType, PrincipalBalance, OccupancyType, AccountStatus, Closed_Date, DelinquencyBucket) VALUES (4758, '2014-12-30', 'ON', 'Transfer', 'ARM', 797, 27.95, 31.34, 28.06, 'Conv', 104178.75, 'Owner-Occupied', 'Open', '1900-01-00', 'Current');</v>
      </c>
    </row>
    <row r="4760" spans="1:16" x14ac:dyDescent="0.35">
      <c r="A4760" s="19">
        <v>4759</v>
      </c>
      <c r="B4760" s="18">
        <v>42450</v>
      </c>
      <c r="C4760" s="19" t="s">
        <v>57</v>
      </c>
      <c r="D4760" s="19" t="s">
        <v>61</v>
      </c>
      <c r="E4760" s="19" t="s">
        <v>53</v>
      </c>
      <c r="F4760" s="19">
        <v>677</v>
      </c>
      <c r="G4760" s="19">
        <v>50</v>
      </c>
      <c r="H4760" s="19">
        <v>30.71</v>
      </c>
      <c r="I4760" s="19">
        <v>29.57</v>
      </c>
      <c r="J4760" s="19" t="s">
        <v>54</v>
      </c>
      <c r="K4760" s="20">
        <v>219681.8</v>
      </c>
      <c r="L4760" s="20" t="s">
        <v>55</v>
      </c>
      <c r="M4760" s="20" t="s">
        <v>83</v>
      </c>
      <c r="N4760" s="26"/>
      <c r="O4760" s="20" t="s">
        <v>56</v>
      </c>
      <c r="P4760" t="str">
        <f t="shared" si="74"/>
        <v>INSERT INTO @DataTable (Deal, AdvanceDate, PROV, DealPurpose, RateType, BEACON, LTV, TDS, GDS, InsuranceType, PrincipalBalance, OccupancyType, AccountStatus, Closed_Date, DelinquencyBucket) VALUES (4759, '2016-03-21', 'ON', 'Purchase', 'Fixed', 677, 50, 30.71, 29.57, 'Conv', 219681.8, 'Owner-Occupied', 'Open', '1900-01-00', 'Current');</v>
      </c>
    </row>
    <row r="4761" spans="1:16" x14ac:dyDescent="0.35">
      <c r="A4761" s="22">
        <v>4760</v>
      </c>
      <c r="B4761" s="21">
        <v>42391</v>
      </c>
      <c r="C4761" s="22" t="s">
        <v>57</v>
      </c>
      <c r="D4761" s="22" t="s">
        <v>61</v>
      </c>
      <c r="E4761" s="22" t="s">
        <v>53</v>
      </c>
      <c r="F4761" s="22">
        <v>702</v>
      </c>
      <c r="G4761" s="22">
        <v>94.92</v>
      </c>
      <c r="H4761" s="22">
        <v>35.99</v>
      </c>
      <c r="I4761" s="22">
        <v>23.37</v>
      </c>
      <c r="J4761" s="22" t="s">
        <v>60</v>
      </c>
      <c r="K4761" s="23">
        <v>301934.45</v>
      </c>
      <c r="L4761" s="23" t="s">
        <v>55</v>
      </c>
      <c r="M4761" s="23" t="s">
        <v>83</v>
      </c>
      <c r="N4761" s="27"/>
      <c r="O4761" s="23" t="s">
        <v>56</v>
      </c>
      <c r="P4761" t="str">
        <f t="shared" si="74"/>
        <v>INSERT INTO @DataTable (Deal, AdvanceDate, PROV, DealPurpose, RateType, BEACON, LTV, TDS, GDS, InsuranceType, PrincipalBalance, OccupancyType, AccountStatus, Closed_Date, DelinquencyBucket) VALUES (4760, '2016-01-22', 'ON', 'Purchase', 'Fixed', 702, 94.92, 35.99, 23.37, 'HiRatio', 301934.45, 'Owner-Occupied', 'Open', '1900-01-00', 'Current');</v>
      </c>
    </row>
    <row r="4762" spans="1:16" x14ac:dyDescent="0.35">
      <c r="A4762" s="19">
        <v>4761</v>
      </c>
      <c r="B4762" s="18">
        <v>40807</v>
      </c>
      <c r="C4762" s="19" t="s">
        <v>57</v>
      </c>
      <c r="D4762" s="19" t="s">
        <v>61</v>
      </c>
      <c r="E4762" s="19" t="s">
        <v>53</v>
      </c>
      <c r="F4762" s="19">
        <v>703</v>
      </c>
      <c r="G4762" s="19">
        <v>94.03</v>
      </c>
      <c r="H4762" s="19">
        <v>37.83</v>
      </c>
      <c r="I4762" s="19">
        <v>28.69</v>
      </c>
      <c r="J4762" s="19" t="s">
        <v>60</v>
      </c>
      <c r="K4762" s="20">
        <v>0</v>
      </c>
      <c r="L4762" s="20" t="s">
        <v>55</v>
      </c>
      <c r="M4762" s="20" t="s">
        <v>84</v>
      </c>
      <c r="N4762" s="26">
        <v>42544</v>
      </c>
      <c r="O4762" s="20" t="s">
        <v>56</v>
      </c>
      <c r="P4762" t="str">
        <f t="shared" si="74"/>
        <v>INSERT INTO @DataTable (Deal, AdvanceDate, PROV, DealPurpose, RateType, BEACON, LTV, TDS, GDS, InsuranceType, PrincipalBalance, OccupancyType, AccountStatus, Closed_Date, DelinquencyBucket) VALUES (4761, '2011-09-21', 'ON', 'Purchase', 'Fixed', 703, 94.03, 37.83, 28.69, 'HiRatio', 0, 'Owner-Occupied', 'Closed', '2016-06-23', 'Current');</v>
      </c>
    </row>
    <row r="4763" spans="1:16" x14ac:dyDescent="0.35">
      <c r="A4763" s="22">
        <v>4762</v>
      </c>
      <c r="B4763" s="21">
        <v>42109</v>
      </c>
      <c r="C4763" s="22" t="s">
        <v>57</v>
      </c>
      <c r="D4763" s="22" t="s">
        <v>59</v>
      </c>
      <c r="E4763" s="22" t="s">
        <v>53</v>
      </c>
      <c r="F4763" s="22">
        <v>799</v>
      </c>
      <c r="G4763" s="22">
        <v>51.05</v>
      </c>
      <c r="H4763" s="22">
        <v>38.57</v>
      </c>
      <c r="I4763" s="22">
        <v>21.31</v>
      </c>
      <c r="J4763" s="22" t="s">
        <v>54</v>
      </c>
      <c r="K4763" s="23">
        <v>0</v>
      </c>
      <c r="L4763" s="23" t="s">
        <v>55</v>
      </c>
      <c r="M4763" s="23" t="s">
        <v>84</v>
      </c>
      <c r="N4763" s="27">
        <v>42244</v>
      </c>
      <c r="O4763" s="23" t="s">
        <v>56</v>
      </c>
      <c r="P4763" t="str">
        <f t="shared" si="74"/>
        <v>INSERT INTO @DataTable (Deal, AdvanceDate, PROV, DealPurpose, RateType, BEACON, LTV, TDS, GDS, InsuranceType, PrincipalBalance, OccupancyType, AccountStatus, Closed_Date, DelinquencyBucket) VALUES (4762, '2015-04-15', 'ON', 'Transfer', 'Fixed', 799, 51.05, 38.57, 21.31, 'Conv', 0, 'Owner-Occupied', 'Closed', '2015-08-28', 'Current');</v>
      </c>
    </row>
    <row r="4764" spans="1:16" x14ac:dyDescent="0.35">
      <c r="A4764" s="19">
        <v>4763</v>
      </c>
      <c r="B4764" s="18">
        <v>42338</v>
      </c>
      <c r="C4764" s="19" t="s">
        <v>57</v>
      </c>
      <c r="D4764" s="19" t="s">
        <v>61</v>
      </c>
      <c r="E4764" s="19" t="s">
        <v>53</v>
      </c>
      <c r="F4764" s="19">
        <v>790</v>
      </c>
      <c r="G4764" s="19">
        <v>71.430000000000007</v>
      </c>
      <c r="H4764" s="19">
        <v>43.94</v>
      </c>
      <c r="I4764" s="19">
        <v>20.68</v>
      </c>
      <c r="J4764" s="19" t="s">
        <v>54</v>
      </c>
      <c r="K4764" s="20">
        <v>241297.52</v>
      </c>
      <c r="L4764" s="20" t="s">
        <v>55</v>
      </c>
      <c r="M4764" s="20" t="s">
        <v>83</v>
      </c>
      <c r="N4764" s="26"/>
      <c r="O4764" s="20" t="s">
        <v>56</v>
      </c>
      <c r="P4764" t="str">
        <f t="shared" si="74"/>
        <v>INSERT INTO @DataTable (Deal, AdvanceDate, PROV, DealPurpose, RateType, BEACON, LTV, TDS, GDS, InsuranceType, PrincipalBalance, OccupancyType, AccountStatus, Closed_Date, DelinquencyBucket) VALUES (4763, '2015-11-30', 'ON', 'Purchase', 'Fixed', 790, 71.43, 43.94, 20.68, 'Conv', 241297.52, 'Owner-Occupied', 'Open', '1900-01-00', 'Current');</v>
      </c>
    </row>
    <row r="4765" spans="1:16" x14ac:dyDescent="0.35">
      <c r="A4765" s="22">
        <v>4764</v>
      </c>
      <c r="B4765" s="21">
        <v>41880</v>
      </c>
      <c r="C4765" s="22" t="s">
        <v>58</v>
      </c>
      <c r="D4765" s="22" t="s">
        <v>61</v>
      </c>
      <c r="E4765" s="22" t="s">
        <v>53</v>
      </c>
      <c r="F4765" s="22">
        <v>711</v>
      </c>
      <c r="G4765" s="22">
        <v>95</v>
      </c>
      <c r="H4765" s="22">
        <v>41.7</v>
      </c>
      <c r="I4765" s="22">
        <v>34.31</v>
      </c>
      <c r="J4765" s="22" t="s">
        <v>60</v>
      </c>
      <c r="K4765" s="23">
        <v>461936.81</v>
      </c>
      <c r="L4765" s="23" t="s">
        <v>55</v>
      </c>
      <c r="M4765" s="23" t="s">
        <v>83</v>
      </c>
      <c r="N4765" s="27"/>
      <c r="O4765" s="23" t="s">
        <v>56</v>
      </c>
      <c r="P4765" t="str">
        <f t="shared" si="74"/>
        <v>INSERT INTO @DataTable (Deal, AdvanceDate, PROV, DealPurpose, RateType, BEACON, LTV, TDS, GDS, InsuranceType, PrincipalBalance, OccupancyType, AccountStatus, Closed_Date, DelinquencyBucket) VALUES (4764, '2014-08-29', 'BC', 'Purchase', 'Fixed', 711, 95, 41.7, 34.31, 'HiRatio', 461936.81, 'Owner-Occupied', 'Open', '1900-01-00', 'Current');</v>
      </c>
    </row>
    <row r="4766" spans="1:16" x14ac:dyDescent="0.35">
      <c r="A4766" s="19">
        <v>4765</v>
      </c>
      <c r="B4766" s="18">
        <v>42657</v>
      </c>
      <c r="C4766" s="19" t="s">
        <v>57</v>
      </c>
      <c r="D4766" s="19" t="s">
        <v>61</v>
      </c>
      <c r="E4766" s="19" t="s">
        <v>53</v>
      </c>
      <c r="F4766" s="19">
        <v>756</v>
      </c>
      <c r="G4766" s="19">
        <v>75</v>
      </c>
      <c r="H4766" s="19">
        <v>43.4</v>
      </c>
      <c r="I4766" s="19">
        <v>41.74</v>
      </c>
      <c r="J4766" s="19" t="s">
        <v>54</v>
      </c>
      <c r="K4766" s="20">
        <v>605560.43999999994</v>
      </c>
      <c r="L4766" s="20" t="s">
        <v>55</v>
      </c>
      <c r="M4766" s="20" t="s">
        <v>83</v>
      </c>
      <c r="N4766" s="26"/>
      <c r="O4766" s="20" t="s">
        <v>56</v>
      </c>
      <c r="P4766" t="str">
        <f t="shared" si="74"/>
        <v>INSERT INTO @DataTable (Deal, AdvanceDate, PROV, DealPurpose, RateType, BEACON, LTV, TDS, GDS, InsuranceType, PrincipalBalance, OccupancyType, AccountStatus, Closed_Date, DelinquencyBucket) VALUES (4765, '2016-10-14', 'ON', 'Purchase', 'Fixed', 756, 75, 43.4, 41.74, 'Conv', 605560.44, 'Owner-Occupied', 'Open', '1900-01-00', 'Current');</v>
      </c>
    </row>
    <row r="4767" spans="1:16" x14ac:dyDescent="0.35">
      <c r="A4767" s="22">
        <v>4766</v>
      </c>
      <c r="B4767" s="21">
        <v>42272</v>
      </c>
      <c r="C4767" s="22" t="s">
        <v>57</v>
      </c>
      <c r="D4767" s="22" t="s">
        <v>52</v>
      </c>
      <c r="E4767" s="22" t="s">
        <v>53</v>
      </c>
      <c r="F4767" s="22">
        <v>661</v>
      </c>
      <c r="G4767" s="22">
        <v>58.46</v>
      </c>
      <c r="H4767" s="22">
        <v>38.17</v>
      </c>
      <c r="I4767" s="22">
        <v>21.03</v>
      </c>
      <c r="J4767" s="22" t="s">
        <v>54</v>
      </c>
      <c r="K4767" s="23">
        <v>362884.4</v>
      </c>
      <c r="L4767" s="23" t="s">
        <v>55</v>
      </c>
      <c r="M4767" s="23" t="s">
        <v>83</v>
      </c>
      <c r="N4767" s="27"/>
      <c r="O4767" s="23" t="s">
        <v>56</v>
      </c>
      <c r="P4767" t="str">
        <f t="shared" si="74"/>
        <v>INSERT INTO @DataTable (Deal, AdvanceDate, PROV, DealPurpose, RateType, BEACON, LTV, TDS, GDS, InsuranceType, PrincipalBalance, OccupancyType, AccountStatus, Closed_Date, DelinquencyBucket) VALUES (4766, '2015-09-25', 'ON', 'Refinance External', 'Fixed', 661, 58.46, 38.17, 21.03, 'Conv', 362884.4, 'Owner-Occupied', 'Open', '1900-01-00', 'Current');</v>
      </c>
    </row>
    <row r="4768" spans="1:16" x14ac:dyDescent="0.35">
      <c r="A4768" s="19">
        <v>4767</v>
      </c>
      <c r="B4768" s="18">
        <v>42163</v>
      </c>
      <c r="C4768" s="19" t="s">
        <v>57</v>
      </c>
      <c r="D4768" s="19" t="s">
        <v>61</v>
      </c>
      <c r="E4768" s="19" t="s">
        <v>53</v>
      </c>
      <c r="F4768" s="19">
        <v>730</v>
      </c>
      <c r="G4768" s="19">
        <v>95</v>
      </c>
      <c r="H4768" s="19">
        <v>34.4</v>
      </c>
      <c r="I4768" s="19">
        <v>32.950000000000003</v>
      </c>
      <c r="J4768" s="19" t="s">
        <v>60</v>
      </c>
      <c r="K4768" s="20">
        <v>782789.95</v>
      </c>
      <c r="L4768" s="20" t="s">
        <v>55</v>
      </c>
      <c r="M4768" s="20" t="s">
        <v>83</v>
      </c>
      <c r="N4768" s="26"/>
      <c r="O4768" s="20" t="s">
        <v>56</v>
      </c>
      <c r="P4768" t="str">
        <f t="shared" si="74"/>
        <v>INSERT INTO @DataTable (Deal, AdvanceDate, PROV, DealPurpose, RateType, BEACON, LTV, TDS, GDS, InsuranceType, PrincipalBalance, OccupancyType, AccountStatus, Closed_Date, DelinquencyBucket) VALUES (4767, '2015-06-08', 'ON', 'Purchase', 'Fixed', 730, 95, 34.4, 32.95, 'HiRatio', 782789.95, 'Owner-Occupied', 'Open', '1900-01-00', 'Current');</v>
      </c>
    </row>
    <row r="4769" spans="1:16" x14ac:dyDescent="0.35">
      <c r="A4769" s="22">
        <v>4768</v>
      </c>
      <c r="B4769" s="21">
        <v>41166</v>
      </c>
      <c r="C4769" s="22" t="s">
        <v>57</v>
      </c>
      <c r="D4769" s="22" t="s">
        <v>61</v>
      </c>
      <c r="E4769" s="22" t="s">
        <v>53</v>
      </c>
      <c r="F4769" s="22">
        <v>760</v>
      </c>
      <c r="G4769" s="22">
        <v>95</v>
      </c>
      <c r="H4769" s="22">
        <v>43.12</v>
      </c>
      <c r="I4769" s="22">
        <v>10.57</v>
      </c>
      <c r="J4769" s="22" t="s">
        <v>60</v>
      </c>
      <c r="K4769" s="23">
        <v>0</v>
      </c>
      <c r="L4769" s="23" t="s">
        <v>55</v>
      </c>
      <c r="M4769" s="23" t="s">
        <v>84</v>
      </c>
      <c r="N4769" s="27">
        <v>42242</v>
      </c>
      <c r="O4769" s="23" t="s">
        <v>56</v>
      </c>
      <c r="P4769" t="str">
        <f t="shared" si="74"/>
        <v>INSERT INTO @DataTable (Deal, AdvanceDate, PROV, DealPurpose, RateType, BEACON, LTV, TDS, GDS, InsuranceType, PrincipalBalance, OccupancyType, AccountStatus, Closed_Date, DelinquencyBucket) VALUES (4768, '2012-09-14', 'ON', 'Purchase', 'Fixed', 760, 95, 43.12, 10.57, 'HiRatio', 0, 'Owner-Occupied', 'Closed', '2015-08-26', 'Current');</v>
      </c>
    </row>
    <row r="4770" spans="1:16" x14ac:dyDescent="0.35">
      <c r="A4770" s="19">
        <v>4769</v>
      </c>
      <c r="B4770" s="18">
        <v>41012</v>
      </c>
      <c r="C4770" s="19" t="s">
        <v>58</v>
      </c>
      <c r="D4770" s="19" t="s">
        <v>52</v>
      </c>
      <c r="E4770" s="19" t="s">
        <v>40</v>
      </c>
      <c r="F4770" s="19">
        <v>702</v>
      </c>
      <c r="G4770" s="19">
        <v>74.790000000000006</v>
      </c>
      <c r="H4770" s="19">
        <v>33.799999999999997</v>
      </c>
      <c r="I4770" s="19">
        <v>29.86</v>
      </c>
      <c r="J4770" s="19" t="s">
        <v>54</v>
      </c>
      <c r="K4770" s="20">
        <v>321279.88</v>
      </c>
      <c r="L4770" s="20" t="s">
        <v>55</v>
      </c>
      <c r="M4770" s="20" t="s">
        <v>83</v>
      </c>
      <c r="N4770" s="26"/>
      <c r="O4770" s="20" t="s">
        <v>56</v>
      </c>
      <c r="P4770" t="str">
        <f t="shared" si="74"/>
        <v>INSERT INTO @DataTable (Deal, AdvanceDate, PROV, DealPurpose, RateType, BEACON, LTV, TDS, GDS, InsuranceType, PrincipalBalance, OccupancyType, AccountStatus, Closed_Date, DelinquencyBucket) VALUES (4769, '2012-04-13', 'BC', 'Refinance External', 'ARM', 702, 74.79, 33.8, 29.86, 'Conv', 321279.88, 'Owner-Occupied', 'Open', '1900-01-00', 'Current');</v>
      </c>
    </row>
    <row r="4771" spans="1:16" x14ac:dyDescent="0.35">
      <c r="A4771" s="22">
        <v>4770</v>
      </c>
      <c r="B4771" s="21">
        <v>41654</v>
      </c>
      <c r="C4771" s="22" t="s">
        <v>57</v>
      </c>
      <c r="D4771" s="22" t="s">
        <v>61</v>
      </c>
      <c r="E4771" s="22" t="s">
        <v>53</v>
      </c>
      <c r="F4771" s="22">
        <v>651</v>
      </c>
      <c r="G4771" s="22">
        <v>95</v>
      </c>
      <c r="H4771" s="22">
        <v>35.840000000000003</v>
      </c>
      <c r="I4771" s="22">
        <v>19.28</v>
      </c>
      <c r="J4771" s="22" t="s">
        <v>60</v>
      </c>
      <c r="K4771" s="23">
        <v>279268.2</v>
      </c>
      <c r="L4771" s="23" t="s">
        <v>55</v>
      </c>
      <c r="M4771" s="23" t="s">
        <v>83</v>
      </c>
      <c r="N4771" s="27"/>
      <c r="O4771" s="23" t="s">
        <v>56</v>
      </c>
      <c r="P4771" t="str">
        <f t="shared" si="74"/>
        <v>INSERT INTO @DataTable (Deal, AdvanceDate, PROV, DealPurpose, RateType, BEACON, LTV, TDS, GDS, InsuranceType, PrincipalBalance, OccupancyType, AccountStatus, Closed_Date, DelinquencyBucket) VALUES (4770, '2014-01-15', 'ON', 'Purchase', 'Fixed', 651, 95, 35.84, 19.28, 'HiRatio', 279268.2, 'Owner-Occupied', 'Open', '1900-01-00', 'Current');</v>
      </c>
    </row>
    <row r="4772" spans="1:16" x14ac:dyDescent="0.35">
      <c r="A4772" s="19">
        <v>4771</v>
      </c>
      <c r="B4772" s="18">
        <v>42055</v>
      </c>
      <c r="C4772" s="19" t="s">
        <v>51</v>
      </c>
      <c r="D4772" s="19" t="s">
        <v>61</v>
      </c>
      <c r="E4772" s="19" t="s">
        <v>53</v>
      </c>
      <c r="F4772" s="19">
        <v>674</v>
      </c>
      <c r="G4772" s="19">
        <v>95</v>
      </c>
      <c r="H4772" s="19">
        <v>38.94</v>
      </c>
      <c r="I4772" s="19">
        <v>22.26</v>
      </c>
      <c r="J4772" s="19" t="s">
        <v>60</v>
      </c>
      <c r="K4772" s="20">
        <v>217680.42</v>
      </c>
      <c r="L4772" s="20" t="s">
        <v>55</v>
      </c>
      <c r="M4772" s="20" t="s">
        <v>83</v>
      </c>
      <c r="N4772" s="26"/>
      <c r="O4772" s="20" t="s">
        <v>56</v>
      </c>
      <c r="P4772" t="str">
        <f t="shared" si="74"/>
        <v>INSERT INTO @DataTable (Deal, AdvanceDate, PROV, DealPurpose, RateType, BEACON, LTV, TDS, GDS, InsuranceType, PrincipalBalance, OccupancyType, AccountStatus, Closed_Date, DelinquencyBucket) VALUES (4771, '2015-02-20', 'AB', 'Purchase', 'Fixed', 674, 95, 38.94, 22.26, 'HiRatio', 217680.42, 'Owner-Occupied', 'Open', '1900-01-00', 'Current');</v>
      </c>
    </row>
    <row r="4773" spans="1:16" x14ac:dyDescent="0.35">
      <c r="A4773" s="22">
        <v>4772</v>
      </c>
      <c r="B4773" s="21">
        <v>41943</v>
      </c>
      <c r="C4773" s="22" t="s">
        <v>57</v>
      </c>
      <c r="D4773" s="22" t="s">
        <v>59</v>
      </c>
      <c r="E4773" s="22" t="s">
        <v>53</v>
      </c>
      <c r="F4773" s="22">
        <v>842</v>
      </c>
      <c r="G4773" s="22">
        <v>34.49</v>
      </c>
      <c r="H4773" s="22">
        <v>24.01</v>
      </c>
      <c r="I4773" s="22">
        <v>19.12</v>
      </c>
      <c r="J4773" s="22" t="s">
        <v>54</v>
      </c>
      <c r="K4773" s="23">
        <v>130532.61</v>
      </c>
      <c r="L4773" s="23" t="s">
        <v>55</v>
      </c>
      <c r="M4773" s="23" t="s">
        <v>83</v>
      </c>
      <c r="N4773" s="27"/>
      <c r="O4773" s="23" t="s">
        <v>56</v>
      </c>
      <c r="P4773" t="str">
        <f t="shared" si="74"/>
        <v>INSERT INTO @DataTable (Deal, AdvanceDate, PROV, DealPurpose, RateType, BEACON, LTV, TDS, GDS, InsuranceType, PrincipalBalance, OccupancyType, AccountStatus, Closed_Date, DelinquencyBucket) VALUES (4772, '2014-10-31', 'ON', 'Transfer', 'Fixed', 842, 34.49, 24.01, 19.12, 'Conv', 130532.61, 'Owner-Occupied', 'Open', '1900-01-00', 'Current');</v>
      </c>
    </row>
    <row r="4774" spans="1:16" x14ac:dyDescent="0.35">
      <c r="A4774" s="19">
        <v>4773</v>
      </c>
      <c r="B4774" s="18">
        <v>42636</v>
      </c>
      <c r="C4774" s="19" t="s">
        <v>58</v>
      </c>
      <c r="D4774" s="19" t="s">
        <v>59</v>
      </c>
      <c r="E4774" s="19" t="s">
        <v>53</v>
      </c>
      <c r="F4774" s="19">
        <v>775</v>
      </c>
      <c r="G4774" s="19">
        <v>79.75</v>
      </c>
      <c r="H4774" s="19">
        <v>28.38</v>
      </c>
      <c r="I4774" s="19">
        <v>15.64</v>
      </c>
      <c r="J4774" s="19" t="s">
        <v>54</v>
      </c>
      <c r="K4774" s="20">
        <v>210025.48</v>
      </c>
      <c r="L4774" s="20" t="s">
        <v>55</v>
      </c>
      <c r="M4774" s="20" t="s">
        <v>83</v>
      </c>
      <c r="N4774" s="26"/>
      <c r="O4774" s="20" t="s">
        <v>56</v>
      </c>
      <c r="P4774" t="str">
        <f t="shared" si="74"/>
        <v>INSERT INTO @DataTable (Deal, AdvanceDate, PROV, DealPurpose, RateType, BEACON, LTV, TDS, GDS, InsuranceType, PrincipalBalance, OccupancyType, AccountStatus, Closed_Date, DelinquencyBucket) VALUES (4773, '2016-09-23', 'BC', 'Transfer', 'Fixed', 775, 79.75, 28.38, 15.64, 'Conv', 210025.48, 'Owner-Occupied', 'Open', '1900-01-00', 'Current');</v>
      </c>
    </row>
    <row r="4775" spans="1:16" x14ac:dyDescent="0.35">
      <c r="A4775" s="22">
        <v>4774</v>
      </c>
      <c r="B4775" s="21">
        <v>42198</v>
      </c>
      <c r="C4775" s="22" t="s">
        <v>58</v>
      </c>
      <c r="D4775" s="22" t="s">
        <v>59</v>
      </c>
      <c r="E4775" s="22" t="s">
        <v>53</v>
      </c>
      <c r="F4775" s="22">
        <v>766</v>
      </c>
      <c r="G4775" s="22">
        <v>49.74</v>
      </c>
      <c r="H4775" s="22">
        <v>30.09</v>
      </c>
      <c r="I4775" s="22">
        <v>29.81</v>
      </c>
      <c r="J4775" s="22" t="s">
        <v>54</v>
      </c>
      <c r="K4775" s="23">
        <v>312428.89</v>
      </c>
      <c r="L4775" s="23" t="s">
        <v>55</v>
      </c>
      <c r="M4775" s="23" t="s">
        <v>83</v>
      </c>
      <c r="N4775" s="27"/>
      <c r="O4775" s="23" t="s">
        <v>56</v>
      </c>
      <c r="P4775" t="str">
        <f t="shared" si="74"/>
        <v>INSERT INTO @DataTable (Deal, AdvanceDate, PROV, DealPurpose, RateType, BEACON, LTV, TDS, GDS, InsuranceType, PrincipalBalance, OccupancyType, AccountStatus, Closed_Date, DelinquencyBucket) VALUES (4774, '2015-07-13', 'BC', 'Transfer', 'Fixed', 766, 49.74, 30.09, 29.81, 'Conv', 312428.89, 'Owner-Occupied', 'Open', '1900-01-00', 'Current');</v>
      </c>
    </row>
    <row r="4776" spans="1:16" x14ac:dyDescent="0.35">
      <c r="A4776" s="19">
        <v>4775</v>
      </c>
      <c r="B4776" s="18">
        <v>40968</v>
      </c>
      <c r="C4776" s="19" t="s">
        <v>51</v>
      </c>
      <c r="D4776" s="19" t="s">
        <v>59</v>
      </c>
      <c r="E4776" s="19" t="s">
        <v>53</v>
      </c>
      <c r="F4776" s="19">
        <v>699</v>
      </c>
      <c r="G4776" s="19">
        <v>88.15</v>
      </c>
      <c r="H4776" s="19">
        <v>34.42</v>
      </c>
      <c r="I4776" s="19">
        <v>18.73</v>
      </c>
      <c r="J4776" s="19" t="s">
        <v>60</v>
      </c>
      <c r="K4776" s="20">
        <v>0</v>
      </c>
      <c r="L4776" s="20" t="s">
        <v>55</v>
      </c>
      <c r="M4776" s="20" t="s">
        <v>84</v>
      </c>
      <c r="N4776" s="26">
        <v>41946</v>
      </c>
      <c r="O4776" s="20" t="s">
        <v>56</v>
      </c>
      <c r="P4776" t="str">
        <f t="shared" si="74"/>
        <v>INSERT INTO @DataTable (Deal, AdvanceDate, PROV, DealPurpose, RateType, BEACON, LTV, TDS, GDS, InsuranceType, PrincipalBalance, OccupancyType, AccountStatus, Closed_Date, DelinquencyBucket) VALUES (4775, '2012-02-29', 'AB', 'Transfer', 'Fixed', 699, 88.15, 34.42, 18.73, 'HiRatio', 0, 'Owner-Occupied', 'Closed', '2014-11-03', 'Current');</v>
      </c>
    </row>
    <row r="4777" spans="1:16" x14ac:dyDescent="0.35">
      <c r="A4777" s="22">
        <v>4776</v>
      </c>
      <c r="B4777" s="21">
        <v>42342</v>
      </c>
      <c r="C4777" s="22" t="s">
        <v>57</v>
      </c>
      <c r="D4777" s="22" t="s">
        <v>61</v>
      </c>
      <c r="E4777" s="22" t="s">
        <v>53</v>
      </c>
      <c r="F4777" s="22">
        <v>754</v>
      </c>
      <c r="G4777" s="22">
        <v>86.79</v>
      </c>
      <c r="H4777" s="22">
        <v>38.75</v>
      </c>
      <c r="I4777" s="22">
        <v>38.549999999999997</v>
      </c>
      <c r="J4777" s="22" t="s">
        <v>60</v>
      </c>
      <c r="K4777" s="23">
        <v>332098.61</v>
      </c>
      <c r="L4777" s="23" t="s">
        <v>55</v>
      </c>
      <c r="M4777" s="23" t="s">
        <v>83</v>
      </c>
      <c r="N4777" s="27"/>
      <c r="O4777" s="23" t="s">
        <v>56</v>
      </c>
      <c r="P4777" t="str">
        <f t="shared" si="74"/>
        <v>INSERT INTO @DataTable (Deal, AdvanceDate, PROV, DealPurpose, RateType, BEACON, LTV, TDS, GDS, InsuranceType, PrincipalBalance, OccupancyType, AccountStatus, Closed_Date, DelinquencyBucket) VALUES (4776, '2015-12-04', 'ON', 'Purchase', 'Fixed', 754, 86.79, 38.75, 38.55, 'HiRatio', 332098.61, 'Owner-Occupied', 'Open', '1900-01-00', 'Current');</v>
      </c>
    </row>
    <row r="4778" spans="1:16" x14ac:dyDescent="0.35">
      <c r="A4778" s="19">
        <v>4777</v>
      </c>
      <c r="B4778" s="18">
        <v>41536</v>
      </c>
      <c r="C4778" s="19" t="s">
        <v>57</v>
      </c>
      <c r="D4778" s="19" t="s">
        <v>61</v>
      </c>
      <c r="E4778" s="19" t="s">
        <v>40</v>
      </c>
      <c r="F4778" s="19">
        <v>792</v>
      </c>
      <c r="G4778" s="19">
        <v>65</v>
      </c>
      <c r="H4778" s="19">
        <v>36.76</v>
      </c>
      <c r="I4778" s="19">
        <v>31.33</v>
      </c>
      <c r="J4778" s="19" t="s">
        <v>54</v>
      </c>
      <c r="K4778" s="20">
        <v>0</v>
      </c>
      <c r="L4778" s="20" t="s">
        <v>55</v>
      </c>
      <c r="M4778" s="20" t="s">
        <v>84</v>
      </c>
      <c r="N4778" s="26">
        <v>41920</v>
      </c>
      <c r="O4778" s="20" t="s">
        <v>56</v>
      </c>
      <c r="P4778" t="str">
        <f t="shared" si="74"/>
        <v>INSERT INTO @DataTable (Deal, AdvanceDate, PROV, DealPurpose, RateType, BEACON, LTV, TDS, GDS, InsuranceType, PrincipalBalance, OccupancyType, AccountStatus, Closed_Date, DelinquencyBucket) VALUES (4777, '2013-09-19', 'ON', 'Purchase', 'ARM', 792, 65, 36.76, 31.33, 'Conv', 0, 'Owner-Occupied', 'Closed', '2014-10-08', 'Current');</v>
      </c>
    </row>
    <row r="4779" spans="1:16" x14ac:dyDescent="0.35">
      <c r="A4779" s="22">
        <v>4778</v>
      </c>
      <c r="B4779" s="21">
        <v>42384</v>
      </c>
      <c r="C4779" s="22" t="s">
        <v>57</v>
      </c>
      <c r="D4779" s="22" t="s">
        <v>52</v>
      </c>
      <c r="E4779" s="22" t="s">
        <v>40</v>
      </c>
      <c r="F4779" s="22">
        <v>761</v>
      </c>
      <c r="G4779" s="22">
        <v>37.14</v>
      </c>
      <c r="H4779" s="22">
        <v>41.54</v>
      </c>
      <c r="I4779" s="22">
        <v>14.52</v>
      </c>
      <c r="J4779" s="22" t="s">
        <v>54</v>
      </c>
      <c r="K4779" s="23">
        <v>126029.55</v>
      </c>
      <c r="L4779" s="23" t="s">
        <v>55</v>
      </c>
      <c r="M4779" s="23" t="s">
        <v>83</v>
      </c>
      <c r="N4779" s="27"/>
      <c r="O4779" s="23" t="s">
        <v>56</v>
      </c>
      <c r="P4779" t="str">
        <f t="shared" si="74"/>
        <v>INSERT INTO @DataTable (Deal, AdvanceDate, PROV, DealPurpose, RateType, BEACON, LTV, TDS, GDS, InsuranceType, PrincipalBalance, OccupancyType, AccountStatus, Closed_Date, DelinquencyBucket) VALUES (4778, '2016-01-15', 'ON', 'Refinance External', 'ARM', 761, 37.14, 41.54, 14.52, 'Conv', 126029.55, 'Owner-Occupied', 'Open', '1900-01-00', 'Current');</v>
      </c>
    </row>
    <row r="4780" spans="1:16" x14ac:dyDescent="0.35">
      <c r="A4780" s="19">
        <v>4779</v>
      </c>
      <c r="B4780" s="18">
        <v>42160</v>
      </c>
      <c r="C4780" s="19" t="s">
        <v>57</v>
      </c>
      <c r="D4780" s="19" t="s">
        <v>52</v>
      </c>
      <c r="E4780" s="19" t="s">
        <v>53</v>
      </c>
      <c r="F4780" s="19">
        <v>679</v>
      </c>
      <c r="G4780" s="19">
        <v>80</v>
      </c>
      <c r="H4780" s="19">
        <v>38.67</v>
      </c>
      <c r="I4780" s="19">
        <v>22.24</v>
      </c>
      <c r="J4780" s="19" t="s">
        <v>54</v>
      </c>
      <c r="K4780" s="20">
        <v>165382.69</v>
      </c>
      <c r="L4780" s="20" t="s">
        <v>55</v>
      </c>
      <c r="M4780" s="20" t="s">
        <v>83</v>
      </c>
      <c r="N4780" s="26"/>
      <c r="O4780" s="20" t="s">
        <v>56</v>
      </c>
      <c r="P4780" t="str">
        <f t="shared" si="74"/>
        <v>INSERT INTO @DataTable (Deal, AdvanceDate, PROV, DealPurpose, RateType, BEACON, LTV, TDS, GDS, InsuranceType, PrincipalBalance, OccupancyType, AccountStatus, Closed_Date, DelinquencyBucket) VALUES (4779, '2015-06-05', 'ON', 'Refinance External', 'Fixed', 679, 80, 38.67, 22.24, 'Conv', 165382.69, 'Owner-Occupied', 'Open', '1900-01-00', 'Current');</v>
      </c>
    </row>
    <row r="4781" spans="1:16" x14ac:dyDescent="0.35">
      <c r="A4781" s="22">
        <v>4780</v>
      </c>
      <c r="B4781" s="21">
        <v>40998</v>
      </c>
      <c r="C4781" s="22" t="s">
        <v>57</v>
      </c>
      <c r="D4781" s="22" t="s">
        <v>61</v>
      </c>
      <c r="E4781" s="22" t="s">
        <v>40</v>
      </c>
      <c r="F4781" s="22">
        <v>683</v>
      </c>
      <c r="G4781" s="22">
        <v>75</v>
      </c>
      <c r="H4781" s="22">
        <v>41.33</v>
      </c>
      <c r="I4781" s="22">
        <v>14.9</v>
      </c>
      <c r="J4781" s="22" t="s">
        <v>54</v>
      </c>
      <c r="K4781" s="23">
        <v>0</v>
      </c>
      <c r="L4781" s="23" t="s">
        <v>66</v>
      </c>
      <c r="M4781" s="23" t="s">
        <v>84</v>
      </c>
      <c r="N4781" s="27">
        <v>42135</v>
      </c>
      <c r="O4781" s="23" t="s">
        <v>56</v>
      </c>
      <c r="P4781" t="str">
        <f t="shared" si="74"/>
        <v>INSERT INTO @DataTable (Deal, AdvanceDate, PROV, DealPurpose, RateType, BEACON, LTV, TDS, GDS, InsuranceType, PrincipalBalance, OccupancyType, AccountStatus, Closed_Date, DelinquencyBucket) VALUES (4780, '2012-03-30', 'ON', 'Purchase', 'ARM', 683, 75, 41.33, 14.9, 'Conv', 0, 'Second Home', 'Closed', '2015-05-11', 'Current');</v>
      </c>
    </row>
    <row r="4782" spans="1:16" x14ac:dyDescent="0.35">
      <c r="A4782" s="19">
        <v>4781</v>
      </c>
      <c r="B4782" s="18">
        <v>42401</v>
      </c>
      <c r="C4782" s="19" t="s">
        <v>63</v>
      </c>
      <c r="D4782" s="19" t="s">
        <v>52</v>
      </c>
      <c r="E4782" s="19" t="s">
        <v>53</v>
      </c>
      <c r="F4782" s="19">
        <v>763</v>
      </c>
      <c r="G4782" s="19">
        <v>80</v>
      </c>
      <c r="H4782" s="19">
        <v>35.6</v>
      </c>
      <c r="I4782" s="19">
        <v>23.02</v>
      </c>
      <c r="J4782" s="19" t="s">
        <v>54</v>
      </c>
      <c r="K4782" s="20">
        <v>262998.76</v>
      </c>
      <c r="L4782" s="20" t="s">
        <v>55</v>
      </c>
      <c r="M4782" s="20" t="s">
        <v>83</v>
      </c>
      <c r="N4782" s="26"/>
      <c r="O4782" s="20" t="s">
        <v>56</v>
      </c>
      <c r="P4782" t="str">
        <f t="shared" si="74"/>
        <v>INSERT INTO @DataTable (Deal, AdvanceDate, PROV, DealPurpose, RateType, BEACON, LTV, TDS, GDS, InsuranceType, PrincipalBalance, OccupancyType, AccountStatus, Closed_Date, DelinquencyBucket) VALUES (4781, '2016-02-01', 'SK', 'Refinance External', 'Fixed', 763, 80, 35.6, 23.02, 'Conv', 262998.76, 'Owner-Occupied', 'Open', '1900-01-00', 'Current');</v>
      </c>
    </row>
    <row r="4783" spans="1:16" x14ac:dyDescent="0.35">
      <c r="A4783" s="22">
        <v>4782</v>
      </c>
      <c r="B4783" s="21">
        <v>42180</v>
      </c>
      <c r="C4783" s="22" t="s">
        <v>57</v>
      </c>
      <c r="D4783" s="22" t="s">
        <v>61</v>
      </c>
      <c r="E4783" s="22" t="s">
        <v>53</v>
      </c>
      <c r="F4783" s="22">
        <v>705</v>
      </c>
      <c r="G4783" s="22">
        <v>80</v>
      </c>
      <c r="H4783" s="22">
        <v>36.17</v>
      </c>
      <c r="I4783" s="22">
        <v>24.29</v>
      </c>
      <c r="J4783" s="22" t="s">
        <v>54</v>
      </c>
      <c r="K4783" s="23">
        <v>536338.56999999995</v>
      </c>
      <c r="L4783" s="23" t="s">
        <v>55</v>
      </c>
      <c r="M4783" s="23" t="s">
        <v>83</v>
      </c>
      <c r="N4783" s="27"/>
      <c r="O4783" s="23" t="s">
        <v>56</v>
      </c>
      <c r="P4783" t="str">
        <f t="shared" si="74"/>
        <v>INSERT INTO @DataTable (Deal, AdvanceDate, PROV, DealPurpose, RateType, BEACON, LTV, TDS, GDS, InsuranceType, PrincipalBalance, OccupancyType, AccountStatus, Closed_Date, DelinquencyBucket) VALUES (4782, '2015-06-25', 'ON', 'Purchase', 'Fixed', 705, 80, 36.17, 24.29, 'Conv', 536338.57, 'Owner-Occupied', 'Open', '1900-01-00', 'Current');</v>
      </c>
    </row>
    <row r="4784" spans="1:16" x14ac:dyDescent="0.35">
      <c r="A4784" s="19">
        <v>4783</v>
      </c>
      <c r="B4784" s="18">
        <v>41408</v>
      </c>
      <c r="C4784" s="19" t="s">
        <v>58</v>
      </c>
      <c r="D4784" s="19" t="s">
        <v>61</v>
      </c>
      <c r="E4784" s="19" t="s">
        <v>53</v>
      </c>
      <c r="F4784" s="19">
        <v>698</v>
      </c>
      <c r="G4784" s="19">
        <v>95</v>
      </c>
      <c r="H4784" s="19">
        <v>40.03</v>
      </c>
      <c r="I4784" s="19">
        <v>27.91</v>
      </c>
      <c r="J4784" s="19" t="s">
        <v>60</v>
      </c>
      <c r="K4784" s="20">
        <v>172574.74</v>
      </c>
      <c r="L4784" s="20" t="s">
        <v>55</v>
      </c>
      <c r="M4784" s="20" t="s">
        <v>83</v>
      </c>
      <c r="N4784" s="26"/>
      <c r="O4784" s="20" t="s">
        <v>56</v>
      </c>
      <c r="P4784" t="str">
        <f t="shared" si="74"/>
        <v>INSERT INTO @DataTable (Deal, AdvanceDate, PROV, DealPurpose, RateType, BEACON, LTV, TDS, GDS, InsuranceType, PrincipalBalance, OccupancyType, AccountStatus, Closed_Date, DelinquencyBucket) VALUES (4783, '2013-05-14', 'BC', 'Purchase', 'Fixed', 698, 95, 40.03, 27.91, 'HiRatio', 172574.74, 'Owner-Occupied', 'Open', '1900-01-00', 'Current');</v>
      </c>
    </row>
    <row r="4785" spans="1:16" x14ac:dyDescent="0.35">
      <c r="A4785" s="22">
        <v>4784</v>
      </c>
      <c r="B4785" s="21">
        <v>42139</v>
      </c>
      <c r="C4785" s="22" t="s">
        <v>51</v>
      </c>
      <c r="D4785" s="22" t="s">
        <v>61</v>
      </c>
      <c r="E4785" s="22" t="s">
        <v>53</v>
      </c>
      <c r="F4785" s="22">
        <v>647</v>
      </c>
      <c r="G4785" s="22">
        <v>95</v>
      </c>
      <c r="H4785" s="22">
        <v>30.2</v>
      </c>
      <c r="I4785" s="22">
        <v>17.809999999999999</v>
      </c>
      <c r="J4785" s="22" t="s">
        <v>60</v>
      </c>
      <c r="K4785" s="23">
        <v>328806.69</v>
      </c>
      <c r="L4785" s="23" t="s">
        <v>55</v>
      </c>
      <c r="M4785" s="23" t="s">
        <v>83</v>
      </c>
      <c r="N4785" s="27"/>
      <c r="O4785" s="23" t="s">
        <v>56</v>
      </c>
      <c r="P4785" t="str">
        <f t="shared" si="74"/>
        <v>INSERT INTO @DataTable (Deal, AdvanceDate, PROV, DealPurpose, RateType, BEACON, LTV, TDS, GDS, InsuranceType, PrincipalBalance, OccupancyType, AccountStatus, Closed_Date, DelinquencyBucket) VALUES (4784, '2015-05-15', 'AB', 'Purchase', 'Fixed', 647, 95, 30.2, 17.81, 'HiRatio', 328806.69, 'Owner-Occupied', 'Open', '1900-01-00', 'Current');</v>
      </c>
    </row>
    <row r="4786" spans="1:16" x14ac:dyDescent="0.35">
      <c r="A4786" s="19">
        <v>4785</v>
      </c>
      <c r="B4786" s="18">
        <v>41395</v>
      </c>
      <c r="C4786" s="19" t="s">
        <v>51</v>
      </c>
      <c r="D4786" s="19" t="s">
        <v>61</v>
      </c>
      <c r="E4786" s="19" t="s">
        <v>53</v>
      </c>
      <c r="F4786" s="19">
        <v>720</v>
      </c>
      <c r="G4786" s="19">
        <v>95</v>
      </c>
      <c r="H4786" s="19">
        <v>37.020000000000003</v>
      </c>
      <c r="I4786" s="19">
        <v>27.06</v>
      </c>
      <c r="J4786" s="19" t="s">
        <v>60</v>
      </c>
      <c r="K4786" s="20">
        <v>302528.68</v>
      </c>
      <c r="L4786" s="20" t="s">
        <v>55</v>
      </c>
      <c r="M4786" s="20" t="s">
        <v>83</v>
      </c>
      <c r="N4786" s="26"/>
      <c r="O4786" s="20" t="s">
        <v>56</v>
      </c>
      <c r="P4786" t="str">
        <f t="shared" si="74"/>
        <v>INSERT INTO @DataTable (Deal, AdvanceDate, PROV, DealPurpose, RateType, BEACON, LTV, TDS, GDS, InsuranceType, PrincipalBalance, OccupancyType, AccountStatus, Closed_Date, DelinquencyBucket) VALUES (4785, '2013-05-01', 'AB', 'Purchase', 'Fixed', 720, 95, 37.02, 27.06, 'HiRatio', 302528.68, 'Owner-Occupied', 'Open', '1900-01-00', 'Current');</v>
      </c>
    </row>
    <row r="4787" spans="1:16" x14ac:dyDescent="0.35">
      <c r="A4787" s="22">
        <v>4786</v>
      </c>
      <c r="B4787" s="21">
        <v>41141</v>
      </c>
      <c r="C4787" s="22" t="s">
        <v>51</v>
      </c>
      <c r="D4787" s="22" t="s">
        <v>68</v>
      </c>
      <c r="E4787" s="22" t="s">
        <v>53</v>
      </c>
      <c r="F4787" s="22">
        <v>694</v>
      </c>
      <c r="G4787" s="22">
        <v>92.26</v>
      </c>
      <c r="H4787" s="22">
        <v>28.82</v>
      </c>
      <c r="I4787" s="22">
        <v>15.48</v>
      </c>
      <c r="J4787" s="22" t="s">
        <v>60</v>
      </c>
      <c r="K4787" s="23">
        <v>0</v>
      </c>
      <c r="L4787" s="23" t="s">
        <v>55</v>
      </c>
      <c r="M4787" s="23" t="s">
        <v>84</v>
      </c>
      <c r="N4787" s="27">
        <v>41822</v>
      </c>
      <c r="O4787" s="23" t="s">
        <v>56</v>
      </c>
      <c r="P4787" t="str">
        <f t="shared" si="74"/>
        <v>INSERT INTO @DataTable (Deal, AdvanceDate, PROV, DealPurpose, RateType, BEACON, LTV, TDS, GDS, InsuranceType, PrincipalBalance, OccupancyType, AccountStatus, Closed_Date, DelinquencyBucket) VALUES (4786, '2012-08-20', 'AB', 'Portable', 'Fixed', 694, 92.26, 28.82, 15.48, 'HiRatio', 0, 'Owner-Occupied', 'Closed', '2014-07-02', 'Current');</v>
      </c>
    </row>
    <row r="4788" spans="1:16" x14ac:dyDescent="0.35">
      <c r="A4788" s="19">
        <v>4787</v>
      </c>
      <c r="B4788" s="18">
        <v>41830</v>
      </c>
      <c r="C4788" s="19" t="s">
        <v>57</v>
      </c>
      <c r="D4788" s="19" t="s">
        <v>61</v>
      </c>
      <c r="E4788" s="19" t="s">
        <v>53</v>
      </c>
      <c r="F4788" s="19">
        <v>746</v>
      </c>
      <c r="G4788" s="19">
        <v>95</v>
      </c>
      <c r="H4788" s="19">
        <v>33.380000000000003</v>
      </c>
      <c r="I4788" s="19">
        <v>19.77</v>
      </c>
      <c r="J4788" s="19" t="s">
        <v>60</v>
      </c>
      <c r="K4788" s="20">
        <v>0</v>
      </c>
      <c r="L4788" s="20" t="s">
        <v>55</v>
      </c>
      <c r="M4788" s="20" t="s">
        <v>84</v>
      </c>
      <c r="N4788" s="26">
        <v>42684</v>
      </c>
      <c r="O4788" s="20" t="s">
        <v>56</v>
      </c>
      <c r="P4788" t="str">
        <f t="shared" si="74"/>
        <v>INSERT INTO @DataTable (Deal, AdvanceDate, PROV, DealPurpose, RateType, BEACON, LTV, TDS, GDS, InsuranceType, PrincipalBalance, OccupancyType, AccountStatus, Closed_Date, DelinquencyBucket) VALUES (4787, '2014-07-10', 'ON', 'Purchase', 'Fixed', 746, 95, 33.38, 19.77, 'HiRatio', 0, 'Owner-Occupied', 'Closed', '2016-11-10', 'Current');</v>
      </c>
    </row>
    <row r="4789" spans="1:16" x14ac:dyDescent="0.35">
      <c r="A4789" s="22">
        <v>4788</v>
      </c>
      <c r="B4789" s="21">
        <v>42027</v>
      </c>
      <c r="C4789" s="22" t="s">
        <v>58</v>
      </c>
      <c r="D4789" s="22" t="s">
        <v>52</v>
      </c>
      <c r="E4789" s="22" t="s">
        <v>53</v>
      </c>
      <c r="F4789" s="22">
        <v>704</v>
      </c>
      <c r="G4789" s="22">
        <v>74.709999999999994</v>
      </c>
      <c r="H4789" s="22">
        <v>42.87</v>
      </c>
      <c r="I4789" s="22">
        <v>29.64</v>
      </c>
      <c r="J4789" s="22" t="s">
        <v>54</v>
      </c>
      <c r="K4789" s="23">
        <v>270075.14</v>
      </c>
      <c r="L4789" s="23" t="s">
        <v>55</v>
      </c>
      <c r="M4789" s="23" t="s">
        <v>83</v>
      </c>
      <c r="N4789" s="27"/>
      <c r="O4789" s="23" t="s">
        <v>56</v>
      </c>
      <c r="P4789" t="str">
        <f t="shared" si="74"/>
        <v>INSERT INTO @DataTable (Deal, AdvanceDate, PROV, DealPurpose, RateType, BEACON, LTV, TDS, GDS, InsuranceType, PrincipalBalance, OccupancyType, AccountStatus, Closed_Date, DelinquencyBucket) VALUES (4788, '2015-01-23', 'BC', 'Refinance External', 'Fixed', 704, 74.71, 42.87, 29.64, 'Conv', 270075.14, 'Owner-Occupied', 'Open', '1900-01-00', 'Current');</v>
      </c>
    </row>
    <row r="4790" spans="1:16" x14ac:dyDescent="0.35">
      <c r="A4790" s="19">
        <v>4789</v>
      </c>
      <c r="B4790" s="18">
        <v>42377</v>
      </c>
      <c r="C4790" s="19" t="s">
        <v>58</v>
      </c>
      <c r="D4790" s="19" t="s">
        <v>52</v>
      </c>
      <c r="E4790" s="19" t="s">
        <v>53</v>
      </c>
      <c r="F4790" s="19">
        <v>702</v>
      </c>
      <c r="G4790" s="19">
        <v>74.95</v>
      </c>
      <c r="H4790" s="19">
        <v>30.94</v>
      </c>
      <c r="I4790" s="19">
        <v>30.94</v>
      </c>
      <c r="J4790" s="19" t="s">
        <v>54</v>
      </c>
      <c r="K4790" s="20">
        <v>404103.98</v>
      </c>
      <c r="L4790" s="20" t="s">
        <v>55</v>
      </c>
      <c r="M4790" s="20" t="s">
        <v>83</v>
      </c>
      <c r="N4790" s="26"/>
      <c r="O4790" s="20" t="s">
        <v>56</v>
      </c>
      <c r="P4790" t="str">
        <f t="shared" si="74"/>
        <v>INSERT INTO @DataTable (Deal, AdvanceDate, PROV, DealPurpose, RateType, BEACON, LTV, TDS, GDS, InsuranceType, PrincipalBalance, OccupancyType, AccountStatus, Closed_Date, DelinquencyBucket) VALUES (4789, '2016-01-08', 'BC', 'Refinance External', 'Fixed', 702, 74.95, 30.94, 30.94, 'Conv', 404103.98, 'Owner-Occupied', 'Open', '1900-01-00', 'Current');</v>
      </c>
    </row>
    <row r="4791" spans="1:16" x14ac:dyDescent="0.35">
      <c r="A4791" s="22">
        <v>4790</v>
      </c>
      <c r="B4791" s="21">
        <v>41627</v>
      </c>
      <c r="C4791" s="22" t="s">
        <v>58</v>
      </c>
      <c r="D4791" s="22" t="s">
        <v>61</v>
      </c>
      <c r="E4791" s="22" t="s">
        <v>40</v>
      </c>
      <c r="F4791" s="22">
        <v>760</v>
      </c>
      <c r="G4791" s="22">
        <v>85.37</v>
      </c>
      <c r="H4791" s="22">
        <v>33.31</v>
      </c>
      <c r="I4791" s="22">
        <v>29.72</v>
      </c>
      <c r="J4791" s="22" t="s">
        <v>60</v>
      </c>
      <c r="K4791" s="23">
        <v>358706.18</v>
      </c>
      <c r="L4791" s="23" t="s">
        <v>55</v>
      </c>
      <c r="M4791" s="23" t="s">
        <v>83</v>
      </c>
      <c r="N4791" s="27"/>
      <c r="O4791" s="23" t="s">
        <v>56</v>
      </c>
      <c r="P4791" t="str">
        <f t="shared" si="74"/>
        <v>INSERT INTO @DataTable (Deal, AdvanceDate, PROV, DealPurpose, RateType, BEACON, LTV, TDS, GDS, InsuranceType, PrincipalBalance, OccupancyType, AccountStatus, Closed_Date, DelinquencyBucket) VALUES (4790, '2013-12-19', 'BC', 'Purchase', 'ARM', 760, 85.37, 33.31, 29.72, 'HiRatio', 358706.18, 'Owner-Occupied', 'Open', '1900-01-00', 'Current');</v>
      </c>
    </row>
    <row r="4792" spans="1:16" x14ac:dyDescent="0.35">
      <c r="A4792" s="19">
        <v>4791</v>
      </c>
      <c r="B4792" s="18">
        <v>40787</v>
      </c>
      <c r="C4792" s="19" t="s">
        <v>57</v>
      </c>
      <c r="D4792" s="19" t="s">
        <v>61</v>
      </c>
      <c r="E4792" s="19" t="s">
        <v>53</v>
      </c>
      <c r="F4792" s="19">
        <v>784</v>
      </c>
      <c r="G4792" s="19">
        <v>90</v>
      </c>
      <c r="H4792" s="19">
        <v>30.16</v>
      </c>
      <c r="I4792" s="19">
        <v>29.23</v>
      </c>
      <c r="J4792" s="19" t="s">
        <v>60</v>
      </c>
      <c r="K4792" s="20">
        <v>0</v>
      </c>
      <c r="L4792" s="20" t="s">
        <v>55</v>
      </c>
      <c r="M4792" s="20" t="s">
        <v>84</v>
      </c>
      <c r="N4792" s="26">
        <v>41576</v>
      </c>
      <c r="O4792" s="20" t="s">
        <v>56</v>
      </c>
      <c r="P4792" t="str">
        <f t="shared" si="74"/>
        <v>INSERT INTO @DataTable (Deal, AdvanceDate, PROV, DealPurpose, RateType, BEACON, LTV, TDS, GDS, InsuranceType, PrincipalBalance, OccupancyType, AccountStatus, Closed_Date, DelinquencyBucket) VALUES (4791, '2011-09-01', 'ON', 'Purchase', 'Fixed', 784, 90, 30.16, 29.23, 'HiRatio', 0, 'Owner-Occupied', 'Closed', '2013-10-29', 'Current');</v>
      </c>
    </row>
    <row r="4793" spans="1:16" x14ac:dyDescent="0.35">
      <c r="A4793" s="22">
        <v>4792</v>
      </c>
      <c r="B4793" s="21">
        <v>40925</v>
      </c>
      <c r="C4793" s="22" t="s">
        <v>51</v>
      </c>
      <c r="D4793" s="22" t="s">
        <v>61</v>
      </c>
      <c r="E4793" s="22" t="s">
        <v>53</v>
      </c>
      <c r="F4793" s="22">
        <v>0</v>
      </c>
      <c r="G4793" s="22">
        <v>80</v>
      </c>
      <c r="H4793" s="22">
        <v>25.57</v>
      </c>
      <c r="I4793" s="22">
        <v>13.9</v>
      </c>
      <c r="J4793" s="22" t="s">
        <v>54</v>
      </c>
      <c r="K4793" s="23">
        <v>0</v>
      </c>
      <c r="L4793" s="23" t="s">
        <v>55</v>
      </c>
      <c r="M4793" s="23" t="s">
        <v>84</v>
      </c>
      <c r="N4793" s="27">
        <v>42307</v>
      </c>
      <c r="O4793" s="23" t="s">
        <v>56</v>
      </c>
      <c r="P4793" t="str">
        <f t="shared" si="74"/>
        <v>INSERT INTO @DataTable (Deal, AdvanceDate, PROV, DealPurpose, RateType, BEACON, LTV, TDS, GDS, InsuranceType, PrincipalBalance, OccupancyType, AccountStatus, Closed_Date, DelinquencyBucket) VALUES (4792, '2012-01-17', 'AB', 'Purchase', 'Fixed', 0, 80, 25.57, 13.9, 'Conv', 0, 'Owner-Occupied', 'Closed', '2015-10-30', 'Current');</v>
      </c>
    </row>
    <row r="4794" spans="1:16" x14ac:dyDescent="0.35">
      <c r="A4794" s="19">
        <v>4793</v>
      </c>
      <c r="B4794" s="18">
        <v>40855</v>
      </c>
      <c r="C4794" s="19" t="s">
        <v>57</v>
      </c>
      <c r="D4794" s="19" t="s">
        <v>52</v>
      </c>
      <c r="E4794" s="19" t="s">
        <v>53</v>
      </c>
      <c r="F4794" s="19">
        <v>0</v>
      </c>
      <c r="G4794" s="19">
        <v>45.71</v>
      </c>
      <c r="H4794" s="19">
        <v>43.75</v>
      </c>
      <c r="I4794" s="19">
        <v>26.9</v>
      </c>
      <c r="J4794" s="19" t="s">
        <v>54</v>
      </c>
      <c r="K4794" s="20">
        <v>0</v>
      </c>
      <c r="L4794" s="20" t="s">
        <v>55</v>
      </c>
      <c r="M4794" s="20" t="s">
        <v>84</v>
      </c>
      <c r="N4794" s="26">
        <v>41452</v>
      </c>
      <c r="O4794" s="20" t="s">
        <v>56</v>
      </c>
      <c r="P4794" t="str">
        <f t="shared" si="74"/>
        <v>INSERT INTO @DataTable (Deal, AdvanceDate, PROV, DealPurpose, RateType, BEACON, LTV, TDS, GDS, InsuranceType, PrincipalBalance, OccupancyType, AccountStatus, Closed_Date, DelinquencyBucket) VALUES (4793, '2011-11-08', 'ON', 'Refinance External', 'Fixed', 0, 45.71, 43.75, 26.9, 'Conv', 0, 'Owner-Occupied', 'Closed', '2013-06-27', 'Current');</v>
      </c>
    </row>
    <row r="4795" spans="1:16" x14ac:dyDescent="0.35">
      <c r="A4795" s="22">
        <v>4794</v>
      </c>
      <c r="B4795" s="21">
        <v>42496</v>
      </c>
      <c r="C4795" s="22" t="s">
        <v>57</v>
      </c>
      <c r="D4795" s="22" t="s">
        <v>59</v>
      </c>
      <c r="E4795" s="22" t="s">
        <v>40</v>
      </c>
      <c r="F4795" s="22">
        <v>783</v>
      </c>
      <c r="G4795" s="22">
        <v>61.03</v>
      </c>
      <c r="H4795" s="22">
        <v>33.6</v>
      </c>
      <c r="I4795" s="22">
        <v>27.36</v>
      </c>
      <c r="J4795" s="22" t="s">
        <v>54</v>
      </c>
      <c r="K4795" s="23">
        <v>328893.63</v>
      </c>
      <c r="L4795" s="23" t="s">
        <v>55</v>
      </c>
      <c r="M4795" s="23" t="s">
        <v>83</v>
      </c>
      <c r="N4795" s="27"/>
      <c r="O4795" s="23" t="s">
        <v>56</v>
      </c>
      <c r="P4795" t="str">
        <f t="shared" si="74"/>
        <v>INSERT INTO @DataTable (Deal, AdvanceDate, PROV, DealPurpose, RateType, BEACON, LTV, TDS, GDS, InsuranceType, PrincipalBalance, OccupancyType, AccountStatus, Closed_Date, DelinquencyBucket) VALUES (4794, '2016-05-06', 'ON', 'Transfer', 'ARM', 783, 61.03, 33.6, 27.36, 'Conv', 328893.63, 'Owner-Occupied', 'Open', '1900-01-00', 'Current');</v>
      </c>
    </row>
    <row r="4796" spans="1:16" x14ac:dyDescent="0.35">
      <c r="A4796" s="19">
        <v>4795</v>
      </c>
      <c r="B4796" s="18">
        <v>40984</v>
      </c>
      <c r="C4796" s="19" t="s">
        <v>57</v>
      </c>
      <c r="D4796" s="19" t="s">
        <v>52</v>
      </c>
      <c r="E4796" s="19" t="s">
        <v>53</v>
      </c>
      <c r="F4796" s="19">
        <v>738</v>
      </c>
      <c r="G4796" s="19">
        <v>85</v>
      </c>
      <c r="H4796" s="19">
        <v>38.5</v>
      </c>
      <c r="I4796" s="19">
        <v>29.83</v>
      </c>
      <c r="J4796" s="19" t="s">
        <v>60</v>
      </c>
      <c r="K4796" s="20">
        <v>259320.06</v>
      </c>
      <c r="L4796" s="20" t="s">
        <v>55</v>
      </c>
      <c r="M4796" s="20" t="s">
        <v>83</v>
      </c>
      <c r="N4796" s="26"/>
      <c r="O4796" s="20" t="s">
        <v>56</v>
      </c>
      <c r="P4796" t="str">
        <f t="shared" si="74"/>
        <v>INSERT INTO @DataTable (Deal, AdvanceDate, PROV, DealPurpose, RateType, BEACON, LTV, TDS, GDS, InsuranceType, PrincipalBalance, OccupancyType, AccountStatus, Closed_Date, DelinquencyBucket) VALUES (4795, '2012-03-16', 'ON', 'Refinance External', 'Fixed', 738, 85, 38.5, 29.83, 'HiRatio', 259320.06, 'Owner-Occupied', 'Open', '1900-01-00', 'Current');</v>
      </c>
    </row>
    <row r="4797" spans="1:16" x14ac:dyDescent="0.35">
      <c r="A4797" s="22">
        <v>4796</v>
      </c>
      <c r="B4797" s="21">
        <v>40862</v>
      </c>
      <c r="C4797" s="22" t="s">
        <v>57</v>
      </c>
      <c r="D4797" s="22" t="s">
        <v>52</v>
      </c>
      <c r="E4797" s="22" t="s">
        <v>53</v>
      </c>
      <c r="F4797" s="22">
        <v>723</v>
      </c>
      <c r="G4797" s="22">
        <v>68.97</v>
      </c>
      <c r="H4797" s="22">
        <v>27.65</v>
      </c>
      <c r="I4797" s="22">
        <v>13.13</v>
      </c>
      <c r="J4797" s="22" t="s">
        <v>54</v>
      </c>
      <c r="K4797" s="23">
        <v>0</v>
      </c>
      <c r="L4797" s="23" t="s">
        <v>55</v>
      </c>
      <c r="M4797" s="23" t="s">
        <v>84</v>
      </c>
      <c r="N4797" s="27">
        <v>42572</v>
      </c>
      <c r="O4797" s="23" t="s">
        <v>56</v>
      </c>
      <c r="P4797" t="str">
        <f t="shared" si="74"/>
        <v>INSERT INTO @DataTable (Deal, AdvanceDate, PROV, DealPurpose, RateType, BEACON, LTV, TDS, GDS, InsuranceType, PrincipalBalance, OccupancyType, AccountStatus, Closed_Date, DelinquencyBucket) VALUES (4796, '2011-11-15', 'ON', 'Refinance External', 'Fixed', 723, 68.97, 27.65, 13.13, 'Conv', 0, 'Owner-Occupied', 'Closed', '2016-07-21', 'Current');</v>
      </c>
    </row>
    <row r="4798" spans="1:16" x14ac:dyDescent="0.35">
      <c r="A4798" s="19">
        <v>4797</v>
      </c>
      <c r="B4798" s="18">
        <v>42367</v>
      </c>
      <c r="C4798" s="19" t="s">
        <v>57</v>
      </c>
      <c r="D4798" s="19" t="s">
        <v>52</v>
      </c>
      <c r="E4798" s="19" t="s">
        <v>40</v>
      </c>
      <c r="F4798" s="19">
        <v>747</v>
      </c>
      <c r="G4798" s="19">
        <v>73.53</v>
      </c>
      <c r="H4798" s="19">
        <v>27.28</v>
      </c>
      <c r="I4798" s="19">
        <v>21.33</v>
      </c>
      <c r="J4798" s="19" t="s">
        <v>54</v>
      </c>
      <c r="K4798" s="20">
        <v>482082.76</v>
      </c>
      <c r="L4798" s="20" t="s">
        <v>55</v>
      </c>
      <c r="M4798" s="20" t="s">
        <v>83</v>
      </c>
      <c r="N4798" s="26"/>
      <c r="O4798" s="20" t="s">
        <v>56</v>
      </c>
      <c r="P4798" t="str">
        <f t="shared" si="74"/>
        <v>INSERT INTO @DataTable (Deal, AdvanceDate, PROV, DealPurpose, RateType, BEACON, LTV, TDS, GDS, InsuranceType, PrincipalBalance, OccupancyType, AccountStatus, Closed_Date, DelinquencyBucket) VALUES (4797, '2015-12-29', 'ON', 'Refinance External', 'ARM', 747, 73.53, 27.28, 21.33, 'Conv', 482082.76, 'Owner-Occupied', 'Open', '1900-01-00', 'Current');</v>
      </c>
    </row>
    <row r="4799" spans="1:16" x14ac:dyDescent="0.35">
      <c r="A4799" s="22">
        <v>4798</v>
      </c>
      <c r="B4799" s="21">
        <v>40774</v>
      </c>
      <c r="C4799" s="22" t="s">
        <v>57</v>
      </c>
      <c r="D4799" s="22" t="s">
        <v>68</v>
      </c>
      <c r="E4799" s="22" t="s">
        <v>53</v>
      </c>
      <c r="F4799" s="22">
        <v>716</v>
      </c>
      <c r="G4799" s="22">
        <v>91.3</v>
      </c>
      <c r="H4799" s="22">
        <v>43.08</v>
      </c>
      <c r="I4799" s="22">
        <v>32.76</v>
      </c>
      <c r="J4799" s="22" t="s">
        <v>60</v>
      </c>
      <c r="K4799" s="23">
        <v>0</v>
      </c>
      <c r="L4799" s="23" t="s">
        <v>55</v>
      </c>
      <c r="M4799" s="23" t="s">
        <v>84</v>
      </c>
      <c r="N4799" s="27">
        <v>42093</v>
      </c>
      <c r="O4799" s="23" t="s">
        <v>56</v>
      </c>
      <c r="P4799" t="str">
        <f t="shared" si="74"/>
        <v>INSERT INTO @DataTable (Deal, AdvanceDate, PROV, DealPurpose, RateType, BEACON, LTV, TDS, GDS, InsuranceType, PrincipalBalance, OccupancyType, AccountStatus, Closed_Date, DelinquencyBucket) VALUES (4798, '2011-08-19', 'ON', 'Portable', 'Fixed', 716, 91.3, 43.08, 32.76, 'HiRatio', 0, 'Owner-Occupied', 'Closed', '2015-03-30', 'Current');</v>
      </c>
    </row>
    <row r="4800" spans="1:16" x14ac:dyDescent="0.35">
      <c r="A4800" s="19">
        <v>4799</v>
      </c>
      <c r="B4800" s="18">
        <v>41746</v>
      </c>
      <c r="C4800" s="19" t="s">
        <v>57</v>
      </c>
      <c r="D4800" s="19" t="s">
        <v>61</v>
      </c>
      <c r="E4800" s="19" t="s">
        <v>53</v>
      </c>
      <c r="F4800" s="19">
        <v>749</v>
      </c>
      <c r="G4800" s="19">
        <v>95</v>
      </c>
      <c r="H4800" s="19">
        <v>36.04</v>
      </c>
      <c r="I4800" s="19">
        <v>33.01</v>
      </c>
      <c r="J4800" s="19" t="s">
        <v>60</v>
      </c>
      <c r="K4800" s="20">
        <v>0</v>
      </c>
      <c r="L4800" s="20" t="s">
        <v>55</v>
      </c>
      <c r="M4800" s="20" t="s">
        <v>84</v>
      </c>
      <c r="N4800" s="26">
        <v>42725</v>
      </c>
      <c r="O4800" s="20" t="s">
        <v>56</v>
      </c>
      <c r="P4800" t="str">
        <f t="shared" si="74"/>
        <v>INSERT INTO @DataTable (Deal, AdvanceDate, PROV, DealPurpose, RateType, BEACON, LTV, TDS, GDS, InsuranceType, PrincipalBalance, OccupancyType, AccountStatus, Closed_Date, DelinquencyBucket) VALUES (4799, '2014-04-17', 'ON', 'Purchase', 'Fixed', 749, 95, 36.04, 33.01, 'HiRatio', 0, 'Owner-Occupied', 'Closed', '2016-12-21', 'Current');</v>
      </c>
    </row>
    <row r="4801" spans="1:16" x14ac:dyDescent="0.35">
      <c r="A4801" s="22">
        <v>4800</v>
      </c>
      <c r="B4801" s="21">
        <v>42139</v>
      </c>
      <c r="C4801" s="22" t="s">
        <v>51</v>
      </c>
      <c r="D4801" s="22" t="s">
        <v>61</v>
      </c>
      <c r="E4801" s="22" t="s">
        <v>53</v>
      </c>
      <c r="F4801" s="22">
        <v>787</v>
      </c>
      <c r="G4801" s="22">
        <v>43.05</v>
      </c>
      <c r="H4801" s="22">
        <v>27.54</v>
      </c>
      <c r="I4801" s="22">
        <v>17.309999999999999</v>
      </c>
      <c r="J4801" s="22" t="s">
        <v>54</v>
      </c>
      <c r="K4801" s="23">
        <v>179848.65</v>
      </c>
      <c r="L4801" s="23" t="s">
        <v>55</v>
      </c>
      <c r="M4801" s="23" t="s">
        <v>83</v>
      </c>
      <c r="N4801" s="27"/>
      <c r="O4801" s="23" t="s">
        <v>56</v>
      </c>
      <c r="P4801" t="str">
        <f t="shared" si="74"/>
        <v>INSERT INTO @DataTable (Deal, AdvanceDate, PROV, DealPurpose, RateType, BEACON, LTV, TDS, GDS, InsuranceType, PrincipalBalance, OccupancyType, AccountStatus, Closed_Date, DelinquencyBucket) VALUES (4800, '2015-05-15', 'AB', 'Purchase', 'Fixed', 787, 43.05, 27.54, 17.31, 'Conv', 179848.65, 'Owner-Occupied', 'Open', '1900-01-00', 'Current');</v>
      </c>
    </row>
    <row r="4802" spans="1:16" x14ac:dyDescent="0.35">
      <c r="A4802" s="19">
        <v>4801</v>
      </c>
      <c r="B4802" s="18">
        <v>41726</v>
      </c>
      <c r="C4802" s="19" t="s">
        <v>58</v>
      </c>
      <c r="D4802" s="19" t="s">
        <v>52</v>
      </c>
      <c r="E4802" s="19" t="s">
        <v>53</v>
      </c>
      <c r="F4802" s="19">
        <v>714</v>
      </c>
      <c r="G4802" s="19">
        <v>80</v>
      </c>
      <c r="H4802" s="19">
        <v>43.02</v>
      </c>
      <c r="I4802" s="19">
        <v>32.15</v>
      </c>
      <c r="J4802" s="19" t="s">
        <v>54</v>
      </c>
      <c r="K4802" s="20">
        <v>399398.02</v>
      </c>
      <c r="L4802" s="20" t="s">
        <v>55</v>
      </c>
      <c r="M4802" s="20" t="s">
        <v>83</v>
      </c>
      <c r="N4802" s="26"/>
      <c r="O4802" s="20" t="s">
        <v>56</v>
      </c>
      <c r="P4802" t="str">
        <f t="shared" si="74"/>
        <v>INSERT INTO @DataTable (Deal, AdvanceDate, PROV, DealPurpose, RateType, BEACON, LTV, TDS, GDS, InsuranceType, PrincipalBalance, OccupancyType, AccountStatus, Closed_Date, DelinquencyBucket) VALUES (4801, '2014-03-28', 'BC', 'Refinance External', 'Fixed', 714, 80, 43.02, 32.15, 'Conv', 399398.02, 'Owner-Occupied', 'Open', '1900-01-00', 'Current');</v>
      </c>
    </row>
    <row r="4803" spans="1:16" x14ac:dyDescent="0.35">
      <c r="A4803" s="22">
        <v>4802</v>
      </c>
      <c r="B4803" s="21">
        <v>41180</v>
      </c>
      <c r="C4803" s="22" t="s">
        <v>57</v>
      </c>
      <c r="D4803" s="22" t="s">
        <v>61</v>
      </c>
      <c r="E4803" s="22" t="s">
        <v>53</v>
      </c>
      <c r="F4803" s="22">
        <v>796</v>
      </c>
      <c r="G4803" s="22">
        <v>75</v>
      </c>
      <c r="H4803" s="22">
        <v>39.630000000000003</v>
      </c>
      <c r="I4803" s="22">
        <v>36.72</v>
      </c>
      <c r="J4803" s="22" t="s">
        <v>54</v>
      </c>
      <c r="K4803" s="23">
        <v>0</v>
      </c>
      <c r="L4803" s="23" t="s">
        <v>62</v>
      </c>
      <c r="M4803" s="23" t="s">
        <v>84</v>
      </c>
      <c r="N4803" s="27">
        <v>41960</v>
      </c>
      <c r="O4803" s="23" t="s">
        <v>56</v>
      </c>
      <c r="P4803" t="str">
        <f t="shared" ref="P4803:P4866" si="75">"INSERT INTO @DataTable (Deal, AdvanceDate, PROV, DealPurpose, RateType, BEACON, LTV, TDS, GDS, InsuranceType, PrincipalBalance, OccupancyType, AccountStatus, Closed_Date, DelinquencyBucket) VALUES (" &amp; A4803 &amp; ", " &amp; "'" &amp; TEXT(B4803, "yyyy-mm-dd") &amp; "', '" &amp; C4803 &amp; "', '" &amp; D4803 &amp; "', '" &amp; E4803 &amp; "', " &amp; F4803 &amp; ", " &amp; G4803 &amp; ", " &amp; H4803 &amp; ", " &amp; I4803 &amp; ", '" &amp; J4803 &amp; "', " &amp; K4803 &amp; ", '" &amp; L4803 &amp; "', '" &amp; M4803 &amp; "', '" &amp;TEXT(N4803, "yyyy-mm-dd") &amp; "', '" &amp; O4803 &amp; "');"</f>
        <v>INSERT INTO @DataTable (Deal, AdvanceDate, PROV, DealPurpose, RateType, BEACON, LTV, TDS, GDS, InsuranceType, PrincipalBalance, OccupancyType, AccountStatus, Closed_Date, DelinquencyBucket) VALUES (4802, '2012-09-28', 'ON', 'Purchase', 'Fixed', 796, 75, 39.63, 36.72, 'Conv', 0, 'Rental', 'Closed', '2014-11-17', 'Current');</v>
      </c>
    </row>
    <row r="4804" spans="1:16" x14ac:dyDescent="0.35">
      <c r="A4804" s="19">
        <v>4803</v>
      </c>
      <c r="B4804" s="18">
        <v>41943</v>
      </c>
      <c r="C4804" s="19" t="s">
        <v>51</v>
      </c>
      <c r="D4804" s="19" t="s">
        <v>61</v>
      </c>
      <c r="E4804" s="19" t="s">
        <v>53</v>
      </c>
      <c r="F4804" s="19">
        <v>738</v>
      </c>
      <c r="G4804" s="19">
        <v>95</v>
      </c>
      <c r="H4804" s="19">
        <v>42.39</v>
      </c>
      <c r="I4804" s="19">
        <v>30.64</v>
      </c>
      <c r="J4804" s="19" t="s">
        <v>60</v>
      </c>
      <c r="K4804" s="20">
        <v>326633.52</v>
      </c>
      <c r="L4804" s="20" t="s">
        <v>55</v>
      </c>
      <c r="M4804" s="20" t="s">
        <v>83</v>
      </c>
      <c r="N4804" s="26"/>
      <c r="O4804" s="20" t="s">
        <v>56</v>
      </c>
      <c r="P4804" t="str">
        <f t="shared" si="75"/>
        <v>INSERT INTO @DataTable (Deal, AdvanceDate, PROV, DealPurpose, RateType, BEACON, LTV, TDS, GDS, InsuranceType, PrincipalBalance, OccupancyType, AccountStatus, Closed_Date, DelinquencyBucket) VALUES (4803, '2014-10-31', 'AB', 'Purchase', 'Fixed', 738, 95, 42.39, 30.64, 'HiRatio', 326633.52, 'Owner-Occupied', 'Open', '1900-01-00', 'Current');</v>
      </c>
    </row>
    <row r="4805" spans="1:16" x14ac:dyDescent="0.35">
      <c r="A4805" s="22">
        <v>4804</v>
      </c>
      <c r="B4805" s="21">
        <v>42402</v>
      </c>
      <c r="C4805" s="22" t="s">
        <v>58</v>
      </c>
      <c r="D4805" s="22" t="s">
        <v>52</v>
      </c>
      <c r="E4805" s="22" t="s">
        <v>40</v>
      </c>
      <c r="F4805" s="22">
        <v>789</v>
      </c>
      <c r="G4805" s="22">
        <v>47</v>
      </c>
      <c r="H4805" s="22">
        <v>32.65</v>
      </c>
      <c r="I4805" s="22">
        <v>30.84</v>
      </c>
      <c r="J4805" s="22" t="s">
        <v>54</v>
      </c>
      <c r="K4805" s="23">
        <v>224267.36</v>
      </c>
      <c r="L4805" s="23" t="s">
        <v>55</v>
      </c>
      <c r="M4805" s="23" t="s">
        <v>83</v>
      </c>
      <c r="N4805" s="27"/>
      <c r="O4805" s="23" t="s">
        <v>56</v>
      </c>
      <c r="P4805" t="str">
        <f t="shared" si="75"/>
        <v>INSERT INTO @DataTable (Deal, AdvanceDate, PROV, DealPurpose, RateType, BEACON, LTV, TDS, GDS, InsuranceType, PrincipalBalance, OccupancyType, AccountStatus, Closed_Date, DelinquencyBucket) VALUES (4804, '2016-02-02', 'BC', 'Refinance External', 'ARM', 789, 47, 32.65, 30.84, 'Conv', 224267.36, 'Owner-Occupied', 'Open', '1900-01-00', 'Current');</v>
      </c>
    </row>
    <row r="4806" spans="1:16" x14ac:dyDescent="0.35">
      <c r="A4806" s="19">
        <v>4805</v>
      </c>
      <c r="B4806" s="18">
        <v>42580</v>
      </c>
      <c r="C4806" s="19" t="s">
        <v>74</v>
      </c>
      <c r="D4806" s="19" t="s">
        <v>61</v>
      </c>
      <c r="E4806" s="19" t="s">
        <v>53</v>
      </c>
      <c r="F4806" s="19">
        <v>804</v>
      </c>
      <c r="G4806" s="19">
        <v>95</v>
      </c>
      <c r="H4806" s="19">
        <v>42.92</v>
      </c>
      <c r="I4806" s="19">
        <v>34.619999999999997</v>
      </c>
      <c r="J4806" s="19" t="s">
        <v>60</v>
      </c>
      <c r="K4806" s="20">
        <v>304548.09999999998</v>
      </c>
      <c r="L4806" s="20" t="s">
        <v>55</v>
      </c>
      <c r="M4806" s="20" t="s">
        <v>83</v>
      </c>
      <c r="N4806" s="26"/>
      <c r="O4806" s="20" t="s">
        <v>56</v>
      </c>
      <c r="P4806" t="str">
        <f t="shared" si="75"/>
        <v>INSERT INTO @DataTable (Deal, AdvanceDate, PROV, DealPurpose, RateType, BEACON, LTV, TDS, GDS, InsuranceType, PrincipalBalance, OccupancyType, AccountStatus, Closed_Date, DelinquencyBucket) VALUES (4805, '2016-07-29', 'MB', 'Purchase', 'Fixed', 804, 95, 42.92, 34.62, 'HiRatio', 304548.1, 'Owner-Occupied', 'Open', '1900-01-00', 'Current');</v>
      </c>
    </row>
    <row r="4807" spans="1:16" x14ac:dyDescent="0.35">
      <c r="A4807" s="22">
        <v>4806</v>
      </c>
      <c r="B4807" s="21">
        <v>41120</v>
      </c>
      <c r="C4807" s="22" t="s">
        <v>51</v>
      </c>
      <c r="D4807" s="22" t="s">
        <v>59</v>
      </c>
      <c r="E4807" s="22" t="s">
        <v>53</v>
      </c>
      <c r="F4807" s="22">
        <v>752</v>
      </c>
      <c r="G4807" s="22">
        <v>84.34</v>
      </c>
      <c r="H4807" s="22">
        <v>31.06</v>
      </c>
      <c r="I4807" s="22">
        <v>19.57</v>
      </c>
      <c r="J4807" s="22" t="s">
        <v>60</v>
      </c>
      <c r="K4807" s="23">
        <v>0</v>
      </c>
      <c r="L4807" s="23" t="s">
        <v>55</v>
      </c>
      <c r="M4807" s="23" t="s">
        <v>84</v>
      </c>
      <c r="N4807" s="27">
        <v>41897</v>
      </c>
      <c r="O4807" s="23" t="s">
        <v>56</v>
      </c>
      <c r="P4807" t="str">
        <f t="shared" si="75"/>
        <v>INSERT INTO @DataTable (Deal, AdvanceDate, PROV, DealPurpose, RateType, BEACON, LTV, TDS, GDS, InsuranceType, PrincipalBalance, OccupancyType, AccountStatus, Closed_Date, DelinquencyBucket) VALUES (4806, '2012-07-30', 'AB', 'Transfer', 'Fixed', 752, 84.34, 31.06, 19.57, 'HiRatio', 0, 'Owner-Occupied', 'Closed', '2014-09-15', 'Current');</v>
      </c>
    </row>
    <row r="4808" spans="1:16" x14ac:dyDescent="0.35">
      <c r="A4808" s="19">
        <v>4807</v>
      </c>
      <c r="B4808" s="18">
        <v>41801</v>
      </c>
      <c r="C4808" s="19" t="s">
        <v>57</v>
      </c>
      <c r="D4808" s="19" t="s">
        <v>64</v>
      </c>
      <c r="E4808" s="19" t="s">
        <v>53</v>
      </c>
      <c r="F4808" s="19">
        <v>682</v>
      </c>
      <c r="G4808" s="19">
        <v>95</v>
      </c>
      <c r="H4808" s="19">
        <v>42.1</v>
      </c>
      <c r="I4808" s="19">
        <v>26.52</v>
      </c>
      <c r="J4808" s="19" t="s">
        <v>60</v>
      </c>
      <c r="K4808" s="20">
        <v>112381.02</v>
      </c>
      <c r="L4808" s="20" t="s">
        <v>55</v>
      </c>
      <c r="M4808" s="20" t="s">
        <v>83</v>
      </c>
      <c r="N4808" s="26"/>
      <c r="O4808" s="20" t="s">
        <v>56</v>
      </c>
      <c r="P4808" t="str">
        <f t="shared" si="75"/>
        <v>INSERT INTO @DataTable (Deal, AdvanceDate, PROV, DealPurpose, RateType, BEACON, LTV, TDS, GDS, InsuranceType, PrincipalBalance, OccupancyType, AccountStatus, Closed_Date, DelinquencyBucket) VALUES (4807, '2014-06-11', 'ON', 'Purchase with Improvements', 'Fixed', 682, 95, 42.1, 26.52, 'HiRatio', 112381.02, 'Owner-Occupied', 'Open', '1900-01-00', 'Current');</v>
      </c>
    </row>
    <row r="4809" spans="1:16" x14ac:dyDescent="0.35">
      <c r="A4809" s="22">
        <v>4808</v>
      </c>
      <c r="B4809" s="21">
        <v>41138</v>
      </c>
      <c r="C4809" s="22" t="s">
        <v>57</v>
      </c>
      <c r="D4809" s="22" t="s">
        <v>61</v>
      </c>
      <c r="E4809" s="22" t="s">
        <v>53</v>
      </c>
      <c r="F4809" s="22">
        <v>626</v>
      </c>
      <c r="G4809" s="22">
        <v>76.61</v>
      </c>
      <c r="H4809" s="22">
        <v>42.91</v>
      </c>
      <c r="I4809" s="22">
        <v>42.91</v>
      </c>
      <c r="J4809" s="22" t="s">
        <v>54</v>
      </c>
      <c r="K4809" s="23">
        <v>0</v>
      </c>
      <c r="L4809" s="23" t="s">
        <v>55</v>
      </c>
      <c r="M4809" s="23" t="s">
        <v>84</v>
      </c>
      <c r="N4809" s="27">
        <v>42271</v>
      </c>
      <c r="O4809" s="23" t="s">
        <v>56</v>
      </c>
      <c r="P4809" t="str">
        <f t="shared" si="75"/>
        <v>INSERT INTO @DataTable (Deal, AdvanceDate, PROV, DealPurpose, RateType, BEACON, LTV, TDS, GDS, InsuranceType, PrincipalBalance, OccupancyType, AccountStatus, Closed_Date, DelinquencyBucket) VALUES (4808, '2012-08-17', 'ON', 'Purchase', 'Fixed', 626, 76.61, 42.91, 42.91, 'Conv', 0, 'Owner-Occupied', 'Closed', '2015-09-24', 'Current');</v>
      </c>
    </row>
    <row r="4810" spans="1:16" x14ac:dyDescent="0.35">
      <c r="A4810" s="19">
        <v>4809</v>
      </c>
      <c r="B4810" s="18">
        <v>42058</v>
      </c>
      <c r="C4810" s="19" t="s">
        <v>51</v>
      </c>
      <c r="D4810" s="19" t="s">
        <v>61</v>
      </c>
      <c r="E4810" s="19" t="s">
        <v>53</v>
      </c>
      <c r="F4810" s="19">
        <v>772</v>
      </c>
      <c r="G4810" s="19">
        <v>94.07</v>
      </c>
      <c r="H4810" s="19">
        <v>40.090000000000003</v>
      </c>
      <c r="I4810" s="19">
        <v>29.73</v>
      </c>
      <c r="J4810" s="19" t="s">
        <v>60</v>
      </c>
      <c r="K4810" s="20">
        <v>232062.36</v>
      </c>
      <c r="L4810" s="20" t="s">
        <v>55</v>
      </c>
      <c r="M4810" s="20" t="s">
        <v>83</v>
      </c>
      <c r="N4810" s="26"/>
      <c r="O4810" s="20" t="s">
        <v>56</v>
      </c>
      <c r="P4810" t="str">
        <f t="shared" si="75"/>
        <v>INSERT INTO @DataTable (Deal, AdvanceDate, PROV, DealPurpose, RateType, BEACON, LTV, TDS, GDS, InsuranceType, PrincipalBalance, OccupancyType, AccountStatus, Closed_Date, DelinquencyBucket) VALUES (4809, '2015-02-23', 'AB', 'Purchase', 'Fixed', 772, 94.07, 40.09, 29.73, 'HiRatio', 232062.36, 'Owner-Occupied', 'Open', '1900-01-00', 'Current');</v>
      </c>
    </row>
    <row r="4811" spans="1:16" x14ac:dyDescent="0.35">
      <c r="A4811" s="22">
        <v>4810</v>
      </c>
      <c r="B4811" s="21">
        <v>40927</v>
      </c>
      <c r="C4811" s="22" t="s">
        <v>51</v>
      </c>
      <c r="D4811" s="22" t="s">
        <v>61</v>
      </c>
      <c r="E4811" s="22" t="s">
        <v>40</v>
      </c>
      <c r="F4811" s="22">
        <v>770</v>
      </c>
      <c r="G4811" s="22">
        <v>95</v>
      </c>
      <c r="H4811" s="22">
        <v>40.880000000000003</v>
      </c>
      <c r="I4811" s="22">
        <v>29.77</v>
      </c>
      <c r="J4811" s="22" t="s">
        <v>60</v>
      </c>
      <c r="K4811" s="23">
        <v>217792.11</v>
      </c>
      <c r="L4811" s="23" t="s">
        <v>55</v>
      </c>
      <c r="M4811" s="23" t="s">
        <v>83</v>
      </c>
      <c r="N4811" s="27"/>
      <c r="O4811" s="23" t="s">
        <v>56</v>
      </c>
      <c r="P4811" t="str">
        <f t="shared" si="75"/>
        <v>INSERT INTO @DataTable (Deal, AdvanceDate, PROV, DealPurpose, RateType, BEACON, LTV, TDS, GDS, InsuranceType, PrincipalBalance, OccupancyType, AccountStatus, Closed_Date, DelinquencyBucket) VALUES (4810, '2012-01-19', 'AB', 'Purchase', 'ARM', 770, 95, 40.88, 29.77, 'HiRatio', 217792.11, 'Owner-Occupied', 'Open', '1900-01-00', 'Current');</v>
      </c>
    </row>
    <row r="4812" spans="1:16" x14ac:dyDescent="0.35">
      <c r="A4812" s="19">
        <v>4811</v>
      </c>
      <c r="B4812" s="18">
        <v>42338</v>
      </c>
      <c r="C4812" s="19" t="s">
        <v>74</v>
      </c>
      <c r="D4812" s="19" t="s">
        <v>59</v>
      </c>
      <c r="E4812" s="19" t="s">
        <v>53</v>
      </c>
      <c r="F4812" s="19">
        <v>795</v>
      </c>
      <c r="G4812" s="19">
        <v>57.22</v>
      </c>
      <c r="H4812" s="19">
        <v>42.38</v>
      </c>
      <c r="I4812" s="19">
        <v>31.75</v>
      </c>
      <c r="J4812" s="19" t="s">
        <v>54</v>
      </c>
      <c r="K4812" s="20">
        <v>213161.93</v>
      </c>
      <c r="L4812" s="20" t="s">
        <v>55</v>
      </c>
      <c r="M4812" s="20" t="s">
        <v>83</v>
      </c>
      <c r="N4812" s="26"/>
      <c r="O4812" s="20" t="s">
        <v>56</v>
      </c>
      <c r="P4812" t="str">
        <f t="shared" si="75"/>
        <v>INSERT INTO @DataTable (Deal, AdvanceDate, PROV, DealPurpose, RateType, BEACON, LTV, TDS, GDS, InsuranceType, PrincipalBalance, OccupancyType, AccountStatus, Closed_Date, DelinquencyBucket) VALUES (4811, '2015-11-30', 'MB', 'Transfer', 'Fixed', 795, 57.22, 42.38, 31.75, 'Conv', 213161.93, 'Owner-Occupied', 'Open', '1900-01-00', 'Current');</v>
      </c>
    </row>
    <row r="4813" spans="1:16" x14ac:dyDescent="0.35">
      <c r="A4813" s="22">
        <v>4812</v>
      </c>
      <c r="B4813" s="21">
        <v>42195</v>
      </c>
      <c r="C4813" s="22" t="s">
        <v>57</v>
      </c>
      <c r="D4813" s="22" t="s">
        <v>61</v>
      </c>
      <c r="E4813" s="22" t="s">
        <v>53</v>
      </c>
      <c r="F4813" s="22">
        <v>680</v>
      </c>
      <c r="G4813" s="22">
        <v>95</v>
      </c>
      <c r="H4813" s="22">
        <v>42.07</v>
      </c>
      <c r="I4813" s="22">
        <v>22.25</v>
      </c>
      <c r="J4813" s="22" t="s">
        <v>60</v>
      </c>
      <c r="K4813" s="23">
        <v>267327.43</v>
      </c>
      <c r="L4813" s="23" t="s">
        <v>55</v>
      </c>
      <c r="M4813" s="23" t="s">
        <v>83</v>
      </c>
      <c r="N4813" s="27"/>
      <c r="O4813" s="23" t="s">
        <v>56</v>
      </c>
      <c r="P4813" t="str">
        <f t="shared" si="75"/>
        <v>INSERT INTO @DataTable (Deal, AdvanceDate, PROV, DealPurpose, RateType, BEACON, LTV, TDS, GDS, InsuranceType, PrincipalBalance, OccupancyType, AccountStatus, Closed_Date, DelinquencyBucket) VALUES (4812, '2015-07-10', 'ON', 'Purchase', 'Fixed', 680, 95, 42.07, 22.25, 'HiRatio', 267327.43, 'Owner-Occupied', 'Open', '1900-01-00', 'Current');</v>
      </c>
    </row>
    <row r="4814" spans="1:16" x14ac:dyDescent="0.35">
      <c r="A4814" s="19">
        <v>4813</v>
      </c>
      <c r="B4814" s="18">
        <v>41060</v>
      </c>
      <c r="C4814" s="19" t="s">
        <v>51</v>
      </c>
      <c r="D4814" s="19" t="s">
        <v>61</v>
      </c>
      <c r="E4814" s="19" t="s">
        <v>53</v>
      </c>
      <c r="F4814" s="19">
        <v>752</v>
      </c>
      <c r="G4814" s="19">
        <v>95</v>
      </c>
      <c r="H4814" s="19">
        <v>37.68</v>
      </c>
      <c r="I4814" s="19">
        <v>28.37</v>
      </c>
      <c r="J4814" s="19" t="s">
        <v>60</v>
      </c>
      <c r="K4814" s="20">
        <v>678803.05</v>
      </c>
      <c r="L4814" s="20" t="s">
        <v>55</v>
      </c>
      <c r="M4814" s="20" t="s">
        <v>83</v>
      </c>
      <c r="N4814" s="26"/>
      <c r="O4814" s="20" t="s">
        <v>56</v>
      </c>
      <c r="P4814" t="str">
        <f t="shared" si="75"/>
        <v>INSERT INTO @DataTable (Deal, AdvanceDate, PROV, DealPurpose, RateType, BEACON, LTV, TDS, GDS, InsuranceType, PrincipalBalance, OccupancyType, AccountStatus, Closed_Date, DelinquencyBucket) VALUES (4813, '2012-05-31', 'AB', 'Purchase', 'Fixed', 752, 95, 37.68, 28.37, 'HiRatio', 678803.05, 'Owner-Occupied', 'Open', '1900-01-00', 'Current');</v>
      </c>
    </row>
    <row r="4815" spans="1:16" x14ac:dyDescent="0.35">
      <c r="A4815" s="22">
        <v>4814</v>
      </c>
      <c r="B4815" s="21">
        <v>41428</v>
      </c>
      <c r="C4815" s="22" t="s">
        <v>57</v>
      </c>
      <c r="D4815" s="22" t="s">
        <v>52</v>
      </c>
      <c r="E4815" s="22" t="s">
        <v>53</v>
      </c>
      <c r="F4815" s="22">
        <v>661</v>
      </c>
      <c r="G4815" s="22">
        <v>52.63</v>
      </c>
      <c r="H4815" s="22">
        <v>26.79</v>
      </c>
      <c r="I4815" s="22">
        <v>26.79</v>
      </c>
      <c r="J4815" s="22" t="s">
        <v>54</v>
      </c>
      <c r="K4815" s="23">
        <v>181681.03</v>
      </c>
      <c r="L4815" s="23" t="s">
        <v>55</v>
      </c>
      <c r="M4815" s="23" t="s">
        <v>83</v>
      </c>
      <c r="N4815" s="27"/>
      <c r="O4815" s="23" t="s">
        <v>56</v>
      </c>
      <c r="P4815" t="str">
        <f t="shared" si="75"/>
        <v>INSERT INTO @DataTable (Deal, AdvanceDate, PROV, DealPurpose, RateType, BEACON, LTV, TDS, GDS, InsuranceType, PrincipalBalance, OccupancyType, AccountStatus, Closed_Date, DelinquencyBucket) VALUES (4814, '2013-06-03', 'ON', 'Refinance External', 'Fixed', 661, 52.63, 26.79, 26.79, 'Conv', 181681.03, 'Owner-Occupied', 'Open', '1900-01-00', 'Current');</v>
      </c>
    </row>
    <row r="4816" spans="1:16" x14ac:dyDescent="0.35">
      <c r="A4816" s="19">
        <v>4815</v>
      </c>
      <c r="B4816" s="18">
        <v>41729</v>
      </c>
      <c r="C4816" s="19" t="s">
        <v>57</v>
      </c>
      <c r="D4816" s="19" t="s">
        <v>61</v>
      </c>
      <c r="E4816" s="19" t="s">
        <v>40</v>
      </c>
      <c r="F4816" s="19">
        <v>805</v>
      </c>
      <c r="G4816" s="19">
        <v>58.27</v>
      </c>
      <c r="H4816" s="19">
        <v>27.12</v>
      </c>
      <c r="I4816" s="19">
        <v>16.87</v>
      </c>
      <c r="J4816" s="19" t="s">
        <v>54</v>
      </c>
      <c r="K4816" s="20">
        <v>367993.73</v>
      </c>
      <c r="L4816" s="20" t="s">
        <v>55</v>
      </c>
      <c r="M4816" s="20" t="s">
        <v>83</v>
      </c>
      <c r="N4816" s="26"/>
      <c r="O4816" s="20" t="s">
        <v>56</v>
      </c>
      <c r="P4816" t="str">
        <f t="shared" si="75"/>
        <v>INSERT INTO @DataTable (Deal, AdvanceDate, PROV, DealPurpose, RateType, BEACON, LTV, TDS, GDS, InsuranceType, PrincipalBalance, OccupancyType, AccountStatus, Closed_Date, DelinquencyBucket) VALUES (4815, '2014-03-31', 'ON', 'Purchase', 'ARM', 805, 58.27, 27.12, 16.87, 'Conv', 367993.73, 'Owner-Occupied', 'Open', '1900-01-00', 'Current');</v>
      </c>
    </row>
    <row r="4817" spans="1:16" x14ac:dyDescent="0.35">
      <c r="A4817" s="22">
        <v>4816</v>
      </c>
      <c r="B4817" s="21">
        <v>42327</v>
      </c>
      <c r="C4817" s="22" t="s">
        <v>57</v>
      </c>
      <c r="D4817" s="22" t="s">
        <v>61</v>
      </c>
      <c r="E4817" s="22" t="s">
        <v>40</v>
      </c>
      <c r="F4817" s="22">
        <v>770</v>
      </c>
      <c r="G4817" s="22">
        <v>80</v>
      </c>
      <c r="H4817" s="22">
        <v>24.33</v>
      </c>
      <c r="I4817" s="22">
        <v>24.33</v>
      </c>
      <c r="J4817" s="22" t="s">
        <v>54</v>
      </c>
      <c r="K4817" s="23">
        <v>185721.84</v>
      </c>
      <c r="L4817" s="23" t="s">
        <v>55</v>
      </c>
      <c r="M4817" s="23" t="s">
        <v>83</v>
      </c>
      <c r="N4817" s="27"/>
      <c r="O4817" s="23" t="s">
        <v>56</v>
      </c>
      <c r="P4817" t="str">
        <f t="shared" si="75"/>
        <v>INSERT INTO @DataTable (Deal, AdvanceDate, PROV, DealPurpose, RateType, BEACON, LTV, TDS, GDS, InsuranceType, PrincipalBalance, OccupancyType, AccountStatus, Closed_Date, DelinquencyBucket) VALUES (4816, '2015-11-19', 'ON', 'Purchase', 'ARM', 770, 80, 24.33, 24.33, 'Conv', 185721.84, 'Owner-Occupied', 'Open', '1900-01-00', 'Current');</v>
      </c>
    </row>
    <row r="4818" spans="1:16" x14ac:dyDescent="0.35">
      <c r="A4818" s="19">
        <v>4817</v>
      </c>
      <c r="B4818" s="18">
        <v>41421</v>
      </c>
      <c r="C4818" s="19" t="s">
        <v>58</v>
      </c>
      <c r="D4818" s="19" t="s">
        <v>61</v>
      </c>
      <c r="E4818" s="19" t="s">
        <v>53</v>
      </c>
      <c r="F4818" s="19">
        <v>796</v>
      </c>
      <c r="G4818" s="19">
        <v>45.16</v>
      </c>
      <c r="H4818" s="19">
        <v>30.48</v>
      </c>
      <c r="I4818" s="19">
        <v>29.72</v>
      </c>
      <c r="J4818" s="19" t="s">
        <v>54</v>
      </c>
      <c r="K4818" s="20">
        <v>108509.09</v>
      </c>
      <c r="L4818" s="20" t="s">
        <v>55</v>
      </c>
      <c r="M4818" s="20" t="s">
        <v>83</v>
      </c>
      <c r="N4818" s="26"/>
      <c r="O4818" s="20" t="s">
        <v>56</v>
      </c>
      <c r="P4818" t="str">
        <f t="shared" si="75"/>
        <v>INSERT INTO @DataTable (Deal, AdvanceDate, PROV, DealPurpose, RateType, BEACON, LTV, TDS, GDS, InsuranceType, PrincipalBalance, OccupancyType, AccountStatus, Closed_Date, DelinquencyBucket) VALUES (4817, '2013-05-27', 'BC', 'Purchase', 'Fixed', 796, 45.16, 30.48, 29.72, 'Conv', 108509.09, 'Owner-Occupied', 'Open', '1900-01-00', 'Current');</v>
      </c>
    </row>
    <row r="4819" spans="1:16" x14ac:dyDescent="0.35">
      <c r="A4819" s="22">
        <v>4818</v>
      </c>
      <c r="B4819" s="21">
        <v>42650</v>
      </c>
      <c r="C4819" s="22" t="s">
        <v>57</v>
      </c>
      <c r="D4819" s="22" t="s">
        <v>64</v>
      </c>
      <c r="E4819" s="22" t="s">
        <v>53</v>
      </c>
      <c r="F4819" s="22">
        <v>858</v>
      </c>
      <c r="G4819" s="22">
        <v>95</v>
      </c>
      <c r="H4819" s="22">
        <v>41.04</v>
      </c>
      <c r="I4819" s="22">
        <v>27.47</v>
      </c>
      <c r="J4819" s="22" t="s">
        <v>60</v>
      </c>
      <c r="K4819" s="23">
        <v>132169.93</v>
      </c>
      <c r="L4819" s="23" t="s">
        <v>66</v>
      </c>
      <c r="M4819" s="23" t="s">
        <v>83</v>
      </c>
      <c r="N4819" s="27"/>
      <c r="O4819" s="23" t="s">
        <v>56</v>
      </c>
      <c r="P4819" t="str">
        <f t="shared" si="75"/>
        <v>INSERT INTO @DataTable (Deal, AdvanceDate, PROV, DealPurpose, RateType, BEACON, LTV, TDS, GDS, InsuranceType, PrincipalBalance, OccupancyType, AccountStatus, Closed_Date, DelinquencyBucket) VALUES (4818, '2016-10-07', 'ON', 'Purchase with Improvements', 'Fixed', 858, 95, 41.04, 27.47, 'HiRatio', 132169.93, 'Second Home', 'Open', '1900-01-00', 'Current');</v>
      </c>
    </row>
    <row r="4820" spans="1:16" x14ac:dyDescent="0.35">
      <c r="A4820" s="19">
        <v>4819</v>
      </c>
      <c r="B4820" s="18">
        <v>42163</v>
      </c>
      <c r="C4820" s="19" t="s">
        <v>58</v>
      </c>
      <c r="D4820" s="19" t="s">
        <v>61</v>
      </c>
      <c r="E4820" s="19" t="s">
        <v>53</v>
      </c>
      <c r="F4820" s="19">
        <v>726</v>
      </c>
      <c r="G4820" s="19">
        <v>80</v>
      </c>
      <c r="H4820" s="19">
        <v>42.18</v>
      </c>
      <c r="I4820" s="19">
        <v>30.79</v>
      </c>
      <c r="J4820" s="19" t="s">
        <v>54</v>
      </c>
      <c r="K4820" s="20">
        <v>375961.56</v>
      </c>
      <c r="L4820" s="20" t="s">
        <v>55</v>
      </c>
      <c r="M4820" s="20" t="s">
        <v>83</v>
      </c>
      <c r="N4820" s="26"/>
      <c r="O4820" s="20" t="s">
        <v>56</v>
      </c>
      <c r="P4820" t="str">
        <f t="shared" si="75"/>
        <v>INSERT INTO @DataTable (Deal, AdvanceDate, PROV, DealPurpose, RateType, BEACON, LTV, TDS, GDS, InsuranceType, PrincipalBalance, OccupancyType, AccountStatus, Closed_Date, DelinquencyBucket) VALUES (4819, '2015-06-08', 'BC', 'Purchase', 'Fixed', 726, 80, 42.18, 30.79, 'Conv', 375961.56, 'Owner-Occupied', 'Open', '1900-01-00', 'Current');</v>
      </c>
    </row>
    <row r="4821" spans="1:16" x14ac:dyDescent="0.35">
      <c r="A4821" s="22">
        <v>4820</v>
      </c>
      <c r="B4821" s="21">
        <v>41444</v>
      </c>
      <c r="C4821" s="22" t="s">
        <v>63</v>
      </c>
      <c r="D4821" s="22" t="s">
        <v>61</v>
      </c>
      <c r="E4821" s="22" t="s">
        <v>53</v>
      </c>
      <c r="F4821" s="22">
        <v>746</v>
      </c>
      <c r="G4821" s="22">
        <v>95</v>
      </c>
      <c r="H4821" s="22">
        <v>37.81</v>
      </c>
      <c r="I4821" s="22">
        <v>35.6</v>
      </c>
      <c r="J4821" s="22" t="s">
        <v>60</v>
      </c>
      <c r="K4821" s="23">
        <v>227613.43</v>
      </c>
      <c r="L4821" s="23" t="s">
        <v>55</v>
      </c>
      <c r="M4821" s="23" t="s">
        <v>83</v>
      </c>
      <c r="N4821" s="27"/>
      <c r="O4821" s="23" t="s">
        <v>56</v>
      </c>
      <c r="P4821" t="str">
        <f t="shared" si="75"/>
        <v>INSERT INTO @DataTable (Deal, AdvanceDate, PROV, DealPurpose, RateType, BEACON, LTV, TDS, GDS, InsuranceType, PrincipalBalance, OccupancyType, AccountStatus, Closed_Date, DelinquencyBucket) VALUES (4820, '2013-06-19', 'SK', 'Purchase', 'Fixed', 746, 95, 37.81, 35.6, 'HiRatio', 227613.43, 'Owner-Occupied', 'Open', '1900-01-00', 'Current');</v>
      </c>
    </row>
    <row r="4822" spans="1:16" x14ac:dyDescent="0.35">
      <c r="A4822" s="19">
        <v>4821</v>
      </c>
      <c r="B4822" s="18">
        <v>41781</v>
      </c>
      <c r="C4822" s="19" t="s">
        <v>57</v>
      </c>
      <c r="D4822" s="19" t="s">
        <v>52</v>
      </c>
      <c r="E4822" s="19" t="s">
        <v>53</v>
      </c>
      <c r="F4822" s="19">
        <v>731</v>
      </c>
      <c r="G4822" s="19">
        <v>80</v>
      </c>
      <c r="H4822" s="19">
        <v>38.72</v>
      </c>
      <c r="I4822" s="19">
        <v>22.51</v>
      </c>
      <c r="J4822" s="19" t="s">
        <v>54</v>
      </c>
      <c r="K4822" s="20">
        <v>113264.63</v>
      </c>
      <c r="L4822" s="20" t="s">
        <v>55</v>
      </c>
      <c r="M4822" s="20" t="s">
        <v>83</v>
      </c>
      <c r="N4822" s="26"/>
      <c r="O4822" s="20" t="s">
        <v>56</v>
      </c>
      <c r="P4822" t="str">
        <f t="shared" si="75"/>
        <v>INSERT INTO @DataTable (Deal, AdvanceDate, PROV, DealPurpose, RateType, BEACON, LTV, TDS, GDS, InsuranceType, PrincipalBalance, OccupancyType, AccountStatus, Closed_Date, DelinquencyBucket) VALUES (4821, '2014-05-22', 'ON', 'Refinance External', 'Fixed', 731, 80, 38.72, 22.51, 'Conv', 113264.63, 'Owner-Occupied', 'Open', '1900-01-00', 'Current');</v>
      </c>
    </row>
    <row r="4823" spans="1:16" x14ac:dyDescent="0.35">
      <c r="A4823" s="22">
        <v>4822</v>
      </c>
      <c r="B4823" s="21">
        <v>40877</v>
      </c>
      <c r="C4823" s="22" t="s">
        <v>57</v>
      </c>
      <c r="D4823" s="22" t="s">
        <v>61</v>
      </c>
      <c r="E4823" s="22" t="s">
        <v>53</v>
      </c>
      <c r="F4823" s="22">
        <v>657</v>
      </c>
      <c r="G4823" s="22">
        <v>90</v>
      </c>
      <c r="H4823" s="22">
        <v>27.26</v>
      </c>
      <c r="I4823" s="22">
        <v>16.850000000000001</v>
      </c>
      <c r="J4823" s="22" t="s">
        <v>60</v>
      </c>
      <c r="K4823" s="23">
        <v>191164.65</v>
      </c>
      <c r="L4823" s="23" t="s">
        <v>55</v>
      </c>
      <c r="M4823" s="23" t="s">
        <v>83</v>
      </c>
      <c r="N4823" s="27"/>
      <c r="O4823" s="23" t="s">
        <v>56</v>
      </c>
      <c r="P4823" t="str">
        <f t="shared" si="75"/>
        <v>INSERT INTO @DataTable (Deal, AdvanceDate, PROV, DealPurpose, RateType, BEACON, LTV, TDS, GDS, InsuranceType, PrincipalBalance, OccupancyType, AccountStatus, Closed_Date, DelinquencyBucket) VALUES (4822, '2011-11-30', 'ON', 'Purchase', 'Fixed', 657, 90, 27.26, 16.85, 'HiRatio', 191164.65, 'Owner-Occupied', 'Open', '1900-01-00', 'Current');</v>
      </c>
    </row>
    <row r="4824" spans="1:16" x14ac:dyDescent="0.35">
      <c r="A4824" s="19">
        <v>4823</v>
      </c>
      <c r="B4824" s="18">
        <v>41845</v>
      </c>
      <c r="C4824" s="19" t="s">
        <v>51</v>
      </c>
      <c r="D4824" s="19" t="s">
        <v>61</v>
      </c>
      <c r="E4824" s="19" t="s">
        <v>40</v>
      </c>
      <c r="F4824" s="19">
        <v>793</v>
      </c>
      <c r="G4824" s="19">
        <v>39.79</v>
      </c>
      <c r="H4824" s="19">
        <v>26.66</v>
      </c>
      <c r="I4824" s="19">
        <v>23.82</v>
      </c>
      <c r="J4824" s="19" t="s">
        <v>54</v>
      </c>
      <c r="K4824" s="20">
        <v>86692.47</v>
      </c>
      <c r="L4824" s="20" t="s">
        <v>55</v>
      </c>
      <c r="M4824" s="20" t="s">
        <v>83</v>
      </c>
      <c r="N4824" s="26"/>
      <c r="O4824" s="20" t="s">
        <v>56</v>
      </c>
      <c r="P4824" t="str">
        <f t="shared" si="75"/>
        <v>INSERT INTO @DataTable (Deal, AdvanceDate, PROV, DealPurpose, RateType, BEACON, LTV, TDS, GDS, InsuranceType, PrincipalBalance, OccupancyType, AccountStatus, Closed_Date, DelinquencyBucket) VALUES (4823, '2014-07-25', 'AB', 'Purchase', 'ARM', 793, 39.79, 26.66, 23.82, 'Conv', 86692.47, 'Owner-Occupied', 'Open', '1900-01-00', 'Current');</v>
      </c>
    </row>
    <row r="4825" spans="1:16" x14ac:dyDescent="0.35">
      <c r="A4825" s="22">
        <v>4824</v>
      </c>
      <c r="B4825" s="21">
        <v>40801</v>
      </c>
      <c r="C4825" s="22" t="s">
        <v>51</v>
      </c>
      <c r="D4825" s="22" t="s">
        <v>61</v>
      </c>
      <c r="E4825" s="22" t="s">
        <v>53</v>
      </c>
      <c r="F4825" s="22">
        <v>679</v>
      </c>
      <c r="G4825" s="22">
        <v>90</v>
      </c>
      <c r="H4825" s="22">
        <v>32.69</v>
      </c>
      <c r="I4825" s="22">
        <v>32.119999999999997</v>
      </c>
      <c r="J4825" s="22" t="s">
        <v>60</v>
      </c>
      <c r="K4825" s="23">
        <v>0</v>
      </c>
      <c r="L4825" s="23" t="s">
        <v>55</v>
      </c>
      <c r="M4825" s="23" t="s">
        <v>84</v>
      </c>
      <c r="N4825" s="27">
        <v>42628</v>
      </c>
      <c r="O4825" s="23" t="s">
        <v>56</v>
      </c>
      <c r="P4825" t="str">
        <f t="shared" si="75"/>
        <v>INSERT INTO @DataTable (Deal, AdvanceDate, PROV, DealPurpose, RateType, BEACON, LTV, TDS, GDS, InsuranceType, PrincipalBalance, OccupancyType, AccountStatus, Closed_Date, DelinquencyBucket) VALUES (4824, '2011-09-15', 'AB', 'Purchase', 'Fixed', 679, 90, 32.69, 32.12, 'HiRatio', 0, 'Owner-Occupied', 'Closed', '2016-09-15', 'Current');</v>
      </c>
    </row>
    <row r="4826" spans="1:16" x14ac:dyDescent="0.35">
      <c r="A4826" s="19">
        <v>4825</v>
      </c>
      <c r="B4826" s="18">
        <v>41705</v>
      </c>
      <c r="C4826" s="19" t="s">
        <v>57</v>
      </c>
      <c r="D4826" s="19" t="s">
        <v>52</v>
      </c>
      <c r="E4826" s="19" t="s">
        <v>40</v>
      </c>
      <c r="F4826" s="19">
        <v>713</v>
      </c>
      <c r="G4826" s="19">
        <v>79.78</v>
      </c>
      <c r="H4826" s="19">
        <v>32.28</v>
      </c>
      <c r="I4826" s="19">
        <v>22.72</v>
      </c>
      <c r="J4826" s="19" t="s">
        <v>54</v>
      </c>
      <c r="K4826" s="20">
        <v>0</v>
      </c>
      <c r="L4826" s="20" t="s">
        <v>55</v>
      </c>
      <c r="M4826" s="20" t="s">
        <v>84</v>
      </c>
      <c r="N4826" s="26">
        <v>42580</v>
      </c>
      <c r="O4826" s="20" t="s">
        <v>56</v>
      </c>
      <c r="P4826" t="str">
        <f t="shared" si="75"/>
        <v>INSERT INTO @DataTable (Deal, AdvanceDate, PROV, DealPurpose, RateType, BEACON, LTV, TDS, GDS, InsuranceType, PrincipalBalance, OccupancyType, AccountStatus, Closed_Date, DelinquencyBucket) VALUES (4825, '2014-03-07', 'ON', 'Refinance External', 'ARM', 713, 79.78, 32.28, 22.72, 'Conv', 0, 'Owner-Occupied', 'Closed', '2016-07-29', 'Current');</v>
      </c>
    </row>
    <row r="4827" spans="1:16" x14ac:dyDescent="0.35">
      <c r="A4827" s="22">
        <v>4826</v>
      </c>
      <c r="B4827" s="21">
        <v>42608</v>
      </c>
      <c r="C4827" s="22" t="s">
        <v>58</v>
      </c>
      <c r="D4827" s="22" t="s">
        <v>61</v>
      </c>
      <c r="E4827" s="22" t="s">
        <v>53</v>
      </c>
      <c r="F4827" s="22">
        <v>860</v>
      </c>
      <c r="G4827" s="22">
        <v>86.67</v>
      </c>
      <c r="H4827" s="22">
        <v>38.61</v>
      </c>
      <c r="I4827" s="22">
        <v>29.75</v>
      </c>
      <c r="J4827" s="22" t="s">
        <v>60</v>
      </c>
      <c r="K4827" s="23">
        <v>328075.03999999998</v>
      </c>
      <c r="L4827" s="23" t="s">
        <v>55</v>
      </c>
      <c r="M4827" s="23" t="s">
        <v>83</v>
      </c>
      <c r="N4827" s="27"/>
      <c r="O4827" s="23" t="s">
        <v>56</v>
      </c>
      <c r="P4827" t="str">
        <f t="shared" si="75"/>
        <v>INSERT INTO @DataTable (Deal, AdvanceDate, PROV, DealPurpose, RateType, BEACON, LTV, TDS, GDS, InsuranceType, PrincipalBalance, OccupancyType, AccountStatus, Closed_Date, DelinquencyBucket) VALUES (4826, '2016-08-26', 'BC', 'Purchase', 'Fixed', 860, 86.67, 38.61, 29.75, 'HiRatio', 328075.04, 'Owner-Occupied', 'Open', '1900-01-00', 'Current');</v>
      </c>
    </row>
    <row r="4828" spans="1:16" x14ac:dyDescent="0.35">
      <c r="A4828" s="19">
        <v>4827</v>
      </c>
      <c r="B4828" s="18">
        <v>41992</v>
      </c>
      <c r="C4828" s="19" t="s">
        <v>57</v>
      </c>
      <c r="D4828" s="19" t="s">
        <v>61</v>
      </c>
      <c r="E4828" s="19" t="s">
        <v>53</v>
      </c>
      <c r="F4828" s="19">
        <v>727</v>
      </c>
      <c r="G4828" s="19">
        <v>94.29</v>
      </c>
      <c r="H4828" s="19">
        <v>37</v>
      </c>
      <c r="I4828" s="19">
        <v>24.59</v>
      </c>
      <c r="J4828" s="19" t="s">
        <v>60</v>
      </c>
      <c r="K4828" s="20">
        <v>320163.26</v>
      </c>
      <c r="L4828" s="20" t="s">
        <v>55</v>
      </c>
      <c r="M4828" s="20" t="s">
        <v>83</v>
      </c>
      <c r="N4828" s="26"/>
      <c r="O4828" s="20" t="s">
        <v>56</v>
      </c>
      <c r="P4828" t="str">
        <f t="shared" si="75"/>
        <v>INSERT INTO @DataTable (Deal, AdvanceDate, PROV, DealPurpose, RateType, BEACON, LTV, TDS, GDS, InsuranceType, PrincipalBalance, OccupancyType, AccountStatus, Closed_Date, DelinquencyBucket) VALUES (4827, '2014-12-19', 'ON', 'Purchase', 'Fixed', 727, 94.29, 37, 24.59, 'HiRatio', 320163.26, 'Owner-Occupied', 'Open', '1900-01-00', 'Current');</v>
      </c>
    </row>
    <row r="4829" spans="1:16" x14ac:dyDescent="0.35">
      <c r="A4829" s="22">
        <v>4828</v>
      </c>
      <c r="B4829" s="21">
        <v>41569</v>
      </c>
      <c r="C4829" s="22" t="s">
        <v>57</v>
      </c>
      <c r="D4829" s="22" t="s">
        <v>52</v>
      </c>
      <c r="E4829" s="22" t="s">
        <v>40</v>
      </c>
      <c r="F4829" s="22">
        <v>729</v>
      </c>
      <c r="G4829" s="22">
        <v>80</v>
      </c>
      <c r="H4829" s="22">
        <v>31.9</v>
      </c>
      <c r="I4829" s="22">
        <v>30.87</v>
      </c>
      <c r="J4829" s="22" t="s">
        <v>54</v>
      </c>
      <c r="K4829" s="23">
        <v>0</v>
      </c>
      <c r="L4829" s="23" t="s">
        <v>55</v>
      </c>
      <c r="M4829" s="23" t="s">
        <v>84</v>
      </c>
      <c r="N4829" s="27">
        <v>42734</v>
      </c>
      <c r="O4829" s="23" t="s">
        <v>56</v>
      </c>
      <c r="P4829" t="str">
        <f t="shared" si="75"/>
        <v>INSERT INTO @DataTable (Deal, AdvanceDate, PROV, DealPurpose, RateType, BEACON, LTV, TDS, GDS, InsuranceType, PrincipalBalance, OccupancyType, AccountStatus, Closed_Date, DelinquencyBucket) VALUES (4828, '2013-10-22', 'ON', 'Refinance External', 'ARM', 729, 80, 31.9, 30.87, 'Conv', 0, 'Owner-Occupied', 'Closed', '2016-12-30', 'Current');</v>
      </c>
    </row>
    <row r="4830" spans="1:16" x14ac:dyDescent="0.35">
      <c r="A4830" s="19">
        <v>4829</v>
      </c>
      <c r="B4830" s="18">
        <v>42230</v>
      </c>
      <c r="C4830" s="19" t="s">
        <v>74</v>
      </c>
      <c r="D4830" s="19" t="s">
        <v>61</v>
      </c>
      <c r="E4830" s="19" t="s">
        <v>53</v>
      </c>
      <c r="F4830" s="19">
        <v>825</v>
      </c>
      <c r="G4830" s="19">
        <v>90</v>
      </c>
      <c r="H4830" s="19">
        <v>32.01</v>
      </c>
      <c r="I4830" s="19">
        <v>31.83</v>
      </c>
      <c r="J4830" s="19" t="s">
        <v>60</v>
      </c>
      <c r="K4830" s="20">
        <v>281047.64</v>
      </c>
      <c r="L4830" s="20" t="s">
        <v>55</v>
      </c>
      <c r="M4830" s="20" t="s">
        <v>83</v>
      </c>
      <c r="N4830" s="26"/>
      <c r="O4830" s="20" t="s">
        <v>56</v>
      </c>
      <c r="P4830" t="str">
        <f t="shared" si="75"/>
        <v>INSERT INTO @DataTable (Deal, AdvanceDate, PROV, DealPurpose, RateType, BEACON, LTV, TDS, GDS, InsuranceType, PrincipalBalance, OccupancyType, AccountStatus, Closed_Date, DelinquencyBucket) VALUES (4829, '2015-08-14', 'MB', 'Purchase', 'Fixed', 825, 90, 32.01, 31.83, 'HiRatio', 281047.64, 'Owner-Occupied', 'Open', '1900-01-00', 'Current');</v>
      </c>
    </row>
    <row r="4831" spans="1:16" x14ac:dyDescent="0.35">
      <c r="A4831" s="22">
        <v>4830</v>
      </c>
      <c r="B4831" s="21">
        <v>42157</v>
      </c>
      <c r="C4831" s="22" t="s">
        <v>57</v>
      </c>
      <c r="D4831" s="22" t="s">
        <v>61</v>
      </c>
      <c r="E4831" s="22" t="s">
        <v>40</v>
      </c>
      <c r="F4831" s="22">
        <v>753</v>
      </c>
      <c r="G4831" s="22">
        <v>49.02</v>
      </c>
      <c r="H4831" s="22">
        <v>18.39</v>
      </c>
      <c r="I4831" s="22">
        <v>17.579999999999998</v>
      </c>
      <c r="J4831" s="22" t="s">
        <v>54</v>
      </c>
      <c r="K4831" s="23">
        <v>145965.29</v>
      </c>
      <c r="L4831" s="23" t="s">
        <v>55</v>
      </c>
      <c r="M4831" s="23" t="s">
        <v>83</v>
      </c>
      <c r="N4831" s="27"/>
      <c r="O4831" s="23" t="s">
        <v>56</v>
      </c>
      <c r="P4831" t="str">
        <f t="shared" si="75"/>
        <v>INSERT INTO @DataTable (Deal, AdvanceDate, PROV, DealPurpose, RateType, BEACON, LTV, TDS, GDS, InsuranceType, PrincipalBalance, OccupancyType, AccountStatus, Closed_Date, DelinquencyBucket) VALUES (4830, '2015-06-02', 'ON', 'Purchase', 'ARM', 753, 49.02, 18.39, 17.58, 'Conv', 145965.29, 'Owner-Occupied', 'Open', '1900-01-00', 'Current');</v>
      </c>
    </row>
    <row r="4832" spans="1:16" x14ac:dyDescent="0.35">
      <c r="A4832" s="19">
        <v>4831</v>
      </c>
      <c r="B4832" s="18">
        <v>42103</v>
      </c>
      <c r="C4832" s="19" t="s">
        <v>57</v>
      </c>
      <c r="D4832" s="19" t="s">
        <v>52</v>
      </c>
      <c r="E4832" s="19" t="s">
        <v>40</v>
      </c>
      <c r="F4832" s="19">
        <v>781</v>
      </c>
      <c r="G4832" s="19">
        <v>78.38</v>
      </c>
      <c r="H4832" s="19">
        <v>23.59</v>
      </c>
      <c r="I4832" s="19">
        <v>20.05</v>
      </c>
      <c r="J4832" s="19" t="s">
        <v>54</v>
      </c>
      <c r="K4832" s="20">
        <v>542465.14</v>
      </c>
      <c r="L4832" s="20" t="s">
        <v>55</v>
      </c>
      <c r="M4832" s="20" t="s">
        <v>83</v>
      </c>
      <c r="N4832" s="26"/>
      <c r="O4832" s="20" t="s">
        <v>56</v>
      </c>
      <c r="P4832" t="str">
        <f t="shared" si="75"/>
        <v>INSERT INTO @DataTable (Deal, AdvanceDate, PROV, DealPurpose, RateType, BEACON, LTV, TDS, GDS, InsuranceType, PrincipalBalance, OccupancyType, AccountStatus, Closed_Date, DelinquencyBucket) VALUES (4831, '2015-04-09', 'ON', 'Refinance External', 'ARM', 781, 78.38, 23.59, 20.05, 'Conv', 542465.14, 'Owner-Occupied', 'Open', '1900-01-00', 'Current');</v>
      </c>
    </row>
    <row r="4833" spans="1:16" x14ac:dyDescent="0.35">
      <c r="A4833" s="22">
        <v>4832</v>
      </c>
      <c r="B4833" s="21">
        <v>42185</v>
      </c>
      <c r="C4833" s="22" t="s">
        <v>51</v>
      </c>
      <c r="D4833" s="22" t="s">
        <v>61</v>
      </c>
      <c r="E4833" s="22" t="s">
        <v>40</v>
      </c>
      <c r="F4833" s="22">
        <v>767</v>
      </c>
      <c r="G4833" s="22">
        <v>67.209999999999994</v>
      </c>
      <c r="H4833" s="22">
        <v>39.33</v>
      </c>
      <c r="I4833" s="22">
        <v>19.54</v>
      </c>
      <c r="J4833" s="22" t="s">
        <v>54</v>
      </c>
      <c r="K4833" s="23">
        <v>178468.3</v>
      </c>
      <c r="L4833" s="23" t="s">
        <v>55</v>
      </c>
      <c r="M4833" s="23" t="s">
        <v>83</v>
      </c>
      <c r="N4833" s="27"/>
      <c r="O4833" s="23" t="s">
        <v>56</v>
      </c>
      <c r="P4833" t="str">
        <f t="shared" si="75"/>
        <v>INSERT INTO @DataTable (Deal, AdvanceDate, PROV, DealPurpose, RateType, BEACON, LTV, TDS, GDS, InsuranceType, PrincipalBalance, OccupancyType, AccountStatus, Closed_Date, DelinquencyBucket) VALUES (4832, '2015-06-30', 'AB', 'Purchase', 'ARM', 767, 67.21, 39.33, 19.54, 'Conv', 178468.3, 'Owner-Occupied', 'Open', '1900-01-00', 'Current');</v>
      </c>
    </row>
    <row r="4834" spans="1:16" x14ac:dyDescent="0.35">
      <c r="A4834" s="19">
        <v>4833</v>
      </c>
      <c r="B4834" s="18">
        <v>42124</v>
      </c>
      <c r="C4834" s="19" t="s">
        <v>58</v>
      </c>
      <c r="D4834" s="19" t="s">
        <v>59</v>
      </c>
      <c r="E4834" s="19" t="s">
        <v>40</v>
      </c>
      <c r="F4834" s="19">
        <v>799</v>
      </c>
      <c r="G4834" s="19">
        <v>87.25</v>
      </c>
      <c r="H4834" s="19">
        <v>34.229999999999997</v>
      </c>
      <c r="I4834" s="19">
        <v>25.67</v>
      </c>
      <c r="J4834" s="19" t="s">
        <v>60</v>
      </c>
      <c r="K4834" s="20">
        <v>263274.01</v>
      </c>
      <c r="L4834" s="20" t="s">
        <v>55</v>
      </c>
      <c r="M4834" s="20" t="s">
        <v>83</v>
      </c>
      <c r="N4834" s="26"/>
      <c r="O4834" s="20" t="s">
        <v>56</v>
      </c>
      <c r="P4834" t="str">
        <f t="shared" si="75"/>
        <v>INSERT INTO @DataTable (Deal, AdvanceDate, PROV, DealPurpose, RateType, BEACON, LTV, TDS, GDS, InsuranceType, PrincipalBalance, OccupancyType, AccountStatus, Closed_Date, DelinquencyBucket) VALUES (4833, '2015-04-30', 'BC', 'Transfer', 'ARM', 799, 87.25, 34.23, 25.67, 'HiRatio', 263274.01, 'Owner-Occupied', 'Open', '1900-01-00', 'Current');</v>
      </c>
    </row>
    <row r="4835" spans="1:16" x14ac:dyDescent="0.35">
      <c r="A4835" s="22">
        <v>4834</v>
      </c>
      <c r="B4835" s="21">
        <v>42461</v>
      </c>
      <c r="C4835" s="22" t="s">
        <v>57</v>
      </c>
      <c r="D4835" s="22" t="s">
        <v>52</v>
      </c>
      <c r="E4835" s="22" t="s">
        <v>53</v>
      </c>
      <c r="F4835" s="22">
        <v>733</v>
      </c>
      <c r="G4835" s="22">
        <v>73.75</v>
      </c>
      <c r="H4835" s="22">
        <v>34.31</v>
      </c>
      <c r="I4835" s="22">
        <v>34.31</v>
      </c>
      <c r="J4835" s="22" t="s">
        <v>54</v>
      </c>
      <c r="K4835" s="23">
        <v>288642.55</v>
      </c>
      <c r="L4835" s="23" t="s">
        <v>55</v>
      </c>
      <c r="M4835" s="23" t="s">
        <v>83</v>
      </c>
      <c r="N4835" s="27"/>
      <c r="O4835" s="23" t="s">
        <v>56</v>
      </c>
      <c r="P4835" t="str">
        <f t="shared" si="75"/>
        <v>INSERT INTO @DataTable (Deal, AdvanceDate, PROV, DealPurpose, RateType, BEACON, LTV, TDS, GDS, InsuranceType, PrincipalBalance, OccupancyType, AccountStatus, Closed_Date, DelinquencyBucket) VALUES (4834, '2016-04-01', 'ON', 'Refinance External', 'Fixed', 733, 73.75, 34.31, 34.31, 'Conv', 288642.55, 'Owner-Occupied', 'Open', '1900-01-00', 'Current');</v>
      </c>
    </row>
    <row r="4836" spans="1:16" x14ac:dyDescent="0.35">
      <c r="A4836" s="19">
        <v>4835</v>
      </c>
      <c r="B4836" s="18">
        <v>42095</v>
      </c>
      <c r="C4836" s="19" t="s">
        <v>57</v>
      </c>
      <c r="D4836" s="19" t="s">
        <v>52</v>
      </c>
      <c r="E4836" s="19" t="s">
        <v>40</v>
      </c>
      <c r="F4836" s="19">
        <v>700</v>
      </c>
      <c r="G4836" s="19">
        <v>64.44</v>
      </c>
      <c r="H4836" s="19">
        <v>25.61</v>
      </c>
      <c r="I4836" s="19">
        <v>20.86</v>
      </c>
      <c r="J4836" s="19" t="s">
        <v>54</v>
      </c>
      <c r="K4836" s="20">
        <v>277309.98</v>
      </c>
      <c r="L4836" s="20" t="s">
        <v>55</v>
      </c>
      <c r="M4836" s="20" t="s">
        <v>83</v>
      </c>
      <c r="N4836" s="26"/>
      <c r="O4836" s="20" t="s">
        <v>56</v>
      </c>
      <c r="P4836" t="str">
        <f t="shared" si="75"/>
        <v>INSERT INTO @DataTable (Deal, AdvanceDate, PROV, DealPurpose, RateType, BEACON, LTV, TDS, GDS, InsuranceType, PrincipalBalance, OccupancyType, AccountStatus, Closed_Date, DelinquencyBucket) VALUES (4835, '2015-04-01', 'ON', 'Refinance External', 'ARM', 700, 64.44, 25.61, 20.86, 'Conv', 277309.98, 'Owner-Occupied', 'Open', '1900-01-00', 'Current');</v>
      </c>
    </row>
    <row r="4837" spans="1:16" x14ac:dyDescent="0.35">
      <c r="A4837" s="22">
        <v>4836</v>
      </c>
      <c r="B4837" s="21">
        <v>41625</v>
      </c>
      <c r="C4837" s="22" t="s">
        <v>57</v>
      </c>
      <c r="D4837" s="22" t="s">
        <v>61</v>
      </c>
      <c r="E4837" s="22" t="s">
        <v>53</v>
      </c>
      <c r="F4837" s="22">
        <v>744</v>
      </c>
      <c r="G4837" s="22">
        <v>95</v>
      </c>
      <c r="H4837" s="22">
        <v>33.729999999999997</v>
      </c>
      <c r="I4837" s="22">
        <v>33.57</v>
      </c>
      <c r="J4837" s="22" t="s">
        <v>60</v>
      </c>
      <c r="K4837" s="23">
        <v>0</v>
      </c>
      <c r="L4837" s="23" t="s">
        <v>55</v>
      </c>
      <c r="M4837" s="23" t="s">
        <v>84</v>
      </c>
      <c r="N4837" s="27">
        <v>42648</v>
      </c>
      <c r="O4837" s="23" t="s">
        <v>56</v>
      </c>
      <c r="P4837" t="str">
        <f t="shared" si="75"/>
        <v>INSERT INTO @DataTable (Deal, AdvanceDate, PROV, DealPurpose, RateType, BEACON, LTV, TDS, GDS, InsuranceType, PrincipalBalance, OccupancyType, AccountStatus, Closed_Date, DelinquencyBucket) VALUES (4836, '2013-12-17', 'ON', 'Purchase', 'Fixed', 744, 95, 33.73, 33.57, 'HiRatio', 0, 'Owner-Occupied', 'Closed', '2016-10-05', 'Current');</v>
      </c>
    </row>
    <row r="4838" spans="1:16" x14ac:dyDescent="0.35">
      <c r="A4838" s="19">
        <v>4837</v>
      </c>
      <c r="B4838" s="18">
        <v>41794</v>
      </c>
      <c r="C4838" s="19" t="s">
        <v>57</v>
      </c>
      <c r="D4838" s="19" t="s">
        <v>52</v>
      </c>
      <c r="E4838" s="19" t="s">
        <v>53</v>
      </c>
      <c r="F4838" s="19">
        <v>748</v>
      </c>
      <c r="G4838" s="19">
        <v>80</v>
      </c>
      <c r="H4838" s="19">
        <v>36.28</v>
      </c>
      <c r="I4838" s="19">
        <v>19.399999999999999</v>
      </c>
      <c r="J4838" s="19" t="s">
        <v>54</v>
      </c>
      <c r="K4838" s="20">
        <v>147520.32000000001</v>
      </c>
      <c r="L4838" s="20" t="s">
        <v>55</v>
      </c>
      <c r="M4838" s="20" t="s">
        <v>83</v>
      </c>
      <c r="N4838" s="26"/>
      <c r="O4838" s="20" t="s">
        <v>56</v>
      </c>
      <c r="P4838" t="str">
        <f t="shared" si="75"/>
        <v>INSERT INTO @DataTable (Deal, AdvanceDate, PROV, DealPurpose, RateType, BEACON, LTV, TDS, GDS, InsuranceType, PrincipalBalance, OccupancyType, AccountStatus, Closed_Date, DelinquencyBucket) VALUES (4837, '2014-06-04', 'ON', 'Refinance External', 'Fixed', 748, 80, 36.28, 19.4, 'Conv', 147520.32, 'Owner-Occupied', 'Open', '1900-01-00', 'Current');</v>
      </c>
    </row>
    <row r="4839" spans="1:16" x14ac:dyDescent="0.35">
      <c r="A4839" s="22">
        <v>4838</v>
      </c>
      <c r="B4839" s="21">
        <v>41827</v>
      </c>
      <c r="C4839" s="22" t="s">
        <v>57</v>
      </c>
      <c r="D4839" s="22" t="s">
        <v>61</v>
      </c>
      <c r="E4839" s="22" t="s">
        <v>40</v>
      </c>
      <c r="F4839" s="22">
        <v>792</v>
      </c>
      <c r="G4839" s="22">
        <v>67.48</v>
      </c>
      <c r="H4839" s="22">
        <v>28.58</v>
      </c>
      <c r="I4839" s="22">
        <v>25.4</v>
      </c>
      <c r="J4839" s="22" t="s">
        <v>54</v>
      </c>
      <c r="K4839" s="23">
        <v>387025.39</v>
      </c>
      <c r="L4839" s="23" t="s">
        <v>55</v>
      </c>
      <c r="M4839" s="23" t="s">
        <v>83</v>
      </c>
      <c r="N4839" s="27"/>
      <c r="O4839" s="23" t="s">
        <v>56</v>
      </c>
      <c r="P4839" t="str">
        <f t="shared" si="75"/>
        <v>INSERT INTO @DataTable (Deal, AdvanceDate, PROV, DealPurpose, RateType, BEACON, LTV, TDS, GDS, InsuranceType, PrincipalBalance, OccupancyType, AccountStatus, Closed_Date, DelinquencyBucket) VALUES (4838, '2014-07-07', 'ON', 'Purchase', 'ARM', 792, 67.48, 28.58, 25.4, 'Conv', 387025.39, 'Owner-Occupied', 'Open', '1900-01-00', 'Current');</v>
      </c>
    </row>
    <row r="4840" spans="1:16" x14ac:dyDescent="0.35">
      <c r="A4840" s="19">
        <v>4839</v>
      </c>
      <c r="B4840" s="18">
        <v>42333</v>
      </c>
      <c r="C4840" s="19" t="s">
        <v>78</v>
      </c>
      <c r="D4840" s="19" t="s">
        <v>59</v>
      </c>
      <c r="E4840" s="19" t="s">
        <v>53</v>
      </c>
      <c r="F4840" s="19">
        <v>772</v>
      </c>
      <c r="G4840" s="19">
        <v>90.46</v>
      </c>
      <c r="H4840" s="19">
        <v>31.82</v>
      </c>
      <c r="I4840" s="19">
        <v>8.8000000000000007</v>
      </c>
      <c r="J4840" s="19" t="s">
        <v>60</v>
      </c>
      <c r="K4840" s="20">
        <v>274910</v>
      </c>
      <c r="L4840" s="20" t="s">
        <v>66</v>
      </c>
      <c r="M4840" s="20" t="s">
        <v>83</v>
      </c>
      <c r="N4840" s="26"/>
      <c r="O4840" s="20" t="s">
        <v>56</v>
      </c>
      <c r="P4840" t="str">
        <f t="shared" si="75"/>
        <v>INSERT INTO @DataTable (Deal, AdvanceDate, PROV, DealPurpose, RateType, BEACON, LTV, TDS, GDS, InsuranceType, PrincipalBalance, OccupancyType, AccountStatus, Closed_Date, DelinquencyBucket) VALUES (4839, '2015-11-25', 'NL', 'Transfer', 'Fixed', 772, 90.46, 31.82, 8.8, 'HiRatio', 274910, 'Second Home', 'Open', '1900-01-00', 'Current');</v>
      </c>
    </row>
    <row r="4841" spans="1:16" x14ac:dyDescent="0.35">
      <c r="A4841" s="22">
        <v>4840</v>
      </c>
      <c r="B4841" s="21">
        <v>42339</v>
      </c>
      <c r="C4841" s="22" t="s">
        <v>57</v>
      </c>
      <c r="D4841" s="22" t="s">
        <v>61</v>
      </c>
      <c r="E4841" s="22" t="s">
        <v>53</v>
      </c>
      <c r="F4841" s="22">
        <v>776</v>
      </c>
      <c r="G4841" s="22">
        <v>95</v>
      </c>
      <c r="H4841" s="22">
        <v>30.09</v>
      </c>
      <c r="I4841" s="22">
        <v>29.84</v>
      </c>
      <c r="J4841" s="22" t="s">
        <v>60</v>
      </c>
      <c r="K4841" s="23">
        <v>541925.01</v>
      </c>
      <c r="L4841" s="23" t="s">
        <v>55</v>
      </c>
      <c r="M4841" s="23" t="s">
        <v>83</v>
      </c>
      <c r="N4841" s="27"/>
      <c r="O4841" s="23" t="s">
        <v>56</v>
      </c>
      <c r="P4841" t="str">
        <f t="shared" si="75"/>
        <v>INSERT INTO @DataTable (Deal, AdvanceDate, PROV, DealPurpose, RateType, BEACON, LTV, TDS, GDS, InsuranceType, PrincipalBalance, OccupancyType, AccountStatus, Closed_Date, DelinquencyBucket) VALUES (4840, '2015-12-01', 'ON', 'Purchase', 'Fixed', 776, 95, 30.09, 29.84, 'HiRatio', 541925.01, 'Owner-Occupied', 'Open', '1900-01-00', 'Current');</v>
      </c>
    </row>
    <row r="4842" spans="1:16" x14ac:dyDescent="0.35">
      <c r="A4842" s="19">
        <v>4841</v>
      </c>
      <c r="B4842" s="18">
        <v>41423</v>
      </c>
      <c r="C4842" s="19" t="s">
        <v>51</v>
      </c>
      <c r="D4842" s="19" t="s">
        <v>61</v>
      </c>
      <c r="E4842" s="19" t="s">
        <v>53</v>
      </c>
      <c r="F4842" s="19">
        <v>755</v>
      </c>
      <c r="G4842" s="19">
        <v>90</v>
      </c>
      <c r="H4842" s="19">
        <v>35.79</v>
      </c>
      <c r="I4842" s="19">
        <v>28.11</v>
      </c>
      <c r="J4842" s="19" t="s">
        <v>60</v>
      </c>
      <c r="K4842" s="20">
        <v>393814.64</v>
      </c>
      <c r="L4842" s="20" t="s">
        <v>55</v>
      </c>
      <c r="M4842" s="20" t="s">
        <v>83</v>
      </c>
      <c r="N4842" s="26"/>
      <c r="O4842" s="20" t="s">
        <v>56</v>
      </c>
      <c r="P4842" t="str">
        <f t="shared" si="75"/>
        <v>INSERT INTO @DataTable (Deal, AdvanceDate, PROV, DealPurpose, RateType, BEACON, LTV, TDS, GDS, InsuranceType, PrincipalBalance, OccupancyType, AccountStatus, Closed_Date, DelinquencyBucket) VALUES (4841, '2013-05-29', 'AB', 'Purchase', 'Fixed', 755, 90, 35.79, 28.11, 'HiRatio', 393814.64, 'Owner-Occupied', 'Open', '1900-01-00', 'Current');</v>
      </c>
    </row>
    <row r="4843" spans="1:16" x14ac:dyDescent="0.35">
      <c r="A4843" s="22">
        <v>4842</v>
      </c>
      <c r="B4843" s="21">
        <v>42459</v>
      </c>
      <c r="C4843" s="22" t="s">
        <v>57</v>
      </c>
      <c r="D4843" s="22" t="s">
        <v>61</v>
      </c>
      <c r="E4843" s="22" t="s">
        <v>40</v>
      </c>
      <c r="F4843" s="22">
        <v>670</v>
      </c>
      <c r="G4843" s="22">
        <v>51.35</v>
      </c>
      <c r="H4843" s="22">
        <v>39.4</v>
      </c>
      <c r="I4843" s="22">
        <v>9.5500000000000007</v>
      </c>
      <c r="J4843" s="22" t="s">
        <v>54</v>
      </c>
      <c r="K4843" s="23">
        <v>372803.65</v>
      </c>
      <c r="L4843" s="23" t="s">
        <v>62</v>
      </c>
      <c r="M4843" s="23" t="s">
        <v>83</v>
      </c>
      <c r="N4843" s="27"/>
      <c r="O4843" s="23" t="s">
        <v>56</v>
      </c>
      <c r="P4843" t="str">
        <f t="shared" si="75"/>
        <v>INSERT INTO @DataTable (Deal, AdvanceDate, PROV, DealPurpose, RateType, BEACON, LTV, TDS, GDS, InsuranceType, PrincipalBalance, OccupancyType, AccountStatus, Closed_Date, DelinquencyBucket) VALUES (4842, '2016-03-30', 'ON', 'Purchase', 'ARM', 670, 51.35, 39.4, 9.55, 'Conv', 372803.65, 'Rental', 'Open', '1900-01-00', 'Current');</v>
      </c>
    </row>
    <row r="4844" spans="1:16" x14ac:dyDescent="0.35">
      <c r="A4844" s="19">
        <v>4843</v>
      </c>
      <c r="B4844" s="18">
        <v>42565</v>
      </c>
      <c r="C4844" s="19" t="s">
        <v>58</v>
      </c>
      <c r="D4844" s="19" t="s">
        <v>61</v>
      </c>
      <c r="E4844" s="19" t="s">
        <v>40</v>
      </c>
      <c r="F4844" s="19">
        <v>0</v>
      </c>
      <c r="G4844" s="19">
        <v>65</v>
      </c>
      <c r="H4844" s="19">
        <v>32.21</v>
      </c>
      <c r="I4844" s="19">
        <v>4.33</v>
      </c>
      <c r="J4844" s="19" t="s">
        <v>54</v>
      </c>
      <c r="K4844" s="20">
        <v>704545.98</v>
      </c>
      <c r="L4844" s="20" t="s">
        <v>62</v>
      </c>
      <c r="M4844" s="20" t="s">
        <v>83</v>
      </c>
      <c r="N4844" s="26"/>
      <c r="O4844" s="20" t="s">
        <v>56</v>
      </c>
      <c r="P4844" t="str">
        <f t="shared" si="75"/>
        <v>INSERT INTO @DataTable (Deal, AdvanceDate, PROV, DealPurpose, RateType, BEACON, LTV, TDS, GDS, InsuranceType, PrincipalBalance, OccupancyType, AccountStatus, Closed_Date, DelinquencyBucket) VALUES (4843, '2016-07-14', 'BC', 'Purchase', 'ARM', 0, 65, 32.21, 4.33, 'Conv', 704545.98, 'Rental', 'Open', '1900-01-00', 'Current');</v>
      </c>
    </row>
    <row r="4845" spans="1:16" x14ac:dyDescent="0.35">
      <c r="A4845" s="22">
        <v>4844</v>
      </c>
      <c r="B4845" s="21">
        <v>41061</v>
      </c>
      <c r="C4845" s="22" t="s">
        <v>57</v>
      </c>
      <c r="D4845" s="22" t="s">
        <v>61</v>
      </c>
      <c r="E4845" s="22" t="s">
        <v>53</v>
      </c>
      <c r="F4845" s="22">
        <v>745</v>
      </c>
      <c r="G4845" s="22">
        <v>95</v>
      </c>
      <c r="H4845" s="22">
        <v>41.58</v>
      </c>
      <c r="I4845" s="22">
        <v>19.510000000000002</v>
      </c>
      <c r="J4845" s="22" t="s">
        <v>60</v>
      </c>
      <c r="K4845" s="23">
        <v>81680.070000000007</v>
      </c>
      <c r="L4845" s="23" t="s">
        <v>55</v>
      </c>
      <c r="M4845" s="23" t="s">
        <v>83</v>
      </c>
      <c r="N4845" s="27"/>
      <c r="O4845" s="23" t="s">
        <v>56</v>
      </c>
      <c r="P4845" t="str">
        <f t="shared" si="75"/>
        <v>INSERT INTO @DataTable (Deal, AdvanceDate, PROV, DealPurpose, RateType, BEACON, LTV, TDS, GDS, InsuranceType, PrincipalBalance, OccupancyType, AccountStatus, Closed_Date, DelinquencyBucket) VALUES (4844, '2012-06-01', 'ON', 'Purchase', 'Fixed', 745, 95, 41.58, 19.51, 'HiRatio', 81680.07, 'Owner-Occupied', 'Open', '1900-01-00', 'Current');</v>
      </c>
    </row>
    <row r="4846" spans="1:16" x14ac:dyDescent="0.35">
      <c r="A4846" s="19">
        <v>4845</v>
      </c>
      <c r="B4846" s="18">
        <v>41912</v>
      </c>
      <c r="C4846" s="19" t="s">
        <v>51</v>
      </c>
      <c r="D4846" s="19" t="s">
        <v>59</v>
      </c>
      <c r="E4846" s="19" t="s">
        <v>53</v>
      </c>
      <c r="F4846" s="19">
        <v>821</v>
      </c>
      <c r="G4846" s="19">
        <v>80.900000000000006</v>
      </c>
      <c r="H4846" s="19">
        <v>40.35</v>
      </c>
      <c r="I4846" s="19">
        <v>37.68</v>
      </c>
      <c r="J4846" s="19" t="s">
        <v>54</v>
      </c>
      <c r="K4846" s="20">
        <v>234891.12</v>
      </c>
      <c r="L4846" s="20" t="s">
        <v>55</v>
      </c>
      <c r="M4846" s="20" t="s">
        <v>83</v>
      </c>
      <c r="N4846" s="26"/>
      <c r="O4846" s="20" t="s">
        <v>56</v>
      </c>
      <c r="P4846" t="str">
        <f t="shared" si="75"/>
        <v>INSERT INTO @DataTable (Deal, AdvanceDate, PROV, DealPurpose, RateType, BEACON, LTV, TDS, GDS, InsuranceType, PrincipalBalance, OccupancyType, AccountStatus, Closed_Date, DelinquencyBucket) VALUES (4845, '2014-09-30', 'AB', 'Transfer', 'Fixed', 821, 80.9, 40.35, 37.68, 'Conv', 234891.12, 'Owner-Occupied', 'Open', '1900-01-00', 'Current');</v>
      </c>
    </row>
    <row r="4847" spans="1:16" x14ac:dyDescent="0.35">
      <c r="A4847" s="22">
        <v>4846</v>
      </c>
      <c r="B4847" s="21">
        <v>41004</v>
      </c>
      <c r="C4847" s="22" t="s">
        <v>57</v>
      </c>
      <c r="D4847" s="22" t="s">
        <v>61</v>
      </c>
      <c r="E4847" s="22" t="s">
        <v>53</v>
      </c>
      <c r="F4847" s="22">
        <v>720</v>
      </c>
      <c r="G4847" s="22">
        <v>95</v>
      </c>
      <c r="H4847" s="22">
        <v>39.29</v>
      </c>
      <c r="I4847" s="22">
        <v>28.21</v>
      </c>
      <c r="J4847" s="22" t="s">
        <v>60</v>
      </c>
      <c r="K4847" s="23">
        <v>193141.88</v>
      </c>
      <c r="L4847" s="23" t="s">
        <v>55</v>
      </c>
      <c r="M4847" s="23" t="s">
        <v>83</v>
      </c>
      <c r="N4847" s="27"/>
      <c r="O4847" s="23" t="s">
        <v>56</v>
      </c>
      <c r="P4847" t="str">
        <f t="shared" si="75"/>
        <v>INSERT INTO @DataTable (Deal, AdvanceDate, PROV, DealPurpose, RateType, BEACON, LTV, TDS, GDS, InsuranceType, PrincipalBalance, OccupancyType, AccountStatus, Closed_Date, DelinquencyBucket) VALUES (4846, '2012-04-05', 'ON', 'Purchase', 'Fixed', 720, 95, 39.29, 28.21, 'HiRatio', 193141.88, 'Owner-Occupied', 'Open', '1900-01-00', 'Current');</v>
      </c>
    </row>
    <row r="4848" spans="1:16" x14ac:dyDescent="0.35">
      <c r="A4848" s="19">
        <v>4847</v>
      </c>
      <c r="B4848" s="18">
        <v>41922</v>
      </c>
      <c r="C4848" s="19" t="s">
        <v>58</v>
      </c>
      <c r="D4848" s="19" t="s">
        <v>61</v>
      </c>
      <c r="E4848" s="19" t="s">
        <v>53</v>
      </c>
      <c r="F4848" s="19">
        <v>809</v>
      </c>
      <c r="G4848" s="19">
        <v>95</v>
      </c>
      <c r="H4848" s="19">
        <v>37.65</v>
      </c>
      <c r="I4848" s="19">
        <v>32.020000000000003</v>
      </c>
      <c r="J4848" s="19" t="s">
        <v>60</v>
      </c>
      <c r="K4848" s="20">
        <v>385591.39</v>
      </c>
      <c r="L4848" s="20" t="s">
        <v>55</v>
      </c>
      <c r="M4848" s="20" t="s">
        <v>83</v>
      </c>
      <c r="N4848" s="26"/>
      <c r="O4848" s="20" t="s">
        <v>56</v>
      </c>
      <c r="P4848" t="str">
        <f t="shared" si="75"/>
        <v>INSERT INTO @DataTable (Deal, AdvanceDate, PROV, DealPurpose, RateType, BEACON, LTV, TDS, GDS, InsuranceType, PrincipalBalance, OccupancyType, AccountStatus, Closed_Date, DelinquencyBucket) VALUES (4847, '2014-10-10', 'BC', 'Purchase', 'Fixed', 809, 95, 37.65, 32.02, 'HiRatio', 385591.39, 'Owner-Occupied', 'Open', '1900-01-00', 'Current');</v>
      </c>
    </row>
    <row r="4849" spans="1:16" x14ac:dyDescent="0.35">
      <c r="A4849" s="22">
        <v>4848</v>
      </c>
      <c r="B4849" s="21">
        <v>41593</v>
      </c>
      <c r="C4849" s="22" t="s">
        <v>51</v>
      </c>
      <c r="D4849" s="22" t="s">
        <v>61</v>
      </c>
      <c r="E4849" s="22" t="s">
        <v>53</v>
      </c>
      <c r="F4849" s="22">
        <v>785</v>
      </c>
      <c r="G4849" s="22">
        <v>95</v>
      </c>
      <c r="H4849" s="22">
        <v>29.82</v>
      </c>
      <c r="I4849" s="22">
        <v>26.21</v>
      </c>
      <c r="J4849" s="22" t="s">
        <v>60</v>
      </c>
      <c r="K4849" s="23">
        <v>354383.21</v>
      </c>
      <c r="L4849" s="23" t="s">
        <v>55</v>
      </c>
      <c r="M4849" s="23" t="s">
        <v>83</v>
      </c>
      <c r="N4849" s="27"/>
      <c r="O4849" s="23" t="s">
        <v>56</v>
      </c>
      <c r="P4849" t="str">
        <f t="shared" si="75"/>
        <v>INSERT INTO @DataTable (Deal, AdvanceDate, PROV, DealPurpose, RateType, BEACON, LTV, TDS, GDS, InsuranceType, PrincipalBalance, OccupancyType, AccountStatus, Closed_Date, DelinquencyBucket) VALUES (4848, '2013-11-15', 'AB', 'Purchase', 'Fixed', 785, 95, 29.82, 26.21, 'HiRatio', 354383.21, 'Owner-Occupied', 'Open', '1900-01-00', 'Current');</v>
      </c>
    </row>
    <row r="4850" spans="1:16" x14ac:dyDescent="0.35">
      <c r="A4850" s="19">
        <v>4849</v>
      </c>
      <c r="B4850" s="18">
        <v>41670</v>
      </c>
      <c r="C4850" s="19" t="s">
        <v>57</v>
      </c>
      <c r="D4850" s="19" t="s">
        <v>61</v>
      </c>
      <c r="E4850" s="19" t="s">
        <v>53</v>
      </c>
      <c r="F4850" s="19">
        <v>756</v>
      </c>
      <c r="G4850" s="19">
        <v>95</v>
      </c>
      <c r="H4850" s="19">
        <v>20.84</v>
      </c>
      <c r="I4850" s="19">
        <v>18.12</v>
      </c>
      <c r="J4850" s="19" t="s">
        <v>60</v>
      </c>
      <c r="K4850" s="20">
        <v>173717.92</v>
      </c>
      <c r="L4850" s="20" t="s">
        <v>55</v>
      </c>
      <c r="M4850" s="20" t="s">
        <v>83</v>
      </c>
      <c r="N4850" s="26"/>
      <c r="O4850" s="20" t="s">
        <v>56</v>
      </c>
      <c r="P4850" t="str">
        <f t="shared" si="75"/>
        <v>INSERT INTO @DataTable (Deal, AdvanceDate, PROV, DealPurpose, RateType, BEACON, LTV, TDS, GDS, InsuranceType, PrincipalBalance, OccupancyType, AccountStatus, Closed_Date, DelinquencyBucket) VALUES (4849, '2014-01-31', 'ON', 'Purchase', 'Fixed', 756, 95, 20.84, 18.12, 'HiRatio', 173717.92, 'Owner-Occupied', 'Open', '1900-01-00', 'Current');</v>
      </c>
    </row>
    <row r="4851" spans="1:16" x14ac:dyDescent="0.35">
      <c r="A4851" s="22">
        <v>4850</v>
      </c>
      <c r="B4851" s="21">
        <v>41754</v>
      </c>
      <c r="C4851" s="22" t="s">
        <v>51</v>
      </c>
      <c r="D4851" s="22" t="s">
        <v>61</v>
      </c>
      <c r="E4851" s="22" t="s">
        <v>53</v>
      </c>
      <c r="F4851" s="22">
        <v>711</v>
      </c>
      <c r="G4851" s="22">
        <v>95</v>
      </c>
      <c r="H4851" s="22">
        <v>39.24</v>
      </c>
      <c r="I4851" s="22">
        <v>27.43</v>
      </c>
      <c r="J4851" s="22" t="s">
        <v>60</v>
      </c>
      <c r="K4851" s="23">
        <v>0</v>
      </c>
      <c r="L4851" s="23" t="s">
        <v>55</v>
      </c>
      <c r="M4851" s="23" t="s">
        <v>84</v>
      </c>
      <c r="N4851" s="27">
        <v>42241</v>
      </c>
      <c r="O4851" s="23" t="s">
        <v>56</v>
      </c>
      <c r="P4851" t="str">
        <f t="shared" si="75"/>
        <v>INSERT INTO @DataTable (Deal, AdvanceDate, PROV, DealPurpose, RateType, BEACON, LTV, TDS, GDS, InsuranceType, PrincipalBalance, OccupancyType, AccountStatus, Closed_Date, DelinquencyBucket) VALUES (4850, '2014-04-25', 'AB', 'Purchase', 'Fixed', 711, 95, 39.24, 27.43, 'HiRatio', 0, 'Owner-Occupied', 'Closed', '2015-08-25', 'Current');</v>
      </c>
    </row>
    <row r="4852" spans="1:16" x14ac:dyDescent="0.35">
      <c r="A4852" s="19">
        <v>4851</v>
      </c>
      <c r="B4852" s="18">
        <v>42629</v>
      </c>
      <c r="C4852" s="19" t="s">
        <v>74</v>
      </c>
      <c r="D4852" s="19" t="s">
        <v>61</v>
      </c>
      <c r="E4852" s="19" t="s">
        <v>53</v>
      </c>
      <c r="F4852" s="19">
        <v>752</v>
      </c>
      <c r="G4852" s="19">
        <v>95</v>
      </c>
      <c r="H4852" s="19">
        <v>37.549999999999997</v>
      </c>
      <c r="I4852" s="19">
        <v>28.07</v>
      </c>
      <c r="J4852" s="19" t="s">
        <v>60</v>
      </c>
      <c r="K4852" s="20">
        <v>194514.55</v>
      </c>
      <c r="L4852" s="20" t="s">
        <v>55</v>
      </c>
      <c r="M4852" s="20" t="s">
        <v>83</v>
      </c>
      <c r="N4852" s="26"/>
      <c r="O4852" s="20" t="s">
        <v>56</v>
      </c>
      <c r="P4852" t="str">
        <f t="shared" si="75"/>
        <v>INSERT INTO @DataTable (Deal, AdvanceDate, PROV, DealPurpose, RateType, BEACON, LTV, TDS, GDS, InsuranceType, PrincipalBalance, OccupancyType, AccountStatus, Closed_Date, DelinquencyBucket) VALUES (4851, '2016-09-16', 'MB', 'Purchase', 'Fixed', 752, 95, 37.55, 28.07, 'HiRatio', 194514.55, 'Owner-Occupied', 'Open', '1900-01-00', 'Current');</v>
      </c>
    </row>
    <row r="4853" spans="1:16" x14ac:dyDescent="0.35">
      <c r="A4853" s="22">
        <v>4852</v>
      </c>
      <c r="B4853" s="21">
        <v>42017</v>
      </c>
      <c r="C4853" s="22" t="s">
        <v>65</v>
      </c>
      <c r="D4853" s="22" t="s">
        <v>61</v>
      </c>
      <c r="E4853" s="22" t="s">
        <v>53</v>
      </c>
      <c r="F4853" s="22">
        <v>752</v>
      </c>
      <c r="G4853" s="22">
        <v>60.77</v>
      </c>
      <c r="H4853" s="22">
        <v>38.07</v>
      </c>
      <c r="I4853" s="22">
        <v>18.14</v>
      </c>
      <c r="J4853" s="22" t="s">
        <v>54</v>
      </c>
      <c r="K4853" s="23">
        <v>144484.16</v>
      </c>
      <c r="L4853" s="23" t="s">
        <v>55</v>
      </c>
      <c r="M4853" s="23" t="s">
        <v>83</v>
      </c>
      <c r="N4853" s="27"/>
      <c r="O4853" s="23" t="s">
        <v>56</v>
      </c>
      <c r="P4853" t="str">
        <f t="shared" si="75"/>
        <v>INSERT INTO @DataTable (Deal, AdvanceDate, PROV, DealPurpose, RateType, BEACON, LTV, TDS, GDS, InsuranceType, PrincipalBalance, OccupancyType, AccountStatus, Closed_Date, DelinquencyBucket) VALUES (4852, '2015-01-13', 'NS', 'Purchase', 'Fixed', 752, 60.77, 38.07, 18.14, 'Conv', 144484.16, 'Owner-Occupied', 'Open', '1900-01-00', 'Current');</v>
      </c>
    </row>
    <row r="4854" spans="1:16" x14ac:dyDescent="0.35">
      <c r="A4854" s="19">
        <v>4853</v>
      </c>
      <c r="B4854" s="18">
        <v>42081</v>
      </c>
      <c r="C4854" s="19" t="s">
        <v>58</v>
      </c>
      <c r="D4854" s="19" t="s">
        <v>61</v>
      </c>
      <c r="E4854" s="19" t="s">
        <v>40</v>
      </c>
      <c r="F4854" s="19">
        <v>793</v>
      </c>
      <c r="G4854" s="19">
        <v>36.229999999999997</v>
      </c>
      <c r="H4854" s="19">
        <v>21.86</v>
      </c>
      <c r="I4854" s="19">
        <v>17.3</v>
      </c>
      <c r="J4854" s="19" t="s">
        <v>54</v>
      </c>
      <c r="K4854" s="20">
        <v>176591.2</v>
      </c>
      <c r="L4854" s="20" t="s">
        <v>55</v>
      </c>
      <c r="M4854" s="20" t="s">
        <v>83</v>
      </c>
      <c r="N4854" s="26"/>
      <c r="O4854" s="20" t="s">
        <v>56</v>
      </c>
      <c r="P4854" t="str">
        <f t="shared" si="75"/>
        <v>INSERT INTO @DataTable (Deal, AdvanceDate, PROV, DealPurpose, RateType, BEACON, LTV, TDS, GDS, InsuranceType, PrincipalBalance, OccupancyType, AccountStatus, Closed_Date, DelinquencyBucket) VALUES (4853, '2015-03-18', 'BC', 'Purchase', 'ARM', 793, 36.23, 21.86, 17.3, 'Conv', 176591.2, 'Owner-Occupied', 'Open', '1900-01-00', 'Current');</v>
      </c>
    </row>
    <row r="4855" spans="1:16" x14ac:dyDescent="0.35">
      <c r="A4855" s="22">
        <v>4854</v>
      </c>
      <c r="B4855" s="21">
        <v>41794</v>
      </c>
      <c r="C4855" s="22" t="s">
        <v>57</v>
      </c>
      <c r="D4855" s="22" t="s">
        <v>61</v>
      </c>
      <c r="E4855" s="22" t="s">
        <v>53</v>
      </c>
      <c r="F4855" s="22">
        <v>748</v>
      </c>
      <c r="G4855" s="22">
        <v>79.84</v>
      </c>
      <c r="H4855" s="22">
        <v>38.19</v>
      </c>
      <c r="I4855" s="22">
        <v>17.04</v>
      </c>
      <c r="J4855" s="22" t="s">
        <v>54</v>
      </c>
      <c r="K4855" s="23">
        <v>0</v>
      </c>
      <c r="L4855" s="23" t="s">
        <v>66</v>
      </c>
      <c r="M4855" s="23" t="s">
        <v>84</v>
      </c>
      <c r="N4855" s="27">
        <v>42487</v>
      </c>
      <c r="O4855" s="23" t="s">
        <v>56</v>
      </c>
      <c r="P4855" t="str">
        <f t="shared" si="75"/>
        <v>INSERT INTO @DataTable (Deal, AdvanceDate, PROV, DealPurpose, RateType, BEACON, LTV, TDS, GDS, InsuranceType, PrincipalBalance, OccupancyType, AccountStatus, Closed_Date, DelinquencyBucket) VALUES (4854, '2014-06-04', 'ON', 'Purchase', 'Fixed', 748, 79.84, 38.19, 17.04, 'Conv', 0, 'Second Home', 'Closed', '2016-04-27', 'Current');</v>
      </c>
    </row>
    <row r="4856" spans="1:16" x14ac:dyDescent="0.35">
      <c r="A4856" s="19">
        <v>4855</v>
      </c>
      <c r="B4856" s="18">
        <v>42489</v>
      </c>
      <c r="C4856" s="19" t="s">
        <v>51</v>
      </c>
      <c r="D4856" s="19" t="s">
        <v>61</v>
      </c>
      <c r="E4856" s="19" t="s">
        <v>53</v>
      </c>
      <c r="F4856" s="19">
        <v>791</v>
      </c>
      <c r="G4856" s="19">
        <v>95</v>
      </c>
      <c r="H4856" s="19">
        <v>43.64</v>
      </c>
      <c r="I4856" s="19">
        <v>37.159999999999997</v>
      </c>
      <c r="J4856" s="19" t="s">
        <v>60</v>
      </c>
      <c r="K4856" s="20">
        <v>448762.66</v>
      </c>
      <c r="L4856" s="20" t="s">
        <v>55</v>
      </c>
      <c r="M4856" s="20" t="s">
        <v>83</v>
      </c>
      <c r="N4856" s="26"/>
      <c r="O4856" s="20" t="s">
        <v>56</v>
      </c>
      <c r="P4856" t="str">
        <f t="shared" si="75"/>
        <v>INSERT INTO @DataTable (Deal, AdvanceDate, PROV, DealPurpose, RateType, BEACON, LTV, TDS, GDS, InsuranceType, PrincipalBalance, OccupancyType, AccountStatus, Closed_Date, DelinquencyBucket) VALUES (4855, '2016-04-29', 'AB', 'Purchase', 'Fixed', 791, 95, 43.64, 37.16, 'HiRatio', 448762.66, 'Owner-Occupied', 'Open', '1900-01-00', 'Current');</v>
      </c>
    </row>
    <row r="4857" spans="1:16" x14ac:dyDescent="0.35">
      <c r="A4857" s="22">
        <v>4856</v>
      </c>
      <c r="B4857" s="21">
        <v>41873</v>
      </c>
      <c r="C4857" s="22" t="s">
        <v>51</v>
      </c>
      <c r="D4857" s="22" t="s">
        <v>61</v>
      </c>
      <c r="E4857" s="22" t="s">
        <v>53</v>
      </c>
      <c r="F4857" s="22">
        <v>752</v>
      </c>
      <c r="G4857" s="22">
        <v>90</v>
      </c>
      <c r="H4857" s="22">
        <v>40.270000000000003</v>
      </c>
      <c r="I4857" s="22">
        <v>36.11</v>
      </c>
      <c r="J4857" s="22" t="s">
        <v>60</v>
      </c>
      <c r="K4857" s="23">
        <v>286313.32</v>
      </c>
      <c r="L4857" s="23" t="s">
        <v>55</v>
      </c>
      <c r="M4857" s="23" t="s">
        <v>83</v>
      </c>
      <c r="N4857" s="27"/>
      <c r="O4857" s="23" t="s">
        <v>56</v>
      </c>
      <c r="P4857" t="str">
        <f t="shared" si="75"/>
        <v>INSERT INTO @DataTable (Deal, AdvanceDate, PROV, DealPurpose, RateType, BEACON, LTV, TDS, GDS, InsuranceType, PrincipalBalance, OccupancyType, AccountStatus, Closed_Date, DelinquencyBucket) VALUES (4856, '2014-08-22', 'AB', 'Purchase', 'Fixed', 752, 90, 40.27, 36.11, 'HiRatio', 286313.32, 'Owner-Occupied', 'Open', '1900-01-00', 'Current');</v>
      </c>
    </row>
    <row r="4858" spans="1:16" x14ac:dyDescent="0.35">
      <c r="A4858" s="19">
        <v>4857</v>
      </c>
      <c r="B4858" s="18">
        <v>42137</v>
      </c>
      <c r="C4858" s="19" t="s">
        <v>78</v>
      </c>
      <c r="D4858" s="19" t="s">
        <v>59</v>
      </c>
      <c r="E4858" s="19" t="s">
        <v>40</v>
      </c>
      <c r="F4858" s="19">
        <v>780</v>
      </c>
      <c r="G4858" s="19">
        <v>68.5</v>
      </c>
      <c r="H4858" s="19">
        <v>17.510000000000002</v>
      </c>
      <c r="I4858" s="19">
        <v>10.29</v>
      </c>
      <c r="J4858" s="19" t="s">
        <v>54</v>
      </c>
      <c r="K4858" s="20">
        <v>289392.77</v>
      </c>
      <c r="L4858" s="20" t="s">
        <v>55</v>
      </c>
      <c r="M4858" s="20" t="s">
        <v>83</v>
      </c>
      <c r="N4858" s="26"/>
      <c r="O4858" s="20" t="s">
        <v>56</v>
      </c>
      <c r="P4858" t="str">
        <f t="shared" si="75"/>
        <v>INSERT INTO @DataTable (Deal, AdvanceDate, PROV, DealPurpose, RateType, BEACON, LTV, TDS, GDS, InsuranceType, PrincipalBalance, OccupancyType, AccountStatus, Closed_Date, DelinquencyBucket) VALUES (4857, '2015-05-13', 'NL', 'Transfer', 'ARM', 780, 68.5, 17.51, 10.29, 'Conv', 289392.77, 'Owner-Occupied', 'Open', '1900-01-00', 'Current');</v>
      </c>
    </row>
    <row r="4859" spans="1:16" x14ac:dyDescent="0.35">
      <c r="A4859" s="22">
        <v>4858</v>
      </c>
      <c r="B4859" s="21">
        <v>40844</v>
      </c>
      <c r="C4859" s="22" t="s">
        <v>57</v>
      </c>
      <c r="D4859" s="22" t="s">
        <v>52</v>
      </c>
      <c r="E4859" s="22" t="s">
        <v>53</v>
      </c>
      <c r="F4859" s="22">
        <v>715</v>
      </c>
      <c r="G4859" s="22">
        <v>79.33</v>
      </c>
      <c r="H4859" s="22">
        <v>44.16</v>
      </c>
      <c r="I4859" s="22">
        <v>22.72</v>
      </c>
      <c r="J4859" s="22" t="s">
        <v>54</v>
      </c>
      <c r="K4859" s="23">
        <v>0</v>
      </c>
      <c r="L4859" s="23" t="s">
        <v>55</v>
      </c>
      <c r="M4859" s="23" t="s">
        <v>84</v>
      </c>
      <c r="N4859" s="27">
        <v>42324</v>
      </c>
      <c r="O4859" s="23" t="s">
        <v>56</v>
      </c>
      <c r="P4859" t="str">
        <f t="shared" si="75"/>
        <v>INSERT INTO @DataTable (Deal, AdvanceDate, PROV, DealPurpose, RateType, BEACON, LTV, TDS, GDS, InsuranceType, PrincipalBalance, OccupancyType, AccountStatus, Closed_Date, DelinquencyBucket) VALUES (4858, '2011-10-28', 'ON', 'Refinance External', 'Fixed', 715, 79.33, 44.16, 22.72, 'Conv', 0, 'Owner-Occupied', 'Closed', '2015-11-16', 'Current');</v>
      </c>
    </row>
    <row r="4860" spans="1:16" x14ac:dyDescent="0.35">
      <c r="A4860" s="19">
        <v>4859</v>
      </c>
      <c r="B4860" s="18">
        <v>41690</v>
      </c>
      <c r="C4860" s="19" t="s">
        <v>58</v>
      </c>
      <c r="D4860" s="19" t="s">
        <v>61</v>
      </c>
      <c r="E4860" s="19" t="s">
        <v>53</v>
      </c>
      <c r="F4860" s="19">
        <v>743</v>
      </c>
      <c r="G4860" s="19">
        <v>95</v>
      </c>
      <c r="H4860" s="19">
        <v>38.130000000000003</v>
      </c>
      <c r="I4860" s="19">
        <v>29.39</v>
      </c>
      <c r="J4860" s="19" t="s">
        <v>60</v>
      </c>
      <c r="K4860" s="20">
        <v>377338.84</v>
      </c>
      <c r="L4860" s="20" t="s">
        <v>55</v>
      </c>
      <c r="M4860" s="20" t="s">
        <v>83</v>
      </c>
      <c r="N4860" s="26"/>
      <c r="O4860" s="20" t="s">
        <v>56</v>
      </c>
      <c r="P4860" t="str">
        <f t="shared" si="75"/>
        <v>INSERT INTO @DataTable (Deal, AdvanceDate, PROV, DealPurpose, RateType, BEACON, LTV, TDS, GDS, InsuranceType, PrincipalBalance, OccupancyType, AccountStatus, Closed_Date, DelinquencyBucket) VALUES (4859, '2014-02-20', 'BC', 'Purchase', 'Fixed', 743, 95, 38.13, 29.39, 'HiRatio', 377338.84, 'Owner-Occupied', 'Open', '1900-01-00', 'Current');</v>
      </c>
    </row>
    <row r="4861" spans="1:16" x14ac:dyDescent="0.35">
      <c r="A4861" s="22">
        <v>4860</v>
      </c>
      <c r="B4861" s="21">
        <v>41684</v>
      </c>
      <c r="C4861" s="22" t="s">
        <v>58</v>
      </c>
      <c r="D4861" s="22" t="s">
        <v>61</v>
      </c>
      <c r="E4861" s="22" t="s">
        <v>53</v>
      </c>
      <c r="F4861" s="22">
        <v>716</v>
      </c>
      <c r="G4861" s="22">
        <v>95</v>
      </c>
      <c r="H4861" s="22">
        <v>43.19</v>
      </c>
      <c r="I4861" s="22">
        <v>34.57</v>
      </c>
      <c r="J4861" s="22" t="s">
        <v>60</v>
      </c>
      <c r="K4861" s="23">
        <v>279662.51</v>
      </c>
      <c r="L4861" s="23" t="s">
        <v>55</v>
      </c>
      <c r="M4861" s="23" t="s">
        <v>83</v>
      </c>
      <c r="N4861" s="27"/>
      <c r="O4861" s="23" t="s">
        <v>56</v>
      </c>
      <c r="P4861" t="str">
        <f t="shared" si="75"/>
        <v>INSERT INTO @DataTable (Deal, AdvanceDate, PROV, DealPurpose, RateType, BEACON, LTV, TDS, GDS, InsuranceType, PrincipalBalance, OccupancyType, AccountStatus, Closed_Date, DelinquencyBucket) VALUES (4860, '2014-02-14', 'BC', 'Purchase', 'Fixed', 716, 95, 43.19, 34.57, 'HiRatio', 279662.51, 'Owner-Occupied', 'Open', '1900-01-00', 'Current');</v>
      </c>
    </row>
    <row r="4862" spans="1:16" x14ac:dyDescent="0.35">
      <c r="A4862" s="19">
        <v>4861</v>
      </c>
      <c r="B4862" s="18">
        <v>41379</v>
      </c>
      <c r="C4862" s="19" t="s">
        <v>57</v>
      </c>
      <c r="D4862" s="19" t="s">
        <v>61</v>
      </c>
      <c r="E4862" s="19" t="s">
        <v>53</v>
      </c>
      <c r="F4862" s="19">
        <v>678</v>
      </c>
      <c r="G4862" s="19">
        <v>95</v>
      </c>
      <c r="H4862" s="19">
        <v>32.17</v>
      </c>
      <c r="I4862" s="19">
        <v>20.88</v>
      </c>
      <c r="J4862" s="19" t="s">
        <v>60</v>
      </c>
      <c r="K4862" s="20">
        <v>250400.71</v>
      </c>
      <c r="L4862" s="20" t="s">
        <v>55</v>
      </c>
      <c r="M4862" s="20" t="s">
        <v>83</v>
      </c>
      <c r="N4862" s="26"/>
      <c r="O4862" s="20" t="s">
        <v>56</v>
      </c>
      <c r="P4862" t="str">
        <f t="shared" si="75"/>
        <v>INSERT INTO @DataTable (Deal, AdvanceDate, PROV, DealPurpose, RateType, BEACON, LTV, TDS, GDS, InsuranceType, PrincipalBalance, OccupancyType, AccountStatus, Closed_Date, DelinquencyBucket) VALUES (4861, '2013-04-15', 'ON', 'Purchase', 'Fixed', 678, 95, 32.17, 20.88, 'HiRatio', 250400.71, 'Owner-Occupied', 'Open', '1900-01-00', 'Current');</v>
      </c>
    </row>
    <row r="4863" spans="1:16" x14ac:dyDescent="0.35">
      <c r="A4863" s="22">
        <v>4862</v>
      </c>
      <c r="B4863" s="21">
        <v>42167</v>
      </c>
      <c r="C4863" s="22" t="s">
        <v>51</v>
      </c>
      <c r="D4863" s="22" t="s">
        <v>61</v>
      </c>
      <c r="E4863" s="22" t="s">
        <v>53</v>
      </c>
      <c r="F4863" s="22">
        <v>777</v>
      </c>
      <c r="G4863" s="22">
        <v>80</v>
      </c>
      <c r="H4863" s="22">
        <v>36.85</v>
      </c>
      <c r="I4863" s="22">
        <v>20.32</v>
      </c>
      <c r="J4863" s="22" t="s">
        <v>54</v>
      </c>
      <c r="K4863" s="23">
        <v>300464.23</v>
      </c>
      <c r="L4863" s="23" t="s">
        <v>55</v>
      </c>
      <c r="M4863" s="23" t="s">
        <v>83</v>
      </c>
      <c r="N4863" s="27"/>
      <c r="O4863" s="23" t="s">
        <v>56</v>
      </c>
      <c r="P4863" t="str">
        <f t="shared" si="75"/>
        <v>INSERT INTO @DataTable (Deal, AdvanceDate, PROV, DealPurpose, RateType, BEACON, LTV, TDS, GDS, InsuranceType, PrincipalBalance, OccupancyType, AccountStatus, Closed_Date, DelinquencyBucket) VALUES (4862, '2015-06-12', 'AB', 'Purchase', 'Fixed', 777, 80, 36.85, 20.32, 'Conv', 300464.23, 'Owner-Occupied', 'Open', '1900-01-00', 'Current');</v>
      </c>
    </row>
    <row r="4864" spans="1:16" x14ac:dyDescent="0.35">
      <c r="A4864" s="19">
        <v>4863</v>
      </c>
      <c r="B4864" s="18">
        <v>40690</v>
      </c>
      <c r="C4864" s="19" t="s">
        <v>51</v>
      </c>
      <c r="D4864" s="19" t="s">
        <v>61</v>
      </c>
      <c r="E4864" s="19" t="s">
        <v>53</v>
      </c>
      <c r="F4864" s="19">
        <v>757</v>
      </c>
      <c r="G4864" s="19">
        <v>94.52</v>
      </c>
      <c r="H4864" s="19">
        <v>23.91</v>
      </c>
      <c r="I4864" s="19">
        <v>20.239999999999998</v>
      </c>
      <c r="J4864" s="19" t="s">
        <v>60</v>
      </c>
      <c r="K4864" s="20">
        <v>0</v>
      </c>
      <c r="L4864" s="20" t="s">
        <v>55</v>
      </c>
      <c r="M4864" s="20" t="s">
        <v>84</v>
      </c>
      <c r="N4864" s="26">
        <v>42517</v>
      </c>
      <c r="O4864" s="20" t="s">
        <v>56</v>
      </c>
      <c r="P4864" t="str">
        <f t="shared" si="75"/>
        <v>INSERT INTO @DataTable (Deal, AdvanceDate, PROV, DealPurpose, RateType, BEACON, LTV, TDS, GDS, InsuranceType, PrincipalBalance, OccupancyType, AccountStatus, Closed_Date, DelinquencyBucket) VALUES (4863, '2011-05-27', 'AB', 'Purchase', 'Fixed', 757, 94.52, 23.91, 20.24, 'HiRatio', 0, 'Owner-Occupied', 'Closed', '2016-05-27', 'Current');</v>
      </c>
    </row>
    <row r="4865" spans="1:16" x14ac:dyDescent="0.35">
      <c r="A4865" s="22">
        <v>4864</v>
      </c>
      <c r="B4865" s="21">
        <v>42334</v>
      </c>
      <c r="C4865" s="22" t="s">
        <v>57</v>
      </c>
      <c r="D4865" s="22" t="s">
        <v>61</v>
      </c>
      <c r="E4865" s="22" t="s">
        <v>53</v>
      </c>
      <c r="F4865" s="22">
        <v>765</v>
      </c>
      <c r="G4865" s="22">
        <v>80</v>
      </c>
      <c r="H4865" s="22">
        <v>32.97</v>
      </c>
      <c r="I4865" s="22">
        <v>26.14</v>
      </c>
      <c r="J4865" s="22" t="s">
        <v>54</v>
      </c>
      <c r="K4865" s="23">
        <v>329488.07</v>
      </c>
      <c r="L4865" s="23" t="s">
        <v>55</v>
      </c>
      <c r="M4865" s="23" t="s">
        <v>83</v>
      </c>
      <c r="N4865" s="27"/>
      <c r="O4865" s="23" t="s">
        <v>56</v>
      </c>
      <c r="P4865" t="str">
        <f t="shared" si="75"/>
        <v>INSERT INTO @DataTable (Deal, AdvanceDate, PROV, DealPurpose, RateType, BEACON, LTV, TDS, GDS, InsuranceType, PrincipalBalance, OccupancyType, AccountStatus, Closed_Date, DelinquencyBucket) VALUES (4864, '2015-11-26', 'ON', 'Purchase', 'Fixed', 765, 80, 32.97, 26.14, 'Conv', 329488.07, 'Owner-Occupied', 'Open', '1900-01-00', 'Current');</v>
      </c>
    </row>
    <row r="4866" spans="1:16" x14ac:dyDescent="0.35">
      <c r="A4866" s="19">
        <v>4865</v>
      </c>
      <c r="B4866" s="18">
        <v>41787</v>
      </c>
      <c r="C4866" s="19" t="s">
        <v>70</v>
      </c>
      <c r="D4866" s="19" t="s">
        <v>64</v>
      </c>
      <c r="E4866" s="19" t="s">
        <v>53</v>
      </c>
      <c r="F4866" s="19">
        <v>668</v>
      </c>
      <c r="G4866" s="19">
        <v>95</v>
      </c>
      <c r="H4866" s="19">
        <v>32.229999999999997</v>
      </c>
      <c r="I4866" s="19">
        <v>18.850000000000001</v>
      </c>
      <c r="J4866" s="19" t="s">
        <v>60</v>
      </c>
      <c r="K4866" s="20">
        <v>147213.29</v>
      </c>
      <c r="L4866" s="20" t="s">
        <v>55</v>
      </c>
      <c r="M4866" s="20" t="s">
        <v>83</v>
      </c>
      <c r="N4866" s="26"/>
      <c r="O4866" s="20" t="s">
        <v>56</v>
      </c>
      <c r="P4866" t="str">
        <f t="shared" si="75"/>
        <v>INSERT INTO @DataTable (Deal, AdvanceDate, PROV, DealPurpose, RateType, BEACON, LTV, TDS, GDS, InsuranceType, PrincipalBalance, OccupancyType, AccountStatus, Closed_Date, DelinquencyBucket) VALUES (4865, '2014-05-28', 'NB', 'Purchase with Improvements', 'Fixed', 668, 95, 32.23, 18.85, 'HiRatio', 147213.29, 'Owner-Occupied', 'Open', '1900-01-00', 'Current');</v>
      </c>
    </row>
    <row r="4867" spans="1:16" x14ac:dyDescent="0.35">
      <c r="A4867" s="22">
        <v>4866</v>
      </c>
      <c r="B4867" s="21">
        <v>42226</v>
      </c>
      <c r="C4867" s="22" t="s">
        <v>58</v>
      </c>
      <c r="D4867" s="22" t="s">
        <v>52</v>
      </c>
      <c r="E4867" s="22" t="s">
        <v>53</v>
      </c>
      <c r="F4867" s="22">
        <v>721</v>
      </c>
      <c r="G4867" s="22">
        <v>80</v>
      </c>
      <c r="H4867" s="22">
        <v>43.86</v>
      </c>
      <c r="I4867" s="22">
        <v>18.57</v>
      </c>
      <c r="J4867" s="22" t="s">
        <v>54</v>
      </c>
      <c r="K4867" s="23">
        <v>251272.36</v>
      </c>
      <c r="L4867" s="23" t="s">
        <v>55</v>
      </c>
      <c r="M4867" s="23" t="s">
        <v>83</v>
      </c>
      <c r="N4867" s="27"/>
      <c r="O4867" s="23" t="s">
        <v>56</v>
      </c>
      <c r="P4867" t="str">
        <f t="shared" ref="P4867:P4930" si="76">"INSERT INTO @DataTable (Deal, AdvanceDate, PROV, DealPurpose, RateType, BEACON, LTV, TDS, GDS, InsuranceType, PrincipalBalance, OccupancyType, AccountStatus, Closed_Date, DelinquencyBucket) VALUES (" &amp; A4867 &amp; ", " &amp; "'" &amp; TEXT(B4867, "yyyy-mm-dd") &amp; "', '" &amp; C4867 &amp; "', '" &amp; D4867 &amp; "', '" &amp; E4867 &amp; "', " &amp; F4867 &amp; ", " &amp; G4867 &amp; ", " &amp; H4867 &amp; ", " &amp; I4867 &amp; ", '" &amp; J4867 &amp; "', " &amp; K4867 &amp; ", '" &amp; L4867 &amp; "', '" &amp; M4867 &amp; "', '" &amp;TEXT(N4867, "yyyy-mm-dd") &amp; "', '" &amp; O4867 &amp; "');"</f>
        <v>INSERT INTO @DataTable (Deal, AdvanceDate, PROV, DealPurpose, RateType, BEACON, LTV, TDS, GDS, InsuranceType, PrincipalBalance, OccupancyType, AccountStatus, Closed_Date, DelinquencyBucket) VALUES (4866, '2015-08-10', 'BC', 'Refinance External', 'Fixed', 721, 80, 43.86, 18.57, 'Conv', 251272.36, 'Owner-Occupied', 'Open', '1900-01-00', 'Current');</v>
      </c>
    </row>
    <row r="4868" spans="1:16" x14ac:dyDescent="0.35">
      <c r="A4868" s="19">
        <v>4867</v>
      </c>
      <c r="B4868" s="18">
        <v>42235</v>
      </c>
      <c r="C4868" s="19" t="s">
        <v>74</v>
      </c>
      <c r="D4868" s="19" t="s">
        <v>52</v>
      </c>
      <c r="E4868" s="19" t="s">
        <v>40</v>
      </c>
      <c r="F4868" s="19">
        <v>800</v>
      </c>
      <c r="G4868" s="19">
        <v>74.83</v>
      </c>
      <c r="H4868" s="19">
        <v>22.94</v>
      </c>
      <c r="I4868" s="19">
        <v>22.41</v>
      </c>
      <c r="J4868" s="19" t="s">
        <v>54</v>
      </c>
      <c r="K4868" s="20">
        <v>315401.2</v>
      </c>
      <c r="L4868" s="20" t="s">
        <v>55</v>
      </c>
      <c r="M4868" s="20" t="s">
        <v>83</v>
      </c>
      <c r="N4868" s="26"/>
      <c r="O4868" s="20" t="s">
        <v>56</v>
      </c>
      <c r="P4868" t="str">
        <f t="shared" si="76"/>
        <v>INSERT INTO @DataTable (Deal, AdvanceDate, PROV, DealPurpose, RateType, BEACON, LTV, TDS, GDS, InsuranceType, PrincipalBalance, OccupancyType, AccountStatus, Closed_Date, DelinquencyBucket) VALUES (4867, '2015-08-19', 'MB', 'Refinance External', 'ARM', 800, 74.83, 22.94, 22.41, 'Conv', 315401.2, 'Owner-Occupied', 'Open', '1900-01-00', 'Current');</v>
      </c>
    </row>
    <row r="4869" spans="1:16" x14ac:dyDescent="0.35">
      <c r="A4869" s="22">
        <v>4868</v>
      </c>
      <c r="B4869" s="21">
        <v>42276</v>
      </c>
      <c r="C4869" s="22" t="s">
        <v>57</v>
      </c>
      <c r="D4869" s="22" t="s">
        <v>52</v>
      </c>
      <c r="E4869" s="22" t="s">
        <v>40</v>
      </c>
      <c r="F4869" s="22">
        <v>755</v>
      </c>
      <c r="G4869" s="22">
        <v>64.91</v>
      </c>
      <c r="H4869" s="22">
        <v>26.18</v>
      </c>
      <c r="I4869" s="22">
        <v>18.809999999999999</v>
      </c>
      <c r="J4869" s="22" t="s">
        <v>54</v>
      </c>
      <c r="K4869" s="23">
        <v>354529.47</v>
      </c>
      <c r="L4869" s="23" t="s">
        <v>55</v>
      </c>
      <c r="M4869" s="23" t="s">
        <v>83</v>
      </c>
      <c r="N4869" s="27"/>
      <c r="O4869" s="23" t="s">
        <v>56</v>
      </c>
      <c r="P4869" t="str">
        <f t="shared" si="76"/>
        <v>INSERT INTO @DataTable (Deal, AdvanceDate, PROV, DealPurpose, RateType, BEACON, LTV, TDS, GDS, InsuranceType, PrincipalBalance, OccupancyType, AccountStatus, Closed_Date, DelinquencyBucket) VALUES (4868, '2015-09-29', 'ON', 'Refinance External', 'ARM', 755, 64.91, 26.18, 18.81, 'Conv', 354529.47, 'Owner-Occupied', 'Open', '1900-01-00', 'Current');</v>
      </c>
    </row>
    <row r="4870" spans="1:16" x14ac:dyDescent="0.35">
      <c r="A4870" s="19">
        <v>4869</v>
      </c>
      <c r="B4870" s="18">
        <v>42125</v>
      </c>
      <c r="C4870" s="19" t="s">
        <v>51</v>
      </c>
      <c r="D4870" s="19" t="s">
        <v>61</v>
      </c>
      <c r="E4870" s="19" t="s">
        <v>53</v>
      </c>
      <c r="F4870" s="19">
        <v>702</v>
      </c>
      <c r="G4870" s="19">
        <v>93.9</v>
      </c>
      <c r="H4870" s="19">
        <v>38.44</v>
      </c>
      <c r="I4870" s="19">
        <v>35.93</v>
      </c>
      <c r="J4870" s="19" t="s">
        <v>60</v>
      </c>
      <c r="K4870" s="20">
        <v>378176.99</v>
      </c>
      <c r="L4870" s="20" t="s">
        <v>55</v>
      </c>
      <c r="M4870" s="20" t="s">
        <v>83</v>
      </c>
      <c r="N4870" s="26"/>
      <c r="O4870" s="20" t="s">
        <v>56</v>
      </c>
      <c r="P4870" t="str">
        <f t="shared" si="76"/>
        <v>INSERT INTO @DataTable (Deal, AdvanceDate, PROV, DealPurpose, RateType, BEACON, LTV, TDS, GDS, InsuranceType, PrincipalBalance, OccupancyType, AccountStatus, Closed_Date, DelinquencyBucket) VALUES (4869, '2015-05-01', 'AB', 'Purchase', 'Fixed', 702, 93.9, 38.44, 35.93, 'HiRatio', 378176.99, 'Owner-Occupied', 'Open', '1900-01-00', 'Current');</v>
      </c>
    </row>
    <row r="4871" spans="1:16" x14ac:dyDescent="0.35">
      <c r="A4871" s="22">
        <v>4870</v>
      </c>
      <c r="B4871" s="21">
        <v>41822</v>
      </c>
      <c r="C4871" s="22" t="s">
        <v>57</v>
      </c>
      <c r="D4871" s="22" t="s">
        <v>52</v>
      </c>
      <c r="E4871" s="22" t="s">
        <v>53</v>
      </c>
      <c r="F4871" s="22">
        <v>755</v>
      </c>
      <c r="G4871" s="22">
        <v>65</v>
      </c>
      <c r="H4871" s="22">
        <v>34.25</v>
      </c>
      <c r="I4871" s="22">
        <v>33.9</v>
      </c>
      <c r="J4871" s="22" t="s">
        <v>54</v>
      </c>
      <c r="K4871" s="23">
        <v>109549.02</v>
      </c>
      <c r="L4871" s="23" t="s">
        <v>55</v>
      </c>
      <c r="M4871" s="23" t="s">
        <v>83</v>
      </c>
      <c r="N4871" s="27"/>
      <c r="O4871" s="23" t="s">
        <v>56</v>
      </c>
      <c r="P4871" t="str">
        <f t="shared" si="76"/>
        <v>INSERT INTO @DataTable (Deal, AdvanceDate, PROV, DealPurpose, RateType, BEACON, LTV, TDS, GDS, InsuranceType, PrincipalBalance, OccupancyType, AccountStatus, Closed_Date, DelinquencyBucket) VALUES (4870, '2014-07-02', 'ON', 'Refinance External', 'Fixed', 755, 65, 34.25, 33.9, 'Conv', 109549.02, 'Owner-Occupied', 'Open', '1900-01-00', 'Current');</v>
      </c>
    </row>
    <row r="4872" spans="1:16" x14ac:dyDescent="0.35">
      <c r="A4872" s="19">
        <v>4871</v>
      </c>
      <c r="B4872" s="18">
        <v>42184</v>
      </c>
      <c r="C4872" s="19" t="s">
        <v>57</v>
      </c>
      <c r="D4872" s="19" t="s">
        <v>61</v>
      </c>
      <c r="E4872" s="19" t="s">
        <v>53</v>
      </c>
      <c r="F4872" s="19">
        <v>768</v>
      </c>
      <c r="G4872" s="19">
        <v>82.46</v>
      </c>
      <c r="H4872" s="19">
        <v>20.16</v>
      </c>
      <c r="I4872" s="19">
        <v>14.39</v>
      </c>
      <c r="J4872" s="19" t="s">
        <v>60</v>
      </c>
      <c r="K4872" s="20">
        <v>360431.28</v>
      </c>
      <c r="L4872" s="20" t="s">
        <v>55</v>
      </c>
      <c r="M4872" s="20" t="s">
        <v>83</v>
      </c>
      <c r="N4872" s="26"/>
      <c r="O4872" s="20" t="s">
        <v>56</v>
      </c>
      <c r="P4872" t="str">
        <f t="shared" si="76"/>
        <v>INSERT INTO @DataTable (Deal, AdvanceDate, PROV, DealPurpose, RateType, BEACON, LTV, TDS, GDS, InsuranceType, PrincipalBalance, OccupancyType, AccountStatus, Closed_Date, DelinquencyBucket) VALUES (4871, '2015-06-29', 'ON', 'Purchase', 'Fixed', 768, 82.46, 20.16, 14.39, 'HiRatio', 360431.28, 'Owner-Occupied', 'Open', '1900-01-00', 'Current');</v>
      </c>
    </row>
    <row r="4873" spans="1:16" x14ac:dyDescent="0.35">
      <c r="A4873" s="22">
        <v>4872</v>
      </c>
      <c r="B4873" s="21">
        <v>40977</v>
      </c>
      <c r="C4873" s="22" t="s">
        <v>57</v>
      </c>
      <c r="D4873" s="22" t="s">
        <v>52</v>
      </c>
      <c r="E4873" s="22" t="s">
        <v>40</v>
      </c>
      <c r="F4873" s="22">
        <v>694</v>
      </c>
      <c r="G4873" s="22">
        <v>85</v>
      </c>
      <c r="H4873" s="22">
        <v>33.32</v>
      </c>
      <c r="I4873" s="22">
        <v>27.95</v>
      </c>
      <c r="J4873" s="22" t="s">
        <v>60</v>
      </c>
      <c r="K4873" s="23">
        <v>397631.57</v>
      </c>
      <c r="L4873" s="23" t="s">
        <v>55</v>
      </c>
      <c r="M4873" s="23" t="s">
        <v>83</v>
      </c>
      <c r="N4873" s="27"/>
      <c r="O4873" s="23" t="s">
        <v>56</v>
      </c>
      <c r="P4873" t="str">
        <f t="shared" si="76"/>
        <v>INSERT INTO @DataTable (Deal, AdvanceDate, PROV, DealPurpose, RateType, BEACON, LTV, TDS, GDS, InsuranceType, PrincipalBalance, OccupancyType, AccountStatus, Closed_Date, DelinquencyBucket) VALUES (4872, '2012-03-09', 'ON', 'Refinance External', 'ARM', 694, 85, 33.32, 27.95, 'HiRatio', 397631.57, 'Owner-Occupied', 'Open', '1900-01-00', 'Current');</v>
      </c>
    </row>
    <row r="4874" spans="1:16" x14ac:dyDescent="0.35">
      <c r="A4874" s="19">
        <v>4873</v>
      </c>
      <c r="B4874" s="18">
        <v>42557</v>
      </c>
      <c r="C4874" s="19" t="s">
        <v>57</v>
      </c>
      <c r="D4874" s="19" t="s">
        <v>61</v>
      </c>
      <c r="E4874" s="19" t="s">
        <v>53</v>
      </c>
      <c r="F4874" s="19">
        <v>723</v>
      </c>
      <c r="G4874" s="19">
        <v>75</v>
      </c>
      <c r="H4874" s="19">
        <v>41.14</v>
      </c>
      <c r="I4874" s="19">
        <v>36.96</v>
      </c>
      <c r="J4874" s="19" t="s">
        <v>54</v>
      </c>
      <c r="K4874" s="20">
        <v>244600.88</v>
      </c>
      <c r="L4874" s="20" t="s">
        <v>55</v>
      </c>
      <c r="M4874" s="20" t="s">
        <v>83</v>
      </c>
      <c r="N4874" s="26"/>
      <c r="O4874" s="20" t="s">
        <v>56</v>
      </c>
      <c r="P4874" t="str">
        <f t="shared" si="76"/>
        <v>INSERT INTO @DataTable (Deal, AdvanceDate, PROV, DealPurpose, RateType, BEACON, LTV, TDS, GDS, InsuranceType, PrincipalBalance, OccupancyType, AccountStatus, Closed_Date, DelinquencyBucket) VALUES (4873, '2016-07-06', 'ON', 'Purchase', 'Fixed', 723, 75, 41.14, 36.96, 'Conv', 244600.88, 'Owner-Occupied', 'Open', '1900-01-00', 'Current');</v>
      </c>
    </row>
    <row r="4875" spans="1:16" x14ac:dyDescent="0.35">
      <c r="A4875" s="22">
        <v>4874</v>
      </c>
      <c r="B4875" s="21">
        <v>41984</v>
      </c>
      <c r="C4875" s="22" t="s">
        <v>57</v>
      </c>
      <c r="D4875" s="22" t="s">
        <v>61</v>
      </c>
      <c r="E4875" s="22" t="s">
        <v>53</v>
      </c>
      <c r="F4875" s="22">
        <v>629</v>
      </c>
      <c r="G4875" s="22">
        <v>95</v>
      </c>
      <c r="H4875" s="22">
        <v>36.450000000000003</v>
      </c>
      <c r="I4875" s="22">
        <v>26.79</v>
      </c>
      <c r="J4875" s="22" t="s">
        <v>60</v>
      </c>
      <c r="K4875" s="23">
        <v>311500.94</v>
      </c>
      <c r="L4875" s="23" t="s">
        <v>55</v>
      </c>
      <c r="M4875" s="23" t="s">
        <v>83</v>
      </c>
      <c r="N4875" s="27"/>
      <c r="O4875" s="23" t="s">
        <v>56</v>
      </c>
      <c r="P4875" t="str">
        <f t="shared" si="76"/>
        <v>INSERT INTO @DataTable (Deal, AdvanceDate, PROV, DealPurpose, RateType, BEACON, LTV, TDS, GDS, InsuranceType, PrincipalBalance, OccupancyType, AccountStatus, Closed_Date, DelinquencyBucket) VALUES (4874, '2014-12-11', 'ON', 'Purchase', 'Fixed', 629, 95, 36.45, 26.79, 'HiRatio', 311500.94, 'Owner-Occupied', 'Open', '1900-01-00', 'Current');</v>
      </c>
    </row>
    <row r="4876" spans="1:16" x14ac:dyDescent="0.35">
      <c r="A4876" s="19">
        <v>4875</v>
      </c>
      <c r="B4876" s="18">
        <v>42192</v>
      </c>
      <c r="C4876" s="19" t="s">
        <v>57</v>
      </c>
      <c r="D4876" s="19" t="s">
        <v>52</v>
      </c>
      <c r="E4876" s="19" t="s">
        <v>40</v>
      </c>
      <c r="F4876" s="19">
        <v>819</v>
      </c>
      <c r="G4876" s="19">
        <v>20</v>
      </c>
      <c r="H4876" s="19">
        <v>19.239999999999998</v>
      </c>
      <c r="I4876" s="19">
        <v>8.01</v>
      </c>
      <c r="J4876" s="19" t="s">
        <v>54</v>
      </c>
      <c r="K4876" s="20">
        <v>61317.38</v>
      </c>
      <c r="L4876" s="20" t="s">
        <v>55</v>
      </c>
      <c r="M4876" s="20" t="s">
        <v>83</v>
      </c>
      <c r="N4876" s="26"/>
      <c r="O4876" s="20" t="s">
        <v>56</v>
      </c>
      <c r="P4876" t="str">
        <f t="shared" si="76"/>
        <v>INSERT INTO @DataTable (Deal, AdvanceDate, PROV, DealPurpose, RateType, BEACON, LTV, TDS, GDS, InsuranceType, PrincipalBalance, OccupancyType, AccountStatus, Closed_Date, DelinquencyBucket) VALUES (4875, '2015-07-07', 'ON', 'Refinance External', 'ARM', 819, 20, 19.24, 8.01, 'Conv', 61317.38, 'Owner-Occupied', 'Open', '1900-01-00', 'Current');</v>
      </c>
    </row>
    <row r="4877" spans="1:16" x14ac:dyDescent="0.35">
      <c r="A4877" s="22">
        <v>4876</v>
      </c>
      <c r="B4877" s="21">
        <v>41873</v>
      </c>
      <c r="C4877" s="22" t="s">
        <v>57</v>
      </c>
      <c r="D4877" s="22" t="s">
        <v>61</v>
      </c>
      <c r="E4877" s="22" t="s">
        <v>40</v>
      </c>
      <c r="F4877" s="22">
        <v>656</v>
      </c>
      <c r="G4877" s="22">
        <v>80</v>
      </c>
      <c r="H4877" s="22">
        <v>36.72</v>
      </c>
      <c r="I4877" s="22">
        <v>8.9600000000000009</v>
      </c>
      <c r="J4877" s="22" t="s">
        <v>54</v>
      </c>
      <c r="K4877" s="23">
        <v>400498.71</v>
      </c>
      <c r="L4877" s="23" t="s">
        <v>62</v>
      </c>
      <c r="M4877" s="23" t="s">
        <v>83</v>
      </c>
      <c r="N4877" s="27"/>
      <c r="O4877" s="23" t="s">
        <v>56</v>
      </c>
      <c r="P4877" t="str">
        <f t="shared" si="76"/>
        <v>INSERT INTO @DataTable (Deal, AdvanceDate, PROV, DealPurpose, RateType, BEACON, LTV, TDS, GDS, InsuranceType, PrincipalBalance, OccupancyType, AccountStatus, Closed_Date, DelinquencyBucket) VALUES (4876, '2014-08-22', 'ON', 'Purchase', 'ARM', 656, 80, 36.72, 8.96, 'Conv', 400498.71, 'Rental', 'Open', '1900-01-00', 'Current');</v>
      </c>
    </row>
    <row r="4878" spans="1:16" x14ac:dyDescent="0.35">
      <c r="A4878" s="19">
        <v>4877</v>
      </c>
      <c r="B4878" s="18">
        <v>41239</v>
      </c>
      <c r="C4878" s="19" t="s">
        <v>57</v>
      </c>
      <c r="D4878" s="19" t="s">
        <v>61</v>
      </c>
      <c r="E4878" s="19" t="s">
        <v>53</v>
      </c>
      <c r="F4878" s="19">
        <v>749</v>
      </c>
      <c r="G4878" s="19">
        <v>90.54</v>
      </c>
      <c r="H4878" s="19">
        <v>40.29</v>
      </c>
      <c r="I4878" s="19">
        <v>31.25</v>
      </c>
      <c r="J4878" s="19" t="s">
        <v>60</v>
      </c>
      <c r="K4878" s="20">
        <v>175157.23</v>
      </c>
      <c r="L4878" s="20" t="s">
        <v>55</v>
      </c>
      <c r="M4878" s="20" t="s">
        <v>83</v>
      </c>
      <c r="N4878" s="26"/>
      <c r="O4878" s="20" t="s">
        <v>56</v>
      </c>
      <c r="P4878" t="str">
        <f t="shared" si="76"/>
        <v>INSERT INTO @DataTable (Deal, AdvanceDate, PROV, DealPurpose, RateType, BEACON, LTV, TDS, GDS, InsuranceType, PrincipalBalance, OccupancyType, AccountStatus, Closed_Date, DelinquencyBucket) VALUES (4877, '2012-11-26', 'ON', 'Purchase', 'Fixed', 749, 90.54, 40.29, 31.25, 'HiRatio', 175157.23, 'Owner-Occupied', 'Open', '1900-01-00', 'Current');</v>
      </c>
    </row>
    <row r="4879" spans="1:16" x14ac:dyDescent="0.35">
      <c r="A4879" s="22">
        <v>4878</v>
      </c>
      <c r="B4879" s="21">
        <v>41057</v>
      </c>
      <c r="C4879" s="22" t="s">
        <v>57</v>
      </c>
      <c r="D4879" s="22" t="s">
        <v>59</v>
      </c>
      <c r="E4879" s="22" t="s">
        <v>53</v>
      </c>
      <c r="F4879" s="22">
        <v>728</v>
      </c>
      <c r="G4879" s="22">
        <v>59.35</v>
      </c>
      <c r="H4879" s="22">
        <v>32.71</v>
      </c>
      <c r="I4879" s="22">
        <v>17.649999999999999</v>
      </c>
      <c r="J4879" s="22" t="s">
        <v>54</v>
      </c>
      <c r="K4879" s="23">
        <v>0</v>
      </c>
      <c r="L4879" s="23" t="s">
        <v>55</v>
      </c>
      <c r="M4879" s="23" t="s">
        <v>84</v>
      </c>
      <c r="N4879" s="27">
        <v>42520</v>
      </c>
      <c r="O4879" s="23" t="s">
        <v>56</v>
      </c>
      <c r="P4879" t="str">
        <f t="shared" si="76"/>
        <v>INSERT INTO @DataTable (Deal, AdvanceDate, PROV, DealPurpose, RateType, BEACON, LTV, TDS, GDS, InsuranceType, PrincipalBalance, OccupancyType, AccountStatus, Closed_Date, DelinquencyBucket) VALUES (4878, '2012-05-28', 'ON', 'Transfer', 'Fixed', 728, 59.35, 32.71, 17.65, 'Conv', 0, 'Owner-Occupied', 'Closed', '2016-05-30', 'Current');</v>
      </c>
    </row>
    <row r="4880" spans="1:16" x14ac:dyDescent="0.35">
      <c r="A4880" s="19">
        <v>4879</v>
      </c>
      <c r="B4880" s="18">
        <v>42362</v>
      </c>
      <c r="C4880" s="19" t="s">
        <v>57</v>
      </c>
      <c r="D4880" s="19" t="s">
        <v>52</v>
      </c>
      <c r="E4880" s="19" t="s">
        <v>53</v>
      </c>
      <c r="F4880" s="19">
        <v>737</v>
      </c>
      <c r="G4880" s="19">
        <v>70.319999999999993</v>
      </c>
      <c r="H4880" s="19">
        <v>26.78</v>
      </c>
      <c r="I4880" s="19">
        <v>20.100000000000001</v>
      </c>
      <c r="J4880" s="19" t="s">
        <v>54</v>
      </c>
      <c r="K4880" s="20">
        <v>0</v>
      </c>
      <c r="L4880" s="20" t="s">
        <v>55</v>
      </c>
      <c r="M4880" s="20" t="s">
        <v>84</v>
      </c>
      <c r="N4880" s="26">
        <v>42619</v>
      </c>
      <c r="O4880" s="20" t="s">
        <v>56</v>
      </c>
      <c r="P4880" t="str">
        <f t="shared" si="76"/>
        <v>INSERT INTO @DataTable (Deal, AdvanceDate, PROV, DealPurpose, RateType, BEACON, LTV, TDS, GDS, InsuranceType, PrincipalBalance, OccupancyType, AccountStatus, Closed_Date, DelinquencyBucket) VALUES (4879, '2015-12-24', 'ON', 'Refinance External', 'Fixed', 737, 70.32, 26.78, 20.1, 'Conv', 0, 'Owner-Occupied', 'Closed', '2016-09-06', 'Current');</v>
      </c>
    </row>
    <row r="4881" spans="1:16" x14ac:dyDescent="0.35">
      <c r="A4881" s="22">
        <v>4880</v>
      </c>
      <c r="B4881" s="21">
        <v>42468</v>
      </c>
      <c r="C4881" s="22" t="s">
        <v>58</v>
      </c>
      <c r="D4881" s="22" t="s">
        <v>59</v>
      </c>
      <c r="E4881" s="22" t="s">
        <v>53</v>
      </c>
      <c r="F4881" s="22">
        <v>768</v>
      </c>
      <c r="G4881" s="22">
        <v>85.51</v>
      </c>
      <c r="H4881" s="22">
        <v>41.38</v>
      </c>
      <c r="I4881" s="22">
        <v>31.17</v>
      </c>
      <c r="J4881" s="22" t="s">
        <v>54</v>
      </c>
      <c r="K4881" s="23">
        <v>232444.5</v>
      </c>
      <c r="L4881" s="23" t="s">
        <v>55</v>
      </c>
      <c r="M4881" s="23" t="s">
        <v>83</v>
      </c>
      <c r="N4881" s="27"/>
      <c r="O4881" s="23" t="s">
        <v>56</v>
      </c>
      <c r="P4881" t="str">
        <f t="shared" si="76"/>
        <v>INSERT INTO @DataTable (Deal, AdvanceDate, PROV, DealPurpose, RateType, BEACON, LTV, TDS, GDS, InsuranceType, PrincipalBalance, OccupancyType, AccountStatus, Closed_Date, DelinquencyBucket) VALUES (4880, '2016-04-08', 'BC', 'Transfer', 'Fixed', 768, 85.51, 41.38, 31.17, 'Conv', 232444.5, 'Owner-Occupied', 'Open', '1900-01-00', 'Current');</v>
      </c>
    </row>
    <row r="4882" spans="1:16" x14ac:dyDescent="0.35">
      <c r="A4882" s="19">
        <v>4881</v>
      </c>
      <c r="B4882" s="18">
        <v>42152</v>
      </c>
      <c r="C4882" s="19" t="s">
        <v>57</v>
      </c>
      <c r="D4882" s="19" t="s">
        <v>61</v>
      </c>
      <c r="E4882" s="19" t="s">
        <v>53</v>
      </c>
      <c r="F4882" s="19">
        <v>751</v>
      </c>
      <c r="G4882" s="19">
        <v>95</v>
      </c>
      <c r="H4882" s="19">
        <v>35.5</v>
      </c>
      <c r="I4882" s="19">
        <v>27.59</v>
      </c>
      <c r="J4882" s="19" t="s">
        <v>60</v>
      </c>
      <c r="K4882" s="20">
        <v>286755.03000000003</v>
      </c>
      <c r="L4882" s="20" t="s">
        <v>55</v>
      </c>
      <c r="M4882" s="20" t="s">
        <v>83</v>
      </c>
      <c r="N4882" s="26"/>
      <c r="O4882" s="20" t="s">
        <v>56</v>
      </c>
      <c r="P4882" t="str">
        <f t="shared" si="76"/>
        <v>INSERT INTO @DataTable (Deal, AdvanceDate, PROV, DealPurpose, RateType, BEACON, LTV, TDS, GDS, InsuranceType, PrincipalBalance, OccupancyType, AccountStatus, Closed_Date, DelinquencyBucket) VALUES (4881, '2015-05-28', 'ON', 'Purchase', 'Fixed', 751, 95, 35.5, 27.59, 'HiRatio', 286755.03, 'Owner-Occupied', 'Open', '1900-01-00', 'Current');</v>
      </c>
    </row>
    <row r="4883" spans="1:16" x14ac:dyDescent="0.35">
      <c r="A4883" s="22">
        <v>4882</v>
      </c>
      <c r="B4883" s="21">
        <v>42338</v>
      </c>
      <c r="C4883" s="22" t="s">
        <v>51</v>
      </c>
      <c r="D4883" s="22" t="s">
        <v>59</v>
      </c>
      <c r="E4883" s="22" t="s">
        <v>53</v>
      </c>
      <c r="F4883" s="22">
        <v>758</v>
      </c>
      <c r="G4883" s="22">
        <v>89.07</v>
      </c>
      <c r="H4883" s="22">
        <v>33.17</v>
      </c>
      <c r="I4883" s="22">
        <v>31.42</v>
      </c>
      <c r="J4883" s="22" t="s">
        <v>60</v>
      </c>
      <c r="K4883" s="23">
        <v>364251.7</v>
      </c>
      <c r="L4883" s="23" t="s">
        <v>55</v>
      </c>
      <c r="M4883" s="23" t="s">
        <v>83</v>
      </c>
      <c r="N4883" s="27"/>
      <c r="O4883" s="23" t="s">
        <v>56</v>
      </c>
      <c r="P4883" t="str">
        <f t="shared" si="76"/>
        <v>INSERT INTO @DataTable (Deal, AdvanceDate, PROV, DealPurpose, RateType, BEACON, LTV, TDS, GDS, InsuranceType, PrincipalBalance, OccupancyType, AccountStatus, Closed_Date, DelinquencyBucket) VALUES (4882, '2015-11-30', 'AB', 'Transfer', 'Fixed', 758, 89.07, 33.17, 31.42, 'HiRatio', 364251.7, 'Owner-Occupied', 'Open', '1900-01-00', 'Current');</v>
      </c>
    </row>
    <row r="4884" spans="1:16" x14ac:dyDescent="0.35">
      <c r="A4884" s="19">
        <v>4883</v>
      </c>
      <c r="B4884" s="18">
        <v>40878</v>
      </c>
      <c r="C4884" s="19" t="s">
        <v>57</v>
      </c>
      <c r="D4884" s="19" t="s">
        <v>59</v>
      </c>
      <c r="E4884" s="19" t="s">
        <v>53</v>
      </c>
      <c r="F4884" s="19">
        <v>632</v>
      </c>
      <c r="G4884" s="19">
        <v>72.97</v>
      </c>
      <c r="H4884" s="19">
        <v>18.78</v>
      </c>
      <c r="I4884" s="19">
        <v>5.12</v>
      </c>
      <c r="J4884" s="19" t="s">
        <v>54</v>
      </c>
      <c r="K4884" s="20">
        <v>0</v>
      </c>
      <c r="L4884" s="20" t="s">
        <v>66</v>
      </c>
      <c r="M4884" s="20" t="s">
        <v>84</v>
      </c>
      <c r="N4884" s="26">
        <v>42340</v>
      </c>
      <c r="O4884" s="20" t="s">
        <v>56</v>
      </c>
      <c r="P4884" t="str">
        <f t="shared" si="76"/>
        <v>INSERT INTO @DataTable (Deal, AdvanceDate, PROV, DealPurpose, RateType, BEACON, LTV, TDS, GDS, InsuranceType, PrincipalBalance, OccupancyType, AccountStatus, Closed_Date, DelinquencyBucket) VALUES (4883, '2011-12-01', 'ON', 'Transfer', 'Fixed', 632, 72.97, 18.78, 5.12, 'Conv', 0, 'Second Home', 'Closed', '2015-12-02', 'Current');</v>
      </c>
    </row>
    <row r="4885" spans="1:16" x14ac:dyDescent="0.35">
      <c r="A4885" s="22">
        <v>4884</v>
      </c>
      <c r="B4885" s="21">
        <v>42248</v>
      </c>
      <c r="C4885" s="22" t="s">
        <v>58</v>
      </c>
      <c r="D4885" s="22" t="s">
        <v>61</v>
      </c>
      <c r="E4885" s="22" t="s">
        <v>53</v>
      </c>
      <c r="F4885" s="22">
        <v>792</v>
      </c>
      <c r="G4885" s="22">
        <v>73.91</v>
      </c>
      <c r="H4885" s="22">
        <v>41.83</v>
      </c>
      <c r="I4885" s="22">
        <v>26.36</v>
      </c>
      <c r="J4885" s="22" t="s">
        <v>54</v>
      </c>
      <c r="K4885" s="23">
        <v>408646.38</v>
      </c>
      <c r="L4885" s="23" t="s">
        <v>55</v>
      </c>
      <c r="M4885" s="23" t="s">
        <v>83</v>
      </c>
      <c r="N4885" s="27"/>
      <c r="O4885" s="23" t="s">
        <v>56</v>
      </c>
      <c r="P4885" t="str">
        <f t="shared" si="76"/>
        <v>INSERT INTO @DataTable (Deal, AdvanceDate, PROV, DealPurpose, RateType, BEACON, LTV, TDS, GDS, InsuranceType, PrincipalBalance, OccupancyType, AccountStatus, Closed_Date, DelinquencyBucket) VALUES (4884, '2015-09-01', 'BC', 'Purchase', 'Fixed', 792, 73.91, 41.83, 26.36, 'Conv', 408646.38, 'Owner-Occupied', 'Open', '1900-01-00', 'Current');</v>
      </c>
    </row>
    <row r="4886" spans="1:16" x14ac:dyDescent="0.35">
      <c r="A4886" s="19">
        <v>4885</v>
      </c>
      <c r="B4886" s="18">
        <v>41921</v>
      </c>
      <c r="C4886" s="19" t="s">
        <v>51</v>
      </c>
      <c r="D4886" s="19" t="s">
        <v>61</v>
      </c>
      <c r="E4886" s="19" t="s">
        <v>53</v>
      </c>
      <c r="F4886" s="19">
        <v>650</v>
      </c>
      <c r="G4886" s="19">
        <v>95</v>
      </c>
      <c r="H4886" s="19">
        <v>30.12</v>
      </c>
      <c r="I4886" s="19">
        <v>18.05</v>
      </c>
      <c r="J4886" s="19" t="s">
        <v>60</v>
      </c>
      <c r="K4886" s="20">
        <v>362483.83</v>
      </c>
      <c r="L4886" s="20" t="s">
        <v>55</v>
      </c>
      <c r="M4886" s="20" t="s">
        <v>83</v>
      </c>
      <c r="N4886" s="26"/>
      <c r="O4886" s="20" t="s">
        <v>56</v>
      </c>
      <c r="P4886" t="str">
        <f t="shared" si="76"/>
        <v>INSERT INTO @DataTable (Deal, AdvanceDate, PROV, DealPurpose, RateType, BEACON, LTV, TDS, GDS, InsuranceType, PrincipalBalance, OccupancyType, AccountStatus, Closed_Date, DelinquencyBucket) VALUES (4885, '2014-10-09', 'AB', 'Purchase', 'Fixed', 650, 95, 30.12, 18.05, 'HiRatio', 362483.83, 'Owner-Occupied', 'Open', '1900-01-00', 'Current');</v>
      </c>
    </row>
    <row r="4887" spans="1:16" x14ac:dyDescent="0.35">
      <c r="A4887" s="22">
        <v>4886</v>
      </c>
      <c r="B4887" s="21">
        <v>42740</v>
      </c>
      <c r="C4887" s="22" t="s">
        <v>57</v>
      </c>
      <c r="D4887" s="22" t="s">
        <v>61</v>
      </c>
      <c r="E4887" s="22" t="s">
        <v>40</v>
      </c>
      <c r="F4887" s="22">
        <v>679</v>
      </c>
      <c r="G4887" s="22">
        <v>95</v>
      </c>
      <c r="H4887" s="22">
        <v>35.11</v>
      </c>
      <c r="I4887" s="22">
        <v>26.34</v>
      </c>
      <c r="J4887" s="22" t="s">
        <v>60</v>
      </c>
      <c r="K4887" s="23">
        <v>334529.58</v>
      </c>
      <c r="L4887" s="23" t="s">
        <v>66</v>
      </c>
      <c r="M4887" s="23" t="s">
        <v>83</v>
      </c>
      <c r="N4887" s="27"/>
      <c r="O4887" s="23" t="s">
        <v>56</v>
      </c>
      <c r="P4887" t="str">
        <f t="shared" si="76"/>
        <v>INSERT INTO @DataTable (Deal, AdvanceDate, PROV, DealPurpose, RateType, BEACON, LTV, TDS, GDS, InsuranceType, PrincipalBalance, OccupancyType, AccountStatus, Closed_Date, DelinquencyBucket) VALUES (4886, '2017-01-05', 'ON', 'Purchase', 'ARM', 679, 95, 35.11, 26.34, 'HiRatio', 334529.58, 'Second Home', 'Open', '1900-01-00', 'Current');</v>
      </c>
    </row>
    <row r="4888" spans="1:16" x14ac:dyDescent="0.35">
      <c r="A4888" s="19">
        <v>4887</v>
      </c>
      <c r="B4888" s="18">
        <v>42019</v>
      </c>
      <c r="C4888" s="19" t="s">
        <v>57</v>
      </c>
      <c r="D4888" s="19" t="s">
        <v>61</v>
      </c>
      <c r="E4888" s="19" t="s">
        <v>53</v>
      </c>
      <c r="F4888" s="19">
        <v>656</v>
      </c>
      <c r="G4888" s="19">
        <v>95</v>
      </c>
      <c r="H4888" s="19">
        <v>39.229999999999997</v>
      </c>
      <c r="I4888" s="19">
        <v>23.8</v>
      </c>
      <c r="J4888" s="19" t="s">
        <v>60</v>
      </c>
      <c r="K4888" s="20">
        <v>91411.44</v>
      </c>
      <c r="L4888" s="20" t="s">
        <v>55</v>
      </c>
      <c r="M4888" s="20" t="s">
        <v>83</v>
      </c>
      <c r="N4888" s="26"/>
      <c r="O4888" s="20" t="s">
        <v>56</v>
      </c>
      <c r="P4888" t="str">
        <f t="shared" si="76"/>
        <v>INSERT INTO @DataTable (Deal, AdvanceDate, PROV, DealPurpose, RateType, BEACON, LTV, TDS, GDS, InsuranceType, PrincipalBalance, OccupancyType, AccountStatus, Closed_Date, DelinquencyBucket) VALUES (4887, '2015-01-15', 'ON', 'Purchase', 'Fixed', 656, 95, 39.23, 23.8, 'HiRatio', 91411.44, 'Owner-Occupied', 'Open', '1900-01-00', 'Current');</v>
      </c>
    </row>
    <row r="4889" spans="1:16" x14ac:dyDescent="0.35">
      <c r="A4889" s="22">
        <v>4888</v>
      </c>
      <c r="B4889" s="21">
        <v>40861</v>
      </c>
      <c r="C4889" s="22" t="s">
        <v>51</v>
      </c>
      <c r="D4889" s="22" t="s">
        <v>61</v>
      </c>
      <c r="E4889" s="22" t="s">
        <v>53</v>
      </c>
      <c r="F4889" s="22">
        <v>670</v>
      </c>
      <c r="G4889" s="22">
        <v>90</v>
      </c>
      <c r="H4889" s="22">
        <v>36.46</v>
      </c>
      <c r="I4889" s="22">
        <v>21.3</v>
      </c>
      <c r="J4889" s="22" t="s">
        <v>60</v>
      </c>
      <c r="K4889" s="23">
        <v>0</v>
      </c>
      <c r="L4889" s="23" t="s">
        <v>55</v>
      </c>
      <c r="M4889" s="23" t="s">
        <v>84</v>
      </c>
      <c r="N4889" s="27">
        <v>41638</v>
      </c>
      <c r="O4889" s="23" t="s">
        <v>56</v>
      </c>
      <c r="P4889" t="str">
        <f t="shared" si="76"/>
        <v>INSERT INTO @DataTable (Deal, AdvanceDate, PROV, DealPurpose, RateType, BEACON, LTV, TDS, GDS, InsuranceType, PrincipalBalance, OccupancyType, AccountStatus, Closed_Date, DelinquencyBucket) VALUES (4888, '2011-11-14', 'AB', 'Purchase', 'Fixed', 670, 90, 36.46, 21.3, 'HiRatio', 0, 'Owner-Occupied', 'Closed', '2013-12-30', 'Current');</v>
      </c>
    </row>
    <row r="4890" spans="1:16" x14ac:dyDescent="0.35">
      <c r="A4890" s="19">
        <v>4889</v>
      </c>
      <c r="B4890" s="18">
        <v>41774</v>
      </c>
      <c r="C4890" s="19" t="s">
        <v>57</v>
      </c>
      <c r="D4890" s="19" t="s">
        <v>61</v>
      </c>
      <c r="E4890" s="19" t="s">
        <v>53</v>
      </c>
      <c r="F4890" s="19">
        <v>650</v>
      </c>
      <c r="G4890" s="19">
        <v>95</v>
      </c>
      <c r="H4890" s="19">
        <v>39.68</v>
      </c>
      <c r="I4890" s="19">
        <v>19.55</v>
      </c>
      <c r="J4890" s="19" t="s">
        <v>60</v>
      </c>
      <c r="K4890" s="20">
        <v>343899.51</v>
      </c>
      <c r="L4890" s="20" t="s">
        <v>55</v>
      </c>
      <c r="M4890" s="20" t="s">
        <v>83</v>
      </c>
      <c r="N4890" s="26"/>
      <c r="O4890" s="20" t="s">
        <v>56</v>
      </c>
      <c r="P4890" t="str">
        <f t="shared" si="76"/>
        <v>INSERT INTO @DataTable (Deal, AdvanceDate, PROV, DealPurpose, RateType, BEACON, LTV, TDS, GDS, InsuranceType, PrincipalBalance, OccupancyType, AccountStatus, Closed_Date, DelinquencyBucket) VALUES (4889, '2014-05-15', 'ON', 'Purchase', 'Fixed', 650, 95, 39.68, 19.55, 'HiRatio', 343899.51, 'Owner-Occupied', 'Open', '1900-01-00', 'Current');</v>
      </c>
    </row>
    <row r="4891" spans="1:16" x14ac:dyDescent="0.35">
      <c r="A4891" s="22">
        <v>4890</v>
      </c>
      <c r="B4891" s="21">
        <v>42117</v>
      </c>
      <c r="C4891" s="22" t="s">
        <v>57</v>
      </c>
      <c r="D4891" s="22" t="s">
        <v>61</v>
      </c>
      <c r="E4891" s="22" t="s">
        <v>53</v>
      </c>
      <c r="F4891" s="22">
        <v>764</v>
      </c>
      <c r="G4891" s="22">
        <v>80</v>
      </c>
      <c r="H4891" s="22">
        <v>40.21</v>
      </c>
      <c r="I4891" s="22">
        <v>19.739999999999998</v>
      </c>
      <c r="J4891" s="22" t="s">
        <v>54</v>
      </c>
      <c r="K4891" s="23">
        <v>220966.16</v>
      </c>
      <c r="L4891" s="23" t="s">
        <v>55</v>
      </c>
      <c r="M4891" s="23" t="s">
        <v>83</v>
      </c>
      <c r="N4891" s="27"/>
      <c r="O4891" s="23" t="s">
        <v>56</v>
      </c>
      <c r="P4891" t="str">
        <f t="shared" si="76"/>
        <v>INSERT INTO @DataTable (Deal, AdvanceDate, PROV, DealPurpose, RateType, BEACON, LTV, TDS, GDS, InsuranceType, PrincipalBalance, OccupancyType, AccountStatus, Closed_Date, DelinquencyBucket) VALUES (4890, '2015-04-23', 'ON', 'Purchase', 'Fixed', 764, 80, 40.21, 19.74, 'Conv', 220966.16, 'Owner-Occupied', 'Open', '1900-01-00', 'Current');</v>
      </c>
    </row>
    <row r="4892" spans="1:16" x14ac:dyDescent="0.35">
      <c r="A4892" s="19">
        <v>4891</v>
      </c>
      <c r="B4892" s="18">
        <v>42528</v>
      </c>
      <c r="C4892" s="19" t="s">
        <v>57</v>
      </c>
      <c r="D4892" s="19" t="s">
        <v>61</v>
      </c>
      <c r="E4892" s="19" t="s">
        <v>40</v>
      </c>
      <c r="F4892" s="19">
        <v>773</v>
      </c>
      <c r="G4892" s="19">
        <v>93.62</v>
      </c>
      <c r="H4892" s="19">
        <v>39.200000000000003</v>
      </c>
      <c r="I4892" s="19">
        <v>20.75</v>
      </c>
      <c r="J4892" s="19" t="s">
        <v>60</v>
      </c>
      <c r="K4892" s="20">
        <v>0</v>
      </c>
      <c r="L4892" s="20" t="s">
        <v>66</v>
      </c>
      <c r="M4892" s="20" t="s">
        <v>84</v>
      </c>
      <c r="N4892" s="26">
        <v>42531</v>
      </c>
      <c r="O4892" s="20" t="s">
        <v>56</v>
      </c>
      <c r="P4892" t="str">
        <f t="shared" si="76"/>
        <v>INSERT INTO @DataTable (Deal, AdvanceDate, PROV, DealPurpose, RateType, BEACON, LTV, TDS, GDS, InsuranceType, PrincipalBalance, OccupancyType, AccountStatus, Closed_Date, DelinquencyBucket) VALUES (4891, '2016-06-07', 'ON', 'Purchase', 'ARM', 773, 93.62, 39.2, 20.75, 'HiRatio', 0, 'Second Home', 'Closed', '2016-06-10', 'Current');</v>
      </c>
    </row>
    <row r="4893" spans="1:16" x14ac:dyDescent="0.35">
      <c r="A4893" s="22">
        <v>4892</v>
      </c>
      <c r="B4893" s="21">
        <v>41953</v>
      </c>
      <c r="C4893" s="22" t="s">
        <v>57</v>
      </c>
      <c r="D4893" s="22" t="s">
        <v>61</v>
      </c>
      <c r="E4893" s="22" t="s">
        <v>53</v>
      </c>
      <c r="F4893" s="22">
        <v>797</v>
      </c>
      <c r="G4893" s="22">
        <v>80</v>
      </c>
      <c r="H4893" s="22">
        <v>39.93</v>
      </c>
      <c r="I4893" s="22">
        <v>35.36</v>
      </c>
      <c r="J4893" s="22" t="s">
        <v>54</v>
      </c>
      <c r="K4893" s="23">
        <v>0</v>
      </c>
      <c r="L4893" s="23" t="s">
        <v>55</v>
      </c>
      <c r="M4893" s="23" t="s">
        <v>84</v>
      </c>
      <c r="N4893" s="27">
        <v>42709</v>
      </c>
      <c r="O4893" s="23" t="s">
        <v>56</v>
      </c>
      <c r="P4893" t="str">
        <f t="shared" si="76"/>
        <v>INSERT INTO @DataTable (Deal, AdvanceDate, PROV, DealPurpose, RateType, BEACON, LTV, TDS, GDS, InsuranceType, PrincipalBalance, OccupancyType, AccountStatus, Closed_Date, DelinquencyBucket) VALUES (4892, '2014-11-10', 'ON', 'Purchase', 'Fixed', 797, 80, 39.93, 35.36, 'Conv', 0, 'Owner-Occupied', 'Closed', '2016-12-05', 'Current');</v>
      </c>
    </row>
    <row r="4894" spans="1:16" x14ac:dyDescent="0.35">
      <c r="A4894" s="19">
        <v>4893</v>
      </c>
      <c r="B4894" s="18">
        <v>41996</v>
      </c>
      <c r="C4894" s="19" t="s">
        <v>65</v>
      </c>
      <c r="D4894" s="19" t="s">
        <v>52</v>
      </c>
      <c r="E4894" s="19" t="s">
        <v>40</v>
      </c>
      <c r="F4894" s="19">
        <v>728</v>
      </c>
      <c r="G4894" s="19">
        <v>77.55</v>
      </c>
      <c r="H4894" s="19">
        <v>25.34</v>
      </c>
      <c r="I4894" s="19">
        <v>25.14</v>
      </c>
      <c r="J4894" s="19" t="s">
        <v>54</v>
      </c>
      <c r="K4894" s="20">
        <v>173709.01</v>
      </c>
      <c r="L4894" s="20" t="s">
        <v>55</v>
      </c>
      <c r="M4894" s="20" t="s">
        <v>83</v>
      </c>
      <c r="N4894" s="26"/>
      <c r="O4894" s="20" t="s">
        <v>56</v>
      </c>
      <c r="P4894" t="str">
        <f t="shared" si="76"/>
        <v>INSERT INTO @DataTable (Deal, AdvanceDate, PROV, DealPurpose, RateType, BEACON, LTV, TDS, GDS, InsuranceType, PrincipalBalance, OccupancyType, AccountStatus, Closed_Date, DelinquencyBucket) VALUES (4893, '2014-12-23', 'NS', 'Refinance External', 'ARM', 728, 77.55, 25.34, 25.14, 'Conv', 173709.01, 'Owner-Occupied', 'Open', '1900-01-00', 'Current');</v>
      </c>
    </row>
    <row r="4895" spans="1:16" x14ac:dyDescent="0.35">
      <c r="A4895" s="22">
        <v>4894</v>
      </c>
      <c r="B4895" s="21">
        <v>41600</v>
      </c>
      <c r="C4895" s="22" t="s">
        <v>57</v>
      </c>
      <c r="D4895" s="22" t="s">
        <v>61</v>
      </c>
      <c r="E4895" s="22" t="s">
        <v>53</v>
      </c>
      <c r="F4895" s="22">
        <v>762</v>
      </c>
      <c r="G4895" s="22">
        <v>95</v>
      </c>
      <c r="H4895" s="22">
        <v>34.5</v>
      </c>
      <c r="I4895" s="22">
        <v>34.049999999999997</v>
      </c>
      <c r="J4895" s="22" t="s">
        <v>60</v>
      </c>
      <c r="K4895" s="23">
        <v>211860.33</v>
      </c>
      <c r="L4895" s="23" t="s">
        <v>55</v>
      </c>
      <c r="M4895" s="23" t="s">
        <v>83</v>
      </c>
      <c r="N4895" s="27"/>
      <c r="O4895" s="23" t="s">
        <v>56</v>
      </c>
      <c r="P4895" t="str">
        <f t="shared" si="76"/>
        <v>INSERT INTO @DataTable (Deal, AdvanceDate, PROV, DealPurpose, RateType, BEACON, LTV, TDS, GDS, InsuranceType, PrincipalBalance, OccupancyType, AccountStatus, Closed_Date, DelinquencyBucket) VALUES (4894, '2013-11-22', 'ON', 'Purchase', 'Fixed', 762, 95, 34.5, 34.05, 'HiRatio', 211860.33, 'Owner-Occupied', 'Open', '1900-01-00', 'Current');</v>
      </c>
    </row>
    <row r="4896" spans="1:16" x14ac:dyDescent="0.35">
      <c r="A4896" s="19">
        <v>4895</v>
      </c>
      <c r="B4896" s="18">
        <v>42352</v>
      </c>
      <c r="C4896" s="19" t="s">
        <v>58</v>
      </c>
      <c r="D4896" s="19" t="s">
        <v>61</v>
      </c>
      <c r="E4896" s="19" t="s">
        <v>53</v>
      </c>
      <c r="F4896" s="19">
        <v>699</v>
      </c>
      <c r="G4896" s="19">
        <v>80</v>
      </c>
      <c r="H4896" s="19">
        <v>42.68</v>
      </c>
      <c r="I4896" s="19">
        <v>29.43</v>
      </c>
      <c r="J4896" s="19" t="s">
        <v>54</v>
      </c>
      <c r="K4896" s="20">
        <v>390349.9</v>
      </c>
      <c r="L4896" s="20" t="s">
        <v>55</v>
      </c>
      <c r="M4896" s="20" t="s">
        <v>83</v>
      </c>
      <c r="N4896" s="26"/>
      <c r="O4896" s="20" t="s">
        <v>56</v>
      </c>
      <c r="P4896" t="str">
        <f t="shared" si="76"/>
        <v>INSERT INTO @DataTable (Deal, AdvanceDate, PROV, DealPurpose, RateType, BEACON, LTV, TDS, GDS, InsuranceType, PrincipalBalance, OccupancyType, AccountStatus, Closed_Date, DelinquencyBucket) VALUES (4895, '2015-12-14', 'BC', 'Purchase', 'Fixed', 699, 80, 42.68, 29.43, 'Conv', 390349.9, 'Owner-Occupied', 'Open', '1900-01-00', 'Current');</v>
      </c>
    </row>
    <row r="4897" spans="1:16" x14ac:dyDescent="0.35">
      <c r="A4897" s="22">
        <v>4896</v>
      </c>
      <c r="B4897" s="21">
        <v>42202</v>
      </c>
      <c r="C4897" s="22" t="s">
        <v>57</v>
      </c>
      <c r="D4897" s="22" t="s">
        <v>61</v>
      </c>
      <c r="E4897" s="22" t="s">
        <v>40</v>
      </c>
      <c r="F4897" s="22">
        <v>801</v>
      </c>
      <c r="G4897" s="22">
        <v>36.54</v>
      </c>
      <c r="H4897" s="22">
        <v>25.29</v>
      </c>
      <c r="I4897" s="22">
        <v>24</v>
      </c>
      <c r="J4897" s="22" t="s">
        <v>54</v>
      </c>
      <c r="K4897" s="23">
        <v>224313.17</v>
      </c>
      <c r="L4897" s="23" t="s">
        <v>55</v>
      </c>
      <c r="M4897" s="23" t="s">
        <v>83</v>
      </c>
      <c r="N4897" s="27"/>
      <c r="O4897" s="23" t="s">
        <v>56</v>
      </c>
      <c r="P4897" t="str">
        <f t="shared" si="76"/>
        <v>INSERT INTO @DataTable (Deal, AdvanceDate, PROV, DealPurpose, RateType, BEACON, LTV, TDS, GDS, InsuranceType, PrincipalBalance, OccupancyType, AccountStatus, Closed_Date, DelinquencyBucket) VALUES (4896, '2015-07-17', 'ON', 'Purchase', 'ARM', 801, 36.54, 25.29, 24, 'Conv', 224313.17, 'Owner-Occupied', 'Open', '1900-01-00', 'Current');</v>
      </c>
    </row>
    <row r="4898" spans="1:16" x14ac:dyDescent="0.35">
      <c r="A4898" s="19">
        <v>4897</v>
      </c>
      <c r="B4898" s="18">
        <v>42538</v>
      </c>
      <c r="C4898" s="19" t="s">
        <v>57</v>
      </c>
      <c r="D4898" s="19" t="s">
        <v>52</v>
      </c>
      <c r="E4898" s="19" t="s">
        <v>53</v>
      </c>
      <c r="F4898" s="19">
        <v>774</v>
      </c>
      <c r="G4898" s="19">
        <v>68.66</v>
      </c>
      <c r="H4898" s="19">
        <v>34</v>
      </c>
      <c r="I4898" s="19">
        <v>33.71</v>
      </c>
      <c r="J4898" s="19" t="s">
        <v>54</v>
      </c>
      <c r="K4898" s="20">
        <v>351920.05</v>
      </c>
      <c r="L4898" s="20" t="s">
        <v>55</v>
      </c>
      <c r="M4898" s="20" t="s">
        <v>83</v>
      </c>
      <c r="N4898" s="26"/>
      <c r="O4898" s="20" t="s">
        <v>56</v>
      </c>
      <c r="P4898" t="str">
        <f t="shared" si="76"/>
        <v>INSERT INTO @DataTable (Deal, AdvanceDate, PROV, DealPurpose, RateType, BEACON, LTV, TDS, GDS, InsuranceType, PrincipalBalance, OccupancyType, AccountStatus, Closed_Date, DelinquencyBucket) VALUES (4897, '2016-06-17', 'ON', 'Refinance External', 'Fixed', 774, 68.66, 34, 33.71, 'Conv', 351920.05, 'Owner-Occupied', 'Open', '1900-01-00', 'Current');</v>
      </c>
    </row>
    <row r="4899" spans="1:16" x14ac:dyDescent="0.35">
      <c r="A4899" s="22">
        <v>4898</v>
      </c>
      <c r="B4899" s="21">
        <v>41075</v>
      </c>
      <c r="C4899" s="22" t="s">
        <v>51</v>
      </c>
      <c r="D4899" s="22" t="s">
        <v>61</v>
      </c>
      <c r="E4899" s="22" t="s">
        <v>53</v>
      </c>
      <c r="F4899" s="22">
        <v>641</v>
      </c>
      <c r="G4899" s="22">
        <v>95</v>
      </c>
      <c r="H4899" s="22">
        <v>19.920000000000002</v>
      </c>
      <c r="I4899" s="22">
        <v>19.14</v>
      </c>
      <c r="J4899" s="22" t="s">
        <v>60</v>
      </c>
      <c r="K4899" s="23">
        <v>0</v>
      </c>
      <c r="L4899" s="23" t="s">
        <v>55</v>
      </c>
      <c r="M4899" s="23" t="s">
        <v>84</v>
      </c>
      <c r="N4899" s="27">
        <v>42139</v>
      </c>
      <c r="O4899" s="23" t="s">
        <v>56</v>
      </c>
      <c r="P4899" t="str">
        <f t="shared" si="76"/>
        <v>INSERT INTO @DataTable (Deal, AdvanceDate, PROV, DealPurpose, RateType, BEACON, LTV, TDS, GDS, InsuranceType, PrincipalBalance, OccupancyType, AccountStatus, Closed_Date, DelinquencyBucket) VALUES (4898, '2012-06-15', 'AB', 'Purchase', 'Fixed', 641, 95, 19.92, 19.14, 'HiRatio', 0, 'Owner-Occupied', 'Closed', '2015-05-15', 'Current');</v>
      </c>
    </row>
    <row r="4900" spans="1:16" x14ac:dyDescent="0.35">
      <c r="A4900" s="19">
        <v>4899</v>
      </c>
      <c r="B4900" s="18">
        <v>41452</v>
      </c>
      <c r="C4900" s="19" t="s">
        <v>58</v>
      </c>
      <c r="D4900" s="19" t="s">
        <v>61</v>
      </c>
      <c r="E4900" s="19" t="s">
        <v>53</v>
      </c>
      <c r="F4900" s="19">
        <v>786</v>
      </c>
      <c r="G4900" s="19">
        <v>95</v>
      </c>
      <c r="H4900" s="19">
        <v>35.35</v>
      </c>
      <c r="I4900" s="19">
        <v>28.46</v>
      </c>
      <c r="J4900" s="19" t="s">
        <v>60</v>
      </c>
      <c r="K4900" s="20">
        <v>0</v>
      </c>
      <c r="L4900" s="20" t="s">
        <v>55</v>
      </c>
      <c r="M4900" s="20" t="s">
        <v>84</v>
      </c>
      <c r="N4900" s="26">
        <v>42597</v>
      </c>
      <c r="O4900" s="20" t="s">
        <v>56</v>
      </c>
      <c r="P4900" t="str">
        <f t="shared" si="76"/>
        <v>INSERT INTO @DataTable (Deal, AdvanceDate, PROV, DealPurpose, RateType, BEACON, LTV, TDS, GDS, InsuranceType, PrincipalBalance, OccupancyType, AccountStatus, Closed_Date, DelinquencyBucket) VALUES (4899, '2013-06-27', 'BC', 'Purchase', 'Fixed', 786, 95, 35.35, 28.46, 'HiRatio', 0, 'Owner-Occupied', 'Closed', '2016-08-15', 'Current');</v>
      </c>
    </row>
    <row r="4901" spans="1:16" x14ac:dyDescent="0.35">
      <c r="A4901" s="22">
        <v>4900</v>
      </c>
      <c r="B4901" s="21">
        <v>42153</v>
      </c>
      <c r="C4901" s="22" t="s">
        <v>57</v>
      </c>
      <c r="D4901" s="22" t="s">
        <v>61</v>
      </c>
      <c r="E4901" s="22" t="s">
        <v>53</v>
      </c>
      <c r="F4901" s="22">
        <v>760</v>
      </c>
      <c r="G4901" s="22">
        <v>80</v>
      </c>
      <c r="H4901" s="22">
        <v>31.25</v>
      </c>
      <c r="I4901" s="22">
        <v>19.25</v>
      </c>
      <c r="J4901" s="22" t="s">
        <v>54</v>
      </c>
      <c r="K4901" s="23">
        <v>296816.87</v>
      </c>
      <c r="L4901" s="23" t="s">
        <v>55</v>
      </c>
      <c r="M4901" s="23" t="s">
        <v>83</v>
      </c>
      <c r="N4901" s="27"/>
      <c r="O4901" s="23" t="s">
        <v>56</v>
      </c>
      <c r="P4901" t="str">
        <f t="shared" si="76"/>
        <v>INSERT INTO @DataTable (Deal, AdvanceDate, PROV, DealPurpose, RateType, BEACON, LTV, TDS, GDS, InsuranceType, PrincipalBalance, OccupancyType, AccountStatus, Closed_Date, DelinquencyBucket) VALUES (4900, '2015-05-29', 'ON', 'Purchase', 'Fixed', 760, 80, 31.25, 19.25, 'Conv', 296816.87, 'Owner-Occupied', 'Open', '1900-01-00', 'Current');</v>
      </c>
    </row>
    <row r="4902" spans="1:16" x14ac:dyDescent="0.35">
      <c r="A4902" s="19">
        <v>4901</v>
      </c>
      <c r="B4902" s="18">
        <v>42093</v>
      </c>
      <c r="C4902" s="19" t="s">
        <v>57</v>
      </c>
      <c r="D4902" s="19" t="s">
        <v>61</v>
      </c>
      <c r="E4902" s="19" t="s">
        <v>53</v>
      </c>
      <c r="F4902" s="19">
        <v>724</v>
      </c>
      <c r="G4902" s="19">
        <v>90</v>
      </c>
      <c r="H4902" s="19">
        <v>39.49</v>
      </c>
      <c r="I4902" s="19">
        <v>36.590000000000003</v>
      </c>
      <c r="J4902" s="19" t="s">
        <v>60</v>
      </c>
      <c r="K4902" s="20">
        <v>153272.85999999999</v>
      </c>
      <c r="L4902" s="20" t="s">
        <v>55</v>
      </c>
      <c r="M4902" s="20" t="s">
        <v>83</v>
      </c>
      <c r="N4902" s="26"/>
      <c r="O4902" s="20" t="s">
        <v>56</v>
      </c>
      <c r="P4902" t="str">
        <f t="shared" si="76"/>
        <v>INSERT INTO @DataTable (Deal, AdvanceDate, PROV, DealPurpose, RateType, BEACON, LTV, TDS, GDS, InsuranceType, PrincipalBalance, OccupancyType, AccountStatus, Closed_Date, DelinquencyBucket) VALUES (4901, '2015-03-30', 'ON', 'Purchase', 'Fixed', 724, 90, 39.49, 36.59, 'HiRatio', 153272.86, 'Owner-Occupied', 'Open', '1900-01-00', 'Current');</v>
      </c>
    </row>
    <row r="4903" spans="1:16" x14ac:dyDescent="0.35">
      <c r="A4903" s="22">
        <v>4902</v>
      </c>
      <c r="B4903" s="21">
        <v>42509</v>
      </c>
      <c r="C4903" s="22" t="s">
        <v>58</v>
      </c>
      <c r="D4903" s="22" t="s">
        <v>61</v>
      </c>
      <c r="E4903" s="22" t="s">
        <v>53</v>
      </c>
      <c r="F4903" s="22">
        <v>791</v>
      </c>
      <c r="G4903" s="22">
        <v>94.81</v>
      </c>
      <c r="H4903" s="22">
        <v>33.869999999999997</v>
      </c>
      <c r="I4903" s="22">
        <v>33.58</v>
      </c>
      <c r="J4903" s="22" t="s">
        <v>60</v>
      </c>
      <c r="K4903" s="23">
        <v>494704.01</v>
      </c>
      <c r="L4903" s="23" t="s">
        <v>55</v>
      </c>
      <c r="M4903" s="23" t="s">
        <v>83</v>
      </c>
      <c r="N4903" s="27"/>
      <c r="O4903" s="23" t="s">
        <v>56</v>
      </c>
      <c r="P4903" t="str">
        <f t="shared" si="76"/>
        <v>INSERT INTO @DataTable (Deal, AdvanceDate, PROV, DealPurpose, RateType, BEACON, LTV, TDS, GDS, InsuranceType, PrincipalBalance, OccupancyType, AccountStatus, Closed_Date, DelinquencyBucket) VALUES (4902, '2016-05-19', 'BC', 'Purchase', 'Fixed', 791, 94.81, 33.87, 33.58, 'HiRatio', 494704.01, 'Owner-Occupied', 'Open', '1900-01-00', 'Current');</v>
      </c>
    </row>
    <row r="4904" spans="1:16" x14ac:dyDescent="0.35">
      <c r="A4904" s="19">
        <v>4903</v>
      </c>
      <c r="B4904" s="18">
        <v>41768</v>
      </c>
      <c r="C4904" s="19" t="s">
        <v>51</v>
      </c>
      <c r="D4904" s="19" t="s">
        <v>61</v>
      </c>
      <c r="E4904" s="19" t="s">
        <v>40</v>
      </c>
      <c r="F4904" s="19">
        <v>731</v>
      </c>
      <c r="G4904" s="19">
        <v>90</v>
      </c>
      <c r="H4904" s="19">
        <v>34.83</v>
      </c>
      <c r="I4904" s="19">
        <v>23.51</v>
      </c>
      <c r="J4904" s="19" t="s">
        <v>60</v>
      </c>
      <c r="K4904" s="20">
        <v>532985.49</v>
      </c>
      <c r="L4904" s="20" t="s">
        <v>55</v>
      </c>
      <c r="M4904" s="20" t="s">
        <v>83</v>
      </c>
      <c r="N4904" s="26"/>
      <c r="O4904" s="20" t="s">
        <v>56</v>
      </c>
      <c r="P4904" t="str">
        <f t="shared" si="76"/>
        <v>INSERT INTO @DataTable (Deal, AdvanceDate, PROV, DealPurpose, RateType, BEACON, LTV, TDS, GDS, InsuranceType, PrincipalBalance, OccupancyType, AccountStatus, Closed_Date, DelinquencyBucket) VALUES (4903, '2014-05-09', 'AB', 'Purchase', 'ARM', 731, 90, 34.83, 23.51, 'HiRatio', 532985.49, 'Owner-Occupied', 'Open', '1900-01-00', 'Current');</v>
      </c>
    </row>
    <row r="4905" spans="1:16" x14ac:dyDescent="0.35">
      <c r="A4905" s="22">
        <v>4904</v>
      </c>
      <c r="B4905" s="21">
        <v>42524</v>
      </c>
      <c r="C4905" s="22" t="s">
        <v>57</v>
      </c>
      <c r="D4905" s="22" t="s">
        <v>61</v>
      </c>
      <c r="E4905" s="22" t="s">
        <v>53</v>
      </c>
      <c r="F4905" s="22">
        <v>799</v>
      </c>
      <c r="G4905" s="22">
        <v>66.02</v>
      </c>
      <c r="H4905" s="22">
        <v>40.99</v>
      </c>
      <c r="I4905" s="22">
        <v>38.94</v>
      </c>
      <c r="J4905" s="22" t="s">
        <v>54</v>
      </c>
      <c r="K4905" s="23">
        <v>134614.65</v>
      </c>
      <c r="L4905" s="23" t="s">
        <v>55</v>
      </c>
      <c r="M4905" s="23" t="s">
        <v>83</v>
      </c>
      <c r="N4905" s="27"/>
      <c r="O4905" s="23" t="s">
        <v>56</v>
      </c>
      <c r="P4905" t="str">
        <f t="shared" si="76"/>
        <v>INSERT INTO @DataTable (Deal, AdvanceDate, PROV, DealPurpose, RateType, BEACON, LTV, TDS, GDS, InsuranceType, PrincipalBalance, OccupancyType, AccountStatus, Closed_Date, DelinquencyBucket) VALUES (4904, '2016-06-03', 'ON', 'Purchase', 'Fixed', 799, 66.02, 40.99, 38.94, 'Conv', 134614.65, 'Owner-Occupied', 'Open', '1900-01-00', 'Current');</v>
      </c>
    </row>
    <row r="4906" spans="1:16" x14ac:dyDescent="0.35">
      <c r="A4906" s="19">
        <v>4905</v>
      </c>
      <c r="B4906" s="18">
        <v>42184</v>
      </c>
      <c r="C4906" s="19" t="s">
        <v>57</v>
      </c>
      <c r="D4906" s="19" t="s">
        <v>61</v>
      </c>
      <c r="E4906" s="19" t="s">
        <v>53</v>
      </c>
      <c r="F4906" s="19">
        <v>746</v>
      </c>
      <c r="G4906" s="19">
        <v>95</v>
      </c>
      <c r="H4906" s="19">
        <v>31.6</v>
      </c>
      <c r="I4906" s="19">
        <v>26.23</v>
      </c>
      <c r="J4906" s="19" t="s">
        <v>60</v>
      </c>
      <c r="K4906" s="20">
        <v>386359.95</v>
      </c>
      <c r="L4906" s="20" t="s">
        <v>55</v>
      </c>
      <c r="M4906" s="20" t="s">
        <v>83</v>
      </c>
      <c r="N4906" s="26"/>
      <c r="O4906" s="20" t="s">
        <v>56</v>
      </c>
      <c r="P4906" t="str">
        <f t="shared" si="76"/>
        <v>INSERT INTO @DataTable (Deal, AdvanceDate, PROV, DealPurpose, RateType, BEACON, LTV, TDS, GDS, InsuranceType, PrincipalBalance, OccupancyType, AccountStatus, Closed_Date, DelinquencyBucket) VALUES (4905, '2015-06-29', 'ON', 'Purchase', 'Fixed', 746, 95, 31.6, 26.23, 'HiRatio', 386359.95, 'Owner-Occupied', 'Open', '1900-01-00', 'Current');</v>
      </c>
    </row>
    <row r="4907" spans="1:16" x14ac:dyDescent="0.35">
      <c r="A4907" s="22">
        <v>4906</v>
      </c>
      <c r="B4907" s="21">
        <v>41870</v>
      </c>
      <c r="C4907" s="22" t="s">
        <v>51</v>
      </c>
      <c r="D4907" s="22" t="s">
        <v>59</v>
      </c>
      <c r="E4907" s="22" t="s">
        <v>40</v>
      </c>
      <c r="F4907" s="22">
        <v>732</v>
      </c>
      <c r="G4907" s="22">
        <v>87.75</v>
      </c>
      <c r="H4907" s="22">
        <v>29.46</v>
      </c>
      <c r="I4907" s="22">
        <v>19.100000000000001</v>
      </c>
      <c r="J4907" s="22" t="s">
        <v>60</v>
      </c>
      <c r="K4907" s="23">
        <v>0</v>
      </c>
      <c r="L4907" s="23" t="s">
        <v>55</v>
      </c>
      <c r="M4907" s="23" t="s">
        <v>84</v>
      </c>
      <c r="N4907" s="27">
        <v>42271</v>
      </c>
      <c r="O4907" s="23" t="s">
        <v>56</v>
      </c>
      <c r="P4907" t="str">
        <f t="shared" si="76"/>
        <v>INSERT INTO @DataTable (Deal, AdvanceDate, PROV, DealPurpose, RateType, BEACON, LTV, TDS, GDS, InsuranceType, PrincipalBalance, OccupancyType, AccountStatus, Closed_Date, DelinquencyBucket) VALUES (4906, '2014-08-19', 'AB', 'Transfer', 'ARM', 732, 87.75, 29.46, 19.1, 'HiRatio', 0, 'Owner-Occupied', 'Closed', '2015-09-24', 'Current');</v>
      </c>
    </row>
    <row r="4908" spans="1:16" x14ac:dyDescent="0.35">
      <c r="A4908" s="19">
        <v>4907</v>
      </c>
      <c r="B4908" s="18">
        <v>42102</v>
      </c>
      <c r="C4908" s="19" t="s">
        <v>57</v>
      </c>
      <c r="D4908" s="19" t="s">
        <v>59</v>
      </c>
      <c r="E4908" s="19" t="s">
        <v>40</v>
      </c>
      <c r="F4908" s="19">
        <v>773</v>
      </c>
      <c r="G4908" s="19">
        <v>75.150000000000006</v>
      </c>
      <c r="H4908" s="19">
        <v>24.72</v>
      </c>
      <c r="I4908" s="19">
        <v>15.4</v>
      </c>
      <c r="J4908" s="19" t="s">
        <v>54</v>
      </c>
      <c r="K4908" s="20">
        <v>460192.71</v>
      </c>
      <c r="L4908" s="20" t="s">
        <v>55</v>
      </c>
      <c r="M4908" s="20" t="s">
        <v>83</v>
      </c>
      <c r="N4908" s="26"/>
      <c r="O4908" s="20" t="s">
        <v>56</v>
      </c>
      <c r="P4908" t="str">
        <f t="shared" si="76"/>
        <v>INSERT INTO @DataTable (Deal, AdvanceDate, PROV, DealPurpose, RateType, BEACON, LTV, TDS, GDS, InsuranceType, PrincipalBalance, OccupancyType, AccountStatus, Closed_Date, DelinquencyBucket) VALUES (4907, '2015-04-08', 'ON', 'Transfer', 'ARM', 773, 75.15, 24.72, 15.4, 'Conv', 460192.71, 'Owner-Occupied', 'Open', '1900-01-00', 'Current');</v>
      </c>
    </row>
    <row r="4909" spans="1:16" x14ac:dyDescent="0.35">
      <c r="A4909" s="22">
        <v>4908</v>
      </c>
      <c r="B4909" s="21">
        <v>40802</v>
      </c>
      <c r="C4909" s="22" t="s">
        <v>57</v>
      </c>
      <c r="D4909" s="22" t="s">
        <v>52</v>
      </c>
      <c r="E4909" s="22" t="s">
        <v>53</v>
      </c>
      <c r="F4909" s="22">
        <v>638</v>
      </c>
      <c r="G4909" s="22">
        <v>85</v>
      </c>
      <c r="H4909" s="22">
        <v>36.799999999999997</v>
      </c>
      <c r="I4909" s="22">
        <v>26.9</v>
      </c>
      <c r="J4909" s="22" t="s">
        <v>60</v>
      </c>
      <c r="K4909" s="23">
        <v>0</v>
      </c>
      <c r="L4909" s="23" t="s">
        <v>55</v>
      </c>
      <c r="M4909" s="23" t="s">
        <v>84</v>
      </c>
      <c r="N4909" s="27">
        <v>41869</v>
      </c>
      <c r="O4909" s="23" t="s">
        <v>56</v>
      </c>
      <c r="P4909" t="str">
        <f t="shared" si="76"/>
        <v>INSERT INTO @DataTable (Deal, AdvanceDate, PROV, DealPurpose, RateType, BEACON, LTV, TDS, GDS, InsuranceType, PrincipalBalance, OccupancyType, AccountStatus, Closed_Date, DelinquencyBucket) VALUES (4908, '2011-09-16', 'ON', 'Refinance External', 'Fixed', 638, 85, 36.8, 26.9, 'HiRatio', 0, 'Owner-Occupied', 'Closed', '2014-08-18', 'Current');</v>
      </c>
    </row>
    <row r="4910" spans="1:16" x14ac:dyDescent="0.35">
      <c r="A4910" s="19">
        <v>4909</v>
      </c>
      <c r="B4910" s="18">
        <v>41897</v>
      </c>
      <c r="C4910" s="19" t="s">
        <v>51</v>
      </c>
      <c r="D4910" s="19" t="s">
        <v>61</v>
      </c>
      <c r="E4910" s="19" t="s">
        <v>53</v>
      </c>
      <c r="F4910" s="19">
        <v>763</v>
      </c>
      <c r="G4910" s="19">
        <v>95</v>
      </c>
      <c r="H4910" s="19">
        <v>20.67</v>
      </c>
      <c r="I4910" s="19">
        <v>15.47</v>
      </c>
      <c r="J4910" s="19" t="s">
        <v>60</v>
      </c>
      <c r="K4910" s="20">
        <v>312354.05</v>
      </c>
      <c r="L4910" s="20" t="s">
        <v>55</v>
      </c>
      <c r="M4910" s="20" t="s">
        <v>83</v>
      </c>
      <c r="N4910" s="26"/>
      <c r="O4910" s="20" t="s">
        <v>56</v>
      </c>
      <c r="P4910" t="str">
        <f t="shared" si="76"/>
        <v>INSERT INTO @DataTable (Deal, AdvanceDate, PROV, DealPurpose, RateType, BEACON, LTV, TDS, GDS, InsuranceType, PrincipalBalance, OccupancyType, AccountStatus, Closed_Date, DelinquencyBucket) VALUES (4909, '2014-09-15', 'AB', 'Purchase', 'Fixed', 763, 95, 20.67, 15.47, 'HiRatio', 312354.05, 'Owner-Occupied', 'Open', '1900-01-00', 'Current');</v>
      </c>
    </row>
    <row r="4911" spans="1:16" x14ac:dyDescent="0.35">
      <c r="A4911" s="22">
        <v>4910</v>
      </c>
      <c r="B4911" s="21">
        <v>41877</v>
      </c>
      <c r="C4911" s="22" t="s">
        <v>51</v>
      </c>
      <c r="D4911" s="22" t="s">
        <v>61</v>
      </c>
      <c r="E4911" s="22" t="s">
        <v>53</v>
      </c>
      <c r="F4911" s="22">
        <v>797</v>
      </c>
      <c r="G4911" s="22">
        <v>90</v>
      </c>
      <c r="H4911" s="22">
        <v>31.42</v>
      </c>
      <c r="I4911" s="22">
        <v>27.53</v>
      </c>
      <c r="J4911" s="22" t="s">
        <v>60</v>
      </c>
      <c r="K4911" s="23">
        <v>470201.29</v>
      </c>
      <c r="L4911" s="23" t="s">
        <v>55</v>
      </c>
      <c r="M4911" s="23" t="s">
        <v>83</v>
      </c>
      <c r="N4911" s="27"/>
      <c r="O4911" s="23" t="s">
        <v>56</v>
      </c>
      <c r="P4911" t="str">
        <f t="shared" si="76"/>
        <v>INSERT INTO @DataTable (Deal, AdvanceDate, PROV, DealPurpose, RateType, BEACON, LTV, TDS, GDS, InsuranceType, PrincipalBalance, OccupancyType, AccountStatus, Closed_Date, DelinquencyBucket) VALUES (4910, '2014-08-26', 'AB', 'Purchase', 'Fixed', 797, 90, 31.42, 27.53, 'HiRatio', 470201.29, 'Owner-Occupied', 'Open', '1900-01-00', 'Current');</v>
      </c>
    </row>
    <row r="4912" spans="1:16" x14ac:dyDescent="0.35">
      <c r="A4912" s="19">
        <v>4911</v>
      </c>
      <c r="B4912" s="18">
        <v>41011</v>
      </c>
      <c r="C4912" s="19" t="s">
        <v>57</v>
      </c>
      <c r="D4912" s="19" t="s">
        <v>61</v>
      </c>
      <c r="E4912" s="19" t="s">
        <v>53</v>
      </c>
      <c r="F4912" s="19">
        <v>772</v>
      </c>
      <c r="G4912" s="19">
        <v>80</v>
      </c>
      <c r="H4912" s="19">
        <v>32.99</v>
      </c>
      <c r="I4912" s="19">
        <v>24.75</v>
      </c>
      <c r="J4912" s="19" t="s">
        <v>54</v>
      </c>
      <c r="K4912" s="20">
        <v>179520.38</v>
      </c>
      <c r="L4912" s="20" t="s">
        <v>55</v>
      </c>
      <c r="M4912" s="20" t="s">
        <v>83</v>
      </c>
      <c r="N4912" s="26"/>
      <c r="O4912" s="20" t="s">
        <v>56</v>
      </c>
      <c r="P4912" t="str">
        <f t="shared" si="76"/>
        <v>INSERT INTO @DataTable (Deal, AdvanceDate, PROV, DealPurpose, RateType, BEACON, LTV, TDS, GDS, InsuranceType, PrincipalBalance, OccupancyType, AccountStatus, Closed_Date, DelinquencyBucket) VALUES (4911, '2012-04-12', 'ON', 'Purchase', 'Fixed', 772, 80, 32.99, 24.75, 'Conv', 179520.38, 'Owner-Occupied', 'Open', '1900-01-00', 'Current');</v>
      </c>
    </row>
    <row r="4913" spans="1:16" x14ac:dyDescent="0.35">
      <c r="A4913" s="22">
        <v>4912</v>
      </c>
      <c r="B4913" s="21">
        <v>42244</v>
      </c>
      <c r="C4913" s="22" t="s">
        <v>57</v>
      </c>
      <c r="D4913" s="22" t="s">
        <v>61</v>
      </c>
      <c r="E4913" s="22" t="s">
        <v>40</v>
      </c>
      <c r="F4913" s="22">
        <v>785</v>
      </c>
      <c r="G4913" s="22">
        <v>80</v>
      </c>
      <c r="H4913" s="22">
        <v>31.65</v>
      </c>
      <c r="I4913" s="22">
        <v>17.62</v>
      </c>
      <c r="J4913" s="22" t="s">
        <v>54</v>
      </c>
      <c r="K4913" s="23">
        <v>236320.15</v>
      </c>
      <c r="L4913" s="23" t="s">
        <v>55</v>
      </c>
      <c r="M4913" s="23" t="s">
        <v>83</v>
      </c>
      <c r="N4913" s="27"/>
      <c r="O4913" s="23" t="s">
        <v>56</v>
      </c>
      <c r="P4913" t="str">
        <f t="shared" si="76"/>
        <v>INSERT INTO @DataTable (Deal, AdvanceDate, PROV, DealPurpose, RateType, BEACON, LTV, TDS, GDS, InsuranceType, PrincipalBalance, OccupancyType, AccountStatus, Closed_Date, DelinquencyBucket) VALUES (4912, '2015-08-28', 'ON', 'Purchase', 'ARM', 785, 80, 31.65, 17.62, 'Conv', 236320.15, 'Owner-Occupied', 'Open', '1900-01-00', 'Current');</v>
      </c>
    </row>
    <row r="4914" spans="1:16" x14ac:dyDescent="0.35">
      <c r="A4914" s="19">
        <v>4913</v>
      </c>
      <c r="B4914" s="18">
        <v>41744</v>
      </c>
      <c r="C4914" s="19" t="s">
        <v>51</v>
      </c>
      <c r="D4914" s="19" t="s">
        <v>61</v>
      </c>
      <c r="E4914" s="19" t="s">
        <v>53</v>
      </c>
      <c r="F4914" s="19">
        <v>749</v>
      </c>
      <c r="G4914" s="19">
        <v>95</v>
      </c>
      <c r="H4914" s="19">
        <v>29.55</v>
      </c>
      <c r="I4914" s="19">
        <v>27.31</v>
      </c>
      <c r="J4914" s="19" t="s">
        <v>60</v>
      </c>
      <c r="K4914" s="20">
        <v>287912.73</v>
      </c>
      <c r="L4914" s="20" t="s">
        <v>55</v>
      </c>
      <c r="M4914" s="20" t="s">
        <v>83</v>
      </c>
      <c r="N4914" s="26"/>
      <c r="O4914" s="20" t="s">
        <v>56</v>
      </c>
      <c r="P4914" t="str">
        <f t="shared" si="76"/>
        <v>INSERT INTO @DataTable (Deal, AdvanceDate, PROV, DealPurpose, RateType, BEACON, LTV, TDS, GDS, InsuranceType, PrincipalBalance, OccupancyType, AccountStatus, Closed_Date, DelinquencyBucket) VALUES (4913, '2014-04-15', 'AB', 'Purchase', 'Fixed', 749, 95, 29.55, 27.31, 'HiRatio', 287912.73, 'Owner-Occupied', 'Open', '1900-01-00', 'Current');</v>
      </c>
    </row>
    <row r="4915" spans="1:16" x14ac:dyDescent="0.35">
      <c r="A4915" s="22">
        <v>4914</v>
      </c>
      <c r="B4915" s="21">
        <v>41080</v>
      </c>
      <c r="C4915" s="22" t="s">
        <v>58</v>
      </c>
      <c r="D4915" s="22" t="s">
        <v>68</v>
      </c>
      <c r="E4915" s="22" t="s">
        <v>53</v>
      </c>
      <c r="F4915" s="22">
        <v>739</v>
      </c>
      <c r="G4915" s="22">
        <v>95</v>
      </c>
      <c r="H4915" s="22">
        <v>36.630000000000003</v>
      </c>
      <c r="I4915" s="22">
        <v>36.130000000000003</v>
      </c>
      <c r="J4915" s="22" t="s">
        <v>60</v>
      </c>
      <c r="K4915" s="23">
        <v>418795.62</v>
      </c>
      <c r="L4915" s="23" t="s">
        <v>55</v>
      </c>
      <c r="M4915" s="23" t="s">
        <v>83</v>
      </c>
      <c r="N4915" s="27"/>
      <c r="O4915" s="23" t="s">
        <v>56</v>
      </c>
      <c r="P4915" t="str">
        <f t="shared" si="76"/>
        <v>INSERT INTO @DataTable (Deal, AdvanceDate, PROV, DealPurpose, RateType, BEACON, LTV, TDS, GDS, InsuranceType, PrincipalBalance, OccupancyType, AccountStatus, Closed_Date, DelinquencyBucket) VALUES (4914, '2012-06-20', 'BC', 'Portable', 'Fixed', 739, 95, 36.63, 36.13, 'HiRatio', 418795.62, 'Owner-Occupied', 'Open', '1900-01-00', 'Current');</v>
      </c>
    </row>
    <row r="4916" spans="1:16" x14ac:dyDescent="0.35">
      <c r="A4916" s="19">
        <v>4915</v>
      </c>
      <c r="B4916" s="18">
        <v>42093</v>
      </c>
      <c r="C4916" s="19" t="s">
        <v>57</v>
      </c>
      <c r="D4916" s="19" t="s">
        <v>52</v>
      </c>
      <c r="E4916" s="19" t="s">
        <v>40</v>
      </c>
      <c r="F4916" s="19">
        <v>774</v>
      </c>
      <c r="G4916" s="19">
        <v>40.71</v>
      </c>
      <c r="H4916" s="19">
        <v>15.1</v>
      </c>
      <c r="I4916" s="19">
        <v>13.75</v>
      </c>
      <c r="J4916" s="19" t="s">
        <v>54</v>
      </c>
      <c r="K4916" s="20">
        <v>189416.88</v>
      </c>
      <c r="L4916" s="20" t="s">
        <v>55</v>
      </c>
      <c r="M4916" s="20" t="s">
        <v>83</v>
      </c>
      <c r="N4916" s="26"/>
      <c r="O4916" s="20" t="s">
        <v>56</v>
      </c>
      <c r="P4916" t="str">
        <f t="shared" si="76"/>
        <v>INSERT INTO @DataTable (Deal, AdvanceDate, PROV, DealPurpose, RateType, BEACON, LTV, TDS, GDS, InsuranceType, PrincipalBalance, OccupancyType, AccountStatus, Closed_Date, DelinquencyBucket) VALUES (4915, '2015-03-30', 'ON', 'Refinance External', 'ARM', 774, 40.71, 15.1, 13.75, 'Conv', 189416.88, 'Owner-Occupied', 'Open', '1900-01-00', 'Current');</v>
      </c>
    </row>
    <row r="4917" spans="1:16" x14ac:dyDescent="0.35">
      <c r="A4917" s="22">
        <v>4916</v>
      </c>
      <c r="B4917" s="21">
        <v>41544</v>
      </c>
      <c r="C4917" s="22" t="s">
        <v>58</v>
      </c>
      <c r="D4917" s="22" t="s">
        <v>61</v>
      </c>
      <c r="E4917" s="22" t="s">
        <v>40</v>
      </c>
      <c r="F4917" s="22">
        <v>804</v>
      </c>
      <c r="G4917" s="22">
        <v>41.04</v>
      </c>
      <c r="H4917" s="22">
        <v>32.520000000000003</v>
      </c>
      <c r="I4917" s="22">
        <v>5.6</v>
      </c>
      <c r="J4917" s="22" t="s">
        <v>54</v>
      </c>
      <c r="K4917" s="23">
        <v>230128.18</v>
      </c>
      <c r="L4917" s="23" t="s">
        <v>66</v>
      </c>
      <c r="M4917" s="23" t="s">
        <v>83</v>
      </c>
      <c r="N4917" s="27"/>
      <c r="O4917" s="23" t="s">
        <v>56</v>
      </c>
      <c r="P4917" t="str">
        <f t="shared" si="76"/>
        <v>INSERT INTO @DataTable (Deal, AdvanceDate, PROV, DealPurpose, RateType, BEACON, LTV, TDS, GDS, InsuranceType, PrincipalBalance, OccupancyType, AccountStatus, Closed_Date, DelinquencyBucket) VALUES (4916, '2013-09-27', 'BC', 'Purchase', 'ARM', 804, 41.04, 32.52, 5.6, 'Conv', 230128.18, 'Second Home', 'Open', '1900-01-00', 'Current');</v>
      </c>
    </row>
    <row r="4918" spans="1:16" x14ac:dyDescent="0.35">
      <c r="A4918" s="19">
        <v>4917</v>
      </c>
      <c r="B4918" s="18">
        <v>42429</v>
      </c>
      <c r="C4918" s="19" t="s">
        <v>51</v>
      </c>
      <c r="D4918" s="19" t="s">
        <v>52</v>
      </c>
      <c r="E4918" s="19" t="s">
        <v>40</v>
      </c>
      <c r="F4918" s="19">
        <v>768</v>
      </c>
      <c r="G4918" s="19">
        <v>59.66</v>
      </c>
      <c r="H4918" s="19">
        <v>23.8</v>
      </c>
      <c r="I4918" s="19">
        <v>14.92</v>
      </c>
      <c r="J4918" s="19" t="s">
        <v>54</v>
      </c>
      <c r="K4918" s="20">
        <v>151688.92000000001</v>
      </c>
      <c r="L4918" s="20" t="s">
        <v>55</v>
      </c>
      <c r="M4918" s="20" t="s">
        <v>83</v>
      </c>
      <c r="N4918" s="26"/>
      <c r="O4918" s="20" t="s">
        <v>56</v>
      </c>
      <c r="P4918" t="str">
        <f t="shared" si="76"/>
        <v>INSERT INTO @DataTable (Deal, AdvanceDate, PROV, DealPurpose, RateType, BEACON, LTV, TDS, GDS, InsuranceType, PrincipalBalance, OccupancyType, AccountStatus, Closed_Date, DelinquencyBucket) VALUES (4917, '2016-02-29', 'AB', 'Refinance External', 'ARM', 768, 59.66, 23.8, 14.92, 'Conv', 151688.92, 'Owner-Occupied', 'Open', '1900-01-00', 'Current');</v>
      </c>
    </row>
    <row r="4919" spans="1:16" x14ac:dyDescent="0.35">
      <c r="A4919" s="22">
        <v>4918</v>
      </c>
      <c r="B4919" s="21">
        <v>41669</v>
      </c>
      <c r="C4919" s="22" t="s">
        <v>57</v>
      </c>
      <c r="D4919" s="22" t="s">
        <v>61</v>
      </c>
      <c r="E4919" s="22" t="s">
        <v>40</v>
      </c>
      <c r="F4919" s="22">
        <v>795</v>
      </c>
      <c r="G4919" s="22">
        <v>57.9</v>
      </c>
      <c r="H4919" s="22">
        <v>32.700000000000003</v>
      </c>
      <c r="I4919" s="22">
        <v>32.200000000000003</v>
      </c>
      <c r="J4919" s="22" t="s">
        <v>54</v>
      </c>
      <c r="K4919" s="23">
        <v>0</v>
      </c>
      <c r="L4919" s="23" t="s">
        <v>55</v>
      </c>
      <c r="M4919" s="23" t="s">
        <v>84</v>
      </c>
      <c r="N4919" s="27">
        <v>42704</v>
      </c>
      <c r="O4919" s="23" t="s">
        <v>56</v>
      </c>
      <c r="P4919" t="str">
        <f t="shared" si="76"/>
        <v>INSERT INTO @DataTable (Deal, AdvanceDate, PROV, DealPurpose, RateType, BEACON, LTV, TDS, GDS, InsuranceType, PrincipalBalance, OccupancyType, AccountStatus, Closed_Date, DelinquencyBucket) VALUES (4918, '2014-01-30', 'ON', 'Purchase', 'ARM', 795, 57.9, 32.7, 32.2, 'Conv', 0, 'Owner-Occupied', 'Closed', '2016-11-30', 'Current');</v>
      </c>
    </row>
    <row r="4920" spans="1:16" x14ac:dyDescent="0.35">
      <c r="A4920" s="19">
        <v>4919</v>
      </c>
      <c r="B4920" s="18">
        <v>41698</v>
      </c>
      <c r="C4920" s="19" t="s">
        <v>51</v>
      </c>
      <c r="D4920" s="19" t="s">
        <v>61</v>
      </c>
      <c r="E4920" s="19" t="s">
        <v>40</v>
      </c>
      <c r="F4920" s="19">
        <v>815</v>
      </c>
      <c r="G4920" s="19">
        <v>85</v>
      </c>
      <c r="H4920" s="19">
        <v>26.67</v>
      </c>
      <c r="I4920" s="19">
        <v>24.95</v>
      </c>
      <c r="J4920" s="19" t="s">
        <v>60</v>
      </c>
      <c r="K4920" s="20">
        <v>341276.66</v>
      </c>
      <c r="L4920" s="20" t="s">
        <v>55</v>
      </c>
      <c r="M4920" s="20" t="s">
        <v>83</v>
      </c>
      <c r="N4920" s="26"/>
      <c r="O4920" s="20" t="s">
        <v>56</v>
      </c>
      <c r="P4920" t="str">
        <f t="shared" si="76"/>
        <v>INSERT INTO @DataTable (Deal, AdvanceDate, PROV, DealPurpose, RateType, BEACON, LTV, TDS, GDS, InsuranceType, PrincipalBalance, OccupancyType, AccountStatus, Closed_Date, DelinquencyBucket) VALUES (4919, '2014-02-28', 'AB', 'Purchase', 'ARM', 815, 85, 26.67, 24.95, 'HiRatio', 341276.66, 'Owner-Occupied', 'Open', '1900-01-00', 'Current');</v>
      </c>
    </row>
    <row r="4921" spans="1:16" x14ac:dyDescent="0.35">
      <c r="A4921" s="22">
        <v>4920</v>
      </c>
      <c r="B4921" s="21">
        <v>41754</v>
      </c>
      <c r="C4921" s="22" t="s">
        <v>57</v>
      </c>
      <c r="D4921" s="22" t="s">
        <v>52</v>
      </c>
      <c r="E4921" s="22" t="s">
        <v>40</v>
      </c>
      <c r="F4921" s="22">
        <v>711</v>
      </c>
      <c r="G4921" s="22">
        <v>75</v>
      </c>
      <c r="H4921" s="22">
        <v>35.049999999999997</v>
      </c>
      <c r="I4921" s="22">
        <v>29.28</v>
      </c>
      <c r="J4921" s="22" t="s">
        <v>54</v>
      </c>
      <c r="K4921" s="23">
        <v>0</v>
      </c>
      <c r="L4921" s="23" t="s">
        <v>55</v>
      </c>
      <c r="M4921" s="23" t="s">
        <v>84</v>
      </c>
      <c r="N4921" s="27">
        <v>41928</v>
      </c>
      <c r="O4921" s="23" t="s">
        <v>56</v>
      </c>
      <c r="P4921" t="str">
        <f t="shared" si="76"/>
        <v>INSERT INTO @DataTable (Deal, AdvanceDate, PROV, DealPurpose, RateType, BEACON, LTV, TDS, GDS, InsuranceType, PrincipalBalance, OccupancyType, AccountStatus, Closed_Date, DelinquencyBucket) VALUES (4920, '2014-04-25', 'ON', 'Refinance External', 'ARM', 711, 75, 35.05, 29.28, 'Conv', 0, 'Owner-Occupied', 'Closed', '2014-10-16', 'Current');</v>
      </c>
    </row>
    <row r="4922" spans="1:16" x14ac:dyDescent="0.35">
      <c r="A4922" s="19">
        <v>4921</v>
      </c>
      <c r="B4922" s="18">
        <v>41796</v>
      </c>
      <c r="C4922" s="19" t="s">
        <v>51</v>
      </c>
      <c r="D4922" s="19" t="s">
        <v>61</v>
      </c>
      <c r="E4922" s="19" t="s">
        <v>40</v>
      </c>
      <c r="F4922" s="19">
        <v>797</v>
      </c>
      <c r="G4922" s="19">
        <v>95</v>
      </c>
      <c r="H4922" s="19">
        <v>22.99</v>
      </c>
      <c r="I4922" s="19">
        <v>22.98</v>
      </c>
      <c r="J4922" s="19" t="s">
        <v>60</v>
      </c>
      <c r="K4922" s="20">
        <v>365256.98</v>
      </c>
      <c r="L4922" s="20" t="s">
        <v>55</v>
      </c>
      <c r="M4922" s="20" t="s">
        <v>83</v>
      </c>
      <c r="N4922" s="26"/>
      <c r="O4922" s="20" t="s">
        <v>56</v>
      </c>
      <c r="P4922" t="str">
        <f t="shared" si="76"/>
        <v>INSERT INTO @DataTable (Deal, AdvanceDate, PROV, DealPurpose, RateType, BEACON, LTV, TDS, GDS, InsuranceType, PrincipalBalance, OccupancyType, AccountStatus, Closed_Date, DelinquencyBucket) VALUES (4921, '2014-06-06', 'AB', 'Purchase', 'ARM', 797, 95, 22.99, 22.98, 'HiRatio', 365256.98, 'Owner-Occupied', 'Open', '1900-01-00', 'Current');</v>
      </c>
    </row>
    <row r="4923" spans="1:16" x14ac:dyDescent="0.35">
      <c r="A4923" s="22">
        <v>4922</v>
      </c>
      <c r="B4923" s="21">
        <v>42237</v>
      </c>
      <c r="C4923" s="22" t="s">
        <v>51</v>
      </c>
      <c r="D4923" s="22" t="s">
        <v>61</v>
      </c>
      <c r="E4923" s="22" t="s">
        <v>40</v>
      </c>
      <c r="F4923" s="22">
        <v>795</v>
      </c>
      <c r="G4923" s="22">
        <v>95</v>
      </c>
      <c r="H4923" s="22">
        <v>20.79</v>
      </c>
      <c r="I4923" s="22">
        <v>20.25</v>
      </c>
      <c r="J4923" s="22" t="s">
        <v>60</v>
      </c>
      <c r="K4923" s="23">
        <v>269616.24</v>
      </c>
      <c r="L4923" s="23" t="s">
        <v>55</v>
      </c>
      <c r="M4923" s="23" t="s">
        <v>83</v>
      </c>
      <c r="N4923" s="27"/>
      <c r="O4923" s="23" t="s">
        <v>56</v>
      </c>
      <c r="P4923" t="str">
        <f t="shared" si="76"/>
        <v>INSERT INTO @DataTable (Deal, AdvanceDate, PROV, DealPurpose, RateType, BEACON, LTV, TDS, GDS, InsuranceType, PrincipalBalance, OccupancyType, AccountStatus, Closed_Date, DelinquencyBucket) VALUES (4922, '2015-08-21', 'AB', 'Purchase', 'ARM', 795, 95, 20.79, 20.25, 'HiRatio', 269616.24, 'Owner-Occupied', 'Open', '1900-01-00', 'Current');</v>
      </c>
    </row>
    <row r="4924" spans="1:16" x14ac:dyDescent="0.35">
      <c r="A4924" s="19">
        <v>4923</v>
      </c>
      <c r="B4924" s="18">
        <v>42313</v>
      </c>
      <c r="C4924" s="19" t="s">
        <v>57</v>
      </c>
      <c r="D4924" s="19" t="s">
        <v>61</v>
      </c>
      <c r="E4924" s="19" t="s">
        <v>53</v>
      </c>
      <c r="F4924" s="19">
        <v>727</v>
      </c>
      <c r="G4924" s="19">
        <v>85</v>
      </c>
      <c r="H4924" s="19">
        <v>43.45</v>
      </c>
      <c r="I4924" s="19">
        <v>38.69</v>
      </c>
      <c r="J4924" s="19" t="s">
        <v>60</v>
      </c>
      <c r="K4924" s="20">
        <v>538194.64</v>
      </c>
      <c r="L4924" s="20" t="s">
        <v>55</v>
      </c>
      <c r="M4924" s="20" t="s">
        <v>83</v>
      </c>
      <c r="N4924" s="26"/>
      <c r="O4924" s="20" t="s">
        <v>56</v>
      </c>
      <c r="P4924" t="str">
        <f t="shared" si="76"/>
        <v>INSERT INTO @DataTable (Deal, AdvanceDate, PROV, DealPurpose, RateType, BEACON, LTV, TDS, GDS, InsuranceType, PrincipalBalance, OccupancyType, AccountStatus, Closed_Date, DelinquencyBucket) VALUES (4923, '2015-11-05', 'ON', 'Purchase', 'Fixed', 727, 85, 43.45, 38.69, 'HiRatio', 538194.64, 'Owner-Occupied', 'Open', '1900-01-00', 'Current');</v>
      </c>
    </row>
    <row r="4925" spans="1:16" x14ac:dyDescent="0.35">
      <c r="A4925" s="22">
        <v>4924</v>
      </c>
      <c r="B4925" s="21">
        <v>42676</v>
      </c>
      <c r="C4925" s="22" t="s">
        <v>51</v>
      </c>
      <c r="D4925" s="22" t="s">
        <v>61</v>
      </c>
      <c r="E4925" s="22" t="s">
        <v>53</v>
      </c>
      <c r="F4925" s="22">
        <v>756</v>
      </c>
      <c r="G4925" s="22">
        <v>80</v>
      </c>
      <c r="H4925" s="22">
        <v>39.74</v>
      </c>
      <c r="I4925" s="22">
        <v>28.67</v>
      </c>
      <c r="J4925" s="22" t="s">
        <v>54</v>
      </c>
      <c r="K4925" s="23">
        <v>471029.58</v>
      </c>
      <c r="L4925" s="23" t="s">
        <v>55</v>
      </c>
      <c r="M4925" s="23" t="s">
        <v>83</v>
      </c>
      <c r="N4925" s="27"/>
      <c r="O4925" s="23" t="s">
        <v>56</v>
      </c>
      <c r="P4925" t="str">
        <f t="shared" si="76"/>
        <v>INSERT INTO @DataTable (Deal, AdvanceDate, PROV, DealPurpose, RateType, BEACON, LTV, TDS, GDS, InsuranceType, PrincipalBalance, OccupancyType, AccountStatus, Closed_Date, DelinquencyBucket) VALUES (4924, '2016-11-02', 'AB', 'Purchase', 'Fixed', 756, 80, 39.74, 28.67, 'Conv', 471029.58, 'Owner-Occupied', 'Open', '1900-01-00', 'Current');</v>
      </c>
    </row>
    <row r="4926" spans="1:16" x14ac:dyDescent="0.35">
      <c r="A4926" s="19">
        <v>4925</v>
      </c>
      <c r="B4926" s="18">
        <v>42069</v>
      </c>
      <c r="C4926" s="19" t="s">
        <v>51</v>
      </c>
      <c r="D4926" s="19" t="s">
        <v>61</v>
      </c>
      <c r="E4926" s="19" t="s">
        <v>53</v>
      </c>
      <c r="F4926" s="19">
        <v>733</v>
      </c>
      <c r="G4926" s="19">
        <v>95</v>
      </c>
      <c r="H4926" s="19">
        <v>34.39</v>
      </c>
      <c r="I4926" s="19">
        <v>22.98</v>
      </c>
      <c r="J4926" s="19" t="s">
        <v>60</v>
      </c>
      <c r="K4926" s="20">
        <v>548082.31000000006</v>
      </c>
      <c r="L4926" s="20" t="s">
        <v>55</v>
      </c>
      <c r="M4926" s="20" t="s">
        <v>83</v>
      </c>
      <c r="N4926" s="26"/>
      <c r="O4926" s="20" t="s">
        <v>56</v>
      </c>
      <c r="P4926" t="str">
        <f t="shared" si="76"/>
        <v>INSERT INTO @DataTable (Deal, AdvanceDate, PROV, DealPurpose, RateType, BEACON, LTV, TDS, GDS, InsuranceType, PrincipalBalance, OccupancyType, AccountStatus, Closed_Date, DelinquencyBucket) VALUES (4925, '2015-03-06', 'AB', 'Purchase', 'Fixed', 733, 95, 34.39, 22.98, 'HiRatio', 548082.31, 'Owner-Occupied', 'Open', '1900-01-00', 'Current');</v>
      </c>
    </row>
    <row r="4927" spans="1:16" x14ac:dyDescent="0.35">
      <c r="A4927" s="22">
        <v>4926</v>
      </c>
      <c r="B4927" s="21">
        <v>40844</v>
      </c>
      <c r="C4927" s="22" t="s">
        <v>51</v>
      </c>
      <c r="D4927" s="22" t="s">
        <v>61</v>
      </c>
      <c r="E4927" s="22" t="s">
        <v>40</v>
      </c>
      <c r="F4927" s="22">
        <v>694</v>
      </c>
      <c r="G4927" s="22">
        <v>95</v>
      </c>
      <c r="H4927" s="22">
        <v>43.56</v>
      </c>
      <c r="I4927" s="22">
        <v>25.28</v>
      </c>
      <c r="J4927" s="22" t="s">
        <v>60</v>
      </c>
      <c r="K4927" s="23">
        <v>312188.79999999999</v>
      </c>
      <c r="L4927" s="23" t="s">
        <v>55</v>
      </c>
      <c r="M4927" s="23" t="s">
        <v>83</v>
      </c>
      <c r="N4927" s="27"/>
      <c r="O4927" s="23" t="s">
        <v>56</v>
      </c>
      <c r="P4927" t="str">
        <f t="shared" si="76"/>
        <v>INSERT INTO @DataTable (Deal, AdvanceDate, PROV, DealPurpose, RateType, BEACON, LTV, TDS, GDS, InsuranceType, PrincipalBalance, OccupancyType, AccountStatus, Closed_Date, DelinquencyBucket) VALUES (4926, '2011-10-28', 'AB', 'Purchase', 'ARM', 694, 95, 43.56, 25.28, 'HiRatio', 312188.8, 'Owner-Occupied', 'Open', '1900-01-00', 'Current');</v>
      </c>
    </row>
    <row r="4928" spans="1:16" x14ac:dyDescent="0.35">
      <c r="A4928" s="19">
        <v>4927</v>
      </c>
      <c r="B4928" s="18">
        <v>40890</v>
      </c>
      <c r="C4928" s="19" t="s">
        <v>51</v>
      </c>
      <c r="D4928" s="19" t="s">
        <v>61</v>
      </c>
      <c r="E4928" s="19" t="s">
        <v>53</v>
      </c>
      <c r="F4928" s="19">
        <v>811</v>
      </c>
      <c r="G4928" s="19">
        <v>95</v>
      </c>
      <c r="H4928" s="19">
        <v>23.35</v>
      </c>
      <c r="I4928" s="19">
        <v>23.11</v>
      </c>
      <c r="J4928" s="19" t="s">
        <v>60</v>
      </c>
      <c r="K4928" s="20">
        <v>238839.98</v>
      </c>
      <c r="L4928" s="20" t="s">
        <v>55</v>
      </c>
      <c r="M4928" s="20" t="s">
        <v>83</v>
      </c>
      <c r="N4928" s="26"/>
      <c r="O4928" s="20" t="s">
        <v>56</v>
      </c>
      <c r="P4928" t="str">
        <f t="shared" si="76"/>
        <v>INSERT INTO @DataTable (Deal, AdvanceDate, PROV, DealPurpose, RateType, BEACON, LTV, TDS, GDS, InsuranceType, PrincipalBalance, OccupancyType, AccountStatus, Closed_Date, DelinquencyBucket) VALUES (4927, '2011-12-13', 'AB', 'Purchase', 'Fixed', 811, 95, 23.35, 23.11, 'HiRatio', 238839.98, 'Owner-Occupied', 'Open', '1900-01-00', 'Current');</v>
      </c>
    </row>
    <row r="4929" spans="1:16" x14ac:dyDescent="0.35">
      <c r="A4929" s="22">
        <v>4928</v>
      </c>
      <c r="B4929" s="21">
        <v>42419</v>
      </c>
      <c r="C4929" s="22" t="s">
        <v>57</v>
      </c>
      <c r="D4929" s="22" t="s">
        <v>61</v>
      </c>
      <c r="E4929" s="22" t="s">
        <v>53</v>
      </c>
      <c r="F4929" s="22">
        <v>673</v>
      </c>
      <c r="G4929" s="22">
        <v>80</v>
      </c>
      <c r="H4929" s="22">
        <v>43.1</v>
      </c>
      <c r="I4929" s="22">
        <v>28.93</v>
      </c>
      <c r="J4929" s="22" t="s">
        <v>54</v>
      </c>
      <c r="K4929" s="23">
        <v>280047.57</v>
      </c>
      <c r="L4929" s="23" t="s">
        <v>55</v>
      </c>
      <c r="M4929" s="23" t="s">
        <v>83</v>
      </c>
      <c r="N4929" s="27"/>
      <c r="O4929" s="23" t="s">
        <v>56</v>
      </c>
      <c r="P4929" t="str">
        <f t="shared" si="76"/>
        <v>INSERT INTO @DataTable (Deal, AdvanceDate, PROV, DealPurpose, RateType, BEACON, LTV, TDS, GDS, InsuranceType, PrincipalBalance, OccupancyType, AccountStatus, Closed_Date, DelinquencyBucket) VALUES (4928, '2016-02-19', 'ON', 'Purchase', 'Fixed', 673, 80, 43.1, 28.93, 'Conv', 280047.57, 'Owner-Occupied', 'Open', '1900-01-00', 'Current');</v>
      </c>
    </row>
    <row r="4930" spans="1:16" x14ac:dyDescent="0.35">
      <c r="A4930" s="19">
        <v>4929</v>
      </c>
      <c r="B4930" s="18">
        <v>42419</v>
      </c>
      <c r="C4930" s="19" t="s">
        <v>51</v>
      </c>
      <c r="D4930" s="19" t="s">
        <v>61</v>
      </c>
      <c r="E4930" s="19" t="s">
        <v>53</v>
      </c>
      <c r="F4930" s="19">
        <v>754</v>
      </c>
      <c r="G4930" s="19">
        <v>92.55</v>
      </c>
      <c r="H4930" s="19">
        <v>43.18</v>
      </c>
      <c r="I4930" s="19">
        <v>34.64</v>
      </c>
      <c r="J4930" s="19" t="s">
        <v>60</v>
      </c>
      <c r="K4930" s="20">
        <v>375641.7</v>
      </c>
      <c r="L4930" s="20" t="s">
        <v>55</v>
      </c>
      <c r="M4930" s="20" t="s">
        <v>83</v>
      </c>
      <c r="N4930" s="26"/>
      <c r="O4930" s="20" t="s">
        <v>56</v>
      </c>
      <c r="P4930" t="str">
        <f t="shared" si="76"/>
        <v>INSERT INTO @DataTable (Deal, AdvanceDate, PROV, DealPurpose, RateType, BEACON, LTV, TDS, GDS, InsuranceType, PrincipalBalance, OccupancyType, AccountStatus, Closed_Date, DelinquencyBucket) VALUES (4929, '2016-02-19', 'AB', 'Purchase', 'Fixed', 754, 92.55, 43.18, 34.64, 'HiRatio', 375641.7, 'Owner-Occupied', 'Open', '1900-01-00', 'Current');</v>
      </c>
    </row>
    <row r="4931" spans="1:16" x14ac:dyDescent="0.35">
      <c r="A4931" s="22">
        <v>4930</v>
      </c>
      <c r="B4931" s="21">
        <v>42180</v>
      </c>
      <c r="C4931" s="22" t="s">
        <v>57</v>
      </c>
      <c r="D4931" s="22" t="s">
        <v>52</v>
      </c>
      <c r="E4931" s="22" t="s">
        <v>53</v>
      </c>
      <c r="F4931" s="22">
        <v>783</v>
      </c>
      <c r="G4931" s="22">
        <v>46.93</v>
      </c>
      <c r="H4931" s="22">
        <v>43.75</v>
      </c>
      <c r="I4931" s="22">
        <v>19.36</v>
      </c>
      <c r="J4931" s="22" t="s">
        <v>54</v>
      </c>
      <c r="K4931" s="23">
        <v>186930.7</v>
      </c>
      <c r="L4931" s="23" t="s">
        <v>55</v>
      </c>
      <c r="M4931" s="23" t="s">
        <v>83</v>
      </c>
      <c r="N4931" s="27"/>
      <c r="O4931" s="23" t="s">
        <v>56</v>
      </c>
      <c r="P4931" t="str">
        <f t="shared" ref="P4931:P4994" si="77">"INSERT INTO @DataTable (Deal, AdvanceDate, PROV, DealPurpose, RateType, BEACON, LTV, TDS, GDS, InsuranceType, PrincipalBalance, OccupancyType, AccountStatus, Closed_Date, DelinquencyBucket) VALUES (" &amp; A4931 &amp; ", " &amp; "'" &amp; TEXT(B4931, "yyyy-mm-dd") &amp; "', '" &amp; C4931 &amp; "', '" &amp; D4931 &amp; "', '" &amp; E4931 &amp; "', " &amp; F4931 &amp; ", " &amp; G4931 &amp; ", " &amp; H4931 &amp; ", " &amp; I4931 &amp; ", '" &amp; J4931 &amp; "', " &amp; K4931 &amp; ", '" &amp; L4931 &amp; "', '" &amp; M4931 &amp; "', '" &amp;TEXT(N4931, "yyyy-mm-dd") &amp; "', '" &amp; O4931 &amp; "');"</f>
        <v>INSERT INTO @DataTable (Deal, AdvanceDate, PROV, DealPurpose, RateType, BEACON, LTV, TDS, GDS, InsuranceType, PrincipalBalance, OccupancyType, AccountStatus, Closed_Date, DelinquencyBucket) VALUES (4930, '2015-06-25', 'ON', 'Refinance External', 'Fixed', 783, 46.93, 43.75, 19.36, 'Conv', 186930.7, 'Owner-Occupied', 'Open', '1900-01-00', 'Current');</v>
      </c>
    </row>
    <row r="4932" spans="1:16" x14ac:dyDescent="0.35">
      <c r="A4932" s="19">
        <v>4931</v>
      </c>
      <c r="B4932" s="18">
        <v>40602</v>
      </c>
      <c r="C4932" s="19" t="s">
        <v>78</v>
      </c>
      <c r="D4932" s="19" t="s">
        <v>61</v>
      </c>
      <c r="E4932" s="19" t="s">
        <v>53</v>
      </c>
      <c r="F4932" s="19">
        <v>764</v>
      </c>
      <c r="G4932" s="19">
        <v>95</v>
      </c>
      <c r="H4932" s="19">
        <v>37.25</v>
      </c>
      <c r="I4932" s="19">
        <v>23.98</v>
      </c>
      <c r="J4932" s="19" t="s">
        <v>60</v>
      </c>
      <c r="K4932" s="20">
        <v>0</v>
      </c>
      <c r="L4932" s="20" t="s">
        <v>55</v>
      </c>
      <c r="M4932" s="20" t="s">
        <v>84</v>
      </c>
      <c r="N4932" s="26">
        <v>41830</v>
      </c>
      <c r="O4932" s="20" t="s">
        <v>56</v>
      </c>
      <c r="P4932" t="str">
        <f t="shared" si="77"/>
        <v>INSERT INTO @DataTable (Deal, AdvanceDate, PROV, DealPurpose, RateType, BEACON, LTV, TDS, GDS, InsuranceType, PrincipalBalance, OccupancyType, AccountStatus, Closed_Date, DelinquencyBucket) VALUES (4931, '2011-02-28', 'NL', 'Purchase', 'Fixed', 764, 95, 37.25, 23.98, 'HiRatio', 0, 'Owner-Occupied', 'Closed', '2014-07-10', 'Current');</v>
      </c>
    </row>
    <row r="4933" spans="1:16" x14ac:dyDescent="0.35">
      <c r="A4933" s="22">
        <v>4932</v>
      </c>
      <c r="B4933" s="21">
        <v>42328</v>
      </c>
      <c r="C4933" s="22" t="s">
        <v>57</v>
      </c>
      <c r="D4933" s="22" t="s">
        <v>61</v>
      </c>
      <c r="E4933" s="22" t="s">
        <v>53</v>
      </c>
      <c r="F4933" s="22">
        <v>759</v>
      </c>
      <c r="G4933" s="22">
        <v>90</v>
      </c>
      <c r="H4933" s="22">
        <v>37.28</v>
      </c>
      <c r="I4933" s="22">
        <v>29.45</v>
      </c>
      <c r="J4933" s="22" t="s">
        <v>60</v>
      </c>
      <c r="K4933" s="23">
        <v>238392.61</v>
      </c>
      <c r="L4933" s="23" t="s">
        <v>55</v>
      </c>
      <c r="M4933" s="23" t="s">
        <v>83</v>
      </c>
      <c r="N4933" s="27"/>
      <c r="O4933" s="23" t="s">
        <v>56</v>
      </c>
      <c r="P4933" t="str">
        <f t="shared" si="77"/>
        <v>INSERT INTO @DataTable (Deal, AdvanceDate, PROV, DealPurpose, RateType, BEACON, LTV, TDS, GDS, InsuranceType, PrincipalBalance, OccupancyType, AccountStatus, Closed_Date, DelinquencyBucket) VALUES (4932, '2015-11-20', 'ON', 'Purchase', 'Fixed', 759, 90, 37.28, 29.45, 'HiRatio', 238392.61, 'Owner-Occupied', 'Open', '1900-01-00', 'Current');</v>
      </c>
    </row>
    <row r="4934" spans="1:16" x14ac:dyDescent="0.35">
      <c r="A4934" s="19">
        <v>4933</v>
      </c>
      <c r="B4934" s="18">
        <v>41029</v>
      </c>
      <c r="C4934" s="19" t="s">
        <v>57</v>
      </c>
      <c r="D4934" s="19" t="s">
        <v>61</v>
      </c>
      <c r="E4934" s="19" t="s">
        <v>53</v>
      </c>
      <c r="F4934" s="19">
        <v>740</v>
      </c>
      <c r="G4934" s="19">
        <v>87.91</v>
      </c>
      <c r="H4934" s="19">
        <v>31.91</v>
      </c>
      <c r="I4934" s="19">
        <v>31.43</v>
      </c>
      <c r="J4934" s="19" t="s">
        <v>60</v>
      </c>
      <c r="K4934" s="20">
        <v>102834.59</v>
      </c>
      <c r="L4934" s="20" t="s">
        <v>55</v>
      </c>
      <c r="M4934" s="20" t="s">
        <v>83</v>
      </c>
      <c r="N4934" s="26"/>
      <c r="O4934" s="20" t="s">
        <v>56</v>
      </c>
      <c r="P4934" t="str">
        <f t="shared" si="77"/>
        <v>INSERT INTO @DataTable (Deal, AdvanceDate, PROV, DealPurpose, RateType, BEACON, LTV, TDS, GDS, InsuranceType, PrincipalBalance, OccupancyType, AccountStatus, Closed_Date, DelinquencyBucket) VALUES (4933, '2012-04-30', 'ON', 'Purchase', 'Fixed', 740, 87.91, 31.91, 31.43, 'HiRatio', 102834.59, 'Owner-Occupied', 'Open', '1900-01-00', 'Current');</v>
      </c>
    </row>
    <row r="4935" spans="1:16" x14ac:dyDescent="0.35">
      <c r="A4935" s="22">
        <v>4934</v>
      </c>
      <c r="B4935" s="21">
        <v>42125</v>
      </c>
      <c r="C4935" s="22" t="s">
        <v>51</v>
      </c>
      <c r="D4935" s="22" t="s">
        <v>61</v>
      </c>
      <c r="E4935" s="22" t="s">
        <v>53</v>
      </c>
      <c r="F4935" s="22">
        <v>667</v>
      </c>
      <c r="G4935" s="22">
        <v>95</v>
      </c>
      <c r="H4935" s="22">
        <v>36.630000000000003</v>
      </c>
      <c r="I4935" s="22">
        <v>26.07</v>
      </c>
      <c r="J4935" s="22" t="s">
        <v>60</v>
      </c>
      <c r="K4935" s="23">
        <v>212274.91</v>
      </c>
      <c r="L4935" s="23" t="s">
        <v>55</v>
      </c>
      <c r="M4935" s="23" t="s">
        <v>83</v>
      </c>
      <c r="N4935" s="27"/>
      <c r="O4935" s="23" t="s">
        <v>56</v>
      </c>
      <c r="P4935" t="str">
        <f t="shared" si="77"/>
        <v>INSERT INTO @DataTable (Deal, AdvanceDate, PROV, DealPurpose, RateType, BEACON, LTV, TDS, GDS, InsuranceType, PrincipalBalance, OccupancyType, AccountStatus, Closed_Date, DelinquencyBucket) VALUES (4934, '2015-05-01', 'AB', 'Purchase', 'Fixed', 667, 95, 36.63, 26.07, 'HiRatio', 212274.91, 'Owner-Occupied', 'Open', '1900-01-00', 'Current');</v>
      </c>
    </row>
    <row r="4936" spans="1:16" x14ac:dyDescent="0.35">
      <c r="A4936" s="19">
        <v>4935</v>
      </c>
      <c r="B4936" s="18">
        <v>41502</v>
      </c>
      <c r="C4936" s="19" t="s">
        <v>57</v>
      </c>
      <c r="D4936" s="19" t="s">
        <v>61</v>
      </c>
      <c r="E4936" s="19" t="s">
        <v>53</v>
      </c>
      <c r="F4936" s="19">
        <v>760</v>
      </c>
      <c r="G4936" s="19">
        <v>95</v>
      </c>
      <c r="H4936" s="19">
        <v>41.5</v>
      </c>
      <c r="I4936" s="19">
        <v>30.19</v>
      </c>
      <c r="J4936" s="19" t="s">
        <v>60</v>
      </c>
      <c r="K4936" s="20">
        <v>312090.61</v>
      </c>
      <c r="L4936" s="20" t="s">
        <v>55</v>
      </c>
      <c r="M4936" s="20" t="s">
        <v>83</v>
      </c>
      <c r="N4936" s="26"/>
      <c r="O4936" s="20" t="s">
        <v>56</v>
      </c>
      <c r="P4936" t="str">
        <f t="shared" si="77"/>
        <v>INSERT INTO @DataTable (Deal, AdvanceDate, PROV, DealPurpose, RateType, BEACON, LTV, TDS, GDS, InsuranceType, PrincipalBalance, OccupancyType, AccountStatus, Closed_Date, DelinquencyBucket) VALUES (4935, '2013-08-16', 'ON', 'Purchase', 'Fixed', 760, 95, 41.5, 30.19, 'HiRatio', 312090.61, 'Owner-Occupied', 'Open', '1900-01-00', 'Current');</v>
      </c>
    </row>
    <row r="4937" spans="1:16" x14ac:dyDescent="0.35">
      <c r="A4937" s="22">
        <v>4936</v>
      </c>
      <c r="B4937" s="21">
        <v>41080</v>
      </c>
      <c r="C4937" s="22" t="s">
        <v>51</v>
      </c>
      <c r="D4937" s="22" t="s">
        <v>61</v>
      </c>
      <c r="E4937" s="22" t="s">
        <v>53</v>
      </c>
      <c r="F4937" s="22">
        <v>774</v>
      </c>
      <c r="G4937" s="22">
        <v>87.88</v>
      </c>
      <c r="H4937" s="22">
        <v>30.28</v>
      </c>
      <c r="I4937" s="22">
        <v>29.62</v>
      </c>
      <c r="J4937" s="22" t="s">
        <v>60</v>
      </c>
      <c r="K4937" s="23">
        <v>268042.25</v>
      </c>
      <c r="L4937" s="23" t="s">
        <v>55</v>
      </c>
      <c r="M4937" s="23" t="s">
        <v>83</v>
      </c>
      <c r="N4937" s="27"/>
      <c r="O4937" s="23" t="s">
        <v>56</v>
      </c>
      <c r="P4937" t="str">
        <f t="shared" si="77"/>
        <v>INSERT INTO @DataTable (Deal, AdvanceDate, PROV, DealPurpose, RateType, BEACON, LTV, TDS, GDS, InsuranceType, PrincipalBalance, OccupancyType, AccountStatus, Closed_Date, DelinquencyBucket) VALUES (4936, '2012-06-20', 'AB', 'Purchase', 'Fixed', 774, 87.88, 30.28, 29.62, 'HiRatio', 268042.25, 'Owner-Occupied', 'Open', '1900-01-00', 'Current');</v>
      </c>
    </row>
    <row r="4938" spans="1:16" x14ac:dyDescent="0.35">
      <c r="A4938" s="19">
        <v>4937</v>
      </c>
      <c r="B4938" s="18">
        <v>40877</v>
      </c>
      <c r="C4938" s="19" t="s">
        <v>51</v>
      </c>
      <c r="D4938" s="19" t="s">
        <v>61</v>
      </c>
      <c r="E4938" s="19" t="s">
        <v>53</v>
      </c>
      <c r="F4938" s="19">
        <v>769</v>
      </c>
      <c r="G4938" s="19">
        <v>80</v>
      </c>
      <c r="H4938" s="19">
        <v>34.380000000000003</v>
      </c>
      <c r="I4938" s="19">
        <v>33.72</v>
      </c>
      <c r="J4938" s="19" t="s">
        <v>54</v>
      </c>
      <c r="K4938" s="20">
        <v>0</v>
      </c>
      <c r="L4938" s="20" t="s">
        <v>55</v>
      </c>
      <c r="M4938" s="20" t="s">
        <v>84</v>
      </c>
      <c r="N4938" s="26">
        <v>42286</v>
      </c>
      <c r="O4938" s="20" t="s">
        <v>56</v>
      </c>
      <c r="P4938" t="str">
        <f t="shared" si="77"/>
        <v>INSERT INTO @DataTable (Deal, AdvanceDate, PROV, DealPurpose, RateType, BEACON, LTV, TDS, GDS, InsuranceType, PrincipalBalance, OccupancyType, AccountStatus, Closed_Date, DelinquencyBucket) VALUES (4937, '2011-11-30', 'AB', 'Purchase', 'Fixed', 769, 80, 34.38, 33.72, 'Conv', 0, 'Owner-Occupied', 'Closed', '2015-10-09', 'Current');</v>
      </c>
    </row>
    <row r="4939" spans="1:16" x14ac:dyDescent="0.35">
      <c r="A4939" s="22">
        <v>4938</v>
      </c>
      <c r="B4939" s="21">
        <v>42146</v>
      </c>
      <c r="C4939" s="22" t="s">
        <v>51</v>
      </c>
      <c r="D4939" s="22" t="s">
        <v>61</v>
      </c>
      <c r="E4939" s="22" t="s">
        <v>53</v>
      </c>
      <c r="F4939" s="22">
        <v>771</v>
      </c>
      <c r="G4939" s="22">
        <v>95</v>
      </c>
      <c r="H4939" s="22">
        <v>26.18</v>
      </c>
      <c r="I4939" s="22">
        <v>23.94</v>
      </c>
      <c r="J4939" s="22" t="s">
        <v>60</v>
      </c>
      <c r="K4939" s="23">
        <v>321229.59000000003</v>
      </c>
      <c r="L4939" s="23" t="s">
        <v>55</v>
      </c>
      <c r="M4939" s="23" t="s">
        <v>83</v>
      </c>
      <c r="N4939" s="27"/>
      <c r="O4939" s="23" t="s">
        <v>56</v>
      </c>
      <c r="P4939" t="str">
        <f t="shared" si="77"/>
        <v>INSERT INTO @DataTable (Deal, AdvanceDate, PROV, DealPurpose, RateType, BEACON, LTV, TDS, GDS, InsuranceType, PrincipalBalance, OccupancyType, AccountStatus, Closed_Date, DelinquencyBucket) VALUES (4938, '2015-05-22', 'AB', 'Purchase', 'Fixed', 771, 95, 26.18, 23.94, 'HiRatio', 321229.59, 'Owner-Occupied', 'Open', '1900-01-00', 'Current');</v>
      </c>
    </row>
    <row r="4940" spans="1:16" x14ac:dyDescent="0.35">
      <c r="A4940" s="19">
        <v>4939</v>
      </c>
      <c r="B4940" s="18">
        <v>42222</v>
      </c>
      <c r="C4940" s="19" t="s">
        <v>57</v>
      </c>
      <c r="D4940" s="19" t="s">
        <v>61</v>
      </c>
      <c r="E4940" s="19" t="s">
        <v>53</v>
      </c>
      <c r="F4940" s="19">
        <v>701</v>
      </c>
      <c r="G4940" s="19">
        <v>90</v>
      </c>
      <c r="H4940" s="19">
        <v>39.409999999999997</v>
      </c>
      <c r="I4940" s="19">
        <v>32.57</v>
      </c>
      <c r="J4940" s="19" t="s">
        <v>60</v>
      </c>
      <c r="K4940" s="20">
        <v>0</v>
      </c>
      <c r="L4940" s="20" t="s">
        <v>55</v>
      </c>
      <c r="M4940" s="20" t="s">
        <v>84</v>
      </c>
      <c r="N4940" s="26">
        <v>42675</v>
      </c>
      <c r="O4940" s="20" t="s">
        <v>56</v>
      </c>
      <c r="P4940" t="str">
        <f t="shared" si="77"/>
        <v>INSERT INTO @DataTable (Deal, AdvanceDate, PROV, DealPurpose, RateType, BEACON, LTV, TDS, GDS, InsuranceType, PrincipalBalance, OccupancyType, AccountStatus, Closed_Date, DelinquencyBucket) VALUES (4939, '2015-08-06', 'ON', 'Purchase', 'Fixed', 701, 90, 39.41, 32.57, 'HiRatio', 0, 'Owner-Occupied', 'Closed', '2016-11-01', 'Current');</v>
      </c>
    </row>
    <row r="4941" spans="1:16" x14ac:dyDescent="0.35">
      <c r="A4941" s="22">
        <v>4940</v>
      </c>
      <c r="B4941" s="21">
        <v>42276</v>
      </c>
      <c r="C4941" s="22" t="s">
        <v>57</v>
      </c>
      <c r="D4941" s="22" t="s">
        <v>52</v>
      </c>
      <c r="E4941" s="22" t="s">
        <v>40</v>
      </c>
      <c r="F4941" s="22">
        <v>717</v>
      </c>
      <c r="G4941" s="22">
        <v>80</v>
      </c>
      <c r="H4941" s="22">
        <v>25.49</v>
      </c>
      <c r="I4941" s="22">
        <v>18.600000000000001</v>
      </c>
      <c r="J4941" s="22" t="s">
        <v>54</v>
      </c>
      <c r="K4941" s="23">
        <v>497576.14</v>
      </c>
      <c r="L4941" s="23" t="s">
        <v>55</v>
      </c>
      <c r="M4941" s="23" t="s">
        <v>83</v>
      </c>
      <c r="N4941" s="27"/>
      <c r="O4941" s="23" t="s">
        <v>56</v>
      </c>
      <c r="P4941" t="str">
        <f t="shared" si="77"/>
        <v>INSERT INTO @DataTable (Deal, AdvanceDate, PROV, DealPurpose, RateType, BEACON, LTV, TDS, GDS, InsuranceType, PrincipalBalance, OccupancyType, AccountStatus, Closed_Date, DelinquencyBucket) VALUES (4940, '2015-09-29', 'ON', 'Refinance External', 'ARM', 717, 80, 25.49, 18.6, 'Conv', 497576.14, 'Owner-Occupied', 'Open', '1900-01-00', 'Current');</v>
      </c>
    </row>
    <row r="4942" spans="1:16" x14ac:dyDescent="0.35">
      <c r="A4942" s="19">
        <v>4941</v>
      </c>
      <c r="B4942" s="18">
        <v>41852</v>
      </c>
      <c r="C4942" s="19" t="s">
        <v>57</v>
      </c>
      <c r="D4942" s="19" t="s">
        <v>52</v>
      </c>
      <c r="E4942" s="19" t="s">
        <v>53</v>
      </c>
      <c r="F4942" s="19">
        <v>0</v>
      </c>
      <c r="G4942" s="19">
        <v>80</v>
      </c>
      <c r="H4942" s="19">
        <v>24.79</v>
      </c>
      <c r="I4942" s="19">
        <v>20.02</v>
      </c>
      <c r="J4942" s="19" t="s">
        <v>54</v>
      </c>
      <c r="K4942" s="20">
        <v>164119.6</v>
      </c>
      <c r="L4942" s="20" t="s">
        <v>55</v>
      </c>
      <c r="M4942" s="20" t="s">
        <v>83</v>
      </c>
      <c r="N4942" s="26"/>
      <c r="O4942" s="20" t="s">
        <v>56</v>
      </c>
      <c r="P4942" t="str">
        <f t="shared" si="77"/>
        <v>INSERT INTO @DataTable (Deal, AdvanceDate, PROV, DealPurpose, RateType, BEACON, LTV, TDS, GDS, InsuranceType, PrincipalBalance, OccupancyType, AccountStatus, Closed_Date, DelinquencyBucket) VALUES (4941, '2014-08-01', 'ON', 'Refinance External', 'Fixed', 0, 80, 24.79, 20.02, 'Conv', 164119.6, 'Owner-Occupied', 'Open', '1900-01-00', 'Current');</v>
      </c>
    </row>
    <row r="4943" spans="1:16" x14ac:dyDescent="0.35">
      <c r="A4943" s="22">
        <v>4942</v>
      </c>
      <c r="B4943" s="21">
        <v>41060</v>
      </c>
      <c r="C4943" s="22" t="s">
        <v>51</v>
      </c>
      <c r="D4943" s="22" t="s">
        <v>59</v>
      </c>
      <c r="E4943" s="22" t="s">
        <v>53</v>
      </c>
      <c r="F4943" s="22">
        <v>662</v>
      </c>
      <c r="G4943" s="22">
        <v>94.39</v>
      </c>
      <c r="H4943" s="22">
        <v>32.56</v>
      </c>
      <c r="I4943" s="22">
        <v>17.36</v>
      </c>
      <c r="J4943" s="22" t="s">
        <v>60</v>
      </c>
      <c r="K4943" s="23">
        <v>237448.43</v>
      </c>
      <c r="L4943" s="23" t="s">
        <v>55</v>
      </c>
      <c r="M4943" s="23" t="s">
        <v>83</v>
      </c>
      <c r="N4943" s="27"/>
      <c r="O4943" s="23" t="s">
        <v>56</v>
      </c>
      <c r="P4943" t="str">
        <f t="shared" si="77"/>
        <v>INSERT INTO @DataTable (Deal, AdvanceDate, PROV, DealPurpose, RateType, BEACON, LTV, TDS, GDS, InsuranceType, PrincipalBalance, OccupancyType, AccountStatus, Closed_Date, DelinquencyBucket) VALUES (4942, '2012-05-31', 'AB', 'Transfer', 'Fixed', 662, 94.39, 32.56, 17.36, 'HiRatio', 237448.43, 'Owner-Occupied', 'Open', '1900-01-00', 'Current');</v>
      </c>
    </row>
    <row r="4944" spans="1:16" x14ac:dyDescent="0.35">
      <c r="A4944" s="19">
        <v>4943</v>
      </c>
      <c r="B4944" s="18">
        <v>40980</v>
      </c>
      <c r="C4944" s="19" t="s">
        <v>51</v>
      </c>
      <c r="D4944" s="19" t="s">
        <v>61</v>
      </c>
      <c r="E4944" s="19" t="s">
        <v>53</v>
      </c>
      <c r="F4944" s="19">
        <v>688</v>
      </c>
      <c r="G4944" s="19">
        <v>95</v>
      </c>
      <c r="H4944" s="19">
        <v>32.69</v>
      </c>
      <c r="I4944" s="19">
        <v>19.66</v>
      </c>
      <c r="J4944" s="19" t="s">
        <v>60</v>
      </c>
      <c r="K4944" s="20">
        <v>291733.14</v>
      </c>
      <c r="L4944" s="20" t="s">
        <v>55</v>
      </c>
      <c r="M4944" s="20" t="s">
        <v>83</v>
      </c>
      <c r="N4944" s="26"/>
      <c r="O4944" s="20" t="s">
        <v>56</v>
      </c>
      <c r="P4944" t="str">
        <f t="shared" si="77"/>
        <v>INSERT INTO @DataTable (Deal, AdvanceDate, PROV, DealPurpose, RateType, BEACON, LTV, TDS, GDS, InsuranceType, PrincipalBalance, OccupancyType, AccountStatus, Closed_Date, DelinquencyBucket) VALUES (4943, '2012-03-12', 'AB', 'Purchase', 'Fixed', 688, 95, 32.69, 19.66, 'HiRatio', 291733.14, 'Owner-Occupied', 'Open', '1900-01-00', 'Current');</v>
      </c>
    </row>
    <row r="4945" spans="1:16" x14ac:dyDescent="0.35">
      <c r="A4945" s="22">
        <v>4944</v>
      </c>
      <c r="B4945" s="21">
        <v>41806</v>
      </c>
      <c r="C4945" s="22" t="s">
        <v>51</v>
      </c>
      <c r="D4945" s="22" t="s">
        <v>61</v>
      </c>
      <c r="E4945" s="22" t="s">
        <v>53</v>
      </c>
      <c r="F4945" s="22">
        <v>675</v>
      </c>
      <c r="G4945" s="22">
        <v>94.98</v>
      </c>
      <c r="H4945" s="22">
        <v>35.08</v>
      </c>
      <c r="I4945" s="22">
        <v>29.87</v>
      </c>
      <c r="J4945" s="22" t="s">
        <v>60</v>
      </c>
      <c r="K4945" s="23">
        <v>290878.73</v>
      </c>
      <c r="L4945" s="23" t="s">
        <v>55</v>
      </c>
      <c r="M4945" s="23" t="s">
        <v>83</v>
      </c>
      <c r="N4945" s="27"/>
      <c r="O4945" s="23" t="s">
        <v>56</v>
      </c>
      <c r="P4945" t="str">
        <f t="shared" si="77"/>
        <v>INSERT INTO @DataTable (Deal, AdvanceDate, PROV, DealPurpose, RateType, BEACON, LTV, TDS, GDS, InsuranceType, PrincipalBalance, OccupancyType, AccountStatus, Closed_Date, DelinquencyBucket) VALUES (4944, '2014-06-16', 'AB', 'Purchase', 'Fixed', 675, 94.98, 35.08, 29.87, 'HiRatio', 290878.73, 'Owner-Occupied', 'Open', '1900-01-00', 'Current');</v>
      </c>
    </row>
    <row r="4946" spans="1:16" x14ac:dyDescent="0.35">
      <c r="A4946" s="19">
        <v>4945</v>
      </c>
      <c r="B4946" s="18">
        <v>42689</v>
      </c>
      <c r="C4946" s="19" t="s">
        <v>58</v>
      </c>
      <c r="D4946" s="19" t="s">
        <v>72</v>
      </c>
      <c r="E4946" s="19" t="s">
        <v>40</v>
      </c>
      <c r="F4946" s="19">
        <v>800</v>
      </c>
      <c r="G4946" s="19">
        <v>62.34</v>
      </c>
      <c r="H4946" s="19">
        <v>34.770000000000003</v>
      </c>
      <c r="I4946" s="19">
        <v>29.47</v>
      </c>
      <c r="J4946" s="19" t="s">
        <v>54</v>
      </c>
      <c r="K4946" s="20">
        <v>477231.66</v>
      </c>
      <c r="L4946" s="20" t="s">
        <v>55</v>
      </c>
      <c r="M4946" s="20" t="s">
        <v>83</v>
      </c>
      <c r="N4946" s="26"/>
      <c r="O4946" s="20" t="s">
        <v>56</v>
      </c>
      <c r="P4946" t="str">
        <f t="shared" si="77"/>
        <v>INSERT INTO @DataTable (Deal, AdvanceDate, PROV, DealPurpose, RateType, BEACON, LTV, TDS, GDS, InsuranceType, PrincipalBalance, OccupancyType, AccountStatus, Closed_Date, DelinquencyBucket) VALUES (4945, '2016-11-15', 'BC', 'ETO Existing Client', 'ARM', 800, 62.34, 34.77, 29.47, 'Conv', 477231.66, 'Owner-Occupied', 'Open', '1900-01-00', 'Current');</v>
      </c>
    </row>
    <row r="4947" spans="1:16" x14ac:dyDescent="0.35">
      <c r="A4947" s="22">
        <v>4946</v>
      </c>
      <c r="B4947" s="21">
        <v>42013</v>
      </c>
      <c r="C4947" s="22" t="s">
        <v>51</v>
      </c>
      <c r="D4947" s="22" t="s">
        <v>52</v>
      </c>
      <c r="E4947" s="22" t="s">
        <v>53</v>
      </c>
      <c r="F4947" s="22">
        <v>719</v>
      </c>
      <c r="G4947" s="22">
        <v>80</v>
      </c>
      <c r="H4947" s="22">
        <v>26.86</v>
      </c>
      <c r="I4947" s="22">
        <v>22.54</v>
      </c>
      <c r="J4947" s="22" t="s">
        <v>54</v>
      </c>
      <c r="K4947" s="23">
        <v>0</v>
      </c>
      <c r="L4947" s="23" t="s">
        <v>55</v>
      </c>
      <c r="M4947" s="23" t="s">
        <v>84</v>
      </c>
      <c r="N4947" s="27">
        <v>42726</v>
      </c>
      <c r="O4947" s="23" t="s">
        <v>56</v>
      </c>
      <c r="P4947" t="str">
        <f t="shared" si="77"/>
        <v>INSERT INTO @DataTable (Deal, AdvanceDate, PROV, DealPurpose, RateType, BEACON, LTV, TDS, GDS, InsuranceType, PrincipalBalance, OccupancyType, AccountStatus, Closed_Date, DelinquencyBucket) VALUES (4946, '2015-01-09', 'AB', 'Refinance External', 'Fixed', 719, 80, 26.86, 22.54, 'Conv', 0, 'Owner-Occupied', 'Closed', '2016-12-22', 'Current');</v>
      </c>
    </row>
    <row r="4948" spans="1:16" x14ac:dyDescent="0.35">
      <c r="A4948" s="19">
        <v>4947</v>
      </c>
      <c r="B4948" s="18">
        <v>40592</v>
      </c>
      <c r="C4948" s="19" t="s">
        <v>51</v>
      </c>
      <c r="D4948" s="19" t="s">
        <v>61</v>
      </c>
      <c r="E4948" s="19" t="s">
        <v>53</v>
      </c>
      <c r="F4948" s="19">
        <v>767</v>
      </c>
      <c r="G4948" s="19">
        <v>94.51</v>
      </c>
      <c r="H4948" s="19">
        <v>35.92</v>
      </c>
      <c r="I4948" s="19">
        <v>24.86</v>
      </c>
      <c r="J4948" s="19" t="s">
        <v>60</v>
      </c>
      <c r="K4948" s="20">
        <v>0</v>
      </c>
      <c r="L4948" s="20" t="s">
        <v>55</v>
      </c>
      <c r="M4948" s="20" t="s">
        <v>84</v>
      </c>
      <c r="N4948" s="26">
        <v>42426</v>
      </c>
      <c r="O4948" s="20" t="s">
        <v>56</v>
      </c>
      <c r="P4948" t="str">
        <f t="shared" si="77"/>
        <v>INSERT INTO @DataTable (Deal, AdvanceDate, PROV, DealPurpose, RateType, BEACON, LTV, TDS, GDS, InsuranceType, PrincipalBalance, OccupancyType, AccountStatus, Closed_Date, DelinquencyBucket) VALUES (4947, '2011-02-18', 'AB', 'Purchase', 'Fixed', 767, 94.51, 35.92, 24.86, 'HiRatio', 0, 'Owner-Occupied', 'Closed', '2016-02-26', 'Current');</v>
      </c>
    </row>
    <row r="4949" spans="1:16" x14ac:dyDescent="0.35">
      <c r="A4949" s="22">
        <v>4948</v>
      </c>
      <c r="B4949" s="21">
        <v>42461</v>
      </c>
      <c r="C4949" s="22" t="s">
        <v>57</v>
      </c>
      <c r="D4949" s="22" t="s">
        <v>61</v>
      </c>
      <c r="E4949" s="22" t="s">
        <v>53</v>
      </c>
      <c r="F4949" s="22">
        <v>707</v>
      </c>
      <c r="G4949" s="22">
        <v>95</v>
      </c>
      <c r="H4949" s="22">
        <v>39.909999999999997</v>
      </c>
      <c r="I4949" s="22">
        <v>38.31</v>
      </c>
      <c r="J4949" s="22" t="s">
        <v>60</v>
      </c>
      <c r="K4949" s="23">
        <v>478737.42</v>
      </c>
      <c r="L4949" s="23" t="s">
        <v>55</v>
      </c>
      <c r="M4949" s="23" t="s">
        <v>83</v>
      </c>
      <c r="N4949" s="27"/>
      <c r="O4949" s="23" t="s">
        <v>56</v>
      </c>
      <c r="P4949" t="str">
        <f t="shared" si="77"/>
        <v>INSERT INTO @DataTable (Deal, AdvanceDate, PROV, DealPurpose, RateType, BEACON, LTV, TDS, GDS, InsuranceType, PrincipalBalance, OccupancyType, AccountStatus, Closed_Date, DelinquencyBucket) VALUES (4948, '2016-04-01', 'ON', 'Purchase', 'Fixed', 707, 95, 39.91, 38.31, 'HiRatio', 478737.42, 'Owner-Occupied', 'Open', '1900-01-00', 'Current');</v>
      </c>
    </row>
    <row r="4950" spans="1:16" x14ac:dyDescent="0.35">
      <c r="A4950" s="19">
        <v>4949</v>
      </c>
      <c r="B4950" s="18">
        <v>40816</v>
      </c>
      <c r="C4950" s="19" t="s">
        <v>51</v>
      </c>
      <c r="D4950" s="19" t="s">
        <v>52</v>
      </c>
      <c r="E4950" s="19" t="s">
        <v>53</v>
      </c>
      <c r="F4950" s="19">
        <v>696</v>
      </c>
      <c r="G4950" s="19">
        <v>80</v>
      </c>
      <c r="H4950" s="19">
        <v>36.18</v>
      </c>
      <c r="I4950" s="19">
        <v>29.61</v>
      </c>
      <c r="J4950" s="19" t="s">
        <v>54</v>
      </c>
      <c r="K4950" s="20">
        <v>0</v>
      </c>
      <c r="L4950" s="20" t="s">
        <v>55</v>
      </c>
      <c r="M4950" s="20" t="s">
        <v>84</v>
      </c>
      <c r="N4950" s="26">
        <v>42629</v>
      </c>
      <c r="O4950" s="20" t="s">
        <v>56</v>
      </c>
      <c r="P4950" t="str">
        <f t="shared" si="77"/>
        <v>INSERT INTO @DataTable (Deal, AdvanceDate, PROV, DealPurpose, RateType, BEACON, LTV, TDS, GDS, InsuranceType, PrincipalBalance, OccupancyType, AccountStatus, Closed_Date, DelinquencyBucket) VALUES (4949, '2011-09-30', 'AB', 'Refinance External', 'Fixed', 696, 80, 36.18, 29.61, 'Conv', 0, 'Owner-Occupied', 'Closed', '2016-09-16', 'Current');</v>
      </c>
    </row>
    <row r="4951" spans="1:16" x14ac:dyDescent="0.35">
      <c r="A4951" s="22">
        <v>4950</v>
      </c>
      <c r="B4951" s="21">
        <v>42215</v>
      </c>
      <c r="C4951" s="22" t="s">
        <v>57</v>
      </c>
      <c r="D4951" s="22" t="s">
        <v>61</v>
      </c>
      <c r="E4951" s="22" t="s">
        <v>40</v>
      </c>
      <c r="F4951" s="22">
        <v>756</v>
      </c>
      <c r="G4951" s="22">
        <v>75</v>
      </c>
      <c r="H4951" s="22">
        <v>36.270000000000003</v>
      </c>
      <c r="I4951" s="22">
        <v>16.829999999999998</v>
      </c>
      <c r="J4951" s="22" t="s">
        <v>54</v>
      </c>
      <c r="K4951" s="23">
        <v>476729.49</v>
      </c>
      <c r="L4951" s="23" t="s">
        <v>55</v>
      </c>
      <c r="M4951" s="23" t="s">
        <v>83</v>
      </c>
      <c r="N4951" s="27"/>
      <c r="O4951" s="23" t="s">
        <v>56</v>
      </c>
      <c r="P4951" t="str">
        <f t="shared" si="77"/>
        <v>INSERT INTO @DataTable (Deal, AdvanceDate, PROV, DealPurpose, RateType, BEACON, LTV, TDS, GDS, InsuranceType, PrincipalBalance, OccupancyType, AccountStatus, Closed_Date, DelinquencyBucket) VALUES (4950, '2015-07-30', 'ON', 'Purchase', 'ARM', 756, 75, 36.27, 16.83, 'Conv', 476729.49, 'Owner-Occupied', 'Open', '1900-01-00', 'Current');</v>
      </c>
    </row>
    <row r="4952" spans="1:16" x14ac:dyDescent="0.35">
      <c r="A4952" s="19">
        <v>4951</v>
      </c>
      <c r="B4952" s="18">
        <v>40974</v>
      </c>
      <c r="C4952" s="19" t="s">
        <v>58</v>
      </c>
      <c r="D4952" s="19" t="s">
        <v>52</v>
      </c>
      <c r="E4952" s="19" t="s">
        <v>53</v>
      </c>
      <c r="F4952" s="19">
        <v>610</v>
      </c>
      <c r="G4952" s="19">
        <v>52</v>
      </c>
      <c r="H4952" s="19">
        <v>36.159999999999997</v>
      </c>
      <c r="I4952" s="19">
        <v>33.39</v>
      </c>
      <c r="J4952" s="19" t="s">
        <v>54</v>
      </c>
      <c r="K4952" s="20">
        <v>0</v>
      </c>
      <c r="L4952" s="20" t="s">
        <v>55</v>
      </c>
      <c r="M4952" s="20" t="s">
        <v>84</v>
      </c>
      <c r="N4952" s="26">
        <v>42699</v>
      </c>
      <c r="O4952" s="20" t="s">
        <v>56</v>
      </c>
      <c r="P4952" t="str">
        <f t="shared" si="77"/>
        <v>INSERT INTO @DataTable (Deal, AdvanceDate, PROV, DealPurpose, RateType, BEACON, LTV, TDS, GDS, InsuranceType, PrincipalBalance, OccupancyType, AccountStatus, Closed_Date, DelinquencyBucket) VALUES (4951, '2012-03-06', 'BC', 'Refinance External', 'Fixed', 610, 52, 36.16, 33.39, 'Conv', 0, 'Owner-Occupied', 'Closed', '2016-11-25', 'Current');</v>
      </c>
    </row>
    <row r="4953" spans="1:16" x14ac:dyDescent="0.35">
      <c r="A4953" s="22">
        <v>4952</v>
      </c>
      <c r="B4953" s="21">
        <v>41089</v>
      </c>
      <c r="C4953" s="22" t="s">
        <v>57</v>
      </c>
      <c r="D4953" s="22" t="s">
        <v>61</v>
      </c>
      <c r="E4953" s="22" t="s">
        <v>53</v>
      </c>
      <c r="F4953" s="22">
        <v>732</v>
      </c>
      <c r="G4953" s="22">
        <v>93.98</v>
      </c>
      <c r="H4953" s="22">
        <v>31.17</v>
      </c>
      <c r="I4953" s="22">
        <v>30.04</v>
      </c>
      <c r="J4953" s="22" t="s">
        <v>60</v>
      </c>
      <c r="K4953" s="23">
        <v>0</v>
      </c>
      <c r="L4953" s="23" t="s">
        <v>55</v>
      </c>
      <c r="M4953" s="23" t="s">
        <v>84</v>
      </c>
      <c r="N4953" s="27">
        <v>41988</v>
      </c>
      <c r="O4953" s="23" t="s">
        <v>56</v>
      </c>
      <c r="P4953" t="str">
        <f t="shared" si="77"/>
        <v>INSERT INTO @DataTable (Deal, AdvanceDate, PROV, DealPurpose, RateType, BEACON, LTV, TDS, GDS, InsuranceType, PrincipalBalance, OccupancyType, AccountStatus, Closed_Date, DelinquencyBucket) VALUES (4952, '2012-06-29', 'ON', 'Purchase', 'Fixed', 732, 93.98, 31.17, 30.04, 'HiRatio', 0, 'Owner-Occupied', 'Closed', '2014-12-15', 'Current');</v>
      </c>
    </row>
    <row r="4954" spans="1:16" x14ac:dyDescent="0.35">
      <c r="A4954" s="19">
        <v>4953</v>
      </c>
      <c r="B4954" s="18">
        <v>41593</v>
      </c>
      <c r="C4954" s="19" t="s">
        <v>57</v>
      </c>
      <c r="D4954" s="19" t="s">
        <v>61</v>
      </c>
      <c r="E4954" s="19" t="s">
        <v>53</v>
      </c>
      <c r="F4954" s="19">
        <v>756</v>
      </c>
      <c r="G4954" s="19">
        <v>93.09</v>
      </c>
      <c r="H4954" s="19">
        <v>43.11</v>
      </c>
      <c r="I4954" s="19">
        <v>33.61</v>
      </c>
      <c r="J4954" s="19" t="s">
        <v>60</v>
      </c>
      <c r="K4954" s="20">
        <v>0</v>
      </c>
      <c r="L4954" s="20" t="s">
        <v>55</v>
      </c>
      <c r="M4954" s="20" t="s">
        <v>84</v>
      </c>
      <c r="N4954" s="26">
        <v>42627</v>
      </c>
      <c r="O4954" s="20" t="s">
        <v>56</v>
      </c>
      <c r="P4954" t="str">
        <f t="shared" si="77"/>
        <v>INSERT INTO @DataTable (Deal, AdvanceDate, PROV, DealPurpose, RateType, BEACON, LTV, TDS, GDS, InsuranceType, PrincipalBalance, OccupancyType, AccountStatus, Closed_Date, DelinquencyBucket) VALUES (4953, '2013-11-15', 'ON', 'Purchase', 'Fixed', 756, 93.09, 43.11, 33.61, 'HiRatio', 0, 'Owner-Occupied', 'Closed', '2016-09-14', 'Current');</v>
      </c>
    </row>
    <row r="4955" spans="1:16" x14ac:dyDescent="0.35">
      <c r="A4955" s="22">
        <v>4954</v>
      </c>
      <c r="B4955" s="21">
        <v>42195</v>
      </c>
      <c r="C4955" s="22" t="s">
        <v>51</v>
      </c>
      <c r="D4955" s="22" t="s">
        <v>61</v>
      </c>
      <c r="E4955" s="22" t="s">
        <v>53</v>
      </c>
      <c r="F4955" s="22">
        <v>797</v>
      </c>
      <c r="G4955" s="22">
        <v>20</v>
      </c>
      <c r="H4955" s="22">
        <v>38.21</v>
      </c>
      <c r="I4955" s="22">
        <v>37.76</v>
      </c>
      <c r="J4955" s="22" t="s">
        <v>54</v>
      </c>
      <c r="K4955" s="23">
        <v>71696.03</v>
      </c>
      <c r="L4955" s="23" t="s">
        <v>55</v>
      </c>
      <c r="M4955" s="23" t="s">
        <v>83</v>
      </c>
      <c r="N4955" s="27"/>
      <c r="O4955" s="23" t="s">
        <v>56</v>
      </c>
      <c r="P4955" t="str">
        <f t="shared" si="77"/>
        <v>INSERT INTO @DataTable (Deal, AdvanceDate, PROV, DealPurpose, RateType, BEACON, LTV, TDS, GDS, InsuranceType, PrincipalBalance, OccupancyType, AccountStatus, Closed_Date, DelinquencyBucket) VALUES (4954, '2015-07-10', 'AB', 'Purchase', 'Fixed', 797, 20, 38.21, 37.76, 'Conv', 71696.03, 'Owner-Occupied', 'Open', '1900-01-00', 'Current');</v>
      </c>
    </row>
    <row r="4956" spans="1:16" x14ac:dyDescent="0.35">
      <c r="A4956" s="19">
        <v>4955</v>
      </c>
      <c r="B4956" s="18">
        <v>42345</v>
      </c>
      <c r="C4956" s="19" t="s">
        <v>63</v>
      </c>
      <c r="D4956" s="19" t="s">
        <v>59</v>
      </c>
      <c r="E4956" s="19" t="s">
        <v>53</v>
      </c>
      <c r="F4956" s="19">
        <v>781</v>
      </c>
      <c r="G4956" s="19">
        <v>49.34</v>
      </c>
      <c r="H4956" s="19">
        <v>25.33</v>
      </c>
      <c r="I4956" s="19">
        <v>23.49</v>
      </c>
      <c r="J4956" s="19" t="s">
        <v>54</v>
      </c>
      <c r="K4956" s="20">
        <v>183376.63</v>
      </c>
      <c r="L4956" s="20" t="s">
        <v>55</v>
      </c>
      <c r="M4956" s="20" t="s">
        <v>83</v>
      </c>
      <c r="N4956" s="26"/>
      <c r="O4956" s="20" t="s">
        <v>56</v>
      </c>
      <c r="P4956" t="str">
        <f t="shared" si="77"/>
        <v>INSERT INTO @DataTable (Deal, AdvanceDate, PROV, DealPurpose, RateType, BEACON, LTV, TDS, GDS, InsuranceType, PrincipalBalance, OccupancyType, AccountStatus, Closed_Date, DelinquencyBucket) VALUES (4955, '2015-12-07', 'SK', 'Transfer', 'Fixed', 781, 49.34, 25.33, 23.49, 'Conv', 183376.63, 'Owner-Occupied', 'Open', '1900-01-00', 'Current');</v>
      </c>
    </row>
    <row r="4957" spans="1:16" x14ac:dyDescent="0.35">
      <c r="A4957" s="22">
        <v>4956</v>
      </c>
      <c r="B4957" s="21">
        <v>41022</v>
      </c>
      <c r="C4957" s="22" t="s">
        <v>57</v>
      </c>
      <c r="D4957" s="22" t="s">
        <v>52</v>
      </c>
      <c r="E4957" s="22" t="s">
        <v>53</v>
      </c>
      <c r="F4957" s="22">
        <v>692</v>
      </c>
      <c r="G4957" s="22">
        <v>80</v>
      </c>
      <c r="H4957" s="22">
        <v>42.29</v>
      </c>
      <c r="I4957" s="22">
        <v>19.02</v>
      </c>
      <c r="J4957" s="22" t="s">
        <v>54</v>
      </c>
      <c r="K4957" s="23">
        <v>251760.86</v>
      </c>
      <c r="L4957" s="23" t="s">
        <v>55</v>
      </c>
      <c r="M4957" s="23" t="s">
        <v>83</v>
      </c>
      <c r="N4957" s="27"/>
      <c r="O4957" s="23" t="s">
        <v>56</v>
      </c>
      <c r="P4957" t="str">
        <f t="shared" si="77"/>
        <v>INSERT INTO @DataTable (Deal, AdvanceDate, PROV, DealPurpose, RateType, BEACON, LTV, TDS, GDS, InsuranceType, PrincipalBalance, OccupancyType, AccountStatus, Closed_Date, DelinquencyBucket) VALUES (4956, '2012-04-23', 'ON', 'Refinance External', 'Fixed', 692, 80, 42.29, 19.02, 'Conv', 251760.86, 'Owner-Occupied', 'Open', '1900-01-00', 'Current');</v>
      </c>
    </row>
    <row r="4958" spans="1:16" x14ac:dyDescent="0.35">
      <c r="A4958" s="19">
        <v>4957</v>
      </c>
      <c r="B4958" s="18">
        <v>41024</v>
      </c>
      <c r="C4958" s="19" t="s">
        <v>57</v>
      </c>
      <c r="D4958" s="19" t="s">
        <v>52</v>
      </c>
      <c r="E4958" s="19" t="s">
        <v>40</v>
      </c>
      <c r="F4958" s="19">
        <v>778</v>
      </c>
      <c r="G4958" s="19">
        <v>68.709999999999994</v>
      </c>
      <c r="H4958" s="19">
        <v>31.42</v>
      </c>
      <c r="I4958" s="19">
        <v>18.52</v>
      </c>
      <c r="J4958" s="19" t="s">
        <v>54</v>
      </c>
      <c r="K4958" s="20">
        <v>186221.05</v>
      </c>
      <c r="L4958" s="20" t="s">
        <v>55</v>
      </c>
      <c r="M4958" s="20" t="s">
        <v>83</v>
      </c>
      <c r="N4958" s="26"/>
      <c r="O4958" s="20" t="s">
        <v>56</v>
      </c>
      <c r="P4958" t="str">
        <f t="shared" si="77"/>
        <v>INSERT INTO @DataTable (Deal, AdvanceDate, PROV, DealPurpose, RateType, BEACON, LTV, TDS, GDS, InsuranceType, PrincipalBalance, OccupancyType, AccountStatus, Closed_Date, DelinquencyBucket) VALUES (4957, '2012-04-25', 'ON', 'Refinance External', 'ARM', 778, 68.71, 31.42, 18.52, 'Conv', 186221.05, 'Owner-Occupied', 'Open', '1900-01-00', 'Current');</v>
      </c>
    </row>
    <row r="4959" spans="1:16" x14ac:dyDescent="0.35">
      <c r="A4959" s="22">
        <v>4958</v>
      </c>
      <c r="B4959" s="21">
        <v>42166</v>
      </c>
      <c r="C4959" s="22" t="s">
        <v>57</v>
      </c>
      <c r="D4959" s="22" t="s">
        <v>61</v>
      </c>
      <c r="E4959" s="22" t="s">
        <v>40</v>
      </c>
      <c r="F4959" s="22">
        <v>808</v>
      </c>
      <c r="G4959" s="22">
        <v>79.650000000000006</v>
      </c>
      <c r="H4959" s="22">
        <v>29.37</v>
      </c>
      <c r="I4959" s="22">
        <v>24.93</v>
      </c>
      <c r="J4959" s="22" t="s">
        <v>54</v>
      </c>
      <c r="K4959" s="23">
        <v>427289.98</v>
      </c>
      <c r="L4959" s="23" t="s">
        <v>55</v>
      </c>
      <c r="M4959" s="23" t="s">
        <v>83</v>
      </c>
      <c r="N4959" s="27"/>
      <c r="O4959" s="23" t="s">
        <v>56</v>
      </c>
      <c r="P4959" t="str">
        <f t="shared" si="77"/>
        <v>INSERT INTO @DataTable (Deal, AdvanceDate, PROV, DealPurpose, RateType, BEACON, LTV, TDS, GDS, InsuranceType, PrincipalBalance, OccupancyType, AccountStatus, Closed_Date, DelinquencyBucket) VALUES (4958, '2015-06-11', 'ON', 'Purchase', 'ARM', 808, 79.65, 29.37, 24.93, 'Conv', 427289.98, 'Owner-Occupied', 'Open', '1900-01-00', 'Current');</v>
      </c>
    </row>
    <row r="4960" spans="1:16" x14ac:dyDescent="0.35">
      <c r="A4960" s="19">
        <v>4959</v>
      </c>
      <c r="B4960" s="18">
        <v>42571</v>
      </c>
      <c r="C4960" s="19" t="s">
        <v>57</v>
      </c>
      <c r="D4960" s="19" t="s">
        <v>61</v>
      </c>
      <c r="E4960" s="19" t="s">
        <v>40</v>
      </c>
      <c r="F4960" s="19">
        <v>656</v>
      </c>
      <c r="G4960" s="19">
        <v>90</v>
      </c>
      <c r="H4960" s="19">
        <v>33.799999999999997</v>
      </c>
      <c r="I4960" s="19">
        <v>23.72</v>
      </c>
      <c r="J4960" s="19" t="s">
        <v>60</v>
      </c>
      <c r="K4960" s="20">
        <v>501179.6</v>
      </c>
      <c r="L4960" s="20" t="s">
        <v>55</v>
      </c>
      <c r="M4960" s="20" t="s">
        <v>83</v>
      </c>
      <c r="N4960" s="26"/>
      <c r="O4960" s="20" t="s">
        <v>56</v>
      </c>
      <c r="P4960" t="str">
        <f t="shared" si="77"/>
        <v>INSERT INTO @DataTable (Deal, AdvanceDate, PROV, DealPurpose, RateType, BEACON, LTV, TDS, GDS, InsuranceType, PrincipalBalance, OccupancyType, AccountStatus, Closed_Date, DelinquencyBucket) VALUES (4959, '2016-07-20', 'ON', 'Purchase', 'ARM', 656, 90, 33.8, 23.72, 'HiRatio', 501179.6, 'Owner-Occupied', 'Open', '1900-01-00', 'Current');</v>
      </c>
    </row>
    <row r="4961" spans="1:16" x14ac:dyDescent="0.35">
      <c r="A4961" s="22">
        <v>4960</v>
      </c>
      <c r="B4961" s="21">
        <v>42102</v>
      </c>
      <c r="C4961" s="22" t="s">
        <v>57</v>
      </c>
      <c r="D4961" s="22" t="s">
        <v>59</v>
      </c>
      <c r="E4961" s="22" t="s">
        <v>40</v>
      </c>
      <c r="F4961" s="22">
        <v>787</v>
      </c>
      <c r="G4961" s="22">
        <v>46.64</v>
      </c>
      <c r="H4961" s="22">
        <v>33.15</v>
      </c>
      <c r="I4961" s="22">
        <v>26.61</v>
      </c>
      <c r="J4961" s="22" t="s">
        <v>54</v>
      </c>
      <c r="K4961" s="23">
        <v>183075.86</v>
      </c>
      <c r="L4961" s="23" t="s">
        <v>55</v>
      </c>
      <c r="M4961" s="23" t="s">
        <v>83</v>
      </c>
      <c r="N4961" s="27"/>
      <c r="O4961" s="23" t="s">
        <v>56</v>
      </c>
      <c r="P4961" t="str">
        <f t="shared" si="77"/>
        <v>INSERT INTO @DataTable (Deal, AdvanceDate, PROV, DealPurpose, RateType, BEACON, LTV, TDS, GDS, InsuranceType, PrincipalBalance, OccupancyType, AccountStatus, Closed_Date, DelinquencyBucket) VALUES (4960, '2015-04-08', 'ON', 'Transfer', 'ARM', 787, 46.64, 33.15, 26.61, 'Conv', 183075.86, 'Owner-Occupied', 'Open', '1900-01-00', 'Current');</v>
      </c>
    </row>
    <row r="4962" spans="1:16" x14ac:dyDescent="0.35">
      <c r="A4962" s="19">
        <v>4961</v>
      </c>
      <c r="B4962" s="18">
        <v>40913</v>
      </c>
      <c r="C4962" s="19" t="s">
        <v>57</v>
      </c>
      <c r="D4962" s="19" t="s">
        <v>61</v>
      </c>
      <c r="E4962" s="19" t="s">
        <v>53</v>
      </c>
      <c r="F4962" s="19">
        <v>750</v>
      </c>
      <c r="G4962" s="19">
        <v>90</v>
      </c>
      <c r="H4962" s="19">
        <v>39.56</v>
      </c>
      <c r="I4962" s="19">
        <v>32.83</v>
      </c>
      <c r="J4962" s="19" t="s">
        <v>60</v>
      </c>
      <c r="K4962" s="20">
        <v>361541.96</v>
      </c>
      <c r="L4962" s="20" t="s">
        <v>55</v>
      </c>
      <c r="M4962" s="20" t="s">
        <v>83</v>
      </c>
      <c r="N4962" s="26"/>
      <c r="O4962" s="20" t="s">
        <v>56</v>
      </c>
      <c r="P4962" t="str">
        <f t="shared" si="77"/>
        <v>INSERT INTO @DataTable (Deal, AdvanceDate, PROV, DealPurpose, RateType, BEACON, LTV, TDS, GDS, InsuranceType, PrincipalBalance, OccupancyType, AccountStatus, Closed_Date, DelinquencyBucket) VALUES (4961, '2012-01-05', 'ON', 'Purchase', 'Fixed', 750, 90, 39.56, 32.83, 'HiRatio', 361541.96, 'Owner-Occupied', 'Open', '1900-01-00', 'Current');</v>
      </c>
    </row>
    <row r="4963" spans="1:16" x14ac:dyDescent="0.35">
      <c r="A4963" s="22">
        <v>4962</v>
      </c>
      <c r="B4963" s="21">
        <v>41579</v>
      </c>
      <c r="C4963" s="22" t="s">
        <v>51</v>
      </c>
      <c r="D4963" s="22" t="s">
        <v>61</v>
      </c>
      <c r="E4963" s="22" t="s">
        <v>40</v>
      </c>
      <c r="F4963" s="22">
        <v>774</v>
      </c>
      <c r="G4963" s="22">
        <v>95</v>
      </c>
      <c r="H4963" s="22">
        <v>26.9</v>
      </c>
      <c r="I4963" s="22">
        <v>10.33</v>
      </c>
      <c r="J4963" s="22" t="s">
        <v>60</v>
      </c>
      <c r="K4963" s="23">
        <v>190064.19</v>
      </c>
      <c r="L4963" s="23" t="s">
        <v>55</v>
      </c>
      <c r="M4963" s="23" t="s">
        <v>83</v>
      </c>
      <c r="N4963" s="27"/>
      <c r="O4963" s="23" t="s">
        <v>56</v>
      </c>
      <c r="P4963" t="str">
        <f t="shared" si="77"/>
        <v>INSERT INTO @DataTable (Deal, AdvanceDate, PROV, DealPurpose, RateType, BEACON, LTV, TDS, GDS, InsuranceType, PrincipalBalance, OccupancyType, AccountStatus, Closed_Date, DelinquencyBucket) VALUES (4962, '2013-11-01', 'AB', 'Purchase', 'ARM', 774, 95, 26.9, 10.33, 'HiRatio', 190064.19, 'Owner-Occupied', 'Open', '1900-01-00', 'Current');</v>
      </c>
    </row>
    <row r="4964" spans="1:16" x14ac:dyDescent="0.35">
      <c r="A4964" s="19">
        <v>4963</v>
      </c>
      <c r="B4964" s="18">
        <v>41577</v>
      </c>
      <c r="C4964" s="19" t="s">
        <v>51</v>
      </c>
      <c r="D4964" s="19" t="s">
        <v>61</v>
      </c>
      <c r="E4964" s="19" t="s">
        <v>53</v>
      </c>
      <c r="F4964" s="19">
        <v>755</v>
      </c>
      <c r="G4964" s="19">
        <v>95</v>
      </c>
      <c r="H4964" s="19">
        <v>34.65</v>
      </c>
      <c r="I4964" s="19">
        <v>28.03</v>
      </c>
      <c r="J4964" s="19" t="s">
        <v>60</v>
      </c>
      <c r="K4964" s="20">
        <v>157631.82</v>
      </c>
      <c r="L4964" s="20" t="s">
        <v>55</v>
      </c>
      <c r="M4964" s="20" t="s">
        <v>83</v>
      </c>
      <c r="N4964" s="26"/>
      <c r="O4964" s="20" t="s">
        <v>56</v>
      </c>
      <c r="P4964" t="str">
        <f t="shared" si="77"/>
        <v>INSERT INTO @DataTable (Deal, AdvanceDate, PROV, DealPurpose, RateType, BEACON, LTV, TDS, GDS, InsuranceType, PrincipalBalance, OccupancyType, AccountStatus, Closed_Date, DelinquencyBucket) VALUES (4963, '2013-10-30', 'AB', 'Purchase', 'Fixed', 755, 95, 34.65, 28.03, 'HiRatio', 157631.82, 'Owner-Occupied', 'Open', '1900-01-00', 'Current');</v>
      </c>
    </row>
    <row r="4965" spans="1:16" x14ac:dyDescent="0.35">
      <c r="A4965" s="22">
        <v>4964</v>
      </c>
      <c r="B4965" s="21">
        <v>42549</v>
      </c>
      <c r="C4965" s="22" t="s">
        <v>57</v>
      </c>
      <c r="D4965" s="22" t="s">
        <v>61</v>
      </c>
      <c r="E4965" s="22" t="s">
        <v>40</v>
      </c>
      <c r="F4965" s="22">
        <v>760</v>
      </c>
      <c r="G4965" s="22">
        <v>95</v>
      </c>
      <c r="H4965" s="22">
        <v>33.18</v>
      </c>
      <c r="I4965" s="22">
        <v>31.17</v>
      </c>
      <c r="J4965" s="22" t="s">
        <v>60</v>
      </c>
      <c r="K4965" s="23">
        <v>483545.1</v>
      </c>
      <c r="L4965" s="23" t="s">
        <v>55</v>
      </c>
      <c r="M4965" s="23" t="s">
        <v>83</v>
      </c>
      <c r="N4965" s="27"/>
      <c r="O4965" s="23" t="s">
        <v>56</v>
      </c>
      <c r="P4965" t="str">
        <f t="shared" si="77"/>
        <v>INSERT INTO @DataTable (Deal, AdvanceDate, PROV, DealPurpose, RateType, BEACON, LTV, TDS, GDS, InsuranceType, PrincipalBalance, OccupancyType, AccountStatus, Closed_Date, DelinquencyBucket) VALUES (4964, '2016-06-28', 'ON', 'Purchase', 'ARM', 760, 95, 33.18, 31.17, 'HiRatio', 483545.1, 'Owner-Occupied', 'Open', '1900-01-00', 'Current');</v>
      </c>
    </row>
    <row r="4966" spans="1:16" x14ac:dyDescent="0.35">
      <c r="A4966" s="19">
        <v>4965</v>
      </c>
      <c r="B4966" s="18">
        <v>41579</v>
      </c>
      <c r="C4966" s="19" t="s">
        <v>57</v>
      </c>
      <c r="D4966" s="19" t="s">
        <v>52</v>
      </c>
      <c r="E4966" s="19" t="s">
        <v>53</v>
      </c>
      <c r="F4966" s="19">
        <v>743</v>
      </c>
      <c r="G4966" s="19">
        <v>49.75</v>
      </c>
      <c r="H4966" s="19">
        <v>23.48</v>
      </c>
      <c r="I4966" s="19">
        <v>17.95</v>
      </c>
      <c r="J4966" s="19" t="s">
        <v>54</v>
      </c>
      <c r="K4966" s="20">
        <v>0</v>
      </c>
      <c r="L4966" s="20" t="s">
        <v>55</v>
      </c>
      <c r="M4966" s="20" t="s">
        <v>84</v>
      </c>
      <c r="N4966" s="26">
        <v>42165</v>
      </c>
      <c r="O4966" s="20" t="s">
        <v>56</v>
      </c>
      <c r="P4966" t="str">
        <f t="shared" si="77"/>
        <v>INSERT INTO @DataTable (Deal, AdvanceDate, PROV, DealPurpose, RateType, BEACON, LTV, TDS, GDS, InsuranceType, PrincipalBalance, OccupancyType, AccountStatus, Closed_Date, DelinquencyBucket) VALUES (4965, '2013-11-01', 'ON', 'Refinance External', 'Fixed', 743, 49.75, 23.48, 17.95, 'Conv', 0, 'Owner-Occupied', 'Closed', '2015-06-10', 'Current');</v>
      </c>
    </row>
    <row r="4967" spans="1:16" x14ac:dyDescent="0.35">
      <c r="A4967" s="22">
        <v>4966</v>
      </c>
      <c r="B4967" s="21">
        <v>41967</v>
      </c>
      <c r="C4967" s="22" t="s">
        <v>51</v>
      </c>
      <c r="D4967" s="22" t="s">
        <v>61</v>
      </c>
      <c r="E4967" s="22" t="s">
        <v>40</v>
      </c>
      <c r="F4967" s="22">
        <v>784</v>
      </c>
      <c r="G4967" s="22">
        <v>95</v>
      </c>
      <c r="H4967" s="22">
        <v>34.11</v>
      </c>
      <c r="I4967" s="22">
        <v>27.06</v>
      </c>
      <c r="J4967" s="22" t="s">
        <v>60</v>
      </c>
      <c r="K4967" s="23">
        <v>296999.17</v>
      </c>
      <c r="L4967" s="23" t="s">
        <v>55</v>
      </c>
      <c r="M4967" s="23" t="s">
        <v>83</v>
      </c>
      <c r="N4967" s="27"/>
      <c r="O4967" s="23" t="s">
        <v>56</v>
      </c>
      <c r="P4967" t="str">
        <f t="shared" si="77"/>
        <v>INSERT INTO @DataTable (Deal, AdvanceDate, PROV, DealPurpose, RateType, BEACON, LTV, TDS, GDS, InsuranceType, PrincipalBalance, OccupancyType, AccountStatus, Closed_Date, DelinquencyBucket) VALUES (4966, '2014-11-24', 'AB', 'Purchase', 'ARM', 784, 95, 34.11, 27.06, 'HiRatio', 296999.17, 'Owner-Occupied', 'Open', '1900-01-00', 'Current');</v>
      </c>
    </row>
    <row r="4968" spans="1:16" x14ac:dyDescent="0.35">
      <c r="A4968" s="19">
        <v>4967</v>
      </c>
      <c r="B4968" s="18">
        <v>42250</v>
      </c>
      <c r="C4968" s="19" t="s">
        <v>57</v>
      </c>
      <c r="D4968" s="19" t="s">
        <v>52</v>
      </c>
      <c r="E4968" s="19" t="s">
        <v>40</v>
      </c>
      <c r="F4968" s="19">
        <v>792</v>
      </c>
      <c r="G4968" s="19">
        <v>34.44</v>
      </c>
      <c r="H4968" s="19">
        <v>29.04</v>
      </c>
      <c r="I4968" s="19">
        <v>21.64</v>
      </c>
      <c r="J4968" s="19" t="s">
        <v>54</v>
      </c>
      <c r="K4968" s="20">
        <v>144842.66</v>
      </c>
      <c r="L4968" s="20" t="s">
        <v>55</v>
      </c>
      <c r="M4968" s="20" t="s">
        <v>83</v>
      </c>
      <c r="N4968" s="26"/>
      <c r="O4968" s="20" t="s">
        <v>56</v>
      </c>
      <c r="P4968" t="str">
        <f t="shared" si="77"/>
        <v>INSERT INTO @DataTable (Deal, AdvanceDate, PROV, DealPurpose, RateType, BEACON, LTV, TDS, GDS, InsuranceType, PrincipalBalance, OccupancyType, AccountStatus, Closed_Date, DelinquencyBucket) VALUES (4967, '2015-09-03', 'ON', 'Refinance External', 'ARM', 792, 34.44, 29.04, 21.64, 'Conv', 144842.66, 'Owner-Occupied', 'Open', '1900-01-00', 'Current');</v>
      </c>
    </row>
    <row r="4969" spans="1:16" x14ac:dyDescent="0.35">
      <c r="A4969" s="22">
        <v>4968</v>
      </c>
      <c r="B4969" s="21">
        <v>40724</v>
      </c>
      <c r="C4969" s="22" t="s">
        <v>51</v>
      </c>
      <c r="D4969" s="22" t="s">
        <v>52</v>
      </c>
      <c r="E4969" s="22" t="s">
        <v>53</v>
      </c>
      <c r="F4969" s="22">
        <v>785</v>
      </c>
      <c r="G4969" s="22">
        <v>85</v>
      </c>
      <c r="H4969" s="22">
        <v>41.91</v>
      </c>
      <c r="I4969" s="22">
        <v>25.46</v>
      </c>
      <c r="J4969" s="22" t="s">
        <v>60</v>
      </c>
      <c r="K4969" s="23">
        <v>0</v>
      </c>
      <c r="L4969" s="23" t="s">
        <v>55</v>
      </c>
      <c r="M4969" s="23" t="s">
        <v>84</v>
      </c>
      <c r="N4969" s="27">
        <v>41428</v>
      </c>
      <c r="O4969" s="23" t="s">
        <v>56</v>
      </c>
      <c r="P4969" t="str">
        <f t="shared" si="77"/>
        <v>INSERT INTO @DataTable (Deal, AdvanceDate, PROV, DealPurpose, RateType, BEACON, LTV, TDS, GDS, InsuranceType, PrincipalBalance, OccupancyType, AccountStatus, Closed_Date, DelinquencyBucket) VALUES (4968, '2011-06-30', 'AB', 'Refinance External', 'Fixed', 785, 85, 41.91, 25.46, 'HiRatio', 0, 'Owner-Occupied', 'Closed', '2013-06-03', 'Current');</v>
      </c>
    </row>
    <row r="4970" spans="1:16" x14ac:dyDescent="0.35">
      <c r="A4970" s="19">
        <v>4969</v>
      </c>
      <c r="B4970" s="18">
        <v>41862</v>
      </c>
      <c r="C4970" s="19" t="s">
        <v>51</v>
      </c>
      <c r="D4970" s="19" t="s">
        <v>61</v>
      </c>
      <c r="E4970" s="19" t="s">
        <v>53</v>
      </c>
      <c r="F4970" s="19">
        <v>753</v>
      </c>
      <c r="G4970" s="19">
        <v>95</v>
      </c>
      <c r="H4970" s="19">
        <v>42.57</v>
      </c>
      <c r="I4970" s="19">
        <v>12.31</v>
      </c>
      <c r="J4970" s="19" t="s">
        <v>60</v>
      </c>
      <c r="K4970" s="20">
        <v>200017.47</v>
      </c>
      <c r="L4970" s="20" t="s">
        <v>55</v>
      </c>
      <c r="M4970" s="20" t="s">
        <v>83</v>
      </c>
      <c r="N4970" s="26"/>
      <c r="O4970" s="20" t="s">
        <v>56</v>
      </c>
      <c r="P4970" t="str">
        <f t="shared" si="77"/>
        <v>INSERT INTO @DataTable (Deal, AdvanceDate, PROV, DealPurpose, RateType, BEACON, LTV, TDS, GDS, InsuranceType, PrincipalBalance, OccupancyType, AccountStatus, Closed_Date, DelinquencyBucket) VALUES (4969, '2014-08-11', 'AB', 'Purchase', 'Fixed', 753, 95, 42.57, 12.31, 'HiRatio', 200017.47, 'Owner-Occupied', 'Open', '1900-01-00', 'Current');</v>
      </c>
    </row>
    <row r="4971" spans="1:16" x14ac:dyDescent="0.35">
      <c r="A4971" s="22">
        <v>4970</v>
      </c>
      <c r="B4971" s="21">
        <v>41599</v>
      </c>
      <c r="C4971" s="22" t="s">
        <v>57</v>
      </c>
      <c r="D4971" s="22" t="s">
        <v>61</v>
      </c>
      <c r="E4971" s="22" t="s">
        <v>40</v>
      </c>
      <c r="F4971" s="22">
        <v>787</v>
      </c>
      <c r="G4971" s="22">
        <v>95</v>
      </c>
      <c r="H4971" s="22">
        <v>29.91</v>
      </c>
      <c r="I4971" s="22">
        <v>28.87</v>
      </c>
      <c r="J4971" s="22" t="s">
        <v>60</v>
      </c>
      <c r="K4971" s="23">
        <v>261802.04</v>
      </c>
      <c r="L4971" s="23" t="s">
        <v>55</v>
      </c>
      <c r="M4971" s="23" t="s">
        <v>83</v>
      </c>
      <c r="N4971" s="27"/>
      <c r="O4971" s="23" t="s">
        <v>56</v>
      </c>
      <c r="P4971" t="str">
        <f t="shared" si="77"/>
        <v>INSERT INTO @DataTable (Deal, AdvanceDate, PROV, DealPurpose, RateType, BEACON, LTV, TDS, GDS, InsuranceType, PrincipalBalance, OccupancyType, AccountStatus, Closed_Date, DelinquencyBucket) VALUES (4970, '2013-11-21', 'ON', 'Purchase', 'ARM', 787, 95, 29.91, 28.87, 'HiRatio', 261802.04, 'Owner-Occupied', 'Open', '1900-01-00', 'Current');</v>
      </c>
    </row>
    <row r="4972" spans="1:16" x14ac:dyDescent="0.35">
      <c r="A4972" s="19">
        <v>4971</v>
      </c>
      <c r="B4972" s="18">
        <v>42255</v>
      </c>
      <c r="C4972" s="19" t="s">
        <v>57</v>
      </c>
      <c r="D4972" s="19" t="s">
        <v>52</v>
      </c>
      <c r="E4972" s="19" t="s">
        <v>40</v>
      </c>
      <c r="F4972" s="19">
        <v>778</v>
      </c>
      <c r="G4972" s="19">
        <v>46.18</v>
      </c>
      <c r="H4972" s="19">
        <v>28.71</v>
      </c>
      <c r="I4972" s="19">
        <v>28.4</v>
      </c>
      <c r="J4972" s="19" t="s">
        <v>54</v>
      </c>
      <c r="K4972" s="20">
        <v>235519.88</v>
      </c>
      <c r="L4972" s="20" t="s">
        <v>55</v>
      </c>
      <c r="M4972" s="20" t="s">
        <v>83</v>
      </c>
      <c r="N4972" s="26"/>
      <c r="O4972" s="20" t="s">
        <v>56</v>
      </c>
      <c r="P4972" t="str">
        <f t="shared" si="77"/>
        <v>INSERT INTO @DataTable (Deal, AdvanceDate, PROV, DealPurpose, RateType, BEACON, LTV, TDS, GDS, InsuranceType, PrincipalBalance, OccupancyType, AccountStatus, Closed_Date, DelinquencyBucket) VALUES (4971, '2015-09-08', 'ON', 'Refinance External', 'ARM', 778, 46.18, 28.71, 28.4, 'Conv', 235519.88, 'Owner-Occupied', 'Open', '1900-01-00', 'Current');</v>
      </c>
    </row>
    <row r="4973" spans="1:16" x14ac:dyDescent="0.35">
      <c r="A4973" s="22">
        <v>4972</v>
      </c>
      <c r="B4973" s="21">
        <v>41900</v>
      </c>
      <c r="C4973" s="22" t="s">
        <v>57</v>
      </c>
      <c r="D4973" s="22" t="s">
        <v>52</v>
      </c>
      <c r="E4973" s="22" t="s">
        <v>40</v>
      </c>
      <c r="F4973" s="22">
        <v>687</v>
      </c>
      <c r="G4973" s="22">
        <v>43.75</v>
      </c>
      <c r="H4973" s="22">
        <v>31.93</v>
      </c>
      <c r="I4973" s="22">
        <v>31.93</v>
      </c>
      <c r="J4973" s="22" t="s">
        <v>54</v>
      </c>
      <c r="K4973" s="23">
        <v>0</v>
      </c>
      <c r="L4973" s="23" t="s">
        <v>55</v>
      </c>
      <c r="M4973" s="23" t="s">
        <v>84</v>
      </c>
      <c r="N4973" s="27">
        <v>42584</v>
      </c>
      <c r="O4973" s="23" t="s">
        <v>56</v>
      </c>
      <c r="P4973" t="str">
        <f t="shared" si="77"/>
        <v>INSERT INTO @DataTable (Deal, AdvanceDate, PROV, DealPurpose, RateType, BEACON, LTV, TDS, GDS, InsuranceType, PrincipalBalance, OccupancyType, AccountStatus, Closed_Date, DelinquencyBucket) VALUES (4972, '2014-09-18', 'ON', 'Refinance External', 'ARM', 687, 43.75, 31.93, 31.93, 'Conv', 0, 'Owner-Occupied', 'Closed', '2016-08-02', 'Current');</v>
      </c>
    </row>
    <row r="4974" spans="1:16" x14ac:dyDescent="0.35">
      <c r="A4974" s="19">
        <v>4973</v>
      </c>
      <c r="B4974" s="18">
        <v>42146</v>
      </c>
      <c r="C4974" s="19" t="s">
        <v>57</v>
      </c>
      <c r="D4974" s="19" t="s">
        <v>52</v>
      </c>
      <c r="E4974" s="19" t="s">
        <v>40</v>
      </c>
      <c r="F4974" s="19">
        <v>753</v>
      </c>
      <c r="G4974" s="19">
        <v>75</v>
      </c>
      <c r="H4974" s="19">
        <v>37.07</v>
      </c>
      <c r="I4974" s="19">
        <v>25.59</v>
      </c>
      <c r="J4974" s="19" t="s">
        <v>54</v>
      </c>
      <c r="K4974" s="20">
        <v>0</v>
      </c>
      <c r="L4974" s="20" t="s">
        <v>55</v>
      </c>
      <c r="M4974" s="20" t="s">
        <v>84</v>
      </c>
      <c r="N4974" s="26">
        <v>42706</v>
      </c>
      <c r="O4974" s="20" t="s">
        <v>56</v>
      </c>
      <c r="P4974" t="str">
        <f t="shared" si="77"/>
        <v>INSERT INTO @DataTable (Deal, AdvanceDate, PROV, DealPurpose, RateType, BEACON, LTV, TDS, GDS, InsuranceType, PrincipalBalance, OccupancyType, AccountStatus, Closed_Date, DelinquencyBucket) VALUES (4973, '2015-05-22', 'ON', 'Refinance External', 'ARM', 753, 75, 37.07, 25.59, 'Conv', 0, 'Owner-Occupied', 'Closed', '2016-12-02', 'Current');</v>
      </c>
    </row>
    <row r="4975" spans="1:16" x14ac:dyDescent="0.35">
      <c r="A4975" s="22">
        <v>4974</v>
      </c>
      <c r="B4975" s="21">
        <v>42115</v>
      </c>
      <c r="C4975" s="22" t="s">
        <v>57</v>
      </c>
      <c r="D4975" s="22" t="s">
        <v>61</v>
      </c>
      <c r="E4975" s="22" t="s">
        <v>40</v>
      </c>
      <c r="F4975" s="22">
        <v>740</v>
      </c>
      <c r="G4975" s="22">
        <v>78.63</v>
      </c>
      <c r="H4975" s="22">
        <v>24.75</v>
      </c>
      <c r="I4975" s="22">
        <v>18.420000000000002</v>
      </c>
      <c r="J4975" s="22" t="s">
        <v>54</v>
      </c>
      <c r="K4975" s="23">
        <v>325377.24</v>
      </c>
      <c r="L4975" s="23" t="s">
        <v>55</v>
      </c>
      <c r="M4975" s="23" t="s">
        <v>83</v>
      </c>
      <c r="N4975" s="27"/>
      <c r="O4975" s="23" t="s">
        <v>56</v>
      </c>
      <c r="P4975" t="str">
        <f t="shared" si="77"/>
        <v>INSERT INTO @DataTable (Deal, AdvanceDate, PROV, DealPurpose, RateType, BEACON, LTV, TDS, GDS, InsuranceType, PrincipalBalance, OccupancyType, AccountStatus, Closed_Date, DelinquencyBucket) VALUES (4974, '2015-04-21', 'ON', 'Purchase', 'ARM', 740, 78.63, 24.75, 18.42, 'Conv', 325377.24, 'Owner-Occupied', 'Open', '1900-01-00', 'Current');</v>
      </c>
    </row>
    <row r="4976" spans="1:16" x14ac:dyDescent="0.35">
      <c r="A4976" s="19">
        <v>4975</v>
      </c>
      <c r="B4976" s="18">
        <v>41302</v>
      </c>
      <c r="C4976" s="19" t="s">
        <v>51</v>
      </c>
      <c r="D4976" s="19" t="s">
        <v>61</v>
      </c>
      <c r="E4976" s="19" t="s">
        <v>53</v>
      </c>
      <c r="F4976" s="19">
        <v>672</v>
      </c>
      <c r="G4976" s="19">
        <v>95</v>
      </c>
      <c r="H4976" s="19">
        <v>41.1</v>
      </c>
      <c r="I4976" s="19">
        <v>25.48</v>
      </c>
      <c r="J4976" s="19" t="s">
        <v>60</v>
      </c>
      <c r="K4976" s="20">
        <v>159673.20000000001</v>
      </c>
      <c r="L4976" s="20" t="s">
        <v>55</v>
      </c>
      <c r="M4976" s="20" t="s">
        <v>83</v>
      </c>
      <c r="N4976" s="26"/>
      <c r="O4976" s="20" t="s">
        <v>56</v>
      </c>
      <c r="P4976" t="str">
        <f t="shared" si="77"/>
        <v>INSERT INTO @DataTable (Deal, AdvanceDate, PROV, DealPurpose, RateType, BEACON, LTV, TDS, GDS, InsuranceType, PrincipalBalance, OccupancyType, AccountStatus, Closed_Date, DelinquencyBucket) VALUES (4975, '2013-01-28', 'AB', 'Purchase', 'Fixed', 672, 95, 41.1, 25.48, 'HiRatio', 159673.2, 'Owner-Occupied', 'Open', '1900-01-00', 'Current');</v>
      </c>
    </row>
    <row r="4977" spans="1:16" x14ac:dyDescent="0.35">
      <c r="A4977" s="22">
        <v>4976</v>
      </c>
      <c r="B4977" s="21">
        <v>42185</v>
      </c>
      <c r="C4977" s="22" t="s">
        <v>57</v>
      </c>
      <c r="D4977" s="22" t="s">
        <v>61</v>
      </c>
      <c r="E4977" s="22" t="s">
        <v>40</v>
      </c>
      <c r="F4977" s="22">
        <v>771</v>
      </c>
      <c r="G4977" s="22">
        <v>74.78</v>
      </c>
      <c r="H4977" s="22">
        <v>39.51</v>
      </c>
      <c r="I4977" s="22">
        <v>19.98</v>
      </c>
      <c r="J4977" s="22" t="s">
        <v>54</v>
      </c>
      <c r="K4977" s="23">
        <v>239526.06</v>
      </c>
      <c r="L4977" s="23" t="s">
        <v>55</v>
      </c>
      <c r="M4977" s="23" t="s">
        <v>83</v>
      </c>
      <c r="N4977" s="27"/>
      <c r="O4977" s="23" t="s">
        <v>56</v>
      </c>
      <c r="P4977" t="str">
        <f t="shared" si="77"/>
        <v>INSERT INTO @DataTable (Deal, AdvanceDate, PROV, DealPurpose, RateType, BEACON, LTV, TDS, GDS, InsuranceType, PrincipalBalance, OccupancyType, AccountStatus, Closed_Date, DelinquencyBucket) VALUES (4976, '2015-06-30', 'ON', 'Purchase', 'ARM', 771, 74.78, 39.51, 19.98, 'Conv', 239526.06, 'Owner-Occupied', 'Open', '1900-01-00', 'Current');</v>
      </c>
    </row>
    <row r="4978" spans="1:16" x14ac:dyDescent="0.35">
      <c r="A4978" s="19">
        <v>4977</v>
      </c>
      <c r="B4978" s="18">
        <v>42129</v>
      </c>
      <c r="C4978" s="19" t="s">
        <v>57</v>
      </c>
      <c r="D4978" s="19" t="s">
        <v>59</v>
      </c>
      <c r="E4978" s="19" t="s">
        <v>40</v>
      </c>
      <c r="F4978" s="19">
        <v>727</v>
      </c>
      <c r="G4978" s="19">
        <v>64.06</v>
      </c>
      <c r="H4978" s="19">
        <v>39.24</v>
      </c>
      <c r="I4978" s="19">
        <v>23.68</v>
      </c>
      <c r="J4978" s="19" t="s">
        <v>54</v>
      </c>
      <c r="K4978" s="20">
        <v>147813.57</v>
      </c>
      <c r="L4978" s="20" t="s">
        <v>55</v>
      </c>
      <c r="M4978" s="20" t="s">
        <v>83</v>
      </c>
      <c r="N4978" s="26"/>
      <c r="O4978" s="20" t="s">
        <v>56</v>
      </c>
      <c r="P4978" t="str">
        <f t="shared" si="77"/>
        <v>INSERT INTO @DataTable (Deal, AdvanceDate, PROV, DealPurpose, RateType, BEACON, LTV, TDS, GDS, InsuranceType, PrincipalBalance, OccupancyType, AccountStatus, Closed_Date, DelinquencyBucket) VALUES (4977, '2015-05-05', 'ON', 'Transfer', 'ARM', 727, 64.06, 39.24, 23.68, 'Conv', 147813.57, 'Owner-Occupied', 'Open', '1900-01-00', 'Current');</v>
      </c>
    </row>
    <row r="4979" spans="1:16" x14ac:dyDescent="0.35">
      <c r="A4979" s="22">
        <v>4978</v>
      </c>
      <c r="B4979" s="21">
        <v>42229</v>
      </c>
      <c r="C4979" s="22" t="s">
        <v>57</v>
      </c>
      <c r="D4979" s="22" t="s">
        <v>59</v>
      </c>
      <c r="E4979" s="22" t="s">
        <v>53</v>
      </c>
      <c r="F4979" s="22">
        <v>779</v>
      </c>
      <c r="G4979" s="22">
        <v>79.56</v>
      </c>
      <c r="H4979" s="22">
        <v>17.53</v>
      </c>
      <c r="I4979" s="22">
        <v>16.34</v>
      </c>
      <c r="J4979" s="22" t="s">
        <v>54</v>
      </c>
      <c r="K4979" s="23">
        <v>101151.56</v>
      </c>
      <c r="L4979" s="23" t="s">
        <v>55</v>
      </c>
      <c r="M4979" s="23" t="s">
        <v>83</v>
      </c>
      <c r="N4979" s="27"/>
      <c r="O4979" s="23" t="s">
        <v>56</v>
      </c>
      <c r="P4979" t="str">
        <f t="shared" si="77"/>
        <v>INSERT INTO @DataTable (Deal, AdvanceDate, PROV, DealPurpose, RateType, BEACON, LTV, TDS, GDS, InsuranceType, PrincipalBalance, OccupancyType, AccountStatus, Closed_Date, DelinquencyBucket) VALUES (4978, '2015-08-13', 'ON', 'Transfer', 'Fixed', 779, 79.56, 17.53, 16.34, 'Conv', 101151.56, 'Owner-Occupied', 'Open', '1900-01-00', 'Current');</v>
      </c>
    </row>
    <row r="4980" spans="1:16" x14ac:dyDescent="0.35">
      <c r="A4980" s="19">
        <v>4979</v>
      </c>
      <c r="B4980" s="18">
        <v>42209</v>
      </c>
      <c r="C4980" s="19" t="s">
        <v>57</v>
      </c>
      <c r="D4980" s="19" t="s">
        <v>61</v>
      </c>
      <c r="E4980" s="19" t="s">
        <v>53</v>
      </c>
      <c r="F4980" s="19">
        <v>745</v>
      </c>
      <c r="G4980" s="19">
        <v>89.97</v>
      </c>
      <c r="H4980" s="19">
        <v>40.99</v>
      </c>
      <c r="I4980" s="19">
        <v>35.35</v>
      </c>
      <c r="J4980" s="19" t="s">
        <v>60</v>
      </c>
      <c r="K4980" s="20">
        <v>264114.49</v>
      </c>
      <c r="L4980" s="20" t="s">
        <v>55</v>
      </c>
      <c r="M4980" s="20" t="s">
        <v>83</v>
      </c>
      <c r="N4980" s="26"/>
      <c r="O4980" s="20" t="s">
        <v>56</v>
      </c>
      <c r="P4980" t="str">
        <f t="shared" si="77"/>
        <v>INSERT INTO @DataTable (Deal, AdvanceDate, PROV, DealPurpose, RateType, BEACON, LTV, TDS, GDS, InsuranceType, PrincipalBalance, OccupancyType, AccountStatus, Closed_Date, DelinquencyBucket) VALUES (4979, '2015-07-24', 'ON', 'Purchase', 'Fixed', 745, 89.97, 40.99, 35.35, 'HiRatio', 264114.49, 'Owner-Occupied', 'Open', '1900-01-00', 'Current');</v>
      </c>
    </row>
    <row r="4981" spans="1:16" x14ac:dyDescent="0.35">
      <c r="A4981" s="22">
        <v>4980</v>
      </c>
      <c r="B4981" s="21">
        <v>41145</v>
      </c>
      <c r="C4981" s="22" t="s">
        <v>57</v>
      </c>
      <c r="D4981" s="22" t="s">
        <v>61</v>
      </c>
      <c r="E4981" s="22" t="s">
        <v>53</v>
      </c>
      <c r="F4981" s="22">
        <v>788</v>
      </c>
      <c r="G4981" s="22">
        <v>80</v>
      </c>
      <c r="H4981" s="22">
        <v>28.04</v>
      </c>
      <c r="I4981" s="22">
        <v>27.24</v>
      </c>
      <c r="J4981" s="22" t="s">
        <v>54</v>
      </c>
      <c r="K4981" s="23">
        <v>0</v>
      </c>
      <c r="L4981" s="23" t="s">
        <v>55</v>
      </c>
      <c r="M4981" s="23" t="s">
        <v>84</v>
      </c>
      <c r="N4981" s="27">
        <v>42174</v>
      </c>
      <c r="O4981" s="23" t="s">
        <v>56</v>
      </c>
      <c r="P4981" t="str">
        <f t="shared" si="77"/>
        <v>INSERT INTO @DataTable (Deal, AdvanceDate, PROV, DealPurpose, RateType, BEACON, LTV, TDS, GDS, InsuranceType, PrincipalBalance, OccupancyType, AccountStatus, Closed_Date, DelinquencyBucket) VALUES (4980, '2012-08-24', 'ON', 'Purchase', 'Fixed', 788, 80, 28.04, 27.24, 'Conv', 0, 'Owner-Occupied', 'Closed', '2015-06-19', 'Current');</v>
      </c>
    </row>
    <row r="4982" spans="1:16" x14ac:dyDescent="0.35">
      <c r="A4982" s="19">
        <v>4981</v>
      </c>
      <c r="B4982" s="18">
        <v>42544</v>
      </c>
      <c r="C4982" s="19" t="s">
        <v>57</v>
      </c>
      <c r="D4982" s="19" t="s">
        <v>61</v>
      </c>
      <c r="E4982" s="19" t="s">
        <v>53</v>
      </c>
      <c r="F4982" s="19">
        <v>693</v>
      </c>
      <c r="G4982" s="19">
        <v>80</v>
      </c>
      <c r="H4982" s="19">
        <v>35.18</v>
      </c>
      <c r="I4982" s="19">
        <v>33.880000000000003</v>
      </c>
      <c r="J4982" s="19" t="s">
        <v>54</v>
      </c>
      <c r="K4982" s="20">
        <v>434253.2</v>
      </c>
      <c r="L4982" s="20" t="s">
        <v>55</v>
      </c>
      <c r="M4982" s="20" t="s">
        <v>83</v>
      </c>
      <c r="N4982" s="26"/>
      <c r="O4982" s="20" t="s">
        <v>56</v>
      </c>
      <c r="P4982" t="str">
        <f t="shared" si="77"/>
        <v>INSERT INTO @DataTable (Deal, AdvanceDate, PROV, DealPurpose, RateType, BEACON, LTV, TDS, GDS, InsuranceType, PrincipalBalance, OccupancyType, AccountStatus, Closed_Date, DelinquencyBucket) VALUES (4981, '2016-06-23', 'ON', 'Purchase', 'Fixed', 693, 80, 35.18, 33.88, 'Conv', 434253.2, 'Owner-Occupied', 'Open', '1900-01-00', 'Current');</v>
      </c>
    </row>
    <row r="4983" spans="1:16" x14ac:dyDescent="0.35">
      <c r="A4983" s="22">
        <v>4982</v>
      </c>
      <c r="B4983" s="21">
        <v>42551</v>
      </c>
      <c r="C4983" s="22" t="s">
        <v>63</v>
      </c>
      <c r="D4983" s="22" t="s">
        <v>61</v>
      </c>
      <c r="E4983" s="22" t="s">
        <v>53</v>
      </c>
      <c r="F4983" s="22">
        <v>799</v>
      </c>
      <c r="G4983" s="22">
        <v>80</v>
      </c>
      <c r="H4983" s="22">
        <v>29.91</v>
      </c>
      <c r="I4983" s="22">
        <v>29.83</v>
      </c>
      <c r="J4983" s="22" t="s">
        <v>54</v>
      </c>
      <c r="K4983" s="23">
        <v>318203.42</v>
      </c>
      <c r="L4983" s="23" t="s">
        <v>55</v>
      </c>
      <c r="M4983" s="23" t="s">
        <v>83</v>
      </c>
      <c r="N4983" s="27"/>
      <c r="O4983" s="23" t="s">
        <v>56</v>
      </c>
      <c r="P4983" t="str">
        <f t="shared" si="77"/>
        <v>INSERT INTO @DataTable (Deal, AdvanceDate, PROV, DealPurpose, RateType, BEACON, LTV, TDS, GDS, InsuranceType, PrincipalBalance, OccupancyType, AccountStatus, Closed_Date, DelinquencyBucket) VALUES (4982, '2016-06-30', 'SK', 'Purchase', 'Fixed', 799, 80, 29.91, 29.83, 'Conv', 318203.42, 'Owner-Occupied', 'Open', '1900-01-00', 'Current');</v>
      </c>
    </row>
    <row r="4984" spans="1:16" x14ac:dyDescent="0.35">
      <c r="A4984" s="19">
        <v>4983</v>
      </c>
      <c r="B4984" s="18">
        <v>42041</v>
      </c>
      <c r="C4984" s="19" t="s">
        <v>57</v>
      </c>
      <c r="D4984" s="19" t="s">
        <v>61</v>
      </c>
      <c r="E4984" s="19" t="s">
        <v>40</v>
      </c>
      <c r="F4984" s="19">
        <v>788</v>
      </c>
      <c r="G4984" s="19">
        <v>80</v>
      </c>
      <c r="H4984" s="19">
        <v>25.95</v>
      </c>
      <c r="I4984" s="19">
        <v>19.350000000000001</v>
      </c>
      <c r="J4984" s="19" t="s">
        <v>54</v>
      </c>
      <c r="K4984" s="20">
        <v>244077.14</v>
      </c>
      <c r="L4984" s="20" t="s">
        <v>55</v>
      </c>
      <c r="M4984" s="20" t="s">
        <v>83</v>
      </c>
      <c r="N4984" s="26"/>
      <c r="O4984" s="20" t="s">
        <v>56</v>
      </c>
      <c r="P4984" t="str">
        <f t="shared" si="77"/>
        <v>INSERT INTO @DataTable (Deal, AdvanceDate, PROV, DealPurpose, RateType, BEACON, LTV, TDS, GDS, InsuranceType, PrincipalBalance, OccupancyType, AccountStatus, Closed_Date, DelinquencyBucket) VALUES (4983, '2015-02-06', 'ON', 'Purchase', 'ARM', 788, 80, 25.95, 19.35, 'Conv', 244077.14, 'Owner-Occupied', 'Open', '1900-01-00', 'Current');</v>
      </c>
    </row>
    <row r="4985" spans="1:16" x14ac:dyDescent="0.35">
      <c r="A4985" s="22">
        <v>4984</v>
      </c>
      <c r="B4985" s="21">
        <v>41824</v>
      </c>
      <c r="C4985" s="22" t="s">
        <v>51</v>
      </c>
      <c r="D4985" s="22" t="s">
        <v>61</v>
      </c>
      <c r="E4985" s="22" t="s">
        <v>40</v>
      </c>
      <c r="F4985" s="22">
        <v>778</v>
      </c>
      <c r="G4985" s="22">
        <v>80</v>
      </c>
      <c r="H4985" s="22">
        <v>33.229999999999997</v>
      </c>
      <c r="I4985" s="22">
        <v>11.16</v>
      </c>
      <c r="J4985" s="22" t="s">
        <v>54</v>
      </c>
      <c r="K4985" s="23">
        <v>244042.58</v>
      </c>
      <c r="L4985" s="23" t="s">
        <v>62</v>
      </c>
      <c r="M4985" s="23" t="s">
        <v>83</v>
      </c>
      <c r="N4985" s="27"/>
      <c r="O4985" s="23" t="s">
        <v>56</v>
      </c>
      <c r="P4985" t="str">
        <f t="shared" si="77"/>
        <v>INSERT INTO @DataTable (Deal, AdvanceDate, PROV, DealPurpose, RateType, BEACON, LTV, TDS, GDS, InsuranceType, PrincipalBalance, OccupancyType, AccountStatus, Closed_Date, DelinquencyBucket) VALUES (4984, '2014-07-04', 'AB', 'Purchase', 'ARM', 778, 80, 33.23, 11.16, 'Conv', 244042.58, 'Rental', 'Open', '1900-01-00', 'Current');</v>
      </c>
    </row>
    <row r="4986" spans="1:16" x14ac:dyDescent="0.35">
      <c r="A4986" s="19">
        <v>4985</v>
      </c>
      <c r="B4986" s="18">
        <v>41803</v>
      </c>
      <c r="C4986" s="19" t="s">
        <v>57</v>
      </c>
      <c r="D4986" s="19" t="s">
        <v>72</v>
      </c>
      <c r="E4986" s="19" t="s">
        <v>53</v>
      </c>
      <c r="F4986" s="19">
        <v>669</v>
      </c>
      <c r="G4986" s="19">
        <v>74</v>
      </c>
      <c r="H4986" s="19">
        <v>27.65</v>
      </c>
      <c r="I4986" s="19">
        <v>27.65</v>
      </c>
      <c r="J4986" s="19" t="s">
        <v>54</v>
      </c>
      <c r="K4986" s="20">
        <v>0</v>
      </c>
      <c r="L4986" s="20" t="s">
        <v>55</v>
      </c>
      <c r="M4986" s="20" t="s">
        <v>84</v>
      </c>
      <c r="N4986" s="26">
        <v>42279</v>
      </c>
      <c r="O4986" s="20" t="s">
        <v>56</v>
      </c>
      <c r="P4986" t="str">
        <f t="shared" si="77"/>
        <v>INSERT INTO @DataTable (Deal, AdvanceDate, PROV, DealPurpose, RateType, BEACON, LTV, TDS, GDS, InsuranceType, PrincipalBalance, OccupancyType, AccountStatus, Closed_Date, DelinquencyBucket) VALUES (4985, '2014-06-13', 'ON', 'ETO Existing Client', 'Fixed', 669, 74, 27.65, 27.65, 'Conv', 0, 'Owner-Occupied', 'Closed', '2015-10-02', 'Current');</v>
      </c>
    </row>
    <row r="4987" spans="1:16" x14ac:dyDescent="0.35">
      <c r="A4987" s="22">
        <v>4986</v>
      </c>
      <c r="B4987" s="21">
        <v>42402</v>
      </c>
      <c r="C4987" s="22" t="s">
        <v>57</v>
      </c>
      <c r="D4987" s="22" t="s">
        <v>52</v>
      </c>
      <c r="E4987" s="22" t="s">
        <v>40</v>
      </c>
      <c r="F4987" s="22">
        <v>799</v>
      </c>
      <c r="G4987" s="22">
        <v>33.78</v>
      </c>
      <c r="H4987" s="22">
        <v>21.25</v>
      </c>
      <c r="I4987" s="22">
        <v>20.27</v>
      </c>
      <c r="J4987" s="22" t="s">
        <v>54</v>
      </c>
      <c r="K4987" s="23">
        <v>348096.8</v>
      </c>
      <c r="L4987" s="23" t="s">
        <v>55</v>
      </c>
      <c r="M4987" s="23" t="s">
        <v>83</v>
      </c>
      <c r="N4987" s="27"/>
      <c r="O4987" s="23" t="s">
        <v>56</v>
      </c>
      <c r="P4987" t="str">
        <f t="shared" si="77"/>
        <v>INSERT INTO @DataTable (Deal, AdvanceDate, PROV, DealPurpose, RateType, BEACON, LTV, TDS, GDS, InsuranceType, PrincipalBalance, OccupancyType, AccountStatus, Closed_Date, DelinquencyBucket) VALUES (4986, '2016-02-02', 'ON', 'Refinance External', 'ARM', 799, 33.78, 21.25, 20.27, 'Conv', 348096.8, 'Owner-Occupied', 'Open', '1900-01-00', 'Current');</v>
      </c>
    </row>
    <row r="4988" spans="1:16" x14ac:dyDescent="0.35">
      <c r="A4988" s="19">
        <v>4987</v>
      </c>
      <c r="B4988" s="18">
        <v>40683</v>
      </c>
      <c r="C4988" s="19" t="s">
        <v>57</v>
      </c>
      <c r="D4988" s="19" t="s">
        <v>52</v>
      </c>
      <c r="E4988" s="19" t="s">
        <v>40</v>
      </c>
      <c r="F4988" s="19">
        <v>683</v>
      </c>
      <c r="G4988" s="19">
        <v>80</v>
      </c>
      <c r="H4988" s="19">
        <v>32.119999999999997</v>
      </c>
      <c r="I4988" s="19">
        <v>22.06</v>
      </c>
      <c r="J4988" s="19" t="s">
        <v>54</v>
      </c>
      <c r="K4988" s="20">
        <v>0</v>
      </c>
      <c r="L4988" s="20" t="s">
        <v>55</v>
      </c>
      <c r="M4988" s="20" t="s">
        <v>84</v>
      </c>
      <c r="N4988" s="26">
        <v>41607</v>
      </c>
      <c r="O4988" s="20" t="s">
        <v>56</v>
      </c>
      <c r="P4988" t="str">
        <f t="shared" si="77"/>
        <v>INSERT INTO @DataTable (Deal, AdvanceDate, PROV, DealPurpose, RateType, BEACON, LTV, TDS, GDS, InsuranceType, PrincipalBalance, OccupancyType, AccountStatus, Closed_Date, DelinquencyBucket) VALUES (4987, '2011-05-20', 'ON', 'Refinance External', 'ARM', 683, 80, 32.12, 22.06, 'Conv', 0, 'Owner-Occupied', 'Closed', '2013-11-29', 'Current');</v>
      </c>
    </row>
    <row r="4989" spans="1:16" x14ac:dyDescent="0.35">
      <c r="A4989" s="22">
        <v>4988</v>
      </c>
      <c r="B4989" s="21">
        <v>41628</v>
      </c>
      <c r="C4989" s="22" t="s">
        <v>57</v>
      </c>
      <c r="D4989" s="22" t="s">
        <v>52</v>
      </c>
      <c r="E4989" s="22" t="s">
        <v>40</v>
      </c>
      <c r="F4989" s="22">
        <v>751</v>
      </c>
      <c r="G4989" s="22">
        <v>75</v>
      </c>
      <c r="H4989" s="22">
        <v>28.79</v>
      </c>
      <c r="I4989" s="22">
        <v>15.39</v>
      </c>
      <c r="J4989" s="22" t="s">
        <v>54</v>
      </c>
      <c r="K4989" s="23">
        <v>252979.42</v>
      </c>
      <c r="L4989" s="23" t="s">
        <v>55</v>
      </c>
      <c r="M4989" s="23" t="s">
        <v>83</v>
      </c>
      <c r="N4989" s="27"/>
      <c r="O4989" s="23" t="s">
        <v>56</v>
      </c>
      <c r="P4989" t="str">
        <f t="shared" si="77"/>
        <v>INSERT INTO @DataTable (Deal, AdvanceDate, PROV, DealPurpose, RateType, BEACON, LTV, TDS, GDS, InsuranceType, PrincipalBalance, OccupancyType, AccountStatus, Closed_Date, DelinquencyBucket) VALUES (4988, '2013-12-20', 'ON', 'Refinance External', 'ARM', 751, 75, 28.79, 15.39, 'Conv', 252979.42, 'Owner-Occupied', 'Open', '1900-01-00', 'Current');</v>
      </c>
    </row>
    <row r="4990" spans="1:16" x14ac:dyDescent="0.35">
      <c r="A4990" s="19">
        <v>4989</v>
      </c>
      <c r="B4990" s="18">
        <v>42543</v>
      </c>
      <c r="C4990" s="19" t="s">
        <v>63</v>
      </c>
      <c r="D4990" s="19" t="s">
        <v>59</v>
      </c>
      <c r="E4990" s="19" t="s">
        <v>53</v>
      </c>
      <c r="F4990" s="19">
        <v>800</v>
      </c>
      <c r="G4990" s="19">
        <v>65.72</v>
      </c>
      <c r="H4990" s="19">
        <v>27.41</v>
      </c>
      <c r="I4990" s="19">
        <v>26.98</v>
      </c>
      <c r="J4990" s="19" t="s">
        <v>54</v>
      </c>
      <c r="K4990" s="20">
        <v>176679.46</v>
      </c>
      <c r="L4990" s="20" t="s">
        <v>55</v>
      </c>
      <c r="M4990" s="20" t="s">
        <v>83</v>
      </c>
      <c r="N4990" s="26"/>
      <c r="O4990" s="20" t="s">
        <v>56</v>
      </c>
      <c r="P4990" t="str">
        <f t="shared" si="77"/>
        <v>INSERT INTO @DataTable (Deal, AdvanceDate, PROV, DealPurpose, RateType, BEACON, LTV, TDS, GDS, InsuranceType, PrincipalBalance, OccupancyType, AccountStatus, Closed_Date, DelinquencyBucket) VALUES (4989, '2016-06-22', 'SK', 'Transfer', 'Fixed', 800, 65.72, 27.41, 26.98, 'Conv', 176679.46, 'Owner-Occupied', 'Open', '1900-01-00', 'Current');</v>
      </c>
    </row>
    <row r="4991" spans="1:16" x14ac:dyDescent="0.35">
      <c r="A4991" s="22">
        <v>4990</v>
      </c>
      <c r="B4991" s="21">
        <v>42606</v>
      </c>
      <c r="C4991" s="22" t="s">
        <v>58</v>
      </c>
      <c r="D4991" s="22" t="s">
        <v>64</v>
      </c>
      <c r="E4991" s="22" t="s">
        <v>53</v>
      </c>
      <c r="F4991" s="22">
        <v>816</v>
      </c>
      <c r="G4991" s="22">
        <v>95</v>
      </c>
      <c r="H4991" s="22">
        <v>32.840000000000003</v>
      </c>
      <c r="I4991" s="22">
        <v>32.31</v>
      </c>
      <c r="J4991" s="22" t="s">
        <v>60</v>
      </c>
      <c r="K4991" s="23">
        <v>349523.39</v>
      </c>
      <c r="L4991" s="23" t="s">
        <v>55</v>
      </c>
      <c r="M4991" s="23" t="s">
        <v>83</v>
      </c>
      <c r="N4991" s="27"/>
      <c r="O4991" s="23" t="s">
        <v>56</v>
      </c>
      <c r="P4991" t="str">
        <f t="shared" si="77"/>
        <v>INSERT INTO @DataTable (Deal, AdvanceDate, PROV, DealPurpose, RateType, BEACON, LTV, TDS, GDS, InsuranceType, PrincipalBalance, OccupancyType, AccountStatus, Closed_Date, DelinquencyBucket) VALUES (4990, '2016-08-24', 'BC', 'Purchase with Improvements', 'Fixed', 816, 95, 32.84, 32.31, 'HiRatio', 349523.39, 'Owner-Occupied', 'Open', '1900-01-00', 'Current');</v>
      </c>
    </row>
    <row r="4992" spans="1:16" x14ac:dyDescent="0.35">
      <c r="A4992" s="19">
        <v>4991</v>
      </c>
      <c r="B4992" s="18">
        <v>40995</v>
      </c>
      <c r="C4992" s="19" t="s">
        <v>51</v>
      </c>
      <c r="D4992" s="19" t="s">
        <v>61</v>
      </c>
      <c r="E4992" s="19" t="s">
        <v>53</v>
      </c>
      <c r="F4992" s="19">
        <v>719</v>
      </c>
      <c r="G4992" s="19">
        <v>95</v>
      </c>
      <c r="H4992" s="19">
        <v>34.93</v>
      </c>
      <c r="I4992" s="19">
        <v>16.059999999999999</v>
      </c>
      <c r="J4992" s="19" t="s">
        <v>60</v>
      </c>
      <c r="K4992" s="20">
        <v>0</v>
      </c>
      <c r="L4992" s="20" t="s">
        <v>55</v>
      </c>
      <c r="M4992" s="20" t="s">
        <v>84</v>
      </c>
      <c r="N4992" s="26">
        <v>42292</v>
      </c>
      <c r="O4992" s="20" t="s">
        <v>56</v>
      </c>
      <c r="P4992" t="str">
        <f t="shared" si="77"/>
        <v>INSERT INTO @DataTable (Deal, AdvanceDate, PROV, DealPurpose, RateType, BEACON, LTV, TDS, GDS, InsuranceType, PrincipalBalance, OccupancyType, AccountStatus, Closed_Date, DelinquencyBucket) VALUES (4991, '2012-03-27', 'AB', 'Purchase', 'Fixed', 719, 95, 34.93, 16.06, 'HiRatio', 0, 'Owner-Occupied', 'Closed', '2015-10-15', 'Current');</v>
      </c>
    </row>
    <row r="4993" spans="1:16" x14ac:dyDescent="0.35">
      <c r="A4993" s="22">
        <v>4992</v>
      </c>
      <c r="B4993" s="21">
        <v>42713</v>
      </c>
      <c r="C4993" s="22" t="s">
        <v>57</v>
      </c>
      <c r="D4993" s="22" t="s">
        <v>52</v>
      </c>
      <c r="E4993" s="22" t="s">
        <v>53</v>
      </c>
      <c r="F4993" s="22">
        <v>748</v>
      </c>
      <c r="G4993" s="22">
        <v>35.71</v>
      </c>
      <c r="H4993" s="22">
        <v>40.94</v>
      </c>
      <c r="I4993" s="22">
        <v>7.32</v>
      </c>
      <c r="J4993" s="22" t="s">
        <v>54</v>
      </c>
      <c r="K4993" s="23">
        <v>248876</v>
      </c>
      <c r="L4993" s="23" t="s">
        <v>55</v>
      </c>
      <c r="M4993" s="23" t="s">
        <v>83</v>
      </c>
      <c r="N4993" s="27"/>
      <c r="O4993" s="23" t="s">
        <v>56</v>
      </c>
      <c r="P4993" t="str">
        <f t="shared" si="77"/>
        <v>INSERT INTO @DataTable (Deal, AdvanceDate, PROV, DealPurpose, RateType, BEACON, LTV, TDS, GDS, InsuranceType, PrincipalBalance, OccupancyType, AccountStatus, Closed_Date, DelinquencyBucket) VALUES (4992, '2016-12-09', 'ON', 'Refinance External', 'Fixed', 748, 35.71, 40.94, 7.32, 'Conv', 248876, 'Owner-Occupied', 'Open', '1900-01-00', 'Current');</v>
      </c>
    </row>
    <row r="4994" spans="1:16" x14ac:dyDescent="0.35">
      <c r="A4994" s="19">
        <v>4993</v>
      </c>
      <c r="B4994" s="18">
        <v>41537</v>
      </c>
      <c r="C4994" s="19" t="s">
        <v>57</v>
      </c>
      <c r="D4994" s="19" t="s">
        <v>61</v>
      </c>
      <c r="E4994" s="19" t="s">
        <v>53</v>
      </c>
      <c r="F4994" s="19">
        <v>738</v>
      </c>
      <c r="G4994" s="19">
        <v>93.35</v>
      </c>
      <c r="H4994" s="19">
        <v>32.92</v>
      </c>
      <c r="I4994" s="19">
        <v>17.8</v>
      </c>
      <c r="J4994" s="19" t="s">
        <v>60</v>
      </c>
      <c r="K4994" s="20">
        <v>368127.21</v>
      </c>
      <c r="L4994" s="20" t="s">
        <v>55</v>
      </c>
      <c r="M4994" s="20" t="s">
        <v>83</v>
      </c>
      <c r="N4994" s="26"/>
      <c r="O4994" s="20" t="s">
        <v>56</v>
      </c>
      <c r="P4994" t="str">
        <f t="shared" si="77"/>
        <v>INSERT INTO @DataTable (Deal, AdvanceDate, PROV, DealPurpose, RateType, BEACON, LTV, TDS, GDS, InsuranceType, PrincipalBalance, OccupancyType, AccountStatus, Closed_Date, DelinquencyBucket) VALUES (4993, '2013-09-20', 'ON', 'Purchase', 'Fixed', 738, 93.35, 32.92, 17.8, 'HiRatio', 368127.21, 'Owner-Occupied', 'Open', '1900-01-00', 'Current');</v>
      </c>
    </row>
    <row r="4995" spans="1:16" x14ac:dyDescent="0.35">
      <c r="A4995" s="22">
        <v>4994</v>
      </c>
      <c r="B4995" s="21">
        <v>41152</v>
      </c>
      <c r="C4995" s="22" t="s">
        <v>57</v>
      </c>
      <c r="D4995" s="22" t="s">
        <v>61</v>
      </c>
      <c r="E4995" s="22" t="s">
        <v>53</v>
      </c>
      <c r="F4995" s="22">
        <v>659</v>
      </c>
      <c r="G4995" s="22">
        <v>95</v>
      </c>
      <c r="H4995" s="22">
        <v>37.700000000000003</v>
      </c>
      <c r="I4995" s="22">
        <v>32.020000000000003</v>
      </c>
      <c r="J4995" s="22" t="s">
        <v>60</v>
      </c>
      <c r="K4995" s="23">
        <v>128225.38</v>
      </c>
      <c r="L4995" s="23" t="s">
        <v>55</v>
      </c>
      <c r="M4995" s="23" t="s">
        <v>83</v>
      </c>
      <c r="N4995" s="27"/>
      <c r="O4995" s="23" t="s">
        <v>56</v>
      </c>
      <c r="P4995" t="str">
        <f t="shared" ref="P4995:P5058" si="78">"INSERT INTO @DataTable (Deal, AdvanceDate, PROV, DealPurpose, RateType, BEACON, LTV, TDS, GDS, InsuranceType, PrincipalBalance, OccupancyType, AccountStatus, Closed_Date, DelinquencyBucket) VALUES (" &amp; A4995 &amp; ", " &amp; "'" &amp; TEXT(B4995, "yyyy-mm-dd") &amp; "', '" &amp; C4995 &amp; "', '" &amp; D4995 &amp; "', '" &amp; E4995 &amp; "', " &amp; F4995 &amp; ", " &amp; G4995 &amp; ", " &amp; H4995 &amp; ", " &amp; I4995 &amp; ", '" &amp; J4995 &amp; "', " &amp; K4995 &amp; ", '" &amp; L4995 &amp; "', '" &amp; M4995 &amp; "', '" &amp;TEXT(N4995, "yyyy-mm-dd") &amp; "', '" &amp; O4995 &amp; "');"</f>
        <v>INSERT INTO @DataTable (Deal, AdvanceDate, PROV, DealPurpose, RateType, BEACON, LTV, TDS, GDS, InsuranceType, PrincipalBalance, OccupancyType, AccountStatus, Closed_Date, DelinquencyBucket) VALUES (4994, '2012-08-31', 'ON', 'Purchase', 'Fixed', 659, 95, 37.7, 32.02, 'HiRatio', 128225.38, 'Owner-Occupied', 'Open', '1900-01-00', 'Current');</v>
      </c>
    </row>
    <row r="4996" spans="1:16" x14ac:dyDescent="0.35">
      <c r="A4996" s="19">
        <v>4995</v>
      </c>
      <c r="B4996" s="18">
        <v>42347</v>
      </c>
      <c r="C4996" s="19" t="s">
        <v>57</v>
      </c>
      <c r="D4996" s="19" t="s">
        <v>52</v>
      </c>
      <c r="E4996" s="19" t="s">
        <v>40</v>
      </c>
      <c r="F4996" s="19">
        <v>705</v>
      </c>
      <c r="G4996" s="19">
        <v>78.489999999999995</v>
      </c>
      <c r="H4996" s="19">
        <v>36.590000000000003</v>
      </c>
      <c r="I4996" s="19">
        <v>22.79</v>
      </c>
      <c r="J4996" s="19" t="s">
        <v>54</v>
      </c>
      <c r="K4996" s="20">
        <v>405178.32</v>
      </c>
      <c r="L4996" s="20" t="s">
        <v>55</v>
      </c>
      <c r="M4996" s="20" t="s">
        <v>83</v>
      </c>
      <c r="N4996" s="26"/>
      <c r="O4996" s="20" t="s">
        <v>56</v>
      </c>
      <c r="P4996" t="str">
        <f t="shared" si="78"/>
        <v>INSERT INTO @DataTable (Deal, AdvanceDate, PROV, DealPurpose, RateType, BEACON, LTV, TDS, GDS, InsuranceType, PrincipalBalance, OccupancyType, AccountStatus, Closed_Date, DelinquencyBucket) VALUES (4995, '2015-12-09', 'ON', 'Refinance External', 'ARM', 705, 78.49, 36.59, 22.79, 'Conv', 405178.32, 'Owner-Occupied', 'Open', '1900-01-00', 'Current');</v>
      </c>
    </row>
    <row r="4997" spans="1:16" x14ac:dyDescent="0.35">
      <c r="A4997" s="22">
        <v>4996</v>
      </c>
      <c r="B4997" s="21">
        <v>40998</v>
      </c>
      <c r="C4997" s="22" t="s">
        <v>51</v>
      </c>
      <c r="D4997" s="22" t="s">
        <v>61</v>
      </c>
      <c r="E4997" s="22" t="s">
        <v>40</v>
      </c>
      <c r="F4997" s="22">
        <v>731</v>
      </c>
      <c r="G4997" s="22">
        <v>95</v>
      </c>
      <c r="H4997" s="22">
        <v>36.270000000000003</v>
      </c>
      <c r="I4997" s="22">
        <v>33.1</v>
      </c>
      <c r="J4997" s="22" t="s">
        <v>60</v>
      </c>
      <c r="K4997" s="23">
        <v>0</v>
      </c>
      <c r="L4997" s="23" t="s">
        <v>55</v>
      </c>
      <c r="M4997" s="23" t="s">
        <v>84</v>
      </c>
      <c r="N4997" s="27">
        <v>41673</v>
      </c>
      <c r="O4997" s="23" t="s">
        <v>56</v>
      </c>
      <c r="P4997" t="str">
        <f t="shared" si="78"/>
        <v>INSERT INTO @DataTable (Deal, AdvanceDate, PROV, DealPurpose, RateType, BEACON, LTV, TDS, GDS, InsuranceType, PrincipalBalance, OccupancyType, AccountStatus, Closed_Date, DelinquencyBucket) VALUES (4996, '2012-03-30', 'AB', 'Purchase', 'ARM', 731, 95, 36.27, 33.1, 'HiRatio', 0, 'Owner-Occupied', 'Closed', '2014-02-03', 'Current');</v>
      </c>
    </row>
    <row r="4998" spans="1:16" x14ac:dyDescent="0.35">
      <c r="A4998" s="19">
        <v>4997</v>
      </c>
      <c r="B4998" s="18">
        <v>40865</v>
      </c>
      <c r="C4998" s="19" t="s">
        <v>58</v>
      </c>
      <c r="D4998" s="19" t="s">
        <v>52</v>
      </c>
      <c r="E4998" s="19" t="s">
        <v>53</v>
      </c>
      <c r="F4998" s="19">
        <v>728</v>
      </c>
      <c r="G4998" s="19">
        <v>84.75</v>
      </c>
      <c r="H4998" s="19">
        <v>40.61</v>
      </c>
      <c r="I4998" s="19">
        <v>23.55</v>
      </c>
      <c r="J4998" s="19" t="s">
        <v>60</v>
      </c>
      <c r="K4998" s="20">
        <v>533512.72</v>
      </c>
      <c r="L4998" s="20" t="s">
        <v>55</v>
      </c>
      <c r="M4998" s="20" t="s">
        <v>83</v>
      </c>
      <c r="N4998" s="26"/>
      <c r="O4998" s="20" t="s">
        <v>56</v>
      </c>
      <c r="P4998" t="str">
        <f t="shared" si="78"/>
        <v>INSERT INTO @DataTable (Deal, AdvanceDate, PROV, DealPurpose, RateType, BEACON, LTV, TDS, GDS, InsuranceType, PrincipalBalance, OccupancyType, AccountStatus, Closed_Date, DelinquencyBucket) VALUES (4997, '2011-11-18', 'BC', 'Refinance External', 'Fixed', 728, 84.75, 40.61, 23.55, 'HiRatio', 533512.72, 'Owner-Occupied', 'Open', '1900-01-00', 'Current');</v>
      </c>
    </row>
    <row r="4999" spans="1:16" x14ac:dyDescent="0.35">
      <c r="A4999" s="22">
        <v>4998</v>
      </c>
      <c r="B4999" s="21">
        <v>40984</v>
      </c>
      <c r="C4999" s="22" t="s">
        <v>51</v>
      </c>
      <c r="D4999" s="22" t="s">
        <v>61</v>
      </c>
      <c r="E4999" s="22" t="s">
        <v>53</v>
      </c>
      <c r="F4999" s="22">
        <v>754</v>
      </c>
      <c r="G4999" s="22">
        <v>90</v>
      </c>
      <c r="H4999" s="22">
        <v>25.48</v>
      </c>
      <c r="I4999" s="22">
        <v>8.89</v>
      </c>
      <c r="J4999" s="22" t="s">
        <v>60</v>
      </c>
      <c r="K4999" s="23">
        <v>0</v>
      </c>
      <c r="L4999" s="23" t="s">
        <v>55</v>
      </c>
      <c r="M4999" s="23" t="s">
        <v>84</v>
      </c>
      <c r="N4999" s="27">
        <v>42446</v>
      </c>
      <c r="O4999" s="23" t="s">
        <v>56</v>
      </c>
      <c r="P4999" t="str">
        <f t="shared" si="78"/>
        <v>INSERT INTO @DataTable (Deal, AdvanceDate, PROV, DealPurpose, RateType, BEACON, LTV, TDS, GDS, InsuranceType, PrincipalBalance, OccupancyType, AccountStatus, Closed_Date, DelinquencyBucket) VALUES (4998, '2012-03-16', 'AB', 'Purchase', 'Fixed', 754, 90, 25.48, 8.89, 'HiRatio', 0, 'Owner-Occupied', 'Closed', '2016-03-17', 'Current');</v>
      </c>
    </row>
    <row r="5000" spans="1:16" x14ac:dyDescent="0.35">
      <c r="A5000" s="19">
        <v>4999</v>
      </c>
      <c r="B5000" s="18">
        <v>41607</v>
      </c>
      <c r="C5000" s="19" t="s">
        <v>58</v>
      </c>
      <c r="D5000" s="19" t="s">
        <v>52</v>
      </c>
      <c r="E5000" s="19" t="s">
        <v>53</v>
      </c>
      <c r="F5000" s="19">
        <v>739</v>
      </c>
      <c r="G5000" s="19">
        <v>60.23</v>
      </c>
      <c r="H5000" s="19">
        <v>39.909999999999997</v>
      </c>
      <c r="I5000" s="19">
        <v>30.11</v>
      </c>
      <c r="J5000" s="19" t="s">
        <v>54</v>
      </c>
      <c r="K5000" s="20">
        <v>231692</v>
      </c>
      <c r="L5000" s="20" t="s">
        <v>55</v>
      </c>
      <c r="M5000" s="20" t="s">
        <v>83</v>
      </c>
      <c r="N5000" s="26"/>
      <c r="O5000" s="20" t="s">
        <v>56</v>
      </c>
      <c r="P5000" t="str">
        <f t="shared" si="78"/>
        <v>INSERT INTO @DataTable (Deal, AdvanceDate, PROV, DealPurpose, RateType, BEACON, LTV, TDS, GDS, InsuranceType, PrincipalBalance, OccupancyType, AccountStatus, Closed_Date, DelinquencyBucket) VALUES (4999, '2013-11-29', 'BC', 'Refinance External', 'Fixed', 739, 60.23, 39.91, 30.11, 'Conv', 231692, 'Owner-Occupied', 'Open', '1900-01-00', 'Current');</v>
      </c>
    </row>
    <row r="5001" spans="1:16" x14ac:dyDescent="0.35">
      <c r="A5001" s="22">
        <v>5000</v>
      </c>
      <c r="B5001" s="21">
        <v>41243</v>
      </c>
      <c r="C5001" s="22" t="s">
        <v>51</v>
      </c>
      <c r="D5001" s="22" t="s">
        <v>61</v>
      </c>
      <c r="E5001" s="22" t="s">
        <v>53</v>
      </c>
      <c r="F5001" s="22">
        <v>772</v>
      </c>
      <c r="G5001" s="22">
        <v>94.12</v>
      </c>
      <c r="H5001" s="22">
        <v>40.61</v>
      </c>
      <c r="I5001" s="22">
        <v>35.79</v>
      </c>
      <c r="J5001" s="22" t="s">
        <v>60</v>
      </c>
      <c r="K5001" s="23">
        <v>211897.46</v>
      </c>
      <c r="L5001" s="23" t="s">
        <v>55</v>
      </c>
      <c r="M5001" s="23" t="s">
        <v>83</v>
      </c>
      <c r="N5001" s="27"/>
      <c r="O5001" s="23" t="s">
        <v>56</v>
      </c>
      <c r="P5001" t="str">
        <f t="shared" si="78"/>
        <v>INSERT INTO @DataTable (Deal, AdvanceDate, PROV, DealPurpose, RateType, BEACON, LTV, TDS, GDS, InsuranceType, PrincipalBalance, OccupancyType, AccountStatus, Closed_Date, DelinquencyBucket) VALUES (5000, '2012-11-30', 'AB', 'Purchase', 'Fixed', 772, 94.12, 40.61, 35.79, 'HiRatio', 211897.46, 'Owner-Occupied', 'Open', '1900-01-00', 'Current');</v>
      </c>
    </row>
    <row r="5002" spans="1:16" x14ac:dyDescent="0.35">
      <c r="A5002" s="19">
        <v>5001</v>
      </c>
      <c r="B5002" s="18">
        <v>40871</v>
      </c>
      <c r="C5002" s="19" t="s">
        <v>51</v>
      </c>
      <c r="D5002" s="19" t="s">
        <v>61</v>
      </c>
      <c r="E5002" s="19" t="s">
        <v>53</v>
      </c>
      <c r="F5002" s="19">
        <v>761</v>
      </c>
      <c r="G5002" s="19">
        <v>85</v>
      </c>
      <c r="H5002" s="19">
        <v>32.869999999999997</v>
      </c>
      <c r="I5002" s="19">
        <v>28.65</v>
      </c>
      <c r="J5002" s="19" t="s">
        <v>60</v>
      </c>
      <c r="K5002" s="20">
        <v>0</v>
      </c>
      <c r="L5002" s="20" t="s">
        <v>55</v>
      </c>
      <c r="M5002" s="20" t="s">
        <v>84</v>
      </c>
      <c r="N5002" s="26">
        <v>42699</v>
      </c>
      <c r="O5002" s="20" t="s">
        <v>56</v>
      </c>
      <c r="P5002" t="str">
        <f t="shared" si="78"/>
        <v>INSERT INTO @DataTable (Deal, AdvanceDate, PROV, DealPurpose, RateType, BEACON, LTV, TDS, GDS, InsuranceType, PrincipalBalance, OccupancyType, AccountStatus, Closed_Date, DelinquencyBucket) VALUES (5001, '2011-11-24', 'AB', 'Purchase', 'Fixed', 761, 85, 32.87, 28.65, 'HiRatio', 0, 'Owner-Occupied', 'Closed', '2016-11-25', 'Current');</v>
      </c>
    </row>
    <row r="5003" spans="1:16" x14ac:dyDescent="0.35">
      <c r="A5003" s="22">
        <v>5002</v>
      </c>
      <c r="B5003" s="21">
        <v>41117</v>
      </c>
      <c r="C5003" s="22" t="s">
        <v>58</v>
      </c>
      <c r="D5003" s="22" t="s">
        <v>59</v>
      </c>
      <c r="E5003" s="22" t="s">
        <v>53</v>
      </c>
      <c r="F5003" s="22">
        <v>787</v>
      </c>
      <c r="G5003" s="22">
        <v>81.73</v>
      </c>
      <c r="H5003" s="22">
        <v>22.33</v>
      </c>
      <c r="I5003" s="22">
        <v>22.08</v>
      </c>
      <c r="J5003" s="22" t="s">
        <v>60</v>
      </c>
      <c r="K5003" s="23">
        <v>0</v>
      </c>
      <c r="L5003" s="23" t="s">
        <v>55</v>
      </c>
      <c r="M5003" s="23" t="s">
        <v>84</v>
      </c>
      <c r="N5003" s="27">
        <v>42585</v>
      </c>
      <c r="O5003" s="23" t="s">
        <v>56</v>
      </c>
      <c r="P5003" t="str">
        <f t="shared" si="78"/>
        <v>INSERT INTO @DataTable (Deal, AdvanceDate, PROV, DealPurpose, RateType, BEACON, LTV, TDS, GDS, InsuranceType, PrincipalBalance, OccupancyType, AccountStatus, Closed_Date, DelinquencyBucket) VALUES (5002, '2012-07-27', 'BC', 'Transfer', 'Fixed', 787, 81.73, 22.33, 22.08, 'HiRatio', 0, 'Owner-Occupied', 'Closed', '2016-08-03', 'Current');</v>
      </c>
    </row>
    <row r="5004" spans="1:16" x14ac:dyDescent="0.35">
      <c r="A5004" s="19">
        <v>5003</v>
      </c>
      <c r="B5004" s="18">
        <v>42033</v>
      </c>
      <c r="C5004" s="19" t="s">
        <v>51</v>
      </c>
      <c r="D5004" s="19" t="s">
        <v>61</v>
      </c>
      <c r="E5004" s="19" t="s">
        <v>53</v>
      </c>
      <c r="F5004" s="19">
        <v>797</v>
      </c>
      <c r="G5004" s="19">
        <v>87.76</v>
      </c>
      <c r="H5004" s="19">
        <v>35.380000000000003</v>
      </c>
      <c r="I5004" s="19">
        <v>30.74</v>
      </c>
      <c r="J5004" s="19" t="s">
        <v>60</v>
      </c>
      <c r="K5004" s="20">
        <v>620695.28</v>
      </c>
      <c r="L5004" s="20" t="s">
        <v>55</v>
      </c>
      <c r="M5004" s="20" t="s">
        <v>83</v>
      </c>
      <c r="N5004" s="26"/>
      <c r="O5004" s="20" t="s">
        <v>56</v>
      </c>
      <c r="P5004" t="str">
        <f t="shared" si="78"/>
        <v>INSERT INTO @DataTable (Deal, AdvanceDate, PROV, DealPurpose, RateType, BEACON, LTV, TDS, GDS, InsuranceType, PrincipalBalance, OccupancyType, AccountStatus, Closed_Date, DelinquencyBucket) VALUES (5003, '2015-01-29', 'AB', 'Purchase', 'Fixed', 797, 87.76, 35.38, 30.74, 'HiRatio', 620695.28, 'Owner-Occupied', 'Open', '1900-01-00', 'Current');</v>
      </c>
    </row>
    <row r="5005" spans="1:16" x14ac:dyDescent="0.35">
      <c r="A5005" s="22">
        <v>5004</v>
      </c>
      <c r="B5005" s="21">
        <v>42628</v>
      </c>
      <c r="C5005" s="22" t="s">
        <v>58</v>
      </c>
      <c r="D5005" s="22" t="s">
        <v>61</v>
      </c>
      <c r="E5005" s="22" t="s">
        <v>53</v>
      </c>
      <c r="F5005" s="22">
        <v>647</v>
      </c>
      <c r="G5005" s="22">
        <v>90</v>
      </c>
      <c r="H5005" s="22">
        <v>41.66</v>
      </c>
      <c r="I5005" s="22">
        <v>23.66</v>
      </c>
      <c r="J5005" s="22" t="s">
        <v>54</v>
      </c>
      <c r="K5005" s="23">
        <v>218118.3</v>
      </c>
      <c r="L5005" s="23" t="s">
        <v>55</v>
      </c>
      <c r="M5005" s="23" t="s">
        <v>83</v>
      </c>
      <c r="N5005" s="27"/>
      <c r="O5005" s="23" t="s">
        <v>56</v>
      </c>
      <c r="P5005" t="str">
        <f t="shared" si="78"/>
        <v>INSERT INTO @DataTable (Deal, AdvanceDate, PROV, DealPurpose, RateType, BEACON, LTV, TDS, GDS, InsuranceType, PrincipalBalance, OccupancyType, AccountStatus, Closed_Date, DelinquencyBucket) VALUES (5004, '2016-09-15', 'BC', 'Purchase', 'Fixed', 647, 90, 41.66, 23.66, 'Conv', 218118.3, 'Owner-Occupied', 'Open', '1900-01-00', 'Current');</v>
      </c>
    </row>
    <row r="5006" spans="1:16" x14ac:dyDescent="0.35">
      <c r="A5006" s="19">
        <v>5005</v>
      </c>
      <c r="B5006" s="18">
        <v>42072</v>
      </c>
      <c r="C5006" s="19" t="s">
        <v>51</v>
      </c>
      <c r="D5006" s="19" t="s">
        <v>59</v>
      </c>
      <c r="E5006" s="19" t="s">
        <v>40</v>
      </c>
      <c r="F5006" s="19">
        <v>778</v>
      </c>
      <c r="G5006" s="19">
        <v>73.349999999999994</v>
      </c>
      <c r="H5006" s="19">
        <v>29.33</v>
      </c>
      <c r="I5006" s="19">
        <v>17.36</v>
      </c>
      <c r="J5006" s="19" t="s">
        <v>54</v>
      </c>
      <c r="K5006" s="20">
        <v>465630.02</v>
      </c>
      <c r="L5006" s="20" t="s">
        <v>55</v>
      </c>
      <c r="M5006" s="20" t="s">
        <v>83</v>
      </c>
      <c r="N5006" s="26"/>
      <c r="O5006" s="20" t="s">
        <v>56</v>
      </c>
      <c r="P5006" t="str">
        <f t="shared" si="78"/>
        <v>INSERT INTO @DataTable (Deal, AdvanceDate, PROV, DealPurpose, RateType, BEACON, LTV, TDS, GDS, InsuranceType, PrincipalBalance, OccupancyType, AccountStatus, Closed_Date, DelinquencyBucket) VALUES (5005, '2015-03-09', 'AB', 'Transfer', 'ARM', 778, 73.35, 29.33, 17.36, 'Conv', 465630.02, 'Owner-Occupied', 'Open', '1900-01-00', 'Current');</v>
      </c>
    </row>
    <row r="5007" spans="1:16" x14ac:dyDescent="0.35">
      <c r="A5007" s="22">
        <v>5006</v>
      </c>
      <c r="B5007" s="21">
        <v>41176</v>
      </c>
      <c r="C5007" s="22" t="s">
        <v>51</v>
      </c>
      <c r="D5007" s="22" t="s">
        <v>52</v>
      </c>
      <c r="E5007" s="22" t="s">
        <v>53</v>
      </c>
      <c r="F5007" s="22">
        <v>713</v>
      </c>
      <c r="G5007" s="22">
        <v>79.97</v>
      </c>
      <c r="H5007" s="22">
        <v>13.56</v>
      </c>
      <c r="I5007" s="22">
        <v>4.4400000000000004</v>
      </c>
      <c r="J5007" s="22" t="s">
        <v>54</v>
      </c>
      <c r="K5007" s="23">
        <v>0</v>
      </c>
      <c r="L5007" s="23" t="s">
        <v>62</v>
      </c>
      <c r="M5007" s="23" t="s">
        <v>84</v>
      </c>
      <c r="N5007" s="27">
        <v>41235</v>
      </c>
      <c r="O5007" s="23" t="s">
        <v>56</v>
      </c>
      <c r="P5007" t="str">
        <f t="shared" si="78"/>
        <v>INSERT INTO @DataTable (Deal, AdvanceDate, PROV, DealPurpose, RateType, BEACON, LTV, TDS, GDS, InsuranceType, PrincipalBalance, OccupancyType, AccountStatus, Closed_Date, DelinquencyBucket) VALUES (5006, '2012-09-24', 'AB', 'Refinance External', 'Fixed', 713, 79.97, 13.56, 4.44, 'Conv', 0, 'Rental', 'Closed', '2012-11-22', 'Current');</v>
      </c>
    </row>
    <row r="5008" spans="1:16" x14ac:dyDescent="0.35">
      <c r="A5008" s="19">
        <v>5007</v>
      </c>
      <c r="B5008" s="18">
        <v>40829</v>
      </c>
      <c r="C5008" s="19" t="s">
        <v>57</v>
      </c>
      <c r="D5008" s="19" t="s">
        <v>61</v>
      </c>
      <c r="E5008" s="19" t="s">
        <v>53</v>
      </c>
      <c r="F5008" s="19">
        <v>786</v>
      </c>
      <c r="G5008" s="19">
        <v>85</v>
      </c>
      <c r="H5008" s="19">
        <v>29.27</v>
      </c>
      <c r="I5008" s="19">
        <v>29.27</v>
      </c>
      <c r="J5008" s="19" t="s">
        <v>60</v>
      </c>
      <c r="K5008" s="20">
        <v>591394.31999999995</v>
      </c>
      <c r="L5008" s="20" t="s">
        <v>55</v>
      </c>
      <c r="M5008" s="20" t="s">
        <v>83</v>
      </c>
      <c r="N5008" s="26"/>
      <c r="O5008" s="20" t="s">
        <v>56</v>
      </c>
      <c r="P5008" t="str">
        <f t="shared" si="78"/>
        <v>INSERT INTO @DataTable (Deal, AdvanceDate, PROV, DealPurpose, RateType, BEACON, LTV, TDS, GDS, InsuranceType, PrincipalBalance, OccupancyType, AccountStatus, Closed_Date, DelinquencyBucket) VALUES (5007, '2011-10-13', 'ON', 'Purchase', 'Fixed', 786, 85, 29.27, 29.27, 'HiRatio', 591394.32, 'Owner-Occupied', 'Open', '1900-01-00', 'Current');</v>
      </c>
    </row>
    <row r="5009" spans="1:16" x14ac:dyDescent="0.35">
      <c r="A5009" s="22">
        <v>5008</v>
      </c>
      <c r="B5009" s="21">
        <v>42593</v>
      </c>
      <c r="C5009" s="22" t="s">
        <v>51</v>
      </c>
      <c r="D5009" s="22" t="s">
        <v>59</v>
      </c>
      <c r="E5009" s="22" t="s">
        <v>53</v>
      </c>
      <c r="F5009" s="22">
        <v>868</v>
      </c>
      <c r="G5009" s="22">
        <v>78.63</v>
      </c>
      <c r="H5009" s="22">
        <v>21.78</v>
      </c>
      <c r="I5009" s="22">
        <v>20.07</v>
      </c>
      <c r="J5009" s="22" t="s">
        <v>54</v>
      </c>
      <c r="K5009" s="23">
        <v>1022575.8</v>
      </c>
      <c r="L5009" s="23" t="s">
        <v>55</v>
      </c>
      <c r="M5009" s="23" t="s">
        <v>83</v>
      </c>
      <c r="N5009" s="27"/>
      <c r="O5009" s="23" t="s">
        <v>56</v>
      </c>
      <c r="P5009" t="str">
        <f t="shared" si="78"/>
        <v>INSERT INTO @DataTable (Deal, AdvanceDate, PROV, DealPurpose, RateType, BEACON, LTV, TDS, GDS, InsuranceType, PrincipalBalance, OccupancyType, AccountStatus, Closed_Date, DelinquencyBucket) VALUES (5008, '2016-08-11', 'AB', 'Transfer', 'Fixed', 868, 78.63, 21.78, 20.07, 'Conv', 1022575.8, 'Owner-Occupied', 'Open', '1900-01-00', 'Current');</v>
      </c>
    </row>
    <row r="5010" spans="1:16" x14ac:dyDescent="0.35">
      <c r="A5010" s="19">
        <v>5009</v>
      </c>
      <c r="B5010" s="18">
        <v>42144</v>
      </c>
      <c r="C5010" s="19" t="s">
        <v>57</v>
      </c>
      <c r="D5010" s="19" t="s">
        <v>61</v>
      </c>
      <c r="E5010" s="19" t="s">
        <v>53</v>
      </c>
      <c r="F5010" s="19">
        <v>771</v>
      </c>
      <c r="G5010" s="19">
        <v>70.59</v>
      </c>
      <c r="H5010" s="19">
        <v>26.83</v>
      </c>
      <c r="I5010" s="19">
        <v>26.83</v>
      </c>
      <c r="J5010" s="19" t="s">
        <v>54</v>
      </c>
      <c r="K5010" s="20">
        <v>748788.71</v>
      </c>
      <c r="L5010" s="20" t="s">
        <v>55</v>
      </c>
      <c r="M5010" s="20" t="s">
        <v>83</v>
      </c>
      <c r="N5010" s="26"/>
      <c r="O5010" s="20" t="s">
        <v>56</v>
      </c>
      <c r="P5010" t="str">
        <f t="shared" si="78"/>
        <v>INSERT INTO @DataTable (Deal, AdvanceDate, PROV, DealPurpose, RateType, BEACON, LTV, TDS, GDS, InsuranceType, PrincipalBalance, OccupancyType, AccountStatus, Closed_Date, DelinquencyBucket) VALUES (5009, '2015-05-20', 'ON', 'Purchase', 'Fixed', 771, 70.59, 26.83, 26.83, 'Conv', 748788.71, 'Owner-Occupied', 'Open', '1900-01-00', 'Current');</v>
      </c>
    </row>
    <row r="5011" spans="1:16" x14ac:dyDescent="0.35">
      <c r="A5011" s="22">
        <v>5010</v>
      </c>
      <c r="B5011" s="21">
        <v>42286</v>
      </c>
      <c r="C5011" s="22" t="s">
        <v>57</v>
      </c>
      <c r="D5011" s="22" t="s">
        <v>52</v>
      </c>
      <c r="E5011" s="22" t="s">
        <v>53</v>
      </c>
      <c r="F5011" s="22">
        <v>701</v>
      </c>
      <c r="G5011" s="22">
        <v>80</v>
      </c>
      <c r="H5011" s="22">
        <v>42.03</v>
      </c>
      <c r="I5011" s="22">
        <v>34.93</v>
      </c>
      <c r="J5011" s="22" t="s">
        <v>54</v>
      </c>
      <c r="K5011" s="23">
        <v>418612.79</v>
      </c>
      <c r="L5011" s="23" t="s">
        <v>55</v>
      </c>
      <c r="M5011" s="23" t="s">
        <v>83</v>
      </c>
      <c r="N5011" s="27"/>
      <c r="O5011" s="23" t="s">
        <v>56</v>
      </c>
      <c r="P5011" t="str">
        <f t="shared" si="78"/>
        <v>INSERT INTO @DataTable (Deal, AdvanceDate, PROV, DealPurpose, RateType, BEACON, LTV, TDS, GDS, InsuranceType, PrincipalBalance, OccupancyType, AccountStatus, Closed_Date, DelinquencyBucket) VALUES (5010, '2015-10-09', 'ON', 'Refinance External', 'Fixed', 701, 80, 42.03, 34.93, 'Conv', 418612.79, 'Owner-Occupied', 'Open', '1900-01-00', 'Current');</v>
      </c>
    </row>
    <row r="5012" spans="1:16" x14ac:dyDescent="0.35">
      <c r="A5012" s="19">
        <v>5011</v>
      </c>
      <c r="B5012" s="18">
        <v>41618</v>
      </c>
      <c r="C5012" s="19" t="s">
        <v>63</v>
      </c>
      <c r="D5012" s="19" t="s">
        <v>61</v>
      </c>
      <c r="E5012" s="19" t="s">
        <v>53</v>
      </c>
      <c r="F5012" s="19">
        <v>767</v>
      </c>
      <c r="G5012" s="19">
        <v>89.18</v>
      </c>
      <c r="H5012" s="19">
        <v>43.96</v>
      </c>
      <c r="I5012" s="19">
        <v>33.770000000000003</v>
      </c>
      <c r="J5012" s="19" t="s">
        <v>60</v>
      </c>
      <c r="K5012" s="20">
        <v>377621.21</v>
      </c>
      <c r="L5012" s="20" t="s">
        <v>55</v>
      </c>
      <c r="M5012" s="20" t="s">
        <v>83</v>
      </c>
      <c r="N5012" s="26"/>
      <c r="O5012" s="20" t="s">
        <v>56</v>
      </c>
      <c r="P5012" t="str">
        <f t="shared" si="78"/>
        <v>INSERT INTO @DataTable (Deal, AdvanceDate, PROV, DealPurpose, RateType, BEACON, LTV, TDS, GDS, InsuranceType, PrincipalBalance, OccupancyType, AccountStatus, Closed_Date, DelinquencyBucket) VALUES (5011, '2013-12-10', 'SK', 'Purchase', 'Fixed', 767, 89.18, 43.96, 33.77, 'HiRatio', 377621.21, 'Owner-Occupied', 'Open', '1900-01-00', 'Current');</v>
      </c>
    </row>
    <row r="5013" spans="1:16" x14ac:dyDescent="0.35">
      <c r="A5013" s="22">
        <v>5012</v>
      </c>
      <c r="B5013" s="21">
        <v>42285</v>
      </c>
      <c r="C5013" s="22" t="s">
        <v>57</v>
      </c>
      <c r="D5013" s="22" t="s">
        <v>52</v>
      </c>
      <c r="E5013" s="22" t="s">
        <v>40</v>
      </c>
      <c r="F5013" s="22">
        <v>707</v>
      </c>
      <c r="G5013" s="22">
        <v>61.03</v>
      </c>
      <c r="H5013" s="22">
        <v>27.95</v>
      </c>
      <c r="I5013" s="22">
        <v>21.03</v>
      </c>
      <c r="J5013" s="22" t="s">
        <v>54</v>
      </c>
      <c r="K5013" s="23">
        <v>284966.06</v>
      </c>
      <c r="L5013" s="23" t="s">
        <v>55</v>
      </c>
      <c r="M5013" s="23" t="s">
        <v>83</v>
      </c>
      <c r="N5013" s="27"/>
      <c r="O5013" s="23" t="s">
        <v>56</v>
      </c>
      <c r="P5013" t="str">
        <f t="shared" si="78"/>
        <v>INSERT INTO @DataTable (Deal, AdvanceDate, PROV, DealPurpose, RateType, BEACON, LTV, TDS, GDS, InsuranceType, PrincipalBalance, OccupancyType, AccountStatus, Closed_Date, DelinquencyBucket) VALUES (5012, '2015-10-08', 'ON', 'Refinance External', 'ARM', 707, 61.03, 27.95, 21.03, 'Conv', 284966.06, 'Owner-Occupied', 'Open', '1900-01-00', 'Current');</v>
      </c>
    </row>
    <row r="5014" spans="1:16" x14ac:dyDescent="0.35">
      <c r="A5014" s="19">
        <v>5013</v>
      </c>
      <c r="B5014" s="18">
        <v>41004</v>
      </c>
      <c r="C5014" s="19" t="s">
        <v>51</v>
      </c>
      <c r="D5014" s="19" t="s">
        <v>61</v>
      </c>
      <c r="E5014" s="19" t="s">
        <v>53</v>
      </c>
      <c r="F5014" s="19">
        <v>753</v>
      </c>
      <c r="G5014" s="19">
        <v>95</v>
      </c>
      <c r="H5014" s="19">
        <v>27.03</v>
      </c>
      <c r="I5014" s="19">
        <v>26.74</v>
      </c>
      <c r="J5014" s="19" t="s">
        <v>60</v>
      </c>
      <c r="K5014" s="20">
        <v>283567.93</v>
      </c>
      <c r="L5014" s="20" t="s">
        <v>55</v>
      </c>
      <c r="M5014" s="20" t="s">
        <v>83</v>
      </c>
      <c r="N5014" s="26"/>
      <c r="O5014" s="20" t="s">
        <v>56</v>
      </c>
      <c r="P5014" t="str">
        <f t="shared" si="78"/>
        <v>INSERT INTO @DataTable (Deal, AdvanceDate, PROV, DealPurpose, RateType, BEACON, LTV, TDS, GDS, InsuranceType, PrincipalBalance, OccupancyType, AccountStatus, Closed_Date, DelinquencyBucket) VALUES (5013, '2012-04-05', 'AB', 'Purchase', 'Fixed', 753, 95, 27.03, 26.74, 'HiRatio', 283567.93, 'Owner-Occupied', 'Open', '1900-01-00', 'Current');</v>
      </c>
    </row>
    <row r="5015" spans="1:16" x14ac:dyDescent="0.35">
      <c r="A5015" s="22">
        <v>5014</v>
      </c>
      <c r="B5015" s="21">
        <v>42226</v>
      </c>
      <c r="C5015" s="22" t="s">
        <v>57</v>
      </c>
      <c r="D5015" s="22" t="s">
        <v>61</v>
      </c>
      <c r="E5015" s="22" t="s">
        <v>40</v>
      </c>
      <c r="F5015" s="22">
        <v>762</v>
      </c>
      <c r="G5015" s="22">
        <v>79</v>
      </c>
      <c r="H5015" s="22">
        <v>37.39</v>
      </c>
      <c r="I5015" s="22">
        <v>17.23</v>
      </c>
      <c r="J5015" s="22" t="s">
        <v>54</v>
      </c>
      <c r="K5015" s="23">
        <v>0</v>
      </c>
      <c r="L5015" s="23" t="s">
        <v>62</v>
      </c>
      <c r="M5015" s="23" t="s">
        <v>84</v>
      </c>
      <c r="N5015" s="27">
        <v>42234</v>
      </c>
      <c r="O5015" s="23" t="s">
        <v>56</v>
      </c>
      <c r="P5015" t="str">
        <f t="shared" si="78"/>
        <v>INSERT INTO @DataTable (Deal, AdvanceDate, PROV, DealPurpose, RateType, BEACON, LTV, TDS, GDS, InsuranceType, PrincipalBalance, OccupancyType, AccountStatus, Closed_Date, DelinquencyBucket) VALUES (5014, '2015-08-10', 'ON', 'Purchase', 'ARM', 762, 79, 37.39, 17.23, 'Conv', 0, 'Rental', 'Closed', '2015-08-18', 'Current');</v>
      </c>
    </row>
    <row r="5016" spans="1:16" x14ac:dyDescent="0.35">
      <c r="A5016" s="19">
        <v>5015</v>
      </c>
      <c r="B5016" s="18">
        <v>42090</v>
      </c>
      <c r="C5016" s="19" t="s">
        <v>57</v>
      </c>
      <c r="D5016" s="19" t="s">
        <v>61</v>
      </c>
      <c r="E5016" s="19" t="s">
        <v>40</v>
      </c>
      <c r="F5016" s="19">
        <v>774</v>
      </c>
      <c r="G5016" s="19">
        <v>41.92</v>
      </c>
      <c r="H5016" s="19">
        <v>32.200000000000003</v>
      </c>
      <c r="I5016" s="19">
        <v>29.34</v>
      </c>
      <c r="J5016" s="19" t="s">
        <v>54</v>
      </c>
      <c r="K5016" s="20">
        <v>257048.06</v>
      </c>
      <c r="L5016" s="20" t="s">
        <v>55</v>
      </c>
      <c r="M5016" s="20" t="s">
        <v>83</v>
      </c>
      <c r="N5016" s="26"/>
      <c r="O5016" s="20" t="s">
        <v>56</v>
      </c>
      <c r="P5016" t="str">
        <f t="shared" si="78"/>
        <v>INSERT INTO @DataTable (Deal, AdvanceDate, PROV, DealPurpose, RateType, BEACON, LTV, TDS, GDS, InsuranceType, PrincipalBalance, OccupancyType, AccountStatus, Closed_Date, DelinquencyBucket) VALUES (5015, '2015-03-27', 'ON', 'Purchase', 'ARM', 774, 41.92, 32.2, 29.34, 'Conv', 257048.06, 'Owner-Occupied', 'Open', '1900-01-00', 'Current');</v>
      </c>
    </row>
    <row r="5017" spans="1:16" x14ac:dyDescent="0.35">
      <c r="A5017" s="22">
        <v>5016</v>
      </c>
      <c r="B5017" s="21">
        <v>41753</v>
      </c>
      <c r="C5017" s="22" t="s">
        <v>57</v>
      </c>
      <c r="D5017" s="22" t="s">
        <v>61</v>
      </c>
      <c r="E5017" s="22" t="s">
        <v>40</v>
      </c>
      <c r="F5017" s="22">
        <v>791</v>
      </c>
      <c r="G5017" s="22">
        <v>68.12</v>
      </c>
      <c r="H5017" s="22">
        <v>15.11</v>
      </c>
      <c r="I5017" s="22">
        <v>14.61</v>
      </c>
      <c r="J5017" s="22" t="s">
        <v>54</v>
      </c>
      <c r="K5017" s="23">
        <v>180768.13</v>
      </c>
      <c r="L5017" s="23" t="s">
        <v>55</v>
      </c>
      <c r="M5017" s="23" t="s">
        <v>83</v>
      </c>
      <c r="N5017" s="27"/>
      <c r="O5017" s="23" t="s">
        <v>56</v>
      </c>
      <c r="P5017" t="str">
        <f t="shared" si="78"/>
        <v>INSERT INTO @DataTable (Deal, AdvanceDate, PROV, DealPurpose, RateType, BEACON, LTV, TDS, GDS, InsuranceType, PrincipalBalance, OccupancyType, AccountStatus, Closed_Date, DelinquencyBucket) VALUES (5016, '2014-04-24', 'ON', 'Purchase', 'ARM', 791, 68.12, 15.11, 14.61, 'Conv', 180768.13, 'Owner-Occupied', 'Open', '1900-01-00', 'Current');</v>
      </c>
    </row>
    <row r="5018" spans="1:16" x14ac:dyDescent="0.35">
      <c r="A5018" s="19">
        <v>5017</v>
      </c>
      <c r="B5018" s="18">
        <v>42286</v>
      </c>
      <c r="C5018" s="19" t="s">
        <v>57</v>
      </c>
      <c r="D5018" s="19" t="s">
        <v>59</v>
      </c>
      <c r="E5018" s="19" t="s">
        <v>40</v>
      </c>
      <c r="F5018" s="19">
        <v>756</v>
      </c>
      <c r="G5018" s="19">
        <v>40.71</v>
      </c>
      <c r="H5018" s="19">
        <v>17.13</v>
      </c>
      <c r="I5018" s="19">
        <v>12.5</v>
      </c>
      <c r="J5018" s="19" t="s">
        <v>54</v>
      </c>
      <c r="K5018" s="20">
        <v>0</v>
      </c>
      <c r="L5018" s="20" t="s">
        <v>55</v>
      </c>
      <c r="M5018" s="20" t="s">
        <v>84</v>
      </c>
      <c r="N5018" s="26">
        <v>42545</v>
      </c>
      <c r="O5018" s="20" t="s">
        <v>56</v>
      </c>
      <c r="P5018" t="str">
        <f t="shared" si="78"/>
        <v>INSERT INTO @DataTable (Deal, AdvanceDate, PROV, DealPurpose, RateType, BEACON, LTV, TDS, GDS, InsuranceType, PrincipalBalance, OccupancyType, AccountStatus, Closed_Date, DelinquencyBucket) VALUES (5017, '2015-10-09', 'ON', 'Transfer', 'ARM', 756, 40.71, 17.13, 12.5, 'Conv', 0, 'Owner-Occupied', 'Closed', '2016-06-24', 'Current');</v>
      </c>
    </row>
    <row r="5019" spans="1:16" x14ac:dyDescent="0.35">
      <c r="A5019" s="22">
        <v>5018</v>
      </c>
      <c r="B5019" s="21">
        <v>41989</v>
      </c>
      <c r="C5019" s="22" t="s">
        <v>58</v>
      </c>
      <c r="D5019" s="22" t="s">
        <v>61</v>
      </c>
      <c r="E5019" s="22" t="s">
        <v>40</v>
      </c>
      <c r="F5019" s="22">
        <v>757</v>
      </c>
      <c r="G5019" s="22">
        <v>95</v>
      </c>
      <c r="H5019" s="22">
        <v>20.02</v>
      </c>
      <c r="I5019" s="22">
        <v>18.25</v>
      </c>
      <c r="J5019" s="22" t="s">
        <v>60</v>
      </c>
      <c r="K5019" s="23">
        <v>286054.86</v>
      </c>
      <c r="L5019" s="23" t="s">
        <v>55</v>
      </c>
      <c r="M5019" s="23" t="s">
        <v>83</v>
      </c>
      <c r="N5019" s="27"/>
      <c r="O5019" s="23" t="s">
        <v>56</v>
      </c>
      <c r="P5019" t="str">
        <f t="shared" si="78"/>
        <v>INSERT INTO @DataTable (Deal, AdvanceDate, PROV, DealPurpose, RateType, BEACON, LTV, TDS, GDS, InsuranceType, PrincipalBalance, OccupancyType, AccountStatus, Closed_Date, DelinquencyBucket) VALUES (5018, '2014-12-16', 'BC', 'Purchase', 'ARM', 757, 95, 20.02, 18.25, 'HiRatio', 286054.86, 'Owner-Occupied', 'Open', '1900-01-00', 'Current');</v>
      </c>
    </row>
    <row r="5020" spans="1:16" x14ac:dyDescent="0.35">
      <c r="A5020" s="19">
        <v>5019</v>
      </c>
      <c r="B5020" s="18">
        <v>42601</v>
      </c>
      <c r="C5020" s="19" t="s">
        <v>58</v>
      </c>
      <c r="D5020" s="19" t="s">
        <v>61</v>
      </c>
      <c r="E5020" s="19" t="s">
        <v>53</v>
      </c>
      <c r="F5020" s="19">
        <v>783</v>
      </c>
      <c r="G5020" s="19">
        <v>95</v>
      </c>
      <c r="H5020" s="19">
        <v>39</v>
      </c>
      <c r="I5020" s="19">
        <v>31.94</v>
      </c>
      <c r="J5020" s="19" t="s">
        <v>60</v>
      </c>
      <c r="K5020" s="20">
        <v>290736.89</v>
      </c>
      <c r="L5020" s="20" t="s">
        <v>55</v>
      </c>
      <c r="M5020" s="20" t="s">
        <v>83</v>
      </c>
      <c r="N5020" s="26"/>
      <c r="O5020" s="20" t="s">
        <v>56</v>
      </c>
      <c r="P5020" t="str">
        <f t="shared" si="78"/>
        <v>INSERT INTO @DataTable (Deal, AdvanceDate, PROV, DealPurpose, RateType, BEACON, LTV, TDS, GDS, InsuranceType, PrincipalBalance, OccupancyType, AccountStatus, Closed_Date, DelinquencyBucket) VALUES (5019, '2016-08-19', 'BC', 'Purchase', 'Fixed', 783, 95, 39, 31.94, 'HiRatio', 290736.89, 'Owner-Occupied', 'Open', '1900-01-00', 'Current');</v>
      </c>
    </row>
    <row r="5021" spans="1:16" x14ac:dyDescent="0.35">
      <c r="A5021" s="22">
        <v>5020</v>
      </c>
      <c r="B5021" s="21">
        <v>42174</v>
      </c>
      <c r="C5021" s="22" t="s">
        <v>57</v>
      </c>
      <c r="D5021" s="22" t="s">
        <v>61</v>
      </c>
      <c r="E5021" s="22" t="s">
        <v>53</v>
      </c>
      <c r="F5021" s="22">
        <v>710</v>
      </c>
      <c r="G5021" s="22">
        <v>95</v>
      </c>
      <c r="H5021" s="22">
        <v>33.659999999999997</v>
      </c>
      <c r="I5021" s="22">
        <v>23.1</v>
      </c>
      <c r="J5021" s="22" t="s">
        <v>60</v>
      </c>
      <c r="K5021" s="23">
        <v>0</v>
      </c>
      <c r="L5021" s="23" t="s">
        <v>55</v>
      </c>
      <c r="M5021" s="23" t="s">
        <v>84</v>
      </c>
      <c r="N5021" s="27">
        <v>42597</v>
      </c>
      <c r="O5021" s="23" t="s">
        <v>56</v>
      </c>
      <c r="P5021" t="str">
        <f t="shared" si="78"/>
        <v>INSERT INTO @DataTable (Deal, AdvanceDate, PROV, DealPurpose, RateType, BEACON, LTV, TDS, GDS, InsuranceType, PrincipalBalance, OccupancyType, AccountStatus, Closed_Date, DelinquencyBucket) VALUES (5020, '2015-06-19', 'ON', 'Purchase', 'Fixed', 710, 95, 33.66, 23.1, 'HiRatio', 0, 'Owner-Occupied', 'Closed', '2016-08-15', 'Current');</v>
      </c>
    </row>
    <row r="5022" spans="1:16" x14ac:dyDescent="0.35">
      <c r="A5022" s="19">
        <v>5021</v>
      </c>
      <c r="B5022" s="18">
        <v>41957</v>
      </c>
      <c r="C5022" s="19" t="s">
        <v>51</v>
      </c>
      <c r="D5022" s="19" t="s">
        <v>52</v>
      </c>
      <c r="E5022" s="19" t="s">
        <v>40</v>
      </c>
      <c r="F5022" s="19">
        <v>801</v>
      </c>
      <c r="G5022" s="19">
        <v>73.89</v>
      </c>
      <c r="H5022" s="19">
        <v>36.82</v>
      </c>
      <c r="I5022" s="19">
        <v>24</v>
      </c>
      <c r="J5022" s="19" t="s">
        <v>54</v>
      </c>
      <c r="K5022" s="20">
        <v>244215.8</v>
      </c>
      <c r="L5022" s="20" t="s">
        <v>55</v>
      </c>
      <c r="M5022" s="20" t="s">
        <v>83</v>
      </c>
      <c r="N5022" s="26"/>
      <c r="O5022" s="20" t="s">
        <v>56</v>
      </c>
      <c r="P5022" t="str">
        <f t="shared" si="78"/>
        <v>INSERT INTO @DataTable (Deal, AdvanceDate, PROV, DealPurpose, RateType, BEACON, LTV, TDS, GDS, InsuranceType, PrincipalBalance, OccupancyType, AccountStatus, Closed_Date, DelinquencyBucket) VALUES (5021, '2014-11-14', 'AB', 'Refinance External', 'ARM', 801, 73.89, 36.82, 24, 'Conv', 244215.8, 'Owner-Occupied', 'Open', '1900-01-00', 'Current');</v>
      </c>
    </row>
    <row r="5023" spans="1:16" x14ac:dyDescent="0.35">
      <c r="A5023" s="22">
        <v>5022</v>
      </c>
      <c r="B5023" s="21">
        <v>41781</v>
      </c>
      <c r="C5023" s="22" t="s">
        <v>57</v>
      </c>
      <c r="D5023" s="22" t="s">
        <v>61</v>
      </c>
      <c r="E5023" s="22" t="s">
        <v>53</v>
      </c>
      <c r="F5023" s="22">
        <v>685</v>
      </c>
      <c r="G5023" s="22">
        <v>89.95</v>
      </c>
      <c r="H5023" s="22">
        <v>39.51</v>
      </c>
      <c r="I5023" s="22">
        <v>26.81</v>
      </c>
      <c r="J5023" s="22" t="s">
        <v>60</v>
      </c>
      <c r="K5023" s="23">
        <v>237106.38</v>
      </c>
      <c r="L5023" s="23" t="s">
        <v>55</v>
      </c>
      <c r="M5023" s="23" t="s">
        <v>83</v>
      </c>
      <c r="N5023" s="27"/>
      <c r="O5023" s="23" t="s">
        <v>56</v>
      </c>
      <c r="P5023" t="str">
        <f t="shared" si="78"/>
        <v>INSERT INTO @DataTable (Deal, AdvanceDate, PROV, DealPurpose, RateType, BEACON, LTV, TDS, GDS, InsuranceType, PrincipalBalance, OccupancyType, AccountStatus, Closed_Date, DelinquencyBucket) VALUES (5022, '2014-05-22', 'ON', 'Purchase', 'Fixed', 685, 89.95, 39.51, 26.81, 'HiRatio', 237106.38, 'Owner-Occupied', 'Open', '1900-01-00', 'Current');</v>
      </c>
    </row>
    <row r="5024" spans="1:16" x14ac:dyDescent="0.35">
      <c r="A5024" s="19">
        <v>5023</v>
      </c>
      <c r="B5024" s="18">
        <v>42114</v>
      </c>
      <c r="C5024" s="19" t="s">
        <v>51</v>
      </c>
      <c r="D5024" s="19" t="s">
        <v>61</v>
      </c>
      <c r="E5024" s="19" t="s">
        <v>53</v>
      </c>
      <c r="F5024" s="19">
        <v>725</v>
      </c>
      <c r="G5024" s="19">
        <v>80</v>
      </c>
      <c r="H5024" s="19">
        <v>29.11</v>
      </c>
      <c r="I5024" s="19">
        <v>28.13</v>
      </c>
      <c r="J5024" s="19" t="s">
        <v>54</v>
      </c>
      <c r="K5024" s="20">
        <v>242368.36</v>
      </c>
      <c r="L5024" s="20" t="s">
        <v>55</v>
      </c>
      <c r="M5024" s="20" t="s">
        <v>83</v>
      </c>
      <c r="N5024" s="26"/>
      <c r="O5024" s="20" t="s">
        <v>56</v>
      </c>
      <c r="P5024" t="str">
        <f t="shared" si="78"/>
        <v>INSERT INTO @DataTable (Deal, AdvanceDate, PROV, DealPurpose, RateType, BEACON, LTV, TDS, GDS, InsuranceType, PrincipalBalance, OccupancyType, AccountStatus, Closed_Date, DelinquencyBucket) VALUES (5023, '2015-04-20', 'AB', 'Purchase', 'Fixed', 725, 80, 29.11, 28.13, 'Conv', 242368.36, 'Owner-Occupied', 'Open', '1900-01-00', 'Current');</v>
      </c>
    </row>
    <row r="5025" spans="1:16" x14ac:dyDescent="0.35">
      <c r="A5025" s="22">
        <v>5024</v>
      </c>
      <c r="B5025" s="21">
        <v>41663</v>
      </c>
      <c r="C5025" s="22" t="s">
        <v>63</v>
      </c>
      <c r="D5025" s="22" t="s">
        <v>61</v>
      </c>
      <c r="E5025" s="22" t="s">
        <v>53</v>
      </c>
      <c r="F5025" s="22">
        <v>730</v>
      </c>
      <c r="G5025" s="22">
        <v>95</v>
      </c>
      <c r="H5025" s="22">
        <v>36.71</v>
      </c>
      <c r="I5025" s="22">
        <v>22.02</v>
      </c>
      <c r="J5025" s="22" t="s">
        <v>60</v>
      </c>
      <c r="K5025" s="23">
        <v>0</v>
      </c>
      <c r="L5025" s="23" t="s">
        <v>55</v>
      </c>
      <c r="M5025" s="23" t="s">
        <v>84</v>
      </c>
      <c r="N5025" s="27">
        <v>42590</v>
      </c>
      <c r="O5025" s="23" t="s">
        <v>56</v>
      </c>
      <c r="P5025" t="str">
        <f t="shared" si="78"/>
        <v>INSERT INTO @DataTable (Deal, AdvanceDate, PROV, DealPurpose, RateType, BEACON, LTV, TDS, GDS, InsuranceType, PrincipalBalance, OccupancyType, AccountStatus, Closed_Date, DelinquencyBucket) VALUES (5024, '2014-01-24', 'SK', 'Purchase', 'Fixed', 730, 95, 36.71, 22.02, 'HiRatio', 0, 'Owner-Occupied', 'Closed', '2016-08-08', 'Current');</v>
      </c>
    </row>
    <row r="5026" spans="1:16" x14ac:dyDescent="0.35">
      <c r="A5026" s="19">
        <v>5025</v>
      </c>
      <c r="B5026" s="18">
        <v>41439</v>
      </c>
      <c r="C5026" s="19" t="s">
        <v>51</v>
      </c>
      <c r="D5026" s="19" t="s">
        <v>61</v>
      </c>
      <c r="E5026" s="19" t="s">
        <v>53</v>
      </c>
      <c r="F5026" s="19">
        <v>732</v>
      </c>
      <c r="G5026" s="19">
        <v>92.06</v>
      </c>
      <c r="H5026" s="19">
        <v>42.88</v>
      </c>
      <c r="I5026" s="19">
        <v>32.049999999999997</v>
      </c>
      <c r="J5026" s="19" t="s">
        <v>60</v>
      </c>
      <c r="K5026" s="20">
        <v>0</v>
      </c>
      <c r="L5026" s="20" t="s">
        <v>55</v>
      </c>
      <c r="M5026" s="20" t="s">
        <v>84</v>
      </c>
      <c r="N5026" s="26">
        <v>42401</v>
      </c>
      <c r="O5026" s="20" t="s">
        <v>56</v>
      </c>
      <c r="P5026" t="str">
        <f t="shared" si="78"/>
        <v>INSERT INTO @DataTable (Deal, AdvanceDate, PROV, DealPurpose, RateType, BEACON, LTV, TDS, GDS, InsuranceType, PrincipalBalance, OccupancyType, AccountStatus, Closed_Date, DelinquencyBucket) VALUES (5025, '2013-06-14', 'AB', 'Purchase', 'Fixed', 732, 92.06, 42.88, 32.05, 'HiRatio', 0, 'Owner-Occupied', 'Closed', '2016-02-01', 'Current');</v>
      </c>
    </row>
    <row r="5027" spans="1:16" x14ac:dyDescent="0.35">
      <c r="A5027" s="22">
        <v>5026</v>
      </c>
      <c r="B5027" s="21">
        <v>42293</v>
      </c>
      <c r="C5027" s="22" t="s">
        <v>58</v>
      </c>
      <c r="D5027" s="22" t="s">
        <v>61</v>
      </c>
      <c r="E5027" s="22" t="s">
        <v>40</v>
      </c>
      <c r="F5027" s="22">
        <v>817</v>
      </c>
      <c r="G5027" s="22">
        <v>57.78</v>
      </c>
      <c r="H5027" s="22">
        <v>32.520000000000003</v>
      </c>
      <c r="I5027" s="22">
        <v>28.96</v>
      </c>
      <c r="J5027" s="22" t="s">
        <v>54</v>
      </c>
      <c r="K5027" s="23">
        <v>250430.45</v>
      </c>
      <c r="L5027" s="23" t="s">
        <v>55</v>
      </c>
      <c r="M5027" s="23" t="s">
        <v>83</v>
      </c>
      <c r="N5027" s="27"/>
      <c r="O5027" s="23" t="s">
        <v>56</v>
      </c>
      <c r="P5027" t="str">
        <f t="shared" si="78"/>
        <v>INSERT INTO @DataTable (Deal, AdvanceDate, PROV, DealPurpose, RateType, BEACON, LTV, TDS, GDS, InsuranceType, PrincipalBalance, OccupancyType, AccountStatus, Closed_Date, DelinquencyBucket) VALUES (5026, '2015-10-16', 'BC', 'Purchase', 'ARM', 817, 57.78, 32.52, 28.96, 'Conv', 250430.45, 'Owner-Occupied', 'Open', '1900-01-00', 'Current');</v>
      </c>
    </row>
    <row r="5028" spans="1:16" x14ac:dyDescent="0.35">
      <c r="A5028" s="19">
        <v>5027</v>
      </c>
      <c r="B5028" s="18">
        <v>41982</v>
      </c>
      <c r="C5028" s="19" t="s">
        <v>57</v>
      </c>
      <c r="D5028" s="19" t="s">
        <v>61</v>
      </c>
      <c r="E5028" s="19" t="s">
        <v>53</v>
      </c>
      <c r="F5028" s="19">
        <v>784</v>
      </c>
      <c r="G5028" s="19">
        <v>88.93</v>
      </c>
      <c r="H5028" s="19">
        <v>39.18</v>
      </c>
      <c r="I5028" s="19">
        <v>38.25</v>
      </c>
      <c r="J5028" s="19" t="s">
        <v>60</v>
      </c>
      <c r="K5028" s="20">
        <v>200915.36</v>
      </c>
      <c r="L5028" s="20" t="s">
        <v>55</v>
      </c>
      <c r="M5028" s="20" t="s">
        <v>83</v>
      </c>
      <c r="N5028" s="26"/>
      <c r="O5028" s="20" t="s">
        <v>56</v>
      </c>
      <c r="P5028" t="str">
        <f t="shared" si="78"/>
        <v>INSERT INTO @DataTable (Deal, AdvanceDate, PROV, DealPurpose, RateType, BEACON, LTV, TDS, GDS, InsuranceType, PrincipalBalance, OccupancyType, AccountStatus, Closed_Date, DelinquencyBucket) VALUES (5027, '2014-12-09', 'ON', 'Purchase', 'Fixed', 784, 88.93, 39.18, 38.25, 'HiRatio', 200915.36, 'Owner-Occupied', 'Open', '1900-01-00', 'Current');</v>
      </c>
    </row>
    <row r="5029" spans="1:16" x14ac:dyDescent="0.35">
      <c r="A5029" s="22">
        <v>5028</v>
      </c>
      <c r="B5029" s="21">
        <v>41085</v>
      </c>
      <c r="C5029" s="22" t="s">
        <v>51</v>
      </c>
      <c r="D5029" s="22" t="s">
        <v>59</v>
      </c>
      <c r="E5029" s="22" t="s">
        <v>40</v>
      </c>
      <c r="F5029" s="22">
        <v>772</v>
      </c>
      <c r="G5029" s="22">
        <v>80.12</v>
      </c>
      <c r="H5029" s="22">
        <v>39.68</v>
      </c>
      <c r="I5029" s="22">
        <v>23.77</v>
      </c>
      <c r="J5029" s="22" t="s">
        <v>54</v>
      </c>
      <c r="K5029" s="23">
        <v>0</v>
      </c>
      <c r="L5029" s="23" t="s">
        <v>55</v>
      </c>
      <c r="M5029" s="23" t="s">
        <v>84</v>
      </c>
      <c r="N5029" s="27">
        <v>42194</v>
      </c>
      <c r="O5029" s="23" t="s">
        <v>56</v>
      </c>
      <c r="P5029" t="str">
        <f t="shared" si="78"/>
        <v>INSERT INTO @DataTable (Deal, AdvanceDate, PROV, DealPurpose, RateType, BEACON, LTV, TDS, GDS, InsuranceType, PrincipalBalance, OccupancyType, AccountStatus, Closed_Date, DelinquencyBucket) VALUES (5028, '2012-06-25', 'AB', 'Transfer', 'ARM', 772, 80.12, 39.68, 23.77, 'Conv', 0, 'Owner-Occupied', 'Closed', '2015-07-09', 'Current');</v>
      </c>
    </row>
    <row r="5030" spans="1:16" x14ac:dyDescent="0.35">
      <c r="A5030" s="19">
        <v>5029</v>
      </c>
      <c r="B5030" s="18">
        <v>41614</v>
      </c>
      <c r="C5030" s="19" t="s">
        <v>57</v>
      </c>
      <c r="D5030" s="19" t="s">
        <v>52</v>
      </c>
      <c r="E5030" s="19" t="s">
        <v>53</v>
      </c>
      <c r="F5030" s="19">
        <v>757</v>
      </c>
      <c r="G5030" s="19">
        <v>65.86</v>
      </c>
      <c r="H5030" s="19">
        <v>30.19</v>
      </c>
      <c r="I5030" s="19">
        <v>15.27</v>
      </c>
      <c r="J5030" s="19" t="s">
        <v>54</v>
      </c>
      <c r="K5030" s="20">
        <v>146869.01999999999</v>
      </c>
      <c r="L5030" s="20" t="s">
        <v>55</v>
      </c>
      <c r="M5030" s="20" t="s">
        <v>83</v>
      </c>
      <c r="N5030" s="26"/>
      <c r="O5030" s="20" t="s">
        <v>56</v>
      </c>
      <c r="P5030" t="str">
        <f t="shared" si="78"/>
        <v>INSERT INTO @DataTable (Deal, AdvanceDate, PROV, DealPurpose, RateType, BEACON, LTV, TDS, GDS, InsuranceType, PrincipalBalance, OccupancyType, AccountStatus, Closed_Date, DelinquencyBucket) VALUES (5029, '2013-12-06', 'ON', 'Refinance External', 'Fixed', 757, 65.86, 30.19, 15.27, 'Conv', 146869.02, 'Owner-Occupied', 'Open', '1900-01-00', 'Current');</v>
      </c>
    </row>
    <row r="5031" spans="1:16" x14ac:dyDescent="0.35">
      <c r="A5031" s="22">
        <v>5030</v>
      </c>
      <c r="B5031" s="21">
        <v>42270</v>
      </c>
      <c r="C5031" s="22" t="s">
        <v>57</v>
      </c>
      <c r="D5031" s="22" t="s">
        <v>61</v>
      </c>
      <c r="E5031" s="22" t="s">
        <v>40</v>
      </c>
      <c r="F5031" s="22">
        <v>803</v>
      </c>
      <c r="G5031" s="22">
        <v>95</v>
      </c>
      <c r="H5031" s="22">
        <v>35.39</v>
      </c>
      <c r="I5031" s="22">
        <v>12.77</v>
      </c>
      <c r="J5031" s="22" t="s">
        <v>60</v>
      </c>
      <c r="K5031" s="23">
        <v>203789.57</v>
      </c>
      <c r="L5031" s="23" t="s">
        <v>66</v>
      </c>
      <c r="M5031" s="23" t="s">
        <v>83</v>
      </c>
      <c r="N5031" s="27"/>
      <c r="O5031" s="23" t="s">
        <v>56</v>
      </c>
      <c r="P5031" t="str">
        <f t="shared" si="78"/>
        <v>INSERT INTO @DataTable (Deal, AdvanceDate, PROV, DealPurpose, RateType, BEACON, LTV, TDS, GDS, InsuranceType, PrincipalBalance, OccupancyType, AccountStatus, Closed_Date, DelinquencyBucket) VALUES (5030, '2015-09-23', 'ON', 'Purchase', 'ARM', 803, 95, 35.39, 12.77, 'HiRatio', 203789.57, 'Second Home', 'Open', '1900-01-00', 'Current');</v>
      </c>
    </row>
    <row r="5032" spans="1:16" x14ac:dyDescent="0.35">
      <c r="A5032" s="19">
        <v>5031</v>
      </c>
      <c r="B5032" s="18">
        <v>41814</v>
      </c>
      <c r="C5032" s="19" t="s">
        <v>51</v>
      </c>
      <c r="D5032" s="19" t="s">
        <v>61</v>
      </c>
      <c r="E5032" s="19" t="s">
        <v>53</v>
      </c>
      <c r="F5032" s="19">
        <v>665</v>
      </c>
      <c r="G5032" s="19">
        <v>95</v>
      </c>
      <c r="H5032" s="19">
        <v>41.42</v>
      </c>
      <c r="I5032" s="19">
        <v>26.62</v>
      </c>
      <c r="J5032" s="19" t="s">
        <v>60</v>
      </c>
      <c r="K5032" s="20">
        <v>272852.93</v>
      </c>
      <c r="L5032" s="20" t="s">
        <v>55</v>
      </c>
      <c r="M5032" s="20" t="s">
        <v>83</v>
      </c>
      <c r="N5032" s="26"/>
      <c r="O5032" s="20" t="s">
        <v>56</v>
      </c>
      <c r="P5032" t="str">
        <f t="shared" si="78"/>
        <v>INSERT INTO @DataTable (Deal, AdvanceDate, PROV, DealPurpose, RateType, BEACON, LTV, TDS, GDS, InsuranceType, PrincipalBalance, OccupancyType, AccountStatus, Closed_Date, DelinquencyBucket) VALUES (5031, '2014-06-24', 'AB', 'Purchase', 'Fixed', 665, 95, 41.42, 26.62, 'HiRatio', 272852.93, 'Owner-Occupied', 'Open', '1900-01-00', 'Current');</v>
      </c>
    </row>
    <row r="5033" spans="1:16" x14ac:dyDescent="0.35">
      <c r="A5033" s="22">
        <v>5032</v>
      </c>
      <c r="B5033" s="21">
        <v>42440</v>
      </c>
      <c r="C5033" s="22" t="s">
        <v>58</v>
      </c>
      <c r="D5033" s="22" t="s">
        <v>52</v>
      </c>
      <c r="E5033" s="22" t="s">
        <v>53</v>
      </c>
      <c r="F5033" s="22">
        <v>743</v>
      </c>
      <c r="G5033" s="22">
        <v>74</v>
      </c>
      <c r="H5033" s="22">
        <v>30.95</v>
      </c>
      <c r="I5033" s="22">
        <v>24.76</v>
      </c>
      <c r="J5033" s="22" t="s">
        <v>54</v>
      </c>
      <c r="K5033" s="23">
        <v>362849.83</v>
      </c>
      <c r="L5033" s="23" t="s">
        <v>55</v>
      </c>
      <c r="M5033" s="23" t="s">
        <v>83</v>
      </c>
      <c r="N5033" s="27"/>
      <c r="O5033" s="23" t="s">
        <v>56</v>
      </c>
      <c r="P5033" t="str">
        <f t="shared" si="78"/>
        <v>INSERT INTO @DataTable (Deal, AdvanceDate, PROV, DealPurpose, RateType, BEACON, LTV, TDS, GDS, InsuranceType, PrincipalBalance, OccupancyType, AccountStatus, Closed_Date, DelinquencyBucket) VALUES (5032, '2016-03-11', 'BC', 'Refinance External', 'Fixed', 743, 74, 30.95, 24.76, 'Conv', 362849.83, 'Owner-Occupied', 'Open', '1900-01-00', 'Current');</v>
      </c>
    </row>
    <row r="5034" spans="1:16" x14ac:dyDescent="0.35">
      <c r="A5034" s="19">
        <v>5033</v>
      </c>
      <c r="B5034" s="18">
        <v>41200</v>
      </c>
      <c r="C5034" s="19" t="s">
        <v>51</v>
      </c>
      <c r="D5034" s="19" t="s">
        <v>61</v>
      </c>
      <c r="E5034" s="19" t="s">
        <v>53</v>
      </c>
      <c r="F5034" s="19">
        <v>731</v>
      </c>
      <c r="G5034" s="19">
        <v>95</v>
      </c>
      <c r="H5034" s="19">
        <v>30.04</v>
      </c>
      <c r="I5034" s="19">
        <v>23.58</v>
      </c>
      <c r="J5034" s="19" t="s">
        <v>60</v>
      </c>
      <c r="K5034" s="20">
        <v>362737</v>
      </c>
      <c r="L5034" s="20" t="s">
        <v>55</v>
      </c>
      <c r="M5034" s="20" t="s">
        <v>83</v>
      </c>
      <c r="N5034" s="26"/>
      <c r="O5034" s="20" t="s">
        <v>56</v>
      </c>
      <c r="P5034" t="str">
        <f t="shared" si="78"/>
        <v>INSERT INTO @DataTable (Deal, AdvanceDate, PROV, DealPurpose, RateType, BEACON, LTV, TDS, GDS, InsuranceType, PrincipalBalance, OccupancyType, AccountStatus, Closed_Date, DelinquencyBucket) VALUES (5033, '2012-10-18', 'AB', 'Purchase', 'Fixed', 731, 95, 30.04, 23.58, 'HiRatio', 362737, 'Owner-Occupied', 'Open', '1900-01-00', 'Current');</v>
      </c>
    </row>
    <row r="5035" spans="1:16" x14ac:dyDescent="0.35">
      <c r="A5035" s="22">
        <v>5034</v>
      </c>
      <c r="B5035" s="21">
        <v>42199</v>
      </c>
      <c r="C5035" s="22" t="s">
        <v>58</v>
      </c>
      <c r="D5035" s="22" t="s">
        <v>52</v>
      </c>
      <c r="E5035" s="22" t="s">
        <v>53</v>
      </c>
      <c r="F5035" s="22">
        <v>620</v>
      </c>
      <c r="G5035" s="22">
        <v>80</v>
      </c>
      <c r="H5035" s="22">
        <v>33.4</v>
      </c>
      <c r="I5035" s="22">
        <v>31.07</v>
      </c>
      <c r="J5035" s="22" t="s">
        <v>54</v>
      </c>
      <c r="K5035" s="23">
        <v>321673.17</v>
      </c>
      <c r="L5035" s="23" t="s">
        <v>55</v>
      </c>
      <c r="M5035" s="23" t="s">
        <v>83</v>
      </c>
      <c r="N5035" s="27"/>
      <c r="O5035" s="23" t="s">
        <v>56</v>
      </c>
      <c r="P5035" t="str">
        <f t="shared" si="78"/>
        <v>INSERT INTO @DataTable (Deal, AdvanceDate, PROV, DealPurpose, RateType, BEACON, LTV, TDS, GDS, InsuranceType, PrincipalBalance, OccupancyType, AccountStatus, Closed_Date, DelinquencyBucket) VALUES (5034, '2015-07-14', 'BC', 'Refinance External', 'Fixed', 620, 80, 33.4, 31.07, 'Conv', 321673.17, 'Owner-Occupied', 'Open', '1900-01-00', 'Current');</v>
      </c>
    </row>
    <row r="5036" spans="1:16" x14ac:dyDescent="0.35">
      <c r="A5036" s="19">
        <v>5035</v>
      </c>
      <c r="B5036" s="18">
        <v>42185</v>
      </c>
      <c r="C5036" s="19" t="s">
        <v>57</v>
      </c>
      <c r="D5036" s="19" t="s">
        <v>64</v>
      </c>
      <c r="E5036" s="19" t="s">
        <v>53</v>
      </c>
      <c r="F5036" s="19">
        <v>785</v>
      </c>
      <c r="G5036" s="19">
        <v>95</v>
      </c>
      <c r="H5036" s="19">
        <v>28.23</v>
      </c>
      <c r="I5036" s="19">
        <v>25.58</v>
      </c>
      <c r="J5036" s="19" t="s">
        <v>60</v>
      </c>
      <c r="K5036" s="20">
        <v>645055.27</v>
      </c>
      <c r="L5036" s="20" t="s">
        <v>55</v>
      </c>
      <c r="M5036" s="20" t="s">
        <v>83</v>
      </c>
      <c r="N5036" s="26"/>
      <c r="O5036" s="20" t="s">
        <v>56</v>
      </c>
      <c r="P5036" t="str">
        <f t="shared" si="78"/>
        <v>INSERT INTO @DataTable (Deal, AdvanceDate, PROV, DealPurpose, RateType, BEACON, LTV, TDS, GDS, InsuranceType, PrincipalBalance, OccupancyType, AccountStatus, Closed_Date, DelinquencyBucket) VALUES (5035, '2015-06-30', 'ON', 'Purchase with Improvements', 'Fixed', 785, 95, 28.23, 25.58, 'HiRatio', 645055.27, 'Owner-Occupied', 'Open', '1900-01-00', 'Current');</v>
      </c>
    </row>
    <row r="5037" spans="1:16" x14ac:dyDescent="0.35">
      <c r="A5037" s="22">
        <v>5036</v>
      </c>
      <c r="B5037" s="21">
        <v>42220</v>
      </c>
      <c r="C5037" s="22" t="s">
        <v>57</v>
      </c>
      <c r="D5037" s="22" t="s">
        <v>68</v>
      </c>
      <c r="E5037" s="22" t="s">
        <v>53</v>
      </c>
      <c r="F5037" s="22">
        <v>755</v>
      </c>
      <c r="G5037" s="22">
        <v>90</v>
      </c>
      <c r="H5037" s="22">
        <v>34.71</v>
      </c>
      <c r="I5037" s="22">
        <v>30.71</v>
      </c>
      <c r="J5037" s="22" t="s">
        <v>60</v>
      </c>
      <c r="K5037" s="23">
        <v>259284.47</v>
      </c>
      <c r="L5037" s="23" t="s">
        <v>55</v>
      </c>
      <c r="M5037" s="23" t="s">
        <v>83</v>
      </c>
      <c r="N5037" s="27"/>
      <c r="O5037" s="23" t="s">
        <v>56</v>
      </c>
      <c r="P5037" t="str">
        <f t="shared" si="78"/>
        <v>INSERT INTO @DataTable (Deal, AdvanceDate, PROV, DealPurpose, RateType, BEACON, LTV, TDS, GDS, InsuranceType, PrincipalBalance, OccupancyType, AccountStatus, Closed_Date, DelinquencyBucket) VALUES (5036, '2015-08-04', 'ON', 'Portable', 'Fixed', 755, 90, 34.71, 30.71, 'HiRatio', 259284.47, 'Owner-Occupied', 'Open', '1900-01-00', 'Current');</v>
      </c>
    </row>
    <row r="5038" spans="1:16" x14ac:dyDescent="0.35">
      <c r="A5038" s="19">
        <v>5037</v>
      </c>
      <c r="B5038" s="18">
        <v>42650</v>
      </c>
      <c r="C5038" s="19" t="s">
        <v>57</v>
      </c>
      <c r="D5038" s="19" t="s">
        <v>61</v>
      </c>
      <c r="E5038" s="19" t="s">
        <v>40</v>
      </c>
      <c r="F5038" s="19">
        <v>752</v>
      </c>
      <c r="G5038" s="19">
        <v>86.55</v>
      </c>
      <c r="H5038" s="19">
        <v>17.86</v>
      </c>
      <c r="I5038" s="19">
        <v>17.86</v>
      </c>
      <c r="J5038" s="19" t="s">
        <v>54</v>
      </c>
      <c r="K5038" s="20">
        <v>278351.61</v>
      </c>
      <c r="L5038" s="20" t="s">
        <v>55</v>
      </c>
      <c r="M5038" s="20" t="s">
        <v>83</v>
      </c>
      <c r="N5038" s="26"/>
      <c r="O5038" s="20" t="s">
        <v>56</v>
      </c>
      <c r="P5038" t="str">
        <f t="shared" si="78"/>
        <v>INSERT INTO @DataTable (Deal, AdvanceDate, PROV, DealPurpose, RateType, BEACON, LTV, TDS, GDS, InsuranceType, PrincipalBalance, OccupancyType, AccountStatus, Closed_Date, DelinquencyBucket) VALUES (5037, '2016-10-07', 'ON', 'Purchase', 'ARM', 752, 86.55, 17.86, 17.86, 'Conv', 278351.61, 'Owner-Occupied', 'Open', '1900-01-00', 'Current');</v>
      </c>
    </row>
    <row r="5039" spans="1:16" x14ac:dyDescent="0.35">
      <c r="A5039" s="22">
        <v>5038</v>
      </c>
      <c r="B5039" s="21">
        <v>42272</v>
      </c>
      <c r="C5039" s="22" t="s">
        <v>57</v>
      </c>
      <c r="D5039" s="22" t="s">
        <v>64</v>
      </c>
      <c r="E5039" s="22" t="s">
        <v>40</v>
      </c>
      <c r="F5039" s="22">
        <v>776</v>
      </c>
      <c r="G5039" s="22">
        <v>80</v>
      </c>
      <c r="H5039" s="22">
        <v>28.24</v>
      </c>
      <c r="I5039" s="22">
        <v>14.05</v>
      </c>
      <c r="J5039" s="22" t="s">
        <v>60</v>
      </c>
      <c r="K5039" s="23">
        <v>427030.44</v>
      </c>
      <c r="L5039" s="23" t="s">
        <v>55</v>
      </c>
      <c r="M5039" s="23" t="s">
        <v>83</v>
      </c>
      <c r="N5039" s="27"/>
      <c r="O5039" s="23" t="s">
        <v>56</v>
      </c>
      <c r="P5039" t="str">
        <f t="shared" si="78"/>
        <v>INSERT INTO @DataTable (Deal, AdvanceDate, PROV, DealPurpose, RateType, BEACON, LTV, TDS, GDS, InsuranceType, PrincipalBalance, OccupancyType, AccountStatus, Closed_Date, DelinquencyBucket) VALUES (5038, '2015-09-25', 'ON', 'Purchase with Improvements', 'ARM', 776, 80, 28.24, 14.05, 'HiRatio', 427030.44, 'Owner-Occupied', 'Open', '1900-01-00', 'Current');</v>
      </c>
    </row>
    <row r="5040" spans="1:16" x14ac:dyDescent="0.35">
      <c r="A5040" s="19">
        <v>5039</v>
      </c>
      <c r="B5040" s="18">
        <v>41369</v>
      </c>
      <c r="C5040" s="19" t="s">
        <v>51</v>
      </c>
      <c r="D5040" s="19" t="s">
        <v>61</v>
      </c>
      <c r="E5040" s="19" t="s">
        <v>53</v>
      </c>
      <c r="F5040" s="19">
        <v>732</v>
      </c>
      <c r="G5040" s="19">
        <v>95</v>
      </c>
      <c r="H5040" s="19">
        <v>37.03</v>
      </c>
      <c r="I5040" s="19">
        <v>18.64</v>
      </c>
      <c r="J5040" s="19" t="s">
        <v>60</v>
      </c>
      <c r="K5040" s="20">
        <v>309029.71999999997</v>
      </c>
      <c r="L5040" s="20" t="s">
        <v>55</v>
      </c>
      <c r="M5040" s="20" t="s">
        <v>83</v>
      </c>
      <c r="N5040" s="26"/>
      <c r="O5040" s="20" t="s">
        <v>56</v>
      </c>
      <c r="P5040" t="str">
        <f t="shared" si="78"/>
        <v>INSERT INTO @DataTable (Deal, AdvanceDate, PROV, DealPurpose, RateType, BEACON, LTV, TDS, GDS, InsuranceType, PrincipalBalance, OccupancyType, AccountStatus, Closed_Date, DelinquencyBucket) VALUES (5039, '2013-04-05', 'AB', 'Purchase', 'Fixed', 732, 95, 37.03, 18.64, 'HiRatio', 309029.72, 'Owner-Occupied', 'Open', '1900-01-00', 'Current');</v>
      </c>
    </row>
    <row r="5041" spans="1:16" x14ac:dyDescent="0.35">
      <c r="A5041" s="22">
        <v>5040</v>
      </c>
      <c r="B5041" s="21">
        <v>41593</v>
      </c>
      <c r="C5041" s="22" t="s">
        <v>57</v>
      </c>
      <c r="D5041" s="22" t="s">
        <v>61</v>
      </c>
      <c r="E5041" s="22" t="s">
        <v>40</v>
      </c>
      <c r="F5041" s="22">
        <v>757</v>
      </c>
      <c r="G5041" s="22">
        <v>95</v>
      </c>
      <c r="H5041" s="22">
        <v>27.75</v>
      </c>
      <c r="I5041" s="22">
        <v>25.59</v>
      </c>
      <c r="J5041" s="22" t="s">
        <v>60</v>
      </c>
      <c r="K5041" s="23">
        <v>348706.49</v>
      </c>
      <c r="L5041" s="23" t="s">
        <v>55</v>
      </c>
      <c r="M5041" s="23" t="s">
        <v>83</v>
      </c>
      <c r="N5041" s="27"/>
      <c r="O5041" s="23" t="s">
        <v>56</v>
      </c>
      <c r="P5041" t="str">
        <f t="shared" si="78"/>
        <v>INSERT INTO @DataTable (Deal, AdvanceDate, PROV, DealPurpose, RateType, BEACON, LTV, TDS, GDS, InsuranceType, PrincipalBalance, OccupancyType, AccountStatus, Closed_Date, DelinquencyBucket) VALUES (5040, '2013-11-15', 'ON', 'Purchase', 'ARM', 757, 95, 27.75, 25.59, 'HiRatio', 348706.49, 'Owner-Occupied', 'Open', '1900-01-00', 'Current');</v>
      </c>
    </row>
    <row r="5042" spans="1:16" x14ac:dyDescent="0.35">
      <c r="A5042" s="19">
        <v>5041</v>
      </c>
      <c r="B5042" s="18">
        <v>41453</v>
      </c>
      <c r="C5042" s="19" t="s">
        <v>57</v>
      </c>
      <c r="D5042" s="19" t="s">
        <v>64</v>
      </c>
      <c r="E5042" s="19" t="s">
        <v>53</v>
      </c>
      <c r="F5042" s="19">
        <v>752</v>
      </c>
      <c r="G5042" s="19">
        <v>95</v>
      </c>
      <c r="H5042" s="19">
        <v>26.08</v>
      </c>
      <c r="I5042" s="19">
        <v>17.79</v>
      </c>
      <c r="J5042" s="19" t="s">
        <v>60</v>
      </c>
      <c r="K5042" s="20">
        <v>238902.06</v>
      </c>
      <c r="L5042" s="20" t="s">
        <v>55</v>
      </c>
      <c r="M5042" s="20" t="s">
        <v>83</v>
      </c>
      <c r="N5042" s="26"/>
      <c r="O5042" s="20" t="s">
        <v>56</v>
      </c>
      <c r="P5042" t="str">
        <f t="shared" si="78"/>
        <v>INSERT INTO @DataTable (Deal, AdvanceDate, PROV, DealPurpose, RateType, BEACON, LTV, TDS, GDS, InsuranceType, PrincipalBalance, OccupancyType, AccountStatus, Closed_Date, DelinquencyBucket) VALUES (5041, '2013-06-28', 'ON', 'Purchase with Improvements', 'Fixed', 752, 95, 26.08, 17.79, 'HiRatio', 238902.06, 'Owner-Occupied', 'Open', '1900-01-00', 'Current');</v>
      </c>
    </row>
    <row r="5043" spans="1:16" x14ac:dyDescent="0.35">
      <c r="A5043" s="22">
        <v>5042</v>
      </c>
      <c r="B5043" s="21">
        <v>42156</v>
      </c>
      <c r="C5043" s="22" t="s">
        <v>57</v>
      </c>
      <c r="D5043" s="22" t="s">
        <v>61</v>
      </c>
      <c r="E5043" s="22" t="s">
        <v>53</v>
      </c>
      <c r="F5043" s="22">
        <v>800</v>
      </c>
      <c r="G5043" s="22">
        <v>65.150000000000006</v>
      </c>
      <c r="H5043" s="22">
        <v>30.83</v>
      </c>
      <c r="I5043" s="22">
        <v>11.94</v>
      </c>
      <c r="J5043" s="22" t="s">
        <v>54</v>
      </c>
      <c r="K5043" s="23">
        <v>161474.06</v>
      </c>
      <c r="L5043" s="23" t="s">
        <v>55</v>
      </c>
      <c r="M5043" s="23" t="s">
        <v>83</v>
      </c>
      <c r="N5043" s="27"/>
      <c r="O5043" s="23" t="s">
        <v>56</v>
      </c>
      <c r="P5043" t="str">
        <f t="shared" si="78"/>
        <v>INSERT INTO @DataTable (Deal, AdvanceDate, PROV, DealPurpose, RateType, BEACON, LTV, TDS, GDS, InsuranceType, PrincipalBalance, OccupancyType, AccountStatus, Closed_Date, DelinquencyBucket) VALUES (5042, '2015-06-01', 'ON', 'Purchase', 'Fixed', 800, 65.15, 30.83, 11.94, 'Conv', 161474.06, 'Owner-Occupied', 'Open', '1900-01-00', 'Current');</v>
      </c>
    </row>
    <row r="5044" spans="1:16" x14ac:dyDescent="0.35">
      <c r="A5044" s="19">
        <v>5043</v>
      </c>
      <c r="B5044" s="18">
        <v>42139</v>
      </c>
      <c r="C5044" s="19" t="s">
        <v>57</v>
      </c>
      <c r="D5044" s="19" t="s">
        <v>52</v>
      </c>
      <c r="E5044" s="19" t="s">
        <v>40</v>
      </c>
      <c r="F5044" s="19">
        <v>753</v>
      </c>
      <c r="G5044" s="19">
        <v>67.5</v>
      </c>
      <c r="H5044" s="19">
        <v>36.909999999999997</v>
      </c>
      <c r="I5044" s="19">
        <v>25.63</v>
      </c>
      <c r="J5044" s="19" t="s">
        <v>54</v>
      </c>
      <c r="K5044" s="20">
        <v>300941.28999999998</v>
      </c>
      <c r="L5044" s="20" t="s">
        <v>55</v>
      </c>
      <c r="M5044" s="20" t="s">
        <v>83</v>
      </c>
      <c r="N5044" s="26"/>
      <c r="O5044" s="20" t="s">
        <v>56</v>
      </c>
      <c r="P5044" t="str">
        <f t="shared" si="78"/>
        <v>INSERT INTO @DataTable (Deal, AdvanceDate, PROV, DealPurpose, RateType, BEACON, LTV, TDS, GDS, InsuranceType, PrincipalBalance, OccupancyType, AccountStatus, Closed_Date, DelinquencyBucket) VALUES (5043, '2015-05-15', 'ON', 'Refinance External', 'ARM', 753, 67.5, 36.91, 25.63, 'Conv', 300941.29, 'Owner-Occupied', 'Open', '1900-01-00', 'Current');</v>
      </c>
    </row>
    <row r="5045" spans="1:16" x14ac:dyDescent="0.35">
      <c r="A5045" s="22">
        <v>5044</v>
      </c>
      <c r="B5045" s="21">
        <v>41656</v>
      </c>
      <c r="C5045" s="22" t="s">
        <v>57</v>
      </c>
      <c r="D5045" s="22" t="s">
        <v>52</v>
      </c>
      <c r="E5045" s="22" t="s">
        <v>40</v>
      </c>
      <c r="F5045" s="22">
        <v>716</v>
      </c>
      <c r="G5045" s="22">
        <v>39.68</v>
      </c>
      <c r="H5045" s="22">
        <v>17.04</v>
      </c>
      <c r="I5045" s="22">
        <v>16.47</v>
      </c>
      <c r="J5045" s="22" t="s">
        <v>54</v>
      </c>
      <c r="K5045" s="23">
        <v>84060.73</v>
      </c>
      <c r="L5045" s="23" t="s">
        <v>55</v>
      </c>
      <c r="M5045" s="23" t="s">
        <v>83</v>
      </c>
      <c r="N5045" s="27"/>
      <c r="O5045" s="23" t="s">
        <v>56</v>
      </c>
      <c r="P5045" t="str">
        <f t="shared" si="78"/>
        <v>INSERT INTO @DataTable (Deal, AdvanceDate, PROV, DealPurpose, RateType, BEACON, LTV, TDS, GDS, InsuranceType, PrincipalBalance, OccupancyType, AccountStatus, Closed_Date, DelinquencyBucket) VALUES (5044, '2014-01-17', 'ON', 'Refinance External', 'ARM', 716, 39.68, 17.04, 16.47, 'Conv', 84060.73, 'Owner-Occupied', 'Open', '1900-01-00', 'Current');</v>
      </c>
    </row>
    <row r="5046" spans="1:16" x14ac:dyDescent="0.35">
      <c r="A5046" s="19">
        <v>5045</v>
      </c>
      <c r="B5046" s="18">
        <v>41780</v>
      </c>
      <c r="C5046" s="19" t="s">
        <v>51</v>
      </c>
      <c r="D5046" s="19" t="s">
        <v>52</v>
      </c>
      <c r="E5046" s="19" t="s">
        <v>40</v>
      </c>
      <c r="F5046" s="19">
        <v>783</v>
      </c>
      <c r="G5046" s="19">
        <v>75</v>
      </c>
      <c r="H5046" s="19">
        <v>35</v>
      </c>
      <c r="I5046" s="19">
        <v>23.54</v>
      </c>
      <c r="J5046" s="19" t="s">
        <v>54</v>
      </c>
      <c r="K5046" s="20">
        <v>314511.17</v>
      </c>
      <c r="L5046" s="20" t="s">
        <v>55</v>
      </c>
      <c r="M5046" s="20" t="s">
        <v>83</v>
      </c>
      <c r="N5046" s="26"/>
      <c r="O5046" s="20" t="s">
        <v>56</v>
      </c>
      <c r="P5046" t="str">
        <f t="shared" si="78"/>
        <v>INSERT INTO @DataTable (Deal, AdvanceDate, PROV, DealPurpose, RateType, BEACON, LTV, TDS, GDS, InsuranceType, PrincipalBalance, OccupancyType, AccountStatus, Closed_Date, DelinquencyBucket) VALUES (5045, '2014-05-21', 'AB', 'Refinance External', 'ARM', 783, 75, 35, 23.54, 'Conv', 314511.17, 'Owner-Occupied', 'Open', '1900-01-00', 'Current');</v>
      </c>
    </row>
    <row r="5047" spans="1:16" x14ac:dyDescent="0.35">
      <c r="A5047" s="22">
        <v>5046</v>
      </c>
      <c r="B5047" s="21">
        <v>42185</v>
      </c>
      <c r="C5047" s="22" t="s">
        <v>58</v>
      </c>
      <c r="D5047" s="22" t="s">
        <v>52</v>
      </c>
      <c r="E5047" s="22" t="s">
        <v>53</v>
      </c>
      <c r="F5047" s="22">
        <v>762</v>
      </c>
      <c r="G5047" s="22">
        <v>70.150000000000006</v>
      </c>
      <c r="H5047" s="22">
        <v>19.79</v>
      </c>
      <c r="I5047" s="22">
        <v>18.98</v>
      </c>
      <c r="J5047" s="22" t="s">
        <v>54</v>
      </c>
      <c r="K5047" s="23">
        <v>272167.90999999997</v>
      </c>
      <c r="L5047" s="23" t="s">
        <v>55</v>
      </c>
      <c r="M5047" s="23" t="s">
        <v>83</v>
      </c>
      <c r="N5047" s="27"/>
      <c r="O5047" s="23" t="s">
        <v>56</v>
      </c>
      <c r="P5047" t="str">
        <f t="shared" si="78"/>
        <v>INSERT INTO @DataTable (Deal, AdvanceDate, PROV, DealPurpose, RateType, BEACON, LTV, TDS, GDS, InsuranceType, PrincipalBalance, OccupancyType, AccountStatus, Closed_Date, DelinquencyBucket) VALUES (5046, '2015-06-30', 'BC', 'Refinance External', 'Fixed', 762, 70.15, 19.79, 18.98, 'Conv', 272167.91, 'Owner-Occupied', 'Open', '1900-01-00', 'Current');</v>
      </c>
    </row>
    <row r="5048" spans="1:16" x14ac:dyDescent="0.35">
      <c r="A5048" s="19">
        <v>5047</v>
      </c>
      <c r="B5048" s="18">
        <v>42277</v>
      </c>
      <c r="C5048" s="19" t="s">
        <v>57</v>
      </c>
      <c r="D5048" s="19" t="s">
        <v>61</v>
      </c>
      <c r="E5048" s="19" t="s">
        <v>53</v>
      </c>
      <c r="F5048" s="19">
        <v>789</v>
      </c>
      <c r="G5048" s="19">
        <v>95</v>
      </c>
      <c r="H5048" s="19">
        <v>43.23</v>
      </c>
      <c r="I5048" s="19">
        <v>31.59</v>
      </c>
      <c r="J5048" s="19" t="s">
        <v>60</v>
      </c>
      <c r="K5048" s="20">
        <v>222070.41</v>
      </c>
      <c r="L5048" s="20" t="s">
        <v>55</v>
      </c>
      <c r="M5048" s="20" t="s">
        <v>83</v>
      </c>
      <c r="N5048" s="26"/>
      <c r="O5048" s="20" t="s">
        <v>56</v>
      </c>
      <c r="P5048" t="str">
        <f t="shared" si="78"/>
        <v>INSERT INTO @DataTable (Deal, AdvanceDate, PROV, DealPurpose, RateType, BEACON, LTV, TDS, GDS, InsuranceType, PrincipalBalance, OccupancyType, AccountStatus, Closed_Date, DelinquencyBucket) VALUES (5047, '2015-09-30', 'ON', 'Purchase', 'Fixed', 789, 95, 43.23, 31.59, 'HiRatio', 222070.41, 'Owner-Occupied', 'Open', '1900-01-00', 'Current');</v>
      </c>
    </row>
    <row r="5049" spans="1:16" x14ac:dyDescent="0.35">
      <c r="A5049" s="22">
        <v>5048</v>
      </c>
      <c r="B5049" s="21">
        <v>41446</v>
      </c>
      <c r="C5049" s="22" t="s">
        <v>57</v>
      </c>
      <c r="D5049" s="22" t="s">
        <v>61</v>
      </c>
      <c r="E5049" s="22" t="s">
        <v>53</v>
      </c>
      <c r="F5049" s="22">
        <v>694</v>
      </c>
      <c r="G5049" s="22">
        <v>94.9</v>
      </c>
      <c r="H5049" s="22">
        <v>35.01</v>
      </c>
      <c r="I5049" s="22">
        <v>17.09</v>
      </c>
      <c r="J5049" s="22" t="s">
        <v>60</v>
      </c>
      <c r="K5049" s="23">
        <v>213979.11</v>
      </c>
      <c r="L5049" s="23" t="s">
        <v>55</v>
      </c>
      <c r="M5049" s="23" t="s">
        <v>83</v>
      </c>
      <c r="N5049" s="27"/>
      <c r="O5049" s="23" t="s">
        <v>56</v>
      </c>
      <c r="P5049" t="str">
        <f t="shared" si="78"/>
        <v>INSERT INTO @DataTable (Deal, AdvanceDate, PROV, DealPurpose, RateType, BEACON, LTV, TDS, GDS, InsuranceType, PrincipalBalance, OccupancyType, AccountStatus, Closed_Date, DelinquencyBucket) VALUES (5048, '2013-06-21', 'ON', 'Purchase', 'Fixed', 694, 94.9, 35.01, 17.09, 'HiRatio', 213979.11, 'Owner-Occupied', 'Open', '1900-01-00', 'Current');</v>
      </c>
    </row>
    <row r="5050" spans="1:16" x14ac:dyDescent="0.35">
      <c r="A5050" s="19">
        <v>5049</v>
      </c>
      <c r="B5050" s="18">
        <v>41620</v>
      </c>
      <c r="C5050" s="19" t="s">
        <v>57</v>
      </c>
      <c r="D5050" s="19" t="s">
        <v>61</v>
      </c>
      <c r="E5050" s="19" t="s">
        <v>53</v>
      </c>
      <c r="F5050" s="19">
        <v>797</v>
      </c>
      <c r="G5050" s="19">
        <v>70</v>
      </c>
      <c r="H5050" s="19">
        <v>17.96</v>
      </c>
      <c r="I5050" s="19">
        <v>17.3</v>
      </c>
      <c r="J5050" s="19" t="s">
        <v>54</v>
      </c>
      <c r="K5050" s="20">
        <v>169133.56</v>
      </c>
      <c r="L5050" s="20" t="s">
        <v>55</v>
      </c>
      <c r="M5050" s="20" t="s">
        <v>83</v>
      </c>
      <c r="N5050" s="26"/>
      <c r="O5050" s="20" t="s">
        <v>56</v>
      </c>
      <c r="P5050" t="str">
        <f t="shared" si="78"/>
        <v>INSERT INTO @DataTable (Deal, AdvanceDate, PROV, DealPurpose, RateType, BEACON, LTV, TDS, GDS, InsuranceType, PrincipalBalance, OccupancyType, AccountStatus, Closed_Date, DelinquencyBucket) VALUES (5049, '2013-12-12', 'ON', 'Purchase', 'Fixed', 797, 70, 17.96, 17.3, 'Conv', 169133.56, 'Owner-Occupied', 'Open', '1900-01-00', 'Current');</v>
      </c>
    </row>
    <row r="5051" spans="1:16" x14ac:dyDescent="0.35">
      <c r="A5051" s="22">
        <v>5050</v>
      </c>
      <c r="B5051" s="21">
        <v>42076</v>
      </c>
      <c r="C5051" s="22" t="s">
        <v>57</v>
      </c>
      <c r="D5051" s="22" t="s">
        <v>59</v>
      </c>
      <c r="E5051" s="22" t="s">
        <v>40</v>
      </c>
      <c r="F5051" s="22">
        <v>782</v>
      </c>
      <c r="G5051" s="22">
        <v>40.119999999999997</v>
      </c>
      <c r="H5051" s="22">
        <v>15.15</v>
      </c>
      <c r="I5051" s="22">
        <v>14.73</v>
      </c>
      <c r="J5051" s="22" t="s">
        <v>54</v>
      </c>
      <c r="K5051" s="23">
        <v>176753.1</v>
      </c>
      <c r="L5051" s="23" t="s">
        <v>55</v>
      </c>
      <c r="M5051" s="23" t="s">
        <v>83</v>
      </c>
      <c r="N5051" s="27"/>
      <c r="O5051" s="23" t="s">
        <v>56</v>
      </c>
      <c r="P5051" t="str">
        <f t="shared" si="78"/>
        <v>INSERT INTO @DataTable (Deal, AdvanceDate, PROV, DealPurpose, RateType, BEACON, LTV, TDS, GDS, InsuranceType, PrincipalBalance, OccupancyType, AccountStatus, Closed_Date, DelinquencyBucket) VALUES (5050, '2015-03-13', 'ON', 'Transfer', 'ARM', 782, 40.12, 15.15, 14.73, 'Conv', 176753.1, 'Owner-Occupied', 'Open', '1900-01-00', 'Current');</v>
      </c>
    </row>
    <row r="5052" spans="1:16" x14ac:dyDescent="0.35">
      <c r="A5052" s="19">
        <v>5051</v>
      </c>
      <c r="B5052" s="18">
        <v>42725</v>
      </c>
      <c r="C5052" s="19" t="s">
        <v>63</v>
      </c>
      <c r="D5052" s="19" t="s">
        <v>61</v>
      </c>
      <c r="E5052" s="19" t="s">
        <v>53</v>
      </c>
      <c r="F5052" s="19">
        <v>697</v>
      </c>
      <c r="G5052" s="19">
        <v>95</v>
      </c>
      <c r="H5052" s="19">
        <v>34.14</v>
      </c>
      <c r="I5052" s="19">
        <v>21.1</v>
      </c>
      <c r="J5052" s="19" t="s">
        <v>60</v>
      </c>
      <c r="K5052" s="20">
        <v>171811.91</v>
      </c>
      <c r="L5052" s="20" t="s">
        <v>55</v>
      </c>
      <c r="M5052" s="20" t="s">
        <v>83</v>
      </c>
      <c r="N5052" s="26"/>
      <c r="O5052" s="20" t="s">
        <v>56</v>
      </c>
      <c r="P5052" t="str">
        <f t="shared" si="78"/>
        <v>INSERT INTO @DataTable (Deal, AdvanceDate, PROV, DealPurpose, RateType, BEACON, LTV, TDS, GDS, InsuranceType, PrincipalBalance, OccupancyType, AccountStatus, Closed_Date, DelinquencyBucket) VALUES (5051, '2016-12-21', 'SK', 'Purchase', 'Fixed', 697, 95, 34.14, 21.1, 'HiRatio', 171811.91, 'Owner-Occupied', 'Open', '1900-01-00', 'Current');</v>
      </c>
    </row>
    <row r="5053" spans="1:16" x14ac:dyDescent="0.35">
      <c r="A5053" s="22">
        <v>5052</v>
      </c>
      <c r="B5053" s="21">
        <v>41435</v>
      </c>
      <c r="C5053" s="22" t="s">
        <v>58</v>
      </c>
      <c r="D5053" s="22" t="s">
        <v>52</v>
      </c>
      <c r="E5053" s="22" t="s">
        <v>53</v>
      </c>
      <c r="F5053" s="22">
        <v>747</v>
      </c>
      <c r="G5053" s="22">
        <v>80</v>
      </c>
      <c r="H5053" s="22">
        <v>34.39</v>
      </c>
      <c r="I5053" s="22">
        <v>31.6</v>
      </c>
      <c r="J5053" s="22" t="s">
        <v>54</v>
      </c>
      <c r="K5053" s="23">
        <v>94870.67</v>
      </c>
      <c r="L5053" s="23" t="s">
        <v>55</v>
      </c>
      <c r="M5053" s="23" t="s">
        <v>83</v>
      </c>
      <c r="N5053" s="27"/>
      <c r="O5053" s="23" t="s">
        <v>56</v>
      </c>
      <c r="P5053" t="str">
        <f t="shared" si="78"/>
        <v>INSERT INTO @DataTable (Deal, AdvanceDate, PROV, DealPurpose, RateType, BEACON, LTV, TDS, GDS, InsuranceType, PrincipalBalance, OccupancyType, AccountStatus, Closed_Date, DelinquencyBucket) VALUES (5052, '2013-06-10', 'BC', 'Refinance External', 'Fixed', 747, 80, 34.39, 31.6, 'Conv', 94870.67, 'Owner-Occupied', 'Open', '1900-01-00', 'Current');</v>
      </c>
    </row>
    <row r="5054" spans="1:16" x14ac:dyDescent="0.35">
      <c r="A5054" s="19">
        <v>5053</v>
      </c>
      <c r="B5054" s="18">
        <v>42326</v>
      </c>
      <c r="C5054" s="19" t="s">
        <v>58</v>
      </c>
      <c r="D5054" s="19" t="s">
        <v>61</v>
      </c>
      <c r="E5054" s="19" t="s">
        <v>53</v>
      </c>
      <c r="F5054" s="19">
        <v>788</v>
      </c>
      <c r="G5054" s="19">
        <v>80</v>
      </c>
      <c r="H5054" s="19">
        <v>32.69</v>
      </c>
      <c r="I5054" s="19">
        <v>32.1</v>
      </c>
      <c r="J5054" s="19" t="s">
        <v>54</v>
      </c>
      <c r="K5054" s="20">
        <v>194633.86</v>
      </c>
      <c r="L5054" s="20" t="s">
        <v>55</v>
      </c>
      <c r="M5054" s="20" t="s">
        <v>83</v>
      </c>
      <c r="N5054" s="26"/>
      <c r="O5054" s="20" t="s">
        <v>56</v>
      </c>
      <c r="P5054" t="str">
        <f t="shared" si="78"/>
        <v>INSERT INTO @DataTable (Deal, AdvanceDate, PROV, DealPurpose, RateType, BEACON, LTV, TDS, GDS, InsuranceType, PrincipalBalance, OccupancyType, AccountStatus, Closed_Date, DelinquencyBucket) VALUES (5053, '2015-11-18', 'BC', 'Purchase', 'Fixed', 788, 80, 32.69, 32.1, 'Conv', 194633.86, 'Owner-Occupied', 'Open', '1900-01-00', 'Current');</v>
      </c>
    </row>
    <row r="5055" spans="1:16" x14ac:dyDescent="0.35">
      <c r="A5055" s="22">
        <v>5054</v>
      </c>
      <c r="B5055" s="21">
        <v>42482</v>
      </c>
      <c r="C5055" s="22" t="s">
        <v>51</v>
      </c>
      <c r="D5055" s="22" t="s">
        <v>61</v>
      </c>
      <c r="E5055" s="22" t="s">
        <v>53</v>
      </c>
      <c r="F5055" s="22">
        <v>738</v>
      </c>
      <c r="G5055" s="22">
        <v>95</v>
      </c>
      <c r="H5055" s="22">
        <v>35.64</v>
      </c>
      <c r="I5055" s="22">
        <v>35.18</v>
      </c>
      <c r="J5055" s="22" t="s">
        <v>60</v>
      </c>
      <c r="K5055" s="23">
        <v>310038.23</v>
      </c>
      <c r="L5055" s="23" t="s">
        <v>55</v>
      </c>
      <c r="M5055" s="23" t="s">
        <v>83</v>
      </c>
      <c r="N5055" s="27"/>
      <c r="O5055" s="23" t="s">
        <v>56</v>
      </c>
      <c r="P5055" t="str">
        <f t="shared" si="78"/>
        <v>INSERT INTO @DataTable (Deal, AdvanceDate, PROV, DealPurpose, RateType, BEACON, LTV, TDS, GDS, InsuranceType, PrincipalBalance, OccupancyType, AccountStatus, Closed_Date, DelinquencyBucket) VALUES (5054, '2016-04-22', 'AB', 'Purchase', 'Fixed', 738, 95, 35.64, 35.18, 'HiRatio', 310038.23, 'Owner-Occupied', 'Open', '1900-01-00', 'Current');</v>
      </c>
    </row>
    <row r="5056" spans="1:16" x14ac:dyDescent="0.35">
      <c r="A5056" s="19">
        <v>5055</v>
      </c>
      <c r="B5056" s="18">
        <v>42152</v>
      </c>
      <c r="C5056" s="19" t="s">
        <v>65</v>
      </c>
      <c r="D5056" s="19" t="s">
        <v>61</v>
      </c>
      <c r="E5056" s="19" t="s">
        <v>53</v>
      </c>
      <c r="F5056" s="19">
        <v>714</v>
      </c>
      <c r="G5056" s="19">
        <v>95</v>
      </c>
      <c r="H5056" s="19">
        <v>43.11</v>
      </c>
      <c r="I5056" s="19">
        <v>32.450000000000003</v>
      </c>
      <c r="J5056" s="19" t="s">
        <v>60</v>
      </c>
      <c r="K5056" s="20">
        <v>153807.84</v>
      </c>
      <c r="L5056" s="20" t="s">
        <v>55</v>
      </c>
      <c r="M5056" s="20" t="s">
        <v>83</v>
      </c>
      <c r="N5056" s="26"/>
      <c r="O5056" s="20" t="s">
        <v>56</v>
      </c>
      <c r="P5056" t="str">
        <f t="shared" si="78"/>
        <v>INSERT INTO @DataTable (Deal, AdvanceDate, PROV, DealPurpose, RateType, BEACON, LTV, TDS, GDS, InsuranceType, PrincipalBalance, OccupancyType, AccountStatus, Closed_Date, DelinquencyBucket) VALUES (5055, '2015-05-28', 'NS', 'Purchase', 'Fixed', 714, 95, 43.11, 32.45, 'HiRatio', 153807.84, 'Owner-Occupied', 'Open', '1900-01-00', 'Current');</v>
      </c>
    </row>
    <row r="5057" spans="1:16" x14ac:dyDescent="0.35">
      <c r="A5057" s="22">
        <v>5056</v>
      </c>
      <c r="B5057" s="21">
        <v>42129</v>
      </c>
      <c r="C5057" s="22" t="s">
        <v>70</v>
      </c>
      <c r="D5057" s="22" t="s">
        <v>61</v>
      </c>
      <c r="E5057" s="22" t="s">
        <v>40</v>
      </c>
      <c r="F5057" s="22">
        <v>829</v>
      </c>
      <c r="G5057" s="22">
        <v>62.83</v>
      </c>
      <c r="H5057" s="22">
        <v>38.270000000000003</v>
      </c>
      <c r="I5057" s="22">
        <v>24.37</v>
      </c>
      <c r="J5057" s="22" t="s">
        <v>54</v>
      </c>
      <c r="K5057" s="23">
        <v>209991.22</v>
      </c>
      <c r="L5057" s="23" t="s">
        <v>55</v>
      </c>
      <c r="M5057" s="23" t="s">
        <v>83</v>
      </c>
      <c r="N5057" s="27"/>
      <c r="O5057" s="23" t="s">
        <v>56</v>
      </c>
      <c r="P5057" t="str">
        <f t="shared" si="78"/>
        <v>INSERT INTO @DataTable (Deal, AdvanceDate, PROV, DealPurpose, RateType, BEACON, LTV, TDS, GDS, InsuranceType, PrincipalBalance, OccupancyType, AccountStatus, Closed_Date, DelinquencyBucket) VALUES (5056, '2015-05-05', 'NB', 'Purchase', 'ARM', 829, 62.83, 38.27, 24.37, 'Conv', 209991.22, 'Owner-Occupied', 'Open', '1900-01-00', 'Current');</v>
      </c>
    </row>
    <row r="5058" spans="1:16" x14ac:dyDescent="0.35">
      <c r="A5058" s="19">
        <v>5057</v>
      </c>
      <c r="B5058" s="18">
        <v>42223</v>
      </c>
      <c r="C5058" s="19" t="s">
        <v>51</v>
      </c>
      <c r="D5058" s="19" t="s">
        <v>61</v>
      </c>
      <c r="E5058" s="19" t="s">
        <v>53</v>
      </c>
      <c r="F5058" s="19">
        <v>721</v>
      </c>
      <c r="G5058" s="19">
        <v>80</v>
      </c>
      <c r="H5058" s="19">
        <v>43.63</v>
      </c>
      <c r="I5058" s="19">
        <v>37.619999999999997</v>
      </c>
      <c r="J5058" s="19" t="s">
        <v>54</v>
      </c>
      <c r="K5058" s="20">
        <v>303582.61</v>
      </c>
      <c r="L5058" s="20" t="s">
        <v>55</v>
      </c>
      <c r="M5058" s="20" t="s">
        <v>83</v>
      </c>
      <c r="N5058" s="26"/>
      <c r="O5058" s="20" t="s">
        <v>56</v>
      </c>
      <c r="P5058" t="str">
        <f t="shared" si="78"/>
        <v>INSERT INTO @DataTable (Deal, AdvanceDate, PROV, DealPurpose, RateType, BEACON, LTV, TDS, GDS, InsuranceType, PrincipalBalance, OccupancyType, AccountStatus, Closed_Date, DelinquencyBucket) VALUES (5057, '2015-08-07', 'AB', 'Purchase', 'Fixed', 721, 80, 43.63, 37.62, 'Conv', 303582.61, 'Owner-Occupied', 'Open', '1900-01-00', 'Current');</v>
      </c>
    </row>
    <row r="5059" spans="1:16" x14ac:dyDescent="0.35">
      <c r="A5059" s="22">
        <v>5058</v>
      </c>
      <c r="B5059" s="21">
        <v>41754</v>
      </c>
      <c r="C5059" s="22" t="s">
        <v>51</v>
      </c>
      <c r="D5059" s="22" t="s">
        <v>61</v>
      </c>
      <c r="E5059" s="22" t="s">
        <v>53</v>
      </c>
      <c r="F5059" s="22">
        <v>672</v>
      </c>
      <c r="G5059" s="22">
        <v>93.85</v>
      </c>
      <c r="H5059" s="22">
        <v>35.53</v>
      </c>
      <c r="I5059" s="22">
        <v>26.92</v>
      </c>
      <c r="J5059" s="22" t="s">
        <v>60</v>
      </c>
      <c r="K5059" s="23">
        <v>0</v>
      </c>
      <c r="L5059" s="23" t="s">
        <v>55</v>
      </c>
      <c r="M5059" s="23" t="s">
        <v>84</v>
      </c>
      <c r="N5059" s="27">
        <v>42093</v>
      </c>
      <c r="O5059" s="23" t="s">
        <v>56</v>
      </c>
      <c r="P5059" t="str">
        <f t="shared" ref="P5059:P5122" si="79">"INSERT INTO @DataTable (Deal, AdvanceDate, PROV, DealPurpose, RateType, BEACON, LTV, TDS, GDS, InsuranceType, PrincipalBalance, OccupancyType, AccountStatus, Closed_Date, DelinquencyBucket) VALUES (" &amp; A5059 &amp; ", " &amp; "'" &amp; TEXT(B5059, "yyyy-mm-dd") &amp; "', '" &amp; C5059 &amp; "', '" &amp; D5059 &amp; "', '" &amp; E5059 &amp; "', " &amp; F5059 &amp; ", " &amp; G5059 &amp; ", " &amp; H5059 &amp; ", " &amp; I5059 &amp; ", '" &amp; J5059 &amp; "', " &amp; K5059 &amp; ", '" &amp; L5059 &amp; "', '" &amp; M5059 &amp; "', '" &amp;TEXT(N5059, "yyyy-mm-dd") &amp; "', '" &amp; O5059 &amp; "');"</f>
        <v>INSERT INTO @DataTable (Deal, AdvanceDate, PROV, DealPurpose, RateType, BEACON, LTV, TDS, GDS, InsuranceType, PrincipalBalance, OccupancyType, AccountStatus, Closed_Date, DelinquencyBucket) VALUES (5058, '2014-04-25', 'AB', 'Purchase', 'Fixed', 672, 93.85, 35.53, 26.92, 'HiRatio', 0, 'Owner-Occupied', 'Closed', '2015-03-30', 'Current');</v>
      </c>
    </row>
    <row r="5060" spans="1:16" x14ac:dyDescent="0.35">
      <c r="A5060" s="19">
        <v>5059</v>
      </c>
      <c r="B5060" s="18">
        <v>42285</v>
      </c>
      <c r="C5060" s="19" t="s">
        <v>57</v>
      </c>
      <c r="D5060" s="19" t="s">
        <v>52</v>
      </c>
      <c r="E5060" s="19" t="s">
        <v>40</v>
      </c>
      <c r="F5060" s="19">
        <v>749</v>
      </c>
      <c r="G5060" s="19">
        <v>55.4</v>
      </c>
      <c r="H5060" s="19">
        <v>36.630000000000003</v>
      </c>
      <c r="I5060" s="19">
        <v>28.53</v>
      </c>
      <c r="J5060" s="19" t="s">
        <v>54</v>
      </c>
      <c r="K5060" s="20">
        <v>257828.91</v>
      </c>
      <c r="L5060" s="20" t="s">
        <v>55</v>
      </c>
      <c r="M5060" s="20" t="s">
        <v>83</v>
      </c>
      <c r="N5060" s="26"/>
      <c r="O5060" s="20" t="s">
        <v>56</v>
      </c>
      <c r="P5060" t="str">
        <f t="shared" si="79"/>
        <v>INSERT INTO @DataTable (Deal, AdvanceDate, PROV, DealPurpose, RateType, BEACON, LTV, TDS, GDS, InsuranceType, PrincipalBalance, OccupancyType, AccountStatus, Closed_Date, DelinquencyBucket) VALUES (5059, '2015-10-08', 'ON', 'Refinance External', 'ARM', 749, 55.4, 36.63, 28.53, 'Conv', 257828.91, 'Owner-Occupied', 'Open', '1900-01-00', 'Current');</v>
      </c>
    </row>
    <row r="5061" spans="1:16" x14ac:dyDescent="0.35">
      <c r="A5061" s="22">
        <v>5060</v>
      </c>
      <c r="B5061" s="21">
        <v>41796</v>
      </c>
      <c r="C5061" s="22" t="s">
        <v>57</v>
      </c>
      <c r="D5061" s="22" t="s">
        <v>61</v>
      </c>
      <c r="E5061" s="22" t="s">
        <v>53</v>
      </c>
      <c r="F5061" s="22">
        <v>748</v>
      </c>
      <c r="G5061" s="22">
        <v>95</v>
      </c>
      <c r="H5061" s="22">
        <v>43.8</v>
      </c>
      <c r="I5061" s="22">
        <v>15.07</v>
      </c>
      <c r="J5061" s="22" t="s">
        <v>60</v>
      </c>
      <c r="K5061" s="23">
        <v>170186.68</v>
      </c>
      <c r="L5061" s="23" t="s">
        <v>55</v>
      </c>
      <c r="M5061" s="23" t="s">
        <v>83</v>
      </c>
      <c r="N5061" s="27"/>
      <c r="O5061" s="23" t="s">
        <v>56</v>
      </c>
      <c r="P5061" t="str">
        <f t="shared" si="79"/>
        <v>INSERT INTO @DataTable (Deal, AdvanceDate, PROV, DealPurpose, RateType, BEACON, LTV, TDS, GDS, InsuranceType, PrincipalBalance, OccupancyType, AccountStatus, Closed_Date, DelinquencyBucket) VALUES (5060, '2014-06-06', 'ON', 'Purchase', 'Fixed', 748, 95, 43.8, 15.07, 'HiRatio', 170186.68, 'Owner-Occupied', 'Open', '1900-01-00', 'Current');</v>
      </c>
    </row>
    <row r="5062" spans="1:16" x14ac:dyDescent="0.35">
      <c r="A5062" s="19">
        <v>5061</v>
      </c>
      <c r="B5062" s="18">
        <v>42445</v>
      </c>
      <c r="C5062" s="19" t="s">
        <v>58</v>
      </c>
      <c r="D5062" s="19" t="s">
        <v>61</v>
      </c>
      <c r="E5062" s="19" t="s">
        <v>53</v>
      </c>
      <c r="F5062" s="19">
        <v>738</v>
      </c>
      <c r="G5062" s="19">
        <v>95</v>
      </c>
      <c r="H5062" s="19">
        <v>30.82</v>
      </c>
      <c r="I5062" s="19">
        <v>23.12</v>
      </c>
      <c r="J5062" s="19" t="s">
        <v>60</v>
      </c>
      <c r="K5062" s="20">
        <v>267714.01</v>
      </c>
      <c r="L5062" s="20" t="s">
        <v>55</v>
      </c>
      <c r="M5062" s="20" t="s">
        <v>83</v>
      </c>
      <c r="N5062" s="26"/>
      <c r="O5062" s="20" t="s">
        <v>56</v>
      </c>
      <c r="P5062" t="str">
        <f t="shared" si="79"/>
        <v>INSERT INTO @DataTable (Deal, AdvanceDate, PROV, DealPurpose, RateType, BEACON, LTV, TDS, GDS, InsuranceType, PrincipalBalance, OccupancyType, AccountStatus, Closed_Date, DelinquencyBucket) VALUES (5061, '2016-03-16', 'BC', 'Purchase', 'Fixed', 738, 95, 30.82, 23.12, 'HiRatio', 267714.01, 'Owner-Occupied', 'Open', '1900-01-00', 'Current');</v>
      </c>
    </row>
    <row r="5063" spans="1:16" x14ac:dyDescent="0.35">
      <c r="A5063" s="22">
        <v>5062</v>
      </c>
      <c r="B5063" s="21">
        <v>41045</v>
      </c>
      <c r="C5063" s="22" t="s">
        <v>58</v>
      </c>
      <c r="D5063" s="22" t="s">
        <v>61</v>
      </c>
      <c r="E5063" s="22" t="s">
        <v>53</v>
      </c>
      <c r="F5063" s="22">
        <v>775</v>
      </c>
      <c r="G5063" s="22">
        <v>92.62</v>
      </c>
      <c r="H5063" s="22">
        <v>39.25</v>
      </c>
      <c r="I5063" s="22">
        <v>39.25</v>
      </c>
      <c r="J5063" s="22" t="s">
        <v>60</v>
      </c>
      <c r="K5063" s="23">
        <v>579180.30000000005</v>
      </c>
      <c r="L5063" s="23" t="s">
        <v>55</v>
      </c>
      <c r="M5063" s="23" t="s">
        <v>83</v>
      </c>
      <c r="N5063" s="27"/>
      <c r="O5063" s="23" t="s">
        <v>56</v>
      </c>
      <c r="P5063" t="str">
        <f t="shared" si="79"/>
        <v>INSERT INTO @DataTable (Deal, AdvanceDate, PROV, DealPurpose, RateType, BEACON, LTV, TDS, GDS, InsuranceType, PrincipalBalance, OccupancyType, AccountStatus, Closed_Date, DelinquencyBucket) VALUES (5062, '2012-05-16', 'BC', 'Purchase', 'Fixed', 775, 92.62, 39.25, 39.25, 'HiRatio', 579180.3, 'Owner-Occupied', 'Open', '1900-01-00', 'Current');</v>
      </c>
    </row>
    <row r="5064" spans="1:16" x14ac:dyDescent="0.35">
      <c r="A5064" s="19">
        <v>5063</v>
      </c>
      <c r="B5064" s="18">
        <v>41600</v>
      </c>
      <c r="C5064" s="19" t="s">
        <v>57</v>
      </c>
      <c r="D5064" s="19" t="s">
        <v>61</v>
      </c>
      <c r="E5064" s="19" t="s">
        <v>53</v>
      </c>
      <c r="F5064" s="19">
        <v>757</v>
      </c>
      <c r="G5064" s="19">
        <v>95</v>
      </c>
      <c r="H5064" s="19">
        <v>37.869999999999997</v>
      </c>
      <c r="I5064" s="19">
        <v>22.72</v>
      </c>
      <c r="J5064" s="19" t="s">
        <v>60</v>
      </c>
      <c r="K5064" s="20">
        <v>180044.78</v>
      </c>
      <c r="L5064" s="20" t="s">
        <v>55</v>
      </c>
      <c r="M5064" s="20" t="s">
        <v>83</v>
      </c>
      <c r="N5064" s="26"/>
      <c r="O5064" s="20" t="s">
        <v>56</v>
      </c>
      <c r="P5064" t="str">
        <f t="shared" si="79"/>
        <v>INSERT INTO @DataTable (Deal, AdvanceDate, PROV, DealPurpose, RateType, BEACON, LTV, TDS, GDS, InsuranceType, PrincipalBalance, OccupancyType, AccountStatus, Closed_Date, DelinquencyBucket) VALUES (5063, '2013-11-22', 'ON', 'Purchase', 'Fixed', 757, 95, 37.87, 22.72, 'HiRatio', 180044.78, 'Owner-Occupied', 'Open', '1900-01-00', 'Current');</v>
      </c>
    </row>
    <row r="5065" spans="1:16" x14ac:dyDescent="0.35">
      <c r="A5065" s="22">
        <v>5064</v>
      </c>
      <c r="B5065" s="21">
        <v>42524</v>
      </c>
      <c r="C5065" s="22" t="s">
        <v>57</v>
      </c>
      <c r="D5065" s="22" t="s">
        <v>59</v>
      </c>
      <c r="E5065" s="22" t="s">
        <v>53</v>
      </c>
      <c r="F5065" s="22">
        <v>792</v>
      </c>
      <c r="G5065" s="22">
        <v>83.15</v>
      </c>
      <c r="H5065" s="22">
        <v>17.829999999999998</v>
      </c>
      <c r="I5065" s="22">
        <v>11.68</v>
      </c>
      <c r="J5065" s="22" t="s">
        <v>60</v>
      </c>
      <c r="K5065" s="23">
        <v>243334.29</v>
      </c>
      <c r="L5065" s="23" t="s">
        <v>55</v>
      </c>
      <c r="M5065" s="23" t="s">
        <v>83</v>
      </c>
      <c r="N5065" s="27"/>
      <c r="O5065" s="23" t="s">
        <v>56</v>
      </c>
      <c r="P5065" t="str">
        <f t="shared" si="79"/>
        <v>INSERT INTO @DataTable (Deal, AdvanceDate, PROV, DealPurpose, RateType, BEACON, LTV, TDS, GDS, InsuranceType, PrincipalBalance, OccupancyType, AccountStatus, Closed_Date, DelinquencyBucket) VALUES (5064, '2016-06-03', 'ON', 'Transfer', 'Fixed', 792, 83.15, 17.83, 11.68, 'HiRatio', 243334.29, 'Owner-Occupied', 'Open', '1900-01-00', 'Current');</v>
      </c>
    </row>
    <row r="5066" spans="1:16" x14ac:dyDescent="0.35">
      <c r="A5066" s="19">
        <v>5065</v>
      </c>
      <c r="B5066" s="18">
        <v>42094</v>
      </c>
      <c r="C5066" s="19" t="s">
        <v>58</v>
      </c>
      <c r="D5066" s="19" t="s">
        <v>61</v>
      </c>
      <c r="E5066" s="19" t="s">
        <v>40</v>
      </c>
      <c r="F5066" s="19">
        <v>800</v>
      </c>
      <c r="G5066" s="19">
        <v>75</v>
      </c>
      <c r="H5066" s="19">
        <v>18.649999999999999</v>
      </c>
      <c r="I5066" s="19">
        <v>15.12</v>
      </c>
      <c r="J5066" s="19" t="s">
        <v>54</v>
      </c>
      <c r="K5066" s="20">
        <v>130276</v>
      </c>
      <c r="L5066" s="20" t="s">
        <v>55</v>
      </c>
      <c r="M5066" s="20" t="s">
        <v>83</v>
      </c>
      <c r="N5066" s="26"/>
      <c r="O5066" s="20" t="s">
        <v>56</v>
      </c>
      <c r="P5066" t="str">
        <f t="shared" si="79"/>
        <v>INSERT INTO @DataTable (Deal, AdvanceDate, PROV, DealPurpose, RateType, BEACON, LTV, TDS, GDS, InsuranceType, PrincipalBalance, OccupancyType, AccountStatus, Closed_Date, DelinquencyBucket) VALUES (5065, '2015-03-31', 'BC', 'Purchase', 'ARM', 800, 75, 18.65, 15.12, 'Conv', 130276, 'Owner-Occupied', 'Open', '1900-01-00', 'Current');</v>
      </c>
    </row>
    <row r="5067" spans="1:16" x14ac:dyDescent="0.35">
      <c r="A5067" s="22">
        <v>5066</v>
      </c>
      <c r="B5067" s="21">
        <v>41907</v>
      </c>
      <c r="C5067" s="22" t="s">
        <v>58</v>
      </c>
      <c r="D5067" s="22" t="s">
        <v>61</v>
      </c>
      <c r="E5067" s="22" t="s">
        <v>53</v>
      </c>
      <c r="F5067" s="22">
        <v>702</v>
      </c>
      <c r="G5067" s="22">
        <v>95</v>
      </c>
      <c r="H5067" s="22">
        <v>35.119999999999997</v>
      </c>
      <c r="I5067" s="22">
        <v>23.99</v>
      </c>
      <c r="J5067" s="22" t="s">
        <v>60</v>
      </c>
      <c r="K5067" s="23">
        <v>361619.19</v>
      </c>
      <c r="L5067" s="23" t="s">
        <v>55</v>
      </c>
      <c r="M5067" s="23" t="s">
        <v>83</v>
      </c>
      <c r="N5067" s="27"/>
      <c r="O5067" s="23" t="s">
        <v>56</v>
      </c>
      <c r="P5067" t="str">
        <f t="shared" si="79"/>
        <v>INSERT INTO @DataTable (Deal, AdvanceDate, PROV, DealPurpose, RateType, BEACON, LTV, TDS, GDS, InsuranceType, PrincipalBalance, OccupancyType, AccountStatus, Closed_Date, DelinquencyBucket) VALUES (5066, '2014-09-25', 'BC', 'Purchase', 'Fixed', 702, 95, 35.12, 23.99, 'HiRatio', 361619.19, 'Owner-Occupied', 'Open', '1900-01-00', 'Current');</v>
      </c>
    </row>
    <row r="5068" spans="1:16" x14ac:dyDescent="0.35">
      <c r="A5068" s="19">
        <v>5067</v>
      </c>
      <c r="B5068" s="18">
        <v>42143</v>
      </c>
      <c r="C5068" s="19" t="s">
        <v>57</v>
      </c>
      <c r="D5068" s="19" t="s">
        <v>59</v>
      </c>
      <c r="E5068" s="19" t="s">
        <v>40</v>
      </c>
      <c r="F5068" s="19">
        <v>783</v>
      </c>
      <c r="G5068" s="19">
        <v>26.88</v>
      </c>
      <c r="H5068" s="19">
        <v>26.27</v>
      </c>
      <c r="I5068" s="19">
        <v>21.37</v>
      </c>
      <c r="J5068" s="19" t="s">
        <v>54</v>
      </c>
      <c r="K5068" s="20">
        <v>229134.41</v>
      </c>
      <c r="L5068" s="20" t="s">
        <v>55</v>
      </c>
      <c r="M5068" s="20" t="s">
        <v>83</v>
      </c>
      <c r="N5068" s="26"/>
      <c r="O5068" s="20" t="s">
        <v>56</v>
      </c>
      <c r="P5068" t="str">
        <f t="shared" si="79"/>
        <v>INSERT INTO @DataTable (Deal, AdvanceDate, PROV, DealPurpose, RateType, BEACON, LTV, TDS, GDS, InsuranceType, PrincipalBalance, OccupancyType, AccountStatus, Closed_Date, DelinquencyBucket) VALUES (5067, '2015-05-19', 'ON', 'Transfer', 'ARM', 783, 26.88, 26.27, 21.37, 'Conv', 229134.41, 'Owner-Occupied', 'Open', '1900-01-00', 'Current');</v>
      </c>
    </row>
    <row r="5069" spans="1:16" x14ac:dyDescent="0.35">
      <c r="A5069" s="22">
        <v>5068</v>
      </c>
      <c r="B5069" s="21">
        <v>41586</v>
      </c>
      <c r="C5069" s="22" t="s">
        <v>57</v>
      </c>
      <c r="D5069" s="22" t="s">
        <v>52</v>
      </c>
      <c r="E5069" s="22" t="s">
        <v>40</v>
      </c>
      <c r="F5069" s="22">
        <v>762</v>
      </c>
      <c r="G5069" s="22">
        <v>80</v>
      </c>
      <c r="H5069" s="22">
        <v>24.94</v>
      </c>
      <c r="I5069" s="22">
        <v>24.22</v>
      </c>
      <c r="J5069" s="22" t="s">
        <v>54</v>
      </c>
      <c r="K5069" s="23">
        <v>228762.99</v>
      </c>
      <c r="L5069" s="23" t="s">
        <v>55</v>
      </c>
      <c r="M5069" s="23" t="s">
        <v>83</v>
      </c>
      <c r="N5069" s="27"/>
      <c r="O5069" s="23" t="s">
        <v>56</v>
      </c>
      <c r="P5069" t="str">
        <f t="shared" si="79"/>
        <v>INSERT INTO @DataTable (Deal, AdvanceDate, PROV, DealPurpose, RateType, BEACON, LTV, TDS, GDS, InsuranceType, PrincipalBalance, OccupancyType, AccountStatus, Closed_Date, DelinquencyBucket) VALUES (5068, '2013-11-08', 'ON', 'Refinance External', 'ARM', 762, 80, 24.94, 24.22, 'Conv', 228762.99, 'Owner-Occupied', 'Open', '1900-01-00', 'Current');</v>
      </c>
    </row>
    <row r="5070" spans="1:16" x14ac:dyDescent="0.35">
      <c r="A5070" s="19">
        <v>5069</v>
      </c>
      <c r="B5070" s="18">
        <v>40652</v>
      </c>
      <c r="C5070" s="19" t="s">
        <v>57</v>
      </c>
      <c r="D5070" s="19" t="s">
        <v>61</v>
      </c>
      <c r="E5070" s="19" t="s">
        <v>53</v>
      </c>
      <c r="F5070" s="19">
        <v>748</v>
      </c>
      <c r="G5070" s="19">
        <v>94.97</v>
      </c>
      <c r="H5070" s="19">
        <v>27.95</v>
      </c>
      <c r="I5070" s="19">
        <v>27.5</v>
      </c>
      <c r="J5070" s="19" t="s">
        <v>60</v>
      </c>
      <c r="K5070" s="20">
        <v>0</v>
      </c>
      <c r="L5070" s="20" t="s">
        <v>55</v>
      </c>
      <c r="M5070" s="20" t="s">
        <v>84</v>
      </c>
      <c r="N5070" s="26">
        <v>42482</v>
      </c>
      <c r="O5070" s="20" t="s">
        <v>56</v>
      </c>
      <c r="P5070" t="str">
        <f t="shared" si="79"/>
        <v>INSERT INTO @DataTable (Deal, AdvanceDate, PROV, DealPurpose, RateType, BEACON, LTV, TDS, GDS, InsuranceType, PrincipalBalance, OccupancyType, AccountStatus, Closed_Date, DelinquencyBucket) VALUES (5069, '2011-04-19', 'ON', 'Purchase', 'Fixed', 748, 94.97, 27.95, 27.5, 'HiRatio', 0, 'Owner-Occupied', 'Closed', '2016-04-22', 'Current');</v>
      </c>
    </row>
    <row r="5071" spans="1:16" x14ac:dyDescent="0.35">
      <c r="A5071" s="22">
        <v>5070</v>
      </c>
      <c r="B5071" s="21">
        <v>41816</v>
      </c>
      <c r="C5071" s="22" t="s">
        <v>58</v>
      </c>
      <c r="D5071" s="22" t="s">
        <v>61</v>
      </c>
      <c r="E5071" s="22" t="s">
        <v>53</v>
      </c>
      <c r="F5071" s="22">
        <v>726</v>
      </c>
      <c r="G5071" s="22">
        <v>75</v>
      </c>
      <c r="H5071" s="22">
        <v>37.11</v>
      </c>
      <c r="I5071" s="22">
        <v>11.58</v>
      </c>
      <c r="J5071" s="22" t="s">
        <v>54</v>
      </c>
      <c r="K5071" s="23">
        <v>0</v>
      </c>
      <c r="L5071" s="23" t="s">
        <v>55</v>
      </c>
      <c r="M5071" s="23" t="s">
        <v>84</v>
      </c>
      <c r="N5071" s="27">
        <v>42558</v>
      </c>
      <c r="O5071" s="23" t="s">
        <v>56</v>
      </c>
      <c r="P5071" t="str">
        <f t="shared" si="79"/>
        <v>INSERT INTO @DataTable (Deal, AdvanceDate, PROV, DealPurpose, RateType, BEACON, LTV, TDS, GDS, InsuranceType, PrincipalBalance, OccupancyType, AccountStatus, Closed_Date, DelinquencyBucket) VALUES (5070, '2014-06-26', 'BC', 'Purchase', 'Fixed', 726, 75, 37.11, 11.58, 'Conv', 0, 'Owner-Occupied', 'Closed', '2016-07-07', 'Current');</v>
      </c>
    </row>
    <row r="5072" spans="1:16" x14ac:dyDescent="0.35">
      <c r="A5072" s="19">
        <v>5071</v>
      </c>
      <c r="B5072" s="18">
        <v>41915</v>
      </c>
      <c r="C5072" s="19" t="s">
        <v>51</v>
      </c>
      <c r="D5072" s="19" t="s">
        <v>52</v>
      </c>
      <c r="E5072" s="19" t="s">
        <v>53</v>
      </c>
      <c r="F5072" s="19">
        <v>709</v>
      </c>
      <c r="G5072" s="19">
        <v>80</v>
      </c>
      <c r="H5072" s="19">
        <v>33.04</v>
      </c>
      <c r="I5072" s="19">
        <v>26.77</v>
      </c>
      <c r="J5072" s="19" t="s">
        <v>54</v>
      </c>
      <c r="K5072" s="20">
        <v>321281.15999999997</v>
      </c>
      <c r="L5072" s="20" t="s">
        <v>55</v>
      </c>
      <c r="M5072" s="20" t="s">
        <v>83</v>
      </c>
      <c r="N5072" s="26"/>
      <c r="O5072" s="20" t="s">
        <v>56</v>
      </c>
      <c r="P5072" t="str">
        <f t="shared" si="79"/>
        <v>INSERT INTO @DataTable (Deal, AdvanceDate, PROV, DealPurpose, RateType, BEACON, LTV, TDS, GDS, InsuranceType, PrincipalBalance, OccupancyType, AccountStatus, Closed_Date, DelinquencyBucket) VALUES (5071, '2014-10-03', 'AB', 'Refinance External', 'Fixed', 709, 80, 33.04, 26.77, 'Conv', 321281.16, 'Owner-Occupied', 'Open', '1900-01-00', 'Current');</v>
      </c>
    </row>
    <row r="5073" spans="1:16" x14ac:dyDescent="0.35">
      <c r="A5073" s="22">
        <v>5072</v>
      </c>
      <c r="B5073" s="21">
        <v>41026</v>
      </c>
      <c r="C5073" s="22" t="s">
        <v>57</v>
      </c>
      <c r="D5073" s="22" t="s">
        <v>52</v>
      </c>
      <c r="E5073" s="22" t="s">
        <v>53</v>
      </c>
      <c r="F5073" s="22">
        <v>716</v>
      </c>
      <c r="G5073" s="22">
        <v>69.7</v>
      </c>
      <c r="H5073" s="22">
        <v>43.02</v>
      </c>
      <c r="I5073" s="22">
        <v>42.97</v>
      </c>
      <c r="J5073" s="22" t="s">
        <v>54</v>
      </c>
      <c r="K5073" s="23">
        <v>0</v>
      </c>
      <c r="L5073" s="23" t="s">
        <v>55</v>
      </c>
      <c r="M5073" s="23" t="s">
        <v>84</v>
      </c>
      <c r="N5073" s="27">
        <v>41451</v>
      </c>
      <c r="O5073" s="23" t="s">
        <v>56</v>
      </c>
      <c r="P5073" t="str">
        <f t="shared" si="79"/>
        <v>INSERT INTO @DataTable (Deal, AdvanceDate, PROV, DealPurpose, RateType, BEACON, LTV, TDS, GDS, InsuranceType, PrincipalBalance, OccupancyType, AccountStatus, Closed_Date, DelinquencyBucket) VALUES (5072, '2012-04-27', 'ON', 'Refinance External', 'Fixed', 716, 69.7, 43.02, 42.97, 'Conv', 0, 'Owner-Occupied', 'Closed', '2013-06-26', 'Current');</v>
      </c>
    </row>
    <row r="5074" spans="1:16" x14ac:dyDescent="0.35">
      <c r="A5074" s="19">
        <v>5073</v>
      </c>
      <c r="B5074" s="18">
        <v>41439</v>
      </c>
      <c r="C5074" s="19" t="s">
        <v>57</v>
      </c>
      <c r="D5074" s="19" t="s">
        <v>67</v>
      </c>
      <c r="E5074" s="19" t="s">
        <v>53</v>
      </c>
      <c r="F5074" s="19">
        <v>761</v>
      </c>
      <c r="G5074" s="19">
        <v>84.03</v>
      </c>
      <c r="H5074" s="19">
        <v>38.58</v>
      </c>
      <c r="I5074" s="19">
        <v>29.05</v>
      </c>
      <c r="J5074" s="19" t="s">
        <v>54</v>
      </c>
      <c r="K5074" s="20">
        <v>0</v>
      </c>
      <c r="L5074" s="20" t="s">
        <v>55</v>
      </c>
      <c r="M5074" s="20" t="s">
        <v>84</v>
      </c>
      <c r="N5074" s="26">
        <v>42585</v>
      </c>
      <c r="O5074" s="20" t="s">
        <v>56</v>
      </c>
      <c r="P5074" t="str">
        <f t="shared" si="79"/>
        <v>INSERT INTO @DataTable (Deal, AdvanceDate, PROV, DealPurpose, RateType, BEACON, LTV, TDS, GDS, InsuranceType, PrincipalBalance, OccupancyType, AccountStatus, Closed_Date, DelinquencyBucket) VALUES (5073, '2013-06-14', 'ON', 'Port Increase', 'Fixed', 761, 84.03, 38.58, 29.05, 'Conv', 0, 'Owner-Occupied', 'Closed', '2016-08-03', 'Current');</v>
      </c>
    </row>
    <row r="5075" spans="1:16" x14ac:dyDescent="0.35">
      <c r="A5075" s="22">
        <v>5074</v>
      </c>
      <c r="B5075" s="21">
        <v>42215</v>
      </c>
      <c r="C5075" s="22" t="s">
        <v>57</v>
      </c>
      <c r="D5075" s="22" t="s">
        <v>59</v>
      </c>
      <c r="E5075" s="22" t="s">
        <v>53</v>
      </c>
      <c r="F5075" s="22">
        <v>830</v>
      </c>
      <c r="G5075" s="22">
        <v>57.47</v>
      </c>
      <c r="H5075" s="22">
        <v>15.44</v>
      </c>
      <c r="I5075" s="22">
        <v>14.79</v>
      </c>
      <c r="J5075" s="22" t="s">
        <v>54</v>
      </c>
      <c r="K5075" s="23">
        <v>201742.38</v>
      </c>
      <c r="L5075" s="23" t="s">
        <v>55</v>
      </c>
      <c r="M5075" s="23" t="s">
        <v>83</v>
      </c>
      <c r="N5075" s="27"/>
      <c r="O5075" s="23" t="s">
        <v>56</v>
      </c>
      <c r="P5075" t="str">
        <f t="shared" si="79"/>
        <v>INSERT INTO @DataTable (Deal, AdvanceDate, PROV, DealPurpose, RateType, BEACON, LTV, TDS, GDS, InsuranceType, PrincipalBalance, OccupancyType, AccountStatus, Closed_Date, DelinquencyBucket) VALUES (5074, '2015-07-30', 'ON', 'Transfer', 'Fixed', 830, 57.47, 15.44, 14.79, 'Conv', 201742.38, 'Owner-Occupied', 'Open', '1900-01-00', 'Current');</v>
      </c>
    </row>
    <row r="5076" spans="1:16" x14ac:dyDescent="0.35">
      <c r="A5076" s="19">
        <v>5075</v>
      </c>
      <c r="B5076" s="18">
        <v>42492</v>
      </c>
      <c r="C5076" s="19" t="s">
        <v>57</v>
      </c>
      <c r="D5076" s="19" t="s">
        <v>52</v>
      </c>
      <c r="E5076" s="19" t="s">
        <v>40</v>
      </c>
      <c r="F5076" s="19">
        <v>668</v>
      </c>
      <c r="G5076" s="19">
        <v>44.14</v>
      </c>
      <c r="H5076" s="19">
        <v>31.24</v>
      </c>
      <c r="I5076" s="19">
        <v>28.06</v>
      </c>
      <c r="J5076" s="19" t="s">
        <v>54</v>
      </c>
      <c r="K5076" s="20">
        <v>300794.73</v>
      </c>
      <c r="L5076" s="20" t="s">
        <v>55</v>
      </c>
      <c r="M5076" s="20" t="s">
        <v>83</v>
      </c>
      <c r="N5076" s="26"/>
      <c r="O5076" s="20" t="s">
        <v>69</v>
      </c>
      <c r="P5076" t="str">
        <f t="shared" si="79"/>
        <v>INSERT INTO @DataTable (Deal, AdvanceDate, PROV, DealPurpose, RateType, BEACON, LTV, TDS, GDS, InsuranceType, PrincipalBalance, OccupancyType, AccountStatus, Closed_Date, DelinquencyBucket) VALUES (5075, '2016-05-02', 'ON', 'Refinance External', 'ARM', 668, 44.14, 31.24, 28.06, 'Conv', 300794.73, 'Owner-Occupied', 'Open', '1900-01-00', '0-29');</v>
      </c>
    </row>
    <row r="5077" spans="1:16" x14ac:dyDescent="0.35">
      <c r="A5077" s="22">
        <v>5076</v>
      </c>
      <c r="B5077" s="21">
        <v>40661</v>
      </c>
      <c r="C5077" s="22" t="s">
        <v>51</v>
      </c>
      <c r="D5077" s="22" t="s">
        <v>61</v>
      </c>
      <c r="E5077" s="22" t="s">
        <v>53</v>
      </c>
      <c r="F5077" s="22">
        <v>752</v>
      </c>
      <c r="G5077" s="22">
        <v>92.88</v>
      </c>
      <c r="H5077" s="22">
        <v>33.97</v>
      </c>
      <c r="I5077" s="22">
        <v>26.5</v>
      </c>
      <c r="J5077" s="22" t="s">
        <v>60</v>
      </c>
      <c r="K5077" s="23">
        <v>238056.27</v>
      </c>
      <c r="L5077" s="23" t="s">
        <v>55</v>
      </c>
      <c r="M5077" s="23" t="s">
        <v>83</v>
      </c>
      <c r="N5077" s="27"/>
      <c r="O5077" s="23" t="s">
        <v>56</v>
      </c>
      <c r="P5077" t="str">
        <f t="shared" si="79"/>
        <v>INSERT INTO @DataTable (Deal, AdvanceDate, PROV, DealPurpose, RateType, BEACON, LTV, TDS, GDS, InsuranceType, PrincipalBalance, OccupancyType, AccountStatus, Closed_Date, DelinquencyBucket) VALUES (5076, '2011-04-28', 'AB', 'Purchase', 'Fixed', 752, 92.88, 33.97, 26.5, 'HiRatio', 238056.27, 'Owner-Occupied', 'Open', '1900-01-00', 'Current');</v>
      </c>
    </row>
    <row r="5078" spans="1:16" x14ac:dyDescent="0.35">
      <c r="A5078" s="19">
        <v>5077</v>
      </c>
      <c r="B5078" s="18">
        <v>42594</v>
      </c>
      <c r="C5078" s="19" t="s">
        <v>57</v>
      </c>
      <c r="D5078" s="19" t="s">
        <v>52</v>
      </c>
      <c r="E5078" s="19" t="s">
        <v>53</v>
      </c>
      <c r="F5078" s="19">
        <v>632</v>
      </c>
      <c r="G5078" s="19">
        <v>74.92</v>
      </c>
      <c r="H5078" s="19">
        <v>39.49</v>
      </c>
      <c r="I5078" s="19">
        <v>30.07</v>
      </c>
      <c r="J5078" s="19" t="s">
        <v>54</v>
      </c>
      <c r="K5078" s="20">
        <v>226898.78</v>
      </c>
      <c r="L5078" s="20" t="s">
        <v>55</v>
      </c>
      <c r="M5078" s="20" t="s">
        <v>83</v>
      </c>
      <c r="N5078" s="26"/>
      <c r="O5078" s="20" t="s">
        <v>56</v>
      </c>
      <c r="P5078" t="str">
        <f t="shared" si="79"/>
        <v>INSERT INTO @DataTable (Deal, AdvanceDate, PROV, DealPurpose, RateType, BEACON, LTV, TDS, GDS, InsuranceType, PrincipalBalance, OccupancyType, AccountStatus, Closed_Date, DelinquencyBucket) VALUES (5077, '2016-08-12', 'ON', 'Refinance External', 'Fixed', 632, 74.92, 39.49, 30.07, 'Conv', 226898.78, 'Owner-Occupied', 'Open', '1900-01-00', 'Current');</v>
      </c>
    </row>
    <row r="5079" spans="1:16" x14ac:dyDescent="0.35">
      <c r="A5079" s="22">
        <v>5078</v>
      </c>
      <c r="B5079" s="21">
        <v>41929</v>
      </c>
      <c r="C5079" s="22" t="s">
        <v>51</v>
      </c>
      <c r="D5079" s="22" t="s">
        <v>61</v>
      </c>
      <c r="E5079" s="22" t="s">
        <v>53</v>
      </c>
      <c r="F5079" s="22">
        <v>718</v>
      </c>
      <c r="G5079" s="22">
        <v>90</v>
      </c>
      <c r="H5079" s="22">
        <v>39.58</v>
      </c>
      <c r="I5079" s="22">
        <v>31</v>
      </c>
      <c r="J5079" s="22" t="s">
        <v>60</v>
      </c>
      <c r="K5079" s="23">
        <v>483879.38</v>
      </c>
      <c r="L5079" s="23" t="s">
        <v>55</v>
      </c>
      <c r="M5079" s="23" t="s">
        <v>83</v>
      </c>
      <c r="N5079" s="27"/>
      <c r="O5079" s="23" t="s">
        <v>56</v>
      </c>
      <c r="P5079" t="str">
        <f t="shared" si="79"/>
        <v>INSERT INTO @DataTable (Deal, AdvanceDate, PROV, DealPurpose, RateType, BEACON, LTV, TDS, GDS, InsuranceType, PrincipalBalance, OccupancyType, AccountStatus, Closed_Date, DelinquencyBucket) VALUES (5078, '2014-10-17', 'AB', 'Purchase', 'Fixed', 718, 90, 39.58, 31, 'HiRatio', 483879.38, 'Owner-Occupied', 'Open', '1900-01-00', 'Current');</v>
      </c>
    </row>
    <row r="5080" spans="1:16" x14ac:dyDescent="0.35">
      <c r="A5080" s="19">
        <v>5079</v>
      </c>
      <c r="B5080" s="18">
        <v>42338</v>
      </c>
      <c r="C5080" s="19" t="s">
        <v>57</v>
      </c>
      <c r="D5080" s="19" t="s">
        <v>59</v>
      </c>
      <c r="E5080" s="19" t="s">
        <v>53</v>
      </c>
      <c r="F5080" s="19">
        <v>818</v>
      </c>
      <c r="G5080" s="19">
        <v>62.22</v>
      </c>
      <c r="H5080" s="19">
        <v>38.97</v>
      </c>
      <c r="I5080" s="19">
        <v>34.090000000000003</v>
      </c>
      <c r="J5080" s="19" t="s">
        <v>54</v>
      </c>
      <c r="K5080" s="20">
        <v>384756.2</v>
      </c>
      <c r="L5080" s="20" t="s">
        <v>55</v>
      </c>
      <c r="M5080" s="20" t="s">
        <v>83</v>
      </c>
      <c r="N5080" s="26"/>
      <c r="O5080" s="20" t="s">
        <v>56</v>
      </c>
      <c r="P5080" t="str">
        <f t="shared" si="79"/>
        <v>INSERT INTO @DataTable (Deal, AdvanceDate, PROV, DealPurpose, RateType, BEACON, LTV, TDS, GDS, InsuranceType, PrincipalBalance, OccupancyType, AccountStatus, Closed_Date, DelinquencyBucket) VALUES (5079, '2015-11-30', 'ON', 'Transfer', 'Fixed', 818, 62.22, 38.97, 34.09, 'Conv', 384756.2, 'Owner-Occupied', 'Open', '1900-01-00', 'Current');</v>
      </c>
    </row>
    <row r="5081" spans="1:16" x14ac:dyDescent="0.35">
      <c r="A5081" s="22">
        <v>5080</v>
      </c>
      <c r="B5081" s="21">
        <v>41663</v>
      </c>
      <c r="C5081" s="22" t="s">
        <v>57</v>
      </c>
      <c r="D5081" s="22" t="s">
        <v>52</v>
      </c>
      <c r="E5081" s="22" t="s">
        <v>53</v>
      </c>
      <c r="F5081" s="22">
        <v>697</v>
      </c>
      <c r="G5081" s="22">
        <v>80</v>
      </c>
      <c r="H5081" s="22">
        <v>34.07</v>
      </c>
      <c r="I5081" s="22">
        <v>34.07</v>
      </c>
      <c r="J5081" s="22" t="s">
        <v>54</v>
      </c>
      <c r="K5081" s="23">
        <v>94144.93</v>
      </c>
      <c r="L5081" s="23" t="s">
        <v>55</v>
      </c>
      <c r="M5081" s="23" t="s">
        <v>83</v>
      </c>
      <c r="N5081" s="27"/>
      <c r="O5081" s="23" t="s">
        <v>56</v>
      </c>
      <c r="P5081" t="str">
        <f t="shared" si="79"/>
        <v>INSERT INTO @DataTable (Deal, AdvanceDate, PROV, DealPurpose, RateType, BEACON, LTV, TDS, GDS, InsuranceType, PrincipalBalance, OccupancyType, AccountStatus, Closed_Date, DelinquencyBucket) VALUES (5080, '2014-01-24', 'ON', 'Refinance External', 'Fixed', 697, 80, 34.07, 34.07, 'Conv', 94144.93, 'Owner-Occupied', 'Open', '1900-01-00', 'Current');</v>
      </c>
    </row>
    <row r="5082" spans="1:16" x14ac:dyDescent="0.35">
      <c r="A5082" s="19">
        <v>5081</v>
      </c>
      <c r="B5082" s="18">
        <v>42221</v>
      </c>
      <c r="C5082" s="19" t="s">
        <v>57</v>
      </c>
      <c r="D5082" s="19" t="s">
        <v>52</v>
      </c>
      <c r="E5082" s="19" t="s">
        <v>40</v>
      </c>
      <c r="F5082" s="19">
        <v>760</v>
      </c>
      <c r="G5082" s="19">
        <v>73.680000000000007</v>
      </c>
      <c r="H5082" s="19">
        <v>22.02</v>
      </c>
      <c r="I5082" s="19">
        <v>21.77</v>
      </c>
      <c r="J5082" s="19" t="s">
        <v>54</v>
      </c>
      <c r="K5082" s="20">
        <v>335313.42</v>
      </c>
      <c r="L5082" s="20" t="s">
        <v>55</v>
      </c>
      <c r="M5082" s="20" t="s">
        <v>83</v>
      </c>
      <c r="N5082" s="26"/>
      <c r="O5082" s="20" t="s">
        <v>56</v>
      </c>
      <c r="P5082" t="str">
        <f t="shared" si="79"/>
        <v>INSERT INTO @DataTable (Deal, AdvanceDate, PROV, DealPurpose, RateType, BEACON, LTV, TDS, GDS, InsuranceType, PrincipalBalance, OccupancyType, AccountStatus, Closed_Date, DelinquencyBucket) VALUES (5081, '2015-08-05', 'ON', 'Refinance External', 'ARM', 760, 73.68, 22.02, 21.77, 'Conv', 335313.42, 'Owner-Occupied', 'Open', '1900-01-00', 'Current');</v>
      </c>
    </row>
    <row r="5083" spans="1:16" x14ac:dyDescent="0.35">
      <c r="A5083" s="22">
        <v>5082</v>
      </c>
      <c r="B5083" s="21">
        <v>42502</v>
      </c>
      <c r="C5083" s="22" t="s">
        <v>58</v>
      </c>
      <c r="D5083" s="22" t="s">
        <v>61</v>
      </c>
      <c r="E5083" s="22" t="s">
        <v>40</v>
      </c>
      <c r="F5083" s="22">
        <v>804</v>
      </c>
      <c r="G5083" s="22">
        <v>68.599999999999994</v>
      </c>
      <c r="H5083" s="22">
        <v>35.74</v>
      </c>
      <c r="I5083" s="22">
        <v>26.93</v>
      </c>
      <c r="J5083" s="22" t="s">
        <v>54</v>
      </c>
      <c r="K5083" s="23">
        <v>793606.74</v>
      </c>
      <c r="L5083" s="23" t="s">
        <v>55</v>
      </c>
      <c r="M5083" s="23" t="s">
        <v>83</v>
      </c>
      <c r="N5083" s="27"/>
      <c r="O5083" s="23" t="s">
        <v>56</v>
      </c>
      <c r="P5083" t="str">
        <f t="shared" si="79"/>
        <v>INSERT INTO @DataTable (Deal, AdvanceDate, PROV, DealPurpose, RateType, BEACON, LTV, TDS, GDS, InsuranceType, PrincipalBalance, OccupancyType, AccountStatus, Closed_Date, DelinquencyBucket) VALUES (5082, '2016-05-12', 'BC', 'Purchase', 'ARM', 804, 68.6, 35.74, 26.93, 'Conv', 793606.74, 'Owner-Occupied', 'Open', '1900-01-00', 'Current');</v>
      </c>
    </row>
    <row r="5084" spans="1:16" x14ac:dyDescent="0.35">
      <c r="A5084" s="19">
        <v>5083</v>
      </c>
      <c r="B5084" s="18">
        <v>42157</v>
      </c>
      <c r="C5084" s="19" t="s">
        <v>58</v>
      </c>
      <c r="D5084" s="19" t="s">
        <v>59</v>
      </c>
      <c r="E5084" s="19" t="s">
        <v>40</v>
      </c>
      <c r="F5084" s="19">
        <v>788</v>
      </c>
      <c r="G5084" s="19">
        <v>73.569999999999993</v>
      </c>
      <c r="H5084" s="19">
        <v>19.16</v>
      </c>
      <c r="I5084" s="19">
        <v>16.79</v>
      </c>
      <c r="J5084" s="19" t="s">
        <v>54</v>
      </c>
      <c r="K5084" s="20">
        <v>251623.81</v>
      </c>
      <c r="L5084" s="20" t="s">
        <v>55</v>
      </c>
      <c r="M5084" s="20" t="s">
        <v>83</v>
      </c>
      <c r="N5084" s="26"/>
      <c r="O5084" s="20" t="s">
        <v>56</v>
      </c>
      <c r="P5084" t="str">
        <f t="shared" si="79"/>
        <v>INSERT INTO @DataTable (Deal, AdvanceDate, PROV, DealPurpose, RateType, BEACON, LTV, TDS, GDS, InsuranceType, PrincipalBalance, OccupancyType, AccountStatus, Closed_Date, DelinquencyBucket) VALUES (5083, '2015-06-02', 'BC', 'Transfer', 'ARM', 788, 73.57, 19.16, 16.79, 'Conv', 251623.81, 'Owner-Occupied', 'Open', '1900-01-00', 'Current');</v>
      </c>
    </row>
    <row r="5085" spans="1:16" x14ac:dyDescent="0.35">
      <c r="A5085" s="22">
        <v>5084</v>
      </c>
      <c r="B5085" s="21">
        <v>41576</v>
      </c>
      <c r="C5085" s="22" t="s">
        <v>58</v>
      </c>
      <c r="D5085" s="22" t="s">
        <v>61</v>
      </c>
      <c r="E5085" s="22" t="s">
        <v>40</v>
      </c>
      <c r="F5085" s="22">
        <v>786</v>
      </c>
      <c r="G5085" s="22">
        <v>92.54</v>
      </c>
      <c r="H5085" s="22">
        <v>31.65</v>
      </c>
      <c r="I5085" s="22">
        <v>28.5</v>
      </c>
      <c r="J5085" s="22" t="s">
        <v>60</v>
      </c>
      <c r="K5085" s="23">
        <v>264878.46000000002</v>
      </c>
      <c r="L5085" s="23" t="s">
        <v>55</v>
      </c>
      <c r="M5085" s="23" t="s">
        <v>83</v>
      </c>
      <c r="N5085" s="27"/>
      <c r="O5085" s="23" t="s">
        <v>56</v>
      </c>
      <c r="P5085" t="str">
        <f t="shared" si="79"/>
        <v>INSERT INTO @DataTable (Deal, AdvanceDate, PROV, DealPurpose, RateType, BEACON, LTV, TDS, GDS, InsuranceType, PrincipalBalance, OccupancyType, AccountStatus, Closed_Date, DelinquencyBucket) VALUES (5084, '2013-10-29', 'BC', 'Purchase', 'ARM', 786, 92.54, 31.65, 28.5, 'HiRatio', 264878.46, 'Owner-Occupied', 'Open', '1900-01-00', 'Current');</v>
      </c>
    </row>
    <row r="5086" spans="1:16" x14ac:dyDescent="0.35">
      <c r="A5086" s="19">
        <v>5085</v>
      </c>
      <c r="B5086" s="18">
        <v>41960</v>
      </c>
      <c r="C5086" s="19" t="s">
        <v>57</v>
      </c>
      <c r="D5086" s="19" t="s">
        <v>61</v>
      </c>
      <c r="E5086" s="19" t="s">
        <v>53</v>
      </c>
      <c r="F5086" s="19">
        <v>705</v>
      </c>
      <c r="G5086" s="19">
        <v>90</v>
      </c>
      <c r="H5086" s="19">
        <v>33.97</v>
      </c>
      <c r="I5086" s="19">
        <v>21.29</v>
      </c>
      <c r="J5086" s="19" t="s">
        <v>60</v>
      </c>
      <c r="K5086" s="20">
        <v>128176.58</v>
      </c>
      <c r="L5086" s="20" t="s">
        <v>55</v>
      </c>
      <c r="M5086" s="20" t="s">
        <v>83</v>
      </c>
      <c r="N5086" s="26"/>
      <c r="O5086" s="20" t="s">
        <v>56</v>
      </c>
      <c r="P5086" t="str">
        <f t="shared" si="79"/>
        <v>INSERT INTO @DataTable (Deal, AdvanceDate, PROV, DealPurpose, RateType, BEACON, LTV, TDS, GDS, InsuranceType, PrincipalBalance, OccupancyType, AccountStatus, Closed_Date, DelinquencyBucket) VALUES (5085, '2014-11-17', 'ON', 'Purchase', 'Fixed', 705, 90, 33.97, 21.29, 'HiRatio', 128176.58, 'Owner-Occupied', 'Open', '1900-01-00', 'Current');</v>
      </c>
    </row>
    <row r="5087" spans="1:16" x14ac:dyDescent="0.35">
      <c r="A5087" s="22">
        <v>5086</v>
      </c>
      <c r="B5087" s="21">
        <v>42353</v>
      </c>
      <c r="C5087" s="22" t="s">
        <v>57</v>
      </c>
      <c r="D5087" s="22" t="s">
        <v>61</v>
      </c>
      <c r="E5087" s="22" t="s">
        <v>40</v>
      </c>
      <c r="F5087" s="22">
        <v>764</v>
      </c>
      <c r="G5087" s="22">
        <v>57.67</v>
      </c>
      <c r="H5087" s="22">
        <v>23.26</v>
      </c>
      <c r="I5087" s="22">
        <v>16.07</v>
      </c>
      <c r="J5087" s="22" t="s">
        <v>54</v>
      </c>
      <c r="K5087" s="23">
        <v>528394.81000000006</v>
      </c>
      <c r="L5087" s="23" t="s">
        <v>55</v>
      </c>
      <c r="M5087" s="23" t="s">
        <v>83</v>
      </c>
      <c r="N5087" s="27"/>
      <c r="O5087" s="23" t="s">
        <v>56</v>
      </c>
      <c r="P5087" t="str">
        <f t="shared" si="79"/>
        <v>INSERT INTO @DataTable (Deal, AdvanceDate, PROV, DealPurpose, RateType, BEACON, LTV, TDS, GDS, InsuranceType, PrincipalBalance, OccupancyType, AccountStatus, Closed_Date, DelinquencyBucket) VALUES (5086, '2015-12-15', 'ON', 'Purchase', 'ARM', 764, 57.67, 23.26, 16.07, 'Conv', 528394.81, 'Owner-Occupied', 'Open', '1900-01-00', 'Current');</v>
      </c>
    </row>
    <row r="5088" spans="1:16" x14ac:dyDescent="0.35">
      <c r="A5088" s="19">
        <v>5087</v>
      </c>
      <c r="B5088" s="18">
        <v>41129</v>
      </c>
      <c r="C5088" s="19" t="s">
        <v>51</v>
      </c>
      <c r="D5088" s="19" t="s">
        <v>52</v>
      </c>
      <c r="E5088" s="19" t="s">
        <v>53</v>
      </c>
      <c r="F5088" s="19">
        <v>645</v>
      </c>
      <c r="G5088" s="19">
        <v>80</v>
      </c>
      <c r="H5088" s="19">
        <v>41.65</v>
      </c>
      <c r="I5088" s="19">
        <v>32.46</v>
      </c>
      <c r="J5088" s="19" t="s">
        <v>54</v>
      </c>
      <c r="K5088" s="20">
        <v>0</v>
      </c>
      <c r="L5088" s="20" t="s">
        <v>62</v>
      </c>
      <c r="M5088" s="20" t="s">
        <v>84</v>
      </c>
      <c r="N5088" s="26">
        <v>41918</v>
      </c>
      <c r="O5088" s="20" t="s">
        <v>56</v>
      </c>
      <c r="P5088" t="str">
        <f t="shared" si="79"/>
        <v>INSERT INTO @DataTable (Deal, AdvanceDate, PROV, DealPurpose, RateType, BEACON, LTV, TDS, GDS, InsuranceType, PrincipalBalance, OccupancyType, AccountStatus, Closed_Date, DelinquencyBucket) VALUES (5087, '2012-08-08', 'AB', 'Refinance External', 'Fixed', 645, 80, 41.65, 32.46, 'Conv', 0, 'Rental', 'Closed', '2014-10-06', 'Current');</v>
      </c>
    </row>
    <row r="5089" spans="1:16" x14ac:dyDescent="0.35">
      <c r="A5089" s="22">
        <v>5088</v>
      </c>
      <c r="B5089" s="21">
        <v>42016</v>
      </c>
      <c r="C5089" s="22" t="s">
        <v>57</v>
      </c>
      <c r="D5089" s="22" t="s">
        <v>59</v>
      </c>
      <c r="E5089" s="22" t="s">
        <v>40</v>
      </c>
      <c r="F5089" s="22">
        <v>782</v>
      </c>
      <c r="G5089" s="22">
        <v>90.8</v>
      </c>
      <c r="H5089" s="22">
        <v>34.979999999999997</v>
      </c>
      <c r="I5089" s="22">
        <v>28.83</v>
      </c>
      <c r="J5089" s="22" t="s">
        <v>60</v>
      </c>
      <c r="K5089" s="23">
        <v>271938.18</v>
      </c>
      <c r="L5089" s="23" t="s">
        <v>55</v>
      </c>
      <c r="M5089" s="23" t="s">
        <v>83</v>
      </c>
      <c r="N5089" s="27"/>
      <c r="O5089" s="23" t="s">
        <v>56</v>
      </c>
      <c r="P5089" t="str">
        <f t="shared" si="79"/>
        <v>INSERT INTO @DataTable (Deal, AdvanceDate, PROV, DealPurpose, RateType, BEACON, LTV, TDS, GDS, InsuranceType, PrincipalBalance, OccupancyType, AccountStatus, Closed_Date, DelinquencyBucket) VALUES (5088, '2015-01-12', 'ON', 'Transfer', 'ARM', 782, 90.8, 34.98, 28.83, 'HiRatio', 271938.18, 'Owner-Occupied', 'Open', '1900-01-00', 'Current');</v>
      </c>
    </row>
    <row r="5090" spans="1:16" x14ac:dyDescent="0.35">
      <c r="A5090" s="19">
        <v>5089</v>
      </c>
      <c r="B5090" s="18">
        <v>42471</v>
      </c>
      <c r="C5090" s="19" t="s">
        <v>57</v>
      </c>
      <c r="D5090" s="19" t="s">
        <v>52</v>
      </c>
      <c r="E5090" s="19" t="s">
        <v>53</v>
      </c>
      <c r="F5090" s="19">
        <v>779</v>
      </c>
      <c r="G5090" s="19">
        <v>76.14</v>
      </c>
      <c r="H5090" s="19">
        <v>28.03</v>
      </c>
      <c r="I5090" s="19">
        <v>27.69</v>
      </c>
      <c r="J5090" s="19" t="s">
        <v>54</v>
      </c>
      <c r="K5090" s="20">
        <v>280410.34999999998</v>
      </c>
      <c r="L5090" s="20" t="s">
        <v>55</v>
      </c>
      <c r="M5090" s="20" t="s">
        <v>83</v>
      </c>
      <c r="N5090" s="26"/>
      <c r="O5090" s="20" t="s">
        <v>56</v>
      </c>
      <c r="P5090" t="str">
        <f t="shared" si="79"/>
        <v>INSERT INTO @DataTable (Deal, AdvanceDate, PROV, DealPurpose, RateType, BEACON, LTV, TDS, GDS, InsuranceType, PrincipalBalance, OccupancyType, AccountStatus, Closed_Date, DelinquencyBucket) VALUES (5089, '2016-04-11', 'ON', 'Refinance External', 'Fixed', 779, 76.14, 28.03, 27.69, 'Conv', 280410.35, 'Owner-Occupied', 'Open', '1900-01-00', 'Current');</v>
      </c>
    </row>
    <row r="5091" spans="1:16" x14ac:dyDescent="0.35">
      <c r="A5091" s="22">
        <v>5090</v>
      </c>
      <c r="B5091" s="21">
        <v>40746</v>
      </c>
      <c r="C5091" s="22" t="s">
        <v>51</v>
      </c>
      <c r="D5091" s="22" t="s">
        <v>52</v>
      </c>
      <c r="E5091" s="22" t="s">
        <v>53</v>
      </c>
      <c r="F5091" s="22">
        <v>647</v>
      </c>
      <c r="G5091" s="22">
        <v>85</v>
      </c>
      <c r="H5091" s="22">
        <v>20.61</v>
      </c>
      <c r="I5091" s="22">
        <v>20.58</v>
      </c>
      <c r="J5091" s="22" t="s">
        <v>60</v>
      </c>
      <c r="K5091" s="23">
        <v>238502.14</v>
      </c>
      <c r="L5091" s="23" t="s">
        <v>55</v>
      </c>
      <c r="M5091" s="23" t="s">
        <v>83</v>
      </c>
      <c r="N5091" s="27"/>
      <c r="O5091" s="23" t="s">
        <v>56</v>
      </c>
      <c r="P5091" t="str">
        <f t="shared" si="79"/>
        <v>INSERT INTO @DataTable (Deal, AdvanceDate, PROV, DealPurpose, RateType, BEACON, LTV, TDS, GDS, InsuranceType, PrincipalBalance, OccupancyType, AccountStatus, Closed_Date, DelinquencyBucket) VALUES (5090, '2011-07-22', 'AB', 'Refinance External', 'Fixed', 647, 85, 20.61, 20.58, 'HiRatio', 238502.14, 'Owner-Occupied', 'Open', '1900-01-00', 'Current');</v>
      </c>
    </row>
    <row r="5092" spans="1:16" x14ac:dyDescent="0.35">
      <c r="A5092" s="19">
        <v>5091</v>
      </c>
      <c r="B5092" s="18">
        <v>42656</v>
      </c>
      <c r="C5092" s="19" t="s">
        <v>74</v>
      </c>
      <c r="D5092" s="19" t="s">
        <v>67</v>
      </c>
      <c r="E5092" s="19" t="s">
        <v>40</v>
      </c>
      <c r="F5092" s="19">
        <v>800</v>
      </c>
      <c r="G5092" s="19">
        <v>80</v>
      </c>
      <c r="H5092" s="19">
        <v>30.87</v>
      </c>
      <c r="I5092" s="19">
        <v>28.83</v>
      </c>
      <c r="J5092" s="19" t="s">
        <v>54</v>
      </c>
      <c r="K5092" s="20">
        <v>285582.78000000003</v>
      </c>
      <c r="L5092" s="20" t="s">
        <v>55</v>
      </c>
      <c r="M5092" s="20" t="s">
        <v>83</v>
      </c>
      <c r="N5092" s="26"/>
      <c r="O5092" s="20" t="s">
        <v>56</v>
      </c>
      <c r="P5092" t="str">
        <f t="shared" si="79"/>
        <v>INSERT INTO @DataTable (Deal, AdvanceDate, PROV, DealPurpose, RateType, BEACON, LTV, TDS, GDS, InsuranceType, PrincipalBalance, OccupancyType, AccountStatus, Closed_Date, DelinquencyBucket) VALUES (5091, '2016-10-13', 'MB', 'Port Increase', 'ARM', 800, 80, 30.87, 28.83, 'Conv', 285582.78, 'Owner-Occupied', 'Open', '1900-01-00', 'Current');</v>
      </c>
    </row>
    <row r="5093" spans="1:16" x14ac:dyDescent="0.35">
      <c r="A5093" s="22">
        <v>5092</v>
      </c>
      <c r="B5093" s="21">
        <v>42230</v>
      </c>
      <c r="C5093" s="22" t="s">
        <v>57</v>
      </c>
      <c r="D5093" s="22" t="s">
        <v>61</v>
      </c>
      <c r="E5093" s="22" t="s">
        <v>40</v>
      </c>
      <c r="F5093" s="22">
        <v>768</v>
      </c>
      <c r="G5093" s="22">
        <v>80</v>
      </c>
      <c r="H5093" s="22">
        <v>13.21</v>
      </c>
      <c r="I5093" s="22">
        <v>12.54</v>
      </c>
      <c r="J5093" s="22" t="s">
        <v>54</v>
      </c>
      <c r="K5093" s="23">
        <v>141842.22</v>
      </c>
      <c r="L5093" s="23" t="s">
        <v>55</v>
      </c>
      <c r="M5093" s="23" t="s">
        <v>83</v>
      </c>
      <c r="N5093" s="27"/>
      <c r="O5093" s="23" t="s">
        <v>56</v>
      </c>
      <c r="P5093" t="str">
        <f t="shared" si="79"/>
        <v>INSERT INTO @DataTable (Deal, AdvanceDate, PROV, DealPurpose, RateType, BEACON, LTV, TDS, GDS, InsuranceType, PrincipalBalance, OccupancyType, AccountStatus, Closed_Date, DelinquencyBucket) VALUES (5092, '2015-08-14', 'ON', 'Purchase', 'ARM', 768, 80, 13.21, 12.54, 'Conv', 141842.22, 'Owner-Occupied', 'Open', '1900-01-00', 'Current');</v>
      </c>
    </row>
    <row r="5094" spans="1:16" x14ac:dyDescent="0.35">
      <c r="A5094" s="19">
        <v>5093</v>
      </c>
      <c r="B5094" s="18">
        <v>42185</v>
      </c>
      <c r="C5094" s="19" t="s">
        <v>51</v>
      </c>
      <c r="D5094" s="19" t="s">
        <v>61</v>
      </c>
      <c r="E5094" s="19" t="s">
        <v>53</v>
      </c>
      <c r="F5094" s="19">
        <v>702</v>
      </c>
      <c r="G5094" s="19">
        <v>95</v>
      </c>
      <c r="H5094" s="19">
        <v>41.69</v>
      </c>
      <c r="I5094" s="19">
        <v>30.62</v>
      </c>
      <c r="J5094" s="19" t="s">
        <v>60</v>
      </c>
      <c r="K5094" s="20">
        <v>192221.25</v>
      </c>
      <c r="L5094" s="20" t="s">
        <v>55</v>
      </c>
      <c r="M5094" s="20" t="s">
        <v>83</v>
      </c>
      <c r="N5094" s="26"/>
      <c r="O5094" s="20" t="s">
        <v>56</v>
      </c>
      <c r="P5094" t="str">
        <f t="shared" si="79"/>
        <v>INSERT INTO @DataTable (Deal, AdvanceDate, PROV, DealPurpose, RateType, BEACON, LTV, TDS, GDS, InsuranceType, PrincipalBalance, OccupancyType, AccountStatus, Closed_Date, DelinquencyBucket) VALUES (5093, '2015-06-30', 'AB', 'Purchase', 'Fixed', 702, 95, 41.69, 30.62, 'HiRatio', 192221.25, 'Owner-Occupied', 'Open', '1900-01-00', 'Current');</v>
      </c>
    </row>
    <row r="5095" spans="1:16" x14ac:dyDescent="0.35">
      <c r="A5095" s="22">
        <v>5094</v>
      </c>
      <c r="B5095" s="21">
        <v>40878</v>
      </c>
      <c r="C5095" s="22" t="s">
        <v>51</v>
      </c>
      <c r="D5095" s="22" t="s">
        <v>52</v>
      </c>
      <c r="E5095" s="22" t="s">
        <v>53</v>
      </c>
      <c r="F5095" s="22">
        <v>691</v>
      </c>
      <c r="G5095" s="22">
        <v>84.75</v>
      </c>
      <c r="H5095" s="22">
        <v>31.1</v>
      </c>
      <c r="I5095" s="22">
        <v>12.9</v>
      </c>
      <c r="J5095" s="22" t="s">
        <v>60</v>
      </c>
      <c r="K5095" s="23">
        <v>136100.35</v>
      </c>
      <c r="L5095" s="23" t="s">
        <v>55</v>
      </c>
      <c r="M5095" s="23" t="s">
        <v>83</v>
      </c>
      <c r="N5095" s="27"/>
      <c r="O5095" s="23" t="s">
        <v>56</v>
      </c>
      <c r="P5095" t="str">
        <f t="shared" si="79"/>
        <v>INSERT INTO @DataTable (Deal, AdvanceDate, PROV, DealPurpose, RateType, BEACON, LTV, TDS, GDS, InsuranceType, PrincipalBalance, OccupancyType, AccountStatus, Closed_Date, DelinquencyBucket) VALUES (5094, '2011-12-01', 'AB', 'Refinance External', 'Fixed', 691, 84.75, 31.1, 12.9, 'HiRatio', 136100.35, 'Owner-Occupied', 'Open', '1900-01-00', 'Current');</v>
      </c>
    </row>
    <row r="5096" spans="1:16" x14ac:dyDescent="0.35">
      <c r="A5096" s="19">
        <v>5095</v>
      </c>
      <c r="B5096" s="18">
        <v>42461</v>
      </c>
      <c r="C5096" s="19" t="s">
        <v>58</v>
      </c>
      <c r="D5096" s="19" t="s">
        <v>59</v>
      </c>
      <c r="E5096" s="19" t="s">
        <v>40</v>
      </c>
      <c r="F5096" s="19">
        <v>791</v>
      </c>
      <c r="G5096" s="19">
        <v>52.91</v>
      </c>
      <c r="H5096" s="19">
        <v>29.94</v>
      </c>
      <c r="I5096" s="19">
        <v>28.59</v>
      </c>
      <c r="J5096" s="19" t="s">
        <v>54</v>
      </c>
      <c r="K5096" s="20">
        <v>263747.27</v>
      </c>
      <c r="L5096" s="20" t="s">
        <v>55</v>
      </c>
      <c r="M5096" s="20" t="s">
        <v>83</v>
      </c>
      <c r="N5096" s="26"/>
      <c r="O5096" s="20" t="s">
        <v>56</v>
      </c>
      <c r="P5096" t="str">
        <f t="shared" si="79"/>
        <v>INSERT INTO @DataTable (Deal, AdvanceDate, PROV, DealPurpose, RateType, BEACON, LTV, TDS, GDS, InsuranceType, PrincipalBalance, OccupancyType, AccountStatus, Closed_Date, DelinquencyBucket) VALUES (5095, '2016-04-01', 'BC', 'Transfer', 'ARM', 791, 52.91, 29.94, 28.59, 'Conv', 263747.27, 'Owner-Occupied', 'Open', '1900-01-00', 'Current');</v>
      </c>
    </row>
    <row r="5097" spans="1:16" x14ac:dyDescent="0.35">
      <c r="A5097" s="22">
        <v>5096</v>
      </c>
      <c r="B5097" s="21">
        <v>41913</v>
      </c>
      <c r="C5097" s="22" t="s">
        <v>57</v>
      </c>
      <c r="D5097" s="22" t="s">
        <v>61</v>
      </c>
      <c r="E5097" s="22" t="s">
        <v>40</v>
      </c>
      <c r="F5097" s="22">
        <v>722</v>
      </c>
      <c r="G5097" s="22">
        <v>80</v>
      </c>
      <c r="H5097" s="22">
        <v>41.47</v>
      </c>
      <c r="I5097" s="22">
        <v>9.02</v>
      </c>
      <c r="J5097" s="22" t="s">
        <v>54</v>
      </c>
      <c r="K5097" s="23">
        <v>459092.99</v>
      </c>
      <c r="L5097" s="23" t="s">
        <v>55</v>
      </c>
      <c r="M5097" s="23" t="s">
        <v>83</v>
      </c>
      <c r="N5097" s="27"/>
      <c r="O5097" s="23" t="s">
        <v>56</v>
      </c>
      <c r="P5097" t="str">
        <f t="shared" si="79"/>
        <v>INSERT INTO @DataTable (Deal, AdvanceDate, PROV, DealPurpose, RateType, BEACON, LTV, TDS, GDS, InsuranceType, PrincipalBalance, OccupancyType, AccountStatus, Closed_Date, DelinquencyBucket) VALUES (5096, '2014-10-01', 'ON', 'Purchase', 'ARM', 722, 80, 41.47, 9.02, 'Conv', 459092.99, 'Owner-Occupied', 'Open', '1900-01-00', 'Current');</v>
      </c>
    </row>
    <row r="5098" spans="1:16" x14ac:dyDescent="0.35">
      <c r="A5098" s="19">
        <v>5097</v>
      </c>
      <c r="B5098" s="18">
        <v>41498</v>
      </c>
      <c r="C5098" s="19" t="s">
        <v>57</v>
      </c>
      <c r="D5098" s="19" t="s">
        <v>52</v>
      </c>
      <c r="E5098" s="19" t="s">
        <v>40</v>
      </c>
      <c r="F5098" s="19">
        <v>775</v>
      </c>
      <c r="G5098" s="19">
        <v>77.27</v>
      </c>
      <c r="H5098" s="19">
        <v>31.96</v>
      </c>
      <c r="I5098" s="19">
        <v>30.41</v>
      </c>
      <c r="J5098" s="19" t="s">
        <v>54</v>
      </c>
      <c r="K5098" s="20">
        <v>0</v>
      </c>
      <c r="L5098" s="20" t="s">
        <v>55</v>
      </c>
      <c r="M5098" s="20" t="s">
        <v>84</v>
      </c>
      <c r="N5098" s="26">
        <v>42249</v>
      </c>
      <c r="O5098" s="20" t="s">
        <v>56</v>
      </c>
      <c r="P5098" t="str">
        <f t="shared" si="79"/>
        <v>INSERT INTO @DataTable (Deal, AdvanceDate, PROV, DealPurpose, RateType, BEACON, LTV, TDS, GDS, InsuranceType, PrincipalBalance, OccupancyType, AccountStatus, Closed_Date, DelinquencyBucket) VALUES (5097, '2013-08-12', 'ON', 'Refinance External', 'ARM', 775, 77.27, 31.96, 30.41, 'Conv', 0, 'Owner-Occupied', 'Closed', '2015-09-02', 'Current');</v>
      </c>
    </row>
    <row r="5099" spans="1:16" x14ac:dyDescent="0.35">
      <c r="A5099" s="22">
        <v>5098</v>
      </c>
      <c r="B5099" s="21">
        <v>42573</v>
      </c>
      <c r="C5099" s="22" t="s">
        <v>70</v>
      </c>
      <c r="D5099" s="22" t="s">
        <v>61</v>
      </c>
      <c r="E5099" s="22" t="s">
        <v>53</v>
      </c>
      <c r="F5099" s="22">
        <v>834</v>
      </c>
      <c r="G5099" s="22">
        <v>92.53</v>
      </c>
      <c r="H5099" s="22">
        <v>40.58</v>
      </c>
      <c r="I5099" s="22">
        <v>22.91</v>
      </c>
      <c r="J5099" s="22" t="s">
        <v>60</v>
      </c>
      <c r="K5099" s="23">
        <v>223089.3</v>
      </c>
      <c r="L5099" s="23" t="s">
        <v>55</v>
      </c>
      <c r="M5099" s="23" t="s">
        <v>83</v>
      </c>
      <c r="N5099" s="27"/>
      <c r="O5099" s="23" t="s">
        <v>80</v>
      </c>
      <c r="P5099" t="str">
        <f t="shared" si="79"/>
        <v>INSERT INTO @DataTable (Deal, AdvanceDate, PROV, DealPurpose, RateType, BEACON, LTV, TDS, GDS, InsuranceType, PrincipalBalance, OccupancyType, AccountStatus, Closed_Date, DelinquencyBucket) VALUES (5098, '2016-07-22', 'NB', 'Purchase', 'Fixed', 834, 92.53, 40.58, 22.91, 'HiRatio', 223089.3, 'Owner-Occupied', 'Open', '1900-01-00', '30-59');</v>
      </c>
    </row>
    <row r="5100" spans="1:16" x14ac:dyDescent="0.35">
      <c r="A5100" s="19">
        <v>5099</v>
      </c>
      <c r="B5100" s="18">
        <v>41610</v>
      </c>
      <c r="C5100" s="19" t="s">
        <v>51</v>
      </c>
      <c r="D5100" s="19" t="s">
        <v>61</v>
      </c>
      <c r="E5100" s="19" t="s">
        <v>40</v>
      </c>
      <c r="F5100" s="19">
        <v>735</v>
      </c>
      <c r="G5100" s="19">
        <v>95</v>
      </c>
      <c r="H5100" s="19">
        <v>25.89</v>
      </c>
      <c r="I5100" s="19">
        <v>16.21</v>
      </c>
      <c r="J5100" s="19" t="s">
        <v>60</v>
      </c>
      <c r="K5100" s="20">
        <v>271568.03999999998</v>
      </c>
      <c r="L5100" s="20" t="s">
        <v>55</v>
      </c>
      <c r="M5100" s="20" t="s">
        <v>83</v>
      </c>
      <c r="N5100" s="26"/>
      <c r="O5100" s="20" t="s">
        <v>56</v>
      </c>
      <c r="P5100" t="str">
        <f t="shared" si="79"/>
        <v>INSERT INTO @DataTable (Deal, AdvanceDate, PROV, DealPurpose, RateType, BEACON, LTV, TDS, GDS, InsuranceType, PrincipalBalance, OccupancyType, AccountStatus, Closed_Date, DelinquencyBucket) VALUES (5099, '2013-12-02', 'AB', 'Purchase', 'ARM', 735, 95, 25.89, 16.21, 'HiRatio', 271568.04, 'Owner-Occupied', 'Open', '1900-01-00', 'Current');</v>
      </c>
    </row>
    <row r="5101" spans="1:16" x14ac:dyDescent="0.35">
      <c r="A5101" s="22">
        <v>5100</v>
      </c>
      <c r="B5101" s="21">
        <v>41810</v>
      </c>
      <c r="C5101" s="22" t="s">
        <v>57</v>
      </c>
      <c r="D5101" s="22" t="s">
        <v>61</v>
      </c>
      <c r="E5101" s="22" t="s">
        <v>53</v>
      </c>
      <c r="F5101" s="22">
        <v>717</v>
      </c>
      <c r="G5101" s="22">
        <v>95</v>
      </c>
      <c r="H5101" s="22">
        <v>32.700000000000003</v>
      </c>
      <c r="I5101" s="22">
        <v>11.42</v>
      </c>
      <c r="J5101" s="22" t="s">
        <v>60</v>
      </c>
      <c r="K5101" s="23">
        <v>269518.87</v>
      </c>
      <c r="L5101" s="23" t="s">
        <v>55</v>
      </c>
      <c r="M5101" s="23" t="s">
        <v>83</v>
      </c>
      <c r="N5101" s="27"/>
      <c r="O5101" s="23" t="s">
        <v>56</v>
      </c>
      <c r="P5101" t="str">
        <f t="shared" si="79"/>
        <v>INSERT INTO @DataTable (Deal, AdvanceDate, PROV, DealPurpose, RateType, BEACON, LTV, TDS, GDS, InsuranceType, PrincipalBalance, OccupancyType, AccountStatus, Closed_Date, DelinquencyBucket) VALUES (5100, '2014-06-20', 'ON', 'Purchase', 'Fixed', 717, 95, 32.7, 11.42, 'HiRatio', 269518.87, 'Owner-Occupied', 'Open', '1900-01-00', 'Current');</v>
      </c>
    </row>
    <row r="5102" spans="1:16" x14ac:dyDescent="0.35">
      <c r="A5102" s="19">
        <v>5101</v>
      </c>
      <c r="B5102" s="18">
        <v>42356</v>
      </c>
      <c r="C5102" s="19" t="s">
        <v>57</v>
      </c>
      <c r="D5102" s="19" t="s">
        <v>52</v>
      </c>
      <c r="E5102" s="19" t="s">
        <v>53</v>
      </c>
      <c r="F5102" s="19">
        <v>769</v>
      </c>
      <c r="G5102" s="19">
        <v>48.08</v>
      </c>
      <c r="H5102" s="19">
        <v>38.299999999999997</v>
      </c>
      <c r="I5102" s="19">
        <v>24.82</v>
      </c>
      <c r="J5102" s="19" t="s">
        <v>54</v>
      </c>
      <c r="K5102" s="20">
        <v>604741.11</v>
      </c>
      <c r="L5102" s="20" t="s">
        <v>55</v>
      </c>
      <c r="M5102" s="20" t="s">
        <v>83</v>
      </c>
      <c r="N5102" s="26"/>
      <c r="O5102" s="20" t="s">
        <v>56</v>
      </c>
      <c r="P5102" t="str">
        <f t="shared" si="79"/>
        <v>INSERT INTO @DataTable (Deal, AdvanceDate, PROV, DealPurpose, RateType, BEACON, LTV, TDS, GDS, InsuranceType, PrincipalBalance, OccupancyType, AccountStatus, Closed_Date, DelinquencyBucket) VALUES (5101, '2015-12-18', 'ON', 'Refinance External', 'Fixed', 769, 48.08, 38.3, 24.82, 'Conv', 604741.11, 'Owner-Occupied', 'Open', '1900-01-00', 'Current');</v>
      </c>
    </row>
    <row r="5103" spans="1:16" x14ac:dyDescent="0.35">
      <c r="A5103" s="22">
        <v>5102</v>
      </c>
      <c r="B5103" s="21">
        <v>42286</v>
      </c>
      <c r="C5103" s="22" t="s">
        <v>51</v>
      </c>
      <c r="D5103" s="22" t="s">
        <v>61</v>
      </c>
      <c r="E5103" s="22" t="s">
        <v>53</v>
      </c>
      <c r="F5103" s="22">
        <v>713</v>
      </c>
      <c r="G5103" s="22">
        <v>95</v>
      </c>
      <c r="H5103" s="22">
        <v>43.51</v>
      </c>
      <c r="I5103" s="22">
        <v>30.35</v>
      </c>
      <c r="J5103" s="22" t="s">
        <v>60</v>
      </c>
      <c r="K5103" s="23">
        <v>419401.63</v>
      </c>
      <c r="L5103" s="23" t="s">
        <v>55</v>
      </c>
      <c r="M5103" s="23" t="s">
        <v>83</v>
      </c>
      <c r="N5103" s="27"/>
      <c r="O5103" s="23" t="s">
        <v>56</v>
      </c>
      <c r="P5103" t="str">
        <f t="shared" si="79"/>
        <v>INSERT INTO @DataTable (Deal, AdvanceDate, PROV, DealPurpose, RateType, BEACON, LTV, TDS, GDS, InsuranceType, PrincipalBalance, OccupancyType, AccountStatus, Closed_Date, DelinquencyBucket) VALUES (5102, '2015-10-09', 'AB', 'Purchase', 'Fixed', 713, 95, 43.51, 30.35, 'HiRatio', 419401.63, 'Owner-Occupied', 'Open', '1900-01-00', 'Current');</v>
      </c>
    </row>
    <row r="5104" spans="1:16" x14ac:dyDescent="0.35">
      <c r="A5104" s="19">
        <v>5103</v>
      </c>
      <c r="B5104" s="18">
        <v>42447</v>
      </c>
      <c r="C5104" s="19" t="s">
        <v>57</v>
      </c>
      <c r="D5104" s="19" t="s">
        <v>67</v>
      </c>
      <c r="E5104" s="19" t="s">
        <v>53</v>
      </c>
      <c r="F5104" s="19">
        <v>750</v>
      </c>
      <c r="G5104" s="19">
        <v>89.06</v>
      </c>
      <c r="H5104" s="19">
        <v>40.770000000000003</v>
      </c>
      <c r="I5104" s="19">
        <v>33.369999999999997</v>
      </c>
      <c r="J5104" s="19" t="s">
        <v>60</v>
      </c>
      <c r="K5104" s="20">
        <v>321778.59999999998</v>
      </c>
      <c r="L5104" s="20" t="s">
        <v>55</v>
      </c>
      <c r="M5104" s="20" t="s">
        <v>83</v>
      </c>
      <c r="N5104" s="26"/>
      <c r="O5104" s="20" t="s">
        <v>56</v>
      </c>
      <c r="P5104" t="str">
        <f t="shared" si="79"/>
        <v>INSERT INTO @DataTable (Deal, AdvanceDate, PROV, DealPurpose, RateType, BEACON, LTV, TDS, GDS, InsuranceType, PrincipalBalance, OccupancyType, AccountStatus, Closed_Date, DelinquencyBucket) VALUES (5103, '2016-03-18', 'ON', 'Port Increase', 'Fixed', 750, 89.06, 40.77, 33.37, 'HiRatio', 321778.6, 'Owner-Occupied', 'Open', '1900-01-00', 'Current');</v>
      </c>
    </row>
    <row r="5105" spans="1:16" x14ac:dyDescent="0.35">
      <c r="A5105" s="22">
        <v>5104</v>
      </c>
      <c r="B5105" s="21">
        <v>41060</v>
      </c>
      <c r="C5105" s="22" t="s">
        <v>57</v>
      </c>
      <c r="D5105" s="22" t="s">
        <v>52</v>
      </c>
      <c r="E5105" s="22" t="s">
        <v>53</v>
      </c>
      <c r="F5105" s="22">
        <v>668</v>
      </c>
      <c r="G5105" s="22">
        <v>84.53</v>
      </c>
      <c r="H5105" s="22">
        <v>37.11</v>
      </c>
      <c r="I5105" s="22">
        <v>36.54</v>
      </c>
      <c r="J5105" s="22" t="s">
        <v>60</v>
      </c>
      <c r="K5105" s="23">
        <v>0</v>
      </c>
      <c r="L5105" s="23" t="s">
        <v>55</v>
      </c>
      <c r="M5105" s="23" t="s">
        <v>84</v>
      </c>
      <c r="N5105" s="27">
        <v>42394</v>
      </c>
      <c r="O5105" s="23" t="s">
        <v>56</v>
      </c>
      <c r="P5105" t="str">
        <f t="shared" si="79"/>
        <v>INSERT INTO @DataTable (Deal, AdvanceDate, PROV, DealPurpose, RateType, BEACON, LTV, TDS, GDS, InsuranceType, PrincipalBalance, OccupancyType, AccountStatus, Closed_Date, DelinquencyBucket) VALUES (5104, '2012-05-31', 'ON', 'Refinance External', 'Fixed', 668, 84.53, 37.11, 36.54, 'HiRatio', 0, 'Owner-Occupied', 'Closed', '2016-01-25', 'Current');</v>
      </c>
    </row>
    <row r="5106" spans="1:16" x14ac:dyDescent="0.35">
      <c r="A5106" s="19">
        <v>5105</v>
      </c>
      <c r="B5106" s="18">
        <v>42086</v>
      </c>
      <c r="C5106" s="19" t="s">
        <v>57</v>
      </c>
      <c r="D5106" s="19" t="s">
        <v>52</v>
      </c>
      <c r="E5106" s="19" t="s">
        <v>40</v>
      </c>
      <c r="F5106" s="19">
        <v>727</v>
      </c>
      <c r="G5106" s="19">
        <v>59.09</v>
      </c>
      <c r="H5106" s="19">
        <v>27.7</v>
      </c>
      <c r="I5106" s="19">
        <v>21.47</v>
      </c>
      <c r="J5106" s="19" t="s">
        <v>54</v>
      </c>
      <c r="K5106" s="20">
        <v>307893.49</v>
      </c>
      <c r="L5106" s="20" t="s">
        <v>55</v>
      </c>
      <c r="M5106" s="20" t="s">
        <v>83</v>
      </c>
      <c r="N5106" s="26"/>
      <c r="O5106" s="20" t="s">
        <v>56</v>
      </c>
      <c r="P5106" t="str">
        <f t="shared" si="79"/>
        <v>INSERT INTO @DataTable (Deal, AdvanceDate, PROV, DealPurpose, RateType, BEACON, LTV, TDS, GDS, InsuranceType, PrincipalBalance, OccupancyType, AccountStatus, Closed_Date, DelinquencyBucket) VALUES (5105, '2015-03-23', 'ON', 'Refinance External', 'ARM', 727, 59.09, 27.7, 21.47, 'Conv', 307893.49, 'Owner-Occupied', 'Open', '1900-01-00', 'Current');</v>
      </c>
    </row>
    <row r="5107" spans="1:16" x14ac:dyDescent="0.35">
      <c r="A5107" s="22">
        <v>5106</v>
      </c>
      <c r="B5107" s="21">
        <v>42195</v>
      </c>
      <c r="C5107" s="22" t="s">
        <v>57</v>
      </c>
      <c r="D5107" s="22" t="s">
        <v>61</v>
      </c>
      <c r="E5107" s="22" t="s">
        <v>53</v>
      </c>
      <c r="F5107" s="22">
        <v>792</v>
      </c>
      <c r="G5107" s="22">
        <v>74.77</v>
      </c>
      <c r="H5107" s="22">
        <v>21.96</v>
      </c>
      <c r="I5107" s="22">
        <v>18.96</v>
      </c>
      <c r="J5107" s="22" t="s">
        <v>54</v>
      </c>
      <c r="K5107" s="23">
        <v>386819.32</v>
      </c>
      <c r="L5107" s="23" t="s">
        <v>55</v>
      </c>
      <c r="M5107" s="23" t="s">
        <v>83</v>
      </c>
      <c r="N5107" s="27"/>
      <c r="O5107" s="23" t="s">
        <v>56</v>
      </c>
      <c r="P5107" t="str">
        <f t="shared" si="79"/>
        <v>INSERT INTO @DataTable (Deal, AdvanceDate, PROV, DealPurpose, RateType, BEACON, LTV, TDS, GDS, InsuranceType, PrincipalBalance, OccupancyType, AccountStatus, Closed_Date, DelinquencyBucket) VALUES (5106, '2015-07-10', 'ON', 'Purchase', 'Fixed', 792, 74.77, 21.96, 18.96, 'Conv', 386819.32, 'Owner-Occupied', 'Open', '1900-01-00', 'Current');</v>
      </c>
    </row>
    <row r="5108" spans="1:16" x14ac:dyDescent="0.35">
      <c r="A5108" s="19">
        <v>5107</v>
      </c>
      <c r="B5108" s="18">
        <v>40840</v>
      </c>
      <c r="C5108" s="19" t="s">
        <v>51</v>
      </c>
      <c r="D5108" s="19" t="s">
        <v>61</v>
      </c>
      <c r="E5108" s="19" t="s">
        <v>53</v>
      </c>
      <c r="F5108" s="19">
        <v>722</v>
      </c>
      <c r="G5108" s="19">
        <v>78.260000000000005</v>
      </c>
      <c r="H5108" s="19">
        <v>40.549999999999997</v>
      </c>
      <c r="I5108" s="19">
        <v>18.850000000000001</v>
      </c>
      <c r="J5108" s="19" t="s">
        <v>54</v>
      </c>
      <c r="K5108" s="20">
        <v>0</v>
      </c>
      <c r="L5108" s="20" t="s">
        <v>55</v>
      </c>
      <c r="M5108" s="20" t="s">
        <v>84</v>
      </c>
      <c r="N5108" s="26">
        <v>42048</v>
      </c>
      <c r="O5108" s="20" t="s">
        <v>56</v>
      </c>
      <c r="P5108" t="str">
        <f t="shared" si="79"/>
        <v>INSERT INTO @DataTable (Deal, AdvanceDate, PROV, DealPurpose, RateType, BEACON, LTV, TDS, GDS, InsuranceType, PrincipalBalance, OccupancyType, AccountStatus, Closed_Date, DelinquencyBucket) VALUES (5107, '2011-10-24', 'AB', 'Purchase', 'Fixed', 722, 78.26, 40.55, 18.85, 'Conv', 0, 'Owner-Occupied', 'Closed', '2015-02-13', 'Current');</v>
      </c>
    </row>
    <row r="5109" spans="1:16" x14ac:dyDescent="0.35">
      <c r="A5109" s="22">
        <v>5108</v>
      </c>
      <c r="B5109" s="21">
        <v>42486</v>
      </c>
      <c r="C5109" s="22" t="s">
        <v>57</v>
      </c>
      <c r="D5109" s="22" t="s">
        <v>61</v>
      </c>
      <c r="E5109" s="22" t="s">
        <v>40</v>
      </c>
      <c r="F5109" s="22">
        <v>791</v>
      </c>
      <c r="G5109" s="22">
        <v>80</v>
      </c>
      <c r="H5109" s="22">
        <v>35.67</v>
      </c>
      <c r="I5109" s="22">
        <v>25.57</v>
      </c>
      <c r="J5109" s="22" t="s">
        <v>54</v>
      </c>
      <c r="K5109" s="23">
        <v>271057</v>
      </c>
      <c r="L5109" s="23" t="s">
        <v>55</v>
      </c>
      <c r="M5109" s="23" t="s">
        <v>83</v>
      </c>
      <c r="N5109" s="27"/>
      <c r="O5109" s="23" t="s">
        <v>56</v>
      </c>
      <c r="P5109" t="str">
        <f t="shared" si="79"/>
        <v>INSERT INTO @DataTable (Deal, AdvanceDate, PROV, DealPurpose, RateType, BEACON, LTV, TDS, GDS, InsuranceType, PrincipalBalance, OccupancyType, AccountStatus, Closed_Date, DelinquencyBucket) VALUES (5108, '2016-04-26', 'ON', 'Purchase', 'ARM', 791, 80, 35.67, 25.57, 'Conv', 271057, 'Owner-Occupied', 'Open', '1900-01-00', 'Current');</v>
      </c>
    </row>
    <row r="5110" spans="1:16" x14ac:dyDescent="0.35">
      <c r="A5110" s="19">
        <v>5109</v>
      </c>
      <c r="B5110" s="18">
        <v>42278</v>
      </c>
      <c r="C5110" s="19" t="s">
        <v>57</v>
      </c>
      <c r="D5110" s="19" t="s">
        <v>52</v>
      </c>
      <c r="E5110" s="19" t="s">
        <v>40</v>
      </c>
      <c r="F5110" s="19">
        <v>759</v>
      </c>
      <c r="G5110" s="19">
        <v>63.9</v>
      </c>
      <c r="H5110" s="19">
        <v>28.86</v>
      </c>
      <c r="I5110" s="19">
        <v>28.3</v>
      </c>
      <c r="J5110" s="19" t="s">
        <v>54</v>
      </c>
      <c r="K5110" s="20">
        <v>272441.48</v>
      </c>
      <c r="L5110" s="20" t="s">
        <v>55</v>
      </c>
      <c r="M5110" s="20" t="s">
        <v>83</v>
      </c>
      <c r="N5110" s="26"/>
      <c r="O5110" s="20" t="s">
        <v>56</v>
      </c>
      <c r="P5110" t="str">
        <f t="shared" si="79"/>
        <v>INSERT INTO @DataTable (Deal, AdvanceDate, PROV, DealPurpose, RateType, BEACON, LTV, TDS, GDS, InsuranceType, PrincipalBalance, OccupancyType, AccountStatus, Closed_Date, DelinquencyBucket) VALUES (5109, '2015-10-01', 'ON', 'Refinance External', 'ARM', 759, 63.9, 28.86, 28.3, 'Conv', 272441.48, 'Owner-Occupied', 'Open', '1900-01-00', 'Current');</v>
      </c>
    </row>
    <row r="5111" spans="1:16" x14ac:dyDescent="0.35">
      <c r="A5111" s="22">
        <v>5110</v>
      </c>
      <c r="B5111" s="21">
        <v>42398</v>
      </c>
      <c r="C5111" s="22" t="s">
        <v>57</v>
      </c>
      <c r="D5111" s="22" t="s">
        <v>52</v>
      </c>
      <c r="E5111" s="22" t="s">
        <v>53</v>
      </c>
      <c r="F5111" s="22">
        <v>781</v>
      </c>
      <c r="G5111" s="22">
        <v>75</v>
      </c>
      <c r="H5111" s="22">
        <v>35.83</v>
      </c>
      <c r="I5111" s="22">
        <v>35.67</v>
      </c>
      <c r="J5111" s="22" t="s">
        <v>54</v>
      </c>
      <c r="K5111" s="23">
        <v>420375.22</v>
      </c>
      <c r="L5111" s="23" t="s">
        <v>55</v>
      </c>
      <c r="M5111" s="23" t="s">
        <v>83</v>
      </c>
      <c r="N5111" s="27"/>
      <c r="O5111" s="23" t="s">
        <v>56</v>
      </c>
      <c r="P5111" t="str">
        <f t="shared" si="79"/>
        <v>INSERT INTO @DataTable (Deal, AdvanceDate, PROV, DealPurpose, RateType, BEACON, LTV, TDS, GDS, InsuranceType, PrincipalBalance, OccupancyType, AccountStatus, Closed_Date, DelinquencyBucket) VALUES (5110, '2016-01-29', 'ON', 'Refinance External', 'Fixed', 781, 75, 35.83, 35.67, 'Conv', 420375.22, 'Owner-Occupied', 'Open', '1900-01-00', 'Current');</v>
      </c>
    </row>
    <row r="5112" spans="1:16" x14ac:dyDescent="0.35">
      <c r="A5112" s="19">
        <v>5111</v>
      </c>
      <c r="B5112" s="18">
        <v>42003</v>
      </c>
      <c r="C5112" s="19" t="s">
        <v>74</v>
      </c>
      <c r="D5112" s="19" t="s">
        <v>61</v>
      </c>
      <c r="E5112" s="19" t="s">
        <v>53</v>
      </c>
      <c r="F5112" s="19">
        <v>754</v>
      </c>
      <c r="G5112" s="19">
        <v>84.33</v>
      </c>
      <c r="H5112" s="19">
        <v>39.520000000000003</v>
      </c>
      <c r="I5112" s="19">
        <v>38.6</v>
      </c>
      <c r="J5112" s="19" t="s">
        <v>60</v>
      </c>
      <c r="K5112" s="20">
        <v>154758.94</v>
      </c>
      <c r="L5112" s="20" t="s">
        <v>55</v>
      </c>
      <c r="M5112" s="20" t="s">
        <v>83</v>
      </c>
      <c r="N5112" s="26"/>
      <c r="O5112" s="20" t="s">
        <v>56</v>
      </c>
      <c r="P5112" t="str">
        <f t="shared" si="79"/>
        <v>INSERT INTO @DataTable (Deal, AdvanceDate, PROV, DealPurpose, RateType, BEACON, LTV, TDS, GDS, InsuranceType, PrincipalBalance, OccupancyType, AccountStatus, Closed_Date, DelinquencyBucket) VALUES (5111, '2014-12-30', 'MB', 'Purchase', 'Fixed', 754, 84.33, 39.52, 38.6, 'HiRatio', 154758.94, 'Owner-Occupied', 'Open', '1900-01-00', 'Current');</v>
      </c>
    </row>
    <row r="5113" spans="1:16" x14ac:dyDescent="0.35">
      <c r="A5113" s="22">
        <v>5112</v>
      </c>
      <c r="B5113" s="21">
        <v>42341</v>
      </c>
      <c r="C5113" s="22" t="s">
        <v>57</v>
      </c>
      <c r="D5113" s="22" t="s">
        <v>61</v>
      </c>
      <c r="E5113" s="22" t="s">
        <v>53</v>
      </c>
      <c r="F5113" s="22">
        <v>718</v>
      </c>
      <c r="G5113" s="22">
        <v>74.239999999999995</v>
      </c>
      <c r="H5113" s="22">
        <v>40.92</v>
      </c>
      <c r="I5113" s="22">
        <v>38.03</v>
      </c>
      <c r="J5113" s="22" t="s">
        <v>54</v>
      </c>
      <c r="K5113" s="23">
        <v>237467.65</v>
      </c>
      <c r="L5113" s="23" t="s">
        <v>55</v>
      </c>
      <c r="M5113" s="23" t="s">
        <v>83</v>
      </c>
      <c r="N5113" s="27"/>
      <c r="O5113" s="23" t="s">
        <v>56</v>
      </c>
      <c r="P5113" t="str">
        <f t="shared" si="79"/>
        <v>INSERT INTO @DataTable (Deal, AdvanceDate, PROV, DealPurpose, RateType, BEACON, LTV, TDS, GDS, InsuranceType, PrincipalBalance, OccupancyType, AccountStatus, Closed_Date, DelinquencyBucket) VALUES (5112, '2015-12-03', 'ON', 'Purchase', 'Fixed', 718, 74.24, 40.92, 38.03, 'Conv', 237467.65, 'Owner-Occupied', 'Open', '1900-01-00', 'Current');</v>
      </c>
    </row>
    <row r="5114" spans="1:16" x14ac:dyDescent="0.35">
      <c r="A5114" s="19">
        <v>5113</v>
      </c>
      <c r="B5114" s="18">
        <v>41852</v>
      </c>
      <c r="C5114" s="19" t="s">
        <v>58</v>
      </c>
      <c r="D5114" s="19" t="s">
        <v>61</v>
      </c>
      <c r="E5114" s="19" t="s">
        <v>53</v>
      </c>
      <c r="F5114" s="19">
        <v>711</v>
      </c>
      <c r="G5114" s="19">
        <v>95</v>
      </c>
      <c r="H5114" s="19">
        <v>23.21</v>
      </c>
      <c r="I5114" s="19">
        <v>18.02</v>
      </c>
      <c r="J5114" s="19" t="s">
        <v>60</v>
      </c>
      <c r="K5114" s="20">
        <v>324336.53999999998</v>
      </c>
      <c r="L5114" s="20" t="s">
        <v>55</v>
      </c>
      <c r="M5114" s="20" t="s">
        <v>83</v>
      </c>
      <c r="N5114" s="26"/>
      <c r="O5114" s="20" t="s">
        <v>56</v>
      </c>
      <c r="P5114" t="str">
        <f t="shared" si="79"/>
        <v>INSERT INTO @DataTable (Deal, AdvanceDate, PROV, DealPurpose, RateType, BEACON, LTV, TDS, GDS, InsuranceType, PrincipalBalance, OccupancyType, AccountStatus, Closed_Date, DelinquencyBucket) VALUES (5113, '2014-08-01', 'BC', 'Purchase', 'Fixed', 711, 95, 23.21, 18.02, 'HiRatio', 324336.54, 'Owner-Occupied', 'Open', '1900-01-00', 'Current');</v>
      </c>
    </row>
    <row r="5115" spans="1:16" x14ac:dyDescent="0.35">
      <c r="A5115" s="22">
        <v>5114</v>
      </c>
      <c r="B5115" s="21">
        <v>41981</v>
      </c>
      <c r="C5115" s="22" t="s">
        <v>51</v>
      </c>
      <c r="D5115" s="22" t="s">
        <v>61</v>
      </c>
      <c r="E5115" s="22" t="s">
        <v>53</v>
      </c>
      <c r="F5115" s="22">
        <v>730</v>
      </c>
      <c r="G5115" s="22">
        <v>90</v>
      </c>
      <c r="H5115" s="22">
        <v>34.85</v>
      </c>
      <c r="I5115" s="22">
        <v>21.74</v>
      </c>
      <c r="J5115" s="22" t="s">
        <v>60</v>
      </c>
      <c r="K5115" s="23">
        <v>410774.84</v>
      </c>
      <c r="L5115" s="23" t="s">
        <v>55</v>
      </c>
      <c r="M5115" s="23" t="s">
        <v>83</v>
      </c>
      <c r="N5115" s="27"/>
      <c r="O5115" s="23" t="s">
        <v>56</v>
      </c>
      <c r="P5115" t="str">
        <f t="shared" si="79"/>
        <v>INSERT INTO @DataTable (Deal, AdvanceDate, PROV, DealPurpose, RateType, BEACON, LTV, TDS, GDS, InsuranceType, PrincipalBalance, OccupancyType, AccountStatus, Closed_Date, DelinquencyBucket) VALUES (5114, '2014-12-08', 'AB', 'Purchase', 'Fixed', 730, 90, 34.85, 21.74, 'HiRatio', 410774.84, 'Owner-Occupied', 'Open', '1900-01-00', 'Current');</v>
      </c>
    </row>
    <row r="5116" spans="1:16" x14ac:dyDescent="0.35">
      <c r="A5116" s="19">
        <v>5115</v>
      </c>
      <c r="B5116" s="18">
        <v>42342</v>
      </c>
      <c r="C5116" s="19" t="s">
        <v>57</v>
      </c>
      <c r="D5116" s="19" t="s">
        <v>52</v>
      </c>
      <c r="E5116" s="19" t="s">
        <v>40</v>
      </c>
      <c r="F5116" s="19">
        <v>785</v>
      </c>
      <c r="G5116" s="19">
        <v>78.87</v>
      </c>
      <c r="H5116" s="19">
        <v>27.34</v>
      </c>
      <c r="I5116" s="19">
        <v>25.74</v>
      </c>
      <c r="J5116" s="19" t="s">
        <v>54</v>
      </c>
      <c r="K5116" s="20">
        <v>266495.46999999997</v>
      </c>
      <c r="L5116" s="20" t="s">
        <v>55</v>
      </c>
      <c r="M5116" s="20" t="s">
        <v>83</v>
      </c>
      <c r="N5116" s="26"/>
      <c r="O5116" s="20" t="s">
        <v>56</v>
      </c>
      <c r="P5116" t="str">
        <f t="shared" si="79"/>
        <v>INSERT INTO @DataTable (Deal, AdvanceDate, PROV, DealPurpose, RateType, BEACON, LTV, TDS, GDS, InsuranceType, PrincipalBalance, OccupancyType, AccountStatus, Closed_Date, DelinquencyBucket) VALUES (5115, '2015-12-04', 'ON', 'Refinance External', 'ARM', 785, 78.87, 27.34, 25.74, 'Conv', 266495.47, 'Owner-Occupied', 'Open', '1900-01-00', 'Current');</v>
      </c>
    </row>
    <row r="5117" spans="1:16" x14ac:dyDescent="0.35">
      <c r="A5117" s="22">
        <v>5116</v>
      </c>
      <c r="B5117" s="21">
        <v>42716</v>
      </c>
      <c r="C5117" s="22" t="s">
        <v>57</v>
      </c>
      <c r="D5117" s="22" t="s">
        <v>71</v>
      </c>
      <c r="E5117" s="22" t="s">
        <v>40</v>
      </c>
      <c r="F5117" s="22">
        <v>793</v>
      </c>
      <c r="G5117" s="22">
        <v>66.83</v>
      </c>
      <c r="H5117" s="22">
        <v>36.71</v>
      </c>
      <c r="I5117" s="22">
        <v>27.13</v>
      </c>
      <c r="J5117" s="22" t="s">
        <v>54</v>
      </c>
      <c r="K5117" s="23">
        <v>413413.17</v>
      </c>
      <c r="L5117" s="23" t="s">
        <v>55</v>
      </c>
      <c r="M5117" s="23" t="s">
        <v>83</v>
      </c>
      <c r="N5117" s="27"/>
      <c r="O5117" s="23" t="s">
        <v>56</v>
      </c>
      <c r="P5117" t="str">
        <f t="shared" si="79"/>
        <v>INSERT INTO @DataTable (Deal, AdvanceDate, PROV, DealPurpose, RateType, BEACON, LTV, TDS, GDS, InsuranceType, PrincipalBalance, OccupancyType, AccountStatus, Closed_Date, DelinquencyBucket) VALUES (5116, '2016-12-12', 'ON', 'Refinance Existing Client', 'ARM', 793, 66.83, 36.71, 27.13, 'Conv', 413413.17, 'Owner-Occupied', 'Open', '1900-01-00', 'Current');</v>
      </c>
    </row>
    <row r="5118" spans="1:16" x14ac:dyDescent="0.35">
      <c r="A5118" s="19">
        <v>5117</v>
      </c>
      <c r="B5118" s="18">
        <v>41922</v>
      </c>
      <c r="C5118" s="19" t="s">
        <v>57</v>
      </c>
      <c r="D5118" s="19" t="s">
        <v>52</v>
      </c>
      <c r="E5118" s="19" t="s">
        <v>53</v>
      </c>
      <c r="F5118" s="19">
        <v>745</v>
      </c>
      <c r="G5118" s="19">
        <v>74</v>
      </c>
      <c r="H5118" s="19">
        <v>21.7</v>
      </c>
      <c r="I5118" s="19">
        <v>21.51</v>
      </c>
      <c r="J5118" s="19" t="s">
        <v>54</v>
      </c>
      <c r="K5118" s="20">
        <v>170864.05</v>
      </c>
      <c r="L5118" s="20" t="s">
        <v>55</v>
      </c>
      <c r="M5118" s="20" t="s">
        <v>83</v>
      </c>
      <c r="N5118" s="26"/>
      <c r="O5118" s="20" t="s">
        <v>56</v>
      </c>
      <c r="P5118" t="str">
        <f t="shared" si="79"/>
        <v>INSERT INTO @DataTable (Deal, AdvanceDate, PROV, DealPurpose, RateType, BEACON, LTV, TDS, GDS, InsuranceType, PrincipalBalance, OccupancyType, AccountStatus, Closed_Date, DelinquencyBucket) VALUES (5117, '2014-10-10', 'ON', 'Refinance External', 'Fixed', 745, 74, 21.7, 21.51, 'Conv', 170864.05, 'Owner-Occupied', 'Open', '1900-01-00', 'Current');</v>
      </c>
    </row>
    <row r="5119" spans="1:16" x14ac:dyDescent="0.35">
      <c r="A5119" s="22">
        <v>5118</v>
      </c>
      <c r="B5119" s="21">
        <v>41835</v>
      </c>
      <c r="C5119" s="22" t="s">
        <v>57</v>
      </c>
      <c r="D5119" s="22" t="s">
        <v>61</v>
      </c>
      <c r="E5119" s="22" t="s">
        <v>53</v>
      </c>
      <c r="F5119" s="22">
        <v>639</v>
      </c>
      <c r="G5119" s="22">
        <v>95</v>
      </c>
      <c r="H5119" s="22">
        <v>25.79</v>
      </c>
      <c r="I5119" s="22">
        <v>22.34</v>
      </c>
      <c r="J5119" s="22" t="s">
        <v>60</v>
      </c>
      <c r="K5119" s="23">
        <v>212365.48</v>
      </c>
      <c r="L5119" s="23" t="s">
        <v>55</v>
      </c>
      <c r="M5119" s="23" t="s">
        <v>83</v>
      </c>
      <c r="N5119" s="27"/>
      <c r="O5119" s="23" t="s">
        <v>56</v>
      </c>
      <c r="P5119" t="str">
        <f t="shared" si="79"/>
        <v>INSERT INTO @DataTable (Deal, AdvanceDate, PROV, DealPurpose, RateType, BEACON, LTV, TDS, GDS, InsuranceType, PrincipalBalance, OccupancyType, AccountStatus, Closed_Date, DelinquencyBucket) VALUES (5118, '2014-07-15', 'ON', 'Purchase', 'Fixed', 639, 95, 25.79, 22.34, 'HiRatio', 212365.48, 'Owner-Occupied', 'Open', '1900-01-00', 'Current');</v>
      </c>
    </row>
    <row r="5120" spans="1:16" x14ac:dyDescent="0.35">
      <c r="A5120" s="19">
        <v>5119</v>
      </c>
      <c r="B5120" s="18">
        <v>42144</v>
      </c>
      <c r="C5120" s="19" t="s">
        <v>57</v>
      </c>
      <c r="D5120" s="19" t="s">
        <v>61</v>
      </c>
      <c r="E5120" s="19" t="s">
        <v>53</v>
      </c>
      <c r="F5120" s="19">
        <v>703</v>
      </c>
      <c r="G5120" s="19">
        <v>95</v>
      </c>
      <c r="H5120" s="19">
        <v>40.200000000000003</v>
      </c>
      <c r="I5120" s="19">
        <v>16.649999999999999</v>
      </c>
      <c r="J5120" s="19" t="s">
        <v>60</v>
      </c>
      <c r="K5120" s="20">
        <v>284161.69</v>
      </c>
      <c r="L5120" s="20" t="s">
        <v>66</v>
      </c>
      <c r="M5120" s="20" t="s">
        <v>83</v>
      </c>
      <c r="N5120" s="26"/>
      <c r="O5120" s="20" t="s">
        <v>56</v>
      </c>
      <c r="P5120" t="str">
        <f t="shared" si="79"/>
        <v>INSERT INTO @DataTable (Deal, AdvanceDate, PROV, DealPurpose, RateType, BEACON, LTV, TDS, GDS, InsuranceType, PrincipalBalance, OccupancyType, AccountStatus, Closed_Date, DelinquencyBucket) VALUES (5119, '2015-05-20', 'ON', 'Purchase', 'Fixed', 703, 95, 40.2, 16.65, 'HiRatio', 284161.69, 'Second Home', 'Open', '1900-01-00', 'Current');</v>
      </c>
    </row>
    <row r="5121" spans="1:16" x14ac:dyDescent="0.35">
      <c r="A5121" s="22">
        <v>5120</v>
      </c>
      <c r="B5121" s="21">
        <v>41029</v>
      </c>
      <c r="C5121" s="22" t="s">
        <v>51</v>
      </c>
      <c r="D5121" s="22" t="s">
        <v>61</v>
      </c>
      <c r="E5121" s="22" t="s">
        <v>40</v>
      </c>
      <c r="F5121" s="22">
        <v>764</v>
      </c>
      <c r="G5121" s="22">
        <v>42.55</v>
      </c>
      <c r="H5121" s="22">
        <v>38.15</v>
      </c>
      <c r="I5121" s="22">
        <v>19.28</v>
      </c>
      <c r="J5121" s="22" t="s">
        <v>54</v>
      </c>
      <c r="K5121" s="23">
        <v>0</v>
      </c>
      <c r="L5121" s="23" t="s">
        <v>62</v>
      </c>
      <c r="M5121" s="23" t="s">
        <v>84</v>
      </c>
      <c r="N5121" s="27">
        <v>41444</v>
      </c>
      <c r="O5121" s="23" t="s">
        <v>56</v>
      </c>
      <c r="P5121" t="str">
        <f t="shared" si="79"/>
        <v>INSERT INTO @DataTable (Deal, AdvanceDate, PROV, DealPurpose, RateType, BEACON, LTV, TDS, GDS, InsuranceType, PrincipalBalance, OccupancyType, AccountStatus, Closed_Date, DelinquencyBucket) VALUES (5120, '2012-04-30', 'AB', 'Purchase', 'ARM', 764, 42.55, 38.15, 19.28, 'Conv', 0, 'Rental', 'Closed', '2013-06-19', 'Current');</v>
      </c>
    </row>
    <row r="5122" spans="1:16" x14ac:dyDescent="0.35">
      <c r="A5122" s="19">
        <v>5121</v>
      </c>
      <c r="B5122" s="18">
        <v>42048</v>
      </c>
      <c r="C5122" s="19" t="s">
        <v>58</v>
      </c>
      <c r="D5122" s="19" t="s">
        <v>52</v>
      </c>
      <c r="E5122" s="19" t="s">
        <v>53</v>
      </c>
      <c r="F5122" s="19">
        <v>768</v>
      </c>
      <c r="G5122" s="19">
        <v>80</v>
      </c>
      <c r="H5122" s="19">
        <v>43.53</v>
      </c>
      <c r="I5122" s="19">
        <v>18.920000000000002</v>
      </c>
      <c r="J5122" s="19" t="s">
        <v>54</v>
      </c>
      <c r="K5122" s="20">
        <v>156470.88</v>
      </c>
      <c r="L5122" s="20" t="s">
        <v>62</v>
      </c>
      <c r="M5122" s="20" t="s">
        <v>83</v>
      </c>
      <c r="N5122" s="26"/>
      <c r="O5122" s="20" t="s">
        <v>56</v>
      </c>
      <c r="P5122" t="str">
        <f t="shared" si="79"/>
        <v>INSERT INTO @DataTable (Deal, AdvanceDate, PROV, DealPurpose, RateType, BEACON, LTV, TDS, GDS, InsuranceType, PrincipalBalance, OccupancyType, AccountStatus, Closed_Date, DelinquencyBucket) VALUES (5121, '2015-02-13', 'BC', 'Refinance External', 'Fixed', 768, 80, 43.53, 18.92, 'Conv', 156470.88, 'Rental', 'Open', '1900-01-00', 'Current');</v>
      </c>
    </row>
    <row r="5123" spans="1:16" x14ac:dyDescent="0.35">
      <c r="A5123" s="22">
        <v>5122</v>
      </c>
      <c r="B5123" s="21">
        <v>41583</v>
      </c>
      <c r="C5123" s="22" t="s">
        <v>57</v>
      </c>
      <c r="D5123" s="22" t="s">
        <v>59</v>
      </c>
      <c r="E5123" s="22" t="s">
        <v>40</v>
      </c>
      <c r="F5123" s="22">
        <v>764</v>
      </c>
      <c r="G5123" s="22">
        <v>82.53</v>
      </c>
      <c r="H5123" s="22">
        <v>31.2</v>
      </c>
      <c r="I5123" s="22">
        <v>23.19</v>
      </c>
      <c r="J5123" s="22" t="s">
        <v>60</v>
      </c>
      <c r="K5123" s="23">
        <v>134652.20000000001</v>
      </c>
      <c r="L5123" s="23" t="s">
        <v>55</v>
      </c>
      <c r="M5123" s="23" t="s">
        <v>83</v>
      </c>
      <c r="N5123" s="27"/>
      <c r="O5123" s="23" t="s">
        <v>56</v>
      </c>
      <c r="P5123" t="str">
        <f t="shared" ref="P5123:P5186" si="80">"INSERT INTO @DataTable (Deal, AdvanceDate, PROV, DealPurpose, RateType, BEACON, LTV, TDS, GDS, InsuranceType, PrincipalBalance, OccupancyType, AccountStatus, Closed_Date, DelinquencyBucket) VALUES (" &amp; A5123 &amp; ", " &amp; "'" &amp; TEXT(B5123, "yyyy-mm-dd") &amp; "', '" &amp; C5123 &amp; "', '" &amp; D5123 &amp; "', '" &amp; E5123 &amp; "', " &amp; F5123 &amp; ", " &amp; G5123 &amp; ", " &amp; H5123 &amp; ", " &amp; I5123 &amp; ", '" &amp; J5123 &amp; "', " &amp; K5123 &amp; ", '" &amp; L5123 &amp; "', '" &amp; M5123 &amp; "', '" &amp;TEXT(N5123, "yyyy-mm-dd") &amp; "', '" &amp; O5123 &amp; "');"</f>
        <v>INSERT INTO @DataTable (Deal, AdvanceDate, PROV, DealPurpose, RateType, BEACON, LTV, TDS, GDS, InsuranceType, PrincipalBalance, OccupancyType, AccountStatus, Closed_Date, DelinquencyBucket) VALUES (5122, '2013-11-05', 'ON', 'Transfer', 'ARM', 764, 82.53, 31.2, 23.19, 'HiRatio', 134652.2, 'Owner-Occupied', 'Open', '1900-01-00', 'Current');</v>
      </c>
    </row>
    <row r="5124" spans="1:16" x14ac:dyDescent="0.35">
      <c r="A5124" s="19">
        <v>5123</v>
      </c>
      <c r="B5124" s="18">
        <v>41957</v>
      </c>
      <c r="C5124" s="19" t="s">
        <v>57</v>
      </c>
      <c r="D5124" s="19" t="s">
        <v>61</v>
      </c>
      <c r="E5124" s="19" t="s">
        <v>53</v>
      </c>
      <c r="F5124" s="19">
        <v>777</v>
      </c>
      <c r="G5124" s="19">
        <v>80</v>
      </c>
      <c r="H5124" s="19">
        <v>38.99</v>
      </c>
      <c r="I5124" s="19">
        <v>38.9</v>
      </c>
      <c r="J5124" s="19" t="s">
        <v>54</v>
      </c>
      <c r="K5124" s="20">
        <v>276101.78999999998</v>
      </c>
      <c r="L5124" s="20" t="s">
        <v>55</v>
      </c>
      <c r="M5124" s="20" t="s">
        <v>83</v>
      </c>
      <c r="N5124" s="26"/>
      <c r="O5124" s="20" t="s">
        <v>56</v>
      </c>
      <c r="P5124" t="str">
        <f t="shared" si="80"/>
        <v>INSERT INTO @DataTable (Deal, AdvanceDate, PROV, DealPurpose, RateType, BEACON, LTV, TDS, GDS, InsuranceType, PrincipalBalance, OccupancyType, AccountStatus, Closed_Date, DelinquencyBucket) VALUES (5123, '2014-11-14', 'ON', 'Purchase', 'Fixed', 777, 80, 38.99, 38.9, 'Conv', 276101.79, 'Owner-Occupied', 'Open', '1900-01-00', 'Current');</v>
      </c>
    </row>
    <row r="5125" spans="1:16" x14ac:dyDescent="0.35">
      <c r="A5125" s="22">
        <v>5124</v>
      </c>
      <c r="B5125" s="21">
        <v>41124</v>
      </c>
      <c r="C5125" s="22" t="s">
        <v>57</v>
      </c>
      <c r="D5125" s="22" t="s">
        <v>61</v>
      </c>
      <c r="E5125" s="22" t="s">
        <v>40</v>
      </c>
      <c r="F5125" s="22">
        <v>655</v>
      </c>
      <c r="G5125" s="22">
        <v>80</v>
      </c>
      <c r="H5125" s="22">
        <v>29.97</v>
      </c>
      <c r="I5125" s="22">
        <v>16.63</v>
      </c>
      <c r="J5125" s="22" t="s">
        <v>54</v>
      </c>
      <c r="K5125" s="23">
        <v>122190.24</v>
      </c>
      <c r="L5125" s="23" t="s">
        <v>62</v>
      </c>
      <c r="M5125" s="23" t="s">
        <v>83</v>
      </c>
      <c r="N5125" s="27"/>
      <c r="O5125" s="23" t="s">
        <v>56</v>
      </c>
      <c r="P5125" t="str">
        <f t="shared" si="80"/>
        <v>INSERT INTO @DataTable (Deal, AdvanceDate, PROV, DealPurpose, RateType, BEACON, LTV, TDS, GDS, InsuranceType, PrincipalBalance, OccupancyType, AccountStatus, Closed_Date, DelinquencyBucket) VALUES (5124, '2012-08-03', 'ON', 'Purchase', 'ARM', 655, 80, 29.97, 16.63, 'Conv', 122190.24, 'Rental', 'Open', '1900-01-00', 'Current');</v>
      </c>
    </row>
    <row r="5126" spans="1:16" x14ac:dyDescent="0.35">
      <c r="A5126" s="19">
        <v>5125</v>
      </c>
      <c r="B5126" s="18">
        <v>42299</v>
      </c>
      <c r="C5126" s="19" t="s">
        <v>57</v>
      </c>
      <c r="D5126" s="19" t="s">
        <v>61</v>
      </c>
      <c r="E5126" s="19" t="s">
        <v>40</v>
      </c>
      <c r="F5126" s="19">
        <v>761</v>
      </c>
      <c r="G5126" s="19">
        <v>80</v>
      </c>
      <c r="H5126" s="19">
        <v>24</v>
      </c>
      <c r="I5126" s="19">
        <v>12.9</v>
      </c>
      <c r="J5126" s="19" t="s">
        <v>54</v>
      </c>
      <c r="K5126" s="20">
        <v>284383.7</v>
      </c>
      <c r="L5126" s="20" t="s">
        <v>55</v>
      </c>
      <c r="M5126" s="20" t="s">
        <v>83</v>
      </c>
      <c r="N5126" s="26"/>
      <c r="O5126" s="20" t="s">
        <v>56</v>
      </c>
      <c r="P5126" t="str">
        <f t="shared" si="80"/>
        <v>INSERT INTO @DataTable (Deal, AdvanceDate, PROV, DealPurpose, RateType, BEACON, LTV, TDS, GDS, InsuranceType, PrincipalBalance, OccupancyType, AccountStatus, Closed_Date, DelinquencyBucket) VALUES (5125, '2015-10-22', 'ON', 'Purchase', 'ARM', 761, 80, 24, 12.9, 'Conv', 284383.7, 'Owner-Occupied', 'Open', '1900-01-00', 'Current');</v>
      </c>
    </row>
    <row r="5127" spans="1:16" x14ac:dyDescent="0.35">
      <c r="A5127" s="22">
        <v>5126</v>
      </c>
      <c r="B5127" s="21">
        <v>40954</v>
      </c>
      <c r="C5127" s="22" t="s">
        <v>57</v>
      </c>
      <c r="D5127" s="22" t="s">
        <v>61</v>
      </c>
      <c r="E5127" s="22" t="s">
        <v>53</v>
      </c>
      <c r="F5127" s="22">
        <v>762</v>
      </c>
      <c r="G5127" s="22">
        <v>95</v>
      </c>
      <c r="H5127" s="22">
        <v>39.65</v>
      </c>
      <c r="I5127" s="22">
        <v>38.76</v>
      </c>
      <c r="J5127" s="22" t="s">
        <v>60</v>
      </c>
      <c r="K5127" s="23">
        <v>390847.71</v>
      </c>
      <c r="L5127" s="23" t="s">
        <v>55</v>
      </c>
      <c r="M5127" s="23" t="s">
        <v>83</v>
      </c>
      <c r="N5127" s="27"/>
      <c r="O5127" s="23" t="s">
        <v>56</v>
      </c>
      <c r="P5127" t="str">
        <f t="shared" si="80"/>
        <v>INSERT INTO @DataTable (Deal, AdvanceDate, PROV, DealPurpose, RateType, BEACON, LTV, TDS, GDS, InsuranceType, PrincipalBalance, OccupancyType, AccountStatus, Closed_Date, DelinquencyBucket) VALUES (5126, '2012-02-15', 'ON', 'Purchase', 'Fixed', 762, 95, 39.65, 38.76, 'HiRatio', 390847.71, 'Owner-Occupied', 'Open', '1900-01-00', 'Current');</v>
      </c>
    </row>
    <row r="5128" spans="1:16" x14ac:dyDescent="0.35">
      <c r="A5128" s="19">
        <v>5127</v>
      </c>
      <c r="B5128" s="18">
        <v>42503</v>
      </c>
      <c r="C5128" s="19" t="s">
        <v>57</v>
      </c>
      <c r="D5128" s="19" t="s">
        <v>52</v>
      </c>
      <c r="E5128" s="19" t="s">
        <v>40</v>
      </c>
      <c r="F5128" s="19">
        <v>731</v>
      </c>
      <c r="G5128" s="19">
        <v>80</v>
      </c>
      <c r="H5128" s="19">
        <v>32.43</v>
      </c>
      <c r="I5128" s="19">
        <v>23.74</v>
      </c>
      <c r="J5128" s="19" t="s">
        <v>54</v>
      </c>
      <c r="K5128" s="20">
        <v>622210.47</v>
      </c>
      <c r="L5128" s="20" t="s">
        <v>55</v>
      </c>
      <c r="M5128" s="20" t="s">
        <v>83</v>
      </c>
      <c r="N5128" s="26"/>
      <c r="O5128" s="20" t="s">
        <v>56</v>
      </c>
      <c r="P5128" t="str">
        <f t="shared" si="80"/>
        <v>INSERT INTO @DataTable (Deal, AdvanceDate, PROV, DealPurpose, RateType, BEACON, LTV, TDS, GDS, InsuranceType, PrincipalBalance, OccupancyType, AccountStatus, Closed_Date, DelinquencyBucket) VALUES (5127, '2016-05-13', 'ON', 'Refinance External', 'ARM', 731, 80, 32.43, 23.74, 'Conv', 622210.47, 'Owner-Occupied', 'Open', '1900-01-00', 'Current');</v>
      </c>
    </row>
    <row r="5129" spans="1:16" x14ac:dyDescent="0.35">
      <c r="A5129" s="22">
        <v>5128</v>
      </c>
      <c r="B5129" s="21">
        <v>42636</v>
      </c>
      <c r="C5129" s="22" t="s">
        <v>51</v>
      </c>
      <c r="D5129" s="22" t="s">
        <v>61</v>
      </c>
      <c r="E5129" s="22" t="s">
        <v>53</v>
      </c>
      <c r="F5129" s="22">
        <v>819</v>
      </c>
      <c r="G5129" s="22">
        <v>95</v>
      </c>
      <c r="H5129" s="22">
        <v>36.07</v>
      </c>
      <c r="I5129" s="22">
        <v>26.05</v>
      </c>
      <c r="J5129" s="22" t="s">
        <v>60</v>
      </c>
      <c r="K5129" s="23">
        <v>389655.5</v>
      </c>
      <c r="L5129" s="23" t="s">
        <v>55</v>
      </c>
      <c r="M5129" s="23" t="s">
        <v>83</v>
      </c>
      <c r="N5129" s="27"/>
      <c r="O5129" s="23" t="s">
        <v>56</v>
      </c>
      <c r="P5129" t="str">
        <f t="shared" si="80"/>
        <v>INSERT INTO @DataTable (Deal, AdvanceDate, PROV, DealPurpose, RateType, BEACON, LTV, TDS, GDS, InsuranceType, PrincipalBalance, OccupancyType, AccountStatus, Closed_Date, DelinquencyBucket) VALUES (5128, '2016-09-23', 'AB', 'Purchase', 'Fixed', 819, 95, 36.07, 26.05, 'HiRatio', 389655.5, 'Owner-Occupied', 'Open', '1900-01-00', 'Current');</v>
      </c>
    </row>
    <row r="5130" spans="1:16" x14ac:dyDescent="0.35">
      <c r="A5130" s="19">
        <v>5129</v>
      </c>
      <c r="B5130" s="18">
        <v>42692</v>
      </c>
      <c r="C5130" s="19" t="s">
        <v>51</v>
      </c>
      <c r="D5130" s="19" t="s">
        <v>61</v>
      </c>
      <c r="E5130" s="19" t="s">
        <v>53</v>
      </c>
      <c r="F5130" s="19">
        <v>813</v>
      </c>
      <c r="G5130" s="19">
        <v>90</v>
      </c>
      <c r="H5130" s="19">
        <v>35.700000000000003</v>
      </c>
      <c r="I5130" s="19">
        <v>25.69</v>
      </c>
      <c r="J5130" s="19" t="s">
        <v>60</v>
      </c>
      <c r="K5130" s="20">
        <v>406534.98</v>
      </c>
      <c r="L5130" s="20" t="s">
        <v>55</v>
      </c>
      <c r="M5130" s="20" t="s">
        <v>83</v>
      </c>
      <c r="N5130" s="26"/>
      <c r="O5130" s="20" t="s">
        <v>56</v>
      </c>
      <c r="P5130" t="str">
        <f t="shared" si="80"/>
        <v>INSERT INTO @DataTable (Deal, AdvanceDate, PROV, DealPurpose, RateType, BEACON, LTV, TDS, GDS, InsuranceType, PrincipalBalance, OccupancyType, AccountStatus, Closed_Date, DelinquencyBucket) VALUES (5129, '2016-11-18', 'AB', 'Purchase', 'Fixed', 813, 90, 35.7, 25.69, 'HiRatio', 406534.98, 'Owner-Occupied', 'Open', '1900-01-00', 'Current');</v>
      </c>
    </row>
    <row r="5131" spans="1:16" x14ac:dyDescent="0.35">
      <c r="A5131" s="22">
        <v>5130</v>
      </c>
      <c r="B5131" s="21">
        <v>40819</v>
      </c>
      <c r="C5131" s="22" t="s">
        <v>57</v>
      </c>
      <c r="D5131" s="22" t="s">
        <v>61</v>
      </c>
      <c r="E5131" s="22" t="s">
        <v>40</v>
      </c>
      <c r="F5131" s="22">
        <v>766</v>
      </c>
      <c r="G5131" s="22">
        <v>90</v>
      </c>
      <c r="H5131" s="22">
        <v>34.51</v>
      </c>
      <c r="I5131" s="22">
        <v>20.95</v>
      </c>
      <c r="J5131" s="22" t="s">
        <v>60</v>
      </c>
      <c r="K5131" s="23">
        <v>300553.98</v>
      </c>
      <c r="L5131" s="23" t="s">
        <v>55</v>
      </c>
      <c r="M5131" s="23" t="s">
        <v>83</v>
      </c>
      <c r="N5131" s="27"/>
      <c r="O5131" s="23" t="s">
        <v>56</v>
      </c>
      <c r="P5131" t="str">
        <f t="shared" si="80"/>
        <v>INSERT INTO @DataTable (Deal, AdvanceDate, PROV, DealPurpose, RateType, BEACON, LTV, TDS, GDS, InsuranceType, PrincipalBalance, OccupancyType, AccountStatus, Closed_Date, DelinquencyBucket) VALUES (5130, '2011-10-03', 'ON', 'Purchase', 'ARM', 766, 90, 34.51, 20.95, 'HiRatio', 300553.98, 'Owner-Occupied', 'Open', '1900-01-00', 'Current');</v>
      </c>
    </row>
    <row r="5132" spans="1:16" x14ac:dyDescent="0.35">
      <c r="A5132" s="19">
        <v>5131</v>
      </c>
      <c r="B5132" s="18">
        <v>41970</v>
      </c>
      <c r="C5132" s="19" t="s">
        <v>57</v>
      </c>
      <c r="D5132" s="19" t="s">
        <v>52</v>
      </c>
      <c r="E5132" s="19" t="s">
        <v>53</v>
      </c>
      <c r="F5132" s="19">
        <v>785</v>
      </c>
      <c r="G5132" s="19">
        <v>62.34</v>
      </c>
      <c r="H5132" s="19">
        <v>27.98</v>
      </c>
      <c r="I5132" s="19">
        <v>27.98</v>
      </c>
      <c r="J5132" s="19" t="s">
        <v>54</v>
      </c>
      <c r="K5132" s="20">
        <v>0</v>
      </c>
      <c r="L5132" s="20" t="s">
        <v>55</v>
      </c>
      <c r="M5132" s="20" t="s">
        <v>84</v>
      </c>
      <c r="N5132" s="26">
        <v>42594</v>
      </c>
      <c r="O5132" s="20" t="s">
        <v>56</v>
      </c>
      <c r="P5132" t="str">
        <f t="shared" si="80"/>
        <v>INSERT INTO @DataTable (Deal, AdvanceDate, PROV, DealPurpose, RateType, BEACON, LTV, TDS, GDS, InsuranceType, PrincipalBalance, OccupancyType, AccountStatus, Closed_Date, DelinquencyBucket) VALUES (5131, '2014-11-27', 'ON', 'Refinance External', 'Fixed', 785, 62.34, 27.98, 27.98, 'Conv', 0, 'Owner-Occupied', 'Closed', '2016-08-12', 'Current');</v>
      </c>
    </row>
    <row r="5133" spans="1:16" x14ac:dyDescent="0.35">
      <c r="A5133" s="22">
        <v>5132</v>
      </c>
      <c r="B5133" s="21">
        <v>40869</v>
      </c>
      <c r="C5133" s="22" t="s">
        <v>51</v>
      </c>
      <c r="D5133" s="22" t="s">
        <v>52</v>
      </c>
      <c r="E5133" s="22" t="s">
        <v>53</v>
      </c>
      <c r="F5133" s="22">
        <v>703</v>
      </c>
      <c r="G5133" s="22">
        <v>87.95</v>
      </c>
      <c r="H5133" s="22">
        <v>38.729999999999997</v>
      </c>
      <c r="I5133" s="22">
        <v>16.36</v>
      </c>
      <c r="J5133" s="22" t="s">
        <v>60</v>
      </c>
      <c r="K5133" s="23">
        <v>0</v>
      </c>
      <c r="L5133" s="23" t="s">
        <v>55</v>
      </c>
      <c r="M5133" s="23" t="s">
        <v>84</v>
      </c>
      <c r="N5133" s="27">
        <v>41969</v>
      </c>
      <c r="O5133" s="23" t="s">
        <v>56</v>
      </c>
      <c r="P5133" t="str">
        <f t="shared" si="80"/>
        <v>INSERT INTO @DataTable (Deal, AdvanceDate, PROV, DealPurpose, RateType, BEACON, LTV, TDS, GDS, InsuranceType, PrincipalBalance, OccupancyType, AccountStatus, Closed_Date, DelinquencyBucket) VALUES (5132, '2011-11-22', 'AB', 'Refinance External', 'Fixed', 703, 87.95, 38.73, 16.36, 'HiRatio', 0, 'Owner-Occupied', 'Closed', '2014-11-26', 'Current');</v>
      </c>
    </row>
    <row r="5134" spans="1:16" x14ac:dyDescent="0.35">
      <c r="A5134" s="19">
        <v>5133</v>
      </c>
      <c r="B5134" s="18">
        <v>42317</v>
      </c>
      <c r="C5134" s="19" t="s">
        <v>57</v>
      </c>
      <c r="D5134" s="19" t="s">
        <v>52</v>
      </c>
      <c r="E5134" s="19" t="s">
        <v>53</v>
      </c>
      <c r="F5134" s="19">
        <v>789</v>
      </c>
      <c r="G5134" s="19">
        <v>78.739999999999995</v>
      </c>
      <c r="H5134" s="19">
        <v>38.06</v>
      </c>
      <c r="I5134" s="19">
        <v>14.66</v>
      </c>
      <c r="J5134" s="19" t="s">
        <v>54</v>
      </c>
      <c r="K5134" s="20">
        <v>93355.73</v>
      </c>
      <c r="L5134" s="20" t="s">
        <v>55</v>
      </c>
      <c r="M5134" s="20" t="s">
        <v>83</v>
      </c>
      <c r="N5134" s="26"/>
      <c r="O5134" s="20" t="s">
        <v>56</v>
      </c>
      <c r="P5134" t="str">
        <f t="shared" si="80"/>
        <v>INSERT INTO @DataTable (Deal, AdvanceDate, PROV, DealPurpose, RateType, BEACON, LTV, TDS, GDS, InsuranceType, PrincipalBalance, OccupancyType, AccountStatus, Closed_Date, DelinquencyBucket) VALUES (5133, '2015-11-09', 'ON', 'Refinance External', 'Fixed', 789, 78.74, 38.06, 14.66, 'Conv', 93355.73, 'Owner-Occupied', 'Open', '1900-01-00', 'Current');</v>
      </c>
    </row>
    <row r="5135" spans="1:16" x14ac:dyDescent="0.35">
      <c r="A5135" s="22">
        <v>5134</v>
      </c>
      <c r="B5135" s="21">
        <v>41600</v>
      </c>
      <c r="C5135" s="22" t="s">
        <v>51</v>
      </c>
      <c r="D5135" s="22" t="s">
        <v>52</v>
      </c>
      <c r="E5135" s="22" t="s">
        <v>40</v>
      </c>
      <c r="F5135" s="22">
        <v>742</v>
      </c>
      <c r="G5135" s="22">
        <v>80</v>
      </c>
      <c r="H5135" s="22">
        <v>27.04</v>
      </c>
      <c r="I5135" s="22">
        <v>20.54</v>
      </c>
      <c r="J5135" s="22" t="s">
        <v>54</v>
      </c>
      <c r="K5135" s="23">
        <v>202763.85</v>
      </c>
      <c r="L5135" s="23" t="s">
        <v>55</v>
      </c>
      <c r="M5135" s="23" t="s">
        <v>83</v>
      </c>
      <c r="N5135" s="27"/>
      <c r="O5135" s="23" t="s">
        <v>56</v>
      </c>
      <c r="P5135" t="str">
        <f t="shared" si="80"/>
        <v>INSERT INTO @DataTable (Deal, AdvanceDate, PROV, DealPurpose, RateType, BEACON, LTV, TDS, GDS, InsuranceType, PrincipalBalance, OccupancyType, AccountStatus, Closed_Date, DelinquencyBucket) VALUES (5134, '2013-11-22', 'AB', 'Refinance External', 'ARM', 742, 80, 27.04, 20.54, 'Conv', 202763.85, 'Owner-Occupied', 'Open', '1900-01-00', 'Current');</v>
      </c>
    </row>
    <row r="5136" spans="1:16" x14ac:dyDescent="0.35">
      <c r="A5136" s="19">
        <v>5135</v>
      </c>
      <c r="B5136" s="18">
        <v>42160</v>
      </c>
      <c r="C5136" s="19" t="s">
        <v>57</v>
      </c>
      <c r="D5136" s="19" t="s">
        <v>59</v>
      </c>
      <c r="E5136" s="19" t="s">
        <v>53</v>
      </c>
      <c r="F5136" s="19">
        <v>801</v>
      </c>
      <c r="G5136" s="19">
        <v>47.3</v>
      </c>
      <c r="H5136" s="19">
        <v>26.66</v>
      </c>
      <c r="I5136" s="19">
        <v>17.350000000000001</v>
      </c>
      <c r="J5136" s="19" t="s">
        <v>54</v>
      </c>
      <c r="K5136" s="20">
        <v>0</v>
      </c>
      <c r="L5136" s="20" t="s">
        <v>55</v>
      </c>
      <c r="M5136" s="20" t="s">
        <v>84</v>
      </c>
      <c r="N5136" s="26">
        <v>42523</v>
      </c>
      <c r="O5136" s="20" t="s">
        <v>56</v>
      </c>
      <c r="P5136" t="str">
        <f t="shared" si="80"/>
        <v>INSERT INTO @DataTable (Deal, AdvanceDate, PROV, DealPurpose, RateType, BEACON, LTV, TDS, GDS, InsuranceType, PrincipalBalance, OccupancyType, AccountStatus, Closed_Date, DelinquencyBucket) VALUES (5135, '2015-06-05', 'ON', 'Transfer', 'Fixed', 801, 47.3, 26.66, 17.35, 'Conv', 0, 'Owner-Occupied', 'Closed', '2016-06-02', 'Current');</v>
      </c>
    </row>
    <row r="5137" spans="1:16" x14ac:dyDescent="0.35">
      <c r="A5137" s="22">
        <v>5136</v>
      </c>
      <c r="B5137" s="21">
        <v>41760</v>
      </c>
      <c r="C5137" s="22" t="s">
        <v>57</v>
      </c>
      <c r="D5137" s="22" t="s">
        <v>52</v>
      </c>
      <c r="E5137" s="22" t="s">
        <v>53</v>
      </c>
      <c r="F5137" s="22">
        <v>644</v>
      </c>
      <c r="G5137" s="22">
        <v>56.92</v>
      </c>
      <c r="H5137" s="22">
        <v>38.1</v>
      </c>
      <c r="I5137" s="22">
        <v>10.63</v>
      </c>
      <c r="J5137" s="22" t="s">
        <v>54</v>
      </c>
      <c r="K5137" s="23">
        <v>0</v>
      </c>
      <c r="L5137" s="23" t="s">
        <v>62</v>
      </c>
      <c r="M5137" s="23" t="s">
        <v>84</v>
      </c>
      <c r="N5137" s="27">
        <v>42164</v>
      </c>
      <c r="O5137" s="23" t="s">
        <v>56</v>
      </c>
      <c r="P5137" t="str">
        <f t="shared" si="80"/>
        <v>INSERT INTO @DataTable (Deal, AdvanceDate, PROV, DealPurpose, RateType, BEACON, LTV, TDS, GDS, InsuranceType, PrincipalBalance, OccupancyType, AccountStatus, Closed_Date, DelinquencyBucket) VALUES (5136, '2014-05-01', 'ON', 'Refinance External', 'Fixed', 644, 56.92, 38.1, 10.63, 'Conv', 0, 'Rental', 'Closed', '2015-06-09', 'Current');</v>
      </c>
    </row>
    <row r="5138" spans="1:16" x14ac:dyDescent="0.35">
      <c r="A5138" s="19">
        <v>5137</v>
      </c>
      <c r="B5138" s="18">
        <v>42185</v>
      </c>
      <c r="C5138" s="19" t="s">
        <v>57</v>
      </c>
      <c r="D5138" s="19" t="s">
        <v>61</v>
      </c>
      <c r="E5138" s="19" t="s">
        <v>53</v>
      </c>
      <c r="F5138" s="19">
        <v>804</v>
      </c>
      <c r="G5138" s="19">
        <v>72.739999999999995</v>
      </c>
      <c r="H5138" s="19">
        <v>30.14</v>
      </c>
      <c r="I5138" s="19">
        <v>28.29</v>
      </c>
      <c r="J5138" s="19" t="s">
        <v>54</v>
      </c>
      <c r="K5138" s="20">
        <v>587804.13</v>
      </c>
      <c r="L5138" s="20" t="s">
        <v>55</v>
      </c>
      <c r="M5138" s="20" t="s">
        <v>83</v>
      </c>
      <c r="N5138" s="26"/>
      <c r="O5138" s="20" t="s">
        <v>56</v>
      </c>
      <c r="P5138" t="str">
        <f t="shared" si="80"/>
        <v>INSERT INTO @DataTable (Deal, AdvanceDate, PROV, DealPurpose, RateType, BEACON, LTV, TDS, GDS, InsuranceType, PrincipalBalance, OccupancyType, AccountStatus, Closed_Date, DelinquencyBucket) VALUES (5137, '2015-06-30', 'ON', 'Purchase', 'Fixed', 804, 72.74, 30.14, 28.29, 'Conv', 587804.13, 'Owner-Occupied', 'Open', '1900-01-00', 'Current');</v>
      </c>
    </row>
    <row r="5139" spans="1:16" x14ac:dyDescent="0.35">
      <c r="A5139" s="22">
        <v>5138</v>
      </c>
      <c r="B5139" s="21">
        <v>41680</v>
      </c>
      <c r="C5139" s="22" t="s">
        <v>57</v>
      </c>
      <c r="D5139" s="22" t="s">
        <v>52</v>
      </c>
      <c r="E5139" s="22" t="s">
        <v>40</v>
      </c>
      <c r="F5139" s="22">
        <v>712</v>
      </c>
      <c r="G5139" s="22">
        <v>37.200000000000003</v>
      </c>
      <c r="H5139" s="22">
        <v>17.04</v>
      </c>
      <c r="I5139" s="22">
        <v>10.11</v>
      </c>
      <c r="J5139" s="22" t="s">
        <v>54</v>
      </c>
      <c r="K5139" s="23">
        <v>0</v>
      </c>
      <c r="L5139" s="23" t="s">
        <v>55</v>
      </c>
      <c r="M5139" s="23" t="s">
        <v>84</v>
      </c>
      <c r="N5139" s="27">
        <v>42765</v>
      </c>
      <c r="O5139" s="23" t="s">
        <v>56</v>
      </c>
      <c r="P5139" t="str">
        <f t="shared" si="80"/>
        <v>INSERT INTO @DataTable (Deal, AdvanceDate, PROV, DealPurpose, RateType, BEACON, LTV, TDS, GDS, InsuranceType, PrincipalBalance, OccupancyType, AccountStatus, Closed_Date, DelinquencyBucket) VALUES (5138, '2014-02-10', 'ON', 'Refinance External', 'ARM', 712, 37.2, 17.04, 10.11, 'Conv', 0, 'Owner-Occupied', 'Closed', '2017-01-30', 'Current');</v>
      </c>
    </row>
    <row r="5140" spans="1:16" x14ac:dyDescent="0.35">
      <c r="A5140" s="19">
        <v>5139</v>
      </c>
      <c r="B5140" s="18">
        <v>42143</v>
      </c>
      <c r="C5140" s="19" t="s">
        <v>58</v>
      </c>
      <c r="D5140" s="19" t="s">
        <v>52</v>
      </c>
      <c r="E5140" s="19" t="s">
        <v>40</v>
      </c>
      <c r="F5140" s="19">
        <v>701</v>
      </c>
      <c r="G5140" s="19">
        <v>68.180000000000007</v>
      </c>
      <c r="H5140" s="19">
        <v>25.65</v>
      </c>
      <c r="I5140" s="19">
        <v>17.62</v>
      </c>
      <c r="J5140" s="19" t="s">
        <v>54</v>
      </c>
      <c r="K5140" s="20">
        <v>137398.92000000001</v>
      </c>
      <c r="L5140" s="20" t="s">
        <v>55</v>
      </c>
      <c r="M5140" s="20" t="s">
        <v>83</v>
      </c>
      <c r="N5140" s="26"/>
      <c r="O5140" s="20" t="s">
        <v>56</v>
      </c>
      <c r="P5140" t="str">
        <f t="shared" si="80"/>
        <v>INSERT INTO @DataTable (Deal, AdvanceDate, PROV, DealPurpose, RateType, BEACON, LTV, TDS, GDS, InsuranceType, PrincipalBalance, OccupancyType, AccountStatus, Closed_Date, DelinquencyBucket) VALUES (5139, '2015-05-19', 'BC', 'Refinance External', 'ARM', 701, 68.18, 25.65, 17.62, 'Conv', 137398.92, 'Owner-Occupied', 'Open', '1900-01-00', 'Current');</v>
      </c>
    </row>
    <row r="5141" spans="1:16" x14ac:dyDescent="0.35">
      <c r="A5141" s="22">
        <v>5140</v>
      </c>
      <c r="B5141" s="21">
        <v>42328</v>
      </c>
      <c r="C5141" s="22" t="s">
        <v>51</v>
      </c>
      <c r="D5141" s="22" t="s">
        <v>61</v>
      </c>
      <c r="E5141" s="22" t="s">
        <v>40</v>
      </c>
      <c r="F5141" s="22">
        <v>717</v>
      </c>
      <c r="G5141" s="22">
        <v>95</v>
      </c>
      <c r="H5141" s="22">
        <v>36.4</v>
      </c>
      <c r="I5141" s="22">
        <v>26.81</v>
      </c>
      <c r="J5141" s="22" t="s">
        <v>60</v>
      </c>
      <c r="K5141" s="23">
        <v>408118.48</v>
      </c>
      <c r="L5141" s="23" t="s">
        <v>55</v>
      </c>
      <c r="M5141" s="23" t="s">
        <v>83</v>
      </c>
      <c r="N5141" s="27"/>
      <c r="O5141" s="23" t="s">
        <v>56</v>
      </c>
      <c r="P5141" t="str">
        <f t="shared" si="80"/>
        <v>INSERT INTO @DataTable (Deal, AdvanceDate, PROV, DealPurpose, RateType, BEACON, LTV, TDS, GDS, InsuranceType, PrincipalBalance, OccupancyType, AccountStatus, Closed_Date, DelinquencyBucket) VALUES (5140, '2015-11-20', 'AB', 'Purchase', 'ARM', 717, 95, 36.4, 26.81, 'HiRatio', 408118.48, 'Owner-Occupied', 'Open', '1900-01-00', 'Current');</v>
      </c>
    </row>
    <row r="5142" spans="1:16" x14ac:dyDescent="0.35">
      <c r="A5142" s="19">
        <v>5141</v>
      </c>
      <c r="B5142" s="18">
        <v>41961</v>
      </c>
      <c r="C5142" s="19" t="s">
        <v>57</v>
      </c>
      <c r="D5142" s="19" t="s">
        <v>52</v>
      </c>
      <c r="E5142" s="19" t="s">
        <v>53</v>
      </c>
      <c r="F5142" s="19">
        <v>713</v>
      </c>
      <c r="G5142" s="19">
        <v>80</v>
      </c>
      <c r="H5142" s="19">
        <v>35.06</v>
      </c>
      <c r="I5142" s="19">
        <v>23.04</v>
      </c>
      <c r="J5142" s="19" t="s">
        <v>54</v>
      </c>
      <c r="K5142" s="20">
        <v>267811.24</v>
      </c>
      <c r="L5142" s="20" t="s">
        <v>55</v>
      </c>
      <c r="M5142" s="20" t="s">
        <v>83</v>
      </c>
      <c r="N5142" s="26"/>
      <c r="O5142" s="20" t="s">
        <v>56</v>
      </c>
      <c r="P5142" t="str">
        <f t="shared" si="80"/>
        <v>INSERT INTO @DataTable (Deal, AdvanceDate, PROV, DealPurpose, RateType, BEACON, LTV, TDS, GDS, InsuranceType, PrincipalBalance, OccupancyType, AccountStatus, Closed_Date, DelinquencyBucket) VALUES (5141, '2014-11-18', 'ON', 'Refinance External', 'Fixed', 713, 80, 35.06, 23.04, 'Conv', 267811.24, 'Owner-Occupied', 'Open', '1900-01-00', 'Current');</v>
      </c>
    </row>
    <row r="5143" spans="1:16" x14ac:dyDescent="0.35">
      <c r="A5143" s="22">
        <v>5142</v>
      </c>
      <c r="B5143" s="21">
        <v>42355</v>
      </c>
      <c r="C5143" s="22" t="s">
        <v>58</v>
      </c>
      <c r="D5143" s="22" t="s">
        <v>61</v>
      </c>
      <c r="E5143" s="22" t="s">
        <v>53</v>
      </c>
      <c r="F5143" s="22">
        <v>665</v>
      </c>
      <c r="G5143" s="22">
        <v>94.46</v>
      </c>
      <c r="H5143" s="22">
        <v>41.31</v>
      </c>
      <c r="I5143" s="22">
        <v>30.59</v>
      </c>
      <c r="J5143" s="22" t="s">
        <v>60</v>
      </c>
      <c r="K5143" s="23">
        <v>548126.18000000005</v>
      </c>
      <c r="L5143" s="23" t="s">
        <v>55</v>
      </c>
      <c r="M5143" s="23" t="s">
        <v>83</v>
      </c>
      <c r="N5143" s="27"/>
      <c r="O5143" s="23" t="s">
        <v>56</v>
      </c>
      <c r="P5143" t="str">
        <f t="shared" si="80"/>
        <v>INSERT INTO @DataTable (Deal, AdvanceDate, PROV, DealPurpose, RateType, BEACON, LTV, TDS, GDS, InsuranceType, PrincipalBalance, OccupancyType, AccountStatus, Closed_Date, DelinquencyBucket) VALUES (5142, '2015-12-17', 'BC', 'Purchase', 'Fixed', 665, 94.46, 41.31, 30.59, 'HiRatio', 548126.18, 'Owner-Occupied', 'Open', '1900-01-00', 'Current');</v>
      </c>
    </row>
    <row r="5144" spans="1:16" x14ac:dyDescent="0.35">
      <c r="A5144" s="19">
        <v>5143</v>
      </c>
      <c r="B5144" s="18">
        <v>41577</v>
      </c>
      <c r="C5144" s="19" t="s">
        <v>51</v>
      </c>
      <c r="D5144" s="19" t="s">
        <v>61</v>
      </c>
      <c r="E5144" s="19" t="s">
        <v>40</v>
      </c>
      <c r="F5144" s="19">
        <v>664</v>
      </c>
      <c r="G5144" s="19">
        <v>95</v>
      </c>
      <c r="H5144" s="19">
        <v>17.8</v>
      </c>
      <c r="I5144" s="19">
        <v>12.38</v>
      </c>
      <c r="J5144" s="19" t="s">
        <v>60</v>
      </c>
      <c r="K5144" s="20">
        <v>766046.04</v>
      </c>
      <c r="L5144" s="20" t="s">
        <v>55</v>
      </c>
      <c r="M5144" s="20" t="s">
        <v>83</v>
      </c>
      <c r="N5144" s="26"/>
      <c r="O5144" s="20" t="s">
        <v>56</v>
      </c>
      <c r="P5144" t="str">
        <f t="shared" si="80"/>
        <v>INSERT INTO @DataTable (Deal, AdvanceDate, PROV, DealPurpose, RateType, BEACON, LTV, TDS, GDS, InsuranceType, PrincipalBalance, OccupancyType, AccountStatus, Closed_Date, DelinquencyBucket) VALUES (5143, '2013-10-30', 'AB', 'Purchase', 'ARM', 664, 95, 17.8, 12.38, 'HiRatio', 766046.04, 'Owner-Occupied', 'Open', '1900-01-00', 'Current');</v>
      </c>
    </row>
    <row r="5145" spans="1:16" x14ac:dyDescent="0.35">
      <c r="A5145" s="22">
        <v>5144</v>
      </c>
      <c r="B5145" s="21">
        <v>42094</v>
      </c>
      <c r="C5145" s="22" t="s">
        <v>51</v>
      </c>
      <c r="D5145" s="22" t="s">
        <v>52</v>
      </c>
      <c r="E5145" s="22" t="s">
        <v>53</v>
      </c>
      <c r="F5145" s="22">
        <v>842</v>
      </c>
      <c r="G5145" s="22">
        <v>74.150000000000006</v>
      </c>
      <c r="H5145" s="22">
        <v>40.31</v>
      </c>
      <c r="I5145" s="22">
        <v>30.8</v>
      </c>
      <c r="J5145" s="22" t="s">
        <v>54</v>
      </c>
      <c r="K5145" s="23">
        <v>282899.96000000002</v>
      </c>
      <c r="L5145" s="23" t="s">
        <v>55</v>
      </c>
      <c r="M5145" s="23" t="s">
        <v>83</v>
      </c>
      <c r="N5145" s="27"/>
      <c r="O5145" s="23" t="s">
        <v>56</v>
      </c>
      <c r="P5145" t="str">
        <f t="shared" si="80"/>
        <v>INSERT INTO @DataTable (Deal, AdvanceDate, PROV, DealPurpose, RateType, BEACON, LTV, TDS, GDS, InsuranceType, PrincipalBalance, OccupancyType, AccountStatus, Closed_Date, DelinquencyBucket) VALUES (5144, '2015-03-31', 'AB', 'Refinance External', 'Fixed', 842, 74.15, 40.31, 30.8, 'Conv', 282899.96, 'Owner-Occupied', 'Open', '1900-01-00', 'Current');</v>
      </c>
    </row>
    <row r="5146" spans="1:16" x14ac:dyDescent="0.35">
      <c r="A5146" s="19">
        <v>5145</v>
      </c>
      <c r="B5146" s="18">
        <v>42613</v>
      </c>
      <c r="C5146" s="19" t="s">
        <v>57</v>
      </c>
      <c r="D5146" s="19" t="s">
        <v>61</v>
      </c>
      <c r="E5146" s="19" t="s">
        <v>40</v>
      </c>
      <c r="F5146" s="19">
        <v>838</v>
      </c>
      <c r="G5146" s="19">
        <v>95</v>
      </c>
      <c r="H5146" s="19">
        <v>38.299999999999997</v>
      </c>
      <c r="I5146" s="19">
        <v>10.1</v>
      </c>
      <c r="J5146" s="19" t="s">
        <v>60</v>
      </c>
      <c r="K5146" s="20">
        <v>246707.93</v>
      </c>
      <c r="L5146" s="20" t="s">
        <v>66</v>
      </c>
      <c r="M5146" s="20" t="s">
        <v>83</v>
      </c>
      <c r="N5146" s="26"/>
      <c r="O5146" s="20" t="s">
        <v>56</v>
      </c>
      <c r="P5146" t="str">
        <f t="shared" si="80"/>
        <v>INSERT INTO @DataTable (Deal, AdvanceDate, PROV, DealPurpose, RateType, BEACON, LTV, TDS, GDS, InsuranceType, PrincipalBalance, OccupancyType, AccountStatus, Closed_Date, DelinquencyBucket) VALUES (5145, '2016-08-31', 'ON', 'Purchase', 'ARM', 838, 95, 38.3, 10.1, 'HiRatio', 246707.93, 'Second Home', 'Open', '1900-01-00', 'Current');</v>
      </c>
    </row>
    <row r="5147" spans="1:16" x14ac:dyDescent="0.35">
      <c r="A5147" s="22">
        <v>5146</v>
      </c>
      <c r="B5147" s="21">
        <v>42452</v>
      </c>
      <c r="C5147" s="22" t="s">
        <v>57</v>
      </c>
      <c r="D5147" s="22" t="s">
        <v>61</v>
      </c>
      <c r="E5147" s="22" t="s">
        <v>53</v>
      </c>
      <c r="F5147" s="22">
        <v>818</v>
      </c>
      <c r="G5147" s="22">
        <v>53.33</v>
      </c>
      <c r="H5147" s="22">
        <v>34.81</v>
      </c>
      <c r="I5147" s="22">
        <v>33.729999999999997</v>
      </c>
      <c r="J5147" s="22" t="s">
        <v>54</v>
      </c>
      <c r="K5147" s="23">
        <v>195482.3</v>
      </c>
      <c r="L5147" s="23" t="s">
        <v>55</v>
      </c>
      <c r="M5147" s="23" t="s">
        <v>83</v>
      </c>
      <c r="N5147" s="27"/>
      <c r="O5147" s="23" t="s">
        <v>56</v>
      </c>
      <c r="P5147" t="str">
        <f t="shared" si="80"/>
        <v>INSERT INTO @DataTable (Deal, AdvanceDate, PROV, DealPurpose, RateType, BEACON, LTV, TDS, GDS, InsuranceType, PrincipalBalance, OccupancyType, AccountStatus, Closed_Date, DelinquencyBucket) VALUES (5146, '2016-03-23', 'ON', 'Purchase', 'Fixed', 818, 53.33, 34.81, 33.73, 'Conv', 195482.3, 'Owner-Occupied', 'Open', '1900-01-00', 'Current');</v>
      </c>
    </row>
    <row r="5148" spans="1:16" x14ac:dyDescent="0.35">
      <c r="A5148" s="19">
        <v>5147</v>
      </c>
      <c r="B5148" s="18">
        <v>42348</v>
      </c>
      <c r="C5148" s="19" t="s">
        <v>58</v>
      </c>
      <c r="D5148" s="19" t="s">
        <v>68</v>
      </c>
      <c r="E5148" s="19" t="s">
        <v>53</v>
      </c>
      <c r="F5148" s="19">
        <v>764</v>
      </c>
      <c r="G5148" s="19">
        <v>87.71</v>
      </c>
      <c r="H5148" s="19">
        <v>39.4</v>
      </c>
      <c r="I5148" s="19">
        <v>24.59</v>
      </c>
      <c r="J5148" s="19" t="s">
        <v>60</v>
      </c>
      <c r="K5148" s="20">
        <v>246696.03</v>
      </c>
      <c r="L5148" s="20" t="s">
        <v>55</v>
      </c>
      <c r="M5148" s="20" t="s">
        <v>83</v>
      </c>
      <c r="N5148" s="26"/>
      <c r="O5148" s="20" t="s">
        <v>56</v>
      </c>
      <c r="P5148" t="str">
        <f t="shared" si="80"/>
        <v>INSERT INTO @DataTable (Deal, AdvanceDate, PROV, DealPurpose, RateType, BEACON, LTV, TDS, GDS, InsuranceType, PrincipalBalance, OccupancyType, AccountStatus, Closed_Date, DelinquencyBucket) VALUES (5147, '2015-12-10', 'BC', 'Portable', 'Fixed', 764, 87.71, 39.4, 24.59, 'HiRatio', 246696.03, 'Owner-Occupied', 'Open', '1900-01-00', 'Current');</v>
      </c>
    </row>
    <row r="5149" spans="1:16" x14ac:dyDescent="0.35">
      <c r="A5149" s="22">
        <v>5148</v>
      </c>
      <c r="B5149" s="21">
        <v>40780</v>
      </c>
      <c r="C5149" s="22" t="s">
        <v>51</v>
      </c>
      <c r="D5149" s="22" t="s">
        <v>61</v>
      </c>
      <c r="E5149" s="22" t="s">
        <v>40</v>
      </c>
      <c r="F5149" s="22">
        <v>776</v>
      </c>
      <c r="G5149" s="22">
        <v>95</v>
      </c>
      <c r="H5149" s="22">
        <v>35.04</v>
      </c>
      <c r="I5149" s="22">
        <v>24.41</v>
      </c>
      <c r="J5149" s="22" t="s">
        <v>60</v>
      </c>
      <c r="K5149" s="23">
        <v>672432.77</v>
      </c>
      <c r="L5149" s="23" t="s">
        <v>55</v>
      </c>
      <c r="M5149" s="23" t="s">
        <v>83</v>
      </c>
      <c r="N5149" s="27"/>
      <c r="O5149" s="23" t="s">
        <v>56</v>
      </c>
      <c r="P5149" t="str">
        <f t="shared" si="80"/>
        <v>INSERT INTO @DataTable (Deal, AdvanceDate, PROV, DealPurpose, RateType, BEACON, LTV, TDS, GDS, InsuranceType, PrincipalBalance, OccupancyType, AccountStatus, Closed_Date, DelinquencyBucket) VALUES (5148, '2011-08-25', 'AB', 'Purchase', 'ARM', 776, 95, 35.04, 24.41, 'HiRatio', 672432.77, 'Owner-Occupied', 'Open', '1900-01-00', 'Current');</v>
      </c>
    </row>
    <row r="5150" spans="1:16" x14ac:dyDescent="0.35">
      <c r="A5150" s="19">
        <v>5149</v>
      </c>
      <c r="B5150" s="18">
        <v>42580</v>
      </c>
      <c r="C5150" s="19" t="s">
        <v>58</v>
      </c>
      <c r="D5150" s="19" t="s">
        <v>52</v>
      </c>
      <c r="E5150" s="19" t="s">
        <v>40</v>
      </c>
      <c r="F5150" s="19">
        <v>793</v>
      </c>
      <c r="G5150" s="19">
        <v>68.97</v>
      </c>
      <c r="H5150" s="19">
        <v>31.49</v>
      </c>
      <c r="I5150" s="19">
        <v>28.16</v>
      </c>
      <c r="J5150" s="19" t="s">
        <v>54</v>
      </c>
      <c r="K5150" s="20">
        <v>236208.22</v>
      </c>
      <c r="L5150" s="20" t="s">
        <v>55</v>
      </c>
      <c r="M5150" s="20" t="s">
        <v>83</v>
      </c>
      <c r="N5150" s="26"/>
      <c r="O5150" s="20" t="s">
        <v>56</v>
      </c>
      <c r="P5150" t="str">
        <f t="shared" si="80"/>
        <v>INSERT INTO @DataTable (Deal, AdvanceDate, PROV, DealPurpose, RateType, BEACON, LTV, TDS, GDS, InsuranceType, PrincipalBalance, OccupancyType, AccountStatus, Closed_Date, DelinquencyBucket) VALUES (5149, '2016-07-29', 'BC', 'Refinance External', 'ARM', 793, 68.97, 31.49, 28.16, 'Conv', 236208.22, 'Owner-Occupied', 'Open', '1900-01-00', 'Current');</v>
      </c>
    </row>
    <row r="5151" spans="1:16" x14ac:dyDescent="0.35">
      <c r="A5151" s="22">
        <v>5150</v>
      </c>
      <c r="B5151" s="21">
        <v>40977</v>
      </c>
      <c r="C5151" s="22" t="s">
        <v>51</v>
      </c>
      <c r="D5151" s="22" t="s">
        <v>61</v>
      </c>
      <c r="E5151" s="22" t="s">
        <v>53</v>
      </c>
      <c r="F5151" s="22">
        <v>809</v>
      </c>
      <c r="G5151" s="22">
        <v>84.62</v>
      </c>
      <c r="H5151" s="22">
        <v>41.24</v>
      </c>
      <c r="I5151" s="22">
        <v>40.96</v>
      </c>
      <c r="J5151" s="22" t="s">
        <v>60</v>
      </c>
      <c r="K5151" s="23">
        <v>244183.67999999999</v>
      </c>
      <c r="L5151" s="23" t="s">
        <v>55</v>
      </c>
      <c r="M5151" s="23" t="s">
        <v>83</v>
      </c>
      <c r="N5151" s="27"/>
      <c r="O5151" s="23" t="s">
        <v>56</v>
      </c>
      <c r="P5151" t="str">
        <f t="shared" si="80"/>
        <v>INSERT INTO @DataTable (Deal, AdvanceDate, PROV, DealPurpose, RateType, BEACON, LTV, TDS, GDS, InsuranceType, PrincipalBalance, OccupancyType, AccountStatus, Closed_Date, DelinquencyBucket) VALUES (5150, '2012-03-09', 'AB', 'Purchase', 'Fixed', 809, 84.62, 41.24, 40.96, 'HiRatio', 244183.68, 'Owner-Occupied', 'Open', '1900-01-00', 'Current');</v>
      </c>
    </row>
    <row r="5152" spans="1:16" x14ac:dyDescent="0.35">
      <c r="A5152" s="19">
        <v>5151</v>
      </c>
      <c r="B5152" s="18">
        <v>41885</v>
      </c>
      <c r="C5152" s="19" t="s">
        <v>58</v>
      </c>
      <c r="D5152" s="19" t="s">
        <v>61</v>
      </c>
      <c r="E5152" s="19" t="s">
        <v>53</v>
      </c>
      <c r="F5152" s="19">
        <v>716</v>
      </c>
      <c r="G5152" s="19">
        <v>95</v>
      </c>
      <c r="H5152" s="19">
        <v>35.33</v>
      </c>
      <c r="I5152" s="19">
        <v>13.51</v>
      </c>
      <c r="J5152" s="19" t="s">
        <v>60</v>
      </c>
      <c r="K5152" s="20">
        <v>271861.19</v>
      </c>
      <c r="L5152" s="20" t="s">
        <v>55</v>
      </c>
      <c r="M5152" s="20" t="s">
        <v>83</v>
      </c>
      <c r="N5152" s="26"/>
      <c r="O5152" s="20" t="s">
        <v>56</v>
      </c>
      <c r="P5152" t="str">
        <f t="shared" si="80"/>
        <v>INSERT INTO @DataTable (Deal, AdvanceDate, PROV, DealPurpose, RateType, BEACON, LTV, TDS, GDS, InsuranceType, PrincipalBalance, OccupancyType, AccountStatus, Closed_Date, DelinquencyBucket) VALUES (5151, '2014-09-03', 'BC', 'Purchase', 'Fixed', 716, 95, 35.33, 13.51, 'HiRatio', 271861.19, 'Owner-Occupied', 'Open', '1900-01-00', 'Current');</v>
      </c>
    </row>
    <row r="5153" spans="1:16" x14ac:dyDescent="0.35">
      <c r="A5153" s="22">
        <v>5152</v>
      </c>
      <c r="B5153" s="21">
        <v>42124</v>
      </c>
      <c r="C5153" s="22" t="s">
        <v>57</v>
      </c>
      <c r="D5153" s="22" t="s">
        <v>61</v>
      </c>
      <c r="E5153" s="22" t="s">
        <v>40</v>
      </c>
      <c r="F5153" s="22">
        <v>776</v>
      </c>
      <c r="G5153" s="22">
        <v>61.54</v>
      </c>
      <c r="H5153" s="22">
        <v>26.15</v>
      </c>
      <c r="I5153" s="22">
        <v>23.92</v>
      </c>
      <c r="J5153" s="22" t="s">
        <v>54</v>
      </c>
      <c r="K5153" s="23">
        <v>151247.1</v>
      </c>
      <c r="L5153" s="23" t="s">
        <v>55</v>
      </c>
      <c r="M5153" s="23" t="s">
        <v>83</v>
      </c>
      <c r="N5153" s="27"/>
      <c r="O5153" s="23" t="s">
        <v>56</v>
      </c>
      <c r="P5153" t="str">
        <f t="shared" si="80"/>
        <v>INSERT INTO @DataTable (Deal, AdvanceDate, PROV, DealPurpose, RateType, BEACON, LTV, TDS, GDS, InsuranceType, PrincipalBalance, OccupancyType, AccountStatus, Closed_Date, DelinquencyBucket) VALUES (5152, '2015-04-30', 'ON', 'Purchase', 'ARM', 776, 61.54, 26.15, 23.92, 'Conv', 151247.1, 'Owner-Occupied', 'Open', '1900-01-00', 'Current');</v>
      </c>
    </row>
    <row r="5154" spans="1:16" x14ac:dyDescent="0.35">
      <c r="A5154" s="19">
        <v>5153</v>
      </c>
      <c r="B5154" s="18">
        <v>41709</v>
      </c>
      <c r="C5154" s="19" t="s">
        <v>57</v>
      </c>
      <c r="D5154" s="19" t="s">
        <v>61</v>
      </c>
      <c r="E5154" s="19" t="s">
        <v>40</v>
      </c>
      <c r="F5154" s="19">
        <v>804</v>
      </c>
      <c r="G5154" s="19">
        <v>80</v>
      </c>
      <c r="H5154" s="19">
        <v>33.68</v>
      </c>
      <c r="I5154" s="19">
        <v>16.96</v>
      </c>
      <c r="J5154" s="19" t="s">
        <v>54</v>
      </c>
      <c r="K5154" s="20">
        <v>181903.12</v>
      </c>
      <c r="L5154" s="20" t="s">
        <v>55</v>
      </c>
      <c r="M5154" s="20" t="s">
        <v>83</v>
      </c>
      <c r="N5154" s="26"/>
      <c r="O5154" s="20" t="s">
        <v>56</v>
      </c>
      <c r="P5154" t="str">
        <f t="shared" si="80"/>
        <v>INSERT INTO @DataTable (Deal, AdvanceDate, PROV, DealPurpose, RateType, BEACON, LTV, TDS, GDS, InsuranceType, PrincipalBalance, OccupancyType, AccountStatus, Closed_Date, DelinquencyBucket) VALUES (5153, '2014-03-11', 'ON', 'Purchase', 'ARM', 804, 80, 33.68, 16.96, 'Conv', 181903.12, 'Owner-Occupied', 'Open', '1900-01-00', 'Current');</v>
      </c>
    </row>
    <row r="5155" spans="1:16" x14ac:dyDescent="0.35">
      <c r="A5155" s="22">
        <v>5154</v>
      </c>
      <c r="B5155" s="21">
        <v>41663</v>
      </c>
      <c r="C5155" s="22" t="s">
        <v>57</v>
      </c>
      <c r="D5155" s="22" t="s">
        <v>61</v>
      </c>
      <c r="E5155" s="22" t="s">
        <v>53</v>
      </c>
      <c r="F5155" s="22">
        <v>674</v>
      </c>
      <c r="G5155" s="22">
        <v>95</v>
      </c>
      <c r="H5155" s="22">
        <v>38.049999999999997</v>
      </c>
      <c r="I5155" s="22">
        <v>34.18</v>
      </c>
      <c r="J5155" s="22" t="s">
        <v>60</v>
      </c>
      <c r="K5155" s="23">
        <v>0</v>
      </c>
      <c r="L5155" s="23" t="s">
        <v>55</v>
      </c>
      <c r="M5155" s="23" t="s">
        <v>84</v>
      </c>
      <c r="N5155" s="27">
        <v>42725</v>
      </c>
      <c r="O5155" s="23" t="s">
        <v>56</v>
      </c>
      <c r="P5155" t="str">
        <f t="shared" si="80"/>
        <v>INSERT INTO @DataTable (Deal, AdvanceDate, PROV, DealPurpose, RateType, BEACON, LTV, TDS, GDS, InsuranceType, PrincipalBalance, OccupancyType, AccountStatus, Closed_Date, DelinquencyBucket) VALUES (5154, '2014-01-24', 'ON', 'Purchase', 'Fixed', 674, 95, 38.05, 34.18, 'HiRatio', 0, 'Owner-Occupied', 'Closed', '2016-12-21', 'Current');</v>
      </c>
    </row>
    <row r="5156" spans="1:16" x14ac:dyDescent="0.35">
      <c r="A5156" s="19">
        <v>5155</v>
      </c>
      <c r="B5156" s="18">
        <v>41929</v>
      </c>
      <c r="C5156" s="19" t="s">
        <v>57</v>
      </c>
      <c r="D5156" s="19" t="s">
        <v>61</v>
      </c>
      <c r="E5156" s="19" t="s">
        <v>53</v>
      </c>
      <c r="F5156" s="19">
        <v>769</v>
      </c>
      <c r="G5156" s="19">
        <v>95</v>
      </c>
      <c r="H5156" s="19">
        <v>38.11</v>
      </c>
      <c r="I5156" s="19">
        <v>35.42</v>
      </c>
      <c r="J5156" s="19" t="s">
        <v>60</v>
      </c>
      <c r="K5156" s="20">
        <v>243280.52</v>
      </c>
      <c r="L5156" s="20" t="s">
        <v>55</v>
      </c>
      <c r="M5156" s="20" t="s">
        <v>83</v>
      </c>
      <c r="N5156" s="26"/>
      <c r="O5156" s="20" t="s">
        <v>56</v>
      </c>
      <c r="P5156" t="str">
        <f t="shared" si="80"/>
        <v>INSERT INTO @DataTable (Deal, AdvanceDate, PROV, DealPurpose, RateType, BEACON, LTV, TDS, GDS, InsuranceType, PrincipalBalance, OccupancyType, AccountStatus, Closed_Date, DelinquencyBucket) VALUES (5155, '2014-10-17', 'ON', 'Purchase', 'Fixed', 769, 95, 38.11, 35.42, 'HiRatio', 243280.52, 'Owner-Occupied', 'Open', '1900-01-00', 'Current');</v>
      </c>
    </row>
    <row r="5157" spans="1:16" x14ac:dyDescent="0.35">
      <c r="A5157" s="22">
        <v>5156</v>
      </c>
      <c r="B5157" s="21">
        <v>42094</v>
      </c>
      <c r="C5157" s="22" t="s">
        <v>57</v>
      </c>
      <c r="D5157" s="22" t="s">
        <v>61</v>
      </c>
      <c r="E5157" s="22" t="s">
        <v>53</v>
      </c>
      <c r="F5157" s="22">
        <v>757</v>
      </c>
      <c r="G5157" s="22">
        <v>87.31</v>
      </c>
      <c r="H5157" s="22">
        <v>24.07</v>
      </c>
      <c r="I5157" s="22">
        <v>13.15</v>
      </c>
      <c r="J5157" s="22" t="s">
        <v>60</v>
      </c>
      <c r="K5157" s="23">
        <v>283806.49</v>
      </c>
      <c r="L5157" s="23" t="s">
        <v>55</v>
      </c>
      <c r="M5157" s="23" t="s">
        <v>83</v>
      </c>
      <c r="N5157" s="27"/>
      <c r="O5157" s="23" t="s">
        <v>56</v>
      </c>
      <c r="P5157" t="str">
        <f t="shared" si="80"/>
        <v>INSERT INTO @DataTable (Deal, AdvanceDate, PROV, DealPurpose, RateType, BEACON, LTV, TDS, GDS, InsuranceType, PrincipalBalance, OccupancyType, AccountStatus, Closed_Date, DelinquencyBucket) VALUES (5156, '2015-03-31', 'ON', 'Purchase', 'Fixed', 757, 87.31, 24.07, 13.15, 'HiRatio', 283806.49, 'Owner-Occupied', 'Open', '1900-01-00', 'Current');</v>
      </c>
    </row>
    <row r="5158" spans="1:16" x14ac:dyDescent="0.35">
      <c r="A5158" s="19">
        <v>5157</v>
      </c>
      <c r="B5158" s="18">
        <v>42520</v>
      </c>
      <c r="C5158" s="19" t="s">
        <v>58</v>
      </c>
      <c r="D5158" s="19" t="s">
        <v>61</v>
      </c>
      <c r="E5158" s="19" t="s">
        <v>53</v>
      </c>
      <c r="F5158" s="19">
        <v>713</v>
      </c>
      <c r="G5158" s="19">
        <v>83.14</v>
      </c>
      <c r="H5158" s="19">
        <v>38</v>
      </c>
      <c r="I5158" s="19">
        <v>37.15</v>
      </c>
      <c r="J5158" s="19" t="s">
        <v>60</v>
      </c>
      <c r="K5158" s="20">
        <v>349359.07</v>
      </c>
      <c r="L5158" s="20" t="s">
        <v>55</v>
      </c>
      <c r="M5158" s="20" t="s">
        <v>83</v>
      </c>
      <c r="N5158" s="26"/>
      <c r="O5158" s="20" t="s">
        <v>56</v>
      </c>
      <c r="P5158" t="str">
        <f t="shared" si="80"/>
        <v>INSERT INTO @DataTable (Deal, AdvanceDate, PROV, DealPurpose, RateType, BEACON, LTV, TDS, GDS, InsuranceType, PrincipalBalance, OccupancyType, AccountStatus, Closed_Date, DelinquencyBucket) VALUES (5157, '2016-05-30', 'BC', 'Purchase', 'Fixed', 713, 83.14, 38, 37.15, 'HiRatio', 349359.07, 'Owner-Occupied', 'Open', '1900-01-00', 'Current');</v>
      </c>
    </row>
    <row r="5159" spans="1:16" x14ac:dyDescent="0.35">
      <c r="A5159" s="22">
        <v>5158</v>
      </c>
      <c r="B5159" s="21">
        <v>41985</v>
      </c>
      <c r="C5159" s="22" t="s">
        <v>57</v>
      </c>
      <c r="D5159" s="22" t="s">
        <v>61</v>
      </c>
      <c r="E5159" s="22" t="s">
        <v>53</v>
      </c>
      <c r="F5159" s="22">
        <v>651</v>
      </c>
      <c r="G5159" s="22">
        <v>95</v>
      </c>
      <c r="H5159" s="22">
        <v>27.54</v>
      </c>
      <c r="I5159" s="22">
        <v>16.87</v>
      </c>
      <c r="J5159" s="22" t="s">
        <v>60</v>
      </c>
      <c r="K5159" s="23">
        <v>166101.69</v>
      </c>
      <c r="L5159" s="23" t="s">
        <v>55</v>
      </c>
      <c r="M5159" s="23" t="s">
        <v>83</v>
      </c>
      <c r="N5159" s="27"/>
      <c r="O5159" s="23" t="s">
        <v>56</v>
      </c>
      <c r="P5159" t="str">
        <f t="shared" si="80"/>
        <v>INSERT INTO @DataTable (Deal, AdvanceDate, PROV, DealPurpose, RateType, BEACON, LTV, TDS, GDS, InsuranceType, PrincipalBalance, OccupancyType, AccountStatus, Closed_Date, DelinquencyBucket) VALUES (5158, '2014-12-12', 'ON', 'Purchase', 'Fixed', 651, 95, 27.54, 16.87, 'HiRatio', 166101.69, 'Owner-Occupied', 'Open', '1900-01-00', 'Current');</v>
      </c>
    </row>
    <row r="5160" spans="1:16" x14ac:dyDescent="0.35">
      <c r="A5160" s="19">
        <v>5159</v>
      </c>
      <c r="B5160" s="18">
        <v>41374</v>
      </c>
      <c r="C5160" s="19" t="s">
        <v>57</v>
      </c>
      <c r="D5160" s="19" t="s">
        <v>52</v>
      </c>
      <c r="E5160" s="19" t="s">
        <v>53</v>
      </c>
      <c r="F5160" s="19">
        <v>685</v>
      </c>
      <c r="G5160" s="19">
        <v>80</v>
      </c>
      <c r="H5160" s="19">
        <v>42.92</v>
      </c>
      <c r="I5160" s="19">
        <v>26.66</v>
      </c>
      <c r="J5160" s="19" t="s">
        <v>54</v>
      </c>
      <c r="K5160" s="20">
        <v>270502.27</v>
      </c>
      <c r="L5160" s="20" t="s">
        <v>55</v>
      </c>
      <c r="M5160" s="20" t="s">
        <v>83</v>
      </c>
      <c r="N5160" s="26"/>
      <c r="O5160" s="20" t="s">
        <v>56</v>
      </c>
      <c r="P5160" t="str">
        <f t="shared" si="80"/>
        <v>INSERT INTO @DataTable (Deal, AdvanceDate, PROV, DealPurpose, RateType, BEACON, LTV, TDS, GDS, InsuranceType, PrincipalBalance, OccupancyType, AccountStatus, Closed_Date, DelinquencyBucket) VALUES (5159, '2013-04-10', 'ON', 'Refinance External', 'Fixed', 685, 80, 42.92, 26.66, 'Conv', 270502.27, 'Owner-Occupied', 'Open', '1900-01-00', 'Current');</v>
      </c>
    </row>
    <row r="5161" spans="1:16" x14ac:dyDescent="0.35">
      <c r="A5161" s="22">
        <v>5160</v>
      </c>
      <c r="B5161" s="21">
        <v>41810</v>
      </c>
      <c r="C5161" s="22" t="s">
        <v>57</v>
      </c>
      <c r="D5161" s="22" t="s">
        <v>52</v>
      </c>
      <c r="E5161" s="22" t="s">
        <v>40</v>
      </c>
      <c r="F5161" s="22">
        <v>788</v>
      </c>
      <c r="G5161" s="22">
        <v>75</v>
      </c>
      <c r="H5161" s="22">
        <v>31.99</v>
      </c>
      <c r="I5161" s="22">
        <v>26.56</v>
      </c>
      <c r="J5161" s="22" t="s">
        <v>54</v>
      </c>
      <c r="K5161" s="23">
        <v>196909.03</v>
      </c>
      <c r="L5161" s="23" t="s">
        <v>55</v>
      </c>
      <c r="M5161" s="23" t="s">
        <v>83</v>
      </c>
      <c r="N5161" s="27"/>
      <c r="O5161" s="23" t="s">
        <v>56</v>
      </c>
      <c r="P5161" t="str">
        <f t="shared" si="80"/>
        <v>INSERT INTO @DataTable (Deal, AdvanceDate, PROV, DealPurpose, RateType, BEACON, LTV, TDS, GDS, InsuranceType, PrincipalBalance, OccupancyType, AccountStatus, Closed_Date, DelinquencyBucket) VALUES (5160, '2014-06-20', 'ON', 'Refinance External', 'ARM', 788, 75, 31.99, 26.56, 'Conv', 196909.03, 'Owner-Occupied', 'Open', '1900-01-00', 'Current');</v>
      </c>
    </row>
    <row r="5162" spans="1:16" x14ac:dyDescent="0.35">
      <c r="A5162" s="19">
        <v>5161</v>
      </c>
      <c r="B5162" s="18">
        <v>41628</v>
      </c>
      <c r="C5162" s="19" t="s">
        <v>57</v>
      </c>
      <c r="D5162" s="19" t="s">
        <v>52</v>
      </c>
      <c r="E5162" s="19" t="s">
        <v>40</v>
      </c>
      <c r="F5162" s="19">
        <v>744</v>
      </c>
      <c r="G5162" s="19">
        <v>58.46</v>
      </c>
      <c r="H5162" s="19">
        <v>26.77</v>
      </c>
      <c r="I5162" s="19">
        <v>26.77</v>
      </c>
      <c r="J5162" s="19" t="s">
        <v>54</v>
      </c>
      <c r="K5162" s="20">
        <v>338412.03</v>
      </c>
      <c r="L5162" s="20" t="s">
        <v>55</v>
      </c>
      <c r="M5162" s="20" t="s">
        <v>83</v>
      </c>
      <c r="N5162" s="26"/>
      <c r="O5162" s="20" t="s">
        <v>56</v>
      </c>
      <c r="P5162" t="str">
        <f t="shared" si="80"/>
        <v>INSERT INTO @DataTable (Deal, AdvanceDate, PROV, DealPurpose, RateType, BEACON, LTV, TDS, GDS, InsuranceType, PrincipalBalance, OccupancyType, AccountStatus, Closed_Date, DelinquencyBucket) VALUES (5161, '2013-12-20', 'ON', 'Refinance External', 'ARM', 744, 58.46, 26.77, 26.77, 'Conv', 338412.03, 'Owner-Occupied', 'Open', '1900-01-00', 'Current');</v>
      </c>
    </row>
    <row r="5163" spans="1:16" x14ac:dyDescent="0.35">
      <c r="A5163" s="22">
        <v>5162</v>
      </c>
      <c r="B5163" s="21">
        <v>40948</v>
      </c>
      <c r="C5163" s="22" t="s">
        <v>51</v>
      </c>
      <c r="D5163" s="22" t="s">
        <v>61</v>
      </c>
      <c r="E5163" s="22" t="s">
        <v>53</v>
      </c>
      <c r="F5163" s="22">
        <v>783</v>
      </c>
      <c r="G5163" s="22">
        <v>95</v>
      </c>
      <c r="H5163" s="22">
        <v>34.58</v>
      </c>
      <c r="I5163" s="22">
        <v>24.24</v>
      </c>
      <c r="J5163" s="22" t="s">
        <v>60</v>
      </c>
      <c r="K5163" s="23">
        <v>0</v>
      </c>
      <c r="L5163" s="23" t="s">
        <v>55</v>
      </c>
      <c r="M5163" s="23" t="s">
        <v>84</v>
      </c>
      <c r="N5163" s="27">
        <v>41184</v>
      </c>
      <c r="O5163" s="23" t="s">
        <v>56</v>
      </c>
      <c r="P5163" t="str">
        <f t="shared" si="80"/>
        <v>INSERT INTO @DataTable (Deal, AdvanceDate, PROV, DealPurpose, RateType, BEACON, LTV, TDS, GDS, InsuranceType, PrincipalBalance, OccupancyType, AccountStatus, Closed_Date, DelinquencyBucket) VALUES (5162, '2012-02-09', 'AB', 'Purchase', 'Fixed', 783, 95, 34.58, 24.24, 'HiRatio', 0, 'Owner-Occupied', 'Closed', '2012-10-02', 'Current');</v>
      </c>
    </row>
    <row r="5164" spans="1:16" x14ac:dyDescent="0.35">
      <c r="A5164" s="19">
        <v>5163</v>
      </c>
      <c r="B5164" s="18">
        <v>41023</v>
      </c>
      <c r="C5164" s="19" t="s">
        <v>57</v>
      </c>
      <c r="D5164" s="19" t="s">
        <v>61</v>
      </c>
      <c r="E5164" s="19" t="s">
        <v>53</v>
      </c>
      <c r="F5164" s="19">
        <v>728</v>
      </c>
      <c r="G5164" s="19">
        <v>80</v>
      </c>
      <c r="H5164" s="19">
        <v>44.3</v>
      </c>
      <c r="I5164" s="19">
        <v>29.49</v>
      </c>
      <c r="J5164" s="19" t="s">
        <v>54</v>
      </c>
      <c r="K5164" s="20">
        <v>349733.11</v>
      </c>
      <c r="L5164" s="20" t="s">
        <v>55</v>
      </c>
      <c r="M5164" s="20" t="s">
        <v>83</v>
      </c>
      <c r="N5164" s="26"/>
      <c r="O5164" s="20" t="s">
        <v>56</v>
      </c>
      <c r="P5164" t="str">
        <f t="shared" si="80"/>
        <v>INSERT INTO @DataTable (Deal, AdvanceDate, PROV, DealPurpose, RateType, BEACON, LTV, TDS, GDS, InsuranceType, PrincipalBalance, OccupancyType, AccountStatus, Closed_Date, DelinquencyBucket) VALUES (5163, '2012-04-24', 'ON', 'Purchase', 'Fixed', 728, 80, 44.3, 29.49, 'Conv', 349733.11, 'Owner-Occupied', 'Open', '1900-01-00', 'Current');</v>
      </c>
    </row>
    <row r="5165" spans="1:16" x14ac:dyDescent="0.35">
      <c r="A5165" s="22">
        <v>5164</v>
      </c>
      <c r="B5165" s="21">
        <v>42402</v>
      </c>
      <c r="C5165" s="22" t="s">
        <v>51</v>
      </c>
      <c r="D5165" s="22" t="s">
        <v>59</v>
      </c>
      <c r="E5165" s="22" t="s">
        <v>53</v>
      </c>
      <c r="F5165" s="22">
        <v>764</v>
      </c>
      <c r="G5165" s="22">
        <v>86.65</v>
      </c>
      <c r="H5165" s="22">
        <v>30.61</v>
      </c>
      <c r="I5165" s="22">
        <v>20.170000000000002</v>
      </c>
      <c r="J5165" s="22" t="s">
        <v>54</v>
      </c>
      <c r="K5165" s="23">
        <v>318825.84000000003</v>
      </c>
      <c r="L5165" s="23" t="s">
        <v>55</v>
      </c>
      <c r="M5165" s="23" t="s">
        <v>83</v>
      </c>
      <c r="N5165" s="27"/>
      <c r="O5165" s="23" t="s">
        <v>56</v>
      </c>
      <c r="P5165" t="str">
        <f t="shared" si="80"/>
        <v>INSERT INTO @DataTable (Deal, AdvanceDate, PROV, DealPurpose, RateType, BEACON, LTV, TDS, GDS, InsuranceType, PrincipalBalance, OccupancyType, AccountStatus, Closed_Date, DelinquencyBucket) VALUES (5164, '2016-02-02', 'AB', 'Transfer', 'Fixed', 764, 86.65, 30.61, 20.17, 'Conv', 318825.84, 'Owner-Occupied', 'Open', '1900-01-00', 'Current');</v>
      </c>
    </row>
    <row r="5166" spans="1:16" x14ac:dyDescent="0.35">
      <c r="A5166" s="19">
        <v>5165</v>
      </c>
      <c r="B5166" s="18">
        <v>41814</v>
      </c>
      <c r="C5166" s="19" t="s">
        <v>63</v>
      </c>
      <c r="D5166" s="19" t="s">
        <v>61</v>
      </c>
      <c r="E5166" s="19" t="s">
        <v>53</v>
      </c>
      <c r="F5166" s="19">
        <v>682</v>
      </c>
      <c r="G5166" s="19">
        <v>95</v>
      </c>
      <c r="H5166" s="19">
        <v>30.1</v>
      </c>
      <c r="I5166" s="19">
        <v>26.17</v>
      </c>
      <c r="J5166" s="19" t="s">
        <v>60</v>
      </c>
      <c r="K5166" s="20">
        <v>0</v>
      </c>
      <c r="L5166" s="20" t="s">
        <v>55</v>
      </c>
      <c r="M5166" s="20" t="s">
        <v>84</v>
      </c>
      <c r="N5166" s="26">
        <v>42300</v>
      </c>
      <c r="O5166" s="20" t="s">
        <v>56</v>
      </c>
      <c r="P5166" t="str">
        <f t="shared" si="80"/>
        <v>INSERT INTO @DataTable (Deal, AdvanceDate, PROV, DealPurpose, RateType, BEACON, LTV, TDS, GDS, InsuranceType, PrincipalBalance, OccupancyType, AccountStatus, Closed_Date, DelinquencyBucket) VALUES (5165, '2014-06-24', 'SK', 'Purchase', 'Fixed', 682, 95, 30.1, 26.17, 'HiRatio', 0, 'Owner-Occupied', 'Closed', '2015-10-23', 'Current');</v>
      </c>
    </row>
    <row r="5167" spans="1:16" x14ac:dyDescent="0.35">
      <c r="A5167" s="22">
        <v>5166</v>
      </c>
      <c r="B5167" s="21">
        <v>41820</v>
      </c>
      <c r="C5167" s="22" t="s">
        <v>57</v>
      </c>
      <c r="D5167" s="22" t="s">
        <v>61</v>
      </c>
      <c r="E5167" s="22" t="s">
        <v>40</v>
      </c>
      <c r="F5167" s="22">
        <v>808</v>
      </c>
      <c r="G5167" s="22">
        <v>80</v>
      </c>
      <c r="H5167" s="22">
        <v>26.71</v>
      </c>
      <c r="I5167" s="22">
        <v>26.44</v>
      </c>
      <c r="J5167" s="22" t="s">
        <v>54</v>
      </c>
      <c r="K5167" s="23">
        <v>379665.54</v>
      </c>
      <c r="L5167" s="23" t="s">
        <v>55</v>
      </c>
      <c r="M5167" s="23" t="s">
        <v>83</v>
      </c>
      <c r="N5167" s="27"/>
      <c r="O5167" s="23" t="s">
        <v>56</v>
      </c>
      <c r="P5167" t="str">
        <f t="shared" si="80"/>
        <v>INSERT INTO @DataTable (Deal, AdvanceDate, PROV, DealPurpose, RateType, BEACON, LTV, TDS, GDS, InsuranceType, PrincipalBalance, OccupancyType, AccountStatus, Closed_Date, DelinquencyBucket) VALUES (5166, '2014-06-30', 'ON', 'Purchase', 'ARM', 808, 80, 26.71, 26.44, 'Conv', 379665.54, 'Owner-Occupied', 'Open', '1900-01-00', 'Current');</v>
      </c>
    </row>
    <row r="5168" spans="1:16" x14ac:dyDescent="0.35">
      <c r="A5168" s="19">
        <v>5167</v>
      </c>
      <c r="B5168" s="18">
        <v>42417</v>
      </c>
      <c r="C5168" s="19" t="s">
        <v>63</v>
      </c>
      <c r="D5168" s="19" t="s">
        <v>61</v>
      </c>
      <c r="E5168" s="19" t="s">
        <v>53</v>
      </c>
      <c r="F5168" s="19">
        <v>791</v>
      </c>
      <c r="G5168" s="19">
        <v>80</v>
      </c>
      <c r="H5168" s="19">
        <v>24.02</v>
      </c>
      <c r="I5168" s="19">
        <v>23.55</v>
      </c>
      <c r="J5168" s="19" t="s">
        <v>54</v>
      </c>
      <c r="K5168" s="20">
        <v>176357.12</v>
      </c>
      <c r="L5168" s="20" t="s">
        <v>55</v>
      </c>
      <c r="M5168" s="20" t="s">
        <v>83</v>
      </c>
      <c r="N5168" s="26"/>
      <c r="O5168" s="20" t="s">
        <v>56</v>
      </c>
      <c r="P5168" t="str">
        <f t="shared" si="80"/>
        <v>INSERT INTO @DataTable (Deal, AdvanceDate, PROV, DealPurpose, RateType, BEACON, LTV, TDS, GDS, InsuranceType, PrincipalBalance, OccupancyType, AccountStatus, Closed_Date, DelinquencyBucket) VALUES (5167, '2016-02-17', 'SK', 'Purchase', 'Fixed', 791, 80, 24.02, 23.55, 'Conv', 176357.12, 'Owner-Occupied', 'Open', '1900-01-00', 'Current');</v>
      </c>
    </row>
    <row r="5169" spans="1:16" x14ac:dyDescent="0.35">
      <c r="A5169" s="22">
        <v>5168</v>
      </c>
      <c r="B5169" s="21">
        <v>41620</v>
      </c>
      <c r="C5169" s="22" t="s">
        <v>51</v>
      </c>
      <c r="D5169" s="22" t="s">
        <v>52</v>
      </c>
      <c r="E5169" s="22" t="s">
        <v>40</v>
      </c>
      <c r="F5169" s="22">
        <v>689</v>
      </c>
      <c r="G5169" s="22">
        <v>80</v>
      </c>
      <c r="H5169" s="22">
        <v>28.65</v>
      </c>
      <c r="I5169" s="22">
        <v>25.78</v>
      </c>
      <c r="J5169" s="22" t="s">
        <v>54</v>
      </c>
      <c r="K5169" s="23">
        <v>301700</v>
      </c>
      <c r="L5169" s="23" t="s">
        <v>55</v>
      </c>
      <c r="M5169" s="23" t="s">
        <v>83</v>
      </c>
      <c r="N5169" s="27"/>
      <c r="O5169" s="23" t="s">
        <v>56</v>
      </c>
      <c r="P5169" t="str">
        <f t="shared" si="80"/>
        <v>INSERT INTO @DataTable (Deal, AdvanceDate, PROV, DealPurpose, RateType, BEACON, LTV, TDS, GDS, InsuranceType, PrincipalBalance, OccupancyType, AccountStatus, Closed_Date, DelinquencyBucket) VALUES (5168, '2013-12-12', 'AB', 'Refinance External', 'ARM', 689, 80, 28.65, 25.78, 'Conv', 301700, 'Owner-Occupied', 'Open', '1900-01-00', 'Current');</v>
      </c>
    </row>
    <row r="5170" spans="1:16" x14ac:dyDescent="0.35">
      <c r="A5170" s="19">
        <v>5169</v>
      </c>
      <c r="B5170" s="18">
        <v>41031</v>
      </c>
      <c r="C5170" s="19" t="s">
        <v>58</v>
      </c>
      <c r="D5170" s="19" t="s">
        <v>52</v>
      </c>
      <c r="E5170" s="19" t="s">
        <v>40</v>
      </c>
      <c r="F5170" s="19">
        <v>654</v>
      </c>
      <c r="G5170" s="19">
        <v>80</v>
      </c>
      <c r="H5170" s="19">
        <v>38.299999999999997</v>
      </c>
      <c r="I5170" s="19">
        <v>23.39</v>
      </c>
      <c r="J5170" s="19" t="s">
        <v>54</v>
      </c>
      <c r="K5170" s="20">
        <v>388680.63</v>
      </c>
      <c r="L5170" s="20" t="s">
        <v>55</v>
      </c>
      <c r="M5170" s="20" t="s">
        <v>83</v>
      </c>
      <c r="N5170" s="26"/>
      <c r="O5170" s="20" t="s">
        <v>56</v>
      </c>
      <c r="P5170" t="str">
        <f t="shared" si="80"/>
        <v>INSERT INTO @DataTable (Deal, AdvanceDate, PROV, DealPurpose, RateType, BEACON, LTV, TDS, GDS, InsuranceType, PrincipalBalance, OccupancyType, AccountStatus, Closed_Date, DelinquencyBucket) VALUES (5169, '2012-05-02', 'BC', 'Refinance External', 'ARM', 654, 80, 38.3, 23.39, 'Conv', 388680.63, 'Owner-Occupied', 'Open', '1900-01-00', 'Current');</v>
      </c>
    </row>
    <row r="5171" spans="1:16" x14ac:dyDescent="0.35">
      <c r="A5171" s="22">
        <v>5170</v>
      </c>
      <c r="B5171" s="21">
        <v>42611</v>
      </c>
      <c r="C5171" s="22" t="s">
        <v>57</v>
      </c>
      <c r="D5171" s="22" t="s">
        <v>61</v>
      </c>
      <c r="E5171" s="22" t="s">
        <v>53</v>
      </c>
      <c r="F5171" s="22">
        <v>695</v>
      </c>
      <c r="G5171" s="22">
        <v>75</v>
      </c>
      <c r="H5171" s="22">
        <v>34.68</v>
      </c>
      <c r="I5171" s="22">
        <v>34.68</v>
      </c>
      <c r="J5171" s="22" t="s">
        <v>54</v>
      </c>
      <c r="K5171" s="23">
        <v>193025.46</v>
      </c>
      <c r="L5171" s="23" t="s">
        <v>55</v>
      </c>
      <c r="M5171" s="23" t="s">
        <v>83</v>
      </c>
      <c r="N5171" s="27"/>
      <c r="O5171" s="23" t="s">
        <v>56</v>
      </c>
      <c r="P5171" t="str">
        <f t="shared" si="80"/>
        <v>INSERT INTO @DataTable (Deal, AdvanceDate, PROV, DealPurpose, RateType, BEACON, LTV, TDS, GDS, InsuranceType, PrincipalBalance, OccupancyType, AccountStatus, Closed_Date, DelinquencyBucket) VALUES (5170, '2016-08-29', 'ON', 'Purchase', 'Fixed', 695, 75, 34.68, 34.68, 'Conv', 193025.46, 'Owner-Occupied', 'Open', '1900-01-00', 'Current');</v>
      </c>
    </row>
    <row r="5172" spans="1:16" x14ac:dyDescent="0.35">
      <c r="A5172" s="19">
        <v>5171</v>
      </c>
      <c r="B5172" s="18">
        <v>42170</v>
      </c>
      <c r="C5172" s="19" t="s">
        <v>58</v>
      </c>
      <c r="D5172" s="19" t="s">
        <v>61</v>
      </c>
      <c r="E5172" s="19" t="s">
        <v>53</v>
      </c>
      <c r="F5172" s="19">
        <v>776</v>
      </c>
      <c r="G5172" s="19">
        <v>95</v>
      </c>
      <c r="H5172" s="19">
        <v>36.83</v>
      </c>
      <c r="I5172" s="19">
        <v>28.25</v>
      </c>
      <c r="J5172" s="19" t="s">
        <v>60</v>
      </c>
      <c r="K5172" s="20">
        <v>281293.34999999998</v>
      </c>
      <c r="L5172" s="20" t="s">
        <v>55</v>
      </c>
      <c r="M5172" s="20" t="s">
        <v>83</v>
      </c>
      <c r="N5172" s="26"/>
      <c r="O5172" s="20" t="s">
        <v>56</v>
      </c>
      <c r="P5172" t="str">
        <f t="shared" si="80"/>
        <v>INSERT INTO @DataTable (Deal, AdvanceDate, PROV, DealPurpose, RateType, BEACON, LTV, TDS, GDS, InsuranceType, PrincipalBalance, OccupancyType, AccountStatus, Closed_Date, DelinquencyBucket) VALUES (5171, '2015-06-15', 'BC', 'Purchase', 'Fixed', 776, 95, 36.83, 28.25, 'HiRatio', 281293.35, 'Owner-Occupied', 'Open', '1900-01-00', 'Current');</v>
      </c>
    </row>
    <row r="5173" spans="1:16" x14ac:dyDescent="0.35">
      <c r="A5173" s="22">
        <v>5172</v>
      </c>
      <c r="B5173" s="21">
        <v>42216</v>
      </c>
      <c r="C5173" s="22" t="s">
        <v>58</v>
      </c>
      <c r="D5173" s="22" t="s">
        <v>61</v>
      </c>
      <c r="E5173" s="22" t="s">
        <v>53</v>
      </c>
      <c r="F5173" s="22">
        <v>775</v>
      </c>
      <c r="G5173" s="22">
        <v>80</v>
      </c>
      <c r="H5173" s="22">
        <v>41.94</v>
      </c>
      <c r="I5173" s="22">
        <v>25.3</v>
      </c>
      <c r="J5173" s="22" t="s">
        <v>54</v>
      </c>
      <c r="K5173" s="23">
        <v>285113.45</v>
      </c>
      <c r="L5173" s="23" t="s">
        <v>55</v>
      </c>
      <c r="M5173" s="23" t="s">
        <v>83</v>
      </c>
      <c r="N5173" s="27"/>
      <c r="O5173" s="23" t="s">
        <v>56</v>
      </c>
      <c r="P5173" t="str">
        <f t="shared" si="80"/>
        <v>INSERT INTO @DataTable (Deal, AdvanceDate, PROV, DealPurpose, RateType, BEACON, LTV, TDS, GDS, InsuranceType, PrincipalBalance, OccupancyType, AccountStatus, Closed_Date, DelinquencyBucket) VALUES (5172, '2015-07-31', 'BC', 'Purchase', 'Fixed', 775, 80, 41.94, 25.3, 'Conv', 285113.45, 'Owner-Occupied', 'Open', '1900-01-00', 'Current');</v>
      </c>
    </row>
    <row r="5174" spans="1:16" x14ac:dyDescent="0.35">
      <c r="A5174" s="19">
        <v>5173</v>
      </c>
      <c r="B5174" s="18">
        <v>41516</v>
      </c>
      <c r="C5174" s="19" t="s">
        <v>78</v>
      </c>
      <c r="D5174" s="19" t="s">
        <v>52</v>
      </c>
      <c r="E5174" s="19" t="s">
        <v>53</v>
      </c>
      <c r="F5174" s="19">
        <v>642</v>
      </c>
      <c r="G5174" s="19">
        <v>74.47</v>
      </c>
      <c r="H5174" s="19">
        <v>16.13</v>
      </c>
      <c r="I5174" s="19">
        <v>16.13</v>
      </c>
      <c r="J5174" s="19" t="s">
        <v>54</v>
      </c>
      <c r="K5174" s="20">
        <v>0</v>
      </c>
      <c r="L5174" s="20" t="s">
        <v>55</v>
      </c>
      <c r="M5174" s="20" t="s">
        <v>84</v>
      </c>
      <c r="N5174" s="26">
        <v>42383</v>
      </c>
      <c r="O5174" s="20" t="s">
        <v>56</v>
      </c>
      <c r="P5174" t="str">
        <f t="shared" si="80"/>
        <v>INSERT INTO @DataTable (Deal, AdvanceDate, PROV, DealPurpose, RateType, BEACON, LTV, TDS, GDS, InsuranceType, PrincipalBalance, OccupancyType, AccountStatus, Closed_Date, DelinquencyBucket) VALUES (5173, '2013-08-30', 'NL', 'Refinance External', 'Fixed', 642, 74.47, 16.13, 16.13, 'Conv', 0, 'Owner-Occupied', 'Closed', '2016-01-14', 'Current');</v>
      </c>
    </row>
    <row r="5175" spans="1:16" x14ac:dyDescent="0.35">
      <c r="A5175" s="22">
        <v>5174</v>
      </c>
      <c r="B5175" s="21">
        <v>41723</v>
      </c>
      <c r="C5175" s="22" t="s">
        <v>51</v>
      </c>
      <c r="D5175" s="22" t="s">
        <v>61</v>
      </c>
      <c r="E5175" s="22" t="s">
        <v>53</v>
      </c>
      <c r="F5175" s="22">
        <v>685</v>
      </c>
      <c r="G5175" s="22">
        <v>95</v>
      </c>
      <c r="H5175" s="22">
        <v>36.96</v>
      </c>
      <c r="I5175" s="22">
        <v>26.58</v>
      </c>
      <c r="J5175" s="22" t="s">
        <v>60</v>
      </c>
      <c r="K5175" s="23">
        <v>329278.57</v>
      </c>
      <c r="L5175" s="23" t="s">
        <v>55</v>
      </c>
      <c r="M5175" s="23" t="s">
        <v>83</v>
      </c>
      <c r="N5175" s="27"/>
      <c r="O5175" s="23" t="s">
        <v>56</v>
      </c>
      <c r="P5175" t="str">
        <f t="shared" si="80"/>
        <v>INSERT INTO @DataTable (Deal, AdvanceDate, PROV, DealPurpose, RateType, BEACON, LTV, TDS, GDS, InsuranceType, PrincipalBalance, OccupancyType, AccountStatus, Closed_Date, DelinquencyBucket) VALUES (5174, '2014-03-25', 'AB', 'Purchase', 'Fixed', 685, 95, 36.96, 26.58, 'HiRatio', 329278.57, 'Owner-Occupied', 'Open', '1900-01-00', 'Current');</v>
      </c>
    </row>
    <row r="5176" spans="1:16" x14ac:dyDescent="0.35">
      <c r="A5176" s="19">
        <v>5175</v>
      </c>
      <c r="B5176" s="18">
        <v>41493</v>
      </c>
      <c r="C5176" s="19" t="s">
        <v>58</v>
      </c>
      <c r="D5176" s="19" t="s">
        <v>61</v>
      </c>
      <c r="E5176" s="19" t="s">
        <v>40</v>
      </c>
      <c r="F5176" s="19">
        <v>723</v>
      </c>
      <c r="G5176" s="19">
        <v>95</v>
      </c>
      <c r="H5176" s="19">
        <v>27.98</v>
      </c>
      <c r="I5176" s="19">
        <v>22.63</v>
      </c>
      <c r="J5176" s="19" t="s">
        <v>60</v>
      </c>
      <c r="K5176" s="20">
        <v>388038.97</v>
      </c>
      <c r="L5176" s="20" t="s">
        <v>55</v>
      </c>
      <c r="M5176" s="20" t="s">
        <v>83</v>
      </c>
      <c r="N5176" s="26"/>
      <c r="O5176" s="20" t="s">
        <v>56</v>
      </c>
      <c r="P5176" t="str">
        <f t="shared" si="80"/>
        <v>INSERT INTO @DataTable (Deal, AdvanceDate, PROV, DealPurpose, RateType, BEACON, LTV, TDS, GDS, InsuranceType, PrincipalBalance, OccupancyType, AccountStatus, Closed_Date, DelinquencyBucket) VALUES (5175, '2013-08-07', 'BC', 'Purchase', 'ARM', 723, 95, 27.98, 22.63, 'HiRatio', 388038.97, 'Owner-Occupied', 'Open', '1900-01-00', 'Current');</v>
      </c>
    </row>
    <row r="5177" spans="1:16" x14ac:dyDescent="0.35">
      <c r="A5177" s="22">
        <v>5176</v>
      </c>
      <c r="B5177" s="21">
        <v>42292</v>
      </c>
      <c r="C5177" s="22" t="s">
        <v>57</v>
      </c>
      <c r="D5177" s="22" t="s">
        <v>61</v>
      </c>
      <c r="E5177" s="22" t="s">
        <v>40</v>
      </c>
      <c r="F5177" s="22">
        <v>771</v>
      </c>
      <c r="G5177" s="22">
        <v>95</v>
      </c>
      <c r="H5177" s="22">
        <v>31.15</v>
      </c>
      <c r="I5177" s="22">
        <v>29.84</v>
      </c>
      <c r="J5177" s="22" t="s">
        <v>60</v>
      </c>
      <c r="K5177" s="23">
        <v>0</v>
      </c>
      <c r="L5177" s="23" t="s">
        <v>55</v>
      </c>
      <c r="M5177" s="23" t="s">
        <v>84</v>
      </c>
      <c r="N5177" s="27">
        <v>42710</v>
      </c>
      <c r="O5177" s="23" t="s">
        <v>56</v>
      </c>
      <c r="P5177" t="str">
        <f t="shared" si="80"/>
        <v>INSERT INTO @DataTable (Deal, AdvanceDate, PROV, DealPurpose, RateType, BEACON, LTV, TDS, GDS, InsuranceType, PrincipalBalance, OccupancyType, AccountStatus, Closed_Date, DelinquencyBucket) VALUES (5176, '2015-10-15', 'ON', 'Purchase', 'ARM', 771, 95, 31.15, 29.84, 'HiRatio', 0, 'Owner-Occupied', 'Closed', '2016-12-06', 'Current');</v>
      </c>
    </row>
    <row r="5178" spans="1:16" x14ac:dyDescent="0.35">
      <c r="A5178" s="19">
        <v>5177</v>
      </c>
      <c r="B5178" s="18">
        <v>40661</v>
      </c>
      <c r="C5178" s="19" t="s">
        <v>63</v>
      </c>
      <c r="D5178" s="19" t="s">
        <v>61</v>
      </c>
      <c r="E5178" s="19" t="s">
        <v>53</v>
      </c>
      <c r="F5178" s="19">
        <v>670</v>
      </c>
      <c r="G5178" s="19">
        <v>95</v>
      </c>
      <c r="H5178" s="19">
        <v>39.19</v>
      </c>
      <c r="I5178" s="19">
        <v>28.93</v>
      </c>
      <c r="J5178" s="19" t="s">
        <v>60</v>
      </c>
      <c r="K5178" s="20">
        <v>0</v>
      </c>
      <c r="L5178" s="20" t="s">
        <v>55</v>
      </c>
      <c r="M5178" s="20" t="s">
        <v>84</v>
      </c>
      <c r="N5178" s="26">
        <v>41425</v>
      </c>
      <c r="O5178" s="20" t="s">
        <v>56</v>
      </c>
      <c r="P5178" t="str">
        <f t="shared" si="80"/>
        <v>INSERT INTO @DataTable (Deal, AdvanceDate, PROV, DealPurpose, RateType, BEACON, LTV, TDS, GDS, InsuranceType, PrincipalBalance, OccupancyType, AccountStatus, Closed_Date, DelinquencyBucket) VALUES (5177, '2011-04-28', 'SK', 'Purchase', 'Fixed', 670, 95, 39.19, 28.93, 'HiRatio', 0, 'Owner-Occupied', 'Closed', '2013-05-31', 'Current');</v>
      </c>
    </row>
    <row r="5179" spans="1:16" x14ac:dyDescent="0.35">
      <c r="A5179" s="22">
        <v>5178</v>
      </c>
      <c r="B5179" s="21">
        <v>42650</v>
      </c>
      <c r="C5179" s="22" t="s">
        <v>57</v>
      </c>
      <c r="D5179" s="22" t="s">
        <v>71</v>
      </c>
      <c r="E5179" s="22" t="s">
        <v>53</v>
      </c>
      <c r="F5179" s="22">
        <v>702</v>
      </c>
      <c r="G5179" s="22">
        <v>67.28</v>
      </c>
      <c r="H5179" s="22">
        <v>36.65</v>
      </c>
      <c r="I5179" s="22">
        <v>29.65</v>
      </c>
      <c r="J5179" s="22" t="s">
        <v>54</v>
      </c>
      <c r="K5179" s="23">
        <v>229461.34</v>
      </c>
      <c r="L5179" s="23" t="s">
        <v>55</v>
      </c>
      <c r="M5179" s="23" t="s">
        <v>83</v>
      </c>
      <c r="N5179" s="27"/>
      <c r="O5179" s="23" t="s">
        <v>56</v>
      </c>
      <c r="P5179" t="str">
        <f t="shared" si="80"/>
        <v>INSERT INTO @DataTable (Deal, AdvanceDate, PROV, DealPurpose, RateType, BEACON, LTV, TDS, GDS, InsuranceType, PrincipalBalance, OccupancyType, AccountStatus, Closed_Date, DelinquencyBucket) VALUES (5178, '2016-10-07', 'ON', 'Refinance Existing Client', 'Fixed', 702, 67.28, 36.65, 29.65, 'Conv', 229461.34, 'Owner-Occupied', 'Open', '1900-01-00', 'Current');</v>
      </c>
    </row>
    <row r="5180" spans="1:16" x14ac:dyDescent="0.35">
      <c r="A5180" s="19">
        <v>5179</v>
      </c>
      <c r="B5180" s="18">
        <v>42306</v>
      </c>
      <c r="C5180" s="19" t="s">
        <v>57</v>
      </c>
      <c r="D5180" s="19" t="s">
        <v>61</v>
      </c>
      <c r="E5180" s="19" t="s">
        <v>53</v>
      </c>
      <c r="F5180" s="19">
        <v>712</v>
      </c>
      <c r="G5180" s="19">
        <v>95</v>
      </c>
      <c r="H5180" s="19">
        <v>43.8</v>
      </c>
      <c r="I5180" s="19">
        <v>37.479999999999997</v>
      </c>
      <c r="J5180" s="19" t="s">
        <v>60</v>
      </c>
      <c r="K5180" s="20">
        <v>407809.75</v>
      </c>
      <c r="L5180" s="20" t="s">
        <v>55</v>
      </c>
      <c r="M5180" s="20" t="s">
        <v>83</v>
      </c>
      <c r="N5180" s="26"/>
      <c r="O5180" s="20" t="s">
        <v>56</v>
      </c>
      <c r="P5180" t="str">
        <f t="shared" si="80"/>
        <v>INSERT INTO @DataTable (Deal, AdvanceDate, PROV, DealPurpose, RateType, BEACON, LTV, TDS, GDS, InsuranceType, PrincipalBalance, OccupancyType, AccountStatus, Closed_Date, DelinquencyBucket) VALUES (5179, '2015-10-29', 'ON', 'Purchase', 'Fixed', 712, 95, 43.8, 37.48, 'HiRatio', 407809.75, 'Owner-Occupied', 'Open', '1900-01-00', 'Current');</v>
      </c>
    </row>
    <row r="5181" spans="1:16" x14ac:dyDescent="0.35">
      <c r="A5181" s="22">
        <v>5180</v>
      </c>
      <c r="B5181" s="21">
        <v>41551</v>
      </c>
      <c r="C5181" s="22" t="s">
        <v>57</v>
      </c>
      <c r="D5181" s="22" t="s">
        <v>52</v>
      </c>
      <c r="E5181" s="22" t="s">
        <v>53</v>
      </c>
      <c r="F5181" s="22">
        <v>733</v>
      </c>
      <c r="G5181" s="22">
        <v>35.94</v>
      </c>
      <c r="H5181" s="22">
        <v>37.08</v>
      </c>
      <c r="I5181" s="22">
        <v>26.38</v>
      </c>
      <c r="J5181" s="22" t="s">
        <v>54</v>
      </c>
      <c r="K5181" s="23">
        <v>0</v>
      </c>
      <c r="L5181" s="23" t="s">
        <v>55</v>
      </c>
      <c r="M5181" s="23" t="s">
        <v>84</v>
      </c>
      <c r="N5181" s="27">
        <v>42165</v>
      </c>
      <c r="O5181" s="23" t="s">
        <v>56</v>
      </c>
      <c r="P5181" t="str">
        <f t="shared" si="80"/>
        <v>INSERT INTO @DataTable (Deal, AdvanceDate, PROV, DealPurpose, RateType, BEACON, LTV, TDS, GDS, InsuranceType, PrincipalBalance, OccupancyType, AccountStatus, Closed_Date, DelinquencyBucket) VALUES (5180, '2013-10-04', 'ON', 'Refinance External', 'Fixed', 733, 35.94, 37.08, 26.38, 'Conv', 0, 'Owner-Occupied', 'Closed', '2015-06-10', 'Current');</v>
      </c>
    </row>
    <row r="5182" spans="1:16" x14ac:dyDescent="0.35">
      <c r="A5182" s="19">
        <v>5181</v>
      </c>
      <c r="B5182" s="18">
        <v>42487</v>
      </c>
      <c r="C5182" s="19" t="s">
        <v>58</v>
      </c>
      <c r="D5182" s="19" t="s">
        <v>61</v>
      </c>
      <c r="E5182" s="19" t="s">
        <v>53</v>
      </c>
      <c r="F5182" s="19">
        <v>786</v>
      </c>
      <c r="G5182" s="19">
        <v>80</v>
      </c>
      <c r="H5182" s="19">
        <v>24.51</v>
      </c>
      <c r="I5182" s="19">
        <v>24.19</v>
      </c>
      <c r="J5182" s="19" t="s">
        <v>54</v>
      </c>
      <c r="K5182" s="20">
        <v>313583.35999999999</v>
      </c>
      <c r="L5182" s="20" t="s">
        <v>55</v>
      </c>
      <c r="M5182" s="20" t="s">
        <v>83</v>
      </c>
      <c r="N5182" s="26"/>
      <c r="O5182" s="20" t="s">
        <v>56</v>
      </c>
      <c r="P5182" t="str">
        <f t="shared" si="80"/>
        <v>INSERT INTO @DataTable (Deal, AdvanceDate, PROV, DealPurpose, RateType, BEACON, LTV, TDS, GDS, InsuranceType, PrincipalBalance, OccupancyType, AccountStatus, Closed_Date, DelinquencyBucket) VALUES (5181, '2016-04-27', 'BC', 'Purchase', 'Fixed', 786, 80, 24.51, 24.19, 'Conv', 313583.36, 'Owner-Occupied', 'Open', '1900-01-00', 'Current');</v>
      </c>
    </row>
    <row r="5183" spans="1:16" x14ac:dyDescent="0.35">
      <c r="A5183" s="22">
        <v>5182</v>
      </c>
      <c r="B5183" s="21">
        <v>41879</v>
      </c>
      <c r="C5183" s="22" t="s">
        <v>51</v>
      </c>
      <c r="D5183" s="22" t="s">
        <v>61</v>
      </c>
      <c r="E5183" s="22" t="s">
        <v>53</v>
      </c>
      <c r="F5183" s="22">
        <v>789</v>
      </c>
      <c r="G5183" s="22">
        <v>95</v>
      </c>
      <c r="H5183" s="22">
        <v>28.79</v>
      </c>
      <c r="I5183" s="22">
        <v>28.54</v>
      </c>
      <c r="J5183" s="22" t="s">
        <v>60</v>
      </c>
      <c r="K5183" s="23">
        <v>229175.73</v>
      </c>
      <c r="L5183" s="23" t="s">
        <v>55</v>
      </c>
      <c r="M5183" s="23" t="s">
        <v>83</v>
      </c>
      <c r="N5183" s="27"/>
      <c r="O5183" s="23" t="s">
        <v>56</v>
      </c>
      <c r="P5183" t="str">
        <f t="shared" si="80"/>
        <v>INSERT INTO @DataTable (Deal, AdvanceDate, PROV, DealPurpose, RateType, BEACON, LTV, TDS, GDS, InsuranceType, PrincipalBalance, OccupancyType, AccountStatus, Closed_Date, DelinquencyBucket) VALUES (5182, '2014-08-28', 'AB', 'Purchase', 'Fixed', 789, 95, 28.79, 28.54, 'HiRatio', 229175.73, 'Owner-Occupied', 'Open', '1900-01-00', 'Current');</v>
      </c>
    </row>
    <row r="5184" spans="1:16" x14ac:dyDescent="0.35">
      <c r="A5184" s="19">
        <v>5183</v>
      </c>
      <c r="B5184" s="18">
        <v>42088</v>
      </c>
      <c r="C5184" s="19" t="s">
        <v>57</v>
      </c>
      <c r="D5184" s="19" t="s">
        <v>61</v>
      </c>
      <c r="E5184" s="19" t="s">
        <v>53</v>
      </c>
      <c r="F5184" s="19">
        <v>673</v>
      </c>
      <c r="G5184" s="19">
        <v>95</v>
      </c>
      <c r="H5184" s="19">
        <v>38.549999999999997</v>
      </c>
      <c r="I5184" s="19">
        <v>33.92</v>
      </c>
      <c r="J5184" s="19" t="s">
        <v>60</v>
      </c>
      <c r="K5184" s="20">
        <v>496989.8</v>
      </c>
      <c r="L5184" s="20" t="s">
        <v>55</v>
      </c>
      <c r="M5184" s="20" t="s">
        <v>83</v>
      </c>
      <c r="N5184" s="26"/>
      <c r="O5184" s="20" t="s">
        <v>56</v>
      </c>
      <c r="P5184" t="str">
        <f t="shared" si="80"/>
        <v>INSERT INTO @DataTable (Deal, AdvanceDate, PROV, DealPurpose, RateType, BEACON, LTV, TDS, GDS, InsuranceType, PrincipalBalance, OccupancyType, AccountStatus, Closed_Date, DelinquencyBucket) VALUES (5183, '2015-03-25', 'ON', 'Purchase', 'Fixed', 673, 95, 38.55, 33.92, 'HiRatio', 496989.8, 'Owner-Occupied', 'Open', '1900-01-00', 'Current');</v>
      </c>
    </row>
    <row r="5185" spans="1:16" x14ac:dyDescent="0.35">
      <c r="A5185" s="22">
        <v>5184</v>
      </c>
      <c r="B5185" s="21">
        <v>42643</v>
      </c>
      <c r="C5185" s="22" t="s">
        <v>57</v>
      </c>
      <c r="D5185" s="22" t="s">
        <v>61</v>
      </c>
      <c r="E5185" s="22" t="s">
        <v>53</v>
      </c>
      <c r="F5185" s="22">
        <v>691</v>
      </c>
      <c r="G5185" s="22">
        <v>88.64</v>
      </c>
      <c r="H5185" s="22">
        <v>43.79</v>
      </c>
      <c r="I5185" s="22">
        <v>28.38</v>
      </c>
      <c r="J5185" s="22" t="s">
        <v>60</v>
      </c>
      <c r="K5185" s="23">
        <v>237284.16</v>
      </c>
      <c r="L5185" s="23" t="s">
        <v>55</v>
      </c>
      <c r="M5185" s="23" t="s">
        <v>83</v>
      </c>
      <c r="N5185" s="27"/>
      <c r="O5185" s="23" t="s">
        <v>56</v>
      </c>
      <c r="P5185" t="str">
        <f t="shared" si="80"/>
        <v>INSERT INTO @DataTable (Deal, AdvanceDate, PROV, DealPurpose, RateType, BEACON, LTV, TDS, GDS, InsuranceType, PrincipalBalance, OccupancyType, AccountStatus, Closed_Date, DelinquencyBucket) VALUES (5184, '2016-09-30', 'ON', 'Purchase', 'Fixed', 691, 88.64, 43.79, 28.38, 'HiRatio', 237284.16, 'Owner-Occupied', 'Open', '1900-01-00', 'Current');</v>
      </c>
    </row>
    <row r="5186" spans="1:16" x14ac:dyDescent="0.35">
      <c r="A5186" s="19">
        <v>5185</v>
      </c>
      <c r="B5186" s="18">
        <v>42167</v>
      </c>
      <c r="C5186" s="19" t="s">
        <v>58</v>
      </c>
      <c r="D5186" s="19" t="s">
        <v>64</v>
      </c>
      <c r="E5186" s="19" t="s">
        <v>40</v>
      </c>
      <c r="F5186" s="19">
        <v>796</v>
      </c>
      <c r="G5186" s="19">
        <v>80</v>
      </c>
      <c r="H5186" s="19">
        <v>31.81</v>
      </c>
      <c r="I5186" s="19">
        <v>28.1</v>
      </c>
      <c r="J5186" s="19" t="s">
        <v>54</v>
      </c>
      <c r="K5186" s="20">
        <v>827622.13</v>
      </c>
      <c r="L5186" s="20" t="s">
        <v>55</v>
      </c>
      <c r="M5186" s="20" t="s">
        <v>83</v>
      </c>
      <c r="N5186" s="26"/>
      <c r="O5186" s="20" t="s">
        <v>56</v>
      </c>
      <c r="P5186" t="str">
        <f t="shared" si="80"/>
        <v>INSERT INTO @DataTable (Deal, AdvanceDate, PROV, DealPurpose, RateType, BEACON, LTV, TDS, GDS, InsuranceType, PrincipalBalance, OccupancyType, AccountStatus, Closed_Date, DelinquencyBucket) VALUES (5185, '2015-06-12', 'BC', 'Purchase with Improvements', 'ARM', 796, 80, 31.81, 28.1, 'Conv', 827622.13, 'Owner-Occupied', 'Open', '1900-01-00', 'Current');</v>
      </c>
    </row>
    <row r="5187" spans="1:16" x14ac:dyDescent="0.35">
      <c r="A5187" s="22">
        <v>5186</v>
      </c>
      <c r="B5187" s="21">
        <v>40809</v>
      </c>
      <c r="C5187" s="22" t="s">
        <v>57</v>
      </c>
      <c r="D5187" s="22" t="s">
        <v>52</v>
      </c>
      <c r="E5187" s="22" t="s">
        <v>53</v>
      </c>
      <c r="F5187" s="22">
        <v>685</v>
      </c>
      <c r="G5187" s="22">
        <v>85</v>
      </c>
      <c r="H5187" s="22">
        <v>40.659999999999997</v>
      </c>
      <c r="I5187" s="22">
        <v>28.1</v>
      </c>
      <c r="J5187" s="22" t="s">
        <v>60</v>
      </c>
      <c r="K5187" s="23">
        <v>0</v>
      </c>
      <c r="L5187" s="23" t="s">
        <v>55</v>
      </c>
      <c r="M5187" s="23" t="s">
        <v>84</v>
      </c>
      <c r="N5187" s="27">
        <v>42328</v>
      </c>
      <c r="O5187" s="23" t="s">
        <v>56</v>
      </c>
      <c r="P5187" t="str">
        <f t="shared" ref="P5187:P5250" si="81">"INSERT INTO @DataTable (Deal, AdvanceDate, PROV, DealPurpose, RateType, BEACON, LTV, TDS, GDS, InsuranceType, PrincipalBalance, OccupancyType, AccountStatus, Closed_Date, DelinquencyBucket) VALUES (" &amp; A5187 &amp; ", " &amp; "'" &amp; TEXT(B5187, "yyyy-mm-dd") &amp; "', '" &amp; C5187 &amp; "', '" &amp; D5187 &amp; "', '" &amp; E5187 &amp; "', " &amp; F5187 &amp; ", " &amp; G5187 &amp; ", " &amp; H5187 &amp; ", " &amp; I5187 &amp; ", '" &amp; J5187 &amp; "', " &amp; K5187 &amp; ", '" &amp; L5187 &amp; "', '" &amp; M5187 &amp; "', '" &amp;TEXT(N5187, "yyyy-mm-dd") &amp; "', '" &amp; O5187 &amp; "');"</f>
        <v>INSERT INTO @DataTable (Deal, AdvanceDate, PROV, DealPurpose, RateType, BEACON, LTV, TDS, GDS, InsuranceType, PrincipalBalance, OccupancyType, AccountStatus, Closed_Date, DelinquencyBucket) VALUES (5186, '2011-09-23', 'ON', 'Refinance External', 'Fixed', 685, 85, 40.66, 28.1, 'HiRatio', 0, 'Owner-Occupied', 'Closed', '2015-11-20', 'Current');</v>
      </c>
    </row>
    <row r="5188" spans="1:16" x14ac:dyDescent="0.35">
      <c r="A5188" s="19">
        <v>5187</v>
      </c>
      <c r="B5188" s="18">
        <v>41789</v>
      </c>
      <c r="C5188" s="19" t="s">
        <v>57</v>
      </c>
      <c r="D5188" s="19" t="s">
        <v>61</v>
      </c>
      <c r="E5188" s="19" t="s">
        <v>40</v>
      </c>
      <c r="F5188" s="19">
        <v>735</v>
      </c>
      <c r="G5188" s="19">
        <v>80</v>
      </c>
      <c r="H5188" s="19">
        <v>33.049999999999997</v>
      </c>
      <c r="I5188" s="19">
        <v>28.9</v>
      </c>
      <c r="J5188" s="19" t="s">
        <v>54</v>
      </c>
      <c r="K5188" s="20">
        <v>239602.21</v>
      </c>
      <c r="L5188" s="20" t="s">
        <v>55</v>
      </c>
      <c r="M5188" s="20" t="s">
        <v>83</v>
      </c>
      <c r="N5188" s="26"/>
      <c r="O5188" s="20" t="s">
        <v>56</v>
      </c>
      <c r="P5188" t="str">
        <f t="shared" si="81"/>
        <v>INSERT INTO @DataTable (Deal, AdvanceDate, PROV, DealPurpose, RateType, BEACON, LTV, TDS, GDS, InsuranceType, PrincipalBalance, OccupancyType, AccountStatus, Closed_Date, DelinquencyBucket) VALUES (5187, '2014-05-30', 'ON', 'Purchase', 'ARM', 735, 80, 33.05, 28.9, 'Conv', 239602.21, 'Owner-Occupied', 'Open', '1900-01-00', 'Current');</v>
      </c>
    </row>
    <row r="5189" spans="1:16" x14ac:dyDescent="0.35">
      <c r="A5189" s="22">
        <v>5188</v>
      </c>
      <c r="B5189" s="21">
        <v>41751</v>
      </c>
      <c r="C5189" s="22" t="s">
        <v>58</v>
      </c>
      <c r="D5189" s="22" t="s">
        <v>52</v>
      </c>
      <c r="E5189" s="22" t="s">
        <v>40</v>
      </c>
      <c r="F5189" s="22">
        <v>782</v>
      </c>
      <c r="G5189" s="22">
        <v>56.94</v>
      </c>
      <c r="H5189" s="22">
        <v>32.68</v>
      </c>
      <c r="I5189" s="22">
        <v>25.81</v>
      </c>
      <c r="J5189" s="22" t="s">
        <v>54</v>
      </c>
      <c r="K5189" s="23">
        <v>0</v>
      </c>
      <c r="L5189" s="23" t="s">
        <v>55</v>
      </c>
      <c r="M5189" s="23" t="s">
        <v>84</v>
      </c>
      <c r="N5189" s="27">
        <v>42636</v>
      </c>
      <c r="O5189" s="23" t="s">
        <v>56</v>
      </c>
      <c r="P5189" t="str">
        <f t="shared" si="81"/>
        <v>INSERT INTO @DataTable (Deal, AdvanceDate, PROV, DealPurpose, RateType, BEACON, LTV, TDS, GDS, InsuranceType, PrincipalBalance, OccupancyType, AccountStatus, Closed_Date, DelinquencyBucket) VALUES (5188, '2014-04-22', 'BC', 'Refinance External', 'ARM', 782, 56.94, 32.68, 25.81, 'Conv', 0, 'Owner-Occupied', 'Closed', '2016-09-23', 'Current');</v>
      </c>
    </row>
    <row r="5190" spans="1:16" x14ac:dyDescent="0.35">
      <c r="A5190" s="19">
        <v>5189</v>
      </c>
      <c r="B5190" s="18">
        <v>41334</v>
      </c>
      <c r="C5190" s="19" t="s">
        <v>51</v>
      </c>
      <c r="D5190" s="19" t="s">
        <v>61</v>
      </c>
      <c r="E5190" s="19" t="s">
        <v>53</v>
      </c>
      <c r="F5190" s="19">
        <v>801</v>
      </c>
      <c r="G5190" s="19">
        <v>94.73</v>
      </c>
      <c r="H5190" s="19">
        <v>30.87</v>
      </c>
      <c r="I5190" s="19">
        <v>30.41</v>
      </c>
      <c r="J5190" s="19" t="s">
        <v>60</v>
      </c>
      <c r="K5190" s="20">
        <v>0</v>
      </c>
      <c r="L5190" s="20" t="s">
        <v>55</v>
      </c>
      <c r="M5190" s="20" t="s">
        <v>84</v>
      </c>
      <c r="N5190" s="26">
        <v>41794</v>
      </c>
      <c r="O5190" s="20" t="s">
        <v>56</v>
      </c>
      <c r="P5190" t="str">
        <f t="shared" si="81"/>
        <v>INSERT INTO @DataTable (Deal, AdvanceDate, PROV, DealPurpose, RateType, BEACON, LTV, TDS, GDS, InsuranceType, PrincipalBalance, OccupancyType, AccountStatus, Closed_Date, DelinquencyBucket) VALUES (5189, '2013-03-01', 'AB', 'Purchase', 'Fixed', 801, 94.73, 30.87, 30.41, 'HiRatio', 0, 'Owner-Occupied', 'Closed', '2014-06-04', 'Current');</v>
      </c>
    </row>
    <row r="5191" spans="1:16" x14ac:dyDescent="0.35">
      <c r="A5191" s="22">
        <v>5190</v>
      </c>
      <c r="B5191" s="21">
        <v>41964</v>
      </c>
      <c r="C5191" s="22" t="s">
        <v>57</v>
      </c>
      <c r="D5191" s="22" t="s">
        <v>52</v>
      </c>
      <c r="E5191" s="22" t="s">
        <v>53</v>
      </c>
      <c r="F5191" s="22">
        <v>714</v>
      </c>
      <c r="G5191" s="22">
        <v>80</v>
      </c>
      <c r="H5191" s="22">
        <v>42.49</v>
      </c>
      <c r="I5191" s="22">
        <v>33.020000000000003</v>
      </c>
      <c r="J5191" s="22" t="s">
        <v>54</v>
      </c>
      <c r="K5191" s="23">
        <v>334197.06</v>
      </c>
      <c r="L5191" s="23" t="s">
        <v>55</v>
      </c>
      <c r="M5191" s="23" t="s">
        <v>83</v>
      </c>
      <c r="N5191" s="27"/>
      <c r="O5191" s="23" t="s">
        <v>56</v>
      </c>
      <c r="P5191" t="str">
        <f t="shared" si="81"/>
        <v>INSERT INTO @DataTable (Deal, AdvanceDate, PROV, DealPurpose, RateType, BEACON, LTV, TDS, GDS, InsuranceType, PrincipalBalance, OccupancyType, AccountStatus, Closed_Date, DelinquencyBucket) VALUES (5190, '2014-11-21', 'ON', 'Refinance External', 'Fixed', 714, 80, 42.49, 33.02, 'Conv', 334197.06, 'Owner-Occupied', 'Open', '1900-01-00', 'Current');</v>
      </c>
    </row>
    <row r="5192" spans="1:16" x14ac:dyDescent="0.35">
      <c r="A5192" s="19">
        <v>5191</v>
      </c>
      <c r="B5192" s="18">
        <v>42347</v>
      </c>
      <c r="C5192" s="19" t="s">
        <v>57</v>
      </c>
      <c r="D5192" s="19" t="s">
        <v>61</v>
      </c>
      <c r="E5192" s="19" t="s">
        <v>53</v>
      </c>
      <c r="F5192" s="19">
        <v>786</v>
      </c>
      <c r="G5192" s="19">
        <v>95</v>
      </c>
      <c r="H5192" s="19">
        <v>40.33</v>
      </c>
      <c r="I5192" s="19">
        <v>34.51</v>
      </c>
      <c r="J5192" s="19" t="s">
        <v>60</v>
      </c>
      <c r="K5192" s="20">
        <v>394326.41</v>
      </c>
      <c r="L5192" s="20" t="s">
        <v>55</v>
      </c>
      <c r="M5192" s="20" t="s">
        <v>83</v>
      </c>
      <c r="N5192" s="26"/>
      <c r="O5192" s="20" t="s">
        <v>56</v>
      </c>
      <c r="P5192" t="str">
        <f t="shared" si="81"/>
        <v>INSERT INTO @DataTable (Deal, AdvanceDate, PROV, DealPurpose, RateType, BEACON, LTV, TDS, GDS, InsuranceType, PrincipalBalance, OccupancyType, AccountStatus, Closed_Date, DelinquencyBucket) VALUES (5191, '2015-12-09', 'ON', 'Purchase', 'Fixed', 786, 95, 40.33, 34.51, 'HiRatio', 394326.41, 'Owner-Occupied', 'Open', '1900-01-00', 'Current');</v>
      </c>
    </row>
    <row r="5193" spans="1:16" x14ac:dyDescent="0.35">
      <c r="A5193" s="22">
        <v>5192</v>
      </c>
      <c r="B5193" s="21">
        <v>42471</v>
      </c>
      <c r="C5193" s="22" t="s">
        <v>57</v>
      </c>
      <c r="D5193" s="22" t="s">
        <v>52</v>
      </c>
      <c r="E5193" s="22" t="s">
        <v>40</v>
      </c>
      <c r="F5193" s="22">
        <v>744</v>
      </c>
      <c r="G5193" s="22">
        <v>64.56</v>
      </c>
      <c r="H5193" s="22">
        <v>24.94</v>
      </c>
      <c r="I5193" s="22">
        <v>24.42</v>
      </c>
      <c r="J5193" s="22" t="s">
        <v>54</v>
      </c>
      <c r="K5193" s="23">
        <v>248817.86</v>
      </c>
      <c r="L5193" s="23" t="s">
        <v>55</v>
      </c>
      <c r="M5193" s="23" t="s">
        <v>83</v>
      </c>
      <c r="N5193" s="27"/>
      <c r="O5193" s="23" t="s">
        <v>56</v>
      </c>
      <c r="P5193" t="str">
        <f t="shared" si="81"/>
        <v>INSERT INTO @DataTable (Deal, AdvanceDate, PROV, DealPurpose, RateType, BEACON, LTV, TDS, GDS, InsuranceType, PrincipalBalance, OccupancyType, AccountStatus, Closed_Date, DelinquencyBucket) VALUES (5192, '2016-04-11', 'ON', 'Refinance External', 'ARM', 744, 64.56, 24.94, 24.42, 'Conv', 248817.86, 'Owner-Occupied', 'Open', '1900-01-00', 'Current');</v>
      </c>
    </row>
    <row r="5194" spans="1:16" x14ac:dyDescent="0.35">
      <c r="A5194" s="19">
        <v>5193</v>
      </c>
      <c r="B5194" s="18">
        <v>41912</v>
      </c>
      <c r="C5194" s="19" t="s">
        <v>57</v>
      </c>
      <c r="D5194" s="19" t="s">
        <v>61</v>
      </c>
      <c r="E5194" s="19" t="s">
        <v>40</v>
      </c>
      <c r="F5194" s="19">
        <v>717</v>
      </c>
      <c r="G5194" s="19">
        <v>80</v>
      </c>
      <c r="H5194" s="19">
        <v>33.119999999999997</v>
      </c>
      <c r="I5194" s="19">
        <v>19.7</v>
      </c>
      <c r="J5194" s="19" t="s">
        <v>54</v>
      </c>
      <c r="K5194" s="20">
        <v>365946.08</v>
      </c>
      <c r="L5194" s="20" t="s">
        <v>55</v>
      </c>
      <c r="M5194" s="20" t="s">
        <v>83</v>
      </c>
      <c r="N5194" s="26"/>
      <c r="O5194" s="20" t="s">
        <v>56</v>
      </c>
      <c r="P5194" t="str">
        <f t="shared" si="81"/>
        <v>INSERT INTO @DataTable (Deal, AdvanceDate, PROV, DealPurpose, RateType, BEACON, LTV, TDS, GDS, InsuranceType, PrincipalBalance, OccupancyType, AccountStatus, Closed_Date, DelinquencyBucket) VALUES (5193, '2014-09-30', 'ON', 'Purchase', 'ARM', 717, 80, 33.12, 19.7, 'Conv', 365946.08, 'Owner-Occupied', 'Open', '1900-01-00', 'Current');</v>
      </c>
    </row>
    <row r="5195" spans="1:16" x14ac:dyDescent="0.35">
      <c r="A5195" s="22">
        <v>5194</v>
      </c>
      <c r="B5195" s="21">
        <v>41109</v>
      </c>
      <c r="C5195" s="22" t="s">
        <v>57</v>
      </c>
      <c r="D5195" s="22" t="s">
        <v>61</v>
      </c>
      <c r="E5195" s="22" t="s">
        <v>53</v>
      </c>
      <c r="F5195" s="22">
        <v>755</v>
      </c>
      <c r="G5195" s="22">
        <v>90</v>
      </c>
      <c r="H5195" s="22">
        <v>33.35</v>
      </c>
      <c r="I5195" s="22">
        <v>32.57</v>
      </c>
      <c r="J5195" s="22" t="s">
        <v>54</v>
      </c>
      <c r="K5195" s="23">
        <v>0</v>
      </c>
      <c r="L5195" s="23" t="s">
        <v>55</v>
      </c>
      <c r="M5195" s="23" t="s">
        <v>84</v>
      </c>
      <c r="N5195" s="27">
        <v>42713</v>
      </c>
      <c r="O5195" s="23" t="s">
        <v>56</v>
      </c>
      <c r="P5195" t="str">
        <f t="shared" si="81"/>
        <v>INSERT INTO @DataTable (Deal, AdvanceDate, PROV, DealPurpose, RateType, BEACON, LTV, TDS, GDS, InsuranceType, PrincipalBalance, OccupancyType, AccountStatus, Closed_Date, DelinquencyBucket) VALUES (5194, '2012-07-19', 'ON', 'Purchase', 'Fixed', 755, 90, 33.35, 32.57, 'Conv', 0, 'Owner-Occupied', 'Closed', '2016-12-09', 'Current');</v>
      </c>
    </row>
    <row r="5196" spans="1:16" x14ac:dyDescent="0.35">
      <c r="A5196" s="19">
        <v>5195</v>
      </c>
      <c r="B5196" s="18">
        <v>42632</v>
      </c>
      <c r="C5196" s="19" t="s">
        <v>51</v>
      </c>
      <c r="D5196" s="19" t="s">
        <v>61</v>
      </c>
      <c r="E5196" s="19" t="s">
        <v>53</v>
      </c>
      <c r="F5196" s="19">
        <v>849</v>
      </c>
      <c r="G5196" s="19">
        <v>59.18</v>
      </c>
      <c r="H5196" s="19">
        <v>35.270000000000003</v>
      </c>
      <c r="I5196" s="19">
        <v>10.16</v>
      </c>
      <c r="J5196" s="19" t="s">
        <v>54</v>
      </c>
      <c r="K5196" s="20">
        <v>242631.25</v>
      </c>
      <c r="L5196" s="20" t="s">
        <v>62</v>
      </c>
      <c r="M5196" s="20" t="s">
        <v>83</v>
      </c>
      <c r="N5196" s="26"/>
      <c r="O5196" s="20" t="s">
        <v>56</v>
      </c>
      <c r="P5196" t="str">
        <f t="shared" si="81"/>
        <v>INSERT INTO @DataTable (Deal, AdvanceDate, PROV, DealPurpose, RateType, BEACON, LTV, TDS, GDS, InsuranceType, PrincipalBalance, OccupancyType, AccountStatus, Closed_Date, DelinquencyBucket) VALUES (5195, '2016-09-19', 'AB', 'Purchase', 'Fixed', 849, 59.18, 35.27, 10.16, 'Conv', 242631.25, 'Rental', 'Open', '1900-01-00', 'Current');</v>
      </c>
    </row>
    <row r="5197" spans="1:16" x14ac:dyDescent="0.35">
      <c r="A5197" s="22">
        <v>5196</v>
      </c>
      <c r="B5197" s="21">
        <v>41759</v>
      </c>
      <c r="C5197" s="22" t="s">
        <v>57</v>
      </c>
      <c r="D5197" s="22" t="s">
        <v>61</v>
      </c>
      <c r="E5197" s="22" t="s">
        <v>53</v>
      </c>
      <c r="F5197" s="22">
        <v>678</v>
      </c>
      <c r="G5197" s="22">
        <v>95</v>
      </c>
      <c r="H5197" s="22">
        <v>41.99</v>
      </c>
      <c r="I5197" s="22">
        <v>28.1</v>
      </c>
      <c r="J5197" s="22" t="s">
        <v>60</v>
      </c>
      <c r="K5197" s="23">
        <v>290559.15000000002</v>
      </c>
      <c r="L5197" s="23" t="s">
        <v>55</v>
      </c>
      <c r="M5197" s="23" t="s">
        <v>83</v>
      </c>
      <c r="N5197" s="27"/>
      <c r="O5197" s="23" t="s">
        <v>56</v>
      </c>
      <c r="P5197" t="str">
        <f t="shared" si="81"/>
        <v>INSERT INTO @DataTable (Deal, AdvanceDate, PROV, DealPurpose, RateType, BEACON, LTV, TDS, GDS, InsuranceType, PrincipalBalance, OccupancyType, AccountStatus, Closed_Date, DelinquencyBucket) VALUES (5196, '2014-04-30', 'ON', 'Purchase', 'Fixed', 678, 95, 41.99, 28.1, 'HiRatio', 290559.15, 'Owner-Occupied', 'Open', '1900-01-00', 'Current');</v>
      </c>
    </row>
    <row r="5198" spans="1:16" x14ac:dyDescent="0.35">
      <c r="A5198" s="19">
        <v>5197</v>
      </c>
      <c r="B5198" s="18">
        <v>42292</v>
      </c>
      <c r="C5198" s="19" t="s">
        <v>51</v>
      </c>
      <c r="D5198" s="19" t="s">
        <v>64</v>
      </c>
      <c r="E5198" s="19" t="s">
        <v>53</v>
      </c>
      <c r="F5198" s="19">
        <v>785</v>
      </c>
      <c r="G5198" s="19">
        <v>95</v>
      </c>
      <c r="H5198" s="19">
        <v>39.71</v>
      </c>
      <c r="I5198" s="19">
        <v>34.58</v>
      </c>
      <c r="J5198" s="19" t="s">
        <v>60</v>
      </c>
      <c r="K5198" s="20">
        <v>294624.67</v>
      </c>
      <c r="L5198" s="20" t="s">
        <v>55</v>
      </c>
      <c r="M5198" s="20" t="s">
        <v>83</v>
      </c>
      <c r="N5198" s="26"/>
      <c r="O5198" s="20" t="s">
        <v>56</v>
      </c>
      <c r="P5198" t="str">
        <f t="shared" si="81"/>
        <v>INSERT INTO @DataTable (Deal, AdvanceDate, PROV, DealPurpose, RateType, BEACON, LTV, TDS, GDS, InsuranceType, PrincipalBalance, OccupancyType, AccountStatus, Closed_Date, DelinquencyBucket) VALUES (5197, '2015-10-15', 'AB', 'Purchase with Improvements', 'Fixed', 785, 95, 39.71, 34.58, 'HiRatio', 294624.67, 'Owner-Occupied', 'Open', '1900-01-00', 'Current');</v>
      </c>
    </row>
    <row r="5199" spans="1:16" x14ac:dyDescent="0.35">
      <c r="A5199" s="22">
        <v>5198</v>
      </c>
      <c r="B5199" s="21">
        <v>42062</v>
      </c>
      <c r="C5199" s="22" t="s">
        <v>58</v>
      </c>
      <c r="D5199" s="22" t="s">
        <v>61</v>
      </c>
      <c r="E5199" s="22" t="s">
        <v>40</v>
      </c>
      <c r="F5199" s="22">
        <v>0</v>
      </c>
      <c r="G5199" s="22">
        <v>80</v>
      </c>
      <c r="H5199" s="22">
        <v>19.84</v>
      </c>
      <c r="I5199" s="22">
        <v>6.38</v>
      </c>
      <c r="J5199" s="22" t="s">
        <v>54</v>
      </c>
      <c r="K5199" s="23">
        <v>250004.41</v>
      </c>
      <c r="L5199" s="23" t="s">
        <v>62</v>
      </c>
      <c r="M5199" s="23" t="s">
        <v>83</v>
      </c>
      <c r="N5199" s="27"/>
      <c r="O5199" s="23" t="s">
        <v>56</v>
      </c>
      <c r="P5199" t="str">
        <f t="shared" si="81"/>
        <v>INSERT INTO @DataTable (Deal, AdvanceDate, PROV, DealPurpose, RateType, BEACON, LTV, TDS, GDS, InsuranceType, PrincipalBalance, OccupancyType, AccountStatus, Closed_Date, DelinquencyBucket) VALUES (5198, '2015-02-27', 'BC', 'Purchase', 'ARM', 0, 80, 19.84, 6.38, 'Conv', 250004.41, 'Rental', 'Open', '1900-01-00', 'Current');</v>
      </c>
    </row>
    <row r="5200" spans="1:16" x14ac:dyDescent="0.35">
      <c r="A5200" s="19">
        <v>5199</v>
      </c>
      <c r="B5200" s="18">
        <v>42516</v>
      </c>
      <c r="C5200" s="19" t="s">
        <v>51</v>
      </c>
      <c r="D5200" s="19" t="s">
        <v>61</v>
      </c>
      <c r="E5200" s="19" t="s">
        <v>53</v>
      </c>
      <c r="F5200" s="19">
        <v>772</v>
      </c>
      <c r="G5200" s="19">
        <v>95</v>
      </c>
      <c r="H5200" s="19">
        <v>40.28</v>
      </c>
      <c r="I5200" s="19">
        <v>30.29</v>
      </c>
      <c r="J5200" s="19" t="s">
        <v>60</v>
      </c>
      <c r="K5200" s="20">
        <v>386091.55</v>
      </c>
      <c r="L5200" s="20" t="s">
        <v>55</v>
      </c>
      <c r="M5200" s="20" t="s">
        <v>83</v>
      </c>
      <c r="N5200" s="26"/>
      <c r="O5200" s="20" t="s">
        <v>56</v>
      </c>
      <c r="P5200" t="str">
        <f t="shared" si="81"/>
        <v>INSERT INTO @DataTable (Deal, AdvanceDate, PROV, DealPurpose, RateType, BEACON, LTV, TDS, GDS, InsuranceType, PrincipalBalance, OccupancyType, AccountStatus, Closed_Date, DelinquencyBucket) VALUES (5199, '2016-05-26', 'AB', 'Purchase', 'Fixed', 772, 95, 40.28, 30.29, 'HiRatio', 386091.55, 'Owner-Occupied', 'Open', '1900-01-00', 'Current');</v>
      </c>
    </row>
    <row r="5201" spans="1:16" x14ac:dyDescent="0.35">
      <c r="A5201" s="22">
        <v>5200</v>
      </c>
      <c r="B5201" s="21">
        <v>41060</v>
      </c>
      <c r="C5201" s="22" t="s">
        <v>57</v>
      </c>
      <c r="D5201" s="22" t="s">
        <v>61</v>
      </c>
      <c r="E5201" s="22" t="s">
        <v>53</v>
      </c>
      <c r="F5201" s="22">
        <v>686</v>
      </c>
      <c r="G5201" s="22">
        <v>95</v>
      </c>
      <c r="H5201" s="22">
        <v>39.14</v>
      </c>
      <c r="I5201" s="22">
        <v>13.97</v>
      </c>
      <c r="J5201" s="22" t="s">
        <v>60</v>
      </c>
      <c r="K5201" s="23">
        <v>122111.45</v>
      </c>
      <c r="L5201" s="23" t="s">
        <v>55</v>
      </c>
      <c r="M5201" s="23" t="s">
        <v>83</v>
      </c>
      <c r="N5201" s="27"/>
      <c r="O5201" s="23" t="s">
        <v>56</v>
      </c>
      <c r="P5201" t="str">
        <f t="shared" si="81"/>
        <v>INSERT INTO @DataTable (Deal, AdvanceDate, PROV, DealPurpose, RateType, BEACON, LTV, TDS, GDS, InsuranceType, PrincipalBalance, OccupancyType, AccountStatus, Closed_Date, DelinquencyBucket) VALUES (5200, '2012-05-31', 'ON', 'Purchase', 'Fixed', 686, 95, 39.14, 13.97, 'HiRatio', 122111.45, 'Owner-Occupied', 'Open', '1900-01-00', 'Current');</v>
      </c>
    </row>
    <row r="5202" spans="1:16" x14ac:dyDescent="0.35">
      <c r="A5202" s="19">
        <v>5201</v>
      </c>
      <c r="B5202" s="18">
        <v>40949</v>
      </c>
      <c r="C5202" s="19" t="s">
        <v>57</v>
      </c>
      <c r="D5202" s="19" t="s">
        <v>52</v>
      </c>
      <c r="E5202" s="19" t="s">
        <v>53</v>
      </c>
      <c r="F5202" s="19">
        <v>772</v>
      </c>
      <c r="G5202" s="19">
        <v>58.67</v>
      </c>
      <c r="H5202" s="19">
        <v>28.15</v>
      </c>
      <c r="I5202" s="19">
        <v>20.399999999999999</v>
      </c>
      <c r="J5202" s="19" t="s">
        <v>54</v>
      </c>
      <c r="K5202" s="20">
        <v>0</v>
      </c>
      <c r="L5202" s="20" t="s">
        <v>55</v>
      </c>
      <c r="M5202" s="20" t="s">
        <v>84</v>
      </c>
      <c r="N5202" s="26">
        <v>41764</v>
      </c>
      <c r="O5202" s="20" t="s">
        <v>56</v>
      </c>
      <c r="P5202" t="str">
        <f t="shared" si="81"/>
        <v>INSERT INTO @DataTable (Deal, AdvanceDate, PROV, DealPurpose, RateType, BEACON, LTV, TDS, GDS, InsuranceType, PrincipalBalance, OccupancyType, AccountStatus, Closed_Date, DelinquencyBucket) VALUES (5201, '2012-02-10', 'ON', 'Refinance External', 'Fixed', 772, 58.67, 28.15, 20.4, 'Conv', 0, 'Owner-Occupied', 'Closed', '2014-05-05', 'Current');</v>
      </c>
    </row>
    <row r="5203" spans="1:16" x14ac:dyDescent="0.35">
      <c r="A5203" s="22">
        <v>5202</v>
      </c>
      <c r="B5203" s="21">
        <v>42564</v>
      </c>
      <c r="C5203" s="22" t="s">
        <v>57</v>
      </c>
      <c r="D5203" s="22" t="s">
        <v>61</v>
      </c>
      <c r="E5203" s="22" t="s">
        <v>53</v>
      </c>
      <c r="F5203" s="22">
        <v>725</v>
      </c>
      <c r="G5203" s="22">
        <v>90</v>
      </c>
      <c r="H5203" s="22">
        <v>30.38</v>
      </c>
      <c r="I5203" s="22">
        <v>19.22</v>
      </c>
      <c r="J5203" s="22" t="s">
        <v>60</v>
      </c>
      <c r="K5203" s="23">
        <v>304239.09000000003</v>
      </c>
      <c r="L5203" s="23" t="s">
        <v>55</v>
      </c>
      <c r="M5203" s="23" t="s">
        <v>83</v>
      </c>
      <c r="N5203" s="27"/>
      <c r="O5203" s="23" t="s">
        <v>56</v>
      </c>
      <c r="P5203" t="str">
        <f t="shared" si="81"/>
        <v>INSERT INTO @DataTable (Deal, AdvanceDate, PROV, DealPurpose, RateType, BEACON, LTV, TDS, GDS, InsuranceType, PrincipalBalance, OccupancyType, AccountStatus, Closed_Date, DelinquencyBucket) VALUES (5202, '2016-07-13', 'ON', 'Purchase', 'Fixed', 725, 90, 30.38, 19.22, 'HiRatio', 304239.09, 'Owner-Occupied', 'Open', '1900-01-00', 'Current');</v>
      </c>
    </row>
    <row r="5204" spans="1:16" x14ac:dyDescent="0.35">
      <c r="A5204" s="19">
        <v>5203</v>
      </c>
      <c r="B5204" s="18">
        <v>42234</v>
      </c>
      <c r="C5204" s="19" t="s">
        <v>57</v>
      </c>
      <c r="D5204" s="19" t="s">
        <v>61</v>
      </c>
      <c r="E5204" s="19" t="s">
        <v>53</v>
      </c>
      <c r="F5204" s="19">
        <v>800</v>
      </c>
      <c r="G5204" s="19">
        <v>95</v>
      </c>
      <c r="H5204" s="19">
        <v>43.2</v>
      </c>
      <c r="I5204" s="19">
        <v>25.98</v>
      </c>
      <c r="J5204" s="19" t="s">
        <v>60</v>
      </c>
      <c r="K5204" s="20">
        <v>283215.34000000003</v>
      </c>
      <c r="L5204" s="20" t="s">
        <v>55</v>
      </c>
      <c r="M5204" s="20" t="s">
        <v>83</v>
      </c>
      <c r="N5204" s="26"/>
      <c r="O5204" s="20" t="s">
        <v>56</v>
      </c>
      <c r="P5204" t="str">
        <f t="shared" si="81"/>
        <v>INSERT INTO @DataTable (Deal, AdvanceDate, PROV, DealPurpose, RateType, BEACON, LTV, TDS, GDS, InsuranceType, PrincipalBalance, OccupancyType, AccountStatus, Closed_Date, DelinquencyBucket) VALUES (5203, '2015-08-18', 'ON', 'Purchase', 'Fixed', 800, 95, 43.2, 25.98, 'HiRatio', 283215.34, 'Owner-Occupied', 'Open', '1900-01-00', 'Current');</v>
      </c>
    </row>
    <row r="5205" spans="1:16" x14ac:dyDescent="0.35">
      <c r="A5205" s="22">
        <v>5204</v>
      </c>
      <c r="B5205" s="21">
        <v>41872</v>
      </c>
      <c r="C5205" s="22" t="s">
        <v>51</v>
      </c>
      <c r="D5205" s="22" t="s">
        <v>61</v>
      </c>
      <c r="E5205" s="22" t="s">
        <v>53</v>
      </c>
      <c r="F5205" s="22">
        <v>794</v>
      </c>
      <c r="G5205" s="22">
        <v>71.95</v>
      </c>
      <c r="H5205" s="22">
        <v>33.5</v>
      </c>
      <c r="I5205" s="22">
        <v>17.86</v>
      </c>
      <c r="J5205" s="22" t="s">
        <v>54</v>
      </c>
      <c r="K5205" s="23">
        <v>406224.45</v>
      </c>
      <c r="L5205" s="23" t="s">
        <v>55</v>
      </c>
      <c r="M5205" s="23" t="s">
        <v>83</v>
      </c>
      <c r="N5205" s="27"/>
      <c r="O5205" s="23" t="s">
        <v>56</v>
      </c>
      <c r="P5205" t="str">
        <f t="shared" si="81"/>
        <v>INSERT INTO @DataTable (Deal, AdvanceDate, PROV, DealPurpose, RateType, BEACON, LTV, TDS, GDS, InsuranceType, PrincipalBalance, OccupancyType, AccountStatus, Closed_Date, DelinquencyBucket) VALUES (5204, '2014-08-21', 'AB', 'Purchase', 'Fixed', 794, 71.95, 33.5, 17.86, 'Conv', 406224.45, 'Owner-Occupied', 'Open', '1900-01-00', 'Current');</v>
      </c>
    </row>
    <row r="5206" spans="1:16" x14ac:dyDescent="0.35">
      <c r="A5206" s="19">
        <v>5205</v>
      </c>
      <c r="B5206" s="18">
        <v>41697</v>
      </c>
      <c r="C5206" s="19" t="s">
        <v>51</v>
      </c>
      <c r="D5206" s="19" t="s">
        <v>59</v>
      </c>
      <c r="E5206" s="19" t="s">
        <v>53</v>
      </c>
      <c r="F5206" s="19">
        <v>771</v>
      </c>
      <c r="G5206" s="19">
        <v>73.87</v>
      </c>
      <c r="H5206" s="19">
        <v>39.04</v>
      </c>
      <c r="I5206" s="19">
        <v>31.32</v>
      </c>
      <c r="J5206" s="19" t="s">
        <v>54</v>
      </c>
      <c r="K5206" s="20">
        <v>222982.19</v>
      </c>
      <c r="L5206" s="20" t="s">
        <v>55</v>
      </c>
      <c r="M5206" s="20" t="s">
        <v>83</v>
      </c>
      <c r="N5206" s="26"/>
      <c r="O5206" s="20" t="s">
        <v>56</v>
      </c>
      <c r="P5206" t="str">
        <f t="shared" si="81"/>
        <v>INSERT INTO @DataTable (Deal, AdvanceDate, PROV, DealPurpose, RateType, BEACON, LTV, TDS, GDS, InsuranceType, PrincipalBalance, OccupancyType, AccountStatus, Closed_Date, DelinquencyBucket) VALUES (5205, '2014-02-27', 'AB', 'Transfer', 'Fixed', 771, 73.87, 39.04, 31.32, 'Conv', 222982.19, 'Owner-Occupied', 'Open', '1900-01-00', 'Current');</v>
      </c>
    </row>
    <row r="5207" spans="1:16" x14ac:dyDescent="0.35">
      <c r="A5207" s="22">
        <v>5206</v>
      </c>
      <c r="B5207" s="21">
        <v>41922</v>
      </c>
      <c r="C5207" s="22" t="s">
        <v>57</v>
      </c>
      <c r="D5207" s="22" t="s">
        <v>61</v>
      </c>
      <c r="E5207" s="22" t="s">
        <v>40</v>
      </c>
      <c r="F5207" s="22">
        <v>775</v>
      </c>
      <c r="G5207" s="22">
        <v>54.84</v>
      </c>
      <c r="H5207" s="22">
        <v>21.24</v>
      </c>
      <c r="I5207" s="22">
        <v>20.02</v>
      </c>
      <c r="J5207" s="22" t="s">
        <v>54</v>
      </c>
      <c r="K5207" s="23">
        <v>117048.78</v>
      </c>
      <c r="L5207" s="23" t="s">
        <v>55</v>
      </c>
      <c r="M5207" s="23" t="s">
        <v>83</v>
      </c>
      <c r="N5207" s="27"/>
      <c r="O5207" s="23" t="s">
        <v>56</v>
      </c>
      <c r="P5207" t="str">
        <f t="shared" si="81"/>
        <v>INSERT INTO @DataTable (Deal, AdvanceDate, PROV, DealPurpose, RateType, BEACON, LTV, TDS, GDS, InsuranceType, PrincipalBalance, OccupancyType, AccountStatus, Closed_Date, DelinquencyBucket) VALUES (5206, '2014-10-10', 'ON', 'Purchase', 'ARM', 775, 54.84, 21.24, 20.02, 'Conv', 117048.78, 'Owner-Occupied', 'Open', '1900-01-00', 'Current');</v>
      </c>
    </row>
    <row r="5208" spans="1:16" x14ac:dyDescent="0.35">
      <c r="A5208" s="19">
        <v>5207</v>
      </c>
      <c r="B5208" s="18">
        <v>41183</v>
      </c>
      <c r="C5208" s="19" t="s">
        <v>57</v>
      </c>
      <c r="D5208" s="19" t="s">
        <v>61</v>
      </c>
      <c r="E5208" s="19" t="s">
        <v>53</v>
      </c>
      <c r="F5208" s="19">
        <v>827</v>
      </c>
      <c r="G5208" s="19">
        <v>88.89</v>
      </c>
      <c r="H5208" s="19">
        <v>43.01</v>
      </c>
      <c r="I5208" s="19">
        <v>33.840000000000003</v>
      </c>
      <c r="J5208" s="19" t="s">
        <v>60</v>
      </c>
      <c r="K5208" s="20">
        <v>251059.22</v>
      </c>
      <c r="L5208" s="20" t="s">
        <v>55</v>
      </c>
      <c r="M5208" s="20" t="s">
        <v>83</v>
      </c>
      <c r="N5208" s="26"/>
      <c r="O5208" s="20" t="s">
        <v>56</v>
      </c>
      <c r="P5208" t="str">
        <f t="shared" si="81"/>
        <v>INSERT INTO @DataTable (Deal, AdvanceDate, PROV, DealPurpose, RateType, BEACON, LTV, TDS, GDS, InsuranceType, PrincipalBalance, OccupancyType, AccountStatus, Closed_Date, DelinquencyBucket) VALUES (5207, '2012-10-01', 'ON', 'Purchase', 'Fixed', 827, 88.89, 43.01, 33.84, 'HiRatio', 251059.22, 'Owner-Occupied', 'Open', '1900-01-00', 'Current');</v>
      </c>
    </row>
    <row r="5209" spans="1:16" x14ac:dyDescent="0.35">
      <c r="A5209" s="22">
        <v>5208</v>
      </c>
      <c r="B5209" s="21">
        <v>41956</v>
      </c>
      <c r="C5209" s="22" t="s">
        <v>51</v>
      </c>
      <c r="D5209" s="22" t="s">
        <v>61</v>
      </c>
      <c r="E5209" s="22" t="s">
        <v>53</v>
      </c>
      <c r="F5209" s="22">
        <v>669</v>
      </c>
      <c r="G5209" s="22">
        <v>88.35</v>
      </c>
      <c r="H5209" s="22">
        <v>43.66</v>
      </c>
      <c r="I5209" s="22">
        <v>30.64</v>
      </c>
      <c r="J5209" s="22" t="s">
        <v>60</v>
      </c>
      <c r="K5209" s="23">
        <v>437216.52</v>
      </c>
      <c r="L5209" s="23" t="s">
        <v>55</v>
      </c>
      <c r="M5209" s="23" t="s">
        <v>83</v>
      </c>
      <c r="N5209" s="27"/>
      <c r="O5209" s="23" t="s">
        <v>56</v>
      </c>
      <c r="P5209" t="str">
        <f t="shared" si="81"/>
        <v>INSERT INTO @DataTable (Deal, AdvanceDate, PROV, DealPurpose, RateType, BEACON, LTV, TDS, GDS, InsuranceType, PrincipalBalance, OccupancyType, AccountStatus, Closed_Date, DelinquencyBucket) VALUES (5208, '2014-11-13', 'AB', 'Purchase', 'Fixed', 669, 88.35, 43.66, 30.64, 'HiRatio', 437216.52, 'Owner-Occupied', 'Open', '1900-01-00', 'Current');</v>
      </c>
    </row>
    <row r="5210" spans="1:16" x14ac:dyDescent="0.35">
      <c r="A5210" s="19">
        <v>5209</v>
      </c>
      <c r="B5210" s="18">
        <v>42692</v>
      </c>
      <c r="C5210" s="19" t="s">
        <v>51</v>
      </c>
      <c r="D5210" s="19" t="s">
        <v>61</v>
      </c>
      <c r="E5210" s="19" t="s">
        <v>53</v>
      </c>
      <c r="F5210" s="19">
        <v>723</v>
      </c>
      <c r="G5210" s="19">
        <v>95</v>
      </c>
      <c r="H5210" s="19">
        <v>30.94</v>
      </c>
      <c r="I5210" s="19">
        <v>23.6</v>
      </c>
      <c r="J5210" s="19" t="s">
        <v>60</v>
      </c>
      <c r="K5210" s="20">
        <v>341795.32</v>
      </c>
      <c r="L5210" s="20" t="s">
        <v>55</v>
      </c>
      <c r="M5210" s="20" t="s">
        <v>83</v>
      </c>
      <c r="N5210" s="26"/>
      <c r="O5210" s="20" t="s">
        <v>56</v>
      </c>
      <c r="P5210" t="str">
        <f t="shared" si="81"/>
        <v>INSERT INTO @DataTable (Deal, AdvanceDate, PROV, DealPurpose, RateType, BEACON, LTV, TDS, GDS, InsuranceType, PrincipalBalance, OccupancyType, AccountStatus, Closed_Date, DelinquencyBucket) VALUES (5209, '2016-11-18', 'AB', 'Purchase', 'Fixed', 723, 95, 30.94, 23.6, 'HiRatio', 341795.32, 'Owner-Occupied', 'Open', '1900-01-00', 'Current');</v>
      </c>
    </row>
    <row r="5211" spans="1:16" x14ac:dyDescent="0.35">
      <c r="A5211" s="22">
        <v>5210</v>
      </c>
      <c r="B5211" s="21">
        <v>42094</v>
      </c>
      <c r="C5211" s="22" t="s">
        <v>57</v>
      </c>
      <c r="D5211" s="22" t="s">
        <v>61</v>
      </c>
      <c r="E5211" s="22" t="s">
        <v>53</v>
      </c>
      <c r="F5211" s="22">
        <v>756</v>
      </c>
      <c r="G5211" s="22">
        <v>95</v>
      </c>
      <c r="H5211" s="22">
        <v>33.29</v>
      </c>
      <c r="I5211" s="22">
        <v>25.63</v>
      </c>
      <c r="J5211" s="22" t="s">
        <v>60</v>
      </c>
      <c r="K5211" s="23">
        <v>285730.53999999998</v>
      </c>
      <c r="L5211" s="23" t="s">
        <v>55</v>
      </c>
      <c r="M5211" s="23" t="s">
        <v>83</v>
      </c>
      <c r="N5211" s="27"/>
      <c r="O5211" s="23" t="s">
        <v>56</v>
      </c>
      <c r="P5211" t="str">
        <f t="shared" si="81"/>
        <v>INSERT INTO @DataTable (Deal, AdvanceDate, PROV, DealPurpose, RateType, BEACON, LTV, TDS, GDS, InsuranceType, PrincipalBalance, OccupancyType, AccountStatus, Closed_Date, DelinquencyBucket) VALUES (5210, '2015-03-31', 'ON', 'Purchase', 'Fixed', 756, 95, 33.29, 25.63, 'HiRatio', 285730.54, 'Owner-Occupied', 'Open', '1900-01-00', 'Current');</v>
      </c>
    </row>
    <row r="5212" spans="1:16" x14ac:dyDescent="0.35">
      <c r="A5212" s="19">
        <v>5211</v>
      </c>
      <c r="B5212" s="18">
        <v>41705</v>
      </c>
      <c r="C5212" s="19" t="s">
        <v>63</v>
      </c>
      <c r="D5212" s="19" t="s">
        <v>52</v>
      </c>
      <c r="E5212" s="19" t="s">
        <v>53</v>
      </c>
      <c r="F5212" s="19">
        <v>705</v>
      </c>
      <c r="G5212" s="19">
        <v>62.45</v>
      </c>
      <c r="H5212" s="19">
        <v>35.880000000000003</v>
      </c>
      <c r="I5212" s="19">
        <v>25.97</v>
      </c>
      <c r="J5212" s="19" t="s">
        <v>54</v>
      </c>
      <c r="K5212" s="20">
        <v>86307.1</v>
      </c>
      <c r="L5212" s="20" t="s">
        <v>55</v>
      </c>
      <c r="M5212" s="20" t="s">
        <v>83</v>
      </c>
      <c r="N5212" s="26"/>
      <c r="O5212" s="20" t="s">
        <v>56</v>
      </c>
      <c r="P5212" t="str">
        <f t="shared" si="81"/>
        <v>INSERT INTO @DataTable (Deal, AdvanceDate, PROV, DealPurpose, RateType, BEACON, LTV, TDS, GDS, InsuranceType, PrincipalBalance, OccupancyType, AccountStatus, Closed_Date, DelinquencyBucket) VALUES (5211, '2014-03-07', 'SK', 'Refinance External', 'Fixed', 705, 62.45, 35.88, 25.97, 'Conv', 86307.1, 'Owner-Occupied', 'Open', '1900-01-00', 'Current');</v>
      </c>
    </row>
    <row r="5213" spans="1:16" x14ac:dyDescent="0.35">
      <c r="A5213" s="22">
        <v>5212</v>
      </c>
      <c r="B5213" s="21">
        <v>40780</v>
      </c>
      <c r="C5213" s="22" t="s">
        <v>57</v>
      </c>
      <c r="D5213" s="22" t="s">
        <v>61</v>
      </c>
      <c r="E5213" s="22" t="s">
        <v>53</v>
      </c>
      <c r="F5213" s="22">
        <v>746</v>
      </c>
      <c r="G5213" s="22">
        <v>89.8</v>
      </c>
      <c r="H5213" s="22">
        <v>40.99</v>
      </c>
      <c r="I5213" s="22">
        <v>34.659999999999997</v>
      </c>
      <c r="J5213" s="22" t="s">
        <v>60</v>
      </c>
      <c r="K5213" s="23">
        <v>0</v>
      </c>
      <c r="L5213" s="23" t="s">
        <v>55</v>
      </c>
      <c r="M5213" s="23" t="s">
        <v>84</v>
      </c>
      <c r="N5213" s="27">
        <v>42608</v>
      </c>
      <c r="O5213" s="23" t="s">
        <v>56</v>
      </c>
      <c r="P5213" t="str">
        <f t="shared" si="81"/>
        <v>INSERT INTO @DataTable (Deal, AdvanceDate, PROV, DealPurpose, RateType, BEACON, LTV, TDS, GDS, InsuranceType, PrincipalBalance, OccupancyType, AccountStatus, Closed_Date, DelinquencyBucket) VALUES (5212, '2011-08-25', 'ON', 'Purchase', 'Fixed', 746, 89.8, 40.99, 34.66, 'HiRatio', 0, 'Owner-Occupied', 'Closed', '2016-08-26', 'Current');</v>
      </c>
    </row>
    <row r="5214" spans="1:16" x14ac:dyDescent="0.35">
      <c r="A5214" s="19">
        <v>5213</v>
      </c>
      <c r="B5214" s="18">
        <v>42192</v>
      </c>
      <c r="C5214" s="19" t="s">
        <v>51</v>
      </c>
      <c r="D5214" s="19" t="s">
        <v>52</v>
      </c>
      <c r="E5214" s="19" t="s">
        <v>40</v>
      </c>
      <c r="F5214" s="19">
        <v>802</v>
      </c>
      <c r="G5214" s="19">
        <v>52.12</v>
      </c>
      <c r="H5214" s="19">
        <v>13.01</v>
      </c>
      <c r="I5214" s="19">
        <v>12.37</v>
      </c>
      <c r="J5214" s="19" t="s">
        <v>54</v>
      </c>
      <c r="K5214" s="20">
        <v>192122.91</v>
      </c>
      <c r="L5214" s="20" t="s">
        <v>55</v>
      </c>
      <c r="M5214" s="20" t="s">
        <v>83</v>
      </c>
      <c r="N5214" s="26"/>
      <c r="O5214" s="20" t="s">
        <v>56</v>
      </c>
      <c r="P5214" t="str">
        <f t="shared" si="81"/>
        <v>INSERT INTO @DataTable (Deal, AdvanceDate, PROV, DealPurpose, RateType, BEACON, LTV, TDS, GDS, InsuranceType, PrincipalBalance, OccupancyType, AccountStatus, Closed_Date, DelinquencyBucket) VALUES (5213, '2015-07-07', 'AB', 'Refinance External', 'ARM', 802, 52.12, 13.01, 12.37, 'Conv', 192122.91, 'Owner-Occupied', 'Open', '1900-01-00', 'Current');</v>
      </c>
    </row>
    <row r="5215" spans="1:16" x14ac:dyDescent="0.35">
      <c r="A5215" s="22">
        <v>5214</v>
      </c>
      <c r="B5215" s="21">
        <v>41208</v>
      </c>
      <c r="C5215" s="22" t="s">
        <v>51</v>
      </c>
      <c r="D5215" s="22" t="s">
        <v>61</v>
      </c>
      <c r="E5215" s="22" t="s">
        <v>53</v>
      </c>
      <c r="F5215" s="22">
        <v>716</v>
      </c>
      <c r="G5215" s="22">
        <v>95</v>
      </c>
      <c r="H5215" s="22">
        <v>31.11</v>
      </c>
      <c r="I5215" s="22">
        <v>28.7</v>
      </c>
      <c r="J5215" s="22" t="s">
        <v>60</v>
      </c>
      <c r="K5215" s="23">
        <v>242893.91</v>
      </c>
      <c r="L5215" s="23" t="s">
        <v>55</v>
      </c>
      <c r="M5215" s="23" t="s">
        <v>83</v>
      </c>
      <c r="N5215" s="27"/>
      <c r="O5215" s="23" t="s">
        <v>56</v>
      </c>
      <c r="P5215" t="str">
        <f t="shared" si="81"/>
        <v>INSERT INTO @DataTable (Deal, AdvanceDate, PROV, DealPurpose, RateType, BEACON, LTV, TDS, GDS, InsuranceType, PrincipalBalance, OccupancyType, AccountStatus, Closed_Date, DelinquencyBucket) VALUES (5214, '2012-10-26', 'AB', 'Purchase', 'Fixed', 716, 95, 31.11, 28.7, 'HiRatio', 242893.91, 'Owner-Occupied', 'Open', '1900-01-00', 'Current');</v>
      </c>
    </row>
    <row r="5216" spans="1:16" x14ac:dyDescent="0.35">
      <c r="A5216" s="19">
        <v>5215</v>
      </c>
      <c r="B5216" s="18">
        <v>42482</v>
      </c>
      <c r="C5216" s="19" t="s">
        <v>58</v>
      </c>
      <c r="D5216" s="19" t="s">
        <v>59</v>
      </c>
      <c r="E5216" s="19" t="s">
        <v>40</v>
      </c>
      <c r="F5216" s="19">
        <v>749</v>
      </c>
      <c r="G5216" s="19">
        <v>89.15</v>
      </c>
      <c r="H5216" s="19">
        <v>22.73</v>
      </c>
      <c r="I5216" s="19">
        <v>12.87</v>
      </c>
      <c r="J5216" s="19" t="s">
        <v>60</v>
      </c>
      <c r="K5216" s="20">
        <v>248057.78</v>
      </c>
      <c r="L5216" s="20" t="s">
        <v>55</v>
      </c>
      <c r="M5216" s="20" t="s">
        <v>83</v>
      </c>
      <c r="N5216" s="26"/>
      <c r="O5216" s="20" t="s">
        <v>56</v>
      </c>
      <c r="P5216" t="str">
        <f t="shared" si="81"/>
        <v>INSERT INTO @DataTable (Deal, AdvanceDate, PROV, DealPurpose, RateType, BEACON, LTV, TDS, GDS, InsuranceType, PrincipalBalance, OccupancyType, AccountStatus, Closed_Date, DelinquencyBucket) VALUES (5215, '2016-04-22', 'BC', 'Transfer', 'ARM', 749, 89.15, 22.73, 12.87, 'HiRatio', 248057.78, 'Owner-Occupied', 'Open', '1900-01-00', 'Current');</v>
      </c>
    </row>
    <row r="5217" spans="1:16" x14ac:dyDescent="0.35">
      <c r="A5217" s="22">
        <v>5216</v>
      </c>
      <c r="B5217" s="21">
        <v>41905</v>
      </c>
      <c r="C5217" s="22" t="s">
        <v>57</v>
      </c>
      <c r="D5217" s="22" t="s">
        <v>61</v>
      </c>
      <c r="E5217" s="22" t="s">
        <v>53</v>
      </c>
      <c r="F5217" s="22">
        <v>724</v>
      </c>
      <c r="G5217" s="22">
        <v>95</v>
      </c>
      <c r="H5217" s="22">
        <v>42.34</v>
      </c>
      <c r="I5217" s="22">
        <v>29.75</v>
      </c>
      <c r="J5217" s="22" t="s">
        <v>60</v>
      </c>
      <c r="K5217" s="23">
        <v>107591.3</v>
      </c>
      <c r="L5217" s="23" t="s">
        <v>55</v>
      </c>
      <c r="M5217" s="23" t="s">
        <v>83</v>
      </c>
      <c r="N5217" s="27"/>
      <c r="O5217" s="23" t="s">
        <v>56</v>
      </c>
      <c r="P5217" t="str">
        <f t="shared" si="81"/>
        <v>INSERT INTO @DataTable (Deal, AdvanceDate, PROV, DealPurpose, RateType, BEACON, LTV, TDS, GDS, InsuranceType, PrincipalBalance, OccupancyType, AccountStatus, Closed_Date, DelinquencyBucket) VALUES (5216, '2014-09-23', 'ON', 'Purchase', 'Fixed', 724, 95, 42.34, 29.75, 'HiRatio', 107591.3, 'Owner-Occupied', 'Open', '1900-01-00', 'Current');</v>
      </c>
    </row>
    <row r="5218" spans="1:16" x14ac:dyDescent="0.35">
      <c r="A5218" s="19">
        <v>5217</v>
      </c>
      <c r="B5218" s="18">
        <v>41576</v>
      </c>
      <c r="C5218" s="19" t="s">
        <v>51</v>
      </c>
      <c r="D5218" s="19" t="s">
        <v>61</v>
      </c>
      <c r="E5218" s="19" t="s">
        <v>53</v>
      </c>
      <c r="F5218" s="19">
        <v>722</v>
      </c>
      <c r="G5218" s="19">
        <v>95</v>
      </c>
      <c r="H5218" s="19">
        <v>33.1</v>
      </c>
      <c r="I5218" s="19">
        <v>25.26</v>
      </c>
      <c r="J5218" s="19" t="s">
        <v>60</v>
      </c>
      <c r="K5218" s="20">
        <v>148473.57999999999</v>
      </c>
      <c r="L5218" s="20" t="s">
        <v>55</v>
      </c>
      <c r="M5218" s="20" t="s">
        <v>83</v>
      </c>
      <c r="N5218" s="26"/>
      <c r="O5218" s="20" t="s">
        <v>56</v>
      </c>
      <c r="P5218" t="str">
        <f t="shared" si="81"/>
        <v>INSERT INTO @DataTable (Deal, AdvanceDate, PROV, DealPurpose, RateType, BEACON, LTV, TDS, GDS, InsuranceType, PrincipalBalance, OccupancyType, AccountStatus, Closed_Date, DelinquencyBucket) VALUES (5217, '2013-10-29', 'AB', 'Purchase', 'Fixed', 722, 95, 33.1, 25.26, 'HiRatio', 148473.58, 'Owner-Occupied', 'Open', '1900-01-00', 'Current');</v>
      </c>
    </row>
    <row r="5219" spans="1:16" x14ac:dyDescent="0.35">
      <c r="A5219" s="22">
        <v>5218</v>
      </c>
      <c r="B5219" s="21">
        <v>41842</v>
      </c>
      <c r="C5219" s="22" t="s">
        <v>51</v>
      </c>
      <c r="D5219" s="22" t="s">
        <v>59</v>
      </c>
      <c r="E5219" s="22" t="s">
        <v>53</v>
      </c>
      <c r="F5219" s="22">
        <v>811</v>
      </c>
      <c r="G5219" s="22">
        <v>90.71</v>
      </c>
      <c r="H5219" s="22">
        <v>36.479999999999997</v>
      </c>
      <c r="I5219" s="22">
        <v>26.45</v>
      </c>
      <c r="J5219" s="22" t="s">
        <v>60</v>
      </c>
      <c r="K5219" s="23">
        <v>0</v>
      </c>
      <c r="L5219" s="23" t="s">
        <v>55</v>
      </c>
      <c r="M5219" s="23" t="s">
        <v>84</v>
      </c>
      <c r="N5219" s="27">
        <v>42184</v>
      </c>
      <c r="O5219" s="23" t="s">
        <v>56</v>
      </c>
      <c r="P5219" t="str">
        <f t="shared" si="81"/>
        <v>INSERT INTO @DataTable (Deal, AdvanceDate, PROV, DealPurpose, RateType, BEACON, LTV, TDS, GDS, InsuranceType, PrincipalBalance, OccupancyType, AccountStatus, Closed_Date, DelinquencyBucket) VALUES (5218, '2014-07-22', 'AB', 'Transfer', 'Fixed', 811, 90.71, 36.48, 26.45, 'HiRatio', 0, 'Owner-Occupied', 'Closed', '2015-06-29', 'Current');</v>
      </c>
    </row>
    <row r="5220" spans="1:16" x14ac:dyDescent="0.35">
      <c r="A5220" s="19">
        <v>5219</v>
      </c>
      <c r="B5220" s="18">
        <v>41033</v>
      </c>
      <c r="C5220" s="19" t="s">
        <v>63</v>
      </c>
      <c r="D5220" s="19" t="s">
        <v>61</v>
      </c>
      <c r="E5220" s="19" t="s">
        <v>53</v>
      </c>
      <c r="F5220" s="19">
        <v>622</v>
      </c>
      <c r="G5220" s="19">
        <v>80</v>
      </c>
      <c r="H5220" s="19">
        <v>40.72</v>
      </c>
      <c r="I5220" s="19">
        <v>37.29</v>
      </c>
      <c r="J5220" s="19" t="s">
        <v>54</v>
      </c>
      <c r="K5220" s="20">
        <v>325761.48</v>
      </c>
      <c r="L5220" s="20" t="s">
        <v>55</v>
      </c>
      <c r="M5220" s="20" t="s">
        <v>83</v>
      </c>
      <c r="N5220" s="26"/>
      <c r="O5220" s="20" t="s">
        <v>56</v>
      </c>
      <c r="P5220" t="str">
        <f t="shared" si="81"/>
        <v>INSERT INTO @DataTable (Deal, AdvanceDate, PROV, DealPurpose, RateType, BEACON, LTV, TDS, GDS, InsuranceType, PrincipalBalance, OccupancyType, AccountStatus, Closed_Date, DelinquencyBucket) VALUES (5219, '2012-05-04', 'SK', 'Purchase', 'Fixed', 622, 80, 40.72, 37.29, 'Conv', 325761.48, 'Owner-Occupied', 'Open', '1900-01-00', 'Current');</v>
      </c>
    </row>
    <row r="5221" spans="1:16" x14ac:dyDescent="0.35">
      <c r="A5221" s="22">
        <v>5220</v>
      </c>
      <c r="B5221" s="21">
        <v>41430</v>
      </c>
      <c r="C5221" s="22" t="s">
        <v>51</v>
      </c>
      <c r="D5221" s="22" t="s">
        <v>61</v>
      </c>
      <c r="E5221" s="22" t="s">
        <v>53</v>
      </c>
      <c r="F5221" s="22">
        <v>743</v>
      </c>
      <c r="G5221" s="22">
        <v>95</v>
      </c>
      <c r="H5221" s="22">
        <v>39.520000000000003</v>
      </c>
      <c r="I5221" s="22">
        <v>26.42</v>
      </c>
      <c r="J5221" s="22" t="s">
        <v>60</v>
      </c>
      <c r="K5221" s="23">
        <v>198998.84</v>
      </c>
      <c r="L5221" s="23" t="s">
        <v>55</v>
      </c>
      <c r="M5221" s="23" t="s">
        <v>83</v>
      </c>
      <c r="N5221" s="27"/>
      <c r="O5221" s="23" t="s">
        <v>56</v>
      </c>
      <c r="P5221" t="str">
        <f t="shared" si="81"/>
        <v>INSERT INTO @DataTable (Deal, AdvanceDate, PROV, DealPurpose, RateType, BEACON, LTV, TDS, GDS, InsuranceType, PrincipalBalance, OccupancyType, AccountStatus, Closed_Date, DelinquencyBucket) VALUES (5220, '2013-06-05', 'AB', 'Purchase', 'Fixed', 743, 95, 39.52, 26.42, 'HiRatio', 198998.84, 'Owner-Occupied', 'Open', '1900-01-00', 'Current');</v>
      </c>
    </row>
    <row r="5222" spans="1:16" x14ac:dyDescent="0.35">
      <c r="A5222" s="19">
        <v>5221</v>
      </c>
      <c r="B5222" s="18">
        <v>42320</v>
      </c>
      <c r="C5222" s="19" t="s">
        <v>57</v>
      </c>
      <c r="D5222" s="19" t="s">
        <v>61</v>
      </c>
      <c r="E5222" s="19" t="s">
        <v>40</v>
      </c>
      <c r="F5222" s="19">
        <v>753</v>
      </c>
      <c r="G5222" s="19">
        <v>92.45</v>
      </c>
      <c r="H5222" s="19">
        <v>33.17</v>
      </c>
      <c r="I5222" s="19">
        <v>25.43</v>
      </c>
      <c r="J5222" s="19" t="s">
        <v>60</v>
      </c>
      <c r="K5222" s="20">
        <v>489046.63</v>
      </c>
      <c r="L5222" s="20" t="s">
        <v>55</v>
      </c>
      <c r="M5222" s="20" t="s">
        <v>83</v>
      </c>
      <c r="N5222" s="26"/>
      <c r="O5222" s="20" t="s">
        <v>56</v>
      </c>
      <c r="P5222" t="str">
        <f t="shared" si="81"/>
        <v>INSERT INTO @DataTable (Deal, AdvanceDate, PROV, DealPurpose, RateType, BEACON, LTV, TDS, GDS, InsuranceType, PrincipalBalance, OccupancyType, AccountStatus, Closed_Date, DelinquencyBucket) VALUES (5221, '2015-11-12', 'ON', 'Purchase', 'ARM', 753, 92.45, 33.17, 25.43, 'HiRatio', 489046.63, 'Owner-Occupied', 'Open', '1900-01-00', 'Current');</v>
      </c>
    </row>
    <row r="5223" spans="1:16" x14ac:dyDescent="0.35">
      <c r="A5223" s="22">
        <v>5222</v>
      </c>
      <c r="B5223" s="21">
        <v>42215</v>
      </c>
      <c r="C5223" s="22" t="s">
        <v>58</v>
      </c>
      <c r="D5223" s="22" t="s">
        <v>61</v>
      </c>
      <c r="E5223" s="22" t="s">
        <v>53</v>
      </c>
      <c r="F5223" s="22">
        <v>717</v>
      </c>
      <c r="G5223" s="22">
        <v>89.97</v>
      </c>
      <c r="H5223" s="22">
        <v>38.590000000000003</v>
      </c>
      <c r="I5223" s="22">
        <v>34.92</v>
      </c>
      <c r="J5223" s="22" t="s">
        <v>60</v>
      </c>
      <c r="K5223" s="23">
        <v>269062.63</v>
      </c>
      <c r="L5223" s="23" t="s">
        <v>55</v>
      </c>
      <c r="M5223" s="23" t="s">
        <v>83</v>
      </c>
      <c r="N5223" s="27"/>
      <c r="O5223" s="23" t="s">
        <v>56</v>
      </c>
      <c r="P5223" t="str">
        <f t="shared" si="81"/>
        <v>INSERT INTO @DataTable (Deal, AdvanceDate, PROV, DealPurpose, RateType, BEACON, LTV, TDS, GDS, InsuranceType, PrincipalBalance, OccupancyType, AccountStatus, Closed_Date, DelinquencyBucket) VALUES (5222, '2015-07-30', 'BC', 'Purchase', 'Fixed', 717, 89.97, 38.59, 34.92, 'HiRatio', 269062.63, 'Owner-Occupied', 'Open', '1900-01-00', 'Current');</v>
      </c>
    </row>
    <row r="5224" spans="1:16" x14ac:dyDescent="0.35">
      <c r="A5224" s="19">
        <v>5223</v>
      </c>
      <c r="B5224" s="18">
        <v>41166</v>
      </c>
      <c r="C5224" s="19" t="s">
        <v>57</v>
      </c>
      <c r="D5224" s="19" t="s">
        <v>61</v>
      </c>
      <c r="E5224" s="19" t="s">
        <v>53</v>
      </c>
      <c r="F5224" s="19">
        <v>730</v>
      </c>
      <c r="G5224" s="19">
        <v>89.36</v>
      </c>
      <c r="H5224" s="19">
        <v>41.74</v>
      </c>
      <c r="I5224" s="19">
        <v>32.049999999999997</v>
      </c>
      <c r="J5224" s="19" t="s">
        <v>60</v>
      </c>
      <c r="K5224" s="20">
        <v>0</v>
      </c>
      <c r="L5224" s="20" t="s">
        <v>55</v>
      </c>
      <c r="M5224" s="20" t="s">
        <v>84</v>
      </c>
      <c r="N5224" s="26">
        <v>42674</v>
      </c>
      <c r="O5224" s="20" t="s">
        <v>56</v>
      </c>
      <c r="P5224" t="str">
        <f t="shared" si="81"/>
        <v>INSERT INTO @DataTable (Deal, AdvanceDate, PROV, DealPurpose, RateType, BEACON, LTV, TDS, GDS, InsuranceType, PrincipalBalance, OccupancyType, AccountStatus, Closed_Date, DelinquencyBucket) VALUES (5223, '2012-09-14', 'ON', 'Purchase', 'Fixed', 730, 89.36, 41.74, 32.05, 'HiRatio', 0, 'Owner-Occupied', 'Closed', '2016-10-31', 'Current');</v>
      </c>
    </row>
    <row r="5225" spans="1:16" x14ac:dyDescent="0.35">
      <c r="A5225" s="22">
        <v>5224</v>
      </c>
      <c r="B5225" s="21">
        <v>40871</v>
      </c>
      <c r="C5225" s="22" t="s">
        <v>57</v>
      </c>
      <c r="D5225" s="22" t="s">
        <v>61</v>
      </c>
      <c r="E5225" s="22" t="s">
        <v>53</v>
      </c>
      <c r="F5225" s="22">
        <v>794</v>
      </c>
      <c r="G5225" s="22">
        <v>94</v>
      </c>
      <c r="H5225" s="22">
        <v>42.87</v>
      </c>
      <c r="I5225" s="22">
        <v>25.12</v>
      </c>
      <c r="J5225" s="22" t="s">
        <v>60</v>
      </c>
      <c r="K5225" s="23">
        <v>210466.45</v>
      </c>
      <c r="L5225" s="23" t="s">
        <v>55</v>
      </c>
      <c r="M5225" s="23" t="s">
        <v>83</v>
      </c>
      <c r="N5225" s="27"/>
      <c r="O5225" s="23" t="s">
        <v>56</v>
      </c>
      <c r="P5225" t="str">
        <f t="shared" si="81"/>
        <v>INSERT INTO @DataTable (Deal, AdvanceDate, PROV, DealPurpose, RateType, BEACON, LTV, TDS, GDS, InsuranceType, PrincipalBalance, OccupancyType, AccountStatus, Closed_Date, DelinquencyBucket) VALUES (5224, '2011-11-24', 'ON', 'Purchase', 'Fixed', 794, 94, 42.87, 25.12, 'HiRatio', 210466.45, 'Owner-Occupied', 'Open', '1900-01-00', 'Current');</v>
      </c>
    </row>
    <row r="5226" spans="1:16" x14ac:dyDescent="0.35">
      <c r="A5226" s="19">
        <v>5225</v>
      </c>
      <c r="B5226" s="18">
        <v>42244</v>
      </c>
      <c r="C5226" s="19" t="s">
        <v>51</v>
      </c>
      <c r="D5226" s="19" t="s">
        <v>64</v>
      </c>
      <c r="E5226" s="19" t="s">
        <v>40</v>
      </c>
      <c r="F5226" s="19">
        <v>718</v>
      </c>
      <c r="G5226" s="19">
        <v>95</v>
      </c>
      <c r="H5226" s="19">
        <v>34.67</v>
      </c>
      <c r="I5226" s="19">
        <v>19.34</v>
      </c>
      <c r="J5226" s="19" t="s">
        <v>60</v>
      </c>
      <c r="K5226" s="20">
        <v>464936.87</v>
      </c>
      <c r="L5226" s="20" t="s">
        <v>55</v>
      </c>
      <c r="M5226" s="20" t="s">
        <v>83</v>
      </c>
      <c r="N5226" s="26"/>
      <c r="O5226" s="20" t="s">
        <v>56</v>
      </c>
      <c r="P5226" t="str">
        <f t="shared" si="81"/>
        <v>INSERT INTO @DataTable (Deal, AdvanceDate, PROV, DealPurpose, RateType, BEACON, LTV, TDS, GDS, InsuranceType, PrincipalBalance, OccupancyType, AccountStatus, Closed_Date, DelinquencyBucket) VALUES (5225, '2015-08-28', 'AB', 'Purchase with Improvements', 'ARM', 718, 95, 34.67, 19.34, 'HiRatio', 464936.87, 'Owner-Occupied', 'Open', '1900-01-00', 'Current');</v>
      </c>
    </row>
    <row r="5227" spans="1:16" x14ac:dyDescent="0.35">
      <c r="A5227" s="22">
        <v>5226</v>
      </c>
      <c r="B5227" s="21">
        <v>41663</v>
      </c>
      <c r="C5227" s="22" t="s">
        <v>57</v>
      </c>
      <c r="D5227" s="22" t="s">
        <v>52</v>
      </c>
      <c r="E5227" s="22" t="s">
        <v>53</v>
      </c>
      <c r="F5227" s="22">
        <v>745</v>
      </c>
      <c r="G5227" s="22">
        <v>75</v>
      </c>
      <c r="H5227" s="22">
        <v>32.119999999999997</v>
      </c>
      <c r="I5227" s="22">
        <v>29.84</v>
      </c>
      <c r="J5227" s="22" t="s">
        <v>54</v>
      </c>
      <c r="K5227" s="23">
        <v>139760.07999999999</v>
      </c>
      <c r="L5227" s="23" t="s">
        <v>55</v>
      </c>
      <c r="M5227" s="23" t="s">
        <v>83</v>
      </c>
      <c r="N5227" s="27"/>
      <c r="O5227" s="23" t="s">
        <v>56</v>
      </c>
      <c r="P5227" t="str">
        <f t="shared" si="81"/>
        <v>INSERT INTO @DataTable (Deal, AdvanceDate, PROV, DealPurpose, RateType, BEACON, LTV, TDS, GDS, InsuranceType, PrincipalBalance, OccupancyType, AccountStatus, Closed_Date, DelinquencyBucket) VALUES (5226, '2014-01-24', 'ON', 'Refinance External', 'Fixed', 745, 75, 32.12, 29.84, 'Conv', 139760.08, 'Owner-Occupied', 'Open', '1900-01-00', 'Current');</v>
      </c>
    </row>
    <row r="5228" spans="1:16" x14ac:dyDescent="0.35">
      <c r="A5228" s="19">
        <v>5227</v>
      </c>
      <c r="B5228" s="18">
        <v>41457</v>
      </c>
      <c r="C5228" s="19" t="s">
        <v>70</v>
      </c>
      <c r="D5228" s="19" t="s">
        <v>61</v>
      </c>
      <c r="E5228" s="19" t="s">
        <v>53</v>
      </c>
      <c r="F5228" s="19">
        <v>649</v>
      </c>
      <c r="G5228" s="19">
        <v>95</v>
      </c>
      <c r="H5228" s="19">
        <v>39.49</v>
      </c>
      <c r="I5228" s="19">
        <v>15.09</v>
      </c>
      <c r="J5228" s="19" t="s">
        <v>60</v>
      </c>
      <c r="K5228" s="20">
        <v>206314.62</v>
      </c>
      <c r="L5228" s="20" t="s">
        <v>55</v>
      </c>
      <c r="M5228" s="20" t="s">
        <v>83</v>
      </c>
      <c r="N5228" s="26"/>
      <c r="O5228" s="20" t="s">
        <v>56</v>
      </c>
      <c r="P5228" t="str">
        <f t="shared" si="81"/>
        <v>INSERT INTO @DataTable (Deal, AdvanceDate, PROV, DealPurpose, RateType, BEACON, LTV, TDS, GDS, InsuranceType, PrincipalBalance, OccupancyType, AccountStatus, Closed_Date, DelinquencyBucket) VALUES (5227, '2013-07-02', 'NB', 'Purchase', 'Fixed', 649, 95, 39.49, 15.09, 'HiRatio', 206314.62, 'Owner-Occupied', 'Open', '1900-01-00', 'Current');</v>
      </c>
    </row>
    <row r="5229" spans="1:16" x14ac:dyDescent="0.35">
      <c r="A5229" s="22">
        <v>5228</v>
      </c>
      <c r="B5229" s="21">
        <v>42180</v>
      </c>
      <c r="C5229" s="22" t="s">
        <v>51</v>
      </c>
      <c r="D5229" s="22" t="s">
        <v>64</v>
      </c>
      <c r="E5229" s="22" t="s">
        <v>40</v>
      </c>
      <c r="F5229" s="22">
        <v>750</v>
      </c>
      <c r="G5229" s="22">
        <v>80</v>
      </c>
      <c r="H5229" s="22">
        <v>31.61</v>
      </c>
      <c r="I5229" s="22">
        <v>15.5</v>
      </c>
      <c r="J5229" s="22" t="s">
        <v>54</v>
      </c>
      <c r="K5229" s="23">
        <v>442215.25</v>
      </c>
      <c r="L5229" s="23" t="s">
        <v>55</v>
      </c>
      <c r="M5229" s="23" t="s">
        <v>83</v>
      </c>
      <c r="N5229" s="27"/>
      <c r="O5229" s="23" t="s">
        <v>56</v>
      </c>
      <c r="P5229" t="str">
        <f t="shared" si="81"/>
        <v>INSERT INTO @DataTable (Deal, AdvanceDate, PROV, DealPurpose, RateType, BEACON, LTV, TDS, GDS, InsuranceType, PrincipalBalance, OccupancyType, AccountStatus, Closed_Date, DelinquencyBucket) VALUES (5228, '2015-06-25', 'AB', 'Purchase with Improvements', 'ARM', 750, 80, 31.61, 15.5, 'Conv', 442215.25, 'Owner-Occupied', 'Open', '1900-01-00', 'Current');</v>
      </c>
    </row>
    <row r="5230" spans="1:16" x14ac:dyDescent="0.35">
      <c r="A5230" s="19">
        <v>5229</v>
      </c>
      <c r="B5230" s="18">
        <v>40606</v>
      </c>
      <c r="C5230" s="19" t="s">
        <v>51</v>
      </c>
      <c r="D5230" s="19" t="s">
        <v>52</v>
      </c>
      <c r="E5230" s="19" t="s">
        <v>53</v>
      </c>
      <c r="F5230" s="19">
        <v>705</v>
      </c>
      <c r="G5230" s="19">
        <v>79.3</v>
      </c>
      <c r="H5230" s="19">
        <v>23.79</v>
      </c>
      <c r="I5230" s="19">
        <v>19.32</v>
      </c>
      <c r="J5230" s="19" t="s">
        <v>54</v>
      </c>
      <c r="K5230" s="20">
        <v>162010.04999999999</v>
      </c>
      <c r="L5230" s="20" t="s">
        <v>55</v>
      </c>
      <c r="M5230" s="20" t="s">
        <v>83</v>
      </c>
      <c r="N5230" s="26"/>
      <c r="O5230" s="20" t="s">
        <v>73</v>
      </c>
      <c r="P5230" t="str">
        <f t="shared" si="81"/>
        <v>INSERT INTO @DataTable (Deal, AdvanceDate, PROV, DealPurpose, RateType, BEACON, LTV, TDS, GDS, InsuranceType, PrincipalBalance, OccupancyType, AccountStatus, Closed_Date, DelinquencyBucket) VALUES (5229, '2011-03-04', 'AB', 'Refinance External', 'Fixed', 705, 79.3, 23.79, 19.32, 'Conv', 162010.05, 'Owner-Occupied', 'Open', '1900-01-00', '90+');</v>
      </c>
    </row>
    <row r="5231" spans="1:16" x14ac:dyDescent="0.35">
      <c r="A5231" s="22">
        <v>5230</v>
      </c>
      <c r="B5231" s="21">
        <v>42076</v>
      </c>
      <c r="C5231" s="22" t="s">
        <v>51</v>
      </c>
      <c r="D5231" s="22" t="s">
        <v>59</v>
      </c>
      <c r="E5231" s="22" t="s">
        <v>53</v>
      </c>
      <c r="F5231" s="22">
        <v>809</v>
      </c>
      <c r="G5231" s="22">
        <v>77.08</v>
      </c>
      <c r="H5231" s="22">
        <v>38.68</v>
      </c>
      <c r="I5231" s="22">
        <v>26.67</v>
      </c>
      <c r="J5231" s="22" t="s">
        <v>54</v>
      </c>
      <c r="K5231" s="23">
        <v>0</v>
      </c>
      <c r="L5231" s="23" t="s">
        <v>55</v>
      </c>
      <c r="M5231" s="23" t="s">
        <v>84</v>
      </c>
      <c r="N5231" s="27">
        <v>42312</v>
      </c>
      <c r="O5231" s="23" t="s">
        <v>56</v>
      </c>
      <c r="P5231" t="str">
        <f t="shared" si="81"/>
        <v>INSERT INTO @DataTable (Deal, AdvanceDate, PROV, DealPurpose, RateType, BEACON, LTV, TDS, GDS, InsuranceType, PrincipalBalance, OccupancyType, AccountStatus, Closed_Date, DelinquencyBucket) VALUES (5230, '2015-03-13', 'AB', 'Transfer', 'Fixed', 809, 77.08, 38.68, 26.67, 'Conv', 0, 'Owner-Occupied', 'Closed', '2015-11-04', 'Current');</v>
      </c>
    </row>
    <row r="5232" spans="1:16" x14ac:dyDescent="0.35">
      <c r="A5232" s="19">
        <v>5231</v>
      </c>
      <c r="B5232" s="18">
        <v>41061</v>
      </c>
      <c r="C5232" s="19" t="s">
        <v>57</v>
      </c>
      <c r="D5232" s="19" t="s">
        <v>61</v>
      </c>
      <c r="E5232" s="19" t="s">
        <v>53</v>
      </c>
      <c r="F5232" s="19">
        <v>733</v>
      </c>
      <c r="G5232" s="19">
        <v>80</v>
      </c>
      <c r="H5232" s="19">
        <v>30.22</v>
      </c>
      <c r="I5232" s="19">
        <v>28.6</v>
      </c>
      <c r="J5232" s="19" t="s">
        <v>54</v>
      </c>
      <c r="K5232" s="20">
        <v>0</v>
      </c>
      <c r="L5232" s="20" t="s">
        <v>55</v>
      </c>
      <c r="M5232" s="20" t="s">
        <v>84</v>
      </c>
      <c r="N5232" s="26">
        <v>42172</v>
      </c>
      <c r="O5232" s="20" t="s">
        <v>56</v>
      </c>
      <c r="P5232" t="str">
        <f t="shared" si="81"/>
        <v>INSERT INTO @DataTable (Deal, AdvanceDate, PROV, DealPurpose, RateType, BEACON, LTV, TDS, GDS, InsuranceType, PrincipalBalance, OccupancyType, AccountStatus, Closed_Date, DelinquencyBucket) VALUES (5231, '2012-06-01', 'ON', 'Purchase', 'Fixed', 733, 80, 30.22, 28.6, 'Conv', 0, 'Owner-Occupied', 'Closed', '2015-06-17', 'Current');</v>
      </c>
    </row>
    <row r="5233" spans="1:16" x14ac:dyDescent="0.35">
      <c r="A5233" s="22">
        <v>5232</v>
      </c>
      <c r="B5233" s="21">
        <v>41943</v>
      </c>
      <c r="C5233" s="22" t="s">
        <v>51</v>
      </c>
      <c r="D5233" s="22" t="s">
        <v>52</v>
      </c>
      <c r="E5233" s="22" t="s">
        <v>53</v>
      </c>
      <c r="F5233" s="22">
        <v>711</v>
      </c>
      <c r="G5233" s="22">
        <v>80</v>
      </c>
      <c r="H5233" s="22">
        <v>43.86</v>
      </c>
      <c r="I5233" s="22">
        <v>27.44</v>
      </c>
      <c r="J5233" s="22" t="s">
        <v>54</v>
      </c>
      <c r="K5233" s="23">
        <v>278681.84999999998</v>
      </c>
      <c r="L5233" s="23" t="s">
        <v>55</v>
      </c>
      <c r="M5233" s="23" t="s">
        <v>83</v>
      </c>
      <c r="N5233" s="27"/>
      <c r="O5233" s="23" t="s">
        <v>56</v>
      </c>
      <c r="P5233" t="str">
        <f t="shared" si="81"/>
        <v>INSERT INTO @DataTable (Deal, AdvanceDate, PROV, DealPurpose, RateType, BEACON, LTV, TDS, GDS, InsuranceType, PrincipalBalance, OccupancyType, AccountStatus, Closed_Date, DelinquencyBucket) VALUES (5232, '2014-10-31', 'AB', 'Refinance External', 'Fixed', 711, 80, 43.86, 27.44, 'Conv', 278681.85, 'Owner-Occupied', 'Open', '1900-01-00', 'Current');</v>
      </c>
    </row>
    <row r="5234" spans="1:16" x14ac:dyDescent="0.35">
      <c r="A5234" s="19">
        <v>5233</v>
      </c>
      <c r="B5234" s="18">
        <v>41824</v>
      </c>
      <c r="C5234" s="19" t="s">
        <v>51</v>
      </c>
      <c r="D5234" s="19" t="s">
        <v>52</v>
      </c>
      <c r="E5234" s="19" t="s">
        <v>53</v>
      </c>
      <c r="F5234" s="19">
        <v>725</v>
      </c>
      <c r="G5234" s="19">
        <v>73.64</v>
      </c>
      <c r="H5234" s="19">
        <v>36.35</v>
      </c>
      <c r="I5234" s="19">
        <v>36.35</v>
      </c>
      <c r="J5234" s="19" t="s">
        <v>54</v>
      </c>
      <c r="K5234" s="20">
        <v>0</v>
      </c>
      <c r="L5234" s="20" t="s">
        <v>55</v>
      </c>
      <c r="M5234" s="20" t="s">
        <v>84</v>
      </c>
      <c r="N5234" s="26">
        <v>42605</v>
      </c>
      <c r="O5234" s="20" t="s">
        <v>56</v>
      </c>
      <c r="P5234" t="str">
        <f t="shared" si="81"/>
        <v>INSERT INTO @DataTable (Deal, AdvanceDate, PROV, DealPurpose, RateType, BEACON, LTV, TDS, GDS, InsuranceType, PrincipalBalance, OccupancyType, AccountStatus, Closed_Date, DelinquencyBucket) VALUES (5233, '2014-07-04', 'AB', 'Refinance External', 'Fixed', 725, 73.64, 36.35, 36.35, 'Conv', 0, 'Owner-Occupied', 'Closed', '2016-08-23', 'Current');</v>
      </c>
    </row>
    <row r="5235" spans="1:16" x14ac:dyDescent="0.35">
      <c r="A5235" s="22">
        <v>5234</v>
      </c>
      <c r="B5235" s="21">
        <v>41122</v>
      </c>
      <c r="C5235" s="22" t="s">
        <v>51</v>
      </c>
      <c r="D5235" s="22" t="s">
        <v>61</v>
      </c>
      <c r="E5235" s="22" t="s">
        <v>53</v>
      </c>
      <c r="F5235" s="22">
        <v>762</v>
      </c>
      <c r="G5235" s="22">
        <v>67.44</v>
      </c>
      <c r="H5235" s="22">
        <v>29.6</v>
      </c>
      <c r="I5235" s="22">
        <v>29.28</v>
      </c>
      <c r="J5235" s="22" t="s">
        <v>54</v>
      </c>
      <c r="K5235" s="23">
        <v>0</v>
      </c>
      <c r="L5235" s="23" t="s">
        <v>55</v>
      </c>
      <c r="M5235" s="23" t="s">
        <v>84</v>
      </c>
      <c r="N5235" s="27">
        <v>42601</v>
      </c>
      <c r="O5235" s="23" t="s">
        <v>56</v>
      </c>
      <c r="P5235" t="str">
        <f t="shared" si="81"/>
        <v>INSERT INTO @DataTable (Deal, AdvanceDate, PROV, DealPurpose, RateType, BEACON, LTV, TDS, GDS, InsuranceType, PrincipalBalance, OccupancyType, AccountStatus, Closed_Date, DelinquencyBucket) VALUES (5234, '2012-08-01', 'AB', 'Purchase', 'Fixed', 762, 67.44, 29.6, 29.28, 'Conv', 0, 'Owner-Occupied', 'Closed', '2016-08-19', 'Current');</v>
      </c>
    </row>
    <row r="5236" spans="1:16" x14ac:dyDescent="0.35">
      <c r="A5236" s="19">
        <v>5235</v>
      </c>
      <c r="B5236" s="18">
        <v>40634</v>
      </c>
      <c r="C5236" s="19" t="s">
        <v>51</v>
      </c>
      <c r="D5236" s="19" t="s">
        <v>61</v>
      </c>
      <c r="E5236" s="19" t="s">
        <v>40</v>
      </c>
      <c r="F5236" s="19">
        <v>758</v>
      </c>
      <c r="G5236" s="19">
        <v>95</v>
      </c>
      <c r="H5236" s="19">
        <v>39.43</v>
      </c>
      <c r="I5236" s="19">
        <v>32.01</v>
      </c>
      <c r="J5236" s="19" t="s">
        <v>60</v>
      </c>
      <c r="K5236" s="20">
        <v>238074.18</v>
      </c>
      <c r="L5236" s="20" t="s">
        <v>55</v>
      </c>
      <c r="M5236" s="20" t="s">
        <v>83</v>
      </c>
      <c r="N5236" s="26"/>
      <c r="O5236" s="20" t="s">
        <v>56</v>
      </c>
      <c r="P5236" t="str">
        <f t="shared" si="81"/>
        <v>INSERT INTO @DataTable (Deal, AdvanceDate, PROV, DealPurpose, RateType, BEACON, LTV, TDS, GDS, InsuranceType, PrincipalBalance, OccupancyType, AccountStatus, Closed_Date, DelinquencyBucket) VALUES (5235, '2011-04-01', 'AB', 'Purchase', 'ARM', 758, 95, 39.43, 32.01, 'HiRatio', 238074.18, 'Owner-Occupied', 'Open', '1900-01-00', 'Current');</v>
      </c>
    </row>
    <row r="5237" spans="1:16" x14ac:dyDescent="0.35">
      <c r="A5237" s="22">
        <v>5236</v>
      </c>
      <c r="B5237" s="21">
        <v>41698</v>
      </c>
      <c r="C5237" s="22" t="s">
        <v>58</v>
      </c>
      <c r="D5237" s="22" t="s">
        <v>61</v>
      </c>
      <c r="E5237" s="22" t="s">
        <v>53</v>
      </c>
      <c r="F5237" s="22">
        <v>756</v>
      </c>
      <c r="G5237" s="22">
        <v>48.17</v>
      </c>
      <c r="H5237" s="22">
        <v>29.63</v>
      </c>
      <c r="I5237" s="22">
        <v>24.75</v>
      </c>
      <c r="J5237" s="22" t="s">
        <v>54</v>
      </c>
      <c r="K5237" s="23">
        <v>0</v>
      </c>
      <c r="L5237" s="23" t="s">
        <v>55</v>
      </c>
      <c r="M5237" s="23" t="s">
        <v>84</v>
      </c>
      <c r="N5237" s="27">
        <v>42570</v>
      </c>
      <c r="O5237" s="23" t="s">
        <v>56</v>
      </c>
      <c r="P5237" t="str">
        <f t="shared" si="81"/>
        <v>INSERT INTO @DataTable (Deal, AdvanceDate, PROV, DealPurpose, RateType, BEACON, LTV, TDS, GDS, InsuranceType, PrincipalBalance, OccupancyType, AccountStatus, Closed_Date, DelinquencyBucket) VALUES (5236, '2014-02-28', 'BC', 'Purchase', 'Fixed', 756, 48.17, 29.63, 24.75, 'Conv', 0, 'Owner-Occupied', 'Closed', '2016-07-19', 'Current');</v>
      </c>
    </row>
    <row r="5238" spans="1:16" x14ac:dyDescent="0.35">
      <c r="A5238" s="19">
        <v>5237</v>
      </c>
      <c r="B5238" s="18">
        <v>41992</v>
      </c>
      <c r="C5238" s="19" t="s">
        <v>57</v>
      </c>
      <c r="D5238" s="19" t="s">
        <v>52</v>
      </c>
      <c r="E5238" s="19" t="s">
        <v>53</v>
      </c>
      <c r="F5238" s="19">
        <v>744</v>
      </c>
      <c r="G5238" s="19">
        <v>53.08</v>
      </c>
      <c r="H5238" s="19">
        <v>38.69</v>
      </c>
      <c r="I5238" s="19">
        <v>31.77</v>
      </c>
      <c r="J5238" s="19" t="s">
        <v>54</v>
      </c>
      <c r="K5238" s="20">
        <v>130056.09</v>
      </c>
      <c r="L5238" s="20" t="s">
        <v>55</v>
      </c>
      <c r="M5238" s="20" t="s">
        <v>83</v>
      </c>
      <c r="N5238" s="26"/>
      <c r="O5238" s="20" t="s">
        <v>56</v>
      </c>
      <c r="P5238" t="str">
        <f t="shared" si="81"/>
        <v>INSERT INTO @DataTable (Deal, AdvanceDate, PROV, DealPurpose, RateType, BEACON, LTV, TDS, GDS, InsuranceType, PrincipalBalance, OccupancyType, AccountStatus, Closed_Date, DelinquencyBucket) VALUES (5237, '2014-12-19', 'ON', 'Refinance External', 'Fixed', 744, 53.08, 38.69, 31.77, 'Conv', 130056.09, 'Owner-Occupied', 'Open', '1900-01-00', 'Current');</v>
      </c>
    </row>
    <row r="5239" spans="1:16" x14ac:dyDescent="0.35">
      <c r="A5239" s="22">
        <v>5238</v>
      </c>
      <c r="B5239" s="21">
        <v>42375</v>
      </c>
      <c r="C5239" s="22" t="s">
        <v>51</v>
      </c>
      <c r="D5239" s="22" t="s">
        <v>59</v>
      </c>
      <c r="E5239" s="22" t="s">
        <v>53</v>
      </c>
      <c r="F5239" s="22">
        <v>768</v>
      </c>
      <c r="G5239" s="22">
        <v>90.41</v>
      </c>
      <c r="H5239" s="22">
        <v>40.08</v>
      </c>
      <c r="I5239" s="22">
        <v>26.47</v>
      </c>
      <c r="J5239" s="22" t="s">
        <v>60</v>
      </c>
      <c r="K5239" s="23">
        <v>417471.44</v>
      </c>
      <c r="L5239" s="23" t="s">
        <v>55</v>
      </c>
      <c r="M5239" s="23" t="s">
        <v>83</v>
      </c>
      <c r="N5239" s="27"/>
      <c r="O5239" s="23" t="s">
        <v>56</v>
      </c>
      <c r="P5239" t="str">
        <f t="shared" si="81"/>
        <v>INSERT INTO @DataTable (Deal, AdvanceDate, PROV, DealPurpose, RateType, BEACON, LTV, TDS, GDS, InsuranceType, PrincipalBalance, OccupancyType, AccountStatus, Closed_Date, DelinquencyBucket) VALUES (5238, '2016-01-06', 'AB', 'Transfer', 'Fixed', 768, 90.41, 40.08, 26.47, 'HiRatio', 417471.44, 'Owner-Occupied', 'Open', '1900-01-00', 'Current');</v>
      </c>
    </row>
    <row r="5240" spans="1:16" x14ac:dyDescent="0.35">
      <c r="A5240" s="19">
        <v>5239</v>
      </c>
      <c r="B5240" s="18">
        <v>41045</v>
      </c>
      <c r="C5240" s="19" t="s">
        <v>57</v>
      </c>
      <c r="D5240" s="19" t="s">
        <v>61</v>
      </c>
      <c r="E5240" s="19" t="s">
        <v>53</v>
      </c>
      <c r="F5240" s="19">
        <v>751</v>
      </c>
      <c r="G5240" s="19">
        <v>85</v>
      </c>
      <c r="H5240" s="19">
        <v>32.39</v>
      </c>
      <c r="I5240" s="19">
        <v>31.1</v>
      </c>
      <c r="J5240" s="19" t="s">
        <v>60</v>
      </c>
      <c r="K5240" s="20">
        <v>0</v>
      </c>
      <c r="L5240" s="20" t="s">
        <v>55</v>
      </c>
      <c r="M5240" s="20" t="s">
        <v>84</v>
      </c>
      <c r="N5240" s="26">
        <v>41375</v>
      </c>
      <c r="O5240" s="20" t="s">
        <v>56</v>
      </c>
      <c r="P5240" t="str">
        <f t="shared" si="81"/>
        <v>INSERT INTO @DataTable (Deal, AdvanceDate, PROV, DealPurpose, RateType, BEACON, LTV, TDS, GDS, InsuranceType, PrincipalBalance, OccupancyType, AccountStatus, Closed_Date, DelinquencyBucket) VALUES (5239, '2012-05-16', 'ON', 'Purchase', 'Fixed', 751, 85, 32.39, 31.1, 'HiRatio', 0, 'Owner-Occupied', 'Closed', '2013-04-11', 'Current');</v>
      </c>
    </row>
    <row r="5241" spans="1:16" x14ac:dyDescent="0.35">
      <c r="A5241" s="22">
        <v>5240</v>
      </c>
      <c r="B5241" s="21">
        <v>41214</v>
      </c>
      <c r="C5241" s="22" t="s">
        <v>57</v>
      </c>
      <c r="D5241" s="22" t="s">
        <v>61</v>
      </c>
      <c r="E5241" s="22" t="s">
        <v>53</v>
      </c>
      <c r="F5241" s="22">
        <v>766</v>
      </c>
      <c r="G5241" s="22">
        <v>88.57</v>
      </c>
      <c r="H5241" s="22">
        <v>39.590000000000003</v>
      </c>
      <c r="I5241" s="22">
        <v>38.200000000000003</v>
      </c>
      <c r="J5241" s="22" t="s">
        <v>60</v>
      </c>
      <c r="K5241" s="23">
        <v>279149.62</v>
      </c>
      <c r="L5241" s="23" t="s">
        <v>55</v>
      </c>
      <c r="M5241" s="23" t="s">
        <v>83</v>
      </c>
      <c r="N5241" s="27"/>
      <c r="O5241" s="23" t="s">
        <v>56</v>
      </c>
      <c r="P5241" t="str">
        <f t="shared" si="81"/>
        <v>INSERT INTO @DataTable (Deal, AdvanceDate, PROV, DealPurpose, RateType, BEACON, LTV, TDS, GDS, InsuranceType, PrincipalBalance, OccupancyType, AccountStatus, Closed_Date, DelinquencyBucket) VALUES (5240, '2012-11-01', 'ON', 'Purchase', 'Fixed', 766, 88.57, 39.59, 38.2, 'HiRatio', 279149.62, 'Owner-Occupied', 'Open', '1900-01-00', 'Current');</v>
      </c>
    </row>
    <row r="5242" spans="1:16" x14ac:dyDescent="0.35">
      <c r="A5242" s="19">
        <v>5241</v>
      </c>
      <c r="B5242" s="18">
        <v>40723</v>
      </c>
      <c r="C5242" s="19" t="s">
        <v>51</v>
      </c>
      <c r="D5242" s="19" t="s">
        <v>61</v>
      </c>
      <c r="E5242" s="19" t="s">
        <v>53</v>
      </c>
      <c r="F5242" s="19">
        <v>683</v>
      </c>
      <c r="G5242" s="19">
        <v>95</v>
      </c>
      <c r="H5242" s="19">
        <v>40.86</v>
      </c>
      <c r="I5242" s="19">
        <v>28.77</v>
      </c>
      <c r="J5242" s="19" t="s">
        <v>60</v>
      </c>
      <c r="K5242" s="20">
        <v>0</v>
      </c>
      <c r="L5242" s="20" t="s">
        <v>55</v>
      </c>
      <c r="M5242" s="20" t="s">
        <v>84</v>
      </c>
      <c r="N5242" s="26">
        <v>42055</v>
      </c>
      <c r="O5242" s="20" t="s">
        <v>56</v>
      </c>
      <c r="P5242" t="str">
        <f t="shared" si="81"/>
        <v>INSERT INTO @DataTable (Deal, AdvanceDate, PROV, DealPurpose, RateType, BEACON, LTV, TDS, GDS, InsuranceType, PrincipalBalance, OccupancyType, AccountStatus, Closed_Date, DelinquencyBucket) VALUES (5241, '2011-06-29', 'AB', 'Purchase', 'Fixed', 683, 95, 40.86, 28.77, 'HiRatio', 0, 'Owner-Occupied', 'Closed', '2015-02-20', 'Current');</v>
      </c>
    </row>
    <row r="5243" spans="1:16" x14ac:dyDescent="0.35">
      <c r="A5243" s="22">
        <v>5242</v>
      </c>
      <c r="B5243" s="21">
        <v>42352</v>
      </c>
      <c r="C5243" s="22" t="s">
        <v>57</v>
      </c>
      <c r="D5243" s="22" t="s">
        <v>52</v>
      </c>
      <c r="E5243" s="22" t="s">
        <v>40</v>
      </c>
      <c r="F5243" s="22">
        <v>674</v>
      </c>
      <c r="G5243" s="22">
        <v>80</v>
      </c>
      <c r="H5243" s="22">
        <v>30.45</v>
      </c>
      <c r="I5243" s="22">
        <v>21.88</v>
      </c>
      <c r="J5243" s="22" t="s">
        <v>54</v>
      </c>
      <c r="K5243" s="23">
        <v>0</v>
      </c>
      <c r="L5243" s="23" t="s">
        <v>55</v>
      </c>
      <c r="M5243" s="23" t="s">
        <v>84</v>
      </c>
      <c r="N5243" s="27">
        <v>42522</v>
      </c>
      <c r="O5243" s="23" t="s">
        <v>56</v>
      </c>
      <c r="P5243" t="str">
        <f t="shared" si="81"/>
        <v>INSERT INTO @DataTable (Deal, AdvanceDate, PROV, DealPurpose, RateType, BEACON, LTV, TDS, GDS, InsuranceType, PrincipalBalance, OccupancyType, AccountStatus, Closed_Date, DelinquencyBucket) VALUES (5242, '2015-12-14', 'ON', 'Refinance External', 'ARM', 674, 80, 30.45, 21.88, 'Conv', 0, 'Owner-Occupied', 'Closed', '2016-06-01', 'Current');</v>
      </c>
    </row>
    <row r="5244" spans="1:16" x14ac:dyDescent="0.35">
      <c r="A5244" s="19">
        <v>5243</v>
      </c>
      <c r="B5244" s="18">
        <v>41880</v>
      </c>
      <c r="C5244" s="19" t="s">
        <v>57</v>
      </c>
      <c r="D5244" s="19" t="s">
        <v>61</v>
      </c>
      <c r="E5244" s="19" t="s">
        <v>53</v>
      </c>
      <c r="F5244" s="19">
        <v>772</v>
      </c>
      <c r="G5244" s="19">
        <v>93.33</v>
      </c>
      <c r="H5244" s="19">
        <v>39.79</v>
      </c>
      <c r="I5244" s="19">
        <v>38.97</v>
      </c>
      <c r="J5244" s="19" t="s">
        <v>60</v>
      </c>
      <c r="K5244" s="20">
        <v>159418.89000000001</v>
      </c>
      <c r="L5244" s="20" t="s">
        <v>55</v>
      </c>
      <c r="M5244" s="20" t="s">
        <v>83</v>
      </c>
      <c r="N5244" s="26"/>
      <c r="O5244" s="20" t="s">
        <v>56</v>
      </c>
      <c r="P5244" t="str">
        <f t="shared" si="81"/>
        <v>INSERT INTO @DataTable (Deal, AdvanceDate, PROV, DealPurpose, RateType, BEACON, LTV, TDS, GDS, InsuranceType, PrincipalBalance, OccupancyType, AccountStatus, Closed_Date, DelinquencyBucket) VALUES (5243, '2014-08-29', 'ON', 'Purchase', 'Fixed', 772, 93.33, 39.79, 38.97, 'HiRatio', 159418.89, 'Owner-Occupied', 'Open', '1900-01-00', 'Current');</v>
      </c>
    </row>
    <row r="5245" spans="1:16" x14ac:dyDescent="0.35">
      <c r="A5245" s="22">
        <v>5244</v>
      </c>
      <c r="B5245" s="21">
        <v>41887</v>
      </c>
      <c r="C5245" s="22" t="s">
        <v>57</v>
      </c>
      <c r="D5245" s="22" t="s">
        <v>61</v>
      </c>
      <c r="E5245" s="22" t="s">
        <v>53</v>
      </c>
      <c r="F5245" s="22">
        <v>731</v>
      </c>
      <c r="G5245" s="22">
        <v>92.19</v>
      </c>
      <c r="H5245" s="22">
        <v>42.51</v>
      </c>
      <c r="I5245" s="22">
        <v>26.92</v>
      </c>
      <c r="J5245" s="22" t="s">
        <v>60</v>
      </c>
      <c r="K5245" s="23">
        <v>284464.90000000002</v>
      </c>
      <c r="L5245" s="23" t="s">
        <v>55</v>
      </c>
      <c r="M5245" s="23" t="s">
        <v>83</v>
      </c>
      <c r="N5245" s="27"/>
      <c r="O5245" s="23" t="s">
        <v>56</v>
      </c>
      <c r="P5245" t="str">
        <f t="shared" si="81"/>
        <v>INSERT INTO @DataTable (Deal, AdvanceDate, PROV, DealPurpose, RateType, BEACON, LTV, TDS, GDS, InsuranceType, PrincipalBalance, OccupancyType, AccountStatus, Closed_Date, DelinquencyBucket) VALUES (5244, '2014-09-05', 'ON', 'Purchase', 'Fixed', 731, 92.19, 42.51, 26.92, 'HiRatio', 284464.9, 'Owner-Occupied', 'Open', '1900-01-00', 'Current');</v>
      </c>
    </row>
    <row r="5246" spans="1:16" x14ac:dyDescent="0.35">
      <c r="A5246" s="19">
        <v>5245</v>
      </c>
      <c r="B5246" s="18">
        <v>41964</v>
      </c>
      <c r="C5246" s="19" t="s">
        <v>58</v>
      </c>
      <c r="D5246" s="19" t="s">
        <v>61</v>
      </c>
      <c r="E5246" s="19" t="s">
        <v>53</v>
      </c>
      <c r="F5246" s="19">
        <v>713</v>
      </c>
      <c r="G5246" s="19">
        <v>95</v>
      </c>
      <c r="H5246" s="19">
        <v>41.83</v>
      </c>
      <c r="I5246" s="19">
        <v>32.86</v>
      </c>
      <c r="J5246" s="19" t="s">
        <v>60</v>
      </c>
      <c r="K5246" s="20">
        <v>0</v>
      </c>
      <c r="L5246" s="20" t="s">
        <v>55</v>
      </c>
      <c r="M5246" s="20" t="s">
        <v>84</v>
      </c>
      <c r="N5246" s="26">
        <v>42634</v>
      </c>
      <c r="O5246" s="20" t="s">
        <v>56</v>
      </c>
      <c r="P5246" t="str">
        <f t="shared" si="81"/>
        <v>INSERT INTO @DataTable (Deal, AdvanceDate, PROV, DealPurpose, RateType, BEACON, LTV, TDS, GDS, InsuranceType, PrincipalBalance, OccupancyType, AccountStatus, Closed_Date, DelinquencyBucket) VALUES (5245, '2014-11-21', 'BC', 'Purchase', 'Fixed', 713, 95, 41.83, 32.86, 'HiRatio', 0, 'Owner-Occupied', 'Closed', '2016-09-21', 'Current');</v>
      </c>
    </row>
    <row r="5247" spans="1:16" x14ac:dyDescent="0.35">
      <c r="A5247" s="22">
        <v>5246</v>
      </c>
      <c r="B5247" s="21">
        <v>41872</v>
      </c>
      <c r="C5247" s="22" t="s">
        <v>57</v>
      </c>
      <c r="D5247" s="22" t="s">
        <v>61</v>
      </c>
      <c r="E5247" s="22" t="s">
        <v>53</v>
      </c>
      <c r="F5247" s="22">
        <v>769</v>
      </c>
      <c r="G5247" s="22">
        <v>53.33</v>
      </c>
      <c r="H5247" s="22">
        <v>35.56</v>
      </c>
      <c r="I5247" s="22">
        <v>15.31</v>
      </c>
      <c r="J5247" s="22" t="s">
        <v>54</v>
      </c>
      <c r="K5247" s="23">
        <v>0</v>
      </c>
      <c r="L5247" s="23" t="s">
        <v>55</v>
      </c>
      <c r="M5247" s="23" t="s">
        <v>84</v>
      </c>
      <c r="N5247" s="27">
        <v>42314</v>
      </c>
      <c r="O5247" s="23" t="s">
        <v>56</v>
      </c>
      <c r="P5247" t="str">
        <f t="shared" si="81"/>
        <v>INSERT INTO @DataTable (Deal, AdvanceDate, PROV, DealPurpose, RateType, BEACON, LTV, TDS, GDS, InsuranceType, PrincipalBalance, OccupancyType, AccountStatus, Closed_Date, DelinquencyBucket) VALUES (5246, '2014-08-21', 'ON', 'Purchase', 'Fixed', 769, 53.33, 35.56, 15.31, 'Conv', 0, 'Owner-Occupied', 'Closed', '2015-11-06', 'Current');</v>
      </c>
    </row>
    <row r="5248" spans="1:16" x14ac:dyDescent="0.35">
      <c r="A5248" s="19">
        <v>5247</v>
      </c>
      <c r="B5248" s="18">
        <v>42374</v>
      </c>
      <c r="C5248" s="19" t="s">
        <v>57</v>
      </c>
      <c r="D5248" s="19" t="s">
        <v>52</v>
      </c>
      <c r="E5248" s="19" t="s">
        <v>40</v>
      </c>
      <c r="F5248" s="19">
        <v>740</v>
      </c>
      <c r="G5248" s="19">
        <v>44.29</v>
      </c>
      <c r="H5248" s="19">
        <v>37.44</v>
      </c>
      <c r="I5248" s="19">
        <v>24.73</v>
      </c>
      <c r="J5248" s="19" t="s">
        <v>54</v>
      </c>
      <c r="K5248" s="20">
        <v>294403.96999999997</v>
      </c>
      <c r="L5248" s="20" t="s">
        <v>55</v>
      </c>
      <c r="M5248" s="20" t="s">
        <v>83</v>
      </c>
      <c r="N5248" s="26"/>
      <c r="O5248" s="20" t="s">
        <v>56</v>
      </c>
      <c r="P5248" t="str">
        <f t="shared" si="81"/>
        <v>INSERT INTO @DataTable (Deal, AdvanceDate, PROV, DealPurpose, RateType, BEACON, LTV, TDS, GDS, InsuranceType, PrincipalBalance, OccupancyType, AccountStatus, Closed_Date, DelinquencyBucket) VALUES (5247, '2016-01-05', 'ON', 'Refinance External', 'ARM', 740, 44.29, 37.44, 24.73, 'Conv', 294403.97, 'Owner-Occupied', 'Open', '1900-01-00', 'Current');</v>
      </c>
    </row>
    <row r="5249" spans="1:16" x14ac:dyDescent="0.35">
      <c r="A5249" s="22">
        <v>5248</v>
      </c>
      <c r="B5249" s="21">
        <v>42180</v>
      </c>
      <c r="C5249" s="22" t="s">
        <v>57</v>
      </c>
      <c r="D5249" s="22" t="s">
        <v>59</v>
      </c>
      <c r="E5249" s="22" t="s">
        <v>53</v>
      </c>
      <c r="F5249" s="22">
        <v>761</v>
      </c>
      <c r="G5249" s="22">
        <v>71.08</v>
      </c>
      <c r="H5249" s="22">
        <v>30.9</v>
      </c>
      <c r="I5249" s="22">
        <v>11.04</v>
      </c>
      <c r="J5249" s="22" t="s">
        <v>60</v>
      </c>
      <c r="K5249" s="23">
        <v>193864.72</v>
      </c>
      <c r="L5249" s="23" t="s">
        <v>55</v>
      </c>
      <c r="M5249" s="23" t="s">
        <v>83</v>
      </c>
      <c r="N5249" s="27"/>
      <c r="O5249" s="23" t="s">
        <v>56</v>
      </c>
      <c r="P5249" t="str">
        <f t="shared" si="81"/>
        <v>INSERT INTO @DataTable (Deal, AdvanceDate, PROV, DealPurpose, RateType, BEACON, LTV, TDS, GDS, InsuranceType, PrincipalBalance, OccupancyType, AccountStatus, Closed_Date, DelinquencyBucket) VALUES (5248, '2015-06-25', 'ON', 'Transfer', 'Fixed', 761, 71.08, 30.9, 11.04, 'HiRatio', 193864.72, 'Owner-Occupied', 'Open', '1900-01-00', 'Current');</v>
      </c>
    </row>
    <row r="5250" spans="1:16" x14ac:dyDescent="0.35">
      <c r="A5250" s="19">
        <v>5249</v>
      </c>
      <c r="B5250" s="18">
        <v>41061</v>
      </c>
      <c r="C5250" s="19" t="s">
        <v>51</v>
      </c>
      <c r="D5250" s="19" t="s">
        <v>61</v>
      </c>
      <c r="E5250" s="19" t="s">
        <v>53</v>
      </c>
      <c r="F5250" s="19">
        <v>743</v>
      </c>
      <c r="G5250" s="19">
        <v>95</v>
      </c>
      <c r="H5250" s="19">
        <v>31.43</v>
      </c>
      <c r="I5250" s="19">
        <v>20.41</v>
      </c>
      <c r="J5250" s="19" t="s">
        <v>60</v>
      </c>
      <c r="K5250" s="20">
        <v>0</v>
      </c>
      <c r="L5250" s="20" t="s">
        <v>55</v>
      </c>
      <c r="M5250" s="20" t="s">
        <v>84</v>
      </c>
      <c r="N5250" s="26">
        <v>41851</v>
      </c>
      <c r="O5250" s="20" t="s">
        <v>56</v>
      </c>
      <c r="P5250" t="str">
        <f t="shared" si="81"/>
        <v>INSERT INTO @DataTable (Deal, AdvanceDate, PROV, DealPurpose, RateType, BEACON, LTV, TDS, GDS, InsuranceType, PrincipalBalance, OccupancyType, AccountStatus, Closed_Date, DelinquencyBucket) VALUES (5249, '2012-06-01', 'AB', 'Purchase', 'Fixed', 743, 95, 31.43, 20.41, 'HiRatio', 0, 'Owner-Occupied', 'Closed', '2014-07-31', 'Current');</v>
      </c>
    </row>
    <row r="5251" spans="1:16" x14ac:dyDescent="0.35">
      <c r="A5251" s="22">
        <v>5250</v>
      </c>
      <c r="B5251" s="21">
        <v>41866</v>
      </c>
      <c r="C5251" s="22" t="s">
        <v>51</v>
      </c>
      <c r="D5251" s="22" t="s">
        <v>61</v>
      </c>
      <c r="E5251" s="22" t="s">
        <v>53</v>
      </c>
      <c r="F5251" s="22">
        <v>674</v>
      </c>
      <c r="G5251" s="22">
        <v>95</v>
      </c>
      <c r="H5251" s="22">
        <v>39.369999999999997</v>
      </c>
      <c r="I5251" s="22">
        <v>29.85</v>
      </c>
      <c r="J5251" s="22" t="s">
        <v>60</v>
      </c>
      <c r="K5251" s="23">
        <v>365671.97</v>
      </c>
      <c r="L5251" s="23" t="s">
        <v>55</v>
      </c>
      <c r="M5251" s="23" t="s">
        <v>83</v>
      </c>
      <c r="N5251" s="27"/>
      <c r="O5251" s="23" t="s">
        <v>56</v>
      </c>
      <c r="P5251" t="str">
        <f t="shared" ref="P5251:P5314" si="82">"INSERT INTO @DataTable (Deal, AdvanceDate, PROV, DealPurpose, RateType, BEACON, LTV, TDS, GDS, InsuranceType, PrincipalBalance, OccupancyType, AccountStatus, Closed_Date, DelinquencyBucket) VALUES (" &amp; A5251 &amp; ", " &amp; "'" &amp; TEXT(B5251, "yyyy-mm-dd") &amp; "', '" &amp; C5251 &amp; "', '" &amp; D5251 &amp; "', '" &amp; E5251 &amp; "', " &amp; F5251 &amp; ", " &amp; G5251 &amp; ", " &amp; H5251 &amp; ", " &amp; I5251 &amp; ", '" &amp; J5251 &amp; "', " &amp; K5251 &amp; ", '" &amp; L5251 &amp; "', '" &amp; M5251 &amp; "', '" &amp;TEXT(N5251, "yyyy-mm-dd") &amp; "', '" &amp; O5251 &amp; "');"</f>
        <v>INSERT INTO @DataTable (Deal, AdvanceDate, PROV, DealPurpose, RateType, BEACON, LTV, TDS, GDS, InsuranceType, PrincipalBalance, OccupancyType, AccountStatus, Closed_Date, DelinquencyBucket) VALUES (5250, '2014-08-15', 'AB', 'Purchase', 'Fixed', 674, 95, 39.37, 29.85, 'HiRatio', 365671.97, 'Owner-Occupied', 'Open', '1900-01-00', 'Current');</v>
      </c>
    </row>
    <row r="5252" spans="1:16" x14ac:dyDescent="0.35">
      <c r="A5252" s="19">
        <v>5251</v>
      </c>
      <c r="B5252" s="18">
        <v>41593</v>
      </c>
      <c r="C5252" s="19" t="s">
        <v>57</v>
      </c>
      <c r="D5252" s="19" t="s">
        <v>61</v>
      </c>
      <c r="E5252" s="19" t="s">
        <v>40</v>
      </c>
      <c r="F5252" s="19">
        <v>803</v>
      </c>
      <c r="G5252" s="19">
        <v>95</v>
      </c>
      <c r="H5252" s="19">
        <v>27.02</v>
      </c>
      <c r="I5252" s="19">
        <v>20.22</v>
      </c>
      <c r="J5252" s="19" t="s">
        <v>60</v>
      </c>
      <c r="K5252" s="20">
        <v>107932.84</v>
      </c>
      <c r="L5252" s="20" t="s">
        <v>55</v>
      </c>
      <c r="M5252" s="20" t="s">
        <v>83</v>
      </c>
      <c r="N5252" s="26"/>
      <c r="O5252" s="20" t="s">
        <v>56</v>
      </c>
      <c r="P5252" t="str">
        <f t="shared" si="82"/>
        <v>INSERT INTO @DataTable (Deal, AdvanceDate, PROV, DealPurpose, RateType, BEACON, LTV, TDS, GDS, InsuranceType, PrincipalBalance, OccupancyType, AccountStatus, Closed_Date, DelinquencyBucket) VALUES (5251, '2013-11-15', 'ON', 'Purchase', 'ARM', 803, 95, 27.02, 20.22, 'HiRatio', 107932.84, 'Owner-Occupied', 'Open', '1900-01-00', 'Current');</v>
      </c>
    </row>
    <row r="5253" spans="1:16" x14ac:dyDescent="0.35">
      <c r="A5253" s="22">
        <v>5252</v>
      </c>
      <c r="B5253" s="21">
        <v>41803</v>
      </c>
      <c r="C5253" s="22" t="s">
        <v>57</v>
      </c>
      <c r="D5253" s="22" t="s">
        <v>52</v>
      </c>
      <c r="E5253" s="22" t="s">
        <v>53</v>
      </c>
      <c r="F5253" s="22">
        <v>666</v>
      </c>
      <c r="G5253" s="22">
        <v>80</v>
      </c>
      <c r="H5253" s="22">
        <v>39.700000000000003</v>
      </c>
      <c r="I5253" s="22">
        <v>27.54</v>
      </c>
      <c r="J5253" s="22" t="s">
        <v>54</v>
      </c>
      <c r="K5253" s="23">
        <v>0</v>
      </c>
      <c r="L5253" s="23" t="s">
        <v>55</v>
      </c>
      <c r="M5253" s="23" t="s">
        <v>84</v>
      </c>
      <c r="N5253" s="27">
        <v>42699</v>
      </c>
      <c r="O5253" s="23" t="s">
        <v>56</v>
      </c>
      <c r="P5253" t="str">
        <f t="shared" si="82"/>
        <v>INSERT INTO @DataTable (Deal, AdvanceDate, PROV, DealPurpose, RateType, BEACON, LTV, TDS, GDS, InsuranceType, PrincipalBalance, OccupancyType, AccountStatus, Closed_Date, DelinquencyBucket) VALUES (5252, '2014-06-13', 'ON', 'Refinance External', 'Fixed', 666, 80, 39.7, 27.54, 'Conv', 0, 'Owner-Occupied', 'Closed', '2016-11-25', 'Current');</v>
      </c>
    </row>
    <row r="5254" spans="1:16" x14ac:dyDescent="0.35">
      <c r="A5254" s="19">
        <v>5253</v>
      </c>
      <c r="B5254" s="18">
        <v>41820</v>
      </c>
      <c r="C5254" s="19" t="s">
        <v>57</v>
      </c>
      <c r="D5254" s="19" t="s">
        <v>61</v>
      </c>
      <c r="E5254" s="19" t="s">
        <v>53</v>
      </c>
      <c r="F5254" s="19">
        <v>813</v>
      </c>
      <c r="G5254" s="19">
        <v>95</v>
      </c>
      <c r="H5254" s="19">
        <v>31.21</v>
      </c>
      <c r="I5254" s="19">
        <v>14.1</v>
      </c>
      <c r="J5254" s="19" t="s">
        <v>60</v>
      </c>
      <c r="K5254" s="20">
        <v>0</v>
      </c>
      <c r="L5254" s="20" t="s">
        <v>55</v>
      </c>
      <c r="M5254" s="20" t="s">
        <v>84</v>
      </c>
      <c r="N5254" s="26">
        <v>42625</v>
      </c>
      <c r="O5254" s="20" t="s">
        <v>56</v>
      </c>
      <c r="P5254" t="str">
        <f t="shared" si="82"/>
        <v>INSERT INTO @DataTable (Deal, AdvanceDate, PROV, DealPurpose, RateType, BEACON, LTV, TDS, GDS, InsuranceType, PrincipalBalance, OccupancyType, AccountStatus, Closed_Date, DelinquencyBucket) VALUES (5253, '2014-06-30', 'ON', 'Purchase', 'Fixed', 813, 95, 31.21, 14.1, 'HiRatio', 0, 'Owner-Occupied', 'Closed', '2016-09-12', 'Current');</v>
      </c>
    </row>
    <row r="5255" spans="1:16" x14ac:dyDescent="0.35">
      <c r="A5255" s="22">
        <v>5254</v>
      </c>
      <c r="B5255" s="21">
        <v>41166</v>
      </c>
      <c r="C5255" s="22" t="s">
        <v>51</v>
      </c>
      <c r="D5255" s="22" t="s">
        <v>61</v>
      </c>
      <c r="E5255" s="22" t="s">
        <v>53</v>
      </c>
      <c r="F5255" s="22">
        <v>738</v>
      </c>
      <c r="G5255" s="22">
        <v>95</v>
      </c>
      <c r="H5255" s="22">
        <v>43.89</v>
      </c>
      <c r="I5255" s="22">
        <v>20.45</v>
      </c>
      <c r="J5255" s="22" t="s">
        <v>60</v>
      </c>
      <c r="K5255" s="23">
        <v>0</v>
      </c>
      <c r="L5255" s="23" t="s">
        <v>55</v>
      </c>
      <c r="M5255" s="23" t="s">
        <v>84</v>
      </c>
      <c r="N5255" s="27">
        <v>42481</v>
      </c>
      <c r="O5255" s="23" t="s">
        <v>56</v>
      </c>
      <c r="P5255" t="str">
        <f t="shared" si="82"/>
        <v>INSERT INTO @DataTable (Deal, AdvanceDate, PROV, DealPurpose, RateType, BEACON, LTV, TDS, GDS, InsuranceType, PrincipalBalance, OccupancyType, AccountStatus, Closed_Date, DelinquencyBucket) VALUES (5254, '2012-09-14', 'AB', 'Purchase', 'Fixed', 738, 95, 43.89, 20.45, 'HiRatio', 0, 'Owner-Occupied', 'Closed', '2016-04-21', 'Current');</v>
      </c>
    </row>
    <row r="5256" spans="1:16" x14ac:dyDescent="0.35">
      <c r="A5256" s="19">
        <v>5255</v>
      </c>
      <c r="B5256" s="18">
        <v>42152</v>
      </c>
      <c r="C5256" s="19" t="s">
        <v>57</v>
      </c>
      <c r="D5256" s="19" t="s">
        <v>61</v>
      </c>
      <c r="E5256" s="19" t="s">
        <v>53</v>
      </c>
      <c r="F5256" s="19">
        <v>691</v>
      </c>
      <c r="G5256" s="19">
        <v>93.48</v>
      </c>
      <c r="H5256" s="19">
        <v>33.74</v>
      </c>
      <c r="I5256" s="19">
        <v>22.23</v>
      </c>
      <c r="J5256" s="19" t="s">
        <v>60</v>
      </c>
      <c r="K5256" s="20">
        <v>210774.78</v>
      </c>
      <c r="L5256" s="20" t="s">
        <v>55</v>
      </c>
      <c r="M5256" s="20" t="s">
        <v>83</v>
      </c>
      <c r="N5256" s="26"/>
      <c r="O5256" s="20" t="s">
        <v>56</v>
      </c>
      <c r="P5256" t="str">
        <f t="shared" si="82"/>
        <v>INSERT INTO @DataTable (Deal, AdvanceDate, PROV, DealPurpose, RateType, BEACON, LTV, TDS, GDS, InsuranceType, PrincipalBalance, OccupancyType, AccountStatus, Closed_Date, DelinquencyBucket) VALUES (5255, '2015-05-28', 'ON', 'Purchase', 'Fixed', 691, 93.48, 33.74, 22.23, 'HiRatio', 210774.78, 'Owner-Occupied', 'Open', '1900-01-00', 'Current');</v>
      </c>
    </row>
    <row r="5257" spans="1:16" x14ac:dyDescent="0.35">
      <c r="A5257" s="22">
        <v>5256</v>
      </c>
      <c r="B5257" s="21">
        <v>41579</v>
      </c>
      <c r="C5257" s="22" t="s">
        <v>57</v>
      </c>
      <c r="D5257" s="22" t="s">
        <v>61</v>
      </c>
      <c r="E5257" s="22" t="s">
        <v>53</v>
      </c>
      <c r="F5257" s="22">
        <v>726</v>
      </c>
      <c r="G5257" s="22">
        <v>80</v>
      </c>
      <c r="H5257" s="22">
        <v>25.85</v>
      </c>
      <c r="I5257" s="22">
        <v>8.7200000000000006</v>
      </c>
      <c r="J5257" s="22" t="s">
        <v>54</v>
      </c>
      <c r="K5257" s="23">
        <v>0</v>
      </c>
      <c r="L5257" s="23" t="s">
        <v>66</v>
      </c>
      <c r="M5257" s="23" t="s">
        <v>84</v>
      </c>
      <c r="N5257" s="27">
        <v>42320</v>
      </c>
      <c r="O5257" s="23" t="s">
        <v>56</v>
      </c>
      <c r="P5257" t="str">
        <f t="shared" si="82"/>
        <v>INSERT INTO @DataTable (Deal, AdvanceDate, PROV, DealPurpose, RateType, BEACON, LTV, TDS, GDS, InsuranceType, PrincipalBalance, OccupancyType, AccountStatus, Closed_Date, DelinquencyBucket) VALUES (5256, '2013-11-01', 'ON', 'Purchase', 'Fixed', 726, 80, 25.85, 8.72, 'Conv', 0, 'Second Home', 'Closed', '2015-11-12', 'Current');</v>
      </c>
    </row>
    <row r="5258" spans="1:16" x14ac:dyDescent="0.35">
      <c r="A5258" s="19">
        <v>5257</v>
      </c>
      <c r="B5258" s="18">
        <v>40975</v>
      </c>
      <c r="C5258" s="19" t="s">
        <v>57</v>
      </c>
      <c r="D5258" s="19" t="s">
        <v>52</v>
      </c>
      <c r="E5258" s="19" t="s">
        <v>53</v>
      </c>
      <c r="F5258" s="19">
        <v>681</v>
      </c>
      <c r="G5258" s="19">
        <v>80</v>
      </c>
      <c r="H5258" s="19">
        <v>34.06</v>
      </c>
      <c r="I5258" s="19">
        <v>17.55</v>
      </c>
      <c r="J5258" s="19" t="s">
        <v>54</v>
      </c>
      <c r="K5258" s="20">
        <v>0</v>
      </c>
      <c r="L5258" s="20" t="s">
        <v>62</v>
      </c>
      <c r="M5258" s="20" t="s">
        <v>84</v>
      </c>
      <c r="N5258" s="26">
        <v>42283</v>
      </c>
      <c r="O5258" s="20" t="s">
        <v>56</v>
      </c>
      <c r="P5258" t="str">
        <f t="shared" si="82"/>
        <v>INSERT INTO @DataTable (Deal, AdvanceDate, PROV, DealPurpose, RateType, BEACON, LTV, TDS, GDS, InsuranceType, PrincipalBalance, OccupancyType, AccountStatus, Closed_Date, DelinquencyBucket) VALUES (5257, '2012-03-07', 'ON', 'Refinance External', 'Fixed', 681, 80, 34.06, 17.55, 'Conv', 0, 'Rental', 'Closed', '2015-10-06', 'Current');</v>
      </c>
    </row>
    <row r="5259" spans="1:16" x14ac:dyDescent="0.35">
      <c r="A5259" s="22">
        <v>5258</v>
      </c>
      <c r="B5259" s="21">
        <v>40994</v>
      </c>
      <c r="C5259" s="22" t="s">
        <v>63</v>
      </c>
      <c r="D5259" s="22" t="s">
        <v>61</v>
      </c>
      <c r="E5259" s="22" t="s">
        <v>53</v>
      </c>
      <c r="F5259" s="22">
        <v>780</v>
      </c>
      <c r="G5259" s="22">
        <v>90</v>
      </c>
      <c r="H5259" s="22">
        <v>25.64</v>
      </c>
      <c r="I5259" s="22">
        <v>25.45</v>
      </c>
      <c r="J5259" s="22" t="s">
        <v>60</v>
      </c>
      <c r="K5259" s="23">
        <v>0</v>
      </c>
      <c r="L5259" s="23" t="s">
        <v>55</v>
      </c>
      <c r="M5259" s="23" t="s">
        <v>84</v>
      </c>
      <c r="N5259" s="27">
        <v>41690</v>
      </c>
      <c r="O5259" s="23" t="s">
        <v>56</v>
      </c>
      <c r="P5259" t="str">
        <f t="shared" si="82"/>
        <v>INSERT INTO @DataTable (Deal, AdvanceDate, PROV, DealPurpose, RateType, BEACON, LTV, TDS, GDS, InsuranceType, PrincipalBalance, OccupancyType, AccountStatus, Closed_Date, DelinquencyBucket) VALUES (5258, '2012-03-26', 'SK', 'Purchase', 'Fixed', 780, 90, 25.64, 25.45, 'HiRatio', 0, 'Owner-Occupied', 'Closed', '2014-02-20', 'Current');</v>
      </c>
    </row>
    <row r="5260" spans="1:16" x14ac:dyDescent="0.35">
      <c r="A5260" s="19">
        <v>5259</v>
      </c>
      <c r="B5260" s="18">
        <v>42657</v>
      </c>
      <c r="C5260" s="19" t="s">
        <v>51</v>
      </c>
      <c r="D5260" s="19" t="s">
        <v>61</v>
      </c>
      <c r="E5260" s="19" t="s">
        <v>53</v>
      </c>
      <c r="F5260" s="19">
        <v>740</v>
      </c>
      <c r="G5260" s="19">
        <v>95</v>
      </c>
      <c r="H5260" s="19">
        <v>40.85</v>
      </c>
      <c r="I5260" s="19">
        <v>30.38</v>
      </c>
      <c r="J5260" s="19" t="s">
        <v>60</v>
      </c>
      <c r="K5260" s="20">
        <v>307795.57</v>
      </c>
      <c r="L5260" s="20" t="s">
        <v>55</v>
      </c>
      <c r="M5260" s="20" t="s">
        <v>83</v>
      </c>
      <c r="N5260" s="26"/>
      <c r="O5260" s="20" t="s">
        <v>56</v>
      </c>
      <c r="P5260" t="str">
        <f t="shared" si="82"/>
        <v>INSERT INTO @DataTable (Deal, AdvanceDate, PROV, DealPurpose, RateType, BEACON, LTV, TDS, GDS, InsuranceType, PrincipalBalance, OccupancyType, AccountStatus, Closed_Date, DelinquencyBucket) VALUES (5259, '2016-10-14', 'AB', 'Purchase', 'Fixed', 740, 95, 40.85, 30.38, 'HiRatio', 307795.57, 'Owner-Occupied', 'Open', '1900-01-00', 'Current');</v>
      </c>
    </row>
    <row r="5261" spans="1:16" x14ac:dyDescent="0.35">
      <c r="A5261" s="22">
        <v>5260</v>
      </c>
      <c r="B5261" s="21">
        <v>41515</v>
      </c>
      <c r="C5261" s="22" t="s">
        <v>51</v>
      </c>
      <c r="D5261" s="22" t="s">
        <v>61</v>
      </c>
      <c r="E5261" s="22" t="s">
        <v>53</v>
      </c>
      <c r="F5261" s="22">
        <v>0</v>
      </c>
      <c r="G5261" s="22">
        <v>90</v>
      </c>
      <c r="H5261" s="22">
        <v>35.14</v>
      </c>
      <c r="I5261" s="22">
        <v>35.11</v>
      </c>
      <c r="J5261" s="22" t="s">
        <v>60</v>
      </c>
      <c r="K5261" s="23">
        <v>211230.69</v>
      </c>
      <c r="L5261" s="23" t="s">
        <v>55</v>
      </c>
      <c r="M5261" s="23" t="s">
        <v>83</v>
      </c>
      <c r="N5261" s="27"/>
      <c r="O5261" s="23" t="s">
        <v>56</v>
      </c>
      <c r="P5261" t="str">
        <f t="shared" si="82"/>
        <v>INSERT INTO @DataTable (Deal, AdvanceDate, PROV, DealPurpose, RateType, BEACON, LTV, TDS, GDS, InsuranceType, PrincipalBalance, OccupancyType, AccountStatus, Closed_Date, DelinquencyBucket) VALUES (5260, '2013-08-29', 'AB', 'Purchase', 'Fixed', 0, 90, 35.14, 35.11, 'HiRatio', 211230.69, 'Owner-Occupied', 'Open', '1900-01-00', 'Current');</v>
      </c>
    </row>
    <row r="5262" spans="1:16" x14ac:dyDescent="0.35">
      <c r="A5262" s="19">
        <v>5261</v>
      </c>
      <c r="B5262" s="18">
        <v>41767</v>
      </c>
      <c r="C5262" s="19" t="s">
        <v>57</v>
      </c>
      <c r="D5262" s="19" t="s">
        <v>52</v>
      </c>
      <c r="E5262" s="19" t="s">
        <v>53</v>
      </c>
      <c r="F5262" s="19">
        <v>669</v>
      </c>
      <c r="G5262" s="19">
        <v>74.400000000000006</v>
      </c>
      <c r="H5262" s="19">
        <v>42.7</v>
      </c>
      <c r="I5262" s="19">
        <v>28.77</v>
      </c>
      <c r="J5262" s="19" t="s">
        <v>54</v>
      </c>
      <c r="K5262" s="20">
        <v>526218.91</v>
      </c>
      <c r="L5262" s="20" t="s">
        <v>55</v>
      </c>
      <c r="M5262" s="20" t="s">
        <v>83</v>
      </c>
      <c r="N5262" s="26"/>
      <c r="O5262" s="20" t="s">
        <v>56</v>
      </c>
      <c r="P5262" t="str">
        <f t="shared" si="82"/>
        <v>INSERT INTO @DataTable (Deal, AdvanceDate, PROV, DealPurpose, RateType, BEACON, LTV, TDS, GDS, InsuranceType, PrincipalBalance, OccupancyType, AccountStatus, Closed_Date, DelinquencyBucket) VALUES (5261, '2014-05-08', 'ON', 'Refinance External', 'Fixed', 669, 74.4, 42.7, 28.77, 'Conv', 526218.91, 'Owner-Occupied', 'Open', '1900-01-00', 'Current');</v>
      </c>
    </row>
    <row r="5263" spans="1:16" x14ac:dyDescent="0.35">
      <c r="A5263" s="22">
        <v>5262</v>
      </c>
      <c r="B5263" s="21">
        <v>42292</v>
      </c>
      <c r="C5263" s="22" t="s">
        <v>57</v>
      </c>
      <c r="D5263" s="22" t="s">
        <v>64</v>
      </c>
      <c r="E5263" s="22" t="s">
        <v>40</v>
      </c>
      <c r="F5263" s="22">
        <v>774</v>
      </c>
      <c r="G5263" s="22">
        <v>80</v>
      </c>
      <c r="H5263" s="22">
        <v>36.92</v>
      </c>
      <c r="I5263" s="22">
        <v>21.28</v>
      </c>
      <c r="J5263" s="22" t="s">
        <v>54</v>
      </c>
      <c r="K5263" s="23">
        <v>236494.63</v>
      </c>
      <c r="L5263" s="23" t="s">
        <v>55</v>
      </c>
      <c r="M5263" s="23" t="s">
        <v>83</v>
      </c>
      <c r="N5263" s="27"/>
      <c r="O5263" s="23" t="s">
        <v>56</v>
      </c>
      <c r="P5263" t="str">
        <f t="shared" si="82"/>
        <v>INSERT INTO @DataTable (Deal, AdvanceDate, PROV, DealPurpose, RateType, BEACON, LTV, TDS, GDS, InsuranceType, PrincipalBalance, OccupancyType, AccountStatus, Closed_Date, DelinquencyBucket) VALUES (5262, '2015-10-15', 'ON', 'Purchase with Improvements', 'ARM', 774, 80, 36.92, 21.28, 'Conv', 236494.63, 'Owner-Occupied', 'Open', '1900-01-00', 'Current');</v>
      </c>
    </row>
    <row r="5264" spans="1:16" x14ac:dyDescent="0.35">
      <c r="A5264" s="19">
        <v>5263</v>
      </c>
      <c r="B5264" s="18">
        <v>42292</v>
      </c>
      <c r="C5264" s="19" t="s">
        <v>57</v>
      </c>
      <c r="D5264" s="19" t="s">
        <v>52</v>
      </c>
      <c r="E5264" s="19" t="s">
        <v>40</v>
      </c>
      <c r="F5264" s="19">
        <v>738</v>
      </c>
      <c r="G5264" s="19">
        <v>57.69</v>
      </c>
      <c r="H5264" s="19">
        <v>19.16</v>
      </c>
      <c r="I5264" s="19">
        <v>17.47</v>
      </c>
      <c r="J5264" s="19" t="s">
        <v>54</v>
      </c>
      <c r="K5264" s="20">
        <v>436042.58</v>
      </c>
      <c r="L5264" s="20" t="s">
        <v>55</v>
      </c>
      <c r="M5264" s="20" t="s">
        <v>83</v>
      </c>
      <c r="N5264" s="26"/>
      <c r="O5264" s="20" t="s">
        <v>56</v>
      </c>
      <c r="P5264" t="str">
        <f t="shared" si="82"/>
        <v>INSERT INTO @DataTable (Deal, AdvanceDate, PROV, DealPurpose, RateType, BEACON, LTV, TDS, GDS, InsuranceType, PrincipalBalance, OccupancyType, AccountStatus, Closed_Date, DelinquencyBucket) VALUES (5263, '2015-10-15', 'ON', 'Refinance External', 'ARM', 738, 57.69, 19.16, 17.47, 'Conv', 436042.58, 'Owner-Occupied', 'Open', '1900-01-00', 'Current');</v>
      </c>
    </row>
    <row r="5265" spans="1:16" x14ac:dyDescent="0.35">
      <c r="A5265" s="22">
        <v>5264</v>
      </c>
      <c r="B5265" s="21">
        <v>42642</v>
      </c>
      <c r="C5265" s="22" t="s">
        <v>58</v>
      </c>
      <c r="D5265" s="22" t="s">
        <v>61</v>
      </c>
      <c r="E5265" s="22" t="s">
        <v>53</v>
      </c>
      <c r="F5265" s="22">
        <v>776</v>
      </c>
      <c r="G5265" s="22">
        <v>95</v>
      </c>
      <c r="H5265" s="22">
        <v>41.38</v>
      </c>
      <c r="I5265" s="22">
        <v>22.54</v>
      </c>
      <c r="J5265" s="22" t="s">
        <v>60</v>
      </c>
      <c r="K5265" s="23">
        <v>282744.44</v>
      </c>
      <c r="L5265" s="23" t="s">
        <v>55</v>
      </c>
      <c r="M5265" s="23" t="s">
        <v>83</v>
      </c>
      <c r="N5265" s="27"/>
      <c r="O5265" s="23" t="s">
        <v>56</v>
      </c>
      <c r="P5265" t="str">
        <f t="shared" si="82"/>
        <v>INSERT INTO @DataTable (Deal, AdvanceDate, PROV, DealPurpose, RateType, BEACON, LTV, TDS, GDS, InsuranceType, PrincipalBalance, OccupancyType, AccountStatus, Closed_Date, DelinquencyBucket) VALUES (5264, '2016-09-29', 'BC', 'Purchase', 'Fixed', 776, 95, 41.38, 22.54, 'HiRatio', 282744.44, 'Owner-Occupied', 'Open', '1900-01-00', 'Current');</v>
      </c>
    </row>
    <row r="5266" spans="1:16" x14ac:dyDescent="0.35">
      <c r="A5266" s="19">
        <v>5265</v>
      </c>
      <c r="B5266" s="18">
        <v>41793</v>
      </c>
      <c r="C5266" s="19" t="s">
        <v>57</v>
      </c>
      <c r="D5266" s="19" t="s">
        <v>59</v>
      </c>
      <c r="E5266" s="19" t="s">
        <v>53</v>
      </c>
      <c r="F5266" s="19">
        <v>799</v>
      </c>
      <c r="G5266" s="19">
        <v>79.67</v>
      </c>
      <c r="H5266" s="19">
        <v>24.42</v>
      </c>
      <c r="I5266" s="19">
        <v>15.44</v>
      </c>
      <c r="J5266" s="19" t="s">
        <v>54</v>
      </c>
      <c r="K5266" s="20">
        <v>0</v>
      </c>
      <c r="L5266" s="20" t="s">
        <v>55</v>
      </c>
      <c r="M5266" s="20" t="s">
        <v>84</v>
      </c>
      <c r="N5266" s="26">
        <v>42745</v>
      </c>
      <c r="O5266" s="20" t="s">
        <v>56</v>
      </c>
      <c r="P5266" t="str">
        <f t="shared" si="82"/>
        <v>INSERT INTO @DataTable (Deal, AdvanceDate, PROV, DealPurpose, RateType, BEACON, LTV, TDS, GDS, InsuranceType, PrincipalBalance, OccupancyType, AccountStatus, Closed_Date, DelinquencyBucket) VALUES (5265, '2014-06-03', 'ON', 'Transfer', 'Fixed', 799, 79.67, 24.42, 15.44, 'Conv', 0, 'Owner-Occupied', 'Closed', '2017-01-10', 'Current');</v>
      </c>
    </row>
    <row r="5267" spans="1:16" x14ac:dyDescent="0.35">
      <c r="A5267" s="22">
        <v>5266</v>
      </c>
      <c r="B5267" s="21">
        <v>42076</v>
      </c>
      <c r="C5267" s="22" t="s">
        <v>57</v>
      </c>
      <c r="D5267" s="22" t="s">
        <v>52</v>
      </c>
      <c r="E5267" s="22" t="s">
        <v>40</v>
      </c>
      <c r="F5267" s="22">
        <v>746</v>
      </c>
      <c r="G5267" s="22">
        <v>80</v>
      </c>
      <c r="H5267" s="22">
        <v>32.450000000000003</v>
      </c>
      <c r="I5267" s="22">
        <v>25.43</v>
      </c>
      <c r="J5267" s="22" t="s">
        <v>54</v>
      </c>
      <c r="K5267" s="23">
        <v>186499.42</v>
      </c>
      <c r="L5267" s="23" t="s">
        <v>55</v>
      </c>
      <c r="M5267" s="23" t="s">
        <v>83</v>
      </c>
      <c r="N5267" s="27"/>
      <c r="O5267" s="23" t="s">
        <v>56</v>
      </c>
      <c r="P5267" t="str">
        <f t="shared" si="82"/>
        <v>INSERT INTO @DataTable (Deal, AdvanceDate, PROV, DealPurpose, RateType, BEACON, LTV, TDS, GDS, InsuranceType, PrincipalBalance, OccupancyType, AccountStatus, Closed_Date, DelinquencyBucket) VALUES (5266, '2015-03-13', 'ON', 'Refinance External', 'ARM', 746, 80, 32.45, 25.43, 'Conv', 186499.42, 'Owner-Occupied', 'Open', '1900-01-00', 'Current');</v>
      </c>
    </row>
    <row r="5268" spans="1:16" x14ac:dyDescent="0.35">
      <c r="A5268" s="19">
        <v>5267</v>
      </c>
      <c r="B5268" s="18">
        <v>42184</v>
      </c>
      <c r="C5268" s="19" t="s">
        <v>57</v>
      </c>
      <c r="D5268" s="19" t="s">
        <v>61</v>
      </c>
      <c r="E5268" s="19" t="s">
        <v>53</v>
      </c>
      <c r="F5268" s="19">
        <v>724</v>
      </c>
      <c r="G5268" s="19">
        <v>95</v>
      </c>
      <c r="H5268" s="19">
        <v>42.79</v>
      </c>
      <c r="I5268" s="19">
        <v>27.52</v>
      </c>
      <c r="J5268" s="19" t="s">
        <v>60</v>
      </c>
      <c r="K5268" s="20">
        <v>597386.17000000004</v>
      </c>
      <c r="L5268" s="20" t="s">
        <v>55</v>
      </c>
      <c r="M5268" s="20" t="s">
        <v>83</v>
      </c>
      <c r="N5268" s="26"/>
      <c r="O5268" s="20" t="s">
        <v>56</v>
      </c>
      <c r="P5268" t="str">
        <f t="shared" si="82"/>
        <v>INSERT INTO @DataTable (Deal, AdvanceDate, PROV, DealPurpose, RateType, BEACON, LTV, TDS, GDS, InsuranceType, PrincipalBalance, OccupancyType, AccountStatus, Closed_Date, DelinquencyBucket) VALUES (5267, '2015-06-29', 'ON', 'Purchase', 'Fixed', 724, 95, 42.79, 27.52, 'HiRatio', 597386.17, 'Owner-Occupied', 'Open', '1900-01-00', 'Current');</v>
      </c>
    </row>
    <row r="5269" spans="1:16" x14ac:dyDescent="0.35">
      <c r="A5269" s="22">
        <v>5268</v>
      </c>
      <c r="B5269" s="21">
        <v>41859</v>
      </c>
      <c r="C5269" s="22" t="s">
        <v>57</v>
      </c>
      <c r="D5269" s="22" t="s">
        <v>61</v>
      </c>
      <c r="E5269" s="22" t="s">
        <v>53</v>
      </c>
      <c r="F5269" s="22">
        <v>793</v>
      </c>
      <c r="G5269" s="22">
        <v>95</v>
      </c>
      <c r="H5269" s="22">
        <v>39.49</v>
      </c>
      <c r="I5269" s="22">
        <v>38.29</v>
      </c>
      <c r="J5269" s="22" t="s">
        <v>60</v>
      </c>
      <c r="K5269" s="23">
        <v>130640.44</v>
      </c>
      <c r="L5269" s="23" t="s">
        <v>55</v>
      </c>
      <c r="M5269" s="23" t="s">
        <v>83</v>
      </c>
      <c r="N5269" s="27"/>
      <c r="O5269" s="23" t="s">
        <v>56</v>
      </c>
      <c r="P5269" t="str">
        <f t="shared" si="82"/>
        <v>INSERT INTO @DataTable (Deal, AdvanceDate, PROV, DealPurpose, RateType, BEACON, LTV, TDS, GDS, InsuranceType, PrincipalBalance, OccupancyType, AccountStatus, Closed_Date, DelinquencyBucket) VALUES (5268, '2014-08-08', 'ON', 'Purchase', 'Fixed', 793, 95, 39.49, 38.29, 'HiRatio', 130640.44, 'Owner-Occupied', 'Open', '1900-01-00', 'Current');</v>
      </c>
    </row>
    <row r="5270" spans="1:16" x14ac:dyDescent="0.35">
      <c r="A5270" s="19">
        <v>5269</v>
      </c>
      <c r="B5270" s="18">
        <v>40662</v>
      </c>
      <c r="C5270" s="19" t="s">
        <v>57</v>
      </c>
      <c r="D5270" s="19" t="s">
        <v>52</v>
      </c>
      <c r="E5270" s="19" t="s">
        <v>53</v>
      </c>
      <c r="F5270" s="19">
        <v>708</v>
      </c>
      <c r="G5270" s="19">
        <v>90</v>
      </c>
      <c r="H5270" s="19">
        <v>37.01</v>
      </c>
      <c r="I5270" s="19">
        <v>33.409999999999997</v>
      </c>
      <c r="J5270" s="19" t="s">
        <v>60</v>
      </c>
      <c r="K5270" s="20">
        <v>0</v>
      </c>
      <c r="L5270" s="20" t="s">
        <v>55</v>
      </c>
      <c r="M5270" s="20" t="s">
        <v>84</v>
      </c>
      <c r="N5270" s="26">
        <v>42033</v>
      </c>
      <c r="O5270" s="20" t="s">
        <v>56</v>
      </c>
      <c r="P5270" t="str">
        <f t="shared" si="82"/>
        <v>INSERT INTO @DataTable (Deal, AdvanceDate, PROV, DealPurpose, RateType, BEACON, LTV, TDS, GDS, InsuranceType, PrincipalBalance, OccupancyType, AccountStatus, Closed_Date, DelinquencyBucket) VALUES (5269, '2011-04-29', 'ON', 'Refinance External', 'Fixed', 708, 90, 37.01, 33.41, 'HiRatio', 0, 'Owner-Occupied', 'Closed', '2015-01-29', 'Current');</v>
      </c>
    </row>
    <row r="5271" spans="1:16" x14ac:dyDescent="0.35">
      <c r="A5271" s="22">
        <v>5270</v>
      </c>
      <c r="B5271" s="21">
        <v>41039</v>
      </c>
      <c r="C5271" s="22" t="s">
        <v>57</v>
      </c>
      <c r="D5271" s="22" t="s">
        <v>61</v>
      </c>
      <c r="E5271" s="22" t="s">
        <v>53</v>
      </c>
      <c r="F5271" s="22">
        <v>800</v>
      </c>
      <c r="G5271" s="22">
        <v>95</v>
      </c>
      <c r="H5271" s="22">
        <v>27.52</v>
      </c>
      <c r="I5271" s="22">
        <v>23.69</v>
      </c>
      <c r="J5271" s="22" t="s">
        <v>60</v>
      </c>
      <c r="K5271" s="23">
        <v>145306.12</v>
      </c>
      <c r="L5271" s="23" t="s">
        <v>55</v>
      </c>
      <c r="M5271" s="23" t="s">
        <v>83</v>
      </c>
      <c r="N5271" s="27"/>
      <c r="O5271" s="23" t="s">
        <v>56</v>
      </c>
      <c r="P5271" t="str">
        <f t="shared" si="82"/>
        <v>INSERT INTO @DataTable (Deal, AdvanceDate, PROV, DealPurpose, RateType, BEACON, LTV, TDS, GDS, InsuranceType, PrincipalBalance, OccupancyType, AccountStatus, Closed_Date, DelinquencyBucket) VALUES (5270, '2012-05-10', 'ON', 'Purchase', 'Fixed', 800, 95, 27.52, 23.69, 'HiRatio', 145306.12, 'Owner-Occupied', 'Open', '1900-01-00', 'Current');</v>
      </c>
    </row>
    <row r="5272" spans="1:16" x14ac:dyDescent="0.35">
      <c r="A5272" s="19">
        <v>5271</v>
      </c>
      <c r="B5272" s="18">
        <v>42062</v>
      </c>
      <c r="C5272" s="19" t="s">
        <v>57</v>
      </c>
      <c r="D5272" s="19" t="s">
        <v>61</v>
      </c>
      <c r="E5272" s="19" t="s">
        <v>53</v>
      </c>
      <c r="F5272" s="19">
        <v>780</v>
      </c>
      <c r="G5272" s="19">
        <v>60.53</v>
      </c>
      <c r="H5272" s="19">
        <v>34.17</v>
      </c>
      <c r="I5272" s="19">
        <v>30.68</v>
      </c>
      <c r="J5272" s="19" t="s">
        <v>54</v>
      </c>
      <c r="K5272" s="20">
        <v>0</v>
      </c>
      <c r="L5272" s="20" t="s">
        <v>55</v>
      </c>
      <c r="M5272" s="20" t="s">
        <v>84</v>
      </c>
      <c r="N5272" s="26">
        <v>42461</v>
      </c>
      <c r="O5272" s="20" t="s">
        <v>56</v>
      </c>
      <c r="P5272" t="str">
        <f t="shared" si="82"/>
        <v>INSERT INTO @DataTable (Deal, AdvanceDate, PROV, DealPurpose, RateType, BEACON, LTV, TDS, GDS, InsuranceType, PrincipalBalance, OccupancyType, AccountStatus, Closed_Date, DelinquencyBucket) VALUES (5271, '2015-02-27', 'ON', 'Purchase', 'Fixed', 780, 60.53, 34.17, 30.68, 'Conv', 0, 'Owner-Occupied', 'Closed', '2016-04-01', 'Current');</v>
      </c>
    </row>
    <row r="5273" spans="1:16" x14ac:dyDescent="0.35">
      <c r="A5273" s="22">
        <v>5272</v>
      </c>
      <c r="B5273" s="21">
        <v>41862</v>
      </c>
      <c r="C5273" s="22" t="s">
        <v>51</v>
      </c>
      <c r="D5273" s="22" t="s">
        <v>61</v>
      </c>
      <c r="E5273" s="22" t="s">
        <v>53</v>
      </c>
      <c r="F5273" s="22">
        <v>803</v>
      </c>
      <c r="G5273" s="22">
        <v>95</v>
      </c>
      <c r="H5273" s="22">
        <v>34.200000000000003</v>
      </c>
      <c r="I5273" s="22">
        <v>22.23</v>
      </c>
      <c r="J5273" s="22" t="s">
        <v>60</v>
      </c>
      <c r="K5273" s="23">
        <v>278666.73</v>
      </c>
      <c r="L5273" s="23" t="s">
        <v>55</v>
      </c>
      <c r="M5273" s="23" t="s">
        <v>83</v>
      </c>
      <c r="N5273" s="27"/>
      <c r="O5273" s="23" t="s">
        <v>56</v>
      </c>
      <c r="P5273" t="str">
        <f t="shared" si="82"/>
        <v>INSERT INTO @DataTable (Deal, AdvanceDate, PROV, DealPurpose, RateType, BEACON, LTV, TDS, GDS, InsuranceType, PrincipalBalance, OccupancyType, AccountStatus, Closed_Date, DelinquencyBucket) VALUES (5272, '2014-08-11', 'AB', 'Purchase', 'Fixed', 803, 95, 34.2, 22.23, 'HiRatio', 278666.73, 'Owner-Occupied', 'Open', '1900-01-00', 'Current');</v>
      </c>
    </row>
    <row r="5274" spans="1:16" x14ac:dyDescent="0.35">
      <c r="A5274" s="19">
        <v>5273</v>
      </c>
      <c r="B5274" s="18">
        <v>42017</v>
      </c>
      <c r="C5274" s="19" t="s">
        <v>57</v>
      </c>
      <c r="D5274" s="19" t="s">
        <v>61</v>
      </c>
      <c r="E5274" s="19" t="s">
        <v>53</v>
      </c>
      <c r="F5274" s="19">
        <v>660</v>
      </c>
      <c r="G5274" s="19">
        <v>85</v>
      </c>
      <c r="H5274" s="19">
        <v>32.71</v>
      </c>
      <c r="I5274" s="19">
        <v>31.3</v>
      </c>
      <c r="J5274" s="19" t="s">
        <v>60</v>
      </c>
      <c r="K5274" s="20">
        <v>322742.05</v>
      </c>
      <c r="L5274" s="20" t="s">
        <v>55</v>
      </c>
      <c r="M5274" s="20" t="s">
        <v>83</v>
      </c>
      <c r="N5274" s="26"/>
      <c r="O5274" s="20" t="s">
        <v>56</v>
      </c>
      <c r="P5274" t="str">
        <f t="shared" si="82"/>
        <v>INSERT INTO @DataTable (Deal, AdvanceDate, PROV, DealPurpose, RateType, BEACON, LTV, TDS, GDS, InsuranceType, PrincipalBalance, OccupancyType, AccountStatus, Closed_Date, DelinquencyBucket) VALUES (5273, '2015-01-13', 'ON', 'Purchase', 'Fixed', 660, 85, 32.71, 31.3, 'HiRatio', 322742.05, 'Owner-Occupied', 'Open', '1900-01-00', 'Current');</v>
      </c>
    </row>
    <row r="5275" spans="1:16" x14ac:dyDescent="0.35">
      <c r="A5275" s="22">
        <v>5274</v>
      </c>
      <c r="B5275" s="21">
        <v>41264</v>
      </c>
      <c r="C5275" s="22" t="s">
        <v>74</v>
      </c>
      <c r="D5275" s="22" t="s">
        <v>61</v>
      </c>
      <c r="E5275" s="22" t="s">
        <v>53</v>
      </c>
      <c r="F5275" s="22">
        <v>762</v>
      </c>
      <c r="G5275" s="22">
        <v>95</v>
      </c>
      <c r="H5275" s="22">
        <v>36.880000000000003</v>
      </c>
      <c r="I5275" s="22">
        <v>35.42</v>
      </c>
      <c r="J5275" s="22" t="s">
        <v>60</v>
      </c>
      <c r="K5275" s="23">
        <v>170609.81</v>
      </c>
      <c r="L5275" s="23" t="s">
        <v>55</v>
      </c>
      <c r="M5275" s="23" t="s">
        <v>83</v>
      </c>
      <c r="N5275" s="27"/>
      <c r="O5275" s="23" t="s">
        <v>56</v>
      </c>
      <c r="P5275" t="str">
        <f t="shared" si="82"/>
        <v>INSERT INTO @DataTable (Deal, AdvanceDate, PROV, DealPurpose, RateType, BEACON, LTV, TDS, GDS, InsuranceType, PrincipalBalance, OccupancyType, AccountStatus, Closed_Date, DelinquencyBucket) VALUES (5274, '2012-12-21', 'MB', 'Purchase', 'Fixed', 762, 95, 36.88, 35.42, 'HiRatio', 170609.81, 'Owner-Occupied', 'Open', '1900-01-00', 'Current');</v>
      </c>
    </row>
    <row r="5276" spans="1:16" x14ac:dyDescent="0.35">
      <c r="A5276" s="19">
        <v>5275</v>
      </c>
      <c r="B5276" s="18">
        <v>41564</v>
      </c>
      <c r="C5276" s="19" t="s">
        <v>58</v>
      </c>
      <c r="D5276" s="19" t="s">
        <v>59</v>
      </c>
      <c r="E5276" s="19" t="s">
        <v>40</v>
      </c>
      <c r="F5276" s="19">
        <v>680</v>
      </c>
      <c r="G5276" s="19">
        <v>87.81</v>
      </c>
      <c r="H5276" s="19">
        <v>35.44</v>
      </c>
      <c r="I5276" s="19">
        <v>17.55</v>
      </c>
      <c r="J5276" s="19" t="s">
        <v>60</v>
      </c>
      <c r="K5276" s="20">
        <v>0</v>
      </c>
      <c r="L5276" s="20" t="s">
        <v>55</v>
      </c>
      <c r="M5276" s="20" t="s">
        <v>84</v>
      </c>
      <c r="N5276" s="26">
        <v>42587</v>
      </c>
      <c r="O5276" s="20" t="s">
        <v>56</v>
      </c>
      <c r="P5276" t="str">
        <f t="shared" si="82"/>
        <v>INSERT INTO @DataTable (Deal, AdvanceDate, PROV, DealPurpose, RateType, BEACON, LTV, TDS, GDS, InsuranceType, PrincipalBalance, OccupancyType, AccountStatus, Closed_Date, DelinquencyBucket) VALUES (5275, '2013-10-17', 'BC', 'Transfer', 'ARM', 680, 87.81, 35.44, 17.55, 'HiRatio', 0, 'Owner-Occupied', 'Closed', '2016-08-05', 'Current');</v>
      </c>
    </row>
    <row r="5277" spans="1:16" x14ac:dyDescent="0.35">
      <c r="A5277" s="22">
        <v>5276</v>
      </c>
      <c r="B5277" s="21">
        <v>42565</v>
      </c>
      <c r="C5277" s="22" t="s">
        <v>57</v>
      </c>
      <c r="D5277" s="22" t="s">
        <v>61</v>
      </c>
      <c r="E5277" s="22" t="s">
        <v>53</v>
      </c>
      <c r="F5277" s="22">
        <v>823</v>
      </c>
      <c r="G5277" s="22">
        <v>90</v>
      </c>
      <c r="H5277" s="22">
        <v>32.01</v>
      </c>
      <c r="I5277" s="22">
        <v>28.62</v>
      </c>
      <c r="J5277" s="22" t="s">
        <v>60</v>
      </c>
      <c r="K5277" s="23">
        <v>861928.63</v>
      </c>
      <c r="L5277" s="23" t="s">
        <v>55</v>
      </c>
      <c r="M5277" s="23" t="s">
        <v>83</v>
      </c>
      <c r="N5277" s="27"/>
      <c r="O5277" s="23" t="s">
        <v>56</v>
      </c>
      <c r="P5277" t="str">
        <f t="shared" si="82"/>
        <v>INSERT INTO @DataTable (Deal, AdvanceDate, PROV, DealPurpose, RateType, BEACON, LTV, TDS, GDS, InsuranceType, PrincipalBalance, OccupancyType, AccountStatus, Closed_Date, DelinquencyBucket) VALUES (5276, '2016-07-14', 'ON', 'Purchase', 'Fixed', 823, 90, 32.01, 28.62, 'HiRatio', 861928.63, 'Owner-Occupied', 'Open', '1900-01-00', 'Current');</v>
      </c>
    </row>
    <row r="5278" spans="1:16" x14ac:dyDescent="0.35">
      <c r="A5278" s="19">
        <v>5277</v>
      </c>
      <c r="B5278" s="18">
        <v>42396</v>
      </c>
      <c r="C5278" s="19" t="s">
        <v>51</v>
      </c>
      <c r="D5278" s="19" t="s">
        <v>52</v>
      </c>
      <c r="E5278" s="19" t="s">
        <v>53</v>
      </c>
      <c r="F5278" s="19">
        <v>755</v>
      </c>
      <c r="G5278" s="19">
        <v>74.84</v>
      </c>
      <c r="H5278" s="19">
        <v>43.88</v>
      </c>
      <c r="I5278" s="19">
        <v>26.49</v>
      </c>
      <c r="J5278" s="19" t="s">
        <v>54</v>
      </c>
      <c r="K5278" s="20">
        <v>316347.42</v>
      </c>
      <c r="L5278" s="20" t="s">
        <v>55</v>
      </c>
      <c r="M5278" s="20" t="s">
        <v>83</v>
      </c>
      <c r="N5278" s="26"/>
      <c r="O5278" s="20" t="s">
        <v>56</v>
      </c>
      <c r="P5278" t="str">
        <f t="shared" si="82"/>
        <v>INSERT INTO @DataTable (Deal, AdvanceDate, PROV, DealPurpose, RateType, BEACON, LTV, TDS, GDS, InsuranceType, PrincipalBalance, OccupancyType, AccountStatus, Closed_Date, DelinquencyBucket) VALUES (5277, '2016-01-27', 'AB', 'Refinance External', 'Fixed', 755, 74.84, 43.88, 26.49, 'Conv', 316347.42, 'Owner-Occupied', 'Open', '1900-01-00', 'Current');</v>
      </c>
    </row>
    <row r="5279" spans="1:16" x14ac:dyDescent="0.35">
      <c r="A5279" s="22">
        <v>5278</v>
      </c>
      <c r="B5279" s="21">
        <v>41425</v>
      </c>
      <c r="C5279" s="22" t="s">
        <v>51</v>
      </c>
      <c r="D5279" s="22" t="s">
        <v>61</v>
      </c>
      <c r="E5279" s="22" t="s">
        <v>53</v>
      </c>
      <c r="F5279" s="22">
        <v>813</v>
      </c>
      <c r="G5279" s="22">
        <v>95</v>
      </c>
      <c r="H5279" s="22">
        <v>25.99</v>
      </c>
      <c r="I5279" s="22">
        <v>25.99</v>
      </c>
      <c r="J5279" s="22" t="s">
        <v>60</v>
      </c>
      <c r="K5279" s="23">
        <v>371604.45</v>
      </c>
      <c r="L5279" s="23" t="s">
        <v>55</v>
      </c>
      <c r="M5279" s="23" t="s">
        <v>83</v>
      </c>
      <c r="N5279" s="27"/>
      <c r="O5279" s="23" t="s">
        <v>56</v>
      </c>
      <c r="P5279" t="str">
        <f t="shared" si="82"/>
        <v>INSERT INTO @DataTable (Deal, AdvanceDate, PROV, DealPurpose, RateType, BEACON, LTV, TDS, GDS, InsuranceType, PrincipalBalance, OccupancyType, AccountStatus, Closed_Date, DelinquencyBucket) VALUES (5278, '2013-05-31', 'AB', 'Purchase', 'Fixed', 813, 95, 25.99, 25.99, 'HiRatio', 371604.45, 'Owner-Occupied', 'Open', '1900-01-00', 'Current');</v>
      </c>
    </row>
    <row r="5280" spans="1:16" x14ac:dyDescent="0.35">
      <c r="A5280" s="19">
        <v>5279</v>
      </c>
      <c r="B5280" s="18">
        <v>41380</v>
      </c>
      <c r="C5280" s="19" t="s">
        <v>57</v>
      </c>
      <c r="D5280" s="19" t="s">
        <v>61</v>
      </c>
      <c r="E5280" s="19" t="s">
        <v>53</v>
      </c>
      <c r="F5280" s="19">
        <v>753</v>
      </c>
      <c r="G5280" s="19">
        <v>95</v>
      </c>
      <c r="H5280" s="19">
        <v>41.45</v>
      </c>
      <c r="I5280" s="19">
        <v>23.35</v>
      </c>
      <c r="J5280" s="19" t="s">
        <v>60</v>
      </c>
      <c r="K5280" s="20">
        <v>238460.78</v>
      </c>
      <c r="L5280" s="20" t="s">
        <v>55</v>
      </c>
      <c r="M5280" s="20" t="s">
        <v>83</v>
      </c>
      <c r="N5280" s="26"/>
      <c r="O5280" s="20" t="s">
        <v>56</v>
      </c>
      <c r="P5280" t="str">
        <f t="shared" si="82"/>
        <v>INSERT INTO @DataTable (Deal, AdvanceDate, PROV, DealPurpose, RateType, BEACON, LTV, TDS, GDS, InsuranceType, PrincipalBalance, OccupancyType, AccountStatus, Closed_Date, DelinquencyBucket) VALUES (5279, '2013-04-16', 'ON', 'Purchase', 'Fixed', 753, 95, 41.45, 23.35, 'HiRatio', 238460.78, 'Owner-Occupied', 'Open', '1900-01-00', 'Current');</v>
      </c>
    </row>
    <row r="5281" spans="1:16" x14ac:dyDescent="0.35">
      <c r="A5281" s="22">
        <v>5280</v>
      </c>
      <c r="B5281" s="21">
        <v>41683</v>
      </c>
      <c r="C5281" s="22" t="s">
        <v>57</v>
      </c>
      <c r="D5281" s="22" t="s">
        <v>59</v>
      </c>
      <c r="E5281" s="22" t="s">
        <v>40</v>
      </c>
      <c r="F5281" s="22">
        <v>785</v>
      </c>
      <c r="G5281" s="22">
        <v>84.14</v>
      </c>
      <c r="H5281" s="22">
        <v>24.31</v>
      </c>
      <c r="I5281" s="22">
        <v>16.18</v>
      </c>
      <c r="J5281" s="22" t="s">
        <v>54</v>
      </c>
      <c r="K5281" s="23">
        <v>0</v>
      </c>
      <c r="L5281" s="23" t="s">
        <v>55</v>
      </c>
      <c r="M5281" s="23" t="s">
        <v>84</v>
      </c>
      <c r="N5281" s="27">
        <v>42647</v>
      </c>
      <c r="O5281" s="23" t="s">
        <v>56</v>
      </c>
      <c r="P5281" t="str">
        <f t="shared" si="82"/>
        <v>INSERT INTO @DataTable (Deal, AdvanceDate, PROV, DealPurpose, RateType, BEACON, LTV, TDS, GDS, InsuranceType, PrincipalBalance, OccupancyType, AccountStatus, Closed_Date, DelinquencyBucket) VALUES (5280, '2014-02-13', 'ON', 'Transfer', 'ARM', 785, 84.14, 24.31, 16.18, 'Conv', 0, 'Owner-Occupied', 'Closed', '2016-10-04', 'Current');</v>
      </c>
    </row>
    <row r="5282" spans="1:16" x14ac:dyDescent="0.35">
      <c r="A5282" s="19">
        <v>5281</v>
      </c>
      <c r="B5282" s="18">
        <v>41914</v>
      </c>
      <c r="C5282" s="19" t="s">
        <v>58</v>
      </c>
      <c r="D5282" s="19" t="s">
        <v>61</v>
      </c>
      <c r="E5282" s="19" t="s">
        <v>53</v>
      </c>
      <c r="F5282" s="19">
        <v>722</v>
      </c>
      <c r="G5282" s="19">
        <v>71.569999999999993</v>
      </c>
      <c r="H5282" s="19">
        <v>40.909999999999997</v>
      </c>
      <c r="I5282" s="19">
        <v>33.47</v>
      </c>
      <c r="J5282" s="19" t="s">
        <v>54</v>
      </c>
      <c r="K5282" s="20">
        <v>0</v>
      </c>
      <c r="L5282" s="20" t="s">
        <v>55</v>
      </c>
      <c r="M5282" s="20" t="s">
        <v>84</v>
      </c>
      <c r="N5282" s="26">
        <v>42612</v>
      </c>
      <c r="O5282" s="20" t="s">
        <v>56</v>
      </c>
      <c r="P5282" t="str">
        <f t="shared" si="82"/>
        <v>INSERT INTO @DataTable (Deal, AdvanceDate, PROV, DealPurpose, RateType, BEACON, LTV, TDS, GDS, InsuranceType, PrincipalBalance, OccupancyType, AccountStatus, Closed_Date, DelinquencyBucket) VALUES (5281, '2014-10-02', 'BC', 'Purchase', 'Fixed', 722, 71.57, 40.91, 33.47, 'Conv', 0, 'Owner-Occupied', 'Closed', '2016-08-30', 'Current');</v>
      </c>
    </row>
    <row r="5283" spans="1:16" x14ac:dyDescent="0.35">
      <c r="A5283" s="22">
        <v>5282</v>
      </c>
      <c r="B5283" s="21">
        <v>42223</v>
      </c>
      <c r="C5283" s="22" t="s">
        <v>57</v>
      </c>
      <c r="D5283" s="22" t="s">
        <v>52</v>
      </c>
      <c r="E5283" s="22" t="s">
        <v>40</v>
      </c>
      <c r="F5283" s="22">
        <v>669</v>
      </c>
      <c r="G5283" s="22">
        <v>80</v>
      </c>
      <c r="H5283" s="22">
        <v>35.14</v>
      </c>
      <c r="I5283" s="22">
        <v>16.079999999999998</v>
      </c>
      <c r="J5283" s="22" t="s">
        <v>54</v>
      </c>
      <c r="K5283" s="23">
        <v>0</v>
      </c>
      <c r="L5283" s="23" t="s">
        <v>55</v>
      </c>
      <c r="M5283" s="23" t="s">
        <v>84</v>
      </c>
      <c r="N5283" s="27">
        <v>42709</v>
      </c>
      <c r="O5283" s="23" t="s">
        <v>56</v>
      </c>
      <c r="P5283" t="str">
        <f t="shared" si="82"/>
        <v>INSERT INTO @DataTable (Deal, AdvanceDate, PROV, DealPurpose, RateType, BEACON, LTV, TDS, GDS, InsuranceType, PrincipalBalance, OccupancyType, AccountStatus, Closed_Date, DelinquencyBucket) VALUES (5282, '2015-08-07', 'ON', 'Refinance External', 'ARM', 669, 80, 35.14, 16.08, 'Conv', 0, 'Owner-Occupied', 'Closed', '2016-12-05', 'Current');</v>
      </c>
    </row>
    <row r="5284" spans="1:16" x14ac:dyDescent="0.35">
      <c r="A5284" s="19">
        <v>5283</v>
      </c>
      <c r="B5284" s="18">
        <v>42248</v>
      </c>
      <c r="C5284" s="19" t="s">
        <v>57</v>
      </c>
      <c r="D5284" s="19" t="s">
        <v>61</v>
      </c>
      <c r="E5284" s="19" t="s">
        <v>53</v>
      </c>
      <c r="F5284" s="19">
        <v>786</v>
      </c>
      <c r="G5284" s="19">
        <v>90.3</v>
      </c>
      <c r="H5284" s="19">
        <v>38.85</v>
      </c>
      <c r="I5284" s="19">
        <v>35.520000000000003</v>
      </c>
      <c r="J5284" s="19" t="s">
        <v>60</v>
      </c>
      <c r="K5284" s="20">
        <v>148437.79</v>
      </c>
      <c r="L5284" s="20" t="s">
        <v>55</v>
      </c>
      <c r="M5284" s="20" t="s">
        <v>83</v>
      </c>
      <c r="N5284" s="26"/>
      <c r="O5284" s="20" t="s">
        <v>56</v>
      </c>
      <c r="P5284" t="str">
        <f t="shared" si="82"/>
        <v>INSERT INTO @DataTable (Deal, AdvanceDate, PROV, DealPurpose, RateType, BEACON, LTV, TDS, GDS, InsuranceType, PrincipalBalance, OccupancyType, AccountStatus, Closed_Date, DelinquencyBucket) VALUES (5283, '2015-09-01', 'ON', 'Purchase', 'Fixed', 786, 90.3, 38.85, 35.52, 'HiRatio', 148437.79, 'Owner-Occupied', 'Open', '1900-01-00', 'Current');</v>
      </c>
    </row>
    <row r="5285" spans="1:16" x14ac:dyDescent="0.35">
      <c r="A5285" s="22">
        <v>5284</v>
      </c>
      <c r="B5285" s="21">
        <v>42079</v>
      </c>
      <c r="C5285" s="22" t="s">
        <v>57</v>
      </c>
      <c r="D5285" s="22" t="s">
        <v>61</v>
      </c>
      <c r="E5285" s="22" t="s">
        <v>53</v>
      </c>
      <c r="F5285" s="22">
        <v>722</v>
      </c>
      <c r="G5285" s="22">
        <v>80</v>
      </c>
      <c r="H5285" s="22">
        <v>32.44</v>
      </c>
      <c r="I5285" s="22">
        <v>16.899999999999999</v>
      </c>
      <c r="J5285" s="22" t="s">
        <v>54</v>
      </c>
      <c r="K5285" s="23">
        <v>149627.10999999999</v>
      </c>
      <c r="L5285" s="23" t="s">
        <v>55</v>
      </c>
      <c r="M5285" s="23" t="s">
        <v>83</v>
      </c>
      <c r="N5285" s="27"/>
      <c r="O5285" s="23" t="s">
        <v>56</v>
      </c>
      <c r="P5285" t="str">
        <f t="shared" si="82"/>
        <v>INSERT INTO @DataTable (Deal, AdvanceDate, PROV, DealPurpose, RateType, BEACON, LTV, TDS, GDS, InsuranceType, PrincipalBalance, OccupancyType, AccountStatus, Closed_Date, DelinquencyBucket) VALUES (5284, '2015-03-16', 'ON', 'Purchase', 'Fixed', 722, 80, 32.44, 16.9, 'Conv', 149627.11, 'Owner-Occupied', 'Open', '1900-01-00', 'Current');</v>
      </c>
    </row>
    <row r="5286" spans="1:16" x14ac:dyDescent="0.35">
      <c r="A5286" s="19">
        <v>5285</v>
      </c>
      <c r="B5286" s="18">
        <v>42069</v>
      </c>
      <c r="C5286" s="19" t="s">
        <v>57</v>
      </c>
      <c r="D5286" s="19" t="s">
        <v>61</v>
      </c>
      <c r="E5286" s="19" t="s">
        <v>40</v>
      </c>
      <c r="F5286" s="19">
        <v>803</v>
      </c>
      <c r="G5286" s="19">
        <v>56.42</v>
      </c>
      <c r="H5286" s="19">
        <v>15.11</v>
      </c>
      <c r="I5286" s="19">
        <v>14.25</v>
      </c>
      <c r="J5286" s="19" t="s">
        <v>54</v>
      </c>
      <c r="K5286" s="20">
        <v>239460.43</v>
      </c>
      <c r="L5286" s="20" t="s">
        <v>55</v>
      </c>
      <c r="M5286" s="20" t="s">
        <v>83</v>
      </c>
      <c r="N5286" s="26"/>
      <c r="O5286" s="20" t="s">
        <v>56</v>
      </c>
      <c r="P5286" t="str">
        <f t="shared" si="82"/>
        <v>INSERT INTO @DataTable (Deal, AdvanceDate, PROV, DealPurpose, RateType, BEACON, LTV, TDS, GDS, InsuranceType, PrincipalBalance, OccupancyType, AccountStatus, Closed_Date, DelinquencyBucket) VALUES (5285, '2015-03-06', 'ON', 'Purchase', 'ARM', 803, 56.42, 15.11, 14.25, 'Conv', 239460.43, 'Owner-Occupied', 'Open', '1900-01-00', 'Current');</v>
      </c>
    </row>
    <row r="5287" spans="1:16" x14ac:dyDescent="0.35">
      <c r="A5287" s="22">
        <v>5286</v>
      </c>
      <c r="B5287" s="21">
        <v>40735</v>
      </c>
      <c r="C5287" s="22" t="s">
        <v>57</v>
      </c>
      <c r="D5287" s="22" t="s">
        <v>61</v>
      </c>
      <c r="E5287" s="22" t="s">
        <v>53</v>
      </c>
      <c r="F5287" s="22">
        <v>806</v>
      </c>
      <c r="G5287" s="22">
        <v>90</v>
      </c>
      <c r="H5287" s="22">
        <v>33.01</v>
      </c>
      <c r="I5287" s="22">
        <v>32.78</v>
      </c>
      <c r="J5287" s="22" t="s">
        <v>60</v>
      </c>
      <c r="K5287" s="23">
        <v>0</v>
      </c>
      <c r="L5287" s="23" t="s">
        <v>55</v>
      </c>
      <c r="M5287" s="23" t="s">
        <v>84</v>
      </c>
      <c r="N5287" s="27">
        <v>42570</v>
      </c>
      <c r="O5287" s="23" t="s">
        <v>56</v>
      </c>
      <c r="P5287" t="str">
        <f t="shared" si="82"/>
        <v>INSERT INTO @DataTable (Deal, AdvanceDate, PROV, DealPurpose, RateType, BEACON, LTV, TDS, GDS, InsuranceType, PrincipalBalance, OccupancyType, AccountStatus, Closed_Date, DelinquencyBucket) VALUES (5286, '2011-07-11', 'ON', 'Purchase', 'Fixed', 806, 90, 33.01, 32.78, 'HiRatio', 0, 'Owner-Occupied', 'Closed', '2016-07-19', 'Current');</v>
      </c>
    </row>
    <row r="5288" spans="1:16" x14ac:dyDescent="0.35">
      <c r="A5288" s="19">
        <v>5287</v>
      </c>
      <c r="B5288" s="18">
        <v>41103</v>
      </c>
      <c r="C5288" s="19" t="s">
        <v>51</v>
      </c>
      <c r="D5288" s="19" t="s">
        <v>61</v>
      </c>
      <c r="E5288" s="19" t="s">
        <v>53</v>
      </c>
      <c r="F5288" s="19">
        <v>701</v>
      </c>
      <c r="G5288" s="19">
        <v>95</v>
      </c>
      <c r="H5288" s="19">
        <v>27.9</v>
      </c>
      <c r="I5288" s="19">
        <v>8.07</v>
      </c>
      <c r="J5288" s="19" t="s">
        <v>60</v>
      </c>
      <c r="K5288" s="20">
        <v>0</v>
      </c>
      <c r="L5288" s="20" t="s">
        <v>55</v>
      </c>
      <c r="M5288" s="20" t="s">
        <v>84</v>
      </c>
      <c r="N5288" s="26">
        <v>41521</v>
      </c>
      <c r="O5288" s="20" t="s">
        <v>56</v>
      </c>
      <c r="P5288" t="str">
        <f t="shared" si="82"/>
        <v>INSERT INTO @DataTable (Deal, AdvanceDate, PROV, DealPurpose, RateType, BEACON, LTV, TDS, GDS, InsuranceType, PrincipalBalance, OccupancyType, AccountStatus, Closed_Date, DelinquencyBucket) VALUES (5287, '2012-07-13', 'AB', 'Purchase', 'Fixed', 701, 95, 27.9, 8.07, 'HiRatio', 0, 'Owner-Occupied', 'Closed', '2013-09-04', 'Current');</v>
      </c>
    </row>
    <row r="5289" spans="1:16" x14ac:dyDescent="0.35">
      <c r="A5289" s="22">
        <v>5288</v>
      </c>
      <c r="B5289" s="21">
        <v>41739</v>
      </c>
      <c r="C5289" s="22" t="s">
        <v>58</v>
      </c>
      <c r="D5289" s="22" t="s">
        <v>61</v>
      </c>
      <c r="E5289" s="22" t="s">
        <v>40</v>
      </c>
      <c r="F5289" s="22">
        <v>803</v>
      </c>
      <c r="G5289" s="22">
        <v>95</v>
      </c>
      <c r="H5289" s="22">
        <v>28.94</v>
      </c>
      <c r="I5289" s="22">
        <v>23.05</v>
      </c>
      <c r="J5289" s="22" t="s">
        <v>60</v>
      </c>
      <c r="K5289" s="23">
        <v>285606.93</v>
      </c>
      <c r="L5289" s="23" t="s">
        <v>55</v>
      </c>
      <c r="M5289" s="23" t="s">
        <v>83</v>
      </c>
      <c r="N5289" s="27"/>
      <c r="O5289" s="23" t="s">
        <v>56</v>
      </c>
      <c r="P5289" t="str">
        <f t="shared" si="82"/>
        <v>INSERT INTO @DataTable (Deal, AdvanceDate, PROV, DealPurpose, RateType, BEACON, LTV, TDS, GDS, InsuranceType, PrincipalBalance, OccupancyType, AccountStatus, Closed_Date, DelinquencyBucket) VALUES (5288, '2014-04-10', 'BC', 'Purchase', 'ARM', 803, 95, 28.94, 23.05, 'HiRatio', 285606.93, 'Owner-Occupied', 'Open', '1900-01-00', 'Current');</v>
      </c>
    </row>
    <row r="5290" spans="1:16" x14ac:dyDescent="0.35">
      <c r="A5290" s="19">
        <v>5289</v>
      </c>
      <c r="B5290" s="18">
        <v>41089</v>
      </c>
      <c r="C5290" s="19" t="s">
        <v>57</v>
      </c>
      <c r="D5290" s="19" t="s">
        <v>61</v>
      </c>
      <c r="E5290" s="19" t="s">
        <v>53</v>
      </c>
      <c r="F5290" s="19">
        <v>745</v>
      </c>
      <c r="G5290" s="19">
        <v>85</v>
      </c>
      <c r="H5290" s="19">
        <v>37</v>
      </c>
      <c r="I5290" s="19">
        <v>31.41</v>
      </c>
      <c r="J5290" s="19" t="s">
        <v>60</v>
      </c>
      <c r="K5290" s="20">
        <v>231514.1</v>
      </c>
      <c r="L5290" s="20" t="s">
        <v>55</v>
      </c>
      <c r="M5290" s="20" t="s">
        <v>83</v>
      </c>
      <c r="N5290" s="26"/>
      <c r="O5290" s="20" t="s">
        <v>56</v>
      </c>
      <c r="P5290" t="str">
        <f t="shared" si="82"/>
        <v>INSERT INTO @DataTable (Deal, AdvanceDate, PROV, DealPurpose, RateType, BEACON, LTV, TDS, GDS, InsuranceType, PrincipalBalance, OccupancyType, AccountStatus, Closed_Date, DelinquencyBucket) VALUES (5289, '2012-06-29', 'ON', 'Purchase', 'Fixed', 745, 85, 37, 31.41, 'HiRatio', 231514.1, 'Owner-Occupied', 'Open', '1900-01-00', 'Current');</v>
      </c>
    </row>
    <row r="5291" spans="1:16" x14ac:dyDescent="0.35">
      <c r="A5291" s="22">
        <v>5290</v>
      </c>
      <c r="B5291" s="21">
        <v>40954</v>
      </c>
      <c r="C5291" s="22" t="s">
        <v>51</v>
      </c>
      <c r="D5291" s="22" t="s">
        <v>61</v>
      </c>
      <c r="E5291" s="22" t="s">
        <v>53</v>
      </c>
      <c r="F5291" s="22">
        <v>723</v>
      </c>
      <c r="G5291" s="22">
        <v>95</v>
      </c>
      <c r="H5291" s="22">
        <v>39.909999999999997</v>
      </c>
      <c r="I5291" s="22">
        <v>30.28</v>
      </c>
      <c r="J5291" s="22" t="s">
        <v>60</v>
      </c>
      <c r="K5291" s="23">
        <v>321138.7</v>
      </c>
      <c r="L5291" s="23" t="s">
        <v>55</v>
      </c>
      <c r="M5291" s="23" t="s">
        <v>83</v>
      </c>
      <c r="N5291" s="27"/>
      <c r="O5291" s="23" t="s">
        <v>56</v>
      </c>
      <c r="P5291" t="str">
        <f t="shared" si="82"/>
        <v>INSERT INTO @DataTable (Deal, AdvanceDate, PROV, DealPurpose, RateType, BEACON, LTV, TDS, GDS, InsuranceType, PrincipalBalance, OccupancyType, AccountStatus, Closed_Date, DelinquencyBucket) VALUES (5290, '2012-02-15', 'AB', 'Purchase', 'Fixed', 723, 95, 39.91, 30.28, 'HiRatio', 321138.7, 'Owner-Occupied', 'Open', '1900-01-00', 'Current');</v>
      </c>
    </row>
    <row r="5292" spans="1:16" x14ac:dyDescent="0.35">
      <c r="A5292" s="19">
        <v>5291</v>
      </c>
      <c r="B5292" s="18">
        <v>42179</v>
      </c>
      <c r="C5292" s="19" t="s">
        <v>57</v>
      </c>
      <c r="D5292" s="19" t="s">
        <v>61</v>
      </c>
      <c r="E5292" s="19" t="s">
        <v>53</v>
      </c>
      <c r="F5292" s="19">
        <v>796</v>
      </c>
      <c r="G5292" s="19">
        <v>95</v>
      </c>
      <c r="H5292" s="19">
        <v>32.56</v>
      </c>
      <c r="I5292" s="19">
        <v>21.33</v>
      </c>
      <c r="J5292" s="19" t="s">
        <v>60</v>
      </c>
      <c r="K5292" s="20">
        <v>264412.24</v>
      </c>
      <c r="L5292" s="20" t="s">
        <v>55</v>
      </c>
      <c r="M5292" s="20" t="s">
        <v>83</v>
      </c>
      <c r="N5292" s="26"/>
      <c r="O5292" s="20" t="s">
        <v>56</v>
      </c>
      <c r="P5292" t="str">
        <f t="shared" si="82"/>
        <v>INSERT INTO @DataTable (Deal, AdvanceDate, PROV, DealPurpose, RateType, BEACON, LTV, TDS, GDS, InsuranceType, PrincipalBalance, OccupancyType, AccountStatus, Closed_Date, DelinquencyBucket) VALUES (5291, '2015-06-24', 'ON', 'Purchase', 'Fixed', 796, 95, 32.56, 21.33, 'HiRatio', 264412.24, 'Owner-Occupied', 'Open', '1900-01-00', 'Current');</v>
      </c>
    </row>
    <row r="5293" spans="1:16" x14ac:dyDescent="0.35">
      <c r="A5293" s="22">
        <v>5292</v>
      </c>
      <c r="B5293" s="21">
        <v>41828</v>
      </c>
      <c r="C5293" s="22" t="s">
        <v>57</v>
      </c>
      <c r="D5293" s="22" t="s">
        <v>59</v>
      </c>
      <c r="E5293" s="22" t="s">
        <v>40</v>
      </c>
      <c r="F5293" s="22">
        <v>739</v>
      </c>
      <c r="G5293" s="22">
        <v>75.489999999999995</v>
      </c>
      <c r="H5293" s="22">
        <v>23.93</v>
      </c>
      <c r="I5293" s="22">
        <v>13.79</v>
      </c>
      <c r="J5293" s="22" t="s">
        <v>54</v>
      </c>
      <c r="K5293" s="23">
        <v>0</v>
      </c>
      <c r="L5293" s="23" t="s">
        <v>55</v>
      </c>
      <c r="M5293" s="23" t="s">
        <v>84</v>
      </c>
      <c r="N5293" s="27">
        <v>42312</v>
      </c>
      <c r="O5293" s="23" t="s">
        <v>56</v>
      </c>
      <c r="P5293" t="str">
        <f t="shared" si="82"/>
        <v>INSERT INTO @DataTable (Deal, AdvanceDate, PROV, DealPurpose, RateType, BEACON, LTV, TDS, GDS, InsuranceType, PrincipalBalance, OccupancyType, AccountStatus, Closed_Date, DelinquencyBucket) VALUES (5292, '2014-07-08', 'ON', 'Transfer', 'ARM', 739, 75.49, 23.93, 13.79, 'Conv', 0, 'Owner-Occupied', 'Closed', '2015-11-04', 'Current');</v>
      </c>
    </row>
    <row r="5294" spans="1:16" x14ac:dyDescent="0.35">
      <c r="A5294" s="19">
        <v>5293</v>
      </c>
      <c r="B5294" s="18">
        <v>42306</v>
      </c>
      <c r="C5294" s="19" t="s">
        <v>57</v>
      </c>
      <c r="D5294" s="19" t="s">
        <v>61</v>
      </c>
      <c r="E5294" s="19" t="s">
        <v>40</v>
      </c>
      <c r="F5294" s="19">
        <v>806</v>
      </c>
      <c r="G5294" s="19">
        <v>80</v>
      </c>
      <c r="H5294" s="19">
        <v>35.619999999999997</v>
      </c>
      <c r="I5294" s="19">
        <v>23.71</v>
      </c>
      <c r="J5294" s="19" t="s">
        <v>60</v>
      </c>
      <c r="K5294" s="20">
        <v>388155.32</v>
      </c>
      <c r="L5294" s="20" t="s">
        <v>55</v>
      </c>
      <c r="M5294" s="20" t="s">
        <v>83</v>
      </c>
      <c r="N5294" s="26"/>
      <c r="O5294" s="20" t="s">
        <v>56</v>
      </c>
      <c r="P5294" t="str">
        <f t="shared" si="82"/>
        <v>INSERT INTO @DataTable (Deal, AdvanceDate, PROV, DealPurpose, RateType, BEACON, LTV, TDS, GDS, InsuranceType, PrincipalBalance, OccupancyType, AccountStatus, Closed_Date, DelinquencyBucket) VALUES (5293, '2015-10-29', 'ON', 'Purchase', 'ARM', 806, 80, 35.62, 23.71, 'HiRatio', 388155.32, 'Owner-Occupied', 'Open', '1900-01-00', 'Current');</v>
      </c>
    </row>
    <row r="5295" spans="1:16" x14ac:dyDescent="0.35">
      <c r="A5295" s="22">
        <v>5294</v>
      </c>
      <c r="B5295" s="21">
        <v>41988</v>
      </c>
      <c r="C5295" s="22" t="s">
        <v>51</v>
      </c>
      <c r="D5295" s="22" t="s">
        <v>52</v>
      </c>
      <c r="E5295" s="22" t="s">
        <v>53</v>
      </c>
      <c r="F5295" s="22">
        <v>740</v>
      </c>
      <c r="G5295" s="22">
        <v>80</v>
      </c>
      <c r="H5295" s="22">
        <v>40.53</v>
      </c>
      <c r="I5295" s="22">
        <v>12.78</v>
      </c>
      <c r="J5295" s="22" t="s">
        <v>54</v>
      </c>
      <c r="K5295" s="23">
        <v>116211.11</v>
      </c>
      <c r="L5295" s="23" t="s">
        <v>62</v>
      </c>
      <c r="M5295" s="23" t="s">
        <v>83</v>
      </c>
      <c r="N5295" s="27"/>
      <c r="O5295" s="23" t="s">
        <v>56</v>
      </c>
      <c r="P5295" t="str">
        <f t="shared" si="82"/>
        <v>INSERT INTO @DataTable (Deal, AdvanceDate, PROV, DealPurpose, RateType, BEACON, LTV, TDS, GDS, InsuranceType, PrincipalBalance, OccupancyType, AccountStatus, Closed_Date, DelinquencyBucket) VALUES (5294, '2014-12-15', 'AB', 'Refinance External', 'Fixed', 740, 80, 40.53, 12.78, 'Conv', 116211.11, 'Rental', 'Open', '1900-01-00', 'Current');</v>
      </c>
    </row>
    <row r="5296" spans="1:16" x14ac:dyDescent="0.35">
      <c r="A5296" s="19">
        <v>5295</v>
      </c>
      <c r="B5296" s="18">
        <v>41866</v>
      </c>
      <c r="C5296" s="19" t="s">
        <v>51</v>
      </c>
      <c r="D5296" s="19" t="s">
        <v>61</v>
      </c>
      <c r="E5296" s="19" t="s">
        <v>53</v>
      </c>
      <c r="F5296" s="19">
        <v>689</v>
      </c>
      <c r="G5296" s="19">
        <v>80</v>
      </c>
      <c r="H5296" s="19">
        <v>40.659999999999997</v>
      </c>
      <c r="I5296" s="19">
        <v>27.19</v>
      </c>
      <c r="J5296" s="19" t="s">
        <v>54</v>
      </c>
      <c r="K5296" s="20">
        <v>394490.69</v>
      </c>
      <c r="L5296" s="20" t="s">
        <v>55</v>
      </c>
      <c r="M5296" s="20" t="s">
        <v>83</v>
      </c>
      <c r="N5296" s="26"/>
      <c r="O5296" s="20" t="s">
        <v>56</v>
      </c>
      <c r="P5296" t="str">
        <f t="shared" si="82"/>
        <v>INSERT INTO @DataTable (Deal, AdvanceDate, PROV, DealPurpose, RateType, BEACON, LTV, TDS, GDS, InsuranceType, PrincipalBalance, OccupancyType, AccountStatus, Closed_Date, DelinquencyBucket) VALUES (5295, '2014-08-15', 'AB', 'Purchase', 'Fixed', 689, 80, 40.66, 27.19, 'Conv', 394490.69, 'Owner-Occupied', 'Open', '1900-01-00', 'Current');</v>
      </c>
    </row>
    <row r="5297" spans="1:16" x14ac:dyDescent="0.35">
      <c r="A5297" s="22">
        <v>5296</v>
      </c>
      <c r="B5297" s="21">
        <v>41514</v>
      </c>
      <c r="C5297" s="22" t="s">
        <v>57</v>
      </c>
      <c r="D5297" s="22" t="s">
        <v>61</v>
      </c>
      <c r="E5297" s="22" t="s">
        <v>40</v>
      </c>
      <c r="F5297" s="22">
        <v>793</v>
      </c>
      <c r="G5297" s="22">
        <v>75</v>
      </c>
      <c r="H5297" s="22">
        <v>27.21</v>
      </c>
      <c r="I5297" s="22">
        <v>21.67</v>
      </c>
      <c r="J5297" s="22" t="s">
        <v>54</v>
      </c>
      <c r="K5297" s="23">
        <v>0</v>
      </c>
      <c r="L5297" s="23" t="s">
        <v>55</v>
      </c>
      <c r="M5297" s="23" t="s">
        <v>84</v>
      </c>
      <c r="N5297" s="27">
        <v>41554</v>
      </c>
      <c r="O5297" s="23" t="s">
        <v>56</v>
      </c>
      <c r="P5297" t="str">
        <f t="shared" si="82"/>
        <v>INSERT INTO @DataTable (Deal, AdvanceDate, PROV, DealPurpose, RateType, BEACON, LTV, TDS, GDS, InsuranceType, PrincipalBalance, OccupancyType, AccountStatus, Closed_Date, DelinquencyBucket) VALUES (5296, '2013-08-28', 'ON', 'Purchase', 'ARM', 793, 75, 27.21, 21.67, 'Conv', 0, 'Owner-Occupied', 'Closed', '2013-10-07', 'Current');</v>
      </c>
    </row>
    <row r="5298" spans="1:16" x14ac:dyDescent="0.35">
      <c r="A5298" s="19">
        <v>5297</v>
      </c>
      <c r="B5298" s="18">
        <v>41955</v>
      </c>
      <c r="C5298" s="19" t="s">
        <v>58</v>
      </c>
      <c r="D5298" s="19" t="s">
        <v>52</v>
      </c>
      <c r="E5298" s="19" t="s">
        <v>40</v>
      </c>
      <c r="F5298" s="19">
        <v>732</v>
      </c>
      <c r="G5298" s="19">
        <v>80</v>
      </c>
      <c r="H5298" s="19">
        <v>31.22</v>
      </c>
      <c r="I5298" s="19">
        <v>25.96</v>
      </c>
      <c r="J5298" s="19" t="s">
        <v>54</v>
      </c>
      <c r="K5298" s="20">
        <v>437651.25</v>
      </c>
      <c r="L5298" s="20" t="s">
        <v>55</v>
      </c>
      <c r="M5298" s="20" t="s">
        <v>83</v>
      </c>
      <c r="N5298" s="26"/>
      <c r="O5298" s="20" t="s">
        <v>56</v>
      </c>
      <c r="P5298" t="str">
        <f t="shared" si="82"/>
        <v>INSERT INTO @DataTable (Deal, AdvanceDate, PROV, DealPurpose, RateType, BEACON, LTV, TDS, GDS, InsuranceType, PrincipalBalance, OccupancyType, AccountStatus, Closed_Date, DelinquencyBucket) VALUES (5297, '2014-11-12', 'BC', 'Refinance External', 'ARM', 732, 80, 31.22, 25.96, 'Conv', 437651.25, 'Owner-Occupied', 'Open', '1900-01-00', 'Current');</v>
      </c>
    </row>
    <row r="5299" spans="1:16" x14ac:dyDescent="0.35">
      <c r="A5299" s="22">
        <v>5298</v>
      </c>
      <c r="B5299" s="21">
        <v>41745</v>
      </c>
      <c r="C5299" s="22" t="s">
        <v>58</v>
      </c>
      <c r="D5299" s="22" t="s">
        <v>59</v>
      </c>
      <c r="E5299" s="22" t="s">
        <v>53</v>
      </c>
      <c r="F5299" s="22">
        <v>829</v>
      </c>
      <c r="G5299" s="22">
        <v>88.4</v>
      </c>
      <c r="H5299" s="22">
        <v>41.37</v>
      </c>
      <c r="I5299" s="22">
        <v>27.82</v>
      </c>
      <c r="J5299" s="22" t="s">
        <v>60</v>
      </c>
      <c r="K5299" s="23">
        <v>188964.02</v>
      </c>
      <c r="L5299" s="23" t="s">
        <v>55</v>
      </c>
      <c r="M5299" s="23" t="s">
        <v>83</v>
      </c>
      <c r="N5299" s="27"/>
      <c r="O5299" s="23" t="s">
        <v>56</v>
      </c>
      <c r="P5299" t="str">
        <f t="shared" si="82"/>
        <v>INSERT INTO @DataTable (Deal, AdvanceDate, PROV, DealPurpose, RateType, BEACON, LTV, TDS, GDS, InsuranceType, PrincipalBalance, OccupancyType, AccountStatus, Closed_Date, DelinquencyBucket) VALUES (5298, '2014-04-16', 'BC', 'Transfer', 'Fixed', 829, 88.4, 41.37, 27.82, 'HiRatio', 188964.02, 'Owner-Occupied', 'Open', '1900-01-00', 'Current');</v>
      </c>
    </row>
    <row r="5300" spans="1:16" x14ac:dyDescent="0.35">
      <c r="A5300" s="19">
        <v>5299</v>
      </c>
      <c r="B5300" s="18">
        <v>42079</v>
      </c>
      <c r="C5300" s="19" t="s">
        <v>57</v>
      </c>
      <c r="D5300" s="19" t="s">
        <v>52</v>
      </c>
      <c r="E5300" s="19" t="s">
        <v>53</v>
      </c>
      <c r="F5300" s="19">
        <v>692</v>
      </c>
      <c r="G5300" s="19">
        <v>80</v>
      </c>
      <c r="H5300" s="19">
        <v>35.28</v>
      </c>
      <c r="I5300" s="19">
        <v>35.28</v>
      </c>
      <c r="J5300" s="19" t="s">
        <v>54</v>
      </c>
      <c r="K5300" s="20">
        <v>199575.11</v>
      </c>
      <c r="L5300" s="20" t="s">
        <v>55</v>
      </c>
      <c r="M5300" s="20" t="s">
        <v>83</v>
      </c>
      <c r="N5300" s="26"/>
      <c r="O5300" s="20" t="s">
        <v>56</v>
      </c>
      <c r="P5300" t="str">
        <f t="shared" si="82"/>
        <v>INSERT INTO @DataTable (Deal, AdvanceDate, PROV, DealPurpose, RateType, BEACON, LTV, TDS, GDS, InsuranceType, PrincipalBalance, OccupancyType, AccountStatus, Closed_Date, DelinquencyBucket) VALUES (5299, '2015-03-16', 'ON', 'Refinance External', 'Fixed', 692, 80, 35.28, 35.28, 'Conv', 199575.11, 'Owner-Occupied', 'Open', '1900-01-00', 'Current');</v>
      </c>
    </row>
    <row r="5301" spans="1:16" x14ac:dyDescent="0.35">
      <c r="A5301" s="22">
        <v>5300</v>
      </c>
      <c r="B5301" s="21">
        <v>42657</v>
      </c>
      <c r="C5301" s="22" t="s">
        <v>57</v>
      </c>
      <c r="D5301" s="22" t="s">
        <v>52</v>
      </c>
      <c r="E5301" s="22" t="s">
        <v>53</v>
      </c>
      <c r="F5301" s="22">
        <v>807</v>
      </c>
      <c r="G5301" s="22">
        <v>71.430000000000007</v>
      </c>
      <c r="H5301" s="22">
        <v>35.380000000000003</v>
      </c>
      <c r="I5301" s="22">
        <v>32.369999999999997</v>
      </c>
      <c r="J5301" s="22" t="s">
        <v>54</v>
      </c>
      <c r="K5301" s="23">
        <v>248614.1</v>
      </c>
      <c r="L5301" s="23" t="s">
        <v>55</v>
      </c>
      <c r="M5301" s="23" t="s">
        <v>83</v>
      </c>
      <c r="N5301" s="27"/>
      <c r="O5301" s="23" t="s">
        <v>56</v>
      </c>
      <c r="P5301" t="str">
        <f t="shared" si="82"/>
        <v>INSERT INTO @DataTable (Deal, AdvanceDate, PROV, DealPurpose, RateType, BEACON, LTV, TDS, GDS, InsuranceType, PrincipalBalance, OccupancyType, AccountStatus, Closed_Date, DelinquencyBucket) VALUES (5300, '2016-10-14', 'ON', 'Refinance External', 'Fixed', 807, 71.43, 35.38, 32.37, 'Conv', 248614.1, 'Owner-Occupied', 'Open', '1900-01-00', 'Current');</v>
      </c>
    </row>
    <row r="5302" spans="1:16" x14ac:dyDescent="0.35">
      <c r="A5302" s="19">
        <v>5301</v>
      </c>
      <c r="B5302" s="18">
        <v>42209</v>
      </c>
      <c r="C5302" s="19" t="s">
        <v>57</v>
      </c>
      <c r="D5302" s="19" t="s">
        <v>61</v>
      </c>
      <c r="E5302" s="19" t="s">
        <v>53</v>
      </c>
      <c r="F5302" s="19">
        <v>703</v>
      </c>
      <c r="G5302" s="19">
        <v>95</v>
      </c>
      <c r="H5302" s="19">
        <v>42.78</v>
      </c>
      <c r="I5302" s="19">
        <v>32.85</v>
      </c>
      <c r="J5302" s="19" t="s">
        <v>60</v>
      </c>
      <c r="K5302" s="20">
        <v>332258.3</v>
      </c>
      <c r="L5302" s="20" t="s">
        <v>55</v>
      </c>
      <c r="M5302" s="20" t="s">
        <v>83</v>
      </c>
      <c r="N5302" s="26"/>
      <c r="O5302" s="20" t="s">
        <v>56</v>
      </c>
      <c r="P5302" t="str">
        <f t="shared" si="82"/>
        <v>INSERT INTO @DataTable (Deal, AdvanceDate, PROV, DealPurpose, RateType, BEACON, LTV, TDS, GDS, InsuranceType, PrincipalBalance, OccupancyType, AccountStatus, Closed_Date, DelinquencyBucket) VALUES (5301, '2015-07-24', 'ON', 'Purchase', 'Fixed', 703, 95, 42.78, 32.85, 'HiRatio', 332258.3, 'Owner-Occupied', 'Open', '1900-01-00', 'Current');</v>
      </c>
    </row>
    <row r="5303" spans="1:16" x14ac:dyDescent="0.35">
      <c r="A5303" s="22">
        <v>5302</v>
      </c>
      <c r="B5303" s="21">
        <v>40679</v>
      </c>
      <c r="C5303" s="22" t="s">
        <v>57</v>
      </c>
      <c r="D5303" s="22" t="s">
        <v>52</v>
      </c>
      <c r="E5303" s="22" t="s">
        <v>53</v>
      </c>
      <c r="F5303" s="22">
        <v>770</v>
      </c>
      <c r="G5303" s="22">
        <v>80</v>
      </c>
      <c r="H5303" s="22">
        <v>37.979999999999997</v>
      </c>
      <c r="I5303" s="22">
        <v>34.090000000000003</v>
      </c>
      <c r="J5303" s="22" t="s">
        <v>54</v>
      </c>
      <c r="K5303" s="23">
        <v>0</v>
      </c>
      <c r="L5303" s="23" t="s">
        <v>55</v>
      </c>
      <c r="M5303" s="23" t="s">
        <v>84</v>
      </c>
      <c r="N5303" s="27">
        <v>42144</v>
      </c>
      <c r="O5303" s="23" t="s">
        <v>56</v>
      </c>
      <c r="P5303" t="str">
        <f t="shared" si="82"/>
        <v>INSERT INTO @DataTable (Deal, AdvanceDate, PROV, DealPurpose, RateType, BEACON, LTV, TDS, GDS, InsuranceType, PrincipalBalance, OccupancyType, AccountStatus, Closed_Date, DelinquencyBucket) VALUES (5302, '2011-05-16', 'ON', 'Refinance External', 'Fixed', 770, 80, 37.98, 34.09, 'Conv', 0, 'Owner-Occupied', 'Closed', '2015-05-20', 'Current');</v>
      </c>
    </row>
    <row r="5304" spans="1:16" x14ac:dyDescent="0.35">
      <c r="A5304" s="19">
        <v>5303</v>
      </c>
      <c r="B5304" s="18">
        <v>41670</v>
      </c>
      <c r="C5304" s="19" t="s">
        <v>57</v>
      </c>
      <c r="D5304" s="19" t="s">
        <v>61</v>
      </c>
      <c r="E5304" s="19" t="s">
        <v>53</v>
      </c>
      <c r="F5304" s="19">
        <v>783</v>
      </c>
      <c r="G5304" s="19">
        <v>89.83</v>
      </c>
      <c r="H5304" s="19">
        <v>37.229999999999997</v>
      </c>
      <c r="I5304" s="19">
        <v>36.840000000000003</v>
      </c>
      <c r="J5304" s="19" t="s">
        <v>60</v>
      </c>
      <c r="K5304" s="20">
        <v>0</v>
      </c>
      <c r="L5304" s="20" t="s">
        <v>55</v>
      </c>
      <c r="M5304" s="20" t="s">
        <v>84</v>
      </c>
      <c r="N5304" s="26">
        <v>42615</v>
      </c>
      <c r="O5304" s="20" t="s">
        <v>56</v>
      </c>
      <c r="P5304" t="str">
        <f t="shared" si="82"/>
        <v>INSERT INTO @DataTable (Deal, AdvanceDate, PROV, DealPurpose, RateType, BEACON, LTV, TDS, GDS, InsuranceType, PrincipalBalance, OccupancyType, AccountStatus, Closed_Date, DelinquencyBucket) VALUES (5303, '2014-01-31', 'ON', 'Purchase', 'Fixed', 783, 89.83, 37.23, 36.84, 'HiRatio', 0, 'Owner-Occupied', 'Closed', '2016-09-02', 'Current');</v>
      </c>
    </row>
    <row r="5305" spans="1:16" x14ac:dyDescent="0.35">
      <c r="A5305" s="22">
        <v>5304</v>
      </c>
      <c r="B5305" s="21">
        <v>41779</v>
      </c>
      <c r="C5305" s="22" t="s">
        <v>57</v>
      </c>
      <c r="D5305" s="22" t="s">
        <v>61</v>
      </c>
      <c r="E5305" s="22" t="s">
        <v>40</v>
      </c>
      <c r="F5305" s="22">
        <v>797</v>
      </c>
      <c r="G5305" s="22">
        <v>80</v>
      </c>
      <c r="H5305" s="22">
        <v>33.03</v>
      </c>
      <c r="I5305" s="22">
        <v>31.05</v>
      </c>
      <c r="J5305" s="22" t="s">
        <v>60</v>
      </c>
      <c r="K5305" s="23">
        <v>223757.11</v>
      </c>
      <c r="L5305" s="23" t="s">
        <v>55</v>
      </c>
      <c r="M5305" s="23" t="s">
        <v>83</v>
      </c>
      <c r="N5305" s="27"/>
      <c r="O5305" s="23" t="s">
        <v>56</v>
      </c>
      <c r="P5305" t="str">
        <f t="shared" si="82"/>
        <v>INSERT INTO @DataTable (Deal, AdvanceDate, PROV, DealPurpose, RateType, BEACON, LTV, TDS, GDS, InsuranceType, PrincipalBalance, OccupancyType, AccountStatus, Closed_Date, DelinquencyBucket) VALUES (5304, '2014-05-20', 'ON', 'Purchase', 'ARM', 797, 80, 33.03, 31.05, 'HiRatio', 223757.11, 'Owner-Occupied', 'Open', '1900-01-00', 'Current');</v>
      </c>
    </row>
    <row r="5306" spans="1:16" x14ac:dyDescent="0.35">
      <c r="A5306" s="19">
        <v>5305</v>
      </c>
      <c r="B5306" s="18">
        <v>42149</v>
      </c>
      <c r="C5306" s="19" t="s">
        <v>74</v>
      </c>
      <c r="D5306" s="19" t="s">
        <v>59</v>
      </c>
      <c r="E5306" s="19" t="s">
        <v>40</v>
      </c>
      <c r="F5306" s="19">
        <v>776</v>
      </c>
      <c r="G5306" s="19">
        <v>48.82</v>
      </c>
      <c r="H5306" s="19">
        <v>31.24</v>
      </c>
      <c r="I5306" s="19">
        <v>25.19</v>
      </c>
      <c r="J5306" s="19" t="s">
        <v>54</v>
      </c>
      <c r="K5306" s="20">
        <v>148392.18</v>
      </c>
      <c r="L5306" s="20" t="s">
        <v>55</v>
      </c>
      <c r="M5306" s="20" t="s">
        <v>83</v>
      </c>
      <c r="N5306" s="26"/>
      <c r="O5306" s="20" t="s">
        <v>56</v>
      </c>
      <c r="P5306" t="str">
        <f t="shared" si="82"/>
        <v>INSERT INTO @DataTable (Deal, AdvanceDate, PROV, DealPurpose, RateType, BEACON, LTV, TDS, GDS, InsuranceType, PrincipalBalance, OccupancyType, AccountStatus, Closed_Date, DelinquencyBucket) VALUES (5305, '2015-05-25', 'MB', 'Transfer', 'ARM', 776, 48.82, 31.24, 25.19, 'Conv', 148392.18, 'Owner-Occupied', 'Open', '1900-01-00', 'Current');</v>
      </c>
    </row>
    <row r="5307" spans="1:16" x14ac:dyDescent="0.35">
      <c r="A5307" s="22">
        <v>5306</v>
      </c>
      <c r="B5307" s="21">
        <v>41233</v>
      </c>
      <c r="C5307" s="22" t="s">
        <v>57</v>
      </c>
      <c r="D5307" s="22" t="s">
        <v>61</v>
      </c>
      <c r="E5307" s="22" t="s">
        <v>53</v>
      </c>
      <c r="F5307" s="22">
        <v>753</v>
      </c>
      <c r="G5307" s="22">
        <v>77.27</v>
      </c>
      <c r="H5307" s="22">
        <v>40.9</v>
      </c>
      <c r="I5307" s="22">
        <v>40.9</v>
      </c>
      <c r="J5307" s="22" t="s">
        <v>54</v>
      </c>
      <c r="K5307" s="23">
        <v>0</v>
      </c>
      <c r="L5307" s="23" t="s">
        <v>55</v>
      </c>
      <c r="M5307" s="23" t="s">
        <v>84</v>
      </c>
      <c r="N5307" s="27">
        <v>42520</v>
      </c>
      <c r="O5307" s="23" t="s">
        <v>56</v>
      </c>
      <c r="P5307" t="str">
        <f t="shared" si="82"/>
        <v>INSERT INTO @DataTable (Deal, AdvanceDate, PROV, DealPurpose, RateType, BEACON, LTV, TDS, GDS, InsuranceType, PrincipalBalance, OccupancyType, AccountStatus, Closed_Date, DelinquencyBucket) VALUES (5306, '2012-11-20', 'ON', 'Purchase', 'Fixed', 753, 77.27, 40.9, 40.9, 'Conv', 0, 'Owner-Occupied', 'Closed', '2016-05-30', 'Current');</v>
      </c>
    </row>
    <row r="5308" spans="1:16" x14ac:dyDescent="0.35">
      <c r="A5308" s="19">
        <v>5307</v>
      </c>
      <c r="B5308" s="18">
        <v>41078</v>
      </c>
      <c r="C5308" s="19" t="s">
        <v>51</v>
      </c>
      <c r="D5308" s="19" t="s">
        <v>61</v>
      </c>
      <c r="E5308" s="19" t="s">
        <v>53</v>
      </c>
      <c r="F5308" s="19">
        <v>820</v>
      </c>
      <c r="G5308" s="19">
        <v>95</v>
      </c>
      <c r="H5308" s="19">
        <v>41.25</v>
      </c>
      <c r="I5308" s="19">
        <v>39.39</v>
      </c>
      <c r="J5308" s="19" t="s">
        <v>60</v>
      </c>
      <c r="K5308" s="20">
        <v>202624.63</v>
      </c>
      <c r="L5308" s="20" t="s">
        <v>55</v>
      </c>
      <c r="M5308" s="20" t="s">
        <v>83</v>
      </c>
      <c r="N5308" s="26"/>
      <c r="O5308" s="20" t="s">
        <v>56</v>
      </c>
      <c r="P5308" t="str">
        <f t="shared" si="82"/>
        <v>INSERT INTO @DataTable (Deal, AdvanceDate, PROV, DealPurpose, RateType, BEACON, LTV, TDS, GDS, InsuranceType, PrincipalBalance, OccupancyType, AccountStatus, Closed_Date, DelinquencyBucket) VALUES (5307, '2012-06-18', 'AB', 'Purchase', 'Fixed', 820, 95, 41.25, 39.39, 'HiRatio', 202624.63, 'Owner-Occupied', 'Open', '1900-01-00', 'Current');</v>
      </c>
    </row>
    <row r="5309" spans="1:16" x14ac:dyDescent="0.35">
      <c r="A5309" s="22">
        <v>5308</v>
      </c>
      <c r="B5309" s="21">
        <v>41701</v>
      </c>
      <c r="C5309" s="22" t="s">
        <v>58</v>
      </c>
      <c r="D5309" s="22" t="s">
        <v>52</v>
      </c>
      <c r="E5309" s="22" t="s">
        <v>53</v>
      </c>
      <c r="F5309" s="22">
        <v>734</v>
      </c>
      <c r="G5309" s="22">
        <v>74.489999999999995</v>
      </c>
      <c r="H5309" s="22">
        <v>38.57</v>
      </c>
      <c r="I5309" s="22">
        <v>27.92</v>
      </c>
      <c r="J5309" s="22" t="s">
        <v>54</v>
      </c>
      <c r="K5309" s="23">
        <v>258309.86</v>
      </c>
      <c r="L5309" s="23" t="s">
        <v>55</v>
      </c>
      <c r="M5309" s="23" t="s">
        <v>83</v>
      </c>
      <c r="N5309" s="27"/>
      <c r="O5309" s="23" t="s">
        <v>56</v>
      </c>
      <c r="P5309" t="str">
        <f t="shared" si="82"/>
        <v>INSERT INTO @DataTable (Deal, AdvanceDate, PROV, DealPurpose, RateType, BEACON, LTV, TDS, GDS, InsuranceType, PrincipalBalance, OccupancyType, AccountStatus, Closed_Date, DelinquencyBucket) VALUES (5308, '2014-03-03', 'BC', 'Refinance External', 'Fixed', 734, 74.49, 38.57, 27.92, 'Conv', 258309.86, 'Owner-Occupied', 'Open', '1900-01-00', 'Current');</v>
      </c>
    </row>
    <row r="5310" spans="1:16" x14ac:dyDescent="0.35">
      <c r="A5310" s="19">
        <v>5309</v>
      </c>
      <c r="B5310" s="18">
        <v>41743</v>
      </c>
      <c r="C5310" s="19" t="s">
        <v>70</v>
      </c>
      <c r="D5310" s="19" t="s">
        <v>59</v>
      </c>
      <c r="E5310" s="19" t="s">
        <v>40</v>
      </c>
      <c r="F5310" s="19">
        <v>725</v>
      </c>
      <c r="G5310" s="19">
        <v>59.71</v>
      </c>
      <c r="H5310" s="19">
        <v>31.98</v>
      </c>
      <c r="I5310" s="19">
        <v>23.54</v>
      </c>
      <c r="J5310" s="19" t="s">
        <v>54</v>
      </c>
      <c r="K5310" s="20">
        <v>63454.48</v>
      </c>
      <c r="L5310" s="20" t="s">
        <v>55</v>
      </c>
      <c r="M5310" s="20" t="s">
        <v>83</v>
      </c>
      <c r="N5310" s="26"/>
      <c r="O5310" s="20" t="s">
        <v>56</v>
      </c>
      <c r="P5310" t="str">
        <f t="shared" si="82"/>
        <v>INSERT INTO @DataTable (Deal, AdvanceDate, PROV, DealPurpose, RateType, BEACON, LTV, TDS, GDS, InsuranceType, PrincipalBalance, OccupancyType, AccountStatus, Closed_Date, DelinquencyBucket) VALUES (5309, '2014-04-14', 'NB', 'Transfer', 'ARM', 725, 59.71, 31.98, 23.54, 'Conv', 63454.48, 'Owner-Occupied', 'Open', '1900-01-00', 'Current');</v>
      </c>
    </row>
    <row r="5311" spans="1:16" x14ac:dyDescent="0.35">
      <c r="A5311" s="22">
        <v>5310</v>
      </c>
      <c r="B5311" s="21">
        <v>42551</v>
      </c>
      <c r="C5311" s="22" t="s">
        <v>57</v>
      </c>
      <c r="D5311" s="22" t="s">
        <v>61</v>
      </c>
      <c r="E5311" s="22" t="s">
        <v>53</v>
      </c>
      <c r="F5311" s="22">
        <v>745</v>
      </c>
      <c r="G5311" s="22">
        <v>80</v>
      </c>
      <c r="H5311" s="22">
        <v>31.69</v>
      </c>
      <c r="I5311" s="22">
        <v>22.9</v>
      </c>
      <c r="J5311" s="22" t="s">
        <v>54</v>
      </c>
      <c r="K5311" s="23">
        <v>301752.40999999997</v>
      </c>
      <c r="L5311" s="23" t="s">
        <v>55</v>
      </c>
      <c r="M5311" s="23" t="s">
        <v>83</v>
      </c>
      <c r="N5311" s="27"/>
      <c r="O5311" s="23" t="s">
        <v>56</v>
      </c>
      <c r="P5311" t="str">
        <f t="shared" si="82"/>
        <v>INSERT INTO @DataTable (Deal, AdvanceDate, PROV, DealPurpose, RateType, BEACON, LTV, TDS, GDS, InsuranceType, PrincipalBalance, OccupancyType, AccountStatus, Closed_Date, DelinquencyBucket) VALUES (5310, '2016-06-30', 'ON', 'Purchase', 'Fixed', 745, 80, 31.69, 22.9, 'Conv', 301752.41, 'Owner-Occupied', 'Open', '1900-01-00', 'Current');</v>
      </c>
    </row>
    <row r="5312" spans="1:16" x14ac:dyDescent="0.35">
      <c r="A5312" s="19">
        <v>5311</v>
      </c>
      <c r="B5312" s="18">
        <v>42223</v>
      </c>
      <c r="C5312" s="19" t="s">
        <v>57</v>
      </c>
      <c r="D5312" s="19" t="s">
        <v>61</v>
      </c>
      <c r="E5312" s="19" t="s">
        <v>40</v>
      </c>
      <c r="F5312" s="19">
        <v>803</v>
      </c>
      <c r="G5312" s="19">
        <v>33.479999999999997</v>
      </c>
      <c r="H5312" s="19">
        <v>15.14</v>
      </c>
      <c r="I5312" s="19">
        <v>14.26</v>
      </c>
      <c r="J5312" s="19" t="s">
        <v>60</v>
      </c>
      <c r="K5312" s="20">
        <v>50677.91</v>
      </c>
      <c r="L5312" s="20" t="s">
        <v>55</v>
      </c>
      <c r="M5312" s="20" t="s">
        <v>83</v>
      </c>
      <c r="N5312" s="26"/>
      <c r="O5312" s="20" t="s">
        <v>56</v>
      </c>
      <c r="P5312" t="str">
        <f t="shared" si="82"/>
        <v>INSERT INTO @DataTable (Deal, AdvanceDate, PROV, DealPurpose, RateType, BEACON, LTV, TDS, GDS, InsuranceType, PrincipalBalance, OccupancyType, AccountStatus, Closed_Date, DelinquencyBucket) VALUES (5311, '2015-08-07', 'ON', 'Purchase', 'ARM', 803, 33.48, 15.14, 14.26, 'HiRatio', 50677.91, 'Owner-Occupied', 'Open', '1900-01-00', 'Current');</v>
      </c>
    </row>
    <row r="5313" spans="1:16" x14ac:dyDescent="0.35">
      <c r="A5313" s="22">
        <v>5312</v>
      </c>
      <c r="B5313" s="21">
        <v>40809</v>
      </c>
      <c r="C5313" s="22" t="s">
        <v>74</v>
      </c>
      <c r="D5313" s="22" t="s">
        <v>61</v>
      </c>
      <c r="E5313" s="22" t="s">
        <v>40</v>
      </c>
      <c r="F5313" s="22">
        <v>787</v>
      </c>
      <c r="G5313" s="22">
        <v>95</v>
      </c>
      <c r="H5313" s="22">
        <v>29.99</v>
      </c>
      <c r="I5313" s="22">
        <v>29.54</v>
      </c>
      <c r="J5313" s="22" t="s">
        <v>60</v>
      </c>
      <c r="K5313" s="23">
        <v>0</v>
      </c>
      <c r="L5313" s="23" t="s">
        <v>55</v>
      </c>
      <c r="M5313" s="23" t="s">
        <v>84</v>
      </c>
      <c r="N5313" s="27">
        <v>41905</v>
      </c>
      <c r="O5313" s="23" t="s">
        <v>56</v>
      </c>
      <c r="P5313" t="str">
        <f t="shared" si="82"/>
        <v>INSERT INTO @DataTable (Deal, AdvanceDate, PROV, DealPurpose, RateType, BEACON, LTV, TDS, GDS, InsuranceType, PrincipalBalance, OccupancyType, AccountStatus, Closed_Date, DelinquencyBucket) VALUES (5312, '2011-09-23', 'MB', 'Purchase', 'ARM', 787, 95, 29.99, 29.54, 'HiRatio', 0, 'Owner-Occupied', 'Closed', '2014-09-23', 'Current');</v>
      </c>
    </row>
    <row r="5314" spans="1:16" x14ac:dyDescent="0.35">
      <c r="A5314" s="19">
        <v>5313</v>
      </c>
      <c r="B5314" s="18">
        <v>41229</v>
      </c>
      <c r="C5314" s="19" t="s">
        <v>57</v>
      </c>
      <c r="D5314" s="19" t="s">
        <v>61</v>
      </c>
      <c r="E5314" s="19" t="s">
        <v>53</v>
      </c>
      <c r="F5314" s="19">
        <v>720</v>
      </c>
      <c r="G5314" s="19">
        <v>95</v>
      </c>
      <c r="H5314" s="19">
        <v>41.78</v>
      </c>
      <c r="I5314" s="19">
        <v>34.31</v>
      </c>
      <c r="J5314" s="19" t="s">
        <v>60</v>
      </c>
      <c r="K5314" s="20">
        <v>0</v>
      </c>
      <c r="L5314" s="20" t="s">
        <v>55</v>
      </c>
      <c r="M5314" s="20" t="s">
        <v>84</v>
      </c>
      <c r="N5314" s="26">
        <v>42396</v>
      </c>
      <c r="O5314" s="20" t="s">
        <v>56</v>
      </c>
      <c r="P5314" t="str">
        <f t="shared" si="82"/>
        <v>INSERT INTO @DataTable (Deal, AdvanceDate, PROV, DealPurpose, RateType, BEACON, LTV, TDS, GDS, InsuranceType, PrincipalBalance, OccupancyType, AccountStatus, Closed_Date, DelinquencyBucket) VALUES (5313, '2012-11-16', 'ON', 'Purchase', 'Fixed', 720, 95, 41.78, 34.31, 'HiRatio', 0, 'Owner-Occupied', 'Closed', '2016-01-27', 'Current');</v>
      </c>
    </row>
    <row r="5315" spans="1:16" x14ac:dyDescent="0.35">
      <c r="A5315" s="22">
        <v>5314</v>
      </c>
      <c r="B5315" s="21">
        <v>41745</v>
      </c>
      <c r="C5315" s="22" t="s">
        <v>58</v>
      </c>
      <c r="D5315" s="22" t="s">
        <v>52</v>
      </c>
      <c r="E5315" s="22" t="s">
        <v>40</v>
      </c>
      <c r="F5315" s="22">
        <v>716</v>
      </c>
      <c r="G5315" s="22">
        <v>56.56</v>
      </c>
      <c r="H5315" s="22">
        <v>25.38</v>
      </c>
      <c r="I5315" s="22">
        <v>25.16</v>
      </c>
      <c r="J5315" s="22" t="s">
        <v>54</v>
      </c>
      <c r="K5315" s="23">
        <v>237203.20000000001</v>
      </c>
      <c r="L5315" s="23" t="s">
        <v>55</v>
      </c>
      <c r="M5315" s="23" t="s">
        <v>83</v>
      </c>
      <c r="N5315" s="27"/>
      <c r="O5315" s="23" t="s">
        <v>56</v>
      </c>
      <c r="P5315" t="str">
        <f t="shared" ref="P5315:P5378" si="83">"INSERT INTO @DataTable (Deal, AdvanceDate, PROV, DealPurpose, RateType, BEACON, LTV, TDS, GDS, InsuranceType, PrincipalBalance, OccupancyType, AccountStatus, Closed_Date, DelinquencyBucket) VALUES (" &amp; A5315 &amp; ", " &amp; "'" &amp; TEXT(B5315, "yyyy-mm-dd") &amp; "', '" &amp; C5315 &amp; "', '" &amp; D5315 &amp; "', '" &amp; E5315 &amp; "', " &amp; F5315 &amp; ", " &amp; G5315 &amp; ", " &amp; H5315 &amp; ", " &amp; I5315 &amp; ", '" &amp; J5315 &amp; "', " &amp; K5315 &amp; ", '" &amp; L5315 &amp; "', '" &amp; M5315 &amp; "', '" &amp;TEXT(N5315, "yyyy-mm-dd") &amp; "', '" &amp; O5315 &amp; "');"</f>
        <v>INSERT INTO @DataTable (Deal, AdvanceDate, PROV, DealPurpose, RateType, BEACON, LTV, TDS, GDS, InsuranceType, PrincipalBalance, OccupancyType, AccountStatus, Closed_Date, DelinquencyBucket) VALUES (5314, '2014-04-16', 'BC', 'Refinance External', 'ARM', 716, 56.56, 25.38, 25.16, 'Conv', 237203.2, 'Owner-Occupied', 'Open', '1900-01-00', 'Current');</v>
      </c>
    </row>
    <row r="5316" spans="1:16" x14ac:dyDescent="0.35">
      <c r="A5316" s="19">
        <v>5315</v>
      </c>
      <c r="B5316" s="18">
        <v>42429</v>
      </c>
      <c r="C5316" s="19" t="s">
        <v>51</v>
      </c>
      <c r="D5316" s="19" t="s">
        <v>61</v>
      </c>
      <c r="E5316" s="19" t="s">
        <v>53</v>
      </c>
      <c r="F5316" s="19">
        <v>660</v>
      </c>
      <c r="G5316" s="19">
        <v>95</v>
      </c>
      <c r="H5316" s="19">
        <v>33.69</v>
      </c>
      <c r="I5316" s="19">
        <v>23.14</v>
      </c>
      <c r="J5316" s="19" t="s">
        <v>60</v>
      </c>
      <c r="K5316" s="20">
        <v>254001.79</v>
      </c>
      <c r="L5316" s="20" t="s">
        <v>55</v>
      </c>
      <c r="M5316" s="20" t="s">
        <v>83</v>
      </c>
      <c r="N5316" s="26"/>
      <c r="O5316" s="20" t="s">
        <v>56</v>
      </c>
      <c r="P5316" t="str">
        <f t="shared" si="83"/>
        <v>INSERT INTO @DataTable (Deal, AdvanceDate, PROV, DealPurpose, RateType, BEACON, LTV, TDS, GDS, InsuranceType, PrincipalBalance, OccupancyType, AccountStatus, Closed_Date, DelinquencyBucket) VALUES (5315, '2016-02-29', 'AB', 'Purchase', 'Fixed', 660, 95, 33.69, 23.14, 'HiRatio', 254001.79, 'Owner-Occupied', 'Open', '1900-01-00', 'Current');</v>
      </c>
    </row>
    <row r="5317" spans="1:16" x14ac:dyDescent="0.35">
      <c r="A5317" s="22">
        <v>5316</v>
      </c>
      <c r="B5317" s="21">
        <v>40711</v>
      </c>
      <c r="C5317" s="22" t="s">
        <v>51</v>
      </c>
      <c r="D5317" s="22" t="s">
        <v>61</v>
      </c>
      <c r="E5317" s="22" t="s">
        <v>53</v>
      </c>
      <c r="F5317" s="22">
        <v>756</v>
      </c>
      <c r="G5317" s="22">
        <v>90</v>
      </c>
      <c r="H5317" s="22">
        <v>25.12</v>
      </c>
      <c r="I5317" s="22">
        <v>22.73</v>
      </c>
      <c r="J5317" s="22" t="s">
        <v>60</v>
      </c>
      <c r="K5317" s="23">
        <v>0</v>
      </c>
      <c r="L5317" s="23" t="s">
        <v>55</v>
      </c>
      <c r="M5317" s="23" t="s">
        <v>84</v>
      </c>
      <c r="N5317" s="27">
        <v>42541</v>
      </c>
      <c r="O5317" s="23" t="s">
        <v>56</v>
      </c>
      <c r="P5317" t="str">
        <f t="shared" si="83"/>
        <v>INSERT INTO @DataTable (Deal, AdvanceDate, PROV, DealPurpose, RateType, BEACON, LTV, TDS, GDS, InsuranceType, PrincipalBalance, OccupancyType, AccountStatus, Closed_Date, DelinquencyBucket) VALUES (5316, '2011-06-17', 'AB', 'Purchase', 'Fixed', 756, 90, 25.12, 22.73, 'HiRatio', 0, 'Owner-Occupied', 'Closed', '2016-06-20', 'Current');</v>
      </c>
    </row>
    <row r="5318" spans="1:16" x14ac:dyDescent="0.35">
      <c r="A5318" s="19">
        <v>5317</v>
      </c>
      <c r="B5318" s="18">
        <v>42081</v>
      </c>
      <c r="C5318" s="19" t="s">
        <v>58</v>
      </c>
      <c r="D5318" s="19" t="s">
        <v>61</v>
      </c>
      <c r="E5318" s="19" t="s">
        <v>40</v>
      </c>
      <c r="F5318" s="19">
        <v>756</v>
      </c>
      <c r="G5318" s="19">
        <v>80</v>
      </c>
      <c r="H5318" s="19">
        <v>30.58</v>
      </c>
      <c r="I5318" s="19">
        <v>29.39</v>
      </c>
      <c r="J5318" s="19" t="s">
        <v>54</v>
      </c>
      <c r="K5318" s="20">
        <v>0</v>
      </c>
      <c r="L5318" s="20" t="s">
        <v>55</v>
      </c>
      <c r="M5318" s="20" t="s">
        <v>84</v>
      </c>
      <c r="N5318" s="26">
        <v>42751</v>
      </c>
      <c r="O5318" s="20" t="s">
        <v>56</v>
      </c>
      <c r="P5318" t="str">
        <f t="shared" si="83"/>
        <v>INSERT INTO @DataTable (Deal, AdvanceDate, PROV, DealPurpose, RateType, BEACON, LTV, TDS, GDS, InsuranceType, PrincipalBalance, OccupancyType, AccountStatus, Closed_Date, DelinquencyBucket) VALUES (5317, '2015-03-18', 'BC', 'Purchase', 'ARM', 756, 80, 30.58, 29.39, 'Conv', 0, 'Owner-Occupied', 'Closed', '2017-01-16', 'Current');</v>
      </c>
    </row>
    <row r="5319" spans="1:16" x14ac:dyDescent="0.35">
      <c r="A5319" s="22">
        <v>5318</v>
      </c>
      <c r="B5319" s="21">
        <v>41775</v>
      </c>
      <c r="C5319" s="22" t="s">
        <v>57</v>
      </c>
      <c r="D5319" s="22" t="s">
        <v>61</v>
      </c>
      <c r="E5319" s="22" t="s">
        <v>53</v>
      </c>
      <c r="F5319" s="22">
        <v>795</v>
      </c>
      <c r="G5319" s="22">
        <v>84.44</v>
      </c>
      <c r="H5319" s="22">
        <v>27.1</v>
      </c>
      <c r="I5319" s="22">
        <v>21.84</v>
      </c>
      <c r="J5319" s="22" t="s">
        <v>60</v>
      </c>
      <c r="K5319" s="23">
        <v>0</v>
      </c>
      <c r="L5319" s="23" t="s">
        <v>55</v>
      </c>
      <c r="M5319" s="23" t="s">
        <v>84</v>
      </c>
      <c r="N5319" s="27">
        <v>42478</v>
      </c>
      <c r="O5319" s="23" t="s">
        <v>56</v>
      </c>
      <c r="P5319" t="str">
        <f t="shared" si="83"/>
        <v>INSERT INTO @DataTable (Deal, AdvanceDate, PROV, DealPurpose, RateType, BEACON, LTV, TDS, GDS, InsuranceType, PrincipalBalance, OccupancyType, AccountStatus, Closed_Date, DelinquencyBucket) VALUES (5318, '2014-05-16', 'ON', 'Purchase', 'Fixed', 795, 84.44, 27.1, 21.84, 'HiRatio', 0, 'Owner-Occupied', 'Closed', '2016-04-18', 'Current');</v>
      </c>
    </row>
    <row r="5320" spans="1:16" x14ac:dyDescent="0.35">
      <c r="A5320" s="19">
        <v>5319</v>
      </c>
      <c r="B5320" s="18">
        <v>41115</v>
      </c>
      <c r="C5320" s="19" t="s">
        <v>58</v>
      </c>
      <c r="D5320" s="19" t="s">
        <v>61</v>
      </c>
      <c r="E5320" s="19" t="s">
        <v>53</v>
      </c>
      <c r="F5320" s="19">
        <v>739</v>
      </c>
      <c r="G5320" s="19">
        <v>95</v>
      </c>
      <c r="H5320" s="19">
        <v>27.71</v>
      </c>
      <c r="I5320" s="19">
        <v>22.01</v>
      </c>
      <c r="J5320" s="19" t="s">
        <v>60</v>
      </c>
      <c r="K5320" s="20">
        <v>291920.15000000002</v>
      </c>
      <c r="L5320" s="20" t="s">
        <v>55</v>
      </c>
      <c r="M5320" s="20" t="s">
        <v>83</v>
      </c>
      <c r="N5320" s="26"/>
      <c r="O5320" s="20" t="s">
        <v>56</v>
      </c>
      <c r="P5320" t="str">
        <f t="shared" si="83"/>
        <v>INSERT INTO @DataTable (Deal, AdvanceDate, PROV, DealPurpose, RateType, BEACON, LTV, TDS, GDS, InsuranceType, PrincipalBalance, OccupancyType, AccountStatus, Closed_Date, DelinquencyBucket) VALUES (5319, '2012-07-25', 'BC', 'Purchase', 'Fixed', 739, 95, 27.71, 22.01, 'HiRatio', 291920.15, 'Owner-Occupied', 'Open', '1900-01-00', 'Current');</v>
      </c>
    </row>
    <row r="5321" spans="1:16" x14ac:dyDescent="0.35">
      <c r="A5321" s="22">
        <v>5320</v>
      </c>
      <c r="B5321" s="21">
        <v>41586</v>
      </c>
      <c r="C5321" s="22" t="s">
        <v>57</v>
      </c>
      <c r="D5321" s="22" t="s">
        <v>52</v>
      </c>
      <c r="E5321" s="22" t="s">
        <v>53</v>
      </c>
      <c r="F5321" s="22">
        <v>725</v>
      </c>
      <c r="G5321" s="22">
        <v>48.19</v>
      </c>
      <c r="H5321" s="22">
        <v>42.8</v>
      </c>
      <c r="I5321" s="22">
        <v>36.01</v>
      </c>
      <c r="J5321" s="22" t="s">
        <v>54</v>
      </c>
      <c r="K5321" s="23">
        <v>150078.73000000001</v>
      </c>
      <c r="L5321" s="23" t="s">
        <v>55</v>
      </c>
      <c r="M5321" s="23" t="s">
        <v>83</v>
      </c>
      <c r="N5321" s="27"/>
      <c r="O5321" s="23" t="s">
        <v>56</v>
      </c>
      <c r="P5321" t="str">
        <f t="shared" si="83"/>
        <v>INSERT INTO @DataTable (Deal, AdvanceDate, PROV, DealPurpose, RateType, BEACON, LTV, TDS, GDS, InsuranceType, PrincipalBalance, OccupancyType, AccountStatus, Closed_Date, DelinquencyBucket) VALUES (5320, '2013-11-08', 'ON', 'Refinance External', 'Fixed', 725, 48.19, 42.8, 36.01, 'Conv', 150078.73, 'Owner-Occupied', 'Open', '1900-01-00', 'Current');</v>
      </c>
    </row>
    <row r="5322" spans="1:16" x14ac:dyDescent="0.35">
      <c r="A5322" s="19">
        <v>5321</v>
      </c>
      <c r="B5322" s="18">
        <v>41100</v>
      </c>
      <c r="C5322" s="19" t="s">
        <v>57</v>
      </c>
      <c r="D5322" s="19" t="s">
        <v>52</v>
      </c>
      <c r="E5322" s="19" t="s">
        <v>40</v>
      </c>
      <c r="F5322" s="19">
        <v>654</v>
      </c>
      <c r="G5322" s="19">
        <v>80</v>
      </c>
      <c r="H5322" s="19">
        <v>28.59</v>
      </c>
      <c r="I5322" s="19">
        <v>18.809999999999999</v>
      </c>
      <c r="J5322" s="19" t="s">
        <v>54</v>
      </c>
      <c r="K5322" s="20">
        <v>0</v>
      </c>
      <c r="L5322" s="20" t="s">
        <v>55</v>
      </c>
      <c r="M5322" s="20" t="s">
        <v>84</v>
      </c>
      <c r="N5322" s="26">
        <v>41823</v>
      </c>
      <c r="O5322" s="20" t="s">
        <v>56</v>
      </c>
      <c r="P5322" t="str">
        <f t="shared" si="83"/>
        <v>INSERT INTO @DataTable (Deal, AdvanceDate, PROV, DealPurpose, RateType, BEACON, LTV, TDS, GDS, InsuranceType, PrincipalBalance, OccupancyType, AccountStatus, Closed_Date, DelinquencyBucket) VALUES (5321, '2012-07-10', 'ON', 'Refinance External', 'ARM', 654, 80, 28.59, 18.81, 'Conv', 0, 'Owner-Occupied', 'Closed', '2014-07-03', 'Current');</v>
      </c>
    </row>
    <row r="5323" spans="1:16" x14ac:dyDescent="0.35">
      <c r="A5323" s="22">
        <v>5322</v>
      </c>
      <c r="B5323" s="21">
        <v>41771</v>
      </c>
      <c r="C5323" s="22" t="s">
        <v>51</v>
      </c>
      <c r="D5323" s="22" t="s">
        <v>52</v>
      </c>
      <c r="E5323" s="22" t="s">
        <v>53</v>
      </c>
      <c r="F5323" s="22">
        <v>750</v>
      </c>
      <c r="G5323" s="22">
        <v>40.75</v>
      </c>
      <c r="H5323" s="22">
        <v>23.68</v>
      </c>
      <c r="I5323" s="22">
        <v>20.71</v>
      </c>
      <c r="J5323" s="22" t="s">
        <v>54</v>
      </c>
      <c r="K5323" s="23">
        <v>130474.25</v>
      </c>
      <c r="L5323" s="23" t="s">
        <v>55</v>
      </c>
      <c r="M5323" s="23" t="s">
        <v>83</v>
      </c>
      <c r="N5323" s="27"/>
      <c r="O5323" s="23" t="s">
        <v>56</v>
      </c>
      <c r="P5323" t="str">
        <f t="shared" si="83"/>
        <v>INSERT INTO @DataTable (Deal, AdvanceDate, PROV, DealPurpose, RateType, BEACON, LTV, TDS, GDS, InsuranceType, PrincipalBalance, OccupancyType, AccountStatus, Closed_Date, DelinquencyBucket) VALUES (5322, '2014-05-12', 'AB', 'Refinance External', 'Fixed', 750, 40.75, 23.68, 20.71, 'Conv', 130474.25, 'Owner-Occupied', 'Open', '1900-01-00', 'Current');</v>
      </c>
    </row>
    <row r="5324" spans="1:16" x14ac:dyDescent="0.35">
      <c r="A5324" s="19">
        <v>5323</v>
      </c>
      <c r="B5324" s="18">
        <v>40780</v>
      </c>
      <c r="C5324" s="19" t="s">
        <v>57</v>
      </c>
      <c r="D5324" s="19" t="s">
        <v>61</v>
      </c>
      <c r="E5324" s="19" t="s">
        <v>40</v>
      </c>
      <c r="F5324" s="19">
        <v>751</v>
      </c>
      <c r="G5324" s="19">
        <v>90</v>
      </c>
      <c r="H5324" s="19">
        <v>32.659999999999997</v>
      </c>
      <c r="I5324" s="19">
        <v>25.93</v>
      </c>
      <c r="J5324" s="19" t="s">
        <v>60</v>
      </c>
      <c r="K5324" s="20">
        <v>0</v>
      </c>
      <c r="L5324" s="20" t="s">
        <v>55</v>
      </c>
      <c r="M5324" s="20" t="s">
        <v>84</v>
      </c>
      <c r="N5324" s="26">
        <v>41302</v>
      </c>
      <c r="O5324" s="20" t="s">
        <v>56</v>
      </c>
      <c r="P5324" t="str">
        <f t="shared" si="83"/>
        <v>INSERT INTO @DataTable (Deal, AdvanceDate, PROV, DealPurpose, RateType, BEACON, LTV, TDS, GDS, InsuranceType, PrincipalBalance, OccupancyType, AccountStatus, Closed_Date, DelinquencyBucket) VALUES (5323, '2011-08-25', 'ON', 'Purchase', 'ARM', 751, 90, 32.66, 25.93, 'HiRatio', 0, 'Owner-Occupied', 'Closed', '2013-01-28', 'Current');</v>
      </c>
    </row>
    <row r="5325" spans="1:16" x14ac:dyDescent="0.35">
      <c r="A5325" s="22">
        <v>5324</v>
      </c>
      <c r="B5325" s="21">
        <v>41922</v>
      </c>
      <c r="C5325" s="22" t="s">
        <v>57</v>
      </c>
      <c r="D5325" s="22" t="s">
        <v>61</v>
      </c>
      <c r="E5325" s="22" t="s">
        <v>53</v>
      </c>
      <c r="F5325" s="22">
        <v>772</v>
      </c>
      <c r="G5325" s="22">
        <v>93.73</v>
      </c>
      <c r="H5325" s="22">
        <v>42.28</v>
      </c>
      <c r="I5325" s="22">
        <v>29.59</v>
      </c>
      <c r="J5325" s="22" t="s">
        <v>60</v>
      </c>
      <c r="K5325" s="23">
        <v>231165.41</v>
      </c>
      <c r="L5325" s="23" t="s">
        <v>55</v>
      </c>
      <c r="M5325" s="23" t="s">
        <v>83</v>
      </c>
      <c r="N5325" s="27"/>
      <c r="O5325" s="23" t="s">
        <v>56</v>
      </c>
      <c r="P5325" t="str">
        <f t="shared" si="83"/>
        <v>INSERT INTO @DataTable (Deal, AdvanceDate, PROV, DealPurpose, RateType, BEACON, LTV, TDS, GDS, InsuranceType, PrincipalBalance, OccupancyType, AccountStatus, Closed_Date, DelinquencyBucket) VALUES (5324, '2014-10-10', 'ON', 'Purchase', 'Fixed', 772, 93.73, 42.28, 29.59, 'HiRatio', 231165.41, 'Owner-Occupied', 'Open', '1900-01-00', 'Current');</v>
      </c>
    </row>
    <row r="5326" spans="1:16" x14ac:dyDescent="0.35">
      <c r="A5326" s="19">
        <v>5325</v>
      </c>
      <c r="B5326" s="18">
        <v>41432</v>
      </c>
      <c r="C5326" s="19" t="s">
        <v>51</v>
      </c>
      <c r="D5326" s="19" t="s">
        <v>61</v>
      </c>
      <c r="E5326" s="19" t="s">
        <v>53</v>
      </c>
      <c r="F5326" s="19">
        <v>707</v>
      </c>
      <c r="G5326" s="19">
        <v>86.67</v>
      </c>
      <c r="H5326" s="19">
        <v>32.72</v>
      </c>
      <c r="I5326" s="19">
        <v>31.87</v>
      </c>
      <c r="J5326" s="19" t="s">
        <v>60</v>
      </c>
      <c r="K5326" s="20">
        <v>177593.52</v>
      </c>
      <c r="L5326" s="20" t="s">
        <v>55</v>
      </c>
      <c r="M5326" s="20" t="s">
        <v>83</v>
      </c>
      <c r="N5326" s="26"/>
      <c r="O5326" s="20" t="s">
        <v>56</v>
      </c>
      <c r="P5326" t="str">
        <f t="shared" si="83"/>
        <v>INSERT INTO @DataTable (Deal, AdvanceDate, PROV, DealPurpose, RateType, BEACON, LTV, TDS, GDS, InsuranceType, PrincipalBalance, OccupancyType, AccountStatus, Closed_Date, DelinquencyBucket) VALUES (5325, '2013-06-07', 'AB', 'Purchase', 'Fixed', 707, 86.67, 32.72, 31.87, 'HiRatio', 177593.52, 'Owner-Occupied', 'Open', '1900-01-00', 'Current');</v>
      </c>
    </row>
    <row r="5327" spans="1:16" x14ac:dyDescent="0.35">
      <c r="A5327" s="22">
        <v>5326</v>
      </c>
      <c r="B5327" s="21">
        <v>41025</v>
      </c>
      <c r="C5327" s="22" t="s">
        <v>51</v>
      </c>
      <c r="D5327" s="22" t="s">
        <v>59</v>
      </c>
      <c r="E5327" s="22" t="s">
        <v>53</v>
      </c>
      <c r="F5327" s="22">
        <v>672</v>
      </c>
      <c r="G5327" s="22">
        <v>82.65</v>
      </c>
      <c r="H5327" s="22">
        <v>32.44</v>
      </c>
      <c r="I5327" s="22">
        <v>22.65</v>
      </c>
      <c r="J5327" s="22" t="s">
        <v>60</v>
      </c>
      <c r="K5327" s="23">
        <v>146929.34</v>
      </c>
      <c r="L5327" s="23" t="s">
        <v>55</v>
      </c>
      <c r="M5327" s="23" t="s">
        <v>83</v>
      </c>
      <c r="N5327" s="27"/>
      <c r="O5327" s="23" t="s">
        <v>56</v>
      </c>
      <c r="P5327" t="str">
        <f t="shared" si="83"/>
        <v>INSERT INTO @DataTable (Deal, AdvanceDate, PROV, DealPurpose, RateType, BEACON, LTV, TDS, GDS, InsuranceType, PrincipalBalance, OccupancyType, AccountStatus, Closed_Date, DelinquencyBucket) VALUES (5326, '2012-04-26', 'AB', 'Transfer', 'Fixed', 672, 82.65, 32.44, 22.65, 'HiRatio', 146929.34, 'Owner-Occupied', 'Open', '1900-01-00', 'Current');</v>
      </c>
    </row>
    <row r="5328" spans="1:16" x14ac:dyDescent="0.35">
      <c r="A5328" s="19">
        <v>5327</v>
      </c>
      <c r="B5328" s="18">
        <v>41452</v>
      </c>
      <c r="C5328" s="19" t="s">
        <v>51</v>
      </c>
      <c r="D5328" s="19" t="s">
        <v>61</v>
      </c>
      <c r="E5328" s="19" t="s">
        <v>53</v>
      </c>
      <c r="F5328" s="19">
        <v>697</v>
      </c>
      <c r="G5328" s="19">
        <v>94.52</v>
      </c>
      <c r="H5328" s="19">
        <v>33.57</v>
      </c>
      <c r="I5328" s="19">
        <v>23.49</v>
      </c>
      <c r="J5328" s="19" t="s">
        <v>60</v>
      </c>
      <c r="K5328" s="20">
        <v>388899.5</v>
      </c>
      <c r="L5328" s="20" t="s">
        <v>55</v>
      </c>
      <c r="M5328" s="20" t="s">
        <v>83</v>
      </c>
      <c r="N5328" s="26"/>
      <c r="O5328" s="20" t="s">
        <v>56</v>
      </c>
      <c r="P5328" t="str">
        <f t="shared" si="83"/>
        <v>INSERT INTO @DataTable (Deal, AdvanceDate, PROV, DealPurpose, RateType, BEACON, LTV, TDS, GDS, InsuranceType, PrincipalBalance, OccupancyType, AccountStatus, Closed_Date, DelinquencyBucket) VALUES (5327, '2013-06-27', 'AB', 'Purchase', 'Fixed', 697, 94.52, 33.57, 23.49, 'HiRatio', 388899.5, 'Owner-Occupied', 'Open', '1900-01-00', 'Current');</v>
      </c>
    </row>
    <row r="5329" spans="1:16" x14ac:dyDescent="0.35">
      <c r="A5329" s="22">
        <v>5328</v>
      </c>
      <c r="B5329" s="21">
        <v>41942</v>
      </c>
      <c r="C5329" s="22" t="s">
        <v>57</v>
      </c>
      <c r="D5329" s="22" t="s">
        <v>61</v>
      </c>
      <c r="E5329" s="22" t="s">
        <v>40</v>
      </c>
      <c r="F5329" s="22">
        <v>771</v>
      </c>
      <c r="G5329" s="22">
        <v>90</v>
      </c>
      <c r="H5329" s="22">
        <v>32.15</v>
      </c>
      <c r="I5329" s="22">
        <v>28.88</v>
      </c>
      <c r="J5329" s="22" t="s">
        <v>60</v>
      </c>
      <c r="K5329" s="23">
        <v>419022.47</v>
      </c>
      <c r="L5329" s="23" t="s">
        <v>55</v>
      </c>
      <c r="M5329" s="23" t="s">
        <v>83</v>
      </c>
      <c r="N5329" s="27"/>
      <c r="O5329" s="23" t="s">
        <v>56</v>
      </c>
      <c r="P5329" t="str">
        <f t="shared" si="83"/>
        <v>INSERT INTO @DataTable (Deal, AdvanceDate, PROV, DealPurpose, RateType, BEACON, LTV, TDS, GDS, InsuranceType, PrincipalBalance, OccupancyType, AccountStatus, Closed_Date, DelinquencyBucket) VALUES (5328, '2014-10-30', 'ON', 'Purchase', 'ARM', 771, 90, 32.15, 28.88, 'HiRatio', 419022.47, 'Owner-Occupied', 'Open', '1900-01-00', 'Current');</v>
      </c>
    </row>
    <row r="5330" spans="1:16" x14ac:dyDescent="0.35">
      <c r="A5330" s="19">
        <v>5329</v>
      </c>
      <c r="B5330" s="18">
        <v>42285</v>
      </c>
      <c r="C5330" s="19" t="s">
        <v>57</v>
      </c>
      <c r="D5330" s="19" t="s">
        <v>61</v>
      </c>
      <c r="E5330" s="19" t="s">
        <v>40</v>
      </c>
      <c r="F5330" s="19">
        <v>791</v>
      </c>
      <c r="G5330" s="19">
        <v>90</v>
      </c>
      <c r="H5330" s="19">
        <v>36.15</v>
      </c>
      <c r="I5330" s="19">
        <v>31.42</v>
      </c>
      <c r="J5330" s="19" t="s">
        <v>60</v>
      </c>
      <c r="K5330" s="20">
        <v>261340.03</v>
      </c>
      <c r="L5330" s="20" t="s">
        <v>55</v>
      </c>
      <c r="M5330" s="20" t="s">
        <v>83</v>
      </c>
      <c r="N5330" s="26"/>
      <c r="O5330" s="20" t="s">
        <v>56</v>
      </c>
      <c r="P5330" t="str">
        <f t="shared" si="83"/>
        <v>INSERT INTO @DataTable (Deal, AdvanceDate, PROV, DealPurpose, RateType, BEACON, LTV, TDS, GDS, InsuranceType, PrincipalBalance, OccupancyType, AccountStatus, Closed_Date, DelinquencyBucket) VALUES (5329, '2015-10-08', 'ON', 'Purchase', 'ARM', 791, 90, 36.15, 31.42, 'HiRatio', 261340.03, 'Owner-Occupied', 'Open', '1900-01-00', 'Current');</v>
      </c>
    </row>
    <row r="5331" spans="1:16" x14ac:dyDescent="0.35">
      <c r="A5331" s="22">
        <v>5330</v>
      </c>
      <c r="B5331" s="21">
        <v>42299</v>
      </c>
      <c r="C5331" s="22" t="s">
        <v>51</v>
      </c>
      <c r="D5331" s="22" t="s">
        <v>61</v>
      </c>
      <c r="E5331" s="22" t="s">
        <v>53</v>
      </c>
      <c r="F5331" s="22">
        <v>681</v>
      </c>
      <c r="G5331" s="22">
        <v>95</v>
      </c>
      <c r="H5331" s="22">
        <v>38.5</v>
      </c>
      <c r="I5331" s="22">
        <v>29.32</v>
      </c>
      <c r="J5331" s="22" t="s">
        <v>60</v>
      </c>
      <c r="K5331" s="23">
        <v>495351.57</v>
      </c>
      <c r="L5331" s="23" t="s">
        <v>55</v>
      </c>
      <c r="M5331" s="23" t="s">
        <v>83</v>
      </c>
      <c r="N5331" s="27"/>
      <c r="O5331" s="23" t="s">
        <v>56</v>
      </c>
      <c r="P5331" t="str">
        <f t="shared" si="83"/>
        <v>INSERT INTO @DataTable (Deal, AdvanceDate, PROV, DealPurpose, RateType, BEACON, LTV, TDS, GDS, InsuranceType, PrincipalBalance, OccupancyType, AccountStatus, Closed_Date, DelinquencyBucket) VALUES (5330, '2015-10-22', 'AB', 'Purchase', 'Fixed', 681, 95, 38.5, 29.32, 'HiRatio', 495351.57, 'Owner-Occupied', 'Open', '1900-01-00', 'Current');</v>
      </c>
    </row>
    <row r="5332" spans="1:16" x14ac:dyDescent="0.35">
      <c r="A5332" s="19">
        <v>5331</v>
      </c>
      <c r="B5332" s="18">
        <v>42200</v>
      </c>
      <c r="C5332" s="19" t="s">
        <v>57</v>
      </c>
      <c r="D5332" s="19" t="s">
        <v>61</v>
      </c>
      <c r="E5332" s="19" t="s">
        <v>53</v>
      </c>
      <c r="F5332" s="19">
        <v>830</v>
      </c>
      <c r="G5332" s="19">
        <v>90</v>
      </c>
      <c r="H5332" s="19">
        <v>43.24</v>
      </c>
      <c r="I5332" s="19">
        <v>34.39</v>
      </c>
      <c r="J5332" s="19" t="s">
        <v>60</v>
      </c>
      <c r="K5332" s="20">
        <v>257713.82</v>
      </c>
      <c r="L5332" s="20" t="s">
        <v>55</v>
      </c>
      <c r="M5332" s="20" t="s">
        <v>83</v>
      </c>
      <c r="N5332" s="26"/>
      <c r="O5332" s="20" t="s">
        <v>56</v>
      </c>
      <c r="P5332" t="str">
        <f t="shared" si="83"/>
        <v>INSERT INTO @DataTable (Deal, AdvanceDate, PROV, DealPurpose, RateType, BEACON, LTV, TDS, GDS, InsuranceType, PrincipalBalance, OccupancyType, AccountStatus, Closed_Date, DelinquencyBucket) VALUES (5331, '2015-07-15', 'ON', 'Purchase', 'Fixed', 830, 90, 43.24, 34.39, 'HiRatio', 257713.82, 'Owner-Occupied', 'Open', '1900-01-00', 'Current');</v>
      </c>
    </row>
    <row r="5333" spans="1:16" x14ac:dyDescent="0.35">
      <c r="A5333" s="22">
        <v>5332</v>
      </c>
      <c r="B5333" s="21">
        <v>42324</v>
      </c>
      <c r="C5333" s="22" t="s">
        <v>57</v>
      </c>
      <c r="D5333" s="22" t="s">
        <v>61</v>
      </c>
      <c r="E5333" s="22" t="s">
        <v>53</v>
      </c>
      <c r="F5333" s="22">
        <v>774</v>
      </c>
      <c r="G5333" s="22">
        <v>95</v>
      </c>
      <c r="H5333" s="22">
        <v>40.46</v>
      </c>
      <c r="I5333" s="22">
        <v>27.27</v>
      </c>
      <c r="J5333" s="22" t="s">
        <v>60</v>
      </c>
      <c r="K5333" s="23">
        <v>273950.67</v>
      </c>
      <c r="L5333" s="23" t="s">
        <v>55</v>
      </c>
      <c r="M5333" s="23" t="s">
        <v>83</v>
      </c>
      <c r="N5333" s="27"/>
      <c r="O5333" s="23" t="s">
        <v>56</v>
      </c>
      <c r="P5333" t="str">
        <f t="shared" si="83"/>
        <v>INSERT INTO @DataTable (Deal, AdvanceDate, PROV, DealPurpose, RateType, BEACON, LTV, TDS, GDS, InsuranceType, PrincipalBalance, OccupancyType, AccountStatus, Closed_Date, DelinquencyBucket) VALUES (5332, '2015-11-16', 'ON', 'Purchase', 'Fixed', 774, 95, 40.46, 27.27, 'HiRatio', 273950.67, 'Owner-Occupied', 'Open', '1900-01-00', 'Current');</v>
      </c>
    </row>
    <row r="5334" spans="1:16" x14ac:dyDescent="0.35">
      <c r="A5334" s="19">
        <v>5333</v>
      </c>
      <c r="B5334" s="18">
        <v>40625</v>
      </c>
      <c r="C5334" s="19" t="s">
        <v>57</v>
      </c>
      <c r="D5334" s="19" t="s">
        <v>52</v>
      </c>
      <c r="E5334" s="19" t="s">
        <v>53</v>
      </c>
      <c r="F5334" s="19">
        <v>653</v>
      </c>
      <c r="G5334" s="19">
        <v>90</v>
      </c>
      <c r="H5334" s="19">
        <v>39.049999999999997</v>
      </c>
      <c r="I5334" s="19">
        <v>35.21</v>
      </c>
      <c r="J5334" s="19" t="s">
        <v>60</v>
      </c>
      <c r="K5334" s="20">
        <v>268741.64</v>
      </c>
      <c r="L5334" s="20" t="s">
        <v>55</v>
      </c>
      <c r="M5334" s="20" t="s">
        <v>83</v>
      </c>
      <c r="N5334" s="26"/>
      <c r="O5334" s="20" t="s">
        <v>56</v>
      </c>
      <c r="P5334" t="str">
        <f t="shared" si="83"/>
        <v>INSERT INTO @DataTable (Deal, AdvanceDate, PROV, DealPurpose, RateType, BEACON, LTV, TDS, GDS, InsuranceType, PrincipalBalance, OccupancyType, AccountStatus, Closed_Date, DelinquencyBucket) VALUES (5333, '2011-03-23', 'ON', 'Refinance External', 'Fixed', 653, 90, 39.05, 35.21, 'HiRatio', 268741.64, 'Owner-Occupied', 'Open', '1900-01-00', 'Current');</v>
      </c>
    </row>
    <row r="5335" spans="1:16" x14ac:dyDescent="0.35">
      <c r="A5335" s="22">
        <v>5334</v>
      </c>
      <c r="B5335" s="21">
        <v>42228</v>
      </c>
      <c r="C5335" s="22" t="s">
        <v>51</v>
      </c>
      <c r="D5335" s="22" t="s">
        <v>52</v>
      </c>
      <c r="E5335" s="22" t="s">
        <v>53</v>
      </c>
      <c r="F5335" s="22">
        <v>718</v>
      </c>
      <c r="G5335" s="22">
        <v>80</v>
      </c>
      <c r="H5335" s="22">
        <v>38.08</v>
      </c>
      <c r="I5335" s="22">
        <v>18.579999999999998</v>
      </c>
      <c r="J5335" s="22" t="s">
        <v>54</v>
      </c>
      <c r="K5335" s="23">
        <v>303274.49</v>
      </c>
      <c r="L5335" s="23" t="s">
        <v>55</v>
      </c>
      <c r="M5335" s="23" t="s">
        <v>83</v>
      </c>
      <c r="N5335" s="27"/>
      <c r="O5335" s="23" t="s">
        <v>56</v>
      </c>
      <c r="P5335" t="str">
        <f t="shared" si="83"/>
        <v>INSERT INTO @DataTable (Deal, AdvanceDate, PROV, DealPurpose, RateType, BEACON, LTV, TDS, GDS, InsuranceType, PrincipalBalance, OccupancyType, AccountStatus, Closed_Date, DelinquencyBucket) VALUES (5334, '2015-08-12', 'AB', 'Refinance External', 'Fixed', 718, 80, 38.08, 18.58, 'Conv', 303274.49, 'Owner-Occupied', 'Open', '1900-01-00', 'Current');</v>
      </c>
    </row>
    <row r="5336" spans="1:16" x14ac:dyDescent="0.35">
      <c r="A5336" s="19">
        <v>5335</v>
      </c>
      <c r="B5336" s="18">
        <v>40996</v>
      </c>
      <c r="C5336" s="19" t="s">
        <v>51</v>
      </c>
      <c r="D5336" s="19" t="s">
        <v>61</v>
      </c>
      <c r="E5336" s="19" t="s">
        <v>53</v>
      </c>
      <c r="F5336" s="19">
        <v>722</v>
      </c>
      <c r="G5336" s="19">
        <v>95</v>
      </c>
      <c r="H5336" s="19">
        <v>35.17</v>
      </c>
      <c r="I5336" s="19">
        <v>33.659999999999997</v>
      </c>
      <c r="J5336" s="19" t="s">
        <v>60</v>
      </c>
      <c r="K5336" s="20">
        <v>279276.53999999998</v>
      </c>
      <c r="L5336" s="20" t="s">
        <v>55</v>
      </c>
      <c r="M5336" s="20" t="s">
        <v>83</v>
      </c>
      <c r="N5336" s="26"/>
      <c r="O5336" s="20" t="s">
        <v>56</v>
      </c>
      <c r="P5336" t="str">
        <f t="shared" si="83"/>
        <v>INSERT INTO @DataTable (Deal, AdvanceDate, PROV, DealPurpose, RateType, BEACON, LTV, TDS, GDS, InsuranceType, PrincipalBalance, OccupancyType, AccountStatus, Closed_Date, DelinquencyBucket) VALUES (5335, '2012-03-28', 'AB', 'Purchase', 'Fixed', 722, 95, 35.17, 33.66, 'HiRatio', 279276.54, 'Owner-Occupied', 'Open', '1900-01-00', 'Current');</v>
      </c>
    </row>
    <row r="5337" spans="1:16" x14ac:dyDescent="0.35">
      <c r="A5337" s="22">
        <v>5336</v>
      </c>
      <c r="B5337" s="21">
        <v>41971</v>
      </c>
      <c r="C5337" s="22" t="s">
        <v>57</v>
      </c>
      <c r="D5337" s="22" t="s">
        <v>61</v>
      </c>
      <c r="E5337" s="22" t="s">
        <v>53</v>
      </c>
      <c r="F5337" s="22">
        <v>718</v>
      </c>
      <c r="G5337" s="22">
        <v>92.36</v>
      </c>
      <c r="H5337" s="22">
        <v>21.53</v>
      </c>
      <c r="I5337" s="22">
        <v>17.079999999999998</v>
      </c>
      <c r="J5337" s="22" t="s">
        <v>60</v>
      </c>
      <c r="K5337" s="23">
        <v>156930.12</v>
      </c>
      <c r="L5337" s="23" t="s">
        <v>55</v>
      </c>
      <c r="M5337" s="23" t="s">
        <v>83</v>
      </c>
      <c r="N5337" s="27"/>
      <c r="O5337" s="23" t="s">
        <v>56</v>
      </c>
      <c r="P5337" t="str">
        <f t="shared" si="83"/>
        <v>INSERT INTO @DataTable (Deal, AdvanceDate, PROV, DealPurpose, RateType, BEACON, LTV, TDS, GDS, InsuranceType, PrincipalBalance, OccupancyType, AccountStatus, Closed_Date, DelinquencyBucket) VALUES (5336, '2014-11-28', 'ON', 'Purchase', 'Fixed', 718, 92.36, 21.53, 17.08, 'HiRatio', 156930.12, 'Owner-Occupied', 'Open', '1900-01-00', 'Current');</v>
      </c>
    </row>
    <row r="5338" spans="1:16" x14ac:dyDescent="0.35">
      <c r="A5338" s="19">
        <v>5337</v>
      </c>
      <c r="B5338" s="18">
        <v>41180</v>
      </c>
      <c r="C5338" s="19" t="s">
        <v>57</v>
      </c>
      <c r="D5338" s="19" t="s">
        <v>61</v>
      </c>
      <c r="E5338" s="19" t="s">
        <v>53</v>
      </c>
      <c r="F5338" s="19">
        <v>701</v>
      </c>
      <c r="G5338" s="19">
        <v>90</v>
      </c>
      <c r="H5338" s="19">
        <v>43.3</v>
      </c>
      <c r="I5338" s="19">
        <v>26.86</v>
      </c>
      <c r="J5338" s="19" t="s">
        <v>60</v>
      </c>
      <c r="K5338" s="20">
        <v>0</v>
      </c>
      <c r="L5338" s="20" t="s">
        <v>55</v>
      </c>
      <c r="M5338" s="20" t="s">
        <v>84</v>
      </c>
      <c r="N5338" s="26">
        <v>42313</v>
      </c>
      <c r="O5338" s="20" t="s">
        <v>56</v>
      </c>
      <c r="P5338" t="str">
        <f t="shared" si="83"/>
        <v>INSERT INTO @DataTable (Deal, AdvanceDate, PROV, DealPurpose, RateType, BEACON, LTV, TDS, GDS, InsuranceType, PrincipalBalance, OccupancyType, AccountStatus, Closed_Date, DelinquencyBucket) VALUES (5337, '2012-09-28', 'ON', 'Purchase', 'Fixed', 701, 90, 43.3, 26.86, 'HiRatio', 0, 'Owner-Occupied', 'Closed', '2015-11-05', 'Current');</v>
      </c>
    </row>
    <row r="5339" spans="1:16" x14ac:dyDescent="0.35">
      <c r="A5339" s="22">
        <v>5338</v>
      </c>
      <c r="B5339" s="21">
        <v>42430</v>
      </c>
      <c r="C5339" s="22" t="s">
        <v>57</v>
      </c>
      <c r="D5339" s="22" t="s">
        <v>61</v>
      </c>
      <c r="E5339" s="22" t="s">
        <v>53</v>
      </c>
      <c r="F5339" s="22">
        <v>797</v>
      </c>
      <c r="G5339" s="22">
        <v>95</v>
      </c>
      <c r="H5339" s="22">
        <v>36.700000000000003</v>
      </c>
      <c r="I5339" s="22">
        <v>34.130000000000003</v>
      </c>
      <c r="J5339" s="22" t="s">
        <v>60</v>
      </c>
      <c r="K5339" s="23">
        <v>292466.90999999997</v>
      </c>
      <c r="L5339" s="23" t="s">
        <v>55</v>
      </c>
      <c r="M5339" s="23" t="s">
        <v>83</v>
      </c>
      <c r="N5339" s="27"/>
      <c r="O5339" s="23" t="s">
        <v>56</v>
      </c>
      <c r="P5339" t="str">
        <f t="shared" si="83"/>
        <v>INSERT INTO @DataTable (Deal, AdvanceDate, PROV, DealPurpose, RateType, BEACON, LTV, TDS, GDS, InsuranceType, PrincipalBalance, OccupancyType, AccountStatus, Closed_Date, DelinquencyBucket) VALUES (5338, '2016-03-01', 'ON', 'Purchase', 'Fixed', 797, 95, 36.7, 34.13, 'HiRatio', 292466.91, 'Owner-Occupied', 'Open', '1900-01-00', 'Current');</v>
      </c>
    </row>
    <row r="5340" spans="1:16" x14ac:dyDescent="0.35">
      <c r="A5340" s="19">
        <v>5339</v>
      </c>
      <c r="B5340" s="18">
        <v>40718</v>
      </c>
      <c r="C5340" s="19" t="s">
        <v>51</v>
      </c>
      <c r="D5340" s="19" t="s">
        <v>61</v>
      </c>
      <c r="E5340" s="19" t="s">
        <v>53</v>
      </c>
      <c r="F5340" s="19">
        <v>717</v>
      </c>
      <c r="G5340" s="19">
        <v>94.85</v>
      </c>
      <c r="H5340" s="19">
        <v>41.07</v>
      </c>
      <c r="I5340" s="19">
        <v>22.62</v>
      </c>
      <c r="J5340" s="19" t="s">
        <v>60</v>
      </c>
      <c r="K5340" s="20">
        <v>251781.62</v>
      </c>
      <c r="L5340" s="20" t="s">
        <v>55</v>
      </c>
      <c r="M5340" s="20" t="s">
        <v>83</v>
      </c>
      <c r="N5340" s="26"/>
      <c r="O5340" s="20" t="s">
        <v>56</v>
      </c>
      <c r="P5340" t="str">
        <f t="shared" si="83"/>
        <v>INSERT INTO @DataTable (Deal, AdvanceDate, PROV, DealPurpose, RateType, BEACON, LTV, TDS, GDS, InsuranceType, PrincipalBalance, OccupancyType, AccountStatus, Closed_Date, DelinquencyBucket) VALUES (5339, '2011-06-24', 'AB', 'Purchase', 'Fixed', 717, 94.85, 41.07, 22.62, 'HiRatio', 251781.62, 'Owner-Occupied', 'Open', '1900-01-00', 'Current');</v>
      </c>
    </row>
    <row r="5341" spans="1:16" x14ac:dyDescent="0.35">
      <c r="A5341" s="22">
        <v>5340</v>
      </c>
      <c r="B5341" s="21">
        <v>41607</v>
      </c>
      <c r="C5341" s="22" t="s">
        <v>57</v>
      </c>
      <c r="D5341" s="22" t="s">
        <v>61</v>
      </c>
      <c r="E5341" s="22" t="s">
        <v>53</v>
      </c>
      <c r="F5341" s="22">
        <v>789</v>
      </c>
      <c r="G5341" s="22">
        <v>92.09</v>
      </c>
      <c r="H5341" s="22">
        <v>34.22</v>
      </c>
      <c r="I5341" s="22">
        <v>34</v>
      </c>
      <c r="J5341" s="22" t="s">
        <v>60</v>
      </c>
      <c r="K5341" s="23">
        <v>215227.23</v>
      </c>
      <c r="L5341" s="23" t="s">
        <v>55</v>
      </c>
      <c r="M5341" s="23" t="s">
        <v>83</v>
      </c>
      <c r="N5341" s="27"/>
      <c r="O5341" s="23" t="s">
        <v>56</v>
      </c>
      <c r="P5341" t="str">
        <f t="shared" si="83"/>
        <v>INSERT INTO @DataTable (Deal, AdvanceDate, PROV, DealPurpose, RateType, BEACON, LTV, TDS, GDS, InsuranceType, PrincipalBalance, OccupancyType, AccountStatus, Closed_Date, DelinquencyBucket) VALUES (5340, '2013-11-29', 'ON', 'Purchase', 'Fixed', 789, 92.09, 34.22, 34, 'HiRatio', 215227.23, 'Owner-Occupied', 'Open', '1900-01-00', 'Current');</v>
      </c>
    </row>
    <row r="5342" spans="1:16" x14ac:dyDescent="0.35">
      <c r="A5342" s="19">
        <v>5341</v>
      </c>
      <c r="B5342" s="18">
        <v>42143</v>
      </c>
      <c r="C5342" s="19" t="s">
        <v>78</v>
      </c>
      <c r="D5342" s="19" t="s">
        <v>52</v>
      </c>
      <c r="E5342" s="19" t="s">
        <v>53</v>
      </c>
      <c r="F5342" s="19">
        <v>749</v>
      </c>
      <c r="G5342" s="19">
        <v>64.62</v>
      </c>
      <c r="H5342" s="19">
        <v>43.86</v>
      </c>
      <c r="I5342" s="19">
        <v>17.71</v>
      </c>
      <c r="J5342" s="19" t="s">
        <v>54</v>
      </c>
      <c r="K5342" s="20">
        <v>155132.51</v>
      </c>
      <c r="L5342" s="20" t="s">
        <v>55</v>
      </c>
      <c r="M5342" s="20" t="s">
        <v>83</v>
      </c>
      <c r="N5342" s="26"/>
      <c r="O5342" s="20" t="s">
        <v>56</v>
      </c>
      <c r="P5342" t="str">
        <f t="shared" si="83"/>
        <v>INSERT INTO @DataTable (Deal, AdvanceDate, PROV, DealPurpose, RateType, BEACON, LTV, TDS, GDS, InsuranceType, PrincipalBalance, OccupancyType, AccountStatus, Closed_Date, DelinquencyBucket) VALUES (5341, '2015-05-19', 'NL', 'Refinance External', 'Fixed', 749, 64.62, 43.86, 17.71, 'Conv', 155132.51, 'Owner-Occupied', 'Open', '1900-01-00', 'Current');</v>
      </c>
    </row>
    <row r="5343" spans="1:16" x14ac:dyDescent="0.35">
      <c r="A5343" s="22">
        <v>5342</v>
      </c>
      <c r="B5343" s="21">
        <v>42075</v>
      </c>
      <c r="C5343" s="22" t="s">
        <v>51</v>
      </c>
      <c r="D5343" s="22" t="s">
        <v>61</v>
      </c>
      <c r="E5343" s="22" t="s">
        <v>53</v>
      </c>
      <c r="F5343" s="22">
        <v>682</v>
      </c>
      <c r="G5343" s="22">
        <v>90</v>
      </c>
      <c r="H5343" s="22">
        <v>24.73</v>
      </c>
      <c r="I5343" s="22">
        <v>24.18</v>
      </c>
      <c r="J5343" s="22" t="s">
        <v>60</v>
      </c>
      <c r="K5343" s="23">
        <v>330689.65999999997</v>
      </c>
      <c r="L5343" s="23" t="s">
        <v>55</v>
      </c>
      <c r="M5343" s="23" t="s">
        <v>83</v>
      </c>
      <c r="N5343" s="27"/>
      <c r="O5343" s="23" t="s">
        <v>56</v>
      </c>
      <c r="P5343" t="str">
        <f t="shared" si="83"/>
        <v>INSERT INTO @DataTable (Deal, AdvanceDate, PROV, DealPurpose, RateType, BEACON, LTV, TDS, GDS, InsuranceType, PrincipalBalance, OccupancyType, AccountStatus, Closed_Date, DelinquencyBucket) VALUES (5342, '2015-03-12', 'AB', 'Purchase', 'Fixed', 682, 90, 24.73, 24.18, 'HiRatio', 330689.66, 'Owner-Occupied', 'Open', '1900-01-00', 'Current');</v>
      </c>
    </row>
    <row r="5344" spans="1:16" x14ac:dyDescent="0.35">
      <c r="A5344" s="19">
        <v>5343</v>
      </c>
      <c r="B5344" s="18">
        <v>42215</v>
      </c>
      <c r="C5344" s="19" t="s">
        <v>57</v>
      </c>
      <c r="D5344" s="19" t="s">
        <v>61</v>
      </c>
      <c r="E5344" s="19" t="s">
        <v>53</v>
      </c>
      <c r="F5344" s="19">
        <v>729</v>
      </c>
      <c r="G5344" s="19">
        <v>95</v>
      </c>
      <c r="H5344" s="19">
        <v>38.22</v>
      </c>
      <c r="I5344" s="19">
        <v>23.89</v>
      </c>
      <c r="J5344" s="19" t="s">
        <v>60</v>
      </c>
      <c r="K5344" s="20">
        <v>396564.42</v>
      </c>
      <c r="L5344" s="20" t="s">
        <v>55</v>
      </c>
      <c r="M5344" s="20" t="s">
        <v>83</v>
      </c>
      <c r="N5344" s="26"/>
      <c r="O5344" s="20" t="s">
        <v>56</v>
      </c>
      <c r="P5344" t="str">
        <f t="shared" si="83"/>
        <v>INSERT INTO @DataTable (Deal, AdvanceDate, PROV, DealPurpose, RateType, BEACON, LTV, TDS, GDS, InsuranceType, PrincipalBalance, OccupancyType, AccountStatus, Closed_Date, DelinquencyBucket) VALUES (5343, '2015-07-30', 'ON', 'Purchase', 'Fixed', 729, 95, 38.22, 23.89, 'HiRatio', 396564.42, 'Owner-Occupied', 'Open', '1900-01-00', 'Current');</v>
      </c>
    </row>
    <row r="5345" spans="1:16" x14ac:dyDescent="0.35">
      <c r="A5345" s="22">
        <v>5344</v>
      </c>
      <c r="B5345" s="21">
        <v>41442</v>
      </c>
      <c r="C5345" s="22" t="s">
        <v>51</v>
      </c>
      <c r="D5345" s="22" t="s">
        <v>52</v>
      </c>
      <c r="E5345" s="22" t="s">
        <v>40</v>
      </c>
      <c r="F5345" s="22">
        <v>743</v>
      </c>
      <c r="G5345" s="22">
        <v>74.790000000000006</v>
      </c>
      <c r="H5345" s="22">
        <v>39.28</v>
      </c>
      <c r="I5345" s="22">
        <v>10.32</v>
      </c>
      <c r="J5345" s="22" t="s">
        <v>54</v>
      </c>
      <c r="K5345" s="23">
        <v>160419.17000000001</v>
      </c>
      <c r="L5345" s="23" t="s">
        <v>62</v>
      </c>
      <c r="M5345" s="23" t="s">
        <v>83</v>
      </c>
      <c r="N5345" s="27"/>
      <c r="O5345" s="23" t="s">
        <v>56</v>
      </c>
      <c r="P5345" t="str">
        <f t="shared" si="83"/>
        <v>INSERT INTO @DataTable (Deal, AdvanceDate, PROV, DealPurpose, RateType, BEACON, LTV, TDS, GDS, InsuranceType, PrincipalBalance, OccupancyType, AccountStatus, Closed_Date, DelinquencyBucket) VALUES (5344, '2013-06-17', 'AB', 'Refinance External', 'ARM', 743, 74.79, 39.28, 10.32, 'Conv', 160419.17, 'Rental', 'Open', '1900-01-00', 'Current');</v>
      </c>
    </row>
    <row r="5346" spans="1:16" x14ac:dyDescent="0.35">
      <c r="A5346" s="19">
        <v>5345</v>
      </c>
      <c r="B5346" s="18">
        <v>42095</v>
      </c>
      <c r="C5346" s="19" t="s">
        <v>58</v>
      </c>
      <c r="D5346" s="19" t="s">
        <v>59</v>
      </c>
      <c r="E5346" s="19" t="s">
        <v>53</v>
      </c>
      <c r="F5346" s="19">
        <v>774</v>
      </c>
      <c r="G5346" s="19">
        <v>74.05</v>
      </c>
      <c r="H5346" s="19">
        <v>29.62</v>
      </c>
      <c r="I5346" s="19">
        <v>19.920000000000002</v>
      </c>
      <c r="J5346" s="19" t="s">
        <v>54</v>
      </c>
      <c r="K5346" s="20">
        <v>147978.38</v>
      </c>
      <c r="L5346" s="20" t="s">
        <v>55</v>
      </c>
      <c r="M5346" s="20" t="s">
        <v>83</v>
      </c>
      <c r="N5346" s="26"/>
      <c r="O5346" s="20" t="s">
        <v>56</v>
      </c>
      <c r="P5346" t="str">
        <f t="shared" si="83"/>
        <v>INSERT INTO @DataTable (Deal, AdvanceDate, PROV, DealPurpose, RateType, BEACON, LTV, TDS, GDS, InsuranceType, PrincipalBalance, OccupancyType, AccountStatus, Closed_Date, DelinquencyBucket) VALUES (5345, '2015-04-01', 'BC', 'Transfer', 'Fixed', 774, 74.05, 29.62, 19.92, 'Conv', 147978.38, 'Owner-Occupied', 'Open', '1900-01-00', 'Current');</v>
      </c>
    </row>
    <row r="5347" spans="1:16" x14ac:dyDescent="0.35">
      <c r="A5347" s="22">
        <v>5346</v>
      </c>
      <c r="B5347" s="21">
        <v>41289</v>
      </c>
      <c r="C5347" s="22" t="s">
        <v>57</v>
      </c>
      <c r="D5347" s="22" t="s">
        <v>61</v>
      </c>
      <c r="E5347" s="22" t="s">
        <v>53</v>
      </c>
      <c r="F5347" s="22">
        <v>734</v>
      </c>
      <c r="G5347" s="22">
        <v>95</v>
      </c>
      <c r="H5347" s="22">
        <v>38.21</v>
      </c>
      <c r="I5347" s="22">
        <v>25</v>
      </c>
      <c r="J5347" s="22" t="s">
        <v>60</v>
      </c>
      <c r="K5347" s="23">
        <v>0</v>
      </c>
      <c r="L5347" s="23" t="s">
        <v>55</v>
      </c>
      <c r="M5347" s="23" t="s">
        <v>84</v>
      </c>
      <c r="N5347" s="27">
        <v>42570</v>
      </c>
      <c r="O5347" s="23" t="s">
        <v>56</v>
      </c>
      <c r="P5347" t="str">
        <f t="shared" si="83"/>
        <v>INSERT INTO @DataTable (Deal, AdvanceDate, PROV, DealPurpose, RateType, BEACON, LTV, TDS, GDS, InsuranceType, PrincipalBalance, OccupancyType, AccountStatus, Closed_Date, DelinquencyBucket) VALUES (5346, '2013-01-15', 'ON', 'Purchase', 'Fixed', 734, 95, 38.21, 25, 'HiRatio', 0, 'Owner-Occupied', 'Closed', '2016-07-19', 'Current');</v>
      </c>
    </row>
    <row r="5348" spans="1:16" x14ac:dyDescent="0.35">
      <c r="A5348" s="19">
        <v>5347</v>
      </c>
      <c r="B5348" s="18">
        <v>42170</v>
      </c>
      <c r="C5348" s="19" t="s">
        <v>57</v>
      </c>
      <c r="D5348" s="19" t="s">
        <v>61</v>
      </c>
      <c r="E5348" s="19" t="s">
        <v>53</v>
      </c>
      <c r="F5348" s="19">
        <v>779</v>
      </c>
      <c r="G5348" s="19">
        <v>87.18</v>
      </c>
      <c r="H5348" s="19">
        <v>19.16</v>
      </c>
      <c r="I5348" s="19">
        <v>15.29</v>
      </c>
      <c r="J5348" s="19" t="s">
        <v>60</v>
      </c>
      <c r="K5348" s="20">
        <v>658100.15</v>
      </c>
      <c r="L5348" s="20" t="s">
        <v>55</v>
      </c>
      <c r="M5348" s="20" t="s">
        <v>83</v>
      </c>
      <c r="N5348" s="26"/>
      <c r="O5348" s="20" t="s">
        <v>56</v>
      </c>
      <c r="P5348" t="str">
        <f t="shared" si="83"/>
        <v>INSERT INTO @DataTable (Deal, AdvanceDate, PROV, DealPurpose, RateType, BEACON, LTV, TDS, GDS, InsuranceType, PrincipalBalance, OccupancyType, AccountStatus, Closed_Date, DelinquencyBucket) VALUES (5347, '2015-06-15', 'ON', 'Purchase', 'Fixed', 779, 87.18, 19.16, 15.29, 'HiRatio', 658100.15, 'Owner-Occupied', 'Open', '1900-01-00', 'Current');</v>
      </c>
    </row>
    <row r="5349" spans="1:16" x14ac:dyDescent="0.35">
      <c r="A5349" s="22">
        <v>5348</v>
      </c>
      <c r="B5349" s="21">
        <v>41607</v>
      </c>
      <c r="C5349" s="22" t="s">
        <v>57</v>
      </c>
      <c r="D5349" s="22" t="s">
        <v>61</v>
      </c>
      <c r="E5349" s="22" t="s">
        <v>53</v>
      </c>
      <c r="F5349" s="22">
        <v>721</v>
      </c>
      <c r="G5349" s="22">
        <v>90</v>
      </c>
      <c r="H5349" s="22">
        <v>27.62</v>
      </c>
      <c r="I5349" s="22">
        <v>26.08</v>
      </c>
      <c r="J5349" s="22" t="s">
        <v>60</v>
      </c>
      <c r="K5349" s="23">
        <v>86585.37</v>
      </c>
      <c r="L5349" s="23" t="s">
        <v>55</v>
      </c>
      <c r="M5349" s="23" t="s">
        <v>83</v>
      </c>
      <c r="N5349" s="27"/>
      <c r="O5349" s="23" t="s">
        <v>56</v>
      </c>
      <c r="P5349" t="str">
        <f t="shared" si="83"/>
        <v>INSERT INTO @DataTable (Deal, AdvanceDate, PROV, DealPurpose, RateType, BEACON, LTV, TDS, GDS, InsuranceType, PrincipalBalance, OccupancyType, AccountStatus, Closed_Date, DelinquencyBucket) VALUES (5348, '2013-11-29', 'ON', 'Purchase', 'Fixed', 721, 90, 27.62, 26.08, 'HiRatio', 86585.37, 'Owner-Occupied', 'Open', '1900-01-00', 'Current');</v>
      </c>
    </row>
    <row r="5350" spans="1:16" x14ac:dyDescent="0.35">
      <c r="A5350" s="19">
        <v>5349</v>
      </c>
      <c r="B5350" s="18">
        <v>42128</v>
      </c>
      <c r="C5350" s="19" t="s">
        <v>57</v>
      </c>
      <c r="D5350" s="19" t="s">
        <v>61</v>
      </c>
      <c r="E5350" s="19" t="s">
        <v>53</v>
      </c>
      <c r="F5350" s="19">
        <v>796</v>
      </c>
      <c r="G5350" s="19">
        <v>86.38</v>
      </c>
      <c r="H5350" s="19">
        <v>43.23</v>
      </c>
      <c r="I5350" s="19">
        <v>34.65</v>
      </c>
      <c r="J5350" s="19" t="s">
        <v>60</v>
      </c>
      <c r="K5350" s="20">
        <v>326731.15000000002</v>
      </c>
      <c r="L5350" s="20" t="s">
        <v>55</v>
      </c>
      <c r="M5350" s="20" t="s">
        <v>83</v>
      </c>
      <c r="N5350" s="26"/>
      <c r="O5350" s="20" t="s">
        <v>56</v>
      </c>
      <c r="P5350" t="str">
        <f t="shared" si="83"/>
        <v>INSERT INTO @DataTable (Deal, AdvanceDate, PROV, DealPurpose, RateType, BEACON, LTV, TDS, GDS, InsuranceType, PrincipalBalance, OccupancyType, AccountStatus, Closed_Date, DelinquencyBucket) VALUES (5349, '2015-05-04', 'ON', 'Purchase', 'Fixed', 796, 86.38, 43.23, 34.65, 'HiRatio', 326731.15, 'Owner-Occupied', 'Open', '1900-01-00', 'Current');</v>
      </c>
    </row>
    <row r="5351" spans="1:16" x14ac:dyDescent="0.35">
      <c r="A5351" s="22">
        <v>5350</v>
      </c>
      <c r="B5351" s="21">
        <v>41775</v>
      </c>
      <c r="C5351" s="22" t="s">
        <v>57</v>
      </c>
      <c r="D5351" s="22" t="s">
        <v>64</v>
      </c>
      <c r="E5351" s="22" t="s">
        <v>53</v>
      </c>
      <c r="F5351" s="22">
        <v>741</v>
      </c>
      <c r="G5351" s="22">
        <v>95</v>
      </c>
      <c r="H5351" s="22">
        <v>30.77</v>
      </c>
      <c r="I5351" s="22">
        <v>28.28</v>
      </c>
      <c r="J5351" s="22" t="s">
        <v>60</v>
      </c>
      <c r="K5351" s="23">
        <v>310322.96000000002</v>
      </c>
      <c r="L5351" s="23" t="s">
        <v>55</v>
      </c>
      <c r="M5351" s="23" t="s">
        <v>83</v>
      </c>
      <c r="N5351" s="27"/>
      <c r="O5351" s="23" t="s">
        <v>56</v>
      </c>
      <c r="P5351" t="str">
        <f t="shared" si="83"/>
        <v>INSERT INTO @DataTable (Deal, AdvanceDate, PROV, DealPurpose, RateType, BEACON, LTV, TDS, GDS, InsuranceType, PrincipalBalance, OccupancyType, AccountStatus, Closed_Date, DelinquencyBucket) VALUES (5350, '2014-05-16', 'ON', 'Purchase with Improvements', 'Fixed', 741, 95, 30.77, 28.28, 'HiRatio', 310322.96, 'Owner-Occupied', 'Open', '1900-01-00', 'Current');</v>
      </c>
    </row>
    <row r="5352" spans="1:16" x14ac:dyDescent="0.35">
      <c r="A5352" s="19">
        <v>5351</v>
      </c>
      <c r="B5352" s="18">
        <v>42354</v>
      </c>
      <c r="C5352" s="19" t="s">
        <v>63</v>
      </c>
      <c r="D5352" s="19" t="s">
        <v>59</v>
      </c>
      <c r="E5352" s="19" t="s">
        <v>40</v>
      </c>
      <c r="F5352" s="19">
        <v>807</v>
      </c>
      <c r="G5352" s="19">
        <v>79.75</v>
      </c>
      <c r="H5352" s="19">
        <v>29.39</v>
      </c>
      <c r="I5352" s="19">
        <v>18.559999999999999</v>
      </c>
      <c r="J5352" s="19" t="s">
        <v>54</v>
      </c>
      <c r="K5352" s="20">
        <v>198918.16</v>
      </c>
      <c r="L5352" s="20" t="s">
        <v>55</v>
      </c>
      <c r="M5352" s="20" t="s">
        <v>83</v>
      </c>
      <c r="N5352" s="26"/>
      <c r="O5352" s="20" t="s">
        <v>56</v>
      </c>
      <c r="P5352" t="str">
        <f t="shared" si="83"/>
        <v>INSERT INTO @DataTable (Deal, AdvanceDate, PROV, DealPurpose, RateType, BEACON, LTV, TDS, GDS, InsuranceType, PrincipalBalance, OccupancyType, AccountStatus, Closed_Date, DelinquencyBucket) VALUES (5351, '2015-12-16', 'SK', 'Transfer', 'ARM', 807, 79.75, 29.39, 18.56, 'Conv', 198918.16, 'Owner-Occupied', 'Open', '1900-01-00', 'Current');</v>
      </c>
    </row>
    <row r="5353" spans="1:16" x14ac:dyDescent="0.35">
      <c r="A5353" s="22">
        <v>5352</v>
      </c>
      <c r="B5353" s="21">
        <v>42129</v>
      </c>
      <c r="C5353" s="22" t="s">
        <v>58</v>
      </c>
      <c r="D5353" s="22" t="s">
        <v>52</v>
      </c>
      <c r="E5353" s="22" t="s">
        <v>40</v>
      </c>
      <c r="F5353" s="22">
        <v>717</v>
      </c>
      <c r="G5353" s="22">
        <v>66.36</v>
      </c>
      <c r="H5353" s="22">
        <v>35.28</v>
      </c>
      <c r="I5353" s="22">
        <v>23.57</v>
      </c>
      <c r="J5353" s="22" t="s">
        <v>54</v>
      </c>
      <c r="K5353" s="23">
        <v>0</v>
      </c>
      <c r="L5353" s="23" t="s">
        <v>55</v>
      </c>
      <c r="M5353" s="23" t="s">
        <v>84</v>
      </c>
      <c r="N5353" s="27">
        <v>42663</v>
      </c>
      <c r="O5353" s="23" t="s">
        <v>56</v>
      </c>
      <c r="P5353" t="str">
        <f t="shared" si="83"/>
        <v>INSERT INTO @DataTable (Deal, AdvanceDate, PROV, DealPurpose, RateType, BEACON, LTV, TDS, GDS, InsuranceType, PrincipalBalance, OccupancyType, AccountStatus, Closed_Date, DelinquencyBucket) VALUES (5352, '2015-05-05', 'BC', 'Refinance External', 'ARM', 717, 66.36, 35.28, 23.57, 'Conv', 0, 'Owner-Occupied', 'Closed', '2016-10-20', 'Current');</v>
      </c>
    </row>
    <row r="5354" spans="1:16" x14ac:dyDescent="0.35">
      <c r="A5354" s="19">
        <v>5353</v>
      </c>
      <c r="B5354" s="18">
        <v>42657</v>
      </c>
      <c r="C5354" s="19" t="s">
        <v>51</v>
      </c>
      <c r="D5354" s="19" t="s">
        <v>61</v>
      </c>
      <c r="E5354" s="19" t="s">
        <v>53</v>
      </c>
      <c r="F5354" s="19">
        <v>839</v>
      </c>
      <c r="G5354" s="19">
        <v>79.34</v>
      </c>
      <c r="H5354" s="19">
        <v>36.270000000000003</v>
      </c>
      <c r="I5354" s="19">
        <v>21.79</v>
      </c>
      <c r="J5354" s="19" t="s">
        <v>54</v>
      </c>
      <c r="K5354" s="20">
        <v>388157.18</v>
      </c>
      <c r="L5354" s="20" t="s">
        <v>55</v>
      </c>
      <c r="M5354" s="20" t="s">
        <v>83</v>
      </c>
      <c r="N5354" s="26"/>
      <c r="O5354" s="20" t="s">
        <v>56</v>
      </c>
      <c r="P5354" t="str">
        <f t="shared" si="83"/>
        <v>INSERT INTO @DataTable (Deal, AdvanceDate, PROV, DealPurpose, RateType, BEACON, LTV, TDS, GDS, InsuranceType, PrincipalBalance, OccupancyType, AccountStatus, Closed_Date, DelinquencyBucket) VALUES (5353, '2016-10-14', 'AB', 'Purchase', 'Fixed', 839, 79.34, 36.27, 21.79, 'Conv', 388157.18, 'Owner-Occupied', 'Open', '1900-01-00', 'Current');</v>
      </c>
    </row>
    <row r="5355" spans="1:16" x14ac:dyDescent="0.35">
      <c r="A5355" s="22">
        <v>5354</v>
      </c>
      <c r="B5355" s="21">
        <v>42222</v>
      </c>
      <c r="C5355" s="22" t="s">
        <v>58</v>
      </c>
      <c r="D5355" s="22" t="s">
        <v>59</v>
      </c>
      <c r="E5355" s="22" t="s">
        <v>40</v>
      </c>
      <c r="F5355" s="22">
        <v>734</v>
      </c>
      <c r="G5355" s="22">
        <v>93.39</v>
      </c>
      <c r="H5355" s="22">
        <v>33.19</v>
      </c>
      <c r="I5355" s="22">
        <v>30.78</v>
      </c>
      <c r="J5355" s="22" t="s">
        <v>60</v>
      </c>
      <c r="K5355" s="23">
        <v>490277.15</v>
      </c>
      <c r="L5355" s="23" t="s">
        <v>55</v>
      </c>
      <c r="M5355" s="23" t="s">
        <v>83</v>
      </c>
      <c r="N5355" s="27"/>
      <c r="O5355" s="23" t="s">
        <v>56</v>
      </c>
      <c r="P5355" t="str">
        <f t="shared" si="83"/>
        <v>INSERT INTO @DataTable (Deal, AdvanceDate, PROV, DealPurpose, RateType, BEACON, LTV, TDS, GDS, InsuranceType, PrincipalBalance, OccupancyType, AccountStatus, Closed_Date, DelinquencyBucket) VALUES (5354, '2015-08-06', 'BC', 'Transfer', 'ARM', 734, 93.39, 33.19, 30.78, 'HiRatio', 490277.15, 'Owner-Occupied', 'Open', '1900-01-00', 'Current');</v>
      </c>
    </row>
    <row r="5356" spans="1:16" x14ac:dyDescent="0.35">
      <c r="A5356" s="19">
        <v>5355</v>
      </c>
      <c r="B5356" s="18">
        <v>42181</v>
      </c>
      <c r="C5356" s="19" t="s">
        <v>57</v>
      </c>
      <c r="D5356" s="19" t="s">
        <v>59</v>
      </c>
      <c r="E5356" s="19" t="s">
        <v>53</v>
      </c>
      <c r="F5356" s="19">
        <v>780</v>
      </c>
      <c r="G5356" s="19">
        <v>89.22</v>
      </c>
      <c r="H5356" s="19">
        <v>26.53</v>
      </c>
      <c r="I5356" s="19">
        <v>4.6900000000000004</v>
      </c>
      <c r="J5356" s="19" t="s">
        <v>60</v>
      </c>
      <c r="K5356" s="20">
        <v>90333.95</v>
      </c>
      <c r="L5356" s="20" t="s">
        <v>66</v>
      </c>
      <c r="M5356" s="20" t="s">
        <v>83</v>
      </c>
      <c r="N5356" s="26"/>
      <c r="O5356" s="20" t="s">
        <v>56</v>
      </c>
      <c r="P5356" t="str">
        <f t="shared" si="83"/>
        <v>INSERT INTO @DataTable (Deal, AdvanceDate, PROV, DealPurpose, RateType, BEACON, LTV, TDS, GDS, InsuranceType, PrincipalBalance, OccupancyType, AccountStatus, Closed_Date, DelinquencyBucket) VALUES (5355, '2015-06-26', 'ON', 'Transfer', 'Fixed', 780, 89.22, 26.53, 4.69, 'HiRatio', 90333.95, 'Second Home', 'Open', '1900-01-00', 'Current');</v>
      </c>
    </row>
    <row r="5357" spans="1:16" x14ac:dyDescent="0.35">
      <c r="A5357" s="22">
        <v>5356</v>
      </c>
      <c r="B5357" s="21">
        <v>40865</v>
      </c>
      <c r="C5357" s="22" t="s">
        <v>57</v>
      </c>
      <c r="D5357" s="22" t="s">
        <v>61</v>
      </c>
      <c r="E5357" s="22" t="s">
        <v>53</v>
      </c>
      <c r="F5357" s="22">
        <v>728</v>
      </c>
      <c r="G5357" s="22">
        <v>92.67</v>
      </c>
      <c r="H5357" s="22">
        <v>38.21</v>
      </c>
      <c r="I5357" s="22">
        <v>29.86</v>
      </c>
      <c r="J5357" s="22" t="s">
        <v>60</v>
      </c>
      <c r="K5357" s="23">
        <v>0</v>
      </c>
      <c r="L5357" s="23" t="s">
        <v>55</v>
      </c>
      <c r="M5357" s="23" t="s">
        <v>84</v>
      </c>
      <c r="N5357" s="27">
        <v>41997</v>
      </c>
      <c r="O5357" s="23" t="s">
        <v>56</v>
      </c>
      <c r="P5357" t="str">
        <f t="shared" si="83"/>
        <v>INSERT INTO @DataTable (Deal, AdvanceDate, PROV, DealPurpose, RateType, BEACON, LTV, TDS, GDS, InsuranceType, PrincipalBalance, OccupancyType, AccountStatus, Closed_Date, DelinquencyBucket) VALUES (5356, '2011-11-18', 'ON', 'Purchase', 'Fixed', 728, 92.67, 38.21, 29.86, 'HiRatio', 0, 'Owner-Occupied', 'Closed', '2014-12-24', 'Current');</v>
      </c>
    </row>
    <row r="5358" spans="1:16" x14ac:dyDescent="0.35">
      <c r="A5358" s="19">
        <v>5357</v>
      </c>
      <c r="B5358" s="18">
        <v>40718</v>
      </c>
      <c r="C5358" s="19" t="s">
        <v>57</v>
      </c>
      <c r="D5358" s="19" t="s">
        <v>52</v>
      </c>
      <c r="E5358" s="19" t="s">
        <v>53</v>
      </c>
      <c r="F5358" s="19">
        <v>723</v>
      </c>
      <c r="G5358" s="19">
        <v>85</v>
      </c>
      <c r="H5358" s="19">
        <v>40.72</v>
      </c>
      <c r="I5358" s="19">
        <v>35.26</v>
      </c>
      <c r="J5358" s="19" t="s">
        <v>60</v>
      </c>
      <c r="K5358" s="20">
        <v>0</v>
      </c>
      <c r="L5358" s="20" t="s">
        <v>55</v>
      </c>
      <c r="M5358" s="20" t="s">
        <v>84</v>
      </c>
      <c r="N5358" s="26">
        <v>42548</v>
      </c>
      <c r="O5358" s="20" t="s">
        <v>56</v>
      </c>
      <c r="P5358" t="str">
        <f t="shared" si="83"/>
        <v>INSERT INTO @DataTable (Deal, AdvanceDate, PROV, DealPurpose, RateType, BEACON, LTV, TDS, GDS, InsuranceType, PrincipalBalance, OccupancyType, AccountStatus, Closed_Date, DelinquencyBucket) VALUES (5357, '2011-06-24', 'ON', 'Refinance External', 'Fixed', 723, 85, 40.72, 35.26, 'HiRatio', 0, 'Owner-Occupied', 'Closed', '2016-06-27', 'Current');</v>
      </c>
    </row>
    <row r="5359" spans="1:16" x14ac:dyDescent="0.35">
      <c r="A5359" s="22">
        <v>5358</v>
      </c>
      <c r="B5359" s="21">
        <v>42439</v>
      </c>
      <c r="C5359" s="22" t="s">
        <v>57</v>
      </c>
      <c r="D5359" s="22" t="s">
        <v>59</v>
      </c>
      <c r="E5359" s="22" t="s">
        <v>40</v>
      </c>
      <c r="F5359" s="22">
        <v>776</v>
      </c>
      <c r="G5359" s="22">
        <v>51.52</v>
      </c>
      <c r="H5359" s="22">
        <v>30.16</v>
      </c>
      <c r="I5359" s="22">
        <v>27.64</v>
      </c>
      <c r="J5359" s="22" t="s">
        <v>54</v>
      </c>
      <c r="K5359" s="23">
        <v>181307.56</v>
      </c>
      <c r="L5359" s="23" t="s">
        <v>55</v>
      </c>
      <c r="M5359" s="23" t="s">
        <v>83</v>
      </c>
      <c r="N5359" s="27"/>
      <c r="O5359" s="23" t="s">
        <v>56</v>
      </c>
      <c r="P5359" t="str">
        <f t="shared" si="83"/>
        <v>INSERT INTO @DataTable (Deal, AdvanceDate, PROV, DealPurpose, RateType, BEACON, LTV, TDS, GDS, InsuranceType, PrincipalBalance, OccupancyType, AccountStatus, Closed_Date, DelinquencyBucket) VALUES (5358, '2016-03-10', 'ON', 'Transfer', 'ARM', 776, 51.52, 30.16, 27.64, 'Conv', 181307.56, 'Owner-Occupied', 'Open', '1900-01-00', 'Current');</v>
      </c>
    </row>
    <row r="5360" spans="1:16" x14ac:dyDescent="0.35">
      <c r="A5360" s="19">
        <v>5359</v>
      </c>
      <c r="B5360" s="18">
        <v>41905</v>
      </c>
      <c r="C5360" s="19" t="s">
        <v>57</v>
      </c>
      <c r="D5360" s="19" t="s">
        <v>61</v>
      </c>
      <c r="E5360" s="19" t="s">
        <v>40</v>
      </c>
      <c r="F5360" s="19">
        <v>758</v>
      </c>
      <c r="G5360" s="19">
        <v>55.09</v>
      </c>
      <c r="H5360" s="19">
        <v>29.28</v>
      </c>
      <c r="I5360" s="19">
        <v>21.88</v>
      </c>
      <c r="J5360" s="19" t="s">
        <v>54</v>
      </c>
      <c r="K5360" s="20">
        <v>263684.34999999998</v>
      </c>
      <c r="L5360" s="20" t="s">
        <v>55</v>
      </c>
      <c r="M5360" s="20" t="s">
        <v>83</v>
      </c>
      <c r="N5360" s="26"/>
      <c r="O5360" s="20" t="s">
        <v>56</v>
      </c>
      <c r="P5360" t="str">
        <f t="shared" si="83"/>
        <v>INSERT INTO @DataTable (Deal, AdvanceDate, PROV, DealPurpose, RateType, BEACON, LTV, TDS, GDS, InsuranceType, PrincipalBalance, OccupancyType, AccountStatus, Closed_Date, DelinquencyBucket) VALUES (5359, '2014-09-23', 'ON', 'Purchase', 'ARM', 758, 55.09, 29.28, 21.88, 'Conv', 263684.35, 'Owner-Occupied', 'Open', '1900-01-00', 'Current');</v>
      </c>
    </row>
    <row r="5361" spans="1:16" x14ac:dyDescent="0.35">
      <c r="A5361" s="22">
        <v>5360</v>
      </c>
      <c r="B5361" s="21">
        <v>42151</v>
      </c>
      <c r="C5361" s="22" t="s">
        <v>57</v>
      </c>
      <c r="D5361" s="22" t="s">
        <v>61</v>
      </c>
      <c r="E5361" s="22" t="s">
        <v>53</v>
      </c>
      <c r="F5361" s="22">
        <v>771</v>
      </c>
      <c r="G5361" s="22">
        <v>95</v>
      </c>
      <c r="H5361" s="22">
        <v>40.119999999999997</v>
      </c>
      <c r="I5361" s="22">
        <v>33.53</v>
      </c>
      <c r="J5361" s="22" t="s">
        <v>60</v>
      </c>
      <c r="K5361" s="23">
        <v>316268.15999999997</v>
      </c>
      <c r="L5361" s="23" t="s">
        <v>55</v>
      </c>
      <c r="M5361" s="23" t="s">
        <v>83</v>
      </c>
      <c r="N5361" s="27"/>
      <c r="O5361" s="23" t="s">
        <v>56</v>
      </c>
      <c r="P5361" t="str">
        <f t="shared" si="83"/>
        <v>INSERT INTO @DataTable (Deal, AdvanceDate, PROV, DealPurpose, RateType, BEACON, LTV, TDS, GDS, InsuranceType, PrincipalBalance, OccupancyType, AccountStatus, Closed_Date, DelinquencyBucket) VALUES (5360, '2015-05-27', 'ON', 'Purchase', 'Fixed', 771, 95, 40.12, 33.53, 'HiRatio', 316268.16, 'Owner-Occupied', 'Open', '1900-01-00', 'Current');</v>
      </c>
    </row>
    <row r="5362" spans="1:16" x14ac:dyDescent="0.35">
      <c r="A5362" s="19">
        <v>5361</v>
      </c>
      <c r="B5362" s="18">
        <v>42356</v>
      </c>
      <c r="C5362" s="19" t="s">
        <v>51</v>
      </c>
      <c r="D5362" s="19" t="s">
        <v>61</v>
      </c>
      <c r="E5362" s="19" t="s">
        <v>53</v>
      </c>
      <c r="F5362" s="19">
        <v>731</v>
      </c>
      <c r="G5362" s="19">
        <v>80</v>
      </c>
      <c r="H5362" s="19">
        <v>32.42</v>
      </c>
      <c r="I5362" s="19">
        <v>25.41</v>
      </c>
      <c r="J5362" s="19" t="s">
        <v>54</v>
      </c>
      <c r="K5362" s="20">
        <v>193859.01</v>
      </c>
      <c r="L5362" s="20" t="s">
        <v>55</v>
      </c>
      <c r="M5362" s="20" t="s">
        <v>83</v>
      </c>
      <c r="N5362" s="26"/>
      <c r="O5362" s="20" t="s">
        <v>56</v>
      </c>
      <c r="P5362" t="str">
        <f t="shared" si="83"/>
        <v>INSERT INTO @DataTable (Deal, AdvanceDate, PROV, DealPurpose, RateType, BEACON, LTV, TDS, GDS, InsuranceType, PrincipalBalance, OccupancyType, AccountStatus, Closed_Date, DelinquencyBucket) VALUES (5361, '2015-12-18', 'AB', 'Purchase', 'Fixed', 731, 80, 32.42, 25.41, 'Conv', 193859.01, 'Owner-Occupied', 'Open', '1900-01-00', 'Current');</v>
      </c>
    </row>
    <row r="5363" spans="1:16" x14ac:dyDescent="0.35">
      <c r="A5363" s="22">
        <v>5362</v>
      </c>
      <c r="B5363" s="21">
        <v>41823</v>
      </c>
      <c r="C5363" s="22" t="s">
        <v>58</v>
      </c>
      <c r="D5363" s="22" t="s">
        <v>52</v>
      </c>
      <c r="E5363" s="22" t="s">
        <v>40</v>
      </c>
      <c r="F5363" s="22">
        <v>777</v>
      </c>
      <c r="G5363" s="22">
        <v>63.08</v>
      </c>
      <c r="H5363" s="22">
        <v>25.7</v>
      </c>
      <c r="I5363" s="22">
        <v>24.46</v>
      </c>
      <c r="J5363" s="22" t="s">
        <v>54</v>
      </c>
      <c r="K5363" s="23">
        <v>254633.95</v>
      </c>
      <c r="L5363" s="23" t="s">
        <v>55</v>
      </c>
      <c r="M5363" s="23" t="s">
        <v>83</v>
      </c>
      <c r="N5363" s="27"/>
      <c r="O5363" s="23" t="s">
        <v>56</v>
      </c>
      <c r="P5363" t="str">
        <f t="shared" si="83"/>
        <v>INSERT INTO @DataTable (Deal, AdvanceDate, PROV, DealPurpose, RateType, BEACON, LTV, TDS, GDS, InsuranceType, PrincipalBalance, OccupancyType, AccountStatus, Closed_Date, DelinquencyBucket) VALUES (5362, '2014-07-03', 'BC', 'Refinance External', 'ARM', 777, 63.08, 25.7, 24.46, 'Conv', 254633.95, 'Owner-Occupied', 'Open', '1900-01-00', 'Current');</v>
      </c>
    </row>
    <row r="5364" spans="1:16" x14ac:dyDescent="0.35">
      <c r="A5364" s="19">
        <v>5363</v>
      </c>
      <c r="B5364" s="18">
        <v>42123</v>
      </c>
      <c r="C5364" s="19" t="s">
        <v>58</v>
      </c>
      <c r="D5364" s="19" t="s">
        <v>52</v>
      </c>
      <c r="E5364" s="19" t="s">
        <v>53</v>
      </c>
      <c r="F5364" s="19">
        <v>766</v>
      </c>
      <c r="G5364" s="19">
        <v>74.72</v>
      </c>
      <c r="H5364" s="19">
        <v>26.52</v>
      </c>
      <c r="I5364" s="19">
        <v>21.31</v>
      </c>
      <c r="J5364" s="19" t="s">
        <v>54</v>
      </c>
      <c r="K5364" s="20">
        <v>324261.81</v>
      </c>
      <c r="L5364" s="20" t="s">
        <v>55</v>
      </c>
      <c r="M5364" s="20" t="s">
        <v>83</v>
      </c>
      <c r="N5364" s="26"/>
      <c r="O5364" s="20" t="s">
        <v>56</v>
      </c>
      <c r="P5364" t="str">
        <f t="shared" si="83"/>
        <v>INSERT INTO @DataTable (Deal, AdvanceDate, PROV, DealPurpose, RateType, BEACON, LTV, TDS, GDS, InsuranceType, PrincipalBalance, OccupancyType, AccountStatus, Closed_Date, DelinquencyBucket) VALUES (5363, '2015-04-29', 'BC', 'Refinance External', 'Fixed', 766, 74.72, 26.52, 21.31, 'Conv', 324261.81, 'Owner-Occupied', 'Open', '1900-01-00', 'Current');</v>
      </c>
    </row>
    <row r="5365" spans="1:16" x14ac:dyDescent="0.35">
      <c r="A5365" s="22">
        <v>5364</v>
      </c>
      <c r="B5365" s="21">
        <v>42229</v>
      </c>
      <c r="C5365" s="22" t="s">
        <v>58</v>
      </c>
      <c r="D5365" s="22" t="s">
        <v>61</v>
      </c>
      <c r="E5365" s="22" t="s">
        <v>53</v>
      </c>
      <c r="F5365" s="22">
        <v>717</v>
      </c>
      <c r="G5365" s="22">
        <v>89.63</v>
      </c>
      <c r="H5365" s="22">
        <v>38.57</v>
      </c>
      <c r="I5365" s="22">
        <v>21.57</v>
      </c>
      <c r="J5365" s="22" t="s">
        <v>60</v>
      </c>
      <c r="K5365" s="23">
        <v>559170.67000000004</v>
      </c>
      <c r="L5365" s="23" t="s">
        <v>55</v>
      </c>
      <c r="M5365" s="23" t="s">
        <v>83</v>
      </c>
      <c r="N5365" s="27"/>
      <c r="O5365" s="23" t="s">
        <v>56</v>
      </c>
      <c r="P5365" t="str">
        <f t="shared" si="83"/>
        <v>INSERT INTO @DataTable (Deal, AdvanceDate, PROV, DealPurpose, RateType, BEACON, LTV, TDS, GDS, InsuranceType, PrincipalBalance, OccupancyType, AccountStatus, Closed_Date, DelinquencyBucket) VALUES (5364, '2015-08-13', 'BC', 'Purchase', 'Fixed', 717, 89.63, 38.57, 21.57, 'HiRatio', 559170.67, 'Owner-Occupied', 'Open', '1900-01-00', 'Current');</v>
      </c>
    </row>
    <row r="5366" spans="1:16" x14ac:dyDescent="0.35">
      <c r="A5366" s="19">
        <v>5365</v>
      </c>
      <c r="B5366" s="18">
        <v>41877</v>
      </c>
      <c r="C5366" s="19" t="s">
        <v>57</v>
      </c>
      <c r="D5366" s="19" t="s">
        <v>52</v>
      </c>
      <c r="E5366" s="19" t="s">
        <v>40</v>
      </c>
      <c r="F5366" s="19">
        <v>772</v>
      </c>
      <c r="G5366" s="19">
        <v>22</v>
      </c>
      <c r="H5366" s="19">
        <v>9.9</v>
      </c>
      <c r="I5366" s="19">
        <v>9.66</v>
      </c>
      <c r="J5366" s="19" t="s">
        <v>54</v>
      </c>
      <c r="K5366" s="20">
        <v>370194.77</v>
      </c>
      <c r="L5366" s="20" t="s">
        <v>55</v>
      </c>
      <c r="M5366" s="20" t="s">
        <v>83</v>
      </c>
      <c r="N5366" s="26"/>
      <c r="O5366" s="20" t="s">
        <v>56</v>
      </c>
      <c r="P5366" t="str">
        <f t="shared" si="83"/>
        <v>INSERT INTO @DataTable (Deal, AdvanceDate, PROV, DealPurpose, RateType, BEACON, LTV, TDS, GDS, InsuranceType, PrincipalBalance, OccupancyType, AccountStatus, Closed_Date, DelinquencyBucket) VALUES (5365, '2014-08-26', 'ON', 'Refinance External', 'ARM', 772, 22, 9.9, 9.66, 'Conv', 370194.77, 'Owner-Occupied', 'Open', '1900-01-00', 'Current');</v>
      </c>
    </row>
    <row r="5367" spans="1:16" x14ac:dyDescent="0.35">
      <c r="A5367" s="22">
        <v>5366</v>
      </c>
      <c r="B5367" s="21">
        <v>42170</v>
      </c>
      <c r="C5367" s="22" t="s">
        <v>57</v>
      </c>
      <c r="D5367" s="22" t="s">
        <v>61</v>
      </c>
      <c r="E5367" s="22" t="s">
        <v>53</v>
      </c>
      <c r="F5367" s="22">
        <v>775</v>
      </c>
      <c r="G5367" s="22">
        <v>80</v>
      </c>
      <c r="H5367" s="22">
        <v>18.27</v>
      </c>
      <c r="I5367" s="22">
        <v>17.87</v>
      </c>
      <c r="J5367" s="22" t="s">
        <v>54</v>
      </c>
      <c r="K5367" s="23">
        <v>179190.69</v>
      </c>
      <c r="L5367" s="23" t="s">
        <v>55</v>
      </c>
      <c r="M5367" s="23" t="s">
        <v>83</v>
      </c>
      <c r="N5367" s="27"/>
      <c r="O5367" s="23" t="s">
        <v>56</v>
      </c>
      <c r="P5367" t="str">
        <f t="shared" si="83"/>
        <v>INSERT INTO @DataTable (Deal, AdvanceDate, PROV, DealPurpose, RateType, BEACON, LTV, TDS, GDS, InsuranceType, PrincipalBalance, OccupancyType, AccountStatus, Closed_Date, DelinquencyBucket) VALUES (5366, '2015-06-15', 'ON', 'Purchase', 'Fixed', 775, 80, 18.27, 17.87, 'Conv', 179190.69, 'Owner-Occupied', 'Open', '1900-01-00', 'Current');</v>
      </c>
    </row>
    <row r="5368" spans="1:16" x14ac:dyDescent="0.35">
      <c r="A5368" s="19">
        <v>5367</v>
      </c>
      <c r="B5368" s="18">
        <v>42382</v>
      </c>
      <c r="C5368" s="19" t="s">
        <v>57</v>
      </c>
      <c r="D5368" s="19" t="s">
        <v>59</v>
      </c>
      <c r="E5368" s="19" t="s">
        <v>53</v>
      </c>
      <c r="F5368" s="19">
        <v>678</v>
      </c>
      <c r="G5368" s="19">
        <v>74.77</v>
      </c>
      <c r="H5368" s="19">
        <v>30.47</v>
      </c>
      <c r="I5368" s="19">
        <v>8.3800000000000008</v>
      </c>
      <c r="J5368" s="19" t="s">
        <v>54</v>
      </c>
      <c r="K5368" s="20">
        <v>235747.67</v>
      </c>
      <c r="L5368" s="20" t="s">
        <v>55</v>
      </c>
      <c r="M5368" s="20" t="s">
        <v>83</v>
      </c>
      <c r="N5368" s="26"/>
      <c r="O5368" s="20" t="s">
        <v>56</v>
      </c>
      <c r="P5368" t="str">
        <f t="shared" si="83"/>
        <v>INSERT INTO @DataTable (Deal, AdvanceDate, PROV, DealPurpose, RateType, BEACON, LTV, TDS, GDS, InsuranceType, PrincipalBalance, OccupancyType, AccountStatus, Closed_Date, DelinquencyBucket) VALUES (5367, '2016-01-13', 'ON', 'Transfer', 'Fixed', 678, 74.77, 30.47, 8.38, 'Conv', 235747.67, 'Owner-Occupied', 'Open', '1900-01-00', 'Current');</v>
      </c>
    </row>
    <row r="5369" spans="1:16" x14ac:dyDescent="0.35">
      <c r="A5369" s="22">
        <v>5368</v>
      </c>
      <c r="B5369" s="21">
        <v>42453</v>
      </c>
      <c r="C5369" s="22" t="s">
        <v>58</v>
      </c>
      <c r="D5369" s="22" t="s">
        <v>61</v>
      </c>
      <c r="E5369" s="22" t="s">
        <v>53</v>
      </c>
      <c r="F5369" s="22">
        <v>771</v>
      </c>
      <c r="G5369" s="22">
        <v>56.13</v>
      </c>
      <c r="H5369" s="22">
        <v>27.69</v>
      </c>
      <c r="I5369" s="22">
        <v>17.61</v>
      </c>
      <c r="J5369" s="22" t="s">
        <v>54</v>
      </c>
      <c r="K5369" s="23">
        <v>249744.37</v>
      </c>
      <c r="L5369" s="23" t="s">
        <v>66</v>
      </c>
      <c r="M5369" s="23" t="s">
        <v>83</v>
      </c>
      <c r="N5369" s="27"/>
      <c r="O5369" s="23" t="s">
        <v>56</v>
      </c>
      <c r="P5369" t="str">
        <f t="shared" si="83"/>
        <v>INSERT INTO @DataTable (Deal, AdvanceDate, PROV, DealPurpose, RateType, BEACON, LTV, TDS, GDS, InsuranceType, PrincipalBalance, OccupancyType, AccountStatus, Closed_Date, DelinquencyBucket) VALUES (5368, '2016-03-24', 'BC', 'Purchase', 'Fixed', 771, 56.13, 27.69, 17.61, 'Conv', 249744.37, 'Second Home', 'Open', '1900-01-00', 'Current');</v>
      </c>
    </row>
    <row r="5370" spans="1:16" x14ac:dyDescent="0.35">
      <c r="A5370" s="19">
        <v>5369</v>
      </c>
      <c r="B5370" s="18">
        <v>42185</v>
      </c>
      <c r="C5370" s="19" t="s">
        <v>58</v>
      </c>
      <c r="D5370" s="19" t="s">
        <v>59</v>
      </c>
      <c r="E5370" s="19" t="s">
        <v>40</v>
      </c>
      <c r="F5370" s="19">
        <v>778</v>
      </c>
      <c r="G5370" s="19">
        <v>70.86</v>
      </c>
      <c r="H5370" s="19">
        <v>36.17</v>
      </c>
      <c r="I5370" s="19">
        <v>28.19</v>
      </c>
      <c r="J5370" s="19" t="s">
        <v>54</v>
      </c>
      <c r="K5370" s="20">
        <v>300361.74</v>
      </c>
      <c r="L5370" s="20" t="s">
        <v>55</v>
      </c>
      <c r="M5370" s="20" t="s">
        <v>83</v>
      </c>
      <c r="N5370" s="26"/>
      <c r="O5370" s="20" t="s">
        <v>56</v>
      </c>
      <c r="P5370" t="str">
        <f t="shared" si="83"/>
        <v>INSERT INTO @DataTable (Deal, AdvanceDate, PROV, DealPurpose, RateType, BEACON, LTV, TDS, GDS, InsuranceType, PrincipalBalance, OccupancyType, AccountStatus, Closed_Date, DelinquencyBucket) VALUES (5369, '2015-06-30', 'BC', 'Transfer', 'ARM', 778, 70.86, 36.17, 28.19, 'Conv', 300361.74, 'Owner-Occupied', 'Open', '1900-01-00', 'Current');</v>
      </c>
    </row>
    <row r="5371" spans="1:16" x14ac:dyDescent="0.35">
      <c r="A5371" s="22">
        <v>5370</v>
      </c>
      <c r="B5371" s="21">
        <v>40941</v>
      </c>
      <c r="C5371" s="22" t="s">
        <v>57</v>
      </c>
      <c r="D5371" s="22" t="s">
        <v>52</v>
      </c>
      <c r="E5371" s="22" t="s">
        <v>53</v>
      </c>
      <c r="F5371" s="22">
        <v>751</v>
      </c>
      <c r="G5371" s="22">
        <v>85</v>
      </c>
      <c r="H5371" s="22">
        <v>38.86</v>
      </c>
      <c r="I5371" s="22">
        <v>35.33</v>
      </c>
      <c r="J5371" s="22" t="s">
        <v>60</v>
      </c>
      <c r="K5371" s="23">
        <v>0</v>
      </c>
      <c r="L5371" s="23" t="s">
        <v>55</v>
      </c>
      <c r="M5371" s="23" t="s">
        <v>84</v>
      </c>
      <c r="N5371" s="27">
        <v>41989</v>
      </c>
      <c r="O5371" s="23" t="s">
        <v>56</v>
      </c>
      <c r="P5371" t="str">
        <f t="shared" si="83"/>
        <v>INSERT INTO @DataTable (Deal, AdvanceDate, PROV, DealPurpose, RateType, BEACON, LTV, TDS, GDS, InsuranceType, PrincipalBalance, OccupancyType, AccountStatus, Closed_Date, DelinquencyBucket) VALUES (5370, '2012-02-02', 'ON', 'Refinance External', 'Fixed', 751, 85, 38.86, 35.33, 'HiRatio', 0, 'Owner-Occupied', 'Closed', '2014-12-16', 'Current');</v>
      </c>
    </row>
    <row r="5372" spans="1:16" x14ac:dyDescent="0.35">
      <c r="A5372" s="19">
        <v>5371</v>
      </c>
      <c r="B5372" s="18">
        <v>42193</v>
      </c>
      <c r="C5372" s="19" t="s">
        <v>57</v>
      </c>
      <c r="D5372" s="19" t="s">
        <v>52</v>
      </c>
      <c r="E5372" s="19" t="s">
        <v>53</v>
      </c>
      <c r="F5372" s="19">
        <v>803</v>
      </c>
      <c r="G5372" s="19">
        <v>78.69</v>
      </c>
      <c r="H5372" s="19">
        <v>29.67</v>
      </c>
      <c r="I5372" s="19">
        <v>27.63</v>
      </c>
      <c r="J5372" s="19" t="s">
        <v>54</v>
      </c>
      <c r="K5372" s="20">
        <v>458225.93</v>
      </c>
      <c r="L5372" s="20" t="s">
        <v>55</v>
      </c>
      <c r="M5372" s="20" t="s">
        <v>83</v>
      </c>
      <c r="N5372" s="26"/>
      <c r="O5372" s="20" t="s">
        <v>56</v>
      </c>
      <c r="P5372" t="str">
        <f t="shared" si="83"/>
        <v>INSERT INTO @DataTable (Deal, AdvanceDate, PROV, DealPurpose, RateType, BEACON, LTV, TDS, GDS, InsuranceType, PrincipalBalance, OccupancyType, AccountStatus, Closed_Date, DelinquencyBucket) VALUES (5371, '2015-07-08', 'ON', 'Refinance External', 'Fixed', 803, 78.69, 29.67, 27.63, 'Conv', 458225.93, 'Owner-Occupied', 'Open', '1900-01-00', 'Current');</v>
      </c>
    </row>
    <row r="5373" spans="1:16" x14ac:dyDescent="0.35">
      <c r="A5373" s="22">
        <v>5372</v>
      </c>
      <c r="B5373" s="21">
        <v>41151</v>
      </c>
      <c r="C5373" s="22" t="s">
        <v>58</v>
      </c>
      <c r="D5373" s="22" t="s">
        <v>61</v>
      </c>
      <c r="E5373" s="22" t="s">
        <v>53</v>
      </c>
      <c r="F5373" s="22">
        <v>694</v>
      </c>
      <c r="G5373" s="22">
        <v>95</v>
      </c>
      <c r="H5373" s="22">
        <v>42.74</v>
      </c>
      <c r="I5373" s="22">
        <v>20.11</v>
      </c>
      <c r="J5373" s="22" t="s">
        <v>60</v>
      </c>
      <c r="K5373" s="23">
        <v>357824.21</v>
      </c>
      <c r="L5373" s="23" t="s">
        <v>55</v>
      </c>
      <c r="M5373" s="23" t="s">
        <v>83</v>
      </c>
      <c r="N5373" s="27"/>
      <c r="O5373" s="23" t="s">
        <v>56</v>
      </c>
      <c r="P5373" t="str">
        <f t="shared" si="83"/>
        <v>INSERT INTO @DataTable (Deal, AdvanceDate, PROV, DealPurpose, RateType, BEACON, LTV, TDS, GDS, InsuranceType, PrincipalBalance, OccupancyType, AccountStatus, Closed_Date, DelinquencyBucket) VALUES (5372, '2012-08-30', 'BC', 'Purchase', 'Fixed', 694, 95, 42.74, 20.11, 'HiRatio', 357824.21, 'Owner-Occupied', 'Open', '1900-01-00', 'Current');</v>
      </c>
    </row>
    <row r="5374" spans="1:16" x14ac:dyDescent="0.35">
      <c r="A5374" s="19">
        <v>5373</v>
      </c>
      <c r="B5374" s="18">
        <v>42156</v>
      </c>
      <c r="C5374" s="19" t="s">
        <v>57</v>
      </c>
      <c r="D5374" s="19" t="s">
        <v>61</v>
      </c>
      <c r="E5374" s="19" t="s">
        <v>53</v>
      </c>
      <c r="F5374" s="19">
        <v>723</v>
      </c>
      <c r="G5374" s="19">
        <v>95</v>
      </c>
      <c r="H5374" s="19">
        <v>39.07</v>
      </c>
      <c r="I5374" s="19">
        <v>33.65</v>
      </c>
      <c r="J5374" s="19" t="s">
        <v>60</v>
      </c>
      <c r="K5374" s="20">
        <v>148643.10999999999</v>
      </c>
      <c r="L5374" s="20" t="s">
        <v>55</v>
      </c>
      <c r="M5374" s="20" t="s">
        <v>83</v>
      </c>
      <c r="N5374" s="26"/>
      <c r="O5374" s="20" t="s">
        <v>56</v>
      </c>
      <c r="P5374" t="str">
        <f t="shared" si="83"/>
        <v>INSERT INTO @DataTable (Deal, AdvanceDate, PROV, DealPurpose, RateType, BEACON, LTV, TDS, GDS, InsuranceType, PrincipalBalance, OccupancyType, AccountStatus, Closed_Date, DelinquencyBucket) VALUES (5373, '2015-06-01', 'ON', 'Purchase', 'Fixed', 723, 95, 39.07, 33.65, 'HiRatio', 148643.11, 'Owner-Occupied', 'Open', '1900-01-00', 'Current');</v>
      </c>
    </row>
    <row r="5375" spans="1:16" x14ac:dyDescent="0.35">
      <c r="A5375" s="22">
        <v>5374</v>
      </c>
      <c r="B5375" s="21">
        <v>42622</v>
      </c>
      <c r="C5375" s="22" t="s">
        <v>51</v>
      </c>
      <c r="D5375" s="22" t="s">
        <v>52</v>
      </c>
      <c r="E5375" s="22" t="s">
        <v>53</v>
      </c>
      <c r="F5375" s="22">
        <v>744</v>
      </c>
      <c r="G5375" s="22">
        <v>71.81</v>
      </c>
      <c r="H5375" s="22">
        <v>25.09</v>
      </c>
      <c r="I5375" s="22">
        <v>24.32</v>
      </c>
      <c r="J5375" s="22" t="s">
        <v>54</v>
      </c>
      <c r="K5375" s="23">
        <v>294632.94</v>
      </c>
      <c r="L5375" s="23" t="s">
        <v>55</v>
      </c>
      <c r="M5375" s="23" t="s">
        <v>83</v>
      </c>
      <c r="N5375" s="27"/>
      <c r="O5375" s="23" t="s">
        <v>56</v>
      </c>
      <c r="P5375" t="str">
        <f t="shared" si="83"/>
        <v>INSERT INTO @DataTable (Deal, AdvanceDate, PROV, DealPurpose, RateType, BEACON, LTV, TDS, GDS, InsuranceType, PrincipalBalance, OccupancyType, AccountStatus, Closed_Date, DelinquencyBucket) VALUES (5374, '2016-09-09', 'AB', 'Refinance External', 'Fixed', 744, 71.81, 25.09, 24.32, 'Conv', 294632.94, 'Owner-Occupied', 'Open', '1900-01-00', 'Current');</v>
      </c>
    </row>
    <row r="5376" spans="1:16" x14ac:dyDescent="0.35">
      <c r="A5376" s="19">
        <v>5375</v>
      </c>
      <c r="B5376" s="18">
        <v>41863</v>
      </c>
      <c r="C5376" s="19" t="s">
        <v>51</v>
      </c>
      <c r="D5376" s="19" t="s">
        <v>61</v>
      </c>
      <c r="E5376" s="19" t="s">
        <v>53</v>
      </c>
      <c r="F5376" s="19">
        <v>710</v>
      </c>
      <c r="G5376" s="19">
        <v>95</v>
      </c>
      <c r="H5376" s="19">
        <v>34.61</v>
      </c>
      <c r="I5376" s="19">
        <v>15.64</v>
      </c>
      <c r="J5376" s="19" t="s">
        <v>60</v>
      </c>
      <c r="K5376" s="20">
        <v>0</v>
      </c>
      <c r="L5376" s="20" t="s">
        <v>55</v>
      </c>
      <c r="M5376" s="20" t="s">
        <v>84</v>
      </c>
      <c r="N5376" s="26">
        <v>42706</v>
      </c>
      <c r="O5376" s="20" t="s">
        <v>56</v>
      </c>
      <c r="P5376" t="str">
        <f t="shared" si="83"/>
        <v>INSERT INTO @DataTable (Deal, AdvanceDate, PROV, DealPurpose, RateType, BEACON, LTV, TDS, GDS, InsuranceType, PrincipalBalance, OccupancyType, AccountStatus, Closed_Date, DelinquencyBucket) VALUES (5375, '2014-08-12', 'AB', 'Purchase', 'Fixed', 710, 95, 34.61, 15.64, 'HiRatio', 0, 'Owner-Occupied', 'Closed', '2016-12-02', 'Current');</v>
      </c>
    </row>
    <row r="5377" spans="1:16" x14ac:dyDescent="0.35">
      <c r="A5377" s="22">
        <v>5376</v>
      </c>
      <c r="B5377" s="21">
        <v>42118</v>
      </c>
      <c r="C5377" s="22" t="s">
        <v>51</v>
      </c>
      <c r="D5377" s="22" t="s">
        <v>61</v>
      </c>
      <c r="E5377" s="22" t="s">
        <v>53</v>
      </c>
      <c r="F5377" s="22">
        <v>722</v>
      </c>
      <c r="G5377" s="22">
        <v>95</v>
      </c>
      <c r="H5377" s="22">
        <v>40.659999999999997</v>
      </c>
      <c r="I5377" s="22">
        <v>22.93</v>
      </c>
      <c r="J5377" s="22" t="s">
        <v>60</v>
      </c>
      <c r="K5377" s="23">
        <v>351545.56</v>
      </c>
      <c r="L5377" s="23" t="s">
        <v>55</v>
      </c>
      <c r="M5377" s="23" t="s">
        <v>83</v>
      </c>
      <c r="N5377" s="27"/>
      <c r="O5377" s="23" t="s">
        <v>56</v>
      </c>
      <c r="P5377" t="str">
        <f t="shared" si="83"/>
        <v>INSERT INTO @DataTable (Deal, AdvanceDate, PROV, DealPurpose, RateType, BEACON, LTV, TDS, GDS, InsuranceType, PrincipalBalance, OccupancyType, AccountStatus, Closed_Date, DelinquencyBucket) VALUES (5376, '2015-04-24', 'AB', 'Purchase', 'Fixed', 722, 95, 40.66, 22.93, 'HiRatio', 351545.56, 'Owner-Occupied', 'Open', '1900-01-00', 'Current');</v>
      </c>
    </row>
    <row r="5378" spans="1:16" x14ac:dyDescent="0.35">
      <c r="A5378" s="19">
        <v>5377</v>
      </c>
      <c r="B5378" s="18">
        <v>41066</v>
      </c>
      <c r="C5378" s="19" t="s">
        <v>57</v>
      </c>
      <c r="D5378" s="19" t="s">
        <v>61</v>
      </c>
      <c r="E5378" s="19" t="s">
        <v>53</v>
      </c>
      <c r="F5378" s="19">
        <v>750</v>
      </c>
      <c r="G5378" s="19">
        <v>85</v>
      </c>
      <c r="H5378" s="19">
        <v>42.63</v>
      </c>
      <c r="I5378" s="19">
        <v>38.33</v>
      </c>
      <c r="J5378" s="19" t="s">
        <v>60</v>
      </c>
      <c r="K5378" s="20">
        <v>261709.56</v>
      </c>
      <c r="L5378" s="20" t="s">
        <v>55</v>
      </c>
      <c r="M5378" s="20" t="s">
        <v>83</v>
      </c>
      <c r="N5378" s="26"/>
      <c r="O5378" s="20" t="s">
        <v>56</v>
      </c>
      <c r="P5378" t="str">
        <f t="shared" si="83"/>
        <v>INSERT INTO @DataTable (Deal, AdvanceDate, PROV, DealPurpose, RateType, BEACON, LTV, TDS, GDS, InsuranceType, PrincipalBalance, OccupancyType, AccountStatus, Closed_Date, DelinquencyBucket) VALUES (5377, '2012-06-06', 'ON', 'Purchase', 'Fixed', 750, 85, 42.63, 38.33, 'HiRatio', 261709.56, 'Owner-Occupied', 'Open', '1900-01-00', 'Current');</v>
      </c>
    </row>
    <row r="5379" spans="1:16" x14ac:dyDescent="0.35">
      <c r="A5379" s="22">
        <v>5378</v>
      </c>
      <c r="B5379" s="21">
        <v>41943</v>
      </c>
      <c r="C5379" s="22" t="s">
        <v>57</v>
      </c>
      <c r="D5379" s="22" t="s">
        <v>61</v>
      </c>
      <c r="E5379" s="22" t="s">
        <v>53</v>
      </c>
      <c r="F5379" s="22">
        <v>762</v>
      </c>
      <c r="G5379" s="22">
        <v>67.06</v>
      </c>
      <c r="H5379" s="22">
        <v>35.840000000000003</v>
      </c>
      <c r="I5379" s="22">
        <v>35.25</v>
      </c>
      <c r="J5379" s="22" t="s">
        <v>54</v>
      </c>
      <c r="K5379" s="23">
        <v>263971.44</v>
      </c>
      <c r="L5379" s="23" t="s">
        <v>55</v>
      </c>
      <c r="M5379" s="23" t="s">
        <v>83</v>
      </c>
      <c r="N5379" s="27"/>
      <c r="O5379" s="23" t="s">
        <v>56</v>
      </c>
      <c r="P5379" t="str">
        <f t="shared" ref="P5379:P5442" si="84">"INSERT INTO @DataTable (Deal, AdvanceDate, PROV, DealPurpose, RateType, BEACON, LTV, TDS, GDS, InsuranceType, PrincipalBalance, OccupancyType, AccountStatus, Closed_Date, DelinquencyBucket) VALUES (" &amp; A5379 &amp; ", " &amp; "'" &amp; TEXT(B5379, "yyyy-mm-dd") &amp; "', '" &amp; C5379 &amp; "', '" &amp; D5379 &amp; "', '" &amp; E5379 &amp; "', " &amp; F5379 &amp; ", " &amp; G5379 &amp; ", " &amp; H5379 &amp; ", " &amp; I5379 &amp; ", '" &amp; J5379 &amp; "', " &amp; K5379 &amp; ", '" &amp; L5379 &amp; "', '" &amp; M5379 &amp; "', '" &amp;TEXT(N5379, "yyyy-mm-dd") &amp; "', '" &amp; O5379 &amp; "');"</f>
        <v>INSERT INTO @DataTable (Deal, AdvanceDate, PROV, DealPurpose, RateType, BEACON, LTV, TDS, GDS, InsuranceType, PrincipalBalance, OccupancyType, AccountStatus, Closed_Date, DelinquencyBucket) VALUES (5378, '2014-10-31', 'ON', 'Purchase', 'Fixed', 762, 67.06, 35.84, 35.25, 'Conv', 263971.44, 'Owner-Occupied', 'Open', '1900-01-00', 'Current');</v>
      </c>
    </row>
    <row r="5380" spans="1:16" x14ac:dyDescent="0.35">
      <c r="A5380" s="19">
        <v>5379</v>
      </c>
      <c r="B5380" s="18">
        <v>41914</v>
      </c>
      <c r="C5380" s="19" t="s">
        <v>58</v>
      </c>
      <c r="D5380" s="19" t="s">
        <v>52</v>
      </c>
      <c r="E5380" s="19" t="s">
        <v>40</v>
      </c>
      <c r="F5380" s="19">
        <v>801</v>
      </c>
      <c r="G5380" s="19">
        <v>74.930000000000007</v>
      </c>
      <c r="H5380" s="19">
        <v>25.09</v>
      </c>
      <c r="I5380" s="19">
        <v>21.54</v>
      </c>
      <c r="J5380" s="19" t="s">
        <v>54</v>
      </c>
      <c r="K5380" s="20">
        <v>542791.66</v>
      </c>
      <c r="L5380" s="20" t="s">
        <v>55</v>
      </c>
      <c r="M5380" s="20" t="s">
        <v>83</v>
      </c>
      <c r="N5380" s="26"/>
      <c r="O5380" s="20" t="s">
        <v>56</v>
      </c>
      <c r="P5380" t="str">
        <f t="shared" si="84"/>
        <v>INSERT INTO @DataTable (Deal, AdvanceDate, PROV, DealPurpose, RateType, BEACON, LTV, TDS, GDS, InsuranceType, PrincipalBalance, OccupancyType, AccountStatus, Closed_Date, DelinquencyBucket) VALUES (5379, '2014-10-02', 'BC', 'Refinance External', 'ARM', 801, 74.93, 25.09, 21.54, 'Conv', 542791.66, 'Owner-Occupied', 'Open', '1900-01-00', 'Current');</v>
      </c>
    </row>
    <row r="5381" spans="1:16" x14ac:dyDescent="0.35">
      <c r="A5381" s="22">
        <v>5380</v>
      </c>
      <c r="B5381" s="21">
        <v>40924</v>
      </c>
      <c r="C5381" s="22" t="s">
        <v>51</v>
      </c>
      <c r="D5381" s="22" t="s">
        <v>61</v>
      </c>
      <c r="E5381" s="22" t="s">
        <v>40</v>
      </c>
      <c r="F5381" s="22">
        <v>784</v>
      </c>
      <c r="G5381" s="22">
        <v>80</v>
      </c>
      <c r="H5381" s="22">
        <v>38.82</v>
      </c>
      <c r="I5381" s="22">
        <v>31.39</v>
      </c>
      <c r="J5381" s="22" t="s">
        <v>54</v>
      </c>
      <c r="K5381" s="23">
        <v>231447.41</v>
      </c>
      <c r="L5381" s="23" t="s">
        <v>55</v>
      </c>
      <c r="M5381" s="23" t="s">
        <v>83</v>
      </c>
      <c r="N5381" s="27"/>
      <c r="O5381" s="23" t="s">
        <v>56</v>
      </c>
      <c r="P5381" t="str">
        <f t="shared" si="84"/>
        <v>INSERT INTO @DataTable (Deal, AdvanceDate, PROV, DealPurpose, RateType, BEACON, LTV, TDS, GDS, InsuranceType, PrincipalBalance, OccupancyType, AccountStatus, Closed_Date, DelinquencyBucket) VALUES (5380, '2012-01-16', 'AB', 'Purchase', 'ARM', 784, 80, 38.82, 31.39, 'Conv', 231447.41, 'Owner-Occupied', 'Open', '1900-01-00', 'Current');</v>
      </c>
    </row>
    <row r="5382" spans="1:16" x14ac:dyDescent="0.35">
      <c r="A5382" s="19">
        <v>5381</v>
      </c>
      <c r="B5382" s="18">
        <v>41425</v>
      </c>
      <c r="C5382" s="19" t="s">
        <v>63</v>
      </c>
      <c r="D5382" s="19" t="s">
        <v>61</v>
      </c>
      <c r="E5382" s="19" t="s">
        <v>53</v>
      </c>
      <c r="F5382" s="19">
        <v>696</v>
      </c>
      <c r="G5382" s="19">
        <v>95</v>
      </c>
      <c r="H5382" s="19">
        <v>41.35</v>
      </c>
      <c r="I5382" s="19">
        <v>13.25</v>
      </c>
      <c r="J5382" s="19" t="s">
        <v>60</v>
      </c>
      <c r="K5382" s="20">
        <v>105077.17</v>
      </c>
      <c r="L5382" s="20" t="s">
        <v>55</v>
      </c>
      <c r="M5382" s="20" t="s">
        <v>83</v>
      </c>
      <c r="N5382" s="26"/>
      <c r="O5382" s="20" t="s">
        <v>56</v>
      </c>
      <c r="P5382" t="str">
        <f t="shared" si="84"/>
        <v>INSERT INTO @DataTable (Deal, AdvanceDate, PROV, DealPurpose, RateType, BEACON, LTV, TDS, GDS, InsuranceType, PrincipalBalance, OccupancyType, AccountStatus, Closed_Date, DelinquencyBucket) VALUES (5381, '2013-05-31', 'SK', 'Purchase', 'Fixed', 696, 95, 41.35, 13.25, 'HiRatio', 105077.17, 'Owner-Occupied', 'Open', '1900-01-00', 'Current');</v>
      </c>
    </row>
    <row r="5383" spans="1:16" x14ac:dyDescent="0.35">
      <c r="A5383" s="22">
        <v>5382</v>
      </c>
      <c r="B5383" s="21">
        <v>42324</v>
      </c>
      <c r="C5383" s="22" t="s">
        <v>51</v>
      </c>
      <c r="D5383" s="22" t="s">
        <v>61</v>
      </c>
      <c r="E5383" s="22" t="s">
        <v>53</v>
      </c>
      <c r="F5383" s="22">
        <v>796</v>
      </c>
      <c r="G5383" s="22">
        <v>89.35</v>
      </c>
      <c r="H5383" s="22">
        <v>38.81</v>
      </c>
      <c r="I5383" s="22">
        <v>25.36</v>
      </c>
      <c r="J5383" s="22" t="s">
        <v>60</v>
      </c>
      <c r="K5383" s="23">
        <v>428836.97</v>
      </c>
      <c r="L5383" s="23" t="s">
        <v>55</v>
      </c>
      <c r="M5383" s="23" t="s">
        <v>83</v>
      </c>
      <c r="N5383" s="27"/>
      <c r="O5383" s="23" t="s">
        <v>56</v>
      </c>
      <c r="P5383" t="str">
        <f t="shared" si="84"/>
        <v>INSERT INTO @DataTable (Deal, AdvanceDate, PROV, DealPurpose, RateType, BEACON, LTV, TDS, GDS, InsuranceType, PrincipalBalance, OccupancyType, AccountStatus, Closed_Date, DelinquencyBucket) VALUES (5382, '2015-11-16', 'AB', 'Purchase', 'Fixed', 796, 89.35, 38.81, 25.36, 'HiRatio', 428836.97, 'Owner-Occupied', 'Open', '1900-01-00', 'Current');</v>
      </c>
    </row>
    <row r="5384" spans="1:16" x14ac:dyDescent="0.35">
      <c r="A5384" s="19">
        <v>5383</v>
      </c>
      <c r="B5384" s="18">
        <v>42339</v>
      </c>
      <c r="C5384" s="19" t="s">
        <v>57</v>
      </c>
      <c r="D5384" s="19" t="s">
        <v>61</v>
      </c>
      <c r="E5384" s="19" t="s">
        <v>53</v>
      </c>
      <c r="F5384" s="19">
        <v>779</v>
      </c>
      <c r="G5384" s="19">
        <v>95</v>
      </c>
      <c r="H5384" s="19">
        <v>39.32</v>
      </c>
      <c r="I5384" s="19">
        <v>0</v>
      </c>
      <c r="J5384" s="19" t="s">
        <v>60</v>
      </c>
      <c r="K5384" s="20">
        <v>194691.11</v>
      </c>
      <c r="L5384" s="20" t="s">
        <v>55</v>
      </c>
      <c r="M5384" s="20" t="s">
        <v>83</v>
      </c>
      <c r="N5384" s="26"/>
      <c r="O5384" s="20" t="s">
        <v>56</v>
      </c>
      <c r="P5384" t="str">
        <f t="shared" si="84"/>
        <v>INSERT INTO @DataTable (Deal, AdvanceDate, PROV, DealPurpose, RateType, BEACON, LTV, TDS, GDS, InsuranceType, PrincipalBalance, OccupancyType, AccountStatus, Closed_Date, DelinquencyBucket) VALUES (5383, '2015-12-01', 'ON', 'Purchase', 'Fixed', 779, 95, 39.32, 0, 'HiRatio', 194691.11, 'Owner-Occupied', 'Open', '1900-01-00', 'Current');</v>
      </c>
    </row>
    <row r="5385" spans="1:16" x14ac:dyDescent="0.35">
      <c r="A5385" s="22">
        <v>5384</v>
      </c>
      <c r="B5385" s="21">
        <v>42339</v>
      </c>
      <c r="C5385" s="22" t="s">
        <v>51</v>
      </c>
      <c r="D5385" s="22" t="s">
        <v>52</v>
      </c>
      <c r="E5385" s="22" t="s">
        <v>53</v>
      </c>
      <c r="F5385" s="22">
        <v>675</v>
      </c>
      <c r="G5385" s="22">
        <v>78.569999999999993</v>
      </c>
      <c r="H5385" s="22">
        <v>24.02</v>
      </c>
      <c r="I5385" s="22">
        <v>17.260000000000002</v>
      </c>
      <c r="J5385" s="22" t="s">
        <v>54</v>
      </c>
      <c r="K5385" s="23">
        <v>526446.37</v>
      </c>
      <c r="L5385" s="23" t="s">
        <v>55</v>
      </c>
      <c r="M5385" s="23" t="s">
        <v>83</v>
      </c>
      <c r="N5385" s="27"/>
      <c r="O5385" s="23" t="s">
        <v>56</v>
      </c>
      <c r="P5385" t="str">
        <f t="shared" si="84"/>
        <v>INSERT INTO @DataTable (Deal, AdvanceDate, PROV, DealPurpose, RateType, BEACON, LTV, TDS, GDS, InsuranceType, PrincipalBalance, OccupancyType, AccountStatus, Closed_Date, DelinquencyBucket) VALUES (5384, '2015-12-01', 'AB', 'Refinance External', 'Fixed', 675, 78.57, 24.02, 17.26, 'Conv', 526446.37, 'Owner-Occupied', 'Open', '1900-01-00', 'Current');</v>
      </c>
    </row>
    <row r="5386" spans="1:16" x14ac:dyDescent="0.35">
      <c r="A5386" s="19">
        <v>5385</v>
      </c>
      <c r="B5386" s="18">
        <v>41697</v>
      </c>
      <c r="C5386" s="19" t="s">
        <v>58</v>
      </c>
      <c r="D5386" s="19" t="s">
        <v>52</v>
      </c>
      <c r="E5386" s="19" t="s">
        <v>53</v>
      </c>
      <c r="F5386" s="19">
        <v>731</v>
      </c>
      <c r="G5386" s="19">
        <v>79.78</v>
      </c>
      <c r="H5386" s="19">
        <v>30.04</v>
      </c>
      <c r="I5386" s="19">
        <v>11.27</v>
      </c>
      <c r="J5386" s="19" t="s">
        <v>54</v>
      </c>
      <c r="K5386" s="20">
        <v>97013.55</v>
      </c>
      <c r="L5386" s="20" t="s">
        <v>55</v>
      </c>
      <c r="M5386" s="20" t="s">
        <v>83</v>
      </c>
      <c r="N5386" s="26"/>
      <c r="O5386" s="20" t="s">
        <v>56</v>
      </c>
      <c r="P5386" t="str">
        <f t="shared" si="84"/>
        <v>INSERT INTO @DataTable (Deal, AdvanceDate, PROV, DealPurpose, RateType, BEACON, LTV, TDS, GDS, InsuranceType, PrincipalBalance, OccupancyType, AccountStatus, Closed_Date, DelinquencyBucket) VALUES (5385, '2014-02-27', 'BC', 'Refinance External', 'Fixed', 731, 79.78, 30.04, 11.27, 'Conv', 97013.55, 'Owner-Occupied', 'Open', '1900-01-00', 'Current');</v>
      </c>
    </row>
    <row r="5387" spans="1:16" x14ac:dyDescent="0.35">
      <c r="A5387" s="22">
        <v>5386</v>
      </c>
      <c r="B5387" s="21">
        <v>42195</v>
      </c>
      <c r="C5387" s="22" t="s">
        <v>57</v>
      </c>
      <c r="D5387" s="22" t="s">
        <v>52</v>
      </c>
      <c r="E5387" s="22" t="s">
        <v>40</v>
      </c>
      <c r="F5387" s="22">
        <v>690</v>
      </c>
      <c r="G5387" s="22">
        <v>57.14</v>
      </c>
      <c r="H5387" s="22">
        <v>26.52</v>
      </c>
      <c r="I5387" s="22">
        <v>19</v>
      </c>
      <c r="J5387" s="22" t="s">
        <v>54</v>
      </c>
      <c r="K5387" s="23">
        <v>191071.23</v>
      </c>
      <c r="L5387" s="23" t="s">
        <v>55</v>
      </c>
      <c r="M5387" s="23" t="s">
        <v>83</v>
      </c>
      <c r="N5387" s="27"/>
      <c r="O5387" s="23" t="s">
        <v>56</v>
      </c>
      <c r="P5387" t="str">
        <f t="shared" si="84"/>
        <v>INSERT INTO @DataTable (Deal, AdvanceDate, PROV, DealPurpose, RateType, BEACON, LTV, TDS, GDS, InsuranceType, PrincipalBalance, OccupancyType, AccountStatus, Closed_Date, DelinquencyBucket) VALUES (5386, '2015-07-10', 'ON', 'Refinance External', 'ARM', 690, 57.14, 26.52, 19, 'Conv', 191071.23, 'Owner-Occupied', 'Open', '1900-01-00', 'Current');</v>
      </c>
    </row>
    <row r="5388" spans="1:16" x14ac:dyDescent="0.35">
      <c r="A5388" s="19">
        <v>5387</v>
      </c>
      <c r="B5388" s="18">
        <v>42256</v>
      </c>
      <c r="C5388" s="19" t="s">
        <v>57</v>
      </c>
      <c r="D5388" s="19" t="s">
        <v>61</v>
      </c>
      <c r="E5388" s="19" t="s">
        <v>40</v>
      </c>
      <c r="F5388" s="19">
        <v>780</v>
      </c>
      <c r="G5388" s="19">
        <v>80</v>
      </c>
      <c r="H5388" s="19">
        <v>23.09</v>
      </c>
      <c r="I5388" s="19">
        <v>22.77</v>
      </c>
      <c r="J5388" s="19" t="s">
        <v>54</v>
      </c>
      <c r="K5388" s="20">
        <v>642719.66</v>
      </c>
      <c r="L5388" s="20" t="s">
        <v>55</v>
      </c>
      <c r="M5388" s="20" t="s">
        <v>83</v>
      </c>
      <c r="N5388" s="26"/>
      <c r="O5388" s="20" t="s">
        <v>56</v>
      </c>
      <c r="P5388" t="str">
        <f t="shared" si="84"/>
        <v>INSERT INTO @DataTable (Deal, AdvanceDate, PROV, DealPurpose, RateType, BEACON, LTV, TDS, GDS, InsuranceType, PrincipalBalance, OccupancyType, AccountStatus, Closed_Date, DelinquencyBucket) VALUES (5387, '2015-09-09', 'ON', 'Purchase', 'ARM', 780, 80, 23.09, 22.77, 'Conv', 642719.66, 'Owner-Occupied', 'Open', '1900-01-00', 'Current');</v>
      </c>
    </row>
    <row r="5389" spans="1:16" x14ac:dyDescent="0.35">
      <c r="A5389" s="22">
        <v>5388</v>
      </c>
      <c r="B5389" s="21">
        <v>41684</v>
      </c>
      <c r="C5389" s="22" t="s">
        <v>63</v>
      </c>
      <c r="D5389" s="22" t="s">
        <v>61</v>
      </c>
      <c r="E5389" s="22" t="s">
        <v>53</v>
      </c>
      <c r="F5389" s="22">
        <v>796</v>
      </c>
      <c r="G5389" s="22">
        <v>89.87</v>
      </c>
      <c r="H5389" s="22">
        <v>28.28</v>
      </c>
      <c r="I5389" s="22">
        <v>28.01</v>
      </c>
      <c r="J5389" s="22" t="s">
        <v>60</v>
      </c>
      <c r="K5389" s="23">
        <v>155419.87</v>
      </c>
      <c r="L5389" s="23" t="s">
        <v>55</v>
      </c>
      <c r="M5389" s="23" t="s">
        <v>83</v>
      </c>
      <c r="N5389" s="27"/>
      <c r="O5389" s="23" t="s">
        <v>56</v>
      </c>
      <c r="P5389" t="str">
        <f t="shared" si="84"/>
        <v>INSERT INTO @DataTable (Deal, AdvanceDate, PROV, DealPurpose, RateType, BEACON, LTV, TDS, GDS, InsuranceType, PrincipalBalance, OccupancyType, AccountStatus, Closed_Date, DelinquencyBucket) VALUES (5388, '2014-02-14', 'SK', 'Purchase', 'Fixed', 796, 89.87, 28.28, 28.01, 'HiRatio', 155419.87, 'Owner-Occupied', 'Open', '1900-01-00', 'Current');</v>
      </c>
    </row>
    <row r="5390" spans="1:16" x14ac:dyDescent="0.35">
      <c r="A5390" s="19">
        <v>5389</v>
      </c>
      <c r="B5390" s="18">
        <v>41852</v>
      </c>
      <c r="C5390" s="19" t="s">
        <v>57</v>
      </c>
      <c r="D5390" s="19" t="s">
        <v>61</v>
      </c>
      <c r="E5390" s="19" t="s">
        <v>53</v>
      </c>
      <c r="F5390" s="19">
        <v>804</v>
      </c>
      <c r="G5390" s="19">
        <v>80</v>
      </c>
      <c r="H5390" s="19">
        <v>38.04</v>
      </c>
      <c r="I5390" s="19">
        <v>15.28</v>
      </c>
      <c r="J5390" s="19" t="s">
        <v>54</v>
      </c>
      <c r="K5390" s="20">
        <v>257935.75</v>
      </c>
      <c r="L5390" s="20" t="s">
        <v>55</v>
      </c>
      <c r="M5390" s="20" t="s">
        <v>83</v>
      </c>
      <c r="N5390" s="26"/>
      <c r="O5390" s="20" t="s">
        <v>56</v>
      </c>
      <c r="P5390" t="str">
        <f t="shared" si="84"/>
        <v>INSERT INTO @DataTable (Deal, AdvanceDate, PROV, DealPurpose, RateType, BEACON, LTV, TDS, GDS, InsuranceType, PrincipalBalance, OccupancyType, AccountStatus, Closed_Date, DelinquencyBucket) VALUES (5389, '2014-08-01', 'ON', 'Purchase', 'Fixed', 804, 80, 38.04, 15.28, 'Conv', 257935.75, 'Owner-Occupied', 'Open', '1900-01-00', 'Current');</v>
      </c>
    </row>
    <row r="5391" spans="1:16" x14ac:dyDescent="0.35">
      <c r="A5391" s="22">
        <v>5390</v>
      </c>
      <c r="B5391" s="21">
        <v>41024</v>
      </c>
      <c r="C5391" s="22" t="s">
        <v>57</v>
      </c>
      <c r="D5391" s="22" t="s">
        <v>61</v>
      </c>
      <c r="E5391" s="22" t="s">
        <v>53</v>
      </c>
      <c r="F5391" s="22">
        <v>774</v>
      </c>
      <c r="G5391" s="22">
        <v>80</v>
      </c>
      <c r="H5391" s="22">
        <v>39.880000000000003</v>
      </c>
      <c r="I5391" s="22">
        <v>15.66</v>
      </c>
      <c r="J5391" s="22" t="s">
        <v>54</v>
      </c>
      <c r="K5391" s="23">
        <v>0</v>
      </c>
      <c r="L5391" s="23" t="s">
        <v>66</v>
      </c>
      <c r="M5391" s="23" t="s">
        <v>84</v>
      </c>
      <c r="N5391" s="27">
        <v>42306</v>
      </c>
      <c r="O5391" s="23" t="s">
        <v>56</v>
      </c>
      <c r="P5391" t="str">
        <f t="shared" si="84"/>
        <v>INSERT INTO @DataTable (Deal, AdvanceDate, PROV, DealPurpose, RateType, BEACON, LTV, TDS, GDS, InsuranceType, PrincipalBalance, OccupancyType, AccountStatus, Closed_Date, DelinquencyBucket) VALUES (5390, '2012-04-25', 'ON', 'Purchase', 'Fixed', 774, 80, 39.88, 15.66, 'Conv', 0, 'Second Home', 'Closed', '2015-10-29', 'Current');</v>
      </c>
    </row>
    <row r="5392" spans="1:16" x14ac:dyDescent="0.35">
      <c r="A5392" s="19">
        <v>5391</v>
      </c>
      <c r="B5392" s="18">
        <v>42033</v>
      </c>
      <c r="C5392" s="19" t="s">
        <v>57</v>
      </c>
      <c r="D5392" s="19" t="s">
        <v>61</v>
      </c>
      <c r="E5392" s="19" t="s">
        <v>40</v>
      </c>
      <c r="F5392" s="19">
        <v>785</v>
      </c>
      <c r="G5392" s="19">
        <v>76</v>
      </c>
      <c r="H5392" s="19">
        <v>36.28</v>
      </c>
      <c r="I5392" s="19">
        <v>24.51</v>
      </c>
      <c r="J5392" s="19" t="s">
        <v>54</v>
      </c>
      <c r="K5392" s="20">
        <v>232246.52</v>
      </c>
      <c r="L5392" s="20" t="s">
        <v>55</v>
      </c>
      <c r="M5392" s="20" t="s">
        <v>83</v>
      </c>
      <c r="N5392" s="26"/>
      <c r="O5392" s="20" t="s">
        <v>56</v>
      </c>
      <c r="P5392" t="str">
        <f t="shared" si="84"/>
        <v>INSERT INTO @DataTable (Deal, AdvanceDate, PROV, DealPurpose, RateType, BEACON, LTV, TDS, GDS, InsuranceType, PrincipalBalance, OccupancyType, AccountStatus, Closed_Date, DelinquencyBucket) VALUES (5391, '2015-01-29', 'ON', 'Purchase', 'ARM', 785, 76, 36.28, 24.51, 'Conv', 232246.52, 'Owner-Occupied', 'Open', '1900-01-00', 'Current');</v>
      </c>
    </row>
    <row r="5393" spans="1:16" x14ac:dyDescent="0.35">
      <c r="A5393" s="22">
        <v>5392</v>
      </c>
      <c r="B5393" s="21">
        <v>41985</v>
      </c>
      <c r="C5393" s="22" t="s">
        <v>57</v>
      </c>
      <c r="D5393" s="22" t="s">
        <v>61</v>
      </c>
      <c r="E5393" s="22" t="s">
        <v>53</v>
      </c>
      <c r="F5393" s="22">
        <v>801</v>
      </c>
      <c r="G5393" s="22">
        <v>90</v>
      </c>
      <c r="H5393" s="22">
        <v>34.770000000000003</v>
      </c>
      <c r="I5393" s="22">
        <v>33.85</v>
      </c>
      <c r="J5393" s="22" t="s">
        <v>60</v>
      </c>
      <c r="K5393" s="23">
        <v>216965.65</v>
      </c>
      <c r="L5393" s="23" t="s">
        <v>55</v>
      </c>
      <c r="M5393" s="23" t="s">
        <v>83</v>
      </c>
      <c r="N5393" s="27"/>
      <c r="O5393" s="23" t="s">
        <v>56</v>
      </c>
      <c r="P5393" t="str">
        <f t="shared" si="84"/>
        <v>INSERT INTO @DataTable (Deal, AdvanceDate, PROV, DealPurpose, RateType, BEACON, LTV, TDS, GDS, InsuranceType, PrincipalBalance, OccupancyType, AccountStatus, Closed_Date, DelinquencyBucket) VALUES (5392, '2014-12-12', 'ON', 'Purchase', 'Fixed', 801, 90, 34.77, 33.85, 'HiRatio', 216965.65, 'Owner-Occupied', 'Open', '1900-01-00', 'Current');</v>
      </c>
    </row>
    <row r="5394" spans="1:16" x14ac:dyDescent="0.35">
      <c r="A5394" s="19">
        <v>5393</v>
      </c>
      <c r="B5394" s="18">
        <v>41060</v>
      </c>
      <c r="C5394" s="19" t="s">
        <v>57</v>
      </c>
      <c r="D5394" s="19" t="s">
        <v>61</v>
      </c>
      <c r="E5394" s="19" t="s">
        <v>40</v>
      </c>
      <c r="F5394" s="19">
        <v>694</v>
      </c>
      <c r="G5394" s="19">
        <v>95</v>
      </c>
      <c r="H5394" s="19">
        <v>26.99</v>
      </c>
      <c r="I5394" s="19">
        <v>18.649999999999999</v>
      </c>
      <c r="J5394" s="19" t="s">
        <v>60</v>
      </c>
      <c r="K5394" s="20">
        <v>176518.73</v>
      </c>
      <c r="L5394" s="20" t="s">
        <v>55</v>
      </c>
      <c r="M5394" s="20" t="s">
        <v>83</v>
      </c>
      <c r="N5394" s="26"/>
      <c r="O5394" s="20" t="s">
        <v>56</v>
      </c>
      <c r="P5394" t="str">
        <f t="shared" si="84"/>
        <v>INSERT INTO @DataTable (Deal, AdvanceDate, PROV, DealPurpose, RateType, BEACON, LTV, TDS, GDS, InsuranceType, PrincipalBalance, OccupancyType, AccountStatus, Closed_Date, DelinquencyBucket) VALUES (5393, '2012-05-31', 'ON', 'Purchase', 'ARM', 694, 95, 26.99, 18.65, 'HiRatio', 176518.73, 'Owner-Occupied', 'Open', '1900-01-00', 'Current');</v>
      </c>
    </row>
    <row r="5395" spans="1:16" x14ac:dyDescent="0.35">
      <c r="A5395" s="22">
        <v>5394</v>
      </c>
      <c r="B5395" s="21">
        <v>41729</v>
      </c>
      <c r="C5395" s="22" t="s">
        <v>58</v>
      </c>
      <c r="D5395" s="22" t="s">
        <v>61</v>
      </c>
      <c r="E5395" s="22" t="s">
        <v>53</v>
      </c>
      <c r="F5395" s="22">
        <v>695</v>
      </c>
      <c r="G5395" s="22">
        <v>90</v>
      </c>
      <c r="H5395" s="22">
        <v>40.520000000000003</v>
      </c>
      <c r="I5395" s="22">
        <v>27.94</v>
      </c>
      <c r="J5395" s="22" t="s">
        <v>60</v>
      </c>
      <c r="K5395" s="23">
        <v>462484.71</v>
      </c>
      <c r="L5395" s="23" t="s">
        <v>55</v>
      </c>
      <c r="M5395" s="23" t="s">
        <v>83</v>
      </c>
      <c r="N5395" s="27"/>
      <c r="O5395" s="23" t="s">
        <v>56</v>
      </c>
      <c r="P5395" t="str">
        <f t="shared" si="84"/>
        <v>INSERT INTO @DataTable (Deal, AdvanceDate, PROV, DealPurpose, RateType, BEACON, LTV, TDS, GDS, InsuranceType, PrincipalBalance, OccupancyType, AccountStatus, Closed_Date, DelinquencyBucket) VALUES (5394, '2014-03-31', 'BC', 'Purchase', 'Fixed', 695, 90, 40.52, 27.94, 'HiRatio', 462484.71, 'Owner-Occupied', 'Open', '1900-01-00', 'Current');</v>
      </c>
    </row>
    <row r="5396" spans="1:16" x14ac:dyDescent="0.35">
      <c r="A5396" s="19">
        <v>5395</v>
      </c>
      <c r="B5396" s="18">
        <v>41131</v>
      </c>
      <c r="C5396" s="19" t="s">
        <v>51</v>
      </c>
      <c r="D5396" s="19" t="s">
        <v>61</v>
      </c>
      <c r="E5396" s="19" t="s">
        <v>53</v>
      </c>
      <c r="F5396" s="19">
        <v>798</v>
      </c>
      <c r="G5396" s="19">
        <v>80</v>
      </c>
      <c r="H5396" s="19">
        <v>28.56</v>
      </c>
      <c r="I5396" s="19">
        <v>28.56</v>
      </c>
      <c r="J5396" s="19" t="s">
        <v>54</v>
      </c>
      <c r="K5396" s="20">
        <v>0</v>
      </c>
      <c r="L5396" s="20" t="s">
        <v>55</v>
      </c>
      <c r="M5396" s="20" t="s">
        <v>84</v>
      </c>
      <c r="N5396" s="26">
        <v>41502</v>
      </c>
      <c r="O5396" s="20" t="s">
        <v>56</v>
      </c>
      <c r="P5396" t="str">
        <f t="shared" si="84"/>
        <v>INSERT INTO @DataTable (Deal, AdvanceDate, PROV, DealPurpose, RateType, BEACON, LTV, TDS, GDS, InsuranceType, PrincipalBalance, OccupancyType, AccountStatus, Closed_Date, DelinquencyBucket) VALUES (5395, '2012-08-10', 'AB', 'Purchase', 'Fixed', 798, 80, 28.56, 28.56, 'Conv', 0, 'Owner-Occupied', 'Closed', '2013-08-16', 'Current');</v>
      </c>
    </row>
    <row r="5397" spans="1:16" x14ac:dyDescent="0.35">
      <c r="A5397" s="22">
        <v>5396</v>
      </c>
      <c r="B5397" s="21">
        <v>41116</v>
      </c>
      <c r="C5397" s="22" t="s">
        <v>51</v>
      </c>
      <c r="D5397" s="22" t="s">
        <v>52</v>
      </c>
      <c r="E5397" s="22" t="s">
        <v>53</v>
      </c>
      <c r="F5397" s="22">
        <v>723</v>
      </c>
      <c r="G5397" s="22">
        <v>89.23</v>
      </c>
      <c r="H5397" s="22">
        <v>41.55</v>
      </c>
      <c r="I5397" s="22">
        <v>29.64</v>
      </c>
      <c r="J5397" s="22" t="s">
        <v>60</v>
      </c>
      <c r="K5397" s="23">
        <v>162814.12</v>
      </c>
      <c r="L5397" s="23" t="s">
        <v>55</v>
      </c>
      <c r="M5397" s="23" t="s">
        <v>83</v>
      </c>
      <c r="N5397" s="27"/>
      <c r="O5397" s="23" t="s">
        <v>56</v>
      </c>
      <c r="P5397" t="str">
        <f t="shared" si="84"/>
        <v>INSERT INTO @DataTable (Deal, AdvanceDate, PROV, DealPurpose, RateType, BEACON, LTV, TDS, GDS, InsuranceType, PrincipalBalance, OccupancyType, AccountStatus, Closed_Date, DelinquencyBucket) VALUES (5396, '2012-07-26', 'AB', 'Refinance External', 'Fixed', 723, 89.23, 41.55, 29.64, 'HiRatio', 162814.12, 'Owner-Occupied', 'Open', '1900-01-00', 'Current');</v>
      </c>
    </row>
    <row r="5398" spans="1:16" x14ac:dyDescent="0.35">
      <c r="A5398" s="19">
        <v>5397</v>
      </c>
      <c r="B5398" s="18">
        <v>41857</v>
      </c>
      <c r="C5398" s="19" t="s">
        <v>58</v>
      </c>
      <c r="D5398" s="19" t="s">
        <v>61</v>
      </c>
      <c r="E5398" s="19" t="s">
        <v>53</v>
      </c>
      <c r="F5398" s="19">
        <v>684</v>
      </c>
      <c r="G5398" s="19">
        <v>88.89</v>
      </c>
      <c r="H5398" s="19">
        <v>38.83</v>
      </c>
      <c r="I5398" s="19">
        <v>38.659999999999997</v>
      </c>
      <c r="J5398" s="19" t="s">
        <v>60</v>
      </c>
      <c r="K5398" s="20">
        <v>305583.26</v>
      </c>
      <c r="L5398" s="20" t="s">
        <v>55</v>
      </c>
      <c r="M5398" s="20" t="s">
        <v>83</v>
      </c>
      <c r="N5398" s="26"/>
      <c r="O5398" s="20" t="s">
        <v>56</v>
      </c>
      <c r="P5398" t="str">
        <f t="shared" si="84"/>
        <v>INSERT INTO @DataTable (Deal, AdvanceDate, PROV, DealPurpose, RateType, BEACON, LTV, TDS, GDS, InsuranceType, PrincipalBalance, OccupancyType, AccountStatus, Closed_Date, DelinquencyBucket) VALUES (5397, '2014-08-06', 'BC', 'Purchase', 'Fixed', 684, 88.89, 38.83, 38.66, 'HiRatio', 305583.26, 'Owner-Occupied', 'Open', '1900-01-00', 'Current');</v>
      </c>
    </row>
    <row r="5399" spans="1:16" x14ac:dyDescent="0.35">
      <c r="A5399" s="22">
        <v>5398</v>
      </c>
      <c r="B5399" s="21">
        <v>40815</v>
      </c>
      <c r="C5399" s="22" t="s">
        <v>57</v>
      </c>
      <c r="D5399" s="22" t="s">
        <v>61</v>
      </c>
      <c r="E5399" s="22" t="s">
        <v>40</v>
      </c>
      <c r="F5399" s="22">
        <v>760</v>
      </c>
      <c r="G5399" s="22">
        <v>95</v>
      </c>
      <c r="H5399" s="22">
        <v>40.28</v>
      </c>
      <c r="I5399" s="22">
        <v>30.95</v>
      </c>
      <c r="J5399" s="22" t="s">
        <v>60</v>
      </c>
      <c r="K5399" s="23">
        <v>294357.26</v>
      </c>
      <c r="L5399" s="23" t="s">
        <v>55</v>
      </c>
      <c r="M5399" s="23" t="s">
        <v>83</v>
      </c>
      <c r="N5399" s="27"/>
      <c r="O5399" s="23" t="s">
        <v>56</v>
      </c>
      <c r="P5399" t="str">
        <f t="shared" si="84"/>
        <v>INSERT INTO @DataTable (Deal, AdvanceDate, PROV, DealPurpose, RateType, BEACON, LTV, TDS, GDS, InsuranceType, PrincipalBalance, OccupancyType, AccountStatus, Closed_Date, DelinquencyBucket) VALUES (5398, '2011-09-29', 'ON', 'Purchase', 'ARM', 760, 95, 40.28, 30.95, 'HiRatio', 294357.26, 'Owner-Occupied', 'Open', '1900-01-00', 'Current');</v>
      </c>
    </row>
    <row r="5400" spans="1:16" x14ac:dyDescent="0.35">
      <c r="A5400" s="19">
        <v>5399</v>
      </c>
      <c r="B5400" s="18">
        <v>42381</v>
      </c>
      <c r="C5400" s="19" t="s">
        <v>57</v>
      </c>
      <c r="D5400" s="19" t="s">
        <v>61</v>
      </c>
      <c r="E5400" s="19" t="s">
        <v>40</v>
      </c>
      <c r="F5400" s="19">
        <v>773</v>
      </c>
      <c r="G5400" s="19">
        <v>95</v>
      </c>
      <c r="H5400" s="19">
        <v>34.81</v>
      </c>
      <c r="I5400" s="19">
        <v>14.26</v>
      </c>
      <c r="J5400" s="19" t="s">
        <v>60</v>
      </c>
      <c r="K5400" s="20">
        <v>276585.89</v>
      </c>
      <c r="L5400" s="20" t="s">
        <v>66</v>
      </c>
      <c r="M5400" s="20" t="s">
        <v>83</v>
      </c>
      <c r="N5400" s="26"/>
      <c r="O5400" s="20" t="s">
        <v>56</v>
      </c>
      <c r="P5400" t="str">
        <f t="shared" si="84"/>
        <v>INSERT INTO @DataTable (Deal, AdvanceDate, PROV, DealPurpose, RateType, BEACON, LTV, TDS, GDS, InsuranceType, PrincipalBalance, OccupancyType, AccountStatus, Closed_Date, DelinquencyBucket) VALUES (5399, '2016-01-12', 'ON', 'Purchase', 'ARM', 773, 95, 34.81, 14.26, 'HiRatio', 276585.89, 'Second Home', 'Open', '1900-01-00', 'Current');</v>
      </c>
    </row>
    <row r="5401" spans="1:16" x14ac:dyDescent="0.35">
      <c r="A5401" s="22">
        <v>5400</v>
      </c>
      <c r="B5401" s="21">
        <v>41710</v>
      </c>
      <c r="C5401" s="22" t="s">
        <v>51</v>
      </c>
      <c r="D5401" s="22" t="s">
        <v>61</v>
      </c>
      <c r="E5401" s="22" t="s">
        <v>40</v>
      </c>
      <c r="F5401" s="22">
        <v>741</v>
      </c>
      <c r="G5401" s="22">
        <v>79.94</v>
      </c>
      <c r="H5401" s="22">
        <v>35.49</v>
      </c>
      <c r="I5401" s="22">
        <v>7.89</v>
      </c>
      <c r="J5401" s="22" t="s">
        <v>54</v>
      </c>
      <c r="K5401" s="23">
        <v>150248.12</v>
      </c>
      <c r="L5401" s="23" t="s">
        <v>55</v>
      </c>
      <c r="M5401" s="23" t="s">
        <v>83</v>
      </c>
      <c r="N5401" s="27"/>
      <c r="O5401" s="23" t="s">
        <v>56</v>
      </c>
      <c r="P5401" t="str">
        <f t="shared" si="84"/>
        <v>INSERT INTO @DataTable (Deal, AdvanceDate, PROV, DealPurpose, RateType, BEACON, LTV, TDS, GDS, InsuranceType, PrincipalBalance, OccupancyType, AccountStatus, Closed_Date, DelinquencyBucket) VALUES (5400, '2014-03-12', 'AB', 'Purchase', 'ARM', 741, 79.94, 35.49, 7.89, 'Conv', 150248.12, 'Owner-Occupied', 'Open', '1900-01-00', 'Current');</v>
      </c>
    </row>
    <row r="5402" spans="1:16" x14ac:dyDescent="0.35">
      <c r="A5402" s="19">
        <v>5401</v>
      </c>
      <c r="B5402" s="18">
        <v>42485</v>
      </c>
      <c r="C5402" s="19" t="s">
        <v>58</v>
      </c>
      <c r="D5402" s="19" t="s">
        <v>52</v>
      </c>
      <c r="E5402" s="19" t="s">
        <v>40</v>
      </c>
      <c r="F5402" s="19">
        <v>697</v>
      </c>
      <c r="G5402" s="19">
        <v>71.790000000000006</v>
      </c>
      <c r="H5402" s="19">
        <v>29.23</v>
      </c>
      <c r="I5402" s="19">
        <v>23.66</v>
      </c>
      <c r="J5402" s="19" t="s">
        <v>54</v>
      </c>
      <c r="K5402" s="20">
        <v>0</v>
      </c>
      <c r="L5402" s="20" t="s">
        <v>55</v>
      </c>
      <c r="M5402" s="20" t="s">
        <v>84</v>
      </c>
      <c r="N5402" s="26">
        <v>42690</v>
      </c>
      <c r="O5402" s="20" t="s">
        <v>56</v>
      </c>
      <c r="P5402" t="str">
        <f t="shared" si="84"/>
        <v>INSERT INTO @DataTable (Deal, AdvanceDate, PROV, DealPurpose, RateType, BEACON, LTV, TDS, GDS, InsuranceType, PrincipalBalance, OccupancyType, AccountStatus, Closed_Date, DelinquencyBucket) VALUES (5401, '2016-04-25', 'BC', 'Refinance External', 'ARM', 697, 71.79, 29.23, 23.66, 'Conv', 0, 'Owner-Occupied', 'Closed', '2016-11-16', 'Current');</v>
      </c>
    </row>
    <row r="5403" spans="1:16" x14ac:dyDescent="0.35">
      <c r="A5403" s="22">
        <v>5402</v>
      </c>
      <c r="B5403" s="21">
        <v>41918</v>
      </c>
      <c r="C5403" s="22" t="s">
        <v>51</v>
      </c>
      <c r="D5403" s="22" t="s">
        <v>61</v>
      </c>
      <c r="E5403" s="22" t="s">
        <v>40</v>
      </c>
      <c r="F5403" s="22">
        <v>703</v>
      </c>
      <c r="G5403" s="22">
        <v>90</v>
      </c>
      <c r="H5403" s="22">
        <v>21.12</v>
      </c>
      <c r="I5403" s="22">
        <v>20.25</v>
      </c>
      <c r="J5403" s="22" t="s">
        <v>60</v>
      </c>
      <c r="K5403" s="23">
        <v>466420.33</v>
      </c>
      <c r="L5403" s="23" t="s">
        <v>55</v>
      </c>
      <c r="M5403" s="23" t="s">
        <v>83</v>
      </c>
      <c r="N5403" s="27"/>
      <c r="O5403" s="23" t="s">
        <v>56</v>
      </c>
      <c r="P5403" t="str">
        <f t="shared" si="84"/>
        <v>INSERT INTO @DataTable (Deal, AdvanceDate, PROV, DealPurpose, RateType, BEACON, LTV, TDS, GDS, InsuranceType, PrincipalBalance, OccupancyType, AccountStatus, Closed_Date, DelinquencyBucket) VALUES (5402, '2014-10-06', 'AB', 'Purchase', 'ARM', 703, 90, 21.12, 20.25, 'HiRatio', 466420.33, 'Owner-Occupied', 'Open', '1900-01-00', 'Current');</v>
      </c>
    </row>
    <row r="5404" spans="1:16" x14ac:dyDescent="0.35">
      <c r="A5404" s="19">
        <v>5403</v>
      </c>
      <c r="B5404" s="18">
        <v>42293</v>
      </c>
      <c r="C5404" s="19" t="s">
        <v>57</v>
      </c>
      <c r="D5404" s="19" t="s">
        <v>61</v>
      </c>
      <c r="E5404" s="19" t="s">
        <v>53</v>
      </c>
      <c r="F5404" s="19">
        <v>677</v>
      </c>
      <c r="G5404" s="19">
        <v>95</v>
      </c>
      <c r="H5404" s="19">
        <v>39.58</v>
      </c>
      <c r="I5404" s="19">
        <v>36.5</v>
      </c>
      <c r="J5404" s="19" t="s">
        <v>60</v>
      </c>
      <c r="K5404" s="20">
        <v>255964.04</v>
      </c>
      <c r="L5404" s="20" t="s">
        <v>55</v>
      </c>
      <c r="M5404" s="20" t="s">
        <v>83</v>
      </c>
      <c r="N5404" s="26"/>
      <c r="O5404" s="20" t="s">
        <v>56</v>
      </c>
      <c r="P5404" t="str">
        <f t="shared" si="84"/>
        <v>INSERT INTO @DataTable (Deal, AdvanceDate, PROV, DealPurpose, RateType, BEACON, LTV, TDS, GDS, InsuranceType, PrincipalBalance, OccupancyType, AccountStatus, Closed_Date, DelinquencyBucket) VALUES (5403, '2015-10-16', 'ON', 'Purchase', 'Fixed', 677, 95, 39.58, 36.5, 'HiRatio', 255964.04, 'Owner-Occupied', 'Open', '1900-01-00', 'Current');</v>
      </c>
    </row>
    <row r="5405" spans="1:16" x14ac:dyDescent="0.35">
      <c r="A5405" s="22">
        <v>5404</v>
      </c>
      <c r="B5405" s="21">
        <v>41787</v>
      </c>
      <c r="C5405" s="22" t="s">
        <v>58</v>
      </c>
      <c r="D5405" s="22" t="s">
        <v>61</v>
      </c>
      <c r="E5405" s="22" t="s">
        <v>53</v>
      </c>
      <c r="F5405" s="22">
        <v>714</v>
      </c>
      <c r="G5405" s="22">
        <v>90</v>
      </c>
      <c r="H5405" s="22">
        <v>33.82</v>
      </c>
      <c r="I5405" s="22">
        <v>33.82</v>
      </c>
      <c r="J5405" s="22" t="s">
        <v>60</v>
      </c>
      <c r="K5405" s="23">
        <v>485696.72</v>
      </c>
      <c r="L5405" s="23" t="s">
        <v>55</v>
      </c>
      <c r="M5405" s="23" t="s">
        <v>83</v>
      </c>
      <c r="N5405" s="27"/>
      <c r="O5405" s="23" t="s">
        <v>56</v>
      </c>
      <c r="P5405" t="str">
        <f t="shared" si="84"/>
        <v>INSERT INTO @DataTable (Deal, AdvanceDate, PROV, DealPurpose, RateType, BEACON, LTV, TDS, GDS, InsuranceType, PrincipalBalance, OccupancyType, AccountStatus, Closed_Date, DelinquencyBucket) VALUES (5404, '2014-05-28', 'BC', 'Purchase', 'Fixed', 714, 90, 33.82, 33.82, 'HiRatio', 485696.72, 'Owner-Occupied', 'Open', '1900-01-00', 'Current');</v>
      </c>
    </row>
    <row r="5406" spans="1:16" x14ac:dyDescent="0.35">
      <c r="A5406" s="19">
        <v>5405</v>
      </c>
      <c r="B5406" s="18">
        <v>42705</v>
      </c>
      <c r="C5406" s="19" t="s">
        <v>57</v>
      </c>
      <c r="D5406" s="19" t="s">
        <v>61</v>
      </c>
      <c r="E5406" s="19" t="s">
        <v>53</v>
      </c>
      <c r="F5406" s="19">
        <v>835</v>
      </c>
      <c r="G5406" s="19">
        <v>87</v>
      </c>
      <c r="H5406" s="19">
        <v>17.79</v>
      </c>
      <c r="I5406" s="19">
        <v>17.63</v>
      </c>
      <c r="J5406" s="19" t="s">
        <v>60</v>
      </c>
      <c r="K5406" s="20">
        <v>198878.23</v>
      </c>
      <c r="L5406" s="20" t="s">
        <v>55</v>
      </c>
      <c r="M5406" s="20" t="s">
        <v>83</v>
      </c>
      <c r="N5406" s="26"/>
      <c r="O5406" s="20" t="s">
        <v>56</v>
      </c>
      <c r="P5406" t="str">
        <f t="shared" si="84"/>
        <v>INSERT INTO @DataTable (Deal, AdvanceDate, PROV, DealPurpose, RateType, BEACON, LTV, TDS, GDS, InsuranceType, PrincipalBalance, OccupancyType, AccountStatus, Closed_Date, DelinquencyBucket) VALUES (5405, '2016-12-01', 'ON', 'Purchase', 'Fixed', 835, 87, 17.79, 17.63, 'HiRatio', 198878.23, 'Owner-Occupied', 'Open', '1900-01-00', 'Current');</v>
      </c>
    </row>
    <row r="5407" spans="1:16" x14ac:dyDescent="0.35">
      <c r="A5407" s="22">
        <v>5406</v>
      </c>
      <c r="B5407" s="21">
        <v>40627</v>
      </c>
      <c r="C5407" s="22" t="s">
        <v>51</v>
      </c>
      <c r="D5407" s="22" t="s">
        <v>61</v>
      </c>
      <c r="E5407" s="22" t="s">
        <v>53</v>
      </c>
      <c r="F5407" s="22">
        <v>734</v>
      </c>
      <c r="G5407" s="22">
        <v>95</v>
      </c>
      <c r="H5407" s="22">
        <v>22.36</v>
      </c>
      <c r="I5407" s="22">
        <v>18.61</v>
      </c>
      <c r="J5407" s="22" t="s">
        <v>60</v>
      </c>
      <c r="K5407" s="23">
        <v>0</v>
      </c>
      <c r="L5407" s="23" t="s">
        <v>55</v>
      </c>
      <c r="M5407" s="23" t="s">
        <v>84</v>
      </c>
      <c r="N5407" s="27">
        <v>41859</v>
      </c>
      <c r="O5407" s="23" t="s">
        <v>56</v>
      </c>
      <c r="P5407" t="str">
        <f t="shared" si="84"/>
        <v>INSERT INTO @DataTable (Deal, AdvanceDate, PROV, DealPurpose, RateType, BEACON, LTV, TDS, GDS, InsuranceType, PrincipalBalance, OccupancyType, AccountStatus, Closed_Date, DelinquencyBucket) VALUES (5406, '2011-03-25', 'AB', 'Purchase', 'Fixed', 734, 95, 22.36, 18.61, 'HiRatio', 0, 'Owner-Occupied', 'Closed', '2014-08-08', 'Current');</v>
      </c>
    </row>
    <row r="5408" spans="1:16" x14ac:dyDescent="0.35">
      <c r="A5408" s="19">
        <v>5407</v>
      </c>
      <c r="B5408" s="18">
        <v>40765</v>
      </c>
      <c r="C5408" s="19" t="s">
        <v>58</v>
      </c>
      <c r="D5408" s="19" t="s">
        <v>61</v>
      </c>
      <c r="E5408" s="19" t="s">
        <v>53</v>
      </c>
      <c r="F5408" s="19">
        <v>706</v>
      </c>
      <c r="G5408" s="19">
        <v>94.94</v>
      </c>
      <c r="H5408" s="19">
        <v>39.090000000000003</v>
      </c>
      <c r="I5408" s="19">
        <v>28.78</v>
      </c>
      <c r="J5408" s="19" t="s">
        <v>60</v>
      </c>
      <c r="K5408" s="20">
        <v>214865.34</v>
      </c>
      <c r="L5408" s="20" t="s">
        <v>55</v>
      </c>
      <c r="M5408" s="20" t="s">
        <v>83</v>
      </c>
      <c r="N5408" s="26"/>
      <c r="O5408" s="20" t="s">
        <v>56</v>
      </c>
      <c r="P5408" t="str">
        <f t="shared" si="84"/>
        <v>INSERT INTO @DataTable (Deal, AdvanceDate, PROV, DealPurpose, RateType, BEACON, LTV, TDS, GDS, InsuranceType, PrincipalBalance, OccupancyType, AccountStatus, Closed_Date, DelinquencyBucket) VALUES (5407, '2011-08-10', 'BC', 'Purchase', 'Fixed', 706, 94.94, 39.09, 28.78, 'HiRatio', 214865.34, 'Owner-Occupied', 'Open', '1900-01-00', 'Current');</v>
      </c>
    </row>
    <row r="5409" spans="1:16" x14ac:dyDescent="0.35">
      <c r="A5409" s="22">
        <v>5408</v>
      </c>
      <c r="B5409" s="21">
        <v>41647</v>
      </c>
      <c r="C5409" s="22" t="s">
        <v>58</v>
      </c>
      <c r="D5409" s="22" t="s">
        <v>64</v>
      </c>
      <c r="E5409" s="22" t="s">
        <v>40</v>
      </c>
      <c r="F5409" s="22">
        <v>646</v>
      </c>
      <c r="G5409" s="22">
        <v>94.92</v>
      </c>
      <c r="H5409" s="22">
        <v>37.61</v>
      </c>
      <c r="I5409" s="22">
        <v>16.02</v>
      </c>
      <c r="J5409" s="22" t="s">
        <v>60</v>
      </c>
      <c r="K5409" s="23">
        <v>243870.06</v>
      </c>
      <c r="L5409" s="23" t="s">
        <v>55</v>
      </c>
      <c r="M5409" s="23" t="s">
        <v>83</v>
      </c>
      <c r="N5409" s="27"/>
      <c r="O5409" s="23" t="s">
        <v>56</v>
      </c>
      <c r="P5409" t="str">
        <f t="shared" si="84"/>
        <v>INSERT INTO @DataTable (Deal, AdvanceDate, PROV, DealPurpose, RateType, BEACON, LTV, TDS, GDS, InsuranceType, PrincipalBalance, OccupancyType, AccountStatus, Closed_Date, DelinquencyBucket) VALUES (5408, '2014-01-08', 'BC', 'Purchase with Improvements', 'ARM', 646, 94.92, 37.61, 16.02, 'HiRatio', 243870.06, 'Owner-Occupied', 'Open', '1900-01-00', 'Current');</v>
      </c>
    </row>
    <row r="5410" spans="1:16" x14ac:dyDescent="0.35">
      <c r="A5410" s="19">
        <v>5409</v>
      </c>
      <c r="B5410" s="18">
        <v>41502</v>
      </c>
      <c r="C5410" s="19" t="s">
        <v>51</v>
      </c>
      <c r="D5410" s="19" t="s">
        <v>61</v>
      </c>
      <c r="E5410" s="19" t="s">
        <v>53</v>
      </c>
      <c r="F5410" s="19">
        <v>785</v>
      </c>
      <c r="G5410" s="19">
        <v>86.84</v>
      </c>
      <c r="H5410" s="19">
        <v>35.44</v>
      </c>
      <c r="I5410" s="19">
        <v>22.53</v>
      </c>
      <c r="J5410" s="19" t="s">
        <v>60</v>
      </c>
      <c r="K5410" s="20">
        <v>0</v>
      </c>
      <c r="L5410" s="20" t="s">
        <v>55</v>
      </c>
      <c r="M5410" s="20" t="s">
        <v>84</v>
      </c>
      <c r="N5410" s="26">
        <v>42444</v>
      </c>
      <c r="O5410" s="20" t="s">
        <v>56</v>
      </c>
      <c r="P5410" t="str">
        <f t="shared" si="84"/>
        <v>INSERT INTO @DataTable (Deal, AdvanceDate, PROV, DealPurpose, RateType, BEACON, LTV, TDS, GDS, InsuranceType, PrincipalBalance, OccupancyType, AccountStatus, Closed_Date, DelinquencyBucket) VALUES (5409, '2013-08-16', 'AB', 'Purchase', 'Fixed', 785, 86.84, 35.44, 22.53, 'HiRatio', 0, 'Owner-Occupied', 'Closed', '2016-03-15', 'Current');</v>
      </c>
    </row>
    <row r="5411" spans="1:16" x14ac:dyDescent="0.35">
      <c r="A5411" s="22">
        <v>5410</v>
      </c>
      <c r="B5411" s="21">
        <v>42493</v>
      </c>
      <c r="C5411" s="22" t="s">
        <v>57</v>
      </c>
      <c r="D5411" s="22" t="s">
        <v>61</v>
      </c>
      <c r="E5411" s="22" t="s">
        <v>53</v>
      </c>
      <c r="F5411" s="22">
        <v>757</v>
      </c>
      <c r="G5411" s="22">
        <v>90</v>
      </c>
      <c r="H5411" s="22">
        <v>28.87</v>
      </c>
      <c r="I5411" s="22">
        <v>28.5</v>
      </c>
      <c r="J5411" s="22" t="s">
        <v>60</v>
      </c>
      <c r="K5411" s="23">
        <v>437970.16</v>
      </c>
      <c r="L5411" s="23" t="s">
        <v>55</v>
      </c>
      <c r="M5411" s="23" t="s">
        <v>83</v>
      </c>
      <c r="N5411" s="27"/>
      <c r="O5411" s="23" t="s">
        <v>56</v>
      </c>
      <c r="P5411" t="str">
        <f t="shared" si="84"/>
        <v>INSERT INTO @DataTable (Deal, AdvanceDate, PROV, DealPurpose, RateType, BEACON, LTV, TDS, GDS, InsuranceType, PrincipalBalance, OccupancyType, AccountStatus, Closed_Date, DelinquencyBucket) VALUES (5410, '2016-05-03', 'ON', 'Purchase', 'Fixed', 757, 90, 28.87, 28.5, 'HiRatio', 437970.16, 'Owner-Occupied', 'Open', '1900-01-00', 'Current');</v>
      </c>
    </row>
    <row r="5412" spans="1:16" x14ac:dyDescent="0.35">
      <c r="A5412" s="19">
        <v>5411</v>
      </c>
      <c r="B5412" s="18">
        <v>42081</v>
      </c>
      <c r="C5412" s="19" t="s">
        <v>57</v>
      </c>
      <c r="D5412" s="19" t="s">
        <v>61</v>
      </c>
      <c r="E5412" s="19" t="s">
        <v>40</v>
      </c>
      <c r="F5412" s="19">
        <v>781</v>
      </c>
      <c r="G5412" s="19">
        <v>42.62</v>
      </c>
      <c r="H5412" s="19">
        <v>22.57</v>
      </c>
      <c r="I5412" s="19">
        <v>22.22</v>
      </c>
      <c r="J5412" s="19" t="s">
        <v>54</v>
      </c>
      <c r="K5412" s="20">
        <v>124110.92</v>
      </c>
      <c r="L5412" s="20" t="s">
        <v>55</v>
      </c>
      <c r="M5412" s="20" t="s">
        <v>83</v>
      </c>
      <c r="N5412" s="26"/>
      <c r="O5412" s="20" t="s">
        <v>56</v>
      </c>
      <c r="P5412" t="str">
        <f t="shared" si="84"/>
        <v>INSERT INTO @DataTable (Deal, AdvanceDate, PROV, DealPurpose, RateType, BEACON, LTV, TDS, GDS, InsuranceType, PrincipalBalance, OccupancyType, AccountStatus, Closed_Date, DelinquencyBucket) VALUES (5411, '2015-03-18', 'ON', 'Purchase', 'ARM', 781, 42.62, 22.57, 22.22, 'Conv', 124110.92, 'Owner-Occupied', 'Open', '1900-01-00', 'Current');</v>
      </c>
    </row>
    <row r="5413" spans="1:16" x14ac:dyDescent="0.35">
      <c r="A5413" s="22">
        <v>5412</v>
      </c>
      <c r="B5413" s="21">
        <v>40634</v>
      </c>
      <c r="C5413" s="22" t="s">
        <v>57</v>
      </c>
      <c r="D5413" s="22" t="s">
        <v>52</v>
      </c>
      <c r="E5413" s="22" t="s">
        <v>53</v>
      </c>
      <c r="F5413" s="22">
        <v>799</v>
      </c>
      <c r="G5413" s="22">
        <v>88.24</v>
      </c>
      <c r="H5413" s="22">
        <v>42.66</v>
      </c>
      <c r="I5413" s="22">
        <v>42.66</v>
      </c>
      <c r="J5413" s="22" t="s">
        <v>60</v>
      </c>
      <c r="K5413" s="23">
        <v>0</v>
      </c>
      <c r="L5413" s="23" t="s">
        <v>55</v>
      </c>
      <c r="M5413" s="23" t="s">
        <v>84</v>
      </c>
      <c r="N5413" s="27">
        <v>42467</v>
      </c>
      <c r="O5413" s="23" t="s">
        <v>56</v>
      </c>
      <c r="P5413" t="str">
        <f t="shared" si="84"/>
        <v>INSERT INTO @DataTable (Deal, AdvanceDate, PROV, DealPurpose, RateType, BEACON, LTV, TDS, GDS, InsuranceType, PrincipalBalance, OccupancyType, AccountStatus, Closed_Date, DelinquencyBucket) VALUES (5412, '2011-04-01', 'ON', 'Refinance External', 'Fixed', 799, 88.24, 42.66, 42.66, 'HiRatio', 0, 'Owner-Occupied', 'Closed', '2016-04-07', 'Current');</v>
      </c>
    </row>
    <row r="5414" spans="1:16" x14ac:dyDescent="0.35">
      <c r="A5414" s="19">
        <v>5413</v>
      </c>
      <c r="B5414" s="18">
        <v>41548</v>
      </c>
      <c r="C5414" s="19" t="s">
        <v>51</v>
      </c>
      <c r="D5414" s="19" t="s">
        <v>61</v>
      </c>
      <c r="E5414" s="19" t="s">
        <v>53</v>
      </c>
      <c r="F5414" s="19">
        <v>761</v>
      </c>
      <c r="G5414" s="19">
        <v>93.25</v>
      </c>
      <c r="H5414" s="19">
        <v>41.42</v>
      </c>
      <c r="I5414" s="19">
        <v>33.909999999999997</v>
      </c>
      <c r="J5414" s="19" t="s">
        <v>60</v>
      </c>
      <c r="K5414" s="20">
        <v>337166.6</v>
      </c>
      <c r="L5414" s="20" t="s">
        <v>55</v>
      </c>
      <c r="M5414" s="20" t="s">
        <v>83</v>
      </c>
      <c r="N5414" s="26"/>
      <c r="O5414" s="20" t="s">
        <v>56</v>
      </c>
      <c r="P5414" t="str">
        <f t="shared" si="84"/>
        <v>INSERT INTO @DataTable (Deal, AdvanceDate, PROV, DealPurpose, RateType, BEACON, LTV, TDS, GDS, InsuranceType, PrincipalBalance, OccupancyType, AccountStatus, Closed_Date, DelinquencyBucket) VALUES (5413, '2013-10-01', 'AB', 'Purchase', 'Fixed', 761, 93.25, 41.42, 33.91, 'HiRatio', 337166.6, 'Owner-Occupied', 'Open', '1900-01-00', 'Current');</v>
      </c>
    </row>
    <row r="5415" spans="1:16" x14ac:dyDescent="0.35">
      <c r="A5415" s="22">
        <v>5414</v>
      </c>
      <c r="B5415" s="21">
        <v>42338</v>
      </c>
      <c r="C5415" s="22" t="s">
        <v>51</v>
      </c>
      <c r="D5415" s="22" t="s">
        <v>59</v>
      </c>
      <c r="E5415" s="22" t="s">
        <v>53</v>
      </c>
      <c r="F5415" s="22">
        <v>802</v>
      </c>
      <c r="G5415" s="22">
        <v>50.04</v>
      </c>
      <c r="H5415" s="22">
        <v>25.86</v>
      </c>
      <c r="I5415" s="22">
        <v>24.2</v>
      </c>
      <c r="J5415" s="22" t="s">
        <v>54</v>
      </c>
      <c r="K5415" s="23">
        <v>213445.72</v>
      </c>
      <c r="L5415" s="23" t="s">
        <v>55</v>
      </c>
      <c r="M5415" s="23" t="s">
        <v>83</v>
      </c>
      <c r="N5415" s="27"/>
      <c r="O5415" s="23" t="s">
        <v>56</v>
      </c>
      <c r="P5415" t="str">
        <f t="shared" si="84"/>
        <v>INSERT INTO @DataTable (Deal, AdvanceDate, PROV, DealPurpose, RateType, BEACON, LTV, TDS, GDS, InsuranceType, PrincipalBalance, OccupancyType, AccountStatus, Closed_Date, DelinquencyBucket) VALUES (5414, '2015-11-30', 'AB', 'Transfer', 'Fixed', 802, 50.04, 25.86, 24.2, 'Conv', 213445.72, 'Owner-Occupied', 'Open', '1900-01-00', 'Current');</v>
      </c>
    </row>
    <row r="5416" spans="1:16" x14ac:dyDescent="0.35">
      <c r="A5416" s="19">
        <v>5415</v>
      </c>
      <c r="B5416" s="18">
        <v>40746</v>
      </c>
      <c r="C5416" s="19" t="s">
        <v>51</v>
      </c>
      <c r="D5416" s="19" t="s">
        <v>61</v>
      </c>
      <c r="E5416" s="19" t="s">
        <v>53</v>
      </c>
      <c r="F5416" s="19">
        <v>715</v>
      </c>
      <c r="G5416" s="19">
        <v>80</v>
      </c>
      <c r="H5416" s="19">
        <v>33.25</v>
      </c>
      <c r="I5416" s="19">
        <v>14.55</v>
      </c>
      <c r="J5416" s="19" t="s">
        <v>54</v>
      </c>
      <c r="K5416" s="20">
        <v>0</v>
      </c>
      <c r="L5416" s="20" t="s">
        <v>55</v>
      </c>
      <c r="M5416" s="20" t="s">
        <v>84</v>
      </c>
      <c r="N5416" s="26">
        <v>42655</v>
      </c>
      <c r="O5416" s="20" t="s">
        <v>56</v>
      </c>
      <c r="P5416" t="str">
        <f t="shared" si="84"/>
        <v>INSERT INTO @DataTable (Deal, AdvanceDate, PROV, DealPurpose, RateType, BEACON, LTV, TDS, GDS, InsuranceType, PrincipalBalance, OccupancyType, AccountStatus, Closed_Date, DelinquencyBucket) VALUES (5415, '2011-07-22', 'AB', 'Purchase', 'Fixed', 715, 80, 33.25, 14.55, 'Conv', 0, 'Owner-Occupied', 'Closed', '2016-10-12', 'Current');</v>
      </c>
    </row>
    <row r="5417" spans="1:16" x14ac:dyDescent="0.35">
      <c r="A5417" s="22">
        <v>5416</v>
      </c>
      <c r="B5417" s="21">
        <v>41004</v>
      </c>
      <c r="C5417" s="22" t="s">
        <v>57</v>
      </c>
      <c r="D5417" s="22" t="s">
        <v>61</v>
      </c>
      <c r="E5417" s="22" t="s">
        <v>53</v>
      </c>
      <c r="F5417" s="22">
        <v>739</v>
      </c>
      <c r="G5417" s="22">
        <v>95</v>
      </c>
      <c r="H5417" s="22">
        <v>33.869999999999997</v>
      </c>
      <c r="I5417" s="22">
        <v>29.2</v>
      </c>
      <c r="J5417" s="22" t="s">
        <v>60</v>
      </c>
      <c r="K5417" s="23">
        <v>0</v>
      </c>
      <c r="L5417" s="23" t="s">
        <v>55</v>
      </c>
      <c r="M5417" s="23" t="s">
        <v>84</v>
      </c>
      <c r="N5417" s="27">
        <v>41982</v>
      </c>
      <c r="O5417" s="23" t="s">
        <v>56</v>
      </c>
      <c r="P5417" t="str">
        <f t="shared" si="84"/>
        <v>INSERT INTO @DataTable (Deal, AdvanceDate, PROV, DealPurpose, RateType, BEACON, LTV, TDS, GDS, InsuranceType, PrincipalBalance, OccupancyType, AccountStatus, Closed_Date, DelinquencyBucket) VALUES (5416, '2012-04-05', 'ON', 'Purchase', 'Fixed', 739, 95, 33.87, 29.2, 'HiRatio', 0, 'Owner-Occupied', 'Closed', '2014-12-09', 'Current');</v>
      </c>
    </row>
    <row r="5418" spans="1:16" x14ac:dyDescent="0.35">
      <c r="A5418" s="19">
        <v>5417</v>
      </c>
      <c r="B5418" s="18">
        <v>41880</v>
      </c>
      <c r="C5418" s="19" t="s">
        <v>57</v>
      </c>
      <c r="D5418" s="19" t="s">
        <v>52</v>
      </c>
      <c r="E5418" s="19" t="s">
        <v>53</v>
      </c>
      <c r="F5418" s="19">
        <v>797</v>
      </c>
      <c r="G5418" s="19">
        <v>80</v>
      </c>
      <c r="H5418" s="19">
        <v>23.61</v>
      </c>
      <c r="I5418" s="19">
        <v>23.23</v>
      </c>
      <c r="J5418" s="19" t="s">
        <v>54</v>
      </c>
      <c r="K5418" s="20">
        <v>0</v>
      </c>
      <c r="L5418" s="20" t="s">
        <v>55</v>
      </c>
      <c r="M5418" s="20" t="s">
        <v>84</v>
      </c>
      <c r="N5418" s="26">
        <v>42555</v>
      </c>
      <c r="O5418" s="20" t="s">
        <v>56</v>
      </c>
      <c r="P5418" t="str">
        <f t="shared" si="84"/>
        <v>INSERT INTO @DataTable (Deal, AdvanceDate, PROV, DealPurpose, RateType, BEACON, LTV, TDS, GDS, InsuranceType, PrincipalBalance, OccupancyType, AccountStatus, Closed_Date, DelinquencyBucket) VALUES (5417, '2014-08-29', 'ON', 'Refinance External', 'Fixed', 797, 80, 23.61, 23.23, 'Conv', 0, 'Owner-Occupied', 'Closed', '2016-07-04', 'Current');</v>
      </c>
    </row>
    <row r="5419" spans="1:16" x14ac:dyDescent="0.35">
      <c r="A5419" s="22">
        <v>5418</v>
      </c>
      <c r="B5419" s="21">
        <v>42247</v>
      </c>
      <c r="C5419" s="22" t="s">
        <v>51</v>
      </c>
      <c r="D5419" s="22" t="s">
        <v>52</v>
      </c>
      <c r="E5419" s="22" t="s">
        <v>40</v>
      </c>
      <c r="F5419" s="22">
        <v>678</v>
      </c>
      <c r="G5419" s="22">
        <v>80</v>
      </c>
      <c r="H5419" s="22">
        <v>33.54</v>
      </c>
      <c r="I5419" s="22">
        <v>30.48</v>
      </c>
      <c r="J5419" s="22" t="s">
        <v>54</v>
      </c>
      <c r="K5419" s="23">
        <v>249419.73</v>
      </c>
      <c r="L5419" s="23" t="s">
        <v>55</v>
      </c>
      <c r="M5419" s="23" t="s">
        <v>83</v>
      </c>
      <c r="N5419" s="27"/>
      <c r="O5419" s="23" t="s">
        <v>56</v>
      </c>
      <c r="P5419" t="str">
        <f t="shared" si="84"/>
        <v>INSERT INTO @DataTable (Deal, AdvanceDate, PROV, DealPurpose, RateType, BEACON, LTV, TDS, GDS, InsuranceType, PrincipalBalance, OccupancyType, AccountStatus, Closed_Date, DelinquencyBucket) VALUES (5418, '2015-08-31', 'AB', 'Refinance External', 'ARM', 678, 80, 33.54, 30.48, 'Conv', 249419.73, 'Owner-Occupied', 'Open', '1900-01-00', 'Current');</v>
      </c>
    </row>
    <row r="5420" spans="1:16" x14ac:dyDescent="0.35">
      <c r="A5420" s="19">
        <v>5419</v>
      </c>
      <c r="B5420" s="18">
        <v>41885</v>
      </c>
      <c r="C5420" s="19" t="s">
        <v>58</v>
      </c>
      <c r="D5420" s="19" t="s">
        <v>52</v>
      </c>
      <c r="E5420" s="19" t="s">
        <v>53</v>
      </c>
      <c r="F5420" s="19">
        <v>706</v>
      </c>
      <c r="G5420" s="19">
        <v>61.11</v>
      </c>
      <c r="H5420" s="19">
        <v>38.96</v>
      </c>
      <c r="I5420" s="19">
        <v>37.97</v>
      </c>
      <c r="J5420" s="19" t="s">
        <v>54</v>
      </c>
      <c r="K5420" s="20">
        <v>208724.57</v>
      </c>
      <c r="L5420" s="20" t="s">
        <v>55</v>
      </c>
      <c r="M5420" s="20" t="s">
        <v>83</v>
      </c>
      <c r="N5420" s="26"/>
      <c r="O5420" s="20" t="s">
        <v>56</v>
      </c>
      <c r="P5420" t="str">
        <f t="shared" si="84"/>
        <v>INSERT INTO @DataTable (Deal, AdvanceDate, PROV, DealPurpose, RateType, BEACON, LTV, TDS, GDS, InsuranceType, PrincipalBalance, OccupancyType, AccountStatus, Closed_Date, DelinquencyBucket) VALUES (5419, '2014-09-03', 'BC', 'Refinance External', 'Fixed', 706, 61.11, 38.96, 37.97, 'Conv', 208724.57, 'Owner-Occupied', 'Open', '1900-01-00', 'Current');</v>
      </c>
    </row>
    <row r="5421" spans="1:16" x14ac:dyDescent="0.35">
      <c r="A5421" s="22">
        <v>5420</v>
      </c>
      <c r="B5421" s="21">
        <v>42460</v>
      </c>
      <c r="C5421" s="22" t="s">
        <v>51</v>
      </c>
      <c r="D5421" s="22" t="s">
        <v>61</v>
      </c>
      <c r="E5421" s="22" t="s">
        <v>40</v>
      </c>
      <c r="F5421" s="22">
        <v>778</v>
      </c>
      <c r="G5421" s="22">
        <v>84.48</v>
      </c>
      <c r="H5421" s="22">
        <v>22.49</v>
      </c>
      <c r="I5421" s="22">
        <v>19.3</v>
      </c>
      <c r="J5421" s="22" t="s">
        <v>60</v>
      </c>
      <c r="K5421" s="23">
        <v>243157.25</v>
      </c>
      <c r="L5421" s="23" t="s">
        <v>55</v>
      </c>
      <c r="M5421" s="23" t="s">
        <v>83</v>
      </c>
      <c r="N5421" s="27"/>
      <c r="O5421" s="23" t="s">
        <v>56</v>
      </c>
      <c r="P5421" t="str">
        <f t="shared" si="84"/>
        <v>INSERT INTO @DataTable (Deal, AdvanceDate, PROV, DealPurpose, RateType, BEACON, LTV, TDS, GDS, InsuranceType, PrincipalBalance, OccupancyType, AccountStatus, Closed_Date, DelinquencyBucket) VALUES (5420, '2016-03-31', 'AB', 'Purchase', 'ARM', 778, 84.48, 22.49, 19.3, 'HiRatio', 243157.25, 'Owner-Occupied', 'Open', '1900-01-00', 'Current');</v>
      </c>
    </row>
    <row r="5422" spans="1:16" x14ac:dyDescent="0.35">
      <c r="A5422" s="19">
        <v>5421</v>
      </c>
      <c r="B5422" s="18">
        <v>40896</v>
      </c>
      <c r="C5422" s="19" t="s">
        <v>57</v>
      </c>
      <c r="D5422" s="19" t="s">
        <v>61</v>
      </c>
      <c r="E5422" s="19" t="s">
        <v>53</v>
      </c>
      <c r="F5422" s="19">
        <v>731</v>
      </c>
      <c r="G5422" s="19">
        <v>80</v>
      </c>
      <c r="H5422" s="19">
        <v>29.02</v>
      </c>
      <c r="I5422" s="19">
        <v>27.87</v>
      </c>
      <c r="J5422" s="19" t="s">
        <v>54</v>
      </c>
      <c r="K5422" s="20">
        <v>0</v>
      </c>
      <c r="L5422" s="20" t="s">
        <v>55</v>
      </c>
      <c r="M5422" s="20" t="s">
        <v>84</v>
      </c>
      <c r="N5422" s="26">
        <v>42023</v>
      </c>
      <c r="O5422" s="20" t="s">
        <v>56</v>
      </c>
      <c r="P5422" t="str">
        <f t="shared" si="84"/>
        <v>INSERT INTO @DataTable (Deal, AdvanceDate, PROV, DealPurpose, RateType, BEACON, LTV, TDS, GDS, InsuranceType, PrincipalBalance, OccupancyType, AccountStatus, Closed_Date, DelinquencyBucket) VALUES (5421, '2011-12-19', 'ON', 'Purchase', 'Fixed', 731, 80, 29.02, 27.87, 'Conv', 0, 'Owner-Occupied', 'Closed', '2015-01-19', 'Current');</v>
      </c>
    </row>
    <row r="5423" spans="1:16" x14ac:dyDescent="0.35">
      <c r="A5423" s="22">
        <v>5422</v>
      </c>
      <c r="B5423" s="21">
        <v>41649</v>
      </c>
      <c r="C5423" s="22" t="s">
        <v>70</v>
      </c>
      <c r="D5423" s="22" t="s">
        <v>61</v>
      </c>
      <c r="E5423" s="22" t="s">
        <v>53</v>
      </c>
      <c r="F5423" s="22">
        <v>718</v>
      </c>
      <c r="G5423" s="22">
        <v>93.19</v>
      </c>
      <c r="H5423" s="22">
        <v>43.74</v>
      </c>
      <c r="I5423" s="22">
        <v>14.27</v>
      </c>
      <c r="J5423" s="22" t="s">
        <v>60</v>
      </c>
      <c r="K5423" s="23">
        <v>120709.09</v>
      </c>
      <c r="L5423" s="23" t="s">
        <v>55</v>
      </c>
      <c r="M5423" s="23" t="s">
        <v>83</v>
      </c>
      <c r="N5423" s="27"/>
      <c r="O5423" s="23" t="s">
        <v>56</v>
      </c>
      <c r="P5423" t="str">
        <f t="shared" si="84"/>
        <v>INSERT INTO @DataTable (Deal, AdvanceDate, PROV, DealPurpose, RateType, BEACON, LTV, TDS, GDS, InsuranceType, PrincipalBalance, OccupancyType, AccountStatus, Closed_Date, DelinquencyBucket) VALUES (5422, '2014-01-10', 'NB', 'Purchase', 'Fixed', 718, 93.19, 43.74, 14.27, 'HiRatio', 120709.09, 'Owner-Occupied', 'Open', '1900-01-00', 'Current');</v>
      </c>
    </row>
    <row r="5424" spans="1:16" x14ac:dyDescent="0.35">
      <c r="A5424" s="19">
        <v>5423</v>
      </c>
      <c r="B5424" s="18">
        <v>42123</v>
      </c>
      <c r="C5424" s="19" t="s">
        <v>63</v>
      </c>
      <c r="D5424" s="19" t="s">
        <v>61</v>
      </c>
      <c r="E5424" s="19" t="s">
        <v>53</v>
      </c>
      <c r="F5424" s="19">
        <v>775</v>
      </c>
      <c r="G5424" s="19">
        <v>95</v>
      </c>
      <c r="H5424" s="19">
        <v>32.89</v>
      </c>
      <c r="I5424" s="19">
        <v>25.89</v>
      </c>
      <c r="J5424" s="19" t="s">
        <v>60</v>
      </c>
      <c r="K5424" s="20">
        <v>280476.84999999998</v>
      </c>
      <c r="L5424" s="20" t="s">
        <v>55</v>
      </c>
      <c r="M5424" s="20" t="s">
        <v>83</v>
      </c>
      <c r="N5424" s="26"/>
      <c r="O5424" s="20" t="s">
        <v>56</v>
      </c>
      <c r="P5424" t="str">
        <f t="shared" si="84"/>
        <v>INSERT INTO @DataTable (Deal, AdvanceDate, PROV, DealPurpose, RateType, BEACON, LTV, TDS, GDS, InsuranceType, PrincipalBalance, OccupancyType, AccountStatus, Closed_Date, DelinquencyBucket) VALUES (5423, '2015-04-29', 'SK', 'Purchase', 'Fixed', 775, 95, 32.89, 25.89, 'HiRatio', 280476.85, 'Owner-Occupied', 'Open', '1900-01-00', 'Current');</v>
      </c>
    </row>
    <row r="5425" spans="1:16" x14ac:dyDescent="0.35">
      <c r="A5425" s="22">
        <v>5424</v>
      </c>
      <c r="B5425" s="21">
        <v>41746</v>
      </c>
      <c r="C5425" s="22" t="s">
        <v>51</v>
      </c>
      <c r="D5425" s="22" t="s">
        <v>61</v>
      </c>
      <c r="E5425" s="22" t="s">
        <v>53</v>
      </c>
      <c r="F5425" s="22">
        <v>769</v>
      </c>
      <c r="G5425" s="22">
        <v>95</v>
      </c>
      <c r="H5425" s="22">
        <v>43.51</v>
      </c>
      <c r="I5425" s="22">
        <v>27</v>
      </c>
      <c r="J5425" s="22" t="s">
        <v>60</v>
      </c>
      <c r="K5425" s="23">
        <v>326268.73</v>
      </c>
      <c r="L5425" s="23" t="s">
        <v>55</v>
      </c>
      <c r="M5425" s="23" t="s">
        <v>83</v>
      </c>
      <c r="N5425" s="27"/>
      <c r="O5425" s="23" t="s">
        <v>56</v>
      </c>
      <c r="P5425" t="str">
        <f t="shared" si="84"/>
        <v>INSERT INTO @DataTable (Deal, AdvanceDate, PROV, DealPurpose, RateType, BEACON, LTV, TDS, GDS, InsuranceType, PrincipalBalance, OccupancyType, AccountStatus, Closed_Date, DelinquencyBucket) VALUES (5424, '2014-04-17', 'AB', 'Purchase', 'Fixed', 769, 95, 43.51, 27, 'HiRatio', 326268.73, 'Owner-Occupied', 'Open', '1900-01-00', 'Current');</v>
      </c>
    </row>
    <row r="5426" spans="1:16" x14ac:dyDescent="0.35">
      <c r="A5426" s="19">
        <v>5425</v>
      </c>
      <c r="B5426" s="18">
        <v>40840</v>
      </c>
      <c r="C5426" s="19" t="s">
        <v>57</v>
      </c>
      <c r="D5426" s="19" t="s">
        <v>52</v>
      </c>
      <c r="E5426" s="19" t="s">
        <v>40</v>
      </c>
      <c r="F5426" s="19">
        <v>709</v>
      </c>
      <c r="G5426" s="19">
        <v>85</v>
      </c>
      <c r="H5426" s="19">
        <v>31.91</v>
      </c>
      <c r="I5426" s="19">
        <v>19.11</v>
      </c>
      <c r="J5426" s="19" t="s">
        <v>60</v>
      </c>
      <c r="K5426" s="20">
        <v>0</v>
      </c>
      <c r="L5426" s="20" t="s">
        <v>55</v>
      </c>
      <c r="M5426" s="20" t="s">
        <v>84</v>
      </c>
      <c r="N5426" s="26">
        <v>41880</v>
      </c>
      <c r="O5426" s="20" t="s">
        <v>56</v>
      </c>
      <c r="P5426" t="str">
        <f t="shared" si="84"/>
        <v>INSERT INTO @DataTable (Deal, AdvanceDate, PROV, DealPurpose, RateType, BEACON, LTV, TDS, GDS, InsuranceType, PrincipalBalance, OccupancyType, AccountStatus, Closed_Date, DelinquencyBucket) VALUES (5425, '2011-10-24', 'ON', 'Refinance External', 'ARM', 709, 85, 31.91, 19.11, 'HiRatio', 0, 'Owner-Occupied', 'Closed', '2014-08-29', 'Current');</v>
      </c>
    </row>
    <row r="5427" spans="1:16" x14ac:dyDescent="0.35">
      <c r="A5427" s="22">
        <v>5426</v>
      </c>
      <c r="B5427" s="21">
        <v>42150</v>
      </c>
      <c r="C5427" s="22" t="s">
        <v>57</v>
      </c>
      <c r="D5427" s="22" t="s">
        <v>61</v>
      </c>
      <c r="E5427" s="22" t="s">
        <v>53</v>
      </c>
      <c r="F5427" s="22">
        <v>696</v>
      </c>
      <c r="G5427" s="22">
        <v>94.97</v>
      </c>
      <c r="H5427" s="22">
        <v>41.29</v>
      </c>
      <c r="I5427" s="22">
        <v>28.41</v>
      </c>
      <c r="J5427" s="22" t="s">
        <v>60</v>
      </c>
      <c r="K5427" s="23">
        <v>0</v>
      </c>
      <c r="L5427" s="23" t="s">
        <v>55</v>
      </c>
      <c r="M5427" s="23" t="s">
        <v>84</v>
      </c>
      <c r="N5427" s="27">
        <v>42489</v>
      </c>
      <c r="O5427" s="23" t="s">
        <v>56</v>
      </c>
      <c r="P5427" t="str">
        <f t="shared" si="84"/>
        <v>INSERT INTO @DataTable (Deal, AdvanceDate, PROV, DealPurpose, RateType, BEACON, LTV, TDS, GDS, InsuranceType, PrincipalBalance, OccupancyType, AccountStatus, Closed_Date, DelinquencyBucket) VALUES (5426, '2015-05-26', 'ON', 'Purchase', 'Fixed', 696, 94.97, 41.29, 28.41, 'HiRatio', 0, 'Owner-Occupied', 'Closed', '2016-04-29', 'Current');</v>
      </c>
    </row>
    <row r="5428" spans="1:16" x14ac:dyDescent="0.35">
      <c r="A5428" s="19">
        <v>5427</v>
      </c>
      <c r="B5428" s="18">
        <v>41698</v>
      </c>
      <c r="C5428" s="19" t="s">
        <v>57</v>
      </c>
      <c r="D5428" s="19" t="s">
        <v>61</v>
      </c>
      <c r="E5428" s="19" t="s">
        <v>40</v>
      </c>
      <c r="F5428" s="19">
        <v>761</v>
      </c>
      <c r="G5428" s="19">
        <v>90</v>
      </c>
      <c r="H5428" s="19">
        <v>31.65</v>
      </c>
      <c r="I5428" s="19">
        <v>28.02</v>
      </c>
      <c r="J5428" s="19" t="s">
        <v>60</v>
      </c>
      <c r="K5428" s="20">
        <v>381806.45</v>
      </c>
      <c r="L5428" s="20" t="s">
        <v>55</v>
      </c>
      <c r="M5428" s="20" t="s">
        <v>83</v>
      </c>
      <c r="N5428" s="26"/>
      <c r="O5428" s="20" t="s">
        <v>56</v>
      </c>
      <c r="P5428" t="str">
        <f t="shared" si="84"/>
        <v>INSERT INTO @DataTable (Deal, AdvanceDate, PROV, DealPurpose, RateType, BEACON, LTV, TDS, GDS, InsuranceType, PrincipalBalance, OccupancyType, AccountStatus, Closed_Date, DelinquencyBucket) VALUES (5427, '2014-02-28', 'ON', 'Purchase', 'ARM', 761, 90, 31.65, 28.02, 'HiRatio', 381806.45, 'Owner-Occupied', 'Open', '1900-01-00', 'Current');</v>
      </c>
    </row>
    <row r="5429" spans="1:16" x14ac:dyDescent="0.35">
      <c r="A5429" s="22">
        <v>5428</v>
      </c>
      <c r="B5429" s="21">
        <v>42185</v>
      </c>
      <c r="C5429" s="22" t="s">
        <v>57</v>
      </c>
      <c r="D5429" s="22" t="s">
        <v>61</v>
      </c>
      <c r="E5429" s="22" t="s">
        <v>53</v>
      </c>
      <c r="F5429" s="22">
        <v>716</v>
      </c>
      <c r="G5429" s="22">
        <v>90</v>
      </c>
      <c r="H5429" s="22">
        <v>38.19</v>
      </c>
      <c r="I5429" s="22">
        <v>37.520000000000003</v>
      </c>
      <c r="J5429" s="22" t="s">
        <v>60</v>
      </c>
      <c r="K5429" s="23">
        <v>258383.38</v>
      </c>
      <c r="L5429" s="23" t="s">
        <v>55</v>
      </c>
      <c r="M5429" s="23" t="s">
        <v>83</v>
      </c>
      <c r="N5429" s="27"/>
      <c r="O5429" s="23" t="s">
        <v>56</v>
      </c>
      <c r="P5429" t="str">
        <f t="shared" si="84"/>
        <v>INSERT INTO @DataTable (Deal, AdvanceDate, PROV, DealPurpose, RateType, BEACON, LTV, TDS, GDS, InsuranceType, PrincipalBalance, OccupancyType, AccountStatus, Closed_Date, DelinquencyBucket) VALUES (5428, '2015-06-30', 'ON', 'Purchase', 'Fixed', 716, 90, 38.19, 37.52, 'HiRatio', 258383.38, 'Owner-Occupied', 'Open', '1900-01-00', 'Current');</v>
      </c>
    </row>
    <row r="5430" spans="1:16" x14ac:dyDescent="0.35">
      <c r="A5430" s="19">
        <v>5429</v>
      </c>
      <c r="B5430" s="18">
        <v>40969</v>
      </c>
      <c r="C5430" s="19" t="s">
        <v>57</v>
      </c>
      <c r="D5430" s="19" t="s">
        <v>52</v>
      </c>
      <c r="E5430" s="19" t="s">
        <v>53</v>
      </c>
      <c r="F5430" s="19">
        <v>703</v>
      </c>
      <c r="G5430" s="19">
        <v>85</v>
      </c>
      <c r="H5430" s="19">
        <v>29.76</v>
      </c>
      <c r="I5430" s="19">
        <v>25.09</v>
      </c>
      <c r="J5430" s="19" t="s">
        <v>60</v>
      </c>
      <c r="K5430" s="20">
        <v>0</v>
      </c>
      <c r="L5430" s="20" t="s">
        <v>55</v>
      </c>
      <c r="M5430" s="20" t="s">
        <v>84</v>
      </c>
      <c r="N5430" s="26">
        <v>42432</v>
      </c>
      <c r="O5430" s="20" t="s">
        <v>56</v>
      </c>
      <c r="P5430" t="str">
        <f t="shared" si="84"/>
        <v>INSERT INTO @DataTable (Deal, AdvanceDate, PROV, DealPurpose, RateType, BEACON, LTV, TDS, GDS, InsuranceType, PrincipalBalance, OccupancyType, AccountStatus, Closed_Date, DelinquencyBucket) VALUES (5429, '2012-03-01', 'ON', 'Refinance External', 'Fixed', 703, 85, 29.76, 25.09, 'HiRatio', 0, 'Owner-Occupied', 'Closed', '2016-03-03', 'Current');</v>
      </c>
    </row>
    <row r="5431" spans="1:16" x14ac:dyDescent="0.35">
      <c r="A5431" s="22">
        <v>5430</v>
      </c>
      <c r="B5431" s="21">
        <v>41600</v>
      </c>
      <c r="C5431" s="22" t="s">
        <v>57</v>
      </c>
      <c r="D5431" s="22" t="s">
        <v>61</v>
      </c>
      <c r="E5431" s="22" t="s">
        <v>40</v>
      </c>
      <c r="F5431" s="22">
        <v>802</v>
      </c>
      <c r="G5431" s="22">
        <v>95</v>
      </c>
      <c r="H5431" s="22">
        <v>27.58</v>
      </c>
      <c r="I5431" s="22">
        <v>25.05</v>
      </c>
      <c r="J5431" s="22" t="s">
        <v>60</v>
      </c>
      <c r="K5431" s="23">
        <v>333423.46000000002</v>
      </c>
      <c r="L5431" s="23" t="s">
        <v>55</v>
      </c>
      <c r="M5431" s="23" t="s">
        <v>83</v>
      </c>
      <c r="N5431" s="27"/>
      <c r="O5431" s="23" t="s">
        <v>56</v>
      </c>
      <c r="P5431" t="str">
        <f t="shared" si="84"/>
        <v>INSERT INTO @DataTable (Deal, AdvanceDate, PROV, DealPurpose, RateType, BEACON, LTV, TDS, GDS, InsuranceType, PrincipalBalance, OccupancyType, AccountStatus, Closed_Date, DelinquencyBucket) VALUES (5430, '2013-11-22', 'ON', 'Purchase', 'ARM', 802, 95, 27.58, 25.05, 'HiRatio', 333423.46, 'Owner-Occupied', 'Open', '1900-01-00', 'Current');</v>
      </c>
    </row>
    <row r="5432" spans="1:16" x14ac:dyDescent="0.35">
      <c r="A5432" s="19">
        <v>5431</v>
      </c>
      <c r="B5432" s="18">
        <v>40676</v>
      </c>
      <c r="C5432" s="19" t="s">
        <v>57</v>
      </c>
      <c r="D5432" s="19" t="s">
        <v>52</v>
      </c>
      <c r="E5432" s="19" t="s">
        <v>40</v>
      </c>
      <c r="F5432" s="19">
        <v>668</v>
      </c>
      <c r="G5432" s="19">
        <v>80</v>
      </c>
      <c r="H5432" s="19">
        <v>39.69</v>
      </c>
      <c r="I5432" s="19">
        <v>23.23</v>
      </c>
      <c r="J5432" s="19" t="s">
        <v>54</v>
      </c>
      <c r="K5432" s="20">
        <v>0</v>
      </c>
      <c r="L5432" s="20" t="s">
        <v>55</v>
      </c>
      <c r="M5432" s="20" t="s">
        <v>84</v>
      </c>
      <c r="N5432" s="26">
        <v>42444</v>
      </c>
      <c r="O5432" s="20" t="s">
        <v>56</v>
      </c>
      <c r="P5432" t="str">
        <f t="shared" si="84"/>
        <v>INSERT INTO @DataTable (Deal, AdvanceDate, PROV, DealPurpose, RateType, BEACON, LTV, TDS, GDS, InsuranceType, PrincipalBalance, OccupancyType, AccountStatus, Closed_Date, DelinquencyBucket) VALUES (5431, '2011-05-13', 'ON', 'Refinance External', 'ARM', 668, 80, 39.69, 23.23, 'Conv', 0, 'Owner-Occupied', 'Closed', '2016-03-15', 'Current');</v>
      </c>
    </row>
    <row r="5433" spans="1:16" x14ac:dyDescent="0.35">
      <c r="A5433" s="22">
        <v>5432</v>
      </c>
      <c r="B5433" s="21">
        <v>42151</v>
      </c>
      <c r="C5433" s="22" t="s">
        <v>57</v>
      </c>
      <c r="D5433" s="22" t="s">
        <v>52</v>
      </c>
      <c r="E5433" s="22" t="s">
        <v>40</v>
      </c>
      <c r="F5433" s="22">
        <v>792</v>
      </c>
      <c r="G5433" s="22">
        <v>58</v>
      </c>
      <c r="H5433" s="22">
        <v>32.96</v>
      </c>
      <c r="I5433" s="22">
        <v>30.86</v>
      </c>
      <c r="J5433" s="22" t="s">
        <v>54</v>
      </c>
      <c r="K5433" s="23">
        <v>322818.03999999998</v>
      </c>
      <c r="L5433" s="23" t="s">
        <v>55</v>
      </c>
      <c r="M5433" s="23" t="s">
        <v>83</v>
      </c>
      <c r="N5433" s="27"/>
      <c r="O5433" s="23" t="s">
        <v>56</v>
      </c>
      <c r="P5433" t="str">
        <f t="shared" si="84"/>
        <v>INSERT INTO @DataTable (Deal, AdvanceDate, PROV, DealPurpose, RateType, BEACON, LTV, TDS, GDS, InsuranceType, PrincipalBalance, OccupancyType, AccountStatus, Closed_Date, DelinquencyBucket) VALUES (5432, '2015-05-27', 'ON', 'Refinance External', 'ARM', 792, 58, 32.96, 30.86, 'Conv', 322818.04, 'Owner-Occupied', 'Open', '1900-01-00', 'Current');</v>
      </c>
    </row>
    <row r="5434" spans="1:16" x14ac:dyDescent="0.35">
      <c r="A5434" s="19">
        <v>5433</v>
      </c>
      <c r="B5434" s="18">
        <v>42220</v>
      </c>
      <c r="C5434" s="19" t="s">
        <v>65</v>
      </c>
      <c r="D5434" s="19" t="s">
        <v>59</v>
      </c>
      <c r="E5434" s="19" t="s">
        <v>40</v>
      </c>
      <c r="F5434" s="19">
        <v>812</v>
      </c>
      <c r="G5434" s="19">
        <v>67.349999999999994</v>
      </c>
      <c r="H5434" s="19">
        <v>28.21</v>
      </c>
      <c r="I5434" s="19">
        <v>26.83</v>
      </c>
      <c r="J5434" s="19" t="s">
        <v>54</v>
      </c>
      <c r="K5434" s="20">
        <v>257313.81</v>
      </c>
      <c r="L5434" s="20" t="s">
        <v>55</v>
      </c>
      <c r="M5434" s="20" t="s">
        <v>83</v>
      </c>
      <c r="N5434" s="26"/>
      <c r="O5434" s="20" t="s">
        <v>56</v>
      </c>
      <c r="P5434" t="str">
        <f t="shared" si="84"/>
        <v>INSERT INTO @DataTable (Deal, AdvanceDate, PROV, DealPurpose, RateType, BEACON, LTV, TDS, GDS, InsuranceType, PrincipalBalance, OccupancyType, AccountStatus, Closed_Date, DelinquencyBucket) VALUES (5433, '2015-08-04', 'NS', 'Transfer', 'ARM', 812, 67.35, 28.21, 26.83, 'Conv', 257313.81, 'Owner-Occupied', 'Open', '1900-01-00', 'Current');</v>
      </c>
    </row>
    <row r="5435" spans="1:16" x14ac:dyDescent="0.35">
      <c r="A5435" s="22">
        <v>5434</v>
      </c>
      <c r="B5435" s="21">
        <v>40843</v>
      </c>
      <c r="C5435" s="22" t="s">
        <v>57</v>
      </c>
      <c r="D5435" s="22" t="s">
        <v>61</v>
      </c>
      <c r="E5435" s="22" t="s">
        <v>53</v>
      </c>
      <c r="F5435" s="22">
        <v>671</v>
      </c>
      <c r="G5435" s="22">
        <v>79.989999999999995</v>
      </c>
      <c r="H5435" s="22">
        <v>39.67</v>
      </c>
      <c r="I5435" s="22">
        <v>27.14</v>
      </c>
      <c r="J5435" s="22" t="s">
        <v>54</v>
      </c>
      <c r="K5435" s="23">
        <v>0</v>
      </c>
      <c r="L5435" s="23" t="s">
        <v>55</v>
      </c>
      <c r="M5435" s="23" t="s">
        <v>84</v>
      </c>
      <c r="N5435" s="27">
        <v>42125</v>
      </c>
      <c r="O5435" s="23" t="s">
        <v>56</v>
      </c>
      <c r="P5435" t="str">
        <f t="shared" si="84"/>
        <v>INSERT INTO @DataTable (Deal, AdvanceDate, PROV, DealPurpose, RateType, BEACON, LTV, TDS, GDS, InsuranceType, PrincipalBalance, OccupancyType, AccountStatus, Closed_Date, DelinquencyBucket) VALUES (5434, '2011-10-27', 'ON', 'Purchase', 'Fixed', 671, 79.99, 39.67, 27.14, 'Conv', 0, 'Owner-Occupied', 'Closed', '2015-05-01', 'Current');</v>
      </c>
    </row>
    <row r="5436" spans="1:16" x14ac:dyDescent="0.35">
      <c r="A5436" s="19">
        <v>5435</v>
      </c>
      <c r="B5436" s="18">
        <v>42180</v>
      </c>
      <c r="C5436" s="19" t="s">
        <v>57</v>
      </c>
      <c r="D5436" s="19" t="s">
        <v>61</v>
      </c>
      <c r="E5436" s="19" t="s">
        <v>53</v>
      </c>
      <c r="F5436" s="19">
        <v>619</v>
      </c>
      <c r="G5436" s="19">
        <v>80</v>
      </c>
      <c r="H5436" s="19">
        <v>38.29</v>
      </c>
      <c r="I5436" s="19">
        <v>34.700000000000003</v>
      </c>
      <c r="J5436" s="19" t="s">
        <v>54</v>
      </c>
      <c r="K5436" s="20">
        <v>536575.48</v>
      </c>
      <c r="L5436" s="20" t="s">
        <v>55</v>
      </c>
      <c r="M5436" s="20" t="s">
        <v>83</v>
      </c>
      <c r="N5436" s="26"/>
      <c r="O5436" s="20" t="s">
        <v>56</v>
      </c>
      <c r="P5436" t="str">
        <f t="shared" si="84"/>
        <v>INSERT INTO @DataTable (Deal, AdvanceDate, PROV, DealPurpose, RateType, BEACON, LTV, TDS, GDS, InsuranceType, PrincipalBalance, OccupancyType, AccountStatus, Closed_Date, DelinquencyBucket) VALUES (5435, '2015-06-25', 'ON', 'Purchase', 'Fixed', 619, 80, 38.29, 34.7, 'Conv', 536575.48, 'Owner-Occupied', 'Open', '1900-01-00', 'Current');</v>
      </c>
    </row>
    <row r="5437" spans="1:16" x14ac:dyDescent="0.35">
      <c r="A5437" s="22">
        <v>5436</v>
      </c>
      <c r="B5437" s="21">
        <v>41250</v>
      </c>
      <c r="C5437" s="22" t="s">
        <v>51</v>
      </c>
      <c r="D5437" s="22" t="s">
        <v>61</v>
      </c>
      <c r="E5437" s="22" t="s">
        <v>53</v>
      </c>
      <c r="F5437" s="22">
        <v>708</v>
      </c>
      <c r="G5437" s="22">
        <v>65.64</v>
      </c>
      <c r="H5437" s="22">
        <v>42.57</v>
      </c>
      <c r="I5437" s="22">
        <v>30.68</v>
      </c>
      <c r="J5437" s="22" t="s">
        <v>54</v>
      </c>
      <c r="K5437" s="23">
        <v>0</v>
      </c>
      <c r="L5437" s="23" t="s">
        <v>55</v>
      </c>
      <c r="M5437" s="23" t="s">
        <v>84</v>
      </c>
      <c r="N5437" s="27">
        <v>42118</v>
      </c>
      <c r="O5437" s="23" t="s">
        <v>56</v>
      </c>
      <c r="P5437" t="str">
        <f t="shared" si="84"/>
        <v>INSERT INTO @DataTable (Deal, AdvanceDate, PROV, DealPurpose, RateType, BEACON, LTV, TDS, GDS, InsuranceType, PrincipalBalance, OccupancyType, AccountStatus, Closed_Date, DelinquencyBucket) VALUES (5436, '2012-12-07', 'AB', 'Purchase', 'Fixed', 708, 65.64, 42.57, 30.68, 'Conv', 0, 'Owner-Occupied', 'Closed', '2015-04-24', 'Current');</v>
      </c>
    </row>
    <row r="5438" spans="1:16" x14ac:dyDescent="0.35">
      <c r="A5438" s="19">
        <v>5437</v>
      </c>
      <c r="B5438" s="18">
        <v>40878</v>
      </c>
      <c r="C5438" s="19" t="s">
        <v>51</v>
      </c>
      <c r="D5438" s="19" t="s">
        <v>61</v>
      </c>
      <c r="E5438" s="19" t="s">
        <v>53</v>
      </c>
      <c r="F5438" s="19">
        <v>804</v>
      </c>
      <c r="G5438" s="19">
        <v>55.68</v>
      </c>
      <c r="H5438" s="19">
        <v>21.88</v>
      </c>
      <c r="I5438" s="19">
        <v>20.91</v>
      </c>
      <c r="J5438" s="19" t="s">
        <v>54</v>
      </c>
      <c r="K5438" s="20">
        <v>0</v>
      </c>
      <c r="L5438" s="20" t="s">
        <v>55</v>
      </c>
      <c r="M5438" s="20" t="s">
        <v>84</v>
      </c>
      <c r="N5438" s="26">
        <v>42712</v>
      </c>
      <c r="O5438" s="20" t="s">
        <v>56</v>
      </c>
      <c r="P5438" t="str">
        <f t="shared" si="84"/>
        <v>INSERT INTO @DataTable (Deal, AdvanceDate, PROV, DealPurpose, RateType, BEACON, LTV, TDS, GDS, InsuranceType, PrincipalBalance, OccupancyType, AccountStatus, Closed_Date, DelinquencyBucket) VALUES (5437, '2011-12-01', 'AB', 'Purchase', 'Fixed', 804, 55.68, 21.88, 20.91, 'Conv', 0, 'Owner-Occupied', 'Closed', '2016-12-08', 'Current');</v>
      </c>
    </row>
    <row r="5439" spans="1:16" x14ac:dyDescent="0.35">
      <c r="A5439" s="22">
        <v>5438</v>
      </c>
      <c r="B5439" s="21">
        <v>41334</v>
      </c>
      <c r="C5439" s="22" t="s">
        <v>57</v>
      </c>
      <c r="D5439" s="22" t="s">
        <v>61</v>
      </c>
      <c r="E5439" s="22" t="s">
        <v>53</v>
      </c>
      <c r="F5439" s="22">
        <v>784</v>
      </c>
      <c r="G5439" s="22">
        <v>95</v>
      </c>
      <c r="H5439" s="22">
        <v>31.03</v>
      </c>
      <c r="I5439" s="22">
        <v>26.18</v>
      </c>
      <c r="J5439" s="22" t="s">
        <v>60</v>
      </c>
      <c r="K5439" s="23">
        <v>134351.38</v>
      </c>
      <c r="L5439" s="23" t="s">
        <v>55</v>
      </c>
      <c r="M5439" s="23" t="s">
        <v>83</v>
      </c>
      <c r="N5439" s="27"/>
      <c r="O5439" s="23" t="s">
        <v>56</v>
      </c>
      <c r="P5439" t="str">
        <f t="shared" si="84"/>
        <v>INSERT INTO @DataTable (Deal, AdvanceDate, PROV, DealPurpose, RateType, BEACON, LTV, TDS, GDS, InsuranceType, PrincipalBalance, OccupancyType, AccountStatus, Closed_Date, DelinquencyBucket) VALUES (5438, '2013-03-01', 'ON', 'Purchase', 'Fixed', 784, 95, 31.03, 26.18, 'HiRatio', 134351.38, 'Owner-Occupied', 'Open', '1900-01-00', 'Current');</v>
      </c>
    </row>
    <row r="5440" spans="1:16" x14ac:dyDescent="0.35">
      <c r="A5440" s="19">
        <v>5439</v>
      </c>
      <c r="B5440" s="18">
        <v>42185</v>
      </c>
      <c r="C5440" s="19" t="s">
        <v>58</v>
      </c>
      <c r="D5440" s="19" t="s">
        <v>59</v>
      </c>
      <c r="E5440" s="19" t="s">
        <v>40</v>
      </c>
      <c r="F5440" s="19">
        <v>754</v>
      </c>
      <c r="G5440" s="19">
        <v>89.32</v>
      </c>
      <c r="H5440" s="19">
        <v>37.29</v>
      </c>
      <c r="I5440" s="19">
        <v>18.89</v>
      </c>
      <c r="J5440" s="19" t="s">
        <v>60</v>
      </c>
      <c r="K5440" s="20">
        <v>267167.57</v>
      </c>
      <c r="L5440" s="20" t="s">
        <v>55</v>
      </c>
      <c r="M5440" s="20" t="s">
        <v>83</v>
      </c>
      <c r="N5440" s="26"/>
      <c r="O5440" s="20" t="s">
        <v>56</v>
      </c>
      <c r="P5440" t="str">
        <f t="shared" si="84"/>
        <v>INSERT INTO @DataTable (Deal, AdvanceDate, PROV, DealPurpose, RateType, BEACON, LTV, TDS, GDS, InsuranceType, PrincipalBalance, OccupancyType, AccountStatus, Closed_Date, DelinquencyBucket) VALUES (5439, '2015-06-30', 'BC', 'Transfer', 'ARM', 754, 89.32, 37.29, 18.89, 'HiRatio', 267167.57, 'Owner-Occupied', 'Open', '1900-01-00', 'Current');</v>
      </c>
    </row>
    <row r="5441" spans="1:16" x14ac:dyDescent="0.35">
      <c r="A5441" s="22">
        <v>5440</v>
      </c>
      <c r="B5441" s="21">
        <v>40879</v>
      </c>
      <c r="C5441" s="22" t="s">
        <v>57</v>
      </c>
      <c r="D5441" s="22" t="s">
        <v>52</v>
      </c>
      <c r="E5441" s="22" t="s">
        <v>53</v>
      </c>
      <c r="F5441" s="22">
        <v>761</v>
      </c>
      <c r="G5441" s="22">
        <v>85</v>
      </c>
      <c r="H5441" s="22">
        <v>40.799999999999997</v>
      </c>
      <c r="I5441" s="22">
        <v>40.79</v>
      </c>
      <c r="J5441" s="22" t="s">
        <v>60</v>
      </c>
      <c r="K5441" s="23">
        <v>298862.53999999998</v>
      </c>
      <c r="L5441" s="23" t="s">
        <v>55</v>
      </c>
      <c r="M5441" s="23" t="s">
        <v>83</v>
      </c>
      <c r="N5441" s="27"/>
      <c r="O5441" s="23" t="s">
        <v>56</v>
      </c>
      <c r="P5441" t="str">
        <f t="shared" si="84"/>
        <v>INSERT INTO @DataTable (Deal, AdvanceDate, PROV, DealPurpose, RateType, BEACON, LTV, TDS, GDS, InsuranceType, PrincipalBalance, OccupancyType, AccountStatus, Closed_Date, DelinquencyBucket) VALUES (5440, '2011-12-02', 'ON', 'Refinance External', 'Fixed', 761, 85, 40.8, 40.79, 'HiRatio', 298862.54, 'Owner-Occupied', 'Open', '1900-01-00', 'Current');</v>
      </c>
    </row>
    <row r="5442" spans="1:16" x14ac:dyDescent="0.35">
      <c r="A5442" s="19">
        <v>5441</v>
      </c>
      <c r="B5442" s="18">
        <v>41975</v>
      </c>
      <c r="C5442" s="19" t="s">
        <v>57</v>
      </c>
      <c r="D5442" s="19" t="s">
        <v>61</v>
      </c>
      <c r="E5442" s="19" t="s">
        <v>53</v>
      </c>
      <c r="F5442" s="19">
        <v>711</v>
      </c>
      <c r="G5442" s="19">
        <v>95</v>
      </c>
      <c r="H5442" s="19">
        <v>36.9</v>
      </c>
      <c r="I5442" s="19">
        <v>27.93</v>
      </c>
      <c r="J5442" s="19" t="s">
        <v>60</v>
      </c>
      <c r="K5442" s="20">
        <v>294416.31</v>
      </c>
      <c r="L5442" s="20" t="s">
        <v>55</v>
      </c>
      <c r="M5442" s="20" t="s">
        <v>83</v>
      </c>
      <c r="N5442" s="26"/>
      <c r="O5442" s="20" t="s">
        <v>56</v>
      </c>
      <c r="P5442" t="str">
        <f t="shared" si="84"/>
        <v>INSERT INTO @DataTable (Deal, AdvanceDate, PROV, DealPurpose, RateType, BEACON, LTV, TDS, GDS, InsuranceType, PrincipalBalance, OccupancyType, AccountStatus, Closed_Date, DelinquencyBucket) VALUES (5441, '2014-12-02', 'ON', 'Purchase', 'Fixed', 711, 95, 36.9, 27.93, 'HiRatio', 294416.31, 'Owner-Occupied', 'Open', '1900-01-00', 'Current');</v>
      </c>
    </row>
    <row r="5443" spans="1:16" x14ac:dyDescent="0.35">
      <c r="A5443" s="22">
        <v>5442</v>
      </c>
      <c r="B5443" s="21">
        <v>42058</v>
      </c>
      <c r="C5443" s="22" t="s">
        <v>57</v>
      </c>
      <c r="D5443" s="22" t="s">
        <v>61</v>
      </c>
      <c r="E5443" s="22" t="s">
        <v>40</v>
      </c>
      <c r="F5443" s="22">
        <v>751</v>
      </c>
      <c r="G5443" s="22">
        <v>80</v>
      </c>
      <c r="H5443" s="22">
        <v>24.38</v>
      </c>
      <c r="I5443" s="22">
        <v>20.59</v>
      </c>
      <c r="J5443" s="22" t="s">
        <v>54</v>
      </c>
      <c r="K5443" s="23">
        <v>431476.4</v>
      </c>
      <c r="L5443" s="23" t="s">
        <v>55</v>
      </c>
      <c r="M5443" s="23" t="s">
        <v>83</v>
      </c>
      <c r="N5443" s="27"/>
      <c r="O5443" s="23" t="s">
        <v>56</v>
      </c>
      <c r="P5443" t="str">
        <f t="shared" ref="P5443:P5506" si="85">"INSERT INTO @DataTable (Deal, AdvanceDate, PROV, DealPurpose, RateType, BEACON, LTV, TDS, GDS, InsuranceType, PrincipalBalance, OccupancyType, AccountStatus, Closed_Date, DelinquencyBucket) VALUES (" &amp; A5443 &amp; ", " &amp; "'" &amp; TEXT(B5443, "yyyy-mm-dd") &amp; "', '" &amp; C5443 &amp; "', '" &amp; D5443 &amp; "', '" &amp; E5443 &amp; "', " &amp; F5443 &amp; ", " &amp; G5443 &amp; ", " &amp; H5443 &amp; ", " &amp; I5443 &amp; ", '" &amp; J5443 &amp; "', " &amp; K5443 &amp; ", '" &amp; L5443 &amp; "', '" &amp; M5443 &amp; "', '" &amp;TEXT(N5443, "yyyy-mm-dd") &amp; "', '" &amp; O5443 &amp; "');"</f>
        <v>INSERT INTO @DataTable (Deal, AdvanceDate, PROV, DealPurpose, RateType, BEACON, LTV, TDS, GDS, InsuranceType, PrincipalBalance, OccupancyType, AccountStatus, Closed_Date, DelinquencyBucket) VALUES (5442, '2015-02-23', 'ON', 'Purchase', 'ARM', 751, 80, 24.38, 20.59, 'Conv', 431476.4, 'Owner-Occupied', 'Open', '1900-01-00', 'Current');</v>
      </c>
    </row>
    <row r="5444" spans="1:16" x14ac:dyDescent="0.35">
      <c r="A5444" s="19">
        <v>5443</v>
      </c>
      <c r="B5444" s="18">
        <v>41360</v>
      </c>
      <c r="C5444" s="19" t="s">
        <v>57</v>
      </c>
      <c r="D5444" s="19" t="s">
        <v>61</v>
      </c>
      <c r="E5444" s="19" t="s">
        <v>53</v>
      </c>
      <c r="F5444" s="19">
        <v>677</v>
      </c>
      <c r="G5444" s="19">
        <v>90</v>
      </c>
      <c r="H5444" s="19">
        <v>31.47</v>
      </c>
      <c r="I5444" s="19">
        <v>22.48</v>
      </c>
      <c r="J5444" s="19" t="s">
        <v>60</v>
      </c>
      <c r="K5444" s="20">
        <v>198433.59</v>
      </c>
      <c r="L5444" s="20" t="s">
        <v>55</v>
      </c>
      <c r="M5444" s="20" t="s">
        <v>83</v>
      </c>
      <c r="N5444" s="26"/>
      <c r="O5444" s="20" t="s">
        <v>56</v>
      </c>
      <c r="P5444" t="str">
        <f t="shared" si="85"/>
        <v>INSERT INTO @DataTable (Deal, AdvanceDate, PROV, DealPurpose, RateType, BEACON, LTV, TDS, GDS, InsuranceType, PrincipalBalance, OccupancyType, AccountStatus, Closed_Date, DelinquencyBucket) VALUES (5443, '2013-03-27', 'ON', 'Purchase', 'Fixed', 677, 90, 31.47, 22.48, 'HiRatio', 198433.59, 'Owner-Occupied', 'Open', '1900-01-00', 'Current');</v>
      </c>
    </row>
    <row r="5445" spans="1:16" x14ac:dyDescent="0.35">
      <c r="A5445" s="22">
        <v>5444</v>
      </c>
      <c r="B5445" s="21">
        <v>41562</v>
      </c>
      <c r="C5445" s="22" t="s">
        <v>58</v>
      </c>
      <c r="D5445" s="22" t="s">
        <v>61</v>
      </c>
      <c r="E5445" s="22" t="s">
        <v>53</v>
      </c>
      <c r="F5445" s="22">
        <v>794</v>
      </c>
      <c r="G5445" s="22">
        <v>90</v>
      </c>
      <c r="H5445" s="22">
        <v>42.6</v>
      </c>
      <c r="I5445" s="22">
        <v>39.880000000000003</v>
      </c>
      <c r="J5445" s="22" t="s">
        <v>60</v>
      </c>
      <c r="K5445" s="23">
        <v>226521.14</v>
      </c>
      <c r="L5445" s="23" t="s">
        <v>55</v>
      </c>
      <c r="M5445" s="23" t="s">
        <v>83</v>
      </c>
      <c r="N5445" s="27"/>
      <c r="O5445" s="23" t="s">
        <v>56</v>
      </c>
      <c r="P5445" t="str">
        <f t="shared" si="85"/>
        <v>INSERT INTO @DataTable (Deal, AdvanceDate, PROV, DealPurpose, RateType, BEACON, LTV, TDS, GDS, InsuranceType, PrincipalBalance, OccupancyType, AccountStatus, Closed_Date, DelinquencyBucket) VALUES (5444, '2013-10-15', 'BC', 'Purchase', 'Fixed', 794, 90, 42.6, 39.88, 'HiRatio', 226521.14, 'Owner-Occupied', 'Open', '1900-01-00', 'Current');</v>
      </c>
    </row>
    <row r="5446" spans="1:16" x14ac:dyDescent="0.35">
      <c r="A5446" s="19">
        <v>5445</v>
      </c>
      <c r="B5446" s="18">
        <v>42622</v>
      </c>
      <c r="C5446" s="19" t="s">
        <v>57</v>
      </c>
      <c r="D5446" s="19" t="s">
        <v>52</v>
      </c>
      <c r="E5446" s="19" t="s">
        <v>53</v>
      </c>
      <c r="F5446" s="19">
        <v>710</v>
      </c>
      <c r="G5446" s="19">
        <v>80</v>
      </c>
      <c r="H5446" s="19">
        <v>34.54</v>
      </c>
      <c r="I5446" s="19">
        <v>26.11</v>
      </c>
      <c r="J5446" s="19" t="s">
        <v>54</v>
      </c>
      <c r="K5446" s="20">
        <v>498342.55</v>
      </c>
      <c r="L5446" s="20" t="s">
        <v>55</v>
      </c>
      <c r="M5446" s="20" t="s">
        <v>83</v>
      </c>
      <c r="N5446" s="26"/>
      <c r="O5446" s="20" t="s">
        <v>56</v>
      </c>
      <c r="P5446" t="str">
        <f t="shared" si="85"/>
        <v>INSERT INTO @DataTable (Deal, AdvanceDate, PROV, DealPurpose, RateType, BEACON, LTV, TDS, GDS, InsuranceType, PrincipalBalance, OccupancyType, AccountStatus, Closed_Date, DelinquencyBucket) VALUES (5445, '2016-09-09', 'ON', 'Refinance External', 'Fixed', 710, 80, 34.54, 26.11, 'Conv', 498342.55, 'Owner-Occupied', 'Open', '1900-01-00', 'Current');</v>
      </c>
    </row>
    <row r="5447" spans="1:16" x14ac:dyDescent="0.35">
      <c r="A5447" s="22">
        <v>5446</v>
      </c>
      <c r="B5447" s="21">
        <v>42674</v>
      </c>
      <c r="C5447" s="22" t="s">
        <v>57</v>
      </c>
      <c r="D5447" s="22" t="s">
        <v>52</v>
      </c>
      <c r="E5447" s="22" t="s">
        <v>53</v>
      </c>
      <c r="F5447" s="22">
        <v>693</v>
      </c>
      <c r="G5447" s="22">
        <v>70.540000000000006</v>
      </c>
      <c r="H5447" s="22">
        <v>28.03</v>
      </c>
      <c r="I5447" s="22">
        <v>25.56</v>
      </c>
      <c r="J5447" s="22" t="s">
        <v>54</v>
      </c>
      <c r="K5447" s="23">
        <v>338058.07</v>
      </c>
      <c r="L5447" s="23" t="s">
        <v>55</v>
      </c>
      <c r="M5447" s="23" t="s">
        <v>83</v>
      </c>
      <c r="N5447" s="27"/>
      <c r="O5447" s="23" t="s">
        <v>56</v>
      </c>
      <c r="P5447" t="str">
        <f t="shared" si="85"/>
        <v>INSERT INTO @DataTable (Deal, AdvanceDate, PROV, DealPurpose, RateType, BEACON, LTV, TDS, GDS, InsuranceType, PrincipalBalance, OccupancyType, AccountStatus, Closed_Date, DelinquencyBucket) VALUES (5446, '2016-10-31', 'ON', 'Refinance External', 'Fixed', 693, 70.54, 28.03, 25.56, 'Conv', 338058.07, 'Owner-Occupied', 'Open', '1900-01-00', 'Current');</v>
      </c>
    </row>
    <row r="5448" spans="1:16" x14ac:dyDescent="0.35">
      <c r="A5448" s="19">
        <v>5447</v>
      </c>
      <c r="B5448" s="18">
        <v>41474</v>
      </c>
      <c r="C5448" s="19" t="s">
        <v>57</v>
      </c>
      <c r="D5448" s="19" t="s">
        <v>61</v>
      </c>
      <c r="E5448" s="19" t="s">
        <v>53</v>
      </c>
      <c r="F5448" s="19">
        <v>779</v>
      </c>
      <c r="G5448" s="19">
        <v>95</v>
      </c>
      <c r="H5448" s="19">
        <v>32.71</v>
      </c>
      <c r="I5448" s="19">
        <v>31.64</v>
      </c>
      <c r="J5448" s="19" t="s">
        <v>60</v>
      </c>
      <c r="K5448" s="20">
        <v>0</v>
      </c>
      <c r="L5448" s="20" t="s">
        <v>55</v>
      </c>
      <c r="M5448" s="20" t="s">
        <v>84</v>
      </c>
      <c r="N5448" s="26">
        <v>42725</v>
      </c>
      <c r="O5448" s="20" t="s">
        <v>56</v>
      </c>
      <c r="P5448" t="str">
        <f t="shared" si="85"/>
        <v>INSERT INTO @DataTable (Deal, AdvanceDate, PROV, DealPurpose, RateType, BEACON, LTV, TDS, GDS, InsuranceType, PrincipalBalance, OccupancyType, AccountStatus, Closed_Date, DelinquencyBucket) VALUES (5447, '2013-07-19', 'ON', 'Purchase', 'Fixed', 779, 95, 32.71, 31.64, 'HiRatio', 0, 'Owner-Occupied', 'Closed', '2016-12-21', 'Current');</v>
      </c>
    </row>
    <row r="5449" spans="1:16" x14ac:dyDescent="0.35">
      <c r="A5449" s="22">
        <v>5448</v>
      </c>
      <c r="B5449" s="21">
        <v>41775</v>
      </c>
      <c r="C5449" s="22" t="s">
        <v>57</v>
      </c>
      <c r="D5449" s="22" t="s">
        <v>61</v>
      </c>
      <c r="E5449" s="22" t="s">
        <v>40</v>
      </c>
      <c r="F5449" s="22">
        <v>801</v>
      </c>
      <c r="G5449" s="22">
        <v>75</v>
      </c>
      <c r="H5449" s="22">
        <v>32.83</v>
      </c>
      <c r="I5449" s="22">
        <v>12.13</v>
      </c>
      <c r="J5449" s="22" t="s">
        <v>54</v>
      </c>
      <c r="K5449" s="23">
        <v>0</v>
      </c>
      <c r="L5449" s="23" t="s">
        <v>66</v>
      </c>
      <c r="M5449" s="23" t="s">
        <v>84</v>
      </c>
      <c r="N5449" s="27">
        <v>42703</v>
      </c>
      <c r="O5449" s="23" t="s">
        <v>56</v>
      </c>
      <c r="P5449" t="str">
        <f t="shared" si="85"/>
        <v>INSERT INTO @DataTable (Deal, AdvanceDate, PROV, DealPurpose, RateType, BEACON, LTV, TDS, GDS, InsuranceType, PrincipalBalance, OccupancyType, AccountStatus, Closed_Date, DelinquencyBucket) VALUES (5448, '2014-05-16', 'ON', 'Purchase', 'ARM', 801, 75, 32.83, 12.13, 'Conv', 0, 'Second Home', 'Closed', '2016-11-29', 'Current');</v>
      </c>
    </row>
    <row r="5450" spans="1:16" x14ac:dyDescent="0.35">
      <c r="A5450" s="19">
        <v>5449</v>
      </c>
      <c r="B5450" s="18">
        <v>42188</v>
      </c>
      <c r="C5450" s="19" t="s">
        <v>57</v>
      </c>
      <c r="D5450" s="19" t="s">
        <v>52</v>
      </c>
      <c r="E5450" s="19" t="s">
        <v>40</v>
      </c>
      <c r="F5450" s="19">
        <v>777</v>
      </c>
      <c r="G5450" s="19">
        <v>80</v>
      </c>
      <c r="H5450" s="19">
        <v>25.76</v>
      </c>
      <c r="I5450" s="19">
        <v>18.11</v>
      </c>
      <c r="J5450" s="19" t="s">
        <v>54</v>
      </c>
      <c r="K5450" s="20">
        <v>456220.44</v>
      </c>
      <c r="L5450" s="20" t="s">
        <v>55</v>
      </c>
      <c r="M5450" s="20" t="s">
        <v>83</v>
      </c>
      <c r="N5450" s="26"/>
      <c r="O5450" s="20" t="s">
        <v>56</v>
      </c>
      <c r="P5450" t="str">
        <f t="shared" si="85"/>
        <v>INSERT INTO @DataTable (Deal, AdvanceDate, PROV, DealPurpose, RateType, BEACON, LTV, TDS, GDS, InsuranceType, PrincipalBalance, OccupancyType, AccountStatus, Closed_Date, DelinquencyBucket) VALUES (5449, '2015-07-03', 'ON', 'Refinance External', 'ARM', 777, 80, 25.76, 18.11, 'Conv', 456220.44, 'Owner-Occupied', 'Open', '1900-01-00', 'Current');</v>
      </c>
    </row>
    <row r="5451" spans="1:16" x14ac:dyDescent="0.35">
      <c r="A5451" s="22">
        <v>5450</v>
      </c>
      <c r="B5451" s="21">
        <v>41535</v>
      </c>
      <c r="C5451" s="22" t="s">
        <v>70</v>
      </c>
      <c r="D5451" s="22" t="s">
        <v>61</v>
      </c>
      <c r="E5451" s="22" t="s">
        <v>53</v>
      </c>
      <c r="F5451" s="22">
        <v>754</v>
      </c>
      <c r="G5451" s="22">
        <v>85</v>
      </c>
      <c r="H5451" s="22">
        <v>43.75</v>
      </c>
      <c r="I5451" s="22">
        <v>38.85</v>
      </c>
      <c r="J5451" s="22" t="s">
        <v>60</v>
      </c>
      <c r="K5451" s="23">
        <v>0</v>
      </c>
      <c r="L5451" s="23" t="s">
        <v>55</v>
      </c>
      <c r="M5451" s="23" t="s">
        <v>84</v>
      </c>
      <c r="N5451" s="27">
        <v>42233</v>
      </c>
      <c r="O5451" s="23" t="s">
        <v>56</v>
      </c>
      <c r="P5451" t="str">
        <f t="shared" si="85"/>
        <v>INSERT INTO @DataTable (Deal, AdvanceDate, PROV, DealPurpose, RateType, BEACON, LTV, TDS, GDS, InsuranceType, PrincipalBalance, OccupancyType, AccountStatus, Closed_Date, DelinquencyBucket) VALUES (5450, '2013-09-18', 'NB', 'Purchase', 'Fixed', 754, 85, 43.75, 38.85, 'HiRatio', 0, 'Owner-Occupied', 'Closed', '2015-08-17', 'Current');</v>
      </c>
    </row>
    <row r="5452" spans="1:16" x14ac:dyDescent="0.35">
      <c r="A5452" s="19">
        <v>5451</v>
      </c>
      <c r="B5452" s="18">
        <v>42551</v>
      </c>
      <c r="C5452" s="19" t="s">
        <v>74</v>
      </c>
      <c r="D5452" s="19" t="s">
        <v>61</v>
      </c>
      <c r="E5452" s="19" t="s">
        <v>53</v>
      </c>
      <c r="F5452" s="19">
        <v>747</v>
      </c>
      <c r="G5452" s="19">
        <v>95</v>
      </c>
      <c r="H5452" s="19">
        <v>37.549999999999997</v>
      </c>
      <c r="I5452" s="19">
        <v>37.03</v>
      </c>
      <c r="J5452" s="19" t="s">
        <v>60</v>
      </c>
      <c r="K5452" s="20">
        <v>244147.46</v>
      </c>
      <c r="L5452" s="20" t="s">
        <v>55</v>
      </c>
      <c r="M5452" s="20" t="s">
        <v>83</v>
      </c>
      <c r="N5452" s="26"/>
      <c r="O5452" s="20" t="s">
        <v>56</v>
      </c>
      <c r="P5452" t="str">
        <f t="shared" si="85"/>
        <v>INSERT INTO @DataTable (Deal, AdvanceDate, PROV, DealPurpose, RateType, BEACON, LTV, TDS, GDS, InsuranceType, PrincipalBalance, OccupancyType, AccountStatus, Closed_Date, DelinquencyBucket) VALUES (5451, '2016-06-30', 'MB', 'Purchase', 'Fixed', 747, 95, 37.55, 37.03, 'HiRatio', 244147.46, 'Owner-Occupied', 'Open', '1900-01-00', 'Current');</v>
      </c>
    </row>
    <row r="5453" spans="1:16" x14ac:dyDescent="0.35">
      <c r="A5453" s="22">
        <v>5452</v>
      </c>
      <c r="B5453" s="21">
        <v>42671</v>
      </c>
      <c r="C5453" s="22" t="s">
        <v>58</v>
      </c>
      <c r="D5453" s="22" t="s">
        <v>52</v>
      </c>
      <c r="E5453" s="22" t="s">
        <v>40</v>
      </c>
      <c r="F5453" s="22">
        <v>814</v>
      </c>
      <c r="G5453" s="22">
        <v>73.53</v>
      </c>
      <c r="H5453" s="22">
        <v>35.11</v>
      </c>
      <c r="I5453" s="22">
        <v>22.05</v>
      </c>
      <c r="J5453" s="22" t="s">
        <v>54</v>
      </c>
      <c r="K5453" s="23">
        <v>496949.36</v>
      </c>
      <c r="L5453" s="23" t="s">
        <v>55</v>
      </c>
      <c r="M5453" s="23" t="s">
        <v>83</v>
      </c>
      <c r="N5453" s="27"/>
      <c r="O5453" s="23" t="s">
        <v>56</v>
      </c>
      <c r="P5453" t="str">
        <f t="shared" si="85"/>
        <v>INSERT INTO @DataTable (Deal, AdvanceDate, PROV, DealPurpose, RateType, BEACON, LTV, TDS, GDS, InsuranceType, PrincipalBalance, OccupancyType, AccountStatus, Closed_Date, DelinquencyBucket) VALUES (5452, '2016-10-28', 'BC', 'Refinance External', 'ARM', 814, 73.53, 35.11, 22.05, 'Conv', 496949.36, 'Owner-Occupied', 'Open', '1900-01-00', 'Current');</v>
      </c>
    </row>
    <row r="5454" spans="1:16" x14ac:dyDescent="0.35">
      <c r="A5454" s="19">
        <v>5453</v>
      </c>
      <c r="B5454" s="18">
        <v>42244</v>
      </c>
      <c r="C5454" s="19" t="s">
        <v>51</v>
      </c>
      <c r="D5454" s="19" t="s">
        <v>61</v>
      </c>
      <c r="E5454" s="19" t="s">
        <v>53</v>
      </c>
      <c r="F5454" s="19">
        <v>783</v>
      </c>
      <c r="G5454" s="19">
        <v>90</v>
      </c>
      <c r="H5454" s="19">
        <v>31.9</v>
      </c>
      <c r="I5454" s="19">
        <v>28.36</v>
      </c>
      <c r="J5454" s="19" t="s">
        <v>60</v>
      </c>
      <c r="K5454" s="20">
        <v>605244.02</v>
      </c>
      <c r="L5454" s="20" t="s">
        <v>55</v>
      </c>
      <c r="M5454" s="20" t="s">
        <v>83</v>
      </c>
      <c r="N5454" s="26"/>
      <c r="O5454" s="20" t="s">
        <v>56</v>
      </c>
      <c r="P5454" t="str">
        <f t="shared" si="85"/>
        <v>INSERT INTO @DataTable (Deal, AdvanceDate, PROV, DealPurpose, RateType, BEACON, LTV, TDS, GDS, InsuranceType, PrincipalBalance, OccupancyType, AccountStatus, Closed_Date, DelinquencyBucket) VALUES (5453, '2015-08-28', 'AB', 'Purchase', 'Fixed', 783, 90, 31.9, 28.36, 'HiRatio', 605244.02, 'Owner-Occupied', 'Open', '1900-01-00', 'Current');</v>
      </c>
    </row>
    <row r="5455" spans="1:16" x14ac:dyDescent="0.35">
      <c r="A5455" s="22">
        <v>5454</v>
      </c>
      <c r="B5455" s="21">
        <v>42279</v>
      </c>
      <c r="C5455" s="22" t="s">
        <v>57</v>
      </c>
      <c r="D5455" s="22" t="s">
        <v>61</v>
      </c>
      <c r="E5455" s="22" t="s">
        <v>40</v>
      </c>
      <c r="F5455" s="22">
        <v>796</v>
      </c>
      <c r="G5455" s="22">
        <v>42.86</v>
      </c>
      <c r="H5455" s="22">
        <v>26.54</v>
      </c>
      <c r="I5455" s="22">
        <v>25.36</v>
      </c>
      <c r="J5455" s="22" t="s">
        <v>54</v>
      </c>
      <c r="K5455" s="23">
        <v>128193.08</v>
      </c>
      <c r="L5455" s="23" t="s">
        <v>55</v>
      </c>
      <c r="M5455" s="23" t="s">
        <v>83</v>
      </c>
      <c r="N5455" s="27"/>
      <c r="O5455" s="23" t="s">
        <v>56</v>
      </c>
      <c r="P5455" t="str">
        <f t="shared" si="85"/>
        <v>INSERT INTO @DataTable (Deal, AdvanceDate, PROV, DealPurpose, RateType, BEACON, LTV, TDS, GDS, InsuranceType, PrincipalBalance, OccupancyType, AccountStatus, Closed_Date, DelinquencyBucket) VALUES (5454, '2015-10-02', 'ON', 'Purchase', 'ARM', 796, 42.86, 26.54, 25.36, 'Conv', 128193.08, 'Owner-Occupied', 'Open', '1900-01-00', 'Current');</v>
      </c>
    </row>
    <row r="5456" spans="1:16" x14ac:dyDescent="0.35">
      <c r="A5456" s="19">
        <v>5455</v>
      </c>
      <c r="B5456" s="18">
        <v>41123</v>
      </c>
      <c r="C5456" s="19" t="s">
        <v>57</v>
      </c>
      <c r="D5456" s="19" t="s">
        <v>52</v>
      </c>
      <c r="E5456" s="19" t="s">
        <v>53</v>
      </c>
      <c r="F5456" s="19">
        <v>722</v>
      </c>
      <c r="G5456" s="19">
        <v>85</v>
      </c>
      <c r="H5456" s="19">
        <v>30.36</v>
      </c>
      <c r="I5456" s="19">
        <v>18.38</v>
      </c>
      <c r="J5456" s="19" t="s">
        <v>60</v>
      </c>
      <c r="K5456" s="20">
        <v>0</v>
      </c>
      <c r="L5456" s="20" t="s">
        <v>55</v>
      </c>
      <c r="M5456" s="20" t="s">
        <v>84</v>
      </c>
      <c r="N5456" s="26">
        <v>42213</v>
      </c>
      <c r="O5456" s="20" t="s">
        <v>56</v>
      </c>
      <c r="P5456" t="str">
        <f t="shared" si="85"/>
        <v>INSERT INTO @DataTable (Deal, AdvanceDate, PROV, DealPurpose, RateType, BEACON, LTV, TDS, GDS, InsuranceType, PrincipalBalance, OccupancyType, AccountStatus, Closed_Date, DelinquencyBucket) VALUES (5455, '2012-08-02', 'ON', 'Refinance External', 'Fixed', 722, 85, 30.36, 18.38, 'HiRatio', 0, 'Owner-Occupied', 'Closed', '2015-07-28', 'Current');</v>
      </c>
    </row>
    <row r="5457" spans="1:16" x14ac:dyDescent="0.35">
      <c r="A5457" s="22">
        <v>5456</v>
      </c>
      <c r="B5457" s="21">
        <v>41029</v>
      </c>
      <c r="C5457" s="22" t="s">
        <v>51</v>
      </c>
      <c r="D5457" s="22" t="s">
        <v>61</v>
      </c>
      <c r="E5457" s="22" t="s">
        <v>40</v>
      </c>
      <c r="F5457" s="22">
        <v>765</v>
      </c>
      <c r="G5457" s="22">
        <v>90</v>
      </c>
      <c r="H5457" s="22">
        <v>20.47</v>
      </c>
      <c r="I5457" s="22">
        <v>20.100000000000001</v>
      </c>
      <c r="J5457" s="22" t="s">
        <v>60</v>
      </c>
      <c r="K5457" s="23">
        <v>183694.58</v>
      </c>
      <c r="L5457" s="23" t="s">
        <v>55</v>
      </c>
      <c r="M5457" s="23" t="s">
        <v>83</v>
      </c>
      <c r="N5457" s="27"/>
      <c r="O5457" s="23" t="s">
        <v>56</v>
      </c>
      <c r="P5457" t="str">
        <f t="shared" si="85"/>
        <v>INSERT INTO @DataTable (Deal, AdvanceDate, PROV, DealPurpose, RateType, BEACON, LTV, TDS, GDS, InsuranceType, PrincipalBalance, OccupancyType, AccountStatus, Closed_Date, DelinquencyBucket) VALUES (5456, '2012-04-30', 'AB', 'Purchase', 'ARM', 765, 90, 20.47, 20.1, 'HiRatio', 183694.58, 'Owner-Occupied', 'Open', '1900-01-00', 'Current');</v>
      </c>
    </row>
    <row r="5458" spans="1:16" x14ac:dyDescent="0.35">
      <c r="A5458" s="19">
        <v>5457</v>
      </c>
      <c r="B5458" s="18">
        <v>40967</v>
      </c>
      <c r="C5458" s="19" t="s">
        <v>57</v>
      </c>
      <c r="D5458" s="19" t="s">
        <v>61</v>
      </c>
      <c r="E5458" s="19" t="s">
        <v>53</v>
      </c>
      <c r="F5458" s="19">
        <v>679</v>
      </c>
      <c r="G5458" s="19">
        <v>95</v>
      </c>
      <c r="H5458" s="19">
        <v>42.55</v>
      </c>
      <c r="I5458" s="19">
        <v>33.020000000000003</v>
      </c>
      <c r="J5458" s="19" t="s">
        <v>60</v>
      </c>
      <c r="K5458" s="20">
        <v>0</v>
      </c>
      <c r="L5458" s="20" t="s">
        <v>55</v>
      </c>
      <c r="M5458" s="20" t="s">
        <v>84</v>
      </c>
      <c r="N5458" s="26">
        <v>42194</v>
      </c>
      <c r="O5458" s="20" t="s">
        <v>56</v>
      </c>
      <c r="P5458" t="str">
        <f t="shared" si="85"/>
        <v>INSERT INTO @DataTable (Deal, AdvanceDate, PROV, DealPurpose, RateType, BEACON, LTV, TDS, GDS, InsuranceType, PrincipalBalance, OccupancyType, AccountStatus, Closed_Date, DelinquencyBucket) VALUES (5457, '2012-02-28', 'ON', 'Purchase', 'Fixed', 679, 95, 42.55, 33.02, 'HiRatio', 0, 'Owner-Occupied', 'Closed', '2015-07-09', 'Current');</v>
      </c>
    </row>
    <row r="5459" spans="1:16" x14ac:dyDescent="0.35">
      <c r="A5459" s="22">
        <v>5458</v>
      </c>
      <c r="B5459" s="21">
        <v>42465</v>
      </c>
      <c r="C5459" s="22" t="s">
        <v>57</v>
      </c>
      <c r="D5459" s="22" t="s">
        <v>52</v>
      </c>
      <c r="E5459" s="22" t="s">
        <v>53</v>
      </c>
      <c r="F5459" s="22">
        <v>722</v>
      </c>
      <c r="G5459" s="22">
        <v>57.14</v>
      </c>
      <c r="H5459" s="22">
        <v>42.45</v>
      </c>
      <c r="I5459" s="22">
        <v>37.369999999999997</v>
      </c>
      <c r="J5459" s="22" t="s">
        <v>54</v>
      </c>
      <c r="K5459" s="23">
        <v>390161.64</v>
      </c>
      <c r="L5459" s="23" t="s">
        <v>55</v>
      </c>
      <c r="M5459" s="23" t="s">
        <v>83</v>
      </c>
      <c r="N5459" s="27"/>
      <c r="O5459" s="23" t="s">
        <v>56</v>
      </c>
      <c r="P5459" t="str">
        <f t="shared" si="85"/>
        <v>INSERT INTO @DataTable (Deal, AdvanceDate, PROV, DealPurpose, RateType, BEACON, LTV, TDS, GDS, InsuranceType, PrincipalBalance, OccupancyType, AccountStatus, Closed_Date, DelinquencyBucket) VALUES (5458, '2016-04-05', 'ON', 'Refinance External', 'Fixed', 722, 57.14, 42.45, 37.37, 'Conv', 390161.64, 'Owner-Occupied', 'Open', '1900-01-00', 'Current');</v>
      </c>
    </row>
    <row r="5460" spans="1:16" x14ac:dyDescent="0.35">
      <c r="A5460" s="19">
        <v>5459</v>
      </c>
      <c r="B5460" s="18">
        <v>40974</v>
      </c>
      <c r="C5460" s="19" t="s">
        <v>57</v>
      </c>
      <c r="D5460" s="19" t="s">
        <v>61</v>
      </c>
      <c r="E5460" s="19" t="s">
        <v>53</v>
      </c>
      <c r="F5460" s="19">
        <v>673</v>
      </c>
      <c r="G5460" s="19">
        <v>95</v>
      </c>
      <c r="H5460" s="19">
        <v>33.54</v>
      </c>
      <c r="I5460" s="19">
        <v>13.88</v>
      </c>
      <c r="J5460" s="19" t="s">
        <v>60</v>
      </c>
      <c r="K5460" s="20">
        <v>0</v>
      </c>
      <c r="L5460" s="20" t="s">
        <v>55</v>
      </c>
      <c r="M5460" s="20" t="s">
        <v>84</v>
      </c>
      <c r="N5460" s="26">
        <v>41400</v>
      </c>
      <c r="O5460" s="20" t="s">
        <v>56</v>
      </c>
      <c r="P5460" t="str">
        <f t="shared" si="85"/>
        <v>INSERT INTO @DataTable (Deal, AdvanceDate, PROV, DealPurpose, RateType, BEACON, LTV, TDS, GDS, InsuranceType, PrincipalBalance, OccupancyType, AccountStatus, Closed_Date, DelinquencyBucket) VALUES (5459, '2012-03-06', 'ON', 'Purchase', 'Fixed', 673, 95, 33.54, 13.88, 'HiRatio', 0, 'Owner-Occupied', 'Closed', '2013-05-06', 'Current');</v>
      </c>
    </row>
    <row r="5461" spans="1:16" x14ac:dyDescent="0.35">
      <c r="A5461" s="22">
        <v>5460</v>
      </c>
      <c r="B5461" s="21">
        <v>40746</v>
      </c>
      <c r="C5461" s="22" t="s">
        <v>57</v>
      </c>
      <c r="D5461" s="22" t="s">
        <v>61</v>
      </c>
      <c r="E5461" s="22" t="s">
        <v>53</v>
      </c>
      <c r="F5461" s="22">
        <v>796</v>
      </c>
      <c r="G5461" s="22">
        <v>95</v>
      </c>
      <c r="H5461" s="22">
        <v>42.63</v>
      </c>
      <c r="I5461" s="22">
        <v>33.85</v>
      </c>
      <c r="J5461" s="22" t="s">
        <v>60</v>
      </c>
      <c r="K5461" s="23">
        <v>146674.95000000001</v>
      </c>
      <c r="L5461" s="23" t="s">
        <v>55</v>
      </c>
      <c r="M5461" s="23" t="s">
        <v>83</v>
      </c>
      <c r="N5461" s="27"/>
      <c r="O5461" s="23" t="s">
        <v>56</v>
      </c>
      <c r="P5461" t="str">
        <f t="shared" si="85"/>
        <v>INSERT INTO @DataTable (Deal, AdvanceDate, PROV, DealPurpose, RateType, BEACON, LTV, TDS, GDS, InsuranceType, PrincipalBalance, OccupancyType, AccountStatus, Closed_Date, DelinquencyBucket) VALUES (5460, '2011-07-22', 'ON', 'Purchase', 'Fixed', 796, 95, 42.63, 33.85, 'HiRatio', 146674.95, 'Owner-Occupied', 'Open', '1900-01-00', 'Current');</v>
      </c>
    </row>
    <row r="5462" spans="1:16" x14ac:dyDescent="0.35">
      <c r="A5462" s="19">
        <v>5461</v>
      </c>
      <c r="B5462" s="18">
        <v>41128</v>
      </c>
      <c r="C5462" s="19" t="s">
        <v>74</v>
      </c>
      <c r="D5462" s="19" t="s">
        <v>61</v>
      </c>
      <c r="E5462" s="19" t="s">
        <v>53</v>
      </c>
      <c r="F5462" s="19">
        <v>733</v>
      </c>
      <c r="G5462" s="19">
        <v>90</v>
      </c>
      <c r="H5462" s="19">
        <v>37.880000000000003</v>
      </c>
      <c r="I5462" s="19">
        <v>37.270000000000003</v>
      </c>
      <c r="J5462" s="19" t="s">
        <v>60</v>
      </c>
      <c r="K5462" s="20">
        <v>194515.98</v>
      </c>
      <c r="L5462" s="20" t="s">
        <v>55</v>
      </c>
      <c r="M5462" s="20" t="s">
        <v>83</v>
      </c>
      <c r="N5462" s="26"/>
      <c r="O5462" s="20" t="s">
        <v>56</v>
      </c>
      <c r="P5462" t="str">
        <f t="shared" si="85"/>
        <v>INSERT INTO @DataTable (Deal, AdvanceDate, PROV, DealPurpose, RateType, BEACON, LTV, TDS, GDS, InsuranceType, PrincipalBalance, OccupancyType, AccountStatus, Closed_Date, DelinquencyBucket) VALUES (5461, '2012-08-07', 'MB', 'Purchase', 'Fixed', 733, 90, 37.88, 37.27, 'HiRatio', 194515.98, 'Owner-Occupied', 'Open', '1900-01-00', 'Current');</v>
      </c>
    </row>
    <row r="5463" spans="1:16" x14ac:dyDescent="0.35">
      <c r="A5463" s="22">
        <v>5462</v>
      </c>
      <c r="B5463" s="21">
        <v>41120</v>
      </c>
      <c r="C5463" s="22" t="s">
        <v>51</v>
      </c>
      <c r="D5463" s="22" t="s">
        <v>61</v>
      </c>
      <c r="E5463" s="22" t="s">
        <v>53</v>
      </c>
      <c r="F5463" s="22">
        <v>714</v>
      </c>
      <c r="G5463" s="22">
        <v>95</v>
      </c>
      <c r="H5463" s="22">
        <v>35.979999999999997</v>
      </c>
      <c r="I5463" s="22">
        <v>27.21</v>
      </c>
      <c r="J5463" s="22" t="s">
        <v>60</v>
      </c>
      <c r="K5463" s="23">
        <v>307975.71000000002</v>
      </c>
      <c r="L5463" s="23" t="s">
        <v>55</v>
      </c>
      <c r="M5463" s="23" t="s">
        <v>83</v>
      </c>
      <c r="N5463" s="27"/>
      <c r="O5463" s="23" t="s">
        <v>56</v>
      </c>
      <c r="P5463" t="str">
        <f t="shared" si="85"/>
        <v>INSERT INTO @DataTable (Deal, AdvanceDate, PROV, DealPurpose, RateType, BEACON, LTV, TDS, GDS, InsuranceType, PrincipalBalance, OccupancyType, AccountStatus, Closed_Date, DelinquencyBucket) VALUES (5462, '2012-07-30', 'AB', 'Purchase', 'Fixed', 714, 95, 35.98, 27.21, 'HiRatio', 307975.71, 'Owner-Occupied', 'Open', '1900-01-00', 'Current');</v>
      </c>
    </row>
    <row r="5464" spans="1:16" x14ac:dyDescent="0.35">
      <c r="A5464" s="19">
        <v>5463</v>
      </c>
      <c r="B5464" s="18">
        <v>42307</v>
      </c>
      <c r="C5464" s="19" t="s">
        <v>57</v>
      </c>
      <c r="D5464" s="19" t="s">
        <v>59</v>
      </c>
      <c r="E5464" s="19" t="s">
        <v>40</v>
      </c>
      <c r="F5464" s="19">
        <v>743</v>
      </c>
      <c r="G5464" s="19">
        <v>64.91</v>
      </c>
      <c r="H5464" s="19">
        <v>39.590000000000003</v>
      </c>
      <c r="I5464" s="19">
        <v>19.37</v>
      </c>
      <c r="J5464" s="19" t="s">
        <v>54</v>
      </c>
      <c r="K5464" s="20">
        <v>562770.48</v>
      </c>
      <c r="L5464" s="20" t="s">
        <v>55</v>
      </c>
      <c r="M5464" s="20" t="s">
        <v>83</v>
      </c>
      <c r="N5464" s="26"/>
      <c r="O5464" s="20" t="s">
        <v>56</v>
      </c>
      <c r="P5464" t="str">
        <f t="shared" si="85"/>
        <v>INSERT INTO @DataTable (Deal, AdvanceDate, PROV, DealPurpose, RateType, BEACON, LTV, TDS, GDS, InsuranceType, PrincipalBalance, OccupancyType, AccountStatus, Closed_Date, DelinquencyBucket) VALUES (5463, '2015-10-30', 'ON', 'Transfer', 'ARM', 743, 64.91, 39.59, 19.37, 'Conv', 562770.48, 'Owner-Occupied', 'Open', '1900-01-00', 'Current');</v>
      </c>
    </row>
    <row r="5465" spans="1:16" x14ac:dyDescent="0.35">
      <c r="A5465" s="22">
        <v>5464</v>
      </c>
      <c r="B5465" s="21">
        <v>42138</v>
      </c>
      <c r="C5465" s="22" t="s">
        <v>57</v>
      </c>
      <c r="D5465" s="22" t="s">
        <v>52</v>
      </c>
      <c r="E5465" s="22" t="s">
        <v>53</v>
      </c>
      <c r="F5465" s="22">
        <v>658</v>
      </c>
      <c r="G5465" s="22">
        <v>80</v>
      </c>
      <c r="H5465" s="22">
        <v>34.700000000000003</v>
      </c>
      <c r="I5465" s="22">
        <v>15.43</v>
      </c>
      <c r="J5465" s="22" t="s">
        <v>54</v>
      </c>
      <c r="K5465" s="23">
        <v>249302.95</v>
      </c>
      <c r="L5465" s="23" t="s">
        <v>55</v>
      </c>
      <c r="M5465" s="23" t="s">
        <v>83</v>
      </c>
      <c r="N5465" s="27"/>
      <c r="O5465" s="23" t="s">
        <v>56</v>
      </c>
      <c r="P5465" t="str">
        <f t="shared" si="85"/>
        <v>INSERT INTO @DataTable (Deal, AdvanceDate, PROV, DealPurpose, RateType, BEACON, LTV, TDS, GDS, InsuranceType, PrincipalBalance, OccupancyType, AccountStatus, Closed_Date, DelinquencyBucket) VALUES (5464, '2015-05-14', 'ON', 'Refinance External', 'Fixed', 658, 80, 34.7, 15.43, 'Conv', 249302.95, 'Owner-Occupied', 'Open', '1900-01-00', 'Current');</v>
      </c>
    </row>
    <row r="5466" spans="1:16" x14ac:dyDescent="0.35">
      <c r="A5466" s="19">
        <v>5465</v>
      </c>
      <c r="B5466" s="18">
        <v>42212</v>
      </c>
      <c r="C5466" s="19" t="s">
        <v>57</v>
      </c>
      <c r="D5466" s="19" t="s">
        <v>61</v>
      </c>
      <c r="E5466" s="19" t="s">
        <v>53</v>
      </c>
      <c r="F5466" s="19">
        <v>744</v>
      </c>
      <c r="G5466" s="19">
        <v>95</v>
      </c>
      <c r="H5466" s="19">
        <v>42.41</v>
      </c>
      <c r="I5466" s="19">
        <v>28.34</v>
      </c>
      <c r="J5466" s="19" t="s">
        <v>60</v>
      </c>
      <c r="K5466" s="20">
        <v>247866.34</v>
      </c>
      <c r="L5466" s="20" t="s">
        <v>55</v>
      </c>
      <c r="M5466" s="20" t="s">
        <v>83</v>
      </c>
      <c r="N5466" s="26"/>
      <c r="O5466" s="20" t="s">
        <v>56</v>
      </c>
      <c r="P5466" t="str">
        <f t="shared" si="85"/>
        <v>INSERT INTO @DataTable (Deal, AdvanceDate, PROV, DealPurpose, RateType, BEACON, LTV, TDS, GDS, InsuranceType, PrincipalBalance, OccupancyType, AccountStatus, Closed_Date, DelinquencyBucket) VALUES (5465, '2015-07-27', 'ON', 'Purchase', 'Fixed', 744, 95, 42.41, 28.34, 'HiRatio', 247866.34, 'Owner-Occupied', 'Open', '1900-01-00', 'Current');</v>
      </c>
    </row>
    <row r="5467" spans="1:16" x14ac:dyDescent="0.35">
      <c r="A5467" s="22">
        <v>5466</v>
      </c>
      <c r="B5467" s="21">
        <v>41425</v>
      </c>
      <c r="C5467" s="22" t="s">
        <v>51</v>
      </c>
      <c r="D5467" s="22" t="s">
        <v>61</v>
      </c>
      <c r="E5467" s="22" t="s">
        <v>53</v>
      </c>
      <c r="F5467" s="22">
        <v>729</v>
      </c>
      <c r="G5467" s="22">
        <v>95</v>
      </c>
      <c r="H5467" s="22">
        <v>36.549999999999997</v>
      </c>
      <c r="I5467" s="22">
        <v>11.66</v>
      </c>
      <c r="J5467" s="22" t="s">
        <v>60</v>
      </c>
      <c r="K5467" s="23">
        <v>0</v>
      </c>
      <c r="L5467" s="23" t="s">
        <v>55</v>
      </c>
      <c r="M5467" s="23" t="s">
        <v>84</v>
      </c>
      <c r="N5467" s="27">
        <v>42108</v>
      </c>
      <c r="O5467" s="23" t="s">
        <v>56</v>
      </c>
      <c r="P5467" t="str">
        <f t="shared" si="85"/>
        <v>INSERT INTO @DataTable (Deal, AdvanceDate, PROV, DealPurpose, RateType, BEACON, LTV, TDS, GDS, InsuranceType, PrincipalBalance, OccupancyType, AccountStatus, Closed_Date, DelinquencyBucket) VALUES (5466, '2013-05-31', 'AB', 'Purchase', 'Fixed', 729, 95, 36.55, 11.66, 'HiRatio', 0, 'Owner-Occupied', 'Closed', '2015-04-14', 'Current');</v>
      </c>
    </row>
    <row r="5468" spans="1:16" x14ac:dyDescent="0.35">
      <c r="A5468" s="19">
        <v>5467</v>
      </c>
      <c r="B5468" s="18">
        <v>41397</v>
      </c>
      <c r="C5468" s="19" t="s">
        <v>57</v>
      </c>
      <c r="D5468" s="19" t="s">
        <v>59</v>
      </c>
      <c r="E5468" s="19" t="s">
        <v>53</v>
      </c>
      <c r="F5468" s="19">
        <v>804</v>
      </c>
      <c r="G5468" s="19">
        <v>71.680000000000007</v>
      </c>
      <c r="H5468" s="19">
        <v>36.64</v>
      </c>
      <c r="I5468" s="19">
        <v>29.96</v>
      </c>
      <c r="J5468" s="19" t="s">
        <v>54</v>
      </c>
      <c r="K5468" s="20">
        <v>185646.68</v>
      </c>
      <c r="L5468" s="20" t="s">
        <v>55</v>
      </c>
      <c r="M5468" s="20" t="s">
        <v>83</v>
      </c>
      <c r="N5468" s="26"/>
      <c r="O5468" s="20" t="s">
        <v>56</v>
      </c>
      <c r="P5468" t="str">
        <f t="shared" si="85"/>
        <v>INSERT INTO @DataTable (Deal, AdvanceDate, PROV, DealPurpose, RateType, BEACON, LTV, TDS, GDS, InsuranceType, PrincipalBalance, OccupancyType, AccountStatus, Closed_Date, DelinquencyBucket) VALUES (5467, '2013-05-03', 'ON', 'Transfer', 'Fixed', 804, 71.68, 36.64, 29.96, 'Conv', 185646.68, 'Owner-Occupied', 'Open', '1900-01-00', 'Current');</v>
      </c>
    </row>
    <row r="5469" spans="1:16" x14ac:dyDescent="0.35">
      <c r="A5469" s="22">
        <v>5468</v>
      </c>
      <c r="B5469" s="21">
        <v>42430</v>
      </c>
      <c r="C5469" s="22" t="s">
        <v>57</v>
      </c>
      <c r="D5469" s="22" t="s">
        <v>52</v>
      </c>
      <c r="E5469" s="22" t="s">
        <v>40</v>
      </c>
      <c r="F5469" s="22">
        <v>836</v>
      </c>
      <c r="G5469" s="22">
        <v>32.46</v>
      </c>
      <c r="H5469" s="22">
        <v>22.84</v>
      </c>
      <c r="I5469" s="22">
        <v>20.83</v>
      </c>
      <c r="J5469" s="22" t="s">
        <v>54</v>
      </c>
      <c r="K5469" s="23">
        <v>166918.1</v>
      </c>
      <c r="L5469" s="23" t="s">
        <v>55</v>
      </c>
      <c r="M5469" s="23" t="s">
        <v>83</v>
      </c>
      <c r="N5469" s="27"/>
      <c r="O5469" s="23" t="s">
        <v>56</v>
      </c>
      <c r="P5469" t="str">
        <f t="shared" si="85"/>
        <v>INSERT INTO @DataTable (Deal, AdvanceDate, PROV, DealPurpose, RateType, BEACON, LTV, TDS, GDS, InsuranceType, PrincipalBalance, OccupancyType, AccountStatus, Closed_Date, DelinquencyBucket) VALUES (5468, '2016-03-01', 'ON', 'Refinance External', 'ARM', 836, 32.46, 22.84, 20.83, 'Conv', 166918.1, 'Owner-Occupied', 'Open', '1900-01-00', 'Current');</v>
      </c>
    </row>
    <row r="5470" spans="1:16" x14ac:dyDescent="0.35">
      <c r="A5470" s="19">
        <v>5469</v>
      </c>
      <c r="B5470" s="18">
        <v>42706</v>
      </c>
      <c r="C5470" s="19" t="s">
        <v>57</v>
      </c>
      <c r="D5470" s="19" t="s">
        <v>61</v>
      </c>
      <c r="E5470" s="19" t="s">
        <v>53</v>
      </c>
      <c r="F5470" s="19">
        <v>779</v>
      </c>
      <c r="G5470" s="19">
        <v>90</v>
      </c>
      <c r="H5470" s="19">
        <v>35.11</v>
      </c>
      <c r="I5470" s="19">
        <v>32.93</v>
      </c>
      <c r="J5470" s="19" t="s">
        <v>60</v>
      </c>
      <c r="K5470" s="20">
        <v>410656.93</v>
      </c>
      <c r="L5470" s="20" t="s">
        <v>55</v>
      </c>
      <c r="M5470" s="20" t="s">
        <v>83</v>
      </c>
      <c r="N5470" s="26"/>
      <c r="O5470" s="20" t="s">
        <v>56</v>
      </c>
      <c r="P5470" t="str">
        <f t="shared" si="85"/>
        <v>INSERT INTO @DataTable (Deal, AdvanceDate, PROV, DealPurpose, RateType, BEACON, LTV, TDS, GDS, InsuranceType, PrincipalBalance, OccupancyType, AccountStatus, Closed_Date, DelinquencyBucket) VALUES (5469, '2016-12-02', 'ON', 'Purchase', 'Fixed', 779, 90, 35.11, 32.93, 'HiRatio', 410656.93, 'Owner-Occupied', 'Open', '1900-01-00', 'Current');</v>
      </c>
    </row>
    <row r="5471" spans="1:16" x14ac:dyDescent="0.35">
      <c r="A5471" s="22">
        <v>5470</v>
      </c>
      <c r="B5471" s="21">
        <v>42534</v>
      </c>
      <c r="C5471" s="22" t="s">
        <v>58</v>
      </c>
      <c r="D5471" s="22" t="s">
        <v>59</v>
      </c>
      <c r="E5471" s="22" t="s">
        <v>53</v>
      </c>
      <c r="F5471" s="22">
        <v>768</v>
      </c>
      <c r="G5471" s="22">
        <v>54.54</v>
      </c>
      <c r="H5471" s="22">
        <v>38.81</v>
      </c>
      <c r="I5471" s="22">
        <v>29.5</v>
      </c>
      <c r="J5471" s="22" t="s">
        <v>54</v>
      </c>
      <c r="K5471" s="23">
        <v>320237.59999999998</v>
      </c>
      <c r="L5471" s="23" t="s">
        <v>55</v>
      </c>
      <c r="M5471" s="23" t="s">
        <v>83</v>
      </c>
      <c r="N5471" s="27"/>
      <c r="O5471" s="23" t="s">
        <v>56</v>
      </c>
      <c r="P5471" t="str">
        <f t="shared" si="85"/>
        <v>INSERT INTO @DataTable (Deal, AdvanceDate, PROV, DealPurpose, RateType, BEACON, LTV, TDS, GDS, InsuranceType, PrincipalBalance, OccupancyType, AccountStatus, Closed_Date, DelinquencyBucket) VALUES (5470, '2016-06-13', 'BC', 'Transfer', 'Fixed', 768, 54.54, 38.81, 29.5, 'Conv', 320237.6, 'Owner-Occupied', 'Open', '1900-01-00', 'Current');</v>
      </c>
    </row>
    <row r="5472" spans="1:16" x14ac:dyDescent="0.35">
      <c r="A5472" s="19">
        <v>5471</v>
      </c>
      <c r="B5472" s="18">
        <v>42460</v>
      </c>
      <c r="C5472" s="19" t="s">
        <v>57</v>
      </c>
      <c r="D5472" s="19" t="s">
        <v>61</v>
      </c>
      <c r="E5472" s="19" t="s">
        <v>40</v>
      </c>
      <c r="F5472" s="19">
        <v>809</v>
      </c>
      <c r="G5472" s="19">
        <v>95</v>
      </c>
      <c r="H5472" s="19">
        <v>24.18</v>
      </c>
      <c r="I5472" s="19">
        <v>23.76</v>
      </c>
      <c r="J5472" s="19" t="s">
        <v>60</v>
      </c>
      <c r="K5472" s="20">
        <v>335796.3</v>
      </c>
      <c r="L5472" s="20" t="s">
        <v>55</v>
      </c>
      <c r="M5472" s="20" t="s">
        <v>83</v>
      </c>
      <c r="N5472" s="26"/>
      <c r="O5472" s="20" t="s">
        <v>56</v>
      </c>
      <c r="P5472" t="str">
        <f t="shared" si="85"/>
        <v>INSERT INTO @DataTable (Deal, AdvanceDate, PROV, DealPurpose, RateType, BEACON, LTV, TDS, GDS, InsuranceType, PrincipalBalance, OccupancyType, AccountStatus, Closed_Date, DelinquencyBucket) VALUES (5471, '2016-03-31', 'ON', 'Purchase', 'ARM', 809, 95, 24.18, 23.76, 'HiRatio', 335796.3, 'Owner-Occupied', 'Open', '1900-01-00', 'Current');</v>
      </c>
    </row>
    <row r="5473" spans="1:16" x14ac:dyDescent="0.35">
      <c r="A5473" s="22">
        <v>5472</v>
      </c>
      <c r="B5473" s="21">
        <v>42090</v>
      </c>
      <c r="C5473" s="22" t="s">
        <v>57</v>
      </c>
      <c r="D5473" s="22" t="s">
        <v>61</v>
      </c>
      <c r="E5473" s="22" t="s">
        <v>53</v>
      </c>
      <c r="F5473" s="22">
        <v>762</v>
      </c>
      <c r="G5473" s="22">
        <v>95</v>
      </c>
      <c r="H5473" s="22">
        <v>38.369999999999997</v>
      </c>
      <c r="I5473" s="22">
        <v>25.61</v>
      </c>
      <c r="J5473" s="22" t="s">
        <v>60</v>
      </c>
      <c r="K5473" s="23">
        <v>150258.41</v>
      </c>
      <c r="L5473" s="23" t="s">
        <v>55</v>
      </c>
      <c r="M5473" s="23" t="s">
        <v>83</v>
      </c>
      <c r="N5473" s="27"/>
      <c r="O5473" s="23" t="s">
        <v>56</v>
      </c>
      <c r="P5473" t="str">
        <f t="shared" si="85"/>
        <v>INSERT INTO @DataTable (Deal, AdvanceDate, PROV, DealPurpose, RateType, BEACON, LTV, TDS, GDS, InsuranceType, PrincipalBalance, OccupancyType, AccountStatus, Closed_Date, DelinquencyBucket) VALUES (5472, '2015-03-27', 'ON', 'Purchase', 'Fixed', 762, 95, 38.37, 25.61, 'HiRatio', 150258.41, 'Owner-Occupied', 'Open', '1900-01-00', 'Current');</v>
      </c>
    </row>
    <row r="5474" spans="1:16" x14ac:dyDescent="0.35">
      <c r="A5474" s="19">
        <v>5473</v>
      </c>
      <c r="B5474" s="18">
        <v>40724</v>
      </c>
      <c r="C5474" s="19" t="s">
        <v>51</v>
      </c>
      <c r="D5474" s="19" t="s">
        <v>52</v>
      </c>
      <c r="E5474" s="19" t="s">
        <v>53</v>
      </c>
      <c r="F5474" s="19">
        <v>730</v>
      </c>
      <c r="G5474" s="19">
        <v>78.069999999999993</v>
      </c>
      <c r="H5474" s="19">
        <v>29.87</v>
      </c>
      <c r="I5474" s="19">
        <v>23.43</v>
      </c>
      <c r="J5474" s="19" t="s">
        <v>54</v>
      </c>
      <c r="K5474" s="20">
        <v>376007.53</v>
      </c>
      <c r="L5474" s="20" t="s">
        <v>55</v>
      </c>
      <c r="M5474" s="20" t="s">
        <v>83</v>
      </c>
      <c r="N5474" s="26"/>
      <c r="O5474" s="20" t="s">
        <v>56</v>
      </c>
      <c r="P5474" t="str">
        <f t="shared" si="85"/>
        <v>INSERT INTO @DataTable (Deal, AdvanceDate, PROV, DealPurpose, RateType, BEACON, LTV, TDS, GDS, InsuranceType, PrincipalBalance, OccupancyType, AccountStatus, Closed_Date, DelinquencyBucket) VALUES (5473, '2011-06-30', 'AB', 'Refinance External', 'Fixed', 730, 78.07, 29.87, 23.43, 'Conv', 376007.53, 'Owner-Occupied', 'Open', '1900-01-00', 'Current');</v>
      </c>
    </row>
    <row r="5475" spans="1:16" x14ac:dyDescent="0.35">
      <c r="A5475" s="22">
        <v>5474</v>
      </c>
      <c r="B5475" s="21">
        <v>42324</v>
      </c>
      <c r="C5475" s="22" t="s">
        <v>74</v>
      </c>
      <c r="D5475" s="22" t="s">
        <v>61</v>
      </c>
      <c r="E5475" s="22" t="s">
        <v>53</v>
      </c>
      <c r="F5475" s="22">
        <v>770</v>
      </c>
      <c r="G5475" s="22">
        <v>49.23</v>
      </c>
      <c r="H5475" s="22">
        <v>21.36</v>
      </c>
      <c r="I5475" s="22">
        <v>16.52</v>
      </c>
      <c r="J5475" s="22" t="s">
        <v>54</v>
      </c>
      <c r="K5475" s="23">
        <v>153506.98000000001</v>
      </c>
      <c r="L5475" s="23" t="s">
        <v>55</v>
      </c>
      <c r="M5475" s="23" t="s">
        <v>83</v>
      </c>
      <c r="N5475" s="27"/>
      <c r="O5475" s="23" t="s">
        <v>56</v>
      </c>
      <c r="P5475" t="str">
        <f t="shared" si="85"/>
        <v>INSERT INTO @DataTable (Deal, AdvanceDate, PROV, DealPurpose, RateType, BEACON, LTV, TDS, GDS, InsuranceType, PrincipalBalance, OccupancyType, AccountStatus, Closed_Date, DelinquencyBucket) VALUES (5474, '2015-11-16', 'MB', 'Purchase', 'Fixed', 770, 49.23, 21.36, 16.52, 'Conv', 153506.98, 'Owner-Occupied', 'Open', '1900-01-00', 'Current');</v>
      </c>
    </row>
    <row r="5476" spans="1:16" x14ac:dyDescent="0.35">
      <c r="A5476" s="19">
        <v>5475</v>
      </c>
      <c r="B5476" s="18">
        <v>41380</v>
      </c>
      <c r="C5476" s="19" t="s">
        <v>51</v>
      </c>
      <c r="D5476" s="19" t="s">
        <v>61</v>
      </c>
      <c r="E5476" s="19" t="s">
        <v>40</v>
      </c>
      <c r="F5476" s="19">
        <v>762</v>
      </c>
      <c r="G5476" s="19">
        <v>88.1</v>
      </c>
      <c r="H5476" s="19">
        <v>28.74</v>
      </c>
      <c r="I5476" s="19">
        <v>19.59</v>
      </c>
      <c r="J5476" s="19" t="s">
        <v>60</v>
      </c>
      <c r="K5476" s="20">
        <v>163390.16</v>
      </c>
      <c r="L5476" s="20" t="s">
        <v>55</v>
      </c>
      <c r="M5476" s="20" t="s">
        <v>83</v>
      </c>
      <c r="N5476" s="26"/>
      <c r="O5476" s="20" t="s">
        <v>56</v>
      </c>
      <c r="P5476" t="str">
        <f t="shared" si="85"/>
        <v>INSERT INTO @DataTable (Deal, AdvanceDate, PROV, DealPurpose, RateType, BEACON, LTV, TDS, GDS, InsuranceType, PrincipalBalance, OccupancyType, AccountStatus, Closed_Date, DelinquencyBucket) VALUES (5475, '2013-04-16', 'AB', 'Purchase', 'ARM', 762, 88.1, 28.74, 19.59, 'HiRatio', 163390.16, 'Owner-Occupied', 'Open', '1900-01-00', 'Current');</v>
      </c>
    </row>
    <row r="5477" spans="1:16" x14ac:dyDescent="0.35">
      <c r="A5477" s="22">
        <v>5476</v>
      </c>
      <c r="B5477" s="21">
        <v>41631</v>
      </c>
      <c r="C5477" s="22" t="s">
        <v>58</v>
      </c>
      <c r="D5477" s="22" t="s">
        <v>52</v>
      </c>
      <c r="E5477" s="22" t="s">
        <v>40</v>
      </c>
      <c r="F5477" s="22">
        <v>821</v>
      </c>
      <c r="G5477" s="22">
        <v>51.39</v>
      </c>
      <c r="H5477" s="22">
        <v>29.37</v>
      </c>
      <c r="I5477" s="22">
        <v>28.16</v>
      </c>
      <c r="J5477" s="22" t="s">
        <v>54</v>
      </c>
      <c r="K5477" s="23">
        <v>0</v>
      </c>
      <c r="L5477" s="23" t="s">
        <v>55</v>
      </c>
      <c r="M5477" s="23" t="s">
        <v>84</v>
      </c>
      <c r="N5477" s="27">
        <v>42027</v>
      </c>
      <c r="O5477" s="23" t="s">
        <v>56</v>
      </c>
      <c r="P5477" t="str">
        <f t="shared" si="85"/>
        <v>INSERT INTO @DataTable (Deal, AdvanceDate, PROV, DealPurpose, RateType, BEACON, LTV, TDS, GDS, InsuranceType, PrincipalBalance, OccupancyType, AccountStatus, Closed_Date, DelinquencyBucket) VALUES (5476, '2013-12-23', 'BC', 'Refinance External', 'ARM', 821, 51.39, 29.37, 28.16, 'Conv', 0, 'Owner-Occupied', 'Closed', '2015-01-23', 'Current');</v>
      </c>
    </row>
    <row r="5478" spans="1:16" x14ac:dyDescent="0.35">
      <c r="A5478" s="19">
        <v>5477</v>
      </c>
      <c r="B5478" s="18">
        <v>42159</v>
      </c>
      <c r="C5478" s="19" t="s">
        <v>51</v>
      </c>
      <c r="D5478" s="19" t="s">
        <v>59</v>
      </c>
      <c r="E5478" s="19" t="s">
        <v>40</v>
      </c>
      <c r="F5478" s="19">
        <v>823</v>
      </c>
      <c r="G5478" s="19">
        <v>53.5</v>
      </c>
      <c r="H5478" s="19">
        <v>17.46</v>
      </c>
      <c r="I5478" s="19">
        <v>17.03</v>
      </c>
      <c r="J5478" s="19" t="s">
        <v>54</v>
      </c>
      <c r="K5478" s="20">
        <v>139093</v>
      </c>
      <c r="L5478" s="20" t="s">
        <v>55</v>
      </c>
      <c r="M5478" s="20" t="s">
        <v>83</v>
      </c>
      <c r="N5478" s="26"/>
      <c r="O5478" s="20" t="s">
        <v>56</v>
      </c>
      <c r="P5478" t="str">
        <f t="shared" si="85"/>
        <v>INSERT INTO @DataTable (Deal, AdvanceDate, PROV, DealPurpose, RateType, BEACON, LTV, TDS, GDS, InsuranceType, PrincipalBalance, OccupancyType, AccountStatus, Closed_Date, DelinquencyBucket) VALUES (5477, '2015-06-04', 'AB', 'Transfer', 'ARM', 823, 53.5, 17.46, 17.03, 'Conv', 139093, 'Owner-Occupied', 'Open', '1900-01-00', 'Current');</v>
      </c>
    </row>
    <row r="5479" spans="1:16" x14ac:dyDescent="0.35">
      <c r="A5479" s="22">
        <v>5478</v>
      </c>
      <c r="B5479" s="21">
        <v>40681</v>
      </c>
      <c r="C5479" s="22" t="s">
        <v>57</v>
      </c>
      <c r="D5479" s="22" t="s">
        <v>61</v>
      </c>
      <c r="E5479" s="22" t="s">
        <v>53</v>
      </c>
      <c r="F5479" s="22">
        <v>774</v>
      </c>
      <c r="G5479" s="22">
        <v>90</v>
      </c>
      <c r="H5479" s="22">
        <v>37.86</v>
      </c>
      <c r="I5479" s="22">
        <v>37.24</v>
      </c>
      <c r="J5479" s="22" t="s">
        <v>60</v>
      </c>
      <c r="K5479" s="23">
        <v>0</v>
      </c>
      <c r="L5479" s="23" t="s">
        <v>55</v>
      </c>
      <c r="M5479" s="23" t="s">
        <v>84</v>
      </c>
      <c r="N5479" s="27">
        <v>41603</v>
      </c>
      <c r="O5479" s="23" t="s">
        <v>56</v>
      </c>
      <c r="P5479" t="str">
        <f t="shared" si="85"/>
        <v>INSERT INTO @DataTable (Deal, AdvanceDate, PROV, DealPurpose, RateType, BEACON, LTV, TDS, GDS, InsuranceType, PrincipalBalance, OccupancyType, AccountStatus, Closed_Date, DelinquencyBucket) VALUES (5478, '2011-05-18', 'ON', 'Purchase', 'Fixed', 774, 90, 37.86, 37.24, 'HiRatio', 0, 'Owner-Occupied', 'Closed', '2013-11-25', 'Current');</v>
      </c>
    </row>
    <row r="5480" spans="1:16" x14ac:dyDescent="0.35">
      <c r="A5480" s="19">
        <v>5479</v>
      </c>
      <c r="B5480" s="18">
        <v>41523</v>
      </c>
      <c r="C5480" s="19" t="s">
        <v>58</v>
      </c>
      <c r="D5480" s="19" t="s">
        <v>52</v>
      </c>
      <c r="E5480" s="19" t="s">
        <v>40</v>
      </c>
      <c r="F5480" s="19">
        <v>803</v>
      </c>
      <c r="G5480" s="19">
        <v>47.2</v>
      </c>
      <c r="H5480" s="19">
        <v>15.73</v>
      </c>
      <c r="I5480" s="19">
        <v>15.01</v>
      </c>
      <c r="J5480" s="19" t="s">
        <v>54</v>
      </c>
      <c r="K5480" s="20">
        <v>204349.23</v>
      </c>
      <c r="L5480" s="20" t="s">
        <v>55</v>
      </c>
      <c r="M5480" s="20" t="s">
        <v>83</v>
      </c>
      <c r="N5480" s="26"/>
      <c r="O5480" s="20" t="s">
        <v>56</v>
      </c>
      <c r="P5480" t="str">
        <f t="shared" si="85"/>
        <v>INSERT INTO @DataTable (Deal, AdvanceDate, PROV, DealPurpose, RateType, BEACON, LTV, TDS, GDS, InsuranceType, PrincipalBalance, OccupancyType, AccountStatus, Closed_Date, DelinquencyBucket) VALUES (5479, '2013-09-06', 'BC', 'Refinance External', 'ARM', 803, 47.2, 15.73, 15.01, 'Conv', 204349.23, 'Owner-Occupied', 'Open', '1900-01-00', 'Current');</v>
      </c>
    </row>
    <row r="5481" spans="1:16" x14ac:dyDescent="0.35">
      <c r="A5481" s="22">
        <v>5480</v>
      </c>
      <c r="B5481" s="21">
        <v>41530</v>
      </c>
      <c r="C5481" s="22" t="s">
        <v>58</v>
      </c>
      <c r="D5481" s="22" t="s">
        <v>61</v>
      </c>
      <c r="E5481" s="22" t="s">
        <v>40</v>
      </c>
      <c r="F5481" s="22">
        <v>729</v>
      </c>
      <c r="G5481" s="22">
        <v>90</v>
      </c>
      <c r="H5481" s="22">
        <v>23.02</v>
      </c>
      <c r="I5481" s="22">
        <v>20.260000000000002</v>
      </c>
      <c r="J5481" s="22" t="s">
        <v>60</v>
      </c>
      <c r="K5481" s="23">
        <v>363230.53</v>
      </c>
      <c r="L5481" s="23" t="s">
        <v>55</v>
      </c>
      <c r="M5481" s="23" t="s">
        <v>83</v>
      </c>
      <c r="N5481" s="27"/>
      <c r="O5481" s="23" t="s">
        <v>56</v>
      </c>
      <c r="P5481" t="str">
        <f t="shared" si="85"/>
        <v>INSERT INTO @DataTable (Deal, AdvanceDate, PROV, DealPurpose, RateType, BEACON, LTV, TDS, GDS, InsuranceType, PrincipalBalance, OccupancyType, AccountStatus, Closed_Date, DelinquencyBucket) VALUES (5480, '2013-09-13', 'BC', 'Purchase', 'ARM', 729, 90, 23.02, 20.26, 'HiRatio', 363230.53, 'Owner-Occupied', 'Open', '1900-01-00', 'Current');</v>
      </c>
    </row>
    <row r="5482" spans="1:16" x14ac:dyDescent="0.35">
      <c r="A5482" s="19">
        <v>5481</v>
      </c>
      <c r="B5482" s="18">
        <v>41600</v>
      </c>
      <c r="C5482" s="19" t="s">
        <v>57</v>
      </c>
      <c r="D5482" s="19" t="s">
        <v>52</v>
      </c>
      <c r="E5482" s="19" t="s">
        <v>40</v>
      </c>
      <c r="F5482" s="19">
        <v>776</v>
      </c>
      <c r="G5482" s="19">
        <v>57.14</v>
      </c>
      <c r="H5482" s="19">
        <v>30.6</v>
      </c>
      <c r="I5482" s="19">
        <v>28.92</v>
      </c>
      <c r="J5482" s="19" t="s">
        <v>54</v>
      </c>
      <c r="K5482" s="20">
        <v>266330.26</v>
      </c>
      <c r="L5482" s="20" t="s">
        <v>55</v>
      </c>
      <c r="M5482" s="20" t="s">
        <v>83</v>
      </c>
      <c r="N5482" s="26"/>
      <c r="O5482" s="20" t="s">
        <v>56</v>
      </c>
      <c r="P5482" t="str">
        <f t="shared" si="85"/>
        <v>INSERT INTO @DataTable (Deal, AdvanceDate, PROV, DealPurpose, RateType, BEACON, LTV, TDS, GDS, InsuranceType, PrincipalBalance, OccupancyType, AccountStatus, Closed_Date, DelinquencyBucket) VALUES (5481, '2013-11-22', 'ON', 'Refinance External', 'ARM', 776, 57.14, 30.6, 28.92, 'Conv', 266330.26, 'Owner-Occupied', 'Open', '1900-01-00', 'Current');</v>
      </c>
    </row>
    <row r="5483" spans="1:16" x14ac:dyDescent="0.35">
      <c r="A5483" s="22">
        <v>5482</v>
      </c>
      <c r="B5483" s="21">
        <v>41613</v>
      </c>
      <c r="C5483" s="22" t="s">
        <v>57</v>
      </c>
      <c r="D5483" s="22" t="s">
        <v>61</v>
      </c>
      <c r="E5483" s="22" t="s">
        <v>53</v>
      </c>
      <c r="F5483" s="22">
        <v>683</v>
      </c>
      <c r="G5483" s="22">
        <v>95</v>
      </c>
      <c r="H5483" s="22">
        <v>42.57</v>
      </c>
      <c r="I5483" s="22">
        <v>32.93</v>
      </c>
      <c r="J5483" s="22" t="s">
        <v>60</v>
      </c>
      <c r="K5483" s="23">
        <v>223363.4</v>
      </c>
      <c r="L5483" s="23" t="s">
        <v>55</v>
      </c>
      <c r="M5483" s="23" t="s">
        <v>83</v>
      </c>
      <c r="N5483" s="27"/>
      <c r="O5483" s="23" t="s">
        <v>69</v>
      </c>
      <c r="P5483" t="str">
        <f t="shared" si="85"/>
        <v>INSERT INTO @DataTable (Deal, AdvanceDate, PROV, DealPurpose, RateType, BEACON, LTV, TDS, GDS, InsuranceType, PrincipalBalance, OccupancyType, AccountStatus, Closed_Date, DelinquencyBucket) VALUES (5482, '2013-12-05', 'ON', 'Purchase', 'Fixed', 683, 95, 42.57, 32.93, 'HiRatio', 223363.4, 'Owner-Occupied', 'Open', '1900-01-00', '0-29');</v>
      </c>
    </row>
    <row r="5484" spans="1:16" x14ac:dyDescent="0.35">
      <c r="A5484" s="19">
        <v>5483</v>
      </c>
      <c r="B5484" s="18">
        <v>42058</v>
      </c>
      <c r="C5484" s="19" t="s">
        <v>51</v>
      </c>
      <c r="D5484" s="19" t="s">
        <v>61</v>
      </c>
      <c r="E5484" s="19" t="s">
        <v>53</v>
      </c>
      <c r="F5484" s="19">
        <v>723</v>
      </c>
      <c r="G5484" s="19">
        <v>92.86</v>
      </c>
      <c r="H5484" s="19">
        <v>43.65</v>
      </c>
      <c r="I5484" s="19">
        <v>36</v>
      </c>
      <c r="J5484" s="19" t="s">
        <v>60</v>
      </c>
      <c r="K5484" s="20">
        <v>190080.99</v>
      </c>
      <c r="L5484" s="20" t="s">
        <v>55</v>
      </c>
      <c r="M5484" s="20" t="s">
        <v>83</v>
      </c>
      <c r="N5484" s="26"/>
      <c r="O5484" s="20" t="s">
        <v>56</v>
      </c>
      <c r="P5484" t="str">
        <f t="shared" si="85"/>
        <v>INSERT INTO @DataTable (Deal, AdvanceDate, PROV, DealPurpose, RateType, BEACON, LTV, TDS, GDS, InsuranceType, PrincipalBalance, OccupancyType, AccountStatus, Closed_Date, DelinquencyBucket) VALUES (5483, '2015-02-23', 'AB', 'Purchase', 'Fixed', 723, 92.86, 43.65, 36, 'HiRatio', 190080.99, 'Owner-Occupied', 'Open', '1900-01-00', 'Current');</v>
      </c>
    </row>
    <row r="5485" spans="1:16" x14ac:dyDescent="0.35">
      <c r="A5485" s="22">
        <v>5484</v>
      </c>
      <c r="B5485" s="21">
        <v>42741</v>
      </c>
      <c r="C5485" s="22" t="s">
        <v>57</v>
      </c>
      <c r="D5485" s="22" t="s">
        <v>61</v>
      </c>
      <c r="E5485" s="22" t="s">
        <v>53</v>
      </c>
      <c r="F5485" s="22">
        <v>659</v>
      </c>
      <c r="G5485" s="22">
        <v>73.83</v>
      </c>
      <c r="H5485" s="22">
        <v>33.950000000000003</v>
      </c>
      <c r="I5485" s="22">
        <v>29.36</v>
      </c>
      <c r="J5485" s="22" t="s">
        <v>54</v>
      </c>
      <c r="K5485" s="23">
        <v>550000</v>
      </c>
      <c r="L5485" s="23" t="s">
        <v>55</v>
      </c>
      <c r="M5485" s="23" t="s">
        <v>83</v>
      </c>
      <c r="N5485" s="27"/>
      <c r="O5485" s="23" t="s">
        <v>56</v>
      </c>
      <c r="P5485" t="str">
        <f t="shared" si="85"/>
        <v>INSERT INTO @DataTable (Deal, AdvanceDate, PROV, DealPurpose, RateType, BEACON, LTV, TDS, GDS, InsuranceType, PrincipalBalance, OccupancyType, AccountStatus, Closed_Date, DelinquencyBucket) VALUES (5484, '2017-01-06', 'ON', 'Purchase', 'Fixed', 659, 73.83, 33.95, 29.36, 'Conv', 550000, 'Owner-Occupied', 'Open', '1900-01-00', 'Current');</v>
      </c>
    </row>
    <row r="5486" spans="1:16" x14ac:dyDescent="0.35">
      <c r="A5486" s="19">
        <v>5485</v>
      </c>
      <c r="B5486" s="18">
        <v>42108</v>
      </c>
      <c r="C5486" s="19" t="s">
        <v>57</v>
      </c>
      <c r="D5486" s="19" t="s">
        <v>61</v>
      </c>
      <c r="E5486" s="19" t="s">
        <v>53</v>
      </c>
      <c r="F5486" s="19">
        <v>662</v>
      </c>
      <c r="G5486" s="19">
        <v>90</v>
      </c>
      <c r="H5486" s="19">
        <v>19.48</v>
      </c>
      <c r="I5486" s="19">
        <v>19.48</v>
      </c>
      <c r="J5486" s="19" t="s">
        <v>60</v>
      </c>
      <c r="K5486" s="20">
        <v>141970.71</v>
      </c>
      <c r="L5486" s="20" t="s">
        <v>55</v>
      </c>
      <c r="M5486" s="20" t="s">
        <v>83</v>
      </c>
      <c r="N5486" s="26"/>
      <c r="O5486" s="20" t="s">
        <v>56</v>
      </c>
      <c r="P5486" t="str">
        <f t="shared" si="85"/>
        <v>INSERT INTO @DataTable (Deal, AdvanceDate, PROV, DealPurpose, RateType, BEACON, LTV, TDS, GDS, InsuranceType, PrincipalBalance, OccupancyType, AccountStatus, Closed_Date, DelinquencyBucket) VALUES (5485, '2015-04-14', 'ON', 'Purchase', 'Fixed', 662, 90, 19.48, 19.48, 'HiRatio', 141970.71, 'Owner-Occupied', 'Open', '1900-01-00', 'Current');</v>
      </c>
    </row>
    <row r="5487" spans="1:16" x14ac:dyDescent="0.35">
      <c r="A5487" s="22">
        <v>5486</v>
      </c>
      <c r="B5487" s="21">
        <v>41192</v>
      </c>
      <c r="C5487" s="22" t="s">
        <v>57</v>
      </c>
      <c r="D5487" s="22" t="s">
        <v>61</v>
      </c>
      <c r="E5487" s="22" t="s">
        <v>53</v>
      </c>
      <c r="F5487" s="22">
        <v>711</v>
      </c>
      <c r="G5487" s="22">
        <v>80</v>
      </c>
      <c r="H5487" s="22">
        <v>38.01</v>
      </c>
      <c r="I5487" s="22">
        <v>21.33</v>
      </c>
      <c r="J5487" s="22" t="s">
        <v>54</v>
      </c>
      <c r="K5487" s="23">
        <v>459734.41</v>
      </c>
      <c r="L5487" s="23" t="s">
        <v>55</v>
      </c>
      <c r="M5487" s="23" t="s">
        <v>83</v>
      </c>
      <c r="N5487" s="27"/>
      <c r="O5487" s="23" t="s">
        <v>56</v>
      </c>
      <c r="P5487" t="str">
        <f t="shared" si="85"/>
        <v>INSERT INTO @DataTable (Deal, AdvanceDate, PROV, DealPurpose, RateType, BEACON, LTV, TDS, GDS, InsuranceType, PrincipalBalance, OccupancyType, AccountStatus, Closed_Date, DelinquencyBucket) VALUES (5486, '2012-10-10', 'ON', 'Purchase', 'Fixed', 711, 80, 38.01, 21.33, 'Conv', 459734.41, 'Owner-Occupied', 'Open', '1900-01-00', 'Current');</v>
      </c>
    </row>
    <row r="5488" spans="1:16" x14ac:dyDescent="0.35">
      <c r="A5488" s="19">
        <v>5487</v>
      </c>
      <c r="B5488" s="18">
        <v>41808</v>
      </c>
      <c r="C5488" s="19" t="s">
        <v>57</v>
      </c>
      <c r="D5488" s="19" t="s">
        <v>59</v>
      </c>
      <c r="E5488" s="19" t="s">
        <v>53</v>
      </c>
      <c r="F5488" s="19">
        <v>760</v>
      </c>
      <c r="G5488" s="19">
        <v>86.21</v>
      </c>
      <c r="H5488" s="19">
        <v>29.96</v>
      </c>
      <c r="I5488" s="19">
        <v>29.13</v>
      </c>
      <c r="J5488" s="19" t="s">
        <v>60</v>
      </c>
      <c r="K5488" s="20">
        <v>216002.49</v>
      </c>
      <c r="L5488" s="20" t="s">
        <v>55</v>
      </c>
      <c r="M5488" s="20" t="s">
        <v>83</v>
      </c>
      <c r="N5488" s="26"/>
      <c r="O5488" s="20" t="s">
        <v>56</v>
      </c>
      <c r="P5488" t="str">
        <f t="shared" si="85"/>
        <v>INSERT INTO @DataTable (Deal, AdvanceDate, PROV, DealPurpose, RateType, BEACON, LTV, TDS, GDS, InsuranceType, PrincipalBalance, OccupancyType, AccountStatus, Closed_Date, DelinquencyBucket) VALUES (5487, '2014-06-18', 'ON', 'Transfer', 'Fixed', 760, 86.21, 29.96, 29.13, 'HiRatio', 216002.49, 'Owner-Occupied', 'Open', '1900-01-00', 'Current');</v>
      </c>
    </row>
    <row r="5489" spans="1:16" x14ac:dyDescent="0.35">
      <c r="A5489" s="22">
        <v>5488</v>
      </c>
      <c r="B5489" s="21">
        <v>41558</v>
      </c>
      <c r="C5489" s="22" t="s">
        <v>51</v>
      </c>
      <c r="D5489" s="22" t="s">
        <v>61</v>
      </c>
      <c r="E5489" s="22" t="s">
        <v>40</v>
      </c>
      <c r="F5489" s="22">
        <v>691</v>
      </c>
      <c r="G5489" s="22">
        <v>95</v>
      </c>
      <c r="H5489" s="22">
        <v>27.65</v>
      </c>
      <c r="I5489" s="22">
        <v>10.81</v>
      </c>
      <c r="J5489" s="22" t="s">
        <v>60</v>
      </c>
      <c r="K5489" s="23">
        <v>253364.04</v>
      </c>
      <c r="L5489" s="23" t="s">
        <v>55</v>
      </c>
      <c r="M5489" s="23" t="s">
        <v>83</v>
      </c>
      <c r="N5489" s="27"/>
      <c r="O5489" s="23" t="s">
        <v>56</v>
      </c>
      <c r="P5489" t="str">
        <f t="shared" si="85"/>
        <v>INSERT INTO @DataTable (Deal, AdvanceDate, PROV, DealPurpose, RateType, BEACON, LTV, TDS, GDS, InsuranceType, PrincipalBalance, OccupancyType, AccountStatus, Closed_Date, DelinquencyBucket) VALUES (5488, '2013-10-11', 'AB', 'Purchase', 'ARM', 691, 95, 27.65, 10.81, 'HiRatio', 253364.04, 'Owner-Occupied', 'Open', '1900-01-00', 'Current');</v>
      </c>
    </row>
    <row r="5490" spans="1:16" x14ac:dyDescent="0.35">
      <c r="A5490" s="19">
        <v>5489</v>
      </c>
      <c r="B5490" s="18">
        <v>42347</v>
      </c>
      <c r="C5490" s="19" t="s">
        <v>57</v>
      </c>
      <c r="D5490" s="19" t="s">
        <v>52</v>
      </c>
      <c r="E5490" s="19" t="s">
        <v>53</v>
      </c>
      <c r="F5490" s="19">
        <v>716</v>
      </c>
      <c r="G5490" s="19">
        <v>44</v>
      </c>
      <c r="H5490" s="19">
        <v>39.89</v>
      </c>
      <c r="I5490" s="19">
        <v>13.7</v>
      </c>
      <c r="J5490" s="19" t="s">
        <v>54</v>
      </c>
      <c r="K5490" s="20">
        <v>212772.14</v>
      </c>
      <c r="L5490" s="20" t="s">
        <v>55</v>
      </c>
      <c r="M5490" s="20" t="s">
        <v>83</v>
      </c>
      <c r="N5490" s="26"/>
      <c r="O5490" s="20" t="s">
        <v>56</v>
      </c>
      <c r="P5490" t="str">
        <f t="shared" si="85"/>
        <v>INSERT INTO @DataTable (Deal, AdvanceDate, PROV, DealPurpose, RateType, BEACON, LTV, TDS, GDS, InsuranceType, PrincipalBalance, OccupancyType, AccountStatus, Closed_Date, DelinquencyBucket) VALUES (5489, '2015-12-09', 'ON', 'Refinance External', 'Fixed', 716, 44, 39.89, 13.7, 'Conv', 212772.14, 'Owner-Occupied', 'Open', '1900-01-00', 'Current');</v>
      </c>
    </row>
    <row r="5491" spans="1:16" x14ac:dyDescent="0.35">
      <c r="A5491" s="22">
        <v>5490</v>
      </c>
      <c r="B5491" s="21">
        <v>40854</v>
      </c>
      <c r="C5491" s="22" t="s">
        <v>57</v>
      </c>
      <c r="D5491" s="22" t="s">
        <v>61</v>
      </c>
      <c r="E5491" s="22" t="s">
        <v>53</v>
      </c>
      <c r="F5491" s="22">
        <v>677</v>
      </c>
      <c r="G5491" s="22">
        <v>84.89</v>
      </c>
      <c r="H5491" s="22">
        <v>34.82</v>
      </c>
      <c r="I5491" s="22">
        <v>11</v>
      </c>
      <c r="J5491" s="22" t="s">
        <v>60</v>
      </c>
      <c r="K5491" s="23">
        <v>163178.20000000001</v>
      </c>
      <c r="L5491" s="23" t="s">
        <v>55</v>
      </c>
      <c r="M5491" s="23" t="s">
        <v>83</v>
      </c>
      <c r="N5491" s="27"/>
      <c r="O5491" s="23" t="s">
        <v>56</v>
      </c>
      <c r="P5491" t="str">
        <f t="shared" si="85"/>
        <v>INSERT INTO @DataTable (Deal, AdvanceDate, PROV, DealPurpose, RateType, BEACON, LTV, TDS, GDS, InsuranceType, PrincipalBalance, OccupancyType, AccountStatus, Closed_Date, DelinquencyBucket) VALUES (5490, '2011-11-07', 'ON', 'Purchase', 'Fixed', 677, 84.89, 34.82, 11, 'HiRatio', 163178.2, 'Owner-Occupied', 'Open', '1900-01-00', 'Current');</v>
      </c>
    </row>
    <row r="5492" spans="1:16" x14ac:dyDescent="0.35">
      <c r="A5492" s="19">
        <v>5491</v>
      </c>
      <c r="B5492" s="18">
        <v>41390</v>
      </c>
      <c r="C5492" s="19" t="s">
        <v>51</v>
      </c>
      <c r="D5492" s="19" t="s">
        <v>61</v>
      </c>
      <c r="E5492" s="19" t="s">
        <v>53</v>
      </c>
      <c r="F5492" s="19">
        <v>738</v>
      </c>
      <c r="G5492" s="19">
        <v>95</v>
      </c>
      <c r="H5492" s="19">
        <v>29.26</v>
      </c>
      <c r="I5492" s="19">
        <v>15.58</v>
      </c>
      <c r="J5492" s="19" t="s">
        <v>60</v>
      </c>
      <c r="K5492" s="20">
        <v>257920.66</v>
      </c>
      <c r="L5492" s="20" t="s">
        <v>55</v>
      </c>
      <c r="M5492" s="20" t="s">
        <v>83</v>
      </c>
      <c r="N5492" s="26"/>
      <c r="O5492" s="20" t="s">
        <v>56</v>
      </c>
      <c r="P5492" t="str">
        <f t="shared" si="85"/>
        <v>INSERT INTO @DataTable (Deal, AdvanceDate, PROV, DealPurpose, RateType, BEACON, LTV, TDS, GDS, InsuranceType, PrincipalBalance, OccupancyType, AccountStatus, Closed_Date, DelinquencyBucket) VALUES (5491, '2013-04-26', 'AB', 'Purchase', 'Fixed', 738, 95, 29.26, 15.58, 'HiRatio', 257920.66, 'Owner-Occupied', 'Open', '1900-01-00', 'Current');</v>
      </c>
    </row>
    <row r="5493" spans="1:16" x14ac:dyDescent="0.35">
      <c r="A5493" s="22">
        <v>5492</v>
      </c>
      <c r="B5493" s="21">
        <v>41122</v>
      </c>
      <c r="C5493" s="22" t="s">
        <v>57</v>
      </c>
      <c r="D5493" s="22" t="s">
        <v>61</v>
      </c>
      <c r="E5493" s="22" t="s">
        <v>53</v>
      </c>
      <c r="F5493" s="22">
        <v>687</v>
      </c>
      <c r="G5493" s="22">
        <v>95</v>
      </c>
      <c r="H5493" s="22">
        <v>43.3</v>
      </c>
      <c r="I5493" s="22">
        <v>29.85</v>
      </c>
      <c r="J5493" s="22" t="s">
        <v>60</v>
      </c>
      <c r="K5493" s="23">
        <v>0</v>
      </c>
      <c r="L5493" s="23" t="s">
        <v>55</v>
      </c>
      <c r="M5493" s="23" t="s">
        <v>84</v>
      </c>
      <c r="N5493" s="27">
        <v>42395</v>
      </c>
      <c r="O5493" s="23" t="s">
        <v>56</v>
      </c>
      <c r="P5493" t="str">
        <f t="shared" si="85"/>
        <v>INSERT INTO @DataTable (Deal, AdvanceDate, PROV, DealPurpose, RateType, BEACON, LTV, TDS, GDS, InsuranceType, PrincipalBalance, OccupancyType, AccountStatus, Closed_Date, DelinquencyBucket) VALUES (5492, '2012-08-01', 'ON', 'Purchase', 'Fixed', 687, 95, 43.3, 29.85, 'HiRatio', 0, 'Owner-Occupied', 'Closed', '2016-01-26', 'Current');</v>
      </c>
    </row>
    <row r="5494" spans="1:16" x14ac:dyDescent="0.35">
      <c r="A5494" s="19">
        <v>5493</v>
      </c>
      <c r="B5494" s="18">
        <v>41246</v>
      </c>
      <c r="C5494" s="19" t="s">
        <v>57</v>
      </c>
      <c r="D5494" s="19" t="s">
        <v>52</v>
      </c>
      <c r="E5494" s="19" t="s">
        <v>53</v>
      </c>
      <c r="F5494" s="19">
        <v>692</v>
      </c>
      <c r="G5494" s="19">
        <v>80</v>
      </c>
      <c r="H5494" s="19">
        <v>37.76</v>
      </c>
      <c r="I5494" s="19">
        <v>25.09</v>
      </c>
      <c r="J5494" s="19" t="s">
        <v>54</v>
      </c>
      <c r="K5494" s="20">
        <v>0</v>
      </c>
      <c r="L5494" s="20" t="s">
        <v>55</v>
      </c>
      <c r="M5494" s="20" t="s">
        <v>84</v>
      </c>
      <c r="N5494" s="26">
        <v>42368</v>
      </c>
      <c r="O5494" s="20" t="s">
        <v>56</v>
      </c>
      <c r="P5494" t="str">
        <f t="shared" si="85"/>
        <v>INSERT INTO @DataTable (Deal, AdvanceDate, PROV, DealPurpose, RateType, BEACON, LTV, TDS, GDS, InsuranceType, PrincipalBalance, OccupancyType, AccountStatus, Closed_Date, DelinquencyBucket) VALUES (5493, '2012-12-03', 'ON', 'Refinance External', 'Fixed', 692, 80, 37.76, 25.09, 'Conv', 0, 'Owner-Occupied', 'Closed', '2015-12-30', 'Current');</v>
      </c>
    </row>
    <row r="5495" spans="1:16" x14ac:dyDescent="0.35">
      <c r="A5495" s="22">
        <v>5494</v>
      </c>
      <c r="B5495" s="21">
        <v>41029</v>
      </c>
      <c r="C5495" s="22" t="s">
        <v>58</v>
      </c>
      <c r="D5495" s="22" t="s">
        <v>61</v>
      </c>
      <c r="E5495" s="22" t="s">
        <v>53</v>
      </c>
      <c r="F5495" s="22">
        <v>780</v>
      </c>
      <c r="G5495" s="22">
        <v>94.62</v>
      </c>
      <c r="H5495" s="22">
        <v>39.56</v>
      </c>
      <c r="I5495" s="22">
        <v>39.200000000000003</v>
      </c>
      <c r="J5495" s="22" t="s">
        <v>60</v>
      </c>
      <c r="K5495" s="23">
        <v>0</v>
      </c>
      <c r="L5495" s="23" t="s">
        <v>55</v>
      </c>
      <c r="M5495" s="23" t="s">
        <v>84</v>
      </c>
      <c r="N5495" s="27">
        <v>42502</v>
      </c>
      <c r="O5495" s="23" t="s">
        <v>56</v>
      </c>
      <c r="P5495" t="str">
        <f t="shared" si="85"/>
        <v>INSERT INTO @DataTable (Deal, AdvanceDate, PROV, DealPurpose, RateType, BEACON, LTV, TDS, GDS, InsuranceType, PrincipalBalance, OccupancyType, AccountStatus, Closed_Date, DelinquencyBucket) VALUES (5494, '2012-04-30', 'BC', 'Purchase', 'Fixed', 780, 94.62, 39.56, 39.2, 'HiRatio', 0, 'Owner-Occupied', 'Closed', '2016-05-12', 'Current');</v>
      </c>
    </row>
    <row r="5496" spans="1:16" x14ac:dyDescent="0.35">
      <c r="A5496" s="19">
        <v>5495</v>
      </c>
      <c r="B5496" s="18">
        <v>41131</v>
      </c>
      <c r="C5496" s="19" t="s">
        <v>58</v>
      </c>
      <c r="D5496" s="19" t="s">
        <v>61</v>
      </c>
      <c r="E5496" s="19" t="s">
        <v>53</v>
      </c>
      <c r="F5496" s="19">
        <v>762</v>
      </c>
      <c r="G5496" s="19">
        <v>75</v>
      </c>
      <c r="H5496" s="19">
        <v>40.94</v>
      </c>
      <c r="I5496" s="19">
        <v>28.61</v>
      </c>
      <c r="J5496" s="19" t="s">
        <v>54</v>
      </c>
      <c r="K5496" s="20">
        <v>0</v>
      </c>
      <c r="L5496" s="20" t="s">
        <v>55</v>
      </c>
      <c r="M5496" s="20" t="s">
        <v>84</v>
      </c>
      <c r="N5496" s="26">
        <v>41487</v>
      </c>
      <c r="O5496" s="20" t="s">
        <v>56</v>
      </c>
      <c r="P5496" t="str">
        <f t="shared" si="85"/>
        <v>INSERT INTO @DataTable (Deal, AdvanceDate, PROV, DealPurpose, RateType, BEACON, LTV, TDS, GDS, InsuranceType, PrincipalBalance, OccupancyType, AccountStatus, Closed_Date, DelinquencyBucket) VALUES (5495, '2012-08-10', 'BC', 'Purchase', 'Fixed', 762, 75, 40.94, 28.61, 'Conv', 0, 'Owner-Occupied', 'Closed', '2013-08-01', 'Current');</v>
      </c>
    </row>
    <row r="5497" spans="1:16" x14ac:dyDescent="0.35">
      <c r="A5497" s="22">
        <v>5496</v>
      </c>
      <c r="B5497" s="21">
        <v>41887</v>
      </c>
      <c r="C5497" s="22" t="s">
        <v>57</v>
      </c>
      <c r="D5497" s="22" t="s">
        <v>64</v>
      </c>
      <c r="E5497" s="22" t="s">
        <v>53</v>
      </c>
      <c r="F5497" s="22">
        <v>676</v>
      </c>
      <c r="G5497" s="22">
        <v>95</v>
      </c>
      <c r="H5497" s="22">
        <v>34.659999999999997</v>
      </c>
      <c r="I5497" s="22">
        <v>23.81</v>
      </c>
      <c r="J5497" s="22" t="s">
        <v>60</v>
      </c>
      <c r="K5497" s="23">
        <v>250811.03</v>
      </c>
      <c r="L5497" s="23" t="s">
        <v>55</v>
      </c>
      <c r="M5497" s="23" t="s">
        <v>83</v>
      </c>
      <c r="N5497" s="27"/>
      <c r="O5497" s="23" t="s">
        <v>56</v>
      </c>
      <c r="P5497" t="str">
        <f t="shared" si="85"/>
        <v>INSERT INTO @DataTable (Deal, AdvanceDate, PROV, DealPurpose, RateType, BEACON, LTV, TDS, GDS, InsuranceType, PrincipalBalance, OccupancyType, AccountStatus, Closed_Date, DelinquencyBucket) VALUES (5496, '2014-09-05', 'ON', 'Purchase with Improvements', 'Fixed', 676, 95, 34.66, 23.81, 'HiRatio', 250811.03, 'Owner-Occupied', 'Open', '1900-01-00', 'Current');</v>
      </c>
    </row>
    <row r="5498" spans="1:16" x14ac:dyDescent="0.35">
      <c r="A5498" s="19">
        <v>5497</v>
      </c>
      <c r="B5498" s="18">
        <v>42555</v>
      </c>
      <c r="C5498" s="19" t="s">
        <v>63</v>
      </c>
      <c r="D5498" s="19" t="s">
        <v>61</v>
      </c>
      <c r="E5498" s="19" t="s">
        <v>53</v>
      </c>
      <c r="F5498" s="19">
        <v>798</v>
      </c>
      <c r="G5498" s="19">
        <v>95</v>
      </c>
      <c r="H5498" s="19">
        <v>42.66</v>
      </c>
      <c r="I5498" s="19">
        <v>17.53</v>
      </c>
      <c r="J5498" s="19" t="s">
        <v>60</v>
      </c>
      <c r="K5498" s="20">
        <v>396144.81</v>
      </c>
      <c r="L5498" s="20" t="s">
        <v>55</v>
      </c>
      <c r="M5498" s="20" t="s">
        <v>83</v>
      </c>
      <c r="N5498" s="26"/>
      <c r="O5498" s="20" t="s">
        <v>56</v>
      </c>
      <c r="P5498" t="str">
        <f t="shared" si="85"/>
        <v>INSERT INTO @DataTable (Deal, AdvanceDate, PROV, DealPurpose, RateType, BEACON, LTV, TDS, GDS, InsuranceType, PrincipalBalance, OccupancyType, AccountStatus, Closed_Date, DelinquencyBucket) VALUES (5497, '2016-07-04', 'SK', 'Purchase', 'Fixed', 798, 95, 42.66, 17.53, 'HiRatio', 396144.81, 'Owner-Occupied', 'Open', '1900-01-00', 'Current');</v>
      </c>
    </row>
    <row r="5499" spans="1:16" x14ac:dyDescent="0.35">
      <c r="A5499" s="22">
        <v>5498</v>
      </c>
      <c r="B5499" s="21">
        <v>40760</v>
      </c>
      <c r="C5499" s="22" t="s">
        <v>51</v>
      </c>
      <c r="D5499" s="22" t="s">
        <v>61</v>
      </c>
      <c r="E5499" s="22" t="s">
        <v>53</v>
      </c>
      <c r="F5499" s="22">
        <v>733</v>
      </c>
      <c r="G5499" s="22">
        <v>95</v>
      </c>
      <c r="H5499" s="22">
        <v>38.4</v>
      </c>
      <c r="I5499" s="22">
        <v>33.99</v>
      </c>
      <c r="J5499" s="22" t="s">
        <v>60</v>
      </c>
      <c r="K5499" s="23">
        <v>0</v>
      </c>
      <c r="L5499" s="23" t="s">
        <v>55</v>
      </c>
      <c r="M5499" s="23" t="s">
        <v>84</v>
      </c>
      <c r="N5499" s="27">
        <v>42293</v>
      </c>
      <c r="O5499" s="23" t="s">
        <v>56</v>
      </c>
      <c r="P5499" t="str">
        <f t="shared" si="85"/>
        <v>INSERT INTO @DataTable (Deal, AdvanceDate, PROV, DealPurpose, RateType, BEACON, LTV, TDS, GDS, InsuranceType, PrincipalBalance, OccupancyType, AccountStatus, Closed_Date, DelinquencyBucket) VALUES (5498, '2011-08-05', 'AB', 'Purchase', 'Fixed', 733, 95, 38.4, 33.99, 'HiRatio', 0, 'Owner-Occupied', 'Closed', '2015-10-16', 'Current');</v>
      </c>
    </row>
    <row r="5500" spans="1:16" x14ac:dyDescent="0.35">
      <c r="A5500" s="19">
        <v>5499</v>
      </c>
      <c r="B5500" s="18">
        <v>42339</v>
      </c>
      <c r="C5500" s="19" t="s">
        <v>74</v>
      </c>
      <c r="D5500" s="19" t="s">
        <v>61</v>
      </c>
      <c r="E5500" s="19" t="s">
        <v>53</v>
      </c>
      <c r="F5500" s="19">
        <v>769</v>
      </c>
      <c r="G5500" s="19">
        <v>90</v>
      </c>
      <c r="H5500" s="19">
        <v>41.91</v>
      </c>
      <c r="I5500" s="19">
        <v>29.75</v>
      </c>
      <c r="J5500" s="19" t="s">
        <v>60</v>
      </c>
      <c r="K5500" s="20">
        <v>252447.87</v>
      </c>
      <c r="L5500" s="20" t="s">
        <v>55</v>
      </c>
      <c r="M5500" s="20" t="s">
        <v>83</v>
      </c>
      <c r="N5500" s="26"/>
      <c r="O5500" s="20" t="s">
        <v>56</v>
      </c>
      <c r="P5500" t="str">
        <f t="shared" si="85"/>
        <v>INSERT INTO @DataTable (Deal, AdvanceDate, PROV, DealPurpose, RateType, BEACON, LTV, TDS, GDS, InsuranceType, PrincipalBalance, OccupancyType, AccountStatus, Closed_Date, DelinquencyBucket) VALUES (5499, '2015-12-01', 'MB', 'Purchase', 'Fixed', 769, 90, 41.91, 29.75, 'HiRatio', 252447.87, 'Owner-Occupied', 'Open', '1900-01-00', 'Current');</v>
      </c>
    </row>
    <row r="5501" spans="1:16" x14ac:dyDescent="0.35">
      <c r="A5501" s="22">
        <v>5500</v>
      </c>
      <c r="B5501" s="21">
        <v>40878</v>
      </c>
      <c r="C5501" s="22" t="s">
        <v>51</v>
      </c>
      <c r="D5501" s="22" t="s">
        <v>61</v>
      </c>
      <c r="E5501" s="22" t="s">
        <v>53</v>
      </c>
      <c r="F5501" s="22">
        <v>791</v>
      </c>
      <c r="G5501" s="22">
        <v>95</v>
      </c>
      <c r="H5501" s="22">
        <v>27.44</v>
      </c>
      <c r="I5501" s="22">
        <v>16.54</v>
      </c>
      <c r="J5501" s="22" t="s">
        <v>60</v>
      </c>
      <c r="K5501" s="23">
        <v>165104.04</v>
      </c>
      <c r="L5501" s="23" t="s">
        <v>55</v>
      </c>
      <c r="M5501" s="23" t="s">
        <v>83</v>
      </c>
      <c r="N5501" s="27"/>
      <c r="O5501" s="23" t="s">
        <v>56</v>
      </c>
      <c r="P5501" t="str">
        <f t="shared" si="85"/>
        <v>INSERT INTO @DataTable (Deal, AdvanceDate, PROV, DealPurpose, RateType, BEACON, LTV, TDS, GDS, InsuranceType, PrincipalBalance, OccupancyType, AccountStatus, Closed_Date, DelinquencyBucket) VALUES (5500, '2011-12-01', 'AB', 'Purchase', 'Fixed', 791, 95, 27.44, 16.54, 'HiRatio', 165104.04, 'Owner-Occupied', 'Open', '1900-01-00', 'Current');</v>
      </c>
    </row>
    <row r="5502" spans="1:16" x14ac:dyDescent="0.35">
      <c r="A5502" s="19">
        <v>5501</v>
      </c>
      <c r="B5502" s="18">
        <v>42384</v>
      </c>
      <c r="C5502" s="19" t="s">
        <v>57</v>
      </c>
      <c r="D5502" s="19" t="s">
        <v>61</v>
      </c>
      <c r="E5502" s="19" t="s">
        <v>40</v>
      </c>
      <c r="F5502" s="19">
        <v>769</v>
      </c>
      <c r="G5502" s="19">
        <v>80</v>
      </c>
      <c r="H5502" s="19">
        <v>28.4</v>
      </c>
      <c r="I5502" s="19">
        <v>27.9</v>
      </c>
      <c r="J5502" s="19" t="s">
        <v>54</v>
      </c>
      <c r="K5502" s="20">
        <v>262660.83</v>
      </c>
      <c r="L5502" s="20" t="s">
        <v>55</v>
      </c>
      <c r="M5502" s="20" t="s">
        <v>83</v>
      </c>
      <c r="N5502" s="26"/>
      <c r="O5502" s="20" t="s">
        <v>56</v>
      </c>
      <c r="P5502" t="str">
        <f t="shared" si="85"/>
        <v>INSERT INTO @DataTable (Deal, AdvanceDate, PROV, DealPurpose, RateType, BEACON, LTV, TDS, GDS, InsuranceType, PrincipalBalance, OccupancyType, AccountStatus, Closed_Date, DelinquencyBucket) VALUES (5501, '2016-01-15', 'ON', 'Purchase', 'ARM', 769, 80, 28.4, 27.9, 'Conv', 262660.83, 'Owner-Occupied', 'Open', '1900-01-00', 'Current');</v>
      </c>
    </row>
    <row r="5503" spans="1:16" x14ac:dyDescent="0.35">
      <c r="A5503" s="22">
        <v>5502</v>
      </c>
      <c r="B5503" s="21">
        <v>41967</v>
      </c>
      <c r="C5503" s="22" t="s">
        <v>57</v>
      </c>
      <c r="D5503" s="22" t="s">
        <v>61</v>
      </c>
      <c r="E5503" s="22" t="s">
        <v>53</v>
      </c>
      <c r="F5503" s="22">
        <v>0</v>
      </c>
      <c r="G5503" s="22">
        <v>80</v>
      </c>
      <c r="H5503" s="22">
        <v>27.3</v>
      </c>
      <c r="I5503" s="22">
        <v>7.32</v>
      </c>
      <c r="J5503" s="22" t="s">
        <v>54</v>
      </c>
      <c r="K5503" s="23">
        <v>130002.09</v>
      </c>
      <c r="L5503" s="23" t="s">
        <v>62</v>
      </c>
      <c r="M5503" s="23" t="s">
        <v>83</v>
      </c>
      <c r="N5503" s="27"/>
      <c r="O5503" s="23" t="s">
        <v>56</v>
      </c>
      <c r="P5503" t="str">
        <f t="shared" si="85"/>
        <v>INSERT INTO @DataTable (Deal, AdvanceDate, PROV, DealPurpose, RateType, BEACON, LTV, TDS, GDS, InsuranceType, PrincipalBalance, OccupancyType, AccountStatus, Closed_Date, DelinquencyBucket) VALUES (5502, '2014-11-24', 'ON', 'Purchase', 'Fixed', 0, 80, 27.3, 7.32, 'Conv', 130002.09, 'Rental', 'Open', '1900-01-00', 'Current');</v>
      </c>
    </row>
    <row r="5504" spans="1:16" x14ac:dyDescent="0.35">
      <c r="A5504" s="19">
        <v>5503</v>
      </c>
      <c r="B5504" s="18">
        <v>40861</v>
      </c>
      <c r="C5504" s="19" t="s">
        <v>57</v>
      </c>
      <c r="D5504" s="19" t="s">
        <v>59</v>
      </c>
      <c r="E5504" s="19" t="s">
        <v>53</v>
      </c>
      <c r="F5504" s="19">
        <v>787</v>
      </c>
      <c r="G5504" s="19">
        <v>56.4</v>
      </c>
      <c r="H5504" s="19">
        <v>23.44</v>
      </c>
      <c r="I5504" s="19">
        <v>20.62</v>
      </c>
      <c r="J5504" s="19" t="s">
        <v>54</v>
      </c>
      <c r="K5504" s="20">
        <v>0</v>
      </c>
      <c r="L5504" s="20" t="s">
        <v>55</v>
      </c>
      <c r="M5504" s="20" t="s">
        <v>84</v>
      </c>
      <c r="N5504" s="26">
        <v>40927</v>
      </c>
      <c r="O5504" s="20" t="s">
        <v>56</v>
      </c>
      <c r="P5504" t="str">
        <f t="shared" si="85"/>
        <v>INSERT INTO @DataTable (Deal, AdvanceDate, PROV, DealPurpose, RateType, BEACON, LTV, TDS, GDS, InsuranceType, PrincipalBalance, OccupancyType, AccountStatus, Closed_Date, DelinquencyBucket) VALUES (5503, '2011-11-14', 'ON', 'Transfer', 'Fixed', 787, 56.4, 23.44, 20.62, 'Conv', 0, 'Owner-Occupied', 'Closed', '2012-01-19', 'Current');</v>
      </c>
    </row>
    <row r="5505" spans="1:16" x14ac:dyDescent="0.35">
      <c r="A5505" s="22">
        <v>5504</v>
      </c>
      <c r="B5505" s="21">
        <v>42447</v>
      </c>
      <c r="C5505" s="22" t="s">
        <v>57</v>
      </c>
      <c r="D5505" s="22" t="s">
        <v>61</v>
      </c>
      <c r="E5505" s="22" t="s">
        <v>53</v>
      </c>
      <c r="F5505" s="22">
        <v>818</v>
      </c>
      <c r="G5505" s="22">
        <v>51.65</v>
      </c>
      <c r="H5505" s="22">
        <v>31.51</v>
      </c>
      <c r="I5505" s="22">
        <v>25.93</v>
      </c>
      <c r="J5505" s="22" t="s">
        <v>54</v>
      </c>
      <c r="K5505" s="23">
        <v>458547.62</v>
      </c>
      <c r="L5505" s="23" t="s">
        <v>55</v>
      </c>
      <c r="M5505" s="23" t="s">
        <v>83</v>
      </c>
      <c r="N5505" s="27"/>
      <c r="O5505" s="23" t="s">
        <v>56</v>
      </c>
      <c r="P5505" t="str">
        <f t="shared" si="85"/>
        <v>INSERT INTO @DataTable (Deal, AdvanceDate, PROV, DealPurpose, RateType, BEACON, LTV, TDS, GDS, InsuranceType, PrincipalBalance, OccupancyType, AccountStatus, Closed_Date, DelinquencyBucket) VALUES (5504, '2016-03-18', 'ON', 'Purchase', 'Fixed', 818, 51.65, 31.51, 25.93, 'Conv', 458547.62, 'Owner-Occupied', 'Open', '1900-01-00', 'Current');</v>
      </c>
    </row>
    <row r="5506" spans="1:16" x14ac:dyDescent="0.35">
      <c r="A5506" s="19">
        <v>5505</v>
      </c>
      <c r="B5506" s="18">
        <v>41577</v>
      </c>
      <c r="C5506" s="19" t="s">
        <v>51</v>
      </c>
      <c r="D5506" s="19" t="s">
        <v>52</v>
      </c>
      <c r="E5506" s="19" t="s">
        <v>53</v>
      </c>
      <c r="F5506" s="19">
        <v>747</v>
      </c>
      <c r="G5506" s="19">
        <v>74.86</v>
      </c>
      <c r="H5506" s="19">
        <v>31.3</v>
      </c>
      <c r="I5506" s="19">
        <v>15.11</v>
      </c>
      <c r="J5506" s="19" t="s">
        <v>54</v>
      </c>
      <c r="K5506" s="20">
        <v>0</v>
      </c>
      <c r="L5506" s="20" t="s">
        <v>55</v>
      </c>
      <c r="M5506" s="20" t="s">
        <v>84</v>
      </c>
      <c r="N5506" s="26">
        <v>42522</v>
      </c>
      <c r="O5506" s="20" t="s">
        <v>56</v>
      </c>
      <c r="P5506" t="str">
        <f t="shared" si="85"/>
        <v>INSERT INTO @DataTable (Deal, AdvanceDate, PROV, DealPurpose, RateType, BEACON, LTV, TDS, GDS, InsuranceType, PrincipalBalance, OccupancyType, AccountStatus, Closed_Date, DelinquencyBucket) VALUES (5505, '2013-10-30', 'AB', 'Refinance External', 'Fixed', 747, 74.86, 31.3, 15.11, 'Conv', 0, 'Owner-Occupied', 'Closed', '2016-06-01', 'Current');</v>
      </c>
    </row>
    <row r="5507" spans="1:16" x14ac:dyDescent="0.35">
      <c r="A5507" s="22">
        <v>5506</v>
      </c>
      <c r="B5507" s="21">
        <v>42481</v>
      </c>
      <c r="C5507" s="22" t="s">
        <v>58</v>
      </c>
      <c r="D5507" s="22" t="s">
        <v>52</v>
      </c>
      <c r="E5507" s="22" t="s">
        <v>53</v>
      </c>
      <c r="F5507" s="22">
        <v>782</v>
      </c>
      <c r="G5507" s="22">
        <v>72.31</v>
      </c>
      <c r="H5507" s="22">
        <v>30.51</v>
      </c>
      <c r="I5507" s="22">
        <v>24.83</v>
      </c>
      <c r="J5507" s="22" t="s">
        <v>54</v>
      </c>
      <c r="K5507" s="23">
        <v>457198.41</v>
      </c>
      <c r="L5507" s="23" t="s">
        <v>55</v>
      </c>
      <c r="M5507" s="23" t="s">
        <v>83</v>
      </c>
      <c r="N5507" s="27"/>
      <c r="O5507" s="23" t="s">
        <v>56</v>
      </c>
      <c r="P5507" t="str">
        <f t="shared" ref="P5507:P5570" si="86">"INSERT INTO @DataTable (Deal, AdvanceDate, PROV, DealPurpose, RateType, BEACON, LTV, TDS, GDS, InsuranceType, PrincipalBalance, OccupancyType, AccountStatus, Closed_Date, DelinquencyBucket) VALUES (" &amp; A5507 &amp; ", " &amp; "'" &amp; TEXT(B5507, "yyyy-mm-dd") &amp; "', '" &amp; C5507 &amp; "', '" &amp; D5507 &amp; "', '" &amp; E5507 &amp; "', " &amp; F5507 &amp; ", " &amp; G5507 &amp; ", " &amp; H5507 &amp; ", " &amp; I5507 &amp; ", '" &amp; J5507 &amp; "', " &amp; K5507 &amp; ", '" &amp; L5507 &amp; "', '" &amp; M5507 &amp; "', '" &amp;TEXT(N5507, "yyyy-mm-dd") &amp; "', '" &amp; O5507 &amp; "');"</f>
        <v>INSERT INTO @DataTable (Deal, AdvanceDate, PROV, DealPurpose, RateType, BEACON, LTV, TDS, GDS, InsuranceType, PrincipalBalance, OccupancyType, AccountStatus, Closed_Date, DelinquencyBucket) VALUES (5506, '2016-04-21', 'BC', 'Refinance External', 'Fixed', 782, 72.31, 30.51, 24.83, 'Conv', 457198.41, 'Owner-Occupied', 'Open', '1900-01-00', 'Current');</v>
      </c>
    </row>
    <row r="5508" spans="1:16" x14ac:dyDescent="0.35">
      <c r="A5508" s="19">
        <v>5507</v>
      </c>
      <c r="B5508" s="18">
        <v>41465</v>
      </c>
      <c r="C5508" s="19" t="s">
        <v>51</v>
      </c>
      <c r="D5508" s="19" t="s">
        <v>61</v>
      </c>
      <c r="E5508" s="19" t="s">
        <v>53</v>
      </c>
      <c r="F5508" s="19">
        <v>673</v>
      </c>
      <c r="G5508" s="19">
        <v>95</v>
      </c>
      <c r="H5508" s="19">
        <v>28.95</v>
      </c>
      <c r="I5508" s="19">
        <v>21.11</v>
      </c>
      <c r="J5508" s="19" t="s">
        <v>60</v>
      </c>
      <c r="K5508" s="20">
        <v>315260.59000000003</v>
      </c>
      <c r="L5508" s="20" t="s">
        <v>55</v>
      </c>
      <c r="M5508" s="20" t="s">
        <v>83</v>
      </c>
      <c r="N5508" s="26"/>
      <c r="O5508" s="20" t="s">
        <v>56</v>
      </c>
      <c r="P5508" t="str">
        <f t="shared" si="86"/>
        <v>INSERT INTO @DataTable (Deal, AdvanceDate, PROV, DealPurpose, RateType, BEACON, LTV, TDS, GDS, InsuranceType, PrincipalBalance, OccupancyType, AccountStatus, Closed_Date, DelinquencyBucket) VALUES (5507, '2013-07-10', 'AB', 'Purchase', 'Fixed', 673, 95, 28.95, 21.11, 'HiRatio', 315260.59, 'Owner-Occupied', 'Open', '1900-01-00', 'Current');</v>
      </c>
    </row>
    <row r="5509" spans="1:16" x14ac:dyDescent="0.35">
      <c r="A5509" s="22">
        <v>5508</v>
      </c>
      <c r="B5509" s="21">
        <v>41565</v>
      </c>
      <c r="C5509" s="22" t="s">
        <v>57</v>
      </c>
      <c r="D5509" s="22" t="s">
        <v>61</v>
      </c>
      <c r="E5509" s="22" t="s">
        <v>53</v>
      </c>
      <c r="F5509" s="22">
        <v>762</v>
      </c>
      <c r="G5509" s="22">
        <v>91.11</v>
      </c>
      <c r="H5509" s="22">
        <v>36.36</v>
      </c>
      <c r="I5509" s="22">
        <v>27.97</v>
      </c>
      <c r="J5509" s="22" t="s">
        <v>60</v>
      </c>
      <c r="K5509" s="23">
        <v>113231.45</v>
      </c>
      <c r="L5509" s="23" t="s">
        <v>55</v>
      </c>
      <c r="M5509" s="23" t="s">
        <v>83</v>
      </c>
      <c r="N5509" s="27"/>
      <c r="O5509" s="23" t="s">
        <v>56</v>
      </c>
      <c r="P5509" t="str">
        <f t="shared" si="86"/>
        <v>INSERT INTO @DataTable (Deal, AdvanceDate, PROV, DealPurpose, RateType, BEACON, LTV, TDS, GDS, InsuranceType, PrincipalBalance, OccupancyType, AccountStatus, Closed_Date, DelinquencyBucket) VALUES (5508, '2013-10-18', 'ON', 'Purchase', 'Fixed', 762, 91.11, 36.36, 27.97, 'HiRatio', 113231.45, 'Owner-Occupied', 'Open', '1900-01-00', 'Current');</v>
      </c>
    </row>
    <row r="5510" spans="1:16" x14ac:dyDescent="0.35">
      <c r="A5510" s="19">
        <v>5509</v>
      </c>
      <c r="B5510" s="18">
        <v>41977</v>
      </c>
      <c r="C5510" s="19" t="s">
        <v>58</v>
      </c>
      <c r="D5510" s="19" t="s">
        <v>59</v>
      </c>
      <c r="E5510" s="19" t="s">
        <v>40</v>
      </c>
      <c r="F5510" s="19">
        <v>799</v>
      </c>
      <c r="G5510" s="19">
        <v>89.29</v>
      </c>
      <c r="H5510" s="19">
        <v>26.81</v>
      </c>
      <c r="I5510" s="19">
        <v>21.78</v>
      </c>
      <c r="J5510" s="19" t="s">
        <v>54</v>
      </c>
      <c r="K5510" s="20">
        <v>438930.27</v>
      </c>
      <c r="L5510" s="20" t="s">
        <v>55</v>
      </c>
      <c r="M5510" s="20" t="s">
        <v>83</v>
      </c>
      <c r="N5510" s="26"/>
      <c r="O5510" s="20" t="s">
        <v>56</v>
      </c>
      <c r="P5510" t="str">
        <f t="shared" si="86"/>
        <v>INSERT INTO @DataTable (Deal, AdvanceDate, PROV, DealPurpose, RateType, BEACON, LTV, TDS, GDS, InsuranceType, PrincipalBalance, OccupancyType, AccountStatus, Closed_Date, DelinquencyBucket) VALUES (5509, '2014-12-04', 'BC', 'Transfer', 'ARM', 799, 89.29, 26.81, 21.78, 'Conv', 438930.27, 'Owner-Occupied', 'Open', '1900-01-00', 'Current');</v>
      </c>
    </row>
    <row r="5511" spans="1:16" x14ac:dyDescent="0.35">
      <c r="A5511" s="22">
        <v>5510</v>
      </c>
      <c r="B5511" s="21">
        <v>41333</v>
      </c>
      <c r="C5511" s="22" t="s">
        <v>57</v>
      </c>
      <c r="D5511" s="22" t="s">
        <v>61</v>
      </c>
      <c r="E5511" s="22" t="s">
        <v>53</v>
      </c>
      <c r="F5511" s="22">
        <v>778</v>
      </c>
      <c r="G5511" s="22">
        <v>80</v>
      </c>
      <c r="H5511" s="22">
        <v>33.67</v>
      </c>
      <c r="I5511" s="22">
        <v>33.24</v>
      </c>
      <c r="J5511" s="22" t="s">
        <v>54</v>
      </c>
      <c r="K5511" s="23">
        <v>0</v>
      </c>
      <c r="L5511" s="23" t="s">
        <v>55</v>
      </c>
      <c r="M5511" s="23" t="s">
        <v>84</v>
      </c>
      <c r="N5511" s="27">
        <v>41953</v>
      </c>
      <c r="O5511" s="23" t="s">
        <v>56</v>
      </c>
      <c r="P5511" t="str">
        <f t="shared" si="86"/>
        <v>INSERT INTO @DataTable (Deal, AdvanceDate, PROV, DealPurpose, RateType, BEACON, LTV, TDS, GDS, InsuranceType, PrincipalBalance, OccupancyType, AccountStatus, Closed_Date, DelinquencyBucket) VALUES (5510, '2013-02-28', 'ON', 'Purchase', 'Fixed', 778, 80, 33.67, 33.24, 'Conv', 0, 'Owner-Occupied', 'Closed', '2014-11-10', 'Current');</v>
      </c>
    </row>
    <row r="5512" spans="1:16" x14ac:dyDescent="0.35">
      <c r="A5512" s="19">
        <v>5511</v>
      </c>
      <c r="B5512" s="18">
        <v>42405</v>
      </c>
      <c r="C5512" s="19" t="s">
        <v>57</v>
      </c>
      <c r="D5512" s="19" t="s">
        <v>59</v>
      </c>
      <c r="E5512" s="19" t="s">
        <v>53</v>
      </c>
      <c r="F5512" s="19">
        <v>803</v>
      </c>
      <c r="G5512" s="19">
        <v>68.900000000000006</v>
      </c>
      <c r="H5512" s="19">
        <v>20.89</v>
      </c>
      <c r="I5512" s="19">
        <v>20.45</v>
      </c>
      <c r="J5512" s="19" t="s">
        <v>54</v>
      </c>
      <c r="K5512" s="20">
        <v>304926.96000000002</v>
      </c>
      <c r="L5512" s="20" t="s">
        <v>55</v>
      </c>
      <c r="M5512" s="20" t="s">
        <v>83</v>
      </c>
      <c r="N5512" s="26"/>
      <c r="O5512" s="20" t="s">
        <v>56</v>
      </c>
      <c r="P5512" t="str">
        <f t="shared" si="86"/>
        <v>INSERT INTO @DataTable (Deal, AdvanceDate, PROV, DealPurpose, RateType, BEACON, LTV, TDS, GDS, InsuranceType, PrincipalBalance, OccupancyType, AccountStatus, Closed_Date, DelinquencyBucket) VALUES (5511, '2016-02-05', 'ON', 'Transfer', 'Fixed', 803, 68.9, 20.89, 20.45, 'Conv', 304926.96, 'Owner-Occupied', 'Open', '1900-01-00', 'Current');</v>
      </c>
    </row>
    <row r="5513" spans="1:16" x14ac:dyDescent="0.35">
      <c r="A5513" s="22">
        <v>5512</v>
      </c>
      <c r="B5513" s="21">
        <v>42237</v>
      </c>
      <c r="C5513" s="22" t="s">
        <v>63</v>
      </c>
      <c r="D5513" s="22" t="s">
        <v>61</v>
      </c>
      <c r="E5513" s="22" t="s">
        <v>40</v>
      </c>
      <c r="F5513" s="22">
        <v>776</v>
      </c>
      <c r="G5513" s="22">
        <v>65.540000000000006</v>
      </c>
      <c r="H5513" s="22">
        <v>31.54</v>
      </c>
      <c r="I5513" s="22">
        <v>17.46</v>
      </c>
      <c r="J5513" s="22" t="s">
        <v>54</v>
      </c>
      <c r="K5513" s="23">
        <v>337385.56</v>
      </c>
      <c r="L5513" s="23" t="s">
        <v>55</v>
      </c>
      <c r="M5513" s="23" t="s">
        <v>83</v>
      </c>
      <c r="N5513" s="27"/>
      <c r="O5513" s="23" t="s">
        <v>56</v>
      </c>
      <c r="P5513" t="str">
        <f t="shared" si="86"/>
        <v>INSERT INTO @DataTable (Deal, AdvanceDate, PROV, DealPurpose, RateType, BEACON, LTV, TDS, GDS, InsuranceType, PrincipalBalance, OccupancyType, AccountStatus, Closed_Date, DelinquencyBucket) VALUES (5512, '2015-08-21', 'SK', 'Purchase', 'ARM', 776, 65.54, 31.54, 17.46, 'Conv', 337385.56, 'Owner-Occupied', 'Open', '1900-01-00', 'Current');</v>
      </c>
    </row>
    <row r="5514" spans="1:16" x14ac:dyDescent="0.35">
      <c r="A5514" s="19">
        <v>5513</v>
      </c>
      <c r="B5514" s="18">
        <v>41228</v>
      </c>
      <c r="C5514" s="19" t="s">
        <v>58</v>
      </c>
      <c r="D5514" s="19" t="s">
        <v>61</v>
      </c>
      <c r="E5514" s="19" t="s">
        <v>53</v>
      </c>
      <c r="F5514" s="19">
        <v>757</v>
      </c>
      <c r="G5514" s="19">
        <v>94.98</v>
      </c>
      <c r="H5514" s="19">
        <v>41.79</v>
      </c>
      <c r="I5514" s="19">
        <v>30.52</v>
      </c>
      <c r="J5514" s="19" t="s">
        <v>60</v>
      </c>
      <c r="K5514" s="20">
        <v>0</v>
      </c>
      <c r="L5514" s="20" t="s">
        <v>55</v>
      </c>
      <c r="M5514" s="20" t="s">
        <v>84</v>
      </c>
      <c r="N5514" s="26">
        <v>42601</v>
      </c>
      <c r="O5514" s="20" t="s">
        <v>56</v>
      </c>
      <c r="P5514" t="str">
        <f t="shared" si="86"/>
        <v>INSERT INTO @DataTable (Deal, AdvanceDate, PROV, DealPurpose, RateType, BEACON, LTV, TDS, GDS, InsuranceType, PrincipalBalance, OccupancyType, AccountStatus, Closed_Date, DelinquencyBucket) VALUES (5513, '2012-11-15', 'BC', 'Purchase', 'Fixed', 757, 94.98, 41.79, 30.52, 'HiRatio', 0, 'Owner-Occupied', 'Closed', '2016-08-19', 'Current');</v>
      </c>
    </row>
    <row r="5515" spans="1:16" x14ac:dyDescent="0.35">
      <c r="A5515" s="22">
        <v>5514</v>
      </c>
      <c r="B5515" s="21">
        <v>41669</v>
      </c>
      <c r="C5515" s="22" t="s">
        <v>58</v>
      </c>
      <c r="D5515" s="22" t="s">
        <v>61</v>
      </c>
      <c r="E5515" s="22" t="s">
        <v>40</v>
      </c>
      <c r="F5515" s="22">
        <v>781</v>
      </c>
      <c r="G5515" s="22">
        <v>41.38</v>
      </c>
      <c r="H5515" s="22">
        <v>33.82</v>
      </c>
      <c r="I5515" s="22">
        <v>30.98</v>
      </c>
      <c r="J5515" s="22" t="s">
        <v>54</v>
      </c>
      <c r="K5515" s="23">
        <v>268353.64</v>
      </c>
      <c r="L5515" s="23" t="s">
        <v>55</v>
      </c>
      <c r="M5515" s="23" t="s">
        <v>83</v>
      </c>
      <c r="N5515" s="27"/>
      <c r="O5515" s="23" t="s">
        <v>56</v>
      </c>
      <c r="P5515" t="str">
        <f t="shared" si="86"/>
        <v>INSERT INTO @DataTable (Deal, AdvanceDate, PROV, DealPurpose, RateType, BEACON, LTV, TDS, GDS, InsuranceType, PrincipalBalance, OccupancyType, AccountStatus, Closed_Date, DelinquencyBucket) VALUES (5514, '2014-01-30', 'BC', 'Purchase', 'ARM', 781, 41.38, 33.82, 30.98, 'Conv', 268353.64, 'Owner-Occupied', 'Open', '1900-01-00', 'Current');</v>
      </c>
    </row>
    <row r="5516" spans="1:16" x14ac:dyDescent="0.35">
      <c r="A5516" s="19">
        <v>5515</v>
      </c>
      <c r="B5516" s="18">
        <v>41334</v>
      </c>
      <c r="C5516" s="19" t="s">
        <v>57</v>
      </c>
      <c r="D5516" s="19" t="s">
        <v>59</v>
      </c>
      <c r="E5516" s="19" t="s">
        <v>53</v>
      </c>
      <c r="F5516" s="19">
        <v>778</v>
      </c>
      <c r="G5516" s="19">
        <v>78.87</v>
      </c>
      <c r="H5516" s="19">
        <v>34.840000000000003</v>
      </c>
      <c r="I5516" s="19">
        <v>20.170000000000002</v>
      </c>
      <c r="J5516" s="19" t="s">
        <v>54</v>
      </c>
      <c r="K5516" s="20">
        <v>154082.76999999999</v>
      </c>
      <c r="L5516" s="20" t="s">
        <v>55</v>
      </c>
      <c r="M5516" s="20" t="s">
        <v>83</v>
      </c>
      <c r="N5516" s="26"/>
      <c r="O5516" s="20" t="s">
        <v>56</v>
      </c>
      <c r="P5516" t="str">
        <f t="shared" si="86"/>
        <v>INSERT INTO @DataTable (Deal, AdvanceDate, PROV, DealPurpose, RateType, BEACON, LTV, TDS, GDS, InsuranceType, PrincipalBalance, OccupancyType, AccountStatus, Closed_Date, DelinquencyBucket) VALUES (5515, '2013-03-01', 'ON', 'Transfer', 'Fixed', 778, 78.87, 34.84, 20.17, 'Conv', 154082.77, 'Owner-Occupied', 'Open', '1900-01-00', 'Current');</v>
      </c>
    </row>
    <row r="5517" spans="1:16" x14ac:dyDescent="0.35">
      <c r="A5517" s="22">
        <v>5516</v>
      </c>
      <c r="B5517" s="21">
        <v>41149</v>
      </c>
      <c r="C5517" s="22" t="s">
        <v>51</v>
      </c>
      <c r="D5517" s="22" t="s">
        <v>61</v>
      </c>
      <c r="E5517" s="22" t="s">
        <v>53</v>
      </c>
      <c r="F5517" s="22">
        <v>745</v>
      </c>
      <c r="G5517" s="22">
        <v>95</v>
      </c>
      <c r="H5517" s="22">
        <v>42.8</v>
      </c>
      <c r="I5517" s="22">
        <v>28.48</v>
      </c>
      <c r="J5517" s="22" t="s">
        <v>60</v>
      </c>
      <c r="K5517" s="23">
        <v>231356.69</v>
      </c>
      <c r="L5517" s="23" t="s">
        <v>55</v>
      </c>
      <c r="M5517" s="23" t="s">
        <v>83</v>
      </c>
      <c r="N5517" s="27"/>
      <c r="O5517" s="23" t="s">
        <v>56</v>
      </c>
      <c r="P5517" t="str">
        <f t="shared" si="86"/>
        <v>INSERT INTO @DataTable (Deal, AdvanceDate, PROV, DealPurpose, RateType, BEACON, LTV, TDS, GDS, InsuranceType, PrincipalBalance, OccupancyType, AccountStatus, Closed_Date, DelinquencyBucket) VALUES (5516, '2012-08-28', 'AB', 'Purchase', 'Fixed', 745, 95, 42.8, 28.48, 'HiRatio', 231356.69, 'Owner-Occupied', 'Open', '1900-01-00', 'Current');</v>
      </c>
    </row>
    <row r="5518" spans="1:16" x14ac:dyDescent="0.35">
      <c r="A5518" s="19">
        <v>5517</v>
      </c>
      <c r="B5518" s="18">
        <v>41760</v>
      </c>
      <c r="C5518" s="19" t="s">
        <v>51</v>
      </c>
      <c r="D5518" s="19" t="s">
        <v>52</v>
      </c>
      <c r="E5518" s="19" t="s">
        <v>40</v>
      </c>
      <c r="F5518" s="19">
        <v>791</v>
      </c>
      <c r="G5518" s="19">
        <v>77.09</v>
      </c>
      <c r="H5518" s="19">
        <v>20.78</v>
      </c>
      <c r="I5518" s="19">
        <v>17.8</v>
      </c>
      <c r="J5518" s="19" t="s">
        <v>54</v>
      </c>
      <c r="K5518" s="20">
        <v>0</v>
      </c>
      <c r="L5518" s="20" t="s">
        <v>55</v>
      </c>
      <c r="M5518" s="20" t="s">
        <v>84</v>
      </c>
      <c r="N5518" s="26">
        <v>42585</v>
      </c>
      <c r="O5518" s="20" t="s">
        <v>56</v>
      </c>
      <c r="P5518" t="str">
        <f t="shared" si="86"/>
        <v>INSERT INTO @DataTable (Deal, AdvanceDate, PROV, DealPurpose, RateType, BEACON, LTV, TDS, GDS, InsuranceType, PrincipalBalance, OccupancyType, AccountStatus, Closed_Date, DelinquencyBucket) VALUES (5517, '2014-05-01', 'AB', 'Refinance External', 'ARM', 791, 77.09, 20.78, 17.8, 'Conv', 0, 'Owner-Occupied', 'Closed', '2016-08-03', 'Current');</v>
      </c>
    </row>
    <row r="5519" spans="1:16" x14ac:dyDescent="0.35">
      <c r="A5519" s="22">
        <v>5518</v>
      </c>
      <c r="B5519" s="21">
        <v>42492</v>
      </c>
      <c r="C5519" s="22" t="s">
        <v>51</v>
      </c>
      <c r="D5519" s="22" t="s">
        <v>61</v>
      </c>
      <c r="E5519" s="22" t="s">
        <v>53</v>
      </c>
      <c r="F5519" s="22">
        <v>773</v>
      </c>
      <c r="G5519" s="22">
        <v>95</v>
      </c>
      <c r="H5519" s="22">
        <v>37.229999999999997</v>
      </c>
      <c r="I5519" s="22">
        <v>28.4</v>
      </c>
      <c r="J5519" s="22" t="s">
        <v>60</v>
      </c>
      <c r="K5519" s="23">
        <v>214384.83</v>
      </c>
      <c r="L5519" s="23" t="s">
        <v>55</v>
      </c>
      <c r="M5519" s="23" t="s">
        <v>83</v>
      </c>
      <c r="N5519" s="27"/>
      <c r="O5519" s="23" t="s">
        <v>56</v>
      </c>
      <c r="P5519" t="str">
        <f t="shared" si="86"/>
        <v>INSERT INTO @DataTable (Deal, AdvanceDate, PROV, DealPurpose, RateType, BEACON, LTV, TDS, GDS, InsuranceType, PrincipalBalance, OccupancyType, AccountStatus, Closed_Date, DelinquencyBucket) VALUES (5518, '2016-05-02', 'AB', 'Purchase', 'Fixed', 773, 95, 37.23, 28.4, 'HiRatio', 214384.83, 'Owner-Occupied', 'Open', '1900-01-00', 'Current');</v>
      </c>
    </row>
    <row r="5520" spans="1:16" x14ac:dyDescent="0.35">
      <c r="A5520" s="19">
        <v>5519</v>
      </c>
      <c r="B5520" s="18">
        <v>41796</v>
      </c>
      <c r="C5520" s="19" t="s">
        <v>57</v>
      </c>
      <c r="D5520" s="19" t="s">
        <v>61</v>
      </c>
      <c r="E5520" s="19" t="s">
        <v>53</v>
      </c>
      <c r="F5520" s="19">
        <v>769</v>
      </c>
      <c r="G5520" s="19">
        <v>80</v>
      </c>
      <c r="H5520" s="19">
        <v>43.67</v>
      </c>
      <c r="I5520" s="19">
        <v>29.89</v>
      </c>
      <c r="J5520" s="19" t="s">
        <v>54</v>
      </c>
      <c r="K5520" s="20">
        <v>233442.97</v>
      </c>
      <c r="L5520" s="20" t="s">
        <v>55</v>
      </c>
      <c r="M5520" s="20" t="s">
        <v>83</v>
      </c>
      <c r="N5520" s="26"/>
      <c r="O5520" s="20" t="s">
        <v>56</v>
      </c>
      <c r="P5520" t="str">
        <f t="shared" si="86"/>
        <v>INSERT INTO @DataTable (Deal, AdvanceDate, PROV, DealPurpose, RateType, BEACON, LTV, TDS, GDS, InsuranceType, PrincipalBalance, OccupancyType, AccountStatus, Closed_Date, DelinquencyBucket) VALUES (5519, '2014-06-06', 'ON', 'Purchase', 'Fixed', 769, 80, 43.67, 29.89, 'Conv', 233442.97, 'Owner-Occupied', 'Open', '1900-01-00', 'Current');</v>
      </c>
    </row>
    <row r="5521" spans="1:16" x14ac:dyDescent="0.35">
      <c r="A5521" s="22">
        <v>5520</v>
      </c>
      <c r="B5521" s="21">
        <v>42284</v>
      </c>
      <c r="C5521" s="22" t="s">
        <v>57</v>
      </c>
      <c r="D5521" s="22" t="s">
        <v>52</v>
      </c>
      <c r="E5521" s="22" t="s">
        <v>40</v>
      </c>
      <c r="F5521" s="22">
        <v>792</v>
      </c>
      <c r="G5521" s="22">
        <v>80</v>
      </c>
      <c r="H5521" s="22">
        <v>29.54</v>
      </c>
      <c r="I5521" s="22">
        <v>20.350000000000001</v>
      </c>
      <c r="J5521" s="22" t="s">
        <v>54</v>
      </c>
      <c r="K5521" s="23">
        <v>0</v>
      </c>
      <c r="L5521" s="23" t="s">
        <v>55</v>
      </c>
      <c r="M5521" s="23" t="s">
        <v>84</v>
      </c>
      <c r="N5521" s="27">
        <v>42555</v>
      </c>
      <c r="O5521" s="23" t="s">
        <v>56</v>
      </c>
      <c r="P5521" t="str">
        <f t="shared" si="86"/>
        <v>INSERT INTO @DataTable (Deal, AdvanceDate, PROV, DealPurpose, RateType, BEACON, LTV, TDS, GDS, InsuranceType, PrincipalBalance, OccupancyType, AccountStatus, Closed_Date, DelinquencyBucket) VALUES (5520, '2015-10-07', 'ON', 'Refinance External', 'ARM', 792, 80, 29.54, 20.35, 'Conv', 0, 'Owner-Occupied', 'Closed', '2016-07-04', 'Current');</v>
      </c>
    </row>
    <row r="5522" spans="1:16" x14ac:dyDescent="0.35">
      <c r="A5522" s="19">
        <v>5521</v>
      </c>
      <c r="B5522" s="18">
        <v>41603</v>
      </c>
      <c r="C5522" s="19" t="s">
        <v>57</v>
      </c>
      <c r="D5522" s="19" t="s">
        <v>52</v>
      </c>
      <c r="E5522" s="19" t="s">
        <v>53</v>
      </c>
      <c r="F5522" s="19">
        <v>757</v>
      </c>
      <c r="G5522" s="19">
        <v>68.06</v>
      </c>
      <c r="H5522" s="19">
        <v>18.010000000000002</v>
      </c>
      <c r="I5522" s="19">
        <v>16.260000000000002</v>
      </c>
      <c r="J5522" s="19" t="s">
        <v>54</v>
      </c>
      <c r="K5522" s="20">
        <v>258929.72</v>
      </c>
      <c r="L5522" s="20" t="s">
        <v>55</v>
      </c>
      <c r="M5522" s="20" t="s">
        <v>83</v>
      </c>
      <c r="N5522" s="26"/>
      <c r="O5522" s="20" t="s">
        <v>56</v>
      </c>
      <c r="P5522" t="str">
        <f t="shared" si="86"/>
        <v>INSERT INTO @DataTable (Deal, AdvanceDate, PROV, DealPurpose, RateType, BEACON, LTV, TDS, GDS, InsuranceType, PrincipalBalance, OccupancyType, AccountStatus, Closed_Date, DelinquencyBucket) VALUES (5521, '2013-11-25', 'ON', 'Refinance External', 'Fixed', 757, 68.06, 18.01, 16.26, 'Conv', 258929.72, 'Owner-Occupied', 'Open', '1900-01-00', 'Current');</v>
      </c>
    </row>
    <row r="5523" spans="1:16" x14ac:dyDescent="0.35">
      <c r="A5523" s="22">
        <v>5522</v>
      </c>
      <c r="B5523" s="21">
        <v>42261</v>
      </c>
      <c r="C5523" s="22" t="s">
        <v>57</v>
      </c>
      <c r="D5523" s="22" t="s">
        <v>52</v>
      </c>
      <c r="E5523" s="22" t="s">
        <v>53</v>
      </c>
      <c r="F5523" s="22">
        <v>801</v>
      </c>
      <c r="G5523" s="22">
        <v>80</v>
      </c>
      <c r="H5523" s="22">
        <v>19.329999999999998</v>
      </c>
      <c r="I5523" s="22">
        <v>19.04</v>
      </c>
      <c r="J5523" s="22" t="s">
        <v>54</v>
      </c>
      <c r="K5523" s="23">
        <v>261489.44</v>
      </c>
      <c r="L5523" s="23" t="s">
        <v>55</v>
      </c>
      <c r="M5523" s="23" t="s">
        <v>83</v>
      </c>
      <c r="N5523" s="27"/>
      <c r="O5523" s="23" t="s">
        <v>56</v>
      </c>
      <c r="P5523" t="str">
        <f t="shared" si="86"/>
        <v>INSERT INTO @DataTable (Deal, AdvanceDate, PROV, DealPurpose, RateType, BEACON, LTV, TDS, GDS, InsuranceType, PrincipalBalance, OccupancyType, AccountStatus, Closed_Date, DelinquencyBucket) VALUES (5522, '2015-09-14', 'ON', 'Refinance External', 'Fixed', 801, 80, 19.33, 19.04, 'Conv', 261489.44, 'Owner-Occupied', 'Open', '1900-01-00', 'Current');</v>
      </c>
    </row>
    <row r="5524" spans="1:16" x14ac:dyDescent="0.35">
      <c r="A5524" s="19">
        <v>5523</v>
      </c>
      <c r="B5524" s="18">
        <v>40998</v>
      </c>
      <c r="C5524" s="19" t="s">
        <v>57</v>
      </c>
      <c r="D5524" s="19" t="s">
        <v>61</v>
      </c>
      <c r="E5524" s="19" t="s">
        <v>53</v>
      </c>
      <c r="F5524" s="19">
        <v>675</v>
      </c>
      <c r="G5524" s="19">
        <v>88.42</v>
      </c>
      <c r="H5524" s="19">
        <v>29.14</v>
      </c>
      <c r="I5524" s="19">
        <v>24.19</v>
      </c>
      <c r="J5524" s="19" t="s">
        <v>60</v>
      </c>
      <c r="K5524" s="20">
        <v>200889.84</v>
      </c>
      <c r="L5524" s="20" t="s">
        <v>55</v>
      </c>
      <c r="M5524" s="20" t="s">
        <v>83</v>
      </c>
      <c r="N5524" s="26"/>
      <c r="O5524" s="20" t="s">
        <v>56</v>
      </c>
      <c r="P5524" t="str">
        <f t="shared" si="86"/>
        <v>INSERT INTO @DataTable (Deal, AdvanceDate, PROV, DealPurpose, RateType, BEACON, LTV, TDS, GDS, InsuranceType, PrincipalBalance, OccupancyType, AccountStatus, Closed_Date, DelinquencyBucket) VALUES (5523, '2012-03-30', 'ON', 'Purchase', 'Fixed', 675, 88.42, 29.14, 24.19, 'HiRatio', 200889.84, 'Owner-Occupied', 'Open', '1900-01-00', 'Current');</v>
      </c>
    </row>
    <row r="5525" spans="1:16" x14ac:dyDescent="0.35">
      <c r="A5525" s="22">
        <v>5524</v>
      </c>
      <c r="B5525" s="21">
        <v>41697</v>
      </c>
      <c r="C5525" s="22" t="s">
        <v>57</v>
      </c>
      <c r="D5525" s="22" t="s">
        <v>61</v>
      </c>
      <c r="E5525" s="22" t="s">
        <v>40</v>
      </c>
      <c r="F5525" s="22">
        <v>747</v>
      </c>
      <c r="G5525" s="22">
        <v>95</v>
      </c>
      <c r="H5525" s="22">
        <v>28.43</v>
      </c>
      <c r="I5525" s="22">
        <v>23.27</v>
      </c>
      <c r="J5525" s="22" t="s">
        <v>60</v>
      </c>
      <c r="K5525" s="23">
        <v>0</v>
      </c>
      <c r="L5525" s="23" t="s">
        <v>55</v>
      </c>
      <c r="M5525" s="23" t="s">
        <v>84</v>
      </c>
      <c r="N5525" s="27">
        <v>41946</v>
      </c>
      <c r="O5525" s="23" t="s">
        <v>56</v>
      </c>
      <c r="P5525" t="str">
        <f t="shared" si="86"/>
        <v>INSERT INTO @DataTable (Deal, AdvanceDate, PROV, DealPurpose, RateType, BEACON, LTV, TDS, GDS, InsuranceType, PrincipalBalance, OccupancyType, AccountStatus, Closed_Date, DelinquencyBucket) VALUES (5524, '2014-02-27', 'ON', 'Purchase', 'ARM', 747, 95, 28.43, 23.27, 'HiRatio', 0, 'Owner-Occupied', 'Closed', '2014-11-03', 'Current');</v>
      </c>
    </row>
    <row r="5526" spans="1:16" x14ac:dyDescent="0.35">
      <c r="A5526" s="19">
        <v>5525</v>
      </c>
      <c r="B5526" s="18">
        <v>41278</v>
      </c>
      <c r="C5526" s="19" t="s">
        <v>51</v>
      </c>
      <c r="D5526" s="19" t="s">
        <v>61</v>
      </c>
      <c r="E5526" s="19" t="s">
        <v>53</v>
      </c>
      <c r="F5526" s="19">
        <v>734</v>
      </c>
      <c r="G5526" s="19">
        <v>95</v>
      </c>
      <c r="H5526" s="19">
        <v>38.340000000000003</v>
      </c>
      <c r="I5526" s="19">
        <v>21.3</v>
      </c>
      <c r="J5526" s="19" t="s">
        <v>60</v>
      </c>
      <c r="K5526" s="20">
        <v>151462.91</v>
      </c>
      <c r="L5526" s="20" t="s">
        <v>55</v>
      </c>
      <c r="M5526" s="20" t="s">
        <v>83</v>
      </c>
      <c r="N5526" s="26"/>
      <c r="O5526" s="20" t="s">
        <v>56</v>
      </c>
      <c r="P5526" t="str">
        <f t="shared" si="86"/>
        <v>INSERT INTO @DataTable (Deal, AdvanceDate, PROV, DealPurpose, RateType, BEACON, LTV, TDS, GDS, InsuranceType, PrincipalBalance, OccupancyType, AccountStatus, Closed_Date, DelinquencyBucket) VALUES (5525, '2013-01-04', 'AB', 'Purchase', 'Fixed', 734, 95, 38.34, 21.3, 'HiRatio', 151462.91, 'Owner-Occupied', 'Open', '1900-01-00', 'Current');</v>
      </c>
    </row>
    <row r="5527" spans="1:16" x14ac:dyDescent="0.35">
      <c r="A5527" s="22">
        <v>5526</v>
      </c>
      <c r="B5527" s="21">
        <v>41835</v>
      </c>
      <c r="C5527" s="22" t="s">
        <v>51</v>
      </c>
      <c r="D5527" s="22" t="s">
        <v>52</v>
      </c>
      <c r="E5527" s="22" t="s">
        <v>53</v>
      </c>
      <c r="F5527" s="22">
        <v>671</v>
      </c>
      <c r="G5527" s="22">
        <v>23.26</v>
      </c>
      <c r="H5527" s="22">
        <v>27.66</v>
      </c>
      <c r="I5527" s="22">
        <v>27.66</v>
      </c>
      <c r="J5527" s="22" t="s">
        <v>54</v>
      </c>
      <c r="K5527" s="23">
        <v>90247.73</v>
      </c>
      <c r="L5527" s="23" t="s">
        <v>55</v>
      </c>
      <c r="M5527" s="23" t="s">
        <v>83</v>
      </c>
      <c r="N5527" s="27"/>
      <c r="O5527" s="23" t="s">
        <v>56</v>
      </c>
      <c r="P5527" t="str">
        <f t="shared" si="86"/>
        <v>INSERT INTO @DataTable (Deal, AdvanceDate, PROV, DealPurpose, RateType, BEACON, LTV, TDS, GDS, InsuranceType, PrincipalBalance, OccupancyType, AccountStatus, Closed_Date, DelinquencyBucket) VALUES (5526, '2014-07-15', 'AB', 'Refinance External', 'Fixed', 671, 23.26, 27.66, 27.66, 'Conv', 90247.73, 'Owner-Occupied', 'Open', '1900-01-00', 'Current');</v>
      </c>
    </row>
    <row r="5528" spans="1:16" x14ac:dyDescent="0.35">
      <c r="A5528" s="19">
        <v>5527</v>
      </c>
      <c r="B5528" s="18">
        <v>42079</v>
      </c>
      <c r="C5528" s="19" t="s">
        <v>58</v>
      </c>
      <c r="D5528" s="19" t="s">
        <v>61</v>
      </c>
      <c r="E5528" s="19" t="s">
        <v>53</v>
      </c>
      <c r="F5528" s="19">
        <v>717</v>
      </c>
      <c r="G5528" s="19">
        <v>95</v>
      </c>
      <c r="H5528" s="19">
        <v>40.770000000000003</v>
      </c>
      <c r="I5528" s="19">
        <v>23.16</v>
      </c>
      <c r="J5528" s="19" t="s">
        <v>60</v>
      </c>
      <c r="K5528" s="20">
        <v>408064.81</v>
      </c>
      <c r="L5528" s="20" t="s">
        <v>55</v>
      </c>
      <c r="M5528" s="20" t="s">
        <v>83</v>
      </c>
      <c r="N5528" s="26"/>
      <c r="O5528" s="20" t="s">
        <v>56</v>
      </c>
      <c r="P5528" t="str">
        <f t="shared" si="86"/>
        <v>INSERT INTO @DataTable (Deal, AdvanceDate, PROV, DealPurpose, RateType, BEACON, LTV, TDS, GDS, InsuranceType, PrincipalBalance, OccupancyType, AccountStatus, Closed_Date, DelinquencyBucket) VALUES (5527, '2015-03-16', 'BC', 'Purchase', 'Fixed', 717, 95, 40.77, 23.16, 'HiRatio', 408064.81, 'Owner-Occupied', 'Open', '1900-01-00', 'Current');</v>
      </c>
    </row>
    <row r="5529" spans="1:16" x14ac:dyDescent="0.35">
      <c r="A5529" s="22">
        <v>5528</v>
      </c>
      <c r="B5529" s="21">
        <v>40652</v>
      </c>
      <c r="C5529" s="22" t="s">
        <v>57</v>
      </c>
      <c r="D5529" s="22" t="s">
        <v>72</v>
      </c>
      <c r="E5529" s="22" t="s">
        <v>53</v>
      </c>
      <c r="F5529" s="22">
        <v>0</v>
      </c>
      <c r="G5529" s="22">
        <v>76.67</v>
      </c>
      <c r="H5529" s="22">
        <v>35.47</v>
      </c>
      <c r="I5529" s="22">
        <v>24.76</v>
      </c>
      <c r="J5529" s="22" t="s">
        <v>54</v>
      </c>
      <c r="K5529" s="23">
        <v>0</v>
      </c>
      <c r="L5529" s="23" t="s">
        <v>55</v>
      </c>
      <c r="M5529" s="23" t="s">
        <v>84</v>
      </c>
      <c r="N5529" s="27">
        <v>41564</v>
      </c>
      <c r="O5529" s="23" t="s">
        <v>56</v>
      </c>
      <c r="P5529" t="str">
        <f t="shared" si="86"/>
        <v>INSERT INTO @DataTable (Deal, AdvanceDate, PROV, DealPurpose, RateType, BEACON, LTV, TDS, GDS, InsuranceType, PrincipalBalance, OccupancyType, AccountStatus, Closed_Date, DelinquencyBucket) VALUES (5528, '2011-04-19', 'ON', 'ETO Existing Client', 'Fixed', 0, 76.67, 35.47, 24.76, 'Conv', 0, 'Owner-Occupied', 'Closed', '2013-10-17', 'Current');</v>
      </c>
    </row>
    <row r="5530" spans="1:16" x14ac:dyDescent="0.35">
      <c r="A5530" s="19">
        <v>5529</v>
      </c>
      <c r="B5530" s="18">
        <v>42180</v>
      </c>
      <c r="C5530" s="19" t="s">
        <v>51</v>
      </c>
      <c r="D5530" s="19" t="s">
        <v>61</v>
      </c>
      <c r="E5530" s="19" t="s">
        <v>40</v>
      </c>
      <c r="F5530" s="19">
        <v>799</v>
      </c>
      <c r="G5530" s="19">
        <v>95</v>
      </c>
      <c r="H5530" s="19">
        <v>24.6</v>
      </c>
      <c r="I5530" s="19">
        <v>20.92</v>
      </c>
      <c r="J5530" s="19" t="s">
        <v>60</v>
      </c>
      <c r="K5530" s="20">
        <v>276075.86</v>
      </c>
      <c r="L5530" s="20" t="s">
        <v>55</v>
      </c>
      <c r="M5530" s="20" t="s">
        <v>83</v>
      </c>
      <c r="N5530" s="26"/>
      <c r="O5530" s="20" t="s">
        <v>56</v>
      </c>
      <c r="P5530" t="str">
        <f t="shared" si="86"/>
        <v>INSERT INTO @DataTable (Deal, AdvanceDate, PROV, DealPurpose, RateType, BEACON, LTV, TDS, GDS, InsuranceType, PrincipalBalance, OccupancyType, AccountStatus, Closed_Date, DelinquencyBucket) VALUES (5529, '2015-06-25', 'AB', 'Purchase', 'ARM', 799, 95, 24.6, 20.92, 'HiRatio', 276075.86, 'Owner-Occupied', 'Open', '1900-01-00', 'Current');</v>
      </c>
    </row>
    <row r="5531" spans="1:16" x14ac:dyDescent="0.35">
      <c r="A5531" s="22">
        <v>5530</v>
      </c>
      <c r="B5531" s="21">
        <v>42230</v>
      </c>
      <c r="C5531" s="22" t="s">
        <v>63</v>
      </c>
      <c r="D5531" s="22" t="s">
        <v>61</v>
      </c>
      <c r="E5531" s="22" t="s">
        <v>53</v>
      </c>
      <c r="F5531" s="22">
        <v>770</v>
      </c>
      <c r="G5531" s="22">
        <v>95</v>
      </c>
      <c r="H5531" s="22">
        <v>42.46</v>
      </c>
      <c r="I5531" s="22">
        <v>35.06</v>
      </c>
      <c r="J5531" s="22" t="s">
        <v>60</v>
      </c>
      <c r="K5531" s="23">
        <v>372560.36</v>
      </c>
      <c r="L5531" s="23" t="s">
        <v>55</v>
      </c>
      <c r="M5531" s="23" t="s">
        <v>83</v>
      </c>
      <c r="N5531" s="27"/>
      <c r="O5531" s="23" t="s">
        <v>56</v>
      </c>
      <c r="P5531" t="str">
        <f t="shared" si="86"/>
        <v>INSERT INTO @DataTable (Deal, AdvanceDate, PROV, DealPurpose, RateType, BEACON, LTV, TDS, GDS, InsuranceType, PrincipalBalance, OccupancyType, AccountStatus, Closed_Date, DelinquencyBucket) VALUES (5530, '2015-08-14', 'SK', 'Purchase', 'Fixed', 770, 95, 42.46, 35.06, 'HiRatio', 372560.36, 'Owner-Occupied', 'Open', '1900-01-00', 'Current');</v>
      </c>
    </row>
    <row r="5532" spans="1:16" x14ac:dyDescent="0.35">
      <c r="A5532" s="19">
        <v>5531</v>
      </c>
      <c r="B5532" s="18">
        <v>41046</v>
      </c>
      <c r="C5532" s="19" t="s">
        <v>51</v>
      </c>
      <c r="D5532" s="19" t="s">
        <v>59</v>
      </c>
      <c r="E5532" s="19" t="s">
        <v>53</v>
      </c>
      <c r="F5532" s="19">
        <v>682</v>
      </c>
      <c r="G5532" s="19">
        <v>92.87</v>
      </c>
      <c r="H5532" s="19">
        <v>31.06</v>
      </c>
      <c r="I5532" s="19">
        <v>20.52</v>
      </c>
      <c r="J5532" s="19" t="s">
        <v>60</v>
      </c>
      <c r="K5532" s="20">
        <v>0</v>
      </c>
      <c r="L5532" s="20" t="s">
        <v>55</v>
      </c>
      <c r="M5532" s="20" t="s">
        <v>84</v>
      </c>
      <c r="N5532" s="26">
        <v>42271</v>
      </c>
      <c r="O5532" s="20" t="s">
        <v>56</v>
      </c>
      <c r="P5532" t="str">
        <f t="shared" si="86"/>
        <v>INSERT INTO @DataTable (Deal, AdvanceDate, PROV, DealPurpose, RateType, BEACON, LTV, TDS, GDS, InsuranceType, PrincipalBalance, OccupancyType, AccountStatus, Closed_Date, DelinquencyBucket) VALUES (5531, '2012-05-17', 'AB', 'Transfer', 'Fixed', 682, 92.87, 31.06, 20.52, 'HiRatio', 0, 'Owner-Occupied', 'Closed', '2015-09-24', 'Current');</v>
      </c>
    </row>
    <row r="5533" spans="1:16" x14ac:dyDescent="0.35">
      <c r="A5533" s="22">
        <v>5532</v>
      </c>
      <c r="B5533" s="21">
        <v>42206</v>
      </c>
      <c r="C5533" s="22" t="s">
        <v>58</v>
      </c>
      <c r="D5533" s="22" t="s">
        <v>59</v>
      </c>
      <c r="E5533" s="22" t="s">
        <v>40</v>
      </c>
      <c r="F5533" s="22">
        <v>742</v>
      </c>
      <c r="G5533" s="22">
        <v>26.36</v>
      </c>
      <c r="H5533" s="22">
        <v>34.58</v>
      </c>
      <c r="I5533" s="22">
        <v>21.51</v>
      </c>
      <c r="J5533" s="22" t="s">
        <v>54</v>
      </c>
      <c r="K5533" s="23">
        <v>125833.48</v>
      </c>
      <c r="L5533" s="23" t="s">
        <v>55</v>
      </c>
      <c r="M5533" s="23" t="s">
        <v>83</v>
      </c>
      <c r="N5533" s="27"/>
      <c r="O5533" s="23" t="s">
        <v>56</v>
      </c>
      <c r="P5533" t="str">
        <f t="shared" si="86"/>
        <v>INSERT INTO @DataTable (Deal, AdvanceDate, PROV, DealPurpose, RateType, BEACON, LTV, TDS, GDS, InsuranceType, PrincipalBalance, OccupancyType, AccountStatus, Closed_Date, DelinquencyBucket) VALUES (5532, '2015-07-21', 'BC', 'Transfer', 'ARM', 742, 26.36, 34.58, 21.51, 'Conv', 125833.48, 'Owner-Occupied', 'Open', '1900-01-00', 'Current');</v>
      </c>
    </row>
    <row r="5534" spans="1:16" x14ac:dyDescent="0.35">
      <c r="A5534" s="19">
        <v>5533</v>
      </c>
      <c r="B5534" s="18">
        <v>41929</v>
      </c>
      <c r="C5534" s="19" t="s">
        <v>51</v>
      </c>
      <c r="D5534" s="19" t="s">
        <v>61</v>
      </c>
      <c r="E5534" s="19" t="s">
        <v>53</v>
      </c>
      <c r="F5534" s="19">
        <v>660</v>
      </c>
      <c r="G5534" s="19">
        <v>95</v>
      </c>
      <c r="H5534" s="19">
        <v>28.64</v>
      </c>
      <c r="I5534" s="19">
        <v>27.99</v>
      </c>
      <c r="J5534" s="19" t="s">
        <v>60</v>
      </c>
      <c r="K5534" s="20">
        <v>288667.2</v>
      </c>
      <c r="L5534" s="20" t="s">
        <v>55</v>
      </c>
      <c r="M5534" s="20" t="s">
        <v>83</v>
      </c>
      <c r="N5534" s="26"/>
      <c r="O5534" s="20" t="s">
        <v>56</v>
      </c>
      <c r="P5534" t="str">
        <f t="shared" si="86"/>
        <v>INSERT INTO @DataTable (Deal, AdvanceDate, PROV, DealPurpose, RateType, BEACON, LTV, TDS, GDS, InsuranceType, PrincipalBalance, OccupancyType, AccountStatus, Closed_Date, DelinquencyBucket) VALUES (5533, '2014-10-17', 'AB', 'Purchase', 'Fixed', 660, 95, 28.64, 27.99, 'HiRatio', 288667.2, 'Owner-Occupied', 'Open', '1900-01-00', 'Current');</v>
      </c>
    </row>
    <row r="5535" spans="1:16" x14ac:dyDescent="0.35">
      <c r="A5535" s="22">
        <v>5534</v>
      </c>
      <c r="B5535" s="21">
        <v>41927</v>
      </c>
      <c r="C5535" s="22" t="s">
        <v>57</v>
      </c>
      <c r="D5535" s="22" t="s">
        <v>52</v>
      </c>
      <c r="E5535" s="22" t="s">
        <v>40</v>
      </c>
      <c r="F5535" s="22">
        <v>808</v>
      </c>
      <c r="G5535" s="22">
        <v>75</v>
      </c>
      <c r="H5535" s="22">
        <v>36.51</v>
      </c>
      <c r="I5535" s="22">
        <v>30.83</v>
      </c>
      <c r="J5535" s="22" t="s">
        <v>54</v>
      </c>
      <c r="K5535" s="23">
        <v>439679.04</v>
      </c>
      <c r="L5535" s="23" t="s">
        <v>55</v>
      </c>
      <c r="M5535" s="23" t="s">
        <v>83</v>
      </c>
      <c r="N5535" s="27"/>
      <c r="O5535" s="23" t="s">
        <v>56</v>
      </c>
      <c r="P5535" t="str">
        <f t="shared" si="86"/>
        <v>INSERT INTO @DataTable (Deal, AdvanceDate, PROV, DealPurpose, RateType, BEACON, LTV, TDS, GDS, InsuranceType, PrincipalBalance, OccupancyType, AccountStatus, Closed_Date, DelinquencyBucket) VALUES (5534, '2014-10-15', 'ON', 'Refinance External', 'ARM', 808, 75, 36.51, 30.83, 'Conv', 439679.04, 'Owner-Occupied', 'Open', '1900-01-00', 'Current');</v>
      </c>
    </row>
    <row r="5536" spans="1:16" x14ac:dyDescent="0.35">
      <c r="A5536" s="19">
        <v>5535</v>
      </c>
      <c r="B5536" s="18">
        <v>42076</v>
      </c>
      <c r="C5536" s="19" t="s">
        <v>57</v>
      </c>
      <c r="D5536" s="19" t="s">
        <v>61</v>
      </c>
      <c r="E5536" s="19" t="s">
        <v>53</v>
      </c>
      <c r="F5536" s="19">
        <v>719</v>
      </c>
      <c r="G5536" s="19">
        <v>95</v>
      </c>
      <c r="H5536" s="19">
        <v>39.159999999999997</v>
      </c>
      <c r="I5536" s="19">
        <v>31.96</v>
      </c>
      <c r="J5536" s="19" t="s">
        <v>60</v>
      </c>
      <c r="K5536" s="20">
        <v>491908.84</v>
      </c>
      <c r="L5536" s="20" t="s">
        <v>55</v>
      </c>
      <c r="M5536" s="20" t="s">
        <v>83</v>
      </c>
      <c r="N5536" s="26"/>
      <c r="O5536" s="20" t="s">
        <v>56</v>
      </c>
      <c r="P5536" t="str">
        <f t="shared" si="86"/>
        <v>INSERT INTO @DataTable (Deal, AdvanceDate, PROV, DealPurpose, RateType, BEACON, LTV, TDS, GDS, InsuranceType, PrincipalBalance, OccupancyType, AccountStatus, Closed_Date, DelinquencyBucket) VALUES (5535, '2015-03-13', 'ON', 'Purchase', 'Fixed', 719, 95, 39.16, 31.96, 'HiRatio', 491908.84, 'Owner-Occupied', 'Open', '1900-01-00', 'Current');</v>
      </c>
    </row>
    <row r="5537" spans="1:16" x14ac:dyDescent="0.35">
      <c r="A5537" s="22">
        <v>5536</v>
      </c>
      <c r="B5537" s="21">
        <v>41516</v>
      </c>
      <c r="C5537" s="22" t="s">
        <v>65</v>
      </c>
      <c r="D5537" s="22" t="s">
        <v>61</v>
      </c>
      <c r="E5537" s="22" t="s">
        <v>40</v>
      </c>
      <c r="F5537" s="22">
        <v>704</v>
      </c>
      <c r="G5537" s="22">
        <v>85.19</v>
      </c>
      <c r="H5537" s="22">
        <v>32.33</v>
      </c>
      <c r="I5537" s="22">
        <v>21.32</v>
      </c>
      <c r="J5537" s="22" t="s">
        <v>54</v>
      </c>
      <c r="K5537" s="23">
        <v>103218.33</v>
      </c>
      <c r="L5537" s="23" t="s">
        <v>55</v>
      </c>
      <c r="M5537" s="23" t="s">
        <v>83</v>
      </c>
      <c r="N5537" s="27"/>
      <c r="O5537" s="23" t="s">
        <v>56</v>
      </c>
      <c r="P5537" t="str">
        <f t="shared" si="86"/>
        <v>INSERT INTO @DataTable (Deal, AdvanceDate, PROV, DealPurpose, RateType, BEACON, LTV, TDS, GDS, InsuranceType, PrincipalBalance, OccupancyType, AccountStatus, Closed_Date, DelinquencyBucket) VALUES (5536, '2013-08-30', 'NS', 'Purchase', 'ARM', 704, 85.19, 32.33, 21.32, 'Conv', 103218.33, 'Owner-Occupied', 'Open', '1900-01-00', 'Current');</v>
      </c>
    </row>
    <row r="5538" spans="1:16" x14ac:dyDescent="0.35">
      <c r="A5538" s="19">
        <v>5537</v>
      </c>
      <c r="B5538" s="18">
        <v>41605</v>
      </c>
      <c r="C5538" s="19" t="s">
        <v>57</v>
      </c>
      <c r="D5538" s="19" t="s">
        <v>52</v>
      </c>
      <c r="E5538" s="19" t="s">
        <v>40</v>
      </c>
      <c r="F5538" s="19">
        <v>732</v>
      </c>
      <c r="G5538" s="19">
        <v>71.2</v>
      </c>
      <c r="H5538" s="19">
        <v>27.69</v>
      </c>
      <c r="I5538" s="19">
        <v>16.7</v>
      </c>
      <c r="J5538" s="19" t="s">
        <v>54</v>
      </c>
      <c r="K5538" s="20">
        <v>0</v>
      </c>
      <c r="L5538" s="20" t="s">
        <v>55</v>
      </c>
      <c r="M5538" s="20" t="s">
        <v>84</v>
      </c>
      <c r="N5538" s="26">
        <v>42297</v>
      </c>
      <c r="O5538" s="20" t="s">
        <v>56</v>
      </c>
      <c r="P5538" t="str">
        <f t="shared" si="86"/>
        <v>INSERT INTO @DataTable (Deal, AdvanceDate, PROV, DealPurpose, RateType, BEACON, LTV, TDS, GDS, InsuranceType, PrincipalBalance, OccupancyType, AccountStatus, Closed_Date, DelinquencyBucket) VALUES (5537, '2013-11-27', 'ON', 'Refinance External', 'ARM', 732, 71.2, 27.69, 16.7, 'Conv', 0, 'Owner-Occupied', 'Closed', '2015-10-20', 'Current');</v>
      </c>
    </row>
    <row r="5539" spans="1:16" x14ac:dyDescent="0.35">
      <c r="A5539" s="22">
        <v>5538</v>
      </c>
      <c r="B5539" s="21">
        <v>42277</v>
      </c>
      <c r="C5539" s="22" t="s">
        <v>58</v>
      </c>
      <c r="D5539" s="22" t="s">
        <v>61</v>
      </c>
      <c r="E5539" s="22" t="s">
        <v>40</v>
      </c>
      <c r="F5539" s="22">
        <v>754</v>
      </c>
      <c r="G5539" s="22">
        <v>95</v>
      </c>
      <c r="H5539" s="22">
        <v>35.9</v>
      </c>
      <c r="I5539" s="22">
        <v>23.58</v>
      </c>
      <c r="J5539" s="22" t="s">
        <v>60</v>
      </c>
      <c r="K5539" s="23">
        <v>403479.91</v>
      </c>
      <c r="L5539" s="23" t="s">
        <v>55</v>
      </c>
      <c r="M5539" s="23" t="s">
        <v>83</v>
      </c>
      <c r="N5539" s="27"/>
      <c r="O5539" s="23" t="s">
        <v>56</v>
      </c>
      <c r="P5539" t="str">
        <f t="shared" si="86"/>
        <v>INSERT INTO @DataTable (Deal, AdvanceDate, PROV, DealPurpose, RateType, BEACON, LTV, TDS, GDS, InsuranceType, PrincipalBalance, OccupancyType, AccountStatus, Closed_Date, DelinquencyBucket) VALUES (5538, '2015-09-30', 'BC', 'Purchase', 'ARM', 754, 95, 35.9, 23.58, 'HiRatio', 403479.91, 'Owner-Occupied', 'Open', '1900-01-00', 'Current');</v>
      </c>
    </row>
    <row r="5540" spans="1:16" x14ac:dyDescent="0.35">
      <c r="A5540" s="19">
        <v>5539</v>
      </c>
      <c r="B5540" s="18">
        <v>41922</v>
      </c>
      <c r="C5540" s="19" t="s">
        <v>57</v>
      </c>
      <c r="D5540" s="19" t="s">
        <v>52</v>
      </c>
      <c r="E5540" s="19" t="s">
        <v>40</v>
      </c>
      <c r="F5540" s="19">
        <v>775</v>
      </c>
      <c r="G5540" s="19">
        <v>80</v>
      </c>
      <c r="H5540" s="19">
        <v>32.68</v>
      </c>
      <c r="I5540" s="19">
        <v>26.53</v>
      </c>
      <c r="J5540" s="19" t="s">
        <v>54</v>
      </c>
      <c r="K5540" s="20">
        <v>323145.53000000003</v>
      </c>
      <c r="L5540" s="20" t="s">
        <v>55</v>
      </c>
      <c r="M5540" s="20" t="s">
        <v>83</v>
      </c>
      <c r="N5540" s="26"/>
      <c r="O5540" s="20" t="s">
        <v>56</v>
      </c>
      <c r="P5540" t="str">
        <f t="shared" si="86"/>
        <v>INSERT INTO @DataTable (Deal, AdvanceDate, PROV, DealPurpose, RateType, BEACON, LTV, TDS, GDS, InsuranceType, PrincipalBalance, OccupancyType, AccountStatus, Closed_Date, DelinquencyBucket) VALUES (5539, '2014-10-10', 'ON', 'Refinance External', 'ARM', 775, 80, 32.68, 26.53, 'Conv', 323145.53, 'Owner-Occupied', 'Open', '1900-01-00', 'Current');</v>
      </c>
    </row>
    <row r="5541" spans="1:16" x14ac:dyDescent="0.35">
      <c r="A5541" s="22">
        <v>5540</v>
      </c>
      <c r="B5541" s="21">
        <v>41775</v>
      </c>
      <c r="C5541" s="22" t="s">
        <v>57</v>
      </c>
      <c r="D5541" s="22" t="s">
        <v>61</v>
      </c>
      <c r="E5541" s="22" t="s">
        <v>53</v>
      </c>
      <c r="F5541" s="22">
        <v>706</v>
      </c>
      <c r="G5541" s="22">
        <v>95</v>
      </c>
      <c r="H5541" s="22">
        <v>42.06</v>
      </c>
      <c r="I5541" s="22">
        <v>28.19</v>
      </c>
      <c r="J5541" s="22" t="s">
        <v>60</v>
      </c>
      <c r="K5541" s="23">
        <v>0</v>
      </c>
      <c r="L5541" s="23" t="s">
        <v>55</v>
      </c>
      <c r="M5541" s="23" t="s">
        <v>84</v>
      </c>
      <c r="N5541" s="27">
        <v>42688</v>
      </c>
      <c r="O5541" s="23" t="s">
        <v>56</v>
      </c>
      <c r="P5541" t="str">
        <f t="shared" si="86"/>
        <v>INSERT INTO @DataTable (Deal, AdvanceDate, PROV, DealPurpose, RateType, BEACON, LTV, TDS, GDS, InsuranceType, PrincipalBalance, OccupancyType, AccountStatus, Closed_Date, DelinquencyBucket) VALUES (5540, '2014-05-16', 'ON', 'Purchase', 'Fixed', 706, 95, 42.06, 28.19, 'HiRatio', 0, 'Owner-Occupied', 'Closed', '2016-11-14', 'Current');</v>
      </c>
    </row>
    <row r="5542" spans="1:16" x14ac:dyDescent="0.35">
      <c r="A5542" s="19">
        <v>5541</v>
      </c>
      <c r="B5542" s="18">
        <v>42601</v>
      </c>
      <c r="C5542" s="19" t="s">
        <v>58</v>
      </c>
      <c r="D5542" s="19" t="s">
        <v>61</v>
      </c>
      <c r="E5542" s="19" t="s">
        <v>53</v>
      </c>
      <c r="F5542" s="19">
        <v>698</v>
      </c>
      <c r="G5542" s="19">
        <v>95</v>
      </c>
      <c r="H5542" s="19">
        <v>40.01</v>
      </c>
      <c r="I5542" s="19">
        <v>33.46</v>
      </c>
      <c r="J5542" s="19" t="s">
        <v>60</v>
      </c>
      <c r="K5542" s="20">
        <v>386253.99</v>
      </c>
      <c r="L5542" s="20" t="s">
        <v>55</v>
      </c>
      <c r="M5542" s="20" t="s">
        <v>83</v>
      </c>
      <c r="N5542" s="26"/>
      <c r="O5542" s="20" t="s">
        <v>56</v>
      </c>
      <c r="P5542" t="str">
        <f t="shared" si="86"/>
        <v>INSERT INTO @DataTable (Deal, AdvanceDate, PROV, DealPurpose, RateType, BEACON, LTV, TDS, GDS, InsuranceType, PrincipalBalance, OccupancyType, AccountStatus, Closed_Date, DelinquencyBucket) VALUES (5541, '2016-08-19', 'BC', 'Purchase', 'Fixed', 698, 95, 40.01, 33.46, 'HiRatio', 386253.99, 'Owner-Occupied', 'Open', '1900-01-00', 'Current');</v>
      </c>
    </row>
    <row r="5543" spans="1:16" x14ac:dyDescent="0.35">
      <c r="A5543" s="22">
        <v>5542</v>
      </c>
      <c r="B5543" s="21">
        <v>41654</v>
      </c>
      <c r="C5543" s="22" t="s">
        <v>58</v>
      </c>
      <c r="D5543" s="22" t="s">
        <v>61</v>
      </c>
      <c r="E5543" s="22" t="s">
        <v>40</v>
      </c>
      <c r="F5543" s="22">
        <v>769</v>
      </c>
      <c r="G5543" s="22">
        <v>93.94</v>
      </c>
      <c r="H5543" s="22">
        <v>35.729999999999997</v>
      </c>
      <c r="I5543" s="22">
        <v>26.87</v>
      </c>
      <c r="J5543" s="22" t="s">
        <v>60</v>
      </c>
      <c r="K5543" s="23">
        <v>0</v>
      </c>
      <c r="L5543" s="23" t="s">
        <v>55</v>
      </c>
      <c r="M5543" s="23" t="s">
        <v>84</v>
      </c>
      <c r="N5543" s="27">
        <v>42520</v>
      </c>
      <c r="O5543" s="23" t="s">
        <v>56</v>
      </c>
      <c r="P5543" t="str">
        <f t="shared" si="86"/>
        <v>INSERT INTO @DataTable (Deal, AdvanceDate, PROV, DealPurpose, RateType, BEACON, LTV, TDS, GDS, InsuranceType, PrincipalBalance, OccupancyType, AccountStatus, Closed_Date, DelinquencyBucket) VALUES (5542, '2014-01-15', 'BC', 'Purchase', 'ARM', 769, 93.94, 35.73, 26.87, 'HiRatio', 0, 'Owner-Occupied', 'Closed', '2016-05-30', 'Current');</v>
      </c>
    </row>
    <row r="5544" spans="1:16" x14ac:dyDescent="0.35">
      <c r="A5544" s="19">
        <v>5543</v>
      </c>
      <c r="B5544" s="18">
        <v>41047</v>
      </c>
      <c r="C5544" s="19" t="s">
        <v>57</v>
      </c>
      <c r="D5544" s="19" t="s">
        <v>52</v>
      </c>
      <c r="E5544" s="19" t="s">
        <v>53</v>
      </c>
      <c r="F5544" s="19">
        <v>776</v>
      </c>
      <c r="G5544" s="19">
        <v>80</v>
      </c>
      <c r="H5544" s="19">
        <v>34.06</v>
      </c>
      <c r="I5544" s="19">
        <v>10.82</v>
      </c>
      <c r="J5544" s="19" t="s">
        <v>54</v>
      </c>
      <c r="K5544" s="20">
        <v>0</v>
      </c>
      <c r="L5544" s="20" t="s">
        <v>62</v>
      </c>
      <c r="M5544" s="20" t="s">
        <v>84</v>
      </c>
      <c r="N5544" s="26">
        <v>41488</v>
      </c>
      <c r="O5544" s="20" t="s">
        <v>56</v>
      </c>
      <c r="P5544" t="str">
        <f t="shared" si="86"/>
        <v>INSERT INTO @DataTable (Deal, AdvanceDate, PROV, DealPurpose, RateType, BEACON, LTV, TDS, GDS, InsuranceType, PrincipalBalance, OccupancyType, AccountStatus, Closed_Date, DelinquencyBucket) VALUES (5543, '2012-05-18', 'ON', 'Refinance External', 'Fixed', 776, 80, 34.06, 10.82, 'Conv', 0, 'Rental', 'Closed', '2013-08-02', 'Current');</v>
      </c>
    </row>
    <row r="5545" spans="1:16" x14ac:dyDescent="0.35">
      <c r="A5545" s="22">
        <v>5544</v>
      </c>
      <c r="B5545" s="21">
        <v>42086</v>
      </c>
      <c r="C5545" s="22" t="s">
        <v>51</v>
      </c>
      <c r="D5545" s="22" t="s">
        <v>52</v>
      </c>
      <c r="E5545" s="22" t="s">
        <v>53</v>
      </c>
      <c r="F5545" s="22">
        <v>773</v>
      </c>
      <c r="G5545" s="22">
        <v>71.53</v>
      </c>
      <c r="H5545" s="22">
        <v>30.83</v>
      </c>
      <c r="I5545" s="22">
        <v>17.73</v>
      </c>
      <c r="J5545" s="22" t="s">
        <v>54</v>
      </c>
      <c r="K5545" s="23">
        <v>243304.93</v>
      </c>
      <c r="L5545" s="23" t="s">
        <v>55</v>
      </c>
      <c r="M5545" s="23" t="s">
        <v>83</v>
      </c>
      <c r="N5545" s="27"/>
      <c r="O5545" s="23" t="s">
        <v>56</v>
      </c>
      <c r="P5545" t="str">
        <f t="shared" si="86"/>
        <v>INSERT INTO @DataTable (Deal, AdvanceDate, PROV, DealPurpose, RateType, BEACON, LTV, TDS, GDS, InsuranceType, PrincipalBalance, OccupancyType, AccountStatus, Closed_Date, DelinquencyBucket) VALUES (5544, '2015-03-23', 'AB', 'Refinance External', 'Fixed', 773, 71.53, 30.83, 17.73, 'Conv', 243304.93, 'Owner-Occupied', 'Open', '1900-01-00', 'Current');</v>
      </c>
    </row>
    <row r="5546" spans="1:16" x14ac:dyDescent="0.35">
      <c r="A5546" s="19">
        <v>5545</v>
      </c>
      <c r="B5546" s="18">
        <v>41074</v>
      </c>
      <c r="C5546" s="19" t="s">
        <v>58</v>
      </c>
      <c r="D5546" s="19" t="s">
        <v>61</v>
      </c>
      <c r="E5546" s="19" t="s">
        <v>53</v>
      </c>
      <c r="F5546" s="19">
        <v>773</v>
      </c>
      <c r="G5546" s="19">
        <v>80</v>
      </c>
      <c r="H5546" s="19">
        <v>40.369999999999997</v>
      </c>
      <c r="I5546" s="19">
        <v>17.91</v>
      </c>
      <c r="J5546" s="19" t="s">
        <v>54</v>
      </c>
      <c r="K5546" s="20">
        <v>113912.96000000001</v>
      </c>
      <c r="L5546" s="20" t="s">
        <v>55</v>
      </c>
      <c r="M5546" s="20" t="s">
        <v>83</v>
      </c>
      <c r="N5546" s="26"/>
      <c r="O5546" s="20" t="s">
        <v>56</v>
      </c>
      <c r="P5546" t="str">
        <f t="shared" si="86"/>
        <v>INSERT INTO @DataTable (Deal, AdvanceDate, PROV, DealPurpose, RateType, BEACON, LTV, TDS, GDS, InsuranceType, PrincipalBalance, OccupancyType, AccountStatus, Closed_Date, DelinquencyBucket) VALUES (5545, '2012-06-14', 'BC', 'Purchase', 'Fixed', 773, 80, 40.37, 17.91, 'Conv', 113912.96, 'Owner-Occupied', 'Open', '1900-01-00', 'Current');</v>
      </c>
    </row>
    <row r="5547" spans="1:16" x14ac:dyDescent="0.35">
      <c r="A5547" s="22">
        <v>5546</v>
      </c>
      <c r="B5547" s="21">
        <v>42461</v>
      </c>
      <c r="C5547" s="22" t="s">
        <v>57</v>
      </c>
      <c r="D5547" s="22" t="s">
        <v>61</v>
      </c>
      <c r="E5547" s="22" t="s">
        <v>53</v>
      </c>
      <c r="F5547" s="22">
        <v>760</v>
      </c>
      <c r="G5547" s="22">
        <v>78.72</v>
      </c>
      <c r="H5547" s="22">
        <v>32.47</v>
      </c>
      <c r="I5547" s="22">
        <v>15.61</v>
      </c>
      <c r="J5547" s="22" t="s">
        <v>54</v>
      </c>
      <c r="K5547" s="23">
        <v>144469.26999999999</v>
      </c>
      <c r="L5547" s="23" t="s">
        <v>55</v>
      </c>
      <c r="M5547" s="23" t="s">
        <v>83</v>
      </c>
      <c r="N5547" s="27"/>
      <c r="O5547" s="23" t="s">
        <v>56</v>
      </c>
      <c r="P5547" t="str">
        <f t="shared" si="86"/>
        <v>INSERT INTO @DataTable (Deal, AdvanceDate, PROV, DealPurpose, RateType, BEACON, LTV, TDS, GDS, InsuranceType, PrincipalBalance, OccupancyType, AccountStatus, Closed_Date, DelinquencyBucket) VALUES (5546, '2016-04-01', 'ON', 'Purchase', 'Fixed', 760, 78.72, 32.47, 15.61, 'Conv', 144469.27, 'Owner-Occupied', 'Open', '1900-01-00', 'Current');</v>
      </c>
    </row>
    <row r="5548" spans="1:16" x14ac:dyDescent="0.35">
      <c r="A5548" s="19">
        <v>5547</v>
      </c>
      <c r="B5548" s="18">
        <v>41131</v>
      </c>
      <c r="C5548" s="19" t="s">
        <v>57</v>
      </c>
      <c r="D5548" s="19" t="s">
        <v>52</v>
      </c>
      <c r="E5548" s="19" t="s">
        <v>53</v>
      </c>
      <c r="F5548" s="19">
        <v>776</v>
      </c>
      <c r="G5548" s="19">
        <v>80</v>
      </c>
      <c r="H5548" s="19">
        <v>36.39</v>
      </c>
      <c r="I5548" s="19">
        <v>29.97</v>
      </c>
      <c r="J5548" s="19" t="s">
        <v>54</v>
      </c>
      <c r="K5548" s="20">
        <v>370516.2</v>
      </c>
      <c r="L5548" s="20" t="s">
        <v>55</v>
      </c>
      <c r="M5548" s="20" t="s">
        <v>83</v>
      </c>
      <c r="N5548" s="26"/>
      <c r="O5548" s="20" t="s">
        <v>56</v>
      </c>
      <c r="P5548" t="str">
        <f t="shared" si="86"/>
        <v>INSERT INTO @DataTable (Deal, AdvanceDate, PROV, DealPurpose, RateType, BEACON, LTV, TDS, GDS, InsuranceType, PrincipalBalance, OccupancyType, AccountStatus, Closed_Date, DelinquencyBucket) VALUES (5547, '2012-08-10', 'ON', 'Refinance External', 'Fixed', 776, 80, 36.39, 29.97, 'Conv', 370516.2, 'Owner-Occupied', 'Open', '1900-01-00', 'Current');</v>
      </c>
    </row>
    <row r="5549" spans="1:16" x14ac:dyDescent="0.35">
      <c r="A5549" s="22">
        <v>5548</v>
      </c>
      <c r="B5549" s="21">
        <v>42284</v>
      </c>
      <c r="C5549" s="22" t="s">
        <v>57</v>
      </c>
      <c r="D5549" s="22" t="s">
        <v>61</v>
      </c>
      <c r="E5549" s="22" t="s">
        <v>40</v>
      </c>
      <c r="F5549" s="22">
        <v>744</v>
      </c>
      <c r="G5549" s="22">
        <v>80</v>
      </c>
      <c r="H5549" s="22">
        <v>23.03</v>
      </c>
      <c r="I5549" s="22">
        <v>12.89</v>
      </c>
      <c r="J5549" s="22" t="s">
        <v>60</v>
      </c>
      <c r="K5549" s="23">
        <v>324825.86</v>
      </c>
      <c r="L5549" s="23" t="s">
        <v>55</v>
      </c>
      <c r="M5549" s="23" t="s">
        <v>83</v>
      </c>
      <c r="N5549" s="27"/>
      <c r="O5549" s="23" t="s">
        <v>56</v>
      </c>
      <c r="P5549" t="str">
        <f t="shared" si="86"/>
        <v>INSERT INTO @DataTable (Deal, AdvanceDate, PROV, DealPurpose, RateType, BEACON, LTV, TDS, GDS, InsuranceType, PrincipalBalance, OccupancyType, AccountStatus, Closed_Date, DelinquencyBucket) VALUES (5548, '2015-10-07', 'ON', 'Purchase', 'ARM', 744, 80, 23.03, 12.89, 'HiRatio', 324825.86, 'Owner-Occupied', 'Open', '1900-01-00', 'Current');</v>
      </c>
    </row>
    <row r="5550" spans="1:16" x14ac:dyDescent="0.35">
      <c r="A5550" s="19">
        <v>5549</v>
      </c>
      <c r="B5550" s="18">
        <v>42467</v>
      </c>
      <c r="C5550" s="19" t="s">
        <v>63</v>
      </c>
      <c r="D5550" s="19" t="s">
        <v>59</v>
      </c>
      <c r="E5550" s="19" t="s">
        <v>53</v>
      </c>
      <c r="F5550" s="19">
        <v>787</v>
      </c>
      <c r="G5550" s="19">
        <v>84.8</v>
      </c>
      <c r="H5550" s="19">
        <v>32.479999999999997</v>
      </c>
      <c r="I5550" s="19">
        <v>26.57</v>
      </c>
      <c r="J5550" s="19" t="s">
        <v>60</v>
      </c>
      <c r="K5550" s="20">
        <v>319749.83</v>
      </c>
      <c r="L5550" s="20" t="s">
        <v>55</v>
      </c>
      <c r="M5550" s="20" t="s">
        <v>83</v>
      </c>
      <c r="N5550" s="26"/>
      <c r="O5550" s="20" t="s">
        <v>56</v>
      </c>
      <c r="P5550" t="str">
        <f t="shared" si="86"/>
        <v>INSERT INTO @DataTable (Deal, AdvanceDate, PROV, DealPurpose, RateType, BEACON, LTV, TDS, GDS, InsuranceType, PrincipalBalance, OccupancyType, AccountStatus, Closed_Date, DelinquencyBucket) VALUES (5549, '2016-04-07', 'SK', 'Transfer', 'Fixed', 787, 84.8, 32.48, 26.57, 'HiRatio', 319749.83, 'Owner-Occupied', 'Open', '1900-01-00', 'Current');</v>
      </c>
    </row>
    <row r="5551" spans="1:16" x14ac:dyDescent="0.35">
      <c r="A5551" s="22">
        <v>5550</v>
      </c>
      <c r="B5551" s="21">
        <v>41864</v>
      </c>
      <c r="C5551" s="22" t="s">
        <v>57</v>
      </c>
      <c r="D5551" s="22" t="s">
        <v>52</v>
      </c>
      <c r="E5551" s="22" t="s">
        <v>40</v>
      </c>
      <c r="F5551" s="22">
        <v>691</v>
      </c>
      <c r="G5551" s="22">
        <v>60.91</v>
      </c>
      <c r="H5551" s="22">
        <v>35.99</v>
      </c>
      <c r="I5551" s="22">
        <v>29.3</v>
      </c>
      <c r="J5551" s="22" t="s">
        <v>54</v>
      </c>
      <c r="K5551" s="23">
        <v>311530.86</v>
      </c>
      <c r="L5551" s="23" t="s">
        <v>55</v>
      </c>
      <c r="M5551" s="23" t="s">
        <v>83</v>
      </c>
      <c r="N5551" s="27"/>
      <c r="O5551" s="23" t="s">
        <v>56</v>
      </c>
      <c r="P5551" t="str">
        <f t="shared" si="86"/>
        <v>INSERT INTO @DataTable (Deal, AdvanceDate, PROV, DealPurpose, RateType, BEACON, LTV, TDS, GDS, InsuranceType, PrincipalBalance, OccupancyType, AccountStatus, Closed_Date, DelinquencyBucket) VALUES (5550, '2014-08-13', 'ON', 'Refinance External', 'ARM', 691, 60.91, 35.99, 29.3, 'Conv', 311530.86, 'Owner-Occupied', 'Open', '1900-01-00', 'Current');</v>
      </c>
    </row>
    <row r="5552" spans="1:16" x14ac:dyDescent="0.35">
      <c r="A5552" s="19">
        <v>5551</v>
      </c>
      <c r="B5552" s="18">
        <v>40718</v>
      </c>
      <c r="C5552" s="19" t="s">
        <v>51</v>
      </c>
      <c r="D5552" s="19" t="s">
        <v>61</v>
      </c>
      <c r="E5552" s="19" t="s">
        <v>40</v>
      </c>
      <c r="F5552" s="19">
        <v>759</v>
      </c>
      <c r="G5552" s="19">
        <v>93.98</v>
      </c>
      <c r="H5552" s="19">
        <v>25.56</v>
      </c>
      <c r="I5552" s="19">
        <v>17</v>
      </c>
      <c r="J5552" s="19" t="s">
        <v>60</v>
      </c>
      <c r="K5552" s="20">
        <v>283537.53000000003</v>
      </c>
      <c r="L5552" s="20" t="s">
        <v>55</v>
      </c>
      <c r="M5552" s="20" t="s">
        <v>83</v>
      </c>
      <c r="N5552" s="26"/>
      <c r="O5552" s="20" t="s">
        <v>56</v>
      </c>
      <c r="P5552" t="str">
        <f t="shared" si="86"/>
        <v>INSERT INTO @DataTable (Deal, AdvanceDate, PROV, DealPurpose, RateType, BEACON, LTV, TDS, GDS, InsuranceType, PrincipalBalance, OccupancyType, AccountStatus, Closed_Date, DelinquencyBucket) VALUES (5551, '2011-06-24', 'AB', 'Purchase', 'ARM', 759, 93.98, 25.56, 17, 'HiRatio', 283537.53, 'Owner-Occupied', 'Open', '1900-01-00', 'Current');</v>
      </c>
    </row>
    <row r="5553" spans="1:16" x14ac:dyDescent="0.35">
      <c r="A5553" s="22">
        <v>5552</v>
      </c>
      <c r="B5553" s="21">
        <v>40982</v>
      </c>
      <c r="C5553" s="22" t="s">
        <v>51</v>
      </c>
      <c r="D5553" s="22" t="s">
        <v>61</v>
      </c>
      <c r="E5553" s="22" t="s">
        <v>40</v>
      </c>
      <c r="F5553" s="22">
        <v>676</v>
      </c>
      <c r="G5553" s="22">
        <v>80</v>
      </c>
      <c r="H5553" s="22">
        <v>34.06</v>
      </c>
      <c r="I5553" s="22">
        <v>5.4</v>
      </c>
      <c r="J5553" s="22" t="s">
        <v>54</v>
      </c>
      <c r="K5553" s="23">
        <v>0</v>
      </c>
      <c r="L5553" s="23" t="s">
        <v>62</v>
      </c>
      <c r="M5553" s="23" t="s">
        <v>84</v>
      </c>
      <c r="N5553" s="27">
        <v>41920</v>
      </c>
      <c r="O5553" s="23" t="s">
        <v>56</v>
      </c>
      <c r="P5553" t="str">
        <f t="shared" si="86"/>
        <v>INSERT INTO @DataTable (Deal, AdvanceDate, PROV, DealPurpose, RateType, BEACON, LTV, TDS, GDS, InsuranceType, PrincipalBalance, OccupancyType, AccountStatus, Closed_Date, DelinquencyBucket) VALUES (5552, '2012-03-14', 'AB', 'Purchase', 'ARM', 676, 80, 34.06, 5.4, 'Conv', 0, 'Rental', 'Closed', '2014-10-08', 'Current');</v>
      </c>
    </row>
    <row r="5554" spans="1:16" x14ac:dyDescent="0.35">
      <c r="A5554" s="19">
        <v>5553</v>
      </c>
      <c r="B5554" s="18">
        <v>41806</v>
      </c>
      <c r="C5554" s="19" t="s">
        <v>58</v>
      </c>
      <c r="D5554" s="19" t="s">
        <v>61</v>
      </c>
      <c r="E5554" s="19" t="s">
        <v>53</v>
      </c>
      <c r="F5554" s="19">
        <v>758</v>
      </c>
      <c r="G5554" s="19">
        <v>80</v>
      </c>
      <c r="H5554" s="19">
        <v>22.98</v>
      </c>
      <c r="I5554" s="19">
        <v>15.78</v>
      </c>
      <c r="J5554" s="19" t="s">
        <v>54</v>
      </c>
      <c r="K5554" s="20">
        <v>0</v>
      </c>
      <c r="L5554" s="20" t="s">
        <v>55</v>
      </c>
      <c r="M5554" s="20" t="s">
        <v>84</v>
      </c>
      <c r="N5554" s="26">
        <v>42703</v>
      </c>
      <c r="O5554" s="20" t="s">
        <v>56</v>
      </c>
      <c r="P5554" t="str">
        <f t="shared" si="86"/>
        <v>INSERT INTO @DataTable (Deal, AdvanceDate, PROV, DealPurpose, RateType, BEACON, LTV, TDS, GDS, InsuranceType, PrincipalBalance, OccupancyType, AccountStatus, Closed_Date, DelinquencyBucket) VALUES (5553, '2014-06-16', 'BC', 'Purchase', 'Fixed', 758, 80, 22.98, 15.78, 'Conv', 0, 'Owner-Occupied', 'Closed', '2016-11-29', 'Current');</v>
      </c>
    </row>
    <row r="5555" spans="1:16" x14ac:dyDescent="0.35">
      <c r="A5555" s="22">
        <v>5554</v>
      </c>
      <c r="B5555" s="21">
        <v>41929</v>
      </c>
      <c r="C5555" s="22" t="s">
        <v>51</v>
      </c>
      <c r="D5555" s="22" t="s">
        <v>59</v>
      </c>
      <c r="E5555" s="22" t="s">
        <v>53</v>
      </c>
      <c r="F5555" s="22">
        <v>700</v>
      </c>
      <c r="G5555" s="22">
        <v>76.87</v>
      </c>
      <c r="H5555" s="22">
        <v>29.8</v>
      </c>
      <c r="I5555" s="22">
        <v>20.23</v>
      </c>
      <c r="J5555" s="22" t="s">
        <v>54</v>
      </c>
      <c r="K5555" s="23">
        <v>176449.18</v>
      </c>
      <c r="L5555" s="23" t="s">
        <v>55</v>
      </c>
      <c r="M5555" s="23" t="s">
        <v>83</v>
      </c>
      <c r="N5555" s="27"/>
      <c r="O5555" s="23" t="s">
        <v>56</v>
      </c>
      <c r="P5555" t="str">
        <f t="shared" si="86"/>
        <v>INSERT INTO @DataTable (Deal, AdvanceDate, PROV, DealPurpose, RateType, BEACON, LTV, TDS, GDS, InsuranceType, PrincipalBalance, OccupancyType, AccountStatus, Closed_Date, DelinquencyBucket) VALUES (5554, '2014-10-17', 'AB', 'Transfer', 'Fixed', 700, 76.87, 29.8, 20.23, 'Conv', 176449.18, 'Owner-Occupied', 'Open', '1900-01-00', 'Current');</v>
      </c>
    </row>
    <row r="5556" spans="1:16" x14ac:dyDescent="0.35">
      <c r="A5556" s="19">
        <v>5555</v>
      </c>
      <c r="B5556" s="18">
        <v>41957</v>
      </c>
      <c r="C5556" s="19" t="s">
        <v>57</v>
      </c>
      <c r="D5556" s="19" t="s">
        <v>52</v>
      </c>
      <c r="E5556" s="19" t="s">
        <v>40</v>
      </c>
      <c r="F5556" s="19">
        <v>768</v>
      </c>
      <c r="G5556" s="19">
        <v>28.67</v>
      </c>
      <c r="H5556" s="19">
        <v>16.64</v>
      </c>
      <c r="I5556" s="19">
        <v>10.09</v>
      </c>
      <c r="J5556" s="19" t="s">
        <v>54</v>
      </c>
      <c r="K5556" s="20">
        <v>184345.67</v>
      </c>
      <c r="L5556" s="20" t="s">
        <v>55</v>
      </c>
      <c r="M5556" s="20" t="s">
        <v>83</v>
      </c>
      <c r="N5556" s="26"/>
      <c r="O5556" s="20" t="s">
        <v>56</v>
      </c>
      <c r="P5556" t="str">
        <f t="shared" si="86"/>
        <v>INSERT INTO @DataTable (Deal, AdvanceDate, PROV, DealPurpose, RateType, BEACON, LTV, TDS, GDS, InsuranceType, PrincipalBalance, OccupancyType, AccountStatus, Closed_Date, DelinquencyBucket) VALUES (5555, '2014-11-14', 'ON', 'Refinance External', 'ARM', 768, 28.67, 16.64, 10.09, 'Conv', 184345.67, 'Owner-Occupied', 'Open', '1900-01-00', 'Current');</v>
      </c>
    </row>
    <row r="5557" spans="1:16" x14ac:dyDescent="0.35">
      <c r="A5557" s="22">
        <v>5556</v>
      </c>
      <c r="B5557" s="21">
        <v>42215</v>
      </c>
      <c r="C5557" s="22" t="s">
        <v>51</v>
      </c>
      <c r="D5557" s="22" t="s">
        <v>61</v>
      </c>
      <c r="E5557" s="22" t="s">
        <v>53</v>
      </c>
      <c r="F5557" s="22">
        <v>741</v>
      </c>
      <c r="G5557" s="22">
        <v>95</v>
      </c>
      <c r="H5557" s="22">
        <v>43.79</v>
      </c>
      <c r="I5557" s="22">
        <v>16.39</v>
      </c>
      <c r="J5557" s="22" t="s">
        <v>60</v>
      </c>
      <c r="K5557" s="23">
        <v>292492.59000000003</v>
      </c>
      <c r="L5557" s="23" t="s">
        <v>66</v>
      </c>
      <c r="M5557" s="23" t="s">
        <v>83</v>
      </c>
      <c r="N5557" s="27"/>
      <c r="O5557" s="23" t="s">
        <v>56</v>
      </c>
      <c r="P5557" t="str">
        <f t="shared" si="86"/>
        <v>INSERT INTO @DataTable (Deal, AdvanceDate, PROV, DealPurpose, RateType, BEACON, LTV, TDS, GDS, InsuranceType, PrincipalBalance, OccupancyType, AccountStatus, Closed_Date, DelinquencyBucket) VALUES (5556, '2015-07-30', 'AB', 'Purchase', 'Fixed', 741, 95, 43.79, 16.39, 'HiRatio', 292492.59, 'Second Home', 'Open', '1900-01-00', 'Current');</v>
      </c>
    </row>
    <row r="5558" spans="1:16" x14ac:dyDescent="0.35">
      <c r="A5558" s="19">
        <v>5557</v>
      </c>
      <c r="B5558" s="18">
        <v>42401</v>
      </c>
      <c r="C5558" s="19" t="s">
        <v>51</v>
      </c>
      <c r="D5558" s="19" t="s">
        <v>52</v>
      </c>
      <c r="E5558" s="19" t="s">
        <v>40</v>
      </c>
      <c r="F5558" s="19">
        <v>776</v>
      </c>
      <c r="G5558" s="19">
        <v>75</v>
      </c>
      <c r="H5558" s="19">
        <v>32.67</v>
      </c>
      <c r="I5558" s="19">
        <v>19.579999999999998</v>
      </c>
      <c r="J5558" s="19" t="s">
        <v>54</v>
      </c>
      <c r="K5558" s="20">
        <v>249477.51</v>
      </c>
      <c r="L5558" s="20" t="s">
        <v>55</v>
      </c>
      <c r="M5558" s="20" t="s">
        <v>83</v>
      </c>
      <c r="N5558" s="26"/>
      <c r="O5558" s="20" t="s">
        <v>56</v>
      </c>
      <c r="P5558" t="str">
        <f t="shared" si="86"/>
        <v>INSERT INTO @DataTable (Deal, AdvanceDate, PROV, DealPurpose, RateType, BEACON, LTV, TDS, GDS, InsuranceType, PrincipalBalance, OccupancyType, AccountStatus, Closed_Date, DelinquencyBucket) VALUES (5557, '2016-02-01', 'AB', 'Refinance External', 'ARM', 776, 75, 32.67, 19.58, 'Conv', 249477.51, 'Owner-Occupied', 'Open', '1900-01-00', 'Current');</v>
      </c>
    </row>
    <row r="5559" spans="1:16" x14ac:dyDescent="0.35">
      <c r="A5559" s="22">
        <v>5558</v>
      </c>
      <c r="B5559" s="21">
        <v>42614</v>
      </c>
      <c r="C5559" s="22" t="s">
        <v>57</v>
      </c>
      <c r="D5559" s="22" t="s">
        <v>52</v>
      </c>
      <c r="E5559" s="22" t="s">
        <v>40</v>
      </c>
      <c r="F5559" s="22">
        <v>676</v>
      </c>
      <c r="G5559" s="22">
        <v>55.56</v>
      </c>
      <c r="H5559" s="22">
        <v>28.78</v>
      </c>
      <c r="I5559" s="22">
        <v>28.78</v>
      </c>
      <c r="J5559" s="22" t="s">
        <v>54</v>
      </c>
      <c r="K5559" s="23">
        <v>346720.04</v>
      </c>
      <c r="L5559" s="23" t="s">
        <v>55</v>
      </c>
      <c r="M5559" s="23" t="s">
        <v>83</v>
      </c>
      <c r="N5559" s="27"/>
      <c r="O5559" s="23" t="s">
        <v>56</v>
      </c>
      <c r="P5559" t="str">
        <f t="shared" si="86"/>
        <v>INSERT INTO @DataTable (Deal, AdvanceDate, PROV, DealPurpose, RateType, BEACON, LTV, TDS, GDS, InsuranceType, PrincipalBalance, OccupancyType, AccountStatus, Closed_Date, DelinquencyBucket) VALUES (5558, '2016-09-01', 'ON', 'Refinance External', 'ARM', 676, 55.56, 28.78, 28.78, 'Conv', 346720.04, 'Owner-Occupied', 'Open', '1900-01-00', 'Current');</v>
      </c>
    </row>
    <row r="5560" spans="1:16" x14ac:dyDescent="0.35">
      <c r="A5560" s="19">
        <v>5559</v>
      </c>
      <c r="B5560" s="18">
        <v>41698</v>
      </c>
      <c r="C5560" s="19" t="s">
        <v>63</v>
      </c>
      <c r="D5560" s="19" t="s">
        <v>61</v>
      </c>
      <c r="E5560" s="19" t="s">
        <v>53</v>
      </c>
      <c r="F5560" s="19">
        <v>695</v>
      </c>
      <c r="G5560" s="19">
        <v>90</v>
      </c>
      <c r="H5560" s="19">
        <v>43.98</v>
      </c>
      <c r="I5560" s="19">
        <v>29.63</v>
      </c>
      <c r="J5560" s="19" t="s">
        <v>60</v>
      </c>
      <c r="K5560" s="20">
        <v>320611.11</v>
      </c>
      <c r="L5560" s="20" t="s">
        <v>55</v>
      </c>
      <c r="M5560" s="20" t="s">
        <v>83</v>
      </c>
      <c r="N5560" s="26"/>
      <c r="O5560" s="20" t="s">
        <v>56</v>
      </c>
      <c r="P5560" t="str">
        <f t="shared" si="86"/>
        <v>INSERT INTO @DataTable (Deal, AdvanceDate, PROV, DealPurpose, RateType, BEACON, LTV, TDS, GDS, InsuranceType, PrincipalBalance, OccupancyType, AccountStatus, Closed_Date, DelinquencyBucket) VALUES (5559, '2014-02-28', 'SK', 'Purchase', 'Fixed', 695, 90, 43.98, 29.63, 'HiRatio', 320611.11, 'Owner-Occupied', 'Open', '1900-01-00', 'Current');</v>
      </c>
    </row>
    <row r="5561" spans="1:16" x14ac:dyDescent="0.35">
      <c r="A5561" s="22">
        <v>5560</v>
      </c>
      <c r="B5561" s="21">
        <v>42307</v>
      </c>
      <c r="C5561" s="22" t="s">
        <v>63</v>
      </c>
      <c r="D5561" s="22" t="s">
        <v>61</v>
      </c>
      <c r="E5561" s="22" t="s">
        <v>40</v>
      </c>
      <c r="F5561" s="22">
        <v>749</v>
      </c>
      <c r="G5561" s="22">
        <v>95</v>
      </c>
      <c r="H5561" s="22">
        <v>31.11</v>
      </c>
      <c r="I5561" s="22">
        <v>23.47</v>
      </c>
      <c r="J5561" s="22" t="s">
        <v>60</v>
      </c>
      <c r="K5561" s="23">
        <v>354842.73</v>
      </c>
      <c r="L5561" s="23" t="s">
        <v>55</v>
      </c>
      <c r="M5561" s="23" t="s">
        <v>83</v>
      </c>
      <c r="N5561" s="27"/>
      <c r="O5561" s="23" t="s">
        <v>56</v>
      </c>
      <c r="P5561" t="str">
        <f t="shared" si="86"/>
        <v>INSERT INTO @DataTable (Deal, AdvanceDate, PROV, DealPurpose, RateType, BEACON, LTV, TDS, GDS, InsuranceType, PrincipalBalance, OccupancyType, AccountStatus, Closed_Date, DelinquencyBucket) VALUES (5560, '2015-10-30', 'SK', 'Purchase', 'ARM', 749, 95, 31.11, 23.47, 'HiRatio', 354842.73, 'Owner-Occupied', 'Open', '1900-01-00', 'Current');</v>
      </c>
    </row>
    <row r="5562" spans="1:16" x14ac:dyDescent="0.35">
      <c r="A5562" s="19">
        <v>5561</v>
      </c>
      <c r="B5562" s="18">
        <v>40837</v>
      </c>
      <c r="C5562" s="19" t="s">
        <v>51</v>
      </c>
      <c r="D5562" s="19" t="s">
        <v>61</v>
      </c>
      <c r="E5562" s="19" t="s">
        <v>53</v>
      </c>
      <c r="F5562" s="19">
        <v>755</v>
      </c>
      <c r="G5562" s="19">
        <v>88.57</v>
      </c>
      <c r="H5562" s="19">
        <v>29.37</v>
      </c>
      <c r="I5562" s="19">
        <v>22.85</v>
      </c>
      <c r="J5562" s="19" t="s">
        <v>60</v>
      </c>
      <c r="K5562" s="20">
        <v>279402.7</v>
      </c>
      <c r="L5562" s="20" t="s">
        <v>55</v>
      </c>
      <c r="M5562" s="20" t="s">
        <v>83</v>
      </c>
      <c r="N5562" s="26"/>
      <c r="O5562" s="20" t="s">
        <v>56</v>
      </c>
      <c r="P5562" t="str">
        <f t="shared" si="86"/>
        <v>INSERT INTO @DataTable (Deal, AdvanceDate, PROV, DealPurpose, RateType, BEACON, LTV, TDS, GDS, InsuranceType, PrincipalBalance, OccupancyType, AccountStatus, Closed_Date, DelinquencyBucket) VALUES (5561, '2011-10-21', 'AB', 'Purchase', 'Fixed', 755, 88.57, 29.37, 22.85, 'HiRatio', 279402.7, 'Owner-Occupied', 'Open', '1900-01-00', 'Current');</v>
      </c>
    </row>
    <row r="5563" spans="1:16" x14ac:dyDescent="0.35">
      <c r="A5563" s="22">
        <v>5562</v>
      </c>
      <c r="B5563" s="21">
        <v>42248</v>
      </c>
      <c r="C5563" s="22" t="s">
        <v>57</v>
      </c>
      <c r="D5563" s="22" t="s">
        <v>59</v>
      </c>
      <c r="E5563" s="22" t="s">
        <v>40</v>
      </c>
      <c r="F5563" s="22">
        <v>758</v>
      </c>
      <c r="G5563" s="22">
        <v>77.53</v>
      </c>
      <c r="H5563" s="22">
        <v>23.9</v>
      </c>
      <c r="I5563" s="22">
        <v>16.02</v>
      </c>
      <c r="J5563" s="22" t="s">
        <v>54</v>
      </c>
      <c r="K5563" s="23">
        <v>259014.28</v>
      </c>
      <c r="L5563" s="23" t="s">
        <v>55</v>
      </c>
      <c r="M5563" s="23" t="s">
        <v>83</v>
      </c>
      <c r="N5563" s="27"/>
      <c r="O5563" s="23" t="s">
        <v>56</v>
      </c>
      <c r="P5563" t="str">
        <f t="shared" si="86"/>
        <v>INSERT INTO @DataTable (Deal, AdvanceDate, PROV, DealPurpose, RateType, BEACON, LTV, TDS, GDS, InsuranceType, PrincipalBalance, OccupancyType, AccountStatus, Closed_Date, DelinquencyBucket) VALUES (5562, '2015-09-01', 'ON', 'Transfer', 'ARM', 758, 77.53, 23.9, 16.02, 'Conv', 259014.28, 'Owner-Occupied', 'Open', '1900-01-00', 'Current');</v>
      </c>
    </row>
    <row r="5564" spans="1:16" x14ac:dyDescent="0.35">
      <c r="A5564" s="19">
        <v>5563</v>
      </c>
      <c r="B5564" s="18">
        <v>42347</v>
      </c>
      <c r="C5564" s="19" t="s">
        <v>51</v>
      </c>
      <c r="D5564" s="19" t="s">
        <v>52</v>
      </c>
      <c r="E5564" s="19" t="s">
        <v>53</v>
      </c>
      <c r="F5564" s="19">
        <v>769</v>
      </c>
      <c r="G5564" s="19">
        <v>80</v>
      </c>
      <c r="H5564" s="19">
        <v>40.270000000000003</v>
      </c>
      <c r="I5564" s="19">
        <v>28.89</v>
      </c>
      <c r="J5564" s="19" t="s">
        <v>54</v>
      </c>
      <c r="K5564" s="20">
        <v>205123.44</v>
      </c>
      <c r="L5564" s="20" t="s">
        <v>55</v>
      </c>
      <c r="M5564" s="20" t="s">
        <v>83</v>
      </c>
      <c r="N5564" s="26"/>
      <c r="O5564" s="20" t="s">
        <v>56</v>
      </c>
      <c r="P5564" t="str">
        <f t="shared" si="86"/>
        <v>INSERT INTO @DataTable (Deal, AdvanceDate, PROV, DealPurpose, RateType, BEACON, LTV, TDS, GDS, InsuranceType, PrincipalBalance, OccupancyType, AccountStatus, Closed_Date, DelinquencyBucket) VALUES (5563, '2015-12-09', 'AB', 'Refinance External', 'Fixed', 769, 80, 40.27, 28.89, 'Conv', 205123.44, 'Owner-Occupied', 'Open', '1900-01-00', 'Current');</v>
      </c>
    </row>
    <row r="5565" spans="1:16" x14ac:dyDescent="0.35">
      <c r="A5565" s="22">
        <v>5564</v>
      </c>
      <c r="B5565" s="21">
        <v>42184</v>
      </c>
      <c r="C5565" s="22" t="s">
        <v>57</v>
      </c>
      <c r="D5565" s="22" t="s">
        <v>61</v>
      </c>
      <c r="E5565" s="22" t="s">
        <v>53</v>
      </c>
      <c r="F5565" s="22">
        <v>759</v>
      </c>
      <c r="G5565" s="22">
        <v>80</v>
      </c>
      <c r="H5565" s="22">
        <v>33.340000000000003</v>
      </c>
      <c r="I5565" s="22">
        <v>23.71</v>
      </c>
      <c r="J5565" s="22" t="s">
        <v>54</v>
      </c>
      <c r="K5565" s="23">
        <v>293375.68</v>
      </c>
      <c r="L5565" s="23" t="s">
        <v>55</v>
      </c>
      <c r="M5565" s="23" t="s">
        <v>83</v>
      </c>
      <c r="N5565" s="27"/>
      <c r="O5565" s="23" t="s">
        <v>56</v>
      </c>
      <c r="P5565" t="str">
        <f t="shared" si="86"/>
        <v>INSERT INTO @DataTable (Deal, AdvanceDate, PROV, DealPurpose, RateType, BEACON, LTV, TDS, GDS, InsuranceType, PrincipalBalance, OccupancyType, AccountStatus, Closed_Date, DelinquencyBucket) VALUES (5564, '2015-06-29', 'ON', 'Purchase', 'Fixed', 759, 80, 33.34, 23.71, 'Conv', 293375.68, 'Owner-Occupied', 'Open', '1900-01-00', 'Current');</v>
      </c>
    </row>
    <row r="5566" spans="1:16" x14ac:dyDescent="0.35">
      <c r="A5566" s="19">
        <v>5565</v>
      </c>
      <c r="B5566" s="18">
        <v>41394</v>
      </c>
      <c r="C5566" s="19" t="s">
        <v>51</v>
      </c>
      <c r="D5566" s="19" t="s">
        <v>61</v>
      </c>
      <c r="E5566" s="19" t="s">
        <v>53</v>
      </c>
      <c r="F5566" s="19">
        <v>812</v>
      </c>
      <c r="G5566" s="19">
        <v>90.85</v>
      </c>
      <c r="H5566" s="19">
        <v>26.09</v>
      </c>
      <c r="I5566" s="19">
        <v>16.489999999999998</v>
      </c>
      <c r="J5566" s="19" t="s">
        <v>60</v>
      </c>
      <c r="K5566" s="20">
        <v>245719.05</v>
      </c>
      <c r="L5566" s="20" t="s">
        <v>55</v>
      </c>
      <c r="M5566" s="20" t="s">
        <v>83</v>
      </c>
      <c r="N5566" s="26"/>
      <c r="O5566" s="20" t="s">
        <v>56</v>
      </c>
      <c r="P5566" t="str">
        <f t="shared" si="86"/>
        <v>INSERT INTO @DataTable (Deal, AdvanceDate, PROV, DealPurpose, RateType, BEACON, LTV, TDS, GDS, InsuranceType, PrincipalBalance, OccupancyType, AccountStatus, Closed_Date, DelinquencyBucket) VALUES (5565, '2013-04-30', 'AB', 'Purchase', 'Fixed', 812, 90.85, 26.09, 16.49, 'HiRatio', 245719.05, 'Owner-Occupied', 'Open', '1900-01-00', 'Current');</v>
      </c>
    </row>
    <row r="5567" spans="1:16" x14ac:dyDescent="0.35">
      <c r="A5567" s="22">
        <v>5566</v>
      </c>
      <c r="B5567" s="21">
        <v>41831</v>
      </c>
      <c r="C5567" s="22" t="s">
        <v>57</v>
      </c>
      <c r="D5567" s="22" t="s">
        <v>52</v>
      </c>
      <c r="E5567" s="22" t="s">
        <v>53</v>
      </c>
      <c r="F5567" s="22">
        <v>702</v>
      </c>
      <c r="G5567" s="22">
        <v>80</v>
      </c>
      <c r="H5567" s="22">
        <v>24.67</v>
      </c>
      <c r="I5567" s="22">
        <v>17.670000000000002</v>
      </c>
      <c r="J5567" s="22" t="s">
        <v>54</v>
      </c>
      <c r="K5567" s="23">
        <v>237485.26</v>
      </c>
      <c r="L5567" s="23" t="s">
        <v>55</v>
      </c>
      <c r="M5567" s="23" t="s">
        <v>83</v>
      </c>
      <c r="N5567" s="27"/>
      <c r="O5567" s="23" t="s">
        <v>56</v>
      </c>
      <c r="P5567" t="str">
        <f t="shared" si="86"/>
        <v>INSERT INTO @DataTable (Deal, AdvanceDate, PROV, DealPurpose, RateType, BEACON, LTV, TDS, GDS, InsuranceType, PrincipalBalance, OccupancyType, AccountStatus, Closed_Date, DelinquencyBucket) VALUES (5566, '2014-07-11', 'ON', 'Refinance External', 'Fixed', 702, 80, 24.67, 17.67, 'Conv', 237485.26, 'Owner-Occupied', 'Open', '1900-01-00', 'Current');</v>
      </c>
    </row>
    <row r="5568" spans="1:16" x14ac:dyDescent="0.35">
      <c r="A5568" s="19">
        <v>5567</v>
      </c>
      <c r="B5568" s="18">
        <v>41788</v>
      </c>
      <c r="C5568" s="19" t="s">
        <v>57</v>
      </c>
      <c r="D5568" s="19" t="s">
        <v>52</v>
      </c>
      <c r="E5568" s="19" t="s">
        <v>40</v>
      </c>
      <c r="F5568" s="19">
        <v>791</v>
      </c>
      <c r="G5568" s="19">
        <v>40.54</v>
      </c>
      <c r="H5568" s="19">
        <v>32.92</v>
      </c>
      <c r="I5568" s="19">
        <v>30.9</v>
      </c>
      <c r="J5568" s="19" t="s">
        <v>54</v>
      </c>
      <c r="K5568" s="20">
        <v>130210.18</v>
      </c>
      <c r="L5568" s="20" t="s">
        <v>55</v>
      </c>
      <c r="M5568" s="20" t="s">
        <v>83</v>
      </c>
      <c r="N5568" s="26"/>
      <c r="O5568" s="20" t="s">
        <v>56</v>
      </c>
      <c r="P5568" t="str">
        <f t="shared" si="86"/>
        <v>INSERT INTO @DataTable (Deal, AdvanceDate, PROV, DealPurpose, RateType, BEACON, LTV, TDS, GDS, InsuranceType, PrincipalBalance, OccupancyType, AccountStatus, Closed_Date, DelinquencyBucket) VALUES (5567, '2014-05-29', 'ON', 'Refinance External', 'ARM', 791, 40.54, 32.92, 30.9, 'Conv', 130210.18, 'Owner-Occupied', 'Open', '1900-01-00', 'Current');</v>
      </c>
    </row>
    <row r="5569" spans="1:16" x14ac:dyDescent="0.35">
      <c r="A5569" s="22">
        <v>5568</v>
      </c>
      <c r="B5569" s="21">
        <v>42214</v>
      </c>
      <c r="C5569" s="22" t="s">
        <v>57</v>
      </c>
      <c r="D5569" s="22" t="s">
        <v>59</v>
      </c>
      <c r="E5569" s="22" t="s">
        <v>53</v>
      </c>
      <c r="F5569" s="22">
        <v>792</v>
      </c>
      <c r="G5569" s="22">
        <v>41.72</v>
      </c>
      <c r="H5569" s="22">
        <v>38.33</v>
      </c>
      <c r="I5569" s="22">
        <v>31.23</v>
      </c>
      <c r="J5569" s="22" t="s">
        <v>54</v>
      </c>
      <c r="K5569" s="23">
        <v>241838.67</v>
      </c>
      <c r="L5569" s="23" t="s">
        <v>55</v>
      </c>
      <c r="M5569" s="23" t="s">
        <v>83</v>
      </c>
      <c r="N5569" s="27"/>
      <c r="O5569" s="23" t="s">
        <v>56</v>
      </c>
      <c r="P5569" t="str">
        <f t="shared" si="86"/>
        <v>INSERT INTO @DataTable (Deal, AdvanceDate, PROV, DealPurpose, RateType, BEACON, LTV, TDS, GDS, InsuranceType, PrincipalBalance, OccupancyType, AccountStatus, Closed_Date, DelinquencyBucket) VALUES (5568, '2015-07-29', 'ON', 'Transfer', 'Fixed', 792, 41.72, 38.33, 31.23, 'Conv', 241838.67, 'Owner-Occupied', 'Open', '1900-01-00', 'Current');</v>
      </c>
    </row>
    <row r="5570" spans="1:16" x14ac:dyDescent="0.35">
      <c r="A5570" s="19">
        <v>5569</v>
      </c>
      <c r="B5570" s="18">
        <v>42179</v>
      </c>
      <c r="C5570" s="19" t="s">
        <v>58</v>
      </c>
      <c r="D5570" s="19" t="s">
        <v>61</v>
      </c>
      <c r="E5570" s="19" t="s">
        <v>40</v>
      </c>
      <c r="F5570" s="19">
        <v>794</v>
      </c>
      <c r="G5570" s="19">
        <v>80</v>
      </c>
      <c r="H5570" s="19">
        <v>34.159999999999997</v>
      </c>
      <c r="I5570" s="19">
        <v>24.75</v>
      </c>
      <c r="J5570" s="19" t="s">
        <v>54</v>
      </c>
      <c r="K5570" s="20">
        <v>360309.35</v>
      </c>
      <c r="L5570" s="20" t="s">
        <v>55</v>
      </c>
      <c r="M5570" s="20" t="s">
        <v>83</v>
      </c>
      <c r="N5570" s="26"/>
      <c r="O5570" s="20" t="s">
        <v>56</v>
      </c>
      <c r="P5570" t="str">
        <f t="shared" si="86"/>
        <v>INSERT INTO @DataTable (Deal, AdvanceDate, PROV, DealPurpose, RateType, BEACON, LTV, TDS, GDS, InsuranceType, PrincipalBalance, OccupancyType, AccountStatus, Closed_Date, DelinquencyBucket) VALUES (5569, '2015-06-24', 'BC', 'Purchase', 'ARM', 794, 80, 34.16, 24.75, 'Conv', 360309.35, 'Owner-Occupied', 'Open', '1900-01-00', 'Current');</v>
      </c>
    </row>
    <row r="5571" spans="1:16" x14ac:dyDescent="0.35">
      <c r="A5571" s="22">
        <v>5570</v>
      </c>
      <c r="B5571" s="21">
        <v>41026</v>
      </c>
      <c r="C5571" s="22" t="s">
        <v>57</v>
      </c>
      <c r="D5571" s="22" t="s">
        <v>61</v>
      </c>
      <c r="E5571" s="22" t="s">
        <v>53</v>
      </c>
      <c r="F5571" s="22">
        <v>738</v>
      </c>
      <c r="G5571" s="22">
        <v>95</v>
      </c>
      <c r="H5571" s="22">
        <v>35.53</v>
      </c>
      <c r="I5571" s="22">
        <v>34.28</v>
      </c>
      <c r="J5571" s="22" t="s">
        <v>60</v>
      </c>
      <c r="K5571" s="23">
        <v>0</v>
      </c>
      <c r="L5571" s="23" t="s">
        <v>55</v>
      </c>
      <c r="M5571" s="23" t="s">
        <v>84</v>
      </c>
      <c r="N5571" s="27">
        <v>42541</v>
      </c>
      <c r="O5571" s="23" t="s">
        <v>56</v>
      </c>
      <c r="P5571" t="str">
        <f t="shared" ref="P5571:P5634" si="87">"INSERT INTO @DataTable (Deal, AdvanceDate, PROV, DealPurpose, RateType, BEACON, LTV, TDS, GDS, InsuranceType, PrincipalBalance, OccupancyType, AccountStatus, Closed_Date, DelinquencyBucket) VALUES (" &amp; A5571 &amp; ", " &amp; "'" &amp; TEXT(B5571, "yyyy-mm-dd") &amp; "', '" &amp; C5571 &amp; "', '" &amp; D5571 &amp; "', '" &amp; E5571 &amp; "', " &amp; F5571 &amp; ", " &amp; G5571 &amp; ", " &amp; H5571 &amp; ", " &amp; I5571 &amp; ", '" &amp; J5571 &amp; "', " &amp; K5571 &amp; ", '" &amp; L5571 &amp; "', '" &amp; M5571 &amp; "', '" &amp;TEXT(N5571, "yyyy-mm-dd") &amp; "', '" &amp; O5571 &amp; "');"</f>
        <v>INSERT INTO @DataTable (Deal, AdvanceDate, PROV, DealPurpose, RateType, BEACON, LTV, TDS, GDS, InsuranceType, PrincipalBalance, OccupancyType, AccountStatus, Closed_Date, DelinquencyBucket) VALUES (5570, '2012-04-27', 'ON', 'Purchase', 'Fixed', 738, 95, 35.53, 34.28, 'HiRatio', 0, 'Owner-Occupied', 'Closed', '2016-06-20', 'Current');</v>
      </c>
    </row>
    <row r="5572" spans="1:16" x14ac:dyDescent="0.35">
      <c r="A5572" s="19">
        <v>5571</v>
      </c>
      <c r="B5572" s="18">
        <v>41995</v>
      </c>
      <c r="C5572" s="19" t="s">
        <v>51</v>
      </c>
      <c r="D5572" s="19" t="s">
        <v>61</v>
      </c>
      <c r="E5572" s="19" t="s">
        <v>53</v>
      </c>
      <c r="F5572" s="19">
        <v>789</v>
      </c>
      <c r="G5572" s="19">
        <v>63.81</v>
      </c>
      <c r="H5572" s="19">
        <v>35.65</v>
      </c>
      <c r="I5572" s="19">
        <v>34.21</v>
      </c>
      <c r="J5572" s="19" t="s">
        <v>54</v>
      </c>
      <c r="K5572" s="20">
        <v>248680.47</v>
      </c>
      <c r="L5572" s="20" t="s">
        <v>55</v>
      </c>
      <c r="M5572" s="20" t="s">
        <v>83</v>
      </c>
      <c r="N5572" s="26"/>
      <c r="O5572" s="20" t="s">
        <v>56</v>
      </c>
      <c r="P5572" t="str">
        <f t="shared" si="87"/>
        <v>INSERT INTO @DataTable (Deal, AdvanceDate, PROV, DealPurpose, RateType, BEACON, LTV, TDS, GDS, InsuranceType, PrincipalBalance, OccupancyType, AccountStatus, Closed_Date, DelinquencyBucket) VALUES (5571, '2014-12-22', 'AB', 'Purchase', 'Fixed', 789, 63.81, 35.65, 34.21, 'Conv', 248680.47, 'Owner-Occupied', 'Open', '1900-01-00', 'Current');</v>
      </c>
    </row>
    <row r="5573" spans="1:16" x14ac:dyDescent="0.35">
      <c r="A5573" s="22">
        <v>5572</v>
      </c>
      <c r="B5573" s="21">
        <v>42594</v>
      </c>
      <c r="C5573" s="22" t="s">
        <v>51</v>
      </c>
      <c r="D5573" s="22" t="s">
        <v>61</v>
      </c>
      <c r="E5573" s="22" t="s">
        <v>53</v>
      </c>
      <c r="F5573" s="22">
        <v>726</v>
      </c>
      <c r="G5573" s="22">
        <v>89.9</v>
      </c>
      <c r="H5573" s="22">
        <v>43.75</v>
      </c>
      <c r="I5573" s="22">
        <v>33.549999999999997</v>
      </c>
      <c r="J5573" s="22" t="s">
        <v>60</v>
      </c>
      <c r="K5573" s="23">
        <v>448448.67</v>
      </c>
      <c r="L5573" s="23" t="s">
        <v>55</v>
      </c>
      <c r="M5573" s="23" t="s">
        <v>83</v>
      </c>
      <c r="N5573" s="27"/>
      <c r="O5573" s="23" t="s">
        <v>56</v>
      </c>
      <c r="P5573" t="str">
        <f t="shared" si="87"/>
        <v>INSERT INTO @DataTable (Deal, AdvanceDate, PROV, DealPurpose, RateType, BEACON, LTV, TDS, GDS, InsuranceType, PrincipalBalance, OccupancyType, AccountStatus, Closed_Date, DelinquencyBucket) VALUES (5572, '2016-08-12', 'AB', 'Purchase', 'Fixed', 726, 89.9, 43.75, 33.55, 'HiRatio', 448448.67, 'Owner-Occupied', 'Open', '1900-01-00', 'Current');</v>
      </c>
    </row>
    <row r="5574" spans="1:16" x14ac:dyDescent="0.35">
      <c r="A5574" s="19">
        <v>5573</v>
      </c>
      <c r="B5574" s="18">
        <v>41515</v>
      </c>
      <c r="C5574" s="19" t="s">
        <v>57</v>
      </c>
      <c r="D5574" s="19" t="s">
        <v>52</v>
      </c>
      <c r="E5574" s="19" t="s">
        <v>53</v>
      </c>
      <c r="F5574" s="19">
        <v>691</v>
      </c>
      <c r="G5574" s="19">
        <v>80</v>
      </c>
      <c r="H5574" s="19">
        <v>43.17</v>
      </c>
      <c r="I5574" s="19">
        <v>35.119999999999997</v>
      </c>
      <c r="J5574" s="19" t="s">
        <v>54</v>
      </c>
      <c r="K5574" s="20">
        <v>207056.06</v>
      </c>
      <c r="L5574" s="20" t="s">
        <v>55</v>
      </c>
      <c r="M5574" s="20" t="s">
        <v>83</v>
      </c>
      <c r="N5574" s="26"/>
      <c r="O5574" s="20" t="s">
        <v>56</v>
      </c>
      <c r="P5574" t="str">
        <f t="shared" si="87"/>
        <v>INSERT INTO @DataTable (Deal, AdvanceDate, PROV, DealPurpose, RateType, BEACON, LTV, TDS, GDS, InsuranceType, PrincipalBalance, OccupancyType, AccountStatus, Closed_Date, DelinquencyBucket) VALUES (5573, '2013-08-29', 'ON', 'Refinance External', 'Fixed', 691, 80, 43.17, 35.12, 'Conv', 207056.06, 'Owner-Occupied', 'Open', '1900-01-00', 'Current');</v>
      </c>
    </row>
    <row r="5575" spans="1:16" x14ac:dyDescent="0.35">
      <c r="A5575" s="22">
        <v>5574</v>
      </c>
      <c r="B5575" s="21">
        <v>42195</v>
      </c>
      <c r="C5575" s="22" t="s">
        <v>57</v>
      </c>
      <c r="D5575" s="22" t="s">
        <v>52</v>
      </c>
      <c r="E5575" s="22" t="s">
        <v>53</v>
      </c>
      <c r="F5575" s="22">
        <v>734</v>
      </c>
      <c r="G5575" s="22">
        <v>80</v>
      </c>
      <c r="H5575" s="22">
        <v>43.56</v>
      </c>
      <c r="I5575" s="22">
        <v>35.770000000000003</v>
      </c>
      <c r="J5575" s="22" t="s">
        <v>54</v>
      </c>
      <c r="K5575" s="23">
        <v>340656.89</v>
      </c>
      <c r="L5575" s="23" t="s">
        <v>55</v>
      </c>
      <c r="M5575" s="23" t="s">
        <v>83</v>
      </c>
      <c r="N5575" s="27"/>
      <c r="O5575" s="23" t="s">
        <v>56</v>
      </c>
      <c r="P5575" t="str">
        <f t="shared" si="87"/>
        <v>INSERT INTO @DataTable (Deal, AdvanceDate, PROV, DealPurpose, RateType, BEACON, LTV, TDS, GDS, InsuranceType, PrincipalBalance, OccupancyType, AccountStatus, Closed_Date, DelinquencyBucket) VALUES (5574, '2015-07-10', 'ON', 'Refinance External', 'Fixed', 734, 80, 43.56, 35.77, 'Conv', 340656.89, 'Owner-Occupied', 'Open', '1900-01-00', 'Current');</v>
      </c>
    </row>
    <row r="5576" spans="1:16" x14ac:dyDescent="0.35">
      <c r="A5576" s="19">
        <v>5575</v>
      </c>
      <c r="B5576" s="18">
        <v>41598</v>
      </c>
      <c r="C5576" s="19" t="s">
        <v>57</v>
      </c>
      <c r="D5576" s="19" t="s">
        <v>61</v>
      </c>
      <c r="E5576" s="19" t="s">
        <v>40</v>
      </c>
      <c r="F5576" s="19">
        <v>726</v>
      </c>
      <c r="G5576" s="19">
        <v>85.47</v>
      </c>
      <c r="H5576" s="19">
        <v>37.92</v>
      </c>
      <c r="I5576" s="19">
        <v>22.53</v>
      </c>
      <c r="J5576" s="19" t="s">
        <v>60</v>
      </c>
      <c r="K5576" s="20">
        <v>264811.36</v>
      </c>
      <c r="L5576" s="20" t="s">
        <v>55</v>
      </c>
      <c r="M5576" s="20" t="s">
        <v>83</v>
      </c>
      <c r="N5576" s="26"/>
      <c r="O5576" s="20" t="s">
        <v>56</v>
      </c>
      <c r="P5576" t="str">
        <f t="shared" si="87"/>
        <v>INSERT INTO @DataTable (Deal, AdvanceDate, PROV, DealPurpose, RateType, BEACON, LTV, TDS, GDS, InsuranceType, PrincipalBalance, OccupancyType, AccountStatus, Closed_Date, DelinquencyBucket) VALUES (5575, '2013-11-20', 'ON', 'Purchase', 'ARM', 726, 85.47, 37.92, 22.53, 'HiRatio', 264811.36, 'Owner-Occupied', 'Open', '1900-01-00', 'Current');</v>
      </c>
    </row>
    <row r="5577" spans="1:16" x14ac:dyDescent="0.35">
      <c r="A5577" s="22">
        <v>5576</v>
      </c>
      <c r="B5577" s="21">
        <v>41547</v>
      </c>
      <c r="C5577" s="22" t="s">
        <v>51</v>
      </c>
      <c r="D5577" s="22" t="s">
        <v>61</v>
      </c>
      <c r="E5577" s="22" t="s">
        <v>40</v>
      </c>
      <c r="F5577" s="22">
        <v>697</v>
      </c>
      <c r="G5577" s="22">
        <v>95</v>
      </c>
      <c r="H5577" s="22">
        <v>30.02</v>
      </c>
      <c r="I5577" s="22">
        <v>11.42</v>
      </c>
      <c r="J5577" s="22" t="s">
        <v>60</v>
      </c>
      <c r="K5577" s="23">
        <v>418119.02</v>
      </c>
      <c r="L5577" s="23" t="s">
        <v>55</v>
      </c>
      <c r="M5577" s="23" t="s">
        <v>83</v>
      </c>
      <c r="N5577" s="27"/>
      <c r="O5577" s="23" t="s">
        <v>56</v>
      </c>
      <c r="P5577" t="str">
        <f t="shared" si="87"/>
        <v>INSERT INTO @DataTable (Deal, AdvanceDate, PROV, DealPurpose, RateType, BEACON, LTV, TDS, GDS, InsuranceType, PrincipalBalance, OccupancyType, AccountStatus, Closed_Date, DelinquencyBucket) VALUES (5576, '2013-09-30', 'AB', 'Purchase', 'ARM', 697, 95, 30.02, 11.42, 'HiRatio', 418119.02, 'Owner-Occupied', 'Open', '1900-01-00', 'Current');</v>
      </c>
    </row>
    <row r="5578" spans="1:16" x14ac:dyDescent="0.35">
      <c r="A5578" s="19">
        <v>5577</v>
      </c>
      <c r="B5578" s="18">
        <v>41977</v>
      </c>
      <c r="C5578" s="19" t="s">
        <v>58</v>
      </c>
      <c r="D5578" s="19" t="s">
        <v>59</v>
      </c>
      <c r="E5578" s="19" t="s">
        <v>40</v>
      </c>
      <c r="F5578" s="19">
        <v>698</v>
      </c>
      <c r="G5578" s="19">
        <v>87.69</v>
      </c>
      <c r="H5578" s="19">
        <v>38.340000000000003</v>
      </c>
      <c r="I5578" s="19">
        <v>20.45</v>
      </c>
      <c r="J5578" s="19" t="s">
        <v>60</v>
      </c>
      <c r="K5578" s="20">
        <v>205048.78</v>
      </c>
      <c r="L5578" s="20" t="s">
        <v>55</v>
      </c>
      <c r="M5578" s="20" t="s">
        <v>83</v>
      </c>
      <c r="N5578" s="26"/>
      <c r="O5578" s="20" t="s">
        <v>56</v>
      </c>
      <c r="P5578" t="str">
        <f t="shared" si="87"/>
        <v>INSERT INTO @DataTable (Deal, AdvanceDate, PROV, DealPurpose, RateType, BEACON, LTV, TDS, GDS, InsuranceType, PrincipalBalance, OccupancyType, AccountStatus, Closed_Date, DelinquencyBucket) VALUES (5577, '2014-12-04', 'BC', 'Transfer', 'ARM', 698, 87.69, 38.34, 20.45, 'HiRatio', 205048.78, 'Owner-Occupied', 'Open', '1900-01-00', 'Current');</v>
      </c>
    </row>
    <row r="5579" spans="1:16" x14ac:dyDescent="0.35">
      <c r="A5579" s="22">
        <v>5578</v>
      </c>
      <c r="B5579" s="21">
        <v>42279</v>
      </c>
      <c r="C5579" s="22" t="s">
        <v>58</v>
      </c>
      <c r="D5579" s="22" t="s">
        <v>59</v>
      </c>
      <c r="E5579" s="22" t="s">
        <v>40</v>
      </c>
      <c r="F5579" s="22">
        <v>812</v>
      </c>
      <c r="G5579" s="22">
        <v>39.74</v>
      </c>
      <c r="H5579" s="22">
        <v>14.4</v>
      </c>
      <c r="I5579" s="22">
        <v>13.51</v>
      </c>
      <c r="J5579" s="22" t="s">
        <v>54</v>
      </c>
      <c r="K5579" s="23">
        <v>216849.95</v>
      </c>
      <c r="L5579" s="23" t="s">
        <v>55</v>
      </c>
      <c r="M5579" s="23" t="s">
        <v>83</v>
      </c>
      <c r="N5579" s="27"/>
      <c r="O5579" s="23" t="s">
        <v>56</v>
      </c>
      <c r="P5579" t="str">
        <f t="shared" si="87"/>
        <v>INSERT INTO @DataTable (Deal, AdvanceDate, PROV, DealPurpose, RateType, BEACON, LTV, TDS, GDS, InsuranceType, PrincipalBalance, OccupancyType, AccountStatus, Closed_Date, DelinquencyBucket) VALUES (5578, '2015-10-02', 'BC', 'Transfer', 'ARM', 812, 39.74, 14.4, 13.51, 'Conv', 216849.95, 'Owner-Occupied', 'Open', '1900-01-00', 'Current');</v>
      </c>
    </row>
    <row r="5580" spans="1:16" x14ac:dyDescent="0.35">
      <c r="A5580" s="19">
        <v>5579</v>
      </c>
      <c r="B5580" s="18">
        <v>42212</v>
      </c>
      <c r="C5580" s="19" t="s">
        <v>57</v>
      </c>
      <c r="D5580" s="19" t="s">
        <v>61</v>
      </c>
      <c r="E5580" s="19" t="s">
        <v>53</v>
      </c>
      <c r="F5580" s="19">
        <v>780</v>
      </c>
      <c r="G5580" s="19">
        <v>95</v>
      </c>
      <c r="H5580" s="19">
        <v>35.880000000000003</v>
      </c>
      <c r="I5580" s="19">
        <v>29.87</v>
      </c>
      <c r="J5580" s="19" t="s">
        <v>60</v>
      </c>
      <c r="K5580" s="20">
        <v>510954.17</v>
      </c>
      <c r="L5580" s="20" t="s">
        <v>55</v>
      </c>
      <c r="M5580" s="20" t="s">
        <v>83</v>
      </c>
      <c r="N5580" s="26"/>
      <c r="O5580" s="20" t="s">
        <v>56</v>
      </c>
      <c r="P5580" t="str">
        <f t="shared" si="87"/>
        <v>INSERT INTO @DataTable (Deal, AdvanceDate, PROV, DealPurpose, RateType, BEACON, LTV, TDS, GDS, InsuranceType, PrincipalBalance, OccupancyType, AccountStatus, Closed_Date, DelinquencyBucket) VALUES (5579, '2015-07-27', 'ON', 'Purchase', 'Fixed', 780, 95, 35.88, 29.87, 'HiRatio', 510954.17, 'Owner-Occupied', 'Open', '1900-01-00', 'Current');</v>
      </c>
    </row>
    <row r="5581" spans="1:16" x14ac:dyDescent="0.35">
      <c r="A5581" s="22">
        <v>5580</v>
      </c>
      <c r="B5581" s="21">
        <v>40785</v>
      </c>
      <c r="C5581" s="22" t="s">
        <v>51</v>
      </c>
      <c r="D5581" s="22" t="s">
        <v>61</v>
      </c>
      <c r="E5581" s="22" t="s">
        <v>53</v>
      </c>
      <c r="F5581" s="22">
        <v>758</v>
      </c>
      <c r="G5581" s="22">
        <v>95</v>
      </c>
      <c r="H5581" s="22">
        <v>42.04</v>
      </c>
      <c r="I5581" s="22">
        <v>24.89</v>
      </c>
      <c r="J5581" s="22" t="s">
        <v>60</v>
      </c>
      <c r="K5581" s="23">
        <v>0</v>
      </c>
      <c r="L5581" s="23" t="s">
        <v>55</v>
      </c>
      <c r="M5581" s="23" t="s">
        <v>84</v>
      </c>
      <c r="N5581" s="27">
        <v>42585</v>
      </c>
      <c r="O5581" s="23" t="s">
        <v>56</v>
      </c>
      <c r="P5581" t="str">
        <f t="shared" si="87"/>
        <v>INSERT INTO @DataTable (Deal, AdvanceDate, PROV, DealPurpose, RateType, BEACON, LTV, TDS, GDS, InsuranceType, PrincipalBalance, OccupancyType, AccountStatus, Closed_Date, DelinquencyBucket) VALUES (5580, '2011-08-30', 'AB', 'Purchase', 'Fixed', 758, 95, 42.04, 24.89, 'HiRatio', 0, 'Owner-Occupied', 'Closed', '2016-08-03', 'Current');</v>
      </c>
    </row>
    <row r="5582" spans="1:16" x14ac:dyDescent="0.35">
      <c r="A5582" s="19">
        <v>5581</v>
      </c>
      <c r="B5582" s="18">
        <v>41617</v>
      </c>
      <c r="C5582" s="19" t="s">
        <v>57</v>
      </c>
      <c r="D5582" s="19" t="s">
        <v>61</v>
      </c>
      <c r="E5582" s="19" t="s">
        <v>53</v>
      </c>
      <c r="F5582" s="19">
        <v>754</v>
      </c>
      <c r="G5582" s="19">
        <v>95</v>
      </c>
      <c r="H5582" s="19">
        <v>39.25</v>
      </c>
      <c r="I5582" s="19">
        <v>38.729999999999997</v>
      </c>
      <c r="J5582" s="19" t="s">
        <v>60</v>
      </c>
      <c r="K5582" s="20">
        <v>0</v>
      </c>
      <c r="L5582" s="20" t="s">
        <v>55</v>
      </c>
      <c r="M5582" s="20" t="s">
        <v>84</v>
      </c>
      <c r="N5582" s="26">
        <v>42544</v>
      </c>
      <c r="O5582" s="20" t="s">
        <v>56</v>
      </c>
      <c r="P5582" t="str">
        <f t="shared" si="87"/>
        <v>INSERT INTO @DataTable (Deal, AdvanceDate, PROV, DealPurpose, RateType, BEACON, LTV, TDS, GDS, InsuranceType, PrincipalBalance, OccupancyType, AccountStatus, Closed_Date, DelinquencyBucket) VALUES (5581, '2013-12-09', 'ON', 'Purchase', 'Fixed', 754, 95, 39.25, 38.73, 'HiRatio', 0, 'Owner-Occupied', 'Closed', '2016-06-23', 'Current');</v>
      </c>
    </row>
    <row r="5583" spans="1:16" x14ac:dyDescent="0.35">
      <c r="A5583" s="22">
        <v>5582</v>
      </c>
      <c r="B5583" s="21">
        <v>41873</v>
      </c>
      <c r="C5583" s="22" t="s">
        <v>63</v>
      </c>
      <c r="D5583" s="22" t="s">
        <v>59</v>
      </c>
      <c r="E5583" s="22" t="s">
        <v>53</v>
      </c>
      <c r="F5583" s="22">
        <v>753</v>
      </c>
      <c r="G5583" s="22">
        <v>68.8</v>
      </c>
      <c r="H5583" s="22">
        <v>40.81</v>
      </c>
      <c r="I5583" s="22">
        <v>12.95</v>
      </c>
      <c r="J5583" s="22" t="s">
        <v>54</v>
      </c>
      <c r="K5583" s="23">
        <v>195120.06</v>
      </c>
      <c r="L5583" s="23" t="s">
        <v>55</v>
      </c>
      <c r="M5583" s="23" t="s">
        <v>83</v>
      </c>
      <c r="N5583" s="27"/>
      <c r="O5583" s="23" t="s">
        <v>56</v>
      </c>
      <c r="P5583" t="str">
        <f t="shared" si="87"/>
        <v>INSERT INTO @DataTable (Deal, AdvanceDate, PROV, DealPurpose, RateType, BEACON, LTV, TDS, GDS, InsuranceType, PrincipalBalance, OccupancyType, AccountStatus, Closed_Date, DelinquencyBucket) VALUES (5582, '2014-08-22', 'SK', 'Transfer', 'Fixed', 753, 68.8, 40.81, 12.95, 'Conv', 195120.06, 'Owner-Occupied', 'Open', '1900-01-00', 'Current');</v>
      </c>
    </row>
    <row r="5584" spans="1:16" x14ac:dyDescent="0.35">
      <c r="A5584" s="19">
        <v>5583</v>
      </c>
      <c r="B5584" s="18">
        <v>41152</v>
      </c>
      <c r="C5584" s="19" t="s">
        <v>51</v>
      </c>
      <c r="D5584" s="19" t="s">
        <v>61</v>
      </c>
      <c r="E5584" s="19" t="s">
        <v>53</v>
      </c>
      <c r="F5584" s="19">
        <v>695</v>
      </c>
      <c r="G5584" s="19">
        <v>93.05</v>
      </c>
      <c r="H5584" s="19">
        <v>29.26</v>
      </c>
      <c r="I5584" s="19">
        <v>16.059999999999999</v>
      </c>
      <c r="J5584" s="19" t="s">
        <v>60</v>
      </c>
      <c r="K5584" s="20">
        <v>0</v>
      </c>
      <c r="L5584" s="20" t="s">
        <v>55</v>
      </c>
      <c r="M5584" s="20" t="s">
        <v>84</v>
      </c>
      <c r="N5584" s="26">
        <v>42325</v>
      </c>
      <c r="O5584" s="20" t="s">
        <v>56</v>
      </c>
      <c r="P5584" t="str">
        <f t="shared" si="87"/>
        <v>INSERT INTO @DataTable (Deal, AdvanceDate, PROV, DealPurpose, RateType, BEACON, LTV, TDS, GDS, InsuranceType, PrincipalBalance, OccupancyType, AccountStatus, Closed_Date, DelinquencyBucket) VALUES (5583, '2012-08-31', 'AB', 'Purchase', 'Fixed', 695, 93.05, 29.26, 16.06, 'HiRatio', 0, 'Owner-Occupied', 'Closed', '2015-11-17', 'Current');</v>
      </c>
    </row>
    <row r="5585" spans="1:16" x14ac:dyDescent="0.35">
      <c r="A5585" s="22">
        <v>5584</v>
      </c>
      <c r="B5585" s="21">
        <v>42058</v>
      </c>
      <c r="C5585" s="22" t="s">
        <v>57</v>
      </c>
      <c r="D5585" s="22" t="s">
        <v>52</v>
      </c>
      <c r="E5585" s="22" t="s">
        <v>40</v>
      </c>
      <c r="F5585" s="22">
        <v>704</v>
      </c>
      <c r="G5585" s="22">
        <v>80</v>
      </c>
      <c r="H5585" s="22">
        <v>23.67</v>
      </c>
      <c r="I5585" s="22">
        <v>17.329999999999998</v>
      </c>
      <c r="J5585" s="22" t="s">
        <v>54</v>
      </c>
      <c r="K5585" s="23">
        <v>0</v>
      </c>
      <c r="L5585" s="23" t="s">
        <v>55</v>
      </c>
      <c r="M5585" s="23" t="s">
        <v>84</v>
      </c>
      <c r="N5585" s="27">
        <v>42706</v>
      </c>
      <c r="O5585" s="23" t="s">
        <v>56</v>
      </c>
      <c r="P5585" t="str">
        <f t="shared" si="87"/>
        <v>INSERT INTO @DataTable (Deal, AdvanceDate, PROV, DealPurpose, RateType, BEACON, LTV, TDS, GDS, InsuranceType, PrincipalBalance, OccupancyType, AccountStatus, Closed_Date, DelinquencyBucket) VALUES (5584, '2015-02-23', 'ON', 'Refinance External', 'ARM', 704, 80, 23.67, 17.33, 'Conv', 0, 'Owner-Occupied', 'Closed', '2016-12-02', 'Current');</v>
      </c>
    </row>
    <row r="5586" spans="1:16" x14ac:dyDescent="0.35">
      <c r="A5586" s="19">
        <v>5585</v>
      </c>
      <c r="B5586" s="18">
        <v>42163</v>
      </c>
      <c r="C5586" s="19" t="s">
        <v>57</v>
      </c>
      <c r="D5586" s="19" t="s">
        <v>61</v>
      </c>
      <c r="E5586" s="19" t="s">
        <v>53</v>
      </c>
      <c r="F5586" s="19">
        <v>726</v>
      </c>
      <c r="G5586" s="19">
        <v>95</v>
      </c>
      <c r="H5586" s="19">
        <v>40.799999999999997</v>
      </c>
      <c r="I5586" s="19">
        <v>28.43</v>
      </c>
      <c r="J5586" s="19" t="s">
        <v>60</v>
      </c>
      <c r="K5586" s="20">
        <v>251604.29</v>
      </c>
      <c r="L5586" s="20" t="s">
        <v>55</v>
      </c>
      <c r="M5586" s="20" t="s">
        <v>83</v>
      </c>
      <c r="N5586" s="26"/>
      <c r="O5586" s="20" t="s">
        <v>56</v>
      </c>
      <c r="P5586" t="str">
        <f t="shared" si="87"/>
        <v>INSERT INTO @DataTable (Deal, AdvanceDate, PROV, DealPurpose, RateType, BEACON, LTV, TDS, GDS, InsuranceType, PrincipalBalance, OccupancyType, AccountStatus, Closed_Date, DelinquencyBucket) VALUES (5585, '2015-06-08', 'ON', 'Purchase', 'Fixed', 726, 95, 40.8, 28.43, 'HiRatio', 251604.29, 'Owner-Occupied', 'Open', '1900-01-00', 'Current');</v>
      </c>
    </row>
    <row r="5587" spans="1:16" x14ac:dyDescent="0.35">
      <c r="A5587" s="22">
        <v>5586</v>
      </c>
      <c r="B5587" s="21">
        <v>40989</v>
      </c>
      <c r="C5587" s="22" t="s">
        <v>57</v>
      </c>
      <c r="D5587" s="22" t="s">
        <v>52</v>
      </c>
      <c r="E5587" s="22" t="s">
        <v>53</v>
      </c>
      <c r="F5587" s="22">
        <v>745</v>
      </c>
      <c r="G5587" s="22">
        <v>85</v>
      </c>
      <c r="H5587" s="22">
        <v>30.14</v>
      </c>
      <c r="I5587" s="22">
        <v>27.61</v>
      </c>
      <c r="J5587" s="22" t="s">
        <v>60</v>
      </c>
      <c r="K5587" s="23">
        <v>0</v>
      </c>
      <c r="L5587" s="23" t="s">
        <v>55</v>
      </c>
      <c r="M5587" s="23" t="s">
        <v>84</v>
      </c>
      <c r="N5587" s="27">
        <v>42191</v>
      </c>
      <c r="O5587" s="23" t="s">
        <v>56</v>
      </c>
      <c r="P5587" t="str">
        <f t="shared" si="87"/>
        <v>INSERT INTO @DataTable (Deal, AdvanceDate, PROV, DealPurpose, RateType, BEACON, LTV, TDS, GDS, InsuranceType, PrincipalBalance, OccupancyType, AccountStatus, Closed_Date, DelinquencyBucket) VALUES (5586, '2012-03-21', 'ON', 'Refinance External', 'Fixed', 745, 85, 30.14, 27.61, 'HiRatio', 0, 'Owner-Occupied', 'Closed', '2015-07-06', 'Current');</v>
      </c>
    </row>
    <row r="5588" spans="1:16" x14ac:dyDescent="0.35">
      <c r="A5588" s="19">
        <v>5587</v>
      </c>
      <c r="B5588" s="18">
        <v>41565</v>
      </c>
      <c r="C5588" s="19" t="s">
        <v>57</v>
      </c>
      <c r="D5588" s="19" t="s">
        <v>52</v>
      </c>
      <c r="E5588" s="19" t="s">
        <v>40</v>
      </c>
      <c r="F5588" s="19">
        <v>732</v>
      </c>
      <c r="G5588" s="19">
        <v>80</v>
      </c>
      <c r="H5588" s="19">
        <v>32.659999999999997</v>
      </c>
      <c r="I5588" s="19">
        <v>15.34</v>
      </c>
      <c r="J5588" s="19" t="s">
        <v>54</v>
      </c>
      <c r="K5588" s="20">
        <v>0</v>
      </c>
      <c r="L5588" s="20" t="s">
        <v>55</v>
      </c>
      <c r="M5588" s="20" t="s">
        <v>84</v>
      </c>
      <c r="N5588" s="26">
        <v>42090</v>
      </c>
      <c r="O5588" s="20" t="s">
        <v>56</v>
      </c>
      <c r="P5588" t="str">
        <f t="shared" si="87"/>
        <v>INSERT INTO @DataTable (Deal, AdvanceDate, PROV, DealPurpose, RateType, BEACON, LTV, TDS, GDS, InsuranceType, PrincipalBalance, OccupancyType, AccountStatus, Closed_Date, DelinquencyBucket) VALUES (5587, '2013-10-18', 'ON', 'Refinance External', 'ARM', 732, 80, 32.66, 15.34, 'Conv', 0, 'Owner-Occupied', 'Closed', '2015-03-27', 'Current');</v>
      </c>
    </row>
    <row r="5589" spans="1:16" x14ac:dyDescent="0.35">
      <c r="A5589" s="22">
        <v>5588</v>
      </c>
      <c r="B5589" s="21">
        <v>41145</v>
      </c>
      <c r="C5589" s="22" t="s">
        <v>57</v>
      </c>
      <c r="D5589" s="22" t="s">
        <v>61</v>
      </c>
      <c r="E5589" s="22" t="s">
        <v>53</v>
      </c>
      <c r="F5589" s="22">
        <v>699</v>
      </c>
      <c r="G5589" s="22">
        <v>80</v>
      </c>
      <c r="H5589" s="22">
        <v>36.880000000000003</v>
      </c>
      <c r="I5589" s="22">
        <v>22.48</v>
      </c>
      <c r="J5589" s="22" t="s">
        <v>54</v>
      </c>
      <c r="K5589" s="23">
        <v>121645.53</v>
      </c>
      <c r="L5589" s="23" t="s">
        <v>55</v>
      </c>
      <c r="M5589" s="23" t="s">
        <v>83</v>
      </c>
      <c r="N5589" s="27"/>
      <c r="O5589" s="23" t="s">
        <v>56</v>
      </c>
      <c r="P5589" t="str">
        <f t="shared" si="87"/>
        <v>INSERT INTO @DataTable (Deal, AdvanceDate, PROV, DealPurpose, RateType, BEACON, LTV, TDS, GDS, InsuranceType, PrincipalBalance, OccupancyType, AccountStatus, Closed_Date, DelinquencyBucket) VALUES (5588, '2012-08-24', 'ON', 'Purchase', 'Fixed', 699, 80, 36.88, 22.48, 'Conv', 121645.53, 'Owner-Occupied', 'Open', '1900-01-00', 'Current');</v>
      </c>
    </row>
    <row r="5590" spans="1:16" x14ac:dyDescent="0.35">
      <c r="A5590" s="19">
        <v>5589</v>
      </c>
      <c r="B5590" s="18">
        <v>42521</v>
      </c>
      <c r="C5590" s="19" t="s">
        <v>57</v>
      </c>
      <c r="D5590" s="19" t="s">
        <v>61</v>
      </c>
      <c r="E5590" s="19" t="s">
        <v>53</v>
      </c>
      <c r="F5590" s="19">
        <v>774</v>
      </c>
      <c r="G5590" s="19">
        <v>95</v>
      </c>
      <c r="H5590" s="19">
        <v>40.86</v>
      </c>
      <c r="I5590" s="19">
        <v>25.51</v>
      </c>
      <c r="J5590" s="19" t="s">
        <v>60</v>
      </c>
      <c r="K5590" s="20">
        <v>279110.94</v>
      </c>
      <c r="L5590" s="20" t="s">
        <v>55</v>
      </c>
      <c r="M5590" s="20" t="s">
        <v>83</v>
      </c>
      <c r="N5590" s="26"/>
      <c r="O5590" s="20" t="s">
        <v>56</v>
      </c>
      <c r="P5590" t="str">
        <f t="shared" si="87"/>
        <v>INSERT INTO @DataTable (Deal, AdvanceDate, PROV, DealPurpose, RateType, BEACON, LTV, TDS, GDS, InsuranceType, PrincipalBalance, OccupancyType, AccountStatus, Closed_Date, DelinquencyBucket) VALUES (5589, '2016-05-31', 'ON', 'Purchase', 'Fixed', 774, 95, 40.86, 25.51, 'HiRatio', 279110.94, 'Owner-Occupied', 'Open', '1900-01-00', 'Current');</v>
      </c>
    </row>
    <row r="5591" spans="1:16" x14ac:dyDescent="0.35">
      <c r="A5591" s="22">
        <v>5590</v>
      </c>
      <c r="B5591" s="21">
        <v>41789</v>
      </c>
      <c r="C5591" s="22" t="s">
        <v>57</v>
      </c>
      <c r="D5591" s="22" t="s">
        <v>61</v>
      </c>
      <c r="E5591" s="22" t="s">
        <v>53</v>
      </c>
      <c r="F5591" s="22">
        <v>667</v>
      </c>
      <c r="G5591" s="22">
        <v>95</v>
      </c>
      <c r="H5591" s="22">
        <v>31.39</v>
      </c>
      <c r="I5591" s="22">
        <v>22.96</v>
      </c>
      <c r="J5591" s="22" t="s">
        <v>60</v>
      </c>
      <c r="K5591" s="23">
        <v>144799.74</v>
      </c>
      <c r="L5591" s="23" t="s">
        <v>55</v>
      </c>
      <c r="M5591" s="23" t="s">
        <v>83</v>
      </c>
      <c r="N5591" s="27"/>
      <c r="O5591" s="23" t="s">
        <v>56</v>
      </c>
      <c r="P5591" t="str">
        <f t="shared" si="87"/>
        <v>INSERT INTO @DataTable (Deal, AdvanceDate, PROV, DealPurpose, RateType, BEACON, LTV, TDS, GDS, InsuranceType, PrincipalBalance, OccupancyType, AccountStatus, Closed_Date, DelinquencyBucket) VALUES (5590, '2014-05-30', 'ON', 'Purchase', 'Fixed', 667, 95, 31.39, 22.96, 'HiRatio', 144799.74, 'Owner-Occupied', 'Open', '1900-01-00', 'Current');</v>
      </c>
    </row>
    <row r="5592" spans="1:16" x14ac:dyDescent="0.35">
      <c r="A5592" s="19">
        <v>5591</v>
      </c>
      <c r="B5592" s="18">
        <v>42447</v>
      </c>
      <c r="C5592" s="19" t="s">
        <v>58</v>
      </c>
      <c r="D5592" s="19" t="s">
        <v>61</v>
      </c>
      <c r="E5592" s="19" t="s">
        <v>53</v>
      </c>
      <c r="F5592" s="19">
        <v>771</v>
      </c>
      <c r="G5592" s="19">
        <v>95</v>
      </c>
      <c r="H5592" s="19">
        <v>39.630000000000003</v>
      </c>
      <c r="I5592" s="19">
        <v>29.62</v>
      </c>
      <c r="J5592" s="19" t="s">
        <v>60</v>
      </c>
      <c r="K5592" s="20">
        <v>216091.74</v>
      </c>
      <c r="L5592" s="20" t="s">
        <v>55</v>
      </c>
      <c r="M5592" s="20" t="s">
        <v>83</v>
      </c>
      <c r="N5592" s="26"/>
      <c r="O5592" s="20" t="s">
        <v>56</v>
      </c>
      <c r="P5592" t="str">
        <f t="shared" si="87"/>
        <v>INSERT INTO @DataTable (Deal, AdvanceDate, PROV, DealPurpose, RateType, BEACON, LTV, TDS, GDS, InsuranceType, PrincipalBalance, OccupancyType, AccountStatus, Closed_Date, DelinquencyBucket) VALUES (5591, '2016-03-18', 'BC', 'Purchase', 'Fixed', 771, 95, 39.63, 29.62, 'HiRatio', 216091.74, 'Owner-Occupied', 'Open', '1900-01-00', 'Current');</v>
      </c>
    </row>
    <row r="5593" spans="1:16" x14ac:dyDescent="0.35">
      <c r="A5593" s="22">
        <v>5592</v>
      </c>
      <c r="B5593" s="21">
        <v>42489</v>
      </c>
      <c r="C5593" s="22" t="s">
        <v>57</v>
      </c>
      <c r="D5593" s="22" t="s">
        <v>59</v>
      </c>
      <c r="E5593" s="22" t="s">
        <v>40</v>
      </c>
      <c r="F5593" s="22">
        <v>813</v>
      </c>
      <c r="G5593" s="22">
        <v>26.52</v>
      </c>
      <c r="H5593" s="22">
        <v>23.39</v>
      </c>
      <c r="I5593" s="22">
        <v>19.940000000000001</v>
      </c>
      <c r="J5593" s="22" t="s">
        <v>54</v>
      </c>
      <c r="K5593" s="23">
        <v>133779.74</v>
      </c>
      <c r="L5593" s="23" t="s">
        <v>55</v>
      </c>
      <c r="M5593" s="23" t="s">
        <v>83</v>
      </c>
      <c r="N5593" s="27"/>
      <c r="O5593" s="23" t="s">
        <v>56</v>
      </c>
      <c r="P5593" t="str">
        <f t="shared" si="87"/>
        <v>INSERT INTO @DataTable (Deal, AdvanceDate, PROV, DealPurpose, RateType, BEACON, LTV, TDS, GDS, InsuranceType, PrincipalBalance, OccupancyType, AccountStatus, Closed_Date, DelinquencyBucket) VALUES (5592, '2016-04-29', 'ON', 'Transfer', 'ARM', 813, 26.52, 23.39, 19.94, 'Conv', 133779.74, 'Owner-Occupied', 'Open', '1900-01-00', 'Current');</v>
      </c>
    </row>
    <row r="5594" spans="1:16" x14ac:dyDescent="0.35">
      <c r="A5594" s="19">
        <v>5593</v>
      </c>
      <c r="B5594" s="18">
        <v>41543</v>
      </c>
      <c r="C5594" s="19" t="s">
        <v>51</v>
      </c>
      <c r="D5594" s="19" t="s">
        <v>61</v>
      </c>
      <c r="E5594" s="19" t="s">
        <v>53</v>
      </c>
      <c r="F5594" s="19">
        <v>642</v>
      </c>
      <c r="G5594" s="19">
        <v>95</v>
      </c>
      <c r="H5594" s="19">
        <v>40.46</v>
      </c>
      <c r="I5594" s="19">
        <v>19.29</v>
      </c>
      <c r="J5594" s="19" t="s">
        <v>60</v>
      </c>
      <c r="K5594" s="20">
        <v>355069.61</v>
      </c>
      <c r="L5594" s="20" t="s">
        <v>55</v>
      </c>
      <c r="M5594" s="20" t="s">
        <v>83</v>
      </c>
      <c r="N5594" s="26"/>
      <c r="O5594" s="20" t="s">
        <v>56</v>
      </c>
      <c r="P5594" t="str">
        <f t="shared" si="87"/>
        <v>INSERT INTO @DataTable (Deal, AdvanceDate, PROV, DealPurpose, RateType, BEACON, LTV, TDS, GDS, InsuranceType, PrincipalBalance, OccupancyType, AccountStatus, Closed_Date, DelinquencyBucket) VALUES (5593, '2013-09-26', 'AB', 'Purchase', 'Fixed', 642, 95, 40.46, 19.29, 'HiRatio', 355069.61, 'Owner-Occupied', 'Open', '1900-01-00', 'Current');</v>
      </c>
    </row>
    <row r="5595" spans="1:16" x14ac:dyDescent="0.35">
      <c r="A5595" s="22">
        <v>5594</v>
      </c>
      <c r="B5595" s="21">
        <v>41533</v>
      </c>
      <c r="C5595" s="22" t="s">
        <v>51</v>
      </c>
      <c r="D5595" s="22" t="s">
        <v>61</v>
      </c>
      <c r="E5595" s="22" t="s">
        <v>53</v>
      </c>
      <c r="F5595" s="22">
        <v>713</v>
      </c>
      <c r="G5595" s="22">
        <v>95</v>
      </c>
      <c r="H5595" s="22">
        <v>42.35</v>
      </c>
      <c r="I5595" s="22">
        <v>15.91</v>
      </c>
      <c r="J5595" s="22" t="s">
        <v>60</v>
      </c>
      <c r="K5595" s="23">
        <v>270926.46000000002</v>
      </c>
      <c r="L5595" s="23" t="s">
        <v>66</v>
      </c>
      <c r="M5595" s="23" t="s">
        <v>83</v>
      </c>
      <c r="N5595" s="27"/>
      <c r="O5595" s="23" t="s">
        <v>56</v>
      </c>
      <c r="P5595" t="str">
        <f t="shared" si="87"/>
        <v>INSERT INTO @DataTable (Deal, AdvanceDate, PROV, DealPurpose, RateType, BEACON, LTV, TDS, GDS, InsuranceType, PrincipalBalance, OccupancyType, AccountStatus, Closed_Date, DelinquencyBucket) VALUES (5594, '2013-09-16', 'AB', 'Purchase', 'Fixed', 713, 95, 42.35, 15.91, 'HiRatio', 270926.46, 'Second Home', 'Open', '1900-01-00', 'Current');</v>
      </c>
    </row>
    <row r="5596" spans="1:16" x14ac:dyDescent="0.35">
      <c r="A5596" s="19">
        <v>5595</v>
      </c>
      <c r="B5596" s="18">
        <v>42506</v>
      </c>
      <c r="C5596" s="19" t="s">
        <v>58</v>
      </c>
      <c r="D5596" s="19" t="s">
        <v>59</v>
      </c>
      <c r="E5596" s="19" t="s">
        <v>53</v>
      </c>
      <c r="F5596" s="19">
        <v>710</v>
      </c>
      <c r="G5596" s="19">
        <v>81.239999999999995</v>
      </c>
      <c r="H5596" s="19">
        <v>36.03</v>
      </c>
      <c r="I5596" s="19">
        <v>26.4</v>
      </c>
      <c r="J5596" s="19" t="s">
        <v>60</v>
      </c>
      <c r="K5596" s="20">
        <v>0</v>
      </c>
      <c r="L5596" s="20" t="s">
        <v>55</v>
      </c>
      <c r="M5596" s="20" t="s">
        <v>84</v>
      </c>
      <c r="N5596" s="26">
        <v>42761</v>
      </c>
      <c r="O5596" s="20" t="s">
        <v>56</v>
      </c>
      <c r="P5596" t="str">
        <f t="shared" si="87"/>
        <v>INSERT INTO @DataTable (Deal, AdvanceDate, PROV, DealPurpose, RateType, BEACON, LTV, TDS, GDS, InsuranceType, PrincipalBalance, OccupancyType, AccountStatus, Closed_Date, DelinquencyBucket) VALUES (5595, '2016-05-16', 'BC', 'Transfer', 'Fixed', 710, 81.24, 36.03, 26.4, 'HiRatio', 0, 'Owner-Occupied', 'Closed', '2017-01-26', 'Current');</v>
      </c>
    </row>
    <row r="5597" spans="1:16" x14ac:dyDescent="0.35">
      <c r="A5597" s="22">
        <v>5596</v>
      </c>
      <c r="B5597" s="21">
        <v>40646</v>
      </c>
      <c r="C5597" s="22" t="s">
        <v>57</v>
      </c>
      <c r="D5597" s="22" t="s">
        <v>61</v>
      </c>
      <c r="E5597" s="22" t="s">
        <v>40</v>
      </c>
      <c r="F5597" s="22">
        <v>694</v>
      </c>
      <c r="G5597" s="22">
        <v>80</v>
      </c>
      <c r="H5597" s="22">
        <v>27.7</v>
      </c>
      <c r="I5597" s="22">
        <v>6.68</v>
      </c>
      <c r="J5597" s="22" t="s">
        <v>54</v>
      </c>
      <c r="K5597" s="23">
        <v>0</v>
      </c>
      <c r="L5597" s="23" t="s">
        <v>62</v>
      </c>
      <c r="M5597" s="23" t="s">
        <v>84</v>
      </c>
      <c r="N5597" s="27">
        <v>40833</v>
      </c>
      <c r="O5597" s="23" t="s">
        <v>56</v>
      </c>
      <c r="P5597" t="str">
        <f t="shared" si="87"/>
        <v>INSERT INTO @DataTable (Deal, AdvanceDate, PROV, DealPurpose, RateType, BEACON, LTV, TDS, GDS, InsuranceType, PrincipalBalance, OccupancyType, AccountStatus, Closed_Date, DelinquencyBucket) VALUES (5596, '2011-04-13', 'ON', 'Purchase', 'ARM', 694, 80, 27.7, 6.68, 'Conv', 0, 'Rental', 'Closed', '2011-10-17', 'Current');</v>
      </c>
    </row>
    <row r="5598" spans="1:16" x14ac:dyDescent="0.35">
      <c r="A5598" s="19">
        <v>5597</v>
      </c>
      <c r="B5598" s="18">
        <v>42622</v>
      </c>
      <c r="C5598" s="19" t="s">
        <v>57</v>
      </c>
      <c r="D5598" s="19" t="s">
        <v>61</v>
      </c>
      <c r="E5598" s="19" t="s">
        <v>53</v>
      </c>
      <c r="F5598" s="19">
        <v>645</v>
      </c>
      <c r="G5598" s="19">
        <v>95</v>
      </c>
      <c r="H5598" s="19">
        <v>33.07</v>
      </c>
      <c r="I5598" s="19">
        <v>21.8</v>
      </c>
      <c r="J5598" s="19" t="s">
        <v>60</v>
      </c>
      <c r="K5598" s="20">
        <v>292385.52</v>
      </c>
      <c r="L5598" s="20" t="s">
        <v>55</v>
      </c>
      <c r="M5598" s="20" t="s">
        <v>83</v>
      </c>
      <c r="N5598" s="26"/>
      <c r="O5598" s="20" t="s">
        <v>56</v>
      </c>
      <c r="P5598" t="str">
        <f t="shared" si="87"/>
        <v>INSERT INTO @DataTable (Deal, AdvanceDate, PROV, DealPurpose, RateType, BEACON, LTV, TDS, GDS, InsuranceType, PrincipalBalance, OccupancyType, AccountStatus, Closed_Date, DelinquencyBucket) VALUES (5597, '2016-09-09', 'ON', 'Purchase', 'Fixed', 645, 95, 33.07, 21.8, 'HiRatio', 292385.52, 'Owner-Occupied', 'Open', '1900-01-00', 'Current');</v>
      </c>
    </row>
    <row r="5599" spans="1:16" x14ac:dyDescent="0.35">
      <c r="A5599" s="22">
        <v>5598</v>
      </c>
      <c r="B5599" s="21">
        <v>40717</v>
      </c>
      <c r="C5599" s="22" t="s">
        <v>51</v>
      </c>
      <c r="D5599" s="22" t="s">
        <v>61</v>
      </c>
      <c r="E5599" s="22" t="s">
        <v>53</v>
      </c>
      <c r="F5599" s="22">
        <v>738</v>
      </c>
      <c r="G5599" s="22">
        <v>90</v>
      </c>
      <c r="H5599" s="22">
        <v>29.47</v>
      </c>
      <c r="I5599" s="22">
        <v>29.28</v>
      </c>
      <c r="J5599" s="22" t="s">
        <v>60</v>
      </c>
      <c r="K5599" s="23">
        <v>180680.21</v>
      </c>
      <c r="L5599" s="23" t="s">
        <v>55</v>
      </c>
      <c r="M5599" s="23" t="s">
        <v>83</v>
      </c>
      <c r="N5599" s="27"/>
      <c r="O5599" s="23" t="s">
        <v>56</v>
      </c>
      <c r="P5599" t="str">
        <f t="shared" si="87"/>
        <v>INSERT INTO @DataTable (Deal, AdvanceDate, PROV, DealPurpose, RateType, BEACON, LTV, TDS, GDS, InsuranceType, PrincipalBalance, OccupancyType, AccountStatus, Closed_Date, DelinquencyBucket) VALUES (5598, '2011-06-23', 'AB', 'Purchase', 'Fixed', 738, 90, 29.47, 29.28, 'HiRatio', 180680.21, 'Owner-Occupied', 'Open', '1900-01-00', 'Current');</v>
      </c>
    </row>
    <row r="5600" spans="1:16" x14ac:dyDescent="0.35">
      <c r="A5600" s="19">
        <v>5599</v>
      </c>
      <c r="B5600" s="18">
        <v>42697</v>
      </c>
      <c r="C5600" s="19" t="s">
        <v>57</v>
      </c>
      <c r="D5600" s="19" t="s">
        <v>61</v>
      </c>
      <c r="E5600" s="19" t="s">
        <v>53</v>
      </c>
      <c r="F5600" s="19">
        <v>743</v>
      </c>
      <c r="G5600" s="19">
        <v>90</v>
      </c>
      <c r="H5600" s="19">
        <v>43.22</v>
      </c>
      <c r="I5600" s="19">
        <v>33.78</v>
      </c>
      <c r="J5600" s="19" t="s">
        <v>60</v>
      </c>
      <c r="K5600" s="20">
        <v>422051</v>
      </c>
      <c r="L5600" s="20" t="s">
        <v>55</v>
      </c>
      <c r="M5600" s="20" t="s">
        <v>83</v>
      </c>
      <c r="N5600" s="26"/>
      <c r="O5600" s="20" t="s">
        <v>56</v>
      </c>
      <c r="P5600" t="str">
        <f t="shared" si="87"/>
        <v>INSERT INTO @DataTable (Deal, AdvanceDate, PROV, DealPurpose, RateType, BEACON, LTV, TDS, GDS, InsuranceType, PrincipalBalance, OccupancyType, AccountStatus, Closed_Date, DelinquencyBucket) VALUES (5599, '2016-11-23', 'ON', 'Purchase', 'Fixed', 743, 90, 43.22, 33.78, 'HiRatio', 422051, 'Owner-Occupied', 'Open', '1900-01-00', 'Current');</v>
      </c>
    </row>
    <row r="5601" spans="1:16" x14ac:dyDescent="0.35">
      <c r="A5601" s="22">
        <v>5600</v>
      </c>
      <c r="B5601" s="21">
        <v>41109</v>
      </c>
      <c r="C5601" s="22" t="s">
        <v>58</v>
      </c>
      <c r="D5601" s="22" t="s">
        <v>52</v>
      </c>
      <c r="E5601" s="22" t="s">
        <v>53</v>
      </c>
      <c r="F5601" s="22">
        <v>649</v>
      </c>
      <c r="G5601" s="22">
        <v>80</v>
      </c>
      <c r="H5601" s="22">
        <v>35.51</v>
      </c>
      <c r="I5601" s="22">
        <v>6.36</v>
      </c>
      <c r="J5601" s="22" t="s">
        <v>54</v>
      </c>
      <c r="K5601" s="23">
        <v>186596.09</v>
      </c>
      <c r="L5601" s="23" t="s">
        <v>62</v>
      </c>
      <c r="M5601" s="23" t="s">
        <v>83</v>
      </c>
      <c r="N5601" s="27"/>
      <c r="O5601" s="23" t="s">
        <v>56</v>
      </c>
      <c r="P5601" t="str">
        <f t="shared" si="87"/>
        <v>INSERT INTO @DataTable (Deal, AdvanceDate, PROV, DealPurpose, RateType, BEACON, LTV, TDS, GDS, InsuranceType, PrincipalBalance, OccupancyType, AccountStatus, Closed_Date, DelinquencyBucket) VALUES (5600, '2012-07-19', 'BC', 'Refinance External', 'Fixed', 649, 80, 35.51, 6.36, 'Conv', 186596.09, 'Rental', 'Open', '1900-01-00', 'Current');</v>
      </c>
    </row>
    <row r="5602" spans="1:16" x14ac:dyDescent="0.35">
      <c r="A5602" s="19">
        <v>5601</v>
      </c>
      <c r="B5602" s="18">
        <v>41047</v>
      </c>
      <c r="C5602" s="19" t="s">
        <v>57</v>
      </c>
      <c r="D5602" s="19" t="s">
        <v>59</v>
      </c>
      <c r="E5602" s="19" t="s">
        <v>53</v>
      </c>
      <c r="F5602" s="19">
        <v>788</v>
      </c>
      <c r="G5602" s="19">
        <v>85</v>
      </c>
      <c r="H5602" s="19">
        <v>35.700000000000003</v>
      </c>
      <c r="I5602" s="19">
        <v>23.52</v>
      </c>
      <c r="J5602" s="19" t="s">
        <v>60</v>
      </c>
      <c r="K5602" s="20">
        <v>144906.31</v>
      </c>
      <c r="L5602" s="20" t="s">
        <v>55</v>
      </c>
      <c r="M5602" s="20" t="s">
        <v>83</v>
      </c>
      <c r="N5602" s="26"/>
      <c r="O5602" s="20" t="s">
        <v>56</v>
      </c>
      <c r="P5602" t="str">
        <f t="shared" si="87"/>
        <v>INSERT INTO @DataTable (Deal, AdvanceDate, PROV, DealPurpose, RateType, BEACON, LTV, TDS, GDS, InsuranceType, PrincipalBalance, OccupancyType, AccountStatus, Closed_Date, DelinquencyBucket) VALUES (5601, '2012-05-18', 'ON', 'Transfer', 'Fixed', 788, 85, 35.7, 23.52, 'HiRatio', 144906.31, 'Owner-Occupied', 'Open', '1900-01-00', 'Current');</v>
      </c>
    </row>
    <row r="5603" spans="1:16" x14ac:dyDescent="0.35">
      <c r="A5603" s="22">
        <v>5602</v>
      </c>
      <c r="B5603" s="21">
        <v>41390</v>
      </c>
      <c r="C5603" s="22" t="s">
        <v>57</v>
      </c>
      <c r="D5603" s="22" t="s">
        <v>61</v>
      </c>
      <c r="E5603" s="22" t="s">
        <v>53</v>
      </c>
      <c r="F5603" s="22">
        <v>771</v>
      </c>
      <c r="G5603" s="22">
        <v>95</v>
      </c>
      <c r="H5603" s="22">
        <v>43.96</v>
      </c>
      <c r="I5603" s="22">
        <v>14.26</v>
      </c>
      <c r="J5603" s="22" t="s">
        <v>60</v>
      </c>
      <c r="K5603" s="23">
        <v>0</v>
      </c>
      <c r="L5603" s="23" t="s">
        <v>55</v>
      </c>
      <c r="M5603" s="23" t="s">
        <v>84</v>
      </c>
      <c r="N5603" s="27">
        <v>42675</v>
      </c>
      <c r="O5603" s="23" t="s">
        <v>56</v>
      </c>
      <c r="P5603" t="str">
        <f t="shared" si="87"/>
        <v>INSERT INTO @DataTable (Deal, AdvanceDate, PROV, DealPurpose, RateType, BEACON, LTV, TDS, GDS, InsuranceType, PrincipalBalance, OccupancyType, AccountStatus, Closed_Date, DelinquencyBucket) VALUES (5602, '2013-04-26', 'ON', 'Purchase', 'Fixed', 771, 95, 43.96, 14.26, 'HiRatio', 0, 'Owner-Occupied', 'Closed', '2016-11-01', 'Current');</v>
      </c>
    </row>
    <row r="5604" spans="1:16" x14ac:dyDescent="0.35">
      <c r="A5604" s="19">
        <v>5603</v>
      </c>
      <c r="B5604" s="18">
        <v>40724</v>
      </c>
      <c r="C5604" s="19" t="s">
        <v>57</v>
      </c>
      <c r="D5604" s="19" t="s">
        <v>61</v>
      </c>
      <c r="E5604" s="19" t="s">
        <v>40</v>
      </c>
      <c r="F5604" s="19">
        <v>739</v>
      </c>
      <c r="G5604" s="19">
        <v>90</v>
      </c>
      <c r="H5604" s="19">
        <v>14.38</v>
      </c>
      <c r="I5604" s="19">
        <v>14.09</v>
      </c>
      <c r="J5604" s="19" t="s">
        <v>60</v>
      </c>
      <c r="K5604" s="20">
        <v>217471.38</v>
      </c>
      <c r="L5604" s="20" t="s">
        <v>55</v>
      </c>
      <c r="M5604" s="20" t="s">
        <v>83</v>
      </c>
      <c r="N5604" s="26"/>
      <c r="O5604" s="20" t="s">
        <v>56</v>
      </c>
      <c r="P5604" t="str">
        <f t="shared" si="87"/>
        <v>INSERT INTO @DataTable (Deal, AdvanceDate, PROV, DealPurpose, RateType, BEACON, LTV, TDS, GDS, InsuranceType, PrincipalBalance, OccupancyType, AccountStatus, Closed_Date, DelinquencyBucket) VALUES (5603, '2011-06-30', 'ON', 'Purchase', 'ARM', 739, 90, 14.38, 14.09, 'HiRatio', 217471.38, 'Owner-Occupied', 'Open', '1900-01-00', 'Current');</v>
      </c>
    </row>
    <row r="5605" spans="1:16" x14ac:dyDescent="0.35">
      <c r="A5605" s="22">
        <v>5604</v>
      </c>
      <c r="B5605" s="21">
        <v>42268</v>
      </c>
      <c r="C5605" s="22" t="s">
        <v>51</v>
      </c>
      <c r="D5605" s="22" t="s">
        <v>68</v>
      </c>
      <c r="E5605" s="22" t="s">
        <v>53</v>
      </c>
      <c r="F5605" s="22">
        <v>800</v>
      </c>
      <c r="G5605" s="22">
        <v>90</v>
      </c>
      <c r="H5605" s="22">
        <v>27.24</v>
      </c>
      <c r="I5605" s="22">
        <v>24.73</v>
      </c>
      <c r="J5605" s="22" t="s">
        <v>60</v>
      </c>
      <c r="K5605" s="23">
        <v>405805.2</v>
      </c>
      <c r="L5605" s="23" t="s">
        <v>55</v>
      </c>
      <c r="M5605" s="23" t="s">
        <v>83</v>
      </c>
      <c r="N5605" s="27"/>
      <c r="O5605" s="23" t="s">
        <v>56</v>
      </c>
      <c r="P5605" t="str">
        <f t="shared" si="87"/>
        <v>INSERT INTO @DataTable (Deal, AdvanceDate, PROV, DealPurpose, RateType, BEACON, LTV, TDS, GDS, InsuranceType, PrincipalBalance, OccupancyType, AccountStatus, Closed_Date, DelinquencyBucket) VALUES (5604, '2015-09-21', 'AB', 'Portable', 'Fixed', 800, 90, 27.24, 24.73, 'HiRatio', 405805.2, 'Owner-Occupied', 'Open', '1900-01-00', 'Current');</v>
      </c>
    </row>
    <row r="5606" spans="1:16" x14ac:dyDescent="0.35">
      <c r="A5606" s="19">
        <v>5605</v>
      </c>
      <c r="B5606" s="18">
        <v>42181</v>
      </c>
      <c r="C5606" s="19" t="s">
        <v>57</v>
      </c>
      <c r="D5606" s="19" t="s">
        <v>61</v>
      </c>
      <c r="E5606" s="19" t="s">
        <v>53</v>
      </c>
      <c r="F5606" s="19">
        <v>733</v>
      </c>
      <c r="G5606" s="19">
        <v>80</v>
      </c>
      <c r="H5606" s="19">
        <v>39.99</v>
      </c>
      <c r="I5606" s="19">
        <v>36.369999999999997</v>
      </c>
      <c r="J5606" s="19" t="s">
        <v>54</v>
      </c>
      <c r="K5606" s="20">
        <v>254752.69</v>
      </c>
      <c r="L5606" s="20" t="s">
        <v>55</v>
      </c>
      <c r="M5606" s="20" t="s">
        <v>83</v>
      </c>
      <c r="N5606" s="26"/>
      <c r="O5606" s="20" t="s">
        <v>56</v>
      </c>
      <c r="P5606" t="str">
        <f t="shared" si="87"/>
        <v>INSERT INTO @DataTable (Deal, AdvanceDate, PROV, DealPurpose, RateType, BEACON, LTV, TDS, GDS, InsuranceType, PrincipalBalance, OccupancyType, AccountStatus, Closed_Date, DelinquencyBucket) VALUES (5605, '2015-06-26', 'ON', 'Purchase', 'Fixed', 733, 80, 39.99, 36.37, 'Conv', 254752.69, 'Owner-Occupied', 'Open', '1900-01-00', 'Current');</v>
      </c>
    </row>
    <row r="5607" spans="1:16" x14ac:dyDescent="0.35">
      <c r="A5607" s="22">
        <v>5606</v>
      </c>
      <c r="B5607" s="21">
        <v>42412</v>
      </c>
      <c r="C5607" s="22" t="s">
        <v>74</v>
      </c>
      <c r="D5607" s="22" t="s">
        <v>61</v>
      </c>
      <c r="E5607" s="22" t="s">
        <v>53</v>
      </c>
      <c r="F5607" s="22">
        <v>736</v>
      </c>
      <c r="G5607" s="22">
        <v>95</v>
      </c>
      <c r="H5607" s="22">
        <v>39.86</v>
      </c>
      <c r="I5607" s="22">
        <v>15.35</v>
      </c>
      <c r="J5607" s="22" t="s">
        <v>60</v>
      </c>
      <c r="K5607" s="23">
        <v>147554.64000000001</v>
      </c>
      <c r="L5607" s="23" t="s">
        <v>66</v>
      </c>
      <c r="M5607" s="23" t="s">
        <v>83</v>
      </c>
      <c r="N5607" s="27"/>
      <c r="O5607" s="23" t="s">
        <v>56</v>
      </c>
      <c r="P5607" t="str">
        <f t="shared" si="87"/>
        <v>INSERT INTO @DataTable (Deal, AdvanceDate, PROV, DealPurpose, RateType, BEACON, LTV, TDS, GDS, InsuranceType, PrincipalBalance, OccupancyType, AccountStatus, Closed_Date, DelinquencyBucket) VALUES (5606, '2016-02-12', 'MB', 'Purchase', 'Fixed', 736, 95, 39.86, 15.35, 'HiRatio', 147554.64, 'Second Home', 'Open', '1900-01-00', 'Current');</v>
      </c>
    </row>
    <row r="5608" spans="1:16" x14ac:dyDescent="0.35">
      <c r="A5608" s="19">
        <v>5607</v>
      </c>
      <c r="B5608" s="18">
        <v>41549</v>
      </c>
      <c r="C5608" s="19" t="s">
        <v>57</v>
      </c>
      <c r="D5608" s="19" t="s">
        <v>52</v>
      </c>
      <c r="E5608" s="19" t="s">
        <v>40</v>
      </c>
      <c r="F5608" s="19">
        <v>743</v>
      </c>
      <c r="G5608" s="19">
        <v>30</v>
      </c>
      <c r="H5608" s="19">
        <v>31.13</v>
      </c>
      <c r="I5608" s="19">
        <v>25.39</v>
      </c>
      <c r="J5608" s="19" t="s">
        <v>54</v>
      </c>
      <c r="K5608" s="20">
        <v>165776.07999999999</v>
      </c>
      <c r="L5608" s="20" t="s">
        <v>55</v>
      </c>
      <c r="M5608" s="20" t="s">
        <v>83</v>
      </c>
      <c r="N5608" s="26"/>
      <c r="O5608" s="20" t="s">
        <v>56</v>
      </c>
      <c r="P5608" t="str">
        <f t="shared" si="87"/>
        <v>INSERT INTO @DataTable (Deal, AdvanceDate, PROV, DealPurpose, RateType, BEACON, LTV, TDS, GDS, InsuranceType, PrincipalBalance, OccupancyType, AccountStatus, Closed_Date, DelinquencyBucket) VALUES (5607, '2013-10-02', 'ON', 'Refinance External', 'ARM', 743, 30, 31.13, 25.39, 'Conv', 165776.08, 'Owner-Occupied', 'Open', '1900-01-00', 'Current');</v>
      </c>
    </row>
    <row r="5609" spans="1:16" x14ac:dyDescent="0.35">
      <c r="A5609" s="22">
        <v>5608</v>
      </c>
      <c r="B5609" s="21">
        <v>41543</v>
      </c>
      <c r="C5609" s="22" t="s">
        <v>57</v>
      </c>
      <c r="D5609" s="22" t="s">
        <v>52</v>
      </c>
      <c r="E5609" s="22" t="s">
        <v>53</v>
      </c>
      <c r="F5609" s="22">
        <v>712</v>
      </c>
      <c r="G5609" s="22">
        <v>80</v>
      </c>
      <c r="H5609" s="22">
        <v>33.32</v>
      </c>
      <c r="I5609" s="22">
        <v>27.8</v>
      </c>
      <c r="J5609" s="22" t="s">
        <v>54</v>
      </c>
      <c r="K5609" s="23">
        <v>0</v>
      </c>
      <c r="L5609" s="23" t="s">
        <v>55</v>
      </c>
      <c r="M5609" s="23" t="s">
        <v>84</v>
      </c>
      <c r="N5609" s="27">
        <v>42199</v>
      </c>
      <c r="O5609" s="23" t="s">
        <v>56</v>
      </c>
      <c r="P5609" t="str">
        <f t="shared" si="87"/>
        <v>INSERT INTO @DataTable (Deal, AdvanceDate, PROV, DealPurpose, RateType, BEACON, LTV, TDS, GDS, InsuranceType, PrincipalBalance, OccupancyType, AccountStatus, Closed_Date, DelinquencyBucket) VALUES (5608, '2013-09-26', 'ON', 'Refinance External', 'Fixed', 712, 80, 33.32, 27.8, 'Conv', 0, 'Owner-Occupied', 'Closed', '2015-07-14', 'Current');</v>
      </c>
    </row>
    <row r="5610" spans="1:16" x14ac:dyDescent="0.35">
      <c r="A5610" s="19">
        <v>5609</v>
      </c>
      <c r="B5610" s="18">
        <v>42282</v>
      </c>
      <c r="C5610" s="19" t="s">
        <v>58</v>
      </c>
      <c r="D5610" s="19" t="s">
        <v>61</v>
      </c>
      <c r="E5610" s="19" t="s">
        <v>40</v>
      </c>
      <c r="F5610" s="19">
        <v>731</v>
      </c>
      <c r="G5610" s="19">
        <v>90</v>
      </c>
      <c r="H5610" s="19">
        <v>25.9</v>
      </c>
      <c r="I5610" s="19">
        <v>20.02</v>
      </c>
      <c r="J5610" s="19" t="s">
        <v>60</v>
      </c>
      <c r="K5610" s="20">
        <v>286644.09000000003</v>
      </c>
      <c r="L5610" s="20" t="s">
        <v>55</v>
      </c>
      <c r="M5610" s="20" t="s">
        <v>83</v>
      </c>
      <c r="N5610" s="26"/>
      <c r="O5610" s="20" t="s">
        <v>56</v>
      </c>
      <c r="P5610" t="str">
        <f t="shared" si="87"/>
        <v>INSERT INTO @DataTable (Deal, AdvanceDate, PROV, DealPurpose, RateType, BEACON, LTV, TDS, GDS, InsuranceType, PrincipalBalance, OccupancyType, AccountStatus, Closed_Date, DelinquencyBucket) VALUES (5609, '2015-10-05', 'BC', 'Purchase', 'ARM', 731, 90, 25.9, 20.02, 'HiRatio', 286644.09, 'Owner-Occupied', 'Open', '1900-01-00', 'Current');</v>
      </c>
    </row>
    <row r="5611" spans="1:16" x14ac:dyDescent="0.35">
      <c r="A5611" s="22">
        <v>5610</v>
      </c>
      <c r="B5611" s="21">
        <v>41095</v>
      </c>
      <c r="C5611" s="22" t="s">
        <v>51</v>
      </c>
      <c r="D5611" s="22" t="s">
        <v>61</v>
      </c>
      <c r="E5611" s="22" t="s">
        <v>53</v>
      </c>
      <c r="F5611" s="22">
        <v>776</v>
      </c>
      <c r="G5611" s="22">
        <v>71.7</v>
      </c>
      <c r="H5611" s="22">
        <v>19.809999999999999</v>
      </c>
      <c r="I5611" s="22">
        <v>19.2</v>
      </c>
      <c r="J5611" s="22" t="s">
        <v>54</v>
      </c>
      <c r="K5611" s="23">
        <v>0</v>
      </c>
      <c r="L5611" s="23" t="s">
        <v>55</v>
      </c>
      <c r="M5611" s="23" t="s">
        <v>84</v>
      </c>
      <c r="N5611" s="27">
        <v>42576</v>
      </c>
      <c r="O5611" s="23" t="s">
        <v>56</v>
      </c>
      <c r="P5611" t="str">
        <f t="shared" si="87"/>
        <v>INSERT INTO @DataTable (Deal, AdvanceDate, PROV, DealPurpose, RateType, BEACON, LTV, TDS, GDS, InsuranceType, PrincipalBalance, OccupancyType, AccountStatus, Closed_Date, DelinquencyBucket) VALUES (5610, '2012-07-05', 'AB', 'Purchase', 'Fixed', 776, 71.7, 19.81, 19.2, 'Conv', 0, 'Owner-Occupied', 'Closed', '2016-07-25', 'Current');</v>
      </c>
    </row>
    <row r="5612" spans="1:16" x14ac:dyDescent="0.35">
      <c r="A5612" s="19">
        <v>5611</v>
      </c>
      <c r="B5612" s="18">
        <v>41600</v>
      </c>
      <c r="C5612" s="19" t="s">
        <v>57</v>
      </c>
      <c r="D5612" s="19" t="s">
        <v>61</v>
      </c>
      <c r="E5612" s="19" t="s">
        <v>53</v>
      </c>
      <c r="F5612" s="19">
        <v>706</v>
      </c>
      <c r="G5612" s="19">
        <v>80</v>
      </c>
      <c r="H5612" s="19">
        <v>42.99</v>
      </c>
      <c r="I5612" s="19">
        <v>19.2</v>
      </c>
      <c r="J5612" s="19" t="s">
        <v>54</v>
      </c>
      <c r="K5612" s="20">
        <v>163770.1</v>
      </c>
      <c r="L5612" s="20" t="s">
        <v>66</v>
      </c>
      <c r="M5612" s="20" t="s">
        <v>83</v>
      </c>
      <c r="N5612" s="26"/>
      <c r="O5612" s="20" t="s">
        <v>56</v>
      </c>
      <c r="P5612" t="str">
        <f t="shared" si="87"/>
        <v>INSERT INTO @DataTable (Deal, AdvanceDate, PROV, DealPurpose, RateType, BEACON, LTV, TDS, GDS, InsuranceType, PrincipalBalance, OccupancyType, AccountStatus, Closed_Date, DelinquencyBucket) VALUES (5611, '2013-11-22', 'ON', 'Purchase', 'Fixed', 706, 80, 42.99, 19.2, 'Conv', 163770.1, 'Second Home', 'Open', '1900-01-00', 'Current');</v>
      </c>
    </row>
    <row r="5613" spans="1:16" x14ac:dyDescent="0.35">
      <c r="A5613" s="22">
        <v>5612</v>
      </c>
      <c r="B5613" s="21">
        <v>41548</v>
      </c>
      <c r="C5613" s="22" t="s">
        <v>57</v>
      </c>
      <c r="D5613" s="22" t="s">
        <v>61</v>
      </c>
      <c r="E5613" s="22" t="s">
        <v>40</v>
      </c>
      <c r="F5613" s="22">
        <v>0</v>
      </c>
      <c r="G5613" s="22">
        <v>75</v>
      </c>
      <c r="H5613" s="22">
        <v>32.89</v>
      </c>
      <c r="I5613" s="22">
        <v>8.0500000000000007</v>
      </c>
      <c r="J5613" s="22" t="s">
        <v>54</v>
      </c>
      <c r="K5613" s="23">
        <v>0</v>
      </c>
      <c r="L5613" s="23" t="s">
        <v>62</v>
      </c>
      <c r="M5613" s="23" t="s">
        <v>84</v>
      </c>
      <c r="N5613" s="27">
        <v>42389</v>
      </c>
      <c r="O5613" s="23" t="s">
        <v>56</v>
      </c>
      <c r="P5613" t="str">
        <f t="shared" si="87"/>
        <v>INSERT INTO @DataTable (Deal, AdvanceDate, PROV, DealPurpose, RateType, BEACON, LTV, TDS, GDS, InsuranceType, PrincipalBalance, OccupancyType, AccountStatus, Closed_Date, DelinquencyBucket) VALUES (5612, '2013-10-01', 'ON', 'Purchase', 'ARM', 0, 75, 32.89, 8.05, 'Conv', 0, 'Rental', 'Closed', '2016-01-20', 'Current');</v>
      </c>
    </row>
    <row r="5614" spans="1:16" x14ac:dyDescent="0.35">
      <c r="A5614" s="19">
        <v>5613</v>
      </c>
      <c r="B5614" s="18">
        <v>41591</v>
      </c>
      <c r="C5614" s="19" t="s">
        <v>57</v>
      </c>
      <c r="D5614" s="19" t="s">
        <v>52</v>
      </c>
      <c r="E5614" s="19" t="s">
        <v>53</v>
      </c>
      <c r="F5614" s="19">
        <v>647</v>
      </c>
      <c r="G5614" s="19">
        <v>80</v>
      </c>
      <c r="H5614" s="19">
        <v>37.94</v>
      </c>
      <c r="I5614" s="19">
        <v>30.05</v>
      </c>
      <c r="J5614" s="19" t="s">
        <v>54</v>
      </c>
      <c r="K5614" s="20">
        <v>0</v>
      </c>
      <c r="L5614" s="20" t="s">
        <v>55</v>
      </c>
      <c r="M5614" s="20" t="s">
        <v>84</v>
      </c>
      <c r="N5614" s="26">
        <v>42703</v>
      </c>
      <c r="O5614" s="20" t="s">
        <v>56</v>
      </c>
      <c r="P5614" t="str">
        <f t="shared" si="87"/>
        <v>INSERT INTO @DataTable (Deal, AdvanceDate, PROV, DealPurpose, RateType, BEACON, LTV, TDS, GDS, InsuranceType, PrincipalBalance, OccupancyType, AccountStatus, Closed_Date, DelinquencyBucket) VALUES (5613, '2013-11-13', 'ON', 'Refinance External', 'Fixed', 647, 80, 37.94, 30.05, 'Conv', 0, 'Owner-Occupied', 'Closed', '2016-11-29', 'Current');</v>
      </c>
    </row>
    <row r="5615" spans="1:16" x14ac:dyDescent="0.35">
      <c r="A5615" s="22">
        <v>5614</v>
      </c>
      <c r="B5615" s="21">
        <v>42123</v>
      </c>
      <c r="C5615" s="22" t="s">
        <v>57</v>
      </c>
      <c r="D5615" s="22" t="s">
        <v>52</v>
      </c>
      <c r="E5615" s="22" t="s">
        <v>40</v>
      </c>
      <c r="F5615" s="22">
        <v>688</v>
      </c>
      <c r="G5615" s="22">
        <v>61.67</v>
      </c>
      <c r="H5615" s="22">
        <v>33.24</v>
      </c>
      <c r="I5615" s="22">
        <v>29.66</v>
      </c>
      <c r="J5615" s="22" t="s">
        <v>54</v>
      </c>
      <c r="K5615" s="23">
        <v>340181.55</v>
      </c>
      <c r="L5615" s="23" t="s">
        <v>55</v>
      </c>
      <c r="M5615" s="23" t="s">
        <v>83</v>
      </c>
      <c r="N5615" s="27"/>
      <c r="O5615" s="23" t="s">
        <v>56</v>
      </c>
      <c r="P5615" t="str">
        <f t="shared" si="87"/>
        <v>INSERT INTO @DataTable (Deal, AdvanceDate, PROV, DealPurpose, RateType, BEACON, LTV, TDS, GDS, InsuranceType, PrincipalBalance, OccupancyType, AccountStatus, Closed_Date, DelinquencyBucket) VALUES (5614, '2015-04-29', 'ON', 'Refinance External', 'ARM', 688, 61.67, 33.24, 29.66, 'Conv', 340181.55, 'Owner-Occupied', 'Open', '1900-01-00', 'Current');</v>
      </c>
    </row>
    <row r="5616" spans="1:16" x14ac:dyDescent="0.35">
      <c r="A5616" s="19">
        <v>5615</v>
      </c>
      <c r="B5616" s="18">
        <v>42465</v>
      </c>
      <c r="C5616" s="19" t="s">
        <v>57</v>
      </c>
      <c r="D5616" s="19" t="s">
        <v>52</v>
      </c>
      <c r="E5616" s="19" t="s">
        <v>40</v>
      </c>
      <c r="F5616" s="19">
        <v>795</v>
      </c>
      <c r="G5616" s="19">
        <v>31.2</v>
      </c>
      <c r="H5616" s="19">
        <v>15.35</v>
      </c>
      <c r="I5616" s="19">
        <v>13.62</v>
      </c>
      <c r="J5616" s="19" t="s">
        <v>54</v>
      </c>
      <c r="K5616" s="20">
        <v>0</v>
      </c>
      <c r="L5616" s="20" t="s">
        <v>55</v>
      </c>
      <c r="M5616" s="20" t="s">
        <v>84</v>
      </c>
      <c r="N5616" s="26">
        <v>42675</v>
      </c>
      <c r="O5616" s="20" t="s">
        <v>56</v>
      </c>
      <c r="P5616" t="str">
        <f t="shared" si="87"/>
        <v>INSERT INTO @DataTable (Deal, AdvanceDate, PROV, DealPurpose, RateType, BEACON, LTV, TDS, GDS, InsuranceType, PrincipalBalance, OccupancyType, AccountStatus, Closed_Date, DelinquencyBucket) VALUES (5615, '2016-04-05', 'ON', 'Refinance External', 'ARM', 795, 31.2, 15.35, 13.62, 'Conv', 0, 'Owner-Occupied', 'Closed', '2016-11-01', 'Current');</v>
      </c>
    </row>
    <row r="5617" spans="1:16" x14ac:dyDescent="0.35">
      <c r="A5617" s="22">
        <v>5616</v>
      </c>
      <c r="B5617" s="21">
        <v>42346</v>
      </c>
      <c r="C5617" s="22" t="s">
        <v>57</v>
      </c>
      <c r="D5617" s="22" t="s">
        <v>59</v>
      </c>
      <c r="E5617" s="22" t="s">
        <v>40</v>
      </c>
      <c r="F5617" s="22">
        <v>802</v>
      </c>
      <c r="G5617" s="22">
        <v>76.88</v>
      </c>
      <c r="H5617" s="22">
        <v>27.27</v>
      </c>
      <c r="I5617" s="22">
        <v>27.13</v>
      </c>
      <c r="J5617" s="22" t="s">
        <v>60</v>
      </c>
      <c r="K5617" s="23">
        <v>267083.28999999998</v>
      </c>
      <c r="L5617" s="23" t="s">
        <v>55</v>
      </c>
      <c r="M5617" s="23" t="s">
        <v>83</v>
      </c>
      <c r="N5617" s="27"/>
      <c r="O5617" s="23" t="s">
        <v>56</v>
      </c>
      <c r="P5617" t="str">
        <f t="shared" si="87"/>
        <v>INSERT INTO @DataTable (Deal, AdvanceDate, PROV, DealPurpose, RateType, BEACON, LTV, TDS, GDS, InsuranceType, PrincipalBalance, OccupancyType, AccountStatus, Closed_Date, DelinquencyBucket) VALUES (5616, '2015-12-08', 'ON', 'Transfer', 'ARM', 802, 76.88, 27.27, 27.13, 'HiRatio', 267083.29, 'Owner-Occupied', 'Open', '1900-01-00', 'Current');</v>
      </c>
    </row>
    <row r="5618" spans="1:16" x14ac:dyDescent="0.35">
      <c r="A5618" s="19">
        <v>5617</v>
      </c>
      <c r="B5618" s="18">
        <v>41606</v>
      </c>
      <c r="C5618" s="19" t="s">
        <v>51</v>
      </c>
      <c r="D5618" s="19" t="s">
        <v>61</v>
      </c>
      <c r="E5618" s="19" t="s">
        <v>53</v>
      </c>
      <c r="F5618" s="19">
        <v>715</v>
      </c>
      <c r="G5618" s="19">
        <v>91.84</v>
      </c>
      <c r="H5618" s="19">
        <v>31.68</v>
      </c>
      <c r="I5618" s="19">
        <v>10.75</v>
      </c>
      <c r="J5618" s="19" t="s">
        <v>60</v>
      </c>
      <c r="K5618" s="20">
        <v>190564.21</v>
      </c>
      <c r="L5618" s="20" t="s">
        <v>55</v>
      </c>
      <c r="M5618" s="20" t="s">
        <v>83</v>
      </c>
      <c r="N5618" s="26"/>
      <c r="O5618" s="20" t="s">
        <v>56</v>
      </c>
      <c r="P5618" t="str">
        <f t="shared" si="87"/>
        <v>INSERT INTO @DataTable (Deal, AdvanceDate, PROV, DealPurpose, RateType, BEACON, LTV, TDS, GDS, InsuranceType, PrincipalBalance, OccupancyType, AccountStatus, Closed_Date, DelinquencyBucket) VALUES (5617, '2013-11-28', 'AB', 'Purchase', 'Fixed', 715, 91.84, 31.68, 10.75, 'HiRatio', 190564.21, 'Owner-Occupied', 'Open', '1900-01-00', 'Current');</v>
      </c>
    </row>
    <row r="5619" spans="1:16" x14ac:dyDescent="0.35">
      <c r="A5619" s="22">
        <v>5618</v>
      </c>
      <c r="B5619" s="21">
        <v>42615</v>
      </c>
      <c r="C5619" s="22" t="s">
        <v>57</v>
      </c>
      <c r="D5619" s="22" t="s">
        <v>61</v>
      </c>
      <c r="E5619" s="22" t="s">
        <v>53</v>
      </c>
      <c r="F5619" s="22">
        <v>0</v>
      </c>
      <c r="G5619" s="22">
        <v>65</v>
      </c>
      <c r="H5619" s="22">
        <v>31.09</v>
      </c>
      <c r="I5619" s="22">
        <v>1.48</v>
      </c>
      <c r="J5619" s="22" t="s">
        <v>54</v>
      </c>
      <c r="K5619" s="23">
        <v>218862.63</v>
      </c>
      <c r="L5619" s="23" t="s">
        <v>62</v>
      </c>
      <c r="M5619" s="23" t="s">
        <v>83</v>
      </c>
      <c r="N5619" s="27"/>
      <c r="O5619" s="23" t="s">
        <v>56</v>
      </c>
      <c r="P5619" t="str">
        <f t="shared" si="87"/>
        <v>INSERT INTO @DataTable (Deal, AdvanceDate, PROV, DealPurpose, RateType, BEACON, LTV, TDS, GDS, InsuranceType, PrincipalBalance, OccupancyType, AccountStatus, Closed_Date, DelinquencyBucket) VALUES (5618, '2016-09-02', 'ON', 'Purchase', 'Fixed', 0, 65, 31.09, 1.48, 'Conv', 218862.63, 'Rental', 'Open', '1900-01-00', 'Current');</v>
      </c>
    </row>
    <row r="5620" spans="1:16" x14ac:dyDescent="0.35">
      <c r="A5620" s="19">
        <v>5619</v>
      </c>
      <c r="B5620" s="18">
        <v>41555</v>
      </c>
      <c r="C5620" s="19" t="s">
        <v>57</v>
      </c>
      <c r="D5620" s="19" t="s">
        <v>61</v>
      </c>
      <c r="E5620" s="19" t="s">
        <v>40</v>
      </c>
      <c r="F5620" s="19">
        <v>781</v>
      </c>
      <c r="G5620" s="19">
        <v>95</v>
      </c>
      <c r="H5620" s="19">
        <v>31.21</v>
      </c>
      <c r="I5620" s="19">
        <v>29.13</v>
      </c>
      <c r="J5620" s="19" t="s">
        <v>60</v>
      </c>
      <c r="K5620" s="20">
        <v>342565.88</v>
      </c>
      <c r="L5620" s="20" t="s">
        <v>55</v>
      </c>
      <c r="M5620" s="20" t="s">
        <v>83</v>
      </c>
      <c r="N5620" s="26"/>
      <c r="O5620" s="20" t="s">
        <v>56</v>
      </c>
      <c r="P5620" t="str">
        <f t="shared" si="87"/>
        <v>INSERT INTO @DataTable (Deal, AdvanceDate, PROV, DealPurpose, RateType, BEACON, LTV, TDS, GDS, InsuranceType, PrincipalBalance, OccupancyType, AccountStatus, Closed_Date, DelinquencyBucket) VALUES (5619, '2013-10-08', 'ON', 'Purchase', 'ARM', 781, 95, 31.21, 29.13, 'HiRatio', 342565.88, 'Owner-Occupied', 'Open', '1900-01-00', 'Current');</v>
      </c>
    </row>
    <row r="5621" spans="1:16" x14ac:dyDescent="0.35">
      <c r="A5621" s="22">
        <v>5620</v>
      </c>
      <c r="B5621" s="21">
        <v>42062</v>
      </c>
      <c r="C5621" s="22" t="s">
        <v>57</v>
      </c>
      <c r="D5621" s="22" t="s">
        <v>61</v>
      </c>
      <c r="E5621" s="22" t="s">
        <v>53</v>
      </c>
      <c r="F5621" s="22">
        <v>671</v>
      </c>
      <c r="G5621" s="22">
        <v>80</v>
      </c>
      <c r="H5621" s="22">
        <v>35.5</v>
      </c>
      <c r="I5621" s="22">
        <v>34.799999999999997</v>
      </c>
      <c r="J5621" s="22" t="s">
        <v>54</v>
      </c>
      <c r="K5621" s="23">
        <v>281514.96000000002</v>
      </c>
      <c r="L5621" s="23" t="s">
        <v>55</v>
      </c>
      <c r="M5621" s="23" t="s">
        <v>83</v>
      </c>
      <c r="N5621" s="27"/>
      <c r="O5621" s="23" t="s">
        <v>56</v>
      </c>
      <c r="P5621" t="str">
        <f t="shared" si="87"/>
        <v>INSERT INTO @DataTable (Deal, AdvanceDate, PROV, DealPurpose, RateType, BEACON, LTV, TDS, GDS, InsuranceType, PrincipalBalance, OccupancyType, AccountStatus, Closed_Date, DelinquencyBucket) VALUES (5620, '2015-02-27', 'ON', 'Purchase', 'Fixed', 671, 80, 35.5, 34.8, 'Conv', 281514.96, 'Owner-Occupied', 'Open', '1900-01-00', 'Current');</v>
      </c>
    </row>
    <row r="5622" spans="1:16" x14ac:dyDescent="0.35">
      <c r="A5622" s="19">
        <v>5621</v>
      </c>
      <c r="B5622" s="18">
        <v>41740</v>
      </c>
      <c r="C5622" s="19" t="s">
        <v>57</v>
      </c>
      <c r="D5622" s="19" t="s">
        <v>61</v>
      </c>
      <c r="E5622" s="19" t="s">
        <v>53</v>
      </c>
      <c r="F5622" s="19">
        <v>804</v>
      </c>
      <c r="G5622" s="19">
        <v>95</v>
      </c>
      <c r="H5622" s="19">
        <v>26.09</v>
      </c>
      <c r="I5622" s="19">
        <v>25.71</v>
      </c>
      <c r="J5622" s="19" t="s">
        <v>60</v>
      </c>
      <c r="K5622" s="20">
        <v>208153.15</v>
      </c>
      <c r="L5622" s="20" t="s">
        <v>55</v>
      </c>
      <c r="M5622" s="20" t="s">
        <v>83</v>
      </c>
      <c r="N5622" s="26"/>
      <c r="O5622" s="20" t="s">
        <v>56</v>
      </c>
      <c r="P5622" t="str">
        <f t="shared" si="87"/>
        <v>INSERT INTO @DataTable (Deal, AdvanceDate, PROV, DealPurpose, RateType, BEACON, LTV, TDS, GDS, InsuranceType, PrincipalBalance, OccupancyType, AccountStatus, Closed_Date, DelinquencyBucket) VALUES (5621, '2014-04-11', 'ON', 'Purchase', 'Fixed', 804, 95, 26.09, 25.71, 'HiRatio', 208153.15, 'Owner-Occupied', 'Open', '1900-01-00', 'Current');</v>
      </c>
    </row>
    <row r="5623" spans="1:16" x14ac:dyDescent="0.35">
      <c r="A5623" s="22">
        <v>5622</v>
      </c>
      <c r="B5623" s="21">
        <v>41901</v>
      </c>
      <c r="C5623" s="22" t="s">
        <v>51</v>
      </c>
      <c r="D5623" s="22" t="s">
        <v>61</v>
      </c>
      <c r="E5623" s="22" t="s">
        <v>53</v>
      </c>
      <c r="F5623" s="22">
        <v>789</v>
      </c>
      <c r="G5623" s="22">
        <v>90</v>
      </c>
      <c r="H5623" s="22">
        <v>22.28</v>
      </c>
      <c r="I5623" s="22">
        <v>13.02</v>
      </c>
      <c r="J5623" s="22" t="s">
        <v>60</v>
      </c>
      <c r="K5623" s="23">
        <v>296869.34000000003</v>
      </c>
      <c r="L5623" s="23" t="s">
        <v>55</v>
      </c>
      <c r="M5623" s="23" t="s">
        <v>83</v>
      </c>
      <c r="N5623" s="27"/>
      <c r="O5623" s="23" t="s">
        <v>56</v>
      </c>
      <c r="P5623" t="str">
        <f t="shared" si="87"/>
        <v>INSERT INTO @DataTable (Deal, AdvanceDate, PROV, DealPurpose, RateType, BEACON, LTV, TDS, GDS, InsuranceType, PrincipalBalance, OccupancyType, AccountStatus, Closed_Date, DelinquencyBucket) VALUES (5622, '2014-09-19', 'AB', 'Purchase', 'Fixed', 789, 90, 22.28, 13.02, 'HiRatio', 296869.34, 'Owner-Occupied', 'Open', '1900-01-00', 'Current');</v>
      </c>
    </row>
    <row r="5624" spans="1:16" x14ac:dyDescent="0.35">
      <c r="A5624" s="19">
        <v>5623</v>
      </c>
      <c r="B5624" s="18">
        <v>40814</v>
      </c>
      <c r="C5624" s="19" t="s">
        <v>51</v>
      </c>
      <c r="D5624" s="19" t="s">
        <v>61</v>
      </c>
      <c r="E5624" s="19" t="s">
        <v>53</v>
      </c>
      <c r="F5624" s="19">
        <v>685</v>
      </c>
      <c r="G5624" s="19">
        <v>90</v>
      </c>
      <c r="H5624" s="19">
        <v>36.630000000000003</v>
      </c>
      <c r="I5624" s="19">
        <v>36.630000000000003</v>
      </c>
      <c r="J5624" s="19" t="s">
        <v>60</v>
      </c>
      <c r="K5624" s="20">
        <v>269009.32</v>
      </c>
      <c r="L5624" s="20" t="s">
        <v>55</v>
      </c>
      <c r="M5624" s="20" t="s">
        <v>83</v>
      </c>
      <c r="N5624" s="26"/>
      <c r="O5624" s="20" t="s">
        <v>56</v>
      </c>
      <c r="P5624" t="str">
        <f t="shared" si="87"/>
        <v>INSERT INTO @DataTable (Deal, AdvanceDate, PROV, DealPurpose, RateType, BEACON, LTV, TDS, GDS, InsuranceType, PrincipalBalance, OccupancyType, AccountStatus, Closed_Date, DelinquencyBucket) VALUES (5623, '2011-09-28', 'AB', 'Purchase', 'Fixed', 685, 90, 36.63, 36.63, 'HiRatio', 269009.32, 'Owner-Occupied', 'Open', '1900-01-00', 'Current');</v>
      </c>
    </row>
    <row r="5625" spans="1:16" x14ac:dyDescent="0.35">
      <c r="A5625" s="22">
        <v>5624</v>
      </c>
      <c r="B5625" s="21">
        <v>41906</v>
      </c>
      <c r="C5625" s="22" t="s">
        <v>57</v>
      </c>
      <c r="D5625" s="22" t="s">
        <v>61</v>
      </c>
      <c r="E5625" s="22" t="s">
        <v>40</v>
      </c>
      <c r="F5625" s="22">
        <v>808</v>
      </c>
      <c r="G5625" s="22">
        <v>80</v>
      </c>
      <c r="H5625" s="22">
        <v>17.64</v>
      </c>
      <c r="I5625" s="22">
        <v>17.27</v>
      </c>
      <c r="J5625" s="22" t="s">
        <v>54</v>
      </c>
      <c r="K5625" s="23">
        <v>275492.07</v>
      </c>
      <c r="L5625" s="23" t="s">
        <v>55</v>
      </c>
      <c r="M5625" s="23" t="s">
        <v>83</v>
      </c>
      <c r="N5625" s="27"/>
      <c r="O5625" s="23" t="s">
        <v>56</v>
      </c>
      <c r="P5625" t="str">
        <f t="shared" si="87"/>
        <v>INSERT INTO @DataTable (Deal, AdvanceDate, PROV, DealPurpose, RateType, BEACON, LTV, TDS, GDS, InsuranceType, PrincipalBalance, OccupancyType, AccountStatus, Closed_Date, DelinquencyBucket) VALUES (5624, '2014-09-24', 'ON', 'Purchase', 'ARM', 808, 80, 17.64, 17.27, 'Conv', 275492.07, 'Owner-Occupied', 'Open', '1900-01-00', 'Current');</v>
      </c>
    </row>
    <row r="5626" spans="1:16" x14ac:dyDescent="0.35">
      <c r="A5626" s="19">
        <v>5625</v>
      </c>
      <c r="B5626" s="18">
        <v>42432</v>
      </c>
      <c r="C5626" s="19" t="s">
        <v>57</v>
      </c>
      <c r="D5626" s="19" t="s">
        <v>61</v>
      </c>
      <c r="E5626" s="19" t="s">
        <v>53</v>
      </c>
      <c r="F5626" s="19">
        <v>690</v>
      </c>
      <c r="G5626" s="19">
        <v>80</v>
      </c>
      <c r="H5626" s="19">
        <v>37.590000000000003</v>
      </c>
      <c r="I5626" s="19">
        <v>37.08</v>
      </c>
      <c r="J5626" s="19" t="s">
        <v>54</v>
      </c>
      <c r="K5626" s="20">
        <v>528064.18999999994</v>
      </c>
      <c r="L5626" s="20" t="s">
        <v>55</v>
      </c>
      <c r="M5626" s="20" t="s">
        <v>83</v>
      </c>
      <c r="N5626" s="26"/>
      <c r="O5626" s="20" t="s">
        <v>56</v>
      </c>
      <c r="P5626" t="str">
        <f t="shared" si="87"/>
        <v>INSERT INTO @DataTable (Deal, AdvanceDate, PROV, DealPurpose, RateType, BEACON, LTV, TDS, GDS, InsuranceType, PrincipalBalance, OccupancyType, AccountStatus, Closed_Date, DelinquencyBucket) VALUES (5625, '2016-03-03', 'ON', 'Purchase', 'Fixed', 690, 80, 37.59, 37.08, 'Conv', 528064.19, 'Owner-Occupied', 'Open', '1900-01-00', 'Current');</v>
      </c>
    </row>
    <row r="5627" spans="1:16" x14ac:dyDescent="0.35">
      <c r="A5627" s="22">
        <v>5626</v>
      </c>
      <c r="B5627" s="21">
        <v>42352</v>
      </c>
      <c r="C5627" s="22" t="s">
        <v>57</v>
      </c>
      <c r="D5627" s="22" t="s">
        <v>52</v>
      </c>
      <c r="E5627" s="22" t="s">
        <v>53</v>
      </c>
      <c r="F5627" s="22">
        <v>745</v>
      </c>
      <c r="G5627" s="22">
        <v>78.64</v>
      </c>
      <c r="H5627" s="22">
        <v>25.69</v>
      </c>
      <c r="I5627" s="22">
        <v>21.77</v>
      </c>
      <c r="J5627" s="22" t="s">
        <v>54</v>
      </c>
      <c r="K5627" s="23">
        <v>223328.9</v>
      </c>
      <c r="L5627" s="23" t="s">
        <v>55</v>
      </c>
      <c r="M5627" s="23" t="s">
        <v>83</v>
      </c>
      <c r="N5627" s="27"/>
      <c r="O5627" s="23" t="s">
        <v>56</v>
      </c>
      <c r="P5627" t="str">
        <f t="shared" si="87"/>
        <v>INSERT INTO @DataTable (Deal, AdvanceDate, PROV, DealPurpose, RateType, BEACON, LTV, TDS, GDS, InsuranceType, PrincipalBalance, OccupancyType, AccountStatus, Closed_Date, DelinquencyBucket) VALUES (5626, '2015-12-14', 'ON', 'Refinance External', 'Fixed', 745, 78.64, 25.69, 21.77, 'Conv', 223328.9, 'Owner-Occupied', 'Open', '1900-01-00', 'Current');</v>
      </c>
    </row>
    <row r="5628" spans="1:16" x14ac:dyDescent="0.35">
      <c r="A5628" s="19">
        <v>5627</v>
      </c>
      <c r="B5628" s="18">
        <v>42059</v>
      </c>
      <c r="C5628" s="19" t="s">
        <v>57</v>
      </c>
      <c r="D5628" s="19" t="s">
        <v>52</v>
      </c>
      <c r="E5628" s="19" t="s">
        <v>53</v>
      </c>
      <c r="F5628" s="19">
        <v>790</v>
      </c>
      <c r="G5628" s="19">
        <v>80</v>
      </c>
      <c r="H5628" s="19">
        <v>15.86</v>
      </c>
      <c r="I5628" s="19">
        <v>15.86</v>
      </c>
      <c r="J5628" s="19" t="s">
        <v>54</v>
      </c>
      <c r="K5628" s="20">
        <v>116039.93</v>
      </c>
      <c r="L5628" s="20" t="s">
        <v>55</v>
      </c>
      <c r="M5628" s="20" t="s">
        <v>83</v>
      </c>
      <c r="N5628" s="26"/>
      <c r="O5628" s="20" t="s">
        <v>56</v>
      </c>
      <c r="P5628" t="str">
        <f t="shared" si="87"/>
        <v>INSERT INTO @DataTable (Deal, AdvanceDate, PROV, DealPurpose, RateType, BEACON, LTV, TDS, GDS, InsuranceType, PrincipalBalance, OccupancyType, AccountStatus, Closed_Date, DelinquencyBucket) VALUES (5627, '2015-02-24', 'ON', 'Refinance External', 'Fixed', 790, 80, 15.86, 15.86, 'Conv', 116039.93, 'Owner-Occupied', 'Open', '1900-01-00', 'Current');</v>
      </c>
    </row>
    <row r="5629" spans="1:16" x14ac:dyDescent="0.35">
      <c r="A5629" s="22">
        <v>5628</v>
      </c>
      <c r="B5629" s="21">
        <v>41047</v>
      </c>
      <c r="C5629" s="22" t="s">
        <v>51</v>
      </c>
      <c r="D5629" s="22" t="s">
        <v>52</v>
      </c>
      <c r="E5629" s="22" t="s">
        <v>53</v>
      </c>
      <c r="F5629" s="22">
        <v>732</v>
      </c>
      <c r="G5629" s="22">
        <v>76.8</v>
      </c>
      <c r="H5629" s="22">
        <v>39.659999999999997</v>
      </c>
      <c r="I5629" s="22">
        <v>17.5</v>
      </c>
      <c r="J5629" s="22" t="s">
        <v>54</v>
      </c>
      <c r="K5629" s="23">
        <v>165733.35999999999</v>
      </c>
      <c r="L5629" s="23" t="s">
        <v>55</v>
      </c>
      <c r="M5629" s="23" t="s">
        <v>83</v>
      </c>
      <c r="N5629" s="27"/>
      <c r="O5629" s="23" t="s">
        <v>56</v>
      </c>
      <c r="P5629" t="str">
        <f t="shared" si="87"/>
        <v>INSERT INTO @DataTable (Deal, AdvanceDate, PROV, DealPurpose, RateType, BEACON, LTV, TDS, GDS, InsuranceType, PrincipalBalance, OccupancyType, AccountStatus, Closed_Date, DelinquencyBucket) VALUES (5628, '2012-05-18', 'AB', 'Refinance External', 'Fixed', 732, 76.8, 39.66, 17.5, 'Conv', 165733.36, 'Owner-Occupied', 'Open', '1900-01-00', 'Current');</v>
      </c>
    </row>
    <row r="5630" spans="1:16" x14ac:dyDescent="0.35">
      <c r="A5630" s="19">
        <v>5629</v>
      </c>
      <c r="B5630" s="18">
        <v>41726</v>
      </c>
      <c r="C5630" s="19" t="s">
        <v>51</v>
      </c>
      <c r="D5630" s="19" t="s">
        <v>61</v>
      </c>
      <c r="E5630" s="19" t="s">
        <v>53</v>
      </c>
      <c r="F5630" s="19">
        <v>691</v>
      </c>
      <c r="G5630" s="19">
        <v>95</v>
      </c>
      <c r="H5630" s="19">
        <v>29.78</v>
      </c>
      <c r="I5630" s="19">
        <v>24.79</v>
      </c>
      <c r="J5630" s="19" t="s">
        <v>60</v>
      </c>
      <c r="K5630" s="20">
        <v>318732.03000000003</v>
      </c>
      <c r="L5630" s="20" t="s">
        <v>55</v>
      </c>
      <c r="M5630" s="20" t="s">
        <v>83</v>
      </c>
      <c r="N5630" s="26"/>
      <c r="O5630" s="20" t="s">
        <v>56</v>
      </c>
      <c r="P5630" t="str">
        <f t="shared" si="87"/>
        <v>INSERT INTO @DataTable (Deal, AdvanceDate, PROV, DealPurpose, RateType, BEACON, LTV, TDS, GDS, InsuranceType, PrincipalBalance, OccupancyType, AccountStatus, Closed_Date, DelinquencyBucket) VALUES (5629, '2014-03-28', 'AB', 'Purchase', 'Fixed', 691, 95, 29.78, 24.79, 'HiRatio', 318732.03, 'Owner-Occupied', 'Open', '1900-01-00', 'Current');</v>
      </c>
    </row>
    <row r="5631" spans="1:16" x14ac:dyDescent="0.35">
      <c r="A5631" s="22">
        <v>5630</v>
      </c>
      <c r="B5631" s="21">
        <v>41956</v>
      </c>
      <c r="C5631" s="22" t="s">
        <v>57</v>
      </c>
      <c r="D5631" s="22" t="s">
        <v>61</v>
      </c>
      <c r="E5631" s="22" t="s">
        <v>53</v>
      </c>
      <c r="F5631" s="22">
        <v>770</v>
      </c>
      <c r="G5631" s="22">
        <v>90</v>
      </c>
      <c r="H5631" s="22">
        <v>36.549999999999997</v>
      </c>
      <c r="I5631" s="22">
        <v>30.95</v>
      </c>
      <c r="J5631" s="22" t="s">
        <v>60</v>
      </c>
      <c r="K5631" s="23">
        <v>396521.39</v>
      </c>
      <c r="L5631" s="23" t="s">
        <v>55</v>
      </c>
      <c r="M5631" s="23" t="s">
        <v>83</v>
      </c>
      <c r="N5631" s="27"/>
      <c r="O5631" s="23" t="s">
        <v>56</v>
      </c>
      <c r="P5631" t="str">
        <f t="shared" si="87"/>
        <v>INSERT INTO @DataTable (Deal, AdvanceDate, PROV, DealPurpose, RateType, BEACON, LTV, TDS, GDS, InsuranceType, PrincipalBalance, OccupancyType, AccountStatus, Closed_Date, DelinquencyBucket) VALUES (5630, '2014-11-13', 'ON', 'Purchase', 'Fixed', 770, 90, 36.55, 30.95, 'HiRatio', 396521.39, 'Owner-Occupied', 'Open', '1900-01-00', 'Current');</v>
      </c>
    </row>
    <row r="5632" spans="1:16" x14ac:dyDescent="0.35">
      <c r="A5632" s="19">
        <v>5631</v>
      </c>
      <c r="B5632" s="18">
        <v>42114</v>
      </c>
      <c r="C5632" s="19" t="s">
        <v>51</v>
      </c>
      <c r="D5632" s="19" t="s">
        <v>61</v>
      </c>
      <c r="E5632" s="19" t="s">
        <v>53</v>
      </c>
      <c r="F5632" s="19">
        <v>804</v>
      </c>
      <c r="G5632" s="19">
        <v>95</v>
      </c>
      <c r="H5632" s="19">
        <v>26.76</v>
      </c>
      <c r="I5632" s="19">
        <v>26.62</v>
      </c>
      <c r="J5632" s="19" t="s">
        <v>60</v>
      </c>
      <c r="K5632" s="20">
        <v>224748.87</v>
      </c>
      <c r="L5632" s="20" t="s">
        <v>55</v>
      </c>
      <c r="M5632" s="20" t="s">
        <v>83</v>
      </c>
      <c r="N5632" s="26"/>
      <c r="O5632" s="20" t="s">
        <v>56</v>
      </c>
      <c r="P5632" t="str">
        <f t="shared" si="87"/>
        <v>INSERT INTO @DataTable (Deal, AdvanceDate, PROV, DealPurpose, RateType, BEACON, LTV, TDS, GDS, InsuranceType, PrincipalBalance, OccupancyType, AccountStatus, Closed_Date, DelinquencyBucket) VALUES (5631, '2015-04-20', 'AB', 'Purchase', 'Fixed', 804, 95, 26.76, 26.62, 'HiRatio', 224748.87, 'Owner-Occupied', 'Open', '1900-01-00', 'Current');</v>
      </c>
    </row>
    <row r="5633" spans="1:16" x14ac:dyDescent="0.35">
      <c r="A5633" s="22">
        <v>5632</v>
      </c>
      <c r="B5633" s="21">
        <v>41403</v>
      </c>
      <c r="C5633" s="22" t="s">
        <v>58</v>
      </c>
      <c r="D5633" s="22" t="s">
        <v>61</v>
      </c>
      <c r="E5633" s="22" t="s">
        <v>53</v>
      </c>
      <c r="F5633" s="22">
        <v>842</v>
      </c>
      <c r="G5633" s="22">
        <v>95</v>
      </c>
      <c r="H5633" s="22">
        <v>25.59</v>
      </c>
      <c r="I5633" s="22">
        <v>25.15</v>
      </c>
      <c r="J5633" s="22" t="s">
        <v>60</v>
      </c>
      <c r="K5633" s="23">
        <v>162612.94</v>
      </c>
      <c r="L5633" s="23" t="s">
        <v>55</v>
      </c>
      <c r="M5633" s="23" t="s">
        <v>83</v>
      </c>
      <c r="N5633" s="27"/>
      <c r="O5633" s="23" t="s">
        <v>56</v>
      </c>
      <c r="P5633" t="str">
        <f t="shared" si="87"/>
        <v>INSERT INTO @DataTable (Deal, AdvanceDate, PROV, DealPurpose, RateType, BEACON, LTV, TDS, GDS, InsuranceType, PrincipalBalance, OccupancyType, AccountStatus, Closed_Date, DelinquencyBucket) VALUES (5632, '2013-05-09', 'BC', 'Purchase', 'Fixed', 842, 95, 25.59, 25.15, 'HiRatio', 162612.94, 'Owner-Occupied', 'Open', '1900-01-00', 'Current');</v>
      </c>
    </row>
    <row r="5634" spans="1:16" x14ac:dyDescent="0.35">
      <c r="A5634" s="19">
        <v>5633</v>
      </c>
      <c r="B5634" s="18">
        <v>41117</v>
      </c>
      <c r="C5634" s="19" t="s">
        <v>57</v>
      </c>
      <c r="D5634" s="19" t="s">
        <v>61</v>
      </c>
      <c r="E5634" s="19" t="s">
        <v>53</v>
      </c>
      <c r="F5634" s="19">
        <v>731</v>
      </c>
      <c r="G5634" s="19">
        <v>80</v>
      </c>
      <c r="H5634" s="19">
        <v>37.159999999999997</v>
      </c>
      <c r="I5634" s="19">
        <v>35.25</v>
      </c>
      <c r="J5634" s="19" t="s">
        <v>54</v>
      </c>
      <c r="K5634" s="20">
        <v>0</v>
      </c>
      <c r="L5634" s="20" t="s">
        <v>55</v>
      </c>
      <c r="M5634" s="20" t="s">
        <v>84</v>
      </c>
      <c r="N5634" s="26">
        <v>41989</v>
      </c>
      <c r="O5634" s="20" t="s">
        <v>56</v>
      </c>
      <c r="P5634" t="str">
        <f t="shared" si="87"/>
        <v>INSERT INTO @DataTable (Deal, AdvanceDate, PROV, DealPurpose, RateType, BEACON, LTV, TDS, GDS, InsuranceType, PrincipalBalance, OccupancyType, AccountStatus, Closed_Date, DelinquencyBucket) VALUES (5633, '2012-07-27', 'ON', 'Purchase', 'Fixed', 731, 80, 37.16, 35.25, 'Conv', 0, 'Owner-Occupied', 'Closed', '2014-12-16', 'Current');</v>
      </c>
    </row>
    <row r="5635" spans="1:16" x14ac:dyDescent="0.35">
      <c r="A5635" s="22">
        <v>5634</v>
      </c>
      <c r="B5635" s="21">
        <v>42150</v>
      </c>
      <c r="C5635" s="22" t="s">
        <v>57</v>
      </c>
      <c r="D5635" s="22" t="s">
        <v>52</v>
      </c>
      <c r="E5635" s="22" t="s">
        <v>40</v>
      </c>
      <c r="F5635" s="22">
        <v>794</v>
      </c>
      <c r="G5635" s="22">
        <v>70.75</v>
      </c>
      <c r="H5635" s="22">
        <v>14.21</v>
      </c>
      <c r="I5635" s="22">
        <v>12.59</v>
      </c>
      <c r="J5635" s="22" t="s">
        <v>54</v>
      </c>
      <c r="K5635" s="23">
        <v>267768.15000000002</v>
      </c>
      <c r="L5635" s="23" t="s">
        <v>55</v>
      </c>
      <c r="M5635" s="23" t="s">
        <v>83</v>
      </c>
      <c r="N5635" s="27"/>
      <c r="O5635" s="23" t="s">
        <v>56</v>
      </c>
      <c r="P5635" t="str">
        <f t="shared" ref="P5635:P5698" si="88">"INSERT INTO @DataTable (Deal, AdvanceDate, PROV, DealPurpose, RateType, BEACON, LTV, TDS, GDS, InsuranceType, PrincipalBalance, OccupancyType, AccountStatus, Closed_Date, DelinquencyBucket) VALUES (" &amp; A5635 &amp; ", " &amp; "'" &amp; TEXT(B5635, "yyyy-mm-dd") &amp; "', '" &amp; C5635 &amp; "', '" &amp; D5635 &amp; "', '" &amp; E5635 &amp; "', " &amp; F5635 &amp; ", " &amp; G5635 &amp; ", " &amp; H5635 &amp; ", " &amp; I5635 &amp; ", '" &amp; J5635 &amp; "', " &amp; K5635 &amp; ", '" &amp; L5635 &amp; "', '" &amp; M5635 &amp; "', '" &amp;TEXT(N5635, "yyyy-mm-dd") &amp; "', '" &amp; O5635 &amp; "');"</f>
        <v>INSERT INTO @DataTable (Deal, AdvanceDate, PROV, DealPurpose, RateType, BEACON, LTV, TDS, GDS, InsuranceType, PrincipalBalance, OccupancyType, AccountStatus, Closed_Date, DelinquencyBucket) VALUES (5634, '2015-05-26', 'ON', 'Refinance External', 'ARM', 794, 70.75, 14.21, 12.59, 'Conv', 267768.15, 'Owner-Occupied', 'Open', '1900-01-00', 'Current');</v>
      </c>
    </row>
    <row r="5636" spans="1:16" x14ac:dyDescent="0.35">
      <c r="A5636" s="19">
        <v>5635</v>
      </c>
      <c r="B5636" s="18">
        <v>42121</v>
      </c>
      <c r="C5636" s="19" t="s">
        <v>57</v>
      </c>
      <c r="D5636" s="19" t="s">
        <v>61</v>
      </c>
      <c r="E5636" s="19" t="s">
        <v>40</v>
      </c>
      <c r="F5636" s="19">
        <v>763</v>
      </c>
      <c r="G5636" s="19">
        <v>70.56</v>
      </c>
      <c r="H5636" s="19">
        <v>16.02</v>
      </c>
      <c r="I5636" s="19">
        <v>13.29</v>
      </c>
      <c r="J5636" s="19" t="s">
        <v>54</v>
      </c>
      <c r="K5636" s="20">
        <v>164325.42000000001</v>
      </c>
      <c r="L5636" s="20" t="s">
        <v>55</v>
      </c>
      <c r="M5636" s="20" t="s">
        <v>83</v>
      </c>
      <c r="N5636" s="26"/>
      <c r="O5636" s="20" t="s">
        <v>56</v>
      </c>
      <c r="P5636" t="str">
        <f t="shared" si="88"/>
        <v>INSERT INTO @DataTable (Deal, AdvanceDate, PROV, DealPurpose, RateType, BEACON, LTV, TDS, GDS, InsuranceType, PrincipalBalance, OccupancyType, AccountStatus, Closed_Date, DelinquencyBucket) VALUES (5635, '2015-04-27', 'ON', 'Purchase', 'ARM', 763, 70.56, 16.02, 13.29, 'Conv', 164325.42, 'Owner-Occupied', 'Open', '1900-01-00', 'Current');</v>
      </c>
    </row>
    <row r="5637" spans="1:16" x14ac:dyDescent="0.35">
      <c r="A5637" s="22">
        <v>5636</v>
      </c>
      <c r="B5637" s="21">
        <v>40899</v>
      </c>
      <c r="C5637" s="22" t="s">
        <v>51</v>
      </c>
      <c r="D5637" s="22" t="s">
        <v>61</v>
      </c>
      <c r="E5637" s="22" t="s">
        <v>40</v>
      </c>
      <c r="F5637" s="22">
        <v>681</v>
      </c>
      <c r="G5637" s="22">
        <v>80</v>
      </c>
      <c r="H5637" s="22">
        <v>34.9</v>
      </c>
      <c r="I5637" s="22">
        <v>11.06</v>
      </c>
      <c r="J5637" s="22" t="s">
        <v>54</v>
      </c>
      <c r="K5637" s="23">
        <v>172698.99</v>
      </c>
      <c r="L5637" s="23" t="s">
        <v>62</v>
      </c>
      <c r="M5637" s="23" t="s">
        <v>83</v>
      </c>
      <c r="N5637" s="27"/>
      <c r="O5637" s="23" t="s">
        <v>56</v>
      </c>
      <c r="P5637" t="str">
        <f t="shared" si="88"/>
        <v>INSERT INTO @DataTable (Deal, AdvanceDate, PROV, DealPurpose, RateType, BEACON, LTV, TDS, GDS, InsuranceType, PrincipalBalance, OccupancyType, AccountStatus, Closed_Date, DelinquencyBucket) VALUES (5636, '2011-12-22', 'AB', 'Purchase', 'ARM', 681, 80, 34.9, 11.06, 'Conv', 172698.99, 'Rental', 'Open', '1900-01-00', 'Current');</v>
      </c>
    </row>
    <row r="5638" spans="1:16" x14ac:dyDescent="0.35">
      <c r="A5638" s="19">
        <v>5637</v>
      </c>
      <c r="B5638" s="18">
        <v>41759</v>
      </c>
      <c r="C5638" s="19" t="s">
        <v>57</v>
      </c>
      <c r="D5638" s="19" t="s">
        <v>61</v>
      </c>
      <c r="E5638" s="19" t="s">
        <v>53</v>
      </c>
      <c r="F5638" s="19">
        <v>696</v>
      </c>
      <c r="G5638" s="19">
        <v>95</v>
      </c>
      <c r="H5638" s="19">
        <v>34.840000000000003</v>
      </c>
      <c r="I5638" s="19">
        <v>19.88</v>
      </c>
      <c r="J5638" s="19" t="s">
        <v>60</v>
      </c>
      <c r="K5638" s="20">
        <v>0</v>
      </c>
      <c r="L5638" s="20" t="s">
        <v>55</v>
      </c>
      <c r="M5638" s="20" t="s">
        <v>84</v>
      </c>
      <c r="N5638" s="26">
        <v>42261</v>
      </c>
      <c r="O5638" s="20" t="s">
        <v>56</v>
      </c>
      <c r="P5638" t="str">
        <f t="shared" si="88"/>
        <v>INSERT INTO @DataTable (Deal, AdvanceDate, PROV, DealPurpose, RateType, BEACON, LTV, TDS, GDS, InsuranceType, PrincipalBalance, OccupancyType, AccountStatus, Closed_Date, DelinquencyBucket) VALUES (5637, '2014-04-30', 'ON', 'Purchase', 'Fixed', 696, 95, 34.84, 19.88, 'HiRatio', 0, 'Owner-Occupied', 'Closed', '2015-09-14', 'Current');</v>
      </c>
    </row>
    <row r="5639" spans="1:16" x14ac:dyDescent="0.35">
      <c r="A5639" s="22">
        <v>5638</v>
      </c>
      <c r="B5639" s="21">
        <v>42191</v>
      </c>
      <c r="C5639" s="22" t="s">
        <v>57</v>
      </c>
      <c r="D5639" s="22" t="s">
        <v>59</v>
      </c>
      <c r="E5639" s="22" t="s">
        <v>40</v>
      </c>
      <c r="F5639" s="22">
        <v>758</v>
      </c>
      <c r="G5639" s="22">
        <v>79.84</v>
      </c>
      <c r="H5639" s="22">
        <v>23.52</v>
      </c>
      <c r="I5639" s="22">
        <v>18.79</v>
      </c>
      <c r="J5639" s="22" t="s">
        <v>60</v>
      </c>
      <c r="K5639" s="23">
        <v>285886.65999999997</v>
      </c>
      <c r="L5639" s="23" t="s">
        <v>55</v>
      </c>
      <c r="M5639" s="23" t="s">
        <v>83</v>
      </c>
      <c r="N5639" s="27"/>
      <c r="O5639" s="23" t="s">
        <v>56</v>
      </c>
      <c r="P5639" t="str">
        <f t="shared" si="88"/>
        <v>INSERT INTO @DataTable (Deal, AdvanceDate, PROV, DealPurpose, RateType, BEACON, LTV, TDS, GDS, InsuranceType, PrincipalBalance, OccupancyType, AccountStatus, Closed_Date, DelinquencyBucket) VALUES (5638, '2015-07-06', 'ON', 'Transfer', 'ARM', 758, 79.84, 23.52, 18.79, 'HiRatio', 285886.66, 'Owner-Occupied', 'Open', '1900-01-00', 'Current');</v>
      </c>
    </row>
    <row r="5640" spans="1:16" x14ac:dyDescent="0.35">
      <c r="A5640" s="19">
        <v>5639</v>
      </c>
      <c r="B5640" s="18">
        <v>41526</v>
      </c>
      <c r="C5640" s="19" t="s">
        <v>57</v>
      </c>
      <c r="D5640" s="19" t="s">
        <v>52</v>
      </c>
      <c r="E5640" s="19" t="s">
        <v>40</v>
      </c>
      <c r="F5640" s="19">
        <v>729</v>
      </c>
      <c r="G5640" s="19">
        <v>79.66</v>
      </c>
      <c r="H5640" s="19">
        <v>28.63</v>
      </c>
      <c r="I5640" s="19">
        <v>27.45</v>
      </c>
      <c r="J5640" s="19" t="s">
        <v>54</v>
      </c>
      <c r="K5640" s="20">
        <v>201903.53</v>
      </c>
      <c r="L5640" s="20" t="s">
        <v>55</v>
      </c>
      <c r="M5640" s="20" t="s">
        <v>83</v>
      </c>
      <c r="N5640" s="26"/>
      <c r="O5640" s="20" t="s">
        <v>56</v>
      </c>
      <c r="P5640" t="str">
        <f t="shared" si="88"/>
        <v>INSERT INTO @DataTable (Deal, AdvanceDate, PROV, DealPurpose, RateType, BEACON, LTV, TDS, GDS, InsuranceType, PrincipalBalance, OccupancyType, AccountStatus, Closed_Date, DelinquencyBucket) VALUES (5639, '2013-09-09', 'ON', 'Refinance External', 'ARM', 729, 79.66, 28.63, 27.45, 'Conv', 201903.53, 'Owner-Occupied', 'Open', '1900-01-00', 'Current');</v>
      </c>
    </row>
    <row r="5641" spans="1:16" x14ac:dyDescent="0.35">
      <c r="A5641" s="22">
        <v>5640</v>
      </c>
      <c r="B5641" s="21">
        <v>41926</v>
      </c>
      <c r="C5641" s="22" t="s">
        <v>57</v>
      </c>
      <c r="D5641" s="22" t="s">
        <v>61</v>
      </c>
      <c r="E5641" s="22" t="s">
        <v>53</v>
      </c>
      <c r="F5641" s="22">
        <v>747</v>
      </c>
      <c r="G5641" s="22">
        <v>95</v>
      </c>
      <c r="H5641" s="22">
        <v>39.119999999999997</v>
      </c>
      <c r="I5641" s="22">
        <v>19.34</v>
      </c>
      <c r="J5641" s="22" t="s">
        <v>60</v>
      </c>
      <c r="K5641" s="23">
        <v>216295.7</v>
      </c>
      <c r="L5641" s="23" t="s">
        <v>55</v>
      </c>
      <c r="M5641" s="23" t="s">
        <v>83</v>
      </c>
      <c r="N5641" s="27"/>
      <c r="O5641" s="23" t="s">
        <v>56</v>
      </c>
      <c r="P5641" t="str">
        <f t="shared" si="88"/>
        <v>INSERT INTO @DataTable (Deal, AdvanceDate, PROV, DealPurpose, RateType, BEACON, LTV, TDS, GDS, InsuranceType, PrincipalBalance, OccupancyType, AccountStatus, Closed_Date, DelinquencyBucket) VALUES (5640, '2014-10-14', 'ON', 'Purchase', 'Fixed', 747, 95, 39.12, 19.34, 'HiRatio', 216295.7, 'Owner-Occupied', 'Open', '1900-01-00', 'Current');</v>
      </c>
    </row>
    <row r="5642" spans="1:16" x14ac:dyDescent="0.35">
      <c r="A5642" s="19">
        <v>5641</v>
      </c>
      <c r="B5642" s="18">
        <v>41079</v>
      </c>
      <c r="C5642" s="19" t="s">
        <v>58</v>
      </c>
      <c r="D5642" s="19" t="s">
        <v>61</v>
      </c>
      <c r="E5642" s="19" t="s">
        <v>53</v>
      </c>
      <c r="F5642" s="19">
        <v>758</v>
      </c>
      <c r="G5642" s="19">
        <v>95</v>
      </c>
      <c r="H5642" s="19">
        <v>43.06</v>
      </c>
      <c r="I5642" s="19">
        <v>41.39</v>
      </c>
      <c r="J5642" s="19" t="s">
        <v>60</v>
      </c>
      <c r="K5642" s="20">
        <v>196930.82</v>
      </c>
      <c r="L5642" s="20" t="s">
        <v>55</v>
      </c>
      <c r="M5642" s="20" t="s">
        <v>83</v>
      </c>
      <c r="N5642" s="26"/>
      <c r="O5642" s="20" t="s">
        <v>56</v>
      </c>
      <c r="P5642" t="str">
        <f t="shared" si="88"/>
        <v>INSERT INTO @DataTable (Deal, AdvanceDate, PROV, DealPurpose, RateType, BEACON, LTV, TDS, GDS, InsuranceType, PrincipalBalance, OccupancyType, AccountStatus, Closed_Date, DelinquencyBucket) VALUES (5641, '2012-06-19', 'BC', 'Purchase', 'Fixed', 758, 95, 43.06, 41.39, 'HiRatio', 196930.82, 'Owner-Occupied', 'Open', '1900-01-00', 'Current');</v>
      </c>
    </row>
    <row r="5643" spans="1:16" x14ac:dyDescent="0.35">
      <c r="A5643" s="22">
        <v>5642</v>
      </c>
      <c r="B5643" s="21">
        <v>41851</v>
      </c>
      <c r="C5643" s="22" t="s">
        <v>51</v>
      </c>
      <c r="D5643" s="22" t="s">
        <v>61</v>
      </c>
      <c r="E5643" s="22" t="s">
        <v>53</v>
      </c>
      <c r="F5643" s="22">
        <v>757</v>
      </c>
      <c r="G5643" s="22">
        <v>95</v>
      </c>
      <c r="H5643" s="22">
        <v>36.090000000000003</v>
      </c>
      <c r="I5643" s="22">
        <v>9.5500000000000007</v>
      </c>
      <c r="J5643" s="22" t="s">
        <v>60</v>
      </c>
      <c r="K5643" s="23">
        <v>355844.99</v>
      </c>
      <c r="L5643" s="23" t="s">
        <v>55</v>
      </c>
      <c r="M5643" s="23" t="s">
        <v>83</v>
      </c>
      <c r="N5643" s="27"/>
      <c r="O5643" s="23" t="s">
        <v>56</v>
      </c>
      <c r="P5643" t="str">
        <f t="shared" si="88"/>
        <v>INSERT INTO @DataTable (Deal, AdvanceDate, PROV, DealPurpose, RateType, BEACON, LTV, TDS, GDS, InsuranceType, PrincipalBalance, OccupancyType, AccountStatus, Closed_Date, DelinquencyBucket) VALUES (5642, '2014-07-31', 'AB', 'Purchase', 'Fixed', 757, 95, 36.09, 9.55, 'HiRatio', 355844.99, 'Owner-Occupied', 'Open', '1900-01-00', 'Current');</v>
      </c>
    </row>
    <row r="5644" spans="1:16" x14ac:dyDescent="0.35">
      <c r="A5644" s="19">
        <v>5643</v>
      </c>
      <c r="B5644" s="18">
        <v>42347</v>
      </c>
      <c r="C5644" s="19" t="s">
        <v>58</v>
      </c>
      <c r="D5644" s="19" t="s">
        <v>52</v>
      </c>
      <c r="E5644" s="19" t="s">
        <v>40</v>
      </c>
      <c r="F5644" s="19">
        <v>828</v>
      </c>
      <c r="G5644" s="19">
        <v>52.63</v>
      </c>
      <c r="H5644" s="19">
        <v>34.369999999999997</v>
      </c>
      <c r="I5644" s="19">
        <v>30.48</v>
      </c>
      <c r="J5644" s="19" t="s">
        <v>54</v>
      </c>
      <c r="K5644" s="20">
        <v>486596.7</v>
      </c>
      <c r="L5644" s="20" t="s">
        <v>55</v>
      </c>
      <c r="M5644" s="20" t="s">
        <v>83</v>
      </c>
      <c r="N5644" s="26"/>
      <c r="O5644" s="20" t="s">
        <v>56</v>
      </c>
      <c r="P5644" t="str">
        <f t="shared" si="88"/>
        <v>INSERT INTO @DataTable (Deal, AdvanceDate, PROV, DealPurpose, RateType, BEACON, LTV, TDS, GDS, InsuranceType, PrincipalBalance, OccupancyType, AccountStatus, Closed_Date, DelinquencyBucket) VALUES (5643, '2015-12-09', 'BC', 'Refinance External', 'ARM', 828, 52.63, 34.37, 30.48, 'Conv', 486596.7, 'Owner-Occupied', 'Open', '1900-01-00', 'Current');</v>
      </c>
    </row>
    <row r="5645" spans="1:16" x14ac:dyDescent="0.35">
      <c r="A5645" s="22">
        <v>5644</v>
      </c>
      <c r="B5645" s="21">
        <v>41620</v>
      </c>
      <c r="C5645" s="22" t="s">
        <v>57</v>
      </c>
      <c r="D5645" s="22" t="s">
        <v>61</v>
      </c>
      <c r="E5645" s="22" t="s">
        <v>40</v>
      </c>
      <c r="F5645" s="22">
        <v>702</v>
      </c>
      <c r="G5645" s="22">
        <v>95</v>
      </c>
      <c r="H5645" s="22">
        <v>34.03</v>
      </c>
      <c r="I5645" s="22">
        <v>14.15</v>
      </c>
      <c r="J5645" s="22" t="s">
        <v>60</v>
      </c>
      <c r="K5645" s="23">
        <v>232035.35</v>
      </c>
      <c r="L5645" s="23" t="s">
        <v>55</v>
      </c>
      <c r="M5645" s="23" t="s">
        <v>83</v>
      </c>
      <c r="N5645" s="27"/>
      <c r="O5645" s="23" t="s">
        <v>56</v>
      </c>
      <c r="P5645" t="str">
        <f t="shared" si="88"/>
        <v>INSERT INTO @DataTable (Deal, AdvanceDate, PROV, DealPurpose, RateType, BEACON, LTV, TDS, GDS, InsuranceType, PrincipalBalance, OccupancyType, AccountStatus, Closed_Date, DelinquencyBucket) VALUES (5644, '2013-12-12', 'ON', 'Purchase', 'ARM', 702, 95, 34.03, 14.15, 'HiRatio', 232035.35, 'Owner-Occupied', 'Open', '1900-01-00', 'Current');</v>
      </c>
    </row>
    <row r="5646" spans="1:16" x14ac:dyDescent="0.35">
      <c r="A5646" s="19">
        <v>5645</v>
      </c>
      <c r="B5646" s="18">
        <v>41011</v>
      </c>
      <c r="C5646" s="19" t="s">
        <v>51</v>
      </c>
      <c r="D5646" s="19" t="s">
        <v>61</v>
      </c>
      <c r="E5646" s="19" t="s">
        <v>53</v>
      </c>
      <c r="F5646" s="19">
        <v>679</v>
      </c>
      <c r="G5646" s="19">
        <v>95</v>
      </c>
      <c r="H5646" s="19">
        <v>37.31</v>
      </c>
      <c r="I5646" s="19">
        <v>21.55</v>
      </c>
      <c r="J5646" s="19" t="s">
        <v>60</v>
      </c>
      <c r="K5646" s="20">
        <v>144785</v>
      </c>
      <c r="L5646" s="20" t="s">
        <v>55</v>
      </c>
      <c r="M5646" s="20" t="s">
        <v>83</v>
      </c>
      <c r="N5646" s="26"/>
      <c r="O5646" s="20" t="s">
        <v>56</v>
      </c>
      <c r="P5646" t="str">
        <f t="shared" si="88"/>
        <v>INSERT INTO @DataTable (Deal, AdvanceDate, PROV, DealPurpose, RateType, BEACON, LTV, TDS, GDS, InsuranceType, PrincipalBalance, OccupancyType, AccountStatus, Closed_Date, DelinquencyBucket) VALUES (5645, '2012-04-12', 'AB', 'Purchase', 'Fixed', 679, 95, 37.31, 21.55, 'HiRatio', 144785, 'Owner-Occupied', 'Open', '1900-01-00', 'Current');</v>
      </c>
    </row>
    <row r="5647" spans="1:16" x14ac:dyDescent="0.35">
      <c r="A5647" s="22">
        <v>5646</v>
      </c>
      <c r="B5647" s="21">
        <v>41845</v>
      </c>
      <c r="C5647" s="22" t="s">
        <v>63</v>
      </c>
      <c r="D5647" s="22" t="s">
        <v>61</v>
      </c>
      <c r="E5647" s="22" t="s">
        <v>53</v>
      </c>
      <c r="F5647" s="22">
        <v>736</v>
      </c>
      <c r="G5647" s="22">
        <v>95</v>
      </c>
      <c r="H5647" s="22">
        <v>43.25</v>
      </c>
      <c r="I5647" s="22">
        <v>28.88</v>
      </c>
      <c r="J5647" s="22" t="s">
        <v>60</v>
      </c>
      <c r="K5647" s="23">
        <v>82874.600000000006</v>
      </c>
      <c r="L5647" s="23" t="s">
        <v>55</v>
      </c>
      <c r="M5647" s="23" t="s">
        <v>83</v>
      </c>
      <c r="N5647" s="27"/>
      <c r="O5647" s="23" t="s">
        <v>56</v>
      </c>
      <c r="P5647" t="str">
        <f t="shared" si="88"/>
        <v>INSERT INTO @DataTable (Deal, AdvanceDate, PROV, DealPurpose, RateType, BEACON, LTV, TDS, GDS, InsuranceType, PrincipalBalance, OccupancyType, AccountStatus, Closed_Date, DelinquencyBucket) VALUES (5646, '2014-07-25', 'SK', 'Purchase', 'Fixed', 736, 95, 43.25, 28.88, 'HiRatio', 82874.6, 'Owner-Occupied', 'Open', '1900-01-00', 'Current');</v>
      </c>
    </row>
    <row r="5648" spans="1:16" x14ac:dyDescent="0.35">
      <c r="A5648" s="19">
        <v>5647</v>
      </c>
      <c r="B5648" s="18">
        <v>42156</v>
      </c>
      <c r="C5648" s="19" t="s">
        <v>57</v>
      </c>
      <c r="D5648" s="19" t="s">
        <v>59</v>
      </c>
      <c r="E5648" s="19" t="s">
        <v>40</v>
      </c>
      <c r="F5648" s="19">
        <v>819</v>
      </c>
      <c r="G5648" s="19">
        <v>53.91</v>
      </c>
      <c r="H5648" s="19">
        <v>18.329999999999998</v>
      </c>
      <c r="I5648" s="19">
        <v>17.75</v>
      </c>
      <c r="J5648" s="19" t="s">
        <v>54</v>
      </c>
      <c r="K5648" s="20">
        <v>289840.58</v>
      </c>
      <c r="L5648" s="20" t="s">
        <v>55</v>
      </c>
      <c r="M5648" s="20" t="s">
        <v>83</v>
      </c>
      <c r="N5648" s="26"/>
      <c r="O5648" s="20" t="s">
        <v>56</v>
      </c>
      <c r="P5648" t="str">
        <f t="shared" si="88"/>
        <v>INSERT INTO @DataTable (Deal, AdvanceDate, PROV, DealPurpose, RateType, BEACON, LTV, TDS, GDS, InsuranceType, PrincipalBalance, OccupancyType, AccountStatus, Closed_Date, DelinquencyBucket) VALUES (5647, '2015-06-01', 'ON', 'Transfer', 'ARM', 819, 53.91, 18.33, 17.75, 'Conv', 289840.58, 'Owner-Occupied', 'Open', '1900-01-00', 'Current');</v>
      </c>
    </row>
    <row r="5649" spans="1:16" x14ac:dyDescent="0.35">
      <c r="A5649" s="22">
        <v>5648</v>
      </c>
      <c r="B5649" s="21">
        <v>41628</v>
      </c>
      <c r="C5649" s="22" t="s">
        <v>57</v>
      </c>
      <c r="D5649" s="22" t="s">
        <v>52</v>
      </c>
      <c r="E5649" s="22" t="s">
        <v>53</v>
      </c>
      <c r="F5649" s="22">
        <v>742</v>
      </c>
      <c r="G5649" s="22">
        <v>61.54</v>
      </c>
      <c r="H5649" s="22">
        <v>38.869999999999997</v>
      </c>
      <c r="I5649" s="22">
        <v>38.56</v>
      </c>
      <c r="J5649" s="22" t="s">
        <v>54</v>
      </c>
      <c r="K5649" s="23">
        <v>141738.12</v>
      </c>
      <c r="L5649" s="23" t="s">
        <v>55</v>
      </c>
      <c r="M5649" s="23" t="s">
        <v>83</v>
      </c>
      <c r="N5649" s="27"/>
      <c r="O5649" s="23" t="s">
        <v>56</v>
      </c>
      <c r="P5649" t="str">
        <f t="shared" si="88"/>
        <v>INSERT INTO @DataTable (Deal, AdvanceDate, PROV, DealPurpose, RateType, BEACON, LTV, TDS, GDS, InsuranceType, PrincipalBalance, OccupancyType, AccountStatus, Closed_Date, DelinquencyBucket) VALUES (5648, '2013-12-20', 'ON', 'Refinance External', 'Fixed', 742, 61.54, 38.87, 38.56, 'Conv', 141738.12, 'Owner-Occupied', 'Open', '1900-01-00', 'Current');</v>
      </c>
    </row>
    <row r="5650" spans="1:16" x14ac:dyDescent="0.35">
      <c r="A5650" s="19">
        <v>5649</v>
      </c>
      <c r="B5650" s="18">
        <v>41019</v>
      </c>
      <c r="C5650" s="19" t="s">
        <v>57</v>
      </c>
      <c r="D5650" s="19" t="s">
        <v>52</v>
      </c>
      <c r="E5650" s="19" t="s">
        <v>53</v>
      </c>
      <c r="F5650" s="19">
        <v>723</v>
      </c>
      <c r="G5650" s="19">
        <v>85</v>
      </c>
      <c r="H5650" s="19">
        <v>34.07</v>
      </c>
      <c r="I5650" s="19">
        <v>13.9</v>
      </c>
      <c r="J5650" s="19" t="s">
        <v>60</v>
      </c>
      <c r="K5650" s="20">
        <v>0</v>
      </c>
      <c r="L5650" s="20" t="s">
        <v>55</v>
      </c>
      <c r="M5650" s="20" t="s">
        <v>84</v>
      </c>
      <c r="N5650" s="26">
        <v>41914</v>
      </c>
      <c r="O5650" s="20" t="s">
        <v>56</v>
      </c>
      <c r="P5650" t="str">
        <f t="shared" si="88"/>
        <v>INSERT INTO @DataTable (Deal, AdvanceDate, PROV, DealPurpose, RateType, BEACON, LTV, TDS, GDS, InsuranceType, PrincipalBalance, OccupancyType, AccountStatus, Closed_Date, DelinquencyBucket) VALUES (5649, '2012-04-20', 'ON', 'Refinance External', 'Fixed', 723, 85, 34.07, 13.9, 'HiRatio', 0, 'Owner-Occupied', 'Closed', '2014-10-02', 'Current');</v>
      </c>
    </row>
    <row r="5651" spans="1:16" x14ac:dyDescent="0.35">
      <c r="A5651" s="22">
        <v>5650</v>
      </c>
      <c r="B5651" s="21">
        <v>41180</v>
      </c>
      <c r="C5651" s="22" t="s">
        <v>57</v>
      </c>
      <c r="D5651" s="22" t="s">
        <v>61</v>
      </c>
      <c r="E5651" s="22" t="s">
        <v>40</v>
      </c>
      <c r="F5651" s="22">
        <v>708</v>
      </c>
      <c r="G5651" s="22">
        <v>75</v>
      </c>
      <c r="H5651" s="22">
        <v>34.54</v>
      </c>
      <c r="I5651" s="22">
        <v>27.81</v>
      </c>
      <c r="J5651" s="22" t="s">
        <v>54</v>
      </c>
      <c r="K5651" s="23">
        <v>0</v>
      </c>
      <c r="L5651" s="23" t="s">
        <v>55</v>
      </c>
      <c r="M5651" s="23" t="s">
        <v>84</v>
      </c>
      <c r="N5651" s="27">
        <v>41681</v>
      </c>
      <c r="O5651" s="23" t="s">
        <v>56</v>
      </c>
      <c r="P5651" t="str">
        <f t="shared" si="88"/>
        <v>INSERT INTO @DataTable (Deal, AdvanceDate, PROV, DealPurpose, RateType, BEACON, LTV, TDS, GDS, InsuranceType, PrincipalBalance, OccupancyType, AccountStatus, Closed_Date, DelinquencyBucket) VALUES (5650, '2012-09-28', 'ON', 'Purchase', 'ARM', 708, 75, 34.54, 27.81, 'Conv', 0, 'Owner-Occupied', 'Closed', '2014-02-11', 'Current');</v>
      </c>
    </row>
    <row r="5652" spans="1:16" x14ac:dyDescent="0.35">
      <c r="A5652" s="19">
        <v>5651</v>
      </c>
      <c r="B5652" s="18">
        <v>42158</v>
      </c>
      <c r="C5652" s="19" t="s">
        <v>58</v>
      </c>
      <c r="D5652" s="19" t="s">
        <v>68</v>
      </c>
      <c r="E5652" s="19" t="s">
        <v>53</v>
      </c>
      <c r="F5652" s="19">
        <v>758</v>
      </c>
      <c r="G5652" s="19">
        <v>90</v>
      </c>
      <c r="H5652" s="19">
        <v>38.590000000000003</v>
      </c>
      <c r="I5652" s="19">
        <v>29.65</v>
      </c>
      <c r="J5652" s="19" t="s">
        <v>60</v>
      </c>
      <c r="K5652" s="20">
        <v>332532.84000000003</v>
      </c>
      <c r="L5652" s="20" t="s">
        <v>55</v>
      </c>
      <c r="M5652" s="20" t="s">
        <v>83</v>
      </c>
      <c r="N5652" s="26"/>
      <c r="O5652" s="20" t="s">
        <v>56</v>
      </c>
      <c r="P5652" t="str">
        <f t="shared" si="88"/>
        <v>INSERT INTO @DataTable (Deal, AdvanceDate, PROV, DealPurpose, RateType, BEACON, LTV, TDS, GDS, InsuranceType, PrincipalBalance, OccupancyType, AccountStatus, Closed_Date, DelinquencyBucket) VALUES (5651, '2015-06-03', 'BC', 'Portable', 'Fixed', 758, 90, 38.59, 29.65, 'HiRatio', 332532.84, 'Owner-Occupied', 'Open', '1900-01-00', 'Current');</v>
      </c>
    </row>
    <row r="5653" spans="1:16" x14ac:dyDescent="0.35">
      <c r="A5653" s="22">
        <v>5652</v>
      </c>
      <c r="B5653" s="21">
        <v>42607</v>
      </c>
      <c r="C5653" s="22" t="s">
        <v>57</v>
      </c>
      <c r="D5653" s="22" t="s">
        <v>61</v>
      </c>
      <c r="E5653" s="22" t="s">
        <v>53</v>
      </c>
      <c r="F5653" s="22">
        <v>778</v>
      </c>
      <c r="G5653" s="22">
        <v>95</v>
      </c>
      <c r="H5653" s="22">
        <v>37.619999999999997</v>
      </c>
      <c r="I5653" s="22">
        <v>21.17</v>
      </c>
      <c r="J5653" s="22" t="s">
        <v>60</v>
      </c>
      <c r="K5653" s="23">
        <v>269503.98</v>
      </c>
      <c r="L5653" s="23" t="s">
        <v>55</v>
      </c>
      <c r="M5653" s="23" t="s">
        <v>83</v>
      </c>
      <c r="N5653" s="27"/>
      <c r="O5653" s="23" t="s">
        <v>56</v>
      </c>
      <c r="P5653" t="str">
        <f t="shared" si="88"/>
        <v>INSERT INTO @DataTable (Deal, AdvanceDate, PROV, DealPurpose, RateType, BEACON, LTV, TDS, GDS, InsuranceType, PrincipalBalance, OccupancyType, AccountStatus, Closed_Date, DelinquencyBucket) VALUES (5652, '2016-08-25', 'ON', 'Purchase', 'Fixed', 778, 95, 37.62, 21.17, 'HiRatio', 269503.98, 'Owner-Occupied', 'Open', '1900-01-00', 'Current');</v>
      </c>
    </row>
    <row r="5654" spans="1:16" x14ac:dyDescent="0.35">
      <c r="A5654" s="19">
        <v>5653</v>
      </c>
      <c r="B5654" s="18">
        <v>42361</v>
      </c>
      <c r="C5654" s="19" t="s">
        <v>57</v>
      </c>
      <c r="D5654" s="19" t="s">
        <v>61</v>
      </c>
      <c r="E5654" s="19" t="s">
        <v>53</v>
      </c>
      <c r="F5654" s="19">
        <v>781</v>
      </c>
      <c r="G5654" s="19">
        <v>85</v>
      </c>
      <c r="H5654" s="19">
        <v>43.3</v>
      </c>
      <c r="I5654" s="19">
        <v>35.049999999999997</v>
      </c>
      <c r="J5654" s="19" t="s">
        <v>60</v>
      </c>
      <c r="K5654" s="20">
        <v>198778.68</v>
      </c>
      <c r="L5654" s="20" t="s">
        <v>55</v>
      </c>
      <c r="M5654" s="20" t="s">
        <v>83</v>
      </c>
      <c r="N5654" s="26"/>
      <c r="O5654" s="20" t="s">
        <v>56</v>
      </c>
      <c r="P5654" t="str">
        <f t="shared" si="88"/>
        <v>INSERT INTO @DataTable (Deal, AdvanceDate, PROV, DealPurpose, RateType, BEACON, LTV, TDS, GDS, InsuranceType, PrincipalBalance, OccupancyType, AccountStatus, Closed_Date, DelinquencyBucket) VALUES (5653, '2015-12-23', 'ON', 'Purchase', 'Fixed', 781, 85, 43.3, 35.05, 'HiRatio', 198778.68, 'Owner-Occupied', 'Open', '1900-01-00', 'Current');</v>
      </c>
    </row>
    <row r="5655" spans="1:16" x14ac:dyDescent="0.35">
      <c r="A5655" s="22">
        <v>5654</v>
      </c>
      <c r="B5655" s="21">
        <v>41520</v>
      </c>
      <c r="C5655" s="22" t="s">
        <v>81</v>
      </c>
      <c r="D5655" s="22" t="s">
        <v>61</v>
      </c>
      <c r="E5655" s="22" t="s">
        <v>53</v>
      </c>
      <c r="F5655" s="22">
        <v>661</v>
      </c>
      <c r="G5655" s="22">
        <v>95</v>
      </c>
      <c r="H5655" s="22">
        <v>28.85</v>
      </c>
      <c r="I5655" s="22">
        <v>18.14</v>
      </c>
      <c r="J5655" s="22" t="s">
        <v>60</v>
      </c>
      <c r="K5655" s="23">
        <v>160085.23000000001</v>
      </c>
      <c r="L5655" s="23" t="s">
        <v>55</v>
      </c>
      <c r="M5655" s="23" t="s">
        <v>83</v>
      </c>
      <c r="N5655" s="27"/>
      <c r="O5655" s="23" t="s">
        <v>56</v>
      </c>
      <c r="P5655" t="str">
        <f t="shared" si="88"/>
        <v>INSERT INTO @DataTable (Deal, AdvanceDate, PROV, DealPurpose, RateType, BEACON, LTV, TDS, GDS, InsuranceType, PrincipalBalance, OccupancyType, AccountStatus, Closed_Date, DelinquencyBucket) VALUES (5654, '2013-09-03', 'PE', 'Purchase', 'Fixed', 661, 95, 28.85, 18.14, 'HiRatio', 160085.23, 'Owner-Occupied', 'Open', '1900-01-00', 'Current');</v>
      </c>
    </row>
    <row r="5656" spans="1:16" x14ac:dyDescent="0.35">
      <c r="A5656" s="19">
        <v>5655</v>
      </c>
      <c r="B5656" s="18">
        <v>41977</v>
      </c>
      <c r="C5656" s="19" t="s">
        <v>58</v>
      </c>
      <c r="D5656" s="19" t="s">
        <v>59</v>
      </c>
      <c r="E5656" s="19" t="s">
        <v>53</v>
      </c>
      <c r="F5656" s="19">
        <v>729</v>
      </c>
      <c r="G5656" s="19">
        <v>90.89</v>
      </c>
      <c r="H5656" s="19">
        <v>42.36</v>
      </c>
      <c r="I5656" s="19">
        <v>27.15</v>
      </c>
      <c r="J5656" s="19" t="s">
        <v>54</v>
      </c>
      <c r="K5656" s="20">
        <v>312471.3</v>
      </c>
      <c r="L5656" s="20" t="s">
        <v>55</v>
      </c>
      <c r="M5656" s="20" t="s">
        <v>83</v>
      </c>
      <c r="N5656" s="26"/>
      <c r="O5656" s="20" t="s">
        <v>56</v>
      </c>
      <c r="P5656" t="str">
        <f t="shared" si="88"/>
        <v>INSERT INTO @DataTable (Deal, AdvanceDate, PROV, DealPurpose, RateType, BEACON, LTV, TDS, GDS, InsuranceType, PrincipalBalance, OccupancyType, AccountStatus, Closed_Date, DelinquencyBucket) VALUES (5655, '2014-12-04', 'BC', 'Transfer', 'Fixed', 729, 90.89, 42.36, 27.15, 'Conv', 312471.3, 'Owner-Occupied', 'Open', '1900-01-00', 'Current');</v>
      </c>
    </row>
    <row r="5657" spans="1:16" x14ac:dyDescent="0.35">
      <c r="A5657" s="22">
        <v>5656</v>
      </c>
      <c r="B5657" s="21">
        <v>41446</v>
      </c>
      <c r="C5657" s="22" t="s">
        <v>51</v>
      </c>
      <c r="D5657" s="22" t="s">
        <v>61</v>
      </c>
      <c r="E5657" s="22" t="s">
        <v>53</v>
      </c>
      <c r="F5657" s="22">
        <v>662</v>
      </c>
      <c r="G5657" s="22">
        <v>94.63</v>
      </c>
      <c r="H5657" s="22">
        <v>41.21</v>
      </c>
      <c r="I5657" s="22">
        <v>26.4</v>
      </c>
      <c r="J5657" s="22" t="s">
        <v>60</v>
      </c>
      <c r="K5657" s="23">
        <v>284298.15000000002</v>
      </c>
      <c r="L5657" s="23" t="s">
        <v>55</v>
      </c>
      <c r="M5657" s="23" t="s">
        <v>83</v>
      </c>
      <c r="N5657" s="27"/>
      <c r="O5657" s="23" t="s">
        <v>56</v>
      </c>
      <c r="P5657" t="str">
        <f t="shared" si="88"/>
        <v>INSERT INTO @DataTable (Deal, AdvanceDate, PROV, DealPurpose, RateType, BEACON, LTV, TDS, GDS, InsuranceType, PrincipalBalance, OccupancyType, AccountStatus, Closed_Date, DelinquencyBucket) VALUES (5656, '2013-06-21', 'AB', 'Purchase', 'Fixed', 662, 94.63, 41.21, 26.4, 'HiRatio', 284298.15, 'Owner-Occupied', 'Open', '1900-01-00', 'Current');</v>
      </c>
    </row>
    <row r="5658" spans="1:16" x14ac:dyDescent="0.35">
      <c r="A5658" s="19">
        <v>5657</v>
      </c>
      <c r="B5658" s="18">
        <v>42746</v>
      </c>
      <c r="C5658" s="19" t="s">
        <v>58</v>
      </c>
      <c r="D5658" s="19" t="s">
        <v>61</v>
      </c>
      <c r="E5658" s="19" t="s">
        <v>53</v>
      </c>
      <c r="F5658" s="19">
        <v>811</v>
      </c>
      <c r="G5658" s="19">
        <v>94.44</v>
      </c>
      <c r="H5658" s="19">
        <v>33.53</v>
      </c>
      <c r="I5658" s="19">
        <v>20.25</v>
      </c>
      <c r="J5658" s="19" t="s">
        <v>60</v>
      </c>
      <c r="K5658" s="20">
        <v>440300</v>
      </c>
      <c r="L5658" s="20" t="s">
        <v>55</v>
      </c>
      <c r="M5658" s="20" t="s">
        <v>83</v>
      </c>
      <c r="N5658" s="26"/>
      <c r="O5658" s="20" t="s">
        <v>56</v>
      </c>
      <c r="P5658" t="str">
        <f t="shared" si="88"/>
        <v>INSERT INTO @DataTable (Deal, AdvanceDate, PROV, DealPurpose, RateType, BEACON, LTV, TDS, GDS, InsuranceType, PrincipalBalance, OccupancyType, AccountStatus, Closed_Date, DelinquencyBucket) VALUES (5657, '2017-01-11', 'BC', 'Purchase', 'Fixed', 811, 94.44, 33.53, 20.25, 'HiRatio', 440300, 'Owner-Occupied', 'Open', '1900-01-00', 'Current');</v>
      </c>
    </row>
    <row r="5659" spans="1:16" x14ac:dyDescent="0.35">
      <c r="A5659" s="22">
        <v>5658</v>
      </c>
      <c r="B5659" s="21">
        <v>42094</v>
      </c>
      <c r="C5659" s="22" t="s">
        <v>57</v>
      </c>
      <c r="D5659" s="22" t="s">
        <v>61</v>
      </c>
      <c r="E5659" s="22" t="s">
        <v>40</v>
      </c>
      <c r="F5659" s="22">
        <v>780</v>
      </c>
      <c r="G5659" s="22">
        <v>77.239999999999995</v>
      </c>
      <c r="H5659" s="22">
        <v>33.840000000000003</v>
      </c>
      <c r="I5659" s="22">
        <v>15.11</v>
      </c>
      <c r="J5659" s="22" t="s">
        <v>54</v>
      </c>
      <c r="K5659" s="23">
        <v>211154.41</v>
      </c>
      <c r="L5659" s="23" t="s">
        <v>55</v>
      </c>
      <c r="M5659" s="23" t="s">
        <v>83</v>
      </c>
      <c r="N5659" s="27"/>
      <c r="O5659" s="23" t="s">
        <v>56</v>
      </c>
      <c r="P5659" t="str">
        <f t="shared" si="88"/>
        <v>INSERT INTO @DataTable (Deal, AdvanceDate, PROV, DealPurpose, RateType, BEACON, LTV, TDS, GDS, InsuranceType, PrincipalBalance, OccupancyType, AccountStatus, Closed_Date, DelinquencyBucket) VALUES (5658, '2015-03-31', 'ON', 'Purchase', 'ARM', 780, 77.24, 33.84, 15.11, 'Conv', 211154.41, 'Owner-Occupied', 'Open', '1900-01-00', 'Current');</v>
      </c>
    </row>
    <row r="5660" spans="1:16" x14ac:dyDescent="0.35">
      <c r="A5660" s="19">
        <v>5659</v>
      </c>
      <c r="B5660" s="18">
        <v>40603</v>
      </c>
      <c r="C5660" s="19" t="s">
        <v>57</v>
      </c>
      <c r="D5660" s="19" t="s">
        <v>52</v>
      </c>
      <c r="E5660" s="19" t="s">
        <v>40</v>
      </c>
      <c r="F5660" s="19">
        <v>702</v>
      </c>
      <c r="G5660" s="19">
        <v>71.430000000000007</v>
      </c>
      <c r="H5660" s="19">
        <v>43.33</v>
      </c>
      <c r="I5660" s="19">
        <v>8.69</v>
      </c>
      <c r="J5660" s="19" t="s">
        <v>54</v>
      </c>
      <c r="K5660" s="20">
        <v>108622.73</v>
      </c>
      <c r="L5660" s="20" t="s">
        <v>66</v>
      </c>
      <c r="M5660" s="20" t="s">
        <v>83</v>
      </c>
      <c r="N5660" s="26"/>
      <c r="O5660" s="20" t="s">
        <v>56</v>
      </c>
      <c r="P5660" t="str">
        <f t="shared" si="88"/>
        <v>INSERT INTO @DataTable (Deal, AdvanceDate, PROV, DealPurpose, RateType, BEACON, LTV, TDS, GDS, InsuranceType, PrincipalBalance, OccupancyType, AccountStatus, Closed_Date, DelinquencyBucket) VALUES (5659, '2011-03-01', 'ON', 'Refinance External', 'ARM', 702, 71.43, 43.33, 8.69, 'Conv', 108622.73, 'Second Home', 'Open', '1900-01-00', 'Current');</v>
      </c>
    </row>
    <row r="5661" spans="1:16" x14ac:dyDescent="0.35">
      <c r="A5661" s="22">
        <v>5660</v>
      </c>
      <c r="B5661" s="21">
        <v>42348</v>
      </c>
      <c r="C5661" s="22" t="s">
        <v>57</v>
      </c>
      <c r="D5661" s="22" t="s">
        <v>52</v>
      </c>
      <c r="E5661" s="22" t="s">
        <v>40</v>
      </c>
      <c r="F5661" s="22">
        <v>805</v>
      </c>
      <c r="G5661" s="22">
        <v>60.19</v>
      </c>
      <c r="H5661" s="22">
        <v>30.55</v>
      </c>
      <c r="I5661" s="22">
        <v>27.64</v>
      </c>
      <c r="J5661" s="22" t="s">
        <v>54</v>
      </c>
      <c r="K5661" s="23">
        <v>299382.39</v>
      </c>
      <c r="L5661" s="23" t="s">
        <v>55</v>
      </c>
      <c r="M5661" s="23" t="s">
        <v>83</v>
      </c>
      <c r="N5661" s="27"/>
      <c r="O5661" s="23" t="s">
        <v>56</v>
      </c>
      <c r="P5661" t="str">
        <f t="shared" si="88"/>
        <v>INSERT INTO @DataTable (Deal, AdvanceDate, PROV, DealPurpose, RateType, BEACON, LTV, TDS, GDS, InsuranceType, PrincipalBalance, OccupancyType, AccountStatus, Closed_Date, DelinquencyBucket) VALUES (5660, '2015-12-10', 'ON', 'Refinance External', 'ARM', 805, 60.19, 30.55, 27.64, 'Conv', 299382.39, 'Owner-Occupied', 'Open', '1900-01-00', 'Current');</v>
      </c>
    </row>
    <row r="5662" spans="1:16" x14ac:dyDescent="0.35">
      <c r="A5662" s="19">
        <v>5661</v>
      </c>
      <c r="B5662" s="18">
        <v>42612</v>
      </c>
      <c r="C5662" s="19" t="s">
        <v>51</v>
      </c>
      <c r="D5662" s="19" t="s">
        <v>52</v>
      </c>
      <c r="E5662" s="19" t="s">
        <v>40</v>
      </c>
      <c r="F5662" s="19">
        <v>900</v>
      </c>
      <c r="G5662" s="19">
        <v>54.4</v>
      </c>
      <c r="H5662" s="19">
        <v>37.04</v>
      </c>
      <c r="I5662" s="19">
        <v>7.13</v>
      </c>
      <c r="J5662" s="19" t="s">
        <v>54</v>
      </c>
      <c r="K5662" s="20">
        <v>171367.34</v>
      </c>
      <c r="L5662" s="20" t="s">
        <v>62</v>
      </c>
      <c r="M5662" s="20" t="s">
        <v>83</v>
      </c>
      <c r="N5662" s="26"/>
      <c r="O5662" s="20" t="s">
        <v>56</v>
      </c>
      <c r="P5662" t="str">
        <f t="shared" si="88"/>
        <v>INSERT INTO @DataTable (Deal, AdvanceDate, PROV, DealPurpose, RateType, BEACON, LTV, TDS, GDS, InsuranceType, PrincipalBalance, OccupancyType, AccountStatus, Closed_Date, DelinquencyBucket) VALUES (5661, '2016-08-30', 'AB', 'Refinance External', 'ARM', 900, 54.4, 37.04, 7.13, 'Conv', 171367.34, 'Rental', 'Open', '1900-01-00', 'Current');</v>
      </c>
    </row>
    <row r="5663" spans="1:16" x14ac:dyDescent="0.35">
      <c r="A5663" s="22">
        <v>5662</v>
      </c>
      <c r="B5663" s="21">
        <v>42237</v>
      </c>
      <c r="C5663" s="22" t="s">
        <v>57</v>
      </c>
      <c r="D5663" s="22" t="s">
        <v>61</v>
      </c>
      <c r="E5663" s="22" t="s">
        <v>53</v>
      </c>
      <c r="F5663" s="22">
        <v>662</v>
      </c>
      <c r="G5663" s="22">
        <v>51.22</v>
      </c>
      <c r="H5663" s="22">
        <v>34.799999999999997</v>
      </c>
      <c r="I5663" s="22">
        <v>19.850000000000001</v>
      </c>
      <c r="J5663" s="22" t="s">
        <v>54</v>
      </c>
      <c r="K5663" s="23">
        <v>203369.48</v>
      </c>
      <c r="L5663" s="23" t="s">
        <v>55</v>
      </c>
      <c r="M5663" s="23" t="s">
        <v>83</v>
      </c>
      <c r="N5663" s="27"/>
      <c r="O5663" s="23" t="s">
        <v>56</v>
      </c>
      <c r="P5663" t="str">
        <f t="shared" si="88"/>
        <v>INSERT INTO @DataTable (Deal, AdvanceDate, PROV, DealPurpose, RateType, BEACON, LTV, TDS, GDS, InsuranceType, PrincipalBalance, OccupancyType, AccountStatus, Closed_Date, DelinquencyBucket) VALUES (5662, '2015-08-21', 'ON', 'Purchase', 'Fixed', 662, 51.22, 34.8, 19.85, 'Conv', 203369.48, 'Owner-Occupied', 'Open', '1900-01-00', 'Current');</v>
      </c>
    </row>
    <row r="5664" spans="1:16" x14ac:dyDescent="0.35">
      <c r="A5664" s="19">
        <v>5663</v>
      </c>
      <c r="B5664" s="18">
        <v>41213</v>
      </c>
      <c r="C5664" s="19" t="s">
        <v>57</v>
      </c>
      <c r="D5664" s="19" t="s">
        <v>61</v>
      </c>
      <c r="E5664" s="19" t="s">
        <v>53</v>
      </c>
      <c r="F5664" s="19">
        <v>744</v>
      </c>
      <c r="G5664" s="19">
        <v>92.77</v>
      </c>
      <c r="H5664" s="19">
        <v>41.09</v>
      </c>
      <c r="I5664" s="19">
        <v>22.86</v>
      </c>
      <c r="J5664" s="19" t="s">
        <v>60</v>
      </c>
      <c r="K5664" s="20">
        <v>0</v>
      </c>
      <c r="L5664" s="20" t="s">
        <v>55</v>
      </c>
      <c r="M5664" s="20" t="s">
        <v>84</v>
      </c>
      <c r="N5664" s="26">
        <v>42132</v>
      </c>
      <c r="O5664" s="20" t="s">
        <v>56</v>
      </c>
      <c r="P5664" t="str">
        <f t="shared" si="88"/>
        <v>INSERT INTO @DataTable (Deal, AdvanceDate, PROV, DealPurpose, RateType, BEACON, LTV, TDS, GDS, InsuranceType, PrincipalBalance, OccupancyType, AccountStatus, Closed_Date, DelinquencyBucket) VALUES (5663, '2012-10-31', 'ON', 'Purchase', 'Fixed', 744, 92.77, 41.09, 22.86, 'HiRatio', 0, 'Owner-Occupied', 'Closed', '2015-05-08', 'Current');</v>
      </c>
    </row>
    <row r="5665" spans="1:16" x14ac:dyDescent="0.35">
      <c r="A5665" s="22">
        <v>5664</v>
      </c>
      <c r="B5665" s="21">
        <v>41305</v>
      </c>
      <c r="C5665" s="22" t="s">
        <v>51</v>
      </c>
      <c r="D5665" s="22" t="s">
        <v>59</v>
      </c>
      <c r="E5665" s="22" t="s">
        <v>53</v>
      </c>
      <c r="F5665" s="22">
        <v>801</v>
      </c>
      <c r="G5665" s="22">
        <v>79.73</v>
      </c>
      <c r="H5665" s="22">
        <v>28.71</v>
      </c>
      <c r="I5665" s="22">
        <v>22.7</v>
      </c>
      <c r="J5665" s="22" t="s">
        <v>54</v>
      </c>
      <c r="K5665" s="23">
        <v>214591.69</v>
      </c>
      <c r="L5665" s="23" t="s">
        <v>55</v>
      </c>
      <c r="M5665" s="23" t="s">
        <v>83</v>
      </c>
      <c r="N5665" s="27"/>
      <c r="O5665" s="23" t="s">
        <v>56</v>
      </c>
      <c r="P5665" t="str">
        <f t="shared" si="88"/>
        <v>INSERT INTO @DataTable (Deal, AdvanceDate, PROV, DealPurpose, RateType, BEACON, LTV, TDS, GDS, InsuranceType, PrincipalBalance, OccupancyType, AccountStatus, Closed_Date, DelinquencyBucket) VALUES (5664, '2013-01-31', 'AB', 'Transfer', 'Fixed', 801, 79.73, 28.71, 22.7, 'Conv', 214591.69, 'Owner-Occupied', 'Open', '1900-01-00', 'Current');</v>
      </c>
    </row>
    <row r="5666" spans="1:16" x14ac:dyDescent="0.35">
      <c r="A5666" s="19">
        <v>5665</v>
      </c>
      <c r="B5666" s="18">
        <v>41691</v>
      </c>
      <c r="C5666" s="19" t="s">
        <v>51</v>
      </c>
      <c r="D5666" s="19" t="s">
        <v>61</v>
      </c>
      <c r="E5666" s="19" t="s">
        <v>53</v>
      </c>
      <c r="F5666" s="19">
        <v>775</v>
      </c>
      <c r="G5666" s="19">
        <v>93.57</v>
      </c>
      <c r="H5666" s="19">
        <v>40.57</v>
      </c>
      <c r="I5666" s="19">
        <v>37.67</v>
      </c>
      <c r="J5666" s="19" t="s">
        <v>60</v>
      </c>
      <c r="K5666" s="20">
        <v>273133.71000000002</v>
      </c>
      <c r="L5666" s="20" t="s">
        <v>55</v>
      </c>
      <c r="M5666" s="20" t="s">
        <v>83</v>
      </c>
      <c r="N5666" s="26"/>
      <c r="O5666" s="20" t="s">
        <v>56</v>
      </c>
      <c r="P5666" t="str">
        <f t="shared" si="88"/>
        <v>INSERT INTO @DataTable (Deal, AdvanceDate, PROV, DealPurpose, RateType, BEACON, LTV, TDS, GDS, InsuranceType, PrincipalBalance, OccupancyType, AccountStatus, Closed_Date, DelinquencyBucket) VALUES (5665, '2014-02-21', 'AB', 'Purchase', 'Fixed', 775, 93.57, 40.57, 37.67, 'HiRatio', 273133.71, 'Owner-Occupied', 'Open', '1900-01-00', 'Current');</v>
      </c>
    </row>
    <row r="5667" spans="1:16" x14ac:dyDescent="0.35">
      <c r="A5667" s="22">
        <v>5666</v>
      </c>
      <c r="B5667" s="21">
        <v>41809</v>
      </c>
      <c r="C5667" s="22" t="s">
        <v>51</v>
      </c>
      <c r="D5667" s="22" t="s">
        <v>64</v>
      </c>
      <c r="E5667" s="22" t="s">
        <v>40</v>
      </c>
      <c r="F5667" s="22">
        <v>707</v>
      </c>
      <c r="G5667" s="22">
        <v>95</v>
      </c>
      <c r="H5667" s="22">
        <v>33.83</v>
      </c>
      <c r="I5667" s="22">
        <v>24.3</v>
      </c>
      <c r="J5667" s="22" t="s">
        <v>60</v>
      </c>
      <c r="K5667" s="23">
        <v>409479.66</v>
      </c>
      <c r="L5667" s="23" t="s">
        <v>55</v>
      </c>
      <c r="M5667" s="23" t="s">
        <v>83</v>
      </c>
      <c r="N5667" s="27"/>
      <c r="O5667" s="23" t="s">
        <v>56</v>
      </c>
      <c r="P5667" t="str">
        <f t="shared" si="88"/>
        <v>INSERT INTO @DataTable (Deal, AdvanceDate, PROV, DealPurpose, RateType, BEACON, LTV, TDS, GDS, InsuranceType, PrincipalBalance, OccupancyType, AccountStatus, Closed_Date, DelinquencyBucket) VALUES (5666, '2014-06-19', 'AB', 'Purchase with Improvements', 'ARM', 707, 95, 33.83, 24.3, 'HiRatio', 409479.66, 'Owner-Occupied', 'Open', '1900-01-00', 'Current');</v>
      </c>
    </row>
    <row r="5668" spans="1:16" x14ac:dyDescent="0.35">
      <c r="A5668" s="19">
        <v>5667</v>
      </c>
      <c r="B5668" s="18">
        <v>42433</v>
      </c>
      <c r="C5668" s="19" t="s">
        <v>57</v>
      </c>
      <c r="D5668" s="19" t="s">
        <v>61</v>
      </c>
      <c r="E5668" s="19" t="s">
        <v>53</v>
      </c>
      <c r="F5668" s="19">
        <v>686</v>
      </c>
      <c r="G5668" s="19">
        <v>95</v>
      </c>
      <c r="H5668" s="19">
        <v>43.03</v>
      </c>
      <c r="I5668" s="19">
        <v>36.17</v>
      </c>
      <c r="J5668" s="19" t="s">
        <v>60</v>
      </c>
      <c r="K5668" s="20">
        <v>380831.01</v>
      </c>
      <c r="L5668" s="20" t="s">
        <v>55</v>
      </c>
      <c r="M5668" s="20" t="s">
        <v>83</v>
      </c>
      <c r="N5668" s="26"/>
      <c r="O5668" s="20" t="s">
        <v>56</v>
      </c>
      <c r="P5668" t="str">
        <f t="shared" si="88"/>
        <v>INSERT INTO @DataTable (Deal, AdvanceDate, PROV, DealPurpose, RateType, BEACON, LTV, TDS, GDS, InsuranceType, PrincipalBalance, OccupancyType, AccountStatus, Closed_Date, DelinquencyBucket) VALUES (5667, '2016-03-04', 'ON', 'Purchase', 'Fixed', 686, 95, 43.03, 36.17, 'HiRatio', 380831.01, 'Owner-Occupied', 'Open', '1900-01-00', 'Current');</v>
      </c>
    </row>
    <row r="5669" spans="1:16" x14ac:dyDescent="0.35">
      <c r="A5669" s="22">
        <v>5668</v>
      </c>
      <c r="B5669" s="21">
        <v>40991</v>
      </c>
      <c r="C5669" s="22" t="s">
        <v>57</v>
      </c>
      <c r="D5669" s="22" t="s">
        <v>61</v>
      </c>
      <c r="E5669" s="22" t="s">
        <v>53</v>
      </c>
      <c r="F5669" s="22">
        <v>765</v>
      </c>
      <c r="G5669" s="22">
        <v>95</v>
      </c>
      <c r="H5669" s="22">
        <v>23.25</v>
      </c>
      <c r="I5669" s="22">
        <v>17.72</v>
      </c>
      <c r="J5669" s="22" t="s">
        <v>60</v>
      </c>
      <c r="K5669" s="23">
        <v>0</v>
      </c>
      <c r="L5669" s="23" t="s">
        <v>55</v>
      </c>
      <c r="M5669" s="23" t="s">
        <v>84</v>
      </c>
      <c r="N5669" s="27">
        <v>41795</v>
      </c>
      <c r="O5669" s="23" t="s">
        <v>56</v>
      </c>
      <c r="P5669" t="str">
        <f t="shared" si="88"/>
        <v>INSERT INTO @DataTable (Deal, AdvanceDate, PROV, DealPurpose, RateType, BEACON, LTV, TDS, GDS, InsuranceType, PrincipalBalance, OccupancyType, AccountStatus, Closed_Date, DelinquencyBucket) VALUES (5668, '2012-03-23', 'ON', 'Purchase', 'Fixed', 765, 95, 23.25, 17.72, 'HiRatio', 0, 'Owner-Occupied', 'Closed', '2014-06-05', 'Current');</v>
      </c>
    </row>
    <row r="5670" spans="1:16" x14ac:dyDescent="0.35">
      <c r="A5670" s="19">
        <v>5669</v>
      </c>
      <c r="B5670" s="18">
        <v>42524</v>
      </c>
      <c r="C5670" s="19" t="s">
        <v>58</v>
      </c>
      <c r="D5670" s="19" t="s">
        <v>61</v>
      </c>
      <c r="E5670" s="19" t="s">
        <v>53</v>
      </c>
      <c r="F5670" s="19">
        <v>771</v>
      </c>
      <c r="G5670" s="19">
        <v>65</v>
      </c>
      <c r="H5670" s="19">
        <v>36.51</v>
      </c>
      <c r="I5670" s="19">
        <v>17.809999999999999</v>
      </c>
      <c r="J5670" s="19" t="s">
        <v>54</v>
      </c>
      <c r="K5670" s="20">
        <v>401326.15</v>
      </c>
      <c r="L5670" s="20" t="s">
        <v>62</v>
      </c>
      <c r="M5670" s="20" t="s">
        <v>83</v>
      </c>
      <c r="N5670" s="26"/>
      <c r="O5670" s="20" t="s">
        <v>56</v>
      </c>
      <c r="P5670" t="str">
        <f t="shared" si="88"/>
        <v>INSERT INTO @DataTable (Deal, AdvanceDate, PROV, DealPurpose, RateType, BEACON, LTV, TDS, GDS, InsuranceType, PrincipalBalance, OccupancyType, AccountStatus, Closed_Date, DelinquencyBucket) VALUES (5669, '2016-06-03', 'BC', 'Purchase', 'Fixed', 771, 65, 36.51, 17.81, 'Conv', 401326.15, 'Rental', 'Open', '1900-01-00', 'Current');</v>
      </c>
    </row>
    <row r="5671" spans="1:16" x14ac:dyDescent="0.35">
      <c r="A5671" s="22">
        <v>5670</v>
      </c>
      <c r="B5671" s="21">
        <v>42202</v>
      </c>
      <c r="C5671" s="22" t="s">
        <v>57</v>
      </c>
      <c r="D5671" s="22" t="s">
        <v>61</v>
      </c>
      <c r="E5671" s="22" t="s">
        <v>40</v>
      </c>
      <c r="F5671" s="22">
        <v>724</v>
      </c>
      <c r="G5671" s="22">
        <v>80</v>
      </c>
      <c r="H5671" s="22">
        <v>27.29</v>
      </c>
      <c r="I5671" s="22">
        <v>26.58</v>
      </c>
      <c r="J5671" s="22" t="s">
        <v>54</v>
      </c>
      <c r="K5671" s="23">
        <v>266788.26</v>
      </c>
      <c r="L5671" s="23" t="s">
        <v>55</v>
      </c>
      <c r="M5671" s="23" t="s">
        <v>83</v>
      </c>
      <c r="N5671" s="27"/>
      <c r="O5671" s="23" t="s">
        <v>56</v>
      </c>
      <c r="P5671" t="str">
        <f t="shared" si="88"/>
        <v>INSERT INTO @DataTable (Deal, AdvanceDate, PROV, DealPurpose, RateType, BEACON, LTV, TDS, GDS, InsuranceType, PrincipalBalance, OccupancyType, AccountStatus, Closed_Date, DelinquencyBucket) VALUES (5670, '2015-07-17', 'ON', 'Purchase', 'ARM', 724, 80, 27.29, 26.58, 'Conv', 266788.26, 'Owner-Occupied', 'Open', '1900-01-00', 'Current');</v>
      </c>
    </row>
    <row r="5672" spans="1:16" x14ac:dyDescent="0.35">
      <c r="A5672" s="19">
        <v>5671</v>
      </c>
      <c r="B5672" s="18">
        <v>41082</v>
      </c>
      <c r="C5672" s="19" t="s">
        <v>57</v>
      </c>
      <c r="D5672" s="19" t="s">
        <v>61</v>
      </c>
      <c r="E5672" s="19" t="s">
        <v>53</v>
      </c>
      <c r="F5672" s="19">
        <v>724</v>
      </c>
      <c r="G5672" s="19">
        <v>95</v>
      </c>
      <c r="H5672" s="19">
        <v>27.46</v>
      </c>
      <c r="I5672" s="19">
        <v>18.88</v>
      </c>
      <c r="J5672" s="19" t="s">
        <v>60</v>
      </c>
      <c r="K5672" s="20">
        <v>445622.8</v>
      </c>
      <c r="L5672" s="20" t="s">
        <v>55</v>
      </c>
      <c r="M5672" s="20" t="s">
        <v>83</v>
      </c>
      <c r="N5672" s="26"/>
      <c r="O5672" s="20" t="s">
        <v>56</v>
      </c>
      <c r="P5672" t="str">
        <f t="shared" si="88"/>
        <v>INSERT INTO @DataTable (Deal, AdvanceDate, PROV, DealPurpose, RateType, BEACON, LTV, TDS, GDS, InsuranceType, PrincipalBalance, OccupancyType, AccountStatus, Closed_Date, DelinquencyBucket) VALUES (5671, '2012-06-22', 'ON', 'Purchase', 'Fixed', 724, 95, 27.46, 18.88, 'HiRatio', 445622.8, 'Owner-Occupied', 'Open', '1900-01-00', 'Current');</v>
      </c>
    </row>
    <row r="5673" spans="1:16" x14ac:dyDescent="0.35">
      <c r="A5673" s="22">
        <v>5672</v>
      </c>
      <c r="B5673" s="21">
        <v>42611</v>
      </c>
      <c r="C5673" s="22" t="s">
        <v>58</v>
      </c>
      <c r="D5673" s="22" t="s">
        <v>61</v>
      </c>
      <c r="E5673" s="22" t="s">
        <v>53</v>
      </c>
      <c r="F5673" s="22">
        <v>749</v>
      </c>
      <c r="G5673" s="22">
        <v>80</v>
      </c>
      <c r="H5673" s="22">
        <v>40.96</v>
      </c>
      <c r="I5673" s="22">
        <v>35.17</v>
      </c>
      <c r="J5673" s="22" t="s">
        <v>54</v>
      </c>
      <c r="K5673" s="23">
        <v>348620.74</v>
      </c>
      <c r="L5673" s="23" t="s">
        <v>55</v>
      </c>
      <c r="M5673" s="23" t="s">
        <v>83</v>
      </c>
      <c r="N5673" s="27"/>
      <c r="O5673" s="23" t="s">
        <v>56</v>
      </c>
      <c r="P5673" t="str">
        <f t="shared" si="88"/>
        <v>INSERT INTO @DataTable (Deal, AdvanceDate, PROV, DealPurpose, RateType, BEACON, LTV, TDS, GDS, InsuranceType, PrincipalBalance, OccupancyType, AccountStatus, Closed_Date, DelinquencyBucket) VALUES (5672, '2016-08-29', 'BC', 'Purchase', 'Fixed', 749, 80, 40.96, 35.17, 'Conv', 348620.74, 'Owner-Occupied', 'Open', '1900-01-00', 'Current');</v>
      </c>
    </row>
    <row r="5674" spans="1:16" x14ac:dyDescent="0.35">
      <c r="A5674" s="19">
        <v>5673</v>
      </c>
      <c r="B5674" s="18">
        <v>42096</v>
      </c>
      <c r="C5674" s="19" t="s">
        <v>57</v>
      </c>
      <c r="D5674" s="19" t="s">
        <v>59</v>
      </c>
      <c r="E5674" s="19" t="s">
        <v>40</v>
      </c>
      <c r="F5674" s="19">
        <v>797</v>
      </c>
      <c r="G5674" s="19">
        <v>60.41</v>
      </c>
      <c r="H5674" s="19">
        <v>30.44</v>
      </c>
      <c r="I5674" s="19">
        <v>30.32</v>
      </c>
      <c r="J5674" s="19" t="s">
        <v>54</v>
      </c>
      <c r="K5674" s="20">
        <v>410414.19</v>
      </c>
      <c r="L5674" s="20" t="s">
        <v>55</v>
      </c>
      <c r="M5674" s="20" t="s">
        <v>83</v>
      </c>
      <c r="N5674" s="26"/>
      <c r="O5674" s="20" t="s">
        <v>56</v>
      </c>
      <c r="P5674" t="str">
        <f t="shared" si="88"/>
        <v>INSERT INTO @DataTable (Deal, AdvanceDate, PROV, DealPurpose, RateType, BEACON, LTV, TDS, GDS, InsuranceType, PrincipalBalance, OccupancyType, AccountStatus, Closed_Date, DelinquencyBucket) VALUES (5673, '2015-04-02', 'ON', 'Transfer', 'ARM', 797, 60.41, 30.44, 30.32, 'Conv', 410414.19, 'Owner-Occupied', 'Open', '1900-01-00', 'Current');</v>
      </c>
    </row>
    <row r="5675" spans="1:16" x14ac:dyDescent="0.35">
      <c r="A5675" s="22">
        <v>5674</v>
      </c>
      <c r="B5675" s="21">
        <v>41662</v>
      </c>
      <c r="C5675" s="22" t="s">
        <v>51</v>
      </c>
      <c r="D5675" s="22" t="s">
        <v>52</v>
      </c>
      <c r="E5675" s="22" t="s">
        <v>40</v>
      </c>
      <c r="F5675" s="22">
        <v>712</v>
      </c>
      <c r="G5675" s="22">
        <v>80</v>
      </c>
      <c r="H5675" s="22">
        <v>32.19</v>
      </c>
      <c r="I5675" s="22">
        <v>29.46</v>
      </c>
      <c r="J5675" s="22" t="s">
        <v>54</v>
      </c>
      <c r="K5675" s="23">
        <v>0</v>
      </c>
      <c r="L5675" s="23" t="s">
        <v>55</v>
      </c>
      <c r="M5675" s="23" t="s">
        <v>84</v>
      </c>
      <c r="N5675" s="27">
        <v>41914</v>
      </c>
      <c r="O5675" s="23" t="s">
        <v>56</v>
      </c>
      <c r="P5675" t="str">
        <f t="shared" si="88"/>
        <v>INSERT INTO @DataTable (Deal, AdvanceDate, PROV, DealPurpose, RateType, BEACON, LTV, TDS, GDS, InsuranceType, PrincipalBalance, OccupancyType, AccountStatus, Closed_Date, DelinquencyBucket) VALUES (5674, '2014-01-23', 'AB', 'Refinance External', 'ARM', 712, 80, 32.19, 29.46, 'Conv', 0, 'Owner-Occupied', 'Closed', '2014-10-02', 'Current');</v>
      </c>
    </row>
    <row r="5676" spans="1:16" x14ac:dyDescent="0.35">
      <c r="A5676" s="19">
        <v>5675</v>
      </c>
      <c r="B5676" s="18">
        <v>41477</v>
      </c>
      <c r="C5676" s="19" t="s">
        <v>57</v>
      </c>
      <c r="D5676" s="19" t="s">
        <v>61</v>
      </c>
      <c r="E5676" s="19" t="s">
        <v>53</v>
      </c>
      <c r="F5676" s="19">
        <v>727</v>
      </c>
      <c r="G5676" s="19">
        <v>95</v>
      </c>
      <c r="H5676" s="19">
        <v>27.63</v>
      </c>
      <c r="I5676" s="19">
        <v>26.91</v>
      </c>
      <c r="J5676" s="19" t="s">
        <v>60</v>
      </c>
      <c r="K5676" s="20">
        <v>570657.74</v>
      </c>
      <c r="L5676" s="20" t="s">
        <v>55</v>
      </c>
      <c r="M5676" s="20" t="s">
        <v>83</v>
      </c>
      <c r="N5676" s="26"/>
      <c r="O5676" s="20" t="s">
        <v>56</v>
      </c>
      <c r="P5676" t="str">
        <f t="shared" si="88"/>
        <v>INSERT INTO @DataTable (Deal, AdvanceDate, PROV, DealPurpose, RateType, BEACON, LTV, TDS, GDS, InsuranceType, PrincipalBalance, OccupancyType, AccountStatus, Closed_Date, DelinquencyBucket) VALUES (5675, '2013-07-22', 'ON', 'Purchase', 'Fixed', 727, 95, 27.63, 26.91, 'HiRatio', 570657.74, 'Owner-Occupied', 'Open', '1900-01-00', 'Current');</v>
      </c>
    </row>
    <row r="5677" spans="1:16" x14ac:dyDescent="0.35">
      <c r="A5677" s="22">
        <v>5676</v>
      </c>
      <c r="B5677" s="21">
        <v>42173</v>
      </c>
      <c r="C5677" s="22" t="s">
        <v>57</v>
      </c>
      <c r="D5677" s="22" t="s">
        <v>61</v>
      </c>
      <c r="E5677" s="22" t="s">
        <v>53</v>
      </c>
      <c r="F5677" s="22">
        <v>786</v>
      </c>
      <c r="G5677" s="22">
        <v>93.33</v>
      </c>
      <c r="H5677" s="22">
        <v>33.67</v>
      </c>
      <c r="I5677" s="22">
        <v>30.76</v>
      </c>
      <c r="J5677" s="22" t="s">
        <v>60</v>
      </c>
      <c r="K5677" s="23">
        <v>482095.6</v>
      </c>
      <c r="L5677" s="23" t="s">
        <v>55</v>
      </c>
      <c r="M5677" s="23" t="s">
        <v>83</v>
      </c>
      <c r="N5677" s="27"/>
      <c r="O5677" s="23" t="s">
        <v>56</v>
      </c>
      <c r="P5677" t="str">
        <f t="shared" si="88"/>
        <v>INSERT INTO @DataTable (Deal, AdvanceDate, PROV, DealPurpose, RateType, BEACON, LTV, TDS, GDS, InsuranceType, PrincipalBalance, OccupancyType, AccountStatus, Closed_Date, DelinquencyBucket) VALUES (5676, '2015-06-18', 'ON', 'Purchase', 'Fixed', 786, 93.33, 33.67, 30.76, 'HiRatio', 482095.6, 'Owner-Occupied', 'Open', '1900-01-00', 'Current');</v>
      </c>
    </row>
    <row r="5678" spans="1:16" x14ac:dyDescent="0.35">
      <c r="A5678" s="19">
        <v>5677</v>
      </c>
      <c r="B5678" s="18">
        <v>42433</v>
      </c>
      <c r="C5678" s="19" t="s">
        <v>57</v>
      </c>
      <c r="D5678" s="19" t="s">
        <v>52</v>
      </c>
      <c r="E5678" s="19" t="s">
        <v>40</v>
      </c>
      <c r="F5678" s="19">
        <v>779</v>
      </c>
      <c r="G5678" s="19">
        <v>55.65</v>
      </c>
      <c r="H5678" s="19">
        <v>23.82</v>
      </c>
      <c r="I5678" s="19">
        <v>19.82</v>
      </c>
      <c r="J5678" s="19" t="s">
        <v>54</v>
      </c>
      <c r="K5678" s="20">
        <v>312149.24</v>
      </c>
      <c r="L5678" s="20" t="s">
        <v>55</v>
      </c>
      <c r="M5678" s="20" t="s">
        <v>83</v>
      </c>
      <c r="N5678" s="26"/>
      <c r="O5678" s="20" t="s">
        <v>56</v>
      </c>
      <c r="P5678" t="str">
        <f t="shared" si="88"/>
        <v>INSERT INTO @DataTable (Deal, AdvanceDate, PROV, DealPurpose, RateType, BEACON, LTV, TDS, GDS, InsuranceType, PrincipalBalance, OccupancyType, AccountStatus, Closed_Date, DelinquencyBucket) VALUES (5677, '2016-03-04', 'ON', 'Refinance External', 'ARM', 779, 55.65, 23.82, 19.82, 'Conv', 312149.24, 'Owner-Occupied', 'Open', '1900-01-00', 'Current');</v>
      </c>
    </row>
    <row r="5679" spans="1:16" x14ac:dyDescent="0.35">
      <c r="A5679" s="22">
        <v>5678</v>
      </c>
      <c r="B5679" s="21">
        <v>41103</v>
      </c>
      <c r="C5679" s="22" t="s">
        <v>51</v>
      </c>
      <c r="D5679" s="22"/>
      <c r="E5679" s="22" t="s">
        <v>40</v>
      </c>
      <c r="F5679" s="22">
        <v>718</v>
      </c>
      <c r="G5679" s="22">
        <v>90</v>
      </c>
      <c r="H5679" s="22">
        <v>32.74</v>
      </c>
      <c r="I5679" s="22">
        <v>21.13</v>
      </c>
      <c r="J5679" s="22" t="s">
        <v>60</v>
      </c>
      <c r="K5679" s="23">
        <v>0</v>
      </c>
      <c r="L5679" s="23" t="s">
        <v>55</v>
      </c>
      <c r="M5679" s="23" t="s">
        <v>84</v>
      </c>
      <c r="N5679" s="27">
        <v>41969</v>
      </c>
      <c r="O5679" s="23" t="s">
        <v>56</v>
      </c>
      <c r="P5679" t="str">
        <f t="shared" si="88"/>
        <v>INSERT INTO @DataTable (Deal, AdvanceDate, PROV, DealPurpose, RateType, BEACON, LTV, TDS, GDS, InsuranceType, PrincipalBalance, OccupancyType, AccountStatus, Closed_Date, DelinquencyBucket) VALUES (5678, '2012-07-13', 'AB', '', 'ARM', 718, 90, 32.74, 21.13, 'HiRatio', 0, 'Owner-Occupied', 'Closed', '2014-11-26', 'Current');</v>
      </c>
    </row>
    <row r="5680" spans="1:16" x14ac:dyDescent="0.35">
      <c r="A5680" s="19">
        <v>5679</v>
      </c>
      <c r="B5680" s="18">
        <v>42419</v>
      </c>
      <c r="C5680" s="19" t="s">
        <v>57</v>
      </c>
      <c r="D5680" s="19" t="s">
        <v>61</v>
      </c>
      <c r="E5680" s="19" t="s">
        <v>40</v>
      </c>
      <c r="F5680" s="19">
        <v>711</v>
      </c>
      <c r="G5680" s="19">
        <v>55.56</v>
      </c>
      <c r="H5680" s="19">
        <v>33.729999999999997</v>
      </c>
      <c r="I5680" s="19">
        <v>33.729999999999997</v>
      </c>
      <c r="J5680" s="19" t="s">
        <v>54</v>
      </c>
      <c r="K5680" s="20">
        <v>239314.99</v>
      </c>
      <c r="L5680" s="20" t="s">
        <v>55</v>
      </c>
      <c r="M5680" s="20" t="s">
        <v>83</v>
      </c>
      <c r="N5680" s="26"/>
      <c r="O5680" s="20" t="s">
        <v>56</v>
      </c>
      <c r="P5680" t="str">
        <f t="shared" si="88"/>
        <v>INSERT INTO @DataTable (Deal, AdvanceDate, PROV, DealPurpose, RateType, BEACON, LTV, TDS, GDS, InsuranceType, PrincipalBalance, OccupancyType, AccountStatus, Closed_Date, DelinquencyBucket) VALUES (5679, '2016-02-19', 'ON', 'Purchase', 'ARM', 711, 55.56, 33.73, 33.73, 'Conv', 239314.99, 'Owner-Occupied', 'Open', '1900-01-00', 'Current');</v>
      </c>
    </row>
    <row r="5681" spans="1:16" x14ac:dyDescent="0.35">
      <c r="A5681" s="22">
        <v>5680</v>
      </c>
      <c r="B5681" s="21">
        <v>42206</v>
      </c>
      <c r="C5681" s="22" t="s">
        <v>51</v>
      </c>
      <c r="D5681" s="22" t="s">
        <v>61</v>
      </c>
      <c r="E5681" s="22" t="s">
        <v>53</v>
      </c>
      <c r="F5681" s="22">
        <v>673</v>
      </c>
      <c r="G5681" s="22">
        <v>93.7</v>
      </c>
      <c r="H5681" s="22">
        <v>40.630000000000003</v>
      </c>
      <c r="I5681" s="22">
        <v>29.2</v>
      </c>
      <c r="J5681" s="22" t="s">
        <v>60</v>
      </c>
      <c r="K5681" s="23">
        <v>367756.57</v>
      </c>
      <c r="L5681" s="23" t="s">
        <v>55</v>
      </c>
      <c r="M5681" s="23" t="s">
        <v>83</v>
      </c>
      <c r="N5681" s="27"/>
      <c r="O5681" s="23" t="s">
        <v>56</v>
      </c>
      <c r="P5681" t="str">
        <f t="shared" si="88"/>
        <v>INSERT INTO @DataTable (Deal, AdvanceDate, PROV, DealPurpose, RateType, BEACON, LTV, TDS, GDS, InsuranceType, PrincipalBalance, OccupancyType, AccountStatus, Closed_Date, DelinquencyBucket) VALUES (5680, '2015-07-21', 'AB', 'Purchase', 'Fixed', 673, 93.7, 40.63, 29.2, 'HiRatio', 367756.57, 'Owner-Occupied', 'Open', '1900-01-00', 'Current');</v>
      </c>
    </row>
    <row r="5682" spans="1:16" x14ac:dyDescent="0.35">
      <c r="A5682" s="19">
        <v>5681</v>
      </c>
      <c r="B5682" s="18">
        <v>42468</v>
      </c>
      <c r="C5682" s="19" t="s">
        <v>57</v>
      </c>
      <c r="D5682" s="19" t="s">
        <v>61</v>
      </c>
      <c r="E5682" s="19" t="s">
        <v>53</v>
      </c>
      <c r="F5682" s="19">
        <v>772</v>
      </c>
      <c r="G5682" s="19">
        <v>80</v>
      </c>
      <c r="H5682" s="19">
        <v>19.22</v>
      </c>
      <c r="I5682" s="19">
        <v>16.18</v>
      </c>
      <c r="J5682" s="19" t="s">
        <v>54</v>
      </c>
      <c r="K5682" s="20">
        <v>511242.13</v>
      </c>
      <c r="L5682" s="20" t="s">
        <v>55</v>
      </c>
      <c r="M5682" s="20" t="s">
        <v>83</v>
      </c>
      <c r="N5682" s="26"/>
      <c r="O5682" s="20" t="s">
        <v>56</v>
      </c>
      <c r="P5682" t="str">
        <f t="shared" si="88"/>
        <v>INSERT INTO @DataTable (Deal, AdvanceDate, PROV, DealPurpose, RateType, BEACON, LTV, TDS, GDS, InsuranceType, PrincipalBalance, OccupancyType, AccountStatus, Closed_Date, DelinquencyBucket) VALUES (5681, '2016-04-08', 'ON', 'Purchase', 'Fixed', 772, 80, 19.22, 16.18, 'Conv', 511242.13, 'Owner-Occupied', 'Open', '1900-01-00', 'Current');</v>
      </c>
    </row>
    <row r="5683" spans="1:16" x14ac:dyDescent="0.35">
      <c r="A5683" s="22">
        <v>5682</v>
      </c>
      <c r="B5683" s="21">
        <v>42174</v>
      </c>
      <c r="C5683" s="22" t="s">
        <v>57</v>
      </c>
      <c r="D5683" s="22" t="s">
        <v>61</v>
      </c>
      <c r="E5683" s="22" t="s">
        <v>53</v>
      </c>
      <c r="F5683" s="22">
        <v>796</v>
      </c>
      <c r="G5683" s="22">
        <v>95</v>
      </c>
      <c r="H5683" s="22">
        <v>37.07</v>
      </c>
      <c r="I5683" s="22">
        <v>35.85</v>
      </c>
      <c r="J5683" s="22" t="s">
        <v>60</v>
      </c>
      <c r="K5683" s="23">
        <v>290668.03999999998</v>
      </c>
      <c r="L5683" s="23" t="s">
        <v>55</v>
      </c>
      <c r="M5683" s="23" t="s">
        <v>83</v>
      </c>
      <c r="N5683" s="27"/>
      <c r="O5683" s="23" t="s">
        <v>56</v>
      </c>
      <c r="P5683" t="str">
        <f t="shared" si="88"/>
        <v>INSERT INTO @DataTable (Deal, AdvanceDate, PROV, DealPurpose, RateType, BEACON, LTV, TDS, GDS, InsuranceType, PrincipalBalance, OccupancyType, AccountStatus, Closed_Date, DelinquencyBucket) VALUES (5682, '2015-06-19', 'ON', 'Purchase', 'Fixed', 796, 95, 37.07, 35.85, 'HiRatio', 290668.04, 'Owner-Occupied', 'Open', '1900-01-00', 'Current');</v>
      </c>
    </row>
    <row r="5684" spans="1:16" x14ac:dyDescent="0.35">
      <c r="A5684" s="19">
        <v>5683</v>
      </c>
      <c r="B5684" s="18">
        <v>41710</v>
      </c>
      <c r="C5684" s="19" t="s">
        <v>58</v>
      </c>
      <c r="D5684" s="19" t="s">
        <v>59</v>
      </c>
      <c r="E5684" s="19" t="s">
        <v>40</v>
      </c>
      <c r="F5684" s="19">
        <v>650</v>
      </c>
      <c r="G5684" s="19">
        <v>88.87</v>
      </c>
      <c r="H5684" s="19">
        <v>34.72</v>
      </c>
      <c r="I5684" s="19">
        <v>12.57</v>
      </c>
      <c r="J5684" s="19" t="s">
        <v>60</v>
      </c>
      <c r="K5684" s="20">
        <v>230401.17</v>
      </c>
      <c r="L5684" s="20" t="s">
        <v>55</v>
      </c>
      <c r="M5684" s="20" t="s">
        <v>83</v>
      </c>
      <c r="N5684" s="26"/>
      <c r="O5684" s="20" t="s">
        <v>56</v>
      </c>
      <c r="P5684" t="str">
        <f t="shared" si="88"/>
        <v>INSERT INTO @DataTable (Deal, AdvanceDate, PROV, DealPurpose, RateType, BEACON, LTV, TDS, GDS, InsuranceType, PrincipalBalance, OccupancyType, AccountStatus, Closed_Date, DelinquencyBucket) VALUES (5683, '2014-03-12', 'BC', 'Transfer', 'ARM', 650, 88.87, 34.72, 12.57, 'HiRatio', 230401.17, 'Owner-Occupied', 'Open', '1900-01-00', 'Current');</v>
      </c>
    </row>
    <row r="5685" spans="1:16" x14ac:dyDescent="0.35">
      <c r="A5685" s="22">
        <v>5684</v>
      </c>
      <c r="B5685" s="21">
        <v>41520</v>
      </c>
      <c r="C5685" s="22" t="s">
        <v>57</v>
      </c>
      <c r="D5685" s="22" t="s">
        <v>61</v>
      </c>
      <c r="E5685" s="22" t="s">
        <v>40</v>
      </c>
      <c r="F5685" s="22">
        <v>752</v>
      </c>
      <c r="G5685" s="22">
        <v>75</v>
      </c>
      <c r="H5685" s="22">
        <v>31.27</v>
      </c>
      <c r="I5685" s="22">
        <v>8.0299999999999994</v>
      </c>
      <c r="J5685" s="22" t="s">
        <v>54</v>
      </c>
      <c r="K5685" s="23">
        <v>0</v>
      </c>
      <c r="L5685" s="23" t="s">
        <v>55</v>
      </c>
      <c r="M5685" s="23" t="s">
        <v>84</v>
      </c>
      <c r="N5685" s="27">
        <v>42647</v>
      </c>
      <c r="O5685" s="23" t="s">
        <v>56</v>
      </c>
      <c r="P5685" t="str">
        <f t="shared" si="88"/>
        <v>INSERT INTO @DataTable (Deal, AdvanceDate, PROV, DealPurpose, RateType, BEACON, LTV, TDS, GDS, InsuranceType, PrincipalBalance, OccupancyType, AccountStatus, Closed_Date, DelinquencyBucket) VALUES (5684, '2013-09-03', 'ON', 'Purchase', 'ARM', 752, 75, 31.27, 8.03, 'Conv', 0, 'Owner-Occupied', 'Closed', '2016-10-04', 'Current');</v>
      </c>
    </row>
    <row r="5686" spans="1:16" x14ac:dyDescent="0.35">
      <c r="A5686" s="19">
        <v>5685</v>
      </c>
      <c r="B5686" s="18">
        <v>41438</v>
      </c>
      <c r="C5686" s="19" t="s">
        <v>58</v>
      </c>
      <c r="D5686" s="19" t="s">
        <v>59</v>
      </c>
      <c r="E5686" s="19" t="s">
        <v>40</v>
      </c>
      <c r="F5686" s="19">
        <v>721</v>
      </c>
      <c r="G5686" s="19">
        <v>94.16</v>
      </c>
      <c r="H5686" s="19">
        <v>36.32</v>
      </c>
      <c r="I5686" s="19">
        <v>24.6</v>
      </c>
      <c r="J5686" s="19" t="s">
        <v>60</v>
      </c>
      <c r="K5686" s="20">
        <v>0</v>
      </c>
      <c r="L5686" s="20" t="s">
        <v>55</v>
      </c>
      <c r="M5686" s="20" t="s">
        <v>84</v>
      </c>
      <c r="N5686" s="26">
        <v>42422</v>
      </c>
      <c r="O5686" s="20" t="s">
        <v>56</v>
      </c>
      <c r="P5686" t="str">
        <f t="shared" si="88"/>
        <v>INSERT INTO @DataTable (Deal, AdvanceDate, PROV, DealPurpose, RateType, BEACON, LTV, TDS, GDS, InsuranceType, PrincipalBalance, OccupancyType, AccountStatus, Closed_Date, DelinquencyBucket) VALUES (5685, '2013-06-13', 'BC', 'Transfer', 'ARM', 721, 94.16, 36.32, 24.6, 'HiRatio', 0, 'Owner-Occupied', 'Closed', '2016-02-22', 'Current');</v>
      </c>
    </row>
    <row r="5687" spans="1:16" x14ac:dyDescent="0.35">
      <c r="A5687" s="22">
        <v>5686</v>
      </c>
      <c r="B5687" s="21">
        <v>41761</v>
      </c>
      <c r="C5687" s="22" t="s">
        <v>51</v>
      </c>
      <c r="D5687" s="22" t="s">
        <v>61</v>
      </c>
      <c r="E5687" s="22" t="s">
        <v>53</v>
      </c>
      <c r="F5687" s="22">
        <v>798</v>
      </c>
      <c r="G5687" s="22">
        <v>92.5</v>
      </c>
      <c r="H5687" s="22">
        <v>23.85</v>
      </c>
      <c r="I5687" s="22">
        <v>18.02</v>
      </c>
      <c r="J5687" s="22" t="s">
        <v>60</v>
      </c>
      <c r="K5687" s="23">
        <v>351848.18</v>
      </c>
      <c r="L5687" s="23" t="s">
        <v>55</v>
      </c>
      <c r="M5687" s="23" t="s">
        <v>83</v>
      </c>
      <c r="N5687" s="27"/>
      <c r="O5687" s="23" t="s">
        <v>56</v>
      </c>
      <c r="P5687" t="str">
        <f t="shared" si="88"/>
        <v>INSERT INTO @DataTable (Deal, AdvanceDate, PROV, DealPurpose, RateType, BEACON, LTV, TDS, GDS, InsuranceType, PrincipalBalance, OccupancyType, AccountStatus, Closed_Date, DelinquencyBucket) VALUES (5686, '2014-05-02', 'AB', 'Purchase', 'Fixed', 798, 92.5, 23.85, 18.02, 'HiRatio', 351848.18, 'Owner-Occupied', 'Open', '1900-01-00', 'Current');</v>
      </c>
    </row>
    <row r="5688" spans="1:16" x14ac:dyDescent="0.35">
      <c r="A5688" s="19">
        <v>5687</v>
      </c>
      <c r="B5688" s="18">
        <v>40847</v>
      </c>
      <c r="C5688" s="19" t="s">
        <v>57</v>
      </c>
      <c r="D5688" s="19" t="s">
        <v>61</v>
      </c>
      <c r="E5688" s="19" t="s">
        <v>53</v>
      </c>
      <c r="F5688" s="19">
        <v>0</v>
      </c>
      <c r="G5688" s="19">
        <v>90</v>
      </c>
      <c r="H5688" s="19">
        <v>27.74</v>
      </c>
      <c r="I5688" s="19">
        <v>27.74</v>
      </c>
      <c r="J5688" s="19" t="s">
        <v>60</v>
      </c>
      <c r="K5688" s="20">
        <v>241458.6</v>
      </c>
      <c r="L5688" s="20" t="s">
        <v>55</v>
      </c>
      <c r="M5688" s="20" t="s">
        <v>83</v>
      </c>
      <c r="N5688" s="26"/>
      <c r="O5688" s="20" t="s">
        <v>56</v>
      </c>
      <c r="P5688" t="str">
        <f t="shared" si="88"/>
        <v>INSERT INTO @DataTable (Deal, AdvanceDate, PROV, DealPurpose, RateType, BEACON, LTV, TDS, GDS, InsuranceType, PrincipalBalance, OccupancyType, AccountStatus, Closed_Date, DelinquencyBucket) VALUES (5687, '2011-10-31', 'ON', 'Purchase', 'Fixed', 0, 90, 27.74, 27.74, 'HiRatio', 241458.6, 'Owner-Occupied', 'Open', '1900-01-00', 'Current');</v>
      </c>
    </row>
    <row r="5689" spans="1:16" x14ac:dyDescent="0.35">
      <c r="A5689" s="22">
        <v>5688</v>
      </c>
      <c r="B5689" s="21">
        <v>40603</v>
      </c>
      <c r="C5689" s="22" t="s">
        <v>51</v>
      </c>
      <c r="D5689" s="22" t="s">
        <v>61</v>
      </c>
      <c r="E5689" s="22" t="s">
        <v>53</v>
      </c>
      <c r="F5689" s="22">
        <v>758</v>
      </c>
      <c r="G5689" s="22">
        <v>80</v>
      </c>
      <c r="H5689" s="22">
        <v>22.64</v>
      </c>
      <c r="I5689" s="22">
        <v>22.5</v>
      </c>
      <c r="J5689" s="22" t="s">
        <v>54</v>
      </c>
      <c r="K5689" s="23">
        <v>149510.09</v>
      </c>
      <c r="L5689" s="23" t="s">
        <v>55</v>
      </c>
      <c r="M5689" s="23" t="s">
        <v>83</v>
      </c>
      <c r="N5689" s="27"/>
      <c r="O5689" s="23" t="s">
        <v>56</v>
      </c>
      <c r="P5689" t="str">
        <f t="shared" si="88"/>
        <v>INSERT INTO @DataTable (Deal, AdvanceDate, PROV, DealPurpose, RateType, BEACON, LTV, TDS, GDS, InsuranceType, PrincipalBalance, OccupancyType, AccountStatus, Closed_Date, DelinquencyBucket) VALUES (5688, '2011-03-01', 'AB', 'Purchase', 'Fixed', 758, 80, 22.64, 22.5, 'Conv', 149510.09, 'Owner-Occupied', 'Open', '1900-01-00', 'Current');</v>
      </c>
    </row>
    <row r="5690" spans="1:16" x14ac:dyDescent="0.35">
      <c r="A5690" s="19">
        <v>5689</v>
      </c>
      <c r="B5690" s="18">
        <v>41939</v>
      </c>
      <c r="C5690" s="19" t="s">
        <v>51</v>
      </c>
      <c r="D5690" s="19" t="s">
        <v>61</v>
      </c>
      <c r="E5690" s="19" t="s">
        <v>53</v>
      </c>
      <c r="F5690" s="19">
        <v>730</v>
      </c>
      <c r="G5690" s="19">
        <v>90.27</v>
      </c>
      <c r="H5690" s="19">
        <v>27.04</v>
      </c>
      <c r="I5690" s="19">
        <v>21.58</v>
      </c>
      <c r="J5690" s="19" t="s">
        <v>60</v>
      </c>
      <c r="K5690" s="20">
        <v>442114.77</v>
      </c>
      <c r="L5690" s="20" t="s">
        <v>55</v>
      </c>
      <c r="M5690" s="20" t="s">
        <v>83</v>
      </c>
      <c r="N5690" s="26"/>
      <c r="O5690" s="20" t="s">
        <v>56</v>
      </c>
      <c r="P5690" t="str">
        <f t="shared" si="88"/>
        <v>INSERT INTO @DataTable (Deal, AdvanceDate, PROV, DealPurpose, RateType, BEACON, LTV, TDS, GDS, InsuranceType, PrincipalBalance, OccupancyType, AccountStatus, Closed_Date, DelinquencyBucket) VALUES (5689, '2014-10-27', 'AB', 'Purchase', 'Fixed', 730, 90.27, 27.04, 21.58, 'HiRatio', 442114.77, 'Owner-Occupied', 'Open', '1900-01-00', 'Current');</v>
      </c>
    </row>
    <row r="5691" spans="1:16" x14ac:dyDescent="0.35">
      <c r="A5691" s="22">
        <v>5690</v>
      </c>
      <c r="B5691" s="21">
        <v>42095</v>
      </c>
      <c r="C5691" s="22" t="s">
        <v>57</v>
      </c>
      <c r="D5691" s="22" t="s">
        <v>59</v>
      </c>
      <c r="E5691" s="22" t="s">
        <v>40</v>
      </c>
      <c r="F5691" s="22">
        <v>763</v>
      </c>
      <c r="G5691" s="22">
        <v>74.42</v>
      </c>
      <c r="H5691" s="22">
        <v>24.38</v>
      </c>
      <c r="I5691" s="22">
        <v>20.23</v>
      </c>
      <c r="J5691" s="22" t="s">
        <v>54</v>
      </c>
      <c r="K5691" s="23">
        <v>0</v>
      </c>
      <c r="L5691" s="23" t="s">
        <v>55</v>
      </c>
      <c r="M5691" s="23" t="s">
        <v>84</v>
      </c>
      <c r="N5691" s="27">
        <v>42235</v>
      </c>
      <c r="O5691" s="23" t="s">
        <v>56</v>
      </c>
      <c r="P5691" t="str">
        <f t="shared" si="88"/>
        <v>INSERT INTO @DataTable (Deal, AdvanceDate, PROV, DealPurpose, RateType, BEACON, LTV, TDS, GDS, InsuranceType, PrincipalBalance, OccupancyType, AccountStatus, Closed_Date, DelinquencyBucket) VALUES (5690, '2015-04-01', 'ON', 'Transfer', 'ARM', 763, 74.42, 24.38, 20.23, 'Conv', 0, 'Owner-Occupied', 'Closed', '2015-08-19', 'Current');</v>
      </c>
    </row>
    <row r="5692" spans="1:16" x14ac:dyDescent="0.35">
      <c r="A5692" s="19">
        <v>5691</v>
      </c>
      <c r="B5692" s="18">
        <v>41145</v>
      </c>
      <c r="C5692" s="19" t="s">
        <v>58</v>
      </c>
      <c r="D5692" s="19" t="s">
        <v>61</v>
      </c>
      <c r="E5692" s="19" t="s">
        <v>53</v>
      </c>
      <c r="F5692" s="19">
        <v>0</v>
      </c>
      <c r="G5692" s="19">
        <v>95</v>
      </c>
      <c r="H5692" s="19">
        <v>38.15</v>
      </c>
      <c r="I5692" s="19">
        <v>35.42</v>
      </c>
      <c r="J5692" s="19" t="s">
        <v>60</v>
      </c>
      <c r="K5692" s="20">
        <v>0</v>
      </c>
      <c r="L5692" s="20" t="s">
        <v>55</v>
      </c>
      <c r="M5692" s="20" t="s">
        <v>84</v>
      </c>
      <c r="N5692" s="26">
        <v>42185</v>
      </c>
      <c r="O5692" s="20" t="s">
        <v>56</v>
      </c>
      <c r="P5692" t="str">
        <f t="shared" si="88"/>
        <v>INSERT INTO @DataTable (Deal, AdvanceDate, PROV, DealPurpose, RateType, BEACON, LTV, TDS, GDS, InsuranceType, PrincipalBalance, OccupancyType, AccountStatus, Closed_Date, DelinquencyBucket) VALUES (5691, '2012-08-24', 'BC', 'Purchase', 'Fixed', 0, 95, 38.15, 35.42, 'HiRatio', 0, 'Owner-Occupied', 'Closed', '2015-06-30', 'Current');</v>
      </c>
    </row>
    <row r="5693" spans="1:16" x14ac:dyDescent="0.35">
      <c r="A5693" s="22">
        <v>5692</v>
      </c>
      <c r="B5693" s="21">
        <v>41089</v>
      </c>
      <c r="C5693" s="22" t="s">
        <v>58</v>
      </c>
      <c r="D5693" s="22" t="s">
        <v>52</v>
      </c>
      <c r="E5693" s="22" t="s">
        <v>40</v>
      </c>
      <c r="F5693" s="22">
        <v>643</v>
      </c>
      <c r="G5693" s="22">
        <v>51.43</v>
      </c>
      <c r="H5693" s="22">
        <v>26.07</v>
      </c>
      <c r="I5693" s="22">
        <v>60.22</v>
      </c>
      <c r="J5693" s="22" t="s">
        <v>54</v>
      </c>
      <c r="K5693" s="23">
        <v>161687.32999999999</v>
      </c>
      <c r="L5693" s="23" t="s">
        <v>55</v>
      </c>
      <c r="M5693" s="23" t="s">
        <v>83</v>
      </c>
      <c r="N5693" s="27"/>
      <c r="O5693" s="23" t="s">
        <v>56</v>
      </c>
      <c r="P5693" t="str">
        <f t="shared" si="88"/>
        <v>INSERT INTO @DataTable (Deal, AdvanceDate, PROV, DealPurpose, RateType, BEACON, LTV, TDS, GDS, InsuranceType, PrincipalBalance, OccupancyType, AccountStatus, Closed_Date, DelinquencyBucket) VALUES (5692, '2012-06-29', 'BC', 'Refinance External', 'ARM', 643, 51.43, 26.07, 60.22, 'Conv', 161687.33, 'Owner-Occupied', 'Open', '1900-01-00', 'Current');</v>
      </c>
    </row>
    <row r="5694" spans="1:16" x14ac:dyDescent="0.35">
      <c r="A5694" s="19">
        <v>5693</v>
      </c>
      <c r="B5694" s="18">
        <v>42178</v>
      </c>
      <c r="C5694" s="19" t="s">
        <v>58</v>
      </c>
      <c r="D5694" s="19" t="s">
        <v>61</v>
      </c>
      <c r="E5694" s="19" t="s">
        <v>53</v>
      </c>
      <c r="F5694" s="19">
        <v>793</v>
      </c>
      <c r="G5694" s="19">
        <v>95</v>
      </c>
      <c r="H5694" s="19">
        <v>38.729999999999997</v>
      </c>
      <c r="I5694" s="19">
        <v>38.4</v>
      </c>
      <c r="J5694" s="19" t="s">
        <v>60</v>
      </c>
      <c r="K5694" s="20">
        <v>409874.8</v>
      </c>
      <c r="L5694" s="20" t="s">
        <v>55</v>
      </c>
      <c r="M5694" s="20" t="s">
        <v>83</v>
      </c>
      <c r="N5694" s="26"/>
      <c r="O5694" s="20" t="s">
        <v>56</v>
      </c>
      <c r="P5694" t="str">
        <f t="shared" si="88"/>
        <v>INSERT INTO @DataTable (Deal, AdvanceDate, PROV, DealPurpose, RateType, BEACON, LTV, TDS, GDS, InsuranceType, PrincipalBalance, OccupancyType, AccountStatus, Closed_Date, DelinquencyBucket) VALUES (5693, '2015-06-23', 'BC', 'Purchase', 'Fixed', 793, 95, 38.73, 38.4, 'HiRatio', 409874.8, 'Owner-Occupied', 'Open', '1900-01-00', 'Current');</v>
      </c>
    </row>
    <row r="5695" spans="1:16" x14ac:dyDescent="0.35">
      <c r="A5695" s="22">
        <v>5694</v>
      </c>
      <c r="B5695" s="21">
        <v>42236</v>
      </c>
      <c r="C5695" s="22" t="s">
        <v>57</v>
      </c>
      <c r="D5695" s="22" t="s">
        <v>61</v>
      </c>
      <c r="E5695" s="22" t="s">
        <v>40</v>
      </c>
      <c r="F5695" s="22">
        <v>753</v>
      </c>
      <c r="G5695" s="22">
        <v>91.82</v>
      </c>
      <c r="H5695" s="22">
        <v>34.39</v>
      </c>
      <c r="I5695" s="22">
        <v>28.35</v>
      </c>
      <c r="J5695" s="22" t="s">
        <v>60</v>
      </c>
      <c r="K5695" s="23">
        <v>499218.82</v>
      </c>
      <c r="L5695" s="23" t="s">
        <v>55</v>
      </c>
      <c r="M5695" s="23" t="s">
        <v>83</v>
      </c>
      <c r="N5695" s="27"/>
      <c r="O5695" s="23" t="s">
        <v>56</v>
      </c>
      <c r="P5695" t="str">
        <f t="shared" si="88"/>
        <v>INSERT INTO @DataTable (Deal, AdvanceDate, PROV, DealPurpose, RateType, BEACON, LTV, TDS, GDS, InsuranceType, PrincipalBalance, OccupancyType, AccountStatus, Closed_Date, DelinquencyBucket) VALUES (5694, '2015-08-20', 'ON', 'Purchase', 'ARM', 753, 91.82, 34.39, 28.35, 'HiRatio', 499218.82, 'Owner-Occupied', 'Open', '1900-01-00', 'Current');</v>
      </c>
    </row>
    <row r="5696" spans="1:16" x14ac:dyDescent="0.35">
      <c r="A5696" s="19">
        <v>5695</v>
      </c>
      <c r="B5696" s="18">
        <v>40905</v>
      </c>
      <c r="C5696" s="19" t="s">
        <v>57</v>
      </c>
      <c r="D5696" s="19" t="s">
        <v>61</v>
      </c>
      <c r="E5696" s="19" t="s">
        <v>53</v>
      </c>
      <c r="F5696" s="19">
        <v>768</v>
      </c>
      <c r="G5696" s="19">
        <v>95</v>
      </c>
      <c r="H5696" s="19">
        <v>43.82</v>
      </c>
      <c r="I5696" s="19">
        <v>31.87</v>
      </c>
      <c r="J5696" s="19" t="s">
        <v>60</v>
      </c>
      <c r="K5696" s="20">
        <v>0</v>
      </c>
      <c r="L5696" s="20" t="s">
        <v>55</v>
      </c>
      <c r="M5696" s="20" t="s">
        <v>84</v>
      </c>
      <c r="N5696" s="26">
        <v>42734</v>
      </c>
      <c r="O5696" s="20" t="s">
        <v>56</v>
      </c>
      <c r="P5696" t="str">
        <f t="shared" si="88"/>
        <v>INSERT INTO @DataTable (Deal, AdvanceDate, PROV, DealPurpose, RateType, BEACON, LTV, TDS, GDS, InsuranceType, PrincipalBalance, OccupancyType, AccountStatus, Closed_Date, DelinquencyBucket) VALUES (5695, '2011-12-28', 'ON', 'Purchase', 'Fixed', 768, 95, 43.82, 31.87, 'HiRatio', 0, 'Owner-Occupied', 'Closed', '2016-12-30', 'Current');</v>
      </c>
    </row>
    <row r="5697" spans="1:16" x14ac:dyDescent="0.35">
      <c r="A5697" s="22">
        <v>5696</v>
      </c>
      <c r="B5697" s="21">
        <v>40952</v>
      </c>
      <c r="C5697" s="22" t="s">
        <v>58</v>
      </c>
      <c r="D5697" s="22" t="s">
        <v>61</v>
      </c>
      <c r="E5697" s="22" t="s">
        <v>53</v>
      </c>
      <c r="F5697" s="22">
        <v>717</v>
      </c>
      <c r="G5697" s="22">
        <v>95</v>
      </c>
      <c r="H5697" s="22">
        <v>42.13</v>
      </c>
      <c r="I5697" s="22">
        <v>34.5</v>
      </c>
      <c r="J5697" s="22" t="s">
        <v>60</v>
      </c>
      <c r="K5697" s="23">
        <v>202778.15</v>
      </c>
      <c r="L5697" s="23" t="s">
        <v>55</v>
      </c>
      <c r="M5697" s="23" t="s">
        <v>83</v>
      </c>
      <c r="N5697" s="27"/>
      <c r="O5697" s="23" t="s">
        <v>56</v>
      </c>
      <c r="P5697" t="str">
        <f t="shared" si="88"/>
        <v>INSERT INTO @DataTable (Deal, AdvanceDate, PROV, DealPurpose, RateType, BEACON, LTV, TDS, GDS, InsuranceType, PrincipalBalance, OccupancyType, AccountStatus, Closed_Date, DelinquencyBucket) VALUES (5696, '2012-02-13', 'BC', 'Purchase', 'Fixed', 717, 95, 42.13, 34.5, 'HiRatio', 202778.15, 'Owner-Occupied', 'Open', '1900-01-00', 'Current');</v>
      </c>
    </row>
    <row r="5698" spans="1:16" x14ac:dyDescent="0.35">
      <c r="A5698" s="19">
        <v>5697</v>
      </c>
      <c r="B5698" s="18">
        <v>42723</v>
      </c>
      <c r="C5698" s="19" t="s">
        <v>57</v>
      </c>
      <c r="D5698" s="19" t="s">
        <v>61</v>
      </c>
      <c r="E5698" s="19" t="s">
        <v>53</v>
      </c>
      <c r="F5698" s="19">
        <v>793</v>
      </c>
      <c r="G5698" s="19">
        <v>80</v>
      </c>
      <c r="H5698" s="19">
        <v>36.1</v>
      </c>
      <c r="I5698" s="19">
        <v>30.79</v>
      </c>
      <c r="J5698" s="19" t="s">
        <v>54</v>
      </c>
      <c r="K5698" s="20">
        <v>311264.88</v>
      </c>
      <c r="L5698" s="20" t="s">
        <v>55</v>
      </c>
      <c r="M5698" s="20" t="s">
        <v>83</v>
      </c>
      <c r="N5698" s="26"/>
      <c r="O5698" s="20" t="s">
        <v>56</v>
      </c>
      <c r="P5698" t="str">
        <f t="shared" si="88"/>
        <v>INSERT INTO @DataTable (Deal, AdvanceDate, PROV, DealPurpose, RateType, BEACON, LTV, TDS, GDS, InsuranceType, PrincipalBalance, OccupancyType, AccountStatus, Closed_Date, DelinquencyBucket) VALUES (5697, '2016-12-19', 'ON', 'Purchase', 'Fixed', 793, 80, 36.1, 30.79, 'Conv', 311264.88, 'Owner-Occupied', 'Open', '1900-01-00', 'Current');</v>
      </c>
    </row>
    <row r="5699" spans="1:16" x14ac:dyDescent="0.35">
      <c r="A5699" s="22">
        <v>5698</v>
      </c>
      <c r="B5699" s="21">
        <v>42422</v>
      </c>
      <c r="C5699" s="22" t="s">
        <v>57</v>
      </c>
      <c r="D5699" s="22" t="s">
        <v>61</v>
      </c>
      <c r="E5699" s="22" t="s">
        <v>40</v>
      </c>
      <c r="F5699" s="22">
        <v>717</v>
      </c>
      <c r="G5699" s="22">
        <v>80</v>
      </c>
      <c r="H5699" s="22">
        <v>34.479999999999997</v>
      </c>
      <c r="I5699" s="22">
        <v>31.36</v>
      </c>
      <c r="J5699" s="22" t="s">
        <v>54</v>
      </c>
      <c r="K5699" s="23">
        <v>327892.31</v>
      </c>
      <c r="L5699" s="23" t="s">
        <v>55</v>
      </c>
      <c r="M5699" s="23" t="s">
        <v>83</v>
      </c>
      <c r="N5699" s="27"/>
      <c r="O5699" s="23" t="s">
        <v>56</v>
      </c>
      <c r="P5699" t="str">
        <f t="shared" ref="P5699:P5762" si="89">"INSERT INTO @DataTable (Deal, AdvanceDate, PROV, DealPurpose, RateType, BEACON, LTV, TDS, GDS, InsuranceType, PrincipalBalance, OccupancyType, AccountStatus, Closed_Date, DelinquencyBucket) VALUES (" &amp; A5699 &amp; ", " &amp; "'" &amp; TEXT(B5699, "yyyy-mm-dd") &amp; "', '" &amp; C5699 &amp; "', '" &amp; D5699 &amp; "', '" &amp; E5699 &amp; "', " &amp; F5699 &amp; ", " &amp; G5699 &amp; ", " &amp; H5699 &amp; ", " &amp; I5699 &amp; ", '" &amp; J5699 &amp; "', " &amp; K5699 &amp; ", '" &amp; L5699 &amp; "', '" &amp; M5699 &amp; "', '" &amp;TEXT(N5699, "yyyy-mm-dd") &amp; "', '" &amp; O5699 &amp; "');"</f>
        <v>INSERT INTO @DataTable (Deal, AdvanceDate, PROV, DealPurpose, RateType, BEACON, LTV, TDS, GDS, InsuranceType, PrincipalBalance, OccupancyType, AccountStatus, Closed_Date, DelinquencyBucket) VALUES (5698, '2016-02-22', 'ON', 'Purchase', 'ARM', 717, 80, 34.48, 31.36, 'Conv', 327892.31, 'Owner-Occupied', 'Open', '1900-01-00', 'Current');</v>
      </c>
    </row>
    <row r="5700" spans="1:16" x14ac:dyDescent="0.35">
      <c r="A5700" s="19">
        <v>5699</v>
      </c>
      <c r="B5700" s="18">
        <v>42600</v>
      </c>
      <c r="C5700" s="19" t="s">
        <v>57</v>
      </c>
      <c r="D5700" s="19" t="s">
        <v>52</v>
      </c>
      <c r="E5700" s="19" t="s">
        <v>53</v>
      </c>
      <c r="F5700" s="19">
        <v>752</v>
      </c>
      <c r="G5700" s="19">
        <v>60</v>
      </c>
      <c r="H5700" s="19">
        <v>38.32</v>
      </c>
      <c r="I5700" s="19">
        <v>38.32</v>
      </c>
      <c r="J5700" s="19" t="s">
        <v>54</v>
      </c>
      <c r="K5700" s="20">
        <v>267401.39</v>
      </c>
      <c r="L5700" s="20" t="s">
        <v>55</v>
      </c>
      <c r="M5700" s="20" t="s">
        <v>83</v>
      </c>
      <c r="N5700" s="26"/>
      <c r="O5700" s="20" t="s">
        <v>56</v>
      </c>
      <c r="P5700" t="str">
        <f t="shared" si="89"/>
        <v>INSERT INTO @DataTable (Deal, AdvanceDate, PROV, DealPurpose, RateType, BEACON, LTV, TDS, GDS, InsuranceType, PrincipalBalance, OccupancyType, AccountStatus, Closed_Date, DelinquencyBucket) VALUES (5699, '2016-08-18', 'ON', 'Refinance External', 'Fixed', 752, 60, 38.32, 38.32, 'Conv', 267401.39, 'Owner-Occupied', 'Open', '1900-01-00', 'Current');</v>
      </c>
    </row>
    <row r="5701" spans="1:16" x14ac:dyDescent="0.35">
      <c r="A5701" s="22">
        <v>5700</v>
      </c>
      <c r="B5701" s="21">
        <v>41654</v>
      </c>
      <c r="C5701" s="22" t="s">
        <v>58</v>
      </c>
      <c r="D5701" s="22" t="s">
        <v>59</v>
      </c>
      <c r="E5701" s="22" t="s">
        <v>40</v>
      </c>
      <c r="F5701" s="22">
        <v>780</v>
      </c>
      <c r="G5701" s="22">
        <v>79.02</v>
      </c>
      <c r="H5701" s="22">
        <v>33.799999999999997</v>
      </c>
      <c r="I5701" s="22">
        <v>23.66</v>
      </c>
      <c r="J5701" s="22" t="s">
        <v>54</v>
      </c>
      <c r="K5701" s="23">
        <v>356016.35</v>
      </c>
      <c r="L5701" s="23" t="s">
        <v>55</v>
      </c>
      <c r="M5701" s="23" t="s">
        <v>83</v>
      </c>
      <c r="N5701" s="27"/>
      <c r="O5701" s="23" t="s">
        <v>56</v>
      </c>
      <c r="P5701" t="str">
        <f t="shared" si="89"/>
        <v>INSERT INTO @DataTable (Deal, AdvanceDate, PROV, DealPurpose, RateType, BEACON, LTV, TDS, GDS, InsuranceType, PrincipalBalance, OccupancyType, AccountStatus, Closed_Date, DelinquencyBucket) VALUES (5700, '2014-01-15', 'BC', 'Transfer', 'ARM', 780, 79.02, 33.8, 23.66, 'Conv', 356016.35, 'Owner-Occupied', 'Open', '1900-01-00', 'Current');</v>
      </c>
    </row>
    <row r="5702" spans="1:16" x14ac:dyDescent="0.35">
      <c r="A5702" s="19">
        <v>5701</v>
      </c>
      <c r="B5702" s="18">
        <v>42180</v>
      </c>
      <c r="C5702" s="19" t="s">
        <v>57</v>
      </c>
      <c r="D5702" s="19" t="s">
        <v>61</v>
      </c>
      <c r="E5702" s="19" t="s">
        <v>53</v>
      </c>
      <c r="F5702" s="19">
        <v>693</v>
      </c>
      <c r="G5702" s="19">
        <v>91.01</v>
      </c>
      <c r="H5702" s="19">
        <v>42.18</v>
      </c>
      <c r="I5702" s="19">
        <v>34.409999999999997</v>
      </c>
      <c r="J5702" s="19" t="s">
        <v>60</v>
      </c>
      <c r="K5702" s="20">
        <v>249399.29</v>
      </c>
      <c r="L5702" s="20" t="s">
        <v>55</v>
      </c>
      <c r="M5702" s="20" t="s">
        <v>83</v>
      </c>
      <c r="N5702" s="26"/>
      <c r="O5702" s="20" t="s">
        <v>56</v>
      </c>
      <c r="P5702" t="str">
        <f t="shared" si="89"/>
        <v>INSERT INTO @DataTable (Deal, AdvanceDate, PROV, DealPurpose, RateType, BEACON, LTV, TDS, GDS, InsuranceType, PrincipalBalance, OccupancyType, AccountStatus, Closed_Date, DelinquencyBucket) VALUES (5701, '2015-06-25', 'ON', 'Purchase', 'Fixed', 693, 91.01, 42.18, 34.41, 'HiRatio', 249399.29, 'Owner-Occupied', 'Open', '1900-01-00', 'Current');</v>
      </c>
    </row>
    <row r="5703" spans="1:16" x14ac:dyDescent="0.35">
      <c r="A5703" s="22">
        <v>5702</v>
      </c>
      <c r="B5703" s="21">
        <v>41857</v>
      </c>
      <c r="C5703" s="22" t="s">
        <v>57</v>
      </c>
      <c r="D5703" s="22" t="s">
        <v>59</v>
      </c>
      <c r="E5703" s="22" t="s">
        <v>40</v>
      </c>
      <c r="F5703" s="22">
        <v>833</v>
      </c>
      <c r="G5703" s="22">
        <v>44.16</v>
      </c>
      <c r="H5703" s="22">
        <v>19.010000000000002</v>
      </c>
      <c r="I5703" s="22">
        <v>16.52</v>
      </c>
      <c r="J5703" s="22" t="s">
        <v>54</v>
      </c>
      <c r="K5703" s="23">
        <v>41458.269999999997</v>
      </c>
      <c r="L5703" s="23" t="s">
        <v>55</v>
      </c>
      <c r="M5703" s="23" t="s">
        <v>83</v>
      </c>
      <c r="N5703" s="27"/>
      <c r="O5703" s="23" t="s">
        <v>56</v>
      </c>
      <c r="P5703" t="str">
        <f t="shared" si="89"/>
        <v>INSERT INTO @DataTable (Deal, AdvanceDate, PROV, DealPurpose, RateType, BEACON, LTV, TDS, GDS, InsuranceType, PrincipalBalance, OccupancyType, AccountStatus, Closed_Date, DelinquencyBucket) VALUES (5702, '2014-08-06', 'ON', 'Transfer', 'ARM', 833, 44.16, 19.01, 16.52, 'Conv', 41458.27, 'Owner-Occupied', 'Open', '1900-01-00', 'Current');</v>
      </c>
    </row>
    <row r="5704" spans="1:16" x14ac:dyDescent="0.35">
      <c r="A5704" s="19">
        <v>5703</v>
      </c>
      <c r="B5704" s="18">
        <v>40709</v>
      </c>
      <c r="C5704" s="19" t="s">
        <v>51</v>
      </c>
      <c r="D5704" s="19" t="s">
        <v>52</v>
      </c>
      <c r="E5704" s="19" t="s">
        <v>53</v>
      </c>
      <c r="F5704" s="19">
        <v>692</v>
      </c>
      <c r="G5704" s="19">
        <v>80</v>
      </c>
      <c r="H5704" s="19">
        <v>36.020000000000003</v>
      </c>
      <c r="I5704" s="19">
        <v>34.619999999999997</v>
      </c>
      <c r="J5704" s="19" t="s">
        <v>54</v>
      </c>
      <c r="K5704" s="20">
        <v>0</v>
      </c>
      <c r="L5704" s="20" t="s">
        <v>55</v>
      </c>
      <c r="M5704" s="20" t="s">
        <v>84</v>
      </c>
      <c r="N5704" s="26">
        <v>41890</v>
      </c>
      <c r="O5704" s="20" t="s">
        <v>56</v>
      </c>
      <c r="P5704" t="str">
        <f t="shared" si="89"/>
        <v>INSERT INTO @DataTable (Deal, AdvanceDate, PROV, DealPurpose, RateType, BEACON, LTV, TDS, GDS, InsuranceType, PrincipalBalance, OccupancyType, AccountStatus, Closed_Date, DelinquencyBucket) VALUES (5703, '2011-06-15', 'AB', 'Refinance External', 'Fixed', 692, 80, 36.02, 34.62, 'Conv', 0, 'Owner-Occupied', 'Closed', '2014-09-08', 'Current');</v>
      </c>
    </row>
    <row r="5705" spans="1:16" x14ac:dyDescent="0.35">
      <c r="A5705" s="22">
        <v>5704</v>
      </c>
      <c r="B5705" s="21">
        <v>42279</v>
      </c>
      <c r="C5705" s="22" t="s">
        <v>57</v>
      </c>
      <c r="D5705" s="22" t="s">
        <v>61</v>
      </c>
      <c r="E5705" s="22" t="s">
        <v>40</v>
      </c>
      <c r="F5705" s="22">
        <v>779</v>
      </c>
      <c r="G5705" s="22">
        <v>95</v>
      </c>
      <c r="H5705" s="22">
        <v>33.07</v>
      </c>
      <c r="I5705" s="22">
        <v>26.63</v>
      </c>
      <c r="J5705" s="22" t="s">
        <v>60</v>
      </c>
      <c r="K5705" s="23">
        <v>289839.31</v>
      </c>
      <c r="L5705" s="23" t="s">
        <v>55</v>
      </c>
      <c r="M5705" s="23" t="s">
        <v>83</v>
      </c>
      <c r="N5705" s="27"/>
      <c r="O5705" s="23" t="s">
        <v>56</v>
      </c>
      <c r="P5705" t="str">
        <f t="shared" si="89"/>
        <v>INSERT INTO @DataTable (Deal, AdvanceDate, PROV, DealPurpose, RateType, BEACON, LTV, TDS, GDS, InsuranceType, PrincipalBalance, OccupancyType, AccountStatus, Closed_Date, DelinquencyBucket) VALUES (5704, '2015-10-02', 'ON', 'Purchase', 'ARM', 779, 95, 33.07, 26.63, 'HiRatio', 289839.31, 'Owner-Occupied', 'Open', '1900-01-00', 'Current');</v>
      </c>
    </row>
    <row r="5706" spans="1:16" x14ac:dyDescent="0.35">
      <c r="A5706" s="19">
        <v>5705</v>
      </c>
      <c r="B5706" s="18">
        <v>41717</v>
      </c>
      <c r="C5706" s="19" t="s">
        <v>78</v>
      </c>
      <c r="D5706" s="19" t="s">
        <v>61</v>
      </c>
      <c r="E5706" s="19" t="s">
        <v>40</v>
      </c>
      <c r="F5706" s="19">
        <v>783</v>
      </c>
      <c r="G5706" s="19">
        <v>95</v>
      </c>
      <c r="H5706" s="19">
        <v>23.9</v>
      </c>
      <c r="I5706" s="19">
        <v>19.010000000000002</v>
      </c>
      <c r="J5706" s="19" t="s">
        <v>60</v>
      </c>
      <c r="K5706" s="20">
        <v>262766.87</v>
      </c>
      <c r="L5706" s="20" t="s">
        <v>55</v>
      </c>
      <c r="M5706" s="20" t="s">
        <v>83</v>
      </c>
      <c r="N5706" s="26"/>
      <c r="O5706" s="20" t="s">
        <v>56</v>
      </c>
      <c r="P5706" t="str">
        <f t="shared" si="89"/>
        <v>INSERT INTO @DataTable (Deal, AdvanceDate, PROV, DealPurpose, RateType, BEACON, LTV, TDS, GDS, InsuranceType, PrincipalBalance, OccupancyType, AccountStatus, Closed_Date, DelinquencyBucket) VALUES (5705, '2014-03-19', 'NL', 'Purchase', 'ARM', 783, 95, 23.9, 19.01, 'HiRatio', 262766.87, 'Owner-Occupied', 'Open', '1900-01-00', 'Current');</v>
      </c>
    </row>
    <row r="5707" spans="1:16" x14ac:dyDescent="0.35">
      <c r="A5707" s="22">
        <v>5706</v>
      </c>
      <c r="B5707" s="21">
        <v>42271</v>
      </c>
      <c r="C5707" s="22" t="s">
        <v>57</v>
      </c>
      <c r="D5707" s="22" t="s">
        <v>52</v>
      </c>
      <c r="E5707" s="22" t="s">
        <v>40</v>
      </c>
      <c r="F5707" s="22">
        <v>715</v>
      </c>
      <c r="G5707" s="22">
        <v>61.71</v>
      </c>
      <c r="H5707" s="22">
        <v>34.380000000000003</v>
      </c>
      <c r="I5707" s="22">
        <v>19.09</v>
      </c>
      <c r="J5707" s="22" t="s">
        <v>54</v>
      </c>
      <c r="K5707" s="23">
        <v>327446.96000000002</v>
      </c>
      <c r="L5707" s="23" t="s">
        <v>55</v>
      </c>
      <c r="M5707" s="23" t="s">
        <v>83</v>
      </c>
      <c r="N5707" s="27"/>
      <c r="O5707" s="23" t="s">
        <v>56</v>
      </c>
      <c r="P5707" t="str">
        <f t="shared" si="89"/>
        <v>INSERT INTO @DataTable (Deal, AdvanceDate, PROV, DealPurpose, RateType, BEACON, LTV, TDS, GDS, InsuranceType, PrincipalBalance, OccupancyType, AccountStatus, Closed_Date, DelinquencyBucket) VALUES (5706, '2015-09-24', 'ON', 'Refinance External', 'ARM', 715, 61.71, 34.38, 19.09, 'Conv', 327446.96, 'Owner-Occupied', 'Open', '1900-01-00', 'Current');</v>
      </c>
    </row>
    <row r="5708" spans="1:16" x14ac:dyDescent="0.35">
      <c r="A5708" s="19">
        <v>5707</v>
      </c>
      <c r="B5708" s="18">
        <v>42193</v>
      </c>
      <c r="C5708" s="19" t="s">
        <v>57</v>
      </c>
      <c r="D5708" s="19" t="s">
        <v>52</v>
      </c>
      <c r="E5708" s="19" t="s">
        <v>53</v>
      </c>
      <c r="F5708" s="19">
        <v>774</v>
      </c>
      <c r="G5708" s="19">
        <v>73.069999999999993</v>
      </c>
      <c r="H5708" s="19">
        <v>26.16</v>
      </c>
      <c r="I5708" s="19">
        <v>17.43</v>
      </c>
      <c r="J5708" s="19" t="s">
        <v>54</v>
      </c>
      <c r="K5708" s="20">
        <v>264508.14</v>
      </c>
      <c r="L5708" s="20" t="s">
        <v>55</v>
      </c>
      <c r="M5708" s="20" t="s">
        <v>83</v>
      </c>
      <c r="N5708" s="26"/>
      <c r="O5708" s="20" t="s">
        <v>56</v>
      </c>
      <c r="P5708" t="str">
        <f t="shared" si="89"/>
        <v>INSERT INTO @DataTable (Deal, AdvanceDate, PROV, DealPurpose, RateType, BEACON, LTV, TDS, GDS, InsuranceType, PrincipalBalance, OccupancyType, AccountStatus, Closed_Date, DelinquencyBucket) VALUES (5707, '2015-07-08', 'ON', 'Refinance External', 'Fixed', 774, 73.07, 26.16, 17.43, 'Conv', 264508.14, 'Owner-Occupied', 'Open', '1900-01-00', 'Current');</v>
      </c>
    </row>
    <row r="5709" spans="1:16" x14ac:dyDescent="0.35">
      <c r="A5709" s="22">
        <v>5708</v>
      </c>
      <c r="B5709" s="21">
        <v>40857</v>
      </c>
      <c r="C5709" s="22" t="s">
        <v>57</v>
      </c>
      <c r="D5709" s="22" t="s">
        <v>52</v>
      </c>
      <c r="E5709" s="22" t="s">
        <v>40</v>
      </c>
      <c r="F5709" s="22">
        <v>762</v>
      </c>
      <c r="G5709" s="22">
        <v>76.83</v>
      </c>
      <c r="H5709" s="22">
        <v>42.88</v>
      </c>
      <c r="I5709" s="22">
        <v>36</v>
      </c>
      <c r="J5709" s="22" t="s">
        <v>54</v>
      </c>
      <c r="K5709" s="23">
        <v>0</v>
      </c>
      <c r="L5709" s="23" t="s">
        <v>55</v>
      </c>
      <c r="M5709" s="23" t="s">
        <v>84</v>
      </c>
      <c r="N5709" s="27">
        <v>41052</v>
      </c>
      <c r="O5709" s="23" t="s">
        <v>56</v>
      </c>
      <c r="P5709" t="str">
        <f t="shared" si="89"/>
        <v>INSERT INTO @DataTable (Deal, AdvanceDate, PROV, DealPurpose, RateType, BEACON, LTV, TDS, GDS, InsuranceType, PrincipalBalance, OccupancyType, AccountStatus, Closed_Date, DelinquencyBucket) VALUES (5708, '2011-11-10', 'ON', 'Refinance External', 'ARM', 762, 76.83, 42.88, 36, 'Conv', 0, 'Owner-Occupied', 'Closed', '2012-05-23', 'Current');</v>
      </c>
    </row>
    <row r="5710" spans="1:16" x14ac:dyDescent="0.35">
      <c r="A5710" s="19">
        <v>5709</v>
      </c>
      <c r="B5710" s="18">
        <v>41848</v>
      </c>
      <c r="C5710" s="19" t="s">
        <v>51</v>
      </c>
      <c r="D5710" s="19" t="s">
        <v>61</v>
      </c>
      <c r="E5710" s="19" t="s">
        <v>53</v>
      </c>
      <c r="F5710" s="19">
        <v>696</v>
      </c>
      <c r="G5710" s="19">
        <v>94.74</v>
      </c>
      <c r="H5710" s="19">
        <v>36.909999999999997</v>
      </c>
      <c r="I5710" s="19">
        <v>22.14</v>
      </c>
      <c r="J5710" s="19" t="s">
        <v>60</v>
      </c>
      <c r="K5710" s="20">
        <v>0</v>
      </c>
      <c r="L5710" s="20" t="s">
        <v>55</v>
      </c>
      <c r="M5710" s="20" t="s">
        <v>84</v>
      </c>
      <c r="N5710" s="26">
        <v>42172</v>
      </c>
      <c r="O5710" s="20" t="s">
        <v>56</v>
      </c>
      <c r="P5710" t="str">
        <f t="shared" si="89"/>
        <v>INSERT INTO @DataTable (Deal, AdvanceDate, PROV, DealPurpose, RateType, BEACON, LTV, TDS, GDS, InsuranceType, PrincipalBalance, OccupancyType, AccountStatus, Closed_Date, DelinquencyBucket) VALUES (5709, '2014-07-28', 'AB', 'Purchase', 'Fixed', 696, 94.74, 36.91, 22.14, 'HiRatio', 0, 'Owner-Occupied', 'Closed', '2015-06-17', 'Current');</v>
      </c>
    </row>
    <row r="5711" spans="1:16" x14ac:dyDescent="0.35">
      <c r="A5711" s="22">
        <v>5710</v>
      </c>
      <c r="B5711" s="21">
        <v>42108</v>
      </c>
      <c r="C5711" s="22" t="s">
        <v>57</v>
      </c>
      <c r="D5711" s="22" t="s">
        <v>52</v>
      </c>
      <c r="E5711" s="22" t="s">
        <v>53</v>
      </c>
      <c r="F5711" s="22">
        <v>768</v>
      </c>
      <c r="G5711" s="22">
        <v>51.79</v>
      </c>
      <c r="H5711" s="22">
        <v>27.57</v>
      </c>
      <c r="I5711" s="22">
        <v>21.28</v>
      </c>
      <c r="J5711" s="22" t="s">
        <v>54</v>
      </c>
      <c r="K5711" s="23">
        <v>244038.58</v>
      </c>
      <c r="L5711" s="23" t="s">
        <v>55</v>
      </c>
      <c r="M5711" s="23" t="s">
        <v>83</v>
      </c>
      <c r="N5711" s="27"/>
      <c r="O5711" s="23" t="s">
        <v>56</v>
      </c>
      <c r="P5711" t="str">
        <f t="shared" si="89"/>
        <v>INSERT INTO @DataTable (Deal, AdvanceDate, PROV, DealPurpose, RateType, BEACON, LTV, TDS, GDS, InsuranceType, PrincipalBalance, OccupancyType, AccountStatus, Closed_Date, DelinquencyBucket) VALUES (5710, '2015-04-14', 'ON', 'Refinance External', 'Fixed', 768, 51.79, 27.57, 21.28, 'Conv', 244038.58, 'Owner-Occupied', 'Open', '1900-01-00', 'Current');</v>
      </c>
    </row>
    <row r="5712" spans="1:16" x14ac:dyDescent="0.35">
      <c r="A5712" s="19">
        <v>5711</v>
      </c>
      <c r="B5712" s="18">
        <v>42447</v>
      </c>
      <c r="C5712" s="19" t="s">
        <v>57</v>
      </c>
      <c r="D5712" s="19" t="s">
        <v>61</v>
      </c>
      <c r="E5712" s="19" t="s">
        <v>40</v>
      </c>
      <c r="F5712" s="19">
        <v>710</v>
      </c>
      <c r="G5712" s="19">
        <v>88.89</v>
      </c>
      <c r="H5712" s="19">
        <v>36.44</v>
      </c>
      <c r="I5712" s="19">
        <v>31.14</v>
      </c>
      <c r="J5712" s="19" t="s">
        <v>60</v>
      </c>
      <c r="K5712" s="20">
        <v>0</v>
      </c>
      <c r="L5712" s="20" t="s">
        <v>55</v>
      </c>
      <c r="M5712" s="20" t="s">
        <v>84</v>
      </c>
      <c r="N5712" s="26">
        <v>42524</v>
      </c>
      <c r="O5712" s="20" t="s">
        <v>56</v>
      </c>
      <c r="P5712" t="str">
        <f t="shared" si="89"/>
        <v>INSERT INTO @DataTable (Deal, AdvanceDate, PROV, DealPurpose, RateType, BEACON, LTV, TDS, GDS, InsuranceType, PrincipalBalance, OccupancyType, AccountStatus, Closed_Date, DelinquencyBucket) VALUES (5711, '2016-03-18', 'ON', 'Purchase', 'ARM', 710, 88.89, 36.44, 31.14, 'HiRatio', 0, 'Owner-Occupied', 'Closed', '2016-06-03', 'Current');</v>
      </c>
    </row>
    <row r="5713" spans="1:16" x14ac:dyDescent="0.35">
      <c r="A5713" s="22">
        <v>5712</v>
      </c>
      <c r="B5713" s="21">
        <v>41992</v>
      </c>
      <c r="C5713" s="22" t="s">
        <v>51</v>
      </c>
      <c r="D5713" s="22" t="s">
        <v>61</v>
      </c>
      <c r="E5713" s="22" t="s">
        <v>53</v>
      </c>
      <c r="F5713" s="22">
        <v>672</v>
      </c>
      <c r="G5713" s="22">
        <v>73.75</v>
      </c>
      <c r="H5713" s="22">
        <v>40.590000000000003</v>
      </c>
      <c r="I5713" s="22">
        <v>26.6</v>
      </c>
      <c r="J5713" s="22" t="s">
        <v>54</v>
      </c>
      <c r="K5713" s="23">
        <v>531145.96</v>
      </c>
      <c r="L5713" s="23" t="s">
        <v>55</v>
      </c>
      <c r="M5713" s="23" t="s">
        <v>83</v>
      </c>
      <c r="N5713" s="27"/>
      <c r="O5713" s="23" t="s">
        <v>56</v>
      </c>
      <c r="P5713" t="str">
        <f t="shared" si="89"/>
        <v>INSERT INTO @DataTable (Deal, AdvanceDate, PROV, DealPurpose, RateType, BEACON, LTV, TDS, GDS, InsuranceType, PrincipalBalance, OccupancyType, AccountStatus, Closed_Date, DelinquencyBucket) VALUES (5712, '2014-12-19', 'AB', 'Purchase', 'Fixed', 672, 73.75, 40.59, 26.6, 'Conv', 531145.96, 'Owner-Occupied', 'Open', '1900-01-00', 'Current');</v>
      </c>
    </row>
    <row r="5714" spans="1:16" x14ac:dyDescent="0.35">
      <c r="A5714" s="19">
        <v>5713</v>
      </c>
      <c r="B5714" s="18">
        <v>42535</v>
      </c>
      <c r="C5714" s="19" t="s">
        <v>57</v>
      </c>
      <c r="D5714" s="19" t="s">
        <v>52</v>
      </c>
      <c r="E5714" s="19" t="s">
        <v>53</v>
      </c>
      <c r="F5714" s="19">
        <v>805</v>
      </c>
      <c r="G5714" s="19">
        <v>50</v>
      </c>
      <c r="H5714" s="19">
        <v>25.4</v>
      </c>
      <c r="I5714" s="19">
        <v>21.61</v>
      </c>
      <c r="J5714" s="19" t="s">
        <v>54</v>
      </c>
      <c r="K5714" s="20">
        <v>181468.03</v>
      </c>
      <c r="L5714" s="20" t="s">
        <v>55</v>
      </c>
      <c r="M5714" s="20" t="s">
        <v>83</v>
      </c>
      <c r="N5714" s="26"/>
      <c r="O5714" s="20" t="s">
        <v>56</v>
      </c>
      <c r="P5714" t="str">
        <f t="shared" si="89"/>
        <v>INSERT INTO @DataTable (Deal, AdvanceDate, PROV, DealPurpose, RateType, BEACON, LTV, TDS, GDS, InsuranceType, PrincipalBalance, OccupancyType, AccountStatus, Closed_Date, DelinquencyBucket) VALUES (5713, '2016-06-14', 'ON', 'Refinance External', 'Fixed', 805, 50, 25.4, 21.61, 'Conv', 181468.03, 'Owner-Occupied', 'Open', '1900-01-00', 'Current');</v>
      </c>
    </row>
    <row r="5715" spans="1:16" x14ac:dyDescent="0.35">
      <c r="A5715" s="22">
        <v>5714</v>
      </c>
      <c r="B5715" s="21">
        <v>41850</v>
      </c>
      <c r="C5715" s="22" t="s">
        <v>58</v>
      </c>
      <c r="D5715" s="22" t="s">
        <v>61</v>
      </c>
      <c r="E5715" s="22" t="s">
        <v>53</v>
      </c>
      <c r="F5715" s="22">
        <v>780</v>
      </c>
      <c r="G5715" s="22">
        <v>95</v>
      </c>
      <c r="H5715" s="22">
        <v>36.28</v>
      </c>
      <c r="I5715" s="22">
        <v>36.22</v>
      </c>
      <c r="J5715" s="22" t="s">
        <v>60</v>
      </c>
      <c r="K5715" s="23">
        <v>233723.63</v>
      </c>
      <c r="L5715" s="23" t="s">
        <v>55</v>
      </c>
      <c r="M5715" s="23" t="s">
        <v>83</v>
      </c>
      <c r="N5715" s="27"/>
      <c r="O5715" s="23" t="s">
        <v>56</v>
      </c>
      <c r="P5715" t="str">
        <f t="shared" si="89"/>
        <v>INSERT INTO @DataTable (Deal, AdvanceDate, PROV, DealPurpose, RateType, BEACON, LTV, TDS, GDS, InsuranceType, PrincipalBalance, OccupancyType, AccountStatus, Closed_Date, DelinquencyBucket) VALUES (5714, '2014-07-30', 'BC', 'Purchase', 'Fixed', 780, 95, 36.28, 36.22, 'HiRatio', 233723.63, 'Owner-Occupied', 'Open', '1900-01-00', 'Current');</v>
      </c>
    </row>
    <row r="5716" spans="1:16" x14ac:dyDescent="0.35">
      <c r="A5716" s="19">
        <v>5715</v>
      </c>
      <c r="B5716" s="18">
        <v>40529</v>
      </c>
      <c r="C5716" s="19" t="s">
        <v>57</v>
      </c>
      <c r="D5716" s="19" t="s">
        <v>52</v>
      </c>
      <c r="E5716" s="19" t="s">
        <v>53</v>
      </c>
      <c r="F5716" s="19">
        <v>686</v>
      </c>
      <c r="G5716" s="19">
        <v>76.25</v>
      </c>
      <c r="H5716" s="19">
        <v>40.96</v>
      </c>
      <c r="I5716" s="19">
        <v>36.729999999999997</v>
      </c>
      <c r="J5716" s="19" t="s">
        <v>54</v>
      </c>
      <c r="K5716" s="20">
        <v>0</v>
      </c>
      <c r="L5716" s="20" t="s">
        <v>55</v>
      </c>
      <c r="M5716" s="20" t="s">
        <v>84</v>
      </c>
      <c r="N5716" s="26">
        <v>41199</v>
      </c>
      <c r="O5716" s="20" t="s">
        <v>56</v>
      </c>
      <c r="P5716" t="str">
        <f t="shared" si="89"/>
        <v>INSERT INTO @DataTable (Deal, AdvanceDate, PROV, DealPurpose, RateType, BEACON, LTV, TDS, GDS, InsuranceType, PrincipalBalance, OccupancyType, AccountStatus, Closed_Date, DelinquencyBucket) VALUES (5715, '2010-12-17', 'ON', 'Refinance External', 'Fixed', 686, 76.25, 40.96, 36.73, 'Conv', 0, 'Owner-Occupied', 'Closed', '2012-10-17', 'Current');</v>
      </c>
    </row>
    <row r="5717" spans="1:16" x14ac:dyDescent="0.35">
      <c r="A5717" s="22">
        <v>5716</v>
      </c>
      <c r="B5717" s="21">
        <v>41600</v>
      </c>
      <c r="C5717" s="22" t="s">
        <v>57</v>
      </c>
      <c r="D5717" s="22" t="s">
        <v>61</v>
      </c>
      <c r="E5717" s="22" t="s">
        <v>53</v>
      </c>
      <c r="F5717" s="22">
        <v>753</v>
      </c>
      <c r="G5717" s="22">
        <v>89.91</v>
      </c>
      <c r="H5717" s="22">
        <v>40.49</v>
      </c>
      <c r="I5717" s="22">
        <v>36.020000000000003</v>
      </c>
      <c r="J5717" s="22" t="s">
        <v>60</v>
      </c>
      <c r="K5717" s="23">
        <v>142250.38</v>
      </c>
      <c r="L5717" s="23" t="s">
        <v>55</v>
      </c>
      <c r="M5717" s="23" t="s">
        <v>83</v>
      </c>
      <c r="N5717" s="27"/>
      <c r="O5717" s="23" t="s">
        <v>56</v>
      </c>
      <c r="P5717" t="str">
        <f t="shared" si="89"/>
        <v>INSERT INTO @DataTable (Deal, AdvanceDate, PROV, DealPurpose, RateType, BEACON, LTV, TDS, GDS, InsuranceType, PrincipalBalance, OccupancyType, AccountStatus, Closed_Date, DelinquencyBucket) VALUES (5716, '2013-11-22', 'ON', 'Purchase', 'Fixed', 753, 89.91, 40.49, 36.02, 'HiRatio', 142250.38, 'Owner-Occupied', 'Open', '1900-01-00', 'Current');</v>
      </c>
    </row>
    <row r="5718" spans="1:16" x14ac:dyDescent="0.35">
      <c r="A5718" s="19">
        <v>5717</v>
      </c>
      <c r="B5718" s="18">
        <v>40864</v>
      </c>
      <c r="C5718" s="19" t="s">
        <v>63</v>
      </c>
      <c r="D5718" s="19" t="s">
        <v>61</v>
      </c>
      <c r="E5718" s="19" t="s">
        <v>53</v>
      </c>
      <c r="F5718" s="19">
        <v>734</v>
      </c>
      <c r="G5718" s="19">
        <v>95</v>
      </c>
      <c r="H5718" s="19">
        <v>22.41</v>
      </c>
      <c r="I5718" s="19">
        <v>9.11</v>
      </c>
      <c r="J5718" s="19" t="s">
        <v>60</v>
      </c>
      <c r="K5718" s="20">
        <v>0</v>
      </c>
      <c r="L5718" s="20" t="s">
        <v>66</v>
      </c>
      <c r="M5718" s="20" t="s">
        <v>84</v>
      </c>
      <c r="N5718" s="26">
        <v>42143</v>
      </c>
      <c r="O5718" s="20" t="s">
        <v>56</v>
      </c>
      <c r="P5718" t="str">
        <f t="shared" si="89"/>
        <v>INSERT INTO @DataTable (Deal, AdvanceDate, PROV, DealPurpose, RateType, BEACON, LTV, TDS, GDS, InsuranceType, PrincipalBalance, OccupancyType, AccountStatus, Closed_Date, DelinquencyBucket) VALUES (5717, '2011-11-17', 'SK', 'Purchase', 'Fixed', 734, 95, 22.41, 9.11, 'HiRatio', 0, 'Second Home', 'Closed', '2015-05-19', 'Current');</v>
      </c>
    </row>
    <row r="5719" spans="1:16" x14ac:dyDescent="0.35">
      <c r="A5719" s="22">
        <v>5718</v>
      </c>
      <c r="B5719" s="21">
        <v>42095</v>
      </c>
      <c r="C5719" s="22" t="s">
        <v>57</v>
      </c>
      <c r="D5719" s="22" t="s">
        <v>61</v>
      </c>
      <c r="E5719" s="22" t="s">
        <v>53</v>
      </c>
      <c r="F5719" s="22">
        <v>796</v>
      </c>
      <c r="G5719" s="22">
        <v>80</v>
      </c>
      <c r="H5719" s="22">
        <v>37.53</v>
      </c>
      <c r="I5719" s="22">
        <v>36.770000000000003</v>
      </c>
      <c r="J5719" s="22" t="s">
        <v>54</v>
      </c>
      <c r="K5719" s="23">
        <v>255450.51</v>
      </c>
      <c r="L5719" s="23" t="s">
        <v>55</v>
      </c>
      <c r="M5719" s="23" t="s">
        <v>83</v>
      </c>
      <c r="N5719" s="27"/>
      <c r="O5719" s="23" t="s">
        <v>56</v>
      </c>
      <c r="P5719" t="str">
        <f t="shared" si="89"/>
        <v>INSERT INTO @DataTable (Deal, AdvanceDate, PROV, DealPurpose, RateType, BEACON, LTV, TDS, GDS, InsuranceType, PrincipalBalance, OccupancyType, AccountStatus, Closed_Date, DelinquencyBucket) VALUES (5718, '2015-04-01', 'ON', 'Purchase', 'Fixed', 796, 80, 37.53, 36.77, 'Conv', 255450.51, 'Owner-Occupied', 'Open', '1900-01-00', 'Current');</v>
      </c>
    </row>
    <row r="5720" spans="1:16" x14ac:dyDescent="0.35">
      <c r="A5720" s="19">
        <v>5719</v>
      </c>
      <c r="B5720" s="18">
        <v>42223</v>
      </c>
      <c r="C5720" s="19" t="s">
        <v>57</v>
      </c>
      <c r="D5720" s="19" t="s">
        <v>61</v>
      </c>
      <c r="E5720" s="19" t="s">
        <v>40</v>
      </c>
      <c r="F5720" s="19">
        <v>830</v>
      </c>
      <c r="G5720" s="19">
        <v>90</v>
      </c>
      <c r="H5720" s="19">
        <v>31.41</v>
      </c>
      <c r="I5720" s="19">
        <v>20.48</v>
      </c>
      <c r="J5720" s="19" t="s">
        <v>60</v>
      </c>
      <c r="K5720" s="20">
        <v>590931.85</v>
      </c>
      <c r="L5720" s="20" t="s">
        <v>55</v>
      </c>
      <c r="M5720" s="20" t="s">
        <v>83</v>
      </c>
      <c r="N5720" s="26"/>
      <c r="O5720" s="20" t="s">
        <v>56</v>
      </c>
      <c r="P5720" t="str">
        <f t="shared" si="89"/>
        <v>INSERT INTO @DataTable (Deal, AdvanceDate, PROV, DealPurpose, RateType, BEACON, LTV, TDS, GDS, InsuranceType, PrincipalBalance, OccupancyType, AccountStatus, Closed_Date, DelinquencyBucket) VALUES (5719, '2015-08-07', 'ON', 'Purchase', 'ARM', 830, 90, 31.41, 20.48, 'HiRatio', 590931.85, 'Owner-Occupied', 'Open', '1900-01-00', 'Current');</v>
      </c>
    </row>
    <row r="5721" spans="1:16" x14ac:dyDescent="0.35">
      <c r="A5721" s="22">
        <v>5720</v>
      </c>
      <c r="B5721" s="21">
        <v>41712</v>
      </c>
      <c r="C5721" s="22" t="s">
        <v>51</v>
      </c>
      <c r="D5721" s="22" t="s">
        <v>61</v>
      </c>
      <c r="E5721" s="22" t="s">
        <v>53</v>
      </c>
      <c r="F5721" s="22">
        <v>690</v>
      </c>
      <c r="G5721" s="22">
        <v>95</v>
      </c>
      <c r="H5721" s="22">
        <v>35.909999999999997</v>
      </c>
      <c r="I5721" s="22">
        <v>18.57</v>
      </c>
      <c r="J5721" s="22" t="s">
        <v>60</v>
      </c>
      <c r="K5721" s="23">
        <v>253264.27</v>
      </c>
      <c r="L5721" s="23" t="s">
        <v>55</v>
      </c>
      <c r="M5721" s="23" t="s">
        <v>83</v>
      </c>
      <c r="N5721" s="27"/>
      <c r="O5721" s="23" t="s">
        <v>56</v>
      </c>
      <c r="P5721" t="str">
        <f t="shared" si="89"/>
        <v>INSERT INTO @DataTable (Deal, AdvanceDate, PROV, DealPurpose, RateType, BEACON, LTV, TDS, GDS, InsuranceType, PrincipalBalance, OccupancyType, AccountStatus, Closed_Date, DelinquencyBucket) VALUES (5720, '2014-03-14', 'AB', 'Purchase', 'Fixed', 690, 95, 35.91, 18.57, 'HiRatio', 253264.27, 'Owner-Occupied', 'Open', '1900-01-00', 'Current');</v>
      </c>
    </row>
    <row r="5722" spans="1:16" x14ac:dyDescent="0.35">
      <c r="A5722" s="19">
        <v>5721</v>
      </c>
      <c r="B5722" s="18">
        <v>41610</v>
      </c>
      <c r="C5722" s="19" t="s">
        <v>57</v>
      </c>
      <c r="D5722" s="19" t="s">
        <v>61</v>
      </c>
      <c r="E5722" s="19" t="s">
        <v>40</v>
      </c>
      <c r="F5722" s="19">
        <v>748</v>
      </c>
      <c r="G5722" s="19">
        <v>90</v>
      </c>
      <c r="H5722" s="19">
        <v>31.13</v>
      </c>
      <c r="I5722" s="19">
        <v>24.62</v>
      </c>
      <c r="J5722" s="19" t="s">
        <v>60</v>
      </c>
      <c r="K5722" s="20">
        <v>595461.69999999995</v>
      </c>
      <c r="L5722" s="20" t="s">
        <v>55</v>
      </c>
      <c r="M5722" s="20" t="s">
        <v>83</v>
      </c>
      <c r="N5722" s="26"/>
      <c r="O5722" s="20" t="s">
        <v>56</v>
      </c>
      <c r="P5722" t="str">
        <f t="shared" si="89"/>
        <v>INSERT INTO @DataTable (Deal, AdvanceDate, PROV, DealPurpose, RateType, BEACON, LTV, TDS, GDS, InsuranceType, PrincipalBalance, OccupancyType, AccountStatus, Closed_Date, DelinquencyBucket) VALUES (5721, '2013-12-02', 'ON', 'Purchase', 'ARM', 748, 90, 31.13, 24.62, 'HiRatio', 595461.7, 'Owner-Occupied', 'Open', '1900-01-00', 'Current');</v>
      </c>
    </row>
    <row r="5723" spans="1:16" x14ac:dyDescent="0.35">
      <c r="A5723" s="22">
        <v>5722</v>
      </c>
      <c r="B5723" s="21">
        <v>42181</v>
      </c>
      <c r="C5723" s="22" t="s">
        <v>57</v>
      </c>
      <c r="D5723" s="22" t="s">
        <v>61</v>
      </c>
      <c r="E5723" s="22" t="s">
        <v>53</v>
      </c>
      <c r="F5723" s="22">
        <v>807</v>
      </c>
      <c r="G5723" s="22">
        <v>46.52</v>
      </c>
      <c r="H5723" s="22">
        <v>36.93</v>
      </c>
      <c r="I5723" s="22">
        <v>19</v>
      </c>
      <c r="J5723" s="22" t="s">
        <v>54</v>
      </c>
      <c r="K5723" s="23">
        <v>396023.8</v>
      </c>
      <c r="L5723" s="23" t="s">
        <v>55</v>
      </c>
      <c r="M5723" s="23" t="s">
        <v>83</v>
      </c>
      <c r="N5723" s="27"/>
      <c r="O5723" s="23" t="s">
        <v>56</v>
      </c>
      <c r="P5723" t="str">
        <f t="shared" si="89"/>
        <v>INSERT INTO @DataTable (Deal, AdvanceDate, PROV, DealPurpose, RateType, BEACON, LTV, TDS, GDS, InsuranceType, PrincipalBalance, OccupancyType, AccountStatus, Closed_Date, DelinquencyBucket) VALUES (5722, '2015-06-26', 'ON', 'Purchase', 'Fixed', 807, 46.52, 36.93, 19, 'Conv', 396023.8, 'Owner-Occupied', 'Open', '1900-01-00', 'Current');</v>
      </c>
    </row>
    <row r="5724" spans="1:16" x14ac:dyDescent="0.35">
      <c r="A5724" s="19">
        <v>5723</v>
      </c>
      <c r="B5724" s="18">
        <v>41577</v>
      </c>
      <c r="C5724" s="19" t="s">
        <v>57</v>
      </c>
      <c r="D5724" s="19" t="s">
        <v>52</v>
      </c>
      <c r="E5724" s="19" t="s">
        <v>40</v>
      </c>
      <c r="F5724" s="19">
        <v>697</v>
      </c>
      <c r="G5724" s="19">
        <v>53.69</v>
      </c>
      <c r="H5724" s="19">
        <v>25.24</v>
      </c>
      <c r="I5724" s="19">
        <v>25.15</v>
      </c>
      <c r="J5724" s="19" t="s">
        <v>54</v>
      </c>
      <c r="K5724" s="20">
        <v>445212.68</v>
      </c>
      <c r="L5724" s="20" t="s">
        <v>55</v>
      </c>
      <c r="M5724" s="20" t="s">
        <v>83</v>
      </c>
      <c r="N5724" s="26"/>
      <c r="O5724" s="20" t="s">
        <v>56</v>
      </c>
      <c r="P5724" t="str">
        <f t="shared" si="89"/>
        <v>INSERT INTO @DataTable (Deal, AdvanceDate, PROV, DealPurpose, RateType, BEACON, LTV, TDS, GDS, InsuranceType, PrincipalBalance, OccupancyType, AccountStatus, Closed_Date, DelinquencyBucket) VALUES (5723, '2013-10-30', 'ON', 'Refinance External', 'ARM', 697, 53.69, 25.24, 25.15, 'Conv', 445212.68, 'Owner-Occupied', 'Open', '1900-01-00', 'Current');</v>
      </c>
    </row>
    <row r="5725" spans="1:16" x14ac:dyDescent="0.35">
      <c r="A5725" s="22">
        <v>5724</v>
      </c>
      <c r="B5725" s="21">
        <v>42655</v>
      </c>
      <c r="C5725" s="22" t="s">
        <v>57</v>
      </c>
      <c r="D5725" s="22" t="s">
        <v>61</v>
      </c>
      <c r="E5725" s="22" t="s">
        <v>53</v>
      </c>
      <c r="F5725" s="22">
        <v>748</v>
      </c>
      <c r="G5725" s="22">
        <v>93.18</v>
      </c>
      <c r="H5725" s="22">
        <v>40.229999999999997</v>
      </c>
      <c r="I5725" s="22">
        <v>26.08</v>
      </c>
      <c r="J5725" s="22" t="s">
        <v>60</v>
      </c>
      <c r="K5725" s="23">
        <v>743288.78</v>
      </c>
      <c r="L5725" s="23" t="s">
        <v>55</v>
      </c>
      <c r="M5725" s="23" t="s">
        <v>83</v>
      </c>
      <c r="N5725" s="27"/>
      <c r="O5725" s="23" t="s">
        <v>56</v>
      </c>
      <c r="P5725" t="str">
        <f t="shared" si="89"/>
        <v>INSERT INTO @DataTable (Deal, AdvanceDate, PROV, DealPurpose, RateType, BEACON, LTV, TDS, GDS, InsuranceType, PrincipalBalance, OccupancyType, AccountStatus, Closed_Date, DelinquencyBucket) VALUES (5724, '2016-10-12', 'ON', 'Purchase', 'Fixed', 748, 93.18, 40.23, 26.08, 'HiRatio', 743288.78, 'Owner-Occupied', 'Open', '1900-01-00', 'Current');</v>
      </c>
    </row>
    <row r="5726" spans="1:16" x14ac:dyDescent="0.35">
      <c r="A5726" s="19">
        <v>5725</v>
      </c>
      <c r="B5726" s="18">
        <v>42551</v>
      </c>
      <c r="C5726" s="19" t="s">
        <v>57</v>
      </c>
      <c r="D5726" s="19" t="s">
        <v>61</v>
      </c>
      <c r="E5726" s="19" t="s">
        <v>40</v>
      </c>
      <c r="F5726" s="19">
        <v>720</v>
      </c>
      <c r="G5726" s="19">
        <v>90</v>
      </c>
      <c r="H5726" s="19">
        <v>39.090000000000003</v>
      </c>
      <c r="I5726" s="19">
        <v>15.74</v>
      </c>
      <c r="J5726" s="19" t="s">
        <v>60</v>
      </c>
      <c r="K5726" s="20">
        <v>304330.7</v>
      </c>
      <c r="L5726" s="20" t="s">
        <v>66</v>
      </c>
      <c r="M5726" s="20" t="s">
        <v>83</v>
      </c>
      <c r="N5726" s="26"/>
      <c r="O5726" s="20" t="s">
        <v>56</v>
      </c>
      <c r="P5726" t="str">
        <f t="shared" si="89"/>
        <v>INSERT INTO @DataTable (Deal, AdvanceDate, PROV, DealPurpose, RateType, BEACON, LTV, TDS, GDS, InsuranceType, PrincipalBalance, OccupancyType, AccountStatus, Closed_Date, DelinquencyBucket) VALUES (5725, '2016-06-30', 'ON', 'Purchase', 'ARM', 720, 90, 39.09, 15.74, 'HiRatio', 304330.7, 'Second Home', 'Open', '1900-01-00', 'Current');</v>
      </c>
    </row>
    <row r="5727" spans="1:16" x14ac:dyDescent="0.35">
      <c r="A5727" s="22">
        <v>5726</v>
      </c>
      <c r="B5727" s="21">
        <v>41065</v>
      </c>
      <c r="C5727" s="22" t="s">
        <v>57</v>
      </c>
      <c r="D5727" s="22" t="s">
        <v>61</v>
      </c>
      <c r="E5727" s="22" t="s">
        <v>53</v>
      </c>
      <c r="F5727" s="22">
        <v>748</v>
      </c>
      <c r="G5727" s="22">
        <v>95</v>
      </c>
      <c r="H5727" s="22">
        <v>37.26</v>
      </c>
      <c r="I5727" s="22">
        <v>31.35</v>
      </c>
      <c r="J5727" s="22" t="s">
        <v>60</v>
      </c>
      <c r="K5727" s="23">
        <v>213370.91</v>
      </c>
      <c r="L5727" s="23" t="s">
        <v>55</v>
      </c>
      <c r="M5727" s="23" t="s">
        <v>83</v>
      </c>
      <c r="N5727" s="27"/>
      <c r="O5727" s="23" t="s">
        <v>56</v>
      </c>
      <c r="P5727" t="str">
        <f t="shared" si="89"/>
        <v>INSERT INTO @DataTable (Deal, AdvanceDate, PROV, DealPurpose, RateType, BEACON, LTV, TDS, GDS, InsuranceType, PrincipalBalance, OccupancyType, AccountStatus, Closed_Date, DelinquencyBucket) VALUES (5726, '2012-06-05', 'ON', 'Purchase', 'Fixed', 748, 95, 37.26, 31.35, 'HiRatio', 213370.91, 'Owner-Occupied', 'Open', '1900-01-00', 'Current');</v>
      </c>
    </row>
    <row r="5728" spans="1:16" x14ac:dyDescent="0.35">
      <c r="A5728" s="19">
        <v>5727</v>
      </c>
      <c r="B5728" s="18">
        <v>42312</v>
      </c>
      <c r="C5728" s="19" t="s">
        <v>57</v>
      </c>
      <c r="D5728" s="19" t="s">
        <v>52</v>
      </c>
      <c r="E5728" s="19" t="s">
        <v>40</v>
      </c>
      <c r="F5728" s="19">
        <v>775</v>
      </c>
      <c r="G5728" s="19">
        <v>73.02</v>
      </c>
      <c r="H5728" s="19">
        <v>31.25</v>
      </c>
      <c r="I5728" s="19">
        <v>22.41</v>
      </c>
      <c r="J5728" s="19" t="s">
        <v>54</v>
      </c>
      <c r="K5728" s="20">
        <v>442369.74</v>
      </c>
      <c r="L5728" s="20" t="s">
        <v>55</v>
      </c>
      <c r="M5728" s="20" t="s">
        <v>83</v>
      </c>
      <c r="N5728" s="26"/>
      <c r="O5728" s="20" t="s">
        <v>56</v>
      </c>
      <c r="P5728" t="str">
        <f t="shared" si="89"/>
        <v>INSERT INTO @DataTable (Deal, AdvanceDate, PROV, DealPurpose, RateType, BEACON, LTV, TDS, GDS, InsuranceType, PrincipalBalance, OccupancyType, AccountStatus, Closed_Date, DelinquencyBucket) VALUES (5727, '2015-11-04', 'ON', 'Refinance External', 'ARM', 775, 73.02, 31.25, 22.41, 'Conv', 442369.74, 'Owner-Occupied', 'Open', '1900-01-00', 'Current');</v>
      </c>
    </row>
    <row r="5729" spans="1:16" x14ac:dyDescent="0.35">
      <c r="A5729" s="22">
        <v>5728</v>
      </c>
      <c r="B5729" s="21">
        <v>41760</v>
      </c>
      <c r="C5729" s="22" t="s">
        <v>57</v>
      </c>
      <c r="D5729" s="22" t="s">
        <v>61</v>
      </c>
      <c r="E5729" s="22" t="s">
        <v>40</v>
      </c>
      <c r="F5729" s="22">
        <v>796</v>
      </c>
      <c r="G5729" s="22">
        <v>68</v>
      </c>
      <c r="H5729" s="22">
        <v>24.63</v>
      </c>
      <c r="I5729" s="22">
        <v>13.36</v>
      </c>
      <c r="J5729" s="22" t="s">
        <v>54</v>
      </c>
      <c r="K5729" s="23">
        <v>198965.51</v>
      </c>
      <c r="L5729" s="23" t="s">
        <v>66</v>
      </c>
      <c r="M5729" s="23" t="s">
        <v>83</v>
      </c>
      <c r="N5729" s="27"/>
      <c r="O5729" s="23" t="s">
        <v>56</v>
      </c>
      <c r="P5729" t="str">
        <f t="shared" si="89"/>
        <v>INSERT INTO @DataTable (Deal, AdvanceDate, PROV, DealPurpose, RateType, BEACON, LTV, TDS, GDS, InsuranceType, PrincipalBalance, OccupancyType, AccountStatus, Closed_Date, DelinquencyBucket) VALUES (5728, '2014-05-01', 'ON', 'Purchase', 'ARM', 796, 68, 24.63, 13.36, 'Conv', 198965.51, 'Second Home', 'Open', '1900-01-00', 'Current');</v>
      </c>
    </row>
    <row r="5730" spans="1:16" x14ac:dyDescent="0.35">
      <c r="A5730" s="19">
        <v>5729</v>
      </c>
      <c r="B5730" s="18">
        <v>41617</v>
      </c>
      <c r="C5730" s="19" t="s">
        <v>51</v>
      </c>
      <c r="D5730" s="19" t="s">
        <v>61</v>
      </c>
      <c r="E5730" s="19" t="s">
        <v>40</v>
      </c>
      <c r="F5730" s="19">
        <v>755</v>
      </c>
      <c r="G5730" s="19">
        <v>95</v>
      </c>
      <c r="H5730" s="19">
        <v>34.4</v>
      </c>
      <c r="I5730" s="19">
        <v>30.14</v>
      </c>
      <c r="J5730" s="19" t="s">
        <v>60</v>
      </c>
      <c r="K5730" s="20">
        <v>270807.2</v>
      </c>
      <c r="L5730" s="20" t="s">
        <v>55</v>
      </c>
      <c r="M5730" s="20" t="s">
        <v>83</v>
      </c>
      <c r="N5730" s="26"/>
      <c r="O5730" s="20" t="s">
        <v>56</v>
      </c>
      <c r="P5730" t="str">
        <f t="shared" si="89"/>
        <v>INSERT INTO @DataTable (Deal, AdvanceDate, PROV, DealPurpose, RateType, BEACON, LTV, TDS, GDS, InsuranceType, PrincipalBalance, OccupancyType, AccountStatus, Closed_Date, DelinquencyBucket) VALUES (5729, '2013-12-09', 'AB', 'Purchase', 'ARM', 755, 95, 34.4, 30.14, 'HiRatio', 270807.2, 'Owner-Occupied', 'Open', '1900-01-00', 'Current');</v>
      </c>
    </row>
    <row r="5731" spans="1:16" x14ac:dyDescent="0.35">
      <c r="A5731" s="22">
        <v>5730</v>
      </c>
      <c r="B5731" s="21">
        <v>42100</v>
      </c>
      <c r="C5731" s="22" t="s">
        <v>58</v>
      </c>
      <c r="D5731" s="22" t="s">
        <v>61</v>
      </c>
      <c r="E5731" s="22" t="s">
        <v>40</v>
      </c>
      <c r="F5731" s="22">
        <v>794</v>
      </c>
      <c r="G5731" s="22">
        <v>69.53</v>
      </c>
      <c r="H5731" s="22">
        <v>23.38</v>
      </c>
      <c r="I5731" s="22">
        <v>22.07</v>
      </c>
      <c r="J5731" s="22" t="s">
        <v>54</v>
      </c>
      <c r="K5731" s="23">
        <v>215705.33</v>
      </c>
      <c r="L5731" s="23" t="s">
        <v>55</v>
      </c>
      <c r="M5731" s="23" t="s">
        <v>83</v>
      </c>
      <c r="N5731" s="27"/>
      <c r="O5731" s="23" t="s">
        <v>56</v>
      </c>
      <c r="P5731" t="str">
        <f t="shared" si="89"/>
        <v>INSERT INTO @DataTable (Deal, AdvanceDate, PROV, DealPurpose, RateType, BEACON, LTV, TDS, GDS, InsuranceType, PrincipalBalance, OccupancyType, AccountStatus, Closed_Date, DelinquencyBucket) VALUES (5730, '2015-04-06', 'BC', 'Purchase', 'ARM', 794, 69.53, 23.38, 22.07, 'Conv', 215705.33, 'Owner-Occupied', 'Open', '1900-01-00', 'Current');</v>
      </c>
    </row>
    <row r="5732" spans="1:16" x14ac:dyDescent="0.35">
      <c r="A5732" s="19">
        <v>5731</v>
      </c>
      <c r="B5732" s="18">
        <v>42417</v>
      </c>
      <c r="C5732" s="19" t="s">
        <v>51</v>
      </c>
      <c r="D5732" s="19" t="s">
        <v>52</v>
      </c>
      <c r="E5732" s="19" t="s">
        <v>53</v>
      </c>
      <c r="F5732" s="19">
        <v>751</v>
      </c>
      <c r="G5732" s="19">
        <v>79.459999999999994</v>
      </c>
      <c r="H5732" s="19">
        <v>29.76</v>
      </c>
      <c r="I5732" s="19">
        <v>21.96</v>
      </c>
      <c r="J5732" s="19" t="s">
        <v>54</v>
      </c>
      <c r="K5732" s="20">
        <v>432452.43</v>
      </c>
      <c r="L5732" s="20" t="s">
        <v>55</v>
      </c>
      <c r="M5732" s="20" t="s">
        <v>83</v>
      </c>
      <c r="N5732" s="26"/>
      <c r="O5732" s="20" t="s">
        <v>56</v>
      </c>
      <c r="P5732" t="str">
        <f t="shared" si="89"/>
        <v>INSERT INTO @DataTable (Deal, AdvanceDate, PROV, DealPurpose, RateType, BEACON, LTV, TDS, GDS, InsuranceType, PrincipalBalance, OccupancyType, AccountStatus, Closed_Date, DelinquencyBucket) VALUES (5731, '2016-02-17', 'AB', 'Refinance External', 'Fixed', 751, 79.46, 29.76, 21.96, 'Conv', 432452.43, 'Owner-Occupied', 'Open', '1900-01-00', 'Current');</v>
      </c>
    </row>
    <row r="5733" spans="1:16" x14ac:dyDescent="0.35">
      <c r="A5733" s="22">
        <v>5732</v>
      </c>
      <c r="B5733" s="21">
        <v>42166</v>
      </c>
      <c r="C5733" s="22" t="s">
        <v>57</v>
      </c>
      <c r="D5733" s="22" t="s">
        <v>59</v>
      </c>
      <c r="E5733" s="22" t="s">
        <v>53</v>
      </c>
      <c r="F5733" s="22">
        <v>708</v>
      </c>
      <c r="G5733" s="22">
        <v>81.260000000000005</v>
      </c>
      <c r="H5733" s="22">
        <v>41.29</v>
      </c>
      <c r="I5733" s="22">
        <v>20.45</v>
      </c>
      <c r="J5733" s="22" t="s">
        <v>60</v>
      </c>
      <c r="K5733" s="23">
        <v>527945.44999999995</v>
      </c>
      <c r="L5733" s="23" t="s">
        <v>55</v>
      </c>
      <c r="M5733" s="23" t="s">
        <v>83</v>
      </c>
      <c r="N5733" s="27"/>
      <c r="O5733" s="23" t="s">
        <v>56</v>
      </c>
      <c r="P5733" t="str">
        <f t="shared" si="89"/>
        <v>INSERT INTO @DataTable (Deal, AdvanceDate, PROV, DealPurpose, RateType, BEACON, LTV, TDS, GDS, InsuranceType, PrincipalBalance, OccupancyType, AccountStatus, Closed_Date, DelinquencyBucket) VALUES (5732, '2015-06-11', 'ON', 'Transfer', 'Fixed', 708, 81.26, 41.29, 20.45, 'HiRatio', 527945.45, 'Owner-Occupied', 'Open', '1900-01-00', 'Current');</v>
      </c>
    </row>
    <row r="5734" spans="1:16" x14ac:dyDescent="0.35">
      <c r="A5734" s="19">
        <v>5733</v>
      </c>
      <c r="B5734" s="18">
        <v>42593</v>
      </c>
      <c r="C5734" s="19" t="s">
        <v>51</v>
      </c>
      <c r="D5734" s="19" t="s">
        <v>61</v>
      </c>
      <c r="E5734" s="19" t="s">
        <v>53</v>
      </c>
      <c r="F5734" s="19">
        <v>764</v>
      </c>
      <c r="G5734" s="19">
        <v>90</v>
      </c>
      <c r="H5734" s="19">
        <v>41.26</v>
      </c>
      <c r="I5734" s="19">
        <v>33.130000000000003</v>
      </c>
      <c r="J5734" s="19" t="s">
        <v>60</v>
      </c>
      <c r="K5734" s="20">
        <v>329309.74</v>
      </c>
      <c r="L5734" s="20" t="s">
        <v>55</v>
      </c>
      <c r="M5734" s="20" t="s">
        <v>83</v>
      </c>
      <c r="N5734" s="26"/>
      <c r="O5734" s="20" t="s">
        <v>56</v>
      </c>
      <c r="P5734" t="str">
        <f t="shared" si="89"/>
        <v>INSERT INTO @DataTable (Deal, AdvanceDate, PROV, DealPurpose, RateType, BEACON, LTV, TDS, GDS, InsuranceType, PrincipalBalance, OccupancyType, AccountStatus, Closed_Date, DelinquencyBucket) VALUES (5733, '2016-08-11', 'AB', 'Purchase', 'Fixed', 764, 90, 41.26, 33.13, 'HiRatio', 329309.74, 'Owner-Occupied', 'Open', '1900-01-00', 'Current');</v>
      </c>
    </row>
    <row r="5735" spans="1:16" x14ac:dyDescent="0.35">
      <c r="A5735" s="22">
        <v>5734</v>
      </c>
      <c r="B5735" s="21">
        <v>42159</v>
      </c>
      <c r="C5735" s="22" t="s">
        <v>57</v>
      </c>
      <c r="D5735" s="22" t="s">
        <v>61</v>
      </c>
      <c r="E5735" s="22" t="s">
        <v>53</v>
      </c>
      <c r="F5735" s="22">
        <v>776</v>
      </c>
      <c r="G5735" s="22">
        <v>44.62</v>
      </c>
      <c r="H5735" s="22">
        <v>37.130000000000003</v>
      </c>
      <c r="I5735" s="22">
        <v>26.45</v>
      </c>
      <c r="J5735" s="22" t="s">
        <v>54</v>
      </c>
      <c r="K5735" s="23">
        <v>272762.59000000003</v>
      </c>
      <c r="L5735" s="23" t="s">
        <v>55</v>
      </c>
      <c r="M5735" s="23" t="s">
        <v>83</v>
      </c>
      <c r="N5735" s="27"/>
      <c r="O5735" s="23" t="s">
        <v>56</v>
      </c>
      <c r="P5735" t="str">
        <f t="shared" si="89"/>
        <v>INSERT INTO @DataTable (Deal, AdvanceDate, PROV, DealPurpose, RateType, BEACON, LTV, TDS, GDS, InsuranceType, PrincipalBalance, OccupancyType, AccountStatus, Closed_Date, DelinquencyBucket) VALUES (5734, '2015-06-04', 'ON', 'Purchase', 'Fixed', 776, 44.62, 37.13, 26.45, 'Conv', 272762.59, 'Owner-Occupied', 'Open', '1900-01-00', 'Current');</v>
      </c>
    </row>
    <row r="5736" spans="1:16" x14ac:dyDescent="0.35">
      <c r="A5736" s="19">
        <v>5735</v>
      </c>
      <c r="B5736" s="18">
        <v>41838</v>
      </c>
      <c r="C5736" s="19" t="s">
        <v>57</v>
      </c>
      <c r="D5736" s="19" t="s">
        <v>52</v>
      </c>
      <c r="E5736" s="19" t="s">
        <v>40</v>
      </c>
      <c r="F5736" s="19">
        <v>722</v>
      </c>
      <c r="G5736" s="19">
        <v>80</v>
      </c>
      <c r="H5736" s="19">
        <v>28.52</v>
      </c>
      <c r="I5736" s="19">
        <v>26.52</v>
      </c>
      <c r="J5736" s="19" t="s">
        <v>54</v>
      </c>
      <c r="K5736" s="20">
        <v>0</v>
      </c>
      <c r="L5736" s="20" t="s">
        <v>55</v>
      </c>
      <c r="M5736" s="20" t="s">
        <v>84</v>
      </c>
      <c r="N5736" s="26">
        <v>42328</v>
      </c>
      <c r="O5736" s="20" t="s">
        <v>56</v>
      </c>
      <c r="P5736" t="str">
        <f t="shared" si="89"/>
        <v>INSERT INTO @DataTable (Deal, AdvanceDate, PROV, DealPurpose, RateType, BEACON, LTV, TDS, GDS, InsuranceType, PrincipalBalance, OccupancyType, AccountStatus, Closed_Date, DelinquencyBucket) VALUES (5735, '2014-07-18', 'ON', 'Refinance External', 'ARM', 722, 80, 28.52, 26.52, 'Conv', 0, 'Owner-Occupied', 'Closed', '2015-11-20', 'Current');</v>
      </c>
    </row>
    <row r="5737" spans="1:16" x14ac:dyDescent="0.35">
      <c r="A5737" s="22">
        <v>5736</v>
      </c>
      <c r="B5737" s="21">
        <v>41899</v>
      </c>
      <c r="C5737" s="22" t="s">
        <v>51</v>
      </c>
      <c r="D5737" s="22" t="s">
        <v>52</v>
      </c>
      <c r="E5737" s="22" t="s">
        <v>53</v>
      </c>
      <c r="F5737" s="22">
        <v>790</v>
      </c>
      <c r="G5737" s="22">
        <v>72</v>
      </c>
      <c r="H5737" s="22">
        <v>21.74</v>
      </c>
      <c r="I5737" s="22">
        <v>14.01</v>
      </c>
      <c r="J5737" s="22" t="s">
        <v>54</v>
      </c>
      <c r="K5737" s="23">
        <v>169226.26</v>
      </c>
      <c r="L5737" s="23" t="s">
        <v>55</v>
      </c>
      <c r="M5737" s="23" t="s">
        <v>83</v>
      </c>
      <c r="N5737" s="27"/>
      <c r="O5737" s="23" t="s">
        <v>56</v>
      </c>
      <c r="P5737" t="str">
        <f t="shared" si="89"/>
        <v>INSERT INTO @DataTable (Deal, AdvanceDate, PROV, DealPurpose, RateType, BEACON, LTV, TDS, GDS, InsuranceType, PrincipalBalance, OccupancyType, AccountStatus, Closed_Date, DelinquencyBucket) VALUES (5736, '2014-09-17', 'AB', 'Refinance External', 'Fixed', 790, 72, 21.74, 14.01, 'Conv', 169226.26, 'Owner-Occupied', 'Open', '1900-01-00', 'Current');</v>
      </c>
    </row>
    <row r="5738" spans="1:16" x14ac:dyDescent="0.35">
      <c r="A5738" s="19">
        <v>5737</v>
      </c>
      <c r="B5738" s="18">
        <v>42704</v>
      </c>
      <c r="C5738" s="19" t="s">
        <v>57</v>
      </c>
      <c r="D5738" s="19" t="s">
        <v>52</v>
      </c>
      <c r="E5738" s="19" t="s">
        <v>53</v>
      </c>
      <c r="F5738" s="19">
        <v>729</v>
      </c>
      <c r="G5738" s="19">
        <v>80</v>
      </c>
      <c r="H5738" s="19">
        <v>42.96</v>
      </c>
      <c r="I5738" s="19">
        <v>29.52</v>
      </c>
      <c r="J5738" s="19" t="s">
        <v>54</v>
      </c>
      <c r="K5738" s="20">
        <v>219896.54</v>
      </c>
      <c r="L5738" s="20" t="s">
        <v>55</v>
      </c>
      <c r="M5738" s="20" t="s">
        <v>83</v>
      </c>
      <c r="N5738" s="26"/>
      <c r="O5738" s="20" t="s">
        <v>56</v>
      </c>
      <c r="P5738" t="str">
        <f t="shared" si="89"/>
        <v>INSERT INTO @DataTable (Deal, AdvanceDate, PROV, DealPurpose, RateType, BEACON, LTV, TDS, GDS, InsuranceType, PrincipalBalance, OccupancyType, AccountStatus, Closed_Date, DelinquencyBucket) VALUES (5737, '2016-11-30', 'ON', 'Refinance External', 'Fixed', 729, 80, 42.96, 29.52, 'Conv', 219896.54, 'Owner-Occupied', 'Open', '1900-01-00', 'Current');</v>
      </c>
    </row>
    <row r="5739" spans="1:16" x14ac:dyDescent="0.35">
      <c r="A5739" s="22">
        <v>5738</v>
      </c>
      <c r="B5739" s="21">
        <v>41841</v>
      </c>
      <c r="C5739" s="22" t="s">
        <v>57</v>
      </c>
      <c r="D5739" s="22" t="s">
        <v>61</v>
      </c>
      <c r="E5739" s="22" t="s">
        <v>53</v>
      </c>
      <c r="F5739" s="22">
        <v>690</v>
      </c>
      <c r="G5739" s="22">
        <v>95</v>
      </c>
      <c r="H5739" s="22">
        <v>33.49</v>
      </c>
      <c r="I5739" s="22">
        <v>27.03</v>
      </c>
      <c r="J5739" s="22" t="s">
        <v>60</v>
      </c>
      <c r="K5739" s="23">
        <v>246781.91</v>
      </c>
      <c r="L5739" s="23" t="s">
        <v>55</v>
      </c>
      <c r="M5739" s="23" t="s">
        <v>83</v>
      </c>
      <c r="N5739" s="27"/>
      <c r="O5739" s="23" t="s">
        <v>56</v>
      </c>
      <c r="P5739" t="str">
        <f t="shared" si="89"/>
        <v>INSERT INTO @DataTable (Deal, AdvanceDate, PROV, DealPurpose, RateType, BEACON, LTV, TDS, GDS, InsuranceType, PrincipalBalance, OccupancyType, AccountStatus, Closed_Date, DelinquencyBucket) VALUES (5738, '2014-07-21', 'ON', 'Purchase', 'Fixed', 690, 95, 33.49, 27.03, 'HiRatio', 246781.91, 'Owner-Occupied', 'Open', '1900-01-00', 'Current');</v>
      </c>
    </row>
    <row r="5740" spans="1:16" x14ac:dyDescent="0.35">
      <c r="A5740" s="19">
        <v>5739</v>
      </c>
      <c r="B5740" s="18">
        <v>41739</v>
      </c>
      <c r="C5740" s="19" t="s">
        <v>57</v>
      </c>
      <c r="D5740" s="19" t="s">
        <v>61</v>
      </c>
      <c r="E5740" s="19" t="s">
        <v>40</v>
      </c>
      <c r="F5740" s="19">
        <v>761</v>
      </c>
      <c r="G5740" s="19">
        <v>67.569999999999993</v>
      </c>
      <c r="H5740" s="19">
        <v>39.72</v>
      </c>
      <c r="I5740" s="19">
        <v>11.39</v>
      </c>
      <c r="J5740" s="19" t="s">
        <v>54</v>
      </c>
      <c r="K5740" s="20">
        <v>90351.1</v>
      </c>
      <c r="L5740" s="20" t="s">
        <v>66</v>
      </c>
      <c r="M5740" s="20" t="s">
        <v>83</v>
      </c>
      <c r="N5740" s="26"/>
      <c r="O5740" s="20" t="s">
        <v>56</v>
      </c>
      <c r="P5740" t="str">
        <f t="shared" si="89"/>
        <v>INSERT INTO @DataTable (Deal, AdvanceDate, PROV, DealPurpose, RateType, BEACON, LTV, TDS, GDS, InsuranceType, PrincipalBalance, OccupancyType, AccountStatus, Closed_Date, DelinquencyBucket) VALUES (5739, '2014-04-10', 'ON', 'Purchase', 'ARM', 761, 67.57, 39.72, 11.39, 'Conv', 90351.1, 'Second Home', 'Open', '1900-01-00', 'Current');</v>
      </c>
    </row>
    <row r="5741" spans="1:16" x14ac:dyDescent="0.35">
      <c r="A5741" s="22">
        <v>5740</v>
      </c>
      <c r="B5741" s="21">
        <v>41488</v>
      </c>
      <c r="C5741" s="22" t="s">
        <v>78</v>
      </c>
      <c r="D5741" s="22" t="s">
        <v>52</v>
      </c>
      <c r="E5741" s="22" t="s">
        <v>53</v>
      </c>
      <c r="F5741" s="22">
        <v>735</v>
      </c>
      <c r="G5741" s="22">
        <v>38.71</v>
      </c>
      <c r="H5741" s="22">
        <v>28.42</v>
      </c>
      <c r="I5741" s="22">
        <v>28.42</v>
      </c>
      <c r="J5741" s="22" t="s">
        <v>54</v>
      </c>
      <c r="K5741" s="23">
        <v>106313.67</v>
      </c>
      <c r="L5741" s="23" t="s">
        <v>55</v>
      </c>
      <c r="M5741" s="23" t="s">
        <v>83</v>
      </c>
      <c r="N5741" s="27"/>
      <c r="O5741" s="23" t="s">
        <v>56</v>
      </c>
      <c r="P5741" t="str">
        <f t="shared" si="89"/>
        <v>INSERT INTO @DataTable (Deal, AdvanceDate, PROV, DealPurpose, RateType, BEACON, LTV, TDS, GDS, InsuranceType, PrincipalBalance, OccupancyType, AccountStatus, Closed_Date, DelinquencyBucket) VALUES (5740, '2013-08-02', 'NL', 'Refinance External', 'Fixed', 735, 38.71, 28.42, 28.42, 'Conv', 106313.67, 'Owner-Occupied', 'Open', '1900-01-00', 'Current');</v>
      </c>
    </row>
    <row r="5742" spans="1:16" x14ac:dyDescent="0.35">
      <c r="A5742" s="19">
        <v>5741</v>
      </c>
      <c r="B5742" s="18">
        <v>42340</v>
      </c>
      <c r="C5742" s="19" t="s">
        <v>51</v>
      </c>
      <c r="D5742" s="19" t="s">
        <v>52</v>
      </c>
      <c r="E5742" s="19" t="s">
        <v>53</v>
      </c>
      <c r="F5742" s="19">
        <v>705</v>
      </c>
      <c r="G5742" s="19">
        <v>73.27</v>
      </c>
      <c r="H5742" s="19">
        <v>30.17</v>
      </c>
      <c r="I5742" s="19">
        <v>23.07</v>
      </c>
      <c r="J5742" s="19" t="s">
        <v>54</v>
      </c>
      <c r="K5742" s="20">
        <v>359666.32</v>
      </c>
      <c r="L5742" s="20" t="s">
        <v>55</v>
      </c>
      <c r="M5742" s="20" t="s">
        <v>83</v>
      </c>
      <c r="N5742" s="26"/>
      <c r="O5742" s="20" t="s">
        <v>56</v>
      </c>
      <c r="P5742" t="str">
        <f t="shared" si="89"/>
        <v>INSERT INTO @DataTable (Deal, AdvanceDate, PROV, DealPurpose, RateType, BEACON, LTV, TDS, GDS, InsuranceType, PrincipalBalance, OccupancyType, AccountStatus, Closed_Date, DelinquencyBucket) VALUES (5741, '2015-12-02', 'AB', 'Refinance External', 'Fixed', 705, 73.27, 30.17, 23.07, 'Conv', 359666.32, 'Owner-Occupied', 'Open', '1900-01-00', 'Current');</v>
      </c>
    </row>
    <row r="5743" spans="1:16" x14ac:dyDescent="0.35">
      <c r="A5743" s="22">
        <v>5742</v>
      </c>
      <c r="B5743" s="21">
        <v>41871</v>
      </c>
      <c r="C5743" s="22" t="s">
        <v>57</v>
      </c>
      <c r="D5743" s="22" t="s">
        <v>61</v>
      </c>
      <c r="E5743" s="22" t="s">
        <v>40</v>
      </c>
      <c r="F5743" s="22">
        <v>800</v>
      </c>
      <c r="G5743" s="22">
        <v>95</v>
      </c>
      <c r="H5743" s="22">
        <v>22.83</v>
      </c>
      <c r="I5743" s="22">
        <v>20.47</v>
      </c>
      <c r="J5743" s="22" t="s">
        <v>60</v>
      </c>
      <c r="K5743" s="23">
        <v>382756.75</v>
      </c>
      <c r="L5743" s="23" t="s">
        <v>55</v>
      </c>
      <c r="M5743" s="23" t="s">
        <v>83</v>
      </c>
      <c r="N5743" s="27"/>
      <c r="O5743" s="23" t="s">
        <v>56</v>
      </c>
      <c r="P5743" t="str">
        <f t="shared" si="89"/>
        <v>INSERT INTO @DataTable (Deal, AdvanceDate, PROV, DealPurpose, RateType, BEACON, LTV, TDS, GDS, InsuranceType, PrincipalBalance, OccupancyType, AccountStatus, Closed_Date, DelinquencyBucket) VALUES (5742, '2014-08-20', 'ON', 'Purchase', 'ARM', 800, 95, 22.83, 20.47, 'HiRatio', 382756.75, 'Owner-Occupied', 'Open', '1900-01-00', 'Current');</v>
      </c>
    </row>
    <row r="5744" spans="1:16" x14ac:dyDescent="0.35">
      <c r="A5744" s="19">
        <v>5743</v>
      </c>
      <c r="B5744" s="18">
        <v>42384</v>
      </c>
      <c r="C5744" s="19" t="s">
        <v>51</v>
      </c>
      <c r="D5744" s="19" t="s">
        <v>61</v>
      </c>
      <c r="E5744" s="19" t="s">
        <v>53</v>
      </c>
      <c r="F5744" s="19">
        <v>801</v>
      </c>
      <c r="G5744" s="19">
        <v>95</v>
      </c>
      <c r="H5744" s="19">
        <v>21.8</v>
      </c>
      <c r="I5744" s="19">
        <v>21.46</v>
      </c>
      <c r="J5744" s="19" t="s">
        <v>60</v>
      </c>
      <c r="K5744" s="20">
        <v>441658.36</v>
      </c>
      <c r="L5744" s="20" t="s">
        <v>55</v>
      </c>
      <c r="M5744" s="20" t="s">
        <v>83</v>
      </c>
      <c r="N5744" s="26"/>
      <c r="O5744" s="20" t="s">
        <v>56</v>
      </c>
      <c r="P5744" t="str">
        <f t="shared" si="89"/>
        <v>INSERT INTO @DataTable (Deal, AdvanceDate, PROV, DealPurpose, RateType, BEACON, LTV, TDS, GDS, InsuranceType, PrincipalBalance, OccupancyType, AccountStatus, Closed_Date, DelinquencyBucket) VALUES (5743, '2016-01-15', 'AB', 'Purchase', 'Fixed', 801, 95, 21.8, 21.46, 'HiRatio', 441658.36, 'Owner-Occupied', 'Open', '1900-01-00', 'Current');</v>
      </c>
    </row>
    <row r="5745" spans="1:16" x14ac:dyDescent="0.35">
      <c r="A5745" s="22">
        <v>5744</v>
      </c>
      <c r="B5745" s="21">
        <v>41516</v>
      </c>
      <c r="C5745" s="22" t="s">
        <v>57</v>
      </c>
      <c r="D5745" s="22" t="s">
        <v>61</v>
      </c>
      <c r="E5745" s="22" t="s">
        <v>53</v>
      </c>
      <c r="F5745" s="22">
        <v>777</v>
      </c>
      <c r="G5745" s="22">
        <v>95</v>
      </c>
      <c r="H5745" s="22">
        <v>42.41</v>
      </c>
      <c r="I5745" s="22">
        <v>33.28</v>
      </c>
      <c r="J5745" s="22" t="s">
        <v>60</v>
      </c>
      <c r="K5745" s="23">
        <v>0</v>
      </c>
      <c r="L5745" s="23" t="s">
        <v>55</v>
      </c>
      <c r="M5745" s="23" t="s">
        <v>84</v>
      </c>
      <c r="N5745" s="27">
        <v>42326</v>
      </c>
      <c r="O5745" s="23" t="s">
        <v>56</v>
      </c>
      <c r="P5745" t="str">
        <f t="shared" si="89"/>
        <v>INSERT INTO @DataTable (Deal, AdvanceDate, PROV, DealPurpose, RateType, BEACON, LTV, TDS, GDS, InsuranceType, PrincipalBalance, OccupancyType, AccountStatus, Closed_Date, DelinquencyBucket) VALUES (5744, '2013-08-30', 'ON', 'Purchase', 'Fixed', 777, 95, 42.41, 33.28, 'HiRatio', 0, 'Owner-Occupied', 'Closed', '2015-11-18', 'Current');</v>
      </c>
    </row>
    <row r="5746" spans="1:16" x14ac:dyDescent="0.35">
      <c r="A5746" s="19">
        <v>5745</v>
      </c>
      <c r="B5746" s="18">
        <v>41096</v>
      </c>
      <c r="C5746" s="19" t="s">
        <v>51</v>
      </c>
      <c r="D5746" s="19" t="s">
        <v>61</v>
      </c>
      <c r="E5746" s="19" t="s">
        <v>53</v>
      </c>
      <c r="F5746" s="19">
        <v>773</v>
      </c>
      <c r="G5746" s="19">
        <v>90.74</v>
      </c>
      <c r="H5746" s="19">
        <v>41.84</v>
      </c>
      <c r="I5746" s="19">
        <v>38.229999999999997</v>
      </c>
      <c r="J5746" s="19" t="s">
        <v>60</v>
      </c>
      <c r="K5746" s="20">
        <v>227881.55</v>
      </c>
      <c r="L5746" s="20" t="s">
        <v>55</v>
      </c>
      <c r="M5746" s="20" t="s">
        <v>83</v>
      </c>
      <c r="N5746" s="26"/>
      <c r="O5746" s="20" t="s">
        <v>56</v>
      </c>
      <c r="P5746" t="str">
        <f t="shared" si="89"/>
        <v>INSERT INTO @DataTable (Deal, AdvanceDate, PROV, DealPurpose, RateType, BEACON, LTV, TDS, GDS, InsuranceType, PrincipalBalance, OccupancyType, AccountStatus, Closed_Date, DelinquencyBucket) VALUES (5745, '2012-07-06', 'AB', 'Purchase', 'Fixed', 773, 90.74, 41.84, 38.23, 'HiRatio', 227881.55, 'Owner-Occupied', 'Open', '1900-01-00', 'Current');</v>
      </c>
    </row>
    <row r="5747" spans="1:16" x14ac:dyDescent="0.35">
      <c r="A5747" s="22">
        <v>5746</v>
      </c>
      <c r="B5747" s="21">
        <v>42334</v>
      </c>
      <c r="C5747" s="22" t="s">
        <v>57</v>
      </c>
      <c r="D5747" s="22" t="s">
        <v>61</v>
      </c>
      <c r="E5747" s="22" t="s">
        <v>53</v>
      </c>
      <c r="F5747" s="22">
        <v>677</v>
      </c>
      <c r="G5747" s="22">
        <v>80</v>
      </c>
      <c r="H5747" s="22">
        <v>40.47</v>
      </c>
      <c r="I5747" s="22">
        <v>31.97</v>
      </c>
      <c r="J5747" s="22" t="s">
        <v>54</v>
      </c>
      <c r="K5747" s="23">
        <v>365090.91</v>
      </c>
      <c r="L5747" s="23" t="s">
        <v>55</v>
      </c>
      <c r="M5747" s="23" t="s">
        <v>83</v>
      </c>
      <c r="N5747" s="27"/>
      <c r="O5747" s="23" t="s">
        <v>56</v>
      </c>
      <c r="P5747" t="str">
        <f t="shared" si="89"/>
        <v>INSERT INTO @DataTable (Deal, AdvanceDate, PROV, DealPurpose, RateType, BEACON, LTV, TDS, GDS, InsuranceType, PrincipalBalance, OccupancyType, AccountStatus, Closed_Date, DelinquencyBucket) VALUES (5746, '2015-11-26', 'ON', 'Purchase', 'Fixed', 677, 80, 40.47, 31.97, 'Conv', 365090.91, 'Owner-Occupied', 'Open', '1900-01-00', 'Current');</v>
      </c>
    </row>
    <row r="5748" spans="1:16" x14ac:dyDescent="0.35">
      <c r="A5748" s="19">
        <v>5747</v>
      </c>
      <c r="B5748" s="18">
        <v>42398</v>
      </c>
      <c r="C5748" s="19" t="s">
        <v>57</v>
      </c>
      <c r="D5748" s="19" t="s">
        <v>52</v>
      </c>
      <c r="E5748" s="19" t="s">
        <v>53</v>
      </c>
      <c r="F5748" s="19">
        <v>682</v>
      </c>
      <c r="G5748" s="19">
        <v>79.73</v>
      </c>
      <c r="H5748" s="19">
        <v>41.98</v>
      </c>
      <c r="I5748" s="19">
        <v>37.479999999999997</v>
      </c>
      <c r="J5748" s="19" t="s">
        <v>54</v>
      </c>
      <c r="K5748" s="20">
        <v>154913.28</v>
      </c>
      <c r="L5748" s="20" t="s">
        <v>55</v>
      </c>
      <c r="M5748" s="20" t="s">
        <v>83</v>
      </c>
      <c r="N5748" s="26"/>
      <c r="O5748" s="20" t="s">
        <v>56</v>
      </c>
      <c r="P5748" t="str">
        <f t="shared" si="89"/>
        <v>INSERT INTO @DataTable (Deal, AdvanceDate, PROV, DealPurpose, RateType, BEACON, LTV, TDS, GDS, InsuranceType, PrincipalBalance, OccupancyType, AccountStatus, Closed_Date, DelinquencyBucket) VALUES (5747, '2016-01-29', 'ON', 'Refinance External', 'Fixed', 682, 79.73, 41.98, 37.48, 'Conv', 154913.28, 'Owner-Occupied', 'Open', '1900-01-00', 'Current');</v>
      </c>
    </row>
    <row r="5749" spans="1:16" x14ac:dyDescent="0.35">
      <c r="A5749" s="22">
        <v>5748</v>
      </c>
      <c r="B5749" s="21">
        <v>40942</v>
      </c>
      <c r="C5749" s="22" t="s">
        <v>51</v>
      </c>
      <c r="D5749" s="22" t="s">
        <v>52</v>
      </c>
      <c r="E5749" s="22" t="s">
        <v>53</v>
      </c>
      <c r="F5749" s="22">
        <v>714</v>
      </c>
      <c r="G5749" s="22">
        <v>64</v>
      </c>
      <c r="H5749" s="22">
        <v>38.590000000000003</v>
      </c>
      <c r="I5749" s="22">
        <v>38.590000000000003</v>
      </c>
      <c r="J5749" s="22" t="s">
        <v>54</v>
      </c>
      <c r="K5749" s="23">
        <v>137198.74</v>
      </c>
      <c r="L5749" s="23" t="s">
        <v>55</v>
      </c>
      <c r="M5749" s="23" t="s">
        <v>83</v>
      </c>
      <c r="N5749" s="27"/>
      <c r="O5749" s="23" t="s">
        <v>56</v>
      </c>
      <c r="P5749" t="str">
        <f t="shared" si="89"/>
        <v>INSERT INTO @DataTable (Deal, AdvanceDate, PROV, DealPurpose, RateType, BEACON, LTV, TDS, GDS, InsuranceType, PrincipalBalance, OccupancyType, AccountStatus, Closed_Date, DelinquencyBucket) VALUES (5748, '2012-02-03', 'AB', 'Refinance External', 'Fixed', 714, 64, 38.59, 38.59, 'Conv', 137198.74, 'Owner-Occupied', 'Open', '1900-01-00', 'Current');</v>
      </c>
    </row>
    <row r="5750" spans="1:16" x14ac:dyDescent="0.35">
      <c r="A5750" s="19">
        <v>5749</v>
      </c>
      <c r="B5750" s="18">
        <v>42464</v>
      </c>
      <c r="C5750" s="19" t="s">
        <v>51</v>
      </c>
      <c r="D5750" s="19" t="s">
        <v>61</v>
      </c>
      <c r="E5750" s="19" t="s">
        <v>53</v>
      </c>
      <c r="F5750" s="19">
        <v>753</v>
      </c>
      <c r="G5750" s="19">
        <v>90</v>
      </c>
      <c r="H5750" s="19">
        <v>39.32</v>
      </c>
      <c r="I5750" s="19">
        <v>29.57</v>
      </c>
      <c r="J5750" s="19" t="s">
        <v>60</v>
      </c>
      <c r="K5750" s="20">
        <v>381737.48</v>
      </c>
      <c r="L5750" s="20" t="s">
        <v>55</v>
      </c>
      <c r="M5750" s="20" t="s">
        <v>83</v>
      </c>
      <c r="N5750" s="26"/>
      <c r="O5750" s="20" t="s">
        <v>56</v>
      </c>
      <c r="P5750" t="str">
        <f t="shared" si="89"/>
        <v>INSERT INTO @DataTable (Deal, AdvanceDate, PROV, DealPurpose, RateType, BEACON, LTV, TDS, GDS, InsuranceType, PrincipalBalance, OccupancyType, AccountStatus, Closed_Date, DelinquencyBucket) VALUES (5749, '2016-04-04', 'AB', 'Purchase', 'Fixed', 753, 90, 39.32, 29.57, 'HiRatio', 381737.48, 'Owner-Occupied', 'Open', '1900-01-00', 'Current');</v>
      </c>
    </row>
    <row r="5751" spans="1:16" x14ac:dyDescent="0.35">
      <c r="A5751" s="22">
        <v>5750</v>
      </c>
      <c r="B5751" s="21">
        <v>41061</v>
      </c>
      <c r="C5751" s="22" t="s">
        <v>57</v>
      </c>
      <c r="D5751" s="22" t="s">
        <v>61</v>
      </c>
      <c r="E5751" s="22" t="s">
        <v>53</v>
      </c>
      <c r="F5751" s="22">
        <v>812</v>
      </c>
      <c r="G5751" s="22">
        <v>90</v>
      </c>
      <c r="H5751" s="22">
        <v>30.21</v>
      </c>
      <c r="I5751" s="22">
        <v>30</v>
      </c>
      <c r="J5751" s="22" t="s">
        <v>60</v>
      </c>
      <c r="K5751" s="23">
        <v>0</v>
      </c>
      <c r="L5751" s="23" t="s">
        <v>55</v>
      </c>
      <c r="M5751" s="23" t="s">
        <v>84</v>
      </c>
      <c r="N5751" s="27">
        <v>41948</v>
      </c>
      <c r="O5751" s="23" t="s">
        <v>56</v>
      </c>
      <c r="P5751" t="str">
        <f t="shared" si="89"/>
        <v>INSERT INTO @DataTable (Deal, AdvanceDate, PROV, DealPurpose, RateType, BEACON, LTV, TDS, GDS, InsuranceType, PrincipalBalance, OccupancyType, AccountStatus, Closed_Date, DelinquencyBucket) VALUES (5750, '2012-06-01', 'ON', 'Purchase', 'Fixed', 812, 90, 30.21, 30, 'HiRatio', 0, 'Owner-Occupied', 'Closed', '2014-11-05', 'Current');</v>
      </c>
    </row>
    <row r="5752" spans="1:16" x14ac:dyDescent="0.35">
      <c r="A5752" s="19">
        <v>5751</v>
      </c>
      <c r="B5752" s="18">
        <v>41453</v>
      </c>
      <c r="C5752" s="19" t="s">
        <v>57</v>
      </c>
      <c r="D5752" s="19" t="s">
        <v>64</v>
      </c>
      <c r="E5752" s="19" t="s">
        <v>53</v>
      </c>
      <c r="F5752" s="19">
        <v>710</v>
      </c>
      <c r="G5752" s="19">
        <v>95</v>
      </c>
      <c r="H5752" s="19">
        <v>33.369999999999997</v>
      </c>
      <c r="I5752" s="19">
        <v>23.6</v>
      </c>
      <c r="J5752" s="19" t="s">
        <v>60</v>
      </c>
      <c r="K5752" s="20">
        <v>0</v>
      </c>
      <c r="L5752" s="20" t="s">
        <v>55</v>
      </c>
      <c r="M5752" s="20" t="s">
        <v>84</v>
      </c>
      <c r="N5752" s="26">
        <v>42307</v>
      </c>
      <c r="O5752" s="20" t="s">
        <v>56</v>
      </c>
      <c r="P5752" t="str">
        <f t="shared" si="89"/>
        <v>INSERT INTO @DataTable (Deal, AdvanceDate, PROV, DealPurpose, RateType, BEACON, LTV, TDS, GDS, InsuranceType, PrincipalBalance, OccupancyType, AccountStatus, Closed_Date, DelinquencyBucket) VALUES (5751, '2013-06-28', 'ON', 'Purchase with Improvements', 'Fixed', 710, 95, 33.37, 23.6, 'HiRatio', 0, 'Owner-Occupied', 'Closed', '2015-10-30', 'Current');</v>
      </c>
    </row>
    <row r="5753" spans="1:16" x14ac:dyDescent="0.35">
      <c r="A5753" s="22">
        <v>5752</v>
      </c>
      <c r="B5753" s="21">
        <v>41761</v>
      </c>
      <c r="C5753" s="22" t="s">
        <v>58</v>
      </c>
      <c r="D5753" s="22" t="s">
        <v>61</v>
      </c>
      <c r="E5753" s="22" t="s">
        <v>53</v>
      </c>
      <c r="F5753" s="22">
        <v>745</v>
      </c>
      <c r="G5753" s="22">
        <v>90</v>
      </c>
      <c r="H5753" s="22">
        <v>34.979999999999997</v>
      </c>
      <c r="I5753" s="22">
        <v>33.74</v>
      </c>
      <c r="J5753" s="22" t="s">
        <v>60</v>
      </c>
      <c r="K5753" s="23">
        <v>539198.26</v>
      </c>
      <c r="L5753" s="23" t="s">
        <v>55</v>
      </c>
      <c r="M5753" s="23" t="s">
        <v>83</v>
      </c>
      <c r="N5753" s="27"/>
      <c r="O5753" s="23" t="s">
        <v>56</v>
      </c>
      <c r="P5753" t="str">
        <f t="shared" si="89"/>
        <v>INSERT INTO @DataTable (Deal, AdvanceDate, PROV, DealPurpose, RateType, BEACON, LTV, TDS, GDS, InsuranceType, PrincipalBalance, OccupancyType, AccountStatus, Closed_Date, DelinquencyBucket) VALUES (5752, '2014-05-02', 'BC', 'Purchase', 'Fixed', 745, 90, 34.98, 33.74, 'HiRatio', 539198.26, 'Owner-Occupied', 'Open', '1900-01-00', 'Current');</v>
      </c>
    </row>
    <row r="5754" spans="1:16" x14ac:dyDescent="0.35">
      <c r="A5754" s="19">
        <v>5753</v>
      </c>
      <c r="B5754" s="18">
        <v>40718</v>
      </c>
      <c r="C5754" s="19" t="s">
        <v>57</v>
      </c>
      <c r="D5754" s="19" t="s">
        <v>52</v>
      </c>
      <c r="E5754" s="19" t="s">
        <v>40</v>
      </c>
      <c r="F5754" s="19">
        <v>667</v>
      </c>
      <c r="G5754" s="19">
        <v>85</v>
      </c>
      <c r="H5754" s="19">
        <v>32.01</v>
      </c>
      <c r="I5754" s="19">
        <v>29.44</v>
      </c>
      <c r="J5754" s="19" t="s">
        <v>60</v>
      </c>
      <c r="K5754" s="20">
        <v>0</v>
      </c>
      <c r="L5754" s="20" t="s">
        <v>55</v>
      </c>
      <c r="M5754" s="20" t="s">
        <v>84</v>
      </c>
      <c r="N5754" s="26">
        <v>41647</v>
      </c>
      <c r="O5754" s="20" t="s">
        <v>56</v>
      </c>
      <c r="P5754" t="str">
        <f t="shared" si="89"/>
        <v>INSERT INTO @DataTable (Deal, AdvanceDate, PROV, DealPurpose, RateType, BEACON, LTV, TDS, GDS, InsuranceType, PrincipalBalance, OccupancyType, AccountStatus, Closed_Date, DelinquencyBucket) VALUES (5753, '2011-06-24', 'ON', 'Refinance External', 'ARM', 667, 85, 32.01, 29.44, 'HiRatio', 0, 'Owner-Occupied', 'Closed', '2014-01-08', 'Current');</v>
      </c>
    </row>
    <row r="5755" spans="1:16" x14ac:dyDescent="0.35">
      <c r="A5755" s="22">
        <v>5754</v>
      </c>
      <c r="B5755" s="21">
        <v>41444</v>
      </c>
      <c r="C5755" s="22" t="s">
        <v>57</v>
      </c>
      <c r="D5755" s="22" t="s">
        <v>61</v>
      </c>
      <c r="E5755" s="22" t="s">
        <v>53</v>
      </c>
      <c r="F5755" s="22">
        <v>775</v>
      </c>
      <c r="G5755" s="22">
        <v>95</v>
      </c>
      <c r="H5755" s="22">
        <v>26.95</v>
      </c>
      <c r="I5755" s="22">
        <v>22.58</v>
      </c>
      <c r="J5755" s="22" t="s">
        <v>60</v>
      </c>
      <c r="K5755" s="23">
        <v>232533.46</v>
      </c>
      <c r="L5755" s="23" t="s">
        <v>55</v>
      </c>
      <c r="M5755" s="23" t="s">
        <v>83</v>
      </c>
      <c r="N5755" s="27"/>
      <c r="O5755" s="23" t="s">
        <v>56</v>
      </c>
      <c r="P5755" t="str">
        <f t="shared" si="89"/>
        <v>INSERT INTO @DataTable (Deal, AdvanceDate, PROV, DealPurpose, RateType, BEACON, LTV, TDS, GDS, InsuranceType, PrincipalBalance, OccupancyType, AccountStatus, Closed_Date, DelinquencyBucket) VALUES (5754, '2013-06-19', 'ON', 'Purchase', 'Fixed', 775, 95, 26.95, 22.58, 'HiRatio', 232533.46, 'Owner-Occupied', 'Open', '1900-01-00', 'Current');</v>
      </c>
    </row>
    <row r="5756" spans="1:16" x14ac:dyDescent="0.35">
      <c r="A5756" s="19">
        <v>5755</v>
      </c>
      <c r="B5756" s="18">
        <v>42676</v>
      </c>
      <c r="C5756" s="19" t="s">
        <v>51</v>
      </c>
      <c r="D5756" s="19" t="s">
        <v>61</v>
      </c>
      <c r="E5756" s="19" t="s">
        <v>53</v>
      </c>
      <c r="F5756" s="19">
        <v>742</v>
      </c>
      <c r="G5756" s="19">
        <v>89.98</v>
      </c>
      <c r="H5756" s="19">
        <v>38.85</v>
      </c>
      <c r="I5756" s="19">
        <v>32.869999999999997</v>
      </c>
      <c r="J5756" s="19" t="s">
        <v>60</v>
      </c>
      <c r="K5756" s="20">
        <v>404410.71</v>
      </c>
      <c r="L5756" s="20" t="s">
        <v>55</v>
      </c>
      <c r="M5756" s="20" t="s">
        <v>83</v>
      </c>
      <c r="N5756" s="26"/>
      <c r="O5756" s="20" t="s">
        <v>56</v>
      </c>
      <c r="P5756" t="str">
        <f t="shared" si="89"/>
        <v>INSERT INTO @DataTable (Deal, AdvanceDate, PROV, DealPurpose, RateType, BEACON, LTV, TDS, GDS, InsuranceType, PrincipalBalance, OccupancyType, AccountStatus, Closed_Date, DelinquencyBucket) VALUES (5755, '2016-11-02', 'AB', 'Purchase', 'Fixed', 742, 89.98, 38.85, 32.87, 'HiRatio', 404410.71, 'Owner-Occupied', 'Open', '1900-01-00', 'Current');</v>
      </c>
    </row>
    <row r="5757" spans="1:16" x14ac:dyDescent="0.35">
      <c r="A5757" s="22">
        <v>5756</v>
      </c>
      <c r="B5757" s="21">
        <v>42185</v>
      </c>
      <c r="C5757" s="22" t="s">
        <v>57</v>
      </c>
      <c r="D5757" s="22" t="s">
        <v>61</v>
      </c>
      <c r="E5757" s="22" t="s">
        <v>53</v>
      </c>
      <c r="F5757" s="22">
        <v>745</v>
      </c>
      <c r="G5757" s="22">
        <v>95</v>
      </c>
      <c r="H5757" s="22">
        <v>37.86</v>
      </c>
      <c r="I5757" s="22">
        <v>30.43</v>
      </c>
      <c r="J5757" s="22" t="s">
        <v>60</v>
      </c>
      <c r="K5757" s="23">
        <v>187534.7</v>
      </c>
      <c r="L5757" s="23" t="s">
        <v>55</v>
      </c>
      <c r="M5757" s="23" t="s">
        <v>83</v>
      </c>
      <c r="N5757" s="27"/>
      <c r="O5757" s="23" t="s">
        <v>56</v>
      </c>
      <c r="P5757" t="str">
        <f t="shared" si="89"/>
        <v>INSERT INTO @DataTable (Deal, AdvanceDate, PROV, DealPurpose, RateType, BEACON, LTV, TDS, GDS, InsuranceType, PrincipalBalance, OccupancyType, AccountStatus, Closed_Date, DelinquencyBucket) VALUES (5756, '2015-06-30', 'ON', 'Purchase', 'Fixed', 745, 95, 37.86, 30.43, 'HiRatio', 187534.7, 'Owner-Occupied', 'Open', '1900-01-00', 'Current');</v>
      </c>
    </row>
    <row r="5758" spans="1:16" x14ac:dyDescent="0.35">
      <c r="A5758" s="19">
        <v>5757</v>
      </c>
      <c r="B5758" s="18">
        <v>42467</v>
      </c>
      <c r="C5758" s="19" t="s">
        <v>57</v>
      </c>
      <c r="D5758" s="19" t="s">
        <v>52</v>
      </c>
      <c r="E5758" s="19" t="s">
        <v>53</v>
      </c>
      <c r="F5758" s="19">
        <v>641</v>
      </c>
      <c r="G5758" s="19">
        <v>43.48</v>
      </c>
      <c r="H5758" s="19">
        <v>34.08</v>
      </c>
      <c r="I5758" s="19">
        <v>34.08</v>
      </c>
      <c r="J5758" s="19" t="s">
        <v>54</v>
      </c>
      <c r="K5758" s="20">
        <v>491647.73</v>
      </c>
      <c r="L5758" s="20" t="s">
        <v>55</v>
      </c>
      <c r="M5758" s="20" t="s">
        <v>83</v>
      </c>
      <c r="N5758" s="26"/>
      <c r="O5758" s="20" t="s">
        <v>56</v>
      </c>
      <c r="P5758" t="str">
        <f t="shared" si="89"/>
        <v>INSERT INTO @DataTable (Deal, AdvanceDate, PROV, DealPurpose, RateType, BEACON, LTV, TDS, GDS, InsuranceType, PrincipalBalance, OccupancyType, AccountStatus, Closed_Date, DelinquencyBucket) VALUES (5757, '2016-04-07', 'ON', 'Refinance External', 'Fixed', 641, 43.48, 34.08, 34.08, 'Conv', 491647.73, 'Owner-Occupied', 'Open', '1900-01-00', 'Current');</v>
      </c>
    </row>
    <row r="5759" spans="1:16" x14ac:dyDescent="0.35">
      <c r="A5759" s="22">
        <v>5758</v>
      </c>
      <c r="B5759" s="21">
        <v>42037</v>
      </c>
      <c r="C5759" s="22" t="s">
        <v>51</v>
      </c>
      <c r="D5759" s="22" t="s">
        <v>52</v>
      </c>
      <c r="E5759" s="22" t="s">
        <v>53</v>
      </c>
      <c r="F5759" s="22">
        <v>672</v>
      </c>
      <c r="G5759" s="22">
        <v>80</v>
      </c>
      <c r="H5759" s="22">
        <v>40.82</v>
      </c>
      <c r="I5759" s="22">
        <v>23.61</v>
      </c>
      <c r="J5759" s="22" t="s">
        <v>54</v>
      </c>
      <c r="K5759" s="23">
        <v>234004.43</v>
      </c>
      <c r="L5759" s="23" t="s">
        <v>55</v>
      </c>
      <c r="M5759" s="23" t="s">
        <v>83</v>
      </c>
      <c r="N5759" s="27"/>
      <c r="O5759" s="23" t="s">
        <v>56</v>
      </c>
      <c r="P5759" t="str">
        <f t="shared" si="89"/>
        <v>INSERT INTO @DataTable (Deal, AdvanceDate, PROV, DealPurpose, RateType, BEACON, LTV, TDS, GDS, InsuranceType, PrincipalBalance, OccupancyType, AccountStatus, Closed_Date, DelinquencyBucket) VALUES (5758, '2015-02-02', 'AB', 'Refinance External', 'Fixed', 672, 80, 40.82, 23.61, 'Conv', 234004.43, 'Owner-Occupied', 'Open', '1900-01-00', 'Current');</v>
      </c>
    </row>
    <row r="5760" spans="1:16" x14ac:dyDescent="0.35">
      <c r="A5760" s="19">
        <v>5759</v>
      </c>
      <c r="B5760" s="18">
        <v>42264</v>
      </c>
      <c r="C5760" s="19" t="s">
        <v>57</v>
      </c>
      <c r="D5760" s="19" t="s">
        <v>61</v>
      </c>
      <c r="E5760" s="19" t="s">
        <v>53</v>
      </c>
      <c r="F5760" s="19">
        <v>804</v>
      </c>
      <c r="G5760" s="19">
        <v>95</v>
      </c>
      <c r="H5760" s="19">
        <v>21.44</v>
      </c>
      <c r="I5760" s="19">
        <v>21.21</v>
      </c>
      <c r="J5760" s="19" t="s">
        <v>60</v>
      </c>
      <c r="K5760" s="20">
        <v>134814.82</v>
      </c>
      <c r="L5760" s="20" t="s">
        <v>55</v>
      </c>
      <c r="M5760" s="20" t="s">
        <v>83</v>
      </c>
      <c r="N5760" s="26"/>
      <c r="O5760" s="20" t="s">
        <v>56</v>
      </c>
      <c r="P5760" t="str">
        <f t="shared" si="89"/>
        <v>INSERT INTO @DataTable (Deal, AdvanceDate, PROV, DealPurpose, RateType, BEACON, LTV, TDS, GDS, InsuranceType, PrincipalBalance, OccupancyType, AccountStatus, Closed_Date, DelinquencyBucket) VALUES (5759, '2015-09-17', 'ON', 'Purchase', 'Fixed', 804, 95, 21.44, 21.21, 'HiRatio', 134814.82, 'Owner-Occupied', 'Open', '1900-01-00', 'Current');</v>
      </c>
    </row>
    <row r="5761" spans="1:16" x14ac:dyDescent="0.35">
      <c r="A5761" s="22">
        <v>5760</v>
      </c>
      <c r="B5761" s="21">
        <v>41904</v>
      </c>
      <c r="C5761" s="22" t="s">
        <v>57</v>
      </c>
      <c r="D5761" s="22" t="s">
        <v>61</v>
      </c>
      <c r="E5761" s="22" t="s">
        <v>53</v>
      </c>
      <c r="F5761" s="22">
        <v>674</v>
      </c>
      <c r="G5761" s="22">
        <v>95</v>
      </c>
      <c r="H5761" s="22">
        <v>37.97</v>
      </c>
      <c r="I5761" s="22">
        <v>28.04</v>
      </c>
      <c r="J5761" s="22" t="s">
        <v>60</v>
      </c>
      <c r="K5761" s="23">
        <v>212401.2</v>
      </c>
      <c r="L5761" s="23" t="s">
        <v>55</v>
      </c>
      <c r="M5761" s="23" t="s">
        <v>83</v>
      </c>
      <c r="N5761" s="27"/>
      <c r="O5761" s="23" t="s">
        <v>56</v>
      </c>
      <c r="P5761" t="str">
        <f t="shared" si="89"/>
        <v>INSERT INTO @DataTable (Deal, AdvanceDate, PROV, DealPurpose, RateType, BEACON, LTV, TDS, GDS, InsuranceType, PrincipalBalance, OccupancyType, AccountStatus, Closed_Date, DelinquencyBucket) VALUES (5760, '2014-09-22', 'ON', 'Purchase', 'Fixed', 674, 95, 37.97, 28.04, 'HiRatio', 212401.2, 'Owner-Occupied', 'Open', '1900-01-00', 'Current');</v>
      </c>
    </row>
    <row r="5762" spans="1:16" x14ac:dyDescent="0.35">
      <c r="A5762" s="19">
        <v>5761</v>
      </c>
      <c r="B5762" s="18">
        <v>42417</v>
      </c>
      <c r="C5762" s="19" t="s">
        <v>57</v>
      </c>
      <c r="D5762" s="19" t="s">
        <v>52</v>
      </c>
      <c r="E5762" s="19" t="s">
        <v>53</v>
      </c>
      <c r="F5762" s="19">
        <v>775</v>
      </c>
      <c r="G5762" s="19">
        <v>79.73</v>
      </c>
      <c r="H5762" s="19">
        <v>18.760000000000002</v>
      </c>
      <c r="I5762" s="19">
        <v>16.149999999999999</v>
      </c>
      <c r="J5762" s="19" t="s">
        <v>54</v>
      </c>
      <c r="K5762" s="20">
        <v>282213.43</v>
      </c>
      <c r="L5762" s="20" t="s">
        <v>55</v>
      </c>
      <c r="M5762" s="20" t="s">
        <v>83</v>
      </c>
      <c r="N5762" s="26"/>
      <c r="O5762" s="20" t="s">
        <v>56</v>
      </c>
      <c r="P5762" t="str">
        <f t="shared" si="89"/>
        <v>INSERT INTO @DataTable (Deal, AdvanceDate, PROV, DealPurpose, RateType, BEACON, LTV, TDS, GDS, InsuranceType, PrincipalBalance, OccupancyType, AccountStatus, Closed_Date, DelinquencyBucket) VALUES (5761, '2016-02-17', 'ON', 'Refinance External', 'Fixed', 775, 79.73, 18.76, 16.15, 'Conv', 282213.43, 'Owner-Occupied', 'Open', '1900-01-00', 'Current');</v>
      </c>
    </row>
    <row r="5763" spans="1:16" x14ac:dyDescent="0.35">
      <c r="A5763" s="22">
        <v>5762</v>
      </c>
      <c r="B5763" s="21">
        <v>41957</v>
      </c>
      <c r="C5763" s="22" t="s">
        <v>51</v>
      </c>
      <c r="D5763" s="22" t="s">
        <v>61</v>
      </c>
      <c r="E5763" s="22" t="s">
        <v>53</v>
      </c>
      <c r="F5763" s="22">
        <v>685</v>
      </c>
      <c r="G5763" s="22">
        <v>95</v>
      </c>
      <c r="H5763" s="22">
        <v>27.44</v>
      </c>
      <c r="I5763" s="22">
        <v>15.12</v>
      </c>
      <c r="J5763" s="22" t="s">
        <v>60</v>
      </c>
      <c r="K5763" s="23">
        <v>526717.91</v>
      </c>
      <c r="L5763" s="23" t="s">
        <v>55</v>
      </c>
      <c r="M5763" s="23" t="s">
        <v>83</v>
      </c>
      <c r="N5763" s="27"/>
      <c r="O5763" s="23" t="s">
        <v>56</v>
      </c>
      <c r="P5763" t="str">
        <f t="shared" ref="P5763:P5826" si="90">"INSERT INTO @DataTable (Deal, AdvanceDate, PROV, DealPurpose, RateType, BEACON, LTV, TDS, GDS, InsuranceType, PrincipalBalance, OccupancyType, AccountStatus, Closed_Date, DelinquencyBucket) VALUES (" &amp; A5763 &amp; ", " &amp; "'" &amp; TEXT(B5763, "yyyy-mm-dd") &amp; "', '" &amp; C5763 &amp; "', '" &amp; D5763 &amp; "', '" &amp; E5763 &amp; "', " &amp; F5763 &amp; ", " &amp; G5763 &amp; ", " &amp; H5763 &amp; ", " &amp; I5763 &amp; ", '" &amp; J5763 &amp; "', " &amp; K5763 &amp; ", '" &amp; L5763 &amp; "', '" &amp; M5763 &amp; "', '" &amp;TEXT(N5763, "yyyy-mm-dd") &amp; "', '" &amp; O5763 &amp; "');"</f>
        <v>INSERT INTO @DataTable (Deal, AdvanceDate, PROV, DealPurpose, RateType, BEACON, LTV, TDS, GDS, InsuranceType, PrincipalBalance, OccupancyType, AccountStatus, Closed_Date, DelinquencyBucket) VALUES (5762, '2014-11-14', 'AB', 'Purchase', 'Fixed', 685, 95, 27.44, 15.12, 'HiRatio', 526717.91, 'Owner-Occupied', 'Open', '1900-01-00', 'Current');</v>
      </c>
    </row>
    <row r="5764" spans="1:16" x14ac:dyDescent="0.35">
      <c r="A5764" s="19">
        <v>5763</v>
      </c>
      <c r="B5764" s="18">
        <v>42426</v>
      </c>
      <c r="C5764" s="19" t="s">
        <v>51</v>
      </c>
      <c r="D5764" s="19" t="s">
        <v>61</v>
      </c>
      <c r="E5764" s="19" t="s">
        <v>53</v>
      </c>
      <c r="F5764" s="19">
        <v>785</v>
      </c>
      <c r="G5764" s="19">
        <v>90</v>
      </c>
      <c r="H5764" s="19">
        <v>25.09</v>
      </c>
      <c r="I5764" s="19">
        <v>24.93</v>
      </c>
      <c r="J5764" s="19" t="s">
        <v>60</v>
      </c>
      <c r="K5764" s="20">
        <v>421534.37</v>
      </c>
      <c r="L5764" s="20" t="s">
        <v>55</v>
      </c>
      <c r="M5764" s="20" t="s">
        <v>83</v>
      </c>
      <c r="N5764" s="26"/>
      <c r="O5764" s="20" t="s">
        <v>56</v>
      </c>
      <c r="P5764" t="str">
        <f t="shared" si="90"/>
        <v>INSERT INTO @DataTable (Deal, AdvanceDate, PROV, DealPurpose, RateType, BEACON, LTV, TDS, GDS, InsuranceType, PrincipalBalance, OccupancyType, AccountStatus, Closed_Date, DelinquencyBucket) VALUES (5763, '2016-02-26', 'AB', 'Purchase', 'Fixed', 785, 90, 25.09, 24.93, 'HiRatio', 421534.37, 'Owner-Occupied', 'Open', '1900-01-00', 'Current');</v>
      </c>
    </row>
    <row r="5765" spans="1:16" x14ac:dyDescent="0.35">
      <c r="A5765" s="22">
        <v>5764</v>
      </c>
      <c r="B5765" s="21">
        <v>41851</v>
      </c>
      <c r="C5765" s="22" t="s">
        <v>51</v>
      </c>
      <c r="D5765" s="22" t="s">
        <v>61</v>
      </c>
      <c r="E5765" s="22" t="s">
        <v>53</v>
      </c>
      <c r="F5765" s="22">
        <v>634</v>
      </c>
      <c r="G5765" s="22">
        <v>86.74</v>
      </c>
      <c r="H5765" s="22">
        <v>39.9</v>
      </c>
      <c r="I5765" s="22">
        <v>27.2</v>
      </c>
      <c r="J5765" s="22" t="s">
        <v>60</v>
      </c>
      <c r="K5765" s="23">
        <v>186920.36</v>
      </c>
      <c r="L5765" s="23" t="s">
        <v>55</v>
      </c>
      <c r="M5765" s="23" t="s">
        <v>83</v>
      </c>
      <c r="N5765" s="27"/>
      <c r="O5765" s="23" t="s">
        <v>56</v>
      </c>
      <c r="P5765" t="str">
        <f t="shared" si="90"/>
        <v>INSERT INTO @DataTable (Deal, AdvanceDate, PROV, DealPurpose, RateType, BEACON, LTV, TDS, GDS, InsuranceType, PrincipalBalance, OccupancyType, AccountStatus, Closed_Date, DelinquencyBucket) VALUES (5764, '2014-07-31', 'AB', 'Purchase', 'Fixed', 634, 86.74, 39.9, 27.2, 'HiRatio', 186920.36, 'Owner-Occupied', 'Open', '1900-01-00', 'Current');</v>
      </c>
    </row>
    <row r="5766" spans="1:16" x14ac:dyDescent="0.35">
      <c r="A5766" s="19">
        <v>5765</v>
      </c>
      <c r="B5766" s="18">
        <v>41820</v>
      </c>
      <c r="C5766" s="19" t="s">
        <v>57</v>
      </c>
      <c r="D5766" s="19" t="s">
        <v>64</v>
      </c>
      <c r="E5766" s="19" t="s">
        <v>40</v>
      </c>
      <c r="F5766" s="19">
        <v>709</v>
      </c>
      <c r="G5766" s="19">
        <v>90.24</v>
      </c>
      <c r="H5766" s="19">
        <v>23.1</v>
      </c>
      <c r="I5766" s="19">
        <v>22.94</v>
      </c>
      <c r="J5766" s="19" t="s">
        <v>60</v>
      </c>
      <c r="K5766" s="20">
        <v>227604.16</v>
      </c>
      <c r="L5766" s="20" t="s">
        <v>55</v>
      </c>
      <c r="M5766" s="20" t="s">
        <v>83</v>
      </c>
      <c r="N5766" s="26"/>
      <c r="O5766" s="20" t="s">
        <v>56</v>
      </c>
      <c r="P5766" t="str">
        <f t="shared" si="90"/>
        <v>INSERT INTO @DataTable (Deal, AdvanceDate, PROV, DealPurpose, RateType, BEACON, LTV, TDS, GDS, InsuranceType, PrincipalBalance, OccupancyType, AccountStatus, Closed_Date, DelinquencyBucket) VALUES (5765, '2014-06-30', 'ON', 'Purchase with Improvements', 'ARM', 709, 90.24, 23.1, 22.94, 'HiRatio', 227604.16, 'Owner-Occupied', 'Open', '1900-01-00', 'Current');</v>
      </c>
    </row>
    <row r="5767" spans="1:16" x14ac:dyDescent="0.35">
      <c r="A5767" s="22">
        <v>5766</v>
      </c>
      <c r="B5767" s="21">
        <v>41988</v>
      </c>
      <c r="C5767" s="22" t="s">
        <v>57</v>
      </c>
      <c r="D5767" s="22" t="s">
        <v>68</v>
      </c>
      <c r="E5767" s="22" t="s">
        <v>40</v>
      </c>
      <c r="F5767" s="22">
        <v>678</v>
      </c>
      <c r="G5767" s="22">
        <v>94.98</v>
      </c>
      <c r="H5767" s="22">
        <v>22.89</v>
      </c>
      <c r="I5767" s="22">
        <v>21.89</v>
      </c>
      <c r="J5767" s="22" t="s">
        <v>60</v>
      </c>
      <c r="K5767" s="23">
        <v>0</v>
      </c>
      <c r="L5767" s="23" t="s">
        <v>55</v>
      </c>
      <c r="M5767" s="23" t="s">
        <v>84</v>
      </c>
      <c r="N5767" s="27">
        <v>42597</v>
      </c>
      <c r="O5767" s="23" t="s">
        <v>56</v>
      </c>
      <c r="P5767" t="str">
        <f t="shared" si="90"/>
        <v>INSERT INTO @DataTable (Deal, AdvanceDate, PROV, DealPurpose, RateType, BEACON, LTV, TDS, GDS, InsuranceType, PrincipalBalance, OccupancyType, AccountStatus, Closed_Date, DelinquencyBucket) VALUES (5766, '2014-12-15', 'ON', 'Portable', 'ARM', 678, 94.98, 22.89, 21.89, 'HiRatio', 0, 'Owner-Occupied', 'Closed', '2016-08-15', 'Current');</v>
      </c>
    </row>
    <row r="5768" spans="1:16" x14ac:dyDescent="0.35">
      <c r="A5768" s="19">
        <v>5767</v>
      </c>
      <c r="B5768" s="18">
        <v>42573</v>
      </c>
      <c r="C5768" s="19" t="s">
        <v>57</v>
      </c>
      <c r="D5768" s="19" t="s">
        <v>59</v>
      </c>
      <c r="E5768" s="19" t="s">
        <v>40</v>
      </c>
      <c r="F5768" s="19">
        <v>764</v>
      </c>
      <c r="G5768" s="19">
        <v>50.68</v>
      </c>
      <c r="H5768" s="19">
        <v>28.63</v>
      </c>
      <c r="I5768" s="19">
        <v>28.22</v>
      </c>
      <c r="J5768" s="19" t="s">
        <v>54</v>
      </c>
      <c r="K5768" s="20">
        <v>375827.68</v>
      </c>
      <c r="L5768" s="20" t="s">
        <v>55</v>
      </c>
      <c r="M5768" s="20" t="s">
        <v>83</v>
      </c>
      <c r="N5768" s="26"/>
      <c r="O5768" s="20" t="s">
        <v>56</v>
      </c>
      <c r="P5768" t="str">
        <f t="shared" si="90"/>
        <v>INSERT INTO @DataTable (Deal, AdvanceDate, PROV, DealPurpose, RateType, BEACON, LTV, TDS, GDS, InsuranceType, PrincipalBalance, OccupancyType, AccountStatus, Closed_Date, DelinquencyBucket) VALUES (5767, '2016-07-22', 'ON', 'Transfer', 'ARM', 764, 50.68, 28.63, 28.22, 'Conv', 375827.68, 'Owner-Occupied', 'Open', '1900-01-00', 'Current');</v>
      </c>
    </row>
    <row r="5769" spans="1:16" x14ac:dyDescent="0.35">
      <c r="A5769" s="22">
        <v>5768</v>
      </c>
      <c r="B5769" s="21">
        <v>41974</v>
      </c>
      <c r="C5769" s="22" t="s">
        <v>57</v>
      </c>
      <c r="D5769" s="22" t="s">
        <v>61</v>
      </c>
      <c r="E5769" s="22" t="s">
        <v>40</v>
      </c>
      <c r="F5769" s="22">
        <v>732</v>
      </c>
      <c r="G5769" s="22">
        <v>95</v>
      </c>
      <c r="H5769" s="22">
        <v>36.83</v>
      </c>
      <c r="I5769" s="22">
        <v>21.47</v>
      </c>
      <c r="J5769" s="22" t="s">
        <v>60</v>
      </c>
      <c r="K5769" s="23">
        <v>264244.96999999997</v>
      </c>
      <c r="L5769" s="23" t="s">
        <v>55</v>
      </c>
      <c r="M5769" s="23" t="s">
        <v>83</v>
      </c>
      <c r="N5769" s="27"/>
      <c r="O5769" s="23" t="s">
        <v>56</v>
      </c>
      <c r="P5769" t="str">
        <f t="shared" si="90"/>
        <v>INSERT INTO @DataTable (Deal, AdvanceDate, PROV, DealPurpose, RateType, BEACON, LTV, TDS, GDS, InsuranceType, PrincipalBalance, OccupancyType, AccountStatus, Closed_Date, DelinquencyBucket) VALUES (5768, '2014-12-01', 'ON', 'Purchase', 'ARM', 732, 95, 36.83, 21.47, 'HiRatio', 264244.97, 'Owner-Occupied', 'Open', '1900-01-00', 'Current');</v>
      </c>
    </row>
    <row r="5770" spans="1:16" x14ac:dyDescent="0.35">
      <c r="A5770" s="19">
        <v>5769</v>
      </c>
      <c r="B5770" s="18">
        <v>42230</v>
      </c>
      <c r="C5770" s="19" t="s">
        <v>58</v>
      </c>
      <c r="D5770" s="19" t="s">
        <v>61</v>
      </c>
      <c r="E5770" s="19" t="s">
        <v>40</v>
      </c>
      <c r="F5770" s="19">
        <v>805</v>
      </c>
      <c r="G5770" s="19">
        <v>59.43</v>
      </c>
      <c r="H5770" s="19">
        <v>31.79</v>
      </c>
      <c r="I5770" s="19">
        <v>25.71</v>
      </c>
      <c r="J5770" s="19" t="s">
        <v>54</v>
      </c>
      <c r="K5770" s="20">
        <v>282624.18</v>
      </c>
      <c r="L5770" s="20" t="s">
        <v>55</v>
      </c>
      <c r="M5770" s="20" t="s">
        <v>83</v>
      </c>
      <c r="N5770" s="26"/>
      <c r="O5770" s="20" t="s">
        <v>56</v>
      </c>
      <c r="P5770" t="str">
        <f t="shared" si="90"/>
        <v>INSERT INTO @DataTable (Deal, AdvanceDate, PROV, DealPurpose, RateType, BEACON, LTV, TDS, GDS, InsuranceType, PrincipalBalance, OccupancyType, AccountStatus, Closed_Date, DelinquencyBucket) VALUES (5769, '2015-08-14', 'BC', 'Purchase', 'ARM', 805, 59.43, 31.79, 25.71, 'Conv', 282624.18, 'Owner-Occupied', 'Open', '1900-01-00', 'Current');</v>
      </c>
    </row>
    <row r="5771" spans="1:16" x14ac:dyDescent="0.35">
      <c r="A5771" s="22">
        <v>5770</v>
      </c>
      <c r="B5771" s="21">
        <v>41885</v>
      </c>
      <c r="C5771" s="22" t="s">
        <v>58</v>
      </c>
      <c r="D5771" s="22" t="s">
        <v>61</v>
      </c>
      <c r="E5771" s="22" t="s">
        <v>53</v>
      </c>
      <c r="F5771" s="22">
        <v>630</v>
      </c>
      <c r="G5771" s="22">
        <v>90</v>
      </c>
      <c r="H5771" s="22">
        <v>35.159999999999997</v>
      </c>
      <c r="I5771" s="22">
        <v>29.63</v>
      </c>
      <c r="J5771" s="22" t="s">
        <v>60</v>
      </c>
      <c r="K5771" s="23">
        <v>462479.73</v>
      </c>
      <c r="L5771" s="23" t="s">
        <v>55</v>
      </c>
      <c r="M5771" s="23" t="s">
        <v>83</v>
      </c>
      <c r="N5771" s="27"/>
      <c r="O5771" s="23" t="s">
        <v>56</v>
      </c>
      <c r="P5771" t="str">
        <f t="shared" si="90"/>
        <v>INSERT INTO @DataTable (Deal, AdvanceDate, PROV, DealPurpose, RateType, BEACON, LTV, TDS, GDS, InsuranceType, PrincipalBalance, OccupancyType, AccountStatus, Closed_Date, DelinquencyBucket) VALUES (5770, '2014-09-03', 'BC', 'Purchase', 'Fixed', 630, 90, 35.16, 29.63, 'HiRatio', 462479.73, 'Owner-Occupied', 'Open', '1900-01-00', 'Current');</v>
      </c>
    </row>
    <row r="5772" spans="1:16" x14ac:dyDescent="0.35">
      <c r="A5772" s="19">
        <v>5771</v>
      </c>
      <c r="B5772" s="18">
        <v>42436</v>
      </c>
      <c r="C5772" s="19" t="s">
        <v>57</v>
      </c>
      <c r="D5772" s="19" t="s">
        <v>52</v>
      </c>
      <c r="E5772" s="19" t="s">
        <v>53</v>
      </c>
      <c r="F5772" s="19">
        <v>714</v>
      </c>
      <c r="G5772" s="19">
        <v>56</v>
      </c>
      <c r="H5772" s="19">
        <v>35.450000000000003</v>
      </c>
      <c r="I5772" s="19">
        <v>33.22</v>
      </c>
      <c r="J5772" s="19" t="s">
        <v>54</v>
      </c>
      <c r="K5772" s="20">
        <v>334454.87</v>
      </c>
      <c r="L5772" s="20" t="s">
        <v>55</v>
      </c>
      <c r="M5772" s="20" t="s">
        <v>83</v>
      </c>
      <c r="N5772" s="26"/>
      <c r="O5772" s="20" t="s">
        <v>56</v>
      </c>
      <c r="P5772" t="str">
        <f t="shared" si="90"/>
        <v>INSERT INTO @DataTable (Deal, AdvanceDate, PROV, DealPurpose, RateType, BEACON, LTV, TDS, GDS, InsuranceType, PrincipalBalance, OccupancyType, AccountStatus, Closed_Date, DelinquencyBucket) VALUES (5771, '2016-03-07', 'ON', 'Refinance External', 'Fixed', 714, 56, 35.45, 33.22, 'Conv', 334454.87, 'Owner-Occupied', 'Open', '1900-01-00', 'Current');</v>
      </c>
    </row>
    <row r="5773" spans="1:16" x14ac:dyDescent="0.35">
      <c r="A5773" s="22">
        <v>5772</v>
      </c>
      <c r="B5773" s="21">
        <v>42090</v>
      </c>
      <c r="C5773" s="22" t="s">
        <v>57</v>
      </c>
      <c r="D5773" s="22" t="s">
        <v>61</v>
      </c>
      <c r="E5773" s="22" t="s">
        <v>53</v>
      </c>
      <c r="F5773" s="22">
        <v>812</v>
      </c>
      <c r="G5773" s="22">
        <v>80</v>
      </c>
      <c r="H5773" s="22">
        <v>20.57</v>
      </c>
      <c r="I5773" s="22">
        <v>20.23</v>
      </c>
      <c r="J5773" s="22" t="s">
        <v>54</v>
      </c>
      <c r="K5773" s="23">
        <v>367866.65</v>
      </c>
      <c r="L5773" s="23" t="s">
        <v>55</v>
      </c>
      <c r="M5773" s="23" t="s">
        <v>83</v>
      </c>
      <c r="N5773" s="27"/>
      <c r="O5773" s="23" t="s">
        <v>56</v>
      </c>
      <c r="P5773" t="str">
        <f t="shared" si="90"/>
        <v>INSERT INTO @DataTable (Deal, AdvanceDate, PROV, DealPurpose, RateType, BEACON, LTV, TDS, GDS, InsuranceType, PrincipalBalance, OccupancyType, AccountStatus, Closed_Date, DelinquencyBucket) VALUES (5772, '2015-03-27', 'ON', 'Purchase', 'Fixed', 812, 80, 20.57, 20.23, 'Conv', 367866.65, 'Owner-Occupied', 'Open', '1900-01-00', 'Current');</v>
      </c>
    </row>
    <row r="5774" spans="1:16" x14ac:dyDescent="0.35">
      <c r="A5774" s="19">
        <v>5773</v>
      </c>
      <c r="B5774" s="18">
        <v>41121</v>
      </c>
      <c r="C5774" s="19" t="s">
        <v>51</v>
      </c>
      <c r="D5774" s="19" t="s">
        <v>61</v>
      </c>
      <c r="E5774" s="19" t="s">
        <v>53</v>
      </c>
      <c r="F5774" s="19">
        <v>705</v>
      </c>
      <c r="G5774" s="19">
        <v>80</v>
      </c>
      <c r="H5774" s="19">
        <v>35.65</v>
      </c>
      <c r="I5774" s="19">
        <v>34.1</v>
      </c>
      <c r="J5774" s="19" t="s">
        <v>54</v>
      </c>
      <c r="K5774" s="20">
        <v>33616.6</v>
      </c>
      <c r="L5774" s="20" t="s">
        <v>55</v>
      </c>
      <c r="M5774" s="20" t="s">
        <v>83</v>
      </c>
      <c r="N5774" s="26"/>
      <c r="O5774" s="20" t="s">
        <v>56</v>
      </c>
      <c r="P5774" t="str">
        <f t="shared" si="90"/>
        <v>INSERT INTO @DataTable (Deal, AdvanceDate, PROV, DealPurpose, RateType, BEACON, LTV, TDS, GDS, InsuranceType, PrincipalBalance, OccupancyType, AccountStatus, Closed_Date, DelinquencyBucket) VALUES (5773, '2012-07-31', 'AB', 'Purchase', 'Fixed', 705, 80, 35.65, 34.1, 'Conv', 33616.6, 'Owner-Occupied', 'Open', '1900-01-00', 'Current');</v>
      </c>
    </row>
    <row r="5775" spans="1:16" x14ac:dyDescent="0.35">
      <c r="A5775" s="22">
        <v>5774</v>
      </c>
      <c r="B5775" s="21">
        <v>41516</v>
      </c>
      <c r="C5775" s="22" t="s">
        <v>57</v>
      </c>
      <c r="D5775" s="22" t="s">
        <v>61</v>
      </c>
      <c r="E5775" s="22" t="s">
        <v>53</v>
      </c>
      <c r="F5775" s="22">
        <v>662</v>
      </c>
      <c r="G5775" s="22">
        <v>94.71</v>
      </c>
      <c r="H5775" s="22">
        <v>40.78</v>
      </c>
      <c r="I5775" s="22">
        <v>30.76</v>
      </c>
      <c r="J5775" s="22" t="s">
        <v>60</v>
      </c>
      <c r="K5775" s="23">
        <v>333887.24</v>
      </c>
      <c r="L5775" s="23" t="s">
        <v>55</v>
      </c>
      <c r="M5775" s="23" t="s">
        <v>83</v>
      </c>
      <c r="N5775" s="27"/>
      <c r="O5775" s="23" t="s">
        <v>56</v>
      </c>
      <c r="P5775" t="str">
        <f t="shared" si="90"/>
        <v>INSERT INTO @DataTable (Deal, AdvanceDate, PROV, DealPurpose, RateType, BEACON, LTV, TDS, GDS, InsuranceType, PrincipalBalance, OccupancyType, AccountStatus, Closed_Date, DelinquencyBucket) VALUES (5774, '2013-08-30', 'ON', 'Purchase', 'Fixed', 662, 94.71, 40.78, 30.76, 'HiRatio', 333887.24, 'Owner-Occupied', 'Open', '1900-01-00', 'Current');</v>
      </c>
    </row>
    <row r="5776" spans="1:16" x14ac:dyDescent="0.35">
      <c r="A5776" s="19">
        <v>5775</v>
      </c>
      <c r="B5776" s="18">
        <v>42516</v>
      </c>
      <c r="C5776" s="19" t="s">
        <v>57</v>
      </c>
      <c r="D5776" s="19" t="s">
        <v>61</v>
      </c>
      <c r="E5776" s="19" t="s">
        <v>53</v>
      </c>
      <c r="F5776" s="19">
        <v>733</v>
      </c>
      <c r="G5776" s="19">
        <v>93.88</v>
      </c>
      <c r="H5776" s="19">
        <v>42.44</v>
      </c>
      <c r="I5776" s="19">
        <v>18.03</v>
      </c>
      <c r="J5776" s="19" t="s">
        <v>60</v>
      </c>
      <c r="K5776" s="20">
        <v>312082.92</v>
      </c>
      <c r="L5776" s="20" t="s">
        <v>55</v>
      </c>
      <c r="M5776" s="20" t="s">
        <v>83</v>
      </c>
      <c r="N5776" s="26"/>
      <c r="O5776" s="20" t="s">
        <v>56</v>
      </c>
      <c r="P5776" t="str">
        <f t="shared" si="90"/>
        <v>INSERT INTO @DataTable (Deal, AdvanceDate, PROV, DealPurpose, RateType, BEACON, LTV, TDS, GDS, InsuranceType, PrincipalBalance, OccupancyType, AccountStatus, Closed_Date, DelinquencyBucket) VALUES (5775, '2016-05-26', 'ON', 'Purchase', 'Fixed', 733, 93.88, 42.44, 18.03, 'HiRatio', 312082.92, 'Owner-Occupied', 'Open', '1900-01-00', 'Current');</v>
      </c>
    </row>
    <row r="5777" spans="1:16" x14ac:dyDescent="0.35">
      <c r="A5777" s="22">
        <v>5776</v>
      </c>
      <c r="B5777" s="21">
        <v>42538</v>
      </c>
      <c r="C5777" s="22" t="s">
        <v>57</v>
      </c>
      <c r="D5777" s="22" t="s">
        <v>52</v>
      </c>
      <c r="E5777" s="22" t="s">
        <v>40</v>
      </c>
      <c r="F5777" s="22">
        <v>726</v>
      </c>
      <c r="G5777" s="22">
        <v>70.59</v>
      </c>
      <c r="H5777" s="22">
        <v>38.520000000000003</v>
      </c>
      <c r="I5777" s="22">
        <v>29.74</v>
      </c>
      <c r="J5777" s="22" t="s">
        <v>54</v>
      </c>
      <c r="K5777" s="23">
        <v>232439</v>
      </c>
      <c r="L5777" s="23" t="s">
        <v>55</v>
      </c>
      <c r="M5777" s="23" t="s">
        <v>83</v>
      </c>
      <c r="N5777" s="27"/>
      <c r="O5777" s="23" t="s">
        <v>56</v>
      </c>
      <c r="P5777" t="str">
        <f t="shared" si="90"/>
        <v>INSERT INTO @DataTable (Deal, AdvanceDate, PROV, DealPurpose, RateType, BEACON, LTV, TDS, GDS, InsuranceType, PrincipalBalance, OccupancyType, AccountStatus, Closed_Date, DelinquencyBucket) VALUES (5776, '2016-06-17', 'ON', 'Refinance External', 'ARM', 726, 70.59, 38.52, 29.74, 'Conv', 232439, 'Owner-Occupied', 'Open', '1900-01-00', 'Current');</v>
      </c>
    </row>
    <row r="5778" spans="1:16" x14ac:dyDescent="0.35">
      <c r="A5778" s="19">
        <v>5777</v>
      </c>
      <c r="B5778" s="18">
        <v>42709</v>
      </c>
      <c r="C5778" s="19" t="s">
        <v>57</v>
      </c>
      <c r="D5778" s="19" t="s">
        <v>61</v>
      </c>
      <c r="E5778" s="19" t="s">
        <v>40</v>
      </c>
      <c r="F5778" s="19">
        <v>713</v>
      </c>
      <c r="G5778" s="19">
        <v>80</v>
      </c>
      <c r="H5778" s="19">
        <v>33.46</v>
      </c>
      <c r="I5778" s="19">
        <v>29.33</v>
      </c>
      <c r="J5778" s="19" t="s">
        <v>54</v>
      </c>
      <c r="K5778" s="20">
        <v>424762.81</v>
      </c>
      <c r="L5778" s="20" t="s">
        <v>55</v>
      </c>
      <c r="M5778" s="20" t="s">
        <v>83</v>
      </c>
      <c r="N5778" s="26"/>
      <c r="O5778" s="20" t="s">
        <v>56</v>
      </c>
      <c r="P5778" t="str">
        <f t="shared" si="90"/>
        <v>INSERT INTO @DataTable (Deal, AdvanceDate, PROV, DealPurpose, RateType, BEACON, LTV, TDS, GDS, InsuranceType, PrincipalBalance, OccupancyType, AccountStatus, Closed_Date, DelinquencyBucket) VALUES (5777, '2016-12-05', 'ON', 'Purchase', 'ARM', 713, 80, 33.46, 29.33, 'Conv', 424762.81, 'Owner-Occupied', 'Open', '1900-01-00', 'Current');</v>
      </c>
    </row>
    <row r="5779" spans="1:16" x14ac:dyDescent="0.35">
      <c r="A5779" s="22">
        <v>5778</v>
      </c>
      <c r="B5779" s="21">
        <v>42065</v>
      </c>
      <c r="C5779" s="22" t="s">
        <v>58</v>
      </c>
      <c r="D5779" s="22" t="s">
        <v>52</v>
      </c>
      <c r="E5779" s="22" t="s">
        <v>40</v>
      </c>
      <c r="F5779" s="22">
        <v>692</v>
      </c>
      <c r="G5779" s="22">
        <v>80</v>
      </c>
      <c r="H5779" s="22">
        <v>28.82</v>
      </c>
      <c r="I5779" s="22">
        <v>28.52</v>
      </c>
      <c r="J5779" s="22" t="s">
        <v>54</v>
      </c>
      <c r="K5779" s="23">
        <v>563748.74</v>
      </c>
      <c r="L5779" s="23" t="s">
        <v>55</v>
      </c>
      <c r="M5779" s="23" t="s">
        <v>83</v>
      </c>
      <c r="N5779" s="27"/>
      <c r="O5779" s="23" t="s">
        <v>56</v>
      </c>
      <c r="P5779" t="str">
        <f t="shared" si="90"/>
        <v>INSERT INTO @DataTable (Deal, AdvanceDate, PROV, DealPurpose, RateType, BEACON, LTV, TDS, GDS, InsuranceType, PrincipalBalance, OccupancyType, AccountStatus, Closed_Date, DelinquencyBucket) VALUES (5778, '2015-03-02', 'BC', 'Refinance External', 'ARM', 692, 80, 28.82, 28.52, 'Conv', 563748.74, 'Owner-Occupied', 'Open', '1900-01-00', 'Current');</v>
      </c>
    </row>
    <row r="5780" spans="1:16" x14ac:dyDescent="0.35">
      <c r="A5780" s="19">
        <v>5779</v>
      </c>
      <c r="B5780" s="18">
        <v>42398</v>
      </c>
      <c r="C5780" s="19" t="s">
        <v>51</v>
      </c>
      <c r="D5780" s="19" t="s">
        <v>59</v>
      </c>
      <c r="E5780" s="19" t="s">
        <v>40</v>
      </c>
      <c r="F5780" s="19">
        <v>760</v>
      </c>
      <c r="G5780" s="19">
        <v>67.709999999999994</v>
      </c>
      <c r="H5780" s="19">
        <v>22.13</v>
      </c>
      <c r="I5780" s="19">
        <v>20.47</v>
      </c>
      <c r="J5780" s="19" t="s">
        <v>54</v>
      </c>
      <c r="K5780" s="20">
        <v>203403.51</v>
      </c>
      <c r="L5780" s="20" t="s">
        <v>55</v>
      </c>
      <c r="M5780" s="20" t="s">
        <v>83</v>
      </c>
      <c r="N5780" s="26"/>
      <c r="O5780" s="20" t="s">
        <v>56</v>
      </c>
      <c r="P5780" t="str">
        <f t="shared" si="90"/>
        <v>INSERT INTO @DataTable (Deal, AdvanceDate, PROV, DealPurpose, RateType, BEACON, LTV, TDS, GDS, InsuranceType, PrincipalBalance, OccupancyType, AccountStatus, Closed_Date, DelinquencyBucket) VALUES (5779, '2016-01-29', 'AB', 'Transfer', 'ARM', 760, 67.71, 22.13, 20.47, 'Conv', 203403.51, 'Owner-Occupied', 'Open', '1900-01-00', 'Current');</v>
      </c>
    </row>
    <row r="5781" spans="1:16" x14ac:dyDescent="0.35">
      <c r="A5781" s="22">
        <v>5780</v>
      </c>
      <c r="B5781" s="21">
        <v>42614</v>
      </c>
      <c r="C5781" s="22" t="s">
        <v>58</v>
      </c>
      <c r="D5781" s="22" t="s">
        <v>52</v>
      </c>
      <c r="E5781" s="22" t="s">
        <v>53</v>
      </c>
      <c r="F5781" s="22">
        <v>667</v>
      </c>
      <c r="G5781" s="22">
        <v>75</v>
      </c>
      <c r="H5781" s="22">
        <v>38.03</v>
      </c>
      <c r="I5781" s="22">
        <v>34.99</v>
      </c>
      <c r="J5781" s="22" t="s">
        <v>54</v>
      </c>
      <c r="K5781" s="23">
        <v>309357.11</v>
      </c>
      <c r="L5781" s="23" t="s">
        <v>55</v>
      </c>
      <c r="M5781" s="23" t="s">
        <v>83</v>
      </c>
      <c r="N5781" s="27"/>
      <c r="O5781" s="23" t="s">
        <v>56</v>
      </c>
      <c r="P5781" t="str">
        <f t="shared" si="90"/>
        <v>INSERT INTO @DataTable (Deal, AdvanceDate, PROV, DealPurpose, RateType, BEACON, LTV, TDS, GDS, InsuranceType, PrincipalBalance, OccupancyType, AccountStatus, Closed_Date, DelinquencyBucket) VALUES (5780, '2016-09-01', 'BC', 'Refinance External', 'Fixed', 667, 75, 38.03, 34.99, 'Conv', 309357.11, 'Owner-Occupied', 'Open', '1900-01-00', 'Current');</v>
      </c>
    </row>
    <row r="5782" spans="1:16" x14ac:dyDescent="0.35">
      <c r="A5782" s="19">
        <v>5781</v>
      </c>
      <c r="B5782" s="18">
        <v>42706</v>
      </c>
      <c r="C5782" s="19" t="s">
        <v>51</v>
      </c>
      <c r="D5782" s="19" t="s">
        <v>61</v>
      </c>
      <c r="E5782" s="19" t="s">
        <v>53</v>
      </c>
      <c r="F5782" s="19">
        <v>693</v>
      </c>
      <c r="G5782" s="19">
        <v>95</v>
      </c>
      <c r="H5782" s="19">
        <v>29.31</v>
      </c>
      <c r="I5782" s="19">
        <v>16.350000000000001</v>
      </c>
      <c r="J5782" s="19" t="s">
        <v>60</v>
      </c>
      <c r="K5782" s="20">
        <v>235761.72</v>
      </c>
      <c r="L5782" s="20" t="s">
        <v>55</v>
      </c>
      <c r="M5782" s="20" t="s">
        <v>83</v>
      </c>
      <c r="N5782" s="26"/>
      <c r="O5782" s="20" t="s">
        <v>56</v>
      </c>
      <c r="P5782" t="str">
        <f t="shared" si="90"/>
        <v>INSERT INTO @DataTable (Deal, AdvanceDate, PROV, DealPurpose, RateType, BEACON, LTV, TDS, GDS, InsuranceType, PrincipalBalance, OccupancyType, AccountStatus, Closed_Date, DelinquencyBucket) VALUES (5781, '2016-12-02', 'AB', 'Purchase', 'Fixed', 693, 95, 29.31, 16.35, 'HiRatio', 235761.72, 'Owner-Occupied', 'Open', '1900-01-00', 'Current');</v>
      </c>
    </row>
    <row r="5783" spans="1:16" x14ac:dyDescent="0.35">
      <c r="A5783" s="22">
        <v>5782</v>
      </c>
      <c r="B5783" s="21">
        <v>42660</v>
      </c>
      <c r="C5783" s="22" t="s">
        <v>57</v>
      </c>
      <c r="D5783" s="22" t="s">
        <v>61</v>
      </c>
      <c r="E5783" s="22" t="s">
        <v>53</v>
      </c>
      <c r="F5783" s="22">
        <v>783</v>
      </c>
      <c r="G5783" s="22">
        <v>80</v>
      </c>
      <c r="H5783" s="22">
        <v>42.86</v>
      </c>
      <c r="I5783" s="22">
        <v>32.14</v>
      </c>
      <c r="J5783" s="22" t="s">
        <v>54</v>
      </c>
      <c r="K5783" s="23">
        <v>501153.74</v>
      </c>
      <c r="L5783" s="23" t="s">
        <v>55</v>
      </c>
      <c r="M5783" s="23" t="s">
        <v>83</v>
      </c>
      <c r="N5783" s="27"/>
      <c r="O5783" s="23" t="s">
        <v>56</v>
      </c>
      <c r="P5783" t="str">
        <f t="shared" si="90"/>
        <v>INSERT INTO @DataTable (Deal, AdvanceDate, PROV, DealPurpose, RateType, BEACON, LTV, TDS, GDS, InsuranceType, PrincipalBalance, OccupancyType, AccountStatus, Closed_Date, DelinquencyBucket) VALUES (5782, '2016-10-17', 'ON', 'Purchase', 'Fixed', 783, 80, 42.86, 32.14, 'Conv', 501153.74, 'Owner-Occupied', 'Open', '1900-01-00', 'Current');</v>
      </c>
    </row>
    <row r="5784" spans="1:16" x14ac:dyDescent="0.35">
      <c r="A5784" s="19">
        <v>5783</v>
      </c>
      <c r="B5784" s="18">
        <v>42460</v>
      </c>
      <c r="C5784" s="19" t="s">
        <v>57</v>
      </c>
      <c r="D5784" s="19" t="s">
        <v>61</v>
      </c>
      <c r="E5784" s="19" t="s">
        <v>40</v>
      </c>
      <c r="F5784" s="19">
        <v>764</v>
      </c>
      <c r="G5784" s="19">
        <v>90</v>
      </c>
      <c r="H5784" s="19">
        <v>28.95</v>
      </c>
      <c r="I5784" s="19">
        <v>24.36</v>
      </c>
      <c r="J5784" s="19" t="s">
        <v>60</v>
      </c>
      <c r="K5784" s="20">
        <v>296503.36</v>
      </c>
      <c r="L5784" s="20" t="s">
        <v>55</v>
      </c>
      <c r="M5784" s="20" t="s">
        <v>83</v>
      </c>
      <c r="N5784" s="26"/>
      <c r="O5784" s="20" t="s">
        <v>56</v>
      </c>
      <c r="P5784" t="str">
        <f t="shared" si="90"/>
        <v>INSERT INTO @DataTable (Deal, AdvanceDate, PROV, DealPurpose, RateType, BEACON, LTV, TDS, GDS, InsuranceType, PrincipalBalance, OccupancyType, AccountStatus, Closed_Date, DelinquencyBucket) VALUES (5783, '2016-03-31', 'ON', 'Purchase', 'ARM', 764, 90, 28.95, 24.36, 'HiRatio', 296503.36, 'Owner-Occupied', 'Open', '1900-01-00', 'Current');</v>
      </c>
    </row>
    <row r="5785" spans="1:16" x14ac:dyDescent="0.35">
      <c r="A5785" s="22">
        <v>5784</v>
      </c>
      <c r="B5785" s="21">
        <v>41424</v>
      </c>
      <c r="C5785" s="22" t="s">
        <v>58</v>
      </c>
      <c r="D5785" s="22" t="s">
        <v>61</v>
      </c>
      <c r="E5785" s="22" t="s">
        <v>53</v>
      </c>
      <c r="F5785" s="22">
        <v>688</v>
      </c>
      <c r="G5785" s="22">
        <v>95</v>
      </c>
      <c r="H5785" s="22">
        <v>31.06</v>
      </c>
      <c r="I5785" s="22">
        <v>29.43</v>
      </c>
      <c r="J5785" s="22" t="s">
        <v>60</v>
      </c>
      <c r="K5785" s="23">
        <v>191926.89</v>
      </c>
      <c r="L5785" s="23" t="s">
        <v>55</v>
      </c>
      <c r="M5785" s="23" t="s">
        <v>83</v>
      </c>
      <c r="N5785" s="27"/>
      <c r="O5785" s="23" t="s">
        <v>56</v>
      </c>
      <c r="P5785" t="str">
        <f t="shared" si="90"/>
        <v>INSERT INTO @DataTable (Deal, AdvanceDate, PROV, DealPurpose, RateType, BEACON, LTV, TDS, GDS, InsuranceType, PrincipalBalance, OccupancyType, AccountStatus, Closed_Date, DelinquencyBucket) VALUES (5784, '2013-05-30', 'BC', 'Purchase', 'Fixed', 688, 95, 31.06, 29.43, 'HiRatio', 191926.89, 'Owner-Occupied', 'Open', '1900-01-00', 'Current');</v>
      </c>
    </row>
    <row r="5786" spans="1:16" x14ac:dyDescent="0.35">
      <c r="A5786" s="19">
        <v>5785</v>
      </c>
      <c r="B5786" s="18">
        <v>42433</v>
      </c>
      <c r="C5786" s="19" t="s">
        <v>58</v>
      </c>
      <c r="D5786" s="19" t="s">
        <v>61</v>
      </c>
      <c r="E5786" s="19" t="s">
        <v>53</v>
      </c>
      <c r="F5786" s="19">
        <v>752</v>
      </c>
      <c r="G5786" s="19">
        <v>79.81</v>
      </c>
      <c r="H5786" s="19">
        <v>43.45</v>
      </c>
      <c r="I5786" s="19">
        <v>38.630000000000003</v>
      </c>
      <c r="J5786" s="19" t="s">
        <v>54</v>
      </c>
      <c r="K5786" s="20">
        <v>347388.25</v>
      </c>
      <c r="L5786" s="20" t="s">
        <v>55</v>
      </c>
      <c r="M5786" s="20" t="s">
        <v>83</v>
      </c>
      <c r="N5786" s="26"/>
      <c r="O5786" s="20" t="s">
        <v>56</v>
      </c>
      <c r="P5786" t="str">
        <f t="shared" si="90"/>
        <v>INSERT INTO @DataTable (Deal, AdvanceDate, PROV, DealPurpose, RateType, BEACON, LTV, TDS, GDS, InsuranceType, PrincipalBalance, OccupancyType, AccountStatus, Closed_Date, DelinquencyBucket) VALUES (5785, '2016-03-04', 'BC', 'Purchase', 'Fixed', 752, 79.81, 43.45, 38.63, 'Conv', 347388.25, 'Owner-Occupied', 'Open', '1900-01-00', 'Current');</v>
      </c>
    </row>
    <row r="5787" spans="1:16" x14ac:dyDescent="0.35">
      <c r="A5787" s="22">
        <v>5786</v>
      </c>
      <c r="B5787" s="21">
        <v>41016</v>
      </c>
      <c r="C5787" s="22" t="s">
        <v>57</v>
      </c>
      <c r="D5787" s="22" t="s">
        <v>61</v>
      </c>
      <c r="E5787" s="22" t="s">
        <v>53</v>
      </c>
      <c r="F5787" s="22">
        <v>770</v>
      </c>
      <c r="G5787" s="22">
        <v>91.8</v>
      </c>
      <c r="H5787" s="22">
        <v>33.130000000000003</v>
      </c>
      <c r="I5787" s="22">
        <v>32.479999999999997</v>
      </c>
      <c r="J5787" s="22" t="s">
        <v>60</v>
      </c>
      <c r="K5787" s="23">
        <v>0</v>
      </c>
      <c r="L5787" s="23" t="s">
        <v>55</v>
      </c>
      <c r="M5787" s="23" t="s">
        <v>84</v>
      </c>
      <c r="N5787" s="27">
        <v>42320</v>
      </c>
      <c r="O5787" s="23" t="s">
        <v>56</v>
      </c>
      <c r="P5787" t="str">
        <f t="shared" si="90"/>
        <v>INSERT INTO @DataTable (Deal, AdvanceDate, PROV, DealPurpose, RateType, BEACON, LTV, TDS, GDS, InsuranceType, PrincipalBalance, OccupancyType, AccountStatus, Closed_Date, DelinquencyBucket) VALUES (5786, '2012-04-17', 'ON', 'Purchase', 'Fixed', 770, 91.8, 33.13, 32.48, 'HiRatio', 0, 'Owner-Occupied', 'Closed', '2015-11-12', 'Current');</v>
      </c>
    </row>
    <row r="5788" spans="1:16" x14ac:dyDescent="0.35">
      <c r="A5788" s="19">
        <v>5787</v>
      </c>
      <c r="B5788" s="18">
        <v>42474</v>
      </c>
      <c r="C5788" s="19" t="s">
        <v>57</v>
      </c>
      <c r="D5788" s="19" t="s">
        <v>61</v>
      </c>
      <c r="E5788" s="19" t="s">
        <v>53</v>
      </c>
      <c r="F5788" s="19">
        <v>793</v>
      </c>
      <c r="G5788" s="19">
        <v>95</v>
      </c>
      <c r="H5788" s="19">
        <v>34.04</v>
      </c>
      <c r="I5788" s="19">
        <v>23.06</v>
      </c>
      <c r="J5788" s="19" t="s">
        <v>60</v>
      </c>
      <c r="K5788" s="20">
        <v>389397.9</v>
      </c>
      <c r="L5788" s="20" t="s">
        <v>55</v>
      </c>
      <c r="M5788" s="20" t="s">
        <v>83</v>
      </c>
      <c r="N5788" s="26"/>
      <c r="O5788" s="20" t="s">
        <v>56</v>
      </c>
      <c r="P5788" t="str">
        <f t="shared" si="90"/>
        <v>INSERT INTO @DataTable (Deal, AdvanceDate, PROV, DealPurpose, RateType, BEACON, LTV, TDS, GDS, InsuranceType, PrincipalBalance, OccupancyType, AccountStatus, Closed_Date, DelinquencyBucket) VALUES (5787, '2016-04-14', 'ON', 'Purchase', 'Fixed', 793, 95, 34.04, 23.06, 'HiRatio', 389397.9, 'Owner-Occupied', 'Open', '1900-01-00', 'Current');</v>
      </c>
    </row>
    <row r="5789" spans="1:16" x14ac:dyDescent="0.35">
      <c r="A5789" s="22">
        <v>5788</v>
      </c>
      <c r="B5789" s="21">
        <v>41523</v>
      </c>
      <c r="C5789" s="22" t="s">
        <v>51</v>
      </c>
      <c r="D5789" s="22" t="s">
        <v>61</v>
      </c>
      <c r="E5789" s="22" t="s">
        <v>53</v>
      </c>
      <c r="F5789" s="22">
        <v>702</v>
      </c>
      <c r="G5789" s="22">
        <v>85</v>
      </c>
      <c r="H5789" s="22">
        <v>39.840000000000003</v>
      </c>
      <c r="I5789" s="22">
        <v>37.21</v>
      </c>
      <c r="J5789" s="22" t="s">
        <v>60</v>
      </c>
      <c r="K5789" s="23">
        <v>230693.9</v>
      </c>
      <c r="L5789" s="23" t="s">
        <v>55</v>
      </c>
      <c r="M5789" s="23" t="s">
        <v>83</v>
      </c>
      <c r="N5789" s="27"/>
      <c r="O5789" s="23" t="s">
        <v>56</v>
      </c>
      <c r="P5789" t="str">
        <f t="shared" si="90"/>
        <v>INSERT INTO @DataTable (Deal, AdvanceDate, PROV, DealPurpose, RateType, BEACON, LTV, TDS, GDS, InsuranceType, PrincipalBalance, OccupancyType, AccountStatus, Closed_Date, DelinquencyBucket) VALUES (5788, '2013-09-06', 'AB', 'Purchase', 'Fixed', 702, 85, 39.84, 37.21, 'HiRatio', 230693.9, 'Owner-Occupied', 'Open', '1900-01-00', 'Current');</v>
      </c>
    </row>
    <row r="5790" spans="1:16" x14ac:dyDescent="0.35">
      <c r="A5790" s="19">
        <v>5789</v>
      </c>
      <c r="B5790" s="18">
        <v>41495</v>
      </c>
      <c r="C5790" s="19" t="s">
        <v>51</v>
      </c>
      <c r="D5790" s="19" t="s">
        <v>61</v>
      </c>
      <c r="E5790" s="19" t="s">
        <v>40</v>
      </c>
      <c r="F5790" s="19">
        <v>737</v>
      </c>
      <c r="G5790" s="19">
        <v>94.43</v>
      </c>
      <c r="H5790" s="19">
        <v>34.19</v>
      </c>
      <c r="I5790" s="19">
        <v>16.649999999999999</v>
      </c>
      <c r="J5790" s="19" t="s">
        <v>60</v>
      </c>
      <c r="K5790" s="20">
        <v>305273.19</v>
      </c>
      <c r="L5790" s="20" t="s">
        <v>55</v>
      </c>
      <c r="M5790" s="20" t="s">
        <v>83</v>
      </c>
      <c r="N5790" s="26"/>
      <c r="O5790" s="20" t="s">
        <v>56</v>
      </c>
      <c r="P5790" t="str">
        <f t="shared" si="90"/>
        <v>INSERT INTO @DataTable (Deal, AdvanceDate, PROV, DealPurpose, RateType, BEACON, LTV, TDS, GDS, InsuranceType, PrincipalBalance, OccupancyType, AccountStatus, Closed_Date, DelinquencyBucket) VALUES (5789, '2013-08-09', 'AB', 'Purchase', 'ARM', 737, 94.43, 34.19, 16.65, 'HiRatio', 305273.19, 'Owner-Occupied', 'Open', '1900-01-00', 'Current');</v>
      </c>
    </row>
    <row r="5791" spans="1:16" x14ac:dyDescent="0.35">
      <c r="A5791" s="22">
        <v>5790</v>
      </c>
      <c r="B5791" s="21">
        <v>41306</v>
      </c>
      <c r="C5791" s="22" t="s">
        <v>57</v>
      </c>
      <c r="D5791" s="22" t="s">
        <v>61</v>
      </c>
      <c r="E5791" s="22" t="s">
        <v>53</v>
      </c>
      <c r="F5791" s="22">
        <v>731</v>
      </c>
      <c r="G5791" s="22">
        <v>95</v>
      </c>
      <c r="H5791" s="22">
        <v>34.46</v>
      </c>
      <c r="I5791" s="22">
        <v>33.49</v>
      </c>
      <c r="J5791" s="22" t="s">
        <v>60</v>
      </c>
      <c r="K5791" s="23">
        <v>390006.38</v>
      </c>
      <c r="L5791" s="23" t="s">
        <v>55</v>
      </c>
      <c r="M5791" s="23" t="s">
        <v>83</v>
      </c>
      <c r="N5791" s="27"/>
      <c r="O5791" s="23" t="s">
        <v>56</v>
      </c>
      <c r="P5791" t="str">
        <f t="shared" si="90"/>
        <v>INSERT INTO @DataTable (Deal, AdvanceDate, PROV, DealPurpose, RateType, BEACON, LTV, TDS, GDS, InsuranceType, PrincipalBalance, OccupancyType, AccountStatus, Closed_Date, DelinquencyBucket) VALUES (5790, '2013-02-01', 'ON', 'Purchase', 'Fixed', 731, 95, 34.46, 33.49, 'HiRatio', 390006.38, 'Owner-Occupied', 'Open', '1900-01-00', 'Current');</v>
      </c>
    </row>
    <row r="5792" spans="1:16" x14ac:dyDescent="0.35">
      <c r="A5792" s="19">
        <v>5791</v>
      </c>
      <c r="B5792" s="18">
        <v>41054</v>
      </c>
      <c r="C5792" s="19" t="s">
        <v>51</v>
      </c>
      <c r="D5792" s="19" t="s">
        <v>61</v>
      </c>
      <c r="E5792" s="19" t="s">
        <v>53</v>
      </c>
      <c r="F5792" s="19">
        <v>708</v>
      </c>
      <c r="G5792" s="19">
        <v>84.62</v>
      </c>
      <c r="H5792" s="19">
        <v>42.11</v>
      </c>
      <c r="I5792" s="19">
        <v>21.79</v>
      </c>
      <c r="J5792" s="19" t="s">
        <v>60</v>
      </c>
      <c r="K5792" s="20">
        <v>505864.65</v>
      </c>
      <c r="L5792" s="20" t="s">
        <v>55</v>
      </c>
      <c r="M5792" s="20" t="s">
        <v>83</v>
      </c>
      <c r="N5792" s="26"/>
      <c r="O5792" s="20" t="s">
        <v>56</v>
      </c>
      <c r="P5792" t="str">
        <f t="shared" si="90"/>
        <v>INSERT INTO @DataTable (Deal, AdvanceDate, PROV, DealPurpose, RateType, BEACON, LTV, TDS, GDS, InsuranceType, PrincipalBalance, OccupancyType, AccountStatus, Closed_Date, DelinquencyBucket) VALUES (5791, '2012-05-25', 'AB', 'Purchase', 'Fixed', 708, 84.62, 42.11, 21.79, 'HiRatio', 505864.65, 'Owner-Occupied', 'Open', '1900-01-00', 'Current');</v>
      </c>
    </row>
    <row r="5793" spans="1:16" x14ac:dyDescent="0.35">
      <c r="A5793" s="22">
        <v>5792</v>
      </c>
      <c r="B5793" s="21">
        <v>42055</v>
      </c>
      <c r="C5793" s="22" t="s">
        <v>78</v>
      </c>
      <c r="D5793" s="22" t="s">
        <v>52</v>
      </c>
      <c r="E5793" s="22" t="s">
        <v>53</v>
      </c>
      <c r="F5793" s="22">
        <v>700</v>
      </c>
      <c r="G5793" s="22">
        <v>80</v>
      </c>
      <c r="H5793" s="22">
        <v>30.56</v>
      </c>
      <c r="I5793" s="22">
        <v>23.72</v>
      </c>
      <c r="J5793" s="22" t="s">
        <v>54</v>
      </c>
      <c r="K5793" s="23">
        <v>153163.51999999999</v>
      </c>
      <c r="L5793" s="23" t="s">
        <v>55</v>
      </c>
      <c r="M5793" s="23" t="s">
        <v>83</v>
      </c>
      <c r="N5793" s="27"/>
      <c r="O5793" s="23" t="s">
        <v>56</v>
      </c>
      <c r="P5793" t="str">
        <f t="shared" si="90"/>
        <v>INSERT INTO @DataTable (Deal, AdvanceDate, PROV, DealPurpose, RateType, BEACON, LTV, TDS, GDS, InsuranceType, PrincipalBalance, OccupancyType, AccountStatus, Closed_Date, DelinquencyBucket) VALUES (5792, '2015-02-20', 'NL', 'Refinance External', 'Fixed', 700, 80, 30.56, 23.72, 'Conv', 153163.52, 'Owner-Occupied', 'Open', '1900-01-00', 'Current');</v>
      </c>
    </row>
    <row r="5794" spans="1:16" x14ac:dyDescent="0.35">
      <c r="A5794" s="19">
        <v>5793</v>
      </c>
      <c r="B5794" s="18">
        <v>42380</v>
      </c>
      <c r="C5794" s="19" t="s">
        <v>57</v>
      </c>
      <c r="D5794" s="19" t="s">
        <v>61</v>
      </c>
      <c r="E5794" s="19" t="s">
        <v>53</v>
      </c>
      <c r="F5794" s="19">
        <v>643</v>
      </c>
      <c r="G5794" s="19">
        <v>46.35</v>
      </c>
      <c r="H5794" s="19">
        <v>41.95</v>
      </c>
      <c r="I5794" s="19">
        <v>34.06</v>
      </c>
      <c r="J5794" s="19" t="s">
        <v>54</v>
      </c>
      <c r="K5794" s="20">
        <v>254178.08</v>
      </c>
      <c r="L5794" s="20" t="s">
        <v>55</v>
      </c>
      <c r="M5794" s="20" t="s">
        <v>83</v>
      </c>
      <c r="N5794" s="26"/>
      <c r="O5794" s="20" t="s">
        <v>56</v>
      </c>
      <c r="P5794" t="str">
        <f t="shared" si="90"/>
        <v>INSERT INTO @DataTable (Deal, AdvanceDate, PROV, DealPurpose, RateType, BEACON, LTV, TDS, GDS, InsuranceType, PrincipalBalance, OccupancyType, AccountStatus, Closed_Date, DelinquencyBucket) VALUES (5793, '2016-01-11', 'ON', 'Purchase', 'Fixed', 643, 46.35, 41.95, 34.06, 'Conv', 254178.08, 'Owner-Occupied', 'Open', '1900-01-00', 'Current');</v>
      </c>
    </row>
    <row r="5795" spans="1:16" x14ac:dyDescent="0.35">
      <c r="A5795" s="22">
        <v>5794</v>
      </c>
      <c r="B5795" s="21">
        <v>41501</v>
      </c>
      <c r="C5795" s="22" t="s">
        <v>57</v>
      </c>
      <c r="D5795" s="22" t="s">
        <v>61</v>
      </c>
      <c r="E5795" s="22" t="s">
        <v>53</v>
      </c>
      <c r="F5795" s="22">
        <v>740</v>
      </c>
      <c r="G5795" s="22">
        <v>54.17</v>
      </c>
      <c r="H5795" s="22">
        <v>42.72</v>
      </c>
      <c r="I5795" s="22">
        <v>13.99</v>
      </c>
      <c r="J5795" s="22" t="s">
        <v>54</v>
      </c>
      <c r="K5795" s="23">
        <v>0</v>
      </c>
      <c r="L5795" s="23" t="s">
        <v>55</v>
      </c>
      <c r="M5795" s="23" t="s">
        <v>84</v>
      </c>
      <c r="N5795" s="27">
        <v>42303</v>
      </c>
      <c r="O5795" s="23" t="s">
        <v>56</v>
      </c>
      <c r="P5795" t="str">
        <f t="shared" si="90"/>
        <v>INSERT INTO @DataTable (Deal, AdvanceDate, PROV, DealPurpose, RateType, BEACON, LTV, TDS, GDS, InsuranceType, PrincipalBalance, OccupancyType, AccountStatus, Closed_Date, DelinquencyBucket) VALUES (5794, '2013-08-15', 'ON', 'Purchase', 'Fixed', 740, 54.17, 42.72, 13.99, 'Conv', 0, 'Owner-Occupied', 'Closed', '2015-10-26', 'Current');</v>
      </c>
    </row>
    <row r="5796" spans="1:16" x14ac:dyDescent="0.35">
      <c r="A5796" s="19">
        <v>5795</v>
      </c>
      <c r="B5796" s="18">
        <v>42094</v>
      </c>
      <c r="C5796" s="19" t="s">
        <v>57</v>
      </c>
      <c r="D5796" s="19" t="s">
        <v>61</v>
      </c>
      <c r="E5796" s="19" t="s">
        <v>53</v>
      </c>
      <c r="F5796" s="19">
        <v>658</v>
      </c>
      <c r="G5796" s="19">
        <v>80</v>
      </c>
      <c r="H5796" s="19">
        <v>39.19</v>
      </c>
      <c r="I5796" s="19">
        <v>31.91</v>
      </c>
      <c r="J5796" s="19" t="s">
        <v>54</v>
      </c>
      <c r="K5796" s="20">
        <v>182583.05</v>
      </c>
      <c r="L5796" s="20" t="s">
        <v>55</v>
      </c>
      <c r="M5796" s="20" t="s">
        <v>83</v>
      </c>
      <c r="N5796" s="26"/>
      <c r="O5796" s="20" t="s">
        <v>56</v>
      </c>
      <c r="P5796" t="str">
        <f t="shared" si="90"/>
        <v>INSERT INTO @DataTable (Deal, AdvanceDate, PROV, DealPurpose, RateType, BEACON, LTV, TDS, GDS, InsuranceType, PrincipalBalance, OccupancyType, AccountStatus, Closed_Date, DelinquencyBucket) VALUES (5795, '2015-03-31', 'ON', 'Purchase', 'Fixed', 658, 80, 39.19, 31.91, 'Conv', 182583.05, 'Owner-Occupied', 'Open', '1900-01-00', 'Current');</v>
      </c>
    </row>
    <row r="5797" spans="1:16" x14ac:dyDescent="0.35">
      <c r="A5797" s="22">
        <v>5796</v>
      </c>
      <c r="B5797" s="21">
        <v>40604</v>
      </c>
      <c r="C5797" s="22" t="s">
        <v>51</v>
      </c>
      <c r="D5797" s="22" t="s">
        <v>61</v>
      </c>
      <c r="E5797" s="22" t="s">
        <v>40</v>
      </c>
      <c r="F5797" s="22">
        <v>715</v>
      </c>
      <c r="G5797" s="22">
        <v>95</v>
      </c>
      <c r="H5797" s="22">
        <v>35.94</v>
      </c>
      <c r="I5797" s="22">
        <v>25.68</v>
      </c>
      <c r="J5797" s="22" t="s">
        <v>60</v>
      </c>
      <c r="K5797" s="23">
        <v>330098.86</v>
      </c>
      <c r="L5797" s="23" t="s">
        <v>55</v>
      </c>
      <c r="M5797" s="23" t="s">
        <v>83</v>
      </c>
      <c r="N5797" s="27"/>
      <c r="O5797" s="23" t="s">
        <v>56</v>
      </c>
      <c r="P5797" t="str">
        <f t="shared" si="90"/>
        <v>INSERT INTO @DataTable (Deal, AdvanceDate, PROV, DealPurpose, RateType, BEACON, LTV, TDS, GDS, InsuranceType, PrincipalBalance, OccupancyType, AccountStatus, Closed_Date, DelinquencyBucket) VALUES (5796, '2011-03-02', 'AB', 'Purchase', 'ARM', 715, 95, 35.94, 25.68, 'HiRatio', 330098.86, 'Owner-Occupied', 'Open', '1900-01-00', 'Current');</v>
      </c>
    </row>
    <row r="5798" spans="1:16" x14ac:dyDescent="0.35">
      <c r="A5798" s="19">
        <v>5797</v>
      </c>
      <c r="B5798" s="18">
        <v>41670</v>
      </c>
      <c r="C5798" s="19" t="s">
        <v>57</v>
      </c>
      <c r="D5798" s="19" t="s">
        <v>61</v>
      </c>
      <c r="E5798" s="19" t="s">
        <v>40</v>
      </c>
      <c r="F5798" s="19">
        <v>776</v>
      </c>
      <c r="G5798" s="19">
        <v>94.32</v>
      </c>
      <c r="H5798" s="19">
        <v>36.44</v>
      </c>
      <c r="I5798" s="19">
        <v>14.61</v>
      </c>
      <c r="J5798" s="19" t="s">
        <v>60</v>
      </c>
      <c r="K5798" s="20">
        <v>225407.5</v>
      </c>
      <c r="L5798" s="20" t="s">
        <v>55</v>
      </c>
      <c r="M5798" s="20" t="s">
        <v>83</v>
      </c>
      <c r="N5798" s="26"/>
      <c r="O5798" s="20" t="s">
        <v>56</v>
      </c>
      <c r="P5798" t="str">
        <f t="shared" si="90"/>
        <v>INSERT INTO @DataTable (Deal, AdvanceDate, PROV, DealPurpose, RateType, BEACON, LTV, TDS, GDS, InsuranceType, PrincipalBalance, OccupancyType, AccountStatus, Closed_Date, DelinquencyBucket) VALUES (5797, '2014-01-31', 'ON', 'Purchase', 'ARM', 776, 94.32, 36.44, 14.61, 'HiRatio', 225407.5, 'Owner-Occupied', 'Open', '1900-01-00', 'Current');</v>
      </c>
    </row>
    <row r="5799" spans="1:16" x14ac:dyDescent="0.35">
      <c r="A5799" s="22">
        <v>5798</v>
      </c>
      <c r="B5799" s="21">
        <v>42090</v>
      </c>
      <c r="C5799" s="22" t="s">
        <v>57</v>
      </c>
      <c r="D5799" s="22" t="s">
        <v>52</v>
      </c>
      <c r="E5799" s="22" t="s">
        <v>53</v>
      </c>
      <c r="F5799" s="22">
        <v>732</v>
      </c>
      <c r="G5799" s="22">
        <v>80</v>
      </c>
      <c r="H5799" s="22">
        <v>38.79</v>
      </c>
      <c r="I5799" s="22">
        <v>37.58</v>
      </c>
      <c r="J5799" s="22" t="s">
        <v>54</v>
      </c>
      <c r="K5799" s="23">
        <v>0</v>
      </c>
      <c r="L5799" s="23" t="s">
        <v>55</v>
      </c>
      <c r="M5799" s="23" t="s">
        <v>84</v>
      </c>
      <c r="N5799" s="27">
        <v>42632</v>
      </c>
      <c r="O5799" s="23" t="s">
        <v>56</v>
      </c>
      <c r="P5799" t="str">
        <f t="shared" si="90"/>
        <v>INSERT INTO @DataTable (Deal, AdvanceDate, PROV, DealPurpose, RateType, BEACON, LTV, TDS, GDS, InsuranceType, PrincipalBalance, OccupancyType, AccountStatus, Closed_Date, DelinquencyBucket) VALUES (5798, '2015-03-27', 'ON', 'Refinance External', 'Fixed', 732, 80, 38.79, 37.58, 'Conv', 0, 'Owner-Occupied', 'Closed', '2016-09-19', 'Current');</v>
      </c>
    </row>
    <row r="5800" spans="1:16" x14ac:dyDescent="0.35">
      <c r="A5800" s="19">
        <v>5799</v>
      </c>
      <c r="B5800" s="18">
        <v>40997</v>
      </c>
      <c r="C5800" s="19" t="s">
        <v>57</v>
      </c>
      <c r="D5800" s="19" t="s">
        <v>61</v>
      </c>
      <c r="E5800" s="19" t="s">
        <v>53</v>
      </c>
      <c r="F5800" s="19">
        <v>736</v>
      </c>
      <c r="G5800" s="19">
        <v>95</v>
      </c>
      <c r="H5800" s="19">
        <v>33.71</v>
      </c>
      <c r="I5800" s="19">
        <v>25.61</v>
      </c>
      <c r="J5800" s="19" t="s">
        <v>60</v>
      </c>
      <c r="K5800" s="20">
        <v>213826.72</v>
      </c>
      <c r="L5800" s="20" t="s">
        <v>55</v>
      </c>
      <c r="M5800" s="20" t="s">
        <v>83</v>
      </c>
      <c r="N5800" s="26"/>
      <c r="O5800" s="20" t="s">
        <v>56</v>
      </c>
      <c r="P5800" t="str">
        <f t="shared" si="90"/>
        <v>INSERT INTO @DataTable (Deal, AdvanceDate, PROV, DealPurpose, RateType, BEACON, LTV, TDS, GDS, InsuranceType, PrincipalBalance, OccupancyType, AccountStatus, Closed_Date, DelinquencyBucket) VALUES (5799, '2012-03-29', 'ON', 'Purchase', 'Fixed', 736, 95, 33.71, 25.61, 'HiRatio', 213826.72, 'Owner-Occupied', 'Open', '1900-01-00', 'Current');</v>
      </c>
    </row>
    <row r="5801" spans="1:16" x14ac:dyDescent="0.35">
      <c r="A5801" s="22">
        <v>5800</v>
      </c>
      <c r="B5801" s="21">
        <v>41431</v>
      </c>
      <c r="C5801" s="22" t="s">
        <v>51</v>
      </c>
      <c r="D5801" s="22" t="s">
        <v>59</v>
      </c>
      <c r="E5801" s="22" t="s">
        <v>53</v>
      </c>
      <c r="F5801" s="22">
        <v>695</v>
      </c>
      <c r="G5801" s="22">
        <v>82.06</v>
      </c>
      <c r="H5801" s="22">
        <v>38.700000000000003</v>
      </c>
      <c r="I5801" s="22">
        <v>30.22</v>
      </c>
      <c r="J5801" s="22" t="s">
        <v>60</v>
      </c>
      <c r="K5801" s="23">
        <v>0</v>
      </c>
      <c r="L5801" s="23" t="s">
        <v>55</v>
      </c>
      <c r="M5801" s="23" t="s">
        <v>84</v>
      </c>
      <c r="N5801" s="27">
        <v>42507</v>
      </c>
      <c r="O5801" s="23" t="s">
        <v>56</v>
      </c>
      <c r="P5801" t="str">
        <f t="shared" si="90"/>
        <v>INSERT INTO @DataTable (Deal, AdvanceDate, PROV, DealPurpose, RateType, BEACON, LTV, TDS, GDS, InsuranceType, PrincipalBalance, OccupancyType, AccountStatus, Closed_Date, DelinquencyBucket) VALUES (5800, '2013-06-06', 'AB', 'Transfer', 'Fixed', 695, 82.06, 38.7, 30.22, 'HiRatio', 0, 'Owner-Occupied', 'Closed', '2016-05-17', 'Current');</v>
      </c>
    </row>
    <row r="5802" spans="1:16" x14ac:dyDescent="0.35">
      <c r="A5802" s="19">
        <v>5801</v>
      </c>
      <c r="B5802" s="18">
        <v>40864</v>
      </c>
      <c r="C5802" s="19" t="s">
        <v>51</v>
      </c>
      <c r="D5802" s="19" t="s">
        <v>52</v>
      </c>
      <c r="E5802" s="19" t="s">
        <v>53</v>
      </c>
      <c r="F5802" s="19">
        <v>767</v>
      </c>
      <c r="G5802" s="19">
        <v>63.86</v>
      </c>
      <c r="H5802" s="19">
        <v>41.57</v>
      </c>
      <c r="I5802" s="19">
        <v>41.57</v>
      </c>
      <c r="J5802" s="19" t="s">
        <v>54</v>
      </c>
      <c r="K5802" s="20">
        <v>180779.27</v>
      </c>
      <c r="L5802" s="20" t="s">
        <v>55</v>
      </c>
      <c r="M5802" s="20" t="s">
        <v>83</v>
      </c>
      <c r="N5802" s="26"/>
      <c r="O5802" s="20" t="s">
        <v>56</v>
      </c>
      <c r="P5802" t="str">
        <f t="shared" si="90"/>
        <v>INSERT INTO @DataTable (Deal, AdvanceDate, PROV, DealPurpose, RateType, BEACON, LTV, TDS, GDS, InsuranceType, PrincipalBalance, OccupancyType, AccountStatus, Closed_Date, DelinquencyBucket) VALUES (5801, '2011-11-17', 'AB', 'Refinance External', 'Fixed', 767, 63.86, 41.57, 41.57, 'Conv', 180779.27, 'Owner-Occupied', 'Open', '1900-01-00', 'Current');</v>
      </c>
    </row>
    <row r="5803" spans="1:16" x14ac:dyDescent="0.35">
      <c r="A5803" s="22">
        <v>5802</v>
      </c>
      <c r="B5803" s="21">
        <v>40784</v>
      </c>
      <c r="C5803" s="22" t="s">
        <v>63</v>
      </c>
      <c r="D5803" s="22" t="s">
        <v>61</v>
      </c>
      <c r="E5803" s="22" t="s">
        <v>40</v>
      </c>
      <c r="F5803" s="22">
        <v>707</v>
      </c>
      <c r="G5803" s="22">
        <v>94.81</v>
      </c>
      <c r="H5803" s="22">
        <v>35.08</v>
      </c>
      <c r="I5803" s="22">
        <v>24.36</v>
      </c>
      <c r="J5803" s="22" t="s">
        <v>60</v>
      </c>
      <c r="K5803" s="23">
        <v>0</v>
      </c>
      <c r="L5803" s="23" t="s">
        <v>55</v>
      </c>
      <c r="M5803" s="23" t="s">
        <v>84</v>
      </c>
      <c r="N5803" s="27">
        <v>42072</v>
      </c>
      <c r="O5803" s="23" t="s">
        <v>56</v>
      </c>
      <c r="P5803" t="str">
        <f t="shared" si="90"/>
        <v>INSERT INTO @DataTable (Deal, AdvanceDate, PROV, DealPurpose, RateType, BEACON, LTV, TDS, GDS, InsuranceType, PrincipalBalance, OccupancyType, AccountStatus, Closed_Date, DelinquencyBucket) VALUES (5802, '2011-08-29', 'SK', 'Purchase', 'ARM', 707, 94.81, 35.08, 24.36, 'HiRatio', 0, 'Owner-Occupied', 'Closed', '2015-03-09', 'Current');</v>
      </c>
    </row>
    <row r="5804" spans="1:16" x14ac:dyDescent="0.35">
      <c r="A5804" s="19">
        <v>5803</v>
      </c>
      <c r="B5804" s="18">
        <v>41122</v>
      </c>
      <c r="C5804" s="19" t="s">
        <v>51</v>
      </c>
      <c r="D5804" s="19" t="s">
        <v>61</v>
      </c>
      <c r="E5804" s="19" t="s">
        <v>53</v>
      </c>
      <c r="F5804" s="19">
        <v>681</v>
      </c>
      <c r="G5804" s="19">
        <v>95</v>
      </c>
      <c r="H5804" s="19">
        <v>35.56</v>
      </c>
      <c r="I5804" s="19">
        <v>20.54</v>
      </c>
      <c r="J5804" s="19" t="s">
        <v>60</v>
      </c>
      <c r="K5804" s="20">
        <v>397225.25</v>
      </c>
      <c r="L5804" s="20" t="s">
        <v>55</v>
      </c>
      <c r="M5804" s="20" t="s">
        <v>83</v>
      </c>
      <c r="N5804" s="26"/>
      <c r="O5804" s="20" t="s">
        <v>56</v>
      </c>
      <c r="P5804" t="str">
        <f t="shared" si="90"/>
        <v>INSERT INTO @DataTable (Deal, AdvanceDate, PROV, DealPurpose, RateType, BEACON, LTV, TDS, GDS, InsuranceType, PrincipalBalance, OccupancyType, AccountStatus, Closed_Date, DelinquencyBucket) VALUES (5803, '2012-08-01', 'AB', 'Purchase', 'Fixed', 681, 95, 35.56, 20.54, 'HiRatio', 397225.25, 'Owner-Occupied', 'Open', '1900-01-00', 'Current');</v>
      </c>
    </row>
    <row r="5805" spans="1:16" x14ac:dyDescent="0.35">
      <c r="A5805" s="22">
        <v>5804</v>
      </c>
      <c r="B5805" s="21">
        <v>42072</v>
      </c>
      <c r="C5805" s="22" t="s">
        <v>51</v>
      </c>
      <c r="D5805" s="22" t="s">
        <v>52</v>
      </c>
      <c r="E5805" s="22" t="s">
        <v>40</v>
      </c>
      <c r="F5805" s="22">
        <v>711</v>
      </c>
      <c r="G5805" s="22">
        <v>78.36</v>
      </c>
      <c r="H5805" s="22">
        <v>21.35</v>
      </c>
      <c r="I5805" s="22">
        <v>21.35</v>
      </c>
      <c r="J5805" s="22" t="s">
        <v>54</v>
      </c>
      <c r="K5805" s="23">
        <v>214107.31</v>
      </c>
      <c r="L5805" s="23" t="s">
        <v>55</v>
      </c>
      <c r="M5805" s="23" t="s">
        <v>83</v>
      </c>
      <c r="N5805" s="27"/>
      <c r="O5805" s="23" t="s">
        <v>56</v>
      </c>
      <c r="P5805" t="str">
        <f t="shared" si="90"/>
        <v>INSERT INTO @DataTable (Deal, AdvanceDate, PROV, DealPurpose, RateType, BEACON, LTV, TDS, GDS, InsuranceType, PrincipalBalance, OccupancyType, AccountStatus, Closed_Date, DelinquencyBucket) VALUES (5804, '2015-03-09', 'AB', 'Refinance External', 'ARM', 711, 78.36, 21.35, 21.35, 'Conv', 214107.31, 'Owner-Occupied', 'Open', '1900-01-00', 'Current');</v>
      </c>
    </row>
    <row r="5806" spans="1:16" x14ac:dyDescent="0.35">
      <c r="A5806" s="19">
        <v>5805</v>
      </c>
      <c r="B5806" s="18">
        <v>41716</v>
      </c>
      <c r="C5806" s="19" t="s">
        <v>63</v>
      </c>
      <c r="D5806" s="19" t="s">
        <v>61</v>
      </c>
      <c r="E5806" s="19" t="s">
        <v>53</v>
      </c>
      <c r="F5806" s="19">
        <v>738</v>
      </c>
      <c r="G5806" s="19">
        <v>90</v>
      </c>
      <c r="H5806" s="19">
        <v>21.36</v>
      </c>
      <c r="I5806" s="19">
        <v>20.93</v>
      </c>
      <c r="J5806" s="19" t="s">
        <v>60</v>
      </c>
      <c r="K5806" s="20">
        <v>216269.14</v>
      </c>
      <c r="L5806" s="20" t="s">
        <v>55</v>
      </c>
      <c r="M5806" s="20" t="s">
        <v>83</v>
      </c>
      <c r="N5806" s="26"/>
      <c r="O5806" s="20" t="s">
        <v>56</v>
      </c>
      <c r="P5806" t="str">
        <f t="shared" si="90"/>
        <v>INSERT INTO @DataTable (Deal, AdvanceDate, PROV, DealPurpose, RateType, BEACON, LTV, TDS, GDS, InsuranceType, PrincipalBalance, OccupancyType, AccountStatus, Closed_Date, DelinquencyBucket) VALUES (5805, '2014-03-18', 'SK', 'Purchase', 'Fixed', 738, 90, 21.36, 20.93, 'HiRatio', 216269.14, 'Owner-Occupied', 'Open', '1900-01-00', 'Current');</v>
      </c>
    </row>
    <row r="5807" spans="1:16" x14ac:dyDescent="0.35">
      <c r="A5807" s="22">
        <v>5806</v>
      </c>
      <c r="B5807" s="21">
        <v>41088</v>
      </c>
      <c r="C5807" s="22" t="s">
        <v>51</v>
      </c>
      <c r="D5807" s="22" t="s">
        <v>61</v>
      </c>
      <c r="E5807" s="22" t="s">
        <v>53</v>
      </c>
      <c r="F5807" s="22">
        <v>740</v>
      </c>
      <c r="G5807" s="22">
        <v>92.51</v>
      </c>
      <c r="H5807" s="22">
        <v>31.61</v>
      </c>
      <c r="I5807" s="22">
        <v>19.79</v>
      </c>
      <c r="J5807" s="22" t="s">
        <v>60</v>
      </c>
      <c r="K5807" s="23">
        <v>132194.34</v>
      </c>
      <c r="L5807" s="23" t="s">
        <v>55</v>
      </c>
      <c r="M5807" s="23" t="s">
        <v>83</v>
      </c>
      <c r="N5807" s="27"/>
      <c r="O5807" s="23" t="s">
        <v>56</v>
      </c>
      <c r="P5807" t="str">
        <f t="shared" si="90"/>
        <v>INSERT INTO @DataTable (Deal, AdvanceDate, PROV, DealPurpose, RateType, BEACON, LTV, TDS, GDS, InsuranceType, PrincipalBalance, OccupancyType, AccountStatus, Closed_Date, DelinquencyBucket) VALUES (5806, '2012-06-28', 'AB', 'Purchase', 'Fixed', 740, 92.51, 31.61, 19.79, 'HiRatio', 132194.34, 'Owner-Occupied', 'Open', '1900-01-00', 'Current');</v>
      </c>
    </row>
    <row r="5808" spans="1:16" x14ac:dyDescent="0.35">
      <c r="A5808" s="19">
        <v>5807</v>
      </c>
      <c r="B5808" s="18">
        <v>42521</v>
      </c>
      <c r="C5808" s="19" t="s">
        <v>57</v>
      </c>
      <c r="D5808" s="19" t="s">
        <v>61</v>
      </c>
      <c r="E5808" s="19" t="s">
        <v>40</v>
      </c>
      <c r="F5808" s="19">
        <v>801</v>
      </c>
      <c r="G5808" s="19">
        <v>80</v>
      </c>
      <c r="H5808" s="19">
        <v>35.51</v>
      </c>
      <c r="I5808" s="19">
        <v>29.68</v>
      </c>
      <c r="J5808" s="19" t="s">
        <v>54</v>
      </c>
      <c r="K5808" s="20">
        <v>361383.62</v>
      </c>
      <c r="L5808" s="20" t="s">
        <v>55</v>
      </c>
      <c r="M5808" s="20" t="s">
        <v>83</v>
      </c>
      <c r="N5808" s="26"/>
      <c r="O5808" s="20" t="s">
        <v>56</v>
      </c>
      <c r="P5808" t="str">
        <f t="shared" si="90"/>
        <v>INSERT INTO @DataTable (Deal, AdvanceDate, PROV, DealPurpose, RateType, BEACON, LTV, TDS, GDS, InsuranceType, PrincipalBalance, OccupancyType, AccountStatus, Closed_Date, DelinquencyBucket) VALUES (5807, '2016-05-31', 'ON', 'Purchase', 'ARM', 801, 80, 35.51, 29.68, 'Conv', 361383.62, 'Owner-Occupied', 'Open', '1900-01-00', 'Current');</v>
      </c>
    </row>
    <row r="5809" spans="1:16" x14ac:dyDescent="0.35">
      <c r="A5809" s="22">
        <v>5808</v>
      </c>
      <c r="B5809" s="21">
        <v>42215</v>
      </c>
      <c r="C5809" s="22" t="s">
        <v>57</v>
      </c>
      <c r="D5809" s="22" t="s">
        <v>61</v>
      </c>
      <c r="E5809" s="22" t="s">
        <v>53</v>
      </c>
      <c r="F5809" s="22">
        <v>815</v>
      </c>
      <c r="G5809" s="22">
        <v>48.43</v>
      </c>
      <c r="H5809" s="22">
        <v>23.64</v>
      </c>
      <c r="I5809" s="22">
        <v>23.23</v>
      </c>
      <c r="J5809" s="22" t="s">
        <v>54</v>
      </c>
      <c r="K5809" s="23">
        <v>322590.82</v>
      </c>
      <c r="L5809" s="23" t="s">
        <v>55</v>
      </c>
      <c r="M5809" s="23" t="s">
        <v>83</v>
      </c>
      <c r="N5809" s="27"/>
      <c r="O5809" s="23" t="s">
        <v>56</v>
      </c>
      <c r="P5809" t="str">
        <f t="shared" si="90"/>
        <v>INSERT INTO @DataTable (Deal, AdvanceDate, PROV, DealPurpose, RateType, BEACON, LTV, TDS, GDS, InsuranceType, PrincipalBalance, OccupancyType, AccountStatus, Closed_Date, DelinquencyBucket) VALUES (5808, '2015-07-30', 'ON', 'Purchase', 'Fixed', 815, 48.43, 23.64, 23.23, 'Conv', 322590.82, 'Owner-Occupied', 'Open', '1900-01-00', 'Current');</v>
      </c>
    </row>
    <row r="5810" spans="1:16" x14ac:dyDescent="0.35">
      <c r="A5810" s="19">
        <v>5809</v>
      </c>
      <c r="B5810" s="18">
        <v>41845</v>
      </c>
      <c r="C5810" s="19" t="s">
        <v>51</v>
      </c>
      <c r="D5810" s="19" t="s">
        <v>61</v>
      </c>
      <c r="E5810" s="19" t="s">
        <v>53</v>
      </c>
      <c r="F5810" s="19">
        <v>728</v>
      </c>
      <c r="G5810" s="19">
        <v>85</v>
      </c>
      <c r="H5810" s="19">
        <v>38.78</v>
      </c>
      <c r="I5810" s="19">
        <v>27.31</v>
      </c>
      <c r="J5810" s="19" t="s">
        <v>60</v>
      </c>
      <c r="K5810" s="20">
        <v>551684.32999999996</v>
      </c>
      <c r="L5810" s="20" t="s">
        <v>55</v>
      </c>
      <c r="M5810" s="20" t="s">
        <v>83</v>
      </c>
      <c r="N5810" s="26"/>
      <c r="O5810" s="20" t="s">
        <v>56</v>
      </c>
      <c r="P5810" t="str">
        <f t="shared" si="90"/>
        <v>INSERT INTO @DataTable (Deal, AdvanceDate, PROV, DealPurpose, RateType, BEACON, LTV, TDS, GDS, InsuranceType, PrincipalBalance, OccupancyType, AccountStatus, Closed_Date, DelinquencyBucket) VALUES (5809, '2014-07-25', 'AB', 'Purchase', 'Fixed', 728, 85, 38.78, 27.31, 'HiRatio', 551684.33, 'Owner-Occupied', 'Open', '1900-01-00', 'Current');</v>
      </c>
    </row>
    <row r="5811" spans="1:16" x14ac:dyDescent="0.35">
      <c r="A5811" s="22">
        <v>5810</v>
      </c>
      <c r="B5811" s="21">
        <v>42152</v>
      </c>
      <c r="C5811" s="22" t="s">
        <v>57</v>
      </c>
      <c r="D5811" s="22" t="s">
        <v>61</v>
      </c>
      <c r="E5811" s="22" t="s">
        <v>53</v>
      </c>
      <c r="F5811" s="22">
        <v>796</v>
      </c>
      <c r="G5811" s="22">
        <v>35.36</v>
      </c>
      <c r="H5811" s="22">
        <v>19.02</v>
      </c>
      <c r="I5811" s="22">
        <v>15.88</v>
      </c>
      <c r="J5811" s="22" t="s">
        <v>54</v>
      </c>
      <c r="K5811" s="23">
        <v>157553.97</v>
      </c>
      <c r="L5811" s="23" t="s">
        <v>55</v>
      </c>
      <c r="M5811" s="23" t="s">
        <v>83</v>
      </c>
      <c r="N5811" s="27"/>
      <c r="O5811" s="23" t="s">
        <v>56</v>
      </c>
      <c r="P5811" t="str">
        <f t="shared" si="90"/>
        <v>INSERT INTO @DataTable (Deal, AdvanceDate, PROV, DealPurpose, RateType, BEACON, LTV, TDS, GDS, InsuranceType, PrincipalBalance, OccupancyType, AccountStatus, Closed_Date, DelinquencyBucket) VALUES (5810, '2015-05-28', 'ON', 'Purchase', 'Fixed', 796, 35.36, 19.02, 15.88, 'Conv', 157553.97, 'Owner-Occupied', 'Open', '1900-01-00', 'Current');</v>
      </c>
    </row>
    <row r="5812" spans="1:16" x14ac:dyDescent="0.35">
      <c r="A5812" s="19">
        <v>5811</v>
      </c>
      <c r="B5812" s="18">
        <v>41544</v>
      </c>
      <c r="C5812" s="19" t="s">
        <v>57</v>
      </c>
      <c r="D5812" s="19" t="s">
        <v>61</v>
      </c>
      <c r="E5812" s="19" t="s">
        <v>40</v>
      </c>
      <c r="F5812" s="19">
        <v>710</v>
      </c>
      <c r="G5812" s="19">
        <v>95</v>
      </c>
      <c r="H5812" s="19">
        <v>26.61</v>
      </c>
      <c r="I5812" s="19">
        <v>20.190000000000001</v>
      </c>
      <c r="J5812" s="19" t="s">
        <v>60</v>
      </c>
      <c r="K5812" s="20">
        <v>0</v>
      </c>
      <c r="L5812" s="20" t="s">
        <v>55</v>
      </c>
      <c r="M5812" s="20" t="s">
        <v>84</v>
      </c>
      <c r="N5812" s="26">
        <v>42656</v>
      </c>
      <c r="O5812" s="20" t="s">
        <v>56</v>
      </c>
      <c r="P5812" t="str">
        <f t="shared" si="90"/>
        <v>INSERT INTO @DataTable (Deal, AdvanceDate, PROV, DealPurpose, RateType, BEACON, LTV, TDS, GDS, InsuranceType, PrincipalBalance, OccupancyType, AccountStatus, Closed_Date, DelinquencyBucket) VALUES (5811, '2013-09-27', 'ON', 'Purchase', 'ARM', 710, 95, 26.61, 20.19, 'HiRatio', 0, 'Owner-Occupied', 'Closed', '2016-10-13', 'Current');</v>
      </c>
    </row>
    <row r="5813" spans="1:16" x14ac:dyDescent="0.35">
      <c r="A5813" s="22">
        <v>5812</v>
      </c>
      <c r="B5813" s="21">
        <v>41722</v>
      </c>
      <c r="C5813" s="22" t="s">
        <v>57</v>
      </c>
      <c r="D5813" s="22" t="s">
        <v>61</v>
      </c>
      <c r="E5813" s="22" t="s">
        <v>40</v>
      </c>
      <c r="F5813" s="22">
        <v>739</v>
      </c>
      <c r="G5813" s="22">
        <v>95</v>
      </c>
      <c r="H5813" s="22">
        <v>31.5</v>
      </c>
      <c r="I5813" s="22">
        <v>28.07</v>
      </c>
      <c r="J5813" s="22" t="s">
        <v>60</v>
      </c>
      <c r="K5813" s="23">
        <v>380629.01</v>
      </c>
      <c r="L5813" s="23" t="s">
        <v>55</v>
      </c>
      <c r="M5813" s="23" t="s">
        <v>83</v>
      </c>
      <c r="N5813" s="27"/>
      <c r="O5813" s="23" t="s">
        <v>56</v>
      </c>
      <c r="P5813" t="str">
        <f t="shared" si="90"/>
        <v>INSERT INTO @DataTable (Deal, AdvanceDate, PROV, DealPurpose, RateType, BEACON, LTV, TDS, GDS, InsuranceType, PrincipalBalance, OccupancyType, AccountStatus, Closed_Date, DelinquencyBucket) VALUES (5812, '2014-03-24', 'ON', 'Purchase', 'ARM', 739, 95, 31.5, 28.07, 'HiRatio', 380629.01, 'Owner-Occupied', 'Open', '1900-01-00', 'Current');</v>
      </c>
    </row>
    <row r="5814" spans="1:16" x14ac:dyDescent="0.35">
      <c r="A5814" s="19">
        <v>5813</v>
      </c>
      <c r="B5814" s="18">
        <v>42473</v>
      </c>
      <c r="C5814" s="19" t="s">
        <v>51</v>
      </c>
      <c r="D5814" s="19" t="s">
        <v>52</v>
      </c>
      <c r="E5814" s="19" t="s">
        <v>40</v>
      </c>
      <c r="F5814" s="19">
        <v>799</v>
      </c>
      <c r="G5814" s="19">
        <v>18.18</v>
      </c>
      <c r="H5814" s="19">
        <v>13.33</v>
      </c>
      <c r="I5814" s="19">
        <v>10.41</v>
      </c>
      <c r="J5814" s="19" t="s">
        <v>54</v>
      </c>
      <c r="K5814" s="20">
        <v>195520.6</v>
      </c>
      <c r="L5814" s="20" t="s">
        <v>55</v>
      </c>
      <c r="M5814" s="20" t="s">
        <v>83</v>
      </c>
      <c r="N5814" s="26"/>
      <c r="O5814" s="20" t="s">
        <v>56</v>
      </c>
      <c r="P5814" t="str">
        <f t="shared" si="90"/>
        <v>INSERT INTO @DataTable (Deal, AdvanceDate, PROV, DealPurpose, RateType, BEACON, LTV, TDS, GDS, InsuranceType, PrincipalBalance, OccupancyType, AccountStatus, Closed_Date, DelinquencyBucket) VALUES (5813, '2016-04-13', 'AB', 'Refinance External', 'ARM', 799, 18.18, 13.33, 10.41, 'Conv', 195520.6, 'Owner-Occupied', 'Open', '1900-01-00', 'Current');</v>
      </c>
    </row>
    <row r="5815" spans="1:16" x14ac:dyDescent="0.35">
      <c r="A5815" s="22">
        <v>5814</v>
      </c>
      <c r="B5815" s="21">
        <v>42223</v>
      </c>
      <c r="C5815" s="22" t="s">
        <v>58</v>
      </c>
      <c r="D5815" s="22" t="s">
        <v>64</v>
      </c>
      <c r="E5815" s="22" t="s">
        <v>53</v>
      </c>
      <c r="F5815" s="22">
        <v>668</v>
      </c>
      <c r="G5815" s="22">
        <v>94.61</v>
      </c>
      <c r="H5815" s="22">
        <v>41.02</v>
      </c>
      <c r="I5815" s="22">
        <v>31.62</v>
      </c>
      <c r="J5815" s="22" t="s">
        <v>60</v>
      </c>
      <c r="K5815" s="23">
        <v>231228.27</v>
      </c>
      <c r="L5815" s="23" t="s">
        <v>55</v>
      </c>
      <c r="M5815" s="23" t="s">
        <v>83</v>
      </c>
      <c r="N5815" s="27"/>
      <c r="O5815" s="23" t="s">
        <v>56</v>
      </c>
      <c r="P5815" t="str">
        <f t="shared" si="90"/>
        <v>INSERT INTO @DataTable (Deal, AdvanceDate, PROV, DealPurpose, RateType, BEACON, LTV, TDS, GDS, InsuranceType, PrincipalBalance, OccupancyType, AccountStatus, Closed_Date, DelinquencyBucket) VALUES (5814, '2015-08-07', 'BC', 'Purchase with Improvements', 'Fixed', 668, 94.61, 41.02, 31.62, 'HiRatio', 231228.27, 'Owner-Occupied', 'Open', '1900-01-00', 'Current');</v>
      </c>
    </row>
    <row r="5816" spans="1:16" x14ac:dyDescent="0.35">
      <c r="A5816" s="19">
        <v>5815</v>
      </c>
      <c r="B5816" s="18">
        <v>42537</v>
      </c>
      <c r="C5816" s="19" t="s">
        <v>58</v>
      </c>
      <c r="D5816" s="19" t="s">
        <v>61</v>
      </c>
      <c r="E5816" s="19" t="s">
        <v>40</v>
      </c>
      <c r="F5816" s="19">
        <v>733</v>
      </c>
      <c r="G5816" s="19">
        <v>94.95</v>
      </c>
      <c r="H5816" s="19">
        <v>32.49</v>
      </c>
      <c r="I5816" s="19">
        <v>19.16</v>
      </c>
      <c r="J5816" s="19" t="s">
        <v>60</v>
      </c>
      <c r="K5816" s="20">
        <v>487994.98</v>
      </c>
      <c r="L5816" s="20" t="s">
        <v>55</v>
      </c>
      <c r="M5816" s="20" t="s">
        <v>83</v>
      </c>
      <c r="N5816" s="26"/>
      <c r="O5816" s="20" t="s">
        <v>56</v>
      </c>
      <c r="P5816" t="str">
        <f t="shared" si="90"/>
        <v>INSERT INTO @DataTable (Deal, AdvanceDate, PROV, DealPurpose, RateType, BEACON, LTV, TDS, GDS, InsuranceType, PrincipalBalance, OccupancyType, AccountStatus, Closed_Date, DelinquencyBucket) VALUES (5815, '2016-06-16', 'BC', 'Purchase', 'ARM', 733, 94.95, 32.49, 19.16, 'HiRatio', 487994.98, 'Owner-Occupied', 'Open', '1900-01-00', 'Current');</v>
      </c>
    </row>
    <row r="5817" spans="1:16" x14ac:dyDescent="0.35">
      <c r="A5817" s="22">
        <v>5816</v>
      </c>
      <c r="B5817" s="21">
        <v>41624</v>
      </c>
      <c r="C5817" s="22" t="s">
        <v>57</v>
      </c>
      <c r="D5817" s="22" t="s">
        <v>61</v>
      </c>
      <c r="E5817" s="22" t="s">
        <v>53</v>
      </c>
      <c r="F5817" s="22">
        <v>780</v>
      </c>
      <c r="G5817" s="22">
        <v>94.55</v>
      </c>
      <c r="H5817" s="22">
        <v>40.28</v>
      </c>
      <c r="I5817" s="22">
        <v>30.47</v>
      </c>
      <c r="J5817" s="22" t="s">
        <v>60</v>
      </c>
      <c r="K5817" s="23">
        <v>212859.78</v>
      </c>
      <c r="L5817" s="23" t="s">
        <v>55</v>
      </c>
      <c r="M5817" s="23" t="s">
        <v>83</v>
      </c>
      <c r="N5817" s="27"/>
      <c r="O5817" s="23" t="s">
        <v>56</v>
      </c>
      <c r="P5817" t="str">
        <f t="shared" si="90"/>
        <v>INSERT INTO @DataTable (Deal, AdvanceDate, PROV, DealPurpose, RateType, BEACON, LTV, TDS, GDS, InsuranceType, PrincipalBalance, OccupancyType, AccountStatus, Closed_Date, DelinquencyBucket) VALUES (5816, '2013-12-16', 'ON', 'Purchase', 'Fixed', 780, 94.55, 40.28, 30.47, 'HiRatio', 212859.78, 'Owner-Occupied', 'Open', '1900-01-00', 'Current');</v>
      </c>
    </row>
    <row r="5818" spans="1:16" x14ac:dyDescent="0.35">
      <c r="A5818" s="19">
        <v>5817</v>
      </c>
      <c r="B5818" s="18">
        <v>41607</v>
      </c>
      <c r="C5818" s="19" t="s">
        <v>57</v>
      </c>
      <c r="D5818" s="19" t="s">
        <v>61</v>
      </c>
      <c r="E5818" s="19" t="s">
        <v>40</v>
      </c>
      <c r="F5818" s="19">
        <v>784</v>
      </c>
      <c r="G5818" s="19">
        <v>90</v>
      </c>
      <c r="H5818" s="19">
        <v>31.14</v>
      </c>
      <c r="I5818" s="19">
        <v>30.85</v>
      </c>
      <c r="J5818" s="19" t="s">
        <v>60</v>
      </c>
      <c r="K5818" s="20">
        <v>0</v>
      </c>
      <c r="L5818" s="20" t="s">
        <v>55</v>
      </c>
      <c r="M5818" s="20" t="s">
        <v>84</v>
      </c>
      <c r="N5818" s="26">
        <v>42594</v>
      </c>
      <c r="O5818" s="20" t="s">
        <v>56</v>
      </c>
      <c r="P5818" t="str">
        <f t="shared" si="90"/>
        <v>INSERT INTO @DataTable (Deal, AdvanceDate, PROV, DealPurpose, RateType, BEACON, LTV, TDS, GDS, InsuranceType, PrincipalBalance, OccupancyType, AccountStatus, Closed_Date, DelinquencyBucket) VALUES (5817, '2013-11-29', 'ON', 'Purchase', 'ARM', 784, 90, 31.14, 30.85, 'HiRatio', 0, 'Owner-Occupied', 'Closed', '2016-08-12', 'Current');</v>
      </c>
    </row>
    <row r="5819" spans="1:16" x14ac:dyDescent="0.35">
      <c r="A5819" s="22">
        <v>5818</v>
      </c>
      <c r="B5819" s="21">
        <v>41593</v>
      </c>
      <c r="C5819" s="22" t="s">
        <v>57</v>
      </c>
      <c r="D5819" s="22" t="s">
        <v>64</v>
      </c>
      <c r="E5819" s="22" t="s">
        <v>40</v>
      </c>
      <c r="F5819" s="22">
        <v>780</v>
      </c>
      <c r="G5819" s="22">
        <v>90</v>
      </c>
      <c r="H5819" s="22">
        <v>20.65</v>
      </c>
      <c r="I5819" s="22">
        <v>15.85</v>
      </c>
      <c r="J5819" s="22" t="s">
        <v>60</v>
      </c>
      <c r="K5819" s="23">
        <v>364282.7</v>
      </c>
      <c r="L5819" s="23" t="s">
        <v>55</v>
      </c>
      <c r="M5819" s="23" t="s">
        <v>83</v>
      </c>
      <c r="N5819" s="27"/>
      <c r="O5819" s="23" t="s">
        <v>56</v>
      </c>
      <c r="P5819" t="str">
        <f t="shared" si="90"/>
        <v>INSERT INTO @DataTable (Deal, AdvanceDate, PROV, DealPurpose, RateType, BEACON, LTV, TDS, GDS, InsuranceType, PrincipalBalance, OccupancyType, AccountStatus, Closed_Date, DelinquencyBucket) VALUES (5818, '2013-11-15', 'ON', 'Purchase with Improvements', 'ARM', 780, 90, 20.65, 15.85, 'HiRatio', 364282.7, 'Owner-Occupied', 'Open', '1900-01-00', 'Current');</v>
      </c>
    </row>
    <row r="5820" spans="1:16" x14ac:dyDescent="0.35">
      <c r="A5820" s="19">
        <v>5819</v>
      </c>
      <c r="B5820" s="18">
        <v>41593</v>
      </c>
      <c r="C5820" s="19" t="s">
        <v>57</v>
      </c>
      <c r="D5820" s="19" t="s">
        <v>61</v>
      </c>
      <c r="E5820" s="19" t="s">
        <v>40</v>
      </c>
      <c r="F5820" s="19">
        <v>733</v>
      </c>
      <c r="G5820" s="19">
        <v>93.4</v>
      </c>
      <c r="H5820" s="19">
        <v>35.090000000000003</v>
      </c>
      <c r="I5820" s="19">
        <v>24.39</v>
      </c>
      <c r="J5820" s="19" t="s">
        <v>60</v>
      </c>
      <c r="K5820" s="20">
        <v>387916.32</v>
      </c>
      <c r="L5820" s="20" t="s">
        <v>55</v>
      </c>
      <c r="M5820" s="20" t="s">
        <v>83</v>
      </c>
      <c r="N5820" s="26"/>
      <c r="O5820" s="20" t="s">
        <v>56</v>
      </c>
      <c r="P5820" t="str">
        <f t="shared" si="90"/>
        <v>INSERT INTO @DataTable (Deal, AdvanceDate, PROV, DealPurpose, RateType, BEACON, LTV, TDS, GDS, InsuranceType, PrincipalBalance, OccupancyType, AccountStatus, Closed_Date, DelinquencyBucket) VALUES (5819, '2013-11-15', 'ON', 'Purchase', 'ARM', 733, 93.4, 35.09, 24.39, 'HiRatio', 387916.32, 'Owner-Occupied', 'Open', '1900-01-00', 'Current');</v>
      </c>
    </row>
    <row r="5821" spans="1:16" x14ac:dyDescent="0.35">
      <c r="A5821" s="22">
        <v>5820</v>
      </c>
      <c r="B5821" s="21">
        <v>42591</v>
      </c>
      <c r="C5821" s="22" t="s">
        <v>57</v>
      </c>
      <c r="D5821" s="22" t="s">
        <v>72</v>
      </c>
      <c r="E5821" s="22" t="s">
        <v>40</v>
      </c>
      <c r="F5821" s="22">
        <v>782</v>
      </c>
      <c r="G5821" s="22">
        <v>80</v>
      </c>
      <c r="H5821" s="22">
        <v>36.83</v>
      </c>
      <c r="I5821" s="22">
        <v>26.59</v>
      </c>
      <c r="J5821" s="22" t="s">
        <v>54</v>
      </c>
      <c r="K5821" s="23">
        <v>490465.86</v>
      </c>
      <c r="L5821" s="23" t="s">
        <v>55</v>
      </c>
      <c r="M5821" s="23" t="s">
        <v>83</v>
      </c>
      <c r="N5821" s="27"/>
      <c r="O5821" s="23" t="s">
        <v>56</v>
      </c>
      <c r="P5821" t="str">
        <f t="shared" si="90"/>
        <v>INSERT INTO @DataTable (Deal, AdvanceDate, PROV, DealPurpose, RateType, BEACON, LTV, TDS, GDS, InsuranceType, PrincipalBalance, OccupancyType, AccountStatus, Closed_Date, DelinquencyBucket) VALUES (5820, '2016-08-09', 'ON', 'ETO Existing Client', 'ARM', 782, 80, 36.83, 26.59, 'Conv', 490465.86, 'Owner-Occupied', 'Open', '1900-01-00', 'Current');</v>
      </c>
    </row>
    <row r="5822" spans="1:16" x14ac:dyDescent="0.35">
      <c r="A5822" s="19">
        <v>5821</v>
      </c>
      <c r="B5822" s="18">
        <v>41467</v>
      </c>
      <c r="C5822" s="19" t="s">
        <v>57</v>
      </c>
      <c r="D5822" s="19" t="s">
        <v>61</v>
      </c>
      <c r="E5822" s="19" t="s">
        <v>53</v>
      </c>
      <c r="F5822" s="19">
        <v>732</v>
      </c>
      <c r="G5822" s="19">
        <v>84.85</v>
      </c>
      <c r="H5822" s="19">
        <v>42.56</v>
      </c>
      <c r="I5822" s="19">
        <v>28.6</v>
      </c>
      <c r="J5822" s="19" t="s">
        <v>60</v>
      </c>
      <c r="K5822" s="20">
        <v>0</v>
      </c>
      <c r="L5822" s="20" t="s">
        <v>55</v>
      </c>
      <c r="M5822" s="20" t="s">
        <v>84</v>
      </c>
      <c r="N5822" s="26">
        <v>42717</v>
      </c>
      <c r="O5822" s="20" t="s">
        <v>56</v>
      </c>
      <c r="P5822" t="str">
        <f t="shared" si="90"/>
        <v>INSERT INTO @DataTable (Deal, AdvanceDate, PROV, DealPurpose, RateType, BEACON, LTV, TDS, GDS, InsuranceType, PrincipalBalance, OccupancyType, AccountStatus, Closed_Date, DelinquencyBucket) VALUES (5821, '2013-07-12', 'ON', 'Purchase', 'Fixed', 732, 84.85, 42.56, 28.6, 'HiRatio', 0, 'Owner-Occupied', 'Closed', '2016-12-13', 'Current');</v>
      </c>
    </row>
    <row r="5823" spans="1:16" x14ac:dyDescent="0.35">
      <c r="A5823" s="22">
        <v>5822</v>
      </c>
      <c r="B5823" s="21">
        <v>42265</v>
      </c>
      <c r="C5823" s="22" t="s">
        <v>57</v>
      </c>
      <c r="D5823" s="22" t="s">
        <v>52</v>
      </c>
      <c r="E5823" s="22" t="s">
        <v>40</v>
      </c>
      <c r="F5823" s="22">
        <v>799</v>
      </c>
      <c r="G5823" s="22">
        <v>45.78</v>
      </c>
      <c r="H5823" s="22">
        <v>30.2</v>
      </c>
      <c r="I5823" s="22">
        <v>27.51</v>
      </c>
      <c r="J5823" s="22" t="s">
        <v>54</v>
      </c>
      <c r="K5823" s="23">
        <v>179270.89</v>
      </c>
      <c r="L5823" s="23" t="s">
        <v>55</v>
      </c>
      <c r="M5823" s="23" t="s">
        <v>83</v>
      </c>
      <c r="N5823" s="27"/>
      <c r="O5823" s="23" t="s">
        <v>56</v>
      </c>
      <c r="P5823" t="str">
        <f t="shared" si="90"/>
        <v>INSERT INTO @DataTable (Deal, AdvanceDate, PROV, DealPurpose, RateType, BEACON, LTV, TDS, GDS, InsuranceType, PrincipalBalance, OccupancyType, AccountStatus, Closed_Date, DelinquencyBucket) VALUES (5822, '2015-09-18', 'ON', 'Refinance External', 'ARM', 799, 45.78, 30.2, 27.51, 'Conv', 179270.89, 'Owner-Occupied', 'Open', '1900-01-00', 'Current');</v>
      </c>
    </row>
    <row r="5824" spans="1:16" x14ac:dyDescent="0.35">
      <c r="A5824" s="19">
        <v>5823</v>
      </c>
      <c r="B5824" s="18">
        <v>42125</v>
      </c>
      <c r="C5824" s="19" t="s">
        <v>58</v>
      </c>
      <c r="D5824" s="19" t="s">
        <v>61</v>
      </c>
      <c r="E5824" s="19" t="s">
        <v>53</v>
      </c>
      <c r="F5824" s="19">
        <v>730</v>
      </c>
      <c r="G5824" s="19">
        <v>95</v>
      </c>
      <c r="H5824" s="19">
        <v>24.18</v>
      </c>
      <c r="I5824" s="19">
        <v>13.76</v>
      </c>
      <c r="J5824" s="19" t="s">
        <v>60</v>
      </c>
      <c r="K5824" s="20">
        <v>183758.48</v>
      </c>
      <c r="L5824" s="20" t="s">
        <v>55</v>
      </c>
      <c r="M5824" s="20" t="s">
        <v>83</v>
      </c>
      <c r="N5824" s="26"/>
      <c r="O5824" s="20" t="s">
        <v>56</v>
      </c>
      <c r="P5824" t="str">
        <f t="shared" si="90"/>
        <v>INSERT INTO @DataTable (Deal, AdvanceDate, PROV, DealPurpose, RateType, BEACON, LTV, TDS, GDS, InsuranceType, PrincipalBalance, OccupancyType, AccountStatus, Closed_Date, DelinquencyBucket) VALUES (5823, '2015-05-01', 'BC', 'Purchase', 'Fixed', 730, 95, 24.18, 13.76, 'HiRatio', 183758.48, 'Owner-Occupied', 'Open', '1900-01-00', 'Current');</v>
      </c>
    </row>
    <row r="5825" spans="1:16" x14ac:dyDescent="0.35">
      <c r="A5825" s="22">
        <v>5824</v>
      </c>
      <c r="B5825" s="21">
        <v>41789</v>
      </c>
      <c r="C5825" s="22" t="s">
        <v>51</v>
      </c>
      <c r="D5825" s="22" t="s">
        <v>61</v>
      </c>
      <c r="E5825" s="22" t="s">
        <v>53</v>
      </c>
      <c r="F5825" s="22">
        <v>795</v>
      </c>
      <c r="G5825" s="22">
        <v>95</v>
      </c>
      <c r="H5825" s="22">
        <v>42.62</v>
      </c>
      <c r="I5825" s="22">
        <v>36.229999999999997</v>
      </c>
      <c r="J5825" s="22" t="s">
        <v>60</v>
      </c>
      <c r="K5825" s="23">
        <v>406324.09</v>
      </c>
      <c r="L5825" s="23" t="s">
        <v>55</v>
      </c>
      <c r="M5825" s="23" t="s">
        <v>83</v>
      </c>
      <c r="N5825" s="27"/>
      <c r="O5825" s="23" t="s">
        <v>56</v>
      </c>
      <c r="P5825" t="str">
        <f t="shared" si="90"/>
        <v>INSERT INTO @DataTable (Deal, AdvanceDate, PROV, DealPurpose, RateType, BEACON, LTV, TDS, GDS, InsuranceType, PrincipalBalance, OccupancyType, AccountStatus, Closed_Date, DelinquencyBucket) VALUES (5824, '2014-05-30', 'AB', 'Purchase', 'Fixed', 795, 95, 42.62, 36.23, 'HiRatio', 406324.09, 'Owner-Occupied', 'Open', '1900-01-00', 'Current');</v>
      </c>
    </row>
    <row r="5826" spans="1:16" x14ac:dyDescent="0.35">
      <c r="A5826" s="19">
        <v>5825</v>
      </c>
      <c r="B5826" s="18">
        <v>42349</v>
      </c>
      <c r="C5826" s="19" t="s">
        <v>51</v>
      </c>
      <c r="D5826" s="19" t="s">
        <v>61</v>
      </c>
      <c r="E5826" s="19" t="s">
        <v>40</v>
      </c>
      <c r="F5826" s="19">
        <v>731</v>
      </c>
      <c r="G5826" s="19">
        <v>80</v>
      </c>
      <c r="H5826" s="19">
        <v>34.36</v>
      </c>
      <c r="I5826" s="19">
        <v>29.24</v>
      </c>
      <c r="J5826" s="19" t="s">
        <v>54</v>
      </c>
      <c r="K5826" s="20">
        <v>412451.67</v>
      </c>
      <c r="L5826" s="20" t="s">
        <v>55</v>
      </c>
      <c r="M5826" s="20" t="s">
        <v>83</v>
      </c>
      <c r="N5826" s="26"/>
      <c r="O5826" s="20" t="s">
        <v>56</v>
      </c>
      <c r="P5826" t="str">
        <f t="shared" si="90"/>
        <v>INSERT INTO @DataTable (Deal, AdvanceDate, PROV, DealPurpose, RateType, BEACON, LTV, TDS, GDS, InsuranceType, PrincipalBalance, OccupancyType, AccountStatus, Closed_Date, DelinquencyBucket) VALUES (5825, '2015-12-11', 'AB', 'Purchase', 'ARM', 731, 80, 34.36, 29.24, 'Conv', 412451.67, 'Owner-Occupied', 'Open', '1900-01-00', 'Current');</v>
      </c>
    </row>
    <row r="5827" spans="1:16" x14ac:dyDescent="0.35">
      <c r="A5827" s="22">
        <v>5826</v>
      </c>
      <c r="B5827" s="21">
        <v>40543</v>
      </c>
      <c r="C5827" s="22" t="s">
        <v>57</v>
      </c>
      <c r="D5827" s="22" t="s">
        <v>52</v>
      </c>
      <c r="E5827" s="22" t="s">
        <v>53</v>
      </c>
      <c r="F5827" s="22">
        <v>727</v>
      </c>
      <c r="G5827" s="22">
        <v>80</v>
      </c>
      <c r="H5827" s="22">
        <v>24.68</v>
      </c>
      <c r="I5827" s="22">
        <v>21.94</v>
      </c>
      <c r="J5827" s="22" t="s">
        <v>54</v>
      </c>
      <c r="K5827" s="23">
        <v>143415.19</v>
      </c>
      <c r="L5827" s="23" t="s">
        <v>55</v>
      </c>
      <c r="M5827" s="23" t="s">
        <v>83</v>
      </c>
      <c r="N5827" s="27"/>
      <c r="O5827" s="23" t="s">
        <v>56</v>
      </c>
      <c r="P5827" t="str">
        <f t="shared" ref="P5827:P5890" si="91">"INSERT INTO @DataTable (Deal, AdvanceDate, PROV, DealPurpose, RateType, BEACON, LTV, TDS, GDS, InsuranceType, PrincipalBalance, OccupancyType, AccountStatus, Closed_Date, DelinquencyBucket) VALUES (" &amp; A5827 &amp; ", " &amp; "'" &amp; TEXT(B5827, "yyyy-mm-dd") &amp; "', '" &amp; C5827 &amp; "', '" &amp; D5827 &amp; "', '" &amp; E5827 &amp; "', " &amp; F5827 &amp; ", " &amp; G5827 &amp; ", " &amp; H5827 &amp; ", " &amp; I5827 &amp; ", '" &amp; J5827 &amp; "', " &amp; K5827 &amp; ", '" &amp; L5827 &amp; "', '" &amp; M5827 &amp; "', '" &amp;TEXT(N5827, "yyyy-mm-dd") &amp; "', '" &amp; O5827 &amp; "');"</f>
        <v>INSERT INTO @DataTable (Deal, AdvanceDate, PROV, DealPurpose, RateType, BEACON, LTV, TDS, GDS, InsuranceType, PrincipalBalance, OccupancyType, AccountStatus, Closed_Date, DelinquencyBucket) VALUES (5826, '2010-12-31', 'ON', 'Refinance External', 'Fixed', 727, 80, 24.68, 21.94, 'Conv', 143415.19, 'Owner-Occupied', 'Open', '1900-01-00', 'Current');</v>
      </c>
    </row>
    <row r="5828" spans="1:16" x14ac:dyDescent="0.35">
      <c r="A5828" s="19">
        <v>5827</v>
      </c>
      <c r="B5828" s="18">
        <v>41628</v>
      </c>
      <c r="C5828" s="19" t="s">
        <v>57</v>
      </c>
      <c r="D5828" s="19" t="s">
        <v>61</v>
      </c>
      <c r="E5828" s="19" t="s">
        <v>40</v>
      </c>
      <c r="F5828" s="19">
        <v>678</v>
      </c>
      <c r="G5828" s="19">
        <v>90.28</v>
      </c>
      <c r="H5828" s="19">
        <v>32.869999999999997</v>
      </c>
      <c r="I5828" s="19">
        <v>27.86</v>
      </c>
      <c r="J5828" s="19" t="s">
        <v>60</v>
      </c>
      <c r="K5828" s="20">
        <v>0</v>
      </c>
      <c r="L5828" s="20" t="s">
        <v>55</v>
      </c>
      <c r="M5828" s="20" t="s">
        <v>84</v>
      </c>
      <c r="N5828" s="26">
        <v>42058</v>
      </c>
      <c r="O5828" s="20" t="s">
        <v>56</v>
      </c>
      <c r="P5828" t="str">
        <f t="shared" si="91"/>
        <v>INSERT INTO @DataTable (Deal, AdvanceDate, PROV, DealPurpose, RateType, BEACON, LTV, TDS, GDS, InsuranceType, PrincipalBalance, OccupancyType, AccountStatus, Closed_Date, DelinquencyBucket) VALUES (5827, '2013-12-20', 'ON', 'Purchase', 'ARM', 678, 90.28, 32.87, 27.86, 'HiRatio', 0, 'Owner-Occupied', 'Closed', '2015-02-23', 'Current');</v>
      </c>
    </row>
    <row r="5829" spans="1:16" x14ac:dyDescent="0.35">
      <c r="A5829" s="22">
        <v>5828</v>
      </c>
      <c r="B5829" s="21">
        <v>41761</v>
      </c>
      <c r="C5829" s="22" t="s">
        <v>57</v>
      </c>
      <c r="D5829" s="22" t="s">
        <v>59</v>
      </c>
      <c r="E5829" s="22" t="s">
        <v>53</v>
      </c>
      <c r="F5829" s="22">
        <v>766</v>
      </c>
      <c r="G5829" s="22">
        <v>77.459999999999994</v>
      </c>
      <c r="H5829" s="22">
        <v>29.79</v>
      </c>
      <c r="I5829" s="22">
        <v>22.15</v>
      </c>
      <c r="J5829" s="22" t="s">
        <v>60</v>
      </c>
      <c r="K5829" s="23">
        <v>0</v>
      </c>
      <c r="L5829" s="23" t="s">
        <v>55</v>
      </c>
      <c r="M5829" s="23" t="s">
        <v>84</v>
      </c>
      <c r="N5829" s="27">
        <v>42655</v>
      </c>
      <c r="O5829" s="23" t="s">
        <v>56</v>
      </c>
      <c r="P5829" t="str">
        <f t="shared" si="91"/>
        <v>INSERT INTO @DataTable (Deal, AdvanceDate, PROV, DealPurpose, RateType, BEACON, LTV, TDS, GDS, InsuranceType, PrincipalBalance, OccupancyType, AccountStatus, Closed_Date, DelinquencyBucket) VALUES (5828, '2014-05-02', 'ON', 'Transfer', 'Fixed', 766, 77.46, 29.79, 22.15, 'HiRatio', 0, 'Owner-Occupied', 'Closed', '2016-10-12', 'Current');</v>
      </c>
    </row>
    <row r="5830" spans="1:16" x14ac:dyDescent="0.35">
      <c r="A5830" s="19">
        <v>5829</v>
      </c>
      <c r="B5830" s="18">
        <v>41061</v>
      </c>
      <c r="C5830" s="19" t="s">
        <v>57</v>
      </c>
      <c r="D5830" s="19" t="s">
        <v>52</v>
      </c>
      <c r="E5830" s="19" t="s">
        <v>53</v>
      </c>
      <c r="F5830" s="19">
        <v>723</v>
      </c>
      <c r="G5830" s="19">
        <v>80</v>
      </c>
      <c r="H5830" s="19">
        <v>21.4</v>
      </c>
      <c r="I5830" s="19">
        <v>7.77</v>
      </c>
      <c r="J5830" s="19" t="s">
        <v>54</v>
      </c>
      <c r="K5830" s="20">
        <v>161952.10999999999</v>
      </c>
      <c r="L5830" s="20" t="s">
        <v>62</v>
      </c>
      <c r="M5830" s="20" t="s">
        <v>83</v>
      </c>
      <c r="N5830" s="26"/>
      <c r="O5830" s="20" t="s">
        <v>56</v>
      </c>
      <c r="P5830" t="str">
        <f t="shared" si="91"/>
        <v>INSERT INTO @DataTable (Deal, AdvanceDate, PROV, DealPurpose, RateType, BEACON, LTV, TDS, GDS, InsuranceType, PrincipalBalance, OccupancyType, AccountStatus, Closed_Date, DelinquencyBucket) VALUES (5829, '2012-06-01', 'ON', 'Refinance External', 'Fixed', 723, 80, 21.4, 7.77, 'Conv', 161952.11, 'Rental', 'Open', '1900-01-00', 'Current');</v>
      </c>
    </row>
    <row r="5831" spans="1:16" x14ac:dyDescent="0.35">
      <c r="A5831" s="22">
        <v>5830</v>
      </c>
      <c r="B5831" s="21">
        <v>41213</v>
      </c>
      <c r="C5831" s="22" t="s">
        <v>57</v>
      </c>
      <c r="D5831" s="22" t="s">
        <v>61</v>
      </c>
      <c r="E5831" s="22" t="s">
        <v>53</v>
      </c>
      <c r="F5831" s="22">
        <v>701</v>
      </c>
      <c r="G5831" s="22">
        <v>92.31</v>
      </c>
      <c r="H5831" s="22">
        <v>38.44</v>
      </c>
      <c r="I5831" s="22">
        <v>25.52</v>
      </c>
      <c r="J5831" s="22" t="s">
        <v>60</v>
      </c>
      <c r="K5831" s="23">
        <v>0</v>
      </c>
      <c r="L5831" s="23" t="s">
        <v>55</v>
      </c>
      <c r="M5831" s="23" t="s">
        <v>84</v>
      </c>
      <c r="N5831" s="27">
        <v>41458</v>
      </c>
      <c r="O5831" s="23" t="s">
        <v>56</v>
      </c>
      <c r="P5831" t="str">
        <f t="shared" si="91"/>
        <v>INSERT INTO @DataTable (Deal, AdvanceDate, PROV, DealPurpose, RateType, BEACON, LTV, TDS, GDS, InsuranceType, PrincipalBalance, OccupancyType, AccountStatus, Closed_Date, DelinquencyBucket) VALUES (5830, '2012-10-31', 'ON', 'Purchase', 'Fixed', 701, 92.31, 38.44, 25.52, 'HiRatio', 0, 'Owner-Occupied', 'Closed', '2013-07-03', 'Current');</v>
      </c>
    </row>
    <row r="5832" spans="1:16" x14ac:dyDescent="0.35">
      <c r="A5832" s="19">
        <v>5831</v>
      </c>
      <c r="B5832" s="18">
        <v>42248</v>
      </c>
      <c r="C5832" s="19" t="s">
        <v>58</v>
      </c>
      <c r="D5832" s="19" t="s">
        <v>61</v>
      </c>
      <c r="E5832" s="19" t="s">
        <v>40</v>
      </c>
      <c r="F5832" s="19">
        <v>762</v>
      </c>
      <c r="G5832" s="19">
        <v>79.97</v>
      </c>
      <c r="H5832" s="19">
        <v>33.35</v>
      </c>
      <c r="I5832" s="19">
        <v>14.66</v>
      </c>
      <c r="J5832" s="19" t="s">
        <v>54</v>
      </c>
      <c r="K5832" s="20">
        <v>554251.52000000002</v>
      </c>
      <c r="L5832" s="20" t="s">
        <v>55</v>
      </c>
      <c r="M5832" s="20" t="s">
        <v>83</v>
      </c>
      <c r="N5832" s="26"/>
      <c r="O5832" s="20" t="s">
        <v>56</v>
      </c>
      <c r="P5832" t="str">
        <f t="shared" si="91"/>
        <v>INSERT INTO @DataTable (Deal, AdvanceDate, PROV, DealPurpose, RateType, BEACON, LTV, TDS, GDS, InsuranceType, PrincipalBalance, OccupancyType, AccountStatus, Closed_Date, DelinquencyBucket) VALUES (5831, '2015-09-01', 'BC', 'Purchase', 'ARM', 762, 79.97, 33.35, 14.66, 'Conv', 554251.52, 'Owner-Occupied', 'Open', '1900-01-00', 'Current');</v>
      </c>
    </row>
    <row r="5833" spans="1:16" x14ac:dyDescent="0.35">
      <c r="A5833" s="22">
        <v>5832</v>
      </c>
      <c r="B5833" s="21">
        <v>42094</v>
      </c>
      <c r="C5833" s="22" t="s">
        <v>57</v>
      </c>
      <c r="D5833" s="22" t="s">
        <v>61</v>
      </c>
      <c r="E5833" s="22" t="s">
        <v>40</v>
      </c>
      <c r="F5833" s="22">
        <v>760</v>
      </c>
      <c r="G5833" s="22">
        <v>95</v>
      </c>
      <c r="H5833" s="22">
        <v>39.32</v>
      </c>
      <c r="I5833" s="22">
        <v>19.98</v>
      </c>
      <c r="J5833" s="22" t="s">
        <v>60</v>
      </c>
      <c r="K5833" s="23">
        <v>256321.68</v>
      </c>
      <c r="L5833" s="23" t="s">
        <v>66</v>
      </c>
      <c r="M5833" s="23" t="s">
        <v>83</v>
      </c>
      <c r="N5833" s="27"/>
      <c r="O5833" s="23" t="s">
        <v>56</v>
      </c>
      <c r="P5833" t="str">
        <f t="shared" si="91"/>
        <v>INSERT INTO @DataTable (Deal, AdvanceDate, PROV, DealPurpose, RateType, BEACON, LTV, TDS, GDS, InsuranceType, PrincipalBalance, OccupancyType, AccountStatus, Closed_Date, DelinquencyBucket) VALUES (5832, '2015-03-31', 'ON', 'Purchase', 'ARM', 760, 95, 39.32, 19.98, 'HiRatio', 256321.68, 'Second Home', 'Open', '1900-01-00', 'Current');</v>
      </c>
    </row>
    <row r="5834" spans="1:16" x14ac:dyDescent="0.35">
      <c r="A5834" s="19">
        <v>5833</v>
      </c>
      <c r="B5834" s="18">
        <v>41942</v>
      </c>
      <c r="C5834" s="19" t="s">
        <v>70</v>
      </c>
      <c r="D5834" s="19" t="s">
        <v>61</v>
      </c>
      <c r="E5834" s="19" t="s">
        <v>53</v>
      </c>
      <c r="F5834" s="19">
        <v>675</v>
      </c>
      <c r="G5834" s="19">
        <v>95</v>
      </c>
      <c r="H5834" s="19">
        <v>25.16</v>
      </c>
      <c r="I5834" s="19">
        <v>22.22</v>
      </c>
      <c r="J5834" s="19" t="s">
        <v>60</v>
      </c>
      <c r="K5834" s="20">
        <v>0</v>
      </c>
      <c r="L5834" s="20" t="s">
        <v>55</v>
      </c>
      <c r="M5834" s="20" t="s">
        <v>84</v>
      </c>
      <c r="N5834" s="26">
        <v>42691</v>
      </c>
      <c r="O5834" s="20" t="s">
        <v>56</v>
      </c>
      <c r="P5834" t="str">
        <f t="shared" si="91"/>
        <v>INSERT INTO @DataTable (Deal, AdvanceDate, PROV, DealPurpose, RateType, BEACON, LTV, TDS, GDS, InsuranceType, PrincipalBalance, OccupancyType, AccountStatus, Closed_Date, DelinquencyBucket) VALUES (5833, '2014-10-30', 'NB', 'Purchase', 'Fixed', 675, 95, 25.16, 22.22, 'HiRatio', 0, 'Owner-Occupied', 'Closed', '2016-11-17', 'Current');</v>
      </c>
    </row>
    <row r="5835" spans="1:16" x14ac:dyDescent="0.35">
      <c r="A5835" s="22">
        <v>5834</v>
      </c>
      <c r="B5835" s="21">
        <v>40732</v>
      </c>
      <c r="C5835" s="22" t="s">
        <v>57</v>
      </c>
      <c r="D5835" s="22" t="s">
        <v>61</v>
      </c>
      <c r="E5835" s="22" t="s">
        <v>53</v>
      </c>
      <c r="F5835" s="22">
        <v>741</v>
      </c>
      <c r="G5835" s="22">
        <v>95</v>
      </c>
      <c r="H5835" s="22">
        <v>23.25</v>
      </c>
      <c r="I5835" s="22">
        <v>18.78</v>
      </c>
      <c r="J5835" s="22" t="s">
        <v>60</v>
      </c>
      <c r="K5835" s="23">
        <v>153019.88</v>
      </c>
      <c r="L5835" s="23" t="s">
        <v>55</v>
      </c>
      <c r="M5835" s="23" t="s">
        <v>83</v>
      </c>
      <c r="N5835" s="27"/>
      <c r="O5835" s="23" t="s">
        <v>56</v>
      </c>
      <c r="P5835" t="str">
        <f t="shared" si="91"/>
        <v>INSERT INTO @DataTable (Deal, AdvanceDate, PROV, DealPurpose, RateType, BEACON, LTV, TDS, GDS, InsuranceType, PrincipalBalance, OccupancyType, AccountStatus, Closed_Date, DelinquencyBucket) VALUES (5834, '2011-07-08', 'ON', 'Purchase', 'Fixed', 741, 95, 23.25, 18.78, 'HiRatio', 153019.88, 'Owner-Occupied', 'Open', '1900-01-00', 'Current');</v>
      </c>
    </row>
    <row r="5836" spans="1:16" x14ac:dyDescent="0.35">
      <c r="A5836" s="19">
        <v>5835</v>
      </c>
      <c r="B5836" s="18">
        <v>40574</v>
      </c>
      <c r="C5836" s="19" t="s">
        <v>51</v>
      </c>
      <c r="D5836" s="19" t="s">
        <v>52</v>
      </c>
      <c r="E5836" s="19" t="s">
        <v>53</v>
      </c>
      <c r="F5836" s="19">
        <v>630</v>
      </c>
      <c r="G5836" s="19">
        <v>85</v>
      </c>
      <c r="H5836" s="19">
        <v>38.380000000000003</v>
      </c>
      <c r="I5836" s="19">
        <v>30.68</v>
      </c>
      <c r="J5836" s="19" t="s">
        <v>60</v>
      </c>
      <c r="K5836" s="20">
        <v>291194.83</v>
      </c>
      <c r="L5836" s="20" t="s">
        <v>55</v>
      </c>
      <c r="M5836" s="20" t="s">
        <v>83</v>
      </c>
      <c r="N5836" s="26"/>
      <c r="O5836" s="20" t="s">
        <v>56</v>
      </c>
      <c r="P5836" t="str">
        <f t="shared" si="91"/>
        <v>INSERT INTO @DataTable (Deal, AdvanceDate, PROV, DealPurpose, RateType, BEACON, LTV, TDS, GDS, InsuranceType, PrincipalBalance, OccupancyType, AccountStatus, Closed_Date, DelinquencyBucket) VALUES (5835, '2011-01-31', 'AB', 'Refinance External', 'Fixed', 630, 85, 38.38, 30.68, 'HiRatio', 291194.83, 'Owner-Occupied', 'Open', '1900-01-00', 'Current');</v>
      </c>
    </row>
    <row r="5837" spans="1:16" x14ac:dyDescent="0.35">
      <c r="A5837" s="22">
        <v>5836</v>
      </c>
      <c r="B5837" s="21">
        <v>42151</v>
      </c>
      <c r="C5837" s="22" t="s">
        <v>57</v>
      </c>
      <c r="D5837" s="22" t="s">
        <v>52</v>
      </c>
      <c r="E5837" s="22" t="s">
        <v>53</v>
      </c>
      <c r="F5837" s="22">
        <v>810</v>
      </c>
      <c r="G5837" s="22">
        <v>47.87</v>
      </c>
      <c r="H5837" s="22">
        <v>34.57</v>
      </c>
      <c r="I5837" s="22">
        <v>34</v>
      </c>
      <c r="J5837" s="22" t="s">
        <v>54</v>
      </c>
      <c r="K5837" s="23">
        <v>335669.41</v>
      </c>
      <c r="L5837" s="23" t="s">
        <v>55</v>
      </c>
      <c r="M5837" s="23" t="s">
        <v>83</v>
      </c>
      <c r="N5837" s="27"/>
      <c r="O5837" s="23" t="s">
        <v>56</v>
      </c>
      <c r="P5837" t="str">
        <f t="shared" si="91"/>
        <v>INSERT INTO @DataTable (Deal, AdvanceDate, PROV, DealPurpose, RateType, BEACON, LTV, TDS, GDS, InsuranceType, PrincipalBalance, OccupancyType, AccountStatus, Closed_Date, DelinquencyBucket) VALUES (5836, '2015-05-27', 'ON', 'Refinance External', 'Fixed', 810, 47.87, 34.57, 34, 'Conv', 335669.41, 'Owner-Occupied', 'Open', '1900-01-00', 'Current');</v>
      </c>
    </row>
    <row r="5838" spans="1:16" x14ac:dyDescent="0.35">
      <c r="A5838" s="19">
        <v>5837</v>
      </c>
      <c r="B5838" s="18">
        <v>42060</v>
      </c>
      <c r="C5838" s="19" t="s">
        <v>58</v>
      </c>
      <c r="D5838" s="19" t="s">
        <v>61</v>
      </c>
      <c r="E5838" s="19" t="s">
        <v>40</v>
      </c>
      <c r="F5838" s="19">
        <v>802</v>
      </c>
      <c r="G5838" s="19">
        <v>80</v>
      </c>
      <c r="H5838" s="19">
        <v>26.91</v>
      </c>
      <c r="I5838" s="19">
        <v>26.64</v>
      </c>
      <c r="J5838" s="19" t="s">
        <v>54</v>
      </c>
      <c r="K5838" s="20">
        <v>304335.03999999998</v>
      </c>
      <c r="L5838" s="20" t="s">
        <v>55</v>
      </c>
      <c r="M5838" s="20" t="s">
        <v>83</v>
      </c>
      <c r="N5838" s="26"/>
      <c r="O5838" s="20" t="s">
        <v>56</v>
      </c>
      <c r="P5838" t="str">
        <f t="shared" si="91"/>
        <v>INSERT INTO @DataTable (Deal, AdvanceDate, PROV, DealPurpose, RateType, BEACON, LTV, TDS, GDS, InsuranceType, PrincipalBalance, OccupancyType, AccountStatus, Closed_Date, DelinquencyBucket) VALUES (5837, '2015-02-25', 'BC', 'Purchase', 'ARM', 802, 80, 26.91, 26.64, 'Conv', 304335.04, 'Owner-Occupied', 'Open', '1900-01-00', 'Current');</v>
      </c>
    </row>
    <row r="5839" spans="1:16" x14ac:dyDescent="0.35">
      <c r="A5839" s="22">
        <v>5838</v>
      </c>
      <c r="B5839" s="21">
        <v>41495</v>
      </c>
      <c r="C5839" s="22" t="s">
        <v>51</v>
      </c>
      <c r="D5839" s="22" t="s">
        <v>61</v>
      </c>
      <c r="E5839" s="22" t="s">
        <v>53</v>
      </c>
      <c r="F5839" s="22">
        <v>805</v>
      </c>
      <c r="G5839" s="22">
        <v>90</v>
      </c>
      <c r="H5839" s="22">
        <v>20.83</v>
      </c>
      <c r="I5839" s="22">
        <v>15.41</v>
      </c>
      <c r="J5839" s="22" t="s">
        <v>60</v>
      </c>
      <c r="K5839" s="23">
        <v>191649.06</v>
      </c>
      <c r="L5839" s="23" t="s">
        <v>66</v>
      </c>
      <c r="M5839" s="23" t="s">
        <v>83</v>
      </c>
      <c r="N5839" s="27"/>
      <c r="O5839" s="23" t="s">
        <v>56</v>
      </c>
      <c r="P5839" t="str">
        <f t="shared" si="91"/>
        <v>INSERT INTO @DataTable (Deal, AdvanceDate, PROV, DealPurpose, RateType, BEACON, LTV, TDS, GDS, InsuranceType, PrincipalBalance, OccupancyType, AccountStatus, Closed_Date, DelinquencyBucket) VALUES (5838, '2013-08-09', 'AB', 'Purchase', 'Fixed', 805, 90, 20.83, 15.41, 'HiRatio', 191649.06, 'Second Home', 'Open', '1900-01-00', 'Current');</v>
      </c>
    </row>
    <row r="5840" spans="1:16" x14ac:dyDescent="0.35">
      <c r="A5840" s="19">
        <v>5839</v>
      </c>
      <c r="B5840" s="18">
        <v>40956</v>
      </c>
      <c r="C5840" s="19" t="s">
        <v>51</v>
      </c>
      <c r="D5840" s="19" t="s">
        <v>61</v>
      </c>
      <c r="E5840" s="19" t="s">
        <v>53</v>
      </c>
      <c r="F5840" s="19">
        <v>0</v>
      </c>
      <c r="G5840" s="19">
        <v>90</v>
      </c>
      <c r="H5840" s="19">
        <v>21.96</v>
      </c>
      <c r="I5840" s="19">
        <v>19.079999999999998</v>
      </c>
      <c r="J5840" s="19" t="s">
        <v>60</v>
      </c>
      <c r="K5840" s="20">
        <v>0</v>
      </c>
      <c r="L5840" s="20" t="s">
        <v>55</v>
      </c>
      <c r="M5840" s="20" t="s">
        <v>84</v>
      </c>
      <c r="N5840" s="26">
        <v>41152</v>
      </c>
      <c r="O5840" s="20" t="s">
        <v>56</v>
      </c>
      <c r="P5840" t="str">
        <f t="shared" si="91"/>
        <v>INSERT INTO @DataTable (Deal, AdvanceDate, PROV, DealPurpose, RateType, BEACON, LTV, TDS, GDS, InsuranceType, PrincipalBalance, OccupancyType, AccountStatus, Closed_Date, DelinquencyBucket) VALUES (5839, '2012-02-17', 'AB', 'Purchase', 'Fixed', 0, 90, 21.96, 19.08, 'HiRatio', 0, 'Owner-Occupied', 'Closed', '2012-08-31', 'Current');</v>
      </c>
    </row>
    <row r="5841" spans="1:16" x14ac:dyDescent="0.35">
      <c r="A5841" s="22">
        <v>5840</v>
      </c>
      <c r="B5841" s="21">
        <v>41820</v>
      </c>
      <c r="C5841" s="22" t="s">
        <v>57</v>
      </c>
      <c r="D5841" s="22" t="s">
        <v>61</v>
      </c>
      <c r="E5841" s="22" t="s">
        <v>40</v>
      </c>
      <c r="F5841" s="22">
        <v>776</v>
      </c>
      <c r="G5841" s="22">
        <v>74.2</v>
      </c>
      <c r="H5841" s="22">
        <v>29.56</v>
      </c>
      <c r="I5841" s="22">
        <v>26.58</v>
      </c>
      <c r="J5841" s="22" t="s">
        <v>54</v>
      </c>
      <c r="K5841" s="23">
        <v>230646.85</v>
      </c>
      <c r="L5841" s="23" t="s">
        <v>55</v>
      </c>
      <c r="M5841" s="23" t="s">
        <v>83</v>
      </c>
      <c r="N5841" s="27"/>
      <c r="O5841" s="23" t="s">
        <v>56</v>
      </c>
      <c r="P5841" t="str">
        <f t="shared" si="91"/>
        <v>INSERT INTO @DataTable (Deal, AdvanceDate, PROV, DealPurpose, RateType, BEACON, LTV, TDS, GDS, InsuranceType, PrincipalBalance, OccupancyType, AccountStatus, Closed_Date, DelinquencyBucket) VALUES (5840, '2014-06-30', 'ON', 'Purchase', 'ARM', 776, 74.2, 29.56, 26.58, 'Conv', 230646.85, 'Owner-Occupied', 'Open', '1900-01-00', 'Current');</v>
      </c>
    </row>
    <row r="5842" spans="1:16" x14ac:dyDescent="0.35">
      <c r="A5842" s="19">
        <v>5841</v>
      </c>
      <c r="B5842" s="18">
        <v>41002</v>
      </c>
      <c r="C5842" s="19" t="s">
        <v>51</v>
      </c>
      <c r="D5842" s="19" t="s">
        <v>52</v>
      </c>
      <c r="E5842" s="19" t="s">
        <v>53</v>
      </c>
      <c r="F5842" s="19">
        <v>796</v>
      </c>
      <c r="G5842" s="19">
        <v>80</v>
      </c>
      <c r="H5842" s="19">
        <v>40.049999999999997</v>
      </c>
      <c r="I5842" s="19">
        <v>22.32</v>
      </c>
      <c r="J5842" s="19" t="s">
        <v>54</v>
      </c>
      <c r="K5842" s="20">
        <v>0</v>
      </c>
      <c r="L5842" s="20" t="s">
        <v>55</v>
      </c>
      <c r="M5842" s="20" t="s">
        <v>84</v>
      </c>
      <c r="N5842" s="26">
        <v>41368</v>
      </c>
      <c r="O5842" s="20" t="s">
        <v>56</v>
      </c>
      <c r="P5842" t="str">
        <f t="shared" si="91"/>
        <v>INSERT INTO @DataTable (Deal, AdvanceDate, PROV, DealPurpose, RateType, BEACON, LTV, TDS, GDS, InsuranceType, PrincipalBalance, OccupancyType, AccountStatus, Closed_Date, DelinquencyBucket) VALUES (5841, '2012-04-03', 'AB', 'Refinance External', 'Fixed', 796, 80, 40.05, 22.32, 'Conv', 0, 'Owner-Occupied', 'Closed', '2013-04-04', 'Current');</v>
      </c>
    </row>
    <row r="5843" spans="1:16" x14ac:dyDescent="0.35">
      <c r="A5843" s="22">
        <v>5842</v>
      </c>
      <c r="B5843" s="21">
        <v>42433</v>
      </c>
      <c r="C5843" s="22" t="s">
        <v>74</v>
      </c>
      <c r="D5843" s="22" t="s">
        <v>61</v>
      </c>
      <c r="E5843" s="22" t="s">
        <v>53</v>
      </c>
      <c r="F5843" s="22">
        <v>783</v>
      </c>
      <c r="G5843" s="22">
        <v>80</v>
      </c>
      <c r="H5843" s="22">
        <v>27.56</v>
      </c>
      <c r="I5843" s="22">
        <v>25.9</v>
      </c>
      <c r="J5843" s="22" t="s">
        <v>54</v>
      </c>
      <c r="K5843" s="23">
        <v>168093.92</v>
      </c>
      <c r="L5843" s="23" t="s">
        <v>55</v>
      </c>
      <c r="M5843" s="23" t="s">
        <v>83</v>
      </c>
      <c r="N5843" s="27"/>
      <c r="O5843" s="23" t="s">
        <v>56</v>
      </c>
      <c r="P5843" t="str">
        <f t="shared" si="91"/>
        <v>INSERT INTO @DataTable (Deal, AdvanceDate, PROV, DealPurpose, RateType, BEACON, LTV, TDS, GDS, InsuranceType, PrincipalBalance, OccupancyType, AccountStatus, Closed_Date, DelinquencyBucket) VALUES (5842, '2016-03-04', 'MB', 'Purchase', 'Fixed', 783, 80, 27.56, 25.9, 'Conv', 168093.92, 'Owner-Occupied', 'Open', '1900-01-00', 'Current');</v>
      </c>
    </row>
    <row r="5844" spans="1:16" x14ac:dyDescent="0.35">
      <c r="A5844" s="19">
        <v>5843</v>
      </c>
      <c r="B5844" s="18">
        <v>40816</v>
      </c>
      <c r="C5844" s="19" t="s">
        <v>51</v>
      </c>
      <c r="D5844" s="19" t="s">
        <v>61</v>
      </c>
      <c r="E5844" s="19" t="s">
        <v>53</v>
      </c>
      <c r="F5844" s="19">
        <v>744</v>
      </c>
      <c r="G5844" s="19">
        <v>80</v>
      </c>
      <c r="H5844" s="19">
        <v>30.32</v>
      </c>
      <c r="I5844" s="19">
        <v>36.71</v>
      </c>
      <c r="J5844" s="19" t="s">
        <v>54</v>
      </c>
      <c r="K5844" s="20">
        <v>0</v>
      </c>
      <c r="L5844" s="20" t="s">
        <v>55</v>
      </c>
      <c r="M5844" s="20" t="s">
        <v>84</v>
      </c>
      <c r="N5844" s="26">
        <v>42394</v>
      </c>
      <c r="O5844" s="20" t="s">
        <v>56</v>
      </c>
      <c r="P5844" t="str">
        <f t="shared" si="91"/>
        <v>INSERT INTO @DataTable (Deal, AdvanceDate, PROV, DealPurpose, RateType, BEACON, LTV, TDS, GDS, InsuranceType, PrincipalBalance, OccupancyType, AccountStatus, Closed_Date, DelinquencyBucket) VALUES (5843, '2011-09-30', 'AB', 'Purchase', 'Fixed', 744, 80, 30.32, 36.71, 'Conv', 0, 'Owner-Occupied', 'Closed', '2016-01-25', 'Current');</v>
      </c>
    </row>
    <row r="5845" spans="1:16" x14ac:dyDescent="0.35">
      <c r="A5845" s="22">
        <v>5844</v>
      </c>
      <c r="B5845" s="21">
        <v>41607</v>
      </c>
      <c r="C5845" s="22" t="s">
        <v>57</v>
      </c>
      <c r="D5845" s="22" t="s">
        <v>61</v>
      </c>
      <c r="E5845" s="22" t="s">
        <v>40</v>
      </c>
      <c r="F5845" s="22">
        <v>730</v>
      </c>
      <c r="G5845" s="22">
        <v>85</v>
      </c>
      <c r="H5845" s="22">
        <v>25.52</v>
      </c>
      <c r="I5845" s="22">
        <v>24.62</v>
      </c>
      <c r="J5845" s="22" t="s">
        <v>60</v>
      </c>
      <c r="K5845" s="23">
        <v>211178.71</v>
      </c>
      <c r="L5845" s="23" t="s">
        <v>55</v>
      </c>
      <c r="M5845" s="23" t="s">
        <v>83</v>
      </c>
      <c r="N5845" s="27"/>
      <c r="O5845" s="23" t="s">
        <v>56</v>
      </c>
      <c r="P5845" t="str">
        <f t="shared" si="91"/>
        <v>INSERT INTO @DataTable (Deal, AdvanceDate, PROV, DealPurpose, RateType, BEACON, LTV, TDS, GDS, InsuranceType, PrincipalBalance, OccupancyType, AccountStatus, Closed_Date, DelinquencyBucket) VALUES (5844, '2013-11-29', 'ON', 'Purchase', 'ARM', 730, 85, 25.52, 24.62, 'HiRatio', 211178.71, 'Owner-Occupied', 'Open', '1900-01-00', 'Current');</v>
      </c>
    </row>
    <row r="5846" spans="1:16" x14ac:dyDescent="0.35">
      <c r="A5846" s="19">
        <v>5845</v>
      </c>
      <c r="B5846" s="18">
        <v>42059</v>
      </c>
      <c r="C5846" s="19" t="s">
        <v>51</v>
      </c>
      <c r="D5846" s="19" t="s">
        <v>59</v>
      </c>
      <c r="E5846" s="19" t="s">
        <v>40</v>
      </c>
      <c r="F5846" s="19">
        <v>741</v>
      </c>
      <c r="G5846" s="19">
        <v>44.43</v>
      </c>
      <c r="H5846" s="19">
        <v>22.11</v>
      </c>
      <c r="I5846" s="19">
        <v>20.47</v>
      </c>
      <c r="J5846" s="19" t="s">
        <v>54</v>
      </c>
      <c r="K5846" s="20">
        <v>172265.11</v>
      </c>
      <c r="L5846" s="20" t="s">
        <v>55</v>
      </c>
      <c r="M5846" s="20" t="s">
        <v>83</v>
      </c>
      <c r="N5846" s="26"/>
      <c r="O5846" s="20" t="s">
        <v>56</v>
      </c>
      <c r="P5846" t="str">
        <f t="shared" si="91"/>
        <v>INSERT INTO @DataTable (Deal, AdvanceDate, PROV, DealPurpose, RateType, BEACON, LTV, TDS, GDS, InsuranceType, PrincipalBalance, OccupancyType, AccountStatus, Closed_Date, DelinquencyBucket) VALUES (5845, '2015-02-24', 'AB', 'Transfer', 'ARM', 741, 44.43, 22.11, 20.47, 'Conv', 172265.11, 'Owner-Occupied', 'Open', '1900-01-00', 'Current');</v>
      </c>
    </row>
    <row r="5847" spans="1:16" x14ac:dyDescent="0.35">
      <c r="A5847" s="22">
        <v>5846</v>
      </c>
      <c r="B5847" s="21">
        <v>41939</v>
      </c>
      <c r="C5847" s="22" t="s">
        <v>51</v>
      </c>
      <c r="D5847" s="22" t="s">
        <v>61</v>
      </c>
      <c r="E5847" s="22" t="s">
        <v>53</v>
      </c>
      <c r="F5847" s="22">
        <v>726</v>
      </c>
      <c r="G5847" s="22">
        <v>90</v>
      </c>
      <c r="H5847" s="22">
        <v>38.81</v>
      </c>
      <c r="I5847" s="22">
        <v>35.229999999999997</v>
      </c>
      <c r="J5847" s="22" t="s">
        <v>60</v>
      </c>
      <c r="K5847" s="23">
        <v>264145.86</v>
      </c>
      <c r="L5847" s="23" t="s">
        <v>55</v>
      </c>
      <c r="M5847" s="23" t="s">
        <v>83</v>
      </c>
      <c r="N5847" s="27"/>
      <c r="O5847" s="23" t="s">
        <v>56</v>
      </c>
      <c r="P5847" t="str">
        <f t="shared" si="91"/>
        <v>INSERT INTO @DataTable (Deal, AdvanceDate, PROV, DealPurpose, RateType, BEACON, LTV, TDS, GDS, InsuranceType, PrincipalBalance, OccupancyType, AccountStatus, Closed_Date, DelinquencyBucket) VALUES (5846, '2014-10-27', 'AB', 'Purchase', 'Fixed', 726, 90, 38.81, 35.23, 'HiRatio', 264145.86, 'Owner-Occupied', 'Open', '1900-01-00', 'Current');</v>
      </c>
    </row>
    <row r="5848" spans="1:16" x14ac:dyDescent="0.35">
      <c r="A5848" s="19">
        <v>5847</v>
      </c>
      <c r="B5848" s="18">
        <v>42697</v>
      </c>
      <c r="C5848" s="19" t="s">
        <v>63</v>
      </c>
      <c r="D5848" s="19" t="s">
        <v>61</v>
      </c>
      <c r="E5848" s="19" t="s">
        <v>53</v>
      </c>
      <c r="F5848" s="19">
        <v>759</v>
      </c>
      <c r="G5848" s="19">
        <v>90</v>
      </c>
      <c r="H5848" s="19">
        <v>38.270000000000003</v>
      </c>
      <c r="I5848" s="19">
        <v>22.38</v>
      </c>
      <c r="J5848" s="19" t="s">
        <v>60</v>
      </c>
      <c r="K5848" s="20">
        <v>391295.51</v>
      </c>
      <c r="L5848" s="20" t="s">
        <v>55</v>
      </c>
      <c r="M5848" s="20" t="s">
        <v>83</v>
      </c>
      <c r="N5848" s="26"/>
      <c r="O5848" s="20" t="s">
        <v>56</v>
      </c>
      <c r="P5848" t="str">
        <f t="shared" si="91"/>
        <v>INSERT INTO @DataTable (Deal, AdvanceDate, PROV, DealPurpose, RateType, BEACON, LTV, TDS, GDS, InsuranceType, PrincipalBalance, OccupancyType, AccountStatus, Closed_Date, DelinquencyBucket) VALUES (5847, '2016-11-23', 'SK', 'Purchase', 'Fixed', 759, 90, 38.27, 22.38, 'HiRatio', 391295.51, 'Owner-Occupied', 'Open', '1900-01-00', 'Current');</v>
      </c>
    </row>
    <row r="5849" spans="1:16" x14ac:dyDescent="0.35">
      <c r="A5849" s="22">
        <v>5848</v>
      </c>
      <c r="B5849" s="21">
        <v>42215</v>
      </c>
      <c r="C5849" s="22" t="s">
        <v>58</v>
      </c>
      <c r="D5849" s="22" t="s">
        <v>61</v>
      </c>
      <c r="E5849" s="22" t="s">
        <v>40</v>
      </c>
      <c r="F5849" s="22">
        <v>809</v>
      </c>
      <c r="G5849" s="22">
        <v>90</v>
      </c>
      <c r="H5849" s="22">
        <v>29.96</v>
      </c>
      <c r="I5849" s="22">
        <v>25.24</v>
      </c>
      <c r="J5849" s="22" t="s">
        <v>60</v>
      </c>
      <c r="K5849" s="23">
        <v>415281.91</v>
      </c>
      <c r="L5849" s="23" t="s">
        <v>55</v>
      </c>
      <c r="M5849" s="23" t="s">
        <v>83</v>
      </c>
      <c r="N5849" s="27"/>
      <c r="O5849" s="23" t="s">
        <v>56</v>
      </c>
      <c r="P5849" t="str">
        <f t="shared" si="91"/>
        <v>INSERT INTO @DataTable (Deal, AdvanceDate, PROV, DealPurpose, RateType, BEACON, LTV, TDS, GDS, InsuranceType, PrincipalBalance, OccupancyType, AccountStatus, Closed_Date, DelinquencyBucket) VALUES (5848, '2015-07-30', 'BC', 'Purchase', 'ARM', 809, 90, 29.96, 25.24, 'HiRatio', 415281.91, 'Owner-Occupied', 'Open', '1900-01-00', 'Current');</v>
      </c>
    </row>
    <row r="5850" spans="1:16" x14ac:dyDescent="0.35">
      <c r="A5850" s="19">
        <v>5849</v>
      </c>
      <c r="B5850" s="18">
        <v>42096</v>
      </c>
      <c r="C5850" s="19" t="s">
        <v>51</v>
      </c>
      <c r="D5850" s="19" t="s">
        <v>61</v>
      </c>
      <c r="E5850" s="19" t="s">
        <v>53</v>
      </c>
      <c r="F5850" s="19">
        <v>842</v>
      </c>
      <c r="G5850" s="19">
        <v>87.58</v>
      </c>
      <c r="H5850" s="19">
        <v>30.5</v>
      </c>
      <c r="I5850" s="19">
        <v>27.68</v>
      </c>
      <c r="J5850" s="19" t="s">
        <v>60</v>
      </c>
      <c r="K5850" s="20">
        <v>358431.04</v>
      </c>
      <c r="L5850" s="20" t="s">
        <v>55</v>
      </c>
      <c r="M5850" s="20" t="s">
        <v>83</v>
      </c>
      <c r="N5850" s="26"/>
      <c r="O5850" s="20" t="s">
        <v>56</v>
      </c>
      <c r="P5850" t="str">
        <f t="shared" si="91"/>
        <v>INSERT INTO @DataTable (Deal, AdvanceDate, PROV, DealPurpose, RateType, BEACON, LTV, TDS, GDS, InsuranceType, PrincipalBalance, OccupancyType, AccountStatus, Closed_Date, DelinquencyBucket) VALUES (5849, '2015-04-02', 'AB', 'Purchase', 'Fixed', 842, 87.58, 30.5, 27.68, 'HiRatio', 358431.04, 'Owner-Occupied', 'Open', '1900-01-00', 'Current');</v>
      </c>
    </row>
    <row r="5851" spans="1:16" x14ac:dyDescent="0.35">
      <c r="A5851" s="22">
        <v>5850</v>
      </c>
      <c r="B5851" s="21">
        <v>41100</v>
      </c>
      <c r="C5851" s="22" t="s">
        <v>51</v>
      </c>
      <c r="D5851" s="22" t="s">
        <v>61</v>
      </c>
      <c r="E5851" s="22" t="s">
        <v>53</v>
      </c>
      <c r="F5851" s="22">
        <v>750</v>
      </c>
      <c r="G5851" s="22">
        <v>95</v>
      </c>
      <c r="H5851" s="22">
        <v>39.43</v>
      </c>
      <c r="I5851" s="22">
        <v>27.65</v>
      </c>
      <c r="J5851" s="22" t="s">
        <v>60</v>
      </c>
      <c r="K5851" s="23">
        <v>248298.47</v>
      </c>
      <c r="L5851" s="23" t="s">
        <v>55</v>
      </c>
      <c r="M5851" s="23" t="s">
        <v>83</v>
      </c>
      <c r="N5851" s="27"/>
      <c r="O5851" s="23" t="s">
        <v>56</v>
      </c>
      <c r="P5851" t="str">
        <f t="shared" si="91"/>
        <v>INSERT INTO @DataTable (Deal, AdvanceDate, PROV, DealPurpose, RateType, BEACON, LTV, TDS, GDS, InsuranceType, PrincipalBalance, OccupancyType, AccountStatus, Closed_Date, DelinquencyBucket) VALUES (5850, '2012-07-10', 'AB', 'Purchase', 'Fixed', 750, 95, 39.43, 27.65, 'HiRatio', 248298.47, 'Owner-Occupied', 'Open', '1900-01-00', 'Current');</v>
      </c>
    </row>
    <row r="5852" spans="1:16" x14ac:dyDescent="0.35">
      <c r="A5852" s="19">
        <v>5851</v>
      </c>
      <c r="B5852" s="18">
        <v>41753</v>
      </c>
      <c r="C5852" s="19" t="s">
        <v>58</v>
      </c>
      <c r="D5852" s="19" t="s">
        <v>52</v>
      </c>
      <c r="E5852" s="19" t="s">
        <v>53</v>
      </c>
      <c r="F5852" s="19">
        <v>810</v>
      </c>
      <c r="G5852" s="19">
        <v>61.35</v>
      </c>
      <c r="H5852" s="19">
        <v>37.69</v>
      </c>
      <c r="I5852" s="19">
        <v>26.94</v>
      </c>
      <c r="J5852" s="19" t="s">
        <v>54</v>
      </c>
      <c r="K5852" s="20">
        <v>0</v>
      </c>
      <c r="L5852" s="20" t="s">
        <v>55</v>
      </c>
      <c r="M5852" s="20" t="s">
        <v>84</v>
      </c>
      <c r="N5852" s="26">
        <v>42555</v>
      </c>
      <c r="O5852" s="20" t="s">
        <v>56</v>
      </c>
      <c r="P5852" t="str">
        <f t="shared" si="91"/>
        <v>INSERT INTO @DataTable (Deal, AdvanceDate, PROV, DealPurpose, RateType, BEACON, LTV, TDS, GDS, InsuranceType, PrincipalBalance, OccupancyType, AccountStatus, Closed_Date, DelinquencyBucket) VALUES (5851, '2014-04-24', 'BC', 'Refinance External', 'Fixed', 810, 61.35, 37.69, 26.94, 'Conv', 0, 'Owner-Occupied', 'Closed', '2016-07-04', 'Current');</v>
      </c>
    </row>
    <row r="5853" spans="1:16" x14ac:dyDescent="0.35">
      <c r="A5853" s="22">
        <v>5852</v>
      </c>
      <c r="B5853" s="21">
        <v>42095</v>
      </c>
      <c r="C5853" s="22" t="s">
        <v>58</v>
      </c>
      <c r="D5853" s="22" t="s">
        <v>52</v>
      </c>
      <c r="E5853" s="22" t="s">
        <v>40</v>
      </c>
      <c r="F5853" s="22">
        <v>797</v>
      </c>
      <c r="G5853" s="22">
        <v>40.58</v>
      </c>
      <c r="H5853" s="22">
        <v>15.18</v>
      </c>
      <c r="I5853" s="22">
        <v>9.2200000000000006</v>
      </c>
      <c r="J5853" s="22" t="s">
        <v>54</v>
      </c>
      <c r="K5853" s="23">
        <v>129846.88</v>
      </c>
      <c r="L5853" s="23" t="s">
        <v>66</v>
      </c>
      <c r="M5853" s="23" t="s">
        <v>83</v>
      </c>
      <c r="N5853" s="27"/>
      <c r="O5853" s="23" t="s">
        <v>56</v>
      </c>
      <c r="P5853" t="str">
        <f t="shared" si="91"/>
        <v>INSERT INTO @DataTable (Deal, AdvanceDate, PROV, DealPurpose, RateType, BEACON, LTV, TDS, GDS, InsuranceType, PrincipalBalance, OccupancyType, AccountStatus, Closed_Date, DelinquencyBucket) VALUES (5852, '2015-04-01', 'BC', 'Refinance External', 'ARM', 797, 40.58, 15.18, 9.22, 'Conv', 129846.88, 'Second Home', 'Open', '1900-01-00', 'Current');</v>
      </c>
    </row>
    <row r="5854" spans="1:16" x14ac:dyDescent="0.35">
      <c r="A5854" s="19">
        <v>5853</v>
      </c>
      <c r="B5854" s="18">
        <v>41065</v>
      </c>
      <c r="C5854" s="19" t="s">
        <v>51</v>
      </c>
      <c r="D5854" s="19" t="s">
        <v>61</v>
      </c>
      <c r="E5854" s="19" t="s">
        <v>53</v>
      </c>
      <c r="F5854" s="19">
        <v>696</v>
      </c>
      <c r="G5854" s="19">
        <v>92.42</v>
      </c>
      <c r="H5854" s="19">
        <v>41.76</v>
      </c>
      <c r="I5854" s="19">
        <v>32.090000000000003</v>
      </c>
      <c r="J5854" s="19" t="s">
        <v>60</v>
      </c>
      <c r="K5854" s="20">
        <v>283077.63</v>
      </c>
      <c r="L5854" s="20" t="s">
        <v>55</v>
      </c>
      <c r="M5854" s="20" t="s">
        <v>83</v>
      </c>
      <c r="N5854" s="26"/>
      <c r="O5854" s="20" t="s">
        <v>56</v>
      </c>
      <c r="P5854" t="str">
        <f t="shared" si="91"/>
        <v>INSERT INTO @DataTable (Deal, AdvanceDate, PROV, DealPurpose, RateType, BEACON, LTV, TDS, GDS, InsuranceType, PrincipalBalance, OccupancyType, AccountStatus, Closed_Date, DelinquencyBucket) VALUES (5853, '2012-06-05', 'AB', 'Purchase', 'Fixed', 696, 92.42, 41.76, 32.09, 'HiRatio', 283077.63, 'Owner-Occupied', 'Open', '1900-01-00', 'Current');</v>
      </c>
    </row>
    <row r="5855" spans="1:16" x14ac:dyDescent="0.35">
      <c r="A5855" s="22">
        <v>5854</v>
      </c>
      <c r="B5855" s="21">
        <v>42109</v>
      </c>
      <c r="C5855" s="22" t="s">
        <v>58</v>
      </c>
      <c r="D5855" s="22" t="s">
        <v>52</v>
      </c>
      <c r="E5855" s="22" t="s">
        <v>53</v>
      </c>
      <c r="F5855" s="22">
        <v>720</v>
      </c>
      <c r="G5855" s="22">
        <v>80</v>
      </c>
      <c r="H5855" s="22">
        <v>38.1</v>
      </c>
      <c r="I5855" s="22">
        <v>17.52</v>
      </c>
      <c r="J5855" s="22" t="s">
        <v>54</v>
      </c>
      <c r="K5855" s="23">
        <v>111632.07</v>
      </c>
      <c r="L5855" s="23" t="s">
        <v>55</v>
      </c>
      <c r="M5855" s="23" t="s">
        <v>83</v>
      </c>
      <c r="N5855" s="27"/>
      <c r="O5855" s="23" t="s">
        <v>56</v>
      </c>
      <c r="P5855" t="str">
        <f t="shared" si="91"/>
        <v>INSERT INTO @DataTable (Deal, AdvanceDate, PROV, DealPurpose, RateType, BEACON, LTV, TDS, GDS, InsuranceType, PrincipalBalance, OccupancyType, AccountStatus, Closed_Date, DelinquencyBucket) VALUES (5854, '2015-04-15', 'BC', 'Refinance External', 'Fixed', 720, 80, 38.1, 17.52, 'Conv', 111632.07, 'Owner-Occupied', 'Open', '1900-01-00', 'Current');</v>
      </c>
    </row>
    <row r="5856" spans="1:16" x14ac:dyDescent="0.35">
      <c r="A5856" s="19">
        <v>5855</v>
      </c>
      <c r="B5856" s="18">
        <v>42326</v>
      </c>
      <c r="C5856" s="19" t="s">
        <v>57</v>
      </c>
      <c r="D5856" s="19" t="s">
        <v>61</v>
      </c>
      <c r="E5856" s="19" t="s">
        <v>53</v>
      </c>
      <c r="F5856" s="19">
        <v>768</v>
      </c>
      <c r="G5856" s="19">
        <v>89.94</v>
      </c>
      <c r="H5856" s="19">
        <v>42.71</v>
      </c>
      <c r="I5856" s="19">
        <v>33.24</v>
      </c>
      <c r="J5856" s="19" t="s">
        <v>60</v>
      </c>
      <c r="K5856" s="20">
        <v>175576.28</v>
      </c>
      <c r="L5856" s="20" t="s">
        <v>55</v>
      </c>
      <c r="M5856" s="20" t="s">
        <v>83</v>
      </c>
      <c r="N5856" s="26"/>
      <c r="O5856" s="20" t="s">
        <v>56</v>
      </c>
      <c r="P5856" t="str">
        <f t="shared" si="91"/>
        <v>INSERT INTO @DataTable (Deal, AdvanceDate, PROV, DealPurpose, RateType, BEACON, LTV, TDS, GDS, InsuranceType, PrincipalBalance, OccupancyType, AccountStatus, Closed_Date, DelinquencyBucket) VALUES (5855, '2015-11-18', 'ON', 'Purchase', 'Fixed', 768, 89.94, 42.71, 33.24, 'HiRatio', 175576.28, 'Owner-Occupied', 'Open', '1900-01-00', 'Current');</v>
      </c>
    </row>
    <row r="5857" spans="1:16" x14ac:dyDescent="0.35">
      <c r="A5857" s="22">
        <v>5856</v>
      </c>
      <c r="B5857" s="21">
        <v>40653</v>
      </c>
      <c r="C5857" s="22" t="s">
        <v>57</v>
      </c>
      <c r="D5857" s="22" t="s">
        <v>61</v>
      </c>
      <c r="E5857" s="22" t="s">
        <v>53</v>
      </c>
      <c r="F5857" s="22">
        <v>793</v>
      </c>
      <c r="G5857" s="22">
        <v>80</v>
      </c>
      <c r="H5857" s="22">
        <v>39.54</v>
      </c>
      <c r="I5857" s="22">
        <v>17.29</v>
      </c>
      <c r="J5857" s="22" t="s">
        <v>54</v>
      </c>
      <c r="K5857" s="23">
        <v>0</v>
      </c>
      <c r="L5857" s="23" t="s">
        <v>55</v>
      </c>
      <c r="M5857" s="23" t="s">
        <v>84</v>
      </c>
      <c r="N5857" s="27">
        <v>41593</v>
      </c>
      <c r="O5857" s="23" t="s">
        <v>56</v>
      </c>
      <c r="P5857" t="str">
        <f t="shared" si="91"/>
        <v>INSERT INTO @DataTable (Deal, AdvanceDate, PROV, DealPurpose, RateType, BEACON, LTV, TDS, GDS, InsuranceType, PrincipalBalance, OccupancyType, AccountStatus, Closed_Date, DelinquencyBucket) VALUES (5856, '2011-04-20', 'ON', 'Purchase', 'Fixed', 793, 80, 39.54, 17.29, 'Conv', 0, 'Owner-Occupied', 'Closed', '2013-11-15', 'Current');</v>
      </c>
    </row>
    <row r="5858" spans="1:16" x14ac:dyDescent="0.35">
      <c r="A5858" s="19">
        <v>5857</v>
      </c>
      <c r="B5858" s="18">
        <v>42499</v>
      </c>
      <c r="C5858" s="19" t="s">
        <v>58</v>
      </c>
      <c r="D5858" s="19" t="s">
        <v>52</v>
      </c>
      <c r="E5858" s="19" t="s">
        <v>53</v>
      </c>
      <c r="F5858" s="19">
        <v>798</v>
      </c>
      <c r="G5858" s="19">
        <v>63.56</v>
      </c>
      <c r="H5858" s="19">
        <v>37.46</v>
      </c>
      <c r="I5858" s="19">
        <v>18.77</v>
      </c>
      <c r="J5858" s="19" t="s">
        <v>54</v>
      </c>
      <c r="K5858" s="20">
        <v>278222.53000000003</v>
      </c>
      <c r="L5858" s="20" t="s">
        <v>55</v>
      </c>
      <c r="M5858" s="20" t="s">
        <v>83</v>
      </c>
      <c r="N5858" s="26"/>
      <c r="O5858" s="20" t="s">
        <v>56</v>
      </c>
      <c r="P5858" t="str">
        <f t="shared" si="91"/>
        <v>INSERT INTO @DataTable (Deal, AdvanceDate, PROV, DealPurpose, RateType, BEACON, LTV, TDS, GDS, InsuranceType, PrincipalBalance, OccupancyType, AccountStatus, Closed_Date, DelinquencyBucket) VALUES (5857, '2016-05-09', 'BC', 'Refinance External', 'Fixed', 798, 63.56, 37.46, 18.77, 'Conv', 278222.53, 'Owner-Occupied', 'Open', '1900-01-00', 'Current');</v>
      </c>
    </row>
    <row r="5859" spans="1:16" x14ac:dyDescent="0.35">
      <c r="A5859" s="22">
        <v>5858</v>
      </c>
      <c r="B5859" s="21">
        <v>41696</v>
      </c>
      <c r="C5859" s="22" t="s">
        <v>58</v>
      </c>
      <c r="D5859" s="22" t="s">
        <v>61</v>
      </c>
      <c r="E5859" s="22" t="s">
        <v>40</v>
      </c>
      <c r="F5859" s="22">
        <v>754</v>
      </c>
      <c r="G5859" s="22">
        <v>90</v>
      </c>
      <c r="H5859" s="22">
        <v>31.85</v>
      </c>
      <c r="I5859" s="22">
        <v>30.87</v>
      </c>
      <c r="J5859" s="22" t="s">
        <v>60</v>
      </c>
      <c r="K5859" s="23">
        <v>280123.81</v>
      </c>
      <c r="L5859" s="23" t="s">
        <v>55</v>
      </c>
      <c r="M5859" s="23" t="s">
        <v>83</v>
      </c>
      <c r="N5859" s="27"/>
      <c r="O5859" s="23" t="s">
        <v>56</v>
      </c>
      <c r="P5859" t="str">
        <f t="shared" si="91"/>
        <v>INSERT INTO @DataTable (Deal, AdvanceDate, PROV, DealPurpose, RateType, BEACON, LTV, TDS, GDS, InsuranceType, PrincipalBalance, OccupancyType, AccountStatus, Closed_Date, DelinquencyBucket) VALUES (5858, '2014-02-26', 'BC', 'Purchase', 'ARM', 754, 90, 31.85, 30.87, 'HiRatio', 280123.81, 'Owner-Occupied', 'Open', '1900-01-00', 'Current');</v>
      </c>
    </row>
    <row r="5860" spans="1:16" x14ac:dyDescent="0.35">
      <c r="A5860" s="19">
        <v>5859</v>
      </c>
      <c r="B5860" s="18">
        <v>41697</v>
      </c>
      <c r="C5860" s="19" t="s">
        <v>57</v>
      </c>
      <c r="D5860" s="19" t="s">
        <v>61</v>
      </c>
      <c r="E5860" s="19" t="s">
        <v>40</v>
      </c>
      <c r="F5860" s="19">
        <v>768</v>
      </c>
      <c r="G5860" s="19">
        <v>90</v>
      </c>
      <c r="H5860" s="19">
        <v>24.59</v>
      </c>
      <c r="I5860" s="19">
        <v>23.82</v>
      </c>
      <c r="J5860" s="19" t="s">
        <v>60</v>
      </c>
      <c r="K5860" s="20">
        <v>363217.6</v>
      </c>
      <c r="L5860" s="20" t="s">
        <v>55</v>
      </c>
      <c r="M5860" s="20" t="s">
        <v>83</v>
      </c>
      <c r="N5860" s="26"/>
      <c r="O5860" s="20" t="s">
        <v>56</v>
      </c>
      <c r="P5860" t="str">
        <f t="shared" si="91"/>
        <v>INSERT INTO @DataTable (Deal, AdvanceDate, PROV, DealPurpose, RateType, BEACON, LTV, TDS, GDS, InsuranceType, PrincipalBalance, OccupancyType, AccountStatus, Closed_Date, DelinquencyBucket) VALUES (5859, '2014-02-27', 'ON', 'Purchase', 'ARM', 768, 90, 24.59, 23.82, 'HiRatio', 363217.6, 'Owner-Occupied', 'Open', '1900-01-00', 'Current');</v>
      </c>
    </row>
    <row r="5861" spans="1:16" x14ac:dyDescent="0.35">
      <c r="A5861" s="22">
        <v>5860</v>
      </c>
      <c r="B5861" s="21">
        <v>42216</v>
      </c>
      <c r="C5861" s="22" t="s">
        <v>57</v>
      </c>
      <c r="D5861" s="22" t="s">
        <v>64</v>
      </c>
      <c r="E5861" s="22" t="s">
        <v>53</v>
      </c>
      <c r="F5861" s="22">
        <v>760</v>
      </c>
      <c r="G5861" s="22">
        <v>95</v>
      </c>
      <c r="H5861" s="22">
        <v>37.979999999999997</v>
      </c>
      <c r="I5861" s="22">
        <v>33.590000000000003</v>
      </c>
      <c r="J5861" s="22" t="s">
        <v>60</v>
      </c>
      <c r="K5861" s="23">
        <v>890040.93</v>
      </c>
      <c r="L5861" s="23" t="s">
        <v>55</v>
      </c>
      <c r="M5861" s="23" t="s">
        <v>83</v>
      </c>
      <c r="N5861" s="27"/>
      <c r="O5861" s="23" t="s">
        <v>56</v>
      </c>
      <c r="P5861" t="str">
        <f t="shared" si="91"/>
        <v>INSERT INTO @DataTable (Deal, AdvanceDate, PROV, DealPurpose, RateType, BEACON, LTV, TDS, GDS, InsuranceType, PrincipalBalance, OccupancyType, AccountStatus, Closed_Date, DelinquencyBucket) VALUES (5860, '2015-07-31', 'ON', 'Purchase with Improvements', 'Fixed', 760, 95, 37.98, 33.59, 'HiRatio', 890040.93, 'Owner-Occupied', 'Open', '1900-01-00', 'Current');</v>
      </c>
    </row>
    <row r="5862" spans="1:16" x14ac:dyDescent="0.35">
      <c r="A5862" s="19">
        <v>5861</v>
      </c>
      <c r="B5862" s="18">
        <v>42636</v>
      </c>
      <c r="C5862" s="19" t="s">
        <v>51</v>
      </c>
      <c r="D5862" s="19" t="s">
        <v>61</v>
      </c>
      <c r="E5862" s="19" t="s">
        <v>53</v>
      </c>
      <c r="F5862" s="19">
        <v>773</v>
      </c>
      <c r="G5862" s="19">
        <v>80</v>
      </c>
      <c r="H5862" s="19">
        <v>22.78</v>
      </c>
      <c r="I5862" s="19">
        <v>20.64</v>
      </c>
      <c r="J5862" s="19" t="s">
        <v>54</v>
      </c>
      <c r="K5862" s="20">
        <v>345296.14</v>
      </c>
      <c r="L5862" s="20" t="s">
        <v>55</v>
      </c>
      <c r="M5862" s="20" t="s">
        <v>83</v>
      </c>
      <c r="N5862" s="26"/>
      <c r="O5862" s="20" t="s">
        <v>56</v>
      </c>
      <c r="P5862" t="str">
        <f t="shared" si="91"/>
        <v>INSERT INTO @DataTable (Deal, AdvanceDate, PROV, DealPurpose, RateType, BEACON, LTV, TDS, GDS, InsuranceType, PrincipalBalance, OccupancyType, AccountStatus, Closed_Date, DelinquencyBucket) VALUES (5861, '2016-09-23', 'AB', 'Purchase', 'Fixed', 773, 80, 22.78, 20.64, 'Conv', 345296.14, 'Owner-Occupied', 'Open', '1900-01-00', 'Current');</v>
      </c>
    </row>
    <row r="5863" spans="1:16" x14ac:dyDescent="0.35">
      <c r="A5863" s="22">
        <v>5862</v>
      </c>
      <c r="B5863" s="21">
        <v>42207</v>
      </c>
      <c r="C5863" s="22" t="s">
        <v>58</v>
      </c>
      <c r="D5863" s="22" t="s">
        <v>52</v>
      </c>
      <c r="E5863" s="22" t="s">
        <v>53</v>
      </c>
      <c r="F5863" s="22">
        <v>780</v>
      </c>
      <c r="G5863" s="22">
        <v>50.33</v>
      </c>
      <c r="H5863" s="22">
        <v>34.409999999999997</v>
      </c>
      <c r="I5863" s="22">
        <v>25.73</v>
      </c>
      <c r="J5863" s="22" t="s">
        <v>54</v>
      </c>
      <c r="K5863" s="23">
        <v>286616.71000000002</v>
      </c>
      <c r="L5863" s="23" t="s">
        <v>55</v>
      </c>
      <c r="M5863" s="23" t="s">
        <v>83</v>
      </c>
      <c r="N5863" s="27"/>
      <c r="O5863" s="23" t="s">
        <v>56</v>
      </c>
      <c r="P5863" t="str">
        <f t="shared" si="91"/>
        <v>INSERT INTO @DataTable (Deal, AdvanceDate, PROV, DealPurpose, RateType, BEACON, LTV, TDS, GDS, InsuranceType, PrincipalBalance, OccupancyType, AccountStatus, Closed_Date, DelinquencyBucket) VALUES (5862, '2015-07-22', 'BC', 'Refinance External', 'Fixed', 780, 50.33, 34.41, 25.73, 'Conv', 286616.71, 'Owner-Occupied', 'Open', '1900-01-00', 'Current');</v>
      </c>
    </row>
    <row r="5864" spans="1:16" x14ac:dyDescent="0.35">
      <c r="A5864" s="19">
        <v>5863</v>
      </c>
      <c r="B5864" s="18">
        <v>41908</v>
      </c>
      <c r="C5864" s="19" t="s">
        <v>51</v>
      </c>
      <c r="D5864" s="19" t="s">
        <v>61</v>
      </c>
      <c r="E5864" s="19" t="s">
        <v>40</v>
      </c>
      <c r="F5864" s="19">
        <v>737</v>
      </c>
      <c r="G5864" s="19">
        <v>95</v>
      </c>
      <c r="H5864" s="19">
        <v>23.43</v>
      </c>
      <c r="I5864" s="19">
        <v>17.86</v>
      </c>
      <c r="J5864" s="19" t="s">
        <v>60</v>
      </c>
      <c r="K5864" s="20">
        <v>182866.45</v>
      </c>
      <c r="L5864" s="20" t="s">
        <v>55</v>
      </c>
      <c r="M5864" s="20" t="s">
        <v>83</v>
      </c>
      <c r="N5864" s="26"/>
      <c r="O5864" s="20" t="s">
        <v>56</v>
      </c>
      <c r="P5864" t="str">
        <f t="shared" si="91"/>
        <v>INSERT INTO @DataTable (Deal, AdvanceDate, PROV, DealPurpose, RateType, BEACON, LTV, TDS, GDS, InsuranceType, PrincipalBalance, OccupancyType, AccountStatus, Closed_Date, DelinquencyBucket) VALUES (5863, '2014-09-26', 'AB', 'Purchase', 'ARM', 737, 95, 23.43, 17.86, 'HiRatio', 182866.45, 'Owner-Occupied', 'Open', '1900-01-00', 'Current');</v>
      </c>
    </row>
    <row r="5865" spans="1:16" x14ac:dyDescent="0.35">
      <c r="A5865" s="22">
        <v>5864</v>
      </c>
      <c r="B5865" s="21">
        <v>41089</v>
      </c>
      <c r="C5865" s="22" t="s">
        <v>57</v>
      </c>
      <c r="D5865" s="22" t="s">
        <v>61</v>
      </c>
      <c r="E5865" s="22" t="s">
        <v>53</v>
      </c>
      <c r="F5865" s="22">
        <v>653</v>
      </c>
      <c r="G5865" s="22">
        <v>95</v>
      </c>
      <c r="H5865" s="22">
        <v>37.299999999999997</v>
      </c>
      <c r="I5865" s="22">
        <v>26.41</v>
      </c>
      <c r="J5865" s="22" t="s">
        <v>60</v>
      </c>
      <c r="K5865" s="23">
        <v>308300.26</v>
      </c>
      <c r="L5865" s="23" t="s">
        <v>55</v>
      </c>
      <c r="M5865" s="23" t="s">
        <v>83</v>
      </c>
      <c r="N5865" s="27"/>
      <c r="O5865" s="23" t="s">
        <v>56</v>
      </c>
      <c r="P5865" t="str">
        <f t="shared" si="91"/>
        <v>INSERT INTO @DataTable (Deal, AdvanceDate, PROV, DealPurpose, RateType, BEACON, LTV, TDS, GDS, InsuranceType, PrincipalBalance, OccupancyType, AccountStatus, Closed_Date, DelinquencyBucket) VALUES (5864, '2012-06-29', 'ON', 'Purchase', 'Fixed', 653, 95, 37.3, 26.41, 'HiRatio', 308300.26, 'Owner-Occupied', 'Open', '1900-01-00', 'Current');</v>
      </c>
    </row>
    <row r="5866" spans="1:16" x14ac:dyDescent="0.35">
      <c r="A5866" s="19">
        <v>5865</v>
      </c>
      <c r="B5866" s="18">
        <v>42395</v>
      </c>
      <c r="C5866" s="19" t="s">
        <v>57</v>
      </c>
      <c r="D5866" s="19" t="s">
        <v>52</v>
      </c>
      <c r="E5866" s="19" t="s">
        <v>53</v>
      </c>
      <c r="F5866" s="19">
        <v>707</v>
      </c>
      <c r="G5866" s="19">
        <v>69.61</v>
      </c>
      <c r="H5866" s="19">
        <v>19.97</v>
      </c>
      <c r="I5866" s="19">
        <v>19.88</v>
      </c>
      <c r="J5866" s="19" t="s">
        <v>54</v>
      </c>
      <c r="K5866" s="20">
        <v>344642.66</v>
      </c>
      <c r="L5866" s="20" t="s">
        <v>55</v>
      </c>
      <c r="M5866" s="20" t="s">
        <v>83</v>
      </c>
      <c r="N5866" s="26"/>
      <c r="O5866" s="20" t="s">
        <v>56</v>
      </c>
      <c r="P5866" t="str">
        <f t="shared" si="91"/>
        <v>INSERT INTO @DataTable (Deal, AdvanceDate, PROV, DealPurpose, RateType, BEACON, LTV, TDS, GDS, InsuranceType, PrincipalBalance, OccupancyType, AccountStatus, Closed_Date, DelinquencyBucket) VALUES (5865, '2016-01-26', 'ON', 'Refinance External', 'Fixed', 707, 69.61, 19.97, 19.88, 'Conv', 344642.66, 'Owner-Occupied', 'Open', '1900-01-00', 'Current');</v>
      </c>
    </row>
    <row r="5867" spans="1:16" x14ac:dyDescent="0.35">
      <c r="A5867" s="22">
        <v>5866</v>
      </c>
      <c r="B5867" s="21">
        <v>42419</v>
      </c>
      <c r="C5867" s="22" t="s">
        <v>58</v>
      </c>
      <c r="D5867" s="22" t="s">
        <v>59</v>
      </c>
      <c r="E5867" s="22" t="s">
        <v>40</v>
      </c>
      <c r="F5867" s="22">
        <v>822</v>
      </c>
      <c r="G5867" s="22">
        <v>24.43</v>
      </c>
      <c r="H5867" s="22">
        <v>31.68</v>
      </c>
      <c r="I5867" s="22">
        <v>25.48</v>
      </c>
      <c r="J5867" s="22" t="s">
        <v>54</v>
      </c>
      <c r="K5867" s="23">
        <v>297985.34000000003</v>
      </c>
      <c r="L5867" s="23" t="s">
        <v>55</v>
      </c>
      <c r="M5867" s="23" t="s">
        <v>83</v>
      </c>
      <c r="N5867" s="27"/>
      <c r="O5867" s="23" t="s">
        <v>56</v>
      </c>
      <c r="P5867" t="str">
        <f t="shared" si="91"/>
        <v>INSERT INTO @DataTable (Deal, AdvanceDate, PROV, DealPurpose, RateType, BEACON, LTV, TDS, GDS, InsuranceType, PrincipalBalance, OccupancyType, AccountStatus, Closed_Date, DelinquencyBucket) VALUES (5866, '2016-02-19', 'BC', 'Transfer', 'ARM', 822, 24.43, 31.68, 25.48, 'Conv', 297985.34, 'Owner-Occupied', 'Open', '1900-01-00', 'Current');</v>
      </c>
    </row>
    <row r="5868" spans="1:16" x14ac:dyDescent="0.35">
      <c r="A5868" s="19">
        <v>5867</v>
      </c>
      <c r="B5868" s="18">
        <v>42510</v>
      </c>
      <c r="C5868" s="19" t="s">
        <v>51</v>
      </c>
      <c r="D5868" s="19" t="s">
        <v>52</v>
      </c>
      <c r="E5868" s="19" t="s">
        <v>53</v>
      </c>
      <c r="F5868" s="19">
        <v>799</v>
      </c>
      <c r="G5868" s="19">
        <v>69.989999999999995</v>
      </c>
      <c r="H5868" s="19">
        <v>36.020000000000003</v>
      </c>
      <c r="I5868" s="19">
        <v>24.22</v>
      </c>
      <c r="J5868" s="19" t="s">
        <v>54</v>
      </c>
      <c r="K5868" s="20">
        <v>235262.54</v>
      </c>
      <c r="L5868" s="20" t="s">
        <v>55</v>
      </c>
      <c r="M5868" s="20" t="s">
        <v>83</v>
      </c>
      <c r="N5868" s="26"/>
      <c r="O5868" s="20" t="s">
        <v>56</v>
      </c>
      <c r="P5868" t="str">
        <f t="shared" si="91"/>
        <v>INSERT INTO @DataTable (Deal, AdvanceDate, PROV, DealPurpose, RateType, BEACON, LTV, TDS, GDS, InsuranceType, PrincipalBalance, OccupancyType, AccountStatus, Closed_Date, DelinquencyBucket) VALUES (5867, '2016-05-20', 'AB', 'Refinance External', 'Fixed', 799, 69.99, 36.02, 24.22, 'Conv', 235262.54, 'Owner-Occupied', 'Open', '1900-01-00', 'Current');</v>
      </c>
    </row>
    <row r="5869" spans="1:16" x14ac:dyDescent="0.35">
      <c r="A5869" s="22">
        <v>5868</v>
      </c>
      <c r="B5869" s="21">
        <v>42704</v>
      </c>
      <c r="C5869" s="22" t="s">
        <v>51</v>
      </c>
      <c r="D5869" s="22" t="s">
        <v>61</v>
      </c>
      <c r="E5869" s="22" t="s">
        <v>53</v>
      </c>
      <c r="F5869" s="22">
        <v>746</v>
      </c>
      <c r="G5869" s="22">
        <v>95</v>
      </c>
      <c r="H5869" s="22">
        <v>37.18</v>
      </c>
      <c r="I5869" s="22">
        <v>22.03</v>
      </c>
      <c r="J5869" s="22" t="s">
        <v>60</v>
      </c>
      <c r="K5869" s="23">
        <v>394517.65</v>
      </c>
      <c r="L5869" s="23" t="s">
        <v>55</v>
      </c>
      <c r="M5869" s="23" t="s">
        <v>83</v>
      </c>
      <c r="N5869" s="27"/>
      <c r="O5869" s="23" t="s">
        <v>56</v>
      </c>
      <c r="P5869" t="str">
        <f t="shared" si="91"/>
        <v>INSERT INTO @DataTable (Deal, AdvanceDate, PROV, DealPurpose, RateType, BEACON, LTV, TDS, GDS, InsuranceType, PrincipalBalance, OccupancyType, AccountStatus, Closed_Date, DelinquencyBucket) VALUES (5868, '2016-11-30', 'AB', 'Purchase', 'Fixed', 746, 95, 37.18, 22.03, 'HiRatio', 394517.65, 'Owner-Occupied', 'Open', '1900-01-00', 'Current');</v>
      </c>
    </row>
    <row r="5870" spans="1:16" x14ac:dyDescent="0.35">
      <c r="A5870" s="19">
        <v>5869</v>
      </c>
      <c r="B5870" s="18">
        <v>41095</v>
      </c>
      <c r="C5870" s="19" t="s">
        <v>57</v>
      </c>
      <c r="D5870" s="19" t="s">
        <v>61</v>
      </c>
      <c r="E5870" s="19" t="s">
        <v>53</v>
      </c>
      <c r="F5870" s="19">
        <v>706</v>
      </c>
      <c r="G5870" s="19">
        <v>80</v>
      </c>
      <c r="H5870" s="19">
        <v>35.33</v>
      </c>
      <c r="I5870" s="19">
        <v>6.63</v>
      </c>
      <c r="J5870" s="19" t="s">
        <v>54</v>
      </c>
      <c r="K5870" s="20">
        <v>0</v>
      </c>
      <c r="L5870" s="20" t="s">
        <v>66</v>
      </c>
      <c r="M5870" s="20" t="s">
        <v>84</v>
      </c>
      <c r="N5870" s="26">
        <v>42557</v>
      </c>
      <c r="O5870" s="20" t="s">
        <v>56</v>
      </c>
      <c r="P5870" t="str">
        <f t="shared" si="91"/>
        <v>INSERT INTO @DataTable (Deal, AdvanceDate, PROV, DealPurpose, RateType, BEACON, LTV, TDS, GDS, InsuranceType, PrincipalBalance, OccupancyType, AccountStatus, Closed_Date, DelinquencyBucket) VALUES (5869, '2012-07-05', 'ON', 'Purchase', 'Fixed', 706, 80, 35.33, 6.63, 'Conv', 0, 'Second Home', 'Closed', '2016-07-06', 'Current');</v>
      </c>
    </row>
    <row r="5871" spans="1:16" x14ac:dyDescent="0.35">
      <c r="A5871" s="22">
        <v>5870</v>
      </c>
      <c r="B5871" s="21">
        <v>42369</v>
      </c>
      <c r="C5871" s="22" t="s">
        <v>57</v>
      </c>
      <c r="D5871" s="22" t="s">
        <v>52</v>
      </c>
      <c r="E5871" s="22" t="s">
        <v>40</v>
      </c>
      <c r="F5871" s="22">
        <v>805</v>
      </c>
      <c r="G5871" s="22">
        <v>39.42</v>
      </c>
      <c r="H5871" s="22">
        <v>17.329999999999998</v>
      </c>
      <c r="I5871" s="22">
        <v>16.16</v>
      </c>
      <c r="J5871" s="22" t="s">
        <v>54</v>
      </c>
      <c r="K5871" s="23">
        <v>241764.55</v>
      </c>
      <c r="L5871" s="23" t="s">
        <v>55</v>
      </c>
      <c r="M5871" s="23" t="s">
        <v>83</v>
      </c>
      <c r="N5871" s="27"/>
      <c r="O5871" s="23" t="s">
        <v>56</v>
      </c>
      <c r="P5871" t="str">
        <f t="shared" si="91"/>
        <v>INSERT INTO @DataTable (Deal, AdvanceDate, PROV, DealPurpose, RateType, BEACON, LTV, TDS, GDS, InsuranceType, PrincipalBalance, OccupancyType, AccountStatus, Closed_Date, DelinquencyBucket) VALUES (5870, '2015-12-31', 'ON', 'Refinance External', 'ARM', 805, 39.42, 17.33, 16.16, 'Conv', 241764.55, 'Owner-Occupied', 'Open', '1900-01-00', 'Current');</v>
      </c>
    </row>
    <row r="5872" spans="1:16" x14ac:dyDescent="0.35">
      <c r="A5872" s="19">
        <v>5871</v>
      </c>
      <c r="B5872" s="18">
        <v>42453</v>
      </c>
      <c r="C5872" s="19" t="s">
        <v>57</v>
      </c>
      <c r="D5872" s="19" t="s">
        <v>61</v>
      </c>
      <c r="E5872" s="19" t="s">
        <v>53</v>
      </c>
      <c r="F5872" s="19">
        <v>750</v>
      </c>
      <c r="G5872" s="19">
        <v>80</v>
      </c>
      <c r="H5872" s="19">
        <v>23.07</v>
      </c>
      <c r="I5872" s="19">
        <v>22.47</v>
      </c>
      <c r="J5872" s="19" t="s">
        <v>54</v>
      </c>
      <c r="K5872" s="20">
        <v>659735.6</v>
      </c>
      <c r="L5872" s="20" t="s">
        <v>55</v>
      </c>
      <c r="M5872" s="20" t="s">
        <v>83</v>
      </c>
      <c r="N5872" s="26"/>
      <c r="O5872" s="20" t="s">
        <v>56</v>
      </c>
      <c r="P5872" t="str">
        <f t="shared" si="91"/>
        <v>INSERT INTO @DataTable (Deal, AdvanceDate, PROV, DealPurpose, RateType, BEACON, LTV, TDS, GDS, InsuranceType, PrincipalBalance, OccupancyType, AccountStatus, Closed_Date, DelinquencyBucket) VALUES (5871, '2016-03-24', 'ON', 'Purchase', 'Fixed', 750, 80, 23.07, 22.47, 'Conv', 659735.6, 'Owner-Occupied', 'Open', '1900-01-00', 'Current');</v>
      </c>
    </row>
    <row r="5873" spans="1:16" x14ac:dyDescent="0.35">
      <c r="A5873" s="22">
        <v>5872</v>
      </c>
      <c r="B5873" s="21">
        <v>42095</v>
      </c>
      <c r="C5873" s="22" t="s">
        <v>51</v>
      </c>
      <c r="D5873" s="22" t="s">
        <v>61</v>
      </c>
      <c r="E5873" s="22" t="s">
        <v>53</v>
      </c>
      <c r="F5873" s="22">
        <v>808</v>
      </c>
      <c r="G5873" s="22">
        <v>80</v>
      </c>
      <c r="H5873" s="22">
        <v>37.64</v>
      </c>
      <c r="I5873" s="22">
        <v>37.229999999999997</v>
      </c>
      <c r="J5873" s="22" t="s">
        <v>54</v>
      </c>
      <c r="K5873" s="23">
        <v>310265.43</v>
      </c>
      <c r="L5873" s="23" t="s">
        <v>55</v>
      </c>
      <c r="M5873" s="23" t="s">
        <v>83</v>
      </c>
      <c r="N5873" s="27"/>
      <c r="O5873" s="23" t="s">
        <v>56</v>
      </c>
      <c r="P5873" t="str">
        <f t="shared" si="91"/>
        <v>INSERT INTO @DataTable (Deal, AdvanceDate, PROV, DealPurpose, RateType, BEACON, LTV, TDS, GDS, InsuranceType, PrincipalBalance, OccupancyType, AccountStatus, Closed_Date, DelinquencyBucket) VALUES (5872, '2015-04-01', 'AB', 'Purchase', 'Fixed', 808, 80, 37.64, 37.23, 'Conv', 310265.43, 'Owner-Occupied', 'Open', '1900-01-00', 'Current');</v>
      </c>
    </row>
    <row r="5874" spans="1:16" x14ac:dyDescent="0.35">
      <c r="A5874" s="19">
        <v>5873</v>
      </c>
      <c r="B5874" s="18">
        <v>41942</v>
      </c>
      <c r="C5874" s="19" t="s">
        <v>57</v>
      </c>
      <c r="D5874" s="19" t="s">
        <v>61</v>
      </c>
      <c r="E5874" s="19" t="s">
        <v>40</v>
      </c>
      <c r="F5874" s="19">
        <v>693</v>
      </c>
      <c r="G5874" s="19">
        <v>95</v>
      </c>
      <c r="H5874" s="19">
        <v>36.71</v>
      </c>
      <c r="I5874" s="19">
        <v>26.21</v>
      </c>
      <c r="J5874" s="19" t="s">
        <v>60</v>
      </c>
      <c r="K5874" s="20">
        <v>0</v>
      </c>
      <c r="L5874" s="20" t="s">
        <v>55</v>
      </c>
      <c r="M5874" s="20" t="s">
        <v>84</v>
      </c>
      <c r="N5874" s="26">
        <v>42156</v>
      </c>
      <c r="O5874" s="20" t="s">
        <v>56</v>
      </c>
      <c r="P5874" t="str">
        <f t="shared" si="91"/>
        <v>INSERT INTO @DataTable (Deal, AdvanceDate, PROV, DealPurpose, RateType, BEACON, LTV, TDS, GDS, InsuranceType, PrincipalBalance, OccupancyType, AccountStatus, Closed_Date, DelinquencyBucket) VALUES (5873, '2014-10-30', 'ON', 'Purchase', 'ARM', 693, 95, 36.71, 26.21, 'HiRatio', 0, 'Owner-Occupied', 'Closed', '2015-06-01', 'Current');</v>
      </c>
    </row>
    <row r="5875" spans="1:16" x14ac:dyDescent="0.35">
      <c r="A5875" s="22">
        <v>5874</v>
      </c>
      <c r="B5875" s="21">
        <v>41670</v>
      </c>
      <c r="C5875" s="22" t="s">
        <v>57</v>
      </c>
      <c r="D5875" s="22" t="s">
        <v>61</v>
      </c>
      <c r="E5875" s="22" t="s">
        <v>53</v>
      </c>
      <c r="F5875" s="22">
        <v>683</v>
      </c>
      <c r="G5875" s="22">
        <v>95</v>
      </c>
      <c r="H5875" s="22">
        <v>41.04</v>
      </c>
      <c r="I5875" s="22">
        <v>30.87</v>
      </c>
      <c r="J5875" s="22" t="s">
        <v>60</v>
      </c>
      <c r="K5875" s="23">
        <v>113942.86</v>
      </c>
      <c r="L5875" s="23" t="s">
        <v>55</v>
      </c>
      <c r="M5875" s="23" t="s">
        <v>83</v>
      </c>
      <c r="N5875" s="27"/>
      <c r="O5875" s="23" t="s">
        <v>56</v>
      </c>
      <c r="P5875" t="str">
        <f t="shared" si="91"/>
        <v>INSERT INTO @DataTable (Deal, AdvanceDate, PROV, DealPurpose, RateType, BEACON, LTV, TDS, GDS, InsuranceType, PrincipalBalance, OccupancyType, AccountStatus, Closed_Date, DelinquencyBucket) VALUES (5874, '2014-01-31', 'ON', 'Purchase', 'Fixed', 683, 95, 41.04, 30.87, 'HiRatio', 113942.86, 'Owner-Occupied', 'Open', '1900-01-00', 'Current');</v>
      </c>
    </row>
    <row r="5876" spans="1:16" x14ac:dyDescent="0.35">
      <c r="A5876" s="19">
        <v>5875</v>
      </c>
      <c r="B5876" s="18">
        <v>41856</v>
      </c>
      <c r="C5876" s="19" t="s">
        <v>58</v>
      </c>
      <c r="D5876" s="19" t="s">
        <v>61</v>
      </c>
      <c r="E5876" s="19" t="s">
        <v>40</v>
      </c>
      <c r="F5876" s="19">
        <v>664</v>
      </c>
      <c r="G5876" s="19">
        <v>90</v>
      </c>
      <c r="H5876" s="19">
        <v>37.72</v>
      </c>
      <c r="I5876" s="19">
        <v>15.86</v>
      </c>
      <c r="J5876" s="19" t="s">
        <v>60</v>
      </c>
      <c r="K5876" s="20">
        <v>434360.32000000001</v>
      </c>
      <c r="L5876" s="20" t="s">
        <v>55</v>
      </c>
      <c r="M5876" s="20" t="s">
        <v>83</v>
      </c>
      <c r="N5876" s="26"/>
      <c r="O5876" s="20" t="s">
        <v>56</v>
      </c>
      <c r="P5876" t="str">
        <f t="shared" si="91"/>
        <v>INSERT INTO @DataTable (Deal, AdvanceDate, PROV, DealPurpose, RateType, BEACON, LTV, TDS, GDS, InsuranceType, PrincipalBalance, OccupancyType, AccountStatus, Closed_Date, DelinquencyBucket) VALUES (5875, '2014-08-05', 'BC', 'Purchase', 'ARM', 664, 90, 37.72, 15.86, 'HiRatio', 434360.32, 'Owner-Occupied', 'Open', '1900-01-00', 'Current');</v>
      </c>
    </row>
    <row r="5877" spans="1:16" x14ac:dyDescent="0.35">
      <c r="A5877" s="22">
        <v>5876</v>
      </c>
      <c r="B5877" s="21">
        <v>41229</v>
      </c>
      <c r="C5877" s="22" t="s">
        <v>70</v>
      </c>
      <c r="D5877" s="22" t="s">
        <v>59</v>
      </c>
      <c r="E5877" s="22" t="s">
        <v>53</v>
      </c>
      <c r="F5877" s="22">
        <v>799</v>
      </c>
      <c r="G5877" s="22">
        <v>79.540000000000006</v>
      </c>
      <c r="H5877" s="22">
        <v>18.16</v>
      </c>
      <c r="I5877" s="22">
        <v>17.190000000000001</v>
      </c>
      <c r="J5877" s="22" t="s">
        <v>60</v>
      </c>
      <c r="K5877" s="23">
        <v>0</v>
      </c>
      <c r="L5877" s="23" t="s">
        <v>55</v>
      </c>
      <c r="M5877" s="23" t="s">
        <v>84</v>
      </c>
      <c r="N5877" s="27">
        <v>42249</v>
      </c>
      <c r="O5877" s="23" t="s">
        <v>56</v>
      </c>
      <c r="P5877" t="str">
        <f t="shared" si="91"/>
        <v>INSERT INTO @DataTable (Deal, AdvanceDate, PROV, DealPurpose, RateType, BEACON, LTV, TDS, GDS, InsuranceType, PrincipalBalance, OccupancyType, AccountStatus, Closed_Date, DelinquencyBucket) VALUES (5876, '2012-11-16', 'NB', 'Transfer', 'Fixed', 799, 79.54, 18.16, 17.19, 'HiRatio', 0, 'Owner-Occupied', 'Closed', '2015-09-02', 'Current');</v>
      </c>
    </row>
    <row r="5878" spans="1:16" x14ac:dyDescent="0.35">
      <c r="A5878" s="19">
        <v>5877</v>
      </c>
      <c r="B5878" s="18">
        <v>42122</v>
      </c>
      <c r="C5878" s="19" t="s">
        <v>58</v>
      </c>
      <c r="D5878" s="19" t="s">
        <v>61</v>
      </c>
      <c r="E5878" s="19" t="s">
        <v>53</v>
      </c>
      <c r="F5878" s="19">
        <v>792</v>
      </c>
      <c r="G5878" s="19">
        <v>76.08</v>
      </c>
      <c r="H5878" s="19">
        <v>23.49</v>
      </c>
      <c r="I5878" s="19">
        <v>17.63</v>
      </c>
      <c r="J5878" s="19" t="s">
        <v>54</v>
      </c>
      <c r="K5878" s="20">
        <v>294832.15000000002</v>
      </c>
      <c r="L5878" s="20" t="s">
        <v>55</v>
      </c>
      <c r="M5878" s="20" t="s">
        <v>83</v>
      </c>
      <c r="N5878" s="26"/>
      <c r="O5878" s="20" t="s">
        <v>56</v>
      </c>
      <c r="P5878" t="str">
        <f t="shared" si="91"/>
        <v>INSERT INTO @DataTable (Deal, AdvanceDate, PROV, DealPurpose, RateType, BEACON, LTV, TDS, GDS, InsuranceType, PrincipalBalance, OccupancyType, AccountStatus, Closed_Date, DelinquencyBucket) VALUES (5877, '2015-04-28', 'BC', 'Purchase', 'Fixed', 792, 76.08, 23.49, 17.63, 'Conv', 294832.15, 'Owner-Occupied', 'Open', '1900-01-00', 'Current');</v>
      </c>
    </row>
    <row r="5879" spans="1:16" x14ac:dyDescent="0.35">
      <c r="A5879" s="22">
        <v>5878</v>
      </c>
      <c r="B5879" s="21">
        <v>42440</v>
      </c>
      <c r="C5879" s="22" t="s">
        <v>57</v>
      </c>
      <c r="D5879" s="22" t="s">
        <v>52</v>
      </c>
      <c r="E5879" s="22" t="s">
        <v>40</v>
      </c>
      <c r="F5879" s="22">
        <v>645</v>
      </c>
      <c r="G5879" s="22">
        <v>75.349999999999994</v>
      </c>
      <c r="H5879" s="22">
        <v>28.44</v>
      </c>
      <c r="I5879" s="22">
        <v>28.44</v>
      </c>
      <c r="J5879" s="22" t="s">
        <v>54</v>
      </c>
      <c r="K5879" s="23">
        <v>374927.86</v>
      </c>
      <c r="L5879" s="23" t="s">
        <v>55</v>
      </c>
      <c r="M5879" s="23" t="s">
        <v>83</v>
      </c>
      <c r="N5879" s="27"/>
      <c r="O5879" s="23" t="s">
        <v>56</v>
      </c>
      <c r="P5879" t="str">
        <f t="shared" si="91"/>
        <v>INSERT INTO @DataTable (Deal, AdvanceDate, PROV, DealPurpose, RateType, BEACON, LTV, TDS, GDS, InsuranceType, PrincipalBalance, OccupancyType, AccountStatus, Closed_Date, DelinquencyBucket) VALUES (5878, '2016-03-11', 'ON', 'Refinance External', 'ARM', 645, 75.35, 28.44, 28.44, 'Conv', 374927.86, 'Owner-Occupied', 'Open', '1900-01-00', 'Current');</v>
      </c>
    </row>
    <row r="5880" spans="1:16" x14ac:dyDescent="0.35">
      <c r="A5880" s="19">
        <v>5879</v>
      </c>
      <c r="B5880" s="18">
        <v>42170</v>
      </c>
      <c r="C5880" s="19" t="s">
        <v>57</v>
      </c>
      <c r="D5880" s="19" t="s">
        <v>61</v>
      </c>
      <c r="E5880" s="19" t="s">
        <v>53</v>
      </c>
      <c r="F5880" s="19">
        <v>795</v>
      </c>
      <c r="G5880" s="19">
        <v>79.959999999999994</v>
      </c>
      <c r="H5880" s="19">
        <v>43.01</v>
      </c>
      <c r="I5880" s="19">
        <v>32.57</v>
      </c>
      <c r="J5880" s="19" t="s">
        <v>54</v>
      </c>
      <c r="K5880" s="20">
        <v>365532.36</v>
      </c>
      <c r="L5880" s="20" t="s">
        <v>55</v>
      </c>
      <c r="M5880" s="20" t="s">
        <v>83</v>
      </c>
      <c r="N5880" s="26"/>
      <c r="O5880" s="20" t="s">
        <v>56</v>
      </c>
      <c r="P5880" t="str">
        <f t="shared" si="91"/>
        <v>INSERT INTO @DataTable (Deal, AdvanceDate, PROV, DealPurpose, RateType, BEACON, LTV, TDS, GDS, InsuranceType, PrincipalBalance, OccupancyType, AccountStatus, Closed_Date, DelinquencyBucket) VALUES (5879, '2015-06-15', 'ON', 'Purchase', 'Fixed', 795, 79.96, 43.01, 32.57, 'Conv', 365532.36, 'Owner-Occupied', 'Open', '1900-01-00', 'Current');</v>
      </c>
    </row>
    <row r="5881" spans="1:16" x14ac:dyDescent="0.35">
      <c r="A5881" s="22">
        <v>5880</v>
      </c>
      <c r="B5881" s="21">
        <v>42492</v>
      </c>
      <c r="C5881" s="22" t="s">
        <v>57</v>
      </c>
      <c r="D5881" s="22" t="s">
        <v>61</v>
      </c>
      <c r="E5881" s="22" t="s">
        <v>53</v>
      </c>
      <c r="F5881" s="22">
        <v>805</v>
      </c>
      <c r="G5881" s="22">
        <v>95</v>
      </c>
      <c r="H5881" s="22">
        <v>33.659999999999997</v>
      </c>
      <c r="I5881" s="22">
        <v>27.1</v>
      </c>
      <c r="J5881" s="22" t="s">
        <v>60</v>
      </c>
      <c r="K5881" s="23">
        <v>203516.72</v>
      </c>
      <c r="L5881" s="23" t="s">
        <v>55</v>
      </c>
      <c r="M5881" s="23" t="s">
        <v>83</v>
      </c>
      <c r="N5881" s="27"/>
      <c r="O5881" s="23" t="s">
        <v>56</v>
      </c>
      <c r="P5881" t="str">
        <f t="shared" si="91"/>
        <v>INSERT INTO @DataTable (Deal, AdvanceDate, PROV, DealPurpose, RateType, BEACON, LTV, TDS, GDS, InsuranceType, PrincipalBalance, OccupancyType, AccountStatus, Closed_Date, DelinquencyBucket) VALUES (5880, '2016-05-02', 'ON', 'Purchase', 'Fixed', 805, 95, 33.66, 27.1, 'HiRatio', 203516.72, 'Owner-Occupied', 'Open', '1900-01-00', 'Current');</v>
      </c>
    </row>
    <row r="5882" spans="1:16" x14ac:dyDescent="0.35">
      <c r="A5882" s="19">
        <v>5881</v>
      </c>
      <c r="B5882" s="18">
        <v>41138</v>
      </c>
      <c r="C5882" s="19" t="s">
        <v>51</v>
      </c>
      <c r="D5882" s="19" t="s">
        <v>61</v>
      </c>
      <c r="E5882" s="19" t="s">
        <v>53</v>
      </c>
      <c r="F5882" s="19">
        <v>734</v>
      </c>
      <c r="G5882" s="19">
        <v>90</v>
      </c>
      <c r="H5882" s="19">
        <v>38.64</v>
      </c>
      <c r="I5882" s="19">
        <v>18.47</v>
      </c>
      <c r="J5882" s="19" t="s">
        <v>60</v>
      </c>
      <c r="K5882" s="20">
        <v>211790.35</v>
      </c>
      <c r="L5882" s="20" t="s">
        <v>55</v>
      </c>
      <c r="M5882" s="20" t="s">
        <v>83</v>
      </c>
      <c r="N5882" s="26"/>
      <c r="O5882" s="20" t="s">
        <v>56</v>
      </c>
      <c r="P5882" t="str">
        <f t="shared" si="91"/>
        <v>INSERT INTO @DataTable (Deal, AdvanceDate, PROV, DealPurpose, RateType, BEACON, LTV, TDS, GDS, InsuranceType, PrincipalBalance, OccupancyType, AccountStatus, Closed_Date, DelinquencyBucket) VALUES (5881, '2012-08-17', 'AB', 'Purchase', 'Fixed', 734, 90, 38.64, 18.47, 'HiRatio', 211790.35, 'Owner-Occupied', 'Open', '1900-01-00', 'Current');</v>
      </c>
    </row>
    <row r="5883" spans="1:16" x14ac:dyDescent="0.35">
      <c r="A5883" s="22">
        <v>5882</v>
      </c>
      <c r="B5883" s="21">
        <v>41690</v>
      </c>
      <c r="C5883" s="22" t="s">
        <v>58</v>
      </c>
      <c r="D5883" s="22" t="s">
        <v>61</v>
      </c>
      <c r="E5883" s="22" t="s">
        <v>53</v>
      </c>
      <c r="F5883" s="22">
        <v>754</v>
      </c>
      <c r="G5883" s="22">
        <v>95</v>
      </c>
      <c r="H5883" s="22">
        <v>22.32</v>
      </c>
      <c r="I5883" s="22">
        <v>22.13</v>
      </c>
      <c r="J5883" s="22" t="s">
        <v>60</v>
      </c>
      <c r="K5883" s="23">
        <v>394656.49</v>
      </c>
      <c r="L5883" s="23" t="s">
        <v>55</v>
      </c>
      <c r="M5883" s="23" t="s">
        <v>83</v>
      </c>
      <c r="N5883" s="27"/>
      <c r="O5883" s="23" t="s">
        <v>56</v>
      </c>
      <c r="P5883" t="str">
        <f t="shared" si="91"/>
        <v>INSERT INTO @DataTable (Deal, AdvanceDate, PROV, DealPurpose, RateType, BEACON, LTV, TDS, GDS, InsuranceType, PrincipalBalance, OccupancyType, AccountStatus, Closed_Date, DelinquencyBucket) VALUES (5882, '2014-02-20', 'BC', 'Purchase', 'Fixed', 754, 95, 22.32, 22.13, 'HiRatio', 394656.49, 'Owner-Occupied', 'Open', '1900-01-00', 'Current');</v>
      </c>
    </row>
    <row r="5884" spans="1:16" x14ac:dyDescent="0.35">
      <c r="A5884" s="19">
        <v>5883</v>
      </c>
      <c r="B5884" s="18">
        <v>42496</v>
      </c>
      <c r="C5884" s="19" t="s">
        <v>57</v>
      </c>
      <c r="D5884" s="19" t="s">
        <v>61</v>
      </c>
      <c r="E5884" s="19" t="s">
        <v>40</v>
      </c>
      <c r="F5884" s="19">
        <v>788</v>
      </c>
      <c r="G5884" s="19">
        <v>95</v>
      </c>
      <c r="H5884" s="19">
        <v>30.11</v>
      </c>
      <c r="I5884" s="19">
        <v>23.18</v>
      </c>
      <c r="J5884" s="19" t="s">
        <v>60</v>
      </c>
      <c r="K5884" s="20">
        <v>313566.49</v>
      </c>
      <c r="L5884" s="20" t="s">
        <v>55</v>
      </c>
      <c r="M5884" s="20" t="s">
        <v>83</v>
      </c>
      <c r="N5884" s="26"/>
      <c r="O5884" s="20" t="s">
        <v>56</v>
      </c>
      <c r="P5884" t="str">
        <f t="shared" si="91"/>
        <v>INSERT INTO @DataTable (Deal, AdvanceDate, PROV, DealPurpose, RateType, BEACON, LTV, TDS, GDS, InsuranceType, PrincipalBalance, OccupancyType, AccountStatus, Closed_Date, DelinquencyBucket) VALUES (5883, '2016-05-06', 'ON', 'Purchase', 'ARM', 788, 95, 30.11, 23.18, 'HiRatio', 313566.49, 'Owner-Occupied', 'Open', '1900-01-00', 'Current');</v>
      </c>
    </row>
    <row r="5885" spans="1:16" x14ac:dyDescent="0.35">
      <c r="A5885" s="22">
        <v>5884</v>
      </c>
      <c r="B5885" s="21">
        <v>42089</v>
      </c>
      <c r="C5885" s="22" t="s">
        <v>58</v>
      </c>
      <c r="D5885" s="22" t="s">
        <v>61</v>
      </c>
      <c r="E5885" s="22" t="s">
        <v>40</v>
      </c>
      <c r="F5885" s="22">
        <v>671</v>
      </c>
      <c r="G5885" s="22">
        <v>71.75</v>
      </c>
      <c r="H5885" s="22">
        <v>28.22</v>
      </c>
      <c r="I5885" s="22">
        <v>7.16</v>
      </c>
      <c r="J5885" s="22" t="s">
        <v>54</v>
      </c>
      <c r="K5885" s="23">
        <v>0</v>
      </c>
      <c r="L5885" s="23" t="s">
        <v>55</v>
      </c>
      <c r="M5885" s="23" t="s">
        <v>84</v>
      </c>
      <c r="N5885" s="27">
        <v>42360</v>
      </c>
      <c r="O5885" s="23" t="s">
        <v>56</v>
      </c>
      <c r="P5885" t="str">
        <f t="shared" si="91"/>
        <v>INSERT INTO @DataTable (Deal, AdvanceDate, PROV, DealPurpose, RateType, BEACON, LTV, TDS, GDS, InsuranceType, PrincipalBalance, OccupancyType, AccountStatus, Closed_Date, DelinquencyBucket) VALUES (5884, '2015-03-26', 'BC', 'Purchase', 'ARM', 671, 71.75, 28.22, 7.16, 'Conv', 0, 'Owner-Occupied', 'Closed', '2015-12-22', 'Current');</v>
      </c>
    </row>
    <row r="5886" spans="1:16" x14ac:dyDescent="0.35">
      <c r="A5886" s="19">
        <v>5885</v>
      </c>
      <c r="B5886" s="18">
        <v>41110</v>
      </c>
      <c r="C5886" s="19" t="s">
        <v>74</v>
      </c>
      <c r="D5886" s="19" t="s">
        <v>61</v>
      </c>
      <c r="E5886" s="19" t="s">
        <v>53</v>
      </c>
      <c r="F5886" s="19">
        <v>659</v>
      </c>
      <c r="G5886" s="19">
        <v>90</v>
      </c>
      <c r="H5886" s="19">
        <v>27.53</v>
      </c>
      <c r="I5886" s="19">
        <v>27.18</v>
      </c>
      <c r="J5886" s="19" t="s">
        <v>60</v>
      </c>
      <c r="K5886" s="20">
        <v>0</v>
      </c>
      <c r="L5886" s="20" t="s">
        <v>55</v>
      </c>
      <c r="M5886" s="20" t="s">
        <v>84</v>
      </c>
      <c r="N5886" s="26">
        <v>42573</v>
      </c>
      <c r="O5886" s="20" t="s">
        <v>56</v>
      </c>
      <c r="P5886" t="str">
        <f t="shared" si="91"/>
        <v>INSERT INTO @DataTable (Deal, AdvanceDate, PROV, DealPurpose, RateType, BEACON, LTV, TDS, GDS, InsuranceType, PrincipalBalance, OccupancyType, AccountStatus, Closed_Date, DelinquencyBucket) VALUES (5885, '2012-07-20', 'MB', 'Purchase', 'Fixed', 659, 90, 27.53, 27.18, 'HiRatio', 0, 'Owner-Occupied', 'Closed', '2016-07-22', 'Current');</v>
      </c>
    </row>
    <row r="5887" spans="1:16" x14ac:dyDescent="0.35">
      <c r="A5887" s="22">
        <v>5886</v>
      </c>
      <c r="B5887" s="21">
        <v>41171</v>
      </c>
      <c r="C5887" s="22" t="s">
        <v>51</v>
      </c>
      <c r="D5887" s="22" t="s">
        <v>52</v>
      </c>
      <c r="E5887" s="22" t="s">
        <v>53</v>
      </c>
      <c r="F5887" s="22">
        <v>784</v>
      </c>
      <c r="G5887" s="22">
        <v>58</v>
      </c>
      <c r="H5887" s="22">
        <v>33.729999999999997</v>
      </c>
      <c r="I5887" s="22">
        <v>33.729999999999997</v>
      </c>
      <c r="J5887" s="22" t="s">
        <v>54</v>
      </c>
      <c r="K5887" s="23">
        <v>127532.63</v>
      </c>
      <c r="L5887" s="23" t="s">
        <v>55</v>
      </c>
      <c r="M5887" s="23" t="s">
        <v>83</v>
      </c>
      <c r="N5887" s="27"/>
      <c r="O5887" s="23" t="s">
        <v>56</v>
      </c>
      <c r="P5887" t="str">
        <f t="shared" si="91"/>
        <v>INSERT INTO @DataTable (Deal, AdvanceDate, PROV, DealPurpose, RateType, BEACON, LTV, TDS, GDS, InsuranceType, PrincipalBalance, OccupancyType, AccountStatus, Closed_Date, DelinquencyBucket) VALUES (5886, '2012-09-19', 'AB', 'Refinance External', 'Fixed', 784, 58, 33.73, 33.73, 'Conv', 127532.63, 'Owner-Occupied', 'Open', '1900-01-00', 'Current');</v>
      </c>
    </row>
    <row r="5888" spans="1:16" x14ac:dyDescent="0.35">
      <c r="A5888" s="19">
        <v>5887</v>
      </c>
      <c r="B5888" s="18">
        <v>41416</v>
      </c>
      <c r="C5888" s="19" t="s">
        <v>51</v>
      </c>
      <c r="D5888" s="19" t="s">
        <v>61</v>
      </c>
      <c r="E5888" s="19" t="s">
        <v>53</v>
      </c>
      <c r="F5888" s="19">
        <v>764</v>
      </c>
      <c r="G5888" s="19">
        <v>87.93</v>
      </c>
      <c r="H5888" s="19">
        <v>40.04</v>
      </c>
      <c r="I5888" s="19">
        <v>37.619999999999997</v>
      </c>
      <c r="J5888" s="19" t="s">
        <v>60</v>
      </c>
      <c r="K5888" s="20">
        <v>351272.22</v>
      </c>
      <c r="L5888" s="20" t="s">
        <v>55</v>
      </c>
      <c r="M5888" s="20" t="s">
        <v>83</v>
      </c>
      <c r="N5888" s="26"/>
      <c r="O5888" s="20" t="s">
        <v>56</v>
      </c>
      <c r="P5888" t="str">
        <f t="shared" si="91"/>
        <v>INSERT INTO @DataTable (Deal, AdvanceDate, PROV, DealPurpose, RateType, BEACON, LTV, TDS, GDS, InsuranceType, PrincipalBalance, OccupancyType, AccountStatus, Closed_Date, DelinquencyBucket) VALUES (5887, '2013-05-22', 'AB', 'Purchase', 'Fixed', 764, 87.93, 40.04, 37.62, 'HiRatio', 351272.22, 'Owner-Occupied', 'Open', '1900-01-00', 'Current');</v>
      </c>
    </row>
    <row r="5889" spans="1:16" x14ac:dyDescent="0.35">
      <c r="A5889" s="22">
        <v>5888</v>
      </c>
      <c r="B5889" s="21">
        <v>40562</v>
      </c>
      <c r="C5889" s="22" t="s">
        <v>51</v>
      </c>
      <c r="D5889" s="22" t="s">
        <v>52</v>
      </c>
      <c r="E5889" s="22" t="s">
        <v>53</v>
      </c>
      <c r="F5889" s="22">
        <v>737</v>
      </c>
      <c r="G5889" s="22">
        <v>80</v>
      </c>
      <c r="H5889" s="22">
        <v>39.130000000000003</v>
      </c>
      <c r="I5889" s="22">
        <v>19.079999999999998</v>
      </c>
      <c r="J5889" s="22" t="s">
        <v>54</v>
      </c>
      <c r="K5889" s="23">
        <v>0</v>
      </c>
      <c r="L5889" s="23" t="s">
        <v>55</v>
      </c>
      <c r="M5889" s="23" t="s">
        <v>84</v>
      </c>
      <c r="N5889" s="27">
        <v>42643</v>
      </c>
      <c r="O5889" s="23" t="s">
        <v>56</v>
      </c>
      <c r="P5889" t="str">
        <f t="shared" si="91"/>
        <v>INSERT INTO @DataTable (Deal, AdvanceDate, PROV, DealPurpose, RateType, BEACON, LTV, TDS, GDS, InsuranceType, PrincipalBalance, OccupancyType, AccountStatus, Closed_Date, DelinquencyBucket) VALUES (5888, '2011-01-19', 'AB', 'Refinance External', 'Fixed', 737, 80, 39.13, 19.08, 'Conv', 0, 'Owner-Occupied', 'Closed', '2016-09-30', 'Current');</v>
      </c>
    </row>
    <row r="5890" spans="1:16" x14ac:dyDescent="0.35">
      <c r="A5890" s="19">
        <v>5889</v>
      </c>
      <c r="B5890" s="18">
        <v>41425</v>
      </c>
      <c r="C5890" s="19" t="s">
        <v>51</v>
      </c>
      <c r="D5890" s="19" t="s">
        <v>61</v>
      </c>
      <c r="E5890" s="19" t="s">
        <v>53</v>
      </c>
      <c r="F5890" s="19">
        <v>738</v>
      </c>
      <c r="G5890" s="19">
        <v>95</v>
      </c>
      <c r="H5890" s="19">
        <v>34.15</v>
      </c>
      <c r="I5890" s="19">
        <v>22.65</v>
      </c>
      <c r="J5890" s="19" t="s">
        <v>60</v>
      </c>
      <c r="K5890" s="20">
        <v>0</v>
      </c>
      <c r="L5890" s="20" t="s">
        <v>55</v>
      </c>
      <c r="M5890" s="20" t="s">
        <v>84</v>
      </c>
      <c r="N5890" s="26">
        <v>41927</v>
      </c>
      <c r="O5890" s="20" t="s">
        <v>56</v>
      </c>
      <c r="P5890" t="str">
        <f t="shared" si="91"/>
        <v>INSERT INTO @DataTable (Deal, AdvanceDate, PROV, DealPurpose, RateType, BEACON, LTV, TDS, GDS, InsuranceType, PrincipalBalance, OccupancyType, AccountStatus, Closed_Date, DelinquencyBucket) VALUES (5889, '2013-05-31', 'AB', 'Purchase', 'Fixed', 738, 95, 34.15, 22.65, 'HiRatio', 0, 'Owner-Occupied', 'Closed', '2014-10-15', 'Current');</v>
      </c>
    </row>
    <row r="5891" spans="1:16" x14ac:dyDescent="0.35">
      <c r="A5891" s="22">
        <v>5890</v>
      </c>
      <c r="B5891" s="21">
        <v>42257</v>
      </c>
      <c r="C5891" s="22" t="s">
        <v>58</v>
      </c>
      <c r="D5891" s="22" t="s">
        <v>61</v>
      </c>
      <c r="E5891" s="22" t="s">
        <v>53</v>
      </c>
      <c r="F5891" s="22">
        <v>796</v>
      </c>
      <c r="G5891" s="22">
        <v>95</v>
      </c>
      <c r="H5891" s="22">
        <v>39.36</v>
      </c>
      <c r="I5891" s="22">
        <v>34.57</v>
      </c>
      <c r="J5891" s="22" t="s">
        <v>60</v>
      </c>
      <c r="K5891" s="23">
        <v>278659.8</v>
      </c>
      <c r="L5891" s="23" t="s">
        <v>55</v>
      </c>
      <c r="M5891" s="23" t="s">
        <v>83</v>
      </c>
      <c r="N5891" s="27"/>
      <c r="O5891" s="23" t="s">
        <v>56</v>
      </c>
      <c r="P5891" t="str">
        <f t="shared" ref="P5891:P5954" si="92">"INSERT INTO @DataTable (Deal, AdvanceDate, PROV, DealPurpose, RateType, BEACON, LTV, TDS, GDS, InsuranceType, PrincipalBalance, OccupancyType, AccountStatus, Closed_Date, DelinquencyBucket) VALUES (" &amp; A5891 &amp; ", " &amp; "'" &amp; TEXT(B5891, "yyyy-mm-dd") &amp; "', '" &amp; C5891 &amp; "', '" &amp; D5891 &amp; "', '" &amp; E5891 &amp; "', " &amp; F5891 &amp; ", " &amp; G5891 &amp; ", " &amp; H5891 &amp; ", " &amp; I5891 &amp; ", '" &amp; J5891 &amp; "', " &amp; K5891 &amp; ", '" &amp; L5891 &amp; "', '" &amp; M5891 &amp; "', '" &amp;TEXT(N5891, "yyyy-mm-dd") &amp; "', '" &amp; O5891 &amp; "');"</f>
        <v>INSERT INTO @DataTable (Deal, AdvanceDate, PROV, DealPurpose, RateType, BEACON, LTV, TDS, GDS, InsuranceType, PrincipalBalance, OccupancyType, AccountStatus, Closed_Date, DelinquencyBucket) VALUES (5890, '2015-09-10', 'BC', 'Purchase', 'Fixed', 796, 95, 39.36, 34.57, 'HiRatio', 278659.8, 'Owner-Occupied', 'Open', '1900-01-00', 'Current');</v>
      </c>
    </row>
    <row r="5892" spans="1:16" x14ac:dyDescent="0.35">
      <c r="A5892" s="19">
        <v>5891</v>
      </c>
      <c r="B5892" s="18">
        <v>41942</v>
      </c>
      <c r="C5892" s="19" t="s">
        <v>57</v>
      </c>
      <c r="D5892" s="19" t="s">
        <v>61</v>
      </c>
      <c r="E5892" s="19" t="s">
        <v>53</v>
      </c>
      <c r="F5892" s="19">
        <v>753</v>
      </c>
      <c r="G5892" s="19">
        <v>95</v>
      </c>
      <c r="H5892" s="19">
        <v>38.69</v>
      </c>
      <c r="I5892" s="19">
        <v>23.95</v>
      </c>
      <c r="J5892" s="19" t="s">
        <v>60</v>
      </c>
      <c r="K5892" s="20">
        <v>276824.23</v>
      </c>
      <c r="L5892" s="20" t="s">
        <v>55</v>
      </c>
      <c r="M5892" s="20" t="s">
        <v>83</v>
      </c>
      <c r="N5892" s="26"/>
      <c r="O5892" s="20" t="s">
        <v>56</v>
      </c>
      <c r="P5892" t="str">
        <f t="shared" si="92"/>
        <v>INSERT INTO @DataTable (Deal, AdvanceDate, PROV, DealPurpose, RateType, BEACON, LTV, TDS, GDS, InsuranceType, PrincipalBalance, OccupancyType, AccountStatus, Closed_Date, DelinquencyBucket) VALUES (5891, '2014-10-30', 'ON', 'Purchase', 'Fixed', 753, 95, 38.69, 23.95, 'HiRatio', 276824.23, 'Owner-Occupied', 'Open', '1900-01-00', 'Current');</v>
      </c>
    </row>
    <row r="5893" spans="1:16" x14ac:dyDescent="0.35">
      <c r="A5893" s="22">
        <v>5892</v>
      </c>
      <c r="B5893" s="21">
        <v>42293</v>
      </c>
      <c r="C5893" s="22" t="s">
        <v>57</v>
      </c>
      <c r="D5893" s="22" t="s">
        <v>52</v>
      </c>
      <c r="E5893" s="22" t="s">
        <v>53</v>
      </c>
      <c r="F5893" s="22">
        <v>726</v>
      </c>
      <c r="G5893" s="22">
        <v>64.099999999999994</v>
      </c>
      <c r="H5893" s="22">
        <v>36.659999999999997</v>
      </c>
      <c r="I5893" s="22">
        <v>19.690000000000001</v>
      </c>
      <c r="J5893" s="22" t="s">
        <v>54</v>
      </c>
      <c r="K5893" s="23">
        <v>353767.55</v>
      </c>
      <c r="L5893" s="23" t="s">
        <v>55</v>
      </c>
      <c r="M5893" s="23" t="s">
        <v>83</v>
      </c>
      <c r="N5893" s="27"/>
      <c r="O5893" s="23" t="s">
        <v>56</v>
      </c>
      <c r="P5893" t="str">
        <f t="shared" si="92"/>
        <v>INSERT INTO @DataTable (Deal, AdvanceDate, PROV, DealPurpose, RateType, BEACON, LTV, TDS, GDS, InsuranceType, PrincipalBalance, OccupancyType, AccountStatus, Closed_Date, DelinquencyBucket) VALUES (5892, '2015-10-16', 'ON', 'Refinance External', 'Fixed', 726, 64.1, 36.66, 19.69, 'Conv', 353767.55, 'Owner-Occupied', 'Open', '1900-01-00', 'Current');</v>
      </c>
    </row>
    <row r="5894" spans="1:16" x14ac:dyDescent="0.35">
      <c r="A5894" s="19">
        <v>5893</v>
      </c>
      <c r="B5894" s="18">
        <v>40956</v>
      </c>
      <c r="C5894" s="19" t="s">
        <v>51</v>
      </c>
      <c r="D5894" s="19" t="s">
        <v>61</v>
      </c>
      <c r="E5894" s="19" t="s">
        <v>53</v>
      </c>
      <c r="F5894" s="19">
        <v>700</v>
      </c>
      <c r="G5894" s="19">
        <v>85</v>
      </c>
      <c r="H5894" s="19">
        <v>40.93</v>
      </c>
      <c r="I5894" s="19">
        <v>26.78</v>
      </c>
      <c r="J5894" s="19" t="s">
        <v>60</v>
      </c>
      <c r="K5894" s="20">
        <v>263496.5</v>
      </c>
      <c r="L5894" s="20" t="s">
        <v>55</v>
      </c>
      <c r="M5894" s="20" t="s">
        <v>83</v>
      </c>
      <c r="N5894" s="26"/>
      <c r="O5894" s="20" t="s">
        <v>56</v>
      </c>
      <c r="P5894" t="str">
        <f t="shared" si="92"/>
        <v>INSERT INTO @DataTable (Deal, AdvanceDate, PROV, DealPurpose, RateType, BEACON, LTV, TDS, GDS, InsuranceType, PrincipalBalance, OccupancyType, AccountStatus, Closed_Date, DelinquencyBucket) VALUES (5893, '2012-02-17', 'AB', 'Purchase', 'Fixed', 700, 85, 40.93, 26.78, 'HiRatio', 263496.5, 'Owner-Occupied', 'Open', '1900-01-00', 'Current');</v>
      </c>
    </row>
    <row r="5895" spans="1:16" x14ac:dyDescent="0.35">
      <c r="A5895" s="22">
        <v>5894</v>
      </c>
      <c r="B5895" s="21">
        <v>41177</v>
      </c>
      <c r="C5895" s="22" t="s">
        <v>57</v>
      </c>
      <c r="D5895" s="22" t="s">
        <v>61</v>
      </c>
      <c r="E5895" s="22" t="s">
        <v>53</v>
      </c>
      <c r="F5895" s="22">
        <v>763</v>
      </c>
      <c r="G5895" s="22">
        <v>95</v>
      </c>
      <c r="H5895" s="22">
        <v>36.39</v>
      </c>
      <c r="I5895" s="22">
        <v>36.39</v>
      </c>
      <c r="J5895" s="22" t="s">
        <v>60</v>
      </c>
      <c r="K5895" s="23">
        <v>0</v>
      </c>
      <c r="L5895" s="23" t="s">
        <v>55</v>
      </c>
      <c r="M5895" s="23" t="s">
        <v>84</v>
      </c>
      <c r="N5895" s="27">
        <v>42759</v>
      </c>
      <c r="O5895" s="23" t="s">
        <v>56</v>
      </c>
      <c r="P5895" t="str">
        <f t="shared" si="92"/>
        <v>INSERT INTO @DataTable (Deal, AdvanceDate, PROV, DealPurpose, RateType, BEACON, LTV, TDS, GDS, InsuranceType, PrincipalBalance, OccupancyType, AccountStatus, Closed_Date, DelinquencyBucket) VALUES (5894, '2012-09-25', 'ON', 'Purchase', 'Fixed', 763, 95, 36.39, 36.39, 'HiRatio', 0, 'Owner-Occupied', 'Closed', '2017-01-24', 'Current');</v>
      </c>
    </row>
    <row r="5896" spans="1:16" x14ac:dyDescent="0.35">
      <c r="A5896" s="19">
        <v>5895</v>
      </c>
      <c r="B5896" s="18">
        <v>41088</v>
      </c>
      <c r="C5896" s="19" t="s">
        <v>51</v>
      </c>
      <c r="D5896" s="19" t="s">
        <v>61</v>
      </c>
      <c r="E5896" s="19" t="s">
        <v>53</v>
      </c>
      <c r="F5896" s="19">
        <v>761</v>
      </c>
      <c r="G5896" s="19">
        <v>75</v>
      </c>
      <c r="H5896" s="19">
        <v>40.32</v>
      </c>
      <c r="I5896" s="19">
        <v>38.1</v>
      </c>
      <c r="J5896" s="19" t="s">
        <v>54</v>
      </c>
      <c r="K5896" s="20">
        <v>352711.92</v>
      </c>
      <c r="L5896" s="20" t="s">
        <v>55</v>
      </c>
      <c r="M5896" s="20" t="s">
        <v>83</v>
      </c>
      <c r="N5896" s="26"/>
      <c r="O5896" s="20" t="s">
        <v>56</v>
      </c>
      <c r="P5896" t="str">
        <f t="shared" si="92"/>
        <v>INSERT INTO @DataTable (Deal, AdvanceDate, PROV, DealPurpose, RateType, BEACON, LTV, TDS, GDS, InsuranceType, PrincipalBalance, OccupancyType, AccountStatus, Closed_Date, DelinquencyBucket) VALUES (5895, '2012-06-28', 'AB', 'Purchase', 'Fixed', 761, 75, 40.32, 38.1, 'Conv', 352711.92, 'Owner-Occupied', 'Open', '1900-01-00', 'Current');</v>
      </c>
    </row>
    <row r="5897" spans="1:16" x14ac:dyDescent="0.35">
      <c r="A5897" s="22">
        <v>5896</v>
      </c>
      <c r="B5897" s="21">
        <v>42221</v>
      </c>
      <c r="C5897" s="22" t="s">
        <v>58</v>
      </c>
      <c r="D5897" s="22" t="s">
        <v>61</v>
      </c>
      <c r="E5897" s="22" t="s">
        <v>53</v>
      </c>
      <c r="F5897" s="22">
        <v>755</v>
      </c>
      <c r="G5897" s="22">
        <v>85</v>
      </c>
      <c r="H5897" s="22">
        <v>24.93</v>
      </c>
      <c r="I5897" s="22">
        <v>23.38</v>
      </c>
      <c r="J5897" s="22" t="s">
        <v>60</v>
      </c>
      <c r="K5897" s="23">
        <v>134799.12</v>
      </c>
      <c r="L5897" s="23" t="s">
        <v>55</v>
      </c>
      <c r="M5897" s="23" t="s">
        <v>83</v>
      </c>
      <c r="N5897" s="27"/>
      <c r="O5897" s="23" t="s">
        <v>56</v>
      </c>
      <c r="P5897" t="str">
        <f t="shared" si="92"/>
        <v>INSERT INTO @DataTable (Deal, AdvanceDate, PROV, DealPurpose, RateType, BEACON, LTV, TDS, GDS, InsuranceType, PrincipalBalance, OccupancyType, AccountStatus, Closed_Date, DelinquencyBucket) VALUES (5896, '2015-08-05', 'BC', 'Purchase', 'Fixed', 755, 85, 24.93, 23.38, 'HiRatio', 134799.12, 'Owner-Occupied', 'Open', '1900-01-00', 'Current');</v>
      </c>
    </row>
    <row r="5898" spans="1:16" x14ac:dyDescent="0.35">
      <c r="A5898" s="19">
        <v>5897</v>
      </c>
      <c r="B5898" s="18">
        <v>42531</v>
      </c>
      <c r="C5898" s="19" t="s">
        <v>57</v>
      </c>
      <c r="D5898" s="19" t="s">
        <v>59</v>
      </c>
      <c r="E5898" s="19" t="s">
        <v>53</v>
      </c>
      <c r="F5898" s="19">
        <v>791</v>
      </c>
      <c r="G5898" s="19">
        <v>87.54</v>
      </c>
      <c r="H5898" s="19">
        <v>27.65</v>
      </c>
      <c r="I5898" s="19">
        <v>22.14</v>
      </c>
      <c r="J5898" s="19" t="s">
        <v>60</v>
      </c>
      <c r="K5898" s="20">
        <v>341269.9</v>
      </c>
      <c r="L5898" s="20" t="s">
        <v>55</v>
      </c>
      <c r="M5898" s="20" t="s">
        <v>83</v>
      </c>
      <c r="N5898" s="26"/>
      <c r="O5898" s="20" t="s">
        <v>56</v>
      </c>
      <c r="P5898" t="str">
        <f t="shared" si="92"/>
        <v>INSERT INTO @DataTable (Deal, AdvanceDate, PROV, DealPurpose, RateType, BEACON, LTV, TDS, GDS, InsuranceType, PrincipalBalance, OccupancyType, AccountStatus, Closed_Date, DelinquencyBucket) VALUES (5897, '2016-06-10', 'ON', 'Transfer', 'Fixed', 791, 87.54, 27.65, 22.14, 'HiRatio', 341269.9, 'Owner-Occupied', 'Open', '1900-01-00', 'Current');</v>
      </c>
    </row>
    <row r="5899" spans="1:16" x14ac:dyDescent="0.35">
      <c r="A5899" s="22">
        <v>5898</v>
      </c>
      <c r="B5899" s="21">
        <v>41759</v>
      </c>
      <c r="C5899" s="22" t="s">
        <v>58</v>
      </c>
      <c r="D5899" s="22" t="s">
        <v>52</v>
      </c>
      <c r="E5899" s="22" t="s">
        <v>40</v>
      </c>
      <c r="F5899" s="22">
        <v>808</v>
      </c>
      <c r="G5899" s="22">
        <v>20.7</v>
      </c>
      <c r="H5899" s="22">
        <v>20.54</v>
      </c>
      <c r="I5899" s="22">
        <v>18.66</v>
      </c>
      <c r="J5899" s="22" t="s">
        <v>54</v>
      </c>
      <c r="K5899" s="23">
        <v>91585.9</v>
      </c>
      <c r="L5899" s="23" t="s">
        <v>55</v>
      </c>
      <c r="M5899" s="23" t="s">
        <v>83</v>
      </c>
      <c r="N5899" s="27"/>
      <c r="O5899" s="23" t="s">
        <v>56</v>
      </c>
      <c r="P5899" t="str">
        <f t="shared" si="92"/>
        <v>INSERT INTO @DataTable (Deal, AdvanceDate, PROV, DealPurpose, RateType, BEACON, LTV, TDS, GDS, InsuranceType, PrincipalBalance, OccupancyType, AccountStatus, Closed_Date, DelinquencyBucket) VALUES (5898, '2014-04-30', 'BC', 'Refinance External', 'ARM', 808, 20.7, 20.54, 18.66, 'Conv', 91585.9, 'Owner-Occupied', 'Open', '1900-01-00', 'Current');</v>
      </c>
    </row>
    <row r="5900" spans="1:16" x14ac:dyDescent="0.35">
      <c r="A5900" s="19">
        <v>5899</v>
      </c>
      <c r="B5900" s="18">
        <v>42214</v>
      </c>
      <c r="C5900" s="19" t="s">
        <v>74</v>
      </c>
      <c r="D5900" s="19" t="s">
        <v>61</v>
      </c>
      <c r="E5900" s="19" t="s">
        <v>53</v>
      </c>
      <c r="F5900" s="19">
        <v>772</v>
      </c>
      <c r="G5900" s="19">
        <v>79.34</v>
      </c>
      <c r="H5900" s="19">
        <v>39.82</v>
      </c>
      <c r="I5900" s="19">
        <v>39.26</v>
      </c>
      <c r="J5900" s="19" t="s">
        <v>54</v>
      </c>
      <c r="K5900" s="20">
        <v>234510.43</v>
      </c>
      <c r="L5900" s="20" t="s">
        <v>55</v>
      </c>
      <c r="M5900" s="20" t="s">
        <v>83</v>
      </c>
      <c r="N5900" s="26"/>
      <c r="O5900" s="20" t="s">
        <v>56</v>
      </c>
      <c r="P5900" t="str">
        <f t="shared" si="92"/>
        <v>INSERT INTO @DataTable (Deal, AdvanceDate, PROV, DealPurpose, RateType, BEACON, LTV, TDS, GDS, InsuranceType, PrincipalBalance, OccupancyType, AccountStatus, Closed_Date, DelinquencyBucket) VALUES (5899, '2015-07-29', 'MB', 'Purchase', 'Fixed', 772, 79.34, 39.82, 39.26, 'Conv', 234510.43, 'Owner-Occupied', 'Open', '1900-01-00', 'Current');</v>
      </c>
    </row>
    <row r="5901" spans="1:16" x14ac:dyDescent="0.35">
      <c r="A5901" s="22">
        <v>5900</v>
      </c>
      <c r="B5901" s="21">
        <v>42088</v>
      </c>
      <c r="C5901" s="22" t="s">
        <v>58</v>
      </c>
      <c r="D5901" s="22" t="s">
        <v>61</v>
      </c>
      <c r="E5901" s="22" t="s">
        <v>40</v>
      </c>
      <c r="F5901" s="22">
        <v>774</v>
      </c>
      <c r="G5901" s="22">
        <v>80</v>
      </c>
      <c r="H5901" s="22">
        <v>26.4</v>
      </c>
      <c r="I5901" s="22">
        <v>25.65</v>
      </c>
      <c r="J5901" s="22" t="s">
        <v>54</v>
      </c>
      <c r="K5901" s="23">
        <v>304387.53000000003</v>
      </c>
      <c r="L5901" s="23" t="s">
        <v>55</v>
      </c>
      <c r="M5901" s="23" t="s">
        <v>83</v>
      </c>
      <c r="N5901" s="27"/>
      <c r="O5901" s="23" t="s">
        <v>56</v>
      </c>
      <c r="P5901" t="str">
        <f t="shared" si="92"/>
        <v>INSERT INTO @DataTable (Deal, AdvanceDate, PROV, DealPurpose, RateType, BEACON, LTV, TDS, GDS, InsuranceType, PrincipalBalance, OccupancyType, AccountStatus, Closed_Date, DelinquencyBucket) VALUES (5900, '2015-03-25', 'BC', 'Purchase', 'ARM', 774, 80, 26.4, 25.65, 'Conv', 304387.53, 'Owner-Occupied', 'Open', '1900-01-00', 'Current');</v>
      </c>
    </row>
    <row r="5902" spans="1:16" x14ac:dyDescent="0.35">
      <c r="A5902" s="19">
        <v>5901</v>
      </c>
      <c r="B5902" s="18">
        <v>42137</v>
      </c>
      <c r="C5902" s="19" t="s">
        <v>57</v>
      </c>
      <c r="D5902" s="19" t="s">
        <v>52</v>
      </c>
      <c r="E5902" s="19" t="s">
        <v>40</v>
      </c>
      <c r="F5902" s="19">
        <v>778</v>
      </c>
      <c r="G5902" s="19">
        <v>62.5</v>
      </c>
      <c r="H5902" s="19">
        <v>25.68</v>
      </c>
      <c r="I5902" s="19">
        <v>19.57</v>
      </c>
      <c r="J5902" s="19" t="s">
        <v>54</v>
      </c>
      <c r="K5902" s="20">
        <v>0</v>
      </c>
      <c r="L5902" s="20" t="s">
        <v>55</v>
      </c>
      <c r="M5902" s="20" t="s">
        <v>84</v>
      </c>
      <c r="N5902" s="26">
        <v>42493</v>
      </c>
      <c r="O5902" s="20" t="s">
        <v>56</v>
      </c>
      <c r="P5902" t="str">
        <f t="shared" si="92"/>
        <v>INSERT INTO @DataTable (Deal, AdvanceDate, PROV, DealPurpose, RateType, BEACON, LTV, TDS, GDS, InsuranceType, PrincipalBalance, OccupancyType, AccountStatus, Closed_Date, DelinquencyBucket) VALUES (5901, '2015-05-13', 'ON', 'Refinance External', 'ARM', 778, 62.5, 25.68, 19.57, 'Conv', 0, 'Owner-Occupied', 'Closed', '2016-05-03', 'Current');</v>
      </c>
    </row>
    <row r="5903" spans="1:16" x14ac:dyDescent="0.35">
      <c r="A5903" s="22">
        <v>5902</v>
      </c>
      <c r="B5903" s="21">
        <v>42339</v>
      </c>
      <c r="C5903" s="22" t="s">
        <v>51</v>
      </c>
      <c r="D5903" s="22" t="s">
        <v>61</v>
      </c>
      <c r="E5903" s="22" t="s">
        <v>53</v>
      </c>
      <c r="F5903" s="22">
        <v>769</v>
      </c>
      <c r="G5903" s="22">
        <v>95</v>
      </c>
      <c r="H5903" s="22">
        <v>36.97</v>
      </c>
      <c r="I5903" s="22">
        <v>24.34</v>
      </c>
      <c r="J5903" s="22" t="s">
        <v>60</v>
      </c>
      <c r="K5903" s="23">
        <v>342840.81</v>
      </c>
      <c r="L5903" s="23" t="s">
        <v>55</v>
      </c>
      <c r="M5903" s="23" t="s">
        <v>83</v>
      </c>
      <c r="N5903" s="27"/>
      <c r="O5903" s="23" t="s">
        <v>56</v>
      </c>
      <c r="P5903" t="str">
        <f t="shared" si="92"/>
        <v>INSERT INTO @DataTable (Deal, AdvanceDate, PROV, DealPurpose, RateType, BEACON, LTV, TDS, GDS, InsuranceType, PrincipalBalance, OccupancyType, AccountStatus, Closed_Date, DelinquencyBucket) VALUES (5902, '2015-12-01', 'AB', 'Purchase', 'Fixed', 769, 95, 36.97, 24.34, 'HiRatio', 342840.81, 'Owner-Occupied', 'Open', '1900-01-00', 'Current');</v>
      </c>
    </row>
    <row r="5904" spans="1:16" x14ac:dyDescent="0.35">
      <c r="A5904" s="19">
        <v>5903</v>
      </c>
      <c r="B5904" s="18">
        <v>42496</v>
      </c>
      <c r="C5904" s="19" t="s">
        <v>57</v>
      </c>
      <c r="D5904" s="19" t="s">
        <v>52</v>
      </c>
      <c r="E5904" s="19" t="s">
        <v>53</v>
      </c>
      <c r="F5904" s="19">
        <v>682</v>
      </c>
      <c r="G5904" s="19">
        <v>69.77</v>
      </c>
      <c r="H5904" s="19">
        <v>39.56</v>
      </c>
      <c r="I5904" s="19">
        <v>21.77</v>
      </c>
      <c r="J5904" s="19" t="s">
        <v>54</v>
      </c>
      <c r="K5904" s="20">
        <v>294122.65999999997</v>
      </c>
      <c r="L5904" s="20" t="s">
        <v>55</v>
      </c>
      <c r="M5904" s="20" t="s">
        <v>83</v>
      </c>
      <c r="N5904" s="26"/>
      <c r="O5904" s="20" t="s">
        <v>56</v>
      </c>
      <c r="P5904" t="str">
        <f t="shared" si="92"/>
        <v>INSERT INTO @DataTable (Deal, AdvanceDate, PROV, DealPurpose, RateType, BEACON, LTV, TDS, GDS, InsuranceType, PrincipalBalance, OccupancyType, AccountStatus, Closed_Date, DelinquencyBucket) VALUES (5903, '2016-05-06', 'ON', 'Refinance External', 'Fixed', 682, 69.77, 39.56, 21.77, 'Conv', 294122.66, 'Owner-Occupied', 'Open', '1900-01-00', 'Current');</v>
      </c>
    </row>
    <row r="5905" spans="1:16" x14ac:dyDescent="0.35">
      <c r="A5905" s="22">
        <v>5904</v>
      </c>
      <c r="B5905" s="21">
        <v>42187</v>
      </c>
      <c r="C5905" s="22" t="s">
        <v>58</v>
      </c>
      <c r="D5905" s="22" t="s">
        <v>64</v>
      </c>
      <c r="E5905" s="22" t="s">
        <v>53</v>
      </c>
      <c r="F5905" s="22">
        <v>821</v>
      </c>
      <c r="G5905" s="22">
        <v>88.43</v>
      </c>
      <c r="H5905" s="22">
        <v>43.72</v>
      </c>
      <c r="I5905" s="22">
        <v>36.450000000000003</v>
      </c>
      <c r="J5905" s="22" t="s">
        <v>60</v>
      </c>
      <c r="K5905" s="23">
        <v>401856.15</v>
      </c>
      <c r="L5905" s="23" t="s">
        <v>55</v>
      </c>
      <c r="M5905" s="23" t="s">
        <v>83</v>
      </c>
      <c r="N5905" s="27"/>
      <c r="O5905" s="23" t="s">
        <v>56</v>
      </c>
      <c r="P5905" t="str">
        <f t="shared" si="92"/>
        <v>INSERT INTO @DataTable (Deal, AdvanceDate, PROV, DealPurpose, RateType, BEACON, LTV, TDS, GDS, InsuranceType, PrincipalBalance, OccupancyType, AccountStatus, Closed_Date, DelinquencyBucket) VALUES (5904, '2015-07-02', 'BC', 'Purchase with Improvements', 'Fixed', 821, 88.43, 43.72, 36.45, 'HiRatio', 401856.15, 'Owner-Occupied', 'Open', '1900-01-00', 'Current');</v>
      </c>
    </row>
    <row r="5906" spans="1:16" x14ac:dyDescent="0.35">
      <c r="A5906" s="19">
        <v>5905</v>
      </c>
      <c r="B5906" s="18">
        <v>41522</v>
      </c>
      <c r="C5906" s="19" t="s">
        <v>51</v>
      </c>
      <c r="D5906" s="19" t="s">
        <v>61</v>
      </c>
      <c r="E5906" s="19" t="s">
        <v>53</v>
      </c>
      <c r="F5906" s="19">
        <v>806</v>
      </c>
      <c r="G5906" s="19">
        <v>95</v>
      </c>
      <c r="H5906" s="19">
        <v>34.909999999999997</v>
      </c>
      <c r="I5906" s="19">
        <v>34.520000000000003</v>
      </c>
      <c r="J5906" s="19" t="s">
        <v>60</v>
      </c>
      <c r="K5906" s="20">
        <v>285196.57</v>
      </c>
      <c r="L5906" s="20" t="s">
        <v>55</v>
      </c>
      <c r="M5906" s="20" t="s">
        <v>83</v>
      </c>
      <c r="N5906" s="26"/>
      <c r="O5906" s="20" t="s">
        <v>56</v>
      </c>
      <c r="P5906" t="str">
        <f t="shared" si="92"/>
        <v>INSERT INTO @DataTable (Deal, AdvanceDate, PROV, DealPurpose, RateType, BEACON, LTV, TDS, GDS, InsuranceType, PrincipalBalance, OccupancyType, AccountStatus, Closed_Date, DelinquencyBucket) VALUES (5905, '2013-09-05', 'AB', 'Purchase', 'Fixed', 806, 95, 34.91, 34.52, 'HiRatio', 285196.57, 'Owner-Occupied', 'Open', '1900-01-00', 'Current');</v>
      </c>
    </row>
    <row r="5907" spans="1:16" x14ac:dyDescent="0.35">
      <c r="A5907" s="22">
        <v>5906</v>
      </c>
      <c r="B5907" s="21">
        <v>42324</v>
      </c>
      <c r="C5907" s="22" t="s">
        <v>57</v>
      </c>
      <c r="D5907" s="22" t="s">
        <v>52</v>
      </c>
      <c r="E5907" s="22" t="s">
        <v>40</v>
      </c>
      <c r="F5907" s="22">
        <v>785</v>
      </c>
      <c r="G5907" s="22">
        <v>80</v>
      </c>
      <c r="H5907" s="22">
        <v>32.57</v>
      </c>
      <c r="I5907" s="22">
        <v>25.31</v>
      </c>
      <c r="J5907" s="22" t="s">
        <v>54</v>
      </c>
      <c r="K5907" s="23">
        <v>205535.47</v>
      </c>
      <c r="L5907" s="23" t="s">
        <v>55</v>
      </c>
      <c r="M5907" s="23" t="s">
        <v>83</v>
      </c>
      <c r="N5907" s="27"/>
      <c r="O5907" s="23" t="s">
        <v>56</v>
      </c>
      <c r="P5907" t="str">
        <f t="shared" si="92"/>
        <v>INSERT INTO @DataTable (Deal, AdvanceDate, PROV, DealPurpose, RateType, BEACON, LTV, TDS, GDS, InsuranceType, PrincipalBalance, OccupancyType, AccountStatus, Closed_Date, DelinquencyBucket) VALUES (5906, '2015-11-16', 'ON', 'Refinance External', 'ARM', 785, 80, 32.57, 25.31, 'Conv', 205535.47, 'Owner-Occupied', 'Open', '1900-01-00', 'Current');</v>
      </c>
    </row>
    <row r="5908" spans="1:16" x14ac:dyDescent="0.35">
      <c r="A5908" s="19">
        <v>5907</v>
      </c>
      <c r="B5908" s="18">
        <v>42473</v>
      </c>
      <c r="C5908" s="19" t="s">
        <v>51</v>
      </c>
      <c r="D5908" s="19" t="s">
        <v>61</v>
      </c>
      <c r="E5908" s="19" t="s">
        <v>53</v>
      </c>
      <c r="F5908" s="19">
        <v>735</v>
      </c>
      <c r="G5908" s="19">
        <v>80</v>
      </c>
      <c r="H5908" s="19">
        <v>35.58</v>
      </c>
      <c r="I5908" s="19">
        <v>33.619999999999997</v>
      </c>
      <c r="J5908" s="19" t="s">
        <v>54</v>
      </c>
      <c r="K5908" s="20">
        <v>271965.55</v>
      </c>
      <c r="L5908" s="20" t="s">
        <v>55</v>
      </c>
      <c r="M5908" s="20" t="s">
        <v>83</v>
      </c>
      <c r="N5908" s="26"/>
      <c r="O5908" s="20" t="s">
        <v>56</v>
      </c>
      <c r="P5908" t="str">
        <f t="shared" si="92"/>
        <v>INSERT INTO @DataTable (Deal, AdvanceDate, PROV, DealPurpose, RateType, BEACON, LTV, TDS, GDS, InsuranceType, PrincipalBalance, OccupancyType, AccountStatus, Closed_Date, DelinquencyBucket) VALUES (5907, '2016-04-13', 'AB', 'Purchase', 'Fixed', 735, 80, 35.58, 33.62, 'Conv', 271965.55, 'Owner-Occupied', 'Open', '1900-01-00', 'Current');</v>
      </c>
    </row>
    <row r="5909" spans="1:16" x14ac:dyDescent="0.35">
      <c r="A5909" s="22">
        <v>5908</v>
      </c>
      <c r="B5909" s="21">
        <v>42102</v>
      </c>
      <c r="C5909" s="22" t="s">
        <v>58</v>
      </c>
      <c r="D5909" s="22" t="s">
        <v>59</v>
      </c>
      <c r="E5909" s="22" t="s">
        <v>53</v>
      </c>
      <c r="F5909" s="22">
        <v>773</v>
      </c>
      <c r="G5909" s="22">
        <v>75.53</v>
      </c>
      <c r="H5909" s="22">
        <v>17.28</v>
      </c>
      <c r="I5909" s="22">
        <v>15.88</v>
      </c>
      <c r="J5909" s="22" t="s">
        <v>54</v>
      </c>
      <c r="K5909" s="23">
        <v>295031.53999999998</v>
      </c>
      <c r="L5909" s="23" t="s">
        <v>55</v>
      </c>
      <c r="M5909" s="23" t="s">
        <v>83</v>
      </c>
      <c r="N5909" s="27"/>
      <c r="O5909" s="23" t="s">
        <v>56</v>
      </c>
      <c r="P5909" t="str">
        <f t="shared" si="92"/>
        <v>INSERT INTO @DataTable (Deal, AdvanceDate, PROV, DealPurpose, RateType, BEACON, LTV, TDS, GDS, InsuranceType, PrincipalBalance, OccupancyType, AccountStatus, Closed_Date, DelinquencyBucket) VALUES (5908, '2015-04-08', 'BC', 'Transfer', 'Fixed', 773, 75.53, 17.28, 15.88, 'Conv', 295031.54, 'Owner-Occupied', 'Open', '1900-01-00', 'Current');</v>
      </c>
    </row>
    <row r="5910" spans="1:16" x14ac:dyDescent="0.35">
      <c r="A5910" s="19">
        <v>5909</v>
      </c>
      <c r="B5910" s="18">
        <v>42531</v>
      </c>
      <c r="C5910" s="19" t="s">
        <v>57</v>
      </c>
      <c r="D5910" s="19" t="s">
        <v>61</v>
      </c>
      <c r="E5910" s="19" t="s">
        <v>53</v>
      </c>
      <c r="F5910" s="19">
        <v>690</v>
      </c>
      <c r="G5910" s="19">
        <v>80.27</v>
      </c>
      <c r="H5910" s="19">
        <v>34.159999999999997</v>
      </c>
      <c r="I5910" s="19">
        <v>27.17</v>
      </c>
      <c r="J5910" s="19" t="s">
        <v>54</v>
      </c>
      <c r="K5910" s="20">
        <v>234773.54</v>
      </c>
      <c r="L5910" s="20" t="s">
        <v>55</v>
      </c>
      <c r="M5910" s="20" t="s">
        <v>83</v>
      </c>
      <c r="N5910" s="26"/>
      <c r="O5910" s="20" t="s">
        <v>56</v>
      </c>
      <c r="P5910" t="str">
        <f t="shared" si="92"/>
        <v>INSERT INTO @DataTable (Deal, AdvanceDate, PROV, DealPurpose, RateType, BEACON, LTV, TDS, GDS, InsuranceType, PrincipalBalance, OccupancyType, AccountStatus, Closed_Date, DelinquencyBucket) VALUES (5909, '2016-06-10', 'ON', 'Purchase', 'Fixed', 690, 80.27, 34.16, 27.17, 'Conv', 234773.54, 'Owner-Occupied', 'Open', '1900-01-00', 'Current');</v>
      </c>
    </row>
    <row r="5911" spans="1:16" x14ac:dyDescent="0.35">
      <c r="A5911" s="22">
        <v>5910</v>
      </c>
      <c r="B5911" s="21">
        <v>41836</v>
      </c>
      <c r="C5911" s="22" t="s">
        <v>57</v>
      </c>
      <c r="D5911" s="22" t="s">
        <v>61</v>
      </c>
      <c r="E5911" s="22" t="s">
        <v>40</v>
      </c>
      <c r="F5911" s="22">
        <v>833</v>
      </c>
      <c r="G5911" s="22">
        <v>32.090000000000003</v>
      </c>
      <c r="H5911" s="22">
        <v>33.53</v>
      </c>
      <c r="I5911" s="22">
        <v>33.33</v>
      </c>
      <c r="J5911" s="22" t="s">
        <v>54</v>
      </c>
      <c r="K5911" s="23">
        <v>150452.60999999999</v>
      </c>
      <c r="L5911" s="23" t="s">
        <v>55</v>
      </c>
      <c r="M5911" s="23" t="s">
        <v>83</v>
      </c>
      <c r="N5911" s="27"/>
      <c r="O5911" s="23" t="s">
        <v>56</v>
      </c>
      <c r="P5911" t="str">
        <f t="shared" si="92"/>
        <v>INSERT INTO @DataTable (Deal, AdvanceDate, PROV, DealPurpose, RateType, BEACON, LTV, TDS, GDS, InsuranceType, PrincipalBalance, OccupancyType, AccountStatus, Closed_Date, DelinquencyBucket) VALUES (5910, '2014-07-16', 'ON', 'Purchase', 'ARM', 833, 32.09, 33.53, 33.33, 'Conv', 150452.61, 'Owner-Occupied', 'Open', '1900-01-00', 'Current');</v>
      </c>
    </row>
    <row r="5912" spans="1:16" x14ac:dyDescent="0.35">
      <c r="A5912" s="19">
        <v>5911</v>
      </c>
      <c r="B5912" s="18">
        <v>41621</v>
      </c>
      <c r="C5912" s="19" t="s">
        <v>57</v>
      </c>
      <c r="D5912" s="19" t="s">
        <v>61</v>
      </c>
      <c r="E5912" s="19" t="s">
        <v>53</v>
      </c>
      <c r="F5912" s="19">
        <v>650</v>
      </c>
      <c r="G5912" s="19">
        <v>95</v>
      </c>
      <c r="H5912" s="19">
        <v>40.46</v>
      </c>
      <c r="I5912" s="19">
        <v>11.6</v>
      </c>
      <c r="J5912" s="19" t="s">
        <v>60</v>
      </c>
      <c r="K5912" s="20">
        <v>244196.64</v>
      </c>
      <c r="L5912" s="20" t="s">
        <v>55</v>
      </c>
      <c r="M5912" s="20" t="s">
        <v>83</v>
      </c>
      <c r="N5912" s="26"/>
      <c r="O5912" s="20" t="s">
        <v>56</v>
      </c>
      <c r="P5912" t="str">
        <f t="shared" si="92"/>
        <v>INSERT INTO @DataTable (Deal, AdvanceDate, PROV, DealPurpose, RateType, BEACON, LTV, TDS, GDS, InsuranceType, PrincipalBalance, OccupancyType, AccountStatus, Closed_Date, DelinquencyBucket) VALUES (5911, '2013-12-13', 'ON', 'Purchase', 'Fixed', 650, 95, 40.46, 11.6, 'HiRatio', 244196.64, 'Owner-Occupied', 'Open', '1900-01-00', 'Current');</v>
      </c>
    </row>
    <row r="5913" spans="1:16" x14ac:dyDescent="0.35">
      <c r="A5913" s="22">
        <v>5912</v>
      </c>
      <c r="B5913" s="21">
        <v>42725</v>
      </c>
      <c r="C5913" s="22" t="s">
        <v>57</v>
      </c>
      <c r="D5913" s="22" t="s">
        <v>52</v>
      </c>
      <c r="E5913" s="22" t="s">
        <v>53</v>
      </c>
      <c r="F5913" s="22">
        <v>653</v>
      </c>
      <c r="G5913" s="22">
        <v>78.489999999999995</v>
      </c>
      <c r="H5913" s="22">
        <v>37.24</v>
      </c>
      <c r="I5913" s="22">
        <v>30.14</v>
      </c>
      <c r="J5913" s="22" t="s">
        <v>54</v>
      </c>
      <c r="K5913" s="23">
        <v>673890.93</v>
      </c>
      <c r="L5913" s="23" t="s">
        <v>55</v>
      </c>
      <c r="M5913" s="23" t="s">
        <v>83</v>
      </c>
      <c r="N5913" s="27"/>
      <c r="O5913" s="23" t="s">
        <v>56</v>
      </c>
      <c r="P5913" t="str">
        <f t="shared" si="92"/>
        <v>INSERT INTO @DataTable (Deal, AdvanceDate, PROV, DealPurpose, RateType, BEACON, LTV, TDS, GDS, InsuranceType, PrincipalBalance, OccupancyType, AccountStatus, Closed_Date, DelinquencyBucket) VALUES (5912, '2016-12-21', 'ON', 'Refinance External', 'Fixed', 653, 78.49, 37.24, 30.14, 'Conv', 673890.93, 'Owner-Occupied', 'Open', '1900-01-00', 'Current');</v>
      </c>
    </row>
    <row r="5914" spans="1:16" x14ac:dyDescent="0.35">
      <c r="A5914" s="19">
        <v>5913</v>
      </c>
      <c r="B5914" s="18">
        <v>41820</v>
      </c>
      <c r="C5914" s="19" t="s">
        <v>74</v>
      </c>
      <c r="D5914" s="19" t="s">
        <v>61</v>
      </c>
      <c r="E5914" s="19" t="s">
        <v>53</v>
      </c>
      <c r="F5914" s="19">
        <v>768</v>
      </c>
      <c r="G5914" s="19">
        <v>95</v>
      </c>
      <c r="H5914" s="19">
        <v>35.22</v>
      </c>
      <c r="I5914" s="19">
        <v>34.89</v>
      </c>
      <c r="J5914" s="19" t="s">
        <v>60</v>
      </c>
      <c r="K5914" s="20">
        <v>173878.07</v>
      </c>
      <c r="L5914" s="20" t="s">
        <v>55</v>
      </c>
      <c r="M5914" s="20" t="s">
        <v>83</v>
      </c>
      <c r="N5914" s="26"/>
      <c r="O5914" s="20" t="s">
        <v>56</v>
      </c>
      <c r="P5914" t="str">
        <f t="shared" si="92"/>
        <v>INSERT INTO @DataTable (Deal, AdvanceDate, PROV, DealPurpose, RateType, BEACON, LTV, TDS, GDS, InsuranceType, PrincipalBalance, OccupancyType, AccountStatus, Closed_Date, DelinquencyBucket) VALUES (5913, '2014-06-30', 'MB', 'Purchase', 'Fixed', 768, 95, 35.22, 34.89, 'HiRatio', 173878.07, 'Owner-Occupied', 'Open', '1900-01-00', 'Current');</v>
      </c>
    </row>
    <row r="5915" spans="1:16" x14ac:dyDescent="0.35">
      <c r="A5915" s="22">
        <v>5914</v>
      </c>
      <c r="B5915" s="21">
        <v>41057</v>
      </c>
      <c r="C5915" s="22" t="s">
        <v>51</v>
      </c>
      <c r="D5915" s="22" t="s">
        <v>61</v>
      </c>
      <c r="E5915" s="22" t="s">
        <v>53</v>
      </c>
      <c r="F5915" s="22">
        <v>695</v>
      </c>
      <c r="G5915" s="22">
        <v>95</v>
      </c>
      <c r="H5915" s="22">
        <v>35.64</v>
      </c>
      <c r="I5915" s="22">
        <v>15.23</v>
      </c>
      <c r="J5915" s="22" t="s">
        <v>60</v>
      </c>
      <c r="K5915" s="23">
        <v>167836.01</v>
      </c>
      <c r="L5915" s="23" t="s">
        <v>55</v>
      </c>
      <c r="M5915" s="23" t="s">
        <v>83</v>
      </c>
      <c r="N5915" s="27"/>
      <c r="O5915" s="23" t="s">
        <v>56</v>
      </c>
      <c r="P5915" t="str">
        <f t="shared" si="92"/>
        <v>INSERT INTO @DataTable (Deal, AdvanceDate, PROV, DealPurpose, RateType, BEACON, LTV, TDS, GDS, InsuranceType, PrincipalBalance, OccupancyType, AccountStatus, Closed_Date, DelinquencyBucket) VALUES (5914, '2012-05-28', 'AB', 'Purchase', 'Fixed', 695, 95, 35.64, 15.23, 'HiRatio', 167836.01, 'Owner-Occupied', 'Open', '1900-01-00', 'Current');</v>
      </c>
    </row>
    <row r="5916" spans="1:16" x14ac:dyDescent="0.35">
      <c r="A5916" s="19">
        <v>5915</v>
      </c>
      <c r="B5916" s="18">
        <v>42703</v>
      </c>
      <c r="C5916" s="19" t="s">
        <v>58</v>
      </c>
      <c r="D5916" s="19" t="s">
        <v>61</v>
      </c>
      <c r="E5916" s="19" t="s">
        <v>40</v>
      </c>
      <c r="F5916" s="19">
        <v>705</v>
      </c>
      <c r="G5916" s="19">
        <v>85</v>
      </c>
      <c r="H5916" s="19">
        <v>32.26</v>
      </c>
      <c r="I5916" s="19">
        <v>30.98</v>
      </c>
      <c r="J5916" s="19" t="s">
        <v>60</v>
      </c>
      <c r="K5916" s="20">
        <v>403941.94</v>
      </c>
      <c r="L5916" s="20" t="s">
        <v>55</v>
      </c>
      <c r="M5916" s="20" t="s">
        <v>83</v>
      </c>
      <c r="N5916" s="26"/>
      <c r="O5916" s="20" t="s">
        <v>56</v>
      </c>
      <c r="P5916" t="str">
        <f t="shared" si="92"/>
        <v>INSERT INTO @DataTable (Deal, AdvanceDate, PROV, DealPurpose, RateType, BEACON, LTV, TDS, GDS, InsuranceType, PrincipalBalance, OccupancyType, AccountStatus, Closed_Date, DelinquencyBucket) VALUES (5915, '2016-11-29', 'BC', 'Purchase', 'ARM', 705, 85, 32.26, 30.98, 'HiRatio', 403941.94, 'Owner-Occupied', 'Open', '1900-01-00', 'Current');</v>
      </c>
    </row>
    <row r="5917" spans="1:16" x14ac:dyDescent="0.35">
      <c r="A5917" s="22">
        <v>5916</v>
      </c>
      <c r="B5917" s="21">
        <v>41817</v>
      </c>
      <c r="C5917" s="22" t="s">
        <v>57</v>
      </c>
      <c r="D5917" s="22" t="s">
        <v>61</v>
      </c>
      <c r="E5917" s="22" t="s">
        <v>40</v>
      </c>
      <c r="F5917" s="22">
        <v>648</v>
      </c>
      <c r="G5917" s="22">
        <v>83.74</v>
      </c>
      <c r="H5917" s="22">
        <v>35.89</v>
      </c>
      <c r="I5917" s="22">
        <v>27.3</v>
      </c>
      <c r="J5917" s="22" t="s">
        <v>60</v>
      </c>
      <c r="K5917" s="23">
        <v>284781.42</v>
      </c>
      <c r="L5917" s="23" t="s">
        <v>55</v>
      </c>
      <c r="M5917" s="23" t="s">
        <v>83</v>
      </c>
      <c r="N5917" s="27"/>
      <c r="O5917" s="23" t="s">
        <v>56</v>
      </c>
      <c r="P5917" t="str">
        <f t="shared" si="92"/>
        <v>INSERT INTO @DataTable (Deal, AdvanceDate, PROV, DealPurpose, RateType, BEACON, LTV, TDS, GDS, InsuranceType, PrincipalBalance, OccupancyType, AccountStatus, Closed_Date, DelinquencyBucket) VALUES (5916, '2014-06-27', 'ON', 'Purchase', 'ARM', 648, 83.74, 35.89, 27.3, 'HiRatio', 284781.42, 'Owner-Occupied', 'Open', '1900-01-00', 'Current');</v>
      </c>
    </row>
    <row r="5918" spans="1:16" x14ac:dyDescent="0.35">
      <c r="A5918" s="19">
        <v>5917</v>
      </c>
      <c r="B5918" s="18">
        <v>42195</v>
      </c>
      <c r="C5918" s="19" t="s">
        <v>65</v>
      </c>
      <c r="D5918" s="19" t="s">
        <v>61</v>
      </c>
      <c r="E5918" s="19" t="s">
        <v>53</v>
      </c>
      <c r="F5918" s="19">
        <v>811</v>
      </c>
      <c r="G5918" s="19">
        <v>80</v>
      </c>
      <c r="H5918" s="19">
        <v>29.39</v>
      </c>
      <c r="I5918" s="19">
        <v>29.26</v>
      </c>
      <c r="J5918" s="19" t="s">
        <v>54</v>
      </c>
      <c r="K5918" s="20">
        <v>321311.96999999997</v>
      </c>
      <c r="L5918" s="20" t="s">
        <v>55</v>
      </c>
      <c r="M5918" s="20" t="s">
        <v>83</v>
      </c>
      <c r="N5918" s="26"/>
      <c r="O5918" s="20" t="s">
        <v>56</v>
      </c>
      <c r="P5918" t="str">
        <f t="shared" si="92"/>
        <v>INSERT INTO @DataTable (Deal, AdvanceDate, PROV, DealPurpose, RateType, BEACON, LTV, TDS, GDS, InsuranceType, PrincipalBalance, OccupancyType, AccountStatus, Closed_Date, DelinquencyBucket) VALUES (5917, '2015-07-10', 'NS', 'Purchase', 'Fixed', 811, 80, 29.39, 29.26, 'Conv', 321311.97, 'Owner-Occupied', 'Open', '1900-01-00', 'Current');</v>
      </c>
    </row>
    <row r="5919" spans="1:16" x14ac:dyDescent="0.35">
      <c r="A5919" s="22">
        <v>5918</v>
      </c>
      <c r="B5919" s="21">
        <v>42384</v>
      </c>
      <c r="C5919" s="22" t="s">
        <v>51</v>
      </c>
      <c r="D5919" s="22" t="s">
        <v>61</v>
      </c>
      <c r="E5919" s="22" t="s">
        <v>53</v>
      </c>
      <c r="F5919" s="22">
        <v>758</v>
      </c>
      <c r="G5919" s="22">
        <v>88.83</v>
      </c>
      <c r="H5919" s="22">
        <v>26.09</v>
      </c>
      <c r="I5919" s="22">
        <v>25.57</v>
      </c>
      <c r="J5919" s="22" t="s">
        <v>54</v>
      </c>
      <c r="K5919" s="23">
        <v>199243.49</v>
      </c>
      <c r="L5919" s="23" t="s">
        <v>55</v>
      </c>
      <c r="M5919" s="23" t="s">
        <v>83</v>
      </c>
      <c r="N5919" s="27"/>
      <c r="O5919" s="23" t="s">
        <v>56</v>
      </c>
      <c r="P5919" t="str">
        <f t="shared" si="92"/>
        <v>INSERT INTO @DataTable (Deal, AdvanceDate, PROV, DealPurpose, RateType, BEACON, LTV, TDS, GDS, InsuranceType, PrincipalBalance, OccupancyType, AccountStatus, Closed_Date, DelinquencyBucket) VALUES (5918, '2016-01-15', 'AB', 'Purchase', 'Fixed', 758, 88.83, 26.09, 25.57, 'Conv', 199243.49, 'Owner-Occupied', 'Open', '1900-01-00', 'Current');</v>
      </c>
    </row>
    <row r="5920" spans="1:16" x14ac:dyDescent="0.35">
      <c r="A5920" s="19">
        <v>5919</v>
      </c>
      <c r="B5920" s="18">
        <v>41992</v>
      </c>
      <c r="C5920" s="19" t="s">
        <v>57</v>
      </c>
      <c r="D5920" s="19" t="s">
        <v>61</v>
      </c>
      <c r="E5920" s="19" t="s">
        <v>53</v>
      </c>
      <c r="F5920" s="19">
        <v>741</v>
      </c>
      <c r="G5920" s="19">
        <v>95</v>
      </c>
      <c r="H5920" s="19">
        <v>17.95</v>
      </c>
      <c r="I5920" s="19">
        <v>17.600000000000001</v>
      </c>
      <c r="J5920" s="19" t="s">
        <v>60</v>
      </c>
      <c r="K5920" s="20">
        <v>122269.66</v>
      </c>
      <c r="L5920" s="20" t="s">
        <v>55</v>
      </c>
      <c r="M5920" s="20" t="s">
        <v>83</v>
      </c>
      <c r="N5920" s="26"/>
      <c r="O5920" s="20" t="s">
        <v>56</v>
      </c>
      <c r="P5920" t="str">
        <f t="shared" si="92"/>
        <v>INSERT INTO @DataTable (Deal, AdvanceDate, PROV, DealPurpose, RateType, BEACON, LTV, TDS, GDS, InsuranceType, PrincipalBalance, OccupancyType, AccountStatus, Closed_Date, DelinquencyBucket) VALUES (5919, '2014-12-19', 'ON', 'Purchase', 'Fixed', 741, 95, 17.95, 17.6, 'HiRatio', 122269.66, 'Owner-Occupied', 'Open', '1900-01-00', 'Current');</v>
      </c>
    </row>
    <row r="5921" spans="1:16" x14ac:dyDescent="0.35">
      <c r="A5921" s="22">
        <v>5920</v>
      </c>
      <c r="B5921" s="21">
        <v>42571</v>
      </c>
      <c r="C5921" s="22" t="s">
        <v>58</v>
      </c>
      <c r="D5921" s="22" t="s">
        <v>61</v>
      </c>
      <c r="E5921" s="22" t="s">
        <v>53</v>
      </c>
      <c r="F5921" s="22">
        <v>864</v>
      </c>
      <c r="G5921" s="22">
        <v>90</v>
      </c>
      <c r="H5921" s="22">
        <v>26.95</v>
      </c>
      <c r="I5921" s="22">
        <v>17.14</v>
      </c>
      <c r="J5921" s="22" t="s">
        <v>60</v>
      </c>
      <c r="K5921" s="23">
        <v>318899.77</v>
      </c>
      <c r="L5921" s="23" t="s">
        <v>55</v>
      </c>
      <c r="M5921" s="23" t="s">
        <v>83</v>
      </c>
      <c r="N5921" s="27"/>
      <c r="O5921" s="23" t="s">
        <v>56</v>
      </c>
      <c r="P5921" t="str">
        <f t="shared" si="92"/>
        <v>INSERT INTO @DataTable (Deal, AdvanceDate, PROV, DealPurpose, RateType, BEACON, LTV, TDS, GDS, InsuranceType, PrincipalBalance, OccupancyType, AccountStatus, Closed_Date, DelinquencyBucket) VALUES (5920, '2016-07-20', 'BC', 'Purchase', 'Fixed', 864, 90, 26.95, 17.14, 'HiRatio', 318899.77, 'Owner-Occupied', 'Open', '1900-01-00', 'Current');</v>
      </c>
    </row>
    <row r="5922" spans="1:16" x14ac:dyDescent="0.35">
      <c r="A5922" s="19">
        <v>5921</v>
      </c>
      <c r="B5922" s="18">
        <v>41082</v>
      </c>
      <c r="C5922" s="19" t="s">
        <v>58</v>
      </c>
      <c r="D5922" s="19" t="s">
        <v>52</v>
      </c>
      <c r="E5922" s="19" t="s">
        <v>53</v>
      </c>
      <c r="F5922" s="19">
        <v>640</v>
      </c>
      <c r="G5922" s="19">
        <v>53.7</v>
      </c>
      <c r="H5922" s="19">
        <v>36.54</v>
      </c>
      <c r="I5922" s="19">
        <v>36.4</v>
      </c>
      <c r="J5922" s="19" t="s">
        <v>54</v>
      </c>
      <c r="K5922" s="20">
        <v>122092.37</v>
      </c>
      <c r="L5922" s="20" t="s">
        <v>55</v>
      </c>
      <c r="M5922" s="20" t="s">
        <v>83</v>
      </c>
      <c r="N5922" s="26"/>
      <c r="O5922" s="20" t="s">
        <v>56</v>
      </c>
      <c r="P5922" t="str">
        <f t="shared" si="92"/>
        <v>INSERT INTO @DataTable (Deal, AdvanceDate, PROV, DealPurpose, RateType, BEACON, LTV, TDS, GDS, InsuranceType, PrincipalBalance, OccupancyType, AccountStatus, Closed_Date, DelinquencyBucket) VALUES (5921, '2012-06-22', 'BC', 'Refinance External', 'Fixed', 640, 53.7, 36.54, 36.4, 'Conv', 122092.37, 'Owner-Occupied', 'Open', '1900-01-00', 'Current');</v>
      </c>
    </row>
    <row r="5923" spans="1:16" x14ac:dyDescent="0.35">
      <c r="A5923" s="22">
        <v>5922</v>
      </c>
      <c r="B5923" s="21">
        <v>42163</v>
      </c>
      <c r="C5923" s="22" t="s">
        <v>57</v>
      </c>
      <c r="D5923" s="22" t="s">
        <v>59</v>
      </c>
      <c r="E5923" s="22" t="s">
        <v>53</v>
      </c>
      <c r="F5923" s="22">
        <v>712</v>
      </c>
      <c r="G5923" s="22">
        <v>90.97</v>
      </c>
      <c r="H5923" s="22">
        <v>29.96</v>
      </c>
      <c r="I5923" s="22">
        <v>21.13</v>
      </c>
      <c r="J5923" s="22" t="s">
        <v>60</v>
      </c>
      <c r="K5923" s="23">
        <v>0</v>
      </c>
      <c r="L5923" s="23" t="s">
        <v>55</v>
      </c>
      <c r="M5923" s="23" t="s">
        <v>84</v>
      </c>
      <c r="N5923" s="27">
        <v>42263</v>
      </c>
      <c r="O5923" s="23" t="s">
        <v>56</v>
      </c>
      <c r="P5923" t="str">
        <f t="shared" si="92"/>
        <v>INSERT INTO @DataTable (Deal, AdvanceDate, PROV, DealPurpose, RateType, BEACON, LTV, TDS, GDS, InsuranceType, PrincipalBalance, OccupancyType, AccountStatus, Closed_Date, DelinquencyBucket) VALUES (5922, '2015-06-08', 'ON', 'Transfer', 'Fixed', 712, 90.97, 29.96, 21.13, 'HiRatio', 0, 'Owner-Occupied', 'Closed', '2015-09-16', 'Current');</v>
      </c>
    </row>
    <row r="5924" spans="1:16" x14ac:dyDescent="0.35">
      <c r="A5924" s="19">
        <v>5923</v>
      </c>
      <c r="B5924" s="18">
        <v>40606</v>
      </c>
      <c r="C5924" s="19" t="s">
        <v>51</v>
      </c>
      <c r="D5924" s="19" t="s">
        <v>61</v>
      </c>
      <c r="E5924" s="19"/>
      <c r="F5924" s="19">
        <v>765</v>
      </c>
      <c r="G5924" s="19">
        <v>90</v>
      </c>
      <c r="H5924" s="19">
        <v>25.41</v>
      </c>
      <c r="I5924" s="19">
        <v>25.07</v>
      </c>
      <c r="J5924" s="19" t="s">
        <v>77</v>
      </c>
      <c r="K5924" s="20">
        <v>0</v>
      </c>
      <c r="L5924" s="20" t="s">
        <v>55</v>
      </c>
      <c r="M5924" s="20" t="s">
        <v>84</v>
      </c>
      <c r="N5924" s="26">
        <v>41719</v>
      </c>
      <c r="O5924" s="20" t="s">
        <v>56</v>
      </c>
      <c r="P5924" t="str">
        <f t="shared" si="92"/>
        <v>INSERT INTO @DataTable (Deal, AdvanceDate, PROV, DealPurpose, RateType, BEACON, LTV, TDS, GDS, InsuranceType, PrincipalBalance, OccupancyType, AccountStatus, Closed_Date, DelinquencyBucket) VALUES (5923, '2011-03-04', 'AB', 'Purchase', '', 765, 90, 25.41, 25.07, 'Other', 0, 'Owner-Occupied', 'Closed', '2014-03-21', 'Current');</v>
      </c>
    </row>
    <row r="5925" spans="1:16" x14ac:dyDescent="0.35">
      <c r="A5925" s="22">
        <v>5924</v>
      </c>
      <c r="B5925" s="21">
        <v>42153</v>
      </c>
      <c r="C5925" s="22" t="s">
        <v>57</v>
      </c>
      <c r="D5925" s="22" t="s">
        <v>61</v>
      </c>
      <c r="E5925" s="22" t="s">
        <v>40</v>
      </c>
      <c r="F5925" s="22">
        <v>659</v>
      </c>
      <c r="G5925" s="22">
        <v>64.48</v>
      </c>
      <c r="H5925" s="22">
        <v>31.77</v>
      </c>
      <c r="I5925" s="22">
        <v>26.6</v>
      </c>
      <c r="J5925" s="22" t="s">
        <v>54</v>
      </c>
      <c r="K5925" s="23">
        <v>568059.38</v>
      </c>
      <c r="L5925" s="23" t="s">
        <v>55</v>
      </c>
      <c r="M5925" s="23" t="s">
        <v>83</v>
      </c>
      <c r="N5925" s="27"/>
      <c r="O5925" s="23" t="s">
        <v>56</v>
      </c>
      <c r="P5925" t="str">
        <f t="shared" si="92"/>
        <v>INSERT INTO @DataTable (Deal, AdvanceDate, PROV, DealPurpose, RateType, BEACON, LTV, TDS, GDS, InsuranceType, PrincipalBalance, OccupancyType, AccountStatus, Closed_Date, DelinquencyBucket) VALUES (5924, '2015-05-29', 'ON', 'Purchase', 'ARM', 659, 64.48, 31.77, 26.6, 'Conv', 568059.38, 'Owner-Occupied', 'Open', '1900-01-00', 'Current');</v>
      </c>
    </row>
    <row r="5926" spans="1:16" x14ac:dyDescent="0.35">
      <c r="A5926" s="19">
        <v>5925</v>
      </c>
      <c r="B5926" s="18">
        <v>42234</v>
      </c>
      <c r="C5926" s="19" t="s">
        <v>57</v>
      </c>
      <c r="D5926" s="19" t="s">
        <v>64</v>
      </c>
      <c r="E5926" s="19" t="s">
        <v>53</v>
      </c>
      <c r="F5926" s="19">
        <v>774</v>
      </c>
      <c r="G5926" s="19">
        <v>95</v>
      </c>
      <c r="H5926" s="19">
        <v>28.34</v>
      </c>
      <c r="I5926" s="19">
        <v>26.21</v>
      </c>
      <c r="J5926" s="19" t="s">
        <v>60</v>
      </c>
      <c r="K5926" s="20">
        <v>204367.37</v>
      </c>
      <c r="L5926" s="20" t="s">
        <v>55</v>
      </c>
      <c r="M5926" s="20" t="s">
        <v>83</v>
      </c>
      <c r="N5926" s="26"/>
      <c r="O5926" s="20" t="s">
        <v>56</v>
      </c>
      <c r="P5926" t="str">
        <f t="shared" si="92"/>
        <v>INSERT INTO @DataTable (Deal, AdvanceDate, PROV, DealPurpose, RateType, BEACON, LTV, TDS, GDS, InsuranceType, PrincipalBalance, OccupancyType, AccountStatus, Closed_Date, DelinquencyBucket) VALUES (5925, '2015-08-18', 'ON', 'Purchase with Improvements', 'Fixed', 774, 95, 28.34, 26.21, 'HiRatio', 204367.37, 'Owner-Occupied', 'Open', '1900-01-00', 'Current');</v>
      </c>
    </row>
    <row r="5927" spans="1:16" x14ac:dyDescent="0.35">
      <c r="A5927" s="22">
        <v>5926</v>
      </c>
      <c r="B5927" s="21">
        <v>42671</v>
      </c>
      <c r="C5927" s="22" t="s">
        <v>57</v>
      </c>
      <c r="D5927" s="22" t="s">
        <v>61</v>
      </c>
      <c r="E5927" s="22" t="s">
        <v>53</v>
      </c>
      <c r="F5927" s="22">
        <v>718</v>
      </c>
      <c r="G5927" s="22">
        <v>95</v>
      </c>
      <c r="H5927" s="22">
        <v>43.54</v>
      </c>
      <c r="I5927" s="22">
        <v>28.15</v>
      </c>
      <c r="J5927" s="22" t="s">
        <v>60</v>
      </c>
      <c r="K5927" s="23">
        <v>330087.34999999998</v>
      </c>
      <c r="L5927" s="23" t="s">
        <v>55</v>
      </c>
      <c r="M5927" s="23" t="s">
        <v>83</v>
      </c>
      <c r="N5927" s="27"/>
      <c r="O5927" s="23" t="s">
        <v>56</v>
      </c>
      <c r="P5927" t="str">
        <f t="shared" si="92"/>
        <v>INSERT INTO @DataTable (Deal, AdvanceDate, PROV, DealPurpose, RateType, BEACON, LTV, TDS, GDS, InsuranceType, PrincipalBalance, OccupancyType, AccountStatus, Closed_Date, DelinquencyBucket) VALUES (5926, '2016-10-28', 'ON', 'Purchase', 'Fixed', 718, 95, 43.54, 28.15, 'HiRatio', 330087.35, 'Owner-Occupied', 'Open', '1900-01-00', 'Current');</v>
      </c>
    </row>
    <row r="5928" spans="1:16" x14ac:dyDescent="0.35">
      <c r="A5928" s="19">
        <v>5927</v>
      </c>
      <c r="B5928" s="18">
        <v>42031</v>
      </c>
      <c r="C5928" s="19" t="s">
        <v>58</v>
      </c>
      <c r="D5928" s="19" t="s">
        <v>52</v>
      </c>
      <c r="E5928" s="19" t="s">
        <v>40</v>
      </c>
      <c r="F5928" s="19">
        <v>736</v>
      </c>
      <c r="G5928" s="19">
        <v>80</v>
      </c>
      <c r="H5928" s="19">
        <v>37.26</v>
      </c>
      <c r="I5928" s="19">
        <v>16.71</v>
      </c>
      <c r="J5928" s="19" t="s">
        <v>54</v>
      </c>
      <c r="K5928" s="20">
        <v>228342.71</v>
      </c>
      <c r="L5928" s="20" t="s">
        <v>55</v>
      </c>
      <c r="M5928" s="20" t="s">
        <v>83</v>
      </c>
      <c r="N5928" s="26"/>
      <c r="O5928" s="20" t="s">
        <v>56</v>
      </c>
      <c r="P5928" t="str">
        <f t="shared" si="92"/>
        <v>INSERT INTO @DataTable (Deal, AdvanceDate, PROV, DealPurpose, RateType, BEACON, LTV, TDS, GDS, InsuranceType, PrincipalBalance, OccupancyType, AccountStatus, Closed_Date, DelinquencyBucket) VALUES (5927, '2015-01-27', 'BC', 'Refinance External', 'ARM', 736, 80, 37.26, 16.71, 'Conv', 228342.71, 'Owner-Occupied', 'Open', '1900-01-00', 'Current');</v>
      </c>
    </row>
    <row r="5929" spans="1:16" x14ac:dyDescent="0.35">
      <c r="A5929" s="22">
        <v>5928</v>
      </c>
      <c r="B5929" s="21">
        <v>42416</v>
      </c>
      <c r="C5929" s="22" t="s">
        <v>58</v>
      </c>
      <c r="D5929" s="22" t="s">
        <v>61</v>
      </c>
      <c r="E5929" s="22" t="s">
        <v>53</v>
      </c>
      <c r="F5929" s="22">
        <v>761</v>
      </c>
      <c r="G5929" s="22">
        <v>80</v>
      </c>
      <c r="H5929" s="22">
        <v>20.190000000000001</v>
      </c>
      <c r="I5929" s="22">
        <v>19.43</v>
      </c>
      <c r="J5929" s="22" t="s">
        <v>54</v>
      </c>
      <c r="K5929" s="23">
        <v>0</v>
      </c>
      <c r="L5929" s="23" t="s">
        <v>55</v>
      </c>
      <c r="M5929" s="23" t="s">
        <v>84</v>
      </c>
      <c r="N5929" s="27">
        <v>42426</v>
      </c>
      <c r="O5929" s="23" t="s">
        <v>56</v>
      </c>
      <c r="P5929" t="str">
        <f t="shared" si="92"/>
        <v>INSERT INTO @DataTable (Deal, AdvanceDate, PROV, DealPurpose, RateType, BEACON, LTV, TDS, GDS, InsuranceType, PrincipalBalance, OccupancyType, AccountStatus, Closed_Date, DelinquencyBucket) VALUES (5928, '2016-02-16', 'BC', 'Purchase', 'Fixed', 761, 80, 20.19, 19.43, 'Conv', 0, 'Owner-Occupied', 'Closed', '2016-02-26', 'Current');</v>
      </c>
    </row>
    <row r="5930" spans="1:16" x14ac:dyDescent="0.35">
      <c r="A5930" s="19">
        <v>5929</v>
      </c>
      <c r="B5930" s="18">
        <v>41711</v>
      </c>
      <c r="C5930" s="19" t="s">
        <v>51</v>
      </c>
      <c r="D5930" s="19" t="s">
        <v>68</v>
      </c>
      <c r="E5930" s="19" t="s">
        <v>40</v>
      </c>
      <c r="F5930" s="19">
        <v>656</v>
      </c>
      <c r="G5930" s="19">
        <v>95</v>
      </c>
      <c r="H5930" s="19">
        <v>33.72</v>
      </c>
      <c r="I5930" s="19">
        <v>25.65</v>
      </c>
      <c r="J5930" s="19" t="s">
        <v>60</v>
      </c>
      <c r="K5930" s="20">
        <v>469386.8</v>
      </c>
      <c r="L5930" s="20" t="s">
        <v>55</v>
      </c>
      <c r="M5930" s="20" t="s">
        <v>83</v>
      </c>
      <c r="N5930" s="26"/>
      <c r="O5930" s="20" t="s">
        <v>56</v>
      </c>
      <c r="P5930" t="str">
        <f t="shared" si="92"/>
        <v>INSERT INTO @DataTable (Deal, AdvanceDate, PROV, DealPurpose, RateType, BEACON, LTV, TDS, GDS, InsuranceType, PrincipalBalance, OccupancyType, AccountStatus, Closed_Date, DelinquencyBucket) VALUES (5929, '2014-03-13', 'AB', 'Portable', 'ARM', 656, 95, 33.72, 25.65, 'HiRatio', 469386.8, 'Owner-Occupied', 'Open', '1900-01-00', 'Current');</v>
      </c>
    </row>
    <row r="5931" spans="1:16" x14ac:dyDescent="0.35">
      <c r="A5931" s="22">
        <v>5930</v>
      </c>
      <c r="B5931" s="21">
        <v>40861</v>
      </c>
      <c r="C5931" s="22" t="s">
        <v>57</v>
      </c>
      <c r="D5931" s="22" t="s">
        <v>52</v>
      </c>
      <c r="E5931" s="22" t="s">
        <v>53</v>
      </c>
      <c r="F5931" s="22">
        <v>730</v>
      </c>
      <c r="G5931" s="22">
        <v>84.91</v>
      </c>
      <c r="H5931" s="22">
        <v>33.229999999999997</v>
      </c>
      <c r="I5931" s="22">
        <v>28.35</v>
      </c>
      <c r="J5931" s="22" t="s">
        <v>60</v>
      </c>
      <c r="K5931" s="23">
        <v>0</v>
      </c>
      <c r="L5931" s="23" t="s">
        <v>55</v>
      </c>
      <c r="M5931" s="23" t="s">
        <v>84</v>
      </c>
      <c r="N5931" s="27">
        <v>42611</v>
      </c>
      <c r="O5931" s="23" t="s">
        <v>56</v>
      </c>
      <c r="P5931" t="str">
        <f t="shared" si="92"/>
        <v>INSERT INTO @DataTable (Deal, AdvanceDate, PROV, DealPurpose, RateType, BEACON, LTV, TDS, GDS, InsuranceType, PrincipalBalance, OccupancyType, AccountStatus, Closed_Date, DelinquencyBucket) VALUES (5930, '2011-11-14', 'ON', 'Refinance External', 'Fixed', 730, 84.91, 33.23, 28.35, 'HiRatio', 0, 'Owner-Occupied', 'Closed', '2016-08-29', 'Current');</v>
      </c>
    </row>
    <row r="5932" spans="1:16" x14ac:dyDescent="0.35">
      <c r="A5932" s="19">
        <v>5931</v>
      </c>
      <c r="B5932" s="18">
        <v>41712</v>
      </c>
      <c r="C5932" s="19" t="s">
        <v>51</v>
      </c>
      <c r="D5932" s="19" t="s">
        <v>61</v>
      </c>
      <c r="E5932" s="19" t="s">
        <v>53</v>
      </c>
      <c r="F5932" s="19">
        <v>660</v>
      </c>
      <c r="G5932" s="19">
        <v>80</v>
      </c>
      <c r="H5932" s="19">
        <v>25.33</v>
      </c>
      <c r="I5932" s="19">
        <v>12.07</v>
      </c>
      <c r="J5932" s="19" t="s">
        <v>54</v>
      </c>
      <c r="K5932" s="20">
        <v>110579.66</v>
      </c>
      <c r="L5932" s="20" t="s">
        <v>55</v>
      </c>
      <c r="M5932" s="20" t="s">
        <v>83</v>
      </c>
      <c r="N5932" s="26"/>
      <c r="O5932" s="20" t="s">
        <v>56</v>
      </c>
      <c r="P5932" t="str">
        <f t="shared" si="92"/>
        <v>INSERT INTO @DataTable (Deal, AdvanceDate, PROV, DealPurpose, RateType, BEACON, LTV, TDS, GDS, InsuranceType, PrincipalBalance, OccupancyType, AccountStatus, Closed_Date, DelinquencyBucket) VALUES (5931, '2014-03-14', 'AB', 'Purchase', 'Fixed', 660, 80, 25.33, 12.07, 'Conv', 110579.66, 'Owner-Occupied', 'Open', '1900-01-00', 'Current');</v>
      </c>
    </row>
    <row r="5933" spans="1:16" x14ac:dyDescent="0.35">
      <c r="A5933" s="22">
        <v>5932</v>
      </c>
      <c r="B5933" s="21">
        <v>41729</v>
      </c>
      <c r="C5933" s="22" t="s">
        <v>51</v>
      </c>
      <c r="D5933" s="22" t="s">
        <v>61</v>
      </c>
      <c r="E5933" s="22" t="s">
        <v>53</v>
      </c>
      <c r="F5933" s="22">
        <v>770</v>
      </c>
      <c r="G5933" s="22">
        <v>95</v>
      </c>
      <c r="H5933" s="22">
        <v>42.66</v>
      </c>
      <c r="I5933" s="22">
        <v>36.22</v>
      </c>
      <c r="J5933" s="22" t="s">
        <v>60</v>
      </c>
      <c r="K5933" s="23">
        <v>257162.15</v>
      </c>
      <c r="L5933" s="23" t="s">
        <v>55</v>
      </c>
      <c r="M5933" s="23" t="s">
        <v>83</v>
      </c>
      <c r="N5933" s="27"/>
      <c r="O5933" s="23" t="s">
        <v>56</v>
      </c>
      <c r="P5933" t="str">
        <f t="shared" si="92"/>
        <v>INSERT INTO @DataTable (Deal, AdvanceDate, PROV, DealPurpose, RateType, BEACON, LTV, TDS, GDS, InsuranceType, PrincipalBalance, OccupancyType, AccountStatus, Closed_Date, DelinquencyBucket) VALUES (5932, '2014-03-31', 'AB', 'Purchase', 'Fixed', 770, 95, 42.66, 36.22, 'HiRatio', 257162.15, 'Owner-Occupied', 'Open', '1900-01-00', 'Current');</v>
      </c>
    </row>
    <row r="5934" spans="1:16" x14ac:dyDescent="0.35">
      <c r="A5934" s="19">
        <v>5933</v>
      </c>
      <c r="B5934" s="18">
        <v>41775</v>
      </c>
      <c r="C5934" s="19" t="s">
        <v>51</v>
      </c>
      <c r="D5934" s="19" t="s">
        <v>61</v>
      </c>
      <c r="E5934" s="19" t="s">
        <v>40</v>
      </c>
      <c r="F5934" s="19">
        <v>780</v>
      </c>
      <c r="G5934" s="19">
        <v>50.54</v>
      </c>
      <c r="H5934" s="19">
        <v>28.05</v>
      </c>
      <c r="I5934" s="19">
        <v>14.84</v>
      </c>
      <c r="J5934" s="19" t="s">
        <v>54</v>
      </c>
      <c r="K5934" s="20">
        <v>157324.43</v>
      </c>
      <c r="L5934" s="20" t="s">
        <v>55</v>
      </c>
      <c r="M5934" s="20" t="s">
        <v>83</v>
      </c>
      <c r="N5934" s="26"/>
      <c r="O5934" s="20" t="s">
        <v>56</v>
      </c>
      <c r="P5934" t="str">
        <f t="shared" si="92"/>
        <v>INSERT INTO @DataTable (Deal, AdvanceDate, PROV, DealPurpose, RateType, BEACON, LTV, TDS, GDS, InsuranceType, PrincipalBalance, OccupancyType, AccountStatus, Closed_Date, DelinquencyBucket) VALUES (5933, '2014-05-16', 'AB', 'Purchase', 'ARM', 780, 50.54, 28.05, 14.84, 'Conv', 157324.43, 'Owner-Occupied', 'Open', '1900-01-00', 'Current');</v>
      </c>
    </row>
    <row r="5935" spans="1:16" x14ac:dyDescent="0.35">
      <c r="A5935" s="22">
        <v>5934</v>
      </c>
      <c r="B5935" s="21">
        <v>42419</v>
      </c>
      <c r="C5935" s="22" t="s">
        <v>51</v>
      </c>
      <c r="D5935" s="22" t="s">
        <v>61</v>
      </c>
      <c r="E5935" s="22" t="s">
        <v>53</v>
      </c>
      <c r="F5935" s="22">
        <v>782</v>
      </c>
      <c r="G5935" s="22">
        <v>95</v>
      </c>
      <c r="H5935" s="22">
        <v>33.81</v>
      </c>
      <c r="I5935" s="22">
        <v>20.36</v>
      </c>
      <c r="J5935" s="22" t="s">
        <v>60</v>
      </c>
      <c r="K5935" s="23">
        <v>313074.03000000003</v>
      </c>
      <c r="L5935" s="23" t="s">
        <v>55</v>
      </c>
      <c r="M5935" s="23" t="s">
        <v>83</v>
      </c>
      <c r="N5935" s="27"/>
      <c r="O5935" s="23" t="s">
        <v>56</v>
      </c>
      <c r="P5935" t="str">
        <f t="shared" si="92"/>
        <v>INSERT INTO @DataTable (Deal, AdvanceDate, PROV, DealPurpose, RateType, BEACON, LTV, TDS, GDS, InsuranceType, PrincipalBalance, OccupancyType, AccountStatus, Closed_Date, DelinquencyBucket) VALUES (5934, '2016-02-19', 'AB', 'Purchase', 'Fixed', 782, 95, 33.81, 20.36, 'HiRatio', 313074.03, 'Owner-Occupied', 'Open', '1900-01-00', 'Current');</v>
      </c>
    </row>
    <row r="5936" spans="1:16" x14ac:dyDescent="0.35">
      <c r="A5936" s="19">
        <v>5935</v>
      </c>
      <c r="B5936" s="18">
        <v>41327</v>
      </c>
      <c r="C5936" s="19" t="s">
        <v>51</v>
      </c>
      <c r="D5936" s="19" t="s">
        <v>61</v>
      </c>
      <c r="E5936" s="19" t="s">
        <v>53</v>
      </c>
      <c r="F5936" s="19">
        <v>668</v>
      </c>
      <c r="G5936" s="19">
        <v>86.94</v>
      </c>
      <c r="H5936" s="19">
        <v>40.65</v>
      </c>
      <c r="I5936" s="19">
        <v>34.94</v>
      </c>
      <c r="J5936" s="19" t="s">
        <v>60</v>
      </c>
      <c r="K5936" s="20">
        <v>0</v>
      </c>
      <c r="L5936" s="20" t="s">
        <v>55</v>
      </c>
      <c r="M5936" s="20" t="s">
        <v>84</v>
      </c>
      <c r="N5936" s="26">
        <v>42741</v>
      </c>
      <c r="O5936" s="20" t="s">
        <v>56</v>
      </c>
      <c r="P5936" t="str">
        <f t="shared" si="92"/>
        <v>INSERT INTO @DataTable (Deal, AdvanceDate, PROV, DealPurpose, RateType, BEACON, LTV, TDS, GDS, InsuranceType, PrincipalBalance, OccupancyType, AccountStatus, Closed_Date, DelinquencyBucket) VALUES (5935, '2013-02-22', 'AB', 'Purchase', 'Fixed', 668, 86.94, 40.65, 34.94, 'HiRatio', 0, 'Owner-Occupied', 'Closed', '2017-01-06', 'Current');</v>
      </c>
    </row>
    <row r="5937" spans="1:16" x14ac:dyDescent="0.35">
      <c r="A5937" s="22">
        <v>5936</v>
      </c>
      <c r="B5937" s="21">
        <v>42356</v>
      </c>
      <c r="C5937" s="22" t="s">
        <v>57</v>
      </c>
      <c r="D5937" s="22" t="s">
        <v>61</v>
      </c>
      <c r="E5937" s="22" t="s">
        <v>40</v>
      </c>
      <c r="F5937" s="22">
        <v>824</v>
      </c>
      <c r="G5937" s="22">
        <v>74.63</v>
      </c>
      <c r="H5937" s="22">
        <v>24.88</v>
      </c>
      <c r="I5937" s="22">
        <v>24.73</v>
      </c>
      <c r="J5937" s="22" t="s">
        <v>54</v>
      </c>
      <c r="K5937" s="23">
        <v>225852.83</v>
      </c>
      <c r="L5937" s="23" t="s">
        <v>55</v>
      </c>
      <c r="M5937" s="23" t="s">
        <v>83</v>
      </c>
      <c r="N5937" s="27"/>
      <c r="O5937" s="23" t="s">
        <v>56</v>
      </c>
      <c r="P5937" t="str">
        <f t="shared" si="92"/>
        <v>INSERT INTO @DataTable (Deal, AdvanceDate, PROV, DealPurpose, RateType, BEACON, LTV, TDS, GDS, InsuranceType, PrincipalBalance, OccupancyType, AccountStatus, Closed_Date, DelinquencyBucket) VALUES (5936, '2015-12-18', 'ON', 'Purchase', 'ARM', 824, 74.63, 24.88, 24.73, 'Conv', 225852.83, 'Owner-Occupied', 'Open', '1900-01-00', 'Current');</v>
      </c>
    </row>
    <row r="5938" spans="1:16" x14ac:dyDescent="0.35">
      <c r="A5938" s="19">
        <v>5937</v>
      </c>
      <c r="B5938" s="18">
        <v>42157</v>
      </c>
      <c r="C5938" s="19" t="s">
        <v>57</v>
      </c>
      <c r="D5938" s="19" t="s">
        <v>61</v>
      </c>
      <c r="E5938" s="19" t="s">
        <v>53</v>
      </c>
      <c r="F5938" s="19">
        <v>800</v>
      </c>
      <c r="G5938" s="19">
        <v>80</v>
      </c>
      <c r="H5938" s="19">
        <v>29.18</v>
      </c>
      <c r="I5938" s="19">
        <v>28.62</v>
      </c>
      <c r="J5938" s="19" t="s">
        <v>54</v>
      </c>
      <c r="K5938" s="20">
        <v>435801.46</v>
      </c>
      <c r="L5938" s="20" t="s">
        <v>55</v>
      </c>
      <c r="M5938" s="20" t="s">
        <v>83</v>
      </c>
      <c r="N5938" s="26"/>
      <c r="O5938" s="20" t="s">
        <v>56</v>
      </c>
      <c r="P5938" t="str">
        <f t="shared" si="92"/>
        <v>INSERT INTO @DataTable (Deal, AdvanceDate, PROV, DealPurpose, RateType, BEACON, LTV, TDS, GDS, InsuranceType, PrincipalBalance, OccupancyType, AccountStatus, Closed_Date, DelinquencyBucket) VALUES (5937, '2015-06-02', 'ON', 'Purchase', 'Fixed', 800, 80, 29.18, 28.62, 'Conv', 435801.46, 'Owner-Occupied', 'Open', '1900-01-00', 'Current');</v>
      </c>
    </row>
    <row r="5939" spans="1:16" x14ac:dyDescent="0.35">
      <c r="A5939" s="22">
        <v>5938</v>
      </c>
      <c r="B5939" s="21">
        <v>42229</v>
      </c>
      <c r="C5939" s="22" t="s">
        <v>57</v>
      </c>
      <c r="D5939" s="22" t="s">
        <v>52</v>
      </c>
      <c r="E5939" s="22" t="s">
        <v>40</v>
      </c>
      <c r="F5939" s="22">
        <v>712</v>
      </c>
      <c r="G5939" s="22">
        <v>73.81</v>
      </c>
      <c r="H5939" s="22">
        <v>26.6</v>
      </c>
      <c r="I5939" s="22">
        <v>15.89</v>
      </c>
      <c r="J5939" s="22" t="s">
        <v>54</v>
      </c>
      <c r="K5939" s="23">
        <v>142273.84</v>
      </c>
      <c r="L5939" s="23" t="s">
        <v>55</v>
      </c>
      <c r="M5939" s="23" t="s">
        <v>83</v>
      </c>
      <c r="N5939" s="27"/>
      <c r="O5939" s="23" t="s">
        <v>56</v>
      </c>
      <c r="P5939" t="str">
        <f t="shared" si="92"/>
        <v>INSERT INTO @DataTable (Deal, AdvanceDate, PROV, DealPurpose, RateType, BEACON, LTV, TDS, GDS, InsuranceType, PrincipalBalance, OccupancyType, AccountStatus, Closed_Date, DelinquencyBucket) VALUES (5938, '2015-08-13', 'ON', 'Refinance External', 'ARM', 712, 73.81, 26.6, 15.89, 'Conv', 142273.84, 'Owner-Occupied', 'Open', '1900-01-00', 'Current');</v>
      </c>
    </row>
    <row r="5940" spans="1:16" x14ac:dyDescent="0.35">
      <c r="A5940" s="19">
        <v>5939</v>
      </c>
      <c r="B5940" s="18">
        <v>41502</v>
      </c>
      <c r="C5940" s="19" t="s">
        <v>57</v>
      </c>
      <c r="D5940" s="19" t="s">
        <v>61</v>
      </c>
      <c r="E5940" s="19" t="s">
        <v>53</v>
      </c>
      <c r="F5940" s="19">
        <v>754</v>
      </c>
      <c r="G5940" s="19">
        <v>95</v>
      </c>
      <c r="H5940" s="19">
        <v>33.85</v>
      </c>
      <c r="I5940" s="19">
        <v>22.67</v>
      </c>
      <c r="J5940" s="19" t="s">
        <v>60</v>
      </c>
      <c r="K5940" s="20">
        <v>0</v>
      </c>
      <c r="L5940" s="20" t="s">
        <v>55</v>
      </c>
      <c r="M5940" s="20" t="s">
        <v>84</v>
      </c>
      <c r="N5940" s="26">
        <v>41962</v>
      </c>
      <c r="O5940" s="20" t="s">
        <v>56</v>
      </c>
      <c r="P5940" t="str">
        <f t="shared" si="92"/>
        <v>INSERT INTO @DataTable (Deal, AdvanceDate, PROV, DealPurpose, RateType, BEACON, LTV, TDS, GDS, InsuranceType, PrincipalBalance, OccupancyType, AccountStatus, Closed_Date, DelinquencyBucket) VALUES (5939, '2013-08-16', 'ON', 'Purchase', 'Fixed', 754, 95, 33.85, 22.67, 'HiRatio', 0, 'Owner-Occupied', 'Closed', '2014-11-19', 'Current');</v>
      </c>
    </row>
    <row r="5941" spans="1:16" x14ac:dyDescent="0.35">
      <c r="A5941" s="22">
        <v>5940</v>
      </c>
      <c r="B5941" s="21">
        <v>41348</v>
      </c>
      <c r="C5941" s="22" t="s">
        <v>51</v>
      </c>
      <c r="D5941" s="22" t="s">
        <v>61</v>
      </c>
      <c r="E5941" s="22" t="s">
        <v>53</v>
      </c>
      <c r="F5941" s="22">
        <v>692</v>
      </c>
      <c r="G5941" s="22">
        <v>95</v>
      </c>
      <c r="H5941" s="22">
        <v>37.08</v>
      </c>
      <c r="I5941" s="22">
        <v>26.64</v>
      </c>
      <c r="J5941" s="22" t="s">
        <v>60</v>
      </c>
      <c r="K5941" s="23">
        <v>0</v>
      </c>
      <c r="L5941" s="23" t="s">
        <v>55</v>
      </c>
      <c r="M5941" s="23" t="s">
        <v>84</v>
      </c>
      <c r="N5941" s="27">
        <v>42209</v>
      </c>
      <c r="O5941" s="23" t="s">
        <v>56</v>
      </c>
      <c r="P5941" t="str">
        <f t="shared" si="92"/>
        <v>INSERT INTO @DataTable (Deal, AdvanceDate, PROV, DealPurpose, RateType, BEACON, LTV, TDS, GDS, InsuranceType, PrincipalBalance, OccupancyType, AccountStatus, Closed_Date, DelinquencyBucket) VALUES (5940, '2013-03-15', 'AB', 'Purchase', 'Fixed', 692, 95, 37.08, 26.64, 'HiRatio', 0, 'Owner-Occupied', 'Closed', '2015-07-24', 'Current');</v>
      </c>
    </row>
    <row r="5942" spans="1:16" x14ac:dyDescent="0.35">
      <c r="A5942" s="19">
        <v>5941</v>
      </c>
      <c r="B5942" s="18">
        <v>41590</v>
      </c>
      <c r="C5942" s="19" t="s">
        <v>57</v>
      </c>
      <c r="D5942" s="19" t="s">
        <v>61</v>
      </c>
      <c r="E5942" s="19" t="s">
        <v>40</v>
      </c>
      <c r="F5942" s="19">
        <v>759</v>
      </c>
      <c r="G5942" s="19">
        <v>92.09</v>
      </c>
      <c r="H5942" s="19">
        <v>29.08</v>
      </c>
      <c r="I5942" s="19">
        <v>28.87</v>
      </c>
      <c r="J5942" s="19" t="s">
        <v>60</v>
      </c>
      <c r="K5942" s="20">
        <v>216625.62</v>
      </c>
      <c r="L5942" s="20" t="s">
        <v>55</v>
      </c>
      <c r="M5942" s="20" t="s">
        <v>83</v>
      </c>
      <c r="N5942" s="26"/>
      <c r="O5942" s="20" t="s">
        <v>56</v>
      </c>
      <c r="P5942" t="str">
        <f t="shared" si="92"/>
        <v>INSERT INTO @DataTable (Deal, AdvanceDate, PROV, DealPurpose, RateType, BEACON, LTV, TDS, GDS, InsuranceType, PrincipalBalance, OccupancyType, AccountStatus, Closed_Date, DelinquencyBucket) VALUES (5941, '2013-11-12', 'ON', 'Purchase', 'ARM', 759, 92.09, 29.08, 28.87, 'HiRatio', 216625.62, 'Owner-Occupied', 'Open', '1900-01-00', 'Current');</v>
      </c>
    </row>
    <row r="5943" spans="1:16" x14ac:dyDescent="0.35">
      <c r="A5943" s="22">
        <v>5942</v>
      </c>
      <c r="B5943" s="21">
        <v>42424</v>
      </c>
      <c r="C5943" s="22" t="s">
        <v>63</v>
      </c>
      <c r="D5943" s="22" t="s">
        <v>61</v>
      </c>
      <c r="E5943" s="22" t="s">
        <v>53</v>
      </c>
      <c r="F5943" s="22">
        <v>751</v>
      </c>
      <c r="G5943" s="22">
        <v>80</v>
      </c>
      <c r="H5943" s="22">
        <v>23.85</v>
      </c>
      <c r="I5943" s="22">
        <v>23.85</v>
      </c>
      <c r="J5943" s="22" t="s">
        <v>54</v>
      </c>
      <c r="K5943" s="23">
        <v>569512.49</v>
      </c>
      <c r="L5943" s="23" t="s">
        <v>55</v>
      </c>
      <c r="M5943" s="23" t="s">
        <v>83</v>
      </c>
      <c r="N5943" s="27"/>
      <c r="O5943" s="23" t="s">
        <v>56</v>
      </c>
      <c r="P5943" t="str">
        <f t="shared" si="92"/>
        <v>INSERT INTO @DataTable (Deal, AdvanceDate, PROV, DealPurpose, RateType, BEACON, LTV, TDS, GDS, InsuranceType, PrincipalBalance, OccupancyType, AccountStatus, Closed_Date, DelinquencyBucket) VALUES (5942, '2016-02-24', 'SK', 'Purchase', 'Fixed', 751, 80, 23.85, 23.85, 'Conv', 569512.49, 'Owner-Occupied', 'Open', '1900-01-00', 'Current');</v>
      </c>
    </row>
    <row r="5944" spans="1:16" x14ac:dyDescent="0.35">
      <c r="A5944" s="19">
        <v>5943</v>
      </c>
      <c r="B5944" s="18">
        <v>41564</v>
      </c>
      <c r="C5944" s="19" t="s">
        <v>51</v>
      </c>
      <c r="D5944" s="19" t="s">
        <v>61</v>
      </c>
      <c r="E5944" s="19" t="s">
        <v>53</v>
      </c>
      <c r="F5944" s="19">
        <v>701</v>
      </c>
      <c r="G5944" s="19">
        <v>95</v>
      </c>
      <c r="H5944" s="19">
        <v>34.619999999999997</v>
      </c>
      <c r="I5944" s="19">
        <v>21.62</v>
      </c>
      <c r="J5944" s="19" t="s">
        <v>60</v>
      </c>
      <c r="K5944" s="20">
        <v>194252.66</v>
      </c>
      <c r="L5944" s="20" t="s">
        <v>55</v>
      </c>
      <c r="M5944" s="20" t="s">
        <v>83</v>
      </c>
      <c r="N5944" s="26"/>
      <c r="O5944" s="20" t="s">
        <v>56</v>
      </c>
      <c r="P5944" t="str">
        <f t="shared" si="92"/>
        <v>INSERT INTO @DataTable (Deal, AdvanceDate, PROV, DealPurpose, RateType, BEACON, LTV, TDS, GDS, InsuranceType, PrincipalBalance, OccupancyType, AccountStatus, Closed_Date, DelinquencyBucket) VALUES (5943, '2013-10-17', 'AB', 'Purchase', 'Fixed', 701, 95, 34.62, 21.62, 'HiRatio', 194252.66, 'Owner-Occupied', 'Open', '1900-01-00', 'Current');</v>
      </c>
    </row>
    <row r="5945" spans="1:16" x14ac:dyDescent="0.35">
      <c r="A5945" s="22">
        <v>5944</v>
      </c>
      <c r="B5945" s="21">
        <v>42185</v>
      </c>
      <c r="C5945" s="22" t="s">
        <v>57</v>
      </c>
      <c r="D5945" s="22" t="s">
        <v>61</v>
      </c>
      <c r="E5945" s="22" t="s">
        <v>53</v>
      </c>
      <c r="F5945" s="22">
        <v>729</v>
      </c>
      <c r="G5945" s="22">
        <v>80</v>
      </c>
      <c r="H5945" s="22">
        <v>36.04</v>
      </c>
      <c r="I5945" s="22">
        <v>34.82</v>
      </c>
      <c r="J5945" s="22" t="s">
        <v>54</v>
      </c>
      <c r="K5945" s="23">
        <v>333123.37</v>
      </c>
      <c r="L5945" s="23" t="s">
        <v>55</v>
      </c>
      <c r="M5945" s="23" t="s">
        <v>83</v>
      </c>
      <c r="N5945" s="27"/>
      <c r="O5945" s="23" t="s">
        <v>56</v>
      </c>
      <c r="P5945" t="str">
        <f t="shared" si="92"/>
        <v>INSERT INTO @DataTable (Deal, AdvanceDate, PROV, DealPurpose, RateType, BEACON, LTV, TDS, GDS, InsuranceType, PrincipalBalance, OccupancyType, AccountStatus, Closed_Date, DelinquencyBucket) VALUES (5944, '2015-06-30', 'ON', 'Purchase', 'Fixed', 729, 80, 36.04, 34.82, 'Conv', 333123.37, 'Owner-Occupied', 'Open', '1900-01-00', 'Current');</v>
      </c>
    </row>
    <row r="5946" spans="1:16" x14ac:dyDescent="0.35">
      <c r="A5946" s="19">
        <v>5945</v>
      </c>
      <c r="B5946" s="18">
        <v>42293</v>
      </c>
      <c r="C5946" s="19" t="s">
        <v>57</v>
      </c>
      <c r="D5946" s="19" t="s">
        <v>61</v>
      </c>
      <c r="E5946" s="19" t="s">
        <v>40</v>
      </c>
      <c r="F5946" s="19">
        <v>765</v>
      </c>
      <c r="G5946" s="19">
        <v>90</v>
      </c>
      <c r="H5946" s="19">
        <v>35.18</v>
      </c>
      <c r="I5946" s="19">
        <v>24.1</v>
      </c>
      <c r="J5946" s="19" t="s">
        <v>60</v>
      </c>
      <c r="K5946" s="20">
        <v>393703.43</v>
      </c>
      <c r="L5946" s="20" t="s">
        <v>55</v>
      </c>
      <c r="M5946" s="20" t="s">
        <v>83</v>
      </c>
      <c r="N5946" s="26"/>
      <c r="O5946" s="20" t="s">
        <v>56</v>
      </c>
      <c r="P5946" t="str">
        <f t="shared" si="92"/>
        <v>INSERT INTO @DataTable (Deal, AdvanceDate, PROV, DealPurpose, RateType, BEACON, LTV, TDS, GDS, InsuranceType, PrincipalBalance, OccupancyType, AccountStatus, Closed_Date, DelinquencyBucket) VALUES (5945, '2015-10-16', 'ON', 'Purchase', 'ARM', 765, 90, 35.18, 24.1, 'HiRatio', 393703.43, 'Owner-Occupied', 'Open', '1900-01-00', 'Current');</v>
      </c>
    </row>
    <row r="5947" spans="1:16" x14ac:dyDescent="0.35">
      <c r="A5947" s="22">
        <v>5946</v>
      </c>
      <c r="B5947" s="21">
        <v>41873</v>
      </c>
      <c r="C5947" s="22" t="s">
        <v>57</v>
      </c>
      <c r="D5947" s="22" t="s">
        <v>61</v>
      </c>
      <c r="E5947" s="22" t="s">
        <v>40</v>
      </c>
      <c r="F5947" s="22">
        <v>738</v>
      </c>
      <c r="G5947" s="22">
        <v>88.39</v>
      </c>
      <c r="H5947" s="22">
        <v>35.1</v>
      </c>
      <c r="I5947" s="22">
        <v>31.96</v>
      </c>
      <c r="J5947" s="22" t="s">
        <v>60</v>
      </c>
      <c r="K5947" s="23">
        <v>470205.3</v>
      </c>
      <c r="L5947" s="23" t="s">
        <v>55</v>
      </c>
      <c r="M5947" s="23" t="s">
        <v>83</v>
      </c>
      <c r="N5947" s="27"/>
      <c r="O5947" s="23" t="s">
        <v>56</v>
      </c>
      <c r="P5947" t="str">
        <f t="shared" si="92"/>
        <v>INSERT INTO @DataTable (Deal, AdvanceDate, PROV, DealPurpose, RateType, BEACON, LTV, TDS, GDS, InsuranceType, PrincipalBalance, OccupancyType, AccountStatus, Closed_Date, DelinquencyBucket) VALUES (5946, '2014-08-22', 'ON', 'Purchase', 'ARM', 738, 88.39, 35.1, 31.96, 'HiRatio', 470205.3, 'Owner-Occupied', 'Open', '1900-01-00', 'Current');</v>
      </c>
    </row>
    <row r="5948" spans="1:16" x14ac:dyDescent="0.35">
      <c r="A5948" s="19">
        <v>5947</v>
      </c>
      <c r="B5948" s="18">
        <v>42193</v>
      </c>
      <c r="C5948" s="19" t="s">
        <v>57</v>
      </c>
      <c r="D5948" s="19" t="s">
        <v>61</v>
      </c>
      <c r="E5948" s="19" t="s">
        <v>53</v>
      </c>
      <c r="F5948" s="19">
        <v>787</v>
      </c>
      <c r="G5948" s="19">
        <v>84.84</v>
      </c>
      <c r="H5948" s="19">
        <v>30.69</v>
      </c>
      <c r="I5948" s="19">
        <v>30.53</v>
      </c>
      <c r="J5948" s="19" t="s">
        <v>60</v>
      </c>
      <c r="K5948" s="20">
        <v>297158.68</v>
      </c>
      <c r="L5948" s="20" t="s">
        <v>55</v>
      </c>
      <c r="M5948" s="20" t="s">
        <v>83</v>
      </c>
      <c r="N5948" s="26"/>
      <c r="O5948" s="20" t="s">
        <v>56</v>
      </c>
      <c r="P5948" t="str">
        <f t="shared" si="92"/>
        <v>INSERT INTO @DataTable (Deal, AdvanceDate, PROV, DealPurpose, RateType, BEACON, LTV, TDS, GDS, InsuranceType, PrincipalBalance, OccupancyType, AccountStatus, Closed_Date, DelinquencyBucket) VALUES (5947, '2015-07-08', 'ON', 'Purchase', 'Fixed', 787, 84.84, 30.69, 30.53, 'HiRatio', 297158.68, 'Owner-Occupied', 'Open', '1900-01-00', 'Current');</v>
      </c>
    </row>
    <row r="5949" spans="1:16" x14ac:dyDescent="0.35">
      <c r="A5949" s="22">
        <v>5948</v>
      </c>
      <c r="B5949" s="21">
        <v>42688</v>
      </c>
      <c r="C5949" s="22" t="s">
        <v>58</v>
      </c>
      <c r="D5949" s="22" t="s">
        <v>52</v>
      </c>
      <c r="E5949" s="22" t="s">
        <v>40</v>
      </c>
      <c r="F5949" s="22">
        <v>784</v>
      </c>
      <c r="G5949" s="22">
        <v>80</v>
      </c>
      <c r="H5949" s="22">
        <v>32.17</v>
      </c>
      <c r="I5949" s="22">
        <v>25.76</v>
      </c>
      <c r="J5949" s="22" t="s">
        <v>54</v>
      </c>
      <c r="K5949" s="23">
        <v>493177.22</v>
      </c>
      <c r="L5949" s="23" t="s">
        <v>55</v>
      </c>
      <c r="M5949" s="23" t="s">
        <v>83</v>
      </c>
      <c r="N5949" s="27"/>
      <c r="O5949" s="23" t="s">
        <v>56</v>
      </c>
      <c r="P5949" t="str">
        <f t="shared" si="92"/>
        <v>INSERT INTO @DataTable (Deal, AdvanceDate, PROV, DealPurpose, RateType, BEACON, LTV, TDS, GDS, InsuranceType, PrincipalBalance, OccupancyType, AccountStatus, Closed_Date, DelinquencyBucket) VALUES (5948, '2016-11-14', 'BC', 'Refinance External', 'ARM', 784, 80, 32.17, 25.76, 'Conv', 493177.22, 'Owner-Occupied', 'Open', '1900-01-00', 'Current');</v>
      </c>
    </row>
    <row r="5950" spans="1:16" x14ac:dyDescent="0.35">
      <c r="A5950" s="19">
        <v>5949</v>
      </c>
      <c r="B5950" s="18">
        <v>42041</v>
      </c>
      <c r="C5950" s="19" t="s">
        <v>57</v>
      </c>
      <c r="D5950" s="19" t="s">
        <v>61</v>
      </c>
      <c r="E5950" s="19" t="s">
        <v>40</v>
      </c>
      <c r="F5950" s="19">
        <v>715</v>
      </c>
      <c r="G5950" s="19">
        <v>80</v>
      </c>
      <c r="H5950" s="19">
        <v>36.86</v>
      </c>
      <c r="I5950" s="19">
        <v>16.440000000000001</v>
      </c>
      <c r="J5950" s="19" t="s">
        <v>54</v>
      </c>
      <c r="K5950" s="20">
        <v>329218.81</v>
      </c>
      <c r="L5950" s="20" t="s">
        <v>55</v>
      </c>
      <c r="M5950" s="20" t="s">
        <v>83</v>
      </c>
      <c r="N5950" s="26"/>
      <c r="O5950" s="20" t="s">
        <v>56</v>
      </c>
      <c r="P5950" t="str">
        <f t="shared" si="92"/>
        <v>INSERT INTO @DataTable (Deal, AdvanceDate, PROV, DealPurpose, RateType, BEACON, LTV, TDS, GDS, InsuranceType, PrincipalBalance, OccupancyType, AccountStatus, Closed_Date, DelinquencyBucket) VALUES (5949, '2015-02-06', 'ON', 'Purchase', 'ARM', 715, 80, 36.86, 16.44, 'Conv', 329218.81, 'Owner-Occupied', 'Open', '1900-01-00', 'Current');</v>
      </c>
    </row>
    <row r="5951" spans="1:16" x14ac:dyDescent="0.35">
      <c r="A5951" s="22">
        <v>5950</v>
      </c>
      <c r="B5951" s="21">
        <v>42181</v>
      </c>
      <c r="C5951" s="22" t="s">
        <v>58</v>
      </c>
      <c r="D5951" s="22" t="s">
        <v>64</v>
      </c>
      <c r="E5951" s="22" t="s">
        <v>53</v>
      </c>
      <c r="F5951" s="22">
        <v>740</v>
      </c>
      <c r="G5951" s="22">
        <v>95</v>
      </c>
      <c r="H5951" s="22">
        <v>39.909999999999997</v>
      </c>
      <c r="I5951" s="22">
        <v>32.44</v>
      </c>
      <c r="J5951" s="22" t="s">
        <v>60</v>
      </c>
      <c r="K5951" s="23">
        <v>537629.43999999994</v>
      </c>
      <c r="L5951" s="23" t="s">
        <v>55</v>
      </c>
      <c r="M5951" s="23" t="s">
        <v>83</v>
      </c>
      <c r="N5951" s="27"/>
      <c r="O5951" s="23" t="s">
        <v>56</v>
      </c>
      <c r="P5951" t="str">
        <f t="shared" si="92"/>
        <v>INSERT INTO @DataTable (Deal, AdvanceDate, PROV, DealPurpose, RateType, BEACON, LTV, TDS, GDS, InsuranceType, PrincipalBalance, OccupancyType, AccountStatus, Closed_Date, DelinquencyBucket) VALUES (5950, '2015-06-26', 'BC', 'Purchase with Improvements', 'Fixed', 740, 95, 39.91, 32.44, 'HiRatio', 537629.44, 'Owner-Occupied', 'Open', '1900-01-00', 'Current');</v>
      </c>
    </row>
    <row r="5952" spans="1:16" x14ac:dyDescent="0.35">
      <c r="A5952" s="19">
        <v>5951</v>
      </c>
      <c r="B5952" s="18">
        <v>41984</v>
      </c>
      <c r="C5952" s="19" t="s">
        <v>57</v>
      </c>
      <c r="D5952" s="19" t="s">
        <v>52</v>
      </c>
      <c r="E5952" s="19" t="s">
        <v>53</v>
      </c>
      <c r="F5952" s="19">
        <v>644</v>
      </c>
      <c r="G5952" s="19">
        <v>51.73</v>
      </c>
      <c r="H5952" s="19">
        <v>22.5</v>
      </c>
      <c r="I5952" s="19">
        <v>22.32</v>
      </c>
      <c r="J5952" s="19" t="s">
        <v>54</v>
      </c>
      <c r="K5952" s="20">
        <v>182579.85</v>
      </c>
      <c r="L5952" s="20" t="s">
        <v>55</v>
      </c>
      <c r="M5952" s="20" t="s">
        <v>83</v>
      </c>
      <c r="N5952" s="26"/>
      <c r="O5952" s="20" t="s">
        <v>56</v>
      </c>
      <c r="P5952" t="str">
        <f t="shared" si="92"/>
        <v>INSERT INTO @DataTable (Deal, AdvanceDate, PROV, DealPurpose, RateType, BEACON, LTV, TDS, GDS, InsuranceType, PrincipalBalance, OccupancyType, AccountStatus, Closed_Date, DelinquencyBucket) VALUES (5951, '2014-12-11', 'ON', 'Refinance External', 'Fixed', 644, 51.73, 22.5, 22.32, 'Conv', 182579.85, 'Owner-Occupied', 'Open', '1900-01-00', 'Current');</v>
      </c>
    </row>
    <row r="5953" spans="1:16" x14ac:dyDescent="0.35">
      <c r="A5953" s="22">
        <v>5952</v>
      </c>
      <c r="B5953" s="21">
        <v>41851</v>
      </c>
      <c r="C5953" s="22" t="s">
        <v>51</v>
      </c>
      <c r="D5953" s="22" t="s">
        <v>68</v>
      </c>
      <c r="E5953" s="22" t="s">
        <v>53</v>
      </c>
      <c r="F5953" s="22">
        <v>718</v>
      </c>
      <c r="G5953" s="22">
        <v>95</v>
      </c>
      <c r="H5953" s="22">
        <v>32.6</v>
      </c>
      <c r="I5953" s="22">
        <v>29.11</v>
      </c>
      <c r="J5953" s="22" t="s">
        <v>60</v>
      </c>
      <c r="K5953" s="23">
        <v>438288.46</v>
      </c>
      <c r="L5953" s="23" t="s">
        <v>55</v>
      </c>
      <c r="M5953" s="23" t="s">
        <v>83</v>
      </c>
      <c r="N5953" s="27"/>
      <c r="O5953" s="23" t="s">
        <v>56</v>
      </c>
      <c r="P5953" t="str">
        <f t="shared" si="92"/>
        <v>INSERT INTO @DataTable (Deal, AdvanceDate, PROV, DealPurpose, RateType, BEACON, LTV, TDS, GDS, InsuranceType, PrincipalBalance, OccupancyType, AccountStatus, Closed_Date, DelinquencyBucket) VALUES (5952, '2014-07-31', 'AB', 'Portable', 'Fixed', 718, 95, 32.6, 29.11, 'HiRatio', 438288.46, 'Owner-Occupied', 'Open', '1900-01-00', 'Current');</v>
      </c>
    </row>
    <row r="5954" spans="1:16" x14ac:dyDescent="0.35">
      <c r="A5954" s="19">
        <v>5953</v>
      </c>
      <c r="B5954" s="18">
        <v>42194</v>
      </c>
      <c r="C5954" s="19" t="s">
        <v>57</v>
      </c>
      <c r="D5954" s="19" t="s">
        <v>52</v>
      </c>
      <c r="E5954" s="19" t="s">
        <v>53</v>
      </c>
      <c r="F5954" s="19">
        <v>802</v>
      </c>
      <c r="G5954" s="19">
        <v>50</v>
      </c>
      <c r="H5954" s="19">
        <v>36.42</v>
      </c>
      <c r="I5954" s="19">
        <v>35.380000000000003</v>
      </c>
      <c r="J5954" s="19" t="s">
        <v>54</v>
      </c>
      <c r="K5954" s="20">
        <v>298330.78999999998</v>
      </c>
      <c r="L5954" s="20" t="s">
        <v>55</v>
      </c>
      <c r="M5954" s="20" t="s">
        <v>83</v>
      </c>
      <c r="N5954" s="26"/>
      <c r="O5954" s="20" t="s">
        <v>56</v>
      </c>
      <c r="P5954" t="str">
        <f t="shared" si="92"/>
        <v>INSERT INTO @DataTable (Deal, AdvanceDate, PROV, DealPurpose, RateType, BEACON, LTV, TDS, GDS, InsuranceType, PrincipalBalance, OccupancyType, AccountStatus, Closed_Date, DelinquencyBucket) VALUES (5953, '2015-07-09', 'ON', 'Refinance External', 'Fixed', 802, 50, 36.42, 35.38, 'Conv', 298330.79, 'Owner-Occupied', 'Open', '1900-01-00', 'Current');</v>
      </c>
    </row>
    <row r="5955" spans="1:16" x14ac:dyDescent="0.35">
      <c r="A5955" s="22">
        <v>5954</v>
      </c>
      <c r="B5955" s="21">
        <v>41892</v>
      </c>
      <c r="C5955" s="22" t="s">
        <v>58</v>
      </c>
      <c r="D5955" s="22" t="s">
        <v>61</v>
      </c>
      <c r="E5955" s="22" t="s">
        <v>53</v>
      </c>
      <c r="F5955" s="22">
        <v>690</v>
      </c>
      <c r="G5955" s="22">
        <v>95</v>
      </c>
      <c r="H5955" s="22">
        <v>43.57</v>
      </c>
      <c r="I5955" s="22">
        <v>34.229999999999997</v>
      </c>
      <c r="J5955" s="22" t="s">
        <v>60</v>
      </c>
      <c r="K5955" s="23">
        <v>516757.09</v>
      </c>
      <c r="L5955" s="23" t="s">
        <v>55</v>
      </c>
      <c r="M5955" s="23" t="s">
        <v>83</v>
      </c>
      <c r="N5955" s="27"/>
      <c r="O5955" s="23" t="s">
        <v>56</v>
      </c>
      <c r="P5955" t="str">
        <f t="shared" ref="P5955:P6018" si="93">"INSERT INTO @DataTable (Deal, AdvanceDate, PROV, DealPurpose, RateType, BEACON, LTV, TDS, GDS, InsuranceType, PrincipalBalance, OccupancyType, AccountStatus, Closed_Date, DelinquencyBucket) VALUES (" &amp; A5955 &amp; ", " &amp; "'" &amp; TEXT(B5955, "yyyy-mm-dd") &amp; "', '" &amp; C5955 &amp; "', '" &amp; D5955 &amp; "', '" &amp; E5955 &amp; "', " &amp; F5955 &amp; ", " &amp; G5955 &amp; ", " &amp; H5955 &amp; ", " &amp; I5955 &amp; ", '" &amp; J5955 &amp; "', " &amp; K5955 &amp; ", '" &amp; L5955 &amp; "', '" &amp; M5955 &amp; "', '" &amp;TEXT(N5955, "yyyy-mm-dd") &amp; "', '" &amp; O5955 &amp; "');"</f>
        <v>INSERT INTO @DataTable (Deal, AdvanceDate, PROV, DealPurpose, RateType, BEACON, LTV, TDS, GDS, InsuranceType, PrincipalBalance, OccupancyType, AccountStatus, Closed_Date, DelinquencyBucket) VALUES (5954, '2014-09-10', 'BC', 'Purchase', 'Fixed', 690, 95, 43.57, 34.23, 'HiRatio', 516757.09, 'Owner-Occupied', 'Open', '1900-01-00', 'Current');</v>
      </c>
    </row>
    <row r="5956" spans="1:16" x14ac:dyDescent="0.35">
      <c r="A5956" s="19">
        <v>5955</v>
      </c>
      <c r="B5956" s="18">
        <v>42149</v>
      </c>
      <c r="C5956" s="19" t="s">
        <v>58</v>
      </c>
      <c r="D5956" s="19" t="s">
        <v>61</v>
      </c>
      <c r="E5956" s="19" t="s">
        <v>53</v>
      </c>
      <c r="F5956" s="19">
        <v>784</v>
      </c>
      <c r="G5956" s="19">
        <v>80</v>
      </c>
      <c r="H5956" s="19">
        <v>26.33</v>
      </c>
      <c r="I5956" s="19">
        <v>25.73</v>
      </c>
      <c r="J5956" s="19" t="s">
        <v>54</v>
      </c>
      <c r="K5956" s="20">
        <v>297999.46000000002</v>
      </c>
      <c r="L5956" s="20" t="s">
        <v>55</v>
      </c>
      <c r="M5956" s="20" t="s">
        <v>83</v>
      </c>
      <c r="N5956" s="26"/>
      <c r="O5956" s="20" t="s">
        <v>56</v>
      </c>
      <c r="P5956" t="str">
        <f t="shared" si="93"/>
        <v>INSERT INTO @DataTable (Deal, AdvanceDate, PROV, DealPurpose, RateType, BEACON, LTV, TDS, GDS, InsuranceType, PrincipalBalance, OccupancyType, AccountStatus, Closed_Date, DelinquencyBucket) VALUES (5955, '2015-05-25', 'BC', 'Purchase', 'Fixed', 784, 80, 26.33, 25.73, 'Conv', 297999.46, 'Owner-Occupied', 'Open', '1900-01-00', 'Current');</v>
      </c>
    </row>
    <row r="5957" spans="1:16" x14ac:dyDescent="0.35">
      <c r="A5957" s="22">
        <v>5956</v>
      </c>
      <c r="B5957" s="21">
        <v>41327</v>
      </c>
      <c r="C5957" s="22" t="s">
        <v>70</v>
      </c>
      <c r="D5957" s="22" t="s">
        <v>52</v>
      </c>
      <c r="E5957" s="22" t="s">
        <v>53</v>
      </c>
      <c r="F5957" s="22">
        <v>776</v>
      </c>
      <c r="G5957" s="22">
        <v>71.349999999999994</v>
      </c>
      <c r="H5957" s="22">
        <v>25.45</v>
      </c>
      <c r="I5957" s="22">
        <v>18.739999999999998</v>
      </c>
      <c r="J5957" s="22" t="s">
        <v>54</v>
      </c>
      <c r="K5957" s="23">
        <v>97974.28</v>
      </c>
      <c r="L5957" s="23" t="s">
        <v>55</v>
      </c>
      <c r="M5957" s="23" t="s">
        <v>83</v>
      </c>
      <c r="N5957" s="27"/>
      <c r="O5957" s="23" t="s">
        <v>56</v>
      </c>
      <c r="P5957" t="str">
        <f t="shared" si="93"/>
        <v>INSERT INTO @DataTable (Deal, AdvanceDate, PROV, DealPurpose, RateType, BEACON, LTV, TDS, GDS, InsuranceType, PrincipalBalance, OccupancyType, AccountStatus, Closed_Date, DelinquencyBucket) VALUES (5956, '2013-02-22', 'NB', 'Refinance External', 'Fixed', 776, 71.35, 25.45, 18.74, 'Conv', 97974.28, 'Owner-Occupied', 'Open', '1900-01-00', 'Current');</v>
      </c>
    </row>
    <row r="5958" spans="1:16" x14ac:dyDescent="0.35">
      <c r="A5958" s="19">
        <v>5957</v>
      </c>
      <c r="B5958" s="18">
        <v>42145</v>
      </c>
      <c r="C5958" s="19" t="s">
        <v>57</v>
      </c>
      <c r="D5958" s="19" t="s">
        <v>61</v>
      </c>
      <c r="E5958" s="19" t="s">
        <v>40</v>
      </c>
      <c r="F5958" s="19">
        <v>791</v>
      </c>
      <c r="G5958" s="19">
        <v>88.36</v>
      </c>
      <c r="H5958" s="19">
        <v>27.31</v>
      </c>
      <c r="I5958" s="19">
        <v>24.35</v>
      </c>
      <c r="J5958" s="19" t="s">
        <v>60</v>
      </c>
      <c r="K5958" s="20">
        <v>0</v>
      </c>
      <c r="L5958" s="20" t="s">
        <v>55</v>
      </c>
      <c r="M5958" s="20" t="s">
        <v>84</v>
      </c>
      <c r="N5958" s="26">
        <v>42752</v>
      </c>
      <c r="O5958" s="20" t="s">
        <v>56</v>
      </c>
      <c r="P5958" t="str">
        <f t="shared" si="93"/>
        <v>INSERT INTO @DataTable (Deal, AdvanceDate, PROV, DealPurpose, RateType, BEACON, LTV, TDS, GDS, InsuranceType, PrincipalBalance, OccupancyType, AccountStatus, Closed_Date, DelinquencyBucket) VALUES (5957, '2015-05-21', 'ON', 'Purchase', 'ARM', 791, 88.36, 27.31, 24.35, 'HiRatio', 0, 'Owner-Occupied', 'Closed', '2017-01-17', 'Current');</v>
      </c>
    </row>
    <row r="5959" spans="1:16" x14ac:dyDescent="0.35">
      <c r="A5959" s="22">
        <v>5958</v>
      </c>
      <c r="B5959" s="21">
        <v>42684</v>
      </c>
      <c r="C5959" s="22" t="s">
        <v>63</v>
      </c>
      <c r="D5959" s="22" t="s">
        <v>52</v>
      </c>
      <c r="E5959" s="22" t="s">
        <v>53</v>
      </c>
      <c r="F5959" s="22">
        <v>700</v>
      </c>
      <c r="G5959" s="22">
        <v>65.75</v>
      </c>
      <c r="H5959" s="22">
        <v>38.11</v>
      </c>
      <c r="I5959" s="22">
        <v>25.07</v>
      </c>
      <c r="J5959" s="22" t="s">
        <v>54</v>
      </c>
      <c r="K5959" s="23">
        <v>238922.82</v>
      </c>
      <c r="L5959" s="23" t="s">
        <v>55</v>
      </c>
      <c r="M5959" s="23" t="s">
        <v>83</v>
      </c>
      <c r="N5959" s="27"/>
      <c r="O5959" s="23" t="s">
        <v>56</v>
      </c>
      <c r="P5959" t="str">
        <f t="shared" si="93"/>
        <v>INSERT INTO @DataTable (Deal, AdvanceDate, PROV, DealPurpose, RateType, BEACON, LTV, TDS, GDS, InsuranceType, PrincipalBalance, OccupancyType, AccountStatus, Closed_Date, DelinquencyBucket) VALUES (5958, '2016-11-10', 'SK', 'Refinance External', 'Fixed', 700, 65.75, 38.11, 25.07, 'Conv', 238922.82, 'Owner-Occupied', 'Open', '1900-01-00', 'Current');</v>
      </c>
    </row>
    <row r="5960" spans="1:16" x14ac:dyDescent="0.35">
      <c r="A5960" s="19">
        <v>5959</v>
      </c>
      <c r="B5960" s="18">
        <v>41789</v>
      </c>
      <c r="C5960" s="19" t="s">
        <v>57</v>
      </c>
      <c r="D5960" s="19" t="s">
        <v>52</v>
      </c>
      <c r="E5960" s="19" t="s">
        <v>53</v>
      </c>
      <c r="F5960" s="19">
        <v>715</v>
      </c>
      <c r="G5960" s="19">
        <v>80</v>
      </c>
      <c r="H5960" s="19">
        <v>37.21</v>
      </c>
      <c r="I5960" s="19">
        <v>33.57</v>
      </c>
      <c r="J5960" s="19" t="s">
        <v>54</v>
      </c>
      <c r="K5960" s="20">
        <v>0</v>
      </c>
      <c r="L5960" s="20" t="s">
        <v>55</v>
      </c>
      <c r="M5960" s="20" t="s">
        <v>84</v>
      </c>
      <c r="N5960" s="26">
        <v>42114</v>
      </c>
      <c r="O5960" s="20" t="s">
        <v>56</v>
      </c>
      <c r="P5960" t="str">
        <f t="shared" si="93"/>
        <v>INSERT INTO @DataTable (Deal, AdvanceDate, PROV, DealPurpose, RateType, BEACON, LTV, TDS, GDS, InsuranceType, PrincipalBalance, OccupancyType, AccountStatus, Closed_Date, DelinquencyBucket) VALUES (5959, '2014-05-30', 'ON', 'Refinance External', 'Fixed', 715, 80, 37.21, 33.57, 'Conv', 0, 'Owner-Occupied', 'Closed', '2015-04-20', 'Current');</v>
      </c>
    </row>
    <row r="5961" spans="1:16" x14ac:dyDescent="0.35">
      <c r="A5961" s="22">
        <v>5960</v>
      </c>
      <c r="B5961" s="21">
        <v>41570</v>
      </c>
      <c r="C5961" s="22" t="s">
        <v>51</v>
      </c>
      <c r="D5961" s="22" t="s">
        <v>61</v>
      </c>
      <c r="E5961" s="22" t="s">
        <v>40</v>
      </c>
      <c r="F5961" s="22">
        <v>807</v>
      </c>
      <c r="G5961" s="22">
        <v>85.77</v>
      </c>
      <c r="H5961" s="22">
        <v>32.049999999999997</v>
      </c>
      <c r="I5961" s="22">
        <v>19.77</v>
      </c>
      <c r="J5961" s="22" t="s">
        <v>60</v>
      </c>
      <c r="K5961" s="23">
        <v>277322.38</v>
      </c>
      <c r="L5961" s="23" t="s">
        <v>55</v>
      </c>
      <c r="M5961" s="23" t="s">
        <v>83</v>
      </c>
      <c r="N5961" s="27"/>
      <c r="O5961" s="23" t="s">
        <v>56</v>
      </c>
      <c r="P5961" t="str">
        <f t="shared" si="93"/>
        <v>INSERT INTO @DataTable (Deal, AdvanceDate, PROV, DealPurpose, RateType, BEACON, LTV, TDS, GDS, InsuranceType, PrincipalBalance, OccupancyType, AccountStatus, Closed_Date, DelinquencyBucket) VALUES (5960, '2013-10-23', 'AB', 'Purchase', 'ARM', 807, 85.77, 32.05, 19.77, 'HiRatio', 277322.38, 'Owner-Occupied', 'Open', '1900-01-00', 'Current');</v>
      </c>
    </row>
    <row r="5962" spans="1:16" x14ac:dyDescent="0.35">
      <c r="A5962" s="19">
        <v>5961</v>
      </c>
      <c r="B5962" s="18">
        <v>42149</v>
      </c>
      <c r="C5962" s="19" t="s">
        <v>57</v>
      </c>
      <c r="D5962" s="19" t="s">
        <v>52</v>
      </c>
      <c r="E5962" s="19" t="s">
        <v>40</v>
      </c>
      <c r="F5962" s="19">
        <v>712</v>
      </c>
      <c r="G5962" s="19">
        <v>72.97</v>
      </c>
      <c r="H5962" s="19">
        <v>28.34</v>
      </c>
      <c r="I5962" s="19">
        <v>16.59</v>
      </c>
      <c r="J5962" s="19" t="s">
        <v>54</v>
      </c>
      <c r="K5962" s="20">
        <v>255760.42</v>
      </c>
      <c r="L5962" s="20" t="s">
        <v>55</v>
      </c>
      <c r="M5962" s="20" t="s">
        <v>83</v>
      </c>
      <c r="N5962" s="26"/>
      <c r="O5962" s="20" t="s">
        <v>56</v>
      </c>
      <c r="P5962" t="str">
        <f t="shared" si="93"/>
        <v>INSERT INTO @DataTable (Deal, AdvanceDate, PROV, DealPurpose, RateType, BEACON, LTV, TDS, GDS, InsuranceType, PrincipalBalance, OccupancyType, AccountStatus, Closed_Date, DelinquencyBucket) VALUES (5961, '2015-05-25', 'ON', 'Refinance External', 'ARM', 712, 72.97, 28.34, 16.59, 'Conv', 255760.42, 'Owner-Occupied', 'Open', '1900-01-00', 'Current');</v>
      </c>
    </row>
    <row r="5963" spans="1:16" x14ac:dyDescent="0.35">
      <c r="A5963" s="22">
        <v>5962</v>
      </c>
      <c r="B5963" s="21">
        <v>42489</v>
      </c>
      <c r="C5963" s="22" t="s">
        <v>58</v>
      </c>
      <c r="D5963" s="22" t="s">
        <v>61</v>
      </c>
      <c r="E5963" s="22" t="s">
        <v>40</v>
      </c>
      <c r="F5963" s="22">
        <v>792</v>
      </c>
      <c r="G5963" s="22">
        <v>90</v>
      </c>
      <c r="H5963" s="22">
        <v>37.93</v>
      </c>
      <c r="I5963" s="22">
        <v>26.24</v>
      </c>
      <c r="J5963" s="22" t="s">
        <v>60</v>
      </c>
      <c r="K5963" s="23">
        <v>280564.90000000002</v>
      </c>
      <c r="L5963" s="23" t="s">
        <v>55</v>
      </c>
      <c r="M5963" s="23" t="s">
        <v>83</v>
      </c>
      <c r="N5963" s="27"/>
      <c r="O5963" s="23" t="s">
        <v>56</v>
      </c>
      <c r="P5963" t="str">
        <f t="shared" si="93"/>
        <v>INSERT INTO @DataTable (Deal, AdvanceDate, PROV, DealPurpose, RateType, BEACON, LTV, TDS, GDS, InsuranceType, PrincipalBalance, OccupancyType, AccountStatus, Closed_Date, DelinquencyBucket) VALUES (5962, '2016-04-29', 'BC', 'Purchase', 'ARM', 792, 90, 37.93, 26.24, 'HiRatio', 280564.9, 'Owner-Occupied', 'Open', '1900-01-00', 'Current');</v>
      </c>
    </row>
    <row r="5964" spans="1:16" x14ac:dyDescent="0.35">
      <c r="A5964" s="19">
        <v>5963</v>
      </c>
      <c r="B5964" s="18">
        <v>41060</v>
      </c>
      <c r="C5964" s="19" t="s">
        <v>58</v>
      </c>
      <c r="D5964" s="19" t="s">
        <v>61</v>
      </c>
      <c r="E5964" s="19" t="s">
        <v>53</v>
      </c>
      <c r="F5964" s="19">
        <v>750</v>
      </c>
      <c r="G5964" s="19">
        <v>95</v>
      </c>
      <c r="H5964" s="19">
        <v>44.43</v>
      </c>
      <c r="I5964" s="19">
        <v>38.340000000000003</v>
      </c>
      <c r="J5964" s="19" t="s">
        <v>60</v>
      </c>
      <c r="K5964" s="20">
        <v>339522.52</v>
      </c>
      <c r="L5964" s="20" t="s">
        <v>55</v>
      </c>
      <c r="M5964" s="20" t="s">
        <v>83</v>
      </c>
      <c r="N5964" s="26"/>
      <c r="O5964" s="20" t="s">
        <v>56</v>
      </c>
      <c r="P5964" t="str">
        <f t="shared" si="93"/>
        <v>INSERT INTO @DataTable (Deal, AdvanceDate, PROV, DealPurpose, RateType, BEACON, LTV, TDS, GDS, InsuranceType, PrincipalBalance, OccupancyType, AccountStatus, Closed_Date, DelinquencyBucket) VALUES (5963, '2012-05-31', 'BC', 'Purchase', 'Fixed', 750, 95, 44.43, 38.34, 'HiRatio', 339522.52, 'Owner-Occupied', 'Open', '1900-01-00', 'Current');</v>
      </c>
    </row>
    <row r="5965" spans="1:16" x14ac:dyDescent="0.35">
      <c r="A5965" s="22">
        <v>5964</v>
      </c>
      <c r="B5965" s="21">
        <v>42458</v>
      </c>
      <c r="C5965" s="22" t="s">
        <v>51</v>
      </c>
      <c r="D5965" s="22" t="s">
        <v>61</v>
      </c>
      <c r="E5965" s="22" t="s">
        <v>53</v>
      </c>
      <c r="F5965" s="22">
        <v>714</v>
      </c>
      <c r="G5965" s="22">
        <v>95</v>
      </c>
      <c r="H5965" s="22">
        <v>31.62</v>
      </c>
      <c r="I5965" s="22">
        <v>25.79</v>
      </c>
      <c r="J5965" s="22" t="s">
        <v>60</v>
      </c>
      <c r="K5965" s="23">
        <v>673971.8</v>
      </c>
      <c r="L5965" s="23" t="s">
        <v>55</v>
      </c>
      <c r="M5965" s="23" t="s">
        <v>83</v>
      </c>
      <c r="N5965" s="27"/>
      <c r="O5965" s="23" t="s">
        <v>56</v>
      </c>
      <c r="P5965" t="str">
        <f t="shared" si="93"/>
        <v>INSERT INTO @DataTable (Deal, AdvanceDate, PROV, DealPurpose, RateType, BEACON, LTV, TDS, GDS, InsuranceType, PrincipalBalance, OccupancyType, AccountStatus, Closed_Date, DelinquencyBucket) VALUES (5964, '2016-03-29', 'AB', 'Purchase', 'Fixed', 714, 95, 31.62, 25.79, 'HiRatio', 673971.8, 'Owner-Occupied', 'Open', '1900-01-00', 'Current');</v>
      </c>
    </row>
    <row r="5966" spans="1:16" x14ac:dyDescent="0.35">
      <c r="A5966" s="19">
        <v>5965</v>
      </c>
      <c r="B5966" s="18">
        <v>41248</v>
      </c>
      <c r="C5966" s="19" t="s">
        <v>57</v>
      </c>
      <c r="D5966" s="19" t="s">
        <v>61</v>
      </c>
      <c r="E5966" s="19" t="s">
        <v>53</v>
      </c>
      <c r="F5966" s="19">
        <v>657</v>
      </c>
      <c r="G5966" s="19">
        <v>90</v>
      </c>
      <c r="H5966" s="19">
        <v>36.74</v>
      </c>
      <c r="I5966" s="19">
        <v>7.14</v>
      </c>
      <c r="J5966" s="19" t="s">
        <v>60</v>
      </c>
      <c r="K5966" s="20">
        <v>0</v>
      </c>
      <c r="L5966" s="20" t="s">
        <v>55</v>
      </c>
      <c r="M5966" s="20" t="s">
        <v>84</v>
      </c>
      <c r="N5966" s="26">
        <v>42334</v>
      </c>
      <c r="O5966" s="20" t="s">
        <v>56</v>
      </c>
      <c r="P5966" t="str">
        <f t="shared" si="93"/>
        <v>INSERT INTO @DataTable (Deal, AdvanceDate, PROV, DealPurpose, RateType, BEACON, LTV, TDS, GDS, InsuranceType, PrincipalBalance, OccupancyType, AccountStatus, Closed_Date, DelinquencyBucket) VALUES (5965, '2012-12-05', 'ON', 'Purchase', 'Fixed', 657, 90, 36.74, 7.14, 'HiRatio', 0, 'Owner-Occupied', 'Closed', '2015-11-26', 'Current');</v>
      </c>
    </row>
    <row r="5967" spans="1:16" x14ac:dyDescent="0.35">
      <c r="A5967" s="22">
        <v>5966</v>
      </c>
      <c r="B5967" s="21">
        <v>42648</v>
      </c>
      <c r="C5967" s="22" t="s">
        <v>51</v>
      </c>
      <c r="D5967" s="22" t="s">
        <v>61</v>
      </c>
      <c r="E5967" s="22" t="s">
        <v>53</v>
      </c>
      <c r="F5967" s="22">
        <v>765</v>
      </c>
      <c r="G5967" s="22">
        <v>95</v>
      </c>
      <c r="H5967" s="22">
        <v>43.35</v>
      </c>
      <c r="I5967" s="22">
        <v>17.34</v>
      </c>
      <c r="J5967" s="22" t="s">
        <v>60</v>
      </c>
      <c r="K5967" s="23">
        <v>171390.03</v>
      </c>
      <c r="L5967" s="23" t="s">
        <v>55</v>
      </c>
      <c r="M5967" s="23" t="s">
        <v>83</v>
      </c>
      <c r="N5967" s="27"/>
      <c r="O5967" s="23" t="s">
        <v>56</v>
      </c>
      <c r="P5967" t="str">
        <f t="shared" si="93"/>
        <v>INSERT INTO @DataTable (Deal, AdvanceDate, PROV, DealPurpose, RateType, BEACON, LTV, TDS, GDS, InsuranceType, PrincipalBalance, OccupancyType, AccountStatus, Closed_Date, DelinquencyBucket) VALUES (5966, '2016-10-05', 'AB', 'Purchase', 'Fixed', 765, 95, 43.35, 17.34, 'HiRatio', 171390.03, 'Owner-Occupied', 'Open', '1900-01-00', 'Current');</v>
      </c>
    </row>
    <row r="5968" spans="1:16" x14ac:dyDescent="0.35">
      <c r="A5968" s="19">
        <v>5967</v>
      </c>
      <c r="B5968" s="18">
        <v>42671</v>
      </c>
      <c r="C5968" s="19" t="s">
        <v>57</v>
      </c>
      <c r="D5968" s="19" t="s">
        <v>75</v>
      </c>
      <c r="E5968" s="19" t="s">
        <v>53</v>
      </c>
      <c r="F5968" s="19">
        <v>855</v>
      </c>
      <c r="G5968" s="19">
        <v>90</v>
      </c>
      <c r="H5968" s="19">
        <v>19.649999999999999</v>
      </c>
      <c r="I5968" s="19">
        <v>6.79</v>
      </c>
      <c r="J5968" s="19" t="s">
        <v>60</v>
      </c>
      <c r="K5968" s="20">
        <v>281561.26</v>
      </c>
      <c r="L5968" s="20" t="s">
        <v>55</v>
      </c>
      <c r="M5968" s="20" t="s">
        <v>83</v>
      </c>
      <c r="N5968" s="26"/>
      <c r="O5968" s="20" t="s">
        <v>56</v>
      </c>
      <c r="P5968" t="str">
        <f t="shared" si="93"/>
        <v>INSERT INTO @DataTable (Deal, AdvanceDate, PROV, DealPurpose, RateType, BEACON, LTV, TDS, GDS, InsuranceType, PrincipalBalance, OccupancyType, AccountStatus, Closed_Date, DelinquencyBucket) VALUES (5967, '2016-10-28', 'ON', 'Port Decrease', 'Fixed', 855, 90, 19.65, 6.79, 'HiRatio', 281561.26, 'Owner-Occupied', 'Open', '1900-01-00', 'Current');</v>
      </c>
    </row>
    <row r="5969" spans="1:16" x14ac:dyDescent="0.35">
      <c r="A5969" s="22">
        <v>5968</v>
      </c>
      <c r="B5969" s="21">
        <v>41754</v>
      </c>
      <c r="C5969" s="22" t="s">
        <v>57</v>
      </c>
      <c r="D5969" s="22" t="s">
        <v>52</v>
      </c>
      <c r="E5969" s="22" t="s">
        <v>53</v>
      </c>
      <c r="F5969" s="22">
        <v>742</v>
      </c>
      <c r="G5969" s="22">
        <v>67.569999999999993</v>
      </c>
      <c r="H5969" s="22">
        <v>18.170000000000002</v>
      </c>
      <c r="I5969" s="22">
        <v>11.48</v>
      </c>
      <c r="J5969" s="22" t="s">
        <v>54</v>
      </c>
      <c r="K5969" s="23">
        <v>0</v>
      </c>
      <c r="L5969" s="23" t="s">
        <v>55</v>
      </c>
      <c r="M5969" s="23" t="s">
        <v>84</v>
      </c>
      <c r="N5969" s="27">
        <v>42187</v>
      </c>
      <c r="O5969" s="23" t="s">
        <v>56</v>
      </c>
      <c r="P5969" t="str">
        <f t="shared" si="93"/>
        <v>INSERT INTO @DataTable (Deal, AdvanceDate, PROV, DealPurpose, RateType, BEACON, LTV, TDS, GDS, InsuranceType, PrincipalBalance, OccupancyType, AccountStatus, Closed_Date, DelinquencyBucket) VALUES (5968, '2014-04-25', 'ON', 'Refinance External', 'Fixed', 742, 67.57, 18.17, 11.48, 'Conv', 0, 'Owner-Occupied', 'Closed', '2015-07-02', 'Current');</v>
      </c>
    </row>
    <row r="5970" spans="1:16" x14ac:dyDescent="0.35">
      <c r="A5970" s="19">
        <v>5969</v>
      </c>
      <c r="B5970" s="18">
        <v>42293</v>
      </c>
      <c r="C5970" s="19" t="s">
        <v>51</v>
      </c>
      <c r="D5970" s="19" t="s">
        <v>61</v>
      </c>
      <c r="E5970" s="19" t="s">
        <v>40</v>
      </c>
      <c r="F5970" s="19">
        <v>728</v>
      </c>
      <c r="G5970" s="19">
        <v>90</v>
      </c>
      <c r="H5970" s="19">
        <v>39.24</v>
      </c>
      <c r="I5970" s="19">
        <v>13.56</v>
      </c>
      <c r="J5970" s="19" t="s">
        <v>60</v>
      </c>
      <c r="K5970" s="20">
        <v>639082.14</v>
      </c>
      <c r="L5970" s="20" t="s">
        <v>55</v>
      </c>
      <c r="M5970" s="20" t="s">
        <v>83</v>
      </c>
      <c r="N5970" s="26"/>
      <c r="O5970" s="20" t="s">
        <v>56</v>
      </c>
      <c r="P5970" t="str">
        <f t="shared" si="93"/>
        <v>INSERT INTO @DataTable (Deal, AdvanceDate, PROV, DealPurpose, RateType, BEACON, LTV, TDS, GDS, InsuranceType, PrincipalBalance, OccupancyType, AccountStatus, Closed_Date, DelinquencyBucket) VALUES (5969, '2015-10-16', 'AB', 'Purchase', 'ARM', 728, 90, 39.24, 13.56, 'HiRatio', 639082.14, 'Owner-Occupied', 'Open', '1900-01-00', 'Current');</v>
      </c>
    </row>
    <row r="5971" spans="1:16" x14ac:dyDescent="0.35">
      <c r="A5971" s="22">
        <v>5970</v>
      </c>
      <c r="B5971" s="21">
        <v>42692</v>
      </c>
      <c r="C5971" s="22" t="s">
        <v>57</v>
      </c>
      <c r="D5971" s="22" t="s">
        <v>61</v>
      </c>
      <c r="E5971" s="22" t="s">
        <v>53</v>
      </c>
      <c r="F5971" s="22">
        <v>766</v>
      </c>
      <c r="G5971" s="22">
        <v>95</v>
      </c>
      <c r="H5971" s="22">
        <v>38.270000000000003</v>
      </c>
      <c r="I5971" s="22">
        <v>37.409999999999997</v>
      </c>
      <c r="J5971" s="22" t="s">
        <v>60</v>
      </c>
      <c r="K5971" s="23">
        <v>229778.14</v>
      </c>
      <c r="L5971" s="23" t="s">
        <v>55</v>
      </c>
      <c r="M5971" s="23" t="s">
        <v>83</v>
      </c>
      <c r="N5971" s="27"/>
      <c r="O5971" s="23" t="s">
        <v>56</v>
      </c>
      <c r="P5971" t="str">
        <f t="shared" si="93"/>
        <v>INSERT INTO @DataTable (Deal, AdvanceDate, PROV, DealPurpose, RateType, BEACON, LTV, TDS, GDS, InsuranceType, PrincipalBalance, OccupancyType, AccountStatus, Closed_Date, DelinquencyBucket) VALUES (5970, '2016-11-18', 'ON', 'Purchase', 'Fixed', 766, 95, 38.27, 37.41, 'HiRatio', 229778.14, 'Owner-Occupied', 'Open', '1900-01-00', 'Current');</v>
      </c>
    </row>
    <row r="5972" spans="1:16" x14ac:dyDescent="0.35">
      <c r="A5972" s="19">
        <v>5971</v>
      </c>
      <c r="B5972" s="18">
        <v>41586</v>
      </c>
      <c r="C5972" s="19" t="s">
        <v>58</v>
      </c>
      <c r="D5972" s="19" t="s">
        <v>52</v>
      </c>
      <c r="E5972" s="19" t="s">
        <v>40</v>
      </c>
      <c r="F5972" s="19">
        <v>757</v>
      </c>
      <c r="G5972" s="19">
        <v>63.58</v>
      </c>
      <c r="H5972" s="19">
        <v>30.88</v>
      </c>
      <c r="I5972" s="19">
        <v>21.96</v>
      </c>
      <c r="J5972" s="19" t="s">
        <v>54</v>
      </c>
      <c r="K5972" s="20">
        <v>479605.98</v>
      </c>
      <c r="L5972" s="20" t="s">
        <v>55</v>
      </c>
      <c r="M5972" s="20" t="s">
        <v>83</v>
      </c>
      <c r="N5972" s="26"/>
      <c r="O5972" s="20" t="s">
        <v>56</v>
      </c>
      <c r="P5972" t="str">
        <f t="shared" si="93"/>
        <v>INSERT INTO @DataTable (Deal, AdvanceDate, PROV, DealPurpose, RateType, BEACON, LTV, TDS, GDS, InsuranceType, PrincipalBalance, OccupancyType, AccountStatus, Closed_Date, DelinquencyBucket) VALUES (5971, '2013-11-08', 'BC', 'Refinance External', 'ARM', 757, 63.58, 30.88, 21.96, 'Conv', 479605.98, 'Owner-Occupied', 'Open', '1900-01-00', 'Current');</v>
      </c>
    </row>
    <row r="5973" spans="1:16" x14ac:dyDescent="0.35">
      <c r="A5973" s="22">
        <v>5972</v>
      </c>
      <c r="B5973" s="21">
        <v>42318</v>
      </c>
      <c r="C5973" s="22" t="s">
        <v>58</v>
      </c>
      <c r="D5973" s="22" t="s">
        <v>61</v>
      </c>
      <c r="E5973" s="22" t="s">
        <v>53</v>
      </c>
      <c r="F5973" s="22">
        <v>761</v>
      </c>
      <c r="G5973" s="22">
        <v>93.33</v>
      </c>
      <c r="H5973" s="22">
        <v>40.69</v>
      </c>
      <c r="I5973" s="22">
        <v>32.119999999999997</v>
      </c>
      <c r="J5973" s="22" t="s">
        <v>60</v>
      </c>
      <c r="K5973" s="23">
        <v>224098.56</v>
      </c>
      <c r="L5973" s="23" t="s">
        <v>55</v>
      </c>
      <c r="M5973" s="23" t="s">
        <v>83</v>
      </c>
      <c r="N5973" s="27"/>
      <c r="O5973" s="23" t="s">
        <v>56</v>
      </c>
      <c r="P5973" t="str">
        <f t="shared" si="93"/>
        <v>INSERT INTO @DataTable (Deal, AdvanceDate, PROV, DealPurpose, RateType, BEACON, LTV, TDS, GDS, InsuranceType, PrincipalBalance, OccupancyType, AccountStatus, Closed_Date, DelinquencyBucket) VALUES (5972, '2015-11-10', 'BC', 'Purchase', 'Fixed', 761, 93.33, 40.69, 32.12, 'HiRatio', 224098.56, 'Owner-Occupied', 'Open', '1900-01-00', 'Current');</v>
      </c>
    </row>
    <row r="5974" spans="1:16" x14ac:dyDescent="0.35">
      <c r="A5974" s="19">
        <v>5973</v>
      </c>
      <c r="B5974" s="18">
        <v>41501</v>
      </c>
      <c r="C5974" s="19" t="s">
        <v>65</v>
      </c>
      <c r="D5974" s="19" t="s">
        <v>61</v>
      </c>
      <c r="E5974" s="19" t="s">
        <v>53</v>
      </c>
      <c r="F5974" s="19">
        <v>746</v>
      </c>
      <c r="G5974" s="19">
        <v>90</v>
      </c>
      <c r="H5974" s="19">
        <v>31.55</v>
      </c>
      <c r="I5974" s="19">
        <v>23.59</v>
      </c>
      <c r="J5974" s="19" t="s">
        <v>60</v>
      </c>
      <c r="K5974" s="20">
        <v>110250.92</v>
      </c>
      <c r="L5974" s="20" t="s">
        <v>55</v>
      </c>
      <c r="M5974" s="20" t="s">
        <v>83</v>
      </c>
      <c r="N5974" s="26"/>
      <c r="O5974" s="20" t="s">
        <v>56</v>
      </c>
      <c r="P5974" t="str">
        <f t="shared" si="93"/>
        <v>INSERT INTO @DataTable (Deal, AdvanceDate, PROV, DealPurpose, RateType, BEACON, LTV, TDS, GDS, InsuranceType, PrincipalBalance, OccupancyType, AccountStatus, Closed_Date, DelinquencyBucket) VALUES (5973, '2013-08-15', 'NS', 'Purchase', 'Fixed', 746, 90, 31.55, 23.59, 'HiRatio', 110250.92, 'Owner-Occupied', 'Open', '1900-01-00', 'Current');</v>
      </c>
    </row>
    <row r="5975" spans="1:16" x14ac:dyDescent="0.35">
      <c r="A5975" s="22">
        <v>5974</v>
      </c>
      <c r="B5975" s="21">
        <v>42450</v>
      </c>
      <c r="C5975" s="22" t="s">
        <v>51</v>
      </c>
      <c r="D5975" s="22" t="s">
        <v>52</v>
      </c>
      <c r="E5975" s="22" t="s">
        <v>53</v>
      </c>
      <c r="F5975" s="22">
        <v>734</v>
      </c>
      <c r="G5975" s="22">
        <v>70.59</v>
      </c>
      <c r="H5975" s="22">
        <v>26.45</v>
      </c>
      <c r="I5975" s="22">
        <v>16</v>
      </c>
      <c r="J5975" s="22" t="s">
        <v>54</v>
      </c>
      <c r="K5975" s="23">
        <v>353142.55</v>
      </c>
      <c r="L5975" s="23" t="s">
        <v>55</v>
      </c>
      <c r="M5975" s="23" t="s">
        <v>83</v>
      </c>
      <c r="N5975" s="27"/>
      <c r="O5975" s="23" t="s">
        <v>56</v>
      </c>
      <c r="P5975" t="str">
        <f t="shared" si="93"/>
        <v>INSERT INTO @DataTable (Deal, AdvanceDate, PROV, DealPurpose, RateType, BEACON, LTV, TDS, GDS, InsuranceType, PrincipalBalance, OccupancyType, AccountStatus, Closed_Date, DelinquencyBucket) VALUES (5974, '2016-03-21', 'AB', 'Refinance External', 'Fixed', 734, 70.59, 26.45, 16, 'Conv', 353142.55, 'Owner-Occupied', 'Open', '1900-01-00', 'Current');</v>
      </c>
    </row>
    <row r="5976" spans="1:16" x14ac:dyDescent="0.35">
      <c r="A5976" s="19">
        <v>5975</v>
      </c>
      <c r="B5976" s="18">
        <v>41789</v>
      </c>
      <c r="C5976" s="19" t="s">
        <v>51</v>
      </c>
      <c r="D5976" s="19" t="s">
        <v>61</v>
      </c>
      <c r="E5976" s="19" t="s">
        <v>40</v>
      </c>
      <c r="F5976" s="19">
        <v>799</v>
      </c>
      <c r="G5976" s="19">
        <v>95</v>
      </c>
      <c r="H5976" s="19">
        <v>33.770000000000003</v>
      </c>
      <c r="I5976" s="19">
        <v>21.14</v>
      </c>
      <c r="J5976" s="19" t="s">
        <v>60</v>
      </c>
      <c r="K5976" s="20">
        <v>365417.29</v>
      </c>
      <c r="L5976" s="20" t="s">
        <v>55</v>
      </c>
      <c r="M5976" s="20" t="s">
        <v>83</v>
      </c>
      <c r="N5976" s="26"/>
      <c r="O5976" s="20" t="s">
        <v>56</v>
      </c>
      <c r="P5976" t="str">
        <f t="shared" si="93"/>
        <v>INSERT INTO @DataTable (Deal, AdvanceDate, PROV, DealPurpose, RateType, BEACON, LTV, TDS, GDS, InsuranceType, PrincipalBalance, OccupancyType, AccountStatus, Closed_Date, DelinquencyBucket) VALUES (5975, '2014-05-30', 'AB', 'Purchase', 'ARM', 799, 95, 33.77, 21.14, 'HiRatio', 365417.29, 'Owner-Occupied', 'Open', '1900-01-00', 'Current');</v>
      </c>
    </row>
    <row r="5977" spans="1:16" x14ac:dyDescent="0.35">
      <c r="A5977" s="22">
        <v>5976</v>
      </c>
      <c r="B5977" s="21">
        <v>42103</v>
      </c>
      <c r="C5977" s="22" t="s">
        <v>57</v>
      </c>
      <c r="D5977" s="22" t="s">
        <v>52</v>
      </c>
      <c r="E5977" s="22" t="s">
        <v>53</v>
      </c>
      <c r="F5977" s="22">
        <v>668</v>
      </c>
      <c r="G5977" s="22">
        <v>80</v>
      </c>
      <c r="H5977" s="22">
        <v>38.299999999999997</v>
      </c>
      <c r="I5977" s="22">
        <v>30.91</v>
      </c>
      <c r="J5977" s="22" t="s">
        <v>54</v>
      </c>
      <c r="K5977" s="23">
        <v>0</v>
      </c>
      <c r="L5977" s="23" t="s">
        <v>55</v>
      </c>
      <c r="M5977" s="23" t="s">
        <v>84</v>
      </c>
      <c r="N5977" s="27">
        <v>42712</v>
      </c>
      <c r="O5977" s="23" t="s">
        <v>56</v>
      </c>
      <c r="P5977" t="str">
        <f t="shared" si="93"/>
        <v>INSERT INTO @DataTable (Deal, AdvanceDate, PROV, DealPurpose, RateType, BEACON, LTV, TDS, GDS, InsuranceType, PrincipalBalance, OccupancyType, AccountStatus, Closed_Date, DelinquencyBucket) VALUES (5976, '2015-04-09', 'ON', 'Refinance External', 'Fixed', 668, 80, 38.3, 30.91, 'Conv', 0, 'Owner-Occupied', 'Closed', '2016-12-08', 'Current');</v>
      </c>
    </row>
    <row r="5978" spans="1:16" x14ac:dyDescent="0.35">
      <c r="A5978" s="19">
        <v>5977</v>
      </c>
      <c r="B5978" s="18">
        <v>42349</v>
      </c>
      <c r="C5978" s="19" t="s">
        <v>57</v>
      </c>
      <c r="D5978" s="19" t="s">
        <v>61</v>
      </c>
      <c r="E5978" s="19" t="s">
        <v>53</v>
      </c>
      <c r="F5978" s="19">
        <v>790</v>
      </c>
      <c r="G5978" s="19">
        <v>95</v>
      </c>
      <c r="H5978" s="19">
        <v>39.29</v>
      </c>
      <c r="I5978" s="19">
        <v>26.94</v>
      </c>
      <c r="J5978" s="19" t="s">
        <v>60</v>
      </c>
      <c r="K5978" s="20">
        <v>215063.14</v>
      </c>
      <c r="L5978" s="20" t="s">
        <v>55</v>
      </c>
      <c r="M5978" s="20" t="s">
        <v>83</v>
      </c>
      <c r="N5978" s="26"/>
      <c r="O5978" s="20" t="s">
        <v>56</v>
      </c>
      <c r="P5978" t="str">
        <f t="shared" si="93"/>
        <v>INSERT INTO @DataTable (Deal, AdvanceDate, PROV, DealPurpose, RateType, BEACON, LTV, TDS, GDS, InsuranceType, PrincipalBalance, OccupancyType, AccountStatus, Closed_Date, DelinquencyBucket) VALUES (5977, '2015-12-11', 'ON', 'Purchase', 'Fixed', 790, 95, 39.29, 26.94, 'HiRatio', 215063.14, 'Owner-Occupied', 'Open', '1900-01-00', 'Current');</v>
      </c>
    </row>
    <row r="5979" spans="1:16" x14ac:dyDescent="0.35">
      <c r="A5979" s="22">
        <v>5978</v>
      </c>
      <c r="B5979" s="21">
        <v>42705</v>
      </c>
      <c r="C5979" s="22" t="s">
        <v>74</v>
      </c>
      <c r="D5979" s="22" t="s">
        <v>61</v>
      </c>
      <c r="E5979" s="22" t="s">
        <v>40</v>
      </c>
      <c r="F5979" s="22">
        <v>818</v>
      </c>
      <c r="G5979" s="22">
        <v>80</v>
      </c>
      <c r="H5979" s="22">
        <v>18.41</v>
      </c>
      <c r="I5979" s="22">
        <v>16.8</v>
      </c>
      <c r="J5979" s="22" t="s">
        <v>54</v>
      </c>
      <c r="K5979" s="23">
        <v>398343.53</v>
      </c>
      <c r="L5979" s="23" t="s">
        <v>55</v>
      </c>
      <c r="M5979" s="23" t="s">
        <v>83</v>
      </c>
      <c r="N5979" s="27"/>
      <c r="O5979" s="23" t="s">
        <v>56</v>
      </c>
      <c r="P5979" t="str">
        <f t="shared" si="93"/>
        <v>INSERT INTO @DataTable (Deal, AdvanceDate, PROV, DealPurpose, RateType, BEACON, LTV, TDS, GDS, InsuranceType, PrincipalBalance, OccupancyType, AccountStatus, Closed_Date, DelinquencyBucket) VALUES (5978, '2016-12-01', 'MB', 'Purchase', 'ARM', 818, 80, 18.41, 16.8, 'Conv', 398343.53, 'Owner-Occupied', 'Open', '1900-01-00', 'Current');</v>
      </c>
    </row>
    <row r="5980" spans="1:16" x14ac:dyDescent="0.35">
      <c r="A5980" s="19">
        <v>5979</v>
      </c>
      <c r="B5980" s="18">
        <v>41716</v>
      </c>
      <c r="C5980" s="19" t="s">
        <v>51</v>
      </c>
      <c r="D5980" s="19" t="s">
        <v>61</v>
      </c>
      <c r="E5980" s="19" t="s">
        <v>40</v>
      </c>
      <c r="F5980" s="19">
        <v>778</v>
      </c>
      <c r="G5980" s="19">
        <v>75</v>
      </c>
      <c r="H5980" s="19">
        <v>38.369999999999997</v>
      </c>
      <c r="I5980" s="19">
        <v>12.22</v>
      </c>
      <c r="J5980" s="19" t="s">
        <v>54</v>
      </c>
      <c r="K5980" s="20">
        <v>312914.53000000003</v>
      </c>
      <c r="L5980" s="20" t="s">
        <v>66</v>
      </c>
      <c r="M5980" s="20" t="s">
        <v>83</v>
      </c>
      <c r="N5980" s="26"/>
      <c r="O5980" s="20" t="s">
        <v>56</v>
      </c>
      <c r="P5980" t="str">
        <f t="shared" si="93"/>
        <v>INSERT INTO @DataTable (Deal, AdvanceDate, PROV, DealPurpose, RateType, BEACON, LTV, TDS, GDS, InsuranceType, PrincipalBalance, OccupancyType, AccountStatus, Closed_Date, DelinquencyBucket) VALUES (5979, '2014-03-18', 'AB', 'Purchase', 'ARM', 778, 75, 38.37, 12.22, 'Conv', 312914.53, 'Second Home', 'Open', '1900-01-00', 'Current');</v>
      </c>
    </row>
    <row r="5981" spans="1:16" x14ac:dyDescent="0.35">
      <c r="A5981" s="22">
        <v>5980</v>
      </c>
      <c r="B5981" s="21">
        <v>42334</v>
      </c>
      <c r="C5981" s="22" t="s">
        <v>58</v>
      </c>
      <c r="D5981" s="22" t="s">
        <v>61</v>
      </c>
      <c r="E5981" s="22" t="s">
        <v>53</v>
      </c>
      <c r="F5981" s="22">
        <v>769</v>
      </c>
      <c r="G5981" s="22">
        <v>80</v>
      </c>
      <c r="H5981" s="22">
        <v>31.72</v>
      </c>
      <c r="I5981" s="22">
        <v>31.1</v>
      </c>
      <c r="J5981" s="22" t="s">
        <v>54</v>
      </c>
      <c r="K5981" s="23">
        <v>648813.17000000004</v>
      </c>
      <c r="L5981" s="23" t="s">
        <v>55</v>
      </c>
      <c r="M5981" s="23" t="s">
        <v>83</v>
      </c>
      <c r="N5981" s="27"/>
      <c r="O5981" s="23" t="s">
        <v>56</v>
      </c>
      <c r="P5981" t="str">
        <f t="shared" si="93"/>
        <v>INSERT INTO @DataTable (Deal, AdvanceDate, PROV, DealPurpose, RateType, BEACON, LTV, TDS, GDS, InsuranceType, PrincipalBalance, OccupancyType, AccountStatus, Closed_Date, DelinquencyBucket) VALUES (5980, '2015-11-26', 'BC', 'Purchase', 'Fixed', 769, 80, 31.72, 31.1, 'Conv', 648813.17, 'Owner-Occupied', 'Open', '1900-01-00', 'Current');</v>
      </c>
    </row>
    <row r="5982" spans="1:16" x14ac:dyDescent="0.35">
      <c r="A5982" s="19">
        <v>5981</v>
      </c>
      <c r="B5982" s="18">
        <v>42016</v>
      </c>
      <c r="C5982" s="19" t="s">
        <v>57</v>
      </c>
      <c r="D5982" s="19" t="s">
        <v>52</v>
      </c>
      <c r="E5982" s="19" t="s">
        <v>53</v>
      </c>
      <c r="F5982" s="19">
        <v>632</v>
      </c>
      <c r="G5982" s="19">
        <v>80</v>
      </c>
      <c r="H5982" s="19">
        <v>41.89</v>
      </c>
      <c r="I5982" s="19">
        <v>29.32</v>
      </c>
      <c r="J5982" s="19" t="s">
        <v>54</v>
      </c>
      <c r="K5982" s="20">
        <v>0</v>
      </c>
      <c r="L5982" s="20" t="s">
        <v>55</v>
      </c>
      <c r="M5982" s="20" t="s">
        <v>84</v>
      </c>
      <c r="N5982" s="26">
        <v>42347</v>
      </c>
      <c r="O5982" s="20" t="s">
        <v>56</v>
      </c>
      <c r="P5982" t="str">
        <f t="shared" si="93"/>
        <v>INSERT INTO @DataTable (Deal, AdvanceDate, PROV, DealPurpose, RateType, BEACON, LTV, TDS, GDS, InsuranceType, PrincipalBalance, OccupancyType, AccountStatus, Closed_Date, DelinquencyBucket) VALUES (5981, '2015-01-12', 'ON', 'Refinance External', 'Fixed', 632, 80, 41.89, 29.32, 'Conv', 0, 'Owner-Occupied', 'Closed', '2015-12-09', 'Current');</v>
      </c>
    </row>
    <row r="5983" spans="1:16" x14ac:dyDescent="0.35">
      <c r="A5983" s="22">
        <v>5982</v>
      </c>
      <c r="B5983" s="21">
        <v>42346</v>
      </c>
      <c r="C5983" s="22" t="s">
        <v>57</v>
      </c>
      <c r="D5983" s="22" t="s">
        <v>59</v>
      </c>
      <c r="E5983" s="22" t="s">
        <v>53</v>
      </c>
      <c r="F5983" s="22">
        <v>784</v>
      </c>
      <c r="G5983" s="22">
        <v>58.77</v>
      </c>
      <c r="H5983" s="22">
        <v>24.57</v>
      </c>
      <c r="I5983" s="22">
        <v>16.47</v>
      </c>
      <c r="J5983" s="22" t="s">
        <v>54</v>
      </c>
      <c r="K5983" s="23">
        <v>200066.21</v>
      </c>
      <c r="L5983" s="23" t="s">
        <v>55</v>
      </c>
      <c r="M5983" s="23" t="s">
        <v>83</v>
      </c>
      <c r="N5983" s="27"/>
      <c r="O5983" s="23" t="s">
        <v>56</v>
      </c>
      <c r="P5983" t="str">
        <f t="shared" si="93"/>
        <v>INSERT INTO @DataTable (Deal, AdvanceDate, PROV, DealPurpose, RateType, BEACON, LTV, TDS, GDS, InsuranceType, PrincipalBalance, OccupancyType, AccountStatus, Closed_Date, DelinquencyBucket) VALUES (5982, '2015-12-08', 'ON', 'Transfer', 'Fixed', 784, 58.77, 24.57, 16.47, 'Conv', 200066.21, 'Owner-Occupied', 'Open', '1900-01-00', 'Current');</v>
      </c>
    </row>
    <row r="5984" spans="1:16" x14ac:dyDescent="0.35">
      <c r="A5984" s="19">
        <v>5983</v>
      </c>
      <c r="B5984" s="18">
        <v>42522</v>
      </c>
      <c r="C5984" s="19" t="s">
        <v>57</v>
      </c>
      <c r="D5984" s="19" t="s">
        <v>52</v>
      </c>
      <c r="E5984" s="19" t="s">
        <v>53</v>
      </c>
      <c r="F5984" s="19">
        <v>833</v>
      </c>
      <c r="G5984" s="19">
        <v>45.33</v>
      </c>
      <c r="H5984" s="19">
        <v>32.46</v>
      </c>
      <c r="I5984" s="19">
        <v>32.17</v>
      </c>
      <c r="J5984" s="19" t="s">
        <v>54</v>
      </c>
      <c r="K5984" s="20">
        <v>198004.04</v>
      </c>
      <c r="L5984" s="20" t="s">
        <v>55</v>
      </c>
      <c r="M5984" s="20" t="s">
        <v>83</v>
      </c>
      <c r="N5984" s="26"/>
      <c r="O5984" s="20" t="s">
        <v>56</v>
      </c>
      <c r="P5984" t="str">
        <f t="shared" si="93"/>
        <v>INSERT INTO @DataTable (Deal, AdvanceDate, PROV, DealPurpose, RateType, BEACON, LTV, TDS, GDS, InsuranceType, PrincipalBalance, OccupancyType, AccountStatus, Closed_Date, DelinquencyBucket) VALUES (5983, '2016-06-01', 'ON', 'Refinance External', 'Fixed', 833, 45.33, 32.46, 32.17, 'Conv', 198004.04, 'Owner-Occupied', 'Open', '1900-01-00', 'Current');</v>
      </c>
    </row>
    <row r="5985" spans="1:16" x14ac:dyDescent="0.35">
      <c r="A5985" s="22">
        <v>5984</v>
      </c>
      <c r="B5985" s="21">
        <v>42684</v>
      </c>
      <c r="C5985" s="22" t="s">
        <v>51</v>
      </c>
      <c r="D5985" s="22" t="s">
        <v>61</v>
      </c>
      <c r="E5985" s="22" t="s">
        <v>53</v>
      </c>
      <c r="F5985" s="22">
        <v>847</v>
      </c>
      <c r="G5985" s="22">
        <v>95</v>
      </c>
      <c r="H5985" s="22">
        <v>27.65</v>
      </c>
      <c r="I5985" s="22">
        <v>20.52</v>
      </c>
      <c r="J5985" s="22" t="s">
        <v>60</v>
      </c>
      <c r="K5985" s="23">
        <v>213155.6</v>
      </c>
      <c r="L5985" s="23" t="s">
        <v>55</v>
      </c>
      <c r="M5985" s="23" t="s">
        <v>83</v>
      </c>
      <c r="N5985" s="27"/>
      <c r="O5985" s="23" t="s">
        <v>56</v>
      </c>
      <c r="P5985" t="str">
        <f t="shared" si="93"/>
        <v>INSERT INTO @DataTable (Deal, AdvanceDate, PROV, DealPurpose, RateType, BEACON, LTV, TDS, GDS, InsuranceType, PrincipalBalance, OccupancyType, AccountStatus, Closed_Date, DelinquencyBucket) VALUES (5984, '2016-11-10', 'AB', 'Purchase', 'Fixed', 847, 95, 27.65, 20.52, 'HiRatio', 213155.6, 'Owner-Occupied', 'Open', '1900-01-00', 'Current');</v>
      </c>
    </row>
    <row r="5986" spans="1:16" x14ac:dyDescent="0.35">
      <c r="A5986" s="19">
        <v>5985</v>
      </c>
      <c r="B5986" s="18">
        <v>42058</v>
      </c>
      <c r="C5986" s="19" t="s">
        <v>51</v>
      </c>
      <c r="D5986" s="19" t="s">
        <v>61</v>
      </c>
      <c r="E5986" s="19" t="s">
        <v>53</v>
      </c>
      <c r="F5986" s="19">
        <v>693</v>
      </c>
      <c r="G5986" s="19">
        <v>95</v>
      </c>
      <c r="H5986" s="19">
        <v>36.049999999999997</v>
      </c>
      <c r="I5986" s="19">
        <v>25.94</v>
      </c>
      <c r="J5986" s="19" t="s">
        <v>60</v>
      </c>
      <c r="K5986" s="20">
        <v>194901</v>
      </c>
      <c r="L5986" s="20" t="s">
        <v>55</v>
      </c>
      <c r="M5986" s="20" t="s">
        <v>83</v>
      </c>
      <c r="N5986" s="26"/>
      <c r="O5986" s="20" t="s">
        <v>56</v>
      </c>
      <c r="P5986" t="str">
        <f t="shared" si="93"/>
        <v>INSERT INTO @DataTable (Deal, AdvanceDate, PROV, DealPurpose, RateType, BEACON, LTV, TDS, GDS, InsuranceType, PrincipalBalance, OccupancyType, AccountStatus, Closed_Date, DelinquencyBucket) VALUES (5985, '2015-02-23', 'AB', 'Purchase', 'Fixed', 693, 95, 36.05, 25.94, 'HiRatio', 194901, 'Owner-Occupied', 'Open', '1900-01-00', 'Current');</v>
      </c>
    </row>
    <row r="5987" spans="1:16" x14ac:dyDescent="0.35">
      <c r="A5987" s="22">
        <v>5986</v>
      </c>
      <c r="B5987" s="21">
        <v>41705</v>
      </c>
      <c r="C5987" s="22" t="s">
        <v>57</v>
      </c>
      <c r="D5987" s="22" t="s">
        <v>61</v>
      </c>
      <c r="E5987" s="22" t="s">
        <v>53</v>
      </c>
      <c r="F5987" s="22">
        <v>698</v>
      </c>
      <c r="G5987" s="22">
        <v>94.87</v>
      </c>
      <c r="H5987" s="22">
        <v>40.450000000000003</v>
      </c>
      <c r="I5987" s="22">
        <v>33.270000000000003</v>
      </c>
      <c r="J5987" s="22" t="s">
        <v>60</v>
      </c>
      <c r="K5987" s="23">
        <v>175425.32</v>
      </c>
      <c r="L5987" s="23" t="s">
        <v>55</v>
      </c>
      <c r="M5987" s="23" t="s">
        <v>83</v>
      </c>
      <c r="N5987" s="27"/>
      <c r="O5987" s="23" t="s">
        <v>56</v>
      </c>
      <c r="P5987" t="str">
        <f t="shared" si="93"/>
        <v>INSERT INTO @DataTable (Deal, AdvanceDate, PROV, DealPurpose, RateType, BEACON, LTV, TDS, GDS, InsuranceType, PrincipalBalance, OccupancyType, AccountStatus, Closed_Date, DelinquencyBucket) VALUES (5986, '2014-03-07', 'ON', 'Purchase', 'Fixed', 698, 94.87, 40.45, 33.27, 'HiRatio', 175425.32, 'Owner-Occupied', 'Open', '1900-01-00', 'Current');</v>
      </c>
    </row>
    <row r="5988" spans="1:16" x14ac:dyDescent="0.35">
      <c r="A5988" s="19">
        <v>5987</v>
      </c>
      <c r="B5988" s="18">
        <v>42613</v>
      </c>
      <c r="C5988" s="19" t="s">
        <v>57</v>
      </c>
      <c r="D5988" s="19" t="s">
        <v>61</v>
      </c>
      <c r="E5988" s="19" t="s">
        <v>53</v>
      </c>
      <c r="F5988" s="19">
        <v>719</v>
      </c>
      <c r="G5988" s="19">
        <v>94.2</v>
      </c>
      <c r="H5988" s="19">
        <v>28.66</v>
      </c>
      <c r="I5988" s="19">
        <v>21.32</v>
      </c>
      <c r="J5988" s="19" t="s">
        <v>60</v>
      </c>
      <c r="K5988" s="20">
        <v>573633.91</v>
      </c>
      <c r="L5988" s="20" t="s">
        <v>55</v>
      </c>
      <c r="M5988" s="20" t="s">
        <v>83</v>
      </c>
      <c r="N5988" s="26"/>
      <c r="O5988" s="20" t="s">
        <v>56</v>
      </c>
      <c r="P5988" t="str">
        <f t="shared" si="93"/>
        <v>INSERT INTO @DataTable (Deal, AdvanceDate, PROV, DealPurpose, RateType, BEACON, LTV, TDS, GDS, InsuranceType, PrincipalBalance, OccupancyType, AccountStatus, Closed_Date, DelinquencyBucket) VALUES (5987, '2016-08-31', 'ON', 'Purchase', 'Fixed', 719, 94.2, 28.66, 21.32, 'HiRatio', 573633.91, 'Owner-Occupied', 'Open', '1900-01-00', 'Current');</v>
      </c>
    </row>
    <row r="5989" spans="1:16" x14ac:dyDescent="0.35">
      <c r="A5989" s="22">
        <v>5988</v>
      </c>
      <c r="B5989" s="21">
        <v>42643</v>
      </c>
      <c r="C5989" s="22" t="s">
        <v>58</v>
      </c>
      <c r="D5989" s="22" t="s">
        <v>61</v>
      </c>
      <c r="E5989" s="22" t="s">
        <v>53</v>
      </c>
      <c r="F5989" s="22">
        <v>622</v>
      </c>
      <c r="G5989" s="22">
        <v>80</v>
      </c>
      <c r="H5989" s="22">
        <v>40.520000000000003</v>
      </c>
      <c r="I5989" s="22">
        <v>32.85</v>
      </c>
      <c r="J5989" s="22" t="s">
        <v>54</v>
      </c>
      <c r="K5989" s="23">
        <v>269741.90999999997</v>
      </c>
      <c r="L5989" s="23" t="s">
        <v>55</v>
      </c>
      <c r="M5989" s="23" t="s">
        <v>83</v>
      </c>
      <c r="N5989" s="27"/>
      <c r="O5989" s="23" t="s">
        <v>56</v>
      </c>
      <c r="P5989" t="str">
        <f t="shared" si="93"/>
        <v>INSERT INTO @DataTable (Deal, AdvanceDate, PROV, DealPurpose, RateType, BEACON, LTV, TDS, GDS, InsuranceType, PrincipalBalance, OccupancyType, AccountStatus, Closed_Date, DelinquencyBucket) VALUES (5988, '2016-09-30', 'BC', 'Purchase', 'Fixed', 622, 80, 40.52, 32.85, 'Conv', 269741.91, 'Owner-Occupied', 'Open', '1900-01-00', 'Current');</v>
      </c>
    </row>
    <row r="5990" spans="1:16" x14ac:dyDescent="0.35">
      <c r="A5990" s="19">
        <v>5989</v>
      </c>
      <c r="B5990" s="18">
        <v>40913</v>
      </c>
      <c r="C5990" s="19" t="s">
        <v>57</v>
      </c>
      <c r="D5990" s="19" t="s">
        <v>61</v>
      </c>
      <c r="E5990" s="19" t="s">
        <v>40</v>
      </c>
      <c r="F5990" s="19">
        <v>758</v>
      </c>
      <c r="G5990" s="19">
        <v>80</v>
      </c>
      <c r="H5990" s="19">
        <v>35.520000000000003</v>
      </c>
      <c r="I5990" s="19">
        <v>25.56</v>
      </c>
      <c r="J5990" s="19" t="s">
        <v>54</v>
      </c>
      <c r="K5990" s="20">
        <v>255764.01</v>
      </c>
      <c r="L5990" s="20" t="s">
        <v>62</v>
      </c>
      <c r="M5990" s="20" t="s">
        <v>83</v>
      </c>
      <c r="N5990" s="26"/>
      <c r="O5990" s="20" t="s">
        <v>56</v>
      </c>
      <c r="P5990" t="str">
        <f t="shared" si="93"/>
        <v>INSERT INTO @DataTable (Deal, AdvanceDate, PROV, DealPurpose, RateType, BEACON, LTV, TDS, GDS, InsuranceType, PrincipalBalance, OccupancyType, AccountStatus, Closed_Date, DelinquencyBucket) VALUES (5989, '2012-01-05', 'ON', 'Purchase', 'ARM', 758, 80, 35.52, 25.56, 'Conv', 255764.01, 'Rental', 'Open', '1900-01-00', 'Current');</v>
      </c>
    </row>
    <row r="5991" spans="1:16" x14ac:dyDescent="0.35">
      <c r="A5991" s="22">
        <v>5990</v>
      </c>
      <c r="B5991" s="21">
        <v>42293</v>
      </c>
      <c r="C5991" s="22" t="s">
        <v>57</v>
      </c>
      <c r="D5991" s="22" t="s">
        <v>59</v>
      </c>
      <c r="E5991" s="22" t="s">
        <v>53</v>
      </c>
      <c r="F5991" s="22">
        <v>754</v>
      </c>
      <c r="G5991" s="22">
        <v>44.76</v>
      </c>
      <c r="H5991" s="22">
        <v>24.13</v>
      </c>
      <c r="I5991" s="22">
        <v>13.68</v>
      </c>
      <c r="J5991" s="22" t="s">
        <v>54</v>
      </c>
      <c r="K5991" s="23">
        <v>301878.99</v>
      </c>
      <c r="L5991" s="23" t="s">
        <v>55</v>
      </c>
      <c r="M5991" s="23" t="s">
        <v>83</v>
      </c>
      <c r="N5991" s="27"/>
      <c r="O5991" s="23" t="s">
        <v>56</v>
      </c>
      <c r="P5991" t="str">
        <f t="shared" si="93"/>
        <v>INSERT INTO @DataTable (Deal, AdvanceDate, PROV, DealPurpose, RateType, BEACON, LTV, TDS, GDS, InsuranceType, PrincipalBalance, OccupancyType, AccountStatus, Closed_Date, DelinquencyBucket) VALUES (5990, '2015-10-16', 'ON', 'Transfer', 'Fixed', 754, 44.76, 24.13, 13.68, 'Conv', 301878.99, 'Owner-Occupied', 'Open', '1900-01-00', 'Current');</v>
      </c>
    </row>
    <row r="5992" spans="1:16" x14ac:dyDescent="0.35">
      <c r="A5992" s="19">
        <v>5991</v>
      </c>
      <c r="B5992" s="18">
        <v>42426</v>
      </c>
      <c r="C5992" s="19" t="s">
        <v>63</v>
      </c>
      <c r="D5992" s="19" t="s">
        <v>52</v>
      </c>
      <c r="E5992" s="19" t="s">
        <v>53</v>
      </c>
      <c r="F5992" s="19">
        <v>771</v>
      </c>
      <c r="G5992" s="19">
        <v>72.77</v>
      </c>
      <c r="H5992" s="19">
        <v>34.46</v>
      </c>
      <c r="I5992" s="19">
        <v>31.22</v>
      </c>
      <c r="J5992" s="19" t="s">
        <v>54</v>
      </c>
      <c r="K5992" s="20">
        <v>166782.26999999999</v>
      </c>
      <c r="L5992" s="20" t="s">
        <v>55</v>
      </c>
      <c r="M5992" s="20" t="s">
        <v>83</v>
      </c>
      <c r="N5992" s="26"/>
      <c r="O5992" s="20" t="s">
        <v>56</v>
      </c>
      <c r="P5992" t="str">
        <f t="shared" si="93"/>
        <v>INSERT INTO @DataTable (Deal, AdvanceDate, PROV, DealPurpose, RateType, BEACON, LTV, TDS, GDS, InsuranceType, PrincipalBalance, OccupancyType, AccountStatus, Closed_Date, DelinquencyBucket) VALUES (5991, '2016-02-26', 'SK', 'Refinance External', 'Fixed', 771, 72.77, 34.46, 31.22, 'Conv', 166782.27, 'Owner-Occupied', 'Open', '1900-01-00', 'Current');</v>
      </c>
    </row>
    <row r="5993" spans="1:16" x14ac:dyDescent="0.35">
      <c r="A5993" s="22">
        <v>5992</v>
      </c>
      <c r="B5993" s="21">
        <v>41355</v>
      </c>
      <c r="C5993" s="22" t="s">
        <v>51</v>
      </c>
      <c r="D5993" s="22" t="s">
        <v>61</v>
      </c>
      <c r="E5993" s="22" t="s">
        <v>53</v>
      </c>
      <c r="F5993" s="22">
        <v>749</v>
      </c>
      <c r="G5993" s="22">
        <v>95</v>
      </c>
      <c r="H5993" s="22">
        <v>43.52</v>
      </c>
      <c r="I5993" s="22">
        <v>33.909999999999997</v>
      </c>
      <c r="J5993" s="22" t="s">
        <v>60</v>
      </c>
      <c r="K5993" s="23">
        <v>179087.5</v>
      </c>
      <c r="L5993" s="23" t="s">
        <v>55</v>
      </c>
      <c r="M5993" s="23" t="s">
        <v>83</v>
      </c>
      <c r="N5993" s="27"/>
      <c r="O5993" s="23" t="s">
        <v>56</v>
      </c>
      <c r="P5993" t="str">
        <f t="shared" si="93"/>
        <v>INSERT INTO @DataTable (Deal, AdvanceDate, PROV, DealPurpose, RateType, BEACON, LTV, TDS, GDS, InsuranceType, PrincipalBalance, OccupancyType, AccountStatus, Closed_Date, DelinquencyBucket) VALUES (5992, '2013-03-22', 'AB', 'Purchase', 'Fixed', 749, 95, 43.52, 33.91, 'HiRatio', 179087.5, 'Owner-Occupied', 'Open', '1900-01-00', 'Current');</v>
      </c>
    </row>
    <row r="5994" spans="1:16" x14ac:dyDescent="0.35">
      <c r="A5994" s="19">
        <v>5993</v>
      </c>
      <c r="B5994" s="18">
        <v>41946</v>
      </c>
      <c r="C5994" s="19" t="s">
        <v>57</v>
      </c>
      <c r="D5994" s="19" t="s">
        <v>61</v>
      </c>
      <c r="E5994" s="19" t="s">
        <v>53</v>
      </c>
      <c r="F5994" s="19">
        <v>638</v>
      </c>
      <c r="G5994" s="19">
        <v>95</v>
      </c>
      <c r="H5994" s="19">
        <v>36.53</v>
      </c>
      <c r="I5994" s="19">
        <v>34.270000000000003</v>
      </c>
      <c r="J5994" s="19" t="s">
        <v>60</v>
      </c>
      <c r="K5994" s="20">
        <v>276233.34000000003</v>
      </c>
      <c r="L5994" s="20" t="s">
        <v>55</v>
      </c>
      <c r="M5994" s="20" t="s">
        <v>83</v>
      </c>
      <c r="N5994" s="26"/>
      <c r="O5994" s="20" t="s">
        <v>56</v>
      </c>
      <c r="P5994" t="str">
        <f t="shared" si="93"/>
        <v>INSERT INTO @DataTable (Deal, AdvanceDate, PROV, DealPurpose, RateType, BEACON, LTV, TDS, GDS, InsuranceType, PrincipalBalance, OccupancyType, AccountStatus, Closed_Date, DelinquencyBucket) VALUES (5993, '2014-11-03', 'ON', 'Purchase', 'Fixed', 638, 95, 36.53, 34.27, 'HiRatio', 276233.34, 'Owner-Occupied', 'Open', '1900-01-00', 'Current');</v>
      </c>
    </row>
    <row r="5995" spans="1:16" x14ac:dyDescent="0.35">
      <c r="A5995" s="22">
        <v>5994</v>
      </c>
      <c r="B5995" s="21">
        <v>42101</v>
      </c>
      <c r="C5995" s="22" t="s">
        <v>51</v>
      </c>
      <c r="D5995" s="22" t="s">
        <v>61</v>
      </c>
      <c r="E5995" s="22" t="s">
        <v>40</v>
      </c>
      <c r="F5995" s="22">
        <v>699</v>
      </c>
      <c r="G5995" s="22">
        <v>95</v>
      </c>
      <c r="H5995" s="22">
        <v>35.270000000000003</v>
      </c>
      <c r="I5995" s="22">
        <v>27.96</v>
      </c>
      <c r="J5995" s="22" t="s">
        <v>60</v>
      </c>
      <c r="K5995" s="23">
        <v>478181.37</v>
      </c>
      <c r="L5995" s="23" t="s">
        <v>55</v>
      </c>
      <c r="M5995" s="23" t="s">
        <v>83</v>
      </c>
      <c r="N5995" s="27"/>
      <c r="O5995" s="23" t="s">
        <v>56</v>
      </c>
      <c r="P5995" t="str">
        <f t="shared" si="93"/>
        <v>INSERT INTO @DataTable (Deal, AdvanceDate, PROV, DealPurpose, RateType, BEACON, LTV, TDS, GDS, InsuranceType, PrincipalBalance, OccupancyType, AccountStatus, Closed_Date, DelinquencyBucket) VALUES (5994, '2015-04-07', 'AB', 'Purchase', 'ARM', 699, 95, 35.27, 27.96, 'HiRatio', 478181.37, 'Owner-Occupied', 'Open', '1900-01-00', 'Current');</v>
      </c>
    </row>
    <row r="5996" spans="1:16" x14ac:dyDescent="0.35">
      <c r="A5996" s="19">
        <v>5995</v>
      </c>
      <c r="B5996" s="18">
        <v>40602</v>
      </c>
      <c r="C5996" s="19" t="s">
        <v>51</v>
      </c>
      <c r="D5996" s="19" t="s">
        <v>52</v>
      </c>
      <c r="E5996" s="19" t="s">
        <v>53</v>
      </c>
      <c r="F5996" s="19">
        <v>802</v>
      </c>
      <c r="G5996" s="19">
        <v>49.14</v>
      </c>
      <c r="H5996" s="19">
        <v>36.700000000000003</v>
      </c>
      <c r="I5996" s="19">
        <v>28.68</v>
      </c>
      <c r="J5996" s="19" t="s">
        <v>54</v>
      </c>
      <c r="K5996" s="20">
        <v>0</v>
      </c>
      <c r="L5996" s="20" t="s">
        <v>55</v>
      </c>
      <c r="M5996" s="20" t="s">
        <v>84</v>
      </c>
      <c r="N5996" s="26">
        <v>42429</v>
      </c>
      <c r="O5996" s="20" t="s">
        <v>56</v>
      </c>
      <c r="P5996" t="str">
        <f t="shared" si="93"/>
        <v>INSERT INTO @DataTable (Deal, AdvanceDate, PROV, DealPurpose, RateType, BEACON, LTV, TDS, GDS, InsuranceType, PrincipalBalance, OccupancyType, AccountStatus, Closed_Date, DelinquencyBucket) VALUES (5995, '2011-02-28', 'AB', 'Refinance External', 'Fixed', 802, 49.14, 36.7, 28.68, 'Conv', 0, 'Owner-Occupied', 'Closed', '2016-02-29', 'Current');</v>
      </c>
    </row>
    <row r="5997" spans="1:16" x14ac:dyDescent="0.35">
      <c r="A5997" s="22">
        <v>5996</v>
      </c>
      <c r="B5997" s="21">
        <v>42032</v>
      </c>
      <c r="C5997" s="22" t="s">
        <v>57</v>
      </c>
      <c r="D5997" s="22" t="s">
        <v>52</v>
      </c>
      <c r="E5997" s="22" t="s">
        <v>53</v>
      </c>
      <c r="F5997" s="22">
        <v>717</v>
      </c>
      <c r="G5997" s="22">
        <v>80</v>
      </c>
      <c r="H5997" s="22">
        <v>38.31</v>
      </c>
      <c r="I5997" s="22">
        <v>20.74</v>
      </c>
      <c r="J5997" s="22" t="s">
        <v>54</v>
      </c>
      <c r="K5997" s="23">
        <v>242654.37</v>
      </c>
      <c r="L5997" s="23" t="s">
        <v>55</v>
      </c>
      <c r="M5997" s="23" t="s">
        <v>83</v>
      </c>
      <c r="N5997" s="27"/>
      <c r="O5997" s="23" t="s">
        <v>56</v>
      </c>
      <c r="P5997" t="str">
        <f t="shared" si="93"/>
        <v>INSERT INTO @DataTable (Deal, AdvanceDate, PROV, DealPurpose, RateType, BEACON, LTV, TDS, GDS, InsuranceType, PrincipalBalance, OccupancyType, AccountStatus, Closed_Date, DelinquencyBucket) VALUES (5996, '2015-01-28', 'ON', 'Refinance External', 'Fixed', 717, 80, 38.31, 20.74, 'Conv', 242654.37, 'Owner-Occupied', 'Open', '1900-01-00', 'Current');</v>
      </c>
    </row>
    <row r="5998" spans="1:16" x14ac:dyDescent="0.35">
      <c r="A5998" s="19">
        <v>5997</v>
      </c>
      <c r="B5998" s="18">
        <v>41585</v>
      </c>
      <c r="C5998" s="19" t="s">
        <v>51</v>
      </c>
      <c r="D5998" s="19" t="s">
        <v>52</v>
      </c>
      <c r="E5998" s="19" t="s">
        <v>40</v>
      </c>
      <c r="F5998" s="19">
        <v>691</v>
      </c>
      <c r="G5998" s="19">
        <v>80</v>
      </c>
      <c r="H5998" s="19">
        <v>37.78</v>
      </c>
      <c r="I5998" s="19">
        <v>16.34</v>
      </c>
      <c r="J5998" s="19" t="s">
        <v>54</v>
      </c>
      <c r="K5998" s="20">
        <v>343905.93</v>
      </c>
      <c r="L5998" s="20" t="s">
        <v>55</v>
      </c>
      <c r="M5998" s="20" t="s">
        <v>83</v>
      </c>
      <c r="N5998" s="26"/>
      <c r="O5998" s="20" t="s">
        <v>56</v>
      </c>
      <c r="P5998" t="str">
        <f t="shared" si="93"/>
        <v>INSERT INTO @DataTable (Deal, AdvanceDate, PROV, DealPurpose, RateType, BEACON, LTV, TDS, GDS, InsuranceType, PrincipalBalance, OccupancyType, AccountStatus, Closed_Date, DelinquencyBucket) VALUES (5997, '2013-11-07', 'AB', 'Refinance External', 'ARM', 691, 80, 37.78, 16.34, 'Conv', 343905.93, 'Owner-Occupied', 'Open', '1900-01-00', 'Current');</v>
      </c>
    </row>
    <row r="5999" spans="1:16" x14ac:dyDescent="0.35">
      <c r="A5999" s="22">
        <v>5998</v>
      </c>
      <c r="B5999" s="21">
        <v>42388</v>
      </c>
      <c r="C5999" s="22" t="s">
        <v>58</v>
      </c>
      <c r="D5999" s="22" t="s">
        <v>61</v>
      </c>
      <c r="E5999" s="22" t="s">
        <v>53</v>
      </c>
      <c r="F5999" s="22">
        <v>774</v>
      </c>
      <c r="G5999" s="22">
        <v>90</v>
      </c>
      <c r="H5999" s="22">
        <v>22.9</v>
      </c>
      <c r="I5999" s="22">
        <v>9.4700000000000006</v>
      </c>
      <c r="J5999" s="22" t="s">
        <v>54</v>
      </c>
      <c r="K5999" s="23">
        <v>446695.23</v>
      </c>
      <c r="L5999" s="23" t="s">
        <v>55</v>
      </c>
      <c r="M5999" s="23" t="s">
        <v>83</v>
      </c>
      <c r="N5999" s="27"/>
      <c r="O5999" s="23" t="s">
        <v>56</v>
      </c>
      <c r="P5999" t="str">
        <f t="shared" si="93"/>
        <v>INSERT INTO @DataTable (Deal, AdvanceDate, PROV, DealPurpose, RateType, BEACON, LTV, TDS, GDS, InsuranceType, PrincipalBalance, OccupancyType, AccountStatus, Closed_Date, DelinquencyBucket) VALUES (5998, '2016-01-19', 'BC', 'Purchase', 'Fixed', 774, 90, 22.9, 9.47, 'Conv', 446695.23, 'Owner-Occupied', 'Open', '1900-01-00', 'Current');</v>
      </c>
    </row>
    <row r="6000" spans="1:16" x14ac:dyDescent="0.35">
      <c r="A6000" s="19">
        <v>5999</v>
      </c>
      <c r="B6000" s="18">
        <v>42212</v>
      </c>
      <c r="C6000" s="19" t="s">
        <v>57</v>
      </c>
      <c r="D6000" s="19" t="s">
        <v>52</v>
      </c>
      <c r="E6000" s="19" t="s">
        <v>53</v>
      </c>
      <c r="F6000" s="19">
        <v>662</v>
      </c>
      <c r="G6000" s="19">
        <v>80</v>
      </c>
      <c r="H6000" s="19">
        <v>29.14</v>
      </c>
      <c r="I6000" s="19">
        <v>19.100000000000001</v>
      </c>
      <c r="J6000" s="19" t="s">
        <v>54</v>
      </c>
      <c r="K6000" s="20">
        <v>271337.03999999998</v>
      </c>
      <c r="L6000" s="20" t="s">
        <v>55</v>
      </c>
      <c r="M6000" s="20" t="s">
        <v>83</v>
      </c>
      <c r="N6000" s="26"/>
      <c r="O6000" s="20" t="s">
        <v>56</v>
      </c>
      <c r="P6000" t="str">
        <f t="shared" si="93"/>
        <v>INSERT INTO @DataTable (Deal, AdvanceDate, PROV, DealPurpose, RateType, BEACON, LTV, TDS, GDS, InsuranceType, PrincipalBalance, OccupancyType, AccountStatus, Closed_Date, DelinquencyBucket) VALUES (5999, '2015-07-27', 'ON', 'Refinance External', 'Fixed', 662, 80, 29.14, 19.1, 'Conv', 271337.04, 'Owner-Occupied', 'Open', '1900-01-00', 'Current');</v>
      </c>
    </row>
    <row r="6001" spans="1:16" x14ac:dyDescent="0.35">
      <c r="A6001" s="22">
        <v>6000</v>
      </c>
      <c r="B6001" s="21">
        <v>42094</v>
      </c>
      <c r="C6001" s="22" t="s">
        <v>57</v>
      </c>
      <c r="D6001" s="22" t="s">
        <v>61</v>
      </c>
      <c r="E6001" s="22" t="s">
        <v>40</v>
      </c>
      <c r="F6001" s="22">
        <v>770</v>
      </c>
      <c r="G6001" s="22">
        <v>60.63</v>
      </c>
      <c r="H6001" s="22">
        <v>31.43</v>
      </c>
      <c r="I6001" s="22">
        <v>30.41</v>
      </c>
      <c r="J6001" s="22" t="s">
        <v>54</v>
      </c>
      <c r="K6001" s="23">
        <v>303308.21000000002</v>
      </c>
      <c r="L6001" s="23" t="s">
        <v>55</v>
      </c>
      <c r="M6001" s="23" t="s">
        <v>83</v>
      </c>
      <c r="N6001" s="27"/>
      <c r="O6001" s="23" t="s">
        <v>56</v>
      </c>
      <c r="P6001" t="str">
        <f t="shared" si="93"/>
        <v>INSERT INTO @DataTable (Deal, AdvanceDate, PROV, DealPurpose, RateType, BEACON, LTV, TDS, GDS, InsuranceType, PrincipalBalance, OccupancyType, AccountStatus, Closed_Date, DelinquencyBucket) VALUES (6000, '2015-03-31', 'ON', 'Purchase', 'ARM', 770, 60.63, 31.43, 30.41, 'Conv', 303308.21, 'Owner-Occupied', 'Open', '1900-01-00', 'Current');</v>
      </c>
    </row>
    <row r="6002" spans="1:16" x14ac:dyDescent="0.35">
      <c r="A6002" s="19">
        <v>6001</v>
      </c>
      <c r="B6002" s="18">
        <v>41984</v>
      </c>
      <c r="C6002" s="19" t="s">
        <v>57</v>
      </c>
      <c r="D6002" s="19" t="s">
        <v>61</v>
      </c>
      <c r="E6002" s="19" t="s">
        <v>53</v>
      </c>
      <c r="F6002" s="19">
        <v>742</v>
      </c>
      <c r="G6002" s="19">
        <v>84.2</v>
      </c>
      <c r="H6002" s="19">
        <v>39.49</v>
      </c>
      <c r="I6002" s="19">
        <v>38.83</v>
      </c>
      <c r="J6002" s="19" t="s">
        <v>60</v>
      </c>
      <c r="K6002" s="20">
        <v>299042.15999999997</v>
      </c>
      <c r="L6002" s="20" t="s">
        <v>55</v>
      </c>
      <c r="M6002" s="20" t="s">
        <v>83</v>
      </c>
      <c r="N6002" s="26"/>
      <c r="O6002" s="20" t="s">
        <v>56</v>
      </c>
      <c r="P6002" t="str">
        <f t="shared" si="93"/>
        <v>INSERT INTO @DataTable (Deal, AdvanceDate, PROV, DealPurpose, RateType, BEACON, LTV, TDS, GDS, InsuranceType, PrincipalBalance, OccupancyType, AccountStatus, Closed_Date, DelinquencyBucket) VALUES (6001, '2014-12-11', 'ON', 'Purchase', 'Fixed', 742, 84.2, 39.49, 38.83, 'HiRatio', 299042.16, 'Owner-Occupied', 'Open', '1900-01-00', 'Current');</v>
      </c>
    </row>
    <row r="6003" spans="1:16" x14ac:dyDescent="0.35">
      <c r="A6003" s="22">
        <v>6002</v>
      </c>
      <c r="B6003" s="21">
        <v>42216</v>
      </c>
      <c r="C6003" s="22" t="s">
        <v>70</v>
      </c>
      <c r="D6003" s="22" t="s">
        <v>61</v>
      </c>
      <c r="E6003" s="22" t="s">
        <v>53</v>
      </c>
      <c r="F6003" s="22">
        <v>797</v>
      </c>
      <c r="G6003" s="22">
        <v>76.92</v>
      </c>
      <c r="H6003" s="22">
        <v>27.49</v>
      </c>
      <c r="I6003" s="22">
        <v>13.24</v>
      </c>
      <c r="J6003" s="22" t="s">
        <v>54</v>
      </c>
      <c r="K6003" s="23">
        <v>188326.84</v>
      </c>
      <c r="L6003" s="23" t="s">
        <v>55</v>
      </c>
      <c r="M6003" s="23" t="s">
        <v>83</v>
      </c>
      <c r="N6003" s="27"/>
      <c r="O6003" s="23" t="s">
        <v>56</v>
      </c>
      <c r="P6003" t="str">
        <f t="shared" si="93"/>
        <v>INSERT INTO @DataTable (Deal, AdvanceDate, PROV, DealPurpose, RateType, BEACON, LTV, TDS, GDS, InsuranceType, PrincipalBalance, OccupancyType, AccountStatus, Closed_Date, DelinquencyBucket) VALUES (6002, '2015-07-31', 'NB', 'Purchase', 'Fixed', 797, 76.92, 27.49, 13.24, 'Conv', 188326.84, 'Owner-Occupied', 'Open', '1900-01-00', 'Current');</v>
      </c>
    </row>
    <row r="6004" spans="1:16" x14ac:dyDescent="0.35">
      <c r="A6004" s="19">
        <v>6003</v>
      </c>
      <c r="B6004" s="18">
        <v>41575</v>
      </c>
      <c r="C6004" s="19" t="s">
        <v>57</v>
      </c>
      <c r="D6004" s="19" t="s">
        <v>52</v>
      </c>
      <c r="E6004" s="19" t="s">
        <v>40</v>
      </c>
      <c r="F6004" s="19">
        <v>706</v>
      </c>
      <c r="G6004" s="19">
        <v>80</v>
      </c>
      <c r="H6004" s="19">
        <v>23.91</v>
      </c>
      <c r="I6004" s="19">
        <v>17.78</v>
      </c>
      <c r="J6004" s="19" t="s">
        <v>54</v>
      </c>
      <c r="K6004" s="20">
        <v>0</v>
      </c>
      <c r="L6004" s="20" t="s">
        <v>55</v>
      </c>
      <c r="M6004" s="20" t="s">
        <v>84</v>
      </c>
      <c r="N6004" s="26">
        <v>42654</v>
      </c>
      <c r="O6004" s="20" t="s">
        <v>56</v>
      </c>
      <c r="P6004" t="str">
        <f t="shared" si="93"/>
        <v>INSERT INTO @DataTable (Deal, AdvanceDate, PROV, DealPurpose, RateType, BEACON, LTV, TDS, GDS, InsuranceType, PrincipalBalance, OccupancyType, AccountStatus, Closed_Date, DelinquencyBucket) VALUES (6003, '2013-10-28', 'ON', 'Refinance External', 'ARM', 706, 80, 23.91, 17.78, 'Conv', 0, 'Owner-Occupied', 'Closed', '2016-10-11', 'Current');</v>
      </c>
    </row>
    <row r="6005" spans="1:16" x14ac:dyDescent="0.35">
      <c r="A6005" s="22">
        <v>6004</v>
      </c>
      <c r="B6005" s="21">
        <v>42020</v>
      </c>
      <c r="C6005" s="22" t="s">
        <v>51</v>
      </c>
      <c r="D6005" s="22" t="s">
        <v>52</v>
      </c>
      <c r="E6005" s="22" t="s">
        <v>53</v>
      </c>
      <c r="F6005" s="22">
        <v>753</v>
      </c>
      <c r="G6005" s="22">
        <v>67.349999999999994</v>
      </c>
      <c r="H6005" s="22">
        <v>34.950000000000003</v>
      </c>
      <c r="I6005" s="22">
        <v>34.950000000000003</v>
      </c>
      <c r="J6005" s="22" t="s">
        <v>54</v>
      </c>
      <c r="K6005" s="23">
        <v>364033.93</v>
      </c>
      <c r="L6005" s="23" t="s">
        <v>55</v>
      </c>
      <c r="M6005" s="23" t="s">
        <v>83</v>
      </c>
      <c r="N6005" s="27"/>
      <c r="O6005" s="23" t="s">
        <v>56</v>
      </c>
      <c r="P6005" t="str">
        <f t="shared" si="93"/>
        <v>INSERT INTO @DataTable (Deal, AdvanceDate, PROV, DealPurpose, RateType, BEACON, LTV, TDS, GDS, InsuranceType, PrincipalBalance, OccupancyType, AccountStatus, Closed_Date, DelinquencyBucket) VALUES (6004, '2015-01-16', 'AB', 'Refinance External', 'Fixed', 753, 67.35, 34.95, 34.95, 'Conv', 364033.93, 'Owner-Occupied', 'Open', '1900-01-00', 'Current');</v>
      </c>
    </row>
    <row r="6006" spans="1:16" x14ac:dyDescent="0.35">
      <c r="A6006" s="19">
        <v>6005</v>
      </c>
      <c r="B6006" s="18">
        <v>41130</v>
      </c>
      <c r="C6006" s="19" t="s">
        <v>57</v>
      </c>
      <c r="D6006" s="19" t="s">
        <v>59</v>
      </c>
      <c r="E6006" s="19" t="s">
        <v>53</v>
      </c>
      <c r="F6006" s="19">
        <v>805</v>
      </c>
      <c r="G6006" s="19">
        <v>60.77</v>
      </c>
      <c r="H6006" s="19">
        <v>14.68</v>
      </c>
      <c r="I6006" s="19">
        <v>14.13</v>
      </c>
      <c r="J6006" s="19" t="s">
        <v>54</v>
      </c>
      <c r="K6006" s="20">
        <v>0</v>
      </c>
      <c r="L6006" s="20" t="s">
        <v>55</v>
      </c>
      <c r="M6006" s="20" t="s">
        <v>84</v>
      </c>
      <c r="N6006" s="26">
        <v>42591</v>
      </c>
      <c r="O6006" s="20" t="s">
        <v>56</v>
      </c>
      <c r="P6006" t="str">
        <f t="shared" si="93"/>
        <v>INSERT INTO @DataTable (Deal, AdvanceDate, PROV, DealPurpose, RateType, BEACON, LTV, TDS, GDS, InsuranceType, PrincipalBalance, OccupancyType, AccountStatus, Closed_Date, DelinquencyBucket) VALUES (6005, '2012-08-09', 'ON', 'Transfer', 'Fixed', 805, 60.77, 14.68, 14.13, 'Conv', 0, 'Owner-Occupied', 'Closed', '2016-08-09', 'Current');</v>
      </c>
    </row>
    <row r="6007" spans="1:16" x14ac:dyDescent="0.35">
      <c r="A6007" s="22">
        <v>6006</v>
      </c>
      <c r="B6007" s="21">
        <v>41395</v>
      </c>
      <c r="C6007" s="22" t="s">
        <v>65</v>
      </c>
      <c r="D6007" s="22" t="s">
        <v>52</v>
      </c>
      <c r="E6007" s="22" t="s">
        <v>53</v>
      </c>
      <c r="F6007" s="22">
        <v>780</v>
      </c>
      <c r="G6007" s="22">
        <v>76</v>
      </c>
      <c r="H6007" s="22">
        <v>23.3</v>
      </c>
      <c r="I6007" s="22">
        <v>17.88</v>
      </c>
      <c r="J6007" s="22" t="s">
        <v>54</v>
      </c>
      <c r="K6007" s="23">
        <v>60903.29</v>
      </c>
      <c r="L6007" s="23" t="s">
        <v>55</v>
      </c>
      <c r="M6007" s="23" t="s">
        <v>83</v>
      </c>
      <c r="N6007" s="27"/>
      <c r="O6007" s="23" t="s">
        <v>56</v>
      </c>
      <c r="P6007" t="str">
        <f t="shared" si="93"/>
        <v>INSERT INTO @DataTable (Deal, AdvanceDate, PROV, DealPurpose, RateType, BEACON, LTV, TDS, GDS, InsuranceType, PrincipalBalance, OccupancyType, AccountStatus, Closed_Date, DelinquencyBucket) VALUES (6006, '2013-05-01', 'NS', 'Refinance External', 'Fixed', 780, 76, 23.3, 17.88, 'Conv', 60903.29, 'Owner-Occupied', 'Open', '1900-01-00', 'Current');</v>
      </c>
    </row>
    <row r="6008" spans="1:16" x14ac:dyDescent="0.35">
      <c r="A6008" s="19">
        <v>6007</v>
      </c>
      <c r="B6008" s="18">
        <v>42622</v>
      </c>
      <c r="C6008" s="19" t="s">
        <v>57</v>
      </c>
      <c r="D6008" s="19" t="s">
        <v>61</v>
      </c>
      <c r="E6008" s="19" t="s">
        <v>40</v>
      </c>
      <c r="F6008" s="19">
        <v>712</v>
      </c>
      <c r="G6008" s="19">
        <v>80</v>
      </c>
      <c r="H6008" s="19">
        <v>23.53</v>
      </c>
      <c r="I6008" s="19">
        <v>22.41</v>
      </c>
      <c r="J6008" s="19" t="s">
        <v>54</v>
      </c>
      <c r="K6008" s="20">
        <v>205230.8</v>
      </c>
      <c r="L6008" s="20" t="s">
        <v>55</v>
      </c>
      <c r="M6008" s="20" t="s">
        <v>83</v>
      </c>
      <c r="N6008" s="26"/>
      <c r="O6008" s="20" t="s">
        <v>56</v>
      </c>
      <c r="P6008" t="str">
        <f t="shared" si="93"/>
        <v>INSERT INTO @DataTable (Deal, AdvanceDate, PROV, DealPurpose, RateType, BEACON, LTV, TDS, GDS, InsuranceType, PrincipalBalance, OccupancyType, AccountStatus, Closed_Date, DelinquencyBucket) VALUES (6007, '2016-09-09', 'ON', 'Purchase', 'ARM', 712, 80, 23.53, 22.41, 'Conv', 205230.8, 'Owner-Occupied', 'Open', '1900-01-00', 'Current');</v>
      </c>
    </row>
    <row r="6009" spans="1:16" x14ac:dyDescent="0.35">
      <c r="A6009" s="22">
        <v>6008</v>
      </c>
      <c r="B6009" s="21">
        <v>41659</v>
      </c>
      <c r="C6009" s="22" t="s">
        <v>57</v>
      </c>
      <c r="D6009" s="22" t="s">
        <v>61</v>
      </c>
      <c r="E6009" s="22" t="s">
        <v>53</v>
      </c>
      <c r="F6009" s="22">
        <v>744</v>
      </c>
      <c r="G6009" s="22">
        <v>95</v>
      </c>
      <c r="H6009" s="22">
        <v>43.48</v>
      </c>
      <c r="I6009" s="22">
        <v>28.18</v>
      </c>
      <c r="J6009" s="22" t="s">
        <v>60</v>
      </c>
      <c r="K6009" s="23">
        <v>92741.19</v>
      </c>
      <c r="L6009" s="23" t="s">
        <v>55</v>
      </c>
      <c r="M6009" s="23" t="s">
        <v>83</v>
      </c>
      <c r="N6009" s="27"/>
      <c r="O6009" s="23" t="s">
        <v>56</v>
      </c>
      <c r="P6009" t="str">
        <f t="shared" si="93"/>
        <v>INSERT INTO @DataTable (Deal, AdvanceDate, PROV, DealPurpose, RateType, BEACON, LTV, TDS, GDS, InsuranceType, PrincipalBalance, OccupancyType, AccountStatus, Closed_Date, DelinquencyBucket) VALUES (6008, '2014-01-20', 'ON', 'Purchase', 'Fixed', 744, 95, 43.48, 28.18, 'HiRatio', 92741.19, 'Owner-Occupied', 'Open', '1900-01-00', 'Current');</v>
      </c>
    </row>
    <row r="6010" spans="1:16" x14ac:dyDescent="0.35">
      <c r="A6010" s="19">
        <v>6009</v>
      </c>
      <c r="B6010" s="18">
        <v>42404</v>
      </c>
      <c r="C6010" s="19" t="s">
        <v>57</v>
      </c>
      <c r="D6010" s="19" t="s">
        <v>52</v>
      </c>
      <c r="E6010" s="19" t="s">
        <v>53</v>
      </c>
      <c r="F6010" s="19">
        <v>673</v>
      </c>
      <c r="G6010" s="19">
        <v>42.46</v>
      </c>
      <c r="H6010" s="19">
        <v>18.68</v>
      </c>
      <c r="I6010" s="19">
        <v>18.059999999999999</v>
      </c>
      <c r="J6010" s="19" t="s">
        <v>54</v>
      </c>
      <c r="K6010" s="20">
        <v>390557.32</v>
      </c>
      <c r="L6010" s="20" t="s">
        <v>55</v>
      </c>
      <c r="M6010" s="20" t="s">
        <v>83</v>
      </c>
      <c r="N6010" s="26"/>
      <c r="O6010" s="20" t="s">
        <v>56</v>
      </c>
      <c r="P6010" t="str">
        <f t="shared" si="93"/>
        <v>INSERT INTO @DataTable (Deal, AdvanceDate, PROV, DealPurpose, RateType, BEACON, LTV, TDS, GDS, InsuranceType, PrincipalBalance, OccupancyType, AccountStatus, Closed_Date, DelinquencyBucket) VALUES (6009, '2016-02-04', 'ON', 'Refinance External', 'Fixed', 673, 42.46, 18.68, 18.06, 'Conv', 390557.32, 'Owner-Occupied', 'Open', '1900-01-00', 'Current');</v>
      </c>
    </row>
    <row r="6011" spans="1:16" x14ac:dyDescent="0.35">
      <c r="A6011" s="22">
        <v>6010</v>
      </c>
      <c r="B6011" s="21">
        <v>42052</v>
      </c>
      <c r="C6011" s="22" t="s">
        <v>57</v>
      </c>
      <c r="D6011" s="22" t="s">
        <v>61</v>
      </c>
      <c r="E6011" s="22" t="s">
        <v>40</v>
      </c>
      <c r="F6011" s="22">
        <v>804</v>
      </c>
      <c r="G6011" s="22">
        <v>80</v>
      </c>
      <c r="H6011" s="22">
        <v>20.81</v>
      </c>
      <c r="I6011" s="22">
        <v>19.829999999999998</v>
      </c>
      <c r="J6011" s="22" t="s">
        <v>54</v>
      </c>
      <c r="K6011" s="23">
        <v>357014.38</v>
      </c>
      <c r="L6011" s="23" t="s">
        <v>55</v>
      </c>
      <c r="M6011" s="23" t="s">
        <v>83</v>
      </c>
      <c r="N6011" s="27"/>
      <c r="O6011" s="23" t="s">
        <v>56</v>
      </c>
      <c r="P6011" t="str">
        <f t="shared" si="93"/>
        <v>INSERT INTO @DataTable (Deal, AdvanceDate, PROV, DealPurpose, RateType, BEACON, LTV, TDS, GDS, InsuranceType, PrincipalBalance, OccupancyType, AccountStatus, Closed_Date, DelinquencyBucket) VALUES (6010, '2015-02-17', 'ON', 'Purchase', 'ARM', 804, 80, 20.81, 19.83, 'Conv', 357014.38, 'Owner-Occupied', 'Open', '1900-01-00', 'Current');</v>
      </c>
    </row>
    <row r="6012" spans="1:16" x14ac:dyDescent="0.35">
      <c r="A6012" s="19">
        <v>6011</v>
      </c>
      <c r="B6012" s="18">
        <v>41809</v>
      </c>
      <c r="C6012" s="19" t="s">
        <v>57</v>
      </c>
      <c r="D6012" s="19" t="s">
        <v>59</v>
      </c>
      <c r="E6012" s="19" t="s">
        <v>40</v>
      </c>
      <c r="F6012" s="19">
        <v>804</v>
      </c>
      <c r="G6012" s="19">
        <v>75</v>
      </c>
      <c r="H6012" s="19">
        <v>24.96</v>
      </c>
      <c r="I6012" s="19">
        <v>24.38</v>
      </c>
      <c r="J6012" s="19" t="s">
        <v>54</v>
      </c>
      <c r="K6012" s="20">
        <v>136972.51</v>
      </c>
      <c r="L6012" s="20" t="s">
        <v>55</v>
      </c>
      <c r="M6012" s="20" t="s">
        <v>83</v>
      </c>
      <c r="N6012" s="26"/>
      <c r="O6012" s="20" t="s">
        <v>56</v>
      </c>
      <c r="P6012" t="str">
        <f t="shared" si="93"/>
        <v>INSERT INTO @DataTable (Deal, AdvanceDate, PROV, DealPurpose, RateType, BEACON, LTV, TDS, GDS, InsuranceType, PrincipalBalance, OccupancyType, AccountStatus, Closed_Date, DelinquencyBucket) VALUES (6011, '2014-06-19', 'ON', 'Transfer', 'ARM', 804, 75, 24.96, 24.38, 'Conv', 136972.51, 'Owner-Occupied', 'Open', '1900-01-00', 'Current');</v>
      </c>
    </row>
    <row r="6013" spans="1:16" x14ac:dyDescent="0.35">
      <c r="A6013" s="22">
        <v>6012</v>
      </c>
      <c r="B6013" s="21">
        <v>40819</v>
      </c>
      <c r="C6013" s="22" t="s">
        <v>51</v>
      </c>
      <c r="D6013" s="22" t="s">
        <v>61</v>
      </c>
      <c r="E6013" s="22" t="s">
        <v>53</v>
      </c>
      <c r="F6013" s="22">
        <v>692</v>
      </c>
      <c r="G6013" s="22">
        <v>80</v>
      </c>
      <c r="H6013" s="22">
        <v>33.22</v>
      </c>
      <c r="I6013" s="22">
        <v>11.99</v>
      </c>
      <c r="J6013" s="22" t="s">
        <v>54</v>
      </c>
      <c r="K6013" s="23">
        <v>0</v>
      </c>
      <c r="L6013" s="23" t="s">
        <v>55</v>
      </c>
      <c r="M6013" s="23" t="s">
        <v>84</v>
      </c>
      <c r="N6013" s="27">
        <v>42639</v>
      </c>
      <c r="O6013" s="23" t="s">
        <v>56</v>
      </c>
      <c r="P6013" t="str">
        <f t="shared" si="93"/>
        <v>INSERT INTO @DataTable (Deal, AdvanceDate, PROV, DealPurpose, RateType, BEACON, LTV, TDS, GDS, InsuranceType, PrincipalBalance, OccupancyType, AccountStatus, Closed_Date, DelinquencyBucket) VALUES (6012, '2011-10-03', 'AB', 'Purchase', 'Fixed', 692, 80, 33.22, 11.99, 'Conv', 0, 'Owner-Occupied', 'Closed', '2016-09-26', 'Current');</v>
      </c>
    </row>
    <row r="6014" spans="1:16" x14ac:dyDescent="0.35">
      <c r="A6014" s="19">
        <v>6013</v>
      </c>
      <c r="B6014" s="18">
        <v>42158</v>
      </c>
      <c r="C6014" s="19" t="s">
        <v>58</v>
      </c>
      <c r="D6014" s="19" t="s">
        <v>52</v>
      </c>
      <c r="E6014" s="19" t="s">
        <v>53</v>
      </c>
      <c r="F6014" s="19">
        <v>769</v>
      </c>
      <c r="G6014" s="19">
        <v>67.86</v>
      </c>
      <c r="H6014" s="19">
        <v>41</v>
      </c>
      <c r="I6014" s="19">
        <v>38.75</v>
      </c>
      <c r="J6014" s="19" t="s">
        <v>54</v>
      </c>
      <c r="K6014" s="20">
        <v>179971.16</v>
      </c>
      <c r="L6014" s="20" t="s">
        <v>55</v>
      </c>
      <c r="M6014" s="20" t="s">
        <v>83</v>
      </c>
      <c r="N6014" s="26"/>
      <c r="O6014" s="20" t="s">
        <v>56</v>
      </c>
      <c r="P6014" t="str">
        <f t="shared" si="93"/>
        <v>INSERT INTO @DataTable (Deal, AdvanceDate, PROV, DealPurpose, RateType, BEACON, LTV, TDS, GDS, InsuranceType, PrincipalBalance, OccupancyType, AccountStatus, Closed_Date, DelinquencyBucket) VALUES (6013, '2015-06-03', 'BC', 'Refinance External', 'Fixed', 769, 67.86, 41, 38.75, 'Conv', 179971.16, 'Owner-Occupied', 'Open', '1900-01-00', 'Current');</v>
      </c>
    </row>
    <row r="6015" spans="1:16" x14ac:dyDescent="0.35">
      <c r="A6015" s="22">
        <v>6014</v>
      </c>
      <c r="B6015" s="21">
        <v>42033</v>
      </c>
      <c r="C6015" s="22" t="s">
        <v>57</v>
      </c>
      <c r="D6015" s="22" t="s">
        <v>61</v>
      </c>
      <c r="E6015" s="22" t="s">
        <v>40</v>
      </c>
      <c r="F6015" s="22">
        <v>702</v>
      </c>
      <c r="G6015" s="22">
        <v>95</v>
      </c>
      <c r="H6015" s="22">
        <v>28.48</v>
      </c>
      <c r="I6015" s="22">
        <v>19.45</v>
      </c>
      <c r="J6015" s="22" t="s">
        <v>60</v>
      </c>
      <c r="K6015" s="23">
        <v>219404.19</v>
      </c>
      <c r="L6015" s="23" t="s">
        <v>55</v>
      </c>
      <c r="M6015" s="23" t="s">
        <v>83</v>
      </c>
      <c r="N6015" s="27"/>
      <c r="O6015" s="23" t="s">
        <v>56</v>
      </c>
      <c r="P6015" t="str">
        <f t="shared" si="93"/>
        <v>INSERT INTO @DataTable (Deal, AdvanceDate, PROV, DealPurpose, RateType, BEACON, LTV, TDS, GDS, InsuranceType, PrincipalBalance, OccupancyType, AccountStatus, Closed_Date, DelinquencyBucket) VALUES (6014, '2015-01-29', 'ON', 'Purchase', 'ARM', 702, 95, 28.48, 19.45, 'HiRatio', 219404.19, 'Owner-Occupied', 'Open', '1900-01-00', 'Current');</v>
      </c>
    </row>
    <row r="6016" spans="1:16" x14ac:dyDescent="0.35">
      <c r="A6016" s="19">
        <v>6015</v>
      </c>
      <c r="B6016" s="18">
        <v>41835</v>
      </c>
      <c r="C6016" s="19" t="s">
        <v>57</v>
      </c>
      <c r="D6016" s="19" t="s">
        <v>61</v>
      </c>
      <c r="E6016" s="19" t="s">
        <v>53</v>
      </c>
      <c r="F6016" s="19">
        <v>744</v>
      </c>
      <c r="G6016" s="19">
        <v>80</v>
      </c>
      <c r="H6016" s="19">
        <v>40.01</v>
      </c>
      <c r="I6016" s="19">
        <v>9.14</v>
      </c>
      <c r="J6016" s="19" t="s">
        <v>54</v>
      </c>
      <c r="K6016" s="20">
        <v>170302.89</v>
      </c>
      <c r="L6016" s="20" t="s">
        <v>62</v>
      </c>
      <c r="M6016" s="20" t="s">
        <v>83</v>
      </c>
      <c r="N6016" s="26"/>
      <c r="O6016" s="20" t="s">
        <v>56</v>
      </c>
      <c r="P6016" t="str">
        <f t="shared" si="93"/>
        <v>INSERT INTO @DataTable (Deal, AdvanceDate, PROV, DealPurpose, RateType, BEACON, LTV, TDS, GDS, InsuranceType, PrincipalBalance, OccupancyType, AccountStatus, Closed_Date, DelinquencyBucket) VALUES (6015, '2014-07-15', 'ON', 'Purchase', 'Fixed', 744, 80, 40.01, 9.14, 'Conv', 170302.89, 'Rental', 'Open', '1900-01-00', 'Current');</v>
      </c>
    </row>
    <row r="6017" spans="1:16" x14ac:dyDescent="0.35">
      <c r="A6017" s="22">
        <v>6016</v>
      </c>
      <c r="B6017" s="21">
        <v>42248</v>
      </c>
      <c r="C6017" s="22" t="s">
        <v>51</v>
      </c>
      <c r="D6017" s="22" t="s">
        <v>61</v>
      </c>
      <c r="E6017" s="22" t="s">
        <v>53</v>
      </c>
      <c r="F6017" s="22">
        <v>738</v>
      </c>
      <c r="G6017" s="22">
        <v>95</v>
      </c>
      <c r="H6017" s="22">
        <v>35.11</v>
      </c>
      <c r="I6017" s="22">
        <v>33.33</v>
      </c>
      <c r="J6017" s="22" t="s">
        <v>60</v>
      </c>
      <c r="K6017" s="23">
        <v>255532.35</v>
      </c>
      <c r="L6017" s="23" t="s">
        <v>55</v>
      </c>
      <c r="M6017" s="23" t="s">
        <v>83</v>
      </c>
      <c r="N6017" s="27"/>
      <c r="O6017" s="23" t="s">
        <v>56</v>
      </c>
      <c r="P6017" t="str">
        <f t="shared" si="93"/>
        <v>INSERT INTO @DataTable (Deal, AdvanceDate, PROV, DealPurpose, RateType, BEACON, LTV, TDS, GDS, InsuranceType, PrincipalBalance, OccupancyType, AccountStatus, Closed_Date, DelinquencyBucket) VALUES (6016, '2015-09-01', 'AB', 'Purchase', 'Fixed', 738, 95, 35.11, 33.33, 'HiRatio', 255532.35, 'Owner-Occupied', 'Open', '1900-01-00', 'Current');</v>
      </c>
    </row>
    <row r="6018" spans="1:16" x14ac:dyDescent="0.35">
      <c r="A6018" s="19">
        <v>6017</v>
      </c>
      <c r="B6018" s="18">
        <v>41899</v>
      </c>
      <c r="C6018" s="19" t="s">
        <v>58</v>
      </c>
      <c r="D6018" s="19" t="s">
        <v>61</v>
      </c>
      <c r="E6018" s="19" t="s">
        <v>40</v>
      </c>
      <c r="F6018" s="19">
        <v>786</v>
      </c>
      <c r="G6018" s="19">
        <v>95</v>
      </c>
      <c r="H6018" s="19">
        <v>29.47</v>
      </c>
      <c r="I6018" s="19">
        <v>23.19</v>
      </c>
      <c r="J6018" s="19" t="s">
        <v>60</v>
      </c>
      <c r="K6018" s="20">
        <v>315331.3</v>
      </c>
      <c r="L6018" s="20" t="s">
        <v>55</v>
      </c>
      <c r="M6018" s="20" t="s">
        <v>83</v>
      </c>
      <c r="N6018" s="26"/>
      <c r="O6018" s="20" t="s">
        <v>56</v>
      </c>
      <c r="P6018" t="str">
        <f t="shared" si="93"/>
        <v>INSERT INTO @DataTable (Deal, AdvanceDate, PROV, DealPurpose, RateType, BEACON, LTV, TDS, GDS, InsuranceType, PrincipalBalance, OccupancyType, AccountStatus, Closed_Date, DelinquencyBucket) VALUES (6017, '2014-09-17', 'BC', 'Purchase', 'ARM', 786, 95, 29.47, 23.19, 'HiRatio', 315331.3, 'Owner-Occupied', 'Open', '1900-01-00', 'Current');</v>
      </c>
    </row>
    <row r="6019" spans="1:16" x14ac:dyDescent="0.35">
      <c r="A6019" s="22">
        <v>6018</v>
      </c>
      <c r="B6019" s="21">
        <v>42594</v>
      </c>
      <c r="C6019" s="22" t="s">
        <v>58</v>
      </c>
      <c r="D6019" s="22" t="s">
        <v>52</v>
      </c>
      <c r="E6019" s="22" t="s">
        <v>53</v>
      </c>
      <c r="F6019" s="22">
        <v>802</v>
      </c>
      <c r="G6019" s="22">
        <v>79.31</v>
      </c>
      <c r="H6019" s="22">
        <v>19.47</v>
      </c>
      <c r="I6019" s="22">
        <v>14.67</v>
      </c>
      <c r="J6019" s="22" t="s">
        <v>54</v>
      </c>
      <c r="K6019" s="23">
        <v>517874.52</v>
      </c>
      <c r="L6019" s="23" t="s">
        <v>55</v>
      </c>
      <c r="M6019" s="23" t="s">
        <v>83</v>
      </c>
      <c r="N6019" s="27"/>
      <c r="O6019" s="23" t="s">
        <v>56</v>
      </c>
      <c r="P6019" t="str">
        <f t="shared" ref="P6019:P6082" si="94">"INSERT INTO @DataTable (Deal, AdvanceDate, PROV, DealPurpose, RateType, BEACON, LTV, TDS, GDS, InsuranceType, PrincipalBalance, OccupancyType, AccountStatus, Closed_Date, DelinquencyBucket) VALUES (" &amp; A6019 &amp; ", " &amp; "'" &amp; TEXT(B6019, "yyyy-mm-dd") &amp; "', '" &amp; C6019 &amp; "', '" &amp; D6019 &amp; "', '" &amp; E6019 &amp; "', " &amp; F6019 &amp; ", " &amp; G6019 &amp; ", " &amp; H6019 &amp; ", " &amp; I6019 &amp; ", '" &amp; J6019 &amp; "', " &amp; K6019 &amp; ", '" &amp; L6019 &amp; "', '" &amp; M6019 &amp; "', '" &amp;TEXT(N6019, "yyyy-mm-dd") &amp; "', '" &amp; O6019 &amp; "');"</f>
        <v>INSERT INTO @DataTable (Deal, AdvanceDate, PROV, DealPurpose, RateType, BEACON, LTV, TDS, GDS, InsuranceType, PrincipalBalance, OccupancyType, AccountStatus, Closed_Date, DelinquencyBucket) VALUES (6018, '2016-08-12', 'BC', 'Refinance External', 'Fixed', 802, 79.31, 19.47, 14.67, 'Conv', 517874.52, 'Owner-Occupied', 'Open', '1900-01-00', 'Current');</v>
      </c>
    </row>
    <row r="6020" spans="1:16" x14ac:dyDescent="0.35">
      <c r="A6020" s="19">
        <v>6019</v>
      </c>
      <c r="B6020" s="18">
        <v>42489</v>
      </c>
      <c r="C6020" s="19" t="s">
        <v>58</v>
      </c>
      <c r="D6020" s="19" t="s">
        <v>61</v>
      </c>
      <c r="E6020" s="19" t="s">
        <v>40</v>
      </c>
      <c r="F6020" s="19">
        <v>770</v>
      </c>
      <c r="G6020" s="19">
        <v>62.99</v>
      </c>
      <c r="H6020" s="19">
        <v>32.409999999999997</v>
      </c>
      <c r="I6020" s="19">
        <v>26.57</v>
      </c>
      <c r="J6020" s="19" t="s">
        <v>54</v>
      </c>
      <c r="K6020" s="20">
        <v>392950.33</v>
      </c>
      <c r="L6020" s="20" t="s">
        <v>55</v>
      </c>
      <c r="M6020" s="20" t="s">
        <v>83</v>
      </c>
      <c r="N6020" s="26"/>
      <c r="O6020" s="20" t="s">
        <v>56</v>
      </c>
      <c r="P6020" t="str">
        <f t="shared" si="94"/>
        <v>INSERT INTO @DataTable (Deal, AdvanceDate, PROV, DealPurpose, RateType, BEACON, LTV, TDS, GDS, InsuranceType, PrincipalBalance, OccupancyType, AccountStatus, Closed_Date, DelinquencyBucket) VALUES (6019, '2016-04-29', 'BC', 'Purchase', 'ARM', 770, 62.99, 32.41, 26.57, 'Conv', 392950.33, 'Owner-Occupied', 'Open', '1900-01-00', 'Current');</v>
      </c>
    </row>
    <row r="6021" spans="1:16" x14ac:dyDescent="0.35">
      <c r="A6021" s="22">
        <v>6020</v>
      </c>
      <c r="B6021" s="21">
        <v>41047</v>
      </c>
      <c r="C6021" s="22" t="s">
        <v>51</v>
      </c>
      <c r="D6021" s="22" t="s">
        <v>61</v>
      </c>
      <c r="E6021" s="22" t="s">
        <v>53</v>
      </c>
      <c r="F6021" s="22">
        <v>807</v>
      </c>
      <c r="G6021" s="22">
        <v>88.73</v>
      </c>
      <c r="H6021" s="22">
        <v>37.21</v>
      </c>
      <c r="I6021" s="22">
        <v>36.770000000000003</v>
      </c>
      <c r="J6021" s="22" t="s">
        <v>60</v>
      </c>
      <c r="K6021" s="23">
        <v>0</v>
      </c>
      <c r="L6021" s="23" t="s">
        <v>55</v>
      </c>
      <c r="M6021" s="23" t="s">
        <v>84</v>
      </c>
      <c r="N6021" s="27">
        <v>42692</v>
      </c>
      <c r="O6021" s="23" t="s">
        <v>56</v>
      </c>
      <c r="P6021" t="str">
        <f t="shared" si="94"/>
        <v>INSERT INTO @DataTable (Deal, AdvanceDate, PROV, DealPurpose, RateType, BEACON, LTV, TDS, GDS, InsuranceType, PrincipalBalance, OccupancyType, AccountStatus, Closed_Date, DelinquencyBucket) VALUES (6020, '2012-05-18', 'AB', 'Purchase', 'Fixed', 807, 88.73, 37.21, 36.77, 'HiRatio', 0, 'Owner-Occupied', 'Closed', '2016-11-18', 'Current');</v>
      </c>
    </row>
    <row r="6022" spans="1:16" x14ac:dyDescent="0.35">
      <c r="A6022" s="19">
        <v>6021</v>
      </c>
      <c r="B6022" s="18">
        <v>41064</v>
      </c>
      <c r="C6022" s="19" t="s">
        <v>51</v>
      </c>
      <c r="D6022" s="19" t="s">
        <v>61</v>
      </c>
      <c r="E6022" s="19" t="s">
        <v>53</v>
      </c>
      <c r="F6022" s="19">
        <v>683</v>
      </c>
      <c r="G6022" s="19">
        <v>90</v>
      </c>
      <c r="H6022" s="19">
        <v>38.93</v>
      </c>
      <c r="I6022" s="19">
        <v>17.39</v>
      </c>
      <c r="J6022" s="19" t="s">
        <v>60</v>
      </c>
      <c r="K6022" s="20">
        <v>117748.18</v>
      </c>
      <c r="L6022" s="20" t="s">
        <v>55</v>
      </c>
      <c r="M6022" s="20" t="s">
        <v>83</v>
      </c>
      <c r="N6022" s="26"/>
      <c r="O6022" s="20" t="s">
        <v>56</v>
      </c>
      <c r="P6022" t="str">
        <f t="shared" si="94"/>
        <v>INSERT INTO @DataTable (Deal, AdvanceDate, PROV, DealPurpose, RateType, BEACON, LTV, TDS, GDS, InsuranceType, PrincipalBalance, OccupancyType, AccountStatus, Closed_Date, DelinquencyBucket) VALUES (6021, '2012-06-04', 'AB', 'Purchase', 'Fixed', 683, 90, 38.93, 17.39, 'HiRatio', 117748.18, 'Owner-Occupied', 'Open', '1900-01-00', 'Current');</v>
      </c>
    </row>
    <row r="6023" spans="1:16" x14ac:dyDescent="0.35">
      <c r="A6023" s="22">
        <v>6022</v>
      </c>
      <c r="B6023" s="21">
        <v>42551</v>
      </c>
      <c r="C6023" s="22" t="s">
        <v>57</v>
      </c>
      <c r="D6023" s="22" t="s">
        <v>61</v>
      </c>
      <c r="E6023" s="22" t="s">
        <v>53</v>
      </c>
      <c r="F6023" s="22">
        <v>799</v>
      </c>
      <c r="G6023" s="22">
        <v>78.66</v>
      </c>
      <c r="H6023" s="22">
        <v>39.69</v>
      </c>
      <c r="I6023" s="22">
        <v>38.21</v>
      </c>
      <c r="J6023" s="22" t="s">
        <v>54</v>
      </c>
      <c r="K6023" s="23">
        <v>418984.81</v>
      </c>
      <c r="L6023" s="23" t="s">
        <v>55</v>
      </c>
      <c r="M6023" s="23" t="s">
        <v>83</v>
      </c>
      <c r="N6023" s="27"/>
      <c r="O6023" s="23" t="s">
        <v>56</v>
      </c>
      <c r="P6023" t="str">
        <f t="shared" si="94"/>
        <v>INSERT INTO @DataTable (Deal, AdvanceDate, PROV, DealPurpose, RateType, BEACON, LTV, TDS, GDS, InsuranceType, PrincipalBalance, OccupancyType, AccountStatus, Closed_Date, DelinquencyBucket) VALUES (6022, '2016-06-30', 'ON', 'Purchase', 'Fixed', 799, 78.66, 39.69, 38.21, 'Conv', 418984.81, 'Owner-Occupied', 'Open', '1900-01-00', 'Current');</v>
      </c>
    </row>
    <row r="6024" spans="1:16" x14ac:dyDescent="0.35">
      <c r="A6024" s="19">
        <v>6023</v>
      </c>
      <c r="B6024" s="18">
        <v>42200</v>
      </c>
      <c r="C6024" s="19" t="s">
        <v>57</v>
      </c>
      <c r="D6024" s="19" t="s">
        <v>61</v>
      </c>
      <c r="E6024" s="19" t="s">
        <v>53</v>
      </c>
      <c r="F6024" s="19">
        <v>779</v>
      </c>
      <c r="G6024" s="19">
        <v>79.959999999999994</v>
      </c>
      <c r="H6024" s="19">
        <v>38.020000000000003</v>
      </c>
      <c r="I6024" s="19">
        <v>38.020000000000003</v>
      </c>
      <c r="J6024" s="19" t="s">
        <v>54</v>
      </c>
      <c r="K6024" s="20">
        <v>426894.33</v>
      </c>
      <c r="L6024" s="20" t="s">
        <v>55</v>
      </c>
      <c r="M6024" s="20" t="s">
        <v>83</v>
      </c>
      <c r="N6024" s="26"/>
      <c r="O6024" s="20" t="s">
        <v>56</v>
      </c>
      <c r="P6024" t="str">
        <f t="shared" si="94"/>
        <v>INSERT INTO @DataTable (Deal, AdvanceDate, PROV, DealPurpose, RateType, BEACON, LTV, TDS, GDS, InsuranceType, PrincipalBalance, OccupancyType, AccountStatus, Closed_Date, DelinquencyBucket) VALUES (6023, '2015-07-15', 'ON', 'Purchase', 'Fixed', 779, 79.96, 38.02, 38.02, 'Conv', 426894.33, 'Owner-Occupied', 'Open', '1900-01-00', 'Current');</v>
      </c>
    </row>
    <row r="6025" spans="1:16" x14ac:dyDescent="0.35">
      <c r="A6025" s="22">
        <v>6024</v>
      </c>
      <c r="B6025" s="21">
        <v>41586</v>
      </c>
      <c r="C6025" s="22" t="s">
        <v>57</v>
      </c>
      <c r="D6025" s="22" t="s">
        <v>52</v>
      </c>
      <c r="E6025" s="22" t="s">
        <v>53</v>
      </c>
      <c r="F6025" s="22">
        <v>747</v>
      </c>
      <c r="G6025" s="22">
        <v>71.36</v>
      </c>
      <c r="H6025" s="22">
        <v>32.94</v>
      </c>
      <c r="I6025" s="22">
        <v>24.48</v>
      </c>
      <c r="J6025" s="22" t="s">
        <v>54</v>
      </c>
      <c r="K6025" s="23">
        <v>140735.19</v>
      </c>
      <c r="L6025" s="23" t="s">
        <v>55</v>
      </c>
      <c r="M6025" s="23" t="s">
        <v>83</v>
      </c>
      <c r="N6025" s="27"/>
      <c r="O6025" s="23" t="s">
        <v>56</v>
      </c>
      <c r="P6025" t="str">
        <f t="shared" si="94"/>
        <v>INSERT INTO @DataTable (Deal, AdvanceDate, PROV, DealPurpose, RateType, BEACON, LTV, TDS, GDS, InsuranceType, PrincipalBalance, OccupancyType, AccountStatus, Closed_Date, DelinquencyBucket) VALUES (6024, '2013-11-08', 'ON', 'Refinance External', 'Fixed', 747, 71.36, 32.94, 24.48, 'Conv', 140735.19, 'Owner-Occupied', 'Open', '1900-01-00', 'Current');</v>
      </c>
    </row>
    <row r="6026" spans="1:16" x14ac:dyDescent="0.35">
      <c r="A6026" s="19">
        <v>6025</v>
      </c>
      <c r="B6026" s="18">
        <v>40889</v>
      </c>
      <c r="C6026" s="19" t="s">
        <v>51</v>
      </c>
      <c r="D6026" s="19" t="s">
        <v>61</v>
      </c>
      <c r="E6026" s="19" t="s">
        <v>53</v>
      </c>
      <c r="F6026" s="19">
        <v>659</v>
      </c>
      <c r="G6026" s="19">
        <v>90</v>
      </c>
      <c r="H6026" s="19">
        <v>33.61</v>
      </c>
      <c r="I6026" s="19">
        <v>20.66</v>
      </c>
      <c r="J6026" s="19" t="s">
        <v>60</v>
      </c>
      <c r="K6026" s="20">
        <v>616393.30000000005</v>
      </c>
      <c r="L6026" s="20" t="s">
        <v>55</v>
      </c>
      <c r="M6026" s="20" t="s">
        <v>83</v>
      </c>
      <c r="N6026" s="26"/>
      <c r="O6026" s="20" t="s">
        <v>56</v>
      </c>
      <c r="P6026" t="str">
        <f t="shared" si="94"/>
        <v>INSERT INTO @DataTable (Deal, AdvanceDate, PROV, DealPurpose, RateType, BEACON, LTV, TDS, GDS, InsuranceType, PrincipalBalance, OccupancyType, AccountStatus, Closed_Date, DelinquencyBucket) VALUES (6025, '2011-12-12', 'AB', 'Purchase', 'Fixed', 659, 90, 33.61, 20.66, 'HiRatio', 616393.3, 'Owner-Occupied', 'Open', '1900-01-00', 'Current');</v>
      </c>
    </row>
    <row r="6027" spans="1:16" x14ac:dyDescent="0.35">
      <c r="A6027" s="22">
        <v>6026</v>
      </c>
      <c r="B6027" s="21">
        <v>42083</v>
      </c>
      <c r="C6027" s="22" t="s">
        <v>58</v>
      </c>
      <c r="D6027" s="22" t="s">
        <v>59</v>
      </c>
      <c r="E6027" s="22" t="s">
        <v>40</v>
      </c>
      <c r="F6027" s="22">
        <v>777</v>
      </c>
      <c r="G6027" s="22">
        <v>83.26</v>
      </c>
      <c r="H6027" s="22">
        <v>26.73</v>
      </c>
      <c r="I6027" s="22">
        <v>23.22</v>
      </c>
      <c r="J6027" s="22" t="s">
        <v>60</v>
      </c>
      <c r="K6027" s="23">
        <v>174904.59</v>
      </c>
      <c r="L6027" s="23" t="s">
        <v>55</v>
      </c>
      <c r="M6027" s="23" t="s">
        <v>83</v>
      </c>
      <c r="N6027" s="27"/>
      <c r="O6027" s="23" t="s">
        <v>56</v>
      </c>
      <c r="P6027" t="str">
        <f t="shared" si="94"/>
        <v>INSERT INTO @DataTable (Deal, AdvanceDate, PROV, DealPurpose, RateType, BEACON, LTV, TDS, GDS, InsuranceType, PrincipalBalance, OccupancyType, AccountStatus, Closed_Date, DelinquencyBucket) VALUES (6026, '2015-03-20', 'BC', 'Transfer', 'ARM', 777, 83.26, 26.73, 23.22, 'HiRatio', 174904.59, 'Owner-Occupied', 'Open', '1900-01-00', 'Current');</v>
      </c>
    </row>
    <row r="6028" spans="1:16" x14ac:dyDescent="0.35">
      <c r="A6028" s="19">
        <v>6027</v>
      </c>
      <c r="B6028" s="18">
        <v>41457</v>
      </c>
      <c r="C6028" s="19" t="s">
        <v>51</v>
      </c>
      <c r="D6028" s="19" t="s">
        <v>61</v>
      </c>
      <c r="E6028" s="19" t="s">
        <v>53</v>
      </c>
      <c r="F6028" s="19">
        <v>725</v>
      </c>
      <c r="G6028" s="19">
        <v>95</v>
      </c>
      <c r="H6028" s="19">
        <v>36.9</v>
      </c>
      <c r="I6028" s="19">
        <v>12.99</v>
      </c>
      <c r="J6028" s="19" t="s">
        <v>60</v>
      </c>
      <c r="K6028" s="20">
        <v>0</v>
      </c>
      <c r="L6028" s="20" t="s">
        <v>55</v>
      </c>
      <c r="M6028" s="20" t="s">
        <v>84</v>
      </c>
      <c r="N6028" s="26">
        <v>42340</v>
      </c>
      <c r="O6028" s="20" t="s">
        <v>56</v>
      </c>
      <c r="P6028" t="str">
        <f t="shared" si="94"/>
        <v>INSERT INTO @DataTable (Deal, AdvanceDate, PROV, DealPurpose, RateType, BEACON, LTV, TDS, GDS, InsuranceType, PrincipalBalance, OccupancyType, AccountStatus, Closed_Date, DelinquencyBucket) VALUES (6027, '2013-07-02', 'AB', 'Purchase', 'Fixed', 725, 95, 36.9, 12.99, 'HiRatio', 0, 'Owner-Occupied', 'Closed', '2015-12-02', 'Current');</v>
      </c>
    </row>
    <row r="6029" spans="1:16" x14ac:dyDescent="0.35">
      <c r="A6029" s="22">
        <v>6028</v>
      </c>
      <c r="B6029" s="21">
        <v>41915</v>
      </c>
      <c r="C6029" s="22" t="s">
        <v>57</v>
      </c>
      <c r="D6029" s="22" t="s">
        <v>64</v>
      </c>
      <c r="E6029" s="22" t="s">
        <v>40</v>
      </c>
      <c r="F6029" s="22">
        <v>790</v>
      </c>
      <c r="G6029" s="22">
        <v>90</v>
      </c>
      <c r="H6029" s="22">
        <v>28.71</v>
      </c>
      <c r="I6029" s="22">
        <v>26.65</v>
      </c>
      <c r="J6029" s="22" t="s">
        <v>60</v>
      </c>
      <c r="K6029" s="23">
        <v>363082.33</v>
      </c>
      <c r="L6029" s="23" t="s">
        <v>55</v>
      </c>
      <c r="M6029" s="23" t="s">
        <v>83</v>
      </c>
      <c r="N6029" s="27"/>
      <c r="O6029" s="23" t="s">
        <v>56</v>
      </c>
      <c r="P6029" t="str">
        <f t="shared" si="94"/>
        <v>INSERT INTO @DataTable (Deal, AdvanceDate, PROV, DealPurpose, RateType, BEACON, LTV, TDS, GDS, InsuranceType, PrincipalBalance, OccupancyType, AccountStatus, Closed_Date, DelinquencyBucket) VALUES (6028, '2014-10-03', 'ON', 'Purchase with Improvements', 'ARM', 790, 90, 28.71, 26.65, 'HiRatio', 363082.33, 'Owner-Occupied', 'Open', '1900-01-00', 'Current');</v>
      </c>
    </row>
    <row r="6030" spans="1:16" x14ac:dyDescent="0.35">
      <c r="A6030" s="19">
        <v>6029</v>
      </c>
      <c r="B6030" s="18">
        <v>40940</v>
      </c>
      <c r="C6030" s="19" t="s">
        <v>51</v>
      </c>
      <c r="D6030" s="19" t="s">
        <v>59</v>
      </c>
      <c r="E6030" s="19" t="s">
        <v>53</v>
      </c>
      <c r="F6030" s="19">
        <v>0</v>
      </c>
      <c r="G6030" s="19">
        <v>90.31</v>
      </c>
      <c r="H6030" s="19">
        <v>34.82</v>
      </c>
      <c r="I6030" s="19">
        <v>22.14</v>
      </c>
      <c r="J6030" s="19" t="s">
        <v>60</v>
      </c>
      <c r="K6030" s="20">
        <v>0</v>
      </c>
      <c r="L6030" s="20" t="s">
        <v>55</v>
      </c>
      <c r="M6030" s="20" t="s">
        <v>84</v>
      </c>
      <c r="N6030" s="26">
        <v>42739</v>
      </c>
      <c r="O6030" s="20" t="s">
        <v>56</v>
      </c>
      <c r="P6030" t="str">
        <f t="shared" si="94"/>
        <v>INSERT INTO @DataTable (Deal, AdvanceDate, PROV, DealPurpose, RateType, BEACON, LTV, TDS, GDS, InsuranceType, PrincipalBalance, OccupancyType, AccountStatus, Closed_Date, DelinquencyBucket) VALUES (6029, '2012-02-01', 'AB', 'Transfer', 'Fixed', 0, 90.31, 34.82, 22.14, 'HiRatio', 0, 'Owner-Occupied', 'Closed', '2017-01-04', 'Current');</v>
      </c>
    </row>
    <row r="6031" spans="1:16" x14ac:dyDescent="0.35">
      <c r="A6031" s="22">
        <v>6030</v>
      </c>
      <c r="B6031" s="21">
        <v>41029</v>
      </c>
      <c r="C6031" s="22" t="s">
        <v>51</v>
      </c>
      <c r="D6031" s="22" t="s">
        <v>61</v>
      </c>
      <c r="E6031" s="22" t="s">
        <v>53</v>
      </c>
      <c r="F6031" s="22">
        <v>732</v>
      </c>
      <c r="G6031" s="22">
        <v>95</v>
      </c>
      <c r="H6031" s="22">
        <v>26.76</v>
      </c>
      <c r="I6031" s="22">
        <v>19.72</v>
      </c>
      <c r="J6031" s="22" t="s">
        <v>60</v>
      </c>
      <c r="K6031" s="23">
        <v>524945.16</v>
      </c>
      <c r="L6031" s="23" t="s">
        <v>55</v>
      </c>
      <c r="M6031" s="23" t="s">
        <v>83</v>
      </c>
      <c r="N6031" s="27"/>
      <c r="O6031" s="23" t="s">
        <v>56</v>
      </c>
      <c r="P6031" t="str">
        <f t="shared" si="94"/>
        <v>INSERT INTO @DataTable (Deal, AdvanceDate, PROV, DealPurpose, RateType, BEACON, LTV, TDS, GDS, InsuranceType, PrincipalBalance, OccupancyType, AccountStatus, Closed_Date, DelinquencyBucket) VALUES (6030, '2012-04-30', 'AB', 'Purchase', 'Fixed', 732, 95, 26.76, 19.72, 'HiRatio', 524945.16, 'Owner-Occupied', 'Open', '1900-01-00', 'Current');</v>
      </c>
    </row>
    <row r="6032" spans="1:16" x14ac:dyDescent="0.35">
      <c r="A6032" s="19">
        <v>6031</v>
      </c>
      <c r="B6032" s="18">
        <v>40792</v>
      </c>
      <c r="C6032" s="19" t="s">
        <v>65</v>
      </c>
      <c r="D6032" s="19" t="s">
        <v>52</v>
      </c>
      <c r="E6032" s="19" t="s">
        <v>40</v>
      </c>
      <c r="F6032" s="19">
        <v>681</v>
      </c>
      <c r="G6032" s="19">
        <v>80</v>
      </c>
      <c r="H6032" s="19">
        <v>31.37</v>
      </c>
      <c r="I6032" s="19">
        <v>23.48</v>
      </c>
      <c r="J6032" s="19" t="s">
        <v>54</v>
      </c>
      <c r="K6032" s="20">
        <v>0</v>
      </c>
      <c r="L6032" s="20" t="s">
        <v>62</v>
      </c>
      <c r="M6032" s="20" t="s">
        <v>84</v>
      </c>
      <c r="N6032" s="26">
        <v>41130</v>
      </c>
      <c r="O6032" s="20" t="s">
        <v>56</v>
      </c>
      <c r="P6032" t="str">
        <f t="shared" si="94"/>
        <v>INSERT INTO @DataTable (Deal, AdvanceDate, PROV, DealPurpose, RateType, BEACON, LTV, TDS, GDS, InsuranceType, PrincipalBalance, OccupancyType, AccountStatus, Closed_Date, DelinquencyBucket) VALUES (6031, '2011-09-06', 'NS', 'Refinance External', 'ARM', 681, 80, 31.37, 23.48, 'Conv', 0, 'Rental', 'Closed', '2012-08-09', 'Current');</v>
      </c>
    </row>
    <row r="6033" spans="1:16" x14ac:dyDescent="0.35">
      <c r="A6033" s="22">
        <v>6032</v>
      </c>
      <c r="B6033" s="21">
        <v>42159</v>
      </c>
      <c r="C6033" s="22" t="s">
        <v>58</v>
      </c>
      <c r="D6033" s="22" t="s">
        <v>61</v>
      </c>
      <c r="E6033" s="22" t="s">
        <v>53</v>
      </c>
      <c r="F6033" s="22">
        <v>760</v>
      </c>
      <c r="G6033" s="22">
        <v>95</v>
      </c>
      <c r="H6033" s="22">
        <v>36.99</v>
      </c>
      <c r="I6033" s="22">
        <v>26.79</v>
      </c>
      <c r="J6033" s="22" t="s">
        <v>60</v>
      </c>
      <c r="K6033" s="23">
        <v>404921.54</v>
      </c>
      <c r="L6033" s="23" t="s">
        <v>55</v>
      </c>
      <c r="M6033" s="23" t="s">
        <v>83</v>
      </c>
      <c r="N6033" s="27"/>
      <c r="O6033" s="23" t="s">
        <v>56</v>
      </c>
      <c r="P6033" t="str">
        <f t="shared" si="94"/>
        <v>INSERT INTO @DataTable (Deal, AdvanceDate, PROV, DealPurpose, RateType, BEACON, LTV, TDS, GDS, InsuranceType, PrincipalBalance, OccupancyType, AccountStatus, Closed_Date, DelinquencyBucket) VALUES (6032, '2015-06-04', 'BC', 'Purchase', 'Fixed', 760, 95, 36.99, 26.79, 'HiRatio', 404921.54, 'Owner-Occupied', 'Open', '1900-01-00', 'Current');</v>
      </c>
    </row>
    <row r="6034" spans="1:16" x14ac:dyDescent="0.35">
      <c r="A6034" s="19">
        <v>6033</v>
      </c>
      <c r="B6034" s="18">
        <v>42598</v>
      </c>
      <c r="C6034" s="19" t="s">
        <v>58</v>
      </c>
      <c r="D6034" s="19" t="s">
        <v>61</v>
      </c>
      <c r="E6034" s="19" t="s">
        <v>40</v>
      </c>
      <c r="F6034" s="19">
        <v>790</v>
      </c>
      <c r="G6034" s="19">
        <v>54.44</v>
      </c>
      <c r="H6034" s="19">
        <v>25.17</v>
      </c>
      <c r="I6034" s="19">
        <v>24.42</v>
      </c>
      <c r="J6034" s="19" t="s">
        <v>54</v>
      </c>
      <c r="K6034" s="20">
        <v>235070.65</v>
      </c>
      <c r="L6034" s="20" t="s">
        <v>55</v>
      </c>
      <c r="M6034" s="20" t="s">
        <v>83</v>
      </c>
      <c r="N6034" s="26"/>
      <c r="O6034" s="20" t="s">
        <v>56</v>
      </c>
      <c r="P6034" t="str">
        <f t="shared" si="94"/>
        <v>INSERT INTO @DataTable (Deal, AdvanceDate, PROV, DealPurpose, RateType, BEACON, LTV, TDS, GDS, InsuranceType, PrincipalBalance, OccupancyType, AccountStatus, Closed_Date, DelinquencyBucket) VALUES (6033, '2016-08-16', 'BC', 'Purchase', 'ARM', 790, 54.44, 25.17, 24.42, 'Conv', 235070.65, 'Owner-Occupied', 'Open', '1900-01-00', 'Current');</v>
      </c>
    </row>
    <row r="6035" spans="1:16" x14ac:dyDescent="0.35">
      <c r="A6035" s="22">
        <v>6034</v>
      </c>
      <c r="B6035" s="21">
        <v>40840</v>
      </c>
      <c r="C6035" s="22" t="s">
        <v>51</v>
      </c>
      <c r="D6035" s="22" t="s">
        <v>52</v>
      </c>
      <c r="E6035" s="22" t="s">
        <v>53</v>
      </c>
      <c r="F6035" s="22">
        <v>815</v>
      </c>
      <c r="G6035" s="22">
        <v>79.930000000000007</v>
      </c>
      <c r="H6035" s="22">
        <v>44.03</v>
      </c>
      <c r="I6035" s="22">
        <v>35.57</v>
      </c>
      <c r="J6035" s="22" t="s">
        <v>54</v>
      </c>
      <c r="K6035" s="23">
        <v>191029.57</v>
      </c>
      <c r="L6035" s="23" t="s">
        <v>55</v>
      </c>
      <c r="M6035" s="23" t="s">
        <v>83</v>
      </c>
      <c r="N6035" s="27"/>
      <c r="O6035" s="23" t="s">
        <v>56</v>
      </c>
      <c r="P6035" t="str">
        <f t="shared" si="94"/>
        <v>INSERT INTO @DataTable (Deal, AdvanceDate, PROV, DealPurpose, RateType, BEACON, LTV, TDS, GDS, InsuranceType, PrincipalBalance, OccupancyType, AccountStatus, Closed_Date, DelinquencyBucket) VALUES (6034, '2011-10-24', 'AB', 'Refinance External', 'Fixed', 815, 79.93, 44.03, 35.57, 'Conv', 191029.57, 'Owner-Occupied', 'Open', '1900-01-00', 'Current');</v>
      </c>
    </row>
    <row r="6036" spans="1:16" x14ac:dyDescent="0.35">
      <c r="A6036" s="19">
        <v>6035</v>
      </c>
      <c r="B6036" s="18">
        <v>42102</v>
      </c>
      <c r="C6036" s="19" t="s">
        <v>51</v>
      </c>
      <c r="D6036" s="19" t="s">
        <v>59</v>
      </c>
      <c r="E6036" s="19" t="s">
        <v>40</v>
      </c>
      <c r="F6036" s="19">
        <v>807</v>
      </c>
      <c r="G6036" s="19">
        <v>72.41</v>
      </c>
      <c r="H6036" s="19">
        <v>33.85</v>
      </c>
      <c r="I6036" s="19">
        <v>17.52</v>
      </c>
      <c r="J6036" s="19" t="s">
        <v>54</v>
      </c>
      <c r="K6036" s="20">
        <v>189404.45</v>
      </c>
      <c r="L6036" s="20" t="s">
        <v>55</v>
      </c>
      <c r="M6036" s="20" t="s">
        <v>83</v>
      </c>
      <c r="N6036" s="26"/>
      <c r="O6036" s="20" t="s">
        <v>56</v>
      </c>
      <c r="P6036" t="str">
        <f t="shared" si="94"/>
        <v>INSERT INTO @DataTable (Deal, AdvanceDate, PROV, DealPurpose, RateType, BEACON, LTV, TDS, GDS, InsuranceType, PrincipalBalance, OccupancyType, AccountStatus, Closed_Date, DelinquencyBucket) VALUES (6035, '2015-04-08', 'AB', 'Transfer', 'ARM', 807, 72.41, 33.85, 17.52, 'Conv', 189404.45, 'Owner-Occupied', 'Open', '1900-01-00', 'Current');</v>
      </c>
    </row>
    <row r="6037" spans="1:16" x14ac:dyDescent="0.35">
      <c r="A6037" s="22">
        <v>6036</v>
      </c>
      <c r="B6037" s="21">
        <v>42569</v>
      </c>
      <c r="C6037" s="22" t="s">
        <v>57</v>
      </c>
      <c r="D6037" s="22" t="s">
        <v>61</v>
      </c>
      <c r="E6037" s="22" t="s">
        <v>53</v>
      </c>
      <c r="F6037" s="22">
        <v>871</v>
      </c>
      <c r="G6037" s="22">
        <v>57.75</v>
      </c>
      <c r="H6037" s="22">
        <v>35.700000000000003</v>
      </c>
      <c r="I6037" s="22">
        <v>35.35</v>
      </c>
      <c r="J6037" s="22" t="s">
        <v>54</v>
      </c>
      <c r="K6037" s="23">
        <v>329465.61</v>
      </c>
      <c r="L6037" s="23" t="s">
        <v>55</v>
      </c>
      <c r="M6037" s="23" t="s">
        <v>83</v>
      </c>
      <c r="N6037" s="27"/>
      <c r="O6037" s="23" t="s">
        <v>56</v>
      </c>
      <c r="P6037" t="str">
        <f t="shared" si="94"/>
        <v>INSERT INTO @DataTable (Deal, AdvanceDate, PROV, DealPurpose, RateType, BEACON, LTV, TDS, GDS, InsuranceType, PrincipalBalance, OccupancyType, AccountStatus, Closed_Date, DelinquencyBucket) VALUES (6036, '2016-07-18', 'ON', 'Purchase', 'Fixed', 871, 57.75, 35.7, 35.35, 'Conv', 329465.61, 'Owner-Occupied', 'Open', '1900-01-00', 'Current');</v>
      </c>
    </row>
    <row r="6038" spans="1:16" x14ac:dyDescent="0.35">
      <c r="A6038" s="19">
        <v>6037</v>
      </c>
      <c r="B6038" s="18">
        <v>42496</v>
      </c>
      <c r="C6038" s="19" t="s">
        <v>58</v>
      </c>
      <c r="D6038" s="19" t="s">
        <v>52</v>
      </c>
      <c r="E6038" s="19" t="s">
        <v>53</v>
      </c>
      <c r="F6038" s="19">
        <v>778</v>
      </c>
      <c r="G6038" s="19">
        <v>80</v>
      </c>
      <c r="H6038" s="19">
        <v>31.24</v>
      </c>
      <c r="I6038" s="19">
        <v>13.13</v>
      </c>
      <c r="J6038" s="19" t="s">
        <v>54</v>
      </c>
      <c r="K6038" s="20">
        <v>347537.59</v>
      </c>
      <c r="L6038" s="20" t="s">
        <v>55</v>
      </c>
      <c r="M6038" s="20" t="s">
        <v>83</v>
      </c>
      <c r="N6038" s="26"/>
      <c r="O6038" s="20" t="s">
        <v>56</v>
      </c>
      <c r="P6038" t="str">
        <f t="shared" si="94"/>
        <v>INSERT INTO @DataTable (Deal, AdvanceDate, PROV, DealPurpose, RateType, BEACON, LTV, TDS, GDS, InsuranceType, PrincipalBalance, OccupancyType, AccountStatus, Closed_Date, DelinquencyBucket) VALUES (6037, '2016-05-06', 'BC', 'Refinance External', 'Fixed', 778, 80, 31.24, 13.13, 'Conv', 347537.59, 'Owner-Occupied', 'Open', '1900-01-00', 'Current');</v>
      </c>
    </row>
    <row r="6039" spans="1:16" x14ac:dyDescent="0.35">
      <c r="A6039" s="22">
        <v>6038</v>
      </c>
      <c r="B6039" s="21">
        <v>42338</v>
      </c>
      <c r="C6039" s="22" t="s">
        <v>58</v>
      </c>
      <c r="D6039" s="22" t="s">
        <v>61</v>
      </c>
      <c r="E6039" s="22" t="s">
        <v>53</v>
      </c>
      <c r="F6039" s="22">
        <v>783</v>
      </c>
      <c r="G6039" s="22">
        <v>75</v>
      </c>
      <c r="H6039" s="22">
        <v>37.950000000000003</v>
      </c>
      <c r="I6039" s="22">
        <v>36.82</v>
      </c>
      <c r="J6039" s="22" t="s">
        <v>54</v>
      </c>
      <c r="K6039" s="23">
        <v>292628.8</v>
      </c>
      <c r="L6039" s="23" t="s">
        <v>55</v>
      </c>
      <c r="M6039" s="23" t="s">
        <v>83</v>
      </c>
      <c r="N6039" s="27"/>
      <c r="O6039" s="23" t="s">
        <v>56</v>
      </c>
      <c r="P6039" t="str">
        <f t="shared" si="94"/>
        <v>INSERT INTO @DataTable (Deal, AdvanceDate, PROV, DealPurpose, RateType, BEACON, LTV, TDS, GDS, InsuranceType, PrincipalBalance, OccupancyType, AccountStatus, Closed_Date, DelinquencyBucket) VALUES (6038, '2015-11-30', 'BC', 'Purchase', 'Fixed', 783, 75, 37.95, 36.82, 'Conv', 292628.8, 'Owner-Occupied', 'Open', '1900-01-00', 'Current');</v>
      </c>
    </row>
    <row r="6040" spans="1:16" x14ac:dyDescent="0.35">
      <c r="A6040" s="19">
        <v>6039</v>
      </c>
      <c r="B6040" s="18">
        <v>41892</v>
      </c>
      <c r="C6040" s="19" t="s">
        <v>57</v>
      </c>
      <c r="D6040" s="19" t="s">
        <v>61</v>
      </c>
      <c r="E6040" s="19" t="s">
        <v>40</v>
      </c>
      <c r="F6040" s="19">
        <v>746</v>
      </c>
      <c r="G6040" s="19">
        <v>80</v>
      </c>
      <c r="H6040" s="19">
        <v>22.39</v>
      </c>
      <c r="I6040" s="19">
        <v>16.29</v>
      </c>
      <c r="J6040" s="19" t="s">
        <v>54</v>
      </c>
      <c r="K6040" s="20">
        <v>211814.89</v>
      </c>
      <c r="L6040" s="20" t="s">
        <v>55</v>
      </c>
      <c r="M6040" s="20" t="s">
        <v>83</v>
      </c>
      <c r="N6040" s="26"/>
      <c r="O6040" s="20" t="s">
        <v>56</v>
      </c>
      <c r="P6040" t="str">
        <f t="shared" si="94"/>
        <v>INSERT INTO @DataTable (Deal, AdvanceDate, PROV, DealPurpose, RateType, BEACON, LTV, TDS, GDS, InsuranceType, PrincipalBalance, OccupancyType, AccountStatus, Closed_Date, DelinquencyBucket) VALUES (6039, '2014-09-10', 'ON', 'Purchase', 'ARM', 746, 80, 22.39, 16.29, 'Conv', 211814.89, 'Owner-Occupied', 'Open', '1900-01-00', 'Current');</v>
      </c>
    </row>
    <row r="6041" spans="1:16" x14ac:dyDescent="0.35">
      <c r="A6041" s="22">
        <v>6040</v>
      </c>
      <c r="B6041" s="21">
        <v>41505</v>
      </c>
      <c r="C6041" s="22" t="s">
        <v>51</v>
      </c>
      <c r="D6041" s="22" t="s">
        <v>61</v>
      </c>
      <c r="E6041" s="22" t="s">
        <v>40</v>
      </c>
      <c r="F6041" s="22">
        <v>729</v>
      </c>
      <c r="G6041" s="22">
        <v>95</v>
      </c>
      <c r="H6041" s="22">
        <v>24.98</v>
      </c>
      <c r="I6041" s="22">
        <v>14.03</v>
      </c>
      <c r="J6041" s="22" t="s">
        <v>60</v>
      </c>
      <c r="K6041" s="23">
        <v>250839.88</v>
      </c>
      <c r="L6041" s="23" t="s">
        <v>55</v>
      </c>
      <c r="M6041" s="23" t="s">
        <v>83</v>
      </c>
      <c r="N6041" s="27"/>
      <c r="O6041" s="23" t="s">
        <v>56</v>
      </c>
      <c r="P6041" t="str">
        <f t="shared" si="94"/>
        <v>INSERT INTO @DataTable (Deal, AdvanceDate, PROV, DealPurpose, RateType, BEACON, LTV, TDS, GDS, InsuranceType, PrincipalBalance, OccupancyType, AccountStatus, Closed_Date, DelinquencyBucket) VALUES (6040, '2013-08-19', 'AB', 'Purchase', 'ARM', 729, 95, 24.98, 14.03, 'HiRatio', 250839.88, 'Owner-Occupied', 'Open', '1900-01-00', 'Current');</v>
      </c>
    </row>
    <row r="6042" spans="1:16" x14ac:dyDescent="0.35">
      <c r="A6042" s="19">
        <v>6041</v>
      </c>
      <c r="B6042" s="18">
        <v>42506</v>
      </c>
      <c r="C6042" s="19" t="s">
        <v>58</v>
      </c>
      <c r="D6042" s="19" t="s">
        <v>61</v>
      </c>
      <c r="E6042" s="19" t="s">
        <v>53</v>
      </c>
      <c r="F6042" s="19">
        <v>788</v>
      </c>
      <c r="G6042" s="19">
        <v>74.86</v>
      </c>
      <c r="H6042" s="19">
        <v>37.909999999999997</v>
      </c>
      <c r="I6042" s="19">
        <v>36.479999999999997</v>
      </c>
      <c r="J6042" s="19" t="s">
        <v>54</v>
      </c>
      <c r="K6042" s="20">
        <v>402716.34</v>
      </c>
      <c r="L6042" s="20" t="s">
        <v>55</v>
      </c>
      <c r="M6042" s="20" t="s">
        <v>83</v>
      </c>
      <c r="N6042" s="26"/>
      <c r="O6042" s="20" t="s">
        <v>56</v>
      </c>
      <c r="P6042" t="str">
        <f t="shared" si="94"/>
        <v>INSERT INTO @DataTable (Deal, AdvanceDate, PROV, DealPurpose, RateType, BEACON, LTV, TDS, GDS, InsuranceType, PrincipalBalance, OccupancyType, AccountStatus, Closed_Date, DelinquencyBucket) VALUES (6041, '2016-05-16', 'BC', 'Purchase', 'Fixed', 788, 74.86, 37.91, 36.48, 'Conv', 402716.34, 'Owner-Occupied', 'Open', '1900-01-00', 'Current');</v>
      </c>
    </row>
    <row r="6043" spans="1:16" x14ac:dyDescent="0.35">
      <c r="A6043" s="22">
        <v>6042</v>
      </c>
      <c r="B6043" s="21">
        <v>41026</v>
      </c>
      <c r="C6043" s="22" t="s">
        <v>57</v>
      </c>
      <c r="D6043" s="22" t="s">
        <v>61</v>
      </c>
      <c r="E6043" s="22" t="s">
        <v>53</v>
      </c>
      <c r="F6043" s="22">
        <v>707</v>
      </c>
      <c r="G6043" s="22">
        <v>95</v>
      </c>
      <c r="H6043" s="22">
        <v>26.92</v>
      </c>
      <c r="I6043" s="22">
        <v>21.87</v>
      </c>
      <c r="J6043" s="22" t="s">
        <v>60</v>
      </c>
      <c r="K6043" s="23">
        <v>34469.54</v>
      </c>
      <c r="L6043" s="23" t="s">
        <v>55</v>
      </c>
      <c r="M6043" s="23" t="s">
        <v>83</v>
      </c>
      <c r="N6043" s="27"/>
      <c r="O6043" s="23" t="s">
        <v>56</v>
      </c>
      <c r="P6043" t="str">
        <f t="shared" si="94"/>
        <v>INSERT INTO @DataTable (Deal, AdvanceDate, PROV, DealPurpose, RateType, BEACON, LTV, TDS, GDS, InsuranceType, PrincipalBalance, OccupancyType, AccountStatus, Closed_Date, DelinquencyBucket) VALUES (6042, '2012-04-27', 'ON', 'Purchase', 'Fixed', 707, 95, 26.92, 21.87, 'HiRatio', 34469.54, 'Owner-Occupied', 'Open', '1900-01-00', 'Current');</v>
      </c>
    </row>
    <row r="6044" spans="1:16" x14ac:dyDescent="0.35">
      <c r="A6044" s="19">
        <v>6043</v>
      </c>
      <c r="B6044" s="18">
        <v>41082</v>
      </c>
      <c r="C6044" s="19" t="s">
        <v>57</v>
      </c>
      <c r="D6044" s="19" t="s">
        <v>61</v>
      </c>
      <c r="E6044" s="19" t="s">
        <v>53</v>
      </c>
      <c r="F6044" s="19">
        <v>698</v>
      </c>
      <c r="G6044" s="19">
        <v>95</v>
      </c>
      <c r="H6044" s="19">
        <v>39.26</v>
      </c>
      <c r="I6044" s="19">
        <v>32.799999999999997</v>
      </c>
      <c r="J6044" s="19" t="s">
        <v>60</v>
      </c>
      <c r="K6044" s="20">
        <v>344077.34</v>
      </c>
      <c r="L6044" s="20" t="s">
        <v>55</v>
      </c>
      <c r="M6044" s="20" t="s">
        <v>83</v>
      </c>
      <c r="N6044" s="26"/>
      <c r="O6044" s="20" t="s">
        <v>56</v>
      </c>
      <c r="P6044" t="str">
        <f t="shared" si="94"/>
        <v>INSERT INTO @DataTable (Deal, AdvanceDate, PROV, DealPurpose, RateType, BEACON, LTV, TDS, GDS, InsuranceType, PrincipalBalance, OccupancyType, AccountStatus, Closed_Date, DelinquencyBucket) VALUES (6043, '2012-06-22', 'ON', 'Purchase', 'Fixed', 698, 95, 39.26, 32.8, 'HiRatio', 344077.34, 'Owner-Occupied', 'Open', '1900-01-00', 'Current');</v>
      </c>
    </row>
    <row r="6045" spans="1:16" x14ac:dyDescent="0.35">
      <c r="A6045" s="22">
        <v>6044</v>
      </c>
      <c r="B6045" s="21">
        <v>42207</v>
      </c>
      <c r="C6045" s="22" t="s">
        <v>58</v>
      </c>
      <c r="D6045" s="22" t="s">
        <v>61</v>
      </c>
      <c r="E6045" s="22" t="s">
        <v>53</v>
      </c>
      <c r="F6045" s="22">
        <v>813</v>
      </c>
      <c r="G6045" s="22">
        <v>90</v>
      </c>
      <c r="H6045" s="22">
        <v>33.03</v>
      </c>
      <c r="I6045" s="22">
        <v>17.399999999999999</v>
      </c>
      <c r="J6045" s="22" t="s">
        <v>54</v>
      </c>
      <c r="K6045" s="23">
        <v>273272.84000000003</v>
      </c>
      <c r="L6045" s="23" t="s">
        <v>55</v>
      </c>
      <c r="M6045" s="23" t="s">
        <v>83</v>
      </c>
      <c r="N6045" s="27"/>
      <c r="O6045" s="23" t="s">
        <v>56</v>
      </c>
      <c r="P6045" t="str">
        <f t="shared" si="94"/>
        <v>INSERT INTO @DataTable (Deal, AdvanceDate, PROV, DealPurpose, RateType, BEACON, LTV, TDS, GDS, InsuranceType, PrincipalBalance, OccupancyType, AccountStatus, Closed_Date, DelinquencyBucket) VALUES (6044, '2015-07-22', 'BC', 'Purchase', 'Fixed', 813, 90, 33.03, 17.4, 'Conv', 273272.84, 'Owner-Occupied', 'Open', '1900-01-00', 'Current');</v>
      </c>
    </row>
    <row r="6046" spans="1:16" x14ac:dyDescent="0.35">
      <c r="A6046" s="19">
        <v>6045</v>
      </c>
      <c r="B6046" s="18">
        <v>42517</v>
      </c>
      <c r="C6046" s="19" t="s">
        <v>57</v>
      </c>
      <c r="D6046" s="19" t="s">
        <v>59</v>
      </c>
      <c r="E6046" s="19" t="s">
        <v>40</v>
      </c>
      <c r="F6046" s="19">
        <v>789</v>
      </c>
      <c r="G6046" s="19">
        <v>30.57</v>
      </c>
      <c r="H6046" s="19">
        <v>28.92</v>
      </c>
      <c r="I6046" s="19">
        <v>27.1</v>
      </c>
      <c r="J6046" s="19" t="s">
        <v>54</v>
      </c>
      <c r="K6046" s="20">
        <v>197708.13</v>
      </c>
      <c r="L6046" s="20" t="s">
        <v>55</v>
      </c>
      <c r="M6046" s="20" t="s">
        <v>83</v>
      </c>
      <c r="N6046" s="26"/>
      <c r="O6046" s="20" t="s">
        <v>56</v>
      </c>
      <c r="P6046" t="str">
        <f t="shared" si="94"/>
        <v>INSERT INTO @DataTable (Deal, AdvanceDate, PROV, DealPurpose, RateType, BEACON, LTV, TDS, GDS, InsuranceType, PrincipalBalance, OccupancyType, AccountStatus, Closed_Date, DelinquencyBucket) VALUES (6045, '2016-05-27', 'ON', 'Transfer', 'ARM', 789, 30.57, 28.92, 27.1, 'Conv', 197708.13, 'Owner-Occupied', 'Open', '1900-01-00', 'Current');</v>
      </c>
    </row>
    <row r="6047" spans="1:16" x14ac:dyDescent="0.35">
      <c r="A6047" s="22">
        <v>6046</v>
      </c>
      <c r="B6047" s="21">
        <v>41619</v>
      </c>
      <c r="C6047" s="22" t="s">
        <v>57</v>
      </c>
      <c r="D6047" s="22" t="s">
        <v>61</v>
      </c>
      <c r="E6047" s="22" t="s">
        <v>53</v>
      </c>
      <c r="F6047" s="22">
        <v>652</v>
      </c>
      <c r="G6047" s="22">
        <v>90.8</v>
      </c>
      <c r="H6047" s="22">
        <v>33.26</v>
      </c>
      <c r="I6047" s="22">
        <v>31.93</v>
      </c>
      <c r="J6047" s="22" t="s">
        <v>60</v>
      </c>
      <c r="K6047" s="23">
        <v>0</v>
      </c>
      <c r="L6047" s="23" t="s">
        <v>55</v>
      </c>
      <c r="M6047" s="23" t="s">
        <v>84</v>
      </c>
      <c r="N6047" s="27">
        <v>42646</v>
      </c>
      <c r="O6047" s="23" t="s">
        <v>56</v>
      </c>
      <c r="P6047" t="str">
        <f t="shared" si="94"/>
        <v>INSERT INTO @DataTable (Deal, AdvanceDate, PROV, DealPurpose, RateType, BEACON, LTV, TDS, GDS, InsuranceType, PrincipalBalance, OccupancyType, AccountStatus, Closed_Date, DelinquencyBucket) VALUES (6046, '2013-12-11', 'ON', 'Purchase', 'Fixed', 652, 90.8, 33.26, 31.93, 'HiRatio', 0, 'Owner-Occupied', 'Closed', '2016-10-03', 'Current');</v>
      </c>
    </row>
    <row r="6048" spans="1:16" x14ac:dyDescent="0.35">
      <c r="A6048" s="19">
        <v>6047</v>
      </c>
      <c r="B6048" s="18">
        <v>42277</v>
      </c>
      <c r="C6048" s="19" t="s">
        <v>57</v>
      </c>
      <c r="D6048" s="19" t="s">
        <v>61</v>
      </c>
      <c r="E6048" s="19" t="s">
        <v>40</v>
      </c>
      <c r="F6048" s="19">
        <v>724</v>
      </c>
      <c r="G6048" s="19">
        <v>80</v>
      </c>
      <c r="H6048" s="19">
        <v>34.200000000000003</v>
      </c>
      <c r="I6048" s="19">
        <v>15.92</v>
      </c>
      <c r="J6048" s="19" t="s">
        <v>54</v>
      </c>
      <c r="K6048" s="20">
        <v>413866.94</v>
      </c>
      <c r="L6048" s="20" t="s">
        <v>55</v>
      </c>
      <c r="M6048" s="20" t="s">
        <v>83</v>
      </c>
      <c r="N6048" s="26"/>
      <c r="O6048" s="20" t="s">
        <v>56</v>
      </c>
      <c r="P6048" t="str">
        <f t="shared" si="94"/>
        <v>INSERT INTO @DataTable (Deal, AdvanceDate, PROV, DealPurpose, RateType, BEACON, LTV, TDS, GDS, InsuranceType, PrincipalBalance, OccupancyType, AccountStatus, Closed_Date, DelinquencyBucket) VALUES (6047, '2015-09-30', 'ON', 'Purchase', 'ARM', 724, 80, 34.2, 15.92, 'Conv', 413866.94, 'Owner-Occupied', 'Open', '1900-01-00', 'Current');</v>
      </c>
    </row>
    <row r="6049" spans="1:16" x14ac:dyDescent="0.35">
      <c r="A6049" s="22">
        <v>6048</v>
      </c>
      <c r="B6049" s="21">
        <v>42237</v>
      </c>
      <c r="C6049" s="22" t="s">
        <v>51</v>
      </c>
      <c r="D6049" s="22" t="s">
        <v>52</v>
      </c>
      <c r="E6049" s="22" t="s">
        <v>53</v>
      </c>
      <c r="F6049" s="22">
        <v>731</v>
      </c>
      <c r="G6049" s="22">
        <v>63.28</v>
      </c>
      <c r="H6049" s="22">
        <v>30.85</v>
      </c>
      <c r="I6049" s="22">
        <v>17.77</v>
      </c>
      <c r="J6049" s="22" t="s">
        <v>54</v>
      </c>
      <c r="K6049" s="23">
        <v>391517.53</v>
      </c>
      <c r="L6049" s="23" t="s">
        <v>55</v>
      </c>
      <c r="M6049" s="23" t="s">
        <v>83</v>
      </c>
      <c r="N6049" s="27"/>
      <c r="O6049" s="23" t="s">
        <v>56</v>
      </c>
      <c r="P6049" t="str">
        <f t="shared" si="94"/>
        <v>INSERT INTO @DataTable (Deal, AdvanceDate, PROV, DealPurpose, RateType, BEACON, LTV, TDS, GDS, InsuranceType, PrincipalBalance, OccupancyType, AccountStatus, Closed_Date, DelinquencyBucket) VALUES (6048, '2015-08-21', 'AB', 'Refinance External', 'Fixed', 731, 63.28, 30.85, 17.77, 'Conv', 391517.53, 'Owner-Occupied', 'Open', '1900-01-00', 'Current');</v>
      </c>
    </row>
    <row r="6050" spans="1:16" x14ac:dyDescent="0.35">
      <c r="A6050" s="19">
        <v>6049</v>
      </c>
      <c r="B6050" s="18">
        <v>42293</v>
      </c>
      <c r="C6050" s="19" t="s">
        <v>57</v>
      </c>
      <c r="D6050" s="19" t="s">
        <v>59</v>
      </c>
      <c r="E6050" s="19" t="s">
        <v>53</v>
      </c>
      <c r="F6050" s="19">
        <v>757</v>
      </c>
      <c r="G6050" s="19">
        <v>47.3</v>
      </c>
      <c r="H6050" s="19">
        <v>9.23</v>
      </c>
      <c r="I6050" s="19">
        <v>8.3000000000000007</v>
      </c>
      <c r="J6050" s="19" t="s">
        <v>54</v>
      </c>
      <c r="K6050" s="20">
        <v>189455.89</v>
      </c>
      <c r="L6050" s="20" t="s">
        <v>55</v>
      </c>
      <c r="M6050" s="20" t="s">
        <v>83</v>
      </c>
      <c r="N6050" s="26"/>
      <c r="O6050" s="20" t="s">
        <v>56</v>
      </c>
      <c r="P6050" t="str">
        <f t="shared" si="94"/>
        <v>INSERT INTO @DataTable (Deal, AdvanceDate, PROV, DealPurpose, RateType, BEACON, LTV, TDS, GDS, InsuranceType, PrincipalBalance, OccupancyType, AccountStatus, Closed_Date, DelinquencyBucket) VALUES (6049, '2015-10-16', 'ON', 'Transfer', 'Fixed', 757, 47.3, 9.23, 8.3, 'Conv', 189455.89, 'Owner-Occupied', 'Open', '1900-01-00', 'Current');</v>
      </c>
    </row>
    <row r="6051" spans="1:16" x14ac:dyDescent="0.35">
      <c r="A6051" s="22">
        <v>6050</v>
      </c>
      <c r="B6051" s="21">
        <v>41912</v>
      </c>
      <c r="C6051" s="22" t="s">
        <v>57</v>
      </c>
      <c r="D6051" s="22" t="s">
        <v>59</v>
      </c>
      <c r="E6051" s="22" t="s">
        <v>53</v>
      </c>
      <c r="F6051" s="22">
        <v>727</v>
      </c>
      <c r="G6051" s="22">
        <v>84.45</v>
      </c>
      <c r="H6051" s="22">
        <v>41.06</v>
      </c>
      <c r="I6051" s="22">
        <v>17.96</v>
      </c>
      <c r="J6051" s="22" t="s">
        <v>60</v>
      </c>
      <c r="K6051" s="23">
        <v>137077.26999999999</v>
      </c>
      <c r="L6051" s="23" t="s">
        <v>55</v>
      </c>
      <c r="M6051" s="23" t="s">
        <v>83</v>
      </c>
      <c r="N6051" s="27"/>
      <c r="O6051" s="23" t="s">
        <v>56</v>
      </c>
      <c r="P6051" t="str">
        <f t="shared" si="94"/>
        <v>INSERT INTO @DataTable (Deal, AdvanceDate, PROV, DealPurpose, RateType, BEACON, LTV, TDS, GDS, InsuranceType, PrincipalBalance, OccupancyType, AccountStatus, Closed_Date, DelinquencyBucket) VALUES (6050, '2014-09-30', 'ON', 'Transfer', 'Fixed', 727, 84.45, 41.06, 17.96, 'HiRatio', 137077.27, 'Owner-Occupied', 'Open', '1900-01-00', 'Current');</v>
      </c>
    </row>
    <row r="6052" spans="1:16" x14ac:dyDescent="0.35">
      <c r="A6052" s="19">
        <v>6051</v>
      </c>
      <c r="B6052" s="18">
        <v>41865</v>
      </c>
      <c r="C6052" s="19" t="s">
        <v>51</v>
      </c>
      <c r="D6052" s="19" t="s">
        <v>59</v>
      </c>
      <c r="E6052" s="19" t="s">
        <v>53</v>
      </c>
      <c r="F6052" s="19">
        <v>698</v>
      </c>
      <c r="G6052" s="19">
        <v>91.29</v>
      </c>
      <c r="H6052" s="19">
        <v>42.71</v>
      </c>
      <c r="I6052" s="19">
        <v>20.239999999999998</v>
      </c>
      <c r="J6052" s="19" t="s">
        <v>60</v>
      </c>
      <c r="K6052" s="20">
        <v>205445.24</v>
      </c>
      <c r="L6052" s="20" t="s">
        <v>55</v>
      </c>
      <c r="M6052" s="20" t="s">
        <v>83</v>
      </c>
      <c r="N6052" s="26"/>
      <c r="O6052" s="20" t="s">
        <v>56</v>
      </c>
      <c r="P6052" t="str">
        <f t="shared" si="94"/>
        <v>INSERT INTO @DataTable (Deal, AdvanceDate, PROV, DealPurpose, RateType, BEACON, LTV, TDS, GDS, InsuranceType, PrincipalBalance, OccupancyType, AccountStatus, Closed_Date, DelinquencyBucket) VALUES (6051, '2014-08-14', 'AB', 'Transfer', 'Fixed', 698, 91.29, 42.71, 20.24, 'HiRatio', 205445.24, 'Owner-Occupied', 'Open', '1900-01-00', 'Current');</v>
      </c>
    </row>
    <row r="6053" spans="1:16" x14ac:dyDescent="0.35">
      <c r="A6053" s="22">
        <v>6052</v>
      </c>
      <c r="B6053" s="21">
        <v>41838</v>
      </c>
      <c r="C6053" s="22" t="s">
        <v>57</v>
      </c>
      <c r="D6053" s="22" t="s">
        <v>61</v>
      </c>
      <c r="E6053" s="22" t="s">
        <v>40</v>
      </c>
      <c r="F6053" s="22">
        <v>690</v>
      </c>
      <c r="G6053" s="22">
        <v>80</v>
      </c>
      <c r="H6053" s="22">
        <v>31.02</v>
      </c>
      <c r="I6053" s="22">
        <v>17.86</v>
      </c>
      <c r="J6053" s="22" t="s">
        <v>54</v>
      </c>
      <c r="K6053" s="23">
        <v>324073.46000000002</v>
      </c>
      <c r="L6053" s="23" t="s">
        <v>55</v>
      </c>
      <c r="M6053" s="23" t="s">
        <v>83</v>
      </c>
      <c r="N6053" s="27"/>
      <c r="O6053" s="23" t="s">
        <v>56</v>
      </c>
      <c r="P6053" t="str">
        <f t="shared" si="94"/>
        <v>INSERT INTO @DataTable (Deal, AdvanceDate, PROV, DealPurpose, RateType, BEACON, LTV, TDS, GDS, InsuranceType, PrincipalBalance, OccupancyType, AccountStatus, Closed_Date, DelinquencyBucket) VALUES (6052, '2014-07-18', 'ON', 'Purchase', 'ARM', 690, 80, 31.02, 17.86, 'Conv', 324073.46, 'Owner-Occupied', 'Open', '1900-01-00', 'Current');</v>
      </c>
    </row>
    <row r="6054" spans="1:16" x14ac:dyDescent="0.35">
      <c r="A6054" s="19">
        <v>6053</v>
      </c>
      <c r="B6054" s="18">
        <v>42180</v>
      </c>
      <c r="C6054" s="19" t="s">
        <v>57</v>
      </c>
      <c r="D6054" s="19" t="s">
        <v>61</v>
      </c>
      <c r="E6054" s="19" t="s">
        <v>53</v>
      </c>
      <c r="F6054" s="19">
        <v>764</v>
      </c>
      <c r="G6054" s="19">
        <v>90</v>
      </c>
      <c r="H6054" s="19">
        <v>34.29</v>
      </c>
      <c r="I6054" s="19">
        <v>32.5</v>
      </c>
      <c r="J6054" s="19" t="s">
        <v>60</v>
      </c>
      <c r="K6054" s="20">
        <v>275680.40000000002</v>
      </c>
      <c r="L6054" s="20" t="s">
        <v>55</v>
      </c>
      <c r="M6054" s="20" t="s">
        <v>83</v>
      </c>
      <c r="N6054" s="26"/>
      <c r="O6054" s="20" t="s">
        <v>56</v>
      </c>
      <c r="P6054" t="str">
        <f t="shared" si="94"/>
        <v>INSERT INTO @DataTable (Deal, AdvanceDate, PROV, DealPurpose, RateType, BEACON, LTV, TDS, GDS, InsuranceType, PrincipalBalance, OccupancyType, AccountStatus, Closed_Date, DelinquencyBucket) VALUES (6053, '2015-06-25', 'ON', 'Purchase', 'Fixed', 764, 90, 34.29, 32.5, 'HiRatio', 275680.4, 'Owner-Occupied', 'Open', '1900-01-00', 'Current');</v>
      </c>
    </row>
    <row r="6055" spans="1:16" x14ac:dyDescent="0.35">
      <c r="A6055" s="22">
        <v>6054</v>
      </c>
      <c r="B6055" s="21">
        <v>41745</v>
      </c>
      <c r="C6055" s="22" t="s">
        <v>63</v>
      </c>
      <c r="D6055" s="22" t="s">
        <v>61</v>
      </c>
      <c r="E6055" s="22" t="s">
        <v>40</v>
      </c>
      <c r="F6055" s="22">
        <v>738</v>
      </c>
      <c r="G6055" s="22">
        <v>95</v>
      </c>
      <c r="H6055" s="22">
        <v>36.340000000000003</v>
      </c>
      <c r="I6055" s="22">
        <v>20.51</v>
      </c>
      <c r="J6055" s="22" t="s">
        <v>60</v>
      </c>
      <c r="K6055" s="23">
        <v>290659.96000000002</v>
      </c>
      <c r="L6055" s="23" t="s">
        <v>66</v>
      </c>
      <c r="M6055" s="23" t="s">
        <v>83</v>
      </c>
      <c r="N6055" s="27"/>
      <c r="O6055" s="23" t="s">
        <v>56</v>
      </c>
      <c r="P6055" t="str">
        <f t="shared" si="94"/>
        <v>INSERT INTO @DataTable (Deal, AdvanceDate, PROV, DealPurpose, RateType, BEACON, LTV, TDS, GDS, InsuranceType, PrincipalBalance, OccupancyType, AccountStatus, Closed_Date, DelinquencyBucket) VALUES (6054, '2014-04-16', 'SK', 'Purchase', 'ARM', 738, 95, 36.34, 20.51, 'HiRatio', 290659.96, 'Second Home', 'Open', '1900-01-00', 'Current');</v>
      </c>
    </row>
    <row r="6056" spans="1:16" x14ac:dyDescent="0.35">
      <c r="A6056" s="19">
        <v>6055</v>
      </c>
      <c r="B6056" s="18">
        <v>42040</v>
      </c>
      <c r="C6056" s="19" t="s">
        <v>57</v>
      </c>
      <c r="D6056" s="19" t="s">
        <v>64</v>
      </c>
      <c r="E6056" s="19" t="s">
        <v>53</v>
      </c>
      <c r="F6056" s="19">
        <v>651</v>
      </c>
      <c r="G6056" s="19">
        <v>95</v>
      </c>
      <c r="H6056" s="19">
        <v>39.83</v>
      </c>
      <c r="I6056" s="19">
        <v>31.19</v>
      </c>
      <c r="J6056" s="19" t="s">
        <v>60</v>
      </c>
      <c r="K6056" s="20">
        <v>273483.65999999997</v>
      </c>
      <c r="L6056" s="20" t="s">
        <v>55</v>
      </c>
      <c r="M6056" s="20" t="s">
        <v>83</v>
      </c>
      <c r="N6056" s="26"/>
      <c r="O6056" s="20" t="s">
        <v>56</v>
      </c>
      <c r="P6056" t="str">
        <f t="shared" si="94"/>
        <v>INSERT INTO @DataTable (Deal, AdvanceDate, PROV, DealPurpose, RateType, BEACON, LTV, TDS, GDS, InsuranceType, PrincipalBalance, OccupancyType, AccountStatus, Closed_Date, DelinquencyBucket) VALUES (6055, '2015-02-05', 'ON', 'Purchase with Improvements', 'Fixed', 651, 95, 39.83, 31.19, 'HiRatio', 273483.66, 'Owner-Occupied', 'Open', '1900-01-00', 'Current');</v>
      </c>
    </row>
    <row r="6057" spans="1:16" x14ac:dyDescent="0.35">
      <c r="A6057" s="22">
        <v>6056</v>
      </c>
      <c r="B6057" s="21">
        <v>41877</v>
      </c>
      <c r="C6057" s="22" t="s">
        <v>57</v>
      </c>
      <c r="D6057" s="22" t="s">
        <v>52</v>
      </c>
      <c r="E6057" s="22" t="s">
        <v>53</v>
      </c>
      <c r="F6057" s="22">
        <v>761</v>
      </c>
      <c r="G6057" s="22">
        <v>80</v>
      </c>
      <c r="H6057" s="22">
        <v>23.58</v>
      </c>
      <c r="I6057" s="22">
        <v>22.4</v>
      </c>
      <c r="J6057" s="22" t="s">
        <v>54</v>
      </c>
      <c r="K6057" s="23">
        <v>0</v>
      </c>
      <c r="L6057" s="23" t="s">
        <v>55</v>
      </c>
      <c r="M6057" s="23" t="s">
        <v>84</v>
      </c>
      <c r="N6057" s="27">
        <v>42639</v>
      </c>
      <c r="O6057" s="23" t="s">
        <v>56</v>
      </c>
      <c r="P6057" t="str">
        <f t="shared" si="94"/>
        <v>INSERT INTO @DataTable (Deal, AdvanceDate, PROV, DealPurpose, RateType, BEACON, LTV, TDS, GDS, InsuranceType, PrincipalBalance, OccupancyType, AccountStatus, Closed_Date, DelinquencyBucket) VALUES (6056, '2014-08-26', 'ON', 'Refinance External', 'Fixed', 761, 80, 23.58, 22.4, 'Conv', 0, 'Owner-Occupied', 'Closed', '2016-09-26', 'Current');</v>
      </c>
    </row>
    <row r="6058" spans="1:16" x14ac:dyDescent="0.35">
      <c r="A6058" s="19">
        <v>6057</v>
      </c>
      <c r="B6058" s="18">
        <v>42416</v>
      </c>
      <c r="C6058" s="19" t="s">
        <v>57</v>
      </c>
      <c r="D6058" s="19" t="s">
        <v>59</v>
      </c>
      <c r="E6058" s="19" t="s">
        <v>53</v>
      </c>
      <c r="F6058" s="19">
        <v>807</v>
      </c>
      <c r="G6058" s="19">
        <v>41.48</v>
      </c>
      <c r="H6058" s="19">
        <v>21.09</v>
      </c>
      <c r="I6058" s="19">
        <v>17.5</v>
      </c>
      <c r="J6058" s="19" t="s">
        <v>54</v>
      </c>
      <c r="K6058" s="20">
        <v>194683.41</v>
      </c>
      <c r="L6058" s="20" t="s">
        <v>55</v>
      </c>
      <c r="M6058" s="20" t="s">
        <v>83</v>
      </c>
      <c r="N6058" s="26"/>
      <c r="O6058" s="20" t="s">
        <v>56</v>
      </c>
      <c r="P6058" t="str">
        <f t="shared" si="94"/>
        <v>INSERT INTO @DataTable (Deal, AdvanceDate, PROV, DealPurpose, RateType, BEACON, LTV, TDS, GDS, InsuranceType, PrincipalBalance, OccupancyType, AccountStatus, Closed_Date, DelinquencyBucket) VALUES (6057, '2016-02-16', 'ON', 'Transfer', 'Fixed', 807, 41.48, 21.09, 17.5, 'Conv', 194683.41, 'Owner-Occupied', 'Open', '1900-01-00', 'Current');</v>
      </c>
    </row>
    <row r="6059" spans="1:16" x14ac:dyDescent="0.35">
      <c r="A6059" s="22">
        <v>6058</v>
      </c>
      <c r="B6059" s="21">
        <v>40781</v>
      </c>
      <c r="C6059" s="22" t="s">
        <v>57</v>
      </c>
      <c r="D6059" s="22" t="s">
        <v>61</v>
      </c>
      <c r="E6059" s="22" t="s">
        <v>40</v>
      </c>
      <c r="F6059" s="22">
        <v>684</v>
      </c>
      <c r="G6059" s="22">
        <v>95</v>
      </c>
      <c r="H6059" s="22">
        <v>34.08</v>
      </c>
      <c r="I6059" s="22">
        <v>15.23</v>
      </c>
      <c r="J6059" s="22" t="s">
        <v>60</v>
      </c>
      <c r="K6059" s="23">
        <v>249519.14</v>
      </c>
      <c r="L6059" s="23" t="s">
        <v>55</v>
      </c>
      <c r="M6059" s="23" t="s">
        <v>83</v>
      </c>
      <c r="N6059" s="27"/>
      <c r="O6059" s="23" t="s">
        <v>56</v>
      </c>
      <c r="P6059" t="str">
        <f t="shared" si="94"/>
        <v>INSERT INTO @DataTable (Deal, AdvanceDate, PROV, DealPurpose, RateType, BEACON, LTV, TDS, GDS, InsuranceType, PrincipalBalance, OccupancyType, AccountStatus, Closed_Date, DelinquencyBucket) VALUES (6058, '2011-08-26', 'ON', 'Purchase', 'ARM', 684, 95, 34.08, 15.23, 'HiRatio', 249519.14, 'Owner-Occupied', 'Open', '1900-01-00', 'Current');</v>
      </c>
    </row>
    <row r="6060" spans="1:16" x14ac:dyDescent="0.35">
      <c r="A6060" s="19">
        <v>6059</v>
      </c>
      <c r="B6060" s="18">
        <v>42655</v>
      </c>
      <c r="C6060" s="19" t="s">
        <v>51</v>
      </c>
      <c r="D6060" s="19" t="s">
        <v>61</v>
      </c>
      <c r="E6060" s="19" t="s">
        <v>53</v>
      </c>
      <c r="F6060" s="19">
        <v>831</v>
      </c>
      <c r="G6060" s="19">
        <v>95</v>
      </c>
      <c r="H6060" s="19">
        <v>43.64</v>
      </c>
      <c r="I6060" s="19">
        <v>33.090000000000003</v>
      </c>
      <c r="J6060" s="19" t="s">
        <v>60</v>
      </c>
      <c r="K6060" s="20">
        <v>352764.29</v>
      </c>
      <c r="L6060" s="20" t="s">
        <v>55</v>
      </c>
      <c r="M6060" s="20" t="s">
        <v>83</v>
      </c>
      <c r="N6060" s="26"/>
      <c r="O6060" s="20" t="s">
        <v>56</v>
      </c>
      <c r="P6060" t="str">
        <f t="shared" si="94"/>
        <v>INSERT INTO @DataTable (Deal, AdvanceDate, PROV, DealPurpose, RateType, BEACON, LTV, TDS, GDS, InsuranceType, PrincipalBalance, OccupancyType, AccountStatus, Closed_Date, DelinquencyBucket) VALUES (6059, '2016-10-12', 'AB', 'Purchase', 'Fixed', 831, 95, 43.64, 33.09, 'HiRatio', 352764.29, 'Owner-Occupied', 'Open', '1900-01-00', 'Current');</v>
      </c>
    </row>
    <row r="6061" spans="1:16" x14ac:dyDescent="0.35">
      <c r="A6061" s="22">
        <v>6060</v>
      </c>
      <c r="B6061" s="21">
        <v>41733</v>
      </c>
      <c r="C6061" s="22" t="s">
        <v>57</v>
      </c>
      <c r="D6061" s="22" t="s">
        <v>64</v>
      </c>
      <c r="E6061" s="22" t="s">
        <v>40</v>
      </c>
      <c r="F6061" s="22">
        <v>686</v>
      </c>
      <c r="G6061" s="22">
        <v>95</v>
      </c>
      <c r="H6061" s="22">
        <v>34.96</v>
      </c>
      <c r="I6061" s="22">
        <v>27.6</v>
      </c>
      <c r="J6061" s="22" t="s">
        <v>60</v>
      </c>
      <c r="K6061" s="23">
        <v>0</v>
      </c>
      <c r="L6061" s="23" t="s">
        <v>55</v>
      </c>
      <c r="M6061" s="23" t="s">
        <v>84</v>
      </c>
      <c r="N6061" s="27">
        <v>42528</v>
      </c>
      <c r="O6061" s="23" t="s">
        <v>56</v>
      </c>
      <c r="P6061" t="str">
        <f t="shared" si="94"/>
        <v>INSERT INTO @DataTable (Deal, AdvanceDate, PROV, DealPurpose, RateType, BEACON, LTV, TDS, GDS, InsuranceType, PrincipalBalance, OccupancyType, AccountStatus, Closed_Date, DelinquencyBucket) VALUES (6060, '2014-04-04', 'ON', 'Purchase with Improvements', 'ARM', 686, 95, 34.96, 27.6, 'HiRatio', 0, 'Owner-Occupied', 'Closed', '2016-06-07', 'Current');</v>
      </c>
    </row>
    <row r="6062" spans="1:16" x14ac:dyDescent="0.35">
      <c r="A6062" s="19">
        <v>6061</v>
      </c>
      <c r="B6062" s="18">
        <v>42501</v>
      </c>
      <c r="C6062" s="19" t="s">
        <v>57</v>
      </c>
      <c r="D6062" s="19" t="s">
        <v>59</v>
      </c>
      <c r="E6062" s="19" t="s">
        <v>53</v>
      </c>
      <c r="F6062" s="19">
        <v>775</v>
      </c>
      <c r="G6062" s="19">
        <v>55.93</v>
      </c>
      <c r="H6062" s="19">
        <v>34.72</v>
      </c>
      <c r="I6062" s="19">
        <v>22.57</v>
      </c>
      <c r="J6062" s="19" t="s">
        <v>54</v>
      </c>
      <c r="K6062" s="20">
        <v>216503.73</v>
      </c>
      <c r="L6062" s="20" t="s">
        <v>55</v>
      </c>
      <c r="M6062" s="20" t="s">
        <v>83</v>
      </c>
      <c r="N6062" s="26"/>
      <c r="O6062" s="20" t="s">
        <v>56</v>
      </c>
      <c r="P6062" t="str">
        <f t="shared" si="94"/>
        <v>INSERT INTO @DataTable (Deal, AdvanceDate, PROV, DealPurpose, RateType, BEACON, LTV, TDS, GDS, InsuranceType, PrincipalBalance, OccupancyType, AccountStatus, Closed_Date, DelinquencyBucket) VALUES (6061, '2016-05-11', 'ON', 'Transfer', 'Fixed', 775, 55.93, 34.72, 22.57, 'Conv', 216503.73, 'Owner-Occupied', 'Open', '1900-01-00', 'Current');</v>
      </c>
    </row>
    <row r="6063" spans="1:16" x14ac:dyDescent="0.35">
      <c r="A6063" s="22">
        <v>6062</v>
      </c>
      <c r="B6063" s="21">
        <v>42277</v>
      </c>
      <c r="C6063" s="22" t="s">
        <v>58</v>
      </c>
      <c r="D6063" s="22" t="s">
        <v>61</v>
      </c>
      <c r="E6063" s="22" t="s">
        <v>53</v>
      </c>
      <c r="F6063" s="22">
        <v>762</v>
      </c>
      <c r="G6063" s="22">
        <v>95</v>
      </c>
      <c r="H6063" s="22">
        <v>30.21</v>
      </c>
      <c r="I6063" s="22">
        <v>30.08</v>
      </c>
      <c r="J6063" s="22" t="s">
        <v>60</v>
      </c>
      <c r="K6063" s="23">
        <v>384407.5</v>
      </c>
      <c r="L6063" s="23" t="s">
        <v>55</v>
      </c>
      <c r="M6063" s="23" t="s">
        <v>83</v>
      </c>
      <c r="N6063" s="27"/>
      <c r="O6063" s="23" t="s">
        <v>56</v>
      </c>
      <c r="P6063" t="str">
        <f t="shared" si="94"/>
        <v>INSERT INTO @DataTable (Deal, AdvanceDate, PROV, DealPurpose, RateType, BEACON, LTV, TDS, GDS, InsuranceType, PrincipalBalance, OccupancyType, AccountStatus, Closed_Date, DelinquencyBucket) VALUES (6062, '2015-09-30', 'BC', 'Purchase', 'Fixed', 762, 95, 30.21, 30.08, 'HiRatio', 384407.5, 'Owner-Occupied', 'Open', '1900-01-00', 'Current');</v>
      </c>
    </row>
    <row r="6064" spans="1:16" x14ac:dyDescent="0.35">
      <c r="A6064" s="19">
        <v>6063</v>
      </c>
      <c r="B6064" s="18">
        <v>42058</v>
      </c>
      <c r="C6064" s="19" t="s">
        <v>57</v>
      </c>
      <c r="D6064" s="19" t="s">
        <v>61</v>
      </c>
      <c r="E6064" s="19" t="s">
        <v>40</v>
      </c>
      <c r="F6064" s="19">
        <v>797</v>
      </c>
      <c r="G6064" s="19">
        <v>90</v>
      </c>
      <c r="H6064" s="19">
        <v>37.6</v>
      </c>
      <c r="I6064" s="19">
        <v>8.68</v>
      </c>
      <c r="J6064" s="19" t="s">
        <v>60</v>
      </c>
      <c r="K6064" s="20">
        <v>0</v>
      </c>
      <c r="L6064" s="20" t="s">
        <v>66</v>
      </c>
      <c r="M6064" s="20" t="s">
        <v>84</v>
      </c>
      <c r="N6064" s="26">
        <v>42174</v>
      </c>
      <c r="O6064" s="20" t="s">
        <v>56</v>
      </c>
      <c r="P6064" t="str">
        <f t="shared" si="94"/>
        <v>INSERT INTO @DataTable (Deal, AdvanceDate, PROV, DealPurpose, RateType, BEACON, LTV, TDS, GDS, InsuranceType, PrincipalBalance, OccupancyType, AccountStatus, Closed_Date, DelinquencyBucket) VALUES (6063, '2015-02-23', 'ON', 'Purchase', 'ARM', 797, 90, 37.6, 8.68, 'HiRatio', 0, 'Second Home', 'Closed', '2015-06-19', 'Current');</v>
      </c>
    </row>
    <row r="6065" spans="1:16" x14ac:dyDescent="0.35">
      <c r="A6065" s="22">
        <v>6064</v>
      </c>
      <c r="B6065" s="21">
        <v>41194</v>
      </c>
      <c r="C6065" s="22" t="s">
        <v>51</v>
      </c>
      <c r="D6065" s="22" t="s">
        <v>61</v>
      </c>
      <c r="E6065" s="22" t="s">
        <v>53</v>
      </c>
      <c r="F6065" s="22">
        <v>789</v>
      </c>
      <c r="G6065" s="22">
        <v>95</v>
      </c>
      <c r="H6065" s="22">
        <v>32</v>
      </c>
      <c r="I6065" s="22">
        <v>16.829999999999998</v>
      </c>
      <c r="J6065" s="22" t="s">
        <v>60</v>
      </c>
      <c r="K6065" s="23">
        <v>293575.14</v>
      </c>
      <c r="L6065" s="23" t="s">
        <v>55</v>
      </c>
      <c r="M6065" s="23" t="s">
        <v>83</v>
      </c>
      <c r="N6065" s="27"/>
      <c r="O6065" s="23" t="s">
        <v>56</v>
      </c>
      <c r="P6065" t="str">
        <f t="shared" si="94"/>
        <v>INSERT INTO @DataTable (Deal, AdvanceDate, PROV, DealPurpose, RateType, BEACON, LTV, TDS, GDS, InsuranceType, PrincipalBalance, OccupancyType, AccountStatus, Closed_Date, DelinquencyBucket) VALUES (6064, '2012-10-12', 'AB', 'Purchase', 'Fixed', 789, 95, 32, 16.83, 'HiRatio', 293575.14, 'Owner-Occupied', 'Open', '1900-01-00', 'Current');</v>
      </c>
    </row>
    <row r="6066" spans="1:16" x14ac:dyDescent="0.35">
      <c r="A6066" s="19">
        <v>6065</v>
      </c>
      <c r="B6066" s="18">
        <v>41089</v>
      </c>
      <c r="C6066" s="19" t="s">
        <v>57</v>
      </c>
      <c r="D6066" s="19" t="s">
        <v>61</v>
      </c>
      <c r="E6066" s="19" t="s">
        <v>40</v>
      </c>
      <c r="F6066" s="19">
        <v>774</v>
      </c>
      <c r="G6066" s="19">
        <v>85</v>
      </c>
      <c r="H6066" s="19">
        <v>24.02</v>
      </c>
      <c r="I6066" s="19">
        <v>21.27</v>
      </c>
      <c r="J6066" s="19" t="s">
        <v>60</v>
      </c>
      <c r="K6066" s="20">
        <v>239075.23</v>
      </c>
      <c r="L6066" s="20" t="s">
        <v>55</v>
      </c>
      <c r="M6066" s="20" t="s">
        <v>83</v>
      </c>
      <c r="N6066" s="26"/>
      <c r="O6066" s="20" t="s">
        <v>56</v>
      </c>
      <c r="P6066" t="str">
        <f t="shared" si="94"/>
        <v>INSERT INTO @DataTable (Deal, AdvanceDate, PROV, DealPurpose, RateType, BEACON, LTV, TDS, GDS, InsuranceType, PrincipalBalance, OccupancyType, AccountStatus, Closed_Date, DelinquencyBucket) VALUES (6065, '2012-06-29', 'ON', 'Purchase', 'ARM', 774, 85, 24.02, 21.27, 'HiRatio', 239075.23, 'Owner-Occupied', 'Open', '1900-01-00', 'Current');</v>
      </c>
    </row>
    <row r="6067" spans="1:16" x14ac:dyDescent="0.35">
      <c r="A6067" s="22">
        <v>6066</v>
      </c>
      <c r="B6067" s="21">
        <v>41052</v>
      </c>
      <c r="C6067" s="22" t="s">
        <v>57</v>
      </c>
      <c r="D6067" s="22" t="s">
        <v>61</v>
      </c>
      <c r="E6067" s="22" t="s">
        <v>53</v>
      </c>
      <c r="F6067" s="22">
        <v>795</v>
      </c>
      <c r="G6067" s="22">
        <v>85</v>
      </c>
      <c r="H6067" s="22">
        <v>42</v>
      </c>
      <c r="I6067" s="22">
        <v>39.72</v>
      </c>
      <c r="J6067" s="22" t="s">
        <v>60</v>
      </c>
      <c r="K6067" s="23">
        <v>0</v>
      </c>
      <c r="L6067" s="23" t="s">
        <v>55</v>
      </c>
      <c r="M6067" s="23" t="s">
        <v>84</v>
      </c>
      <c r="N6067" s="27">
        <v>42551</v>
      </c>
      <c r="O6067" s="23" t="s">
        <v>56</v>
      </c>
      <c r="P6067" t="str">
        <f t="shared" si="94"/>
        <v>INSERT INTO @DataTable (Deal, AdvanceDate, PROV, DealPurpose, RateType, BEACON, LTV, TDS, GDS, InsuranceType, PrincipalBalance, OccupancyType, AccountStatus, Closed_Date, DelinquencyBucket) VALUES (6066, '2012-05-23', 'ON', 'Purchase', 'Fixed', 795, 85, 42, 39.72, 'HiRatio', 0, 'Owner-Occupied', 'Closed', '2016-06-30', 'Current');</v>
      </c>
    </row>
    <row r="6068" spans="1:16" x14ac:dyDescent="0.35">
      <c r="A6068" s="19">
        <v>6067</v>
      </c>
      <c r="B6068" s="18">
        <v>42520</v>
      </c>
      <c r="C6068" s="19" t="s">
        <v>58</v>
      </c>
      <c r="D6068" s="19" t="s">
        <v>61</v>
      </c>
      <c r="E6068" s="19" t="s">
        <v>53</v>
      </c>
      <c r="F6068" s="19">
        <v>709</v>
      </c>
      <c r="G6068" s="19">
        <v>90</v>
      </c>
      <c r="H6068" s="19">
        <v>37.97</v>
      </c>
      <c r="I6068" s="19">
        <v>37.79</v>
      </c>
      <c r="J6068" s="19" t="s">
        <v>60</v>
      </c>
      <c r="K6068" s="20">
        <v>420195.73</v>
      </c>
      <c r="L6068" s="20" t="s">
        <v>55</v>
      </c>
      <c r="M6068" s="20" t="s">
        <v>83</v>
      </c>
      <c r="N6068" s="26"/>
      <c r="O6068" s="20" t="s">
        <v>56</v>
      </c>
      <c r="P6068" t="str">
        <f t="shared" si="94"/>
        <v>INSERT INTO @DataTable (Deal, AdvanceDate, PROV, DealPurpose, RateType, BEACON, LTV, TDS, GDS, InsuranceType, PrincipalBalance, OccupancyType, AccountStatus, Closed_Date, DelinquencyBucket) VALUES (6067, '2016-05-30', 'BC', 'Purchase', 'Fixed', 709, 90, 37.97, 37.79, 'HiRatio', 420195.73, 'Owner-Occupied', 'Open', '1900-01-00', 'Current');</v>
      </c>
    </row>
    <row r="6069" spans="1:16" x14ac:dyDescent="0.35">
      <c r="A6069" s="22">
        <v>6068</v>
      </c>
      <c r="B6069" s="21">
        <v>41487</v>
      </c>
      <c r="C6069" s="22" t="s">
        <v>51</v>
      </c>
      <c r="D6069" s="22" t="s">
        <v>61</v>
      </c>
      <c r="E6069" s="22" t="s">
        <v>53</v>
      </c>
      <c r="F6069" s="22">
        <v>655</v>
      </c>
      <c r="G6069" s="22">
        <v>95</v>
      </c>
      <c r="H6069" s="22">
        <v>33.67</v>
      </c>
      <c r="I6069" s="22">
        <v>21.38</v>
      </c>
      <c r="J6069" s="22" t="s">
        <v>60</v>
      </c>
      <c r="K6069" s="23">
        <v>246581.36</v>
      </c>
      <c r="L6069" s="23" t="s">
        <v>55</v>
      </c>
      <c r="M6069" s="23" t="s">
        <v>83</v>
      </c>
      <c r="N6069" s="27"/>
      <c r="O6069" s="23" t="s">
        <v>56</v>
      </c>
      <c r="P6069" t="str">
        <f t="shared" si="94"/>
        <v>INSERT INTO @DataTable (Deal, AdvanceDate, PROV, DealPurpose, RateType, BEACON, LTV, TDS, GDS, InsuranceType, PrincipalBalance, OccupancyType, AccountStatus, Closed_Date, DelinquencyBucket) VALUES (6068, '2013-08-01', 'AB', 'Purchase', 'Fixed', 655, 95, 33.67, 21.38, 'HiRatio', 246581.36, 'Owner-Occupied', 'Open', '1900-01-00', 'Current');</v>
      </c>
    </row>
    <row r="6070" spans="1:16" x14ac:dyDescent="0.35">
      <c r="A6070" s="19">
        <v>6069</v>
      </c>
      <c r="B6070" s="18">
        <v>41851</v>
      </c>
      <c r="C6070" s="19" t="s">
        <v>57</v>
      </c>
      <c r="D6070" s="19" t="s">
        <v>61</v>
      </c>
      <c r="E6070" s="19" t="s">
        <v>53</v>
      </c>
      <c r="F6070" s="19">
        <v>682</v>
      </c>
      <c r="G6070" s="19">
        <v>90</v>
      </c>
      <c r="H6070" s="19">
        <v>32.57</v>
      </c>
      <c r="I6070" s="19">
        <v>32.14</v>
      </c>
      <c r="J6070" s="19" t="s">
        <v>60</v>
      </c>
      <c r="K6070" s="20">
        <v>269038.11</v>
      </c>
      <c r="L6070" s="20" t="s">
        <v>55</v>
      </c>
      <c r="M6070" s="20" t="s">
        <v>83</v>
      </c>
      <c r="N6070" s="26"/>
      <c r="O6070" s="20" t="s">
        <v>56</v>
      </c>
      <c r="P6070" t="str">
        <f t="shared" si="94"/>
        <v>INSERT INTO @DataTable (Deal, AdvanceDate, PROV, DealPurpose, RateType, BEACON, LTV, TDS, GDS, InsuranceType, PrincipalBalance, OccupancyType, AccountStatus, Closed_Date, DelinquencyBucket) VALUES (6069, '2014-07-31', 'ON', 'Purchase', 'Fixed', 682, 90, 32.57, 32.14, 'HiRatio', 269038.11, 'Owner-Occupied', 'Open', '1900-01-00', 'Current');</v>
      </c>
    </row>
    <row r="6071" spans="1:16" x14ac:dyDescent="0.35">
      <c r="A6071" s="22">
        <v>6070</v>
      </c>
      <c r="B6071" s="21">
        <v>41730</v>
      </c>
      <c r="C6071" s="22" t="s">
        <v>74</v>
      </c>
      <c r="D6071" s="22" t="s">
        <v>61</v>
      </c>
      <c r="E6071" s="22" t="s">
        <v>53</v>
      </c>
      <c r="F6071" s="22">
        <v>759</v>
      </c>
      <c r="G6071" s="22">
        <v>95</v>
      </c>
      <c r="H6071" s="22">
        <v>31.47</v>
      </c>
      <c r="I6071" s="22">
        <v>19.239999999999998</v>
      </c>
      <c r="J6071" s="22" t="s">
        <v>60</v>
      </c>
      <c r="K6071" s="23">
        <v>332664.99</v>
      </c>
      <c r="L6071" s="23" t="s">
        <v>55</v>
      </c>
      <c r="M6071" s="23" t="s">
        <v>83</v>
      </c>
      <c r="N6071" s="27"/>
      <c r="O6071" s="23" t="s">
        <v>56</v>
      </c>
      <c r="P6071" t="str">
        <f t="shared" si="94"/>
        <v>INSERT INTO @DataTable (Deal, AdvanceDate, PROV, DealPurpose, RateType, BEACON, LTV, TDS, GDS, InsuranceType, PrincipalBalance, OccupancyType, AccountStatus, Closed_Date, DelinquencyBucket) VALUES (6070, '2014-04-01', 'MB', 'Purchase', 'Fixed', 759, 95, 31.47, 19.24, 'HiRatio', 332664.99, 'Owner-Occupied', 'Open', '1900-01-00', 'Current');</v>
      </c>
    </row>
    <row r="6072" spans="1:16" x14ac:dyDescent="0.35">
      <c r="A6072" s="19">
        <v>6071</v>
      </c>
      <c r="B6072" s="18">
        <v>42338</v>
      </c>
      <c r="C6072" s="19" t="s">
        <v>58</v>
      </c>
      <c r="D6072" s="19" t="s">
        <v>64</v>
      </c>
      <c r="E6072" s="19" t="s">
        <v>53</v>
      </c>
      <c r="F6072" s="19">
        <v>782</v>
      </c>
      <c r="G6072" s="19">
        <v>95</v>
      </c>
      <c r="H6072" s="19">
        <v>43.07</v>
      </c>
      <c r="I6072" s="19">
        <v>33.83</v>
      </c>
      <c r="J6072" s="19" t="s">
        <v>60</v>
      </c>
      <c r="K6072" s="20">
        <v>551317.75</v>
      </c>
      <c r="L6072" s="20" t="s">
        <v>55</v>
      </c>
      <c r="M6072" s="20" t="s">
        <v>83</v>
      </c>
      <c r="N6072" s="26"/>
      <c r="O6072" s="20" t="s">
        <v>56</v>
      </c>
      <c r="P6072" t="str">
        <f t="shared" si="94"/>
        <v>INSERT INTO @DataTable (Deal, AdvanceDate, PROV, DealPurpose, RateType, BEACON, LTV, TDS, GDS, InsuranceType, PrincipalBalance, OccupancyType, AccountStatus, Closed_Date, DelinquencyBucket) VALUES (6071, '2015-11-30', 'BC', 'Purchase with Improvements', 'Fixed', 782, 95, 43.07, 33.83, 'HiRatio', 551317.75, 'Owner-Occupied', 'Open', '1900-01-00', 'Current');</v>
      </c>
    </row>
    <row r="6073" spans="1:16" x14ac:dyDescent="0.35">
      <c r="A6073" s="22">
        <v>6072</v>
      </c>
      <c r="B6073" s="21">
        <v>40871</v>
      </c>
      <c r="C6073" s="22" t="s">
        <v>57</v>
      </c>
      <c r="D6073" s="22" t="s">
        <v>61</v>
      </c>
      <c r="E6073" s="22" t="s">
        <v>53</v>
      </c>
      <c r="F6073" s="22">
        <v>727</v>
      </c>
      <c r="G6073" s="22">
        <v>95</v>
      </c>
      <c r="H6073" s="22">
        <v>37.75</v>
      </c>
      <c r="I6073" s="22">
        <v>28.89</v>
      </c>
      <c r="J6073" s="22" t="s">
        <v>60</v>
      </c>
      <c r="K6073" s="23">
        <v>133209.21</v>
      </c>
      <c r="L6073" s="23" t="s">
        <v>55</v>
      </c>
      <c r="M6073" s="23" t="s">
        <v>83</v>
      </c>
      <c r="N6073" s="27"/>
      <c r="O6073" s="23" t="s">
        <v>56</v>
      </c>
      <c r="P6073" t="str">
        <f t="shared" si="94"/>
        <v>INSERT INTO @DataTable (Deal, AdvanceDate, PROV, DealPurpose, RateType, BEACON, LTV, TDS, GDS, InsuranceType, PrincipalBalance, OccupancyType, AccountStatus, Closed_Date, DelinquencyBucket) VALUES (6072, '2011-11-24', 'ON', 'Purchase', 'Fixed', 727, 95, 37.75, 28.89, 'HiRatio', 133209.21, 'Owner-Occupied', 'Open', '1900-01-00', 'Current');</v>
      </c>
    </row>
    <row r="6074" spans="1:16" x14ac:dyDescent="0.35">
      <c r="A6074" s="19">
        <v>6073</v>
      </c>
      <c r="B6074" s="18">
        <v>42482</v>
      </c>
      <c r="C6074" s="19" t="s">
        <v>51</v>
      </c>
      <c r="D6074" s="19" t="s">
        <v>52</v>
      </c>
      <c r="E6074" s="19" t="s">
        <v>53</v>
      </c>
      <c r="F6074" s="19">
        <v>682</v>
      </c>
      <c r="G6074" s="19">
        <v>67.14</v>
      </c>
      <c r="H6074" s="19">
        <v>24.64</v>
      </c>
      <c r="I6074" s="19">
        <v>16.8</v>
      </c>
      <c r="J6074" s="19" t="s">
        <v>54</v>
      </c>
      <c r="K6074" s="20">
        <v>0</v>
      </c>
      <c r="L6074" s="20" t="s">
        <v>55</v>
      </c>
      <c r="M6074" s="20" t="s">
        <v>84</v>
      </c>
      <c r="N6074" s="26">
        <v>42744</v>
      </c>
      <c r="O6074" s="20" t="s">
        <v>56</v>
      </c>
      <c r="P6074" t="str">
        <f t="shared" si="94"/>
        <v>INSERT INTO @DataTable (Deal, AdvanceDate, PROV, DealPurpose, RateType, BEACON, LTV, TDS, GDS, InsuranceType, PrincipalBalance, OccupancyType, AccountStatus, Closed_Date, DelinquencyBucket) VALUES (6073, '2016-04-22', 'AB', 'Refinance External', 'Fixed', 682, 67.14, 24.64, 16.8, 'Conv', 0, 'Owner-Occupied', 'Closed', '2017-01-09', 'Current');</v>
      </c>
    </row>
    <row r="6075" spans="1:16" x14ac:dyDescent="0.35">
      <c r="A6075" s="22">
        <v>6074</v>
      </c>
      <c r="B6075" s="21">
        <v>41988</v>
      </c>
      <c r="C6075" s="22" t="s">
        <v>51</v>
      </c>
      <c r="D6075" s="22" t="s">
        <v>61</v>
      </c>
      <c r="E6075" s="22" t="s">
        <v>40</v>
      </c>
      <c r="F6075" s="22">
        <v>759</v>
      </c>
      <c r="G6075" s="22">
        <v>85</v>
      </c>
      <c r="H6075" s="22">
        <v>16.579999999999998</v>
      </c>
      <c r="I6075" s="22">
        <v>11.59</v>
      </c>
      <c r="J6075" s="22" t="s">
        <v>60</v>
      </c>
      <c r="K6075" s="23">
        <v>250345.75</v>
      </c>
      <c r="L6075" s="23" t="s">
        <v>55</v>
      </c>
      <c r="M6075" s="23" t="s">
        <v>83</v>
      </c>
      <c r="N6075" s="27"/>
      <c r="O6075" s="23" t="s">
        <v>56</v>
      </c>
      <c r="P6075" t="str">
        <f t="shared" si="94"/>
        <v>INSERT INTO @DataTable (Deal, AdvanceDate, PROV, DealPurpose, RateType, BEACON, LTV, TDS, GDS, InsuranceType, PrincipalBalance, OccupancyType, AccountStatus, Closed_Date, DelinquencyBucket) VALUES (6074, '2014-12-15', 'AB', 'Purchase', 'ARM', 759, 85, 16.58, 11.59, 'HiRatio', 250345.75, 'Owner-Occupied', 'Open', '1900-01-00', 'Current');</v>
      </c>
    </row>
    <row r="6076" spans="1:16" x14ac:dyDescent="0.35">
      <c r="A6076" s="19">
        <v>6075</v>
      </c>
      <c r="B6076" s="18">
        <v>41026</v>
      </c>
      <c r="C6076" s="19" t="s">
        <v>57</v>
      </c>
      <c r="D6076" s="19" t="s">
        <v>61</v>
      </c>
      <c r="E6076" s="19" t="s">
        <v>53</v>
      </c>
      <c r="F6076" s="19">
        <v>667</v>
      </c>
      <c r="G6076" s="19">
        <v>95</v>
      </c>
      <c r="H6076" s="19">
        <v>38.17</v>
      </c>
      <c r="I6076" s="19">
        <v>30.61</v>
      </c>
      <c r="J6076" s="19" t="s">
        <v>60</v>
      </c>
      <c r="K6076" s="20">
        <v>207346.62</v>
      </c>
      <c r="L6076" s="20" t="s">
        <v>55</v>
      </c>
      <c r="M6076" s="20" t="s">
        <v>83</v>
      </c>
      <c r="N6076" s="26"/>
      <c r="O6076" s="20" t="s">
        <v>56</v>
      </c>
      <c r="P6076" t="str">
        <f t="shared" si="94"/>
        <v>INSERT INTO @DataTable (Deal, AdvanceDate, PROV, DealPurpose, RateType, BEACON, LTV, TDS, GDS, InsuranceType, PrincipalBalance, OccupancyType, AccountStatus, Closed_Date, DelinquencyBucket) VALUES (6075, '2012-04-27', 'ON', 'Purchase', 'Fixed', 667, 95, 38.17, 30.61, 'HiRatio', 207346.62, 'Owner-Occupied', 'Open', '1900-01-00', 'Current');</v>
      </c>
    </row>
    <row r="6077" spans="1:16" x14ac:dyDescent="0.35">
      <c r="A6077" s="22">
        <v>6076</v>
      </c>
      <c r="B6077" s="21">
        <v>41911</v>
      </c>
      <c r="C6077" s="22" t="s">
        <v>51</v>
      </c>
      <c r="D6077" s="22" t="s">
        <v>61</v>
      </c>
      <c r="E6077" s="22" t="s">
        <v>53</v>
      </c>
      <c r="F6077" s="22">
        <v>699</v>
      </c>
      <c r="G6077" s="22">
        <v>95</v>
      </c>
      <c r="H6077" s="22">
        <v>29.09</v>
      </c>
      <c r="I6077" s="22">
        <v>19.239999999999998</v>
      </c>
      <c r="J6077" s="22" t="s">
        <v>60</v>
      </c>
      <c r="K6077" s="23">
        <v>282240.36</v>
      </c>
      <c r="L6077" s="23" t="s">
        <v>55</v>
      </c>
      <c r="M6077" s="23" t="s">
        <v>83</v>
      </c>
      <c r="N6077" s="27"/>
      <c r="O6077" s="23" t="s">
        <v>56</v>
      </c>
      <c r="P6077" t="str">
        <f t="shared" si="94"/>
        <v>INSERT INTO @DataTable (Deal, AdvanceDate, PROV, DealPurpose, RateType, BEACON, LTV, TDS, GDS, InsuranceType, PrincipalBalance, OccupancyType, AccountStatus, Closed_Date, DelinquencyBucket) VALUES (6076, '2014-09-29', 'AB', 'Purchase', 'Fixed', 699, 95, 29.09, 19.24, 'HiRatio', 282240.36, 'Owner-Occupied', 'Open', '1900-01-00', 'Current');</v>
      </c>
    </row>
    <row r="6078" spans="1:16" x14ac:dyDescent="0.35">
      <c r="A6078" s="19">
        <v>6077</v>
      </c>
      <c r="B6078" s="18">
        <v>42076</v>
      </c>
      <c r="C6078" s="19" t="s">
        <v>57</v>
      </c>
      <c r="D6078" s="19" t="s">
        <v>52</v>
      </c>
      <c r="E6078" s="19" t="s">
        <v>53</v>
      </c>
      <c r="F6078" s="19">
        <v>767</v>
      </c>
      <c r="G6078" s="19">
        <v>80</v>
      </c>
      <c r="H6078" s="19">
        <v>28.1</v>
      </c>
      <c r="I6078" s="19">
        <v>17.809999999999999</v>
      </c>
      <c r="J6078" s="19" t="s">
        <v>54</v>
      </c>
      <c r="K6078" s="20">
        <v>278887.25</v>
      </c>
      <c r="L6078" s="20" t="s">
        <v>55</v>
      </c>
      <c r="M6078" s="20" t="s">
        <v>83</v>
      </c>
      <c r="N6078" s="26"/>
      <c r="O6078" s="20" t="s">
        <v>56</v>
      </c>
      <c r="P6078" t="str">
        <f t="shared" si="94"/>
        <v>INSERT INTO @DataTable (Deal, AdvanceDate, PROV, DealPurpose, RateType, BEACON, LTV, TDS, GDS, InsuranceType, PrincipalBalance, OccupancyType, AccountStatus, Closed_Date, DelinquencyBucket) VALUES (6077, '2015-03-13', 'ON', 'Refinance External', 'Fixed', 767, 80, 28.1, 17.81, 'Conv', 278887.25, 'Owner-Occupied', 'Open', '1900-01-00', 'Current');</v>
      </c>
    </row>
    <row r="6079" spans="1:16" x14ac:dyDescent="0.35">
      <c r="A6079" s="22">
        <v>6078</v>
      </c>
      <c r="B6079" s="21">
        <v>40868</v>
      </c>
      <c r="C6079" s="22" t="s">
        <v>57</v>
      </c>
      <c r="D6079" s="22" t="s">
        <v>61</v>
      </c>
      <c r="E6079" s="22" t="s">
        <v>40</v>
      </c>
      <c r="F6079" s="22">
        <v>761</v>
      </c>
      <c r="G6079" s="22">
        <v>95</v>
      </c>
      <c r="H6079" s="22">
        <v>31.53</v>
      </c>
      <c r="I6079" s="22">
        <v>31.4</v>
      </c>
      <c r="J6079" s="22" t="s">
        <v>60</v>
      </c>
      <c r="K6079" s="23">
        <v>420816.43</v>
      </c>
      <c r="L6079" s="23" t="s">
        <v>55</v>
      </c>
      <c r="M6079" s="23" t="s">
        <v>83</v>
      </c>
      <c r="N6079" s="27"/>
      <c r="O6079" s="23" t="s">
        <v>56</v>
      </c>
      <c r="P6079" t="str">
        <f t="shared" si="94"/>
        <v>INSERT INTO @DataTable (Deal, AdvanceDate, PROV, DealPurpose, RateType, BEACON, LTV, TDS, GDS, InsuranceType, PrincipalBalance, OccupancyType, AccountStatus, Closed_Date, DelinquencyBucket) VALUES (6078, '2011-11-21', 'ON', 'Purchase', 'ARM', 761, 95, 31.53, 31.4, 'HiRatio', 420816.43, 'Owner-Occupied', 'Open', '1900-01-00', 'Current');</v>
      </c>
    </row>
    <row r="6080" spans="1:16" x14ac:dyDescent="0.35">
      <c r="A6080" s="19">
        <v>6079</v>
      </c>
      <c r="B6080" s="18">
        <v>42650</v>
      </c>
      <c r="C6080" s="19" t="s">
        <v>57</v>
      </c>
      <c r="D6080" s="19" t="s">
        <v>61</v>
      </c>
      <c r="E6080" s="19" t="s">
        <v>40</v>
      </c>
      <c r="F6080" s="19">
        <v>805</v>
      </c>
      <c r="G6080" s="19">
        <v>64.930000000000007</v>
      </c>
      <c r="H6080" s="19">
        <v>35.74</v>
      </c>
      <c r="I6080" s="19">
        <v>10.1</v>
      </c>
      <c r="J6080" s="19" t="s">
        <v>54</v>
      </c>
      <c r="K6080" s="20">
        <v>314292.39</v>
      </c>
      <c r="L6080" s="20" t="s">
        <v>62</v>
      </c>
      <c r="M6080" s="20" t="s">
        <v>83</v>
      </c>
      <c r="N6080" s="26"/>
      <c r="O6080" s="20" t="s">
        <v>56</v>
      </c>
      <c r="P6080" t="str">
        <f t="shared" si="94"/>
        <v>INSERT INTO @DataTable (Deal, AdvanceDate, PROV, DealPurpose, RateType, BEACON, LTV, TDS, GDS, InsuranceType, PrincipalBalance, OccupancyType, AccountStatus, Closed_Date, DelinquencyBucket) VALUES (6079, '2016-10-07', 'ON', 'Purchase', 'ARM', 805, 64.93, 35.74, 10.1, 'Conv', 314292.39, 'Rental', 'Open', '1900-01-00', 'Current');</v>
      </c>
    </row>
    <row r="6081" spans="1:16" x14ac:dyDescent="0.35">
      <c r="A6081" s="22">
        <v>6080</v>
      </c>
      <c r="B6081" s="21">
        <v>42506</v>
      </c>
      <c r="C6081" s="22" t="s">
        <v>51</v>
      </c>
      <c r="D6081" s="22" t="s">
        <v>61</v>
      </c>
      <c r="E6081" s="22" t="s">
        <v>53</v>
      </c>
      <c r="F6081" s="22">
        <v>759</v>
      </c>
      <c r="G6081" s="22">
        <v>64.81</v>
      </c>
      <c r="H6081" s="22">
        <v>31.46</v>
      </c>
      <c r="I6081" s="22">
        <v>23.68</v>
      </c>
      <c r="J6081" s="22" t="s">
        <v>54</v>
      </c>
      <c r="K6081" s="23">
        <v>215876.68</v>
      </c>
      <c r="L6081" s="23" t="s">
        <v>55</v>
      </c>
      <c r="M6081" s="23" t="s">
        <v>83</v>
      </c>
      <c r="N6081" s="27"/>
      <c r="O6081" s="23" t="s">
        <v>56</v>
      </c>
      <c r="P6081" t="str">
        <f t="shared" si="94"/>
        <v>INSERT INTO @DataTable (Deal, AdvanceDate, PROV, DealPurpose, RateType, BEACON, LTV, TDS, GDS, InsuranceType, PrincipalBalance, OccupancyType, AccountStatus, Closed_Date, DelinquencyBucket) VALUES (6080, '2016-05-16', 'AB', 'Purchase', 'Fixed', 759, 64.81, 31.46, 23.68, 'Conv', 215876.68, 'Owner-Occupied', 'Open', '1900-01-00', 'Current');</v>
      </c>
    </row>
    <row r="6082" spans="1:16" x14ac:dyDescent="0.35">
      <c r="A6082" s="19">
        <v>6081</v>
      </c>
      <c r="B6082" s="18">
        <v>42241</v>
      </c>
      <c r="C6082" s="19" t="s">
        <v>57</v>
      </c>
      <c r="D6082" s="19" t="s">
        <v>61</v>
      </c>
      <c r="E6082" s="19" t="s">
        <v>40</v>
      </c>
      <c r="F6082" s="19">
        <v>702</v>
      </c>
      <c r="G6082" s="19">
        <v>95</v>
      </c>
      <c r="H6082" s="19">
        <v>28.05</v>
      </c>
      <c r="I6082" s="19">
        <v>12.48</v>
      </c>
      <c r="J6082" s="19" t="s">
        <v>60</v>
      </c>
      <c r="K6082" s="20">
        <v>152338.04</v>
      </c>
      <c r="L6082" s="20" t="s">
        <v>55</v>
      </c>
      <c r="M6082" s="20" t="s">
        <v>83</v>
      </c>
      <c r="N6082" s="26"/>
      <c r="O6082" s="20" t="s">
        <v>56</v>
      </c>
      <c r="P6082" t="str">
        <f t="shared" si="94"/>
        <v>INSERT INTO @DataTable (Deal, AdvanceDate, PROV, DealPurpose, RateType, BEACON, LTV, TDS, GDS, InsuranceType, PrincipalBalance, OccupancyType, AccountStatus, Closed_Date, DelinquencyBucket) VALUES (6081, '2015-08-25', 'ON', 'Purchase', 'ARM', 702, 95, 28.05, 12.48, 'HiRatio', 152338.04, 'Owner-Occupied', 'Open', '1900-01-00', 'Current');</v>
      </c>
    </row>
    <row r="6083" spans="1:16" x14ac:dyDescent="0.35">
      <c r="A6083" s="22">
        <v>6082</v>
      </c>
      <c r="B6083" s="21">
        <v>40724</v>
      </c>
      <c r="C6083" s="22" t="s">
        <v>51</v>
      </c>
      <c r="D6083" s="22" t="s">
        <v>52</v>
      </c>
      <c r="E6083" s="22" t="s">
        <v>53</v>
      </c>
      <c r="F6083" s="22">
        <v>705</v>
      </c>
      <c r="G6083" s="22">
        <v>80</v>
      </c>
      <c r="H6083" s="22">
        <v>38.299999999999997</v>
      </c>
      <c r="I6083" s="22">
        <v>17.57</v>
      </c>
      <c r="J6083" s="22" t="s">
        <v>54</v>
      </c>
      <c r="K6083" s="23">
        <v>182672.35</v>
      </c>
      <c r="L6083" s="23" t="s">
        <v>55</v>
      </c>
      <c r="M6083" s="23" t="s">
        <v>83</v>
      </c>
      <c r="N6083" s="27"/>
      <c r="O6083" s="23" t="s">
        <v>56</v>
      </c>
      <c r="P6083" t="str">
        <f t="shared" ref="P6083:P6146" si="95">"INSERT INTO @DataTable (Deal, AdvanceDate, PROV, DealPurpose, RateType, BEACON, LTV, TDS, GDS, InsuranceType, PrincipalBalance, OccupancyType, AccountStatus, Closed_Date, DelinquencyBucket) VALUES (" &amp; A6083 &amp; ", " &amp; "'" &amp; TEXT(B6083, "yyyy-mm-dd") &amp; "', '" &amp; C6083 &amp; "', '" &amp; D6083 &amp; "', '" &amp; E6083 &amp; "', " &amp; F6083 &amp; ", " &amp; G6083 &amp; ", " &amp; H6083 &amp; ", " &amp; I6083 &amp; ", '" &amp; J6083 &amp; "', " &amp; K6083 &amp; ", '" &amp; L6083 &amp; "', '" &amp; M6083 &amp; "', '" &amp;TEXT(N6083, "yyyy-mm-dd") &amp; "', '" &amp; O6083 &amp; "');"</f>
        <v>INSERT INTO @DataTable (Deal, AdvanceDate, PROV, DealPurpose, RateType, BEACON, LTV, TDS, GDS, InsuranceType, PrincipalBalance, OccupancyType, AccountStatus, Closed_Date, DelinquencyBucket) VALUES (6082, '2011-06-30', 'AB', 'Refinance External', 'Fixed', 705, 80, 38.3, 17.57, 'Conv', 182672.35, 'Owner-Occupied', 'Open', '1900-01-00', 'Current');</v>
      </c>
    </row>
    <row r="6084" spans="1:16" x14ac:dyDescent="0.35">
      <c r="A6084" s="19">
        <v>6083</v>
      </c>
      <c r="B6084" s="18">
        <v>42184</v>
      </c>
      <c r="C6084" s="19" t="s">
        <v>57</v>
      </c>
      <c r="D6084" s="19" t="s">
        <v>61</v>
      </c>
      <c r="E6084" s="19" t="s">
        <v>53</v>
      </c>
      <c r="F6084" s="19">
        <v>745</v>
      </c>
      <c r="G6084" s="19">
        <v>90</v>
      </c>
      <c r="H6084" s="19">
        <v>43.41</v>
      </c>
      <c r="I6084" s="19">
        <v>30.56</v>
      </c>
      <c r="J6084" s="19" t="s">
        <v>60</v>
      </c>
      <c r="K6084" s="20">
        <v>776165.93</v>
      </c>
      <c r="L6084" s="20" t="s">
        <v>55</v>
      </c>
      <c r="M6084" s="20" t="s">
        <v>83</v>
      </c>
      <c r="N6084" s="26"/>
      <c r="O6084" s="20" t="s">
        <v>56</v>
      </c>
      <c r="P6084" t="str">
        <f t="shared" si="95"/>
        <v>INSERT INTO @DataTable (Deal, AdvanceDate, PROV, DealPurpose, RateType, BEACON, LTV, TDS, GDS, InsuranceType, PrincipalBalance, OccupancyType, AccountStatus, Closed_Date, DelinquencyBucket) VALUES (6083, '2015-06-29', 'ON', 'Purchase', 'Fixed', 745, 90, 43.41, 30.56, 'HiRatio', 776165.93, 'Owner-Occupied', 'Open', '1900-01-00', 'Current');</v>
      </c>
    </row>
    <row r="6085" spans="1:16" x14ac:dyDescent="0.35">
      <c r="A6085" s="22">
        <v>6084</v>
      </c>
      <c r="B6085" s="21">
        <v>41866</v>
      </c>
      <c r="C6085" s="22" t="s">
        <v>57</v>
      </c>
      <c r="D6085" s="22" t="s">
        <v>52</v>
      </c>
      <c r="E6085" s="22" t="s">
        <v>40</v>
      </c>
      <c r="F6085" s="22">
        <v>716</v>
      </c>
      <c r="G6085" s="22">
        <v>80</v>
      </c>
      <c r="H6085" s="22">
        <v>26.23</v>
      </c>
      <c r="I6085" s="22">
        <v>10.29</v>
      </c>
      <c r="J6085" s="22" t="s">
        <v>54</v>
      </c>
      <c r="K6085" s="23">
        <v>0</v>
      </c>
      <c r="L6085" s="23" t="s">
        <v>55</v>
      </c>
      <c r="M6085" s="23" t="s">
        <v>84</v>
      </c>
      <c r="N6085" s="27">
        <v>42340</v>
      </c>
      <c r="O6085" s="23" t="s">
        <v>56</v>
      </c>
      <c r="P6085" t="str">
        <f t="shared" si="95"/>
        <v>INSERT INTO @DataTable (Deal, AdvanceDate, PROV, DealPurpose, RateType, BEACON, LTV, TDS, GDS, InsuranceType, PrincipalBalance, OccupancyType, AccountStatus, Closed_Date, DelinquencyBucket) VALUES (6084, '2014-08-15', 'ON', 'Refinance External', 'ARM', 716, 80, 26.23, 10.29, 'Conv', 0, 'Owner-Occupied', 'Closed', '2015-12-02', 'Current');</v>
      </c>
    </row>
    <row r="6086" spans="1:16" x14ac:dyDescent="0.35">
      <c r="A6086" s="19">
        <v>6085</v>
      </c>
      <c r="B6086" s="18">
        <v>42628</v>
      </c>
      <c r="C6086" s="19" t="s">
        <v>51</v>
      </c>
      <c r="D6086" s="19" t="s">
        <v>61</v>
      </c>
      <c r="E6086" s="19" t="s">
        <v>53</v>
      </c>
      <c r="F6086" s="19">
        <v>816</v>
      </c>
      <c r="G6086" s="19">
        <v>95</v>
      </c>
      <c r="H6086" s="19">
        <v>40.39</v>
      </c>
      <c r="I6086" s="19">
        <v>31.21</v>
      </c>
      <c r="J6086" s="19" t="s">
        <v>60</v>
      </c>
      <c r="K6086" s="20">
        <v>150968.56</v>
      </c>
      <c r="L6086" s="20" t="s">
        <v>55</v>
      </c>
      <c r="M6086" s="20" t="s">
        <v>83</v>
      </c>
      <c r="N6086" s="26"/>
      <c r="O6086" s="20" t="s">
        <v>56</v>
      </c>
      <c r="P6086" t="str">
        <f t="shared" si="95"/>
        <v>INSERT INTO @DataTable (Deal, AdvanceDate, PROV, DealPurpose, RateType, BEACON, LTV, TDS, GDS, InsuranceType, PrincipalBalance, OccupancyType, AccountStatus, Closed_Date, DelinquencyBucket) VALUES (6085, '2016-09-15', 'AB', 'Purchase', 'Fixed', 816, 95, 40.39, 31.21, 'HiRatio', 150968.56, 'Owner-Occupied', 'Open', '1900-01-00', 'Current');</v>
      </c>
    </row>
    <row r="6087" spans="1:16" x14ac:dyDescent="0.35">
      <c r="A6087" s="22">
        <v>6086</v>
      </c>
      <c r="B6087" s="21">
        <v>41053</v>
      </c>
      <c r="C6087" s="22" t="s">
        <v>57</v>
      </c>
      <c r="D6087" s="22" t="s">
        <v>61</v>
      </c>
      <c r="E6087" s="22" t="s">
        <v>53</v>
      </c>
      <c r="F6087" s="22">
        <v>0</v>
      </c>
      <c r="G6087" s="22">
        <v>92.45</v>
      </c>
      <c r="H6087" s="22">
        <v>31.01</v>
      </c>
      <c r="I6087" s="22">
        <v>28.32</v>
      </c>
      <c r="J6087" s="22" t="s">
        <v>60</v>
      </c>
      <c r="K6087" s="23">
        <v>0</v>
      </c>
      <c r="L6087" s="23" t="s">
        <v>55</v>
      </c>
      <c r="M6087" s="23" t="s">
        <v>84</v>
      </c>
      <c r="N6087" s="27">
        <v>42156</v>
      </c>
      <c r="O6087" s="23" t="s">
        <v>56</v>
      </c>
      <c r="P6087" t="str">
        <f t="shared" si="95"/>
        <v>INSERT INTO @DataTable (Deal, AdvanceDate, PROV, DealPurpose, RateType, BEACON, LTV, TDS, GDS, InsuranceType, PrincipalBalance, OccupancyType, AccountStatus, Closed_Date, DelinquencyBucket) VALUES (6086, '2012-05-24', 'ON', 'Purchase', 'Fixed', 0, 92.45, 31.01, 28.32, 'HiRatio', 0, 'Owner-Occupied', 'Closed', '2015-06-01', 'Current');</v>
      </c>
    </row>
    <row r="6088" spans="1:16" x14ac:dyDescent="0.35">
      <c r="A6088" s="19">
        <v>6087</v>
      </c>
      <c r="B6088" s="18">
        <v>42122</v>
      </c>
      <c r="C6088" s="19" t="s">
        <v>57</v>
      </c>
      <c r="D6088" s="19" t="s">
        <v>52</v>
      </c>
      <c r="E6088" s="19" t="s">
        <v>40</v>
      </c>
      <c r="F6088" s="19">
        <v>750</v>
      </c>
      <c r="G6088" s="19">
        <v>69.31</v>
      </c>
      <c r="H6088" s="19">
        <v>30.42</v>
      </c>
      <c r="I6088" s="19">
        <v>24.71</v>
      </c>
      <c r="J6088" s="19" t="s">
        <v>54</v>
      </c>
      <c r="K6088" s="20">
        <v>564435.43999999994</v>
      </c>
      <c r="L6088" s="20" t="s">
        <v>55</v>
      </c>
      <c r="M6088" s="20" t="s">
        <v>83</v>
      </c>
      <c r="N6088" s="26"/>
      <c r="O6088" s="20" t="s">
        <v>56</v>
      </c>
      <c r="P6088" t="str">
        <f t="shared" si="95"/>
        <v>INSERT INTO @DataTable (Deal, AdvanceDate, PROV, DealPurpose, RateType, BEACON, LTV, TDS, GDS, InsuranceType, PrincipalBalance, OccupancyType, AccountStatus, Closed_Date, DelinquencyBucket) VALUES (6087, '2015-04-28', 'ON', 'Refinance External', 'ARM', 750, 69.31, 30.42, 24.71, 'Conv', 564435.44, 'Owner-Occupied', 'Open', '1900-01-00', 'Current');</v>
      </c>
    </row>
    <row r="6089" spans="1:16" x14ac:dyDescent="0.35">
      <c r="A6089" s="22">
        <v>6088</v>
      </c>
      <c r="B6089" s="21">
        <v>40940</v>
      </c>
      <c r="C6089" s="22" t="s">
        <v>57</v>
      </c>
      <c r="D6089" s="22" t="s">
        <v>52</v>
      </c>
      <c r="E6089" s="22" t="s">
        <v>53</v>
      </c>
      <c r="F6089" s="22">
        <v>773</v>
      </c>
      <c r="G6089" s="22">
        <v>78.89</v>
      </c>
      <c r="H6089" s="22">
        <v>40.06</v>
      </c>
      <c r="I6089" s="22">
        <v>39.299999999999997</v>
      </c>
      <c r="J6089" s="22" t="s">
        <v>54</v>
      </c>
      <c r="K6089" s="23">
        <v>0</v>
      </c>
      <c r="L6089" s="23" t="s">
        <v>62</v>
      </c>
      <c r="M6089" s="23" t="s">
        <v>84</v>
      </c>
      <c r="N6089" s="27">
        <v>42193</v>
      </c>
      <c r="O6089" s="23" t="s">
        <v>56</v>
      </c>
      <c r="P6089" t="str">
        <f t="shared" si="95"/>
        <v>INSERT INTO @DataTable (Deal, AdvanceDate, PROV, DealPurpose, RateType, BEACON, LTV, TDS, GDS, InsuranceType, PrincipalBalance, OccupancyType, AccountStatus, Closed_Date, DelinquencyBucket) VALUES (6088, '2012-02-01', 'ON', 'Refinance External', 'Fixed', 773, 78.89, 40.06, 39.3, 'Conv', 0, 'Rental', 'Closed', '2015-07-08', 'Current');</v>
      </c>
    </row>
    <row r="6090" spans="1:16" x14ac:dyDescent="0.35">
      <c r="A6090" s="19">
        <v>6089</v>
      </c>
      <c r="B6090" s="18">
        <v>42384</v>
      </c>
      <c r="C6090" s="19" t="s">
        <v>58</v>
      </c>
      <c r="D6090" s="19" t="s">
        <v>59</v>
      </c>
      <c r="E6090" s="19" t="s">
        <v>53</v>
      </c>
      <c r="F6090" s="19">
        <v>708</v>
      </c>
      <c r="G6090" s="19">
        <v>82.69</v>
      </c>
      <c r="H6090" s="19">
        <v>36.18</v>
      </c>
      <c r="I6090" s="19">
        <v>15.49</v>
      </c>
      <c r="J6090" s="19" t="s">
        <v>60</v>
      </c>
      <c r="K6090" s="20">
        <v>229957.81</v>
      </c>
      <c r="L6090" s="20" t="s">
        <v>55</v>
      </c>
      <c r="M6090" s="20" t="s">
        <v>83</v>
      </c>
      <c r="N6090" s="26"/>
      <c r="O6090" s="20" t="s">
        <v>56</v>
      </c>
      <c r="P6090" t="str">
        <f t="shared" si="95"/>
        <v>INSERT INTO @DataTable (Deal, AdvanceDate, PROV, DealPurpose, RateType, BEACON, LTV, TDS, GDS, InsuranceType, PrincipalBalance, OccupancyType, AccountStatus, Closed_Date, DelinquencyBucket) VALUES (6089, '2016-01-15', 'BC', 'Transfer', 'Fixed', 708, 82.69, 36.18, 15.49, 'HiRatio', 229957.81, 'Owner-Occupied', 'Open', '1900-01-00', 'Current');</v>
      </c>
    </row>
    <row r="6091" spans="1:16" x14ac:dyDescent="0.35">
      <c r="A6091" s="22">
        <v>6090</v>
      </c>
      <c r="B6091" s="21">
        <v>42034</v>
      </c>
      <c r="C6091" s="22" t="s">
        <v>51</v>
      </c>
      <c r="D6091" s="22" t="s">
        <v>61</v>
      </c>
      <c r="E6091" s="22" t="s">
        <v>53</v>
      </c>
      <c r="F6091" s="22">
        <v>676</v>
      </c>
      <c r="G6091" s="22">
        <v>95</v>
      </c>
      <c r="H6091" s="22">
        <v>38.549999999999997</v>
      </c>
      <c r="I6091" s="22">
        <v>19.61</v>
      </c>
      <c r="J6091" s="22" t="s">
        <v>60</v>
      </c>
      <c r="K6091" s="23">
        <v>371158.89</v>
      </c>
      <c r="L6091" s="23" t="s">
        <v>55</v>
      </c>
      <c r="M6091" s="23" t="s">
        <v>83</v>
      </c>
      <c r="N6091" s="27"/>
      <c r="O6091" s="23" t="s">
        <v>56</v>
      </c>
      <c r="P6091" t="str">
        <f t="shared" si="95"/>
        <v>INSERT INTO @DataTable (Deal, AdvanceDate, PROV, DealPurpose, RateType, BEACON, LTV, TDS, GDS, InsuranceType, PrincipalBalance, OccupancyType, AccountStatus, Closed_Date, DelinquencyBucket) VALUES (6090, '2015-01-30', 'AB', 'Purchase', 'Fixed', 676, 95, 38.55, 19.61, 'HiRatio', 371158.89, 'Owner-Occupied', 'Open', '1900-01-00', 'Current');</v>
      </c>
    </row>
    <row r="6092" spans="1:16" x14ac:dyDescent="0.35">
      <c r="A6092" s="19">
        <v>6091</v>
      </c>
      <c r="B6092" s="18">
        <v>42524</v>
      </c>
      <c r="C6092" s="19" t="s">
        <v>58</v>
      </c>
      <c r="D6092" s="19" t="s">
        <v>61</v>
      </c>
      <c r="E6092" s="19" t="s">
        <v>40</v>
      </c>
      <c r="F6092" s="19">
        <v>664</v>
      </c>
      <c r="G6092" s="19">
        <v>80</v>
      </c>
      <c r="H6092" s="19">
        <v>36.18</v>
      </c>
      <c r="I6092" s="19">
        <v>12.16</v>
      </c>
      <c r="J6092" s="19" t="s">
        <v>54</v>
      </c>
      <c r="K6092" s="20">
        <v>353565.78</v>
      </c>
      <c r="L6092" s="20" t="s">
        <v>55</v>
      </c>
      <c r="M6092" s="20" t="s">
        <v>83</v>
      </c>
      <c r="N6092" s="26"/>
      <c r="O6092" s="20" t="s">
        <v>56</v>
      </c>
      <c r="P6092" t="str">
        <f t="shared" si="95"/>
        <v>INSERT INTO @DataTable (Deal, AdvanceDate, PROV, DealPurpose, RateType, BEACON, LTV, TDS, GDS, InsuranceType, PrincipalBalance, OccupancyType, AccountStatus, Closed_Date, DelinquencyBucket) VALUES (6091, '2016-06-03', 'BC', 'Purchase', 'ARM', 664, 80, 36.18, 12.16, 'Conv', 353565.78, 'Owner-Occupied', 'Open', '1900-01-00', 'Current');</v>
      </c>
    </row>
    <row r="6093" spans="1:16" x14ac:dyDescent="0.35">
      <c r="A6093" s="22">
        <v>6092</v>
      </c>
      <c r="B6093" s="21">
        <v>41704</v>
      </c>
      <c r="C6093" s="22" t="s">
        <v>58</v>
      </c>
      <c r="D6093" s="22" t="s">
        <v>61</v>
      </c>
      <c r="E6093" s="22" t="s">
        <v>53</v>
      </c>
      <c r="F6093" s="22">
        <v>763</v>
      </c>
      <c r="G6093" s="22">
        <v>89.13</v>
      </c>
      <c r="H6093" s="22">
        <v>22.99</v>
      </c>
      <c r="I6093" s="22">
        <v>22.17</v>
      </c>
      <c r="J6093" s="22" t="s">
        <v>60</v>
      </c>
      <c r="K6093" s="23">
        <v>450171.95</v>
      </c>
      <c r="L6093" s="23" t="s">
        <v>55</v>
      </c>
      <c r="M6093" s="23" t="s">
        <v>83</v>
      </c>
      <c r="N6093" s="27"/>
      <c r="O6093" s="23" t="s">
        <v>56</v>
      </c>
      <c r="P6093" t="str">
        <f t="shared" si="95"/>
        <v>INSERT INTO @DataTable (Deal, AdvanceDate, PROV, DealPurpose, RateType, BEACON, LTV, TDS, GDS, InsuranceType, PrincipalBalance, OccupancyType, AccountStatus, Closed_Date, DelinquencyBucket) VALUES (6092, '2014-03-06', 'BC', 'Purchase', 'Fixed', 763, 89.13, 22.99, 22.17, 'HiRatio', 450171.95, 'Owner-Occupied', 'Open', '1900-01-00', 'Current');</v>
      </c>
    </row>
    <row r="6094" spans="1:16" x14ac:dyDescent="0.35">
      <c r="A6094" s="19">
        <v>6093</v>
      </c>
      <c r="B6094" s="18">
        <v>42510</v>
      </c>
      <c r="C6094" s="19" t="s">
        <v>51</v>
      </c>
      <c r="D6094" s="19" t="s">
        <v>61</v>
      </c>
      <c r="E6094" s="19" t="s">
        <v>40</v>
      </c>
      <c r="F6094" s="19">
        <v>688</v>
      </c>
      <c r="G6094" s="19">
        <v>80</v>
      </c>
      <c r="H6094" s="19">
        <v>31.2</v>
      </c>
      <c r="I6094" s="19">
        <v>30.7</v>
      </c>
      <c r="J6094" s="19" t="s">
        <v>54</v>
      </c>
      <c r="K6094" s="20">
        <v>575165.77</v>
      </c>
      <c r="L6094" s="20" t="s">
        <v>55</v>
      </c>
      <c r="M6094" s="20" t="s">
        <v>83</v>
      </c>
      <c r="N6094" s="26"/>
      <c r="O6094" s="20" t="s">
        <v>56</v>
      </c>
      <c r="P6094" t="str">
        <f t="shared" si="95"/>
        <v>INSERT INTO @DataTable (Deal, AdvanceDate, PROV, DealPurpose, RateType, BEACON, LTV, TDS, GDS, InsuranceType, PrincipalBalance, OccupancyType, AccountStatus, Closed_Date, DelinquencyBucket) VALUES (6093, '2016-05-20', 'AB', 'Purchase', 'ARM', 688, 80, 31.2, 30.7, 'Conv', 575165.77, 'Owner-Occupied', 'Open', '1900-01-00', 'Current');</v>
      </c>
    </row>
    <row r="6095" spans="1:16" x14ac:dyDescent="0.35">
      <c r="A6095" s="22">
        <v>6094</v>
      </c>
      <c r="B6095" s="21">
        <v>42643</v>
      </c>
      <c r="C6095" s="22" t="s">
        <v>51</v>
      </c>
      <c r="D6095" s="22" t="s">
        <v>61</v>
      </c>
      <c r="E6095" s="22" t="s">
        <v>53</v>
      </c>
      <c r="F6095" s="22">
        <v>861</v>
      </c>
      <c r="G6095" s="22">
        <v>95</v>
      </c>
      <c r="H6095" s="22">
        <v>42.89</v>
      </c>
      <c r="I6095" s="22">
        <v>24.67</v>
      </c>
      <c r="J6095" s="22" t="s">
        <v>60</v>
      </c>
      <c r="K6095" s="23">
        <v>335954.12</v>
      </c>
      <c r="L6095" s="23" t="s">
        <v>55</v>
      </c>
      <c r="M6095" s="23" t="s">
        <v>83</v>
      </c>
      <c r="N6095" s="27"/>
      <c r="O6095" s="23" t="s">
        <v>56</v>
      </c>
      <c r="P6095" t="str">
        <f t="shared" si="95"/>
        <v>INSERT INTO @DataTable (Deal, AdvanceDate, PROV, DealPurpose, RateType, BEACON, LTV, TDS, GDS, InsuranceType, PrincipalBalance, OccupancyType, AccountStatus, Closed_Date, DelinquencyBucket) VALUES (6094, '2016-09-30', 'AB', 'Purchase', 'Fixed', 861, 95, 42.89, 24.67, 'HiRatio', 335954.12, 'Owner-Occupied', 'Open', '1900-01-00', 'Current');</v>
      </c>
    </row>
    <row r="6096" spans="1:16" x14ac:dyDescent="0.35">
      <c r="A6096" s="19">
        <v>6095</v>
      </c>
      <c r="B6096" s="18">
        <v>40583</v>
      </c>
      <c r="C6096" s="19" t="s">
        <v>51</v>
      </c>
      <c r="D6096" s="19" t="s">
        <v>52</v>
      </c>
      <c r="E6096" s="19" t="s">
        <v>40</v>
      </c>
      <c r="F6096" s="19">
        <v>707</v>
      </c>
      <c r="G6096" s="19">
        <v>67.69</v>
      </c>
      <c r="H6096" s="19">
        <v>30.11</v>
      </c>
      <c r="I6096" s="19">
        <v>18.95</v>
      </c>
      <c r="J6096" s="19" t="s">
        <v>54</v>
      </c>
      <c r="K6096" s="20">
        <v>173370.63</v>
      </c>
      <c r="L6096" s="20" t="s">
        <v>55</v>
      </c>
      <c r="M6096" s="20" t="s">
        <v>83</v>
      </c>
      <c r="N6096" s="26"/>
      <c r="O6096" s="20" t="s">
        <v>56</v>
      </c>
      <c r="P6096" t="str">
        <f t="shared" si="95"/>
        <v>INSERT INTO @DataTable (Deal, AdvanceDate, PROV, DealPurpose, RateType, BEACON, LTV, TDS, GDS, InsuranceType, PrincipalBalance, OccupancyType, AccountStatus, Closed_Date, DelinquencyBucket) VALUES (6095, '2011-02-09', 'AB', 'Refinance External', 'ARM', 707, 67.69, 30.11, 18.95, 'Conv', 173370.63, 'Owner-Occupied', 'Open', '1900-01-00', 'Current');</v>
      </c>
    </row>
    <row r="6097" spans="1:16" x14ac:dyDescent="0.35">
      <c r="A6097" s="22">
        <v>6096</v>
      </c>
      <c r="B6097" s="21">
        <v>42338</v>
      </c>
      <c r="C6097" s="22" t="s">
        <v>65</v>
      </c>
      <c r="D6097" s="22" t="s">
        <v>52</v>
      </c>
      <c r="E6097" s="22" t="s">
        <v>53</v>
      </c>
      <c r="F6097" s="22">
        <v>739</v>
      </c>
      <c r="G6097" s="22">
        <v>76.61</v>
      </c>
      <c r="H6097" s="22">
        <v>24.19</v>
      </c>
      <c r="I6097" s="22">
        <v>12.16</v>
      </c>
      <c r="J6097" s="22" t="s">
        <v>54</v>
      </c>
      <c r="K6097" s="23">
        <v>182545.59</v>
      </c>
      <c r="L6097" s="23" t="s">
        <v>55</v>
      </c>
      <c r="M6097" s="23" t="s">
        <v>83</v>
      </c>
      <c r="N6097" s="27"/>
      <c r="O6097" s="23" t="s">
        <v>56</v>
      </c>
      <c r="P6097" t="str">
        <f t="shared" si="95"/>
        <v>INSERT INTO @DataTable (Deal, AdvanceDate, PROV, DealPurpose, RateType, BEACON, LTV, TDS, GDS, InsuranceType, PrincipalBalance, OccupancyType, AccountStatus, Closed_Date, DelinquencyBucket) VALUES (6096, '2015-11-30', 'NS', 'Refinance External', 'Fixed', 739, 76.61, 24.19, 12.16, 'Conv', 182545.59, 'Owner-Occupied', 'Open', '1900-01-00', 'Current');</v>
      </c>
    </row>
    <row r="6098" spans="1:16" x14ac:dyDescent="0.35">
      <c r="A6098" s="19">
        <v>6097</v>
      </c>
      <c r="B6098" s="18">
        <v>40837</v>
      </c>
      <c r="C6098" s="19" t="s">
        <v>51</v>
      </c>
      <c r="D6098" s="19" t="s">
        <v>61</v>
      </c>
      <c r="E6098" s="19" t="s">
        <v>53</v>
      </c>
      <c r="F6098" s="19">
        <v>650</v>
      </c>
      <c r="G6098" s="19">
        <v>95</v>
      </c>
      <c r="H6098" s="19">
        <v>32.31</v>
      </c>
      <c r="I6098" s="19">
        <v>19.86</v>
      </c>
      <c r="J6098" s="19" t="s">
        <v>60</v>
      </c>
      <c r="K6098" s="20">
        <v>0</v>
      </c>
      <c r="L6098" s="20" t="s">
        <v>55</v>
      </c>
      <c r="M6098" s="20" t="s">
        <v>84</v>
      </c>
      <c r="N6098" s="26">
        <v>42523</v>
      </c>
      <c r="O6098" s="20" t="s">
        <v>56</v>
      </c>
      <c r="P6098" t="str">
        <f t="shared" si="95"/>
        <v>INSERT INTO @DataTable (Deal, AdvanceDate, PROV, DealPurpose, RateType, BEACON, LTV, TDS, GDS, InsuranceType, PrincipalBalance, OccupancyType, AccountStatus, Closed_Date, DelinquencyBucket) VALUES (6097, '2011-10-21', 'AB', 'Purchase', 'Fixed', 650, 95, 32.31, 19.86, 'HiRatio', 0, 'Owner-Occupied', 'Closed', '2016-06-02', 'Current');</v>
      </c>
    </row>
    <row r="6099" spans="1:16" x14ac:dyDescent="0.35">
      <c r="A6099" s="22">
        <v>6098</v>
      </c>
      <c r="B6099" s="21">
        <v>42255</v>
      </c>
      <c r="C6099" s="22" t="s">
        <v>57</v>
      </c>
      <c r="D6099" s="22" t="s">
        <v>61</v>
      </c>
      <c r="E6099" s="22" t="s">
        <v>40</v>
      </c>
      <c r="F6099" s="22">
        <v>795</v>
      </c>
      <c r="G6099" s="22">
        <v>80</v>
      </c>
      <c r="H6099" s="22">
        <v>31.75</v>
      </c>
      <c r="I6099" s="22">
        <v>25.78</v>
      </c>
      <c r="J6099" s="22" t="s">
        <v>54</v>
      </c>
      <c r="K6099" s="23">
        <v>517131.78</v>
      </c>
      <c r="L6099" s="23" t="s">
        <v>55</v>
      </c>
      <c r="M6099" s="23" t="s">
        <v>83</v>
      </c>
      <c r="N6099" s="27"/>
      <c r="O6099" s="23" t="s">
        <v>56</v>
      </c>
      <c r="P6099" t="str">
        <f t="shared" si="95"/>
        <v>INSERT INTO @DataTable (Deal, AdvanceDate, PROV, DealPurpose, RateType, BEACON, LTV, TDS, GDS, InsuranceType, PrincipalBalance, OccupancyType, AccountStatus, Closed_Date, DelinquencyBucket) VALUES (6098, '2015-09-08', 'ON', 'Purchase', 'ARM', 795, 80, 31.75, 25.78, 'Conv', 517131.78, 'Owner-Occupied', 'Open', '1900-01-00', 'Current');</v>
      </c>
    </row>
    <row r="6100" spans="1:16" x14ac:dyDescent="0.35">
      <c r="A6100" s="19">
        <v>6099</v>
      </c>
      <c r="B6100" s="18">
        <v>40639</v>
      </c>
      <c r="C6100" s="19" t="s">
        <v>63</v>
      </c>
      <c r="D6100" s="19" t="s">
        <v>61</v>
      </c>
      <c r="E6100" s="19" t="s">
        <v>53</v>
      </c>
      <c r="F6100" s="19">
        <v>780</v>
      </c>
      <c r="G6100" s="19">
        <v>95</v>
      </c>
      <c r="H6100" s="19">
        <v>39.01</v>
      </c>
      <c r="I6100" s="19">
        <v>11.34</v>
      </c>
      <c r="J6100" s="19" t="s">
        <v>60</v>
      </c>
      <c r="K6100" s="20">
        <v>0</v>
      </c>
      <c r="L6100" s="20" t="s">
        <v>55</v>
      </c>
      <c r="M6100" s="20" t="s">
        <v>84</v>
      </c>
      <c r="N6100" s="26">
        <v>41731</v>
      </c>
      <c r="O6100" s="20" t="s">
        <v>56</v>
      </c>
      <c r="P6100" t="str">
        <f t="shared" si="95"/>
        <v>INSERT INTO @DataTable (Deal, AdvanceDate, PROV, DealPurpose, RateType, BEACON, LTV, TDS, GDS, InsuranceType, PrincipalBalance, OccupancyType, AccountStatus, Closed_Date, DelinquencyBucket) VALUES (6099, '2011-04-06', 'SK', 'Purchase', 'Fixed', 780, 95, 39.01, 11.34, 'HiRatio', 0, 'Owner-Occupied', 'Closed', '2014-04-02', 'Current');</v>
      </c>
    </row>
    <row r="6101" spans="1:16" x14ac:dyDescent="0.35">
      <c r="A6101" s="22">
        <v>6100</v>
      </c>
      <c r="B6101" s="21">
        <v>42493</v>
      </c>
      <c r="C6101" s="22" t="s">
        <v>58</v>
      </c>
      <c r="D6101" s="22" t="s">
        <v>61</v>
      </c>
      <c r="E6101" s="22" t="s">
        <v>53</v>
      </c>
      <c r="F6101" s="22">
        <v>789</v>
      </c>
      <c r="G6101" s="22">
        <v>58.91</v>
      </c>
      <c r="H6101" s="22">
        <v>38.07</v>
      </c>
      <c r="I6101" s="22">
        <v>33.58</v>
      </c>
      <c r="J6101" s="22" t="s">
        <v>54</v>
      </c>
      <c r="K6101" s="23">
        <v>394082.68</v>
      </c>
      <c r="L6101" s="23" t="s">
        <v>55</v>
      </c>
      <c r="M6101" s="23" t="s">
        <v>83</v>
      </c>
      <c r="N6101" s="27"/>
      <c r="O6101" s="23" t="s">
        <v>56</v>
      </c>
      <c r="P6101" t="str">
        <f t="shared" si="95"/>
        <v>INSERT INTO @DataTable (Deal, AdvanceDate, PROV, DealPurpose, RateType, BEACON, LTV, TDS, GDS, InsuranceType, PrincipalBalance, OccupancyType, AccountStatus, Closed_Date, DelinquencyBucket) VALUES (6100, '2016-05-03', 'BC', 'Purchase', 'Fixed', 789, 58.91, 38.07, 33.58, 'Conv', 394082.68, 'Owner-Occupied', 'Open', '1900-01-00', 'Current');</v>
      </c>
    </row>
    <row r="6102" spans="1:16" x14ac:dyDescent="0.35">
      <c r="A6102" s="19">
        <v>6101</v>
      </c>
      <c r="B6102" s="18">
        <v>40984</v>
      </c>
      <c r="C6102" s="19" t="s">
        <v>51</v>
      </c>
      <c r="D6102" s="19" t="s">
        <v>52</v>
      </c>
      <c r="E6102" s="19" t="s">
        <v>53</v>
      </c>
      <c r="F6102" s="19">
        <v>746</v>
      </c>
      <c r="G6102" s="19">
        <v>80</v>
      </c>
      <c r="H6102" s="19">
        <v>39.93</v>
      </c>
      <c r="I6102" s="19">
        <v>27.91</v>
      </c>
      <c r="J6102" s="19" t="s">
        <v>54</v>
      </c>
      <c r="K6102" s="20">
        <v>0</v>
      </c>
      <c r="L6102" s="20" t="s">
        <v>55</v>
      </c>
      <c r="M6102" s="20" t="s">
        <v>84</v>
      </c>
      <c r="N6102" s="26">
        <v>42445</v>
      </c>
      <c r="O6102" s="20" t="s">
        <v>56</v>
      </c>
      <c r="P6102" t="str">
        <f t="shared" si="95"/>
        <v>INSERT INTO @DataTable (Deal, AdvanceDate, PROV, DealPurpose, RateType, BEACON, LTV, TDS, GDS, InsuranceType, PrincipalBalance, OccupancyType, AccountStatus, Closed_Date, DelinquencyBucket) VALUES (6101, '2012-03-16', 'AB', 'Refinance External', 'Fixed', 746, 80, 39.93, 27.91, 'Conv', 0, 'Owner-Occupied', 'Closed', '2016-03-16', 'Current');</v>
      </c>
    </row>
    <row r="6103" spans="1:16" x14ac:dyDescent="0.35">
      <c r="A6103" s="22">
        <v>6102</v>
      </c>
      <c r="B6103" s="21">
        <v>42277</v>
      </c>
      <c r="C6103" s="22" t="s">
        <v>57</v>
      </c>
      <c r="D6103" s="22" t="s">
        <v>61</v>
      </c>
      <c r="E6103" s="22" t="s">
        <v>53</v>
      </c>
      <c r="F6103" s="22">
        <v>698</v>
      </c>
      <c r="G6103" s="22">
        <v>95</v>
      </c>
      <c r="H6103" s="22">
        <v>43.94</v>
      </c>
      <c r="I6103" s="22">
        <v>21.15</v>
      </c>
      <c r="J6103" s="22" t="s">
        <v>60</v>
      </c>
      <c r="K6103" s="23">
        <v>524149.73</v>
      </c>
      <c r="L6103" s="23" t="s">
        <v>55</v>
      </c>
      <c r="M6103" s="23" t="s">
        <v>83</v>
      </c>
      <c r="N6103" s="27"/>
      <c r="O6103" s="23" t="s">
        <v>56</v>
      </c>
      <c r="P6103" t="str">
        <f t="shared" si="95"/>
        <v>INSERT INTO @DataTable (Deal, AdvanceDate, PROV, DealPurpose, RateType, BEACON, LTV, TDS, GDS, InsuranceType, PrincipalBalance, OccupancyType, AccountStatus, Closed_Date, DelinquencyBucket) VALUES (6102, '2015-09-30', 'ON', 'Purchase', 'Fixed', 698, 95, 43.94, 21.15, 'HiRatio', 524149.73, 'Owner-Occupied', 'Open', '1900-01-00', 'Current');</v>
      </c>
    </row>
    <row r="6104" spans="1:16" x14ac:dyDescent="0.35">
      <c r="A6104" s="19">
        <v>6103</v>
      </c>
      <c r="B6104" s="18">
        <v>42453</v>
      </c>
      <c r="C6104" s="19" t="s">
        <v>51</v>
      </c>
      <c r="D6104" s="19" t="s">
        <v>61</v>
      </c>
      <c r="E6104" s="19" t="s">
        <v>53</v>
      </c>
      <c r="F6104" s="19">
        <v>721</v>
      </c>
      <c r="G6104" s="19">
        <v>80</v>
      </c>
      <c r="H6104" s="19">
        <v>21.22</v>
      </c>
      <c r="I6104" s="19">
        <v>20.84</v>
      </c>
      <c r="J6104" s="19" t="s">
        <v>54</v>
      </c>
      <c r="K6104" s="20">
        <v>253657.09</v>
      </c>
      <c r="L6104" s="20" t="s">
        <v>55</v>
      </c>
      <c r="M6104" s="20" t="s">
        <v>83</v>
      </c>
      <c r="N6104" s="26"/>
      <c r="O6104" s="20" t="s">
        <v>56</v>
      </c>
      <c r="P6104" t="str">
        <f t="shared" si="95"/>
        <v>INSERT INTO @DataTable (Deal, AdvanceDate, PROV, DealPurpose, RateType, BEACON, LTV, TDS, GDS, InsuranceType, PrincipalBalance, OccupancyType, AccountStatus, Closed_Date, DelinquencyBucket) VALUES (6103, '2016-03-24', 'AB', 'Purchase', 'Fixed', 721, 80, 21.22, 20.84, 'Conv', 253657.09, 'Owner-Occupied', 'Open', '1900-01-00', 'Current');</v>
      </c>
    </row>
    <row r="6105" spans="1:16" x14ac:dyDescent="0.35">
      <c r="A6105" s="22">
        <v>6104</v>
      </c>
      <c r="B6105" s="21">
        <v>42692</v>
      </c>
      <c r="C6105" s="22" t="s">
        <v>57</v>
      </c>
      <c r="D6105" s="22" t="s">
        <v>52</v>
      </c>
      <c r="E6105" s="22" t="s">
        <v>53</v>
      </c>
      <c r="F6105" s="22">
        <v>756</v>
      </c>
      <c r="G6105" s="22">
        <v>69.69</v>
      </c>
      <c r="H6105" s="22">
        <v>33.61</v>
      </c>
      <c r="I6105" s="22">
        <v>25.94</v>
      </c>
      <c r="J6105" s="22" t="s">
        <v>54</v>
      </c>
      <c r="K6105" s="23">
        <v>450639.9</v>
      </c>
      <c r="L6105" s="23" t="s">
        <v>55</v>
      </c>
      <c r="M6105" s="23" t="s">
        <v>83</v>
      </c>
      <c r="N6105" s="27"/>
      <c r="O6105" s="23" t="s">
        <v>56</v>
      </c>
      <c r="P6105" t="str">
        <f t="shared" si="95"/>
        <v>INSERT INTO @DataTable (Deal, AdvanceDate, PROV, DealPurpose, RateType, BEACON, LTV, TDS, GDS, InsuranceType, PrincipalBalance, OccupancyType, AccountStatus, Closed_Date, DelinquencyBucket) VALUES (6104, '2016-11-18', 'ON', 'Refinance External', 'Fixed', 756, 69.69, 33.61, 25.94, 'Conv', 450639.9, 'Owner-Occupied', 'Open', '1900-01-00', 'Current');</v>
      </c>
    </row>
    <row r="6106" spans="1:16" x14ac:dyDescent="0.35">
      <c r="A6106" s="19">
        <v>6105</v>
      </c>
      <c r="B6106" s="18">
        <v>42192</v>
      </c>
      <c r="C6106" s="19" t="s">
        <v>57</v>
      </c>
      <c r="D6106" s="19" t="s">
        <v>61</v>
      </c>
      <c r="E6106" s="19" t="s">
        <v>53</v>
      </c>
      <c r="F6106" s="19">
        <v>672</v>
      </c>
      <c r="G6106" s="19">
        <v>95</v>
      </c>
      <c r="H6106" s="19">
        <v>40.72</v>
      </c>
      <c r="I6106" s="19">
        <v>15.77</v>
      </c>
      <c r="J6106" s="19" t="s">
        <v>60</v>
      </c>
      <c r="K6106" s="20">
        <v>152246.9</v>
      </c>
      <c r="L6106" s="20" t="s">
        <v>55</v>
      </c>
      <c r="M6106" s="20" t="s">
        <v>83</v>
      </c>
      <c r="N6106" s="26"/>
      <c r="O6106" s="20" t="s">
        <v>56</v>
      </c>
      <c r="P6106" t="str">
        <f t="shared" si="95"/>
        <v>INSERT INTO @DataTable (Deal, AdvanceDate, PROV, DealPurpose, RateType, BEACON, LTV, TDS, GDS, InsuranceType, PrincipalBalance, OccupancyType, AccountStatus, Closed_Date, DelinquencyBucket) VALUES (6105, '2015-07-07', 'ON', 'Purchase', 'Fixed', 672, 95, 40.72, 15.77, 'HiRatio', 152246.9, 'Owner-Occupied', 'Open', '1900-01-00', 'Current');</v>
      </c>
    </row>
    <row r="6107" spans="1:16" x14ac:dyDescent="0.35">
      <c r="A6107" s="22">
        <v>6106</v>
      </c>
      <c r="B6107" s="21">
        <v>41162</v>
      </c>
      <c r="C6107" s="22" t="s">
        <v>57</v>
      </c>
      <c r="D6107" s="22" t="s">
        <v>61</v>
      </c>
      <c r="E6107" s="22" t="s">
        <v>53</v>
      </c>
      <c r="F6107" s="22">
        <v>738</v>
      </c>
      <c r="G6107" s="22">
        <v>80</v>
      </c>
      <c r="H6107" s="22">
        <v>43.79</v>
      </c>
      <c r="I6107" s="22">
        <v>28.96</v>
      </c>
      <c r="J6107" s="22" t="s">
        <v>54</v>
      </c>
      <c r="K6107" s="23">
        <v>200533.87</v>
      </c>
      <c r="L6107" s="23" t="s">
        <v>55</v>
      </c>
      <c r="M6107" s="23" t="s">
        <v>83</v>
      </c>
      <c r="N6107" s="27"/>
      <c r="O6107" s="23" t="s">
        <v>56</v>
      </c>
      <c r="P6107" t="str">
        <f t="shared" si="95"/>
        <v>INSERT INTO @DataTable (Deal, AdvanceDate, PROV, DealPurpose, RateType, BEACON, LTV, TDS, GDS, InsuranceType, PrincipalBalance, OccupancyType, AccountStatus, Closed_Date, DelinquencyBucket) VALUES (6106, '2012-09-10', 'ON', 'Purchase', 'Fixed', 738, 80, 43.79, 28.96, 'Conv', 200533.87, 'Owner-Occupied', 'Open', '1900-01-00', 'Current');</v>
      </c>
    </row>
    <row r="6108" spans="1:16" x14ac:dyDescent="0.35">
      <c r="A6108" s="19">
        <v>6107</v>
      </c>
      <c r="B6108" s="18">
        <v>41988</v>
      </c>
      <c r="C6108" s="19" t="s">
        <v>51</v>
      </c>
      <c r="D6108" s="19" t="s">
        <v>52</v>
      </c>
      <c r="E6108" s="19" t="s">
        <v>53</v>
      </c>
      <c r="F6108" s="19">
        <v>736</v>
      </c>
      <c r="G6108" s="19">
        <v>75</v>
      </c>
      <c r="H6108" s="19">
        <v>43.18</v>
      </c>
      <c r="I6108" s="19">
        <v>27.96</v>
      </c>
      <c r="J6108" s="19" t="s">
        <v>54</v>
      </c>
      <c r="K6108" s="20">
        <v>183536.07</v>
      </c>
      <c r="L6108" s="20" t="s">
        <v>55</v>
      </c>
      <c r="M6108" s="20" t="s">
        <v>83</v>
      </c>
      <c r="N6108" s="26"/>
      <c r="O6108" s="20" t="s">
        <v>56</v>
      </c>
      <c r="P6108" t="str">
        <f t="shared" si="95"/>
        <v>INSERT INTO @DataTable (Deal, AdvanceDate, PROV, DealPurpose, RateType, BEACON, LTV, TDS, GDS, InsuranceType, PrincipalBalance, OccupancyType, AccountStatus, Closed_Date, DelinquencyBucket) VALUES (6107, '2014-12-15', 'AB', 'Refinance External', 'Fixed', 736, 75, 43.18, 27.96, 'Conv', 183536.07, 'Owner-Occupied', 'Open', '1900-01-00', 'Current');</v>
      </c>
    </row>
    <row r="6109" spans="1:16" x14ac:dyDescent="0.35">
      <c r="A6109" s="22">
        <v>6108</v>
      </c>
      <c r="B6109" s="21">
        <v>42079</v>
      </c>
      <c r="C6109" s="22" t="s">
        <v>51</v>
      </c>
      <c r="D6109" s="22" t="s">
        <v>61</v>
      </c>
      <c r="E6109" s="22" t="s">
        <v>53</v>
      </c>
      <c r="F6109" s="22">
        <v>717</v>
      </c>
      <c r="G6109" s="22">
        <v>89.49</v>
      </c>
      <c r="H6109" s="22">
        <v>42.32</v>
      </c>
      <c r="I6109" s="22">
        <v>19.54</v>
      </c>
      <c r="J6109" s="22" t="s">
        <v>60</v>
      </c>
      <c r="K6109" s="23">
        <v>179828.78</v>
      </c>
      <c r="L6109" s="23" t="s">
        <v>55</v>
      </c>
      <c r="M6109" s="23" t="s">
        <v>83</v>
      </c>
      <c r="N6109" s="27"/>
      <c r="O6109" s="23" t="s">
        <v>56</v>
      </c>
      <c r="P6109" t="str">
        <f t="shared" si="95"/>
        <v>INSERT INTO @DataTable (Deal, AdvanceDate, PROV, DealPurpose, RateType, BEACON, LTV, TDS, GDS, InsuranceType, PrincipalBalance, OccupancyType, AccountStatus, Closed_Date, DelinquencyBucket) VALUES (6108, '2015-03-16', 'AB', 'Purchase', 'Fixed', 717, 89.49, 42.32, 19.54, 'HiRatio', 179828.78, 'Owner-Occupied', 'Open', '1900-01-00', 'Current');</v>
      </c>
    </row>
    <row r="6110" spans="1:16" x14ac:dyDescent="0.35">
      <c r="A6110" s="19">
        <v>6109</v>
      </c>
      <c r="B6110" s="18">
        <v>42445</v>
      </c>
      <c r="C6110" s="19" t="s">
        <v>57</v>
      </c>
      <c r="D6110" s="19" t="s">
        <v>52</v>
      </c>
      <c r="E6110" s="19" t="s">
        <v>53</v>
      </c>
      <c r="F6110" s="19">
        <v>754</v>
      </c>
      <c r="G6110" s="19">
        <v>80</v>
      </c>
      <c r="H6110" s="19">
        <v>29.41</v>
      </c>
      <c r="I6110" s="19">
        <v>17.940000000000001</v>
      </c>
      <c r="J6110" s="19" t="s">
        <v>54</v>
      </c>
      <c r="K6110" s="20">
        <v>454462.15</v>
      </c>
      <c r="L6110" s="20" t="s">
        <v>55</v>
      </c>
      <c r="M6110" s="20" t="s">
        <v>83</v>
      </c>
      <c r="N6110" s="26"/>
      <c r="O6110" s="20" t="s">
        <v>56</v>
      </c>
      <c r="P6110" t="str">
        <f t="shared" si="95"/>
        <v>INSERT INTO @DataTable (Deal, AdvanceDate, PROV, DealPurpose, RateType, BEACON, LTV, TDS, GDS, InsuranceType, PrincipalBalance, OccupancyType, AccountStatus, Closed_Date, DelinquencyBucket) VALUES (6109, '2016-03-16', 'ON', 'Refinance External', 'Fixed', 754, 80, 29.41, 17.94, 'Conv', 454462.15, 'Owner-Occupied', 'Open', '1900-01-00', 'Current');</v>
      </c>
    </row>
    <row r="6111" spans="1:16" x14ac:dyDescent="0.35">
      <c r="A6111" s="22">
        <v>6110</v>
      </c>
      <c r="B6111" s="21">
        <v>41066</v>
      </c>
      <c r="C6111" s="22" t="s">
        <v>51</v>
      </c>
      <c r="D6111" s="22" t="s">
        <v>61</v>
      </c>
      <c r="E6111" s="22" t="s">
        <v>53</v>
      </c>
      <c r="F6111" s="22">
        <v>677</v>
      </c>
      <c r="G6111" s="22">
        <v>90</v>
      </c>
      <c r="H6111" s="22">
        <v>40.200000000000003</v>
      </c>
      <c r="I6111" s="22">
        <v>16.38</v>
      </c>
      <c r="J6111" s="22" t="s">
        <v>60</v>
      </c>
      <c r="K6111" s="23">
        <v>889011.78</v>
      </c>
      <c r="L6111" s="23" t="s">
        <v>55</v>
      </c>
      <c r="M6111" s="23" t="s">
        <v>83</v>
      </c>
      <c r="N6111" s="27"/>
      <c r="O6111" s="23" t="s">
        <v>56</v>
      </c>
      <c r="P6111" t="str">
        <f t="shared" si="95"/>
        <v>INSERT INTO @DataTable (Deal, AdvanceDate, PROV, DealPurpose, RateType, BEACON, LTV, TDS, GDS, InsuranceType, PrincipalBalance, OccupancyType, AccountStatus, Closed_Date, DelinquencyBucket) VALUES (6110, '2012-06-06', 'AB', 'Purchase', 'Fixed', 677, 90, 40.2, 16.38, 'HiRatio', 889011.78, 'Owner-Occupied', 'Open', '1900-01-00', 'Current');</v>
      </c>
    </row>
    <row r="6112" spans="1:16" x14ac:dyDescent="0.35">
      <c r="A6112" s="19">
        <v>6111</v>
      </c>
      <c r="B6112" s="18">
        <v>41768</v>
      </c>
      <c r="C6112" s="19" t="s">
        <v>57</v>
      </c>
      <c r="D6112" s="19" t="s">
        <v>52</v>
      </c>
      <c r="E6112" s="19" t="s">
        <v>53</v>
      </c>
      <c r="F6112" s="19">
        <v>720</v>
      </c>
      <c r="G6112" s="19">
        <v>67.86</v>
      </c>
      <c r="H6112" s="19">
        <v>33.03</v>
      </c>
      <c r="I6112" s="19">
        <v>24.31</v>
      </c>
      <c r="J6112" s="19" t="s">
        <v>54</v>
      </c>
      <c r="K6112" s="20">
        <v>172863.39</v>
      </c>
      <c r="L6112" s="20" t="s">
        <v>55</v>
      </c>
      <c r="M6112" s="20" t="s">
        <v>83</v>
      </c>
      <c r="N6112" s="26"/>
      <c r="O6112" s="20" t="s">
        <v>56</v>
      </c>
      <c r="P6112" t="str">
        <f t="shared" si="95"/>
        <v>INSERT INTO @DataTable (Deal, AdvanceDate, PROV, DealPurpose, RateType, BEACON, LTV, TDS, GDS, InsuranceType, PrincipalBalance, OccupancyType, AccountStatus, Closed_Date, DelinquencyBucket) VALUES (6111, '2014-05-09', 'ON', 'Refinance External', 'Fixed', 720, 67.86, 33.03, 24.31, 'Conv', 172863.39, 'Owner-Occupied', 'Open', '1900-01-00', 'Current');</v>
      </c>
    </row>
    <row r="6113" spans="1:16" x14ac:dyDescent="0.35">
      <c r="A6113" s="22">
        <v>6112</v>
      </c>
      <c r="B6113" s="21">
        <v>42124</v>
      </c>
      <c r="C6113" s="22" t="s">
        <v>58</v>
      </c>
      <c r="D6113" s="22" t="s">
        <v>59</v>
      </c>
      <c r="E6113" s="22" t="s">
        <v>40</v>
      </c>
      <c r="F6113" s="22">
        <v>774</v>
      </c>
      <c r="G6113" s="22">
        <v>88.73</v>
      </c>
      <c r="H6113" s="22">
        <v>35.47</v>
      </c>
      <c r="I6113" s="22">
        <v>20.84</v>
      </c>
      <c r="J6113" s="22" t="s">
        <v>60</v>
      </c>
      <c r="K6113" s="23">
        <v>363425.8</v>
      </c>
      <c r="L6113" s="23" t="s">
        <v>55</v>
      </c>
      <c r="M6113" s="23" t="s">
        <v>83</v>
      </c>
      <c r="N6113" s="27"/>
      <c r="O6113" s="23" t="s">
        <v>56</v>
      </c>
      <c r="P6113" t="str">
        <f t="shared" si="95"/>
        <v>INSERT INTO @DataTable (Deal, AdvanceDate, PROV, DealPurpose, RateType, BEACON, LTV, TDS, GDS, InsuranceType, PrincipalBalance, OccupancyType, AccountStatus, Closed_Date, DelinquencyBucket) VALUES (6112, '2015-04-30', 'BC', 'Transfer', 'ARM', 774, 88.73, 35.47, 20.84, 'HiRatio', 363425.8, 'Owner-Occupied', 'Open', '1900-01-00', 'Current');</v>
      </c>
    </row>
    <row r="6114" spans="1:16" x14ac:dyDescent="0.35">
      <c r="A6114" s="19">
        <v>6113</v>
      </c>
      <c r="B6114" s="18">
        <v>41085</v>
      </c>
      <c r="C6114" s="19" t="s">
        <v>57</v>
      </c>
      <c r="D6114" s="19" t="s">
        <v>61</v>
      </c>
      <c r="E6114" s="19" t="s">
        <v>53</v>
      </c>
      <c r="F6114" s="19">
        <v>786</v>
      </c>
      <c r="G6114" s="19">
        <v>80</v>
      </c>
      <c r="H6114" s="19">
        <v>26.82</v>
      </c>
      <c r="I6114" s="19">
        <v>26.51</v>
      </c>
      <c r="J6114" s="19" t="s">
        <v>54</v>
      </c>
      <c r="K6114" s="20">
        <v>113653.3</v>
      </c>
      <c r="L6114" s="20" t="s">
        <v>55</v>
      </c>
      <c r="M6114" s="20" t="s">
        <v>83</v>
      </c>
      <c r="N6114" s="26"/>
      <c r="O6114" s="20" t="s">
        <v>56</v>
      </c>
      <c r="P6114" t="str">
        <f t="shared" si="95"/>
        <v>INSERT INTO @DataTable (Deal, AdvanceDate, PROV, DealPurpose, RateType, BEACON, LTV, TDS, GDS, InsuranceType, PrincipalBalance, OccupancyType, AccountStatus, Closed_Date, DelinquencyBucket) VALUES (6113, '2012-06-25', 'ON', 'Purchase', 'Fixed', 786, 80, 26.82, 26.51, 'Conv', 113653.3, 'Owner-Occupied', 'Open', '1900-01-00', 'Current');</v>
      </c>
    </row>
    <row r="6115" spans="1:16" x14ac:dyDescent="0.35">
      <c r="A6115" s="22">
        <v>6114</v>
      </c>
      <c r="B6115" s="21">
        <v>41718</v>
      </c>
      <c r="C6115" s="22" t="s">
        <v>57</v>
      </c>
      <c r="D6115" s="22" t="s">
        <v>61</v>
      </c>
      <c r="E6115" s="22" t="s">
        <v>40</v>
      </c>
      <c r="F6115" s="22">
        <v>779</v>
      </c>
      <c r="G6115" s="22">
        <v>71.010000000000005</v>
      </c>
      <c r="H6115" s="22">
        <v>29.51</v>
      </c>
      <c r="I6115" s="22">
        <v>22.13</v>
      </c>
      <c r="J6115" s="22" t="s">
        <v>54</v>
      </c>
      <c r="K6115" s="23">
        <v>192994.6</v>
      </c>
      <c r="L6115" s="23" t="s">
        <v>55</v>
      </c>
      <c r="M6115" s="23" t="s">
        <v>83</v>
      </c>
      <c r="N6115" s="27"/>
      <c r="O6115" s="23" t="s">
        <v>56</v>
      </c>
      <c r="P6115" t="str">
        <f t="shared" si="95"/>
        <v>INSERT INTO @DataTable (Deal, AdvanceDate, PROV, DealPurpose, RateType, BEACON, LTV, TDS, GDS, InsuranceType, PrincipalBalance, OccupancyType, AccountStatus, Closed_Date, DelinquencyBucket) VALUES (6114, '2014-03-20', 'ON', 'Purchase', 'ARM', 779, 71.01, 29.51, 22.13, 'Conv', 192994.6, 'Owner-Occupied', 'Open', '1900-01-00', 'Current');</v>
      </c>
    </row>
    <row r="6116" spans="1:16" x14ac:dyDescent="0.35">
      <c r="A6116" s="19">
        <v>6115</v>
      </c>
      <c r="B6116" s="18">
        <v>42058</v>
      </c>
      <c r="C6116" s="19" t="s">
        <v>51</v>
      </c>
      <c r="D6116" s="19" t="s">
        <v>61</v>
      </c>
      <c r="E6116" s="19" t="s">
        <v>53</v>
      </c>
      <c r="F6116" s="19">
        <v>694</v>
      </c>
      <c r="G6116" s="19">
        <v>95</v>
      </c>
      <c r="H6116" s="19">
        <v>36.020000000000003</v>
      </c>
      <c r="I6116" s="19">
        <v>24.86</v>
      </c>
      <c r="J6116" s="19" t="s">
        <v>60</v>
      </c>
      <c r="K6116" s="20">
        <v>306831.46000000002</v>
      </c>
      <c r="L6116" s="20" t="s">
        <v>55</v>
      </c>
      <c r="M6116" s="20" t="s">
        <v>83</v>
      </c>
      <c r="N6116" s="26"/>
      <c r="O6116" s="20" t="s">
        <v>56</v>
      </c>
      <c r="P6116" t="str">
        <f t="shared" si="95"/>
        <v>INSERT INTO @DataTable (Deal, AdvanceDate, PROV, DealPurpose, RateType, BEACON, LTV, TDS, GDS, InsuranceType, PrincipalBalance, OccupancyType, AccountStatus, Closed_Date, DelinquencyBucket) VALUES (6115, '2015-02-23', 'AB', 'Purchase', 'Fixed', 694, 95, 36.02, 24.86, 'HiRatio', 306831.46, 'Owner-Occupied', 'Open', '1900-01-00', 'Current');</v>
      </c>
    </row>
    <row r="6117" spans="1:16" x14ac:dyDescent="0.35">
      <c r="A6117" s="22">
        <v>6116</v>
      </c>
      <c r="B6117" s="21">
        <v>41257</v>
      </c>
      <c r="C6117" s="22" t="s">
        <v>57</v>
      </c>
      <c r="D6117" s="22" t="s">
        <v>61</v>
      </c>
      <c r="E6117" s="22" t="s">
        <v>53</v>
      </c>
      <c r="F6117" s="22">
        <v>679</v>
      </c>
      <c r="G6117" s="22">
        <v>69.22</v>
      </c>
      <c r="H6117" s="22">
        <v>20.55</v>
      </c>
      <c r="I6117" s="22">
        <v>6.8</v>
      </c>
      <c r="J6117" s="22" t="s">
        <v>54</v>
      </c>
      <c r="K6117" s="23">
        <v>0</v>
      </c>
      <c r="L6117" s="23" t="s">
        <v>62</v>
      </c>
      <c r="M6117" s="23" t="s">
        <v>84</v>
      </c>
      <c r="N6117" s="27">
        <v>41786</v>
      </c>
      <c r="O6117" s="23" t="s">
        <v>56</v>
      </c>
      <c r="P6117" t="str">
        <f t="shared" si="95"/>
        <v>INSERT INTO @DataTable (Deal, AdvanceDate, PROV, DealPurpose, RateType, BEACON, LTV, TDS, GDS, InsuranceType, PrincipalBalance, OccupancyType, AccountStatus, Closed_Date, DelinquencyBucket) VALUES (6116, '2012-12-14', 'ON', 'Purchase', 'Fixed', 679, 69.22, 20.55, 6.8, 'Conv', 0, 'Rental', 'Closed', '2014-05-27', 'Current');</v>
      </c>
    </row>
    <row r="6118" spans="1:16" x14ac:dyDescent="0.35">
      <c r="A6118" s="19">
        <v>6117</v>
      </c>
      <c r="B6118" s="18">
        <v>41369</v>
      </c>
      <c r="C6118" s="19" t="s">
        <v>51</v>
      </c>
      <c r="D6118" s="19" t="s">
        <v>52</v>
      </c>
      <c r="E6118" s="19" t="s">
        <v>53</v>
      </c>
      <c r="F6118" s="19">
        <v>718</v>
      </c>
      <c r="G6118" s="19">
        <v>80</v>
      </c>
      <c r="H6118" s="19">
        <v>37.65</v>
      </c>
      <c r="I6118" s="19">
        <v>15.55</v>
      </c>
      <c r="J6118" s="19" t="s">
        <v>54</v>
      </c>
      <c r="K6118" s="20">
        <v>175103.49</v>
      </c>
      <c r="L6118" s="20" t="s">
        <v>55</v>
      </c>
      <c r="M6118" s="20" t="s">
        <v>83</v>
      </c>
      <c r="N6118" s="26"/>
      <c r="O6118" s="20" t="s">
        <v>56</v>
      </c>
      <c r="P6118" t="str">
        <f t="shared" si="95"/>
        <v>INSERT INTO @DataTable (Deal, AdvanceDate, PROV, DealPurpose, RateType, BEACON, LTV, TDS, GDS, InsuranceType, PrincipalBalance, OccupancyType, AccountStatus, Closed_Date, DelinquencyBucket) VALUES (6117, '2013-04-05', 'AB', 'Refinance External', 'Fixed', 718, 80, 37.65, 15.55, 'Conv', 175103.49, 'Owner-Occupied', 'Open', '1900-01-00', 'Current');</v>
      </c>
    </row>
    <row r="6119" spans="1:16" x14ac:dyDescent="0.35">
      <c r="A6119" s="22">
        <v>6118</v>
      </c>
      <c r="B6119" s="21">
        <v>42143</v>
      </c>
      <c r="C6119" s="22" t="s">
        <v>58</v>
      </c>
      <c r="D6119" s="22" t="s">
        <v>61</v>
      </c>
      <c r="E6119" s="22" t="s">
        <v>53</v>
      </c>
      <c r="F6119" s="22">
        <v>753</v>
      </c>
      <c r="G6119" s="22">
        <v>95</v>
      </c>
      <c r="H6119" s="22">
        <v>35.89</v>
      </c>
      <c r="I6119" s="22">
        <v>25.46</v>
      </c>
      <c r="J6119" s="22" t="s">
        <v>60</v>
      </c>
      <c r="K6119" s="23">
        <v>522487.89</v>
      </c>
      <c r="L6119" s="23" t="s">
        <v>55</v>
      </c>
      <c r="M6119" s="23" t="s">
        <v>83</v>
      </c>
      <c r="N6119" s="27"/>
      <c r="O6119" s="23" t="s">
        <v>56</v>
      </c>
      <c r="P6119" t="str">
        <f t="shared" si="95"/>
        <v>INSERT INTO @DataTable (Deal, AdvanceDate, PROV, DealPurpose, RateType, BEACON, LTV, TDS, GDS, InsuranceType, PrincipalBalance, OccupancyType, AccountStatus, Closed_Date, DelinquencyBucket) VALUES (6118, '2015-05-19', 'BC', 'Purchase', 'Fixed', 753, 95, 35.89, 25.46, 'HiRatio', 522487.89, 'Owner-Occupied', 'Open', '1900-01-00', 'Current');</v>
      </c>
    </row>
    <row r="6120" spans="1:16" x14ac:dyDescent="0.35">
      <c r="A6120" s="19">
        <v>6119</v>
      </c>
      <c r="B6120" s="18">
        <v>42094</v>
      </c>
      <c r="C6120" s="19" t="s">
        <v>58</v>
      </c>
      <c r="D6120" s="19" t="s">
        <v>61</v>
      </c>
      <c r="E6120" s="19" t="s">
        <v>53</v>
      </c>
      <c r="F6120" s="19">
        <v>668</v>
      </c>
      <c r="G6120" s="19">
        <v>95</v>
      </c>
      <c r="H6120" s="19">
        <v>40.42</v>
      </c>
      <c r="I6120" s="19">
        <v>27.92</v>
      </c>
      <c r="J6120" s="19" t="s">
        <v>60</v>
      </c>
      <c r="K6120" s="20">
        <v>375791.62</v>
      </c>
      <c r="L6120" s="20" t="s">
        <v>55</v>
      </c>
      <c r="M6120" s="20" t="s">
        <v>83</v>
      </c>
      <c r="N6120" s="26"/>
      <c r="O6120" s="20" t="s">
        <v>56</v>
      </c>
      <c r="P6120" t="str">
        <f t="shared" si="95"/>
        <v>INSERT INTO @DataTable (Deal, AdvanceDate, PROV, DealPurpose, RateType, BEACON, LTV, TDS, GDS, InsuranceType, PrincipalBalance, OccupancyType, AccountStatus, Closed_Date, DelinquencyBucket) VALUES (6119, '2015-03-31', 'BC', 'Purchase', 'Fixed', 668, 95, 40.42, 27.92, 'HiRatio', 375791.62, 'Owner-Occupied', 'Open', '1900-01-00', 'Current');</v>
      </c>
    </row>
    <row r="6121" spans="1:16" x14ac:dyDescent="0.35">
      <c r="A6121" s="22">
        <v>6120</v>
      </c>
      <c r="B6121" s="21">
        <v>40823</v>
      </c>
      <c r="C6121" s="22" t="s">
        <v>57</v>
      </c>
      <c r="D6121" s="22" t="s">
        <v>61</v>
      </c>
      <c r="E6121" s="22" t="s">
        <v>53</v>
      </c>
      <c r="F6121" s="22">
        <v>771</v>
      </c>
      <c r="G6121" s="22">
        <v>95</v>
      </c>
      <c r="H6121" s="22">
        <v>28.62</v>
      </c>
      <c r="I6121" s="22">
        <v>16.649999999999999</v>
      </c>
      <c r="J6121" s="22" t="s">
        <v>60</v>
      </c>
      <c r="K6121" s="23">
        <v>201836.49</v>
      </c>
      <c r="L6121" s="23" t="s">
        <v>66</v>
      </c>
      <c r="M6121" s="23" t="s">
        <v>83</v>
      </c>
      <c r="N6121" s="27"/>
      <c r="O6121" s="23" t="s">
        <v>56</v>
      </c>
      <c r="P6121" t="str">
        <f t="shared" si="95"/>
        <v>INSERT INTO @DataTable (Deal, AdvanceDate, PROV, DealPurpose, RateType, BEACON, LTV, TDS, GDS, InsuranceType, PrincipalBalance, OccupancyType, AccountStatus, Closed_Date, DelinquencyBucket) VALUES (6120, '2011-10-07', 'ON', 'Purchase', 'Fixed', 771, 95, 28.62, 16.65, 'HiRatio', 201836.49, 'Second Home', 'Open', '1900-01-00', 'Current');</v>
      </c>
    </row>
    <row r="6122" spans="1:16" x14ac:dyDescent="0.35">
      <c r="A6122" s="19">
        <v>6121</v>
      </c>
      <c r="B6122" s="18">
        <v>41606</v>
      </c>
      <c r="C6122" s="19" t="s">
        <v>51</v>
      </c>
      <c r="D6122" s="19" t="s">
        <v>61</v>
      </c>
      <c r="E6122" s="19" t="s">
        <v>53</v>
      </c>
      <c r="F6122" s="19">
        <v>744</v>
      </c>
      <c r="G6122" s="19">
        <v>95</v>
      </c>
      <c r="H6122" s="19">
        <v>37.659999999999997</v>
      </c>
      <c r="I6122" s="19">
        <v>22.17</v>
      </c>
      <c r="J6122" s="19" t="s">
        <v>60</v>
      </c>
      <c r="K6122" s="20">
        <v>274213.07</v>
      </c>
      <c r="L6122" s="20" t="s">
        <v>55</v>
      </c>
      <c r="M6122" s="20" t="s">
        <v>83</v>
      </c>
      <c r="N6122" s="26"/>
      <c r="O6122" s="20" t="s">
        <v>56</v>
      </c>
      <c r="P6122" t="str">
        <f t="shared" si="95"/>
        <v>INSERT INTO @DataTable (Deal, AdvanceDate, PROV, DealPurpose, RateType, BEACON, LTV, TDS, GDS, InsuranceType, PrincipalBalance, OccupancyType, AccountStatus, Closed_Date, DelinquencyBucket) VALUES (6121, '2013-11-28', 'AB', 'Purchase', 'Fixed', 744, 95, 37.66, 22.17, 'HiRatio', 274213.07, 'Owner-Occupied', 'Open', '1900-01-00', 'Current');</v>
      </c>
    </row>
    <row r="6123" spans="1:16" x14ac:dyDescent="0.35">
      <c r="A6123" s="22">
        <v>6122</v>
      </c>
      <c r="B6123" s="21">
        <v>42438</v>
      </c>
      <c r="C6123" s="22" t="s">
        <v>57</v>
      </c>
      <c r="D6123" s="22" t="s">
        <v>52</v>
      </c>
      <c r="E6123" s="22" t="s">
        <v>40</v>
      </c>
      <c r="F6123" s="22">
        <v>762</v>
      </c>
      <c r="G6123" s="22">
        <v>73.86</v>
      </c>
      <c r="H6123" s="22">
        <v>17.739999999999998</v>
      </c>
      <c r="I6123" s="22">
        <v>15.47</v>
      </c>
      <c r="J6123" s="22" t="s">
        <v>54</v>
      </c>
      <c r="K6123" s="23">
        <v>317119.74</v>
      </c>
      <c r="L6123" s="23" t="s">
        <v>55</v>
      </c>
      <c r="M6123" s="23" t="s">
        <v>83</v>
      </c>
      <c r="N6123" s="27"/>
      <c r="O6123" s="23" t="s">
        <v>56</v>
      </c>
      <c r="P6123" t="str">
        <f t="shared" si="95"/>
        <v>INSERT INTO @DataTable (Deal, AdvanceDate, PROV, DealPurpose, RateType, BEACON, LTV, TDS, GDS, InsuranceType, PrincipalBalance, OccupancyType, AccountStatus, Closed_Date, DelinquencyBucket) VALUES (6122, '2016-03-09', 'ON', 'Refinance External', 'ARM', 762, 73.86, 17.74, 15.47, 'Conv', 317119.74, 'Owner-Occupied', 'Open', '1900-01-00', 'Current');</v>
      </c>
    </row>
    <row r="6124" spans="1:16" x14ac:dyDescent="0.35">
      <c r="A6124" s="19">
        <v>6123</v>
      </c>
      <c r="B6124" s="18">
        <v>41613</v>
      </c>
      <c r="C6124" s="19" t="s">
        <v>57</v>
      </c>
      <c r="D6124" s="19" t="s">
        <v>61</v>
      </c>
      <c r="E6124" s="19" t="s">
        <v>53</v>
      </c>
      <c r="F6124" s="19">
        <v>804</v>
      </c>
      <c r="G6124" s="19">
        <v>78.400000000000006</v>
      </c>
      <c r="H6124" s="19">
        <v>36.04</v>
      </c>
      <c r="I6124" s="19">
        <v>35.94</v>
      </c>
      <c r="J6124" s="19" t="s">
        <v>54</v>
      </c>
      <c r="K6124" s="20">
        <v>234024.32000000001</v>
      </c>
      <c r="L6124" s="20" t="s">
        <v>55</v>
      </c>
      <c r="M6124" s="20" t="s">
        <v>83</v>
      </c>
      <c r="N6124" s="26"/>
      <c r="O6124" s="20" t="s">
        <v>56</v>
      </c>
      <c r="P6124" t="str">
        <f t="shared" si="95"/>
        <v>INSERT INTO @DataTable (Deal, AdvanceDate, PROV, DealPurpose, RateType, BEACON, LTV, TDS, GDS, InsuranceType, PrincipalBalance, OccupancyType, AccountStatus, Closed_Date, DelinquencyBucket) VALUES (6123, '2013-12-05', 'ON', 'Purchase', 'Fixed', 804, 78.4, 36.04, 35.94, 'Conv', 234024.32, 'Owner-Occupied', 'Open', '1900-01-00', 'Current');</v>
      </c>
    </row>
    <row r="6125" spans="1:16" x14ac:dyDescent="0.35">
      <c r="A6125" s="22">
        <v>6124</v>
      </c>
      <c r="B6125" s="21">
        <v>42123</v>
      </c>
      <c r="C6125" s="22" t="s">
        <v>65</v>
      </c>
      <c r="D6125" s="22" t="s">
        <v>59</v>
      </c>
      <c r="E6125" s="22" t="s">
        <v>40</v>
      </c>
      <c r="F6125" s="22">
        <v>758</v>
      </c>
      <c r="G6125" s="22">
        <v>78.09</v>
      </c>
      <c r="H6125" s="22">
        <v>36.83</v>
      </c>
      <c r="I6125" s="22">
        <v>23.2</v>
      </c>
      <c r="J6125" s="22" t="s">
        <v>54</v>
      </c>
      <c r="K6125" s="23">
        <v>0</v>
      </c>
      <c r="L6125" s="23" t="s">
        <v>55</v>
      </c>
      <c r="M6125" s="23" t="s">
        <v>84</v>
      </c>
      <c r="N6125" s="27">
        <v>42740</v>
      </c>
      <c r="O6125" s="23" t="s">
        <v>56</v>
      </c>
      <c r="P6125" t="str">
        <f t="shared" si="95"/>
        <v>INSERT INTO @DataTable (Deal, AdvanceDate, PROV, DealPurpose, RateType, BEACON, LTV, TDS, GDS, InsuranceType, PrincipalBalance, OccupancyType, AccountStatus, Closed_Date, DelinquencyBucket) VALUES (6124, '2015-04-29', 'NS', 'Transfer', 'ARM', 758, 78.09, 36.83, 23.2, 'Conv', 0, 'Owner-Occupied', 'Closed', '2017-01-05', 'Current');</v>
      </c>
    </row>
    <row r="6126" spans="1:16" x14ac:dyDescent="0.35">
      <c r="A6126" s="19">
        <v>6125</v>
      </c>
      <c r="B6126" s="18">
        <v>42548</v>
      </c>
      <c r="C6126" s="19" t="s">
        <v>57</v>
      </c>
      <c r="D6126" s="19" t="s">
        <v>52</v>
      </c>
      <c r="E6126" s="19" t="s">
        <v>40</v>
      </c>
      <c r="F6126" s="19">
        <v>736</v>
      </c>
      <c r="G6126" s="19">
        <v>72</v>
      </c>
      <c r="H6126" s="19">
        <v>30.06</v>
      </c>
      <c r="I6126" s="19">
        <v>25.78</v>
      </c>
      <c r="J6126" s="19" t="s">
        <v>54</v>
      </c>
      <c r="K6126" s="20">
        <v>354293.95</v>
      </c>
      <c r="L6126" s="20" t="s">
        <v>55</v>
      </c>
      <c r="M6126" s="20" t="s">
        <v>83</v>
      </c>
      <c r="N6126" s="26"/>
      <c r="O6126" s="20" t="s">
        <v>56</v>
      </c>
      <c r="P6126" t="str">
        <f t="shared" si="95"/>
        <v>INSERT INTO @DataTable (Deal, AdvanceDate, PROV, DealPurpose, RateType, BEACON, LTV, TDS, GDS, InsuranceType, PrincipalBalance, OccupancyType, AccountStatus, Closed_Date, DelinquencyBucket) VALUES (6125, '2016-06-27', 'ON', 'Refinance External', 'ARM', 736, 72, 30.06, 25.78, 'Conv', 354293.95, 'Owner-Occupied', 'Open', '1900-01-00', 'Current');</v>
      </c>
    </row>
    <row r="6127" spans="1:16" x14ac:dyDescent="0.35">
      <c r="A6127" s="22">
        <v>6126</v>
      </c>
      <c r="B6127" s="21">
        <v>42642</v>
      </c>
      <c r="C6127" s="22" t="s">
        <v>57</v>
      </c>
      <c r="D6127" s="22" t="s">
        <v>61</v>
      </c>
      <c r="E6127" s="22" t="s">
        <v>40</v>
      </c>
      <c r="F6127" s="22">
        <v>793</v>
      </c>
      <c r="G6127" s="22">
        <v>48.52</v>
      </c>
      <c r="H6127" s="22">
        <v>26.58</v>
      </c>
      <c r="I6127" s="22">
        <v>10.19</v>
      </c>
      <c r="J6127" s="22" t="s">
        <v>54</v>
      </c>
      <c r="K6127" s="23">
        <v>293490.06</v>
      </c>
      <c r="L6127" s="23" t="s">
        <v>55</v>
      </c>
      <c r="M6127" s="23" t="s">
        <v>83</v>
      </c>
      <c r="N6127" s="27"/>
      <c r="O6127" s="23" t="s">
        <v>56</v>
      </c>
      <c r="P6127" t="str">
        <f t="shared" si="95"/>
        <v>INSERT INTO @DataTable (Deal, AdvanceDate, PROV, DealPurpose, RateType, BEACON, LTV, TDS, GDS, InsuranceType, PrincipalBalance, OccupancyType, AccountStatus, Closed_Date, DelinquencyBucket) VALUES (6126, '2016-09-29', 'ON', 'Purchase', 'ARM', 793, 48.52, 26.58, 10.19, 'Conv', 293490.06, 'Owner-Occupied', 'Open', '1900-01-00', 'Current');</v>
      </c>
    </row>
    <row r="6128" spans="1:16" x14ac:dyDescent="0.35">
      <c r="A6128" s="19">
        <v>6127</v>
      </c>
      <c r="B6128" s="18">
        <v>42311</v>
      </c>
      <c r="C6128" s="19" t="s">
        <v>57</v>
      </c>
      <c r="D6128" s="19" t="s">
        <v>59</v>
      </c>
      <c r="E6128" s="19" t="s">
        <v>40</v>
      </c>
      <c r="F6128" s="19">
        <v>772</v>
      </c>
      <c r="G6128" s="19">
        <v>57.13</v>
      </c>
      <c r="H6128" s="19">
        <v>23.14</v>
      </c>
      <c r="I6128" s="19">
        <v>21.37</v>
      </c>
      <c r="J6128" s="19" t="s">
        <v>54</v>
      </c>
      <c r="K6128" s="20">
        <v>221287.09</v>
      </c>
      <c r="L6128" s="20" t="s">
        <v>55</v>
      </c>
      <c r="M6128" s="20" t="s">
        <v>83</v>
      </c>
      <c r="N6128" s="26"/>
      <c r="O6128" s="20" t="s">
        <v>56</v>
      </c>
      <c r="P6128" t="str">
        <f t="shared" si="95"/>
        <v>INSERT INTO @DataTable (Deal, AdvanceDate, PROV, DealPurpose, RateType, BEACON, LTV, TDS, GDS, InsuranceType, PrincipalBalance, OccupancyType, AccountStatus, Closed_Date, DelinquencyBucket) VALUES (6127, '2015-11-03', 'ON', 'Transfer', 'ARM', 772, 57.13, 23.14, 21.37, 'Conv', 221287.09, 'Owner-Occupied', 'Open', '1900-01-00', 'Current');</v>
      </c>
    </row>
    <row r="6129" spans="1:16" x14ac:dyDescent="0.35">
      <c r="A6129" s="22">
        <v>6128</v>
      </c>
      <c r="B6129" s="21">
        <v>42429</v>
      </c>
      <c r="C6129" s="22" t="s">
        <v>58</v>
      </c>
      <c r="D6129" s="22" t="s">
        <v>61</v>
      </c>
      <c r="E6129" s="22" t="s">
        <v>53</v>
      </c>
      <c r="F6129" s="22">
        <v>796</v>
      </c>
      <c r="G6129" s="22">
        <v>72.849999999999994</v>
      </c>
      <c r="H6129" s="22">
        <v>37.75</v>
      </c>
      <c r="I6129" s="22">
        <v>25.34</v>
      </c>
      <c r="J6129" s="22" t="s">
        <v>54</v>
      </c>
      <c r="K6129" s="23">
        <v>536694.29</v>
      </c>
      <c r="L6129" s="23" t="s">
        <v>66</v>
      </c>
      <c r="M6129" s="23" t="s">
        <v>83</v>
      </c>
      <c r="N6129" s="27"/>
      <c r="O6129" s="23" t="s">
        <v>56</v>
      </c>
      <c r="P6129" t="str">
        <f t="shared" si="95"/>
        <v>INSERT INTO @DataTable (Deal, AdvanceDate, PROV, DealPurpose, RateType, BEACON, LTV, TDS, GDS, InsuranceType, PrincipalBalance, OccupancyType, AccountStatus, Closed_Date, DelinquencyBucket) VALUES (6128, '2016-02-29', 'BC', 'Purchase', 'Fixed', 796, 72.85, 37.75, 25.34, 'Conv', 536694.29, 'Second Home', 'Open', '1900-01-00', 'Current');</v>
      </c>
    </row>
    <row r="6130" spans="1:16" x14ac:dyDescent="0.35">
      <c r="A6130" s="19">
        <v>6129</v>
      </c>
      <c r="B6130" s="18">
        <v>41963</v>
      </c>
      <c r="C6130" s="19" t="s">
        <v>57</v>
      </c>
      <c r="D6130" s="19" t="s">
        <v>52</v>
      </c>
      <c r="E6130" s="19" t="s">
        <v>53</v>
      </c>
      <c r="F6130" s="19">
        <v>721</v>
      </c>
      <c r="G6130" s="19">
        <v>80</v>
      </c>
      <c r="H6130" s="19">
        <v>43.06</v>
      </c>
      <c r="I6130" s="19">
        <v>35.909999999999997</v>
      </c>
      <c r="J6130" s="19" t="s">
        <v>54</v>
      </c>
      <c r="K6130" s="20">
        <v>0</v>
      </c>
      <c r="L6130" s="20" t="s">
        <v>55</v>
      </c>
      <c r="M6130" s="20" t="s">
        <v>84</v>
      </c>
      <c r="N6130" s="26">
        <v>42565</v>
      </c>
      <c r="O6130" s="20" t="s">
        <v>56</v>
      </c>
      <c r="P6130" t="str">
        <f t="shared" si="95"/>
        <v>INSERT INTO @DataTable (Deal, AdvanceDate, PROV, DealPurpose, RateType, BEACON, LTV, TDS, GDS, InsuranceType, PrincipalBalance, OccupancyType, AccountStatus, Closed_Date, DelinquencyBucket) VALUES (6129, '2014-11-20', 'ON', 'Refinance External', 'Fixed', 721, 80, 43.06, 35.91, 'Conv', 0, 'Owner-Occupied', 'Closed', '2016-07-14', 'Current');</v>
      </c>
    </row>
    <row r="6131" spans="1:16" x14ac:dyDescent="0.35">
      <c r="A6131" s="22">
        <v>6130</v>
      </c>
      <c r="B6131" s="21">
        <v>40816</v>
      </c>
      <c r="C6131" s="22" t="s">
        <v>57</v>
      </c>
      <c r="D6131" s="22" t="s">
        <v>52</v>
      </c>
      <c r="E6131" s="22" t="s">
        <v>53</v>
      </c>
      <c r="F6131" s="22">
        <v>673</v>
      </c>
      <c r="G6131" s="22">
        <v>73.33</v>
      </c>
      <c r="H6131" s="22">
        <v>30.23</v>
      </c>
      <c r="I6131" s="22">
        <v>23.79</v>
      </c>
      <c r="J6131" s="22" t="s">
        <v>54</v>
      </c>
      <c r="K6131" s="23">
        <v>135165.19</v>
      </c>
      <c r="L6131" s="23" t="s">
        <v>55</v>
      </c>
      <c r="M6131" s="23" t="s">
        <v>83</v>
      </c>
      <c r="N6131" s="27"/>
      <c r="O6131" s="23" t="s">
        <v>56</v>
      </c>
      <c r="P6131" t="str">
        <f t="shared" si="95"/>
        <v>INSERT INTO @DataTable (Deal, AdvanceDate, PROV, DealPurpose, RateType, BEACON, LTV, TDS, GDS, InsuranceType, PrincipalBalance, OccupancyType, AccountStatus, Closed_Date, DelinquencyBucket) VALUES (6130, '2011-09-30', 'ON', 'Refinance External', 'Fixed', 673, 73.33, 30.23, 23.79, 'Conv', 135165.19, 'Owner-Occupied', 'Open', '1900-01-00', 'Current');</v>
      </c>
    </row>
    <row r="6132" spans="1:16" x14ac:dyDescent="0.35">
      <c r="A6132" s="19">
        <v>6131</v>
      </c>
      <c r="B6132" s="18">
        <v>41754</v>
      </c>
      <c r="C6132" s="19" t="s">
        <v>57</v>
      </c>
      <c r="D6132" s="19" t="s">
        <v>59</v>
      </c>
      <c r="E6132" s="19" t="s">
        <v>40</v>
      </c>
      <c r="F6132" s="19">
        <v>800</v>
      </c>
      <c r="G6132" s="19">
        <v>78.209999999999994</v>
      </c>
      <c r="H6132" s="19">
        <v>25.46</v>
      </c>
      <c r="I6132" s="19">
        <v>23.11</v>
      </c>
      <c r="J6132" s="19" t="s">
        <v>54</v>
      </c>
      <c r="K6132" s="20">
        <v>151380.76999999999</v>
      </c>
      <c r="L6132" s="20" t="s">
        <v>55</v>
      </c>
      <c r="M6132" s="20" t="s">
        <v>83</v>
      </c>
      <c r="N6132" s="26"/>
      <c r="O6132" s="20" t="s">
        <v>56</v>
      </c>
      <c r="P6132" t="str">
        <f t="shared" si="95"/>
        <v>INSERT INTO @DataTable (Deal, AdvanceDate, PROV, DealPurpose, RateType, BEACON, LTV, TDS, GDS, InsuranceType, PrincipalBalance, OccupancyType, AccountStatus, Closed_Date, DelinquencyBucket) VALUES (6131, '2014-04-25', 'ON', 'Transfer', 'ARM', 800, 78.21, 25.46, 23.11, 'Conv', 151380.77, 'Owner-Occupied', 'Open', '1900-01-00', 'Current');</v>
      </c>
    </row>
    <row r="6133" spans="1:16" x14ac:dyDescent="0.35">
      <c r="A6133" s="22">
        <v>6132</v>
      </c>
      <c r="B6133" s="21">
        <v>40716</v>
      </c>
      <c r="C6133" s="22" t="s">
        <v>78</v>
      </c>
      <c r="D6133" s="22" t="s">
        <v>61</v>
      </c>
      <c r="E6133" s="22" t="s">
        <v>53</v>
      </c>
      <c r="F6133" s="22">
        <v>716</v>
      </c>
      <c r="G6133" s="22">
        <v>90</v>
      </c>
      <c r="H6133" s="22">
        <v>28.91</v>
      </c>
      <c r="I6133" s="22">
        <v>16.579999999999998</v>
      </c>
      <c r="J6133" s="22" t="s">
        <v>60</v>
      </c>
      <c r="K6133" s="23">
        <v>0</v>
      </c>
      <c r="L6133" s="23" t="s">
        <v>66</v>
      </c>
      <c r="M6133" s="23" t="s">
        <v>84</v>
      </c>
      <c r="N6133" s="27">
        <v>41985</v>
      </c>
      <c r="O6133" s="23" t="s">
        <v>56</v>
      </c>
      <c r="P6133" t="str">
        <f t="shared" si="95"/>
        <v>INSERT INTO @DataTable (Deal, AdvanceDate, PROV, DealPurpose, RateType, BEACON, LTV, TDS, GDS, InsuranceType, PrincipalBalance, OccupancyType, AccountStatus, Closed_Date, DelinquencyBucket) VALUES (6132, '2011-06-22', 'NL', 'Purchase', 'Fixed', 716, 90, 28.91, 16.58, 'HiRatio', 0, 'Second Home', 'Closed', '2014-12-12', 'Current');</v>
      </c>
    </row>
    <row r="6134" spans="1:16" x14ac:dyDescent="0.35">
      <c r="A6134" s="19">
        <v>6133</v>
      </c>
      <c r="B6134" s="18">
        <v>41555</v>
      </c>
      <c r="C6134" s="19" t="s">
        <v>58</v>
      </c>
      <c r="D6134" s="19" t="s">
        <v>61</v>
      </c>
      <c r="E6134" s="19" t="s">
        <v>53</v>
      </c>
      <c r="F6134" s="19">
        <v>723</v>
      </c>
      <c r="G6134" s="19">
        <v>94.94</v>
      </c>
      <c r="H6134" s="19">
        <v>43.15</v>
      </c>
      <c r="I6134" s="19">
        <v>12.63</v>
      </c>
      <c r="J6134" s="19" t="s">
        <v>60</v>
      </c>
      <c r="K6134" s="20">
        <v>351390.3</v>
      </c>
      <c r="L6134" s="20" t="s">
        <v>55</v>
      </c>
      <c r="M6134" s="20" t="s">
        <v>83</v>
      </c>
      <c r="N6134" s="26"/>
      <c r="O6134" s="20" t="s">
        <v>56</v>
      </c>
      <c r="P6134" t="str">
        <f t="shared" si="95"/>
        <v>INSERT INTO @DataTable (Deal, AdvanceDate, PROV, DealPurpose, RateType, BEACON, LTV, TDS, GDS, InsuranceType, PrincipalBalance, OccupancyType, AccountStatus, Closed_Date, DelinquencyBucket) VALUES (6133, '2013-10-08', 'BC', 'Purchase', 'Fixed', 723, 94.94, 43.15, 12.63, 'HiRatio', 351390.3, 'Owner-Occupied', 'Open', '1900-01-00', 'Current');</v>
      </c>
    </row>
    <row r="6135" spans="1:16" x14ac:dyDescent="0.35">
      <c r="A6135" s="22">
        <v>6134</v>
      </c>
      <c r="B6135" s="21">
        <v>42271</v>
      </c>
      <c r="C6135" s="22" t="s">
        <v>57</v>
      </c>
      <c r="D6135" s="22" t="s">
        <v>61</v>
      </c>
      <c r="E6135" s="22" t="s">
        <v>40</v>
      </c>
      <c r="F6135" s="22">
        <v>808</v>
      </c>
      <c r="G6135" s="22">
        <v>40.61</v>
      </c>
      <c r="H6135" s="22">
        <v>24.74</v>
      </c>
      <c r="I6135" s="22">
        <v>15.43</v>
      </c>
      <c r="J6135" s="22" t="s">
        <v>54</v>
      </c>
      <c r="K6135" s="23">
        <v>370790.86</v>
      </c>
      <c r="L6135" s="23" t="s">
        <v>55</v>
      </c>
      <c r="M6135" s="23" t="s">
        <v>83</v>
      </c>
      <c r="N6135" s="27"/>
      <c r="O6135" s="23" t="s">
        <v>56</v>
      </c>
      <c r="P6135" t="str">
        <f t="shared" si="95"/>
        <v>INSERT INTO @DataTable (Deal, AdvanceDate, PROV, DealPurpose, RateType, BEACON, LTV, TDS, GDS, InsuranceType, PrincipalBalance, OccupancyType, AccountStatus, Closed_Date, DelinquencyBucket) VALUES (6134, '2015-09-24', 'ON', 'Purchase', 'ARM', 808, 40.61, 24.74, 15.43, 'Conv', 370790.86, 'Owner-Occupied', 'Open', '1900-01-00', 'Current');</v>
      </c>
    </row>
    <row r="6136" spans="1:16" x14ac:dyDescent="0.35">
      <c r="A6136" s="19">
        <v>6135</v>
      </c>
      <c r="B6136" s="18">
        <v>41974</v>
      </c>
      <c r="C6136" s="19" t="s">
        <v>51</v>
      </c>
      <c r="D6136" s="19" t="s">
        <v>61</v>
      </c>
      <c r="E6136" s="19" t="s">
        <v>53</v>
      </c>
      <c r="F6136" s="19">
        <v>814</v>
      </c>
      <c r="G6136" s="19">
        <v>95</v>
      </c>
      <c r="H6136" s="19">
        <v>30.99</v>
      </c>
      <c r="I6136" s="19">
        <v>30.58</v>
      </c>
      <c r="J6136" s="19" t="s">
        <v>60</v>
      </c>
      <c r="K6136" s="20">
        <v>401252.97</v>
      </c>
      <c r="L6136" s="20" t="s">
        <v>55</v>
      </c>
      <c r="M6136" s="20" t="s">
        <v>83</v>
      </c>
      <c r="N6136" s="26"/>
      <c r="O6136" s="20" t="s">
        <v>56</v>
      </c>
      <c r="P6136" t="str">
        <f t="shared" si="95"/>
        <v>INSERT INTO @DataTable (Deal, AdvanceDate, PROV, DealPurpose, RateType, BEACON, LTV, TDS, GDS, InsuranceType, PrincipalBalance, OccupancyType, AccountStatus, Closed_Date, DelinquencyBucket) VALUES (6135, '2014-12-01', 'AB', 'Purchase', 'Fixed', 814, 95, 30.99, 30.58, 'HiRatio', 401252.97, 'Owner-Occupied', 'Open', '1900-01-00', 'Current');</v>
      </c>
    </row>
    <row r="6137" spans="1:16" x14ac:dyDescent="0.35">
      <c r="A6137" s="22">
        <v>6136</v>
      </c>
      <c r="B6137" s="21">
        <v>42199</v>
      </c>
      <c r="C6137" s="22" t="s">
        <v>58</v>
      </c>
      <c r="D6137" s="22" t="s">
        <v>59</v>
      </c>
      <c r="E6137" s="22" t="s">
        <v>40</v>
      </c>
      <c r="F6137" s="22">
        <v>796</v>
      </c>
      <c r="G6137" s="22">
        <v>90.77</v>
      </c>
      <c r="H6137" s="22">
        <v>29.49</v>
      </c>
      <c r="I6137" s="22">
        <v>28.83</v>
      </c>
      <c r="J6137" s="22" t="s">
        <v>60</v>
      </c>
      <c r="K6137" s="23">
        <v>272375.34999999998</v>
      </c>
      <c r="L6137" s="23" t="s">
        <v>55</v>
      </c>
      <c r="M6137" s="23" t="s">
        <v>83</v>
      </c>
      <c r="N6137" s="27"/>
      <c r="O6137" s="23" t="s">
        <v>56</v>
      </c>
      <c r="P6137" t="str">
        <f t="shared" si="95"/>
        <v>INSERT INTO @DataTable (Deal, AdvanceDate, PROV, DealPurpose, RateType, BEACON, LTV, TDS, GDS, InsuranceType, PrincipalBalance, OccupancyType, AccountStatus, Closed_Date, DelinquencyBucket) VALUES (6136, '2015-07-14', 'BC', 'Transfer', 'ARM', 796, 90.77, 29.49, 28.83, 'HiRatio', 272375.35, 'Owner-Occupied', 'Open', '1900-01-00', 'Current');</v>
      </c>
    </row>
    <row r="6138" spans="1:16" x14ac:dyDescent="0.35">
      <c r="A6138" s="19">
        <v>6137</v>
      </c>
      <c r="B6138" s="18">
        <v>41431</v>
      </c>
      <c r="C6138" s="19" t="s">
        <v>58</v>
      </c>
      <c r="D6138" s="19" t="s">
        <v>59</v>
      </c>
      <c r="E6138" s="19" t="s">
        <v>53</v>
      </c>
      <c r="F6138" s="19">
        <v>698</v>
      </c>
      <c r="G6138" s="19">
        <v>92.45</v>
      </c>
      <c r="H6138" s="19">
        <v>37.44</v>
      </c>
      <c r="I6138" s="19">
        <v>20.38</v>
      </c>
      <c r="J6138" s="19" t="s">
        <v>60</v>
      </c>
      <c r="K6138" s="20">
        <v>336531.53</v>
      </c>
      <c r="L6138" s="20" t="s">
        <v>55</v>
      </c>
      <c r="M6138" s="20" t="s">
        <v>83</v>
      </c>
      <c r="N6138" s="26"/>
      <c r="O6138" s="20" t="s">
        <v>56</v>
      </c>
      <c r="P6138" t="str">
        <f t="shared" si="95"/>
        <v>INSERT INTO @DataTable (Deal, AdvanceDate, PROV, DealPurpose, RateType, BEACON, LTV, TDS, GDS, InsuranceType, PrincipalBalance, OccupancyType, AccountStatus, Closed_Date, DelinquencyBucket) VALUES (6137, '2013-06-06', 'BC', 'Transfer', 'Fixed', 698, 92.45, 37.44, 20.38, 'HiRatio', 336531.53, 'Owner-Occupied', 'Open', '1900-01-00', 'Current');</v>
      </c>
    </row>
    <row r="6139" spans="1:16" x14ac:dyDescent="0.35">
      <c r="A6139" s="22">
        <v>6138</v>
      </c>
      <c r="B6139" s="21">
        <v>42216</v>
      </c>
      <c r="C6139" s="22" t="s">
        <v>57</v>
      </c>
      <c r="D6139" s="22" t="s">
        <v>59</v>
      </c>
      <c r="E6139" s="22" t="s">
        <v>53</v>
      </c>
      <c r="F6139" s="22">
        <v>719</v>
      </c>
      <c r="G6139" s="22">
        <v>59.89</v>
      </c>
      <c r="H6139" s="22">
        <v>37.53</v>
      </c>
      <c r="I6139" s="22">
        <v>27.57</v>
      </c>
      <c r="J6139" s="22" t="s">
        <v>54</v>
      </c>
      <c r="K6139" s="23">
        <v>138323.26</v>
      </c>
      <c r="L6139" s="23" t="s">
        <v>55</v>
      </c>
      <c r="M6139" s="23" t="s">
        <v>83</v>
      </c>
      <c r="N6139" s="27"/>
      <c r="O6139" s="23" t="s">
        <v>56</v>
      </c>
      <c r="P6139" t="str">
        <f t="shared" si="95"/>
        <v>INSERT INTO @DataTable (Deal, AdvanceDate, PROV, DealPurpose, RateType, BEACON, LTV, TDS, GDS, InsuranceType, PrincipalBalance, OccupancyType, AccountStatus, Closed_Date, DelinquencyBucket) VALUES (6138, '2015-07-31', 'ON', 'Transfer', 'Fixed', 719, 59.89, 37.53, 27.57, 'Conv', 138323.26, 'Owner-Occupied', 'Open', '1900-01-00', 'Current');</v>
      </c>
    </row>
    <row r="6140" spans="1:16" x14ac:dyDescent="0.35">
      <c r="A6140" s="19">
        <v>6139</v>
      </c>
      <c r="B6140" s="18">
        <v>42221</v>
      </c>
      <c r="C6140" s="19" t="s">
        <v>51</v>
      </c>
      <c r="D6140" s="19" t="s">
        <v>61</v>
      </c>
      <c r="E6140" s="19" t="s">
        <v>53</v>
      </c>
      <c r="F6140" s="19">
        <v>750</v>
      </c>
      <c r="G6140" s="19">
        <v>95</v>
      </c>
      <c r="H6140" s="19">
        <v>40.369999999999997</v>
      </c>
      <c r="I6140" s="19">
        <v>24.54</v>
      </c>
      <c r="J6140" s="19" t="s">
        <v>60</v>
      </c>
      <c r="K6140" s="20">
        <v>463529.18</v>
      </c>
      <c r="L6140" s="20" t="s">
        <v>55</v>
      </c>
      <c r="M6140" s="20" t="s">
        <v>83</v>
      </c>
      <c r="N6140" s="26"/>
      <c r="O6140" s="20" t="s">
        <v>56</v>
      </c>
      <c r="P6140" t="str">
        <f t="shared" si="95"/>
        <v>INSERT INTO @DataTable (Deal, AdvanceDate, PROV, DealPurpose, RateType, BEACON, LTV, TDS, GDS, InsuranceType, PrincipalBalance, OccupancyType, AccountStatus, Closed_Date, DelinquencyBucket) VALUES (6139, '2015-08-05', 'AB', 'Purchase', 'Fixed', 750, 95, 40.37, 24.54, 'HiRatio', 463529.18, 'Owner-Occupied', 'Open', '1900-01-00', 'Current');</v>
      </c>
    </row>
    <row r="6141" spans="1:16" x14ac:dyDescent="0.35">
      <c r="A6141" s="22">
        <v>6140</v>
      </c>
      <c r="B6141" s="21">
        <v>42349</v>
      </c>
      <c r="C6141" s="22" t="s">
        <v>51</v>
      </c>
      <c r="D6141" s="22" t="s">
        <v>61</v>
      </c>
      <c r="E6141" s="22" t="s">
        <v>53</v>
      </c>
      <c r="F6141" s="22">
        <v>662</v>
      </c>
      <c r="G6141" s="22">
        <v>95</v>
      </c>
      <c r="H6141" s="22">
        <v>37.409999999999997</v>
      </c>
      <c r="I6141" s="22">
        <v>32.36</v>
      </c>
      <c r="J6141" s="22" t="s">
        <v>60</v>
      </c>
      <c r="K6141" s="23">
        <v>393286.42</v>
      </c>
      <c r="L6141" s="23" t="s">
        <v>55</v>
      </c>
      <c r="M6141" s="23" t="s">
        <v>83</v>
      </c>
      <c r="N6141" s="27"/>
      <c r="O6141" s="23" t="s">
        <v>56</v>
      </c>
      <c r="P6141" t="str">
        <f t="shared" si="95"/>
        <v>INSERT INTO @DataTable (Deal, AdvanceDate, PROV, DealPurpose, RateType, BEACON, LTV, TDS, GDS, InsuranceType, PrincipalBalance, OccupancyType, AccountStatus, Closed_Date, DelinquencyBucket) VALUES (6140, '2015-12-11', 'AB', 'Purchase', 'Fixed', 662, 95, 37.41, 32.36, 'HiRatio', 393286.42, 'Owner-Occupied', 'Open', '1900-01-00', 'Current');</v>
      </c>
    </row>
    <row r="6142" spans="1:16" x14ac:dyDescent="0.35">
      <c r="A6142" s="19">
        <v>6141</v>
      </c>
      <c r="B6142" s="18">
        <v>42696</v>
      </c>
      <c r="C6142" s="19" t="s">
        <v>57</v>
      </c>
      <c r="D6142" s="19" t="s">
        <v>61</v>
      </c>
      <c r="E6142" s="19" t="s">
        <v>53</v>
      </c>
      <c r="F6142" s="19">
        <v>723</v>
      </c>
      <c r="G6142" s="19">
        <v>94.02</v>
      </c>
      <c r="H6142" s="19">
        <v>43.7</v>
      </c>
      <c r="I6142" s="19">
        <v>29.34</v>
      </c>
      <c r="J6142" s="19" t="s">
        <v>60</v>
      </c>
      <c r="K6142" s="20">
        <v>486086.6</v>
      </c>
      <c r="L6142" s="20" t="s">
        <v>55</v>
      </c>
      <c r="M6142" s="20" t="s">
        <v>83</v>
      </c>
      <c r="N6142" s="26"/>
      <c r="O6142" s="20" t="s">
        <v>56</v>
      </c>
      <c r="P6142" t="str">
        <f t="shared" si="95"/>
        <v>INSERT INTO @DataTable (Deal, AdvanceDate, PROV, DealPurpose, RateType, BEACON, LTV, TDS, GDS, InsuranceType, PrincipalBalance, OccupancyType, AccountStatus, Closed_Date, DelinquencyBucket) VALUES (6141, '2016-11-22', 'ON', 'Purchase', 'Fixed', 723, 94.02, 43.7, 29.34, 'HiRatio', 486086.6, 'Owner-Occupied', 'Open', '1900-01-00', 'Current');</v>
      </c>
    </row>
    <row r="6143" spans="1:16" x14ac:dyDescent="0.35">
      <c r="A6143" s="22">
        <v>6142</v>
      </c>
      <c r="B6143" s="21">
        <v>41236</v>
      </c>
      <c r="C6143" s="22" t="s">
        <v>57</v>
      </c>
      <c r="D6143" s="22" t="s">
        <v>52</v>
      </c>
      <c r="E6143" s="22" t="s">
        <v>53</v>
      </c>
      <c r="F6143" s="22">
        <v>758</v>
      </c>
      <c r="G6143" s="22">
        <v>63.79</v>
      </c>
      <c r="H6143" s="22">
        <v>20.11</v>
      </c>
      <c r="I6143" s="22">
        <v>19.34</v>
      </c>
      <c r="J6143" s="22" t="s">
        <v>54</v>
      </c>
      <c r="K6143" s="23">
        <v>0</v>
      </c>
      <c r="L6143" s="23" t="s">
        <v>55</v>
      </c>
      <c r="M6143" s="23" t="s">
        <v>84</v>
      </c>
      <c r="N6143" s="27">
        <v>42698</v>
      </c>
      <c r="O6143" s="23" t="s">
        <v>56</v>
      </c>
      <c r="P6143" t="str">
        <f t="shared" si="95"/>
        <v>INSERT INTO @DataTable (Deal, AdvanceDate, PROV, DealPurpose, RateType, BEACON, LTV, TDS, GDS, InsuranceType, PrincipalBalance, OccupancyType, AccountStatus, Closed_Date, DelinquencyBucket) VALUES (6142, '2012-11-23', 'ON', 'Refinance External', 'Fixed', 758, 63.79, 20.11, 19.34, 'Conv', 0, 'Owner-Occupied', 'Closed', '2016-11-24', 'Current');</v>
      </c>
    </row>
    <row r="6144" spans="1:16" x14ac:dyDescent="0.35">
      <c r="A6144" s="19">
        <v>6143</v>
      </c>
      <c r="B6144" s="18">
        <v>40603</v>
      </c>
      <c r="C6144" s="19" t="s">
        <v>51</v>
      </c>
      <c r="D6144" s="19" t="s">
        <v>52</v>
      </c>
      <c r="E6144" s="19" t="s">
        <v>53</v>
      </c>
      <c r="F6144" s="19">
        <v>809</v>
      </c>
      <c r="G6144" s="19">
        <v>78.33</v>
      </c>
      <c r="H6144" s="19">
        <v>30.78</v>
      </c>
      <c r="I6144" s="19">
        <v>29.81</v>
      </c>
      <c r="J6144" s="19" t="s">
        <v>54</v>
      </c>
      <c r="K6144" s="20">
        <v>0</v>
      </c>
      <c r="L6144" s="20" t="s">
        <v>55</v>
      </c>
      <c r="M6144" s="20" t="s">
        <v>84</v>
      </c>
      <c r="N6144" s="26">
        <v>41130</v>
      </c>
      <c r="O6144" s="20" t="s">
        <v>56</v>
      </c>
      <c r="P6144" t="str">
        <f t="shared" si="95"/>
        <v>INSERT INTO @DataTable (Deal, AdvanceDate, PROV, DealPurpose, RateType, BEACON, LTV, TDS, GDS, InsuranceType, PrincipalBalance, OccupancyType, AccountStatus, Closed_Date, DelinquencyBucket) VALUES (6143, '2011-03-01', 'AB', 'Refinance External', 'Fixed', 809, 78.33, 30.78, 29.81, 'Conv', 0, 'Owner-Occupied', 'Closed', '2012-08-09', 'Current');</v>
      </c>
    </row>
    <row r="6145" spans="1:16" x14ac:dyDescent="0.35">
      <c r="A6145" s="22">
        <v>6144</v>
      </c>
      <c r="B6145" s="21">
        <v>42573</v>
      </c>
      <c r="C6145" s="22" t="s">
        <v>58</v>
      </c>
      <c r="D6145" s="22" t="s">
        <v>61</v>
      </c>
      <c r="E6145" s="22" t="s">
        <v>40</v>
      </c>
      <c r="F6145" s="22">
        <v>780</v>
      </c>
      <c r="G6145" s="22">
        <v>65</v>
      </c>
      <c r="H6145" s="22">
        <v>29.67</v>
      </c>
      <c r="I6145" s="22">
        <v>9.24</v>
      </c>
      <c r="J6145" s="22" t="s">
        <v>54</v>
      </c>
      <c r="K6145" s="23">
        <v>277015.08</v>
      </c>
      <c r="L6145" s="23" t="s">
        <v>62</v>
      </c>
      <c r="M6145" s="23" t="s">
        <v>83</v>
      </c>
      <c r="N6145" s="27"/>
      <c r="O6145" s="23" t="s">
        <v>56</v>
      </c>
      <c r="P6145" t="str">
        <f t="shared" si="95"/>
        <v>INSERT INTO @DataTable (Deal, AdvanceDate, PROV, DealPurpose, RateType, BEACON, LTV, TDS, GDS, InsuranceType, PrincipalBalance, OccupancyType, AccountStatus, Closed_Date, DelinquencyBucket) VALUES (6144, '2016-07-22', 'BC', 'Purchase', 'ARM', 780, 65, 29.67, 9.24, 'Conv', 277015.08, 'Rental', 'Open', '1900-01-00', 'Current');</v>
      </c>
    </row>
    <row r="6146" spans="1:16" x14ac:dyDescent="0.35">
      <c r="A6146" s="19">
        <v>6145</v>
      </c>
      <c r="B6146" s="18">
        <v>41117</v>
      </c>
      <c r="C6146" s="19" t="s">
        <v>57</v>
      </c>
      <c r="D6146" s="19" t="s">
        <v>61</v>
      </c>
      <c r="E6146" s="19" t="s">
        <v>53</v>
      </c>
      <c r="F6146" s="19">
        <v>709</v>
      </c>
      <c r="G6146" s="19">
        <v>95</v>
      </c>
      <c r="H6146" s="19">
        <v>40.520000000000003</v>
      </c>
      <c r="I6146" s="19">
        <v>18.63</v>
      </c>
      <c r="J6146" s="19" t="s">
        <v>60</v>
      </c>
      <c r="K6146" s="20">
        <v>0</v>
      </c>
      <c r="L6146" s="20" t="s">
        <v>55</v>
      </c>
      <c r="M6146" s="20" t="s">
        <v>84</v>
      </c>
      <c r="N6146" s="26">
        <v>42684</v>
      </c>
      <c r="O6146" s="20" t="s">
        <v>56</v>
      </c>
      <c r="P6146" t="str">
        <f t="shared" si="95"/>
        <v>INSERT INTO @DataTable (Deal, AdvanceDate, PROV, DealPurpose, RateType, BEACON, LTV, TDS, GDS, InsuranceType, PrincipalBalance, OccupancyType, AccountStatus, Closed_Date, DelinquencyBucket) VALUES (6145, '2012-07-27', 'ON', 'Purchase', 'Fixed', 709, 95, 40.52, 18.63, 'HiRatio', 0, 'Owner-Occupied', 'Closed', '2016-11-10', 'Current');</v>
      </c>
    </row>
    <row r="6147" spans="1:16" x14ac:dyDescent="0.35">
      <c r="A6147" s="22">
        <v>6146</v>
      </c>
      <c r="B6147" s="21">
        <v>40994</v>
      </c>
      <c r="C6147" s="22" t="s">
        <v>57</v>
      </c>
      <c r="D6147" s="22" t="s">
        <v>52</v>
      </c>
      <c r="E6147" s="22" t="s">
        <v>53</v>
      </c>
      <c r="F6147" s="22">
        <v>675</v>
      </c>
      <c r="G6147" s="22">
        <v>80</v>
      </c>
      <c r="H6147" s="22">
        <v>42.49</v>
      </c>
      <c r="I6147" s="22">
        <v>17.510000000000002</v>
      </c>
      <c r="J6147" s="22" t="s">
        <v>54</v>
      </c>
      <c r="K6147" s="23">
        <v>0</v>
      </c>
      <c r="L6147" s="23" t="s">
        <v>55</v>
      </c>
      <c r="M6147" s="23" t="s">
        <v>84</v>
      </c>
      <c r="N6147" s="27">
        <v>42466</v>
      </c>
      <c r="O6147" s="23" t="s">
        <v>56</v>
      </c>
      <c r="P6147" t="str">
        <f t="shared" ref="P6147:P6210" si="96">"INSERT INTO @DataTable (Deal, AdvanceDate, PROV, DealPurpose, RateType, BEACON, LTV, TDS, GDS, InsuranceType, PrincipalBalance, OccupancyType, AccountStatus, Closed_Date, DelinquencyBucket) VALUES (" &amp; A6147 &amp; ", " &amp; "'" &amp; TEXT(B6147, "yyyy-mm-dd") &amp; "', '" &amp; C6147 &amp; "', '" &amp; D6147 &amp; "', '" &amp; E6147 &amp; "', " &amp; F6147 &amp; ", " &amp; G6147 &amp; ", " &amp; H6147 &amp; ", " &amp; I6147 &amp; ", '" &amp; J6147 &amp; "', " &amp; K6147 &amp; ", '" &amp; L6147 &amp; "', '" &amp; M6147 &amp; "', '" &amp;TEXT(N6147, "yyyy-mm-dd") &amp; "', '" &amp; O6147 &amp; "');"</f>
        <v>INSERT INTO @DataTable (Deal, AdvanceDate, PROV, DealPurpose, RateType, BEACON, LTV, TDS, GDS, InsuranceType, PrincipalBalance, OccupancyType, AccountStatus, Closed_Date, DelinquencyBucket) VALUES (6146, '2012-03-26', 'ON', 'Refinance External', 'Fixed', 675, 80, 42.49, 17.51, 'Conv', 0, 'Owner-Occupied', 'Closed', '2016-04-06', 'Current');</v>
      </c>
    </row>
    <row r="6148" spans="1:16" x14ac:dyDescent="0.35">
      <c r="A6148" s="19">
        <v>6147</v>
      </c>
      <c r="B6148" s="18">
        <v>41767</v>
      </c>
      <c r="C6148" s="19" t="s">
        <v>58</v>
      </c>
      <c r="D6148" s="19" t="s">
        <v>61</v>
      </c>
      <c r="E6148" s="19" t="s">
        <v>40</v>
      </c>
      <c r="F6148" s="19">
        <v>779</v>
      </c>
      <c r="G6148" s="19">
        <v>91.52</v>
      </c>
      <c r="H6148" s="19">
        <v>30.85</v>
      </c>
      <c r="I6148" s="19">
        <v>30.7</v>
      </c>
      <c r="J6148" s="19" t="s">
        <v>60</v>
      </c>
      <c r="K6148" s="20">
        <v>350523.44</v>
      </c>
      <c r="L6148" s="20" t="s">
        <v>55</v>
      </c>
      <c r="M6148" s="20" t="s">
        <v>83</v>
      </c>
      <c r="N6148" s="26"/>
      <c r="O6148" s="20" t="s">
        <v>56</v>
      </c>
      <c r="P6148" t="str">
        <f t="shared" si="96"/>
        <v>INSERT INTO @DataTable (Deal, AdvanceDate, PROV, DealPurpose, RateType, BEACON, LTV, TDS, GDS, InsuranceType, PrincipalBalance, OccupancyType, AccountStatus, Closed_Date, DelinquencyBucket) VALUES (6147, '2014-05-08', 'BC', 'Purchase', 'ARM', 779, 91.52, 30.85, 30.7, 'HiRatio', 350523.44, 'Owner-Occupied', 'Open', '1900-01-00', 'Current');</v>
      </c>
    </row>
    <row r="6149" spans="1:16" x14ac:dyDescent="0.35">
      <c r="A6149" s="22">
        <v>6148</v>
      </c>
      <c r="B6149" s="21">
        <v>42285</v>
      </c>
      <c r="C6149" s="22" t="s">
        <v>57</v>
      </c>
      <c r="D6149" s="22" t="s">
        <v>52</v>
      </c>
      <c r="E6149" s="22" t="s">
        <v>40</v>
      </c>
      <c r="F6149" s="22">
        <v>784</v>
      </c>
      <c r="G6149" s="22">
        <v>75</v>
      </c>
      <c r="H6149" s="22">
        <v>25.4</v>
      </c>
      <c r="I6149" s="22">
        <v>23.64</v>
      </c>
      <c r="J6149" s="22" t="s">
        <v>54</v>
      </c>
      <c r="K6149" s="23">
        <v>363886.44</v>
      </c>
      <c r="L6149" s="23" t="s">
        <v>55</v>
      </c>
      <c r="M6149" s="23" t="s">
        <v>83</v>
      </c>
      <c r="N6149" s="27"/>
      <c r="O6149" s="23" t="s">
        <v>56</v>
      </c>
      <c r="P6149" t="str">
        <f t="shared" si="96"/>
        <v>INSERT INTO @DataTable (Deal, AdvanceDate, PROV, DealPurpose, RateType, BEACON, LTV, TDS, GDS, InsuranceType, PrincipalBalance, OccupancyType, AccountStatus, Closed_Date, DelinquencyBucket) VALUES (6148, '2015-10-08', 'ON', 'Refinance External', 'ARM', 784, 75, 25.4, 23.64, 'Conv', 363886.44, 'Owner-Occupied', 'Open', '1900-01-00', 'Current');</v>
      </c>
    </row>
    <row r="6150" spans="1:16" x14ac:dyDescent="0.35">
      <c r="A6150" s="19">
        <v>6149</v>
      </c>
      <c r="B6150" s="18">
        <v>42109</v>
      </c>
      <c r="C6150" s="19" t="s">
        <v>58</v>
      </c>
      <c r="D6150" s="19" t="s">
        <v>59</v>
      </c>
      <c r="E6150" s="19" t="s">
        <v>40</v>
      </c>
      <c r="F6150" s="19">
        <v>767</v>
      </c>
      <c r="G6150" s="19">
        <v>83.45</v>
      </c>
      <c r="H6150" s="19">
        <v>33.090000000000003</v>
      </c>
      <c r="I6150" s="19">
        <v>22.57</v>
      </c>
      <c r="J6150" s="19" t="s">
        <v>60</v>
      </c>
      <c r="K6150" s="20">
        <v>252526.8</v>
      </c>
      <c r="L6150" s="20" t="s">
        <v>55</v>
      </c>
      <c r="M6150" s="20" t="s">
        <v>83</v>
      </c>
      <c r="N6150" s="26"/>
      <c r="O6150" s="20" t="s">
        <v>56</v>
      </c>
      <c r="P6150" t="str">
        <f t="shared" si="96"/>
        <v>INSERT INTO @DataTable (Deal, AdvanceDate, PROV, DealPurpose, RateType, BEACON, LTV, TDS, GDS, InsuranceType, PrincipalBalance, OccupancyType, AccountStatus, Closed_Date, DelinquencyBucket) VALUES (6149, '2015-04-15', 'BC', 'Transfer', 'ARM', 767, 83.45, 33.09, 22.57, 'HiRatio', 252526.8, 'Owner-Occupied', 'Open', '1900-01-00', 'Current');</v>
      </c>
    </row>
    <row r="6151" spans="1:16" x14ac:dyDescent="0.35">
      <c r="A6151" s="22">
        <v>6150</v>
      </c>
      <c r="B6151" s="21">
        <v>41799</v>
      </c>
      <c r="C6151" s="22" t="s">
        <v>58</v>
      </c>
      <c r="D6151" s="22" t="s">
        <v>59</v>
      </c>
      <c r="E6151" s="22" t="s">
        <v>53</v>
      </c>
      <c r="F6151" s="22">
        <v>772</v>
      </c>
      <c r="G6151" s="22">
        <v>91.47</v>
      </c>
      <c r="H6151" s="22">
        <v>35.97</v>
      </c>
      <c r="I6151" s="22">
        <v>34.06</v>
      </c>
      <c r="J6151" s="22" t="s">
        <v>60</v>
      </c>
      <c r="K6151" s="23">
        <v>532220.44999999995</v>
      </c>
      <c r="L6151" s="23" t="s">
        <v>66</v>
      </c>
      <c r="M6151" s="23" t="s">
        <v>83</v>
      </c>
      <c r="N6151" s="27"/>
      <c r="O6151" s="23" t="s">
        <v>56</v>
      </c>
      <c r="P6151" t="str">
        <f t="shared" si="96"/>
        <v>INSERT INTO @DataTable (Deal, AdvanceDate, PROV, DealPurpose, RateType, BEACON, LTV, TDS, GDS, InsuranceType, PrincipalBalance, OccupancyType, AccountStatus, Closed_Date, DelinquencyBucket) VALUES (6150, '2014-06-09', 'BC', 'Transfer', 'Fixed', 772, 91.47, 35.97, 34.06, 'HiRatio', 532220.45, 'Second Home', 'Open', '1900-01-00', 'Current');</v>
      </c>
    </row>
    <row r="6152" spans="1:16" x14ac:dyDescent="0.35">
      <c r="A6152" s="19">
        <v>6151</v>
      </c>
      <c r="B6152" s="18">
        <v>42424</v>
      </c>
      <c r="C6152" s="19" t="s">
        <v>51</v>
      </c>
      <c r="D6152" s="19" t="s">
        <v>61</v>
      </c>
      <c r="E6152" s="19" t="s">
        <v>40</v>
      </c>
      <c r="F6152" s="19">
        <v>771</v>
      </c>
      <c r="G6152" s="19">
        <v>95</v>
      </c>
      <c r="H6152" s="19">
        <v>29.34</v>
      </c>
      <c r="I6152" s="19">
        <v>24.3</v>
      </c>
      <c r="J6152" s="19" t="s">
        <v>60</v>
      </c>
      <c r="K6152" s="20">
        <v>340702.38</v>
      </c>
      <c r="L6152" s="20" t="s">
        <v>55</v>
      </c>
      <c r="M6152" s="20" t="s">
        <v>83</v>
      </c>
      <c r="N6152" s="26"/>
      <c r="O6152" s="20" t="s">
        <v>56</v>
      </c>
      <c r="P6152" t="str">
        <f t="shared" si="96"/>
        <v>INSERT INTO @DataTable (Deal, AdvanceDate, PROV, DealPurpose, RateType, BEACON, LTV, TDS, GDS, InsuranceType, PrincipalBalance, OccupancyType, AccountStatus, Closed_Date, DelinquencyBucket) VALUES (6151, '2016-02-24', 'AB', 'Purchase', 'ARM', 771, 95, 29.34, 24.3, 'HiRatio', 340702.38, 'Owner-Occupied', 'Open', '1900-01-00', 'Current');</v>
      </c>
    </row>
    <row r="6153" spans="1:16" x14ac:dyDescent="0.35">
      <c r="A6153" s="22">
        <v>6152</v>
      </c>
      <c r="B6153" s="21">
        <v>42591</v>
      </c>
      <c r="C6153" s="22" t="s">
        <v>57</v>
      </c>
      <c r="D6153" s="22" t="s">
        <v>61</v>
      </c>
      <c r="E6153" s="22" t="s">
        <v>40</v>
      </c>
      <c r="F6153" s="22">
        <v>781</v>
      </c>
      <c r="G6153" s="22">
        <v>80</v>
      </c>
      <c r="H6153" s="22">
        <v>26.8</v>
      </c>
      <c r="I6153" s="22">
        <v>14.27</v>
      </c>
      <c r="J6153" s="22" t="s">
        <v>54</v>
      </c>
      <c r="K6153" s="23">
        <v>552935.03</v>
      </c>
      <c r="L6153" s="23" t="s">
        <v>55</v>
      </c>
      <c r="M6153" s="23" t="s">
        <v>83</v>
      </c>
      <c r="N6153" s="27"/>
      <c r="O6153" s="23" t="s">
        <v>56</v>
      </c>
      <c r="P6153" t="str">
        <f t="shared" si="96"/>
        <v>INSERT INTO @DataTable (Deal, AdvanceDate, PROV, DealPurpose, RateType, BEACON, LTV, TDS, GDS, InsuranceType, PrincipalBalance, OccupancyType, AccountStatus, Closed_Date, DelinquencyBucket) VALUES (6152, '2016-08-09', 'ON', 'Purchase', 'ARM', 781, 80, 26.8, 14.27, 'Conv', 552935.03, 'Owner-Occupied', 'Open', '1900-01-00', 'Current');</v>
      </c>
    </row>
    <row r="6154" spans="1:16" x14ac:dyDescent="0.35">
      <c r="A6154" s="19">
        <v>6153</v>
      </c>
      <c r="B6154" s="18">
        <v>40998</v>
      </c>
      <c r="C6154" s="19" t="s">
        <v>51</v>
      </c>
      <c r="D6154" s="19" t="s">
        <v>61</v>
      </c>
      <c r="E6154" s="19" t="s">
        <v>53</v>
      </c>
      <c r="F6154" s="19">
        <v>736</v>
      </c>
      <c r="G6154" s="19">
        <v>80</v>
      </c>
      <c r="H6154" s="19">
        <v>30.97</v>
      </c>
      <c r="I6154" s="19">
        <v>30</v>
      </c>
      <c r="J6154" s="19" t="s">
        <v>54</v>
      </c>
      <c r="K6154" s="20">
        <v>303268.90999999997</v>
      </c>
      <c r="L6154" s="20" t="s">
        <v>55</v>
      </c>
      <c r="M6154" s="20" t="s">
        <v>83</v>
      </c>
      <c r="N6154" s="26"/>
      <c r="O6154" s="20" t="s">
        <v>56</v>
      </c>
      <c r="P6154" t="str">
        <f t="shared" si="96"/>
        <v>INSERT INTO @DataTable (Deal, AdvanceDate, PROV, DealPurpose, RateType, BEACON, LTV, TDS, GDS, InsuranceType, PrincipalBalance, OccupancyType, AccountStatus, Closed_Date, DelinquencyBucket) VALUES (6153, '2012-03-30', 'AB', 'Purchase', 'Fixed', 736, 80, 30.97, 30, 'Conv', 303268.91, 'Owner-Occupied', 'Open', '1900-01-00', 'Current');</v>
      </c>
    </row>
    <row r="6155" spans="1:16" x14ac:dyDescent="0.35">
      <c r="A6155" s="22">
        <v>6154</v>
      </c>
      <c r="B6155" s="21">
        <v>41120</v>
      </c>
      <c r="C6155" s="22" t="s">
        <v>51</v>
      </c>
      <c r="D6155" s="22" t="s">
        <v>61</v>
      </c>
      <c r="E6155" s="22" t="s">
        <v>53</v>
      </c>
      <c r="F6155" s="22">
        <v>726</v>
      </c>
      <c r="G6155" s="22">
        <v>95</v>
      </c>
      <c r="H6155" s="22">
        <v>38.770000000000003</v>
      </c>
      <c r="I6155" s="22">
        <v>22.33</v>
      </c>
      <c r="J6155" s="22" t="s">
        <v>60</v>
      </c>
      <c r="K6155" s="23">
        <v>344570.35</v>
      </c>
      <c r="L6155" s="23" t="s">
        <v>55</v>
      </c>
      <c r="M6155" s="23" t="s">
        <v>83</v>
      </c>
      <c r="N6155" s="27"/>
      <c r="O6155" s="23" t="s">
        <v>56</v>
      </c>
      <c r="P6155" t="str">
        <f t="shared" si="96"/>
        <v>INSERT INTO @DataTable (Deal, AdvanceDate, PROV, DealPurpose, RateType, BEACON, LTV, TDS, GDS, InsuranceType, PrincipalBalance, OccupancyType, AccountStatus, Closed_Date, DelinquencyBucket) VALUES (6154, '2012-07-30', 'AB', 'Purchase', 'Fixed', 726, 95, 38.77, 22.33, 'HiRatio', 344570.35, 'Owner-Occupied', 'Open', '1900-01-00', 'Current');</v>
      </c>
    </row>
    <row r="6156" spans="1:16" x14ac:dyDescent="0.35">
      <c r="A6156" s="19">
        <v>6155</v>
      </c>
      <c r="B6156" s="18">
        <v>42124</v>
      </c>
      <c r="C6156" s="19" t="s">
        <v>57</v>
      </c>
      <c r="D6156" s="19" t="s">
        <v>61</v>
      </c>
      <c r="E6156" s="19" t="s">
        <v>53</v>
      </c>
      <c r="F6156" s="19">
        <v>775</v>
      </c>
      <c r="G6156" s="19">
        <v>95</v>
      </c>
      <c r="H6156" s="19">
        <v>39.119999999999997</v>
      </c>
      <c r="I6156" s="19">
        <v>36.56</v>
      </c>
      <c r="J6156" s="19" t="s">
        <v>60</v>
      </c>
      <c r="K6156" s="20">
        <v>313708.24</v>
      </c>
      <c r="L6156" s="20" t="s">
        <v>55</v>
      </c>
      <c r="M6156" s="20" t="s">
        <v>83</v>
      </c>
      <c r="N6156" s="26"/>
      <c r="O6156" s="20" t="s">
        <v>56</v>
      </c>
      <c r="P6156" t="str">
        <f t="shared" si="96"/>
        <v>INSERT INTO @DataTable (Deal, AdvanceDate, PROV, DealPurpose, RateType, BEACON, LTV, TDS, GDS, InsuranceType, PrincipalBalance, OccupancyType, AccountStatus, Closed_Date, DelinquencyBucket) VALUES (6155, '2015-04-30', 'ON', 'Purchase', 'Fixed', 775, 95, 39.12, 36.56, 'HiRatio', 313708.24, 'Owner-Occupied', 'Open', '1900-01-00', 'Current');</v>
      </c>
    </row>
    <row r="6157" spans="1:16" x14ac:dyDescent="0.35">
      <c r="A6157" s="22">
        <v>6156</v>
      </c>
      <c r="B6157" s="21">
        <v>42446</v>
      </c>
      <c r="C6157" s="22" t="s">
        <v>63</v>
      </c>
      <c r="D6157" s="22" t="s">
        <v>61</v>
      </c>
      <c r="E6157" s="22" t="s">
        <v>53</v>
      </c>
      <c r="F6157" s="22">
        <v>717</v>
      </c>
      <c r="G6157" s="22">
        <v>80</v>
      </c>
      <c r="H6157" s="22">
        <v>42.81</v>
      </c>
      <c r="I6157" s="22">
        <v>6.14</v>
      </c>
      <c r="J6157" s="22" t="s">
        <v>54</v>
      </c>
      <c r="K6157" s="23">
        <v>224848.1</v>
      </c>
      <c r="L6157" s="23" t="s">
        <v>66</v>
      </c>
      <c r="M6157" s="23" t="s">
        <v>83</v>
      </c>
      <c r="N6157" s="27"/>
      <c r="O6157" s="23" t="s">
        <v>56</v>
      </c>
      <c r="P6157" t="str">
        <f t="shared" si="96"/>
        <v>INSERT INTO @DataTable (Deal, AdvanceDate, PROV, DealPurpose, RateType, BEACON, LTV, TDS, GDS, InsuranceType, PrincipalBalance, OccupancyType, AccountStatus, Closed_Date, DelinquencyBucket) VALUES (6156, '2016-03-17', 'SK', 'Purchase', 'Fixed', 717, 80, 42.81, 6.14, 'Conv', 224848.1, 'Second Home', 'Open', '1900-01-00', 'Current');</v>
      </c>
    </row>
    <row r="6158" spans="1:16" x14ac:dyDescent="0.35">
      <c r="A6158" s="19">
        <v>6157</v>
      </c>
      <c r="B6158" s="18">
        <v>42016</v>
      </c>
      <c r="C6158" s="19" t="s">
        <v>51</v>
      </c>
      <c r="D6158" s="19" t="s">
        <v>52</v>
      </c>
      <c r="E6158" s="19" t="s">
        <v>53</v>
      </c>
      <c r="F6158" s="19">
        <v>770</v>
      </c>
      <c r="G6158" s="19">
        <v>55.41</v>
      </c>
      <c r="H6158" s="19">
        <v>38.36</v>
      </c>
      <c r="I6158" s="19">
        <v>36.08</v>
      </c>
      <c r="J6158" s="19" t="s">
        <v>54</v>
      </c>
      <c r="K6158" s="20">
        <v>196008.14</v>
      </c>
      <c r="L6158" s="20" t="s">
        <v>55</v>
      </c>
      <c r="M6158" s="20" t="s">
        <v>83</v>
      </c>
      <c r="N6158" s="26"/>
      <c r="O6158" s="20" t="s">
        <v>56</v>
      </c>
      <c r="P6158" t="str">
        <f t="shared" si="96"/>
        <v>INSERT INTO @DataTable (Deal, AdvanceDate, PROV, DealPurpose, RateType, BEACON, LTV, TDS, GDS, InsuranceType, PrincipalBalance, OccupancyType, AccountStatus, Closed_Date, DelinquencyBucket) VALUES (6157, '2015-01-12', 'AB', 'Refinance External', 'Fixed', 770, 55.41, 38.36, 36.08, 'Conv', 196008.14, 'Owner-Occupied', 'Open', '1900-01-00', 'Current');</v>
      </c>
    </row>
    <row r="6159" spans="1:16" x14ac:dyDescent="0.35">
      <c r="A6159" s="22">
        <v>6158</v>
      </c>
      <c r="B6159" s="21">
        <v>41852</v>
      </c>
      <c r="C6159" s="22" t="s">
        <v>51</v>
      </c>
      <c r="D6159" s="22" t="s">
        <v>61</v>
      </c>
      <c r="E6159" s="22" t="s">
        <v>53</v>
      </c>
      <c r="F6159" s="22">
        <v>677</v>
      </c>
      <c r="G6159" s="22">
        <v>95</v>
      </c>
      <c r="H6159" s="22">
        <v>38.35</v>
      </c>
      <c r="I6159" s="22">
        <v>25.6</v>
      </c>
      <c r="J6159" s="22" t="s">
        <v>60</v>
      </c>
      <c r="K6159" s="23">
        <v>202854.52</v>
      </c>
      <c r="L6159" s="23" t="s">
        <v>55</v>
      </c>
      <c r="M6159" s="23" t="s">
        <v>83</v>
      </c>
      <c r="N6159" s="27"/>
      <c r="O6159" s="23" t="s">
        <v>56</v>
      </c>
      <c r="P6159" t="str">
        <f t="shared" si="96"/>
        <v>INSERT INTO @DataTable (Deal, AdvanceDate, PROV, DealPurpose, RateType, BEACON, LTV, TDS, GDS, InsuranceType, PrincipalBalance, OccupancyType, AccountStatus, Closed_Date, DelinquencyBucket) VALUES (6158, '2014-08-01', 'AB', 'Purchase', 'Fixed', 677, 95, 38.35, 25.6, 'HiRatio', 202854.52, 'Owner-Occupied', 'Open', '1900-01-00', 'Current');</v>
      </c>
    </row>
    <row r="6160" spans="1:16" x14ac:dyDescent="0.35">
      <c r="A6160" s="19">
        <v>6159</v>
      </c>
      <c r="B6160" s="18">
        <v>41824</v>
      </c>
      <c r="C6160" s="19" t="s">
        <v>51</v>
      </c>
      <c r="D6160" s="19" t="s">
        <v>61</v>
      </c>
      <c r="E6160" s="19" t="s">
        <v>53</v>
      </c>
      <c r="F6160" s="19">
        <v>727</v>
      </c>
      <c r="G6160" s="19">
        <v>80</v>
      </c>
      <c r="H6160" s="19">
        <v>43.5</v>
      </c>
      <c r="I6160" s="19">
        <v>23.02</v>
      </c>
      <c r="J6160" s="19" t="s">
        <v>54</v>
      </c>
      <c r="K6160" s="20">
        <v>310935.09999999998</v>
      </c>
      <c r="L6160" s="20" t="s">
        <v>62</v>
      </c>
      <c r="M6160" s="20" t="s">
        <v>83</v>
      </c>
      <c r="N6160" s="26"/>
      <c r="O6160" s="20" t="s">
        <v>56</v>
      </c>
      <c r="P6160" t="str">
        <f t="shared" si="96"/>
        <v>INSERT INTO @DataTable (Deal, AdvanceDate, PROV, DealPurpose, RateType, BEACON, LTV, TDS, GDS, InsuranceType, PrincipalBalance, OccupancyType, AccountStatus, Closed_Date, DelinquencyBucket) VALUES (6159, '2014-07-04', 'AB', 'Purchase', 'Fixed', 727, 80, 43.5, 23.02, 'Conv', 310935.1, 'Rental', 'Open', '1900-01-00', 'Current');</v>
      </c>
    </row>
    <row r="6161" spans="1:16" x14ac:dyDescent="0.35">
      <c r="A6161" s="22">
        <v>6160</v>
      </c>
      <c r="B6161" s="21">
        <v>41837</v>
      </c>
      <c r="C6161" s="22" t="s">
        <v>51</v>
      </c>
      <c r="D6161" s="22" t="s">
        <v>61</v>
      </c>
      <c r="E6161" s="22" t="s">
        <v>53</v>
      </c>
      <c r="F6161" s="22">
        <v>688</v>
      </c>
      <c r="G6161" s="22">
        <v>95</v>
      </c>
      <c r="H6161" s="22">
        <v>37.799999999999997</v>
      </c>
      <c r="I6161" s="22">
        <v>26.31</v>
      </c>
      <c r="J6161" s="22" t="s">
        <v>60</v>
      </c>
      <c r="K6161" s="23">
        <v>0</v>
      </c>
      <c r="L6161" s="23" t="s">
        <v>55</v>
      </c>
      <c r="M6161" s="23" t="s">
        <v>84</v>
      </c>
      <c r="N6161" s="27">
        <v>42734</v>
      </c>
      <c r="O6161" s="23" t="s">
        <v>56</v>
      </c>
      <c r="P6161" t="str">
        <f t="shared" si="96"/>
        <v>INSERT INTO @DataTable (Deal, AdvanceDate, PROV, DealPurpose, RateType, BEACON, LTV, TDS, GDS, InsuranceType, PrincipalBalance, OccupancyType, AccountStatus, Closed_Date, DelinquencyBucket) VALUES (6160, '2014-07-17', 'AB', 'Purchase', 'Fixed', 688, 95, 37.8, 26.31, 'HiRatio', 0, 'Owner-Occupied', 'Closed', '2016-12-30', 'Current');</v>
      </c>
    </row>
    <row r="6162" spans="1:16" x14ac:dyDescent="0.35">
      <c r="A6162" s="19">
        <v>6161</v>
      </c>
      <c r="B6162" s="18">
        <v>40802</v>
      </c>
      <c r="C6162" s="19" t="s">
        <v>51</v>
      </c>
      <c r="D6162" s="19" t="s">
        <v>61</v>
      </c>
      <c r="E6162" s="19" t="s">
        <v>53</v>
      </c>
      <c r="F6162" s="19">
        <v>726</v>
      </c>
      <c r="G6162" s="19">
        <v>95</v>
      </c>
      <c r="H6162" s="19">
        <v>37.869999999999997</v>
      </c>
      <c r="I6162" s="19">
        <v>22.59</v>
      </c>
      <c r="J6162" s="19" t="s">
        <v>60</v>
      </c>
      <c r="K6162" s="20">
        <v>268508</v>
      </c>
      <c r="L6162" s="20" t="s">
        <v>55</v>
      </c>
      <c r="M6162" s="20" t="s">
        <v>83</v>
      </c>
      <c r="N6162" s="26"/>
      <c r="O6162" s="20" t="s">
        <v>56</v>
      </c>
      <c r="P6162" t="str">
        <f t="shared" si="96"/>
        <v>INSERT INTO @DataTable (Deal, AdvanceDate, PROV, DealPurpose, RateType, BEACON, LTV, TDS, GDS, InsuranceType, PrincipalBalance, OccupancyType, AccountStatus, Closed_Date, DelinquencyBucket) VALUES (6161, '2011-09-16', 'AB', 'Purchase', 'Fixed', 726, 95, 37.87, 22.59, 'HiRatio', 268508, 'Owner-Occupied', 'Open', '1900-01-00', 'Current');</v>
      </c>
    </row>
    <row r="6163" spans="1:16" x14ac:dyDescent="0.35">
      <c r="A6163" s="22">
        <v>6162</v>
      </c>
      <c r="B6163" s="21">
        <v>41852</v>
      </c>
      <c r="C6163" s="22" t="s">
        <v>51</v>
      </c>
      <c r="D6163" s="22" t="s">
        <v>61</v>
      </c>
      <c r="E6163" s="22" t="s">
        <v>53</v>
      </c>
      <c r="F6163" s="22">
        <v>643</v>
      </c>
      <c r="G6163" s="22">
        <v>95</v>
      </c>
      <c r="H6163" s="22">
        <v>40.22</v>
      </c>
      <c r="I6163" s="22">
        <v>25.14</v>
      </c>
      <c r="J6163" s="22" t="s">
        <v>60</v>
      </c>
      <c r="K6163" s="23">
        <v>387433.92</v>
      </c>
      <c r="L6163" s="23" t="s">
        <v>55</v>
      </c>
      <c r="M6163" s="23" t="s">
        <v>83</v>
      </c>
      <c r="N6163" s="27"/>
      <c r="O6163" s="23" t="s">
        <v>56</v>
      </c>
      <c r="P6163" t="str">
        <f t="shared" si="96"/>
        <v>INSERT INTO @DataTable (Deal, AdvanceDate, PROV, DealPurpose, RateType, BEACON, LTV, TDS, GDS, InsuranceType, PrincipalBalance, OccupancyType, AccountStatus, Closed_Date, DelinquencyBucket) VALUES (6162, '2014-08-01', 'AB', 'Purchase', 'Fixed', 643, 95, 40.22, 25.14, 'HiRatio', 387433.92, 'Owner-Occupied', 'Open', '1900-01-00', 'Current');</v>
      </c>
    </row>
    <row r="6164" spans="1:16" x14ac:dyDescent="0.35">
      <c r="A6164" s="19">
        <v>6163</v>
      </c>
      <c r="B6164" s="18">
        <v>41696</v>
      </c>
      <c r="C6164" s="19" t="s">
        <v>51</v>
      </c>
      <c r="D6164" s="19" t="s">
        <v>52</v>
      </c>
      <c r="E6164" s="19" t="s">
        <v>53</v>
      </c>
      <c r="F6164" s="19">
        <v>773</v>
      </c>
      <c r="G6164" s="19">
        <v>55.19</v>
      </c>
      <c r="H6164" s="19">
        <v>35.74</v>
      </c>
      <c r="I6164" s="19">
        <v>34.32</v>
      </c>
      <c r="J6164" s="19" t="s">
        <v>54</v>
      </c>
      <c r="K6164" s="20">
        <v>0</v>
      </c>
      <c r="L6164" s="20" t="s">
        <v>55</v>
      </c>
      <c r="M6164" s="20" t="s">
        <v>84</v>
      </c>
      <c r="N6164" s="26">
        <v>42634</v>
      </c>
      <c r="O6164" s="20" t="s">
        <v>56</v>
      </c>
      <c r="P6164" t="str">
        <f t="shared" si="96"/>
        <v>INSERT INTO @DataTable (Deal, AdvanceDate, PROV, DealPurpose, RateType, BEACON, LTV, TDS, GDS, InsuranceType, PrincipalBalance, OccupancyType, AccountStatus, Closed_Date, DelinquencyBucket) VALUES (6163, '2014-02-26', 'AB', 'Refinance External', 'Fixed', 773, 55.19, 35.74, 34.32, 'Conv', 0, 'Owner-Occupied', 'Closed', '2016-09-21', 'Current');</v>
      </c>
    </row>
    <row r="6165" spans="1:16" x14ac:dyDescent="0.35">
      <c r="A6165" s="22">
        <v>6164</v>
      </c>
      <c r="B6165" s="21">
        <v>40914</v>
      </c>
      <c r="C6165" s="22" t="s">
        <v>57</v>
      </c>
      <c r="D6165" s="22" t="s">
        <v>61</v>
      </c>
      <c r="E6165" s="22" t="s">
        <v>53</v>
      </c>
      <c r="F6165" s="22">
        <v>719</v>
      </c>
      <c r="G6165" s="22">
        <v>95</v>
      </c>
      <c r="H6165" s="22">
        <v>36.630000000000003</v>
      </c>
      <c r="I6165" s="22">
        <v>16.739999999999998</v>
      </c>
      <c r="J6165" s="22" t="s">
        <v>60</v>
      </c>
      <c r="K6165" s="23">
        <v>0</v>
      </c>
      <c r="L6165" s="23" t="s">
        <v>55</v>
      </c>
      <c r="M6165" s="23" t="s">
        <v>84</v>
      </c>
      <c r="N6165" s="27">
        <v>42713</v>
      </c>
      <c r="O6165" s="23" t="s">
        <v>56</v>
      </c>
      <c r="P6165" t="str">
        <f t="shared" si="96"/>
        <v>INSERT INTO @DataTable (Deal, AdvanceDate, PROV, DealPurpose, RateType, BEACON, LTV, TDS, GDS, InsuranceType, PrincipalBalance, OccupancyType, AccountStatus, Closed_Date, DelinquencyBucket) VALUES (6164, '2012-01-06', 'ON', 'Purchase', 'Fixed', 719, 95, 36.63, 16.74, 'HiRatio', 0, 'Owner-Occupied', 'Closed', '2016-12-09', 'Current');</v>
      </c>
    </row>
    <row r="6166" spans="1:16" x14ac:dyDescent="0.35">
      <c r="A6166" s="19">
        <v>6165</v>
      </c>
      <c r="B6166" s="18">
        <v>41057</v>
      </c>
      <c r="C6166" s="19" t="s">
        <v>51</v>
      </c>
      <c r="D6166" s="19" t="s">
        <v>61</v>
      </c>
      <c r="E6166" s="19" t="s">
        <v>53</v>
      </c>
      <c r="F6166" s="19">
        <v>711</v>
      </c>
      <c r="G6166" s="19">
        <v>95</v>
      </c>
      <c r="H6166" s="19">
        <v>42.37</v>
      </c>
      <c r="I6166" s="19">
        <v>31.41</v>
      </c>
      <c r="J6166" s="19" t="s">
        <v>60</v>
      </c>
      <c r="K6166" s="20">
        <v>0</v>
      </c>
      <c r="L6166" s="20" t="s">
        <v>55</v>
      </c>
      <c r="M6166" s="20" t="s">
        <v>84</v>
      </c>
      <c r="N6166" s="26">
        <v>42233</v>
      </c>
      <c r="O6166" s="20" t="s">
        <v>56</v>
      </c>
      <c r="P6166" t="str">
        <f t="shared" si="96"/>
        <v>INSERT INTO @DataTable (Deal, AdvanceDate, PROV, DealPurpose, RateType, BEACON, LTV, TDS, GDS, InsuranceType, PrincipalBalance, OccupancyType, AccountStatus, Closed_Date, DelinquencyBucket) VALUES (6165, '2012-05-28', 'AB', 'Purchase', 'Fixed', 711, 95, 42.37, 31.41, 'HiRatio', 0, 'Owner-Occupied', 'Closed', '2015-08-17', 'Current');</v>
      </c>
    </row>
    <row r="6167" spans="1:16" x14ac:dyDescent="0.35">
      <c r="A6167" s="22">
        <v>6166</v>
      </c>
      <c r="B6167" s="21">
        <v>42131</v>
      </c>
      <c r="C6167" s="22" t="s">
        <v>57</v>
      </c>
      <c r="D6167" s="22" t="s">
        <v>61</v>
      </c>
      <c r="E6167" s="22" t="s">
        <v>53</v>
      </c>
      <c r="F6167" s="22">
        <v>729</v>
      </c>
      <c r="G6167" s="22">
        <v>78.05</v>
      </c>
      <c r="H6167" s="22">
        <v>43.19</v>
      </c>
      <c r="I6167" s="22">
        <v>29.6</v>
      </c>
      <c r="J6167" s="22" t="s">
        <v>54</v>
      </c>
      <c r="K6167" s="23">
        <v>261793.13</v>
      </c>
      <c r="L6167" s="23" t="s">
        <v>55</v>
      </c>
      <c r="M6167" s="23" t="s">
        <v>83</v>
      </c>
      <c r="N6167" s="27"/>
      <c r="O6167" s="23" t="s">
        <v>56</v>
      </c>
      <c r="P6167" t="str">
        <f t="shared" si="96"/>
        <v>INSERT INTO @DataTable (Deal, AdvanceDate, PROV, DealPurpose, RateType, BEACON, LTV, TDS, GDS, InsuranceType, PrincipalBalance, OccupancyType, AccountStatus, Closed_Date, DelinquencyBucket) VALUES (6166, '2015-05-07', 'ON', 'Purchase', 'Fixed', 729, 78.05, 43.19, 29.6, 'Conv', 261793.13, 'Owner-Occupied', 'Open', '1900-01-00', 'Current');</v>
      </c>
    </row>
    <row r="6168" spans="1:16" x14ac:dyDescent="0.35">
      <c r="A6168" s="19">
        <v>6167</v>
      </c>
      <c r="B6168" s="18">
        <v>42338</v>
      </c>
      <c r="C6168" s="19" t="s">
        <v>57</v>
      </c>
      <c r="D6168" s="19" t="s">
        <v>52</v>
      </c>
      <c r="E6168" s="19" t="s">
        <v>40</v>
      </c>
      <c r="F6168" s="19">
        <v>789</v>
      </c>
      <c r="G6168" s="19">
        <v>80</v>
      </c>
      <c r="H6168" s="19">
        <v>18.22</v>
      </c>
      <c r="I6168" s="19">
        <v>18.02</v>
      </c>
      <c r="J6168" s="19" t="s">
        <v>54</v>
      </c>
      <c r="K6168" s="20">
        <v>137952.03</v>
      </c>
      <c r="L6168" s="20" t="s">
        <v>55</v>
      </c>
      <c r="M6168" s="20" t="s">
        <v>83</v>
      </c>
      <c r="N6168" s="26"/>
      <c r="O6168" s="20" t="s">
        <v>56</v>
      </c>
      <c r="P6168" t="str">
        <f t="shared" si="96"/>
        <v>INSERT INTO @DataTable (Deal, AdvanceDate, PROV, DealPurpose, RateType, BEACON, LTV, TDS, GDS, InsuranceType, PrincipalBalance, OccupancyType, AccountStatus, Closed_Date, DelinquencyBucket) VALUES (6167, '2015-11-30', 'ON', 'Refinance External', 'ARM', 789, 80, 18.22, 18.02, 'Conv', 137952.03, 'Owner-Occupied', 'Open', '1900-01-00', 'Current');</v>
      </c>
    </row>
    <row r="6169" spans="1:16" x14ac:dyDescent="0.35">
      <c r="A6169" s="22">
        <v>6168</v>
      </c>
      <c r="B6169" s="21">
        <v>41806</v>
      </c>
      <c r="C6169" s="22" t="s">
        <v>51</v>
      </c>
      <c r="D6169" s="22" t="s">
        <v>61</v>
      </c>
      <c r="E6169" s="22" t="s">
        <v>53</v>
      </c>
      <c r="F6169" s="22">
        <v>782</v>
      </c>
      <c r="G6169" s="22">
        <v>80</v>
      </c>
      <c r="H6169" s="22">
        <v>35.979999999999997</v>
      </c>
      <c r="I6169" s="22">
        <v>17.16</v>
      </c>
      <c r="J6169" s="22" t="s">
        <v>54</v>
      </c>
      <c r="K6169" s="23">
        <v>269885.87</v>
      </c>
      <c r="L6169" s="23" t="s">
        <v>55</v>
      </c>
      <c r="M6169" s="23" t="s">
        <v>83</v>
      </c>
      <c r="N6169" s="27"/>
      <c r="O6169" s="23" t="s">
        <v>56</v>
      </c>
      <c r="P6169" t="str">
        <f t="shared" si="96"/>
        <v>INSERT INTO @DataTable (Deal, AdvanceDate, PROV, DealPurpose, RateType, BEACON, LTV, TDS, GDS, InsuranceType, PrincipalBalance, OccupancyType, AccountStatus, Closed_Date, DelinquencyBucket) VALUES (6168, '2014-06-16', 'AB', 'Purchase', 'Fixed', 782, 80, 35.98, 17.16, 'Conv', 269885.87, 'Owner-Occupied', 'Open', '1900-01-00', 'Current');</v>
      </c>
    </row>
    <row r="6170" spans="1:16" x14ac:dyDescent="0.35">
      <c r="A6170" s="19">
        <v>6169</v>
      </c>
      <c r="B6170" s="18">
        <v>41040</v>
      </c>
      <c r="C6170" s="19" t="s">
        <v>57</v>
      </c>
      <c r="D6170" s="19" t="s">
        <v>61</v>
      </c>
      <c r="E6170" s="19" t="s">
        <v>53</v>
      </c>
      <c r="F6170" s="19">
        <v>779</v>
      </c>
      <c r="G6170" s="19">
        <v>95</v>
      </c>
      <c r="H6170" s="19">
        <v>22.43</v>
      </c>
      <c r="I6170" s="19">
        <v>14.75</v>
      </c>
      <c r="J6170" s="19" t="s">
        <v>60</v>
      </c>
      <c r="K6170" s="20">
        <v>0</v>
      </c>
      <c r="L6170" s="20" t="s">
        <v>55</v>
      </c>
      <c r="M6170" s="20" t="s">
        <v>84</v>
      </c>
      <c r="N6170" s="26">
        <v>41799</v>
      </c>
      <c r="O6170" s="20" t="s">
        <v>56</v>
      </c>
      <c r="P6170" t="str">
        <f t="shared" si="96"/>
        <v>INSERT INTO @DataTable (Deal, AdvanceDate, PROV, DealPurpose, RateType, BEACON, LTV, TDS, GDS, InsuranceType, PrincipalBalance, OccupancyType, AccountStatus, Closed_Date, DelinquencyBucket) VALUES (6169, '2012-05-11', 'ON', 'Purchase', 'Fixed', 779, 95, 22.43, 14.75, 'HiRatio', 0, 'Owner-Occupied', 'Closed', '2014-06-09', 'Current');</v>
      </c>
    </row>
    <row r="6171" spans="1:16" x14ac:dyDescent="0.35">
      <c r="A6171" s="22">
        <v>6170</v>
      </c>
      <c r="B6171" s="21">
        <v>41019</v>
      </c>
      <c r="C6171" s="22" t="s">
        <v>57</v>
      </c>
      <c r="D6171" s="22" t="s">
        <v>61</v>
      </c>
      <c r="E6171" s="22" t="s">
        <v>53</v>
      </c>
      <c r="F6171" s="22">
        <v>769</v>
      </c>
      <c r="G6171" s="22">
        <v>95</v>
      </c>
      <c r="H6171" s="22">
        <v>41.42</v>
      </c>
      <c r="I6171" s="22">
        <v>28.03</v>
      </c>
      <c r="J6171" s="22" t="s">
        <v>60</v>
      </c>
      <c r="K6171" s="23">
        <v>0</v>
      </c>
      <c r="L6171" s="23" t="s">
        <v>55</v>
      </c>
      <c r="M6171" s="23" t="s">
        <v>84</v>
      </c>
      <c r="N6171" s="27">
        <v>42544</v>
      </c>
      <c r="O6171" s="23" t="s">
        <v>56</v>
      </c>
      <c r="P6171" t="str">
        <f t="shared" si="96"/>
        <v>INSERT INTO @DataTable (Deal, AdvanceDate, PROV, DealPurpose, RateType, BEACON, LTV, TDS, GDS, InsuranceType, PrincipalBalance, OccupancyType, AccountStatus, Closed_Date, DelinquencyBucket) VALUES (6170, '2012-04-20', 'ON', 'Purchase', 'Fixed', 769, 95, 41.42, 28.03, 'HiRatio', 0, 'Owner-Occupied', 'Closed', '2016-06-23', 'Current');</v>
      </c>
    </row>
    <row r="6172" spans="1:16" x14ac:dyDescent="0.35">
      <c r="A6172" s="19">
        <v>6171</v>
      </c>
      <c r="B6172" s="18">
        <v>41593</v>
      </c>
      <c r="C6172" s="19" t="s">
        <v>51</v>
      </c>
      <c r="D6172" s="19" t="s">
        <v>61</v>
      </c>
      <c r="E6172" s="19" t="s">
        <v>40</v>
      </c>
      <c r="F6172" s="19">
        <v>810</v>
      </c>
      <c r="G6172" s="19">
        <v>92.77</v>
      </c>
      <c r="H6172" s="19">
        <v>32.42</v>
      </c>
      <c r="I6172" s="19">
        <v>23.37</v>
      </c>
      <c r="J6172" s="19" t="s">
        <v>60</v>
      </c>
      <c r="K6172" s="20">
        <v>280862.93</v>
      </c>
      <c r="L6172" s="20" t="s">
        <v>55</v>
      </c>
      <c r="M6172" s="20" t="s">
        <v>83</v>
      </c>
      <c r="N6172" s="26"/>
      <c r="O6172" s="20" t="s">
        <v>56</v>
      </c>
      <c r="P6172" t="str">
        <f t="shared" si="96"/>
        <v>INSERT INTO @DataTable (Deal, AdvanceDate, PROV, DealPurpose, RateType, BEACON, LTV, TDS, GDS, InsuranceType, PrincipalBalance, OccupancyType, AccountStatus, Closed_Date, DelinquencyBucket) VALUES (6171, '2013-11-15', 'AB', 'Purchase', 'ARM', 810, 92.77, 32.42, 23.37, 'HiRatio', 280862.93, 'Owner-Occupied', 'Open', '1900-01-00', 'Current');</v>
      </c>
    </row>
    <row r="6173" spans="1:16" x14ac:dyDescent="0.35">
      <c r="A6173" s="22">
        <v>6172</v>
      </c>
      <c r="B6173" s="21">
        <v>42482</v>
      </c>
      <c r="C6173" s="22" t="s">
        <v>63</v>
      </c>
      <c r="D6173" s="22" t="s">
        <v>59</v>
      </c>
      <c r="E6173" s="22" t="s">
        <v>53</v>
      </c>
      <c r="F6173" s="22">
        <v>747</v>
      </c>
      <c r="G6173" s="22">
        <v>90.94</v>
      </c>
      <c r="H6173" s="22">
        <v>31.56</v>
      </c>
      <c r="I6173" s="22">
        <v>11.78</v>
      </c>
      <c r="J6173" s="22" t="s">
        <v>60</v>
      </c>
      <c r="K6173" s="23">
        <v>285851.71000000002</v>
      </c>
      <c r="L6173" s="23" t="s">
        <v>55</v>
      </c>
      <c r="M6173" s="23" t="s">
        <v>83</v>
      </c>
      <c r="N6173" s="27"/>
      <c r="O6173" s="23" t="s">
        <v>56</v>
      </c>
      <c r="P6173" t="str">
        <f t="shared" si="96"/>
        <v>INSERT INTO @DataTable (Deal, AdvanceDate, PROV, DealPurpose, RateType, BEACON, LTV, TDS, GDS, InsuranceType, PrincipalBalance, OccupancyType, AccountStatus, Closed_Date, DelinquencyBucket) VALUES (6172, '2016-04-22', 'SK', 'Transfer', 'Fixed', 747, 90.94, 31.56, 11.78, 'HiRatio', 285851.71, 'Owner-Occupied', 'Open', '1900-01-00', 'Current');</v>
      </c>
    </row>
    <row r="6174" spans="1:16" x14ac:dyDescent="0.35">
      <c r="A6174" s="19">
        <v>6173</v>
      </c>
      <c r="B6174" s="18">
        <v>41572</v>
      </c>
      <c r="C6174" s="19" t="s">
        <v>51</v>
      </c>
      <c r="D6174" s="19" t="s">
        <v>61</v>
      </c>
      <c r="E6174" s="19" t="s">
        <v>53</v>
      </c>
      <c r="F6174" s="19">
        <v>694</v>
      </c>
      <c r="G6174" s="19">
        <v>95</v>
      </c>
      <c r="H6174" s="19">
        <v>28.96</v>
      </c>
      <c r="I6174" s="19">
        <v>28.06</v>
      </c>
      <c r="J6174" s="19" t="s">
        <v>60</v>
      </c>
      <c r="K6174" s="20">
        <v>281214.59000000003</v>
      </c>
      <c r="L6174" s="20" t="s">
        <v>55</v>
      </c>
      <c r="M6174" s="20" t="s">
        <v>83</v>
      </c>
      <c r="N6174" s="26"/>
      <c r="O6174" s="20" t="s">
        <v>56</v>
      </c>
      <c r="P6174" t="str">
        <f t="shared" si="96"/>
        <v>INSERT INTO @DataTable (Deal, AdvanceDate, PROV, DealPurpose, RateType, BEACON, LTV, TDS, GDS, InsuranceType, PrincipalBalance, OccupancyType, AccountStatus, Closed_Date, DelinquencyBucket) VALUES (6173, '2013-10-25', 'AB', 'Purchase', 'Fixed', 694, 95, 28.96, 28.06, 'HiRatio', 281214.59, 'Owner-Occupied', 'Open', '1900-01-00', 'Current');</v>
      </c>
    </row>
    <row r="6175" spans="1:16" x14ac:dyDescent="0.35">
      <c r="A6175" s="22">
        <v>6174</v>
      </c>
      <c r="B6175" s="21">
        <v>40770</v>
      </c>
      <c r="C6175" s="22" t="s">
        <v>57</v>
      </c>
      <c r="D6175" s="22" t="s">
        <v>61</v>
      </c>
      <c r="E6175" s="22" t="s">
        <v>53</v>
      </c>
      <c r="F6175" s="22">
        <v>722</v>
      </c>
      <c r="G6175" s="22">
        <v>95</v>
      </c>
      <c r="H6175" s="22">
        <v>32.67</v>
      </c>
      <c r="I6175" s="22">
        <v>27.88</v>
      </c>
      <c r="J6175" s="22" t="s">
        <v>60</v>
      </c>
      <c r="K6175" s="23">
        <v>272126.15999999997</v>
      </c>
      <c r="L6175" s="23" t="s">
        <v>55</v>
      </c>
      <c r="M6175" s="23" t="s">
        <v>83</v>
      </c>
      <c r="N6175" s="27"/>
      <c r="O6175" s="23" t="s">
        <v>56</v>
      </c>
      <c r="P6175" t="str">
        <f t="shared" si="96"/>
        <v>INSERT INTO @DataTable (Deal, AdvanceDate, PROV, DealPurpose, RateType, BEACON, LTV, TDS, GDS, InsuranceType, PrincipalBalance, OccupancyType, AccountStatus, Closed_Date, DelinquencyBucket) VALUES (6174, '2011-08-15', 'ON', 'Purchase', 'Fixed', 722, 95, 32.67, 27.88, 'HiRatio', 272126.16, 'Owner-Occupied', 'Open', '1900-01-00', 'Current');</v>
      </c>
    </row>
    <row r="6176" spans="1:16" x14ac:dyDescent="0.35">
      <c r="A6176" s="19">
        <v>6175</v>
      </c>
      <c r="B6176" s="18">
        <v>40634</v>
      </c>
      <c r="C6176" s="19" t="s">
        <v>57</v>
      </c>
      <c r="D6176" s="19" t="s">
        <v>61</v>
      </c>
      <c r="E6176" s="19" t="s">
        <v>53</v>
      </c>
      <c r="F6176" s="19">
        <v>747</v>
      </c>
      <c r="G6176" s="19">
        <v>90</v>
      </c>
      <c r="H6176" s="19">
        <v>34.15</v>
      </c>
      <c r="I6176" s="19">
        <v>34.15</v>
      </c>
      <c r="J6176" s="19" t="s">
        <v>60</v>
      </c>
      <c r="K6176" s="20">
        <v>0</v>
      </c>
      <c r="L6176" s="20" t="s">
        <v>55</v>
      </c>
      <c r="M6176" s="20" t="s">
        <v>84</v>
      </c>
      <c r="N6176" s="26">
        <v>42151</v>
      </c>
      <c r="O6176" s="20" t="s">
        <v>56</v>
      </c>
      <c r="P6176" t="str">
        <f t="shared" si="96"/>
        <v>INSERT INTO @DataTable (Deal, AdvanceDate, PROV, DealPurpose, RateType, BEACON, LTV, TDS, GDS, InsuranceType, PrincipalBalance, OccupancyType, AccountStatus, Closed_Date, DelinquencyBucket) VALUES (6175, '2011-04-01', 'ON', 'Purchase', 'Fixed', 747, 90, 34.15, 34.15, 'HiRatio', 0, 'Owner-Occupied', 'Closed', '2015-05-27', 'Current');</v>
      </c>
    </row>
    <row r="6177" spans="1:16" x14ac:dyDescent="0.35">
      <c r="A6177" s="22">
        <v>6176</v>
      </c>
      <c r="B6177" s="21">
        <v>42157</v>
      </c>
      <c r="C6177" s="22" t="s">
        <v>58</v>
      </c>
      <c r="D6177" s="22" t="s">
        <v>61</v>
      </c>
      <c r="E6177" s="22" t="s">
        <v>53</v>
      </c>
      <c r="F6177" s="22">
        <v>800</v>
      </c>
      <c r="G6177" s="22">
        <v>52.47</v>
      </c>
      <c r="H6177" s="22">
        <v>43.78</v>
      </c>
      <c r="I6177" s="22">
        <v>33.07</v>
      </c>
      <c r="J6177" s="22" t="s">
        <v>54</v>
      </c>
      <c r="K6177" s="23">
        <v>407230.61</v>
      </c>
      <c r="L6177" s="23" t="s">
        <v>55</v>
      </c>
      <c r="M6177" s="23" t="s">
        <v>83</v>
      </c>
      <c r="N6177" s="27"/>
      <c r="O6177" s="23" t="s">
        <v>56</v>
      </c>
      <c r="P6177" t="str">
        <f t="shared" si="96"/>
        <v>INSERT INTO @DataTable (Deal, AdvanceDate, PROV, DealPurpose, RateType, BEACON, LTV, TDS, GDS, InsuranceType, PrincipalBalance, OccupancyType, AccountStatus, Closed_Date, DelinquencyBucket) VALUES (6176, '2015-06-02', 'BC', 'Purchase', 'Fixed', 800, 52.47, 43.78, 33.07, 'Conv', 407230.61, 'Owner-Occupied', 'Open', '1900-01-00', 'Current');</v>
      </c>
    </row>
    <row r="6178" spans="1:16" x14ac:dyDescent="0.35">
      <c r="A6178" s="19">
        <v>6177</v>
      </c>
      <c r="B6178" s="18">
        <v>42692</v>
      </c>
      <c r="C6178" s="19" t="s">
        <v>57</v>
      </c>
      <c r="D6178" s="19" t="s">
        <v>61</v>
      </c>
      <c r="E6178" s="19" t="s">
        <v>53</v>
      </c>
      <c r="F6178" s="19">
        <v>774</v>
      </c>
      <c r="G6178" s="19">
        <v>87.16</v>
      </c>
      <c r="H6178" s="19">
        <v>28.27</v>
      </c>
      <c r="I6178" s="19">
        <v>21.89</v>
      </c>
      <c r="J6178" s="19" t="s">
        <v>60</v>
      </c>
      <c r="K6178" s="20">
        <v>324535.64</v>
      </c>
      <c r="L6178" s="20" t="s">
        <v>55</v>
      </c>
      <c r="M6178" s="20" t="s">
        <v>83</v>
      </c>
      <c r="N6178" s="26"/>
      <c r="O6178" s="20" t="s">
        <v>56</v>
      </c>
      <c r="P6178" t="str">
        <f t="shared" si="96"/>
        <v>INSERT INTO @DataTable (Deal, AdvanceDate, PROV, DealPurpose, RateType, BEACON, LTV, TDS, GDS, InsuranceType, PrincipalBalance, OccupancyType, AccountStatus, Closed_Date, DelinquencyBucket) VALUES (6177, '2016-11-18', 'ON', 'Purchase', 'Fixed', 774, 87.16, 28.27, 21.89, 'HiRatio', 324535.64, 'Owner-Occupied', 'Open', '1900-01-00', 'Current');</v>
      </c>
    </row>
    <row r="6179" spans="1:16" x14ac:dyDescent="0.35">
      <c r="A6179" s="22">
        <v>6178</v>
      </c>
      <c r="B6179" s="21">
        <v>41899</v>
      </c>
      <c r="C6179" s="22" t="s">
        <v>57</v>
      </c>
      <c r="D6179" s="22" t="s">
        <v>59</v>
      </c>
      <c r="E6179" s="22" t="s">
        <v>53</v>
      </c>
      <c r="F6179" s="22">
        <v>778</v>
      </c>
      <c r="G6179" s="22">
        <v>68.900000000000006</v>
      </c>
      <c r="H6179" s="22">
        <v>31.81</v>
      </c>
      <c r="I6179" s="22">
        <v>14.25</v>
      </c>
      <c r="J6179" s="22" t="s">
        <v>54</v>
      </c>
      <c r="K6179" s="23">
        <v>78593.86</v>
      </c>
      <c r="L6179" s="23" t="s">
        <v>55</v>
      </c>
      <c r="M6179" s="23" t="s">
        <v>83</v>
      </c>
      <c r="N6179" s="27"/>
      <c r="O6179" s="23" t="s">
        <v>56</v>
      </c>
      <c r="P6179" t="str">
        <f t="shared" si="96"/>
        <v>INSERT INTO @DataTable (Deal, AdvanceDate, PROV, DealPurpose, RateType, BEACON, LTV, TDS, GDS, InsuranceType, PrincipalBalance, OccupancyType, AccountStatus, Closed_Date, DelinquencyBucket) VALUES (6178, '2014-09-17', 'ON', 'Transfer', 'Fixed', 778, 68.9, 31.81, 14.25, 'Conv', 78593.86, 'Owner-Occupied', 'Open', '1900-01-00', 'Current');</v>
      </c>
    </row>
    <row r="6180" spans="1:16" x14ac:dyDescent="0.35">
      <c r="A6180" s="19">
        <v>6179</v>
      </c>
      <c r="B6180" s="18">
        <v>41075</v>
      </c>
      <c r="C6180" s="19" t="s">
        <v>57</v>
      </c>
      <c r="D6180" s="19" t="s">
        <v>61</v>
      </c>
      <c r="E6180" s="19" t="s">
        <v>40</v>
      </c>
      <c r="F6180" s="19">
        <v>0</v>
      </c>
      <c r="G6180" s="19">
        <v>80</v>
      </c>
      <c r="H6180" s="19">
        <v>43.68</v>
      </c>
      <c r="I6180" s="19">
        <v>10.95</v>
      </c>
      <c r="J6180" s="19" t="s">
        <v>54</v>
      </c>
      <c r="K6180" s="20">
        <v>0</v>
      </c>
      <c r="L6180" s="20" t="s">
        <v>62</v>
      </c>
      <c r="M6180" s="20" t="s">
        <v>84</v>
      </c>
      <c r="N6180" s="26">
        <v>41487</v>
      </c>
      <c r="O6180" s="20" t="s">
        <v>56</v>
      </c>
      <c r="P6180" t="str">
        <f t="shared" si="96"/>
        <v>INSERT INTO @DataTable (Deal, AdvanceDate, PROV, DealPurpose, RateType, BEACON, LTV, TDS, GDS, InsuranceType, PrincipalBalance, OccupancyType, AccountStatus, Closed_Date, DelinquencyBucket) VALUES (6179, '2012-06-15', 'ON', 'Purchase', 'ARM', 0, 80, 43.68, 10.95, 'Conv', 0, 'Rental', 'Closed', '2013-08-01', 'Current');</v>
      </c>
    </row>
    <row r="6181" spans="1:16" x14ac:dyDescent="0.35">
      <c r="A6181" s="22">
        <v>6180</v>
      </c>
      <c r="B6181" s="21">
        <v>41885</v>
      </c>
      <c r="C6181" s="22" t="s">
        <v>57</v>
      </c>
      <c r="D6181" s="22" t="s">
        <v>61</v>
      </c>
      <c r="E6181" s="22" t="s">
        <v>53</v>
      </c>
      <c r="F6181" s="22">
        <v>791</v>
      </c>
      <c r="G6181" s="22">
        <v>80</v>
      </c>
      <c r="H6181" s="22">
        <v>43.71</v>
      </c>
      <c r="I6181" s="22">
        <v>11.55</v>
      </c>
      <c r="J6181" s="22" t="s">
        <v>54</v>
      </c>
      <c r="K6181" s="23">
        <v>0</v>
      </c>
      <c r="L6181" s="23" t="s">
        <v>55</v>
      </c>
      <c r="M6181" s="23" t="s">
        <v>84</v>
      </c>
      <c r="N6181" s="27">
        <v>42522</v>
      </c>
      <c r="O6181" s="23" t="s">
        <v>56</v>
      </c>
      <c r="P6181" t="str">
        <f t="shared" si="96"/>
        <v>INSERT INTO @DataTable (Deal, AdvanceDate, PROV, DealPurpose, RateType, BEACON, LTV, TDS, GDS, InsuranceType, PrincipalBalance, OccupancyType, AccountStatus, Closed_Date, DelinquencyBucket) VALUES (6180, '2014-09-03', 'ON', 'Purchase', 'Fixed', 791, 80, 43.71, 11.55, 'Conv', 0, 'Owner-Occupied', 'Closed', '2016-06-01', 'Current');</v>
      </c>
    </row>
    <row r="6182" spans="1:16" x14ac:dyDescent="0.35">
      <c r="A6182" s="19">
        <v>6181</v>
      </c>
      <c r="B6182" s="18">
        <v>42172</v>
      </c>
      <c r="C6182" s="19" t="s">
        <v>57</v>
      </c>
      <c r="D6182" s="19" t="s">
        <v>52</v>
      </c>
      <c r="E6182" s="19" t="s">
        <v>40</v>
      </c>
      <c r="F6182" s="19">
        <v>778</v>
      </c>
      <c r="G6182" s="19">
        <v>59.64</v>
      </c>
      <c r="H6182" s="19">
        <v>25.4</v>
      </c>
      <c r="I6182" s="19">
        <v>24.81</v>
      </c>
      <c r="J6182" s="19" t="s">
        <v>54</v>
      </c>
      <c r="K6182" s="20">
        <v>157294.68</v>
      </c>
      <c r="L6182" s="20" t="s">
        <v>55</v>
      </c>
      <c r="M6182" s="20" t="s">
        <v>83</v>
      </c>
      <c r="N6182" s="26"/>
      <c r="O6182" s="20" t="s">
        <v>56</v>
      </c>
      <c r="P6182" t="str">
        <f t="shared" si="96"/>
        <v>INSERT INTO @DataTable (Deal, AdvanceDate, PROV, DealPurpose, RateType, BEACON, LTV, TDS, GDS, InsuranceType, PrincipalBalance, OccupancyType, AccountStatus, Closed_Date, DelinquencyBucket) VALUES (6181, '2015-06-17', 'ON', 'Refinance External', 'ARM', 778, 59.64, 25.4, 24.81, 'Conv', 157294.68, 'Owner-Occupied', 'Open', '1900-01-00', 'Current');</v>
      </c>
    </row>
    <row r="6183" spans="1:16" x14ac:dyDescent="0.35">
      <c r="A6183" s="22">
        <v>6182</v>
      </c>
      <c r="B6183" s="21">
        <v>41598</v>
      </c>
      <c r="C6183" s="22" t="s">
        <v>57</v>
      </c>
      <c r="D6183" s="22" t="s">
        <v>61</v>
      </c>
      <c r="E6183" s="22" t="s">
        <v>53</v>
      </c>
      <c r="F6183" s="22">
        <v>757</v>
      </c>
      <c r="G6183" s="22">
        <v>85</v>
      </c>
      <c r="H6183" s="22">
        <v>42.13</v>
      </c>
      <c r="I6183" s="22">
        <v>23.47</v>
      </c>
      <c r="J6183" s="22" t="s">
        <v>60</v>
      </c>
      <c r="K6183" s="23">
        <v>185366.92</v>
      </c>
      <c r="L6183" s="23" t="s">
        <v>55</v>
      </c>
      <c r="M6183" s="23" t="s">
        <v>83</v>
      </c>
      <c r="N6183" s="27"/>
      <c r="O6183" s="23" t="s">
        <v>56</v>
      </c>
      <c r="P6183" t="str">
        <f t="shared" si="96"/>
        <v>INSERT INTO @DataTable (Deal, AdvanceDate, PROV, DealPurpose, RateType, BEACON, LTV, TDS, GDS, InsuranceType, PrincipalBalance, OccupancyType, AccountStatus, Closed_Date, DelinquencyBucket) VALUES (6182, '2013-11-20', 'ON', 'Purchase', 'Fixed', 757, 85, 42.13, 23.47, 'HiRatio', 185366.92, 'Owner-Occupied', 'Open', '1900-01-00', 'Current');</v>
      </c>
    </row>
    <row r="6184" spans="1:16" x14ac:dyDescent="0.35">
      <c r="A6184" s="19">
        <v>6183</v>
      </c>
      <c r="B6184" s="18">
        <v>42493</v>
      </c>
      <c r="C6184" s="19" t="s">
        <v>58</v>
      </c>
      <c r="D6184" s="19" t="s">
        <v>61</v>
      </c>
      <c r="E6184" s="19" t="s">
        <v>53</v>
      </c>
      <c r="F6184" s="19">
        <v>664</v>
      </c>
      <c r="G6184" s="19">
        <v>95</v>
      </c>
      <c r="H6184" s="19">
        <v>41.91</v>
      </c>
      <c r="I6184" s="19">
        <v>18.579999999999998</v>
      </c>
      <c r="J6184" s="19" t="s">
        <v>60</v>
      </c>
      <c r="K6184" s="20">
        <v>0</v>
      </c>
      <c r="L6184" s="20" t="s">
        <v>55</v>
      </c>
      <c r="M6184" s="20" t="s">
        <v>84</v>
      </c>
      <c r="N6184" s="26">
        <v>42683</v>
      </c>
      <c r="O6184" s="20" t="s">
        <v>56</v>
      </c>
      <c r="P6184" t="str">
        <f t="shared" si="96"/>
        <v>INSERT INTO @DataTable (Deal, AdvanceDate, PROV, DealPurpose, RateType, BEACON, LTV, TDS, GDS, InsuranceType, PrincipalBalance, OccupancyType, AccountStatus, Closed_Date, DelinquencyBucket) VALUES (6183, '2016-05-03', 'BC', 'Purchase', 'Fixed', 664, 95, 41.91, 18.58, 'HiRatio', 0, 'Owner-Occupied', 'Closed', '2016-11-09', 'Current');</v>
      </c>
    </row>
    <row r="6185" spans="1:16" x14ac:dyDescent="0.35">
      <c r="A6185" s="22">
        <v>6184</v>
      </c>
      <c r="B6185" s="21">
        <v>42013</v>
      </c>
      <c r="C6185" s="22" t="s">
        <v>58</v>
      </c>
      <c r="D6185" s="22" t="s">
        <v>61</v>
      </c>
      <c r="E6185" s="22" t="s">
        <v>53</v>
      </c>
      <c r="F6185" s="22">
        <v>735</v>
      </c>
      <c r="G6185" s="22">
        <v>91.87</v>
      </c>
      <c r="H6185" s="22">
        <v>30.65</v>
      </c>
      <c r="I6185" s="22">
        <v>29.05</v>
      </c>
      <c r="J6185" s="22" t="s">
        <v>60</v>
      </c>
      <c r="K6185" s="23">
        <v>0</v>
      </c>
      <c r="L6185" s="23" t="s">
        <v>55</v>
      </c>
      <c r="M6185" s="23" t="s">
        <v>84</v>
      </c>
      <c r="N6185" s="27">
        <v>42499</v>
      </c>
      <c r="O6185" s="23" t="s">
        <v>56</v>
      </c>
      <c r="P6185" t="str">
        <f t="shared" si="96"/>
        <v>INSERT INTO @DataTable (Deal, AdvanceDate, PROV, DealPurpose, RateType, BEACON, LTV, TDS, GDS, InsuranceType, PrincipalBalance, OccupancyType, AccountStatus, Closed_Date, DelinquencyBucket) VALUES (6184, '2015-01-09', 'BC', 'Purchase', 'Fixed', 735, 91.87, 30.65, 29.05, 'HiRatio', 0, 'Owner-Occupied', 'Closed', '2016-05-09', 'Current');</v>
      </c>
    </row>
    <row r="6186" spans="1:16" x14ac:dyDescent="0.35">
      <c r="A6186" s="19">
        <v>6185</v>
      </c>
      <c r="B6186" s="18">
        <v>40865</v>
      </c>
      <c r="C6186" s="19" t="s">
        <v>57</v>
      </c>
      <c r="D6186" s="19" t="s">
        <v>52</v>
      </c>
      <c r="E6186" s="19" t="s">
        <v>53</v>
      </c>
      <c r="F6186" s="19">
        <v>743</v>
      </c>
      <c r="G6186" s="19">
        <v>85</v>
      </c>
      <c r="H6186" s="19">
        <v>43.34</v>
      </c>
      <c r="I6186" s="19">
        <v>32.64</v>
      </c>
      <c r="J6186" s="19" t="s">
        <v>60</v>
      </c>
      <c r="K6186" s="20">
        <v>0</v>
      </c>
      <c r="L6186" s="20" t="s">
        <v>55</v>
      </c>
      <c r="M6186" s="20" t="s">
        <v>84</v>
      </c>
      <c r="N6186" s="26">
        <v>41260</v>
      </c>
      <c r="O6186" s="20" t="s">
        <v>56</v>
      </c>
      <c r="P6186" t="str">
        <f t="shared" si="96"/>
        <v>INSERT INTO @DataTable (Deal, AdvanceDate, PROV, DealPurpose, RateType, BEACON, LTV, TDS, GDS, InsuranceType, PrincipalBalance, OccupancyType, AccountStatus, Closed_Date, DelinquencyBucket) VALUES (6185, '2011-11-18', 'ON', 'Refinance External', 'Fixed', 743, 85, 43.34, 32.64, 'HiRatio', 0, 'Owner-Occupied', 'Closed', '2012-12-17', 'Current');</v>
      </c>
    </row>
    <row r="6187" spans="1:16" x14ac:dyDescent="0.35">
      <c r="A6187" s="22">
        <v>6186</v>
      </c>
      <c r="B6187" s="21">
        <v>41376</v>
      </c>
      <c r="C6187" s="22" t="s">
        <v>74</v>
      </c>
      <c r="D6187" s="22" t="s">
        <v>52</v>
      </c>
      <c r="E6187" s="22" t="s">
        <v>53</v>
      </c>
      <c r="F6187" s="22">
        <v>720</v>
      </c>
      <c r="G6187" s="22">
        <v>80</v>
      </c>
      <c r="H6187" s="22">
        <v>22.94</v>
      </c>
      <c r="I6187" s="22">
        <v>22.94</v>
      </c>
      <c r="J6187" s="22" t="s">
        <v>54</v>
      </c>
      <c r="K6187" s="23">
        <v>178182.57</v>
      </c>
      <c r="L6187" s="23" t="s">
        <v>55</v>
      </c>
      <c r="M6187" s="23" t="s">
        <v>83</v>
      </c>
      <c r="N6187" s="27"/>
      <c r="O6187" s="23" t="s">
        <v>56</v>
      </c>
      <c r="P6187" t="str">
        <f t="shared" si="96"/>
        <v>INSERT INTO @DataTable (Deal, AdvanceDate, PROV, DealPurpose, RateType, BEACON, LTV, TDS, GDS, InsuranceType, PrincipalBalance, OccupancyType, AccountStatus, Closed_Date, DelinquencyBucket) VALUES (6186, '2013-04-12', 'MB', 'Refinance External', 'Fixed', 720, 80, 22.94, 22.94, 'Conv', 178182.57, 'Owner-Occupied', 'Open', '1900-01-00', 'Current');</v>
      </c>
    </row>
    <row r="6188" spans="1:16" x14ac:dyDescent="0.35">
      <c r="A6188" s="19">
        <v>6187</v>
      </c>
      <c r="B6188" s="18">
        <v>42248</v>
      </c>
      <c r="C6188" s="19" t="s">
        <v>57</v>
      </c>
      <c r="D6188" s="19" t="s">
        <v>52</v>
      </c>
      <c r="E6188" s="19" t="s">
        <v>40</v>
      </c>
      <c r="F6188" s="19">
        <v>708</v>
      </c>
      <c r="G6188" s="19">
        <v>37.07</v>
      </c>
      <c r="H6188" s="19">
        <v>33.119999999999997</v>
      </c>
      <c r="I6188" s="19">
        <v>18.850000000000001</v>
      </c>
      <c r="J6188" s="19" t="s">
        <v>54</v>
      </c>
      <c r="K6188" s="20">
        <v>326599.81</v>
      </c>
      <c r="L6188" s="20" t="s">
        <v>55</v>
      </c>
      <c r="M6188" s="20" t="s">
        <v>83</v>
      </c>
      <c r="N6188" s="26"/>
      <c r="O6188" s="20" t="s">
        <v>56</v>
      </c>
      <c r="P6188" t="str">
        <f t="shared" si="96"/>
        <v>INSERT INTO @DataTable (Deal, AdvanceDate, PROV, DealPurpose, RateType, BEACON, LTV, TDS, GDS, InsuranceType, PrincipalBalance, OccupancyType, AccountStatus, Closed_Date, DelinquencyBucket) VALUES (6187, '2015-09-01', 'ON', 'Refinance External', 'ARM', 708, 37.07, 33.12, 18.85, 'Conv', 326599.81, 'Owner-Occupied', 'Open', '1900-01-00', 'Current');</v>
      </c>
    </row>
    <row r="6189" spans="1:16" x14ac:dyDescent="0.35">
      <c r="A6189" s="22">
        <v>6188</v>
      </c>
      <c r="B6189" s="21">
        <v>42689</v>
      </c>
      <c r="C6189" s="22" t="s">
        <v>57</v>
      </c>
      <c r="D6189" s="22" t="s">
        <v>61</v>
      </c>
      <c r="E6189" s="22" t="s">
        <v>53</v>
      </c>
      <c r="F6189" s="22">
        <v>777</v>
      </c>
      <c r="G6189" s="22">
        <v>90</v>
      </c>
      <c r="H6189" s="22">
        <v>41.79</v>
      </c>
      <c r="I6189" s="22">
        <v>31.94</v>
      </c>
      <c r="J6189" s="22" t="s">
        <v>60</v>
      </c>
      <c r="K6189" s="23">
        <v>263500.31</v>
      </c>
      <c r="L6189" s="23" t="s">
        <v>55</v>
      </c>
      <c r="M6189" s="23" t="s">
        <v>83</v>
      </c>
      <c r="N6189" s="27"/>
      <c r="O6189" s="23" t="s">
        <v>56</v>
      </c>
      <c r="P6189" t="str">
        <f t="shared" si="96"/>
        <v>INSERT INTO @DataTable (Deal, AdvanceDate, PROV, DealPurpose, RateType, BEACON, LTV, TDS, GDS, InsuranceType, PrincipalBalance, OccupancyType, AccountStatus, Closed_Date, DelinquencyBucket) VALUES (6188, '2016-11-15', 'ON', 'Purchase', 'Fixed', 777, 90, 41.79, 31.94, 'HiRatio', 263500.31, 'Owner-Occupied', 'Open', '1900-01-00', 'Current');</v>
      </c>
    </row>
    <row r="6190" spans="1:16" x14ac:dyDescent="0.35">
      <c r="A6190" s="19">
        <v>6189</v>
      </c>
      <c r="B6190" s="18">
        <v>41472</v>
      </c>
      <c r="C6190" s="19" t="s">
        <v>57</v>
      </c>
      <c r="D6190" s="19" t="s">
        <v>59</v>
      </c>
      <c r="E6190" s="19" t="s">
        <v>53</v>
      </c>
      <c r="F6190" s="19">
        <v>829</v>
      </c>
      <c r="G6190" s="19">
        <v>66.290000000000006</v>
      </c>
      <c r="H6190" s="19">
        <v>22.97</v>
      </c>
      <c r="I6190" s="19">
        <v>22.05</v>
      </c>
      <c r="J6190" s="19" t="s">
        <v>60</v>
      </c>
      <c r="K6190" s="20">
        <v>178930.6</v>
      </c>
      <c r="L6190" s="20" t="s">
        <v>55</v>
      </c>
      <c r="M6190" s="20" t="s">
        <v>83</v>
      </c>
      <c r="N6190" s="26"/>
      <c r="O6190" s="20" t="s">
        <v>56</v>
      </c>
      <c r="P6190" t="str">
        <f t="shared" si="96"/>
        <v>INSERT INTO @DataTable (Deal, AdvanceDate, PROV, DealPurpose, RateType, BEACON, LTV, TDS, GDS, InsuranceType, PrincipalBalance, OccupancyType, AccountStatus, Closed_Date, DelinquencyBucket) VALUES (6189, '2013-07-17', 'ON', 'Transfer', 'Fixed', 829, 66.29, 22.97, 22.05, 'HiRatio', 178930.6, 'Owner-Occupied', 'Open', '1900-01-00', 'Current');</v>
      </c>
    </row>
    <row r="6191" spans="1:16" x14ac:dyDescent="0.35">
      <c r="A6191" s="22">
        <v>6190</v>
      </c>
      <c r="B6191" s="21">
        <v>41852</v>
      </c>
      <c r="C6191" s="22" t="s">
        <v>51</v>
      </c>
      <c r="D6191" s="22" t="s">
        <v>61</v>
      </c>
      <c r="E6191" s="22" t="s">
        <v>53</v>
      </c>
      <c r="F6191" s="22">
        <v>702</v>
      </c>
      <c r="G6191" s="22">
        <v>95</v>
      </c>
      <c r="H6191" s="22">
        <v>32.1</v>
      </c>
      <c r="I6191" s="22">
        <v>26.76</v>
      </c>
      <c r="J6191" s="22" t="s">
        <v>60</v>
      </c>
      <c r="K6191" s="23">
        <v>316782.38</v>
      </c>
      <c r="L6191" s="23" t="s">
        <v>55</v>
      </c>
      <c r="M6191" s="23" t="s">
        <v>83</v>
      </c>
      <c r="N6191" s="27"/>
      <c r="O6191" s="23" t="s">
        <v>56</v>
      </c>
      <c r="P6191" t="str">
        <f t="shared" si="96"/>
        <v>INSERT INTO @DataTable (Deal, AdvanceDate, PROV, DealPurpose, RateType, BEACON, LTV, TDS, GDS, InsuranceType, PrincipalBalance, OccupancyType, AccountStatus, Closed_Date, DelinquencyBucket) VALUES (6190, '2014-08-01', 'AB', 'Purchase', 'Fixed', 702, 95, 32.1, 26.76, 'HiRatio', 316782.38, 'Owner-Occupied', 'Open', '1900-01-00', 'Current');</v>
      </c>
    </row>
    <row r="6192" spans="1:16" x14ac:dyDescent="0.35">
      <c r="A6192" s="19">
        <v>6191</v>
      </c>
      <c r="B6192" s="18">
        <v>42125</v>
      </c>
      <c r="C6192" s="19" t="s">
        <v>51</v>
      </c>
      <c r="D6192" s="19" t="s">
        <v>61</v>
      </c>
      <c r="E6192" s="19" t="s">
        <v>53</v>
      </c>
      <c r="F6192" s="19">
        <v>754</v>
      </c>
      <c r="G6192" s="19">
        <v>95</v>
      </c>
      <c r="H6192" s="19">
        <v>43.56</v>
      </c>
      <c r="I6192" s="19">
        <v>32.93</v>
      </c>
      <c r="J6192" s="19" t="s">
        <v>60</v>
      </c>
      <c r="K6192" s="20">
        <v>330215.7</v>
      </c>
      <c r="L6192" s="20" t="s">
        <v>55</v>
      </c>
      <c r="M6192" s="20" t="s">
        <v>83</v>
      </c>
      <c r="N6192" s="26"/>
      <c r="O6192" s="20" t="s">
        <v>56</v>
      </c>
      <c r="P6192" t="str">
        <f t="shared" si="96"/>
        <v>INSERT INTO @DataTable (Deal, AdvanceDate, PROV, DealPurpose, RateType, BEACON, LTV, TDS, GDS, InsuranceType, PrincipalBalance, OccupancyType, AccountStatus, Closed_Date, DelinquencyBucket) VALUES (6191, '2015-05-01', 'AB', 'Purchase', 'Fixed', 754, 95, 43.56, 32.93, 'HiRatio', 330215.7, 'Owner-Occupied', 'Open', '1900-01-00', 'Current');</v>
      </c>
    </row>
    <row r="6193" spans="1:16" x14ac:dyDescent="0.35">
      <c r="A6193" s="22">
        <v>6192</v>
      </c>
      <c r="B6193" s="21">
        <v>41935</v>
      </c>
      <c r="C6193" s="22" t="s">
        <v>57</v>
      </c>
      <c r="D6193" s="22" t="s">
        <v>61</v>
      </c>
      <c r="E6193" s="22" t="s">
        <v>53</v>
      </c>
      <c r="F6193" s="22">
        <v>690</v>
      </c>
      <c r="G6193" s="22">
        <v>95</v>
      </c>
      <c r="H6193" s="22">
        <v>23.05</v>
      </c>
      <c r="I6193" s="22">
        <v>11.7</v>
      </c>
      <c r="J6193" s="22" t="s">
        <v>60</v>
      </c>
      <c r="K6193" s="23">
        <v>0</v>
      </c>
      <c r="L6193" s="23" t="s">
        <v>55</v>
      </c>
      <c r="M6193" s="23" t="s">
        <v>84</v>
      </c>
      <c r="N6193" s="27">
        <v>42668</v>
      </c>
      <c r="O6193" s="23" t="s">
        <v>56</v>
      </c>
      <c r="P6193" t="str">
        <f t="shared" si="96"/>
        <v>INSERT INTO @DataTable (Deal, AdvanceDate, PROV, DealPurpose, RateType, BEACON, LTV, TDS, GDS, InsuranceType, PrincipalBalance, OccupancyType, AccountStatus, Closed_Date, DelinquencyBucket) VALUES (6192, '2014-10-23', 'ON', 'Purchase', 'Fixed', 690, 95, 23.05, 11.7, 'HiRatio', 0, 'Owner-Occupied', 'Closed', '2016-10-25', 'Current');</v>
      </c>
    </row>
    <row r="6194" spans="1:16" x14ac:dyDescent="0.35">
      <c r="A6194" s="19">
        <v>6193</v>
      </c>
      <c r="B6194" s="18">
        <v>41649</v>
      </c>
      <c r="C6194" s="19" t="s">
        <v>51</v>
      </c>
      <c r="D6194" s="19" t="s">
        <v>52</v>
      </c>
      <c r="E6194" s="19" t="s">
        <v>53</v>
      </c>
      <c r="F6194" s="19">
        <v>718</v>
      </c>
      <c r="G6194" s="19">
        <v>65.540000000000006</v>
      </c>
      <c r="H6194" s="19">
        <v>31.22</v>
      </c>
      <c r="I6194" s="19">
        <v>20.41</v>
      </c>
      <c r="J6194" s="19" t="s">
        <v>54</v>
      </c>
      <c r="K6194" s="20">
        <v>0</v>
      </c>
      <c r="L6194" s="20" t="s">
        <v>55</v>
      </c>
      <c r="M6194" s="20" t="s">
        <v>84</v>
      </c>
      <c r="N6194" s="26">
        <v>42115</v>
      </c>
      <c r="O6194" s="20" t="s">
        <v>56</v>
      </c>
      <c r="P6194" t="str">
        <f t="shared" si="96"/>
        <v>INSERT INTO @DataTable (Deal, AdvanceDate, PROV, DealPurpose, RateType, BEACON, LTV, TDS, GDS, InsuranceType, PrincipalBalance, OccupancyType, AccountStatus, Closed_Date, DelinquencyBucket) VALUES (6193, '2014-01-10', 'AB', 'Refinance External', 'Fixed', 718, 65.54, 31.22, 20.41, 'Conv', 0, 'Owner-Occupied', 'Closed', '2015-04-21', 'Current');</v>
      </c>
    </row>
    <row r="6195" spans="1:16" x14ac:dyDescent="0.35">
      <c r="A6195" s="22">
        <v>6194</v>
      </c>
      <c r="B6195" s="21">
        <v>42489</v>
      </c>
      <c r="C6195" s="22" t="s">
        <v>57</v>
      </c>
      <c r="D6195" s="22" t="s">
        <v>52</v>
      </c>
      <c r="E6195" s="22" t="s">
        <v>40</v>
      </c>
      <c r="F6195" s="22">
        <v>701</v>
      </c>
      <c r="G6195" s="22">
        <v>37.14</v>
      </c>
      <c r="H6195" s="22">
        <v>30.29</v>
      </c>
      <c r="I6195" s="22">
        <v>11.2</v>
      </c>
      <c r="J6195" s="22" t="s">
        <v>54</v>
      </c>
      <c r="K6195" s="23">
        <v>511005.04</v>
      </c>
      <c r="L6195" s="23" t="s">
        <v>55</v>
      </c>
      <c r="M6195" s="23" t="s">
        <v>83</v>
      </c>
      <c r="N6195" s="27"/>
      <c r="O6195" s="23" t="s">
        <v>56</v>
      </c>
      <c r="P6195" t="str">
        <f t="shared" si="96"/>
        <v>INSERT INTO @DataTable (Deal, AdvanceDate, PROV, DealPurpose, RateType, BEACON, LTV, TDS, GDS, InsuranceType, PrincipalBalance, OccupancyType, AccountStatus, Closed_Date, DelinquencyBucket) VALUES (6194, '2016-04-29', 'ON', 'Refinance External', 'ARM', 701, 37.14, 30.29, 11.2, 'Conv', 511005.04, 'Owner-Occupied', 'Open', '1900-01-00', 'Current');</v>
      </c>
    </row>
    <row r="6196" spans="1:16" x14ac:dyDescent="0.35">
      <c r="A6196" s="19">
        <v>6195</v>
      </c>
      <c r="B6196" s="18">
        <v>40662</v>
      </c>
      <c r="C6196" s="19" t="s">
        <v>57</v>
      </c>
      <c r="D6196" s="19" t="s">
        <v>52</v>
      </c>
      <c r="E6196" s="19" t="s">
        <v>40</v>
      </c>
      <c r="F6196" s="19">
        <v>723</v>
      </c>
      <c r="G6196" s="19">
        <v>85</v>
      </c>
      <c r="H6196" s="19">
        <v>28.99</v>
      </c>
      <c r="I6196" s="19">
        <v>24.19</v>
      </c>
      <c r="J6196" s="19" t="s">
        <v>60</v>
      </c>
      <c r="K6196" s="20">
        <v>0</v>
      </c>
      <c r="L6196" s="20" t="s">
        <v>55</v>
      </c>
      <c r="M6196" s="20" t="s">
        <v>84</v>
      </c>
      <c r="N6196" s="26">
        <v>42207</v>
      </c>
      <c r="O6196" s="20" t="s">
        <v>56</v>
      </c>
      <c r="P6196" t="str">
        <f t="shared" si="96"/>
        <v>INSERT INTO @DataTable (Deal, AdvanceDate, PROV, DealPurpose, RateType, BEACON, LTV, TDS, GDS, InsuranceType, PrincipalBalance, OccupancyType, AccountStatus, Closed_Date, DelinquencyBucket) VALUES (6195, '2011-04-29', 'ON', 'Refinance External', 'ARM', 723, 85, 28.99, 24.19, 'HiRatio', 0, 'Owner-Occupied', 'Closed', '2015-07-22', 'Current');</v>
      </c>
    </row>
    <row r="6197" spans="1:16" x14ac:dyDescent="0.35">
      <c r="A6197" s="22">
        <v>6196</v>
      </c>
      <c r="B6197" s="21">
        <v>41667</v>
      </c>
      <c r="C6197" s="22" t="s">
        <v>63</v>
      </c>
      <c r="D6197" s="22" t="s">
        <v>61</v>
      </c>
      <c r="E6197" s="22" t="s">
        <v>53</v>
      </c>
      <c r="F6197" s="22">
        <v>692</v>
      </c>
      <c r="G6197" s="22">
        <v>90</v>
      </c>
      <c r="H6197" s="22">
        <v>27.92</v>
      </c>
      <c r="I6197" s="22">
        <v>25.6</v>
      </c>
      <c r="J6197" s="22" t="s">
        <v>60</v>
      </c>
      <c r="K6197" s="23">
        <v>215429.89</v>
      </c>
      <c r="L6197" s="23" t="s">
        <v>55</v>
      </c>
      <c r="M6197" s="23" t="s">
        <v>83</v>
      </c>
      <c r="N6197" s="27"/>
      <c r="O6197" s="23" t="s">
        <v>56</v>
      </c>
      <c r="P6197" t="str">
        <f t="shared" si="96"/>
        <v>INSERT INTO @DataTable (Deal, AdvanceDate, PROV, DealPurpose, RateType, BEACON, LTV, TDS, GDS, InsuranceType, PrincipalBalance, OccupancyType, AccountStatus, Closed_Date, DelinquencyBucket) VALUES (6196, '2014-01-28', 'SK', 'Purchase', 'Fixed', 692, 90, 27.92, 25.6, 'HiRatio', 215429.89, 'Owner-Occupied', 'Open', '1900-01-00', 'Current');</v>
      </c>
    </row>
    <row r="6198" spans="1:16" x14ac:dyDescent="0.35">
      <c r="A6198" s="19">
        <v>6197</v>
      </c>
      <c r="B6198" s="18">
        <v>41660</v>
      </c>
      <c r="C6198" s="19" t="s">
        <v>63</v>
      </c>
      <c r="D6198" s="19" t="s">
        <v>61</v>
      </c>
      <c r="E6198" s="19" t="s">
        <v>53</v>
      </c>
      <c r="F6198" s="19">
        <v>679</v>
      </c>
      <c r="G6198" s="19">
        <v>89.47</v>
      </c>
      <c r="H6198" s="19">
        <v>38.51</v>
      </c>
      <c r="I6198" s="19">
        <v>8.8000000000000007</v>
      </c>
      <c r="J6198" s="19" t="s">
        <v>60</v>
      </c>
      <c r="K6198" s="20">
        <v>156435.96</v>
      </c>
      <c r="L6198" s="20" t="s">
        <v>55</v>
      </c>
      <c r="M6198" s="20" t="s">
        <v>83</v>
      </c>
      <c r="N6198" s="26"/>
      <c r="O6198" s="20" t="s">
        <v>56</v>
      </c>
      <c r="P6198" t="str">
        <f t="shared" si="96"/>
        <v>INSERT INTO @DataTable (Deal, AdvanceDate, PROV, DealPurpose, RateType, BEACON, LTV, TDS, GDS, InsuranceType, PrincipalBalance, OccupancyType, AccountStatus, Closed_Date, DelinquencyBucket) VALUES (6197, '2014-01-21', 'SK', 'Purchase', 'Fixed', 679, 89.47, 38.51, 8.8, 'HiRatio', 156435.96, 'Owner-Occupied', 'Open', '1900-01-00', 'Current');</v>
      </c>
    </row>
    <row r="6199" spans="1:16" x14ac:dyDescent="0.35">
      <c r="A6199" s="22">
        <v>6198</v>
      </c>
      <c r="B6199" s="21">
        <v>42409</v>
      </c>
      <c r="C6199" s="22" t="s">
        <v>58</v>
      </c>
      <c r="D6199" s="22" t="s">
        <v>59</v>
      </c>
      <c r="E6199" s="22" t="s">
        <v>53</v>
      </c>
      <c r="F6199" s="22">
        <v>771</v>
      </c>
      <c r="G6199" s="22">
        <v>43.36</v>
      </c>
      <c r="H6199" s="22">
        <v>16.309999999999999</v>
      </c>
      <c r="I6199" s="22">
        <v>16</v>
      </c>
      <c r="J6199" s="22" t="s">
        <v>54</v>
      </c>
      <c r="K6199" s="23">
        <v>405774.44</v>
      </c>
      <c r="L6199" s="23" t="s">
        <v>55</v>
      </c>
      <c r="M6199" s="23" t="s">
        <v>83</v>
      </c>
      <c r="N6199" s="27"/>
      <c r="O6199" s="23" t="s">
        <v>56</v>
      </c>
      <c r="P6199" t="str">
        <f t="shared" si="96"/>
        <v>INSERT INTO @DataTable (Deal, AdvanceDate, PROV, DealPurpose, RateType, BEACON, LTV, TDS, GDS, InsuranceType, PrincipalBalance, OccupancyType, AccountStatus, Closed_Date, DelinquencyBucket) VALUES (6198, '2016-02-09', 'BC', 'Transfer', 'Fixed', 771, 43.36, 16.31, 16, 'Conv', 405774.44, 'Owner-Occupied', 'Open', '1900-01-00', 'Current');</v>
      </c>
    </row>
    <row r="6200" spans="1:16" x14ac:dyDescent="0.35">
      <c r="A6200" s="19">
        <v>6199</v>
      </c>
      <c r="B6200" s="18">
        <v>41075</v>
      </c>
      <c r="C6200" s="19" t="s">
        <v>57</v>
      </c>
      <c r="D6200" s="19" t="s">
        <v>61</v>
      </c>
      <c r="E6200" s="19" t="s">
        <v>53</v>
      </c>
      <c r="F6200" s="19">
        <v>743</v>
      </c>
      <c r="G6200" s="19">
        <v>80</v>
      </c>
      <c r="H6200" s="19">
        <v>37.39</v>
      </c>
      <c r="I6200" s="19">
        <v>25.03</v>
      </c>
      <c r="J6200" s="19" t="s">
        <v>54</v>
      </c>
      <c r="K6200" s="20">
        <v>232537.12</v>
      </c>
      <c r="L6200" s="20" t="s">
        <v>55</v>
      </c>
      <c r="M6200" s="20" t="s">
        <v>83</v>
      </c>
      <c r="N6200" s="26"/>
      <c r="O6200" s="20" t="s">
        <v>56</v>
      </c>
      <c r="P6200" t="str">
        <f t="shared" si="96"/>
        <v>INSERT INTO @DataTable (Deal, AdvanceDate, PROV, DealPurpose, RateType, BEACON, LTV, TDS, GDS, InsuranceType, PrincipalBalance, OccupancyType, AccountStatus, Closed_Date, DelinquencyBucket) VALUES (6199, '2012-06-15', 'ON', 'Purchase', 'Fixed', 743, 80, 37.39, 25.03, 'Conv', 232537.12, 'Owner-Occupied', 'Open', '1900-01-00', 'Current');</v>
      </c>
    </row>
    <row r="6201" spans="1:16" x14ac:dyDescent="0.35">
      <c r="A6201" s="22">
        <v>6200</v>
      </c>
      <c r="B6201" s="21">
        <v>42166</v>
      </c>
      <c r="C6201" s="22" t="s">
        <v>57</v>
      </c>
      <c r="D6201" s="22" t="s">
        <v>61</v>
      </c>
      <c r="E6201" s="22" t="s">
        <v>40</v>
      </c>
      <c r="F6201" s="22">
        <v>801</v>
      </c>
      <c r="G6201" s="22">
        <v>80</v>
      </c>
      <c r="H6201" s="22">
        <v>22.17</v>
      </c>
      <c r="I6201" s="22">
        <v>21.97</v>
      </c>
      <c r="J6201" s="22" t="s">
        <v>54</v>
      </c>
      <c r="K6201" s="23">
        <v>379590.27</v>
      </c>
      <c r="L6201" s="23" t="s">
        <v>55</v>
      </c>
      <c r="M6201" s="23" t="s">
        <v>83</v>
      </c>
      <c r="N6201" s="27"/>
      <c r="O6201" s="23" t="s">
        <v>56</v>
      </c>
      <c r="P6201" t="str">
        <f t="shared" si="96"/>
        <v>INSERT INTO @DataTable (Deal, AdvanceDate, PROV, DealPurpose, RateType, BEACON, LTV, TDS, GDS, InsuranceType, PrincipalBalance, OccupancyType, AccountStatus, Closed_Date, DelinquencyBucket) VALUES (6200, '2015-06-11', 'ON', 'Purchase', 'ARM', 801, 80, 22.17, 21.97, 'Conv', 379590.27, 'Owner-Occupied', 'Open', '1900-01-00', 'Current');</v>
      </c>
    </row>
    <row r="6202" spans="1:16" x14ac:dyDescent="0.35">
      <c r="A6202" s="19">
        <v>6201</v>
      </c>
      <c r="B6202" s="18">
        <v>41068</v>
      </c>
      <c r="C6202" s="19" t="s">
        <v>57</v>
      </c>
      <c r="D6202" s="19" t="s">
        <v>61</v>
      </c>
      <c r="E6202" s="19" t="s">
        <v>53</v>
      </c>
      <c r="F6202" s="19">
        <v>783</v>
      </c>
      <c r="G6202" s="19">
        <v>95</v>
      </c>
      <c r="H6202" s="19">
        <v>43.2</v>
      </c>
      <c r="I6202" s="19">
        <v>24.56</v>
      </c>
      <c r="J6202" s="19" t="s">
        <v>60</v>
      </c>
      <c r="K6202" s="20">
        <v>125402.14</v>
      </c>
      <c r="L6202" s="20" t="s">
        <v>55</v>
      </c>
      <c r="M6202" s="20" t="s">
        <v>83</v>
      </c>
      <c r="N6202" s="26"/>
      <c r="O6202" s="20" t="s">
        <v>56</v>
      </c>
      <c r="P6202" t="str">
        <f t="shared" si="96"/>
        <v>INSERT INTO @DataTable (Deal, AdvanceDate, PROV, DealPurpose, RateType, BEACON, LTV, TDS, GDS, InsuranceType, PrincipalBalance, OccupancyType, AccountStatus, Closed_Date, DelinquencyBucket) VALUES (6201, '2012-06-08', 'ON', 'Purchase', 'Fixed', 783, 95, 43.2, 24.56, 'HiRatio', 125402.14, 'Owner-Occupied', 'Open', '1900-01-00', 'Current');</v>
      </c>
    </row>
    <row r="6203" spans="1:16" x14ac:dyDescent="0.35">
      <c r="A6203" s="22">
        <v>6202</v>
      </c>
      <c r="B6203" s="21">
        <v>42461</v>
      </c>
      <c r="C6203" s="22" t="s">
        <v>51</v>
      </c>
      <c r="D6203" s="22" t="s">
        <v>52</v>
      </c>
      <c r="E6203" s="22" t="s">
        <v>53</v>
      </c>
      <c r="F6203" s="22">
        <v>731</v>
      </c>
      <c r="G6203" s="22">
        <v>70.41</v>
      </c>
      <c r="H6203" s="22">
        <v>35.24</v>
      </c>
      <c r="I6203" s="22">
        <v>23.05</v>
      </c>
      <c r="J6203" s="22" t="s">
        <v>54</v>
      </c>
      <c r="K6203" s="23">
        <v>284387.28999999998</v>
      </c>
      <c r="L6203" s="23" t="s">
        <v>55</v>
      </c>
      <c r="M6203" s="23" t="s">
        <v>83</v>
      </c>
      <c r="N6203" s="27"/>
      <c r="O6203" s="23" t="s">
        <v>56</v>
      </c>
      <c r="P6203" t="str">
        <f t="shared" si="96"/>
        <v>INSERT INTO @DataTable (Deal, AdvanceDate, PROV, DealPurpose, RateType, BEACON, LTV, TDS, GDS, InsuranceType, PrincipalBalance, OccupancyType, AccountStatus, Closed_Date, DelinquencyBucket) VALUES (6202, '2016-04-01', 'AB', 'Refinance External', 'Fixed', 731, 70.41, 35.24, 23.05, 'Conv', 284387.29, 'Owner-Occupied', 'Open', '1900-01-00', 'Current');</v>
      </c>
    </row>
    <row r="6204" spans="1:16" x14ac:dyDescent="0.35">
      <c r="A6204" s="19">
        <v>6203</v>
      </c>
      <c r="B6204" s="18">
        <v>41572</v>
      </c>
      <c r="C6204" s="19" t="s">
        <v>57</v>
      </c>
      <c r="D6204" s="19" t="s">
        <v>61</v>
      </c>
      <c r="E6204" s="19" t="s">
        <v>53</v>
      </c>
      <c r="F6204" s="19">
        <v>717</v>
      </c>
      <c r="G6204" s="19">
        <v>95</v>
      </c>
      <c r="H6204" s="19">
        <v>39.340000000000003</v>
      </c>
      <c r="I6204" s="19">
        <v>21.13</v>
      </c>
      <c r="J6204" s="19" t="s">
        <v>60</v>
      </c>
      <c r="K6204" s="20">
        <v>262486.89</v>
      </c>
      <c r="L6204" s="20" t="s">
        <v>55</v>
      </c>
      <c r="M6204" s="20" t="s">
        <v>83</v>
      </c>
      <c r="N6204" s="26"/>
      <c r="O6204" s="20" t="s">
        <v>56</v>
      </c>
      <c r="P6204" t="str">
        <f t="shared" si="96"/>
        <v>INSERT INTO @DataTable (Deal, AdvanceDate, PROV, DealPurpose, RateType, BEACON, LTV, TDS, GDS, InsuranceType, PrincipalBalance, OccupancyType, AccountStatus, Closed_Date, DelinquencyBucket) VALUES (6203, '2013-10-25', 'ON', 'Purchase', 'Fixed', 717, 95, 39.34, 21.13, 'HiRatio', 262486.89, 'Owner-Occupied', 'Open', '1900-01-00', 'Current');</v>
      </c>
    </row>
    <row r="6205" spans="1:16" x14ac:dyDescent="0.35">
      <c r="A6205" s="22">
        <v>6204</v>
      </c>
      <c r="B6205" s="21">
        <v>41940</v>
      </c>
      <c r="C6205" s="22" t="s">
        <v>57</v>
      </c>
      <c r="D6205" s="22" t="s">
        <v>61</v>
      </c>
      <c r="E6205" s="22" t="s">
        <v>53</v>
      </c>
      <c r="F6205" s="22">
        <v>781</v>
      </c>
      <c r="G6205" s="22">
        <v>75</v>
      </c>
      <c r="H6205" s="22">
        <v>34.35</v>
      </c>
      <c r="I6205" s="22">
        <v>26.31</v>
      </c>
      <c r="J6205" s="22" t="s">
        <v>54</v>
      </c>
      <c r="K6205" s="23">
        <v>285341.92</v>
      </c>
      <c r="L6205" s="23" t="s">
        <v>55</v>
      </c>
      <c r="M6205" s="23" t="s">
        <v>83</v>
      </c>
      <c r="N6205" s="27"/>
      <c r="O6205" s="23" t="s">
        <v>56</v>
      </c>
      <c r="P6205" t="str">
        <f t="shared" si="96"/>
        <v>INSERT INTO @DataTable (Deal, AdvanceDate, PROV, DealPurpose, RateType, BEACON, LTV, TDS, GDS, InsuranceType, PrincipalBalance, OccupancyType, AccountStatus, Closed_Date, DelinquencyBucket) VALUES (6204, '2014-10-28', 'ON', 'Purchase', 'Fixed', 781, 75, 34.35, 26.31, 'Conv', 285341.92, 'Owner-Occupied', 'Open', '1900-01-00', 'Current');</v>
      </c>
    </row>
    <row r="6206" spans="1:16" x14ac:dyDescent="0.35">
      <c r="A6206" s="19">
        <v>6205</v>
      </c>
      <c r="B6206" s="18">
        <v>42334</v>
      </c>
      <c r="C6206" s="19" t="s">
        <v>51</v>
      </c>
      <c r="D6206" s="19" t="s">
        <v>61</v>
      </c>
      <c r="E6206" s="19" t="s">
        <v>53</v>
      </c>
      <c r="F6206" s="19">
        <v>735</v>
      </c>
      <c r="G6206" s="19">
        <v>95</v>
      </c>
      <c r="H6206" s="19">
        <v>34.99</v>
      </c>
      <c r="I6206" s="19">
        <v>17.82</v>
      </c>
      <c r="J6206" s="19" t="s">
        <v>60</v>
      </c>
      <c r="K6206" s="20">
        <v>296252.05</v>
      </c>
      <c r="L6206" s="20" t="s">
        <v>55</v>
      </c>
      <c r="M6206" s="20" t="s">
        <v>83</v>
      </c>
      <c r="N6206" s="26"/>
      <c r="O6206" s="20" t="s">
        <v>56</v>
      </c>
      <c r="P6206" t="str">
        <f t="shared" si="96"/>
        <v>INSERT INTO @DataTable (Deal, AdvanceDate, PROV, DealPurpose, RateType, BEACON, LTV, TDS, GDS, InsuranceType, PrincipalBalance, OccupancyType, AccountStatus, Closed_Date, DelinquencyBucket) VALUES (6205, '2015-11-26', 'AB', 'Purchase', 'Fixed', 735, 95, 34.99, 17.82, 'HiRatio', 296252.05, 'Owner-Occupied', 'Open', '1900-01-00', 'Current');</v>
      </c>
    </row>
    <row r="6207" spans="1:16" x14ac:dyDescent="0.35">
      <c r="A6207" s="22">
        <v>6206</v>
      </c>
      <c r="B6207" s="21">
        <v>41974</v>
      </c>
      <c r="C6207" s="22" t="s">
        <v>57</v>
      </c>
      <c r="D6207" s="22" t="s">
        <v>64</v>
      </c>
      <c r="E6207" s="22" t="s">
        <v>53</v>
      </c>
      <c r="F6207" s="22">
        <v>740</v>
      </c>
      <c r="G6207" s="22">
        <v>95</v>
      </c>
      <c r="H6207" s="22">
        <v>43.87</v>
      </c>
      <c r="I6207" s="22">
        <v>16.72</v>
      </c>
      <c r="J6207" s="22" t="s">
        <v>60</v>
      </c>
      <c r="K6207" s="23">
        <v>148841.79999999999</v>
      </c>
      <c r="L6207" s="23" t="s">
        <v>66</v>
      </c>
      <c r="M6207" s="23" t="s">
        <v>83</v>
      </c>
      <c r="N6207" s="27"/>
      <c r="O6207" s="23" t="s">
        <v>56</v>
      </c>
      <c r="P6207" t="str">
        <f t="shared" si="96"/>
        <v>INSERT INTO @DataTable (Deal, AdvanceDate, PROV, DealPurpose, RateType, BEACON, LTV, TDS, GDS, InsuranceType, PrincipalBalance, OccupancyType, AccountStatus, Closed_Date, DelinquencyBucket) VALUES (6206, '2014-12-01', 'ON', 'Purchase with Improvements', 'Fixed', 740, 95, 43.87, 16.72, 'HiRatio', 148841.8, 'Second Home', 'Open', '1900-01-00', 'Current');</v>
      </c>
    </row>
    <row r="6208" spans="1:16" x14ac:dyDescent="0.35">
      <c r="A6208" s="19">
        <v>6207</v>
      </c>
      <c r="B6208" s="18">
        <v>42571</v>
      </c>
      <c r="C6208" s="19" t="s">
        <v>57</v>
      </c>
      <c r="D6208" s="19" t="s">
        <v>52</v>
      </c>
      <c r="E6208" s="19" t="s">
        <v>40</v>
      </c>
      <c r="F6208" s="19">
        <v>819</v>
      </c>
      <c r="G6208" s="19">
        <v>70.45</v>
      </c>
      <c r="H6208" s="19">
        <v>35.47</v>
      </c>
      <c r="I6208" s="19">
        <v>30.43</v>
      </c>
      <c r="J6208" s="19" t="s">
        <v>54</v>
      </c>
      <c r="K6208" s="20">
        <v>612681.39</v>
      </c>
      <c r="L6208" s="20" t="s">
        <v>55</v>
      </c>
      <c r="M6208" s="20" t="s">
        <v>83</v>
      </c>
      <c r="N6208" s="26"/>
      <c r="O6208" s="20" t="s">
        <v>56</v>
      </c>
      <c r="P6208" t="str">
        <f t="shared" si="96"/>
        <v>INSERT INTO @DataTable (Deal, AdvanceDate, PROV, DealPurpose, RateType, BEACON, LTV, TDS, GDS, InsuranceType, PrincipalBalance, OccupancyType, AccountStatus, Closed_Date, DelinquencyBucket) VALUES (6207, '2016-07-20', 'ON', 'Refinance External', 'ARM', 819, 70.45, 35.47, 30.43, 'Conv', 612681.39, 'Owner-Occupied', 'Open', '1900-01-00', 'Current');</v>
      </c>
    </row>
    <row r="6209" spans="1:16" x14ac:dyDescent="0.35">
      <c r="A6209" s="22">
        <v>6208</v>
      </c>
      <c r="B6209" s="21">
        <v>42373</v>
      </c>
      <c r="C6209" s="22" t="s">
        <v>57</v>
      </c>
      <c r="D6209" s="22" t="s">
        <v>61</v>
      </c>
      <c r="E6209" s="22" t="s">
        <v>40</v>
      </c>
      <c r="F6209" s="22">
        <v>807</v>
      </c>
      <c r="G6209" s="22">
        <v>95</v>
      </c>
      <c r="H6209" s="22">
        <v>24.93</v>
      </c>
      <c r="I6209" s="22">
        <v>24.44</v>
      </c>
      <c r="J6209" s="22" t="s">
        <v>60</v>
      </c>
      <c r="K6209" s="23">
        <v>335994.65</v>
      </c>
      <c r="L6209" s="23" t="s">
        <v>55</v>
      </c>
      <c r="M6209" s="23" t="s">
        <v>83</v>
      </c>
      <c r="N6209" s="27"/>
      <c r="O6209" s="23" t="s">
        <v>56</v>
      </c>
      <c r="P6209" t="str">
        <f t="shared" si="96"/>
        <v>INSERT INTO @DataTable (Deal, AdvanceDate, PROV, DealPurpose, RateType, BEACON, LTV, TDS, GDS, InsuranceType, PrincipalBalance, OccupancyType, AccountStatus, Closed_Date, DelinquencyBucket) VALUES (6208, '2016-01-04', 'ON', 'Purchase', 'ARM', 807, 95, 24.93, 24.44, 'HiRatio', 335994.65, 'Owner-Occupied', 'Open', '1900-01-00', 'Current');</v>
      </c>
    </row>
    <row r="6210" spans="1:16" x14ac:dyDescent="0.35">
      <c r="A6210" s="19">
        <v>6209</v>
      </c>
      <c r="B6210" s="18">
        <v>42356</v>
      </c>
      <c r="C6210" s="19" t="s">
        <v>57</v>
      </c>
      <c r="D6210" s="19" t="s">
        <v>61</v>
      </c>
      <c r="E6210" s="19" t="s">
        <v>40</v>
      </c>
      <c r="F6210" s="19">
        <v>688</v>
      </c>
      <c r="G6210" s="19">
        <v>80</v>
      </c>
      <c r="H6210" s="19">
        <v>37.94</v>
      </c>
      <c r="I6210" s="19">
        <v>18.21</v>
      </c>
      <c r="J6210" s="19" t="s">
        <v>54</v>
      </c>
      <c r="K6210" s="20">
        <v>486319.9</v>
      </c>
      <c r="L6210" s="20" t="s">
        <v>55</v>
      </c>
      <c r="M6210" s="20" t="s">
        <v>83</v>
      </c>
      <c r="N6210" s="26"/>
      <c r="O6210" s="20" t="s">
        <v>56</v>
      </c>
      <c r="P6210" t="str">
        <f t="shared" si="96"/>
        <v>INSERT INTO @DataTable (Deal, AdvanceDate, PROV, DealPurpose, RateType, BEACON, LTV, TDS, GDS, InsuranceType, PrincipalBalance, OccupancyType, AccountStatus, Closed_Date, DelinquencyBucket) VALUES (6209, '2015-12-18', 'ON', 'Purchase', 'ARM', 688, 80, 37.94, 18.21, 'Conv', 486319.9, 'Owner-Occupied', 'Open', '1900-01-00', 'Current');</v>
      </c>
    </row>
    <row r="6211" spans="1:16" x14ac:dyDescent="0.35">
      <c r="A6211" s="22">
        <v>6210</v>
      </c>
      <c r="B6211" s="21">
        <v>41425</v>
      </c>
      <c r="C6211" s="22" t="s">
        <v>57</v>
      </c>
      <c r="D6211" s="22" t="s">
        <v>61</v>
      </c>
      <c r="E6211" s="22" t="s">
        <v>53</v>
      </c>
      <c r="F6211" s="22">
        <v>786</v>
      </c>
      <c r="G6211" s="22">
        <v>95</v>
      </c>
      <c r="H6211" s="22">
        <v>39.07</v>
      </c>
      <c r="I6211" s="22">
        <v>38.54</v>
      </c>
      <c r="J6211" s="22" t="s">
        <v>60</v>
      </c>
      <c r="K6211" s="23">
        <v>0</v>
      </c>
      <c r="L6211" s="23" t="s">
        <v>55</v>
      </c>
      <c r="M6211" s="23" t="s">
        <v>84</v>
      </c>
      <c r="N6211" s="27">
        <v>42675</v>
      </c>
      <c r="O6211" s="23" t="s">
        <v>56</v>
      </c>
      <c r="P6211" t="str">
        <f t="shared" ref="P6211:P6274" si="97">"INSERT INTO @DataTable (Deal, AdvanceDate, PROV, DealPurpose, RateType, BEACON, LTV, TDS, GDS, InsuranceType, PrincipalBalance, OccupancyType, AccountStatus, Closed_Date, DelinquencyBucket) VALUES (" &amp; A6211 &amp; ", " &amp; "'" &amp; TEXT(B6211, "yyyy-mm-dd") &amp; "', '" &amp; C6211 &amp; "', '" &amp; D6211 &amp; "', '" &amp; E6211 &amp; "', " &amp; F6211 &amp; ", " &amp; G6211 &amp; ", " &amp; H6211 &amp; ", " &amp; I6211 &amp; ", '" &amp; J6211 &amp; "', " &amp; K6211 &amp; ", '" &amp; L6211 &amp; "', '" &amp; M6211 &amp; "', '" &amp;TEXT(N6211, "yyyy-mm-dd") &amp; "', '" &amp; O6211 &amp; "');"</f>
        <v>INSERT INTO @DataTable (Deal, AdvanceDate, PROV, DealPurpose, RateType, BEACON, LTV, TDS, GDS, InsuranceType, PrincipalBalance, OccupancyType, AccountStatus, Closed_Date, DelinquencyBucket) VALUES (6210, '2013-05-31', 'ON', 'Purchase', 'Fixed', 786, 95, 39.07, 38.54, 'HiRatio', 0, 'Owner-Occupied', 'Closed', '2016-11-01', 'Current');</v>
      </c>
    </row>
    <row r="6212" spans="1:16" x14ac:dyDescent="0.35">
      <c r="A6212" s="19">
        <v>6211</v>
      </c>
      <c r="B6212" s="18">
        <v>42060</v>
      </c>
      <c r="C6212" s="19" t="s">
        <v>57</v>
      </c>
      <c r="D6212" s="19" t="s">
        <v>61</v>
      </c>
      <c r="E6212" s="19" t="s">
        <v>40</v>
      </c>
      <c r="F6212" s="19">
        <v>673</v>
      </c>
      <c r="G6212" s="19">
        <v>85</v>
      </c>
      <c r="H6212" s="19">
        <v>31.2</v>
      </c>
      <c r="I6212" s="19">
        <v>27.72</v>
      </c>
      <c r="J6212" s="19" t="s">
        <v>60</v>
      </c>
      <c r="K6212" s="20">
        <v>217525.94</v>
      </c>
      <c r="L6212" s="20" t="s">
        <v>55</v>
      </c>
      <c r="M6212" s="20" t="s">
        <v>83</v>
      </c>
      <c r="N6212" s="26"/>
      <c r="O6212" s="20" t="s">
        <v>56</v>
      </c>
      <c r="P6212" t="str">
        <f t="shared" si="97"/>
        <v>INSERT INTO @DataTable (Deal, AdvanceDate, PROV, DealPurpose, RateType, BEACON, LTV, TDS, GDS, InsuranceType, PrincipalBalance, OccupancyType, AccountStatus, Closed_Date, DelinquencyBucket) VALUES (6211, '2015-02-25', 'ON', 'Purchase', 'ARM', 673, 85, 31.2, 27.72, 'HiRatio', 217525.94, 'Owner-Occupied', 'Open', '1900-01-00', 'Current');</v>
      </c>
    </row>
    <row r="6213" spans="1:16" x14ac:dyDescent="0.35">
      <c r="A6213" s="22">
        <v>6212</v>
      </c>
      <c r="B6213" s="21">
        <v>42187</v>
      </c>
      <c r="C6213" s="22" t="s">
        <v>57</v>
      </c>
      <c r="D6213" s="22" t="s">
        <v>61</v>
      </c>
      <c r="E6213" s="22" t="s">
        <v>53</v>
      </c>
      <c r="F6213" s="22">
        <v>778</v>
      </c>
      <c r="G6213" s="22">
        <v>94.88</v>
      </c>
      <c r="H6213" s="22">
        <v>30.93</v>
      </c>
      <c r="I6213" s="22">
        <v>30.28</v>
      </c>
      <c r="J6213" s="22" t="s">
        <v>60</v>
      </c>
      <c r="K6213" s="23">
        <v>365334.93</v>
      </c>
      <c r="L6213" s="23" t="s">
        <v>55</v>
      </c>
      <c r="M6213" s="23" t="s">
        <v>83</v>
      </c>
      <c r="N6213" s="27"/>
      <c r="O6213" s="23" t="s">
        <v>56</v>
      </c>
      <c r="P6213" t="str">
        <f t="shared" si="97"/>
        <v>INSERT INTO @DataTable (Deal, AdvanceDate, PROV, DealPurpose, RateType, BEACON, LTV, TDS, GDS, InsuranceType, PrincipalBalance, OccupancyType, AccountStatus, Closed_Date, DelinquencyBucket) VALUES (6212, '2015-07-02', 'ON', 'Purchase', 'Fixed', 778, 94.88, 30.93, 30.28, 'HiRatio', 365334.93, 'Owner-Occupied', 'Open', '1900-01-00', 'Current');</v>
      </c>
    </row>
    <row r="6214" spans="1:16" x14ac:dyDescent="0.35">
      <c r="A6214" s="19">
        <v>6213</v>
      </c>
      <c r="B6214" s="18">
        <v>42215</v>
      </c>
      <c r="C6214" s="19" t="s">
        <v>58</v>
      </c>
      <c r="D6214" s="19" t="s">
        <v>61</v>
      </c>
      <c r="E6214" s="19" t="s">
        <v>53</v>
      </c>
      <c r="F6214" s="19">
        <v>669</v>
      </c>
      <c r="G6214" s="19">
        <v>39.770000000000003</v>
      </c>
      <c r="H6214" s="19">
        <v>38.26</v>
      </c>
      <c r="I6214" s="19">
        <v>26.65</v>
      </c>
      <c r="J6214" s="19" t="s">
        <v>54</v>
      </c>
      <c r="K6214" s="20">
        <v>0</v>
      </c>
      <c r="L6214" s="20" t="s">
        <v>55</v>
      </c>
      <c r="M6214" s="20" t="s">
        <v>84</v>
      </c>
      <c r="N6214" s="26">
        <v>42440</v>
      </c>
      <c r="O6214" s="20" t="s">
        <v>56</v>
      </c>
      <c r="P6214" t="str">
        <f t="shared" si="97"/>
        <v>INSERT INTO @DataTable (Deal, AdvanceDate, PROV, DealPurpose, RateType, BEACON, LTV, TDS, GDS, InsuranceType, PrincipalBalance, OccupancyType, AccountStatus, Closed_Date, DelinquencyBucket) VALUES (6213, '2015-07-30', 'BC', 'Purchase', 'Fixed', 669, 39.77, 38.26, 26.65, 'Conv', 0, 'Owner-Occupied', 'Closed', '2016-03-11', 'Current');</v>
      </c>
    </row>
    <row r="6215" spans="1:16" x14ac:dyDescent="0.35">
      <c r="A6215" s="22">
        <v>6214</v>
      </c>
      <c r="B6215" s="21">
        <v>42114</v>
      </c>
      <c r="C6215" s="22" t="s">
        <v>57</v>
      </c>
      <c r="D6215" s="22" t="s">
        <v>59</v>
      </c>
      <c r="E6215" s="22" t="s">
        <v>53</v>
      </c>
      <c r="F6215" s="22">
        <v>802</v>
      </c>
      <c r="G6215" s="22">
        <v>57.02</v>
      </c>
      <c r="H6215" s="22">
        <v>33.049999999999997</v>
      </c>
      <c r="I6215" s="22">
        <v>26.15</v>
      </c>
      <c r="J6215" s="22" t="s">
        <v>54</v>
      </c>
      <c r="K6215" s="23">
        <v>204501.12</v>
      </c>
      <c r="L6215" s="23" t="s">
        <v>55</v>
      </c>
      <c r="M6215" s="23" t="s">
        <v>83</v>
      </c>
      <c r="N6215" s="27"/>
      <c r="O6215" s="23" t="s">
        <v>56</v>
      </c>
      <c r="P6215" t="str">
        <f t="shared" si="97"/>
        <v>INSERT INTO @DataTable (Deal, AdvanceDate, PROV, DealPurpose, RateType, BEACON, LTV, TDS, GDS, InsuranceType, PrincipalBalance, OccupancyType, AccountStatus, Closed_Date, DelinquencyBucket) VALUES (6214, '2015-04-20', 'ON', 'Transfer', 'Fixed', 802, 57.02, 33.05, 26.15, 'Conv', 204501.12, 'Owner-Occupied', 'Open', '1900-01-00', 'Current');</v>
      </c>
    </row>
    <row r="6216" spans="1:16" x14ac:dyDescent="0.35">
      <c r="A6216" s="19">
        <v>6215</v>
      </c>
      <c r="B6216" s="18">
        <v>42060</v>
      </c>
      <c r="C6216" s="19" t="s">
        <v>58</v>
      </c>
      <c r="D6216" s="19" t="s">
        <v>61</v>
      </c>
      <c r="E6216" s="19" t="s">
        <v>40</v>
      </c>
      <c r="F6216" s="19">
        <v>703</v>
      </c>
      <c r="G6216" s="19">
        <v>80</v>
      </c>
      <c r="H6216" s="19">
        <v>28.84</v>
      </c>
      <c r="I6216" s="19">
        <v>28.84</v>
      </c>
      <c r="J6216" s="19" t="s">
        <v>54</v>
      </c>
      <c r="K6216" s="20">
        <v>0</v>
      </c>
      <c r="L6216" s="20" t="s">
        <v>55</v>
      </c>
      <c r="M6216" s="20" t="s">
        <v>84</v>
      </c>
      <c r="N6216" s="26">
        <v>42185</v>
      </c>
      <c r="O6216" s="20" t="s">
        <v>56</v>
      </c>
      <c r="P6216" t="str">
        <f t="shared" si="97"/>
        <v>INSERT INTO @DataTable (Deal, AdvanceDate, PROV, DealPurpose, RateType, BEACON, LTV, TDS, GDS, InsuranceType, PrincipalBalance, OccupancyType, AccountStatus, Closed_Date, DelinquencyBucket) VALUES (6215, '2015-02-25', 'BC', 'Purchase', 'ARM', 703, 80, 28.84, 28.84, 'Conv', 0, 'Owner-Occupied', 'Closed', '2015-06-30', 'Current');</v>
      </c>
    </row>
    <row r="6217" spans="1:16" x14ac:dyDescent="0.35">
      <c r="A6217" s="22">
        <v>6216</v>
      </c>
      <c r="B6217" s="21">
        <v>40911</v>
      </c>
      <c r="C6217" s="22" t="s">
        <v>51</v>
      </c>
      <c r="D6217" s="22" t="s">
        <v>61</v>
      </c>
      <c r="E6217" s="22" t="s">
        <v>53</v>
      </c>
      <c r="F6217" s="22">
        <v>782</v>
      </c>
      <c r="G6217" s="22">
        <v>80</v>
      </c>
      <c r="H6217" s="22">
        <v>38.56</v>
      </c>
      <c r="I6217" s="22">
        <v>38.11</v>
      </c>
      <c r="J6217" s="22" t="s">
        <v>54</v>
      </c>
      <c r="K6217" s="23">
        <v>0</v>
      </c>
      <c r="L6217" s="23" t="s">
        <v>55</v>
      </c>
      <c r="M6217" s="23" t="s">
        <v>84</v>
      </c>
      <c r="N6217" s="27">
        <v>41674</v>
      </c>
      <c r="O6217" s="23" t="s">
        <v>56</v>
      </c>
      <c r="P6217" t="str">
        <f t="shared" si="97"/>
        <v>INSERT INTO @DataTable (Deal, AdvanceDate, PROV, DealPurpose, RateType, BEACON, LTV, TDS, GDS, InsuranceType, PrincipalBalance, OccupancyType, AccountStatus, Closed_Date, DelinquencyBucket) VALUES (6216, '2012-01-03', 'AB', 'Purchase', 'Fixed', 782, 80, 38.56, 38.11, 'Conv', 0, 'Owner-Occupied', 'Closed', '2014-02-04', 'Current');</v>
      </c>
    </row>
    <row r="6218" spans="1:16" x14ac:dyDescent="0.35">
      <c r="A6218" s="19">
        <v>6217</v>
      </c>
      <c r="B6218" s="18">
        <v>41122</v>
      </c>
      <c r="C6218" s="19" t="s">
        <v>57</v>
      </c>
      <c r="D6218" s="19" t="s">
        <v>52</v>
      </c>
      <c r="E6218" s="19" t="s">
        <v>53</v>
      </c>
      <c r="F6218" s="19">
        <v>807</v>
      </c>
      <c r="G6218" s="19">
        <v>79.37</v>
      </c>
      <c r="H6218" s="19">
        <v>41.75</v>
      </c>
      <c r="I6218" s="19">
        <v>26.8</v>
      </c>
      <c r="J6218" s="19" t="s">
        <v>54</v>
      </c>
      <c r="K6218" s="20">
        <v>67135.02</v>
      </c>
      <c r="L6218" s="20" t="s">
        <v>66</v>
      </c>
      <c r="M6218" s="20" t="s">
        <v>83</v>
      </c>
      <c r="N6218" s="26"/>
      <c r="O6218" s="20" t="s">
        <v>56</v>
      </c>
      <c r="P6218" t="str">
        <f t="shared" si="97"/>
        <v>INSERT INTO @DataTable (Deal, AdvanceDate, PROV, DealPurpose, RateType, BEACON, LTV, TDS, GDS, InsuranceType, PrincipalBalance, OccupancyType, AccountStatus, Closed_Date, DelinquencyBucket) VALUES (6217, '2012-08-01', 'ON', 'Refinance External', 'Fixed', 807, 79.37, 41.75, 26.8, 'Conv', 67135.02, 'Second Home', 'Open', '1900-01-00', 'Current');</v>
      </c>
    </row>
    <row r="6219" spans="1:16" x14ac:dyDescent="0.35">
      <c r="A6219" s="22">
        <v>6218</v>
      </c>
      <c r="B6219" s="21">
        <v>42153</v>
      </c>
      <c r="C6219" s="22" t="s">
        <v>57</v>
      </c>
      <c r="D6219" s="22" t="s">
        <v>61</v>
      </c>
      <c r="E6219" s="22" t="s">
        <v>53</v>
      </c>
      <c r="F6219" s="22">
        <v>812</v>
      </c>
      <c r="G6219" s="22">
        <v>80</v>
      </c>
      <c r="H6219" s="22">
        <v>25.27</v>
      </c>
      <c r="I6219" s="22">
        <v>25.09</v>
      </c>
      <c r="J6219" s="22" t="s">
        <v>54</v>
      </c>
      <c r="K6219" s="23">
        <v>207672.27</v>
      </c>
      <c r="L6219" s="23" t="s">
        <v>55</v>
      </c>
      <c r="M6219" s="23" t="s">
        <v>83</v>
      </c>
      <c r="N6219" s="27"/>
      <c r="O6219" s="23" t="s">
        <v>56</v>
      </c>
      <c r="P6219" t="str">
        <f t="shared" si="97"/>
        <v>INSERT INTO @DataTable (Deal, AdvanceDate, PROV, DealPurpose, RateType, BEACON, LTV, TDS, GDS, InsuranceType, PrincipalBalance, OccupancyType, AccountStatus, Closed_Date, DelinquencyBucket) VALUES (6218, '2015-05-29', 'ON', 'Purchase', 'Fixed', 812, 80, 25.27, 25.09, 'Conv', 207672.27, 'Owner-Occupied', 'Open', '1900-01-00', 'Current');</v>
      </c>
    </row>
    <row r="6220" spans="1:16" x14ac:dyDescent="0.35">
      <c r="A6220" s="19">
        <v>6219</v>
      </c>
      <c r="B6220" s="18">
        <v>40954</v>
      </c>
      <c r="C6220" s="19" t="s">
        <v>57</v>
      </c>
      <c r="D6220" s="19" t="s">
        <v>52</v>
      </c>
      <c r="E6220" s="19" t="s">
        <v>53</v>
      </c>
      <c r="F6220" s="19">
        <v>751</v>
      </c>
      <c r="G6220" s="19">
        <v>80</v>
      </c>
      <c r="H6220" s="19">
        <v>43.61</v>
      </c>
      <c r="I6220" s="19">
        <v>19.91</v>
      </c>
      <c r="J6220" s="19" t="s">
        <v>54</v>
      </c>
      <c r="K6220" s="20">
        <v>0</v>
      </c>
      <c r="L6220" s="20" t="s">
        <v>62</v>
      </c>
      <c r="M6220" s="20" t="s">
        <v>84</v>
      </c>
      <c r="N6220" s="26">
        <v>42066</v>
      </c>
      <c r="O6220" s="20" t="s">
        <v>56</v>
      </c>
      <c r="P6220" t="str">
        <f t="shared" si="97"/>
        <v>INSERT INTO @DataTable (Deal, AdvanceDate, PROV, DealPurpose, RateType, BEACON, LTV, TDS, GDS, InsuranceType, PrincipalBalance, OccupancyType, AccountStatus, Closed_Date, DelinquencyBucket) VALUES (6219, '2012-02-15', 'ON', 'Refinance External', 'Fixed', 751, 80, 43.61, 19.91, 'Conv', 0, 'Rental', 'Closed', '2015-03-03', 'Current');</v>
      </c>
    </row>
    <row r="6221" spans="1:16" x14ac:dyDescent="0.35">
      <c r="A6221" s="22">
        <v>6220</v>
      </c>
      <c r="B6221" s="21">
        <v>41613</v>
      </c>
      <c r="C6221" s="22" t="s">
        <v>57</v>
      </c>
      <c r="D6221" s="22" t="s">
        <v>61</v>
      </c>
      <c r="E6221" s="22" t="s">
        <v>40</v>
      </c>
      <c r="F6221" s="22">
        <v>785</v>
      </c>
      <c r="G6221" s="22">
        <v>95</v>
      </c>
      <c r="H6221" s="22">
        <v>25.94</v>
      </c>
      <c r="I6221" s="22">
        <v>15.4</v>
      </c>
      <c r="J6221" s="22" t="s">
        <v>60</v>
      </c>
      <c r="K6221" s="23">
        <v>0</v>
      </c>
      <c r="L6221" s="23" t="s">
        <v>55</v>
      </c>
      <c r="M6221" s="23" t="s">
        <v>84</v>
      </c>
      <c r="N6221" s="27">
        <v>42675</v>
      </c>
      <c r="O6221" s="23" t="s">
        <v>56</v>
      </c>
      <c r="P6221" t="str">
        <f t="shared" si="97"/>
        <v>INSERT INTO @DataTable (Deal, AdvanceDate, PROV, DealPurpose, RateType, BEACON, LTV, TDS, GDS, InsuranceType, PrincipalBalance, OccupancyType, AccountStatus, Closed_Date, DelinquencyBucket) VALUES (6220, '2013-12-05', 'ON', 'Purchase', 'ARM', 785, 95, 25.94, 15.4, 'HiRatio', 0, 'Owner-Occupied', 'Closed', '2016-11-01', 'Current');</v>
      </c>
    </row>
    <row r="6222" spans="1:16" x14ac:dyDescent="0.35">
      <c r="A6222" s="19">
        <v>6221</v>
      </c>
      <c r="B6222" s="18">
        <v>41180</v>
      </c>
      <c r="C6222" s="19" t="s">
        <v>57</v>
      </c>
      <c r="D6222" s="19" t="s">
        <v>61</v>
      </c>
      <c r="E6222" s="19" t="s">
        <v>53</v>
      </c>
      <c r="F6222" s="19">
        <v>732</v>
      </c>
      <c r="G6222" s="19">
        <v>95</v>
      </c>
      <c r="H6222" s="19">
        <v>41.56</v>
      </c>
      <c r="I6222" s="19">
        <v>16.64</v>
      </c>
      <c r="J6222" s="19" t="s">
        <v>60</v>
      </c>
      <c r="K6222" s="20">
        <v>0</v>
      </c>
      <c r="L6222" s="20" t="s">
        <v>55</v>
      </c>
      <c r="M6222" s="20" t="s">
        <v>84</v>
      </c>
      <c r="N6222" s="26">
        <v>42527</v>
      </c>
      <c r="O6222" s="20" t="s">
        <v>56</v>
      </c>
      <c r="P6222" t="str">
        <f t="shared" si="97"/>
        <v>INSERT INTO @DataTable (Deal, AdvanceDate, PROV, DealPurpose, RateType, BEACON, LTV, TDS, GDS, InsuranceType, PrincipalBalance, OccupancyType, AccountStatus, Closed_Date, DelinquencyBucket) VALUES (6221, '2012-09-28', 'ON', 'Purchase', 'Fixed', 732, 95, 41.56, 16.64, 'HiRatio', 0, 'Owner-Occupied', 'Closed', '2016-06-06', 'Current');</v>
      </c>
    </row>
    <row r="6223" spans="1:16" x14ac:dyDescent="0.35">
      <c r="A6223" s="22">
        <v>6222</v>
      </c>
      <c r="B6223" s="21">
        <v>42272</v>
      </c>
      <c r="C6223" s="22" t="s">
        <v>57</v>
      </c>
      <c r="D6223" s="22" t="s">
        <v>61</v>
      </c>
      <c r="E6223" s="22" t="s">
        <v>53</v>
      </c>
      <c r="F6223" s="22">
        <v>699</v>
      </c>
      <c r="G6223" s="22">
        <v>90</v>
      </c>
      <c r="H6223" s="22">
        <v>37.79</v>
      </c>
      <c r="I6223" s="22">
        <v>37.79</v>
      </c>
      <c r="J6223" s="22" t="s">
        <v>60</v>
      </c>
      <c r="K6223" s="23">
        <v>248076.59</v>
      </c>
      <c r="L6223" s="23" t="s">
        <v>55</v>
      </c>
      <c r="M6223" s="23" t="s">
        <v>83</v>
      </c>
      <c r="N6223" s="27"/>
      <c r="O6223" s="23" t="s">
        <v>56</v>
      </c>
      <c r="P6223" t="str">
        <f t="shared" si="97"/>
        <v>INSERT INTO @DataTable (Deal, AdvanceDate, PROV, DealPurpose, RateType, BEACON, LTV, TDS, GDS, InsuranceType, PrincipalBalance, OccupancyType, AccountStatus, Closed_Date, DelinquencyBucket) VALUES (6222, '2015-09-25', 'ON', 'Purchase', 'Fixed', 699, 90, 37.79, 37.79, 'HiRatio', 248076.59, 'Owner-Occupied', 'Open', '1900-01-00', 'Current');</v>
      </c>
    </row>
    <row r="6224" spans="1:16" x14ac:dyDescent="0.35">
      <c r="A6224" s="19">
        <v>6223</v>
      </c>
      <c r="B6224" s="18">
        <v>42443</v>
      </c>
      <c r="C6224" s="19" t="s">
        <v>57</v>
      </c>
      <c r="D6224" s="19" t="s">
        <v>52</v>
      </c>
      <c r="E6224" s="19" t="s">
        <v>53</v>
      </c>
      <c r="F6224" s="19">
        <v>795</v>
      </c>
      <c r="G6224" s="19">
        <v>75</v>
      </c>
      <c r="H6224" s="19">
        <v>36.4</v>
      </c>
      <c r="I6224" s="19">
        <v>24.09</v>
      </c>
      <c r="J6224" s="19" t="s">
        <v>54</v>
      </c>
      <c r="K6224" s="20">
        <v>431002.33</v>
      </c>
      <c r="L6224" s="20" t="s">
        <v>55</v>
      </c>
      <c r="M6224" s="20" t="s">
        <v>83</v>
      </c>
      <c r="N6224" s="26"/>
      <c r="O6224" s="20" t="s">
        <v>56</v>
      </c>
      <c r="P6224" t="str">
        <f t="shared" si="97"/>
        <v>INSERT INTO @DataTable (Deal, AdvanceDate, PROV, DealPurpose, RateType, BEACON, LTV, TDS, GDS, InsuranceType, PrincipalBalance, OccupancyType, AccountStatus, Closed_Date, DelinquencyBucket) VALUES (6223, '2016-03-14', 'ON', 'Refinance External', 'Fixed', 795, 75, 36.4, 24.09, 'Conv', 431002.33, 'Owner-Occupied', 'Open', '1900-01-00', 'Current');</v>
      </c>
    </row>
    <row r="6225" spans="1:16" x14ac:dyDescent="0.35">
      <c r="A6225" s="22">
        <v>6224</v>
      </c>
      <c r="B6225" s="21">
        <v>42223</v>
      </c>
      <c r="C6225" s="22" t="s">
        <v>57</v>
      </c>
      <c r="D6225" s="22" t="s">
        <v>64</v>
      </c>
      <c r="E6225" s="22" t="s">
        <v>53</v>
      </c>
      <c r="F6225" s="22">
        <v>764</v>
      </c>
      <c r="G6225" s="22">
        <v>95</v>
      </c>
      <c r="H6225" s="22">
        <v>28.85</v>
      </c>
      <c r="I6225" s="22">
        <v>16.260000000000002</v>
      </c>
      <c r="J6225" s="22" t="s">
        <v>60</v>
      </c>
      <c r="K6225" s="23">
        <v>116654.51</v>
      </c>
      <c r="L6225" s="23" t="s">
        <v>55</v>
      </c>
      <c r="M6225" s="23" t="s">
        <v>83</v>
      </c>
      <c r="N6225" s="27"/>
      <c r="O6225" s="23" t="s">
        <v>56</v>
      </c>
      <c r="P6225" t="str">
        <f t="shared" si="97"/>
        <v>INSERT INTO @DataTable (Deal, AdvanceDate, PROV, DealPurpose, RateType, BEACON, LTV, TDS, GDS, InsuranceType, PrincipalBalance, OccupancyType, AccountStatus, Closed_Date, DelinquencyBucket) VALUES (6224, '2015-08-07', 'ON', 'Purchase with Improvements', 'Fixed', 764, 95, 28.85, 16.26, 'HiRatio', 116654.51, 'Owner-Occupied', 'Open', '1900-01-00', 'Current');</v>
      </c>
    </row>
    <row r="6226" spans="1:16" x14ac:dyDescent="0.35">
      <c r="A6226" s="19">
        <v>6225</v>
      </c>
      <c r="B6226" s="18">
        <v>42293</v>
      </c>
      <c r="C6226" s="19" t="s">
        <v>57</v>
      </c>
      <c r="D6226" s="19" t="s">
        <v>61</v>
      </c>
      <c r="E6226" s="19" t="s">
        <v>40</v>
      </c>
      <c r="F6226" s="19">
        <v>777</v>
      </c>
      <c r="G6226" s="19">
        <v>58.58</v>
      </c>
      <c r="H6226" s="19">
        <v>16.829999999999998</v>
      </c>
      <c r="I6226" s="19">
        <v>12.93</v>
      </c>
      <c r="J6226" s="19" t="s">
        <v>54</v>
      </c>
      <c r="K6226" s="20">
        <v>191860.87</v>
      </c>
      <c r="L6226" s="20" t="s">
        <v>55</v>
      </c>
      <c r="M6226" s="20" t="s">
        <v>83</v>
      </c>
      <c r="N6226" s="26"/>
      <c r="O6226" s="20" t="s">
        <v>56</v>
      </c>
      <c r="P6226" t="str">
        <f t="shared" si="97"/>
        <v>INSERT INTO @DataTable (Deal, AdvanceDate, PROV, DealPurpose, RateType, BEACON, LTV, TDS, GDS, InsuranceType, PrincipalBalance, OccupancyType, AccountStatus, Closed_Date, DelinquencyBucket) VALUES (6225, '2015-10-16', 'ON', 'Purchase', 'ARM', 777, 58.58, 16.83, 12.93, 'Conv', 191860.87, 'Owner-Occupied', 'Open', '1900-01-00', 'Current');</v>
      </c>
    </row>
    <row r="6227" spans="1:16" x14ac:dyDescent="0.35">
      <c r="A6227" s="22">
        <v>6226</v>
      </c>
      <c r="B6227" s="21">
        <v>41939</v>
      </c>
      <c r="C6227" s="22" t="s">
        <v>51</v>
      </c>
      <c r="D6227" s="22" t="s">
        <v>52</v>
      </c>
      <c r="E6227" s="22" t="s">
        <v>53</v>
      </c>
      <c r="F6227" s="22">
        <v>762</v>
      </c>
      <c r="G6227" s="22">
        <v>64.44</v>
      </c>
      <c r="H6227" s="22">
        <v>33.89</v>
      </c>
      <c r="I6227" s="22">
        <v>22.33</v>
      </c>
      <c r="J6227" s="22" t="s">
        <v>54</v>
      </c>
      <c r="K6227" s="23">
        <v>249071.25</v>
      </c>
      <c r="L6227" s="23" t="s">
        <v>55</v>
      </c>
      <c r="M6227" s="23" t="s">
        <v>83</v>
      </c>
      <c r="N6227" s="27"/>
      <c r="O6227" s="23" t="s">
        <v>56</v>
      </c>
      <c r="P6227" t="str">
        <f t="shared" si="97"/>
        <v>INSERT INTO @DataTable (Deal, AdvanceDate, PROV, DealPurpose, RateType, BEACON, LTV, TDS, GDS, InsuranceType, PrincipalBalance, OccupancyType, AccountStatus, Closed_Date, DelinquencyBucket) VALUES (6226, '2014-10-27', 'AB', 'Refinance External', 'Fixed', 762, 64.44, 33.89, 22.33, 'Conv', 249071.25, 'Owner-Occupied', 'Open', '1900-01-00', 'Current');</v>
      </c>
    </row>
    <row r="6228" spans="1:16" x14ac:dyDescent="0.35">
      <c r="A6228" s="19">
        <v>6227</v>
      </c>
      <c r="B6228" s="18">
        <v>41698</v>
      </c>
      <c r="C6228" s="19" t="s">
        <v>51</v>
      </c>
      <c r="D6228" s="19" t="s">
        <v>61</v>
      </c>
      <c r="E6228" s="19" t="s">
        <v>53</v>
      </c>
      <c r="F6228" s="19">
        <v>675</v>
      </c>
      <c r="G6228" s="19">
        <v>80</v>
      </c>
      <c r="H6228" s="19">
        <v>38</v>
      </c>
      <c r="I6228" s="19">
        <v>23.85</v>
      </c>
      <c r="J6228" s="19" t="s">
        <v>54</v>
      </c>
      <c r="K6228" s="20">
        <v>307289.38</v>
      </c>
      <c r="L6228" s="20" t="s">
        <v>55</v>
      </c>
      <c r="M6228" s="20" t="s">
        <v>83</v>
      </c>
      <c r="N6228" s="26"/>
      <c r="O6228" s="20" t="s">
        <v>56</v>
      </c>
      <c r="P6228" t="str">
        <f t="shared" si="97"/>
        <v>INSERT INTO @DataTable (Deal, AdvanceDate, PROV, DealPurpose, RateType, BEACON, LTV, TDS, GDS, InsuranceType, PrincipalBalance, OccupancyType, AccountStatus, Closed_Date, DelinquencyBucket) VALUES (6227, '2014-02-28', 'AB', 'Purchase', 'Fixed', 675, 80, 38, 23.85, 'Conv', 307289.38, 'Owner-Occupied', 'Open', '1900-01-00', 'Current');</v>
      </c>
    </row>
    <row r="6229" spans="1:16" x14ac:dyDescent="0.35">
      <c r="A6229" s="22">
        <v>6228</v>
      </c>
      <c r="B6229" s="21">
        <v>42398</v>
      </c>
      <c r="C6229" s="22" t="s">
        <v>57</v>
      </c>
      <c r="D6229" s="22" t="s">
        <v>61</v>
      </c>
      <c r="E6229" s="22" t="s">
        <v>40</v>
      </c>
      <c r="F6229" s="22">
        <v>780</v>
      </c>
      <c r="G6229" s="22">
        <v>79.84</v>
      </c>
      <c r="H6229" s="22">
        <v>30.38</v>
      </c>
      <c r="I6229" s="22">
        <v>27.3</v>
      </c>
      <c r="J6229" s="22" t="s">
        <v>54</v>
      </c>
      <c r="K6229" s="23">
        <v>539036.18999999994</v>
      </c>
      <c r="L6229" s="23" t="s">
        <v>55</v>
      </c>
      <c r="M6229" s="23" t="s">
        <v>83</v>
      </c>
      <c r="N6229" s="27"/>
      <c r="O6229" s="23" t="s">
        <v>56</v>
      </c>
      <c r="P6229" t="str">
        <f t="shared" si="97"/>
        <v>INSERT INTO @DataTable (Deal, AdvanceDate, PROV, DealPurpose, RateType, BEACON, LTV, TDS, GDS, InsuranceType, PrincipalBalance, OccupancyType, AccountStatus, Closed_Date, DelinquencyBucket) VALUES (6228, '2016-01-29', 'ON', 'Purchase', 'ARM', 780, 79.84, 30.38, 27.3, 'Conv', 539036.19, 'Owner-Occupied', 'Open', '1900-01-00', 'Current');</v>
      </c>
    </row>
    <row r="6230" spans="1:16" x14ac:dyDescent="0.35">
      <c r="A6230" s="19">
        <v>6229</v>
      </c>
      <c r="B6230" s="18">
        <v>42753</v>
      </c>
      <c r="C6230" s="19" t="s">
        <v>57</v>
      </c>
      <c r="D6230" s="19" t="s">
        <v>61</v>
      </c>
      <c r="E6230" s="19" t="s">
        <v>40</v>
      </c>
      <c r="F6230" s="19">
        <v>858</v>
      </c>
      <c r="G6230" s="19">
        <v>80</v>
      </c>
      <c r="H6230" s="19">
        <v>35.78</v>
      </c>
      <c r="I6230" s="19">
        <v>25.59</v>
      </c>
      <c r="J6230" s="19" t="s">
        <v>54</v>
      </c>
      <c r="K6230" s="20">
        <v>792000</v>
      </c>
      <c r="L6230" s="20" t="s">
        <v>55</v>
      </c>
      <c r="M6230" s="20" t="s">
        <v>83</v>
      </c>
      <c r="N6230" s="26"/>
      <c r="O6230" s="20" t="s">
        <v>56</v>
      </c>
      <c r="P6230" t="str">
        <f t="shared" si="97"/>
        <v>INSERT INTO @DataTable (Deal, AdvanceDate, PROV, DealPurpose, RateType, BEACON, LTV, TDS, GDS, InsuranceType, PrincipalBalance, OccupancyType, AccountStatus, Closed_Date, DelinquencyBucket) VALUES (6229, '2017-01-18', 'ON', 'Purchase', 'ARM', 858, 80, 35.78, 25.59, 'Conv', 792000, 'Owner-Occupied', 'Open', '1900-01-00', 'Current');</v>
      </c>
    </row>
    <row r="6231" spans="1:16" x14ac:dyDescent="0.35">
      <c r="A6231" s="22">
        <v>6230</v>
      </c>
      <c r="B6231" s="21">
        <v>42699</v>
      </c>
      <c r="C6231" s="22" t="s">
        <v>57</v>
      </c>
      <c r="D6231" s="22" t="s">
        <v>61</v>
      </c>
      <c r="E6231" s="22" t="s">
        <v>53</v>
      </c>
      <c r="F6231" s="22">
        <v>670</v>
      </c>
      <c r="G6231" s="22">
        <v>95</v>
      </c>
      <c r="H6231" s="22">
        <v>30.16</v>
      </c>
      <c r="I6231" s="22">
        <v>27.26</v>
      </c>
      <c r="J6231" s="22" t="s">
        <v>60</v>
      </c>
      <c r="K6231" s="23">
        <v>158661.19</v>
      </c>
      <c r="L6231" s="23" t="s">
        <v>55</v>
      </c>
      <c r="M6231" s="23" t="s">
        <v>83</v>
      </c>
      <c r="N6231" s="27"/>
      <c r="O6231" s="23" t="s">
        <v>56</v>
      </c>
      <c r="P6231" t="str">
        <f t="shared" si="97"/>
        <v>INSERT INTO @DataTable (Deal, AdvanceDate, PROV, DealPurpose, RateType, BEACON, LTV, TDS, GDS, InsuranceType, PrincipalBalance, OccupancyType, AccountStatus, Closed_Date, DelinquencyBucket) VALUES (6230, '2016-11-25', 'ON', 'Purchase', 'Fixed', 670, 95, 30.16, 27.26, 'HiRatio', 158661.19, 'Owner-Occupied', 'Open', '1900-01-00', 'Current');</v>
      </c>
    </row>
    <row r="6232" spans="1:16" x14ac:dyDescent="0.35">
      <c r="A6232" s="19">
        <v>6231</v>
      </c>
      <c r="B6232" s="18">
        <v>41390</v>
      </c>
      <c r="C6232" s="19" t="s">
        <v>51</v>
      </c>
      <c r="D6232" s="19" t="s">
        <v>61</v>
      </c>
      <c r="E6232" s="19" t="s">
        <v>53</v>
      </c>
      <c r="F6232" s="19">
        <v>742</v>
      </c>
      <c r="G6232" s="19">
        <v>94.96</v>
      </c>
      <c r="H6232" s="19">
        <v>20.100000000000001</v>
      </c>
      <c r="I6232" s="19">
        <v>11.77</v>
      </c>
      <c r="J6232" s="19" t="s">
        <v>60</v>
      </c>
      <c r="K6232" s="20">
        <v>194322.91</v>
      </c>
      <c r="L6232" s="20" t="s">
        <v>55</v>
      </c>
      <c r="M6232" s="20" t="s">
        <v>83</v>
      </c>
      <c r="N6232" s="26"/>
      <c r="O6232" s="20" t="s">
        <v>56</v>
      </c>
      <c r="P6232" t="str">
        <f t="shared" si="97"/>
        <v>INSERT INTO @DataTable (Deal, AdvanceDate, PROV, DealPurpose, RateType, BEACON, LTV, TDS, GDS, InsuranceType, PrincipalBalance, OccupancyType, AccountStatus, Closed_Date, DelinquencyBucket) VALUES (6231, '2013-04-26', 'AB', 'Purchase', 'Fixed', 742, 94.96, 20.1, 11.77, 'HiRatio', 194322.91, 'Owner-Occupied', 'Open', '1900-01-00', 'Current');</v>
      </c>
    </row>
    <row r="6233" spans="1:16" x14ac:dyDescent="0.35">
      <c r="A6233" s="22">
        <v>6232</v>
      </c>
      <c r="B6233" s="21">
        <v>41726</v>
      </c>
      <c r="C6233" s="22" t="s">
        <v>57</v>
      </c>
      <c r="D6233" s="22" t="s">
        <v>61</v>
      </c>
      <c r="E6233" s="22" t="s">
        <v>40</v>
      </c>
      <c r="F6233" s="22">
        <v>752</v>
      </c>
      <c r="G6233" s="22">
        <v>55.93</v>
      </c>
      <c r="H6233" s="22">
        <v>21.75</v>
      </c>
      <c r="I6233" s="22">
        <v>15.79</v>
      </c>
      <c r="J6233" s="22" t="s">
        <v>54</v>
      </c>
      <c r="K6233" s="23">
        <v>301499.69</v>
      </c>
      <c r="L6233" s="23" t="s">
        <v>55</v>
      </c>
      <c r="M6233" s="23" t="s">
        <v>83</v>
      </c>
      <c r="N6233" s="27"/>
      <c r="O6233" s="23" t="s">
        <v>56</v>
      </c>
      <c r="P6233" t="str">
        <f t="shared" si="97"/>
        <v>INSERT INTO @DataTable (Deal, AdvanceDate, PROV, DealPurpose, RateType, BEACON, LTV, TDS, GDS, InsuranceType, PrincipalBalance, OccupancyType, AccountStatus, Closed_Date, DelinquencyBucket) VALUES (6232, '2014-03-28', 'ON', 'Purchase', 'ARM', 752, 55.93, 21.75, 15.79, 'Conv', 301499.69, 'Owner-Occupied', 'Open', '1900-01-00', 'Current');</v>
      </c>
    </row>
    <row r="6234" spans="1:16" x14ac:dyDescent="0.35">
      <c r="A6234" s="19">
        <v>6233</v>
      </c>
      <c r="B6234" s="18">
        <v>41907</v>
      </c>
      <c r="C6234" s="19" t="s">
        <v>58</v>
      </c>
      <c r="D6234" s="19" t="s">
        <v>61</v>
      </c>
      <c r="E6234" s="19" t="s">
        <v>40</v>
      </c>
      <c r="F6234" s="19">
        <v>775</v>
      </c>
      <c r="G6234" s="19">
        <v>95</v>
      </c>
      <c r="H6234" s="19">
        <v>25.96</v>
      </c>
      <c r="I6234" s="19">
        <v>17.649999999999999</v>
      </c>
      <c r="J6234" s="19" t="s">
        <v>60</v>
      </c>
      <c r="K6234" s="20">
        <v>152833.96</v>
      </c>
      <c r="L6234" s="20" t="s">
        <v>55</v>
      </c>
      <c r="M6234" s="20" t="s">
        <v>83</v>
      </c>
      <c r="N6234" s="26"/>
      <c r="O6234" s="20" t="s">
        <v>56</v>
      </c>
      <c r="P6234" t="str">
        <f t="shared" si="97"/>
        <v>INSERT INTO @DataTable (Deal, AdvanceDate, PROV, DealPurpose, RateType, BEACON, LTV, TDS, GDS, InsuranceType, PrincipalBalance, OccupancyType, AccountStatus, Closed_Date, DelinquencyBucket) VALUES (6233, '2014-09-25', 'BC', 'Purchase', 'ARM', 775, 95, 25.96, 17.65, 'HiRatio', 152833.96, 'Owner-Occupied', 'Open', '1900-01-00', 'Current');</v>
      </c>
    </row>
    <row r="6235" spans="1:16" x14ac:dyDescent="0.35">
      <c r="A6235" s="22">
        <v>6234</v>
      </c>
      <c r="B6235" s="21">
        <v>42124</v>
      </c>
      <c r="C6235" s="22" t="s">
        <v>58</v>
      </c>
      <c r="D6235" s="22" t="s">
        <v>59</v>
      </c>
      <c r="E6235" s="22" t="s">
        <v>40</v>
      </c>
      <c r="F6235" s="22">
        <v>745</v>
      </c>
      <c r="G6235" s="22">
        <v>89.43</v>
      </c>
      <c r="H6235" s="22">
        <v>20.57</v>
      </c>
      <c r="I6235" s="22">
        <v>17.09</v>
      </c>
      <c r="J6235" s="22" t="s">
        <v>60</v>
      </c>
      <c r="K6235" s="23">
        <v>0</v>
      </c>
      <c r="L6235" s="23" t="s">
        <v>55</v>
      </c>
      <c r="M6235" s="23" t="s">
        <v>84</v>
      </c>
      <c r="N6235" s="27">
        <v>42586</v>
      </c>
      <c r="O6235" s="23" t="s">
        <v>56</v>
      </c>
      <c r="P6235" t="str">
        <f t="shared" si="97"/>
        <v>INSERT INTO @DataTable (Deal, AdvanceDate, PROV, DealPurpose, RateType, BEACON, LTV, TDS, GDS, InsuranceType, PrincipalBalance, OccupancyType, AccountStatus, Closed_Date, DelinquencyBucket) VALUES (6234, '2015-04-30', 'BC', 'Transfer', 'ARM', 745, 89.43, 20.57, 17.09, 'HiRatio', 0, 'Owner-Occupied', 'Closed', '2016-08-04', 'Current');</v>
      </c>
    </row>
    <row r="6236" spans="1:16" x14ac:dyDescent="0.35">
      <c r="A6236" s="19">
        <v>6235</v>
      </c>
      <c r="B6236" s="18">
        <v>41145</v>
      </c>
      <c r="C6236" s="19" t="s">
        <v>57</v>
      </c>
      <c r="D6236" s="19" t="s">
        <v>52</v>
      </c>
      <c r="E6236" s="19" t="s">
        <v>53</v>
      </c>
      <c r="F6236" s="19">
        <v>769</v>
      </c>
      <c r="G6236" s="19">
        <v>50</v>
      </c>
      <c r="H6236" s="19">
        <v>21.38</v>
      </c>
      <c r="I6236" s="19">
        <v>21.02</v>
      </c>
      <c r="J6236" s="19" t="s">
        <v>54</v>
      </c>
      <c r="K6236" s="20">
        <v>0</v>
      </c>
      <c r="L6236" s="20" t="s">
        <v>55</v>
      </c>
      <c r="M6236" s="20" t="s">
        <v>84</v>
      </c>
      <c r="N6236" s="26">
        <v>42188</v>
      </c>
      <c r="O6236" s="20" t="s">
        <v>56</v>
      </c>
      <c r="P6236" t="str">
        <f t="shared" si="97"/>
        <v>INSERT INTO @DataTable (Deal, AdvanceDate, PROV, DealPurpose, RateType, BEACON, LTV, TDS, GDS, InsuranceType, PrincipalBalance, OccupancyType, AccountStatus, Closed_Date, DelinquencyBucket) VALUES (6235, '2012-08-24', 'ON', 'Refinance External', 'Fixed', 769, 50, 21.38, 21.02, 'Conv', 0, 'Owner-Occupied', 'Closed', '2015-07-03', 'Current');</v>
      </c>
    </row>
    <row r="6237" spans="1:16" x14ac:dyDescent="0.35">
      <c r="A6237" s="22">
        <v>6236</v>
      </c>
      <c r="B6237" s="21">
        <v>41789</v>
      </c>
      <c r="C6237" s="22" t="s">
        <v>57</v>
      </c>
      <c r="D6237" s="22" t="s">
        <v>61</v>
      </c>
      <c r="E6237" s="22" t="s">
        <v>53</v>
      </c>
      <c r="F6237" s="22">
        <v>690</v>
      </c>
      <c r="G6237" s="22">
        <v>90</v>
      </c>
      <c r="H6237" s="22">
        <v>43.61</v>
      </c>
      <c r="I6237" s="22">
        <v>38.770000000000003</v>
      </c>
      <c r="J6237" s="22" t="s">
        <v>60</v>
      </c>
      <c r="K6237" s="23">
        <v>0</v>
      </c>
      <c r="L6237" s="23" t="s">
        <v>55</v>
      </c>
      <c r="M6237" s="23" t="s">
        <v>84</v>
      </c>
      <c r="N6237" s="27">
        <v>42514</v>
      </c>
      <c r="O6237" s="23" t="s">
        <v>56</v>
      </c>
      <c r="P6237" t="str">
        <f t="shared" si="97"/>
        <v>INSERT INTO @DataTable (Deal, AdvanceDate, PROV, DealPurpose, RateType, BEACON, LTV, TDS, GDS, InsuranceType, PrincipalBalance, OccupancyType, AccountStatus, Closed_Date, DelinquencyBucket) VALUES (6236, '2014-05-30', 'ON', 'Purchase', 'Fixed', 690, 90, 43.61, 38.77, 'HiRatio', 0, 'Owner-Occupied', 'Closed', '2016-05-24', 'Current');</v>
      </c>
    </row>
    <row r="6238" spans="1:16" x14ac:dyDescent="0.35">
      <c r="A6238" s="19">
        <v>6237</v>
      </c>
      <c r="B6238" s="18">
        <v>42460</v>
      </c>
      <c r="C6238" s="19" t="s">
        <v>57</v>
      </c>
      <c r="D6238" s="19" t="s">
        <v>52</v>
      </c>
      <c r="E6238" s="19" t="s">
        <v>53</v>
      </c>
      <c r="F6238" s="19">
        <v>711</v>
      </c>
      <c r="G6238" s="19">
        <v>65.22</v>
      </c>
      <c r="H6238" s="19">
        <v>40.020000000000003</v>
      </c>
      <c r="I6238" s="19">
        <v>30.76</v>
      </c>
      <c r="J6238" s="19" t="s">
        <v>54</v>
      </c>
      <c r="K6238" s="20">
        <v>736037.82</v>
      </c>
      <c r="L6238" s="20" t="s">
        <v>55</v>
      </c>
      <c r="M6238" s="20" t="s">
        <v>83</v>
      </c>
      <c r="N6238" s="26"/>
      <c r="O6238" s="20" t="s">
        <v>56</v>
      </c>
      <c r="P6238" t="str">
        <f t="shared" si="97"/>
        <v>INSERT INTO @DataTable (Deal, AdvanceDate, PROV, DealPurpose, RateType, BEACON, LTV, TDS, GDS, InsuranceType, PrincipalBalance, OccupancyType, AccountStatus, Closed_Date, DelinquencyBucket) VALUES (6237, '2016-03-31', 'ON', 'Refinance External', 'Fixed', 711, 65.22, 40.02, 30.76, 'Conv', 736037.82, 'Owner-Occupied', 'Open', '1900-01-00', 'Current');</v>
      </c>
    </row>
    <row r="6239" spans="1:16" x14ac:dyDescent="0.35">
      <c r="A6239" s="22">
        <v>6238</v>
      </c>
      <c r="B6239" s="21">
        <v>42601</v>
      </c>
      <c r="C6239" s="22" t="s">
        <v>58</v>
      </c>
      <c r="D6239" s="22" t="s">
        <v>61</v>
      </c>
      <c r="E6239" s="22" t="s">
        <v>53</v>
      </c>
      <c r="F6239" s="22">
        <v>811</v>
      </c>
      <c r="G6239" s="22">
        <v>88.32</v>
      </c>
      <c r="H6239" s="22">
        <v>22.96</v>
      </c>
      <c r="I6239" s="22">
        <v>20.059999999999999</v>
      </c>
      <c r="J6239" s="22" t="s">
        <v>60</v>
      </c>
      <c r="K6239" s="23">
        <v>611943.86</v>
      </c>
      <c r="L6239" s="23" t="s">
        <v>55</v>
      </c>
      <c r="M6239" s="23" t="s">
        <v>83</v>
      </c>
      <c r="N6239" s="27"/>
      <c r="O6239" s="23" t="s">
        <v>56</v>
      </c>
      <c r="P6239" t="str">
        <f t="shared" si="97"/>
        <v>INSERT INTO @DataTable (Deal, AdvanceDate, PROV, DealPurpose, RateType, BEACON, LTV, TDS, GDS, InsuranceType, PrincipalBalance, OccupancyType, AccountStatus, Closed_Date, DelinquencyBucket) VALUES (6238, '2016-08-19', 'BC', 'Purchase', 'Fixed', 811, 88.32, 22.96, 20.06, 'HiRatio', 611943.86, 'Owner-Occupied', 'Open', '1900-01-00', 'Current');</v>
      </c>
    </row>
    <row r="6240" spans="1:16" x14ac:dyDescent="0.35">
      <c r="A6240" s="19">
        <v>6239</v>
      </c>
      <c r="B6240" s="18">
        <v>41054</v>
      </c>
      <c r="C6240" s="19" t="s">
        <v>57</v>
      </c>
      <c r="D6240" s="19" t="s">
        <v>61</v>
      </c>
      <c r="E6240" s="19" t="s">
        <v>53</v>
      </c>
      <c r="F6240" s="19">
        <v>799</v>
      </c>
      <c r="G6240" s="19">
        <v>89.97</v>
      </c>
      <c r="H6240" s="19">
        <v>38.33</v>
      </c>
      <c r="I6240" s="19">
        <v>37.83</v>
      </c>
      <c r="J6240" s="19" t="s">
        <v>60</v>
      </c>
      <c r="K6240" s="20">
        <v>234021.75</v>
      </c>
      <c r="L6240" s="20" t="s">
        <v>55</v>
      </c>
      <c r="M6240" s="20" t="s">
        <v>83</v>
      </c>
      <c r="N6240" s="26"/>
      <c r="O6240" s="20" t="s">
        <v>56</v>
      </c>
      <c r="P6240" t="str">
        <f t="shared" si="97"/>
        <v>INSERT INTO @DataTable (Deal, AdvanceDate, PROV, DealPurpose, RateType, BEACON, LTV, TDS, GDS, InsuranceType, PrincipalBalance, OccupancyType, AccountStatus, Closed_Date, DelinquencyBucket) VALUES (6239, '2012-05-25', 'ON', 'Purchase', 'Fixed', 799, 89.97, 38.33, 37.83, 'HiRatio', 234021.75, 'Owner-Occupied', 'Open', '1900-01-00', 'Current');</v>
      </c>
    </row>
    <row r="6241" spans="1:16" x14ac:dyDescent="0.35">
      <c r="A6241" s="22">
        <v>6240</v>
      </c>
      <c r="B6241" s="21">
        <v>41029</v>
      </c>
      <c r="C6241" s="22" t="s">
        <v>57</v>
      </c>
      <c r="D6241" s="22" t="s">
        <v>61</v>
      </c>
      <c r="E6241" s="22" t="s">
        <v>53</v>
      </c>
      <c r="F6241" s="22">
        <v>784</v>
      </c>
      <c r="G6241" s="22">
        <v>80</v>
      </c>
      <c r="H6241" s="22">
        <v>38.72</v>
      </c>
      <c r="I6241" s="22">
        <v>37.630000000000003</v>
      </c>
      <c r="J6241" s="22" t="s">
        <v>54</v>
      </c>
      <c r="K6241" s="23">
        <v>287461.21000000002</v>
      </c>
      <c r="L6241" s="23" t="s">
        <v>55</v>
      </c>
      <c r="M6241" s="23" t="s">
        <v>83</v>
      </c>
      <c r="N6241" s="27"/>
      <c r="O6241" s="23" t="s">
        <v>56</v>
      </c>
      <c r="P6241" t="str">
        <f t="shared" si="97"/>
        <v>INSERT INTO @DataTable (Deal, AdvanceDate, PROV, DealPurpose, RateType, BEACON, LTV, TDS, GDS, InsuranceType, PrincipalBalance, OccupancyType, AccountStatus, Closed_Date, DelinquencyBucket) VALUES (6240, '2012-04-30', 'ON', 'Purchase', 'Fixed', 784, 80, 38.72, 37.63, 'Conv', 287461.21, 'Owner-Occupied', 'Open', '1900-01-00', 'Current');</v>
      </c>
    </row>
    <row r="6242" spans="1:16" x14ac:dyDescent="0.35">
      <c r="A6242" s="19">
        <v>6241</v>
      </c>
      <c r="B6242" s="18">
        <v>42744</v>
      </c>
      <c r="C6242" s="19" t="s">
        <v>57</v>
      </c>
      <c r="D6242" s="19" t="s">
        <v>61</v>
      </c>
      <c r="E6242" s="19" t="s">
        <v>53</v>
      </c>
      <c r="F6242" s="19">
        <v>802</v>
      </c>
      <c r="G6242" s="19">
        <v>44.25</v>
      </c>
      <c r="H6242" s="19">
        <v>22.38</v>
      </c>
      <c r="I6242" s="19">
        <v>17.73</v>
      </c>
      <c r="J6242" s="19" t="s">
        <v>54</v>
      </c>
      <c r="K6242" s="20">
        <v>127000</v>
      </c>
      <c r="L6242" s="20" t="s">
        <v>55</v>
      </c>
      <c r="M6242" s="20" t="s">
        <v>83</v>
      </c>
      <c r="N6242" s="26"/>
      <c r="O6242" s="20" t="s">
        <v>56</v>
      </c>
      <c r="P6242" t="str">
        <f t="shared" si="97"/>
        <v>INSERT INTO @DataTable (Deal, AdvanceDate, PROV, DealPurpose, RateType, BEACON, LTV, TDS, GDS, InsuranceType, PrincipalBalance, OccupancyType, AccountStatus, Closed_Date, DelinquencyBucket) VALUES (6241, '2017-01-09', 'ON', 'Purchase', 'Fixed', 802, 44.25, 22.38, 17.73, 'Conv', 127000, 'Owner-Occupied', 'Open', '1900-01-00', 'Current');</v>
      </c>
    </row>
    <row r="6243" spans="1:16" x14ac:dyDescent="0.35">
      <c r="A6243" s="22">
        <v>6242</v>
      </c>
      <c r="B6243" s="21">
        <v>41796</v>
      </c>
      <c r="C6243" s="22" t="s">
        <v>57</v>
      </c>
      <c r="D6243" s="22" t="s">
        <v>52</v>
      </c>
      <c r="E6243" s="22" t="s">
        <v>53</v>
      </c>
      <c r="F6243" s="22">
        <v>679</v>
      </c>
      <c r="G6243" s="22">
        <v>80</v>
      </c>
      <c r="H6243" s="22">
        <v>39.799999999999997</v>
      </c>
      <c r="I6243" s="22">
        <v>14.27</v>
      </c>
      <c r="J6243" s="22" t="s">
        <v>54</v>
      </c>
      <c r="K6243" s="23">
        <v>153613.07999999999</v>
      </c>
      <c r="L6243" s="23" t="s">
        <v>55</v>
      </c>
      <c r="M6243" s="23" t="s">
        <v>83</v>
      </c>
      <c r="N6243" s="27"/>
      <c r="O6243" s="23" t="s">
        <v>56</v>
      </c>
      <c r="P6243" t="str">
        <f t="shared" si="97"/>
        <v>INSERT INTO @DataTable (Deal, AdvanceDate, PROV, DealPurpose, RateType, BEACON, LTV, TDS, GDS, InsuranceType, PrincipalBalance, OccupancyType, AccountStatus, Closed_Date, DelinquencyBucket) VALUES (6242, '2014-06-06', 'ON', 'Refinance External', 'Fixed', 679, 80, 39.8, 14.27, 'Conv', 153613.08, 'Owner-Occupied', 'Open', '1900-01-00', 'Current');</v>
      </c>
    </row>
    <row r="6244" spans="1:16" x14ac:dyDescent="0.35">
      <c r="A6244" s="19">
        <v>6243</v>
      </c>
      <c r="B6244" s="18">
        <v>42276</v>
      </c>
      <c r="C6244" s="19" t="s">
        <v>57</v>
      </c>
      <c r="D6244" s="19" t="s">
        <v>52</v>
      </c>
      <c r="E6244" s="19" t="s">
        <v>40</v>
      </c>
      <c r="F6244" s="19">
        <v>712</v>
      </c>
      <c r="G6244" s="19">
        <v>76.17</v>
      </c>
      <c r="H6244" s="19">
        <v>17.93</v>
      </c>
      <c r="I6244" s="19">
        <v>17.05</v>
      </c>
      <c r="J6244" s="19" t="s">
        <v>54</v>
      </c>
      <c r="K6244" s="20">
        <v>342702.86</v>
      </c>
      <c r="L6244" s="20" t="s">
        <v>55</v>
      </c>
      <c r="M6244" s="20" t="s">
        <v>83</v>
      </c>
      <c r="N6244" s="26"/>
      <c r="O6244" s="20" t="s">
        <v>56</v>
      </c>
      <c r="P6244" t="str">
        <f t="shared" si="97"/>
        <v>INSERT INTO @DataTable (Deal, AdvanceDate, PROV, DealPurpose, RateType, BEACON, LTV, TDS, GDS, InsuranceType, PrincipalBalance, OccupancyType, AccountStatus, Closed_Date, DelinquencyBucket) VALUES (6243, '2015-09-29', 'ON', 'Refinance External', 'ARM', 712, 76.17, 17.93, 17.05, 'Conv', 342702.86, 'Owner-Occupied', 'Open', '1900-01-00', 'Current');</v>
      </c>
    </row>
    <row r="6245" spans="1:16" x14ac:dyDescent="0.35">
      <c r="A6245" s="22">
        <v>6244</v>
      </c>
      <c r="B6245" s="21">
        <v>41841</v>
      </c>
      <c r="C6245" s="22" t="s">
        <v>51</v>
      </c>
      <c r="D6245" s="22" t="s">
        <v>61</v>
      </c>
      <c r="E6245" s="22" t="s">
        <v>53</v>
      </c>
      <c r="F6245" s="22">
        <v>709</v>
      </c>
      <c r="G6245" s="22">
        <v>93.85</v>
      </c>
      <c r="H6245" s="22">
        <v>42.2</v>
      </c>
      <c r="I6245" s="22">
        <v>33.659999999999997</v>
      </c>
      <c r="J6245" s="22" t="s">
        <v>60</v>
      </c>
      <c r="K6245" s="23">
        <v>292481.25</v>
      </c>
      <c r="L6245" s="23" t="s">
        <v>55</v>
      </c>
      <c r="M6245" s="23" t="s">
        <v>83</v>
      </c>
      <c r="N6245" s="27"/>
      <c r="O6245" s="23" t="s">
        <v>56</v>
      </c>
      <c r="P6245" t="str">
        <f t="shared" si="97"/>
        <v>INSERT INTO @DataTable (Deal, AdvanceDate, PROV, DealPurpose, RateType, BEACON, LTV, TDS, GDS, InsuranceType, PrincipalBalance, OccupancyType, AccountStatus, Closed_Date, DelinquencyBucket) VALUES (6244, '2014-07-21', 'AB', 'Purchase', 'Fixed', 709, 93.85, 42.2, 33.66, 'HiRatio', 292481.25, 'Owner-Occupied', 'Open', '1900-01-00', 'Current');</v>
      </c>
    </row>
    <row r="6246" spans="1:16" x14ac:dyDescent="0.35">
      <c r="A6246" s="19">
        <v>6245</v>
      </c>
      <c r="B6246" s="18">
        <v>40924</v>
      </c>
      <c r="C6246" s="19" t="s">
        <v>57</v>
      </c>
      <c r="D6246" s="19" t="s">
        <v>61</v>
      </c>
      <c r="E6246" s="19" t="s">
        <v>53</v>
      </c>
      <c r="F6246" s="19">
        <v>719</v>
      </c>
      <c r="G6246" s="19">
        <v>95</v>
      </c>
      <c r="H6246" s="19">
        <v>31.48</v>
      </c>
      <c r="I6246" s="19">
        <v>31.25</v>
      </c>
      <c r="J6246" s="19" t="s">
        <v>60</v>
      </c>
      <c r="K6246" s="20">
        <v>316175.03999999998</v>
      </c>
      <c r="L6246" s="20" t="s">
        <v>55</v>
      </c>
      <c r="M6246" s="20" t="s">
        <v>83</v>
      </c>
      <c r="N6246" s="26"/>
      <c r="O6246" s="20" t="s">
        <v>56</v>
      </c>
      <c r="P6246" t="str">
        <f t="shared" si="97"/>
        <v>INSERT INTO @DataTable (Deal, AdvanceDate, PROV, DealPurpose, RateType, BEACON, LTV, TDS, GDS, InsuranceType, PrincipalBalance, OccupancyType, AccountStatus, Closed_Date, DelinquencyBucket) VALUES (6245, '2012-01-16', 'ON', 'Purchase', 'Fixed', 719, 95, 31.48, 31.25, 'HiRatio', 316175.04, 'Owner-Occupied', 'Open', '1900-01-00', 'Current');</v>
      </c>
    </row>
    <row r="6247" spans="1:16" x14ac:dyDescent="0.35">
      <c r="A6247" s="22">
        <v>6246</v>
      </c>
      <c r="B6247" s="21">
        <v>42339</v>
      </c>
      <c r="C6247" s="22" t="s">
        <v>51</v>
      </c>
      <c r="D6247" s="22" t="s">
        <v>61</v>
      </c>
      <c r="E6247" s="22" t="s">
        <v>53</v>
      </c>
      <c r="F6247" s="22">
        <v>696</v>
      </c>
      <c r="G6247" s="22">
        <v>95</v>
      </c>
      <c r="H6247" s="22">
        <v>36.4</v>
      </c>
      <c r="I6247" s="22">
        <v>23.86</v>
      </c>
      <c r="J6247" s="22" t="s">
        <v>60</v>
      </c>
      <c r="K6247" s="23">
        <v>401043.88</v>
      </c>
      <c r="L6247" s="23" t="s">
        <v>55</v>
      </c>
      <c r="M6247" s="23" t="s">
        <v>83</v>
      </c>
      <c r="N6247" s="27"/>
      <c r="O6247" s="23" t="s">
        <v>56</v>
      </c>
      <c r="P6247" t="str">
        <f t="shared" si="97"/>
        <v>INSERT INTO @DataTable (Deal, AdvanceDate, PROV, DealPurpose, RateType, BEACON, LTV, TDS, GDS, InsuranceType, PrincipalBalance, OccupancyType, AccountStatus, Closed_Date, DelinquencyBucket) VALUES (6246, '2015-12-01', 'AB', 'Purchase', 'Fixed', 696, 95, 36.4, 23.86, 'HiRatio', 401043.88, 'Owner-Occupied', 'Open', '1900-01-00', 'Current');</v>
      </c>
    </row>
    <row r="6248" spans="1:16" x14ac:dyDescent="0.35">
      <c r="A6248" s="19">
        <v>6247</v>
      </c>
      <c r="B6248" s="18">
        <v>42425</v>
      </c>
      <c r="C6248" s="19" t="s">
        <v>58</v>
      </c>
      <c r="D6248" s="19" t="s">
        <v>61</v>
      </c>
      <c r="E6248" s="19" t="s">
        <v>53</v>
      </c>
      <c r="F6248" s="19">
        <v>782</v>
      </c>
      <c r="G6248" s="19">
        <v>74.72</v>
      </c>
      <c r="H6248" s="19">
        <v>17.239999999999998</v>
      </c>
      <c r="I6248" s="19">
        <v>16.95</v>
      </c>
      <c r="J6248" s="19" t="s">
        <v>54</v>
      </c>
      <c r="K6248" s="20">
        <v>193587.24</v>
      </c>
      <c r="L6248" s="20" t="s">
        <v>55</v>
      </c>
      <c r="M6248" s="20" t="s">
        <v>83</v>
      </c>
      <c r="N6248" s="26"/>
      <c r="O6248" s="20" t="s">
        <v>56</v>
      </c>
      <c r="P6248" t="str">
        <f t="shared" si="97"/>
        <v>INSERT INTO @DataTable (Deal, AdvanceDate, PROV, DealPurpose, RateType, BEACON, LTV, TDS, GDS, InsuranceType, PrincipalBalance, OccupancyType, AccountStatus, Closed_Date, DelinquencyBucket) VALUES (6247, '2016-02-25', 'BC', 'Purchase', 'Fixed', 782, 74.72, 17.24, 16.95, 'Conv', 193587.24, 'Owner-Occupied', 'Open', '1900-01-00', 'Current');</v>
      </c>
    </row>
    <row r="6249" spans="1:16" x14ac:dyDescent="0.35">
      <c r="A6249" s="22">
        <v>6248</v>
      </c>
      <c r="B6249" s="21">
        <v>42487</v>
      </c>
      <c r="C6249" s="22" t="s">
        <v>57</v>
      </c>
      <c r="D6249" s="22" t="s">
        <v>61</v>
      </c>
      <c r="E6249" s="22" t="s">
        <v>53</v>
      </c>
      <c r="F6249" s="22">
        <v>732</v>
      </c>
      <c r="G6249" s="22">
        <v>80</v>
      </c>
      <c r="H6249" s="22">
        <v>29.48</v>
      </c>
      <c r="I6249" s="22">
        <v>23.35</v>
      </c>
      <c r="J6249" s="22" t="s">
        <v>54</v>
      </c>
      <c r="K6249" s="23">
        <v>363513.43</v>
      </c>
      <c r="L6249" s="23" t="s">
        <v>55</v>
      </c>
      <c r="M6249" s="23" t="s">
        <v>83</v>
      </c>
      <c r="N6249" s="27"/>
      <c r="O6249" s="23" t="s">
        <v>56</v>
      </c>
      <c r="P6249" t="str">
        <f t="shared" si="97"/>
        <v>INSERT INTO @DataTable (Deal, AdvanceDate, PROV, DealPurpose, RateType, BEACON, LTV, TDS, GDS, InsuranceType, PrincipalBalance, OccupancyType, AccountStatus, Closed_Date, DelinquencyBucket) VALUES (6248, '2016-04-27', 'ON', 'Purchase', 'Fixed', 732, 80, 29.48, 23.35, 'Conv', 363513.43, 'Owner-Occupied', 'Open', '1900-01-00', 'Current');</v>
      </c>
    </row>
    <row r="6250" spans="1:16" x14ac:dyDescent="0.35">
      <c r="A6250" s="19">
        <v>6249</v>
      </c>
      <c r="B6250" s="18">
        <v>42345</v>
      </c>
      <c r="C6250" s="19" t="s">
        <v>57</v>
      </c>
      <c r="D6250" s="19" t="s">
        <v>61</v>
      </c>
      <c r="E6250" s="19" t="s">
        <v>40</v>
      </c>
      <c r="F6250" s="19">
        <v>795</v>
      </c>
      <c r="G6250" s="19">
        <v>95</v>
      </c>
      <c r="H6250" s="19">
        <v>38.25</v>
      </c>
      <c r="I6250" s="19">
        <v>19.16</v>
      </c>
      <c r="J6250" s="19" t="s">
        <v>60</v>
      </c>
      <c r="K6250" s="20">
        <v>485695.79</v>
      </c>
      <c r="L6250" s="20" t="s">
        <v>55</v>
      </c>
      <c r="M6250" s="20" t="s">
        <v>83</v>
      </c>
      <c r="N6250" s="26"/>
      <c r="O6250" s="20" t="s">
        <v>56</v>
      </c>
      <c r="P6250" t="str">
        <f t="shared" si="97"/>
        <v>INSERT INTO @DataTable (Deal, AdvanceDate, PROV, DealPurpose, RateType, BEACON, LTV, TDS, GDS, InsuranceType, PrincipalBalance, OccupancyType, AccountStatus, Closed_Date, DelinquencyBucket) VALUES (6249, '2015-12-07', 'ON', 'Purchase', 'ARM', 795, 95, 38.25, 19.16, 'HiRatio', 485695.79, 'Owner-Occupied', 'Open', '1900-01-00', 'Current');</v>
      </c>
    </row>
    <row r="6251" spans="1:16" x14ac:dyDescent="0.35">
      <c r="A6251" s="22">
        <v>6250</v>
      </c>
      <c r="B6251" s="21">
        <v>42348</v>
      </c>
      <c r="C6251" s="22" t="s">
        <v>57</v>
      </c>
      <c r="D6251" s="22" t="s">
        <v>61</v>
      </c>
      <c r="E6251" s="22" t="s">
        <v>40</v>
      </c>
      <c r="F6251" s="22">
        <v>731</v>
      </c>
      <c r="G6251" s="22">
        <v>95</v>
      </c>
      <c r="H6251" s="22">
        <v>33.31</v>
      </c>
      <c r="I6251" s="22">
        <v>23.05</v>
      </c>
      <c r="J6251" s="22" t="s">
        <v>60</v>
      </c>
      <c r="K6251" s="23">
        <v>576500.27</v>
      </c>
      <c r="L6251" s="23" t="s">
        <v>55</v>
      </c>
      <c r="M6251" s="23" t="s">
        <v>83</v>
      </c>
      <c r="N6251" s="27"/>
      <c r="O6251" s="23" t="s">
        <v>56</v>
      </c>
      <c r="P6251" t="str">
        <f t="shared" si="97"/>
        <v>INSERT INTO @DataTable (Deal, AdvanceDate, PROV, DealPurpose, RateType, BEACON, LTV, TDS, GDS, InsuranceType, PrincipalBalance, OccupancyType, AccountStatus, Closed_Date, DelinquencyBucket) VALUES (6250, '2015-12-10', 'ON', 'Purchase', 'ARM', 731, 95, 33.31, 23.05, 'HiRatio', 576500.27, 'Owner-Occupied', 'Open', '1900-01-00', 'Current');</v>
      </c>
    </row>
    <row r="6252" spans="1:16" x14ac:dyDescent="0.35">
      <c r="A6252" s="19">
        <v>6251</v>
      </c>
      <c r="B6252" s="18">
        <v>41400</v>
      </c>
      <c r="C6252" s="19" t="s">
        <v>51</v>
      </c>
      <c r="D6252" s="19" t="s">
        <v>52</v>
      </c>
      <c r="E6252" s="19" t="s">
        <v>53</v>
      </c>
      <c r="F6252" s="19">
        <v>609</v>
      </c>
      <c r="G6252" s="19">
        <v>44</v>
      </c>
      <c r="H6252" s="19">
        <v>20.61</v>
      </c>
      <c r="I6252" s="19">
        <v>11.85</v>
      </c>
      <c r="J6252" s="19" t="s">
        <v>54</v>
      </c>
      <c r="K6252" s="20">
        <v>0</v>
      </c>
      <c r="L6252" s="20" t="s">
        <v>55</v>
      </c>
      <c r="M6252" s="20" t="s">
        <v>84</v>
      </c>
      <c r="N6252" s="26">
        <v>41984</v>
      </c>
      <c r="O6252" s="20" t="s">
        <v>56</v>
      </c>
      <c r="P6252" t="str">
        <f t="shared" si="97"/>
        <v>INSERT INTO @DataTable (Deal, AdvanceDate, PROV, DealPurpose, RateType, BEACON, LTV, TDS, GDS, InsuranceType, PrincipalBalance, OccupancyType, AccountStatus, Closed_Date, DelinquencyBucket) VALUES (6251, '2013-05-06', 'AB', 'Refinance External', 'Fixed', 609, 44, 20.61, 11.85, 'Conv', 0, 'Owner-Occupied', 'Closed', '2014-12-11', 'Current');</v>
      </c>
    </row>
    <row r="6253" spans="1:16" x14ac:dyDescent="0.35">
      <c r="A6253" s="22">
        <v>6252</v>
      </c>
      <c r="B6253" s="21">
        <v>42621</v>
      </c>
      <c r="C6253" s="22" t="s">
        <v>57</v>
      </c>
      <c r="D6253" s="22" t="s">
        <v>61</v>
      </c>
      <c r="E6253" s="22" t="s">
        <v>53</v>
      </c>
      <c r="F6253" s="22">
        <v>639</v>
      </c>
      <c r="G6253" s="22">
        <v>85</v>
      </c>
      <c r="H6253" s="22">
        <v>24.37</v>
      </c>
      <c r="I6253" s="22">
        <v>20.89</v>
      </c>
      <c r="J6253" s="22" t="s">
        <v>60</v>
      </c>
      <c r="K6253" s="23">
        <v>632881.86</v>
      </c>
      <c r="L6253" s="23" t="s">
        <v>55</v>
      </c>
      <c r="M6253" s="23" t="s">
        <v>83</v>
      </c>
      <c r="N6253" s="27"/>
      <c r="O6253" s="23" t="s">
        <v>56</v>
      </c>
      <c r="P6253" t="str">
        <f t="shared" si="97"/>
        <v>INSERT INTO @DataTable (Deal, AdvanceDate, PROV, DealPurpose, RateType, BEACON, LTV, TDS, GDS, InsuranceType, PrincipalBalance, OccupancyType, AccountStatus, Closed_Date, DelinquencyBucket) VALUES (6252, '2016-09-08', 'ON', 'Purchase', 'Fixed', 639, 85, 24.37, 20.89, 'HiRatio', 632881.86, 'Owner-Occupied', 'Open', '1900-01-00', 'Current');</v>
      </c>
    </row>
    <row r="6254" spans="1:16" x14ac:dyDescent="0.35">
      <c r="A6254" s="19">
        <v>6253</v>
      </c>
      <c r="B6254" s="18">
        <v>41915</v>
      </c>
      <c r="C6254" s="19" t="s">
        <v>57</v>
      </c>
      <c r="D6254" s="19" t="s">
        <v>52</v>
      </c>
      <c r="E6254" s="19" t="s">
        <v>53</v>
      </c>
      <c r="F6254" s="19">
        <v>670</v>
      </c>
      <c r="G6254" s="19">
        <v>77.63</v>
      </c>
      <c r="H6254" s="19">
        <v>33.6</v>
      </c>
      <c r="I6254" s="19">
        <v>26.6</v>
      </c>
      <c r="J6254" s="19" t="s">
        <v>54</v>
      </c>
      <c r="K6254" s="20">
        <v>409701.11</v>
      </c>
      <c r="L6254" s="20" t="s">
        <v>55</v>
      </c>
      <c r="M6254" s="20" t="s">
        <v>83</v>
      </c>
      <c r="N6254" s="26"/>
      <c r="O6254" s="20" t="s">
        <v>69</v>
      </c>
      <c r="P6254" t="str">
        <f t="shared" si="97"/>
        <v>INSERT INTO @DataTable (Deal, AdvanceDate, PROV, DealPurpose, RateType, BEACON, LTV, TDS, GDS, InsuranceType, PrincipalBalance, OccupancyType, AccountStatus, Closed_Date, DelinquencyBucket) VALUES (6253, '2014-10-03', 'ON', 'Refinance External', 'Fixed', 670, 77.63, 33.6, 26.6, 'Conv', 409701.11, 'Owner-Occupied', 'Open', '1900-01-00', '0-29');</v>
      </c>
    </row>
    <row r="6255" spans="1:16" x14ac:dyDescent="0.35">
      <c r="A6255" s="22">
        <v>6254</v>
      </c>
      <c r="B6255" s="21">
        <v>41103</v>
      </c>
      <c r="C6255" s="22" t="s">
        <v>58</v>
      </c>
      <c r="D6255" s="22" t="s">
        <v>52</v>
      </c>
      <c r="E6255" s="22" t="s">
        <v>53</v>
      </c>
      <c r="F6255" s="22">
        <v>736</v>
      </c>
      <c r="G6255" s="22">
        <v>82.91</v>
      </c>
      <c r="H6255" s="22">
        <v>42.72</v>
      </c>
      <c r="I6255" s="22">
        <v>29.94</v>
      </c>
      <c r="J6255" s="22" t="s">
        <v>60</v>
      </c>
      <c r="K6255" s="23">
        <v>0</v>
      </c>
      <c r="L6255" s="23" t="s">
        <v>55</v>
      </c>
      <c r="M6255" s="23" t="s">
        <v>84</v>
      </c>
      <c r="N6255" s="27">
        <v>42646</v>
      </c>
      <c r="O6255" s="23" t="s">
        <v>56</v>
      </c>
      <c r="P6255" t="str">
        <f t="shared" si="97"/>
        <v>INSERT INTO @DataTable (Deal, AdvanceDate, PROV, DealPurpose, RateType, BEACON, LTV, TDS, GDS, InsuranceType, PrincipalBalance, OccupancyType, AccountStatus, Closed_Date, DelinquencyBucket) VALUES (6254, '2012-07-13', 'BC', 'Refinance External', 'Fixed', 736, 82.91, 42.72, 29.94, 'HiRatio', 0, 'Owner-Occupied', 'Closed', '2016-10-03', 'Current');</v>
      </c>
    </row>
    <row r="6256" spans="1:16" x14ac:dyDescent="0.35">
      <c r="A6256" s="19">
        <v>6255</v>
      </c>
      <c r="B6256" s="18">
        <v>41680</v>
      </c>
      <c r="C6256" s="19" t="s">
        <v>57</v>
      </c>
      <c r="D6256" s="19" t="s">
        <v>61</v>
      </c>
      <c r="E6256" s="19" t="s">
        <v>40</v>
      </c>
      <c r="F6256" s="19">
        <v>735</v>
      </c>
      <c r="G6256" s="19">
        <v>95</v>
      </c>
      <c r="H6256" s="19">
        <v>38.97</v>
      </c>
      <c r="I6256" s="19">
        <v>8.2799999999999994</v>
      </c>
      <c r="J6256" s="19" t="s">
        <v>60</v>
      </c>
      <c r="K6256" s="20">
        <v>0</v>
      </c>
      <c r="L6256" s="20" t="s">
        <v>66</v>
      </c>
      <c r="M6256" s="20" t="s">
        <v>84</v>
      </c>
      <c r="N6256" s="26">
        <v>42762</v>
      </c>
      <c r="O6256" s="20" t="s">
        <v>56</v>
      </c>
      <c r="P6256" t="str">
        <f t="shared" si="97"/>
        <v>INSERT INTO @DataTable (Deal, AdvanceDate, PROV, DealPurpose, RateType, BEACON, LTV, TDS, GDS, InsuranceType, PrincipalBalance, OccupancyType, AccountStatus, Closed_Date, DelinquencyBucket) VALUES (6255, '2014-02-10', 'ON', 'Purchase', 'ARM', 735, 95, 38.97, 8.28, 'HiRatio', 0, 'Second Home', 'Closed', '2017-01-27', 'Current');</v>
      </c>
    </row>
    <row r="6257" spans="1:16" x14ac:dyDescent="0.35">
      <c r="A6257" s="22">
        <v>6256</v>
      </c>
      <c r="B6257" s="21">
        <v>41817</v>
      </c>
      <c r="C6257" s="22" t="s">
        <v>51</v>
      </c>
      <c r="D6257" s="22" t="s">
        <v>61</v>
      </c>
      <c r="E6257" s="22" t="s">
        <v>53</v>
      </c>
      <c r="F6257" s="22">
        <v>656</v>
      </c>
      <c r="G6257" s="22">
        <v>95</v>
      </c>
      <c r="H6257" s="22">
        <v>36.119999999999997</v>
      </c>
      <c r="I6257" s="22">
        <v>17.77</v>
      </c>
      <c r="J6257" s="22" t="s">
        <v>60</v>
      </c>
      <c r="K6257" s="23">
        <v>145515.74</v>
      </c>
      <c r="L6257" s="23" t="s">
        <v>55</v>
      </c>
      <c r="M6257" s="23" t="s">
        <v>83</v>
      </c>
      <c r="N6257" s="27"/>
      <c r="O6257" s="23" t="s">
        <v>56</v>
      </c>
      <c r="P6257" t="str">
        <f t="shared" si="97"/>
        <v>INSERT INTO @DataTable (Deal, AdvanceDate, PROV, DealPurpose, RateType, BEACON, LTV, TDS, GDS, InsuranceType, PrincipalBalance, OccupancyType, AccountStatus, Closed_Date, DelinquencyBucket) VALUES (6256, '2014-06-27', 'AB', 'Purchase', 'Fixed', 656, 95, 36.12, 17.77, 'HiRatio', 145515.74, 'Owner-Occupied', 'Open', '1900-01-00', 'Current');</v>
      </c>
    </row>
    <row r="6258" spans="1:16" x14ac:dyDescent="0.35">
      <c r="A6258" s="19">
        <v>6257</v>
      </c>
      <c r="B6258" s="18">
        <v>41866</v>
      </c>
      <c r="C6258" s="19" t="s">
        <v>57</v>
      </c>
      <c r="D6258" s="19" t="s">
        <v>61</v>
      </c>
      <c r="E6258" s="19" t="s">
        <v>40</v>
      </c>
      <c r="F6258" s="19">
        <v>788</v>
      </c>
      <c r="G6258" s="19">
        <v>54.44</v>
      </c>
      <c r="H6258" s="19">
        <v>23.72</v>
      </c>
      <c r="I6258" s="19">
        <v>23.17</v>
      </c>
      <c r="J6258" s="19" t="s">
        <v>54</v>
      </c>
      <c r="K6258" s="20">
        <v>226631.86</v>
      </c>
      <c r="L6258" s="20" t="s">
        <v>55</v>
      </c>
      <c r="M6258" s="20" t="s">
        <v>83</v>
      </c>
      <c r="N6258" s="26"/>
      <c r="O6258" s="20" t="s">
        <v>56</v>
      </c>
      <c r="P6258" t="str">
        <f t="shared" si="97"/>
        <v>INSERT INTO @DataTable (Deal, AdvanceDate, PROV, DealPurpose, RateType, BEACON, LTV, TDS, GDS, InsuranceType, PrincipalBalance, OccupancyType, AccountStatus, Closed_Date, DelinquencyBucket) VALUES (6257, '2014-08-15', 'ON', 'Purchase', 'ARM', 788, 54.44, 23.72, 23.17, 'Conv', 226631.86, 'Owner-Occupied', 'Open', '1900-01-00', 'Current');</v>
      </c>
    </row>
    <row r="6259" spans="1:16" x14ac:dyDescent="0.35">
      <c r="A6259" s="22">
        <v>6258</v>
      </c>
      <c r="B6259" s="21">
        <v>41719</v>
      </c>
      <c r="C6259" s="22" t="s">
        <v>57</v>
      </c>
      <c r="D6259" s="22" t="s">
        <v>52</v>
      </c>
      <c r="E6259" s="22" t="s">
        <v>40</v>
      </c>
      <c r="F6259" s="22">
        <v>837</v>
      </c>
      <c r="G6259" s="22">
        <v>59.64</v>
      </c>
      <c r="H6259" s="22">
        <v>18.54</v>
      </c>
      <c r="I6259" s="22">
        <v>17.350000000000001</v>
      </c>
      <c r="J6259" s="22" t="s">
        <v>54</v>
      </c>
      <c r="K6259" s="23">
        <v>301654.52</v>
      </c>
      <c r="L6259" s="23" t="s">
        <v>55</v>
      </c>
      <c r="M6259" s="23" t="s">
        <v>83</v>
      </c>
      <c r="N6259" s="27"/>
      <c r="O6259" s="23" t="s">
        <v>56</v>
      </c>
      <c r="P6259" t="str">
        <f t="shared" si="97"/>
        <v>INSERT INTO @DataTable (Deal, AdvanceDate, PROV, DealPurpose, RateType, BEACON, LTV, TDS, GDS, InsuranceType, PrincipalBalance, OccupancyType, AccountStatus, Closed_Date, DelinquencyBucket) VALUES (6258, '2014-03-21', 'ON', 'Refinance External', 'ARM', 837, 59.64, 18.54, 17.35, 'Conv', 301654.52, 'Owner-Occupied', 'Open', '1900-01-00', 'Current');</v>
      </c>
    </row>
    <row r="6260" spans="1:16" x14ac:dyDescent="0.35">
      <c r="A6260" s="19">
        <v>6259</v>
      </c>
      <c r="B6260" s="18">
        <v>40913</v>
      </c>
      <c r="C6260" s="19" t="s">
        <v>51</v>
      </c>
      <c r="D6260" s="19" t="s">
        <v>52</v>
      </c>
      <c r="E6260" s="19" t="s">
        <v>53</v>
      </c>
      <c r="F6260" s="19">
        <v>760</v>
      </c>
      <c r="G6260" s="19">
        <v>73.239999999999995</v>
      </c>
      <c r="H6260" s="19">
        <v>42.34</v>
      </c>
      <c r="I6260" s="19">
        <v>11.76</v>
      </c>
      <c r="J6260" s="19" t="s">
        <v>54</v>
      </c>
      <c r="K6260" s="20">
        <v>194575.39</v>
      </c>
      <c r="L6260" s="20" t="s">
        <v>62</v>
      </c>
      <c r="M6260" s="20" t="s">
        <v>83</v>
      </c>
      <c r="N6260" s="26"/>
      <c r="O6260" s="20" t="s">
        <v>56</v>
      </c>
      <c r="P6260" t="str">
        <f t="shared" si="97"/>
        <v>INSERT INTO @DataTable (Deal, AdvanceDate, PROV, DealPurpose, RateType, BEACON, LTV, TDS, GDS, InsuranceType, PrincipalBalance, OccupancyType, AccountStatus, Closed_Date, DelinquencyBucket) VALUES (6259, '2012-01-05', 'AB', 'Refinance External', 'Fixed', 760, 73.24, 42.34, 11.76, 'Conv', 194575.39, 'Rental', 'Open', '1900-01-00', 'Current');</v>
      </c>
    </row>
    <row r="6261" spans="1:16" x14ac:dyDescent="0.35">
      <c r="A6261" s="22">
        <v>6260</v>
      </c>
      <c r="B6261" s="21">
        <v>41866</v>
      </c>
      <c r="C6261" s="22" t="s">
        <v>57</v>
      </c>
      <c r="D6261" s="22" t="s">
        <v>61</v>
      </c>
      <c r="E6261" s="22" t="s">
        <v>53</v>
      </c>
      <c r="F6261" s="22">
        <v>794</v>
      </c>
      <c r="G6261" s="22">
        <v>95</v>
      </c>
      <c r="H6261" s="22">
        <v>41.73</v>
      </c>
      <c r="I6261" s="22">
        <v>9.68</v>
      </c>
      <c r="J6261" s="22" t="s">
        <v>60</v>
      </c>
      <c r="K6261" s="23">
        <v>97772.21</v>
      </c>
      <c r="L6261" s="23" t="s">
        <v>55</v>
      </c>
      <c r="M6261" s="23" t="s">
        <v>83</v>
      </c>
      <c r="N6261" s="27"/>
      <c r="O6261" s="23" t="s">
        <v>56</v>
      </c>
      <c r="P6261" t="str">
        <f t="shared" si="97"/>
        <v>INSERT INTO @DataTable (Deal, AdvanceDate, PROV, DealPurpose, RateType, BEACON, LTV, TDS, GDS, InsuranceType, PrincipalBalance, OccupancyType, AccountStatus, Closed_Date, DelinquencyBucket) VALUES (6260, '2014-08-15', 'ON', 'Purchase', 'Fixed', 794, 95, 41.73, 9.68, 'HiRatio', 97772.21, 'Owner-Occupied', 'Open', '1900-01-00', 'Current');</v>
      </c>
    </row>
    <row r="6262" spans="1:16" x14ac:dyDescent="0.35">
      <c r="A6262" s="19">
        <v>6261</v>
      </c>
      <c r="B6262" s="18">
        <v>42384</v>
      </c>
      <c r="C6262" s="19" t="s">
        <v>57</v>
      </c>
      <c r="D6262" s="19" t="s">
        <v>61</v>
      </c>
      <c r="E6262" s="19" t="s">
        <v>53</v>
      </c>
      <c r="F6262" s="19">
        <v>793</v>
      </c>
      <c r="G6262" s="19">
        <v>94.67</v>
      </c>
      <c r="H6262" s="19">
        <v>36.33</v>
      </c>
      <c r="I6262" s="19">
        <v>27.46</v>
      </c>
      <c r="J6262" s="19" t="s">
        <v>60</v>
      </c>
      <c r="K6262" s="20">
        <v>392934.35</v>
      </c>
      <c r="L6262" s="20" t="s">
        <v>55</v>
      </c>
      <c r="M6262" s="20" t="s">
        <v>83</v>
      </c>
      <c r="N6262" s="26"/>
      <c r="O6262" s="20" t="s">
        <v>56</v>
      </c>
      <c r="P6262" t="str">
        <f t="shared" si="97"/>
        <v>INSERT INTO @DataTable (Deal, AdvanceDate, PROV, DealPurpose, RateType, BEACON, LTV, TDS, GDS, InsuranceType, PrincipalBalance, OccupancyType, AccountStatus, Closed_Date, DelinquencyBucket) VALUES (6261, '2016-01-15', 'ON', 'Purchase', 'Fixed', 793, 94.67, 36.33, 27.46, 'HiRatio', 392934.35, 'Owner-Occupied', 'Open', '1900-01-00', 'Current');</v>
      </c>
    </row>
    <row r="6263" spans="1:16" x14ac:dyDescent="0.35">
      <c r="A6263" s="22">
        <v>6262</v>
      </c>
      <c r="B6263" s="21">
        <v>42443</v>
      </c>
      <c r="C6263" s="22" t="s">
        <v>57</v>
      </c>
      <c r="D6263" s="22" t="s">
        <v>52</v>
      </c>
      <c r="E6263" s="22" t="s">
        <v>53</v>
      </c>
      <c r="F6263" s="22">
        <v>695</v>
      </c>
      <c r="G6263" s="22">
        <v>35.28</v>
      </c>
      <c r="H6263" s="22">
        <v>41.58</v>
      </c>
      <c r="I6263" s="22">
        <v>25.82</v>
      </c>
      <c r="J6263" s="22" t="s">
        <v>54</v>
      </c>
      <c r="K6263" s="23">
        <v>140694.21</v>
      </c>
      <c r="L6263" s="23" t="s">
        <v>55</v>
      </c>
      <c r="M6263" s="23" t="s">
        <v>83</v>
      </c>
      <c r="N6263" s="27"/>
      <c r="O6263" s="23" t="s">
        <v>56</v>
      </c>
      <c r="P6263" t="str">
        <f t="shared" si="97"/>
        <v>INSERT INTO @DataTable (Deal, AdvanceDate, PROV, DealPurpose, RateType, BEACON, LTV, TDS, GDS, InsuranceType, PrincipalBalance, OccupancyType, AccountStatus, Closed_Date, DelinquencyBucket) VALUES (6262, '2016-03-14', 'ON', 'Refinance External', 'Fixed', 695, 35.28, 41.58, 25.82, 'Conv', 140694.21, 'Owner-Occupied', 'Open', '1900-01-00', 'Current');</v>
      </c>
    </row>
    <row r="6264" spans="1:16" x14ac:dyDescent="0.35">
      <c r="A6264" s="19">
        <v>6263</v>
      </c>
      <c r="B6264" s="18">
        <v>41956</v>
      </c>
      <c r="C6264" s="19" t="s">
        <v>57</v>
      </c>
      <c r="D6264" s="19" t="s">
        <v>61</v>
      </c>
      <c r="E6264" s="19" t="s">
        <v>53</v>
      </c>
      <c r="F6264" s="19">
        <v>746</v>
      </c>
      <c r="G6264" s="19">
        <v>44.26</v>
      </c>
      <c r="H6264" s="19">
        <v>42.47</v>
      </c>
      <c r="I6264" s="19">
        <v>32.42</v>
      </c>
      <c r="J6264" s="19" t="s">
        <v>54</v>
      </c>
      <c r="K6264" s="20">
        <v>254457.02</v>
      </c>
      <c r="L6264" s="20" t="s">
        <v>55</v>
      </c>
      <c r="M6264" s="20" t="s">
        <v>83</v>
      </c>
      <c r="N6264" s="26"/>
      <c r="O6264" s="20" t="s">
        <v>56</v>
      </c>
      <c r="P6264" t="str">
        <f t="shared" si="97"/>
        <v>INSERT INTO @DataTable (Deal, AdvanceDate, PROV, DealPurpose, RateType, BEACON, LTV, TDS, GDS, InsuranceType, PrincipalBalance, OccupancyType, AccountStatus, Closed_Date, DelinquencyBucket) VALUES (6263, '2014-11-13', 'ON', 'Purchase', 'Fixed', 746, 44.26, 42.47, 32.42, 'Conv', 254457.02, 'Owner-Occupied', 'Open', '1900-01-00', 'Current');</v>
      </c>
    </row>
    <row r="6265" spans="1:16" x14ac:dyDescent="0.35">
      <c r="A6265" s="22">
        <v>6264</v>
      </c>
      <c r="B6265" s="21">
        <v>42115</v>
      </c>
      <c r="C6265" s="22" t="s">
        <v>58</v>
      </c>
      <c r="D6265" s="22" t="s">
        <v>61</v>
      </c>
      <c r="E6265" s="22" t="s">
        <v>53</v>
      </c>
      <c r="F6265" s="22">
        <v>707</v>
      </c>
      <c r="G6265" s="22">
        <v>95</v>
      </c>
      <c r="H6265" s="22">
        <v>39.549999999999997</v>
      </c>
      <c r="I6265" s="22">
        <v>33.96</v>
      </c>
      <c r="J6265" s="22" t="s">
        <v>60</v>
      </c>
      <c r="K6265" s="23">
        <v>275474.27</v>
      </c>
      <c r="L6265" s="23" t="s">
        <v>55</v>
      </c>
      <c r="M6265" s="23" t="s">
        <v>83</v>
      </c>
      <c r="N6265" s="27"/>
      <c r="O6265" s="23" t="s">
        <v>56</v>
      </c>
      <c r="P6265" t="str">
        <f t="shared" si="97"/>
        <v>INSERT INTO @DataTable (Deal, AdvanceDate, PROV, DealPurpose, RateType, BEACON, LTV, TDS, GDS, InsuranceType, PrincipalBalance, OccupancyType, AccountStatus, Closed_Date, DelinquencyBucket) VALUES (6264, '2015-04-21', 'BC', 'Purchase', 'Fixed', 707, 95, 39.55, 33.96, 'HiRatio', 275474.27, 'Owner-Occupied', 'Open', '1900-01-00', 'Current');</v>
      </c>
    </row>
    <row r="6266" spans="1:16" x14ac:dyDescent="0.35">
      <c r="A6266" s="19">
        <v>6265</v>
      </c>
      <c r="B6266" s="18">
        <v>42103</v>
      </c>
      <c r="C6266" s="19" t="s">
        <v>57</v>
      </c>
      <c r="D6266" s="19" t="s">
        <v>61</v>
      </c>
      <c r="E6266" s="19" t="s">
        <v>40</v>
      </c>
      <c r="F6266" s="19">
        <v>809</v>
      </c>
      <c r="G6266" s="19">
        <v>80</v>
      </c>
      <c r="H6266" s="19">
        <v>30.84</v>
      </c>
      <c r="I6266" s="19">
        <v>15.66</v>
      </c>
      <c r="J6266" s="19" t="s">
        <v>54</v>
      </c>
      <c r="K6266" s="20">
        <v>0</v>
      </c>
      <c r="L6266" s="20" t="s">
        <v>66</v>
      </c>
      <c r="M6266" s="20" t="s">
        <v>84</v>
      </c>
      <c r="N6266" s="26">
        <v>42158</v>
      </c>
      <c r="O6266" s="20" t="s">
        <v>56</v>
      </c>
      <c r="P6266" t="str">
        <f t="shared" si="97"/>
        <v>INSERT INTO @DataTable (Deal, AdvanceDate, PROV, DealPurpose, RateType, BEACON, LTV, TDS, GDS, InsuranceType, PrincipalBalance, OccupancyType, AccountStatus, Closed_Date, DelinquencyBucket) VALUES (6265, '2015-04-09', 'ON', 'Purchase', 'ARM', 809, 80, 30.84, 15.66, 'Conv', 0, 'Second Home', 'Closed', '2015-06-03', 'Current');</v>
      </c>
    </row>
    <row r="6267" spans="1:16" x14ac:dyDescent="0.35">
      <c r="A6267" s="22">
        <v>6266</v>
      </c>
      <c r="B6267" s="21">
        <v>41024</v>
      </c>
      <c r="C6267" s="22" t="s">
        <v>57</v>
      </c>
      <c r="D6267" s="22" t="s">
        <v>52</v>
      </c>
      <c r="E6267" s="22" t="s">
        <v>53</v>
      </c>
      <c r="F6267" s="22">
        <v>669</v>
      </c>
      <c r="G6267" s="22">
        <v>80</v>
      </c>
      <c r="H6267" s="22">
        <v>39.090000000000003</v>
      </c>
      <c r="I6267" s="22">
        <v>40.82</v>
      </c>
      <c r="J6267" s="22" t="s">
        <v>54</v>
      </c>
      <c r="K6267" s="23">
        <v>0</v>
      </c>
      <c r="L6267" s="23" t="s">
        <v>55</v>
      </c>
      <c r="M6267" s="23" t="s">
        <v>84</v>
      </c>
      <c r="N6267" s="27">
        <v>41143</v>
      </c>
      <c r="O6267" s="23" t="s">
        <v>56</v>
      </c>
      <c r="P6267" t="str">
        <f t="shared" si="97"/>
        <v>INSERT INTO @DataTable (Deal, AdvanceDate, PROV, DealPurpose, RateType, BEACON, LTV, TDS, GDS, InsuranceType, PrincipalBalance, OccupancyType, AccountStatus, Closed_Date, DelinquencyBucket) VALUES (6266, '2012-04-25', 'ON', 'Refinance External', 'Fixed', 669, 80, 39.09, 40.82, 'Conv', 0, 'Owner-Occupied', 'Closed', '2012-08-22', 'Current');</v>
      </c>
    </row>
    <row r="6268" spans="1:16" x14ac:dyDescent="0.35">
      <c r="A6268" s="19">
        <v>6267</v>
      </c>
      <c r="B6268" s="18">
        <v>41822</v>
      </c>
      <c r="C6268" s="19" t="s">
        <v>51</v>
      </c>
      <c r="D6268" s="19" t="s">
        <v>61</v>
      </c>
      <c r="E6268" s="19" t="s">
        <v>40</v>
      </c>
      <c r="F6268" s="19">
        <v>729</v>
      </c>
      <c r="G6268" s="19">
        <v>94.97</v>
      </c>
      <c r="H6268" s="19">
        <v>31.5</v>
      </c>
      <c r="I6268" s="19">
        <v>18.100000000000001</v>
      </c>
      <c r="J6268" s="19" t="s">
        <v>60</v>
      </c>
      <c r="K6268" s="20">
        <v>483621.43</v>
      </c>
      <c r="L6268" s="20" t="s">
        <v>55</v>
      </c>
      <c r="M6268" s="20" t="s">
        <v>83</v>
      </c>
      <c r="N6268" s="26"/>
      <c r="O6268" s="20" t="s">
        <v>56</v>
      </c>
      <c r="P6268" t="str">
        <f t="shared" si="97"/>
        <v>INSERT INTO @DataTable (Deal, AdvanceDate, PROV, DealPurpose, RateType, BEACON, LTV, TDS, GDS, InsuranceType, PrincipalBalance, OccupancyType, AccountStatus, Closed_Date, DelinquencyBucket) VALUES (6267, '2014-07-02', 'AB', 'Purchase', 'ARM', 729, 94.97, 31.5, 18.1, 'HiRatio', 483621.43, 'Owner-Occupied', 'Open', '1900-01-00', 'Current');</v>
      </c>
    </row>
    <row r="6269" spans="1:16" x14ac:dyDescent="0.35">
      <c r="A6269" s="22">
        <v>6268</v>
      </c>
      <c r="B6269" s="21">
        <v>41277</v>
      </c>
      <c r="C6269" s="22" t="s">
        <v>57</v>
      </c>
      <c r="D6269" s="22" t="s">
        <v>61</v>
      </c>
      <c r="E6269" s="22" t="s">
        <v>53</v>
      </c>
      <c r="F6269" s="22">
        <v>818</v>
      </c>
      <c r="G6269" s="22">
        <v>95</v>
      </c>
      <c r="H6269" s="22">
        <v>25.72</v>
      </c>
      <c r="I6269" s="22">
        <v>25.26</v>
      </c>
      <c r="J6269" s="22" t="s">
        <v>60</v>
      </c>
      <c r="K6269" s="23">
        <v>0</v>
      </c>
      <c r="L6269" s="23" t="s">
        <v>55</v>
      </c>
      <c r="M6269" s="23" t="s">
        <v>84</v>
      </c>
      <c r="N6269" s="27">
        <v>42754</v>
      </c>
      <c r="O6269" s="23" t="s">
        <v>56</v>
      </c>
      <c r="P6269" t="str">
        <f t="shared" si="97"/>
        <v>INSERT INTO @DataTable (Deal, AdvanceDate, PROV, DealPurpose, RateType, BEACON, LTV, TDS, GDS, InsuranceType, PrincipalBalance, OccupancyType, AccountStatus, Closed_Date, DelinquencyBucket) VALUES (6268, '2013-01-03', 'ON', 'Purchase', 'Fixed', 818, 95, 25.72, 25.26, 'HiRatio', 0, 'Owner-Occupied', 'Closed', '2017-01-19', 'Current');</v>
      </c>
    </row>
    <row r="6270" spans="1:16" x14ac:dyDescent="0.35">
      <c r="A6270" s="19">
        <v>6269</v>
      </c>
      <c r="B6270" s="18">
        <v>41620</v>
      </c>
      <c r="C6270" s="19" t="s">
        <v>57</v>
      </c>
      <c r="D6270" s="19" t="s">
        <v>61</v>
      </c>
      <c r="E6270" s="19" t="s">
        <v>53</v>
      </c>
      <c r="F6270" s="19">
        <v>773</v>
      </c>
      <c r="G6270" s="19">
        <v>51.81</v>
      </c>
      <c r="H6270" s="19">
        <v>22.08</v>
      </c>
      <c r="I6270" s="19">
        <v>15.87</v>
      </c>
      <c r="J6270" s="19" t="s">
        <v>54</v>
      </c>
      <c r="K6270" s="20">
        <v>193631.52</v>
      </c>
      <c r="L6270" s="20" t="s">
        <v>55</v>
      </c>
      <c r="M6270" s="20" t="s">
        <v>83</v>
      </c>
      <c r="N6270" s="26"/>
      <c r="O6270" s="20" t="s">
        <v>56</v>
      </c>
      <c r="P6270" t="str">
        <f t="shared" si="97"/>
        <v>INSERT INTO @DataTable (Deal, AdvanceDate, PROV, DealPurpose, RateType, BEACON, LTV, TDS, GDS, InsuranceType, PrincipalBalance, OccupancyType, AccountStatus, Closed_Date, DelinquencyBucket) VALUES (6269, '2013-12-12', 'ON', 'Purchase', 'Fixed', 773, 51.81, 22.08, 15.87, 'Conv', 193631.52, 'Owner-Occupied', 'Open', '1900-01-00', 'Current');</v>
      </c>
    </row>
    <row r="6271" spans="1:16" x14ac:dyDescent="0.35">
      <c r="A6271" s="22">
        <v>6270</v>
      </c>
      <c r="B6271" s="21">
        <v>41824</v>
      </c>
      <c r="C6271" s="22" t="s">
        <v>57</v>
      </c>
      <c r="D6271" s="22" t="s">
        <v>61</v>
      </c>
      <c r="E6271" s="22" t="s">
        <v>53</v>
      </c>
      <c r="F6271" s="22">
        <v>740</v>
      </c>
      <c r="G6271" s="22">
        <v>80</v>
      </c>
      <c r="H6271" s="22">
        <v>41.85</v>
      </c>
      <c r="I6271" s="22">
        <v>30.33</v>
      </c>
      <c r="J6271" s="22" t="s">
        <v>54</v>
      </c>
      <c r="K6271" s="23">
        <v>0</v>
      </c>
      <c r="L6271" s="23" t="s">
        <v>55</v>
      </c>
      <c r="M6271" s="23" t="s">
        <v>84</v>
      </c>
      <c r="N6271" s="27">
        <v>42432</v>
      </c>
      <c r="O6271" s="23" t="s">
        <v>56</v>
      </c>
      <c r="P6271" t="str">
        <f t="shared" si="97"/>
        <v>INSERT INTO @DataTable (Deal, AdvanceDate, PROV, DealPurpose, RateType, BEACON, LTV, TDS, GDS, InsuranceType, PrincipalBalance, OccupancyType, AccountStatus, Closed_Date, DelinquencyBucket) VALUES (6270, '2014-07-04', 'ON', 'Purchase', 'Fixed', 740, 80, 41.85, 30.33, 'Conv', 0, 'Owner-Occupied', 'Closed', '2016-03-03', 'Current');</v>
      </c>
    </row>
    <row r="6272" spans="1:16" x14ac:dyDescent="0.35">
      <c r="A6272" s="19">
        <v>6271</v>
      </c>
      <c r="B6272" s="18">
        <v>40848</v>
      </c>
      <c r="C6272" s="19" t="s">
        <v>74</v>
      </c>
      <c r="D6272" s="19" t="s">
        <v>61</v>
      </c>
      <c r="E6272" s="19" t="s">
        <v>53</v>
      </c>
      <c r="F6272" s="19">
        <v>801</v>
      </c>
      <c r="G6272" s="19">
        <v>89.41</v>
      </c>
      <c r="H6272" s="19">
        <v>22.07</v>
      </c>
      <c r="I6272" s="19">
        <v>22.07</v>
      </c>
      <c r="J6272" s="19" t="s">
        <v>60</v>
      </c>
      <c r="K6272" s="20">
        <v>155133.67000000001</v>
      </c>
      <c r="L6272" s="20" t="s">
        <v>55</v>
      </c>
      <c r="M6272" s="20" t="s">
        <v>83</v>
      </c>
      <c r="N6272" s="26"/>
      <c r="O6272" s="20" t="s">
        <v>56</v>
      </c>
      <c r="P6272" t="str">
        <f t="shared" si="97"/>
        <v>INSERT INTO @DataTable (Deal, AdvanceDate, PROV, DealPurpose, RateType, BEACON, LTV, TDS, GDS, InsuranceType, PrincipalBalance, OccupancyType, AccountStatus, Closed_Date, DelinquencyBucket) VALUES (6271, '2011-11-01', 'MB', 'Purchase', 'Fixed', 801, 89.41, 22.07, 22.07, 'HiRatio', 155133.67, 'Owner-Occupied', 'Open', '1900-01-00', 'Current');</v>
      </c>
    </row>
    <row r="6273" spans="1:16" x14ac:dyDescent="0.35">
      <c r="A6273" s="22">
        <v>6272</v>
      </c>
      <c r="B6273" s="21">
        <v>41990</v>
      </c>
      <c r="C6273" s="22" t="s">
        <v>57</v>
      </c>
      <c r="D6273" s="22" t="s">
        <v>59</v>
      </c>
      <c r="E6273" s="22" t="s">
        <v>40</v>
      </c>
      <c r="F6273" s="22">
        <v>824</v>
      </c>
      <c r="G6273" s="22">
        <v>72.209999999999994</v>
      </c>
      <c r="H6273" s="22">
        <v>31.38</v>
      </c>
      <c r="I6273" s="22">
        <v>25.12</v>
      </c>
      <c r="J6273" s="22" t="s">
        <v>54</v>
      </c>
      <c r="K6273" s="23">
        <v>390109.85</v>
      </c>
      <c r="L6273" s="23" t="s">
        <v>55</v>
      </c>
      <c r="M6273" s="23" t="s">
        <v>83</v>
      </c>
      <c r="N6273" s="27"/>
      <c r="O6273" s="23" t="s">
        <v>56</v>
      </c>
      <c r="P6273" t="str">
        <f t="shared" si="97"/>
        <v>INSERT INTO @DataTable (Deal, AdvanceDate, PROV, DealPurpose, RateType, BEACON, LTV, TDS, GDS, InsuranceType, PrincipalBalance, OccupancyType, AccountStatus, Closed_Date, DelinquencyBucket) VALUES (6272, '2014-12-17', 'ON', 'Transfer', 'ARM', 824, 72.21, 31.38, 25.12, 'Conv', 390109.85, 'Owner-Occupied', 'Open', '1900-01-00', 'Current');</v>
      </c>
    </row>
    <row r="6274" spans="1:16" x14ac:dyDescent="0.35">
      <c r="A6274" s="19">
        <v>6273</v>
      </c>
      <c r="B6274" s="18">
        <v>41852</v>
      </c>
      <c r="C6274" s="19" t="s">
        <v>57</v>
      </c>
      <c r="D6274" s="19" t="s">
        <v>52</v>
      </c>
      <c r="E6274" s="19" t="s">
        <v>53</v>
      </c>
      <c r="F6274" s="19">
        <v>756</v>
      </c>
      <c r="G6274" s="19">
        <v>80</v>
      </c>
      <c r="H6274" s="19">
        <v>43.66</v>
      </c>
      <c r="I6274" s="19">
        <v>36.28</v>
      </c>
      <c r="J6274" s="19" t="s">
        <v>54</v>
      </c>
      <c r="K6274" s="20">
        <v>115445.02</v>
      </c>
      <c r="L6274" s="20" t="s">
        <v>55</v>
      </c>
      <c r="M6274" s="20" t="s">
        <v>83</v>
      </c>
      <c r="N6274" s="26"/>
      <c r="O6274" s="20" t="s">
        <v>56</v>
      </c>
      <c r="P6274" t="str">
        <f t="shared" si="97"/>
        <v>INSERT INTO @DataTable (Deal, AdvanceDate, PROV, DealPurpose, RateType, BEACON, LTV, TDS, GDS, InsuranceType, PrincipalBalance, OccupancyType, AccountStatus, Closed_Date, DelinquencyBucket) VALUES (6273, '2014-08-01', 'ON', 'Refinance External', 'Fixed', 756, 80, 43.66, 36.28, 'Conv', 115445.02, 'Owner-Occupied', 'Open', '1900-01-00', 'Current');</v>
      </c>
    </row>
    <row r="6275" spans="1:16" x14ac:dyDescent="0.35">
      <c r="A6275" s="22">
        <v>6274</v>
      </c>
      <c r="B6275" s="21">
        <v>41782</v>
      </c>
      <c r="C6275" s="22" t="s">
        <v>57</v>
      </c>
      <c r="D6275" s="22" t="s">
        <v>52</v>
      </c>
      <c r="E6275" s="22" t="s">
        <v>40</v>
      </c>
      <c r="F6275" s="22">
        <v>773</v>
      </c>
      <c r="G6275" s="22">
        <v>74</v>
      </c>
      <c r="H6275" s="22">
        <v>38.299999999999997</v>
      </c>
      <c r="I6275" s="22">
        <v>23.23</v>
      </c>
      <c r="J6275" s="22" t="s">
        <v>54</v>
      </c>
      <c r="K6275" s="23">
        <v>292189.59000000003</v>
      </c>
      <c r="L6275" s="23" t="s">
        <v>55</v>
      </c>
      <c r="M6275" s="23" t="s">
        <v>83</v>
      </c>
      <c r="N6275" s="27"/>
      <c r="O6275" s="23" t="s">
        <v>56</v>
      </c>
      <c r="P6275" t="str">
        <f t="shared" ref="P6275:P6338" si="98">"INSERT INTO @DataTable (Deal, AdvanceDate, PROV, DealPurpose, RateType, BEACON, LTV, TDS, GDS, InsuranceType, PrincipalBalance, OccupancyType, AccountStatus, Closed_Date, DelinquencyBucket) VALUES (" &amp; A6275 &amp; ", " &amp; "'" &amp; TEXT(B6275, "yyyy-mm-dd") &amp; "', '" &amp; C6275 &amp; "', '" &amp; D6275 &amp; "', '" &amp; E6275 &amp; "', " &amp; F6275 &amp; ", " &amp; G6275 &amp; ", " &amp; H6275 &amp; ", " &amp; I6275 &amp; ", '" &amp; J6275 &amp; "', " &amp; K6275 &amp; ", '" &amp; L6275 &amp; "', '" &amp; M6275 &amp; "', '" &amp;TEXT(N6275, "yyyy-mm-dd") &amp; "', '" &amp; O6275 &amp; "');"</f>
        <v>INSERT INTO @DataTable (Deal, AdvanceDate, PROV, DealPurpose, RateType, BEACON, LTV, TDS, GDS, InsuranceType, PrincipalBalance, OccupancyType, AccountStatus, Closed_Date, DelinquencyBucket) VALUES (6274, '2014-05-23', 'ON', 'Refinance External', 'ARM', 773, 74, 38.3, 23.23, 'Conv', 292189.59, 'Owner-Occupied', 'Open', '1900-01-00', 'Current');</v>
      </c>
    </row>
    <row r="6276" spans="1:16" x14ac:dyDescent="0.35">
      <c r="A6276" s="19">
        <v>6275</v>
      </c>
      <c r="B6276" s="18">
        <v>42101</v>
      </c>
      <c r="C6276" s="19" t="s">
        <v>57</v>
      </c>
      <c r="D6276" s="19" t="s">
        <v>52</v>
      </c>
      <c r="E6276" s="19" t="s">
        <v>40</v>
      </c>
      <c r="F6276" s="19">
        <v>787</v>
      </c>
      <c r="G6276" s="19">
        <v>58.91</v>
      </c>
      <c r="H6276" s="19">
        <v>30.19</v>
      </c>
      <c r="I6276" s="19">
        <v>20.53</v>
      </c>
      <c r="J6276" s="19" t="s">
        <v>54</v>
      </c>
      <c r="K6276" s="20">
        <v>225744.84</v>
      </c>
      <c r="L6276" s="20" t="s">
        <v>55</v>
      </c>
      <c r="M6276" s="20" t="s">
        <v>83</v>
      </c>
      <c r="N6276" s="26"/>
      <c r="O6276" s="20" t="s">
        <v>56</v>
      </c>
      <c r="P6276" t="str">
        <f t="shared" si="98"/>
        <v>INSERT INTO @DataTable (Deal, AdvanceDate, PROV, DealPurpose, RateType, BEACON, LTV, TDS, GDS, InsuranceType, PrincipalBalance, OccupancyType, AccountStatus, Closed_Date, DelinquencyBucket) VALUES (6275, '2015-04-07', 'ON', 'Refinance External', 'ARM', 787, 58.91, 30.19, 20.53, 'Conv', 225744.84, 'Owner-Occupied', 'Open', '1900-01-00', 'Current');</v>
      </c>
    </row>
    <row r="6277" spans="1:16" x14ac:dyDescent="0.35">
      <c r="A6277" s="22">
        <v>6276</v>
      </c>
      <c r="B6277" s="21">
        <v>40661</v>
      </c>
      <c r="C6277" s="22" t="s">
        <v>51</v>
      </c>
      <c r="D6277" s="22" t="s">
        <v>61</v>
      </c>
      <c r="E6277" s="22" t="s">
        <v>53</v>
      </c>
      <c r="F6277" s="22">
        <v>745</v>
      </c>
      <c r="G6277" s="22">
        <v>90</v>
      </c>
      <c r="H6277" s="22">
        <v>31.63</v>
      </c>
      <c r="I6277" s="22">
        <v>29.17</v>
      </c>
      <c r="J6277" s="22" t="s">
        <v>60</v>
      </c>
      <c r="K6277" s="23">
        <v>174312.04</v>
      </c>
      <c r="L6277" s="23" t="s">
        <v>55</v>
      </c>
      <c r="M6277" s="23" t="s">
        <v>83</v>
      </c>
      <c r="N6277" s="27"/>
      <c r="O6277" s="23" t="s">
        <v>56</v>
      </c>
      <c r="P6277" t="str">
        <f t="shared" si="98"/>
        <v>INSERT INTO @DataTable (Deal, AdvanceDate, PROV, DealPurpose, RateType, BEACON, LTV, TDS, GDS, InsuranceType, PrincipalBalance, OccupancyType, AccountStatus, Closed_Date, DelinquencyBucket) VALUES (6276, '2011-04-28', 'AB', 'Purchase', 'Fixed', 745, 90, 31.63, 29.17, 'HiRatio', 174312.04, 'Owner-Occupied', 'Open', '1900-01-00', 'Current');</v>
      </c>
    </row>
    <row r="6278" spans="1:16" x14ac:dyDescent="0.35">
      <c r="A6278" s="19">
        <v>6277</v>
      </c>
      <c r="B6278" s="18">
        <v>41404</v>
      </c>
      <c r="C6278" s="19" t="s">
        <v>57</v>
      </c>
      <c r="D6278" s="19" t="s">
        <v>52</v>
      </c>
      <c r="E6278" s="19" t="s">
        <v>53</v>
      </c>
      <c r="F6278" s="19">
        <v>713</v>
      </c>
      <c r="G6278" s="19">
        <v>80</v>
      </c>
      <c r="H6278" s="19">
        <v>24.28</v>
      </c>
      <c r="I6278" s="19">
        <v>17.82</v>
      </c>
      <c r="J6278" s="19" t="s">
        <v>54</v>
      </c>
      <c r="K6278" s="20">
        <v>0</v>
      </c>
      <c r="L6278" s="20" t="s">
        <v>55</v>
      </c>
      <c r="M6278" s="20" t="s">
        <v>84</v>
      </c>
      <c r="N6278" s="26">
        <v>42188</v>
      </c>
      <c r="O6278" s="20" t="s">
        <v>56</v>
      </c>
      <c r="P6278" t="str">
        <f t="shared" si="98"/>
        <v>INSERT INTO @DataTable (Deal, AdvanceDate, PROV, DealPurpose, RateType, BEACON, LTV, TDS, GDS, InsuranceType, PrincipalBalance, OccupancyType, AccountStatus, Closed_Date, DelinquencyBucket) VALUES (6277, '2013-05-10', 'ON', 'Refinance External', 'Fixed', 713, 80, 24.28, 17.82, 'Conv', 0, 'Owner-Occupied', 'Closed', '2015-07-03', 'Current');</v>
      </c>
    </row>
    <row r="6279" spans="1:16" x14ac:dyDescent="0.35">
      <c r="A6279" s="22">
        <v>6278</v>
      </c>
      <c r="B6279" s="21">
        <v>42160</v>
      </c>
      <c r="C6279" s="22" t="s">
        <v>57</v>
      </c>
      <c r="D6279" s="22" t="s">
        <v>61</v>
      </c>
      <c r="E6279" s="22" t="s">
        <v>40</v>
      </c>
      <c r="F6279" s="22">
        <v>731</v>
      </c>
      <c r="G6279" s="22">
        <v>95</v>
      </c>
      <c r="H6279" s="22">
        <v>35.67</v>
      </c>
      <c r="I6279" s="22">
        <v>29.81</v>
      </c>
      <c r="J6279" s="22" t="s">
        <v>60</v>
      </c>
      <c r="K6279" s="23">
        <v>398801.62</v>
      </c>
      <c r="L6279" s="23" t="s">
        <v>55</v>
      </c>
      <c r="M6279" s="23" t="s">
        <v>83</v>
      </c>
      <c r="N6279" s="27"/>
      <c r="O6279" s="23" t="s">
        <v>56</v>
      </c>
      <c r="P6279" t="str">
        <f t="shared" si="98"/>
        <v>INSERT INTO @DataTable (Deal, AdvanceDate, PROV, DealPurpose, RateType, BEACON, LTV, TDS, GDS, InsuranceType, PrincipalBalance, OccupancyType, AccountStatus, Closed_Date, DelinquencyBucket) VALUES (6278, '2015-06-05', 'ON', 'Purchase', 'ARM', 731, 95, 35.67, 29.81, 'HiRatio', 398801.62, 'Owner-Occupied', 'Open', '1900-01-00', 'Current');</v>
      </c>
    </row>
    <row r="6280" spans="1:16" x14ac:dyDescent="0.35">
      <c r="A6280" s="19">
        <v>6279</v>
      </c>
      <c r="B6280" s="18">
        <v>42474</v>
      </c>
      <c r="C6280" s="19" t="s">
        <v>57</v>
      </c>
      <c r="D6280" s="19" t="s">
        <v>61</v>
      </c>
      <c r="E6280" s="19" t="s">
        <v>53</v>
      </c>
      <c r="F6280" s="19">
        <v>710</v>
      </c>
      <c r="G6280" s="19">
        <v>59.97</v>
      </c>
      <c r="H6280" s="19">
        <v>32.39</v>
      </c>
      <c r="I6280" s="19">
        <v>12.53</v>
      </c>
      <c r="J6280" s="19" t="s">
        <v>54</v>
      </c>
      <c r="K6280" s="20">
        <v>100081.44</v>
      </c>
      <c r="L6280" s="20" t="s">
        <v>55</v>
      </c>
      <c r="M6280" s="20" t="s">
        <v>83</v>
      </c>
      <c r="N6280" s="26"/>
      <c r="O6280" s="20" t="s">
        <v>56</v>
      </c>
      <c r="P6280" t="str">
        <f t="shared" si="98"/>
        <v>INSERT INTO @DataTable (Deal, AdvanceDate, PROV, DealPurpose, RateType, BEACON, LTV, TDS, GDS, InsuranceType, PrincipalBalance, OccupancyType, AccountStatus, Closed_Date, DelinquencyBucket) VALUES (6279, '2016-04-14', 'ON', 'Purchase', 'Fixed', 710, 59.97, 32.39, 12.53, 'Conv', 100081.44, 'Owner-Occupied', 'Open', '1900-01-00', 'Current');</v>
      </c>
    </row>
    <row r="6281" spans="1:16" x14ac:dyDescent="0.35">
      <c r="A6281" s="22">
        <v>6280</v>
      </c>
      <c r="B6281" s="21">
        <v>41908</v>
      </c>
      <c r="C6281" s="22" t="s">
        <v>51</v>
      </c>
      <c r="D6281" s="22" t="s">
        <v>61</v>
      </c>
      <c r="E6281" s="22" t="s">
        <v>40</v>
      </c>
      <c r="F6281" s="22">
        <v>699</v>
      </c>
      <c r="G6281" s="22">
        <v>95</v>
      </c>
      <c r="H6281" s="22">
        <v>21.86</v>
      </c>
      <c r="I6281" s="22">
        <v>14.63</v>
      </c>
      <c r="J6281" s="22" t="s">
        <v>60</v>
      </c>
      <c r="K6281" s="23">
        <v>311776.73</v>
      </c>
      <c r="L6281" s="23" t="s">
        <v>55</v>
      </c>
      <c r="M6281" s="23" t="s">
        <v>83</v>
      </c>
      <c r="N6281" s="27"/>
      <c r="O6281" s="23" t="s">
        <v>56</v>
      </c>
      <c r="P6281" t="str">
        <f t="shared" si="98"/>
        <v>INSERT INTO @DataTable (Deal, AdvanceDate, PROV, DealPurpose, RateType, BEACON, LTV, TDS, GDS, InsuranceType, PrincipalBalance, OccupancyType, AccountStatus, Closed_Date, DelinquencyBucket) VALUES (6280, '2014-09-26', 'AB', 'Purchase', 'ARM', 699, 95, 21.86, 14.63, 'HiRatio', 311776.73, 'Owner-Occupied', 'Open', '1900-01-00', 'Current');</v>
      </c>
    </row>
    <row r="6282" spans="1:16" x14ac:dyDescent="0.35">
      <c r="A6282" s="19">
        <v>6281</v>
      </c>
      <c r="B6282" s="18">
        <v>42173</v>
      </c>
      <c r="C6282" s="19" t="s">
        <v>57</v>
      </c>
      <c r="D6282" s="19" t="s">
        <v>59</v>
      </c>
      <c r="E6282" s="19" t="s">
        <v>53</v>
      </c>
      <c r="F6282" s="19">
        <v>794</v>
      </c>
      <c r="G6282" s="19">
        <v>72.23</v>
      </c>
      <c r="H6282" s="19">
        <v>33.979999999999997</v>
      </c>
      <c r="I6282" s="19">
        <v>33.18</v>
      </c>
      <c r="J6282" s="19" t="s">
        <v>54</v>
      </c>
      <c r="K6282" s="20">
        <v>305515.89</v>
      </c>
      <c r="L6282" s="20" t="s">
        <v>55</v>
      </c>
      <c r="M6282" s="20" t="s">
        <v>83</v>
      </c>
      <c r="N6282" s="26"/>
      <c r="O6282" s="20" t="s">
        <v>56</v>
      </c>
      <c r="P6282" t="str">
        <f t="shared" si="98"/>
        <v>INSERT INTO @DataTable (Deal, AdvanceDate, PROV, DealPurpose, RateType, BEACON, LTV, TDS, GDS, InsuranceType, PrincipalBalance, OccupancyType, AccountStatus, Closed_Date, DelinquencyBucket) VALUES (6281, '2015-06-18', 'ON', 'Transfer', 'Fixed', 794, 72.23, 33.98, 33.18, 'Conv', 305515.89, 'Owner-Occupied', 'Open', '1900-01-00', 'Current');</v>
      </c>
    </row>
    <row r="6283" spans="1:16" x14ac:dyDescent="0.35">
      <c r="A6283" s="22">
        <v>6282</v>
      </c>
      <c r="B6283" s="21">
        <v>42048</v>
      </c>
      <c r="C6283" s="22" t="s">
        <v>57</v>
      </c>
      <c r="D6283" s="22" t="s">
        <v>52</v>
      </c>
      <c r="E6283" s="22" t="s">
        <v>53</v>
      </c>
      <c r="F6283" s="22">
        <v>694</v>
      </c>
      <c r="G6283" s="22">
        <v>75</v>
      </c>
      <c r="H6283" s="22">
        <v>37.26</v>
      </c>
      <c r="I6283" s="22">
        <v>27.37</v>
      </c>
      <c r="J6283" s="22" t="s">
        <v>54</v>
      </c>
      <c r="K6283" s="23">
        <v>0</v>
      </c>
      <c r="L6283" s="23" t="s">
        <v>55</v>
      </c>
      <c r="M6283" s="23" t="s">
        <v>84</v>
      </c>
      <c r="N6283" s="27">
        <v>42663</v>
      </c>
      <c r="O6283" s="23" t="s">
        <v>56</v>
      </c>
      <c r="P6283" t="str">
        <f t="shared" si="98"/>
        <v>INSERT INTO @DataTable (Deal, AdvanceDate, PROV, DealPurpose, RateType, BEACON, LTV, TDS, GDS, InsuranceType, PrincipalBalance, OccupancyType, AccountStatus, Closed_Date, DelinquencyBucket) VALUES (6282, '2015-02-13', 'ON', 'Refinance External', 'Fixed', 694, 75, 37.26, 27.37, 'Conv', 0, 'Owner-Occupied', 'Closed', '2016-10-20', 'Current');</v>
      </c>
    </row>
    <row r="6284" spans="1:16" x14ac:dyDescent="0.35">
      <c r="A6284" s="19">
        <v>6283</v>
      </c>
      <c r="B6284" s="18">
        <v>42228</v>
      </c>
      <c r="C6284" s="19" t="s">
        <v>57</v>
      </c>
      <c r="D6284" s="19" t="s">
        <v>61</v>
      </c>
      <c r="E6284" s="19" t="s">
        <v>40</v>
      </c>
      <c r="F6284" s="19">
        <v>733</v>
      </c>
      <c r="G6284" s="19">
        <v>95</v>
      </c>
      <c r="H6284" s="19">
        <v>38.76</v>
      </c>
      <c r="I6284" s="19">
        <v>18.54</v>
      </c>
      <c r="J6284" s="19" t="s">
        <v>60</v>
      </c>
      <c r="K6284" s="20">
        <v>355510.64</v>
      </c>
      <c r="L6284" s="20" t="s">
        <v>55</v>
      </c>
      <c r="M6284" s="20" t="s">
        <v>83</v>
      </c>
      <c r="N6284" s="26"/>
      <c r="O6284" s="20" t="s">
        <v>56</v>
      </c>
      <c r="P6284" t="str">
        <f t="shared" si="98"/>
        <v>INSERT INTO @DataTable (Deal, AdvanceDate, PROV, DealPurpose, RateType, BEACON, LTV, TDS, GDS, InsuranceType, PrincipalBalance, OccupancyType, AccountStatus, Closed_Date, DelinquencyBucket) VALUES (6283, '2015-08-12', 'ON', 'Purchase', 'ARM', 733, 95, 38.76, 18.54, 'HiRatio', 355510.64, 'Owner-Occupied', 'Open', '1900-01-00', 'Current');</v>
      </c>
    </row>
    <row r="6285" spans="1:16" x14ac:dyDescent="0.35">
      <c r="A6285" s="22">
        <v>6284</v>
      </c>
      <c r="B6285" s="21">
        <v>42437</v>
      </c>
      <c r="C6285" s="22" t="s">
        <v>57</v>
      </c>
      <c r="D6285" s="22" t="s">
        <v>52</v>
      </c>
      <c r="E6285" s="22" t="s">
        <v>53</v>
      </c>
      <c r="F6285" s="22">
        <v>666</v>
      </c>
      <c r="G6285" s="22">
        <v>80</v>
      </c>
      <c r="H6285" s="22">
        <v>29.86</v>
      </c>
      <c r="I6285" s="22">
        <v>19.940000000000001</v>
      </c>
      <c r="J6285" s="22" t="s">
        <v>54</v>
      </c>
      <c r="K6285" s="23">
        <v>319803.51</v>
      </c>
      <c r="L6285" s="23" t="s">
        <v>55</v>
      </c>
      <c r="M6285" s="23" t="s">
        <v>83</v>
      </c>
      <c r="N6285" s="27"/>
      <c r="O6285" s="23" t="s">
        <v>56</v>
      </c>
      <c r="P6285" t="str">
        <f t="shared" si="98"/>
        <v>INSERT INTO @DataTable (Deal, AdvanceDate, PROV, DealPurpose, RateType, BEACON, LTV, TDS, GDS, InsuranceType, PrincipalBalance, OccupancyType, AccountStatus, Closed_Date, DelinquencyBucket) VALUES (6284, '2016-03-08', 'ON', 'Refinance External', 'Fixed', 666, 80, 29.86, 19.94, 'Conv', 319803.51, 'Owner-Occupied', 'Open', '1900-01-00', 'Current');</v>
      </c>
    </row>
    <row r="6286" spans="1:16" x14ac:dyDescent="0.35">
      <c r="A6286" s="19">
        <v>6285</v>
      </c>
      <c r="B6286" s="18">
        <v>42453</v>
      </c>
      <c r="C6286" s="19" t="s">
        <v>57</v>
      </c>
      <c r="D6286" s="19" t="s">
        <v>59</v>
      </c>
      <c r="E6286" s="19" t="s">
        <v>53</v>
      </c>
      <c r="F6286" s="19">
        <v>773</v>
      </c>
      <c r="G6286" s="19">
        <v>43.81</v>
      </c>
      <c r="H6286" s="19">
        <v>23.66</v>
      </c>
      <c r="I6286" s="19">
        <v>15.55</v>
      </c>
      <c r="J6286" s="19" t="s">
        <v>54</v>
      </c>
      <c r="K6286" s="20">
        <v>0</v>
      </c>
      <c r="L6286" s="20" t="s">
        <v>55</v>
      </c>
      <c r="M6286" s="20" t="s">
        <v>84</v>
      </c>
      <c r="N6286" s="26">
        <v>42634</v>
      </c>
      <c r="O6286" s="20" t="s">
        <v>56</v>
      </c>
      <c r="P6286" t="str">
        <f t="shared" si="98"/>
        <v>INSERT INTO @DataTable (Deal, AdvanceDate, PROV, DealPurpose, RateType, BEACON, LTV, TDS, GDS, InsuranceType, PrincipalBalance, OccupancyType, AccountStatus, Closed_Date, DelinquencyBucket) VALUES (6285, '2016-03-24', 'ON', 'Transfer', 'Fixed', 773, 43.81, 23.66, 15.55, 'Conv', 0, 'Owner-Occupied', 'Closed', '2016-09-21', 'Current');</v>
      </c>
    </row>
    <row r="6287" spans="1:16" x14ac:dyDescent="0.35">
      <c r="A6287" s="22">
        <v>6286</v>
      </c>
      <c r="B6287" s="21">
        <v>42173</v>
      </c>
      <c r="C6287" s="22" t="s">
        <v>70</v>
      </c>
      <c r="D6287" s="22" t="s">
        <v>59</v>
      </c>
      <c r="E6287" s="22" t="s">
        <v>53</v>
      </c>
      <c r="F6287" s="22">
        <v>816</v>
      </c>
      <c r="G6287" s="22">
        <v>72.569999999999993</v>
      </c>
      <c r="H6287" s="22">
        <v>17.13</v>
      </c>
      <c r="I6287" s="22">
        <v>16.91</v>
      </c>
      <c r="J6287" s="22" t="s">
        <v>54</v>
      </c>
      <c r="K6287" s="23">
        <v>83468.399999999994</v>
      </c>
      <c r="L6287" s="23" t="s">
        <v>55</v>
      </c>
      <c r="M6287" s="23" t="s">
        <v>83</v>
      </c>
      <c r="N6287" s="27"/>
      <c r="O6287" s="23" t="s">
        <v>56</v>
      </c>
      <c r="P6287" t="str">
        <f t="shared" si="98"/>
        <v>INSERT INTO @DataTable (Deal, AdvanceDate, PROV, DealPurpose, RateType, BEACON, LTV, TDS, GDS, InsuranceType, PrincipalBalance, OccupancyType, AccountStatus, Closed_Date, DelinquencyBucket) VALUES (6286, '2015-06-18', 'NB', 'Transfer', 'Fixed', 816, 72.57, 17.13, 16.91, 'Conv', 83468.4, 'Owner-Occupied', 'Open', '1900-01-00', 'Current');</v>
      </c>
    </row>
    <row r="6288" spans="1:16" x14ac:dyDescent="0.35">
      <c r="A6288" s="19">
        <v>6287</v>
      </c>
      <c r="B6288" s="18">
        <v>41810</v>
      </c>
      <c r="C6288" s="19" t="s">
        <v>51</v>
      </c>
      <c r="D6288" s="19" t="s">
        <v>61</v>
      </c>
      <c r="E6288" s="19" t="s">
        <v>40</v>
      </c>
      <c r="F6288" s="19">
        <v>664</v>
      </c>
      <c r="G6288" s="19">
        <v>90</v>
      </c>
      <c r="H6288" s="19">
        <v>28.61</v>
      </c>
      <c r="I6288" s="19">
        <v>26.73</v>
      </c>
      <c r="J6288" s="19" t="s">
        <v>60</v>
      </c>
      <c r="K6288" s="20">
        <v>362148.91</v>
      </c>
      <c r="L6288" s="20" t="s">
        <v>55</v>
      </c>
      <c r="M6288" s="20" t="s">
        <v>83</v>
      </c>
      <c r="N6288" s="26"/>
      <c r="O6288" s="20" t="s">
        <v>56</v>
      </c>
      <c r="P6288" t="str">
        <f t="shared" si="98"/>
        <v>INSERT INTO @DataTable (Deal, AdvanceDate, PROV, DealPurpose, RateType, BEACON, LTV, TDS, GDS, InsuranceType, PrincipalBalance, OccupancyType, AccountStatus, Closed_Date, DelinquencyBucket) VALUES (6287, '2014-06-20', 'AB', 'Purchase', 'ARM', 664, 90, 28.61, 26.73, 'HiRatio', 362148.91, 'Owner-Occupied', 'Open', '1900-01-00', 'Current');</v>
      </c>
    </row>
    <row r="6289" spans="1:16" x14ac:dyDescent="0.35">
      <c r="A6289" s="22">
        <v>6288</v>
      </c>
      <c r="B6289" s="21">
        <v>41698</v>
      </c>
      <c r="C6289" s="22" t="s">
        <v>51</v>
      </c>
      <c r="D6289" s="22" t="s">
        <v>61</v>
      </c>
      <c r="E6289" s="22" t="s">
        <v>40</v>
      </c>
      <c r="F6289" s="22">
        <v>755</v>
      </c>
      <c r="G6289" s="22">
        <v>90</v>
      </c>
      <c r="H6289" s="22">
        <v>36.99</v>
      </c>
      <c r="I6289" s="22">
        <v>23.43</v>
      </c>
      <c r="J6289" s="22" t="s">
        <v>60</v>
      </c>
      <c r="K6289" s="23">
        <v>367541.19</v>
      </c>
      <c r="L6289" s="23" t="s">
        <v>55</v>
      </c>
      <c r="M6289" s="23" t="s">
        <v>83</v>
      </c>
      <c r="N6289" s="27"/>
      <c r="O6289" s="23" t="s">
        <v>56</v>
      </c>
      <c r="P6289" t="str">
        <f t="shared" si="98"/>
        <v>INSERT INTO @DataTable (Deal, AdvanceDate, PROV, DealPurpose, RateType, BEACON, LTV, TDS, GDS, InsuranceType, PrincipalBalance, OccupancyType, AccountStatus, Closed_Date, DelinquencyBucket) VALUES (6288, '2014-02-28', 'AB', 'Purchase', 'ARM', 755, 90, 36.99, 23.43, 'HiRatio', 367541.19, 'Owner-Occupied', 'Open', '1900-01-00', 'Current');</v>
      </c>
    </row>
    <row r="6290" spans="1:16" x14ac:dyDescent="0.35">
      <c r="A6290" s="19">
        <v>6289</v>
      </c>
      <c r="B6290" s="18">
        <v>41106</v>
      </c>
      <c r="C6290" s="19" t="s">
        <v>51</v>
      </c>
      <c r="D6290" s="19" t="s">
        <v>61</v>
      </c>
      <c r="E6290" s="19" t="s">
        <v>53</v>
      </c>
      <c r="F6290" s="19">
        <v>786</v>
      </c>
      <c r="G6290" s="19">
        <v>87.63</v>
      </c>
      <c r="H6290" s="19">
        <v>20.55</v>
      </c>
      <c r="I6290" s="19">
        <v>19.36</v>
      </c>
      <c r="J6290" s="19" t="s">
        <v>60</v>
      </c>
      <c r="K6290" s="20">
        <v>300293.67</v>
      </c>
      <c r="L6290" s="20" t="s">
        <v>55</v>
      </c>
      <c r="M6290" s="20" t="s">
        <v>83</v>
      </c>
      <c r="N6290" s="26"/>
      <c r="O6290" s="20" t="s">
        <v>56</v>
      </c>
      <c r="P6290" t="str">
        <f t="shared" si="98"/>
        <v>INSERT INTO @DataTable (Deal, AdvanceDate, PROV, DealPurpose, RateType, BEACON, LTV, TDS, GDS, InsuranceType, PrincipalBalance, OccupancyType, AccountStatus, Closed_Date, DelinquencyBucket) VALUES (6289, '2012-07-16', 'AB', 'Purchase', 'Fixed', 786, 87.63, 20.55, 19.36, 'HiRatio', 300293.67, 'Owner-Occupied', 'Open', '1900-01-00', 'Current');</v>
      </c>
    </row>
    <row r="6291" spans="1:16" x14ac:dyDescent="0.35">
      <c r="A6291" s="22">
        <v>6290</v>
      </c>
      <c r="B6291" s="21">
        <v>40800</v>
      </c>
      <c r="C6291" s="22" t="s">
        <v>51</v>
      </c>
      <c r="D6291" s="22" t="s">
        <v>61</v>
      </c>
      <c r="E6291" s="22" t="s">
        <v>53</v>
      </c>
      <c r="F6291" s="22">
        <v>753</v>
      </c>
      <c r="G6291" s="22">
        <v>95</v>
      </c>
      <c r="H6291" s="22">
        <v>43.49</v>
      </c>
      <c r="I6291" s="22">
        <v>31.96</v>
      </c>
      <c r="J6291" s="22" t="s">
        <v>60</v>
      </c>
      <c r="K6291" s="23">
        <v>0</v>
      </c>
      <c r="L6291" s="23" t="s">
        <v>55</v>
      </c>
      <c r="M6291" s="23" t="s">
        <v>84</v>
      </c>
      <c r="N6291" s="27">
        <v>41527</v>
      </c>
      <c r="O6291" s="23" t="s">
        <v>56</v>
      </c>
      <c r="P6291" t="str">
        <f t="shared" si="98"/>
        <v>INSERT INTO @DataTable (Deal, AdvanceDate, PROV, DealPurpose, RateType, BEACON, LTV, TDS, GDS, InsuranceType, PrincipalBalance, OccupancyType, AccountStatus, Closed_Date, DelinquencyBucket) VALUES (6290, '2011-09-14', 'AB', 'Purchase', 'Fixed', 753, 95, 43.49, 31.96, 'HiRatio', 0, 'Owner-Occupied', 'Closed', '2013-09-10', 'Current');</v>
      </c>
    </row>
    <row r="6292" spans="1:16" x14ac:dyDescent="0.35">
      <c r="A6292" s="19">
        <v>6291</v>
      </c>
      <c r="B6292" s="18">
        <v>40963</v>
      </c>
      <c r="C6292" s="19" t="s">
        <v>51</v>
      </c>
      <c r="D6292" s="19" t="s">
        <v>61</v>
      </c>
      <c r="E6292" s="19" t="s">
        <v>40</v>
      </c>
      <c r="F6292" s="19">
        <v>712</v>
      </c>
      <c r="G6292" s="19">
        <v>80</v>
      </c>
      <c r="H6292" s="19">
        <v>39.4</v>
      </c>
      <c r="I6292" s="19">
        <v>18.350000000000001</v>
      </c>
      <c r="J6292" s="19" t="s">
        <v>54</v>
      </c>
      <c r="K6292" s="20">
        <v>0</v>
      </c>
      <c r="L6292" s="20" t="s">
        <v>62</v>
      </c>
      <c r="M6292" s="20" t="s">
        <v>84</v>
      </c>
      <c r="N6292" s="26">
        <v>41135</v>
      </c>
      <c r="O6292" s="20" t="s">
        <v>56</v>
      </c>
      <c r="P6292" t="str">
        <f t="shared" si="98"/>
        <v>INSERT INTO @DataTable (Deal, AdvanceDate, PROV, DealPurpose, RateType, BEACON, LTV, TDS, GDS, InsuranceType, PrincipalBalance, OccupancyType, AccountStatus, Closed_Date, DelinquencyBucket) VALUES (6291, '2012-02-24', 'AB', 'Purchase', 'ARM', 712, 80, 39.4, 18.35, 'Conv', 0, 'Rental', 'Closed', '2012-08-14', 'Current');</v>
      </c>
    </row>
    <row r="6293" spans="1:16" x14ac:dyDescent="0.35">
      <c r="A6293" s="22">
        <v>6292</v>
      </c>
      <c r="B6293" s="21">
        <v>40697</v>
      </c>
      <c r="C6293" s="22" t="s">
        <v>51</v>
      </c>
      <c r="D6293" s="22" t="s">
        <v>61</v>
      </c>
      <c r="E6293" s="22" t="s">
        <v>53</v>
      </c>
      <c r="F6293" s="22">
        <v>767</v>
      </c>
      <c r="G6293" s="22">
        <v>95</v>
      </c>
      <c r="H6293" s="22">
        <v>40.44</v>
      </c>
      <c r="I6293" s="22">
        <v>27.16</v>
      </c>
      <c r="J6293" s="22" t="s">
        <v>60</v>
      </c>
      <c r="K6293" s="23">
        <v>197516</v>
      </c>
      <c r="L6293" s="23" t="s">
        <v>55</v>
      </c>
      <c r="M6293" s="23" t="s">
        <v>83</v>
      </c>
      <c r="N6293" s="27"/>
      <c r="O6293" s="23" t="s">
        <v>56</v>
      </c>
      <c r="P6293" t="str">
        <f t="shared" si="98"/>
        <v>INSERT INTO @DataTable (Deal, AdvanceDate, PROV, DealPurpose, RateType, BEACON, LTV, TDS, GDS, InsuranceType, PrincipalBalance, OccupancyType, AccountStatus, Closed_Date, DelinquencyBucket) VALUES (6292, '2011-06-03', 'AB', 'Purchase', 'Fixed', 767, 95, 40.44, 27.16, 'HiRatio', 197516, 'Owner-Occupied', 'Open', '1900-01-00', 'Current');</v>
      </c>
    </row>
    <row r="6294" spans="1:16" x14ac:dyDescent="0.35">
      <c r="A6294" s="19">
        <v>6293</v>
      </c>
      <c r="B6294" s="18">
        <v>42527</v>
      </c>
      <c r="C6294" s="19" t="s">
        <v>58</v>
      </c>
      <c r="D6294" s="19" t="s">
        <v>61</v>
      </c>
      <c r="E6294" s="19" t="s">
        <v>40</v>
      </c>
      <c r="F6294" s="19">
        <v>784</v>
      </c>
      <c r="G6294" s="19">
        <v>90</v>
      </c>
      <c r="H6294" s="19">
        <v>33</v>
      </c>
      <c r="I6294" s="19">
        <v>27.5</v>
      </c>
      <c r="J6294" s="19" t="s">
        <v>60</v>
      </c>
      <c r="K6294" s="20">
        <v>665788.14</v>
      </c>
      <c r="L6294" s="20" t="s">
        <v>55</v>
      </c>
      <c r="M6294" s="20" t="s">
        <v>83</v>
      </c>
      <c r="N6294" s="26"/>
      <c r="O6294" s="20" t="s">
        <v>56</v>
      </c>
      <c r="P6294" t="str">
        <f t="shared" si="98"/>
        <v>INSERT INTO @DataTable (Deal, AdvanceDate, PROV, DealPurpose, RateType, BEACON, LTV, TDS, GDS, InsuranceType, PrincipalBalance, OccupancyType, AccountStatus, Closed_Date, DelinquencyBucket) VALUES (6293, '2016-06-06', 'BC', 'Purchase', 'ARM', 784, 90, 33, 27.5, 'HiRatio', 665788.14, 'Owner-Occupied', 'Open', '1900-01-00', 'Current');</v>
      </c>
    </row>
    <row r="6295" spans="1:16" x14ac:dyDescent="0.35">
      <c r="A6295" s="22">
        <v>6294</v>
      </c>
      <c r="B6295" s="21">
        <v>42184</v>
      </c>
      <c r="C6295" s="22" t="s">
        <v>57</v>
      </c>
      <c r="D6295" s="22" t="s">
        <v>61</v>
      </c>
      <c r="E6295" s="22" t="s">
        <v>53</v>
      </c>
      <c r="F6295" s="22">
        <v>717</v>
      </c>
      <c r="G6295" s="22">
        <v>95</v>
      </c>
      <c r="H6295" s="22">
        <v>33.25</v>
      </c>
      <c r="I6295" s="22">
        <v>20.12</v>
      </c>
      <c r="J6295" s="22" t="s">
        <v>60</v>
      </c>
      <c r="K6295" s="23">
        <v>216414.3</v>
      </c>
      <c r="L6295" s="23" t="s">
        <v>55</v>
      </c>
      <c r="M6295" s="23" t="s">
        <v>83</v>
      </c>
      <c r="N6295" s="27"/>
      <c r="O6295" s="23" t="s">
        <v>56</v>
      </c>
      <c r="P6295" t="str">
        <f t="shared" si="98"/>
        <v>INSERT INTO @DataTable (Deal, AdvanceDate, PROV, DealPurpose, RateType, BEACON, LTV, TDS, GDS, InsuranceType, PrincipalBalance, OccupancyType, AccountStatus, Closed_Date, DelinquencyBucket) VALUES (6294, '2015-06-29', 'ON', 'Purchase', 'Fixed', 717, 95, 33.25, 20.12, 'HiRatio', 216414.3, 'Owner-Occupied', 'Open', '1900-01-00', 'Current');</v>
      </c>
    </row>
    <row r="6296" spans="1:16" x14ac:dyDescent="0.35">
      <c r="A6296" s="19">
        <v>6295</v>
      </c>
      <c r="B6296" s="18">
        <v>41509</v>
      </c>
      <c r="C6296" s="19" t="s">
        <v>57</v>
      </c>
      <c r="D6296" s="19" t="s">
        <v>61</v>
      </c>
      <c r="E6296" s="19" t="s">
        <v>53</v>
      </c>
      <c r="F6296" s="19">
        <v>681</v>
      </c>
      <c r="G6296" s="19">
        <v>90</v>
      </c>
      <c r="H6296" s="19">
        <v>34.83</v>
      </c>
      <c r="I6296" s="19">
        <v>17.649999999999999</v>
      </c>
      <c r="J6296" s="19" t="s">
        <v>60</v>
      </c>
      <c r="K6296" s="20">
        <v>138560.14000000001</v>
      </c>
      <c r="L6296" s="20" t="s">
        <v>55</v>
      </c>
      <c r="M6296" s="20" t="s">
        <v>83</v>
      </c>
      <c r="N6296" s="26"/>
      <c r="O6296" s="20" t="s">
        <v>56</v>
      </c>
      <c r="P6296" t="str">
        <f t="shared" si="98"/>
        <v>INSERT INTO @DataTable (Deal, AdvanceDate, PROV, DealPurpose, RateType, BEACON, LTV, TDS, GDS, InsuranceType, PrincipalBalance, OccupancyType, AccountStatus, Closed_Date, DelinquencyBucket) VALUES (6295, '2013-08-23', 'ON', 'Purchase', 'Fixed', 681, 90, 34.83, 17.65, 'HiRatio', 138560.14, 'Owner-Occupied', 'Open', '1900-01-00', 'Current');</v>
      </c>
    </row>
    <row r="6297" spans="1:16" x14ac:dyDescent="0.35">
      <c r="A6297" s="22">
        <v>6296</v>
      </c>
      <c r="B6297" s="21">
        <v>42293</v>
      </c>
      <c r="C6297" s="22" t="s">
        <v>57</v>
      </c>
      <c r="D6297" s="22" t="s">
        <v>61</v>
      </c>
      <c r="E6297" s="22" t="s">
        <v>53</v>
      </c>
      <c r="F6297" s="22">
        <v>794</v>
      </c>
      <c r="G6297" s="22">
        <v>50.33</v>
      </c>
      <c r="H6297" s="22">
        <v>29.12</v>
      </c>
      <c r="I6297" s="22">
        <v>28.18</v>
      </c>
      <c r="J6297" s="22" t="s">
        <v>54</v>
      </c>
      <c r="K6297" s="23">
        <v>146522.38</v>
      </c>
      <c r="L6297" s="23" t="s">
        <v>55</v>
      </c>
      <c r="M6297" s="23" t="s">
        <v>83</v>
      </c>
      <c r="N6297" s="27"/>
      <c r="O6297" s="23" t="s">
        <v>56</v>
      </c>
      <c r="P6297" t="str">
        <f t="shared" si="98"/>
        <v>INSERT INTO @DataTable (Deal, AdvanceDate, PROV, DealPurpose, RateType, BEACON, LTV, TDS, GDS, InsuranceType, PrincipalBalance, OccupancyType, AccountStatus, Closed_Date, DelinquencyBucket) VALUES (6296, '2015-10-16', 'ON', 'Purchase', 'Fixed', 794, 50.33, 29.12, 28.18, 'Conv', 146522.38, 'Owner-Occupied', 'Open', '1900-01-00', 'Current');</v>
      </c>
    </row>
    <row r="6298" spans="1:16" x14ac:dyDescent="0.35">
      <c r="A6298" s="19">
        <v>6297</v>
      </c>
      <c r="B6298" s="18">
        <v>41018</v>
      </c>
      <c r="C6298" s="19" t="s">
        <v>57</v>
      </c>
      <c r="D6298" s="19" t="s">
        <v>61</v>
      </c>
      <c r="E6298" s="19" t="s">
        <v>53</v>
      </c>
      <c r="F6298" s="19">
        <v>682</v>
      </c>
      <c r="G6298" s="19">
        <v>95</v>
      </c>
      <c r="H6298" s="19">
        <v>32.659999999999997</v>
      </c>
      <c r="I6298" s="19">
        <v>32.15</v>
      </c>
      <c r="J6298" s="19" t="s">
        <v>60</v>
      </c>
      <c r="K6298" s="20">
        <v>175872.07</v>
      </c>
      <c r="L6298" s="20" t="s">
        <v>55</v>
      </c>
      <c r="M6298" s="20" t="s">
        <v>83</v>
      </c>
      <c r="N6298" s="26"/>
      <c r="O6298" s="20" t="s">
        <v>56</v>
      </c>
      <c r="P6298" t="str">
        <f t="shared" si="98"/>
        <v>INSERT INTO @DataTable (Deal, AdvanceDate, PROV, DealPurpose, RateType, BEACON, LTV, TDS, GDS, InsuranceType, PrincipalBalance, OccupancyType, AccountStatus, Closed_Date, DelinquencyBucket) VALUES (6297, '2012-04-19', 'ON', 'Purchase', 'Fixed', 682, 95, 32.66, 32.15, 'HiRatio', 175872.07, 'Owner-Occupied', 'Open', '1900-01-00', 'Current');</v>
      </c>
    </row>
    <row r="6299" spans="1:16" x14ac:dyDescent="0.35">
      <c r="A6299" s="22">
        <v>6298</v>
      </c>
      <c r="B6299" s="21">
        <v>41801</v>
      </c>
      <c r="C6299" s="22" t="s">
        <v>57</v>
      </c>
      <c r="D6299" s="22" t="s">
        <v>61</v>
      </c>
      <c r="E6299" s="22" t="s">
        <v>53</v>
      </c>
      <c r="F6299" s="22">
        <v>797</v>
      </c>
      <c r="G6299" s="22">
        <v>67.63</v>
      </c>
      <c r="H6299" s="22">
        <v>33.54</v>
      </c>
      <c r="I6299" s="22">
        <v>25.17</v>
      </c>
      <c r="J6299" s="22" t="s">
        <v>54</v>
      </c>
      <c r="K6299" s="23">
        <v>177665.89</v>
      </c>
      <c r="L6299" s="23" t="s">
        <v>55</v>
      </c>
      <c r="M6299" s="23" t="s">
        <v>83</v>
      </c>
      <c r="N6299" s="27"/>
      <c r="O6299" s="23" t="s">
        <v>56</v>
      </c>
      <c r="P6299" t="str">
        <f t="shared" si="98"/>
        <v>INSERT INTO @DataTable (Deal, AdvanceDate, PROV, DealPurpose, RateType, BEACON, LTV, TDS, GDS, InsuranceType, PrincipalBalance, OccupancyType, AccountStatus, Closed_Date, DelinquencyBucket) VALUES (6298, '2014-06-11', 'ON', 'Purchase', 'Fixed', 797, 67.63, 33.54, 25.17, 'Conv', 177665.89, 'Owner-Occupied', 'Open', '1900-01-00', 'Current');</v>
      </c>
    </row>
    <row r="6300" spans="1:16" x14ac:dyDescent="0.35">
      <c r="A6300" s="19">
        <v>6299</v>
      </c>
      <c r="B6300" s="18">
        <v>42257</v>
      </c>
      <c r="C6300" s="19" t="s">
        <v>57</v>
      </c>
      <c r="D6300" s="19" t="s">
        <v>52</v>
      </c>
      <c r="E6300" s="19" t="s">
        <v>53</v>
      </c>
      <c r="F6300" s="19">
        <v>698</v>
      </c>
      <c r="G6300" s="19">
        <v>73.91</v>
      </c>
      <c r="H6300" s="19">
        <v>31.71</v>
      </c>
      <c r="I6300" s="19">
        <v>31.71</v>
      </c>
      <c r="J6300" s="19" t="s">
        <v>54</v>
      </c>
      <c r="K6300" s="20">
        <v>163430.92000000001</v>
      </c>
      <c r="L6300" s="20" t="s">
        <v>55</v>
      </c>
      <c r="M6300" s="20" t="s">
        <v>83</v>
      </c>
      <c r="N6300" s="26"/>
      <c r="O6300" s="20" t="s">
        <v>56</v>
      </c>
      <c r="P6300" t="str">
        <f t="shared" si="98"/>
        <v>INSERT INTO @DataTable (Deal, AdvanceDate, PROV, DealPurpose, RateType, BEACON, LTV, TDS, GDS, InsuranceType, PrincipalBalance, OccupancyType, AccountStatus, Closed_Date, DelinquencyBucket) VALUES (6299, '2015-09-10', 'ON', 'Refinance External', 'Fixed', 698, 73.91, 31.71, 31.71, 'Conv', 163430.92, 'Owner-Occupied', 'Open', '1900-01-00', 'Current');</v>
      </c>
    </row>
    <row r="6301" spans="1:16" x14ac:dyDescent="0.35">
      <c r="A6301" s="22">
        <v>6300</v>
      </c>
      <c r="B6301" s="21">
        <v>42387</v>
      </c>
      <c r="C6301" s="22" t="s">
        <v>57</v>
      </c>
      <c r="D6301" s="22" t="s">
        <v>59</v>
      </c>
      <c r="E6301" s="22" t="s">
        <v>40</v>
      </c>
      <c r="F6301" s="22">
        <v>714</v>
      </c>
      <c r="G6301" s="22">
        <v>86.78</v>
      </c>
      <c r="H6301" s="22">
        <v>34.15</v>
      </c>
      <c r="I6301" s="22">
        <v>24.34</v>
      </c>
      <c r="J6301" s="22" t="s">
        <v>60</v>
      </c>
      <c r="K6301" s="23">
        <v>134633.85</v>
      </c>
      <c r="L6301" s="23" t="s">
        <v>55</v>
      </c>
      <c r="M6301" s="23" t="s">
        <v>83</v>
      </c>
      <c r="N6301" s="27"/>
      <c r="O6301" s="23" t="s">
        <v>56</v>
      </c>
      <c r="P6301" t="str">
        <f t="shared" si="98"/>
        <v>INSERT INTO @DataTable (Deal, AdvanceDate, PROV, DealPurpose, RateType, BEACON, LTV, TDS, GDS, InsuranceType, PrincipalBalance, OccupancyType, AccountStatus, Closed_Date, DelinquencyBucket) VALUES (6300, '2016-01-18', 'ON', 'Transfer', 'ARM', 714, 86.78, 34.15, 24.34, 'HiRatio', 134633.85, 'Owner-Occupied', 'Open', '1900-01-00', 'Current');</v>
      </c>
    </row>
    <row r="6302" spans="1:16" x14ac:dyDescent="0.35">
      <c r="A6302" s="19">
        <v>6301</v>
      </c>
      <c r="B6302" s="18">
        <v>41191</v>
      </c>
      <c r="C6302" s="19" t="s">
        <v>57</v>
      </c>
      <c r="D6302" s="19" t="s">
        <v>61</v>
      </c>
      <c r="E6302" s="19" t="s">
        <v>53</v>
      </c>
      <c r="F6302" s="19">
        <v>787</v>
      </c>
      <c r="G6302" s="19">
        <v>83.92</v>
      </c>
      <c r="H6302" s="19">
        <v>32.700000000000003</v>
      </c>
      <c r="I6302" s="19">
        <v>32.700000000000003</v>
      </c>
      <c r="J6302" s="19" t="s">
        <v>60</v>
      </c>
      <c r="K6302" s="20">
        <v>0</v>
      </c>
      <c r="L6302" s="20" t="s">
        <v>55</v>
      </c>
      <c r="M6302" s="20" t="s">
        <v>84</v>
      </c>
      <c r="N6302" s="26">
        <v>42570</v>
      </c>
      <c r="O6302" s="20" t="s">
        <v>56</v>
      </c>
      <c r="P6302" t="str">
        <f t="shared" si="98"/>
        <v>INSERT INTO @DataTable (Deal, AdvanceDate, PROV, DealPurpose, RateType, BEACON, LTV, TDS, GDS, InsuranceType, PrincipalBalance, OccupancyType, AccountStatus, Closed_Date, DelinquencyBucket) VALUES (6301, '2012-10-09', 'ON', 'Purchase', 'Fixed', 787, 83.92, 32.7, 32.7, 'HiRatio', 0, 'Owner-Occupied', 'Closed', '2016-07-19', 'Current');</v>
      </c>
    </row>
    <row r="6303" spans="1:16" x14ac:dyDescent="0.35">
      <c r="A6303" s="22">
        <v>6302</v>
      </c>
      <c r="B6303" s="21">
        <v>41725</v>
      </c>
      <c r="C6303" s="22" t="s">
        <v>51</v>
      </c>
      <c r="D6303" s="22" t="s">
        <v>61</v>
      </c>
      <c r="E6303" s="22" t="s">
        <v>40</v>
      </c>
      <c r="F6303" s="22">
        <v>762</v>
      </c>
      <c r="G6303" s="22">
        <v>75</v>
      </c>
      <c r="H6303" s="22">
        <v>30.54</v>
      </c>
      <c r="I6303" s="22">
        <v>26.79</v>
      </c>
      <c r="J6303" s="22" t="s">
        <v>54</v>
      </c>
      <c r="K6303" s="23">
        <v>0</v>
      </c>
      <c r="L6303" s="23" t="s">
        <v>55</v>
      </c>
      <c r="M6303" s="23" t="s">
        <v>84</v>
      </c>
      <c r="N6303" s="27">
        <v>42297</v>
      </c>
      <c r="O6303" s="23" t="s">
        <v>56</v>
      </c>
      <c r="P6303" t="str">
        <f t="shared" si="98"/>
        <v>INSERT INTO @DataTable (Deal, AdvanceDate, PROV, DealPurpose, RateType, BEACON, LTV, TDS, GDS, InsuranceType, PrincipalBalance, OccupancyType, AccountStatus, Closed_Date, DelinquencyBucket) VALUES (6302, '2014-03-27', 'AB', 'Purchase', 'ARM', 762, 75, 30.54, 26.79, 'Conv', 0, 'Owner-Occupied', 'Closed', '2015-10-20', 'Current');</v>
      </c>
    </row>
    <row r="6304" spans="1:16" x14ac:dyDescent="0.35">
      <c r="A6304" s="19">
        <v>6303</v>
      </c>
      <c r="B6304" s="18">
        <v>41835</v>
      </c>
      <c r="C6304" s="19" t="s">
        <v>74</v>
      </c>
      <c r="D6304" s="19" t="s">
        <v>61</v>
      </c>
      <c r="E6304" s="19" t="s">
        <v>53</v>
      </c>
      <c r="F6304" s="19">
        <v>726</v>
      </c>
      <c r="G6304" s="19">
        <v>95</v>
      </c>
      <c r="H6304" s="19">
        <v>37.54</v>
      </c>
      <c r="I6304" s="19">
        <v>27.77</v>
      </c>
      <c r="J6304" s="19" t="s">
        <v>60</v>
      </c>
      <c r="K6304" s="20">
        <v>191402.19</v>
      </c>
      <c r="L6304" s="20" t="s">
        <v>55</v>
      </c>
      <c r="M6304" s="20" t="s">
        <v>83</v>
      </c>
      <c r="N6304" s="26"/>
      <c r="O6304" s="20" t="s">
        <v>56</v>
      </c>
      <c r="P6304" t="str">
        <f t="shared" si="98"/>
        <v>INSERT INTO @DataTable (Deal, AdvanceDate, PROV, DealPurpose, RateType, BEACON, LTV, TDS, GDS, InsuranceType, PrincipalBalance, OccupancyType, AccountStatus, Closed_Date, DelinquencyBucket) VALUES (6303, '2014-07-15', 'MB', 'Purchase', 'Fixed', 726, 95, 37.54, 27.77, 'HiRatio', 191402.19, 'Owner-Occupied', 'Open', '1900-01-00', 'Current');</v>
      </c>
    </row>
    <row r="6305" spans="1:16" x14ac:dyDescent="0.35">
      <c r="A6305" s="22">
        <v>6304</v>
      </c>
      <c r="B6305" s="21">
        <v>41751</v>
      </c>
      <c r="C6305" s="22" t="s">
        <v>57</v>
      </c>
      <c r="D6305" s="22" t="s">
        <v>52</v>
      </c>
      <c r="E6305" s="22" t="s">
        <v>53</v>
      </c>
      <c r="F6305" s="22">
        <v>728</v>
      </c>
      <c r="G6305" s="22">
        <v>40</v>
      </c>
      <c r="H6305" s="22">
        <v>19.07</v>
      </c>
      <c r="I6305" s="22">
        <v>18.18</v>
      </c>
      <c r="J6305" s="22" t="s">
        <v>54</v>
      </c>
      <c r="K6305" s="23">
        <v>156702.79999999999</v>
      </c>
      <c r="L6305" s="23" t="s">
        <v>55</v>
      </c>
      <c r="M6305" s="23" t="s">
        <v>83</v>
      </c>
      <c r="N6305" s="27"/>
      <c r="O6305" s="23" t="s">
        <v>56</v>
      </c>
      <c r="P6305" t="str">
        <f t="shared" si="98"/>
        <v>INSERT INTO @DataTable (Deal, AdvanceDate, PROV, DealPurpose, RateType, BEACON, LTV, TDS, GDS, InsuranceType, PrincipalBalance, OccupancyType, AccountStatus, Closed_Date, DelinquencyBucket) VALUES (6304, '2014-04-22', 'ON', 'Refinance External', 'Fixed', 728, 40, 19.07, 18.18, 'Conv', 156702.8, 'Owner-Occupied', 'Open', '1900-01-00', 'Current');</v>
      </c>
    </row>
    <row r="6306" spans="1:16" x14ac:dyDescent="0.35">
      <c r="A6306" s="19">
        <v>6305</v>
      </c>
      <c r="B6306" s="18">
        <v>41955</v>
      </c>
      <c r="C6306" s="19" t="s">
        <v>57</v>
      </c>
      <c r="D6306" s="19" t="s">
        <v>61</v>
      </c>
      <c r="E6306" s="19" t="s">
        <v>40</v>
      </c>
      <c r="F6306" s="19">
        <v>669</v>
      </c>
      <c r="G6306" s="19">
        <v>95</v>
      </c>
      <c r="H6306" s="19">
        <v>35.770000000000003</v>
      </c>
      <c r="I6306" s="19">
        <v>21.13</v>
      </c>
      <c r="J6306" s="19" t="s">
        <v>60</v>
      </c>
      <c r="K6306" s="20">
        <v>376892.7</v>
      </c>
      <c r="L6306" s="20" t="s">
        <v>55</v>
      </c>
      <c r="M6306" s="20" t="s">
        <v>83</v>
      </c>
      <c r="N6306" s="26"/>
      <c r="O6306" s="20" t="s">
        <v>56</v>
      </c>
      <c r="P6306" t="str">
        <f t="shared" si="98"/>
        <v>INSERT INTO @DataTable (Deal, AdvanceDate, PROV, DealPurpose, RateType, BEACON, LTV, TDS, GDS, InsuranceType, PrincipalBalance, OccupancyType, AccountStatus, Closed_Date, DelinquencyBucket) VALUES (6305, '2014-11-12', 'ON', 'Purchase', 'ARM', 669, 95, 35.77, 21.13, 'HiRatio', 376892.7, 'Owner-Occupied', 'Open', '1900-01-00', 'Current');</v>
      </c>
    </row>
    <row r="6307" spans="1:16" x14ac:dyDescent="0.35">
      <c r="A6307" s="22">
        <v>6306</v>
      </c>
      <c r="B6307" s="21">
        <v>41621</v>
      </c>
      <c r="C6307" s="22" t="s">
        <v>57</v>
      </c>
      <c r="D6307" s="22" t="s">
        <v>52</v>
      </c>
      <c r="E6307" s="22" t="s">
        <v>53</v>
      </c>
      <c r="F6307" s="22">
        <v>771</v>
      </c>
      <c r="G6307" s="22">
        <v>66.75</v>
      </c>
      <c r="H6307" s="22">
        <v>22.99</v>
      </c>
      <c r="I6307" s="22">
        <v>18.91</v>
      </c>
      <c r="J6307" s="22" t="s">
        <v>54</v>
      </c>
      <c r="K6307" s="23">
        <v>228744.95999999999</v>
      </c>
      <c r="L6307" s="23" t="s">
        <v>55</v>
      </c>
      <c r="M6307" s="23" t="s">
        <v>83</v>
      </c>
      <c r="N6307" s="27"/>
      <c r="O6307" s="23" t="s">
        <v>56</v>
      </c>
      <c r="P6307" t="str">
        <f t="shared" si="98"/>
        <v>INSERT INTO @DataTable (Deal, AdvanceDate, PROV, DealPurpose, RateType, BEACON, LTV, TDS, GDS, InsuranceType, PrincipalBalance, OccupancyType, AccountStatus, Closed_Date, DelinquencyBucket) VALUES (6306, '2013-12-13', 'ON', 'Refinance External', 'Fixed', 771, 66.75, 22.99, 18.91, 'Conv', 228744.96, 'Owner-Occupied', 'Open', '1900-01-00', 'Current');</v>
      </c>
    </row>
    <row r="6308" spans="1:16" x14ac:dyDescent="0.35">
      <c r="A6308" s="19">
        <v>6307</v>
      </c>
      <c r="B6308" s="18">
        <v>40970</v>
      </c>
      <c r="C6308" s="19" t="s">
        <v>58</v>
      </c>
      <c r="D6308" s="19" t="s">
        <v>52</v>
      </c>
      <c r="E6308" s="19" t="s">
        <v>53</v>
      </c>
      <c r="F6308" s="19">
        <v>698</v>
      </c>
      <c r="G6308" s="19">
        <v>77.61</v>
      </c>
      <c r="H6308" s="19">
        <v>34.89</v>
      </c>
      <c r="I6308" s="19">
        <v>34.65</v>
      </c>
      <c r="J6308" s="19" t="s">
        <v>54</v>
      </c>
      <c r="K6308" s="20">
        <v>0</v>
      </c>
      <c r="L6308" s="20" t="s">
        <v>55</v>
      </c>
      <c r="M6308" s="20" t="s">
        <v>84</v>
      </c>
      <c r="N6308" s="26">
        <v>41425</v>
      </c>
      <c r="O6308" s="20" t="s">
        <v>56</v>
      </c>
      <c r="P6308" t="str">
        <f t="shared" si="98"/>
        <v>INSERT INTO @DataTable (Deal, AdvanceDate, PROV, DealPurpose, RateType, BEACON, LTV, TDS, GDS, InsuranceType, PrincipalBalance, OccupancyType, AccountStatus, Closed_Date, DelinquencyBucket) VALUES (6307, '2012-03-02', 'BC', 'Refinance External', 'Fixed', 698, 77.61, 34.89, 34.65, 'Conv', 0, 'Owner-Occupied', 'Closed', '2013-05-31', 'Current');</v>
      </c>
    </row>
    <row r="6309" spans="1:16" x14ac:dyDescent="0.35">
      <c r="A6309" s="22">
        <v>6308</v>
      </c>
      <c r="B6309" s="21">
        <v>41060</v>
      </c>
      <c r="C6309" s="22" t="s">
        <v>57</v>
      </c>
      <c r="D6309" s="22" t="s">
        <v>52</v>
      </c>
      <c r="E6309" s="22" t="s">
        <v>53</v>
      </c>
      <c r="F6309" s="22">
        <v>687</v>
      </c>
      <c r="G6309" s="22">
        <v>85</v>
      </c>
      <c r="H6309" s="22">
        <v>37.729999999999997</v>
      </c>
      <c r="I6309" s="22">
        <v>30.61</v>
      </c>
      <c r="J6309" s="22" t="s">
        <v>60</v>
      </c>
      <c r="K6309" s="23">
        <v>0</v>
      </c>
      <c r="L6309" s="23" t="s">
        <v>55</v>
      </c>
      <c r="M6309" s="23" t="s">
        <v>84</v>
      </c>
      <c r="N6309" s="27">
        <v>42101</v>
      </c>
      <c r="O6309" s="23" t="s">
        <v>56</v>
      </c>
      <c r="P6309" t="str">
        <f t="shared" si="98"/>
        <v>INSERT INTO @DataTable (Deal, AdvanceDate, PROV, DealPurpose, RateType, BEACON, LTV, TDS, GDS, InsuranceType, PrincipalBalance, OccupancyType, AccountStatus, Closed_Date, DelinquencyBucket) VALUES (6308, '2012-05-31', 'ON', 'Refinance External', 'Fixed', 687, 85, 37.73, 30.61, 'HiRatio', 0, 'Owner-Occupied', 'Closed', '2015-04-07', 'Current');</v>
      </c>
    </row>
    <row r="6310" spans="1:16" x14ac:dyDescent="0.35">
      <c r="A6310" s="19">
        <v>6309</v>
      </c>
      <c r="B6310" s="18">
        <v>42138</v>
      </c>
      <c r="C6310" s="19" t="s">
        <v>51</v>
      </c>
      <c r="D6310" s="19" t="s">
        <v>61</v>
      </c>
      <c r="E6310" s="19" t="s">
        <v>53</v>
      </c>
      <c r="F6310" s="19">
        <v>735</v>
      </c>
      <c r="G6310" s="19">
        <v>80</v>
      </c>
      <c r="H6310" s="19">
        <v>12.77</v>
      </c>
      <c r="I6310" s="19">
        <v>12.61</v>
      </c>
      <c r="J6310" s="19" t="s">
        <v>54</v>
      </c>
      <c r="K6310" s="20">
        <v>273842.68</v>
      </c>
      <c r="L6310" s="20" t="s">
        <v>55</v>
      </c>
      <c r="M6310" s="20" t="s">
        <v>83</v>
      </c>
      <c r="N6310" s="26"/>
      <c r="O6310" s="20" t="s">
        <v>56</v>
      </c>
      <c r="P6310" t="str">
        <f t="shared" si="98"/>
        <v>INSERT INTO @DataTable (Deal, AdvanceDate, PROV, DealPurpose, RateType, BEACON, LTV, TDS, GDS, InsuranceType, PrincipalBalance, OccupancyType, AccountStatus, Closed_Date, DelinquencyBucket) VALUES (6309, '2015-05-14', 'AB', 'Purchase', 'Fixed', 735, 80, 12.77, 12.61, 'Conv', 273842.68, 'Owner-Occupied', 'Open', '1900-01-00', 'Current');</v>
      </c>
    </row>
    <row r="6311" spans="1:16" x14ac:dyDescent="0.35">
      <c r="A6311" s="22">
        <v>6310</v>
      </c>
      <c r="B6311" s="21">
        <v>40605</v>
      </c>
      <c r="C6311" s="22" t="s">
        <v>51</v>
      </c>
      <c r="D6311" s="22" t="s">
        <v>61</v>
      </c>
      <c r="E6311" s="22" t="s">
        <v>53</v>
      </c>
      <c r="F6311" s="22">
        <v>796</v>
      </c>
      <c r="G6311" s="22">
        <v>78.05</v>
      </c>
      <c r="H6311" s="22">
        <v>34.65</v>
      </c>
      <c r="I6311" s="22">
        <v>14.38</v>
      </c>
      <c r="J6311" s="22" t="s">
        <v>54</v>
      </c>
      <c r="K6311" s="23">
        <v>0</v>
      </c>
      <c r="L6311" s="23" t="s">
        <v>55</v>
      </c>
      <c r="M6311" s="23" t="s">
        <v>84</v>
      </c>
      <c r="N6311" s="27">
        <v>41885</v>
      </c>
      <c r="O6311" s="23" t="s">
        <v>56</v>
      </c>
      <c r="P6311" t="str">
        <f t="shared" si="98"/>
        <v>INSERT INTO @DataTable (Deal, AdvanceDate, PROV, DealPurpose, RateType, BEACON, LTV, TDS, GDS, InsuranceType, PrincipalBalance, OccupancyType, AccountStatus, Closed_Date, DelinquencyBucket) VALUES (6310, '2011-03-03', 'AB', 'Purchase', 'Fixed', 796, 78.05, 34.65, 14.38, 'Conv', 0, 'Owner-Occupied', 'Closed', '2014-09-03', 'Current');</v>
      </c>
    </row>
    <row r="6312" spans="1:16" x14ac:dyDescent="0.35">
      <c r="A6312" s="19">
        <v>6311</v>
      </c>
      <c r="B6312" s="18">
        <v>41928</v>
      </c>
      <c r="C6312" s="19" t="s">
        <v>57</v>
      </c>
      <c r="D6312" s="19" t="s">
        <v>61</v>
      </c>
      <c r="E6312" s="19" t="s">
        <v>40</v>
      </c>
      <c r="F6312" s="19">
        <v>787</v>
      </c>
      <c r="G6312" s="19">
        <v>69.849999999999994</v>
      </c>
      <c r="H6312" s="19">
        <v>14.43</v>
      </c>
      <c r="I6312" s="19">
        <v>12.84</v>
      </c>
      <c r="J6312" s="19" t="s">
        <v>54</v>
      </c>
      <c r="K6312" s="20">
        <v>0</v>
      </c>
      <c r="L6312" s="20" t="s">
        <v>55</v>
      </c>
      <c r="M6312" s="20" t="s">
        <v>84</v>
      </c>
      <c r="N6312" s="26">
        <v>42646</v>
      </c>
      <c r="O6312" s="20" t="s">
        <v>56</v>
      </c>
      <c r="P6312" t="str">
        <f t="shared" si="98"/>
        <v>INSERT INTO @DataTable (Deal, AdvanceDate, PROV, DealPurpose, RateType, BEACON, LTV, TDS, GDS, InsuranceType, PrincipalBalance, OccupancyType, AccountStatus, Closed_Date, DelinquencyBucket) VALUES (6311, '2014-10-16', 'ON', 'Purchase', 'ARM', 787, 69.85, 14.43, 12.84, 'Conv', 0, 'Owner-Occupied', 'Closed', '2016-10-03', 'Current');</v>
      </c>
    </row>
    <row r="6313" spans="1:16" x14ac:dyDescent="0.35">
      <c r="A6313" s="22">
        <v>6312</v>
      </c>
      <c r="B6313" s="21">
        <v>41976</v>
      </c>
      <c r="C6313" s="22" t="s">
        <v>51</v>
      </c>
      <c r="D6313" s="22" t="s">
        <v>61</v>
      </c>
      <c r="E6313" s="22" t="s">
        <v>53</v>
      </c>
      <c r="F6313" s="22">
        <v>755</v>
      </c>
      <c r="G6313" s="22">
        <v>95</v>
      </c>
      <c r="H6313" s="22">
        <v>40.14</v>
      </c>
      <c r="I6313" s="22">
        <v>36.700000000000003</v>
      </c>
      <c r="J6313" s="22" t="s">
        <v>60</v>
      </c>
      <c r="K6313" s="23">
        <v>355675.12</v>
      </c>
      <c r="L6313" s="23" t="s">
        <v>55</v>
      </c>
      <c r="M6313" s="23" t="s">
        <v>83</v>
      </c>
      <c r="N6313" s="27"/>
      <c r="O6313" s="23" t="s">
        <v>56</v>
      </c>
      <c r="P6313" t="str">
        <f t="shared" si="98"/>
        <v>INSERT INTO @DataTable (Deal, AdvanceDate, PROV, DealPurpose, RateType, BEACON, LTV, TDS, GDS, InsuranceType, PrincipalBalance, OccupancyType, AccountStatus, Closed_Date, DelinquencyBucket) VALUES (6312, '2014-12-03', 'AB', 'Purchase', 'Fixed', 755, 95, 40.14, 36.7, 'HiRatio', 355675.12, 'Owner-Occupied', 'Open', '1900-01-00', 'Current');</v>
      </c>
    </row>
    <row r="6314" spans="1:16" x14ac:dyDescent="0.35">
      <c r="A6314" s="19">
        <v>6313</v>
      </c>
      <c r="B6314" s="18">
        <v>40967</v>
      </c>
      <c r="C6314" s="19" t="s">
        <v>58</v>
      </c>
      <c r="D6314" s="19" t="s">
        <v>61</v>
      </c>
      <c r="E6314" s="19" t="s">
        <v>53</v>
      </c>
      <c r="F6314" s="19">
        <v>795</v>
      </c>
      <c r="G6314" s="19">
        <v>80</v>
      </c>
      <c r="H6314" s="19">
        <v>36.86</v>
      </c>
      <c r="I6314" s="19">
        <v>35.729999999999997</v>
      </c>
      <c r="J6314" s="19" t="s">
        <v>54</v>
      </c>
      <c r="K6314" s="20">
        <v>0</v>
      </c>
      <c r="L6314" s="20" t="s">
        <v>55</v>
      </c>
      <c r="M6314" s="20" t="s">
        <v>84</v>
      </c>
      <c r="N6314" s="26">
        <v>42433</v>
      </c>
      <c r="O6314" s="20" t="s">
        <v>56</v>
      </c>
      <c r="P6314" t="str">
        <f t="shared" si="98"/>
        <v>INSERT INTO @DataTable (Deal, AdvanceDate, PROV, DealPurpose, RateType, BEACON, LTV, TDS, GDS, InsuranceType, PrincipalBalance, OccupancyType, AccountStatus, Closed_Date, DelinquencyBucket) VALUES (6313, '2012-02-28', 'BC', 'Purchase', 'Fixed', 795, 80, 36.86, 35.73, 'Conv', 0, 'Owner-Occupied', 'Closed', '2016-03-04', 'Current');</v>
      </c>
    </row>
    <row r="6315" spans="1:16" x14ac:dyDescent="0.35">
      <c r="A6315" s="22">
        <v>6314</v>
      </c>
      <c r="B6315" s="21">
        <v>42285</v>
      </c>
      <c r="C6315" s="22" t="s">
        <v>57</v>
      </c>
      <c r="D6315" s="22" t="s">
        <v>61</v>
      </c>
      <c r="E6315" s="22" t="s">
        <v>40</v>
      </c>
      <c r="F6315" s="22">
        <v>782</v>
      </c>
      <c r="G6315" s="22">
        <v>90</v>
      </c>
      <c r="H6315" s="22">
        <v>30.43</v>
      </c>
      <c r="I6315" s="22">
        <v>29.8</v>
      </c>
      <c r="J6315" s="22" t="s">
        <v>60</v>
      </c>
      <c r="K6315" s="23">
        <v>347545.22</v>
      </c>
      <c r="L6315" s="23" t="s">
        <v>55</v>
      </c>
      <c r="M6315" s="23" t="s">
        <v>83</v>
      </c>
      <c r="N6315" s="27"/>
      <c r="O6315" s="23" t="s">
        <v>56</v>
      </c>
      <c r="P6315" t="str">
        <f t="shared" si="98"/>
        <v>INSERT INTO @DataTable (Deal, AdvanceDate, PROV, DealPurpose, RateType, BEACON, LTV, TDS, GDS, InsuranceType, PrincipalBalance, OccupancyType, AccountStatus, Closed_Date, DelinquencyBucket) VALUES (6314, '2015-10-08', 'ON', 'Purchase', 'ARM', 782, 90, 30.43, 29.8, 'HiRatio', 347545.22, 'Owner-Occupied', 'Open', '1900-01-00', 'Current');</v>
      </c>
    </row>
    <row r="6316" spans="1:16" x14ac:dyDescent="0.35">
      <c r="A6316" s="19">
        <v>6315</v>
      </c>
      <c r="B6316" s="18">
        <v>42145</v>
      </c>
      <c r="C6316" s="19" t="s">
        <v>57</v>
      </c>
      <c r="D6316" s="19" t="s">
        <v>52</v>
      </c>
      <c r="E6316" s="19" t="s">
        <v>40</v>
      </c>
      <c r="F6316" s="19">
        <v>786</v>
      </c>
      <c r="G6316" s="19">
        <v>70.91</v>
      </c>
      <c r="H6316" s="19">
        <v>21.3</v>
      </c>
      <c r="I6316" s="19">
        <v>20.51</v>
      </c>
      <c r="J6316" s="19" t="s">
        <v>54</v>
      </c>
      <c r="K6316" s="20">
        <v>0</v>
      </c>
      <c r="L6316" s="20" t="s">
        <v>55</v>
      </c>
      <c r="M6316" s="20" t="s">
        <v>84</v>
      </c>
      <c r="N6316" s="26">
        <v>42461</v>
      </c>
      <c r="O6316" s="20" t="s">
        <v>56</v>
      </c>
      <c r="P6316" t="str">
        <f t="shared" si="98"/>
        <v>INSERT INTO @DataTable (Deal, AdvanceDate, PROV, DealPurpose, RateType, BEACON, LTV, TDS, GDS, InsuranceType, PrincipalBalance, OccupancyType, AccountStatus, Closed_Date, DelinquencyBucket) VALUES (6315, '2015-05-21', 'ON', 'Refinance External', 'ARM', 786, 70.91, 21.3, 20.51, 'Conv', 0, 'Owner-Occupied', 'Closed', '2016-04-01', 'Current');</v>
      </c>
    </row>
    <row r="6317" spans="1:16" x14ac:dyDescent="0.35">
      <c r="A6317" s="22">
        <v>6316</v>
      </c>
      <c r="B6317" s="21">
        <v>42241</v>
      </c>
      <c r="C6317" s="22" t="s">
        <v>57</v>
      </c>
      <c r="D6317" s="22" t="s">
        <v>61</v>
      </c>
      <c r="E6317" s="22" t="s">
        <v>53</v>
      </c>
      <c r="F6317" s="22">
        <v>627</v>
      </c>
      <c r="G6317" s="22">
        <v>95</v>
      </c>
      <c r="H6317" s="22">
        <v>39.83</v>
      </c>
      <c r="I6317" s="22">
        <v>30.73</v>
      </c>
      <c r="J6317" s="22" t="s">
        <v>60</v>
      </c>
      <c r="K6317" s="23">
        <v>291680.53999999998</v>
      </c>
      <c r="L6317" s="23" t="s">
        <v>55</v>
      </c>
      <c r="M6317" s="23" t="s">
        <v>83</v>
      </c>
      <c r="N6317" s="27"/>
      <c r="O6317" s="23" t="s">
        <v>56</v>
      </c>
      <c r="P6317" t="str">
        <f t="shared" si="98"/>
        <v>INSERT INTO @DataTable (Deal, AdvanceDate, PROV, DealPurpose, RateType, BEACON, LTV, TDS, GDS, InsuranceType, PrincipalBalance, OccupancyType, AccountStatus, Closed_Date, DelinquencyBucket) VALUES (6316, '2015-08-25', 'ON', 'Purchase', 'Fixed', 627, 95, 39.83, 30.73, 'HiRatio', 291680.54, 'Owner-Occupied', 'Open', '1900-01-00', 'Current');</v>
      </c>
    </row>
    <row r="6318" spans="1:16" x14ac:dyDescent="0.35">
      <c r="A6318" s="19">
        <v>6317</v>
      </c>
      <c r="B6318" s="18">
        <v>41760</v>
      </c>
      <c r="C6318" s="19" t="s">
        <v>65</v>
      </c>
      <c r="D6318" s="19" t="s">
        <v>52</v>
      </c>
      <c r="E6318" s="19" t="s">
        <v>40</v>
      </c>
      <c r="F6318" s="19">
        <v>777</v>
      </c>
      <c r="G6318" s="19">
        <v>80</v>
      </c>
      <c r="H6318" s="19">
        <v>27.63</v>
      </c>
      <c r="I6318" s="19">
        <v>20.25</v>
      </c>
      <c r="J6318" s="19" t="s">
        <v>54</v>
      </c>
      <c r="K6318" s="20">
        <v>390037.32</v>
      </c>
      <c r="L6318" s="20" t="s">
        <v>55</v>
      </c>
      <c r="M6318" s="20" t="s">
        <v>83</v>
      </c>
      <c r="N6318" s="26"/>
      <c r="O6318" s="20" t="s">
        <v>56</v>
      </c>
      <c r="P6318" t="str">
        <f t="shared" si="98"/>
        <v>INSERT INTO @DataTable (Deal, AdvanceDate, PROV, DealPurpose, RateType, BEACON, LTV, TDS, GDS, InsuranceType, PrincipalBalance, OccupancyType, AccountStatus, Closed_Date, DelinquencyBucket) VALUES (6317, '2014-05-01', 'NS', 'Refinance External', 'ARM', 777, 80, 27.63, 20.25, 'Conv', 390037.32, 'Owner-Occupied', 'Open', '1900-01-00', 'Current');</v>
      </c>
    </row>
    <row r="6319" spans="1:16" x14ac:dyDescent="0.35">
      <c r="A6319" s="22">
        <v>6318</v>
      </c>
      <c r="B6319" s="21">
        <v>42165</v>
      </c>
      <c r="C6319" s="22" t="s">
        <v>58</v>
      </c>
      <c r="D6319" s="22" t="s">
        <v>59</v>
      </c>
      <c r="E6319" s="22" t="s">
        <v>40</v>
      </c>
      <c r="F6319" s="22">
        <v>678</v>
      </c>
      <c r="G6319" s="22">
        <v>86.79</v>
      </c>
      <c r="H6319" s="22">
        <v>32.81</v>
      </c>
      <c r="I6319" s="22">
        <v>13.76</v>
      </c>
      <c r="J6319" s="22" t="s">
        <v>60</v>
      </c>
      <c r="K6319" s="23">
        <v>214724.21</v>
      </c>
      <c r="L6319" s="23" t="s">
        <v>55</v>
      </c>
      <c r="M6319" s="23" t="s">
        <v>83</v>
      </c>
      <c r="N6319" s="27"/>
      <c r="O6319" s="23" t="s">
        <v>56</v>
      </c>
      <c r="P6319" t="str">
        <f t="shared" si="98"/>
        <v>INSERT INTO @DataTable (Deal, AdvanceDate, PROV, DealPurpose, RateType, BEACON, LTV, TDS, GDS, InsuranceType, PrincipalBalance, OccupancyType, AccountStatus, Closed_Date, DelinquencyBucket) VALUES (6318, '2015-06-10', 'BC', 'Transfer', 'ARM', 678, 86.79, 32.81, 13.76, 'HiRatio', 214724.21, 'Owner-Occupied', 'Open', '1900-01-00', 'Current');</v>
      </c>
    </row>
    <row r="6320" spans="1:16" x14ac:dyDescent="0.35">
      <c r="A6320" s="19">
        <v>6319</v>
      </c>
      <c r="B6320" s="18">
        <v>42664</v>
      </c>
      <c r="C6320" s="19" t="s">
        <v>51</v>
      </c>
      <c r="D6320" s="19" t="s">
        <v>52</v>
      </c>
      <c r="E6320" s="19" t="s">
        <v>40</v>
      </c>
      <c r="F6320" s="19">
        <v>849</v>
      </c>
      <c r="G6320" s="19">
        <v>80</v>
      </c>
      <c r="H6320" s="19">
        <v>37.090000000000003</v>
      </c>
      <c r="I6320" s="19">
        <v>15.78</v>
      </c>
      <c r="J6320" s="19" t="s">
        <v>54</v>
      </c>
      <c r="K6320" s="20">
        <v>334044.71999999997</v>
      </c>
      <c r="L6320" s="20" t="s">
        <v>55</v>
      </c>
      <c r="M6320" s="20" t="s">
        <v>83</v>
      </c>
      <c r="N6320" s="26"/>
      <c r="O6320" s="20" t="s">
        <v>56</v>
      </c>
      <c r="P6320" t="str">
        <f t="shared" si="98"/>
        <v>INSERT INTO @DataTable (Deal, AdvanceDate, PROV, DealPurpose, RateType, BEACON, LTV, TDS, GDS, InsuranceType, PrincipalBalance, OccupancyType, AccountStatus, Closed_Date, DelinquencyBucket) VALUES (6319, '2016-10-21', 'AB', 'Refinance External', 'ARM', 849, 80, 37.09, 15.78, 'Conv', 334044.72, 'Owner-Occupied', 'Open', '1900-01-00', 'Current');</v>
      </c>
    </row>
    <row r="6321" spans="1:16" x14ac:dyDescent="0.35">
      <c r="A6321" s="22">
        <v>6320</v>
      </c>
      <c r="B6321" s="21">
        <v>40863</v>
      </c>
      <c r="C6321" s="22" t="s">
        <v>57</v>
      </c>
      <c r="D6321" s="22" t="s">
        <v>61</v>
      </c>
      <c r="E6321" s="22" t="s">
        <v>40</v>
      </c>
      <c r="F6321" s="22">
        <v>770</v>
      </c>
      <c r="G6321" s="22">
        <v>80</v>
      </c>
      <c r="H6321" s="22">
        <v>37.840000000000003</v>
      </c>
      <c r="I6321" s="22">
        <v>35.61</v>
      </c>
      <c r="J6321" s="22" t="s">
        <v>54</v>
      </c>
      <c r="K6321" s="23">
        <v>0</v>
      </c>
      <c r="L6321" s="23" t="s">
        <v>62</v>
      </c>
      <c r="M6321" s="23" t="s">
        <v>84</v>
      </c>
      <c r="N6321" s="27">
        <v>41124</v>
      </c>
      <c r="O6321" s="23" t="s">
        <v>56</v>
      </c>
      <c r="P6321" t="str">
        <f t="shared" si="98"/>
        <v>INSERT INTO @DataTable (Deal, AdvanceDate, PROV, DealPurpose, RateType, BEACON, LTV, TDS, GDS, InsuranceType, PrincipalBalance, OccupancyType, AccountStatus, Closed_Date, DelinquencyBucket) VALUES (6320, '2011-11-16', 'ON', 'Purchase', 'ARM', 770, 80, 37.84, 35.61, 'Conv', 0, 'Rental', 'Closed', '2012-08-03', 'Current');</v>
      </c>
    </row>
    <row r="6322" spans="1:16" x14ac:dyDescent="0.35">
      <c r="A6322" s="19">
        <v>6321</v>
      </c>
      <c r="B6322" s="18">
        <v>42080</v>
      </c>
      <c r="C6322" s="19" t="s">
        <v>51</v>
      </c>
      <c r="D6322" s="19" t="s">
        <v>61</v>
      </c>
      <c r="E6322" s="19" t="s">
        <v>40</v>
      </c>
      <c r="F6322" s="19">
        <v>774</v>
      </c>
      <c r="G6322" s="19">
        <v>79.91</v>
      </c>
      <c r="H6322" s="19">
        <v>31.2</v>
      </c>
      <c r="I6322" s="19">
        <v>31.2</v>
      </c>
      <c r="J6322" s="19" t="s">
        <v>54</v>
      </c>
      <c r="K6322" s="20">
        <v>466651.22</v>
      </c>
      <c r="L6322" s="20" t="s">
        <v>55</v>
      </c>
      <c r="M6322" s="20" t="s">
        <v>83</v>
      </c>
      <c r="N6322" s="26"/>
      <c r="O6322" s="20" t="s">
        <v>56</v>
      </c>
      <c r="P6322" t="str">
        <f t="shared" si="98"/>
        <v>INSERT INTO @DataTable (Deal, AdvanceDate, PROV, DealPurpose, RateType, BEACON, LTV, TDS, GDS, InsuranceType, PrincipalBalance, OccupancyType, AccountStatus, Closed_Date, DelinquencyBucket) VALUES (6321, '2015-03-17', 'AB', 'Purchase', 'ARM', 774, 79.91, 31.2, 31.2, 'Conv', 466651.22, 'Owner-Occupied', 'Open', '1900-01-00', 'Current');</v>
      </c>
    </row>
    <row r="6323" spans="1:16" x14ac:dyDescent="0.35">
      <c r="A6323" s="22">
        <v>6322</v>
      </c>
      <c r="B6323" s="21">
        <v>41645</v>
      </c>
      <c r="C6323" s="22" t="s">
        <v>51</v>
      </c>
      <c r="D6323" s="22" t="s">
        <v>61</v>
      </c>
      <c r="E6323" s="22" t="s">
        <v>40</v>
      </c>
      <c r="F6323" s="22">
        <v>745</v>
      </c>
      <c r="G6323" s="22">
        <v>95</v>
      </c>
      <c r="H6323" s="22">
        <v>28.34</v>
      </c>
      <c r="I6323" s="22">
        <v>13.45</v>
      </c>
      <c r="J6323" s="22" t="s">
        <v>60</v>
      </c>
      <c r="K6323" s="23">
        <v>282147.26</v>
      </c>
      <c r="L6323" s="23" t="s">
        <v>55</v>
      </c>
      <c r="M6323" s="23" t="s">
        <v>83</v>
      </c>
      <c r="N6323" s="27"/>
      <c r="O6323" s="23" t="s">
        <v>56</v>
      </c>
      <c r="P6323" t="str">
        <f t="shared" si="98"/>
        <v>INSERT INTO @DataTable (Deal, AdvanceDate, PROV, DealPurpose, RateType, BEACON, LTV, TDS, GDS, InsuranceType, PrincipalBalance, OccupancyType, AccountStatus, Closed_Date, DelinquencyBucket) VALUES (6322, '2014-01-06', 'AB', 'Purchase', 'ARM', 745, 95, 28.34, 13.45, 'HiRatio', 282147.26, 'Owner-Occupied', 'Open', '1900-01-00', 'Current');</v>
      </c>
    </row>
    <row r="6324" spans="1:16" x14ac:dyDescent="0.35">
      <c r="A6324" s="19">
        <v>6323</v>
      </c>
      <c r="B6324" s="18">
        <v>41982</v>
      </c>
      <c r="C6324" s="19" t="s">
        <v>51</v>
      </c>
      <c r="D6324" s="19" t="s">
        <v>61</v>
      </c>
      <c r="E6324" s="19" t="s">
        <v>53</v>
      </c>
      <c r="F6324" s="19">
        <v>731</v>
      </c>
      <c r="G6324" s="19">
        <v>72.69</v>
      </c>
      <c r="H6324" s="19">
        <v>37.76</v>
      </c>
      <c r="I6324" s="19">
        <v>10.7</v>
      </c>
      <c r="J6324" s="19" t="s">
        <v>54</v>
      </c>
      <c r="K6324" s="20">
        <v>385643.01</v>
      </c>
      <c r="L6324" s="20" t="s">
        <v>55</v>
      </c>
      <c r="M6324" s="20" t="s">
        <v>83</v>
      </c>
      <c r="N6324" s="26"/>
      <c r="O6324" s="20" t="s">
        <v>56</v>
      </c>
      <c r="P6324" t="str">
        <f t="shared" si="98"/>
        <v>INSERT INTO @DataTable (Deal, AdvanceDate, PROV, DealPurpose, RateType, BEACON, LTV, TDS, GDS, InsuranceType, PrincipalBalance, OccupancyType, AccountStatus, Closed_Date, DelinquencyBucket) VALUES (6323, '2014-12-09', 'AB', 'Purchase', 'Fixed', 731, 72.69, 37.76, 10.7, 'Conv', 385643.01, 'Owner-Occupied', 'Open', '1900-01-00', 'Current');</v>
      </c>
    </row>
    <row r="6325" spans="1:16" x14ac:dyDescent="0.35">
      <c r="A6325" s="22">
        <v>6324</v>
      </c>
      <c r="B6325" s="21">
        <v>41607</v>
      </c>
      <c r="C6325" s="22" t="s">
        <v>51</v>
      </c>
      <c r="D6325" s="22" t="s">
        <v>61</v>
      </c>
      <c r="E6325" s="22" t="s">
        <v>40</v>
      </c>
      <c r="F6325" s="22">
        <v>692</v>
      </c>
      <c r="G6325" s="22">
        <v>95</v>
      </c>
      <c r="H6325" s="22">
        <v>30.48</v>
      </c>
      <c r="I6325" s="22">
        <v>23.35</v>
      </c>
      <c r="J6325" s="22" t="s">
        <v>60</v>
      </c>
      <c r="K6325" s="23">
        <v>290690.12</v>
      </c>
      <c r="L6325" s="23" t="s">
        <v>55</v>
      </c>
      <c r="M6325" s="23" t="s">
        <v>83</v>
      </c>
      <c r="N6325" s="27"/>
      <c r="O6325" s="23" t="s">
        <v>56</v>
      </c>
      <c r="P6325" t="str">
        <f t="shared" si="98"/>
        <v>INSERT INTO @DataTable (Deal, AdvanceDate, PROV, DealPurpose, RateType, BEACON, LTV, TDS, GDS, InsuranceType, PrincipalBalance, OccupancyType, AccountStatus, Closed_Date, DelinquencyBucket) VALUES (6324, '2013-11-29', 'AB', 'Purchase', 'ARM', 692, 95, 30.48, 23.35, 'HiRatio', 290690.12, 'Owner-Occupied', 'Open', '1900-01-00', 'Current');</v>
      </c>
    </row>
    <row r="6326" spans="1:16" x14ac:dyDescent="0.35">
      <c r="A6326" s="19">
        <v>6325</v>
      </c>
      <c r="B6326" s="18">
        <v>41543</v>
      </c>
      <c r="C6326" s="19" t="s">
        <v>51</v>
      </c>
      <c r="D6326" s="19" t="s">
        <v>61</v>
      </c>
      <c r="E6326" s="19" t="s">
        <v>53</v>
      </c>
      <c r="F6326" s="19">
        <v>638</v>
      </c>
      <c r="G6326" s="19">
        <v>95</v>
      </c>
      <c r="H6326" s="19">
        <v>41.45</v>
      </c>
      <c r="I6326" s="19">
        <v>15.49</v>
      </c>
      <c r="J6326" s="19" t="s">
        <v>60</v>
      </c>
      <c r="K6326" s="20">
        <v>104478.11</v>
      </c>
      <c r="L6326" s="20" t="s">
        <v>55</v>
      </c>
      <c r="M6326" s="20" t="s">
        <v>83</v>
      </c>
      <c r="N6326" s="26"/>
      <c r="O6326" s="20" t="s">
        <v>56</v>
      </c>
      <c r="P6326" t="str">
        <f t="shared" si="98"/>
        <v>INSERT INTO @DataTable (Deal, AdvanceDate, PROV, DealPurpose, RateType, BEACON, LTV, TDS, GDS, InsuranceType, PrincipalBalance, OccupancyType, AccountStatus, Closed_Date, DelinquencyBucket) VALUES (6325, '2013-09-26', 'AB', 'Purchase', 'Fixed', 638, 95, 41.45, 15.49, 'HiRatio', 104478.11, 'Owner-Occupied', 'Open', '1900-01-00', 'Current');</v>
      </c>
    </row>
    <row r="6327" spans="1:16" x14ac:dyDescent="0.35">
      <c r="A6327" s="22">
        <v>6326</v>
      </c>
      <c r="B6327" s="21">
        <v>42464</v>
      </c>
      <c r="C6327" s="22" t="s">
        <v>58</v>
      </c>
      <c r="D6327" s="22" t="s">
        <v>61</v>
      </c>
      <c r="E6327" s="22" t="s">
        <v>53</v>
      </c>
      <c r="F6327" s="22">
        <v>640</v>
      </c>
      <c r="G6327" s="22">
        <v>90</v>
      </c>
      <c r="H6327" s="22">
        <v>41.7</v>
      </c>
      <c r="I6327" s="22">
        <v>12.94</v>
      </c>
      <c r="J6327" s="22" t="s">
        <v>60</v>
      </c>
      <c r="K6327" s="23">
        <v>315608.78000000003</v>
      </c>
      <c r="L6327" s="23" t="s">
        <v>55</v>
      </c>
      <c r="M6327" s="23" t="s">
        <v>83</v>
      </c>
      <c r="N6327" s="27"/>
      <c r="O6327" s="23" t="s">
        <v>56</v>
      </c>
      <c r="P6327" t="str">
        <f t="shared" si="98"/>
        <v>INSERT INTO @DataTable (Deal, AdvanceDate, PROV, DealPurpose, RateType, BEACON, LTV, TDS, GDS, InsuranceType, PrincipalBalance, OccupancyType, AccountStatus, Closed_Date, DelinquencyBucket) VALUES (6326, '2016-04-04', 'BC', 'Purchase', 'Fixed', 640, 90, 41.7, 12.94, 'HiRatio', 315608.78, 'Owner-Occupied', 'Open', '1900-01-00', 'Current');</v>
      </c>
    </row>
    <row r="6328" spans="1:16" x14ac:dyDescent="0.35">
      <c r="A6328" s="19">
        <v>6327</v>
      </c>
      <c r="B6328" s="18">
        <v>42566</v>
      </c>
      <c r="C6328" s="19" t="s">
        <v>57</v>
      </c>
      <c r="D6328" s="19" t="s">
        <v>61</v>
      </c>
      <c r="E6328" s="19" t="s">
        <v>53</v>
      </c>
      <c r="F6328" s="19">
        <v>699</v>
      </c>
      <c r="G6328" s="19">
        <v>95</v>
      </c>
      <c r="H6328" s="19">
        <v>39.31</v>
      </c>
      <c r="I6328" s="19">
        <v>26.72</v>
      </c>
      <c r="J6328" s="19" t="s">
        <v>60</v>
      </c>
      <c r="K6328" s="20">
        <v>434920.68</v>
      </c>
      <c r="L6328" s="20" t="s">
        <v>55</v>
      </c>
      <c r="M6328" s="20" t="s">
        <v>83</v>
      </c>
      <c r="N6328" s="26"/>
      <c r="O6328" s="20" t="s">
        <v>56</v>
      </c>
      <c r="P6328" t="str">
        <f t="shared" si="98"/>
        <v>INSERT INTO @DataTable (Deal, AdvanceDate, PROV, DealPurpose, RateType, BEACON, LTV, TDS, GDS, InsuranceType, PrincipalBalance, OccupancyType, AccountStatus, Closed_Date, DelinquencyBucket) VALUES (6327, '2016-07-15', 'ON', 'Purchase', 'Fixed', 699, 95, 39.31, 26.72, 'HiRatio', 434920.68, 'Owner-Occupied', 'Open', '1900-01-00', 'Current');</v>
      </c>
    </row>
    <row r="6329" spans="1:16" x14ac:dyDescent="0.35">
      <c r="A6329" s="22">
        <v>6328</v>
      </c>
      <c r="B6329" s="21">
        <v>42139</v>
      </c>
      <c r="C6329" s="22" t="s">
        <v>58</v>
      </c>
      <c r="D6329" s="22" t="s">
        <v>52</v>
      </c>
      <c r="E6329" s="22" t="s">
        <v>53</v>
      </c>
      <c r="F6329" s="22">
        <v>796</v>
      </c>
      <c r="G6329" s="22">
        <v>79.94</v>
      </c>
      <c r="H6329" s="22">
        <v>42.31</v>
      </c>
      <c r="I6329" s="22">
        <v>24.82</v>
      </c>
      <c r="J6329" s="22" t="s">
        <v>54</v>
      </c>
      <c r="K6329" s="23">
        <v>308907.06</v>
      </c>
      <c r="L6329" s="23" t="s">
        <v>55</v>
      </c>
      <c r="M6329" s="23" t="s">
        <v>83</v>
      </c>
      <c r="N6329" s="27"/>
      <c r="O6329" s="23" t="s">
        <v>56</v>
      </c>
      <c r="P6329" t="str">
        <f t="shared" si="98"/>
        <v>INSERT INTO @DataTable (Deal, AdvanceDate, PROV, DealPurpose, RateType, BEACON, LTV, TDS, GDS, InsuranceType, PrincipalBalance, OccupancyType, AccountStatus, Closed_Date, DelinquencyBucket) VALUES (6328, '2015-05-15', 'BC', 'Refinance External', 'Fixed', 796, 79.94, 42.31, 24.82, 'Conv', 308907.06, 'Owner-Occupied', 'Open', '1900-01-00', 'Current');</v>
      </c>
    </row>
    <row r="6330" spans="1:16" x14ac:dyDescent="0.35">
      <c r="A6330" s="19">
        <v>6329</v>
      </c>
      <c r="B6330" s="18">
        <v>42461</v>
      </c>
      <c r="C6330" s="19" t="s">
        <v>63</v>
      </c>
      <c r="D6330" s="19" t="s">
        <v>61</v>
      </c>
      <c r="E6330" s="19" t="s">
        <v>53</v>
      </c>
      <c r="F6330" s="19">
        <v>786</v>
      </c>
      <c r="G6330" s="19">
        <v>80</v>
      </c>
      <c r="H6330" s="19">
        <v>36.57</v>
      </c>
      <c r="I6330" s="19">
        <v>36.299999999999997</v>
      </c>
      <c r="J6330" s="19" t="s">
        <v>54</v>
      </c>
      <c r="K6330" s="20">
        <v>282073.55</v>
      </c>
      <c r="L6330" s="20" t="s">
        <v>55</v>
      </c>
      <c r="M6330" s="20" t="s">
        <v>83</v>
      </c>
      <c r="N6330" s="26"/>
      <c r="O6330" s="20" t="s">
        <v>56</v>
      </c>
      <c r="P6330" t="str">
        <f t="shared" si="98"/>
        <v>INSERT INTO @DataTable (Deal, AdvanceDate, PROV, DealPurpose, RateType, BEACON, LTV, TDS, GDS, InsuranceType, PrincipalBalance, OccupancyType, AccountStatus, Closed_Date, DelinquencyBucket) VALUES (6329, '2016-04-01', 'SK', 'Purchase', 'Fixed', 786, 80, 36.57, 36.3, 'Conv', 282073.55, 'Owner-Occupied', 'Open', '1900-01-00', 'Current');</v>
      </c>
    </row>
    <row r="6331" spans="1:16" x14ac:dyDescent="0.35">
      <c r="A6331" s="22">
        <v>6330</v>
      </c>
      <c r="B6331" s="21">
        <v>41943</v>
      </c>
      <c r="C6331" s="22" t="s">
        <v>58</v>
      </c>
      <c r="D6331" s="22" t="s">
        <v>52</v>
      </c>
      <c r="E6331" s="22" t="s">
        <v>40</v>
      </c>
      <c r="F6331" s="22">
        <v>752</v>
      </c>
      <c r="G6331" s="22">
        <v>50.28</v>
      </c>
      <c r="H6331" s="22">
        <v>30.85</v>
      </c>
      <c r="I6331" s="22">
        <v>23.24</v>
      </c>
      <c r="J6331" s="22" t="s">
        <v>54</v>
      </c>
      <c r="K6331" s="23">
        <v>414471.37</v>
      </c>
      <c r="L6331" s="23" t="s">
        <v>55</v>
      </c>
      <c r="M6331" s="23" t="s">
        <v>83</v>
      </c>
      <c r="N6331" s="27"/>
      <c r="O6331" s="23" t="s">
        <v>56</v>
      </c>
      <c r="P6331" t="str">
        <f t="shared" si="98"/>
        <v>INSERT INTO @DataTable (Deal, AdvanceDate, PROV, DealPurpose, RateType, BEACON, LTV, TDS, GDS, InsuranceType, PrincipalBalance, OccupancyType, AccountStatus, Closed_Date, DelinquencyBucket) VALUES (6330, '2014-10-31', 'BC', 'Refinance External', 'ARM', 752, 50.28, 30.85, 23.24, 'Conv', 414471.37, 'Owner-Occupied', 'Open', '1900-01-00', 'Current');</v>
      </c>
    </row>
    <row r="6332" spans="1:16" x14ac:dyDescent="0.35">
      <c r="A6332" s="19">
        <v>6331</v>
      </c>
      <c r="B6332" s="18">
        <v>41059</v>
      </c>
      <c r="C6332" s="19" t="s">
        <v>51</v>
      </c>
      <c r="D6332" s="19" t="s">
        <v>61</v>
      </c>
      <c r="E6332" s="19" t="s">
        <v>53</v>
      </c>
      <c r="F6332" s="19">
        <v>658</v>
      </c>
      <c r="G6332" s="19">
        <v>95</v>
      </c>
      <c r="H6332" s="19">
        <v>39.9</v>
      </c>
      <c r="I6332" s="19">
        <v>34.29</v>
      </c>
      <c r="J6332" s="19" t="s">
        <v>60</v>
      </c>
      <c r="K6332" s="20">
        <v>0</v>
      </c>
      <c r="L6332" s="20" t="s">
        <v>55</v>
      </c>
      <c r="M6332" s="20" t="s">
        <v>84</v>
      </c>
      <c r="N6332" s="26">
        <v>41851</v>
      </c>
      <c r="O6332" s="20" t="s">
        <v>56</v>
      </c>
      <c r="P6332" t="str">
        <f t="shared" si="98"/>
        <v>INSERT INTO @DataTable (Deal, AdvanceDate, PROV, DealPurpose, RateType, BEACON, LTV, TDS, GDS, InsuranceType, PrincipalBalance, OccupancyType, AccountStatus, Closed_Date, DelinquencyBucket) VALUES (6331, '2012-05-30', 'AB', 'Purchase', 'Fixed', 658, 95, 39.9, 34.29, 'HiRatio', 0, 'Owner-Occupied', 'Closed', '2014-07-31', 'Current');</v>
      </c>
    </row>
    <row r="6333" spans="1:16" x14ac:dyDescent="0.35">
      <c r="A6333" s="22">
        <v>6332</v>
      </c>
      <c r="B6333" s="21">
        <v>40764</v>
      </c>
      <c r="C6333" s="22" t="s">
        <v>57</v>
      </c>
      <c r="D6333" s="22" t="s">
        <v>52</v>
      </c>
      <c r="E6333" s="22" t="s">
        <v>53</v>
      </c>
      <c r="F6333" s="22">
        <v>759</v>
      </c>
      <c r="G6333" s="22">
        <v>72</v>
      </c>
      <c r="H6333" s="22">
        <v>33.090000000000003</v>
      </c>
      <c r="I6333" s="22">
        <v>29.1</v>
      </c>
      <c r="J6333" s="22" t="s">
        <v>54</v>
      </c>
      <c r="K6333" s="23">
        <v>0</v>
      </c>
      <c r="L6333" s="23" t="s">
        <v>55</v>
      </c>
      <c r="M6333" s="23" t="s">
        <v>84</v>
      </c>
      <c r="N6333" s="27">
        <v>42417</v>
      </c>
      <c r="O6333" s="23" t="s">
        <v>56</v>
      </c>
      <c r="P6333" t="str">
        <f t="shared" si="98"/>
        <v>INSERT INTO @DataTable (Deal, AdvanceDate, PROV, DealPurpose, RateType, BEACON, LTV, TDS, GDS, InsuranceType, PrincipalBalance, OccupancyType, AccountStatus, Closed_Date, DelinquencyBucket) VALUES (6332, '2011-08-09', 'ON', 'Refinance External', 'Fixed', 759, 72, 33.09, 29.1, 'Conv', 0, 'Owner-Occupied', 'Closed', '2016-02-17', 'Current');</v>
      </c>
    </row>
    <row r="6334" spans="1:16" x14ac:dyDescent="0.35">
      <c r="A6334" s="19">
        <v>6333</v>
      </c>
      <c r="B6334" s="18">
        <v>42551</v>
      </c>
      <c r="C6334" s="19" t="s">
        <v>51</v>
      </c>
      <c r="D6334" s="19" t="s">
        <v>61</v>
      </c>
      <c r="E6334" s="19" t="s">
        <v>53</v>
      </c>
      <c r="F6334" s="19">
        <v>683</v>
      </c>
      <c r="G6334" s="19">
        <v>80</v>
      </c>
      <c r="H6334" s="19">
        <v>43.79</v>
      </c>
      <c r="I6334" s="19">
        <v>29.82</v>
      </c>
      <c r="J6334" s="19" t="s">
        <v>54</v>
      </c>
      <c r="K6334" s="20">
        <v>837785.67</v>
      </c>
      <c r="L6334" s="20" t="s">
        <v>55</v>
      </c>
      <c r="M6334" s="20" t="s">
        <v>83</v>
      </c>
      <c r="N6334" s="26"/>
      <c r="O6334" s="20" t="s">
        <v>56</v>
      </c>
      <c r="P6334" t="str">
        <f t="shared" si="98"/>
        <v>INSERT INTO @DataTable (Deal, AdvanceDate, PROV, DealPurpose, RateType, BEACON, LTV, TDS, GDS, InsuranceType, PrincipalBalance, OccupancyType, AccountStatus, Closed_Date, DelinquencyBucket) VALUES (6333, '2016-06-30', 'AB', 'Purchase', 'Fixed', 683, 80, 43.79, 29.82, 'Conv', 837785.67, 'Owner-Occupied', 'Open', '1900-01-00', 'Current');</v>
      </c>
    </row>
    <row r="6335" spans="1:16" x14ac:dyDescent="0.35">
      <c r="A6335" s="22">
        <v>6334</v>
      </c>
      <c r="B6335" s="21">
        <v>42627</v>
      </c>
      <c r="C6335" s="22" t="s">
        <v>57</v>
      </c>
      <c r="D6335" s="22" t="s">
        <v>52</v>
      </c>
      <c r="E6335" s="22" t="s">
        <v>40</v>
      </c>
      <c r="F6335" s="22">
        <v>816</v>
      </c>
      <c r="G6335" s="22">
        <v>80</v>
      </c>
      <c r="H6335" s="22">
        <v>28.07</v>
      </c>
      <c r="I6335" s="22">
        <v>27.51</v>
      </c>
      <c r="J6335" s="22" t="s">
        <v>54</v>
      </c>
      <c r="K6335" s="23">
        <v>510448.47</v>
      </c>
      <c r="L6335" s="23" t="s">
        <v>55</v>
      </c>
      <c r="M6335" s="23" t="s">
        <v>83</v>
      </c>
      <c r="N6335" s="27"/>
      <c r="O6335" s="23" t="s">
        <v>56</v>
      </c>
      <c r="P6335" t="str">
        <f t="shared" si="98"/>
        <v>INSERT INTO @DataTable (Deal, AdvanceDate, PROV, DealPurpose, RateType, BEACON, LTV, TDS, GDS, InsuranceType, PrincipalBalance, OccupancyType, AccountStatus, Closed_Date, DelinquencyBucket) VALUES (6334, '2016-09-14', 'ON', 'Refinance External', 'ARM', 816, 80, 28.07, 27.51, 'Conv', 510448.47, 'Owner-Occupied', 'Open', '1900-01-00', 'Current');</v>
      </c>
    </row>
    <row r="6336" spans="1:16" x14ac:dyDescent="0.35">
      <c r="A6336" s="19">
        <v>6335</v>
      </c>
      <c r="B6336" s="18">
        <v>41348</v>
      </c>
      <c r="C6336" s="19" t="s">
        <v>57</v>
      </c>
      <c r="D6336" s="19" t="s">
        <v>61</v>
      </c>
      <c r="E6336" s="19" t="s">
        <v>53</v>
      </c>
      <c r="F6336" s="19">
        <v>773</v>
      </c>
      <c r="G6336" s="19">
        <v>90</v>
      </c>
      <c r="H6336" s="19">
        <v>33.01</v>
      </c>
      <c r="I6336" s="19">
        <v>12.79</v>
      </c>
      <c r="J6336" s="19" t="s">
        <v>60</v>
      </c>
      <c r="K6336" s="20">
        <v>214617.29</v>
      </c>
      <c r="L6336" s="20" t="s">
        <v>55</v>
      </c>
      <c r="M6336" s="20" t="s">
        <v>83</v>
      </c>
      <c r="N6336" s="26"/>
      <c r="O6336" s="20" t="s">
        <v>56</v>
      </c>
      <c r="P6336" t="str">
        <f t="shared" si="98"/>
        <v>INSERT INTO @DataTable (Deal, AdvanceDate, PROV, DealPurpose, RateType, BEACON, LTV, TDS, GDS, InsuranceType, PrincipalBalance, OccupancyType, AccountStatus, Closed_Date, DelinquencyBucket) VALUES (6335, '2013-03-15', 'ON', 'Purchase', 'Fixed', 773, 90, 33.01, 12.79, 'HiRatio', 214617.29, 'Owner-Occupied', 'Open', '1900-01-00', 'Current');</v>
      </c>
    </row>
    <row r="6337" spans="1:16" x14ac:dyDescent="0.35">
      <c r="A6337" s="22">
        <v>6336</v>
      </c>
      <c r="B6337" s="21">
        <v>41029</v>
      </c>
      <c r="C6337" s="22" t="s">
        <v>51</v>
      </c>
      <c r="D6337" s="22" t="s">
        <v>52</v>
      </c>
      <c r="E6337" s="22" t="s">
        <v>53</v>
      </c>
      <c r="F6337" s="22">
        <v>622</v>
      </c>
      <c r="G6337" s="22">
        <v>80</v>
      </c>
      <c r="H6337" s="22">
        <v>41.37</v>
      </c>
      <c r="I6337" s="22">
        <v>31.87</v>
      </c>
      <c r="J6337" s="22" t="s">
        <v>54</v>
      </c>
      <c r="K6337" s="23">
        <v>223379.03</v>
      </c>
      <c r="L6337" s="23" t="s">
        <v>55</v>
      </c>
      <c r="M6337" s="23" t="s">
        <v>83</v>
      </c>
      <c r="N6337" s="27"/>
      <c r="O6337" s="23" t="s">
        <v>56</v>
      </c>
      <c r="P6337" t="str">
        <f t="shared" si="98"/>
        <v>INSERT INTO @DataTable (Deal, AdvanceDate, PROV, DealPurpose, RateType, BEACON, LTV, TDS, GDS, InsuranceType, PrincipalBalance, OccupancyType, AccountStatus, Closed_Date, DelinquencyBucket) VALUES (6336, '2012-04-30', 'AB', 'Refinance External', 'Fixed', 622, 80, 41.37, 31.87, 'Conv', 223379.03, 'Owner-Occupied', 'Open', '1900-01-00', 'Current');</v>
      </c>
    </row>
    <row r="6338" spans="1:16" x14ac:dyDescent="0.35">
      <c r="A6338" s="19">
        <v>6337</v>
      </c>
      <c r="B6338" s="18">
        <v>42269</v>
      </c>
      <c r="C6338" s="19" t="s">
        <v>51</v>
      </c>
      <c r="D6338" s="19" t="s">
        <v>61</v>
      </c>
      <c r="E6338" s="19" t="s">
        <v>53</v>
      </c>
      <c r="F6338" s="19">
        <v>767</v>
      </c>
      <c r="G6338" s="19">
        <v>95</v>
      </c>
      <c r="H6338" s="19">
        <v>40.74</v>
      </c>
      <c r="I6338" s="19">
        <v>22.41</v>
      </c>
      <c r="J6338" s="19" t="s">
        <v>60</v>
      </c>
      <c r="K6338" s="20">
        <v>459976.95</v>
      </c>
      <c r="L6338" s="20" t="s">
        <v>55</v>
      </c>
      <c r="M6338" s="20" t="s">
        <v>83</v>
      </c>
      <c r="N6338" s="26"/>
      <c r="O6338" s="20" t="s">
        <v>56</v>
      </c>
      <c r="P6338" t="str">
        <f t="shared" si="98"/>
        <v>INSERT INTO @DataTable (Deal, AdvanceDate, PROV, DealPurpose, RateType, BEACON, LTV, TDS, GDS, InsuranceType, PrincipalBalance, OccupancyType, AccountStatus, Closed_Date, DelinquencyBucket) VALUES (6337, '2015-09-22', 'AB', 'Purchase', 'Fixed', 767, 95, 40.74, 22.41, 'HiRatio', 459976.95, 'Owner-Occupied', 'Open', '1900-01-00', 'Current');</v>
      </c>
    </row>
    <row r="6339" spans="1:16" x14ac:dyDescent="0.35">
      <c r="A6339" s="22">
        <v>6338</v>
      </c>
      <c r="B6339" s="21">
        <v>42584</v>
      </c>
      <c r="C6339" s="22" t="s">
        <v>51</v>
      </c>
      <c r="D6339" s="22" t="s">
        <v>64</v>
      </c>
      <c r="E6339" s="22" t="s">
        <v>53</v>
      </c>
      <c r="F6339" s="22">
        <v>815</v>
      </c>
      <c r="G6339" s="22">
        <v>93.64</v>
      </c>
      <c r="H6339" s="22">
        <v>40.630000000000003</v>
      </c>
      <c r="I6339" s="22">
        <v>38.200000000000003</v>
      </c>
      <c r="J6339" s="22" t="s">
        <v>60</v>
      </c>
      <c r="K6339" s="23">
        <v>658269.42000000004</v>
      </c>
      <c r="L6339" s="23" t="s">
        <v>55</v>
      </c>
      <c r="M6339" s="23" t="s">
        <v>83</v>
      </c>
      <c r="N6339" s="27"/>
      <c r="O6339" s="23" t="s">
        <v>56</v>
      </c>
      <c r="P6339" t="str">
        <f t="shared" ref="P6339:P6402" si="99">"INSERT INTO @DataTable (Deal, AdvanceDate, PROV, DealPurpose, RateType, BEACON, LTV, TDS, GDS, InsuranceType, PrincipalBalance, OccupancyType, AccountStatus, Closed_Date, DelinquencyBucket) VALUES (" &amp; A6339 &amp; ", " &amp; "'" &amp; TEXT(B6339, "yyyy-mm-dd") &amp; "', '" &amp; C6339 &amp; "', '" &amp; D6339 &amp; "', '" &amp; E6339 &amp; "', " &amp; F6339 &amp; ", " &amp; G6339 &amp; ", " &amp; H6339 &amp; ", " &amp; I6339 &amp; ", '" &amp; J6339 &amp; "', " &amp; K6339 &amp; ", '" &amp; L6339 &amp; "', '" &amp; M6339 &amp; "', '" &amp;TEXT(N6339, "yyyy-mm-dd") &amp; "', '" &amp; O6339 &amp; "');"</f>
        <v>INSERT INTO @DataTable (Deal, AdvanceDate, PROV, DealPurpose, RateType, BEACON, LTV, TDS, GDS, InsuranceType, PrincipalBalance, OccupancyType, AccountStatus, Closed_Date, DelinquencyBucket) VALUES (6338, '2016-08-02', 'AB', 'Purchase with Improvements', 'Fixed', 815, 93.64, 40.63, 38.2, 'HiRatio', 658269.42, 'Owner-Occupied', 'Open', '1900-01-00', 'Current');</v>
      </c>
    </row>
    <row r="6340" spans="1:16" x14ac:dyDescent="0.35">
      <c r="A6340" s="19">
        <v>6339</v>
      </c>
      <c r="B6340" s="18">
        <v>40809</v>
      </c>
      <c r="C6340" s="19" t="s">
        <v>57</v>
      </c>
      <c r="D6340" s="19" t="s">
        <v>61</v>
      </c>
      <c r="E6340" s="19" t="s">
        <v>53</v>
      </c>
      <c r="F6340" s="19">
        <v>657</v>
      </c>
      <c r="G6340" s="19">
        <v>95</v>
      </c>
      <c r="H6340" s="19">
        <v>38.17</v>
      </c>
      <c r="I6340" s="19">
        <v>16.5</v>
      </c>
      <c r="J6340" s="19" t="s">
        <v>60</v>
      </c>
      <c r="K6340" s="20">
        <v>0</v>
      </c>
      <c r="L6340" s="20" t="s">
        <v>55</v>
      </c>
      <c r="M6340" s="20" t="s">
        <v>84</v>
      </c>
      <c r="N6340" s="26">
        <v>42639</v>
      </c>
      <c r="O6340" s="20" t="s">
        <v>56</v>
      </c>
      <c r="P6340" t="str">
        <f t="shared" si="99"/>
        <v>INSERT INTO @DataTable (Deal, AdvanceDate, PROV, DealPurpose, RateType, BEACON, LTV, TDS, GDS, InsuranceType, PrincipalBalance, OccupancyType, AccountStatus, Closed_Date, DelinquencyBucket) VALUES (6339, '2011-09-23', 'ON', 'Purchase', 'Fixed', 657, 95, 38.17, 16.5, 'HiRatio', 0, 'Owner-Occupied', 'Closed', '2016-09-26', 'Current');</v>
      </c>
    </row>
    <row r="6341" spans="1:16" x14ac:dyDescent="0.35">
      <c r="A6341" s="22">
        <v>6340</v>
      </c>
      <c r="B6341" s="21">
        <v>42297</v>
      </c>
      <c r="C6341" s="22" t="s">
        <v>57</v>
      </c>
      <c r="D6341" s="22" t="s">
        <v>59</v>
      </c>
      <c r="E6341" s="22" t="s">
        <v>53</v>
      </c>
      <c r="F6341" s="22">
        <v>785</v>
      </c>
      <c r="G6341" s="22">
        <v>45.37</v>
      </c>
      <c r="H6341" s="22">
        <v>38.85</v>
      </c>
      <c r="I6341" s="22">
        <v>27.13</v>
      </c>
      <c r="J6341" s="22" t="s">
        <v>54</v>
      </c>
      <c r="K6341" s="23">
        <v>246564.81</v>
      </c>
      <c r="L6341" s="23" t="s">
        <v>55</v>
      </c>
      <c r="M6341" s="23" t="s">
        <v>83</v>
      </c>
      <c r="N6341" s="27"/>
      <c r="O6341" s="23" t="s">
        <v>56</v>
      </c>
      <c r="P6341" t="str">
        <f t="shared" si="99"/>
        <v>INSERT INTO @DataTable (Deal, AdvanceDate, PROV, DealPurpose, RateType, BEACON, LTV, TDS, GDS, InsuranceType, PrincipalBalance, OccupancyType, AccountStatus, Closed_Date, DelinquencyBucket) VALUES (6340, '2015-10-20', 'ON', 'Transfer', 'Fixed', 785, 45.37, 38.85, 27.13, 'Conv', 246564.81, 'Owner-Occupied', 'Open', '1900-01-00', 'Current');</v>
      </c>
    </row>
    <row r="6342" spans="1:16" x14ac:dyDescent="0.35">
      <c r="A6342" s="19">
        <v>6341</v>
      </c>
      <c r="B6342" s="18">
        <v>42356</v>
      </c>
      <c r="C6342" s="19" t="s">
        <v>74</v>
      </c>
      <c r="D6342" s="19" t="s">
        <v>61</v>
      </c>
      <c r="E6342" s="19" t="s">
        <v>53</v>
      </c>
      <c r="F6342" s="19">
        <v>801</v>
      </c>
      <c r="G6342" s="19">
        <v>95</v>
      </c>
      <c r="H6342" s="19">
        <v>42.27</v>
      </c>
      <c r="I6342" s="19">
        <v>37.090000000000003</v>
      </c>
      <c r="J6342" s="19" t="s">
        <v>60</v>
      </c>
      <c r="K6342" s="20">
        <v>209580.84</v>
      </c>
      <c r="L6342" s="20" t="s">
        <v>55</v>
      </c>
      <c r="M6342" s="20" t="s">
        <v>83</v>
      </c>
      <c r="N6342" s="26"/>
      <c r="O6342" s="20" t="s">
        <v>56</v>
      </c>
      <c r="P6342" t="str">
        <f t="shared" si="99"/>
        <v>INSERT INTO @DataTable (Deal, AdvanceDate, PROV, DealPurpose, RateType, BEACON, LTV, TDS, GDS, InsuranceType, PrincipalBalance, OccupancyType, AccountStatus, Closed_Date, DelinquencyBucket) VALUES (6341, '2015-12-18', 'MB', 'Purchase', 'Fixed', 801, 95, 42.27, 37.09, 'HiRatio', 209580.84, 'Owner-Occupied', 'Open', '1900-01-00', 'Current');</v>
      </c>
    </row>
    <row r="6343" spans="1:16" x14ac:dyDescent="0.35">
      <c r="A6343" s="22">
        <v>6342</v>
      </c>
      <c r="B6343" s="21">
        <v>42090</v>
      </c>
      <c r="C6343" s="22" t="s">
        <v>57</v>
      </c>
      <c r="D6343" s="22" t="s">
        <v>52</v>
      </c>
      <c r="E6343" s="22" t="s">
        <v>40</v>
      </c>
      <c r="F6343" s="22">
        <v>771</v>
      </c>
      <c r="G6343" s="22">
        <v>55.23</v>
      </c>
      <c r="H6343" s="22">
        <v>22.38</v>
      </c>
      <c r="I6343" s="22">
        <v>6.37</v>
      </c>
      <c r="J6343" s="22" t="s">
        <v>54</v>
      </c>
      <c r="K6343" s="23">
        <v>114539.86</v>
      </c>
      <c r="L6343" s="23" t="s">
        <v>55</v>
      </c>
      <c r="M6343" s="23" t="s">
        <v>83</v>
      </c>
      <c r="N6343" s="27"/>
      <c r="O6343" s="23" t="s">
        <v>56</v>
      </c>
      <c r="P6343" t="str">
        <f t="shared" si="99"/>
        <v>INSERT INTO @DataTable (Deal, AdvanceDate, PROV, DealPurpose, RateType, BEACON, LTV, TDS, GDS, InsuranceType, PrincipalBalance, OccupancyType, AccountStatus, Closed_Date, DelinquencyBucket) VALUES (6342, '2015-03-27', 'ON', 'Refinance External', 'ARM', 771, 55.23, 22.38, 6.37, 'Conv', 114539.86, 'Owner-Occupied', 'Open', '1900-01-00', 'Current');</v>
      </c>
    </row>
    <row r="6344" spans="1:16" x14ac:dyDescent="0.35">
      <c r="A6344" s="19">
        <v>6343</v>
      </c>
      <c r="B6344" s="18">
        <v>40872</v>
      </c>
      <c r="C6344" s="19" t="s">
        <v>57</v>
      </c>
      <c r="D6344" s="19" t="s">
        <v>61</v>
      </c>
      <c r="E6344" s="19" t="s">
        <v>53</v>
      </c>
      <c r="F6344" s="19">
        <v>747</v>
      </c>
      <c r="G6344" s="19">
        <v>95</v>
      </c>
      <c r="H6344" s="19">
        <v>41.1</v>
      </c>
      <c r="I6344" s="19">
        <v>31.42</v>
      </c>
      <c r="J6344" s="19" t="s">
        <v>60</v>
      </c>
      <c r="K6344" s="20">
        <v>0</v>
      </c>
      <c r="L6344" s="20" t="s">
        <v>55</v>
      </c>
      <c r="M6344" s="20" t="s">
        <v>84</v>
      </c>
      <c r="N6344" s="26">
        <v>42020</v>
      </c>
      <c r="O6344" s="20" t="s">
        <v>56</v>
      </c>
      <c r="P6344" t="str">
        <f t="shared" si="99"/>
        <v>INSERT INTO @DataTable (Deal, AdvanceDate, PROV, DealPurpose, RateType, BEACON, LTV, TDS, GDS, InsuranceType, PrincipalBalance, OccupancyType, AccountStatus, Closed_Date, DelinquencyBucket) VALUES (6343, '2011-11-25', 'ON', 'Purchase', 'Fixed', 747, 95, 41.1, 31.42, 'HiRatio', 0, 'Owner-Occupied', 'Closed', '2015-01-16', 'Current');</v>
      </c>
    </row>
    <row r="6345" spans="1:16" x14ac:dyDescent="0.35">
      <c r="A6345" s="22">
        <v>6344</v>
      </c>
      <c r="B6345" s="21">
        <v>41151</v>
      </c>
      <c r="C6345" s="22" t="s">
        <v>57</v>
      </c>
      <c r="D6345" s="22" t="s">
        <v>61</v>
      </c>
      <c r="E6345" s="22" t="s">
        <v>53</v>
      </c>
      <c r="F6345" s="22">
        <v>775</v>
      </c>
      <c r="G6345" s="22">
        <v>88.93</v>
      </c>
      <c r="H6345" s="22">
        <v>42.9</v>
      </c>
      <c r="I6345" s="22">
        <v>24.83</v>
      </c>
      <c r="J6345" s="22" t="s">
        <v>60</v>
      </c>
      <c r="K6345" s="23">
        <v>229480.06</v>
      </c>
      <c r="L6345" s="23" t="s">
        <v>55</v>
      </c>
      <c r="M6345" s="23" t="s">
        <v>83</v>
      </c>
      <c r="N6345" s="27"/>
      <c r="O6345" s="23" t="s">
        <v>56</v>
      </c>
      <c r="P6345" t="str">
        <f t="shared" si="99"/>
        <v>INSERT INTO @DataTable (Deal, AdvanceDate, PROV, DealPurpose, RateType, BEACON, LTV, TDS, GDS, InsuranceType, PrincipalBalance, OccupancyType, AccountStatus, Closed_Date, DelinquencyBucket) VALUES (6344, '2012-08-30', 'ON', 'Purchase', 'Fixed', 775, 88.93, 42.9, 24.83, 'HiRatio', 229480.06, 'Owner-Occupied', 'Open', '1900-01-00', 'Current');</v>
      </c>
    </row>
    <row r="6346" spans="1:16" x14ac:dyDescent="0.35">
      <c r="A6346" s="19">
        <v>6345</v>
      </c>
      <c r="B6346" s="18">
        <v>41075</v>
      </c>
      <c r="C6346" s="19" t="s">
        <v>74</v>
      </c>
      <c r="D6346" s="19" t="s">
        <v>61</v>
      </c>
      <c r="E6346" s="19" t="s">
        <v>53</v>
      </c>
      <c r="F6346" s="19">
        <v>742</v>
      </c>
      <c r="G6346" s="19">
        <v>95</v>
      </c>
      <c r="H6346" s="19">
        <v>29.82</v>
      </c>
      <c r="I6346" s="19">
        <v>8.41</v>
      </c>
      <c r="J6346" s="19" t="s">
        <v>60</v>
      </c>
      <c r="K6346" s="20">
        <v>113159.66</v>
      </c>
      <c r="L6346" s="20" t="s">
        <v>55</v>
      </c>
      <c r="M6346" s="20" t="s">
        <v>83</v>
      </c>
      <c r="N6346" s="26"/>
      <c r="O6346" s="20" t="s">
        <v>56</v>
      </c>
      <c r="P6346" t="str">
        <f t="shared" si="99"/>
        <v>INSERT INTO @DataTable (Deal, AdvanceDate, PROV, DealPurpose, RateType, BEACON, LTV, TDS, GDS, InsuranceType, PrincipalBalance, OccupancyType, AccountStatus, Closed_Date, DelinquencyBucket) VALUES (6345, '2012-06-15', 'MB', 'Purchase', 'Fixed', 742, 95, 29.82, 8.41, 'HiRatio', 113159.66, 'Owner-Occupied', 'Open', '1900-01-00', 'Current');</v>
      </c>
    </row>
    <row r="6347" spans="1:16" x14ac:dyDescent="0.35">
      <c r="A6347" s="22">
        <v>6346</v>
      </c>
      <c r="B6347" s="21">
        <v>41411</v>
      </c>
      <c r="C6347" s="22" t="s">
        <v>57</v>
      </c>
      <c r="D6347" s="22" t="s">
        <v>52</v>
      </c>
      <c r="E6347" s="22" t="s">
        <v>53</v>
      </c>
      <c r="F6347" s="22">
        <v>724</v>
      </c>
      <c r="G6347" s="22">
        <v>56.96</v>
      </c>
      <c r="H6347" s="22">
        <v>44.13</v>
      </c>
      <c r="I6347" s="22">
        <v>44.13</v>
      </c>
      <c r="J6347" s="22" t="s">
        <v>54</v>
      </c>
      <c r="K6347" s="23">
        <v>116634.02</v>
      </c>
      <c r="L6347" s="23" t="s">
        <v>55</v>
      </c>
      <c r="M6347" s="23" t="s">
        <v>83</v>
      </c>
      <c r="N6347" s="27"/>
      <c r="O6347" s="23" t="s">
        <v>56</v>
      </c>
      <c r="P6347" t="str">
        <f t="shared" si="99"/>
        <v>INSERT INTO @DataTable (Deal, AdvanceDate, PROV, DealPurpose, RateType, BEACON, LTV, TDS, GDS, InsuranceType, PrincipalBalance, OccupancyType, AccountStatus, Closed_Date, DelinquencyBucket) VALUES (6346, '2013-05-17', 'ON', 'Refinance External', 'Fixed', 724, 56.96, 44.13, 44.13, 'Conv', 116634.02, 'Owner-Occupied', 'Open', '1900-01-00', 'Current');</v>
      </c>
    </row>
    <row r="6348" spans="1:16" x14ac:dyDescent="0.35">
      <c r="A6348" s="19">
        <v>6347</v>
      </c>
      <c r="B6348" s="18">
        <v>42342</v>
      </c>
      <c r="C6348" s="19" t="s">
        <v>74</v>
      </c>
      <c r="D6348" s="19" t="s">
        <v>61</v>
      </c>
      <c r="E6348" s="19" t="s">
        <v>53</v>
      </c>
      <c r="F6348" s="19">
        <v>680</v>
      </c>
      <c r="G6348" s="19">
        <v>95</v>
      </c>
      <c r="H6348" s="19">
        <v>40.369999999999997</v>
      </c>
      <c r="I6348" s="19">
        <v>28.2</v>
      </c>
      <c r="J6348" s="19" t="s">
        <v>60</v>
      </c>
      <c r="K6348" s="20">
        <v>276853.95</v>
      </c>
      <c r="L6348" s="20" t="s">
        <v>55</v>
      </c>
      <c r="M6348" s="20" t="s">
        <v>83</v>
      </c>
      <c r="N6348" s="26"/>
      <c r="O6348" s="20" t="s">
        <v>56</v>
      </c>
      <c r="P6348" t="str">
        <f t="shared" si="99"/>
        <v>INSERT INTO @DataTable (Deal, AdvanceDate, PROV, DealPurpose, RateType, BEACON, LTV, TDS, GDS, InsuranceType, PrincipalBalance, OccupancyType, AccountStatus, Closed_Date, DelinquencyBucket) VALUES (6347, '2015-12-04', 'MB', 'Purchase', 'Fixed', 680, 95, 40.37, 28.2, 'HiRatio', 276853.95, 'Owner-Occupied', 'Open', '1900-01-00', 'Current');</v>
      </c>
    </row>
    <row r="6349" spans="1:16" x14ac:dyDescent="0.35">
      <c r="A6349" s="22">
        <v>6348</v>
      </c>
      <c r="B6349" s="21">
        <v>41537</v>
      </c>
      <c r="C6349" s="22" t="s">
        <v>51</v>
      </c>
      <c r="D6349" s="22" t="s">
        <v>61</v>
      </c>
      <c r="E6349" s="22" t="s">
        <v>53</v>
      </c>
      <c r="F6349" s="22">
        <v>808</v>
      </c>
      <c r="G6349" s="22">
        <v>95</v>
      </c>
      <c r="H6349" s="22">
        <v>43.89</v>
      </c>
      <c r="I6349" s="22">
        <v>35.29</v>
      </c>
      <c r="J6349" s="22" t="s">
        <v>60</v>
      </c>
      <c r="K6349" s="23">
        <v>407081.06</v>
      </c>
      <c r="L6349" s="23" t="s">
        <v>55</v>
      </c>
      <c r="M6349" s="23" t="s">
        <v>83</v>
      </c>
      <c r="N6349" s="27"/>
      <c r="O6349" s="23" t="s">
        <v>56</v>
      </c>
      <c r="P6349" t="str">
        <f t="shared" si="99"/>
        <v>INSERT INTO @DataTable (Deal, AdvanceDate, PROV, DealPurpose, RateType, BEACON, LTV, TDS, GDS, InsuranceType, PrincipalBalance, OccupancyType, AccountStatus, Closed_Date, DelinquencyBucket) VALUES (6348, '2013-09-20', 'AB', 'Purchase', 'Fixed', 808, 95, 43.89, 35.29, 'HiRatio', 407081.06, 'Owner-Occupied', 'Open', '1900-01-00', 'Current');</v>
      </c>
    </row>
    <row r="6350" spans="1:16" x14ac:dyDescent="0.35">
      <c r="A6350" s="19">
        <v>6349</v>
      </c>
      <c r="B6350" s="18">
        <v>41060</v>
      </c>
      <c r="C6350" s="19" t="s">
        <v>51</v>
      </c>
      <c r="D6350" s="19" t="s">
        <v>61</v>
      </c>
      <c r="E6350" s="19" t="s">
        <v>53</v>
      </c>
      <c r="F6350" s="19">
        <v>739</v>
      </c>
      <c r="G6350" s="19">
        <v>95</v>
      </c>
      <c r="H6350" s="19">
        <v>36.15</v>
      </c>
      <c r="I6350" s="19">
        <v>15.1</v>
      </c>
      <c r="J6350" s="19" t="s">
        <v>60</v>
      </c>
      <c r="K6350" s="20">
        <v>351210.61</v>
      </c>
      <c r="L6350" s="20" t="s">
        <v>55</v>
      </c>
      <c r="M6350" s="20" t="s">
        <v>83</v>
      </c>
      <c r="N6350" s="26"/>
      <c r="O6350" s="20" t="s">
        <v>56</v>
      </c>
      <c r="P6350" t="str">
        <f t="shared" si="99"/>
        <v>INSERT INTO @DataTable (Deal, AdvanceDate, PROV, DealPurpose, RateType, BEACON, LTV, TDS, GDS, InsuranceType, PrincipalBalance, OccupancyType, AccountStatus, Closed_Date, DelinquencyBucket) VALUES (6349, '2012-05-31', 'AB', 'Purchase', 'Fixed', 739, 95, 36.15, 15.1, 'HiRatio', 351210.61, 'Owner-Occupied', 'Open', '1900-01-00', 'Current');</v>
      </c>
    </row>
    <row r="6351" spans="1:16" x14ac:dyDescent="0.35">
      <c r="A6351" s="22">
        <v>6350</v>
      </c>
      <c r="B6351" s="21">
        <v>42300</v>
      </c>
      <c r="C6351" s="22" t="s">
        <v>51</v>
      </c>
      <c r="D6351" s="22" t="s">
        <v>61</v>
      </c>
      <c r="E6351" s="22" t="s">
        <v>53</v>
      </c>
      <c r="F6351" s="22">
        <v>814</v>
      </c>
      <c r="G6351" s="22">
        <v>95</v>
      </c>
      <c r="H6351" s="22">
        <v>40.22</v>
      </c>
      <c r="I6351" s="22">
        <v>32.07</v>
      </c>
      <c r="J6351" s="22" t="s">
        <v>60</v>
      </c>
      <c r="K6351" s="23">
        <v>216630.09</v>
      </c>
      <c r="L6351" s="23" t="s">
        <v>55</v>
      </c>
      <c r="M6351" s="23" t="s">
        <v>83</v>
      </c>
      <c r="N6351" s="27"/>
      <c r="O6351" s="23" t="s">
        <v>56</v>
      </c>
      <c r="P6351" t="str">
        <f t="shared" si="99"/>
        <v>INSERT INTO @DataTable (Deal, AdvanceDate, PROV, DealPurpose, RateType, BEACON, LTV, TDS, GDS, InsuranceType, PrincipalBalance, OccupancyType, AccountStatus, Closed_Date, DelinquencyBucket) VALUES (6350, '2015-10-23', 'AB', 'Purchase', 'Fixed', 814, 95, 40.22, 32.07, 'HiRatio', 216630.09, 'Owner-Occupied', 'Open', '1900-01-00', 'Current');</v>
      </c>
    </row>
    <row r="6352" spans="1:16" x14ac:dyDescent="0.35">
      <c r="A6352" s="19">
        <v>6351</v>
      </c>
      <c r="B6352" s="18">
        <v>41081</v>
      </c>
      <c r="C6352" s="19" t="s">
        <v>57</v>
      </c>
      <c r="D6352" s="19" t="s">
        <v>52</v>
      </c>
      <c r="E6352" s="19" t="s">
        <v>53</v>
      </c>
      <c r="F6352" s="19">
        <v>791</v>
      </c>
      <c r="G6352" s="19">
        <v>80.150000000000006</v>
      </c>
      <c r="H6352" s="19">
        <v>34.92</v>
      </c>
      <c r="I6352" s="19">
        <v>34.46</v>
      </c>
      <c r="J6352" s="19" t="s">
        <v>60</v>
      </c>
      <c r="K6352" s="20">
        <v>88842.61</v>
      </c>
      <c r="L6352" s="20" t="s">
        <v>55</v>
      </c>
      <c r="M6352" s="20" t="s">
        <v>83</v>
      </c>
      <c r="N6352" s="26"/>
      <c r="O6352" s="20" t="s">
        <v>56</v>
      </c>
      <c r="P6352" t="str">
        <f t="shared" si="99"/>
        <v>INSERT INTO @DataTable (Deal, AdvanceDate, PROV, DealPurpose, RateType, BEACON, LTV, TDS, GDS, InsuranceType, PrincipalBalance, OccupancyType, AccountStatus, Closed_Date, DelinquencyBucket) VALUES (6351, '2012-06-21', 'ON', 'Refinance External', 'Fixed', 791, 80.15, 34.92, 34.46, 'HiRatio', 88842.61, 'Owner-Occupied', 'Open', '1900-01-00', 'Current');</v>
      </c>
    </row>
    <row r="6353" spans="1:16" x14ac:dyDescent="0.35">
      <c r="A6353" s="22">
        <v>6352</v>
      </c>
      <c r="B6353" s="21">
        <v>40599</v>
      </c>
      <c r="C6353" s="22" t="s">
        <v>57</v>
      </c>
      <c r="D6353" s="22" t="s">
        <v>52</v>
      </c>
      <c r="E6353" s="22" t="s">
        <v>40</v>
      </c>
      <c r="F6353" s="22">
        <v>689</v>
      </c>
      <c r="G6353" s="22">
        <v>90</v>
      </c>
      <c r="H6353" s="22">
        <v>29.02</v>
      </c>
      <c r="I6353" s="22">
        <v>18.37</v>
      </c>
      <c r="J6353" s="22" t="s">
        <v>60</v>
      </c>
      <c r="K6353" s="23">
        <v>0</v>
      </c>
      <c r="L6353" s="23" t="s">
        <v>55</v>
      </c>
      <c r="M6353" s="23" t="s">
        <v>84</v>
      </c>
      <c r="N6353" s="27">
        <v>42693</v>
      </c>
      <c r="O6353" s="23" t="s">
        <v>56</v>
      </c>
      <c r="P6353" t="str">
        <f t="shared" si="99"/>
        <v>INSERT INTO @DataTable (Deal, AdvanceDate, PROV, DealPurpose, RateType, BEACON, LTV, TDS, GDS, InsuranceType, PrincipalBalance, OccupancyType, AccountStatus, Closed_Date, DelinquencyBucket) VALUES (6352, '2011-02-25', 'ON', 'Refinance External', 'ARM', 689, 90, 29.02, 18.37, 'HiRatio', 0, 'Owner-Occupied', 'Closed', '2016-11-19', 'Current');</v>
      </c>
    </row>
    <row r="6354" spans="1:16" x14ac:dyDescent="0.35">
      <c r="A6354" s="19">
        <v>6353</v>
      </c>
      <c r="B6354" s="18">
        <v>40844</v>
      </c>
      <c r="C6354" s="19" t="s">
        <v>57</v>
      </c>
      <c r="D6354" s="19" t="s">
        <v>52</v>
      </c>
      <c r="E6354" s="19" t="s">
        <v>53</v>
      </c>
      <c r="F6354" s="19">
        <v>722</v>
      </c>
      <c r="G6354" s="19">
        <v>80</v>
      </c>
      <c r="H6354" s="19">
        <v>39.4</v>
      </c>
      <c r="I6354" s="19">
        <v>27.01</v>
      </c>
      <c r="J6354" s="19" t="s">
        <v>54</v>
      </c>
      <c r="K6354" s="20">
        <v>0</v>
      </c>
      <c r="L6354" s="20" t="s">
        <v>62</v>
      </c>
      <c r="M6354" s="20" t="s">
        <v>84</v>
      </c>
      <c r="N6354" s="26">
        <v>42151</v>
      </c>
      <c r="O6354" s="20" t="s">
        <v>56</v>
      </c>
      <c r="P6354" t="str">
        <f t="shared" si="99"/>
        <v>INSERT INTO @DataTable (Deal, AdvanceDate, PROV, DealPurpose, RateType, BEACON, LTV, TDS, GDS, InsuranceType, PrincipalBalance, OccupancyType, AccountStatus, Closed_Date, DelinquencyBucket) VALUES (6353, '2011-10-28', 'ON', 'Refinance External', 'Fixed', 722, 80, 39.4, 27.01, 'Conv', 0, 'Rental', 'Closed', '2015-05-27', 'Current');</v>
      </c>
    </row>
    <row r="6355" spans="1:16" x14ac:dyDescent="0.35">
      <c r="A6355" s="22">
        <v>6354</v>
      </c>
      <c r="B6355" s="21">
        <v>41373</v>
      </c>
      <c r="C6355" s="22" t="s">
        <v>51</v>
      </c>
      <c r="D6355" s="22" t="s">
        <v>59</v>
      </c>
      <c r="E6355" s="22" t="s">
        <v>53</v>
      </c>
      <c r="F6355" s="22">
        <v>739</v>
      </c>
      <c r="G6355" s="22">
        <v>84.03</v>
      </c>
      <c r="H6355" s="22">
        <v>29.23</v>
      </c>
      <c r="I6355" s="22">
        <v>17.37</v>
      </c>
      <c r="J6355" s="22" t="s">
        <v>60</v>
      </c>
      <c r="K6355" s="23">
        <v>0</v>
      </c>
      <c r="L6355" s="23" t="s">
        <v>55</v>
      </c>
      <c r="M6355" s="23" t="s">
        <v>84</v>
      </c>
      <c r="N6355" s="27">
        <v>42543</v>
      </c>
      <c r="O6355" s="23" t="s">
        <v>56</v>
      </c>
      <c r="P6355" t="str">
        <f t="shared" si="99"/>
        <v>INSERT INTO @DataTable (Deal, AdvanceDate, PROV, DealPurpose, RateType, BEACON, LTV, TDS, GDS, InsuranceType, PrincipalBalance, OccupancyType, AccountStatus, Closed_Date, DelinquencyBucket) VALUES (6354, '2013-04-09', 'AB', 'Transfer', 'Fixed', 739, 84.03, 29.23, 17.37, 'HiRatio', 0, 'Owner-Occupied', 'Closed', '2016-06-22', 'Current');</v>
      </c>
    </row>
    <row r="6356" spans="1:16" x14ac:dyDescent="0.35">
      <c r="A6356" s="19">
        <v>6355</v>
      </c>
      <c r="B6356" s="18">
        <v>42496</v>
      </c>
      <c r="C6356" s="19" t="s">
        <v>57</v>
      </c>
      <c r="D6356" s="19" t="s">
        <v>61</v>
      </c>
      <c r="E6356" s="19" t="s">
        <v>40</v>
      </c>
      <c r="F6356" s="19">
        <v>792</v>
      </c>
      <c r="G6356" s="19">
        <v>95</v>
      </c>
      <c r="H6356" s="19">
        <v>26.96</v>
      </c>
      <c r="I6356" s="19">
        <v>26.63</v>
      </c>
      <c r="J6356" s="19" t="s">
        <v>60</v>
      </c>
      <c r="K6356" s="20">
        <v>390645.27</v>
      </c>
      <c r="L6356" s="20" t="s">
        <v>55</v>
      </c>
      <c r="M6356" s="20" t="s">
        <v>83</v>
      </c>
      <c r="N6356" s="26"/>
      <c r="O6356" s="20" t="s">
        <v>56</v>
      </c>
      <c r="P6356" t="str">
        <f t="shared" si="99"/>
        <v>INSERT INTO @DataTable (Deal, AdvanceDate, PROV, DealPurpose, RateType, BEACON, LTV, TDS, GDS, InsuranceType, PrincipalBalance, OccupancyType, AccountStatus, Closed_Date, DelinquencyBucket) VALUES (6355, '2016-05-06', 'ON', 'Purchase', 'ARM', 792, 95, 26.96, 26.63, 'HiRatio', 390645.27, 'Owner-Occupied', 'Open', '1900-01-00', 'Current');</v>
      </c>
    </row>
    <row r="6357" spans="1:16" x14ac:dyDescent="0.35">
      <c r="A6357" s="22">
        <v>6356</v>
      </c>
      <c r="B6357" s="21">
        <v>41089</v>
      </c>
      <c r="C6357" s="22" t="s">
        <v>57</v>
      </c>
      <c r="D6357" s="22"/>
      <c r="E6357" s="22" t="s">
        <v>53</v>
      </c>
      <c r="F6357" s="22">
        <v>739</v>
      </c>
      <c r="G6357" s="22">
        <v>90</v>
      </c>
      <c r="H6357" s="22">
        <v>28.74</v>
      </c>
      <c r="I6357" s="22">
        <v>27.12</v>
      </c>
      <c r="J6357" s="22" t="s">
        <v>60</v>
      </c>
      <c r="K6357" s="23">
        <v>0</v>
      </c>
      <c r="L6357" s="23" t="s">
        <v>55</v>
      </c>
      <c r="M6357" s="23" t="s">
        <v>84</v>
      </c>
      <c r="N6357" s="27">
        <v>42487</v>
      </c>
      <c r="O6357" s="23" t="s">
        <v>56</v>
      </c>
      <c r="P6357" t="str">
        <f t="shared" si="99"/>
        <v>INSERT INTO @DataTable (Deal, AdvanceDate, PROV, DealPurpose, RateType, BEACON, LTV, TDS, GDS, InsuranceType, PrincipalBalance, OccupancyType, AccountStatus, Closed_Date, DelinquencyBucket) VALUES (6356, '2012-06-29', 'ON', '', 'Fixed', 739, 90, 28.74, 27.12, 'HiRatio', 0, 'Owner-Occupied', 'Closed', '2016-04-27', 'Current');</v>
      </c>
    </row>
    <row r="6358" spans="1:16" x14ac:dyDescent="0.35">
      <c r="A6358" s="19">
        <v>6357</v>
      </c>
      <c r="B6358" s="18">
        <v>40940</v>
      </c>
      <c r="C6358" s="19" t="s">
        <v>57</v>
      </c>
      <c r="D6358" s="19" t="s">
        <v>59</v>
      </c>
      <c r="E6358" s="19" t="s">
        <v>53</v>
      </c>
      <c r="F6358" s="19">
        <v>789</v>
      </c>
      <c r="G6358" s="19">
        <v>56.49</v>
      </c>
      <c r="H6358" s="19">
        <v>29.29</v>
      </c>
      <c r="I6358" s="19">
        <v>26.7</v>
      </c>
      <c r="J6358" s="19" t="s">
        <v>54</v>
      </c>
      <c r="K6358" s="20">
        <v>0</v>
      </c>
      <c r="L6358" s="20" t="s">
        <v>55</v>
      </c>
      <c r="M6358" s="20" t="s">
        <v>84</v>
      </c>
      <c r="N6358" s="26">
        <v>41037</v>
      </c>
      <c r="O6358" s="20" t="s">
        <v>56</v>
      </c>
      <c r="P6358" t="str">
        <f t="shared" si="99"/>
        <v>INSERT INTO @DataTable (Deal, AdvanceDate, PROV, DealPurpose, RateType, BEACON, LTV, TDS, GDS, InsuranceType, PrincipalBalance, OccupancyType, AccountStatus, Closed_Date, DelinquencyBucket) VALUES (6357, '2012-02-01', 'ON', 'Transfer', 'Fixed', 789, 56.49, 29.29, 26.7, 'Conv', 0, 'Owner-Occupied', 'Closed', '2012-05-08', 'Current');</v>
      </c>
    </row>
    <row r="6359" spans="1:16" x14ac:dyDescent="0.35">
      <c r="A6359" s="22">
        <v>6358</v>
      </c>
      <c r="B6359" s="21">
        <v>42551</v>
      </c>
      <c r="C6359" s="22" t="s">
        <v>57</v>
      </c>
      <c r="D6359" s="22" t="s">
        <v>52</v>
      </c>
      <c r="E6359" s="22" t="s">
        <v>40</v>
      </c>
      <c r="F6359" s="22">
        <v>744</v>
      </c>
      <c r="G6359" s="22">
        <v>71.010000000000005</v>
      </c>
      <c r="H6359" s="22">
        <v>20.75</v>
      </c>
      <c r="I6359" s="22">
        <v>14.41</v>
      </c>
      <c r="J6359" s="22" t="s">
        <v>54</v>
      </c>
      <c r="K6359" s="23">
        <v>311477.7</v>
      </c>
      <c r="L6359" s="23" t="s">
        <v>55</v>
      </c>
      <c r="M6359" s="23" t="s">
        <v>83</v>
      </c>
      <c r="N6359" s="27"/>
      <c r="O6359" s="23" t="s">
        <v>56</v>
      </c>
      <c r="P6359" t="str">
        <f t="shared" si="99"/>
        <v>INSERT INTO @DataTable (Deal, AdvanceDate, PROV, DealPurpose, RateType, BEACON, LTV, TDS, GDS, InsuranceType, PrincipalBalance, OccupancyType, AccountStatus, Closed_Date, DelinquencyBucket) VALUES (6358, '2016-06-30', 'ON', 'Refinance External', 'ARM', 744, 71.01, 20.75, 14.41, 'Conv', 311477.7, 'Owner-Occupied', 'Open', '1900-01-00', 'Current');</v>
      </c>
    </row>
    <row r="6360" spans="1:16" x14ac:dyDescent="0.35">
      <c r="A6360" s="19">
        <v>6359</v>
      </c>
      <c r="B6360" s="18">
        <v>42215</v>
      </c>
      <c r="C6360" s="19" t="s">
        <v>58</v>
      </c>
      <c r="D6360" s="19" t="s">
        <v>61</v>
      </c>
      <c r="E6360" s="19" t="s">
        <v>40</v>
      </c>
      <c r="F6360" s="19">
        <v>761</v>
      </c>
      <c r="G6360" s="19">
        <v>85</v>
      </c>
      <c r="H6360" s="19">
        <v>29.34</v>
      </c>
      <c r="I6360" s="19">
        <v>29.34</v>
      </c>
      <c r="J6360" s="19" t="s">
        <v>60</v>
      </c>
      <c r="K6360" s="20">
        <v>305821.53000000003</v>
      </c>
      <c r="L6360" s="20" t="s">
        <v>55</v>
      </c>
      <c r="M6360" s="20" t="s">
        <v>83</v>
      </c>
      <c r="N6360" s="26"/>
      <c r="O6360" s="20" t="s">
        <v>56</v>
      </c>
      <c r="P6360" t="str">
        <f t="shared" si="99"/>
        <v>INSERT INTO @DataTable (Deal, AdvanceDate, PROV, DealPurpose, RateType, BEACON, LTV, TDS, GDS, InsuranceType, PrincipalBalance, OccupancyType, AccountStatus, Closed_Date, DelinquencyBucket) VALUES (6359, '2015-07-30', 'BC', 'Purchase', 'ARM', 761, 85, 29.34, 29.34, 'HiRatio', 305821.53, 'Owner-Occupied', 'Open', '1900-01-00', 'Current');</v>
      </c>
    </row>
    <row r="6361" spans="1:16" x14ac:dyDescent="0.35">
      <c r="A6361" s="22">
        <v>6360</v>
      </c>
      <c r="B6361" s="21">
        <v>42459</v>
      </c>
      <c r="C6361" s="22" t="s">
        <v>57</v>
      </c>
      <c r="D6361" s="22" t="s">
        <v>61</v>
      </c>
      <c r="E6361" s="22" t="s">
        <v>40</v>
      </c>
      <c r="F6361" s="22">
        <v>748</v>
      </c>
      <c r="G6361" s="22">
        <v>80</v>
      </c>
      <c r="H6361" s="22">
        <v>27.13</v>
      </c>
      <c r="I6361" s="22">
        <v>26.47</v>
      </c>
      <c r="J6361" s="22" t="s">
        <v>54</v>
      </c>
      <c r="K6361" s="23">
        <v>209898.84</v>
      </c>
      <c r="L6361" s="23" t="s">
        <v>55</v>
      </c>
      <c r="M6361" s="23" t="s">
        <v>83</v>
      </c>
      <c r="N6361" s="27"/>
      <c r="O6361" s="23" t="s">
        <v>56</v>
      </c>
      <c r="P6361" t="str">
        <f t="shared" si="99"/>
        <v>INSERT INTO @DataTable (Deal, AdvanceDate, PROV, DealPurpose, RateType, BEACON, LTV, TDS, GDS, InsuranceType, PrincipalBalance, OccupancyType, AccountStatus, Closed_Date, DelinquencyBucket) VALUES (6360, '2016-03-30', 'ON', 'Purchase', 'ARM', 748, 80, 27.13, 26.47, 'Conv', 209898.84, 'Owner-Occupied', 'Open', '1900-01-00', 'Current');</v>
      </c>
    </row>
    <row r="6362" spans="1:16" x14ac:dyDescent="0.35">
      <c r="A6362" s="19">
        <v>6361</v>
      </c>
      <c r="B6362" s="18">
        <v>41975</v>
      </c>
      <c r="C6362" s="19" t="s">
        <v>57</v>
      </c>
      <c r="D6362" s="19" t="s">
        <v>61</v>
      </c>
      <c r="E6362" s="19" t="s">
        <v>53</v>
      </c>
      <c r="F6362" s="19">
        <v>730</v>
      </c>
      <c r="G6362" s="19">
        <v>92.22</v>
      </c>
      <c r="H6362" s="19">
        <v>34.74</v>
      </c>
      <c r="I6362" s="19">
        <v>34.74</v>
      </c>
      <c r="J6362" s="19" t="s">
        <v>60</v>
      </c>
      <c r="K6362" s="20">
        <v>744813.45</v>
      </c>
      <c r="L6362" s="20" t="s">
        <v>55</v>
      </c>
      <c r="M6362" s="20" t="s">
        <v>83</v>
      </c>
      <c r="N6362" s="26"/>
      <c r="O6362" s="20" t="s">
        <v>56</v>
      </c>
      <c r="P6362" t="str">
        <f t="shared" si="99"/>
        <v>INSERT INTO @DataTable (Deal, AdvanceDate, PROV, DealPurpose, RateType, BEACON, LTV, TDS, GDS, InsuranceType, PrincipalBalance, OccupancyType, AccountStatus, Closed_Date, DelinquencyBucket) VALUES (6361, '2014-12-02', 'ON', 'Purchase', 'Fixed', 730, 92.22, 34.74, 34.74, 'HiRatio', 744813.45, 'Owner-Occupied', 'Open', '1900-01-00', 'Current');</v>
      </c>
    </row>
    <row r="6363" spans="1:16" x14ac:dyDescent="0.35">
      <c r="A6363" s="22">
        <v>6362</v>
      </c>
      <c r="B6363" s="21">
        <v>42373</v>
      </c>
      <c r="C6363" s="22" t="s">
        <v>57</v>
      </c>
      <c r="D6363" s="22" t="s">
        <v>52</v>
      </c>
      <c r="E6363" s="22" t="s">
        <v>40</v>
      </c>
      <c r="F6363" s="22">
        <v>734</v>
      </c>
      <c r="G6363" s="22">
        <v>68.33</v>
      </c>
      <c r="H6363" s="22">
        <v>32.700000000000003</v>
      </c>
      <c r="I6363" s="22">
        <v>26.13</v>
      </c>
      <c r="J6363" s="22" t="s">
        <v>54</v>
      </c>
      <c r="K6363" s="23">
        <v>399507.61</v>
      </c>
      <c r="L6363" s="23" t="s">
        <v>55</v>
      </c>
      <c r="M6363" s="23" t="s">
        <v>83</v>
      </c>
      <c r="N6363" s="27"/>
      <c r="O6363" s="23" t="s">
        <v>56</v>
      </c>
      <c r="P6363" t="str">
        <f t="shared" si="99"/>
        <v>INSERT INTO @DataTable (Deal, AdvanceDate, PROV, DealPurpose, RateType, BEACON, LTV, TDS, GDS, InsuranceType, PrincipalBalance, OccupancyType, AccountStatus, Closed_Date, DelinquencyBucket) VALUES (6362, '2016-01-04', 'ON', 'Refinance External', 'ARM', 734, 68.33, 32.7, 26.13, 'Conv', 399507.61, 'Owner-Occupied', 'Open', '1900-01-00', 'Current');</v>
      </c>
    </row>
    <row r="6364" spans="1:16" x14ac:dyDescent="0.35">
      <c r="A6364" s="19">
        <v>6363</v>
      </c>
      <c r="B6364" s="18">
        <v>42027</v>
      </c>
      <c r="C6364" s="19" t="s">
        <v>57</v>
      </c>
      <c r="D6364" s="19" t="s">
        <v>61</v>
      </c>
      <c r="E6364" s="19" t="s">
        <v>53</v>
      </c>
      <c r="F6364" s="19">
        <v>693</v>
      </c>
      <c r="G6364" s="19">
        <v>95</v>
      </c>
      <c r="H6364" s="19">
        <v>38.29</v>
      </c>
      <c r="I6364" s="19">
        <v>19.190000000000001</v>
      </c>
      <c r="J6364" s="19" t="s">
        <v>60</v>
      </c>
      <c r="K6364" s="20">
        <v>0</v>
      </c>
      <c r="L6364" s="20" t="s">
        <v>55</v>
      </c>
      <c r="M6364" s="20" t="s">
        <v>84</v>
      </c>
      <c r="N6364" s="26">
        <v>42376</v>
      </c>
      <c r="O6364" s="20" t="s">
        <v>56</v>
      </c>
      <c r="P6364" t="str">
        <f t="shared" si="99"/>
        <v>INSERT INTO @DataTable (Deal, AdvanceDate, PROV, DealPurpose, RateType, BEACON, LTV, TDS, GDS, InsuranceType, PrincipalBalance, OccupancyType, AccountStatus, Closed_Date, DelinquencyBucket) VALUES (6363, '2015-01-23', 'ON', 'Purchase', 'Fixed', 693, 95, 38.29, 19.19, 'HiRatio', 0, 'Owner-Occupied', 'Closed', '2016-01-07', 'Current');</v>
      </c>
    </row>
    <row r="6365" spans="1:16" x14ac:dyDescent="0.35">
      <c r="A6365" s="22">
        <v>6364</v>
      </c>
      <c r="B6365" s="21">
        <v>42065</v>
      </c>
      <c r="C6365" s="22" t="s">
        <v>51</v>
      </c>
      <c r="D6365" s="22" t="s">
        <v>61</v>
      </c>
      <c r="E6365" s="22" t="s">
        <v>53</v>
      </c>
      <c r="F6365" s="22">
        <v>663</v>
      </c>
      <c r="G6365" s="22">
        <v>95</v>
      </c>
      <c r="H6365" s="22">
        <v>28.08</v>
      </c>
      <c r="I6365" s="22">
        <v>12.45</v>
      </c>
      <c r="J6365" s="22" t="s">
        <v>60</v>
      </c>
      <c r="K6365" s="23">
        <v>153331.57999999999</v>
      </c>
      <c r="L6365" s="23" t="s">
        <v>55</v>
      </c>
      <c r="M6365" s="23" t="s">
        <v>83</v>
      </c>
      <c r="N6365" s="27"/>
      <c r="O6365" s="23" t="s">
        <v>56</v>
      </c>
      <c r="P6365" t="str">
        <f t="shared" si="99"/>
        <v>INSERT INTO @DataTable (Deal, AdvanceDate, PROV, DealPurpose, RateType, BEACON, LTV, TDS, GDS, InsuranceType, PrincipalBalance, OccupancyType, AccountStatus, Closed_Date, DelinquencyBucket) VALUES (6364, '2015-03-02', 'AB', 'Purchase', 'Fixed', 663, 95, 28.08, 12.45, 'HiRatio', 153331.58, 'Owner-Occupied', 'Open', '1900-01-00', 'Current');</v>
      </c>
    </row>
    <row r="6366" spans="1:16" x14ac:dyDescent="0.35">
      <c r="A6366" s="19">
        <v>6365</v>
      </c>
      <c r="B6366" s="18">
        <v>42237</v>
      </c>
      <c r="C6366" s="19" t="s">
        <v>51</v>
      </c>
      <c r="D6366" s="19" t="s">
        <v>61</v>
      </c>
      <c r="E6366" s="19" t="s">
        <v>40</v>
      </c>
      <c r="F6366" s="19">
        <v>779</v>
      </c>
      <c r="G6366" s="19">
        <v>79.44</v>
      </c>
      <c r="H6366" s="19">
        <v>30.71</v>
      </c>
      <c r="I6366" s="19">
        <v>27.35</v>
      </c>
      <c r="J6366" s="19" t="s">
        <v>54</v>
      </c>
      <c r="K6366" s="20">
        <v>396879.3</v>
      </c>
      <c r="L6366" s="20" t="s">
        <v>55</v>
      </c>
      <c r="M6366" s="20" t="s">
        <v>83</v>
      </c>
      <c r="N6366" s="26"/>
      <c r="O6366" s="20" t="s">
        <v>56</v>
      </c>
      <c r="P6366" t="str">
        <f t="shared" si="99"/>
        <v>INSERT INTO @DataTable (Deal, AdvanceDate, PROV, DealPurpose, RateType, BEACON, LTV, TDS, GDS, InsuranceType, PrincipalBalance, OccupancyType, AccountStatus, Closed_Date, DelinquencyBucket) VALUES (6365, '2015-08-21', 'AB', 'Purchase', 'ARM', 779, 79.44, 30.71, 27.35, 'Conv', 396879.3, 'Owner-Occupied', 'Open', '1900-01-00', 'Current');</v>
      </c>
    </row>
    <row r="6367" spans="1:16" x14ac:dyDescent="0.35">
      <c r="A6367" s="22">
        <v>6366</v>
      </c>
      <c r="B6367" s="21">
        <v>40613</v>
      </c>
      <c r="C6367" s="22" t="s">
        <v>51</v>
      </c>
      <c r="D6367" s="22" t="s">
        <v>61</v>
      </c>
      <c r="E6367" s="22" t="s">
        <v>53</v>
      </c>
      <c r="F6367" s="22">
        <v>711</v>
      </c>
      <c r="G6367" s="22">
        <v>68.739999999999995</v>
      </c>
      <c r="H6367" s="22">
        <v>37.61</v>
      </c>
      <c r="I6367" s="22">
        <v>37.61</v>
      </c>
      <c r="J6367" s="22" t="s">
        <v>54</v>
      </c>
      <c r="K6367" s="23">
        <v>0</v>
      </c>
      <c r="L6367" s="23" t="s">
        <v>55</v>
      </c>
      <c r="M6367" s="23" t="s">
        <v>84</v>
      </c>
      <c r="N6367" s="27">
        <v>41256</v>
      </c>
      <c r="O6367" s="23" t="s">
        <v>56</v>
      </c>
      <c r="P6367" t="str">
        <f t="shared" si="99"/>
        <v>INSERT INTO @DataTable (Deal, AdvanceDate, PROV, DealPurpose, RateType, BEACON, LTV, TDS, GDS, InsuranceType, PrincipalBalance, OccupancyType, AccountStatus, Closed_Date, DelinquencyBucket) VALUES (6366, '2011-03-11', 'AB', 'Purchase', 'Fixed', 711, 68.74, 37.61, 37.61, 'Conv', 0, 'Owner-Occupied', 'Closed', '2012-12-13', 'Current');</v>
      </c>
    </row>
    <row r="6368" spans="1:16" x14ac:dyDescent="0.35">
      <c r="A6368" s="19">
        <v>6367</v>
      </c>
      <c r="B6368" s="18">
        <v>41417</v>
      </c>
      <c r="C6368" s="19" t="s">
        <v>51</v>
      </c>
      <c r="D6368" s="19" t="s">
        <v>61</v>
      </c>
      <c r="E6368" s="19" t="s">
        <v>53</v>
      </c>
      <c r="F6368" s="19">
        <v>741</v>
      </c>
      <c r="G6368" s="19">
        <v>94.59</v>
      </c>
      <c r="H6368" s="19">
        <v>42.44</v>
      </c>
      <c r="I6368" s="19">
        <v>29.44</v>
      </c>
      <c r="J6368" s="19" t="s">
        <v>60</v>
      </c>
      <c r="K6368" s="20">
        <v>314584.40999999997</v>
      </c>
      <c r="L6368" s="20" t="s">
        <v>55</v>
      </c>
      <c r="M6368" s="20" t="s">
        <v>83</v>
      </c>
      <c r="N6368" s="26"/>
      <c r="O6368" s="20" t="s">
        <v>56</v>
      </c>
      <c r="P6368" t="str">
        <f t="shared" si="99"/>
        <v>INSERT INTO @DataTable (Deal, AdvanceDate, PROV, DealPurpose, RateType, BEACON, LTV, TDS, GDS, InsuranceType, PrincipalBalance, OccupancyType, AccountStatus, Closed_Date, DelinquencyBucket) VALUES (6367, '2013-05-23', 'AB', 'Purchase', 'Fixed', 741, 94.59, 42.44, 29.44, 'HiRatio', 314584.41, 'Owner-Occupied', 'Open', '1900-01-00', 'Current');</v>
      </c>
    </row>
    <row r="6369" spans="1:16" x14ac:dyDescent="0.35">
      <c r="A6369" s="22">
        <v>6368</v>
      </c>
      <c r="B6369" s="21">
        <v>41857</v>
      </c>
      <c r="C6369" s="22" t="s">
        <v>51</v>
      </c>
      <c r="D6369" s="22" t="s">
        <v>52</v>
      </c>
      <c r="E6369" s="22" t="s">
        <v>53</v>
      </c>
      <c r="F6369" s="22">
        <v>629</v>
      </c>
      <c r="G6369" s="22">
        <v>80</v>
      </c>
      <c r="H6369" s="22">
        <v>36.32</v>
      </c>
      <c r="I6369" s="22">
        <v>34.82</v>
      </c>
      <c r="J6369" s="22" t="s">
        <v>54</v>
      </c>
      <c r="K6369" s="23">
        <v>495782.7</v>
      </c>
      <c r="L6369" s="23" t="s">
        <v>55</v>
      </c>
      <c r="M6369" s="23" t="s">
        <v>83</v>
      </c>
      <c r="N6369" s="27"/>
      <c r="O6369" s="23" t="s">
        <v>56</v>
      </c>
      <c r="P6369" t="str">
        <f t="shared" si="99"/>
        <v>INSERT INTO @DataTable (Deal, AdvanceDate, PROV, DealPurpose, RateType, BEACON, LTV, TDS, GDS, InsuranceType, PrincipalBalance, OccupancyType, AccountStatus, Closed_Date, DelinquencyBucket) VALUES (6368, '2014-08-06', 'AB', 'Refinance External', 'Fixed', 629, 80, 36.32, 34.82, 'Conv', 495782.7, 'Owner-Occupied', 'Open', '1900-01-00', 'Current');</v>
      </c>
    </row>
    <row r="6370" spans="1:16" x14ac:dyDescent="0.35">
      <c r="A6370" s="19">
        <v>6369</v>
      </c>
      <c r="B6370" s="18">
        <v>41970</v>
      </c>
      <c r="C6370" s="19" t="s">
        <v>57</v>
      </c>
      <c r="D6370" s="19" t="s">
        <v>61</v>
      </c>
      <c r="E6370" s="19" t="s">
        <v>53</v>
      </c>
      <c r="F6370" s="19">
        <v>763</v>
      </c>
      <c r="G6370" s="19">
        <v>90</v>
      </c>
      <c r="H6370" s="19">
        <v>31.21</v>
      </c>
      <c r="I6370" s="19">
        <v>25.29</v>
      </c>
      <c r="J6370" s="19" t="s">
        <v>60</v>
      </c>
      <c r="K6370" s="20">
        <v>450110.5</v>
      </c>
      <c r="L6370" s="20" t="s">
        <v>55</v>
      </c>
      <c r="M6370" s="20" t="s">
        <v>83</v>
      </c>
      <c r="N6370" s="26"/>
      <c r="O6370" s="20" t="s">
        <v>56</v>
      </c>
      <c r="P6370" t="str">
        <f t="shared" si="99"/>
        <v>INSERT INTO @DataTable (Deal, AdvanceDate, PROV, DealPurpose, RateType, BEACON, LTV, TDS, GDS, InsuranceType, PrincipalBalance, OccupancyType, AccountStatus, Closed_Date, DelinquencyBucket) VALUES (6369, '2014-11-27', 'ON', 'Purchase', 'Fixed', 763, 90, 31.21, 25.29, 'HiRatio', 450110.5, 'Owner-Occupied', 'Open', '1900-01-00', 'Current');</v>
      </c>
    </row>
    <row r="6371" spans="1:16" x14ac:dyDescent="0.35">
      <c r="A6371" s="22">
        <v>6370</v>
      </c>
      <c r="B6371" s="21">
        <v>41404</v>
      </c>
      <c r="C6371" s="22" t="s">
        <v>57</v>
      </c>
      <c r="D6371" s="22" t="s">
        <v>64</v>
      </c>
      <c r="E6371" s="22" t="s">
        <v>53</v>
      </c>
      <c r="F6371" s="22">
        <v>751</v>
      </c>
      <c r="G6371" s="22">
        <v>95</v>
      </c>
      <c r="H6371" s="22">
        <v>39.5</v>
      </c>
      <c r="I6371" s="22">
        <v>35.49</v>
      </c>
      <c r="J6371" s="22" t="s">
        <v>60</v>
      </c>
      <c r="K6371" s="23">
        <v>341757.77</v>
      </c>
      <c r="L6371" s="23" t="s">
        <v>55</v>
      </c>
      <c r="M6371" s="23" t="s">
        <v>83</v>
      </c>
      <c r="N6371" s="27"/>
      <c r="O6371" s="23" t="s">
        <v>56</v>
      </c>
      <c r="P6371" t="str">
        <f t="shared" si="99"/>
        <v>INSERT INTO @DataTable (Deal, AdvanceDate, PROV, DealPurpose, RateType, BEACON, LTV, TDS, GDS, InsuranceType, PrincipalBalance, OccupancyType, AccountStatus, Closed_Date, DelinquencyBucket) VALUES (6370, '2013-05-10', 'ON', 'Purchase with Improvements', 'Fixed', 751, 95, 39.5, 35.49, 'HiRatio', 341757.77, 'Owner-Occupied', 'Open', '1900-01-00', 'Current');</v>
      </c>
    </row>
    <row r="6372" spans="1:16" x14ac:dyDescent="0.35">
      <c r="A6372" s="19">
        <v>6371</v>
      </c>
      <c r="B6372" s="18">
        <v>41934</v>
      </c>
      <c r="C6372" s="19" t="s">
        <v>58</v>
      </c>
      <c r="D6372" s="19" t="s">
        <v>59</v>
      </c>
      <c r="E6372" s="19" t="s">
        <v>40</v>
      </c>
      <c r="F6372" s="19">
        <v>730</v>
      </c>
      <c r="G6372" s="19">
        <v>78.97</v>
      </c>
      <c r="H6372" s="19">
        <v>24.88</v>
      </c>
      <c r="I6372" s="19">
        <v>12.23</v>
      </c>
      <c r="J6372" s="19" t="s">
        <v>54</v>
      </c>
      <c r="K6372" s="20">
        <v>0</v>
      </c>
      <c r="L6372" s="20" t="s">
        <v>55</v>
      </c>
      <c r="M6372" s="20" t="s">
        <v>84</v>
      </c>
      <c r="N6372" s="26">
        <v>42535</v>
      </c>
      <c r="O6372" s="20" t="s">
        <v>56</v>
      </c>
      <c r="P6372" t="str">
        <f t="shared" si="99"/>
        <v>INSERT INTO @DataTable (Deal, AdvanceDate, PROV, DealPurpose, RateType, BEACON, LTV, TDS, GDS, InsuranceType, PrincipalBalance, OccupancyType, AccountStatus, Closed_Date, DelinquencyBucket) VALUES (6371, '2014-10-22', 'BC', 'Transfer', 'ARM', 730, 78.97, 24.88, 12.23, 'Conv', 0, 'Owner-Occupied', 'Closed', '2016-06-14', 'Current');</v>
      </c>
    </row>
    <row r="6373" spans="1:16" x14ac:dyDescent="0.35">
      <c r="A6373" s="22">
        <v>6372</v>
      </c>
      <c r="B6373" s="21">
        <v>41872</v>
      </c>
      <c r="C6373" s="22" t="s">
        <v>57</v>
      </c>
      <c r="D6373" s="22" t="s">
        <v>52</v>
      </c>
      <c r="E6373" s="22" t="s">
        <v>53</v>
      </c>
      <c r="F6373" s="22">
        <v>758</v>
      </c>
      <c r="G6373" s="22">
        <v>66.260000000000005</v>
      </c>
      <c r="H6373" s="22">
        <v>29.49</v>
      </c>
      <c r="I6373" s="22">
        <v>22.99</v>
      </c>
      <c r="J6373" s="22" t="s">
        <v>54</v>
      </c>
      <c r="K6373" s="23">
        <v>1324563.77</v>
      </c>
      <c r="L6373" s="23" t="s">
        <v>55</v>
      </c>
      <c r="M6373" s="23" t="s">
        <v>83</v>
      </c>
      <c r="N6373" s="27"/>
      <c r="O6373" s="23" t="s">
        <v>56</v>
      </c>
      <c r="P6373" t="str">
        <f t="shared" si="99"/>
        <v>INSERT INTO @DataTable (Deal, AdvanceDate, PROV, DealPurpose, RateType, BEACON, LTV, TDS, GDS, InsuranceType, PrincipalBalance, OccupancyType, AccountStatus, Closed_Date, DelinquencyBucket) VALUES (6372, '2014-08-21', 'ON', 'Refinance External', 'Fixed', 758, 66.26, 29.49, 22.99, 'Conv', 1324563.77, 'Owner-Occupied', 'Open', '1900-01-00', 'Current');</v>
      </c>
    </row>
    <row r="6374" spans="1:16" x14ac:dyDescent="0.35">
      <c r="A6374" s="19">
        <v>6373</v>
      </c>
      <c r="B6374" s="18">
        <v>42174</v>
      </c>
      <c r="C6374" s="19" t="s">
        <v>58</v>
      </c>
      <c r="D6374" s="19" t="s">
        <v>52</v>
      </c>
      <c r="E6374" s="19" t="s">
        <v>40</v>
      </c>
      <c r="F6374" s="19">
        <v>771</v>
      </c>
      <c r="G6374" s="19">
        <v>73.75</v>
      </c>
      <c r="H6374" s="19">
        <v>30.96</v>
      </c>
      <c r="I6374" s="19">
        <v>24.24</v>
      </c>
      <c r="J6374" s="19" t="s">
        <v>54</v>
      </c>
      <c r="K6374" s="20">
        <v>231039.7</v>
      </c>
      <c r="L6374" s="20" t="s">
        <v>55</v>
      </c>
      <c r="M6374" s="20" t="s">
        <v>83</v>
      </c>
      <c r="N6374" s="26"/>
      <c r="O6374" s="20" t="s">
        <v>56</v>
      </c>
      <c r="P6374" t="str">
        <f t="shared" si="99"/>
        <v>INSERT INTO @DataTable (Deal, AdvanceDate, PROV, DealPurpose, RateType, BEACON, LTV, TDS, GDS, InsuranceType, PrincipalBalance, OccupancyType, AccountStatus, Closed_Date, DelinquencyBucket) VALUES (6373, '2015-06-19', 'BC', 'Refinance External', 'ARM', 771, 73.75, 30.96, 24.24, 'Conv', 231039.7, 'Owner-Occupied', 'Open', '1900-01-00', 'Current');</v>
      </c>
    </row>
    <row r="6375" spans="1:16" x14ac:dyDescent="0.35">
      <c r="A6375" s="22">
        <v>6374</v>
      </c>
      <c r="B6375" s="21">
        <v>42324</v>
      </c>
      <c r="C6375" s="22" t="s">
        <v>57</v>
      </c>
      <c r="D6375" s="22" t="s">
        <v>61</v>
      </c>
      <c r="E6375" s="22" t="s">
        <v>40</v>
      </c>
      <c r="F6375" s="22">
        <v>747</v>
      </c>
      <c r="G6375" s="22">
        <v>80</v>
      </c>
      <c r="H6375" s="22">
        <v>33.840000000000003</v>
      </c>
      <c r="I6375" s="22">
        <v>22.45</v>
      </c>
      <c r="J6375" s="22" t="s">
        <v>54</v>
      </c>
      <c r="K6375" s="23">
        <v>620621.16</v>
      </c>
      <c r="L6375" s="23" t="s">
        <v>55</v>
      </c>
      <c r="M6375" s="23" t="s">
        <v>83</v>
      </c>
      <c r="N6375" s="27"/>
      <c r="O6375" s="23" t="s">
        <v>56</v>
      </c>
      <c r="P6375" t="str">
        <f t="shared" si="99"/>
        <v>INSERT INTO @DataTable (Deal, AdvanceDate, PROV, DealPurpose, RateType, BEACON, LTV, TDS, GDS, InsuranceType, PrincipalBalance, OccupancyType, AccountStatus, Closed_Date, DelinquencyBucket) VALUES (6374, '2015-11-16', 'ON', 'Purchase', 'ARM', 747, 80, 33.84, 22.45, 'Conv', 620621.16, 'Owner-Occupied', 'Open', '1900-01-00', 'Current');</v>
      </c>
    </row>
    <row r="6376" spans="1:16" x14ac:dyDescent="0.35">
      <c r="A6376" s="19">
        <v>6375</v>
      </c>
      <c r="B6376" s="18">
        <v>41607</v>
      </c>
      <c r="C6376" s="19" t="s">
        <v>57</v>
      </c>
      <c r="D6376" s="19" t="s">
        <v>61</v>
      </c>
      <c r="E6376" s="19" t="s">
        <v>40</v>
      </c>
      <c r="F6376" s="19">
        <v>697</v>
      </c>
      <c r="G6376" s="19">
        <v>95</v>
      </c>
      <c r="H6376" s="19">
        <v>32.67</v>
      </c>
      <c r="I6376" s="19">
        <v>21.16</v>
      </c>
      <c r="J6376" s="19" t="s">
        <v>60</v>
      </c>
      <c r="K6376" s="20">
        <v>0</v>
      </c>
      <c r="L6376" s="20" t="s">
        <v>55</v>
      </c>
      <c r="M6376" s="20" t="s">
        <v>84</v>
      </c>
      <c r="N6376" s="26">
        <v>42517</v>
      </c>
      <c r="O6376" s="20" t="s">
        <v>56</v>
      </c>
      <c r="P6376" t="str">
        <f t="shared" si="99"/>
        <v>INSERT INTO @DataTable (Deal, AdvanceDate, PROV, DealPurpose, RateType, BEACON, LTV, TDS, GDS, InsuranceType, PrincipalBalance, OccupancyType, AccountStatus, Closed_Date, DelinquencyBucket) VALUES (6375, '2013-11-29', 'ON', 'Purchase', 'ARM', 697, 95, 32.67, 21.16, 'HiRatio', 0, 'Owner-Occupied', 'Closed', '2016-05-27', 'Current');</v>
      </c>
    </row>
    <row r="6377" spans="1:16" x14ac:dyDescent="0.35">
      <c r="A6377" s="22">
        <v>6376</v>
      </c>
      <c r="B6377" s="21">
        <v>41744</v>
      </c>
      <c r="C6377" s="22" t="s">
        <v>51</v>
      </c>
      <c r="D6377" s="22" t="s">
        <v>61</v>
      </c>
      <c r="E6377" s="22" t="s">
        <v>40</v>
      </c>
      <c r="F6377" s="22">
        <v>688</v>
      </c>
      <c r="G6377" s="22">
        <v>94.94</v>
      </c>
      <c r="H6377" s="22">
        <v>33.25</v>
      </c>
      <c r="I6377" s="22">
        <v>23.86</v>
      </c>
      <c r="J6377" s="22" t="s">
        <v>60</v>
      </c>
      <c r="K6377" s="23">
        <v>295322.07</v>
      </c>
      <c r="L6377" s="23" t="s">
        <v>55</v>
      </c>
      <c r="M6377" s="23" t="s">
        <v>83</v>
      </c>
      <c r="N6377" s="27"/>
      <c r="O6377" s="23" t="s">
        <v>56</v>
      </c>
      <c r="P6377" t="str">
        <f t="shared" si="99"/>
        <v>INSERT INTO @DataTable (Deal, AdvanceDate, PROV, DealPurpose, RateType, BEACON, LTV, TDS, GDS, InsuranceType, PrincipalBalance, OccupancyType, AccountStatus, Closed_Date, DelinquencyBucket) VALUES (6376, '2014-04-15', 'AB', 'Purchase', 'ARM', 688, 94.94, 33.25, 23.86, 'HiRatio', 295322.07, 'Owner-Occupied', 'Open', '1900-01-00', 'Current');</v>
      </c>
    </row>
    <row r="6378" spans="1:16" x14ac:dyDescent="0.35">
      <c r="A6378" s="19">
        <v>6377</v>
      </c>
      <c r="B6378" s="18">
        <v>41452</v>
      </c>
      <c r="C6378" s="19" t="s">
        <v>58</v>
      </c>
      <c r="D6378" s="19" t="s">
        <v>61</v>
      </c>
      <c r="E6378" s="19" t="s">
        <v>40</v>
      </c>
      <c r="F6378" s="19">
        <v>783</v>
      </c>
      <c r="G6378" s="19">
        <v>59.67</v>
      </c>
      <c r="H6378" s="19">
        <v>32.31</v>
      </c>
      <c r="I6378" s="19">
        <v>28.16</v>
      </c>
      <c r="J6378" s="19" t="s">
        <v>54</v>
      </c>
      <c r="K6378" s="20">
        <v>458097.63</v>
      </c>
      <c r="L6378" s="20" t="s">
        <v>55</v>
      </c>
      <c r="M6378" s="20" t="s">
        <v>83</v>
      </c>
      <c r="N6378" s="26"/>
      <c r="O6378" s="20" t="s">
        <v>56</v>
      </c>
      <c r="P6378" t="str">
        <f t="shared" si="99"/>
        <v>INSERT INTO @DataTable (Deal, AdvanceDate, PROV, DealPurpose, RateType, BEACON, LTV, TDS, GDS, InsuranceType, PrincipalBalance, OccupancyType, AccountStatus, Closed_Date, DelinquencyBucket) VALUES (6377, '2013-06-27', 'BC', 'Purchase', 'ARM', 783, 59.67, 32.31, 28.16, 'Conv', 458097.63, 'Owner-Occupied', 'Open', '1900-01-00', 'Current');</v>
      </c>
    </row>
    <row r="6379" spans="1:16" x14ac:dyDescent="0.35">
      <c r="A6379" s="22">
        <v>6378</v>
      </c>
      <c r="B6379" s="21">
        <v>41081</v>
      </c>
      <c r="C6379" s="22" t="s">
        <v>51</v>
      </c>
      <c r="D6379" s="22" t="s">
        <v>52</v>
      </c>
      <c r="E6379" s="22" t="s">
        <v>40</v>
      </c>
      <c r="F6379" s="22">
        <v>695</v>
      </c>
      <c r="G6379" s="22">
        <v>84.27</v>
      </c>
      <c r="H6379" s="22">
        <v>30.31</v>
      </c>
      <c r="I6379" s="22">
        <v>18.79</v>
      </c>
      <c r="J6379" s="22" t="s">
        <v>60</v>
      </c>
      <c r="K6379" s="23">
        <v>569984.91</v>
      </c>
      <c r="L6379" s="23" t="s">
        <v>55</v>
      </c>
      <c r="M6379" s="23" t="s">
        <v>83</v>
      </c>
      <c r="N6379" s="27"/>
      <c r="O6379" s="23" t="s">
        <v>56</v>
      </c>
      <c r="P6379" t="str">
        <f t="shared" si="99"/>
        <v>INSERT INTO @DataTable (Deal, AdvanceDate, PROV, DealPurpose, RateType, BEACON, LTV, TDS, GDS, InsuranceType, PrincipalBalance, OccupancyType, AccountStatus, Closed_Date, DelinquencyBucket) VALUES (6378, '2012-06-21', 'AB', 'Refinance External', 'ARM', 695, 84.27, 30.31, 18.79, 'HiRatio', 569984.91, 'Owner-Occupied', 'Open', '1900-01-00', 'Current');</v>
      </c>
    </row>
    <row r="6380" spans="1:16" x14ac:dyDescent="0.35">
      <c r="A6380" s="19">
        <v>6379</v>
      </c>
      <c r="B6380" s="18">
        <v>40785</v>
      </c>
      <c r="C6380" s="19" t="s">
        <v>57</v>
      </c>
      <c r="D6380" s="19" t="s">
        <v>52</v>
      </c>
      <c r="E6380" s="19" t="s">
        <v>53</v>
      </c>
      <c r="F6380" s="19">
        <v>708</v>
      </c>
      <c r="G6380" s="19">
        <v>84.92</v>
      </c>
      <c r="H6380" s="19">
        <v>42.04</v>
      </c>
      <c r="I6380" s="19">
        <v>35.770000000000003</v>
      </c>
      <c r="J6380" s="19" t="s">
        <v>60</v>
      </c>
      <c r="K6380" s="20">
        <v>0</v>
      </c>
      <c r="L6380" s="20" t="s">
        <v>55</v>
      </c>
      <c r="M6380" s="20" t="s">
        <v>84</v>
      </c>
      <c r="N6380" s="26">
        <v>42613</v>
      </c>
      <c r="O6380" s="20" t="s">
        <v>56</v>
      </c>
      <c r="P6380" t="str">
        <f t="shared" si="99"/>
        <v>INSERT INTO @DataTable (Deal, AdvanceDate, PROV, DealPurpose, RateType, BEACON, LTV, TDS, GDS, InsuranceType, PrincipalBalance, OccupancyType, AccountStatus, Closed_Date, DelinquencyBucket) VALUES (6379, '2011-08-30', 'ON', 'Refinance External', 'Fixed', 708, 84.92, 42.04, 35.77, 'HiRatio', 0, 'Owner-Occupied', 'Closed', '2016-08-31', 'Current');</v>
      </c>
    </row>
    <row r="6381" spans="1:16" x14ac:dyDescent="0.35">
      <c r="A6381" s="22">
        <v>6380</v>
      </c>
      <c r="B6381" s="21">
        <v>41421</v>
      </c>
      <c r="C6381" s="22" t="s">
        <v>51</v>
      </c>
      <c r="D6381" s="22" t="s">
        <v>61</v>
      </c>
      <c r="E6381" s="22" t="s">
        <v>53</v>
      </c>
      <c r="F6381" s="22">
        <v>654</v>
      </c>
      <c r="G6381" s="22">
        <v>95</v>
      </c>
      <c r="H6381" s="22">
        <v>36.04</v>
      </c>
      <c r="I6381" s="22">
        <v>24.8</v>
      </c>
      <c r="J6381" s="22" t="s">
        <v>60</v>
      </c>
      <c r="K6381" s="23">
        <v>184447.9</v>
      </c>
      <c r="L6381" s="23" t="s">
        <v>55</v>
      </c>
      <c r="M6381" s="23" t="s">
        <v>83</v>
      </c>
      <c r="N6381" s="27"/>
      <c r="O6381" s="23" t="s">
        <v>69</v>
      </c>
      <c r="P6381" t="str">
        <f t="shared" si="99"/>
        <v>INSERT INTO @DataTable (Deal, AdvanceDate, PROV, DealPurpose, RateType, BEACON, LTV, TDS, GDS, InsuranceType, PrincipalBalance, OccupancyType, AccountStatus, Closed_Date, DelinquencyBucket) VALUES (6380, '2013-05-27', 'AB', 'Purchase', 'Fixed', 654, 95, 36.04, 24.8, 'HiRatio', 184447.9, 'Owner-Occupied', 'Open', '1900-01-00', '0-29');</v>
      </c>
    </row>
    <row r="6382" spans="1:16" x14ac:dyDescent="0.35">
      <c r="A6382" s="19">
        <v>6381</v>
      </c>
      <c r="B6382" s="18">
        <v>41360</v>
      </c>
      <c r="C6382" s="19" t="s">
        <v>58</v>
      </c>
      <c r="D6382" s="19" t="s">
        <v>61</v>
      </c>
      <c r="E6382" s="19" t="s">
        <v>53</v>
      </c>
      <c r="F6382" s="19">
        <v>753</v>
      </c>
      <c r="G6382" s="19">
        <v>95</v>
      </c>
      <c r="H6382" s="19">
        <v>39.51</v>
      </c>
      <c r="I6382" s="19">
        <v>24</v>
      </c>
      <c r="J6382" s="19" t="s">
        <v>60</v>
      </c>
      <c r="K6382" s="20">
        <v>354366.05</v>
      </c>
      <c r="L6382" s="20" t="s">
        <v>55</v>
      </c>
      <c r="M6382" s="20" t="s">
        <v>83</v>
      </c>
      <c r="N6382" s="26"/>
      <c r="O6382" s="20" t="s">
        <v>56</v>
      </c>
      <c r="P6382" t="str">
        <f t="shared" si="99"/>
        <v>INSERT INTO @DataTable (Deal, AdvanceDate, PROV, DealPurpose, RateType, BEACON, LTV, TDS, GDS, InsuranceType, PrincipalBalance, OccupancyType, AccountStatus, Closed_Date, DelinquencyBucket) VALUES (6381, '2013-03-27', 'BC', 'Purchase', 'Fixed', 753, 95, 39.51, 24, 'HiRatio', 354366.05, 'Owner-Occupied', 'Open', '1900-01-00', 'Current');</v>
      </c>
    </row>
    <row r="6383" spans="1:16" x14ac:dyDescent="0.35">
      <c r="A6383" s="22">
        <v>6382</v>
      </c>
      <c r="B6383" s="21">
        <v>42643</v>
      </c>
      <c r="C6383" s="22" t="s">
        <v>51</v>
      </c>
      <c r="D6383" s="22" t="s">
        <v>61</v>
      </c>
      <c r="E6383" s="22" t="s">
        <v>53</v>
      </c>
      <c r="F6383" s="22">
        <v>610</v>
      </c>
      <c r="G6383" s="22">
        <v>90</v>
      </c>
      <c r="H6383" s="22">
        <v>38.68</v>
      </c>
      <c r="I6383" s="22">
        <v>24.98</v>
      </c>
      <c r="J6383" s="22" t="s">
        <v>60</v>
      </c>
      <c r="K6383" s="23">
        <v>408404.05</v>
      </c>
      <c r="L6383" s="23" t="s">
        <v>55</v>
      </c>
      <c r="M6383" s="23" t="s">
        <v>83</v>
      </c>
      <c r="N6383" s="27"/>
      <c r="O6383" s="23" t="s">
        <v>56</v>
      </c>
      <c r="P6383" t="str">
        <f t="shared" si="99"/>
        <v>INSERT INTO @DataTable (Deal, AdvanceDate, PROV, DealPurpose, RateType, BEACON, LTV, TDS, GDS, InsuranceType, PrincipalBalance, OccupancyType, AccountStatus, Closed_Date, DelinquencyBucket) VALUES (6382, '2016-09-30', 'AB', 'Purchase', 'Fixed', 610, 90, 38.68, 24.98, 'HiRatio', 408404.05, 'Owner-Occupied', 'Open', '1900-01-00', 'Current');</v>
      </c>
    </row>
    <row r="6384" spans="1:16" x14ac:dyDescent="0.35">
      <c r="A6384" s="19">
        <v>6383</v>
      </c>
      <c r="B6384" s="18">
        <v>41985</v>
      </c>
      <c r="C6384" s="19" t="s">
        <v>57</v>
      </c>
      <c r="D6384" s="19" t="s">
        <v>61</v>
      </c>
      <c r="E6384" s="19" t="s">
        <v>53</v>
      </c>
      <c r="F6384" s="19">
        <v>750</v>
      </c>
      <c r="G6384" s="19">
        <v>95</v>
      </c>
      <c r="H6384" s="19">
        <v>31.6</v>
      </c>
      <c r="I6384" s="19">
        <v>13.6</v>
      </c>
      <c r="J6384" s="19" t="s">
        <v>60</v>
      </c>
      <c r="K6384" s="20">
        <v>213906.48</v>
      </c>
      <c r="L6384" s="20" t="s">
        <v>55</v>
      </c>
      <c r="M6384" s="20" t="s">
        <v>83</v>
      </c>
      <c r="N6384" s="26"/>
      <c r="O6384" s="20" t="s">
        <v>56</v>
      </c>
      <c r="P6384" t="str">
        <f t="shared" si="99"/>
        <v>INSERT INTO @DataTable (Deal, AdvanceDate, PROV, DealPurpose, RateType, BEACON, LTV, TDS, GDS, InsuranceType, PrincipalBalance, OccupancyType, AccountStatus, Closed_Date, DelinquencyBucket) VALUES (6383, '2014-12-12', 'ON', 'Purchase', 'Fixed', 750, 95, 31.6, 13.6, 'HiRatio', 213906.48, 'Owner-Occupied', 'Open', '1900-01-00', 'Current');</v>
      </c>
    </row>
    <row r="6385" spans="1:16" x14ac:dyDescent="0.35">
      <c r="A6385" s="22">
        <v>6384</v>
      </c>
      <c r="B6385" s="21">
        <v>41600</v>
      </c>
      <c r="C6385" s="22" t="s">
        <v>51</v>
      </c>
      <c r="D6385" s="22" t="s">
        <v>61</v>
      </c>
      <c r="E6385" s="22" t="s">
        <v>40</v>
      </c>
      <c r="F6385" s="22">
        <v>816</v>
      </c>
      <c r="G6385" s="22">
        <v>93.8</v>
      </c>
      <c r="H6385" s="22">
        <v>32.119999999999997</v>
      </c>
      <c r="I6385" s="22">
        <v>30.05</v>
      </c>
      <c r="J6385" s="22" t="s">
        <v>60</v>
      </c>
      <c r="K6385" s="23">
        <v>276106.05</v>
      </c>
      <c r="L6385" s="23" t="s">
        <v>55</v>
      </c>
      <c r="M6385" s="23" t="s">
        <v>83</v>
      </c>
      <c r="N6385" s="27"/>
      <c r="O6385" s="23" t="s">
        <v>56</v>
      </c>
      <c r="P6385" t="str">
        <f t="shared" si="99"/>
        <v>INSERT INTO @DataTable (Deal, AdvanceDate, PROV, DealPurpose, RateType, BEACON, LTV, TDS, GDS, InsuranceType, PrincipalBalance, OccupancyType, AccountStatus, Closed_Date, DelinquencyBucket) VALUES (6384, '2013-11-22', 'AB', 'Purchase', 'ARM', 816, 93.8, 32.12, 30.05, 'HiRatio', 276106.05, 'Owner-Occupied', 'Open', '1900-01-00', 'Current');</v>
      </c>
    </row>
    <row r="6386" spans="1:16" x14ac:dyDescent="0.35">
      <c r="A6386" s="19">
        <v>6385</v>
      </c>
      <c r="B6386" s="18">
        <v>41975</v>
      </c>
      <c r="C6386" s="19" t="s">
        <v>57</v>
      </c>
      <c r="D6386" s="19" t="s">
        <v>61</v>
      </c>
      <c r="E6386" s="19" t="s">
        <v>40</v>
      </c>
      <c r="F6386" s="19">
        <v>794</v>
      </c>
      <c r="G6386" s="19">
        <v>95</v>
      </c>
      <c r="H6386" s="19">
        <v>36.729999999999997</v>
      </c>
      <c r="I6386" s="19">
        <v>23.37</v>
      </c>
      <c r="J6386" s="19" t="s">
        <v>60</v>
      </c>
      <c r="K6386" s="20">
        <v>284278.15999999997</v>
      </c>
      <c r="L6386" s="20" t="s">
        <v>55</v>
      </c>
      <c r="M6386" s="20" t="s">
        <v>83</v>
      </c>
      <c r="N6386" s="26"/>
      <c r="O6386" s="20" t="s">
        <v>56</v>
      </c>
      <c r="P6386" t="str">
        <f t="shared" si="99"/>
        <v>INSERT INTO @DataTable (Deal, AdvanceDate, PROV, DealPurpose, RateType, BEACON, LTV, TDS, GDS, InsuranceType, PrincipalBalance, OccupancyType, AccountStatus, Closed_Date, DelinquencyBucket) VALUES (6385, '2014-12-02', 'ON', 'Purchase', 'ARM', 794, 95, 36.73, 23.37, 'HiRatio', 284278.16, 'Owner-Occupied', 'Open', '1900-01-00', 'Current');</v>
      </c>
    </row>
    <row r="6387" spans="1:16" x14ac:dyDescent="0.35">
      <c r="A6387" s="22">
        <v>6386</v>
      </c>
      <c r="B6387" s="21">
        <v>41761</v>
      </c>
      <c r="C6387" s="22" t="s">
        <v>57</v>
      </c>
      <c r="D6387" s="22" t="s">
        <v>52</v>
      </c>
      <c r="E6387" s="22" t="s">
        <v>53</v>
      </c>
      <c r="F6387" s="22">
        <v>684</v>
      </c>
      <c r="G6387" s="22">
        <v>77.38</v>
      </c>
      <c r="H6387" s="22">
        <v>43.37</v>
      </c>
      <c r="I6387" s="22">
        <v>27.94</v>
      </c>
      <c r="J6387" s="22" t="s">
        <v>54</v>
      </c>
      <c r="K6387" s="23">
        <v>470777</v>
      </c>
      <c r="L6387" s="23" t="s">
        <v>55</v>
      </c>
      <c r="M6387" s="23" t="s">
        <v>83</v>
      </c>
      <c r="N6387" s="27"/>
      <c r="O6387" s="23" t="s">
        <v>56</v>
      </c>
      <c r="P6387" t="str">
        <f t="shared" si="99"/>
        <v>INSERT INTO @DataTable (Deal, AdvanceDate, PROV, DealPurpose, RateType, BEACON, LTV, TDS, GDS, InsuranceType, PrincipalBalance, OccupancyType, AccountStatus, Closed_Date, DelinquencyBucket) VALUES (6386, '2014-05-02', 'ON', 'Refinance External', 'Fixed', 684, 77.38, 43.37, 27.94, 'Conv', 470777, 'Owner-Occupied', 'Open', '1900-01-00', 'Current');</v>
      </c>
    </row>
    <row r="6388" spans="1:16" x14ac:dyDescent="0.35">
      <c r="A6388" s="19">
        <v>6387</v>
      </c>
      <c r="B6388" s="18">
        <v>42216</v>
      </c>
      <c r="C6388" s="19" t="s">
        <v>57</v>
      </c>
      <c r="D6388" s="19" t="s">
        <v>61</v>
      </c>
      <c r="E6388" s="19" t="s">
        <v>40</v>
      </c>
      <c r="F6388" s="19">
        <v>704</v>
      </c>
      <c r="G6388" s="19">
        <v>95</v>
      </c>
      <c r="H6388" s="19">
        <v>30.75</v>
      </c>
      <c r="I6388" s="19">
        <v>24.88</v>
      </c>
      <c r="J6388" s="19" t="s">
        <v>60</v>
      </c>
      <c r="K6388" s="20">
        <v>333260.36</v>
      </c>
      <c r="L6388" s="20" t="s">
        <v>55</v>
      </c>
      <c r="M6388" s="20" t="s">
        <v>83</v>
      </c>
      <c r="N6388" s="26"/>
      <c r="O6388" s="20" t="s">
        <v>56</v>
      </c>
      <c r="P6388" t="str">
        <f t="shared" si="99"/>
        <v>INSERT INTO @DataTable (Deal, AdvanceDate, PROV, DealPurpose, RateType, BEACON, LTV, TDS, GDS, InsuranceType, PrincipalBalance, OccupancyType, AccountStatus, Closed_Date, DelinquencyBucket) VALUES (6387, '2015-07-31', 'ON', 'Purchase', 'ARM', 704, 95, 30.75, 24.88, 'HiRatio', 333260.36, 'Owner-Occupied', 'Open', '1900-01-00', 'Current');</v>
      </c>
    </row>
    <row r="6389" spans="1:16" x14ac:dyDescent="0.35">
      <c r="A6389" s="22">
        <v>6388</v>
      </c>
      <c r="B6389" s="21">
        <v>40675</v>
      </c>
      <c r="C6389" s="22" t="s">
        <v>57</v>
      </c>
      <c r="D6389" s="22" t="s">
        <v>61</v>
      </c>
      <c r="E6389" s="22" t="s">
        <v>40</v>
      </c>
      <c r="F6389" s="22">
        <v>754</v>
      </c>
      <c r="G6389" s="22">
        <v>95</v>
      </c>
      <c r="H6389" s="22">
        <v>24.44</v>
      </c>
      <c r="I6389" s="22">
        <v>15.17</v>
      </c>
      <c r="J6389" s="22" t="s">
        <v>60</v>
      </c>
      <c r="K6389" s="23">
        <v>0</v>
      </c>
      <c r="L6389" s="23" t="s">
        <v>66</v>
      </c>
      <c r="M6389" s="23" t="s">
        <v>84</v>
      </c>
      <c r="N6389" s="27">
        <v>41914</v>
      </c>
      <c r="O6389" s="23" t="s">
        <v>56</v>
      </c>
      <c r="P6389" t="str">
        <f t="shared" si="99"/>
        <v>INSERT INTO @DataTable (Deal, AdvanceDate, PROV, DealPurpose, RateType, BEACON, LTV, TDS, GDS, InsuranceType, PrincipalBalance, OccupancyType, AccountStatus, Closed_Date, DelinquencyBucket) VALUES (6388, '2011-05-12', 'ON', 'Purchase', 'ARM', 754, 95, 24.44, 15.17, 'HiRatio', 0, 'Second Home', 'Closed', '2014-10-02', 'Current');</v>
      </c>
    </row>
    <row r="6390" spans="1:16" x14ac:dyDescent="0.35">
      <c r="A6390" s="19">
        <v>6389</v>
      </c>
      <c r="B6390" s="18">
        <v>41052</v>
      </c>
      <c r="C6390" s="19" t="s">
        <v>63</v>
      </c>
      <c r="D6390" s="19" t="s">
        <v>61</v>
      </c>
      <c r="E6390" s="19" t="s">
        <v>53</v>
      </c>
      <c r="F6390" s="19">
        <v>754</v>
      </c>
      <c r="G6390" s="19">
        <v>91.11</v>
      </c>
      <c r="H6390" s="19">
        <v>32.32</v>
      </c>
      <c r="I6390" s="19">
        <v>14.15</v>
      </c>
      <c r="J6390" s="19" t="s">
        <v>60</v>
      </c>
      <c r="K6390" s="20">
        <v>190265.26</v>
      </c>
      <c r="L6390" s="20" t="s">
        <v>55</v>
      </c>
      <c r="M6390" s="20" t="s">
        <v>83</v>
      </c>
      <c r="N6390" s="26"/>
      <c r="O6390" s="20" t="s">
        <v>56</v>
      </c>
      <c r="P6390" t="str">
        <f t="shared" si="99"/>
        <v>INSERT INTO @DataTable (Deal, AdvanceDate, PROV, DealPurpose, RateType, BEACON, LTV, TDS, GDS, InsuranceType, PrincipalBalance, OccupancyType, AccountStatus, Closed_Date, DelinquencyBucket) VALUES (6389, '2012-05-23', 'SK', 'Purchase', 'Fixed', 754, 91.11, 32.32, 14.15, 'HiRatio', 190265.26, 'Owner-Occupied', 'Open', '1900-01-00', 'Current');</v>
      </c>
    </row>
    <row r="6391" spans="1:16" x14ac:dyDescent="0.35">
      <c r="A6391" s="22">
        <v>6390</v>
      </c>
      <c r="B6391" s="21">
        <v>42153</v>
      </c>
      <c r="C6391" s="22" t="s">
        <v>57</v>
      </c>
      <c r="D6391" s="22" t="s">
        <v>61</v>
      </c>
      <c r="E6391" s="22" t="s">
        <v>53</v>
      </c>
      <c r="F6391" s="22">
        <v>778</v>
      </c>
      <c r="G6391" s="22">
        <v>80</v>
      </c>
      <c r="H6391" s="22">
        <v>29.69</v>
      </c>
      <c r="I6391" s="22">
        <v>29.35</v>
      </c>
      <c r="J6391" s="22" t="s">
        <v>54</v>
      </c>
      <c r="K6391" s="23">
        <v>319533.59999999998</v>
      </c>
      <c r="L6391" s="23" t="s">
        <v>55</v>
      </c>
      <c r="M6391" s="23" t="s">
        <v>83</v>
      </c>
      <c r="N6391" s="27"/>
      <c r="O6391" s="23" t="s">
        <v>56</v>
      </c>
      <c r="P6391" t="str">
        <f t="shared" si="99"/>
        <v>INSERT INTO @DataTable (Deal, AdvanceDate, PROV, DealPurpose, RateType, BEACON, LTV, TDS, GDS, InsuranceType, PrincipalBalance, OccupancyType, AccountStatus, Closed_Date, DelinquencyBucket) VALUES (6390, '2015-05-29', 'ON', 'Purchase', 'Fixed', 778, 80, 29.69, 29.35, 'Conv', 319533.6, 'Owner-Occupied', 'Open', '1900-01-00', 'Current');</v>
      </c>
    </row>
    <row r="6392" spans="1:16" x14ac:dyDescent="0.35">
      <c r="A6392" s="19">
        <v>6391</v>
      </c>
      <c r="B6392" s="18">
        <v>42153</v>
      </c>
      <c r="C6392" s="19" t="s">
        <v>57</v>
      </c>
      <c r="D6392" s="19" t="s">
        <v>61</v>
      </c>
      <c r="E6392" s="19" t="s">
        <v>40</v>
      </c>
      <c r="F6392" s="19">
        <v>805</v>
      </c>
      <c r="G6392" s="19">
        <v>80</v>
      </c>
      <c r="H6392" s="19">
        <v>30.55</v>
      </c>
      <c r="I6392" s="19">
        <v>30.31</v>
      </c>
      <c r="J6392" s="19" t="s">
        <v>54</v>
      </c>
      <c r="K6392" s="20">
        <v>503100.31</v>
      </c>
      <c r="L6392" s="20" t="s">
        <v>55</v>
      </c>
      <c r="M6392" s="20" t="s">
        <v>83</v>
      </c>
      <c r="N6392" s="26"/>
      <c r="O6392" s="20" t="s">
        <v>56</v>
      </c>
      <c r="P6392" t="str">
        <f t="shared" si="99"/>
        <v>INSERT INTO @DataTable (Deal, AdvanceDate, PROV, DealPurpose, RateType, BEACON, LTV, TDS, GDS, InsuranceType, PrincipalBalance, OccupancyType, AccountStatus, Closed_Date, DelinquencyBucket) VALUES (6391, '2015-05-29', 'ON', 'Purchase', 'ARM', 805, 80, 30.55, 30.31, 'Conv', 503100.31, 'Owner-Occupied', 'Open', '1900-01-00', 'Current');</v>
      </c>
    </row>
    <row r="6393" spans="1:16" x14ac:dyDescent="0.35">
      <c r="A6393" s="22">
        <v>6392</v>
      </c>
      <c r="B6393" s="21">
        <v>42571</v>
      </c>
      <c r="C6393" s="22" t="s">
        <v>57</v>
      </c>
      <c r="D6393" s="22" t="s">
        <v>61</v>
      </c>
      <c r="E6393" s="22" t="s">
        <v>40</v>
      </c>
      <c r="F6393" s="22">
        <v>791</v>
      </c>
      <c r="G6393" s="22">
        <v>95</v>
      </c>
      <c r="H6393" s="22">
        <v>38.03</v>
      </c>
      <c r="I6393" s="22">
        <v>12.35</v>
      </c>
      <c r="J6393" s="22" t="s">
        <v>60</v>
      </c>
      <c r="K6393" s="23">
        <v>254549.42</v>
      </c>
      <c r="L6393" s="23" t="s">
        <v>55</v>
      </c>
      <c r="M6393" s="23" t="s">
        <v>83</v>
      </c>
      <c r="N6393" s="27"/>
      <c r="O6393" s="23" t="s">
        <v>56</v>
      </c>
      <c r="P6393" t="str">
        <f t="shared" si="99"/>
        <v>INSERT INTO @DataTable (Deal, AdvanceDate, PROV, DealPurpose, RateType, BEACON, LTV, TDS, GDS, InsuranceType, PrincipalBalance, OccupancyType, AccountStatus, Closed_Date, DelinquencyBucket) VALUES (6392, '2016-07-20', 'ON', 'Purchase', 'ARM', 791, 95, 38.03, 12.35, 'HiRatio', 254549.42, 'Owner-Occupied', 'Open', '1900-01-00', 'Current');</v>
      </c>
    </row>
    <row r="6394" spans="1:16" x14ac:dyDescent="0.35">
      <c r="A6394" s="19">
        <v>6393</v>
      </c>
      <c r="B6394" s="18">
        <v>41577</v>
      </c>
      <c r="C6394" s="19" t="s">
        <v>65</v>
      </c>
      <c r="D6394" s="19" t="s">
        <v>61</v>
      </c>
      <c r="E6394" s="19" t="s">
        <v>53</v>
      </c>
      <c r="F6394" s="19">
        <v>787</v>
      </c>
      <c r="G6394" s="19">
        <v>95</v>
      </c>
      <c r="H6394" s="19">
        <v>40.32</v>
      </c>
      <c r="I6394" s="19">
        <v>30.18</v>
      </c>
      <c r="J6394" s="19" t="s">
        <v>60</v>
      </c>
      <c r="K6394" s="20">
        <v>234388.69</v>
      </c>
      <c r="L6394" s="20" t="s">
        <v>55</v>
      </c>
      <c r="M6394" s="20" t="s">
        <v>83</v>
      </c>
      <c r="N6394" s="26"/>
      <c r="O6394" s="20" t="s">
        <v>56</v>
      </c>
      <c r="P6394" t="str">
        <f t="shared" si="99"/>
        <v>INSERT INTO @DataTable (Deal, AdvanceDate, PROV, DealPurpose, RateType, BEACON, LTV, TDS, GDS, InsuranceType, PrincipalBalance, OccupancyType, AccountStatus, Closed_Date, DelinquencyBucket) VALUES (6393, '2013-10-30', 'NS', 'Purchase', 'Fixed', 787, 95, 40.32, 30.18, 'HiRatio', 234388.69, 'Owner-Occupied', 'Open', '1900-01-00', 'Current');</v>
      </c>
    </row>
    <row r="6395" spans="1:16" x14ac:dyDescent="0.35">
      <c r="A6395" s="22">
        <v>6394</v>
      </c>
      <c r="B6395" s="21">
        <v>41558</v>
      </c>
      <c r="C6395" s="22" t="s">
        <v>57</v>
      </c>
      <c r="D6395" s="22" t="s">
        <v>61</v>
      </c>
      <c r="E6395" s="22" t="s">
        <v>40</v>
      </c>
      <c r="F6395" s="22">
        <v>787</v>
      </c>
      <c r="G6395" s="22">
        <v>94.21</v>
      </c>
      <c r="H6395" s="22">
        <v>31.23</v>
      </c>
      <c r="I6395" s="22">
        <v>30.95</v>
      </c>
      <c r="J6395" s="22" t="s">
        <v>60</v>
      </c>
      <c r="K6395" s="23">
        <v>384305.72</v>
      </c>
      <c r="L6395" s="23" t="s">
        <v>55</v>
      </c>
      <c r="M6395" s="23" t="s">
        <v>83</v>
      </c>
      <c r="N6395" s="27"/>
      <c r="O6395" s="23" t="s">
        <v>56</v>
      </c>
      <c r="P6395" t="str">
        <f t="shared" si="99"/>
        <v>INSERT INTO @DataTable (Deal, AdvanceDate, PROV, DealPurpose, RateType, BEACON, LTV, TDS, GDS, InsuranceType, PrincipalBalance, OccupancyType, AccountStatus, Closed_Date, DelinquencyBucket) VALUES (6394, '2013-10-11', 'ON', 'Purchase', 'ARM', 787, 94.21, 31.23, 30.95, 'HiRatio', 384305.72, 'Owner-Occupied', 'Open', '1900-01-00', 'Current');</v>
      </c>
    </row>
    <row r="6396" spans="1:16" x14ac:dyDescent="0.35">
      <c r="A6396" s="19">
        <v>6395</v>
      </c>
      <c r="B6396" s="18">
        <v>40746</v>
      </c>
      <c r="C6396" s="19" t="s">
        <v>51</v>
      </c>
      <c r="D6396" s="19" t="s">
        <v>52</v>
      </c>
      <c r="E6396" s="19" t="s">
        <v>53</v>
      </c>
      <c r="F6396" s="19">
        <v>655</v>
      </c>
      <c r="G6396" s="19">
        <v>80</v>
      </c>
      <c r="H6396" s="19">
        <v>39.479999999999997</v>
      </c>
      <c r="I6396" s="19">
        <v>35.08</v>
      </c>
      <c r="J6396" s="19" t="s">
        <v>54</v>
      </c>
      <c r="K6396" s="20">
        <v>0</v>
      </c>
      <c r="L6396" s="20" t="s">
        <v>55</v>
      </c>
      <c r="M6396" s="20" t="s">
        <v>84</v>
      </c>
      <c r="N6396" s="26">
        <v>42578</v>
      </c>
      <c r="O6396" s="20" t="s">
        <v>56</v>
      </c>
      <c r="P6396" t="str">
        <f t="shared" si="99"/>
        <v>INSERT INTO @DataTable (Deal, AdvanceDate, PROV, DealPurpose, RateType, BEACON, LTV, TDS, GDS, InsuranceType, PrincipalBalance, OccupancyType, AccountStatus, Closed_Date, DelinquencyBucket) VALUES (6395, '2011-07-22', 'AB', 'Refinance External', 'Fixed', 655, 80, 39.48, 35.08, 'Conv', 0, 'Owner-Occupied', 'Closed', '2016-07-27', 'Current');</v>
      </c>
    </row>
    <row r="6397" spans="1:16" x14ac:dyDescent="0.35">
      <c r="A6397" s="22">
        <v>6396</v>
      </c>
      <c r="B6397" s="21">
        <v>42181</v>
      </c>
      <c r="C6397" s="22" t="s">
        <v>63</v>
      </c>
      <c r="D6397" s="22" t="s">
        <v>61</v>
      </c>
      <c r="E6397" s="22" t="s">
        <v>53</v>
      </c>
      <c r="F6397" s="22">
        <v>699</v>
      </c>
      <c r="G6397" s="22">
        <v>85.61</v>
      </c>
      <c r="H6397" s="22">
        <v>39.270000000000003</v>
      </c>
      <c r="I6397" s="22">
        <v>28.7</v>
      </c>
      <c r="J6397" s="22" t="s">
        <v>60</v>
      </c>
      <c r="K6397" s="23">
        <v>290199.94</v>
      </c>
      <c r="L6397" s="23" t="s">
        <v>55</v>
      </c>
      <c r="M6397" s="23" t="s">
        <v>83</v>
      </c>
      <c r="N6397" s="27"/>
      <c r="O6397" s="23" t="s">
        <v>56</v>
      </c>
      <c r="P6397" t="str">
        <f t="shared" si="99"/>
        <v>INSERT INTO @DataTable (Deal, AdvanceDate, PROV, DealPurpose, RateType, BEACON, LTV, TDS, GDS, InsuranceType, PrincipalBalance, OccupancyType, AccountStatus, Closed_Date, DelinquencyBucket) VALUES (6396, '2015-06-26', 'SK', 'Purchase', 'Fixed', 699, 85.61, 39.27, 28.7, 'HiRatio', 290199.94, 'Owner-Occupied', 'Open', '1900-01-00', 'Current');</v>
      </c>
    </row>
    <row r="6398" spans="1:16" x14ac:dyDescent="0.35">
      <c r="A6398" s="19">
        <v>6397</v>
      </c>
      <c r="B6398" s="18">
        <v>40982</v>
      </c>
      <c r="C6398" s="19" t="s">
        <v>57</v>
      </c>
      <c r="D6398" s="19" t="s">
        <v>61</v>
      </c>
      <c r="E6398" s="19" t="s">
        <v>53</v>
      </c>
      <c r="F6398" s="19">
        <v>816</v>
      </c>
      <c r="G6398" s="19">
        <v>90</v>
      </c>
      <c r="H6398" s="19">
        <v>37.07</v>
      </c>
      <c r="I6398" s="19">
        <v>13.49</v>
      </c>
      <c r="J6398" s="19" t="s">
        <v>60</v>
      </c>
      <c r="K6398" s="20">
        <v>0</v>
      </c>
      <c r="L6398" s="20" t="s">
        <v>66</v>
      </c>
      <c r="M6398" s="20" t="s">
        <v>84</v>
      </c>
      <c r="N6398" s="26">
        <v>42440</v>
      </c>
      <c r="O6398" s="20" t="s">
        <v>56</v>
      </c>
      <c r="P6398" t="str">
        <f t="shared" si="99"/>
        <v>INSERT INTO @DataTable (Deal, AdvanceDate, PROV, DealPurpose, RateType, BEACON, LTV, TDS, GDS, InsuranceType, PrincipalBalance, OccupancyType, AccountStatus, Closed_Date, DelinquencyBucket) VALUES (6397, '2012-03-14', 'ON', 'Purchase', 'Fixed', 816, 90, 37.07, 13.49, 'HiRatio', 0, 'Second Home', 'Closed', '2016-03-11', 'Current');</v>
      </c>
    </row>
    <row r="6399" spans="1:16" x14ac:dyDescent="0.35">
      <c r="A6399" s="22">
        <v>6398</v>
      </c>
      <c r="B6399" s="21">
        <v>41981</v>
      </c>
      <c r="C6399" s="22" t="s">
        <v>57</v>
      </c>
      <c r="D6399" s="22" t="s">
        <v>52</v>
      </c>
      <c r="E6399" s="22" t="s">
        <v>53</v>
      </c>
      <c r="F6399" s="22">
        <v>727</v>
      </c>
      <c r="G6399" s="22">
        <v>75</v>
      </c>
      <c r="H6399" s="22">
        <v>25.95</v>
      </c>
      <c r="I6399" s="22">
        <v>29.82</v>
      </c>
      <c r="J6399" s="22" t="s">
        <v>54</v>
      </c>
      <c r="K6399" s="23">
        <v>0</v>
      </c>
      <c r="L6399" s="23" t="s">
        <v>55</v>
      </c>
      <c r="M6399" s="23" t="s">
        <v>84</v>
      </c>
      <c r="N6399" s="27">
        <v>42510</v>
      </c>
      <c r="O6399" s="23" t="s">
        <v>56</v>
      </c>
      <c r="P6399" t="str">
        <f t="shared" si="99"/>
        <v>INSERT INTO @DataTable (Deal, AdvanceDate, PROV, DealPurpose, RateType, BEACON, LTV, TDS, GDS, InsuranceType, PrincipalBalance, OccupancyType, AccountStatus, Closed_Date, DelinquencyBucket) VALUES (6398, '2014-12-08', 'ON', 'Refinance External', 'Fixed', 727, 75, 25.95, 29.82, 'Conv', 0, 'Owner-Occupied', 'Closed', '2016-05-20', 'Current');</v>
      </c>
    </row>
    <row r="6400" spans="1:16" x14ac:dyDescent="0.35">
      <c r="A6400" s="19">
        <v>6399</v>
      </c>
      <c r="B6400" s="18">
        <v>42153</v>
      </c>
      <c r="C6400" s="19" t="s">
        <v>51</v>
      </c>
      <c r="D6400" s="19" t="s">
        <v>61</v>
      </c>
      <c r="E6400" s="19" t="s">
        <v>53</v>
      </c>
      <c r="F6400" s="19">
        <v>763</v>
      </c>
      <c r="G6400" s="19">
        <v>79.45</v>
      </c>
      <c r="H6400" s="19">
        <v>33.520000000000003</v>
      </c>
      <c r="I6400" s="19">
        <v>32.520000000000003</v>
      </c>
      <c r="J6400" s="19" t="s">
        <v>54</v>
      </c>
      <c r="K6400" s="20">
        <v>272840.21999999997</v>
      </c>
      <c r="L6400" s="20" t="s">
        <v>55</v>
      </c>
      <c r="M6400" s="20" t="s">
        <v>83</v>
      </c>
      <c r="N6400" s="26"/>
      <c r="O6400" s="20" t="s">
        <v>56</v>
      </c>
      <c r="P6400" t="str">
        <f t="shared" si="99"/>
        <v>INSERT INTO @DataTable (Deal, AdvanceDate, PROV, DealPurpose, RateType, BEACON, LTV, TDS, GDS, InsuranceType, PrincipalBalance, OccupancyType, AccountStatus, Closed_Date, DelinquencyBucket) VALUES (6399, '2015-05-29', 'AB', 'Purchase', 'Fixed', 763, 79.45, 33.52, 32.52, 'Conv', 272840.22, 'Owner-Occupied', 'Open', '1900-01-00', 'Current');</v>
      </c>
    </row>
    <row r="6401" spans="1:16" x14ac:dyDescent="0.35">
      <c r="A6401" s="22">
        <v>6400</v>
      </c>
      <c r="B6401" s="21">
        <v>41549</v>
      </c>
      <c r="C6401" s="22" t="s">
        <v>57</v>
      </c>
      <c r="D6401" s="22" t="s">
        <v>61</v>
      </c>
      <c r="E6401" s="22" t="s">
        <v>40</v>
      </c>
      <c r="F6401" s="22">
        <v>722</v>
      </c>
      <c r="G6401" s="22">
        <v>73.66</v>
      </c>
      <c r="H6401" s="22">
        <v>34.39</v>
      </c>
      <c r="I6401" s="22">
        <v>30.07</v>
      </c>
      <c r="J6401" s="22" t="s">
        <v>54</v>
      </c>
      <c r="K6401" s="23">
        <v>0</v>
      </c>
      <c r="L6401" s="23" t="s">
        <v>55</v>
      </c>
      <c r="M6401" s="23" t="s">
        <v>84</v>
      </c>
      <c r="N6401" s="27">
        <v>42339</v>
      </c>
      <c r="O6401" s="23" t="s">
        <v>56</v>
      </c>
      <c r="P6401" t="str">
        <f t="shared" si="99"/>
        <v>INSERT INTO @DataTable (Deal, AdvanceDate, PROV, DealPurpose, RateType, BEACON, LTV, TDS, GDS, InsuranceType, PrincipalBalance, OccupancyType, AccountStatus, Closed_Date, DelinquencyBucket) VALUES (6400, '2013-10-02', 'ON', 'Purchase', 'ARM', 722, 73.66, 34.39, 30.07, 'Conv', 0, 'Owner-Occupied', 'Closed', '2015-12-01', 'Current');</v>
      </c>
    </row>
    <row r="6402" spans="1:16" x14ac:dyDescent="0.35">
      <c r="A6402" s="19">
        <v>6401</v>
      </c>
      <c r="B6402" s="18">
        <v>41744</v>
      </c>
      <c r="C6402" s="19" t="s">
        <v>51</v>
      </c>
      <c r="D6402" s="19" t="s">
        <v>61</v>
      </c>
      <c r="E6402" s="19" t="s">
        <v>53</v>
      </c>
      <c r="F6402" s="19">
        <v>819</v>
      </c>
      <c r="G6402" s="19">
        <v>95</v>
      </c>
      <c r="H6402" s="19">
        <v>31.35</v>
      </c>
      <c r="I6402" s="19">
        <v>24.85</v>
      </c>
      <c r="J6402" s="19" t="s">
        <v>60</v>
      </c>
      <c r="K6402" s="20">
        <v>167077.60999999999</v>
      </c>
      <c r="L6402" s="20" t="s">
        <v>55</v>
      </c>
      <c r="M6402" s="20" t="s">
        <v>83</v>
      </c>
      <c r="N6402" s="26"/>
      <c r="O6402" s="20" t="s">
        <v>56</v>
      </c>
      <c r="P6402" t="str">
        <f t="shared" si="99"/>
        <v>INSERT INTO @DataTable (Deal, AdvanceDate, PROV, DealPurpose, RateType, BEACON, LTV, TDS, GDS, InsuranceType, PrincipalBalance, OccupancyType, AccountStatus, Closed_Date, DelinquencyBucket) VALUES (6401, '2014-04-15', 'AB', 'Purchase', 'Fixed', 819, 95, 31.35, 24.85, 'HiRatio', 167077.61, 'Owner-Occupied', 'Open', '1900-01-00', 'Current');</v>
      </c>
    </row>
    <row r="6403" spans="1:16" x14ac:dyDescent="0.35">
      <c r="A6403" s="22">
        <v>6402</v>
      </c>
      <c r="B6403" s="21">
        <v>42639</v>
      </c>
      <c r="C6403" s="22" t="s">
        <v>51</v>
      </c>
      <c r="D6403" s="22" t="s">
        <v>61</v>
      </c>
      <c r="E6403" s="22" t="s">
        <v>53</v>
      </c>
      <c r="F6403" s="22">
        <v>826</v>
      </c>
      <c r="G6403" s="22">
        <v>90</v>
      </c>
      <c r="H6403" s="22">
        <v>23.7</v>
      </c>
      <c r="I6403" s="22">
        <v>23.2</v>
      </c>
      <c r="J6403" s="22" t="s">
        <v>60</v>
      </c>
      <c r="K6403" s="23">
        <v>342291.61</v>
      </c>
      <c r="L6403" s="23" t="s">
        <v>55</v>
      </c>
      <c r="M6403" s="23" t="s">
        <v>83</v>
      </c>
      <c r="N6403" s="27"/>
      <c r="O6403" s="23" t="s">
        <v>56</v>
      </c>
      <c r="P6403" t="str">
        <f t="shared" ref="P6403:P6466" si="100">"INSERT INTO @DataTable (Deal, AdvanceDate, PROV, DealPurpose, RateType, BEACON, LTV, TDS, GDS, InsuranceType, PrincipalBalance, OccupancyType, AccountStatus, Closed_Date, DelinquencyBucket) VALUES (" &amp; A6403 &amp; ", " &amp; "'" &amp; TEXT(B6403, "yyyy-mm-dd") &amp; "', '" &amp; C6403 &amp; "', '" &amp; D6403 &amp; "', '" &amp; E6403 &amp; "', " &amp; F6403 &amp; ", " &amp; G6403 &amp; ", " &amp; H6403 &amp; ", " &amp; I6403 &amp; ", '" &amp; J6403 &amp; "', " &amp; K6403 &amp; ", '" &amp; L6403 &amp; "', '" &amp; M6403 &amp; "', '" &amp;TEXT(N6403, "yyyy-mm-dd") &amp; "', '" &amp; O6403 &amp; "');"</f>
        <v>INSERT INTO @DataTable (Deal, AdvanceDate, PROV, DealPurpose, RateType, BEACON, LTV, TDS, GDS, InsuranceType, PrincipalBalance, OccupancyType, AccountStatus, Closed_Date, DelinquencyBucket) VALUES (6402, '2016-09-26', 'AB', 'Purchase', 'Fixed', 826, 90, 23.7, 23.2, 'HiRatio', 342291.61, 'Owner-Occupied', 'Open', '1900-01-00', 'Current');</v>
      </c>
    </row>
    <row r="6404" spans="1:16" x14ac:dyDescent="0.35">
      <c r="A6404" s="19">
        <v>6403</v>
      </c>
      <c r="B6404" s="18">
        <v>42149</v>
      </c>
      <c r="C6404" s="19" t="s">
        <v>57</v>
      </c>
      <c r="D6404" s="19" t="s">
        <v>61</v>
      </c>
      <c r="E6404" s="19" t="s">
        <v>53</v>
      </c>
      <c r="F6404" s="19">
        <v>761</v>
      </c>
      <c r="G6404" s="19">
        <v>80</v>
      </c>
      <c r="H6404" s="19">
        <v>30.09</v>
      </c>
      <c r="I6404" s="19">
        <v>19.73</v>
      </c>
      <c r="J6404" s="19" t="s">
        <v>54</v>
      </c>
      <c r="K6404" s="20">
        <v>0</v>
      </c>
      <c r="L6404" s="20" t="s">
        <v>55</v>
      </c>
      <c r="M6404" s="20" t="s">
        <v>84</v>
      </c>
      <c r="N6404" s="26">
        <v>42608</v>
      </c>
      <c r="O6404" s="20" t="s">
        <v>56</v>
      </c>
      <c r="P6404" t="str">
        <f t="shared" si="100"/>
        <v>INSERT INTO @DataTable (Deal, AdvanceDate, PROV, DealPurpose, RateType, BEACON, LTV, TDS, GDS, InsuranceType, PrincipalBalance, OccupancyType, AccountStatus, Closed_Date, DelinquencyBucket) VALUES (6403, '2015-05-25', 'ON', 'Purchase', 'Fixed', 761, 80, 30.09, 19.73, 'Conv', 0, 'Owner-Occupied', 'Closed', '2016-08-26', 'Current');</v>
      </c>
    </row>
    <row r="6405" spans="1:16" x14ac:dyDescent="0.35">
      <c r="A6405" s="22">
        <v>6404</v>
      </c>
      <c r="B6405" s="21">
        <v>42356</v>
      </c>
      <c r="C6405" s="22" t="s">
        <v>58</v>
      </c>
      <c r="D6405" s="22" t="s">
        <v>61</v>
      </c>
      <c r="E6405" s="22" t="s">
        <v>40</v>
      </c>
      <c r="F6405" s="22">
        <v>751</v>
      </c>
      <c r="G6405" s="22">
        <v>95</v>
      </c>
      <c r="H6405" s="22">
        <v>38.07</v>
      </c>
      <c r="I6405" s="22">
        <v>24.63</v>
      </c>
      <c r="J6405" s="22" t="s">
        <v>60</v>
      </c>
      <c r="K6405" s="23">
        <v>472065.17</v>
      </c>
      <c r="L6405" s="23" t="s">
        <v>55</v>
      </c>
      <c r="M6405" s="23" t="s">
        <v>83</v>
      </c>
      <c r="N6405" s="27"/>
      <c r="O6405" s="23" t="s">
        <v>56</v>
      </c>
      <c r="P6405" t="str">
        <f t="shared" si="100"/>
        <v>INSERT INTO @DataTable (Deal, AdvanceDate, PROV, DealPurpose, RateType, BEACON, LTV, TDS, GDS, InsuranceType, PrincipalBalance, OccupancyType, AccountStatus, Closed_Date, DelinquencyBucket) VALUES (6404, '2015-12-18', 'BC', 'Purchase', 'ARM', 751, 95, 38.07, 24.63, 'HiRatio', 472065.17, 'Owner-Occupied', 'Open', '1900-01-00', 'Current');</v>
      </c>
    </row>
    <row r="6406" spans="1:16" x14ac:dyDescent="0.35">
      <c r="A6406" s="19">
        <v>6405</v>
      </c>
      <c r="B6406" s="18">
        <v>41788</v>
      </c>
      <c r="C6406" s="19" t="s">
        <v>58</v>
      </c>
      <c r="D6406" s="19" t="s">
        <v>61</v>
      </c>
      <c r="E6406" s="19" t="s">
        <v>40</v>
      </c>
      <c r="F6406" s="19">
        <v>811</v>
      </c>
      <c r="G6406" s="19">
        <v>75</v>
      </c>
      <c r="H6406" s="19">
        <v>36.08</v>
      </c>
      <c r="I6406" s="19">
        <v>21.07</v>
      </c>
      <c r="J6406" s="19" t="s">
        <v>54</v>
      </c>
      <c r="K6406" s="20">
        <v>164794.07999999999</v>
      </c>
      <c r="L6406" s="20" t="s">
        <v>55</v>
      </c>
      <c r="M6406" s="20" t="s">
        <v>83</v>
      </c>
      <c r="N6406" s="26"/>
      <c r="O6406" s="20" t="s">
        <v>56</v>
      </c>
      <c r="P6406" t="str">
        <f t="shared" si="100"/>
        <v>INSERT INTO @DataTable (Deal, AdvanceDate, PROV, DealPurpose, RateType, BEACON, LTV, TDS, GDS, InsuranceType, PrincipalBalance, OccupancyType, AccountStatus, Closed_Date, DelinquencyBucket) VALUES (6405, '2014-05-29', 'BC', 'Purchase', 'ARM', 811, 75, 36.08, 21.07, 'Conv', 164794.08, 'Owner-Occupied', 'Open', '1900-01-00', 'Current');</v>
      </c>
    </row>
    <row r="6407" spans="1:16" x14ac:dyDescent="0.35">
      <c r="A6407" s="22">
        <v>6406</v>
      </c>
      <c r="B6407" s="21">
        <v>42174</v>
      </c>
      <c r="C6407" s="22" t="s">
        <v>57</v>
      </c>
      <c r="D6407" s="22" t="s">
        <v>61</v>
      </c>
      <c r="E6407" s="22" t="s">
        <v>53</v>
      </c>
      <c r="F6407" s="22">
        <v>758</v>
      </c>
      <c r="G6407" s="22">
        <v>85</v>
      </c>
      <c r="H6407" s="22">
        <v>27.47</v>
      </c>
      <c r="I6407" s="22">
        <v>27.47</v>
      </c>
      <c r="J6407" s="22" t="s">
        <v>60</v>
      </c>
      <c r="K6407" s="23">
        <v>211795.52</v>
      </c>
      <c r="L6407" s="23" t="s">
        <v>55</v>
      </c>
      <c r="M6407" s="23" t="s">
        <v>83</v>
      </c>
      <c r="N6407" s="27"/>
      <c r="O6407" s="23" t="s">
        <v>56</v>
      </c>
      <c r="P6407" t="str">
        <f t="shared" si="100"/>
        <v>INSERT INTO @DataTable (Deal, AdvanceDate, PROV, DealPurpose, RateType, BEACON, LTV, TDS, GDS, InsuranceType, PrincipalBalance, OccupancyType, AccountStatus, Closed_Date, DelinquencyBucket) VALUES (6406, '2015-06-19', 'ON', 'Purchase', 'Fixed', 758, 85, 27.47, 27.47, 'HiRatio', 211795.52, 'Owner-Occupied', 'Open', '1900-01-00', 'Current');</v>
      </c>
    </row>
    <row r="6408" spans="1:16" x14ac:dyDescent="0.35">
      <c r="A6408" s="19">
        <v>6407</v>
      </c>
      <c r="B6408" s="18">
        <v>41803</v>
      </c>
      <c r="C6408" s="19" t="s">
        <v>51</v>
      </c>
      <c r="D6408" s="19" t="s">
        <v>61</v>
      </c>
      <c r="E6408" s="19" t="s">
        <v>40</v>
      </c>
      <c r="F6408" s="19">
        <v>716</v>
      </c>
      <c r="G6408" s="19">
        <v>65</v>
      </c>
      <c r="H6408" s="19">
        <v>35.340000000000003</v>
      </c>
      <c r="I6408" s="19">
        <v>12.77</v>
      </c>
      <c r="J6408" s="19" t="s">
        <v>54</v>
      </c>
      <c r="K6408" s="20">
        <v>201303.98</v>
      </c>
      <c r="L6408" s="20" t="s">
        <v>62</v>
      </c>
      <c r="M6408" s="20" t="s">
        <v>83</v>
      </c>
      <c r="N6408" s="26"/>
      <c r="O6408" s="20" t="s">
        <v>56</v>
      </c>
      <c r="P6408" t="str">
        <f t="shared" si="100"/>
        <v>INSERT INTO @DataTable (Deal, AdvanceDate, PROV, DealPurpose, RateType, BEACON, LTV, TDS, GDS, InsuranceType, PrincipalBalance, OccupancyType, AccountStatus, Closed_Date, DelinquencyBucket) VALUES (6407, '2014-06-13', 'AB', 'Purchase', 'ARM', 716, 65, 35.34, 12.77, 'Conv', 201303.98, 'Rental', 'Open', '1900-01-00', 'Current');</v>
      </c>
    </row>
    <row r="6409" spans="1:16" x14ac:dyDescent="0.35">
      <c r="A6409" s="22">
        <v>6408</v>
      </c>
      <c r="B6409" s="21">
        <v>41841</v>
      </c>
      <c r="C6409" s="22" t="s">
        <v>57</v>
      </c>
      <c r="D6409" s="22" t="s">
        <v>61</v>
      </c>
      <c r="E6409" s="22" t="s">
        <v>40</v>
      </c>
      <c r="F6409" s="22">
        <v>761</v>
      </c>
      <c r="G6409" s="22">
        <v>80</v>
      </c>
      <c r="H6409" s="22">
        <v>28.09</v>
      </c>
      <c r="I6409" s="22">
        <v>23.34</v>
      </c>
      <c r="J6409" s="22" t="s">
        <v>54</v>
      </c>
      <c r="K6409" s="23">
        <v>474328.35</v>
      </c>
      <c r="L6409" s="23" t="s">
        <v>55</v>
      </c>
      <c r="M6409" s="23" t="s">
        <v>83</v>
      </c>
      <c r="N6409" s="27"/>
      <c r="O6409" s="23" t="s">
        <v>56</v>
      </c>
      <c r="P6409" t="str">
        <f t="shared" si="100"/>
        <v>INSERT INTO @DataTable (Deal, AdvanceDate, PROV, DealPurpose, RateType, BEACON, LTV, TDS, GDS, InsuranceType, PrincipalBalance, OccupancyType, AccountStatus, Closed_Date, DelinquencyBucket) VALUES (6408, '2014-07-21', 'ON', 'Purchase', 'ARM', 761, 80, 28.09, 23.34, 'Conv', 474328.35, 'Owner-Occupied', 'Open', '1900-01-00', 'Current');</v>
      </c>
    </row>
    <row r="6410" spans="1:16" x14ac:dyDescent="0.35">
      <c r="A6410" s="19">
        <v>6409</v>
      </c>
      <c r="B6410" s="18">
        <v>41957</v>
      </c>
      <c r="C6410" s="19" t="s">
        <v>51</v>
      </c>
      <c r="D6410" s="19" t="s">
        <v>61</v>
      </c>
      <c r="E6410" s="19" t="s">
        <v>53</v>
      </c>
      <c r="F6410" s="19">
        <v>624</v>
      </c>
      <c r="G6410" s="19">
        <v>80</v>
      </c>
      <c r="H6410" s="19">
        <v>37.83</v>
      </c>
      <c r="I6410" s="19">
        <v>23.04</v>
      </c>
      <c r="J6410" s="19" t="s">
        <v>54</v>
      </c>
      <c r="K6410" s="20">
        <v>325144.15000000002</v>
      </c>
      <c r="L6410" s="20" t="s">
        <v>55</v>
      </c>
      <c r="M6410" s="20" t="s">
        <v>83</v>
      </c>
      <c r="N6410" s="26"/>
      <c r="O6410" s="20" t="s">
        <v>56</v>
      </c>
      <c r="P6410" t="str">
        <f t="shared" si="100"/>
        <v>INSERT INTO @DataTable (Deal, AdvanceDate, PROV, DealPurpose, RateType, BEACON, LTV, TDS, GDS, InsuranceType, PrincipalBalance, OccupancyType, AccountStatus, Closed_Date, DelinquencyBucket) VALUES (6409, '2014-11-14', 'AB', 'Purchase', 'Fixed', 624, 80, 37.83, 23.04, 'Conv', 325144.15, 'Owner-Occupied', 'Open', '1900-01-00', 'Current');</v>
      </c>
    </row>
    <row r="6411" spans="1:16" x14ac:dyDescent="0.35">
      <c r="A6411" s="22">
        <v>6410</v>
      </c>
      <c r="B6411" s="21">
        <v>40935</v>
      </c>
      <c r="C6411" s="22" t="s">
        <v>57</v>
      </c>
      <c r="D6411" s="22" t="s">
        <v>52</v>
      </c>
      <c r="E6411" s="22" t="s">
        <v>53</v>
      </c>
      <c r="F6411" s="22">
        <v>757</v>
      </c>
      <c r="G6411" s="22">
        <v>85</v>
      </c>
      <c r="H6411" s="22">
        <v>38.26</v>
      </c>
      <c r="I6411" s="22">
        <v>37.89</v>
      </c>
      <c r="J6411" s="22" t="s">
        <v>60</v>
      </c>
      <c r="K6411" s="23">
        <v>180012.18</v>
      </c>
      <c r="L6411" s="23" t="s">
        <v>55</v>
      </c>
      <c r="M6411" s="23" t="s">
        <v>83</v>
      </c>
      <c r="N6411" s="27"/>
      <c r="O6411" s="23" t="s">
        <v>56</v>
      </c>
      <c r="P6411" t="str">
        <f t="shared" si="100"/>
        <v>INSERT INTO @DataTable (Deal, AdvanceDate, PROV, DealPurpose, RateType, BEACON, LTV, TDS, GDS, InsuranceType, PrincipalBalance, OccupancyType, AccountStatus, Closed_Date, DelinquencyBucket) VALUES (6410, '2012-01-27', 'ON', 'Refinance External', 'Fixed', 757, 85, 38.26, 37.89, 'HiRatio', 180012.18, 'Owner-Occupied', 'Open', '1900-01-00', 'Current');</v>
      </c>
    </row>
    <row r="6412" spans="1:16" x14ac:dyDescent="0.35">
      <c r="A6412" s="19">
        <v>6411</v>
      </c>
      <c r="B6412" s="18">
        <v>41596</v>
      </c>
      <c r="C6412" s="19" t="s">
        <v>57</v>
      </c>
      <c r="D6412" s="19" t="s">
        <v>52</v>
      </c>
      <c r="E6412" s="19" t="s">
        <v>40</v>
      </c>
      <c r="F6412" s="19">
        <v>799</v>
      </c>
      <c r="G6412" s="19">
        <v>77.91</v>
      </c>
      <c r="H6412" s="19">
        <v>30.49</v>
      </c>
      <c r="I6412" s="19">
        <v>29.3</v>
      </c>
      <c r="J6412" s="19" t="s">
        <v>54</v>
      </c>
      <c r="K6412" s="20">
        <v>279900</v>
      </c>
      <c r="L6412" s="20" t="s">
        <v>55</v>
      </c>
      <c r="M6412" s="20" t="s">
        <v>83</v>
      </c>
      <c r="N6412" s="26"/>
      <c r="O6412" s="20" t="s">
        <v>56</v>
      </c>
      <c r="P6412" t="str">
        <f t="shared" si="100"/>
        <v>INSERT INTO @DataTable (Deal, AdvanceDate, PROV, DealPurpose, RateType, BEACON, LTV, TDS, GDS, InsuranceType, PrincipalBalance, OccupancyType, AccountStatus, Closed_Date, DelinquencyBucket) VALUES (6411, '2013-11-18', 'ON', 'Refinance External', 'ARM', 799, 77.91, 30.49, 29.3, 'Conv', 279900, 'Owner-Occupied', 'Open', '1900-01-00', 'Current');</v>
      </c>
    </row>
    <row r="6413" spans="1:16" x14ac:dyDescent="0.35">
      <c r="A6413" s="22">
        <v>6412</v>
      </c>
      <c r="B6413" s="21">
        <v>42566</v>
      </c>
      <c r="C6413" s="22" t="s">
        <v>51</v>
      </c>
      <c r="D6413" s="22" t="s">
        <v>64</v>
      </c>
      <c r="E6413" s="22" t="s">
        <v>53</v>
      </c>
      <c r="F6413" s="22">
        <v>775</v>
      </c>
      <c r="G6413" s="22">
        <v>90</v>
      </c>
      <c r="H6413" s="22">
        <v>23.4</v>
      </c>
      <c r="I6413" s="22">
        <v>17.940000000000001</v>
      </c>
      <c r="J6413" s="22" t="s">
        <v>60</v>
      </c>
      <c r="K6413" s="23">
        <v>521967.38</v>
      </c>
      <c r="L6413" s="23" t="s">
        <v>55</v>
      </c>
      <c r="M6413" s="23" t="s">
        <v>83</v>
      </c>
      <c r="N6413" s="27"/>
      <c r="O6413" s="23" t="s">
        <v>56</v>
      </c>
      <c r="P6413" t="str">
        <f t="shared" si="100"/>
        <v>INSERT INTO @DataTable (Deal, AdvanceDate, PROV, DealPurpose, RateType, BEACON, LTV, TDS, GDS, InsuranceType, PrincipalBalance, OccupancyType, AccountStatus, Closed_Date, DelinquencyBucket) VALUES (6412, '2016-07-15', 'AB', 'Purchase with Improvements', 'Fixed', 775, 90, 23.4, 17.94, 'HiRatio', 521967.38, 'Owner-Occupied', 'Open', '1900-01-00', 'Current');</v>
      </c>
    </row>
    <row r="6414" spans="1:16" x14ac:dyDescent="0.35">
      <c r="A6414" s="19">
        <v>6413</v>
      </c>
      <c r="B6414" s="18">
        <v>41878</v>
      </c>
      <c r="C6414" s="19" t="s">
        <v>51</v>
      </c>
      <c r="D6414" s="19" t="s">
        <v>61</v>
      </c>
      <c r="E6414" s="19" t="s">
        <v>40</v>
      </c>
      <c r="F6414" s="19">
        <v>744</v>
      </c>
      <c r="G6414" s="19">
        <v>94.97</v>
      </c>
      <c r="H6414" s="19">
        <v>36.03</v>
      </c>
      <c r="I6414" s="19">
        <v>29.12</v>
      </c>
      <c r="J6414" s="19" t="s">
        <v>60</v>
      </c>
      <c r="K6414" s="20">
        <v>344066.2</v>
      </c>
      <c r="L6414" s="20" t="s">
        <v>55</v>
      </c>
      <c r="M6414" s="20" t="s">
        <v>83</v>
      </c>
      <c r="N6414" s="26"/>
      <c r="O6414" s="20" t="s">
        <v>56</v>
      </c>
      <c r="P6414" t="str">
        <f t="shared" si="100"/>
        <v>INSERT INTO @DataTable (Deal, AdvanceDate, PROV, DealPurpose, RateType, BEACON, LTV, TDS, GDS, InsuranceType, PrincipalBalance, OccupancyType, AccountStatus, Closed_Date, DelinquencyBucket) VALUES (6413, '2014-08-27', 'AB', 'Purchase', 'ARM', 744, 94.97, 36.03, 29.12, 'HiRatio', 344066.2, 'Owner-Occupied', 'Open', '1900-01-00', 'Current');</v>
      </c>
    </row>
    <row r="6415" spans="1:16" x14ac:dyDescent="0.35">
      <c r="A6415" s="22">
        <v>6414</v>
      </c>
      <c r="B6415" s="21">
        <v>41838</v>
      </c>
      <c r="C6415" s="22" t="s">
        <v>57</v>
      </c>
      <c r="D6415" s="22" t="s">
        <v>61</v>
      </c>
      <c r="E6415" s="22" t="s">
        <v>53</v>
      </c>
      <c r="F6415" s="22">
        <v>761</v>
      </c>
      <c r="G6415" s="22">
        <v>95</v>
      </c>
      <c r="H6415" s="22">
        <v>43.11</v>
      </c>
      <c r="I6415" s="22">
        <v>22.03</v>
      </c>
      <c r="J6415" s="22" t="s">
        <v>60</v>
      </c>
      <c r="K6415" s="23">
        <v>215939.84</v>
      </c>
      <c r="L6415" s="23" t="s">
        <v>55</v>
      </c>
      <c r="M6415" s="23" t="s">
        <v>83</v>
      </c>
      <c r="N6415" s="27"/>
      <c r="O6415" s="23" t="s">
        <v>56</v>
      </c>
      <c r="P6415" t="str">
        <f t="shared" si="100"/>
        <v>INSERT INTO @DataTable (Deal, AdvanceDate, PROV, DealPurpose, RateType, BEACON, LTV, TDS, GDS, InsuranceType, PrincipalBalance, OccupancyType, AccountStatus, Closed_Date, DelinquencyBucket) VALUES (6414, '2014-07-18', 'ON', 'Purchase', 'Fixed', 761, 95, 43.11, 22.03, 'HiRatio', 215939.84, 'Owner-Occupied', 'Open', '1900-01-00', 'Current');</v>
      </c>
    </row>
    <row r="6416" spans="1:16" x14ac:dyDescent="0.35">
      <c r="A6416" s="19">
        <v>6415</v>
      </c>
      <c r="B6416" s="18">
        <v>42321</v>
      </c>
      <c r="C6416" s="19" t="s">
        <v>58</v>
      </c>
      <c r="D6416" s="19" t="s">
        <v>52</v>
      </c>
      <c r="E6416" s="19" t="s">
        <v>40</v>
      </c>
      <c r="F6416" s="19">
        <v>807</v>
      </c>
      <c r="G6416" s="19">
        <v>64.13</v>
      </c>
      <c r="H6416" s="19">
        <v>26.87</v>
      </c>
      <c r="I6416" s="19">
        <v>20.28</v>
      </c>
      <c r="J6416" s="19" t="s">
        <v>54</v>
      </c>
      <c r="K6416" s="20">
        <v>192679.36</v>
      </c>
      <c r="L6416" s="20" t="s">
        <v>55</v>
      </c>
      <c r="M6416" s="20" t="s">
        <v>83</v>
      </c>
      <c r="N6416" s="26"/>
      <c r="O6416" s="20" t="s">
        <v>56</v>
      </c>
      <c r="P6416" t="str">
        <f t="shared" si="100"/>
        <v>INSERT INTO @DataTable (Deal, AdvanceDate, PROV, DealPurpose, RateType, BEACON, LTV, TDS, GDS, InsuranceType, PrincipalBalance, OccupancyType, AccountStatus, Closed_Date, DelinquencyBucket) VALUES (6415, '2015-11-13', 'BC', 'Refinance External', 'ARM', 807, 64.13, 26.87, 20.28, 'Conv', 192679.36, 'Owner-Occupied', 'Open', '1900-01-00', 'Current');</v>
      </c>
    </row>
    <row r="6417" spans="1:16" x14ac:dyDescent="0.35">
      <c r="A6417" s="22">
        <v>6416</v>
      </c>
      <c r="B6417" s="21">
        <v>41500</v>
      </c>
      <c r="C6417" s="22" t="s">
        <v>51</v>
      </c>
      <c r="D6417" s="22" t="s">
        <v>59</v>
      </c>
      <c r="E6417" s="22" t="s">
        <v>53</v>
      </c>
      <c r="F6417" s="22">
        <v>690</v>
      </c>
      <c r="G6417" s="22">
        <v>90.62</v>
      </c>
      <c r="H6417" s="22">
        <v>40.869999999999997</v>
      </c>
      <c r="I6417" s="22">
        <v>17.64</v>
      </c>
      <c r="J6417" s="22" t="s">
        <v>60</v>
      </c>
      <c r="K6417" s="23">
        <v>0</v>
      </c>
      <c r="L6417" s="23" t="s">
        <v>55</v>
      </c>
      <c r="M6417" s="23" t="s">
        <v>84</v>
      </c>
      <c r="N6417" s="27">
        <v>41759</v>
      </c>
      <c r="O6417" s="23" t="s">
        <v>56</v>
      </c>
      <c r="P6417" t="str">
        <f t="shared" si="100"/>
        <v>INSERT INTO @DataTable (Deal, AdvanceDate, PROV, DealPurpose, RateType, BEACON, LTV, TDS, GDS, InsuranceType, PrincipalBalance, OccupancyType, AccountStatus, Closed_Date, DelinquencyBucket) VALUES (6416, '2013-08-14', 'AB', 'Transfer', 'Fixed', 690, 90.62, 40.87, 17.64, 'HiRatio', 0, 'Owner-Occupied', 'Closed', '2014-04-30', 'Current');</v>
      </c>
    </row>
    <row r="6418" spans="1:16" x14ac:dyDescent="0.35">
      <c r="A6418" s="19">
        <v>6417</v>
      </c>
      <c r="B6418" s="18">
        <v>41779</v>
      </c>
      <c r="C6418" s="19" t="s">
        <v>57</v>
      </c>
      <c r="D6418" s="19" t="s">
        <v>59</v>
      </c>
      <c r="E6418" s="19" t="s">
        <v>40</v>
      </c>
      <c r="F6418" s="19">
        <v>703</v>
      </c>
      <c r="G6418" s="19">
        <v>81.709999999999994</v>
      </c>
      <c r="H6418" s="19">
        <v>30.24</v>
      </c>
      <c r="I6418" s="19">
        <v>29.38</v>
      </c>
      <c r="J6418" s="19" t="s">
        <v>60</v>
      </c>
      <c r="K6418" s="20">
        <v>149727.54</v>
      </c>
      <c r="L6418" s="20" t="s">
        <v>55</v>
      </c>
      <c r="M6418" s="20" t="s">
        <v>83</v>
      </c>
      <c r="N6418" s="26"/>
      <c r="O6418" s="20" t="s">
        <v>56</v>
      </c>
      <c r="P6418" t="str">
        <f t="shared" si="100"/>
        <v>INSERT INTO @DataTable (Deal, AdvanceDate, PROV, DealPurpose, RateType, BEACON, LTV, TDS, GDS, InsuranceType, PrincipalBalance, OccupancyType, AccountStatus, Closed_Date, DelinquencyBucket) VALUES (6417, '2014-05-20', 'ON', 'Transfer', 'ARM', 703, 81.71, 30.24, 29.38, 'HiRatio', 149727.54, 'Owner-Occupied', 'Open', '1900-01-00', 'Current');</v>
      </c>
    </row>
    <row r="6419" spans="1:16" x14ac:dyDescent="0.35">
      <c r="A6419" s="22">
        <v>6418</v>
      </c>
      <c r="B6419" s="21">
        <v>41089</v>
      </c>
      <c r="C6419" s="22" t="s">
        <v>57</v>
      </c>
      <c r="D6419" s="22" t="s">
        <v>61</v>
      </c>
      <c r="E6419" s="22" t="s">
        <v>53</v>
      </c>
      <c r="F6419" s="22">
        <v>684</v>
      </c>
      <c r="G6419" s="22">
        <v>90</v>
      </c>
      <c r="H6419" s="22">
        <v>27.3</v>
      </c>
      <c r="I6419" s="22">
        <v>17.12</v>
      </c>
      <c r="J6419" s="22" t="s">
        <v>60</v>
      </c>
      <c r="K6419" s="23">
        <v>0</v>
      </c>
      <c r="L6419" s="23" t="s">
        <v>55</v>
      </c>
      <c r="M6419" s="23" t="s">
        <v>84</v>
      </c>
      <c r="N6419" s="27">
        <v>42185</v>
      </c>
      <c r="O6419" s="23" t="s">
        <v>56</v>
      </c>
      <c r="P6419" t="str">
        <f t="shared" si="100"/>
        <v>INSERT INTO @DataTable (Deal, AdvanceDate, PROV, DealPurpose, RateType, BEACON, LTV, TDS, GDS, InsuranceType, PrincipalBalance, OccupancyType, AccountStatus, Closed_Date, DelinquencyBucket) VALUES (6418, '2012-06-29', 'ON', 'Purchase', 'Fixed', 684, 90, 27.3, 17.12, 'HiRatio', 0, 'Owner-Occupied', 'Closed', '2015-06-30', 'Current');</v>
      </c>
    </row>
    <row r="6420" spans="1:16" x14ac:dyDescent="0.35">
      <c r="A6420" s="19">
        <v>6419</v>
      </c>
      <c r="B6420" s="18">
        <v>42118</v>
      </c>
      <c r="C6420" s="19" t="s">
        <v>58</v>
      </c>
      <c r="D6420" s="19" t="s">
        <v>52</v>
      </c>
      <c r="E6420" s="19" t="s">
        <v>40</v>
      </c>
      <c r="F6420" s="19">
        <v>789</v>
      </c>
      <c r="G6420" s="19">
        <v>71.22</v>
      </c>
      <c r="H6420" s="19">
        <v>23.66</v>
      </c>
      <c r="I6420" s="19">
        <v>22.39</v>
      </c>
      <c r="J6420" s="19" t="s">
        <v>54</v>
      </c>
      <c r="K6420" s="20">
        <v>326888.46999999997</v>
      </c>
      <c r="L6420" s="20" t="s">
        <v>55</v>
      </c>
      <c r="M6420" s="20" t="s">
        <v>83</v>
      </c>
      <c r="N6420" s="26"/>
      <c r="O6420" s="20" t="s">
        <v>56</v>
      </c>
      <c r="P6420" t="str">
        <f t="shared" si="100"/>
        <v>INSERT INTO @DataTable (Deal, AdvanceDate, PROV, DealPurpose, RateType, BEACON, LTV, TDS, GDS, InsuranceType, PrincipalBalance, OccupancyType, AccountStatus, Closed_Date, DelinquencyBucket) VALUES (6419, '2015-04-24', 'BC', 'Refinance External', 'ARM', 789, 71.22, 23.66, 22.39, 'Conv', 326888.47, 'Owner-Occupied', 'Open', '1900-01-00', 'Current');</v>
      </c>
    </row>
    <row r="6421" spans="1:16" x14ac:dyDescent="0.35">
      <c r="A6421" s="22">
        <v>6420</v>
      </c>
      <c r="B6421" s="21">
        <v>42397</v>
      </c>
      <c r="C6421" s="22" t="s">
        <v>57</v>
      </c>
      <c r="D6421" s="22" t="s">
        <v>61</v>
      </c>
      <c r="E6421" s="22" t="s">
        <v>53</v>
      </c>
      <c r="F6421" s="22">
        <v>770</v>
      </c>
      <c r="G6421" s="22">
        <v>80</v>
      </c>
      <c r="H6421" s="22">
        <v>34.049999999999997</v>
      </c>
      <c r="I6421" s="22">
        <v>33.840000000000003</v>
      </c>
      <c r="J6421" s="22" t="s">
        <v>54</v>
      </c>
      <c r="K6421" s="23">
        <v>292217.98</v>
      </c>
      <c r="L6421" s="23" t="s">
        <v>55</v>
      </c>
      <c r="M6421" s="23" t="s">
        <v>83</v>
      </c>
      <c r="N6421" s="27"/>
      <c r="O6421" s="23" t="s">
        <v>56</v>
      </c>
      <c r="P6421" t="str">
        <f t="shared" si="100"/>
        <v>INSERT INTO @DataTable (Deal, AdvanceDate, PROV, DealPurpose, RateType, BEACON, LTV, TDS, GDS, InsuranceType, PrincipalBalance, OccupancyType, AccountStatus, Closed_Date, DelinquencyBucket) VALUES (6420, '2016-01-28', 'ON', 'Purchase', 'Fixed', 770, 80, 34.05, 33.84, 'Conv', 292217.98, 'Owner-Occupied', 'Open', '1900-01-00', 'Current');</v>
      </c>
    </row>
    <row r="6422" spans="1:16" x14ac:dyDescent="0.35">
      <c r="A6422" s="19">
        <v>6421</v>
      </c>
      <c r="B6422" s="18">
        <v>41064</v>
      </c>
      <c r="C6422" s="19" t="s">
        <v>51</v>
      </c>
      <c r="D6422" s="19" t="s">
        <v>61</v>
      </c>
      <c r="E6422" s="19" t="s">
        <v>53</v>
      </c>
      <c r="F6422" s="19">
        <v>774</v>
      </c>
      <c r="G6422" s="19">
        <v>80</v>
      </c>
      <c r="H6422" s="19">
        <v>41.91</v>
      </c>
      <c r="I6422" s="19">
        <v>27.56</v>
      </c>
      <c r="J6422" s="19" t="s">
        <v>54</v>
      </c>
      <c r="K6422" s="20">
        <v>198964.5</v>
      </c>
      <c r="L6422" s="20" t="s">
        <v>55</v>
      </c>
      <c r="M6422" s="20" t="s">
        <v>83</v>
      </c>
      <c r="N6422" s="26"/>
      <c r="O6422" s="20" t="s">
        <v>56</v>
      </c>
      <c r="P6422" t="str">
        <f t="shared" si="100"/>
        <v>INSERT INTO @DataTable (Deal, AdvanceDate, PROV, DealPurpose, RateType, BEACON, LTV, TDS, GDS, InsuranceType, PrincipalBalance, OccupancyType, AccountStatus, Closed_Date, DelinquencyBucket) VALUES (6421, '2012-06-04', 'AB', 'Purchase', 'Fixed', 774, 80, 41.91, 27.56, 'Conv', 198964.5, 'Owner-Occupied', 'Open', '1900-01-00', 'Current');</v>
      </c>
    </row>
    <row r="6423" spans="1:16" x14ac:dyDescent="0.35">
      <c r="A6423" s="22">
        <v>6422</v>
      </c>
      <c r="B6423" s="21">
        <v>42412</v>
      </c>
      <c r="C6423" s="22" t="s">
        <v>57</v>
      </c>
      <c r="D6423" s="22" t="s">
        <v>59</v>
      </c>
      <c r="E6423" s="22" t="s">
        <v>53</v>
      </c>
      <c r="F6423" s="22">
        <v>746</v>
      </c>
      <c r="G6423" s="22">
        <v>61.54</v>
      </c>
      <c r="H6423" s="22">
        <v>34.97</v>
      </c>
      <c r="I6423" s="22">
        <v>33.15</v>
      </c>
      <c r="J6423" s="22" t="s">
        <v>54</v>
      </c>
      <c r="K6423" s="23">
        <v>389822.52</v>
      </c>
      <c r="L6423" s="23" t="s">
        <v>55</v>
      </c>
      <c r="M6423" s="23" t="s">
        <v>83</v>
      </c>
      <c r="N6423" s="27"/>
      <c r="O6423" s="23" t="s">
        <v>56</v>
      </c>
      <c r="P6423" t="str">
        <f t="shared" si="100"/>
        <v>INSERT INTO @DataTable (Deal, AdvanceDate, PROV, DealPurpose, RateType, BEACON, LTV, TDS, GDS, InsuranceType, PrincipalBalance, OccupancyType, AccountStatus, Closed_Date, DelinquencyBucket) VALUES (6422, '2016-02-12', 'ON', 'Transfer', 'Fixed', 746, 61.54, 34.97, 33.15, 'Conv', 389822.52, 'Owner-Occupied', 'Open', '1900-01-00', 'Current');</v>
      </c>
    </row>
    <row r="6424" spans="1:16" x14ac:dyDescent="0.35">
      <c r="A6424" s="19">
        <v>6423</v>
      </c>
      <c r="B6424" s="18">
        <v>42339</v>
      </c>
      <c r="C6424" s="19" t="s">
        <v>57</v>
      </c>
      <c r="D6424" s="19" t="s">
        <v>61</v>
      </c>
      <c r="E6424" s="19" t="s">
        <v>53</v>
      </c>
      <c r="F6424" s="19">
        <v>754</v>
      </c>
      <c r="G6424" s="19">
        <v>95</v>
      </c>
      <c r="H6424" s="19">
        <v>37.979999999999997</v>
      </c>
      <c r="I6424" s="19">
        <v>24.54</v>
      </c>
      <c r="J6424" s="19" t="s">
        <v>60</v>
      </c>
      <c r="K6424" s="20">
        <v>334432.71000000002</v>
      </c>
      <c r="L6424" s="20" t="s">
        <v>55</v>
      </c>
      <c r="M6424" s="20" t="s">
        <v>83</v>
      </c>
      <c r="N6424" s="26"/>
      <c r="O6424" s="20" t="s">
        <v>56</v>
      </c>
      <c r="P6424" t="str">
        <f t="shared" si="100"/>
        <v>INSERT INTO @DataTable (Deal, AdvanceDate, PROV, DealPurpose, RateType, BEACON, LTV, TDS, GDS, InsuranceType, PrincipalBalance, OccupancyType, AccountStatus, Closed_Date, DelinquencyBucket) VALUES (6423, '2015-12-01', 'ON', 'Purchase', 'Fixed', 754, 95, 37.98, 24.54, 'HiRatio', 334432.71, 'Owner-Occupied', 'Open', '1900-01-00', 'Current');</v>
      </c>
    </row>
    <row r="6425" spans="1:16" x14ac:dyDescent="0.35">
      <c r="A6425" s="22">
        <v>6424</v>
      </c>
      <c r="B6425" s="21">
        <v>42278</v>
      </c>
      <c r="C6425" s="22" t="s">
        <v>51</v>
      </c>
      <c r="D6425" s="22" t="s">
        <v>61</v>
      </c>
      <c r="E6425" s="22" t="s">
        <v>40</v>
      </c>
      <c r="F6425" s="22">
        <v>808</v>
      </c>
      <c r="G6425" s="22">
        <v>95</v>
      </c>
      <c r="H6425" s="22">
        <v>29.17</v>
      </c>
      <c r="I6425" s="22">
        <v>25.01</v>
      </c>
      <c r="J6425" s="22" t="s">
        <v>60</v>
      </c>
      <c r="K6425" s="23">
        <v>161822.19</v>
      </c>
      <c r="L6425" s="23" t="s">
        <v>55</v>
      </c>
      <c r="M6425" s="23" t="s">
        <v>83</v>
      </c>
      <c r="N6425" s="27"/>
      <c r="O6425" s="23" t="s">
        <v>56</v>
      </c>
      <c r="P6425" t="str">
        <f t="shared" si="100"/>
        <v>INSERT INTO @DataTable (Deal, AdvanceDate, PROV, DealPurpose, RateType, BEACON, LTV, TDS, GDS, InsuranceType, PrincipalBalance, OccupancyType, AccountStatus, Closed_Date, DelinquencyBucket) VALUES (6424, '2015-10-01', 'AB', 'Purchase', 'ARM', 808, 95, 29.17, 25.01, 'HiRatio', 161822.19, 'Owner-Occupied', 'Open', '1900-01-00', 'Current');</v>
      </c>
    </row>
    <row r="6426" spans="1:16" x14ac:dyDescent="0.35">
      <c r="A6426" s="19">
        <v>6425</v>
      </c>
      <c r="B6426" s="18">
        <v>40752</v>
      </c>
      <c r="C6426" s="19" t="s">
        <v>57</v>
      </c>
      <c r="D6426" s="19" t="s">
        <v>59</v>
      </c>
      <c r="E6426" s="19" t="s">
        <v>53</v>
      </c>
      <c r="F6426" s="19">
        <v>732</v>
      </c>
      <c r="G6426" s="19">
        <v>83.3</v>
      </c>
      <c r="H6426" s="19">
        <v>25.48</v>
      </c>
      <c r="I6426" s="19">
        <v>18.22</v>
      </c>
      <c r="J6426" s="19" t="s">
        <v>60</v>
      </c>
      <c r="K6426" s="20">
        <v>0</v>
      </c>
      <c r="L6426" s="20" t="s">
        <v>55</v>
      </c>
      <c r="M6426" s="20" t="s">
        <v>84</v>
      </c>
      <c r="N6426" s="26">
        <v>42164</v>
      </c>
      <c r="O6426" s="20" t="s">
        <v>56</v>
      </c>
      <c r="P6426" t="str">
        <f t="shared" si="100"/>
        <v>INSERT INTO @DataTable (Deal, AdvanceDate, PROV, DealPurpose, RateType, BEACON, LTV, TDS, GDS, InsuranceType, PrincipalBalance, OccupancyType, AccountStatus, Closed_Date, DelinquencyBucket) VALUES (6425, '2011-07-28', 'ON', 'Transfer', 'Fixed', 732, 83.3, 25.48, 18.22, 'HiRatio', 0, 'Owner-Occupied', 'Closed', '2015-06-09', 'Current');</v>
      </c>
    </row>
    <row r="6427" spans="1:16" x14ac:dyDescent="0.35">
      <c r="A6427" s="22">
        <v>6426</v>
      </c>
      <c r="B6427" s="21">
        <v>42292</v>
      </c>
      <c r="C6427" s="22" t="s">
        <v>57</v>
      </c>
      <c r="D6427" s="22" t="s">
        <v>61</v>
      </c>
      <c r="E6427" s="22" t="s">
        <v>40</v>
      </c>
      <c r="F6427" s="22">
        <v>690</v>
      </c>
      <c r="G6427" s="22">
        <v>95</v>
      </c>
      <c r="H6427" s="22">
        <v>33.94</v>
      </c>
      <c r="I6427" s="22">
        <v>23.46</v>
      </c>
      <c r="J6427" s="22" t="s">
        <v>60</v>
      </c>
      <c r="K6427" s="23">
        <v>298012.98</v>
      </c>
      <c r="L6427" s="23" t="s">
        <v>55</v>
      </c>
      <c r="M6427" s="23" t="s">
        <v>83</v>
      </c>
      <c r="N6427" s="27"/>
      <c r="O6427" s="23" t="s">
        <v>56</v>
      </c>
      <c r="P6427" t="str">
        <f t="shared" si="100"/>
        <v>INSERT INTO @DataTable (Deal, AdvanceDate, PROV, DealPurpose, RateType, BEACON, LTV, TDS, GDS, InsuranceType, PrincipalBalance, OccupancyType, AccountStatus, Closed_Date, DelinquencyBucket) VALUES (6426, '2015-10-15', 'ON', 'Purchase', 'ARM', 690, 95, 33.94, 23.46, 'HiRatio', 298012.98, 'Owner-Occupied', 'Open', '1900-01-00', 'Current');</v>
      </c>
    </row>
    <row r="6428" spans="1:16" x14ac:dyDescent="0.35">
      <c r="A6428" s="19">
        <v>6427</v>
      </c>
      <c r="B6428" s="18">
        <v>42447</v>
      </c>
      <c r="C6428" s="19" t="s">
        <v>51</v>
      </c>
      <c r="D6428" s="19" t="s">
        <v>61</v>
      </c>
      <c r="E6428" s="19" t="s">
        <v>53</v>
      </c>
      <c r="F6428" s="19">
        <v>795</v>
      </c>
      <c r="G6428" s="19">
        <v>95</v>
      </c>
      <c r="H6428" s="19">
        <v>38.14</v>
      </c>
      <c r="I6428" s="19">
        <v>32.880000000000003</v>
      </c>
      <c r="J6428" s="19" t="s">
        <v>60</v>
      </c>
      <c r="K6428" s="20">
        <v>363398.48</v>
      </c>
      <c r="L6428" s="20" t="s">
        <v>55</v>
      </c>
      <c r="M6428" s="20" t="s">
        <v>83</v>
      </c>
      <c r="N6428" s="26"/>
      <c r="O6428" s="20" t="s">
        <v>56</v>
      </c>
      <c r="P6428" t="str">
        <f t="shared" si="100"/>
        <v>INSERT INTO @DataTable (Deal, AdvanceDate, PROV, DealPurpose, RateType, BEACON, LTV, TDS, GDS, InsuranceType, PrincipalBalance, OccupancyType, AccountStatus, Closed_Date, DelinquencyBucket) VALUES (6427, '2016-03-18', 'AB', 'Purchase', 'Fixed', 795, 95, 38.14, 32.88, 'HiRatio', 363398.48, 'Owner-Occupied', 'Open', '1900-01-00', 'Current');</v>
      </c>
    </row>
    <row r="6429" spans="1:16" x14ac:dyDescent="0.35">
      <c r="A6429" s="22">
        <v>6428</v>
      </c>
      <c r="B6429" s="21">
        <v>41564</v>
      </c>
      <c r="C6429" s="22" t="s">
        <v>57</v>
      </c>
      <c r="D6429" s="22" t="s">
        <v>61</v>
      </c>
      <c r="E6429" s="22" t="s">
        <v>53</v>
      </c>
      <c r="F6429" s="22">
        <v>737</v>
      </c>
      <c r="G6429" s="22">
        <v>95</v>
      </c>
      <c r="H6429" s="22">
        <v>43.39</v>
      </c>
      <c r="I6429" s="22">
        <v>34.450000000000003</v>
      </c>
      <c r="J6429" s="22" t="s">
        <v>60</v>
      </c>
      <c r="K6429" s="23">
        <v>245961.38</v>
      </c>
      <c r="L6429" s="23" t="s">
        <v>55</v>
      </c>
      <c r="M6429" s="23" t="s">
        <v>83</v>
      </c>
      <c r="N6429" s="27"/>
      <c r="O6429" s="23" t="s">
        <v>56</v>
      </c>
      <c r="P6429" t="str">
        <f t="shared" si="100"/>
        <v>INSERT INTO @DataTable (Deal, AdvanceDate, PROV, DealPurpose, RateType, BEACON, LTV, TDS, GDS, InsuranceType, PrincipalBalance, OccupancyType, AccountStatus, Closed_Date, DelinquencyBucket) VALUES (6428, '2013-10-17', 'ON', 'Purchase', 'Fixed', 737, 95, 43.39, 34.45, 'HiRatio', 245961.38, 'Owner-Occupied', 'Open', '1900-01-00', 'Current');</v>
      </c>
    </row>
    <row r="6430" spans="1:16" x14ac:dyDescent="0.35">
      <c r="A6430" s="19">
        <v>6429</v>
      </c>
      <c r="B6430" s="18">
        <v>41971</v>
      </c>
      <c r="C6430" s="19" t="s">
        <v>65</v>
      </c>
      <c r="D6430" s="19" t="s">
        <v>61</v>
      </c>
      <c r="E6430" s="19" t="s">
        <v>53</v>
      </c>
      <c r="F6430" s="19">
        <v>782</v>
      </c>
      <c r="G6430" s="19">
        <v>95</v>
      </c>
      <c r="H6430" s="19">
        <v>32.89</v>
      </c>
      <c r="I6430" s="19">
        <v>19.690000000000001</v>
      </c>
      <c r="J6430" s="19" t="s">
        <v>60</v>
      </c>
      <c r="K6430" s="20">
        <v>109185.92</v>
      </c>
      <c r="L6430" s="20" t="s">
        <v>55</v>
      </c>
      <c r="M6430" s="20" t="s">
        <v>83</v>
      </c>
      <c r="N6430" s="26"/>
      <c r="O6430" s="20" t="s">
        <v>56</v>
      </c>
      <c r="P6430" t="str">
        <f t="shared" si="100"/>
        <v>INSERT INTO @DataTable (Deal, AdvanceDate, PROV, DealPurpose, RateType, BEACON, LTV, TDS, GDS, InsuranceType, PrincipalBalance, OccupancyType, AccountStatus, Closed_Date, DelinquencyBucket) VALUES (6429, '2014-11-28', 'NS', 'Purchase', 'Fixed', 782, 95, 32.89, 19.69, 'HiRatio', 109185.92, 'Owner-Occupied', 'Open', '1900-01-00', 'Current');</v>
      </c>
    </row>
    <row r="6431" spans="1:16" x14ac:dyDescent="0.35">
      <c r="A6431" s="22">
        <v>6430</v>
      </c>
      <c r="B6431" s="21">
        <v>42475</v>
      </c>
      <c r="C6431" s="22" t="s">
        <v>57</v>
      </c>
      <c r="D6431" s="22" t="s">
        <v>52</v>
      </c>
      <c r="E6431" s="22" t="s">
        <v>40</v>
      </c>
      <c r="F6431" s="22">
        <v>718</v>
      </c>
      <c r="G6431" s="22">
        <v>60.5</v>
      </c>
      <c r="H6431" s="22">
        <v>38.86</v>
      </c>
      <c r="I6431" s="22">
        <v>19.059999999999999</v>
      </c>
      <c r="J6431" s="22" t="s">
        <v>54</v>
      </c>
      <c r="K6431" s="23">
        <v>354566.96</v>
      </c>
      <c r="L6431" s="23" t="s">
        <v>55</v>
      </c>
      <c r="M6431" s="23" t="s">
        <v>83</v>
      </c>
      <c r="N6431" s="27"/>
      <c r="O6431" s="23" t="s">
        <v>56</v>
      </c>
      <c r="P6431" t="str">
        <f t="shared" si="100"/>
        <v>INSERT INTO @DataTable (Deal, AdvanceDate, PROV, DealPurpose, RateType, BEACON, LTV, TDS, GDS, InsuranceType, PrincipalBalance, OccupancyType, AccountStatus, Closed_Date, DelinquencyBucket) VALUES (6430, '2016-04-15', 'ON', 'Refinance External', 'ARM', 718, 60.5, 38.86, 19.06, 'Conv', 354566.96, 'Owner-Occupied', 'Open', '1900-01-00', 'Current');</v>
      </c>
    </row>
    <row r="6432" spans="1:16" x14ac:dyDescent="0.35">
      <c r="A6432" s="19">
        <v>6431</v>
      </c>
      <c r="B6432" s="18">
        <v>41753</v>
      </c>
      <c r="C6432" s="19" t="s">
        <v>57</v>
      </c>
      <c r="D6432" s="19" t="s">
        <v>52</v>
      </c>
      <c r="E6432" s="19" t="s">
        <v>40</v>
      </c>
      <c r="F6432" s="19">
        <v>793</v>
      </c>
      <c r="G6432" s="19">
        <v>54.35</v>
      </c>
      <c r="H6432" s="19">
        <v>12.98</v>
      </c>
      <c r="I6432" s="19">
        <v>10.29</v>
      </c>
      <c r="J6432" s="19" t="s">
        <v>54</v>
      </c>
      <c r="K6432" s="20">
        <v>230428.64</v>
      </c>
      <c r="L6432" s="20" t="s">
        <v>55</v>
      </c>
      <c r="M6432" s="20" t="s">
        <v>83</v>
      </c>
      <c r="N6432" s="26"/>
      <c r="O6432" s="20" t="s">
        <v>56</v>
      </c>
      <c r="P6432" t="str">
        <f t="shared" si="100"/>
        <v>INSERT INTO @DataTable (Deal, AdvanceDate, PROV, DealPurpose, RateType, BEACON, LTV, TDS, GDS, InsuranceType, PrincipalBalance, OccupancyType, AccountStatus, Closed_Date, DelinquencyBucket) VALUES (6431, '2014-04-24', 'ON', 'Refinance External', 'ARM', 793, 54.35, 12.98, 10.29, 'Conv', 230428.64, 'Owner-Occupied', 'Open', '1900-01-00', 'Current');</v>
      </c>
    </row>
    <row r="6433" spans="1:16" x14ac:dyDescent="0.35">
      <c r="A6433" s="22">
        <v>6432</v>
      </c>
      <c r="B6433" s="21">
        <v>41991</v>
      </c>
      <c r="C6433" s="22" t="s">
        <v>57</v>
      </c>
      <c r="D6433" s="22" t="s">
        <v>61</v>
      </c>
      <c r="E6433" s="22" t="s">
        <v>53</v>
      </c>
      <c r="F6433" s="22">
        <v>731</v>
      </c>
      <c r="G6433" s="22">
        <v>80</v>
      </c>
      <c r="H6433" s="22">
        <v>42.12</v>
      </c>
      <c r="I6433" s="22">
        <v>38.46</v>
      </c>
      <c r="J6433" s="22" t="s">
        <v>54</v>
      </c>
      <c r="K6433" s="23">
        <v>722595.21</v>
      </c>
      <c r="L6433" s="23" t="s">
        <v>55</v>
      </c>
      <c r="M6433" s="23" t="s">
        <v>83</v>
      </c>
      <c r="N6433" s="27"/>
      <c r="O6433" s="23" t="s">
        <v>56</v>
      </c>
      <c r="P6433" t="str">
        <f t="shared" si="100"/>
        <v>INSERT INTO @DataTable (Deal, AdvanceDate, PROV, DealPurpose, RateType, BEACON, LTV, TDS, GDS, InsuranceType, PrincipalBalance, OccupancyType, AccountStatus, Closed_Date, DelinquencyBucket) VALUES (6432, '2014-12-18', 'ON', 'Purchase', 'Fixed', 731, 80, 42.12, 38.46, 'Conv', 722595.21, 'Owner-Occupied', 'Open', '1900-01-00', 'Current');</v>
      </c>
    </row>
    <row r="6434" spans="1:16" x14ac:dyDescent="0.35">
      <c r="A6434" s="19">
        <v>6433</v>
      </c>
      <c r="B6434" s="18">
        <v>41515</v>
      </c>
      <c r="C6434" s="19" t="s">
        <v>57</v>
      </c>
      <c r="D6434" s="19" t="s">
        <v>61</v>
      </c>
      <c r="E6434" s="19" t="s">
        <v>53</v>
      </c>
      <c r="F6434" s="19">
        <v>802</v>
      </c>
      <c r="G6434" s="19">
        <v>79.62</v>
      </c>
      <c r="H6434" s="19">
        <v>39.159999999999997</v>
      </c>
      <c r="I6434" s="19">
        <v>38.72</v>
      </c>
      <c r="J6434" s="19" t="s">
        <v>54</v>
      </c>
      <c r="K6434" s="20">
        <v>239103.85</v>
      </c>
      <c r="L6434" s="20" t="s">
        <v>55</v>
      </c>
      <c r="M6434" s="20" t="s">
        <v>83</v>
      </c>
      <c r="N6434" s="26"/>
      <c r="O6434" s="20" t="s">
        <v>56</v>
      </c>
      <c r="P6434" t="str">
        <f t="shared" si="100"/>
        <v>INSERT INTO @DataTable (Deal, AdvanceDate, PROV, DealPurpose, RateType, BEACON, LTV, TDS, GDS, InsuranceType, PrincipalBalance, OccupancyType, AccountStatus, Closed_Date, DelinquencyBucket) VALUES (6433, '2013-08-29', 'ON', 'Purchase', 'Fixed', 802, 79.62, 39.16, 38.72, 'Conv', 239103.85, 'Owner-Occupied', 'Open', '1900-01-00', 'Current');</v>
      </c>
    </row>
    <row r="6435" spans="1:16" x14ac:dyDescent="0.35">
      <c r="A6435" s="22">
        <v>6434</v>
      </c>
      <c r="B6435" s="21">
        <v>42171</v>
      </c>
      <c r="C6435" s="22" t="s">
        <v>57</v>
      </c>
      <c r="D6435" s="22" t="s">
        <v>59</v>
      </c>
      <c r="E6435" s="22" t="s">
        <v>40</v>
      </c>
      <c r="F6435" s="22">
        <v>677</v>
      </c>
      <c r="G6435" s="22">
        <v>55.07</v>
      </c>
      <c r="H6435" s="22">
        <v>30.02</v>
      </c>
      <c r="I6435" s="22">
        <v>14.38</v>
      </c>
      <c r="J6435" s="22" t="s">
        <v>54</v>
      </c>
      <c r="K6435" s="23">
        <v>259335.73</v>
      </c>
      <c r="L6435" s="23" t="s">
        <v>55</v>
      </c>
      <c r="M6435" s="23" t="s">
        <v>83</v>
      </c>
      <c r="N6435" s="27"/>
      <c r="O6435" s="23" t="s">
        <v>56</v>
      </c>
      <c r="P6435" t="str">
        <f t="shared" si="100"/>
        <v>INSERT INTO @DataTable (Deal, AdvanceDate, PROV, DealPurpose, RateType, BEACON, LTV, TDS, GDS, InsuranceType, PrincipalBalance, OccupancyType, AccountStatus, Closed_Date, DelinquencyBucket) VALUES (6434, '2015-06-16', 'ON', 'Transfer', 'ARM', 677, 55.07, 30.02, 14.38, 'Conv', 259335.73, 'Owner-Occupied', 'Open', '1900-01-00', 'Current');</v>
      </c>
    </row>
    <row r="6436" spans="1:16" x14ac:dyDescent="0.35">
      <c r="A6436" s="19">
        <v>6435</v>
      </c>
      <c r="B6436" s="18">
        <v>42187</v>
      </c>
      <c r="C6436" s="19" t="s">
        <v>57</v>
      </c>
      <c r="D6436" s="19" t="s">
        <v>52</v>
      </c>
      <c r="E6436" s="19" t="s">
        <v>53</v>
      </c>
      <c r="F6436" s="19">
        <v>769</v>
      </c>
      <c r="G6436" s="19">
        <v>50.83</v>
      </c>
      <c r="H6436" s="19">
        <v>19.04</v>
      </c>
      <c r="I6436" s="19">
        <v>14.5</v>
      </c>
      <c r="J6436" s="19" t="s">
        <v>54</v>
      </c>
      <c r="K6436" s="20">
        <v>283305.57</v>
      </c>
      <c r="L6436" s="20" t="s">
        <v>55</v>
      </c>
      <c r="M6436" s="20" t="s">
        <v>83</v>
      </c>
      <c r="N6436" s="26"/>
      <c r="O6436" s="20" t="s">
        <v>56</v>
      </c>
      <c r="P6436" t="str">
        <f t="shared" si="100"/>
        <v>INSERT INTO @DataTable (Deal, AdvanceDate, PROV, DealPurpose, RateType, BEACON, LTV, TDS, GDS, InsuranceType, PrincipalBalance, OccupancyType, AccountStatus, Closed_Date, DelinquencyBucket) VALUES (6435, '2015-07-02', 'ON', 'Refinance External', 'Fixed', 769, 50.83, 19.04, 14.5, 'Conv', 283305.57, 'Owner-Occupied', 'Open', '1900-01-00', 'Current');</v>
      </c>
    </row>
    <row r="6437" spans="1:16" x14ac:dyDescent="0.35">
      <c r="A6437" s="22">
        <v>6436</v>
      </c>
      <c r="B6437" s="21">
        <v>40604</v>
      </c>
      <c r="C6437" s="22" t="s">
        <v>51</v>
      </c>
      <c r="D6437" s="22" t="s">
        <v>61</v>
      </c>
      <c r="E6437" s="22" t="s">
        <v>53</v>
      </c>
      <c r="F6437" s="22">
        <v>744</v>
      </c>
      <c r="G6437" s="22">
        <v>75</v>
      </c>
      <c r="H6437" s="22">
        <v>31.01</v>
      </c>
      <c r="I6437" s="22">
        <v>26.84</v>
      </c>
      <c r="J6437" s="22" t="s">
        <v>54</v>
      </c>
      <c r="K6437" s="23">
        <v>300410.74</v>
      </c>
      <c r="L6437" s="23" t="s">
        <v>55</v>
      </c>
      <c r="M6437" s="23" t="s">
        <v>83</v>
      </c>
      <c r="N6437" s="27"/>
      <c r="O6437" s="23" t="s">
        <v>56</v>
      </c>
      <c r="P6437" t="str">
        <f t="shared" si="100"/>
        <v>INSERT INTO @DataTable (Deal, AdvanceDate, PROV, DealPurpose, RateType, BEACON, LTV, TDS, GDS, InsuranceType, PrincipalBalance, OccupancyType, AccountStatus, Closed_Date, DelinquencyBucket) VALUES (6436, '2011-03-02', 'AB', 'Purchase', 'Fixed', 744, 75, 31.01, 26.84, 'Conv', 300410.74, 'Owner-Occupied', 'Open', '1900-01-00', 'Current');</v>
      </c>
    </row>
    <row r="6438" spans="1:16" x14ac:dyDescent="0.35">
      <c r="A6438" s="19">
        <v>6437</v>
      </c>
      <c r="B6438" s="18">
        <v>42331</v>
      </c>
      <c r="C6438" s="19" t="s">
        <v>57</v>
      </c>
      <c r="D6438" s="19" t="s">
        <v>61</v>
      </c>
      <c r="E6438" s="19" t="s">
        <v>53</v>
      </c>
      <c r="F6438" s="19">
        <v>695</v>
      </c>
      <c r="G6438" s="19">
        <v>90</v>
      </c>
      <c r="H6438" s="19">
        <v>35.35</v>
      </c>
      <c r="I6438" s="19">
        <v>30.69</v>
      </c>
      <c r="J6438" s="19" t="s">
        <v>60</v>
      </c>
      <c r="K6438" s="20">
        <v>631362.06000000006</v>
      </c>
      <c r="L6438" s="20" t="s">
        <v>55</v>
      </c>
      <c r="M6438" s="20" t="s">
        <v>83</v>
      </c>
      <c r="N6438" s="26"/>
      <c r="O6438" s="20" t="s">
        <v>56</v>
      </c>
      <c r="P6438" t="str">
        <f t="shared" si="100"/>
        <v>INSERT INTO @DataTable (Deal, AdvanceDate, PROV, DealPurpose, RateType, BEACON, LTV, TDS, GDS, InsuranceType, PrincipalBalance, OccupancyType, AccountStatus, Closed_Date, DelinquencyBucket) VALUES (6437, '2015-11-23', 'ON', 'Purchase', 'Fixed', 695, 90, 35.35, 30.69, 'HiRatio', 631362.06, 'Owner-Occupied', 'Open', '1900-01-00', 'Current');</v>
      </c>
    </row>
    <row r="6439" spans="1:16" x14ac:dyDescent="0.35">
      <c r="A6439" s="22">
        <v>6438</v>
      </c>
      <c r="B6439" s="21">
        <v>42020</v>
      </c>
      <c r="C6439" s="22" t="s">
        <v>51</v>
      </c>
      <c r="D6439" s="22" t="s">
        <v>52</v>
      </c>
      <c r="E6439" s="22" t="s">
        <v>53</v>
      </c>
      <c r="F6439" s="22">
        <v>694</v>
      </c>
      <c r="G6439" s="22">
        <v>78.89</v>
      </c>
      <c r="H6439" s="22">
        <v>38.92</v>
      </c>
      <c r="I6439" s="22">
        <v>38.92</v>
      </c>
      <c r="J6439" s="22" t="s">
        <v>54</v>
      </c>
      <c r="K6439" s="23">
        <v>677369.79</v>
      </c>
      <c r="L6439" s="23" t="s">
        <v>55</v>
      </c>
      <c r="M6439" s="23" t="s">
        <v>83</v>
      </c>
      <c r="N6439" s="27"/>
      <c r="O6439" s="23" t="s">
        <v>56</v>
      </c>
      <c r="P6439" t="str">
        <f t="shared" si="100"/>
        <v>INSERT INTO @DataTable (Deal, AdvanceDate, PROV, DealPurpose, RateType, BEACON, LTV, TDS, GDS, InsuranceType, PrincipalBalance, OccupancyType, AccountStatus, Closed_Date, DelinquencyBucket) VALUES (6438, '2015-01-16', 'AB', 'Refinance External', 'Fixed', 694, 78.89, 38.92, 38.92, 'Conv', 677369.79, 'Owner-Occupied', 'Open', '1900-01-00', 'Current');</v>
      </c>
    </row>
    <row r="6440" spans="1:16" x14ac:dyDescent="0.35">
      <c r="A6440" s="19">
        <v>6439</v>
      </c>
      <c r="B6440" s="18">
        <v>41691</v>
      </c>
      <c r="C6440" s="19" t="s">
        <v>57</v>
      </c>
      <c r="D6440" s="19" t="s">
        <v>61</v>
      </c>
      <c r="E6440" s="19" t="s">
        <v>40</v>
      </c>
      <c r="F6440" s="19">
        <v>813</v>
      </c>
      <c r="G6440" s="19">
        <v>75</v>
      </c>
      <c r="H6440" s="19">
        <v>31.04</v>
      </c>
      <c r="I6440" s="19">
        <v>25.46</v>
      </c>
      <c r="J6440" s="19" t="s">
        <v>54</v>
      </c>
      <c r="K6440" s="20">
        <v>230728.91</v>
      </c>
      <c r="L6440" s="20" t="s">
        <v>55</v>
      </c>
      <c r="M6440" s="20" t="s">
        <v>83</v>
      </c>
      <c r="N6440" s="26"/>
      <c r="O6440" s="20" t="s">
        <v>56</v>
      </c>
      <c r="P6440" t="str">
        <f t="shared" si="100"/>
        <v>INSERT INTO @DataTable (Deal, AdvanceDate, PROV, DealPurpose, RateType, BEACON, LTV, TDS, GDS, InsuranceType, PrincipalBalance, OccupancyType, AccountStatus, Closed_Date, DelinquencyBucket) VALUES (6439, '2014-02-21', 'ON', 'Purchase', 'ARM', 813, 75, 31.04, 25.46, 'Conv', 230728.91, 'Owner-Occupied', 'Open', '1900-01-00', 'Current');</v>
      </c>
    </row>
    <row r="6441" spans="1:16" x14ac:dyDescent="0.35">
      <c r="A6441" s="22">
        <v>6440</v>
      </c>
      <c r="B6441" s="21">
        <v>41631</v>
      </c>
      <c r="C6441" s="22" t="s">
        <v>57</v>
      </c>
      <c r="D6441" s="22" t="s">
        <v>52</v>
      </c>
      <c r="E6441" s="22" t="s">
        <v>53</v>
      </c>
      <c r="F6441" s="22">
        <v>737</v>
      </c>
      <c r="G6441" s="22">
        <v>80</v>
      </c>
      <c r="H6441" s="22">
        <v>41.38</v>
      </c>
      <c r="I6441" s="22">
        <v>30.99</v>
      </c>
      <c r="J6441" s="22" t="s">
        <v>54</v>
      </c>
      <c r="K6441" s="23">
        <v>0</v>
      </c>
      <c r="L6441" s="23" t="s">
        <v>55</v>
      </c>
      <c r="M6441" s="23" t="s">
        <v>84</v>
      </c>
      <c r="N6441" s="27">
        <v>42296</v>
      </c>
      <c r="O6441" s="23" t="s">
        <v>56</v>
      </c>
      <c r="P6441" t="str">
        <f t="shared" si="100"/>
        <v>INSERT INTO @DataTable (Deal, AdvanceDate, PROV, DealPurpose, RateType, BEACON, LTV, TDS, GDS, InsuranceType, PrincipalBalance, OccupancyType, AccountStatus, Closed_Date, DelinquencyBucket) VALUES (6440, '2013-12-23', 'ON', 'Refinance External', 'Fixed', 737, 80, 41.38, 30.99, 'Conv', 0, 'Owner-Occupied', 'Closed', '2015-10-19', 'Current');</v>
      </c>
    </row>
    <row r="6442" spans="1:16" x14ac:dyDescent="0.35">
      <c r="A6442" s="19">
        <v>6441</v>
      </c>
      <c r="B6442" s="18">
        <v>42117</v>
      </c>
      <c r="C6442" s="19" t="s">
        <v>57</v>
      </c>
      <c r="D6442" s="19" t="s">
        <v>59</v>
      </c>
      <c r="E6442" s="19" t="s">
        <v>53</v>
      </c>
      <c r="F6442" s="19">
        <v>781</v>
      </c>
      <c r="G6442" s="19">
        <v>75.91</v>
      </c>
      <c r="H6442" s="19">
        <v>29.77</v>
      </c>
      <c r="I6442" s="19">
        <v>29.52</v>
      </c>
      <c r="J6442" s="19" t="s">
        <v>54</v>
      </c>
      <c r="K6442" s="20">
        <v>142905.01</v>
      </c>
      <c r="L6442" s="20" t="s">
        <v>55</v>
      </c>
      <c r="M6442" s="20" t="s">
        <v>83</v>
      </c>
      <c r="N6442" s="26"/>
      <c r="O6442" s="20" t="s">
        <v>56</v>
      </c>
      <c r="P6442" t="str">
        <f t="shared" si="100"/>
        <v>INSERT INTO @DataTable (Deal, AdvanceDate, PROV, DealPurpose, RateType, BEACON, LTV, TDS, GDS, InsuranceType, PrincipalBalance, OccupancyType, AccountStatus, Closed_Date, DelinquencyBucket) VALUES (6441, '2015-04-23', 'ON', 'Transfer', 'Fixed', 781, 75.91, 29.77, 29.52, 'Conv', 142905.01, 'Owner-Occupied', 'Open', '1900-01-00', 'Current');</v>
      </c>
    </row>
    <row r="6443" spans="1:16" x14ac:dyDescent="0.35">
      <c r="A6443" s="22">
        <v>6442</v>
      </c>
      <c r="B6443" s="21">
        <v>40648</v>
      </c>
      <c r="C6443" s="22" t="s">
        <v>57</v>
      </c>
      <c r="D6443" s="22" t="s">
        <v>61</v>
      </c>
      <c r="E6443" s="22" t="s">
        <v>53</v>
      </c>
      <c r="F6443" s="22">
        <v>781</v>
      </c>
      <c r="G6443" s="22">
        <v>90</v>
      </c>
      <c r="H6443" s="22">
        <v>36.28</v>
      </c>
      <c r="I6443" s="22">
        <v>31.11</v>
      </c>
      <c r="J6443" s="22" t="s">
        <v>60</v>
      </c>
      <c r="K6443" s="23">
        <v>185995.39</v>
      </c>
      <c r="L6443" s="23" t="s">
        <v>55</v>
      </c>
      <c r="M6443" s="23" t="s">
        <v>83</v>
      </c>
      <c r="N6443" s="27"/>
      <c r="O6443" s="23" t="s">
        <v>56</v>
      </c>
      <c r="P6443" t="str">
        <f t="shared" si="100"/>
        <v>INSERT INTO @DataTable (Deal, AdvanceDate, PROV, DealPurpose, RateType, BEACON, LTV, TDS, GDS, InsuranceType, PrincipalBalance, OccupancyType, AccountStatus, Closed_Date, DelinquencyBucket) VALUES (6442, '2011-04-15', 'ON', 'Purchase', 'Fixed', 781, 90, 36.28, 31.11, 'HiRatio', 185995.39, 'Owner-Occupied', 'Open', '1900-01-00', 'Current');</v>
      </c>
    </row>
    <row r="6444" spans="1:16" x14ac:dyDescent="0.35">
      <c r="A6444" s="19">
        <v>6443</v>
      </c>
      <c r="B6444" s="18">
        <v>41885</v>
      </c>
      <c r="C6444" s="19" t="s">
        <v>58</v>
      </c>
      <c r="D6444" s="19" t="s">
        <v>61</v>
      </c>
      <c r="E6444" s="19" t="s">
        <v>40</v>
      </c>
      <c r="F6444" s="19">
        <v>725</v>
      </c>
      <c r="G6444" s="19">
        <v>75</v>
      </c>
      <c r="H6444" s="19">
        <v>33.11</v>
      </c>
      <c r="I6444" s="19">
        <v>24.81</v>
      </c>
      <c r="J6444" s="19" t="s">
        <v>54</v>
      </c>
      <c r="K6444" s="20">
        <v>0</v>
      </c>
      <c r="L6444" s="20" t="s">
        <v>55</v>
      </c>
      <c r="M6444" s="20" t="s">
        <v>84</v>
      </c>
      <c r="N6444" s="26">
        <v>42614</v>
      </c>
      <c r="O6444" s="20" t="s">
        <v>56</v>
      </c>
      <c r="P6444" t="str">
        <f t="shared" si="100"/>
        <v>INSERT INTO @DataTable (Deal, AdvanceDate, PROV, DealPurpose, RateType, BEACON, LTV, TDS, GDS, InsuranceType, PrincipalBalance, OccupancyType, AccountStatus, Closed_Date, DelinquencyBucket) VALUES (6443, '2014-09-03', 'BC', 'Purchase', 'ARM', 725, 75, 33.11, 24.81, 'Conv', 0, 'Owner-Occupied', 'Closed', '2016-09-01', 'Current');</v>
      </c>
    </row>
    <row r="6445" spans="1:16" x14ac:dyDescent="0.35">
      <c r="A6445" s="22">
        <v>6444</v>
      </c>
      <c r="B6445" s="21">
        <v>40829</v>
      </c>
      <c r="C6445" s="22" t="s">
        <v>57</v>
      </c>
      <c r="D6445" s="22" t="s">
        <v>52</v>
      </c>
      <c r="E6445" s="22" t="s">
        <v>53</v>
      </c>
      <c r="F6445" s="22">
        <v>805</v>
      </c>
      <c r="G6445" s="22">
        <v>69.03</v>
      </c>
      <c r="H6445" s="22">
        <v>23.33</v>
      </c>
      <c r="I6445" s="22">
        <v>22.86</v>
      </c>
      <c r="J6445" s="22" t="s">
        <v>54</v>
      </c>
      <c r="K6445" s="23">
        <v>219233.75</v>
      </c>
      <c r="L6445" s="23" t="s">
        <v>55</v>
      </c>
      <c r="M6445" s="23" t="s">
        <v>83</v>
      </c>
      <c r="N6445" s="27"/>
      <c r="O6445" s="23" t="s">
        <v>56</v>
      </c>
      <c r="P6445" t="str">
        <f t="shared" si="100"/>
        <v>INSERT INTO @DataTable (Deal, AdvanceDate, PROV, DealPurpose, RateType, BEACON, LTV, TDS, GDS, InsuranceType, PrincipalBalance, OccupancyType, AccountStatus, Closed_Date, DelinquencyBucket) VALUES (6444, '2011-10-13', 'ON', 'Refinance External', 'Fixed', 805, 69.03, 23.33, 22.86, 'Conv', 219233.75, 'Owner-Occupied', 'Open', '1900-01-00', 'Current');</v>
      </c>
    </row>
    <row r="6446" spans="1:16" x14ac:dyDescent="0.35">
      <c r="A6446" s="19">
        <v>6445</v>
      </c>
      <c r="B6446" s="18">
        <v>40602</v>
      </c>
      <c r="C6446" s="19" t="s">
        <v>51</v>
      </c>
      <c r="D6446" s="19" t="s">
        <v>61</v>
      </c>
      <c r="E6446" s="19" t="s">
        <v>53</v>
      </c>
      <c r="F6446" s="19">
        <v>767</v>
      </c>
      <c r="G6446" s="19">
        <v>95</v>
      </c>
      <c r="H6446" s="19">
        <v>39.229999999999997</v>
      </c>
      <c r="I6446" s="19">
        <v>33.57</v>
      </c>
      <c r="J6446" s="19" t="s">
        <v>60</v>
      </c>
      <c r="K6446" s="20">
        <v>0</v>
      </c>
      <c r="L6446" s="20" t="s">
        <v>55</v>
      </c>
      <c r="M6446" s="20" t="s">
        <v>84</v>
      </c>
      <c r="N6446" s="26">
        <v>42426</v>
      </c>
      <c r="O6446" s="20" t="s">
        <v>56</v>
      </c>
      <c r="P6446" t="str">
        <f t="shared" si="100"/>
        <v>INSERT INTO @DataTable (Deal, AdvanceDate, PROV, DealPurpose, RateType, BEACON, LTV, TDS, GDS, InsuranceType, PrincipalBalance, OccupancyType, AccountStatus, Closed_Date, DelinquencyBucket) VALUES (6445, '2011-02-28', 'AB', 'Purchase', 'Fixed', 767, 95, 39.23, 33.57, 'HiRatio', 0, 'Owner-Occupied', 'Closed', '2016-02-26', 'Current');</v>
      </c>
    </row>
    <row r="6447" spans="1:16" x14ac:dyDescent="0.35">
      <c r="A6447" s="22">
        <v>6446</v>
      </c>
      <c r="B6447" s="21">
        <v>41047</v>
      </c>
      <c r="C6447" s="22" t="s">
        <v>51</v>
      </c>
      <c r="D6447" s="22" t="s">
        <v>61</v>
      </c>
      <c r="E6447" s="22" t="s">
        <v>53</v>
      </c>
      <c r="F6447" s="22">
        <v>725</v>
      </c>
      <c r="G6447" s="22">
        <v>94.34</v>
      </c>
      <c r="H6447" s="22">
        <v>39.049999999999997</v>
      </c>
      <c r="I6447" s="22">
        <v>39.020000000000003</v>
      </c>
      <c r="J6447" s="22" t="s">
        <v>60</v>
      </c>
      <c r="K6447" s="23">
        <v>223207.48</v>
      </c>
      <c r="L6447" s="23" t="s">
        <v>55</v>
      </c>
      <c r="M6447" s="23" t="s">
        <v>83</v>
      </c>
      <c r="N6447" s="27"/>
      <c r="O6447" s="23" t="s">
        <v>56</v>
      </c>
      <c r="P6447" t="str">
        <f t="shared" si="100"/>
        <v>INSERT INTO @DataTable (Deal, AdvanceDate, PROV, DealPurpose, RateType, BEACON, LTV, TDS, GDS, InsuranceType, PrincipalBalance, OccupancyType, AccountStatus, Closed_Date, DelinquencyBucket) VALUES (6446, '2012-05-18', 'AB', 'Purchase', 'Fixed', 725, 94.34, 39.05, 39.02, 'HiRatio', 223207.48, 'Owner-Occupied', 'Open', '1900-01-00', 'Current');</v>
      </c>
    </row>
    <row r="6448" spans="1:16" x14ac:dyDescent="0.35">
      <c r="A6448" s="19">
        <v>6447</v>
      </c>
      <c r="B6448" s="18">
        <v>42458</v>
      </c>
      <c r="C6448" s="19" t="s">
        <v>57</v>
      </c>
      <c r="D6448" s="19" t="s">
        <v>52</v>
      </c>
      <c r="E6448" s="19" t="s">
        <v>53</v>
      </c>
      <c r="F6448" s="19">
        <v>779</v>
      </c>
      <c r="G6448" s="19">
        <v>74.069999999999993</v>
      </c>
      <c r="H6448" s="19">
        <v>24.12</v>
      </c>
      <c r="I6448" s="19">
        <v>22.86</v>
      </c>
      <c r="J6448" s="19" t="s">
        <v>54</v>
      </c>
      <c r="K6448" s="20">
        <v>196103.98</v>
      </c>
      <c r="L6448" s="20" t="s">
        <v>55</v>
      </c>
      <c r="M6448" s="20" t="s">
        <v>83</v>
      </c>
      <c r="N6448" s="26"/>
      <c r="O6448" s="20" t="s">
        <v>56</v>
      </c>
      <c r="P6448" t="str">
        <f t="shared" si="100"/>
        <v>INSERT INTO @DataTable (Deal, AdvanceDate, PROV, DealPurpose, RateType, BEACON, LTV, TDS, GDS, InsuranceType, PrincipalBalance, OccupancyType, AccountStatus, Closed_Date, DelinquencyBucket) VALUES (6447, '2016-03-29', 'ON', 'Refinance External', 'Fixed', 779, 74.07, 24.12, 22.86, 'Conv', 196103.98, 'Owner-Occupied', 'Open', '1900-01-00', 'Current');</v>
      </c>
    </row>
    <row r="6449" spans="1:16" x14ac:dyDescent="0.35">
      <c r="A6449" s="22">
        <v>6448</v>
      </c>
      <c r="B6449" s="21">
        <v>42310</v>
      </c>
      <c r="C6449" s="22" t="s">
        <v>51</v>
      </c>
      <c r="D6449" s="22" t="s">
        <v>61</v>
      </c>
      <c r="E6449" s="22" t="s">
        <v>53</v>
      </c>
      <c r="F6449" s="22">
        <v>798</v>
      </c>
      <c r="G6449" s="22">
        <v>89.72</v>
      </c>
      <c r="H6449" s="22">
        <v>32.21</v>
      </c>
      <c r="I6449" s="22">
        <v>25.11</v>
      </c>
      <c r="J6449" s="22" t="s">
        <v>60</v>
      </c>
      <c r="K6449" s="23">
        <v>471029.66</v>
      </c>
      <c r="L6449" s="23" t="s">
        <v>55</v>
      </c>
      <c r="M6449" s="23" t="s">
        <v>83</v>
      </c>
      <c r="N6449" s="27"/>
      <c r="O6449" s="23" t="s">
        <v>56</v>
      </c>
      <c r="P6449" t="str">
        <f t="shared" si="100"/>
        <v>INSERT INTO @DataTable (Deal, AdvanceDate, PROV, DealPurpose, RateType, BEACON, LTV, TDS, GDS, InsuranceType, PrincipalBalance, OccupancyType, AccountStatus, Closed_Date, DelinquencyBucket) VALUES (6448, '2015-11-02', 'AB', 'Purchase', 'Fixed', 798, 89.72, 32.21, 25.11, 'HiRatio', 471029.66, 'Owner-Occupied', 'Open', '1900-01-00', 'Current');</v>
      </c>
    </row>
    <row r="6450" spans="1:16" x14ac:dyDescent="0.35">
      <c r="A6450" s="19">
        <v>6449</v>
      </c>
      <c r="B6450" s="18">
        <v>42156</v>
      </c>
      <c r="C6450" s="19" t="s">
        <v>58</v>
      </c>
      <c r="D6450" s="19" t="s">
        <v>52</v>
      </c>
      <c r="E6450" s="19" t="s">
        <v>40</v>
      </c>
      <c r="F6450" s="19">
        <v>805</v>
      </c>
      <c r="G6450" s="19">
        <v>71.2</v>
      </c>
      <c r="H6450" s="19">
        <v>29.37</v>
      </c>
      <c r="I6450" s="19">
        <v>20.03</v>
      </c>
      <c r="J6450" s="19" t="s">
        <v>54</v>
      </c>
      <c r="K6450" s="20">
        <v>0</v>
      </c>
      <c r="L6450" s="20" t="s">
        <v>55</v>
      </c>
      <c r="M6450" s="20" t="s">
        <v>84</v>
      </c>
      <c r="N6450" s="26">
        <v>42494</v>
      </c>
      <c r="O6450" s="20" t="s">
        <v>56</v>
      </c>
      <c r="P6450" t="str">
        <f t="shared" si="100"/>
        <v>INSERT INTO @DataTable (Deal, AdvanceDate, PROV, DealPurpose, RateType, BEACON, LTV, TDS, GDS, InsuranceType, PrincipalBalance, OccupancyType, AccountStatus, Closed_Date, DelinquencyBucket) VALUES (6449, '2015-06-01', 'BC', 'Refinance External', 'ARM', 805, 71.2, 29.37, 20.03, 'Conv', 0, 'Owner-Occupied', 'Closed', '2016-05-04', 'Current');</v>
      </c>
    </row>
    <row r="6451" spans="1:16" x14ac:dyDescent="0.35">
      <c r="A6451" s="22">
        <v>6450</v>
      </c>
      <c r="B6451" s="21">
        <v>41452</v>
      </c>
      <c r="C6451" s="22" t="s">
        <v>57</v>
      </c>
      <c r="D6451" s="22" t="s">
        <v>61</v>
      </c>
      <c r="E6451" s="22" t="s">
        <v>53</v>
      </c>
      <c r="F6451" s="22">
        <v>797</v>
      </c>
      <c r="G6451" s="22">
        <v>90</v>
      </c>
      <c r="H6451" s="22">
        <v>34.340000000000003</v>
      </c>
      <c r="I6451" s="22">
        <v>32.380000000000003</v>
      </c>
      <c r="J6451" s="22" t="s">
        <v>60</v>
      </c>
      <c r="K6451" s="23">
        <v>326316.43</v>
      </c>
      <c r="L6451" s="23" t="s">
        <v>55</v>
      </c>
      <c r="M6451" s="23" t="s">
        <v>83</v>
      </c>
      <c r="N6451" s="27"/>
      <c r="O6451" s="23" t="s">
        <v>56</v>
      </c>
      <c r="P6451" t="str">
        <f t="shared" si="100"/>
        <v>INSERT INTO @DataTable (Deal, AdvanceDate, PROV, DealPurpose, RateType, BEACON, LTV, TDS, GDS, InsuranceType, PrincipalBalance, OccupancyType, AccountStatus, Closed_Date, DelinquencyBucket) VALUES (6450, '2013-06-27', 'ON', 'Purchase', 'Fixed', 797, 90, 34.34, 32.38, 'HiRatio', 326316.43, 'Owner-Occupied', 'Open', '1900-01-00', 'Current');</v>
      </c>
    </row>
    <row r="6452" spans="1:16" x14ac:dyDescent="0.35">
      <c r="A6452" s="19">
        <v>6451</v>
      </c>
      <c r="B6452" s="18">
        <v>42348</v>
      </c>
      <c r="C6452" s="19" t="s">
        <v>57</v>
      </c>
      <c r="D6452" s="19" t="s">
        <v>61</v>
      </c>
      <c r="E6452" s="19" t="s">
        <v>53</v>
      </c>
      <c r="F6452" s="19">
        <v>789</v>
      </c>
      <c r="G6452" s="19">
        <v>95</v>
      </c>
      <c r="H6452" s="19">
        <v>40.96</v>
      </c>
      <c r="I6452" s="19">
        <v>36.22</v>
      </c>
      <c r="J6452" s="19" t="s">
        <v>60</v>
      </c>
      <c r="K6452" s="20">
        <v>395376.72</v>
      </c>
      <c r="L6452" s="20" t="s">
        <v>55</v>
      </c>
      <c r="M6452" s="20" t="s">
        <v>83</v>
      </c>
      <c r="N6452" s="26"/>
      <c r="O6452" s="20" t="s">
        <v>56</v>
      </c>
      <c r="P6452" t="str">
        <f t="shared" si="100"/>
        <v>INSERT INTO @DataTable (Deal, AdvanceDate, PROV, DealPurpose, RateType, BEACON, LTV, TDS, GDS, InsuranceType, PrincipalBalance, OccupancyType, AccountStatus, Closed_Date, DelinquencyBucket) VALUES (6451, '2015-12-10', 'ON', 'Purchase', 'Fixed', 789, 95, 40.96, 36.22, 'HiRatio', 395376.72, 'Owner-Occupied', 'Open', '1900-01-00', 'Current');</v>
      </c>
    </row>
    <row r="6453" spans="1:16" x14ac:dyDescent="0.35">
      <c r="A6453" s="22">
        <v>6452</v>
      </c>
      <c r="B6453" s="21">
        <v>40833</v>
      </c>
      <c r="C6453" s="22" t="s">
        <v>57</v>
      </c>
      <c r="D6453" s="22" t="s">
        <v>61</v>
      </c>
      <c r="E6453" s="22" t="s">
        <v>53</v>
      </c>
      <c r="F6453" s="22">
        <v>739</v>
      </c>
      <c r="G6453" s="22">
        <v>90</v>
      </c>
      <c r="H6453" s="22">
        <v>34.79</v>
      </c>
      <c r="I6453" s="22">
        <v>19.7</v>
      </c>
      <c r="J6453" s="22" t="s">
        <v>60</v>
      </c>
      <c r="K6453" s="23">
        <v>304676.15999999997</v>
      </c>
      <c r="L6453" s="23" t="s">
        <v>55</v>
      </c>
      <c r="M6453" s="23" t="s">
        <v>83</v>
      </c>
      <c r="N6453" s="27"/>
      <c r="O6453" s="23" t="s">
        <v>56</v>
      </c>
      <c r="P6453" t="str">
        <f t="shared" si="100"/>
        <v>INSERT INTO @DataTable (Deal, AdvanceDate, PROV, DealPurpose, RateType, BEACON, LTV, TDS, GDS, InsuranceType, PrincipalBalance, OccupancyType, AccountStatus, Closed_Date, DelinquencyBucket) VALUES (6452, '2011-10-17', 'ON', 'Purchase', 'Fixed', 739, 90, 34.79, 19.7, 'HiRatio', 304676.16, 'Owner-Occupied', 'Open', '1900-01-00', 'Current');</v>
      </c>
    </row>
    <row r="6454" spans="1:16" x14ac:dyDescent="0.35">
      <c r="A6454" s="19">
        <v>6453</v>
      </c>
      <c r="B6454" s="18">
        <v>42689</v>
      </c>
      <c r="C6454" s="19" t="s">
        <v>57</v>
      </c>
      <c r="D6454" s="19" t="s">
        <v>61</v>
      </c>
      <c r="E6454" s="19" t="s">
        <v>53</v>
      </c>
      <c r="F6454" s="19">
        <v>739</v>
      </c>
      <c r="G6454" s="19">
        <v>95</v>
      </c>
      <c r="H6454" s="19">
        <v>42.59</v>
      </c>
      <c r="I6454" s="19">
        <v>31.3</v>
      </c>
      <c r="J6454" s="19" t="s">
        <v>60</v>
      </c>
      <c r="K6454" s="20">
        <v>372167.53</v>
      </c>
      <c r="L6454" s="20" t="s">
        <v>55</v>
      </c>
      <c r="M6454" s="20" t="s">
        <v>83</v>
      </c>
      <c r="N6454" s="26"/>
      <c r="O6454" s="20" t="s">
        <v>56</v>
      </c>
      <c r="P6454" t="str">
        <f t="shared" si="100"/>
        <v>INSERT INTO @DataTable (Deal, AdvanceDate, PROV, DealPurpose, RateType, BEACON, LTV, TDS, GDS, InsuranceType, PrincipalBalance, OccupancyType, AccountStatus, Closed_Date, DelinquencyBucket) VALUES (6453, '2016-11-15', 'ON', 'Purchase', 'Fixed', 739, 95, 42.59, 31.3, 'HiRatio', 372167.53, 'Owner-Occupied', 'Open', '1900-01-00', 'Current');</v>
      </c>
    </row>
    <row r="6455" spans="1:16" x14ac:dyDescent="0.35">
      <c r="A6455" s="22">
        <v>6454</v>
      </c>
      <c r="B6455" s="21">
        <v>40836</v>
      </c>
      <c r="C6455" s="22" t="s">
        <v>63</v>
      </c>
      <c r="D6455" s="22" t="s">
        <v>61</v>
      </c>
      <c r="E6455" s="22" t="s">
        <v>53</v>
      </c>
      <c r="F6455" s="22">
        <v>786</v>
      </c>
      <c r="G6455" s="22">
        <v>95</v>
      </c>
      <c r="H6455" s="22">
        <v>31.05</v>
      </c>
      <c r="I6455" s="22">
        <v>29.41</v>
      </c>
      <c r="J6455" s="22" t="s">
        <v>60</v>
      </c>
      <c r="K6455" s="23">
        <v>0</v>
      </c>
      <c r="L6455" s="23" t="s">
        <v>55</v>
      </c>
      <c r="M6455" s="23" t="s">
        <v>84</v>
      </c>
      <c r="N6455" s="27">
        <v>42284</v>
      </c>
      <c r="O6455" s="23" t="s">
        <v>56</v>
      </c>
      <c r="P6455" t="str">
        <f t="shared" si="100"/>
        <v>INSERT INTO @DataTable (Deal, AdvanceDate, PROV, DealPurpose, RateType, BEACON, LTV, TDS, GDS, InsuranceType, PrincipalBalance, OccupancyType, AccountStatus, Closed_Date, DelinquencyBucket) VALUES (6454, '2011-10-20', 'SK', 'Purchase', 'Fixed', 786, 95, 31.05, 29.41, 'HiRatio', 0, 'Owner-Occupied', 'Closed', '2015-10-07', 'Current');</v>
      </c>
    </row>
    <row r="6456" spans="1:16" x14ac:dyDescent="0.35">
      <c r="A6456" s="19">
        <v>6455</v>
      </c>
      <c r="B6456" s="18">
        <v>41386</v>
      </c>
      <c r="C6456" s="19" t="s">
        <v>51</v>
      </c>
      <c r="D6456" s="19" t="s">
        <v>61</v>
      </c>
      <c r="E6456" s="19" t="s">
        <v>53</v>
      </c>
      <c r="F6456" s="19">
        <v>733</v>
      </c>
      <c r="G6456" s="19">
        <v>93.97</v>
      </c>
      <c r="H6456" s="19">
        <v>38.54</v>
      </c>
      <c r="I6456" s="19">
        <v>32.06</v>
      </c>
      <c r="J6456" s="19" t="s">
        <v>60</v>
      </c>
      <c r="K6456" s="20">
        <v>0</v>
      </c>
      <c r="L6456" s="20" t="s">
        <v>55</v>
      </c>
      <c r="M6456" s="20" t="s">
        <v>84</v>
      </c>
      <c r="N6456" s="26">
        <v>42446</v>
      </c>
      <c r="O6456" s="20" t="s">
        <v>56</v>
      </c>
      <c r="P6456" t="str">
        <f t="shared" si="100"/>
        <v>INSERT INTO @DataTable (Deal, AdvanceDate, PROV, DealPurpose, RateType, BEACON, LTV, TDS, GDS, InsuranceType, PrincipalBalance, OccupancyType, AccountStatus, Closed_Date, DelinquencyBucket) VALUES (6455, '2013-04-22', 'AB', 'Purchase', 'Fixed', 733, 93.97, 38.54, 32.06, 'HiRatio', 0, 'Owner-Occupied', 'Closed', '2016-03-17', 'Current');</v>
      </c>
    </row>
    <row r="6457" spans="1:16" x14ac:dyDescent="0.35">
      <c r="A6457" s="22">
        <v>6456</v>
      </c>
      <c r="B6457" s="21">
        <v>41696</v>
      </c>
      <c r="C6457" s="22" t="s">
        <v>58</v>
      </c>
      <c r="D6457" s="22" t="s">
        <v>61</v>
      </c>
      <c r="E6457" s="22" t="s">
        <v>40</v>
      </c>
      <c r="F6457" s="22">
        <v>723</v>
      </c>
      <c r="G6457" s="22">
        <v>89.91</v>
      </c>
      <c r="H6457" s="22">
        <v>27.7</v>
      </c>
      <c r="I6457" s="22">
        <v>23.31</v>
      </c>
      <c r="J6457" s="22" t="s">
        <v>60</v>
      </c>
      <c r="K6457" s="23">
        <v>578797.66</v>
      </c>
      <c r="L6457" s="23" t="s">
        <v>55</v>
      </c>
      <c r="M6457" s="23" t="s">
        <v>83</v>
      </c>
      <c r="N6457" s="27"/>
      <c r="O6457" s="23" t="s">
        <v>56</v>
      </c>
      <c r="P6457" t="str">
        <f t="shared" si="100"/>
        <v>INSERT INTO @DataTable (Deal, AdvanceDate, PROV, DealPurpose, RateType, BEACON, LTV, TDS, GDS, InsuranceType, PrincipalBalance, OccupancyType, AccountStatus, Closed_Date, DelinquencyBucket) VALUES (6456, '2014-02-26', 'BC', 'Purchase', 'ARM', 723, 89.91, 27.7, 23.31, 'HiRatio', 578797.66, 'Owner-Occupied', 'Open', '1900-01-00', 'Current');</v>
      </c>
    </row>
    <row r="6458" spans="1:16" x14ac:dyDescent="0.35">
      <c r="A6458" s="19">
        <v>6457</v>
      </c>
      <c r="B6458" s="18">
        <v>41243</v>
      </c>
      <c r="C6458" s="19" t="s">
        <v>51</v>
      </c>
      <c r="D6458" s="19" t="s">
        <v>61</v>
      </c>
      <c r="E6458" s="19" t="s">
        <v>53</v>
      </c>
      <c r="F6458" s="19">
        <v>708</v>
      </c>
      <c r="G6458" s="19">
        <v>95</v>
      </c>
      <c r="H6458" s="19">
        <v>35.42</v>
      </c>
      <c r="I6458" s="19">
        <v>34.549999999999997</v>
      </c>
      <c r="J6458" s="19" t="s">
        <v>60</v>
      </c>
      <c r="K6458" s="20">
        <v>284419.06</v>
      </c>
      <c r="L6458" s="20" t="s">
        <v>55</v>
      </c>
      <c r="M6458" s="20" t="s">
        <v>83</v>
      </c>
      <c r="N6458" s="26"/>
      <c r="O6458" s="20" t="s">
        <v>56</v>
      </c>
      <c r="P6458" t="str">
        <f t="shared" si="100"/>
        <v>INSERT INTO @DataTable (Deal, AdvanceDate, PROV, DealPurpose, RateType, BEACON, LTV, TDS, GDS, InsuranceType, PrincipalBalance, OccupancyType, AccountStatus, Closed_Date, DelinquencyBucket) VALUES (6457, '2012-11-30', 'AB', 'Purchase', 'Fixed', 708, 95, 35.42, 34.55, 'HiRatio', 284419.06, 'Owner-Occupied', 'Open', '1900-01-00', 'Current');</v>
      </c>
    </row>
    <row r="6459" spans="1:16" x14ac:dyDescent="0.35">
      <c r="A6459" s="22">
        <v>6458</v>
      </c>
      <c r="B6459" s="21">
        <v>42355</v>
      </c>
      <c r="C6459" s="22" t="s">
        <v>58</v>
      </c>
      <c r="D6459" s="22" t="s">
        <v>52</v>
      </c>
      <c r="E6459" s="22" t="s">
        <v>40</v>
      </c>
      <c r="F6459" s="22">
        <v>744</v>
      </c>
      <c r="G6459" s="22">
        <v>78.73</v>
      </c>
      <c r="H6459" s="22">
        <v>25.54</v>
      </c>
      <c r="I6459" s="22">
        <v>15.91</v>
      </c>
      <c r="J6459" s="22" t="s">
        <v>54</v>
      </c>
      <c r="K6459" s="23">
        <v>334321.34000000003</v>
      </c>
      <c r="L6459" s="23" t="s">
        <v>55</v>
      </c>
      <c r="M6459" s="23" t="s">
        <v>83</v>
      </c>
      <c r="N6459" s="27"/>
      <c r="O6459" s="23" t="s">
        <v>56</v>
      </c>
      <c r="P6459" t="str">
        <f t="shared" si="100"/>
        <v>INSERT INTO @DataTable (Deal, AdvanceDate, PROV, DealPurpose, RateType, BEACON, LTV, TDS, GDS, InsuranceType, PrincipalBalance, OccupancyType, AccountStatus, Closed_Date, DelinquencyBucket) VALUES (6458, '2015-12-17', 'BC', 'Refinance External', 'ARM', 744, 78.73, 25.54, 15.91, 'Conv', 334321.34, 'Owner-Occupied', 'Open', '1900-01-00', 'Current');</v>
      </c>
    </row>
    <row r="6460" spans="1:16" x14ac:dyDescent="0.35">
      <c r="A6460" s="19">
        <v>6459</v>
      </c>
      <c r="B6460" s="18">
        <v>41985</v>
      </c>
      <c r="C6460" s="19" t="s">
        <v>58</v>
      </c>
      <c r="D6460" s="19" t="s">
        <v>61</v>
      </c>
      <c r="E6460" s="19" t="s">
        <v>53</v>
      </c>
      <c r="F6460" s="19">
        <v>777</v>
      </c>
      <c r="G6460" s="19">
        <v>80</v>
      </c>
      <c r="H6460" s="19">
        <v>32.590000000000003</v>
      </c>
      <c r="I6460" s="19">
        <v>28.38</v>
      </c>
      <c r="J6460" s="19" t="s">
        <v>54</v>
      </c>
      <c r="K6460" s="20">
        <v>198083.17</v>
      </c>
      <c r="L6460" s="20" t="s">
        <v>55</v>
      </c>
      <c r="M6460" s="20" t="s">
        <v>83</v>
      </c>
      <c r="N6460" s="26"/>
      <c r="O6460" s="20" t="s">
        <v>56</v>
      </c>
      <c r="P6460" t="str">
        <f t="shared" si="100"/>
        <v>INSERT INTO @DataTable (Deal, AdvanceDate, PROV, DealPurpose, RateType, BEACON, LTV, TDS, GDS, InsuranceType, PrincipalBalance, OccupancyType, AccountStatus, Closed_Date, DelinquencyBucket) VALUES (6459, '2014-12-12', 'BC', 'Purchase', 'Fixed', 777, 80, 32.59, 28.38, 'Conv', 198083.17, 'Owner-Occupied', 'Open', '1900-01-00', 'Current');</v>
      </c>
    </row>
    <row r="6461" spans="1:16" x14ac:dyDescent="0.35">
      <c r="A6461" s="22">
        <v>6460</v>
      </c>
      <c r="B6461" s="21">
        <v>42237</v>
      </c>
      <c r="C6461" s="22" t="s">
        <v>58</v>
      </c>
      <c r="D6461" s="22" t="s">
        <v>59</v>
      </c>
      <c r="E6461" s="22" t="s">
        <v>40</v>
      </c>
      <c r="F6461" s="22">
        <v>819</v>
      </c>
      <c r="G6461" s="22">
        <v>34.21</v>
      </c>
      <c r="H6461" s="22">
        <v>22.6</v>
      </c>
      <c r="I6461" s="22">
        <v>22.28</v>
      </c>
      <c r="J6461" s="22" t="s">
        <v>54</v>
      </c>
      <c r="K6461" s="23">
        <v>69145.19</v>
      </c>
      <c r="L6461" s="23" t="s">
        <v>55</v>
      </c>
      <c r="M6461" s="23" t="s">
        <v>83</v>
      </c>
      <c r="N6461" s="27"/>
      <c r="O6461" s="23" t="s">
        <v>56</v>
      </c>
      <c r="P6461" t="str">
        <f t="shared" si="100"/>
        <v>INSERT INTO @DataTable (Deal, AdvanceDate, PROV, DealPurpose, RateType, BEACON, LTV, TDS, GDS, InsuranceType, PrincipalBalance, OccupancyType, AccountStatus, Closed_Date, DelinquencyBucket) VALUES (6460, '2015-08-21', 'BC', 'Transfer', 'ARM', 819, 34.21, 22.6, 22.28, 'Conv', 69145.19, 'Owner-Occupied', 'Open', '1900-01-00', 'Current');</v>
      </c>
    </row>
    <row r="6462" spans="1:16" x14ac:dyDescent="0.35">
      <c r="A6462" s="19">
        <v>6461</v>
      </c>
      <c r="B6462" s="18">
        <v>40956</v>
      </c>
      <c r="C6462" s="19" t="s">
        <v>51</v>
      </c>
      <c r="D6462" s="19" t="s">
        <v>61</v>
      </c>
      <c r="E6462" s="19" t="s">
        <v>53</v>
      </c>
      <c r="F6462" s="19">
        <v>0</v>
      </c>
      <c r="G6462" s="19">
        <v>80</v>
      </c>
      <c r="H6462" s="19">
        <v>35.35</v>
      </c>
      <c r="I6462" s="19">
        <v>22.89</v>
      </c>
      <c r="J6462" s="19" t="s">
        <v>54</v>
      </c>
      <c r="K6462" s="20">
        <v>0</v>
      </c>
      <c r="L6462" s="20" t="s">
        <v>62</v>
      </c>
      <c r="M6462" s="20" t="s">
        <v>84</v>
      </c>
      <c r="N6462" s="26">
        <v>42590</v>
      </c>
      <c r="O6462" s="20" t="s">
        <v>56</v>
      </c>
      <c r="P6462" t="str">
        <f t="shared" si="100"/>
        <v>INSERT INTO @DataTable (Deal, AdvanceDate, PROV, DealPurpose, RateType, BEACON, LTV, TDS, GDS, InsuranceType, PrincipalBalance, OccupancyType, AccountStatus, Closed_Date, DelinquencyBucket) VALUES (6461, '2012-02-17', 'AB', 'Purchase', 'Fixed', 0, 80, 35.35, 22.89, 'Conv', 0, 'Rental', 'Closed', '2016-08-08', 'Current');</v>
      </c>
    </row>
    <row r="6463" spans="1:16" x14ac:dyDescent="0.35">
      <c r="A6463" s="22">
        <v>6462</v>
      </c>
      <c r="B6463" s="21">
        <v>40955</v>
      </c>
      <c r="C6463" s="22" t="s">
        <v>57</v>
      </c>
      <c r="D6463" s="22" t="s">
        <v>61</v>
      </c>
      <c r="E6463" s="22" t="s">
        <v>53</v>
      </c>
      <c r="F6463" s="22">
        <v>766</v>
      </c>
      <c r="G6463" s="22">
        <v>80</v>
      </c>
      <c r="H6463" s="22">
        <v>41.01</v>
      </c>
      <c r="I6463" s="22">
        <v>27.02</v>
      </c>
      <c r="J6463" s="22" t="s">
        <v>54</v>
      </c>
      <c r="K6463" s="23">
        <v>195578.58</v>
      </c>
      <c r="L6463" s="23" t="s">
        <v>55</v>
      </c>
      <c r="M6463" s="23" t="s">
        <v>83</v>
      </c>
      <c r="N6463" s="27"/>
      <c r="O6463" s="23" t="s">
        <v>56</v>
      </c>
      <c r="P6463" t="str">
        <f t="shared" si="100"/>
        <v>INSERT INTO @DataTable (Deal, AdvanceDate, PROV, DealPurpose, RateType, BEACON, LTV, TDS, GDS, InsuranceType, PrincipalBalance, OccupancyType, AccountStatus, Closed_Date, DelinquencyBucket) VALUES (6462, '2012-02-16', 'ON', 'Purchase', 'Fixed', 766, 80, 41.01, 27.02, 'Conv', 195578.58, 'Owner-Occupied', 'Open', '1900-01-00', 'Current');</v>
      </c>
    </row>
    <row r="6464" spans="1:16" x14ac:dyDescent="0.35">
      <c r="A6464" s="19">
        <v>6463</v>
      </c>
      <c r="B6464" s="18">
        <v>42453</v>
      </c>
      <c r="C6464" s="19" t="s">
        <v>78</v>
      </c>
      <c r="D6464" s="19" t="s">
        <v>52</v>
      </c>
      <c r="E6464" s="19" t="s">
        <v>53</v>
      </c>
      <c r="F6464" s="19">
        <v>756</v>
      </c>
      <c r="G6464" s="19">
        <v>36.57</v>
      </c>
      <c r="H6464" s="19">
        <v>30.84</v>
      </c>
      <c r="I6464" s="19">
        <v>15.65</v>
      </c>
      <c r="J6464" s="19" t="s">
        <v>54</v>
      </c>
      <c r="K6464" s="20">
        <v>122564.8</v>
      </c>
      <c r="L6464" s="20" t="s">
        <v>55</v>
      </c>
      <c r="M6464" s="20" t="s">
        <v>83</v>
      </c>
      <c r="N6464" s="26"/>
      <c r="O6464" s="20" t="s">
        <v>56</v>
      </c>
      <c r="P6464" t="str">
        <f t="shared" si="100"/>
        <v>INSERT INTO @DataTable (Deal, AdvanceDate, PROV, DealPurpose, RateType, BEACON, LTV, TDS, GDS, InsuranceType, PrincipalBalance, OccupancyType, AccountStatus, Closed_Date, DelinquencyBucket) VALUES (6463, '2016-03-24', 'NL', 'Refinance External', 'Fixed', 756, 36.57, 30.84, 15.65, 'Conv', 122564.8, 'Owner-Occupied', 'Open', '1900-01-00', 'Current');</v>
      </c>
    </row>
    <row r="6465" spans="1:16" x14ac:dyDescent="0.35">
      <c r="A6465" s="22">
        <v>6464</v>
      </c>
      <c r="B6465" s="21">
        <v>41435</v>
      </c>
      <c r="C6465" s="22" t="s">
        <v>51</v>
      </c>
      <c r="D6465" s="22" t="s">
        <v>61</v>
      </c>
      <c r="E6465" s="22" t="s">
        <v>53</v>
      </c>
      <c r="F6465" s="22">
        <v>759</v>
      </c>
      <c r="G6465" s="22">
        <v>95</v>
      </c>
      <c r="H6465" s="22">
        <v>24.86</v>
      </c>
      <c r="I6465" s="22">
        <v>24.71</v>
      </c>
      <c r="J6465" s="22" t="s">
        <v>60</v>
      </c>
      <c r="K6465" s="23">
        <v>259834.64</v>
      </c>
      <c r="L6465" s="23" t="s">
        <v>55</v>
      </c>
      <c r="M6465" s="23" t="s">
        <v>83</v>
      </c>
      <c r="N6465" s="27"/>
      <c r="O6465" s="23" t="s">
        <v>56</v>
      </c>
      <c r="P6465" t="str">
        <f t="shared" si="100"/>
        <v>INSERT INTO @DataTable (Deal, AdvanceDate, PROV, DealPurpose, RateType, BEACON, LTV, TDS, GDS, InsuranceType, PrincipalBalance, OccupancyType, AccountStatus, Closed_Date, DelinquencyBucket) VALUES (6464, '2013-06-10', 'AB', 'Purchase', 'Fixed', 759, 95, 24.86, 24.71, 'HiRatio', 259834.64, 'Owner-Occupied', 'Open', '1900-01-00', 'Current');</v>
      </c>
    </row>
    <row r="6466" spans="1:16" x14ac:dyDescent="0.35">
      <c r="A6466" s="19">
        <v>6465</v>
      </c>
      <c r="B6466" s="18">
        <v>41705</v>
      </c>
      <c r="C6466" s="19" t="s">
        <v>51</v>
      </c>
      <c r="D6466" s="19" t="s">
        <v>52</v>
      </c>
      <c r="E6466" s="19" t="s">
        <v>53</v>
      </c>
      <c r="F6466" s="19">
        <v>700</v>
      </c>
      <c r="G6466" s="19">
        <v>74.989999999999995</v>
      </c>
      <c r="H6466" s="19">
        <v>34.57</v>
      </c>
      <c r="I6466" s="19">
        <v>12.75</v>
      </c>
      <c r="J6466" s="19" t="s">
        <v>54</v>
      </c>
      <c r="K6466" s="20">
        <v>0</v>
      </c>
      <c r="L6466" s="20" t="s">
        <v>55</v>
      </c>
      <c r="M6466" s="20" t="s">
        <v>84</v>
      </c>
      <c r="N6466" s="26">
        <v>42607</v>
      </c>
      <c r="O6466" s="20" t="s">
        <v>56</v>
      </c>
      <c r="P6466" t="str">
        <f t="shared" si="100"/>
        <v>INSERT INTO @DataTable (Deal, AdvanceDate, PROV, DealPurpose, RateType, BEACON, LTV, TDS, GDS, InsuranceType, PrincipalBalance, OccupancyType, AccountStatus, Closed_Date, DelinquencyBucket) VALUES (6465, '2014-03-07', 'AB', 'Refinance External', 'Fixed', 700, 74.99, 34.57, 12.75, 'Conv', 0, 'Owner-Occupied', 'Closed', '2016-08-25', 'Current');</v>
      </c>
    </row>
    <row r="6467" spans="1:16" x14ac:dyDescent="0.35">
      <c r="A6467" s="22">
        <v>6466</v>
      </c>
      <c r="B6467" s="21">
        <v>42440</v>
      </c>
      <c r="C6467" s="22" t="s">
        <v>58</v>
      </c>
      <c r="D6467" s="22" t="s">
        <v>52</v>
      </c>
      <c r="E6467" s="22" t="s">
        <v>53</v>
      </c>
      <c r="F6467" s="22">
        <v>786</v>
      </c>
      <c r="G6467" s="22">
        <v>70.77</v>
      </c>
      <c r="H6467" s="22">
        <v>38.11</v>
      </c>
      <c r="I6467" s="22">
        <v>29.65</v>
      </c>
      <c r="J6467" s="22" t="s">
        <v>54</v>
      </c>
      <c r="K6467" s="23">
        <v>449131.86</v>
      </c>
      <c r="L6467" s="23" t="s">
        <v>55</v>
      </c>
      <c r="M6467" s="23" t="s">
        <v>83</v>
      </c>
      <c r="N6467" s="27"/>
      <c r="O6467" s="23" t="s">
        <v>56</v>
      </c>
      <c r="P6467" t="str">
        <f t="shared" ref="P6467:P6530" si="101">"INSERT INTO @DataTable (Deal, AdvanceDate, PROV, DealPurpose, RateType, BEACON, LTV, TDS, GDS, InsuranceType, PrincipalBalance, OccupancyType, AccountStatus, Closed_Date, DelinquencyBucket) VALUES (" &amp; A6467 &amp; ", " &amp; "'" &amp; TEXT(B6467, "yyyy-mm-dd") &amp; "', '" &amp; C6467 &amp; "', '" &amp; D6467 &amp; "', '" &amp; E6467 &amp; "', " &amp; F6467 &amp; ", " &amp; G6467 &amp; ", " &amp; H6467 &amp; ", " &amp; I6467 &amp; ", '" &amp; J6467 &amp; "', " &amp; K6467 &amp; ", '" &amp; L6467 &amp; "', '" &amp; M6467 &amp; "', '" &amp;TEXT(N6467, "yyyy-mm-dd") &amp; "', '" &amp; O6467 &amp; "');"</f>
        <v>INSERT INTO @DataTable (Deal, AdvanceDate, PROV, DealPurpose, RateType, BEACON, LTV, TDS, GDS, InsuranceType, PrincipalBalance, OccupancyType, AccountStatus, Closed_Date, DelinquencyBucket) VALUES (6466, '2016-03-11', 'BC', 'Refinance External', 'Fixed', 786, 70.77, 38.11, 29.65, 'Conv', 449131.86, 'Owner-Occupied', 'Open', '1900-01-00', 'Current');</v>
      </c>
    </row>
    <row r="6468" spans="1:16" x14ac:dyDescent="0.35">
      <c r="A6468" s="19">
        <v>6467</v>
      </c>
      <c r="B6468" s="18">
        <v>40630</v>
      </c>
      <c r="C6468" s="19" t="s">
        <v>51</v>
      </c>
      <c r="D6468" s="19" t="s">
        <v>61</v>
      </c>
      <c r="E6468" s="19" t="s">
        <v>53</v>
      </c>
      <c r="F6468" s="19">
        <v>753</v>
      </c>
      <c r="G6468" s="19">
        <v>95</v>
      </c>
      <c r="H6468" s="19">
        <v>30.34</v>
      </c>
      <c r="I6468" s="19">
        <v>30.01</v>
      </c>
      <c r="J6468" s="19" t="s">
        <v>60</v>
      </c>
      <c r="K6468" s="20">
        <v>0</v>
      </c>
      <c r="L6468" s="20" t="s">
        <v>55</v>
      </c>
      <c r="M6468" s="20" t="s">
        <v>84</v>
      </c>
      <c r="N6468" s="26">
        <v>42451</v>
      </c>
      <c r="O6468" s="20" t="s">
        <v>56</v>
      </c>
      <c r="P6468" t="str">
        <f t="shared" si="101"/>
        <v>INSERT INTO @DataTable (Deal, AdvanceDate, PROV, DealPurpose, RateType, BEACON, LTV, TDS, GDS, InsuranceType, PrincipalBalance, OccupancyType, AccountStatus, Closed_Date, DelinquencyBucket) VALUES (6467, '2011-03-28', 'AB', 'Purchase', 'Fixed', 753, 95, 30.34, 30.01, 'HiRatio', 0, 'Owner-Occupied', 'Closed', '2016-03-22', 'Current');</v>
      </c>
    </row>
    <row r="6469" spans="1:16" x14ac:dyDescent="0.35">
      <c r="A6469" s="22">
        <v>6468</v>
      </c>
      <c r="B6469" s="21">
        <v>42338</v>
      </c>
      <c r="C6469" s="22" t="s">
        <v>51</v>
      </c>
      <c r="D6469" s="22" t="s">
        <v>61</v>
      </c>
      <c r="E6469" s="22" t="s">
        <v>53</v>
      </c>
      <c r="F6469" s="22">
        <v>799</v>
      </c>
      <c r="G6469" s="22">
        <v>90</v>
      </c>
      <c r="H6469" s="22">
        <v>33.03</v>
      </c>
      <c r="I6469" s="22">
        <v>30.55</v>
      </c>
      <c r="J6469" s="22" t="s">
        <v>60</v>
      </c>
      <c r="K6469" s="23">
        <v>301650.92</v>
      </c>
      <c r="L6469" s="23" t="s">
        <v>55</v>
      </c>
      <c r="M6469" s="23" t="s">
        <v>83</v>
      </c>
      <c r="N6469" s="27"/>
      <c r="O6469" s="23" t="s">
        <v>56</v>
      </c>
      <c r="P6469" t="str">
        <f t="shared" si="101"/>
        <v>INSERT INTO @DataTable (Deal, AdvanceDate, PROV, DealPurpose, RateType, BEACON, LTV, TDS, GDS, InsuranceType, PrincipalBalance, OccupancyType, AccountStatus, Closed_Date, DelinquencyBucket) VALUES (6468, '2015-11-30', 'AB', 'Purchase', 'Fixed', 799, 90, 33.03, 30.55, 'HiRatio', 301650.92, 'Owner-Occupied', 'Open', '1900-01-00', 'Current');</v>
      </c>
    </row>
    <row r="6470" spans="1:16" x14ac:dyDescent="0.35">
      <c r="A6470" s="19">
        <v>6469</v>
      </c>
      <c r="B6470" s="18">
        <v>42674</v>
      </c>
      <c r="C6470" s="19" t="s">
        <v>58</v>
      </c>
      <c r="D6470" s="19" t="s">
        <v>61</v>
      </c>
      <c r="E6470" s="19" t="s">
        <v>53</v>
      </c>
      <c r="F6470" s="19">
        <v>835</v>
      </c>
      <c r="G6470" s="19">
        <v>95</v>
      </c>
      <c r="H6470" s="19">
        <v>35.409999999999997</v>
      </c>
      <c r="I6470" s="19">
        <v>33.479999999999997</v>
      </c>
      <c r="J6470" s="19" t="s">
        <v>60</v>
      </c>
      <c r="K6470" s="20">
        <v>426370.21</v>
      </c>
      <c r="L6470" s="20" t="s">
        <v>55</v>
      </c>
      <c r="M6470" s="20" t="s">
        <v>83</v>
      </c>
      <c r="N6470" s="26"/>
      <c r="O6470" s="20" t="s">
        <v>56</v>
      </c>
      <c r="P6470" t="str">
        <f t="shared" si="101"/>
        <v>INSERT INTO @DataTable (Deal, AdvanceDate, PROV, DealPurpose, RateType, BEACON, LTV, TDS, GDS, InsuranceType, PrincipalBalance, OccupancyType, AccountStatus, Closed_Date, DelinquencyBucket) VALUES (6469, '2016-10-31', 'BC', 'Purchase', 'Fixed', 835, 95, 35.41, 33.48, 'HiRatio', 426370.21, 'Owner-Occupied', 'Open', '1900-01-00', 'Current');</v>
      </c>
    </row>
    <row r="6471" spans="1:16" x14ac:dyDescent="0.35">
      <c r="A6471" s="22">
        <v>6470</v>
      </c>
      <c r="B6471" s="21">
        <v>40849</v>
      </c>
      <c r="C6471" s="22" t="s">
        <v>51</v>
      </c>
      <c r="D6471" s="22" t="s">
        <v>59</v>
      </c>
      <c r="E6471" s="22" t="s">
        <v>53</v>
      </c>
      <c r="F6471" s="22">
        <v>785</v>
      </c>
      <c r="G6471" s="22">
        <v>83.65</v>
      </c>
      <c r="H6471" s="22">
        <v>36.590000000000003</v>
      </c>
      <c r="I6471" s="22">
        <v>27.25</v>
      </c>
      <c r="J6471" s="22" t="s">
        <v>60</v>
      </c>
      <c r="K6471" s="23">
        <v>0</v>
      </c>
      <c r="L6471" s="23" t="s">
        <v>55</v>
      </c>
      <c r="M6471" s="23" t="s">
        <v>84</v>
      </c>
      <c r="N6471" s="27">
        <v>42269</v>
      </c>
      <c r="O6471" s="23" t="s">
        <v>56</v>
      </c>
      <c r="P6471" t="str">
        <f t="shared" si="101"/>
        <v>INSERT INTO @DataTable (Deal, AdvanceDate, PROV, DealPurpose, RateType, BEACON, LTV, TDS, GDS, InsuranceType, PrincipalBalance, OccupancyType, AccountStatus, Closed_Date, DelinquencyBucket) VALUES (6470, '2011-11-02', 'AB', 'Transfer', 'Fixed', 785, 83.65, 36.59, 27.25, 'HiRatio', 0, 'Owner-Occupied', 'Closed', '2015-09-22', 'Current');</v>
      </c>
    </row>
    <row r="6472" spans="1:16" x14ac:dyDescent="0.35">
      <c r="A6472" s="19">
        <v>6471</v>
      </c>
      <c r="B6472" s="18">
        <v>41059</v>
      </c>
      <c r="C6472" s="19" t="s">
        <v>51</v>
      </c>
      <c r="D6472" s="19" t="s">
        <v>61</v>
      </c>
      <c r="E6472" s="19" t="s">
        <v>53</v>
      </c>
      <c r="F6472" s="19">
        <v>699</v>
      </c>
      <c r="G6472" s="19">
        <v>90</v>
      </c>
      <c r="H6472" s="19">
        <v>31.9</v>
      </c>
      <c r="I6472" s="19">
        <v>13.78</v>
      </c>
      <c r="J6472" s="19" t="s">
        <v>60</v>
      </c>
      <c r="K6472" s="20">
        <v>267931.42</v>
      </c>
      <c r="L6472" s="20" t="s">
        <v>55</v>
      </c>
      <c r="M6472" s="20" t="s">
        <v>83</v>
      </c>
      <c r="N6472" s="26"/>
      <c r="O6472" s="20" t="s">
        <v>56</v>
      </c>
      <c r="P6472" t="str">
        <f t="shared" si="101"/>
        <v>INSERT INTO @DataTable (Deal, AdvanceDate, PROV, DealPurpose, RateType, BEACON, LTV, TDS, GDS, InsuranceType, PrincipalBalance, OccupancyType, AccountStatus, Closed_Date, DelinquencyBucket) VALUES (6471, '2012-05-30', 'AB', 'Purchase', 'Fixed', 699, 90, 31.9, 13.78, 'HiRatio', 267931.42, 'Owner-Occupied', 'Open', '1900-01-00', 'Current');</v>
      </c>
    </row>
    <row r="6473" spans="1:16" x14ac:dyDescent="0.35">
      <c r="A6473" s="22">
        <v>6472</v>
      </c>
      <c r="B6473" s="21">
        <v>41851</v>
      </c>
      <c r="C6473" s="22" t="s">
        <v>57</v>
      </c>
      <c r="D6473" s="22" t="s">
        <v>61</v>
      </c>
      <c r="E6473" s="22" t="s">
        <v>53</v>
      </c>
      <c r="F6473" s="22">
        <v>762</v>
      </c>
      <c r="G6473" s="22">
        <v>95</v>
      </c>
      <c r="H6473" s="22">
        <v>43.74</v>
      </c>
      <c r="I6473" s="22">
        <v>25.29</v>
      </c>
      <c r="J6473" s="22" t="s">
        <v>60</v>
      </c>
      <c r="K6473" s="23">
        <v>236604.2</v>
      </c>
      <c r="L6473" s="23" t="s">
        <v>55</v>
      </c>
      <c r="M6473" s="23" t="s">
        <v>83</v>
      </c>
      <c r="N6473" s="27"/>
      <c r="O6473" s="23" t="s">
        <v>56</v>
      </c>
      <c r="P6473" t="str">
        <f t="shared" si="101"/>
        <v>INSERT INTO @DataTable (Deal, AdvanceDate, PROV, DealPurpose, RateType, BEACON, LTV, TDS, GDS, InsuranceType, PrincipalBalance, OccupancyType, AccountStatus, Closed_Date, DelinquencyBucket) VALUES (6472, '2014-07-31', 'ON', 'Purchase', 'Fixed', 762, 95, 43.74, 25.29, 'HiRatio', 236604.2, 'Owner-Occupied', 'Open', '1900-01-00', 'Current');</v>
      </c>
    </row>
    <row r="6474" spans="1:16" x14ac:dyDescent="0.35">
      <c r="A6474" s="19">
        <v>6473</v>
      </c>
      <c r="B6474" s="18">
        <v>42181</v>
      </c>
      <c r="C6474" s="19" t="s">
        <v>51</v>
      </c>
      <c r="D6474" s="19" t="s">
        <v>61</v>
      </c>
      <c r="E6474" s="19" t="s">
        <v>53</v>
      </c>
      <c r="F6474" s="19">
        <v>795</v>
      </c>
      <c r="G6474" s="19">
        <v>85</v>
      </c>
      <c r="H6474" s="19">
        <v>42.19</v>
      </c>
      <c r="I6474" s="19">
        <v>35.71</v>
      </c>
      <c r="J6474" s="19" t="s">
        <v>60</v>
      </c>
      <c r="K6474" s="20">
        <v>193742.73</v>
      </c>
      <c r="L6474" s="20" t="s">
        <v>55</v>
      </c>
      <c r="M6474" s="20" t="s">
        <v>83</v>
      </c>
      <c r="N6474" s="26"/>
      <c r="O6474" s="20" t="s">
        <v>56</v>
      </c>
      <c r="P6474" t="str">
        <f t="shared" si="101"/>
        <v>INSERT INTO @DataTable (Deal, AdvanceDate, PROV, DealPurpose, RateType, BEACON, LTV, TDS, GDS, InsuranceType, PrincipalBalance, OccupancyType, AccountStatus, Closed_Date, DelinquencyBucket) VALUES (6473, '2015-06-26', 'AB', 'Purchase', 'Fixed', 795, 85, 42.19, 35.71, 'HiRatio', 193742.73, 'Owner-Occupied', 'Open', '1900-01-00', 'Current');</v>
      </c>
    </row>
    <row r="6475" spans="1:16" x14ac:dyDescent="0.35">
      <c r="A6475" s="22">
        <v>6474</v>
      </c>
      <c r="B6475" s="21">
        <v>42214</v>
      </c>
      <c r="C6475" s="22" t="s">
        <v>57</v>
      </c>
      <c r="D6475" s="22" t="s">
        <v>61</v>
      </c>
      <c r="E6475" s="22" t="s">
        <v>40</v>
      </c>
      <c r="F6475" s="22">
        <v>807</v>
      </c>
      <c r="G6475" s="22">
        <v>80</v>
      </c>
      <c r="H6475" s="22">
        <v>30.58</v>
      </c>
      <c r="I6475" s="22">
        <v>21.96</v>
      </c>
      <c r="J6475" s="22" t="s">
        <v>54</v>
      </c>
      <c r="K6475" s="23">
        <v>197650.13</v>
      </c>
      <c r="L6475" s="23" t="s">
        <v>55</v>
      </c>
      <c r="M6475" s="23" t="s">
        <v>83</v>
      </c>
      <c r="N6475" s="27"/>
      <c r="O6475" s="23" t="s">
        <v>56</v>
      </c>
      <c r="P6475" t="str">
        <f t="shared" si="101"/>
        <v>INSERT INTO @DataTable (Deal, AdvanceDate, PROV, DealPurpose, RateType, BEACON, LTV, TDS, GDS, InsuranceType, PrincipalBalance, OccupancyType, AccountStatus, Closed_Date, DelinquencyBucket) VALUES (6474, '2015-07-29', 'ON', 'Purchase', 'ARM', 807, 80, 30.58, 21.96, 'Conv', 197650.13, 'Owner-Occupied', 'Open', '1900-01-00', 'Current');</v>
      </c>
    </row>
    <row r="6476" spans="1:16" x14ac:dyDescent="0.35">
      <c r="A6476" s="19">
        <v>6475</v>
      </c>
      <c r="B6476" s="18">
        <v>40991</v>
      </c>
      <c r="C6476" s="19" t="s">
        <v>51</v>
      </c>
      <c r="D6476" s="19" t="s">
        <v>52</v>
      </c>
      <c r="E6476" s="19" t="s">
        <v>53</v>
      </c>
      <c r="F6476" s="19">
        <v>707</v>
      </c>
      <c r="G6476" s="19">
        <v>85</v>
      </c>
      <c r="H6476" s="19">
        <v>30.97</v>
      </c>
      <c r="I6476" s="19">
        <v>28.89</v>
      </c>
      <c r="J6476" s="19" t="s">
        <v>60</v>
      </c>
      <c r="K6476" s="20">
        <v>0</v>
      </c>
      <c r="L6476" s="20" t="s">
        <v>55</v>
      </c>
      <c r="M6476" s="20" t="s">
        <v>84</v>
      </c>
      <c r="N6476" s="26">
        <v>42409</v>
      </c>
      <c r="O6476" s="20" t="s">
        <v>56</v>
      </c>
      <c r="P6476" t="str">
        <f t="shared" si="101"/>
        <v>INSERT INTO @DataTable (Deal, AdvanceDate, PROV, DealPurpose, RateType, BEACON, LTV, TDS, GDS, InsuranceType, PrincipalBalance, OccupancyType, AccountStatus, Closed_Date, DelinquencyBucket) VALUES (6475, '2012-03-23', 'AB', 'Refinance External', 'Fixed', 707, 85, 30.97, 28.89, 'HiRatio', 0, 'Owner-Occupied', 'Closed', '2016-02-09', 'Current');</v>
      </c>
    </row>
    <row r="6477" spans="1:16" x14ac:dyDescent="0.35">
      <c r="A6477" s="22">
        <v>6476</v>
      </c>
      <c r="B6477" s="21">
        <v>41600</v>
      </c>
      <c r="C6477" s="22" t="s">
        <v>57</v>
      </c>
      <c r="D6477" s="22" t="s">
        <v>68</v>
      </c>
      <c r="E6477" s="22" t="s">
        <v>40</v>
      </c>
      <c r="F6477" s="22">
        <v>758</v>
      </c>
      <c r="G6477" s="22">
        <v>95</v>
      </c>
      <c r="H6477" s="22">
        <v>28.84</v>
      </c>
      <c r="I6477" s="22">
        <v>22.2</v>
      </c>
      <c r="J6477" s="22" t="s">
        <v>60</v>
      </c>
      <c r="K6477" s="23">
        <v>0</v>
      </c>
      <c r="L6477" s="23" t="s">
        <v>55</v>
      </c>
      <c r="M6477" s="23" t="s">
        <v>84</v>
      </c>
      <c r="N6477" s="27">
        <v>42487</v>
      </c>
      <c r="O6477" s="23" t="s">
        <v>56</v>
      </c>
      <c r="P6477" t="str">
        <f t="shared" si="101"/>
        <v>INSERT INTO @DataTable (Deal, AdvanceDate, PROV, DealPurpose, RateType, BEACON, LTV, TDS, GDS, InsuranceType, PrincipalBalance, OccupancyType, AccountStatus, Closed_Date, DelinquencyBucket) VALUES (6476, '2013-11-22', 'ON', 'Portable', 'ARM', 758, 95, 28.84, 22.2, 'HiRatio', 0, 'Owner-Occupied', 'Closed', '2016-04-27', 'Current');</v>
      </c>
    </row>
    <row r="6478" spans="1:16" x14ac:dyDescent="0.35">
      <c r="A6478" s="19">
        <v>6477</v>
      </c>
      <c r="B6478" s="18">
        <v>40646</v>
      </c>
      <c r="C6478" s="19" t="s">
        <v>51</v>
      </c>
      <c r="D6478" s="19" t="s">
        <v>61</v>
      </c>
      <c r="E6478" s="19" t="s">
        <v>53</v>
      </c>
      <c r="F6478" s="19">
        <v>782</v>
      </c>
      <c r="G6478" s="19">
        <v>68.14</v>
      </c>
      <c r="H6478" s="19">
        <v>32.08</v>
      </c>
      <c r="I6478" s="19">
        <v>19.87</v>
      </c>
      <c r="J6478" s="19" t="s">
        <v>54</v>
      </c>
      <c r="K6478" s="20">
        <v>173477.01</v>
      </c>
      <c r="L6478" s="20" t="s">
        <v>55</v>
      </c>
      <c r="M6478" s="20" t="s">
        <v>83</v>
      </c>
      <c r="N6478" s="26"/>
      <c r="O6478" s="20" t="s">
        <v>56</v>
      </c>
      <c r="P6478" t="str">
        <f t="shared" si="101"/>
        <v>INSERT INTO @DataTable (Deal, AdvanceDate, PROV, DealPurpose, RateType, BEACON, LTV, TDS, GDS, InsuranceType, PrincipalBalance, OccupancyType, AccountStatus, Closed_Date, DelinquencyBucket) VALUES (6477, '2011-04-13', 'AB', 'Purchase', 'Fixed', 782, 68.14, 32.08, 19.87, 'Conv', 173477.01, 'Owner-Occupied', 'Open', '1900-01-00', 'Current');</v>
      </c>
    </row>
    <row r="6479" spans="1:16" x14ac:dyDescent="0.35">
      <c r="A6479" s="22">
        <v>6478</v>
      </c>
      <c r="B6479" s="21">
        <v>41715</v>
      </c>
      <c r="C6479" s="22" t="s">
        <v>57</v>
      </c>
      <c r="D6479" s="22" t="s">
        <v>61</v>
      </c>
      <c r="E6479" s="22" t="s">
        <v>53</v>
      </c>
      <c r="F6479" s="22">
        <v>792</v>
      </c>
      <c r="G6479" s="22">
        <v>94.96</v>
      </c>
      <c r="H6479" s="22">
        <v>43.65</v>
      </c>
      <c r="I6479" s="22">
        <v>25.85</v>
      </c>
      <c r="J6479" s="22" t="s">
        <v>60</v>
      </c>
      <c r="K6479" s="23">
        <v>0</v>
      </c>
      <c r="L6479" s="23" t="s">
        <v>55</v>
      </c>
      <c r="M6479" s="23" t="s">
        <v>84</v>
      </c>
      <c r="N6479" s="27">
        <v>42053</v>
      </c>
      <c r="O6479" s="23" t="s">
        <v>56</v>
      </c>
      <c r="P6479" t="str">
        <f t="shared" si="101"/>
        <v>INSERT INTO @DataTable (Deal, AdvanceDate, PROV, DealPurpose, RateType, BEACON, LTV, TDS, GDS, InsuranceType, PrincipalBalance, OccupancyType, AccountStatus, Closed_Date, DelinquencyBucket) VALUES (6478, '2014-03-17', 'ON', 'Purchase', 'Fixed', 792, 94.96, 43.65, 25.85, 'HiRatio', 0, 'Owner-Occupied', 'Closed', '2015-02-18', 'Current');</v>
      </c>
    </row>
    <row r="6480" spans="1:16" x14ac:dyDescent="0.35">
      <c r="A6480" s="19">
        <v>6479</v>
      </c>
      <c r="B6480" s="18">
        <v>41835</v>
      </c>
      <c r="C6480" s="19" t="s">
        <v>74</v>
      </c>
      <c r="D6480" s="19" t="s">
        <v>61</v>
      </c>
      <c r="E6480" s="19" t="s">
        <v>53</v>
      </c>
      <c r="F6480" s="19">
        <v>772</v>
      </c>
      <c r="G6480" s="19">
        <v>75</v>
      </c>
      <c r="H6480" s="19">
        <v>28.06</v>
      </c>
      <c r="I6480" s="19">
        <v>27.69</v>
      </c>
      <c r="J6480" s="19" t="s">
        <v>54</v>
      </c>
      <c r="K6480" s="20">
        <v>219877.13</v>
      </c>
      <c r="L6480" s="20" t="s">
        <v>55</v>
      </c>
      <c r="M6480" s="20" t="s">
        <v>83</v>
      </c>
      <c r="N6480" s="26"/>
      <c r="O6480" s="20" t="s">
        <v>56</v>
      </c>
      <c r="P6480" t="str">
        <f t="shared" si="101"/>
        <v>INSERT INTO @DataTable (Deal, AdvanceDate, PROV, DealPurpose, RateType, BEACON, LTV, TDS, GDS, InsuranceType, PrincipalBalance, OccupancyType, AccountStatus, Closed_Date, DelinquencyBucket) VALUES (6479, '2014-07-15', 'MB', 'Purchase', 'Fixed', 772, 75, 28.06, 27.69, 'Conv', 219877.13, 'Owner-Occupied', 'Open', '1900-01-00', 'Current');</v>
      </c>
    </row>
    <row r="6481" spans="1:16" x14ac:dyDescent="0.35">
      <c r="A6481" s="22">
        <v>6480</v>
      </c>
      <c r="B6481" s="21">
        <v>42711</v>
      </c>
      <c r="C6481" s="22" t="s">
        <v>57</v>
      </c>
      <c r="D6481" s="22" t="s">
        <v>71</v>
      </c>
      <c r="E6481" s="22" t="s">
        <v>53</v>
      </c>
      <c r="F6481" s="22">
        <v>782</v>
      </c>
      <c r="G6481" s="22">
        <v>49.82</v>
      </c>
      <c r="H6481" s="22">
        <v>33.56</v>
      </c>
      <c r="I6481" s="22">
        <v>32.6</v>
      </c>
      <c r="J6481" s="22" t="s">
        <v>54</v>
      </c>
      <c r="K6481" s="23">
        <v>346408.21</v>
      </c>
      <c r="L6481" s="23" t="s">
        <v>55</v>
      </c>
      <c r="M6481" s="23" t="s">
        <v>83</v>
      </c>
      <c r="N6481" s="27"/>
      <c r="O6481" s="23" t="s">
        <v>56</v>
      </c>
      <c r="P6481" t="str">
        <f t="shared" si="101"/>
        <v>INSERT INTO @DataTable (Deal, AdvanceDate, PROV, DealPurpose, RateType, BEACON, LTV, TDS, GDS, InsuranceType, PrincipalBalance, OccupancyType, AccountStatus, Closed_Date, DelinquencyBucket) VALUES (6480, '2016-12-07', 'ON', 'Refinance Existing Client', 'Fixed', 782, 49.82, 33.56, 32.6, 'Conv', 346408.21, 'Owner-Occupied', 'Open', '1900-01-00', 'Current');</v>
      </c>
    </row>
    <row r="6482" spans="1:16" x14ac:dyDescent="0.35">
      <c r="A6482" s="19">
        <v>6481</v>
      </c>
      <c r="B6482" s="18">
        <v>42492</v>
      </c>
      <c r="C6482" s="19" t="s">
        <v>57</v>
      </c>
      <c r="D6482" s="19" t="s">
        <v>52</v>
      </c>
      <c r="E6482" s="19" t="s">
        <v>40</v>
      </c>
      <c r="F6482" s="19">
        <v>817</v>
      </c>
      <c r="G6482" s="19">
        <v>56.8</v>
      </c>
      <c r="H6482" s="19">
        <v>18.03</v>
      </c>
      <c r="I6482" s="19">
        <v>17.2</v>
      </c>
      <c r="J6482" s="19" t="s">
        <v>54</v>
      </c>
      <c r="K6482" s="20">
        <v>274525.45</v>
      </c>
      <c r="L6482" s="20" t="s">
        <v>55</v>
      </c>
      <c r="M6482" s="20" t="s">
        <v>83</v>
      </c>
      <c r="N6482" s="26"/>
      <c r="O6482" s="20" t="s">
        <v>56</v>
      </c>
      <c r="P6482" t="str">
        <f t="shared" si="101"/>
        <v>INSERT INTO @DataTable (Deal, AdvanceDate, PROV, DealPurpose, RateType, BEACON, LTV, TDS, GDS, InsuranceType, PrincipalBalance, OccupancyType, AccountStatus, Closed_Date, DelinquencyBucket) VALUES (6481, '2016-05-02', 'ON', 'Refinance External', 'ARM', 817, 56.8, 18.03, 17.2, 'Conv', 274525.45, 'Owner-Occupied', 'Open', '1900-01-00', 'Current');</v>
      </c>
    </row>
    <row r="6483" spans="1:16" x14ac:dyDescent="0.35">
      <c r="A6483" s="22">
        <v>6482</v>
      </c>
      <c r="B6483" s="21">
        <v>42320</v>
      </c>
      <c r="C6483" s="22" t="s">
        <v>51</v>
      </c>
      <c r="D6483" s="22" t="s">
        <v>61</v>
      </c>
      <c r="E6483" s="22" t="s">
        <v>40</v>
      </c>
      <c r="F6483" s="22">
        <v>810</v>
      </c>
      <c r="G6483" s="22">
        <v>93.44</v>
      </c>
      <c r="H6483" s="22">
        <v>28.79</v>
      </c>
      <c r="I6483" s="22">
        <v>28.79</v>
      </c>
      <c r="J6483" s="22" t="s">
        <v>60</v>
      </c>
      <c r="K6483" s="23">
        <v>282259.82</v>
      </c>
      <c r="L6483" s="23" t="s">
        <v>55</v>
      </c>
      <c r="M6483" s="23" t="s">
        <v>83</v>
      </c>
      <c r="N6483" s="27"/>
      <c r="O6483" s="23" t="s">
        <v>56</v>
      </c>
      <c r="P6483" t="str">
        <f t="shared" si="101"/>
        <v>INSERT INTO @DataTable (Deal, AdvanceDate, PROV, DealPurpose, RateType, BEACON, LTV, TDS, GDS, InsuranceType, PrincipalBalance, OccupancyType, AccountStatus, Closed_Date, DelinquencyBucket) VALUES (6482, '2015-11-12', 'AB', 'Purchase', 'ARM', 810, 93.44, 28.79, 28.79, 'HiRatio', 282259.82, 'Owner-Occupied', 'Open', '1900-01-00', 'Current');</v>
      </c>
    </row>
    <row r="6484" spans="1:16" x14ac:dyDescent="0.35">
      <c r="A6484" s="19">
        <v>6483</v>
      </c>
      <c r="B6484" s="18">
        <v>41152</v>
      </c>
      <c r="C6484" s="19" t="s">
        <v>57</v>
      </c>
      <c r="D6484" s="19" t="s">
        <v>61</v>
      </c>
      <c r="E6484" s="19" t="s">
        <v>40</v>
      </c>
      <c r="F6484" s="19">
        <v>795</v>
      </c>
      <c r="G6484" s="19">
        <v>80</v>
      </c>
      <c r="H6484" s="19">
        <v>43.01</v>
      </c>
      <c r="I6484" s="19">
        <v>17.73</v>
      </c>
      <c r="J6484" s="19" t="s">
        <v>54</v>
      </c>
      <c r="K6484" s="20">
        <v>193450.75</v>
      </c>
      <c r="L6484" s="20" t="s">
        <v>55</v>
      </c>
      <c r="M6484" s="20" t="s">
        <v>83</v>
      </c>
      <c r="N6484" s="26"/>
      <c r="O6484" s="20" t="s">
        <v>56</v>
      </c>
      <c r="P6484" t="str">
        <f t="shared" si="101"/>
        <v>INSERT INTO @DataTable (Deal, AdvanceDate, PROV, DealPurpose, RateType, BEACON, LTV, TDS, GDS, InsuranceType, PrincipalBalance, OccupancyType, AccountStatus, Closed_Date, DelinquencyBucket) VALUES (6483, '2012-08-31', 'ON', 'Purchase', 'ARM', 795, 80, 43.01, 17.73, 'Conv', 193450.75, 'Owner-Occupied', 'Open', '1900-01-00', 'Current');</v>
      </c>
    </row>
    <row r="6485" spans="1:16" x14ac:dyDescent="0.35">
      <c r="A6485" s="22">
        <v>6484</v>
      </c>
      <c r="B6485" s="21">
        <v>41943</v>
      </c>
      <c r="C6485" s="22" t="s">
        <v>58</v>
      </c>
      <c r="D6485" s="22" t="s">
        <v>52</v>
      </c>
      <c r="E6485" s="22" t="s">
        <v>40</v>
      </c>
      <c r="F6485" s="22">
        <v>678</v>
      </c>
      <c r="G6485" s="22">
        <v>75</v>
      </c>
      <c r="H6485" s="22">
        <v>37.07</v>
      </c>
      <c r="I6485" s="22">
        <v>17.010000000000002</v>
      </c>
      <c r="J6485" s="22" t="s">
        <v>54</v>
      </c>
      <c r="K6485" s="23">
        <v>184970.58</v>
      </c>
      <c r="L6485" s="23" t="s">
        <v>55</v>
      </c>
      <c r="M6485" s="23" t="s">
        <v>83</v>
      </c>
      <c r="N6485" s="27"/>
      <c r="O6485" s="23" t="s">
        <v>56</v>
      </c>
      <c r="P6485" t="str">
        <f t="shared" si="101"/>
        <v>INSERT INTO @DataTable (Deal, AdvanceDate, PROV, DealPurpose, RateType, BEACON, LTV, TDS, GDS, InsuranceType, PrincipalBalance, OccupancyType, AccountStatus, Closed_Date, DelinquencyBucket) VALUES (6484, '2014-10-31', 'BC', 'Refinance External', 'ARM', 678, 75, 37.07, 17.01, 'Conv', 184970.58, 'Owner-Occupied', 'Open', '1900-01-00', 'Current');</v>
      </c>
    </row>
    <row r="6486" spans="1:16" x14ac:dyDescent="0.35">
      <c r="A6486" s="19">
        <v>6485</v>
      </c>
      <c r="B6486" s="18">
        <v>42083</v>
      </c>
      <c r="C6486" s="19" t="s">
        <v>57</v>
      </c>
      <c r="D6486" s="19" t="s">
        <v>52</v>
      </c>
      <c r="E6486" s="19" t="s">
        <v>53</v>
      </c>
      <c r="F6486" s="19">
        <v>713</v>
      </c>
      <c r="G6486" s="19">
        <v>80</v>
      </c>
      <c r="H6486" s="19">
        <v>29.9</v>
      </c>
      <c r="I6486" s="19">
        <v>19.72</v>
      </c>
      <c r="J6486" s="19" t="s">
        <v>54</v>
      </c>
      <c r="K6486" s="20">
        <v>429315.85</v>
      </c>
      <c r="L6486" s="20" t="s">
        <v>55</v>
      </c>
      <c r="M6486" s="20" t="s">
        <v>83</v>
      </c>
      <c r="N6486" s="26"/>
      <c r="O6486" s="20" t="s">
        <v>56</v>
      </c>
      <c r="P6486" t="str">
        <f t="shared" si="101"/>
        <v>INSERT INTO @DataTable (Deal, AdvanceDate, PROV, DealPurpose, RateType, BEACON, LTV, TDS, GDS, InsuranceType, PrincipalBalance, OccupancyType, AccountStatus, Closed_Date, DelinquencyBucket) VALUES (6485, '2015-03-20', 'ON', 'Refinance External', 'Fixed', 713, 80, 29.9, 19.72, 'Conv', 429315.85, 'Owner-Occupied', 'Open', '1900-01-00', 'Current');</v>
      </c>
    </row>
    <row r="6487" spans="1:16" x14ac:dyDescent="0.35">
      <c r="A6487" s="22">
        <v>6486</v>
      </c>
      <c r="B6487" s="21">
        <v>42150</v>
      </c>
      <c r="C6487" s="22" t="s">
        <v>57</v>
      </c>
      <c r="D6487" s="22" t="s">
        <v>61</v>
      </c>
      <c r="E6487" s="22" t="s">
        <v>53</v>
      </c>
      <c r="F6487" s="22">
        <v>808</v>
      </c>
      <c r="G6487" s="22">
        <v>67.739999999999995</v>
      </c>
      <c r="H6487" s="22">
        <v>26.77</v>
      </c>
      <c r="I6487" s="22">
        <v>21.47</v>
      </c>
      <c r="J6487" s="22" t="s">
        <v>54</v>
      </c>
      <c r="K6487" s="23">
        <v>299648.76</v>
      </c>
      <c r="L6487" s="23" t="s">
        <v>55</v>
      </c>
      <c r="M6487" s="23" t="s">
        <v>83</v>
      </c>
      <c r="N6487" s="27"/>
      <c r="O6487" s="23" t="s">
        <v>56</v>
      </c>
      <c r="P6487" t="str">
        <f t="shared" si="101"/>
        <v>INSERT INTO @DataTable (Deal, AdvanceDate, PROV, DealPurpose, RateType, BEACON, LTV, TDS, GDS, InsuranceType, PrincipalBalance, OccupancyType, AccountStatus, Closed_Date, DelinquencyBucket) VALUES (6486, '2015-05-26', 'ON', 'Purchase', 'Fixed', 808, 67.74, 26.77, 21.47, 'Conv', 299648.76, 'Owner-Occupied', 'Open', '1900-01-00', 'Current');</v>
      </c>
    </row>
    <row r="6488" spans="1:16" x14ac:dyDescent="0.35">
      <c r="A6488" s="19">
        <v>6487</v>
      </c>
      <c r="B6488" s="18">
        <v>41088</v>
      </c>
      <c r="C6488" s="19" t="s">
        <v>57</v>
      </c>
      <c r="D6488" s="19" t="s">
        <v>61</v>
      </c>
      <c r="E6488" s="19" t="s">
        <v>53</v>
      </c>
      <c r="F6488" s="19">
        <v>647</v>
      </c>
      <c r="G6488" s="19">
        <v>95</v>
      </c>
      <c r="H6488" s="19">
        <v>31.17</v>
      </c>
      <c r="I6488" s="19">
        <v>13.67</v>
      </c>
      <c r="J6488" s="19" t="s">
        <v>60</v>
      </c>
      <c r="K6488" s="20">
        <v>0</v>
      </c>
      <c r="L6488" s="20" t="s">
        <v>55</v>
      </c>
      <c r="M6488" s="20" t="s">
        <v>84</v>
      </c>
      <c r="N6488" s="26">
        <v>42759</v>
      </c>
      <c r="O6488" s="20" t="s">
        <v>56</v>
      </c>
      <c r="P6488" t="str">
        <f t="shared" si="101"/>
        <v>INSERT INTO @DataTable (Deal, AdvanceDate, PROV, DealPurpose, RateType, BEACON, LTV, TDS, GDS, InsuranceType, PrincipalBalance, OccupancyType, AccountStatus, Closed_Date, DelinquencyBucket) VALUES (6487, '2012-06-28', 'ON', 'Purchase', 'Fixed', 647, 95, 31.17, 13.67, 'HiRatio', 0, 'Owner-Occupied', 'Closed', '2017-01-24', 'Current');</v>
      </c>
    </row>
    <row r="6489" spans="1:16" x14ac:dyDescent="0.35">
      <c r="A6489" s="22">
        <v>6488</v>
      </c>
      <c r="B6489" s="21">
        <v>41271</v>
      </c>
      <c r="C6489" s="22" t="s">
        <v>57</v>
      </c>
      <c r="D6489" s="22" t="s">
        <v>52</v>
      </c>
      <c r="E6489" s="22" t="s">
        <v>53</v>
      </c>
      <c r="F6489" s="22">
        <v>702</v>
      </c>
      <c r="G6489" s="22">
        <v>70</v>
      </c>
      <c r="H6489" s="22">
        <v>38.6</v>
      </c>
      <c r="I6489" s="22">
        <v>38.6</v>
      </c>
      <c r="J6489" s="22" t="s">
        <v>54</v>
      </c>
      <c r="K6489" s="23">
        <v>250249.05</v>
      </c>
      <c r="L6489" s="23" t="s">
        <v>55</v>
      </c>
      <c r="M6489" s="23" t="s">
        <v>83</v>
      </c>
      <c r="N6489" s="27"/>
      <c r="O6489" s="23" t="s">
        <v>56</v>
      </c>
      <c r="P6489" t="str">
        <f t="shared" si="101"/>
        <v>INSERT INTO @DataTable (Deal, AdvanceDate, PROV, DealPurpose, RateType, BEACON, LTV, TDS, GDS, InsuranceType, PrincipalBalance, OccupancyType, AccountStatus, Closed_Date, DelinquencyBucket) VALUES (6488, '2012-12-28', 'ON', 'Refinance External', 'Fixed', 702, 70, 38.6, 38.6, 'Conv', 250249.05, 'Owner-Occupied', 'Open', '1900-01-00', 'Current');</v>
      </c>
    </row>
    <row r="6490" spans="1:16" x14ac:dyDescent="0.35">
      <c r="A6490" s="19">
        <v>6489</v>
      </c>
      <c r="B6490" s="18">
        <v>41848</v>
      </c>
      <c r="C6490" s="19" t="s">
        <v>57</v>
      </c>
      <c r="D6490" s="19" t="s">
        <v>61</v>
      </c>
      <c r="E6490" s="19" t="s">
        <v>40</v>
      </c>
      <c r="F6490" s="19">
        <v>739</v>
      </c>
      <c r="G6490" s="19">
        <v>64.52</v>
      </c>
      <c r="H6490" s="19">
        <v>26.36</v>
      </c>
      <c r="I6490" s="19">
        <v>23.2</v>
      </c>
      <c r="J6490" s="19" t="s">
        <v>54</v>
      </c>
      <c r="K6490" s="20">
        <v>929096.95</v>
      </c>
      <c r="L6490" s="20" t="s">
        <v>55</v>
      </c>
      <c r="M6490" s="20" t="s">
        <v>83</v>
      </c>
      <c r="N6490" s="26"/>
      <c r="O6490" s="20" t="s">
        <v>56</v>
      </c>
      <c r="P6490" t="str">
        <f t="shared" si="101"/>
        <v>INSERT INTO @DataTable (Deal, AdvanceDate, PROV, DealPurpose, RateType, BEACON, LTV, TDS, GDS, InsuranceType, PrincipalBalance, OccupancyType, AccountStatus, Closed_Date, DelinquencyBucket) VALUES (6489, '2014-07-28', 'ON', 'Purchase', 'ARM', 739, 64.52, 26.36, 23.2, 'Conv', 929096.95, 'Owner-Occupied', 'Open', '1900-01-00', 'Current');</v>
      </c>
    </row>
    <row r="6491" spans="1:16" x14ac:dyDescent="0.35">
      <c r="A6491" s="22">
        <v>6490</v>
      </c>
      <c r="B6491" s="21">
        <v>41768</v>
      </c>
      <c r="C6491" s="22" t="s">
        <v>57</v>
      </c>
      <c r="D6491" s="22" t="s">
        <v>52</v>
      </c>
      <c r="E6491" s="22" t="s">
        <v>40</v>
      </c>
      <c r="F6491" s="22">
        <v>798</v>
      </c>
      <c r="G6491" s="22">
        <v>55.71</v>
      </c>
      <c r="H6491" s="22">
        <v>34.57</v>
      </c>
      <c r="I6491" s="22">
        <v>28.78</v>
      </c>
      <c r="J6491" s="22" t="s">
        <v>54</v>
      </c>
      <c r="K6491" s="23">
        <v>0</v>
      </c>
      <c r="L6491" s="23" t="s">
        <v>55</v>
      </c>
      <c r="M6491" s="23" t="s">
        <v>84</v>
      </c>
      <c r="N6491" s="27">
        <v>42158</v>
      </c>
      <c r="O6491" s="23" t="s">
        <v>56</v>
      </c>
      <c r="P6491" t="str">
        <f t="shared" si="101"/>
        <v>INSERT INTO @DataTable (Deal, AdvanceDate, PROV, DealPurpose, RateType, BEACON, LTV, TDS, GDS, InsuranceType, PrincipalBalance, OccupancyType, AccountStatus, Closed_Date, DelinquencyBucket) VALUES (6490, '2014-05-09', 'ON', 'Refinance External', 'ARM', 798, 55.71, 34.57, 28.78, 'Conv', 0, 'Owner-Occupied', 'Closed', '2015-06-03', 'Current');</v>
      </c>
    </row>
    <row r="6492" spans="1:16" x14ac:dyDescent="0.35">
      <c r="A6492" s="19">
        <v>6491</v>
      </c>
      <c r="B6492" s="18">
        <v>42139</v>
      </c>
      <c r="C6492" s="19" t="s">
        <v>63</v>
      </c>
      <c r="D6492" s="19" t="s">
        <v>61</v>
      </c>
      <c r="E6492" s="19" t="s">
        <v>40</v>
      </c>
      <c r="F6492" s="19">
        <v>662</v>
      </c>
      <c r="G6492" s="19">
        <v>95</v>
      </c>
      <c r="H6492" s="19">
        <v>32.18</v>
      </c>
      <c r="I6492" s="19">
        <v>20.93</v>
      </c>
      <c r="J6492" s="19" t="s">
        <v>60</v>
      </c>
      <c r="K6492" s="20">
        <v>311759.83</v>
      </c>
      <c r="L6492" s="20" t="s">
        <v>55</v>
      </c>
      <c r="M6492" s="20" t="s">
        <v>83</v>
      </c>
      <c r="N6492" s="26"/>
      <c r="O6492" s="20" t="s">
        <v>56</v>
      </c>
      <c r="P6492" t="str">
        <f t="shared" si="101"/>
        <v>INSERT INTO @DataTable (Deal, AdvanceDate, PROV, DealPurpose, RateType, BEACON, LTV, TDS, GDS, InsuranceType, PrincipalBalance, OccupancyType, AccountStatus, Closed_Date, DelinquencyBucket) VALUES (6491, '2015-05-15', 'SK', 'Purchase', 'ARM', 662, 95, 32.18, 20.93, 'HiRatio', 311759.83, 'Owner-Occupied', 'Open', '1900-01-00', 'Current');</v>
      </c>
    </row>
    <row r="6493" spans="1:16" x14ac:dyDescent="0.35">
      <c r="A6493" s="22">
        <v>6492</v>
      </c>
      <c r="B6493" s="21">
        <v>42335</v>
      </c>
      <c r="C6493" s="22" t="s">
        <v>51</v>
      </c>
      <c r="D6493" s="22" t="s">
        <v>52</v>
      </c>
      <c r="E6493" s="22" t="s">
        <v>53</v>
      </c>
      <c r="F6493" s="22">
        <v>738</v>
      </c>
      <c r="G6493" s="22">
        <v>80</v>
      </c>
      <c r="H6493" s="22">
        <v>27.72</v>
      </c>
      <c r="I6493" s="22">
        <v>22.22</v>
      </c>
      <c r="J6493" s="22" t="s">
        <v>54</v>
      </c>
      <c r="K6493" s="23">
        <v>301401.94</v>
      </c>
      <c r="L6493" s="23" t="s">
        <v>55</v>
      </c>
      <c r="M6493" s="23" t="s">
        <v>83</v>
      </c>
      <c r="N6493" s="27"/>
      <c r="O6493" s="23" t="s">
        <v>56</v>
      </c>
      <c r="P6493" t="str">
        <f t="shared" si="101"/>
        <v>INSERT INTO @DataTable (Deal, AdvanceDate, PROV, DealPurpose, RateType, BEACON, LTV, TDS, GDS, InsuranceType, PrincipalBalance, OccupancyType, AccountStatus, Closed_Date, DelinquencyBucket) VALUES (6492, '2015-11-27', 'AB', 'Refinance External', 'Fixed', 738, 80, 27.72, 22.22, 'Conv', 301401.94, 'Owner-Occupied', 'Open', '1900-01-00', 'Current');</v>
      </c>
    </row>
    <row r="6494" spans="1:16" x14ac:dyDescent="0.35">
      <c r="A6494" s="19">
        <v>6493</v>
      </c>
      <c r="B6494" s="18">
        <v>40981</v>
      </c>
      <c r="C6494" s="19" t="s">
        <v>57</v>
      </c>
      <c r="D6494" s="19" t="s">
        <v>61</v>
      </c>
      <c r="E6494" s="19" t="s">
        <v>53</v>
      </c>
      <c r="F6494" s="19">
        <v>802</v>
      </c>
      <c r="G6494" s="19">
        <v>95</v>
      </c>
      <c r="H6494" s="19">
        <v>41.09</v>
      </c>
      <c r="I6494" s="19">
        <v>34.81</v>
      </c>
      <c r="J6494" s="19" t="s">
        <v>60</v>
      </c>
      <c r="K6494" s="20">
        <v>277686.08</v>
      </c>
      <c r="L6494" s="20" t="s">
        <v>55</v>
      </c>
      <c r="M6494" s="20" t="s">
        <v>83</v>
      </c>
      <c r="N6494" s="26"/>
      <c r="O6494" s="20" t="s">
        <v>56</v>
      </c>
      <c r="P6494" t="str">
        <f t="shared" si="101"/>
        <v>INSERT INTO @DataTable (Deal, AdvanceDate, PROV, DealPurpose, RateType, BEACON, LTV, TDS, GDS, InsuranceType, PrincipalBalance, OccupancyType, AccountStatus, Closed_Date, DelinquencyBucket) VALUES (6493, '2012-03-13', 'ON', 'Purchase', 'Fixed', 802, 95, 41.09, 34.81, 'HiRatio', 277686.08, 'Owner-Occupied', 'Open', '1900-01-00', 'Current');</v>
      </c>
    </row>
    <row r="6495" spans="1:16" x14ac:dyDescent="0.35">
      <c r="A6495" s="22">
        <v>6494</v>
      </c>
      <c r="B6495" s="21">
        <v>42136</v>
      </c>
      <c r="C6495" s="22" t="s">
        <v>57</v>
      </c>
      <c r="D6495" s="22" t="s">
        <v>64</v>
      </c>
      <c r="E6495" s="22" t="s">
        <v>53</v>
      </c>
      <c r="F6495" s="22">
        <v>747</v>
      </c>
      <c r="G6495" s="22">
        <v>95</v>
      </c>
      <c r="H6495" s="22">
        <v>32.93</v>
      </c>
      <c r="I6495" s="22">
        <v>32.93</v>
      </c>
      <c r="J6495" s="22" t="s">
        <v>60</v>
      </c>
      <c r="K6495" s="23">
        <v>330061.83</v>
      </c>
      <c r="L6495" s="23" t="s">
        <v>55</v>
      </c>
      <c r="M6495" s="23" t="s">
        <v>83</v>
      </c>
      <c r="N6495" s="27"/>
      <c r="O6495" s="23" t="s">
        <v>56</v>
      </c>
      <c r="P6495" t="str">
        <f t="shared" si="101"/>
        <v>INSERT INTO @DataTable (Deal, AdvanceDate, PROV, DealPurpose, RateType, BEACON, LTV, TDS, GDS, InsuranceType, PrincipalBalance, OccupancyType, AccountStatus, Closed_Date, DelinquencyBucket) VALUES (6494, '2015-05-12', 'ON', 'Purchase with Improvements', 'Fixed', 747, 95, 32.93, 32.93, 'HiRatio', 330061.83, 'Owner-Occupied', 'Open', '1900-01-00', 'Current');</v>
      </c>
    </row>
    <row r="6496" spans="1:16" x14ac:dyDescent="0.35">
      <c r="A6496" s="19">
        <v>6495</v>
      </c>
      <c r="B6496" s="18">
        <v>40630</v>
      </c>
      <c r="C6496" s="19" t="s">
        <v>58</v>
      </c>
      <c r="D6496" s="19" t="s">
        <v>61</v>
      </c>
      <c r="E6496" s="19" t="s">
        <v>53</v>
      </c>
      <c r="F6496" s="19">
        <v>739</v>
      </c>
      <c r="G6496" s="19">
        <v>95</v>
      </c>
      <c r="H6496" s="19">
        <v>42.47</v>
      </c>
      <c r="I6496" s="19">
        <v>34.159999999999997</v>
      </c>
      <c r="J6496" s="19" t="s">
        <v>60</v>
      </c>
      <c r="K6496" s="20">
        <v>0</v>
      </c>
      <c r="L6496" s="20" t="s">
        <v>55</v>
      </c>
      <c r="M6496" s="20" t="s">
        <v>84</v>
      </c>
      <c r="N6496" s="26">
        <v>42464</v>
      </c>
      <c r="O6496" s="20" t="s">
        <v>56</v>
      </c>
      <c r="P6496" t="str">
        <f t="shared" si="101"/>
        <v>INSERT INTO @DataTable (Deal, AdvanceDate, PROV, DealPurpose, RateType, BEACON, LTV, TDS, GDS, InsuranceType, PrincipalBalance, OccupancyType, AccountStatus, Closed_Date, DelinquencyBucket) VALUES (6495, '2011-03-28', 'BC', 'Purchase', 'Fixed', 739, 95, 42.47, 34.16, 'HiRatio', 0, 'Owner-Occupied', 'Closed', '2016-04-04', 'Current');</v>
      </c>
    </row>
    <row r="6497" spans="1:16" x14ac:dyDescent="0.35">
      <c r="A6497" s="22">
        <v>6496</v>
      </c>
      <c r="B6497" s="21">
        <v>41915</v>
      </c>
      <c r="C6497" s="22" t="s">
        <v>57</v>
      </c>
      <c r="D6497" s="22" t="s">
        <v>59</v>
      </c>
      <c r="E6497" s="22" t="s">
        <v>53</v>
      </c>
      <c r="F6497" s="22">
        <v>804</v>
      </c>
      <c r="G6497" s="22">
        <v>85.65</v>
      </c>
      <c r="H6497" s="22">
        <v>24.25</v>
      </c>
      <c r="I6497" s="22">
        <v>18.55</v>
      </c>
      <c r="J6497" s="22" t="s">
        <v>60</v>
      </c>
      <c r="K6497" s="23">
        <v>162057.68</v>
      </c>
      <c r="L6497" s="23" t="s">
        <v>55</v>
      </c>
      <c r="M6497" s="23" t="s">
        <v>83</v>
      </c>
      <c r="N6497" s="27"/>
      <c r="O6497" s="23" t="s">
        <v>56</v>
      </c>
      <c r="P6497" t="str">
        <f t="shared" si="101"/>
        <v>INSERT INTO @DataTable (Deal, AdvanceDate, PROV, DealPurpose, RateType, BEACON, LTV, TDS, GDS, InsuranceType, PrincipalBalance, OccupancyType, AccountStatus, Closed_Date, DelinquencyBucket) VALUES (6496, '2014-10-03', 'ON', 'Transfer', 'Fixed', 804, 85.65, 24.25, 18.55, 'HiRatio', 162057.68, 'Owner-Occupied', 'Open', '1900-01-00', 'Current');</v>
      </c>
    </row>
    <row r="6498" spans="1:16" x14ac:dyDescent="0.35">
      <c r="A6498" s="19">
        <v>6497</v>
      </c>
      <c r="B6498" s="18">
        <v>42277</v>
      </c>
      <c r="C6498" s="19" t="s">
        <v>51</v>
      </c>
      <c r="D6498" s="19" t="s">
        <v>52</v>
      </c>
      <c r="E6498" s="19" t="s">
        <v>53</v>
      </c>
      <c r="F6498" s="19">
        <v>759</v>
      </c>
      <c r="G6498" s="19">
        <v>59.56</v>
      </c>
      <c r="H6498" s="19">
        <v>37.630000000000003</v>
      </c>
      <c r="I6498" s="19">
        <v>37.409999999999997</v>
      </c>
      <c r="J6498" s="19" t="s">
        <v>54</v>
      </c>
      <c r="K6498" s="20">
        <v>256802.78</v>
      </c>
      <c r="L6498" s="20" t="s">
        <v>55</v>
      </c>
      <c r="M6498" s="20" t="s">
        <v>83</v>
      </c>
      <c r="N6498" s="26"/>
      <c r="O6498" s="20" t="s">
        <v>56</v>
      </c>
      <c r="P6498" t="str">
        <f t="shared" si="101"/>
        <v>INSERT INTO @DataTable (Deal, AdvanceDate, PROV, DealPurpose, RateType, BEACON, LTV, TDS, GDS, InsuranceType, PrincipalBalance, OccupancyType, AccountStatus, Closed_Date, DelinquencyBucket) VALUES (6497, '2015-09-30', 'AB', 'Refinance External', 'Fixed', 759, 59.56, 37.63, 37.41, 'Conv', 256802.78, 'Owner-Occupied', 'Open', '1900-01-00', 'Current');</v>
      </c>
    </row>
    <row r="6499" spans="1:16" x14ac:dyDescent="0.35">
      <c r="A6499" s="22">
        <v>6498</v>
      </c>
      <c r="B6499" s="21">
        <v>41673</v>
      </c>
      <c r="C6499" s="22" t="s">
        <v>51</v>
      </c>
      <c r="D6499" s="22" t="s">
        <v>61</v>
      </c>
      <c r="E6499" s="22" t="s">
        <v>40</v>
      </c>
      <c r="F6499" s="22">
        <v>746</v>
      </c>
      <c r="G6499" s="22">
        <v>40.75</v>
      </c>
      <c r="H6499" s="22">
        <v>23.6</v>
      </c>
      <c r="I6499" s="22">
        <v>11.87</v>
      </c>
      <c r="J6499" s="22" t="s">
        <v>54</v>
      </c>
      <c r="K6499" s="23">
        <v>73393.98</v>
      </c>
      <c r="L6499" s="23" t="s">
        <v>66</v>
      </c>
      <c r="M6499" s="23" t="s">
        <v>83</v>
      </c>
      <c r="N6499" s="27"/>
      <c r="O6499" s="23" t="s">
        <v>56</v>
      </c>
      <c r="P6499" t="str">
        <f t="shared" si="101"/>
        <v>INSERT INTO @DataTable (Deal, AdvanceDate, PROV, DealPurpose, RateType, BEACON, LTV, TDS, GDS, InsuranceType, PrincipalBalance, OccupancyType, AccountStatus, Closed_Date, DelinquencyBucket) VALUES (6498, '2014-02-03', 'AB', 'Purchase', 'ARM', 746, 40.75, 23.6, 11.87, 'Conv', 73393.98, 'Second Home', 'Open', '1900-01-00', 'Current');</v>
      </c>
    </row>
    <row r="6500" spans="1:16" x14ac:dyDescent="0.35">
      <c r="A6500" s="19">
        <v>6499</v>
      </c>
      <c r="B6500" s="18">
        <v>42240</v>
      </c>
      <c r="C6500" s="19" t="s">
        <v>74</v>
      </c>
      <c r="D6500" s="19" t="s">
        <v>64</v>
      </c>
      <c r="E6500" s="19" t="s">
        <v>53</v>
      </c>
      <c r="F6500" s="19">
        <v>775</v>
      </c>
      <c r="G6500" s="19">
        <v>95</v>
      </c>
      <c r="H6500" s="19">
        <v>36.65</v>
      </c>
      <c r="I6500" s="19">
        <v>36.619999999999997</v>
      </c>
      <c r="J6500" s="19" t="s">
        <v>60</v>
      </c>
      <c r="K6500" s="20">
        <v>348725.05</v>
      </c>
      <c r="L6500" s="20" t="s">
        <v>55</v>
      </c>
      <c r="M6500" s="20" t="s">
        <v>83</v>
      </c>
      <c r="N6500" s="26"/>
      <c r="O6500" s="20" t="s">
        <v>56</v>
      </c>
      <c r="P6500" t="str">
        <f t="shared" si="101"/>
        <v>INSERT INTO @DataTable (Deal, AdvanceDate, PROV, DealPurpose, RateType, BEACON, LTV, TDS, GDS, InsuranceType, PrincipalBalance, OccupancyType, AccountStatus, Closed_Date, DelinquencyBucket) VALUES (6499, '2015-08-24', 'MB', 'Purchase with Improvements', 'Fixed', 775, 95, 36.65, 36.62, 'HiRatio', 348725.05, 'Owner-Occupied', 'Open', '1900-01-00', 'Current');</v>
      </c>
    </row>
    <row r="6501" spans="1:16" x14ac:dyDescent="0.35">
      <c r="A6501" s="22">
        <v>6500</v>
      </c>
      <c r="B6501" s="21">
        <v>41915</v>
      </c>
      <c r="C6501" s="22" t="s">
        <v>57</v>
      </c>
      <c r="D6501" s="22" t="s">
        <v>61</v>
      </c>
      <c r="E6501" s="22" t="s">
        <v>53</v>
      </c>
      <c r="F6501" s="22">
        <v>755</v>
      </c>
      <c r="G6501" s="22">
        <v>95</v>
      </c>
      <c r="H6501" s="22">
        <v>41.82</v>
      </c>
      <c r="I6501" s="22">
        <v>38.56</v>
      </c>
      <c r="J6501" s="22" t="s">
        <v>60</v>
      </c>
      <c r="K6501" s="23">
        <v>181934.52</v>
      </c>
      <c r="L6501" s="23" t="s">
        <v>55</v>
      </c>
      <c r="M6501" s="23" t="s">
        <v>83</v>
      </c>
      <c r="N6501" s="27"/>
      <c r="O6501" s="23" t="s">
        <v>56</v>
      </c>
      <c r="P6501" t="str">
        <f t="shared" si="101"/>
        <v>INSERT INTO @DataTable (Deal, AdvanceDate, PROV, DealPurpose, RateType, BEACON, LTV, TDS, GDS, InsuranceType, PrincipalBalance, OccupancyType, AccountStatus, Closed_Date, DelinquencyBucket) VALUES (6500, '2014-10-03', 'ON', 'Purchase', 'Fixed', 755, 95, 41.82, 38.56, 'HiRatio', 181934.52, 'Owner-Occupied', 'Open', '1900-01-00', 'Current');</v>
      </c>
    </row>
    <row r="6502" spans="1:16" x14ac:dyDescent="0.35">
      <c r="A6502" s="19">
        <v>6501</v>
      </c>
      <c r="B6502" s="18">
        <v>41836</v>
      </c>
      <c r="C6502" s="19" t="s">
        <v>57</v>
      </c>
      <c r="D6502" s="19" t="s">
        <v>64</v>
      </c>
      <c r="E6502" s="19" t="s">
        <v>40</v>
      </c>
      <c r="F6502" s="19">
        <v>682</v>
      </c>
      <c r="G6502" s="19">
        <v>80</v>
      </c>
      <c r="H6502" s="19">
        <v>35.61</v>
      </c>
      <c r="I6502" s="19">
        <v>28.45</v>
      </c>
      <c r="J6502" s="19" t="s">
        <v>60</v>
      </c>
      <c r="K6502" s="20">
        <v>551870.38</v>
      </c>
      <c r="L6502" s="20" t="s">
        <v>55</v>
      </c>
      <c r="M6502" s="20" t="s">
        <v>83</v>
      </c>
      <c r="N6502" s="26"/>
      <c r="O6502" s="20" t="s">
        <v>56</v>
      </c>
      <c r="P6502" t="str">
        <f t="shared" si="101"/>
        <v>INSERT INTO @DataTable (Deal, AdvanceDate, PROV, DealPurpose, RateType, BEACON, LTV, TDS, GDS, InsuranceType, PrincipalBalance, OccupancyType, AccountStatus, Closed_Date, DelinquencyBucket) VALUES (6501, '2014-07-16', 'ON', 'Purchase with Improvements', 'ARM', 682, 80, 35.61, 28.45, 'HiRatio', 551870.38, 'Owner-Occupied', 'Open', '1900-01-00', 'Current');</v>
      </c>
    </row>
    <row r="6503" spans="1:16" x14ac:dyDescent="0.35">
      <c r="A6503" s="22">
        <v>6502</v>
      </c>
      <c r="B6503" s="21">
        <v>42696</v>
      </c>
      <c r="C6503" s="22" t="s">
        <v>57</v>
      </c>
      <c r="D6503" s="22" t="s">
        <v>61</v>
      </c>
      <c r="E6503" s="22" t="s">
        <v>53</v>
      </c>
      <c r="F6503" s="22">
        <v>834</v>
      </c>
      <c r="G6503" s="22">
        <v>80</v>
      </c>
      <c r="H6503" s="22">
        <v>35.53</v>
      </c>
      <c r="I6503" s="22">
        <v>27.54</v>
      </c>
      <c r="J6503" s="22" t="s">
        <v>54</v>
      </c>
      <c r="K6503" s="23">
        <v>426636.06</v>
      </c>
      <c r="L6503" s="23" t="s">
        <v>55</v>
      </c>
      <c r="M6503" s="23" t="s">
        <v>83</v>
      </c>
      <c r="N6503" s="27"/>
      <c r="O6503" s="23" t="s">
        <v>56</v>
      </c>
      <c r="P6503" t="str">
        <f t="shared" si="101"/>
        <v>INSERT INTO @DataTable (Deal, AdvanceDate, PROV, DealPurpose, RateType, BEACON, LTV, TDS, GDS, InsuranceType, PrincipalBalance, OccupancyType, AccountStatus, Closed_Date, DelinquencyBucket) VALUES (6502, '2016-11-22', 'ON', 'Purchase', 'Fixed', 834, 80, 35.53, 27.54, 'Conv', 426636.06, 'Owner-Occupied', 'Open', '1900-01-00', 'Current');</v>
      </c>
    </row>
    <row r="6504" spans="1:16" x14ac:dyDescent="0.35">
      <c r="A6504" s="19">
        <v>6503</v>
      </c>
      <c r="B6504" s="18">
        <v>41894</v>
      </c>
      <c r="C6504" s="19" t="s">
        <v>51</v>
      </c>
      <c r="D6504" s="19" t="s">
        <v>61</v>
      </c>
      <c r="E6504" s="19" t="s">
        <v>53</v>
      </c>
      <c r="F6504" s="19">
        <v>704</v>
      </c>
      <c r="G6504" s="19">
        <v>95</v>
      </c>
      <c r="H6504" s="19">
        <v>42.21</v>
      </c>
      <c r="I6504" s="19">
        <v>24.99</v>
      </c>
      <c r="J6504" s="19" t="s">
        <v>60</v>
      </c>
      <c r="K6504" s="20">
        <v>281496</v>
      </c>
      <c r="L6504" s="20" t="s">
        <v>55</v>
      </c>
      <c r="M6504" s="20" t="s">
        <v>83</v>
      </c>
      <c r="N6504" s="26"/>
      <c r="O6504" s="20" t="s">
        <v>56</v>
      </c>
      <c r="P6504" t="str">
        <f t="shared" si="101"/>
        <v>INSERT INTO @DataTable (Deal, AdvanceDate, PROV, DealPurpose, RateType, BEACON, LTV, TDS, GDS, InsuranceType, PrincipalBalance, OccupancyType, AccountStatus, Closed_Date, DelinquencyBucket) VALUES (6503, '2014-09-12', 'AB', 'Purchase', 'Fixed', 704, 95, 42.21, 24.99, 'HiRatio', 281496, 'Owner-Occupied', 'Open', '1900-01-00', 'Current');</v>
      </c>
    </row>
    <row r="6505" spans="1:16" x14ac:dyDescent="0.35">
      <c r="A6505" s="22">
        <v>6504</v>
      </c>
      <c r="B6505" s="21">
        <v>41787</v>
      </c>
      <c r="C6505" s="22" t="s">
        <v>51</v>
      </c>
      <c r="D6505" s="22" t="s">
        <v>61</v>
      </c>
      <c r="E6505" s="22" t="s">
        <v>53</v>
      </c>
      <c r="F6505" s="22">
        <v>736</v>
      </c>
      <c r="G6505" s="22">
        <v>94.97</v>
      </c>
      <c r="H6505" s="22">
        <v>43.61</v>
      </c>
      <c r="I6505" s="22">
        <v>30.4</v>
      </c>
      <c r="J6505" s="22" t="s">
        <v>60</v>
      </c>
      <c r="K6505" s="23">
        <v>349679.51</v>
      </c>
      <c r="L6505" s="23" t="s">
        <v>55</v>
      </c>
      <c r="M6505" s="23" t="s">
        <v>83</v>
      </c>
      <c r="N6505" s="27"/>
      <c r="O6505" s="23" t="s">
        <v>56</v>
      </c>
      <c r="P6505" t="str">
        <f t="shared" si="101"/>
        <v>INSERT INTO @DataTable (Deal, AdvanceDate, PROV, DealPurpose, RateType, BEACON, LTV, TDS, GDS, InsuranceType, PrincipalBalance, OccupancyType, AccountStatus, Closed_Date, DelinquencyBucket) VALUES (6504, '2014-05-28', 'AB', 'Purchase', 'Fixed', 736, 94.97, 43.61, 30.4, 'HiRatio', 349679.51, 'Owner-Occupied', 'Open', '1900-01-00', 'Current');</v>
      </c>
    </row>
    <row r="6506" spans="1:16" x14ac:dyDescent="0.35">
      <c r="A6506" s="19">
        <v>6505</v>
      </c>
      <c r="B6506" s="18">
        <v>42444</v>
      </c>
      <c r="C6506" s="19" t="s">
        <v>58</v>
      </c>
      <c r="D6506" s="19" t="s">
        <v>52</v>
      </c>
      <c r="E6506" s="19" t="s">
        <v>53</v>
      </c>
      <c r="F6506" s="19">
        <v>789</v>
      </c>
      <c r="G6506" s="19">
        <v>30.77</v>
      </c>
      <c r="H6506" s="19">
        <v>37.04</v>
      </c>
      <c r="I6506" s="19">
        <v>29.98</v>
      </c>
      <c r="J6506" s="19" t="s">
        <v>54</v>
      </c>
      <c r="K6506" s="20">
        <v>390416.46</v>
      </c>
      <c r="L6506" s="20" t="s">
        <v>55</v>
      </c>
      <c r="M6506" s="20" t="s">
        <v>83</v>
      </c>
      <c r="N6506" s="26"/>
      <c r="O6506" s="20" t="s">
        <v>56</v>
      </c>
      <c r="P6506" t="str">
        <f t="shared" si="101"/>
        <v>INSERT INTO @DataTable (Deal, AdvanceDate, PROV, DealPurpose, RateType, BEACON, LTV, TDS, GDS, InsuranceType, PrincipalBalance, OccupancyType, AccountStatus, Closed_Date, DelinquencyBucket) VALUES (6505, '2016-03-15', 'BC', 'Refinance External', 'Fixed', 789, 30.77, 37.04, 29.98, 'Conv', 390416.46, 'Owner-Occupied', 'Open', '1900-01-00', 'Current');</v>
      </c>
    </row>
    <row r="6507" spans="1:16" x14ac:dyDescent="0.35">
      <c r="A6507" s="22">
        <v>6506</v>
      </c>
      <c r="B6507" s="21">
        <v>42587</v>
      </c>
      <c r="C6507" s="22" t="s">
        <v>57</v>
      </c>
      <c r="D6507" s="22" t="s">
        <v>61</v>
      </c>
      <c r="E6507" s="22" t="s">
        <v>40</v>
      </c>
      <c r="F6507" s="22">
        <v>781</v>
      </c>
      <c r="G6507" s="22">
        <v>66.67</v>
      </c>
      <c r="H6507" s="22">
        <v>33.83</v>
      </c>
      <c r="I6507" s="22">
        <v>26.72</v>
      </c>
      <c r="J6507" s="22" t="s">
        <v>54</v>
      </c>
      <c r="K6507" s="23">
        <v>366002.68</v>
      </c>
      <c r="L6507" s="23" t="s">
        <v>55</v>
      </c>
      <c r="M6507" s="23" t="s">
        <v>83</v>
      </c>
      <c r="N6507" s="27"/>
      <c r="O6507" s="23" t="s">
        <v>56</v>
      </c>
      <c r="P6507" t="str">
        <f t="shared" si="101"/>
        <v>INSERT INTO @DataTable (Deal, AdvanceDate, PROV, DealPurpose, RateType, BEACON, LTV, TDS, GDS, InsuranceType, PrincipalBalance, OccupancyType, AccountStatus, Closed_Date, DelinquencyBucket) VALUES (6506, '2016-08-05', 'ON', 'Purchase', 'ARM', 781, 66.67, 33.83, 26.72, 'Conv', 366002.68, 'Owner-Occupied', 'Open', '1900-01-00', 'Current');</v>
      </c>
    </row>
    <row r="6508" spans="1:16" x14ac:dyDescent="0.35">
      <c r="A6508" s="19">
        <v>6507</v>
      </c>
      <c r="B6508" s="18">
        <v>42145</v>
      </c>
      <c r="C6508" s="19" t="s">
        <v>57</v>
      </c>
      <c r="D6508" s="19" t="s">
        <v>59</v>
      </c>
      <c r="E6508" s="19" t="s">
        <v>40</v>
      </c>
      <c r="F6508" s="19">
        <v>784</v>
      </c>
      <c r="G6508" s="19">
        <v>69.05</v>
      </c>
      <c r="H6508" s="19">
        <v>33.409999999999997</v>
      </c>
      <c r="I6508" s="19">
        <v>27.07</v>
      </c>
      <c r="J6508" s="19" t="s">
        <v>54</v>
      </c>
      <c r="K6508" s="20">
        <v>203339.98</v>
      </c>
      <c r="L6508" s="20" t="s">
        <v>55</v>
      </c>
      <c r="M6508" s="20" t="s">
        <v>83</v>
      </c>
      <c r="N6508" s="26"/>
      <c r="O6508" s="20" t="s">
        <v>56</v>
      </c>
      <c r="P6508" t="str">
        <f t="shared" si="101"/>
        <v>INSERT INTO @DataTable (Deal, AdvanceDate, PROV, DealPurpose, RateType, BEACON, LTV, TDS, GDS, InsuranceType, PrincipalBalance, OccupancyType, AccountStatus, Closed_Date, DelinquencyBucket) VALUES (6507, '2015-05-21', 'ON', 'Transfer', 'ARM', 784, 69.05, 33.41, 27.07, 'Conv', 203339.98, 'Owner-Occupied', 'Open', '1900-01-00', 'Current');</v>
      </c>
    </row>
    <row r="6509" spans="1:16" x14ac:dyDescent="0.35">
      <c r="A6509" s="22">
        <v>6508</v>
      </c>
      <c r="B6509" s="21">
        <v>42125</v>
      </c>
      <c r="C6509" s="22" t="s">
        <v>57</v>
      </c>
      <c r="D6509" s="22" t="s">
        <v>52</v>
      </c>
      <c r="E6509" s="22" t="s">
        <v>40</v>
      </c>
      <c r="F6509" s="22">
        <v>782</v>
      </c>
      <c r="G6509" s="22">
        <v>44.14</v>
      </c>
      <c r="H6509" s="22">
        <v>24.06</v>
      </c>
      <c r="I6509" s="22">
        <v>22.84</v>
      </c>
      <c r="J6509" s="22" t="s">
        <v>54</v>
      </c>
      <c r="K6509" s="23">
        <v>231656.74</v>
      </c>
      <c r="L6509" s="23" t="s">
        <v>55</v>
      </c>
      <c r="M6509" s="23" t="s">
        <v>83</v>
      </c>
      <c r="N6509" s="27"/>
      <c r="O6509" s="23" t="s">
        <v>56</v>
      </c>
      <c r="P6509" t="str">
        <f t="shared" si="101"/>
        <v>INSERT INTO @DataTable (Deal, AdvanceDate, PROV, DealPurpose, RateType, BEACON, LTV, TDS, GDS, InsuranceType, PrincipalBalance, OccupancyType, AccountStatus, Closed_Date, DelinquencyBucket) VALUES (6508, '2015-05-01', 'ON', 'Refinance External', 'ARM', 782, 44.14, 24.06, 22.84, 'Conv', 231656.74, 'Owner-Occupied', 'Open', '1900-01-00', 'Current');</v>
      </c>
    </row>
    <row r="6510" spans="1:16" x14ac:dyDescent="0.35">
      <c r="A6510" s="19">
        <v>6509</v>
      </c>
      <c r="B6510" s="18">
        <v>41214</v>
      </c>
      <c r="C6510" s="19" t="s">
        <v>57</v>
      </c>
      <c r="D6510" s="19" t="s">
        <v>61</v>
      </c>
      <c r="E6510" s="19" t="s">
        <v>53</v>
      </c>
      <c r="F6510" s="19">
        <v>732</v>
      </c>
      <c r="G6510" s="19">
        <v>85</v>
      </c>
      <c r="H6510" s="19">
        <v>40.04</v>
      </c>
      <c r="I6510" s="19">
        <v>27.24</v>
      </c>
      <c r="J6510" s="19" t="s">
        <v>60</v>
      </c>
      <c r="K6510" s="20">
        <v>0</v>
      </c>
      <c r="L6510" s="20" t="s">
        <v>55</v>
      </c>
      <c r="M6510" s="20" t="s">
        <v>84</v>
      </c>
      <c r="N6510" s="26">
        <v>41796</v>
      </c>
      <c r="O6510" s="20" t="s">
        <v>56</v>
      </c>
      <c r="P6510" t="str">
        <f t="shared" si="101"/>
        <v>INSERT INTO @DataTable (Deal, AdvanceDate, PROV, DealPurpose, RateType, BEACON, LTV, TDS, GDS, InsuranceType, PrincipalBalance, OccupancyType, AccountStatus, Closed_Date, DelinquencyBucket) VALUES (6509, '2012-11-01', 'ON', 'Purchase', 'Fixed', 732, 85, 40.04, 27.24, 'HiRatio', 0, 'Owner-Occupied', 'Closed', '2014-06-06', 'Current');</v>
      </c>
    </row>
    <row r="6511" spans="1:16" x14ac:dyDescent="0.35">
      <c r="A6511" s="22">
        <v>6510</v>
      </c>
      <c r="B6511" s="21">
        <v>42354</v>
      </c>
      <c r="C6511" s="22" t="s">
        <v>51</v>
      </c>
      <c r="D6511" s="22" t="s">
        <v>59</v>
      </c>
      <c r="E6511" s="22" t="s">
        <v>53</v>
      </c>
      <c r="F6511" s="22">
        <v>811</v>
      </c>
      <c r="G6511" s="22">
        <v>60.8</v>
      </c>
      <c r="H6511" s="22">
        <v>32.68</v>
      </c>
      <c r="I6511" s="22">
        <v>31.36</v>
      </c>
      <c r="J6511" s="22" t="s">
        <v>54</v>
      </c>
      <c r="K6511" s="23">
        <v>236569.38</v>
      </c>
      <c r="L6511" s="23" t="s">
        <v>55</v>
      </c>
      <c r="M6511" s="23" t="s">
        <v>83</v>
      </c>
      <c r="N6511" s="27"/>
      <c r="O6511" s="23" t="s">
        <v>56</v>
      </c>
      <c r="P6511" t="str">
        <f t="shared" si="101"/>
        <v>INSERT INTO @DataTable (Deal, AdvanceDate, PROV, DealPurpose, RateType, BEACON, LTV, TDS, GDS, InsuranceType, PrincipalBalance, OccupancyType, AccountStatus, Closed_Date, DelinquencyBucket) VALUES (6510, '2015-12-16', 'AB', 'Transfer', 'Fixed', 811, 60.8, 32.68, 31.36, 'Conv', 236569.38, 'Owner-Occupied', 'Open', '1900-01-00', 'Current');</v>
      </c>
    </row>
    <row r="6512" spans="1:16" x14ac:dyDescent="0.35">
      <c r="A6512" s="19">
        <v>6511</v>
      </c>
      <c r="B6512" s="18">
        <v>41053</v>
      </c>
      <c r="C6512" s="19" t="s">
        <v>57</v>
      </c>
      <c r="D6512" s="19" t="s">
        <v>61</v>
      </c>
      <c r="E6512" s="19" t="s">
        <v>53</v>
      </c>
      <c r="F6512" s="19">
        <v>760</v>
      </c>
      <c r="G6512" s="19">
        <v>95</v>
      </c>
      <c r="H6512" s="19">
        <v>26.77</v>
      </c>
      <c r="I6512" s="19">
        <v>17.510000000000002</v>
      </c>
      <c r="J6512" s="19" t="s">
        <v>60</v>
      </c>
      <c r="K6512" s="20">
        <v>218538.61</v>
      </c>
      <c r="L6512" s="20" t="s">
        <v>55</v>
      </c>
      <c r="M6512" s="20" t="s">
        <v>83</v>
      </c>
      <c r="N6512" s="26"/>
      <c r="O6512" s="20" t="s">
        <v>56</v>
      </c>
      <c r="P6512" t="str">
        <f t="shared" si="101"/>
        <v>INSERT INTO @DataTable (Deal, AdvanceDate, PROV, DealPurpose, RateType, BEACON, LTV, TDS, GDS, InsuranceType, PrincipalBalance, OccupancyType, AccountStatus, Closed_Date, DelinquencyBucket) VALUES (6511, '2012-05-24', 'ON', 'Purchase', 'Fixed', 760, 95, 26.77, 17.51, 'HiRatio', 218538.61, 'Owner-Occupied', 'Open', '1900-01-00', 'Current');</v>
      </c>
    </row>
    <row r="6513" spans="1:16" x14ac:dyDescent="0.35">
      <c r="A6513" s="22">
        <v>6512</v>
      </c>
      <c r="B6513" s="21">
        <v>42335</v>
      </c>
      <c r="C6513" s="22" t="s">
        <v>57</v>
      </c>
      <c r="D6513" s="22" t="s">
        <v>61</v>
      </c>
      <c r="E6513" s="22" t="s">
        <v>40</v>
      </c>
      <c r="F6513" s="22">
        <v>767</v>
      </c>
      <c r="G6513" s="22">
        <v>80</v>
      </c>
      <c r="H6513" s="22">
        <v>35.409999999999997</v>
      </c>
      <c r="I6513" s="22">
        <v>13.11</v>
      </c>
      <c r="J6513" s="22" t="s">
        <v>54</v>
      </c>
      <c r="K6513" s="23">
        <v>540286.65</v>
      </c>
      <c r="L6513" s="23" t="s">
        <v>55</v>
      </c>
      <c r="M6513" s="23" t="s">
        <v>83</v>
      </c>
      <c r="N6513" s="27"/>
      <c r="O6513" s="23" t="s">
        <v>56</v>
      </c>
      <c r="P6513" t="str">
        <f t="shared" si="101"/>
        <v>INSERT INTO @DataTable (Deal, AdvanceDate, PROV, DealPurpose, RateType, BEACON, LTV, TDS, GDS, InsuranceType, PrincipalBalance, OccupancyType, AccountStatus, Closed_Date, DelinquencyBucket) VALUES (6512, '2015-11-27', 'ON', 'Purchase', 'ARM', 767, 80, 35.41, 13.11, 'Conv', 540286.65, 'Owner-Occupied', 'Open', '1900-01-00', 'Current');</v>
      </c>
    </row>
    <row r="6514" spans="1:16" x14ac:dyDescent="0.35">
      <c r="A6514" s="19">
        <v>6513</v>
      </c>
      <c r="B6514" s="18">
        <v>42193</v>
      </c>
      <c r="C6514" s="19" t="s">
        <v>57</v>
      </c>
      <c r="D6514" s="19" t="s">
        <v>52</v>
      </c>
      <c r="E6514" s="19" t="s">
        <v>53</v>
      </c>
      <c r="F6514" s="19">
        <v>721</v>
      </c>
      <c r="G6514" s="19">
        <v>73.44</v>
      </c>
      <c r="H6514" s="19">
        <v>42.08</v>
      </c>
      <c r="I6514" s="19">
        <v>39.950000000000003</v>
      </c>
      <c r="J6514" s="19" t="s">
        <v>54</v>
      </c>
      <c r="K6514" s="20">
        <v>0</v>
      </c>
      <c r="L6514" s="20" t="s">
        <v>55</v>
      </c>
      <c r="M6514" s="20" t="s">
        <v>84</v>
      </c>
      <c r="N6514" s="26">
        <v>42585</v>
      </c>
      <c r="O6514" s="20" t="s">
        <v>56</v>
      </c>
      <c r="P6514" t="str">
        <f t="shared" si="101"/>
        <v>INSERT INTO @DataTable (Deal, AdvanceDate, PROV, DealPurpose, RateType, BEACON, LTV, TDS, GDS, InsuranceType, PrincipalBalance, OccupancyType, AccountStatus, Closed_Date, DelinquencyBucket) VALUES (6513, '2015-07-08', 'ON', 'Refinance External', 'Fixed', 721, 73.44, 42.08, 39.95, 'Conv', 0, 'Owner-Occupied', 'Closed', '2016-08-03', 'Current');</v>
      </c>
    </row>
    <row r="6515" spans="1:16" x14ac:dyDescent="0.35">
      <c r="A6515" s="22">
        <v>6514</v>
      </c>
      <c r="B6515" s="21">
        <v>41446</v>
      </c>
      <c r="C6515" s="22" t="s">
        <v>51</v>
      </c>
      <c r="D6515" s="22" t="s">
        <v>61</v>
      </c>
      <c r="E6515" s="22" t="s">
        <v>53</v>
      </c>
      <c r="F6515" s="22">
        <v>740</v>
      </c>
      <c r="G6515" s="22">
        <v>95</v>
      </c>
      <c r="H6515" s="22">
        <v>43.46</v>
      </c>
      <c r="I6515" s="22">
        <v>32.909999999999997</v>
      </c>
      <c r="J6515" s="22" t="s">
        <v>60</v>
      </c>
      <c r="K6515" s="23">
        <v>0</v>
      </c>
      <c r="L6515" s="23" t="s">
        <v>55</v>
      </c>
      <c r="M6515" s="23" t="s">
        <v>84</v>
      </c>
      <c r="N6515" s="27">
        <v>42143</v>
      </c>
      <c r="O6515" s="23" t="s">
        <v>56</v>
      </c>
      <c r="P6515" t="str">
        <f t="shared" si="101"/>
        <v>INSERT INTO @DataTable (Deal, AdvanceDate, PROV, DealPurpose, RateType, BEACON, LTV, TDS, GDS, InsuranceType, PrincipalBalance, OccupancyType, AccountStatus, Closed_Date, DelinquencyBucket) VALUES (6514, '2013-06-21', 'AB', 'Purchase', 'Fixed', 740, 95, 43.46, 32.91, 'HiRatio', 0, 'Owner-Occupied', 'Closed', '2015-05-19', 'Current');</v>
      </c>
    </row>
    <row r="6516" spans="1:16" x14ac:dyDescent="0.35">
      <c r="A6516" s="19">
        <v>6515</v>
      </c>
      <c r="B6516" s="18">
        <v>41402</v>
      </c>
      <c r="C6516" s="19" t="s">
        <v>58</v>
      </c>
      <c r="D6516" s="19" t="s">
        <v>59</v>
      </c>
      <c r="E6516" s="19" t="s">
        <v>53</v>
      </c>
      <c r="F6516" s="19">
        <v>721</v>
      </c>
      <c r="G6516" s="19">
        <v>74.98</v>
      </c>
      <c r="H6516" s="19">
        <v>25.55</v>
      </c>
      <c r="I6516" s="19">
        <v>23.57</v>
      </c>
      <c r="J6516" s="19" t="s">
        <v>54</v>
      </c>
      <c r="K6516" s="20">
        <v>0</v>
      </c>
      <c r="L6516" s="20" t="s">
        <v>55</v>
      </c>
      <c r="M6516" s="20" t="s">
        <v>84</v>
      </c>
      <c r="N6516" s="26">
        <v>42488</v>
      </c>
      <c r="O6516" s="20" t="s">
        <v>56</v>
      </c>
      <c r="P6516" t="str">
        <f t="shared" si="101"/>
        <v>INSERT INTO @DataTable (Deal, AdvanceDate, PROV, DealPurpose, RateType, BEACON, LTV, TDS, GDS, InsuranceType, PrincipalBalance, OccupancyType, AccountStatus, Closed_Date, DelinquencyBucket) VALUES (6515, '2013-05-08', 'BC', 'Transfer', 'Fixed', 721, 74.98, 25.55, 23.57, 'Conv', 0, 'Owner-Occupied', 'Closed', '2016-04-28', 'Current');</v>
      </c>
    </row>
    <row r="6517" spans="1:16" x14ac:dyDescent="0.35">
      <c r="A6517" s="22">
        <v>6516</v>
      </c>
      <c r="B6517" s="21">
        <v>42584</v>
      </c>
      <c r="C6517" s="22" t="s">
        <v>57</v>
      </c>
      <c r="D6517" s="22" t="s">
        <v>61</v>
      </c>
      <c r="E6517" s="22" t="s">
        <v>53</v>
      </c>
      <c r="F6517" s="22">
        <v>822</v>
      </c>
      <c r="G6517" s="22">
        <v>95</v>
      </c>
      <c r="H6517" s="22">
        <v>34.72</v>
      </c>
      <c r="I6517" s="22">
        <v>34.25</v>
      </c>
      <c r="J6517" s="22" t="s">
        <v>60</v>
      </c>
      <c r="K6517" s="23">
        <v>345059.18</v>
      </c>
      <c r="L6517" s="23" t="s">
        <v>55</v>
      </c>
      <c r="M6517" s="23" t="s">
        <v>83</v>
      </c>
      <c r="N6517" s="27"/>
      <c r="O6517" s="23" t="s">
        <v>56</v>
      </c>
      <c r="P6517" t="str">
        <f t="shared" si="101"/>
        <v>INSERT INTO @DataTable (Deal, AdvanceDate, PROV, DealPurpose, RateType, BEACON, LTV, TDS, GDS, InsuranceType, PrincipalBalance, OccupancyType, AccountStatus, Closed_Date, DelinquencyBucket) VALUES (6516, '2016-08-02', 'ON', 'Purchase', 'Fixed', 822, 95, 34.72, 34.25, 'HiRatio', 345059.18, 'Owner-Occupied', 'Open', '1900-01-00', 'Current');</v>
      </c>
    </row>
    <row r="6518" spans="1:16" x14ac:dyDescent="0.35">
      <c r="A6518" s="19">
        <v>6517</v>
      </c>
      <c r="B6518" s="18">
        <v>40794</v>
      </c>
      <c r="C6518" s="19" t="s">
        <v>57</v>
      </c>
      <c r="D6518" s="19" t="s">
        <v>61</v>
      </c>
      <c r="E6518" s="19" t="s">
        <v>53</v>
      </c>
      <c r="F6518" s="19">
        <v>775</v>
      </c>
      <c r="G6518" s="19">
        <v>90</v>
      </c>
      <c r="H6518" s="19">
        <v>26.29</v>
      </c>
      <c r="I6518" s="19">
        <v>23.4</v>
      </c>
      <c r="J6518" s="19" t="s">
        <v>60</v>
      </c>
      <c r="K6518" s="20">
        <v>0</v>
      </c>
      <c r="L6518" s="20" t="s">
        <v>55</v>
      </c>
      <c r="M6518" s="20" t="s">
        <v>84</v>
      </c>
      <c r="N6518" s="26">
        <v>41838</v>
      </c>
      <c r="O6518" s="20" t="s">
        <v>56</v>
      </c>
      <c r="P6518" t="str">
        <f t="shared" si="101"/>
        <v>INSERT INTO @DataTable (Deal, AdvanceDate, PROV, DealPurpose, RateType, BEACON, LTV, TDS, GDS, InsuranceType, PrincipalBalance, OccupancyType, AccountStatus, Closed_Date, DelinquencyBucket) VALUES (6517, '2011-09-08', 'ON', 'Purchase', 'Fixed', 775, 90, 26.29, 23.4, 'HiRatio', 0, 'Owner-Occupied', 'Closed', '2014-07-18', 'Current');</v>
      </c>
    </row>
    <row r="6519" spans="1:16" x14ac:dyDescent="0.35">
      <c r="A6519" s="22">
        <v>6518</v>
      </c>
      <c r="B6519" s="21">
        <v>40896</v>
      </c>
      <c r="C6519" s="22" t="s">
        <v>51</v>
      </c>
      <c r="D6519" s="22" t="s">
        <v>61</v>
      </c>
      <c r="E6519" s="22" t="s">
        <v>53</v>
      </c>
      <c r="F6519" s="22">
        <v>687</v>
      </c>
      <c r="G6519" s="22">
        <v>95</v>
      </c>
      <c r="H6519" s="22">
        <v>42.23</v>
      </c>
      <c r="I6519" s="22">
        <v>28.94</v>
      </c>
      <c r="J6519" s="22" t="s">
        <v>60</v>
      </c>
      <c r="K6519" s="23">
        <v>0</v>
      </c>
      <c r="L6519" s="23" t="s">
        <v>55</v>
      </c>
      <c r="M6519" s="23" t="s">
        <v>84</v>
      </c>
      <c r="N6519" s="27">
        <v>41422</v>
      </c>
      <c r="O6519" s="23" t="s">
        <v>56</v>
      </c>
      <c r="P6519" t="str">
        <f t="shared" si="101"/>
        <v>INSERT INTO @DataTable (Deal, AdvanceDate, PROV, DealPurpose, RateType, BEACON, LTV, TDS, GDS, InsuranceType, PrincipalBalance, OccupancyType, AccountStatus, Closed_Date, DelinquencyBucket) VALUES (6518, '2011-12-19', 'AB', 'Purchase', 'Fixed', 687, 95, 42.23, 28.94, 'HiRatio', 0, 'Owner-Occupied', 'Closed', '2013-05-28', 'Current');</v>
      </c>
    </row>
    <row r="6520" spans="1:16" x14ac:dyDescent="0.35">
      <c r="A6520" s="19">
        <v>6519</v>
      </c>
      <c r="B6520" s="18">
        <v>41115</v>
      </c>
      <c r="C6520" s="19" t="s">
        <v>57</v>
      </c>
      <c r="D6520" s="19" t="s">
        <v>61</v>
      </c>
      <c r="E6520" s="19" t="s">
        <v>53</v>
      </c>
      <c r="F6520" s="19">
        <v>769</v>
      </c>
      <c r="G6520" s="19">
        <v>95</v>
      </c>
      <c r="H6520" s="19">
        <v>39.67</v>
      </c>
      <c r="I6520" s="19">
        <v>35.31</v>
      </c>
      <c r="J6520" s="19" t="s">
        <v>60</v>
      </c>
      <c r="K6520" s="20">
        <v>0</v>
      </c>
      <c r="L6520" s="20" t="s">
        <v>55</v>
      </c>
      <c r="M6520" s="20" t="s">
        <v>84</v>
      </c>
      <c r="N6520" s="26">
        <v>42080</v>
      </c>
      <c r="O6520" s="20" t="s">
        <v>56</v>
      </c>
      <c r="P6520" t="str">
        <f t="shared" si="101"/>
        <v>INSERT INTO @DataTable (Deal, AdvanceDate, PROV, DealPurpose, RateType, BEACON, LTV, TDS, GDS, InsuranceType, PrincipalBalance, OccupancyType, AccountStatus, Closed_Date, DelinquencyBucket) VALUES (6519, '2012-07-25', 'ON', 'Purchase', 'Fixed', 769, 95, 39.67, 35.31, 'HiRatio', 0, 'Owner-Occupied', 'Closed', '2015-03-17', 'Current');</v>
      </c>
    </row>
    <row r="6521" spans="1:16" x14ac:dyDescent="0.35">
      <c r="A6521" s="22">
        <v>6520</v>
      </c>
      <c r="B6521" s="21">
        <v>41880</v>
      </c>
      <c r="C6521" s="22" t="s">
        <v>57</v>
      </c>
      <c r="D6521" s="22" t="s">
        <v>61</v>
      </c>
      <c r="E6521" s="22" t="s">
        <v>40</v>
      </c>
      <c r="F6521" s="22">
        <v>786</v>
      </c>
      <c r="G6521" s="22">
        <v>95</v>
      </c>
      <c r="H6521" s="22">
        <v>31.42</v>
      </c>
      <c r="I6521" s="22">
        <v>5.72</v>
      </c>
      <c r="J6521" s="22" t="s">
        <v>60</v>
      </c>
      <c r="K6521" s="23">
        <v>113950.3</v>
      </c>
      <c r="L6521" s="23" t="s">
        <v>66</v>
      </c>
      <c r="M6521" s="23" t="s">
        <v>83</v>
      </c>
      <c r="N6521" s="27"/>
      <c r="O6521" s="23" t="s">
        <v>56</v>
      </c>
      <c r="P6521" t="str">
        <f t="shared" si="101"/>
        <v>INSERT INTO @DataTable (Deal, AdvanceDate, PROV, DealPurpose, RateType, BEACON, LTV, TDS, GDS, InsuranceType, PrincipalBalance, OccupancyType, AccountStatus, Closed_Date, DelinquencyBucket) VALUES (6520, '2014-08-29', 'ON', 'Purchase', 'ARM', 786, 95, 31.42, 5.72, 'HiRatio', 113950.3, 'Second Home', 'Open', '1900-01-00', 'Current');</v>
      </c>
    </row>
    <row r="6522" spans="1:16" x14ac:dyDescent="0.35">
      <c r="A6522" s="19">
        <v>6521</v>
      </c>
      <c r="B6522" s="18">
        <v>42129</v>
      </c>
      <c r="C6522" s="19" t="s">
        <v>74</v>
      </c>
      <c r="D6522" s="19" t="s">
        <v>59</v>
      </c>
      <c r="E6522" s="19" t="s">
        <v>40</v>
      </c>
      <c r="F6522" s="19">
        <v>834</v>
      </c>
      <c r="G6522" s="19">
        <v>78</v>
      </c>
      <c r="H6522" s="19">
        <v>18.38</v>
      </c>
      <c r="I6522" s="19">
        <v>16.63</v>
      </c>
      <c r="J6522" s="19" t="s">
        <v>54</v>
      </c>
      <c r="K6522" s="20">
        <v>115945.24</v>
      </c>
      <c r="L6522" s="20" t="s">
        <v>55</v>
      </c>
      <c r="M6522" s="20" t="s">
        <v>83</v>
      </c>
      <c r="N6522" s="26"/>
      <c r="O6522" s="20" t="s">
        <v>56</v>
      </c>
      <c r="P6522" t="str">
        <f t="shared" si="101"/>
        <v>INSERT INTO @DataTable (Deal, AdvanceDate, PROV, DealPurpose, RateType, BEACON, LTV, TDS, GDS, InsuranceType, PrincipalBalance, OccupancyType, AccountStatus, Closed_Date, DelinquencyBucket) VALUES (6521, '2015-05-05', 'MB', 'Transfer', 'ARM', 834, 78, 18.38, 16.63, 'Conv', 115945.24, 'Owner-Occupied', 'Open', '1900-01-00', 'Current');</v>
      </c>
    </row>
    <row r="6523" spans="1:16" x14ac:dyDescent="0.35">
      <c r="A6523" s="22">
        <v>6522</v>
      </c>
      <c r="B6523" s="21">
        <v>41375</v>
      </c>
      <c r="C6523" s="22" t="s">
        <v>63</v>
      </c>
      <c r="D6523" s="22" t="s">
        <v>61</v>
      </c>
      <c r="E6523" s="22" t="s">
        <v>53</v>
      </c>
      <c r="F6523" s="22">
        <v>695</v>
      </c>
      <c r="G6523" s="22">
        <v>95</v>
      </c>
      <c r="H6523" s="22">
        <v>39.03</v>
      </c>
      <c r="I6523" s="22">
        <v>14.83</v>
      </c>
      <c r="J6523" s="22" t="s">
        <v>60</v>
      </c>
      <c r="K6523" s="23">
        <v>320590.90999999997</v>
      </c>
      <c r="L6523" s="23" t="s">
        <v>55</v>
      </c>
      <c r="M6523" s="23" t="s">
        <v>83</v>
      </c>
      <c r="N6523" s="27"/>
      <c r="O6523" s="23" t="s">
        <v>56</v>
      </c>
      <c r="P6523" t="str">
        <f t="shared" si="101"/>
        <v>INSERT INTO @DataTable (Deal, AdvanceDate, PROV, DealPurpose, RateType, BEACON, LTV, TDS, GDS, InsuranceType, PrincipalBalance, OccupancyType, AccountStatus, Closed_Date, DelinquencyBucket) VALUES (6522, '2013-04-11', 'SK', 'Purchase', 'Fixed', 695, 95, 39.03, 14.83, 'HiRatio', 320590.91, 'Owner-Occupied', 'Open', '1900-01-00', 'Current');</v>
      </c>
    </row>
    <row r="6524" spans="1:16" x14ac:dyDescent="0.35">
      <c r="A6524" s="19">
        <v>6523</v>
      </c>
      <c r="B6524" s="18">
        <v>42278</v>
      </c>
      <c r="C6524" s="19" t="s">
        <v>58</v>
      </c>
      <c r="D6524" s="19" t="s">
        <v>61</v>
      </c>
      <c r="E6524" s="19" t="s">
        <v>53</v>
      </c>
      <c r="F6524" s="19">
        <v>705</v>
      </c>
      <c r="G6524" s="19">
        <v>90</v>
      </c>
      <c r="H6524" s="19">
        <v>42.06</v>
      </c>
      <c r="I6524" s="19">
        <v>27.27</v>
      </c>
      <c r="J6524" s="19" t="s">
        <v>60</v>
      </c>
      <c r="K6524" s="20">
        <v>374507.4</v>
      </c>
      <c r="L6524" s="20" t="s">
        <v>55</v>
      </c>
      <c r="M6524" s="20" t="s">
        <v>83</v>
      </c>
      <c r="N6524" s="26"/>
      <c r="O6524" s="20" t="s">
        <v>56</v>
      </c>
      <c r="P6524" t="str">
        <f t="shared" si="101"/>
        <v>INSERT INTO @DataTable (Deal, AdvanceDate, PROV, DealPurpose, RateType, BEACON, LTV, TDS, GDS, InsuranceType, PrincipalBalance, OccupancyType, AccountStatus, Closed_Date, DelinquencyBucket) VALUES (6523, '2015-10-01', 'BC', 'Purchase', 'Fixed', 705, 90, 42.06, 27.27, 'HiRatio', 374507.4, 'Owner-Occupied', 'Open', '1900-01-00', 'Current');</v>
      </c>
    </row>
    <row r="6525" spans="1:16" x14ac:dyDescent="0.35">
      <c r="A6525" s="22">
        <v>6524</v>
      </c>
      <c r="B6525" s="21">
        <v>41880</v>
      </c>
      <c r="C6525" s="22" t="s">
        <v>57</v>
      </c>
      <c r="D6525" s="22" t="s">
        <v>61</v>
      </c>
      <c r="E6525" s="22" t="s">
        <v>53</v>
      </c>
      <c r="F6525" s="22">
        <v>667</v>
      </c>
      <c r="G6525" s="22">
        <v>85</v>
      </c>
      <c r="H6525" s="22">
        <v>38.21</v>
      </c>
      <c r="I6525" s="22">
        <v>34.5</v>
      </c>
      <c r="J6525" s="22" t="s">
        <v>60</v>
      </c>
      <c r="K6525" s="23">
        <v>169083.04</v>
      </c>
      <c r="L6525" s="23" t="s">
        <v>55</v>
      </c>
      <c r="M6525" s="23" t="s">
        <v>83</v>
      </c>
      <c r="N6525" s="27"/>
      <c r="O6525" s="23" t="s">
        <v>56</v>
      </c>
      <c r="P6525" t="str">
        <f t="shared" si="101"/>
        <v>INSERT INTO @DataTable (Deal, AdvanceDate, PROV, DealPurpose, RateType, BEACON, LTV, TDS, GDS, InsuranceType, PrincipalBalance, OccupancyType, AccountStatus, Closed_Date, DelinquencyBucket) VALUES (6524, '2014-08-29', 'ON', 'Purchase', 'Fixed', 667, 85, 38.21, 34.5, 'HiRatio', 169083.04, 'Owner-Occupied', 'Open', '1900-01-00', 'Current');</v>
      </c>
    </row>
    <row r="6526" spans="1:16" x14ac:dyDescent="0.35">
      <c r="A6526" s="19">
        <v>6525</v>
      </c>
      <c r="B6526" s="18">
        <v>41852</v>
      </c>
      <c r="C6526" s="19" t="s">
        <v>57</v>
      </c>
      <c r="D6526" s="19" t="s">
        <v>61</v>
      </c>
      <c r="E6526" s="19" t="s">
        <v>40</v>
      </c>
      <c r="F6526" s="19">
        <v>756</v>
      </c>
      <c r="G6526" s="19">
        <v>83.14</v>
      </c>
      <c r="H6526" s="19">
        <v>23.1</v>
      </c>
      <c r="I6526" s="19">
        <v>21.8</v>
      </c>
      <c r="J6526" s="19" t="s">
        <v>60</v>
      </c>
      <c r="K6526" s="20">
        <v>272048.02</v>
      </c>
      <c r="L6526" s="20" t="s">
        <v>55</v>
      </c>
      <c r="M6526" s="20" t="s">
        <v>83</v>
      </c>
      <c r="N6526" s="26"/>
      <c r="O6526" s="20" t="s">
        <v>56</v>
      </c>
      <c r="P6526" t="str">
        <f t="shared" si="101"/>
        <v>INSERT INTO @DataTable (Deal, AdvanceDate, PROV, DealPurpose, RateType, BEACON, LTV, TDS, GDS, InsuranceType, PrincipalBalance, OccupancyType, AccountStatus, Closed_Date, DelinquencyBucket) VALUES (6525, '2014-08-01', 'ON', 'Purchase', 'ARM', 756, 83.14, 23.1, 21.8, 'HiRatio', 272048.02, 'Owner-Occupied', 'Open', '1900-01-00', 'Current');</v>
      </c>
    </row>
    <row r="6527" spans="1:16" x14ac:dyDescent="0.35">
      <c r="A6527" s="22">
        <v>6526</v>
      </c>
      <c r="B6527" s="21">
        <v>41792</v>
      </c>
      <c r="C6527" s="22" t="s">
        <v>51</v>
      </c>
      <c r="D6527" s="22" t="s">
        <v>61</v>
      </c>
      <c r="E6527" s="22" t="s">
        <v>53</v>
      </c>
      <c r="F6527" s="22">
        <v>749</v>
      </c>
      <c r="G6527" s="22">
        <v>95</v>
      </c>
      <c r="H6527" s="22">
        <v>25.43</v>
      </c>
      <c r="I6527" s="22">
        <v>17.420000000000002</v>
      </c>
      <c r="J6527" s="22" t="s">
        <v>60</v>
      </c>
      <c r="K6527" s="23">
        <v>209392.24</v>
      </c>
      <c r="L6527" s="23" t="s">
        <v>55</v>
      </c>
      <c r="M6527" s="23" t="s">
        <v>83</v>
      </c>
      <c r="N6527" s="27"/>
      <c r="O6527" s="23" t="s">
        <v>56</v>
      </c>
      <c r="P6527" t="str">
        <f t="shared" si="101"/>
        <v>INSERT INTO @DataTable (Deal, AdvanceDate, PROV, DealPurpose, RateType, BEACON, LTV, TDS, GDS, InsuranceType, PrincipalBalance, OccupancyType, AccountStatus, Closed_Date, DelinquencyBucket) VALUES (6526, '2014-06-02', 'AB', 'Purchase', 'Fixed', 749, 95, 25.43, 17.42, 'HiRatio', 209392.24, 'Owner-Occupied', 'Open', '1900-01-00', 'Current');</v>
      </c>
    </row>
    <row r="6528" spans="1:16" x14ac:dyDescent="0.35">
      <c r="A6528" s="19">
        <v>6527</v>
      </c>
      <c r="B6528" s="18">
        <v>40955</v>
      </c>
      <c r="C6528" s="19" t="s">
        <v>58</v>
      </c>
      <c r="D6528" s="19" t="s">
        <v>61</v>
      </c>
      <c r="E6528" s="19" t="s">
        <v>53</v>
      </c>
      <c r="F6528" s="19">
        <v>743</v>
      </c>
      <c r="G6528" s="19">
        <v>80</v>
      </c>
      <c r="H6528" s="19">
        <v>40.06</v>
      </c>
      <c r="I6528" s="19">
        <v>8.11</v>
      </c>
      <c r="J6528" s="19" t="s">
        <v>54</v>
      </c>
      <c r="K6528" s="20">
        <v>0</v>
      </c>
      <c r="L6528" s="20" t="s">
        <v>55</v>
      </c>
      <c r="M6528" s="20" t="s">
        <v>84</v>
      </c>
      <c r="N6528" s="26">
        <v>42440</v>
      </c>
      <c r="O6528" s="20" t="s">
        <v>56</v>
      </c>
      <c r="P6528" t="str">
        <f t="shared" si="101"/>
        <v>INSERT INTO @DataTable (Deal, AdvanceDate, PROV, DealPurpose, RateType, BEACON, LTV, TDS, GDS, InsuranceType, PrincipalBalance, OccupancyType, AccountStatus, Closed_Date, DelinquencyBucket) VALUES (6527, '2012-02-16', 'BC', 'Purchase', 'Fixed', 743, 80, 40.06, 8.11, 'Conv', 0, 'Owner-Occupied', 'Closed', '2016-03-11', 'Current');</v>
      </c>
    </row>
    <row r="6529" spans="1:16" x14ac:dyDescent="0.35">
      <c r="A6529" s="22">
        <v>6528</v>
      </c>
      <c r="B6529" s="21">
        <v>42247</v>
      </c>
      <c r="C6529" s="22" t="s">
        <v>57</v>
      </c>
      <c r="D6529" s="22" t="s">
        <v>61</v>
      </c>
      <c r="E6529" s="22" t="s">
        <v>53</v>
      </c>
      <c r="F6529" s="22">
        <v>727</v>
      </c>
      <c r="G6529" s="22">
        <v>80</v>
      </c>
      <c r="H6529" s="22">
        <v>43.64</v>
      </c>
      <c r="I6529" s="22">
        <v>12.44</v>
      </c>
      <c r="J6529" s="22" t="s">
        <v>54</v>
      </c>
      <c r="K6529" s="23">
        <v>354323.54</v>
      </c>
      <c r="L6529" s="23" t="s">
        <v>66</v>
      </c>
      <c r="M6529" s="23" t="s">
        <v>83</v>
      </c>
      <c r="N6529" s="27"/>
      <c r="O6529" s="23" t="s">
        <v>56</v>
      </c>
      <c r="P6529" t="str">
        <f t="shared" si="101"/>
        <v>INSERT INTO @DataTable (Deal, AdvanceDate, PROV, DealPurpose, RateType, BEACON, LTV, TDS, GDS, InsuranceType, PrincipalBalance, OccupancyType, AccountStatus, Closed_Date, DelinquencyBucket) VALUES (6528, '2015-08-31', 'ON', 'Purchase', 'Fixed', 727, 80, 43.64, 12.44, 'Conv', 354323.54, 'Second Home', 'Open', '1900-01-00', 'Current');</v>
      </c>
    </row>
    <row r="6530" spans="1:16" x14ac:dyDescent="0.35">
      <c r="A6530" s="19">
        <v>6529</v>
      </c>
      <c r="B6530" s="18">
        <v>40738</v>
      </c>
      <c r="C6530" s="19" t="s">
        <v>51</v>
      </c>
      <c r="D6530" s="19" t="s">
        <v>61</v>
      </c>
      <c r="E6530" s="19" t="s">
        <v>53</v>
      </c>
      <c r="F6530" s="19">
        <v>704</v>
      </c>
      <c r="G6530" s="19">
        <v>90</v>
      </c>
      <c r="H6530" s="19">
        <v>21.34</v>
      </c>
      <c r="I6530" s="19">
        <v>14.62</v>
      </c>
      <c r="J6530" s="19" t="s">
        <v>60</v>
      </c>
      <c r="K6530" s="20">
        <v>0</v>
      </c>
      <c r="L6530" s="20" t="s">
        <v>55</v>
      </c>
      <c r="M6530" s="20" t="s">
        <v>84</v>
      </c>
      <c r="N6530" s="26">
        <v>41310</v>
      </c>
      <c r="O6530" s="20" t="s">
        <v>56</v>
      </c>
      <c r="P6530" t="str">
        <f t="shared" si="101"/>
        <v>INSERT INTO @DataTable (Deal, AdvanceDate, PROV, DealPurpose, RateType, BEACON, LTV, TDS, GDS, InsuranceType, PrincipalBalance, OccupancyType, AccountStatus, Closed_Date, DelinquencyBucket) VALUES (6529, '2011-07-14', 'AB', 'Purchase', 'Fixed', 704, 90, 21.34, 14.62, 'HiRatio', 0, 'Owner-Occupied', 'Closed', '2013-02-05', 'Current');</v>
      </c>
    </row>
    <row r="6531" spans="1:16" x14ac:dyDescent="0.35">
      <c r="A6531" s="22">
        <v>6530</v>
      </c>
      <c r="B6531" s="21">
        <v>41955</v>
      </c>
      <c r="C6531" s="22" t="s">
        <v>58</v>
      </c>
      <c r="D6531" s="22" t="s">
        <v>61</v>
      </c>
      <c r="E6531" s="22" t="s">
        <v>40</v>
      </c>
      <c r="F6531" s="22">
        <v>794</v>
      </c>
      <c r="G6531" s="22">
        <v>95</v>
      </c>
      <c r="H6531" s="22">
        <v>34.57</v>
      </c>
      <c r="I6531" s="22">
        <v>30.44</v>
      </c>
      <c r="J6531" s="22" t="s">
        <v>60</v>
      </c>
      <c r="K6531" s="23">
        <v>229579.89</v>
      </c>
      <c r="L6531" s="23" t="s">
        <v>55</v>
      </c>
      <c r="M6531" s="23" t="s">
        <v>83</v>
      </c>
      <c r="N6531" s="27"/>
      <c r="O6531" s="23" t="s">
        <v>56</v>
      </c>
      <c r="P6531" t="str">
        <f t="shared" ref="P6531:P6594" si="102">"INSERT INTO @DataTable (Deal, AdvanceDate, PROV, DealPurpose, RateType, BEACON, LTV, TDS, GDS, InsuranceType, PrincipalBalance, OccupancyType, AccountStatus, Closed_Date, DelinquencyBucket) VALUES (" &amp; A6531 &amp; ", " &amp; "'" &amp; TEXT(B6531, "yyyy-mm-dd") &amp; "', '" &amp; C6531 &amp; "', '" &amp; D6531 &amp; "', '" &amp; E6531 &amp; "', " &amp; F6531 &amp; ", " &amp; G6531 &amp; ", " &amp; H6531 &amp; ", " &amp; I6531 &amp; ", '" &amp; J6531 &amp; "', " &amp; K6531 &amp; ", '" &amp; L6531 &amp; "', '" &amp; M6531 &amp; "', '" &amp;TEXT(N6531, "yyyy-mm-dd") &amp; "', '" &amp; O6531 &amp; "');"</f>
        <v>INSERT INTO @DataTable (Deal, AdvanceDate, PROV, DealPurpose, RateType, BEACON, LTV, TDS, GDS, InsuranceType, PrincipalBalance, OccupancyType, AccountStatus, Closed_Date, DelinquencyBucket) VALUES (6530, '2014-11-12', 'BC', 'Purchase', 'ARM', 794, 95, 34.57, 30.44, 'HiRatio', 229579.89, 'Owner-Occupied', 'Open', '1900-01-00', 'Current');</v>
      </c>
    </row>
    <row r="6532" spans="1:16" x14ac:dyDescent="0.35">
      <c r="A6532" s="19">
        <v>6531</v>
      </c>
      <c r="B6532" s="18">
        <v>42375</v>
      </c>
      <c r="C6532" s="19" t="s">
        <v>57</v>
      </c>
      <c r="D6532" s="19" t="s">
        <v>59</v>
      </c>
      <c r="E6532" s="19" t="s">
        <v>53</v>
      </c>
      <c r="F6532" s="19">
        <v>744</v>
      </c>
      <c r="G6532" s="19">
        <v>58.13</v>
      </c>
      <c r="H6532" s="19">
        <v>24.39</v>
      </c>
      <c r="I6532" s="19">
        <v>20.89</v>
      </c>
      <c r="J6532" s="19" t="s">
        <v>54</v>
      </c>
      <c r="K6532" s="20">
        <v>273430.86</v>
      </c>
      <c r="L6532" s="20" t="s">
        <v>55</v>
      </c>
      <c r="M6532" s="20" t="s">
        <v>83</v>
      </c>
      <c r="N6532" s="26"/>
      <c r="O6532" s="20" t="s">
        <v>56</v>
      </c>
      <c r="P6532" t="str">
        <f t="shared" si="102"/>
        <v>INSERT INTO @DataTable (Deal, AdvanceDate, PROV, DealPurpose, RateType, BEACON, LTV, TDS, GDS, InsuranceType, PrincipalBalance, OccupancyType, AccountStatus, Closed_Date, DelinquencyBucket) VALUES (6531, '2016-01-06', 'ON', 'Transfer', 'Fixed', 744, 58.13, 24.39, 20.89, 'Conv', 273430.86, 'Owner-Occupied', 'Open', '1900-01-00', 'Current');</v>
      </c>
    </row>
    <row r="6533" spans="1:16" x14ac:dyDescent="0.35">
      <c r="A6533" s="22">
        <v>6532</v>
      </c>
      <c r="B6533" s="21">
        <v>42215</v>
      </c>
      <c r="C6533" s="22" t="s">
        <v>57</v>
      </c>
      <c r="D6533" s="22" t="s">
        <v>61</v>
      </c>
      <c r="E6533" s="22" t="s">
        <v>53</v>
      </c>
      <c r="F6533" s="22">
        <v>728</v>
      </c>
      <c r="G6533" s="22">
        <v>68.47</v>
      </c>
      <c r="H6533" s="22">
        <v>37.43</v>
      </c>
      <c r="I6533" s="22">
        <v>37.14</v>
      </c>
      <c r="J6533" s="22" t="s">
        <v>54</v>
      </c>
      <c r="K6533" s="23">
        <v>339281.79</v>
      </c>
      <c r="L6533" s="23" t="s">
        <v>55</v>
      </c>
      <c r="M6533" s="23" t="s">
        <v>83</v>
      </c>
      <c r="N6533" s="27"/>
      <c r="O6533" s="23" t="s">
        <v>56</v>
      </c>
      <c r="P6533" t="str">
        <f t="shared" si="102"/>
        <v>INSERT INTO @DataTable (Deal, AdvanceDate, PROV, DealPurpose, RateType, BEACON, LTV, TDS, GDS, InsuranceType, PrincipalBalance, OccupancyType, AccountStatus, Closed_Date, DelinquencyBucket) VALUES (6532, '2015-07-30', 'ON', 'Purchase', 'Fixed', 728, 68.47, 37.43, 37.14, 'Conv', 339281.79, 'Owner-Occupied', 'Open', '1900-01-00', 'Current');</v>
      </c>
    </row>
    <row r="6534" spans="1:16" x14ac:dyDescent="0.35">
      <c r="A6534" s="19">
        <v>6533</v>
      </c>
      <c r="B6534" s="18">
        <v>42167</v>
      </c>
      <c r="C6534" s="19" t="s">
        <v>57</v>
      </c>
      <c r="D6534" s="19" t="s">
        <v>61</v>
      </c>
      <c r="E6534" s="19" t="s">
        <v>53</v>
      </c>
      <c r="F6534" s="19">
        <v>738</v>
      </c>
      <c r="G6534" s="19">
        <v>94.98</v>
      </c>
      <c r="H6534" s="19">
        <v>32.25</v>
      </c>
      <c r="I6534" s="19">
        <v>31.95</v>
      </c>
      <c r="J6534" s="19" t="s">
        <v>60</v>
      </c>
      <c r="K6534" s="20">
        <v>613958.48</v>
      </c>
      <c r="L6534" s="20" t="s">
        <v>55</v>
      </c>
      <c r="M6534" s="20" t="s">
        <v>83</v>
      </c>
      <c r="N6534" s="26"/>
      <c r="O6534" s="20" t="s">
        <v>56</v>
      </c>
      <c r="P6534" t="str">
        <f t="shared" si="102"/>
        <v>INSERT INTO @DataTable (Deal, AdvanceDate, PROV, DealPurpose, RateType, BEACON, LTV, TDS, GDS, InsuranceType, PrincipalBalance, OccupancyType, AccountStatus, Closed_Date, DelinquencyBucket) VALUES (6533, '2015-06-12', 'ON', 'Purchase', 'Fixed', 738, 94.98, 32.25, 31.95, 'HiRatio', 613958.48, 'Owner-Occupied', 'Open', '1900-01-00', 'Current');</v>
      </c>
    </row>
    <row r="6535" spans="1:16" x14ac:dyDescent="0.35">
      <c r="A6535" s="22">
        <v>6534</v>
      </c>
      <c r="B6535" s="21">
        <v>40834</v>
      </c>
      <c r="C6535" s="22" t="s">
        <v>51</v>
      </c>
      <c r="D6535" s="22" t="s">
        <v>61</v>
      </c>
      <c r="E6535" s="22" t="s">
        <v>53</v>
      </c>
      <c r="F6535" s="22">
        <v>777</v>
      </c>
      <c r="G6535" s="22">
        <v>95</v>
      </c>
      <c r="H6535" s="22">
        <v>39.42</v>
      </c>
      <c r="I6535" s="22">
        <v>27.11</v>
      </c>
      <c r="J6535" s="22" t="s">
        <v>60</v>
      </c>
      <c r="K6535" s="23">
        <v>269036.3</v>
      </c>
      <c r="L6535" s="23" t="s">
        <v>55</v>
      </c>
      <c r="M6535" s="23" t="s">
        <v>83</v>
      </c>
      <c r="N6535" s="27"/>
      <c r="O6535" s="23" t="s">
        <v>56</v>
      </c>
      <c r="P6535" t="str">
        <f t="shared" si="102"/>
        <v>INSERT INTO @DataTable (Deal, AdvanceDate, PROV, DealPurpose, RateType, BEACON, LTV, TDS, GDS, InsuranceType, PrincipalBalance, OccupancyType, AccountStatus, Closed_Date, DelinquencyBucket) VALUES (6534, '2011-10-18', 'AB', 'Purchase', 'Fixed', 777, 95, 39.42, 27.11, 'HiRatio', 269036.3, 'Owner-Occupied', 'Open', '1900-01-00', 'Current');</v>
      </c>
    </row>
    <row r="6536" spans="1:16" x14ac:dyDescent="0.35">
      <c r="A6536" s="19">
        <v>6535</v>
      </c>
      <c r="B6536" s="18">
        <v>41620</v>
      </c>
      <c r="C6536" s="19" t="s">
        <v>57</v>
      </c>
      <c r="D6536" s="19" t="s">
        <v>61</v>
      </c>
      <c r="E6536" s="19" t="s">
        <v>53</v>
      </c>
      <c r="F6536" s="19">
        <v>800</v>
      </c>
      <c r="G6536" s="19">
        <v>72.290000000000006</v>
      </c>
      <c r="H6536" s="19">
        <v>33.78</v>
      </c>
      <c r="I6536" s="19">
        <v>25.23</v>
      </c>
      <c r="J6536" s="19" t="s">
        <v>54</v>
      </c>
      <c r="K6536" s="20">
        <v>180534.06</v>
      </c>
      <c r="L6536" s="20" t="s">
        <v>55</v>
      </c>
      <c r="M6536" s="20" t="s">
        <v>83</v>
      </c>
      <c r="N6536" s="26"/>
      <c r="O6536" s="20" t="s">
        <v>56</v>
      </c>
      <c r="P6536" t="str">
        <f t="shared" si="102"/>
        <v>INSERT INTO @DataTable (Deal, AdvanceDate, PROV, DealPurpose, RateType, BEACON, LTV, TDS, GDS, InsuranceType, PrincipalBalance, OccupancyType, AccountStatus, Closed_Date, DelinquencyBucket) VALUES (6535, '2013-12-12', 'ON', 'Purchase', 'Fixed', 800, 72.29, 33.78, 25.23, 'Conv', 180534.06, 'Owner-Occupied', 'Open', '1900-01-00', 'Current');</v>
      </c>
    </row>
    <row r="6537" spans="1:16" x14ac:dyDescent="0.35">
      <c r="A6537" s="22">
        <v>6536</v>
      </c>
      <c r="B6537" s="21">
        <v>42307</v>
      </c>
      <c r="C6537" s="22" t="s">
        <v>51</v>
      </c>
      <c r="D6537" s="22" t="s">
        <v>68</v>
      </c>
      <c r="E6537" s="22" t="s">
        <v>53</v>
      </c>
      <c r="F6537" s="22">
        <v>813</v>
      </c>
      <c r="G6537" s="22">
        <v>95</v>
      </c>
      <c r="H6537" s="22">
        <v>29.01</v>
      </c>
      <c r="I6537" s="22">
        <v>22.71</v>
      </c>
      <c r="J6537" s="22" t="s">
        <v>60</v>
      </c>
      <c r="K6537" s="23">
        <v>336018.8</v>
      </c>
      <c r="L6537" s="23" t="s">
        <v>55</v>
      </c>
      <c r="M6537" s="23" t="s">
        <v>83</v>
      </c>
      <c r="N6537" s="27"/>
      <c r="O6537" s="23" t="s">
        <v>56</v>
      </c>
      <c r="P6537" t="str">
        <f t="shared" si="102"/>
        <v>INSERT INTO @DataTable (Deal, AdvanceDate, PROV, DealPurpose, RateType, BEACON, LTV, TDS, GDS, InsuranceType, PrincipalBalance, OccupancyType, AccountStatus, Closed_Date, DelinquencyBucket) VALUES (6536, '2015-10-30', 'AB', 'Portable', 'Fixed', 813, 95, 29.01, 22.71, 'HiRatio', 336018.8, 'Owner-Occupied', 'Open', '1900-01-00', 'Current');</v>
      </c>
    </row>
    <row r="6538" spans="1:16" x14ac:dyDescent="0.35">
      <c r="A6538" s="19">
        <v>6537</v>
      </c>
      <c r="B6538" s="18">
        <v>42321</v>
      </c>
      <c r="C6538" s="19" t="s">
        <v>57</v>
      </c>
      <c r="D6538" s="19" t="s">
        <v>61</v>
      </c>
      <c r="E6538" s="19" t="s">
        <v>40</v>
      </c>
      <c r="F6538" s="19">
        <v>726</v>
      </c>
      <c r="G6538" s="19">
        <v>75.61</v>
      </c>
      <c r="H6538" s="19">
        <v>37.72</v>
      </c>
      <c r="I6538" s="19">
        <v>24.84</v>
      </c>
      <c r="J6538" s="19" t="s">
        <v>54</v>
      </c>
      <c r="K6538" s="20">
        <v>296774.26</v>
      </c>
      <c r="L6538" s="20" t="s">
        <v>55</v>
      </c>
      <c r="M6538" s="20" t="s">
        <v>83</v>
      </c>
      <c r="N6538" s="26"/>
      <c r="O6538" s="20" t="s">
        <v>56</v>
      </c>
      <c r="P6538" t="str">
        <f t="shared" si="102"/>
        <v>INSERT INTO @DataTable (Deal, AdvanceDate, PROV, DealPurpose, RateType, BEACON, LTV, TDS, GDS, InsuranceType, PrincipalBalance, OccupancyType, AccountStatus, Closed_Date, DelinquencyBucket) VALUES (6537, '2015-11-13', 'ON', 'Purchase', 'ARM', 726, 75.61, 37.72, 24.84, 'Conv', 296774.26, 'Owner-Occupied', 'Open', '1900-01-00', 'Current');</v>
      </c>
    </row>
    <row r="6539" spans="1:16" x14ac:dyDescent="0.35">
      <c r="A6539" s="22">
        <v>6538</v>
      </c>
      <c r="B6539" s="21">
        <v>42172</v>
      </c>
      <c r="C6539" s="22" t="s">
        <v>57</v>
      </c>
      <c r="D6539" s="22" t="s">
        <v>52</v>
      </c>
      <c r="E6539" s="22" t="s">
        <v>53</v>
      </c>
      <c r="F6539" s="22">
        <v>745</v>
      </c>
      <c r="G6539" s="22">
        <v>80</v>
      </c>
      <c r="H6539" s="22">
        <v>42.31</v>
      </c>
      <c r="I6539" s="22">
        <v>27.12</v>
      </c>
      <c r="J6539" s="22" t="s">
        <v>54</v>
      </c>
      <c r="K6539" s="23">
        <v>293836.28999999998</v>
      </c>
      <c r="L6539" s="23" t="s">
        <v>55</v>
      </c>
      <c r="M6539" s="23" t="s">
        <v>83</v>
      </c>
      <c r="N6539" s="27"/>
      <c r="O6539" s="23" t="s">
        <v>56</v>
      </c>
      <c r="P6539" t="str">
        <f t="shared" si="102"/>
        <v>INSERT INTO @DataTable (Deal, AdvanceDate, PROV, DealPurpose, RateType, BEACON, LTV, TDS, GDS, InsuranceType, PrincipalBalance, OccupancyType, AccountStatus, Closed_Date, DelinquencyBucket) VALUES (6538, '2015-06-17', 'ON', 'Refinance External', 'Fixed', 745, 80, 42.31, 27.12, 'Conv', 293836.29, 'Owner-Occupied', 'Open', '1900-01-00', 'Current');</v>
      </c>
    </row>
    <row r="6540" spans="1:16" x14ac:dyDescent="0.35">
      <c r="A6540" s="19">
        <v>6539</v>
      </c>
      <c r="B6540" s="18">
        <v>41971</v>
      </c>
      <c r="C6540" s="19" t="s">
        <v>74</v>
      </c>
      <c r="D6540" s="19" t="s">
        <v>61</v>
      </c>
      <c r="E6540" s="19" t="s">
        <v>53</v>
      </c>
      <c r="F6540" s="19">
        <v>664</v>
      </c>
      <c r="G6540" s="19">
        <v>95</v>
      </c>
      <c r="H6540" s="19">
        <v>35.1</v>
      </c>
      <c r="I6540" s="19">
        <v>24.74</v>
      </c>
      <c r="J6540" s="19" t="s">
        <v>60</v>
      </c>
      <c r="K6540" s="20">
        <v>184079.05</v>
      </c>
      <c r="L6540" s="20" t="s">
        <v>55</v>
      </c>
      <c r="M6540" s="20" t="s">
        <v>83</v>
      </c>
      <c r="N6540" s="26"/>
      <c r="O6540" s="20" t="s">
        <v>56</v>
      </c>
      <c r="P6540" t="str">
        <f t="shared" si="102"/>
        <v>INSERT INTO @DataTable (Deal, AdvanceDate, PROV, DealPurpose, RateType, BEACON, LTV, TDS, GDS, InsuranceType, PrincipalBalance, OccupancyType, AccountStatus, Closed_Date, DelinquencyBucket) VALUES (6539, '2014-11-28', 'MB', 'Purchase', 'Fixed', 664, 95, 35.1, 24.74, 'HiRatio', 184079.05, 'Owner-Occupied', 'Open', '1900-01-00', 'Current');</v>
      </c>
    </row>
    <row r="6541" spans="1:16" x14ac:dyDescent="0.35">
      <c r="A6541" s="22">
        <v>6540</v>
      </c>
      <c r="B6541" s="21">
        <v>41332</v>
      </c>
      <c r="C6541" s="22" t="s">
        <v>51</v>
      </c>
      <c r="D6541" s="22" t="s">
        <v>61</v>
      </c>
      <c r="E6541" s="22" t="s">
        <v>53</v>
      </c>
      <c r="F6541" s="22">
        <v>741</v>
      </c>
      <c r="G6541" s="22">
        <v>95</v>
      </c>
      <c r="H6541" s="22">
        <v>41.15</v>
      </c>
      <c r="I6541" s="22">
        <v>34.229999999999997</v>
      </c>
      <c r="J6541" s="22" t="s">
        <v>60</v>
      </c>
      <c r="K6541" s="23">
        <v>312708.52</v>
      </c>
      <c r="L6541" s="23" t="s">
        <v>55</v>
      </c>
      <c r="M6541" s="23" t="s">
        <v>83</v>
      </c>
      <c r="N6541" s="27"/>
      <c r="O6541" s="23" t="s">
        <v>56</v>
      </c>
      <c r="P6541" t="str">
        <f t="shared" si="102"/>
        <v>INSERT INTO @DataTable (Deal, AdvanceDate, PROV, DealPurpose, RateType, BEACON, LTV, TDS, GDS, InsuranceType, PrincipalBalance, OccupancyType, AccountStatus, Closed_Date, DelinquencyBucket) VALUES (6540, '2013-02-27', 'AB', 'Purchase', 'Fixed', 741, 95, 41.15, 34.23, 'HiRatio', 312708.52, 'Owner-Occupied', 'Open', '1900-01-00', 'Current');</v>
      </c>
    </row>
    <row r="6542" spans="1:16" x14ac:dyDescent="0.35">
      <c r="A6542" s="19">
        <v>6541</v>
      </c>
      <c r="B6542" s="18">
        <v>42216</v>
      </c>
      <c r="C6542" s="19" t="s">
        <v>57</v>
      </c>
      <c r="D6542" s="19" t="s">
        <v>61</v>
      </c>
      <c r="E6542" s="19" t="s">
        <v>40</v>
      </c>
      <c r="F6542" s="19">
        <v>788</v>
      </c>
      <c r="G6542" s="19">
        <v>90</v>
      </c>
      <c r="H6542" s="19">
        <v>34.31</v>
      </c>
      <c r="I6542" s="19">
        <v>11.75</v>
      </c>
      <c r="J6542" s="19" t="s">
        <v>60</v>
      </c>
      <c r="K6542" s="20">
        <v>0</v>
      </c>
      <c r="L6542" s="20" t="s">
        <v>66</v>
      </c>
      <c r="M6542" s="20" t="s">
        <v>84</v>
      </c>
      <c r="N6542" s="26">
        <v>42503</v>
      </c>
      <c r="O6542" s="20" t="s">
        <v>56</v>
      </c>
      <c r="P6542" t="str">
        <f t="shared" si="102"/>
        <v>INSERT INTO @DataTable (Deal, AdvanceDate, PROV, DealPurpose, RateType, BEACON, LTV, TDS, GDS, InsuranceType, PrincipalBalance, OccupancyType, AccountStatus, Closed_Date, DelinquencyBucket) VALUES (6541, '2015-07-31', 'ON', 'Purchase', 'ARM', 788, 90, 34.31, 11.75, 'HiRatio', 0, 'Second Home', 'Closed', '2016-05-13', 'Current');</v>
      </c>
    </row>
    <row r="6543" spans="1:16" x14ac:dyDescent="0.35">
      <c r="A6543" s="22">
        <v>6542</v>
      </c>
      <c r="B6543" s="21">
        <v>42083</v>
      </c>
      <c r="C6543" s="22" t="s">
        <v>57</v>
      </c>
      <c r="D6543" s="22" t="s">
        <v>61</v>
      </c>
      <c r="E6543" s="22" t="s">
        <v>53</v>
      </c>
      <c r="F6543" s="22">
        <v>693</v>
      </c>
      <c r="G6543" s="22">
        <v>75</v>
      </c>
      <c r="H6543" s="22">
        <v>34.21</v>
      </c>
      <c r="I6543" s="22">
        <v>28.7</v>
      </c>
      <c r="J6543" s="22" t="s">
        <v>54</v>
      </c>
      <c r="K6543" s="23">
        <v>160189.6</v>
      </c>
      <c r="L6543" s="23" t="s">
        <v>55</v>
      </c>
      <c r="M6543" s="23" t="s">
        <v>83</v>
      </c>
      <c r="N6543" s="27"/>
      <c r="O6543" s="23" t="s">
        <v>56</v>
      </c>
      <c r="P6543" t="str">
        <f t="shared" si="102"/>
        <v>INSERT INTO @DataTable (Deal, AdvanceDate, PROV, DealPurpose, RateType, BEACON, LTV, TDS, GDS, InsuranceType, PrincipalBalance, OccupancyType, AccountStatus, Closed_Date, DelinquencyBucket) VALUES (6542, '2015-03-20', 'ON', 'Purchase', 'Fixed', 693, 75, 34.21, 28.7, 'Conv', 160189.6, 'Owner-Occupied', 'Open', '1900-01-00', 'Current');</v>
      </c>
    </row>
    <row r="6544" spans="1:16" x14ac:dyDescent="0.35">
      <c r="A6544" s="19">
        <v>6543</v>
      </c>
      <c r="B6544" s="18">
        <v>41061</v>
      </c>
      <c r="C6544" s="19" t="s">
        <v>51</v>
      </c>
      <c r="D6544" s="19" t="s">
        <v>61</v>
      </c>
      <c r="E6544" s="19" t="s">
        <v>53</v>
      </c>
      <c r="F6544" s="19">
        <v>734</v>
      </c>
      <c r="G6544" s="19">
        <v>80</v>
      </c>
      <c r="H6544" s="19">
        <v>40.950000000000003</v>
      </c>
      <c r="I6544" s="19">
        <v>16.79</v>
      </c>
      <c r="J6544" s="19" t="s">
        <v>54</v>
      </c>
      <c r="K6544" s="20">
        <v>368170.01</v>
      </c>
      <c r="L6544" s="20" t="s">
        <v>62</v>
      </c>
      <c r="M6544" s="20" t="s">
        <v>83</v>
      </c>
      <c r="N6544" s="26"/>
      <c r="O6544" s="20" t="s">
        <v>56</v>
      </c>
      <c r="P6544" t="str">
        <f t="shared" si="102"/>
        <v>INSERT INTO @DataTable (Deal, AdvanceDate, PROV, DealPurpose, RateType, BEACON, LTV, TDS, GDS, InsuranceType, PrincipalBalance, OccupancyType, AccountStatus, Closed_Date, DelinquencyBucket) VALUES (6543, '2012-06-01', 'AB', 'Purchase', 'Fixed', 734, 80, 40.95, 16.79, 'Conv', 368170.01, 'Rental', 'Open', '1900-01-00', 'Current');</v>
      </c>
    </row>
    <row r="6545" spans="1:16" x14ac:dyDescent="0.35">
      <c r="A6545" s="22">
        <v>6544</v>
      </c>
      <c r="B6545" s="21">
        <v>42230</v>
      </c>
      <c r="C6545" s="22" t="s">
        <v>57</v>
      </c>
      <c r="D6545" s="22" t="s">
        <v>61</v>
      </c>
      <c r="E6545" s="22" t="s">
        <v>40</v>
      </c>
      <c r="F6545" s="22">
        <v>717</v>
      </c>
      <c r="G6545" s="22">
        <v>95</v>
      </c>
      <c r="H6545" s="22">
        <v>23.1</v>
      </c>
      <c r="I6545" s="22">
        <v>19.48</v>
      </c>
      <c r="J6545" s="22" t="s">
        <v>60</v>
      </c>
      <c r="K6545" s="23">
        <v>207147.8</v>
      </c>
      <c r="L6545" s="23" t="s">
        <v>55</v>
      </c>
      <c r="M6545" s="23" t="s">
        <v>83</v>
      </c>
      <c r="N6545" s="27"/>
      <c r="O6545" s="23" t="s">
        <v>56</v>
      </c>
      <c r="P6545" t="str">
        <f t="shared" si="102"/>
        <v>INSERT INTO @DataTable (Deal, AdvanceDate, PROV, DealPurpose, RateType, BEACON, LTV, TDS, GDS, InsuranceType, PrincipalBalance, OccupancyType, AccountStatus, Closed_Date, DelinquencyBucket) VALUES (6544, '2015-08-14', 'ON', 'Purchase', 'ARM', 717, 95, 23.1, 19.48, 'HiRatio', 207147.8, 'Owner-Occupied', 'Open', '1900-01-00', 'Current');</v>
      </c>
    </row>
    <row r="6546" spans="1:16" x14ac:dyDescent="0.35">
      <c r="A6546" s="19">
        <v>6545</v>
      </c>
      <c r="B6546" s="18">
        <v>40851</v>
      </c>
      <c r="C6546" s="19" t="s">
        <v>57</v>
      </c>
      <c r="D6546" s="19" t="s">
        <v>52</v>
      </c>
      <c r="E6546" s="19" t="s">
        <v>40</v>
      </c>
      <c r="F6546" s="19">
        <v>803</v>
      </c>
      <c r="G6546" s="19">
        <v>80</v>
      </c>
      <c r="H6546" s="19">
        <v>31.56</v>
      </c>
      <c r="I6546" s="19">
        <v>28.09</v>
      </c>
      <c r="J6546" s="19" t="s">
        <v>54</v>
      </c>
      <c r="K6546" s="20">
        <v>184471.75</v>
      </c>
      <c r="L6546" s="20" t="s">
        <v>55</v>
      </c>
      <c r="M6546" s="20" t="s">
        <v>83</v>
      </c>
      <c r="N6546" s="26"/>
      <c r="O6546" s="20" t="s">
        <v>56</v>
      </c>
      <c r="P6546" t="str">
        <f t="shared" si="102"/>
        <v>INSERT INTO @DataTable (Deal, AdvanceDate, PROV, DealPurpose, RateType, BEACON, LTV, TDS, GDS, InsuranceType, PrincipalBalance, OccupancyType, AccountStatus, Closed_Date, DelinquencyBucket) VALUES (6545, '2011-11-04', 'ON', 'Refinance External', 'ARM', 803, 80, 31.56, 28.09, 'Conv', 184471.75, 'Owner-Occupied', 'Open', '1900-01-00', 'Current');</v>
      </c>
    </row>
    <row r="6547" spans="1:16" x14ac:dyDescent="0.35">
      <c r="A6547" s="22">
        <v>6546</v>
      </c>
      <c r="B6547" s="21">
        <v>42345</v>
      </c>
      <c r="C6547" s="22" t="s">
        <v>58</v>
      </c>
      <c r="D6547" s="22" t="s">
        <v>59</v>
      </c>
      <c r="E6547" s="22" t="s">
        <v>40</v>
      </c>
      <c r="F6547" s="22">
        <v>762</v>
      </c>
      <c r="G6547" s="22">
        <v>68.13</v>
      </c>
      <c r="H6547" s="22">
        <v>24.97</v>
      </c>
      <c r="I6547" s="22">
        <v>19.3</v>
      </c>
      <c r="J6547" s="22" t="s">
        <v>54</v>
      </c>
      <c r="K6547" s="23">
        <v>204369.29</v>
      </c>
      <c r="L6547" s="23" t="s">
        <v>55</v>
      </c>
      <c r="M6547" s="23" t="s">
        <v>83</v>
      </c>
      <c r="N6547" s="27"/>
      <c r="O6547" s="23" t="s">
        <v>56</v>
      </c>
      <c r="P6547" t="str">
        <f t="shared" si="102"/>
        <v>INSERT INTO @DataTable (Deal, AdvanceDate, PROV, DealPurpose, RateType, BEACON, LTV, TDS, GDS, InsuranceType, PrincipalBalance, OccupancyType, AccountStatus, Closed_Date, DelinquencyBucket) VALUES (6546, '2015-12-07', 'BC', 'Transfer', 'ARM', 762, 68.13, 24.97, 19.3, 'Conv', 204369.29, 'Owner-Occupied', 'Open', '1900-01-00', 'Current');</v>
      </c>
    </row>
    <row r="6548" spans="1:16" x14ac:dyDescent="0.35">
      <c r="A6548" s="19">
        <v>6547</v>
      </c>
      <c r="B6548" s="18">
        <v>41628</v>
      </c>
      <c r="C6548" s="19" t="s">
        <v>57</v>
      </c>
      <c r="D6548" s="19" t="s">
        <v>52</v>
      </c>
      <c r="E6548" s="19" t="s">
        <v>40</v>
      </c>
      <c r="F6548" s="19">
        <v>684</v>
      </c>
      <c r="G6548" s="19">
        <v>80</v>
      </c>
      <c r="H6548" s="19">
        <v>35.119999999999997</v>
      </c>
      <c r="I6548" s="19">
        <v>26.01</v>
      </c>
      <c r="J6548" s="19" t="s">
        <v>54</v>
      </c>
      <c r="K6548" s="20">
        <v>0</v>
      </c>
      <c r="L6548" s="20" t="s">
        <v>55</v>
      </c>
      <c r="M6548" s="20" t="s">
        <v>84</v>
      </c>
      <c r="N6548" s="26">
        <v>42101</v>
      </c>
      <c r="O6548" s="20" t="s">
        <v>56</v>
      </c>
      <c r="P6548" t="str">
        <f t="shared" si="102"/>
        <v>INSERT INTO @DataTable (Deal, AdvanceDate, PROV, DealPurpose, RateType, BEACON, LTV, TDS, GDS, InsuranceType, PrincipalBalance, OccupancyType, AccountStatus, Closed_Date, DelinquencyBucket) VALUES (6547, '2013-12-20', 'ON', 'Refinance External', 'ARM', 684, 80, 35.12, 26.01, 'Conv', 0, 'Owner-Occupied', 'Closed', '2015-04-07', 'Current');</v>
      </c>
    </row>
    <row r="6549" spans="1:16" x14ac:dyDescent="0.35">
      <c r="A6549" s="22">
        <v>6548</v>
      </c>
      <c r="B6549" s="21">
        <v>41061</v>
      </c>
      <c r="C6549" s="22" t="s">
        <v>51</v>
      </c>
      <c r="D6549" s="22" t="s">
        <v>61</v>
      </c>
      <c r="E6549" s="22" t="s">
        <v>53</v>
      </c>
      <c r="F6549" s="22">
        <v>812</v>
      </c>
      <c r="G6549" s="22">
        <v>80</v>
      </c>
      <c r="H6549" s="22">
        <v>43</v>
      </c>
      <c r="I6549" s="22">
        <v>41.91</v>
      </c>
      <c r="J6549" s="22" t="s">
        <v>54</v>
      </c>
      <c r="K6549" s="23">
        <v>0</v>
      </c>
      <c r="L6549" s="23" t="s">
        <v>55</v>
      </c>
      <c r="M6549" s="23" t="s">
        <v>84</v>
      </c>
      <c r="N6549" s="27">
        <v>42524</v>
      </c>
      <c r="O6549" s="23" t="s">
        <v>56</v>
      </c>
      <c r="P6549" t="str">
        <f t="shared" si="102"/>
        <v>INSERT INTO @DataTable (Deal, AdvanceDate, PROV, DealPurpose, RateType, BEACON, LTV, TDS, GDS, InsuranceType, PrincipalBalance, OccupancyType, AccountStatus, Closed_Date, DelinquencyBucket) VALUES (6548, '2012-06-01', 'AB', 'Purchase', 'Fixed', 812, 80, 43, 41.91, 'Conv', 0, 'Owner-Occupied', 'Closed', '2016-06-03', 'Current');</v>
      </c>
    </row>
    <row r="6550" spans="1:16" x14ac:dyDescent="0.35">
      <c r="A6550" s="19">
        <v>6549</v>
      </c>
      <c r="B6550" s="18">
        <v>41089</v>
      </c>
      <c r="C6550" s="19" t="s">
        <v>51</v>
      </c>
      <c r="D6550" s="19" t="s">
        <v>61</v>
      </c>
      <c r="E6550" s="19" t="s">
        <v>53</v>
      </c>
      <c r="F6550" s="19">
        <v>812</v>
      </c>
      <c r="G6550" s="19">
        <v>44.12</v>
      </c>
      <c r="H6550" s="19">
        <v>40.520000000000003</v>
      </c>
      <c r="I6550" s="19">
        <v>40.520000000000003</v>
      </c>
      <c r="J6550" s="19" t="s">
        <v>54</v>
      </c>
      <c r="K6550" s="20">
        <v>92170.61</v>
      </c>
      <c r="L6550" s="20" t="s">
        <v>55</v>
      </c>
      <c r="M6550" s="20" t="s">
        <v>83</v>
      </c>
      <c r="N6550" s="26"/>
      <c r="O6550" s="20" t="s">
        <v>56</v>
      </c>
      <c r="P6550" t="str">
        <f t="shared" si="102"/>
        <v>INSERT INTO @DataTable (Deal, AdvanceDate, PROV, DealPurpose, RateType, BEACON, LTV, TDS, GDS, InsuranceType, PrincipalBalance, OccupancyType, AccountStatus, Closed_Date, DelinquencyBucket) VALUES (6549, '2012-06-29', 'AB', 'Purchase', 'Fixed', 812, 44.12, 40.52, 40.52, 'Conv', 92170.61, 'Owner-Occupied', 'Open', '1900-01-00', 'Current');</v>
      </c>
    </row>
    <row r="6551" spans="1:16" x14ac:dyDescent="0.35">
      <c r="A6551" s="22">
        <v>6550</v>
      </c>
      <c r="B6551" s="21">
        <v>42208</v>
      </c>
      <c r="C6551" s="22" t="s">
        <v>58</v>
      </c>
      <c r="D6551" s="22" t="s">
        <v>61</v>
      </c>
      <c r="E6551" s="22" t="s">
        <v>40</v>
      </c>
      <c r="F6551" s="22">
        <v>804</v>
      </c>
      <c r="G6551" s="22">
        <v>34.29</v>
      </c>
      <c r="H6551" s="22">
        <v>23.5</v>
      </c>
      <c r="I6551" s="22">
        <v>21.85</v>
      </c>
      <c r="J6551" s="22" t="s">
        <v>54</v>
      </c>
      <c r="K6551" s="23">
        <v>285067.69</v>
      </c>
      <c r="L6551" s="23" t="s">
        <v>55</v>
      </c>
      <c r="M6551" s="23" t="s">
        <v>83</v>
      </c>
      <c r="N6551" s="27"/>
      <c r="O6551" s="23" t="s">
        <v>56</v>
      </c>
      <c r="P6551" t="str">
        <f t="shared" si="102"/>
        <v>INSERT INTO @DataTable (Deal, AdvanceDate, PROV, DealPurpose, RateType, BEACON, LTV, TDS, GDS, InsuranceType, PrincipalBalance, OccupancyType, AccountStatus, Closed_Date, DelinquencyBucket) VALUES (6550, '2015-07-23', 'BC', 'Purchase', 'ARM', 804, 34.29, 23.5, 21.85, 'Conv', 285067.69, 'Owner-Occupied', 'Open', '1900-01-00', 'Current');</v>
      </c>
    </row>
    <row r="6552" spans="1:16" x14ac:dyDescent="0.35">
      <c r="A6552" s="19">
        <v>6551</v>
      </c>
      <c r="B6552" s="18">
        <v>41066</v>
      </c>
      <c r="C6552" s="19" t="s">
        <v>57</v>
      </c>
      <c r="D6552" s="19" t="s">
        <v>61</v>
      </c>
      <c r="E6552" s="19" t="s">
        <v>40</v>
      </c>
      <c r="F6552" s="19">
        <v>731</v>
      </c>
      <c r="G6552" s="19">
        <v>95</v>
      </c>
      <c r="H6552" s="19">
        <v>22.86</v>
      </c>
      <c r="I6552" s="19">
        <v>22.53</v>
      </c>
      <c r="J6552" s="19" t="s">
        <v>60</v>
      </c>
      <c r="K6552" s="20">
        <v>0</v>
      </c>
      <c r="L6552" s="20" t="s">
        <v>55</v>
      </c>
      <c r="M6552" s="20" t="s">
        <v>84</v>
      </c>
      <c r="N6552" s="26">
        <v>42282</v>
      </c>
      <c r="O6552" s="20" t="s">
        <v>56</v>
      </c>
      <c r="P6552" t="str">
        <f t="shared" si="102"/>
        <v>INSERT INTO @DataTable (Deal, AdvanceDate, PROV, DealPurpose, RateType, BEACON, LTV, TDS, GDS, InsuranceType, PrincipalBalance, OccupancyType, AccountStatus, Closed_Date, DelinquencyBucket) VALUES (6551, '2012-06-06', 'ON', 'Purchase', 'ARM', 731, 95, 22.86, 22.53, 'HiRatio', 0, 'Owner-Occupied', 'Closed', '2015-10-05', 'Current');</v>
      </c>
    </row>
    <row r="6553" spans="1:16" x14ac:dyDescent="0.35">
      <c r="A6553" s="22">
        <v>6552</v>
      </c>
      <c r="B6553" s="21">
        <v>41053</v>
      </c>
      <c r="C6553" s="22" t="s">
        <v>57</v>
      </c>
      <c r="D6553" s="22" t="s">
        <v>61</v>
      </c>
      <c r="E6553" s="22" t="s">
        <v>53</v>
      </c>
      <c r="F6553" s="22">
        <v>794</v>
      </c>
      <c r="G6553" s="22">
        <v>80</v>
      </c>
      <c r="H6553" s="22">
        <v>38.96</v>
      </c>
      <c r="I6553" s="22">
        <v>17.940000000000001</v>
      </c>
      <c r="J6553" s="22" t="s">
        <v>54</v>
      </c>
      <c r="K6553" s="23">
        <v>0</v>
      </c>
      <c r="L6553" s="23" t="s">
        <v>55</v>
      </c>
      <c r="M6553" s="23" t="s">
        <v>84</v>
      </c>
      <c r="N6553" s="27">
        <v>41898</v>
      </c>
      <c r="O6553" s="23" t="s">
        <v>56</v>
      </c>
      <c r="P6553" t="str">
        <f t="shared" si="102"/>
        <v>INSERT INTO @DataTable (Deal, AdvanceDate, PROV, DealPurpose, RateType, BEACON, LTV, TDS, GDS, InsuranceType, PrincipalBalance, OccupancyType, AccountStatus, Closed_Date, DelinquencyBucket) VALUES (6552, '2012-05-24', 'ON', 'Purchase', 'Fixed', 794, 80, 38.96, 17.94, 'Conv', 0, 'Owner-Occupied', 'Closed', '2014-09-16', 'Current');</v>
      </c>
    </row>
    <row r="6554" spans="1:16" x14ac:dyDescent="0.35">
      <c r="A6554" s="19">
        <v>6553</v>
      </c>
      <c r="B6554" s="18">
        <v>41054</v>
      </c>
      <c r="C6554" s="19" t="s">
        <v>57</v>
      </c>
      <c r="D6554" s="19" t="s">
        <v>61</v>
      </c>
      <c r="E6554" s="19" t="s">
        <v>53</v>
      </c>
      <c r="F6554" s="19">
        <v>689</v>
      </c>
      <c r="G6554" s="19">
        <v>95</v>
      </c>
      <c r="H6554" s="19">
        <v>34.01</v>
      </c>
      <c r="I6554" s="19">
        <v>20.48</v>
      </c>
      <c r="J6554" s="19" t="s">
        <v>60</v>
      </c>
      <c r="K6554" s="20">
        <v>0</v>
      </c>
      <c r="L6554" s="20" t="s">
        <v>55</v>
      </c>
      <c r="M6554" s="20" t="s">
        <v>84</v>
      </c>
      <c r="N6554" s="26">
        <v>41990</v>
      </c>
      <c r="O6554" s="20" t="s">
        <v>56</v>
      </c>
      <c r="P6554" t="str">
        <f t="shared" si="102"/>
        <v>INSERT INTO @DataTable (Deal, AdvanceDate, PROV, DealPurpose, RateType, BEACON, LTV, TDS, GDS, InsuranceType, PrincipalBalance, OccupancyType, AccountStatus, Closed_Date, DelinquencyBucket) VALUES (6553, '2012-05-25', 'ON', 'Purchase', 'Fixed', 689, 95, 34.01, 20.48, 'HiRatio', 0, 'Owner-Occupied', 'Closed', '2014-12-17', 'Current');</v>
      </c>
    </row>
    <row r="6555" spans="1:16" x14ac:dyDescent="0.35">
      <c r="A6555" s="22">
        <v>6554</v>
      </c>
      <c r="B6555" s="21">
        <v>40996</v>
      </c>
      <c r="C6555" s="22" t="s">
        <v>57</v>
      </c>
      <c r="D6555" s="22" t="s">
        <v>61</v>
      </c>
      <c r="E6555" s="22" t="s">
        <v>53</v>
      </c>
      <c r="F6555" s="22">
        <v>720</v>
      </c>
      <c r="G6555" s="22">
        <v>80</v>
      </c>
      <c r="H6555" s="22">
        <v>37.17</v>
      </c>
      <c r="I6555" s="22">
        <v>36.57</v>
      </c>
      <c r="J6555" s="22" t="s">
        <v>54</v>
      </c>
      <c r="K6555" s="23">
        <v>105063.13</v>
      </c>
      <c r="L6555" s="23" t="s">
        <v>55</v>
      </c>
      <c r="M6555" s="23" t="s">
        <v>83</v>
      </c>
      <c r="N6555" s="27"/>
      <c r="O6555" s="23" t="s">
        <v>56</v>
      </c>
      <c r="P6555" t="str">
        <f t="shared" si="102"/>
        <v>INSERT INTO @DataTable (Deal, AdvanceDate, PROV, DealPurpose, RateType, BEACON, LTV, TDS, GDS, InsuranceType, PrincipalBalance, OccupancyType, AccountStatus, Closed_Date, DelinquencyBucket) VALUES (6554, '2012-03-28', 'ON', 'Purchase', 'Fixed', 720, 80, 37.17, 36.57, 'Conv', 105063.13, 'Owner-Occupied', 'Open', '1900-01-00', 'Current');</v>
      </c>
    </row>
    <row r="6556" spans="1:16" x14ac:dyDescent="0.35">
      <c r="A6556" s="19">
        <v>6555</v>
      </c>
      <c r="B6556" s="18">
        <v>40616</v>
      </c>
      <c r="C6556" s="19" t="s">
        <v>57</v>
      </c>
      <c r="D6556" s="19" t="s">
        <v>52</v>
      </c>
      <c r="E6556" s="19" t="s">
        <v>53</v>
      </c>
      <c r="F6556" s="19">
        <v>721</v>
      </c>
      <c r="G6556" s="19">
        <v>90</v>
      </c>
      <c r="H6556" s="19">
        <v>20.99</v>
      </c>
      <c r="I6556" s="19">
        <v>20.99</v>
      </c>
      <c r="J6556" s="19" t="s">
        <v>60</v>
      </c>
      <c r="K6556" s="20">
        <v>0</v>
      </c>
      <c r="L6556" s="20" t="s">
        <v>55</v>
      </c>
      <c r="M6556" s="20" t="s">
        <v>84</v>
      </c>
      <c r="N6556" s="26">
        <v>42268</v>
      </c>
      <c r="O6556" s="20" t="s">
        <v>56</v>
      </c>
      <c r="P6556" t="str">
        <f t="shared" si="102"/>
        <v>INSERT INTO @DataTable (Deal, AdvanceDate, PROV, DealPurpose, RateType, BEACON, LTV, TDS, GDS, InsuranceType, PrincipalBalance, OccupancyType, AccountStatus, Closed_Date, DelinquencyBucket) VALUES (6555, '2011-03-14', 'ON', 'Refinance External', 'Fixed', 721, 90, 20.99, 20.99, 'HiRatio', 0, 'Owner-Occupied', 'Closed', '2015-09-21', 'Current');</v>
      </c>
    </row>
    <row r="6557" spans="1:16" x14ac:dyDescent="0.35">
      <c r="A6557" s="22">
        <v>6556</v>
      </c>
      <c r="B6557" s="21">
        <v>41912</v>
      </c>
      <c r="C6557" s="22" t="s">
        <v>57</v>
      </c>
      <c r="D6557" s="22" t="s">
        <v>61</v>
      </c>
      <c r="E6557" s="22" t="s">
        <v>53</v>
      </c>
      <c r="F6557" s="22">
        <v>630</v>
      </c>
      <c r="G6557" s="22">
        <v>95</v>
      </c>
      <c r="H6557" s="22">
        <v>40.74</v>
      </c>
      <c r="I6557" s="22">
        <v>28.46</v>
      </c>
      <c r="J6557" s="22" t="s">
        <v>60</v>
      </c>
      <c r="K6557" s="23">
        <v>220547.78</v>
      </c>
      <c r="L6557" s="23" t="s">
        <v>55</v>
      </c>
      <c r="M6557" s="23" t="s">
        <v>83</v>
      </c>
      <c r="N6557" s="27"/>
      <c r="O6557" s="23" t="s">
        <v>56</v>
      </c>
      <c r="P6557" t="str">
        <f t="shared" si="102"/>
        <v>INSERT INTO @DataTable (Deal, AdvanceDate, PROV, DealPurpose, RateType, BEACON, LTV, TDS, GDS, InsuranceType, PrincipalBalance, OccupancyType, AccountStatus, Closed_Date, DelinquencyBucket) VALUES (6556, '2014-09-30', 'ON', 'Purchase', 'Fixed', 630, 95, 40.74, 28.46, 'HiRatio', 220547.78, 'Owner-Occupied', 'Open', '1900-01-00', 'Current');</v>
      </c>
    </row>
    <row r="6558" spans="1:16" x14ac:dyDescent="0.35">
      <c r="A6558" s="19">
        <v>6557</v>
      </c>
      <c r="B6558" s="18">
        <v>42697</v>
      </c>
      <c r="C6558" s="19" t="s">
        <v>58</v>
      </c>
      <c r="D6558" s="19" t="s">
        <v>61</v>
      </c>
      <c r="E6558" s="19" t="s">
        <v>53</v>
      </c>
      <c r="F6558" s="19">
        <v>643</v>
      </c>
      <c r="G6558" s="19">
        <v>80</v>
      </c>
      <c r="H6558" s="19">
        <v>37.130000000000003</v>
      </c>
      <c r="I6558" s="19">
        <v>37.130000000000003</v>
      </c>
      <c r="J6558" s="19" t="s">
        <v>54</v>
      </c>
      <c r="K6558" s="20">
        <v>372069.83</v>
      </c>
      <c r="L6558" s="20" t="s">
        <v>55</v>
      </c>
      <c r="M6558" s="20" t="s">
        <v>83</v>
      </c>
      <c r="N6558" s="26"/>
      <c r="O6558" s="20" t="s">
        <v>56</v>
      </c>
      <c r="P6558" t="str">
        <f t="shared" si="102"/>
        <v>INSERT INTO @DataTable (Deal, AdvanceDate, PROV, DealPurpose, RateType, BEACON, LTV, TDS, GDS, InsuranceType, PrincipalBalance, OccupancyType, AccountStatus, Closed_Date, DelinquencyBucket) VALUES (6557, '2016-11-23', 'BC', 'Purchase', 'Fixed', 643, 80, 37.13, 37.13, 'Conv', 372069.83, 'Owner-Occupied', 'Open', '1900-01-00', 'Current');</v>
      </c>
    </row>
    <row r="6559" spans="1:16" x14ac:dyDescent="0.35">
      <c r="A6559" s="22">
        <v>6558</v>
      </c>
      <c r="B6559" s="21">
        <v>42303</v>
      </c>
      <c r="C6559" s="22" t="s">
        <v>57</v>
      </c>
      <c r="D6559" s="22" t="s">
        <v>61</v>
      </c>
      <c r="E6559" s="22" t="s">
        <v>53</v>
      </c>
      <c r="F6559" s="22">
        <v>818</v>
      </c>
      <c r="G6559" s="22">
        <v>56.9</v>
      </c>
      <c r="H6559" s="22">
        <v>17.920000000000002</v>
      </c>
      <c r="I6559" s="22">
        <v>17.309999999999999</v>
      </c>
      <c r="J6559" s="22" t="s">
        <v>54</v>
      </c>
      <c r="K6559" s="23">
        <v>189523.99</v>
      </c>
      <c r="L6559" s="23" t="s">
        <v>55</v>
      </c>
      <c r="M6559" s="23" t="s">
        <v>83</v>
      </c>
      <c r="N6559" s="27"/>
      <c r="O6559" s="23" t="s">
        <v>56</v>
      </c>
      <c r="P6559" t="str">
        <f t="shared" si="102"/>
        <v>INSERT INTO @DataTable (Deal, AdvanceDate, PROV, DealPurpose, RateType, BEACON, LTV, TDS, GDS, InsuranceType, PrincipalBalance, OccupancyType, AccountStatus, Closed_Date, DelinquencyBucket) VALUES (6558, '2015-10-26', 'ON', 'Purchase', 'Fixed', 818, 56.9, 17.92, 17.31, 'Conv', 189523.99, 'Owner-Occupied', 'Open', '1900-01-00', 'Current');</v>
      </c>
    </row>
    <row r="6560" spans="1:16" x14ac:dyDescent="0.35">
      <c r="A6560" s="19">
        <v>6559</v>
      </c>
      <c r="B6560" s="18">
        <v>41214</v>
      </c>
      <c r="C6560" s="19" t="s">
        <v>57</v>
      </c>
      <c r="D6560" s="19" t="s">
        <v>61</v>
      </c>
      <c r="E6560" s="19" t="s">
        <v>53</v>
      </c>
      <c r="F6560" s="19">
        <v>766</v>
      </c>
      <c r="G6560" s="19">
        <v>95</v>
      </c>
      <c r="H6560" s="19">
        <v>32.25</v>
      </c>
      <c r="I6560" s="19">
        <v>27.9</v>
      </c>
      <c r="J6560" s="19" t="s">
        <v>60</v>
      </c>
      <c r="K6560" s="20">
        <v>289026.88</v>
      </c>
      <c r="L6560" s="20" t="s">
        <v>55</v>
      </c>
      <c r="M6560" s="20" t="s">
        <v>83</v>
      </c>
      <c r="N6560" s="26"/>
      <c r="O6560" s="20" t="s">
        <v>56</v>
      </c>
      <c r="P6560" t="str">
        <f t="shared" si="102"/>
        <v>INSERT INTO @DataTable (Deal, AdvanceDate, PROV, DealPurpose, RateType, BEACON, LTV, TDS, GDS, InsuranceType, PrincipalBalance, OccupancyType, AccountStatus, Closed_Date, DelinquencyBucket) VALUES (6559, '2012-11-01', 'ON', 'Purchase', 'Fixed', 766, 95, 32.25, 27.9, 'HiRatio', 289026.88, 'Owner-Occupied', 'Open', '1900-01-00', 'Current');</v>
      </c>
    </row>
    <row r="6561" spans="1:16" x14ac:dyDescent="0.35">
      <c r="A6561" s="22">
        <v>6560</v>
      </c>
      <c r="B6561" s="21">
        <v>41075</v>
      </c>
      <c r="C6561" s="22" t="s">
        <v>51</v>
      </c>
      <c r="D6561" s="22" t="s">
        <v>61</v>
      </c>
      <c r="E6561" s="22" t="s">
        <v>53</v>
      </c>
      <c r="F6561" s="22">
        <v>684</v>
      </c>
      <c r="G6561" s="22">
        <v>95</v>
      </c>
      <c r="H6561" s="22">
        <v>17.41</v>
      </c>
      <c r="I6561" s="22">
        <v>16.190000000000001</v>
      </c>
      <c r="J6561" s="22" t="s">
        <v>60</v>
      </c>
      <c r="K6561" s="23">
        <v>215705.51</v>
      </c>
      <c r="L6561" s="23" t="s">
        <v>55</v>
      </c>
      <c r="M6561" s="23" t="s">
        <v>83</v>
      </c>
      <c r="N6561" s="27"/>
      <c r="O6561" s="23" t="s">
        <v>56</v>
      </c>
      <c r="P6561" t="str">
        <f t="shared" si="102"/>
        <v>INSERT INTO @DataTable (Deal, AdvanceDate, PROV, DealPurpose, RateType, BEACON, LTV, TDS, GDS, InsuranceType, PrincipalBalance, OccupancyType, AccountStatus, Closed_Date, DelinquencyBucket) VALUES (6560, '2012-06-15', 'AB', 'Purchase', 'Fixed', 684, 95, 17.41, 16.19, 'HiRatio', 215705.51, 'Owner-Occupied', 'Open', '1900-01-00', 'Current');</v>
      </c>
    </row>
    <row r="6562" spans="1:16" x14ac:dyDescent="0.35">
      <c r="A6562" s="19">
        <v>6561</v>
      </c>
      <c r="B6562" s="18">
        <v>42111</v>
      </c>
      <c r="C6562" s="19" t="s">
        <v>51</v>
      </c>
      <c r="D6562" s="19" t="s">
        <v>61</v>
      </c>
      <c r="E6562" s="19" t="s">
        <v>53</v>
      </c>
      <c r="F6562" s="19">
        <v>742</v>
      </c>
      <c r="G6562" s="19">
        <v>51.74</v>
      </c>
      <c r="H6562" s="19">
        <v>42.17</v>
      </c>
      <c r="I6562" s="19">
        <v>35.409999999999997</v>
      </c>
      <c r="J6562" s="19" t="s">
        <v>54</v>
      </c>
      <c r="K6562" s="20">
        <v>257335.02</v>
      </c>
      <c r="L6562" s="20" t="s">
        <v>55</v>
      </c>
      <c r="M6562" s="20" t="s">
        <v>83</v>
      </c>
      <c r="N6562" s="26"/>
      <c r="O6562" s="20" t="s">
        <v>56</v>
      </c>
      <c r="P6562" t="str">
        <f t="shared" si="102"/>
        <v>INSERT INTO @DataTable (Deal, AdvanceDate, PROV, DealPurpose, RateType, BEACON, LTV, TDS, GDS, InsuranceType, PrincipalBalance, OccupancyType, AccountStatus, Closed_Date, DelinquencyBucket) VALUES (6561, '2015-04-17', 'AB', 'Purchase', 'Fixed', 742, 51.74, 42.17, 35.41, 'Conv', 257335.02, 'Owner-Occupied', 'Open', '1900-01-00', 'Current');</v>
      </c>
    </row>
    <row r="6563" spans="1:16" x14ac:dyDescent="0.35">
      <c r="A6563" s="22">
        <v>6562</v>
      </c>
      <c r="B6563" s="21">
        <v>42488</v>
      </c>
      <c r="C6563" s="22" t="s">
        <v>58</v>
      </c>
      <c r="D6563" s="22" t="s">
        <v>61</v>
      </c>
      <c r="E6563" s="22" t="s">
        <v>53</v>
      </c>
      <c r="F6563" s="22">
        <v>765</v>
      </c>
      <c r="G6563" s="22">
        <v>95</v>
      </c>
      <c r="H6563" s="22">
        <v>34.369999999999997</v>
      </c>
      <c r="I6563" s="22">
        <v>19.010000000000002</v>
      </c>
      <c r="J6563" s="22" t="s">
        <v>60</v>
      </c>
      <c r="K6563" s="23">
        <v>109856.62</v>
      </c>
      <c r="L6563" s="23" t="s">
        <v>55</v>
      </c>
      <c r="M6563" s="23" t="s">
        <v>83</v>
      </c>
      <c r="N6563" s="27"/>
      <c r="O6563" s="23" t="s">
        <v>56</v>
      </c>
      <c r="P6563" t="str">
        <f t="shared" si="102"/>
        <v>INSERT INTO @DataTable (Deal, AdvanceDate, PROV, DealPurpose, RateType, BEACON, LTV, TDS, GDS, InsuranceType, PrincipalBalance, OccupancyType, AccountStatus, Closed_Date, DelinquencyBucket) VALUES (6562, '2016-04-28', 'BC', 'Purchase', 'Fixed', 765, 95, 34.37, 19.01, 'HiRatio', 109856.62, 'Owner-Occupied', 'Open', '1900-01-00', 'Current');</v>
      </c>
    </row>
    <row r="6564" spans="1:16" x14ac:dyDescent="0.35">
      <c r="A6564" s="19">
        <v>6563</v>
      </c>
      <c r="B6564" s="18">
        <v>41852</v>
      </c>
      <c r="C6564" s="19" t="s">
        <v>51</v>
      </c>
      <c r="D6564" s="19" t="s">
        <v>61</v>
      </c>
      <c r="E6564" s="19" t="s">
        <v>53</v>
      </c>
      <c r="F6564" s="19">
        <v>805</v>
      </c>
      <c r="G6564" s="19">
        <v>80</v>
      </c>
      <c r="H6564" s="19">
        <v>32.61</v>
      </c>
      <c r="I6564" s="19">
        <v>32.270000000000003</v>
      </c>
      <c r="J6564" s="19" t="s">
        <v>54</v>
      </c>
      <c r="K6564" s="20">
        <v>135768.87</v>
      </c>
      <c r="L6564" s="20" t="s">
        <v>55</v>
      </c>
      <c r="M6564" s="20" t="s">
        <v>83</v>
      </c>
      <c r="N6564" s="26"/>
      <c r="O6564" s="20" t="s">
        <v>56</v>
      </c>
      <c r="P6564" t="str">
        <f t="shared" si="102"/>
        <v>INSERT INTO @DataTable (Deal, AdvanceDate, PROV, DealPurpose, RateType, BEACON, LTV, TDS, GDS, InsuranceType, PrincipalBalance, OccupancyType, AccountStatus, Closed_Date, DelinquencyBucket) VALUES (6563, '2014-08-01', 'AB', 'Purchase', 'Fixed', 805, 80, 32.61, 32.27, 'Conv', 135768.87, 'Owner-Occupied', 'Open', '1900-01-00', 'Current');</v>
      </c>
    </row>
    <row r="6565" spans="1:16" x14ac:dyDescent="0.35">
      <c r="A6565" s="22">
        <v>6564</v>
      </c>
      <c r="B6565" s="21">
        <v>42079</v>
      </c>
      <c r="C6565" s="22" t="s">
        <v>57</v>
      </c>
      <c r="D6565" s="22" t="s">
        <v>61</v>
      </c>
      <c r="E6565" s="22" t="s">
        <v>53</v>
      </c>
      <c r="F6565" s="22">
        <v>671</v>
      </c>
      <c r="G6565" s="22">
        <v>95</v>
      </c>
      <c r="H6565" s="22">
        <v>40.14</v>
      </c>
      <c r="I6565" s="22">
        <v>24.26</v>
      </c>
      <c r="J6565" s="22" t="s">
        <v>60</v>
      </c>
      <c r="K6565" s="23">
        <v>183003.8</v>
      </c>
      <c r="L6565" s="23" t="s">
        <v>55</v>
      </c>
      <c r="M6565" s="23" t="s">
        <v>83</v>
      </c>
      <c r="N6565" s="27"/>
      <c r="O6565" s="23" t="s">
        <v>56</v>
      </c>
      <c r="P6565" t="str">
        <f t="shared" si="102"/>
        <v>INSERT INTO @DataTable (Deal, AdvanceDate, PROV, DealPurpose, RateType, BEACON, LTV, TDS, GDS, InsuranceType, PrincipalBalance, OccupancyType, AccountStatus, Closed_Date, DelinquencyBucket) VALUES (6564, '2015-03-16', 'ON', 'Purchase', 'Fixed', 671, 95, 40.14, 24.26, 'HiRatio', 183003.8, 'Owner-Occupied', 'Open', '1900-01-00', 'Current');</v>
      </c>
    </row>
    <row r="6566" spans="1:16" x14ac:dyDescent="0.35">
      <c r="A6566" s="19">
        <v>6565</v>
      </c>
      <c r="B6566" s="18">
        <v>41872</v>
      </c>
      <c r="C6566" s="19" t="s">
        <v>57</v>
      </c>
      <c r="D6566" s="19" t="s">
        <v>61</v>
      </c>
      <c r="E6566" s="19" t="s">
        <v>53</v>
      </c>
      <c r="F6566" s="19">
        <v>746</v>
      </c>
      <c r="G6566" s="19">
        <v>50.85</v>
      </c>
      <c r="H6566" s="19">
        <v>36.659999999999997</v>
      </c>
      <c r="I6566" s="19">
        <v>19.350000000000001</v>
      </c>
      <c r="J6566" s="19" t="s">
        <v>54</v>
      </c>
      <c r="K6566" s="20">
        <v>284241.02</v>
      </c>
      <c r="L6566" s="20" t="s">
        <v>66</v>
      </c>
      <c r="M6566" s="20" t="s">
        <v>83</v>
      </c>
      <c r="N6566" s="26"/>
      <c r="O6566" s="20" t="s">
        <v>56</v>
      </c>
      <c r="P6566" t="str">
        <f t="shared" si="102"/>
        <v>INSERT INTO @DataTable (Deal, AdvanceDate, PROV, DealPurpose, RateType, BEACON, LTV, TDS, GDS, InsuranceType, PrincipalBalance, OccupancyType, AccountStatus, Closed_Date, DelinquencyBucket) VALUES (6565, '2014-08-21', 'ON', 'Purchase', 'Fixed', 746, 50.85, 36.66, 19.35, 'Conv', 284241.02, 'Second Home', 'Open', '1900-01-00', 'Current');</v>
      </c>
    </row>
    <row r="6567" spans="1:16" x14ac:dyDescent="0.35">
      <c r="A6567" s="22">
        <v>6566</v>
      </c>
      <c r="B6567" s="21">
        <v>40962</v>
      </c>
      <c r="C6567" s="22" t="s">
        <v>51</v>
      </c>
      <c r="D6567" s="22" t="s">
        <v>59</v>
      </c>
      <c r="E6567" s="22" t="s">
        <v>53</v>
      </c>
      <c r="F6567" s="22">
        <v>734</v>
      </c>
      <c r="G6567" s="22">
        <v>84.86</v>
      </c>
      <c r="H6567" s="22">
        <v>24.1</v>
      </c>
      <c r="I6567" s="22">
        <v>23.17</v>
      </c>
      <c r="J6567" s="22" t="s">
        <v>60</v>
      </c>
      <c r="K6567" s="23">
        <v>0</v>
      </c>
      <c r="L6567" s="23" t="s">
        <v>55</v>
      </c>
      <c r="M6567" s="23" t="s">
        <v>84</v>
      </c>
      <c r="N6567" s="27">
        <v>41492</v>
      </c>
      <c r="O6567" s="23" t="s">
        <v>56</v>
      </c>
      <c r="P6567" t="str">
        <f t="shared" si="102"/>
        <v>INSERT INTO @DataTable (Deal, AdvanceDate, PROV, DealPurpose, RateType, BEACON, LTV, TDS, GDS, InsuranceType, PrincipalBalance, OccupancyType, AccountStatus, Closed_Date, DelinquencyBucket) VALUES (6566, '2012-02-23', 'AB', 'Transfer', 'Fixed', 734, 84.86, 24.1, 23.17, 'HiRatio', 0, 'Owner-Occupied', 'Closed', '2013-08-06', 'Current');</v>
      </c>
    </row>
    <row r="6568" spans="1:16" x14ac:dyDescent="0.35">
      <c r="A6568" s="19">
        <v>6567</v>
      </c>
      <c r="B6568" s="18">
        <v>41446</v>
      </c>
      <c r="C6568" s="19" t="s">
        <v>57</v>
      </c>
      <c r="D6568" s="19" t="s">
        <v>61</v>
      </c>
      <c r="E6568" s="19" t="s">
        <v>53</v>
      </c>
      <c r="F6568" s="19">
        <v>740</v>
      </c>
      <c r="G6568" s="19">
        <v>95</v>
      </c>
      <c r="H6568" s="19">
        <v>40.92</v>
      </c>
      <c r="I6568" s="19">
        <v>22.13</v>
      </c>
      <c r="J6568" s="19" t="s">
        <v>60</v>
      </c>
      <c r="K6568" s="20">
        <v>196011.65</v>
      </c>
      <c r="L6568" s="20" t="s">
        <v>55</v>
      </c>
      <c r="M6568" s="20" t="s">
        <v>83</v>
      </c>
      <c r="N6568" s="26"/>
      <c r="O6568" s="20" t="s">
        <v>56</v>
      </c>
      <c r="P6568" t="str">
        <f t="shared" si="102"/>
        <v>INSERT INTO @DataTable (Deal, AdvanceDate, PROV, DealPurpose, RateType, BEACON, LTV, TDS, GDS, InsuranceType, PrincipalBalance, OccupancyType, AccountStatus, Closed_Date, DelinquencyBucket) VALUES (6567, '2013-06-21', 'ON', 'Purchase', 'Fixed', 740, 95, 40.92, 22.13, 'HiRatio', 196011.65, 'Owner-Occupied', 'Open', '1900-01-00', 'Current');</v>
      </c>
    </row>
    <row r="6569" spans="1:16" x14ac:dyDescent="0.35">
      <c r="A6569" s="22">
        <v>6568</v>
      </c>
      <c r="B6569" s="21">
        <v>42468</v>
      </c>
      <c r="C6569" s="22" t="s">
        <v>58</v>
      </c>
      <c r="D6569" s="22" t="s">
        <v>67</v>
      </c>
      <c r="E6569" s="22" t="s">
        <v>53</v>
      </c>
      <c r="F6569" s="22">
        <v>743</v>
      </c>
      <c r="G6569" s="22">
        <v>77.81</v>
      </c>
      <c r="H6569" s="22">
        <v>36.880000000000003</v>
      </c>
      <c r="I6569" s="22">
        <v>20.5</v>
      </c>
      <c r="J6569" s="22" t="s">
        <v>54</v>
      </c>
      <c r="K6569" s="23">
        <v>550692.75</v>
      </c>
      <c r="L6569" s="23" t="s">
        <v>55</v>
      </c>
      <c r="M6569" s="23" t="s">
        <v>83</v>
      </c>
      <c r="N6569" s="27"/>
      <c r="O6569" s="23" t="s">
        <v>56</v>
      </c>
      <c r="P6569" t="str">
        <f t="shared" si="102"/>
        <v>INSERT INTO @DataTable (Deal, AdvanceDate, PROV, DealPurpose, RateType, BEACON, LTV, TDS, GDS, InsuranceType, PrincipalBalance, OccupancyType, AccountStatus, Closed_Date, DelinquencyBucket) VALUES (6568, '2016-04-08', 'BC', 'Port Increase', 'Fixed', 743, 77.81, 36.88, 20.5, 'Conv', 550692.75, 'Owner-Occupied', 'Open', '1900-01-00', 'Current');</v>
      </c>
    </row>
    <row r="6570" spans="1:16" x14ac:dyDescent="0.35">
      <c r="A6570" s="19">
        <v>6569</v>
      </c>
      <c r="B6570" s="18">
        <v>40976</v>
      </c>
      <c r="C6570" s="19" t="s">
        <v>51</v>
      </c>
      <c r="D6570" s="19" t="s">
        <v>61</v>
      </c>
      <c r="E6570" s="19" t="s">
        <v>53</v>
      </c>
      <c r="F6570" s="19">
        <v>722</v>
      </c>
      <c r="G6570" s="19">
        <v>95</v>
      </c>
      <c r="H6570" s="19">
        <v>38.26</v>
      </c>
      <c r="I6570" s="19">
        <v>22.31</v>
      </c>
      <c r="J6570" s="19" t="s">
        <v>60</v>
      </c>
      <c r="K6570" s="20">
        <v>0</v>
      </c>
      <c r="L6570" s="20" t="s">
        <v>55</v>
      </c>
      <c r="M6570" s="20" t="s">
        <v>84</v>
      </c>
      <c r="N6570" s="26">
        <v>41890</v>
      </c>
      <c r="O6570" s="20" t="s">
        <v>56</v>
      </c>
      <c r="P6570" t="str">
        <f t="shared" si="102"/>
        <v>INSERT INTO @DataTable (Deal, AdvanceDate, PROV, DealPurpose, RateType, BEACON, LTV, TDS, GDS, InsuranceType, PrincipalBalance, OccupancyType, AccountStatus, Closed_Date, DelinquencyBucket) VALUES (6569, '2012-03-08', 'AB', 'Purchase', 'Fixed', 722, 95, 38.26, 22.31, 'HiRatio', 0, 'Owner-Occupied', 'Closed', '2014-09-08', 'Current');</v>
      </c>
    </row>
    <row r="6571" spans="1:16" x14ac:dyDescent="0.35">
      <c r="A6571" s="22">
        <v>6570</v>
      </c>
      <c r="B6571" s="21">
        <v>41082</v>
      </c>
      <c r="C6571" s="22" t="s">
        <v>51</v>
      </c>
      <c r="D6571" s="22" t="s">
        <v>61</v>
      </c>
      <c r="E6571" s="22" t="s">
        <v>53</v>
      </c>
      <c r="F6571" s="22">
        <v>731</v>
      </c>
      <c r="G6571" s="22">
        <v>95</v>
      </c>
      <c r="H6571" s="22">
        <v>34.090000000000003</v>
      </c>
      <c r="I6571" s="22">
        <v>18.399999999999999</v>
      </c>
      <c r="J6571" s="22" t="s">
        <v>60</v>
      </c>
      <c r="K6571" s="23">
        <v>0</v>
      </c>
      <c r="L6571" s="23" t="s">
        <v>55</v>
      </c>
      <c r="M6571" s="23" t="s">
        <v>84</v>
      </c>
      <c r="N6571" s="27">
        <v>42584</v>
      </c>
      <c r="O6571" s="23" t="s">
        <v>56</v>
      </c>
      <c r="P6571" t="str">
        <f t="shared" si="102"/>
        <v>INSERT INTO @DataTable (Deal, AdvanceDate, PROV, DealPurpose, RateType, BEACON, LTV, TDS, GDS, InsuranceType, PrincipalBalance, OccupancyType, AccountStatus, Closed_Date, DelinquencyBucket) VALUES (6570, '2012-06-22', 'AB', 'Purchase', 'Fixed', 731, 95, 34.09, 18.4, 'HiRatio', 0, 'Owner-Occupied', 'Closed', '2016-08-02', 'Current');</v>
      </c>
    </row>
    <row r="6572" spans="1:16" x14ac:dyDescent="0.35">
      <c r="A6572" s="19">
        <v>6571</v>
      </c>
      <c r="B6572" s="18">
        <v>40653</v>
      </c>
      <c r="C6572" s="19" t="s">
        <v>51</v>
      </c>
      <c r="D6572" s="19" t="s">
        <v>68</v>
      </c>
      <c r="E6572" s="19" t="s">
        <v>53</v>
      </c>
      <c r="F6572" s="19">
        <v>773</v>
      </c>
      <c r="G6572" s="19">
        <v>79.77</v>
      </c>
      <c r="H6572" s="19">
        <v>35.619999999999997</v>
      </c>
      <c r="I6572" s="19">
        <v>34.89</v>
      </c>
      <c r="J6572" s="19" t="s">
        <v>54</v>
      </c>
      <c r="K6572" s="20">
        <v>0</v>
      </c>
      <c r="L6572" s="20" t="s">
        <v>55</v>
      </c>
      <c r="M6572" s="20" t="s">
        <v>84</v>
      </c>
      <c r="N6572" s="26">
        <v>41673</v>
      </c>
      <c r="O6572" s="20" t="s">
        <v>56</v>
      </c>
      <c r="P6572" t="str">
        <f t="shared" si="102"/>
        <v>INSERT INTO @DataTable (Deal, AdvanceDate, PROV, DealPurpose, RateType, BEACON, LTV, TDS, GDS, InsuranceType, PrincipalBalance, OccupancyType, AccountStatus, Closed_Date, DelinquencyBucket) VALUES (6571, '2011-04-20', 'AB', 'Portable', 'Fixed', 773, 79.77, 35.62, 34.89, 'Conv', 0, 'Owner-Occupied', 'Closed', '2014-02-03', 'Current');</v>
      </c>
    </row>
    <row r="6573" spans="1:16" x14ac:dyDescent="0.35">
      <c r="A6573" s="22">
        <v>6572</v>
      </c>
      <c r="B6573" s="21">
        <v>42544</v>
      </c>
      <c r="C6573" s="22" t="s">
        <v>57</v>
      </c>
      <c r="D6573" s="22" t="s">
        <v>61</v>
      </c>
      <c r="E6573" s="22" t="s">
        <v>53</v>
      </c>
      <c r="F6573" s="22">
        <v>694</v>
      </c>
      <c r="G6573" s="22">
        <v>94.73</v>
      </c>
      <c r="H6573" s="22">
        <v>42.56</v>
      </c>
      <c r="I6573" s="22">
        <v>26.69</v>
      </c>
      <c r="J6573" s="22" t="s">
        <v>60</v>
      </c>
      <c r="K6573" s="23">
        <v>507654.64</v>
      </c>
      <c r="L6573" s="23" t="s">
        <v>55</v>
      </c>
      <c r="M6573" s="23" t="s">
        <v>83</v>
      </c>
      <c r="N6573" s="27"/>
      <c r="O6573" s="23" t="s">
        <v>56</v>
      </c>
      <c r="P6573" t="str">
        <f t="shared" si="102"/>
        <v>INSERT INTO @DataTable (Deal, AdvanceDate, PROV, DealPurpose, RateType, BEACON, LTV, TDS, GDS, InsuranceType, PrincipalBalance, OccupancyType, AccountStatus, Closed_Date, DelinquencyBucket) VALUES (6572, '2016-06-23', 'ON', 'Purchase', 'Fixed', 694, 94.73, 42.56, 26.69, 'HiRatio', 507654.64, 'Owner-Occupied', 'Open', '1900-01-00', 'Current');</v>
      </c>
    </row>
    <row r="6574" spans="1:16" x14ac:dyDescent="0.35">
      <c r="A6574" s="19">
        <v>6573</v>
      </c>
      <c r="B6574" s="18">
        <v>41591</v>
      </c>
      <c r="C6574" s="19" t="s">
        <v>51</v>
      </c>
      <c r="D6574" s="19" t="s">
        <v>61</v>
      </c>
      <c r="E6574" s="19" t="s">
        <v>53</v>
      </c>
      <c r="F6574" s="19">
        <v>630</v>
      </c>
      <c r="G6574" s="19">
        <v>95</v>
      </c>
      <c r="H6574" s="19">
        <v>37.5</v>
      </c>
      <c r="I6574" s="19">
        <v>25.83</v>
      </c>
      <c r="J6574" s="19" t="s">
        <v>60</v>
      </c>
      <c r="K6574" s="20">
        <v>254817.02</v>
      </c>
      <c r="L6574" s="20" t="s">
        <v>55</v>
      </c>
      <c r="M6574" s="20" t="s">
        <v>83</v>
      </c>
      <c r="N6574" s="26"/>
      <c r="O6574" s="20" t="s">
        <v>56</v>
      </c>
      <c r="P6574" t="str">
        <f t="shared" si="102"/>
        <v>INSERT INTO @DataTable (Deal, AdvanceDate, PROV, DealPurpose, RateType, BEACON, LTV, TDS, GDS, InsuranceType, PrincipalBalance, OccupancyType, AccountStatus, Closed_Date, DelinquencyBucket) VALUES (6573, '2013-11-13', 'AB', 'Purchase', 'Fixed', 630, 95, 37.5, 25.83, 'HiRatio', 254817.02, 'Owner-Occupied', 'Open', '1900-01-00', 'Current');</v>
      </c>
    </row>
    <row r="6575" spans="1:16" x14ac:dyDescent="0.35">
      <c r="A6575" s="22">
        <v>6574</v>
      </c>
      <c r="B6575" s="21">
        <v>40764</v>
      </c>
      <c r="C6575" s="22" t="s">
        <v>51</v>
      </c>
      <c r="D6575" s="22" t="s">
        <v>52</v>
      </c>
      <c r="E6575" s="22" t="s">
        <v>53</v>
      </c>
      <c r="F6575" s="22">
        <v>756</v>
      </c>
      <c r="G6575" s="22">
        <v>78.05</v>
      </c>
      <c r="H6575" s="22">
        <v>37.64</v>
      </c>
      <c r="I6575" s="22">
        <v>36.15</v>
      </c>
      <c r="J6575" s="22" t="s">
        <v>54</v>
      </c>
      <c r="K6575" s="23">
        <v>0</v>
      </c>
      <c r="L6575" s="23" t="s">
        <v>55</v>
      </c>
      <c r="M6575" s="23" t="s">
        <v>84</v>
      </c>
      <c r="N6575" s="27">
        <v>42184</v>
      </c>
      <c r="O6575" s="23" t="s">
        <v>56</v>
      </c>
      <c r="P6575" t="str">
        <f t="shared" si="102"/>
        <v>INSERT INTO @DataTable (Deal, AdvanceDate, PROV, DealPurpose, RateType, BEACON, LTV, TDS, GDS, InsuranceType, PrincipalBalance, OccupancyType, AccountStatus, Closed_Date, DelinquencyBucket) VALUES (6574, '2011-08-09', 'AB', 'Refinance External', 'Fixed', 756, 78.05, 37.64, 36.15, 'Conv', 0, 'Owner-Occupied', 'Closed', '2015-06-29', 'Current');</v>
      </c>
    </row>
    <row r="6576" spans="1:16" x14ac:dyDescent="0.35">
      <c r="A6576" s="19">
        <v>6575</v>
      </c>
      <c r="B6576" s="18">
        <v>42566</v>
      </c>
      <c r="C6576" s="19" t="s">
        <v>57</v>
      </c>
      <c r="D6576" s="19" t="s">
        <v>52</v>
      </c>
      <c r="E6576" s="19" t="s">
        <v>53</v>
      </c>
      <c r="F6576" s="19">
        <v>850</v>
      </c>
      <c r="G6576" s="19">
        <v>63.14</v>
      </c>
      <c r="H6576" s="19">
        <v>19.11</v>
      </c>
      <c r="I6576" s="19">
        <v>18.940000000000001</v>
      </c>
      <c r="J6576" s="19" t="s">
        <v>54</v>
      </c>
      <c r="K6576" s="20">
        <v>430597.12</v>
      </c>
      <c r="L6576" s="20" t="s">
        <v>55</v>
      </c>
      <c r="M6576" s="20" t="s">
        <v>83</v>
      </c>
      <c r="N6576" s="26"/>
      <c r="O6576" s="20" t="s">
        <v>56</v>
      </c>
      <c r="P6576" t="str">
        <f t="shared" si="102"/>
        <v>INSERT INTO @DataTable (Deal, AdvanceDate, PROV, DealPurpose, RateType, BEACON, LTV, TDS, GDS, InsuranceType, PrincipalBalance, OccupancyType, AccountStatus, Closed_Date, DelinquencyBucket) VALUES (6575, '2016-07-15', 'ON', 'Refinance External', 'Fixed', 850, 63.14, 19.11, 18.94, 'Conv', 430597.12, 'Owner-Occupied', 'Open', '1900-01-00', 'Current');</v>
      </c>
    </row>
    <row r="6577" spans="1:16" x14ac:dyDescent="0.35">
      <c r="A6577" s="22">
        <v>6576</v>
      </c>
      <c r="B6577" s="21">
        <v>42179</v>
      </c>
      <c r="C6577" s="22" t="s">
        <v>51</v>
      </c>
      <c r="D6577" s="22" t="s">
        <v>59</v>
      </c>
      <c r="E6577" s="22" t="s">
        <v>40</v>
      </c>
      <c r="F6577" s="22">
        <v>784</v>
      </c>
      <c r="G6577" s="22">
        <v>73.819999999999993</v>
      </c>
      <c r="H6577" s="22">
        <v>22.84</v>
      </c>
      <c r="I6577" s="22">
        <v>18.63</v>
      </c>
      <c r="J6577" s="22" t="s">
        <v>54</v>
      </c>
      <c r="K6577" s="23">
        <v>466167.76</v>
      </c>
      <c r="L6577" s="23" t="s">
        <v>55</v>
      </c>
      <c r="M6577" s="23" t="s">
        <v>83</v>
      </c>
      <c r="N6577" s="27"/>
      <c r="O6577" s="23" t="s">
        <v>56</v>
      </c>
      <c r="P6577" t="str">
        <f t="shared" si="102"/>
        <v>INSERT INTO @DataTable (Deal, AdvanceDate, PROV, DealPurpose, RateType, BEACON, LTV, TDS, GDS, InsuranceType, PrincipalBalance, OccupancyType, AccountStatus, Closed_Date, DelinquencyBucket) VALUES (6576, '2015-06-24', 'AB', 'Transfer', 'ARM', 784, 73.82, 22.84, 18.63, 'Conv', 466167.76, 'Owner-Occupied', 'Open', '1900-01-00', 'Current');</v>
      </c>
    </row>
    <row r="6578" spans="1:16" x14ac:dyDescent="0.35">
      <c r="A6578" s="19">
        <v>6577</v>
      </c>
      <c r="B6578" s="18">
        <v>42564</v>
      </c>
      <c r="C6578" s="19" t="s">
        <v>58</v>
      </c>
      <c r="D6578" s="19" t="s">
        <v>61</v>
      </c>
      <c r="E6578" s="19" t="s">
        <v>53</v>
      </c>
      <c r="F6578" s="19">
        <v>870</v>
      </c>
      <c r="G6578" s="19">
        <v>90</v>
      </c>
      <c r="H6578" s="19">
        <v>27.98</v>
      </c>
      <c r="I6578" s="19">
        <v>27.63</v>
      </c>
      <c r="J6578" s="19" t="s">
        <v>60</v>
      </c>
      <c r="K6578" s="20">
        <v>280517.46999999997</v>
      </c>
      <c r="L6578" s="20" t="s">
        <v>55</v>
      </c>
      <c r="M6578" s="20" t="s">
        <v>83</v>
      </c>
      <c r="N6578" s="26"/>
      <c r="O6578" s="20" t="s">
        <v>56</v>
      </c>
      <c r="P6578" t="str">
        <f t="shared" si="102"/>
        <v>INSERT INTO @DataTable (Deal, AdvanceDate, PROV, DealPurpose, RateType, BEACON, LTV, TDS, GDS, InsuranceType, PrincipalBalance, OccupancyType, AccountStatus, Closed_Date, DelinquencyBucket) VALUES (6577, '2016-07-13', 'BC', 'Purchase', 'Fixed', 870, 90, 27.98, 27.63, 'HiRatio', 280517.47, 'Owner-Occupied', 'Open', '1900-01-00', 'Current');</v>
      </c>
    </row>
    <row r="6579" spans="1:16" x14ac:dyDescent="0.35">
      <c r="A6579" s="22">
        <v>6578</v>
      </c>
      <c r="B6579" s="21">
        <v>41808</v>
      </c>
      <c r="C6579" s="22" t="s">
        <v>57</v>
      </c>
      <c r="D6579" s="22" t="s">
        <v>61</v>
      </c>
      <c r="E6579" s="22" t="s">
        <v>40</v>
      </c>
      <c r="F6579" s="22">
        <v>772</v>
      </c>
      <c r="G6579" s="22">
        <v>94.94</v>
      </c>
      <c r="H6579" s="22">
        <v>36.03</v>
      </c>
      <c r="I6579" s="22">
        <v>28.24</v>
      </c>
      <c r="J6579" s="22" t="s">
        <v>60</v>
      </c>
      <c r="K6579" s="23">
        <v>367507.05</v>
      </c>
      <c r="L6579" s="23" t="s">
        <v>55</v>
      </c>
      <c r="M6579" s="23" t="s">
        <v>83</v>
      </c>
      <c r="N6579" s="27"/>
      <c r="O6579" s="23" t="s">
        <v>56</v>
      </c>
      <c r="P6579" t="str">
        <f t="shared" si="102"/>
        <v>INSERT INTO @DataTable (Deal, AdvanceDate, PROV, DealPurpose, RateType, BEACON, LTV, TDS, GDS, InsuranceType, PrincipalBalance, OccupancyType, AccountStatus, Closed_Date, DelinquencyBucket) VALUES (6578, '2014-06-18', 'ON', 'Purchase', 'ARM', 772, 94.94, 36.03, 28.24, 'HiRatio', 367507.05, 'Owner-Occupied', 'Open', '1900-01-00', 'Current');</v>
      </c>
    </row>
    <row r="6580" spans="1:16" x14ac:dyDescent="0.35">
      <c r="A6580" s="19">
        <v>6579</v>
      </c>
      <c r="B6580" s="18">
        <v>42597</v>
      </c>
      <c r="C6580" s="19" t="s">
        <v>57</v>
      </c>
      <c r="D6580" s="19" t="s">
        <v>61</v>
      </c>
      <c r="E6580" s="19" t="s">
        <v>40</v>
      </c>
      <c r="F6580" s="19">
        <v>786</v>
      </c>
      <c r="G6580" s="19">
        <v>38.21</v>
      </c>
      <c r="H6580" s="19">
        <v>12.94</v>
      </c>
      <c r="I6580" s="19">
        <v>11.63</v>
      </c>
      <c r="J6580" s="19" t="s">
        <v>54</v>
      </c>
      <c r="K6580" s="20">
        <v>183178.56</v>
      </c>
      <c r="L6580" s="20" t="s">
        <v>55</v>
      </c>
      <c r="M6580" s="20" t="s">
        <v>83</v>
      </c>
      <c r="N6580" s="26"/>
      <c r="O6580" s="20" t="s">
        <v>56</v>
      </c>
      <c r="P6580" t="str">
        <f t="shared" si="102"/>
        <v>INSERT INTO @DataTable (Deal, AdvanceDate, PROV, DealPurpose, RateType, BEACON, LTV, TDS, GDS, InsuranceType, PrincipalBalance, OccupancyType, AccountStatus, Closed_Date, DelinquencyBucket) VALUES (6579, '2016-08-15', 'ON', 'Purchase', 'ARM', 786, 38.21, 12.94, 11.63, 'Conv', 183178.56, 'Owner-Occupied', 'Open', '1900-01-00', 'Current');</v>
      </c>
    </row>
    <row r="6581" spans="1:16" x14ac:dyDescent="0.35">
      <c r="A6581" s="22">
        <v>6580</v>
      </c>
      <c r="B6581" s="21">
        <v>40997</v>
      </c>
      <c r="C6581" s="22" t="s">
        <v>57</v>
      </c>
      <c r="D6581" s="22" t="s">
        <v>61</v>
      </c>
      <c r="E6581" s="22" t="s">
        <v>53</v>
      </c>
      <c r="F6581" s="22">
        <v>670</v>
      </c>
      <c r="G6581" s="22">
        <v>95</v>
      </c>
      <c r="H6581" s="22">
        <v>29.77</v>
      </c>
      <c r="I6581" s="22">
        <v>27.85</v>
      </c>
      <c r="J6581" s="22" t="s">
        <v>60</v>
      </c>
      <c r="K6581" s="23">
        <v>0</v>
      </c>
      <c r="L6581" s="23" t="s">
        <v>55</v>
      </c>
      <c r="M6581" s="23" t="s">
        <v>84</v>
      </c>
      <c r="N6581" s="27">
        <v>42465</v>
      </c>
      <c r="O6581" s="23" t="s">
        <v>56</v>
      </c>
      <c r="P6581" t="str">
        <f t="shared" si="102"/>
        <v>INSERT INTO @DataTable (Deal, AdvanceDate, PROV, DealPurpose, RateType, BEACON, LTV, TDS, GDS, InsuranceType, PrincipalBalance, OccupancyType, AccountStatus, Closed_Date, DelinquencyBucket) VALUES (6580, '2012-03-29', 'ON', 'Purchase', 'Fixed', 670, 95, 29.77, 27.85, 'HiRatio', 0, 'Owner-Occupied', 'Closed', '2016-04-05', 'Current');</v>
      </c>
    </row>
    <row r="6582" spans="1:16" x14ac:dyDescent="0.35">
      <c r="A6582" s="19">
        <v>6581</v>
      </c>
      <c r="B6582" s="18">
        <v>42230</v>
      </c>
      <c r="C6582" s="19" t="s">
        <v>57</v>
      </c>
      <c r="D6582" s="19" t="s">
        <v>61</v>
      </c>
      <c r="E6582" s="19" t="s">
        <v>53</v>
      </c>
      <c r="F6582" s="19">
        <v>637</v>
      </c>
      <c r="G6582" s="19">
        <v>95</v>
      </c>
      <c r="H6582" s="19">
        <v>38.64</v>
      </c>
      <c r="I6582" s="19">
        <v>30.91</v>
      </c>
      <c r="J6582" s="19" t="s">
        <v>60</v>
      </c>
      <c r="K6582" s="20">
        <v>281327.34000000003</v>
      </c>
      <c r="L6582" s="20" t="s">
        <v>55</v>
      </c>
      <c r="M6582" s="20" t="s">
        <v>83</v>
      </c>
      <c r="N6582" s="26"/>
      <c r="O6582" s="20" t="s">
        <v>56</v>
      </c>
      <c r="P6582" t="str">
        <f t="shared" si="102"/>
        <v>INSERT INTO @DataTable (Deal, AdvanceDate, PROV, DealPurpose, RateType, BEACON, LTV, TDS, GDS, InsuranceType, PrincipalBalance, OccupancyType, AccountStatus, Closed_Date, DelinquencyBucket) VALUES (6581, '2015-08-14', 'ON', 'Purchase', 'Fixed', 637, 95, 38.64, 30.91, 'HiRatio', 281327.34, 'Owner-Occupied', 'Open', '1900-01-00', 'Current');</v>
      </c>
    </row>
    <row r="6583" spans="1:16" x14ac:dyDescent="0.35">
      <c r="A6583" s="22">
        <v>6582</v>
      </c>
      <c r="B6583" s="21">
        <v>41725</v>
      </c>
      <c r="C6583" s="22" t="s">
        <v>57</v>
      </c>
      <c r="D6583" s="22" t="s">
        <v>61</v>
      </c>
      <c r="E6583" s="22" t="s">
        <v>40</v>
      </c>
      <c r="F6583" s="22">
        <v>751</v>
      </c>
      <c r="G6583" s="22">
        <v>95</v>
      </c>
      <c r="H6583" s="22">
        <v>31.45</v>
      </c>
      <c r="I6583" s="22">
        <v>30.71</v>
      </c>
      <c r="J6583" s="22" t="s">
        <v>60</v>
      </c>
      <c r="K6583" s="23">
        <v>272193.96999999997</v>
      </c>
      <c r="L6583" s="23" t="s">
        <v>55</v>
      </c>
      <c r="M6583" s="23" t="s">
        <v>83</v>
      </c>
      <c r="N6583" s="27"/>
      <c r="O6583" s="23" t="s">
        <v>56</v>
      </c>
      <c r="P6583" t="str">
        <f t="shared" si="102"/>
        <v>INSERT INTO @DataTable (Deal, AdvanceDate, PROV, DealPurpose, RateType, BEACON, LTV, TDS, GDS, InsuranceType, PrincipalBalance, OccupancyType, AccountStatus, Closed_Date, DelinquencyBucket) VALUES (6582, '2014-03-27', 'ON', 'Purchase', 'ARM', 751, 95, 31.45, 30.71, 'HiRatio', 272193.97, 'Owner-Occupied', 'Open', '1900-01-00', 'Current');</v>
      </c>
    </row>
    <row r="6584" spans="1:16" x14ac:dyDescent="0.35">
      <c r="A6584" s="19">
        <v>6583</v>
      </c>
      <c r="B6584" s="18">
        <v>40893</v>
      </c>
      <c r="C6584" s="19" t="s">
        <v>57</v>
      </c>
      <c r="D6584" s="19" t="s">
        <v>52</v>
      </c>
      <c r="E6584" s="19" t="s">
        <v>53</v>
      </c>
      <c r="F6584" s="19">
        <v>705</v>
      </c>
      <c r="G6584" s="19">
        <v>67.44</v>
      </c>
      <c r="H6584" s="19">
        <v>26.46</v>
      </c>
      <c r="I6584" s="19">
        <v>29.51</v>
      </c>
      <c r="J6584" s="19" t="s">
        <v>54</v>
      </c>
      <c r="K6584" s="20">
        <v>0</v>
      </c>
      <c r="L6584" s="20" t="s">
        <v>55</v>
      </c>
      <c r="M6584" s="20" t="s">
        <v>84</v>
      </c>
      <c r="N6584" s="26">
        <v>42359</v>
      </c>
      <c r="O6584" s="20" t="s">
        <v>56</v>
      </c>
      <c r="P6584" t="str">
        <f t="shared" si="102"/>
        <v>INSERT INTO @DataTable (Deal, AdvanceDate, PROV, DealPurpose, RateType, BEACON, LTV, TDS, GDS, InsuranceType, PrincipalBalance, OccupancyType, AccountStatus, Closed_Date, DelinquencyBucket) VALUES (6583, '2011-12-16', 'ON', 'Refinance External', 'Fixed', 705, 67.44, 26.46, 29.51, 'Conv', 0, 'Owner-Occupied', 'Closed', '2015-12-21', 'Current');</v>
      </c>
    </row>
    <row r="6585" spans="1:16" x14ac:dyDescent="0.35">
      <c r="A6585" s="22">
        <v>6584</v>
      </c>
      <c r="B6585" s="21">
        <v>42202</v>
      </c>
      <c r="C6585" s="22" t="s">
        <v>63</v>
      </c>
      <c r="D6585" s="22" t="s">
        <v>59</v>
      </c>
      <c r="E6585" s="22" t="s">
        <v>53</v>
      </c>
      <c r="F6585" s="22">
        <v>696</v>
      </c>
      <c r="G6585" s="22">
        <v>86.96</v>
      </c>
      <c r="H6585" s="22">
        <v>33.82</v>
      </c>
      <c r="I6585" s="22">
        <v>14.03</v>
      </c>
      <c r="J6585" s="22" t="s">
        <v>60</v>
      </c>
      <c r="K6585" s="23">
        <v>312878.42</v>
      </c>
      <c r="L6585" s="23" t="s">
        <v>55</v>
      </c>
      <c r="M6585" s="23" t="s">
        <v>83</v>
      </c>
      <c r="N6585" s="27"/>
      <c r="O6585" s="23" t="s">
        <v>56</v>
      </c>
      <c r="P6585" t="str">
        <f t="shared" si="102"/>
        <v>INSERT INTO @DataTable (Deal, AdvanceDate, PROV, DealPurpose, RateType, BEACON, LTV, TDS, GDS, InsuranceType, PrincipalBalance, OccupancyType, AccountStatus, Closed_Date, DelinquencyBucket) VALUES (6584, '2015-07-17', 'SK', 'Transfer', 'Fixed', 696, 86.96, 33.82, 14.03, 'HiRatio', 312878.42, 'Owner-Occupied', 'Open', '1900-01-00', 'Current');</v>
      </c>
    </row>
    <row r="6586" spans="1:16" x14ac:dyDescent="0.35">
      <c r="A6586" s="19">
        <v>6585</v>
      </c>
      <c r="B6586" s="18">
        <v>42160</v>
      </c>
      <c r="C6586" s="19" t="s">
        <v>57</v>
      </c>
      <c r="D6586" s="19" t="s">
        <v>52</v>
      </c>
      <c r="E6586" s="19" t="s">
        <v>53</v>
      </c>
      <c r="F6586" s="19">
        <v>705</v>
      </c>
      <c r="G6586" s="19">
        <v>80</v>
      </c>
      <c r="H6586" s="19">
        <v>42.56</v>
      </c>
      <c r="I6586" s="19">
        <v>37.159999999999997</v>
      </c>
      <c r="J6586" s="19" t="s">
        <v>54</v>
      </c>
      <c r="K6586" s="20">
        <v>418482.12</v>
      </c>
      <c r="L6586" s="20" t="s">
        <v>55</v>
      </c>
      <c r="M6586" s="20" t="s">
        <v>83</v>
      </c>
      <c r="N6586" s="26"/>
      <c r="O6586" s="20" t="s">
        <v>56</v>
      </c>
      <c r="P6586" t="str">
        <f t="shared" si="102"/>
        <v>INSERT INTO @DataTable (Deal, AdvanceDate, PROV, DealPurpose, RateType, BEACON, LTV, TDS, GDS, InsuranceType, PrincipalBalance, OccupancyType, AccountStatus, Closed_Date, DelinquencyBucket) VALUES (6585, '2015-06-05', 'ON', 'Refinance External', 'Fixed', 705, 80, 42.56, 37.16, 'Conv', 418482.12, 'Owner-Occupied', 'Open', '1900-01-00', 'Current');</v>
      </c>
    </row>
    <row r="6587" spans="1:16" x14ac:dyDescent="0.35">
      <c r="A6587" s="22">
        <v>6586</v>
      </c>
      <c r="B6587" s="21">
        <v>42675</v>
      </c>
      <c r="C6587" s="22" t="s">
        <v>58</v>
      </c>
      <c r="D6587" s="22" t="s">
        <v>61</v>
      </c>
      <c r="E6587" s="22" t="s">
        <v>53</v>
      </c>
      <c r="F6587" s="22">
        <v>734</v>
      </c>
      <c r="G6587" s="22">
        <v>80</v>
      </c>
      <c r="H6587" s="22">
        <v>38.21</v>
      </c>
      <c r="I6587" s="22">
        <v>26.57</v>
      </c>
      <c r="J6587" s="22" t="s">
        <v>60</v>
      </c>
      <c r="K6587" s="23">
        <v>312412.96000000002</v>
      </c>
      <c r="L6587" s="23" t="s">
        <v>55</v>
      </c>
      <c r="M6587" s="23" t="s">
        <v>83</v>
      </c>
      <c r="N6587" s="27"/>
      <c r="O6587" s="23" t="s">
        <v>56</v>
      </c>
      <c r="P6587" t="str">
        <f t="shared" si="102"/>
        <v>INSERT INTO @DataTable (Deal, AdvanceDate, PROV, DealPurpose, RateType, BEACON, LTV, TDS, GDS, InsuranceType, PrincipalBalance, OccupancyType, AccountStatus, Closed_Date, DelinquencyBucket) VALUES (6586, '2016-11-01', 'BC', 'Purchase', 'Fixed', 734, 80, 38.21, 26.57, 'HiRatio', 312412.96, 'Owner-Occupied', 'Open', '1900-01-00', 'Current');</v>
      </c>
    </row>
    <row r="6588" spans="1:16" x14ac:dyDescent="0.35">
      <c r="A6588" s="19">
        <v>6587</v>
      </c>
      <c r="B6588" s="18">
        <v>41957</v>
      </c>
      <c r="C6588" s="19" t="s">
        <v>58</v>
      </c>
      <c r="D6588" s="19" t="s">
        <v>52</v>
      </c>
      <c r="E6588" s="19" t="s">
        <v>53</v>
      </c>
      <c r="F6588" s="19">
        <v>768</v>
      </c>
      <c r="G6588" s="19">
        <v>80</v>
      </c>
      <c r="H6588" s="19">
        <v>33.9</v>
      </c>
      <c r="I6588" s="19">
        <v>21.69</v>
      </c>
      <c r="J6588" s="19" t="s">
        <v>54</v>
      </c>
      <c r="K6588" s="20">
        <v>519234.48</v>
      </c>
      <c r="L6588" s="20" t="s">
        <v>55</v>
      </c>
      <c r="M6588" s="20" t="s">
        <v>83</v>
      </c>
      <c r="N6588" s="26"/>
      <c r="O6588" s="20" t="s">
        <v>56</v>
      </c>
      <c r="P6588" t="str">
        <f t="shared" si="102"/>
        <v>INSERT INTO @DataTable (Deal, AdvanceDate, PROV, DealPurpose, RateType, BEACON, LTV, TDS, GDS, InsuranceType, PrincipalBalance, OccupancyType, AccountStatus, Closed_Date, DelinquencyBucket) VALUES (6587, '2014-11-14', 'BC', 'Refinance External', 'Fixed', 768, 80, 33.9, 21.69, 'Conv', 519234.48, 'Owner-Occupied', 'Open', '1900-01-00', 'Current');</v>
      </c>
    </row>
    <row r="6589" spans="1:16" x14ac:dyDescent="0.35">
      <c r="A6589" s="22">
        <v>6588</v>
      </c>
      <c r="B6589" s="21">
        <v>41012</v>
      </c>
      <c r="C6589" s="22" t="s">
        <v>51</v>
      </c>
      <c r="D6589" s="22" t="s">
        <v>52</v>
      </c>
      <c r="E6589" s="22" t="s">
        <v>53</v>
      </c>
      <c r="F6589" s="22">
        <v>692</v>
      </c>
      <c r="G6589" s="22">
        <v>79.02</v>
      </c>
      <c r="H6589" s="22">
        <v>43.28</v>
      </c>
      <c r="I6589" s="22">
        <v>23.26</v>
      </c>
      <c r="J6589" s="22" t="s">
        <v>54</v>
      </c>
      <c r="K6589" s="23">
        <v>0</v>
      </c>
      <c r="L6589" s="23" t="s">
        <v>55</v>
      </c>
      <c r="M6589" s="23" t="s">
        <v>84</v>
      </c>
      <c r="N6589" s="27">
        <v>41816</v>
      </c>
      <c r="O6589" s="23" t="s">
        <v>56</v>
      </c>
      <c r="P6589" t="str">
        <f t="shared" si="102"/>
        <v>INSERT INTO @DataTable (Deal, AdvanceDate, PROV, DealPurpose, RateType, BEACON, LTV, TDS, GDS, InsuranceType, PrincipalBalance, OccupancyType, AccountStatus, Closed_Date, DelinquencyBucket) VALUES (6588, '2012-04-13', 'AB', 'Refinance External', 'Fixed', 692, 79.02, 43.28, 23.26, 'Conv', 0, 'Owner-Occupied', 'Closed', '2014-06-26', 'Current');</v>
      </c>
    </row>
    <row r="6590" spans="1:16" x14ac:dyDescent="0.35">
      <c r="A6590" s="19">
        <v>6589</v>
      </c>
      <c r="B6590" s="18">
        <v>42244</v>
      </c>
      <c r="C6590" s="19" t="s">
        <v>57</v>
      </c>
      <c r="D6590" s="19" t="s">
        <v>61</v>
      </c>
      <c r="E6590" s="19" t="s">
        <v>53</v>
      </c>
      <c r="F6590" s="19">
        <v>759</v>
      </c>
      <c r="G6590" s="19">
        <v>95</v>
      </c>
      <c r="H6590" s="19">
        <v>30.04</v>
      </c>
      <c r="I6590" s="19">
        <v>11.69</v>
      </c>
      <c r="J6590" s="19" t="s">
        <v>60</v>
      </c>
      <c r="K6590" s="20">
        <v>94310.73</v>
      </c>
      <c r="L6590" s="20" t="s">
        <v>66</v>
      </c>
      <c r="M6590" s="20" t="s">
        <v>83</v>
      </c>
      <c r="N6590" s="26"/>
      <c r="O6590" s="20" t="s">
        <v>56</v>
      </c>
      <c r="P6590" t="str">
        <f t="shared" si="102"/>
        <v>INSERT INTO @DataTable (Deal, AdvanceDate, PROV, DealPurpose, RateType, BEACON, LTV, TDS, GDS, InsuranceType, PrincipalBalance, OccupancyType, AccountStatus, Closed_Date, DelinquencyBucket) VALUES (6589, '2015-08-28', 'ON', 'Purchase', 'Fixed', 759, 95, 30.04, 11.69, 'HiRatio', 94310.73, 'Second Home', 'Open', '1900-01-00', 'Current');</v>
      </c>
    </row>
    <row r="6591" spans="1:16" x14ac:dyDescent="0.35">
      <c r="A6591" s="22">
        <v>6590</v>
      </c>
      <c r="B6591" s="21">
        <v>41241</v>
      </c>
      <c r="C6591" s="22" t="s">
        <v>51</v>
      </c>
      <c r="D6591" s="22" t="s">
        <v>61</v>
      </c>
      <c r="E6591" s="22" t="s">
        <v>53</v>
      </c>
      <c r="F6591" s="22">
        <v>754</v>
      </c>
      <c r="G6591" s="22">
        <v>93.42</v>
      </c>
      <c r="H6591" s="22">
        <v>24.71</v>
      </c>
      <c r="I6591" s="22">
        <v>12.57</v>
      </c>
      <c r="J6591" s="22" t="s">
        <v>60</v>
      </c>
      <c r="K6591" s="23">
        <v>320467.15000000002</v>
      </c>
      <c r="L6591" s="23" t="s">
        <v>55</v>
      </c>
      <c r="M6591" s="23" t="s">
        <v>83</v>
      </c>
      <c r="N6591" s="27"/>
      <c r="O6591" s="23" t="s">
        <v>56</v>
      </c>
      <c r="P6591" t="str">
        <f t="shared" si="102"/>
        <v>INSERT INTO @DataTable (Deal, AdvanceDate, PROV, DealPurpose, RateType, BEACON, LTV, TDS, GDS, InsuranceType, PrincipalBalance, OccupancyType, AccountStatus, Closed_Date, DelinquencyBucket) VALUES (6590, '2012-11-28', 'AB', 'Purchase', 'Fixed', 754, 93.42, 24.71, 12.57, 'HiRatio', 320467.15, 'Owner-Occupied', 'Open', '1900-01-00', 'Current');</v>
      </c>
    </row>
    <row r="6592" spans="1:16" x14ac:dyDescent="0.35">
      <c r="A6592" s="19">
        <v>6591</v>
      </c>
      <c r="B6592" s="18">
        <v>41942</v>
      </c>
      <c r="C6592" s="19" t="s">
        <v>58</v>
      </c>
      <c r="D6592" s="19" t="s">
        <v>61</v>
      </c>
      <c r="E6592" s="19" t="s">
        <v>53</v>
      </c>
      <c r="F6592" s="19">
        <v>732</v>
      </c>
      <c r="G6592" s="19">
        <v>95</v>
      </c>
      <c r="H6592" s="19">
        <v>42.72</v>
      </c>
      <c r="I6592" s="19">
        <v>27.24</v>
      </c>
      <c r="J6592" s="19" t="s">
        <v>60</v>
      </c>
      <c r="K6592" s="20">
        <v>519133.3</v>
      </c>
      <c r="L6592" s="20" t="s">
        <v>55</v>
      </c>
      <c r="M6592" s="20" t="s">
        <v>83</v>
      </c>
      <c r="N6592" s="26"/>
      <c r="O6592" s="20" t="s">
        <v>56</v>
      </c>
      <c r="P6592" t="str">
        <f t="shared" si="102"/>
        <v>INSERT INTO @DataTable (Deal, AdvanceDate, PROV, DealPurpose, RateType, BEACON, LTV, TDS, GDS, InsuranceType, PrincipalBalance, OccupancyType, AccountStatus, Closed_Date, DelinquencyBucket) VALUES (6591, '2014-10-30', 'BC', 'Purchase', 'Fixed', 732, 95, 42.72, 27.24, 'HiRatio', 519133.3, 'Owner-Occupied', 'Open', '1900-01-00', 'Current');</v>
      </c>
    </row>
    <row r="6593" spans="1:16" x14ac:dyDescent="0.35">
      <c r="A6593" s="22">
        <v>6592</v>
      </c>
      <c r="B6593" s="21">
        <v>41814</v>
      </c>
      <c r="C6593" s="22" t="s">
        <v>51</v>
      </c>
      <c r="D6593" s="22" t="s">
        <v>61</v>
      </c>
      <c r="E6593" s="22" t="s">
        <v>53</v>
      </c>
      <c r="F6593" s="22">
        <v>754</v>
      </c>
      <c r="G6593" s="22">
        <v>80</v>
      </c>
      <c r="H6593" s="22">
        <v>41.64</v>
      </c>
      <c r="I6593" s="22">
        <v>16.04</v>
      </c>
      <c r="J6593" s="22" t="s">
        <v>54</v>
      </c>
      <c r="K6593" s="23">
        <v>0</v>
      </c>
      <c r="L6593" s="23" t="s">
        <v>55</v>
      </c>
      <c r="M6593" s="23" t="s">
        <v>84</v>
      </c>
      <c r="N6593" s="27">
        <v>42496</v>
      </c>
      <c r="O6593" s="23" t="s">
        <v>56</v>
      </c>
      <c r="P6593" t="str">
        <f t="shared" si="102"/>
        <v>INSERT INTO @DataTable (Deal, AdvanceDate, PROV, DealPurpose, RateType, BEACON, LTV, TDS, GDS, InsuranceType, PrincipalBalance, OccupancyType, AccountStatus, Closed_Date, DelinquencyBucket) VALUES (6592, '2014-06-24', 'AB', 'Purchase', 'Fixed', 754, 80, 41.64, 16.04, 'Conv', 0, 'Owner-Occupied', 'Closed', '2016-05-06', 'Current');</v>
      </c>
    </row>
    <row r="6594" spans="1:16" x14ac:dyDescent="0.35">
      <c r="A6594" s="19">
        <v>6593</v>
      </c>
      <c r="B6594" s="18">
        <v>42110</v>
      </c>
      <c r="C6594" s="19" t="s">
        <v>57</v>
      </c>
      <c r="D6594" s="19" t="s">
        <v>61</v>
      </c>
      <c r="E6594" s="19" t="s">
        <v>40</v>
      </c>
      <c r="F6594" s="19">
        <v>825</v>
      </c>
      <c r="G6594" s="19">
        <v>95</v>
      </c>
      <c r="H6594" s="19">
        <v>28.78</v>
      </c>
      <c r="I6594" s="19">
        <v>28.78</v>
      </c>
      <c r="J6594" s="19" t="s">
        <v>60</v>
      </c>
      <c r="K6594" s="20">
        <v>407509.18</v>
      </c>
      <c r="L6594" s="20" t="s">
        <v>55</v>
      </c>
      <c r="M6594" s="20" t="s">
        <v>83</v>
      </c>
      <c r="N6594" s="26"/>
      <c r="O6594" s="20" t="s">
        <v>56</v>
      </c>
      <c r="P6594" t="str">
        <f t="shared" si="102"/>
        <v>INSERT INTO @DataTable (Deal, AdvanceDate, PROV, DealPurpose, RateType, BEACON, LTV, TDS, GDS, InsuranceType, PrincipalBalance, OccupancyType, AccountStatus, Closed_Date, DelinquencyBucket) VALUES (6593, '2015-04-16', 'ON', 'Purchase', 'ARM', 825, 95, 28.78, 28.78, 'HiRatio', 407509.18, 'Owner-Occupied', 'Open', '1900-01-00', 'Current');</v>
      </c>
    </row>
    <row r="6595" spans="1:16" x14ac:dyDescent="0.35">
      <c r="A6595" s="22">
        <v>6594</v>
      </c>
      <c r="B6595" s="21">
        <v>40574</v>
      </c>
      <c r="C6595" s="22" t="s">
        <v>51</v>
      </c>
      <c r="D6595" s="22" t="s">
        <v>52</v>
      </c>
      <c r="E6595" s="22" t="s">
        <v>40</v>
      </c>
      <c r="F6595" s="22">
        <v>684</v>
      </c>
      <c r="G6595" s="22">
        <v>90</v>
      </c>
      <c r="H6595" s="22">
        <v>43.35</v>
      </c>
      <c r="I6595" s="22">
        <v>32.49</v>
      </c>
      <c r="J6595" s="22" t="s">
        <v>60</v>
      </c>
      <c r="K6595" s="23">
        <v>0</v>
      </c>
      <c r="L6595" s="23" t="s">
        <v>55</v>
      </c>
      <c r="M6595" s="23" t="s">
        <v>84</v>
      </c>
      <c r="N6595" s="27">
        <v>42499</v>
      </c>
      <c r="O6595" s="23" t="s">
        <v>56</v>
      </c>
      <c r="P6595" t="str">
        <f t="shared" ref="P6595:P6658" si="103">"INSERT INTO @DataTable (Deal, AdvanceDate, PROV, DealPurpose, RateType, BEACON, LTV, TDS, GDS, InsuranceType, PrincipalBalance, OccupancyType, AccountStatus, Closed_Date, DelinquencyBucket) VALUES (" &amp; A6595 &amp; ", " &amp; "'" &amp; TEXT(B6595, "yyyy-mm-dd") &amp; "', '" &amp; C6595 &amp; "', '" &amp; D6595 &amp; "', '" &amp; E6595 &amp; "', " &amp; F6595 &amp; ", " &amp; G6595 &amp; ", " &amp; H6595 &amp; ", " &amp; I6595 &amp; ", '" &amp; J6595 &amp; "', " &amp; K6595 &amp; ", '" &amp; L6595 &amp; "', '" &amp; M6595 &amp; "', '" &amp;TEXT(N6595, "yyyy-mm-dd") &amp; "', '" &amp; O6595 &amp; "');"</f>
        <v>INSERT INTO @DataTable (Deal, AdvanceDate, PROV, DealPurpose, RateType, BEACON, LTV, TDS, GDS, InsuranceType, PrincipalBalance, OccupancyType, AccountStatus, Closed_Date, DelinquencyBucket) VALUES (6594, '2011-01-31', 'AB', 'Refinance External', 'ARM', 684, 90, 43.35, 32.49, 'HiRatio', 0, 'Owner-Occupied', 'Closed', '2016-05-09', 'Current');</v>
      </c>
    </row>
    <row r="6596" spans="1:16" x14ac:dyDescent="0.35">
      <c r="A6596" s="19">
        <v>6595</v>
      </c>
      <c r="B6596" s="18">
        <v>42702</v>
      </c>
      <c r="C6596" s="19" t="s">
        <v>57</v>
      </c>
      <c r="D6596" s="19" t="s">
        <v>61</v>
      </c>
      <c r="E6596" s="19" t="s">
        <v>40</v>
      </c>
      <c r="F6596" s="19">
        <v>790</v>
      </c>
      <c r="G6596" s="19">
        <v>25.65</v>
      </c>
      <c r="H6596" s="19">
        <v>30.79</v>
      </c>
      <c r="I6596" s="19">
        <v>30.66</v>
      </c>
      <c r="J6596" s="19" t="s">
        <v>54</v>
      </c>
      <c r="K6596" s="20">
        <v>498052.92</v>
      </c>
      <c r="L6596" s="20" t="s">
        <v>55</v>
      </c>
      <c r="M6596" s="20" t="s">
        <v>83</v>
      </c>
      <c r="N6596" s="26"/>
      <c r="O6596" s="20" t="s">
        <v>56</v>
      </c>
      <c r="P6596" t="str">
        <f t="shared" si="103"/>
        <v>INSERT INTO @DataTable (Deal, AdvanceDate, PROV, DealPurpose, RateType, BEACON, LTV, TDS, GDS, InsuranceType, PrincipalBalance, OccupancyType, AccountStatus, Closed_Date, DelinquencyBucket) VALUES (6595, '2016-11-28', 'ON', 'Purchase', 'ARM', 790, 25.65, 30.79, 30.66, 'Conv', 498052.92, 'Owner-Occupied', 'Open', '1900-01-00', 'Current');</v>
      </c>
    </row>
    <row r="6597" spans="1:16" x14ac:dyDescent="0.35">
      <c r="A6597" s="22">
        <v>6596</v>
      </c>
      <c r="B6597" s="21">
        <v>41913</v>
      </c>
      <c r="C6597" s="22" t="s">
        <v>51</v>
      </c>
      <c r="D6597" s="22" t="s">
        <v>61</v>
      </c>
      <c r="E6597" s="22" t="s">
        <v>40</v>
      </c>
      <c r="F6597" s="22">
        <v>686</v>
      </c>
      <c r="G6597" s="22">
        <v>88.88</v>
      </c>
      <c r="H6597" s="22">
        <v>36.200000000000003</v>
      </c>
      <c r="I6597" s="22">
        <v>30.99</v>
      </c>
      <c r="J6597" s="22" t="s">
        <v>60</v>
      </c>
      <c r="K6597" s="23">
        <v>350910.64</v>
      </c>
      <c r="L6597" s="23" t="s">
        <v>55</v>
      </c>
      <c r="M6597" s="23" t="s">
        <v>83</v>
      </c>
      <c r="N6597" s="27"/>
      <c r="O6597" s="23" t="s">
        <v>56</v>
      </c>
      <c r="P6597" t="str">
        <f t="shared" si="103"/>
        <v>INSERT INTO @DataTable (Deal, AdvanceDate, PROV, DealPurpose, RateType, BEACON, LTV, TDS, GDS, InsuranceType, PrincipalBalance, OccupancyType, AccountStatus, Closed_Date, DelinquencyBucket) VALUES (6596, '2014-10-01', 'AB', 'Purchase', 'ARM', 686, 88.88, 36.2, 30.99, 'HiRatio', 350910.64, 'Owner-Occupied', 'Open', '1900-01-00', 'Current');</v>
      </c>
    </row>
    <row r="6598" spans="1:16" x14ac:dyDescent="0.35">
      <c r="A6598" s="19">
        <v>6597</v>
      </c>
      <c r="B6598" s="18">
        <v>41879</v>
      </c>
      <c r="C6598" s="19" t="s">
        <v>57</v>
      </c>
      <c r="D6598" s="19" t="s">
        <v>52</v>
      </c>
      <c r="E6598" s="19" t="s">
        <v>40</v>
      </c>
      <c r="F6598" s="19">
        <v>746</v>
      </c>
      <c r="G6598" s="19">
        <v>77.819999999999993</v>
      </c>
      <c r="H6598" s="19">
        <v>25.59</v>
      </c>
      <c r="I6598" s="19">
        <v>24.46</v>
      </c>
      <c r="J6598" s="19" t="s">
        <v>54</v>
      </c>
      <c r="K6598" s="20">
        <v>296970.96000000002</v>
      </c>
      <c r="L6598" s="20" t="s">
        <v>55</v>
      </c>
      <c r="M6598" s="20" t="s">
        <v>83</v>
      </c>
      <c r="N6598" s="26"/>
      <c r="O6598" s="20" t="s">
        <v>56</v>
      </c>
      <c r="P6598" t="str">
        <f t="shared" si="103"/>
        <v>INSERT INTO @DataTable (Deal, AdvanceDate, PROV, DealPurpose, RateType, BEACON, LTV, TDS, GDS, InsuranceType, PrincipalBalance, OccupancyType, AccountStatus, Closed_Date, DelinquencyBucket) VALUES (6597, '2014-08-28', 'ON', 'Refinance External', 'ARM', 746, 77.82, 25.59, 24.46, 'Conv', 296970.96, 'Owner-Occupied', 'Open', '1900-01-00', 'Current');</v>
      </c>
    </row>
    <row r="6599" spans="1:16" x14ac:dyDescent="0.35">
      <c r="A6599" s="22">
        <v>6598</v>
      </c>
      <c r="B6599" s="21">
        <v>42545</v>
      </c>
      <c r="C6599" s="22" t="s">
        <v>58</v>
      </c>
      <c r="D6599" s="22" t="s">
        <v>61</v>
      </c>
      <c r="E6599" s="22" t="s">
        <v>53</v>
      </c>
      <c r="F6599" s="22">
        <v>790</v>
      </c>
      <c r="G6599" s="22">
        <v>95</v>
      </c>
      <c r="H6599" s="22">
        <v>37.07</v>
      </c>
      <c r="I6599" s="22">
        <v>35.92</v>
      </c>
      <c r="J6599" s="22" t="s">
        <v>60</v>
      </c>
      <c r="K6599" s="23">
        <v>234155.7</v>
      </c>
      <c r="L6599" s="23" t="s">
        <v>55</v>
      </c>
      <c r="M6599" s="23" t="s">
        <v>83</v>
      </c>
      <c r="N6599" s="27"/>
      <c r="O6599" s="23" t="s">
        <v>56</v>
      </c>
      <c r="P6599" t="str">
        <f t="shared" si="103"/>
        <v>INSERT INTO @DataTable (Deal, AdvanceDate, PROV, DealPurpose, RateType, BEACON, LTV, TDS, GDS, InsuranceType, PrincipalBalance, OccupancyType, AccountStatus, Closed_Date, DelinquencyBucket) VALUES (6598, '2016-06-24', 'BC', 'Purchase', 'Fixed', 790, 95, 37.07, 35.92, 'HiRatio', 234155.7, 'Owner-Occupied', 'Open', '1900-01-00', 'Current');</v>
      </c>
    </row>
    <row r="6600" spans="1:16" x14ac:dyDescent="0.35">
      <c r="A6600" s="19">
        <v>6599</v>
      </c>
      <c r="B6600" s="18">
        <v>42671</v>
      </c>
      <c r="C6600" s="19" t="s">
        <v>57</v>
      </c>
      <c r="D6600" s="19" t="s">
        <v>52</v>
      </c>
      <c r="E6600" s="19" t="s">
        <v>40</v>
      </c>
      <c r="F6600" s="19">
        <v>831</v>
      </c>
      <c r="G6600" s="19">
        <v>55</v>
      </c>
      <c r="H6600" s="19">
        <v>37.28</v>
      </c>
      <c r="I6600" s="19">
        <v>29.87</v>
      </c>
      <c r="J6600" s="19" t="s">
        <v>54</v>
      </c>
      <c r="K6600" s="20">
        <v>218476.48</v>
      </c>
      <c r="L6600" s="20" t="s">
        <v>55</v>
      </c>
      <c r="M6600" s="20" t="s">
        <v>83</v>
      </c>
      <c r="N6600" s="26"/>
      <c r="O6600" s="20" t="s">
        <v>56</v>
      </c>
      <c r="P6600" t="str">
        <f t="shared" si="103"/>
        <v>INSERT INTO @DataTable (Deal, AdvanceDate, PROV, DealPurpose, RateType, BEACON, LTV, TDS, GDS, InsuranceType, PrincipalBalance, OccupancyType, AccountStatus, Closed_Date, DelinquencyBucket) VALUES (6599, '2016-10-28', 'ON', 'Refinance External', 'ARM', 831, 55, 37.28, 29.87, 'Conv', 218476.48, 'Owner-Occupied', 'Open', '1900-01-00', 'Current');</v>
      </c>
    </row>
    <row r="6601" spans="1:16" x14ac:dyDescent="0.35">
      <c r="A6601" s="22">
        <v>6600</v>
      </c>
      <c r="B6601" s="21">
        <v>41075</v>
      </c>
      <c r="C6601" s="22" t="s">
        <v>57</v>
      </c>
      <c r="D6601" s="22" t="s">
        <v>61</v>
      </c>
      <c r="E6601" s="22" t="s">
        <v>40</v>
      </c>
      <c r="F6601" s="22">
        <v>794</v>
      </c>
      <c r="G6601" s="22">
        <v>80</v>
      </c>
      <c r="H6601" s="22">
        <v>30.67</v>
      </c>
      <c r="I6601" s="22">
        <v>29.95</v>
      </c>
      <c r="J6601" s="22" t="s">
        <v>54</v>
      </c>
      <c r="K6601" s="23">
        <v>531514.68000000005</v>
      </c>
      <c r="L6601" s="23" t="s">
        <v>55</v>
      </c>
      <c r="M6601" s="23" t="s">
        <v>83</v>
      </c>
      <c r="N6601" s="27"/>
      <c r="O6601" s="23" t="s">
        <v>56</v>
      </c>
      <c r="P6601" t="str">
        <f t="shared" si="103"/>
        <v>INSERT INTO @DataTable (Deal, AdvanceDate, PROV, DealPurpose, RateType, BEACON, LTV, TDS, GDS, InsuranceType, PrincipalBalance, OccupancyType, AccountStatus, Closed_Date, DelinquencyBucket) VALUES (6600, '2012-06-15', 'ON', 'Purchase', 'ARM', 794, 80, 30.67, 29.95, 'Conv', 531514.68, 'Owner-Occupied', 'Open', '1900-01-00', 'Current');</v>
      </c>
    </row>
    <row r="6602" spans="1:16" x14ac:dyDescent="0.35">
      <c r="A6602" s="19">
        <v>6601</v>
      </c>
      <c r="B6602" s="18">
        <v>41150</v>
      </c>
      <c r="C6602" s="19" t="s">
        <v>51</v>
      </c>
      <c r="D6602" s="19" t="s">
        <v>61</v>
      </c>
      <c r="E6602" s="19" t="s">
        <v>53</v>
      </c>
      <c r="F6602" s="19">
        <v>744</v>
      </c>
      <c r="G6602" s="19">
        <v>90</v>
      </c>
      <c r="H6602" s="19">
        <v>39.86</v>
      </c>
      <c r="I6602" s="19">
        <v>18.309999999999999</v>
      </c>
      <c r="J6602" s="19" t="s">
        <v>60</v>
      </c>
      <c r="K6602" s="20">
        <v>0</v>
      </c>
      <c r="L6602" s="20" t="s">
        <v>55</v>
      </c>
      <c r="M6602" s="20" t="s">
        <v>84</v>
      </c>
      <c r="N6602" s="26">
        <v>42398</v>
      </c>
      <c r="O6602" s="20" t="s">
        <v>56</v>
      </c>
      <c r="P6602" t="str">
        <f t="shared" si="103"/>
        <v>INSERT INTO @DataTable (Deal, AdvanceDate, PROV, DealPurpose, RateType, BEACON, LTV, TDS, GDS, InsuranceType, PrincipalBalance, OccupancyType, AccountStatus, Closed_Date, DelinquencyBucket) VALUES (6601, '2012-08-29', 'AB', 'Purchase', 'Fixed', 744, 90, 39.86, 18.31, 'HiRatio', 0, 'Owner-Occupied', 'Closed', '2016-01-29', 'Current');</v>
      </c>
    </row>
    <row r="6603" spans="1:16" x14ac:dyDescent="0.35">
      <c r="A6603" s="22">
        <v>6602</v>
      </c>
      <c r="B6603" s="21">
        <v>41677</v>
      </c>
      <c r="C6603" s="22" t="s">
        <v>57</v>
      </c>
      <c r="D6603" s="22" t="s">
        <v>61</v>
      </c>
      <c r="E6603" s="22" t="s">
        <v>40</v>
      </c>
      <c r="F6603" s="22">
        <v>750</v>
      </c>
      <c r="G6603" s="22">
        <v>95</v>
      </c>
      <c r="H6603" s="22">
        <v>30.48</v>
      </c>
      <c r="I6603" s="22">
        <v>21.89</v>
      </c>
      <c r="J6603" s="22" t="s">
        <v>60</v>
      </c>
      <c r="K6603" s="23">
        <v>214472.34</v>
      </c>
      <c r="L6603" s="23" t="s">
        <v>55</v>
      </c>
      <c r="M6603" s="23" t="s">
        <v>83</v>
      </c>
      <c r="N6603" s="27"/>
      <c r="O6603" s="23" t="s">
        <v>56</v>
      </c>
      <c r="P6603" t="str">
        <f t="shared" si="103"/>
        <v>INSERT INTO @DataTable (Deal, AdvanceDate, PROV, DealPurpose, RateType, BEACON, LTV, TDS, GDS, InsuranceType, PrincipalBalance, OccupancyType, AccountStatus, Closed_Date, DelinquencyBucket) VALUES (6602, '2014-02-07', 'ON', 'Purchase', 'ARM', 750, 95, 30.48, 21.89, 'HiRatio', 214472.34, 'Owner-Occupied', 'Open', '1900-01-00', 'Current');</v>
      </c>
    </row>
    <row r="6604" spans="1:16" x14ac:dyDescent="0.35">
      <c r="A6604" s="19">
        <v>6603</v>
      </c>
      <c r="B6604" s="18">
        <v>41432</v>
      </c>
      <c r="C6604" s="19" t="s">
        <v>51</v>
      </c>
      <c r="D6604" s="19" t="s">
        <v>61</v>
      </c>
      <c r="E6604" s="19" t="s">
        <v>53</v>
      </c>
      <c r="F6604" s="19">
        <v>700</v>
      </c>
      <c r="G6604" s="19">
        <v>80</v>
      </c>
      <c r="H6604" s="19">
        <v>25.18</v>
      </c>
      <c r="I6604" s="19">
        <v>13.64</v>
      </c>
      <c r="J6604" s="19" t="s">
        <v>54</v>
      </c>
      <c r="K6604" s="20">
        <v>1431860.49</v>
      </c>
      <c r="L6604" s="20" t="s">
        <v>55</v>
      </c>
      <c r="M6604" s="20" t="s">
        <v>83</v>
      </c>
      <c r="N6604" s="26"/>
      <c r="O6604" s="20" t="s">
        <v>56</v>
      </c>
      <c r="P6604" t="str">
        <f t="shared" si="103"/>
        <v>INSERT INTO @DataTable (Deal, AdvanceDate, PROV, DealPurpose, RateType, BEACON, LTV, TDS, GDS, InsuranceType, PrincipalBalance, OccupancyType, AccountStatus, Closed_Date, DelinquencyBucket) VALUES (6603, '2013-06-07', 'AB', 'Purchase', 'Fixed', 700, 80, 25.18, 13.64, 'Conv', 1431860.49, 'Owner-Occupied', 'Open', '1900-01-00', 'Current');</v>
      </c>
    </row>
    <row r="6605" spans="1:16" x14ac:dyDescent="0.35">
      <c r="A6605" s="22">
        <v>6604</v>
      </c>
      <c r="B6605" s="21">
        <v>41752</v>
      </c>
      <c r="C6605" s="22" t="s">
        <v>63</v>
      </c>
      <c r="D6605" s="22" t="s">
        <v>59</v>
      </c>
      <c r="E6605" s="22" t="s">
        <v>53</v>
      </c>
      <c r="F6605" s="22">
        <v>747</v>
      </c>
      <c r="G6605" s="22">
        <v>61.35</v>
      </c>
      <c r="H6605" s="22">
        <v>25.98</v>
      </c>
      <c r="I6605" s="22">
        <v>19.2</v>
      </c>
      <c r="J6605" s="22" t="s">
        <v>54</v>
      </c>
      <c r="K6605" s="23">
        <v>264901.07</v>
      </c>
      <c r="L6605" s="23" t="s">
        <v>55</v>
      </c>
      <c r="M6605" s="23" t="s">
        <v>83</v>
      </c>
      <c r="N6605" s="27"/>
      <c r="O6605" s="23" t="s">
        <v>56</v>
      </c>
      <c r="P6605" t="str">
        <f t="shared" si="103"/>
        <v>INSERT INTO @DataTable (Deal, AdvanceDate, PROV, DealPurpose, RateType, BEACON, LTV, TDS, GDS, InsuranceType, PrincipalBalance, OccupancyType, AccountStatus, Closed_Date, DelinquencyBucket) VALUES (6604, '2014-04-23', 'SK', 'Transfer', 'Fixed', 747, 61.35, 25.98, 19.2, 'Conv', 264901.07, 'Owner-Occupied', 'Open', '1900-01-00', 'Current');</v>
      </c>
    </row>
    <row r="6606" spans="1:16" x14ac:dyDescent="0.35">
      <c r="A6606" s="19">
        <v>6605</v>
      </c>
      <c r="B6606" s="18">
        <v>42242</v>
      </c>
      <c r="C6606" s="19" t="s">
        <v>58</v>
      </c>
      <c r="D6606" s="19" t="s">
        <v>64</v>
      </c>
      <c r="E6606" s="19" t="s">
        <v>53</v>
      </c>
      <c r="F6606" s="19">
        <v>684</v>
      </c>
      <c r="G6606" s="19">
        <v>94.9</v>
      </c>
      <c r="H6606" s="19">
        <v>42.32</v>
      </c>
      <c r="I6606" s="19">
        <v>29.1</v>
      </c>
      <c r="J6606" s="19" t="s">
        <v>60</v>
      </c>
      <c r="K6606" s="20">
        <v>460990.8</v>
      </c>
      <c r="L6606" s="20" t="s">
        <v>55</v>
      </c>
      <c r="M6606" s="20" t="s">
        <v>83</v>
      </c>
      <c r="N6606" s="26"/>
      <c r="O6606" s="20" t="s">
        <v>56</v>
      </c>
      <c r="P6606" t="str">
        <f t="shared" si="103"/>
        <v>INSERT INTO @DataTable (Deal, AdvanceDate, PROV, DealPurpose, RateType, BEACON, LTV, TDS, GDS, InsuranceType, PrincipalBalance, OccupancyType, AccountStatus, Closed_Date, DelinquencyBucket) VALUES (6605, '2015-08-26', 'BC', 'Purchase with Improvements', 'Fixed', 684, 94.9, 42.32, 29.1, 'HiRatio', 460990.8, 'Owner-Occupied', 'Open', '1900-01-00', 'Current');</v>
      </c>
    </row>
    <row r="6607" spans="1:16" x14ac:dyDescent="0.35">
      <c r="A6607" s="22">
        <v>6606</v>
      </c>
      <c r="B6607" s="21">
        <v>42303</v>
      </c>
      <c r="C6607" s="22" t="s">
        <v>57</v>
      </c>
      <c r="D6607" s="22" t="s">
        <v>52</v>
      </c>
      <c r="E6607" s="22" t="s">
        <v>40</v>
      </c>
      <c r="F6607" s="22">
        <v>763</v>
      </c>
      <c r="G6607" s="22">
        <v>73.680000000000007</v>
      </c>
      <c r="H6607" s="22">
        <v>34.340000000000003</v>
      </c>
      <c r="I6607" s="22">
        <v>30.31</v>
      </c>
      <c r="J6607" s="22" t="s">
        <v>54</v>
      </c>
      <c r="K6607" s="23">
        <v>340149.92</v>
      </c>
      <c r="L6607" s="23" t="s">
        <v>55</v>
      </c>
      <c r="M6607" s="23" t="s">
        <v>83</v>
      </c>
      <c r="N6607" s="27"/>
      <c r="O6607" s="23" t="s">
        <v>56</v>
      </c>
      <c r="P6607" t="str">
        <f t="shared" si="103"/>
        <v>INSERT INTO @DataTable (Deal, AdvanceDate, PROV, DealPurpose, RateType, BEACON, LTV, TDS, GDS, InsuranceType, PrincipalBalance, OccupancyType, AccountStatus, Closed_Date, DelinquencyBucket) VALUES (6606, '2015-10-26', 'ON', 'Refinance External', 'ARM', 763, 73.68, 34.34, 30.31, 'Conv', 340149.92, 'Owner-Occupied', 'Open', '1900-01-00', 'Current');</v>
      </c>
    </row>
    <row r="6608" spans="1:16" x14ac:dyDescent="0.35">
      <c r="A6608" s="19">
        <v>6607</v>
      </c>
      <c r="B6608" s="18">
        <v>40585</v>
      </c>
      <c r="C6608" s="19" t="s">
        <v>51</v>
      </c>
      <c r="D6608" s="19" t="s">
        <v>61</v>
      </c>
      <c r="E6608" s="19" t="s">
        <v>53</v>
      </c>
      <c r="F6608" s="19">
        <v>683</v>
      </c>
      <c r="G6608" s="19">
        <v>85</v>
      </c>
      <c r="H6608" s="19">
        <v>39.57</v>
      </c>
      <c r="I6608" s="19">
        <v>13.23</v>
      </c>
      <c r="J6608" s="19" t="s">
        <v>60</v>
      </c>
      <c r="K6608" s="20">
        <v>0</v>
      </c>
      <c r="L6608" s="20" t="s">
        <v>55</v>
      </c>
      <c r="M6608" s="20" t="s">
        <v>84</v>
      </c>
      <c r="N6608" s="26">
        <v>42416</v>
      </c>
      <c r="O6608" s="20" t="s">
        <v>56</v>
      </c>
      <c r="P6608" t="str">
        <f t="shared" si="103"/>
        <v>INSERT INTO @DataTable (Deal, AdvanceDate, PROV, DealPurpose, RateType, BEACON, LTV, TDS, GDS, InsuranceType, PrincipalBalance, OccupancyType, AccountStatus, Closed_Date, DelinquencyBucket) VALUES (6607, '2011-02-11', 'AB', 'Purchase', 'Fixed', 683, 85, 39.57, 13.23, 'HiRatio', 0, 'Owner-Occupied', 'Closed', '2016-02-16', 'Current');</v>
      </c>
    </row>
    <row r="6609" spans="1:16" x14ac:dyDescent="0.35">
      <c r="A6609" s="22">
        <v>6608</v>
      </c>
      <c r="B6609" s="21">
        <v>42061</v>
      </c>
      <c r="C6609" s="22" t="s">
        <v>57</v>
      </c>
      <c r="D6609" s="22" t="s">
        <v>61</v>
      </c>
      <c r="E6609" s="22" t="s">
        <v>53</v>
      </c>
      <c r="F6609" s="22">
        <v>725</v>
      </c>
      <c r="G6609" s="22">
        <v>92.64</v>
      </c>
      <c r="H6609" s="22">
        <v>42.75</v>
      </c>
      <c r="I6609" s="22">
        <v>31.12</v>
      </c>
      <c r="J6609" s="22" t="s">
        <v>60</v>
      </c>
      <c r="K6609" s="23">
        <v>245166.7</v>
      </c>
      <c r="L6609" s="23" t="s">
        <v>55</v>
      </c>
      <c r="M6609" s="23" t="s">
        <v>83</v>
      </c>
      <c r="N6609" s="27"/>
      <c r="O6609" s="23" t="s">
        <v>56</v>
      </c>
      <c r="P6609" t="str">
        <f t="shared" si="103"/>
        <v>INSERT INTO @DataTable (Deal, AdvanceDate, PROV, DealPurpose, RateType, BEACON, LTV, TDS, GDS, InsuranceType, PrincipalBalance, OccupancyType, AccountStatus, Closed_Date, DelinquencyBucket) VALUES (6608, '2015-02-26', 'ON', 'Purchase', 'Fixed', 725, 92.64, 42.75, 31.12, 'HiRatio', 245166.7, 'Owner-Occupied', 'Open', '1900-01-00', 'Current');</v>
      </c>
    </row>
    <row r="6610" spans="1:16" x14ac:dyDescent="0.35">
      <c r="A6610" s="19">
        <v>6609</v>
      </c>
      <c r="B6610" s="18">
        <v>42109</v>
      </c>
      <c r="C6610" s="19" t="s">
        <v>57</v>
      </c>
      <c r="D6610" s="19" t="s">
        <v>61</v>
      </c>
      <c r="E6610" s="19" t="s">
        <v>40</v>
      </c>
      <c r="F6610" s="19">
        <v>770</v>
      </c>
      <c r="G6610" s="19">
        <v>90.88</v>
      </c>
      <c r="H6610" s="19">
        <v>23.45</v>
      </c>
      <c r="I6610" s="19">
        <v>19.11</v>
      </c>
      <c r="J6610" s="19" t="s">
        <v>60</v>
      </c>
      <c r="K6610" s="20">
        <v>292439.77</v>
      </c>
      <c r="L6610" s="20" t="s">
        <v>55</v>
      </c>
      <c r="M6610" s="20" t="s">
        <v>83</v>
      </c>
      <c r="N6610" s="26"/>
      <c r="O6610" s="20" t="s">
        <v>56</v>
      </c>
      <c r="P6610" t="str">
        <f t="shared" si="103"/>
        <v>INSERT INTO @DataTable (Deal, AdvanceDate, PROV, DealPurpose, RateType, BEACON, LTV, TDS, GDS, InsuranceType, PrincipalBalance, OccupancyType, AccountStatus, Closed_Date, DelinquencyBucket) VALUES (6609, '2015-04-15', 'ON', 'Purchase', 'ARM', 770, 90.88, 23.45, 19.11, 'HiRatio', 292439.77, 'Owner-Occupied', 'Open', '1900-01-00', 'Current');</v>
      </c>
    </row>
    <row r="6611" spans="1:16" x14ac:dyDescent="0.35">
      <c r="A6611" s="22">
        <v>6610</v>
      </c>
      <c r="B6611" s="21">
        <v>41996</v>
      </c>
      <c r="C6611" s="22" t="s">
        <v>51</v>
      </c>
      <c r="D6611" s="22" t="s">
        <v>61</v>
      </c>
      <c r="E6611" s="22" t="s">
        <v>53</v>
      </c>
      <c r="F6611" s="22">
        <v>711</v>
      </c>
      <c r="G6611" s="22">
        <v>95</v>
      </c>
      <c r="H6611" s="22">
        <v>42.89</v>
      </c>
      <c r="I6611" s="22">
        <v>37.18</v>
      </c>
      <c r="J6611" s="22" t="s">
        <v>60</v>
      </c>
      <c r="K6611" s="23">
        <v>368968.13</v>
      </c>
      <c r="L6611" s="23" t="s">
        <v>55</v>
      </c>
      <c r="M6611" s="23" t="s">
        <v>83</v>
      </c>
      <c r="N6611" s="27"/>
      <c r="O6611" s="23" t="s">
        <v>56</v>
      </c>
      <c r="P6611" t="str">
        <f t="shared" si="103"/>
        <v>INSERT INTO @DataTable (Deal, AdvanceDate, PROV, DealPurpose, RateType, BEACON, LTV, TDS, GDS, InsuranceType, PrincipalBalance, OccupancyType, AccountStatus, Closed_Date, DelinquencyBucket) VALUES (6610, '2014-12-23', 'AB', 'Purchase', 'Fixed', 711, 95, 42.89, 37.18, 'HiRatio', 368968.13, 'Owner-Occupied', 'Open', '1900-01-00', 'Current');</v>
      </c>
    </row>
    <row r="6612" spans="1:16" x14ac:dyDescent="0.35">
      <c r="A6612" s="19">
        <v>6611</v>
      </c>
      <c r="B6612" s="18">
        <v>41984</v>
      </c>
      <c r="C6612" s="19" t="s">
        <v>57</v>
      </c>
      <c r="D6612" s="19" t="s">
        <v>52</v>
      </c>
      <c r="E6612" s="19" t="s">
        <v>53</v>
      </c>
      <c r="F6612" s="19">
        <v>639</v>
      </c>
      <c r="G6612" s="19">
        <v>80</v>
      </c>
      <c r="H6612" s="19">
        <v>37.76</v>
      </c>
      <c r="I6612" s="19">
        <v>24.72</v>
      </c>
      <c r="J6612" s="19" t="s">
        <v>54</v>
      </c>
      <c r="K6612" s="20">
        <v>136539.25</v>
      </c>
      <c r="L6612" s="20" t="s">
        <v>55</v>
      </c>
      <c r="M6612" s="20" t="s">
        <v>83</v>
      </c>
      <c r="N6612" s="26"/>
      <c r="O6612" s="20" t="s">
        <v>56</v>
      </c>
      <c r="P6612" t="str">
        <f t="shared" si="103"/>
        <v>INSERT INTO @DataTable (Deal, AdvanceDate, PROV, DealPurpose, RateType, BEACON, LTV, TDS, GDS, InsuranceType, PrincipalBalance, OccupancyType, AccountStatus, Closed_Date, DelinquencyBucket) VALUES (6611, '2014-12-11', 'ON', 'Refinance External', 'Fixed', 639, 80, 37.76, 24.72, 'Conv', 136539.25, 'Owner-Occupied', 'Open', '1900-01-00', 'Current');</v>
      </c>
    </row>
    <row r="6613" spans="1:16" x14ac:dyDescent="0.35">
      <c r="A6613" s="22">
        <v>6612</v>
      </c>
      <c r="B6613" s="21">
        <v>41409</v>
      </c>
      <c r="C6613" s="22" t="s">
        <v>57</v>
      </c>
      <c r="D6613" s="22" t="s">
        <v>61</v>
      </c>
      <c r="E6613" s="22" t="s">
        <v>53</v>
      </c>
      <c r="F6613" s="22">
        <v>799</v>
      </c>
      <c r="G6613" s="22">
        <v>84.98</v>
      </c>
      <c r="H6613" s="22">
        <v>43.4</v>
      </c>
      <c r="I6613" s="22">
        <v>37.36</v>
      </c>
      <c r="J6613" s="22" t="s">
        <v>60</v>
      </c>
      <c r="K6613" s="23">
        <v>303856.15999999997</v>
      </c>
      <c r="L6613" s="23" t="s">
        <v>55</v>
      </c>
      <c r="M6613" s="23" t="s">
        <v>83</v>
      </c>
      <c r="N6613" s="27"/>
      <c r="O6613" s="23" t="s">
        <v>56</v>
      </c>
      <c r="P6613" t="str">
        <f t="shared" si="103"/>
        <v>INSERT INTO @DataTable (Deal, AdvanceDate, PROV, DealPurpose, RateType, BEACON, LTV, TDS, GDS, InsuranceType, PrincipalBalance, OccupancyType, AccountStatus, Closed_Date, DelinquencyBucket) VALUES (6612, '2013-05-15', 'ON', 'Purchase', 'Fixed', 799, 84.98, 43.4, 37.36, 'HiRatio', 303856.16, 'Owner-Occupied', 'Open', '1900-01-00', 'Current');</v>
      </c>
    </row>
    <row r="6614" spans="1:16" x14ac:dyDescent="0.35">
      <c r="A6614" s="19">
        <v>6613</v>
      </c>
      <c r="B6614" s="18">
        <v>41830</v>
      </c>
      <c r="C6614" s="19" t="s">
        <v>57</v>
      </c>
      <c r="D6614" s="19" t="s">
        <v>52</v>
      </c>
      <c r="E6614" s="19" t="s">
        <v>40</v>
      </c>
      <c r="F6614" s="19">
        <v>795</v>
      </c>
      <c r="G6614" s="19">
        <v>80</v>
      </c>
      <c r="H6614" s="19">
        <v>25.75</v>
      </c>
      <c r="I6614" s="19">
        <v>24.47</v>
      </c>
      <c r="J6614" s="19" t="s">
        <v>54</v>
      </c>
      <c r="K6614" s="20">
        <v>539811.22</v>
      </c>
      <c r="L6614" s="20" t="s">
        <v>55</v>
      </c>
      <c r="M6614" s="20" t="s">
        <v>83</v>
      </c>
      <c r="N6614" s="26"/>
      <c r="O6614" s="20" t="s">
        <v>56</v>
      </c>
      <c r="P6614" t="str">
        <f t="shared" si="103"/>
        <v>INSERT INTO @DataTable (Deal, AdvanceDate, PROV, DealPurpose, RateType, BEACON, LTV, TDS, GDS, InsuranceType, PrincipalBalance, OccupancyType, AccountStatus, Closed_Date, DelinquencyBucket) VALUES (6613, '2014-07-10', 'ON', 'Refinance External', 'ARM', 795, 80, 25.75, 24.47, 'Conv', 539811.22, 'Owner-Occupied', 'Open', '1900-01-00', 'Current');</v>
      </c>
    </row>
    <row r="6615" spans="1:16" x14ac:dyDescent="0.35">
      <c r="A6615" s="22">
        <v>6614</v>
      </c>
      <c r="B6615" s="21">
        <v>40711</v>
      </c>
      <c r="C6615" s="22" t="s">
        <v>57</v>
      </c>
      <c r="D6615" s="22" t="s">
        <v>61</v>
      </c>
      <c r="E6615" s="22" t="s">
        <v>53</v>
      </c>
      <c r="F6615" s="22">
        <v>719</v>
      </c>
      <c r="G6615" s="22">
        <v>94.87</v>
      </c>
      <c r="H6615" s="22">
        <v>43.37</v>
      </c>
      <c r="I6615" s="22">
        <v>37.25</v>
      </c>
      <c r="J6615" s="22" t="s">
        <v>60</v>
      </c>
      <c r="K6615" s="23">
        <v>0</v>
      </c>
      <c r="L6615" s="23" t="s">
        <v>55</v>
      </c>
      <c r="M6615" s="23" t="s">
        <v>84</v>
      </c>
      <c r="N6615" s="27">
        <v>42171</v>
      </c>
      <c r="O6615" s="23" t="s">
        <v>56</v>
      </c>
      <c r="P6615" t="str">
        <f t="shared" si="103"/>
        <v>INSERT INTO @DataTable (Deal, AdvanceDate, PROV, DealPurpose, RateType, BEACON, LTV, TDS, GDS, InsuranceType, PrincipalBalance, OccupancyType, AccountStatus, Closed_Date, DelinquencyBucket) VALUES (6614, '2011-06-17', 'ON', 'Purchase', 'Fixed', 719, 94.87, 43.37, 37.25, 'HiRatio', 0, 'Owner-Occupied', 'Closed', '2015-06-16', 'Current');</v>
      </c>
    </row>
    <row r="6616" spans="1:16" x14ac:dyDescent="0.35">
      <c r="A6616" s="19">
        <v>6615</v>
      </c>
      <c r="B6616" s="18">
        <v>41904</v>
      </c>
      <c r="C6616" s="19" t="s">
        <v>57</v>
      </c>
      <c r="D6616" s="19" t="s">
        <v>52</v>
      </c>
      <c r="E6616" s="19" t="s">
        <v>53</v>
      </c>
      <c r="F6616" s="19">
        <v>696</v>
      </c>
      <c r="G6616" s="19">
        <v>80</v>
      </c>
      <c r="H6616" s="19">
        <v>41.33</v>
      </c>
      <c r="I6616" s="19">
        <v>29.47</v>
      </c>
      <c r="J6616" s="19" t="s">
        <v>54</v>
      </c>
      <c r="K6616" s="20">
        <v>452807.99</v>
      </c>
      <c r="L6616" s="20" t="s">
        <v>55</v>
      </c>
      <c r="M6616" s="20" t="s">
        <v>83</v>
      </c>
      <c r="N6616" s="26"/>
      <c r="O6616" s="20" t="s">
        <v>56</v>
      </c>
      <c r="P6616" t="str">
        <f t="shared" si="103"/>
        <v>INSERT INTO @DataTable (Deal, AdvanceDate, PROV, DealPurpose, RateType, BEACON, LTV, TDS, GDS, InsuranceType, PrincipalBalance, OccupancyType, AccountStatus, Closed_Date, DelinquencyBucket) VALUES (6615, '2014-09-22', 'ON', 'Refinance External', 'Fixed', 696, 80, 41.33, 29.47, 'Conv', 452807.99, 'Owner-Occupied', 'Open', '1900-01-00', 'Current');</v>
      </c>
    </row>
    <row r="6617" spans="1:16" x14ac:dyDescent="0.35">
      <c r="A6617" s="22">
        <v>6616</v>
      </c>
      <c r="B6617" s="21">
        <v>41642</v>
      </c>
      <c r="C6617" s="22" t="s">
        <v>51</v>
      </c>
      <c r="D6617" s="22" t="s">
        <v>61</v>
      </c>
      <c r="E6617" s="22" t="s">
        <v>53</v>
      </c>
      <c r="F6617" s="22">
        <v>769</v>
      </c>
      <c r="G6617" s="22">
        <v>95</v>
      </c>
      <c r="H6617" s="22">
        <v>35.19</v>
      </c>
      <c r="I6617" s="22">
        <v>23.3</v>
      </c>
      <c r="J6617" s="22" t="s">
        <v>60</v>
      </c>
      <c r="K6617" s="23">
        <v>0</v>
      </c>
      <c r="L6617" s="23" t="s">
        <v>55</v>
      </c>
      <c r="M6617" s="23" t="s">
        <v>84</v>
      </c>
      <c r="N6617" s="27">
        <v>42740</v>
      </c>
      <c r="O6617" s="23" t="s">
        <v>56</v>
      </c>
      <c r="P6617" t="str">
        <f t="shared" si="103"/>
        <v>INSERT INTO @DataTable (Deal, AdvanceDate, PROV, DealPurpose, RateType, BEACON, LTV, TDS, GDS, InsuranceType, PrincipalBalance, OccupancyType, AccountStatus, Closed_Date, DelinquencyBucket) VALUES (6616, '2014-01-03', 'AB', 'Purchase', 'Fixed', 769, 95, 35.19, 23.3, 'HiRatio', 0, 'Owner-Occupied', 'Closed', '2017-01-05', 'Current');</v>
      </c>
    </row>
    <row r="6618" spans="1:16" x14ac:dyDescent="0.35">
      <c r="A6618" s="19">
        <v>6617</v>
      </c>
      <c r="B6618" s="18">
        <v>41977</v>
      </c>
      <c r="C6618" s="19" t="s">
        <v>58</v>
      </c>
      <c r="D6618" s="19" t="s">
        <v>61</v>
      </c>
      <c r="E6618" s="19" t="s">
        <v>53</v>
      </c>
      <c r="F6618" s="19">
        <v>664</v>
      </c>
      <c r="G6618" s="19">
        <v>90</v>
      </c>
      <c r="H6618" s="19">
        <v>34.07</v>
      </c>
      <c r="I6618" s="19">
        <v>29.73</v>
      </c>
      <c r="J6618" s="19" t="s">
        <v>60</v>
      </c>
      <c r="K6618" s="20">
        <v>500690.59</v>
      </c>
      <c r="L6618" s="20" t="s">
        <v>55</v>
      </c>
      <c r="M6618" s="20" t="s">
        <v>83</v>
      </c>
      <c r="N6618" s="26"/>
      <c r="O6618" s="20" t="s">
        <v>56</v>
      </c>
      <c r="P6618" t="str">
        <f t="shared" si="103"/>
        <v>INSERT INTO @DataTable (Deal, AdvanceDate, PROV, DealPurpose, RateType, BEACON, LTV, TDS, GDS, InsuranceType, PrincipalBalance, OccupancyType, AccountStatus, Closed_Date, DelinquencyBucket) VALUES (6617, '2014-12-04', 'BC', 'Purchase', 'Fixed', 664, 90, 34.07, 29.73, 'HiRatio', 500690.59, 'Owner-Occupied', 'Open', '1900-01-00', 'Current');</v>
      </c>
    </row>
    <row r="6619" spans="1:16" x14ac:dyDescent="0.35">
      <c r="A6619" s="22">
        <v>6618</v>
      </c>
      <c r="B6619" s="21">
        <v>42471</v>
      </c>
      <c r="C6619" s="22" t="s">
        <v>51</v>
      </c>
      <c r="D6619" s="22" t="s">
        <v>52</v>
      </c>
      <c r="E6619" s="22" t="s">
        <v>53</v>
      </c>
      <c r="F6619" s="22">
        <v>797</v>
      </c>
      <c r="G6619" s="22">
        <v>58.18</v>
      </c>
      <c r="H6619" s="22">
        <v>18.73</v>
      </c>
      <c r="I6619" s="22">
        <v>14.26</v>
      </c>
      <c r="J6619" s="22" t="s">
        <v>54</v>
      </c>
      <c r="K6619" s="23">
        <v>310454.59000000003</v>
      </c>
      <c r="L6619" s="23" t="s">
        <v>55</v>
      </c>
      <c r="M6619" s="23" t="s">
        <v>83</v>
      </c>
      <c r="N6619" s="27"/>
      <c r="O6619" s="23" t="s">
        <v>56</v>
      </c>
      <c r="P6619" t="str">
        <f t="shared" si="103"/>
        <v>INSERT INTO @DataTable (Deal, AdvanceDate, PROV, DealPurpose, RateType, BEACON, LTV, TDS, GDS, InsuranceType, PrincipalBalance, OccupancyType, AccountStatus, Closed_Date, DelinquencyBucket) VALUES (6618, '2016-04-11', 'AB', 'Refinance External', 'Fixed', 797, 58.18, 18.73, 14.26, 'Conv', 310454.59, 'Owner-Occupied', 'Open', '1900-01-00', 'Current');</v>
      </c>
    </row>
    <row r="6620" spans="1:16" x14ac:dyDescent="0.35">
      <c r="A6620" s="19">
        <v>6619</v>
      </c>
      <c r="B6620" s="18">
        <v>42296</v>
      </c>
      <c r="C6620" s="19" t="s">
        <v>57</v>
      </c>
      <c r="D6620" s="19" t="s">
        <v>59</v>
      </c>
      <c r="E6620" s="19" t="s">
        <v>40</v>
      </c>
      <c r="F6620" s="19">
        <v>790</v>
      </c>
      <c r="G6620" s="19">
        <v>28.85</v>
      </c>
      <c r="H6620" s="19">
        <v>22.66</v>
      </c>
      <c r="I6620" s="19">
        <v>14.98</v>
      </c>
      <c r="J6620" s="19" t="s">
        <v>54</v>
      </c>
      <c r="K6620" s="20">
        <v>116059.75</v>
      </c>
      <c r="L6620" s="20" t="s">
        <v>55</v>
      </c>
      <c r="M6620" s="20" t="s">
        <v>83</v>
      </c>
      <c r="N6620" s="26"/>
      <c r="O6620" s="20" t="s">
        <v>56</v>
      </c>
      <c r="P6620" t="str">
        <f t="shared" si="103"/>
        <v>INSERT INTO @DataTable (Deal, AdvanceDate, PROV, DealPurpose, RateType, BEACON, LTV, TDS, GDS, InsuranceType, PrincipalBalance, OccupancyType, AccountStatus, Closed_Date, DelinquencyBucket) VALUES (6619, '2015-10-19', 'ON', 'Transfer', 'ARM', 790, 28.85, 22.66, 14.98, 'Conv', 116059.75, 'Owner-Occupied', 'Open', '1900-01-00', 'Current');</v>
      </c>
    </row>
    <row r="6621" spans="1:16" x14ac:dyDescent="0.35">
      <c r="A6621" s="22">
        <v>6620</v>
      </c>
      <c r="B6621" s="21">
        <v>41865</v>
      </c>
      <c r="C6621" s="22" t="s">
        <v>57</v>
      </c>
      <c r="D6621" s="22" t="s">
        <v>52</v>
      </c>
      <c r="E6621" s="22" t="s">
        <v>40</v>
      </c>
      <c r="F6621" s="22">
        <v>745</v>
      </c>
      <c r="G6621" s="22">
        <v>48.57</v>
      </c>
      <c r="H6621" s="22">
        <v>28.61</v>
      </c>
      <c r="I6621" s="22">
        <v>28.42</v>
      </c>
      <c r="J6621" s="22" t="s">
        <v>54</v>
      </c>
      <c r="K6621" s="23">
        <v>0</v>
      </c>
      <c r="L6621" s="23" t="s">
        <v>55</v>
      </c>
      <c r="M6621" s="23" t="s">
        <v>84</v>
      </c>
      <c r="N6621" s="27">
        <v>42599</v>
      </c>
      <c r="O6621" s="23" t="s">
        <v>56</v>
      </c>
      <c r="P6621" t="str">
        <f t="shared" si="103"/>
        <v>INSERT INTO @DataTable (Deal, AdvanceDate, PROV, DealPurpose, RateType, BEACON, LTV, TDS, GDS, InsuranceType, PrincipalBalance, OccupancyType, AccountStatus, Closed_Date, DelinquencyBucket) VALUES (6620, '2014-08-14', 'ON', 'Refinance External', 'ARM', 745, 48.57, 28.61, 28.42, 'Conv', 0, 'Owner-Occupied', 'Closed', '2016-08-17', 'Current');</v>
      </c>
    </row>
    <row r="6622" spans="1:16" x14ac:dyDescent="0.35">
      <c r="A6622" s="19">
        <v>6621</v>
      </c>
      <c r="B6622" s="18">
        <v>41123</v>
      </c>
      <c r="C6622" s="19" t="s">
        <v>57</v>
      </c>
      <c r="D6622" s="19" t="s">
        <v>61</v>
      </c>
      <c r="E6622" s="19" t="s">
        <v>53</v>
      </c>
      <c r="F6622" s="19">
        <v>730</v>
      </c>
      <c r="G6622" s="19">
        <v>95</v>
      </c>
      <c r="H6622" s="19">
        <v>41.35</v>
      </c>
      <c r="I6622" s="19">
        <v>21.88</v>
      </c>
      <c r="J6622" s="19" t="s">
        <v>60</v>
      </c>
      <c r="K6622" s="20">
        <v>0</v>
      </c>
      <c r="L6622" s="20" t="s">
        <v>55</v>
      </c>
      <c r="M6622" s="20" t="s">
        <v>84</v>
      </c>
      <c r="N6622" s="26">
        <v>41764</v>
      </c>
      <c r="O6622" s="20" t="s">
        <v>56</v>
      </c>
      <c r="P6622" t="str">
        <f t="shared" si="103"/>
        <v>INSERT INTO @DataTable (Deal, AdvanceDate, PROV, DealPurpose, RateType, BEACON, LTV, TDS, GDS, InsuranceType, PrincipalBalance, OccupancyType, AccountStatus, Closed_Date, DelinquencyBucket) VALUES (6621, '2012-08-02', 'ON', 'Purchase', 'Fixed', 730, 95, 41.35, 21.88, 'HiRatio', 0, 'Owner-Occupied', 'Closed', '2014-05-05', 'Current');</v>
      </c>
    </row>
    <row r="6623" spans="1:16" x14ac:dyDescent="0.35">
      <c r="A6623" s="22">
        <v>6622</v>
      </c>
      <c r="B6623" s="21">
        <v>41369</v>
      </c>
      <c r="C6623" s="22" t="s">
        <v>51</v>
      </c>
      <c r="D6623" s="22" t="s">
        <v>52</v>
      </c>
      <c r="E6623" s="22" t="s">
        <v>53</v>
      </c>
      <c r="F6623" s="22">
        <v>691</v>
      </c>
      <c r="G6623" s="22">
        <v>80</v>
      </c>
      <c r="H6623" s="22">
        <v>42.78</v>
      </c>
      <c r="I6623" s="22">
        <v>21.24</v>
      </c>
      <c r="J6623" s="22" t="s">
        <v>54</v>
      </c>
      <c r="K6623" s="23">
        <v>144633.68</v>
      </c>
      <c r="L6623" s="23" t="s">
        <v>55</v>
      </c>
      <c r="M6623" s="23" t="s">
        <v>83</v>
      </c>
      <c r="N6623" s="27"/>
      <c r="O6623" s="23" t="s">
        <v>56</v>
      </c>
      <c r="P6623" t="str">
        <f t="shared" si="103"/>
        <v>INSERT INTO @DataTable (Deal, AdvanceDate, PROV, DealPurpose, RateType, BEACON, LTV, TDS, GDS, InsuranceType, PrincipalBalance, OccupancyType, AccountStatus, Closed_Date, DelinquencyBucket) VALUES (6622, '2013-04-05', 'AB', 'Refinance External', 'Fixed', 691, 80, 42.78, 21.24, 'Conv', 144633.68, 'Owner-Occupied', 'Open', '1900-01-00', 'Current');</v>
      </c>
    </row>
    <row r="6624" spans="1:16" x14ac:dyDescent="0.35">
      <c r="A6624" s="19">
        <v>6623</v>
      </c>
      <c r="B6624" s="18">
        <v>41152</v>
      </c>
      <c r="C6624" s="19" t="s">
        <v>57</v>
      </c>
      <c r="D6624" s="19" t="s">
        <v>52</v>
      </c>
      <c r="E6624" s="19" t="s">
        <v>53</v>
      </c>
      <c r="F6624" s="19">
        <v>640</v>
      </c>
      <c r="G6624" s="19">
        <v>85</v>
      </c>
      <c r="H6624" s="19">
        <v>38.74</v>
      </c>
      <c r="I6624" s="19">
        <v>31.11</v>
      </c>
      <c r="J6624" s="19" t="s">
        <v>60</v>
      </c>
      <c r="K6624" s="20">
        <v>0</v>
      </c>
      <c r="L6624" s="20" t="s">
        <v>55</v>
      </c>
      <c r="M6624" s="20" t="s">
        <v>84</v>
      </c>
      <c r="N6624" s="26">
        <v>42360</v>
      </c>
      <c r="O6624" s="20" t="s">
        <v>56</v>
      </c>
      <c r="P6624" t="str">
        <f t="shared" si="103"/>
        <v>INSERT INTO @DataTable (Deal, AdvanceDate, PROV, DealPurpose, RateType, BEACON, LTV, TDS, GDS, InsuranceType, PrincipalBalance, OccupancyType, AccountStatus, Closed_Date, DelinquencyBucket) VALUES (6623, '2012-08-31', 'ON', 'Refinance External', 'Fixed', 640, 85, 38.74, 31.11, 'HiRatio', 0, 'Owner-Occupied', 'Closed', '2015-12-22', 'Current');</v>
      </c>
    </row>
    <row r="6625" spans="1:16" x14ac:dyDescent="0.35">
      <c r="A6625" s="22">
        <v>6624</v>
      </c>
      <c r="B6625" s="21">
        <v>42338</v>
      </c>
      <c r="C6625" s="22" t="s">
        <v>57</v>
      </c>
      <c r="D6625" s="22" t="s">
        <v>61</v>
      </c>
      <c r="E6625" s="22" t="s">
        <v>53</v>
      </c>
      <c r="F6625" s="22">
        <v>747</v>
      </c>
      <c r="G6625" s="22">
        <v>95</v>
      </c>
      <c r="H6625" s="22">
        <v>31.39</v>
      </c>
      <c r="I6625" s="22">
        <v>28.21</v>
      </c>
      <c r="J6625" s="22" t="s">
        <v>60</v>
      </c>
      <c r="K6625" s="23">
        <v>174981.25</v>
      </c>
      <c r="L6625" s="23" t="s">
        <v>55</v>
      </c>
      <c r="M6625" s="23" t="s">
        <v>83</v>
      </c>
      <c r="N6625" s="27"/>
      <c r="O6625" s="23" t="s">
        <v>56</v>
      </c>
      <c r="P6625" t="str">
        <f t="shared" si="103"/>
        <v>INSERT INTO @DataTable (Deal, AdvanceDate, PROV, DealPurpose, RateType, BEACON, LTV, TDS, GDS, InsuranceType, PrincipalBalance, OccupancyType, AccountStatus, Closed_Date, DelinquencyBucket) VALUES (6624, '2015-11-30', 'ON', 'Purchase', 'Fixed', 747, 95, 31.39, 28.21, 'HiRatio', 174981.25, 'Owner-Occupied', 'Open', '1900-01-00', 'Current');</v>
      </c>
    </row>
    <row r="6626" spans="1:16" x14ac:dyDescent="0.35">
      <c r="A6626" s="19">
        <v>6625</v>
      </c>
      <c r="B6626" s="18">
        <v>41540</v>
      </c>
      <c r="C6626" s="19" t="s">
        <v>57</v>
      </c>
      <c r="D6626" s="19" t="s">
        <v>61</v>
      </c>
      <c r="E6626" s="19" t="s">
        <v>53</v>
      </c>
      <c r="F6626" s="19">
        <v>737</v>
      </c>
      <c r="G6626" s="19">
        <v>91.47</v>
      </c>
      <c r="H6626" s="19">
        <v>37.29</v>
      </c>
      <c r="I6626" s="19">
        <v>9.9499999999999993</v>
      </c>
      <c r="J6626" s="19" t="s">
        <v>60</v>
      </c>
      <c r="K6626" s="20">
        <v>251225.41</v>
      </c>
      <c r="L6626" s="20" t="s">
        <v>55</v>
      </c>
      <c r="M6626" s="20" t="s">
        <v>83</v>
      </c>
      <c r="N6626" s="26"/>
      <c r="O6626" s="20" t="s">
        <v>56</v>
      </c>
      <c r="P6626" t="str">
        <f t="shared" si="103"/>
        <v>INSERT INTO @DataTable (Deal, AdvanceDate, PROV, DealPurpose, RateType, BEACON, LTV, TDS, GDS, InsuranceType, PrincipalBalance, OccupancyType, AccountStatus, Closed_Date, DelinquencyBucket) VALUES (6625, '2013-09-23', 'ON', 'Purchase', 'Fixed', 737, 91.47, 37.29, 9.95, 'HiRatio', 251225.41, 'Owner-Occupied', 'Open', '1900-01-00', 'Current');</v>
      </c>
    </row>
    <row r="6627" spans="1:16" x14ac:dyDescent="0.35">
      <c r="A6627" s="22">
        <v>6626</v>
      </c>
      <c r="B6627" s="21">
        <v>42208</v>
      </c>
      <c r="C6627" s="22" t="s">
        <v>57</v>
      </c>
      <c r="D6627" s="22" t="s">
        <v>61</v>
      </c>
      <c r="E6627" s="22" t="s">
        <v>40</v>
      </c>
      <c r="F6627" s="22">
        <v>798</v>
      </c>
      <c r="G6627" s="22">
        <v>52.51</v>
      </c>
      <c r="H6627" s="22">
        <v>31.91</v>
      </c>
      <c r="I6627" s="22">
        <v>23.03</v>
      </c>
      <c r="J6627" s="22" t="s">
        <v>54</v>
      </c>
      <c r="K6627" s="23">
        <v>212612.09</v>
      </c>
      <c r="L6627" s="23" t="s">
        <v>55</v>
      </c>
      <c r="M6627" s="23" t="s">
        <v>83</v>
      </c>
      <c r="N6627" s="27"/>
      <c r="O6627" s="23" t="s">
        <v>56</v>
      </c>
      <c r="P6627" t="str">
        <f t="shared" si="103"/>
        <v>INSERT INTO @DataTable (Deal, AdvanceDate, PROV, DealPurpose, RateType, BEACON, LTV, TDS, GDS, InsuranceType, PrincipalBalance, OccupancyType, AccountStatus, Closed_Date, DelinquencyBucket) VALUES (6626, '2015-07-23', 'ON', 'Purchase', 'ARM', 798, 52.51, 31.91, 23.03, 'Conv', 212612.09, 'Owner-Occupied', 'Open', '1900-01-00', 'Current');</v>
      </c>
    </row>
    <row r="6628" spans="1:16" x14ac:dyDescent="0.35">
      <c r="A6628" s="19">
        <v>6627</v>
      </c>
      <c r="B6628" s="18">
        <v>41557</v>
      </c>
      <c r="C6628" s="19" t="s">
        <v>57</v>
      </c>
      <c r="D6628" s="19" t="s">
        <v>61</v>
      </c>
      <c r="E6628" s="19" t="s">
        <v>53</v>
      </c>
      <c r="F6628" s="19">
        <v>661</v>
      </c>
      <c r="G6628" s="19">
        <v>94.74</v>
      </c>
      <c r="H6628" s="19">
        <v>41.7</v>
      </c>
      <c r="I6628" s="19">
        <v>29.96</v>
      </c>
      <c r="J6628" s="19" t="s">
        <v>60</v>
      </c>
      <c r="K6628" s="20">
        <v>0</v>
      </c>
      <c r="L6628" s="20" t="s">
        <v>55</v>
      </c>
      <c r="M6628" s="20" t="s">
        <v>84</v>
      </c>
      <c r="N6628" s="26">
        <v>42507</v>
      </c>
      <c r="O6628" s="20" t="s">
        <v>56</v>
      </c>
      <c r="P6628" t="str">
        <f t="shared" si="103"/>
        <v>INSERT INTO @DataTable (Deal, AdvanceDate, PROV, DealPurpose, RateType, BEACON, LTV, TDS, GDS, InsuranceType, PrincipalBalance, OccupancyType, AccountStatus, Closed_Date, DelinquencyBucket) VALUES (6627, '2013-10-10', 'ON', 'Purchase', 'Fixed', 661, 94.74, 41.7, 29.96, 'HiRatio', 0, 'Owner-Occupied', 'Closed', '2016-05-17', 'Current');</v>
      </c>
    </row>
    <row r="6629" spans="1:16" x14ac:dyDescent="0.35">
      <c r="A6629" s="22">
        <v>6628</v>
      </c>
      <c r="B6629" s="21">
        <v>42472</v>
      </c>
      <c r="C6629" s="22" t="s">
        <v>58</v>
      </c>
      <c r="D6629" s="22" t="s">
        <v>59</v>
      </c>
      <c r="E6629" s="22" t="s">
        <v>53</v>
      </c>
      <c r="F6629" s="22">
        <v>778</v>
      </c>
      <c r="G6629" s="22">
        <v>58.27</v>
      </c>
      <c r="H6629" s="22">
        <v>29.39</v>
      </c>
      <c r="I6629" s="22">
        <v>23.2</v>
      </c>
      <c r="J6629" s="22" t="s">
        <v>54</v>
      </c>
      <c r="K6629" s="23">
        <v>561376.86</v>
      </c>
      <c r="L6629" s="23" t="s">
        <v>55</v>
      </c>
      <c r="M6629" s="23" t="s">
        <v>83</v>
      </c>
      <c r="N6629" s="27"/>
      <c r="O6629" s="23" t="s">
        <v>56</v>
      </c>
      <c r="P6629" t="str">
        <f t="shared" si="103"/>
        <v>INSERT INTO @DataTable (Deal, AdvanceDate, PROV, DealPurpose, RateType, BEACON, LTV, TDS, GDS, InsuranceType, PrincipalBalance, OccupancyType, AccountStatus, Closed_Date, DelinquencyBucket) VALUES (6628, '2016-04-12', 'BC', 'Transfer', 'Fixed', 778, 58.27, 29.39, 23.2, 'Conv', 561376.86, 'Owner-Occupied', 'Open', '1900-01-00', 'Current');</v>
      </c>
    </row>
    <row r="6630" spans="1:16" x14ac:dyDescent="0.35">
      <c r="A6630" s="19">
        <v>6629</v>
      </c>
      <c r="B6630" s="18">
        <v>41915</v>
      </c>
      <c r="C6630" s="19" t="s">
        <v>57</v>
      </c>
      <c r="D6630" s="19" t="s">
        <v>61</v>
      </c>
      <c r="E6630" s="19" t="s">
        <v>53</v>
      </c>
      <c r="F6630" s="19">
        <v>788</v>
      </c>
      <c r="G6630" s="19">
        <v>90</v>
      </c>
      <c r="H6630" s="19">
        <v>32.9</v>
      </c>
      <c r="I6630" s="19">
        <v>21.52</v>
      </c>
      <c r="J6630" s="19" t="s">
        <v>60</v>
      </c>
      <c r="K6630" s="20">
        <v>165188.35</v>
      </c>
      <c r="L6630" s="20" t="s">
        <v>55</v>
      </c>
      <c r="M6630" s="20" t="s">
        <v>83</v>
      </c>
      <c r="N6630" s="26"/>
      <c r="O6630" s="20" t="s">
        <v>56</v>
      </c>
      <c r="P6630" t="str">
        <f t="shared" si="103"/>
        <v>INSERT INTO @DataTable (Deal, AdvanceDate, PROV, DealPurpose, RateType, BEACON, LTV, TDS, GDS, InsuranceType, PrincipalBalance, OccupancyType, AccountStatus, Closed_Date, DelinquencyBucket) VALUES (6629, '2014-10-03', 'ON', 'Purchase', 'Fixed', 788, 90, 32.9, 21.52, 'HiRatio', 165188.35, 'Owner-Occupied', 'Open', '1900-01-00', 'Current');</v>
      </c>
    </row>
    <row r="6631" spans="1:16" x14ac:dyDescent="0.35">
      <c r="A6631" s="22">
        <v>6630</v>
      </c>
      <c r="B6631" s="21">
        <v>42200</v>
      </c>
      <c r="C6631" s="22" t="s">
        <v>57</v>
      </c>
      <c r="D6631" s="22" t="s">
        <v>61</v>
      </c>
      <c r="E6631" s="22" t="s">
        <v>53</v>
      </c>
      <c r="F6631" s="22">
        <v>683</v>
      </c>
      <c r="G6631" s="22">
        <v>84.88</v>
      </c>
      <c r="H6631" s="22">
        <v>39.270000000000003</v>
      </c>
      <c r="I6631" s="22">
        <v>33.409999999999997</v>
      </c>
      <c r="J6631" s="22" t="s">
        <v>60</v>
      </c>
      <c r="K6631" s="23">
        <v>0</v>
      </c>
      <c r="L6631" s="23" t="s">
        <v>55</v>
      </c>
      <c r="M6631" s="23" t="s">
        <v>84</v>
      </c>
      <c r="N6631" s="27">
        <v>42296</v>
      </c>
      <c r="O6631" s="23" t="s">
        <v>56</v>
      </c>
      <c r="P6631" t="str">
        <f t="shared" si="103"/>
        <v>INSERT INTO @DataTable (Deal, AdvanceDate, PROV, DealPurpose, RateType, BEACON, LTV, TDS, GDS, InsuranceType, PrincipalBalance, OccupancyType, AccountStatus, Closed_Date, DelinquencyBucket) VALUES (6630, '2015-07-15', 'ON', 'Purchase', 'Fixed', 683, 84.88, 39.27, 33.41, 'HiRatio', 0, 'Owner-Occupied', 'Closed', '2015-10-19', 'Current');</v>
      </c>
    </row>
    <row r="6632" spans="1:16" x14ac:dyDescent="0.35">
      <c r="A6632" s="19">
        <v>6631</v>
      </c>
      <c r="B6632" s="18">
        <v>41858</v>
      </c>
      <c r="C6632" s="19" t="s">
        <v>51</v>
      </c>
      <c r="D6632" s="19" t="s">
        <v>61</v>
      </c>
      <c r="E6632" s="19" t="s">
        <v>53</v>
      </c>
      <c r="F6632" s="19">
        <v>701</v>
      </c>
      <c r="G6632" s="19">
        <v>95</v>
      </c>
      <c r="H6632" s="19">
        <v>43.41</v>
      </c>
      <c r="I6632" s="19">
        <v>24.09</v>
      </c>
      <c r="J6632" s="19" t="s">
        <v>60</v>
      </c>
      <c r="K6632" s="20">
        <v>352770.75</v>
      </c>
      <c r="L6632" s="20" t="s">
        <v>55</v>
      </c>
      <c r="M6632" s="20" t="s">
        <v>83</v>
      </c>
      <c r="N6632" s="26"/>
      <c r="O6632" s="20" t="s">
        <v>56</v>
      </c>
      <c r="P6632" t="str">
        <f t="shared" si="103"/>
        <v>INSERT INTO @DataTable (Deal, AdvanceDate, PROV, DealPurpose, RateType, BEACON, LTV, TDS, GDS, InsuranceType, PrincipalBalance, OccupancyType, AccountStatus, Closed_Date, DelinquencyBucket) VALUES (6631, '2014-08-07', 'AB', 'Purchase', 'Fixed', 701, 95, 43.41, 24.09, 'HiRatio', 352770.75, 'Owner-Occupied', 'Open', '1900-01-00', 'Current');</v>
      </c>
    </row>
    <row r="6633" spans="1:16" x14ac:dyDescent="0.35">
      <c r="A6633" s="22">
        <v>6632</v>
      </c>
      <c r="B6633" s="21">
        <v>41719</v>
      </c>
      <c r="C6633" s="22" t="s">
        <v>57</v>
      </c>
      <c r="D6633" s="22" t="s">
        <v>52</v>
      </c>
      <c r="E6633" s="22" t="s">
        <v>53</v>
      </c>
      <c r="F6633" s="22">
        <v>637</v>
      </c>
      <c r="G6633" s="22">
        <v>80</v>
      </c>
      <c r="H6633" s="22">
        <v>39.65</v>
      </c>
      <c r="I6633" s="22">
        <v>20.07</v>
      </c>
      <c r="J6633" s="22" t="s">
        <v>54</v>
      </c>
      <c r="K6633" s="23">
        <v>0</v>
      </c>
      <c r="L6633" s="23" t="s">
        <v>55</v>
      </c>
      <c r="M6633" s="23" t="s">
        <v>84</v>
      </c>
      <c r="N6633" s="27">
        <v>42696</v>
      </c>
      <c r="O6633" s="23" t="s">
        <v>56</v>
      </c>
      <c r="P6633" t="str">
        <f t="shared" si="103"/>
        <v>INSERT INTO @DataTable (Deal, AdvanceDate, PROV, DealPurpose, RateType, BEACON, LTV, TDS, GDS, InsuranceType, PrincipalBalance, OccupancyType, AccountStatus, Closed_Date, DelinquencyBucket) VALUES (6632, '2014-03-21', 'ON', 'Refinance External', 'Fixed', 637, 80, 39.65, 20.07, 'Conv', 0, 'Owner-Occupied', 'Closed', '2016-11-22', 'Current');</v>
      </c>
    </row>
    <row r="6634" spans="1:16" x14ac:dyDescent="0.35">
      <c r="A6634" s="19">
        <v>6633</v>
      </c>
      <c r="B6634" s="18">
        <v>40809</v>
      </c>
      <c r="C6634" s="19" t="s">
        <v>51</v>
      </c>
      <c r="D6634" s="19" t="s">
        <v>61</v>
      </c>
      <c r="E6634" s="19" t="s">
        <v>53</v>
      </c>
      <c r="F6634" s="19">
        <v>744</v>
      </c>
      <c r="G6634" s="19">
        <v>70.25</v>
      </c>
      <c r="H6634" s="19">
        <v>39.5</v>
      </c>
      <c r="I6634" s="19">
        <v>38.729999999999997</v>
      </c>
      <c r="J6634" s="19" t="s">
        <v>54</v>
      </c>
      <c r="K6634" s="20">
        <v>0</v>
      </c>
      <c r="L6634" s="20" t="s">
        <v>55</v>
      </c>
      <c r="M6634" s="20" t="s">
        <v>84</v>
      </c>
      <c r="N6634" s="26">
        <v>41555</v>
      </c>
      <c r="O6634" s="20" t="s">
        <v>56</v>
      </c>
      <c r="P6634" t="str">
        <f t="shared" si="103"/>
        <v>INSERT INTO @DataTable (Deal, AdvanceDate, PROV, DealPurpose, RateType, BEACON, LTV, TDS, GDS, InsuranceType, PrincipalBalance, OccupancyType, AccountStatus, Closed_Date, DelinquencyBucket) VALUES (6633, '2011-09-23', 'AB', 'Purchase', 'Fixed', 744, 70.25, 39.5, 38.73, 'Conv', 0, 'Owner-Occupied', 'Closed', '2013-10-08', 'Current');</v>
      </c>
    </row>
    <row r="6635" spans="1:16" x14ac:dyDescent="0.35">
      <c r="A6635" s="22">
        <v>6634</v>
      </c>
      <c r="B6635" s="21">
        <v>42429</v>
      </c>
      <c r="C6635" s="22" t="s">
        <v>58</v>
      </c>
      <c r="D6635" s="22" t="s">
        <v>52</v>
      </c>
      <c r="E6635" s="22" t="s">
        <v>53</v>
      </c>
      <c r="F6635" s="22">
        <v>686</v>
      </c>
      <c r="G6635" s="22">
        <v>77.400000000000006</v>
      </c>
      <c r="H6635" s="22">
        <v>39.06</v>
      </c>
      <c r="I6635" s="22">
        <v>24.52</v>
      </c>
      <c r="J6635" s="22" t="s">
        <v>54</v>
      </c>
      <c r="K6635" s="23">
        <v>467130.67</v>
      </c>
      <c r="L6635" s="23" t="s">
        <v>55</v>
      </c>
      <c r="M6635" s="23" t="s">
        <v>83</v>
      </c>
      <c r="N6635" s="27"/>
      <c r="O6635" s="23" t="s">
        <v>56</v>
      </c>
      <c r="P6635" t="str">
        <f t="shared" si="103"/>
        <v>INSERT INTO @DataTable (Deal, AdvanceDate, PROV, DealPurpose, RateType, BEACON, LTV, TDS, GDS, InsuranceType, PrincipalBalance, OccupancyType, AccountStatus, Closed_Date, DelinquencyBucket) VALUES (6634, '2016-02-29', 'BC', 'Refinance External', 'Fixed', 686, 77.4, 39.06, 24.52, 'Conv', 467130.67, 'Owner-Occupied', 'Open', '1900-01-00', 'Current');</v>
      </c>
    </row>
    <row r="6636" spans="1:16" x14ac:dyDescent="0.35">
      <c r="A6636" s="19">
        <v>6635</v>
      </c>
      <c r="B6636" s="18">
        <v>42566</v>
      </c>
      <c r="C6636" s="19" t="s">
        <v>51</v>
      </c>
      <c r="D6636" s="19" t="s">
        <v>61</v>
      </c>
      <c r="E6636" s="19" t="s">
        <v>53</v>
      </c>
      <c r="F6636" s="19">
        <v>770</v>
      </c>
      <c r="G6636" s="19">
        <v>95</v>
      </c>
      <c r="H6636" s="19">
        <v>41.98</v>
      </c>
      <c r="I6636" s="19">
        <v>33.58</v>
      </c>
      <c r="J6636" s="19" t="s">
        <v>60</v>
      </c>
      <c r="K6636" s="20">
        <v>329958.96999999997</v>
      </c>
      <c r="L6636" s="20" t="s">
        <v>55</v>
      </c>
      <c r="M6636" s="20" t="s">
        <v>83</v>
      </c>
      <c r="N6636" s="26"/>
      <c r="O6636" s="20" t="s">
        <v>56</v>
      </c>
      <c r="P6636" t="str">
        <f t="shared" si="103"/>
        <v>INSERT INTO @DataTable (Deal, AdvanceDate, PROV, DealPurpose, RateType, BEACON, LTV, TDS, GDS, InsuranceType, PrincipalBalance, OccupancyType, AccountStatus, Closed_Date, DelinquencyBucket) VALUES (6635, '2016-07-15', 'AB', 'Purchase', 'Fixed', 770, 95, 41.98, 33.58, 'HiRatio', 329958.97, 'Owner-Occupied', 'Open', '1900-01-00', 'Current');</v>
      </c>
    </row>
    <row r="6637" spans="1:16" x14ac:dyDescent="0.35">
      <c r="A6637" s="22">
        <v>6636</v>
      </c>
      <c r="B6637" s="21">
        <v>41071</v>
      </c>
      <c r="C6637" s="22" t="s">
        <v>51</v>
      </c>
      <c r="D6637" s="22" t="s">
        <v>61</v>
      </c>
      <c r="E6637" s="22" t="s">
        <v>53</v>
      </c>
      <c r="F6637" s="22">
        <v>750</v>
      </c>
      <c r="G6637" s="22">
        <v>79.48</v>
      </c>
      <c r="H6637" s="22">
        <v>36.340000000000003</v>
      </c>
      <c r="I6637" s="22">
        <v>35.19</v>
      </c>
      <c r="J6637" s="22" t="s">
        <v>54</v>
      </c>
      <c r="K6637" s="23">
        <v>0</v>
      </c>
      <c r="L6637" s="23" t="s">
        <v>55</v>
      </c>
      <c r="M6637" s="23" t="s">
        <v>84</v>
      </c>
      <c r="N6637" s="27">
        <v>42167</v>
      </c>
      <c r="O6637" s="23" t="s">
        <v>56</v>
      </c>
      <c r="P6637" t="str">
        <f t="shared" si="103"/>
        <v>INSERT INTO @DataTable (Deal, AdvanceDate, PROV, DealPurpose, RateType, BEACON, LTV, TDS, GDS, InsuranceType, PrincipalBalance, OccupancyType, AccountStatus, Closed_Date, DelinquencyBucket) VALUES (6636, '2012-06-11', 'AB', 'Purchase', 'Fixed', 750, 79.48, 36.34, 35.19, 'Conv', 0, 'Owner-Occupied', 'Closed', '2015-06-12', 'Current');</v>
      </c>
    </row>
    <row r="6638" spans="1:16" x14ac:dyDescent="0.35">
      <c r="A6638" s="19">
        <v>6637</v>
      </c>
      <c r="B6638" s="18">
        <v>42240</v>
      </c>
      <c r="C6638" s="19" t="s">
        <v>57</v>
      </c>
      <c r="D6638" s="19" t="s">
        <v>61</v>
      </c>
      <c r="E6638" s="19" t="s">
        <v>53</v>
      </c>
      <c r="F6638" s="19">
        <v>775</v>
      </c>
      <c r="G6638" s="19">
        <v>95</v>
      </c>
      <c r="H6638" s="19">
        <v>34.33</v>
      </c>
      <c r="I6638" s="19">
        <v>33.869999999999997</v>
      </c>
      <c r="J6638" s="19" t="s">
        <v>60</v>
      </c>
      <c r="K6638" s="20">
        <v>337968.66</v>
      </c>
      <c r="L6638" s="20" t="s">
        <v>55</v>
      </c>
      <c r="M6638" s="20" t="s">
        <v>83</v>
      </c>
      <c r="N6638" s="26"/>
      <c r="O6638" s="20" t="s">
        <v>56</v>
      </c>
      <c r="P6638" t="str">
        <f t="shared" si="103"/>
        <v>INSERT INTO @DataTable (Deal, AdvanceDate, PROV, DealPurpose, RateType, BEACON, LTV, TDS, GDS, InsuranceType, PrincipalBalance, OccupancyType, AccountStatus, Closed_Date, DelinquencyBucket) VALUES (6637, '2015-08-24', 'ON', 'Purchase', 'Fixed', 775, 95, 34.33, 33.87, 'HiRatio', 337968.66, 'Owner-Occupied', 'Open', '1900-01-00', 'Current');</v>
      </c>
    </row>
    <row r="6639" spans="1:16" x14ac:dyDescent="0.35">
      <c r="A6639" s="22">
        <v>6638</v>
      </c>
      <c r="B6639" s="21">
        <v>42216</v>
      </c>
      <c r="C6639" s="22" t="s">
        <v>57</v>
      </c>
      <c r="D6639" s="22" t="s">
        <v>61</v>
      </c>
      <c r="E6639" s="22" t="s">
        <v>40</v>
      </c>
      <c r="F6639" s="22">
        <v>711</v>
      </c>
      <c r="G6639" s="22">
        <v>80</v>
      </c>
      <c r="H6639" s="22">
        <v>36.19</v>
      </c>
      <c r="I6639" s="22">
        <v>12.76</v>
      </c>
      <c r="J6639" s="22" t="s">
        <v>54</v>
      </c>
      <c r="K6639" s="23">
        <v>341428.91</v>
      </c>
      <c r="L6639" s="23" t="s">
        <v>55</v>
      </c>
      <c r="M6639" s="23" t="s">
        <v>83</v>
      </c>
      <c r="N6639" s="27"/>
      <c r="O6639" s="23" t="s">
        <v>56</v>
      </c>
      <c r="P6639" t="str">
        <f t="shared" si="103"/>
        <v>INSERT INTO @DataTable (Deal, AdvanceDate, PROV, DealPurpose, RateType, BEACON, LTV, TDS, GDS, InsuranceType, PrincipalBalance, OccupancyType, AccountStatus, Closed_Date, DelinquencyBucket) VALUES (6638, '2015-07-31', 'ON', 'Purchase', 'ARM', 711, 80, 36.19, 12.76, 'Conv', 341428.91, 'Owner-Occupied', 'Open', '1900-01-00', 'Current');</v>
      </c>
    </row>
    <row r="6640" spans="1:16" x14ac:dyDescent="0.35">
      <c r="A6640" s="19">
        <v>6639</v>
      </c>
      <c r="B6640" s="18">
        <v>41897</v>
      </c>
      <c r="C6640" s="19" t="s">
        <v>51</v>
      </c>
      <c r="D6640" s="19" t="s">
        <v>61</v>
      </c>
      <c r="E6640" s="19" t="s">
        <v>53</v>
      </c>
      <c r="F6640" s="19">
        <v>726</v>
      </c>
      <c r="G6640" s="19">
        <v>95</v>
      </c>
      <c r="H6640" s="19">
        <v>41.77</v>
      </c>
      <c r="I6640" s="19">
        <v>31.28</v>
      </c>
      <c r="J6640" s="19" t="s">
        <v>60</v>
      </c>
      <c r="K6640" s="20">
        <v>384469.63</v>
      </c>
      <c r="L6640" s="20" t="s">
        <v>55</v>
      </c>
      <c r="M6640" s="20" t="s">
        <v>83</v>
      </c>
      <c r="N6640" s="26"/>
      <c r="O6640" s="20" t="s">
        <v>56</v>
      </c>
      <c r="P6640" t="str">
        <f t="shared" si="103"/>
        <v>INSERT INTO @DataTable (Deal, AdvanceDate, PROV, DealPurpose, RateType, BEACON, LTV, TDS, GDS, InsuranceType, PrincipalBalance, OccupancyType, AccountStatus, Closed_Date, DelinquencyBucket) VALUES (6639, '2014-09-15', 'AB', 'Purchase', 'Fixed', 726, 95, 41.77, 31.28, 'HiRatio', 384469.63, 'Owner-Occupied', 'Open', '1900-01-00', 'Current');</v>
      </c>
    </row>
    <row r="6641" spans="1:16" x14ac:dyDescent="0.35">
      <c r="A6641" s="22">
        <v>6640</v>
      </c>
      <c r="B6641" s="21">
        <v>40998</v>
      </c>
      <c r="C6641" s="22" t="s">
        <v>58</v>
      </c>
      <c r="D6641" s="22" t="s">
        <v>52</v>
      </c>
      <c r="E6641" s="22" t="s">
        <v>53</v>
      </c>
      <c r="F6641" s="22">
        <v>691</v>
      </c>
      <c r="G6641" s="22">
        <v>74.59</v>
      </c>
      <c r="H6641" s="22">
        <v>36.479999999999997</v>
      </c>
      <c r="I6641" s="22">
        <v>36.479999999999997</v>
      </c>
      <c r="J6641" s="22" t="s">
        <v>54</v>
      </c>
      <c r="K6641" s="23">
        <v>0</v>
      </c>
      <c r="L6641" s="23" t="s">
        <v>55</v>
      </c>
      <c r="M6641" s="23" t="s">
        <v>84</v>
      </c>
      <c r="N6641" s="27">
        <v>42590</v>
      </c>
      <c r="O6641" s="23" t="s">
        <v>56</v>
      </c>
      <c r="P6641" t="str">
        <f t="shared" si="103"/>
        <v>INSERT INTO @DataTable (Deal, AdvanceDate, PROV, DealPurpose, RateType, BEACON, LTV, TDS, GDS, InsuranceType, PrincipalBalance, OccupancyType, AccountStatus, Closed_Date, DelinquencyBucket) VALUES (6640, '2012-03-30', 'BC', 'Refinance External', 'Fixed', 691, 74.59, 36.48, 36.48, 'Conv', 0, 'Owner-Occupied', 'Closed', '2016-08-08', 'Current');</v>
      </c>
    </row>
    <row r="6642" spans="1:16" x14ac:dyDescent="0.35">
      <c r="A6642" s="19">
        <v>6641</v>
      </c>
      <c r="B6642" s="18">
        <v>41333</v>
      </c>
      <c r="C6642" s="19" t="s">
        <v>57</v>
      </c>
      <c r="D6642" s="19" t="s">
        <v>61</v>
      </c>
      <c r="E6642" s="19" t="s">
        <v>53</v>
      </c>
      <c r="F6642" s="19">
        <v>725</v>
      </c>
      <c r="G6642" s="19">
        <v>95</v>
      </c>
      <c r="H6642" s="19">
        <v>35.4</v>
      </c>
      <c r="I6642" s="19">
        <v>25.02</v>
      </c>
      <c r="J6642" s="19" t="s">
        <v>60</v>
      </c>
      <c r="K6642" s="20">
        <v>0</v>
      </c>
      <c r="L6642" s="20" t="s">
        <v>55</v>
      </c>
      <c r="M6642" s="20" t="s">
        <v>84</v>
      </c>
      <c r="N6642" s="26">
        <v>42551</v>
      </c>
      <c r="O6642" s="20" t="s">
        <v>56</v>
      </c>
      <c r="P6642" t="str">
        <f t="shared" si="103"/>
        <v>INSERT INTO @DataTable (Deal, AdvanceDate, PROV, DealPurpose, RateType, BEACON, LTV, TDS, GDS, InsuranceType, PrincipalBalance, OccupancyType, AccountStatus, Closed_Date, DelinquencyBucket) VALUES (6641, '2013-02-28', 'ON', 'Purchase', 'Fixed', 725, 95, 35.4, 25.02, 'HiRatio', 0, 'Owner-Occupied', 'Closed', '2016-06-30', 'Current');</v>
      </c>
    </row>
    <row r="6643" spans="1:16" x14ac:dyDescent="0.35">
      <c r="A6643" s="22">
        <v>6642</v>
      </c>
      <c r="B6643" s="21">
        <v>41145</v>
      </c>
      <c r="C6643" s="22" t="s">
        <v>51</v>
      </c>
      <c r="D6643" s="22" t="s">
        <v>61</v>
      </c>
      <c r="E6643" s="22" t="s">
        <v>53</v>
      </c>
      <c r="F6643" s="22">
        <v>642</v>
      </c>
      <c r="G6643" s="22">
        <v>69.14</v>
      </c>
      <c r="H6643" s="22">
        <v>32.51</v>
      </c>
      <c r="I6643" s="22">
        <v>40.9</v>
      </c>
      <c r="J6643" s="22" t="s">
        <v>54</v>
      </c>
      <c r="K6643" s="23">
        <v>0</v>
      </c>
      <c r="L6643" s="23" t="s">
        <v>55</v>
      </c>
      <c r="M6643" s="23" t="s">
        <v>84</v>
      </c>
      <c r="N6643" s="27">
        <v>41460</v>
      </c>
      <c r="O6643" s="23" t="s">
        <v>56</v>
      </c>
      <c r="P6643" t="str">
        <f t="shared" si="103"/>
        <v>INSERT INTO @DataTable (Deal, AdvanceDate, PROV, DealPurpose, RateType, BEACON, LTV, TDS, GDS, InsuranceType, PrincipalBalance, OccupancyType, AccountStatus, Closed_Date, DelinquencyBucket) VALUES (6642, '2012-08-24', 'AB', 'Purchase', 'Fixed', 642, 69.14, 32.51, 40.9, 'Conv', 0, 'Owner-Occupied', 'Closed', '2013-07-05', 'Current');</v>
      </c>
    </row>
    <row r="6644" spans="1:16" x14ac:dyDescent="0.35">
      <c r="A6644" s="19">
        <v>6643</v>
      </c>
      <c r="B6644" s="18">
        <v>42275</v>
      </c>
      <c r="C6644" s="19" t="s">
        <v>51</v>
      </c>
      <c r="D6644" s="19" t="s">
        <v>61</v>
      </c>
      <c r="E6644" s="19" t="s">
        <v>53</v>
      </c>
      <c r="F6644" s="19">
        <v>807</v>
      </c>
      <c r="G6644" s="19">
        <v>80</v>
      </c>
      <c r="H6644" s="19">
        <v>24.26</v>
      </c>
      <c r="I6644" s="19">
        <v>23.54</v>
      </c>
      <c r="J6644" s="19" t="s">
        <v>54</v>
      </c>
      <c r="K6644" s="20">
        <v>294000.42</v>
      </c>
      <c r="L6644" s="20" t="s">
        <v>55</v>
      </c>
      <c r="M6644" s="20" t="s">
        <v>83</v>
      </c>
      <c r="N6644" s="26"/>
      <c r="O6644" s="20" t="s">
        <v>56</v>
      </c>
      <c r="P6644" t="str">
        <f t="shared" si="103"/>
        <v>INSERT INTO @DataTable (Deal, AdvanceDate, PROV, DealPurpose, RateType, BEACON, LTV, TDS, GDS, InsuranceType, PrincipalBalance, OccupancyType, AccountStatus, Closed_Date, DelinquencyBucket) VALUES (6643, '2015-09-28', 'AB', 'Purchase', 'Fixed', 807, 80, 24.26, 23.54, 'Conv', 294000.42, 'Owner-Occupied', 'Open', '1900-01-00', 'Current');</v>
      </c>
    </row>
    <row r="6645" spans="1:16" x14ac:dyDescent="0.35">
      <c r="A6645" s="22">
        <v>6644</v>
      </c>
      <c r="B6645" s="21">
        <v>42628</v>
      </c>
      <c r="C6645" s="22" t="s">
        <v>51</v>
      </c>
      <c r="D6645" s="22" t="s">
        <v>64</v>
      </c>
      <c r="E6645" s="22" t="s">
        <v>53</v>
      </c>
      <c r="F6645" s="22">
        <v>798</v>
      </c>
      <c r="G6645" s="22">
        <v>95</v>
      </c>
      <c r="H6645" s="22">
        <v>33.25</v>
      </c>
      <c r="I6645" s="22">
        <v>19.63</v>
      </c>
      <c r="J6645" s="22" t="s">
        <v>60</v>
      </c>
      <c r="K6645" s="23">
        <v>398468.73</v>
      </c>
      <c r="L6645" s="23" t="s">
        <v>55</v>
      </c>
      <c r="M6645" s="23" t="s">
        <v>83</v>
      </c>
      <c r="N6645" s="27"/>
      <c r="O6645" s="23" t="s">
        <v>56</v>
      </c>
      <c r="P6645" t="str">
        <f t="shared" si="103"/>
        <v>INSERT INTO @DataTable (Deal, AdvanceDate, PROV, DealPurpose, RateType, BEACON, LTV, TDS, GDS, InsuranceType, PrincipalBalance, OccupancyType, AccountStatus, Closed_Date, DelinquencyBucket) VALUES (6644, '2016-09-15', 'AB', 'Purchase with Improvements', 'Fixed', 798, 95, 33.25, 19.63, 'HiRatio', 398468.73, 'Owner-Occupied', 'Open', '1900-01-00', 'Current');</v>
      </c>
    </row>
    <row r="6646" spans="1:16" x14ac:dyDescent="0.35">
      <c r="A6646" s="19">
        <v>6645</v>
      </c>
      <c r="B6646" s="18">
        <v>42244</v>
      </c>
      <c r="C6646" s="19" t="s">
        <v>57</v>
      </c>
      <c r="D6646" s="19" t="s">
        <v>61</v>
      </c>
      <c r="E6646" s="19" t="s">
        <v>40</v>
      </c>
      <c r="F6646" s="19">
        <v>832</v>
      </c>
      <c r="G6646" s="19">
        <v>80</v>
      </c>
      <c r="H6646" s="19">
        <v>29.22</v>
      </c>
      <c r="I6646" s="19">
        <v>29.08</v>
      </c>
      <c r="J6646" s="19" t="s">
        <v>54</v>
      </c>
      <c r="K6646" s="20">
        <v>409043.57</v>
      </c>
      <c r="L6646" s="20" t="s">
        <v>55</v>
      </c>
      <c r="M6646" s="20" t="s">
        <v>83</v>
      </c>
      <c r="N6646" s="26"/>
      <c r="O6646" s="20" t="s">
        <v>56</v>
      </c>
      <c r="P6646" t="str">
        <f t="shared" si="103"/>
        <v>INSERT INTO @DataTable (Deal, AdvanceDate, PROV, DealPurpose, RateType, BEACON, LTV, TDS, GDS, InsuranceType, PrincipalBalance, OccupancyType, AccountStatus, Closed_Date, DelinquencyBucket) VALUES (6645, '2015-08-28', 'ON', 'Purchase', 'ARM', 832, 80, 29.22, 29.08, 'Conv', 409043.57, 'Owner-Occupied', 'Open', '1900-01-00', 'Current');</v>
      </c>
    </row>
    <row r="6647" spans="1:16" x14ac:dyDescent="0.35">
      <c r="A6647" s="22">
        <v>6646</v>
      </c>
      <c r="B6647" s="21">
        <v>42257</v>
      </c>
      <c r="C6647" s="22" t="s">
        <v>74</v>
      </c>
      <c r="D6647" s="22" t="s">
        <v>61</v>
      </c>
      <c r="E6647" s="22" t="s">
        <v>53</v>
      </c>
      <c r="F6647" s="22">
        <v>714</v>
      </c>
      <c r="G6647" s="22">
        <v>95</v>
      </c>
      <c r="H6647" s="22">
        <v>43.91</v>
      </c>
      <c r="I6647" s="22">
        <v>26.82</v>
      </c>
      <c r="J6647" s="22" t="s">
        <v>60</v>
      </c>
      <c r="K6647" s="23">
        <v>248673.27</v>
      </c>
      <c r="L6647" s="23" t="s">
        <v>55</v>
      </c>
      <c r="M6647" s="23" t="s">
        <v>83</v>
      </c>
      <c r="N6647" s="27"/>
      <c r="O6647" s="23" t="s">
        <v>56</v>
      </c>
      <c r="P6647" t="str">
        <f t="shared" si="103"/>
        <v>INSERT INTO @DataTable (Deal, AdvanceDate, PROV, DealPurpose, RateType, BEACON, LTV, TDS, GDS, InsuranceType, PrincipalBalance, OccupancyType, AccountStatus, Closed_Date, DelinquencyBucket) VALUES (6646, '2015-09-10', 'MB', 'Purchase', 'Fixed', 714, 95, 43.91, 26.82, 'HiRatio', 248673.27, 'Owner-Occupied', 'Open', '1900-01-00', 'Current');</v>
      </c>
    </row>
    <row r="6648" spans="1:16" x14ac:dyDescent="0.35">
      <c r="A6648" s="19">
        <v>6647</v>
      </c>
      <c r="B6648" s="18">
        <v>40870</v>
      </c>
      <c r="C6648" s="19" t="s">
        <v>51</v>
      </c>
      <c r="D6648" s="19" t="s">
        <v>61</v>
      </c>
      <c r="E6648" s="19" t="s">
        <v>53</v>
      </c>
      <c r="F6648" s="19">
        <v>728</v>
      </c>
      <c r="G6648" s="19">
        <v>95</v>
      </c>
      <c r="H6648" s="19">
        <v>40.950000000000003</v>
      </c>
      <c r="I6648" s="19">
        <v>32.51</v>
      </c>
      <c r="J6648" s="19" t="s">
        <v>60</v>
      </c>
      <c r="K6648" s="20">
        <v>308564.89</v>
      </c>
      <c r="L6648" s="20" t="s">
        <v>55</v>
      </c>
      <c r="M6648" s="20" t="s">
        <v>83</v>
      </c>
      <c r="N6648" s="26"/>
      <c r="O6648" s="20" t="s">
        <v>56</v>
      </c>
      <c r="P6648" t="str">
        <f t="shared" si="103"/>
        <v>INSERT INTO @DataTable (Deal, AdvanceDate, PROV, DealPurpose, RateType, BEACON, LTV, TDS, GDS, InsuranceType, PrincipalBalance, OccupancyType, AccountStatus, Closed_Date, DelinquencyBucket) VALUES (6647, '2011-11-23', 'AB', 'Purchase', 'Fixed', 728, 95, 40.95, 32.51, 'HiRatio', 308564.89, 'Owner-Occupied', 'Open', '1900-01-00', 'Current');</v>
      </c>
    </row>
    <row r="6649" spans="1:16" x14ac:dyDescent="0.35">
      <c r="A6649" s="22">
        <v>6648</v>
      </c>
      <c r="B6649" s="21">
        <v>42244</v>
      </c>
      <c r="C6649" s="22" t="s">
        <v>57</v>
      </c>
      <c r="D6649" s="22" t="s">
        <v>64</v>
      </c>
      <c r="E6649" s="22" t="s">
        <v>53</v>
      </c>
      <c r="F6649" s="22">
        <v>788</v>
      </c>
      <c r="G6649" s="22">
        <v>95</v>
      </c>
      <c r="H6649" s="22">
        <v>34.86</v>
      </c>
      <c r="I6649" s="22">
        <v>33.65</v>
      </c>
      <c r="J6649" s="22" t="s">
        <v>60</v>
      </c>
      <c r="K6649" s="23">
        <v>222142.07999999999</v>
      </c>
      <c r="L6649" s="23" t="s">
        <v>55</v>
      </c>
      <c r="M6649" s="23" t="s">
        <v>83</v>
      </c>
      <c r="N6649" s="27"/>
      <c r="O6649" s="23" t="s">
        <v>56</v>
      </c>
      <c r="P6649" t="str">
        <f t="shared" si="103"/>
        <v>INSERT INTO @DataTable (Deal, AdvanceDate, PROV, DealPurpose, RateType, BEACON, LTV, TDS, GDS, InsuranceType, PrincipalBalance, OccupancyType, AccountStatus, Closed_Date, DelinquencyBucket) VALUES (6648, '2015-08-28', 'ON', 'Purchase with Improvements', 'Fixed', 788, 95, 34.86, 33.65, 'HiRatio', 222142.08, 'Owner-Occupied', 'Open', '1900-01-00', 'Current');</v>
      </c>
    </row>
    <row r="6650" spans="1:16" x14ac:dyDescent="0.35">
      <c r="A6650" s="19">
        <v>6649</v>
      </c>
      <c r="B6650" s="18">
        <v>40781</v>
      </c>
      <c r="C6650" s="19" t="s">
        <v>57</v>
      </c>
      <c r="D6650" s="19" t="s">
        <v>61</v>
      </c>
      <c r="E6650" s="19" t="s">
        <v>53</v>
      </c>
      <c r="F6650" s="19">
        <v>765</v>
      </c>
      <c r="G6650" s="19">
        <v>95</v>
      </c>
      <c r="H6650" s="19">
        <v>33</v>
      </c>
      <c r="I6650" s="19">
        <v>20.7</v>
      </c>
      <c r="J6650" s="19" t="s">
        <v>60</v>
      </c>
      <c r="K6650" s="20">
        <v>0</v>
      </c>
      <c r="L6650" s="20" t="s">
        <v>55</v>
      </c>
      <c r="M6650" s="20" t="s">
        <v>84</v>
      </c>
      <c r="N6650" s="26">
        <v>41878</v>
      </c>
      <c r="O6650" s="20" t="s">
        <v>56</v>
      </c>
      <c r="P6650" t="str">
        <f t="shared" si="103"/>
        <v>INSERT INTO @DataTable (Deal, AdvanceDate, PROV, DealPurpose, RateType, BEACON, LTV, TDS, GDS, InsuranceType, PrincipalBalance, OccupancyType, AccountStatus, Closed_Date, DelinquencyBucket) VALUES (6649, '2011-08-26', 'ON', 'Purchase', 'Fixed', 765, 95, 33, 20.7, 'HiRatio', 0, 'Owner-Occupied', 'Closed', '2014-08-27', 'Current');</v>
      </c>
    </row>
    <row r="6651" spans="1:16" x14ac:dyDescent="0.35">
      <c r="A6651" s="22">
        <v>6650</v>
      </c>
      <c r="B6651" s="21">
        <v>41142</v>
      </c>
      <c r="C6651" s="22" t="s">
        <v>57</v>
      </c>
      <c r="D6651" s="22" t="s">
        <v>61</v>
      </c>
      <c r="E6651" s="22" t="s">
        <v>53</v>
      </c>
      <c r="F6651" s="22">
        <v>747</v>
      </c>
      <c r="G6651" s="22">
        <v>80</v>
      </c>
      <c r="H6651" s="22">
        <v>36.21</v>
      </c>
      <c r="I6651" s="22">
        <v>36.21</v>
      </c>
      <c r="J6651" s="22" t="s">
        <v>54</v>
      </c>
      <c r="K6651" s="23">
        <v>0</v>
      </c>
      <c r="L6651" s="23" t="s">
        <v>55</v>
      </c>
      <c r="M6651" s="23" t="s">
        <v>84</v>
      </c>
      <c r="N6651" s="27">
        <v>42598</v>
      </c>
      <c r="O6651" s="23" t="s">
        <v>56</v>
      </c>
      <c r="P6651" t="str">
        <f t="shared" si="103"/>
        <v>INSERT INTO @DataTable (Deal, AdvanceDate, PROV, DealPurpose, RateType, BEACON, LTV, TDS, GDS, InsuranceType, PrincipalBalance, OccupancyType, AccountStatus, Closed_Date, DelinquencyBucket) VALUES (6650, '2012-08-21', 'ON', 'Purchase', 'Fixed', 747, 80, 36.21, 36.21, 'Conv', 0, 'Owner-Occupied', 'Closed', '2016-08-16', 'Current');</v>
      </c>
    </row>
    <row r="6652" spans="1:16" x14ac:dyDescent="0.35">
      <c r="A6652" s="19">
        <v>6651</v>
      </c>
      <c r="B6652" s="18">
        <v>42671</v>
      </c>
      <c r="C6652" s="19" t="s">
        <v>51</v>
      </c>
      <c r="D6652" s="19" t="s">
        <v>61</v>
      </c>
      <c r="E6652" s="19" t="s">
        <v>53</v>
      </c>
      <c r="F6652" s="19">
        <v>745</v>
      </c>
      <c r="G6652" s="19">
        <v>89.13</v>
      </c>
      <c r="H6652" s="19">
        <v>43.99</v>
      </c>
      <c r="I6652" s="19">
        <v>29.64</v>
      </c>
      <c r="J6652" s="19" t="s">
        <v>60</v>
      </c>
      <c r="K6652" s="20">
        <v>250088.47</v>
      </c>
      <c r="L6652" s="20" t="s">
        <v>55</v>
      </c>
      <c r="M6652" s="20" t="s">
        <v>83</v>
      </c>
      <c r="N6652" s="26"/>
      <c r="O6652" s="20" t="s">
        <v>56</v>
      </c>
      <c r="P6652" t="str">
        <f t="shared" si="103"/>
        <v>INSERT INTO @DataTable (Deal, AdvanceDate, PROV, DealPurpose, RateType, BEACON, LTV, TDS, GDS, InsuranceType, PrincipalBalance, OccupancyType, AccountStatus, Closed_Date, DelinquencyBucket) VALUES (6651, '2016-10-28', 'AB', 'Purchase', 'Fixed', 745, 89.13, 43.99, 29.64, 'HiRatio', 250088.47, 'Owner-Occupied', 'Open', '1900-01-00', 'Current');</v>
      </c>
    </row>
    <row r="6653" spans="1:16" x14ac:dyDescent="0.35">
      <c r="A6653" s="22">
        <v>6652</v>
      </c>
      <c r="B6653" s="21">
        <v>41639</v>
      </c>
      <c r="C6653" s="22" t="s">
        <v>57</v>
      </c>
      <c r="D6653" s="22" t="s">
        <v>52</v>
      </c>
      <c r="E6653" s="22" t="s">
        <v>40</v>
      </c>
      <c r="F6653" s="22">
        <v>717</v>
      </c>
      <c r="G6653" s="22">
        <v>80</v>
      </c>
      <c r="H6653" s="22">
        <v>35.29</v>
      </c>
      <c r="I6653" s="22">
        <v>19.350000000000001</v>
      </c>
      <c r="J6653" s="22" t="s">
        <v>54</v>
      </c>
      <c r="K6653" s="23">
        <v>177682.86</v>
      </c>
      <c r="L6653" s="23" t="s">
        <v>55</v>
      </c>
      <c r="M6653" s="23" t="s">
        <v>83</v>
      </c>
      <c r="N6653" s="27"/>
      <c r="O6653" s="23" t="s">
        <v>56</v>
      </c>
      <c r="P6653" t="str">
        <f t="shared" si="103"/>
        <v>INSERT INTO @DataTable (Deal, AdvanceDate, PROV, DealPurpose, RateType, BEACON, LTV, TDS, GDS, InsuranceType, PrincipalBalance, OccupancyType, AccountStatus, Closed_Date, DelinquencyBucket) VALUES (6652, '2013-12-31', 'ON', 'Refinance External', 'ARM', 717, 80, 35.29, 19.35, 'Conv', 177682.86, 'Owner-Occupied', 'Open', '1900-01-00', 'Current');</v>
      </c>
    </row>
    <row r="6654" spans="1:16" x14ac:dyDescent="0.35">
      <c r="A6654" s="19">
        <v>6653</v>
      </c>
      <c r="B6654" s="18">
        <v>42131</v>
      </c>
      <c r="C6654" s="19" t="s">
        <v>57</v>
      </c>
      <c r="D6654" s="19" t="s">
        <v>61</v>
      </c>
      <c r="E6654" s="19" t="s">
        <v>53</v>
      </c>
      <c r="F6654" s="19">
        <v>705</v>
      </c>
      <c r="G6654" s="19">
        <v>52.52</v>
      </c>
      <c r="H6654" s="19">
        <v>19.46</v>
      </c>
      <c r="I6654" s="19">
        <v>14.9</v>
      </c>
      <c r="J6654" s="19" t="s">
        <v>54</v>
      </c>
      <c r="K6654" s="20">
        <v>0</v>
      </c>
      <c r="L6654" s="20" t="s">
        <v>55</v>
      </c>
      <c r="M6654" s="20" t="s">
        <v>84</v>
      </c>
      <c r="N6654" s="26">
        <v>42762</v>
      </c>
      <c r="O6654" s="20" t="s">
        <v>56</v>
      </c>
      <c r="P6654" t="str">
        <f t="shared" si="103"/>
        <v>INSERT INTO @DataTable (Deal, AdvanceDate, PROV, DealPurpose, RateType, BEACON, LTV, TDS, GDS, InsuranceType, PrincipalBalance, OccupancyType, AccountStatus, Closed_Date, DelinquencyBucket) VALUES (6653, '2015-05-07', 'ON', 'Purchase', 'Fixed', 705, 52.52, 19.46, 14.9, 'Conv', 0, 'Owner-Occupied', 'Closed', '2017-01-27', 'Current');</v>
      </c>
    </row>
    <row r="6655" spans="1:16" x14ac:dyDescent="0.35">
      <c r="A6655" s="22">
        <v>6654</v>
      </c>
      <c r="B6655" s="21">
        <v>42440</v>
      </c>
      <c r="C6655" s="22" t="s">
        <v>78</v>
      </c>
      <c r="D6655" s="22" t="s">
        <v>59</v>
      </c>
      <c r="E6655" s="22" t="s">
        <v>40</v>
      </c>
      <c r="F6655" s="22">
        <v>748</v>
      </c>
      <c r="G6655" s="22">
        <v>85.49</v>
      </c>
      <c r="H6655" s="22">
        <v>27.11</v>
      </c>
      <c r="I6655" s="22">
        <v>15.38</v>
      </c>
      <c r="J6655" s="22" t="s">
        <v>54</v>
      </c>
      <c r="K6655" s="23">
        <v>263427.38</v>
      </c>
      <c r="L6655" s="23" t="s">
        <v>55</v>
      </c>
      <c r="M6655" s="23" t="s">
        <v>83</v>
      </c>
      <c r="N6655" s="27"/>
      <c r="O6655" s="23" t="s">
        <v>56</v>
      </c>
      <c r="P6655" t="str">
        <f t="shared" si="103"/>
        <v>INSERT INTO @DataTable (Deal, AdvanceDate, PROV, DealPurpose, RateType, BEACON, LTV, TDS, GDS, InsuranceType, PrincipalBalance, OccupancyType, AccountStatus, Closed_Date, DelinquencyBucket) VALUES (6654, '2016-03-11', 'NL', 'Transfer', 'ARM', 748, 85.49, 27.11, 15.38, 'Conv', 263427.38, 'Owner-Occupied', 'Open', '1900-01-00', 'Current');</v>
      </c>
    </row>
    <row r="6656" spans="1:16" x14ac:dyDescent="0.35">
      <c r="A6656" s="19">
        <v>6655</v>
      </c>
      <c r="B6656" s="18">
        <v>41788</v>
      </c>
      <c r="C6656" s="19" t="s">
        <v>58</v>
      </c>
      <c r="D6656" s="19" t="s">
        <v>61</v>
      </c>
      <c r="E6656" s="19" t="s">
        <v>53</v>
      </c>
      <c r="F6656" s="19">
        <v>658</v>
      </c>
      <c r="G6656" s="19">
        <v>95</v>
      </c>
      <c r="H6656" s="19">
        <v>36.5</v>
      </c>
      <c r="I6656" s="19">
        <v>35.86</v>
      </c>
      <c r="J6656" s="19" t="s">
        <v>60</v>
      </c>
      <c r="K6656" s="20">
        <v>361999.31</v>
      </c>
      <c r="L6656" s="20" t="s">
        <v>55</v>
      </c>
      <c r="M6656" s="20" t="s">
        <v>83</v>
      </c>
      <c r="N6656" s="26"/>
      <c r="O6656" s="20" t="s">
        <v>56</v>
      </c>
      <c r="P6656" t="str">
        <f t="shared" si="103"/>
        <v>INSERT INTO @DataTable (Deal, AdvanceDate, PROV, DealPurpose, RateType, BEACON, LTV, TDS, GDS, InsuranceType, PrincipalBalance, OccupancyType, AccountStatus, Closed_Date, DelinquencyBucket) VALUES (6655, '2014-05-29', 'BC', 'Purchase', 'Fixed', 658, 95, 36.5, 35.86, 'HiRatio', 361999.31, 'Owner-Occupied', 'Open', '1900-01-00', 'Current');</v>
      </c>
    </row>
    <row r="6657" spans="1:16" x14ac:dyDescent="0.35">
      <c r="A6657" s="22">
        <v>6656</v>
      </c>
      <c r="B6657" s="21">
        <v>42144</v>
      </c>
      <c r="C6657" s="22" t="s">
        <v>57</v>
      </c>
      <c r="D6657" s="22" t="s">
        <v>61</v>
      </c>
      <c r="E6657" s="22" t="s">
        <v>53</v>
      </c>
      <c r="F6657" s="22">
        <v>789</v>
      </c>
      <c r="G6657" s="22">
        <v>80</v>
      </c>
      <c r="H6657" s="22">
        <v>28.62</v>
      </c>
      <c r="I6657" s="22">
        <v>28.28</v>
      </c>
      <c r="J6657" s="22" t="s">
        <v>54</v>
      </c>
      <c r="K6657" s="23">
        <v>411923.22</v>
      </c>
      <c r="L6657" s="23" t="s">
        <v>55</v>
      </c>
      <c r="M6657" s="23" t="s">
        <v>83</v>
      </c>
      <c r="N6657" s="27"/>
      <c r="O6657" s="23" t="s">
        <v>56</v>
      </c>
      <c r="P6657" t="str">
        <f t="shared" si="103"/>
        <v>INSERT INTO @DataTable (Deal, AdvanceDate, PROV, DealPurpose, RateType, BEACON, LTV, TDS, GDS, InsuranceType, PrincipalBalance, OccupancyType, AccountStatus, Closed_Date, DelinquencyBucket) VALUES (6656, '2015-05-20', 'ON', 'Purchase', 'Fixed', 789, 80, 28.62, 28.28, 'Conv', 411923.22, 'Owner-Occupied', 'Open', '1900-01-00', 'Current');</v>
      </c>
    </row>
    <row r="6658" spans="1:16" x14ac:dyDescent="0.35">
      <c r="A6658" s="19">
        <v>6657</v>
      </c>
      <c r="B6658" s="18">
        <v>41109</v>
      </c>
      <c r="C6658" s="19" t="s">
        <v>58</v>
      </c>
      <c r="D6658" s="19" t="s">
        <v>61</v>
      </c>
      <c r="E6658" s="19" t="s">
        <v>53</v>
      </c>
      <c r="F6658" s="19">
        <v>776</v>
      </c>
      <c r="G6658" s="19">
        <v>95</v>
      </c>
      <c r="H6658" s="19">
        <v>35.06</v>
      </c>
      <c r="I6658" s="19">
        <v>19.510000000000002</v>
      </c>
      <c r="J6658" s="19" t="s">
        <v>60</v>
      </c>
      <c r="K6658" s="20">
        <v>232305.19</v>
      </c>
      <c r="L6658" s="20" t="s">
        <v>55</v>
      </c>
      <c r="M6658" s="20" t="s">
        <v>83</v>
      </c>
      <c r="N6658" s="26"/>
      <c r="O6658" s="20" t="s">
        <v>56</v>
      </c>
      <c r="P6658" t="str">
        <f t="shared" si="103"/>
        <v>INSERT INTO @DataTable (Deal, AdvanceDate, PROV, DealPurpose, RateType, BEACON, LTV, TDS, GDS, InsuranceType, PrincipalBalance, OccupancyType, AccountStatus, Closed_Date, DelinquencyBucket) VALUES (6657, '2012-07-19', 'BC', 'Purchase', 'Fixed', 776, 95, 35.06, 19.51, 'HiRatio', 232305.19, 'Owner-Occupied', 'Open', '1900-01-00', 'Current');</v>
      </c>
    </row>
    <row r="6659" spans="1:16" x14ac:dyDescent="0.35">
      <c r="A6659" s="22">
        <v>6658</v>
      </c>
      <c r="B6659" s="21">
        <v>42242</v>
      </c>
      <c r="C6659" s="22" t="s">
        <v>51</v>
      </c>
      <c r="D6659" s="22" t="s">
        <v>52</v>
      </c>
      <c r="E6659" s="22" t="s">
        <v>40</v>
      </c>
      <c r="F6659" s="22">
        <v>722</v>
      </c>
      <c r="G6659" s="22">
        <v>79.790000000000006</v>
      </c>
      <c r="H6659" s="22">
        <v>37.51</v>
      </c>
      <c r="I6659" s="22">
        <v>23.5</v>
      </c>
      <c r="J6659" s="22" t="s">
        <v>54</v>
      </c>
      <c r="K6659" s="23">
        <v>218769.84</v>
      </c>
      <c r="L6659" s="23" t="s">
        <v>55</v>
      </c>
      <c r="M6659" s="23" t="s">
        <v>83</v>
      </c>
      <c r="N6659" s="27"/>
      <c r="O6659" s="23" t="s">
        <v>56</v>
      </c>
      <c r="P6659" t="str">
        <f t="shared" ref="P6659:P6722" si="104">"INSERT INTO @DataTable (Deal, AdvanceDate, PROV, DealPurpose, RateType, BEACON, LTV, TDS, GDS, InsuranceType, PrincipalBalance, OccupancyType, AccountStatus, Closed_Date, DelinquencyBucket) VALUES (" &amp; A6659 &amp; ", " &amp; "'" &amp; TEXT(B6659, "yyyy-mm-dd") &amp; "', '" &amp; C6659 &amp; "', '" &amp; D6659 &amp; "', '" &amp; E6659 &amp; "', " &amp; F6659 &amp; ", " &amp; G6659 &amp; ", " &amp; H6659 &amp; ", " &amp; I6659 &amp; ", '" &amp; J6659 &amp; "', " &amp; K6659 &amp; ", '" &amp; L6659 &amp; "', '" &amp; M6659 &amp; "', '" &amp;TEXT(N6659, "yyyy-mm-dd") &amp; "', '" &amp; O6659 &amp; "');"</f>
        <v>INSERT INTO @DataTable (Deal, AdvanceDate, PROV, DealPurpose, RateType, BEACON, LTV, TDS, GDS, InsuranceType, PrincipalBalance, OccupancyType, AccountStatus, Closed_Date, DelinquencyBucket) VALUES (6658, '2015-08-26', 'AB', 'Refinance External', 'ARM', 722, 79.79, 37.51, 23.5, 'Conv', 218769.84, 'Owner-Occupied', 'Open', '1900-01-00', 'Current');</v>
      </c>
    </row>
    <row r="6660" spans="1:16" x14ac:dyDescent="0.35">
      <c r="A6660" s="19">
        <v>6659</v>
      </c>
      <c r="B6660" s="18">
        <v>41822</v>
      </c>
      <c r="C6660" s="19" t="s">
        <v>57</v>
      </c>
      <c r="D6660" s="19" t="s">
        <v>61</v>
      </c>
      <c r="E6660" s="19" t="s">
        <v>53</v>
      </c>
      <c r="F6660" s="19">
        <v>673</v>
      </c>
      <c r="G6660" s="19">
        <v>92.67</v>
      </c>
      <c r="H6660" s="19">
        <v>40.770000000000003</v>
      </c>
      <c r="I6660" s="19">
        <v>26.25</v>
      </c>
      <c r="J6660" s="19" t="s">
        <v>60</v>
      </c>
      <c r="K6660" s="20">
        <v>205375.69</v>
      </c>
      <c r="L6660" s="20" t="s">
        <v>55</v>
      </c>
      <c r="M6660" s="20" t="s">
        <v>83</v>
      </c>
      <c r="N6660" s="26"/>
      <c r="O6660" s="20" t="s">
        <v>56</v>
      </c>
      <c r="P6660" t="str">
        <f t="shared" si="104"/>
        <v>INSERT INTO @DataTable (Deal, AdvanceDate, PROV, DealPurpose, RateType, BEACON, LTV, TDS, GDS, InsuranceType, PrincipalBalance, OccupancyType, AccountStatus, Closed_Date, DelinquencyBucket) VALUES (6659, '2014-07-02', 'ON', 'Purchase', 'Fixed', 673, 92.67, 40.77, 26.25, 'HiRatio', 205375.69, 'Owner-Occupied', 'Open', '1900-01-00', 'Current');</v>
      </c>
    </row>
    <row r="6661" spans="1:16" x14ac:dyDescent="0.35">
      <c r="A6661" s="22">
        <v>6660</v>
      </c>
      <c r="B6661" s="21">
        <v>42159</v>
      </c>
      <c r="C6661" s="22" t="s">
        <v>57</v>
      </c>
      <c r="D6661" s="22" t="s">
        <v>52</v>
      </c>
      <c r="E6661" s="22" t="s">
        <v>40</v>
      </c>
      <c r="F6661" s="22">
        <v>727</v>
      </c>
      <c r="G6661" s="22">
        <v>75</v>
      </c>
      <c r="H6661" s="22">
        <v>31.12</v>
      </c>
      <c r="I6661" s="22">
        <v>16.72</v>
      </c>
      <c r="J6661" s="22" t="s">
        <v>54</v>
      </c>
      <c r="K6661" s="23">
        <v>135498.71</v>
      </c>
      <c r="L6661" s="23" t="s">
        <v>55</v>
      </c>
      <c r="M6661" s="23" t="s">
        <v>83</v>
      </c>
      <c r="N6661" s="27"/>
      <c r="O6661" s="23" t="s">
        <v>56</v>
      </c>
      <c r="P6661" t="str">
        <f t="shared" si="104"/>
        <v>INSERT INTO @DataTable (Deal, AdvanceDate, PROV, DealPurpose, RateType, BEACON, LTV, TDS, GDS, InsuranceType, PrincipalBalance, OccupancyType, AccountStatus, Closed_Date, DelinquencyBucket) VALUES (6660, '2015-06-04', 'ON', 'Refinance External', 'ARM', 727, 75, 31.12, 16.72, 'Conv', 135498.71, 'Owner-Occupied', 'Open', '1900-01-00', 'Current');</v>
      </c>
    </row>
    <row r="6662" spans="1:16" x14ac:dyDescent="0.35">
      <c r="A6662" s="19">
        <v>6661</v>
      </c>
      <c r="B6662" s="18">
        <v>42472</v>
      </c>
      <c r="C6662" s="19" t="s">
        <v>58</v>
      </c>
      <c r="D6662" s="19" t="s">
        <v>52</v>
      </c>
      <c r="E6662" s="19" t="s">
        <v>40</v>
      </c>
      <c r="F6662" s="19">
        <v>746</v>
      </c>
      <c r="G6662" s="19">
        <v>80</v>
      </c>
      <c r="H6662" s="19">
        <v>35.89</v>
      </c>
      <c r="I6662" s="19">
        <v>24.66</v>
      </c>
      <c r="J6662" s="19" t="s">
        <v>54</v>
      </c>
      <c r="K6662" s="20">
        <v>303291.95</v>
      </c>
      <c r="L6662" s="20" t="s">
        <v>55</v>
      </c>
      <c r="M6662" s="20" t="s">
        <v>83</v>
      </c>
      <c r="N6662" s="26"/>
      <c r="O6662" s="20" t="s">
        <v>56</v>
      </c>
      <c r="P6662" t="str">
        <f t="shared" si="104"/>
        <v>INSERT INTO @DataTable (Deal, AdvanceDate, PROV, DealPurpose, RateType, BEACON, LTV, TDS, GDS, InsuranceType, PrincipalBalance, OccupancyType, AccountStatus, Closed_Date, DelinquencyBucket) VALUES (6661, '2016-04-12', 'BC', 'Refinance External', 'ARM', 746, 80, 35.89, 24.66, 'Conv', 303291.95, 'Owner-Occupied', 'Open', '1900-01-00', 'Current');</v>
      </c>
    </row>
    <row r="6663" spans="1:16" x14ac:dyDescent="0.35">
      <c r="A6663" s="22">
        <v>6662</v>
      </c>
      <c r="B6663" s="21">
        <v>42445</v>
      </c>
      <c r="C6663" s="22" t="s">
        <v>57</v>
      </c>
      <c r="D6663" s="22" t="s">
        <v>52</v>
      </c>
      <c r="E6663" s="22" t="s">
        <v>40</v>
      </c>
      <c r="F6663" s="22">
        <v>729</v>
      </c>
      <c r="G6663" s="22">
        <v>80</v>
      </c>
      <c r="H6663" s="22">
        <v>24.96</v>
      </c>
      <c r="I6663" s="22">
        <v>23.74</v>
      </c>
      <c r="J6663" s="22" t="s">
        <v>54</v>
      </c>
      <c r="K6663" s="23">
        <v>394416.23</v>
      </c>
      <c r="L6663" s="23" t="s">
        <v>55</v>
      </c>
      <c r="M6663" s="23" t="s">
        <v>83</v>
      </c>
      <c r="N6663" s="27"/>
      <c r="O6663" s="23" t="s">
        <v>56</v>
      </c>
      <c r="P6663" t="str">
        <f t="shared" si="104"/>
        <v>INSERT INTO @DataTable (Deal, AdvanceDate, PROV, DealPurpose, RateType, BEACON, LTV, TDS, GDS, InsuranceType, PrincipalBalance, OccupancyType, AccountStatus, Closed_Date, DelinquencyBucket) VALUES (6662, '2016-03-16', 'ON', 'Refinance External', 'ARM', 729, 80, 24.96, 23.74, 'Conv', 394416.23, 'Owner-Occupied', 'Open', '1900-01-00', 'Current');</v>
      </c>
    </row>
    <row r="6664" spans="1:16" x14ac:dyDescent="0.35">
      <c r="A6664" s="19">
        <v>6663</v>
      </c>
      <c r="B6664" s="18">
        <v>42478</v>
      </c>
      <c r="C6664" s="19" t="s">
        <v>57</v>
      </c>
      <c r="D6664" s="19" t="s">
        <v>59</v>
      </c>
      <c r="E6664" s="19" t="s">
        <v>53</v>
      </c>
      <c r="F6664" s="19">
        <v>812</v>
      </c>
      <c r="G6664" s="19">
        <v>80.349999999999994</v>
      </c>
      <c r="H6664" s="19">
        <v>32.619999999999997</v>
      </c>
      <c r="I6664" s="19">
        <v>23.73</v>
      </c>
      <c r="J6664" s="19" t="s">
        <v>60</v>
      </c>
      <c r="K6664" s="20">
        <v>334939.2</v>
      </c>
      <c r="L6664" s="20" t="s">
        <v>55</v>
      </c>
      <c r="M6664" s="20" t="s">
        <v>83</v>
      </c>
      <c r="N6664" s="26"/>
      <c r="O6664" s="20" t="s">
        <v>56</v>
      </c>
      <c r="P6664" t="str">
        <f t="shared" si="104"/>
        <v>INSERT INTO @DataTable (Deal, AdvanceDate, PROV, DealPurpose, RateType, BEACON, LTV, TDS, GDS, InsuranceType, PrincipalBalance, OccupancyType, AccountStatus, Closed_Date, DelinquencyBucket) VALUES (6663, '2016-04-18', 'ON', 'Transfer', 'Fixed', 812, 80.35, 32.62, 23.73, 'HiRatio', 334939.2, 'Owner-Occupied', 'Open', '1900-01-00', 'Current');</v>
      </c>
    </row>
    <row r="6665" spans="1:16" x14ac:dyDescent="0.35">
      <c r="A6665" s="22">
        <v>6664</v>
      </c>
      <c r="B6665" s="21">
        <v>42501</v>
      </c>
      <c r="C6665" s="22" t="s">
        <v>57</v>
      </c>
      <c r="D6665" s="22" t="s">
        <v>61</v>
      </c>
      <c r="E6665" s="22" t="s">
        <v>40</v>
      </c>
      <c r="F6665" s="22">
        <v>786</v>
      </c>
      <c r="G6665" s="22">
        <v>52.45</v>
      </c>
      <c r="H6665" s="22">
        <v>9.19</v>
      </c>
      <c r="I6665" s="22">
        <v>8.4499999999999993</v>
      </c>
      <c r="J6665" s="22" t="s">
        <v>54</v>
      </c>
      <c r="K6665" s="23">
        <v>230251.21</v>
      </c>
      <c r="L6665" s="23" t="s">
        <v>55</v>
      </c>
      <c r="M6665" s="23" t="s">
        <v>83</v>
      </c>
      <c r="N6665" s="27"/>
      <c r="O6665" s="23" t="s">
        <v>56</v>
      </c>
      <c r="P6665" t="str">
        <f t="shared" si="104"/>
        <v>INSERT INTO @DataTable (Deal, AdvanceDate, PROV, DealPurpose, RateType, BEACON, LTV, TDS, GDS, InsuranceType, PrincipalBalance, OccupancyType, AccountStatus, Closed_Date, DelinquencyBucket) VALUES (6664, '2016-05-11', 'ON', 'Purchase', 'ARM', 786, 52.45, 9.19, 8.45, 'Conv', 230251.21, 'Owner-Occupied', 'Open', '1900-01-00', 'Current');</v>
      </c>
    </row>
    <row r="6666" spans="1:16" x14ac:dyDescent="0.35">
      <c r="A6666" s="19">
        <v>6665</v>
      </c>
      <c r="B6666" s="18">
        <v>42705</v>
      </c>
      <c r="C6666" s="19" t="s">
        <v>57</v>
      </c>
      <c r="D6666" s="19" t="s">
        <v>61</v>
      </c>
      <c r="E6666" s="19" t="s">
        <v>40</v>
      </c>
      <c r="F6666" s="19">
        <v>800</v>
      </c>
      <c r="G6666" s="19">
        <v>95</v>
      </c>
      <c r="H6666" s="19">
        <v>27.31</v>
      </c>
      <c r="I6666" s="19">
        <v>27.31</v>
      </c>
      <c r="J6666" s="19" t="s">
        <v>60</v>
      </c>
      <c r="K6666" s="20">
        <v>313280.28000000003</v>
      </c>
      <c r="L6666" s="20" t="s">
        <v>55</v>
      </c>
      <c r="M6666" s="20" t="s">
        <v>83</v>
      </c>
      <c r="N6666" s="26"/>
      <c r="O6666" s="20" t="s">
        <v>56</v>
      </c>
      <c r="P6666" t="str">
        <f t="shared" si="104"/>
        <v>INSERT INTO @DataTable (Deal, AdvanceDate, PROV, DealPurpose, RateType, BEACON, LTV, TDS, GDS, InsuranceType, PrincipalBalance, OccupancyType, AccountStatus, Closed_Date, DelinquencyBucket) VALUES (6665, '2016-12-01', 'ON', 'Purchase', 'ARM', 800, 95, 27.31, 27.31, 'HiRatio', 313280.28, 'Owner-Occupied', 'Open', '1900-01-00', 'Current');</v>
      </c>
    </row>
    <row r="6667" spans="1:16" x14ac:dyDescent="0.35">
      <c r="A6667" s="22">
        <v>6666</v>
      </c>
      <c r="B6667" s="21">
        <v>42437</v>
      </c>
      <c r="C6667" s="22" t="s">
        <v>57</v>
      </c>
      <c r="D6667" s="22" t="s">
        <v>52</v>
      </c>
      <c r="E6667" s="22" t="s">
        <v>53</v>
      </c>
      <c r="F6667" s="22">
        <v>666</v>
      </c>
      <c r="G6667" s="22">
        <v>80</v>
      </c>
      <c r="H6667" s="22">
        <v>38.25</v>
      </c>
      <c r="I6667" s="22">
        <v>12.94</v>
      </c>
      <c r="J6667" s="22" t="s">
        <v>54</v>
      </c>
      <c r="K6667" s="23">
        <v>192901.85</v>
      </c>
      <c r="L6667" s="23" t="s">
        <v>62</v>
      </c>
      <c r="M6667" s="23" t="s">
        <v>83</v>
      </c>
      <c r="N6667" s="27"/>
      <c r="O6667" s="23" t="s">
        <v>56</v>
      </c>
      <c r="P6667" t="str">
        <f t="shared" si="104"/>
        <v>INSERT INTO @DataTable (Deal, AdvanceDate, PROV, DealPurpose, RateType, BEACON, LTV, TDS, GDS, InsuranceType, PrincipalBalance, OccupancyType, AccountStatus, Closed_Date, DelinquencyBucket) VALUES (6666, '2016-03-08', 'ON', 'Refinance External', 'Fixed', 666, 80, 38.25, 12.94, 'Conv', 192901.85, 'Rental', 'Open', '1900-01-00', 'Current');</v>
      </c>
    </row>
    <row r="6668" spans="1:16" x14ac:dyDescent="0.35">
      <c r="A6668" s="19">
        <v>6667</v>
      </c>
      <c r="B6668" s="18">
        <v>40750</v>
      </c>
      <c r="C6668" s="19" t="s">
        <v>51</v>
      </c>
      <c r="D6668" s="19" t="s">
        <v>61</v>
      </c>
      <c r="E6668" s="19" t="s">
        <v>53</v>
      </c>
      <c r="F6668" s="19">
        <v>795</v>
      </c>
      <c r="G6668" s="19">
        <v>95</v>
      </c>
      <c r="H6668" s="19">
        <v>37.659999999999997</v>
      </c>
      <c r="I6668" s="19">
        <v>37.43</v>
      </c>
      <c r="J6668" s="19" t="s">
        <v>60</v>
      </c>
      <c r="K6668" s="20">
        <v>0</v>
      </c>
      <c r="L6668" s="20" t="s">
        <v>55</v>
      </c>
      <c r="M6668" s="20" t="s">
        <v>84</v>
      </c>
      <c r="N6668" s="26">
        <v>42152</v>
      </c>
      <c r="O6668" s="20" t="s">
        <v>56</v>
      </c>
      <c r="P6668" t="str">
        <f t="shared" si="104"/>
        <v>INSERT INTO @DataTable (Deal, AdvanceDate, PROV, DealPurpose, RateType, BEACON, LTV, TDS, GDS, InsuranceType, PrincipalBalance, OccupancyType, AccountStatus, Closed_Date, DelinquencyBucket) VALUES (6667, '2011-07-26', 'AB', 'Purchase', 'Fixed', 795, 95, 37.66, 37.43, 'HiRatio', 0, 'Owner-Occupied', 'Closed', '2015-05-28', 'Current');</v>
      </c>
    </row>
    <row r="6669" spans="1:16" x14ac:dyDescent="0.35">
      <c r="A6669" s="22">
        <v>6668</v>
      </c>
      <c r="B6669" s="21">
        <v>41509</v>
      </c>
      <c r="C6669" s="22" t="s">
        <v>57</v>
      </c>
      <c r="D6669" s="22" t="s">
        <v>61</v>
      </c>
      <c r="E6669" s="22" t="s">
        <v>53</v>
      </c>
      <c r="F6669" s="22">
        <v>723</v>
      </c>
      <c r="G6669" s="22">
        <v>95</v>
      </c>
      <c r="H6669" s="22">
        <v>31.54</v>
      </c>
      <c r="I6669" s="22">
        <v>28</v>
      </c>
      <c r="J6669" s="22" t="s">
        <v>60</v>
      </c>
      <c r="K6669" s="23">
        <v>265132.59000000003</v>
      </c>
      <c r="L6669" s="23" t="s">
        <v>55</v>
      </c>
      <c r="M6669" s="23" t="s">
        <v>83</v>
      </c>
      <c r="N6669" s="27"/>
      <c r="O6669" s="23" t="s">
        <v>56</v>
      </c>
      <c r="P6669" t="str">
        <f t="shared" si="104"/>
        <v>INSERT INTO @DataTable (Deal, AdvanceDate, PROV, DealPurpose, RateType, BEACON, LTV, TDS, GDS, InsuranceType, PrincipalBalance, OccupancyType, AccountStatus, Closed_Date, DelinquencyBucket) VALUES (6668, '2013-08-23', 'ON', 'Purchase', 'Fixed', 723, 95, 31.54, 28, 'HiRatio', 265132.59, 'Owner-Occupied', 'Open', '1900-01-00', 'Current');</v>
      </c>
    </row>
    <row r="6670" spans="1:16" x14ac:dyDescent="0.35">
      <c r="A6670" s="19">
        <v>6669</v>
      </c>
      <c r="B6670" s="18">
        <v>41701</v>
      </c>
      <c r="C6670" s="19" t="s">
        <v>51</v>
      </c>
      <c r="D6670" s="19" t="s">
        <v>61</v>
      </c>
      <c r="E6670" s="19" t="s">
        <v>40</v>
      </c>
      <c r="F6670" s="19">
        <v>757</v>
      </c>
      <c r="G6670" s="19">
        <v>77.06</v>
      </c>
      <c r="H6670" s="19">
        <v>22.41</v>
      </c>
      <c r="I6670" s="19">
        <v>15.37</v>
      </c>
      <c r="J6670" s="19" t="s">
        <v>54</v>
      </c>
      <c r="K6670" s="20">
        <v>313145.48</v>
      </c>
      <c r="L6670" s="20" t="s">
        <v>55</v>
      </c>
      <c r="M6670" s="20" t="s">
        <v>83</v>
      </c>
      <c r="N6670" s="26"/>
      <c r="O6670" s="20" t="s">
        <v>56</v>
      </c>
      <c r="P6670" t="str">
        <f t="shared" si="104"/>
        <v>INSERT INTO @DataTable (Deal, AdvanceDate, PROV, DealPurpose, RateType, BEACON, LTV, TDS, GDS, InsuranceType, PrincipalBalance, OccupancyType, AccountStatus, Closed_Date, DelinquencyBucket) VALUES (6669, '2014-03-03', 'AB', 'Purchase', 'ARM', 757, 77.06, 22.41, 15.37, 'Conv', 313145.48, 'Owner-Occupied', 'Open', '1900-01-00', 'Current');</v>
      </c>
    </row>
    <row r="6671" spans="1:16" x14ac:dyDescent="0.35">
      <c r="A6671" s="22">
        <v>6670</v>
      </c>
      <c r="B6671" s="21">
        <v>42059</v>
      </c>
      <c r="C6671" s="22" t="s">
        <v>57</v>
      </c>
      <c r="D6671" s="22" t="s">
        <v>52</v>
      </c>
      <c r="E6671" s="22" t="s">
        <v>53</v>
      </c>
      <c r="F6671" s="22">
        <v>669</v>
      </c>
      <c r="G6671" s="22">
        <v>80</v>
      </c>
      <c r="H6671" s="22">
        <v>38.659999999999997</v>
      </c>
      <c r="I6671" s="22">
        <v>30.43</v>
      </c>
      <c r="J6671" s="22" t="s">
        <v>54</v>
      </c>
      <c r="K6671" s="23">
        <v>247216.06</v>
      </c>
      <c r="L6671" s="23" t="s">
        <v>55</v>
      </c>
      <c r="M6671" s="23" t="s">
        <v>83</v>
      </c>
      <c r="N6671" s="27"/>
      <c r="O6671" s="23" t="s">
        <v>56</v>
      </c>
      <c r="P6671" t="str">
        <f t="shared" si="104"/>
        <v>INSERT INTO @DataTable (Deal, AdvanceDate, PROV, DealPurpose, RateType, BEACON, LTV, TDS, GDS, InsuranceType, PrincipalBalance, OccupancyType, AccountStatus, Closed_Date, DelinquencyBucket) VALUES (6670, '2015-02-24', 'ON', 'Refinance External', 'Fixed', 669, 80, 38.66, 30.43, 'Conv', 247216.06, 'Owner-Occupied', 'Open', '1900-01-00', 'Current');</v>
      </c>
    </row>
    <row r="6672" spans="1:16" x14ac:dyDescent="0.35">
      <c r="A6672" s="19">
        <v>6671</v>
      </c>
      <c r="B6672" s="18">
        <v>41011</v>
      </c>
      <c r="C6672" s="19" t="s">
        <v>57</v>
      </c>
      <c r="D6672" s="19" t="s">
        <v>52</v>
      </c>
      <c r="E6672" s="19" t="s">
        <v>53</v>
      </c>
      <c r="F6672" s="19">
        <v>773</v>
      </c>
      <c r="G6672" s="19">
        <v>80</v>
      </c>
      <c r="H6672" s="19">
        <v>23.91</v>
      </c>
      <c r="I6672" s="19">
        <v>21.7</v>
      </c>
      <c r="J6672" s="19" t="s">
        <v>54</v>
      </c>
      <c r="K6672" s="20">
        <v>0</v>
      </c>
      <c r="L6672" s="20" t="s">
        <v>55</v>
      </c>
      <c r="M6672" s="20" t="s">
        <v>84</v>
      </c>
      <c r="N6672" s="26">
        <v>42205</v>
      </c>
      <c r="O6672" s="20" t="s">
        <v>56</v>
      </c>
      <c r="P6672" t="str">
        <f t="shared" si="104"/>
        <v>INSERT INTO @DataTable (Deal, AdvanceDate, PROV, DealPurpose, RateType, BEACON, LTV, TDS, GDS, InsuranceType, PrincipalBalance, OccupancyType, AccountStatus, Closed_Date, DelinquencyBucket) VALUES (6671, '2012-04-12', 'ON', 'Refinance External', 'Fixed', 773, 80, 23.91, 21.7, 'Conv', 0, 'Owner-Occupied', 'Closed', '2015-07-20', 'Current');</v>
      </c>
    </row>
    <row r="6673" spans="1:16" x14ac:dyDescent="0.35">
      <c r="A6673" s="22">
        <v>6672</v>
      </c>
      <c r="B6673" s="21">
        <v>41865</v>
      </c>
      <c r="C6673" s="22" t="s">
        <v>51</v>
      </c>
      <c r="D6673" s="22" t="s">
        <v>52</v>
      </c>
      <c r="E6673" s="22" t="s">
        <v>53</v>
      </c>
      <c r="F6673" s="22">
        <v>685</v>
      </c>
      <c r="G6673" s="22">
        <v>80</v>
      </c>
      <c r="H6673" s="22">
        <v>41.31</v>
      </c>
      <c r="I6673" s="22">
        <v>33.47</v>
      </c>
      <c r="J6673" s="22" t="s">
        <v>54</v>
      </c>
      <c r="K6673" s="23">
        <v>257227.59</v>
      </c>
      <c r="L6673" s="23" t="s">
        <v>55</v>
      </c>
      <c r="M6673" s="23" t="s">
        <v>83</v>
      </c>
      <c r="N6673" s="27"/>
      <c r="O6673" s="23" t="s">
        <v>56</v>
      </c>
      <c r="P6673" t="str">
        <f t="shared" si="104"/>
        <v>INSERT INTO @DataTable (Deal, AdvanceDate, PROV, DealPurpose, RateType, BEACON, LTV, TDS, GDS, InsuranceType, PrincipalBalance, OccupancyType, AccountStatus, Closed_Date, DelinquencyBucket) VALUES (6672, '2014-08-14', 'AB', 'Refinance External', 'Fixed', 685, 80, 41.31, 33.47, 'Conv', 257227.59, 'Owner-Occupied', 'Open', '1900-01-00', 'Current');</v>
      </c>
    </row>
    <row r="6674" spans="1:16" x14ac:dyDescent="0.35">
      <c r="A6674" s="19">
        <v>6673</v>
      </c>
      <c r="B6674" s="18">
        <v>40977</v>
      </c>
      <c r="C6674" s="19" t="s">
        <v>70</v>
      </c>
      <c r="D6674" s="19" t="s">
        <v>52</v>
      </c>
      <c r="E6674" s="19" t="s">
        <v>53</v>
      </c>
      <c r="F6674" s="19">
        <v>622</v>
      </c>
      <c r="G6674" s="19">
        <v>85</v>
      </c>
      <c r="H6674" s="19">
        <v>36.700000000000003</v>
      </c>
      <c r="I6674" s="19">
        <v>22</v>
      </c>
      <c r="J6674" s="19" t="s">
        <v>60</v>
      </c>
      <c r="K6674" s="20">
        <v>138960.1</v>
      </c>
      <c r="L6674" s="20" t="s">
        <v>55</v>
      </c>
      <c r="M6674" s="20" t="s">
        <v>83</v>
      </c>
      <c r="N6674" s="26"/>
      <c r="O6674" s="20" t="s">
        <v>56</v>
      </c>
      <c r="P6674" t="str">
        <f t="shared" si="104"/>
        <v>INSERT INTO @DataTable (Deal, AdvanceDate, PROV, DealPurpose, RateType, BEACON, LTV, TDS, GDS, InsuranceType, PrincipalBalance, OccupancyType, AccountStatus, Closed_Date, DelinquencyBucket) VALUES (6673, '2012-03-09', 'NB', 'Refinance External', 'Fixed', 622, 85, 36.7, 22, 'HiRatio', 138960.1, 'Owner-Occupied', 'Open', '1900-01-00', 'Current');</v>
      </c>
    </row>
    <row r="6675" spans="1:16" x14ac:dyDescent="0.35">
      <c r="A6675" s="22">
        <v>6674</v>
      </c>
      <c r="B6675" s="21">
        <v>40809</v>
      </c>
      <c r="C6675" s="22" t="s">
        <v>51</v>
      </c>
      <c r="D6675" s="22" t="s">
        <v>61</v>
      </c>
      <c r="E6675" s="22" t="s">
        <v>53</v>
      </c>
      <c r="F6675" s="22">
        <v>727</v>
      </c>
      <c r="G6675" s="22">
        <v>90</v>
      </c>
      <c r="H6675" s="22">
        <v>32.049999999999997</v>
      </c>
      <c r="I6675" s="22">
        <v>5.9</v>
      </c>
      <c r="J6675" s="22" t="s">
        <v>60</v>
      </c>
      <c r="K6675" s="23">
        <v>155868.97</v>
      </c>
      <c r="L6675" s="23" t="s">
        <v>66</v>
      </c>
      <c r="M6675" s="23" t="s">
        <v>83</v>
      </c>
      <c r="N6675" s="27"/>
      <c r="O6675" s="23" t="s">
        <v>56</v>
      </c>
      <c r="P6675" t="str">
        <f t="shared" si="104"/>
        <v>INSERT INTO @DataTable (Deal, AdvanceDate, PROV, DealPurpose, RateType, BEACON, LTV, TDS, GDS, InsuranceType, PrincipalBalance, OccupancyType, AccountStatus, Closed_Date, DelinquencyBucket) VALUES (6674, '2011-09-23', 'AB', 'Purchase', 'Fixed', 727, 90, 32.05, 5.9, 'HiRatio', 155868.97, 'Second Home', 'Open', '1900-01-00', 'Current');</v>
      </c>
    </row>
    <row r="6676" spans="1:16" x14ac:dyDescent="0.35">
      <c r="A6676" s="19">
        <v>6675</v>
      </c>
      <c r="B6676" s="18">
        <v>41898</v>
      </c>
      <c r="C6676" s="19" t="s">
        <v>81</v>
      </c>
      <c r="D6676" s="19" t="s">
        <v>52</v>
      </c>
      <c r="E6676" s="19" t="s">
        <v>40</v>
      </c>
      <c r="F6676" s="19">
        <v>700</v>
      </c>
      <c r="G6676" s="19">
        <v>80</v>
      </c>
      <c r="H6676" s="19">
        <v>30.48</v>
      </c>
      <c r="I6676" s="19">
        <v>13.27</v>
      </c>
      <c r="J6676" s="19" t="s">
        <v>54</v>
      </c>
      <c r="K6676" s="20">
        <v>146433.56</v>
      </c>
      <c r="L6676" s="20" t="s">
        <v>55</v>
      </c>
      <c r="M6676" s="20" t="s">
        <v>83</v>
      </c>
      <c r="N6676" s="26"/>
      <c r="O6676" s="20" t="s">
        <v>56</v>
      </c>
      <c r="P6676" t="str">
        <f t="shared" si="104"/>
        <v>INSERT INTO @DataTable (Deal, AdvanceDate, PROV, DealPurpose, RateType, BEACON, LTV, TDS, GDS, InsuranceType, PrincipalBalance, OccupancyType, AccountStatus, Closed_Date, DelinquencyBucket) VALUES (6675, '2014-09-16', 'PE', 'Refinance External', 'ARM', 700, 80, 30.48, 13.27, 'Conv', 146433.56, 'Owner-Occupied', 'Open', '1900-01-00', 'Current');</v>
      </c>
    </row>
    <row r="6677" spans="1:16" x14ac:dyDescent="0.35">
      <c r="A6677" s="22">
        <v>6676</v>
      </c>
      <c r="B6677" s="21">
        <v>42335</v>
      </c>
      <c r="C6677" s="22" t="s">
        <v>57</v>
      </c>
      <c r="D6677" s="22" t="s">
        <v>61</v>
      </c>
      <c r="E6677" s="22" t="s">
        <v>53</v>
      </c>
      <c r="F6677" s="22">
        <v>818</v>
      </c>
      <c r="G6677" s="22">
        <v>85</v>
      </c>
      <c r="H6677" s="22">
        <v>23.88</v>
      </c>
      <c r="I6677" s="22">
        <v>23.06</v>
      </c>
      <c r="J6677" s="22" t="s">
        <v>60</v>
      </c>
      <c r="K6677" s="23">
        <v>618571.96</v>
      </c>
      <c r="L6677" s="23" t="s">
        <v>55</v>
      </c>
      <c r="M6677" s="23" t="s">
        <v>83</v>
      </c>
      <c r="N6677" s="27"/>
      <c r="O6677" s="23" t="s">
        <v>56</v>
      </c>
      <c r="P6677" t="str">
        <f t="shared" si="104"/>
        <v>INSERT INTO @DataTable (Deal, AdvanceDate, PROV, DealPurpose, RateType, BEACON, LTV, TDS, GDS, InsuranceType, PrincipalBalance, OccupancyType, AccountStatus, Closed_Date, DelinquencyBucket) VALUES (6676, '2015-11-27', 'ON', 'Purchase', 'Fixed', 818, 85, 23.88, 23.06, 'HiRatio', 618571.96, 'Owner-Occupied', 'Open', '1900-01-00', 'Current');</v>
      </c>
    </row>
    <row r="6678" spans="1:16" x14ac:dyDescent="0.35">
      <c r="A6678" s="19">
        <v>6677</v>
      </c>
      <c r="B6678" s="18">
        <v>41885</v>
      </c>
      <c r="C6678" s="19" t="s">
        <v>58</v>
      </c>
      <c r="D6678" s="19" t="s">
        <v>59</v>
      </c>
      <c r="E6678" s="19" t="s">
        <v>53</v>
      </c>
      <c r="F6678" s="19">
        <v>775</v>
      </c>
      <c r="G6678" s="19">
        <v>69.5</v>
      </c>
      <c r="H6678" s="19">
        <v>28.2</v>
      </c>
      <c r="I6678" s="19">
        <v>22.5</v>
      </c>
      <c r="J6678" s="19" t="s">
        <v>54</v>
      </c>
      <c r="K6678" s="20">
        <v>284909.03000000003</v>
      </c>
      <c r="L6678" s="20" t="s">
        <v>55</v>
      </c>
      <c r="M6678" s="20" t="s">
        <v>83</v>
      </c>
      <c r="N6678" s="26"/>
      <c r="O6678" s="20" t="s">
        <v>56</v>
      </c>
      <c r="P6678" t="str">
        <f t="shared" si="104"/>
        <v>INSERT INTO @DataTable (Deal, AdvanceDate, PROV, DealPurpose, RateType, BEACON, LTV, TDS, GDS, InsuranceType, PrincipalBalance, OccupancyType, AccountStatus, Closed_Date, DelinquencyBucket) VALUES (6677, '2014-09-03', 'BC', 'Transfer', 'Fixed', 775, 69.5, 28.2, 22.5, 'Conv', 284909.03, 'Owner-Occupied', 'Open', '1900-01-00', 'Current');</v>
      </c>
    </row>
    <row r="6679" spans="1:16" x14ac:dyDescent="0.35">
      <c r="A6679" s="22">
        <v>6678</v>
      </c>
      <c r="B6679" s="21">
        <v>41774</v>
      </c>
      <c r="C6679" s="22" t="s">
        <v>57</v>
      </c>
      <c r="D6679" s="22" t="s">
        <v>61</v>
      </c>
      <c r="E6679" s="22" t="s">
        <v>53</v>
      </c>
      <c r="F6679" s="22">
        <v>771</v>
      </c>
      <c r="G6679" s="22">
        <v>92.68</v>
      </c>
      <c r="H6679" s="22">
        <v>40.340000000000003</v>
      </c>
      <c r="I6679" s="22">
        <v>38.51</v>
      </c>
      <c r="J6679" s="22" t="s">
        <v>60</v>
      </c>
      <c r="K6679" s="23">
        <v>180999.79</v>
      </c>
      <c r="L6679" s="23" t="s">
        <v>55</v>
      </c>
      <c r="M6679" s="23" t="s">
        <v>83</v>
      </c>
      <c r="N6679" s="27"/>
      <c r="O6679" s="23" t="s">
        <v>56</v>
      </c>
      <c r="P6679" t="str">
        <f t="shared" si="104"/>
        <v>INSERT INTO @DataTable (Deal, AdvanceDate, PROV, DealPurpose, RateType, BEACON, LTV, TDS, GDS, InsuranceType, PrincipalBalance, OccupancyType, AccountStatus, Closed_Date, DelinquencyBucket) VALUES (6678, '2014-05-15', 'ON', 'Purchase', 'Fixed', 771, 92.68, 40.34, 38.51, 'HiRatio', 180999.79, 'Owner-Occupied', 'Open', '1900-01-00', 'Current');</v>
      </c>
    </row>
    <row r="6680" spans="1:16" x14ac:dyDescent="0.35">
      <c r="A6680" s="19">
        <v>6679</v>
      </c>
      <c r="B6680" s="18">
        <v>42240</v>
      </c>
      <c r="C6680" s="19" t="s">
        <v>57</v>
      </c>
      <c r="D6680" s="19" t="s">
        <v>59</v>
      </c>
      <c r="E6680" s="19" t="s">
        <v>53</v>
      </c>
      <c r="F6680" s="19">
        <v>725</v>
      </c>
      <c r="G6680" s="19">
        <v>46.25</v>
      </c>
      <c r="H6680" s="19">
        <v>32.409999999999997</v>
      </c>
      <c r="I6680" s="19">
        <v>16.87</v>
      </c>
      <c r="J6680" s="19" t="s">
        <v>54</v>
      </c>
      <c r="K6680" s="20">
        <v>200372.61</v>
      </c>
      <c r="L6680" s="20" t="s">
        <v>55</v>
      </c>
      <c r="M6680" s="20" t="s">
        <v>83</v>
      </c>
      <c r="N6680" s="26"/>
      <c r="O6680" s="20" t="s">
        <v>56</v>
      </c>
      <c r="P6680" t="str">
        <f t="shared" si="104"/>
        <v>INSERT INTO @DataTable (Deal, AdvanceDate, PROV, DealPurpose, RateType, BEACON, LTV, TDS, GDS, InsuranceType, PrincipalBalance, OccupancyType, AccountStatus, Closed_Date, DelinquencyBucket) VALUES (6679, '2015-08-24', 'ON', 'Transfer', 'Fixed', 725, 46.25, 32.41, 16.87, 'Conv', 200372.61, 'Owner-Occupied', 'Open', '1900-01-00', 'Current');</v>
      </c>
    </row>
    <row r="6681" spans="1:16" x14ac:dyDescent="0.35">
      <c r="A6681" s="22">
        <v>6680</v>
      </c>
      <c r="B6681" s="21">
        <v>40633</v>
      </c>
      <c r="C6681" s="22" t="s">
        <v>74</v>
      </c>
      <c r="D6681" s="22" t="s">
        <v>52</v>
      </c>
      <c r="E6681" s="22" t="s">
        <v>53</v>
      </c>
      <c r="F6681" s="22">
        <v>770</v>
      </c>
      <c r="G6681" s="22">
        <v>90</v>
      </c>
      <c r="H6681" s="22">
        <v>36.86</v>
      </c>
      <c r="I6681" s="22">
        <v>10.87</v>
      </c>
      <c r="J6681" s="22" t="s">
        <v>60</v>
      </c>
      <c r="K6681" s="23">
        <v>0</v>
      </c>
      <c r="L6681" s="23" t="s">
        <v>66</v>
      </c>
      <c r="M6681" s="23" t="s">
        <v>84</v>
      </c>
      <c r="N6681" s="27">
        <v>42507</v>
      </c>
      <c r="O6681" s="23" t="s">
        <v>56</v>
      </c>
      <c r="P6681" t="str">
        <f t="shared" si="104"/>
        <v>INSERT INTO @DataTable (Deal, AdvanceDate, PROV, DealPurpose, RateType, BEACON, LTV, TDS, GDS, InsuranceType, PrincipalBalance, OccupancyType, AccountStatus, Closed_Date, DelinquencyBucket) VALUES (6680, '2011-03-31', 'MB', 'Refinance External', 'Fixed', 770, 90, 36.86, 10.87, 'HiRatio', 0, 'Second Home', 'Closed', '2016-05-17', 'Current');</v>
      </c>
    </row>
    <row r="6682" spans="1:16" x14ac:dyDescent="0.35">
      <c r="A6682" s="19">
        <v>6681</v>
      </c>
      <c r="B6682" s="18">
        <v>42171</v>
      </c>
      <c r="C6682" s="19" t="s">
        <v>57</v>
      </c>
      <c r="D6682" s="19" t="s">
        <v>52</v>
      </c>
      <c r="E6682" s="19" t="s">
        <v>40</v>
      </c>
      <c r="F6682" s="19">
        <v>794</v>
      </c>
      <c r="G6682" s="19">
        <v>74.86</v>
      </c>
      <c r="H6682" s="19">
        <v>39.64</v>
      </c>
      <c r="I6682" s="19">
        <v>11.55</v>
      </c>
      <c r="J6682" s="19" t="s">
        <v>54</v>
      </c>
      <c r="K6682" s="20">
        <v>254667.72</v>
      </c>
      <c r="L6682" s="20" t="s">
        <v>66</v>
      </c>
      <c r="M6682" s="20" t="s">
        <v>83</v>
      </c>
      <c r="N6682" s="26"/>
      <c r="O6682" s="20" t="s">
        <v>56</v>
      </c>
      <c r="P6682" t="str">
        <f t="shared" si="104"/>
        <v>INSERT INTO @DataTable (Deal, AdvanceDate, PROV, DealPurpose, RateType, BEACON, LTV, TDS, GDS, InsuranceType, PrincipalBalance, OccupancyType, AccountStatus, Closed_Date, DelinquencyBucket) VALUES (6681, '2015-06-16', 'ON', 'Refinance External', 'ARM', 794, 74.86, 39.64, 11.55, 'Conv', 254667.72, 'Second Home', 'Open', '1900-01-00', 'Current');</v>
      </c>
    </row>
    <row r="6683" spans="1:16" x14ac:dyDescent="0.35">
      <c r="A6683" s="22">
        <v>6682</v>
      </c>
      <c r="B6683" s="21">
        <v>41628</v>
      </c>
      <c r="C6683" s="22" t="s">
        <v>57</v>
      </c>
      <c r="D6683" s="22" t="s">
        <v>52</v>
      </c>
      <c r="E6683" s="22" t="s">
        <v>40</v>
      </c>
      <c r="F6683" s="22">
        <v>722</v>
      </c>
      <c r="G6683" s="22">
        <v>80</v>
      </c>
      <c r="H6683" s="22">
        <v>33.86</v>
      </c>
      <c r="I6683" s="22">
        <v>16.79</v>
      </c>
      <c r="J6683" s="22" t="s">
        <v>60</v>
      </c>
      <c r="K6683" s="23">
        <v>368592.35</v>
      </c>
      <c r="L6683" s="23" t="s">
        <v>55</v>
      </c>
      <c r="M6683" s="23" t="s">
        <v>83</v>
      </c>
      <c r="N6683" s="27"/>
      <c r="O6683" s="23" t="s">
        <v>56</v>
      </c>
      <c r="P6683" t="str">
        <f t="shared" si="104"/>
        <v>INSERT INTO @DataTable (Deal, AdvanceDate, PROV, DealPurpose, RateType, BEACON, LTV, TDS, GDS, InsuranceType, PrincipalBalance, OccupancyType, AccountStatus, Closed_Date, DelinquencyBucket) VALUES (6682, '2013-12-20', 'ON', 'Refinance External', 'ARM', 722, 80, 33.86, 16.79, 'HiRatio', 368592.35, 'Owner-Occupied', 'Open', '1900-01-00', 'Current');</v>
      </c>
    </row>
    <row r="6684" spans="1:16" x14ac:dyDescent="0.35">
      <c r="A6684" s="19">
        <v>6683</v>
      </c>
      <c r="B6684" s="18">
        <v>40675</v>
      </c>
      <c r="C6684" s="19" t="s">
        <v>57</v>
      </c>
      <c r="D6684" s="19" t="s">
        <v>61</v>
      </c>
      <c r="E6684" s="19" t="s">
        <v>40</v>
      </c>
      <c r="F6684" s="19">
        <v>738</v>
      </c>
      <c r="G6684" s="19">
        <v>94.99</v>
      </c>
      <c r="H6684" s="19">
        <v>35.159999999999997</v>
      </c>
      <c r="I6684" s="19">
        <v>7.62</v>
      </c>
      <c r="J6684" s="19" t="s">
        <v>60</v>
      </c>
      <c r="K6684" s="20">
        <v>201074.72</v>
      </c>
      <c r="L6684" s="20" t="s">
        <v>66</v>
      </c>
      <c r="M6684" s="20" t="s">
        <v>83</v>
      </c>
      <c r="N6684" s="26"/>
      <c r="O6684" s="20" t="s">
        <v>56</v>
      </c>
      <c r="P6684" t="str">
        <f t="shared" si="104"/>
        <v>INSERT INTO @DataTable (Deal, AdvanceDate, PROV, DealPurpose, RateType, BEACON, LTV, TDS, GDS, InsuranceType, PrincipalBalance, OccupancyType, AccountStatus, Closed_Date, DelinquencyBucket) VALUES (6683, '2011-05-12', 'ON', 'Purchase', 'ARM', 738, 94.99, 35.16, 7.62, 'HiRatio', 201074.72, 'Second Home', 'Open', '1900-01-00', 'Current');</v>
      </c>
    </row>
    <row r="6685" spans="1:16" x14ac:dyDescent="0.35">
      <c r="A6685" s="22">
        <v>6684</v>
      </c>
      <c r="B6685" s="21">
        <v>42185</v>
      </c>
      <c r="C6685" s="22" t="s">
        <v>57</v>
      </c>
      <c r="D6685" s="22" t="s">
        <v>61</v>
      </c>
      <c r="E6685" s="22" t="s">
        <v>40</v>
      </c>
      <c r="F6685" s="22">
        <v>791</v>
      </c>
      <c r="G6685" s="22">
        <v>80</v>
      </c>
      <c r="H6685" s="22">
        <v>28.73</v>
      </c>
      <c r="I6685" s="22">
        <v>23.16</v>
      </c>
      <c r="J6685" s="22" t="s">
        <v>54</v>
      </c>
      <c r="K6685" s="23">
        <v>437810.75</v>
      </c>
      <c r="L6685" s="23" t="s">
        <v>55</v>
      </c>
      <c r="M6685" s="23" t="s">
        <v>83</v>
      </c>
      <c r="N6685" s="27"/>
      <c r="O6685" s="23" t="s">
        <v>56</v>
      </c>
      <c r="P6685" t="str">
        <f t="shared" si="104"/>
        <v>INSERT INTO @DataTable (Deal, AdvanceDate, PROV, DealPurpose, RateType, BEACON, LTV, TDS, GDS, InsuranceType, PrincipalBalance, OccupancyType, AccountStatus, Closed_Date, DelinquencyBucket) VALUES (6684, '2015-06-30', 'ON', 'Purchase', 'ARM', 791, 80, 28.73, 23.16, 'Conv', 437810.75, 'Owner-Occupied', 'Open', '1900-01-00', 'Current');</v>
      </c>
    </row>
    <row r="6686" spans="1:16" x14ac:dyDescent="0.35">
      <c r="A6686" s="19">
        <v>6685</v>
      </c>
      <c r="B6686" s="18">
        <v>42060</v>
      </c>
      <c r="C6686" s="19" t="s">
        <v>57</v>
      </c>
      <c r="D6686" s="19" t="s">
        <v>61</v>
      </c>
      <c r="E6686" s="19" t="s">
        <v>40</v>
      </c>
      <c r="F6686" s="19">
        <v>657</v>
      </c>
      <c r="G6686" s="19">
        <v>80</v>
      </c>
      <c r="H6686" s="19">
        <v>26.19</v>
      </c>
      <c r="I6686" s="19">
        <v>13.88</v>
      </c>
      <c r="J6686" s="19" t="s">
        <v>54</v>
      </c>
      <c r="K6686" s="20">
        <v>319940.45</v>
      </c>
      <c r="L6686" s="20" t="s">
        <v>55</v>
      </c>
      <c r="M6686" s="20" t="s">
        <v>83</v>
      </c>
      <c r="N6686" s="26"/>
      <c r="O6686" s="20" t="s">
        <v>56</v>
      </c>
      <c r="P6686" t="str">
        <f t="shared" si="104"/>
        <v>INSERT INTO @DataTable (Deal, AdvanceDate, PROV, DealPurpose, RateType, BEACON, LTV, TDS, GDS, InsuranceType, PrincipalBalance, OccupancyType, AccountStatus, Closed_Date, DelinquencyBucket) VALUES (6685, '2015-02-25', 'ON', 'Purchase', 'ARM', 657, 80, 26.19, 13.88, 'Conv', 319940.45, 'Owner-Occupied', 'Open', '1900-01-00', 'Current');</v>
      </c>
    </row>
    <row r="6687" spans="1:16" x14ac:dyDescent="0.35">
      <c r="A6687" s="22">
        <v>6686</v>
      </c>
      <c r="B6687" s="21">
        <v>42179</v>
      </c>
      <c r="C6687" s="22" t="s">
        <v>57</v>
      </c>
      <c r="D6687" s="22" t="s">
        <v>59</v>
      </c>
      <c r="E6687" s="22" t="s">
        <v>40</v>
      </c>
      <c r="F6687" s="22">
        <v>829</v>
      </c>
      <c r="G6687" s="22">
        <v>48.97</v>
      </c>
      <c r="H6687" s="22">
        <v>22.44</v>
      </c>
      <c r="I6687" s="22">
        <v>21.55</v>
      </c>
      <c r="J6687" s="22" t="s">
        <v>54</v>
      </c>
      <c r="K6687" s="23">
        <v>354849.72</v>
      </c>
      <c r="L6687" s="23" t="s">
        <v>55</v>
      </c>
      <c r="M6687" s="23" t="s">
        <v>83</v>
      </c>
      <c r="N6687" s="27"/>
      <c r="O6687" s="23" t="s">
        <v>56</v>
      </c>
      <c r="P6687" t="str">
        <f t="shared" si="104"/>
        <v>INSERT INTO @DataTable (Deal, AdvanceDate, PROV, DealPurpose, RateType, BEACON, LTV, TDS, GDS, InsuranceType, PrincipalBalance, OccupancyType, AccountStatus, Closed_Date, DelinquencyBucket) VALUES (6686, '2015-06-24', 'ON', 'Transfer', 'ARM', 829, 48.97, 22.44, 21.55, 'Conv', 354849.72, 'Owner-Occupied', 'Open', '1900-01-00', 'Current');</v>
      </c>
    </row>
    <row r="6688" spans="1:16" x14ac:dyDescent="0.35">
      <c r="A6688" s="19">
        <v>6687</v>
      </c>
      <c r="B6688" s="18">
        <v>42320</v>
      </c>
      <c r="C6688" s="19" t="s">
        <v>57</v>
      </c>
      <c r="D6688" s="19" t="s">
        <v>61</v>
      </c>
      <c r="E6688" s="19" t="s">
        <v>40</v>
      </c>
      <c r="F6688" s="19">
        <v>800</v>
      </c>
      <c r="G6688" s="19">
        <v>35.29</v>
      </c>
      <c r="H6688" s="19">
        <v>20.9</v>
      </c>
      <c r="I6688" s="19">
        <v>20.49</v>
      </c>
      <c r="J6688" s="19" t="s">
        <v>54</v>
      </c>
      <c r="K6688" s="20">
        <v>172320.64000000001</v>
      </c>
      <c r="L6688" s="20" t="s">
        <v>55</v>
      </c>
      <c r="M6688" s="20" t="s">
        <v>83</v>
      </c>
      <c r="N6688" s="26"/>
      <c r="O6688" s="20" t="s">
        <v>56</v>
      </c>
      <c r="P6688" t="str">
        <f t="shared" si="104"/>
        <v>INSERT INTO @DataTable (Deal, AdvanceDate, PROV, DealPurpose, RateType, BEACON, LTV, TDS, GDS, InsuranceType, PrincipalBalance, OccupancyType, AccountStatus, Closed_Date, DelinquencyBucket) VALUES (6687, '2015-11-12', 'ON', 'Purchase', 'ARM', 800, 35.29, 20.9, 20.49, 'Conv', 172320.64, 'Owner-Occupied', 'Open', '1900-01-00', 'Current');</v>
      </c>
    </row>
    <row r="6689" spans="1:16" x14ac:dyDescent="0.35">
      <c r="A6689" s="22">
        <v>6688</v>
      </c>
      <c r="B6689" s="21">
        <v>42124</v>
      </c>
      <c r="C6689" s="22" t="s">
        <v>57</v>
      </c>
      <c r="D6689" s="22" t="s">
        <v>59</v>
      </c>
      <c r="E6689" s="22" t="s">
        <v>40</v>
      </c>
      <c r="F6689" s="22">
        <v>841</v>
      </c>
      <c r="G6689" s="22">
        <v>33.5</v>
      </c>
      <c r="H6689" s="22">
        <v>15.57</v>
      </c>
      <c r="I6689" s="22">
        <v>13.56</v>
      </c>
      <c r="J6689" s="22" t="s">
        <v>54</v>
      </c>
      <c r="K6689" s="23">
        <v>189503.92</v>
      </c>
      <c r="L6689" s="23" t="s">
        <v>55</v>
      </c>
      <c r="M6689" s="23" t="s">
        <v>83</v>
      </c>
      <c r="N6689" s="27"/>
      <c r="O6689" s="23" t="s">
        <v>56</v>
      </c>
      <c r="P6689" t="str">
        <f t="shared" si="104"/>
        <v>INSERT INTO @DataTable (Deal, AdvanceDate, PROV, DealPurpose, RateType, BEACON, LTV, TDS, GDS, InsuranceType, PrincipalBalance, OccupancyType, AccountStatus, Closed_Date, DelinquencyBucket) VALUES (6688, '2015-04-30', 'ON', 'Transfer', 'ARM', 841, 33.5, 15.57, 13.56, 'Conv', 189503.92, 'Owner-Occupied', 'Open', '1900-01-00', 'Current');</v>
      </c>
    </row>
    <row r="6690" spans="1:16" x14ac:dyDescent="0.35">
      <c r="A6690" s="19">
        <v>6689</v>
      </c>
      <c r="B6690" s="18">
        <v>42173</v>
      </c>
      <c r="C6690" s="19" t="s">
        <v>57</v>
      </c>
      <c r="D6690" s="19" t="s">
        <v>52</v>
      </c>
      <c r="E6690" s="19" t="s">
        <v>40</v>
      </c>
      <c r="F6690" s="19">
        <v>766</v>
      </c>
      <c r="G6690" s="19">
        <v>64.81</v>
      </c>
      <c r="H6690" s="19">
        <v>24.2</v>
      </c>
      <c r="I6690" s="19">
        <v>23.8</v>
      </c>
      <c r="J6690" s="19" t="s">
        <v>54</v>
      </c>
      <c r="K6690" s="20">
        <v>332349.3</v>
      </c>
      <c r="L6690" s="20" t="s">
        <v>55</v>
      </c>
      <c r="M6690" s="20" t="s">
        <v>83</v>
      </c>
      <c r="N6690" s="26"/>
      <c r="O6690" s="20" t="s">
        <v>56</v>
      </c>
      <c r="P6690" t="str">
        <f t="shared" si="104"/>
        <v>INSERT INTO @DataTable (Deal, AdvanceDate, PROV, DealPurpose, RateType, BEACON, LTV, TDS, GDS, InsuranceType, PrincipalBalance, OccupancyType, AccountStatus, Closed_Date, DelinquencyBucket) VALUES (6689, '2015-06-18', 'ON', 'Refinance External', 'ARM', 766, 64.81, 24.2, 23.8, 'Conv', 332349.3, 'Owner-Occupied', 'Open', '1900-01-00', 'Current');</v>
      </c>
    </row>
    <row r="6691" spans="1:16" x14ac:dyDescent="0.35">
      <c r="A6691" s="22">
        <v>6690</v>
      </c>
      <c r="B6691" s="21">
        <v>42094</v>
      </c>
      <c r="C6691" s="22" t="s">
        <v>57</v>
      </c>
      <c r="D6691" s="22" t="s">
        <v>61</v>
      </c>
      <c r="E6691" s="22" t="s">
        <v>40</v>
      </c>
      <c r="F6691" s="22">
        <v>795</v>
      </c>
      <c r="G6691" s="22">
        <v>80</v>
      </c>
      <c r="H6691" s="22">
        <v>16.75</v>
      </c>
      <c r="I6691" s="22">
        <v>4.62</v>
      </c>
      <c r="J6691" s="22" t="s">
        <v>54</v>
      </c>
      <c r="K6691" s="23">
        <v>171833.75</v>
      </c>
      <c r="L6691" s="23" t="s">
        <v>55</v>
      </c>
      <c r="M6691" s="23" t="s">
        <v>83</v>
      </c>
      <c r="N6691" s="27"/>
      <c r="O6691" s="23" t="s">
        <v>56</v>
      </c>
      <c r="P6691" t="str">
        <f t="shared" si="104"/>
        <v>INSERT INTO @DataTable (Deal, AdvanceDate, PROV, DealPurpose, RateType, BEACON, LTV, TDS, GDS, InsuranceType, PrincipalBalance, OccupancyType, AccountStatus, Closed_Date, DelinquencyBucket) VALUES (6690, '2015-03-31', 'ON', 'Purchase', 'ARM', 795, 80, 16.75, 4.62, 'Conv', 171833.75, 'Owner-Occupied', 'Open', '1900-01-00', 'Current');</v>
      </c>
    </row>
    <row r="6692" spans="1:16" x14ac:dyDescent="0.35">
      <c r="A6692" s="19">
        <v>6691</v>
      </c>
      <c r="B6692" s="18">
        <v>42237</v>
      </c>
      <c r="C6692" s="19" t="s">
        <v>58</v>
      </c>
      <c r="D6692" s="19" t="s">
        <v>64</v>
      </c>
      <c r="E6692" s="19" t="s">
        <v>40</v>
      </c>
      <c r="F6692" s="19">
        <v>741</v>
      </c>
      <c r="G6692" s="19">
        <v>95</v>
      </c>
      <c r="H6692" s="19">
        <v>33.81</v>
      </c>
      <c r="I6692" s="19">
        <v>21.56</v>
      </c>
      <c r="J6692" s="19" t="s">
        <v>60</v>
      </c>
      <c r="K6692" s="20">
        <v>331528.39</v>
      </c>
      <c r="L6692" s="20" t="s">
        <v>55</v>
      </c>
      <c r="M6692" s="20" t="s">
        <v>83</v>
      </c>
      <c r="N6692" s="26"/>
      <c r="O6692" s="20" t="s">
        <v>56</v>
      </c>
      <c r="P6692" t="str">
        <f t="shared" si="104"/>
        <v>INSERT INTO @DataTable (Deal, AdvanceDate, PROV, DealPurpose, RateType, BEACON, LTV, TDS, GDS, InsuranceType, PrincipalBalance, OccupancyType, AccountStatus, Closed_Date, DelinquencyBucket) VALUES (6691, '2015-08-21', 'BC', 'Purchase with Improvements', 'ARM', 741, 95, 33.81, 21.56, 'HiRatio', 331528.39, 'Owner-Occupied', 'Open', '1900-01-00', 'Current');</v>
      </c>
    </row>
    <row r="6693" spans="1:16" x14ac:dyDescent="0.35">
      <c r="A6693" s="22">
        <v>6692</v>
      </c>
      <c r="B6693" s="21">
        <v>42041</v>
      </c>
      <c r="C6693" s="22" t="s">
        <v>51</v>
      </c>
      <c r="D6693" s="22" t="s">
        <v>61</v>
      </c>
      <c r="E6693" s="22" t="s">
        <v>53</v>
      </c>
      <c r="F6693" s="22">
        <v>702</v>
      </c>
      <c r="G6693" s="22">
        <v>93.21</v>
      </c>
      <c r="H6693" s="22">
        <v>41.48</v>
      </c>
      <c r="I6693" s="22">
        <v>20.14</v>
      </c>
      <c r="J6693" s="22" t="s">
        <v>60</v>
      </c>
      <c r="K6693" s="23">
        <v>201768.39</v>
      </c>
      <c r="L6693" s="23" t="s">
        <v>55</v>
      </c>
      <c r="M6693" s="23" t="s">
        <v>83</v>
      </c>
      <c r="N6693" s="27"/>
      <c r="O6693" s="23" t="s">
        <v>56</v>
      </c>
      <c r="P6693" t="str">
        <f t="shared" si="104"/>
        <v>INSERT INTO @DataTable (Deal, AdvanceDate, PROV, DealPurpose, RateType, BEACON, LTV, TDS, GDS, InsuranceType, PrincipalBalance, OccupancyType, AccountStatus, Closed_Date, DelinquencyBucket) VALUES (6692, '2015-02-06', 'AB', 'Purchase', 'Fixed', 702, 93.21, 41.48, 20.14, 'HiRatio', 201768.39, 'Owner-Occupied', 'Open', '1900-01-00', 'Current');</v>
      </c>
    </row>
    <row r="6694" spans="1:16" x14ac:dyDescent="0.35">
      <c r="A6694" s="19">
        <v>6693</v>
      </c>
      <c r="B6694" s="18">
        <v>41575</v>
      </c>
      <c r="C6694" s="19" t="s">
        <v>51</v>
      </c>
      <c r="D6694" s="19" t="s">
        <v>61</v>
      </c>
      <c r="E6694" s="19" t="s">
        <v>53</v>
      </c>
      <c r="F6694" s="19">
        <v>723</v>
      </c>
      <c r="G6694" s="19">
        <v>95</v>
      </c>
      <c r="H6694" s="19">
        <v>39.520000000000003</v>
      </c>
      <c r="I6694" s="19">
        <v>19.68</v>
      </c>
      <c r="J6694" s="19" t="s">
        <v>60</v>
      </c>
      <c r="K6694" s="20">
        <v>0</v>
      </c>
      <c r="L6694" s="20" t="s">
        <v>55</v>
      </c>
      <c r="M6694" s="20" t="s">
        <v>84</v>
      </c>
      <c r="N6694" s="26">
        <v>42171</v>
      </c>
      <c r="O6694" s="20" t="s">
        <v>56</v>
      </c>
      <c r="P6694" t="str">
        <f t="shared" si="104"/>
        <v>INSERT INTO @DataTable (Deal, AdvanceDate, PROV, DealPurpose, RateType, BEACON, LTV, TDS, GDS, InsuranceType, PrincipalBalance, OccupancyType, AccountStatus, Closed_Date, DelinquencyBucket) VALUES (6693, '2013-10-28', 'AB', 'Purchase', 'Fixed', 723, 95, 39.52, 19.68, 'HiRatio', 0, 'Owner-Occupied', 'Closed', '2015-06-16', 'Current');</v>
      </c>
    </row>
    <row r="6695" spans="1:16" x14ac:dyDescent="0.35">
      <c r="A6695" s="22">
        <v>6694</v>
      </c>
      <c r="B6695" s="21">
        <v>42571</v>
      </c>
      <c r="C6695" s="22" t="s">
        <v>51</v>
      </c>
      <c r="D6695" s="22" t="s">
        <v>61</v>
      </c>
      <c r="E6695" s="22" t="s">
        <v>53</v>
      </c>
      <c r="F6695" s="22">
        <v>759</v>
      </c>
      <c r="G6695" s="22">
        <v>90</v>
      </c>
      <c r="H6695" s="22">
        <v>26.68</v>
      </c>
      <c r="I6695" s="22">
        <v>25.9</v>
      </c>
      <c r="J6695" s="22" t="s">
        <v>60</v>
      </c>
      <c r="K6695" s="23">
        <v>365921.54</v>
      </c>
      <c r="L6695" s="23" t="s">
        <v>55</v>
      </c>
      <c r="M6695" s="23" t="s">
        <v>83</v>
      </c>
      <c r="N6695" s="27"/>
      <c r="O6695" s="23" t="s">
        <v>56</v>
      </c>
      <c r="P6695" t="str">
        <f t="shared" si="104"/>
        <v>INSERT INTO @DataTable (Deal, AdvanceDate, PROV, DealPurpose, RateType, BEACON, LTV, TDS, GDS, InsuranceType, PrincipalBalance, OccupancyType, AccountStatus, Closed_Date, DelinquencyBucket) VALUES (6694, '2016-07-20', 'AB', 'Purchase', 'Fixed', 759, 90, 26.68, 25.9, 'HiRatio', 365921.54, 'Owner-Occupied', 'Open', '1900-01-00', 'Current');</v>
      </c>
    </row>
    <row r="6696" spans="1:16" x14ac:dyDescent="0.35">
      <c r="A6696" s="19">
        <v>6695</v>
      </c>
      <c r="B6696" s="18">
        <v>41117</v>
      </c>
      <c r="C6696" s="19" t="s">
        <v>57</v>
      </c>
      <c r="D6696" s="19" t="s">
        <v>61</v>
      </c>
      <c r="E6696" s="19" t="s">
        <v>53</v>
      </c>
      <c r="F6696" s="19">
        <v>727</v>
      </c>
      <c r="G6696" s="19">
        <v>91.88</v>
      </c>
      <c r="H6696" s="19">
        <v>31.57</v>
      </c>
      <c r="I6696" s="19">
        <v>29.62</v>
      </c>
      <c r="J6696" s="19" t="s">
        <v>60</v>
      </c>
      <c r="K6696" s="20">
        <v>0</v>
      </c>
      <c r="L6696" s="20" t="s">
        <v>55</v>
      </c>
      <c r="M6696" s="20" t="s">
        <v>84</v>
      </c>
      <c r="N6696" s="26">
        <v>41912</v>
      </c>
      <c r="O6696" s="20" t="s">
        <v>56</v>
      </c>
      <c r="P6696" t="str">
        <f t="shared" si="104"/>
        <v>INSERT INTO @DataTable (Deal, AdvanceDate, PROV, DealPurpose, RateType, BEACON, LTV, TDS, GDS, InsuranceType, PrincipalBalance, OccupancyType, AccountStatus, Closed_Date, DelinquencyBucket) VALUES (6695, '2012-07-27', 'ON', 'Purchase', 'Fixed', 727, 91.88, 31.57, 29.62, 'HiRatio', 0, 'Owner-Occupied', 'Closed', '2014-09-30', 'Current');</v>
      </c>
    </row>
    <row r="6697" spans="1:16" x14ac:dyDescent="0.35">
      <c r="A6697" s="22">
        <v>6696</v>
      </c>
      <c r="B6697" s="21">
        <v>42261</v>
      </c>
      <c r="C6697" s="22" t="s">
        <v>51</v>
      </c>
      <c r="D6697" s="22" t="s">
        <v>59</v>
      </c>
      <c r="E6697" s="22" t="s">
        <v>40</v>
      </c>
      <c r="F6697" s="22">
        <v>750</v>
      </c>
      <c r="G6697" s="22">
        <v>64.44</v>
      </c>
      <c r="H6697" s="22">
        <v>18.489999999999998</v>
      </c>
      <c r="I6697" s="22">
        <v>8.41</v>
      </c>
      <c r="J6697" s="22" t="s">
        <v>54</v>
      </c>
      <c r="K6697" s="23">
        <v>439963.39</v>
      </c>
      <c r="L6697" s="23" t="s">
        <v>55</v>
      </c>
      <c r="M6697" s="23" t="s">
        <v>83</v>
      </c>
      <c r="N6697" s="27"/>
      <c r="O6697" s="23" t="s">
        <v>56</v>
      </c>
      <c r="P6697" t="str">
        <f t="shared" si="104"/>
        <v>INSERT INTO @DataTable (Deal, AdvanceDate, PROV, DealPurpose, RateType, BEACON, LTV, TDS, GDS, InsuranceType, PrincipalBalance, OccupancyType, AccountStatus, Closed_Date, DelinquencyBucket) VALUES (6696, '2015-09-14', 'AB', 'Transfer', 'ARM', 750, 64.44, 18.49, 8.41, 'Conv', 439963.39, 'Owner-Occupied', 'Open', '1900-01-00', 'Current');</v>
      </c>
    </row>
    <row r="6698" spans="1:16" x14ac:dyDescent="0.35">
      <c r="A6698" s="19">
        <v>6697</v>
      </c>
      <c r="B6698" s="18">
        <v>42674</v>
      </c>
      <c r="C6698" s="19" t="s">
        <v>51</v>
      </c>
      <c r="D6698" s="19" t="s">
        <v>61</v>
      </c>
      <c r="E6698" s="19" t="s">
        <v>53</v>
      </c>
      <c r="F6698" s="19">
        <v>713</v>
      </c>
      <c r="G6698" s="19">
        <v>90</v>
      </c>
      <c r="H6698" s="19">
        <v>41.28</v>
      </c>
      <c r="I6698" s="19">
        <v>26.86</v>
      </c>
      <c r="J6698" s="19" t="s">
        <v>60</v>
      </c>
      <c r="K6698" s="20">
        <v>475383.77</v>
      </c>
      <c r="L6698" s="20" t="s">
        <v>55</v>
      </c>
      <c r="M6698" s="20" t="s">
        <v>83</v>
      </c>
      <c r="N6698" s="26"/>
      <c r="O6698" s="20" t="s">
        <v>56</v>
      </c>
      <c r="P6698" t="str">
        <f t="shared" si="104"/>
        <v>INSERT INTO @DataTable (Deal, AdvanceDate, PROV, DealPurpose, RateType, BEACON, LTV, TDS, GDS, InsuranceType, PrincipalBalance, OccupancyType, AccountStatus, Closed_Date, DelinquencyBucket) VALUES (6697, '2016-10-31', 'AB', 'Purchase', 'Fixed', 713, 90, 41.28, 26.86, 'HiRatio', 475383.77, 'Owner-Occupied', 'Open', '1900-01-00', 'Current');</v>
      </c>
    </row>
    <row r="6699" spans="1:16" x14ac:dyDescent="0.35">
      <c r="A6699" s="22">
        <v>6698</v>
      </c>
      <c r="B6699" s="21">
        <v>42464</v>
      </c>
      <c r="C6699" s="22" t="s">
        <v>57</v>
      </c>
      <c r="D6699" s="22" t="s">
        <v>59</v>
      </c>
      <c r="E6699" s="22" t="s">
        <v>40</v>
      </c>
      <c r="F6699" s="22">
        <v>725</v>
      </c>
      <c r="G6699" s="22">
        <v>41.39</v>
      </c>
      <c r="H6699" s="22">
        <v>34.92</v>
      </c>
      <c r="I6699" s="22">
        <v>22.61</v>
      </c>
      <c r="J6699" s="22" t="s">
        <v>54</v>
      </c>
      <c r="K6699" s="23">
        <v>275685.96000000002</v>
      </c>
      <c r="L6699" s="23" t="s">
        <v>55</v>
      </c>
      <c r="M6699" s="23" t="s">
        <v>83</v>
      </c>
      <c r="N6699" s="27"/>
      <c r="O6699" s="23" t="s">
        <v>56</v>
      </c>
      <c r="P6699" t="str">
        <f t="shared" si="104"/>
        <v>INSERT INTO @DataTable (Deal, AdvanceDate, PROV, DealPurpose, RateType, BEACON, LTV, TDS, GDS, InsuranceType, PrincipalBalance, OccupancyType, AccountStatus, Closed_Date, DelinquencyBucket) VALUES (6698, '2016-04-04', 'ON', 'Transfer', 'ARM', 725, 41.39, 34.92, 22.61, 'Conv', 275685.96, 'Owner-Occupied', 'Open', '1900-01-00', 'Current');</v>
      </c>
    </row>
    <row r="6700" spans="1:16" x14ac:dyDescent="0.35">
      <c r="A6700" s="19">
        <v>6699</v>
      </c>
      <c r="B6700" s="18">
        <v>42205</v>
      </c>
      <c r="C6700" s="19" t="s">
        <v>57</v>
      </c>
      <c r="D6700" s="19" t="s">
        <v>61</v>
      </c>
      <c r="E6700" s="19" t="s">
        <v>53</v>
      </c>
      <c r="F6700" s="19">
        <v>767</v>
      </c>
      <c r="G6700" s="19">
        <v>94.97</v>
      </c>
      <c r="H6700" s="19">
        <v>42.48</v>
      </c>
      <c r="I6700" s="19">
        <v>30.03</v>
      </c>
      <c r="J6700" s="19" t="s">
        <v>60</v>
      </c>
      <c r="K6700" s="20">
        <v>484443.43</v>
      </c>
      <c r="L6700" s="20" t="s">
        <v>55</v>
      </c>
      <c r="M6700" s="20" t="s">
        <v>83</v>
      </c>
      <c r="N6700" s="26"/>
      <c r="O6700" s="20" t="s">
        <v>56</v>
      </c>
      <c r="P6700" t="str">
        <f t="shared" si="104"/>
        <v>INSERT INTO @DataTable (Deal, AdvanceDate, PROV, DealPurpose, RateType, BEACON, LTV, TDS, GDS, InsuranceType, PrincipalBalance, OccupancyType, AccountStatus, Closed_Date, DelinquencyBucket) VALUES (6699, '2015-07-20', 'ON', 'Purchase', 'Fixed', 767, 94.97, 42.48, 30.03, 'HiRatio', 484443.43, 'Owner-Occupied', 'Open', '1900-01-00', 'Current');</v>
      </c>
    </row>
    <row r="6701" spans="1:16" x14ac:dyDescent="0.35">
      <c r="A6701" s="22">
        <v>6700</v>
      </c>
      <c r="B6701" s="21">
        <v>42664</v>
      </c>
      <c r="C6701" s="22" t="s">
        <v>51</v>
      </c>
      <c r="D6701" s="22" t="s">
        <v>61</v>
      </c>
      <c r="E6701" s="22" t="s">
        <v>53</v>
      </c>
      <c r="F6701" s="22">
        <v>738</v>
      </c>
      <c r="G6701" s="22">
        <v>95</v>
      </c>
      <c r="H6701" s="22">
        <v>40.119999999999997</v>
      </c>
      <c r="I6701" s="22">
        <v>37.65</v>
      </c>
      <c r="J6701" s="22" t="s">
        <v>60</v>
      </c>
      <c r="K6701" s="23">
        <v>285271.65999999997</v>
      </c>
      <c r="L6701" s="23" t="s">
        <v>55</v>
      </c>
      <c r="M6701" s="23" t="s">
        <v>83</v>
      </c>
      <c r="N6701" s="27"/>
      <c r="O6701" s="23" t="s">
        <v>56</v>
      </c>
      <c r="P6701" t="str">
        <f t="shared" si="104"/>
        <v>INSERT INTO @DataTable (Deal, AdvanceDate, PROV, DealPurpose, RateType, BEACON, LTV, TDS, GDS, InsuranceType, PrincipalBalance, OccupancyType, AccountStatus, Closed_Date, DelinquencyBucket) VALUES (6700, '2016-10-21', 'AB', 'Purchase', 'Fixed', 738, 95, 40.12, 37.65, 'HiRatio', 285271.66, 'Owner-Occupied', 'Open', '1900-01-00', 'Current');</v>
      </c>
    </row>
    <row r="6702" spans="1:16" x14ac:dyDescent="0.35">
      <c r="A6702" s="19">
        <v>6701</v>
      </c>
      <c r="B6702" s="18">
        <v>42397</v>
      </c>
      <c r="C6702" s="19" t="s">
        <v>57</v>
      </c>
      <c r="D6702" s="19" t="s">
        <v>59</v>
      </c>
      <c r="E6702" s="19" t="s">
        <v>40</v>
      </c>
      <c r="F6702" s="19">
        <v>772</v>
      </c>
      <c r="G6702" s="19">
        <v>83.57</v>
      </c>
      <c r="H6702" s="19">
        <v>26.24</v>
      </c>
      <c r="I6702" s="19">
        <v>20.85</v>
      </c>
      <c r="J6702" s="19" t="s">
        <v>60</v>
      </c>
      <c r="K6702" s="20">
        <v>229789.71</v>
      </c>
      <c r="L6702" s="20" t="s">
        <v>55</v>
      </c>
      <c r="M6702" s="20" t="s">
        <v>83</v>
      </c>
      <c r="N6702" s="26"/>
      <c r="O6702" s="20" t="s">
        <v>56</v>
      </c>
      <c r="P6702" t="str">
        <f t="shared" si="104"/>
        <v>INSERT INTO @DataTable (Deal, AdvanceDate, PROV, DealPurpose, RateType, BEACON, LTV, TDS, GDS, InsuranceType, PrincipalBalance, OccupancyType, AccountStatus, Closed_Date, DelinquencyBucket) VALUES (6701, '2016-01-28', 'ON', 'Transfer', 'ARM', 772, 83.57, 26.24, 20.85, 'HiRatio', 229789.71, 'Owner-Occupied', 'Open', '1900-01-00', 'Current');</v>
      </c>
    </row>
    <row r="6703" spans="1:16" x14ac:dyDescent="0.35">
      <c r="A6703" s="22">
        <v>6702</v>
      </c>
      <c r="B6703" s="21">
        <v>41164</v>
      </c>
      <c r="C6703" s="22" t="s">
        <v>51</v>
      </c>
      <c r="D6703" s="22" t="s">
        <v>59</v>
      </c>
      <c r="E6703" s="22" t="s">
        <v>53</v>
      </c>
      <c r="F6703" s="22">
        <v>760</v>
      </c>
      <c r="G6703" s="22">
        <v>94.1</v>
      </c>
      <c r="H6703" s="22">
        <v>28.75</v>
      </c>
      <c r="I6703" s="22">
        <v>24.45</v>
      </c>
      <c r="J6703" s="22" t="s">
        <v>60</v>
      </c>
      <c r="K6703" s="23">
        <v>0</v>
      </c>
      <c r="L6703" s="23" t="s">
        <v>55</v>
      </c>
      <c r="M6703" s="23" t="s">
        <v>84</v>
      </c>
      <c r="N6703" s="27">
        <v>41815</v>
      </c>
      <c r="O6703" s="23" t="s">
        <v>56</v>
      </c>
      <c r="P6703" t="str">
        <f t="shared" si="104"/>
        <v>INSERT INTO @DataTable (Deal, AdvanceDate, PROV, DealPurpose, RateType, BEACON, LTV, TDS, GDS, InsuranceType, PrincipalBalance, OccupancyType, AccountStatus, Closed_Date, DelinquencyBucket) VALUES (6702, '2012-09-12', 'AB', 'Transfer', 'Fixed', 760, 94.1, 28.75, 24.45, 'HiRatio', 0, 'Owner-Occupied', 'Closed', '2014-06-25', 'Current');</v>
      </c>
    </row>
    <row r="6704" spans="1:16" x14ac:dyDescent="0.35">
      <c r="A6704" s="19">
        <v>6703</v>
      </c>
      <c r="B6704" s="18">
        <v>42527</v>
      </c>
      <c r="C6704" s="19" t="s">
        <v>58</v>
      </c>
      <c r="D6704" s="19" t="s">
        <v>61</v>
      </c>
      <c r="E6704" s="19" t="s">
        <v>53</v>
      </c>
      <c r="F6704" s="19">
        <v>769</v>
      </c>
      <c r="G6704" s="19">
        <v>95</v>
      </c>
      <c r="H6704" s="19">
        <v>42.29</v>
      </c>
      <c r="I6704" s="19">
        <v>37.36</v>
      </c>
      <c r="J6704" s="19" t="s">
        <v>60</v>
      </c>
      <c r="K6704" s="20">
        <v>203001.64</v>
      </c>
      <c r="L6704" s="20" t="s">
        <v>55</v>
      </c>
      <c r="M6704" s="20" t="s">
        <v>83</v>
      </c>
      <c r="N6704" s="26"/>
      <c r="O6704" s="20" t="s">
        <v>56</v>
      </c>
      <c r="P6704" t="str">
        <f t="shared" si="104"/>
        <v>INSERT INTO @DataTable (Deal, AdvanceDate, PROV, DealPurpose, RateType, BEACON, LTV, TDS, GDS, InsuranceType, PrincipalBalance, OccupancyType, AccountStatus, Closed_Date, DelinquencyBucket) VALUES (6703, '2016-06-06', 'BC', 'Purchase', 'Fixed', 769, 95, 42.29, 37.36, 'HiRatio', 203001.64, 'Owner-Occupied', 'Open', '1900-01-00', 'Current');</v>
      </c>
    </row>
    <row r="6705" spans="1:16" x14ac:dyDescent="0.35">
      <c r="A6705" s="22">
        <v>6704</v>
      </c>
      <c r="B6705" s="21">
        <v>42430</v>
      </c>
      <c r="C6705" s="22" t="s">
        <v>58</v>
      </c>
      <c r="D6705" s="22" t="s">
        <v>61</v>
      </c>
      <c r="E6705" s="22" t="s">
        <v>40</v>
      </c>
      <c r="F6705" s="22">
        <v>699</v>
      </c>
      <c r="G6705" s="22">
        <v>80</v>
      </c>
      <c r="H6705" s="22">
        <v>28.27</v>
      </c>
      <c r="I6705" s="22">
        <v>26.37</v>
      </c>
      <c r="J6705" s="22" t="s">
        <v>54</v>
      </c>
      <c r="K6705" s="23">
        <v>283233</v>
      </c>
      <c r="L6705" s="23" t="s">
        <v>55</v>
      </c>
      <c r="M6705" s="23" t="s">
        <v>83</v>
      </c>
      <c r="N6705" s="27"/>
      <c r="O6705" s="23" t="s">
        <v>56</v>
      </c>
      <c r="P6705" t="str">
        <f t="shared" si="104"/>
        <v>INSERT INTO @DataTable (Deal, AdvanceDate, PROV, DealPurpose, RateType, BEACON, LTV, TDS, GDS, InsuranceType, PrincipalBalance, OccupancyType, AccountStatus, Closed_Date, DelinquencyBucket) VALUES (6704, '2016-03-01', 'BC', 'Purchase', 'ARM', 699, 80, 28.27, 26.37, 'Conv', 283233, 'Owner-Occupied', 'Open', '1900-01-00', 'Current');</v>
      </c>
    </row>
    <row r="6706" spans="1:16" x14ac:dyDescent="0.35">
      <c r="A6706" s="19">
        <v>6705</v>
      </c>
      <c r="B6706" s="18">
        <v>41877</v>
      </c>
      <c r="C6706" s="19" t="s">
        <v>57</v>
      </c>
      <c r="D6706" s="19" t="s">
        <v>61</v>
      </c>
      <c r="E6706" s="19" t="s">
        <v>40</v>
      </c>
      <c r="F6706" s="19">
        <v>690</v>
      </c>
      <c r="G6706" s="19">
        <v>95</v>
      </c>
      <c r="H6706" s="19">
        <v>32.28</v>
      </c>
      <c r="I6706" s="19">
        <v>15.55</v>
      </c>
      <c r="J6706" s="19" t="s">
        <v>60</v>
      </c>
      <c r="K6706" s="20">
        <v>520346.46</v>
      </c>
      <c r="L6706" s="20" t="s">
        <v>55</v>
      </c>
      <c r="M6706" s="20" t="s">
        <v>83</v>
      </c>
      <c r="N6706" s="26"/>
      <c r="O6706" s="20" t="s">
        <v>56</v>
      </c>
      <c r="P6706" t="str">
        <f t="shared" si="104"/>
        <v>INSERT INTO @DataTable (Deal, AdvanceDate, PROV, DealPurpose, RateType, BEACON, LTV, TDS, GDS, InsuranceType, PrincipalBalance, OccupancyType, AccountStatus, Closed_Date, DelinquencyBucket) VALUES (6705, '2014-08-26', 'ON', 'Purchase', 'ARM', 690, 95, 32.28, 15.55, 'HiRatio', 520346.46, 'Owner-Occupied', 'Open', '1900-01-00', 'Current');</v>
      </c>
    </row>
    <row r="6707" spans="1:16" x14ac:dyDescent="0.35">
      <c r="A6707" s="22">
        <v>6706</v>
      </c>
      <c r="B6707" s="21">
        <v>42488</v>
      </c>
      <c r="C6707" s="22" t="s">
        <v>57</v>
      </c>
      <c r="D6707" s="22" t="s">
        <v>61</v>
      </c>
      <c r="E6707" s="22" t="s">
        <v>53</v>
      </c>
      <c r="F6707" s="22">
        <v>811</v>
      </c>
      <c r="G6707" s="22">
        <v>74.87</v>
      </c>
      <c r="H6707" s="22">
        <v>37.54</v>
      </c>
      <c r="I6707" s="22">
        <v>37.29</v>
      </c>
      <c r="J6707" s="22" t="s">
        <v>54</v>
      </c>
      <c r="K6707" s="23">
        <v>278195.44</v>
      </c>
      <c r="L6707" s="23" t="s">
        <v>55</v>
      </c>
      <c r="M6707" s="23" t="s">
        <v>83</v>
      </c>
      <c r="N6707" s="27"/>
      <c r="O6707" s="23" t="s">
        <v>56</v>
      </c>
      <c r="P6707" t="str">
        <f t="shared" si="104"/>
        <v>INSERT INTO @DataTable (Deal, AdvanceDate, PROV, DealPurpose, RateType, BEACON, LTV, TDS, GDS, InsuranceType, PrincipalBalance, OccupancyType, AccountStatus, Closed_Date, DelinquencyBucket) VALUES (6706, '2016-04-28', 'ON', 'Purchase', 'Fixed', 811, 74.87, 37.54, 37.29, 'Conv', 278195.44, 'Owner-Occupied', 'Open', '1900-01-00', 'Current');</v>
      </c>
    </row>
    <row r="6708" spans="1:16" x14ac:dyDescent="0.35">
      <c r="A6708" s="19">
        <v>6707</v>
      </c>
      <c r="B6708" s="18">
        <v>41607</v>
      </c>
      <c r="C6708" s="19" t="s">
        <v>70</v>
      </c>
      <c r="D6708" s="19" t="s">
        <v>61</v>
      </c>
      <c r="E6708" s="19" t="s">
        <v>53</v>
      </c>
      <c r="F6708" s="19">
        <v>654</v>
      </c>
      <c r="G6708" s="19">
        <v>93.2</v>
      </c>
      <c r="H6708" s="19">
        <v>40.450000000000003</v>
      </c>
      <c r="I6708" s="19">
        <v>27.82</v>
      </c>
      <c r="J6708" s="19" t="s">
        <v>60</v>
      </c>
      <c r="K6708" s="20">
        <v>0</v>
      </c>
      <c r="L6708" s="20" t="s">
        <v>55</v>
      </c>
      <c r="M6708" s="20" t="s">
        <v>84</v>
      </c>
      <c r="N6708" s="26">
        <v>42444</v>
      </c>
      <c r="O6708" s="20" t="s">
        <v>56</v>
      </c>
      <c r="P6708" t="str">
        <f t="shared" si="104"/>
        <v>INSERT INTO @DataTable (Deal, AdvanceDate, PROV, DealPurpose, RateType, BEACON, LTV, TDS, GDS, InsuranceType, PrincipalBalance, OccupancyType, AccountStatus, Closed_Date, DelinquencyBucket) VALUES (6707, '2013-11-29', 'NB', 'Purchase', 'Fixed', 654, 93.2, 40.45, 27.82, 'HiRatio', 0, 'Owner-Occupied', 'Closed', '2016-03-15', 'Current');</v>
      </c>
    </row>
    <row r="6709" spans="1:16" x14ac:dyDescent="0.35">
      <c r="A6709" s="22">
        <v>6708</v>
      </c>
      <c r="B6709" s="21">
        <v>42187</v>
      </c>
      <c r="C6709" s="22" t="s">
        <v>51</v>
      </c>
      <c r="D6709" s="22" t="s">
        <v>52</v>
      </c>
      <c r="E6709" s="22" t="s">
        <v>53</v>
      </c>
      <c r="F6709" s="22">
        <v>725</v>
      </c>
      <c r="G6709" s="22">
        <v>75</v>
      </c>
      <c r="H6709" s="22">
        <v>40.74</v>
      </c>
      <c r="I6709" s="22">
        <v>20.97</v>
      </c>
      <c r="J6709" s="22" t="s">
        <v>54</v>
      </c>
      <c r="K6709" s="23">
        <v>289327.18</v>
      </c>
      <c r="L6709" s="23" t="s">
        <v>55</v>
      </c>
      <c r="M6709" s="23" t="s">
        <v>83</v>
      </c>
      <c r="N6709" s="27"/>
      <c r="O6709" s="23" t="s">
        <v>56</v>
      </c>
      <c r="P6709" t="str">
        <f t="shared" si="104"/>
        <v>INSERT INTO @DataTable (Deal, AdvanceDate, PROV, DealPurpose, RateType, BEACON, LTV, TDS, GDS, InsuranceType, PrincipalBalance, OccupancyType, AccountStatus, Closed_Date, DelinquencyBucket) VALUES (6708, '2015-07-02', 'AB', 'Refinance External', 'Fixed', 725, 75, 40.74, 20.97, 'Conv', 289327.18, 'Owner-Occupied', 'Open', '1900-01-00', 'Current');</v>
      </c>
    </row>
    <row r="6710" spans="1:16" x14ac:dyDescent="0.35">
      <c r="A6710" s="19">
        <v>6709</v>
      </c>
      <c r="B6710" s="18">
        <v>42346</v>
      </c>
      <c r="C6710" s="19" t="s">
        <v>58</v>
      </c>
      <c r="D6710" s="19" t="s">
        <v>52</v>
      </c>
      <c r="E6710" s="19" t="s">
        <v>40</v>
      </c>
      <c r="F6710" s="19">
        <v>762</v>
      </c>
      <c r="G6710" s="19">
        <v>65.150000000000006</v>
      </c>
      <c r="H6710" s="19">
        <v>32.43</v>
      </c>
      <c r="I6710" s="19">
        <v>24.9</v>
      </c>
      <c r="J6710" s="19" t="s">
        <v>54</v>
      </c>
      <c r="K6710" s="20">
        <v>411163.15</v>
      </c>
      <c r="L6710" s="20" t="s">
        <v>55</v>
      </c>
      <c r="M6710" s="20" t="s">
        <v>83</v>
      </c>
      <c r="N6710" s="26"/>
      <c r="O6710" s="20" t="s">
        <v>56</v>
      </c>
      <c r="P6710" t="str">
        <f t="shared" si="104"/>
        <v>INSERT INTO @DataTable (Deal, AdvanceDate, PROV, DealPurpose, RateType, BEACON, LTV, TDS, GDS, InsuranceType, PrincipalBalance, OccupancyType, AccountStatus, Closed_Date, DelinquencyBucket) VALUES (6709, '2015-12-08', 'BC', 'Refinance External', 'ARM', 762, 65.15, 32.43, 24.9, 'Conv', 411163.15, 'Owner-Occupied', 'Open', '1900-01-00', 'Current');</v>
      </c>
    </row>
    <row r="6711" spans="1:16" x14ac:dyDescent="0.35">
      <c r="A6711" s="22">
        <v>6710</v>
      </c>
      <c r="B6711" s="21">
        <v>41771</v>
      </c>
      <c r="C6711" s="22" t="s">
        <v>57</v>
      </c>
      <c r="D6711" s="22" t="s">
        <v>52</v>
      </c>
      <c r="E6711" s="22" t="s">
        <v>53</v>
      </c>
      <c r="F6711" s="22">
        <v>787</v>
      </c>
      <c r="G6711" s="22">
        <v>73.459999999999994</v>
      </c>
      <c r="H6711" s="22">
        <v>12.74</v>
      </c>
      <c r="I6711" s="22">
        <v>12.16</v>
      </c>
      <c r="J6711" s="22" t="s">
        <v>54</v>
      </c>
      <c r="K6711" s="23">
        <v>176816.41</v>
      </c>
      <c r="L6711" s="23" t="s">
        <v>55</v>
      </c>
      <c r="M6711" s="23" t="s">
        <v>83</v>
      </c>
      <c r="N6711" s="27"/>
      <c r="O6711" s="23" t="s">
        <v>56</v>
      </c>
      <c r="P6711" t="str">
        <f t="shared" si="104"/>
        <v>INSERT INTO @DataTable (Deal, AdvanceDate, PROV, DealPurpose, RateType, BEACON, LTV, TDS, GDS, InsuranceType, PrincipalBalance, OccupancyType, AccountStatus, Closed_Date, DelinquencyBucket) VALUES (6710, '2014-05-12', 'ON', 'Refinance External', 'Fixed', 787, 73.46, 12.74, 12.16, 'Conv', 176816.41, 'Owner-Occupied', 'Open', '1900-01-00', 'Current');</v>
      </c>
    </row>
    <row r="6712" spans="1:16" x14ac:dyDescent="0.35">
      <c r="A6712" s="19">
        <v>6711</v>
      </c>
      <c r="B6712" s="18">
        <v>41011</v>
      </c>
      <c r="C6712" s="19" t="s">
        <v>57</v>
      </c>
      <c r="D6712" s="19" t="s">
        <v>52</v>
      </c>
      <c r="E6712" s="19" t="s">
        <v>53</v>
      </c>
      <c r="F6712" s="19">
        <v>702</v>
      </c>
      <c r="G6712" s="19">
        <v>85</v>
      </c>
      <c r="H6712" s="19">
        <v>39.83</v>
      </c>
      <c r="I6712" s="19">
        <v>28.83</v>
      </c>
      <c r="J6712" s="19" t="s">
        <v>60</v>
      </c>
      <c r="K6712" s="20">
        <v>209155.28</v>
      </c>
      <c r="L6712" s="20" t="s">
        <v>55</v>
      </c>
      <c r="M6712" s="20" t="s">
        <v>83</v>
      </c>
      <c r="N6712" s="26"/>
      <c r="O6712" s="20" t="s">
        <v>56</v>
      </c>
      <c r="P6712" t="str">
        <f t="shared" si="104"/>
        <v>INSERT INTO @DataTable (Deal, AdvanceDate, PROV, DealPurpose, RateType, BEACON, LTV, TDS, GDS, InsuranceType, PrincipalBalance, OccupancyType, AccountStatus, Closed_Date, DelinquencyBucket) VALUES (6711, '2012-04-12', 'ON', 'Refinance External', 'Fixed', 702, 85, 39.83, 28.83, 'HiRatio', 209155.28, 'Owner-Occupied', 'Open', '1900-01-00', 'Current');</v>
      </c>
    </row>
    <row r="6713" spans="1:16" x14ac:dyDescent="0.35">
      <c r="A6713" s="22">
        <v>6712</v>
      </c>
      <c r="B6713" s="21">
        <v>41787</v>
      </c>
      <c r="C6713" s="22" t="s">
        <v>57</v>
      </c>
      <c r="D6713" s="22" t="s">
        <v>61</v>
      </c>
      <c r="E6713" s="22" t="s">
        <v>40</v>
      </c>
      <c r="F6713" s="22">
        <v>705</v>
      </c>
      <c r="G6713" s="22">
        <v>94.13</v>
      </c>
      <c r="H6713" s="22">
        <v>32.090000000000003</v>
      </c>
      <c r="I6713" s="22">
        <v>28.69</v>
      </c>
      <c r="J6713" s="22" t="s">
        <v>60</v>
      </c>
      <c r="K6713" s="23">
        <v>0</v>
      </c>
      <c r="L6713" s="23" t="s">
        <v>55</v>
      </c>
      <c r="M6713" s="23" t="s">
        <v>84</v>
      </c>
      <c r="N6713" s="27">
        <v>42489</v>
      </c>
      <c r="O6713" s="23" t="s">
        <v>56</v>
      </c>
      <c r="P6713" t="str">
        <f t="shared" si="104"/>
        <v>INSERT INTO @DataTable (Deal, AdvanceDate, PROV, DealPurpose, RateType, BEACON, LTV, TDS, GDS, InsuranceType, PrincipalBalance, OccupancyType, AccountStatus, Closed_Date, DelinquencyBucket) VALUES (6712, '2014-05-28', 'ON', 'Purchase', 'ARM', 705, 94.13, 32.09, 28.69, 'HiRatio', 0, 'Owner-Occupied', 'Closed', '2016-04-29', 'Current');</v>
      </c>
    </row>
    <row r="6714" spans="1:16" x14ac:dyDescent="0.35">
      <c r="A6714" s="19">
        <v>6713</v>
      </c>
      <c r="B6714" s="18">
        <v>41631</v>
      </c>
      <c r="C6714" s="19" t="s">
        <v>57</v>
      </c>
      <c r="D6714" s="19" t="s">
        <v>61</v>
      </c>
      <c r="E6714" s="19" t="s">
        <v>53</v>
      </c>
      <c r="F6714" s="19">
        <v>671</v>
      </c>
      <c r="G6714" s="19">
        <v>95</v>
      </c>
      <c r="H6714" s="19">
        <v>27.46</v>
      </c>
      <c r="I6714" s="19">
        <v>17.48</v>
      </c>
      <c r="J6714" s="19" t="s">
        <v>60</v>
      </c>
      <c r="K6714" s="20">
        <v>263236.14</v>
      </c>
      <c r="L6714" s="20" t="s">
        <v>55</v>
      </c>
      <c r="M6714" s="20" t="s">
        <v>83</v>
      </c>
      <c r="N6714" s="26"/>
      <c r="O6714" s="20" t="s">
        <v>56</v>
      </c>
      <c r="P6714" t="str">
        <f t="shared" si="104"/>
        <v>INSERT INTO @DataTable (Deal, AdvanceDate, PROV, DealPurpose, RateType, BEACON, LTV, TDS, GDS, InsuranceType, PrincipalBalance, OccupancyType, AccountStatus, Closed_Date, DelinquencyBucket) VALUES (6713, '2013-12-23', 'ON', 'Purchase', 'Fixed', 671, 95, 27.46, 17.48, 'HiRatio', 263236.14, 'Owner-Occupied', 'Open', '1900-01-00', 'Current');</v>
      </c>
    </row>
    <row r="6715" spans="1:16" x14ac:dyDescent="0.35">
      <c r="A6715" s="22">
        <v>6714</v>
      </c>
      <c r="B6715" s="21">
        <v>42286</v>
      </c>
      <c r="C6715" s="22" t="s">
        <v>57</v>
      </c>
      <c r="D6715" s="22" t="s">
        <v>52</v>
      </c>
      <c r="E6715" s="22" t="s">
        <v>40</v>
      </c>
      <c r="F6715" s="22">
        <v>773</v>
      </c>
      <c r="G6715" s="22">
        <v>80</v>
      </c>
      <c r="H6715" s="22">
        <v>23.18</v>
      </c>
      <c r="I6715" s="22">
        <v>13.42</v>
      </c>
      <c r="J6715" s="22" t="s">
        <v>54</v>
      </c>
      <c r="K6715" s="23">
        <v>165836.29999999999</v>
      </c>
      <c r="L6715" s="23" t="s">
        <v>55</v>
      </c>
      <c r="M6715" s="23" t="s">
        <v>83</v>
      </c>
      <c r="N6715" s="27"/>
      <c r="O6715" s="23" t="s">
        <v>56</v>
      </c>
      <c r="P6715" t="str">
        <f t="shared" si="104"/>
        <v>INSERT INTO @DataTable (Deal, AdvanceDate, PROV, DealPurpose, RateType, BEACON, LTV, TDS, GDS, InsuranceType, PrincipalBalance, OccupancyType, AccountStatus, Closed_Date, DelinquencyBucket) VALUES (6714, '2015-10-09', 'ON', 'Refinance External', 'ARM', 773, 80, 23.18, 13.42, 'Conv', 165836.3, 'Owner-Occupied', 'Open', '1900-01-00', 'Current');</v>
      </c>
    </row>
    <row r="6716" spans="1:16" x14ac:dyDescent="0.35">
      <c r="A6716" s="19">
        <v>6715</v>
      </c>
      <c r="B6716" s="18">
        <v>42062</v>
      </c>
      <c r="C6716" s="19" t="s">
        <v>57</v>
      </c>
      <c r="D6716" s="19" t="s">
        <v>61</v>
      </c>
      <c r="E6716" s="19" t="s">
        <v>40</v>
      </c>
      <c r="F6716" s="19">
        <v>783</v>
      </c>
      <c r="G6716" s="19">
        <v>85</v>
      </c>
      <c r="H6716" s="19">
        <v>30.4</v>
      </c>
      <c r="I6716" s="19">
        <v>24.61</v>
      </c>
      <c r="J6716" s="19" t="s">
        <v>60</v>
      </c>
      <c r="K6716" s="20">
        <v>249763.71</v>
      </c>
      <c r="L6716" s="20" t="s">
        <v>55</v>
      </c>
      <c r="M6716" s="20" t="s">
        <v>83</v>
      </c>
      <c r="N6716" s="26"/>
      <c r="O6716" s="20" t="s">
        <v>56</v>
      </c>
      <c r="P6716" t="str">
        <f t="shared" si="104"/>
        <v>INSERT INTO @DataTable (Deal, AdvanceDate, PROV, DealPurpose, RateType, BEACON, LTV, TDS, GDS, InsuranceType, PrincipalBalance, OccupancyType, AccountStatus, Closed_Date, DelinquencyBucket) VALUES (6715, '2015-02-27', 'ON', 'Purchase', 'ARM', 783, 85, 30.4, 24.61, 'HiRatio', 249763.71, 'Owner-Occupied', 'Open', '1900-01-00', 'Current');</v>
      </c>
    </row>
    <row r="6717" spans="1:16" x14ac:dyDescent="0.35">
      <c r="A6717" s="22">
        <v>6716</v>
      </c>
      <c r="B6717" s="21">
        <v>40998</v>
      </c>
      <c r="C6717" s="22" t="s">
        <v>57</v>
      </c>
      <c r="D6717" s="22" t="s">
        <v>61</v>
      </c>
      <c r="E6717" s="22" t="s">
        <v>53</v>
      </c>
      <c r="F6717" s="22">
        <v>759</v>
      </c>
      <c r="G6717" s="22">
        <v>95</v>
      </c>
      <c r="H6717" s="22">
        <v>43.24</v>
      </c>
      <c r="I6717" s="22">
        <v>29.77</v>
      </c>
      <c r="J6717" s="22" t="s">
        <v>60</v>
      </c>
      <c r="K6717" s="23">
        <v>0</v>
      </c>
      <c r="L6717" s="23" t="s">
        <v>55</v>
      </c>
      <c r="M6717" s="23" t="s">
        <v>84</v>
      </c>
      <c r="N6717" s="27">
        <v>42646</v>
      </c>
      <c r="O6717" s="23" t="s">
        <v>56</v>
      </c>
      <c r="P6717" t="str">
        <f t="shared" si="104"/>
        <v>INSERT INTO @DataTable (Deal, AdvanceDate, PROV, DealPurpose, RateType, BEACON, LTV, TDS, GDS, InsuranceType, PrincipalBalance, OccupancyType, AccountStatus, Closed_Date, DelinquencyBucket) VALUES (6716, '2012-03-30', 'ON', 'Purchase', 'Fixed', 759, 95, 43.24, 29.77, 'HiRatio', 0, 'Owner-Occupied', 'Closed', '2016-10-03', 'Current');</v>
      </c>
    </row>
    <row r="6718" spans="1:16" x14ac:dyDescent="0.35">
      <c r="A6718" s="19">
        <v>6717</v>
      </c>
      <c r="B6718" s="18">
        <v>41024</v>
      </c>
      <c r="C6718" s="19" t="s">
        <v>51</v>
      </c>
      <c r="D6718" s="19" t="s">
        <v>61</v>
      </c>
      <c r="E6718" s="19" t="s">
        <v>53</v>
      </c>
      <c r="F6718" s="19">
        <v>699</v>
      </c>
      <c r="G6718" s="19">
        <v>84.21</v>
      </c>
      <c r="H6718" s="19">
        <v>23.98</v>
      </c>
      <c r="I6718" s="19">
        <v>18.13</v>
      </c>
      <c r="J6718" s="19" t="s">
        <v>60</v>
      </c>
      <c r="K6718" s="20">
        <v>204957.03</v>
      </c>
      <c r="L6718" s="20" t="s">
        <v>55</v>
      </c>
      <c r="M6718" s="20" t="s">
        <v>83</v>
      </c>
      <c r="N6718" s="26"/>
      <c r="O6718" s="20" t="s">
        <v>56</v>
      </c>
      <c r="P6718" t="str">
        <f t="shared" si="104"/>
        <v>INSERT INTO @DataTable (Deal, AdvanceDate, PROV, DealPurpose, RateType, BEACON, LTV, TDS, GDS, InsuranceType, PrincipalBalance, OccupancyType, AccountStatus, Closed_Date, DelinquencyBucket) VALUES (6717, '2012-04-25', 'AB', 'Purchase', 'Fixed', 699, 84.21, 23.98, 18.13, 'HiRatio', 204957.03, 'Owner-Occupied', 'Open', '1900-01-00', 'Current');</v>
      </c>
    </row>
    <row r="6719" spans="1:16" x14ac:dyDescent="0.35">
      <c r="A6719" s="22">
        <v>6718</v>
      </c>
      <c r="B6719" s="21">
        <v>42594</v>
      </c>
      <c r="C6719" s="22" t="s">
        <v>57</v>
      </c>
      <c r="D6719" s="22" t="s">
        <v>61</v>
      </c>
      <c r="E6719" s="22" t="s">
        <v>53</v>
      </c>
      <c r="F6719" s="22">
        <v>744</v>
      </c>
      <c r="G6719" s="22">
        <v>95</v>
      </c>
      <c r="H6719" s="22">
        <v>31.22</v>
      </c>
      <c r="I6719" s="22">
        <v>15.6</v>
      </c>
      <c r="J6719" s="22" t="s">
        <v>60</v>
      </c>
      <c r="K6719" s="23">
        <v>288732.38</v>
      </c>
      <c r="L6719" s="23" t="s">
        <v>55</v>
      </c>
      <c r="M6719" s="23" t="s">
        <v>83</v>
      </c>
      <c r="N6719" s="27"/>
      <c r="O6719" s="23" t="s">
        <v>56</v>
      </c>
      <c r="P6719" t="str">
        <f t="shared" si="104"/>
        <v>INSERT INTO @DataTable (Deal, AdvanceDate, PROV, DealPurpose, RateType, BEACON, LTV, TDS, GDS, InsuranceType, PrincipalBalance, OccupancyType, AccountStatus, Closed_Date, DelinquencyBucket) VALUES (6718, '2016-08-12', 'ON', 'Purchase', 'Fixed', 744, 95, 31.22, 15.6, 'HiRatio', 288732.38, 'Owner-Occupied', 'Open', '1900-01-00', 'Current');</v>
      </c>
    </row>
    <row r="6720" spans="1:16" x14ac:dyDescent="0.35">
      <c r="A6720" s="19">
        <v>6719</v>
      </c>
      <c r="B6720" s="18">
        <v>41586</v>
      </c>
      <c r="C6720" s="19" t="s">
        <v>57</v>
      </c>
      <c r="D6720" s="19" t="s">
        <v>61</v>
      </c>
      <c r="E6720" s="19" t="s">
        <v>40</v>
      </c>
      <c r="F6720" s="19">
        <v>645</v>
      </c>
      <c r="G6720" s="19">
        <v>65.78</v>
      </c>
      <c r="H6720" s="19">
        <v>28.47</v>
      </c>
      <c r="I6720" s="19">
        <v>25.04</v>
      </c>
      <c r="J6720" s="19" t="s">
        <v>54</v>
      </c>
      <c r="K6720" s="20">
        <v>126004.27</v>
      </c>
      <c r="L6720" s="20" t="s">
        <v>55</v>
      </c>
      <c r="M6720" s="20" t="s">
        <v>83</v>
      </c>
      <c r="N6720" s="26"/>
      <c r="O6720" s="20" t="s">
        <v>56</v>
      </c>
      <c r="P6720" t="str">
        <f t="shared" si="104"/>
        <v>INSERT INTO @DataTable (Deal, AdvanceDate, PROV, DealPurpose, RateType, BEACON, LTV, TDS, GDS, InsuranceType, PrincipalBalance, OccupancyType, AccountStatus, Closed_Date, DelinquencyBucket) VALUES (6719, '2013-11-08', 'ON', 'Purchase', 'ARM', 645, 65.78, 28.47, 25.04, 'Conv', 126004.27, 'Owner-Occupied', 'Open', '1900-01-00', 'Current');</v>
      </c>
    </row>
    <row r="6721" spans="1:16" x14ac:dyDescent="0.35">
      <c r="A6721" s="22">
        <v>6720</v>
      </c>
      <c r="B6721" s="21">
        <v>42192</v>
      </c>
      <c r="C6721" s="22" t="s">
        <v>57</v>
      </c>
      <c r="D6721" s="22" t="s">
        <v>52</v>
      </c>
      <c r="E6721" s="22" t="s">
        <v>40</v>
      </c>
      <c r="F6721" s="22">
        <v>725</v>
      </c>
      <c r="G6721" s="22">
        <v>74.7</v>
      </c>
      <c r="H6721" s="22">
        <v>25.36</v>
      </c>
      <c r="I6721" s="22">
        <v>25.36</v>
      </c>
      <c r="J6721" s="22" t="s">
        <v>54</v>
      </c>
      <c r="K6721" s="23">
        <v>0</v>
      </c>
      <c r="L6721" s="23" t="s">
        <v>55</v>
      </c>
      <c r="M6721" s="23" t="s">
        <v>84</v>
      </c>
      <c r="N6721" s="27">
        <v>42681</v>
      </c>
      <c r="O6721" s="23" t="s">
        <v>56</v>
      </c>
      <c r="P6721" t="str">
        <f t="shared" si="104"/>
        <v>INSERT INTO @DataTable (Deal, AdvanceDate, PROV, DealPurpose, RateType, BEACON, LTV, TDS, GDS, InsuranceType, PrincipalBalance, OccupancyType, AccountStatus, Closed_Date, DelinquencyBucket) VALUES (6720, '2015-07-07', 'ON', 'Refinance External', 'ARM', 725, 74.7, 25.36, 25.36, 'Conv', 0, 'Owner-Occupied', 'Closed', '2016-11-07', 'Current');</v>
      </c>
    </row>
    <row r="6722" spans="1:16" x14ac:dyDescent="0.35">
      <c r="A6722" s="19">
        <v>6721</v>
      </c>
      <c r="B6722" s="18">
        <v>41978</v>
      </c>
      <c r="C6722" s="19" t="s">
        <v>63</v>
      </c>
      <c r="D6722" s="19" t="s">
        <v>61</v>
      </c>
      <c r="E6722" s="19" t="s">
        <v>53</v>
      </c>
      <c r="F6722" s="19">
        <v>0</v>
      </c>
      <c r="G6722" s="19">
        <v>95</v>
      </c>
      <c r="H6722" s="19">
        <v>29.83</v>
      </c>
      <c r="I6722" s="19">
        <v>29.16</v>
      </c>
      <c r="J6722" s="19" t="s">
        <v>60</v>
      </c>
      <c r="K6722" s="20">
        <v>149495.89000000001</v>
      </c>
      <c r="L6722" s="20" t="s">
        <v>55</v>
      </c>
      <c r="M6722" s="20" t="s">
        <v>83</v>
      </c>
      <c r="N6722" s="26"/>
      <c r="O6722" s="20" t="s">
        <v>56</v>
      </c>
      <c r="P6722" t="str">
        <f t="shared" si="104"/>
        <v>INSERT INTO @DataTable (Deal, AdvanceDate, PROV, DealPurpose, RateType, BEACON, LTV, TDS, GDS, InsuranceType, PrincipalBalance, OccupancyType, AccountStatus, Closed_Date, DelinquencyBucket) VALUES (6721, '2014-12-05', 'SK', 'Purchase', 'Fixed', 0, 95, 29.83, 29.16, 'HiRatio', 149495.89, 'Owner-Occupied', 'Open', '1900-01-00', 'Current');</v>
      </c>
    </row>
    <row r="6723" spans="1:16" x14ac:dyDescent="0.35">
      <c r="A6723" s="22">
        <v>6722</v>
      </c>
      <c r="B6723" s="21">
        <v>41730</v>
      </c>
      <c r="C6723" s="22" t="s">
        <v>51</v>
      </c>
      <c r="D6723" s="22" t="s">
        <v>61</v>
      </c>
      <c r="E6723" s="22" t="s">
        <v>40</v>
      </c>
      <c r="F6723" s="22">
        <v>711</v>
      </c>
      <c r="G6723" s="22">
        <v>80</v>
      </c>
      <c r="H6723" s="22">
        <v>26.78</v>
      </c>
      <c r="I6723" s="22">
        <v>19.239999999999998</v>
      </c>
      <c r="J6723" s="22" t="s">
        <v>54</v>
      </c>
      <c r="K6723" s="23">
        <v>208625.46</v>
      </c>
      <c r="L6723" s="23" t="s">
        <v>55</v>
      </c>
      <c r="M6723" s="23" t="s">
        <v>83</v>
      </c>
      <c r="N6723" s="27"/>
      <c r="O6723" s="23" t="s">
        <v>56</v>
      </c>
      <c r="P6723" t="str">
        <f t="shared" ref="P6723:P6786" si="105">"INSERT INTO @DataTable (Deal, AdvanceDate, PROV, DealPurpose, RateType, BEACON, LTV, TDS, GDS, InsuranceType, PrincipalBalance, OccupancyType, AccountStatus, Closed_Date, DelinquencyBucket) VALUES (" &amp; A6723 &amp; ", " &amp; "'" &amp; TEXT(B6723, "yyyy-mm-dd") &amp; "', '" &amp; C6723 &amp; "', '" &amp; D6723 &amp; "', '" &amp; E6723 &amp; "', " &amp; F6723 &amp; ", " &amp; G6723 &amp; ", " &amp; H6723 &amp; ", " &amp; I6723 &amp; ", '" &amp; J6723 &amp; "', " &amp; K6723 &amp; ", '" &amp; L6723 &amp; "', '" &amp; M6723 &amp; "', '" &amp;TEXT(N6723, "yyyy-mm-dd") &amp; "', '" &amp; O6723 &amp; "');"</f>
        <v>INSERT INTO @DataTable (Deal, AdvanceDate, PROV, DealPurpose, RateType, BEACON, LTV, TDS, GDS, InsuranceType, PrincipalBalance, OccupancyType, AccountStatus, Closed_Date, DelinquencyBucket) VALUES (6722, '2014-04-01', 'AB', 'Purchase', 'ARM', 711, 80, 26.78, 19.24, 'Conv', 208625.46, 'Owner-Occupied', 'Open', '1900-01-00', 'Current');</v>
      </c>
    </row>
    <row r="6724" spans="1:16" x14ac:dyDescent="0.35">
      <c r="A6724" s="19">
        <v>6723</v>
      </c>
      <c r="B6724" s="18">
        <v>41963</v>
      </c>
      <c r="C6724" s="19" t="s">
        <v>58</v>
      </c>
      <c r="D6724" s="19" t="s">
        <v>52</v>
      </c>
      <c r="E6724" s="19" t="s">
        <v>40</v>
      </c>
      <c r="F6724" s="19">
        <v>790</v>
      </c>
      <c r="G6724" s="19">
        <v>73.08</v>
      </c>
      <c r="H6724" s="19">
        <v>35.090000000000003</v>
      </c>
      <c r="I6724" s="19">
        <v>28.66</v>
      </c>
      <c r="J6724" s="19" t="s">
        <v>54</v>
      </c>
      <c r="K6724" s="20">
        <v>269789.32</v>
      </c>
      <c r="L6724" s="20" t="s">
        <v>55</v>
      </c>
      <c r="M6724" s="20" t="s">
        <v>83</v>
      </c>
      <c r="N6724" s="26"/>
      <c r="O6724" s="20" t="s">
        <v>56</v>
      </c>
      <c r="P6724" t="str">
        <f t="shared" si="105"/>
        <v>INSERT INTO @DataTable (Deal, AdvanceDate, PROV, DealPurpose, RateType, BEACON, LTV, TDS, GDS, InsuranceType, PrincipalBalance, OccupancyType, AccountStatus, Closed_Date, DelinquencyBucket) VALUES (6723, '2014-11-20', 'BC', 'Refinance External', 'ARM', 790, 73.08, 35.09, 28.66, 'Conv', 269789.32, 'Owner-Occupied', 'Open', '1900-01-00', 'Current');</v>
      </c>
    </row>
    <row r="6725" spans="1:16" x14ac:dyDescent="0.35">
      <c r="A6725" s="22">
        <v>6724</v>
      </c>
      <c r="B6725" s="21">
        <v>41486</v>
      </c>
      <c r="C6725" s="22" t="s">
        <v>57</v>
      </c>
      <c r="D6725" s="22" t="s">
        <v>61</v>
      </c>
      <c r="E6725" s="22" t="s">
        <v>53</v>
      </c>
      <c r="F6725" s="22">
        <v>793</v>
      </c>
      <c r="G6725" s="22">
        <v>95</v>
      </c>
      <c r="H6725" s="22">
        <v>32.9</v>
      </c>
      <c r="I6725" s="22">
        <v>22.46</v>
      </c>
      <c r="J6725" s="22" t="s">
        <v>60</v>
      </c>
      <c r="K6725" s="23">
        <v>325291.33</v>
      </c>
      <c r="L6725" s="23" t="s">
        <v>55</v>
      </c>
      <c r="M6725" s="23" t="s">
        <v>83</v>
      </c>
      <c r="N6725" s="27"/>
      <c r="O6725" s="23" t="s">
        <v>56</v>
      </c>
      <c r="P6725" t="str">
        <f t="shared" si="105"/>
        <v>INSERT INTO @DataTable (Deal, AdvanceDate, PROV, DealPurpose, RateType, BEACON, LTV, TDS, GDS, InsuranceType, PrincipalBalance, OccupancyType, AccountStatus, Closed_Date, DelinquencyBucket) VALUES (6724, '2013-07-31', 'ON', 'Purchase', 'Fixed', 793, 95, 32.9, 22.46, 'HiRatio', 325291.33, 'Owner-Occupied', 'Open', '1900-01-00', 'Current');</v>
      </c>
    </row>
    <row r="6726" spans="1:16" x14ac:dyDescent="0.35">
      <c r="A6726" s="19">
        <v>6725</v>
      </c>
      <c r="B6726" s="18">
        <v>42187</v>
      </c>
      <c r="C6726" s="19" t="s">
        <v>57</v>
      </c>
      <c r="D6726" s="19" t="s">
        <v>61</v>
      </c>
      <c r="E6726" s="19" t="s">
        <v>53</v>
      </c>
      <c r="F6726" s="19">
        <v>789</v>
      </c>
      <c r="G6726" s="19">
        <v>19.3</v>
      </c>
      <c r="H6726" s="19">
        <v>28.9</v>
      </c>
      <c r="I6726" s="19">
        <v>28.9</v>
      </c>
      <c r="J6726" s="19" t="s">
        <v>54</v>
      </c>
      <c r="K6726" s="20">
        <v>86762.89</v>
      </c>
      <c r="L6726" s="20" t="s">
        <v>55</v>
      </c>
      <c r="M6726" s="20" t="s">
        <v>83</v>
      </c>
      <c r="N6726" s="26"/>
      <c r="O6726" s="20" t="s">
        <v>56</v>
      </c>
      <c r="P6726" t="str">
        <f t="shared" si="105"/>
        <v>INSERT INTO @DataTable (Deal, AdvanceDate, PROV, DealPurpose, RateType, BEACON, LTV, TDS, GDS, InsuranceType, PrincipalBalance, OccupancyType, AccountStatus, Closed_Date, DelinquencyBucket) VALUES (6725, '2015-07-02', 'ON', 'Purchase', 'Fixed', 789, 19.3, 28.9, 28.9, 'Conv', 86762.89, 'Owner-Occupied', 'Open', '1900-01-00', 'Current');</v>
      </c>
    </row>
    <row r="6727" spans="1:16" x14ac:dyDescent="0.35">
      <c r="A6727" s="22">
        <v>6726</v>
      </c>
      <c r="B6727" s="21">
        <v>41995</v>
      </c>
      <c r="C6727" s="22" t="s">
        <v>57</v>
      </c>
      <c r="D6727" s="22" t="s">
        <v>61</v>
      </c>
      <c r="E6727" s="22" t="s">
        <v>40</v>
      </c>
      <c r="F6727" s="22">
        <v>724</v>
      </c>
      <c r="G6727" s="22">
        <v>80</v>
      </c>
      <c r="H6727" s="22">
        <v>38.14</v>
      </c>
      <c r="I6727" s="22">
        <v>16.95</v>
      </c>
      <c r="J6727" s="22" t="s">
        <v>54</v>
      </c>
      <c r="K6727" s="23">
        <v>257484.68</v>
      </c>
      <c r="L6727" s="23" t="s">
        <v>62</v>
      </c>
      <c r="M6727" s="23" t="s">
        <v>83</v>
      </c>
      <c r="N6727" s="27"/>
      <c r="O6727" s="23" t="s">
        <v>56</v>
      </c>
      <c r="P6727" t="str">
        <f t="shared" si="105"/>
        <v>INSERT INTO @DataTable (Deal, AdvanceDate, PROV, DealPurpose, RateType, BEACON, LTV, TDS, GDS, InsuranceType, PrincipalBalance, OccupancyType, AccountStatus, Closed_Date, DelinquencyBucket) VALUES (6726, '2014-12-22', 'ON', 'Purchase', 'ARM', 724, 80, 38.14, 16.95, 'Conv', 257484.68, 'Rental', 'Open', '1900-01-00', 'Current');</v>
      </c>
    </row>
    <row r="6728" spans="1:16" x14ac:dyDescent="0.35">
      <c r="A6728" s="19">
        <v>6727</v>
      </c>
      <c r="B6728" s="18">
        <v>42180</v>
      </c>
      <c r="C6728" s="19" t="s">
        <v>57</v>
      </c>
      <c r="D6728" s="19" t="s">
        <v>61</v>
      </c>
      <c r="E6728" s="19" t="s">
        <v>40</v>
      </c>
      <c r="F6728" s="19">
        <v>721</v>
      </c>
      <c r="G6728" s="19">
        <v>85</v>
      </c>
      <c r="H6728" s="19">
        <v>29.48</v>
      </c>
      <c r="I6728" s="19">
        <v>27.39</v>
      </c>
      <c r="J6728" s="19" t="s">
        <v>60</v>
      </c>
      <c r="K6728" s="20">
        <v>466027.11</v>
      </c>
      <c r="L6728" s="20" t="s">
        <v>55</v>
      </c>
      <c r="M6728" s="20" t="s">
        <v>83</v>
      </c>
      <c r="N6728" s="26"/>
      <c r="O6728" s="20" t="s">
        <v>56</v>
      </c>
      <c r="P6728" t="str">
        <f t="shared" si="105"/>
        <v>INSERT INTO @DataTable (Deal, AdvanceDate, PROV, DealPurpose, RateType, BEACON, LTV, TDS, GDS, InsuranceType, PrincipalBalance, OccupancyType, AccountStatus, Closed_Date, DelinquencyBucket) VALUES (6727, '2015-06-25', 'ON', 'Purchase', 'ARM', 721, 85, 29.48, 27.39, 'HiRatio', 466027.11, 'Owner-Occupied', 'Open', '1900-01-00', 'Current');</v>
      </c>
    </row>
    <row r="6729" spans="1:16" x14ac:dyDescent="0.35">
      <c r="A6729" s="22">
        <v>6728</v>
      </c>
      <c r="B6729" s="21">
        <v>42352</v>
      </c>
      <c r="C6729" s="22" t="s">
        <v>57</v>
      </c>
      <c r="D6729" s="22" t="s">
        <v>61</v>
      </c>
      <c r="E6729" s="22" t="s">
        <v>40</v>
      </c>
      <c r="F6729" s="22">
        <v>793</v>
      </c>
      <c r="G6729" s="22">
        <v>95</v>
      </c>
      <c r="H6729" s="22">
        <v>38.090000000000003</v>
      </c>
      <c r="I6729" s="22">
        <v>15.49</v>
      </c>
      <c r="J6729" s="22" t="s">
        <v>60</v>
      </c>
      <c r="K6729" s="23">
        <v>0</v>
      </c>
      <c r="L6729" s="23" t="s">
        <v>55</v>
      </c>
      <c r="M6729" s="23" t="s">
        <v>84</v>
      </c>
      <c r="N6729" s="27">
        <v>42373</v>
      </c>
      <c r="O6729" s="23" t="s">
        <v>56</v>
      </c>
      <c r="P6729" t="str">
        <f t="shared" si="105"/>
        <v>INSERT INTO @DataTable (Deal, AdvanceDate, PROV, DealPurpose, RateType, BEACON, LTV, TDS, GDS, InsuranceType, PrincipalBalance, OccupancyType, AccountStatus, Closed_Date, DelinquencyBucket) VALUES (6728, '2015-12-14', 'ON', 'Purchase', 'ARM', 793, 95, 38.09, 15.49, 'HiRatio', 0, 'Owner-Occupied', 'Closed', '2016-01-04', 'Current');</v>
      </c>
    </row>
    <row r="6730" spans="1:16" x14ac:dyDescent="0.35">
      <c r="A6730" s="19">
        <v>6729</v>
      </c>
      <c r="B6730" s="18">
        <v>40879</v>
      </c>
      <c r="C6730" s="19" t="s">
        <v>57</v>
      </c>
      <c r="D6730" s="19" t="s">
        <v>61</v>
      </c>
      <c r="E6730" s="19" t="s">
        <v>53</v>
      </c>
      <c r="F6730" s="19">
        <v>0</v>
      </c>
      <c r="G6730" s="19">
        <v>90</v>
      </c>
      <c r="H6730" s="19">
        <v>39.89</v>
      </c>
      <c r="I6730" s="19">
        <v>37.17</v>
      </c>
      <c r="J6730" s="19" t="s">
        <v>60</v>
      </c>
      <c r="K6730" s="20">
        <v>0</v>
      </c>
      <c r="L6730" s="20" t="s">
        <v>55</v>
      </c>
      <c r="M6730" s="20" t="s">
        <v>84</v>
      </c>
      <c r="N6730" s="26">
        <v>41611</v>
      </c>
      <c r="O6730" s="20" t="s">
        <v>56</v>
      </c>
      <c r="P6730" t="str">
        <f t="shared" si="105"/>
        <v>INSERT INTO @DataTable (Deal, AdvanceDate, PROV, DealPurpose, RateType, BEACON, LTV, TDS, GDS, InsuranceType, PrincipalBalance, OccupancyType, AccountStatus, Closed_Date, DelinquencyBucket) VALUES (6729, '2011-12-02', 'ON', 'Purchase', 'Fixed', 0, 90, 39.89, 37.17, 'HiRatio', 0, 'Owner-Occupied', 'Closed', '2013-12-03', 'Current');</v>
      </c>
    </row>
    <row r="6731" spans="1:16" x14ac:dyDescent="0.35">
      <c r="A6731" s="22">
        <v>6730</v>
      </c>
      <c r="B6731" s="21">
        <v>42398</v>
      </c>
      <c r="C6731" s="22" t="s">
        <v>51</v>
      </c>
      <c r="D6731" s="22" t="s">
        <v>59</v>
      </c>
      <c r="E6731" s="22" t="s">
        <v>53</v>
      </c>
      <c r="F6731" s="22">
        <v>782</v>
      </c>
      <c r="G6731" s="22">
        <v>74.64</v>
      </c>
      <c r="H6731" s="22">
        <v>41.6</v>
      </c>
      <c r="I6731" s="22">
        <v>26.06</v>
      </c>
      <c r="J6731" s="22" t="s">
        <v>54</v>
      </c>
      <c r="K6731" s="23">
        <v>283285.87</v>
      </c>
      <c r="L6731" s="23" t="s">
        <v>55</v>
      </c>
      <c r="M6731" s="23" t="s">
        <v>83</v>
      </c>
      <c r="N6731" s="27"/>
      <c r="O6731" s="23" t="s">
        <v>56</v>
      </c>
      <c r="P6731" t="str">
        <f t="shared" si="105"/>
        <v>INSERT INTO @DataTable (Deal, AdvanceDate, PROV, DealPurpose, RateType, BEACON, LTV, TDS, GDS, InsuranceType, PrincipalBalance, OccupancyType, AccountStatus, Closed_Date, DelinquencyBucket) VALUES (6730, '2016-01-29', 'AB', 'Transfer', 'Fixed', 782, 74.64, 41.6, 26.06, 'Conv', 283285.87, 'Owner-Occupied', 'Open', '1900-01-00', 'Current');</v>
      </c>
    </row>
    <row r="6732" spans="1:16" x14ac:dyDescent="0.35">
      <c r="A6732" s="19">
        <v>6731</v>
      </c>
      <c r="B6732" s="18">
        <v>42474</v>
      </c>
      <c r="C6732" s="19" t="s">
        <v>57</v>
      </c>
      <c r="D6732" s="19" t="s">
        <v>61</v>
      </c>
      <c r="E6732" s="19" t="s">
        <v>40</v>
      </c>
      <c r="F6732" s="19">
        <v>761</v>
      </c>
      <c r="G6732" s="19">
        <v>95</v>
      </c>
      <c r="H6732" s="19">
        <v>32.39</v>
      </c>
      <c r="I6732" s="19">
        <v>28.91</v>
      </c>
      <c r="J6732" s="19" t="s">
        <v>60</v>
      </c>
      <c r="K6732" s="20">
        <v>404446.24</v>
      </c>
      <c r="L6732" s="20" t="s">
        <v>55</v>
      </c>
      <c r="M6732" s="20" t="s">
        <v>83</v>
      </c>
      <c r="N6732" s="26"/>
      <c r="O6732" s="20" t="s">
        <v>56</v>
      </c>
      <c r="P6732" t="str">
        <f t="shared" si="105"/>
        <v>INSERT INTO @DataTable (Deal, AdvanceDate, PROV, DealPurpose, RateType, BEACON, LTV, TDS, GDS, InsuranceType, PrincipalBalance, OccupancyType, AccountStatus, Closed_Date, DelinquencyBucket) VALUES (6731, '2016-04-14', 'ON', 'Purchase', 'ARM', 761, 95, 32.39, 28.91, 'HiRatio', 404446.24, 'Owner-Occupied', 'Open', '1900-01-00', 'Current');</v>
      </c>
    </row>
    <row r="6733" spans="1:16" x14ac:dyDescent="0.35">
      <c r="A6733" s="22">
        <v>6732</v>
      </c>
      <c r="B6733" s="21">
        <v>42258</v>
      </c>
      <c r="C6733" s="22" t="s">
        <v>70</v>
      </c>
      <c r="D6733" s="22" t="s">
        <v>61</v>
      </c>
      <c r="E6733" s="22" t="s">
        <v>40</v>
      </c>
      <c r="F6733" s="22">
        <v>790</v>
      </c>
      <c r="G6733" s="22">
        <v>80</v>
      </c>
      <c r="H6733" s="22">
        <v>36.74</v>
      </c>
      <c r="I6733" s="22">
        <v>23.75</v>
      </c>
      <c r="J6733" s="22" t="s">
        <v>54</v>
      </c>
      <c r="K6733" s="23">
        <v>239510.3</v>
      </c>
      <c r="L6733" s="23" t="s">
        <v>55</v>
      </c>
      <c r="M6733" s="23" t="s">
        <v>83</v>
      </c>
      <c r="N6733" s="27"/>
      <c r="O6733" s="23" t="s">
        <v>56</v>
      </c>
      <c r="P6733" t="str">
        <f t="shared" si="105"/>
        <v>INSERT INTO @DataTable (Deal, AdvanceDate, PROV, DealPurpose, RateType, BEACON, LTV, TDS, GDS, InsuranceType, PrincipalBalance, OccupancyType, AccountStatus, Closed_Date, DelinquencyBucket) VALUES (6732, '2015-09-11', 'NB', 'Purchase', 'ARM', 790, 80, 36.74, 23.75, 'Conv', 239510.3, 'Owner-Occupied', 'Open', '1900-01-00', 'Current');</v>
      </c>
    </row>
    <row r="6734" spans="1:16" x14ac:dyDescent="0.35">
      <c r="A6734" s="19">
        <v>6733</v>
      </c>
      <c r="B6734" s="18">
        <v>41862</v>
      </c>
      <c r="C6734" s="19" t="s">
        <v>57</v>
      </c>
      <c r="D6734" s="19" t="s">
        <v>61</v>
      </c>
      <c r="E6734" s="19" t="s">
        <v>53</v>
      </c>
      <c r="F6734" s="19">
        <v>807</v>
      </c>
      <c r="G6734" s="19">
        <v>86.21</v>
      </c>
      <c r="H6734" s="19">
        <v>32.51</v>
      </c>
      <c r="I6734" s="19">
        <v>32.31</v>
      </c>
      <c r="J6734" s="19" t="s">
        <v>60</v>
      </c>
      <c r="K6734" s="20">
        <v>235359.49</v>
      </c>
      <c r="L6734" s="20" t="s">
        <v>55</v>
      </c>
      <c r="M6734" s="20" t="s">
        <v>83</v>
      </c>
      <c r="N6734" s="26"/>
      <c r="O6734" s="20" t="s">
        <v>56</v>
      </c>
      <c r="P6734" t="str">
        <f t="shared" si="105"/>
        <v>INSERT INTO @DataTable (Deal, AdvanceDate, PROV, DealPurpose, RateType, BEACON, LTV, TDS, GDS, InsuranceType, PrincipalBalance, OccupancyType, AccountStatus, Closed_Date, DelinquencyBucket) VALUES (6733, '2014-08-11', 'ON', 'Purchase', 'Fixed', 807, 86.21, 32.51, 32.31, 'HiRatio', 235359.49, 'Owner-Occupied', 'Open', '1900-01-00', 'Current');</v>
      </c>
    </row>
    <row r="6735" spans="1:16" x14ac:dyDescent="0.35">
      <c r="A6735" s="22">
        <v>6734</v>
      </c>
      <c r="B6735" s="21">
        <v>40847</v>
      </c>
      <c r="C6735" s="22" t="s">
        <v>51</v>
      </c>
      <c r="D6735" s="22" t="s">
        <v>61</v>
      </c>
      <c r="E6735" s="22" t="s">
        <v>53</v>
      </c>
      <c r="F6735" s="22">
        <v>812</v>
      </c>
      <c r="G6735" s="22">
        <v>80</v>
      </c>
      <c r="H6735" s="22">
        <v>25.13</v>
      </c>
      <c r="I6735" s="22">
        <v>24.99</v>
      </c>
      <c r="J6735" s="22" t="s">
        <v>54</v>
      </c>
      <c r="K6735" s="23">
        <v>0</v>
      </c>
      <c r="L6735" s="23" t="s">
        <v>55</v>
      </c>
      <c r="M6735" s="23" t="s">
        <v>84</v>
      </c>
      <c r="N6735" s="27">
        <v>42310</v>
      </c>
      <c r="O6735" s="23" t="s">
        <v>56</v>
      </c>
      <c r="P6735" t="str">
        <f t="shared" si="105"/>
        <v>INSERT INTO @DataTable (Deal, AdvanceDate, PROV, DealPurpose, RateType, BEACON, LTV, TDS, GDS, InsuranceType, PrincipalBalance, OccupancyType, AccountStatus, Closed_Date, DelinquencyBucket) VALUES (6734, '2011-10-31', 'AB', 'Purchase', 'Fixed', 812, 80, 25.13, 24.99, 'Conv', 0, 'Owner-Occupied', 'Closed', '2015-11-02', 'Current');</v>
      </c>
    </row>
    <row r="6736" spans="1:16" x14ac:dyDescent="0.35">
      <c r="A6736" s="19">
        <v>6735</v>
      </c>
      <c r="B6736" s="18">
        <v>42234</v>
      </c>
      <c r="C6736" s="19" t="s">
        <v>58</v>
      </c>
      <c r="D6736" s="19" t="s">
        <v>59</v>
      </c>
      <c r="E6736" s="19" t="s">
        <v>40</v>
      </c>
      <c r="F6736" s="19">
        <v>799</v>
      </c>
      <c r="G6736" s="19">
        <v>68.92</v>
      </c>
      <c r="H6736" s="19">
        <v>22.9</v>
      </c>
      <c r="I6736" s="19">
        <v>22</v>
      </c>
      <c r="J6736" s="19" t="s">
        <v>54</v>
      </c>
      <c r="K6736" s="20">
        <v>0</v>
      </c>
      <c r="L6736" s="20" t="s">
        <v>55</v>
      </c>
      <c r="M6736" s="20" t="s">
        <v>84</v>
      </c>
      <c r="N6736" s="26">
        <v>42520</v>
      </c>
      <c r="O6736" s="20" t="s">
        <v>56</v>
      </c>
      <c r="P6736" t="str">
        <f t="shared" si="105"/>
        <v>INSERT INTO @DataTable (Deal, AdvanceDate, PROV, DealPurpose, RateType, BEACON, LTV, TDS, GDS, InsuranceType, PrincipalBalance, OccupancyType, AccountStatus, Closed_Date, DelinquencyBucket) VALUES (6735, '2015-08-18', 'BC', 'Transfer', 'ARM', 799, 68.92, 22.9, 22, 'Conv', 0, 'Owner-Occupied', 'Closed', '2016-05-30', 'Current');</v>
      </c>
    </row>
    <row r="6737" spans="1:16" x14ac:dyDescent="0.35">
      <c r="A6737" s="22">
        <v>6736</v>
      </c>
      <c r="B6737" s="21">
        <v>41906</v>
      </c>
      <c r="C6737" s="22" t="s">
        <v>58</v>
      </c>
      <c r="D6737" s="22" t="s">
        <v>52</v>
      </c>
      <c r="E6737" s="22" t="s">
        <v>40</v>
      </c>
      <c r="F6737" s="22">
        <v>738</v>
      </c>
      <c r="G6737" s="22">
        <v>74.739999999999995</v>
      </c>
      <c r="H6737" s="22">
        <v>27.51</v>
      </c>
      <c r="I6737" s="22">
        <v>18.940000000000001</v>
      </c>
      <c r="J6737" s="22" t="s">
        <v>54</v>
      </c>
      <c r="K6737" s="23">
        <v>397649.87</v>
      </c>
      <c r="L6737" s="23" t="s">
        <v>55</v>
      </c>
      <c r="M6737" s="23" t="s">
        <v>83</v>
      </c>
      <c r="N6737" s="27"/>
      <c r="O6737" s="23" t="s">
        <v>56</v>
      </c>
      <c r="P6737" t="str">
        <f t="shared" si="105"/>
        <v>INSERT INTO @DataTable (Deal, AdvanceDate, PROV, DealPurpose, RateType, BEACON, LTV, TDS, GDS, InsuranceType, PrincipalBalance, OccupancyType, AccountStatus, Closed_Date, DelinquencyBucket) VALUES (6736, '2014-09-24', 'BC', 'Refinance External', 'ARM', 738, 74.74, 27.51, 18.94, 'Conv', 397649.87, 'Owner-Occupied', 'Open', '1900-01-00', 'Current');</v>
      </c>
    </row>
    <row r="6738" spans="1:16" x14ac:dyDescent="0.35">
      <c r="A6738" s="19">
        <v>6737</v>
      </c>
      <c r="B6738" s="18">
        <v>40738</v>
      </c>
      <c r="C6738" s="19" t="s">
        <v>57</v>
      </c>
      <c r="D6738" s="19" t="s">
        <v>61</v>
      </c>
      <c r="E6738" s="19" t="s">
        <v>40</v>
      </c>
      <c r="F6738" s="19">
        <v>733</v>
      </c>
      <c r="G6738" s="19">
        <v>95</v>
      </c>
      <c r="H6738" s="19">
        <v>26.52</v>
      </c>
      <c r="I6738" s="19">
        <v>14.18</v>
      </c>
      <c r="J6738" s="19" t="s">
        <v>60</v>
      </c>
      <c r="K6738" s="20">
        <v>220364.58</v>
      </c>
      <c r="L6738" s="20" t="s">
        <v>55</v>
      </c>
      <c r="M6738" s="20" t="s">
        <v>83</v>
      </c>
      <c r="N6738" s="26"/>
      <c r="O6738" s="20" t="s">
        <v>56</v>
      </c>
      <c r="P6738" t="str">
        <f t="shared" si="105"/>
        <v>INSERT INTO @DataTable (Deal, AdvanceDate, PROV, DealPurpose, RateType, BEACON, LTV, TDS, GDS, InsuranceType, PrincipalBalance, OccupancyType, AccountStatus, Closed_Date, DelinquencyBucket) VALUES (6737, '2011-07-14', 'ON', 'Purchase', 'ARM', 733, 95, 26.52, 14.18, 'HiRatio', 220364.58, 'Owner-Occupied', 'Open', '1900-01-00', 'Current');</v>
      </c>
    </row>
    <row r="6739" spans="1:16" x14ac:dyDescent="0.35">
      <c r="A6739" s="22">
        <v>6738</v>
      </c>
      <c r="B6739" s="21">
        <v>42501</v>
      </c>
      <c r="C6739" s="22" t="s">
        <v>57</v>
      </c>
      <c r="D6739" s="22" t="s">
        <v>61</v>
      </c>
      <c r="E6739" s="22" t="s">
        <v>53</v>
      </c>
      <c r="F6739" s="22">
        <v>841</v>
      </c>
      <c r="G6739" s="22">
        <v>95</v>
      </c>
      <c r="H6739" s="22">
        <v>39.200000000000003</v>
      </c>
      <c r="I6739" s="22">
        <v>38.86</v>
      </c>
      <c r="J6739" s="22" t="s">
        <v>60</v>
      </c>
      <c r="K6739" s="23">
        <v>414957.31</v>
      </c>
      <c r="L6739" s="23" t="s">
        <v>55</v>
      </c>
      <c r="M6739" s="23" t="s">
        <v>83</v>
      </c>
      <c r="N6739" s="27"/>
      <c r="O6739" s="23" t="s">
        <v>56</v>
      </c>
      <c r="P6739" t="str">
        <f t="shared" si="105"/>
        <v>INSERT INTO @DataTable (Deal, AdvanceDate, PROV, DealPurpose, RateType, BEACON, LTV, TDS, GDS, InsuranceType, PrincipalBalance, OccupancyType, AccountStatus, Closed_Date, DelinquencyBucket) VALUES (6738, '2016-05-11', 'ON', 'Purchase', 'Fixed', 841, 95, 39.2, 38.86, 'HiRatio', 414957.31, 'Owner-Occupied', 'Open', '1900-01-00', 'Current');</v>
      </c>
    </row>
    <row r="6740" spans="1:16" x14ac:dyDescent="0.35">
      <c r="A6740" s="19">
        <v>6739</v>
      </c>
      <c r="B6740" s="18">
        <v>41082</v>
      </c>
      <c r="C6740" s="19" t="s">
        <v>57</v>
      </c>
      <c r="D6740" s="19" t="s">
        <v>61</v>
      </c>
      <c r="E6740" s="19" t="s">
        <v>53</v>
      </c>
      <c r="F6740" s="19">
        <v>671</v>
      </c>
      <c r="G6740" s="19">
        <v>95</v>
      </c>
      <c r="H6740" s="19">
        <v>40.880000000000003</v>
      </c>
      <c r="I6740" s="19">
        <v>20.16</v>
      </c>
      <c r="J6740" s="19" t="s">
        <v>60</v>
      </c>
      <c r="K6740" s="20">
        <v>0</v>
      </c>
      <c r="L6740" s="20" t="s">
        <v>55</v>
      </c>
      <c r="M6740" s="20" t="s">
        <v>84</v>
      </c>
      <c r="N6740" s="26">
        <v>41792</v>
      </c>
      <c r="O6740" s="20" t="s">
        <v>56</v>
      </c>
      <c r="P6740" t="str">
        <f t="shared" si="105"/>
        <v>INSERT INTO @DataTable (Deal, AdvanceDate, PROV, DealPurpose, RateType, BEACON, LTV, TDS, GDS, InsuranceType, PrincipalBalance, OccupancyType, AccountStatus, Closed_Date, DelinquencyBucket) VALUES (6739, '2012-06-22', 'ON', 'Purchase', 'Fixed', 671, 95, 40.88, 20.16, 'HiRatio', 0, 'Owner-Occupied', 'Closed', '2014-06-02', 'Current');</v>
      </c>
    </row>
    <row r="6741" spans="1:16" x14ac:dyDescent="0.35">
      <c r="A6741" s="22">
        <v>6740</v>
      </c>
      <c r="B6741" s="21">
        <v>42216</v>
      </c>
      <c r="C6741" s="22" t="s">
        <v>57</v>
      </c>
      <c r="D6741" s="22" t="s">
        <v>61</v>
      </c>
      <c r="E6741" s="22" t="s">
        <v>53</v>
      </c>
      <c r="F6741" s="22">
        <v>798</v>
      </c>
      <c r="G6741" s="22">
        <v>80</v>
      </c>
      <c r="H6741" s="22">
        <v>23.86</v>
      </c>
      <c r="I6741" s="22">
        <v>23.55</v>
      </c>
      <c r="J6741" s="22" t="s">
        <v>54</v>
      </c>
      <c r="K6741" s="23">
        <v>172172.4</v>
      </c>
      <c r="L6741" s="23" t="s">
        <v>55</v>
      </c>
      <c r="M6741" s="23" t="s">
        <v>83</v>
      </c>
      <c r="N6741" s="27"/>
      <c r="O6741" s="23" t="s">
        <v>56</v>
      </c>
      <c r="P6741" t="str">
        <f t="shared" si="105"/>
        <v>INSERT INTO @DataTable (Deal, AdvanceDate, PROV, DealPurpose, RateType, BEACON, LTV, TDS, GDS, InsuranceType, PrincipalBalance, OccupancyType, AccountStatus, Closed_Date, DelinquencyBucket) VALUES (6740, '2015-07-31', 'ON', 'Purchase', 'Fixed', 798, 80, 23.86, 23.55, 'Conv', 172172.4, 'Owner-Occupied', 'Open', '1900-01-00', 'Current');</v>
      </c>
    </row>
    <row r="6742" spans="1:16" x14ac:dyDescent="0.35">
      <c r="A6742" s="19">
        <v>6741</v>
      </c>
      <c r="B6742" s="18">
        <v>41890</v>
      </c>
      <c r="C6742" s="19" t="s">
        <v>58</v>
      </c>
      <c r="D6742" s="19" t="s">
        <v>59</v>
      </c>
      <c r="E6742" s="19" t="s">
        <v>40</v>
      </c>
      <c r="F6742" s="19">
        <v>699</v>
      </c>
      <c r="G6742" s="19">
        <v>77.55</v>
      </c>
      <c r="H6742" s="19">
        <v>30.96</v>
      </c>
      <c r="I6742" s="19">
        <v>13.33</v>
      </c>
      <c r="J6742" s="19" t="s">
        <v>54</v>
      </c>
      <c r="K6742" s="20">
        <v>164669.81</v>
      </c>
      <c r="L6742" s="20" t="s">
        <v>55</v>
      </c>
      <c r="M6742" s="20" t="s">
        <v>83</v>
      </c>
      <c r="N6742" s="26"/>
      <c r="O6742" s="20" t="s">
        <v>56</v>
      </c>
      <c r="P6742" t="str">
        <f t="shared" si="105"/>
        <v>INSERT INTO @DataTable (Deal, AdvanceDate, PROV, DealPurpose, RateType, BEACON, LTV, TDS, GDS, InsuranceType, PrincipalBalance, OccupancyType, AccountStatus, Closed_Date, DelinquencyBucket) VALUES (6741, '2014-09-08', 'BC', 'Transfer', 'ARM', 699, 77.55, 30.96, 13.33, 'Conv', 164669.81, 'Owner-Occupied', 'Open', '1900-01-00', 'Current');</v>
      </c>
    </row>
    <row r="6743" spans="1:16" x14ac:dyDescent="0.35">
      <c r="A6743" s="22">
        <v>6742</v>
      </c>
      <c r="B6743" s="21">
        <v>40592</v>
      </c>
      <c r="C6743" s="22" t="s">
        <v>57</v>
      </c>
      <c r="D6743" s="22" t="s">
        <v>61</v>
      </c>
      <c r="E6743" s="22" t="s">
        <v>53</v>
      </c>
      <c r="F6743" s="22">
        <v>796</v>
      </c>
      <c r="G6743" s="22">
        <v>87.27</v>
      </c>
      <c r="H6743" s="22">
        <v>30.91</v>
      </c>
      <c r="I6743" s="22">
        <v>14.82</v>
      </c>
      <c r="J6743" s="22" t="s">
        <v>60</v>
      </c>
      <c r="K6743" s="23">
        <v>0</v>
      </c>
      <c r="L6743" s="23" t="s">
        <v>55</v>
      </c>
      <c r="M6743" s="23" t="s">
        <v>84</v>
      </c>
      <c r="N6743" s="27">
        <v>42144</v>
      </c>
      <c r="O6743" s="23" t="s">
        <v>56</v>
      </c>
      <c r="P6743" t="str">
        <f t="shared" si="105"/>
        <v>INSERT INTO @DataTable (Deal, AdvanceDate, PROV, DealPurpose, RateType, BEACON, LTV, TDS, GDS, InsuranceType, PrincipalBalance, OccupancyType, AccountStatus, Closed_Date, DelinquencyBucket) VALUES (6742, '2011-02-18', 'ON', 'Purchase', 'Fixed', 796, 87.27, 30.91, 14.82, 'HiRatio', 0, 'Owner-Occupied', 'Closed', '2015-05-20', 'Current');</v>
      </c>
    </row>
    <row r="6744" spans="1:16" x14ac:dyDescent="0.35">
      <c r="A6744" s="19">
        <v>6743</v>
      </c>
      <c r="B6744" s="18">
        <v>42059</v>
      </c>
      <c r="C6744" s="19" t="s">
        <v>65</v>
      </c>
      <c r="D6744" s="19" t="s">
        <v>52</v>
      </c>
      <c r="E6744" s="19" t="s">
        <v>40</v>
      </c>
      <c r="F6744" s="19">
        <v>708</v>
      </c>
      <c r="G6744" s="19">
        <v>73.81</v>
      </c>
      <c r="H6744" s="19">
        <v>38.840000000000003</v>
      </c>
      <c r="I6744" s="19">
        <v>21.21</v>
      </c>
      <c r="J6744" s="19" t="s">
        <v>54</v>
      </c>
      <c r="K6744" s="20">
        <v>132329.98000000001</v>
      </c>
      <c r="L6744" s="20" t="s">
        <v>55</v>
      </c>
      <c r="M6744" s="20" t="s">
        <v>83</v>
      </c>
      <c r="N6744" s="26"/>
      <c r="O6744" s="20" t="s">
        <v>56</v>
      </c>
      <c r="P6744" t="str">
        <f t="shared" si="105"/>
        <v>INSERT INTO @DataTable (Deal, AdvanceDate, PROV, DealPurpose, RateType, BEACON, LTV, TDS, GDS, InsuranceType, PrincipalBalance, OccupancyType, AccountStatus, Closed_Date, DelinquencyBucket) VALUES (6743, '2015-02-24', 'NS', 'Refinance External', 'ARM', 708, 73.81, 38.84, 21.21, 'Conv', 132329.98, 'Owner-Occupied', 'Open', '1900-01-00', 'Current');</v>
      </c>
    </row>
    <row r="6745" spans="1:16" x14ac:dyDescent="0.35">
      <c r="A6745" s="22">
        <v>6744</v>
      </c>
      <c r="B6745" s="21">
        <v>42537</v>
      </c>
      <c r="C6745" s="22" t="s">
        <v>58</v>
      </c>
      <c r="D6745" s="22" t="s">
        <v>61</v>
      </c>
      <c r="E6745" s="22" t="s">
        <v>53</v>
      </c>
      <c r="F6745" s="22">
        <v>837</v>
      </c>
      <c r="G6745" s="22">
        <v>94.46</v>
      </c>
      <c r="H6745" s="22">
        <v>40.93</v>
      </c>
      <c r="I6745" s="22">
        <v>34.68</v>
      </c>
      <c r="J6745" s="22" t="s">
        <v>60</v>
      </c>
      <c r="K6745" s="23">
        <v>539006.5</v>
      </c>
      <c r="L6745" s="23" t="s">
        <v>55</v>
      </c>
      <c r="M6745" s="23" t="s">
        <v>83</v>
      </c>
      <c r="N6745" s="27"/>
      <c r="O6745" s="23" t="s">
        <v>56</v>
      </c>
      <c r="P6745" t="str">
        <f t="shared" si="105"/>
        <v>INSERT INTO @DataTable (Deal, AdvanceDate, PROV, DealPurpose, RateType, BEACON, LTV, TDS, GDS, InsuranceType, PrincipalBalance, OccupancyType, AccountStatus, Closed_Date, DelinquencyBucket) VALUES (6744, '2016-06-16', 'BC', 'Purchase', 'Fixed', 837, 94.46, 40.93, 34.68, 'HiRatio', 539006.5, 'Owner-Occupied', 'Open', '1900-01-00', 'Current');</v>
      </c>
    </row>
    <row r="6746" spans="1:16" x14ac:dyDescent="0.35">
      <c r="A6746" s="19">
        <v>6745</v>
      </c>
      <c r="B6746" s="18">
        <v>42335</v>
      </c>
      <c r="C6746" s="19" t="s">
        <v>58</v>
      </c>
      <c r="D6746" s="19" t="s">
        <v>64</v>
      </c>
      <c r="E6746" s="19" t="s">
        <v>53</v>
      </c>
      <c r="F6746" s="19">
        <v>723</v>
      </c>
      <c r="G6746" s="19">
        <v>95</v>
      </c>
      <c r="H6746" s="19">
        <v>43.83</v>
      </c>
      <c r="I6746" s="19">
        <v>22.27</v>
      </c>
      <c r="J6746" s="19" t="s">
        <v>60</v>
      </c>
      <c r="K6746" s="20">
        <v>498323.51</v>
      </c>
      <c r="L6746" s="20" t="s">
        <v>55</v>
      </c>
      <c r="M6746" s="20" t="s">
        <v>83</v>
      </c>
      <c r="N6746" s="26"/>
      <c r="O6746" s="20" t="s">
        <v>56</v>
      </c>
      <c r="P6746" t="str">
        <f t="shared" si="105"/>
        <v>INSERT INTO @DataTable (Deal, AdvanceDate, PROV, DealPurpose, RateType, BEACON, LTV, TDS, GDS, InsuranceType, PrincipalBalance, OccupancyType, AccountStatus, Closed_Date, DelinquencyBucket) VALUES (6745, '2015-11-27', 'BC', 'Purchase with Improvements', 'Fixed', 723, 95, 43.83, 22.27, 'HiRatio', 498323.51, 'Owner-Occupied', 'Open', '1900-01-00', 'Current');</v>
      </c>
    </row>
    <row r="6747" spans="1:16" x14ac:dyDescent="0.35">
      <c r="A6747" s="22">
        <v>6746</v>
      </c>
      <c r="B6747" s="21">
        <v>41262</v>
      </c>
      <c r="C6747" s="22" t="s">
        <v>57</v>
      </c>
      <c r="D6747" s="22" t="s">
        <v>52</v>
      </c>
      <c r="E6747" s="22" t="s">
        <v>53</v>
      </c>
      <c r="F6747" s="22">
        <v>653</v>
      </c>
      <c r="G6747" s="22">
        <v>60</v>
      </c>
      <c r="H6747" s="22">
        <v>36.71</v>
      </c>
      <c r="I6747" s="22">
        <v>34.619999999999997</v>
      </c>
      <c r="J6747" s="22" t="s">
        <v>54</v>
      </c>
      <c r="K6747" s="23">
        <v>607572.4</v>
      </c>
      <c r="L6747" s="23" t="s">
        <v>62</v>
      </c>
      <c r="M6747" s="23" t="s">
        <v>83</v>
      </c>
      <c r="N6747" s="27"/>
      <c r="O6747" s="23" t="s">
        <v>56</v>
      </c>
      <c r="P6747" t="str">
        <f t="shared" si="105"/>
        <v>INSERT INTO @DataTable (Deal, AdvanceDate, PROV, DealPurpose, RateType, BEACON, LTV, TDS, GDS, InsuranceType, PrincipalBalance, OccupancyType, AccountStatus, Closed_Date, DelinquencyBucket) VALUES (6746, '2012-12-19', 'ON', 'Refinance External', 'Fixed', 653, 60, 36.71, 34.62, 'Conv', 607572.4, 'Rental', 'Open', '1900-01-00', 'Current');</v>
      </c>
    </row>
    <row r="6748" spans="1:16" x14ac:dyDescent="0.35">
      <c r="A6748" s="19">
        <v>6747</v>
      </c>
      <c r="B6748" s="18">
        <v>41816</v>
      </c>
      <c r="C6748" s="19" t="s">
        <v>57</v>
      </c>
      <c r="D6748" s="19" t="s">
        <v>61</v>
      </c>
      <c r="E6748" s="19" t="s">
        <v>40</v>
      </c>
      <c r="F6748" s="19">
        <v>745</v>
      </c>
      <c r="G6748" s="19">
        <v>69.91</v>
      </c>
      <c r="H6748" s="19">
        <v>28.75</v>
      </c>
      <c r="I6748" s="19">
        <v>10.31</v>
      </c>
      <c r="J6748" s="19" t="s">
        <v>54</v>
      </c>
      <c r="K6748" s="20">
        <v>172387.87</v>
      </c>
      <c r="L6748" s="20" t="s">
        <v>66</v>
      </c>
      <c r="M6748" s="20" t="s">
        <v>83</v>
      </c>
      <c r="N6748" s="26"/>
      <c r="O6748" s="20" t="s">
        <v>56</v>
      </c>
      <c r="P6748" t="str">
        <f t="shared" si="105"/>
        <v>INSERT INTO @DataTable (Deal, AdvanceDate, PROV, DealPurpose, RateType, BEACON, LTV, TDS, GDS, InsuranceType, PrincipalBalance, OccupancyType, AccountStatus, Closed_Date, DelinquencyBucket) VALUES (6747, '2014-06-26', 'ON', 'Purchase', 'ARM', 745, 69.91, 28.75, 10.31, 'Conv', 172387.87, 'Second Home', 'Open', '1900-01-00', 'Current');</v>
      </c>
    </row>
    <row r="6749" spans="1:16" x14ac:dyDescent="0.35">
      <c r="A6749" s="22">
        <v>6748</v>
      </c>
      <c r="B6749" s="21">
        <v>42627</v>
      </c>
      <c r="C6749" s="22" t="s">
        <v>57</v>
      </c>
      <c r="D6749" s="22" t="s">
        <v>52</v>
      </c>
      <c r="E6749" s="22" t="s">
        <v>53</v>
      </c>
      <c r="F6749" s="22">
        <v>771</v>
      </c>
      <c r="G6749" s="22">
        <v>80</v>
      </c>
      <c r="H6749" s="22">
        <v>24.74</v>
      </c>
      <c r="I6749" s="22">
        <v>22.4</v>
      </c>
      <c r="J6749" s="22" t="s">
        <v>54</v>
      </c>
      <c r="K6749" s="23">
        <v>483249.58</v>
      </c>
      <c r="L6749" s="23" t="s">
        <v>55</v>
      </c>
      <c r="M6749" s="23" t="s">
        <v>83</v>
      </c>
      <c r="N6749" s="27"/>
      <c r="O6749" s="23" t="s">
        <v>56</v>
      </c>
      <c r="P6749" t="str">
        <f t="shared" si="105"/>
        <v>INSERT INTO @DataTable (Deal, AdvanceDate, PROV, DealPurpose, RateType, BEACON, LTV, TDS, GDS, InsuranceType, PrincipalBalance, OccupancyType, AccountStatus, Closed_Date, DelinquencyBucket) VALUES (6748, '2016-09-14', 'ON', 'Refinance External', 'Fixed', 771, 80, 24.74, 22.4, 'Conv', 483249.58, 'Owner-Occupied', 'Open', '1900-01-00', 'Current');</v>
      </c>
    </row>
    <row r="6750" spans="1:16" x14ac:dyDescent="0.35">
      <c r="A6750" s="19">
        <v>6749</v>
      </c>
      <c r="B6750" s="18">
        <v>42081</v>
      </c>
      <c r="C6750" s="19" t="s">
        <v>58</v>
      </c>
      <c r="D6750" s="19" t="s">
        <v>61</v>
      </c>
      <c r="E6750" s="19" t="s">
        <v>53</v>
      </c>
      <c r="F6750" s="19">
        <v>830</v>
      </c>
      <c r="G6750" s="19">
        <v>73.650000000000006</v>
      </c>
      <c r="H6750" s="19">
        <v>18.55</v>
      </c>
      <c r="I6750" s="19">
        <v>18.07</v>
      </c>
      <c r="J6750" s="19" t="s">
        <v>54</v>
      </c>
      <c r="K6750" s="20">
        <v>257556.51</v>
      </c>
      <c r="L6750" s="20" t="s">
        <v>55</v>
      </c>
      <c r="M6750" s="20" t="s">
        <v>83</v>
      </c>
      <c r="N6750" s="26"/>
      <c r="O6750" s="20" t="s">
        <v>56</v>
      </c>
      <c r="P6750" t="str">
        <f t="shared" si="105"/>
        <v>INSERT INTO @DataTable (Deal, AdvanceDate, PROV, DealPurpose, RateType, BEACON, LTV, TDS, GDS, InsuranceType, PrincipalBalance, OccupancyType, AccountStatus, Closed_Date, DelinquencyBucket) VALUES (6749, '2015-03-18', 'BC', 'Purchase', 'Fixed', 830, 73.65, 18.55, 18.07, 'Conv', 257556.51, 'Owner-Occupied', 'Open', '1900-01-00', 'Current');</v>
      </c>
    </row>
    <row r="6751" spans="1:16" x14ac:dyDescent="0.35">
      <c r="A6751" s="22">
        <v>6750</v>
      </c>
      <c r="B6751" s="21">
        <v>40856</v>
      </c>
      <c r="C6751" s="22" t="s">
        <v>51</v>
      </c>
      <c r="D6751" s="22" t="s">
        <v>59</v>
      </c>
      <c r="E6751" s="22" t="s">
        <v>53</v>
      </c>
      <c r="F6751" s="22">
        <v>771</v>
      </c>
      <c r="G6751" s="22">
        <v>72.260000000000005</v>
      </c>
      <c r="H6751" s="22">
        <v>31.71</v>
      </c>
      <c r="I6751" s="22">
        <v>32.31</v>
      </c>
      <c r="J6751" s="22" t="s">
        <v>54</v>
      </c>
      <c r="K6751" s="23">
        <v>202421.51</v>
      </c>
      <c r="L6751" s="23" t="s">
        <v>55</v>
      </c>
      <c r="M6751" s="23" t="s">
        <v>83</v>
      </c>
      <c r="N6751" s="27"/>
      <c r="O6751" s="23" t="s">
        <v>56</v>
      </c>
      <c r="P6751" t="str">
        <f t="shared" si="105"/>
        <v>INSERT INTO @DataTable (Deal, AdvanceDate, PROV, DealPurpose, RateType, BEACON, LTV, TDS, GDS, InsuranceType, PrincipalBalance, OccupancyType, AccountStatus, Closed_Date, DelinquencyBucket) VALUES (6750, '2011-11-09', 'AB', 'Transfer', 'Fixed', 771, 72.26, 31.71, 32.31, 'Conv', 202421.51, 'Owner-Occupied', 'Open', '1900-01-00', 'Current');</v>
      </c>
    </row>
    <row r="6752" spans="1:16" x14ac:dyDescent="0.35">
      <c r="A6752" s="19">
        <v>6751</v>
      </c>
      <c r="B6752" s="18">
        <v>41446</v>
      </c>
      <c r="C6752" s="19" t="s">
        <v>51</v>
      </c>
      <c r="D6752" s="19" t="s">
        <v>61</v>
      </c>
      <c r="E6752" s="19" t="s">
        <v>53</v>
      </c>
      <c r="F6752" s="19">
        <v>678</v>
      </c>
      <c r="G6752" s="19">
        <v>95</v>
      </c>
      <c r="H6752" s="19">
        <v>35.590000000000003</v>
      </c>
      <c r="I6752" s="19">
        <v>32.9</v>
      </c>
      <c r="J6752" s="19" t="s">
        <v>60</v>
      </c>
      <c r="K6752" s="20">
        <v>186557.76</v>
      </c>
      <c r="L6752" s="20" t="s">
        <v>55</v>
      </c>
      <c r="M6752" s="20" t="s">
        <v>83</v>
      </c>
      <c r="N6752" s="26"/>
      <c r="O6752" s="20" t="s">
        <v>56</v>
      </c>
      <c r="P6752" t="str">
        <f t="shared" si="105"/>
        <v>INSERT INTO @DataTable (Deal, AdvanceDate, PROV, DealPurpose, RateType, BEACON, LTV, TDS, GDS, InsuranceType, PrincipalBalance, OccupancyType, AccountStatus, Closed_Date, DelinquencyBucket) VALUES (6751, '2013-06-21', 'AB', 'Purchase', 'Fixed', 678, 95, 35.59, 32.9, 'HiRatio', 186557.76, 'Owner-Occupied', 'Open', '1900-01-00', 'Current');</v>
      </c>
    </row>
    <row r="6753" spans="1:16" x14ac:dyDescent="0.35">
      <c r="A6753" s="22">
        <v>6752</v>
      </c>
      <c r="B6753" s="21">
        <v>41943</v>
      </c>
      <c r="C6753" s="22" t="s">
        <v>58</v>
      </c>
      <c r="D6753" s="22" t="s">
        <v>52</v>
      </c>
      <c r="E6753" s="22" t="s">
        <v>40</v>
      </c>
      <c r="F6753" s="22">
        <v>793</v>
      </c>
      <c r="G6753" s="22">
        <v>76.37</v>
      </c>
      <c r="H6753" s="22">
        <v>34.5</v>
      </c>
      <c r="I6753" s="22">
        <v>27.95</v>
      </c>
      <c r="J6753" s="22" t="s">
        <v>54</v>
      </c>
      <c r="K6753" s="23">
        <v>416626.79</v>
      </c>
      <c r="L6753" s="23" t="s">
        <v>55</v>
      </c>
      <c r="M6753" s="23" t="s">
        <v>83</v>
      </c>
      <c r="N6753" s="27"/>
      <c r="O6753" s="23" t="s">
        <v>56</v>
      </c>
      <c r="P6753" t="str">
        <f t="shared" si="105"/>
        <v>INSERT INTO @DataTable (Deal, AdvanceDate, PROV, DealPurpose, RateType, BEACON, LTV, TDS, GDS, InsuranceType, PrincipalBalance, OccupancyType, AccountStatus, Closed_Date, DelinquencyBucket) VALUES (6752, '2014-10-31', 'BC', 'Refinance External', 'ARM', 793, 76.37, 34.5, 27.95, 'Conv', 416626.79, 'Owner-Occupied', 'Open', '1900-01-00', 'Current');</v>
      </c>
    </row>
    <row r="6754" spans="1:16" x14ac:dyDescent="0.35">
      <c r="A6754" s="19">
        <v>6753</v>
      </c>
      <c r="B6754" s="18">
        <v>41570</v>
      </c>
      <c r="C6754" s="19" t="s">
        <v>51</v>
      </c>
      <c r="D6754" s="19" t="s">
        <v>61</v>
      </c>
      <c r="E6754" s="19" t="s">
        <v>53</v>
      </c>
      <c r="F6754" s="19">
        <v>744</v>
      </c>
      <c r="G6754" s="19">
        <v>94.95</v>
      </c>
      <c r="H6754" s="19">
        <v>40.880000000000003</v>
      </c>
      <c r="I6754" s="19">
        <v>33.65</v>
      </c>
      <c r="J6754" s="19" t="s">
        <v>60</v>
      </c>
      <c r="K6754" s="20">
        <v>0</v>
      </c>
      <c r="L6754" s="20" t="s">
        <v>55</v>
      </c>
      <c r="M6754" s="20" t="s">
        <v>84</v>
      </c>
      <c r="N6754" s="26">
        <v>42432</v>
      </c>
      <c r="O6754" s="20" t="s">
        <v>56</v>
      </c>
      <c r="P6754" t="str">
        <f t="shared" si="105"/>
        <v>INSERT INTO @DataTable (Deal, AdvanceDate, PROV, DealPurpose, RateType, BEACON, LTV, TDS, GDS, InsuranceType, PrincipalBalance, OccupancyType, AccountStatus, Closed_Date, DelinquencyBucket) VALUES (6753, '2013-10-23', 'AB', 'Purchase', 'Fixed', 744, 94.95, 40.88, 33.65, 'HiRatio', 0, 'Owner-Occupied', 'Closed', '2016-03-03', 'Current');</v>
      </c>
    </row>
    <row r="6755" spans="1:16" x14ac:dyDescent="0.35">
      <c r="A6755" s="22">
        <v>6754</v>
      </c>
      <c r="B6755" s="21">
        <v>42650</v>
      </c>
      <c r="C6755" s="22" t="s">
        <v>58</v>
      </c>
      <c r="D6755" s="22" t="s">
        <v>61</v>
      </c>
      <c r="E6755" s="22" t="s">
        <v>53</v>
      </c>
      <c r="F6755" s="22">
        <v>823</v>
      </c>
      <c r="G6755" s="22">
        <v>82.48</v>
      </c>
      <c r="H6755" s="22">
        <v>35.200000000000003</v>
      </c>
      <c r="I6755" s="22">
        <v>28.18</v>
      </c>
      <c r="J6755" s="22" t="s">
        <v>60</v>
      </c>
      <c r="K6755" s="23">
        <v>303007.53999999998</v>
      </c>
      <c r="L6755" s="23" t="s">
        <v>55</v>
      </c>
      <c r="M6755" s="23" t="s">
        <v>83</v>
      </c>
      <c r="N6755" s="27"/>
      <c r="O6755" s="23" t="s">
        <v>56</v>
      </c>
      <c r="P6755" t="str">
        <f t="shared" si="105"/>
        <v>INSERT INTO @DataTable (Deal, AdvanceDate, PROV, DealPurpose, RateType, BEACON, LTV, TDS, GDS, InsuranceType, PrincipalBalance, OccupancyType, AccountStatus, Closed_Date, DelinquencyBucket) VALUES (6754, '2016-10-07', 'BC', 'Purchase', 'Fixed', 823, 82.48, 35.2, 28.18, 'HiRatio', 303007.54, 'Owner-Occupied', 'Open', '1900-01-00', 'Current');</v>
      </c>
    </row>
    <row r="6756" spans="1:16" x14ac:dyDescent="0.35">
      <c r="A6756" s="19">
        <v>6755</v>
      </c>
      <c r="B6756" s="18">
        <v>40935</v>
      </c>
      <c r="C6756" s="19" t="s">
        <v>51</v>
      </c>
      <c r="D6756" s="19" t="s">
        <v>61</v>
      </c>
      <c r="E6756" s="19" t="s">
        <v>53</v>
      </c>
      <c r="F6756" s="19">
        <v>777</v>
      </c>
      <c r="G6756" s="19">
        <v>95</v>
      </c>
      <c r="H6756" s="19">
        <v>36.049999999999997</v>
      </c>
      <c r="I6756" s="19">
        <v>25.82</v>
      </c>
      <c r="J6756" s="19" t="s">
        <v>60</v>
      </c>
      <c r="K6756" s="20">
        <v>266772.68</v>
      </c>
      <c r="L6756" s="20" t="s">
        <v>55</v>
      </c>
      <c r="M6756" s="20" t="s">
        <v>83</v>
      </c>
      <c r="N6756" s="26"/>
      <c r="O6756" s="20" t="s">
        <v>56</v>
      </c>
      <c r="P6756" t="str">
        <f t="shared" si="105"/>
        <v>INSERT INTO @DataTable (Deal, AdvanceDate, PROV, DealPurpose, RateType, BEACON, LTV, TDS, GDS, InsuranceType, PrincipalBalance, OccupancyType, AccountStatus, Closed_Date, DelinquencyBucket) VALUES (6755, '2012-01-27', 'AB', 'Purchase', 'Fixed', 777, 95, 36.05, 25.82, 'HiRatio', 266772.68, 'Owner-Occupied', 'Open', '1900-01-00', 'Current');</v>
      </c>
    </row>
    <row r="6757" spans="1:16" x14ac:dyDescent="0.35">
      <c r="A6757" s="22">
        <v>6756</v>
      </c>
      <c r="B6757" s="21">
        <v>41843</v>
      </c>
      <c r="C6757" s="22" t="s">
        <v>57</v>
      </c>
      <c r="D6757" s="22" t="s">
        <v>52</v>
      </c>
      <c r="E6757" s="22" t="s">
        <v>53</v>
      </c>
      <c r="F6757" s="22">
        <v>688</v>
      </c>
      <c r="G6757" s="22">
        <v>80</v>
      </c>
      <c r="H6757" s="22">
        <v>36.17</v>
      </c>
      <c r="I6757" s="22">
        <v>19.73</v>
      </c>
      <c r="J6757" s="22" t="s">
        <v>54</v>
      </c>
      <c r="K6757" s="23">
        <v>0</v>
      </c>
      <c r="L6757" s="23" t="s">
        <v>55</v>
      </c>
      <c r="M6757" s="23" t="s">
        <v>84</v>
      </c>
      <c r="N6757" s="27">
        <v>42752</v>
      </c>
      <c r="O6757" s="23" t="s">
        <v>56</v>
      </c>
      <c r="P6757" t="str">
        <f t="shared" si="105"/>
        <v>INSERT INTO @DataTable (Deal, AdvanceDate, PROV, DealPurpose, RateType, BEACON, LTV, TDS, GDS, InsuranceType, PrincipalBalance, OccupancyType, AccountStatus, Closed_Date, DelinquencyBucket) VALUES (6756, '2014-07-23', 'ON', 'Refinance External', 'Fixed', 688, 80, 36.17, 19.73, 'Conv', 0, 'Owner-Occupied', 'Closed', '2017-01-17', 'Current');</v>
      </c>
    </row>
    <row r="6758" spans="1:16" x14ac:dyDescent="0.35">
      <c r="A6758" s="19">
        <v>6757</v>
      </c>
      <c r="B6758" s="18">
        <v>41813</v>
      </c>
      <c r="C6758" s="19" t="s">
        <v>65</v>
      </c>
      <c r="D6758" s="19" t="s">
        <v>61</v>
      </c>
      <c r="E6758" s="19" t="s">
        <v>53</v>
      </c>
      <c r="F6758" s="19">
        <v>806</v>
      </c>
      <c r="G6758" s="19">
        <v>87.1</v>
      </c>
      <c r="H6758" s="19">
        <v>43.55</v>
      </c>
      <c r="I6758" s="19">
        <v>30.78</v>
      </c>
      <c r="J6758" s="19" t="s">
        <v>60</v>
      </c>
      <c r="K6758" s="20">
        <v>128301.31</v>
      </c>
      <c r="L6758" s="20" t="s">
        <v>55</v>
      </c>
      <c r="M6758" s="20" t="s">
        <v>83</v>
      </c>
      <c r="N6758" s="26"/>
      <c r="O6758" s="20" t="s">
        <v>56</v>
      </c>
      <c r="P6758" t="str">
        <f t="shared" si="105"/>
        <v>INSERT INTO @DataTable (Deal, AdvanceDate, PROV, DealPurpose, RateType, BEACON, LTV, TDS, GDS, InsuranceType, PrincipalBalance, OccupancyType, AccountStatus, Closed_Date, DelinquencyBucket) VALUES (6757, '2014-06-23', 'NS', 'Purchase', 'Fixed', 806, 87.1, 43.55, 30.78, 'HiRatio', 128301.31, 'Owner-Occupied', 'Open', '1900-01-00', 'Current');</v>
      </c>
    </row>
    <row r="6759" spans="1:16" x14ac:dyDescent="0.35">
      <c r="A6759" s="22">
        <v>6758</v>
      </c>
      <c r="B6759" s="21">
        <v>41537</v>
      </c>
      <c r="C6759" s="22" t="s">
        <v>57</v>
      </c>
      <c r="D6759" s="22" t="s">
        <v>52</v>
      </c>
      <c r="E6759" s="22" t="s">
        <v>40</v>
      </c>
      <c r="F6759" s="22">
        <v>666</v>
      </c>
      <c r="G6759" s="22">
        <v>80</v>
      </c>
      <c r="H6759" s="22">
        <v>35.03</v>
      </c>
      <c r="I6759" s="22">
        <v>19.75</v>
      </c>
      <c r="J6759" s="22" t="s">
        <v>54</v>
      </c>
      <c r="K6759" s="23">
        <v>0</v>
      </c>
      <c r="L6759" s="23" t="s">
        <v>55</v>
      </c>
      <c r="M6759" s="23" t="s">
        <v>84</v>
      </c>
      <c r="N6759" s="27">
        <v>41859</v>
      </c>
      <c r="O6759" s="23" t="s">
        <v>56</v>
      </c>
      <c r="P6759" t="str">
        <f t="shared" si="105"/>
        <v>INSERT INTO @DataTable (Deal, AdvanceDate, PROV, DealPurpose, RateType, BEACON, LTV, TDS, GDS, InsuranceType, PrincipalBalance, OccupancyType, AccountStatus, Closed_Date, DelinquencyBucket) VALUES (6758, '2013-09-20', 'ON', 'Refinance External', 'ARM', 666, 80, 35.03, 19.75, 'Conv', 0, 'Owner-Occupied', 'Closed', '2014-08-08', 'Current');</v>
      </c>
    </row>
    <row r="6760" spans="1:16" x14ac:dyDescent="0.35">
      <c r="A6760" s="19">
        <v>6759</v>
      </c>
      <c r="B6760" s="18">
        <v>41914</v>
      </c>
      <c r="C6760" s="19" t="s">
        <v>57</v>
      </c>
      <c r="D6760" s="19" t="s">
        <v>61</v>
      </c>
      <c r="E6760" s="19" t="s">
        <v>40</v>
      </c>
      <c r="F6760" s="19">
        <v>699</v>
      </c>
      <c r="G6760" s="19">
        <v>90</v>
      </c>
      <c r="H6760" s="19">
        <v>31.9</v>
      </c>
      <c r="I6760" s="19">
        <v>26.91</v>
      </c>
      <c r="J6760" s="19" t="s">
        <v>60</v>
      </c>
      <c r="K6760" s="20">
        <v>0</v>
      </c>
      <c r="L6760" s="20" t="s">
        <v>55</v>
      </c>
      <c r="M6760" s="20" t="s">
        <v>84</v>
      </c>
      <c r="N6760" s="26">
        <v>42689</v>
      </c>
      <c r="O6760" s="20" t="s">
        <v>56</v>
      </c>
      <c r="P6760" t="str">
        <f t="shared" si="105"/>
        <v>INSERT INTO @DataTable (Deal, AdvanceDate, PROV, DealPurpose, RateType, BEACON, LTV, TDS, GDS, InsuranceType, PrincipalBalance, OccupancyType, AccountStatus, Closed_Date, DelinquencyBucket) VALUES (6759, '2014-10-02', 'ON', 'Purchase', 'ARM', 699, 90, 31.9, 26.91, 'HiRatio', 0, 'Owner-Occupied', 'Closed', '2016-11-15', 'Current');</v>
      </c>
    </row>
    <row r="6761" spans="1:16" x14ac:dyDescent="0.35">
      <c r="A6761" s="22">
        <v>6760</v>
      </c>
      <c r="B6761" s="21">
        <v>42704</v>
      </c>
      <c r="C6761" s="22" t="s">
        <v>57</v>
      </c>
      <c r="D6761" s="22" t="s">
        <v>61</v>
      </c>
      <c r="E6761" s="22" t="s">
        <v>53</v>
      </c>
      <c r="F6761" s="22">
        <v>841</v>
      </c>
      <c r="G6761" s="22">
        <v>66.06</v>
      </c>
      <c r="H6761" s="22">
        <v>21.16</v>
      </c>
      <c r="I6761" s="22">
        <v>15.94</v>
      </c>
      <c r="J6761" s="22" t="s">
        <v>54</v>
      </c>
      <c r="K6761" s="23">
        <v>290575.14</v>
      </c>
      <c r="L6761" s="23" t="s">
        <v>55</v>
      </c>
      <c r="M6761" s="23" t="s">
        <v>83</v>
      </c>
      <c r="N6761" s="27"/>
      <c r="O6761" s="23" t="s">
        <v>56</v>
      </c>
      <c r="P6761" t="str">
        <f t="shared" si="105"/>
        <v>INSERT INTO @DataTable (Deal, AdvanceDate, PROV, DealPurpose, RateType, BEACON, LTV, TDS, GDS, InsuranceType, PrincipalBalance, OccupancyType, AccountStatus, Closed_Date, DelinquencyBucket) VALUES (6760, '2016-11-30', 'ON', 'Purchase', 'Fixed', 841, 66.06, 21.16, 15.94, 'Conv', 290575.14, 'Owner-Occupied', 'Open', '1900-01-00', 'Current');</v>
      </c>
    </row>
    <row r="6762" spans="1:16" x14ac:dyDescent="0.35">
      <c r="A6762" s="19">
        <v>6761</v>
      </c>
      <c r="B6762" s="18">
        <v>42551</v>
      </c>
      <c r="C6762" s="19" t="s">
        <v>51</v>
      </c>
      <c r="D6762" s="19" t="s">
        <v>61</v>
      </c>
      <c r="E6762" s="19" t="s">
        <v>40</v>
      </c>
      <c r="F6762" s="19">
        <v>0</v>
      </c>
      <c r="G6762" s="19">
        <v>80</v>
      </c>
      <c r="H6762" s="19">
        <v>38.29</v>
      </c>
      <c r="I6762" s="19">
        <v>5.08</v>
      </c>
      <c r="J6762" s="19" t="s">
        <v>54</v>
      </c>
      <c r="K6762" s="20">
        <v>189656.38</v>
      </c>
      <c r="L6762" s="20" t="s">
        <v>62</v>
      </c>
      <c r="M6762" s="20" t="s">
        <v>83</v>
      </c>
      <c r="N6762" s="26"/>
      <c r="O6762" s="20" t="s">
        <v>56</v>
      </c>
      <c r="P6762" t="str">
        <f t="shared" si="105"/>
        <v>INSERT INTO @DataTable (Deal, AdvanceDate, PROV, DealPurpose, RateType, BEACON, LTV, TDS, GDS, InsuranceType, PrincipalBalance, OccupancyType, AccountStatus, Closed_Date, DelinquencyBucket) VALUES (6761, '2016-06-30', 'AB', 'Purchase', 'ARM', 0, 80, 38.29, 5.08, 'Conv', 189656.38, 'Rental', 'Open', '1900-01-00', 'Current');</v>
      </c>
    </row>
    <row r="6763" spans="1:16" x14ac:dyDescent="0.35">
      <c r="A6763" s="22">
        <v>6762</v>
      </c>
      <c r="B6763" s="21">
        <v>41579</v>
      </c>
      <c r="C6763" s="22" t="s">
        <v>57</v>
      </c>
      <c r="D6763" s="22" t="s">
        <v>61</v>
      </c>
      <c r="E6763" s="22" t="s">
        <v>40</v>
      </c>
      <c r="F6763" s="22">
        <v>814</v>
      </c>
      <c r="G6763" s="22">
        <v>95</v>
      </c>
      <c r="H6763" s="22">
        <v>26.73</v>
      </c>
      <c r="I6763" s="22">
        <v>26.32</v>
      </c>
      <c r="J6763" s="22" t="s">
        <v>60</v>
      </c>
      <c r="K6763" s="23">
        <v>242790.83</v>
      </c>
      <c r="L6763" s="23" t="s">
        <v>55</v>
      </c>
      <c r="M6763" s="23" t="s">
        <v>83</v>
      </c>
      <c r="N6763" s="27"/>
      <c r="O6763" s="23" t="s">
        <v>56</v>
      </c>
      <c r="P6763" t="str">
        <f t="shared" si="105"/>
        <v>INSERT INTO @DataTable (Deal, AdvanceDate, PROV, DealPurpose, RateType, BEACON, LTV, TDS, GDS, InsuranceType, PrincipalBalance, OccupancyType, AccountStatus, Closed_Date, DelinquencyBucket) VALUES (6762, '2013-11-01', 'ON', 'Purchase', 'ARM', 814, 95, 26.73, 26.32, 'HiRatio', 242790.83, 'Owner-Occupied', 'Open', '1900-01-00', 'Current');</v>
      </c>
    </row>
    <row r="6764" spans="1:16" x14ac:dyDescent="0.35">
      <c r="A6764" s="19">
        <v>6763</v>
      </c>
      <c r="B6764" s="18">
        <v>42132</v>
      </c>
      <c r="C6764" s="19" t="s">
        <v>58</v>
      </c>
      <c r="D6764" s="19" t="s">
        <v>59</v>
      </c>
      <c r="E6764" s="19" t="s">
        <v>40</v>
      </c>
      <c r="F6764" s="19">
        <v>769</v>
      </c>
      <c r="G6764" s="19">
        <v>48.45</v>
      </c>
      <c r="H6764" s="19">
        <v>28.91</v>
      </c>
      <c r="I6764" s="19">
        <v>16.72</v>
      </c>
      <c r="J6764" s="19" t="s">
        <v>54</v>
      </c>
      <c r="K6764" s="20">
        <v>0</v>
      </c>
      <c r="L6764" s="20" t="s">
        <v>55</v>
      </c>
      <c r="M6764" s="20" t="s">
        <v>84</v>
      </c>
      <c r="N6764" s="26">
        <v>42538</v>
      </c>
      <c r="O6764" s="20" t="s">
        <v>56</v>
      </c>
      <c r="P6764" t="str">
        <f t="shared" si="105"/>
        <v>INSERT INTO @DataTable (Deal, AdvanceDate, PROV, DealPurpose, RateType, BEACON, LTV, TDS, GDS, InsuranceType, PrincipalBalance, OccupancyType, AccountStatus, Closed_Date, DelinquencyBucket) VALUES (6763, '2015-05-08', 'BC', 'Transfer', 'ARM', 769, 48.45, 28.91, 16.72, 'Conv', 0, 'Owner-Occupied', 'Closed', '2016-06-17', 'Current');</v>
      </c>
    </row>
    <row r="6765" spans="1:16" x14ac:dyDescent="0.35">
      <c r="A6765" s="22">
        <v>6764</v>
      </c>
      <c r="B6765" s="21">
        <v>40998</v>
      </c>
      <c r="C6765" s="22" t="s">
        <v>51</v>
      </c>
      <c r="D6765" s="22" t="s">
        <v>61</v>
      </c>
      <c r="E6765" s="22" t="s">
        <v>53</v>
      </c>
      <c r="F6765" s="22">
        <v>704</v>
      </c>
      <c r="G6765" s="22">
        <v>95</v>
      </c>
      <c r="H6765" s="22">
        <v>34.200000000000003</v>
      </c>
      <c r="I6765" s="22">
        <v>32.96</v>
      </c>
      <c r="J6765" s="22" t="s">
        <v>60</v>
      </c>
      <c r="K6765" s="23">
        <v>317762.95</v>
      </c>
      <c r="L6765" s="23" t="s">
        <v>55</v>
      </c>
      <c r="M6765" s="23" t="s">
        <v>83</v>
      </c>
      <c r="N6765" s="27"/>
      <c r="O6765" s="23" t="s">
        <v>56</v>
      </c>
      <c r="P6765" t="str">
        <f t="shared" si="105"/>
        <v>INSERT INTO @DataTable (Deal, AdvanceDate, PROV, DealPurpose, RateType, BEACON, LTV, TDS, GDS, InsuranceType, PrincipalBalance, OccupancyType, AccountStatus, Closed_Date, DelinquencyBucket) VALUES (6764, '2012-03-30', 'AB', 'Purchase', 'Fixed', 704, 95, 34.2, 32.96, 'HiRatio', 317762.95, 'Owner-Occupied', 'Open', '1900-01-00', 'Current');</v>
      </c>
    </row>
    <row r="6766" spans="1:16" x14ac:dyDescent="0.35">
      <c r="A6766" s="19">
        <v>6765</v>
      </c>
      <c r="B6766" s="18">
        <v>40863</v>
      </c>
      <c r="C6766" s="19" t="s">
        <v>51</v>
      </c>
      <c r="D6766" s="19" t="s">
        <v>59</v>
      </c>
      <c r="E6766" s="19" t="s">
        <v>53</v>
      </c>
      <c r="F6766" s="19">
        <v>807</v>
      </c>
      <c r="G6766" s="19">
        <v>26.95</v>
      </c>
      <c r="H6766" s="19">
        <v>24.32</v>
      </c>
      <c r="I6766" s="19">
        <v>14.18</v>
      </c>
      <c r="J6766" s="19" t="s">
        <v>54</v>
      </c>
      <c r="K6766" s="20">
        <v>0</v>
      </c>
      <c r="L6766" s="20" t="s">
        <v>55</v>
      </c>
      <c r="M6766" s="20" t="s">
        <v>84</v>
      </c>
      <c r="N6766" s="26">
        <v>42324</v>
      </c>
      <c r="O6766" s="20" t="s">
        <v>56</v>
      </c>
      <c r="P6766" t="str">
        <f t="shared" si="105"/>
        <v>INSERT INTO @DataTable (Deal, AdvanceDate, PROV, DealPurpose, RateType, BEACON, LTV, TDS, GDS, InsuranceType, PrincipalBalance, OccupancyType, AccountStatus, Closed_Date, DelinquencyBucket) VALUES (6765, '2011-11-16', 'AB', 'Transfer', 'Fixed', 807, 26.95, 24.32, 14.18, 'Conv', 0, 'Owner-Occupied', 'Closed', '2015-11-16', 'Current');</v>
      </c>
    </row>
    <row r="6767" spans="1:16" x14ac:dyDescent="0.35">
      <c r="A6767" s="22">
        <v>6766</v>
      </c>
      <c r="B6767" s="21">
        <v>42485</v>
      </c>
      <c r="C6767" s="22" t="s">
        <v>57</v>
      </c>
      <c r="D6767" s="22" t="s">
        <v>52</v>
      </c>
      <c r="E6767" s="22" t="s">
        <v>40</v>
      </c>
      <c r="F6767" s="22">
        <v>743</v>
      </c>
      <c r="G6767" s="22">
        <v>66.67</v>
      </c>
      <c r="H6767" s="22">
        <v>29.96</v>
      </c>
      <c r="I6767" s="22">
        <v>29.55</v>
      </c>
      <c r="J6767" s="22" t="s">
        <v>54</v>
      </c>
      <c r="K6767" s="23">
        <v>529138.24</v>
      </c>
      <c r="L6767" s="23" t="s">
        <v>55</v>
      </c>
      <c r="M6767" s="23" t="s">
        <v>83</v>
      </c>
      <c r="N6767" s="27"/>
      <c r="O6767" s="23" t="s">
        <v>56</v>
      </c>
      <c r="P6767" t="str">
        <f t="shared" si="105"/>
        <v>INSERT INTO @DataTable (Deal, AdvanceDate, PROV, DealPurpose, RateType, BEACON, LTV, TDS, GDS, InsuranceType, PrincipalBalance, OccupancyType, AccountStatus, Closed_Date, DelinquencyBucket) VALUES (6766, '2016-04-25', 'ON', 'Refinance External', 'ARM', 743, 66.67, 29.96, 29.55, 'Conv', 529138.24, 'Owner-Occupied', 'Open', '1900-01-00', 'Current');</v>
      </c>
    </row>
    <row r="6768" spans="1:16" x14ac:dyDescent="0.35">
      <c r="A6768" s="19">
        <v>6767</v>
      </c>
      <c r="B6768" s="18">
        <v>42062</v>
      </c>
      <c r="C6768" s="19" t="s">
        <v>57</v>
      </c>
      <c r="D6768" s="19" t="s">
        <v>52</v>
      </c>
      <c r="E6768" s="19" t="s">
        <v>40</v>
      </c>
      <c r="F6768" s="19">
        <v>789</v>
      </c>
      <c r="G6768" s="19">
        <v>73.150000000000006</v>
      </c>
      <c r="H6768" s="19">
        <v>29.43</v>
      </c>
      <c r="I6768" s="19">
        <v>20.64</v>
      </c>
      <c r="J6768" s="19" t="s">
        <v>54</v>
      </c>
      <c r="K6768" s="20">
        <v>367783.33</v>
      </c>
      <c r="L6768" s="20" t="s">
        <v>55</v>
      </c>
      <c r="M6768" s="20" t="s">
        <v>83</v>
      </c>
      <c r="N6768" s="26"/>
      <c r="O6768" s="20" t="s">
        <v>56</v>
      </c>
      <c r="P6768" t="str">
        <f t="shared" si="105"/>
        <v>INSERT INTO @DataTable (Deal, AdvanceDate, PROV, DealPurpose, RateType, BEACON, LTV, TDS, GDS, InsuranceType, PrincipalBalance, OccupancyType, AccountStatus, Closed_Date, DelinquencyBucket) VALUES (6767, '2015-02-27', 'ON', 'Refinance External', 'ARM', 789, 73.15, 29.43, 20.64, 'Conv', 367783.33, 'Owner-Occupied', 'Open', '1900-01-00', 'Current');</v>
      </c>
    </row>
    <row r="6769" spans="1:16" x14ac:dyDescent="0.35">
      <c r="A6769" s="22">
        <v>6768</v>
      </c>
      <c r="B6769" s="21">
        <v>42576</v>
      </c>
      <c r="C6769" s="22" t="s">
        <v>57</v>
      </c>
      <c r="D6769" s="22" t="s">
        <v>52</v>
      </c>
      <c r="E6769" s="22" t="s">
        <v>53</v>
      </c>
      <c r="F6769" s="22">
        <v>714</v>
      </c>
      <c r="G6769" s="22">
        <v>53.33</v>
      </c>
      <c r="H6769" s="22">
        <v>40.81</v>
      </c>
      <c r="I6769" s="22">
        <v>23.72</v>
      </c>
      <c r="J6769" s="22" t="s">
        <v>54</v>
      </c>
      <c r="K6769" s="23">
        <v>197790.2</v>
      </c>
      <c r="L6769" s="23" t="s">
        <v>55</v>
      </c>
      <c r="M6769" s="23" t="s">
        <v>83</v>
      </c>
      <c r="N6769" s="27"/>
      <c r="O6769" s="23" t="s">
        <v>56</v>
      </c>
      <c r="P6769" t="str">
        <f t="shared" si="105"/>
        <v>INSERT INTO @DataTable (Deal, AdvanceDate, PROV, DealPurpose, RateType, BEACON, LTV, TDS, GDS, InsuranceType, PrincipalBalance, OccupancyType, AccountStatus, Closed_Date, DelinquencyBucket) VALUES (6768, '2016-07-25', 'ON', 'Refinance External', 'Fixed', 714, 53.33, 40.81, 23.72, 'Conv', 197790.2, 'Owner-Occupied', 'Open', '1900-01-00', 'Current');</v>
      </c>
    </row>
    <row r="6770" spans="1:16" x14ac:dyDescent="0.35">
      <c r="A6770" s="19">
        <v>6769</v>
      </c>
      <c r="B6770" s="18">
        <v>42608</v>
      </c>
      <c r="C6770" s="19" t="s">
        <v>57</v>
      </c>
      <c r="D6770" s="19" t="s">
        <v>59</v>
      </c>
      <c r="E6770" s="19" t="s">
        <v>53</v>
      </c>
      <c r="F6770" s="19">
        <v>833</v>
      </c>
      <c r="G6770" s="19">
        <v>90.36</v>
      </c>
      <c r="H6770" s="19">
        <v>18.64</v>
      </c>
      <c r="I6770" s="19">
        <v>9.83</v>
      </c>
      <c r="J6770" s="19" t="s">
        <v>60</v>
      </c>
      <c r="K6770" s="20">
        <v>213736.44</v>
      </c>
      <c r="L6770" s="20" t="s">
        <v>55</v>
      </c>
      <c r="M6770" s="20" t="s">
        <v>83</v>
      </c>
      <c r="N6770" s="26"/>
      <c r="O6770" s="20" t="s">
        <v>56</v>
      </c>
      <c r="P6770" t="str">
        <f t="shared" si="105"/>
        <v>INSERT INTO @DataTable (Deal, AdvanceDate, PROV, DealPurpose, RateType, BEACON, LTV, TDS, GDS, InsuranceType, PrincipalBalance, OccupancyType, AccountStatus, Closed_Date, DelinquencyBucket) VALUES (6769, '2016-08-26', 'ON', 'Transfer', 'Fixed', 833, 90.36, 18.64, 9.83, 'HiRatio', 213736.44, 'Owner-Occupied', 'Open', '1900-01-00', 'Current');</v>
      </c>
    </row>
    <row r="6771" spans="1:16" x14ac:dyDescent="0.35">
      <c r="A6771" s="22">
        <v>6770</v>
      </c>
      <c r="B6771" s="21">
        <v>42111</v>
      </c>
      <c r="C6771" s="22" t="s">
        <v>57</v>
      </c>
      <c r="D6771" s="22" t="s">
        <v>52</v>
      </c>
      <c r="E6771" s="22" t="s">
        <v>40</v>
      </c>
      <c r="F6771" s="22">
        <v>797</v>
      </c>
      <c r="G6771" s="22">
        <v>61.11</v>
      </c>
      <c r="H6771" s="22">
        <v>23.73</v>
      </c>
      <c r="I6771" s="22">
        <v>23.2</v>
      </c>
      <c r="J6771" s="22" t="s">
        <v>54</v>
      </c>
      <c r="K6771" s="23">
        <v>310871.48</v>
      </c>
      <c r="L6771" s="23" t="s">
        <v>55</v>
      </c>
      <c r="M6771" s="23" t="s">
        <v>83</v>
      </c>
      <c r="N6771" s="27"/>
      <c r="O6771" s="23" t="s">
        <v>56</v>
      </c>
      <c r="P6771" t="str">
        <f t="shared" si="105"/>
        <v>INSERT INTO @DataTable (Deal, AdvanceDate, PROV, DealPurpose, RateType, BEACON, LTV, TDS, GDS, InsuranceType, PrincipalBalance, OccupancyType, AccountStatus, Closed_Date, DelinquencyBucket) VALUES (6770, '2015-04-17', 'ON', 'Refinance External', 'ARM', 797, 61.11, 23.73, 23.2, 'Conv', 310871.48, 'Owner-Occupied', 'Open', '1900-01-00', 'Current');</v>
      </c>
    </row>
    <row r="6772" spans="1:16" x14ac:dyDescent="0.35">
      <c r="A6772" s="19">
        <v>6771</v>
      </c>
      <c r="B6772" s="18">
        <v>42621</v>
      </c>
      <c r="C6772" s="19" t="s">
        <v>57</v>
      </c>
      <c r="D6772" s="19" t="s">
        <v>61</v>
      </c>
      <c r="E6772" s="19" t="s">
        <v>53</v>
      </c>
      <c r="F6772" s="19">
        <v>774</v>
      </c>
      <c r="G6772" s="19">
        <v>95</v>
      </c>
      <c r="H6772" s="19">
        <v>36.22</v>
      </c>
      <c r="I6772" s="19">
        <v>21.59</v>
      </c>
      <c r="J6772" s="19" t="s">
        <v>60</v>
      </c>
      <c r="K6772" s="20">
        <v>380101.13</v>
      </c>
      <c r="L6772" s="20" t="s">
        <v>55</v>
      </c>
      <c r="M6772" s="20" t="s">
        <v>83</v>
      </c>
      <c r="N6772" s="26"/>
      <c r="O6772" s="20" t="s">
        <v>56</v>
      </c>
      <c r="P6772" t="str">
        <f t="shared" si="105"/>
        <v>INSERT INTO @DataTable (Deal, AdvanceDate, PROV, DealPurpose, RateType, BEACON, LTV, TDS, GDS, InsuranceType, PrincipalBalance, OccupancyType, AccountStatus, Closed_Date, DelinquencyBucket) VALUES (6771, '2016-09-08', 'ON', 'Purchase', 'Fixed', 774, 95, 36.22, 21.59, 'HiRatio', 380101.13, 'Owner-Occupied', 'Open', '1900-01-00', 'Current');</v>
      </c>
    </row>
    <row r="6773" spans="1:16" x14ac:dyDescent="0.35">
      <c r="A6773" s="22">
        <v>6772</v>
      </c>
      <c r="B6773" s="21">
        <v>40477</v>
      </c>
      <c r="C6773" s="22" t="s">
        <v>51</v>
      </c>
      <c r="D6773" s="22" t="s">
        <v>61</v>
      </c>
      <c r="E6773" s="22" t="s">
        <v>53</v>
      </c>
      <c r="F6773" s="22">
        <v>733</v>
      </c>
      <c r="G6773" s="22">
        <v>80</v>
      </c>
      <c r="H6773" s="22">
        <v>27.05</v>
      </c>
      <c r="I6773" s="22">
        <v>14.82</v>
      </c>
      <c r="J6773" s="22" t="s">
        <v>54</v>
      </c>
      <c r="K6773" s="23">
        <v>0</v>
      </c>
      <c r="L6773" s="23" t="s">
        <v>55</v>
      </c>
      <c r="M6773" s="23" t="s">
        <v>84</v>
      </c>
      <c r="N6773" s="27">
        <v>40968</v>
      </c>
      <c r="O6773" s="23" t="s">
        <v>56</v>
      </c>
      <c r="P6773" t="str">
        <f t="shared" si="105"/>
        <v>INSERT INTO @DataTable (Deal, AdvanceDate, PROV, DealPurpose, RateType, BEACON, LTV, TDS, GDS, InsuranceType, PrincipalBalance, OccupancyType, AccountStatus, Closed_Date, DelinquencyBucket) VALUES (6772, '2010-10-26', 'AB', 'Purchase', 'Fixed', 733, 80, 27.05, 14.82, 'Conv', 0, 'Owner-Occupied', 'Closed', '2012-02-29', 'Current');</v>
      </c>
    </row>
    <row r="6774" spans="1:16" x14ac:dyDescent="0.35">
      <c r="A6774" s="19">
        <v>6773</v>
      </c>
      <c r="B6774" s="18">
        <v>42445</v>
      </c>
      <c r="C6774" s="19" t="s">
        <v>57</v>
      </c>
      <c r="D6774" s="19" t="s">
        <v>52</v>
      </c>
      <c r="E6774" s="19" t="s">
        <v>53</v>
      </c>
      <c r="F6774" s="19">
        <v>733</v>
      </c>
      <c r="G6774" s="19">
        <v>62.5</v>
      </c>
      <c r="H6774" s="19">
        <v>16.41</v>
      </c>
      <c r="I6774" s="19">
        <v>11.94</v>
      </c>
      <c r="J6774" s="19" t="s">
        <v>54</v>
      </c>
      <c r="K6774" s="20">
        <v>230294.73</v>
      </c>
      <c r="L6774" s="20" t="s">
        <v>55</v>
      </c>
      <c r="M6774" s="20" t="s">
        <v>83</v>
      </c>
      <c r="N6774" s="26"/>
      <c r="O6774" s="20" t="s">
        <v>56</v>
      </c>
      <c r="P6774" t="str">
        <f t="shared" si="105"/>
        <v>INSERT INTO @DataTable (Deal, AdvanceDate, PROV, DealPurpose, RateType, BEACON, LTV, TDS, GDS, InsuranceType, PrincipalBalance, OccupancyType, AccountStatus, Closed_Date, DelinquencyBucket) VALUES (6773, '2016-03-16', 'ON', 'Refinance External', 'Fixed', 733, 62.5, 16.41, 11.94, 'Conv', 230294.73, 'Owner-Occupied', 'Open', '1900-01-00', 'Current');</v>
      </c>
    </row>
    <row r="6775" spans="1:16" x14ac:dyDescent="0.35">
      <c r="A6775" s="22">
        <v>6774</v>
      </c>
      <c r="B6775" s="21">
        <v>41988</v>
      </c>
      <c r="C6775" s="22" t="s">
        <v>57</v>
      </c>
      <c r="D6775" s="22" t="s">
        <v>61</v>
      </c>
      <c r="E6775" s="22" t="s">
        <v>40</v>
      </c>
      <c r="F6775" s="22">
        <v>767</v>
      </c>
      <c r="G6775" s="22">
        <v>80</v>
      </c>
      <c r="H6775" s="22">
        <v>38.630000000000003</v>
      </c>
      <c r="I6775" s="22">
        <v>7.34</v>
      </c>
      <c r="J6775" s="22" t="s">
        <v>54</v>
      </c>
      <c r="K6775" s="23">
        <v>131062.33</v>
      </c>
      <c r="L6775" s="23" t="s">
        <v>62</v>
      </c>
      <c r="M6775" s="23" t="s">
        <v>83</v>
      </c>
      <c r="N6775" s="27"/>
      <c r="O6775" s="23" t="s">
        <v>56</v>
      </c>
      <c r="P6775" t="str">
        <f t="shared" si="105"/>
        <v>INSERT INTO @DataTable (Deal, AdvanceDate, PROV, DealPurpose, RateType, BEACON, LTV, TDS, GDS, InsuranceType, PrincipalBalance, OccupancyType, AccountStatus, Closed_Date, DelinquencyBucket) VALUES (6774, '2014-12-15', 'ON', 'Purchase', 'ARM', 767, 80, 38.63, 7.34, 'Conv', 131062.33, 'Rental', 'Open', '1900-01-00', 'Current');</v>
      </c>
    </row>
    <row r="6776" spans="1:16" x14ac:dyDescent="0.35">
      <c r="A6776" s="19">
        <v>6775</v>
      </c>
      <c r="B6776" s="18">
        <v>41877</v>
      </c>
      <c r="C6776" s="19" t="s">
        <v>57</v>
      </c>
      <c r="D6776" s="19" t="s">
        <v>61</v>
      </c>
      <c r="E6776" s="19" t="s">
        <v>53</v>
      </c>
      <c r="F6776" s="19">
        <v>660</v>
      </c>
      <c r="G6776" s="19">
        <v>95</v>
      </c>
      <c r="H6776" s="19">
        <v>41.4</v>
      </c>
      <c r="I6776" s="19">
        <v>23.38</v>
      </c>
      <c r="J6776" s="19" t="s">
        <v>60</v>
      </c>
      <c r="K6776" s="20">
        <v>0</v>
      </c>
      <c r="L6776" s="20" t="s">
        <v>55</v>
      </c>
      <c r="M6776" s="20" t="s">
        <v>84</v>
      </c>
      <c r="N6776" s="26">
        <v>42690</v>
      </c>
      <c r="O6776" s="20" t="s">
        <v>56</v>
      </c>
      <c r="P6776" t="str">
        <f t="shared" si="105"/>
        <v>INSERT INTO @DataTable (Deal, AdvanceDate, PROV, DealPurpose, RateType, BEACON, LTV, TDS, GDS, InsuranceType, PrincipalBalance, OccupancyType, AccountStatus, Closed_Date, DelinquencyBucket) VALUES (6775, '2014-08-26', 'ON', 'Purchase', 'Fixed', 660, 95, 41.4, 23.38, 'HiRatio', 0, 'Owner-Occupied', 'Closed', '2016-11-16', 'Current');</v>
      </c>
    </row>
    <row r="6777" spans="1:16" x14ac:dyDescent="0.35">
      <c r="A6777" s="22">
        <v>6776</v>
      </c>
      <c r="B6777" s="21">
        <v>40618</v>
      </c>
      <c r="C6777" s="22" t="s">
        <v>51</v>
      </c>
      <c r="D6777" s="22" t="s">
        <v>52</v>
      </c>
      <c r="E6777" s="22" t="s">
        <v>53</v>
      </c>
      <c r="F6777" s="22">
        <v>686</v>
      </c>
      <c r="G6777" s="22">
        <v>80</v>
      </c>
      <c r="H6777" s="22">
        <v>22.59</v>
      </c>
      <c r="I6777" s="22">
        <v>16.21</v>
      </c>
      <c r="J6777" s="22" t="s">
        <v>54</v>
      </c>
      <c r="K6777" s="23">
        <v>0</v>
      </c>
      <c r="L6777" s="23" t="s">
        <v>55</v>
      </c>
      <c r="M6777" s="23" t="s">
        <v>84</v>
      </c>
      <c r="N6777" s="27">
        <v>41162</v>
      </c>
      <c r="O6777" s="23" t="s">
        <v>56</v>
      </c>
      <c r="P6777" t="str">
        <f t="shared" si="105"/>
        <v>INSERT INTO @DataTable (Deal, AdvanceDate, PROV, DealPurpose, RateType, BEACON, LTV, TDS, GDS, InsuranceType, PrincipalBalance, OccupancyType, AccountStatus, Closed_Date, DelinquencyBucket) VALUES (6776, '2011-03-16', 'AB', 'Refinance External', 'Fixed', 686, 80, 22.59, 16.21, 'Conv', 0, 'Owner-Occupied', 'Closed', '2012-09-10', 'Current');</v>
      </c>
    </row>
    <row r="6778" spans="1:16" x14ac:dyDescent="0.35">
      <c r="A6778" s="19">
        <v>6777</v>
      </c>
      <c r="B6778" s="18">
        <v>42178</v>
      </c>
      <c r="C6778" s="19" t="s">
        <v>51</v>
      </c>
      <c r="D6778" s="19" t="s">
        <v>61</v>
      </c>
      <c r="E6778" s="19" t="s">
        <v>53</v>
      </c>
      <c r="F6778" s="19">
        <v>724</v>
      </c>
      <c r="G6778" s="19">
        <v>95</v>
      </c>
      <c r="H6778" s="19">
        <v>34.76</v>
      </c>
      <c r="I6778" s="19">
        <v>24.53</v>
      </c>
      <c r="J6778" s="19" t="s">
        <v>60</v>
      </c>
      <c r="K6778" s="20">
        <v>685417.82</v>
      </c>
      <c r="L6778" s="20" t="s">
        <v>55</v>
      </c>
      <c r="M6778" s="20" t="s">
        <v>83</v>
      </c>
      <c r="N6778" s="26"/>
      <c r="O6778" s="20" t="s">
        <v>56</v>
      </c>
      <c r="P6778" t="str">
        <f t="shared" si="105"/>
        <v>INSERT INTO @DataTable (Deal, AdvanceDate, PROV, DealPurpose, RateType, BEACON, LTV, TDS, GDS, InsuranceType, PrincipalBalance, OccupancyType, AccountStatus, Closed_Date, DelinquencyBucket) VALUES (6777, '2015-06-23', 'AB', 'Purchase', 'Fixed', 724, 95, 34.76, 24.53, 'HiRatio', 685417.82, 'Owner-Occupied', 'Open', '1900-01-00', 'Current');</v>
      </c>
    </row>
    <row r="6779" spans="1:16" x14ac:dyDescent="0.35">
      <c r="A6779" s="22">
        <v>6778</v>
      </c>
      <c r="B6779" s="21">
        <v>41572</v>
      </c>
      <c r="C6779" s="22" t="s">
        <v>51</v>
      </c>
      <c r="D6779" s="22" t="s">
        <v>61</v>
      </c>
      <c r="E6779" s="22" t="s">
        <v>53</v>
      </c>
      <c r="F6779" s="22">
        <v>778</v>
      </c>
      <c r="G6779" s="22">
        <v>95</v>
      </c>
      <c r="H6779" s="22">
        <v>38.14</v>
      </c>
      <c r="I6779" s="22">
        <v>33.42</v>
      </c>
      <c r="J6779" s="22" t="s">
        <v>60</v>
      </c>
      <c r="K6779" s="23">
        <v>0</v>
      </c>
      <c r="L6779" s="23" t="s">
        <v>55</v>
      </c>
      <c r="M6779" s="23" t="s">
        <v>84</v>
      </c>
      <c r="N6779" s="27">
        <v>41982</v>
      </c>
      <c r="O6779" s="23" t="s">
        <v>56</v>
      </c>
      <c r="P6779" t="str">
        <f t="shared" si="105"/>
        <v>INSERT INTO @DataTable (Deal, AdvanceDate, PROV, DealPurpose, RateType, BEACON, LTV, TDS, GDS, InsuranceType, PrincipalBalance, OccupancyType, AccountStatus, Closed_Date, DelinquencyBucket) VALUES (6778, '2013-10-25', 'AB', 'Purchase', 'Fixed', 778, 95, 38.14, 33.42, 'HiRatio', 0, 'Owner-Occupied', 'Closed', '2014-12-09', 'Current');</v>
      </c>
    </row>
    <row r="6780" spans="1:16" x14ac:dyDescent="0.35">
      <c r="A6780" s="19">
        <v>6779</v>
      </c>
      <c r="B6780" s="18">
        <v>42124</v>
      </c>
      <c r="C6780" s="19" t="s">
        <v>57</v>
      </c>
      <c r="D6780" s="19" t="s">
        <v>59</v>
      </c>
      <c r="E6780" s="19" t="s">
        <v>40</v>
      </c>
      <c r="F6780" s="19">
        <v>737</v>
      </c>
      <c r="G6780" s="19">
        <v>73.400000000000006</v>
      </c>
      <c r="H6780" s="19">
        <v>25.67</v>
      </c>
      <c r="I6780" s="19">
        <v>19.649999999999999</v>
      </c>
      <c r="J6780" s="19" t="s">
        <v>54</v>
      </c>
      <c r="K6780" s="20">
        <v>155048.42000000001</v>
      </c>
      <c r="L6780" s="20" t="s">
        <v>55</v>
      </c>
      <c r="M6780" s="20" t="s">
        <v>83</v>
      </c>
      <c r="N6780" s="26"/>
      <c r="O6780" s="20" t="s">
        <v>56</v>
      </c>
      <c r="P6780" t="str">
        <f t="shared" si="105"/>
        <v>INSERT INTO @DataTable (Deal, AdvanceDate, PROV, DealPurpose, RateType, BEACON, LTV, TDS, GDS, InsuranceType, PrincipalBalance, OccupancyType, AccountStatus, Closed_Date, DelinquencyBucket) VALUES (6779, '2015-04-30', 'ON', 'Transfer', 'ARM', 737, 73.4, 25.67, 19.65, 'Conv', 155048.42, 'Owner-Occupied', 'Open', '1900-01-00', 'Current');</v>
      </c>
    </row>
    <row r="6781" spans="1:16" x14ac:dyDescent="0.35">
      <c r="A6781" s="22">
        <v>6780</v>
      </c>
      <c r="B6781" s="21">
        <v>42646</v>
      </c>
      <c r="C6781" s="22" t="s">
        <v>58</v>
      </c>
      <c r="D6781" s="22" t="s">
        <v>61</v>
      </c>
      <c r="E6781" s="22" t="s">
        <v>53</v>
      </c>
      <c r="F6781" s="22">
        <v>758</v>
      </c>
      <c r="G6781" s="22">
        <v>95</v>
      </c>
      <c r="H6781" s="22">
        <v>42.07</v>
      </c>
      <c r="I6781" s="22">
        <v>29.17</v>
      </c>
      <c r="J6781" s="22" t="s">
        <v>60</v>
      </c>
      <c r="K6781" s="23">
        <v>479394.39</v>
      </c>
      <c r="L6781" s="23" t="s">
        <v>55</v>
      </c>
      <c r="M6781" s="23" t="s">
        <v>83</v>
      </c>
      <c r="N6781" s="27"/>
      <c r="O6781" s="23" t="s">
        <v>56</v>
      </c>
      <c r="P6781" t="str">
        <f t="shared" si="105"/>
        <v>INSERT INTO @DataTable (Deal, AdvanceDate, PROV, DealPurpose, RateType, BEACON, LTV, TDS, GDS, InsuranceType, PrincipalBalance, OccupancyType, AccountStatus, Closed_Date, DelinquencyBucket) VALUES (6780, '2016-10-03', 'BC', 'Purchase', 'Fixed', 758, 95, 42.07, 29.17, 'HiRatio', 479394.39, 'Owner-Occupied', 'Open', '1900-01-00', 'Current');</v>
      </c>
    </row>
    <row r="6782" spans="1:16" x14ac:dyDescent="0.35">
      <c r="A6782" s="19">
        <v>6781</v>
      </c>
      <c r="B6782" s="18">
        <v>42111</v>
      </c>
      <c r="C6782" s="19" t="s">
        <v>57</v>
      </c>
      <c r="D6782" s="19" t="s">
        <v>52</v>
      </c>
      <c r="E6782" s="19" t="s">
        <v>40</v>
      </c>
      <c r="F6782" s="19">
        <v>724</v>
      </c>
      <c r="G6782" s="19">
        <v>55.86</v>
      </c>
      <c r="H6782" s="19">
        <v>30.3</v>
      </c>
      <c r="I6782" s="19">
        <v>22.51</v>
      </c>
      <c r="J6782" s="19" t="s">
        <v>54</v>
      </c>
      <c r="K6782" s="20">
        <v>404185.29</v>
      </c>
      <c r="L6782" s="20" t="s">
        <v>55</v>
      </c>
      <c r="M6782" s="20" t="s">
        <v>83</v>
      </c>
      <c r="N6782" s="26"/>
      <c r="O6782" s="20" t="s">
        <v>56</v>
      </c>
      <c r="P6782" t="str">
        <f t="shared" si="105"/>
        <v>INSERT INTO @DataTable (Deal, AdvanceDate, PROV, DealPurpose, RateType, BEACON, LTV, TDS, GDS, InsuranceType, PrincipalBalance, OccupancyType, AccountStatus, Closed_Date, DelinquencyBucket) VALUES (6781, '2015-04-17', 'ON', 'Refinance External', 'ARM', 724, 55.86, 30.3, 22.51, 'Conv', 404185.29, 'Owner-Occupied', 'Open', '1900-01-00', 'Current');</v>
      </c>
    </row>
    <row r="6783" spans="1:16" x14ac:dyDescent="0.35">
      <c r="A6783" s="22">
        <v>6782</v>
      </c>
      <c r="B6783" s="21">
        <v>41810</v>
      </c>
      <c r="C6783" s="22" t="s">
        <v>57</v>
      </c>
      <c r="D6783" s="22" t="s">
        <v>61</v>
      </c>
      <c r="E6783" s="22" t="s">
        <v>40</v>
      </c>
      <c r="F6783" s="22">
        <v>805</v>
      </c>
      <c r="G6783" s="22">
        <v>95</v>
      </c>
      <c r="H6783" s="22">
        <v>28.02</v>
      </c>
      <c r="I6783" s="22">
        <v>25.31</v>
      </c>
      <c r="J6783" s="22" t="s">
        <v>60</v>
      </c>
      <c r="K6783" s="23">
        <v>263563.32</v>
      </c>
      <c r="L6783" s="23" t="s">
        <v>55</v>
      </c>
      <c r="M6783" s="23" t="s">
        <v>83</v>
      </c>
      <c r="N6783" s="27"/>
      <c r="O6783" s="23" t="s">
        <v>56</v>
      </c>
      <c r="P6783" t="str">
        <f t="shared" si="105"/>
        <v>INSERT INTO @DataTable (Deal, AdvanceDate, PROV, DealPurpose, RateType, BEACON, LTV, TDS, GDS, InsuranceType, PrincipalBalance, OccupancyType, AccountStatus, Closed_Date, DelinquencyBucket) VALUES (6782, '2014-06-20', 'ON', 'Purchase', 'ARM', 805, 95, 28.02, 25.31, 'HiRatio', 263563.32, 'Owner-Occupied', 'Open', '1900-01-00', 'Current');</v>
      </c>
    </row>
    <row r="6784" spans="1:16" x14ac:dyDescent="0.35">
      <c r="A6784" s="19">
        <v>6783</v>
      </c>
      <c r="B6784" s="18">
        <v>42156</v>
      </c>
      <c r="C6784" s="19" t="s">
        <v>51</v>
      </c>
      <c r="D6784" s="19" t="s">
        <v>52</v>
      </c>
      <c r="E6784" s="19" t="s">
        <v>40</v>
      </c>
      <c r="F6784" s="19">
        <v>805</v>
      </c>
      <c r="G6784" s="19">
        <v>75</v>
      </c>
      <c r="H6784" s="19">
        <v>27.94</v>
      </c>
      <c r="I6784" s="19">
        <v>26.06</v>
      </c>
      <c r="J6784" s="19" t="s">
        <v>54</v>
      </c>
      <c r="K6784" s="20">
        <v>245020.48</v>
      </c>
      <c r="L6784" s="20" t="s">
        <v>55</v>
      </c>
      <c r="M6784" s="20" t="s">
        <v>83</v>
      </c>
      <c r="N6784" s="26"/>
      <c r="O6784" s="20" t="s">
        <v>56</v>
      </c>
      <c r="P6784" t="str">
        <f t="shared" si="105"/>
        <v>INSERT INTO @DataTable (Deal, AdvanceDate, PROV, DealPurpose, RateType, BEACON, LTV, TDS, GDS, InsuranceType, PrincipalBalance, OccupancyType, AccountStatus, Closed_Date, DelinquencyBucket) VALUES (6783, '2015-06-01', 'AB', 'Refinance External', 'ARM', 805, 75, 27.94, 26.06, 'Conv', 245020.48, 'Owner-Occupied', 'Open', '1900-01-00', 'Current');</v>
      </c>
    </row>
    <row r="6785" spans="1:16" x14ac:dyDescent="0.35">
      <c r="A6785" s="22">
        <v>6784</v>
      </c>
      <c r="B6785" s="21">
        <v>40602</v>
      </c>
      <c r="C6785" s="22" t="s">
        <v>51</v>
      </c>
      <c r="D6785" s="22" t="s">
        <v>52</v>
      </c>
      <c r="E6785" s="22" t="s">
        <v>53</v>
      </c>
      <c r="F6785" s="22">
        <v>674</v>
      </c>
      <c r="G6785" s="22">
        <v>84.08</v>
      </c>
      <c r="H6785" s="22">
        <v>41.35</v>
      </c>
      <c r="I6785" s="22">
        <v>30.86</v>
      </c>
      <c r="J6785" s="22" t="s">
        <v>60</v>
      </c>
      <c r="K6785" s="23">
        <v>0</v>
      </c>
      <c r="L6785" s="23" t="s">
        <v>55</v>
      </c>
      <c r="M6785" s="23" t="s">
        <v>84</v>
      </c>
      <c r="N6785" s="27">
        <v>41892</v>
      </c>
      <c r="O6785" s="23" t="s">
        <v>56</v>
      </c>
      <c r="P6785" t="str">
        <f t="shared" si="105"/>
        <v>INSERT INTO @DataTable (Deal, AdvanceDate, PROV, DealPurpose, RateType, BEACON, LTV, TDS, GDS, InsuranceType, PrincipalBalance, OccupancyType, AccountStatus, Closed_Date, DelinquencyBucket) VALUES (6784, '2011-02-28', 'AB', 'Refinance External', 'Fixed', 674, 84.08, 41.35, 30.86, 'HiRatio', 0, 'Owner-Occupied', 'Closed', '2014-09-10', 'Current');</v>
      </c>
    </row>
    <row r="6786" spans="1:16" x14ac:dyDescent="0.35">
      <c r="A6786" s="19">
        <v>6785</v>
      </c>
      <c r="B6786" s="18">
        <v>42181</v>
      </c>
      <c r="C6786" s="19" t="s">
        <v>51</v>
      </c>
      <c r="D6786" s="19" t="s">
        <v>61</v>
      </c>
      <c r="E6786" s="19" t="s">
        <v>53</v>
      </c>
      <c r="F6786" s="19">
        <v>749</v>
      </c>
      <c r="G6786" s="19">
        <v>92.77</v>
      </c>
      <c r="H6786" s="19">
        <v>35.85</v>
      </c>
      <c r="I6786" s="19">
        <v>29.98</v>
      </c>
      <c r="J6786" s="19" t="s">
        <v>60</v>
      </c>
      <c r="K6786" s="20">
        <v>378865.25</v>
      </c>
      <c r="L6786" s="20" t="s">
        <v>55</v>
      </c>
      <c r="M6786" s="20" t="s">
        <v>83</v>
      </c>
      <c r="N6786" s="26"/>
      <c r="O6786" s="20" t="s">
        <v>56</v>
      </c>
      <c r="P6786" t="str">
        <f t="shared" si="105"/>
        <v>INSERT INTO @DataTable (Deal, AdvanceDate, PROV, DealPurpose, RateType, BEACON, LTV, TDS, GDS, InsuranceType, PrincipalBalance, OccupancyType, AccountStatus, Closed_Date, DelinquencyBucket) VALUES (6785, '2015-06-26', 'AB', 'Purchase', 'Fixed', 749, 92.77, 35.85, 29.98, 'HiRatio', 378865.25, 'Owner-Occupied', 'Open', '1900-01-00', 'Current');</v>
      </c>
    </row>
    <row r="6787" spans="1:16" x14ac:dyDescent="0.35">
      <c r="A6787" s="22">
        <v>6786</v>
      </c>
      <c r="B6787" s="21">
        <v>41670</v>
      </c>
      <c r="C6787" s="22" t="s">
        <v>51</v>
      </c>
      <c r="D6787" s="22" t="s">
        <v>61</v>
      </c>
      <c r="E6787" s="22" t="s">
        <v>53</v>
      </c>
      <c r="F6787" s="22">
        <v>775</v>
      </c>
      <c r="G6787" s="22">
        <v>52.25</v>
      </c>
      <c r="H6787" s="22">
        <v>17.52</v>
      </c>
      <c r="I6787" s="22">
        <v>10.27</v>
      </c>
      <c r="J6787" s="22" t="s">
        <v>54</v>
      </c>
      <c r="K6787" s="23">
        <v>149255.89000000001</v>
      </c>
      <c r="L6787" s="23" t="s">
        <v>55</v>
      </c>
      <c r="M6787" s="23" t="s">
        <v>83</v>
      </c>
      <c r="N6787" s="27"/>
      <c r="O6787" s="23" t="s">
        <v>56</v>
      </c>
      <c r="P6787" t="str">
        <f t="shared" ref="P6787:P6850" si="106">"INSERT INTO @DataTable (Deal, AdvanceDate, PROV, DealPurpose, RateType, BEACON, LTV, TDS, GDS, InsuranceType, PrincipalBalance, OccupancyType, AccountStatus, Closed_Date, DelinquencyBucket) VALUES (" &amp; A6787 &amp; ", " &amp; "'" &amp; TEXT(B6787, "yyyy-mm-dd") &amp; "', '" &amp; C6787 &amp; "', '" &amp; D6787 &amp; "', '" &amp; E6787 &amp; "', " &amp; F6787 &amp; ", " &amp; G6787 &amp; ", " &amp; H6787 &amp; ", " &amp; I6787 &amp; ", '" &amp; J6787 &amp; "', " &amp; K6787 &amp; ", '" &amp; L6787 &amp; "', '" &amp; M6787 &amp; "', '" &amp;TEXT(N6787, "yyyy-mm-dd") &amp; "', '" &amp; O6787 &amp; "');"</f>
        <v>INSERT INTO @DataTable (Deal, AdvanceDate, PROV, DealPurpose, RateType, BEACON, LTV, TDS, GDS, InsuranceType, PrincipalBalance, OccupancyType, AccountStatus, Closed_Date, DelinquencyBucket) VALUES (6786, '2014-01-31', 'AB', 'Purchase', 'Fixed', 775, 52.25, 17.52, 10.27, 'Conv', 149255.89, 'Owner-Occupied', 'Open', '1900-01-00', 'Current');</v>
      </c>
    </row>
    <row r="6788" spans="1:16" x14ac:dyDescent="0.35">
      <c r="A6788" s="19">
        <v>6787</v>
      </c>
      <c r="B6788" s="18">
        <v>42593</v>
      </c>
      <c r="C6788" s="19" t="s">
        <v>58</v>
      </c>
      <c r="D6788" s="19" t="s">
        <v>61</v>
      </c>
      <c r="E6788" s="19" t="s">
        <v>53</v>
      </c>
      <c r="F6788" s="19">
        <v>670</v>
      </c>
      <c r="G6788" s="19">
        <v>94.03</v>
      </c>
      <c r="H6788" s="19">
        <v>40.03</v>
      </c>
      <c r="I6788" s="19">
        <v>29.36</v>
      </c>
      <c r="J6788" s="19" t="s">
        <v>60</v>
      </c>
      <c r="K6788" s="20">
        <v>597312.66</v>
      </c>
      <c r="L6788" s="20" t="s">
        <v>55</v>
      </c>
      <c r="M6788" s="20" t="s">
        <v>83</v>
      </c>
      <c r="N6788" s="26"/>
      <c r="O6788" s="20" t="s">
        <v>69</v>
      </c>
      <c r="P6788" t="str">
        <f t="shared" si="106"/>
        <v>INSERT INTO @DataTable (Deal, AdvanceDate, PROV, DealPurpose, RateType, BEACON, LTV, TDS, GDS, InsuranceType, PrincipalBalance, OccupancyType, AccountStatus, Closed_Date, DelinquencyBucket) VALUES (6787, '2016-08-11', 'BC', 'Purchase', 'Fixed', 670, 94.03, 40.03, 29.36, 'HiRatio', 597312.66, 'Owner-Occupied', 'Open', '1900-01-00', '0-29');</v>
      </c>
    </row>
    <row r="6789" spans="1:16" x14ac:dyDescent="0.35">
      <c r="A6789" s="22">
        <v>6788</v>
      </c>
      <c r="B6789" s="21">
        <v>40836</v>
      </c>
      <c r="C6789" s="22" t="s">
        <v>63</v>
      </c>
      <c r="D6789" s="22" t="s">
        <v>61</v>
      </c>
      <c r="E6789" s="22" t="s">
        <v>53</v>
      </c>
      <c r="F6789" s="22">
        <v>775</v>
      </c>
      <c r="G6789" s="22">
        <v>80</v>
      </c>
      <c r="H6789" s="22">
        <v>29.38</v>
      </c>
      <c r="I6789" s="22">
        <v>29.07</v>
      </c>
      <c r="J6789" s="22" t="s">
        <v>54</v>
      </c>
      <c r="K6789" s="23">
        <v>0</v>
      </c>
      <c r="L6789" s="23" t="s">
        <v>55</v>
      </c>
      <c r="M6789" s="23" t="s">
        <v>84</v>
      </c>
      <c r="N6789" s="27">
        <v>41932</v>
      </c>
      <c r="O6789" s="23" t="s">
        <v>56</v>
      </c>
      <c r="P6789" t="str">
        <f t="shared" si="106"/>
        <v>INSERT INTO @DataTable (Deal, AdvanceDate, PROV, DealPurpose, RateType, BEACON, LTV, TDS, GDS, InsuranceType, PrincipalBalance, OccupancyType, AccountStatus, Closed_Date, DelinquencyBucket) VALUES (6788, '2011-10-20', 'SK', 'Purchase', 'Fixed', 775, 80, 29.38, 29.07, 'Conv', 0, 'Owner-Occupied', 'Closed', '2014-10-20', 'Current');</v>
      </c>
    </row>
    <row r="6790" spans="1:16" x14ac:dyDescent="0.35">
      <c r="A6790" s="19">
        <v>6789</v>
      </c>
      <c r="B6790" s="18">
        <v>41578</v>
      </c>
      <c r="C6790" s="19" t="s">
        <v>57</v>
      </c>
      <c r="D6790" s="19" t="s">
        <v>64</v>
      </c>
      <c r="E6790" s="19" t="s">
        <v>40</v>
      </c>
      <c r="F6790" s="19">
        <v>777</v>
      </c>
      <c r="G6790" s="19">
        <v>95</v>
      </c>
      <c r="H6790" s="19">
        <v>40.21</v>
      </c>
      <c r="I6790" s="19">
        <v>14.68</v>
      </c>
      <c r="J6790" s="19" t="s">
        <v>60</v>
      </c>
      <c r="K6790" s="20">
        <v>258903.93</v>
      </c>
      <c r="L6790" s="20" t="s">
        <v>55</v>
      </c>
      <c r="M6790" s="20" t="s">
        <v>83</v>
      </c>
      <c r="N6790" s="26"/>
      <c r="O6790" s="20" t="s">
        <v>56</v>
      </c>
      <c r="P6790" t="str">
        <f t="shared" si="106"/>
        <v>INSERT INTO @DataTable (Deal, AdvanceDate, PROV, DealPurpose, RateType, BEACON, LTV, TDS, GDS, InsuranceType, PrincipalBalance, OccupancyType, AccountStatus, Closed_Date, DelinquencyBucket) VALUES (6789, '2013-10-31', 'ON', 'Purchase with Improvements', 'ARM', 777, 95, 40.21, 14.68, 'HiRatio', 258903.93, 'Owner-Occupied', 'Open', '1900-01-00', 'Current');</v>
      </c>
    </row>
    <row r="6791" spans="1:16" x14ac:dyDescent="0.35">
      <c r="A6791" s="22">
        <v>6790</v>
      </c>
      <c r="B6791" s="21">
        <v>41991</v>
      </c>
      <c r="C6791" s="22" t="s">
        <v>51</v>
      </c>
      <c r="D6791" s="22" t="s">
        <v>61</v>
      </c>
      <c r="E6791" s="22" t="s">
        <v>53</v>
      </c>
      <c r="F6791" s="22">
        <v>722</v>
      </c>
      <c r="G6791" s="22">
        <v>80</v>
      </c>
      <c r="H6791" s="22">
        <v>30.28</v>
      </c>
      <c r="I6791" s="22">
        <v>18.84</v>
      </c>
      <c r="J6791" s="22" t="s">
        <v>60</v>
      </c>
      <c r="K6791" s="23">
        <v>186009.53</v>
      </c>
      <c r="L6791" s="23" t="s">
        <v>55</v>
      </c>
      <c r="M6791" s="23" t="s">
        <v>83</v>
      </c>
      <c r="N6791" s="27"/>
      <c r="O6791" s="23" t="s">
        <v>56</v>
      </c>
      <c r="P6791" t="str">
        <f t="shared" si="106"/>
        <v>INSERT INTO @DataTable (Deal, AdvanceDate, PROV, DealPurpose, RateType, BEACON, LTV, TDS, GDS, InsuranceType, PrincipalBalance, OccupancyType, AccountStatus, Closed_Date, DelinquencyBucket) VALUES (6790, '2014-12-18', 'AB', 'Purchase', 'Fixed', 722, 80, 30.28, 18.84, 'HiRatio', 186009.53, 'Owner-Occupied', 'Open', '1900-01-00', 'Current');</v>
      </c>
    </row>
    <row r="6792" spans="1:16" x14ac:dyDescent="0.35">
      <c r="A6792" s="19">
        <v>6791</v>
      </c>
      <c r="B6792" s="18">
        <v>42261</v>
      </c>
      <c r="C6792" s="19" t="s">
        <v>58</v>
      </c>
      <c r="D6792" s="19" t="s">
        <v>61</v>
      </c>
      <c r="E6792" s="19" t="s">
        <v>40</v>
      </c>
      <c r="F6792" s="19">
        <v>718</v>
      </c>
      <c r="G6792" s="19">
        <v>91.41</v>
      </c>
      <c r="H6792" s="19">
        <v>25.81</v>
      </c>
      <c r="I6792" s="19">
        <v>21.07</v>
      </c>
      <c r="J6792" s="19" t="s">
        <v>60</v>
      </c>
      <c r="K6792" s="20">
        <v>264049.98</v>
      </c>
      <c r="L6792" s="20" t="s">
        <v>55</v>
      </c>
      <c r="M6792" s="20" t="s">
        <v>83</v>
      </c>
      <c r="N6792" s="26"/>
      <c r="O6792" s="20" t="s">
        <v>56</v>
      </c>
      <c r="P6792" t="str">
        <f t="shared" si="106"/>
        <v>INSERT INTO @DataTable (Deal, AdvanceDate, PROV, DealPurpose, RateType, BEACON, LTV, TDS, GDS, InsuranceType, PrincipalBalance, OccupancyType, AccountStatus, Closed_Date, DelinquencyBucket) VALUES (6791, '2015-09-14', 'BC', 'Purchase', 'ARM', 718, 91.41, 25.81, 21.07, 'HiRatio', 264049.98, 'Owner-Occupied', 'Open', '1900-01-00', 'Current');</v>
      </c>
    </row>
    <row r="6793" spans="1:16" x14ac:dyDescent="0.35">
      <c r="A6793" s="22">
        <v>6792</v>
      </c>
      <c r="B6793" s="21">
        <v>41071</v>
      </c>
      <c r="C6793" s="22" t="s">
        <v>58</v>
      </c>
      <c r="D6793" s="22" t="s">
        <v>59</v>
      </c>
      <c r="E6793" s="22" t="s">
        <v>53</v>
      </c>
      <c r="F6793" s="22">
        <v>776</v>
      </c>
      <c r="G6793" s="22">
        <v>84.96</v>
      </c>
      <c r="H6793" s="22">
        <v>24.26</v>
      </c>
      <c r="I6793" s="22">
        <v>22.95</v>
      </c>
      <c r="J6793" s="22" t="s">
        <v>60</v>
      </c>
      <c r="K6793" s="23">
        <v>0</v>
      </c>
      <c r="L6793" s="23" t="s">
        <v>55</v>
      </c>
      <c r="M6793" s="23" t="s">
        <v>84</v>
      </c>
      <c r="N6793" s="27">
        <v>42173</v>
      </c>
      <c r="O6793" s="23" t="s">
        <v>56</v>
      </c>
      <c r="P6793" t="str">
        <f t="shared" si="106"/>
        <v>INSERT INTO @DataTable (Deal, AdvanceDate, PROV, DealPurpose, RateType, BEACON, LTV, TDS, GDS, InsuranceType, PrincipalBalance, OccupancyType, AccountStatus, Closed_Date, DelinquencyBucket) VALUES (6792, '2012-06-11', 'BC', 'Transfer', 'Fixed', 776, 84.96, 24.26, 22.95, 'HiRatio', 0, 'Owner-Occupied', 'Closed', '2015-06-18', 'Current');</v>
      </c>
    </row>
    <row r="6794" spans="1:16" x14ac:dyDescent="0.35">
      <c r="A6794" s="19">
        <v>6793</v>
      </c>
      <c r="B6794" s="18">
        <v>42256</v>
      </c>
      <c r="C6794" s="19" t="s">
        <v>57</v>
      </c>
      <c r="D6794" s="19" t="s">
        <v>52</v>
      </c>
      <c r="E6794" s="19" t="s">
        <v>40</v>
      </c>
      <c r="F6794" s="19">
        <v>780</v>
      </c>
      <c r="G6794" s="19">
        <v>48</v>
      </c>
      <c r="H6794" s="19">
        <v>31.32</v>
      </c>
      <c r="I6794" s="19">
        <v>12.29</v>
      </c>
      <c r="J6794" s="19" t="s">
        <v>54</v>
      </c>
      <c r="K6794" s="20">
        <v>344063</v>
      </c>
      <c r="L6794" s="20" t="s">
        <v>55</v>
      </c>
      <c r="M6794" s="20" t="s">
        <v>83</v>
      </c>
      <c r="N6794" s="26"/>
      <c r="O6794" s="20" t="s">
        <v>56</v>
      </c>
      <c r="P6794" t="str">
        <f t="shared" si="106"/>
        <v>INSERT INTO @DataTable (Deal, AdvanceDate, PROV, DealPurpose, RateType, BEACON, LTV, TDS, GDS, InsuranceType, PrincipalBalance, OccupancyType, AccountStatus, Closed_Date, DelinquencyBucket) VALUES (6793, '2015-09-09', 'ON', 'Refinance External', 'ARM', 780, 48, 31.32, 12.29, 'Conv', 344063, 'Owner-Occupied', 'Open', '1900-01-00', 'Current');</v>
      </c>
    </row>
    <row r="6795" spans="1:16" x14ac:dyDescent="0.35">
      <c r="A6795" s="22">
        <v>6794</v>
      </c>
      <c r="B6795" s="21">
        <v>40991</v>
      </c>
      <c r="C6795" s="22" t="s">
        <v>57</v>
      </c>
      <c r="D6795" s="22" t="s">
        <v>52</v>
      </c>
      <c r="E6795" s="22" t="s">
        <v>53</v>
      </c>
      <c r="F6795" s="22">
        <v>719</v>
      </c>
      <c r="G6795" s="22">
        <v>81</v>
      </c>
      <c r="H6795" s="22">
        <v>24.11</v>
      </c>
      <c r="I6795" s="22">
        <v>20.34</v>
      </c>
      <c r="J6795" s="22" t="s">
        <v>60</v>
      </c>
      <c r="K6795" s="23">
        <v>0</v>
      </c>
      <c r="L6795" s="23" t="s">
        <v>55</v>
      </c>
      <c r="M6795" s="23" t="s">
        <v>84</v>
      </c>
      <c r="N6795" s="27">
        <v>41577</v>
      </c>
      <c r="O6795" s="23" t="s">
        <v>56</v>
      </c>
      <c r="P6795" t="str">
        <f t="shared" si="106"/>
        <v>INSERT INTO @DataTable (Deal, AdvanceDate, PROV, DealPurpose, RateType, BEACON, LTV, TDS, GDS, InsuranceType, PrincipalBalance, OccupancyType, AccountStatus, Closed_Date, DelinquencyBucket) VALUES (6794, '2012-03-23', 'ON', 'Refinance External', 'Fixed', 719, 81, 24.11, 20.34, 'HiRatio', 0, 'Owner-Occupied', 'Closed', '2013-10-30', 'Current');</v>
      </c>
    </row>
    <row r="6796" spans="1:16" x14ac:dyDescent="0.35">
      <c r="A6796" s="19">
        <v>6795</v>
      </c>
      <c r="B6796" s="18">
        <v>42608</v>
      </c>
      <c r="C6796" s="19" t="s">
        <v>51</v>
      </c>
      <c r="D6796" s="19" t="s">
        <v>52</v>
      </c>
      <c r="E6796" s="19" t="s">
        <v>40</v>
      </c>
      <c r="F6796" s="19">
        <v>811</v>
      </c>
      <c r="G6796" s="19">
        <v>58.4</v>
      </c>
      <c r="H6796" s="19">
        <v>14.35</v>
      </c>
      <c r="I6796" s="19">
        <v>13.87</v>
      </c>
      <c r="J6796" s="19" t="s">
        <v>54</v>
      </c>
      <c r="K6796" s="20">
        <v>142622.41</v>
      </c>
      <c r="L6796" s="20" t="s">
        <v>55</v>
      </c>
      <c r="M6796" s="20" t="s">
        <v>83</v>
      </c>
      <c r="N6796" s="26"/>
      <c r="O6796" s="20" t="s">
        <v>56</v>
      </c>
      <c r="P6796" t="str">
        <f t="shared" si="106"/>
        <v>INSERT INTO @DataTable (Deal, AdvanceDate, PROV, DealPurpose, RateType, BEACON, LTV, TDS, GDS, InsuranceType, PrincipalBalance, OccupancyType, AccountStatus, Closed_Date, DelinquencyBucket) VALUES (6795, '2016-08-26', 'AB', 'Refinance External', 'ARM', 811, 58.4, 14.35, 13.87, 'Conv', 142622.41, 'Owner-Occupied', 'Open', '1900-01-00', 'Current');</v>
      </c>
    </row>
    <row r="6797" spans="1:16" x14ac:dyDescent="0.35">
      <c r="A6797" s="22">
        <v>6796</v>
      </c>
      <c r="B6797" s="21">
        <v>41003</v>
      </c>
      <c r="C6797" s="22" t="s">
        <v>51</v>
      </c>
      <c r="D6797" s="22" t="s">
        <v>52</v>
      </c>
      <c r="E6797" s="22" t="s">
        <v>53</v>
      </c>
      <c r="F6797" s="22">
        <v>646</v>
      </c>
      <c r="G6797" s="22">
        <v>68.89</v>
      </c>
      <c r="H6797" s="22">
        <v>36.01</v>
      </c>
      <c r="I6797" s="22">
        <v>35.5</v>
      </c>
      <c r="J6797" s="22" t="s">
        <v>54</v>
      </c>
      <c r="K6797" s="23">
        <v>427020.03</v>
      </c>
      <c r="L6797" s="23" t="s">
        <v>55</v>
      </c>
      <c r="M6797" s="23" t="s">
        <v>83</v>
      </c>
      <c r="N6797" s="27"/>
      <c r="O6797" s="23" t="s">
        <v>69</v>
      </c>
      <c r="P6797" t="str">
        <f t="shared" si="106"/>
        <v>INSERT INTO @DataTable (Deal, AdvanceDate, PROV, DealPurpose, RateType, BEACON, LTV, TDS, GDS, InsuranceType, PrincipalBalance, OccupancyType, AccountStatus, Closed_Date, DelinquencyBucket) VALUES (6796, '2012-04-04', 'AB', 'Refinance External', 'Fixed', 646, 68.89, 36.01, 35.5, 'Conv', 427020.03, 'Owner-Occupied', 'Open', '1900-01-00', '0-29');</v>
      </c>
    </row>
    <row r="6798" spans="1:16" x14ac:dyDescent="0.35">
      <c r="A6798" s="19">
        <v>6797</v>
      </c>
      <c r="B6798" s="18">
        <v>40837</v>
      </c>
      <c r="C6798" s="19" t="s">
        <v>57</v>
      </c>
      <c r="D6798" s="19" t="s">
        <v>52</v>
      </c>
      <c r="E6798" s="19" t="s">
        <v>40</v>
      </c>
      <c r="F6798" s="19">
        <v>715</v>
      </c>
      <c r="G6798" s="19">
        <v>85</v>
      </c>
      <c r="H6798" s="19">
        <v>32.799999999999997</v>
      </c>
      <c r="I6798" s="19">
        <v>21.5</v>
      </c>
      <c r="J6798" s="19" t="s">
        <v>60</v>
      </c>
      <c r="K6798" s="20">
        <v>0</v>
      </c>
      <c r="L6798" s="20" t="s">
        <v>55</v>
      </c>
      <c r="M6798" s="20" t="s">
        <v>84</v>
      </c>
      <c r="N6798" s="26">
        <v>42039</v>
      </c>
      <c r="O6798" s="20" t="s">
        <v>56</v>
      </c>
      <c r="P6798" t="str">
        <f t="shared" si="106"/>
        <v>INSERT INTO @DataTable (Deal, AdvanceDate, PROV, DealPurpose, RateType, BEACON, LTV, TDS, GDS, InsuranceType, PrincipalBalance, OccupancyType, AccountStatus, Closed_Date, DelinquencyBucket) VALUES (6797, '2011-10-21', 'ON', 'Refinance External', 'ARM', 715, 85, 32.8, 21.5, 'HiRatio', 0, 'Owner-Occupied', 'Closed', '2015-02-04', 'Current');</v>
      </c>
    </row>
    <row r="6799" spans="1:16" x14ac:dyDescent="0.35">
      <c r="A6799" s="22">
        <v>6798</v>
      </c>
      <c r="B6799" s="21">
        <v>42529</v>
      </c>
      <c r="C6799" s="22" t="s">
        <v>63</v>
      </c>
      <c r="D6799" s="22" t="s">
        <v>64</v>
      </c>
      <c r="E6799" s="22" t="s">
        <v>53</v>
      </c>
      <c r="F6799" s="22">
        <v>749</v>
      </c>
      <c r="G6799" s="22">
        <v>95</v>
      </c>
      <c r="H6799" s="22">
        <v>40.92</v>
      </c>
      <c r="I6799" s="22">
        <v>25.35</v>
      </c>
      <c r="J6799" s="22" t="s">
        <v>60</v>
      </c>
      <c r="K6799" s="23">
        <v>312651.27</v>
      </c>
      <c r="L6799" s="23" t="s">
        <v>55</v>
      </c>
      <c r="M6799" s="23" t="s">
        <v>83</v>
      </c>
      <c r="N6799" s="27"/>
      <c r="O6799" s="23" t="s">
        <v>56</v>
      </c>
      <c r="P6799" t="str">
        <f t="shared" si="106"/>
        <v>INSERT INTO @DataTable (Deal, AdvanceDate, PROV, DealPurpose, RateType, BEACON, LTV, TDS, GDS, InsuranceType, PrincipalBalance, OccupancyType, AccountStatus, Closed_Date, DelinquencyBucket) VALUES (6798, '2016-06-08', 'SK', 'Purchase with Improvements', 'Fixed', 749, 95, 40.92, 25.35, 'HiRatio', 312651.27, 'Owner-Occupied', 'Open', '1900-01-00', 'Current');</v>
      </c>
    </row>
    <row r="6800" spans="1:16" x14ac:dyDescent="0.35">
      <c r="A6800" s="19">
        <v>6799</v>
      </c>
      <c r="B6800" s="18">
        <v>41775</v>
      </c>
      <c r="C6800" s="19" t="s">
        <v>57</v>
      </c>
      <c r="D6800" s="19" t="s">
        <v>61</v>
      </c>
      <c r="E6800" s="19" t="s">
        <v>40</v>
      </c>
      <c r="F6800" s="19">
        <v>664</v>
      </c>
      <c r="G6800" s="19">
        <v>95</v>
      </c>
      <c r="H6800" s="19">
        <v>35.71</v>
      </c>
      <c r="I6800" s="19">
        <v>25.81</v>
      </c>
      <c r="J6800" s="19" t="s">
        <v>60</v>
      </c>
      <c r="K6800" s="20">
        <v>143180.29</v>
      </c>
      <c r="L6800" s="20" t="s">
        <v>55</v>
      </c>
      <c r="M6800" s="20" t="s">
        <v>83</v>
      </c>
      <c r="N6800" s="26"/>
      <c r="O6800" s="20" t="s">
        <v>56</v>
      </c>
      <c r="P6800" t="str">
        <f t="shared" si="106"/>
        <v>INSERT INTO @DataTable (Deal, AdvanceDate, PROV, DealPurpose, RateType, BEACON, LTV, TDS, GDS, InsuranceType, PrincipalBalance, OccupancyType, AccountStatus, Closed_Date, DelinquencyBucket) VALUES (6799, '2014-05-16', 'ON', 'Purchase', 'ARM', 664, 95, 35.71, 25.81, 'HiRatio', 143180.29, 'Owner-Occupied', 'Open', '1900-01-00', 'Current');</v>
      </c>
    </row>
    <row r="6801" spans="1:16" x14ac:dyDescent="0.35">
      <c r="A6801" s="22">
        <v>6800</v>
      </c>
      <c r="B6801" s="21">
        <v>40662</v>
      </c>
      <c r="C6801" s="22" t="s">
        <v>51</v>
      </c>
      <c r="D6801" s="22" t="s">
        <v>61</v>
      </c>
      <c r="E6801" s="22" t="s">
        <v>53</v>
      </c>
      <c r="F6801" s="22">
        <v>670</v>
      </c>
      <c r="G6801" s="22">
        <v>95</v>
      </c>
      <c r="H6801" s="22">
        <v>41.33</v>
      </c>
      <c r="I6801" s="22">
        <v>32.64</v>
      </c>
      <c r="J6801" s="22" t="s">
        <v>60</v>
      </c>
      <c r="K6801" s="23">
        <v>405854.24</v>
      </c>
      <c r="L6801" s="23" t="s">
        <v>55</v>
      </c>
      <c r="M6801" s="23" t="s">
        <v>83</v>
      </c>
      <c r="N6801" s="27"/>
      <c r="O6801" s="23" t="s">
        <v>56</v>
      </c>
      <c r="P6801" t="str">
        <f t="shared" si="106"/>
        <v>INSERT INTO @DataTable (Deal, AdvanceDate, PROV, DealPurpose, RateType, BEACON, LTV, TDS, GDS, InsuranceType, PrincipalBalance, OccupancyType, AccountStatus, Closed_Date, DelinquencyBucket) VALUES (6800, '2011-04-29', 'AB', 'Purchase', 'Fixed', 670, 95, 41.33, 32.64, 'HiRatio', 405854.24, 'Owner-Occupied', 'Open', '1900-01-00', 'Current');</v>
      </c>
    </row>
    <row r="6802" spans="1:16" x14ac:dyDescent="0.35">
      <c r="A6802" s="19">
        <v>6801</v>
      </c>
      <c r="B6802" s="18">
        <v>41760</v>
      </c>
      <c r="C6802" s="19" t="s">
        <v>57</v>
      </c>
      <c r="D6802" s="19" t="s">
        <v>61</v>
      </c>
      <c r="E6802" s="19" t="s">
        <v>53</v>
      </c>
      <c r="F6802" s="19">
        <v>743</v>
      </c>
      <c r="G6802" s="19">
        <v>90</v>
      </c>
      <c r="H6802" s="19">
        <v>41.79</v>
      </c>
      <c r="I6802" s="19">
        <v>21.04</v>
      </c>
      <c r="J6802" s="19" t="s">
        <v>60</v>
      </c>
      <c r="K6802" s="20">
        <v>0</v>
      </c>
      <c r="L6802" s="20" t="s">
        <v>55</v>
      </c>
      <c r="M6802" s="20" t="s">
        <v>84</v>
      </c>
      <c r="N6802" s="26">
        <v>41766</v>
      </c>
      <c r="O6802" s="20" t="s">
        <v>56</v>
      </c>
      <c r="P6802" t="str">
        <f t="shared" si="106"/>
        <v>INSERT INTO @DataTable (Deal, AdvanceDate, PROV, DealPurpose, RateType, BEACON, LTV, TDS, GDS, InsuranceType, PrincipalBalance, OccupancyType, AccountStatus, Closed_Date, DelinquencyBucket) VALUES (6801, '2014-05-01', 'ON', 'Purchase', 'Fixed', 743, 90, 41.79, 21.04, 'HiRatio', 0, 'Owner-Occupied', 'Closed', '2014-05-07', 'Current');</v>
      </c>
    </row>
    <row r="6803" spans="1:16" x14ac:dyDescent="0.35">
      <c r="A6803" s="22">
        <v>6802</v>
      </c>
      <c r="B6803" s="21">
        <v>42202</v>
      </c>
      <c r="C6803" s="22" t="s">
        <v>51</v>
      </c>
      <c r="D6803" s="22" t="s">
        <v>61</v>
      </c>
      <c r="E6803" s="22" t="s">
        <v>53</v>
      </c>
      <c r="F6803" s="22">
        <v>678</v>
      </c>
      <c r="G6803" s="22">
        <v>95</v>
      </c>
      <c r="H6803" s="22">
        <v>32.17</v>
      </c>
      <c r="I6803" s="22">
        <v>13.98</v>
      </c>
      <c r="J6803" s="22" t="s">
        <v>60</v>
      </c>
      <c r="K6803" s="23">
        <v>235350.8</v>
      </c>
      <c r="L6803" s="23" t="s">
        <v>55</v>
      </c>
      <c r="M6803" s="23" t="s">
        <v>83</v>
      </c>
      <c r="N6803" s="27"/>
      <c r="O6803" s="23" t="s">
        <v>56</v>
      </c>
      <c r="P6803" t="str">
        <f t="shared" si="106"/>
        <v>INSERT INTO @DataTable (Deal, AdvanceDate, PROV, DealPurpose, RateType, BEACON, LTV, TDS, GDS, InsuranceType, PrincipalBalance, OccupancyType, AccountStatus, Closed_Date, DelinquencyBucket) VALUES (6802, '2015-07-17', 'AB', 'Purchase', 'Fixed', 678, 95, 32.17, 13.98, 'HiRatio', 235350.8, 'Owner-Occupied', 'Open', '1900-01-00', 'Current');</v>
      </c>
    </row>
    <row r="6804" spans="1:16" x14ac:dyDescent="0.35">
      <c r="A6804" s="19">
        <v>6803</v>
      </c>
      <c r="B6804" s="18">
        <v>41960</v>
      </c>
      <c r="C6804" s="19" t="s">
        <v>57</v>
      </c>
      <c r="D6804" s="19" t="s">
        <v>61</v>
      </c>
      <c r="E6804" s="19" t="s">
        <v>53</v>
      </c>
      <c r="F6804" s="19">
        <v>688</v>
      </c>
      <c r="G6804" s="19">
        <v>95</v>
      </c>
      <c r="H6804" s="19">
        <v>28.18</v>
      </c>
      <c r="I6804" s="19">
        <v>15.3</v>
      </c>
      <c r="J6804" s="19" t="s">
        <v>60</v>
      </c>
      <c r="K6804" s="20">
        <v>151802.09</v>
      </c>
      <c r="L6804" s="20" t="s">
        <v>55</v>
      </c>
      <c r="M6804" s="20" t="s">
        <v>83</v>
      </c>
      <c r="N6804" s="26"/>
      <c r="O6804" s="20" t="s">
        <v>56</v>
      </c>
      <c r="P6804" t="str">
        <f t="shared" si="106"/>
        <v>INSERT INTO @DataTable (Deal, AdvanceDate, PROV, DealPurpose, RateType, BEACON, LTV, TDS, GDS, InsuranceType, PrincipalBalance, OccupancyType, AccountStatus, Closed_Date, DelinquencyBucket) VALUES (6803, '2014-11-17', 'ON', 'Purchase', 'Fixed', 688, 95, 28.18, 15.3, 'HiRatio', 151802.09, 'Owner-Occupied', 'Open', '1900-01-00', 'Current');</v>
      </c>
    </row>
    <row r="6805" spans="1:16" x14ac:dyDescent="0.35">
      <c r="A6805" s="22">
        <v>6804</v>
      </c>
      <c r="B6805" s="21">
        <v>42704</v>
      </c>
      <c r="C6805" s="22" t="s">
        <v>51</v>
      </c>
      <c r="D6805" s="22" t="s">
        <v>61</v>
      </c>
      <c r="E6805" s="22" t="s">
        <v>53</v>
      </c>
      <c r="F6805" s="22">
        <v>763</v>
      </c>
      <c r="G6805" s="22">
        <v>95</v>
      </c>
      <c r="H6805" s="22">
        <v>30.22</v>
      </c>
      <c r="I6805" s="22">
        <v>22.9</v>
      </c>
      <c r="J6805" s="22" t="s">
        <v>60</v>
      </c>
      <c r="K6805" s="23">
        <v>342700.03</v>
      </c>
      <c r="L6805" s="23" t="s">
        <v>55</v>
      </c>
      <c r="M6805" s="23" t="s">
        <v>83</v>
      </c>
      <c r="N6805" s="27"/>
      <c r="O6805" s="23" t="s">
        <v>56</v>
      </c>
      <c r="P6805" t="str">
        <f t="shared" si="106"/>
        <v>INSERT INTO @DataTable (Deal, AdvanceDate, PROV, DealPurpose, RateType, BEACON, LTV, TDS, GDS, InsuranceType, PrincipalBalance, OccupancyType, AccountStatus, Closed_Date, DelinquencyBucket) VALUES (6804, '2016-11-30', 'AB', 'Purchase', 'Fixed', 763, 95, 30.22, 22.9, 'HiRatio', 342700.03, 'Owner-Occupied', 'Open', '1900-01-00', 'Current');</v>
      </c>
    </row>
    <row r="6806" spans="1:16" x14ac:dyDescent="0.35">
      <c r="A6806" s="19">
        <v>6805</v>
      </c>
      <c r="B6806" s="18">
        <v>41501</v>
      </c>
      <c r="C6806" s="19" t="s">
        <v>57</v>
      </c>
      <c r="D6806" s="19" t="s">
        <v>52</v>
      </c>
      <c r="E6806" s="19" t="s">
        <v>53</v>
      </c>
      <c r="F6806" s="19">
        <v>804</v>
      </c>
      <c r="G6806" s="19">
        <v>73.849999999999994</v>
      </c>
      <c r="H6806" s="19">
        <v>26.26</v>
      </c>
      <c r="I6806" s="19">
        <v>25.62</v>
      </c>
      <c r="J6806" s="19" t="s">
        <v>54</v>
      </c>
      <c r="K6806" s="20">
        <v>173876.51</v>
      </c>
      <c r="L6806" s="20" t="s">
        <v>55</v>
      </c>
      <c r="M6806" s="20" t="s">
        <v>83</v>
      </c>
      <c r="N6806" s="26"/>
      <c r="O6806" s="20" t="s">
        <v>56</v>
      </c>
      <c r="P6806" t="str">
        <f t="shared" si="106"/>
        <v>INSERT INTO @DataTable (Deal, AdvanceDate, PROV, DealPurpose, RateType, BEACON, LTV, TDS, GDS, InsuranceType, PrincipalBalance, OccupancyType, AccountStatus, Closed_Date, DelinquencyBucket) VALUES (6805, '2013-08-15', 'ON', 'Refinance External', 'Fixed', 804, 73.85, 26.26, 25.62, 'Conv', 173876.51, 'Owner-Occupied', 'Open', '1900-01-00', 'Current');</v>
      </c>
    </row>
    <row r="6807" spans="1:16" x14ac:dyDescent="0.35">
      <c r="A6807" s="22">
        <v>6806</v>
      </c>
      <c r="B6807" s="21">
        <v>42587</v>
      </c>
      <c r="C6807" s="22" t="s">
        <v>57</v>
      </c>
      <c r="D6807" s="22" t="s">
        <v>52</v>
      </c>
      <c r="E6807" s="22" t="s">
        <v>53</v>
      </c>
      <c r="F6807" s="22">
        <v>793</v>
      </c>
      <c r="G6807" s="22">
        <v>69.59</v>
      </c>
      <c r="H6807" s="22">
        <v>33.880000000000003</v>
      </c>
      <c r="I6807" s="22">
        <v>31.76</v>
      </c>
      <c r="J6807" s="22" t="s">
        <v>54</v>
      </c>
      <c r="K6807" s="23">
        <v>423952.13</v>
      </c>
      <c r="L6807" s="23" t="s">
        <v>55</v>
      </c>
      <c r="M6807" s="23" t="s">
        <v>83</v>
      </c>
      <c r="N6807" s="27"/>
      <c r="O6807" s="23" t="s">
        <v>56</v>
      </c>
      <c r="P6807" t="str">
        <f t="shared" si="106"/>
        <v>INSERT INTO @DataTable (Deal, AdvanceDate, PROV, DealPurpose, RateType, BEACON, LTV, TDS, GDS, InsuranceType, PrincipalBalance, OccupancyType, AccountStatus, Closed_Date, DelinquencyBucket) VALUES (6806, '2016-08-05', 'ON', 'Refinance External', 'Fixed', 793, 69.59, 33.88, 31.76, 'Conv', 423952.13, 'Owner-Occupied', 'Open', '1900-01-00', 'Current');</v>
      </c>
    </row>
    <row r="6808" spans="1:16" x14ac:dyDescent="0.35">
      <c r="A6808" s="19">
        <v>6807</v>
      </c>
      <c r="B6808" s="18">
        <v>41620</v>
      </c>
      <c r="C6808" s="19" t="s">
        <v>57</v>
      </c>
      <c r="D6808" s="19" t="s">
        <v>61</v>
      </c>
      <c r="E6808" s="19" t="s">
        <v>40</v>
      </c>
      <c r="F6808" s="19">
        <v>777</v>
      </c>
      <c r="G6808" s="19">
        <v>95</v>
      </c>
      <c r="H6808" s="19">
        <v>33.979999999999997</v>
      </c>
      <c r="I6808" s="19">
        <v>17.059999999999999</v>
      </c>
      <c r="J6808" s="19" t="s">
        <v>60</v>
      </c>
      <c r="K6808" s="20">
        <v>304260.89</v>
      </c>
      <c r="L6808" s="20" t="s">
        <v>55</v>
      </c>
      <c r="M6808" s="20" t="s">
        <v>83</v>
      </c>
      <c r="N6808" s="26"/>
      <c r="O6808" s="20" t="s">
        <v>56</v>
      </c>
      <c r="P6808" t="str">
        <f t="shared" si="106"/>
        <v>INSERT INTO @DataTable (Deal, AdvanceDate, PROV, DealPurpose, RateType, BEACON, LTV, TDS, GDS, InsuranceType, PrincipalBalance, OccupancyType, AccountStatus, Closed_Date, DelinquencyBucket) VALUES (6807, '2013-12-12', 'ON', 'Purchase', 'ARM', 777, 95, 33.98, 17.06, 'HiRatio', 304260.89, 'Owner-Occupied', 'Open', '1900-01-00', 'Current');</v>
      </c>
    </row>
    <row r="6809" spans="1:16" x14ac:dyDescent="0.35">
      <c r="A6809" s="22">
        <v>6808</v>
      </c>
      <c r="B6809" s="21">
        <v>42192</v>
      </c>
      <c r="C6809" s="22" t="s">
        <v>57</v>
      </c>
      <c r="D6809" s="22" t="s">
        <v>61</v>
      </c>
      <c r="E6809" s="22" t="s">
        <v>40</v>
      </c>
      <c r="F6809" s="22">
        <v>800</v>
      </c>
      <c r="G6809" s="22">
        <v>90</v>
      </c>
      <c r="H6809" s="22">
        <v>20.96</v>
      </c>
      <c r="I6809" s="22">
        <v>20.56</v>
      </c>
      <c r="J6809" s="22" t="s">
        <v>60</v>
      </c>
      <c r="K6809" s="23">
        <v>636472.6</v>
      </c>
      <c r="L6809" s="23" t="s">
        <v>55</v>
      </c>
      <c r="M6809" s="23" t="s">
        <v>83</v>
      </c>
      <c r="N6809" s="27"/>
      <c r="O6809" s="23" t="s">
        <v>56</v>
      </c>
      <c r="P6809" t="str">
        <f t="shared" si="106"/>
        <v>INSERT INTO @DataTable (Deal, AdvanceDate, PROV, DealPurpose, RateType, BEACON, LTV, TDS, GDS, InsuranceType, PrincipalBalance, OccupancyType, AccountStatus, Closed_Date, DelinquencyBucket) VALUES (6808, '2015-07-07', 'ON', 'Purchase', 'ARM', 800, 90, 20.96, 20.56, 'HiRatio', 636472.6, 'Owner-Occupied', 'Open', '1900-01-00', 'Current');</v>
      </c>
    </row>
    <row r="6810" spans="1:16" x14ac:dyDescent="0.35">
      <c r="A6810" s="19">
        <v>6809</v>
      </c>
      <c r="B6810" s="18">
        <v>41628</v>
      </c>
      <c r="C6810" s="19" t="s">
        <v>78</v>
      </c>
      <c r="D6810" s="19" t="s">
        <v>52</v>
      </c>
      <c r="E6810" s="19" t="s">
        <v>53</v>
      </c>
      <c r="F6810" s="19">
        <v>706</v>
      </c>
      <c r="G6810" s="19">
        <v>80</v>
      </c>
      <c r="H6810" s="19">
        <v>27.47</v>
      </c>
      <c r="I6810" s="19">
        <v>13.75</v>
      </c>
      <c r="J6810" s="19" t="s">
        <v>54</v>
      </c>
      <c r="K6810" s="20">
        <v>98350.04</v>
      </c>
      <c r="L6810" s="20" t="s">
        <v>55</v>
      </c>
      <c r="M6810" s="20" t="s">
        <v>83</v>
      </c>
      <c r="N6810" s="26"/>
      <c r="O6810" s="20" t="s">
        <v>56</v>
      </c>
      <c r="P6810" t="str">
        <f t="shared" si="106"/>
        <v>INSERT INTO @DataTable (Deal, AdvanceDate, PROV, DealPurpose, RateType, BEACON, LTV, TDS, GDS, InsuranceType, PrincipalBalance, OccupancyType, AccountStatus, Closed_Date, DelinquencyBucket) VALUES (6809, '2013-12-20', 'NL', 'Refinance External', 'Fixed', 706, 80, 27.47, 13.75, 'Conv', 98350.04, 'Owner-Occupied', 'Open', '1900-01-00', 'Current');</v>
      </c>
    </row>
    <row r="6811" spans="1:16" x14ac:dyDescent="0.35">
      <c r="A6811" s="22">
        <v>6810</v>
      </c>
      <c r="B6811" s="21">
        <v>42663</v>
      </c>
      <c r="C6811" s="22" t="s">
        <v>63</v>
      </c>
      <c r="D6811" s="22" t="s">
        <v>61</v>
      </c>
      <c r="E6811" s="22" t="s">
        <v>53</v>
      </c>
      <c r="F6811" s="22">
        <v>839</v>
      </c>
      <c r="G6811" s="22">
        <v>90</v>
      </c>
      <c r="H6811" s="22">
        <v>34.72</v>
      </c>
      <c r="I6811" s="22">
        <v>33.6</v>
      </c>
      <c r="J6811" s="22" t="s">
        <v>60</v>
      </c>
      <c r="K6811" s="23">
        <v>272172.2</v>
      </c>
      <c r="L6811" s="23" t="s">
        <v>55</v>
      </c>
      <c r="M6811" s="23" t="s">
        <v>83</v>
      </c>
      <c r="N6811" s="27"/>
      <c r="O6811" s="23" t="s">
        <v>56</v>
      </c>
      <c r="P6811" t="str">
        <f t="shared" si="106"/>
        <v>INSERT INTO @DataTable (Deal, AdvanceDate, PROV, DealPurpose, RateType, BEACON, LTV, TDS, GDS, InsuranceType, PrincipalBalance, OccupancyType, AccountStatus, Closed_Date, DelinquencyBucket) VALUES (6810, '2016-10-20', 'SK', 'Purchase', 'Fixed', 839, 90, 34.72, 33.6, 'HiRatio', 272172.2, 'Owner-Occupied', 'Open', '1900-01-00', 'Current');</v>
      </c>
    </row>
    <row r="6812" spans="1:16" x14ac:dyDescent="0.35">
      <c r="A6812" s="19">
        <v>6811</v>
      </c>
      <c r="B6812" s="18">
        <v>42201</v>
      </c>
      <c r="C6812" s="19" t="s">
        <v>57</v>
      </c>
      <c r="D6812" s="19" t="s">
        <v>61</v>
      </c>
      <c r="E6812" s="19" t="s">
        <v>40</v>
      </c>
      <c r="F6812" s="19">
        <v>809</v>
      </c>
      <c r="G6812" s="19">
        <v>80</v>
      </c>
      <c r="H6812" s="19">
        <v>38.18</v>
      </c>
      <c r="I6812" s="19">
        <v>16.53</v>
      </c>
      <c r="J6812" s="19" t="s">
        <v>54</v>
      </c>
      <c r="K6812" s="20">
        <v>259182.53</v>
      </c>
      <c r="L6812" s="20" t="s">
        <v>66</v>
      </c>
      <c r="M6812" s="20" t="s">
        <v>83</v>
      </c>
      <c r="N6812" s="26"/>
      <c r="O6812" s="20" t="s">
        <v>56</v>
      </c>
      <c r="P6812" t="str">
        <f t="shared" si="106"/>
        <v>INSERT INTO @DataTable (Deal, AdvanceDate, PROV, DealPurpose, RateType, BEACON, LTV, TDS, GDS, InsuranceType, PrincipalBalance, OccupancyType, AccountStatus, Closed_Date, DelinquencyBucket) VALUES (6811, '2015-07-16', 'ON', 'Purchase', 'ARM', 809, 80, 38.18, 16.53, 'Conv', 259182.53, 'Second Home', 'Open', '1900-01-00', 'Current');</v>
      </c>
    </row>
    <row r="6813" spans="1:16" x14ac:dyDescent="0.35">
      <c r="A6813" s="22">
        <v>6812</v>
      </c>
      <c r="B6813" s="21">
        <v>41912</v>
      </c>
      <c r="C6813" s="22" t="s">
        <v>57</v>
      </c>
      <c r="D6813" s="22" t="s">
        <v>52</v>
      </c>
      <c r="E6813" s="22" t="s">
        <v>40</v>
      </c>
      <c r="F6813" s="22">
        <v>732</v>
      </c>
      <c r="G6813" s="22">
        <v>80</v>
      </c>
      <c r="H6813" s="22">
        <v>19.739999999999998</v>
      </c>
      <c r="I6813" s="22">
        <v>14.59</v>
      </c>
      <c r="J6813" s="22" t="s">
        <v>54</v>
      </c>
      <c r="K6813" s="23">
        <v>0</v>
      </c>
      <c r="L6813" s="23" t="s">
        <v>55</v>
      </c>
      <c r="M6813" s="23" t="s">
        <v>84</v>
      </c>
      <c r="N6813" s="27">
        <v>42660</v>
      </c>
      <c r="O6813" s="23" t="s">
        <v>56</v>
      </c>
      <c r="P6813" t="str">
        <f t="shared" si="106"/>
        <v>INSERT INTO @DataTable (Deal, AdvanceDate, PROV, DealPurpose, RateType, BEACON, LTV, TDS, GDS, InsuranceType, PrincipalBalance, OccupancyType, AccountStatus, Closed_Date, DelinquencyBucket) VALUES (6812, '2014-09-30', 'ON', 'Refinance External', 'ARM', 732, 80, 19.74, 14.59, 'Conv', 0, 'Owner-Occupied', 'Closed', '2016-10-17', 'Current');</v>
      </c>
    </row>
    <row r="6814" spans="1:16" x14ac:dyDescent="0.35">
      <c r="A6814" s="19">
        <v>6813</v>
      </c>
      <c r="B6814" s="18">
        <v>41820</v>
      </c>
      <c r="C6814" s="19" t="s">
        <v>57</v>
      </c>
      <c r="D6814" s="19" t="s">
        <v>61</v>
      </c>
      <c r="E6814" s="19" t="s">
        <v>53</v>
      </c>
      <c r="F6814" s="19">
        <v>757</v>
      </c>
      <c r="G6814" s="19">
        <v>66.67</v>
      </c>
      <c r="H6814" s="19">
        <v>38.44</v>
      </c>
      <c r="I6814" s="19">
        <v>34.19</v>
      </c>
      <c r="J6814" s="19" t="s">
        <v>54</v>
      </c>
      <c r="K6814" s="20">
        <v>1887445.09</v>
      </c>
      <c r="L6814" s="20" t="s">
        <v>55</v>
      </c>
      <c r="M6814" s="20" t="s">
        <v>83</v>
      </c>
      <c r="N6814" s="26"/>
      <c r="O6814" s="20" t="s">
        <v>56</v>
      </c>
      <c r="P6814" t="str">
        <f t="shared" si="106"/>
        <v>INSERT INTO @DataTable (Deal, AdvanceDate, PROV, DealPurpose, RateType, BEACON, LTV, TDS, GDS, InsuranceType, PrincipalBalance, OccupancyType, AccountStatus, Closed_Date, DelinquencyBucket) VALUES (6813, '2014-06-30', 'ON', 'Purchase', 'Fixed', 757, 66.67, 38.44, 34.19, 'Conv', 1887445.09, 'Owner-Occupied', 'Open', '1900-01-00', 'Current');</v>
      </c>
    </row>
    <row r="6815" spans="1:16" x14ac:dyDescent="0.35">
      <c r="A6815" s="22">
        <v>6814</v>
      </c>
      <c r="B6815" s="21">
        <v>42075</v>
      </c>
      <c r="C6815" s="22" t="s">
        <v>51</v>
      </c>
      <c r="D6815" s="22" t="s">
        <v>52</v>
      </c>
      <c r="E6815" s="22" t="s">
        <v>53</v>
      </c>
      <c r="F6815" s="22">
        <v>679</v>
      </c>
      <c r="G6815" s="22">
        <v>73.08</v>
      </c>
      <c r="H6815" s="22">
        <v>38.090000000000003</v>
      </c>
      <c r="I6815" s="22">
        <v>34.86</v>
      </c>
      <c r="J6815" s="22" t="s">
        <v>54</v>
      </c>
      <c r="K6815" s="23">
        <v>265962.27</v>
      </c>
      <c r="L6815" s="23" t="s">
        <v>55</v>
      </c>
      <c r="M6815" s="23" t="s">
        <v>83</v>
      </c>
      <c r="N6815" s="27"/>
      <c r="O6815" s="23" t="s">
        <v>56</v>
      </c>
      <c r="P6815" t="str">
        <f t="shared" si="106"/>
        <v>INSERT INTO @DataTable (Deal, AdvanceDate, PROV, DealPurpose, RateType, BEACON, LTV, TDS, GDS, InsuranceType, PrincipalBalance, OccupancyType, AccountStatus, Closed_Date, DelinquencyBucket) VALUES (6814, '2015-03-12', 'AB', 'Refinance External', 'Fixed', 679, 73.08, 38.09, 34.86, 'Conv', 265962.27, 'Owner-Occupied', 'Open', '1900-01-00', 'Current');</v>
      </c>
    </row>
    <row r="6816" spans="1:16" x14ac:dyDescent="0.35">
      <c r="A6816" s="19">
        <v>6815</v>
      </c>
      <c r="B6816" s="18">
        <v>42160</v>
      </c>
      <c r="C6816" s="19" t="s">
        <v>57</v>
      </c>
      <c r="D6816" s="19" t="s">
        <v>52</v>
      </c>
      <c r="E6816" s="19" t="s">
        <v>53</v>
      </c>
      <c r="F6816" s="19">
        <v>665</v>
      </c>
      <c r="G6816" s="19">
        <v>80</v>
      </c>
      <c r="H6816" s="19">
        <v>35.72</v>
      </c>
      <c r="I6816" s="19">
        <v>34.96</v>
      </c>
      <c r="J6816" s="19" t="s">
        <v>54</v>
      </c>
      <c r="K6816" s="20">
        <v>292903.7</v>
      </c>
      <c r="L6816" s="20" t="s">
        <v>55</v>
      </c>
      <c r="M6816" s="20" t="s">
        <v>83</v>
      </c>
      <c r="N6816" s="26"/>
      <c r="O6816" s="20" t="s">
        <v>56</v>
      </c>
      <c r="P6816" t="str">
        <f t="shared" si="106"/>
        <v>INSERT INTO @DataTable (Deal, AdvanceDate, PROV, DealPurpose, RateType, BEACON, LTV, TDS, GDS, InsuranceType, PrincipalBalance, OccupancyType, AccountStatus, Closed_Date, DelinquencyBucket) VALUES (6815, '2015-06-05', 'ON', 'Refinance External', 'Fixed', 665, 80, 35.72, 34.96, 'Conv', 292903.7, 'Owner-Occupied', 'Open', '1900-01-00', 'Current');</v>
      </c>
    </row>
    <row r="6817" spans="1:16" x14ac:dyDescent="0.35">
      <c r="A6817" s="22">
        <v>6816</v>
      </c>
      <c r="B6817" s="21">
        <v>42471</v>
      </c>
      <c r="C6817" s="22" t="s">
        <v>58</v>
      </c>
      <c r="D6817" s="22" t="s">
        <v>59</v>
      </c>
      <c r="E6817" s="22" t="s">
        <v>53</v>
      </c>
      <c r="F6817" s="22">
        <v>781</v>
      </c>
      <c r="G6817" s="22">
        <v>67.13</v>
      </c>
      <c r="H6817" s="22">
        <v>31.7</v>
      </c>
      <c r="I6817" s="22">
        <v>25.24</v>
      </c>
      <c r="J6817" s="22" t="s">
        <v>54</v>
      </c>
      <c r="K6817" s="23">
        <v>262470.07</v>
      </c>
      <c r="L6817" s="23" t="s">
        <v>55</v>
      </c>
      <c r="M6817" s="23" t="s">
        <v>83</v>
      </c>
      <c r="N6817" s="27"/>
      <c r="O6817" s="23" t="s">
        <v>56</v>
      </c>
      <c r="P6817" t="str">
        <f t="shared" si="106"/>
        <v>INSERT INTO @DataTable (Deal, AdvanceDate, PROV, DealPurpose, RateType, BEACON, LTV, TDS, GDS, InsuranceType, PrincipalBalance, OccupancyType, AccountStatus, Closed_Date, DelinquencyBucket) VALUES (6816, '2016-04-11', 'BC', 'Transfer', 'Fixed', 781, 67.13, 31.7, 25.24, 'Conv', 262470.07, 'Owner-Occupied', 'Open', '1900-01-00', 'Current');</v>
      </c>
    </row>
    <row r="6818" spans="1:16" x14ac:dyDescent="0.35">
      <c r="A6818" s="19">
        <v>6817</v>
      </c>
      <c r="B6818" s="18">
        <v>42524</v>
      </c>
      <c r="C6818" s="19" t="s">
        <v>57</v>
      </c>
      <c r="D6818" s="19" t="s">
        <v>61</v>
      </c>
      <c r="E6818" s="19" t="s">
        <v>53</v>
      </c>
      <c r="F6818" s="19">
        <v>685</v>
      </c>
      <c r="G6818" s="19">
        <v>95</v>
      </c>
      <c r="H6818" s="19">
        <v>37.880000000000003</v>
      </c>
      <c r="I6818" s="19">
        <v>32.94</v>
      </c>
      <c r="J6818" s="19" t="s">
        <v>60</v>
      </c>
      <c r="K6818" s="20">
        <v>245425.29</v>
      </c>
      <c r="L6818" s="20" t="s">
        <v>55</v>
      </c>
      <c r="M6818" s="20" t="s">
        <v>83</v>
      </c>
      <c r="N6818" s="26"/>
      <c r="O6818" s="20" t="s">
        <v>56</v>
      </c>
      <c r="P6818" t="str">
        <f t="shared" si="106"/>
        <v>INSERT INTO @DataTable (Deal, AdvanceDate, PROV, DealPurpose, RateType, BEACON, LTV, TDS, GDS, InsuranceType, PrincipalBalance, OccupancyType, AccountStatus, Closed_Date, DelinquencyBucket) VALUES (6817, '2016-06-03', 'ON', 'Purchase', 'Fixed', 685, 95, 37.88, 32.94, 'HiRatio', 245425.29, 'Owner-Occupied', 'Open', '1900-01-00', 'Current');</v>
      </c>
    </row>
    <row r="6819" spans="1:16" x14ac:dyDescent="0.35">
      <c r="A6819" s="22">
        <v>6818</v>
      </c>
      <c r="B6819" s="21">
        <v>41045</v>
      </c>
      <c r="C6819" s="22" t="s">
        <v>58</v>
      </c>
      <c r="D6819" s="22" t="s">
        <v>52</v>
      </c>
      <c r="E6819" s="22" t="s">
        <v>53</v>
      </c>
      <c r="F6819" s="22">
        <v>670</v>
      </c>
      <c r="G6819" s="22">
        <v>61.82</v>
      </c>
      <c r="H6819" s="22">
        <v>29.54</v>
      </c>
      <c r="I6819" s="22">
        <v>10.31</v>
      </c>
      <c r="J6819" s="22" t="s">
        <v>54</v>
      </c>
      <c r="K6819" s="23">
        <v>118300.08</v>
      </c>
      <c r="L6819" s="23" t="s">
        <v>66</v>
      </c>
      <c r="M6819" s="23" t="s">
        <v>83</v>
      </c>
      <c r="N6819" s="27"/>
      <c r="O6819" s="23" t="s">
        <v>56</v>
      </c>
      <c r="P6819" t="str">
        <f t="shared" si="106"/>
        <v>INSERT INTO @DataTable (Deal, AdvanceDate, PROV, DealPurpose, RateType, BEACON, LTV, TDS, GDS, InsuranceType, PrincipalBalance, OccupancyType, AccountStatus, Closed_Date, DelinquencyBucket) VALUES (6818, '2012-05-16', 'BC', 'Refinance External', 'Fixed', 670, 61.82, 29.54, 10.31, 'Conv', 118300.08, 'Second Home', 'Open', '1900-01-00', 'Current');</v>
      </c>
    </row>
    <row r="6820" spans="1:16" x14ac:dyDescent="0.35">
      <c r="A6820" s="19">
        <v>6819</v>
      </c>
      <c r="B6820" s="18">
        <v>41606</v>
      </c>
      <c r="C6820" s="19" t="s">
        <v>51</v>
      </c>
      <c r="D6820" s="19" t="s">
        <v>61</v>
      </c>
      <c r="E6820" s="19" t="s">
        <v>53</v>
      </c>
      <c r="F6820" s="19">
        <v>738</v>
      </c>
      <c r="G6820" s="19">
        <v>95</v>
      </c>
      <c r="H6820" s="19">
        <v>41.99</v>
      </c>
      <c r="I6820" s="19">
        <v>38.72</v>
      </c>
      <c r="J6820" s="19" t="s">
        <v>60</v>
      </c>
      <c r="K6820" s="20">
        <v>381948.11</v>
      </c>
      <c r="L6820" s="20" t="s">
        <v>55</v>
      </c>
      <c r="M6820" s="20" t="s">
        <v>83</v>
      </c>
      <c r="N6820" s="26"/>
      <c r="O6820" s="20" t="s">
        <v>56</v>
      </c>
      <c r="P6820" t="str">
        <f t="shared" si="106"/>
        <v>INSERT INTO @DataTable (Deal, AdvanceDate, PROV, DealPurpose, RateType, BEACON, LTV, TDS, GDS, InsuranceType, PrincipalBalance, OccupancyType, AccountStatus, Closed_Date, DelinquencyBucket) VALUES (6819, '2013-11-28', 'AB', 'Purchase', 'Fixed', 738, 95, 41.99, 38.72, 'HiRatio', 381948.11, 'Owner-Occupied', 'Open', '1900-01-00', 'Current');</v>
      </c>
    </row>
    <row r="6821" spans="1:16" x14ac:dyDescent="0.35">
      <c r="A6821" s="22">
        <v>6820</v>
      </c>
      <c r="B6821" s="21">
        <v>41114</v>
      </c>
      <c r="C6821" s="22" t="s">
        <v>57</v>
      </c>
      <c r="D6821" s="22" t="s">
        <v>61</v>
      </c>
      <c r="E6821" s="22" t="s">
        <v>53</v>
      </c>
      <c r="F6821" s="22">
        <v>789</v>
      </c>
      <c r="G6821" s="22">
        <v>90.19</v>
      </c>
      <c r="H6821" s="22">
        <v>34.08</v>
      </c>
      <c r="I6821" s="22">
        <v>22.29</v>
      </c>
      <c r="J6821" s="22" t="s">
        <v>60</v>
      </c>
      <c r="K6821" s="23">
        <v>196723.49</v>
      </c>
      <c r="L6821" s="23" t="s">
        <v>55</v>
      </c>
      <c r="M6821" s="23" t="s">
        <v>83</v>
      </c>
      <c r="N6821" s="27"/>
      <c r="O6821" s="23" t="s">
        <v>56</v>
      </c>
      <c r="P6821" t="str">
        <f t="shared" si="106"/>
        <v>INSERT INTO @DataTable (Deal, AdvanceDate, PROV, DealPurpose, RateType, BEACON, LTV, TDS, GDS, InsuranceType, PrincipalBalance, OccupancyType, AccountStatus, Closed_Date, DelinquencyBucket) VALUES (6820, '2012-07-24', 'ON', 'Purchase', 'Fixed', 789, 90.19, 34.08, 22.29, 'HiRatio', 196723.49, 'Owner-Occupied', 'Open', '1900-01-00', 'Current');</v>
      </c>
    </row>
    <row r="6822" spans="1:16" x14ac:dyDescent="0.35">
      <c r="A6822" s="19">
        <v>6821</v>
      </c>
      <c r="B6822" s="18">
        <v>42069</v>
      </c>
      <c r="C6822" s="19" t="s">
        <v>58</v>
      </c>
      <c r="D6822" s="19" t="s">
        <v>59</v>
      </c>
      <c r="E6822" s="19" t="s">
        <v>40</v>
      </c>
      <c r="F6822" s="19">
        <v>772</v>
      </c>
      <c r="G6822" s="19">
        <v>86.82</v>
      </c>
      <c r="H6822" s="19">
        <v>29.34</v>
      </c>
      <c r="I6822" s="19">
        <v>18.41</v>
      </c>
      <c r="J6822" s="19" t="s">
        <v>60</v>
      </c>
      <c r="K6822" s="20">
        <v>0</v>
      </c>
      <c r="L6822" s="20" t="s">
        <v>55</v>
      </c>
      <c r="M6822" s="20" t="s">
        <v>84</v>
      </c>
      <c r="N6822" s="26">
        <v>42550</v>
      </c>
      <c r="O6822" s="20" t="s">
        <v>56</v>
      </c>
      <c r="P6822" t="str">
        <f t="shared" si="106"/>
        <v>INSERT INTO @DataTable (Deal, AdvanceDate, PROV, DealPurpose, RateType, BEACON, LTV, TDS, GDS, InsuranceType, PrincipalBalance, OccupancyType, AccountStatus, Closed_Date, DelinquencyBucket) VALUES (6821, '2015-03-06', 'BC', 'Transfer', 'ARM', 772, 86.82, 29.34, 18.41, 'HiRatio', 0, 'Owner-Occupied', 'Closed', '2016-06-29', 'Current');</v>
      </c>
    </row>
    <row r="6823" spans="1:16" x14ac:dyDescent="0.35">
      <c r="A6823" s="22">
        <v>6822</v>
      </c>
      <c r="B6823" s="21">
        <v>42271</v>
      </c>
      <c r="C6823" s="22" t="s">
        <v>57</v>
      </c>
      <c r="D6823" s="22" t="s">
        <v>61</v>
      </c>
      <c r="E6823" s="22" t="s">
        <v>40</v>
      </c>
      <c r="F6823" s="22">
        <v>746</v>
      </c>
      <c r="G6823" s="22">
        <v>86.34</v>
      </c>
      <c r="H6823" s="22">
        <v>30.72</v>
      </c>
      <c r="I6823" s="22">
        <v>24.55</v>
      </c>
      <c r="J6823" s="22" t="s">
        <v>60</v>
      </c>
      <c r="K6823" s="23">
        <v>0</v>
      </c>
      <c r="L6823" s="23" t="s">
        <v>55</v>
      </c>
      <c r="M6823" s="23" t="s">
        <v>84</v>
      </c>
      <c r="N6823" s="27">
        <v>42632</v>
      </c>
      <c r="O6823" s="23" t="s">
        <v>56</v>
      </c>
      <c r="P6823" t="str">
        <f t="shared" si="106"/>
        <v>INSERT INTO @DataTable (Deal, AdvanceDate, PROV, DealPurpose, RateType, BEACON, LTV, TDS, GDS, InsuranceType, PrincipalBalance, OccupancyType, AccountStatus, Closed_Date, DelinquencyBucket) VALUES (6822, '2015-09-24', 'ON', 'Purchase', 'ARM', 746, 86.34, 30.72, 24.55, 'HiRatio', 0, 'Owner-Occupied', 'Closed', '2016-09-19', 'Current');</v>
      </c>
    </row>
    <row r="6824" spans="1:16" x14ac:dyDescent="0.35">
      <c r="A6824" s="19">
        <v>6823</v>
      </c>
      <c r="B6824" s="18">
        <v>41075</v>
      </c>
      <c r="C6824" s="19" t="s">
        <v>57</v>
      </c>
      <c r="D6824" s="19" t="s">
        <v>61</v>
      </c>
      <c r="E6824" s="19" t="s">
        <v>53</v>
      </c>
      <c r="F6824" s="19">
        <v>764</v>
      </c>
      <c r="G6824" s="19">
        <v>95</v>
      </c>
      <c r="H6824" s="19">
        <v>26.11</v>
      </c>
      <c r="I6824" s="19">
        <v>25.33</v>
      </c>
      <c r="J6824" s="19" t="s">
        <v>60</v>
      </c>
      <c r="K6824" s="20">
        <v>242610.15</v>
      </c>
      <c r="L6824" s="20" t="s">
        <v>55</v>
      </c>
      <c r="M6824" s="20" t="s">
        <v>83</v>
      </c>
      <c r="N6824" s="26"/>
      <c r="O6824" s="20" t="s">
        <v>56</v>
      </c>
      <c r="P6824" t="str">
        <f t="shared" si="106"/>
        <v>INSERT INTO @DataTable (Deal, AdvanceDate, PROV, DealPurpose, RateType, BEACON, LTV, TDS, GDS, InsuranceType, PrincipalBalance, OccupancyType, AccountStatus, Closed_Date, DelinquencyBucket) VALUES (6823, '2012-06-15', 'ON', 'Purchase', 'Fixed', 764, 95, 26.11, 25.33, 'HiRatio', 242610.15, 'Owner-Occupied', 'Open', '1900-01-00', 'Current');</v>
      </c>
    </row>
    <row r="6825" spans="1:16" x14ac:dyDescent="0.35">
      <c r="A6825" s="22">
        <v>6824</v>
      </c>
      <c r="B6825" s="21">
        <v>40596</v>
      </c>
      <c r="C6825" s="22" t="s">
        <v>51</v>
      </c>
      <c r="D6825" s="22" t="s">
        <v>61</v>
      </c>
      <c r="E6825" s="22" t="s">
        <v>53</v>
      </c>
      <c r="F6825" s="22">
        <v>665</v>
      </c>
      <c r="G6825" s="22">
        <v>94.9</v>
      </c>
      <c r="H6825" s="22">
        <v>37.590000000000003</v>
      </c>
      <c r="I6825" s="22">
        <v>22.73</v>
      </c>
      <c r="J6825" s="22" t="s">
        <v>60</v>
      </c>
      <c r="K6825" s="23">
        <v>161681.46</v>
      </c>
      <c r="L6825" s="23" t="s">
        <v>55</v>
      </c>
      <c r="M6825" s="23" t="s">
        <v>83</v>
      </c>
      <c r="N6825" s="27"/>
      <c r="O6825" s="23" t="s">
        <v>56</v>
      </c>
      <c r="P6825" t="str">
        <f t="shared" si="106"/>
        <v>INSERT INTO @DataTable (Deal, AdvanceDate, PROV, DealPurpose, RateType, BEACON, LTV, TDS, GDS, InsuranceType, PrincipalBalance, OccupancyType, AccountStatus, Closed_Date, DelinquencyBucket) VALUES (6824, '2011-02-22', 'AB', 'Purchase', 'Fixed', 665, 94.9, 37.59, 22.73, 'HiRatio', 161681.46, 'Owner-Occupied', 'Open', '1900-01-00', 'Current');</v>
      </c>
    </row>
    <row r="6826" spans="1:16" x14ac:dyDescent="0.35">
      <c r="A6826" s="19">
        <v>6825</v>
      </c>
      <c r="B6826" s="18">
        <v>41060</v>
      </c>
      <c r="C6826" s="19" t="s">
        <v>57</v>
      </c>
      <c r="D6826" s="19" t="s">
        <v>52</v>
      </c>
      <c r="E6826" s="19" t="s">
        <v>40</v>
      </c>
      <c r="F6826" s="19">
        <v>776</v>
      </c>
      <c r="G6826" s="19">
        <v>67.680000000000007</v>
      </c>
      <c r="H6826" s="19">
        <v>31.87</v>
      </c>
      <c r="I6826" s="19">
        <v>31.87</v>
      </c>
      <c r="J6826" s="19" t="s">
        <v>54</v>
      </c>
      <c r="K6826" s="20">
        <v>0</v>
      </c>
      <c r="L6826" s="20" t="s">
        <v>55</v>
      </c>
      <c r="M6826" s="20" t="s">
        <v>84</v>
      </c>
      <c r="N6826" s="26">
        <v>41817</v>
      </c>
      <c r="O6826" s="20" t="s">
        <v>56</v>
      </c>
      <c r="P6826" t="str">
        <f t="shared" si="106"/>
        <v>INSERT INTO @DataTable (Deal, AdvanceDate, PROV, DealPurpose, RateType, BEACON, LTV, TDS, GDS, InsuranceType, PrincipalBalance, OccupancyType, AccountStatus, Closed_Date, DelinquencyBucket) VALUES (6825, '2012-05-31', 'ON', 'Refinance External', 'ARM', 776, 67.68, 31.87, 31.87, 'Conv', 0, 'Owner-Occupied', 'Closed', '2014-06-27', 'Current');</v>
      </c>
    </row>
    <row r="6827" spans="1:16" x14ac:dyDescent="0.35">
      <c r="A6827" s="22">
        <v>6826</v>
      </c>
      <c r="B6827" s="21">
        <v>42367</v>
      </c>
      <c r="C6827" s="22" t="s">
        <v>58</v>
      </c>
      <c r="D6827" s="22" t="s">
        <v>52</v>
      </c>
      <c r="E6827" s="22" t="s">
        <v>53</v>
      </c>
      <c r="F6827" s="22">
        <v>796</v>
      </c>
      <c r="G6827" s="22">
        <v>66.03</v>
      </c>
      <c r="H6827" s="22">
        <v>40.119999999999997</v>
      </c>
      <c r="I6827" s="22">
        <v>29.86</v>
      </c>
      <c r="J6827" s="22" t="s">
        <v>54</v>
      </c>
      <c r="K6827" s="23">
        <v>229534.01</v>
      </c>
      <c r="L6827" s="23" t="s">
        <v>55</v>
      </c>
      <c r="M6827" s="23" t="s">
        <v>83</v>
      </c>
      <c r="N6827" s="27"/>
      <c r="O6827" s="23" t="s">
        <v>56</v>
      </c>
      <c r="P6827" t="str">
        <f t="shared" si="106"/>
        <v>INSERT INTO @DataTable (Deal, AdvanceDate, PROV, DealPurpose, RateType, BEACON, LTV, TDS, GDS, InsuranceType, PrincipalBalance, OccupancyType, AccountStatus, Closed_Date, DelinquencyBucket) VALUES (6826, '2015-12-29', 'BC', 'Refinance External', 'Fixed', 796, 66.03, 40.12, 29.86, 'Conv', 229534.01, 'Owner-Occupied', 'Open', '1900-01-00', 'Current');</v>
      </c>
    </row>
    <row r="6828" spans="1:16" x14ac:dyDescent="0.35">
      <c r="A6828" s="19">
        <v>6827</v>
      </c>
      <c r="B6828" s="18">
        <v>42300</v>
      </c>
      <c r="C6828" s="19" t="s">
        <v>51</v>
      </c>
      <c r="D6828" s="19" t="s">
        <v>52</v>
      </c>
      <c r="E6828" s="19" t="s">
        <v>40</v>
      </c>
      <c r="F6828" s="19">
        <v>807</v>
      </c>
      <c r="G6828" s="19">
        <v>79.709999999999994</v>
      </c>
      <c r="H6828" s="19">
        <v>34.61</v>
      </c>
      <c r="I6828" s="19">
        <v>27.84</v>
      </c>
      <c r="J6828" s="19" t="s">
        <v>54</v>
      </c>
      <c r="K6828" s="20">
        <v>482383.38</v>
      </c>
      <c r="L6828" s="20" t="s">
        <v>55</v>
      </c>
      <c r="M6828" s="20" t="s">
        <v>83</v>
      </c>
      <c r="N6828" s="26"/>
      <c r="O6828" s="20" t="s">
        <v>56</v>
      </c>
      <c r="P6828" t="str">
        <f t="shared" si="106"/>
        <v>INSERT INTO @DataTable (Deal, AdvanceDate, PROV, DealPurpose, RateType, BEACON, LTV, TDS, GDS, InsuranceType, PrincipalBalance, OccupancyType, AccountStatus, Closed_Date, DelinquencyBucket) VALUES (6827, '2015-10-23', 'AB', 'Refinance External', 'ARM', 807, 79.71, 34.61, 27.84, 'Conv', 482383.38, 'Owner-Occupied', 'Open', '1900-01-00', 'Current');</v>
      </c>
    </row>
    <row r="6829" spans="1:16" x14ac:dyDescent="0.35">
      <c r="A6829" s="22">
        <v>6828</v>
      </c>
      <c r="B6829" s="21">
        <v>42257</v>
      </c>
      <c r="C6829" s="22" t="s">
        <v>57</v>
      </c>
      <c r="D6829" s="22" t="s">
        <v>52</v>
      </c>
      <c r="E6829" s="22" t="s">
        <v>40</v>
      </c>
      <c r="F6829" s="22">
        <v>767</v>
      </c>
      <c r="G6829" s="22">
        <v>74.67</v>
      </c>
      <c r="H6829" s="22">
        <v>36.74</v>
      </c>
      <c r="I6829" s="22">
        <v>21.52</v>
      </c>
      <c r="J6829" s="22" t="s">
        <v>54</v>
      </c>
      <c r="K6829" s="23">
        <v>270870.63</v>
      </c>
      <c r="L6829" s="23" t="s">
        <v>55</v>
      </c>
      <c r="M6829" s="23" t="s">
        <v>83</v>
      </c>
      <c r="N6829" s="27"/>
      <c r="O6829" s="23" t="s">
        <v>56</v>
      </c>
      <c r="P6829" t="str">
        <f t="shared" si="106"/>
        <v>INSERT INTO @DataTable (Deal, AdvanceDate, PROV, DealPurpose, RateType, BEACON, LTV, TDS, GDS, InsuranceType, PrincipalBalance, OccupancyType, AccountStatus, Closed_Date, DelinquencyBucket) VALUES (6828, '2015-09-10', 'ON', 'Refinance External', 'ARM', 767, 74.67, 36.74, 21.52, 'Conv', 270870.63, 'Owner-Occupied', 'Open', '1900-01-00', 'Current');</v>
      </c>
    </row>
    <row r="6830" spans="1:16" x14ac:dyDescent="0.35">
      <c r="A6830" s="19">
        <v>6829</v>
      </c>
      <c r="B6830" s="18">
        <v>41946</v>
      </c>
      <c r="C6830" s="19" t="s">
        <v>57</v>
      </c>
      <c r="D6830" s="19" t="s">
        <v>61</v>
      </c>
      <c r="E6830" s="19" t="s">
        <v>53</v>
      </c>
      <c r="F6830" s="19">
        <v>668</v>
      </c>
      <c r="G6830" s="19">
        <v>94.83</v>
      </c>
      <c r="H6830" s="19">
        <v>32.86</v>
      </c>
      <c r="I6830" s="19">
        <v>23.44</v>
      </c>
      <c r="J6830" s="19" t="s">
        <v>60</v>
      </c>
      <c r="K6830" s="20">
        <v>353877.83</v>
      </c>
      <c r="L6830" s="20" t="s">
        <v>55</v>
      </c>
      <c r="M6830" s="20" t="s">
        <v>83</v>
      </c>
      <c r="N6830" s="26"/>
      <c r="O6830" s="20" t="s">
        <v>56</v>
      </c>
      <c r="P6830" t="str">
        <f t="shared" si="106"/>
        <v>INSERT INTO @DataTable (Deal, AdvanceDate, PROV, DealPurpose, RateType, BEACON, LTV, TDS, GDS, InsuranceType, PrincipalBalance, OccupancyType, AccountStatus, Closed_Date, DelinquencyBucket) VALUES (6829, '2014-11-03', 'ON', 'Purchase', 'Fixed', 668, 94.83, 32.86, 23.44, 'HiRatio', 353877.83, 'Owner-Occupied', 'Open', '1900-01-00', 'Current');</v>
      </c>
    </row>
    <row r="6831" spans="1:16" x14ac:dyDescent="0.35">
      <c r="A6831" s="22">
        <v>6830</v>
      </c>
      <c r="B6831" s="21">
        <v>42194</v>
      </c>
      <c r="C6831" s="22" t="s">
        <v>57</v>
      </c>
      <c r="D6831" s="22" t="s">
        <v>68</v>
      </c>
      <c r="E6831" s="22" t="s">
        <v>53</v>
      </c>
      <c r="F6831" s="22">
        <v>755</v>
      </c>
      <c r="G6831" s="22">
        <v>95</v>
      </c>
      <c r="H6831" s="22">
        <v>37.65</v>
      </c>
      <c r="I6831" s="22">
        <v>33.19</v>
      </c>
      <c r="J6831" s="22" t="s">
        <v>60</v>
      </c>
      <c r="K6831" s="23">
        <v>501586.29</v>
      </c>
      <c r="L6831" s="23" t="s">
        <v>55</v>
      </c>
      <c r="M6831" s="23" t="s">
        <v>83</v>
      </c>
      <c r="N6831" s="27"/>
      <c r="O6831" s="23" t="s">
        <v>56</v>
      </c>
      <c r="P6831" t="str">
        <f t="shared" si="106"/>
        <v>INSERT INTO @DataTable (Deal, AdvanceDate, PROV, DealPurpose, RateType, BEACON, LTV, TDS, GDS, InsuranceType, PrincipalBalance, OccupancyType, AccountStatus, Closed_Date, DelinquencyBucket) VALUES (6830, '2015-07-09', 'ON', 'Portable', 'Fixed', 755, 95, 37.65, 33.19, 'HiRatio', 501586.29, 'Owner-Occupied', 'Open', '1900-01-00', 'Current');</v>
      </c>
    </row>
    <row r="6832" spans="1:16" x14ac:dyDescent="0.35">
      <c r="A6832" s="19">
        <v>6831</v>
      </c>
      <c r="B6832" s="18">
        <v>42117</v>
      </c>
      <c r="C6832" s="19" t="s">
        <v>58</v>
      </c>
      <c r="D6832" s="19" t="s">
        <v>61</v>
      </c>
      <c r="E6832" s="19" t="s">
        <v>53</v>
      </c>
      <c r="F6832" s="19">
        <v>795</v>
      </c>
      <c r="G6832" s="19">
        <v>95</v>
      </c>
      <c r="H6832" s="19">
        <v>23.63</v>
      </c>
      <c r="I6832" s="19">
        <v>23.38</v>
      </c>
      <c r="J6832" s="19" t="s">
        <v>60</v>
      </c>
      <c r="K6832" s="20">
        <v>169532.18</v>
      </c>
      <c r="L6832" s="20" t="s">
        <v>55</v>
      </c>
      <c r="M6832" s="20" t="s">
        <v>83</v>
      </c>
      <c r="N6832" s="26"/>
      <c r="O6832" s="20" t="s">
        <v>56</v>
      </c>
      <c r="P6832" t="str">
        <f t="shared" si="106"/>
        <v>INSERT INTO @DataTable (Deal, AdvanceDate, PROV, DealPurpose, RateType, BEACON, LTV, TDS, GDS, InsuranceType, PrincipalBalance, OccupancyType, AccountStatus, Closed_Date, DelinquencyBucket) VALUES (6831, '2015-04-23', 'BC', 'Purchase', 'Fixed', 795, 95, 23.63, 23.38, 'HiRatio', 169532.18, 'Owner-Occupied', 'Open', '1900-01-00', 'Current');</v>
      </c>
    </row>
    <row r="6833" spans="1:16" x14ac:dyDescent="0.35">
      <c r="A6833" s="22">
        <v>6832</v>
      </c>
      <c r="B6833" s="21">
        <v>41863</v>
      </c>
      <c r="C6833" s="22" t="s">
        <v>57</v>
      </c>
      <c r="D6833" s="22" t="s">
        <v>59</v>
      </c>
      <c r="E6833" s="22" t="s">
        <v>40</v>
      </c>
      <c r="F6833" s="22">
        <v>805</v>
      </c>
      <c r="G6833" s="22">
        <v>51.67</v>
      </c>
      <c r="H6833" s="22">
        <v>29.78</v>
      </c>
      <c r="I6833" s="22">
        <v>20.7</v>
      </c>
      <c r="J6833" s="22" t="s">
        <v>54</v>
      </c>
      <c r="K6833" s="23">
        <v>258674.42</v>
      </c>
      <c r="L6833" s="23" t="s">
        <v>55</v>
      </c>
      <c r="M6833" s="23" t="s">
        <v>83</v>
      </c>
      <c r="N6833" s="27"/>
      <c r="O6833" s="23" t="s">
        <v>56</v>
      </c>
      <c r="P6833" t="str">
        <f t="shared" si="106"/>
        <v>INSERT INTO @DataTable (Deal, AdvanceDate, PROV, DealPurpose, RateType, BEACON, LTV, TDS, GDS, InsuranceType, PrincipalBalance, OccupancyType, AccountStatus, Closed_Date, DelinquencyBucket) VALUES (6832, '2014-08-12', 'ON', 'Transfer', 'ARM', 805, 51.67, 29.78, 20.7, 'Conv', 258674.42, 'Owner-Occupied', 'Open', '1900-01-00', 'Current');</v>
      </c>
    </row>
    <row r="6834" spans="1:16" x14ac:dyDescent="0.35">
      <c r="A6834" s="19">
        <v>6833</v>
      </c>
      <c r="B6834" s="18">
        <v>42503</v>
      </c>
      <c r="C6834" s="19" t="s">
        <v>51</v>
      </c>
      <c r="D6834" s="19" t="s">
        <v>61</v>
      </c>
      <c r="E6834" s="19" t="s">
        <v>53</v>
      </c>
      <c r="F6834" s="19">
        <v>691</v>
      </c>
      <c r="G6834" s="19">
        <v>95</v>
      </c>
      <c r="H6834" s="19">
        <v>39.92</v>
      </c>
      <c r="I6834" s="19">
        <v>17.84</v>
      </c>
      <c r="J6834" s="19" t="s">
        <v>60</v>
      </c>
      <c r="K6834" s="20">
        <v>389918.8</v>
      </c>
      <c r="L6834" s="20" t="s">
        <v>55</v>
      </c>
      <c r="M6834" s="20" t="s">
        <v>83</v>
      </c>
      <c r="N6834" s="26"/>
      <c r="O6834" s="20" t="s">
        <v>56</v>
      </c>
      <c r="P6834" t="str">
        <f t="shared" si="106"/>
        <v>INSERT INTO @DataTable (Deal, AdvanceDate, PROV, DealPurpose, RateType, BEACON, LTV, TDS, GDS, InsuranceType, PrincipalBalance, OccupancyType, AccountStatus, Closed_Date, DelinquencyBucket) VALUES (6833, '2016-05-13', 'AB', 'Purchase', 'Fixed', 691, 95, 39.92, 17.84, 'HiRatio', 389918.8, 'Owner-Occupied', 'Open', '1900-01-00', 'Current');</v>
      </c>
    </row>
    <row r="6835" spans="1:16" x14ac:dyDescent="0.35">
      <c r="A6835" s="22">
        <v>6834</v>
      </c>
      <c r="B6835" s="21">
        <v>42227</v>
      </c>
      <c r="C6835" s="22" t="s">
        <v>57</v>
      </c>
      <c r="D6835" s="22" t="s">
        <v>52</v>
      </c>
      <c r="E6835" s="22" t="s">
        <v>40</v>
      </c>
      <c r="F6835" s="22">
        <v>681</v>
      </c>
      <c r="G6835" s="22">
        <v>80</v>
      </c>
      <c r="H6835" s="22">
        <v>35.54</v>
      </c>
      <c r="I6835" s="22">
        <v>23.69</v>
      </c>
      <c r="J6835" s="22" t="s">
        <v>54</v>
      </c>
      <c r="K6835" s="23">
        <v>404006.98</v>
      </c>
      <c r="L6835" s="23" t="s">
        <v>55</v>
      </c>
      <c r="M6835" s="23" t="s">
        <v>83</v>
      </c>
      <c r="N6835" s="27"/>
      <c r="O6835" s="23" t="s">
        <v>56</v>
      </c>
      <c r="P6835" t="str">
        <f t="shared" si="106"/>
        <v>INSERT INTO @DataTable (Deal, AdvanceDate, PROV, DealPurpose, RateType, BEACON, LTV, TDS, GDS, InsuranceType, PrincipalBalance, OccupancyType, AccountStatus, Closed_Date, DelinquencyBucket) VALUES (6834, '2015-08-11', 'ON', 'Refinance External', 'ARM', 681, 80, 35.54, 23.69, 'Conv', 404006.98, 'Owner-Occupied', 'Open', '1900-01-00', 'Current');</v>
      </c>
    </row>
    <row r="6836" spans="1:16" x14ac:dyDescent="0.35">
      <c r="A6836" s="19">
        <v>6835</v>
      </c>
      <c r="B6836" s="18">
        <v>42341</v>
      </c>
      <c r="C6836" s="19" t="s">
        <v>57</v>
      </c>
      <c r="D6836" s="19" t="s">
        <v>61</v>
      </c>
      <c r="E6836" s="19" t="s">
        <v>40</v>
      </c>
      <c r="F6836" s="19">
        <v>699</v>
      </c>
      <c r="G6836" s="19">
        <v>95</v>
      </c>
      <c r="H6836" s="19">
        <v>36.799999999999997</v>
      </c>
      <c r="I6836" s="19">
        <v>23.75</v>
      </c>
      <c r="J6836" s="19" t="s">
        <v>60</v>
      </c>
      <c r="K6836" s="20">
        <v>471915.56</v>
      </c>
      <c r="L6836" s="20" t="s">
        <v>55</v>
      </c>
      <c r="M6836" s="20" t="s">
        <v>83</v>
      </c>
      <c r="N6836" s="26"/>
      <c r="O6836" s="20" t="s">
        <v>56</v>
      </c>
      <c r="P6836" t="str">
        <f t="shared" si="106"/>
        <v>INSERT INTO @DataTable (Deal, AdvanceDate, PROV, DealPurpose, RateType, BEACON, LTV, TDS, GDS, InsuranceType, PrincipalBalance, OccupancyType, AccountStatus, Closed_Date, DelinquencyBucket) VALUES (6835, '2015-12-03', 'ON', 'Purchase', 'ARM', 699, 95, 36.8, 23.75, 'HiRatio', 471915.56, 'Owner-Occupied', 'Open', '1900-01-00', 'Current');</v>
      </c>
    </row>
    <row r="6837" spans="1:16" x14ac:dyDescent="0.35">
      <c r="A6837" s="22">
        <v>6836</v>
      </c>
      <c r="B6837" s="21">
        <v>40570</v>
      </c>
      <c r="C6837" s="22" t="s">
        <v>57</v>
      </c>
      <c r="D6837" s="22" t="s">
        <v>52</v>
      </c>
      <c r="E6837" s="22" t="s">
        <v>53</v>
      </c>
      <c r="F6837" s="22">
        <v>744</v>
      </c>
      <c r="G6837" s="22">
        <v>54.05</v>
      </c>
      <c r="H6837" s="22">
        <v>40.71</v>
      </c>
      <c r="I6837" s="22">
        <v>32.9</v>
      </c>
      <c r="J6837" s="22" t="s">
        <v>54</v>
      </c>
      <c r="K6837" s="23">
        <v>0</v>
      </c>
      <c r="L6837" s="23" t="s">
        <v>55</v>
      </c>
      <c r="M6837" s="23" t="s">
        <v>84</v>
      </c>
      <c r="N6837" s="27">
        <v>42292</v>
      </c>
      <c r="O6837" s="23" t="s">
        <v>56</v>
      </c>
      <c r="P6837" t="str">
        <f t="shared" si="106"/>
        <v>INSERT INTO @DataTable (Deal, AdvanceDate, PROV, DealPurpose, RateType, BEACON, LTV, TDS, GDS, InsuranceType, PrincipalBalance, OccupancyType, AccountStatus, Closed_Date, DelinquencyBucket) VALUES (6836, '2011-01-27', 'ON', 'Refinance External', 'Fixed', 744, 54.05, 40.71, 32.9, 'Conv', 0, 'Owner-Occupied', 'Closed', '2015-10-15', 'Current');</v>
      </c>
    </row>
    <row r="6838" spans="1:16" x14ac:dyDescent="0.35">
      <c r="A6838" s="19">
        <v>6837</v>
      </c>
      <c r="B6838" s="18">
        <v>40612</v>
      </c>
      <c r="C6838" s="19" t="s">
        <v>51</v>
      </c>
      <c r="D6838" s="19" t="s">
        <v>61</v>
      </c>
      <c r="E6838" s="19" t="s">
        <v>40</v>
      </c>
      <c r="F6838" s="19">
        <v>743</v>
      </c>
      <c r="G6838" s="19">
        <v>95</v>
      </c>
      <c r="H6838" s="19">
        <v>24.96</v>
      </c>
      <c r="I6838" s="19">
        <v>12.38</v>
      </c>
      <c r="J6838" s="19" t="s">
        <v>60</v>
      </c>
      <c r="K6838" s="20">
        <v>238472.88</v>
      </c>
      <c r="L6838" s="20" t="s">
        <v>55</v>
      </c>
      <c r="M6838" s="20" t="s">
        <v>83</v>
      </c>
      <c r="N6838" s="26"/>
      <c r="O6838" s="20" t="s">
        <v>56</v>
      </c>
      <c r="P6838" t="str">
        <f t="shared" si="106"/>
        <v>INSERT INTO @DataTable (Deal, AdvanceDate, PROV, DealPurpose, RateType, BEACON, LTV, TDS, GDS, InsuranceType, PrincipalBalance, OccupancyType, AccountStatus, Closed_Date, DelinquencyBucket) VALUES (6837, '2011-03-10', 'AB', 'Purchase', 'ARM', 743, 95, 24.96, 12.38, 'HiRatio', 238472.88, 'Owner-Occupied', 'Open', '1900-01-00', 'Current');</v>
      </c>
    </row>
    <row r="6839" spans="1:16" x14ac:dyDescent="0.35">
      <c r="A6839" s="22">
        <v>6838</v>
      </c>
      <c r="B6839" s="21">
        <v>42404</v>
      </c>
      <c r="C6839" s="22" t="s">
        <v>57</v>
      </c>
      <c r="D6839" s="22" t="s">
        <v>52</v>
      </c>
      <c r="E6839" s="22" t="s">
        <v>40</v>
      </c>
      <c r="F6839" s="22">
        <v>747</v>
      </c>
      <c r="G6839" s="22">
        <v>65.48</v>
      </c>
      <c r="H6839" s="22">
        <v>33.61</v>
      </c>
      <c r="I6839" s="22">
        <v>24.52</v>
      </c>
      <c r="J6839" s="22" t="s">
        <v>54</v>
      </c>
      <c r="K6839" s="23">
        <v>262654.03999999998</v>
      </c>
      <c r="L6839" s="23" t="s">
        <v>55</v>
      </c>
      <c r="M6839" s="23" t="s">
        <v>83</v>
      </c>
      <c r="N6839" s="27"/>
      <c r="O6839" s="23" t="s">
        <v>56</v>
      </c>
      <c r="P6839" t="str">
        <f t="shared" si="106"/>
        <v>INSERT INTO @DataTable (Deal, AdvanceDate, PROV, DealPurpose, RateType, BEACON, LTV, TDS, GDS, InsuranceType, PrincipalBalance, OccupancyType, AccountStatus, Closed_Date, DelinquencyBucket) VALUES (6838, '2016-02-04', 'ON', 'Refinance External', 'ARM', 747, 65.48, 33.61, 24.52, 'Conv', 262654.04, 'Owner-Occupied', 'Open', '1900-01-00', 'Current');</v>
      </c>
    </row>
    <row r="6840" spans="1:16" x14ac:dyDescent="0.35">
      <c r="A6840" s="19">
        <v>6839</v>
      </c>
      <c r="B6840" s="18">
        <v>41172</v>
      </c>
      <c r="C6840" s="19" t="s">
        <v>63</v>
      </c>
      <c r="D6840" s="19" t="s">
        <v>61</v>
      </c>
      <c r="E6840" s="19" t="s">
        <v>53</v>
      </c>
      <c r="F6840" s="19">
        <v>784</v>
      </c>
      <c r="G6840" s="19">
        <v>90</v>
      </c>
      <c r="H6840" s="19">
        <v>40.630000000000003</v>
      </c>
      <c r="I6840" s="19">
        <v>35.89</v>
      </c>
      <c r="J6840" s="19" t="s">
        <v>60</v>
      </c>
      <c r="K6840" s="20">
        <v>289928.88</v>
      </c>
      <c r="L6840" s="20" t="s">
        <v>55</v>
      </c>
      <c r="M6840" s="20" t="s">
        <v>83</v>
      </c>
      <c r="N6840" s="26"/>
      <c r="O6840" s="20" t="s">
        <v>56</v>
      </c>
      <c r="P6840" t="str">
        <f t="shared" si="106"/>
        <v>INSERT INTO @DataTable (Deal, AdvanceDate, PROV, DealPurpose, RateType, BEACON, LTV, TDS, GDS, InsuranceType, PrincipalBalance, OccupancyType, AccountStatus, Closed_Date, DelinquencyBucket) VALUES (6839, '2012-09-20', 'SK', 'Purchase', 'Fixed', 784, 90, 40.63, 35.89, 'HiRatio', 289928.88, 'Owner-Occupied', 'Open', '1900-01-00', 'Current');</v>
      </c>
    </row>
    <row r="6841" spans="1:16" x14ac:dyDescent="0.35">
      <c r="A6841" s="22">
        <v>6840</v>
      </c>
      <c r="B6841" s="21">
        <v>41516</v>
      </c>
      <c r="C6841" s="22" t="s">
        <v>51</v>
      </c>
      <c r="D6841" s="22" t="s">
        <v>64</v>
      </c>
      <c r="E6841" s="22" t="s">
        <v>53</v>
      </c>
      <c r="F6841" s="22">
        <v>715</v>
      </c>
      <c r="G6841" s="22">
        <v>95</v>
      </c>
      <c r="H6841" s="22">
        <v>37.94</v>
      </c>
      <c r="I6841" s="22">
        <v>32.869999999999997</v>
      </c>
      <c r="J6841" s="22" t="s">
        <v>60</v>
      </c>
      <c r="K6841" s="23">
        <v>303744.69</v>
      </c>
      <c r="L6841" s="23" t="s">
        <v>55</v>
      </c>
      <c r="M6841" s="23" t="s">
        <v>83</v>
      </c>
      <c r="N6841" s="27"/>
      <c r="O6841" s="23" t="s">
        <v>56</v>
      </c>
      <c r="P6841" t="str">
        <f t="shared" si="106"/>
        <v>INSERT INTO @DataTable (Deal, AdvanceDate, PROV, DealPurpose, RateType, BEACON, LTV, TDS, GDS, InsuranceType, PrincipalBalance, OccupancyType, AccountStatus, Closed_Date, DelinquencyBucket) VALUES (6840, '2013-08-30', 'AB', 'Purchase with Improvements', 'Fixed', 715, 95, 37.94, 32.87, 'HiRatio', 303744.69, 'Owner-Occupied', 'Open', '1900-01-00', 'Current');</v>
      </c>
    </row>
    <row r="6842" spans="1:16" x14ac:dyDescent="0.35">
      <c r="A6842" s="19">
        <v>6841</v>
      </c>
      <c r="B6842" s="18">
        <v>41943</v>
      </c>
      <c r="C6842" s="19" t="s">
        <v>74</v>
      </c>
      <c r="D6842" s="19" t="s">
        <v>61</v>
      </c>
      <c r="E6842" s="19" t="s">
        <v>40</v>
      </c>
      <c r="F6842" s="19">
        <v>752</v>
      </c>
      <c r="G6842" s="19">
        <v>95</v>
      </c>
      <c r="H6842" s="19">
        <v>26.01</v>
      </c>
      <c r="I6842" s="19">
        <v>18.18</v>
      </c>
      <c r="J6842" s="19" t="s">
        <v>60</v>
      </c>
      <c r="K6842" s="20">
        <v>177877.63</v>
      </c>
      <c r="L6842" s="20" t="s">
        <v>55</v>
      </c>
      <c r="M6842" s="20" t="s">
        <v>83</v>
      </c>
      <c r="N6842" s="26"/>
      <c r="O6842" s="20" t="s">
        <v>56</v>
      </c>
      <c r="P6842" t="str">
        <f t="shared" si="106"/>
        <v>INSERT INTO @DataTable (Deal, AdvanceDate, PROV, DealPurpose, RateType, BEACON, LTV, TDS, GDS, InsuranceType, PrincipalBalance, OccupancyType, AccountStatus, Closed_Date, DelinquencyBucket) VALUES (6841, '2014-10-31', 'MB', 'Purchase', 'ARM', 752, 95, 26.01, 18.18, 'HiRatio', 177877.63, 'Owner-Occupied', 'Open', '1900-01-00', 'Current');</v>
      </c>
    </row>
    <row r="6843" spans="1:16" x14ac:dyDescent="0.35">
      <c r="A6843" s="22">
        <v>6842</v>
      </c>
      <c r="B6843" s="21">
        <v>41764</v>
      </c>
      <c r="C6843" s="22" t="s">
        <v>57</v>
      </c>
      <c r="D6843" s="22" t="s">
        <v>52</v>
      </c>
      <c r="E6843" s="22" t="s">
        <v>40</v>
      </c>
      <c r="F6843" s="22">
        <v>780</v>
      </c>
      <c r="G6843" s="22">
        <v>80</v>
      </c>
      <c r="H6843" s="22">
        <v>19.89</v>
      </c>
      <c r="I6843" s="22">
        <v>14.54</v>
      </c>
      <c r="J6843" s="22" t="s">
        <v>54</v>
      </c>
      <c r="K6843" s="23">
        <v>235530.62</v>
      </c>
      <c r="L6843" s="23" t="s">
        <v>55</v>
      </c>
      <c r="M6843" s="23" t="s">
        <v>83</v>
      </c>
      <c r="N6843" s="27"/>
      <c r="O6843" s="23" t="s">
        <v>56</v>
      </c>
      <c r="P6843" t="str">
        <f t="shared" si="106"/>
        <v>INSERT INTO @DataTable (Deal, AdvanceDate, PROV, DealPurpose, RateType, BEACON, LTV, TDS, GDS, InsuranceType, PrincipalBalance, OccupancyType, AccountStatus, Closed_Date, DelinquencyBucket) VALUES (6842, '2014-05-05', 'ON', 'Refinance External', 'ARM', 780, 80, 19.89, 14.54, 'Conv', 235530.62, 'Owner-Occupied', 'Open', '1900-01-00', 'Current');</v>
      </c>
    </row>
    <row r="6844" spans="1:16" x14ac:dyDescent="0.35">
      <c r="A6844" s="19">
        <v>6843</v>
      </c>
      <c r="B6844" s="18">
        <v>41557</v>
      </c>
      <c r="C6844" s="19" t="s">
        <v>63</v>
      </c>
      <c r="D6844" s="19" t="s">
        <v>52</v>
      </c>
      <c r="E6844" s="19" t="s">
        <v>40</v>
      </c>
      <c r="F6844" s="19">
        <v>638</v>
      </c>
      <c r="G6844" s="19">
        <v>80</v>
      </c>
      <c r="H6844" s="19">
        <v>33.89</v>
      </c>
      <c r="I6844" s="19">
        <v>11.11</v>
      </c>
      <c r="J6844" s="19" t="s">
        <v>54</v>
      </c>
      <c r="K6844" s="20">
        <v>223848.78</v>
      </c>
      <c r="L6844" s="20" t="s">
        <v>55</v>
      </c>
      <c r="M6844" s="20" t="s">
        <v>83</v>
      </c>
      <c r="N6844" s="26"/>
      <c r="O6844" s="20" t="s">
        <v>56</v>
      </c>
      <c r="P6844" t="str">
        <f t="shared" si="106"/>
        <v>INSERT INTO @DataTable (Deal, AdvanceDate, PROV, DealPurpose, RateType, BEACON, LTV, TDS, GDS, InsuranceType, PrincipalBalance, OccupancyType, AccountStatus, Closed_Date, DelinquencyBucket) VALUES (6843, '2013-10-10', 'SK', 'Refinance External', 'ARM', 638, 80, 33.89, 11.11, 'Conv', 223848.78, 'Owner-Occupied', 'Open', '1900-01-00', 'Current');</v>
      </c>
    </row>
    <row r="6845" spans="1:16" x14ac:dyDescent="0.35">
      <c r="A6845" s="22">
        <v>6844</v>
      </c>
      <c r="B6845" s="21">
        <v>42453</v>
      </c>
      <c r="C6845" s="22" t="s">
        <v>58</v>
      </c>
      <c r="D6845" s="22" t="s">
        <v>52</v>
      </c>
      <c r="E6845" s="22" t="s">
        <v>40</v>
      </c>
      <c r="F6845" s="22">
        <v>819</v>
      </c>
      <c r="G6845" s="22">
        <v>48.7</v>
      </c>
      <c r="H6845" s="22">
        <v>16.82</v>
      </c>
      <c r="I6845" s="22">
        <v>16.47</v>
      </c>
      <c r="J6845" s="22" t="s">
        <v>54</v>
      </c>
      <c r="K6845" s="23">
        <v>147135.97</v>
      </c>
      <c r="L6845" s="23" t="s">
        <v>55</v>
      </c>
      <c r="M6845" s="23" t="s">
        <v>83</v>
      </c>
      <c r="N6845" s="27"/>
      <c r="O6845" s="23" t="s">
        <v>56</v>
      </c>
      <c r="P6845" t="str">
        <f t="shared" si="106"/>
        <v>INSERT INTO @DataTable (Deal, AdvanceDate, PROV, DealPurpose, RateType, BEACON, LTV, TDS, GDS, InsuranceType, PrincipalBalance, OccupancyType, AccountStatus, Closed_Date, DelinquencyBucket) VALUES (6844, '2016-03-24', 'BC', 'Refinance External', 'ARM', 819, 48.7, 16.82, 16.47, 'Conv', 147135.97, 'Owner-Occupied', 'Open', '1900-01-00', 'Current');</v>
      </c>
    </row>
    <row r="6846" spans="1:16" x14ac:dyDescent="0.35">
      <c r="A6846" s="19">
        <v>6845</v>
      </c>
      <c r="B6846" s="18">
        <v>41018</v>
      </c>
      <c r="C6846" s="19" t="s">
        <v>51</v>
      </c>
      <c r="D6846" s="19" t="s">
        <v>61</v>
      </c>
      <c r="E6846" s="19" t="s">
        <v>53</v>
      </c>
      <c r="F6846" s="19">
        <v>696</v>
      </c>
      <c r="G6846" s="19">
        <v>57.06</v>
      </c>
      <c r="H6846" s="19">
        <v>37.92</v>
      </c>
      <c r="I6846" s="19">
        <v>36.03</v>
      </c>
      <c r="J6846" s="19" t="s">
        <v>54</v>
      </c>
      <c r="K6846" s="20">
        <v>403525.36</v>
      </c>
      <c r="L6846" s="20" t="s">
        <v>55</v>
      </c>
      <c r="M6846" s="20" t="s">
        <v>83</v>
      </c>
      <c r="N6846" s="26"/>
      <c r="O6846" s="20" t="s">
        <v>56</v>
      </c>
      <c r="P6846" t="str">
        <f t="shared" si="106"/>
        <v>INSERT INTO @DataTable (Deal, AdvanceDate, PROV, DealPurpose, RateType, BEACON, LTV, TDS, GDS, InsuranceType, PrincipalBalance, OccupancyType, AccountStatus, Closed_Date, DelinquencyBucket) VALUES (6845, '2012-04-19', 'AB', 'Purchase', 'Fixed', 696, 57.06, 37.92, 36.03, 'Conv', 403525.36, 'Owner-Occupied', 'Open', '1900-01-00', 'Current');</v>
      </c>
    </row>
    <row r="6847" spans="1:16" x14ac:dyDescent="0.35">
      <c r="A6847" s="22">
        <v>6846</v>
      </c>
      <c r="B6847" s="21">
        <v>42614</v>
      </c>
      <c r="C6847" s="22" t="s">
        <v>57</v>
      </c>
      <c r="D6847" s="22" t="s">
        <v>61</v>
      </c>
      <c r="E6847" s="22" t="s">
        <v>53</v>
      </c>
      <c r="F6847" s="22">
        <v>774</v>
      </c>
      <c r="G6847" s="22">
        <v>91.88</v>
      </c>
      <c r="H6847" s="22">
        <v>40.32</v>
      </c>
      <c r="I6847" s="22">
        <v>38.909999999999997</v>
      </c>
      <c r="J6847" s="22" t="s">
        <v>60</v>
      </c>
      <c r="K6847" s="23">
        <v>168271.77</v>
      </c>
      <c r="L6847" s="23" t="s">
        <v>55</v>
      </c>
      <c r="M6847" s="23" t="s">
        <v>83</v>
      </c>
      <c r="N6847" s="27"/>
      <c r="O6847" s="23" t="s">
        <v>56</v>
      </c>
      <c r="P6847" t="str">
        <f t="shared" si="106"/>
        <v>INSERT INTO @DataTable (Deal, AdvanceDate, PROV, DealPurpose, RateType, BEACON, LTV, TDS, GDS, InsuranceType, PrincipalBalance, OccupancyType, AccountStatus, Closed_Date, DelinquencyBucket) VALUES (6846, '2016-09-01', 'ON', 'Purchase', 'Fixed', 774, 91.88, 40.32, 38.91, 'HiRatio', 168271.77, 'Owner-Occupied', 'Open', '1900-01-00', 'Current');</v>
      </c>
    </row>
    <row r="6848" spans="1:16" x14ac:dyDescent="0.35">
      <c r="A6848" s="19">
        <v>6847</v>
      </c>
      <c r="B6848" s="18">
        <v>42681</v>
      </c>
      <c r="C6848" s="19" t="s">
        <v>51</v>
      </c>
      <c r="D6848" s="19" t="s">
        <v>61</v>
      </c>
      <c r="E6848" s="19" t="s">
        <v>53</v>
      </c>
      <c r="F6848" s="19">
        <v>759</v>
      </c>
      <c r="G6848" s="19">
        <v>95</v>
      </c>
      <c r="H6848" s="19">
        <v>29.36</v>
      </c>
      <c r="I6848" s="19">
        <v>21.75</v>
      </c>
      <c r="J6848" s="19" t="s">
        <v>60</v>
      </c>
      <c r="K6848" s="20">
        <v>265500.75</v>
      </c>
      <c r="L6848" s="20" t="s">
        <v>55</v>
      </c>
      <c r="M6848" s="20" t="s">
        <v>83</v>
      </c>
      <c r="N6848" s="26"/>
      <c r="O6848" s="20" t="s">
        <v>56</v>
      </c>
      <c r="P6848" t="str">
        <f t="shared" si="106"/>
        <v>INSERT INTO @DataTable (Deal, AdvanceDate, PROV, DealPurpose, RateType, BEACON, LTV, TDS, GDS, InsuranceType, PrincipalBalance, OccupancyType, AccountStatus, Closed_Date, DelinquencyBucket) VALUES (6847, '2016-11-07', 'AB', 'Purchase', 'Fixed', 759, 95, 29.36, 21.75, 'HiRatio', 265500.75, 'Owner-Occupied', 'Open', '1900-01-00', 'Current');</v>
      </c>
    </row>
    <row r="6849" spans="1:16" x14ac:dyDescent="0.35">
      <c r="A6849" s="22">
        <v>6848</v>
      </c>
      <c r="B6849" s="21">
        <v>42444</v>
      </c>
      <c r="C6849" s="22" t="s">
        <v>57</v>
      </c>
      <c r="D6849" s="22" t="s">
        <v>59</v>
      </c>
      <c r="E6849" s="22" t="s">
        <v>53</v>
      </c>
      <c r="F6849" s="22">
        <v>845</v>
      </c>
      <c r="G6849" s="22">
        <v>65.31</v>
      </c>
      <c r="H6849" s="22">
        <v>20.97</v>
      </c>
      <c r="I6849" s="22">
        <v>20.74</v>
      </c>
      <c r="J6849" s="22" t="s">
        <v>54</v>
      </c>
      <c r="K6849" s="23">
        <v>158368.15</v>
      </c>
      <c r="L6849" s="23" t="s">
        <v>55</v>
      </c>
      <c r="M6849" s="23" t="s">
        <v>83</v>
      </c>
      <c r="N6849" s="27"/>
      <c r="O6849" s="23" t="s">
        <v>56</v>
      </c>
      <c r="P6849" t="str">
        <f t="shared" si="106"/>
        <v>INSERT INTO @DataTable (Deal, AdvanceDate, PROV, DealPurpose, RateType, BEACON, LTV, TDS, GDS, InsuranceType, PrincipalBalance, OccupancyType, AccountStatus, Closed_Date, DelinquencyBucket) VALUES (6848, '2016-03-15', 'ON', 'Transfer', 'Fixed', 845, 65.31, 20.97, 20.74, 'Conv', 158368.15, 'Owner-Occupied', 'Open', '1900-01-00', 'Current');</v>
      </c>
    </row>
    <row r="6850" spans="1:16" x14ac:dyDescent="0.35">
      <c r="A6850" s="19">
        <v>6849</v>
      </c>
      <c r="B6850" s="18">
        <v>42453</v>
      </c>
      <c r="C6850" s="19" t="s">
        <v>57</v>
      </c>
      <c r="D6850" s="19" t="s">
        <v>52</v>
      </c>
      <c r="E6850" s="19" t="s">
        <v>40</v>
      </c>
      <c r="F6850" s="19">
        <v>753</v>
      </c>
      <c r="G6850" s="19">
        <v>65.56</v>
      </c>
      <c r="H6850" s="19">
        <v>32.06</v>
      </c>
      <c r="I6850" s="19">
        <v>23.65</v>
      </c>
      <c r="J6850" s="19" t="s">
        <v>54</v>
      </c>
      <c r="K6850" s="20">
        <v>172166.51</v>
      </c>
      <c r="L6850" s="20" t="s">
        <v>55</v>
      </c>
      <c r="M6850" s="20" t="s">
        <v>83</v>
      </c>
      <c r="N6850" s="26"/>
      <c r="O6850" s="20" t="s">
        <v>56</v>
      </c>
      <c r="P6850" t="str">
        <f t="shared" si="106"/>
        <v>INSERT INTO @DataTable (Deal, AdvanceDate, PROV, DealPurpose, RateType, BEACON, LTV, TDS, GDS, InsuranceType, PrincipalBalance, OccupancyType, AccountStatus, Closed_Date, DelinquencyBucket) VALUES (6849, '2016-03-24', 'ON', 'Refinance External', 'ARM', 753, 65.56, 32.06, 23.65, 'Conv', 172166.51, 'Owner-Occupied', 'Open', '1900-01-00', 'Current');</v>
      </c>
    </row>
    <row r="6851" spans="1:16" x14ac:dyDescent="0.35">
      <c r="A6851" s="22">
        <v>6850</v>
      </c>
      <c r="B6851" s="21">
        <v>42153</v>
      </c>
      <c r="C6851" s="22" t="s">
        <v>58</v>
      </c>
      <c r="D6851" s="22" t="s">
        <v>59</v>
      </c>
      <c r="E6851" s="22" t="s">
        <v>53</v>
      </c>
      <c r="F6851" s="22">
        <v>794</v>
      </c>
      <c r="G6851" s="22">
        <v>77.13</v>
      </c>
      <c r="H6851" s="22">
        <v>28.78</v>
      </c>
      <c r="I6851" s="22">
        <v>27.87</v>
      </c>
      <c r="J6851" s="22" t="s">
        <v>54</v>
      </c>
      <c r="K6851" s="23">
        <v>148471.57999999999</v>
      </c>
      <c r="L6851" s="23" t="s">
        <v>55</v>
      </c>
      <c r="M6851" s="23" t="s">
        <v>83</v>
      </c>
      <c r="N6851" s="27"/>
      <c r="O6851" s="23" t="s">
        <v>56</v>
      </c>
      <c r="P6851" t="str">
        <f t="shared" ref="P6851:P6914" si="107">"INSERT INTO @DataTable (Deal, AdvanceDate, PROV, DealPurpose, RateType, BEACON, LTV, TDS, GDS, InsuranceType, PrincipalBalance, OccupancyType, AccountStatus, Closed_Date, DelinquencyBucket) VALUES (" &amp; A6851 &amp; ", " &amp; "'" &amp; TEXT(B6851, "yyyy-mm-dd") &amp; "', '" &amp; C6851 &amp; "', '" &amp; D6851 &amp; "', '" &amp; E6851 &amp; "', " &amp; F6851 &amp; ", " &amp; G6851 &amp; ", " &amp; H6851 &amp; ", " &amp; I6851 &amp; ", '" &amp; J6851 &amp; "', " &amp; K6851 &amp; ", '" &amp; L6851 &amp; "', '" &amp; M6851 &amp; "', '" &amp;TEXT(N6851, "yyyy-mm-dd") &amp; "', '" &amp; O6851 &amp; "');"</f>
        <v>INSERT INTO @DataTable (Deal, AdvanceDate, PROV, DealPurpose, RateType, BEACON, LTV, TDS, GDS, InsuranceType, PrincipalBalance, OccupancyType, AccountStatus, Closed_Date, DelinquencyBucket) VALUES (6850, '2015-05-29', 'BC', 'Transfer', 'Fixed', 794, 77.13, 28.78, 27.87, 'Conv', 148471.58, 'Owner-Occupied', 'Open', '1900-01-00', 'Current');</v>
      </c>
    </row>
    <row r="6852" spans="1:16" x14ac:dyDescent="0.35">
      <c r="A6852" s="19">
        <v>6851</v>
      </c>
      <c r="B6852" s="18">
        <v>42213</v>
      </c>
      <c r="C6852" s="19" t="s">
        <v>57</v>
      </c>
      <c r="D6852" s="19" t="s">
        <v>61</v>
      </c>
      <c r="E6852" s="19" t="s">
        <v>53</v>
      </c>
      <c r="F6852" s="19">
        <v>737</v>
      </c>
      <c r="G6852" s="19">
        <v>94</v>
      </c>
      <c r="H6852" s="19">
        <v>35.159999999999997</v>
      </c>
      <c r="I6852" s="19">
        <v>17.38</v>
      </c>
      <c r="J6852" s="19" t="s">
        <v>60</v>
      </c>
      <c r="K6852" s="20">
        <v>231090.24</v>
      </c>
      <c r="L6852" s="20" t="s">
        <v>55</v>
      </c>
      <c r="M6852" s="20" t="s">
        <v>83</v>
      </c>
      <c r="N6852" s="26"/>
      <c r="O6852" s="20" t="s">
        <v>56</v>
      </c>
      <c r="P6852" t="str">
        <f t="shared" si="107"/>
        <v>INSERT INTO @DataTable (Deal, AdvanceDate, PROV, DealPurpose, RateType, BEACON, LTV, TDS, GDS, InsuranceType, PrincipalBalance, OccupancyType, AccountStatus, Closed_Date, DelinquencyBucket) VALUES (6851, '2015-07-28', 'ON', 'Purchase', 'Fixed', 737, 94, 35.16, 17.38, 'HiRatio', 231090.24, 'Owner-Occupied', 'Open', '1900-01-00', 'Current');</v>
      </c>
    </row>
    <row r="6853" spans="1:16" x14ac:dyDescent="0.35">
      <c r="A6853" s="22">
        <v>6852</v>
      </c>
      <c r="B6853" s="21">
        <v>40954</v>
      </c>
      <c r="C6853" s="22" t="s">
        <v>57</v>
      </c>
      <c r="D6853" s="22" t="s">
        <v>61</v>
      </c>
      <c r="E6853" s="22" t="s">
        <v>40</v>
      </c>
      <c r="F6853" s="22">
        <v>768</v>
      </c>
      <c r="G6853" s="22">
        <v>80</v>
      </c>
      <c r="H6853" s="22">
        <v>26.47</v>
      </c>
      <c r="I6853" s="22">
        <v>28.4</v>
      </c>
      <c r="J6853" s="22" t="s">
        <v>54</v>
      </c>
      <c r="K6853" s="23">
        <v>0</v>
      </c>
      <c r="L6853" s="23" t="s">
        <v>62</v>
      </c>
      <c r="M6853" s="23" t="s">
        <v>84</v>
      </c>
      <c r="N6853" s="27">
        <v>41303</v>
      </c>
      <c r="O6853" s="23" t="s">
        <v>56</v>
      </c>
      <c r="P6853" t="str">
        <f t="shared" si="107"/>
        <v>INSERT INTO @DataTable (Deal, AdvanceDate, PROV, DealPurpose, RateType, BEACON, LTV, TDS, GDS, InsuranceType, PrincipalBalance, OccupancyType, AccountStatus, Closed_Date, DelinquencyBucket) VALUES (6852, '2012-02-15', 'ON', 'Purchase', 'ARM', 768, 80, 26.47, 28.4, 'Conv', 0, 'Rental', 'Closed', '2013-01-29', 'Current');</v>
      </c>
    </row>
    <row r="6854" spans="1:16" x14ac:dyDescent="0.35">
      <c r="A6854" s="19">
        <v>6853</v>
      </c>
      <c r="B6854" s="18">
        <v>41003</v>
      </c>
      <c r="C6854" s="19" t="s">
        <v>57</v>
      </c>
      <c r="D6854" s="19" t="s">
        <v>61</v>
      </c>
      <c r="E6854" s="19" t="s">
        <v>53</v>
      </c>
      <c r="F6854" s="19">
        <v>778</v>
      </c>
      <c r="G6854" s="19">
        <v>95</v>
      </c>
      <c r="H6854" s="19">
        <v>42.28</v>
      </c>
      <c r="I6854" s="19">
        <v>30.83</v>
      </c>
      <c r="J6854" s="19" t="s">
        <v>60</v>
      </c>
      <c r="K6854" s="20">
        <v>0</v>
      </c>
      <c r="L6854" s="20" t="s">
        <v>55</v>
      </c>
      <c r="M6854" s="20" t="s">
        <v>84</v>
      </c>
      <c r="N6854" s="26">
        <v>41864</v>
      </c>
      <c r="O6854" s="20" t="s">
        <v>56</v>
      </c>
      <c r="P6854" t="str">
        <f t="shared" si="107"/>
        <v>INSERT INTO @DataTable (Deal, AdvanceDate, PROV, DealPurpose, RateType, BEACON, LTV, TDS, GDS, InsuranceType, PrincipalBalance, OccupancyType, AccountStatus, Closed_Date, DelinquencyBucket) VALUES (6853, '2012-04-04', 'ON', 'Purchase', 'Fixed', 778, 95, 42.28, 30.83, 'HiRatio', 0, 'Owner-Occupied', 'Closed', '2014-08-13', 'Current');</v>
      </c>
    </row>
    <row r="6855" spans="1:16" x14ac:dyDescent="0.35">
      <c r="A6855" s="22">
        <v>6854</v>
      </c>
      <c r="B6855" s="21">
        <v>42167</v>
      </c>
      <c r="C6855" s="22" t="s">
        <v>57</v>
      </c>
      <c r="D6855" s="22" t="s">
        <v>61</v>
      </c>
      <c r="E6855" s="22" t="s">
        <v>53</v>
      </c>
      <c r="F6855" s="22">
        <v>747</v>
      </c>
      <c r="G6855" s="22">
        <v>95</v>
      </c>
      <c r="H6855" s="22">
        <v>35.619999999999997</v>
      </c>
      <c r="I6855" s="22">
        <v>30.59</v>
      </c>
      <c r="J6855" s="22" t="s">
        <v>60</v>
      </c>
      <c r="K6855" s="23">
        <v>302801.84999999998</v>
      </c>
      <c r="L6855" s="23" t="s">
        <v>55</v>
      </c>
      <c r="M6855" s="23" t="s">
        <v>83</v>
      </c>
      <c r="N6855" s="27"/>
      <c r="O6855" s="23" t="s">
        <v>56</v>
      </c>
      <c r="P6855" t="str">
        <f t="shared" si="107"/>
        <v>INSERT INTO @DataTable (Deal, AdvanceDate, PROV, DealPurpose, RateType, BEACON, LTV, TDS, GDS, InsuranceType, PrincipalBalance, OccupancyType, AccountStatus, Closed_Date, DelinquencyBucket) VALUES (6854, '2015-06-12', 'ON', 'Purchase', 'Fixed', 747, 95, 35.62, 30.59, 'HiRatio', 302801.85, 'Owner-Occupied', 'Open', '1900-01-00', 'Current');</v>
      </c>
    </row>
    <row r="6856" spans="1:16" x14ac:dyDescent="0.35">
      <c r="A6856" s="19">
        <v>6855</v>
      </c>
      <c r="B6856" s="18">
        <v>41018</v>
      </c>
      <c r="C6856" s="19" t="s">
        <v>57</v>
      </c>
      <c r="D6856" s="19" t="s">
        <v>52</v>
      </c>
      <c r="E6856" s="19" t="s">
        <v>53</v>
      </c>
      <c r="F6856" s="19">
        <v>660</v>
      </c>
      <c r="G6856" s="19">
        <v>80</v>
      </c>
      <c r="H6856" s="19">
        <v>36.56</v>
      </c>
      <c r="I6856" s="19">
        <v>32.130000000000003</v>
      </c>
      <c r="J6856" s="19" t="s">
        <v>54</v>
      </c>
      <c r="K6856" s="20">
        <v>0</v>
      </c>
      <c r="L6856" s="20" t="s">
        <v>62</v>
      </c>
      <c r="M6856" s="20" t="s">
        <v>84</v>
      </c>
      <c r="N6856" s="26">
        <v>42332</v>
      </c>
      <c r="O6856" s="20" t="s">
        <v>56</v>
      </c>
      <c r="P6856" t="str">
        <f t="shared" si="107"/>
        <v>INSERT INTO @DataTable (Deal, AdvanceDate, PROV, DealPurpose, RateType, BEACON, LTV, TDS, GDS, InsuranceType, PrincipalBalance, OccupancyType, AccountStatus, Closed_Date, DelinquencyBucket) VALUES (6855, '2012-04-19', 'ON', 'Refinance External', 'Fixed', 660, 80, 36.56, 32.13, 'Conv', 0, 'Rental', 'Closed', '2015-11-24', 'Current');</v>
      </c>
    </row>
    <row r="6857" spans="1:16" x14ac:dyDescent="0.35">
      <c r="A6857" s="22">
        <v>6856</v>
      </c>
      <c r="B6857" s="21">
        <v>41529</v>
      </c>
      <c r="C6857" s="22" t="s">
        <v>57</v>
      </c>
      <c r="D6857" s="22" t="s">
        <v>61</v>
      </c>
      <c r="E6857" s="22" t="s">
        <v>40</v>
      </c>
      <c r="F6857" s="22">
        <v>759</v>
      </c>
      <c r="G6857" s="22">
        <v>64.98</v>
      </c>
      <c r="H6857" s="22">
        <v>29.31</v>
      </c>
      <c r="I6857" s="22">
        <v>28.24</v>
      </c>
      <c r="J6857" s="22" t="s">
        <v>54</v>
      </c>
      <c r="K6857" s="23">
        <v>532423.63</v>
      </c>
      <c r="L6857" s="23" t="s">
        <v>55</v>
      </c>
      <c r="M6857" s="23" t="s">
        <v>83</v>
      </c>
      <c r="N6857" s="27"/>
      <c r="O6857" s="23" t="s">
        <v>56</v>
      </c>
      <c r="P6857" t="str">
        <f t="shared" si="107"/>
        <v>INSERT INTO @DataTable (Deal, AdvanceDate, PROV, DealPurpose, RateType, BEACON, LTV, TDS, GDS, InsuranceType, PrincipalBalance, OccupancyType, AccountStatus, Closed_Date, DelinquencyBucket) VALUES (6856, '2013-09-12', 'ON', 'Purchase', 'ARM', 759, 64.98, 29.31, 28.24, 'Conv', 532423.63, 'Owner-Occupied', 'Open', '1900-01-00', 'Current');</v>
      </c>
    </row>
    <row r="6858" spans="1:16" x14ac:dyDescent="0.35">
      <c r="A6858" s="19">
        <v>6857</v>
      </c>
      <c r="B6858" s="18">
        <v>40753</v>
      </c>
      <c r="C6858" s="19" t="s">
        <v>57</v>
      </c>
      <c r="D6858" s="19" t="s">
        <v>61</v>
      </c>
      <c r="E6858" s="19" t="s">
        <v>40</v>
      </c>
      <c r="F6858" s="19">
        <v>665</v>
      </c>
      <c r="G6858" s="19">
        <v>89.95</v>
      </c>
      <c r="H6858" s="19">
        <v>29.94</v>
      </c>
      <c r="I6858" s="19">
        <v>23.7</v>
      </c>
      <c r="J6858" s="19" t="s">
        <v>60</v>
      </c>
      <c r="K6858" s="20">
        <v>0</v>
      </c>
      <c r="L6858" s="20" t="s">
        <v>55</v>
      </c>
      <c r="M6858" s="20" t="s">
        <v>84</v>
      </c>
      <c r="N6858" s="26">
        <v>42138</v>
      </c>
      <c r="O6858" s="20" t="s">
        <v>56</v>
      </c>
      <c r="P6858" t="str">
        <f t="shared" si="107"/>
        <v>INSERT INTO @DataTable (Deal, AdvanceDate, PROV, DealPurpose, RateType, BEACON, LTV, TDS, GDS, InsuranceType, PrincipalBalance, OccupancyType, AccountStatus, Closed_Date, DelinquencyBucket) VALUES (6857, '2011-07-29', 'ON', 'Purchase', 'ARM', 665, 89.95, 29.94, 23.7, 'HiRatio', 0, 'Owner-Occupied', 'Closed', '2015-05-14', 'Current');</v>
      </c>
    </row>
    <row r="6859" spans="1:16" x14ac:dyDescent="0.35">
      <c r="A6859" s="22">
        <v>6858</v>
      </c>
      <c r="B6859" s="21">
        <v>41625</v>
      </c>
      <c r="C6859" s="22" t="s">
        <v>57</v>
      </c>
      <c r="D6859" s="22" t="s">
        <v>61</v>
      </c>
      <c r="E6859" s="22" t="s">
        <v>40</v>
      </c>
      <c r="F6859" s="22">
        <v>742</v>
      </c>
      <c r="G6859" s="22">
        <v>75</v>
      </c>
      <c r="H6859" s="22">
        <v>24.54</v>
      </c>
      <c r="I6859" s="22">
        <v>24.54</v>
      </c>
      <c r="J6859" s="22" t="s">
        <v>54</v>
      </c>
      <c r="K6859" s="23">
        <v>177252.8</v>
      </c>
      <c r="L6859" s="23" t="s">
        <v>55</v>
      </c>
      <c r="M6859" s="23" t="s">
        <v>83</v>
      </c>
      <c r="N6859" s="27"/>
      <c r="O6859" s="23" t="s">
        <v>56</v>
      </c>
      <c r="P6859" t="str">
        <f t="shared" si="107"/>
        <v>INSERT INTO @DataTable (Deal, AdvanceDate, PROV, DealPurpose, RateType, BEACON, LTV, TDS, GDS, InsuranceType, PrincipalBalance, OccupancyType, AccountStatus, Closed_Date, DelinquencyBucket) VALUES (6858, '2013-12-17', 'ON', 'Purchase', 'ARM', 742, 75, 24.54, 24.54, 'Conv', 177252.8, 'Owner-Occupied', 'Open', '1900-01-00', 'Current');</v>
      </c>
    </row>
    <row r="6860" spans="1:16" x14ac:dyDescent="0.35">
      <c r="A6860" s="19">
        <v>6859</v>
      </c>
      <c r="B6860" s="18">
        <v>40983</v>
      </c>
      <c r="C6860" s="19" t="s">
        <v>51</v>
      </c>
      <c r="D6860" s="19" t="s">
        <v>61</v>
      </c>
      <c r="E6860" s="19" t="s">
        <v>53</v>
      </c>
      <c r="F6860" s="19">
        <v>740</v>
      </c>
      <c r="G6860" s="19">
        <v>90</v>
      </c>
      <c r="H6860" s="19">
        <v>31.98</v>
      </c>
      <c r="I6860" s="19">
        <v>30.46</v>
      </c>
      <c r="J6860" s="19" t="s">
        <v>60</v>
      </c>
      <c r="K6860" s="20">
        <v>0</v>
      </c>
      <c r="L6860" s="20" t="s">
        <v>55</v>
      </c>
      <c r="M6860" s="20" t="s">
        <v>84</v>
      </c>
      <c r="N6860" s="26">
        <v>42263</v>
      </c>
      <c r="O6860" s="20" t="s">
        <v>56</v>
      </c>
      <c r="P6860" t="str">
        <f t="shared" si="107"/>
        <v>INSERT INTO @DataTable (Deal, AdvanceDate, PROV, DealPurpose, RateType, BEACON, LTV, TDS, GDS, InsuranceType, PrincipalBalance, OccupancyType, AccountStatus, Closed_Date, DelinquencyBucket) VALUES (6859, '2012-03-15', 'AB', 'Purchase', 'Fixed', 740, 90, 31.98, 30.46, 'HiRatio', 0, 'Owner-Occupied', 'Closed', '2015-09-16', 'Current');</v>
      </c>
    </row>
    <row r="6861" spans="1:16" x14ac:dyDescent="0.35">
      <c r="A6861" s="22">
        <v>6860</v>
      </c>
      <c r="B6861" s="21">
        <v>40963</v>
      </c>
      <c r="C6861" s="22" t="s">
        <v>57</v>
      </c>
      <c r="D6861" s="22" t="s">
        <v>61</v>
      </c>
      <c r="E6861" s="22" t="s">
        <v>53</v>
      </c>
      <c r="F6861" s="22">
        <v>765</v>
      </c>
      <c r="G6861" s="22">
        <v>95</v>
      </c>
      <c r="H6861" s="22">
        <v>33.1</v>
      </c>
      <c r="I6861" s="22">
        <v>28.48</v>
      </c>
      <c r="J6861" s="22" t="s">
        <v>60</v>
      </c>
      <c r="K6861" s="23">
        <v>101624.35</v>
      </c>
      <c r="L6861" s="23" t="s">
        <v>55</v>
      </c>
      <c r="M6861" s="23" t="s">
        <v>83</v>
      </c>
      <c r="N6861" s="27"/>
      <c r="O6861" s="23" t="s">
        <v>56</v>
      </c>
      <c r="P6861" t="str">
        <f t="shared" si="107"/>
        <v>INSERT INTO @DataTable (Deal, AdvanceDate, PROV, DealPurpose, RateType, BEACON, LTV, TDS, GDS, InsuranceType, PrincipalBalance, OccupancyType, AccountStatus, Closed_Date, DelinquencyBucket) VALUES (6860, '2012-02-24', 'ON', 'Purchase', 'Fixed', 765, 95, 33.1, 28.48, 'HiRatio', 101624.35, 'Owner-Occupied', 'Open', '1900-01-00', 'Current');</v>
      </c>
    </row>
    <row r="6862" spans="1:16" x14ac:dyDescent="0.35">
      <c r="A6862" s="19">
        <v>6861</v>
      </c>
      <c r="B6862" s="18">
        <v>42290</v>
      </c>
      <c r="C6862" s="19" t="s">
        <v>57</v>
      </c>
      <c r="D6862" s="19" t="s">
        <v>61</v>
      </c>
      <c r="E6862" s="19" t="s">
        <v>40</v>
      </c>
      <c r="F6862" s="19">
        <v>768</v>
      </c>
      <c r="G6862" s="19">
        <v>79.510000000000005</v>
      </c>
      <c r="H6862" s="19">
        <v>20.92</v>
      </c>
      <c r="I6862" s="19">
        <v>12.09</v>
      </c>
      <c r="J6862" s="19" t="s">
        <v>54</v>
      </c>
      <c r="K6862" s="20">
        <v>726254.82</v>
      </c>
      <c r="L6862" s="20" t="s">
        <v>55</v>
      </c>
      <c r="M6862" s="20" t="s">
        <v>83</v>
      </c>
      <c r="N6862" s="26"/>
      <c r="O6862" s="20" t="s">
        <v>56</v>
      </c>
      <c r="P6862" t="str">
        <f t="shared" si="107"/>
        <v>INSERT INTO @DataTable (Deal, AdvanceDate, PROV, DealPurpose, RateType, BEACON, LTV, TDS, GDS, InsuranceType, PrincipalBalance, OccupancyType, AccountStatus, Closed_Date, DelinquencyBucket) VALUES (6861, '2015-10-13', 'ON', 'Purchase', 'ARM', 768, 79.51, 20.92, 12.09, 'Conv', 726254.82, 'Owner-Occupied', 'Open', '1900-01-00', 'Current');</v>
      </c>
    </row>
    <row r="6863" spans="1:16" x14ac:dyDescent="0.35">
      <c r="A6863" s="22">
        <v>6862</v>
      </c>
      <c r="B6863" s="21">
        <v>41712</v>
      </c>
      <c r="C6863" s="22" t="s">
        <v>57</v>
      </c>
      <c r="D6863" s="22" t="s">
        <v>52</v>
      </c>
      <c r="E6863" s="22" t="s">
        <v>53</v>
      </c>
      <c r="F6863" s="22">
        <v>701</v>
      </c>
      <c r="G6863" s="22">
        <v>72.86</v>
      </c>
      <c r="H6863" s="22">
        <v>38.99</v>
      </c>
      <c r="I6863" s="22">
        <v>37.43</v>
      </c>
      <c r="J6863" s="22" t="s">
        <v>54</v>
      </c>
      <c r="K6863" s="23">
        <v>230736.52</v>
      </c>
      <c r="L6863" s="23" t="s">
        <v>55</v>
      </c>
      <c r="M6863" s="23" t="s">
        <v>83</v>
      </c>
      <c r="N6863" s="27"/>
      <c r="O6863" s="23" t="s">
        <v>56</v>
      </c>
      <c r="P6863" t="str">
        <f t="shared" si="107"/>
        <v>INSERT INTO @DataTable (Deal, AdvanceDate, PROV, DealPurpose, RateType, BEACON, LTV, TDS, GDS, InsuranceType, PrincipalBalance, OccupancyType, AccountStatus, Closed_Date, DelinquencyBucket) VALUES (6862, '2014-03-14', 'ON', 'Refinance External', 'Fixed', 701, 72.86, 38.99, 37.43, 'Conv', 230736.52, 'Owner-Occupied', 'Open', '1900-01-00', 'Current');</v>
      </c>
    </row>
    <row r="6864" spans="1:16" x14ac:dyDescent="0.35">
      <c r="A6864" s="19">
        <v>6863</v>
      </c>
      <c r="B6864" s="18">
        <v>41610</v>
      </c>
      <c r="C6864" s="19" t="s">
        <v>57</v>
      </c>
      <c r="D6864" s="19" t="s">
        <v>61</v>
      </c>
      <c r="E6864" s="19" t="s">
        <v>53</v>
      </c>
      <c r="F6864" s="19">
        <v>684</v>
      </c>
      <c r="G6864" s="19">
        <v>94.13</v>
      </c>
      <c r="H6864" s="19">
        <v>42.33</v>
      </c>
      <c r="I6864" s="19">
        <v>38.590000000000003</v>
      </c>
      <c r="J6864" s="19" t="s">
        <v>60</v>
      </c>
      <c r="K6864" s="20">
        <v>170585.39</v>
      </c>
      <c r="L6864" s="20" t="s">
        <v>55</v>
      </c>
      <c r="M6864" s="20" t="s">
        <v>83</v>
      </c>
      <c r="N6864" s="26"/>
      <c r="O6864" s="20" t="s">
        <v>56</v>
      </c>
      <c r="P6864" t="str">
        <f t="shared" si="107"/>
        <v>INSERT INTO @DataTable (Deal, AdvanceDate, PROV, DealPurpose, RateType, BEACON, LTV, TDS, GDS, InsuranceType, PrincipalBalance, OccupancyType, AccountStatus, Closed_Date, DelinquencyBucket) VALUES (6863, '2013-12-02', 'ON', 'Purchase', 'Fixed', 684, 94.13, 42.33, 38.59, 'HiRatio', 170585.39, 'Owner-Occupied', 'Open', '1900-01-00', 'Current');</v>
      </c>
    </row>
    <row r="6865" spans="1:16" x14ac:dyDescent="0.35">
      <c r="A6865" s="22">
        <v>6864</v>
      </c>
      <c r="B6865" s="21">
        <v>40878</v>
      </c>
      <c r="C6865" s="22" t="s">
        <v>57</v>
      </c>
      <c r="D6865" s="22" t="s">
        <v>61</v>
      </c>
      <c r="E6865" s="22" t="s">
        <v>53</v>
      </c>
      <c r="F6865" s="22">
        <v>728</v>
      </c>
      <c r="G6865" s="22">
        <v>91.6</v>
      </c>
      <c r="H6865" s="22">
        <v>36.130000000000003</v>
      </c>
      <c r="I6865" s="22">
        <v>26.57</v>
      </c>
      <c r="J6865" s="22" t="s">
        <v>60</v>
      </c>
      <c r="K6865" s="23">
        <v>0</v>
      </c>
      <c r="L6865" s="23" t="s">
        <v>55</v>
      </c>
      <c r="M6865" s="23" t="s">
        <v>84</v>
      </c>
      <c r="N6865" s="27">
        <v>41785</v>
      </c>
      <c r="O6865" s="23" t="s">
        <v>56</v>
      </c>
      <c r="P6865" t="str">
        <f t="shared" si="107"/>
        <v>INSERT INTO @DataTable (Deal, AdvanceDate, PROV, DealPurpose, RateType, BEACON, LTV, TDS, GDS, InsuranceType, PrincipalBalance, OccupancyType, AccountStatus, Closed_Date, DelinquencyBucket) VALUES (6864, '2011-12-01', 'ON', 'Purchase', 'Fixed', 728, 91.6, 36.13, 26.57, 'HiRatio', 0, 'Owner-Occupied', 'Closed', '2014-05-26', 'Current');</v>
      </c>
    </row>
    <row r="6866" spans="1:16" x14ac:dyDescent="0.35">
      <c r="A6866" s="19">
        <v>6865</v>
      </c>
      <c r="B6866" s="18">
        <v>41529</v>
      </c>
      <c r="C6866" s="19" t="s">
        <v>57</v>
      </c>
      <c r="D6866" s="19" t="s">
        <v>59</v>
      </c>
      <c r="E6866" s="19" t="s">
        <v>40</v>
      </c>
      <c r="F6866" s="19">
        <v>753</v>
      </c>
      <c r="G6866" s="19">
        <v>79.17</v>
      </c>
      <c r="H6866" s="19">
        <v>27.98</v>
      </c>
      <c r="I6866" s="19">
        <v>25.46</v>
      </c>
      <c r="J6866" s="19" t="s">
        <v>54</v>
      </c>
      <c r="K6866" s="20">
        <v>192225.35</v>
      </c>
      <c r="L6866" s="20" t="s">
        <v>55</v>
      </c>
      <c r="M6866" s="20" t="s">
        <v>83</v>
      </c>
      <c r="N6866" s="26"/>
      <c r="O6866" s="20" t="s">
        <v>56</v>
      </c>
      <c r="P6866" t="str">
        <f t="shared" si="107"/>
        <v>INSERT INTO @DataTable (Deal, AdvanceDate, PROV, DealPurpose, RateType, BEACON, LTV, TDS, GDS, InsuranceType, PrincipalBalance, OccupancyType, AccountStatus, Closed_Date, DelinquencyBucket) VALUES (6865, '2013-09-12', 'ON', 'Transfer', 'ARM', 753, 79.17, 27.98, 25.46, 'Conv', 192225.35, 'Owner-Occupied', 'Open', '1900-01-00', 'Current');</v>
      </c>
    </row>
    <row r="6867" spans="1:16" x14ac:dyDescent="0.35">
      <c r="A6867" s="22">
        <v>6866</v>
      </c>
      <c r="B6867" s="21">
        <v>40723</v>
      </c>
      <c r="C6867" s="22" t="s">
        <v>51</v>
      </c>
      <c r="D6867" s="22" t="s">
        <v>52</v>
      </c>
      <c r="E6867" s="22" t="s">
        <v>53</v>
      </c>
      <c r="F6867" s="22">
        <v>779</v>
      </c>
      <c r="G6867" s="22">
        <v>80</v>
      </c>
      <c r="H6867" s="22">
        <v>37.840000000000003</v>
      </c>
      <c r="I6867" s="22">
        <v>11.11</v>
      </c>
      <c r="J6867" s="22" t="s">
        <v>54</v>
      </c>
      <c r="K6867" s="23">
        <v>265020.37</v>
      </c>
      <c r="L6867" s="23" t="s">
        <v>55</v>
      </c>
      <c r="M6867" s="23" t="s">
        <v>83</v>
      </c>
      <c r="N6867" s="27"/>
      <c r="O6867" s="23" t="s">
        <v>56</v>
      </c>
      <c r="P6867" t="str">
        <f t="shared" si="107"/>
        <v>INSERT INTO @DataTable (Deal, AdvanceDate, PROV, DealPurpose, RateType, BEACON, LTV, TDS, GDS, InsuranceType, PrincipalBalance, OccupancyType, AccountStatus, Closed_Date, DelinquencyBucket) VALUES (6866, '2011-06-29', 'AB', 'Refinance External', 'Fixed', 779, 80, 37.84, 11.11, 'Conv', 265020.37, 'Owner-Occupied', 'Open', '1900-01-00', 'Current');</v>
      </c>
    </row>
    <row r="6868" spans="1:16" x14ac:dyDescent="0.35">
      <c r="A6868" s="19">
        <v>6867</v>
      </c>
      <c r="B6868" s="18">
        <v>41452</v>
      </c>
      <c r="C6868" s="19" t="s">
        <v>74</v>
      </c>
      <c r="D6868" s="19" t="s">
        <v>52</v>
      </c>
      <c r="E6868" s="19" t="s">
        <v>53</v>
      </c>
      <c r="F6868" s="19">
        <v>759</v>
      </c>
      <c r="G6868" s="19">
        <v>80</v>
      </c>
      <c r="H6868" s="19">
        <v>34.01</v>
      </c>
      <c r="I6868" s="19">
        <v>20.09</v>
      </c>
      <c r="J6868" s="19" t="s">
        <v>54</v>
      </c>
      <c r="K6868" s="20">
        <v>0</v>
      </c>
      <c r="L6868" s="20" t="s">
        <v>55</v>
      </c>
      <c r="M6868" s="20" t="s">
        <v>84</v>
      </c>
      <c r="N6868" s="26">
        <v>42566</v>
      </c>
      <c r="O6868" s="20" t="s">
        <v>56</v>
      </c>
      <c r="P6868" t="str">
        <f t="shared" si="107"/>
        <v>INSERT INTO @DataTable (Deal, AdvanceDate, PROV, DealPurpose, RateType, BEACON, LTV, TDS, GDS, InsuranceType, PrincipalBalance, OccupancyType, AccountStatus, Closed_Date, DelinquencyBucket) VALUES (6867, '2013-06-27', 'MB', 'Refinance External', 'Fixed', 759, 80, 34.01, 20.09, 'Conv', 0, 'Owner-Occupied', 'Closed', '2016-07-15', 'Current');</v>
      </c>
    </row>
    <row r="6869" spans="1:16" x14ac:dyDescent="0.35">
      <c r="A6869" s="22">
        <v>6868</v>
      </c>
      <c r="B6869" s="21">
        <v>40924</v>
      </c>
      <c r="C6869" s="22" t="s">
        <v>57</v>
      </c>
      <c r="D6869" s="22" t="s">
        <v>59</v>
      </c>
      <c r="E6869" s="22" t="s">
        <v>53</v>
      </c>
      <c r="F6869" s="22">
        <v>805</v>
      </c>
      <c r="G6869" s="22">
        <v>59.75</v>
      </c>
      <c r="H6869" s="22">
        <v>26.04</v>
      </c>
      <c r="I6869" s="22">
        <v>20.25</v>
      </c>
      <c r="J6869" s="22" t="s">
        <v>54</v>
      </c>
      <c r="K6869" s="23">
        <v>0</v>
      </c>
      <c r="L6869" s="23" t="s">
        <v>55</v>
      </c>
      <c r="M6869" s="23" t="s">
        <v>84</v>
      </c>
      <c r="N6869" s="27">
        <v>42019</v>
      </c>
      <c r="O6869" s="23" t="s">
        <v>56</v>
      </c>
      <c r="P6869" t="str">
        <f t="shared" si="107"/>
        <v>INSERT INTO @DataTable (Deal, AdvanceDate, PROV, DealPurpose, RateType, BEACON, LTV, TDS, GDS, InsuranceType, PrincipalBalance, OccupancyType, AccountStatus, Closed_Date, DelinquencyBucket) VALUES (6868, '2012-01-16', 'ON', 'Transfer', 'Fixed', 805, 59.75, 26.04, 20.25, 'Conv', 0, 'Owner-Occupied', 'Closed', '2015-01-15', 'Current');</v>
      </c>
    </row>
    <row r="6870" spans="1:16" x14ac:dyDescent="0.35">
      <c r="A6870" s="19">
        <v>6869</v>
      </c>
      <c r="B6870" s="18">
        <v>41418</v>
      </c>
      <c r="C6870" s="19" t="s">
        <v>58</v>
      </c>
      <c r="D6870" s="19" t="s">
        <v>61</v>
      </c>
      <c r="E6870" s="19" t="s">
        <v>53</v>
      </c>
      <c r="F6870" s="19">
        <v>717</v>
      </c>
      <c r="G6870" s="19">
        <v>95</v>
      </c>
      <c r="H6870" s="19">
        <v>43.49</v>
      </c>
      <c r="I6870" s="19">
        <v>38.15</v>
      </c>
      <c r="J6870" s="19" t="s">
        <v>60</v>
      </c>
      <c r="K6870" s="20">
        <v>334802.68</v>
      </c>
      <c r="L6870" s="20" t="s">
        <v>55</v>
      </c>
      <c r="M6870" s="20" t="s">
        <v>83</v>
      </c>
      <c r="N6870" s="26"/>
      <c r="O6870" s="20" t="s">
        <v>56</v>
      </c>
      <c r="P6870" t="str">
        <f t="shared" si="107"/>
        <v>INSERT INTO @DataTable (Deal, AdvanceDate, PROV, DealPurpose, RateType, BEACON, LTV, TDS, GDS, InsuranceType, PrincipalBalance, OccupancyType, AccountStatus, Closed_Date, DelinquencyBucket) VALUES (6869, '2013-05-24', 'BC', 'Purchase', 'Fixed', 717, 95, 43.49, 38.15, 'HiRatio', 334802.68, 'Owner-Occupied', 'Open', '1900-01-00', 'Current');</v>
      </c>
    </row>
    <row r="6871" spans="1:16" x14ac:dyDescent="0.35">
      <c r="A6871" s="22">
        <v>6870</v>
      </c>
      <c r="B6871" s="21">
        <v>41394</v>
      </c>
      <c r="C6871" s="22" t="s">
        <v>57</v>
      </c>
      <c r="D6871" s="22" t="s">
        <v>61</v>
      </c>
      <c r="E6871" s="22" t="s">
        <v>53</v>
      </c>
      <c r="F6871" s="22">
        <v>767</v>
      </c>
      <c r="G6871" s="22">
        <v>95</v>
      </c>
      <c r="H6871" s="22">
        <v>42.88</v>
      </c>
      <c r="I6871" s="22">
        <v>35.56</v>
      </c>
      <c r="J6871" s="22" t="s">
        <v>60</v>
      </c>
      <c r="K6871" s="23">
        <v>270521.46000000002</v>
      </c>
      <c r="L6871" s="23" t="s">
        <v>55</v>
      </c>
      <c r="M6871" s="23" t="s">
        <v>83</v>
      </c>
      <c r="N6871" s="27"/>
      <c r="O6871" s="23" t="s">
        <v>56</v>
      </c>
      <c r="P6871" t="str">
        <f t="shared" si="107"/>
        <v>INSERT INTO @DataTable (Deal, AdvanceDate, PROV, DealPurpose, RateType, BEACON, LTV, TDS, GDS, InsuranceType, PrincipalBalance, OccupancyType, AccountStatus, Closed_Date, DelinquencyBucket) VALUES (6870, '2013-04-30', 'ON', 'Purchase', 'Fixed', 767, 95, 42.88, 35.56, 'HiRatio', 270521.46, 'Owner-Occupied', 'Open', '1900-01-00', 'Current');</v>
      </c>
    </row>
    <row r="6872" spans="1:16" x14ac:dyDescent="0.35">
      <c r="A6872" s="19">
        <v>6871</v>
      </c>
      <c r="B6872" s="18">
        <v>40899</v>
      </c>
      <c r="C6872" s="19" t="s">
        <v>51</v>
      </c>
      <c r="D6872" s="19" t="s">
        <v>59</v>
      </c>
      <c r="E6872" s="19" t="s">
        <v>40</v>
      </c>
      <c r="F6872" s="19">
        <v>723</v>
      </c>
      <c r="G6872" s="19">
        <v>94.52</v>
      </c>
      <c r="H6872" s="19">
        <v>37.14</v>
      </c>
      <c r="I6872" s="19">
        <v>17.559999999999999</v>
      </c>
      <c r="J6872" s="19" t="s">
        <v>60</v>
      </c>
      <c r="K6872" s="20">
        <v>298301.45</v>
      </c>
      <c r="L6872" s="20" t="s">
        <v>55</v>
      </c>
      <c r="M6872" s="20" t="s">
        <v>83</v>
      </c>
      <c r="N6872" s="26"/>
      <c r="O6872" s="20" t="s">
        <v>56</v>
      </c>
      <c r="P6872" t="str">
        <f t="shared" si="107"/>
        <v>INSERT INTO @DataTable (Deal, AdvanceDate, PROV, DealPurpose, RateType, BEACON, LTV, TDS, GDS, InsuranceType, PrincipalBalance, OccupancyType, AccountStatus, Closed_Date, DelinquencyBucket) VALUES (6871, '2011-12-22', 'AB', 'Transfer', 'ARM', 723, 94.52, 37.14, 17.56, 'HiRatio', 298301.45, 'Owner-Occupied', 'Open', '1900-01-00', 'Current');</v>
      </c>
    </row>
    <row r="6873" spans="1:16" x14ac:dyDescent="0.35">
      <c r="A6873" s="22">
        <v>6872</v>
      </c>
      <c r="B6873" s="21">
        <v>40606</v>
      </c>
      <c r="C6873" s="22" t="s">
        <v>51</v>
      </c>
      <c r="D6873" s="22" t="s">
        <v>61</v>
      </c>
      <c r="E6873" s="22" t="s">
        <v>53</v>
      </c>
      <c r="F6873" s="22">
        <v>768</v>
      </c>
      <c r="G6873" s="22">
        <v>95</v>
      </c>
      <c r="H6873" s="22">
        <v>39.32</v>
      </c>
      <c r="I6873" s="22">
        <v>20.7</v>
      </c>
      <c r="J6873" s="22" t="s">
        <v>60</v>
      </c>
      <c r="K6873" s="23">
        <v>0</v>
      </c>
      <c r="L6873" s="23" t="s">
        <v>55</v>
      </c>
      <c r="M6873" s="23" t="s">
        <v>84</v>
      </c>
      <c r="N6873" s="27">
        <v>40610</v>
      </c>
      <c r="O6873" s="23" t="s">
        <v>56</v>
      </c>
      <c r="P6873" t="str">
        <f t="shared" si="107"/>
        <v>INSERT INTO @DataTable (Deal, AdvanceDate, PROV, DealPurpose, RateType, BEACON, LTV, TDS, GDS, InsuranceType, PrincipalBalance, OccupancyType, AccountStatus, Closed_Date, DelinquencyBucket) VALUES (6872, '2011-03-04', 'AB', 'Purchase', 'Fixed', 768, 95, 39.32, 20.7, 'HiRatio', 0, 'Owner-Occupied', 'Closed', '2011-03-08', 'Current');</v>
      </c>
    </row>
    <row r="6874" spans="1:16" x14ac:dyDescent="0.35">
      <c r="A6874" s="19">
        <v>6873</v>
      </c>
      <c r="B6874" s="18">
        <v>42467</v>
      </c>
      <c r="C6874" s="19" t="s">
        <v>57</v>
      </c>
      <c r="D6874" s="19" t="s">
        <v>64</v>
      </c>
      <c r="E6874" s="19" t="s">
        <v>53</v>
      </c>
      <c r="F6874" s="19">
        <v>686</v>
      </c>
      <c r="G6874" s="19">
        <v>80</v>
      </c>
      <c r="H6874" s="19">
        <v>36.1</v>
      </c>
      <c r="I6874" s="19">
        <v>21.68</v>
      </c>
      <c r="J6874" s="19" t="s">
        <v>54</v>
      </c>
      <c r="K6874" s="20">
        <v>0</v>
      </c>
      <c r="L6874" s="20" t="s">
        <v>55</v>
      </c>
      <c r="M6874" s="20" t="s">
        <v>84</v>
      </c>
      <c r="N6874" s="26">
        <v>42474</v>
      </c>
      <c r="O6874" s="20" t="s">
        <v>56</v>
      </c>
      <c r="P6874" t="str">
        <f t="shared" si="107"/>
        <v>INSERT INTO @DataTable (Deal, AdvanceDate, PROV, DealPurpose, RateType, BEACON, LTV, TDS, GDS, InsuranceType, PrincipalBalance, OccupancyType, AccountStatus, Closed_Date, DelinquencyBucket) VALUES (6873, '2016-04-07', 'ON', 'Purchase with Improvements', 'Fixed', 686, 80, 36.1, 21.68, 'Conv', 0, 'Owner-Occupied', 'Closed', '2016-04-14', 'Current');</v>
      </c>
    </row>
    <row r="6875" spans="1:16" x14ac:dyDescent="0.35">
      <c r="A6875" s="22">
        <v>6874</v>
      </c>
      <c r="B6875" s="21">
        <v>41180</v>
      </c>
      <c r="C6875" s="22" t="s">
        <v>57</v>
      </c>
      <c r="D6875" s="22" t="s">
        <v>61</v>
      </c>
      <c r="E6875" s="22" t="s">
        <v>53</v>
      </c>
      <c r="F6875" s="22">
        <v>666</v>
      </c>
      <c r="G6875" s="22">
        <v>95</v>
      </c>
      <c r="H6875" s="22">
        <v>40.68</v>
      </c>
      <c r="I6875" s="22">
        <v>24.4</v>
      </c>
      <c r="J6875" s="22" t="s">
        <v>60</v>
      </c>
      <c r="K6875" s="23">
        <v>0</v>
      </c>
      <c r="L6875" s="23" t="s">
        <v>55</v>
      </c>
      <c r="M6875" s="23" t="s">
        <v>84</v>
      </c>
      <c r="N6875" s="27">
        <v>42073</v>
      </c>
      <c r="O6875" s="23" t="s">
        <v>56</v>
      </c>
      <c r="P6875" t="str">
        <f t="shared" si="107"/>
        <v>INSERT INTO @DataTable (Deal, AdvanceDate, PROV, DealPurpose, RateType, BEACON, LTV, TDS, GDS, InsuranceType, PrincipalBalance, OccupancyType, AccountStatus, Closed_Date, DelinquencyBucket) VALUES (6874, '2012-09-28', 'ON', 'Purchase', 'Fixed', 666, 95, 40.68, 24.4, 'HiRatio', 0, 'Owner-Occupied', 'Closed', '2015-03-10', 'Current');</v>
      </c>
    </row>
    <row r="6876" spans="1:16" x14ac:dyDescent="0.35">
      <c r="A6876" s="19">
        <v>6875</v>
      </c>
      <c r="B6876" s="18">
        <v>42206</v>
      </c>
      <c r="C6876" s="19" t="s">
        <v>57</v>
      </c>
      <c r="D6876" s="19" t="s">
        <v>59</v>
      </c>
      <c r="E6876" s="19" t="s">
        <v>53</v>
      </c>
      <c r="F6876" s="19">
        <v>779</v>
      </c>
      <c r="G6876" s="19">
        <v>30.22</v>
      </c>
      <c r="H6876" s="19">
        <v>26.77</v>
      </c>
      <c r="I6876" s="19">
        <v>20.010000000000002</v>
      </c>
      <c r="J6876" s="19" t="s">
        <v>54</v>
      </c>
      <c r="K6876" s="20">
        <v>166887.10999999999</v>
      </c>
      <c r="L6876" s="20" t="s">
        <v>55</v>
      </c>
      <c r="M6876" s="20" t="s">
        <v>83</v>
      </c>
      <c r="N6876" s="26"/>
      <c r="O6876" s="20" t="s">
        <v>56</v>
      </c>
      <c r="P6876" t="str">
        <f t="shared" si="107"/>
        <v>INSERT INTO @DataTable (Deal, AdvanceDate, PROV, DealPurpose, RateType, BEACON, LTV, TDS, GDS, InsuranceType, PrincipalBalance, OccupancyType, AccountStatus, Closed_Date, DelinquencyBucket) VALUES (6875, '2015-07-21', 'ON', 'Transfer', 'Fixed', 779, 30.22, 26.77, 20.01, 'Conv', 166887.11, 'Owner-Occupied', 'Open', '1900-01-00', 'Current');</v>
      </c>
    </row>
    <row r="6877" spans="1:16" x14ac:dyDescent="0.35">
      <c r="A6877" s="22">
        <v>6876</v>
      </c>
      <c r="B6877" s="21">
        <v>41606</v>
      </c>
      <c r="C6877" s="22" t="s">
        <v>51</v>
      </c>
      <c r="D6877" s="22" t="s">
        <v>59</v>
      </c>
      <c r="E6877" s="22" t="s">
        <v>53</v>
      </c>
      <c r="F6877" s="22">
        <v>818</v>
      </c>
      <c r="G6877" s="22">
        <v>83.39</v>
      </c>
      <c r="H6877" s="22">
        <v>27.51</v>
      </c>
      <c r="I6877" s="22">
        <v>27.06</v>
      </c>
      <c r="J6877" s="22" t="s">
        <v>60</v>
      </c>
      <c r="K6877" s="23">
        <v>188093.58</v>
      </c>
      <c r="L6877" s="23" t="s">
        <v>55</v>
      </c>
      <c r="M6877" s="23" t="s">
        <v>83</v>
      </c>
      <c r="N6877" s="27"/>
      <c r="O6877" s="23" t="s">
        <v>56</v>
      </c>
      <c r="P6877" t="str">
        <f t="shared" si="107"/>
        <v>INSERT INTO @DataTable (Deal, AdvanceDate, PROV, DealPurpose, RateType, BEACON, LTV, TDS, GDS, InsuranceType, PrincipalBalance, OccupancyType, AccountStatus, Closed_Date, DelinquencyBucket) VALUES (6876, '2013-11-28', 'AB', 'Transfer', 'Fixed', 818, 83.39, 27.51, 27.06, 'HiRatio', 188093.58, 'Owner-Occupied', 'Open', '1900-01-00', 'Current');</v>
      </c>
    </row>
    <row r="6878" spans="1:16" x14ac:dyDescent="0.35">
      <c r="A6878" s="19">
        <v>6877</v>
      </c>
      <c r="B6878" s="18">
        <v>41898</v>
      </c>
      <c r="C6878" s="19" t="s">
        <v>57</v>
      </c>
      <c r="D6878" s="19" t="s">
        <v>61</v>
      </c>
      <c r="E6878" s="19" t="s">
        <v>53</v>
      </c>
      <c r="F6878" s="19">
        <v>818</v>
      </c>
      <c r="G6878" s="19">
        <v>80</v>
      </c>
      <c r="H6878" s="19">
        <v>40.35</v>
      </c>
      <c r="I6878" s="19">
        <v>17.399999999999999</v>
      </c>
      <c r="J6878" s="19" t="s">
        <v>60</v>
      </c>
      <c r="K6878" s="20">
        <v>255808.25</v>
      </c>
      <c r="L6878" s="20" t="s">
        <v>55</v>
      </c>
      <c r="M6878" s="20" t="s">
        <v>83</v>
      </c>
      <c r="N6878" s="26"/>
      <c r="O6878" s="20" t="s">
        <v>56</v>
      </c>
      <c r="P6878" t="str">
        <f t="shared" si="107"/>
        <v>INSERT INTO @DataTable (Deal, AdvanceDate, PROV, DealPurpose, RateType, BEACON, LTV, TDS, GDS, InsuranceType, PrincipalBalance, OccupancyType, AccountStatus, Closed_Date, DelinquencyBucket) VALUES (6877, '2014-09-16', 'ON', 'Purchase', 'Fixed', 818, 80, 40.35, 17.4, 'HiRatio', 255808.25, 'Owner-Occupied', 'Open', '1900-01-00', 'Current');</v>
      </c>
    </row>
    <row r="6879" spans="1:16" x14ac:dyDescent="0.35">
      <c r="A6879" s="22">
        <v>6878</v>
      </c>
      <c r="B6879" s="21">
        <v>41026</v>
      </c>
      <c r="C6879" s="22" t="s">
        <v>51</v>
      </c>
      <c r="D6879" s="22" t="s">
        <v>61</v>
      </c>
      <c r="E6879" s="22" t="s">
        <v>53</v>
      </c>
      <c r="F6879" s="22">
        <v>687</v>
      </c>
      <c r="G6879" s="22">
        <v>95</v>
      </c>
      <c r="H6879" s="22">
        <v>32.619999999999997</v>
      </c>
      <c r="I6879" s="22">
        <v>30.92</v>
      </c>
      <c r="J6879" s="22" t="s">
        <v>60</v>
      </c>
      <c r="K6879" s="23">
        <v>367896.34</v>
      </c>
      <c r="L6879" s="23" t="s">
        <v>55</v>
      </c>
      <c r="M6879" s="23" t="s">
        <v>83</v>
      </c>
      <c r="N6879" s="27"/>
      <c r="O6879" s="23" t="s">
        <v>56</v>
      </c>
      <c r="P6879" t="str">
        <f t="shared" si="107"/>
        <v>INSERT INTO @DataTable (Deal, AdvanceDate, PROV, DealPurpose, RateType, BEACON, LTV, TDS, GDS, InsuranceType, PrincipalBalance, OccupancyType, AccountStatus, Closed_Date, DelinquencyBucket) VALUES (6878, '2012-04-27', 'AB', 'Purchase', 'Fixed', 687, 95, 32.62, 30.92, 'HiRatio', 367896.34, 'Owner-Occupied', 'Open', '1900-01-00', 'Current');</v>
      </c>
    </row>
    <row r="6880" spans="1:16" x14ac:dyDescent="0.35">
      <c r="A6880" s="19">
        <v>6879</v>
      </c>
      <c r="B6880" s="18">
        <v>40637</v>
      </c>
      <c r="C6880" s="19" t="s">
        <v>57</v>
      </c>
      <c r="D6880" s="19" t="s">
        <v>52</v>
      </c>
      <c r="E6880" s="19" t="s">
        <v>53</v>
      </c>
      <c r="F6880" s="19">
        <v>743</v>
      </c>
      <c r="G6880" s="19">
        <v>82.5</v>
      </c>
      <c r="H6880" s="19">
        <v>28.34</v>
      </c>
      <c r="I6880" s="19">
        <v>20.65</v>
      </c>
      <c r="J6880" s="19" t="s">
        <v>60</v>
      </c>
      <c r="K6880" s="20">
        <v>0</v>
      </c>
      <c r="L6880" s="20" t="s">
        <v>55</v>
      </c>
      <c r="M6880" s="20" t="s">
        <v>84</v>
      </c>
      <c r="N6880" s="26">
        <v>41325</v>
      </c>
      <c r="O6880" s="20" t="s">
        <v>56</v>
      </c>
      <c r="P6880" t="str">
        <f t="shared" si="107"/>
        <v>INSERT INTO @DataTable (Deal, AdvanceDate, PROV, DealPurpose, RateType, BEACON, LTV, TDS, GDS, InsuranceType, PrincipalBalance, OccupancyType, AccountStatus, Closed_Date, DelinquencyBucket) VALUES (6879, '2011-04-04', 'ON', 'Refinance External', 'Fixed', 743, 82.5, 28.34, 20.65, 'HiRatio', 0, 'Owner-Occupied', 'Closed', '2013-02-20', 'Current');</v>
      </c>
    </row>
    <row r="6881" spans="1:16" x14ac:dyDescent="0.35">
      <c r="A6881" s="22">
        <v>6880</v>
      </c>
      <c r="B6881" s="21">
        <v>41030</v>
      </c>
      <c r="C6881" s="22" t="s">
        <v>57</v>
      </c>
      <c r="D6881" s="22" t="s">
        <v>52</v>
      </c>
      <c r="E6881" s="22" t="s">
        <v>53</v>
      </c>
      <c r="F6881" s="22">
        <v>624</v>
      </c>
      <c r="G6881" s="22">
        <v>80</v>
      </c>
      <c r="H6881" s="22">
        <v>44.39</v>
      </c>
      <c r="I6881" s="22">
        <v>38.57</v>
      </c>
      <c r="J6881" s="22" t="s">
        <v>54</v>
      </c>
      <c r="K6881" s="23">
        <v>0</v>
      </c>
      <c r="L6881" s="23" t="s">
        <v>55</v>
      </c>
      <c r="M6881" s="23" t="s">
        <v>84</v>
      </c>
      <c r="N6881" s="27">
        <v>41031</v>
      </c>
      <c r="O6881" s="23" t="s">
        <v>56</v>
      </c>
      <c r="P6881" t="str">
        <f t="shared" si="107"/>
        <v>INSERT INTO @DataTable (Deal, AdvanceDate, PROV, DealPurpose, RateType, BEACON, LTV, TDS, GDS, InsuranceType, PrincipalBalance, OccupancyType, AccountStatus, Closed_Date, DelinquencyBucket) VALUES (6880, '2012-05-01', 'ON', 'Refinance External', 'Fixed', 624, 80, 44.39, 38.57, 'Conv', 0, 'Owner-Occupied', 'Closed', '2012-05-02', 'Current');</v>
      </c>
    </row>
    <row r="6882" spans="1:16" x14ac:dyDescent="0.35">
      <c r="A6882" s="19">
        <v>6881</v>
      </c>
      <c r="B6882" s="18">
        <v>42166</v>
      </c>
      <c r="C6882" s="19" t="s">
        <v>51</v>
      </c>
      <c r="D6882" s="19" t="s">
        <v>61</v>
      </c>
      <c r="E6882" s="19" t="s">
        <v>40</v>
      </c>
      <c r="F6882" s="19">
        <v>801</v>
      </c>
      <c r="G6882" s="19">
        <v>23.74</v>
      </c>
      <c r="H6882" s="19">
        <v>15.23</v>
      </c>
      <c r="I6882" s="19">
        <v>10.47</v>
      </c>
      <c r="J6882" s="19" t="s">
        <v>54</v>
      </c>
      <c r="K6882" s="20">
        <v>151814.74</v>
      </c>
      <c r="L6882" s="20" t="s">
        <v>55</v>
      </c>
      <c r="M6882" s="20" t="s">
        <v>83</v>
      </c>
      <c r="N6882" s="26"/>
      <c r="O6882" s="20" t="s">
        <v>56</v>
      </c>
      <c r="P6882" t="str">
        <f t="shared" si="107"/>
        <v>INSERT INTO @DataTable (Deal, AdvanceDate, PROV, DealPurpose, RateType, BEACON, LTV, TDS, GDS, InsuranceType, PrincipalBalance, OccupancyType, AccountStatus, Closed_Date, DelinquencyBucket) VALUES (6881, '2015-06-11', 'AB', 'Purchase', 'ARM', 801, 23.74, 15.23, 10.47, 'Conv', 151814.74, 'Owner-Occupied', 'Open', '1900-01-00', 'Current');</v>
      </c>
    </row>
    <row r="6883" spans="1:16" x14ac:dyDescent="0.35">
      <c r="A6883" s="22">
        <v>6882</v>
      </c>
      <c r="B6883" s="21">
        <v>42206</v>
      </c>
      <c r="C6883" s="22" t="s">
        <v>58</v>
      </c>
      <c r="D6883" s="22" t="s">
        <v>59</v>
      </c>
      <c r="E6883" s="22" t="s">
        <v>40</v>
      </c>
      <c r="F6883" s="22">
        <v>725</v>
      </c>
      <c r="G6883" s="22">
        <v>61.51</v>
      </c>
      <c r="H6883" s="22">
        <v>23.42</v>
      </c>
      <c r="I6883" s="22">
        <v>12.3</v>
      </c>
      <c r="J6883" s="22" t="s">
        <v>54</v>
      </c>
      <c r="K6883" s="23">
        <v>0</v>
      </c>
      <c r="L6883" s="23" t="s">
        <v>55</v>
      </c>
      <c r="M6883" s="23" t="s">
        <v>84</v>
      </c>
      <c r="N6883" s="27">
        <v>42432</v>
      </c>
      <c r="O6883" s="23" t="s">
        <v>56</v>
      </c>
      <c r="P6883" t="str">
        <f t="shared" si="107"/>
        <v>INSERT INTO @DataTable (Deal, AdvanceDate, PROV, DealPurpose, RateType, BEACON, LTV, TDS, GDS, InsuranceType, PrincipalBalance, OccupancyType, AccountStatus, Closed_Date, DelinquencyBucket) VALUES (6882, '2015-07-21', 'BC', 'Transfer', 'ARM', 725, 61.51, 23.42, 12.3, 'Conv', 0, 'Owner-Occupied', 'Closed', '2016-03-03', 'Current');</v>
      </c>
    </row>
    <row r="6884" spans="1:16" x14ac:dyDescent="0.35">
      <c r="A6884" s="19">
        <v>6883</v>
      </c>
      <c r="B6884" s="18">
        <v>41306</v>
      </c>
      <c r="C6884" s="19" t="s">
        <v>57</v>
      </c>
      <c r="D6884" s="19" t="s">
        <v>52</v>
      </c>
      <c r="E6884" s="19" t="s">
        <v>53</v>
      </c>
      <c r="F6884" s="19">
        <v>661</v>
      </c>
      <c r="G6884" s="19">
        <v>80</v>
      </c>
      <c r="H6884" s="19">
        <v>40.79</v>
      </c>
      <c r="I6884" s="19">
        <v>27.41</v>
      </c>
      <c r="J6884" s="19" t="s">
        <v>54</v>
      </c>
      <c r="K6884" s="20">
        <v>0</v>
      </c>
      <c r="L6884" s="20" t="s">
        <v>55</v>
      </c>
      <c r="M6884" s="20" t="s">
        <v>84</v>
      </c>
      <c r="N6884" s="26">
        <v>41982</v>
      </c>
      <c r="O6884" s="20" t="s">
        <v>56</v>
      </c>
      <c r="P6884" t="str">
        <f t="shared" si="107"/>
        <v>INSERT INTO @DataTable (Deal, AdvanceDate, PROV, DealPurpose, RateType, BEACON, LTV, TDS, GDS, InsuranceType, PrincipalBalance, OccupancyType, AccountStatus, Closed_Date, DelinquencyBucket) VALUES (6883, '2013-02-01', 'ON', 'Refinance External', 'Fixed', 661, 80, 40.79, 27.41, 'Conv', 0, 'Owner-Occupied', 'Closed', '2014-12-09', 'Current');</v>
      </c>
    </row>
    <row r="6885" spans="1:16" x14ac:dyDescent="0.35">
      <c r="A6885" s="22">
        <v>6884</v>
      </c>
      <c r="B6885" s="21">
        <v>40724</v>
      </c>
      <c r="C6885" s="22" t="s">
        <v>51</v>
      </c>
      <c r="D6885" s="22" t="s">
        <v>61</v>
      </c>
      <c r="E6885" s="22" t="s">
        <v>53</v>
      </c>
      <c r="F6885" s="22">
        <v>711</v>
      </c>
      <c r="G6885" s="22">
        <v>95</v>
      </c>
      <c r="H6885" s="22">
        <v>37.21</v>
      </c>
      <c r="I6885" s="22">
        <v>26.28</v>
      </c>
      <c r="J6885" s="22" t="s">
        <v>60</v>
      </c>
      <c r="K6885" s="23">
        <v>0</v>
      </c>
      <c r="L6885" s="23" t="s">
        <v>55</v>
      </c>
      <c r="M6885" s="23" t="s">
        <v>84</v>
      </c>
      <c r="N6885" s="27">
        <v>42555</v>
      </c>
      <c r="O6885" s="23" t="s">
        <v>56</v>
      </c>
      <c r="P6885" t="str">
        <f t="shared" si="107"/>
        <v>INSERT INTO @DataTable (Deal, AdvanceDate, PROV, DealPurpose, RateType, BEACON, LTV, TDS, GDS, InsuranceType, PrincipalBalance, OccupancyType, AccountStatus, Closed_Date, DelinquencyBucket) VALUES (6884, '2011-06-30', 'AB', 'Purchase', 'Fixed', 711, 95, 37.21, 26.28, 'HiRatio', 0, 'Owner-Occupied', 'Closed', '2016-07-04', 'Current');</v>
      </c>
    </row>
    <row r="6886" spans="1:16" x14ac:dyDescent="0.35">
      <c r="A6886" s="19">
        <v>6885</v>
      </c>
      <c r="B6886" s="18">
        <v>42408</v>
      </c>
      <c r="C6886" s="19" t="s">
        <v>57</v>
      </c>
      <c r="D6886" s="19" t="s">
        <v>61</v>
      </c>
      <c r="E6886" s="19" t="s">
        <v>53</v>
      </c>
      <c r="F6886" s="19">
        <v>710</v>
      </c>
      <c r="G6886" s="19">
        <v>95</v>
      </c>
      <c r="H6886" s="19">
        <v>34.659999999999997</v>
      </c>
      <c r="I6886" s="19">
        <v>21.33</v>
      </c>
      <c r="J6886" s="19" t="s">
        <v>60</v>
      </c>
      <c r="K6886" s="20">
        <v>155468.82</v>
      </c>
      <c r="L6886" s="20" t="s">
        <v>55</v>
      </c>
      <c r="M6886" s="20" t="s">
        <v>83</v>
      </c>
      <c r="N6886" s="26"/>
      <c r="O6886" s="20" t="s">
        <v>56</v>
      </c>
      <c r="P6886" t="str">
        <f t="shared" si="107"/>
        <v>INSERT INTO @DataTable (Deal, AdvanceDate, PROV, DealPurpose, RateType, BEACON, LTV, TDS, GDS, InsuranceType, PrincipalBalance, OccupancyType, AccountStatus, Closed_Date, DelinquencyBucket) VALUES (6885, '2016-02-08', 'ON', 'Purchase', 'Fixed', 710, 95, 34.66, 21.33, 'HiRatio', 155468.82, 'Owner-Occupied', 'Open', '1900-01-00', 'Current');</v>
      </c>
    </row>
    <row r="6887" spans="1:16" x14ac:dyDescent="0.35">
      <c r="A6887" s="22">
        <v>6886</v>
      </c>
      <c r="B6887" s="21">
        <v>42235</v>
      </c>
      <c r="C6887" s="22" t="s">
        <v>57</v>
      </c>
      <c r="D6887" s="22" t="s">
        <v>61</v>
      </c>
      <c r="E6887" s="22" t="s">
        <v>40</v>
      </c>
      <c r="F6887" s="22">
        <v>770</v>
      </c>
      <c r="G6887" s="22">
        <v>47.44</v>
      </c>
      <c r="H6887" s="22">
        <v>22.8</v>
      </c>
      <c r="I6887" s="22">
        <v>10.26</v>
      </c>
      <c r="J6887" s="22" t="s">
        <v>54</v>
      </c>
      <c r="K6887" s="23">
        <v>191204.8</v>
      </c>
      <c r="L6887" s="23" t="s">
        <v>55</v>
      </c>
      <c r="M6887" s="23" t="s">
        <v>83</v>
      </c>
      <c r="N6887" s="27"/>
      <c r="O6887" s="23" t="s">
        <v>56</v>
      </c>
      <c r="P6887" t="str">
        <f t="shared" si="107"/>
        <v>INSERT INTO @DataTable (Deal, AdvanceDate, PROV, DealPurpose, RateType, BEACON, LTV, TDS, GDS, InsuranceType, PrincipalBalance, OccupancyType, AccountStatus, Closed_Date, DelinquencyBucket) VALUES (6886, '2015-08-19', 'ON', 'Purchase', 'ARM', 770, 47.44, 22.8, 10.26, 'Conv', 191204.8, 'Owner-Occupied', 'Open', '1900-01-00', 'Current');</v>
      </c>
    </row>
    <row r="6888" spans="1:16" x14ac:dyDescent="0.35">
      <c r="A6888" s="19">
        <v>6887</v>
      </c>
      <c r="B6888" s="18">
        <v>41551</v>
      </c>
      <c r="C6888" s="19" t="s">
        <v>51</v>
      </c>
      <c r="D6888" s="19" t="s">
        <v>52</v>
      </c>
      <c r="E6888" s="19" t="s">
        <v>40</v>
      </c>
      <c r="F6888" s="19">
        <v>795</v>
      </c>
      <c r="G6888" s="19">
        <v>69.599999999999994</v>
      </c>
      <c r="H6888" s="19">
        <v>13.34</v>
      </c>
      <c r="I6888" s="19">
        <v>11.59</v>
      </c>
      <c r="J6888" s="19" t="s">
        <v>54</v>
      </c>
      <c r="K6888" s="20">
        <v>139665.81</v>
      </c>
      <c r="L6888" s="20" t="s">
        <v>55</v>
      </c>
      <c r="M6888" s="20" t="s">
        <v>83</v>
      </c>
      <c r="N6888" s="26"/>
      <c r="O6888" s="20" t="s">
        <v>56</v>
      </c>
      <c r="P6888" t="str">
        <f t="shared" si="107"/>
        <v>INSERT INTO @DataTable (Deal, AdvanceDate, PROV, DealPurpose, RateType, BEACON, LTV, TDS, GDS, InsuranceType, PrincipalBalance, OccupancyType, AccountStatus, Closed_Date, DelinquencyBucket) VALUES (6887, '2013-10-04', 'AB', 'Refinance External', 'ARM', 795, 69.6, 13.34, 11.59, 'Conv', 139665.81, 'Owner-Occupied', 'Open', '1900-01-00', 'Current');</v>
      </c>
    </row>
    <row r="6889" spans="1:16" x14ac:dyDescent="0.35">
      <c r="A6889" s="22">
        <v>6888</v>
      </c>
      <c r="B6889" s="21">
        <v>40648</v>
      </c>
      <c r="C6889" s="22" t="s">
        <v>57</v>
      </c>
      <c r="D6889" s="22" t="s">
        <v>52</v>
      </c>
      <c r="E6889" s="22" t="s">
        <v>53</v>
      </c>
      <c r="F6889" s="22">
        <v>762</v>
      </c>
      <c r="G6889" s="22">
        <v>34.21</v>
      </c>
      <c r="H6889" s="22">
        <v>28.51</v>
      </c>
      <c r="I6889" s="22">
        <v>27.86</v>
      </c>
      <c r="J6889" s="22" t="s">
        <v>54</v>
      </c>
      <c r="K6889" s="23">
        <v>94371.88</v>
      </c>
      <c r="L6889" s="23" t="s">
        <v>55</v>
      </c>
      <c r="M6889" s="23" t="s">
        <v>83</v>
      </c>
      <c r="N6889" s="27"/>
      <c r="O6889" s="23" t="s">
        <v>56</v>
      </c>
      <c r="P6889" t="str">
        <f t="shared" si="107"/>
        <v>INSERT INTO @DataTable (Deal, AdvanceDate, PROV, DealPurpose, RateType, BEACON, LTV, TDS, GDS, InsuranceType, PrincipalBalance, OccupancyType, AccountStatus, Closed_Date, DelinquencyBucket) VALUES (6888, '2011-04-15', 'ON', 'Refinance External', 'Fixed', 762, 34.21, 28.51, 27.86, 'Conv', 94371.88, 'Owner-Occupied', 'Open', '1900-01-00', 'Current');</v>
      </c>
    </row>
    <row r="6890" spans="1:16" x14ac:dyDescent="0.35">
      <c r="A6890" s="19">
        <v>6889</v>
      </c>
      <c r="B6890" s="18">
        <v>42604</v>
      </c>
      <c r="C6890" s="19" t="s">
        <v>57</v>
      </c>
      <c r="D6890" s="19" t="s">
        <v>59</v>
      </c>
      <c r="E6890" s="19" t="s">
        <v>53</v>
      </c>
      <c r="F6890" s="19">
        <v>822</v>
      </c>
      <c r="G6890" s="19">
        <v>87.74</v>
      </c>
      <c r="H6890" s="19">
        <v>28.77</v>
      </c>
      <c r="I6890" s="19">
        <v>27.23</v>
      </c>
      <c r="J6890" s="19" t="s">
        <v>60</v>
      </c>
      <c r="K6890" s="20">
        <v>368343.47</v>
      </c>
      <c r="L6890" s="20" t="s">
        <v>55</v>
      </c>
      <c r="M6890" s="20" t="s">
        <v>83</v>
      </c>
      <c r="N6890" s="26"/>
      <c r="O6890" s="20" t="s">
        <v>56</v>
      </c>
      <c r="P6890" t="str">
        <f t="shared" si="107"/>
        <v>INSERT INTO @DataTable (Deal, AdvanceDate, PROV, DealPurpose, RateType, BEACON, LTV, TDS, GDS, InsuranceType, PrincipalBalance, OccupancyType, AccountStatus, Closed_Date, DelinquencyBucket) VALUES (6889, '2016-08-22', 'ON', 'Transfer', 'Fixed', 822, 87.74, 28.77, 27.23, 'HiRatio', 368343.47, 'Owner-Occupied', 'Open', '1900-01-00', 'Current');</v>
      </c>
    </row>
    <row r="6891" spans="1:16" x14ac:dyDescent="0.35">
      <c r="A6891" s="22">
        <v>6890</v>
      </c>
      <c r="B6891" s="21">
        <v>41150</v>
      </c>
      <c r="C6891" s="22" t="s">
        <v>57</v>
      </c>
      <c r="D6891" s="22" t="s">
        <v>52</v>
      </c>
      <c r="E6891" s="22" t="s">
        <v>53</v>
      </c>
      <c r="F6891" s="22">
        <v>779</v>
      </c>
      <c r="G6891" s="22">
        <v>80</v>
      </c>
      <c r="H6891" s="22">
        <v>35.270000000000003</v>
      </c>
      <c r="I6891" s="22">
        <v>32.450000000000003</v>
      </c>
      <c r="J6891" s="22" t="s">
        <v>54</v>
      </c>
      <c r="K6891" s="23">
        <v>327888.5</v>
      </c>
      <c r="L6891" s="23" t="s">
        <v>55</v>
      </c>
      <c r="M6891" s="23" t="s">
        <v>83</v>
      </c>
      <c r="N6891" s="27"/>
      <c r="O6891" s="23" t="s">
        <v>56</v>
      </c>
      <c r="P6891" t="str">
        <f t="shared" si="107"/>
        <v>INSERT INTO @DataTable (Deal, AdvanceDate, PROV, DealPurpose, RateType, BEACON, LTV, TDS, GDS, InsuranceType, PrincipalBalance, OccupancyType, AccountStatus, Closed_Date, DelinquencyBucket) VALUES (6890, '2012-08-29', 'ON', 'Refinance External', 'Fixed', 779, 80, 35.27, 32.45, 'Conv', 327888.5, 'Owner-Occupied', 'Open', '1900-01-00', 'Current');</v>
      </c>
    </row>
    <row r="6892" spans="1:16" x14ac:dyDescent="0.35">
      <c r="A6892" s="19">
        <v>6891</v>
      </c>
      <c r="B6892" s="18">
        <v>42587</v>
      </c>
      <c r="C6892" s="19" t="s">
        <v>51</v>
      </c>
      <c r="D6892" s="19" t="s">
        <v>59</v>
      </c>
      <c r="E6892" s="19" t="s">
        <v>53</v>
      </c>
      <c r="F6892" s="19">
        <v>751</v>
      </c>
      <c r="G6892" s="19">
        <v>87.22</v>
      </c>
      <c r="H6892" s="19">
        <v>22.12</v>
      </c>
      <c r="I6892" s="19">
        <v>18.77</v>
      </c>
      <c r="J6892" s="19" t="s">
        <v>60</v>
      </c>
      <c r="K6892" s="20">
        <v>197061.93</v>
      </c>
      <c r="L6892" s="20" t="s">
        <v>55</v>
      </c>
      <c r="M6892" s="20" t="s">
        <v>83</v>
      </c>
      <c r="N6892" s="26"/>
      <c r="O6892" s="20" t="s">
        <v>56</v>
      </c>
      <c r="P6892" t="str">
        <f t="shared" si="107"/>
        <v>INSERT INTO @DataTable (Deal, AdvanceDate, PROV, DealPurpose, RateType, BEACON, LTV, TDS, GDS, InsuranceType, PrincipalBalance, OccupancyType, AccountStatus, Closed_Date, DelinquencyBucket) VALUES (6891, '2016-08-05', 'AB', 'Transfer', 'Fixed', 751, 87.22, 22.12, 18.77, 'HiRatio', 197061.93, 'Owner-Occupied', 'Open', '1900-01-00', 'Current');</v>
      </c>
    </row>
    <row r="6893" spans="1:16" x14ac:dyDescent="0.35">
      <c r="A6893" s="22">
        <v>6892</v>
      </c>
      <c r="B6893" s="21">
        <v>40732</v>
      </c>
      <c r="C6893" s="22" t="s">
        <v>51</v>
      </c>
      <c r="D6893" s="22" t="s">
        <v>61</v>
      </c>
      <c r="E6893" s="22" t="s">
        <v>53</v>
      </c>
      <c r="F6893" s="22">
        <v>740</v>
      </c>
      <c r="G6893" s="22">
        <v>80</v>
      </c>
      <c r="H6893" s="22">
        <v>35.450000000000003</v>
      </c>
      <c r="I6893" s="22">
        <v>25.73</v>
      </c>
      <c r="J6893" s="22" t="s">
        <v>54</v>
      </c>
      <c r="K6893" s="23">
        <v>0</v>
      </c>
      <c r="L6893" s="23" t="s">
        <v>55</v>
      </c>
      <c r="M6893" s="23" t="s">
        <v>84</v>
      </c>
      <c r="N6893" s="27">
        <v>41505</v>
      </c>
      <c r="O6893" s="23" t="s">
        <v>56</v>
      </c>
      <c r="P6893" t="str">
        <f t="shared" si="107"/>
        <v>INSERT INTO @DataTable (Deal, AdvanceDate, PROV, DealPurpose, RateType, BEACON, LTV, TDS, GDS, InsuranceType, PrincipalBalance, OccupancyType, AccountStatus, Closed_Date, DelinquencyBucket) VALUES (6892, '2011-07-08', 'AB', 'Purchase', 'Fixed', 740, 80, 35.45, 25.73, 'Conv', 0, 'Owner-Occupied', 'Closed', '2013-08-19', 'Current');</v>
      </c>
    </row>
    <row r="6894" spans="1:16" x14ac:dyDescent="0.35">
      <c r="A6894" s="19">
        <v>6893</v>
      </c>
      <c r="B6894" s="18">
        <v>42052</v>
      </c>
      <c r="C6894" s="19" t="s">
        <v>51</v>
      </c>
      <c r="D6894" s="19" t="s">
        <v>52</v>
      </c>
      <c r="E6894" s="19" t="s">
        <v>53</v>
      </c>
      <c r="F6894" s="19">
        <v>818</v>
      </c>
      <c r="G6894" s="19">
        <v>67.14</v>
      </c>
      <c r="H6894" s="19">
        <v>23.32</v>
      </c>
      <c r="I6894" s="19">
        <v>23.14</v>
      </c>
      <c r="J6894" s="19" t="s">
        <v>54</v>
      </c>
      <c r="K6894" s="20">
        <v>222158.65</v>
      </c>
      <c r="L6894" s="20" t="s">
        <v>55</v>
      </c>
      <c r="M6894" s="20" t="s">
        <v>83</v>
      </c>
      <c r="N6894" s="26"/>
      <c r="O6894" s="20" t="s">
        <v>56</v>
      </c>
      <c r="P6894" t="str">
        <f t="shared" si="107"/>
        <v>INSERT INTO @DataTable (Deal, AdvanceDate, PROV, DealPurpose, RateType, BEACON, LTV, TDS, GDS, InsuranceType, PrincipalBalance, OccupancyType, AccountStatus, Closed_Date, DelinquencyBucket) VALUES (6893, '2015-02-17', 'AB', 'Refinance External', 'Fixed', 818, 67.14, 23.32, 23.14, 'Conv', 222158.65, 'Owner-Occupied', 'Open', '1900-01-00', 'Current');</v>
      </c>
    </row>
    <row r="6895" spans="1:16" x14ac:dyDescent="0.35">
      <c r="A6895" s="22">
        <v>6894</v>
      </c>
      <c r="B6895" s="21">
        <v>41011</v>
      </c>
      <c r="C6895" s="22" t="s">
        <v>57</v>
      </c>
      <c r="D6895" s="22" t="s">
        <v>52</v>
      </c>
      <c r="E6895" s="22" t="s">
        <v>53</v>
      </c>
      <c r="F6895" s="22">
        <v>647</v>
      </c>
      <c r="G6895" s="22">
        <v>72</v>
      </c>
      <c r="H6895" s="22">
        <v>34.5</v>
      </c>
      <c r="I6895" s="22">
        <v>18.84</v>
      </c>
      <c r="J6895" s="22" t="s">
        <v>54</v>
      </c>
      <c r="K6895" s="23">
        <v>0</v>
      </c>
      <c r="L6895" s="23" t="s">
        <v>62</v>
      </c>
      <c r="M6895" s="23" t="s">
        <v>84</v>
      </c>
      <c r="N6895" s="27">
        <v>41990</v>
      </c>
      <c r="O6895" s="23" t="s">
        <v>56</v>
      </c>
      <c r="P6895" t="str">
        <f t="shared" si="107"/>
        <v>INSERT INTO @DataTable (Deal, AdvanceDate, PROV, DealPurpose, RateType, BEACON, LTV, TDS, GDS, InsuranceType, PrincipalBalance, OccupancyType, AccountStatus, Closed_Date, DelinquencyBucket) VALUES (6894, '2012-04-12', 'ON', 'Refinance External', 'Fixed', 647, 72, 34.5, 18.84, 'Conv', 0, 'Rental', 'Closed', '2014-12-17', 'Current');</v>
      </c>
    </row>
    <row r="6896" spans="1:16" x14ac:dyDescent="0.35">
      <c r="A6896" s="19">
        <v>6895</v>
      </c>
      <c r="B6896" s="18">
        <v>40581</v>
      </c>
      <c r="C6896" s="19" t="s">
        <v>51</v>
      </c>
      <c r="D6896" s="19" t="s">
        <v>52</v>
      </c>
      <c r="E6896" s="19" t="s">
        <v>53</v>
      </c>
      <c r="F6896" s="19">
        <v>650</v>
      </c>
      <c r="G6896" s="19">
        <v>90</v>
      </c>
      <c r="H6896" s="19">
        <v>25.82</v>
      </c>
      <c r="I6896" s="19">
        <v>17.489999999999998</v>
      </c>
      <c r="J6896" s="19" t="s">
        <v>60</v>
      </c>
      <c r="K6896" s="20">
        <v>318038.51</v>
      </c>
      <c r="L6896" s="20" t="s">
        <v>55</v>
      </c>
      <c r="M6896" s="20" t="s">
        <v>83</v>
      </c>
      <c r="N6896" s="26"/>
      <c r="O6896" s="20" t="s">
        <v>56</v>
      </c>
      <c r="P6896" t="str">
        <f t="shared" si="107"/>
        <v>INSERT INTO @DataTable (Deal, AdvanceDate, PROV, DealPurpose, RateType, BEACON, LTV, TDS, GDS, InsuranceType, PrincipalBalance, OccupancyType, AccountStatus, Closed_Date, DelinquencyBucket) VALUES (6895, '2011-02-07', 'AB', 'Refinance External', 'Fixed', 650, 90, 25.82, 17.49, 'HiRatio', 318038.51, 'Owner-Occupied', 'Open', '1900-01-00', 'Current');</v>
      </c>
    </row>
    <row r="6897" spans="1:16" x14ac:dyDescent="0.35">
      <c r="A6897" s="22">
        <v>6896</v>
      </c>
      <c r="B6897" s="21">
        <v>41094</v>
      </c>
      <c r="C6897" s="22" t="s">
        <v>51</v>
      </c>
      <c r="D6897" s="22" t="s">
        <v>52</v>
      </c>
      <c r="E6897" s="22" t="s">
        <v>53</v>
      </c>
      <c r="F6897" s="22">
        <v>722</v>
      </c>
      <c r="G6897" s="22">
        <v>85</v>
      </c>
      <c r="H6897" s="22">
        <v>38.21</v>
      </c>
      <c r="I6897" s="22">
        <v>10.14</v>
      </c>
      <c r="J6897" s="22" t="s">
        <v>60</v>
      </c>
      <c r="K6897" s="23">
        <v>0</v>
      </c>
      <c r="L6897" s="23" t="s">
        <v>55</v>
      </c>
      <c r="M6897" s="23" t="s">
        <v>84</v>
      </c>
      <c r="N6897" s="27">
        <v>42124</v>
      </c>
      <c r="O6897" s="23" t="s">
        <v>56</v>
      </c>
      <c r="P6897" t="str">
        <f t="shared" si="107"/>
        <v>INSERT INTO @DataTable (Deal, AdvanceDate, PROV, DealPurpose, RateType, BEACON, LTV, TDS, GDS, InsuranceType, PrincipalBalance, OccupancyType, AccountStatus, Closed_Date, DelinquencyBucket) VALUES (6896, '2012-07-04', 'AB', 'Refinance External', 'Fixed', 722, 85, 38.21, 10.14, 'HiRatio', 0, 'Owner-Occupied', 'Closed', '2015-04-30', 'Current');</v>
      </c>
    </row>
    <row r="6898" spans="1:16" x14ac:dyDescent="0.35">
      <c r="A6898" s="19">
        <v>6897</v>
      </c>
      <c r="B6898" s="18">
        <v>42264</v>
      </c>
      <c r="C6898" s="19" t="s">
        <v>57</v>
      </c>
      <c r="D6898" s="19" t="s">
        <v>52</v>
      </c>
      <c r="E6898" s="19" t="s">
        <v>40</v>
      </c>
      <c r="F6898" s="19">
        <v>684</v>
      </c>
      <c r="G6898" s="19">
        <v>80</v>
      </c>
      <c r="H6898" s="19">
        <v>34.43</v>
      </c>
      <c r="I6898" s="19">
        <v>26.81</v>
      </c>
      <c r="J6898" s="19" t="s">
        <v>54</v>
      </c>
      <c r="K6898" s="20">
        <v>0</v>
      </c>
      <c r="L6898" s="20" t="s">
        <v>55</v>
      </c>
      <c r="M6898" s="20" t="s">
        <v>84</v>
      </c>
      <c r="N6898" s="26">
        <v>42599</v>
      </c>
      <c r="O6898" s="20" t="s">
        <v>56</v>
      </c>
      <c r="P6898" t="str">
        <f t="shared" si="107"/>
        <v>INSERT INTO @DataTable (Deal, AdvanceDate, PROV, DealPurpose, RateType, BEACON, LTV, TDS, GDS, InsuranceType, PrincipalBalance, OccupancyType, AccountStatus, Closed_Date, DelinquencyBucket) VALUES (6897, '2015-09-17', 'ON', 'Refinance External', 'ARM', 684, 80, 34.43, 26.81, 'Conv', 0, 'Owner-Occupied', 'Closed', '2016-08-17', 'Current');</v>
      </c>
    </row>
    <row r="6899" spans="1:16" x14ac:dyDescent="0.35">
      <c r="A6899" s="22">
        <v>6898</v>
      </c>
      <c r="B6899" s="21">
        <v>42718</v>
      </c>
      <c r="C6899" s="22" t="s">
        <v>57</v>
      </c>
      <c r="D6899" s="22" t="s">
        <v>52</v>
      </c>
      <c r="E6899" s="22" t="s">
        <v>40</v>
      </c>
      <c r="F6899" s="22">
        <v>803</v>
      </c>
      <c r="G6899" s="22">
        <v>80</v>
      </c>
      <c r="H6899" s="22">
        <v>29.38</v>
      </c>
      <c r="I6899" s="22">
        <v>29.27</v>
      </c>
      <c r="J6899" s="22" t="s">
        <v>54</v>
      </c>
      <c r="K6899" s="23">
        <v>0</v>
      </c>
      <c r="L6899" s="23" t="s">
        <v>55</v>
      </c>
      <c r="M6899" s="23" t="s">
        <v>84</v>
      </c>
      <c r="N6899" s="27">
        <v>42739</v>
      </c>
      <c r="O6899" s="23" t="s">
        <v>56</v>
      </c>
      <c r="P6899" t="str">
        <f t="shared" si="107"/>
        <v>INSERT INTO @DataTable (Deal, AdvanceDate, PROV, DealPurpose, RateType, BEACON, LTV, TDS, GDS, InsuranceType, PrincipalBalance, OccupancyType, AccountStatus, Closed_Date, DelinquencyBucket) VALUES (6898, '2016-12-14', 'ON', 'Refinance External', 'ARM', 803, 80, 29.38, 29.27, 'Conv', 0, 'Owner-Occupied', 'Closed', '2017-01-04', 'Current');</v>
      </c>
    </row>
    <row r="6900" spans="1:16" x14ac:dyDescent="0.35">
      <c r="A6900" s="19">
        <v>6899</v>
      </c>
      <c r="B6900" s="18">
        <v>41876</v>
      </c>
      <c r="C6900" s="19" t="s">
        <v>51</v>
      </c>
      <c r="D6900" s="19" t="s">
        <v>61</v>
      </c>
      <c r="E6900" s="19" t="s">
        <v>40</v>
      </c>
      <c r="F6900" s="19">
        <v>665</v>
      </c>
      <c r="G6900" s="19">
        <v>95</v>
      </c>
      <c r="H6900" s="19">
        <v>31.32</v>
      </c>
      <c r="I6900" s="19">
        <v>15.37</v>
      </c>
      <c r="J6900" s="19" t="s">
        <v>60</v>
      </c>
      <c r="K6900" s="20">
        <v>0</v>
      </c>
      <c r="L6900" s="20" t="s">
        <v>55</v>
      </c>
      <c r="M6900" s="20" t="s">
        <v>84</v>
      </c>
      <c r="N6900" s="26">
        <v>41936</v>
      </c>
      <c r="O6900" s="20" t="s">
        <v>56</v>
      </c>
      <c r="P6900" t="str">
        <f t="shared" si="107"/>
        <v>INSERT INTO @DataTable (Deal, AdvanceDate, PROV, DealPurpose, RateType, BEACON, LTV, TDS, GDS, InsuranceType, PrincipalBalance, OccupancyType, AccountStatus, Closed_Date, DelinquencyBucket) VALUES (6899, '2014-08-25', 'AB', 'Purchase', 'ARM', 665, 95, 31.32, 15.37, 'HiRatio', 0, 'Owner-Occupied', 'Closed', '2014-10-24', 'Current');</v>
      </c>
    </row>
    <row r="6901" spans="1:16" x14ac:dyDescent="0.35">
      <c r="A6901" s="22">
        <v>6900</v>
      </c>
      <c r="B6901" s="21">
        <v>42200</v>
      </c>
      <c r="C6901" s="22" t="s">
        <v>58</v>
      </c>
      <c r="D6901" s="22" t="s">
        <v>61</v>
      </c>
      <c r="E6901" s="22" t="s">
        <v>53</v>
      </c>
      <c r="F6901" s="22">
        <v>784</v>
      </c>
      <c r="G6901" s="22">
        <v>90</v>
      </c>
      <c r="H6901" s="22">
        <v>34.65</v>
      </c>
      <c r="I6901" s="22">
        <v>32.69</v>
      </c>
      <c r="J6901" s="22" t="s">
        <v>60</v>
      </c>
      <c r="K6901" s="23">
        <v>127114.53</v>
      </c>
      <c r="L6901" s="23" t="s">
        <v>55</v>
      </c>
      <c r="M6901" s="23" t="s">
        <v>83</v>
      </c>
      <c r="N6901" s="27"/>
      <c r="O6901" s="23" t="s">
        <v>56</v>
      </c>
      <c r="P6901" t="str">
        <f t="shared" si="107"/>
        <v>INSERT INTO @DataTable (Deal, AdvanceDate, PROV, DealPurpose, RateType, BEACON, LTV, TDS, GDS, InsuranceType, PrincipalBalance, OccupancyType, AccountStatus, Closed_Date, DelinquencyBucket) VALUES (6900, '2015-07-15', 'BC', 'Purchase', 'Fixed', 784, 90, 34.65, 32.69, 'HiRatio', 127114.53, 'Owner-Occupied', 'Open', '1900-01-00', 'Current');</v>
      </c>
    </row>
    <row r="6902" spans="1:16" x14ac:dyDescent="0.35">
      <c r="A6902" s="19">
        <v>6901</v>
      </c>
      <c r="B6902" s="18">
        <v>42601</v>
      </c>
      <c r="C6902" s="19" t="s">
        <v>57</v>
      </c>
      <c r="D6902" s="19" t="s">
        <v>61</v>
      </c>
      <c r="E6902" s="19" t="s">
        <v>53</v>
      </c>
      <c r="F6902" s="19">
        <v>768</v>
      </c>
      <c r="G6902" s="19">
        <v>95</v>
      </c>
      <c r="H6902" s="19">
        <v>29.66</v>
      </c>
      <c r="I6902" s="19">
        <v>20.28</v>
      </c>
      <c r="J6902" s="19" t="s">
        <v>60</v>
      </c>
      <c r="K6902" s="20">
        <v>306231.71000000002</v>
      </c>
      <c r="L6902" s="20" t="s">
        <v>55</v>
      </c>
      <c r="M6902" s="20" t="s">
        <v>83</v>
      </c>
      <c r="N6902" s="26"/>
      <c r="O6902" s="20" t="s">
        <v>56</v>
      </c>
      <c r="P6902" t="str">
        <f t="shared" si="107"/>
        <v>INSERT INTO @DataTable (Deal, AdvanceDate, PROV, DealPurpose, RateType, BEACON, LTV, TDS, GDS, InsuranceType, PrincipalBalance, OccupancyType, AccountStatus, Closed_Date, DelinquencyBucket) VALUES (6901, '2016-08-19', 'ON', 'Purchase', 'Fixed', 768, 95, 29.66, 20.28, 'HiRatio', 306231.71, 'Owner-Occupied', 'Open', '1900-01-00', 'Current');</v>
      </c>
    </row>
    <row r="6903" spans="1:16" x14ac:dyDescent="0.35">
      <c r="A6903" s="22">
        <v>6902</v>
      </c>
      <c r="B6903" s="21">
        <v>40856</v>
      </c>
      <c r="C6903" s="22" t="s">
        <v>51</v>
      </c>
      <c r="D6903" s="22" t="s">
        <v>68</v>
      </c>
      <c r="E6903" s="22" t="s">
        <v>53</v>
      </c>
      <c r="F6903" s="22">
        <v>746</v>
      </c>
      <c r="G6903" s="22">
        <v>95</v>
      </c>
      <c r="H6903" s="22">
        <v>23.59</v>
      </c>
      <c r="I6903" s="22">
        <v>19.45</v>
      </c>
      <c r="J6903" s="22" t="s">
        <v>60</v>
      </c>
      <c r="K6903" s="23">
        <v>0</v>
      </c>
      <c r="L6903" s="23" t="s">
        <v>55</v>
      </c>
      <c r="M6903" s="23" t="s">
        <v>84</v>
      </c>
      <c r="N6903" s="27">
        <v>42314</v>
      </c>
      <c r="O6903" s="23" t="s">
        <v>56</v>
      </c>
      <c r="P6903" t="str">
        <f t="shared" si="107"/>
        <v>INSERT INTO @DataTable (Deal, AdvanceDate, PROV, DealPurpose, RateType, BEACON, LTV, TDS, GDS, InsuranceType, PrincipalBalance, OccupancyType, AccountStatus, Closed_Date, DelinquencyBucket) VALUES (6902, '2011-11-09', 'AB', 'Portable', 'Fixed', 746, 95, 23.59, 19.45, 'HiRatio', 0, 'Owner-Occupied', 'Closed', '2015-11-06', 'Current');</v>
      </c>
    </row>
    <row r="6904" spans="1:16" x14ac:dyDescent="0.35">
      <c r="A6904" s="19">
        <v>6903</v>
      </c>
      <c r="B6904" s="18">
        <v>42214</v>
      </c>
      <c r="C6904" s="19" t="s">
        <v>57</v>
      </c>
      <c r="D6904" s="19" t="s">
        <v>61</v>
      </c>
      <c r="E6904" s="19" t="s">
        <v>40</v>
      </c>
      <c r="F6904" s="19">
        <v>747</v>
      </c>
      <c r="G6904" s="19">
        <v>80</v>
      </c>
      <c r="H6904" s="19">
        <v>35.69</v>
      </c>
      <c r="I6904" s="19">
        <v>24.77</v>
      </c>
      <c r="J6904" s="19" t="s">
        <v>54</v>
      </c>
      <c r="K6904" s="20">
        <v>601113.61</v>
      </c>
      <c r="L6904" s="20" t="s">
        <v>55</v>
      </c>
      <c r="M6904" s="20" t="s">
        <v>83</v>
      </c>
      <c r="N6904" s="26"/>
      <c r="O6904" s="20" t="s">
        <v>56</v>
      </c>
      <c r="P6904" t="str">
        <f t="shared" si="107"/>
        <v>INSERT INTO @DataTable (Deal, AdvanceDate, PROV, DealPurpose, RateType, BEACON, LTV, TDS, GDS, InsuranceType, PrincipalBalance, OccupancyType, AccountStatus, Closed_Date, DelinquencyBucket) VALUES (6903, '2015-07-29', 'ON', 'Purchase', 'ARM', 747, 80, 35.69, 24.77, 'Conv', 601113.61, 'Owner-Occupied', 'Open', '1900-01-00', 'Current');</v>
      </c>
    </row>
    <row r="6905" spans="1:16" x14ac:dyDescent="0.35">
      <c r="A6905" s="22">
        <v>6904</v>
      </c>
      <c r="B6905" s="21">
        <v>40823</v>
      </c>
      <c r="C6905" s="22" t="s">
        <v>57</v>
      </c>
      <c r="D6905" s="22" t="s">
        <v>52</v>
      </c>
      <c r="E6905" s="22" t="s">
        <v>53</v>
      </c>
      <c r="F6905" s="22">
        <v>741</v>
      </c>
      <c r="G6905" s="22">
        <v>85</v>
      </c>
      <c r="H6905" s="22">
        <v>33.78</v>
      </c>
      <c r="I6905" s="22">
        <v>15.35</v>
      </c>
      <c r="J6905" s="22" t="s">
        <v>60</v>
      </c>
      <c r="K6905" s="23">
        <v>0</v>
      </c>
      <c r="L6905" s="23" t="s">
        <v>55</v>
      </c>
      <c r="M6905" s="23" t="s">
        <v>84</v>
      </c>
      <c r="N6905" s="27">
        <v>42291</v>
      </c>
      <c r="O6905" s="23" t="s">
        <v>56</v>
      </c>
      <c r="P6905" t="str">
        <f t="shared" si="107"/>
        <v>INSERT INTO @DataTable (Deal, AdvanceDate, PROV, DealPurpose, RateType, BEACON, LTV, TDS, GDS, InsuranceType, PrincipalBalance, OccupancyType, AccountStatus, Closed_Date, DelinquencyBucket) VALUES (6904, '2011-10-07', 'ON', 'Refinance External', 'Fixed', 741, 85, 33.78, 15.35, 'HiRatio', 0, 'Owner-Occupied', 'Closed', '2015-10-14', 'Current');</v>
      </c>
    </row>
    <row r="6906" spans="1:16" x14ac:dyDescent="0.35">
      <c r="A6906" s="19">
        <v>6905</v>
      </c>
      <c r="B6906" s="18">
        <v>41975</v>
      </c>
      <c r="C6906" s="19" t="s">
        <v>51</v>
      </c>
      <c r="D6906" s="19" t="s">
        <v>61</v>
      </c>
      <c r="E6906" s="19" t="s">
        <v>53</v>
      </c>
      <c r="F6906" s="19">
        <v>802</v>
      </c>
      <c r="G6906" s="19">
        <v>75</v>
      </c>
      <c r="H6906" s="19">
        <v>39.29</v>
      </c>
      <c r="I6906" s="19">
        <v>38.85</v>
      </c>
      <c r="J6906" s="19" t="s">
        <v>54</v>
      </c>
      <c r="K6906" s="20">
        <v>133155.72</v>
      </c>
      <c r="L6906" s="20" t="s">
        <v>55</v>
      </c>
      <c r="M6906" s="20" t="s">
        <v>83</v>
      </c>
      <c r="N6906" s="26"/>
      <c r="O6906" s="20" t="s">
        <v>56</v>
      </c>
      <c r="P6906" t="str">
        <f t="shared" si="107"/>
        <v>INSERT INTO @DataTable (Deal, AdvanceDate, PROV, DealPurpose, RateType, BEACON, LTV, TDS, GDS, InsuranceType, PrincipalBalance, OccupancyType, AccountStatus, Closed_Date, DelinquencyBucket) VALUES (6905, '2014-12-02', 'AB', 'Purchase', 'Fixed', 802, 75, 39.29, 38.85, 'Conv', 133155.72, 'Owner-Occupied', 'Open', '1900-01-00', 'Current');</v>
      </c>
    </row>
    <row r="6907" spans="1:16" x14ac:dyDescent="0.35">
      <c r="A6907" s="22">
        <v>6906</v>
      </c>
      <c r="B6907" s="21">
        <v>42340</v>
      </c>
      <c r="C6907" s="22" t="s">
        <v>57</v>
      </c>
      <c r="D6907" s="22" t="s">
        <v>61</v>
      </c>
      <c r="E6907" s="22" t="s">
        <v>40</v>
      </c>
      <c r="F6907" s="22">
        <v>772</v>
      </c>
      <c r="G6907" s="22">
        <v>85</v>
      </c>
      <c r="H6907" s="22">
        <v>33.86</v>
      </c>
      <c r="I6907" s="22">
        <v>21.68</v>
      </c>
      <c r="J6907" s="22" t="s">
        <v>60</v>
      </c>
      <c r="K6907" s="23">
        <v>409708.13</v>
      </c>
      <c r="L6907" s="23" t="s">
        <v>55</v>
      </c>
      <c r="M6907" s="23" t="s">
        <v>83</v>
      </c>
      <c r="N6907" s="27"/>
      <c r="O6907" s="23" t="s">
        <v>56</v>
      </c>
      <c r="P6907" t="str">
        <f t="shared" si="107"/>
        <v>INSERT INTO @DataTable (Deal, AdvanceDate, PROV, DealPurpose, RateType, BEACON, LTV, TDS, GDS, InsuranceType, PrincipalBalance, OccupancyType, AccountStatus, Closed_Date, DelinquencyBucket) VALUES (6906, '2015-12-02', 'ON', 'Purchase', 'ARM', 772, 85, 33.86, 21.68, 'HiRatio', 409708.13, 'Owner-Occupied', 'Open', '1900-01-00', 'Current');</v>
      </c>
    </row>
    <row r="6908" spans="1:16" x14ac:dyDescent="0.35">
      <c r="A6908" s="19">
        <v>6907</v>
      </c>
      <c r="B6908" s="18">
        <v>42531</v>
      </c>
      <c r="C6908" s="19" t="s">
        <v>57</v>
      </c>
      <c r="D6908" s="19" t="s">
        <v>61</v>
      </c>
      <c r="E6908" s="19" t="s">
        <v>40</v>
      </c>
      <c r="F6908" s="19">
        <v>0</v>
      </c>
      <c r="G6908" s="19">
        <v>75</v>
      </c>
      <c r="H6908" s="19">
        <v>36.57</v>
      </c>
      <c r="I6908" s="19">
        <v>7.09</v>
      </c>
      <c r="J6908" s="19" t="s">
        <v>54</v>
      </c>
      <c r="K6908" s="20">
        <v>0</v>
      </c>
      <c r="L6908" s="20" t="s">
        <v>62</v>
      </c>
      <c r="M6908" s="20" t="s">
        <v>84</v>
      </c>
      <c r="N6908" s="26">
        <v>42537</v>
      </c>
      <c r="O6908" s="20" t="s">
        <v>56</v>
      </c>
      <c r="P6908" t="str">
        <f t="shared" si="107"/>
        <v>INSERT INTO @DataTable (Deal, AdvanceDate, PROV, DealPurpose, RateType, BEACON, LTV, TDS, GDS, InsuranceType, PrincipalBalance, OccupancyType, AccountStatus, Closed_Date, DelinquencyBucket) VALUES (6907, '2016-06-10', 'ON', 'Purchase', 'ARM', 0, 75, 36.57, 7.09, 'Conv', 0, 'Rental', 'Closed', '2016-06-16', 'Current');</v>
      </c>
    </row>
    <row r="6909" spans="1:16" x14ac:dyDescent="0.35">
      <c r="A6909" s="22">
        <v>6908</v>
      </c>
      <c r="B6909" s="21">
        <v>41761</v>
      </c>
      <c r="C6909" s="22" t="s">
        <v>58</v>
      </c>
      <c r="D6909" s="22" t="s">
        <v>52</v>
      </c>
      <c r="E6909" s="22" t="s">
        <v>40</v>
      </c>
      <c r="F6909" s="22">
        <v>720</v>
      </c>
      <c r="G6909" s="22">
        <v>59.09</v>
      </c>
      <c r="H6909" s="22">
        <v>10.81</v>
      </c>
      <c r="I6909" s="22">
        <v>10.81</v>
      </c>
      <c r="J6909" s="22" t="s">
        <v>54</v>
      </c>
      <c r="K6909" s="23">
        <v>119390.37</v>
      </c>
      <c r="L6909" s="23" t="s">
        <v>55</v>
      </c>
      <c r="M6909" s="23" t="s">
        <v>83</v>
      </c>
      <c r="N6909" s="27"/>
      <c r="O6909" s="23" t="s">
        <v>56</v>
      </c>
      <c r="P6909" t="str">
        <f t="shared" si="107"/>
        <v>INSERT INTO @DataTable (Deal, AdvanceDate, PROV, DealPurpose, RateType, BEACON, LTV, TDS, GDS, InsuranceType, PrincipalBalance, OccupancyType, AccountStatus, Closed_Date, DelinquencyBucket) VALUES (6908, '2014-05-02', 'BC', 'Refinance External', 'ARM', 720, 59.09, 10.81, 10.81, 'Conv', 119390.37, 'Owner-Occupied', 'Open', '1900-01-00', 'Current');</v>
      </c>
    </row>
    <row r="6910" spans="1:16" x14ac:dyDescent="0.35">
      <c r="A6910" s="19">
        <v>6909</v>
      </c>
      <c r="B6910" s="18">
        <v>41060</v>
      </c>
      <c r="C6910" s="19" t="s">
        <v>57</v>
      </c>
      <c r="D6910" s="19" t="s">
        <v>61</v>
      </c>
      <c r="E6910" s="19" t="s">
        <v>53</v>
      </c>
      <c r="F6910" s="19">
        <v>771</v>
      </c>
      <c r="G6910" s="19">
        <v>95</v>
      </c>
      <c r="H6910" s="19">
        <v>29.59</v>
      </c>
      <c r="I6910" s="19">
        <v>24.9</v>
      </c>
      <c r="J6910" s="19" t="s">
        <v>60</v>
      </c>
      <c r="K6910" s="20">
        <v>337887.59</v>
      </c>
      <c r="L6910" s="20" t="s">
        <v>55</v>
      </c>
      <c r="M6910" s="20" t="s">
        <v>83</v>
      </c>
      <c r="N6910" s="26"/>
      <c r="O6910" s="20" t="s">
        <v>56</v>
      </c>
      <c r="P6910" t="str">
        <f t="shared" si="107"/>
        <v>INSERT INTO @DataTable (Deal, AdvanceDate, PROV, DealPurpose, RateType, BEACON, LTV, TDS, GDS, InsuranceType, PrincipalBalance, OccupancyType, AccountStatus, Closed_Date, DelinquencyBucket) VALUES (6909, '2012-05-31', 'ON', 'Purchase', 'Fixed', 771, 95, 29.59, 24.9, 'HiRatio', 337887.59, 'Owner-Occupied', 'Open', '1900-01-00', 'Current');</v>
      </c>
    </row>
    <row r="6911" spans="1:16" x14ac:dyDescent="0.35">
      <c r="A6911" s="22">
        <v>6910</v>
      </c>
      <c r="B6911" s="21">
        <v>42229</v>
      </c>
      <c r="C6911" s="22" t="s">
        <v>58</v>
      </c>
      <c r="D6911" s="22" t="s">
        <v>52</v>
      </c>
      <c r="E6911" s="22" t="s">
        <v>53</v>
      </c>
      <c r="F6911" s="22">
        <v>695</v>
      </c>
      <c r="G6911" s="22">
        <v>75</v>
      </c>
      <c r="H6911" s="22">
        <v>39.590000000000003</v>
      </c>
      <c r="I6911" s="22">
        <v>6.31</v>
      </c>
      <c r="J6911" s="22" t="s">
        <v>54</v>
      </c>
      <c r="K6911" s="23">
        <v>0</v>
      </c>
      <c r="L6911" s="23" t="s">
        <v>66</v>
      </c>
      <c r="M6911" s="23" t="s">
        <v>84</v>
      </c>
      <c r="N6911" s="27">
        <v>42632</v>
      </c>
      <c r="O6911" s="23" t="s">
        <v>56</v>
      </c>
      <c r="P6911" t="str">
        <f t="shared" si="107"/>
        <v>INSERT INTO @DataTable (Deal, AdvanceDate, PROV, DealPurpose, RateType, BEACON, LTV, TDS, GDS, InsuranceType, PrincipalBalance, OccupancyType, AccountStatus, Closed_Date, DelinquencyBucket) VALUES (6910, '2015-08-13', 'BC', 'Refinance External', 'Fixed', 695, 75, 39.59, 6.31, 'Conv', 0, 'Second Home', 'Closed', '2016-09-19', 'Current');</v>
      </c>
    </row>
    <row r="6912" spans="1:16" x14ac:dyDescent="0.35">
      <c r="A6912" s="19">
        <v>6911</v>
      </c>
      <c r="B6912" s="18">
        <v>41726</v>
      </c>
      <c r="C6912" s="19" t="s">
        <v>58</v>
      </c>
      <c r="D6912" s="19" t="s">
        <v>52</v>
      </c>
      <c r="E6912" s="19" t="s">
        <v>40</v>
      </c>
      <c r="F6912" s="19">
        <v>719</v>
      </c>
      <c r="G6912" s="19">
        <v>68.36</v>
      </c>
      <c r="H6912" s="19">
        <v>28.99</v>
      </c>
      <c r="I6912" s="19">
        <v>27.93</v>
      </c>
      <c r="J6912" s="19" t="s">
        <v>54</v>
      </c>
      <c r="K6912" s="20">
        <v>234532.94</v>
      </c>
      <c r="L6912" s="20" t="s">
        <v>55</v>
      </c>
      <c r="M6912" s="20" t="s">
        <v>83</v>
      </c>
      <c r="N6912" s="26"/>
      <c r="O6912" s="20" t="s">
        <v>56</v>
      </c>
      <c r="P6912" t="str">
        <f t="shared" si="107"/>
        <v>INSERT INTO @DataTable (Deal, AdvanceDate, PROV, DealPurpose, RateType, BEACON, LTV, TDS, GDS, InsuranceType, PrincipalBalance, OccupancyType, AccountStatus, Closed_Date, DelinquencyBucket) VALUES (6911, '2014-03-28', 'BC', 'Refinance External', 'ARM', 719, 68.36, 28.99, 27.93, 'Conv', 234532.94, 'Owner-Occupied', 'Open', '1900-01-00', 'Current');</v>
      </c>
    </row>
    <row r="6913" spans="1:16" x14ac:dyDescent="0.35">
      <c r="A6913" s="22">
        <v>6912</v>
      </c>
      <c r="B6913" s="21">
        <v>41970</v>
      </c>
      <c r="C6913" s="22" t="s">
        <v>58</v>
      </c>
      <c r="D6913" s="22" t="s">
        <v>61</v>
      </c>
      <c r="E6913" s="22" t="s">
        <v>40</v>
      </c>
      <c r="F6913" s="22">
        <v>774</v>
      </c>
      <c r="G6913" s="22">
        <v>92.59</v>
      </c>
      <c r="H6913" s="22">
        <v>28.71</v>
      </c>
      <c r="I6913" s="22">
        <v>28.36</v>
      </c>
      <c r="J6913" s="22" t="s">
        <v>60</v>
      </c>
      <c r="K6913" s="23">
        <v>340783.12</v>
      </c>
      <c r="L6913" s="23" t="s">
        <v>55</v>
      </c>
      <c r="M6913" s="23" t="s">
        <v>83</v>
      </c>
      <c r="N6913" s="27"/>
      <c r="O6913" s="23" t="s">
        <v>56</v>
      </c>
      <c r="P6913" t="str">
        <f t="shared" si="107"/>
        <v>INSERT INTO @DataTable (Deal, AdvanceDate, PROV, DealPurpose, RateType, BEACON, LTV, TDS, GDS, InsuranceType, PrincipalBalance, OccupancyType, AccountStatus, Closed_Date, DelinquencyBucket) VALUES (6912, '2014-11-27', 'BC', 'Purchase', 'ARM', 774, 92.59, 28.71, 28.36, 'HiRatio', 340783.12, 'Owner-Occupied', 'Open', '1900-01-00', 'Current');</v>
      </c>
    </row>
    <row r="6914" spans="1:16" x14ac:dyDescent="0.35">
      <c r="A6914" s="19">
        <v>6913</v>
      </c>
      <c r="B6914" s="18">
        <v>41688</v>
      </c>
      <c r="C6914" s="19" t="s">
        <v>58</v>
      </c>
      <c r="D6914" s="19" t="s">
        <v>61</v>
      </c>
      <c r="E6914" s="19" t="s">
        <v>53</v>
      </c>
      <c r="F6914" s="19">
        <v>760</v>
      </c>
      <c r="G6914" s="19">
        <v>90</v>
      </c>
      <c r="H6914" s="19">
        <v>43.09</v>
      </c>
      <c r="I6914" s="19">
        <v>35.909999999999997</v>
      </c>
      <c r="J6914" s="19" t="s">
        <v>60</v>
      </c>
      <c r="K6914" s="20">
        <v>299159.90000000002</v>
      </c>
      <c r="L6914" s="20" t="s">
        <v>55</v>
      </c>
      <c r="M6914" s="20" t="s">
        <v>83</v>
      </c>
      <c r="N6914" s="26"/>
      <c r="O6914" s="20" t="s">
        <v>56</v>
      </c>
      <c r="P6914" t="str">
        <f t="shared" si="107"/>
        <v>INSERT INTO @DataTable (Deal, AdvanceDate, PROV, DealPurpose, RateType, BEACON, LTV, TDS, GDS, InsuranceType, PrincipalBalance, OccupancyType, AccountStatus, Closed_Date, DelinquencyBucket) VALUES (6913, '2014-02-18', 'BC', 'Purchase', 'Fixed', 760, 90, 43.09, 35.91, 'HiRatio', 299159.9, 'Owner-Occupied', 'Open', '1900-01-00', 'Current');</v>
      </c>
    </row>
    <row r="6915" spans="1:16" x14ac:dyDescent="0.35">
      <c r="A6915" s="22">
        <v>6914</v>
      </c>
      <c r="B6915" s="21">
        <v>42307</v>
      </c>
      <c r="C6915" s="22" t="s">
        <v>57</v>
      </c>
      <c r="D6915" s="22" t="s">
        <v>52</v>
      </c>
      <c r="E6915" s="22" t="s">
        <v>53</v>
      </c>
      <c r="F6915" s="22">
        <v>680</v>
      </c>
      <c r="G6915" s="22">
        <v>66.58</v>
      </c>
      <c r="H6915" s="22">
        <v>40.04</v>
      </c>
      <c r="I6915" s="22">
        <v>36.090000000000003</v>
      </c>
      <c r="J6915" s="22" t="s">
        <v>54</v>
      </c>
      <c r="K6915" s="23">
        <v>291210.77</v>
      </c>
      <c r="L6915" s="23" t="s">
        <v>55</v>
      </c>
      <c r="M6915" s="23" t="s">
        <v>83</v>
      </c>
      <c r="N6915" s="27"/>
      <c r="O6915" s="23" t="s">
        <v>56</v>
      </c>
      <c r="P6915" t="str">
        <f t="shared" ref="P6915:P6978" si="108">"INSERT INTO @DataTable (Deal, AdvanceDate, PROV, DealPurpose, RateType, BEACON, LTV, TDS, GDS, InsuranceType, PrincipalBalance, OccupancyType, AccountStatus, Closed_Date, DelinquencyBucket) VALUES (" &amp; A6915 &amp; ", " &amp; "'" &amp; TEXT(B6915, "yyyy-mm-dd") &amp; "', '" &amp; C6915 &amp; "', '" &amp; D6915 &amp; "', '" &amp; E6915 &amp; "', " &amp; F6915 &amp; ", " &amp; G6915 &amp; ", " &amp; H6915 &amp; ", " &amp; I6915 &amp; ", '" &amp; J6915 &amp; "', " &amp; K6915 &amp; ", '" &amp; L6915 &amp; "', '" &amp; M6915 &amp; "', '" &amp;TEXT(N6915, "yyyy-mm-dd") &amp; "', '" &amp; O6915 &amp; "');"</f>
        <v>INSERT INTO @DataTable (Deal, AdvanceDate, PROV, DealPurpose, RateType, BEACON, LTV, TDS, GDS, InsuranceType, PrincipalBalance, OccupancyType, AccountStatus, Closed_Date, DelinquencyBucket) VALUES (6914, '2015-10-30', 'ON', 'Refinance External', 'Fixed', 680, 66.58, 40.04, 36.09, 'Conv', 291210.77, 'Owner-Occupied', 'Open', '1900-01-00', 'Current');</v>
      </c>
    </row>
    <row r="6916" spans="1:16" x14ac:dyDescent="0.35">
      <c r="A6916" s="19">
        <v>6915</v>
      </c>
      <c r="B6916" s="18">
        <v>41760</v>
      </c>
      <c r="C6916" s="19" t="s">
        <v>57</v>
      </c>
      <c r="D6916" s="19" t="s">
        <v>61</v>
      </c>
      <c r="E6916" s="19" t="s">
        <v>53</v>
      </c>
      <c r="F6916" s="19">
        <v>712</v>
      </c>
      <c r="G6916" s="19">
        <v>95</v>
      </c>
      <c r="H6916" s="19">
        <v>34.659999999999997</v>
      </c>
      <c r="I6916" s="19">
        <v>34.659999999999997</v>
      </c>
      <c r="J6916" s="19" t="s">
        <v>60</v>
      </c>
      <c r="K6916" s="20">
        <v>0</v>
      </c>
      <c r="L6916" s="20" t="s">
        <v>55</v>
      </c>
      <c r="M6916" s="20" t="s">
        <v>84</v>
      </c>
      <c r="N6916" s="26">
        <v>42187</v>
      </c>
      <c r="O6916" s="20" t="s">
        <v>56</v>
      </c>
      <c r="P6916" t="str">
        <f t="shared" si="108"/>
        <v>INSERT INTO @DataTable (Deal, AdvanceDate, PROV, DealPurpose, RateType, BEACON, LTV, TDS, GDS, InsuranceType, PrincipalBalance, OccupancyType, AccountStatus, Closed_Date, DelinquencyBucket) VALUES (6915, '2014-05-01', 'ON', 'Purchase', 'Fixed', 712, 95, 34.66, 34.66, 'HiRatio', 0, 'Owner-Occupied', 'Closed', '2015-07-02', 'Current');</v>
      </c>
    </row>
    <row r="6917" spans="1:16" x14ac:dyDescent="0.35">
      <c r="A6917" s="22">
        <v>6916</v>
      </c>
      <c r="B6917" s="21">
        <v>41088</v>
      </c>
      <c r="C6917" s="22" t="s">
        <v>57</v>
      </c>
      <c r="D6917" s="22" t="s">
        <v>61</v>
      </c>
      <c r="E6917" s="22" t="s">
        <v>53</v>
      </c>
      <c r="F6917" s="22">
        <v>692</v>
      </c>
      <c r="G6917" s="22">
        <v>95</v>
      </c>
      <c r="H6917" s="22">
        <v>42.16</v>
      </c>
      <c r="I6917" s="22">
        <v>27.92</v>
      </c>
      <c r="J6917" s="22" t="s">
        <v>60</v>
      </c>
      <c r="K6917" s="23">
        <v>226156.07</v>
      </c>
      <c r="L6917" s="23" t="s">
        <v>55</v>
      </c>
      <c r="M6917" s="23" t="s">
        <v>83</v>
      </c>
      <c r="N6917" s="27"/>
      <c r="O6917" s="23" t="s">
        <v>56</v>
      </c>
      <c r="P6917" t="str">
        <f t="shared" si="108"/>
        <v>INSERT INTO @DataTable (Deal, AdvanceDate, PROV, DealPurpose, RateType, BEACON, LTV, TDS, GDS, InsuranceType, PrincipalBalance, OccupancyType, AccountStatus, Closed_Date, DelinquencyBucket) VALUES (6916, '2012-06-28', 'ON', 'Purchase', 'Fixed', 692, 95, 42.16, 27.92, 'HiRatio', 226156.07, 'Owner-Occupied', 'Open', '1900-01-00', 'Current');</v>
      </c>
    </row>
    <row r="6918" spans="1:16" x14ac:dyDescent="0.35">
      <c r="A6918" s="19">
        <v>6917</v>
      </c>
      <c r="B6918" s="18">
        <v>42587</v>
      </c>
      <c r="C6918" s="19" t="s">
        <v>51</v>
      </c>
      <c r="D6918" s="19" t="s">
        <v>61</v>
      </c>
      <c r="E6918" s="19" t="s">
        <v>53</v>
      </c>
      <c r="F6918" s="19">
        <v>868</v>
      </c>
      <c r="G6918" s="19">
        <v>95</v>
      </c>
      <c r="H6918" s="19">
        <v>42.47</v>
      </c>
      <c r="I6918" s="19">
        <v>22.94</v>
      </c>
      <c r="J6918" s="19" t="s">
        <v>60</v>
      </c>
      <c r="K6918" s="20">
        <v>403735.27</v>
      </c>
      <c r="L6918" s="20" t="s">
        <v>55</v>
      </c>
      <c r="M6918" s="20" t="s">
        <v>83</v>
      </c>
      <c r="N6918" s="26"/>
      <c r="O6918" s="20" t="s">
        <v>56</v>
      </c>
      <c r="P6918" t="str">
        <f t="shared" si="108"/>
        <v>INSERT INTO @DataTable (Deal, AdvanceDate, PROV, DealPurpose, RateType, BEACON, LTV, TDS, GDS, InsuranceType, PrincipalBalance, OccupancyType, AccountStatus, Closed_Date, DelinquencyBucket) VALUES (6917, '2016-08-05', 'AB', 'Purchase', 'Fixed', 868, 95, 42.47, 22.94, 'HiRatio', 403735.27, 'Owner-Occupied', 'Open', '1900-01-00', 'Current');</v>
      </c>
    </row>
    <row r="6919" spans="1:16" x14ac:dyDescent="0.35">
      <c r="A6919" s="22">
        <v>6918</v>
      </c>
      <c r="B6919" s="21">
        <v>40784</v>
      </c>
      <c r="C6919" s="22" t="s">
        <v>51</v>
      </c>
      <c r="D6919" s="22" t="s">
        <v>52</v>
      </c>
      <c r="E6919" s="22" t="s">
        <v>53</v>
      </c>
      <c r="F6919" s="22">
        <v>653</v>
      </c>
      <c r="G6919" s="22">
        <v>80</v>
      </c>
      <c r="H6919" s="22">
        <v>30.35</v>
      </c>
      <c r="I6919" s="22">
        <v>29.14</v>
      </c>
      <c r="J6919" s="22" t="s">
        <v>54</v>
      </c>
      <c r="K6919" s="23">
        <v>258994.53</v>
      </c>
      <c r="L6919" s="23" t="s">
        <v>55</v>
      </c>
      <c r="M6919" s="23" t="s">
        <v>83</v>
      </c>
      <c r="N6919" s="27"/>
      <c r="O6919" s="23" t="s">
        <v>56</v>
      </c>
      <c r="P6919" t="str">
        <f t="shared" si="108"/>
        <v>INSERT INTO @DataTable (Deal, AdvanceDate, PROV, DealPurpose, RateType, BEACON, LTV, TDS, GDS, InsuranceType, PrincipalBalance, OccupancyType, AccountStatus, Closed_Date, DelinquencyBucket) VALUES (6918, '2011-08-29', 'AB', 'Refinance External', 'Fixed', 653, 80, 30.35, 29.14, 'Conv', 258994.53, 'Owner-Occupied', 'Open', '1900-01-00', 'Current');</v>
      </c>
    </row>
    <row r="6920" spans="1:16" x14ac:dyDescent="0.35">
      <c r="A6920" s="19">
        <v>6919</v>
      </c>
      <c r="B6920" s="18">
        <v>40683</v>
      </c>
      <c r="C6920" s="19" t="s">
        <v>51</v>
      </c>
      <c r="D6920" s="19" t="s">
        <v>72</v>
      </c>
      <c r="E6920" s="19" t="s">
        <v>53</v>
      </c>
      <c r="F6920" s="19">
        <v>0</v>
      </c>
      <c r="G6920" s="19">
        <v>75.349999999999994</v>
      </c>
      <c r="H6920" s="19">
        <v>31.34</v>
      </c>
      <c r="I6920" s="19">
        <v>19.920000000000002</v>
      </c>
      <c r="J6920" s="19" t="s">
        <v>54</v>
      </c>
      <c r="K6920" s="20">
        <v>0</v>
      </c>
      <c r="L6920" s="20" t="s">
        <v>55</v>
      </c>
      <c r="M6920" s="20" t="s">
        <v>84</v>
      </c>
      <c r="N6920" s="26">
        <v>41051</v>
      </c>
      <c r="O6920" s="20" t="s">
        <v>56</v>
      </c>
      <c r="P6920" t="str">
        <f t="shared" si="108"/>
        <v>INSERT INTO @DataTable (Deal, AdvanceDate, PROV, DealPurpose, RateType, BEACON, LTV, TDS, GDS, InsuranceType, PrincipalBalance, OccupancyType, AccountStatus, Closed_Date, DelinquencyBucket) VALUES (6919, '2011-05-20', 'AB', 'ETO Existing Client', 'Fixed', 0, 75.35, 31.34, 19.92, 'Conv', 0, 'Owner-Occupied', 'Closed', '2012-05-22', 'Current');</v>
      </c>
    </row>
    <row r="6921" spans="1:16" x14ac:dyDescent="0.35">
      <c r="A6921" s="22">
        <v>6920</v>
      </c>
      <c r="B6921" s="21">
        <v>41899</v>
      </c>
      <c r="C6921" s="22" t="s">
        <v>51</v>
      </c>
      <c r="D6921" s="22" t="s">
        <v>52</v>
      </c>
      <c r="E6921" s="22" t="s">
        <v>53</v>
      </c>
      <c r="F6921" s="22">
        <v>734</v>
      </c>
      <c r="G6921" s="22">
        <v>60.98</v>
      </c>
      <c r="H6921" s="22">
        <v>33.78</v>
      </c>
      <c r="I6921" s="22">
        <v>33.369999999999997</v>
      </c>
      <c r="J6921" s="22" t="s">
        <v>54</v>
      </c>
      <c r="K6921" s="23">
        <v>174892.65</v>
      </c>
      <c r="L6921" s="23" t="s">
        <v>55</v>
      </c>
      <c r="M6921" s="23" t="s">
        <v>83</v>
      </c>
      <c r="N6921" s="27"/>
      <c r="O6921" s="23" t="s">
        <v>56</v>
      </c>
      <c r="P6921" t="str">
        <f t="shared" si="108"/>
        <v>INSERT INTO @DataTable (Deal, AdvanceDate, PROV, DealPurpose, RateType, BEACON, LTV, TDS, GDS, InsuranceType, PrincipalBalance, OccupancyType, AccountStatus, Closed_Date, DelinquencyBucket) VALUES (6920, '2014-09-17', 'AB', 'Refinance External', 'Fixed', 734, 60.98, 33.78, 33.37, 'Conv', 174892.65, 'Owner-Occupied', 'Open', '1900-01-00', 'Current');</v>
      </c>
    </row>
    <row r="6922" spans="1:16" x14ac:dyDescent="0.35">
      <c r="A6922" s="19">
        <v>6921</v>
      </c>
      <c r="B6922" s="18">
        <v>42334</v>
      </c>
      <c r="C6922" s="19" t="s">
        <v>58</v>
      </c>
      <c r="D6922" s="19" t="s">
        <v>52</v>
      </c>
      <c r="E6922" s="19" t="s">
        <v>40</v>
      </c>
      <c r="F6922" s="19">
        <v>712</v>
      </c>
      <c r="G6922" s="19">
        <v>75</v>
      </c>
      <c r="H6922" s="19">
        <v>29.68</v>
      </c>
      <c r="I6922" s="19">
        <v>22.56</v>
      </c>
      <c r="J6922" s="19" t="s">
        <v>54</v>
      </c>
      <c r="K6922" s="20">
        <v>509568.13</v>
      </c>
      <c r="L6922" s="20" t="s">
        <v>55</v>
      </c>
      <c r="M6922" s="20" t="s">
        <v>83</v>
      </c>
      <c r="N6922" s="26"/>
      <c r="O6922" s="20" t="s">
        <v>56</v>
      </c>
      <c r="P6922" t="str">
        <f t="shared" si="108"/>
        <v>INSERT INTO @DataTable (Deal, AdvanceDate, PROV, DealPurpose, RateType, BEACON, LTV, TDS, GDS, InsuranceType, PrincipalBalance, OccupancyType, AccountStatus, Closed_Date, DelinquencyBucket) VALUES (6921, '2015-11-26', 'BC', 'Refinance External', 'ARM', 712, 75, 29.68, 22.56, 'Conv', 509568.13, 'Owner-Occupied', 'Open', '1900-01-00', 'Current');</v>
      </c>
    </row>
    <row r="6923" spans="1:16" x14ac:dyDescent="0.35">
      <c r="A6923" s="22">
        <v>6922</v>
      </c>
      <c r="B6923" s="21">
        <v>42531</v>
      </c>
      <c r="C6923" s="22" t="s">
        <v>57</v>
      </c>
      <c r="D6923" s="22" t="s">
        <v>61</v>
      </c>
      <c r="E6923" s="22" t="s">
        <v>40</v>
      </c>
      <c r="F6923" s="22">
        <v>773</v>
      </c>
      <c r="G6923" s="22">
        <v>46.95</v>
      </c>
      <c r="H6923" s="22">
        <v>41.77</v>
      </c>
      <c r="I6923" s="22">
        <v>10.73</v>
      </c>
      <c r="J6923" s="22" t="s">
        <v>54</v>
      </c>
      <c r="K6923" s="23">
        <v>98632.27</v>
      </c>
      <c r="L6923" s="23" t="s">
        <v>66</v>
      </c>
      <c r="M6923" s="23" t="s">
        <v>83</v>
      </c>
      <c r="N6923" s="27"/>
      <c r="O6923" s="23" t="s">
        <v>56</v>
      </c>
      <c r="P6923" t="str">
        <f t="shared" si="108"/>
        <v>INSERT INTO @DataTable (Deal, AdvanceDate, PROV, DealPurpose, RateType, BEACON, LTV, TDS, GDS, InsuranceType, PrincipalBalance, OccupancyType, AccountStatus, Closed_Date, DelinquencyBucket) VALUES (6922, '2016-06-10', 'ON', 'Purchase', 'ARM', 773, 46.95, 41.77, 10.73, 'Conv', 98632.27, 'Second Home', 'Open', '1900-01-00', 'Current');</v>
      </c>
    </row>
    <row r="6924" spans="1:16" x14ac:dyDescent="0.35">
      <c r="A6924" s="19">
        <v>6923</v>
      </c>
      <c r="B6924" s="18">
        <v>42104</v>
      </c>
      <c r="C6924" s="19" t="s">
        <v>57</v>
      </c>
      <c r="D6924" s="19" t="s">
        <v>52</v>
      </c>
      <c r="E6924" s="19" t="s">
        <v>40</v>
      </c>
      <c r="F6924" s="19">
        <v>785</v>
      </c>
      <c r="G6924" s="19">
        <v>80</v>
      </c>
      <c r="H6924" s="19">
        <v>29.04</v>
      </c>
      <c r="I6924" s="19">
        <v>24.55</v>
      </c>
      <c r="J6924" s="19" t="s">
        <v>54</v>
      </c>
      <c r="K6924" s="20">
        <v>0</v>
      </c>
      <c r="L6924" s="20" t="s">
        <v>55</v>
      </c>
      <c r="M6924" s="20" t="s">
        <v>84</v>
      </c>
      <c r="N6924" s="26">
        <v>42115</v>
      </c>
      <c r="O6924" s="20" t="s">
        <v>56</v>
      </c>
      <c r="P6924" t="str">
        <f t="shared" si="108"/>
        <v>INSERT INTO @DataTable (Deal, AdvanceDate, PROV, DealPurpose, RateType, BEACON, LTV, TDS, GDS, InsuranceType, PrincipalBalance, OccupancyType, AccountStatus, Closed_Date, DelinquencyBucket) VALUES (6923, '2015-04-10', 'ON', 'Refinance External', 'ARM', 785, 80, 29.04, 24.55, 'Conv', 0, 'Owner-Occupied', 'Closed', '2015-04-21', 'Current');</v>
      </c>
    </row>
    <row r="6925" spans="1:16" x14ac:dyDescent="0.35">
      <c r="A6925" s="22">
        <v>6924</v>
      </c>
      <c r="B6925" s="21">
        <v>40871</v>
      </c>
      <c r="C6925" s="22" t="s">
        <v>57</v>
      </c>
      <c r="D6925" s="22" t="s">
        <v>52</v>
      </c>
      <c r="E6925" s="22" t="s">
        <v>53</v>
      </c>
      <c r="F6925" s="22">
        <v>793</v>
      </c>
      <c r="G6925" s="22">
        <v>80</v>
      </c>
      <c r="H6925" s="22">
        <v>28.89</v>
      </c>
      <c r="I6925" s="22">
        <v>28.3</v>
      </c>
      <c r="J6925" s="22" t="s">
        <v>54</v>
      </c>
      <c r="K6925" s="23">
        <v>0</v>
      </c>
      <c r="L6925" s="23" t="s">
        <v>55</v>
      </c>
      <c r="M6925" s="23" t="s">
        <v>84</v>
      </c>
      <c r="N6925" s="27">
        <v>40892</v>
      </c>
      <c r="O6925" s="23" t="s">
        <v>56</v>
      </c>
      <c r="P6925" t="str">
        <f t="shared" si="108"/>
        <v>INSERT INTO @DataTable (Deal, AdvanceDate, PROV, DealPurpose, RateType, BEACON, LTV, TDS, GDS, InsuranceType, PrincipalBalance, OccupancyType, AccountStatus, Closed_Date, DelinquencyBucket) VALUES (6924, '2011-11-24', 'ON', 'Refinance External', 'Fixed', 793, 80, 28.89, 28.3, 'Conv', 0, 'Owner-Occupied', 'Closed', '2011-12-15', 'Current');</v>
      </c>
    </row>
    <row r="6926" spans="1:16" x14ac:dyDescent="0.35">
      <c r="A6926" s="19">
        <v>6925</v>
      </c>
      <c r="B6926" s="18">
        <v>41446</v>
      </c>
      <c r="C6926" s="19" t="s">
        <v>51</v>
      </c>
      <c r="D6926" s="19" t="s">
        <v>61</v>
      </c>
      <c r="E6926" s="19" t="s">
        <v>53</v>
      </c>
      <c r="F6926" s="19">
        <v>787</v>
      </c>
      <c r="G6926" s="19">
        <v>95</v>
      </c>
      <c r="H6926" s="19">
        <v>33.06</v>
      </c>
      <c r="I6926" s="19">
        <v>32.869999999999997</v>
      </c>
      <c r="J6926" s="19" t="s">
        <v>60</v>
      </c>
      <c r="K6926" s="20">
        <v>274524.61</v>
      </c>
      <c r="L6926" s="20" t="s">
        <v>55</v>
      </c>
      <c r="M6926" s="20" t="s">
        <v>83</v>
      </c>
      <c r="N6926" s="26"/>
      <c r="O6926" s="20" t="s">
        <v>56</v>
      </c>
      <c r="P6926" t="str">
        <f t="shared" si="108"/>
        <v>INSERT INTO @DataTable (Deal, AdvanceDate, PROV, DealPurpose, RateType, BEACON, LTV, TDS, GDS, InsuranceType, PrincipalBalance, OccupancyType, AccountStatus, Closed_Date, DelinquencyBucket) VALUES (6925, '2013-06-21', 'AB', 'Purchase', 'Fixed', 787, 95, 33.06, 32.87, 'HiRatio', 274524.61, 'Owner-Occupied', 'Open', '1900-01-00', 'Current');</v>
      </c>
    </row>
    <row r="6927" spans="1:16" x14ac:dyDescent="0.35">
      <c r="A6927" s="22">
        <v>6926</v>
      </c>
      <c r="B6927" s="21">
        <v>42601</v>
      </c>
      <c r="C6927" s="22" t="s">
        <v>51</v>
      </c>
      <c r="D6927" s="22" t="s">
        <v>61</v>
      </c>
      <c r="E6927" s="22" t="s">
        <v>53</v>
      </c>
      <c r="F6927" s="22">
        <v>718</v>
      </c>
      <c r="G6927" s="22">
        <v>92.82</v>
      </c>
      <c r="H6927" s="22">
        <v>40.28</v>
      </c>
      <c r="I6927" s="22">
        <v>38.56</v>
      </c>
      <c r="J6927" s="22" t="s">
        <v>60</v>
      </c>
      <c r="K6927" s="23">
        <v>331660.09999999998</v>
      </c>
      <c r="L6927" s="23" t="s">
        <v>55</v>
      </c>
      <c r="M6927" s="23" t="s">
        <v>83</v>
      </c>
      <c r="N6927" s="27"/>
      <c r="O6927" s="23" t="s">
        <v>56</v>
      </c>
      <c r="P6927" t="str">
        <f t="shared" si="108"/>
        <v>INSERT INTO @DataTable (Deal, AdvanceDate, PROV, DealPurpose, RateType, BEACON, LTV, TDS, GDS, InsuranceType, PrincipalBalance, OccupancyType, AccountStatus, Closed_Date, DelinquencyBucket) VALUES (6926, '2016-08-19', 'AB', 'Purchase', 'Fixed', 718, 92.82, 40.28, 38.56, 'HiRatio', 331660.1, 'Owner-Occupied', 'Open', '1900-01-00', 'Current');</v>
      </c>
    </row>
    <row r="6928" spans="1:16" x14ac:dyDescent="0.35">
      <c r="A6928" s="19">
        <v>6927</v>
      </c>
      <c r="B6928" s="18">
        <v>40984</v>
      </c>
      <c r="C6928" s="19" t="s">
        <v>57</v>
      </c>
      <c r="D6928" s="19" t="s">
        <v>61</v>
      </c>
      <c r="E6928" s="19" t="s">
        <v>53</v>
      </c>
      <c r="F6928" s="19">
        <v>722</v>
      </c>
      <c r="G6928" s="19">
        <v>68</v>
      </c>
      <c r="H6928" s="19">
        <v>40.049999999999997</v>
      </c>
      <c r="I6928" s="19">
        <v>11.89</v>
      </c>
      <c r="J6928" s="19" t="s">
        <v>54</v>
      </c>
      <c r="K6928" s="20">
        <v>222391.07</v>
      </c>
      <c r="L6928" s="20" t="s">
        <v>55</v>
      </c>
      <c r="M6928" s="20" t="s">
        <v>83</v>
      </c>
      <c r="N6928" s="26"/>
      <c r="O6928" s="20" t="s">
        <v>56</v>
      </c>
      <c r="P6928" t="str">
        <f t="shared" si="108"/>
        <v>INSERT INTO @DataTable (Deal, AdvanceDate, PROV, DealPurpose, RateType, BEACON, LTV, TDS, GDS, InsuranceType, PrincipalBalance, OccupancyType, AccountStatus, Closed_Date, DelinquencyBucket) VALUES (6927, '2012-03-16', 'ON', 'Purchase', 'Fixed', 722, 68, 40.05, 11.89, 'Conv', 222391.07, 'Owner-Occupied', 'Open', '1900-01-00', 'Current');</v>
      </c>
    </row>
    <row r="6929" spans="1:16" x14ac:dyDescent="0.35">
      <c r="A6929" s="22">
        <v>6928</v>
      </c>
      <c r="B6929" s="21">
        <v>42657</v>
      </c>
      <c r="C6929" s="22" t="s">
        <v>57</v>
      </c>
      <c r="D6929" s="22" t="s">
        <v>52</v>
      </c>
      <c r="E6929" s="22" t="s">
        <v>53</v>
      </c>
      <c r="F6929" s="22">
        <v>883</v>
      </c>
      <c r="G6929" s="22">
        <v>48.08</v>
      </c>
      <c r="H6929" s="22">
        <v>41.3</v>
      </c>
      <c r="I6929" s="22">
        <v>13.77</v>
      </c>
      <c r="J6929" s="22" t="s">
        <v>54</v>
      </c>
      <c r="K6929" s="23">
        <v>198870.43</v>
      </c>
      <c r="L6929" s="23" t="s">
        <v>62</v>
      </c>
      <c r="M6929" s="23" t="s">
        <v>83</v>
      </c>
      <c r="N6929" s="27"/>
      <c r="O6929" s="23" t="s">
        <v>56</v>
      </c>
      <c r="P6929" t="str">
        <f t="shared" si="108"/>
        <v>INSERT INTO @DataTable (Deal, AdvanceDate, PROV, DealPurpose, RateType, BEACON, LTV, TDS, GDS, InsuranceType, PrincipalBalance, OccupancyType, AccountStatus, Closed_Date, DelinquencyBucket) VALUES (6928, '2016-10-14', 'ON', 'Refinance External', 'Fixed', 883, 48.08, 41.3, 13.77, 'Conv', 198870.43, 'Rental', 'Open', '1900-01-00', 'Current');</v>
      </c>
    </row>
    <row r="6930" spans="1:16" x14ac:dyDescent="0.35">
      <c r="A6930" s="19">
        <v>6929</v>
      </c>
      <c r="B6930" s="18">
        <v>40609</v>
      </c>
      <c r="C6930" s="19" t="s">
        <v>57</v>
      </c>
      <c r="D6930" s="19" t="s">
        <v>61</v>
      </c>
      <c r="E6930" s="19" t="s">
        <v>40</v>
      </c>
      <c r="F6930" s="19">
        <v>771</v>
      </c>
      <c r="G6930" s="19">
        <v>85</v>
      </c>
      <c r="H6930" s="19">
        <v>21.63</v>
      </c>
      <c r="I6930" s="19">
        <v>19.760000000000002</v>
      </c>
      <c r="J6930" s="19" t="s">
        <v>60</v>
      </c>
      <c r="K6930" s="20">
        <v>0</v>
      </c>
      <c r="L6930" s="20" t="s">
        <v>55</v>
      </c>
      <c r="M6930" s="20" t="s">
        <v>84</v>
      </c>
      <c r="N6930" s="26">
        <v>41705</v>
      </c>
      <c r="O6930" s="20" t="s">
        <v>56</v>
      </c>
      <c r="P6930" t="str">
        <f t="shared" si="108"/>
        <v>INSERT INTO @DataTable (Deal, AdvanceDate, PROV, DealPurpose, RateType, BEACON, LTV, TDS, GDS, InsuranceType, PrincipalBalance, OccupancyType, AccountStatus, Closed_Date, DelinquencyBucket) VALUES (6929, '2011-03-07', 'ON', 'Purchase', 'ARM', 771, 85, 21.63, 19.76, 'HiRatio', 0, 'Owner-Occupied', 'Closed', '2014-03-07', 'Current');</v>
      </c>
    </row>
    <row r="6931" spans="1:16" x14ac:dyDescent="0.35">
      <c r="A6931" s="22">
        <v>6930</v>
      </c>
      <c r="B6931" s="21">
        <v>42411</v>
      </c>
      <c r="C6931" s="22" t="s">
        <v>57</v>
      </c>
      <c r="D6931" s="22" t="s">
        <v>52</v>
      </c>
      <c r="E6931" s="22" t="s">
        <v>40</v>
      </c>
      <c r="F6931" s="22">
        <v>736</v>
      </c>
      <c r="G6931" s="22">
        <v>80</v>
      </c>
      <c r="H6931" s="22">
        <v>38.26</v>
      </c>
      <c r="I6931" s="22">
        <v>21.34</v>
      </c>
      <c r="J6931" s="22" t="s">
        <v>54</v>
      </c>
      <c r="K6931" s="23">
        <v>255477.12</v>
      </c>
      <c r="L6931" s="23" t="s">
        <v>55</v>
      </c>
      <c r="M6931" s="23" t="s">
        <v>83</v>
      </c>
      <c r="N6931" s="27"/>
      <c r="O6931" s="23" t="s">
        <v>56</v>
      </c>
      <c r="P6931" t="str">
        <f t="shared" si="108"/>
        <v>INSERT INTO @DataTable (Deal, AdvanceDate, PROV, DealPurpose, RateType, BEACON, LTV, TDS, GDS, InsuranceType, PrincipalBalance, OccupancyType, AccountStatus, Closed_Date, DelinquencyBucket) VALUES (6930, '2016-02-11', 'ON', 'Refinance External', 'ARM', 736, 80, 38.26, 21.34, 'Conv', 255477.12, 'Owner-Occupied', 'Open', '1900-01-00', 'Current');</v>
      </c>
    </row>
    <row r="6932" spans="1:16" x14ac:dyDescent="0.35">
      <c r="A6932" s="19">
        <v>6931</v>
      </c>
      <c r="B6932" s="18">
        <v>42082</v>
      </c>
      <c r="C6932" s="19" t="s">
        <v>57</v>
      </c>
      <c r="D6932" s="19" t="s">
        <v>61</v>
      </c>
      <c r="E6932" s="19" t="s">
        <v>53</v>
      </c>
      <c r="F6932" s="19">
        <v>705</v>
      </c>
      <c r="G6932" s="19">
        <v>76.92</v>
      </c>
      <c r="H6932" s="19">
        <v>43.09</v>
      </c>
      <c r="I6932" s="19">
        <v>23.42</v>
      </c>
      <c r="J6932" s="19" t="s">
        <v>54</v>
      </c>
      <c r="K6932" s="20">
        <v>189461.16</v>
      </c>
      <c r="L6932" s="20" t="s">
        <v>55</v>
      </c>
      <c r="M6932" s="20" t="s">
        <v>83</v>
      </c>
      <c r="N6932" s="26"/>
      <c r="O6932" s="20" t="s">
        <v>56</v>
      </c>
      <c r="P6932" t="str">
        <f t="shared" si="108"/>
        <v>INSERT INTO @DataTable (Deal, AdvanceDate, PROV, DealPurpose, RateType, BEACON, LTV, TDS, GDS, InsuranceType, PrincipalBalance, OccupancyType, AccountStatus, Closed_Date, DelinquencyBucket) VALUES (6931, '2015-03-19', 'ON', 'Purchase', 'Fixed', 705, 76.92, 43.09, 23.42, 'Conv', 189461.16, 'Owner-Occupied', 'Open', '1900-01-00', 'Current');</v>
      </c>
    </row>
    <row r="6933" spans="1:16" x14ac:dyDescent="0.35">
      <c r="A6933" s="22">
        <v>6932</v>
      </c>
      <c r="B6933" s="21">
        <v>42559</v>
      </c>
      <c r="C6933" s="22" t="s">
        <v>51</v>
      </c>
      <c r="D6933" s="22" t="s">
        <v>61</v>
      </c>
      <c r="E6933" s="22" t="s">
        <v>40</v>
      </c>
      <c r="F6933" s="22">
        <v>792</v>
      </c>
      <c r="G6933" s="22">
        <v>66.44</v>
      </c>
      <c r="H6933" s="22">
        <v>33.479999999999997</v>
      </c>
      <c r="I6933" s="22">
        <v>22.92</v>
      </c>
      <c r="J6933" s="22" t="s">
        <v>54</v>
      </c>
      <c r="K6933" s="23">
        <v>282745.64</v>
      </c>
      <c r="L6933" s="23" t="s">
        <v>55</v>
      </c>
      <c r="M6933" s="23" t="s">
        <v>83</v>
      </c>
      <c r="N6933" s="27"/>
      <c r="O6933" s="23" t="s">
        <v>56</v>
      </c>
      <c r="P6933" t="str">
        <f t="shared" si="108"/>
        <v>INSERT INTO @DataTable (Deal, AdvanceDate, PROV, DealPurpose, RateType, BEACON, LTV, TDS, GDS, InsuranceType, PrincipalBalance, OccupancyType, AccountStatus, Closed_Date, DelinquencyBucket) VALUES (6932, '2016-07-08', 'AB', 'Purchase', 'ARM', 792, 66.44, 33.48, 22.92, 'Conv', 282745.64, 'Owner-Occupied', 'Open', '1900-01-00', 'Current');</v>
      </c>
    </row>
    <row r="6934" spans="1:16" x14ac:dyDescent="0.35">
      <c r="A6934" s="19">
        <v>6933</v>
      </c>
      <c r="B6934" s="18">
        <v>40774</v>
      </c>
      <c r="C6934" s="19" t="s">
        <v>57</v>
      </c>
      <c r="D6934" s="19" t="s">
        <v>59</v>
      </c>
      <c r="E6934" s="19" t="s">
        <v>53</v>
      </c>
      <c r="F6934" s="19">
        <v>782</v>
      </c>
      <c r="G6934" s="19">
        <v>72.39</v>
      </c>
      <c r="H6934" s="19">
        <v>30.86</v>
      </c>
      <c r="I6934" s="19">
        <v>28.02</v>
      </c>
      <c r="J6934" s="19" t="s">
        <v>54</v>
      </c>
      <c r="K6934" s="20">
        <v>0</v>
      </c>
      <c r="L6934" s="20" t="s">
        <v>55</v>
      </c>
      <c r="M6934" s="20" t="s">
        <v>84</v>
      </c>
      <c r="N6934" s="26">
        <v>40785</v>
      </c>
      <c r="O6934" s="20" t="s">
        <v>56</v>
      </c>
      <c r="P6934" t="str">
        <f t="shared" si="108"/>
        <v>INSERT INTO @DataTable (Deal, AdvanceDate, PROV, DealPurpose, RateType, BEACON, LTV, TDS, GDS, InsuranceType, PrincipalBalance, OccupancyType, AccountStatus, Closed_Date, DelinquencyBucket) VALUES (6933, '2011-08-19', 'ON', 'Transfer', 'Fixed', 782, 72.39, 30.86, 28.02, 'Conv', 0, 'Owner-Occupied', 'Closed', '2011-08-30', 'Current');</v>
      </c>
    </row>
    <row r="6935" spans="1:16" x14ac:dyDescent="0.35">
      <c r="A6935" s="22">
        <v>6934</v>
      </c>
      <c r="B6935" s="21">
        <v>41117</v>
      </c>
      <c r="C6935" s="22" t="s">
        <v>57</v>
      </c>
      <c r="D6935" s="22" t="s">
        <v>61</v>
      </c>
      <c r="E6935" s="22" t="s">
        <v>53</v>
      </c>
      <c r="F6935" s="22">
        <v>805</v>
      </c>
      <c r="G6935" s="22">
        <v>95</v>
      </c>
      <c r="H6935" s="22">
        <v>34.72</v>
      </c>
      <c r="I6935" s="22">
        <v>34.1</v>
      </c>
      <c r="J6935" s="22" t="s">
        <v>60</v>
      </c>
      <c r="K6935" s="23">
        <v>0</v>
      </c>
      <c r="L6935" s="23" t="s">
        <v>55</v>
      </c>
      <c r="M6935" s="23" t="s">
        <v>84</v>
      </c>
      <c r="N6935" s="27">
        <v>42613</v>
      </c>
      <c r="O6935" s="23" t="s">
        <v>56</v>
      </c>
      <c r="P6935" t="str">
        <f t="shared" si="108"/>
        <v>INSERT INTO @DataTable (Deal, AdvanceDate, PROV, DealPurpose, RateType, BEACON, LTV, TDS, GDS, InsuranceType, PrincipalBalance, OccupancyType, AccountStatus, Closed_Date, DelinquencyBucket) VALUES (6934, '2012-07-27', 'ON', 'Purchase', 'Fixed', 805, 95, 34.72, 34.1, 'HiRatio', 0, 'Owner-Occupied', 'Closed', '2016-08-31', 'Current');</v>
      </c>
    </row>
    <row r="6936" spans="1:16" x14ac:dyDescent="0.35">
      <c r="A6936" s="19">
        <v>6935</v>
      </c>
      <c r="B6936" s="18">
        <v>41873</v>
      </c>
      <c r="C6936" s="19" t="s">
        <v>57</v>
      </c>
      <c r="D6936" s="19" t="s">
        <v>52</v>
      </c>
      <c r="E6936" s="19" t="s">
        <v>40</v>
      </c>
      <c r="F6936" s="19">
        <v>712</v>
      </c>
      <c r="G6936" s="19">
        <v>68.42</v>
      </c>
      <c r="H6936" s="19">
        <v>27.38</v>
      </c>
      <c r="I6936" s="19">
        <v>23.15</v>
      </c>
      <c r="J6936" s="19" t="s">
        <v>54</v>
      </c>
      <c r="K6936" s="20">
        <v>302666.12</v>
      </c>
      <c r="L6936" s="20" t="s">
        <v>55</v>
      </c>
      <c r="M6936" s="20" t="s">
        <v>83</v>
      </c>
      <c r="N6936" s="26"/>
      <c r="O6936" s="20" t="s">
        <v>56</v>
      </c>
      <c r="P6936" t="str">
        <f t="shared" si="108"/>
        <v>INSERT INTO @DataTable (Deal, AdvanceDate, PROV, DealPurpose, RateType, BEACON, LTV, TDS, GDS, InsuranceType, PrincipalBalance, OccupancyType, AccountStatus, Closed_Date, DelinquencyBucket) VALUES (6935, '2014-08-22', 'ON', 'Refinance External', 'ARM', 712, 68.42, 27.38, 23.15, 'Conv', 302666.12, 'Owner-Occupied', 'Open', '1900-01-00', 'Current');</v>
      </c>
    </row>
    <row r="6937" spans="1:16" x14ac:dyDescent="0.35">
      <c r="A6937" s="22">
        <v>6936</v>
      </c>
      <c r="B6937" s="21">
        <v>41179</v>
      </c>
      <c r="C6937" s="22" t="s">
        <v>57</v>
      </c>
      <c r="D6937" s="22" t="s">
        <v>52</v>
      </c>
      <c r="E6937" s="22" t="s">
        <v>40</v>
      </c>
      <c r="F6937" s="22">
        <v>716</v>
      </c>
      <c r="G6937" s="22">
        <v>71.569999999999993</v>
      </c>
      <c r="H6937" s="22">
        <v>25.09</v>
      </c>
      <c r="I6937" s="22">
        <v>45.69</v>
      </c>
      <c r="J6937" s="22" t="s">
        <v>54</v>
      </c>
      <c r="K6937" s="23">
        <v>0</v>
      </c>
      <c r="L6937" s="23" t="s">
        <v>62</v>
      </c>
      <c r="M6937" s="23" t="s">
        <v>84</v>
      </c>
      <c r="N6937" s="27">
        <v>41198</v>
      </c>
      <c r="O6937" s="23" t="s">
        <v>56</v>
      </c>
      <c r="P6937" t="str">
        <f t="shared" si="108"/>
        <v>INSERT INTO @DataTable (Deal, AdvanceDate, PROV, DealPurpose, RateType, BEACON, LTV, TDS, GDS, InsuranceType, PrincipalBalance, OccupancyType, AccountStatus, Closed_Date, DelinquencyBucket) VALUES (6936, '2012-09-27', 'ON', 'Refinance External', 'ARM', 716, 71.57, 25.09, 45.69, 'Conv', 0, 'Rental', 'Closed', '2012-10-16', 'Current');</v>
      </c>
    </row>
    <row r="6938" spans="1:16" x14ac:dyDescent="0.35">
      <c r="A6938" s="19">
        <v>6937</v>
      </c>
      <c r="B6938" s="18">
        <v>40997</v>
      </c>
      <c r="C6938" s="19" t="s">
        <v>51</v>
      </c>
      <c r="D6938" s="19" t="s">
        <v>59</v>
      </c>
      <c r="E6938" s="19" t="s">
        <v>53</v>
      </c>
      <c r="F6938" s="19">
        <v>726</v>
      </c>
      <c r="G6938" s="19">
        <v>94.71</v>
      </c>
      <c r="H6938" s="19">
        <v>30.79</v>
      </c>
      <c r="I6938" s="19">
        <v>18.37</v>
      </c>
      <c r="J6938" s="19" t="s">
        <v>60</v>
      </c>
      <c r="K6938" s="20">
        <v>0</v>
      </c>
      <c r="L6938" s="20" t="s">
        <v>55</v>
      </c>
      <c r="M6938" s="20" t="s">
        <v>84</v>
      </c>
      <c r="N6938" s="26">
        <v>41729</v>
      </c>
      <c r="O6938" s="20" t="s">
        <v>56</v>
      </c>
      <c r="P6938" t="str">
        <f t="shared" si="108"/>
        <v>INSERT INTO @DataTable (Deal, AdvanceDate, PROV, DealPurpose, RateType, BEACON, LTV, TDS, GDS, InsuranceType, PrincipalBalance, OccupancyType, AccountStatus, Closed_Date, DelinquencyBucket) VALUES (6937, '2012-03-29', 'AB', 'Transfer', 'Fixed', 726, 94.71, 30.79, 18.37, 'HiRatio', 0, 'Owner-Occupied', 'Closed', '2014-03-31', 'Current');</v>
      </c>
    </row>
    <row r="6939" spans="1:16" x14ac:dyDescent="0.35">
      <c r="A6939" s="22">
        <v>6938</v>
      </c>
      <c r="B6939" s="21">
        <v>40855</v>
      </c>
      <c r="C6939" s="22" t="s">
        <v>57</v>
      </c>
      <c r="D6939" s="22" t="s">
        <v>59</v>
      </c>
      <c r="E6939" s="22" t="s">
        <v>53</v>
      </c>
      <c r="F6939" s="22">
        <v>770</v>
      </c>
      <c r="G6939" s="22">
        <v>31.38</v>
      </c>
      <c r="H6939" s="22">
        <v>19.239999999999998</v>
      </c>
      <c r="I6939" s="22">
        <v>13.6</v>
      </c>
      <c r="J6939" s="22" t="s">
        <v>54</v>
      </c>
      <c r="K6939" s="23">
        <v>0</v>
      </c>
      <c r="L6939" s="23" t="s">
        <v>55</v>
      </c>
      <c r="M6939" s="23" t="s">
        <v>84</v>
      </c>
      <c r="N6939" s="27">
        <v>41471</v>
      </c>
      <c r="O6939" s="23" t="s">
        <v>56</v>
      </c>
      <c r="P6939" t="str">
        <f t="shared" si="108"/>
        <v>INSERT INTO @DataTable (Deal, AdvanceDate, PROV, DealPurpose, RateType, BEACON, LTV, TDS, GDS, InsuranceType, PrincipalBalance, OccupancyType, AccountStatus, Closed_Date, DelinquencyBucket) VALUES (6938, '2011-11-08', 'ON', 'Transfer', 'Fixed', 770, 31.38, 19.24, 13.6, 'Conv', 0, 'Owner-Occupied', 'Closed', '2013-07-16', 'Current');</v>
      </c>
    </row>
    <row r="6940" spans="1:16" x14ac:dyDescent="0.35">
      <c r="A6940" s="19">
        <v>6939</v>
      </c>
      <c r="B6940" s="18">
        <v>41060</v>
      </c>
      <c r="C6940" s="19" t="s">
        <v>51</v>
      </c>
      <c r="D6940" s="19" t="s">
        <v>61</v>
      </c>
      <c r="E6940" s="19" t="s">
        <v>53</v>
      </c>
      <c r="F6940" s="19">
        <v>773</v>
      </c>
      <c r="G6940" s="19">
        <v>94.86</v>
      </c>
      <c r="H6940" s="19">
        <v>26.9</v>
      </c>
      <c r="I6940" s="19">
        <v>22.26</v>
      </c>
      <c r="J6940" s="19" t="s">
        <v>60</v>
      </c>
      <c r="K6940" s="20">
        <v>0</v>
      </c>
      <c r="L6940" s="20" t="s">
        <v>55</v>
      </c>
      <c r="M6940" s="20" t="s">
        <v>84</v>
      </c>
      <c r="N6940" s="26">
        <v>41066</v>
      </c>
      <c r="O6940" s="20" t="s">
        <v>56</v>
      </c>
      <c r="P6940" t="str">
        <f t="shared" si="108"/>
        <v>INSERT INTO @DataTable (Deal, AdvanceDate, PROV, DealPurpose, RateType, BEACON, LTV, TDS, GDS, InsuranceType, PrincipalBalance, OccupancyType, AccountStatus, Closed_Date, DelinquencyBucket) VALUES (6939, '2012-05-31', 'AB', 'Purchase', 'Fixed', 773, 94.86, 26.9, 22.26, 'HiRatio', 0, 'Owner-Occupied', 'Closed', '2012-06-06', 'Current');</v>
      </c>
    </row>
    <row r="6941" spans="1:16" x14ac:dyDescent="0.35">
      <c r="A6941" s="22">
        <v>6940</v>
      </c>
      <c r="B6941" s="21">
        <v>40963</v>
      </c>
      <c r="C6941" s="22" t="s">
        <v>57</v>
      </c>
      <c r="D6941" s="22" t="s">
        <v>61</v>
      </c>
      <c r="E6941" s="22" t="s">
        <v>53</v>
      </c>
      <c r="F6941" s="22">
        <v>697</v>
      </c>
      <c r="G6941" s="22">
        <v>95</v>
      </c>
      <c r="H6941" s="22">
        <v>42.05</v>
      </c>
      <c r="I6941" s="22">
        <v>21.34</v>
      </c>
      <c r="J6941" s="22" t="s">
        <v>60</v>
      </c>
      <c r="K6941" s="23">
        <v>0</v>
      </c>
      <c r="L6941" s="23" t="s">
        <v>55</v>
      </c>
      <c r="M6941" s="23" t="s">
        <v>84</v>
      </c>
      <c r="N6941" s="27">
        <v>41884</v>
      </c>
      <c r="O6941" s="23" t="s">
        <v>56</v>
      </c>
      <c r="P6941" t="str">
        <f t="shared" si="108"/>
        <v>INSERT INTO @DataTable (Deal, AdvanceDate, PROV, DealPurpose, RateType, BEACON, LTV, TDS, GDS, InsuranceType, PrincipalBalance, OccupancyType, AccountStatus, Closed_Date, DelinquencyBucket) VALUES (6940, '2012-02-24', 'ON', 'Purchase', 'Fixed', 697, 95, 42.05, 21.34, 'HiRatio', 0, 'Owner-Occupied', 'Closed', '2014-09-02', 'Current');</v>
      </c>
    </row>
    <row r="6942" spans="1:16" x14ac:dyDescent="0.35">
      <c r="A6942" s="19">
        <v>6941</v>
      </c>
      <c r="B6942" s="18">
        <v>40837</v>
      </c>
      <c r="C6942" s="19" t="s">
        <v>57</v>
      </c>
      <c r="D6942" s="19" t="s">
        <v>61</v>
      </c>
      <c r="E6942" s="19" t="s">
        <v>40</v>
      </c>
      <c r="F6942" s="19">
        <v>777</v>
      </c>
      <c r="G6942" s="19">
        <v>90</v>
      </c>
      <c r="H6942" s="19">
        <v>31.77</v>
      </c>
      <c r="I6942" s="19">
        <v>29.4</v>
      </c>
      <c r="J6942" s="19" t="s">
        <v>60</v>
      </c>
      <c r="K6942" s="20">
        <v>0</v>
      </c>
      <c r="L6942" s="20" t="s">
        <v>55</v>
      </c>
      <c r="M6942" s="20" t="s">
        <v>84</v>
      </c>
      <c r="N6942" s="26">
        <v>41410</v>
      </c>
      <c r="O6942" s="20" t="s">
        <v>56</v>
      </c>
      <c r="P6942" t="str">
        <f t="shared" si="108"/>
        <v>INSERT INTO @DataTable (Deal, AdvanceDate, PROV, DealPurpose, RateType, BEACON, LTV, TDS, GDS, InsuranceType, PrincipalBalance, OccupancyType, AccountStatus, Closed_Date, DelinquencyBucket) VALUES (6941, '2011-10-21', 'ON', 'Purchase', 'ARM', 777, 90, 31.77, 29.4, 'HiRatio', 0, 'Owner-Occupied', 'Closed', '2013-05-16', 'Current');</v>
      </c>
    </row>
    <row r="6943" spans="1:16" x14ac:dyDescent="0.35">
      <c r="A6943" s="22">
        <v>6942</v>
      </c>
      <c r="B6943" s="21">
        <v>41645</v>
      </c>
      <c r="C6943" s="22" t="s">
        <v>57</v>
      </c>
      <c r="D6943" s="22" t="s">
        <v>61</v>
      </c>
      <c r="E6943" s="22" t="s">
        <v>40</v>
      </c>
      <c r="F6943" s="22">
        <v>748</v>
      </c>
      <c r="G6943" s="22">
        <v>90.9</v>
      </c>
      <c r="H6943" s="22">
        <v>34.96</v>
      </c>
      <c r="I6943" s="22">
        <v>21.52</v>
      </c>
      <c r="J6943" s="22" t="s">
        <v>60</v>
      </c>
      <c r="K6943" s="23">
        <v>0</v>
      </c>
      <c r="L6943" s="23" t="s">
        <v>55</v>
      </c>
      <c r="M6943" s="23" t="s">
        <v>84</v>
      </c>
      <c r="N6943" s="27">
        <v>42592</v>
      </c>
      <c r="O6943" s="23" t="s">
        <v>56</v>
      </c>
      <c r="P6943" t="str">
        <f t="shared" si="108"/>
        <v>INSERT INTO @DataTable (Deal, AdvanceDate, PROV, DealPurpose, RateType, BEACON, LTV, TDS, GDS, InsuranceType, PrincipalBalance, OccupancyType, AccountStatus, Closed_Date, DelinquencyBucket) VALUES (6942, '2014-01-06', 'ON', 'Purchase', 'ARM', 748, 90.9, 34.96, 21.52, 'HiRatio', 0, 'Owner-Occupied', 'Closed', '2016-08-10', 'Current');</v>
      </c>
    </row>
    <row r="6944" spans="1:16" x14ac:dyDescent="0.35">
      <c r="A6944" s="19">
        <v>6943</v>
      </c>
      <c r="B6944" s="18">
        <v>42612</v>
      </c>
      <c r="C6944" s="19" t="s">
        <v>58</v>
      </c>
      <c r="D6944" s="19" t="s">
        <v>61</v>
      </c>
      <c r="E6944" s="19" t="s">
        <v>53</v>
      </c>
      <c r="F6944" s="19">
        <v>747</v>
      </c>
      <c r="G6944" s="19">
        <v>80</v>
      </c>
      <c r="H6944" s="19">
        <v>39.22</v>
      </c>
      <c r="I6944" s="19">
        <v>37.369999999999997</v>
      </c>
      <c r="J6944" s="19" t="s">
        <v>54</v>
      </c>
      <c r="K6944" s="20">
        <v>0</v>
      </c>
      <c r="L6944" s="20" t="s">
        <v>55</v>
      </c>
      <c r="M6944" s="20" t="s">
        <v>84</v>
      </c>
      <c r="N6944" s="26">
        <v>42625</v>
      </c>
      <c r="O6944" s="20" t="s">
        <v>56</v>
      </c>
      <c r="P6944" t="str">
        <f t="shared" si="108"/>
        <v>INSERT INTO @DataTable (Deal, AdvanceDate, PROV, DealPurpose, RateType, BEACON, LTV, TDS, GDS, InsuranceType, PrincipalBalance, OccupancyType, AccountStatus, Closed_Date, DelinquencyBucket) VALUES (6943, '2016-08-30', 'BC', 'Purchase', 'Fixed', 747, 80, 39.22, 37.37, 'Conv', 0, 'Owner-Occupied', 'Closed', '2016-09-12', 'Current');</v>
      </c>
    </row>
    <row r="6945" spans="1:16" x14ac:dyDescent="0.35">
      <c r="A6945" s="22">
        <v>6944</v>
      </c>
      <c r="B6945" s="21">
        <v>40604</v>
      </c>
      <c r="C6945" s="22" t="s">
        <v>51</v>
      </c>
      <c r="D6945" s="22" t="s">
        <v>61</v>
      </c>
      <c r="E6945" s="22" t="s">
        <v>76</v>
      </c>
      <c r="F6945" s="22">
        <v>715</v>
      </c>
      <c r="G6945" s="22">
        <v>95</v>
      </c>
      <c r="H6945" s="22">
        <v>35.94</v>
      </c>
      <c r="I6945" s="22">
        <v>25.68</v>
      </c>
      <c r="J6945" s="22" t="s">
        <v>60</v>
      </c>
      <c r="K6945" s="23">
        <v>0</v>
      </c>
      <c r="L6945" s="23" t="s">
        <v>55</v>
      </c>
      <c r="M6945" s="23" t="s">
        <v>83</v>
      </c>
      <c r="N6945" s="27"/>
      <c r="O6945" s="23" t="s">
        <v>56</v>
      </c>
      <c r="P6945" t="str">
        <f t="shared" si="108"/>
        <v>INSERT INTO @DataTable (Deal, AdvanceDate, PROV, DealPurpose, RateType, BEACON, LTV, TDS, GDS, InsuranceType, PrincipalBalance, OccupancyType, AccountStatus, Closed_Date, DelinquencyBucket) VALUES (6944, '2011-03-02', 'AB', 'Purchase', 'Variable', 715, 95, 35.94, 25.68, 'HiRatio', 0, 'Owner-Occupied', 'Open', '1900-01-00', 'Current');</v>
      </c>
    </row>
    <row r="6946" spans="1:16" x14ac:dyDescent="0.35">
      <c r="A6946" s="19">
        <v>6945</v>
      </c>
      <c r="B6946" s="18">
        <v>40443</v>
      </c>
      <c r="C6946" s="19" t="s">
        <v>57</v>
      </c>
      <c r="D6946" s="19" t="s">
        <v>52</v>
      </c>
      <c r="E6946" s="19" t="s">
        <v>76</v>
      </c>
      <c r="F6946" s="19">
        <v>782</v>
      </c>
      <c r="G6946" s="19">
        <v>45.98</v>
      </c>
      <c r="H6946" s="19">
        <v>39.56</v>
      </c>
      <c r="I6946" s="19">
        <v>20.73</v>
      </c>
      <c r="J6946" s="19" t="s">
        <v>54</v>
      </c>
      <c r="K6946" s="20">
        <v>0</v>
      </c>
      <c r="L6946" s="20" t="s">
        <v>66</v>
      </c>
      <c r="M6946" s="20" t="s">
        <v>84</v>
      </c>
      <c r="N6946" s="26">
        <v>41031</v>
      </c>
      <c r="O6946" s="20" t="s">
        <v>56</v>
      </c>
      <c r="P6946" t="str">
        <f t="shared" si="108"/>
        <v>INSERT INTO @DataTable (Deal, AdvanceDate, PROV, DealPurpose, RateType, BEACON, LTV, TDS, GDS, InsuranceType, PrincipalBalance, OccupancyType, AccountStatus, Closed_Date, DelinquencyBucket) VALUES (6945, '2010-09-22', 'ON', 'Refinance External', 'Variable', 782, 45.98, 39.56, 20.73, 'Conv', 0, 'Second Home', 'Closed', '2012-05-02', 'Current');</v>
      </c>
    </row>
    <row r="6947" spans="1:16" x14ac:dyDescent="0.35">
      <c r="A6947" s="22">
        <v>6946</v>
      </c>
      <c r="B6947" s="21">
        <v>41457</v>
      </c>
      <c r="C6947" s="22" t="s">
        <v>57</v>
      </c>
      <c r="D6947" s="22" t="s">
        <v>52</v>
      </c>
      <c r="E6947" s="22" t="s">
        <v>53</v>
      </c>
      <c r="F6947" s="22">
        <v>714</v>
      </c>
      <c r="G6947" s="22">
        <v>75</v>
      </c>
      <c r="H6947" s="22">
        <v>42.78</v>
      </c>
      <c r="I6947" s="22">
        <v>37.51</v>
      </c>
      <c r="J6947" s="22" t="s">
        <v>54</v>
      </c>
      <c r="K6947" s="23">
        <v>263478.75</v>
      </c>
      <c r="L6947" s="23" t="s">
        <v>55</v>
      </c>
      <c r="M6947" s="23" t="s">
        <v>83</v>
      </c>
      <c r="N6947" s="27"/>
      <c r="O6947" s="23" t="s">
        <v>56</v>
      </c>
      <c r="P6947" t="str">
        <f t="shared" si="108"/>
        <v>INSERT INTO @DataTable (Deal, AdvanceDate, PROV, DealPurpose, RateType, BEACON, LTV, TDS, GDS, InsuranceType, PrincipalBalance, OccupancyType, AccountStatus, Closed_Date, DelinquencyBucket) VALUES (6946, '2013-07-02', 'ON', 'Refinance External', 'Fixed', 714, 75, 42.78, 37.51, 'Conv', 263478.75, 'Owner-Occupied', 'Open', '1900-01-00', 'Current');</v>
      </c>
    </row>
    <row r="6948" spans="1:16" x14ac:dyDescent="0.35">
      <c r="A6948" s="19">
        <v>6947</v>
      </c>
      <c r="B6948" s="18">
        <v>42214</v>
      </c>
      <c r="C6948" s="19" t="s">
        <v>51</v>
      </c>
      <c r="D6948" s="19" t="s">
        <v>61</v>
      </c>
      <c r="E6948" s="19" t="s">
        <v>40</v>
      </c>
      <c r="F6948" s="19">
        <v>764</v>
      </c>
      <c r="G6948" s="19">
        <v>80</v>
      </c>
      <c r="H6948" s="19">
        <v>28.82</v>
      </c>
      <c r="I6948" s="19">
        <v>17.399999999999999</v>
      </c>
      <c r="J6948" s="19" t="s">
        <v>54</v>
      </c>
      <c r="K6948" s="20">
        <v>379135.86</v>
      </c>
      <c r="L6948" s="20" t="s">
        <v>55</v>
      </c>
      <c r="M6948" s="20" t="s">
        <v>83</v>
      </c>
      <c r="N6948" s="26"/>
      <c r="O6948" s="20" t="s">
        <v>56</v>
      </c>
      <c r="P6948" t="str">
        <f t="shared" si="108"/>
        <v>INSERT INTO @DataTable (Deal, AdvanceDate, PROV, DealPurpose, RateType, BEACON, LTV, TDS, GDS, InsuranceType, PrincipalBalance, OccupancyType, AccountStatus, Closed_Date, DelinquencyBucket) VALUES (6947, '2015-07-29', 'AB', 'Purchase', 'ARM', 764, 80, 28.82, 17.4, 'Conv', 379135.86, 'Owner-Occupied', 'Open', '1900-01-00', 'Current');</v>
      </c>
    </row>
    <row r="6949" spans="1:16" x14ac:dyDescent="0.35">
      <c r="A6949" s="22">
        <v>6948</v>
      </c>
      <c r="B6949" s="21">
        <v>42381</v>
      </c>
      <c r="C6949" s="22" t="s">
        <v>57</v>
      </c>
      <c r="D6949" s="22" t="s">
        <v>52</v>
      </c>
      <c r="E6949" s="22" t="s">
        <v>53</v>
      </c>
      <c r="F6949" s="22">
        <v>690</v>
      </c>
      <c r="G6949" s="22">
        <v>65</v>
      </c>
      <c r="H6949" s="22">
        <v>42.64</v>
      </c>
      <c r="I6949" s="22">
        <v>17.46</v>
      </c>
      <c r="J6949" s="22" t="s">
        <v>54</v>
      </c>
      <c r="K6949" s="23">
        <v>268547.42</v>
      </c>
      <c r="L6949" s="23" t="s">
        <v>62</v>
      </c>
      <c r="M6949" s="23" t="s">
        <v>83</v>
      </c>
      <c r="N6949" s="27"/>
      <c r="O6949" s="23" t="s">
        <v>56</v>
      </c>
      <c r="P6949" t="str">
        <f t="shared" si="108"/>
        <v>INSERT INTO @DataTable (Deal, AdvanceDate, PROV, DealPurpose, RateType, BEACON, LTV, TDS, GDS, InsuranceType, PrincipalBalance, OccupancyType, AccountStatus, Closed_Date, DelinquencyBucket) VALUES (6948, '2016-01-12', 'ON', 'Refinance External', 'Fixed', 690, 65, 42.64, 17.46, 'Conv', 268547.42, 'Rental', 'Open', '1900-01-00', 'Current');</v>
      </c>
    </row>
    <row r="6950" spans="1:16" x14ac:dyDescent="0.35">
      <c r="A6950" s="19">
        <v>6949</v>
      </c>
      <c r="B6950" s="18">
        <v>42331</v>
      </c>
      <c r="C6950" s="19" t="s">
        <v>57</v>
      </c>
      <c r="D6950" s="19" t="s">
        <v>52</v>
      </c>
      <c r="E6950" s="19" t="s">
        <v>40</v>
      </c>
      <c r="F6950" s="19">
        <v>750</v>
      </c>
      <c r="G6950" s="19">
        <v>80</v>
      </c>
      <c r="H6950" s="19">
        <v>34.44</v>
      </c>
      <c r="I6950" s="19">
        <v>15.2</v>
      </c>
      <c r="J6950" s="19" t="s">
        <v>54</v>
      </c>
      <c r="K6950" s="20">
        <v>0</v>
      </c>
      <c r="L6950" s="20" t="s">
        <v>55</v>
      </c>
      <c r="M6950" s="20" t="s">
        <v>84</v>
      </c>
      <c r="N6950" s="26">
        <v>42355</v>
      </c>
      <c r="O6950" s="20" t="s">
        <v>56</v>
      </c>
      <c r="P6950" t="str">
        <f t="shared" si="108"/>
        <v>INSERT INTO @DataTable (Deal, AdvanceDate, PROV, DealPurpose, RateType, BEACON, LTV, TDS, GDS, InsuranceType, PrincipalBalance, OccupancyType, AccountStatus, Closed_Date, DelinquencyBucket) VALUES (6949, '2015-11-23', 'ON', 'Refinance External', 'ARM', 750, 80, 34.44, 15.2, 'Conv', 0, 'Owner-Occupied', 'Closed', '2015-12-17', 'Current');</v>
      </c>
    </row>
    <row r="6951" spans="1:16" x14ac:dyDescent="0.35">
      <c r="A6951" s="22">
        <v>6950</v>
      </c>
      <c r="B6951" s="21">
        <v>41089</v>
      </c>
      <c r="C6951" s="22" t="s">
        <v>57</v>
      </c>
      <c r="D6951" s="22" t="s">
        <v>52</v>
      </c>
      <c r="E6951" s="22" t="s">
        <v>53</v>
      </c>
      <c r="F6951" s="22">
        <v>713</v>
      </c>
      <c r="G6951" s="22">
        <v>84.98</v>
      </c>
      <c r="H6951" s="22">
        <v>24.14</v>
      </c>
      <c r="I6951" s="22">
        <v>15.97</v>
      </c>
      <c r="J6951" s="22" t="s">
        <v>60</v>
      </c>
      <c r="K6951" s="23">
        <v>0</v>
      </c>
      <c r="L6951" s="23" t="s">
        <v>55</v>
      </c>
      <c r="M6951" s="23" t="s">
        <v>84</v>
      </c>
      <c r="N6951" s="27">
        <v>41106</v>
      </c>
      <c r="O6951" s="23" t="s">
        <v>56</v>
      </c>
      <c r="P6951" t="str">
        <f t="shared" si="108"/>
        <v>INSERT INTO @DataTable (Deal, AdvanceDate, PROV, DealPurpose, RateType, BEACON, LTV, TDS, GDS, InsuranceType, PrincipalBalance, OccupancyType, AccountStatus, Closed_Date, DelinquencyBucket) VALUES (6950, '2012-06-29', 'ON', 'Refinance External', 'Fixed', 713, 84.98, 24.14, 15.97, 'HiRatio', 0, 'Owner-Occupied', 'Closed', '2012-07-16', 'Current');</v>
      </c>
    </row>
    <row r="6952" spans="1:16" x14ac:dyDescent="0.35">
      <c r="A6952" s="19">
        <v>6951</v>
      </c>
      <c r="B6952" s="18">
        <v>40304</v>
      </c>
      <c r="C6952" s="19" t="s">
        <v>51</v>
      </c>
      <c r="D6952" s="19" t="s">
        <v>61</v>
      </c>
      <c r="E6952" s="19" t="s">
        <v>76</v>
      </c>
      <c r="F6952" s="19">
        <v>692</v>
      </c>
      <c r="G6952" s="19">
        <v>95</v>
      </c>
      <c r="H6952" s="19">
        <v>41.15</v>
      </c>
      <c r="I6952" s="19">
        <v>27.17</v>
      </c>
      <c r="J6952" s="19" t="s">
        <v>60</v>
      </c>
      <c r="K6952" s="20">
        <v>0</v>
      </c>
      <c r="L6952" s="20" t="s">
        <v>55</v>
      </c>
      <c r="M6952" s="20" t="s">
        <v>83</v>
      </c>
      <c r="N6952" s="26"/>
      <c r="O6952" s="20" t="s">
        <v>56</v>
      </c>
      <c r="P6952" t="str">
        <f t="shared" si="108"/>
        <v>INSERT INTO @DataTable (Deal, AdvanceDate, PROV, DealPurpose, RateType, BEACON, LTV, TDS, GDS, InsuranceType, PrincipalBalance, OccupancyType, AccountStatus, Closed_Date, DelinquencyBucket) VALUES (6951, '2010-05-06', 'AB', 'Purchase', 'Variable', 692, 95, 41.15, 27.17, 'HiRatio', 0, 'Owner-Occupied', 'Open', '1900-01-00', 'Current');</v>
      </c>
    </row>
    <row r="6953" spans="1:16" x14ac:dyDescent="0.35">
      <c r="A6953" s="22">
        <v>6952</v>
      </c>
      <c r="B6953" s="21">
        <v>40836</v>
      </c>
      <c r="C6953" s="22" t="s">
        <v>57</v>
      </c>
      <c r="D6953" s="22" t="s">
        <v>59</v>
      </c>
      <c r="E6953" s="22" t="s">
        <v>53</v>
      </c>
      <c r="F6953" s="22">
        <v>740</v>
      </c>
      <c r="G6953" s="22">
        <v>67.48</v>
      </c>
      <c r="H6953" s="22">
        <v>32.590000000000003</v>
      </c>
      <c r="I6953" s="22">
        <v>27.71</v>
      </c>
      <c r="J6953" s="22" t="s">
        <v>54</v>
      </c>
      <c r="K6953" s="23">
        <v>0</v>
      </c>
      <c r="L6953" s="23" t="s">
        <v>55</v>
      </c>
      <c r="M6953" s="23" t="s">
        <v>84</v>
      </c>
      <c r="N6953" s="27">
        <v>40864</v>
      </c>
      <c r="O6953" s="23" t="s">
        <v>56</v>
      </c>
      <c r="P6953" t="str">
        <f t="shared" si="108"/>
        <v>INSERT INTO @DataTable (Deal, AdvanceDate, PROV, DealPurpose, RateType, BEACON, LTV, TDS, GDS, InsuranceType, PrincipalBalance, OccupancyType, AccountStatus, Closed_Date, DelinquencyBucket) VALUES (6952, '2011-10-20', 'ON', 'Transfer', 'Fixed', 740, 67.48, 32.59, 27.71, 'Conv', 0, 'Owner-Occupied', 'Closed', '2011-11-17', 'Current');</v>
      </c>
    </row>
    <row r="6954" spans="1:16" x14ac:dyDescent="0.35">
      <c r="A6954" s="19">
        <v>6953</v>
      </c>
      <c r="B6954" s="18">
        <v>40679</v>
      </c>
      <c r="C6954" s="19" t="s">
        <v>57</v>
      </c>
      <c r="D6954" s="19" t="s">
        <v>52</v>
      </c>
      <c r="E6954" s="19" t="s">
        <v>53</v>
      </c>
      <c r="F6954" s="19">
        <v>745</v>
      </c>
      <c r="G6954" s="19">
        <v>81</v>
      </c>
      <c r="H6954" s="19">
        <v>31.85</v>
      </c>
      <c r="I6954" s="19">
        <v>28.41</v>
      </c>
      <c r="J6954" s="19" t="s">
        <v>60</v>
      </c>
      <c r="K6954" s="20">
        <v>0</v>
      </c>
      <c r="L6954" s="20" t="s">
        <v>55</v>
      </c>
      <c r="M6954" s="20" t="s">
        <v>84</v>
      </c>
      <c r="N6954" s="26">
        <v>41785</v>
      </c>
      <c r="O6954" s="20" t="s">
        <v>56</v>
      </c>
      <c r="P6954" t="str">
        <f t="shared" si="108"/>
        <v>INSERT INTO @DataTable (Deal, AdvanceDate, PROV, DealPurpose, RateType, BEACON, LTV, TDS, GDS, InsuranceType, PrincipalBalance, OccupancyType, AccountStatus, Closed_Date, DelinquencyBucket) VALUES (6953, '2011-05-16', 'ON', 'Refinance External', 'Fixed', 745, 81, 31.85, 28.41, 'HiRatio', 0, 'Owner-Occupied', 'Closed', '2014-05-26', 'Current');</v>
      </c>
    </row>
    <row r="6955" spans="1:16" x14ac:dyDescent="0.35">
      <c r="A6955" s="22">
        <v>6954</v>
      </c>
      <c r="B6955" s="21">
        <v>41726</v>
      </c>
      <c r="C6955" s="22" t="s">
        <v>51</v>
      </c>
      <c r="D6955" s="22" t="s">
        <v>61</v>
      </c>
      <c r="E6955" s="22" t="s">
        <v>53</v>
      </c>
      <c r="F6955" s="22">
        <v>779</v>
      </c>
      <c r="G6955" s="22">
        <v>95</v>
      </c>
      <c r="H6955" s="22">
        <v>31.57</v>
      </c>
      <c r="I6955" s="22">
        <v>31.27</v>
      </c>
      <c r="J6955" s="22" t="s">
        <v>60</v>
      </c>
      <c r="K6955" s="23">
        <v>0</v>
      </c>
      <c r="L6955" s="23" t="s">
        <v>55</v>
      </c>
      <c r="M6955" s="23" t="s">
        <v>84</v>
      </c>
      <c r="N6955" s="27">
        <v>41782</v>
      </c>
      <c r="O6955" s="23" t="s">
        <v>56</v>
      </c>
      <c r="P6955" t="str">
        <f t="shared" si="108"/>
        <v>INSERT INTO @DataTable (Deal, AdvanceDate, PROV, DealPurpose, RateType, BEACON, LTV, TDS, GDS, InsuranceType, PrincipalBalance, OccupancyType, AccountStatus, Closed_Date, DelinquencyBucket) VALUES (6954, '2014-03-28', 'AB', 'Purchase', 'Fixed', 779, 95, 31.57, 31.27, 'HiRatio', 0, 'Owner-Occupied', 'Closed', '2014-05-23', 'Current');</v>
      </c>
    </row>
    <row r="6956" spans="1:16" x14ac:dyDescent="0.35">
      <c r="A6956" s="19">
        <v>6955</v>
      </c>
      <c r="B6956" s="18">
        <v>41697</v>
      </c>
      <c r="C6956" s="19" t="s">
        <v>51</v>
      </c>
      <c r="D6956" s="19" t="s">
        <v>61</v>
      </c>
      <c r="E6956" s="19" t="s">
        <v>40</v>
      </c>
      <c r="F6956" s="19">
        <v>646</v>
      </c>
      <c r="G6956" s="19">
        <v>95</v>
      </c>
      <c r="H6956" s="19">
        <v>34.54</v>
      </c>
      <c r="I6956" s="19">
        <v>11.67</v>
      </c>
      <c r="J6956" s="19" t="s">
        <v>60</v>
      </c>
      <c r="K6956" s="20">
        <v>0</v>
      </c>
      <c r="L6956" s="20" t="s">
        <v>55</v>
      </c>
      <c r="M6956" s="20" t="s">
        <v>84</v>
      </c>
      <c r="N6956" s="26">
        <v>41765</v>
      </c>
      <c r="O6956" s="20" t="s">
        <v>56</v>
      </c>
      <c r="P6956" t="str">
        <f t="shared" si="108"/>
        <v>INSERT INTO @DataTable (Deal, AdvanceDate, PROV, DealPurpose, RateType, BEACON, LTV, TDS, GDS, InsuranceType, PrincipalBalance, OccupancyType, AccountStatus, Closed_Date, DelinquencyBucket) VALUES (6955, '2014-02-27', 'AB', 'Purchase', 'ARM', 646, 95, 34.54, 11.67, 'HiRatio', 0, 'Owner-Occupied', 'Closed', '2014-05-06', 'Current');</v>
      </c>
    </row>
    <row r="6957" spans="1:16" x14ac:dyDescent="0.35">
      <c r="A6957" s="22">
        <v>6956</v>
      </c>
      <c r="B6957" s="21">
        <v>40816</v>
      </c>
      <c r="C6957" s="22" t="s">
        <v>57</v>
      </c>
      <c r="D6957" s="22" t="s">
        <v>61</v>
      </c>
      <c r="E6957" s="22" t="s">
        <v>53</v>
      </c>
      <c r="F6957" s="22">
        <v>687</v>
      </c>
      <c r="G6957" s="22">
        <v>85</v>
      </c>
      <c r="H6957" s="22">
        <v>41.12</v>
      </c>
      <c r="I6957" s="22">
        <v>28.99</v>
      </c>
      <c r="J6957" s="22" t="s">
        <v>60</v>
      </c>
      <c r="K6957" s="23">
        <v>0</v>
      </c>
      <c r="L6957" s="23" t="s">
        <v>55</v>
      </c>
      <c r="M6957" s="23" t="s">
        <v>84</v>
      </c>
      <c r="N6957" s="27">
        <v>42660</v>
      </c>
      <c r="O6957" s="23" t="s">
        <v>56</v>
      </c>
      <c r="P6957" t="str">
        <f t="shared" si="108"/>
        <v>INSERT INTO @DataTable (Deal, AdvanceDate, PROV, DealPurpose, RateType, BEACON, LTV, TDS, GDS, InsuranceType, PrincipalBalance, OccupancyType, AccountStatus, Closed_Date, DelinquencyBucket) VALUES (6956, '2011-09-30', 'ON', 'Purchase', 'Fixed', 687, 85, 41.12, 28.99, 'HiRatio', 0, 'Owner-Occupied', 'Closed', '2016-10-17', 'Current');</v>
      </c>
    </row>
    <row r="6958" spans="1:16" x14ac:dyDescent="0.35">
      <c r="A6958" s="19">
        <v>6957</v>
      </c>
      <c r="B6958" s="18">
        <v>40701</v>
      </c>
      <c r="C6958" s="19" t="s">
        <v>78</v>
      </c>
      <c r="D6958" s="19" t="s">
        <v>61</v>
      </c>
      <c r="E6958" s="19" t="s">
        <v>53</v>
      </c>
      <c r="F6958" s="19">
        <v>757</v>
      </c>
      <c r="G6958" s="19">
        <v>90</v>
      </c>
      <c r="H6958" s="19">
        <v>24.15</v>
      </c>
      <c r="I6958" s="19">
        <v>22.52</v>
      </c>
      <c r="J6958" s="19" t="s">
        <v>60</v>
      </c>
      <c r="K6958" s="20">
        <v>0</v>
      </c>
      <c r="L6958" s="20" t="s">
        <v>55</v>
      </c>
      <c r="M6958" s="20" t="s">
        <v>84</v>
      </c>
      <c r="N6958" s="26">
        <v>42373</v>
      </c>
      <c r="O6958" s="20" t="s">
        <v>56</v>
      </c>
      <c r="P6958" t="str">
        <f t="shared" si="108"/>
        <v>INSERT INTO @DataTable (Deal, AdvanceDate, PROV, DealPurpose, RateType, BEACON, LTV, TDS, GDS, InsuranceType, PrincipalBalance, OccupancyType, AccountStatus, Closed_Date, DelinquencyBucket) VALUES (6957, '2011-06-07', 'NL', 'Purchase', 'Fixed', 757, 90, 24.15, 22.52, 'HiRatio', 0, 'Owner-Occupied', 'Closed', '2016-01-04', 'Current');</v>
      </c>
    </row>
    <row r="6959" spans="1:16" x14ac:dyDescent="0.35">
      <c r="A6959" s="22">
        <v>6958</v>
      </c>
      <c r="B6959" s="21">
        <v>40591</v>
      </c>
      <c r="C6959" s="22" t="s">
        <v>51</v>
      </c>
      <c r="D6959" s="22" t="s">
        <v>52</v>
      </c>
      <c r="E6959" s="22" t="s">
        <v>53</v>
      </c>
      <c r="F6959" s="22">
        <v>801</v>
      </c>
      <c r="G6959" s="22">
        <v>90</v>
      </c>
      <c r="H6959" s="22">
        <v>27.5</v>
      </c>
      <c r="I6959" s="22">
        <v>22.42</v>
      </c>
      <c r="J6959" s="22" t="s">
        <v>60</v>
      </c>
      <c r="K6959" s="23">
        <v>234179.71</v>
      </c>
      <c r="L6959" s="23" t="s">
        <v>55</v>
      </c>
      <c r="M6959" s="23" t="s">
        <v>83</v>
      </c>
      <c r="N6959" s="27"/>
      <c r="O6959" s="23" t="s">
        <v>56</v>
      </c>
      <c r="P6959" t="str">
        <f t="shared" si="108"/>
        <v>INSERT INTO @DataTable (Deal, AdvanceDate, PROV, DealPurpose, RateType, BEACON, LTV, TDS, GDS, InsuranceType, PrincipalBalance, OccupancyType, AccountStatus, Closed_Date, DelinquencyBucket) VALUES (6958, '2011-02-17', 'AB', 'Refinance External', 'Fixed', 801, 90, 27.5, 22.42, 'HiRatio', 234179.71, 'Owner-Occupied', 'Open', '1900-01-00', 'Current');</v>
      </c>
    </row>
    <row r="6960" spans="1:16" x14ac:dyDescent="0.35">
      <c r="A6960" s="19">
        <v>6959</v>
      </c>
      <c r="B6960" s="18">
        <v>41901</v>
      </c>
      <c r="C6960" s="19" t="s">
        <v>57</v>
      </c>
      <c r="D6960" s="19" t="s">
        <v>61</v>
      </c>
      <c r="E6960" s="19" t="s">
        <v>53</v>
      </c>
      <c r="F6960" s="19">
        <v>710</v>
      </c>
      <c r="G6960" s="19">
        <v>78.8</v>
      </c>
      <c r="H6960" s="19">
        <v>39.74</v>
      </c>
      <c r="I6960" s="19">
        <v>21.76</v>
      </c>
      <c r="J6960" s="19" t="s">
        <v>54</v>
      </c>
      <c r="K6960" s="20">
        <v>222857.16</v>
      </c>
      <c r="L6960" s="20" t="s">
        <v>55</v>
      </c>
      <c r="M6960" s="20" t="s">
        <v>83</v>
      </c>
      <c r="N6960" s="26"/>
      <c r="O6960" s="20" t="s">
        <v>56</v>
      </c>
      <c r="P6960" t="str">
        <f t="shared" si="108"/>
        <v>INSERT INTO @DataTable (Deal, AdvanceDate, PROV, DealPurpose, RateType, BEACON, LTV, TDS, GDS, InsuranceType, PrincipalBalance, OccupancyType, AccountStatus, Closed_Date, DelinquencyBucket) VALUES (6959, '2014-09-19', 'ON', 'Purchase', 'Fixed', 710, 78.8, 39.74, 21.76, 'Conv', 222857.16, 'Owner-Occupied', 'Open', '1900-01-00', 'Current');</v>
      </c>
    </row>
    <row r="6961" spans="1:16" x14ac:dyDescent="0.35">
      <c r="A6961" s="22">
        <v>6960</v>
      </c>
      <c r="B6961" s="21">
        <v>41415</v>
      </c>
      <c r="C6961" s="22" t="s">
        <v>57</v>
      </c>
      <c r="D6961" s="22" t="s">
        <v>61</v>
      </c>
      <c r="E6961" s="22" t="s">
        <v>53</v>
      </c>
      <c r="F6961" s="22">
        <v>726</v>
      </c>
      <c r="G6961" s="22">
        <v>91.27</v>
      </c>
      <c r="H6961" s="22">
        <v>33.24</v>
      </c>
      <c r="I6961" s="22">
        <v>10.76</v>
      </c>
      <c r="J6961" s="22" t="s">
        <v>60</v>
      </c>
      <c r="K6961" s="23">
        <v>268818.53000000003</v>
      </c>
      <c r="L6961" s="23" t="s">
        <v>55</v>
      </c>
      <c r="M6961" s="23" t="s">
        <v>83</v>
      </c>
      <c r="N6961" s="27"/>
      <c r="O6961" s="23" t="s">
        <v>56</v>
      </c>
      <c r="P6961" t="str">
        <f t="shared" si="108"/>
        <v>INSERT INTO @DataTable (Deal, AdvanceDate, PROV, DealPurpose, RateType, BEACON, LTV, TDS, GDS, InsuranceType, PrincipalBalance, OccupancyType, AccountStatus, Closed_Date, DelinquencyBucket) VALUES (6960, '2013-05-21', 'ON', 'Purchase', 'Fixed', 726, 91.27, 33.24, 10.76, 'HiRatio', 268818.53, 'Owner-Occupied', 'Open', '1900-01-00', 'Current');</v>
      </c>
    </row>
    <row r="6962" spans="1:16" x14ac:dyDescent="0.35">
      <c r="A6962" s="19">
        <v>6961</v>
      </c>
      <c r="B6962" s="18">
        <v>42346</v>
      </c>
      <c r="C6962" s="19" t="s">
        <v>57</v>
      </c>
      <c r="D6962" s="19" t="s">
        <v>61</v>
      </c>
      <c r="E6962" s="19" t="s">
        <v>40</v>
      </c>
      <c r="F6962" s="19">
        <v>768</v>
      </c>
      <c r="G6962" s="19">
        <v>80</v>
      </c>
      <c r="H6962" s="19">
        <v>24.97</v>
      </c>
      <c r="I6962" s="19">
        <v>24.4</v>
      </c>
      <c r="J6962" s="19" t="s">
        <v>54</v>
      </c>
      <c r="K6962" s="20">
        <v>191883.74</v>
      </c>
      <c r="L6962" s="20" t="s">
        <v>55</v>
      </c>
      <c r="M6962" s="20" t="s">
        <v>83</v>
      </c>
      <c r="N6962" s="26"/>
      <c r="O6962" s="20" t="s">
        <v>56</v>
      </c>
      <c r="P6962" t="str">
        <f t="shared" si="108"/>
        <v>INSERT INTO @DataTable (Deal, AdvanceDate, PROV, DealPurpose, RateType, BEACON, LTV, TDS, GDS, InsuranceType, PrincipalBalance, OccupancyType, AccountStatus, Closed_Date, DelinquencyBucket) VALUES (6961, '2015-12-08', 'ON', 'Purchase', 'ARM', 768, 80, 24.97, 24.4, 'Conv', 191883.74, 'Owner-Occupied', 'Open', '1900-01-00', 'Current');</v>
      </c>
    </row>
    <row r="6963" spans="1:16" x14ac:dyDescent="0.35">
      <c r="A6963" s="22">
        <v>6962</v>
      </c>
      <c r="B6963" s="21">
        <v>40445</v>
      </c>
      <c r="C6963" s="22" t="s">
        <v>58</v>
      </c>
      <c r="D6963" s="22" t="s">
        <v>61</v>
      </c>
      <c r="E6963" s="22" t="s">
        <v>53</v>
      </c>
      <c r="F6963" s="22">
        <v>661</v>
      </c>
      <c r="G6963" s="22">
        <v>95</v>
      </c>
      <c r="H6963" s="22">
        <v>42.8</v>
      </c>
      <c r="I6963" s="22">
        <v>36.61</v>
      </c>
      <c r="J6963" s="22" t="s">
        <v>60</v>
      </c>
      <c r="K6963" s="23">
        <v>0</v>
      </c>
      <c r="L6963" s="23" t="s">
        <v>55</v>
      </c>
      <c r="M6963" s="23" t="s">
        <v>84</v>
      </c>
      <c r="N6963" s="27">
        <v>40455</v>
      </c>
      <c r="O6963" s="23" t="s">
        <v>56</v>
      </c>
      <c r="P6963" t="str">
        <f t="shared" si="108"/>
        <v>INSERT INTO @DataTable (Deal, AdvanceDate, PROV, DealPurpose, RateType, BEACON, LTV, TDS, GDS, InsuranceType, PrincipalBalance, OccupancyType, AccountStatus, Closed_Date, DelinquencyBucket) VALUES (6962, '2010-09-24', 'BC', 'Purchase', 'Fixed', 661, 95, 42.8, 36.61, 'HiRatio', 0, 'Owner-Occupied', 'Closed', '2010-10-04', 'Current');</v>
      </c>
    </row>
    <row r="6964" spans="1:16" x14ac:dyDescent="0.35">
      <c r="A6964" s="19">
        <v>6963</v>
      </c>
      <c r="B6964" s="18">
        <v>40851</v>
      </c>
      <c r="C6964" s="19" t="s">
        <v>57</v>
      </c>
      <c r="D6964" s="19" t="s">
        <v>61</v>
      </c>
      <c r="E6964" s="19" t="s">
        <v>53</v>
      </c>
      <c r="F6964" s="19">
        <v>652</v>
      </c>
      <c r="G6964" s="19">
        <v>80</v>
      </c>
      <c r="H6964" s="19">
        <v>37.39</v>
      </c>
      <c r="I6964" s="19">
        <v>15.9</v>
      </c>
      <c r="J6964" s="19" t="s">
        <v>54</v>
      </c>
      <c r="K6964" s="20">
        <v>0</v>
      </c>
      <c r="L6964" s="20" t="s">
        <v>55</v>
      </c>
      <c r="M6964" s="20" t="s">
        <v>84</v>
      </c>
      <c r="N6964" s="26">
        <v>40858</v>
      </c>
      <c r="O6964" s="20" t="s">
        <v>56</v>
      </c>
      <c r="P6964" t="str">
        <f t="shared" si="108"/>
        <v>INSERT INTO @DataTable (Deal, AdvanceDate, PROV, DealPurpose, RateType, BEACON, LTV, TDS, GDS, InsuranceType, PrincipalBalance, OccupancyType, AccountStatus, Closed_Date, DelinquencyBucket) VALUES (6963, '2011-11-04', 'ON', 'Purchase', 'Fixed', 652, 80, 37.39, 15.9, 'Conv', 0, 'Owner-Occupied', 'Closed', '2011-11-11', 'Current');</v>
      </c>
    </row>
    <row r="6965" spans="1:16" x14ac:dyDescent="0.35">
      <c r="A6965" s="22">
        <v>6964</v>
      </c>
      <c r="B6965" s="21">
        <v>40766</v>
      </c>
      <c r="C6965" s="22" t="s">
        <v>57</v>
      </c>
      <c r="D6965" s="22" t="s">
        <v>52</v>
      </c>
      <c r="E6965" s="22"/>
      <c r="F6965" s="22">
        <v>710</v>
      </c>
      <c r="G6965" s="22">
        <v>78.09</v>
      </c>
      <c r="H6965" s="22">
        <v>42.52</v>
      </c>
      <c r="I6965" s="22">
        <v>41.41</v>
      </c>
      <c r="J6965" s="22" t="s">
        <v>77</v>
      </c>
      <c r="K6965" s="23">
        <v>0</v>
      </c>
      <c r="L6965" s="23" t="s">
        <v>55</v>
      </c>
      <c r="M6965" s="23" t="s">
        <v>84</v>
      </c>
      <c r="N6965" s="27">
        <v>41886</v>
      </c>
      <c r="O6965" s="23" t="s">
        <v>56</v>
      </c>
      <c r="P6965" t="str">
        <f t="shared" si="108"/>
        <v>INSERT INTO @DataTable (Deal, AdvanceDate, PROV, DealPurpose, RateType, BEACON, LTV, TDS, GDS, InsuranceType, PrincipalBalance, OccupancyType, AccountStatus, Closed_Date, DelinquencyBucket) VALUES (6964, '2011-08-11', 'ON', 'Refinance External', '', 710, 78.09, 42.52, 41.41, 'Other', 0, 'Owner-Occupied', 'Closed', '2014-09-04', 'Current');</v>
      </c>
    </row>
    <row r="6966" spans="1:16" x14ac:dyDescent="0.35">
      <c r="A6966" s="19">
        <v>6965</v>
      </c>
      <c r="B6966" s="18">
        <v>40380</v>
      </c>
      <c r="C6966" s="19" t="s">
        <v>51</v>
      </c>
      <c r="D6966" s="19" t="s">
        <v>79</v>
      </c>
      <c r="E6966" s="19" t="s">
        <v>76</v>
      </c>
      <c r="F6966" s="19">
        <v>733</v>
      </c>
      <c r="G6966" s="19">
        <v>71.680000000000007</v>
      </c>
      <c r="H6966" s="19">
        <v>28.83</v>
      </c>
      <c r="I6966" s="19">
        <v>12</v>
      </c>
      <c r="J6966" s="19" t="s">
        <v>54</v>
      </c>
      <c r="K6966" s="20">
        <v>0</v>
      </c>
      <c r="L6966" s="20" t="s">
        <v>66</v>
      </c>
      <c r="M6966" s="20" t="s">
        <v>84</v>
      </c>
      <c r="N6966" s="26">
        <v>41148</v>
      </c>
      <c r="O6966" s="20" t="s">
        <v>56</v>
      </c>
      <c r="P6966" t="str">
        <f t="shared" si="108"/>
        <v>INSERT INTO @DataTable (Deal, AdvanceDate, PROV, DealPurpose, RateType, BEACON, LTV, TDS, GDS, InsuranceType, PrincipalBalance, OccupancyType, AccountStatus, Closed_Date, DelinquencyBucket) VALUES (6965, '2010-07-21', 'AB', 'ETO External', 'Variable', 733, 71.68, 28.83, 12, 'Conv', 0, 'Second Home', 'Closed', '2012-08-27', 'Current');</v>
      </c>
    </row>
    <row r="6967" spans="1:16" x14ac:dyDescent="0.35">
      <c r="A6967" s="22">
        <v>6966</v>
      </c>
      <c r="B6967" s="21">
        <v>40830</v>
      </c>
      <c r="C6967" s="22" t="s">
        <v>58</v>
      </c>
      <c r="D6967" s="22" t="s">
        <v>61</v>
      </c>
      <c r="E6967" s="22" t="s">
        <v>53</v>
      </c>
      <c r="F6967" s="22">
        <v>677</v>
      </c>
      <c r="G6967" s="22">
        <v>95</v>
      </c>
      <c r="H6967" s="22">
        <v>35.31</v>
      </c>
      <c r="I6967" s="22">
        <v>25.14</v>
      </c>
      <c r="J6967" s="22" t="s">
        <v>60</v>
      </c>
      <c r="K6967" s="23">
        <v>0</v>
      </c>
      <c r="L6967" s="23" t="s">
        <v>55</v>
      </c>
      <c r="M6967" s="23" t="s">
        <v>84</v>
      </c>
      <c r="N6967" s="27">
        <v>42662</v>
      </c>
      <c r="O6967" s="23" t="s">
        <v>56</v>
      </c>
      <c r="P6967" t="str">
        <f t="shared" si="108"/>
        <v>INSERT INTO @DataTable (Deal, AdvanceDate, PROV, DealPurpose, RateType, BEACON, LTV, TDS, GDS, InsuranceType, PrincipalBalance, OccupancyType, AccountStatus, Closed_Date, DelinquencyBucket) VALUES (6966, '2011-10-14', 'BC', 'Purchase', 'Fixed', 677, 95, 35.31, 25.14, 'HiRatio', 0, 'Owner-Occupied', 'Closed', '2016-10-19', 'Current');</v>
      </c>
    </row>
    <row r="6968" spans="1:16" x14ac:dyDescent="0.35">
      <c r="A6968" s="19">
        <v>6967</v>
      </c>
      <c r="B6968" s="18">
        <v>40753</v>
      </c>
      <c r="C6968" s="19" t="s">
        <v>65</v>
      </c>
      <c r="D6968" s="19" t="s">
        <v>61</v>
      </c>
      <c r="E6968" s="19" t="s">
        <v>53</v>
      </c>
      <c r="F6968" s="19">
        <v>818</v>
      </c>
      <c r="G6968" s="19">
        <v>95</v>
      </c>
      <c r="H6968" s="19">
        <v>37.590000000000003</v>
      </c>
      <c r="I6968" s="19">
        <v>36.950000000000003</v>
      </c>
      <c r="J6968" s="19" t="s">
        <v>60</v>
      </c>
      <c r="K6968" s="20">
        <v>0</v>
      </c>
      <c r="L6968" s="20" t="s">
        <v>55</v>
      </c>
      <c r="M6968" s="20" t="s">
        <v>84</v>
      </c>
      <c r="N6968" s="26">
        <v>42594</v>
      </c>
      <c r="O6968" s="20" t="s">
        <v>56</v>
      </c>
      <c r="P6968" t="str">
        <f t="shared" si="108"/>
        <v>INSERT INTO @DataTable (Deal, AdvanceDate, PROV, DealPurpose, RateType, BEACON, LTV, TDS, GDS, InsuranceType, PrincipalBalance, OccupancyType, AccountStatus, Closed_Date, DelinquencyBucket) VALUES (6967, '2011-07-29', 'NS', 'Purchase', 'Fixed', 818, 95, 37.59, 36.95, 'HiRatio', 0, 'Owner-Occupied', 'Closed', '2016-08-12', 'Current');</v>
      </c>
    </row>
    <row r="6969" spans="1:16" x14ac:dyDescent="0.35">
      <c r="A6969" s="22">
        <v>6968</v>
      </c>
      <c r="B6969" s="21">
        <v>40295</v>
      </c>
      <c r="C6969" s="22" t="s">
        <v>57</v>
      </c>
      <c r="D6969" s="22" t="s">
        <v>52</v>
      </c>
      <c r="E6969" s="22" t="s">
        <v>40</v>
      </c>
      <c r="F6969" s="22">
        <v>695</v>
      </c>
      <c r="G6969" s="22">
        <v>90</v>
      </c>
      <c r="H6969" s="22">
        <v>36.43</v>
      </c>
      <c r="I6969" s="22">
        <v>20.100000000000001</v>
      </c>
      <c r="J6969" s="22" t="s">
        <v>60</v>
      </c>
      <c r="K6969" s="23">
        <v>147649.69</v>
      </c>
      <c r="L6969" s="23" t="s">
        <v>55</v>
      </c>
      <c r="M6969" s="23" t="s">
        <v>83</v>
      </c>
      <c r="N6969" s="27"/>
      <c r="O6969" s="23" t="s">
        <v>56</v>
      </c>
      <c r="P6969" t="str">
        <f t="shared" si="108"/>
        <v>INSERT INTO @DataTable (Deal, AdvanceDate, PROV, DealPurpose, RateType, BEACON, LTV, TDS, GDS, InsuranceType, PrincipalBalance, OccupancyType, AccountStatus, Closed_Date, DelinquencyBucket) VALUES (6968, '2010-04-27', 'ON', 'Refinance External', 'ARM', 695, 90, 36.43, 20.1, 'HiRatio', 147649.69, 'Owner-Occupied', 'Open', '1900-01-00', 'Current');</v>
      </c>
    </row>
    <row r="6970" spans="1:16" x14ac:dyDescent="0.35">
      <c r="A6970" s="19">
        <v>6969</v>
      </c>
      <c r="B6970" s="18">
        <v>40848</v>
      </c>
      <c r="C6970" s="19" t="s">
        <v>58</v>
      </c>
      <c r="D6970" s="19" t="s">
        <v>52</v>
      </c>
      <c r="E6970" s="19" t="s">
        <v>53</v>
      </c>
      <c r="F6970" s="19">
        <v>747</v>
      </c>
      <c r="G6970" s="19">
        <v>80</v>
      </c>
      <c r="H6970" s="19">
        <v>34.22</v>
      </c>
      <c r="I6970" s="19">
        <v>27.76</v>
      </c>
      <c r="J6970" s="19" t="s">
        <v>54</v>
      </c>
      <c r="K6970" s="20">
        <v>160197.6</v>
      </c>
      <c r="L6970" s="20" t="s">
        <v>62</v>
      </c>
      <c r="M6970" s="20" t="s">
        <v>83</v>
      </c>
      <c r="N6970" s="26"/>
      <c r="O6970" s="20" t="s">
        <v>56</v>
      </c>
      <c r="P6970" t="str">
        <f t="shared" si="108"/>
        <v>INSERT INTO @DataTable (Deal, AdvanceDate, PROV, DealPurpose, RateType, BEACON, LTV, TDS, GDS, InsuranceType, PrincipalBalance, OccupancyType, AccountStatus, Closed_Date, DelinquencyBucket) VALUES (6969, '2011-11-01', 'BC', 'Refinance External', 'Fixed', 747, 80, 34.22, 27.76, 'Conv', 160197.6, 'Rental', 'Open', '1900-01-00', 'Current');</v>
      </c>
    </row>
    <row r="6971" spans="1:16" x14ac:dyDescent="0.35">
      <c r="A6971" s="22">
        <v>6970</v>
      </c>
      <c r="B6971" s="21">
        <v>40382</v>
      </c>
      <c r="C6971" s="22" t="s">
        <v>51</v>
      </c>
      <c r="D6971" s="22" t="s">
        <v>52</v>
      </c>
      <c r="E6971" s="22" t="s">
        <v>40</v>
      </c>
      <c r="F6971" s="22">
        <v>784</v>
      </c>
      <c r="G6971" s="22">
        <v>80</v>
      </c>
      <c r="H6971" s="22">
        <v>21.38</v>
      </c>
      <c r="I6971" s="22">
        <v>20.75</v>
      </c>
      <c r="J6971" s="22" t="s">
        <v>54</v>
      </c>
      <c r="K6971" s="23">
        <v>0</v>
      </c>
      <c r="L6971" s="23" t="s">
        <v>55</v>
      </c>
      <c r="M6971" s="23" t="s">
        <v>84</v>
      </c>
      <c r="N6971" s="27">
        <v>41383</v>
      </c>
      <c r="O6971" s="23" t="s">
        <v>56</v>
      </c>
      <c r="P6971" t="str">
        <f t="shared" si="108"/>
        <v>INSERT INTO @DataTable (Deal, AdvanceDate, PROV, DealPurpose, RateType, BEACON, LTV, TDS, GDS, InsuranceType, PrincipalBalance, OccupancyType, AccountStatus, Closed_Date, DelinquencyBucket) VALUES (6970, '2010-07-23', 'AB', 'Refinance External', 'ARM', 784, 80, 21.38, 20.75, 'Conv', 0, 'Owner-Occupied', 'Closed', '2013-04-19', 'Current');</v>
      </c>
    </row>
    <row r="6972" spans="1:16" x14ac:dyDescent="0.35">
      <c r="A6972" s="19">
        <v>6971</v>
      </c>
      <c r="B6972" s="18">
        <v>42384</v>
      </c>
      <c r="C6972" s="19" t="s">
        <v>57</v>
      </c>
      <c r="D6972" s="19" t="s">
        <v>61</v>
      </c>
      <c r="E6972" s="19" t="s">
        <v>53</v>
      </c>
      <c r="F6972" s="19">
        <v>781</v>
      </c>
      <c r="G6972" s="19">
        <v>89</v>
      </c>
      <c r="H6972" s="19">
        <v>38.79</v>
      </c>
      <c r="I6972" s="19">
        <v>38.65</v>
      </c>
      <c r="J6972" s="19" t="s">
        <v>60</v>
      </c>
      <c r="K6972" s="20">
        <v>0</v>
      </c>
      <c r="L6972" s="20" t="s">
        <v>55</v>
      </c>
      <c r="M6972" s="20" t="s">
        <v>84</v>
      </c>
      <c r="N6972" s="26">
        <v>42389</v>
      </c>
      <c r="O6972" s="20" t="s">
        <v>56</v>
      </c>
      <c r="P6972" t="str">
        <f t="shared" si="108"/>
        <v>INSERT INTO @DataTable (Deal, AdvanceDate, PROV, DealPurpose, RateType, BEACON, LTV, TDS, GDS, InsuranceType, PrincipalBalance, OccupancyType, AccountStatus, Closed_Date, DelinquencyBucket) VALUES (6971, '2016-01-15', 'ON', 'Purchase', 'Fixed', 781, 89, 38.79, 38.65, 'HiRatio', 0, 'Owner-Occupied', 'Closed', '2016-01-20', 'Current');</v>
      </c>
    </row>
    <row r="6973" spans="1:16" x14ac:dyDescent="0.35">
      <c r="A6973" s="22">
        <v>6972</v>
      </c>
      <c r="B6973" s="21">
        <v>40749</v>
      </c>
      <c r="C6973" s="22" t="s">
        <v>51</v>
      </c>
      <c r="D6973" s="22" t="s">
        <v>52</v>
      </c>
      <c r="E6973" s="22" t="s">
        <v>53</v>
      </c>
      <c r="F6973" s="22">
        <v>785</v>
      </c>
      <c r="G6973" s="22">
        <v>46.87</v>
      </c>
      <c r="H6973" s="22">
        <v>26.64</v>
      </c>
      <c r="I6973" s="22">
        <v>15.66</v>
      </c>
      <c r="J6973" s="22" t="s">
        <v>54</v>
      </c>
      <c r="K6973" s="23">
        <v>0</v>
      </c>
      <c r="L6973" s="23" t="s">
        <v>55</v>
      </c>
      <c r="M6973" s="23" t="s">
        <v>84</v>
      </c>
      <c r="N6973" s="27">
        <v>42578</v>
      </c>
      <c r="O6973" s="23" t="s">
        <v>56</v>
      </c>
      <c r="P6973" t="str">
        <f t="shared" si="108"/>
        <v>INSERT INTO @DataTable (Deal, AdvanceDate, PROV, DealPurpose, RateType, BEACON, LTV, TDS, GDS, InsuranceType, PrincipalBalance, OccupancyType, AccountStatus, Closed_Date, DelinquencyBucket) VALUES (6972, '2011-07-25', 'AB', 'Refinance External', 'Fixed', 785, 46.87, 26.64, 15.66, 'Conv', 0, 'Owner-Occupied', 'Closed', '2016-07-27', 'Current');</v>
      </c>
    </row>
    <row r="6974" spans="1:16" x14ac:dyDescent="0.35">
      <c r="A6974" s="19">
        <v>6973</v>
      </c>
      <c r="B6974" s="18">
        <v>40522</v>
      </c>
      <c r="C6974" s="19" t="s">
        <v>57</v>
      </c>
      <c r="D6974" s="19" t="s">
        <v>61</v>
      </c>
      <c r="E6974" s="19" t="s">
        <v>40</v>
      </c>
      <c r="F6974" s="19">
        <v>648</v>
      </c>
      <c r="G6974" s="19">
        <v>80</v>
      </c>
      <c r="H6974" s="19">
        <v>41.31</v>
      </c>
      <c r="I6974" s="19">
        <v>23.74</v>
      </c>
      <c r="J6974" s="19" t="s">
        <v>54</v>
      </c>
      <c r="K6974" s="20">
        <v>294688.31</v>
      </c>
      <c r="L6974" s="20" t="s">
        <v>55</v>
      </c>
      <c r="M6974" s="20" t="s">
        <v>83</v>
      </c>
      <c r="N6974" s="26"/>
      <c r="O6974" s="20" t="s">
        <v>56</v>
      </c>
      <c r="P6974" t="str">
        <f t="shared" si="108"/>
        <v>INSERT INTO @DataTable (Deal, AdvanceDate, PROV, DealPurpose, RateType, BEACON, LTV, TDS, GDS, InsuranceType, PrincipalBalance, OccupancyType, AccountStatus, Closed_Date, DelinquencyBucket) VALUES (6973, '2010-12-10', 'ON', 'Purchase', 'ARM', 648, 80, 41.31, 23.74, 'Conv', 294688.31, 'Owner-Occupied', 'Open', '1900-01-00', 'Current');</v>
      </c>
    </row>
    <row r="6975" spans="1:16" x14ac:dyDescent="0.35">
      <c r="A6975" s="22">
        <v>6974</v>
      </c>
      <c r="B6975" s="21">
        <v>40854</v>
      </c>
      <c r="C6975" s="22" t="s">
        <v>57</v>
      </c>
      <c r="D6975" s="22" t="s">
        <v>61</v>
      </c>
      <c r="E6975" s="22" t="s">
        <v>53</v>
      </c>
      <c r="F6975" s="22">
        <v>724</v>
      </c>
      <c r="G6975" s="22">
        <v>80</v>
      </c>
      <c r="H6975" s="22">
        <v>39.68</v>
      </c>
      <c r="I6975" s="22">
        <v>15.75</v>
      </c>
      <c r="J6975" s="22" t="s">
        <v>54</v>
      </c>
      <c r="K6975" s="23">
        <v>166558.57999999999</v>
      </c>
      <c r="L6975" s="23" t="s">
        <v>62</v>
      </c>
      <c r="M6975" s="23" t="s">
        <v>83</v>
      </c>
      <c r="N6975" s="27"/>
      <c r="O6975" s="23" t="s">
        <v>56</v>
      </c>
      <c r="P6975" t="str">
        <f t="shared" si="108"/>
        <v>INSERT INTO @DataTable (Deal, AdvanceDate, PROV, DealPurpose, RateType, BEACON, LTV, TDS, GDS, InsuranceType, PrincipalBalance, OccupancyType, AccountStatus, Closed_Date, DelinquencyBucket) VALUES (6974, '2011-11-07', 'ON', 'Purchase', 'Fixed', 724, 80, 39.68, 15.75, 'Conv', 166558.58, 'Rental', 'Open', '1900-01-00', 'Current');</v>
      </c>
    </row>
    <row r="6976" spans="1:16" x14ac:dyDescent="0.35">
      <c r="A6976" s="19">
        <v>6975</v>
      </c>
      <c r="B6976" s="18">
        <v>40808</v>
      </c>
      <c r="C6976" s="19" t="s">
        <v>58</v>
      </c>
      <c r="D6976" s="19" t="s">
        <v>61</v>
      </c>
      <c r="E6976" s="19" t="s">
        <v>53</v>
      </c>
      <c r="F6976" s="19">
        <v>714</v>
      </c>
      <c r="G6976" s="19">
        <v>95</v>
      </c>
      <c r="H6976" s="19">
        <v>41.27</v>
      </c>
      <c r="I6976" s="19">
        <v>30.67</v>
      </c>
      <c r="J6976" s="19" t="s">
        <v>60</v>
      </c>
      <c r="K6976" s="20">
        <v>465602.39</v>
      </c>
      <c r="L6976" s="20" t="s">
        <v>55</v>
      </c>
      <c r="M6976" s="20" t="s">
        <v>83</v>
      </c>
      <c r="N6976" s="26"/>
      <c r="O6976" s="20" t="s">
        <v>56</v>
      </c>
      <c r="P6976" t="str">
        <f t="shared" si="108"/>
        <v>INSERT INTO @DataTable (Deal, AdvanceDate, PROV, DealPurpose, RateType, BEACON, LTV, TDS, GDS, InsuranceType, PrincipalBalance, OccupancyType, AccountStatus, Closed_Date, DelinquencyBucket) VALUES (6975, '2011-09-22', 'BC', 'Purchase', 'Fixed', 714, 95, 41.27, 30.67, 'HiRatio', 465602.39, 'Owner-Occupied', 'Open', '1900-01-00', 'Current');</v>
      </c>
    </row>
    <row r="6977" spans="1:16" x14ac:dyDescent="0.35">
      <c r="A6977" s="22">
        <v>6976</v>
      </c>
      <c r="B6977" s="21">
        <v>40522</v>
      </c>
      <c r="C6977" s="22" t="s">
        <v>58</v>
      </c>
      <c r="D6977" s="22" t="s">
        <v>52</v>
      </c>
      <c r="E6977" s="22" t="s">
        <v>53</v>
      </c>
      <c r="F6977" s="22">
        <v>672</v>
      </c>
      <c r="G6977" s="22">
        <v>90</v>
      </c>
      <c r="H6977" s="22">
        <v>39.46</v>
      </c>
      <c r="I6977" s="22">
        <v>17.8</v>
      </c>
      <c r="J6977" s="22" t="s">
        <v>60</v>
      </c>
      <c r="K6977" s="23">
        <v>0</v>
      </c>
      <c r="L6977" s="23" t="s">
        <v>55</v>
      </c>
      <c r="M6977" s="23" t="s">
        <v>84</v>
      </c>
      <c r="N6977" s="27">
        <v>40640</v>
      </c>
      <c r="O6977" s="23" t="s">
        <v>56</v>
      </c>
      <c r="P6977" t="str">
        <f t="shared" si="108"/>
        <v>INSERT INTO @DataTable (Deal, AdvanceDate, PROV, DealPurpose, RateType, BEACON, LTV, TDS, GDS, InsuranceType, PrincipalBalance, OccupancyType, AccountStatus, Closed_Date, DelinquencyBucket) VALUES (6976, '2010-12-10', 'BC', 'Refinance External', 'Fixed', 672, 90, 39.46, 17.8, 'HiRatio', 0, 'Owner-Occupied', 'Closed', '2011-04-07', 'Current');</v>
      </c>
    </row>
    <row r="6978" spans="1:16" x14ac:dyDescent="0.35">
      <c r="A6978" s="19">
        <v>6977</v>
      </c>
      <c r="B6978" s="18">
        <v>40842</v>
      </c>
      <c r="C6978" s="19" t="s">
        <v>57</v>
      </c>
      <c r="D6978" s="19" t="s">
        <v>61</v>
      </c>
      <c r="E6978" s="19" t="s">
        <v>53</v>
      </c>
      <c r="F6978" s="19">
        <v>754</v>
      </c>
      <c r="G6978" s="19">
        <v>89.29</v>
      </c>
      <c r="H6978" s="19">
        <v>35.22</v>
      </c>
      <c r="I6978" s="19">
        <v>29.1</v>
      </c>
      <c r="J6978" s="19" t="s">
        <v>60</v>
      </c>
      <c r="K6978" s="20">
        <v>0</v>
      </c>
      <c r="L6978" s="20" t="s">
        <v>55</v>
      </c>
      <c r="M6978" s="20" t="s">
        <v>84</v>
      </c>
      <c r="N6978" s="26">
        <v>41550</v>
      </c>
      <c r="O6978" s="20" t="s">
        <v>56</v>
      </c>
      <c r="P6978" t="str">
        <f t="shared" si="108"/>
        <v>INSERT INTO @DataTable (Deal, AdvanceDate, PROV, DealPurpose, RateType, BEACON, LTV, TDS, GDS, InsuranceType, PrincipalBalance, OccupancyType, AccountStatus, Closed_Date, DelinquencyBucket) VALUES (6977, '2011-10-26', 'ON', 'Purchase', 'Fixed', 754, 89.29, 35.22, 29.1, 'HiRatio', 0, 'Owner-Occupied', 'Closed', '2013-10-03', 'Current');</v>
      </c>
    </row>
    <row r="6979" spans="1:16" x14ac:dyDescent="0.35">
      <c r="A6979" s="22">
        <v>6978</v>
      </c>
      <c r="B6979" s="21">
        <v>41001</v>
      </c>
      <c r="C6979" s="22" t="s">
        <v>57</v>
      </c>
      <c r="D6979" s="22" t="s">
        <v>59</v>
      </c>
      <c r="E6979" s="22" t="s">
        <v>53</v>
      </c>
      <c r="F6979" s="22">
        <v>794</v>
      </c>
      <c r="G6979" s="22">
        <v>82.2</v>
      </c>
      <c r="H6979" s="22">
        <v>30.75</v>
      </c>
      <c r="I6979" s="22">
        <v>21.46</v>
      </c>
      <c r="J6979" s="22" t="s">
        <v>60</v>
      </c>
      <c r="K6979" s="23">
        <v>176592.76</v>
      </c>
      <c r="L6979" s="23" t="s">
        <v>55</v>
      </c>
      <c r="M6979" s="23" t="s">
        <v>83</v>
      </c>
      <c r="N6979" s="27"/>
      <c r="O6979" s="23" t="s">
        <v>56</v>
      </c>
      <c r="P6979" t="str">
        <f t="shared" ref="P6979:P7042" si="109">"INSERT INTO @DataTable (Deal, AdvanceDate, PROV, DealPurpose, RateType, BEACON, LTV, TDS, GDS, InsuranceType, PrincipalBalance, OccupancyType, AccountStatus, Closed_Date, DelinquencyBucket) VALUES (" &amp; A6979 &amp; ", " &amp; "'" &amp; TEXT(B6979, "yyyy-mm-dd") &amp; "', '" &amp; C6979 &amp; "', '" &amp; D6979 &amp; "', '" &amp; E6979 &amp; "', " &amp; F6979 &amp; ", " &amp; G6979 &amp; ", " &amp; H6979 &amp; ", " &amp; I6979 &amp; ", '" &amp; J6979 &amp; "', " &amp; K6979 &amp; ", '" &amp; L6979 &amp; "', '" &amp; M6979 &amp; "', '" &amp;TEXT(N6979, "yyyy-mm-dd") &amp; "', '" &amp; O6979 &amp; "');"</f>
        <v>INSERT INTO @DataTable (Deal, AdvanceDate, PROV, DealPurpose, RateType, BEACON, LTV, TDS, GDS, InsuranceType, PrincipalBalance, OccupancyType, AccountStatus, Closed_Date, DelinquencyBucket) VALUES (6978, '2012-04-02', 'ON', 'Transfer', 'Fixed', 794, 82.2, 30.75, 21.46, 'HiRatio', 176592.76, 'Owner-Occupied', 'Open', '1900-01-00', 'Current');</v>
      </c>
    </row>
    <row r="6980" spans="1:16" x14ac:dyDescent="0.35">
      <c r="A6980" s="19">
        <v>6979</v>
      </c>
      <c r="B6980" s="18">
        <v>40501</v>
      </c>
      <c r="C6980" s="19" t="s">
        <v>57</v>
      </c>
      <c r="D6980" s="19" t="s">
        <v>61</v>
      </c>
      <c r="E6980" s="19" t="s">
        <v>53</v>
      </c>
      <c r="F6980" s="19">
        <v>750</v>
      </c>
      <c r="G6980" s="19">
        <v>80</v>
      </c>
      <c r="H6980" s="19">
        <v>10.85</v>
      </c>
      <c r="I6980" s="19">
        <v>21.41</v>
      </c>
      <c r="J6980" s="19" t="s">
        <v>54</v>
      </c>
      <c r="K6980" s="20">
        <v>0</v>
      </c>
      <c r="L6980" s="20" t="s">
        <v>55</v>
      </c>
      <c r="M6980" s="20" t="s">
        <v>84</v>
      </c>
      <c r="N6980" s="26">
        <v>41361</v>
      </c>
      <c r="O6980" s="20" t="s">
        <v>56</v>
      </c>
      <c r="P6980" t="str">
        <f t="shared" si="109"/>
        <v>INSERT INTO @DataTable (Deal, AdvanceDate, PROV, DealPurpose, RateType, BEACON, LTV, TDS, GDS, InsuranceType, PrincipalBalance, OccupancyType, AccountStatus, Closed_Date, DelinquencyBucket) VALUES (6979, '2010-11-19', 'ON', 'Purchase', 'Fixed', 750, 80, 10.85, 21.41, 'Conv', 0, 'Owner-Occupied', 'Closed', '2013-03-28', 'Current');</v>
      </c>
    </row>
    <row r="6981" spans="1:16" x14ac:dyDescent="0.35">
      <c r="A6981" s="22">
        <v>6980</v>
      </c>
      <c r="B6981" s="21">
        <v>40757</v>
      </c>
      <c r="C6981" s="22" t="s">
        <v>57</v>
      </c>
      <c r="D6981" s="22" t="s">
        <v>52</v>
      </c>
      <c r="E6981" s="22" t="s">
        <v>53</v>
      </c>
      <c r="F6981" s="22">
        <v>720</v>
      </c>
      <c r="G6981" s="22">
        <v>80</v>
      </c>
      <c r="H6981" s="22">
        <v>40.869999999999997</v>
      </c>
      <c r="I6981" s="22">
        <v>21.8</v>
      </c>
      <c r="J6981" s="22" t="s">
        <v>60</v>
      </c>
      <c r="K6981" s="23">
        <v>0</v>
      </c>
      <c r="L6981" s="23" t="s">
        <v>55</v>
      </c>
      <c r="M6981" s="23" t="s">
        <v>84</v>
      </c>
      <c r="N6981" s="27">
        <v>42227</v>
      </c>
      <c r="O6981" s="23" t="s">
        <v>56</v>
      </c>
      <c r="P6981" t="str">
        <f t="shared" si="109"/>
        <v>INSERT INTO @DataTable (Deal, AdvanceDate, PROV, DealPurpose, RateType, BEACON, LTV, TDS, GDS, InsuranceType, PrincipalBalance, OccupancyType, AccountStatus, Closed_Date, DelinquencyBucket) VALUES (6980, '2011-08-02', 'ON', 'Refinance External', 'Fixed', 720, 80, 40.87, 21.8, 'HiRatio', 0, 'Owner-Occupied', 'Closed', '2015-08-11', 'Current');</v>
      </c>
    </row>
    <row r="6982" spans="1:16" x14ac:dyDescent="0.35">
      <c r="A6982" s="19">
        <v>6981</v>
      </c>
      <c r="B6982" s="18">
        <v>40728</v>
      </c>
      <c r="C6982" s="19" t="s">
        <v>57</v>
      </c>
      <c r="D6982" s="19" t="s">
        <v>61</v>
      </c>
      <c r="E6982" s="19" t="s">
        <v>53</v>
      </c>
      <c r="F6982" s="19">
        <v>756</v>
      </c>
      <c r="G6982" s="19">
        <v>30.77</v>
      </c>
      <c r="H6982" s="19">
        <v>40.770000000000003</v>
      </c>
      <c r="I6982" s="19">
        <v>40.770000000000003</v>
      </c>
      <c r="J6982" s="19" t="s">
        <v>54</v>
      </c>
      <c r="K6982" s="20">
        <v>88813.99</v>
      </c>
      <c r="L6982" s="20" t="s">
        <v>55</v>
      </c>
      <c r="M6982" s="20" t="s">
        <v>83</v>
      </c>
      <c r="N6982" s="26"/>
      <c r="O6982" s="20" t="s">
        <v>56</v>
      </c>
      <c r="P6982" t="str">
        <f t="shared" si="109"/>
        <v>INSERT INTO @DataTable (Deal, AdvanceDate, PROV, DealPurpose, RateType, BEACON, LTV, TDS, GDS, InsuranceType, PrincipalBalance, OccupancyType, AccountStatus, Closed_Date, DelinquencyBucket) VALUES (6981, '2011-07-04', 'ON', 'Purchase', 'Fixed', 756, 30.77, 40.77, 40.77, 'Conv', 88813.99, 'Owner-Occupied', 'Open', '1900-01-00', 'Current');</v>
      </c>
    </row>
    <row r="6983" spans="1:16" x14ac:dyDescent="0.35">
      <c r="A6983" s="22">
        <v>6982</v>
      </c>
      <c r="B6983" s="21">
        <v>40526</v>
      </c>
      <c r="C6983" s="22" t="s">
        <v>51</v>
      </c>
      <c r="D6983" s="22" t="s">
        <v>61</v>
      </c>
      <c r="E6983" s="22" t="s">
        <v>40</v>
      </c>
      <c r="F6983" s="22">
        <v>792</v>
      </c>
      <c r="G6983" s="22">
        <v>80</v>
      </c>
      <c r="H6983" s="22">
        <v>29.28</v>
      </c>
      <c r="I6983" s="22">
        <v>22.86</v>
      </c>
      <c r="J6983" s="22" t="s">
        <v>54</v>
      </c>
      <c r="K6983" s="23">
        <v>0</v>
      </c>
      <c r="L6983" s="23" t="s">
        <v>55</v>
      </c>
      <c r="M6983" s="23" t="s">
        <v>84</v>
      </c>
      <c r="N6983" s="27">
        <v>41698</v>
      </c>
      <c r="O6983" s="23" t="s">
        <v>56</v>
      </c>
      <c r="P6983" t="str">
        <f t="shared" si="109"/>
        <v>INSERT INTO @DataTable (Deal, AdvanceDate, PROV, DealPurpose, RateType, BEACON, LTV, TDS, GDS, InsuranceType, PrincipalBalance, OccupancyType, AccountStatus, Closed_Date, DelinquencyBucket) VALUES (6982, '2010-12-14', 'AB', 'Purchase', 'ARM', 792, 80, 29.28, 22.86, 'Conv', 0, 'Owner-Occupied', 'Closed', '2014-02-28', 'Current');</v>
      </c>
    </row>
    <row r="6984" spans="1:16" x14ac:dyDescent="0.35">
      <c r="A6984" s="19">
        <v>6983</v>
      </c>
      <c r="B6984" s="18">
        <v>40471</v>
      </c>
      <c r="C6984" s="19" t="s">
        <v>51</v>
      </c>
      <c r="D6984" s="19" t="s">
        <v>61</v>
      </c>
      <c r="E6984" s="19" t="s">
        <v>53</v>
      </c>
      <c r="F6984" s="19">
        <v>835</v>
      </c>
      <c r="G6984" s="19">
        <v>80</v>
      </c>
      <c r="H6984" s="19">
        <v>37.64</v>
      </c>
      <c r="I6984" s="19">
        <v>8.59</v>
      </c>
      <c r="J6984" s="19" t="s">
        <v>54</v>
      </c>
      <c r="K6984" s="20">
        <v>140491.69</v>
      </c>
      <c r="L6984" s="20" t="s">
        <v>62</v>
      </c>
      <c r="M6984" s="20" t="s">
        <v>83</v>
      </c>
      <c r="N6984" s="26"/>
      <c r="O6984" s="20" t="s">
        <v>56</v>
      </c>
      <c r="P6984" t="str">
        <f t="shared" si="109"/>
        <v>INSERT INTO @DataTable (Deal, AdvanceDate, PROV, DealPurpose, RateType, BEACON, LTV, TDS, GDS, InsuranceType, PrincipalBalance, OccupancyType, AccountStatus, Closed_Date, DelinquencyBucket) VALUES (6983, '2010-10-20', 'AB', 'Purchase', 'Fixed', 835, 80, 37.64, 8.59, 'Conv', 140491.69, 'Rental', 'Open', '1900-01-00', 'Current');</v>
      </c>
    </row>
    <row r="6985" spans="1:16" x14ac:dyDescent="0.35">
      <c r="A6985" s="22">
        <v>6984</v>
      </c>
      <c r="B6985" s="21">
        <v>40445</v>
      </c>
      <c r="C6985" s="22" t="s">
        <v>57</v>
      </c>
      <c r="D6985" s="22" t="s">
        <v>52</v>
      </c>
      <c r="E6985" s="22" t="s">
        <v>53</v>
      </c>
      <c r="F6985" s="22">
        <v>654</v>
      </c>
      <c r="G6985" s="22">
        <v>90</v>
      </c>
      <c r="H6985" s="22">
        <v>38.19</v>
      </c>
      <c r="I6985" s="22">
        <v>31.9</v>
      </c>
      <c r="J6985" s="22" t="s">
        <v>60</v>
      </c>
      <c r="K6985" s="23">
        <v>0</v>
      </c>
      <c r="L6985" s="23" t="s">
        <v>55</v>
      </c>
      <c r="M6985" s="23" t="s">
        <v>84</v>
      </c>
      <c r="N6985" s="27">
        <v>42068</v>
      </c>
      <c r="O6985" s="23" t="s">
        <v>56</v>
      </c>
      <c r="P6985" t="str">
        <f t="shared" si="109"/>
        <v>INSERT INTO @DataTable (Deal, AdvanceDate, PROV, DealPurpose, RateType, BEACON, LTV, TDS, GDS, InsuranceType, PrincipalBalance, OccupancyType, AccountStatus, Closed_Date, DelinquencyBucket) VALUES (6984, '2010-09-24', 'ON', 'Refinance External', 'Fixed', 654, 90, 38.19, 31.9, 'HiRatio', 0, 'Owner-Occupied', 'Closed', '2015-03-05', 'Current');</v>
      </c>
    </row>
    <row r="6986" spans="1:16" x14ac:dyDescent="0.35">
      <c r="A6986" s="19">
        <v>6985</v>
      </c>
      <c r="B6986" s="18">
        <v>40476</v>
      </c>
      <c r="C6986" s="19" t="s">
        <v>51</v>
      </c>
      <c r="D6986" s="19" t="s">
        <v>61</v>
      </c>
      <c r="E6986" s="19" t="s">
        <v>40</v>
      </c>
      <c r="F6986" s="19">
        <v>759</v>
      </c>
      <c r="G6986" s="19">
        <v>70</v>
      </c>
      <c r="H6986" s="19">
        <v>34.1</v>
      </c>
      <c r="I6986" s="19">
        <v>12.6</v>
      </c>
      <c r="J6986" s="19" t="s">
        <v>54</v>
      </c>
      <c r="K6986" s="20">
        <v>198364.93</v>
      </c>
      <c r="L6986" s="20" t="s">
        <v>55</v>
      </c>
      <c r="M6986" s="20" t="s">
        <v>83</v>
      </c>
      <c r="N6986" s="26"/>
      <c r="O6986" s="20" t="s">
        <v>56</v>
      </c>
      <c r="P6986" t="str">
        <f t="shared" si="109"/>
        <v>INSERT INTO @DataTable (Deal, AdvanceDate, PROV, DealPurpose, RateType, BEACON, LTV, TDS, GDS, InsuranceType, PrincipalBalance, OccupancyType, AccountStatus, Closed_Date, DelinquencyBucket) VALUES (6985, '2010-10-25', 'AB', 'Purchase', 'ARM', 759, 70, 34.1, 12.6, 'Conv', 198364.93, 'Owner-Occupied', 'Open', '1900-01-00', 'Current');</v>
      </c>
    </row>
    <row r="6987" spans="1:16" x14ac:dyDescent="0.35">
      <c r="A6987" s="22">
        <v>6986</v>
      </c>
      <c r="B6987" s="21">
        <v>40382</v>
      </c>
      <c r="C6987" s="22" t="s">
        <v>51</v>
      </c>
      <c r="D6987" s="22" t="s">
        <v>61</v>
      </c>
      <c r="E6987" s="22" t="s">
        <v>76</v>
      </c>
      <c r="F6987" s="22">
        <v>733</v>
      </c>
      <c r="G6987" s="22">
        <v>80</v>
      </c>
      <c r="H6987" s="22">
        <v>27.05</v>
      </c>
      <c r="I6987" s="22">
        <v>14.82</v>
      </c>
      <c r="J6987" s="22" t="s">
        <v>77</v>
      </c>
      <c r="K6987" s="23">
        <v>0</v>
      </c>
      <c r="L6987" s="23" t="s">
        <v>55</v>
      </c>
      <c r="M6987" s="23" t="s">
        <v>84</v>
      </c>
      <c r="N6987" s="27">
        <v>40968</v>
      </c>
      <c r="O6987" s="23" t="s">
        <v>56</v>
      </c>
      <c r="P6987" t="str">
        <f t="shared" si="109"/>
        <v>INSERT INTO @DataTable (Deal, AdvanceDate, PROV, DealPurpose, RateType, BEACON, LTV, TDS, GDS, InsuranceType, PrincipalBalance, OccupancyType, AccountStatus, Closed_Date, DelinquencyBucket) VALUES (6986, '2010-07-23', 'AB', 'Purchase', 'Variable', 733, 80, 27.05, 14.82, 'Other', 0, 'Owner-Occupied', 'Closed', '2012-02-29', 'Current');</v>
      </c>
    </row>
    <row r="6988" spans="1:16" x14ac:dyDescent="0.35">
      <c r="A6988" s="19">
        <v>6987</v>
      </c>
      <c r="B6988" s="18">
        <v>40816</v>
      </c>
      <c r="C6988" s="19" t="s">
        <v>65</v>
      </c>
      <c r="D6988" s="19" t="s">
        <v>52</v>
      </c>
      <c r="E6988" s="19" t="s">
        <v>53</v>
      </c>
      <c r="F6988" s="19">
        <v>722</v>
      </c>
      <c r="G6988" s="19">
        <v>85</v>
      </c>
      <c r="H6988" s="19">
        <v>30.42</v>
      </c>
      <c r="I6988" s="19">
        <v>16.29</v>
      </c>
      <c r="J6988" s="19" t="s">
        <v>60</v>
      </c>
      <c r="K6988" s="20">
        <v>139254.53</v>
      </c>
      <c r="L6988" s="20" t="s">
        <v>55</v>
      </c>
      <c r="M6988" s="20" t="s">
        <v>83</v>
      </c>
      <c r="N6988" s="26"/>
      <c r="O6988" s="20" t="s">
        <v>56</v>
      </c>
      <c r="P6988" t="str">
        <f t="shared" si="109"/>
        <v>INSERT INTO @DataTable (Deal, AdvanceDate, PROV, DealPurpose, RateType, BEACON, LTV, TDS, GDS, InsuranceType, PrincipalBalance, OccupancyType, AccountStatus, Closed_Date, DelinquencyBucket) VALUES (6987, '2011-09-30', 'NS', 'Refinance External', 'Fixed', 722, 85, 30.42, 16.29, 'HiRatio', 139254.53, 'Owner-Occupied', 'Open', '1900-01-00', 'Current');</v>
      </c>
    </row>
    <row r="6989" spans="1:16" x14ac:dyDescent="0.35">
      <c r="A6989" s="22">
        <v>6988</v>
      </c>
      <c r="B6989" s="21">
        <v>40452</v>
      </c>
      <c r="C6989" s="22" t="s">
        <v>58</v>
      </c>
      <c r="D6989" s="22" t="s">
        <v>52</v>
      </c>
      <c r="E6989" s="22" t="s">
        <v>40</v>
      </c>
      <c r="F6989" s="22">
        <v>744</v>
      </c>
      <c r="G6989" s="22">
        <v>80</v>
      </c>
      <c r="H6989" s="22">
        <v>31.86</v>
      </c>
      <c r="I6989" s="22">
        <v>24.74</v>
      </c>
      <c r="J6989" s="22" t="s">
        <v>54</v>
      </c>
      <c r="K6989" s="23">
        <v>0</v>
      </c>
      <c r="L6989" s="23" t="s">
        <v>55</v>
      </c>
      <c r="M6989" s="23" t="s">
        <v>84</v>
      </c>
      <c r="N6989" s="27">
        <v>42752</v>
      </c>
      <c r="O6989" s="23" t="s">
        <v>56</v>
      </c>
      <c r="P6989" t="str">
        <f t="shared" si="109"/>
        <v>INSERT INTO @DataTable (Deal, AdvanceDate, PROV, DealPurpose, RateType, BEACON, LTV, TDS, GDS, InsuranceType, PrincipalBalance, OccupancyType, AccountStatus, Closed_Date, DelinquencyBucket) VALUES (6988, '2010-10-01', 'BC', 'Refinance External', 'ARM', 744, 80, 31.86, 24.74, 'Conv', 0, 'Owner-Occupied', 'Closed', '2017-01-17', 'Current');</v>
      </c>
    </row>
    <row r="6990" spans="1:16" x14ac:dyDescent="0.35">
      <c r="A6990" s="19">
        <v>6989</v>
      </c>
      <c r="B6990" s="18">
        <v>41022</v>
      </c>
      <c r="C6990" s="19" t="s">
        <v>57</v>
      </c>
      <c r="D6990" s="19" t="s">
        <v>61</v>
      </c>
      <c r="E6990" s="19" t="s">
        <v>53</v>
      </c>
      <c r="F6990" s="19">
        <v>785</v>
      </c>
      <c r="G6990" s="19">
        <v>89.06</v>
      </c>
      <c r="H6990" s="19">
        <v>38.67</v>
      </c>
      <c r="I6990" s="19">
        <v>38.67</v>
      </c>
      <c r="J6990" s="19" t="s">
        <v>60</v>
      </c>
      <c r="K6990" s="20">
        <v>0</v>
      </c>
      <c r="L6990" s="20" t="s">
        <v>55</v>
      </c>
      <c r="M6990" s="20" t="s">
        <v>84</v>
      </c>
      <c r="N6990" s="26">
        <v>41604</v>
      </c>
      <c r="O6990" s="20" t="s">
        <v>56</v>
      </c>
      <c r="P6990" t="str">
        <f t="shared" si="109"/>
        <v>INSERT INTO @DataTable (Deal, AdvanceDate, PROV, DealPurpose, RateType, BEACON, LTV, TDS, GDS, InsuranceType, PrincipalBalance, OccupancyType, AccountStatus, Closed_Date, DelinquencyBucket) VALUES (6989, '2012-04-23', 'ON', 'Purchase', 'Fixed', 785, 89.06, 38.67, 38.67, 'HiRatio', 0, 'Owner-Occupied', 'Closed', '2013-11-26', 'Current');</v>
      </c>
    </row>
    <row r="6991" spans="1:16" x14ac:dyDescent="0.35">
      <c r="A6991" s="22">
        <v>6990</v>
      </c>
      <c r="B6991" s="21">
        <v>40753</v>
      </c>
      <c r="C6991" s="22" t="s">
        <v>57</v>
      </c>
      <c r="D6991" s="22" t="s">
        <v>61</v>
      </c>
      <c r="E6991" s="22" t="s">
        <v>53</v>
      </c>
      <c r="F6991" s="22">
        <v>707</v>
      </c>
      <c r="G6991" s="22">
        <v>95</v>
      </c>
      <c r="H6991" s="22">
        <v>38.71</v>
      </c>
      <c r="I6991" s="22">
        <v>26.33</v>
      </c>
      <c r="J6991" s="22" t="s">
        <v>60</v>
      </c>
      <c r="K6991" s="23">
        <v>180659.15</v>
      </c>
      <c r="L6991" s="23" t="s">
        <v>55</v>
      </c>
      <c r="M6991" s="23" t="s">
        <v>83</v>
      </c>
      <c r="N6991" s="27"/>
      <c r="O6991" s="23" t="s">
        <v>56</v>
      </c>
      <c r="P6991" t="str">
        <f t="shared" si="109"/>
        <v>INSERT INTO @DataTable (Deal, AdvanceDate, PROV, DealPurpose, RateType, BEACON, LTV, TDS, GDS, InsuranceType, PrincipalBalance, OccupancyType, AccountStatus, Closed_Date, DelinquencyBucket) VALUES (6990, '2011-07-29', 'ON', 'Purchase', 'Fixed', 707, 95, 38.71, 26.33, 'HiRatio', 180659.15, 'Owner-Occupied', 'Open', '1900-01-00', 'Current');</v>
      </c>
    </row>
    <row r="6992" spans="1:16" x14ac:dyDescent="0.35">
      <c r="A6992" s="19">
        <v>6991</v>
      </c>
      <c r="B6992" s="18">
        <v>40318</v>
      </c>
      <c r="C6992" s="19" t="s">
        <v>57</v>
      </c>
      <c r="D6992" s="19" t="s">
        <v>52</v>
      </c>
      <c r="E6992" s="19" t="s">
        <v>53</v>
      </c>
      <c r="F6992" s="19">
        <v>641</v>
      </c>
      <c r="G6992" s="19">
        <v>85</v>
      </c>
      <c r="H6992" s="19">
        <v>27.84</v>
      </c>
      <c r="I6992" s="19">
        <v>23.67</v>
      </c>
      <c r="J6992" s="19" t="s">
        <v>60</v>
      </c>
      <c r="K6992" s="20">
        <v>0</v>
      </c>
      <c r="L6992" s="20" t="s">
        <v>55</v>
      </c>
      <c r="M6992" s="20" t="s">
        <v>84</v>
      </c>
      <c r="N6992" s="26">
        <v>41673</v>
      </c>
      <c r="O6992" s="20" t="s">
        <v>56</v>
      </c>
      <c r="P6992" t="str">
        <f t="shared" si="109"/>
        <v>INSERT INTO @DataTable (Deal, AdvanceDate, PROV, DealPurpose, RateType, BEACON, LTV, TDS, GDS, InsuranceType, PrincipalBalance, OccupancyType, AccountStatus, Closed_Date, DelinquencyBucket) VALUES (6991, '2010-05-20', 'ON', 'Refinance External', 'Fixed', 641, 85, 27.84, 23.67, 'HiRatio', 0, 'Owner-Occupied', 'Closed', '2014-02-03', 'Current');</v>
      </c>
    </row>
    <row r="6993" spans="1:16" x14ac:dyDescent="0.35">
      <c r="A6993" s="22">
        <v>6992</v>
      </c>
      <c r="B6993" s="21">
        <v>40511</v>
      </c>
      <c r="C6993" s="22" t="s">
        <v>57</v>
      </c>
      <c r="D6993" s="22" t="s">
        <v>61</v>
      </c>
      <c r="E6993" s="22" t="s">
        <v>53</v>
      </c>
      <c r="F6993" s="22">
        <v>769</v>
      </c>
      <c r="G6993" s="22">
        <v>80</v>
      </c>
      <c r="H6993" s="22">
        <v>24.19</v>
      </c>
      <c r="I6993" s="22">
        <v>23.69</v>
      </c>
      <c r="J6993" s="22" t="s">
        <v>54</v>
      </c>
      <c r="K6993" s="23">
        <v>0</v>
      </c>
      <c r="L6993" s="23" t="s">
        <v>55</v>
      </c>
      <c r="M6993" s="23" t="s">
        <v>84</v>
      </c>
      <c r="N6993" s="27">
        <v>41192</v>
      </c>
      <c r="O6993" s="23" t="s">
        <v>56</v>
      </c>
      <c r="P6993" t="str">
        <f t="shared" si="109"/>
        <v>INSERT INTO @DataTable (Deal, AdvanceDate, PROV, DealPurpose, RateType, BEACON, LTV, TDS, GDS, InsuranceType, PrincipalBalance, OccupancyType, AccountStatus, Closed_Date, DelinquencyBucket) VALUES (6992, '2010-11-29', 'ON', 'Purchase', 'Fixed', 769, 80, 24.19, 23.69, 'Conv', 0, 'Owner-Occupied', 'Closed', '2012-10-10', 'Current');</v>
      </c>
    </row>
    <row r="6994" spans="1:16" x14ac:dyDescent="0.35">
      <c r="A6994" s="19">
        <v>6993</v>
      </c>
      <c r="B6994" s="18">
        <v>40480</v>
      </c>
      <c r="C6994" s="19" t="s">
        <v>57</v>
      </c>
      <c r="D6994" s="19" t="s">
        <v>52</v>
      </c>
      <c r="E6994" s="19" t="s">
        <v>40</v>
      </c>
      <c r="F6994" s="19">
        <v>771</v>
      </c>
      <c r="G6994" s="19">
        <v>62.32</v>
      </c>
      <c r="H6994" s="19">
        <v>38.799999999999997</v>
      </c>
      <c r="I6994" s="19">
        <v>38.78</v>
      </c>
      <c r="J6994" s="19" t="s">
        <v>54</v>
      </c>
      <c r="K6994" s="20">
        <v>125072.22</v>
      </c>
      <c r="L6994" s="20" t="s">
        <v>55</v>
      </c>
      <c r="M6994" s="20" t="s">
        <v>83</v>
      </c>
      <c r="N6994" s="26"/>
      <c r="O6994" s="20" t="s">
        <v>56</v>
      </c>
      <c r="P6994" t="str">
        <f t="shared" si="109"/>
        <v>INSERT INTO @DataTable (Deal, AdvanceDate, PROV, DealPurpose, RateType, BEACON, LTV, TDS, GDS, InsuranceType, PrincipalBalance, OccupancyType, AccountStatus, Closed_Date, DelinquencyBucket) VALUES (6993, '2010-10-29', 'ON', 'Refinance External', 'ARM', 771, 62.32, 38.8, 38.78, 'Conv', 125072.22, 'Owner-Occupied', 'Open', '1900-01-00', 'Current');</v>
      </c>
    </row>
    <row r="6995" spans="1:16" x14ac:dyDescent="0.35">
      <c r="A6995" s="22">
        <v>6994</v>
      </c>
      <c r="B6995" s="21">
        <v>40529</v>
      </c>
      <c r="C6995" s="22" t="s">
        <v>57</v>
      </c>
      <c r="D6995" s="22" t="s">
        <v>52</v>
      </c>
      <c r="E6995" s="22" t="s">
        <v>40</v>
      </c>
      <c r="F6995" s="22">
        <v>772</v>
      </c>
      <c r="G6995" s="22">
        <v>80</v>
      </c>
      <c r="H6995" s="22">
        <v>38.18</v>
      </c>
      <c r="I6995" s="22">
        <v>29.1</v>
      </c>
      <c r="J6995" s="22" t="s">
        <v>54</v>
      </c>
      <c r="K6995" s="23">
        <v>257914.09</v>
      </c>
      <c r="L6995" s="23" t="s">
        <v>55</v>
      </c>
      <c r="M6995" s="23" t="s">
        <v>83</v>
      </c>
      <c r="N6995" s="27"/>
      <c r="O6995" s="23" t="s">
        <v>56</v>
      </c>
      <c r="P6995" t="str">
        <f t="shared" si="109"/>
        <v>INSERT INTO @DataTable (Deal, AdvanceDate, PROV, DealPurpose, RateType, BEACON, LTV, TDS, GDS, InsuranceType, PrincipalBalance, OccupancyType, AccountStatus, Closed_Date, DelinquencyBucket) VALUES (6994, '2010-12-17', 'ON', 'Refinance External', 'ARM', 772, 80, 38.18, 29.1, 'Conv', 257914.09, 'Owner-Occupied', 'Open', '1900-01-00', 'Current');</v>
      </c>
    </row>
    <row r="6996" spans="1:16" x14ac:dyDescent="0.35">
      <c r="A6996" s="19">
        <v>6995</v>
      </c>
      <c r="B6996" s="18">
        <v>40889</v>
      </c>
      <c r="C6996" s="19" t="s">
        <v>57</v>
      </c>
      <c r="D6996" s="19" t="s">
        <v>61</v>
      </c>
      <c r="E6996" s="19" t="s">
        <v>53</v>
      </c>
      <c r="F6996" s="19">
        <v>708</v>
      </c>
      <c r="G6996" s="19">
        <v>95</v>
      </c>
      <c r="H6996" s="19">
        <v>30.38</v>
      </c>
      <c r="I6996" s="19">
        <v>21.62</v>
      </c>
      <c r="J6996" s="19" t="s">
        <v>60</v>
      </c>
      <c r="K6996" s="20">
        <v>223798.19</v>
      </c>
      <c r="L6996" s="20" t="s">
        <v>55</v>
      </c>
      <c r="M6996" s="20" t="s">
        <v>83</v>
      </c>
      <c r="N6996" s="26"/>
      <c r="O6996" s="20" t="s">
        <v>56</v>
      </c>
      <c r="P6996" t="str">
        <f t="shared" si="109"/>
        <v>INSERT INTO @DataTable (Deal, AdvanceDate, PROV, DealPurpose, RateType, BEACON, LTV, TDS, GDS, InsuranceType, PrincipalBalance, OccupancyType, AccountStatus, Closed_Date, DelinquencyBucket) VALUES (6995, '2011-12-12', 'ON', 'Purchase', 'Fixed', 708, 95, 30.38, 21.62, 'HiRatio', 223798.19, 'Owner-Occupied', 'Open', '1900-01-00', 'Current');</v>
      </c>
    </row>
    <row r="6997" spans="1:16" x14ac:dyDescent="0.35">
      <c r="A6997" s="22">
        <v>6996</v>
      </c>
      <c r="B6997" s="21">
        <v>40882</v>
      </c>
      <c r="C6997" s="22" t="s">
        <v>58</v>
      </c>
      <c r="D6997" s="22" t="s">
        <v>61</v>
      </c>
      <c r="E6997" s="22" t="s">
        <v>53</v>
      </c>
      <c r="F6997" s="22">
        <v>795</v>
      </c>
      <c r="G6997" s="22">
        <v>24.88</v>
      </c>
      <c r="H6997" s="22">
        <v>16.28</v>
      </c>
      <c r="I6997" s="22">
        <v>15.84</v>
      </c>
      <c r="J6997" s="22" t="s">
        <v>54</v>
      </c>
      <c r="K6997" s="23">
        <v>121556.95</v>
      </c>
      <c r="L6997" s="23" t="s">
        <v>55</v>
      </c>
      <c r="M6997" s="23" t="s">
        <v>83</v>
      </c>
      <c r="N6997" s="27"/>
      <c r="O6997" s="23" t="s">
        <v>56</v>
      </c>
      <c r="P6997" t="str">
        <f t="shared" si="109"/>
        <v>INSERT INTO @DataTable (Deal, AdvanceDate, PROV, DealPurpose, RateType, BEACON, LTV, TDS, GDS, InsuranceType, PrincipalBalance, OccupancyType, AccountStatus, Closed_Date, DelinquencyBucket) VALUES (6996, '2011-12-05', 'BC', 'Purchase', 'Fixed', 795, 24.88, 16.28, 15.84, 'Conv', 121556.95, 'Owner-Occupied', 'Open', '1900-01-00', 'Current');</v>
      </c>
    </row>
    <row r="6998" spans="1:16" x14ac:dyDescent="0.35">
      <c r="A6998" s="19">
        <v>6997</v>
      </c>
      <c r="B6998" s="18">
        <v>40753</v>
      </c>
      <c r="C6998" s="19" t="s">
        <v>57</v>
      </c>
      <c r="D6998" s="19" t="s">
        <v>61</v>
      </c>
      <c r="E6998" s="19" t="s">
        <v>53</v>
      </c>
      <c r="F6998" s="19">
        <v>785</v>
      </c>
      <c r="G6998" s="19">
        <v>90</v>
      </c>
      <c r="H6998" s="19">
        <v>36.81</v>
      </c>
      <c r="I6998" s="19">
        <v>24.07</v>
      </c>
      <c r="J6998" s="19" t="s">
        <v>60</v>
      </c>
      <c r="K6998" s="20">
        <v>287005.12</v>
      </c>
      <c r="L6998" s="20" t="s">
        <v>55</v>
      </c>
      <c r="M6998" s="20" t="s">
        <v>83</v>
      </c>
      <c r="N6998" s="26"/>
      <c r="O6998" s="20" t="s">
        <v>56</v>
      </c>
      <c r="P6998" t="str">
        <f t="shared" si="109"/>
        <v>INSERT INTO @DataTable (Deal, AdvanceDate, PROV, DealPurpose, RateType, BEACON, LTV, TDS, GDS, InsuranceType, PrincipalBalance, OccupancyType, AccountStatus, Closed_Date, DelinquencyBucket) VALUES (6997, '2011-07-29', 'ON', 'Purchase', 'Fixed', 785, 90, 36.81, 24.07, 'HiRatio', 287005.12, 'Owner-Occupied', 'Open', '1900-01-00', 'Current');</v>
      </c>
    </row>
    <row r="6999" spans="1:16" x14ac:dyDescent="0.35">
      <c r="A6999" s="22">
        <v>6998</v>
      </c>
      <c r="B6999" s="21">
        <v>40410</v>
      </c>
      <c r="C6999" s="22" t="s">
        <v>57</v>
      </c>
      <c r="D6999" s="22" t="s">
        <v>52</v>
      </c>
      <c r="E6999" s="22" t="s">
        <v>40</v>
      </c>
      <c r="F6999" s="22">
        <v>666</v>
      </c>
      <c r="G6999" s="22">
        <v>77.44</v>
      </c>
      <c r="H6999" s="22">
        <v>34.58</v>
      </c>
      <c r="I6999" s="22">
        <v>-1.89</v>
      </c>
      <c r="J6999" s="22" t="s">
        <v>54</v>
      </c>
      <c r="K6999" s="23">
        <v>0</v>
      </c>
      <c r="L6999" s="23" t="s">
        <v>62</v>
      </c>
      <c r="M6999" s="23" t="s">
        <v>84</v>
      </c>
      <c r="N6999" s="27">
        <v>40788</v>
      </c>
      <c r="O6999" s="23" t="s">
        <v>56</v>
      </c>
      <c r="P6999" t="str">
        <f t="shared" si="109"/>
        <v>INSERT INTO @DataTable (Deal, AdvanceDate, PROV, DealPurpose, RateType, BEACON, LTV, TDS, GDS, InsuranceType, PrincipalBalance, OccupancyType, AccountStatus, Closed_Date, DelinquencyBucket) VALUES (6998, '2010-08-20', 'ON', 'Refinance External', 'ARM', 666, 77.44, 34.58, -1.89, 'Conv', 0, 'Rental', 'Closed', '2011-09-02', 'Current');</v>
      </c>
    </row>
    <row r="7000" spans="1:16" x14ac:dyDescent="0.35">
      <c r="A7000" s="19">
        <v>6999</v>
      </c>
      <c r="B7000" s="18">
        <v>40788</v>
      </c>
      <c r="C7000" s="19" t="s">
        <v>58</v>
      </c>
      <c r="D7000" s="19" t="s">
        <v>52</v>
      </c>
      <c r="E7000" s="19" t="s">
        <v>53</v>
      </c>
      <c r="F7000" s="19">
        <v>736</v>
      </c>
      <c r="G7000" s="19">
        <v>80</v>
      </c>
      <c r="H7000" s="19">
        <v>31.47</v>
      </c>
      <c r="I7000" s="19">
        <v>19.95</v>
      </c>
      <c r="J7000" s="19" t="s">
        <v>60</v>
      </c>
      <c r="K7000" s="20">
        <v>0</v>
      </c>
      <c r="L7000" s="20" t="s">
        <v>55</v>
      </c>
      <c r="M7000" s="20" t="s">
        <v>84</v>
      </c>
      <c r="N7000" s="26">
        <v>41115</v>
      </c>
      <c r="O7000" s="20" t="s">
        <v>56</v>
      </c>
      <c r="P7000" t="str">
        <f t="shared" si="109"/>
        <v>INSERT INTO @DataTable (Deal, AdvanceDate, PROV, DealPurpose, RateType, BEACON, LTV, TDS, GDS, InsuranceType, PrincipalBalance, OccupancyType, AccountStatus, Closed_Date, DelinquencyBucket) VALUES (6999, '2011-09-02', 'BC', 'Refinance External', 'Fixed', 736, 80, 31.47, 19.95, 'HiRatio', 0, 'Owner-Occupied', 'Closed', '2012-07-25', 'Current');</v>
      </c>
    </row>
    <row r="7001" spans="1:16" x14ac:dyDescent="0.35">
      <c r="A7001" s="22">
        <v>7000</v>
      </c>
      <c r="B7001" s="21">
        <v>40443</v>
      </c>
      <c r="C7001" s="22" t="s">
        <v>74</v>
      </c>
      <c r="D7001" s="22" t="s">
        <v>52</v>
      </c>
      <c r="E7001" s="22" t="s">
        <v>53</v>
      </c>
      <c r="F7001" s="22">
        <v>666</v>
      </c>
      <c r="G7001" s="22">
        <v>80</v>
      </c>
      <c r="H7001" s="22">
        <v>17.16</v>
      </c>
      <c r="I7001" s="22">
        <v>23.11</v>
      </c>
      <c r="J7001" s="22" t="s">
        <v>54</v>
      </c>
      <c r="K7001" s="23">
        <v>0</v>
      </c>
      <c r="L7001" s="23" t="s">
        <v>62</v>
      </c>
      <c r="M7001" s="23" t="s">
        <v>84</v>
      </c>
      <c r="N7001" s="27">
        <v>41078</v>
      </c>
      <c r="O7001" s="23" t="s">
        <v>56</v>
      </c>
      <c r="P7001" t="str">
        <f t="shared" si="109"/>
        <v>INSERT INTO @DataTable (Deal, AdvanceDate, PROV, DealPurpose, RateType, BEACON, LTV, TDS, GDS, InsuranceType, PrincipalBalance, OccupancyType, AccountStatus, Closed_Date, DelinquencyBucket) VALUES (7000, '2010-09-22', 'MB', 'Refinance External', 'Fixed', 666, 80, 17.16, 23.11, 'Conv', 0, 'Rental', 'Closed', '2012-06-18', 'Current');</v>
      </c>
    </row>
    <row r="7002" spans="1:16" x14ac:dyDescent="0.35">
      <c r="A7002" s="19">
        <v>7001</v>
      </c>
      <c r="B7002" s="18">
        <v>40784</v>
      </c>
      <c r="C7002" s="19" t="s">
        <v>51</v>
      </c>
      <c r="D7002" s="19" t="s">
        <v>61</v>
      </c>
      <c r="E7002" s="19" t="s">
        <v>53</v>
      </c>
      <c r="F7002" s="19">
        <v>738</v>
      </c>
      <c r="G7002" s="19">
        <v>89.62</v>
      </c>
      <c r="H7002" s="19">
        <v>22.26</v>
      </c>
      <c r="I7002" s="19">
        <v>5.44</v>
      </c>
      <c r="J7002" s="19" t="s">
        <v>60</v>
      </c>
      <c r="K7002" s="20">
        <v>0</v>
      </c>
      <c r="L7002" s="20" t="s">
        <v>66</v>
      </c>
      <c r="M7002" s="20" t="s">
        <v>84</v>
      </c>
      <c r="N7002" s="26">
        <v>42625</v>
      </c>
      <c r="O7002" s="20" t="s">
        <v>56</v>
      </c>
      <c r="P7002" t="str">
        <f t="shared" si="109"/>
        <v>INSERT INTO @DataTable (Deal, AdvanceDate, PROV, DealPurpose, RateType, BEACON, LTV, TDS, GDS, InsuranceType, PrincipalBalance, OccupancyType, AccountStatus, Closed_Date, DelinquencyBucket) VALUES (7001, '2011-08-29', 'AB', 'Purchase', 'Fixed', 738, 89.62, 22.26, 5.44, 'HiRatio', 0, 'Second Home', 'Closed', '2016-09-12', 'Current');</v>
      </c>
    </row>
    <row r="7003" spans="1:16" x14ac:dyDescent="0.35">
      <c r="A7003" s="22">
        <v>7002</v>
      </c>
      <c r="B7003" s="21">
        <v>40410</v>
      </c>
      <c r="C7003" s="22" t="s">
        <v>58</v>
      </c>
      <c r="D7003" s="22" t="s">
        <v>52</v>
      </c>
      <c r="E7003" s="22" t="s">
        <v>53</v>
      </c>
      <c r="F7003" s="22">
        <v>623</v>
      </c>
      <c r="G7003" s="22">
        <v>68</v>
      </c>
      <c r="H7003" s="22">
        <v>30.26</v>
      </c>
      <c r="I7003" s="22">
        <v>31.67</v>
      </c>
      <c r="J7003" s="22" t="s">
        <v>54</v>
      </c>
      <c r="K7003" s="23">
        <v>0</v>
      </c>
      <c r="L7003" s="23" t="s">
        <v>55</v>
      </c>
      <c r="M7003" s="23" t="s">
        <v>84</v>
      </c>
      <c r="N7003" s="27">
        <v>40815</v>
      </c>
      <c r="O7003" s="23" t="s">
        <v>56</v>
      </c>
      <c r="P7003" t="str">
        <f t="shared" si="109"/>
        <v>INSERT INTO @DataTable (Deal, AdvanceDate, PROV, DealPurpose, RateType, BEACON, LTV, TDS, GDS, InsuranceType, PrincipalBalance, OccupancyType, AccountStatus, Closed_Date, DelinquencyBucket) VALUES (7002, '2010-08-20', 'BC', 'Refinance External', 'Fixed', 623, 68, 30.26, 31.67, 'Conv', 0, 'Owner-Occupied', 'Closed', '2011-09-29', 'Current');</v>
      </c>
    </row>
    <row r="7004" spans="1:16" x14ac:dyDescent="0.35">
      <c r="A7004" s="19">
        <v>7003</v>
      </c>
      <c r="B7004" s="18">
        <v>40325</v>
      </c>
      <c r="C7004" s="19" t="s">
        <v>58</v>
      </c>
      <c r="D7004" s="19" t="s">
        <v>61</v>
      </c>
      <c r="E7004" s="19" t="s">
        <v>53</v>
      </c>
      <c r="F7004" s="19">
        <v>749</v>
      </c>
      <c r="G7004" s="19">
        <v>80</v>
      </c>
      <c r="H7004" s="19">
        <v>43.74</v>
      </c>
      <c r="I7004" s="19">
        <v>29.05</v>
      </c>
      <c r="J7004" s="19" t="s">
        <v>54</v>
      </c>
      <c r="K7004" s="20">
        <v>0</v>
      </c>
      <c r="L7004" s="20" t="s">
        <v>55</v>
      </c>
      <c r="M7004" s="20" t="s">
        <v>84</v>
      </c>
      <c r="N7004" s="26">
        <v>41066</v>
      </c>
      <c r="O7004" s="20" t="s">
        <v>56</v>
      </c>
      <c r="P7004" t="str">
        <f t="shared" si="109"/>
        <v>INSERT INTO @DataTable (Deal, AdvanceDate, PROV, DealPurpose, RateType, BEACON, LTV, TDS, GDS, InsuranceType, PrincipalBalance, OccupancyType, AccountStatus, Closed_Date, DelinquencyBucket) VALUES (7003, '2010-05-27', 'BC', 'Purchase', 'Fixed', 749, 80, 43.74, 29.05, 'Conv', 0, 'Owner-Occupied', 'Closed', '2012-06-06', 'Current');</v>
      </c>
    </row>
    <row r="7005" spans="1:16" x14ac:dyDescent="0.35">
      <c r="A7005" s="22">
        <v>7004</v>
      </c>
      <c r="B7005" s="21">
        <v>40326</v>
      </c>
      <c r="C7005" s="22" t="s">
        <v>57</v>
      </c>
      <c r="D7005" s="22" t="s">
        <v>52</v>
      </c>
      <c r="E7005" s="22" t="s">
        <v>40</v>
      </c>
      <c r="F7005" s="22">
        <v>668</v>
      </c>
      <c r="G7005" s="22">
        <v>54.05</v>
      </c>
      <c r="H7005" s="22">
        <v>27.39</v>
      </c>
      <c r="I7005" s="22">
        <v>27.06</v>
      </c>
      <c r="J7005" s="22" t="s">
        <v>54</v>
      </c>
      <c r="K7005" s="23">
        <v>0</v>
      </c>
      <c r="L7005" s="23" t="s">
        <v>55</v>
      </c>
      <c r="M7005" s="23" t="s">
        <v>84</v>
      </c>
      <c r="N7005" s="27">
        <v>41536</v>
      </c>
      <c r="O7005" s="23" t="s">
        <v>56</v>
      </c>
      <c r="P7005" t="str">
        <f t="shared" si="109"/>
        <v>INSERT INTO @DataTable (Deal, AdvanceDate, PROV, DealPurpose, RateType, BEACON, LTV, TDS, GDS, InsuranceType, PrincipalBalance, OccupancyType, AccountStatus, Closed_Date, DelinquencyBucket) VALUES (7004, '2010-05-28', 'ON', 'Refinance External', 'ARM', 668, 54.05, 27.39, 27.06, 'Conv', 0, 'Owner-Occupied', 'Closed', '2013-09-19', 'Current');</v>
      </c>
    </row>
    <row r="7006" spans="1:16" x14ac:dyDescent="0.35">
      <c r="A7006" s="19">
        <v>7005</v>
      </c>
      <c r="B7006" s="18">
        <v>40492</v>
      </c>
      <c r="C7006" s="19" t="s">
        <v>57</v>
      </c>
      <c r="D7006" s="19" t="s">
        <v>61</v>
      </c>
      <c r="E7006" s="19" t="s">
        <v>53</v>
      </c>
      <c r="F7006" s="19">
        <v>799</v>
      </c>
      <c r="G7006" s="19">
        <v>80</v>
      </c>
      <c r="H7006" s="19">
        <v>36.159999999999997</v>
      </c>
      <c r="I7006" s="19">
        <v>35.340000000000003</v>
      </c>
      <c r="J7006" s="19" t="s">
        <v>54</v>
      </c>
      <c r="K7006" s="20">
        <v>0</v>
      </c>
      <c r="L7006" s="20" t="s">
        <v>55</v>
      </c>
      <c r="M7006" s="20" t="s">
        <v>84</v>
      </c>
      <c r="N7006" s="26">
        <v>41373</v>
      </c>
      <c r="O7006" s="20" t="s">
        <v>56</v>
      </c>
      <c r="P7006" t="str">
        <f t="shared" si="109"/>
        <v>INSERT INTO @DataTable (Deal, AdvanceDate, PROV, DealPurpose, RateType, BEACON, LTV, TDS, GDS, InsuranceType, PrincipalBalance, OccupancyType, AccountStatus, Closed_Date, DelinquencyBucket) VALUES (7005, '2010-11-10', 'ON', 'Purchase', 'Fixed', 799, 80, 36.16, 35.34, 'Conv', 0, 'Owner-Occupied', 'Closed', '2013-04-09', 'Current');</v>
      </c>
    </row>
    <row r="7007" spans="1:16" x14ac:dyDescent="0.35">
      <c r="A7007" s="22">
        <v>7006</v>
      </c>
      <c r="B7007" s="21">
        <v>40962</v>
      </c>
      <c r="C7007" s="22" t="s">
        <v>51</v>
      </c>
      <c r="D7007" s="22" t="s">
        <v>52</v>
      </c>
      <c r="E7007" s="22" t="s">
        <v>53</v>
      </c>
      <c r="F7007" s="22">
        <v>735</v>
      </c>
      <c r="G7007" s="22">
        <v>80</v>
      </c>
      <c r="H7007" s="22">
        <v>19.43</v>
      </c>
      <c r="I7007" s="22">
        <v>17.38</v>
      </c>
      <c r="J7007" s="22" t="s">
        <v>54</v>
      </c>
      <c r="K7007" s="23">
        <v>0</v>
      </c>
      <c r="L7007" s="23" t="s">
        <v>55</v>
      </c>
      <c r="M7007" s="23" t="s">
        <v>84</v>
      </c>
      <c r="N7007" s="27">
        <v>41100</v>
      </c>
      <c r="O7007" s="23" t="s">
        <v>56</v>
      </c>
      <c r="P7007" t="str">
        <f t="shared" si="109"/>
        <v>INSERT INTO @DataTable (Deal, AdvanceDate, PROV, DealPurpose, RateType, BEACON, LTV, TDS, GDS, InsuranceType, PrincipalBalance, OccupancyType, AccountStatus, Closed_Date, DelinquencyBucket) VALUES (7006, '2012-02-23', 'AB', 'Refinance External', 'Fixed', 735, 80, 19.43, 17.38, 'Conv', 0, 'Owner-Occupied', 'Closed', '2012-07-10', 'Current');</v>
      </c>
    </row>
    <row r="7008" spans="1:16" x14ac:dyDescent="0.35">
      <c r="A7008" s="19">
        <v>7007</v>
      </c>
      <c r="B7008" s="18">
        <v>40396</v>
      </c>
      <c r="C7008" s="19" t="s">
        <v>57</v>
      </c>
      <c r="D7008" s="19" t="s">
        <v>61</v>
      </c>
      <c r="E7008" s="19" t="s">
        <v>53</v>
      </c>
      <c r="F7008" s="19">
        <v>717</v>
      </c>
      <c r="G7008" s="19">
        <v>95</v>
      </c>
      <c r="H7008" s="19">
        <v>22.44</v>
      </c>
      <c r="I7008" s="19">
        <v>22.3</v>
      </c>
      <c r="J7008" s="19" t="s">
        <v>60</v>
      </c>
      <c r="K7008" s="20">
        <v>0</v>
      </c>
      <c r="L7008" s="20" t="s">
        <v>55</v>
      </c>
      <c r="M7008" s="20" t="s">
        <v>84</v>
      </c>
      <c r="N7008" s="26">
        <v>41494</v>
      </c>
      <c r="O7008" s="20" t="s">
        <v>56</v>
      </c>
      <c r="P7008" t="str">
        <f t="shared" si="109"/>
        <v>INSERT INTO @DataTable (Deal, AdvanceDate, PROV, DealPurpose, RateType, BEACON, LTV, TDS, GDS, InsuranceType, PrincipalBalance, OccupancyType, AccountStatus, Closed_Date, DelinquencyBucket) VALUES (7007, '2010-08-06', 'ON', 'Purchase', 'Fixed', 717, 95, 22.44, 22.3, 'HiRatio', 0, 'Owner-Occupied', 'Closed', '2013-08-08', 'Current');</v>
      </c>
    </row>
    <row r="7009" spans="1:16" x14ac:dyDescent="0.35">
      <c r="A7009" s="22">
        <v>7008</v>
      </c>
      <c r="B7009" s="21">
        <v>40415</v>
      </c>
      <c r="C7009" s="22" t="s">
        <v>58</v>
      </c>
      <c r="D7009" s="22" t="s">
        <v>61</v>
      </c>
      <c r="E7009" s="22" t="s">
        <v>76</v>
      </c>
      <c r="F7009" s="22">
        <v>733</v>
      </c>
      <c r="G7009" s="22">
        <v>80</v>
      </c>
      <c r="H7009" s="22">
        <v>26.8</v>
      </c>
      <c r="I7009" s="22">
        <v>27.27</v>
      </c>
      <c r="J7009" s="22" t="s">
        <v>77</v>
      </c>
      <c r="K7009" s="23">
        <v>0</v>
      </c>
      <c r="L7009" s="23" t="s">
        <v>66</v>
      </c>
      <c r="M7009" s="23" t="s">
        <v>83</v>
      </c>
      <c r="N7009" s="27"/>
      <c r="O7009" s="23" t="s">
        <v>56</v>
      </c>
      <c r="P7009" t="str">
        <f t="shared" si="109"/>
        <v>INSERT INTO @DataTable (Deal, AdvanceDate, PROV, DealPurpose, RateType, BEACON, LTV, TDS, GDS, InsuranceType, PrincipalBalance, OccupancyType, AccountStatus, Closed_Date, DelinquencyBucket) VALUES (7008, '2010-08-25', 'BC', 'Purchase', 'Variable', 733, 80, 26.8, 27.27, 'Other', 0, 'Second Home', 'Open', '1900-01-00', 'Current');</v>
      </c>
    </row>
    <row r="7010" spans="1:16" x14ac:dyDescent="0.35">
      <c r="A7010" s="19">
        <v>7009</v>
      </c>
      <c r="B7010" s="18">
        <v>40492</v>
      </c>
      <c r="C7010" s="19" t="s">
        <v>51</v>
      </c>
      <c r="D7010" s="19" t="s">
        <v>61</v>
      </c>
      <c r="E7010" s="19" t="s">
        <v>53</v>
      </c>
      <c r="F7010" s="19">
        <v>772</v>
      </c>
      <c r="G7010" s="19">
        <v>95</v>
      </c>
      <c r="H7010" s="19">
        <v>42.77</v>
      </c>
      <c r="I7010" s="19">
        <v>28.05</v>
      </c>
      <c r="J7010" s="19" t="s">
        <v>60</v>
      </c>
      <c r="K7010" s="20">
        <v>0</v>
      </c>
      <c r="L7010" s="20" t="s">
        <v>55</v>
      </c>
      <c r="M7010" s="20" t="s">
        <v>84</v>
      </c>
      <c r="N7010" s="26">
        <v>42334</v>
      </c>
      <c r="O7010" s="20" t="s">
        <v>56</v>
      </c>
      <c r="P7010" t="str">
        <f t="shared" si="109"/>
        <v>INSERT INTO @DataTable (Deal, AdvanceDate, PROV, DealPurpose, RateType, BEACON, LTV, TDS, GDS, InsuranceType, PrincipalBalance, OccupancyType, AccountStatus, Closed_Date, DelinquencyBucket) VALUES (7009, '2010-11-10', 'AB', 'Purchase', 'Fixed', 772, 95, 42.77, 28.05, 'HiRatio', 0, 'Owner-Occupied', 'Closed', '2015-11-26', 'Current');</v>
      </c>
    </row>
    <row r="7011" spans="1:16" x14ac:dyDescent="0.35">
      <c r="A7011" s="22">
        <v>7010</v>
      </c>
      <c r="B7011" s="21">
        <v>40420</v>
      </c>
      <c r="C7011" s="22" t="s">
        <v>57</v>
      </c>
      <c r="D7011" s="22" t="s">
        <v>59</v>
      </c>
      <c r="E7011" s="22" t="s">
        <v>53</v>
      </c>
      <c r="F7011" s="22">
        <v>735</v>
      </c>
      <c r="G7011" s="22">
        <v>58.59</v>
      </c>
      <c r="H7011" s="22">
        <v>41.29</v>
      </c>
      <c r="I7011" s="22">
        <v>27.19</v>
      </c>
      <c r="J7011" s="22" t="s">
        <v>54</v>
      </c>
      <c r="K7011" s="23">
        <v>0</v>
      </c>
      <c r="L7011" s="23" t="s">
        <v>55</v>
      </c>
      <c r="M7011" s="23" t="s">
        <v>84</v>
      </c>
      <c r="N7011" s="27">
        <v>41046</v>
      </c>
      <c r="O7011" s="23" t="s">
        <v>56</v>
      </c>
      <c r="P7011" t="str">
        <f t="shared" si="109"/>
        <v>INSERT INTO @DataTable (Deal, AdvanceDate, PROV, DealPurpose, RateType, BEACON, LTV, TDS, GDS, InsuranceType, PrincipalBalance, OccupancyType, AccountStatus, Closed_Date, DelinquencyBucket) VALUES (7010, '2010-08-30', 'ON', 'Transfer', 'Fixed', 735, 58.59, 41.29, 27.19, 'Conv', 0, 'Owner-Occupied', 'Closed', '2012-05-17', 'Current');</v>
      </c>
    </row>
    <row r="7012" spans="1:16" x14ac:dyDescent="0.35">
      <c r="A7012" s="19">
        <v>7011</v>
      </c>
      <c r="B7012" s="18">
        <v>40444</v>
      </c>
      <c r="C7012" s="19" t="s">
        <v>58</v>
      </c>
      <c r="D7012" s="19" t="s">
        <v>61</v>
      </c>
      <c r="E7012" s="19" t="s">
        <v>53</v>
      </c>
      <c r="F7012" s="19">
        <v>754</v>
      </c>
      <c r="G7012" s="19">
        <v>95</v>
      </c>
      <c r="H7012" s="19">
        <v>35.49</v>
      </c>
      <c r="I7012" s="19">
        <v>26.69</v>
      </c>
      <c r="J7012" s="19" t="s">
        <v>60</v>
      </c>
      <c r="K7012" s="20">
        <v>0</v>
      </c>
      <c r="L7012" s="20" t="s">
        <v>55</v>
      </c>
      <c r="M7012" s="20" t="s">
        <v>84</v>
      </c>
      <c r="N7012" s="26">
        <v>42272</v>
      </c>
      <c r="O7012" s="20" t="s">
        <v>56</v>
      </c>
      <c r="P7012" t="str">
        <f t="shared" si="109"/>
        <v>INSERT INTO @DataTable (Deal, AdvanceDate, PROV, DealPurpose, RateType, BEACON, LTV, TDS, GDS, InsuranceType, PrincipalBalance, OccupancyType, AccountStatus, Closed_Date, DelinquencyBucket) VALUES (7011, '2010-09-23', 'BC', 'Purchase', 'Fixed', 754, 95, 35.49, 26.69, 'HiRatio', 0, 'Owner-Occupied', 'Closed', '2015-09-25', 'Current');</v>
      </c>
    </row>
    <row r="7013" spans="1:16" x14ac:dyDescent="0.35">
      <c r="A7013" s="22">
        <v>7012</v>
      </c>
      <c r="B7013" s="21">
        <v>40735</v>
      </c>
      <c r="C7013" s="22" t="s">
        <v>57</v>
      </c>
      <c r="D7013" s="22" t="s">
        <v>52</v>
      </c>
      <c r="E7013" s="22" t="s">
        <v>53</v>
      </c>
      <c r="F7013" s="22">
        <v>690</v>
      </c>
      <c r="G7013" s="22">
        <v>77.55</v>
      </c>
      <c r="H7013" s="22">
        <v>36.090000000000003</v>
      </c>
      <c r="I7013" s="22">
        <v>36.090000000000003</v>
      </c>
      <c r="J7013" s="22" t="s">
        <v>54</v>
      </c>
      <c r="K7013" s="23">
        <v>0</v>
      </c>
      <c r="L7013" s="23" t="s">
        <v>55</v>
      </c>
      <c r="M7013" s="23" t="s">
        <v>84</v>
      </c>
      <c r="N7013" s="27">
        <v>41852</v>
      </c>
      <c r="O7013" s="23" t="s">
        <v>56</v>
      </c>
      <c r="P7013" t="str">
        <f t="shared" si="109"/>
        <v>INSERT INTO @DataTable (Deal, AdvanceDate, PROV, DealPurpose, RateType, BEACON, LTV, TDS, GDS, InsuranceType, PrincipalBalance, OccupancyType, AccountStatus, Closed_Date, DelinquencyBucket) VALUES (7012, '2011-07-11', 'ON', 'Refinance External', 'Fixed', 690, 77.55, 36.09, 36.09, 'Conv', 0, 'Owner-Occupied', 'Closed', '2014-08-01', 'Current');</v>
      </c>
    </row>
    <row r="7014" spans="1:16" x14ac:dyDescent="0.35">
      <c r="A7014" s="19">
        <v>7013</v>
      </c>
      <c r="B7014" s="18">
        <v>40891</v>
      </c>
      <c r="C7014" s="19" t="s">
        <v>57</v>
      </c>
      <c r="D7014" s="19" t="s">
        <v>61</v>
      </c>
      <c r="E7014" s="19" t="s">
        <v>53</v>
      </c>
      <c r="F7014" s="19">
        <v>767</v>
      </c>
      <c r="G7014" s="19">
        <v>80</v>
      </c>
      <c r="H7014" s="19">
        <v>42.17</v>
      </c>
      <c r="I7014" s="19">
        <v>24.17</v>
      </c>
      <c r="J7014" s="19" t="s">
        <v>54</v>
      </c>
      <c r="K7014" s="20">
        <v>546608.99</v>
      </c>
      <c r="L7014" s="20" t="s">
        <v>55</v>
      </c>
      <c r="M7014" s="20" t="s">
        <v>83</v>
      </c>
      <c r="N7014" s="26"/>
      <c r="O7014" s="20" t="s">
        <v>56</v>
      </c>
      <c r="P7014" t="str">
        <f t="shared" si="109"/>
        <v>INSERT INTO @DataTable (Deal, AdvanceDate, PROV, DealPurpose, RateType, BEACON, LTV, TDS, GDS, InsuranceType, PrincipalBalance, OccupancyType, AccountStatus, Closed_Date, DelinquencyBucket) VALUES (7013, '2011-12-14', 'ON', 'Purchase', 'Fixed', 767, 80, 42.17, 24.17, 'Conv', 546608.99, 'Owner-Occupied', 'Open', '1900-01-00', 'Current');</v>
      </c>
    </row>
    <row r="7015" spans="1:16" x14ac:dyDescent="0.35">
      <c r="A7015" s="22">
        <v>7014</v>
      </c>
      <c r="B7015" s="21">
        <v>42335</v>
      </c>
      <c r="C7015" s="22" t="s">
        <v>57</v>
      </c>
      <c r="D7015" s="22" t="s">
        <v>61</v>
      </c>
      <c r="E7015" s="22" t="s">
        <v>40</v>
      </c>
      <c r="F7015" s="22">
        <v>795</v>
      </c>
      <c r="G7015" s="22">
        <v>95</v>
      </c>
      <c r="H7015" s="22">
        <v>37.18</v>
      </c>
      <c r="I7015" s="22">
        <v>11.84</v>
      </c>
      <c r="J7015" s="22" t="s">
        <v>60</v>
      </c>
      <c r="K7015" s="23">
        <v>265805.03999999998</v>
      </c>
      <c r="L7015" s="23" t="s">
        <v>66</v>
      </c>
      <c r="M7015" s="23" t="s">
        <v>83</v>
      </c>
      <c r="N7015" s="27"/>
      <c r="O7015" s="23" t="s">
        <v>56</v>
      </c>
      <c r="P7015" t="str">
        <f t="shared" si="109"/>
        <v>INSERT INTO @DataTable (Deal, AdvanceDate, PROV, DealPurpose, RateType, BEACON, LTV, TDS, GDS, InsuranceType, PrincipalBalance, OccupancyType, AccountStatus, Closed_Date, DelinquencyBucket) VALUES (7014, '2015-11-27', 'ON', 'Purchase', 'ARM', 795, 95, 37.18, 11.84, 'HiRatio', 265805.04, 'Second Home', 'Open', '1900-01-00', 'Current');</v>
      </c>
    </row>
    <row r="7016" spans="1:16" x14ac:dyDescent="0.35">
      <c r="A7016" s="19">
        <v>7015</v>
      </c>
      <c r="B7016" s="18">
        <v>41018</v>
      </c>
      <c r="C7016" s="19" t="s">
        <v>51</v>
      </c>
      <c r="D7016" s="19" t="s">
        <v>61</v>
      </c>
      <c r="E7016" s="19" t="s">
        <v>53</v>
      </c>
      <c r="F7016" s="19">
        <v>729</v>
      </c>
      <c r="G7016" s="19">
        <v>73.09</v>
      </c>
      <c r="H7016" s="19">
        <v>39.35</v>
      </c>
      <c r="I7016" s="19">
        <v>24.73</v>
      </c>
      <c r="J7016" s="19" t="s">
        <v>54</v>
      </c>
      <c r="K7016" s="20">
        <v>0</v>
      </c>
      <c r="L7016" s="20" t="s">
        <v>55</v>
      </c>
      <c r="M7016" s="20" t="s">
        <v>84</v>
      </c>
      <c r="N7016" s="26">
        <v>41971</v>
      </c>
      <c r="O7016" s="20" t="s">
        <v>56</v>
      </c>
      <c r="P7016" t="str">
        <f t="shared" si="109"/>
        <v>INSERT INTO @DataTable (Deal, AdvanceDate, PROV, DealPurpose, RateType, BEACON, LTV, TDS, GDS, InsuranceType, PrincipalBalance, OccupancyType, AccountStatus, Closed_Date, DelinquencyBucket) VALUES (7015, '2012-04-19', 'AB', 'Purchase', 'Fixed', 729, 73.09, 39.35, 24.73, 'Conv', 0, 'Owner-Occupied', 'Closed', '2014-11-28', 'Current');</v>
      </c>
    </row>
    <row r="7017" spans="1:16" x14ac:dyDescent="0.35">
      <c r="A7017" s="22">
        <v>7016</v>
      </c>
      <c r="B7017" s="21">
        <v>40912</v>
      </c>
      <c r="C7017" s="22" t="s">
        <v>57</v>
      </c>
      <c r="D7017" s="22" t="s">
        <v>52</v>
      </c>
      <c r="E7017" s="22" t="s">
        <v>53</v>
      </c>
      <c r="F7017" s="22">
        <v>634</v>
      </c>
      <c r="G7017" s="22">
        <v>78.69</v>
      </c>
      <c r="H7017" s="22">
        <v>24.93</v>
      </c>
      <c r="I7017" s="22">
        <v>20.5</v>
      </c>
      <c r="J7017" s="22" t="s">
        <v>54</v>
      </c>
      <c r="K7017" s="23">
        <v>0</v>
      </c>
      <c r="L7017" s="23" t="s">
        <v>55</v>
      </c>
      <c r="M7017" s="23" t="s">
        <v>84</v>
      </c>
      <c r="N7017" s="27">
        <v>42003</v>
      </c>
      <c r="O7017" s="23" t="s">
        <v>56</v>
      </c>
      <c r="P7017" t="str">
        <f t="shared" si="109"/>
        <v>INSERT INTO @DataTable (Deal, AdvanceDate, PROV, DealPurpose, RateType, BEACON, LTV, TDS, GDS, InsuranceType, PrincipalBalance, OccupancyType, AccountStatus, Closed_Date, DelinquencyBucket) VALUES (7016, '2012-01-04', 'ON', 'Refinance External', 'Fixed', 634, 78.69, 24.93, 20.5, 'Conv', 0, 'Owner-Occupied', 'Closed', '2014-12-30', 'Current');</v>
      </c>
    </row>
    <row r="7018" spans="1:16" x14ac:dyDescent="0.35">
      <c r="A7018" s="19">
        <v>7017</v>
      </c>
      <c r="B7018" s="18">
        <v>40753</v>
      </c>
      <c r="C7018" s="19" t="s">
        <v>51</v>
      </c>
      <c r="D7018" s="19" t="s">
        <v>52</v>
      </c>
      <c r="E7018" s="19" t="s">
        <v>53</v>
      </c>
      <c r="F7018" s="19">
        <v>771</v>
      </c>
      <c r="G7018" s="19">
        <v>77.2</v>
      </c>
      <c r="H7018" s="19">
        <v>34.159999999999997</v>
      </c>
      <c r="I7018" s="19">
        <v>27.99</v>
      </c>
      <c r="J7018" s="19" t="s">
        <v>54</v>
      </c>
      <c r="K7018" s="20">
        <v>0</v>
      </c>
      <c r="L7018" s="20" t="s">
        <v>55</v>
      </c>
      <c r="M7018" s="20" t="s">
        <v>84</v>
      </c>
      <c r="N7018" s="26">
        <v>42586</v>
      </c>
      <c r="O7018" s="20" t="s">
        <v>56</v>
      </c>
      <c r="P7018" t="str">
        <f t="shared" si="109"/>
        <v>INSERT INTO @DataTable (Deal, AdvanceDate, PROV, DealPurpose, RateType, BEACON, LTV, TDS, GDS, InsuranceType, PrincipalBalance, OccupancyType, AccountStatus, Closed_Date, DelinquencyBucket) VALUES (7017, '2011-07-29', 'AB', 'Refinance External', 'Fixed', 771, 77.2, 34.16, 27.99, 'Conv', 0, 'Owner-Occupied', 'Closed', '2016-08-04', 'Current');</v>
      </c>
    </row>
    <row r="7019" spans="1:16" x14ac:dyDescent="0.35">
      <c r="A7019" s="22">
        <v>7018</v>
      </c>
      <c r="B7019" s="21">
        <v>40752</v>
      </c>
      <c r="C7019" s="22" t="s">
        <v>57</v>
      </c>
      <c r="D7019" s="22" t="s">
        <v>61</v>
      </c>
      <c r="E7019" s="22" t="s">
        <v>40</v>
      </c>
      <c r="F7019" s="22">
        <v>722</v>
      </c>
      <c r="G7019" s="22">
        <v>80</v>
      </c>
      <c r="H7019" s="22">
        <v>38.04</v>
      </c>
      <c r="I7019" s="22">
        <v>11.11</v>
      </c>
      <c r="J7019" s="22" t="s">
        <v>54</v>
      </c>
      <c r="K7019" s="23">
        <v>0</v>
      </c>
      <c r="L7019" s="23" t="s">
        <v>62</v>
      </c>
      <c r="M7019" s="23" t="s">
        <v>84</v>
      </c>
      <c r="N7019" s="27">
        <v>42563</v>
      </c>
      <c r="O7019" s="23" t="s">
        <v>56</v>
      </c>
      <c r="P7019" t="str">
        <f t="shared" si="109"/>
        <v>INSERT INTO @DataTable (Deal, AdvanceDate, PROV, DealPurpose, RateType, BEACON, LTV, TDS, GDS, InsuranceType, PrincipalBalance, OccupancyType, AccountStatus, Closed_Date, DelinquencyBucket) VALUES (7018, '2011-07-28', 'ON', 'Purchase', 'ARM', 722, 80, 38.04, 11.11, 'Conv', 0, 'Rental', 'Closed', '2016-07-12', 'Current');</v>
      </c>
    </row>
    <row r="7020" spans="1:16" x14ac:dyDescent="0.35">
      <c r="A7020" s="19">
        <v>7019</v>
      </c>
      <c r="B7020" s="18">
        <v>40877</v>
      </c>
      <c r="C7020" s="19" t="s">
        <v>57</v>
      </c>
      <c r="D7020" s="19" t="s">
        <v>52</v>
      </c>
      <c r="E7020" s="19" t="s">
        <v>53</v>
      </c>
      <c r="F7020" s="19">
        <v>653</v>
      </c>
      <c r="G7020" s="19">
        <v>85</v>
      </c>
      <c r="H7020" s="19">
        <v>31.95</v>
      </c>
      <c r="I7020" s="19">
        <v>18.399999999999999</v>
      </c>
      <c r="J7020" s="19" t="s">
        <v>60</v>
      </c>
      <c r="K7020" s="20">
        <v>0</v>
      </c>
      <c r="L7020" s="20" t="s">
        <v>55</v>
      </c>
      <c r="M7020" s="20" t="s">
        <v>84</v>
      </c>
      <c r="N7020" s="26">
        <v>41648</v>
      </c>
      <c r="O7020" s="20" t="s">
        <v>56</v>
      </c>
      <c r="P7020" t="str">
        <f t="shared" si="109"/>
        <v>INSERT INTO @DataTable (Deal, AdvanceDate, PROV, DealPurpose, RateType, BEACON, LTV, TDS, GDS, InsuranceType, PrincipalBalance, OccupancyType, AccountStatus, Closed_Date, DelinquencyBucket) VALUES (7019, '2011-11-30', 'ON', 'Refinance External', 'Fixed', 653, 85, 31.95, 18.4, 'HiRatio', 0, 'Owner-Occupied', 'Closed', '2014-01-09', 'Current');</v>
      </c>
    </row>
    <row r="7021" spans="1:16" x14ac:dyDescent="0.35">
      <c r="A7021" s="22">
        <v>7020</v>
      </c>
      <c r="B7021" s="21">
        <v>40438</v>
      </c>
      <c r="C7021" s="22" t="s">
        <v>58</v>
      </c>
      <c r="D7021" s="22" t="s">
        <v>52</v>
      </c>
      <c r="E7021" s="22"/>
      <c r="F7021" s="22">
        <v>681</v>
      </c>
      <c r="G7021" s="22">
        <v>80</v>
      </c>
      <c r="H7021" s="22">
        <v>14.97</v>
      </c>
      <c r="I7021" s="22">
        <v>24.01</v>
      </c>
      <c r="J7021" s="22" t="s">
        <v>77</v>
      </c>
      <c r="K7021" s="23">
        <v>0</v>
      </c>
      <c r="L7021" s="23" t="s">
        <v>62</v>
      </c>
      <c r="M7021" s="23" t="s">
        <v>84</v>
      </c>
      <c r="N7021" s="27">
        <v>41554</v>
      </c>
      <c r="O7021" s="23" t="s">
        <v>56</v>
      </c>
      <c r="P7021" t="str">
        <f t="shared" si="109"/>
        <v>INSERT INTO @DataTable (Deal, AdvanceDate, PROV, DealPurpose, RateType, BEACON, LTV, TDS, GDS, InsuranceType, PrincipalBalance, OccupancyType, AccountStatus, Closed_Date, DelinquencyBucket) VALUES (7020, '2010-09-17', 'BC', 'Refinance External', '', 681, 80, 14.97, 24.01, 'Other', 0, 'Rental', 'Closed', '2013-10-07', 'Current');</v>
      </c>
    </row>
    <row r="7022" spans="1:16" x14ac:dyDescent="0.35">
      <c r="A7022" s="19">
        <v>7021</v>
      </c>
      <c r="B7022" s="18">
        <v>40525</v>
      </c>
      <c r="C7022" s="19" t="s">
        <v>57</v>
      </c>
      <c r="D7022" s="19" t="s">
        <v>61</v>
      </c>
      <c r="E7022" s="19" t="s">
        <v>53</v>
      </c>
      <c r="F7022" s="19">
        <v>773</v>
      </c>
      <c r="G7022" s="19">
        <v>95</v>
      </c>
      <c r="H7022" s="19">
        <v>42.97</v>
      </c>
      <c r="I7022" s="19">
        <v>24.08</v>
      </c>
      <c r="J7022" s="19" t="s">
        <v>60</v>
      </c>
      <c r="K7022" s="20">
        <v>131774.79999999999</v>
      </c>
      <c r="L7022" s="20" t="s">
        <v>55</v>
      </c>
      <c r="M7022" s="20" t="s">
        <v>83</v>
      </c>
      <c r="N7022" s="26"/>
      <c r="O7022" s="20" t="s">
        <v>56</v>
      </c>
      <c r="P7022" t="str">
        <f t="shared" si="109"/>
        <v>INSERT INTO @DataTable (Deal, AdvanceDate, PROV, DealPurpose, RateType, BEACON, LTV, TDS, GDS, InsuranceType, PrincipalBalance, OccupancyType, AccountStatus, Closed_Date, DelinquencyBucket) VALUES (7021, '2010-12-13', 'ON', 'Purchase', 'Fixed', 773, 95, 42.97, 24.08, 'HiRatio', 131774.8, 'Owner-Occupied', 'Open', '1900-01-00', 'Current');</v>
      </c>
    </row>
    <row r="7023" spans="1:16" x14ac:dyDescent="0.35">
      <c r="A7023" s="22">
        <v>7022</v>
      </c>
      <c r="B7023" s="21">
        <v>40312</v>
      </c>
      <c r="C7023" s="22" t="s">
        <v>57</v>
      </c>
      <c r="D7023" s="22" t="s">
        <v>52</v>
      </c>
      <c r="E7023" s="22" t="s">
        <v>53</v>
      </c>
      <c r="F7023" s="22">
        <v>792</v>
      </c>
      <c r="G7023" s="22">
        <v>64.709999999999994</v>
      </c>
      <c r="H7023" s="22">
        <v>18.78</v>
      </c>
      <c r="I7023" s="22">
        <v>16.64</v>
      </c>
      <c r="J7023" s="22" t="s">
        <v>54</v>
      </c>
      <c r="K7023" s="23">
        <v>0</v>
      </c>
      <c r="L7023" s="23" t="s">
        <v>55</v>
      </c>
      <c r="M7023" s="23" t="s">
        <v>84</v>
      </c>
      <c r="N7023" s="27">
        <v>42152</v>
      </c>
      <c r="O7023" s="23" t="s">
        <v>56</v>
      </c>
      <c r="P7023" t="str">
        <f t="shared" si="109"/>
        <v>INSERT INTO @DataTable (Deal, AdvanceDate, PROV, DealPurpose, RateType, BEACON, LTV, TDS, GDS, InsuranceType, PrincipalBalance, OccupancyType, AccountStatus, Closed_Date, DelinquencyBucket) VALUES (7022, '2010-05-14', 'ON', 'Refinance External', 'Fixed', 792, 64.71, 18.78, 16.64, 'Conv', 0, 'Owner-Occupied', 'Closed', '2015-05-28', 'Current');</v>
      </c>
    </row>
    <row r="7024" spans="1:16" x14ac:dyDescent="0.35">
      <c r="A7024" s="19">
        <v>7023</v>
      </c>
      <c r="B7024" s="18">
        <v>40645</v>
      </c>
      <c r="C7024" s="19" t="s">
        <v>51</v>
      </c>
      <c r="D7024" s="19" t="s">
        <v>61</v>
      </c>
      <c r="E7024" s="19" t="s">
        <v>53</v>
      </c>
      <c r="F7024" s="19">
        <v>675</v>
      </c>
      <c r="G7024" s="19">
        <v>62.5</v>
      </c>
      <c r="H7024" s="19">
        <v>30.49</v>
      </c>
      <c r="I7024" s="19">
        <v>19.440000000000001</v>
      </c>
      <c r="J7024" s="19" t="s">
        <v>54</v>
      </c>
      <c r="K7024" s="20">
        <v>0</v>
      </c>
      <c r="L7024" s="20" t="s">
        <v>55</v>
      </c>
      <c r="M7024" s="20" t="s">
        <v>84</v>
      </c>
      <c r="N7024" s="26">
        <v>40945</v>
      </c>
      <c r="O7024" s="20" t="s">
        <v>56</v>
      </c>
      <c r="P7024" t="str">
        <f t="shared" si="109"/>
        <v>INSERT INTO @DataTable (Deal, AdvanceDate, PROV, DealPurpose, RateType, BEACON, LTV, TDS, GDS, InsuranceType, PrincipalBalance, OccupancyType, AccountStatus, Closed_Date, DelinquencyBucket) VALUES (7023, '2011-04-12', 'AB', 'Purchase', 'Fixed', 675, 62.5, 30.49, 19.44, 'Conv', 0, 'Owner-Occupied', 'Closed', '2012-02-06', 'Current');</v>
      </c>
    </row>
    <row r="7025" spans="1:16" x14ac:dyDescent="0.35">
      <c r="A7025" s="22">
        <v>7024</v>
      </c>
      <c r="B7025" s="21">
        <v>40787</v>
      </c>
      <c r="C7025" s="22" t="s">
        <v>57</v>
      </c>
      <c r="D7025" s="22" t="s">
        <v>61</v>
      </c>
      <c r="E7025" s="22" t="s">
        <v>40</v>
      </c>
      <c r="F7025" s="22">
        <v>755</v>
      </c>
      <c r="G7025" s="22">
        <v>90</v>
      </c>
      <c r="H7025" s="22">
        <v>30.78</v>
      </c>
      <c r="I7025" s="22">
        <v>28.85</v>
      </c>
      <c r="J7025" s="22" t="s">
        <v>60</v>
      </c>
      <c r="K7025" s="23">
        <v>0</v>
      </c>
      <c r="L7025" s="23" t="s">
        <v>55</v>
      </c>
      <c r="M7025" s="23" t="s">
        <v>84</v>
      </c>
      <c r="N7025" s="27">
        <v>41659</v>
      </c>
      <c r="O7025" s="23" t="s">
        <v>56</v>
      </c>
      <c r="P7025" t="str">
        <f t="shared" si="109"/>
        <v>INSERT INTO @DataTable (Deal, AdvanceDate, PROV, DealPurpose, RateType, BEACON, LTV, TDS, GDS, InsuranceType, PrincipalBalance, OccupancyType, AccountStatus, Closed_Date, DelinquencyBucket) VALUES (7024, '2011-09-01', 'ON', 'Purchase', 'ARM', 755, 90, 30.78, 28.85, 'HiRatio', 0, 'Owner-Occupied', 'Closed', '2014-01-20', 'Current');</v>
      </c>
    </row>
    <row r="7026" spans="1:16" x14ac:dyDescent="0.35">
      <c r="A7026" s="19">
        <v>7025</v>
      </c>
      <c r="B7026" s="18">
        <v>40816</v>
      </c>
      <c r="C7026" s="19" t="s">
        <v>51</v>
      </c>
      <c r="D7026" s="19" t="s">
        <v>61</v>
      </c>
      <c r="E7026" s="19" t="s">
        <v>53</v>
      </c>
      <c r="F7026" s="19">
        <v>774</v>
      </c>
      <c r="G7026" s="19">
        <v>90</v>
      </c>
      <c r="H7026" s="19">
        <v>28.46</v>
      </c>
      <c r="I7026" s="19">
        <v>28.38</v>
      </c>
      <c r="J7026" s="19" t="s">
        <v>60</v>
      </c>
      <c r="K7026" s="20">
        <v>0</v>
      </c>
      <c r="L7026" s="20" t="s">
        <v>55</v>
      </c>
      <c r="M7026" s="20" t="s">
        <v>84</v>
      </c>
      <c r="N7026" s="26">
        <v>42675</v>
      </c>
      <c r="O7026" s="20" t="s">
        <v>56</v>
      </c>
      <c r="P7026" t="str">
        <f t="shared" si="109"/>
        <v>INSERT INTO @DataTable (Deal, AdvanceDate, PROV, DealPurpose, RateType, BEACON, LTV, TDS, GDS, InsuranceType, PrincipalBalance, OccupancyType, AccountStatus, Closed_Date, DelinquencyBucket) VALUES (7025, '2011-09-30', 'AB', 'Purchase', 'Fixed', 774, 90, 28.46, 28.38, 'HiRatio', 0, 'Owner-Occupied', 'Closed', '2016-11-01', 'Current');</v>
      </c>
    </row>
    <row r="7027" spans="1:16" x14ac:dyDescent="0.35">
      <c r="A7027" s="22">
        <v>7026</v>
      </c>
      <c r="B7027" s="21">
        <v>40724</v>
      </c>
      <c r="C7027" s="22" t="s">
        <v>57</v>
      </c>
      <c r="D7027" s="22" t="s">
        <v>52</v>
      </c>
      <c r="E7027" s="22" t="s">
        <v>53</v>
      </c>
      <c r="F7027" s="22">
        <v>708</v>
      </c>
      <c r="G7027" s="22">
        <v>85</v>
      </c>
      <c r="H7027" s="22">
        <v>32.630000000000003</v>
      </c>
      <c r="I7027" s="22">
        <v>22.63</v>
      </c>
      <c r="J7027" s="22" t="s">
        <v>60</v>
      </c>
      <c r="K7027" s="23">
        <v>0</v>
      </c>
      <c r="L7027" s="23" t="s">
        <v>55</v>
      </c>
      <c r="M7027" s="23" t="s">
        <v>84</v>
      </c>
      <c r="N7027" s="27">
        <v>42193</v>
      </c>
      <c r="O7027" s="23" t="s">
        <v>56</v>
      </c>
      <c r="P7027" t="str">
        <f t="shared" si="109"/>
        <v>INSERT INTO @DataTable (Deal, AdvanceDate, PROV, DealPurpose, RateType, BEACON, LTV, TDS, GDS, InsuranceType, PrincipalBalance, OccupancyType, AccountStatus, Closed_Date, DelinquencyBucket) VALUES (7026, '2011-06-30', 'ON', 'Refinance External', 'Fixed', 708, 85, 32.63, 22.63, 'HiRatio', 0, 'Owner-Occupied', 'Closed', '2015-07-08', 'Current');</v>
      </c>
    </row>
    <row r="7028" spans="1:16" x14ac:dyDescent="0.35">
      <c r="A7028" s="19">
        <v>7027</v>
      </c>
      <c r="B7028" s="18">
        <v>40513</v>
      </c>
      <c r="C7028" s="19" t="s">
        <v>51</v>
      </c>
      <c r="D7028" s="19" t="s">
        <v>61</v>
      </c>
      <c r="E7028" s="19" t="s">
        <v>53</v>
      </c>
      <c r="F7028" s="19">
        <v>694</v>
      </c>
      <c r="G7028" s="19">
        <v>95</v>
      </c>
      <c r="H7028" s="19">
        <v>37.33</v>
      </c>
      <c r="I7028" s="19">
        <v>29.02</v>
      </c>
      <c r="J7028" s="19" t="s">
        <v>60</v>
      </c>
      <c r="K7028" s="20">
        <v>0</v>
      </c>
      <c r="L7028" s="20" t="s">
        <v>55</v>
      </c>
      <c r="M7028" s="20" t="s">
        <v>84</v>
      </c>
      <c r="N7028" s="26">
        <v>42331</v>
      </c>
      <c r="O7028" s="20" t="s">
        <v>56</v>
      </c>
      <c r="P7028" t="str">
        <f t="shared" si="109"/>
        <v>INSERT INTO @DataTable (Deal, AdvanceDate, PROV, DealPurpose, RateType, BEACON, LTV, TDS, GDS, InsuranceType, PrincipalBalance, OccupancyType, AccountStatus, Closed_Date, DelinquencyBucket) VALUES (7027, '2010-12-01', 'AB', 'Purchase', 'Fixed', 694, 95, 37.33, 29.02, 'HiRatio', 0, 'Owner-Occupied', 'Closed', '2015-11-23', 'Current');</v>
      </c>
    </row>
    <row r="7029" spans="1:16" x14ac:dyDescent="0.35">
      <c r="A7029" s="22">
        <v>7028</v>
      </c>
      <c r="B7029" s="21">
        <v>40968</v>
      </c>
      <c r="C7029" s="22" t="s">
        <v>57</v>
      </c>
      <c r="D7029" s="22" t="s">
        <v>52</v>
      </c>
      <c r="E7029" s="22" t="s">
        <v>53</v>
      </c>
      <c r="F7029" s="22">
        <v>615</v>
      </c>
      <c r="G7029" s="22">
        <v>85</v>
      </c>
      <c r="H7029" s="22">
        <v>42.18</v>
      </c>
      <c r="I7029" s="22">
        <v>25.33</v>
      </c>
      <c r="J7029" s="22" t="s">
        <v>60</v>
      </c>
      <c r="K7029" s="23">
        <v>278859.23</v>
      </c>
      <c r="L7029" s="23" t="s">
        <v>55</v>
      </c>
      <c r="M7029" s="23" t="s">
        <v>83</v>
      </c>
      <c r="N7029" s="27"/>
      <c r="O7029" s="23" t="s">
        <v>56</v>
      </c>
      <c r="P7029" t="str">
        <f t="shared" si="109"/>
        <v>INSERT INTO @DataTable (Deal, AdvanceDate, PROV, DealPurpose, RateType, BEACON, LTV, TDS, GDS, InsuranceType, PrincipalBalance, OccupancyType, AccountStatus, Closed_Date, DelinquencyBucket) VALUES (7028, '2012-02-29', 'ON', 'Refinance External', 'Fixed', 615, 85, 42.18, 25.33, 'HiRatio', 278859.23, 'Owner-Occupied', 'Open', '1900-01-00', 'Current');</v>
      </c>
    </row>
    <row r="7030" spans="1:16" x14ac:dyDescent="0.35">
      <c r="A7030" s="19">
        <v>7029</v>
      </c>
      <c r="B7030" s="18">
        <v>41030</v>
      </c>
      <c r="C7030" s="19" t="s">
        <v>51</v>
      </c>
      <c r="D7030" s="19" t="s">
        <v>61</v>
      </c>
      <c r="E7030" s="19" t="s">
        <v>53</v>
      </c>
      <c r="F7030" s="19">
        <v>676</v>
      </c>
      <c r="G7030" s="19">
        <v>95</v>
      </c>
      <c r="H7030" s="19">
        <v>39.06</v>
      </c>
      <c r="I7030" s="19">
        <v>11.76</v>
      </c>
      <c r="J7030" s="19" t="s">
        <v>60</v>
      </c>
      <c r="K7030" s="20">
        <v>412005.03</v>
      </c>
      <c r="L7030" s="20" t="s">
        <v>55</v>
      </c>
      <c r="M7030" s="20" t="s">
        <v>83</v>
      </c>
      <c r="N7030" s="26"/>
      <c r="O7030" s="20" t="s">
        <v>56</v>
      </c>
      <c r="P7030" t="str">
        <f t="shared" si="109"/>
        <v>INSERT INTO @DataTable (Deal, AdvanceDate, PROV, DealPurpose, RateType, BEACON, LTV, TDS, GDS, InsuranceType, PrincipalBalance, OccupancyType, AccountStatus, Closed_Date, DelinquencyBucket) VALUES (7029, '2012-05-01', 'AB', 'Purchase', 'Fixed', 676, 95, 39.06, 11.76, 'HiRatio', 412005.03, 'Owner-Occupied', 'Open', '1900-01-00', 'Current');</v>
      </c>
    </row>
    <row r="7031" spans="1:16" x14ac:dyDescent="0.35">
      <c r="A7031" s="22">
        <v>7030</v>
      </c>
      <c r="B7031" s="21">
        <v>40739</v>
      </c>
      <c r="C7031" s="22" t="s">
        <v>51</v>
      </c>
      <c r="D7031" s="22" t="s">
        <v>52</v>
      </c>
      <c r="E7031" s="22" t="s">
        <v>53</v>
      </c>
      <c r="F7031" s="22">
        <v>713</v>
      </c>
      <c r="G7031" s="22">
        <v>84.76</v>
      </c>
      <c r="H7031" s="22">
        <v>39.119999999999997</v>
      </c>
      <c r="I7031" s="22">
        <v>29.42</v>
      </c>
      <c r="J7031" s="22" t="s">
        <v>60</v>
      </c>
      <c r="K7031" s="23">
        <v>0</v>
      </c>
      <c r="L7031" s="23" t="s">
        <v>55</v>
      </c>
      <c r="M7031" s="23" t="s">
        <v>84</v>
      </c>
      <c r="N7031" s="27">
        <v>41807</v>
      </c>
      <c r="O7031" s="23" t="s">
        <v>56</v>
      </c>
      <c r="P7031" t="str">
        <f t="shared" si="109"/>
        <v>INSERT INTO @DataTable (Deal, AdvanceDate, PROV, DealPurpose, RateType, BEACON, LTV, TDS, GDS, InsuranceType, PrincipalBalance, OccupancyType, AccountStatus, Closed_Date, DelinquencyBucket) VALUES (7030, '2011-07-15', 'AB', 'Refinance External', 'Fixed', 713, 84.76, 39.12, 29.42, 'HiRatio', 0, 'Owner-Occupied', 'Closed', '2014-06-17', 'Current');</v>
      </c>
    </row>
    <row r="7032" spans="1:16" x14ac:dyDescent="0.35">
      <c r="A7032" s="19">
        <v>7031</v>
      </c>
      <c r="B7032" s="18">
        <v>40919</v>
      </c>
      <c r="C7032" s="19" t="s">
        <v>51</v>
      </c>
      <c r="D7032" s="19" t="s">
        <v>61</v>
      </c>
      <c r="E7032" s="19" t="s">
        <v>53</v>
      </c>
      <c r="F7032" s="19">
        <v>685</v>
      </c>
      <c r="G7032" s="19">
        <v>95</v>
      </c>
      <c r="H7032" s="19">
        <v>35.869999999999997</v>
      </c>
      <c r="I7032" s="19">
        <v>23</v>
      </c>
      <c r="J7032" s="19" t="s">
        <v>60</v>
      </c>
      <c r="K7032" s="20">
        <v>0</v>
      </c>
      <c r="L7032" s="20" t="s">
        <v>55</v>
      </c>
      <c r="M7032" s="20" t="s">
        <v>84</v>
      </c>
      <c r="N7032" s="26">
        <v>42751</v>
      </c>
      <c r="O7032" s="20" t="s">
        <v>56</v>
      </c>
      <c r="P7032" t="str">
        <f t="shared" si="109"/>
        <v>INSERT INTO @DataTable (Deal, AdvanceDate, PROV, DealPurpose, RateType, BEACON, LTV, TDS, GDS, InsuranceType, PrincipalBalance, OccupancyType, AccountStatus, Closed_Date, DelinquencyBucket) VALUES (7031, '2012-01-11', 'AB', 'Purchase', 'Fixed', 685, 95, 35.87, 23, 'HiRatio', 0, 'Owner-Occupied', 'Closed', '2017-01-16', 'Current');</v>
      </c>
    </row>
    <row r="7033" spans="1:16" x14ac:dyDescent="0.35">
      <c r="A7033" s="22">
        <v>7032</v>
      </c>
      <c r="B7033" s="21">
        <v>40801</v>
      </c>
      <c r="C7033" s="22" t="s">
        <v>57</v>
      </c>
      <c r="D7033" s="22" t="s">
        <v>61</v>
      </c>
      <c r="E7033" s="22" t="s">
        <v>53</v>
      </c>
      <c r="F7033" s="22">
        <v>734</v>
      </c>
      <c r="G7033" s="22">
        <v>90</v>
      </c>
      <c r="H7033" s="22">
        <v>31.27</v>
      </c>
      <c r="I7033" s="22">
        <v>30.37</v>
      </c>
      <c r="J7033" s="22" t="s">
        <v>60</v>
      </c>
      <c r="K7033" s="23">
        <v>0</v>
      </c>
      <c r="L7033" s="23" t="s">
        <v>55</v>
      </c>
      <c r="M7033" s="23" t="s">
        <v>84</v>
      </c>
      <c r="N7033" s="27">
        <v>42634</v>
      </c>
      <c r="O7033" s="23" t="s">
        <v>56</v>
      </c>
      <c r="P7033" t="str">
        <f t="shared" si="109"/>
        <v>INSERT INTO @DataTable (Deal, AdvanceDate, PROV, DealPurpose, RateType, BEACON, LTV, TDS, GDS, InsuranceType, PrincipalBalance, OccupancyType, AccountStatus, Closed_Date, DelinquencyBucket) VALUES (7032, '2011-09-15', 'ON', 'Purchase', 'Fixed', 734, 90, 31.27, 30.37, 'HiRatio', 0, 'Owner-Occupied', 'Closed', '2016-09-21', 'Current');</v>
      </c>
    </row>
    <row r="7034" spans="1:16" x14ac:dyDescent="0.35">
      <c r="A7034" s="19">
        <v>7033</v>
      </c>
      <c r="B7034" s="18">
        <v>40529</v>
      </c>
      <c r="C7034" s="19" t="s">
        <v>57</v>
      </c>
      <c r="D7034" s="19" t="s">
        <v>59</v>
      </c>
      <c r="E7034" s="19" t="s">
        <v>53</v>
      </c>
      <c r="F7034" s="19">
        <v>733</v>
      </c>
      <c r="G7034" s="19">
        <v>88.26</v>
      </c>
      <c r="H7034" s="19">
        <v>43.2</v>
      </c>
      <c r="I7034" s="19">
        <v>29.61</v>
      </c>
      <c r="J7034" s="19" t="s">
        <v>60</v>
      </c>
      <c r="K7034" s="20">
        <v>0</v>
      </c>
      <c r="L7034" s="20" t="s">
        <v>55</v>
      </c>
      <c r="M7034" s="20" t="s">
        <v>84</v>
      </c>
      <c r="N7034" s="26">
        <v>41870</v>
      </c>
      <c r="O7034" s="20" t="s">
        <v>56</v>
      </c>
      <c r="P7034" t="str">
        <f t="shared" si="109"/>
        <v>INSERT INTO @DataTable (Deal, AdvanceDate, PROV, DealPurpose, RateType, BEACON, LTV, TDS, GDS, InsuranceType, PrincipalBalance, OccupancyType, AccountStatus, Closed_Date, DelinquencyBucket) VALUES (7033, '2010-12-17', 'ON', 'Transfer', 'Fixed', 733, 88.26, 43.2, 29.61, 'HiRatio', 0, 'Owner-Occupied', 'Closed', '2014-08-19', 'Current');</v>
      </c>
    </row>
    <row r="7035" spans="1:16" x14ac:dyDescent="0.35">
      <c r="A7035" s="22">
        <v>7034</v>
      </c>
      <c r="B7035" s="21">
        <v>40382</v>
      </c>
      <c r="C7035" s="22" t="s">
        <v>51</v>
      </c>
      <c r="D7035" s="22" t="s">
        <v>52</v>
      </c>
      <c r="E7035" s="22" t="s">
        <v>40</v>
      </c>
      <c r="F7035" s="22">
        <v>739</v>
      </c>
      <c r="G7035" s="22">
        <v>80</v>
      </c>
      <c r="H7035" s="22">
        <v>27.03</v>
      </c>
      <c r="I7035" s="22">
        <v>9.7200000000000006</v>
      </c>
      <c r="J7035" s="22" t="s">
        <v>54</v>
      </c>
      <c r="K7035" s="23">
        <v>0</v>
      </c>
      <c r="L7035" s="23" t="s">
        <v>62</v>
      </c>
      <c r="M7035" s="23" t="s">
        <v>84</v>
      </c>
      <c r="N7035" s="27">
        <v>40876</v>
      </c>
      <c r="O7035" s="23" t="s">
        <v>56</v>
      </c>
      <c r="P7035" t="str">
        <f t="shared" si="109"/>
        <v>INSERT INTO @DataTable (Deal, AdvanceDate, PROV, DealPurpose, RateType, BEACON, LTV, TDS, GDS, InsuranceType, PrincipalBalance, OccupancyType, AccountStatus, Closed_Date, DelinquencyBucket) VALUES (7034, '2010-07-23', 'AB', 'Refinance External', 'ARM', 739, 80, 27.03, 9.72, 'Conv', 0, 'Rental', 'Closed', '2011-11-29', 'Current');</v>
      </c>
    </row>
    <row r="7036" spans="1:16" x14ac:dyDescent="0.35">
      <c r="A7036" s="19">
        <v>7035</v>
      </c>
      <c r="B7036" s="18">
        <v>40760</v>
      </c>
      <c r="C7036" s="19" t="s">
        <v>70</v>
      </c>
      <c r="D7036" s="19" t="s">
        <v>61</v>
      </c>
      <c r="E7036" s="19" t="s">
        <v>53</v>
      </c>
      <c r="F7036" s="19">
        <v>761</v>
      </c>
      <c r="G7036" s="19">
        <v>80</v>
      </c>
      <c r="H7036" s="19">
        <v>33.770000000000003</v>
      </c>
      <c r="I7036" s="19">
        <v>14.61</v>
      </c>
      <c r="J7036" s="19" t="s">
        <v>60</v>
      </c>
      <c r="K7036" s="20">
        <v>108665.75</v>
      </c>
      <c r="L7036" s="20" t="s">
        <v>62</v>
      </c>
      <c r="M7036" s="20" t="s">
        <v>83</v>
      </c>
      <c r="N7036" s="26"/>
      <c r="O7036" s="20" t="s">
        <v>56</v>
      </c>
      <c r="P7036" t="str">
        <f t="shared" si="109"/>
        <v>INSERT INTO @DataTable (Deal, AdvanceDate, PROV, DealPurpose, RateType, BEACON, LTV, TDS, GDS, InsuranceType, PrincipalBalance, OccupancyType, AccountStatus, Closed_Date, DelinquencyBucket) VALUES (7035, '2011-08-05', 'NB', 'Purchase', 'Fixed', 761, 80, 33.77, 14.61, 'HiRatio', 108665.75, 'Rental', 'Open', '1900-01-00', 'Current');</v>
      </c>
    </row>
    <row r="7037" spans="1:16" x14ac:dyDescent="0.35">
      <c r="A7037" s="22">
        <v>7036</v>
      </c>
      <c r="B7037" s="21">
        <v>40504</v>
      </c>
      <c r="C7037" s="22" t="s">
        <v>51</v>
      </c>
      <c r="D7037" s="22" t="s">
        <v>61</v>
      </c>
      <c r="E7037" s="22" t="s">
        <v>40</v>
      </c>
      <c r="F7037" s="22">
        <v>701</v>
      </c>
      <c r="G7037" s="22">
        <v>92.1</v>
      </c>
      <c r="H7037" s="22">
        <v>39.21</v>
      </c>
      <c r="I7037" s="22">
        <v>33.880000000000003</v>
      </c>
      <c r="J7037" s="22" t="s">
        <v>60</v>
      </c>
      <c r="K7037" s="23">
        <v>200766.48</v>
      </c>
      <c r="L7037" s="23" t="s">
        <v>55</v>
      </c>
      <c r="M7037" s="23" t="s">
        <v>83</v>
      </c>
      <c r="N7037" s="27"/>
      <c r="O7037" s="23" t="s">
        <v>56</v>
      </c>
      <c r="P7037" t="str">
        <f t="shared" si="109"/>
        <v>INSERT INTO @DataTable (Deal, AdvanceDate, PROV, DealPurpose, RateType, BEACON, LTV, TDS, GDS, InsuranceType, PrincipalBalance, OccupancyType, AccountStatus, Closed_Date, DelinquencyBucket) VALUES (7036, '2010-11-22', 'AB', 'Purchase', 'ARM', 701, 92.1, 39.21, 33.88, 'HiRatio', 200766.48, 'Owner-Occupied', 'Open', '1900-01-00', 'Current');</v>
      </c>
    </row>
    <row r="7038" spans="1:16" x14ac:dyDescent="0.35">
      <c r="A7038" s="19">
        <v>7037</v>
      </c>
      <c r="B7038" s="18">
        <v>40406</v>
      </c>
      <c r="C7038" s="19" t="s">
        <v>51</v>
      </c>
      <c r="D7038" s="19" t="s">
        <v>61</v>
      </c>
      <c r="E7038" s="19" t="s">
        <v>40</v>
      </c>
      <c r="F7038" s="19">
        <v>753</v>
      </c>
      <c r="G7038" s="19">
        <v>55.22</v>
      </c>
      <c r="H7038" s="19">
        <v>21.74</v>
      </c>
      <c r="I7038" s="19">
        <v>4.9000000000000004</v>
      </c>
      <c r="J7038" s="19" t="s">
        <v>54</v>
      </c>
      <c r="K7038" s="20">
        <v>0</v>
      </c>
      <c r="L7038" s="20" t="s">
        <v>62</v>
      </c>
      <c r="M7038" s="20" t="s">
        <v>84</v>
      </c>
      <c r="N7038" s="26">
        <v>41388</v>
      </c>
      <c r="O7038" s="20" t="s">
        <v>56</v>
      </c>
      <c r="P7038" t="str">
        <f t="shared" si="109"/>
        <v>INSERT INTO @DataTable (Deal, AdvanceDate, PROV, DealPurpose, RateType, BEACON, LTV, TDS, GDS, InsuranceType, PrincipalBalance, OccupancyType, AccountStatus, Closed_Date, DelinquencyBucket) VALUES (7037, '2010-08-16', 'AB', 'Purchase', 'ARM', 753, 55.22, 21.74, 4.9, 'Conv', 0, 'Rental', 'Closed', '2013-04-24', 'Current');</v>
      </c>
    </row>
    <row r="7039" spans="1:16" x14ac:dyDescent="0.35">
      <c r="A7039" s="22">
        <v>7038</v>
      </c>
      <c r="B7039" s="21">
        <v>40927</v>
      </c>
      <c r="C7039" s="22" t="s">
        <v>57</v>
      </c>
      <c r="D7039" s="22" t="s">
        <v>61</v>
      </c>
      <c r="E7039" s="22" t="s">
        <v>53</v>
      </c>
      <c r="F7039" s="22">
        <v>722</v>
      </c>
      <c r="G7039" s="22">
        <v>94.77</v>
      </c>
      <c r="H7039" s="22">
        <v>27.35</v>
      </c>
      <c r="I7039" s="22">
        <v>22.17</v>
      </c>
      <c r="J7039" s="22" t="s">
        <v>60</v>
      </c>
      <c r="K7039" s="23">
        <v>0</v>
      </c>
      <c r="L7039" s="23" t="s">
        <v>55</v>
      </c>
      <c r="M7039" s="23" t="s">
        <v>84</v>
      </c>
      <c r="N7039" s="27">
        <v>42325</v>
      </c>
      <c r="O7039" s="23" t="s">
        <v>56</v>
      </c>
      <c r="P7039" t="str">
        <f t="shared" si="109"/>
        <v>INSERT INTO @DataTable (Deal, AdvanceDate, PROV, DealPurpose, RateType, BEACON, LTV, TDS, GDS, InsuranceType, PrincipalBalance, OccupancyType, AccountStatus, Closed_Date, DelinquencyBucket) VALUES (7038, '2012-01-19', 'ON', 'Purchase', 'Fixed', 722, 94.77, 27.35, 22.17, 'HiRatio', 0, 'Owner-Occupied', 'Closed', '2015-11-17', 'Current');</v>
      </c>
    </row>
    <row r="7040" spans="1:16" x14ac:dyDescent="0.35">
      <c r="A7040" s="19">
        <v>7039</v>
      </c>
      <c r="B7040" s="18">
        <v>40633</v>
      </c>
      <c r="C7040" s="19" t="s">
        <v>57</v>
      </c>
      <c r="D7040" s="19" t="s">
        <v>52</v>
      </c>
      <c r="E7040" s="19" t="s">
        <v>53</v>
      </c>
      <c r="F7040" s="19">
        <v>650</v>
      </c>
      <c r="G7040" s="19">
        <v>80</v>
      </c>
      <c r="H7040" s="19">
        <v>36.700000000000003</v>
      </c>
      <c r="I7040" s="19">
        <v>24.21</v>
      </c>
      <c r="J7040" s="19" t="s">
        <v>54</v>
      </c>
      <c r="K7040" s="20">
        <v>93504.14</v>
      </c>
      <c r="L7040" s="20" t="s">
        <v>55</v>
      </c>
      <c r="M7040" s="20" t="s">
        <v>83</v>
      </c>
      <c r="N7040" s="26"/>
      <c r="O7040" s="20" t="s">
        <v>56</v>
      </c>
      <c r="P7040" t="str">
        <f t="shared" si="109"/>
        <v>INSERT INTO @DataTable (Deal, AdvanceDate, PROV, DealPurpose, RateType, BEACON, LTV, TDS, GDS, InsuranceType, PrincipalBalance, OccupancyType, AccountStatus, Closed_Date, DelinquencyBucket) VALUES (7039, '2011-03-31', 'ON', 'Refinance External', 'Fixed', 650, 80, 36.7, 24.21, 'Conv', 93504.14, 'Owner-Occupied', 'Open', '1900-01-00', 'Current');</v>
      </c>
    </row>
    <row r="7041" spans="1:16" x14ac:dyDescent="0.35">
      <c r="A7041" s="22">
        <v>7040</v>
      </c>
      <c r="B7041" s="21">
        <v>40339</v>
      </c>
      <c r="C7041" s="22" t="s">
        <v>58</v>
      </c>
      <c r="D7041" s="22" t="s">
        <v>79</v>
      </c>
      <c r="E7041" s="22" t="s">
        <v>40</v>
      </c>
      <c r="F7041" s="22">
        <v>783</v>
      </c>
      <c r="G7041" s="22">
        <v>50.54</v>
      </c>
      <c r="H7041" s="22">
        <v>37.93</v>
      </c>
      <c r="I7041" s="22">
        <v>37.93</v>
      </c>
      <c r="J7041" s="22" t="s">
        <v>54</v>
      </c>
      <c r="K7041" s="23">
        <v>370779.72</v>
      </c>
      <c r="L7041" s="23" t="s">
        <v>55</v>
      </c>
      <c r="M7041" s="23" t="s">
        <v>83</v>
      </c>
      <c r="N7041" s="27"/>
      <c r="O7041" s="23" t="s">
        <v>56</v>
      </c>
      <c r="P7041" t="str">
        <f t="shared" si="109"/>
        <v>INSERT INTO @DataTable (Deal, AdvanceDate, PROV, DealPurpose, RateType, BEACON, LTV, TDS, GDS, InsuranceType, PrincipalBalance, OccupancyType, AccountStatus, Closed_Date, DelinquencyBucket) VALUES (7040, '2010-06-10', 'BC', 'ETO External', 'ARM', 783, 50.54, 37.93, 37.93, 'Conv', 370779.72, 'Owner-Occupied', 'Open', '1900-01-00', 'Current');</v>
      </c>
    </row>
    <row r="7042" spans="1:16" x14ac:dyDescent="0.35">
      <c r="A7042" s="19">
        <v>7041</v>
      </c>
      <c r="B7042" s="18">
        <v>40429</v>
      </c>
      <c r="C7042" s="19" t="s">
        <v>57</v>
      </c>
      <c r="D7042" s="19" t="s">
        <v>52</v>
      </c>
      <c r="E7042" s="19" t="s">
        <v>40</v>
      </c>
      <c r="F7042" s="19">
        <v>758</v>
      </c>
      <c r="G7042" s="19">
        <v>80</v>
      </c>
      <c r="H7042" s="19">
        <v>23.47</v>
      </c>
      <c r="I7042" s="19">
        <v>23.47</v>
      </c>
      <c r="J7042" s="19" t="s">
        <v>54</v>
      </c>
      <c r="K7042" s="20">
        <v>0</v>
      </c>
      <c r="L7042" s="20" t="s">
        <v>55</v>
      </c>
      <c r="M7042" s="20" t="s">
        <v>84</v>
      </c>
      <c r="N7042" s="26">
        <v>41205</v>
      </c>
      <c r="O7042" s="20" t="s">
        <v>56</v>
      </c>
      <c r="P7042" t="str">
        <f t="shared" si="109"/>
        <v>INSERT INTO @DataTable (Deal, AdvanceDate, PROV, DealPurpose, RateType, BEACON, LTV, TDS, GDS, InsuranceType, PrincipalBalance, OccupancyType, AccountStatus, Closed_Date, DelinquencyBucket) VALUES (7041, '2010-09-08', 'ON', 'Refinance External', 'ARM', 758, 80, 23.47, 23.47, 'Conv', 0, 'Owner-Occupied', 'Closed', '2012-10-23', 'Current');</v>
      </c>
    </row>
    <row r="7043" spans="1:16" x14ac:dyDescent="0.35">
      <c r="A7043" s="22">
        <v>7042</v>
      </c>
      <c r="B7043" s="21">
        <v>40780</v>
      </c>
      <c r="C7043" s="22" t="s">
        <v>57</v>
      </c>
      <c r="D7043" s="22" t="s">
        <v>61</v>
      </c>
      <c r="E7043" s="22" t="s">
        <v>53</v>
      </c>
      <c r="F7043" s="22">
        <v>746</v>
      </c>
      <c r="G7043" s="22">
        <v>94.95</v>
      </c>
      <c r="H7043" s="22">
        <v>40.78</v>
      </c>
      <c r="I7043" s="22">
        <v>26.87</v>
      </c>
      <c r="J7043" s="22" t="s">
        <v>60</v>
      </c>
      <c r="K7043" s="23">
        <v>0</v>
      </c>
      <c r="L7043" s="23" t="s">
        <v>55</v>
      </c>
      <c r="M7043" s="23" t="s">
        <v>84</v>
      </c>
      <c r="N7043" s="27">
        <v>41801</v>
      </c>
      <c r="O7043" s="23" t="s">
        <v>56</v>
      </c>
      <c r="P7043" t="str">
        <f t="shared" ref="P7043:P7106" si="110">"INSERT INTO @DataTable (Deal, AdvanceDate, PROV, DealPurpose, RateType, BEACON, LTV, TDS, GDS, InsuranceType, PrincipalBalance, OccupancyType, AccountStatus, Closed_Date, DelinquencyBucket) VALUES (" &amp; A7043 &amp; ", " &amp; "'" &amp; TEXT(B7043, "yyyy-mm-dd") &amp; "', '" &amp; C7043 &amp; "', '" &amp; D7043 &amp; "', '" &amp; E7043 &amp; "', " &amp; F7043 &amp; ", " &amp; G7043 &amp; ", " &amp; H7043 &amp; ", " &amp; I7043 &amp; ", '" &amp; J7043 &amp; "', " &amp; K7043 &amp; ", '" &amp; L7043 &amp; "', '" &amp; M7043 &amp; "', '" &amp;TEXT(N7043, "yyyy-mm-dd") &amp; "', '" &amp; O7043 &amp; "');"</f>
        <v>INSERT INTO @DataTable (Deal, AdvanceDate, PROV, DealPurpose, RateType, BEACON, LTV, TDS, GDS, InsuranceType, PrincipalBalance, OccupancyType, AccountStatus, Closed_Date, DelinquencyBucket) VALUES (7042, '2011-08-25', 'ON', 'Purchase', 'Fixed', 746, 94.95, 40.78, 26.87, 'HiRatio', 0, 'Owner-Occupied', 'Closed', '2014-06-11', 'Current');</v>
      </c>
    </row>
    <row r="7044" spans="1:16" x14ac:dyDescent="0.35">
      <c r="A7044" s="19">
        <v>7043</v>
      </c>
      <c r="B7044" s="18">
        <v>40633</v>
      </c>
      <c r="C7044" s="19" t="s">
        <v>51</v>
      </c>
      <c r="D7044" s="19" t="s">
        <v>61</v>
      </c>
      <c r="E7044" s="19" t="s">
        <v>53</v>
      </c>
      <c r="F7044" s="19">
        <v>701</v>
      </c>
      <c r="G7044" s="19">
        <v>94.91</v>
      </c>
      <c r="H7044" s="19">
        <v>41.2</v>
      </c>
      <c r="I7044" s="19">
        <v>35.630000000000003</v>
      </c>
      <c r="J7044" s="19" t="s">
        <v>60</v>
      </c>
      <c r="K7044" s="20">
        <v>183034.92</v>
      </c>
      <c r="L7044" s="20" t="s">
        <v>55</v>
      </c>
      <c r="M7044" s="20" t="s">
        <v>83</v>
      </c>
      <c r="N7044" s="26"/>
      <c r="O7044" s="20" t="s">
        <v>56</v>
      </c>
      <c r="P7044" t="str">
        <f t="shared" si="110"/>
        <v>INSERT INTO @DataTable (Deal, AdvanceDate, PROV, DealPurpose, RateType, BEACON, LTV, TDS, GDS, InsuranceType, PrincipalBalance, OccupancyType, AccountStatus, Closed_Date, DelinquencyBucket) VALUES (7043, '2011-03-31', 'AB', 'Purchase', 'Fixed', 701, 94.91, 41.2, 35.63, 'HiRatio', 183034.92, 'Owner-Occupied', 'Open', '1900-01-00', 'Current');</v>
      </c>
    </row>
    <row r="7045" spans="1:16" x14ac:dyDescent="0.35">
      <c r="A7045" s="22">
        <v>7044</v>
      </c>
      <c r="B7045" s="21">
        <v>40974</v>
      </c>
      <c r="C7045" s="22" t="s">
        <v>57</v>
      </c>
      <c r="D7045" s="22" t="s">
        <v>52</v>
      </c>
      <c r="E7045" s="22" t="s">
        <v>40</v>
      </c>
      <c r="F7045" s="22">
        <v>740</v>
      </c>
      <c r="G7045" s="22">
        <v>80</v>
      </c>
      <c r="H7045" s="22">
        <v>40.42</v>
      </c>
      <c r="I7045" s="22">
        <v>23</v>
      </c>
      <c r="J7045" s="22" t="s">
        <v>54</v>
      </c>
      <c r="K7045" s="23">
        <v>138384.01</v>
      </c>
      <c r="L7045" s="23" t="s">
        <v>62</v>
      </c>
      <c r="M7045" s="23" t="s">
        <v>83</v>
      </c>
      <c r="N7045" s="27"/>
      <c r="O7045" s="23" t="s">
        <v>56</v>
      </c>
      <c r="P7045" t="str">
        <f t="shared" si="110"/>
        <v>INSERT INTO @DataTable (Deal, AdvanceDate, PROV, DealPurpose, RateType, BEACON, LTV, TDS, GDS, InsuranceType, PrincipalBalance, OccupancyType, AccountStatus, Closed_Date, DelinquencyBucket) VALUES (7044, '2012-03-06', 'ON', 'Refinance External', 'ARM', 740, 80, 40.42, 23, 'Conv', 138384.01, 'Rental', 'Open', '1900-01-00', 'Current');</v>
      </c>
    </row>
    <row r="7046" spans="1:16" x14ac:dyDescent="0.35">
      <c r="A7046" s="19">
        <v>7045</v>
      </c>
      <c r="B7046" s="18">
        <v>40750</v>
      </c>
      <c r="C7046" s="19" t="s">
        <v>57</v>
      </c>
      <c r="D7046" s="19" t="s">
        <v>61</v>
      </c>
      <c r="E7046" s="19" t="s">
        <v>40</v>
      </c>
      <c r="F7046" s="19">
        <v>765</v>
      </c>
      <c r="G7046" s="19">
        <v>85</v>
      </c>
      <c r="H7046" s="19">
        <v>28.38</v>
      </c>
      <c r="I7046" s="19">
        <v>24.13</v>
      </c>
      <c r="J7046" s="19" t="s">
        <v>60</v>
      </c>
      <c r="K7046" s="20">
        <v>0</v>
      </c>
      <c r="L7046" s="20" t="s">
        <v>55</v>
      </c>
      <c r="M7046" s="20" t="s">
        <v>84</v>
      </c>
      <c r="N7046" s="26">
        <v>41845</v>
      </c>
      <c r="O7046" s="20" t="s">
        <v>56</v>
      </c>
      <c r="P7046" t="str">
        <f t="shared" si="110"/>
        <v>INSERT INTO @DataTable (Deal, AdvanceDate, PROV, DealPurpose, RateType, BEACON, LTV, TDS, GDS, InsuranceType, PrincipalBalance, OccupancyType, AccountStatus, Closed_Date, DelinquencyBucket) VALUES (7045, '2011-07-26', 'ON', 'Purchase', 'ARM', 765, 85, 28.38, 24.13, 'HiRatio', 0, 'Owner-Occupied', 'Closed', '2014-07-25', 'Current');</v>
      </c>
    </row>
    <row r="7047" spans="1:16" x14ac:dyDescent="0.35">
      <c r="A7047" s="22">
        <v>7046</v>
      </c>
      <c r="B7047" s="21">
        <v>40898</v>
      </c>
      <c r="C7047" s="22" t="s">
        <v>57</v>
      </c>
      <c r="D7047" s="22" t="s">
        <v>61</v>
      </c>
      <c r="E7047" s="22" t="s">
        <v>53</v>
      </c>
      <c r="F7047" s="22">
        <v>788</v>
      </c>
      <c r="G7047" s="22">
        <v>80</v>
      </c>
      <c r="H7047" s="22">
        <v>36.42</v>
      </c>
      <c r="I7047" s="22">
        <v>9.6999999999999993</v>
      </c>
      <c r="J7047" s="22" t="s">
        <v>54</v>
      </c>
      <c r="K7047" s="23">
        <v>0</v>
      </c>
      <c r="L7047" s="23" t="s">
        <v>62</v>
      </c>
      <c r="M7047" s="23" t="s">
        <v>84</v>
      </c>
      <c r="N7047" s="27">
        <v>42373</v>
      </c>
      <c r="O7047" s="23" t="s">
        <v>56</v>
      </c>
      <c r="P7047" t="str">
        <f t="shared" si="110"/>
        <v>INSERT INTO @DataTable (Deal, AdvanceDate, PROV, DealPurpose, RateType, BEACON, LTV, TDS, GDS, InsuranceType, PrincipalBalance, OccupancyType, AccountStatus, Closed_Date, DelinquencyBucket) VALUES (7046, '2011-12-21', 'ON', 'Purchase', 'Fixed', 788, 80, 36.42, 9.7, 'Conv', 0, 'Rental', 'Closed', '2016-01-04', 'Current');</v>
      </c>
    </row>
    <row r="7048" spans="1:16" x14ac:dyDescent="0.35">
      <c r="A7048" s="19">
        <v>7047</v>
      </c>
      <c r="B7048" s="18">
        <v>41030</v>
      </c>
      <c r="C7048" s="19" t="s">
        <v>57</v>
      </c>
      <c r="D7048" s="19" t="s">
        <v>61</v>
      </c>
      <c r="E7048" s="19" t="s">
        <v>53</v>
      </c>
      <c r="F7048" s="19">
        <v>704</v>
      </c>
      <c r="G7048" s="19">
        <v>95</v>
      </c>
      <c r="H7048" s="19">
        <v>24.34</v>
      </c>
      <c r="I7048" s="19">
        <v>19.34</v>
      </c>
      <c r="J7048" s="19" t="s">
        <v>60</v>
      </c>
      <c r="K7048" s="20">
        <v>0</v>
      </c>
      <c r="L7048" s="20" t="s">
        <v>55</v>
      </c>
      <c r="M7048" s="20" t="s">
        <v>84</v>
      </c>
      <c r="N7048" s="26">
        <v>42233</v>
      </c>
      <c r="O7048" s="20" t="s">
        <v>56</v>
      </c>
      <c r="P7048" t="str">
        <f t="shared" si="110"/>
        <v>INSERT INTO @DataTable (Deal, AdvanceDate, PROV, DealPurpose, RateType, BEACON, LTV, TDS, GDS, InsuranceType, PrincipalBalance, OccupancyType, AccountStatus, Closed_Date, DelinquencyBucket) VALUES (7047, '2012-05-01', 'ON', 'Purchase', 'Fixed', 704, 95, 24.34, 19.34, 'HiRatio', 0, 'Owner-Occupied', 'Closed', '2015-08-17', 'Current');</v>
      </c>
    </row>
    <row r="7049" spans="1:16" x14ac:dyDescent="0.35">
      <c r="A7049" s="22">
        <v>7048</v>
      </c>
      <c r="B7049" s="21">
        <v>40933</v>
      </c>
      <c r="C7049" s="22" t="s">
        <v>57</v>
      </c>
      <c r="D7049" s="22" t="s">
        <v>52</v>
      </c>
      <c r="E7049" s="22" t="s">
        <v>53</v>
      </c>
      <c r="F7049" s="22">
        <v>756</v>
      </c>
      <c r="G7049" s="22">
        <v>85</v>
      </c>
      <c r="H7049" s="22">
        <v>37.93</v>
      </c>
      <c r="I7049" s="22">
        <v>24.67</v>
      </c>
      <c r="J7049" s="22" t="s">
        <v>60</v>
      </c>
      <c r="K7049" s="23">
        <v>0</v>
      </c>
      <c r="L7049" s="23" t="s">
        <v>55</v>
      </c>
      <c r="M7049" s="23" t="s">
        <v>84</v>
      </c>
      <c r="N7049" s="27">
        <v>42761</v>
      </c>
      <c r="O7049" s="23" t="s">
        <v>56</v>
      </c>
      <c r="P7049" t="str">
        <f t="shared" si="110"/>
        <v>INSERT INTO @DataTable (Deal, AdvanceDate, PROV, DealPurpose, RateType, BEACON, LTV, TDS, GDS, InsuranceType, PrincipalBalance, OccupancyType, AccountStatus, Closed_Date, DelinquencyBucket) VALUES (7048, '2012-01-25', 'ON', 'Refinance External', 'Fixed', 756, 85, 37.93, 24.67, 'HiRatio', 0, 'Owner-Occupied', 'Closed', '2017-01-26', 'Current');</v>
      </c>
    </row>
    <row r="7050" spans="1:16" x14ac:dyDescent="0.35">
      <c r="A7050" s="19">
        <v>7049</v>
      </c>
      <c r="B7050" s="18">
        <v>41026</v>
      </c>
      <c r="C7050" s="19" t="s">
        <v>57</v>
      </c>
      <c r="D7050" s="19" t="s">
        <v>61</v>
      </c>
      <c r="E7050" s="19" t="s">
        <v>53</v>
      </c>
      <c r="F7050" s="19">
        <v>705</v>
      </c>
      <c r="G7050" s="19">
        <v>95</v>
      </c>
      <c r="H7050" s="19">
        <v>39.159999999999997</v>
      </c>
      <c r="I7050" s="19">
        <v>20.54</v>
      </c>
      <c r="J7050" s="19" t="s">
        <v>60</v>
      </c>
      <c r="K7050" s="20">
        <v>0</v>
      </c>
      <c r="L7050" s="20" t="s">
        <v>55</v>
      </c>
      <c r="M7050" s="20" t="s">
        <v>84</v>
      </c>
      <c r="N7050" s="26">
        <v>42639</v>
      </c>
      <c r="O7050" s="20" t="s">
        <v>56</v>
      </c>
      <c r="P7050" t="str">
        <f t="shared" si="110"/>
        <v>INSERT INTO @DataTable (Deal, AdvanceDate, PROV, DealPurpose, RateType, BEACON, LTV, TDS, GDS, InsuranceType, PrincipalBalance, OccupancyType, AccountStatus, Closed_Date, DelinquencyBucket) VALUES (7049, '2012-04-27', 'ON', 'Purchase', 'Fixed', 705, 95, 39.16, 20.54, 'HiRatio', 0, 'Owner-Occupied', 'Closed', '2016-09-26', 'Current');</v>
      </c>
    </row>
    <row r="7051" spans="1:16" x14ac:dyDescent="0.35">
      <c r="A7051" s="22">
        <v>7050</v>
      </c>
      <c r="B7051" s="21">
        <v>40837</v>
      </c>
      <c r="C7051" s="22" t="s">
        <v>51</v>
      </c>
      <c r="D7051" s="22" t="s">
        <v>61</v>
      </c>
      <c r="E7051" s="22" t="s">
        <v>53</v>
      </c>
      <c r="F7051" s="22">
        <v>777</v>
      </c>
      <c r="G7051" s="22">
        <v>80</v>
      </c>
      <c r="H7051" s="22">
        <v>44.22</v>
      </c>
      <c r="I7051" s="22">
        <v>35.840000000000003</v>
      </c>
      <c r="J7051" s="22" t="s">
        <v>54</v>
      </c>
      <c r="K7051" s="23">
        <v>0</v>
      </c>
      <c r="L7051" s="23" t="s">
        <v>55</v>
      </c>
      <c r="M7051" s="23" t="s">
        <v>84</v>
      </c>
      <c r="N7051" s="27">
        <v>42307</v>
      </c>
      <c r="O7051" s="23" t="s">
        <v>56</v>
      </c>
      <c r="P7051" t="str">
        <f t="shared" si="110"/>
        <v>INSERT INTO @DataTable (Deal, AdvanceDate, PROV, DealPurpose, RateType, BEACON, LTV, TDS, GDS, InsuranceType, PrincipalBalance, OccupancyType, AccountStatus, Closed_Date, DelinquencyBucket) VALUES (7050, '2011-10-21', 'AB', 'Purchase', 'Fixed', 777, 80, 44.22, 35.84, 'Conv', 0, 'Owner-Occupied', 'Closed', '2015-10-30', 'Current');</v>
      </c>
    </row>
    <row r="7052" spans="1:16" x14ac:dyDescent="0.35">
      <c r="A7052" s="19">
        <v>7051</v>
      </c>
      <c r="B7052" s="18">
        <v>41029</v>
      </c>
      <c r="C7052" s="19" t="s">
        <v>51</v>
      </c>
      <c r="D7052" s="19" t="s">
        <v>61</v>
      </c>
      <c r="E7052" s="19" t="s">
        <v>53</v>
      </c>
      <c r="F7052" s="19">
        <v>776</v>
      </c>
      <c r="G7052" s="19">
        <v>95</v>
      </c>
      <c r="H7052" s="19">
        <v>39.18</v>
      </c>
      <c r="I7052" s="19">
        <v>19.399999999999999</v>
      </c>
      <c r="J7052" s="19" t="s">
        <v>60</v>
      </c>
      <c r="K7052" s="20">
        <v>241663.47</v>
      </c>
      <c r="L7052" s="20" t="s">
        <v>55</v>
      </c>
      <c r="M7052" s="20" t="s">
        <v>83</v>
      </c>
      <c r="N7052" s="26"/>
      <c r="O7052" s="20" t="s">
        <v>56</v>
      </c>
      <c r="P7052" t="str">
        <f t="shared" si="110"/>
        <v>INSERT INTO @DataTable (Deal, AdvanceDate, PROV, DealPurpose, RateType, BEACON, LTV, TDS, GDS, InsuranceType, PrincipalBalance, OccupancyType, AccountStatus, Closed_Date, DelinquencyBucket) VALUES (7051, '2012-04-30', 'AB', 'Purchase', 'Fixed', 776, 95, 39.18, 19.4, 'HiRatio', 241663.47, 'Owner-Occupied', 'Open', '1900-01-00', 'Current');</v>
      </c>
    </row>
    <row r="7053" spans="1:16" x14ac:dyDescent="0.35">
      <c r="A7053" s="22">
        <v>7052</v>
      </c>
      <c r="B7053" s="21">
        <v>40513</v>
      </c>
      <c r="C7053" s="22" t="s">
        <v>57</v>
      </c>
      <c r="D7053" s="22" t="s">
        <v>61</v>
      </c>
      <c r="E7053" s="22" t="s">
        <v>53</v>
      </c>
      <c r="F7053" s="22">
        <v>705</v>
      </c>
      <c r="G7053" s="22">
        <v>94.92</v>
      </c>
      <c r="H7053" s="22">
        <v>35.229999999999997</v>
      </c>
      <c r="I7053" s="22">
        <v>17.21</v>
      </c>
      <c r="J7053" s="22" t="s">
        <v>60</v>
      </c>
      <c r="K7053" s="23">
        <v>122271.5</v>
      </c>
      <c r="L7053" s="23" t="s">
        <v>55</v>
      </c>
      <c r="M7053" s="23" t="s">
        <v>83</v>
      </c>
      <c r="N7053" s="27"/>
      <c r="O7053" s="23" t="s">
        <v>56</v>
      </c>
      <c r="P7053" t="str">
        <f t="shared" si="110"/>
        <v>INSERT INTO @DataTable (Deal, AdvanceDate, PROV, DealPurpose, RateType, BEACON, LTV, TDS, GDS, InsuranceType, PrincipalBalance, OccupancyType, AccountStatus, Closed_Date, DelinquencyBucket) VALUES (7052, '2010-12-01', 'ON', 'Purchase', 'Fixed', 705, 94.92, 35.23, 17.21, 'HiRatio', 122271.5, 'Owner-Occupied', 'Open', '1900-01-00', 'Current');</v>
      </c>
    </row>
    <row r="7054" spans="1:16" x14ac:dyDescent="0.35">
      <c r="A7054" s="19">
        <v>7053</v>
      </c>
      <c r="B7054" s="18">
        <v>41110</v>
      </c>
      <c r="C7054" s="19" t="s">
        <v>57</v>
      </c>
      <c r="D7054" s="19" t="s">
        <v>52</v>
      </c>
      <c r="E7054" s="19" t="s">
        <v>53</v>
      </c>
      <c r="F7054" s="19">
        <v>738</v>
      </c>
      <c r="G7054" s="19">
        <v>72.760000000000005</v>
      </c>
      <c r="H7054" s="19">
        <v>28.27</v>
      </c>
      <c r="I7054" s="19">
        <v>27.25</v>
      </c>
      <c r="J7054" s="19" t="s">
        <v>54</v>
      </c>
      <c r="K7054" s="20">
        <v>0</v>
      </c>
      <c r="L7054" s="20" t="s">
        <v>55</v>
      </c>
      <c r="M7054" s="20" t="s">
        <v>84</v>
      </c>
      <c r="N7054" s="26">
        <v>42551</v>
      </c>
      <c r="O7054" s="20" t="s">
        <v>56</v>
      </c>
      <c r="P7054" t="str">
        <f t="shared" si="110"/>
        <v>INSERT INTO @DataTable (Deal, AdvanceDate, PROV, DealPurpose, RateType, BEACON, LTV, TDS, GDS, InsuranceType, PrincipalBalance, OccupancyType, AccountStatus, Closed_Date, DelinquencyBucket) VALUES (7053, '2012-07-20', 'ON', 'Refinance External', 'Fixed', 738, 72.76, 28.27, 27.25, 'Conv', 0, 'Owner-Occupied', 'Closed', '2016-06-30', 'Current');</v>
      </c>
    </row>
    <row r="7055" spans="1:16" x14ac:dyDescent="0.35">
      <c r="A7055" s="22">
        <v>7054</v>
      </c>
      <c r="B7055" s="21">
        <v>40431</v>
      </c>
      <c r="C7055" s="22" t="s">
        <v>63</v>
      </c>
      <c r="D7055" s="22" t="s">
        <v>61</v>
      </c>
      <c r="E7055" s="22" t="s">
        <v>53</v>
      </c>
      <c r="F7055" s="22">
        <v>735</v>
      </c>
      <c r="G7055" s="22">
        <v>95</v>
      </c>
      <c r="H7055" s="22">
        <v>43.11</v>
      </c>
      <c r="I7055" s="22">
        <v>31.55</v>
      </c>
      <c r="J7055" s="22" t="s">
        <v>60</v>
      </c>
      <c r="K7055" s="23">
        <v>0</v>
      </c>
      <c r="L7055" s="23" t="s">
        <v>55</v>
      </c>
      <c r="M7055" s="23" t="s">
        <v>84</v>
      </c>
      <c r="N7055" s="27">
        <v>41226</v>
      </c>
      <c r="O7055" s="23" t="s">
        <v>56</v>
      </c>
      <c r="P7055" t="str">
        <f t="shared" si="110"/>
        <v>INSERT INTO @DataTable (Deal, AdvanceDate, PROV, DealPurpose, RateType, BEACON, LTV, TDS, GDS, InsuranceType, PrincipalBalance, OccupancyType, AccountStatus, Closed_Date, DelinquencyBucket) VALUES (7054, '2010-09-10', 'SK', 'Purchase', 'Fixed', 735, 95, 43.11, 31.55, 'HiRatio', 0, 'Owner-Occupied', 'Closed', '2012-11-13', 'Current');</v>
      </c>
    </row>
    <row r="7056" spans="1:16" x14ac:dyDescent="0.35">
      <c r="A7056" s="19">
        <v>7055</v>
      </c>
      <c r="B7056" s="18">
        <v>40648</v>
      </c>
      <c r="C7056" s="19" t="s">
        <v>57</v>
      </c>
      <c r="D7056" s="19" t="s">
        <v>61</v>
      </c>
      <c r="E7056" s="19" t="s">
        <v>53</v>
      </c>
      <c r="F7056" s="19">
        <v>760</v>
      </c>
      <c r="G7056" s="19">
        <v>95</v>
      </c>
      <c r="H7056" s="19">
        <v>41.8</v>
      </c>
      <c r="I7056" s="19">
        <v>37.32</v>
      </c>
      <c r="J7056" s="19" t="s">
        <v>60</v>
      </c>
      <c r="K7056" s="20">
        <v>0</v>
      </c>
      <c r="L7056" s="20" t="s">
        <v>55</v>
      </c>
      <c r="M7056" s="20" t="s">
        <v>84</v>
      </c>
      <c r="N7056" s="26">
        <v>42544</v>
      </c>
      <c r="O7056" s="20" t="s">
        <v>56</v>
      </c>
      <c r="P7056" t="str">
        <f t="shared" si="110"/>
        <v>INSERT INTO @DataTable (Deal, AdvanceDate, PROV, DealPurpose, RateType, BEACON, LTV, TDS, GDS, InsuranceType, PrincipalBalance, OccupancyType, AccountStatus, Closed_Date, DelinquencyBucket) VALUES (7055, '2011-04-15', 'ON', 'Purchase', 'Fixed', 760, 95, 41.8, 37.32, 'HiRatio', 0, 'Owner-Occupied', 'Closed', '2016-06-23', 'Current');</v>
      </c>
    </row>
    <row r="7057" spans="1:16" x14ac:dyDescent="0.35">
      <c r="A7057" s="22">
        <v>7056</v>
      </c>
      <c r="B7057" s="21">
        <v>41208</v>
      </c>
      <c r="C7057" s="22" t="s">
        <v>57</v>
      </c>
      <c r="D7057" s="22" t="s">
        <v>52</v>
      </c>
      <c r="E7057" s="22" t="s">
        <v>53</v>
      </c>
      <c r="F7057" s="22">
        <v>710</v>
      </c>
      <c r="G7057" s="22">
        <v>80</v>
      </c>
      <c r="H7057" s="22">
        <v>40.049999999999997</v>
      </c>
      <c r="I7057" s="22">
        <v>32.44</v>
      </c>
      <c r="J7057" s="22" t="s">
        <v>54</v>
      </c>
      <c r="K7057" s="23">
        <v>0</v>
      </c>
      <c r="L7057" s="23" t="s">
        <v>55</v>
      </c>
      <c r="M7057" s="23" t="s">
        <v>84</v>
      </c>
      <c r="N7057" s="27">
        <v>42523</v>
      </c>
      <c r="O7057" s="23" t="s">
        <v>56</v>
      </c>
      <c r="P7057" t="str">
        <f t="shared" si="110"/>
        <v>INSERT INTO @DataTable (Deal, AdvanceDate, PROV, DealPurpose, RateType, BEACON, LTV, TDS, GDS, InsuranceType, PrincipalBalance, OccupancyType, AccountStatus, Closed_Date, DelinquencyBucket) VALUES (7056, '2012-10-26', 'ON', 'Refinance External', 'Fixed', 710, 80, 40.05, 32.44, 'Conv', 0, 'Owner-Occupied', 'Closed', '2016-06-02', 'Current');</v>
      </c>
    </row>
    <row r="7058" spans="1:16" x14ac:dyDescent="0.35">
      <c r="A7058" s="19">
        <v>7057</v>
      </c>
      <c r="B7058" s="18">
        <v>40997</v>
      </c>
      <c r="C7058" s="19" t="s">
        <v>57</v>
      </c>
      <c r="D7058" s="19" t="s">
        <v>61</v>
      </c>
      <c r="E7058" s="19" t="s">
        <v>53</v>
      </c>
      <c r="F7058" s="19">
        <v>780</v>
      </c>
      <c r="G7058" s="19">
        <v>95</v>
      </c>
      <c r="H7058" s="19">
        <v>23.38</v>
      </c>
      <c r="I7058" s="19">
        <v>20.53</v>
      </c>
      <c r="J7058" s="19" t="s">
        <v>60</v>
      </c>
      <c r="K7058" s="20">
        <v>0</v>
      </c>
      <c r="L7058" s="20" t="s">
        <v>55</v>
      </c>
      <c r="M7058" s="20" t="s">
        <v>84</v>
      </c>
      <c r="N7058" s="26">
        <v>41886</v>
      </c>
      <c r="O7058" s="20" t="s">
        <v>56</v>
      </c>
      <c r="P7058" t="str">
        <f t="shared" si="110"/>
        <v>INSERT INTO @DataTable (Deal, AdvanceDate, PROV, DealPurpose, RateType, BEACON, LTV, TDS, GDS, InsuranceType, PrincipalBalance, OccupancyType, AccountStatus, Closed_Date, DelinquencyBucket) VALUES (7057, '2012-03-29', 'ON', 'Purchase', 'Fixed', 780, 95, 23.38, 20.53, 'HiRatio', 0, 'Owner-Occupied', 'Closed', '2014-09-04', 'Current');</v>
      </c>
    </row>
    <row r="7059" spans="1:16" x14ac:dyDescent="0.35">
      <c r="A7059" s="22">
        <v>7058</v>
      </c>
      <c r="B7059" s="21">
        <v>42320</v>
      </c>
      <c r="C7059" s="22" t="s">
        <v>57</v>
      </c>
      <c r="D7059" s="22" t="s">
        <v>61</v>
      </c>
      <c r="E7059" s="22" t="s">
        <v>53</v>
      </c>
      <c r="F7059" s="22">
        <v>743</v>
      </c>
      <c r="G7059" s="22">
        <v>80</v>
      </c>
      <c r="H7059" s="22">
        <v>35.57</v>
      </c>
      <c r="I7059" s="22">
        <v>27.72</v>
      </c>
      <c r="J7059" s="22" t="s">
        <v>54</v>
      </c>
      <c r="K7059" s="23">
        <v>218709.32</v>
      </c>
      <c r="L7059" s="23" t="s">
        <v>55</v>
      </c>
      <c r="M7059" s="23" t="s">
        <v>83</v>
      </c>
      <c r="N7059" s="27"/>
      <c r="O7059" s="23" t="s">
        <v>56</v>
      </c>
      <c r="P7059" t="str">
        <f t="shared" si="110"/>
        <v>INSERT INTO @DataTable (Deal, AdvanceDate, PROV, DealPurpose, RateType, BEACON, LTV, TDS, GDS, InsuranceType, PrincipalBalance, OccupancyType, AccountStatus, Closed_Date, DelinquencyBucket) VALUES (7058, '2015-11-12', 'ON', 'Purchase', 'Fixed', 743, 80, 35.57, 27.72, 'Conv', 218709.32, 'Owner-Occupied', 'Open', '1900-01-00', 'Current');</v>
      </c>
    </row>
    <row r="7060" spans="1:16" x14ac:dyDescent="0.35">
      <c r="A7060" s="19">
        <v>7059</v>
      </c>
      <c r="B7060" s="18">
        <v>40648</v>
      </c>
      <c r="C7060" s="19" t="s">
        <v>51</v>
      </c>
      <c r="D7060" s="19" t="s">
        <v>52</v>
      </c>
      <c r="E7060" s="19" t="s">
        <v>53</v>
      </c>
      <c r="F7060" s="19">
        <v>712</v>
      </c>
      <c r="G7060" s="19">
        <v>57</v>
      </c>
      <c r="H7060" s="19">
        <v>36.93</v>
      </c>
      <c r="I7060" s="19">
        <v>24.45</v>
      </c>
      <c r="J7060" s="19" t="s">
        <v>54</v>
      </c>
      <c r="K7060" s="20">
        <v>0</v>
      </c>
      <c r="L7060" s="20" t="s">
        <v>55</v>
      </c>
      <c r="M7060" s="20" t="s">
        <v>84</v>
      </c>
      <c r="N7060" s="26">
        <v>42478</v>
      </c>
      <c r="O7060" s="20" t="s">
        <v>56</v>
      </c>
      <c r="P7060" t="str">
        <f t="shared" si="110"/>
        <v>INSERT INTO @DataTable (Deal, AdvanceDate, PROV, DealPurpose, RateType, BEACON, LTV, TDS, GDS, InsuranceType, PrincipalBalance, OccupancyType, AccountStatus, Closed_Date, DelinquencyBucket) VALUES (7059, '2011-04-15', 'AB', 'Refinance External', 'Fixed', 712, 57, 36.93, 24.45, 'Conv', 0, 'Owner-Occupied', 'Closed', '2016-04-18', 'Current');</v>
      </c>
    </row>
    <row r="7061" spans="1:16" x14ac:dyDescent="0.35">
      <c r="A7061" s="22">
        <v>7060</v>
      </c>
      <c r="B7061" s="21">
        <v>40847</v>
      </c>
      <c r="C7061" s="22" t="s">
        <v>63</v>
      </c>
      <c r="D7061" s="22" t="s">
        <v>61</v>
      </c>
      <c r="E7061" s="22" t="s">
        <v>53</v>
      </c>
      <c r="F7061" s="22">
        <v>778</v>
      </c>
      <c r="G7061" s="22">
        <v>76.849999999999994</v>
      </c>
      <c r="H7061" s="22">
        <v>41.89</v>
      </c>
      <c r="I7061" s="22">
        <v>22.48</v>
      </c>
      <c r="J7061" s="22" t="s">
        <v>54</v>
      </c>
      <c r="K7061" s="23">
        <v>0</v>
      </c>
      <c r="L7061" s="23" t="s">
        <v>55</v>
      </c>
      <c r="M7061" s="23" t="s">
        <v>84</v>
      </c>
      <c r="N7061" s="27">
        <v>41856</v>
      </c>
      <c r="O7061" s="23" t="s">
        <v>56</v>
      </c>
      <c r="P7061" t="str">
        <f t="shared" si="110"/>
        <v>INSERT INTO @DataTable (Deal, AdvanceDate, PROV, DealPurpose, RateType, BEACON, LTV, TDS, GDS, InsuranceType, PrincipalBalance, OccupancyType, AccountStatus, Closed_Date, DelinquencyBucket) VALUES (7060, '2011-10-31', 'SK', 'Purchase', 'Fixed', 778, 76.85, 41.89, 22.48, 'Conv', 0, 'Owner-Occupied', 'Closed', '2014-08-05', 'Current');</v>
      </c>
    </row>
    <row r="7062" spans="1:16" x14ac:dyDescent="0.35">
      <c r="A7062" s="19">
        <v>7061</v>
      </c>
      <c r="B7062" s="18">
        <v>42088</v>
      </c>
      <c r="C7062" s="19" t="s">
        <v>58</v>
      </c>
      <c r="D7062" s="19" t="s">
        <v>61</v>
      </c>
      <c r="E7062" s="19" t="s">
        <v>53</v>
      </c>
      <c r="F7062" s="19">
        <v>718</v>
      </c>
      <c r="G7062" s="19">
        <v>95</v>
      </c>
      <c r="H7062" s="19">
        <v>24.85</v>
      </c>
      <c r="I7062" s="19">
        <v>24.57</v>
      </c>
      <c r="J7062" s="19" t="s">
        <v>60</v>
      </c>
      <c r="K7062" s="20">
        <v>166119.5</v>
      </c>
      <c r="L7062" s="20" t="s">
        <v>55</v>
      </c>
      <c r="M7062" s="20" t="s">
        <v>83</v>
      </c>
      <c r="N7062" s="26"/>
      <c r="O7062" s="20" t="s">
        <v>56</v>
      </c>
      <c r="P7062" t="str">
        <f t="shared" si="110"/>
        <v>INSERT INTO @DataTable (Deal, AdvanceDate, PROV, DealPurpose, RateType, BEACON, LTV, TDS, GDS, InsuranceType, PrincipalBalance, OccupancyType, AccountStatus, Closed_Date, DelinquencyBucket) VALUES (7061, '2015-03-25', 'BC', 'Purchase', 'Fixed', 718, 95, 24.85, 24.57, 'HiRatio', 166119.5, 'Owner-Occupied', 'Open', '1900-01-00', 'Current');</v>
      </c>
    </row>
    <row r="7063" spans="1:16" x14ac:dyDescent="0.35">
      <c r="A7063" s="22">
        <v>7062</v>
      </c>
      <c r="B7063" s="21">
        <v>40781</v>
      </c>
      <c r="C7063" s="22" t="s">
        <v>57</v>
      </c>
      <c r="D7063" s="22" t="s">
        <v>52</v>
      </c>
      <c r="E7063" s="22" t="s">
        <v>53</v>
      </c>
      <c r="F7063" s="22">
        <v>704</v>
      </c>
      <c r="G7063" s="22">
        <v>85</v>
      </c>
      <c r="H7063" s="22">
        <v>29.31</v>
      </c>
      <c r="I7063" s="22">
        <v>28.6</v>
      </c>
      <c r="J7063" s="22" t="s">
        <v>60</v>
      </c>
      <c r="K7063" s="23">
        <v>0</v>
      </c>
      <c r="L7063" s="23" t="s">
        <v>55</v>
      </c>
      <c r="M7063" s="23" t="s">
        <v>84</v>
      </c>
      <c r="N7063" s="27">
        <v>41880</v>
      </c>
      <c r="O7063" s="23" t="s">
        <v>56</v>
      </c>
      <c r="P7063" t="str">
        <f t="shared" si="110"/>
        <v>INSERT INTO @DataTable (Deal, AdvanceDate, PROV, DealPurpose, RateType, BEACON, LTV, TDS, GDS, InsuranceType, PrincipalBalance, OccupancyType, AccountStatus, Closed_Date, DelinquencyBucket) VALUES (7062, '2011-08-26', 'ON', 'Refinance External', 'Fixed', 704, 85, 29.31, 28.6, 'HiRatio', 0, 'Owner-Occupied', 'Closed', '2014-08-29', 'Current');</v>
      </c>
    </row>
    <row r="7064" spans="1:16" x14ac:dyDescent="0.35">
      <c r="A7064" s="19">
        <v>7063</v>
      </c>
      <c r="B7064" s="18">
        <v>40438</v>
      </c>
      <c r="C7064" s="19" t="s">
        <v>57</v>
      </c>
      <c r="D7064" s="19" t="s">
        <v>61</v>
      </c>
      <c r="E7064" s="19"/>
      <c r="F7064" s="19">
        <v>776</v>
      </c>
      <c r="G7064" s="19">
        <v>73.75</v>
      </c>
      <c r="H7064" s="19">
        <v>35.19</v>
      </c>
      <c r="I7064" s="19">
        <v>35.159999999999997</v>
      </c>
      <c r="J7064" s="19" t="s">
        <v>77</v>
      </c>
      <c r="K7064" s="20">
        <v>0</v>
      </c>
      <c r="L7064" s="20" t="s">
        <v>55</v>
      </c>
      <c r="M7064" s="20" t="s">
        <v>84</v>
      </c>
      <c r="N7064" s="26">
        <v>41541</v>
      </c>
      <c r="O7064" s="20" t="s">
        <v>56</v>
      </c>
      <c r="P7064" t="str">
        <f t="shared" si="110"/>
        <v>INSERT INTO @DataTable (Deal, AdvanceDate, PROV, DealPurpose, RateType, BEACON, LTV, TDS, GDS, InsuranceType, PrincipalBalance, OccupancyType, AccountStatus, Closed_Date, DelinquencyBucket) VALUES (7063, '2010-09-17', 'ON', 'Purchase', '', 776, 73.75, 35.19, 35.16, 'Other', 0, 'Owner-Occupied', 'Closed', '2013-09-24', 'Current');</v>
      </c>
    </row>
    <row r="7065" spans="1:16" x14ac:dyDescent="0.35">
      <c r="A7065" s="22">
        <v>7064</v>
      </c>
      <c r="B7065" s="21">
        <v>42499</v>
      </c>
      <c r="C7065" s="22" t="s">
        <v>58</v>
      </c>
      <c r="D7065" s="22" t="s">
        <v>52</v>
      </c>
      <c r="E7065" s="22" t="s">
        <v>53</v>
      </c>
      <c r="F7065" s="22">
        <v>763</v>
      </c>
      <c r="G7065" s="22">
        <v>50.15</v>
      </c>
      <c r="H7065" s="22">
        <v>20.48</v>
      </c>
      <c r="I7065" s="22">
        <v>17.91</v>
      </c>
      <c r="J7065" s="22" t="s">
        <v>54</v>
      </c>
      <c r="K7065" s="23">
        <v>317509.98</v>
      </c>
      <c r="L7065" s="23" t="s">
        <v>55</v>
      </c>
      <c r="M7065" s="23" t="s">
        <v>83</v>
      </c>
      <c r="N7065" s="27"/>
      <c r="O7065" s="23" t="s">
        <v>56</v>
      </c>
      <c r="P7065" t="str">
        <f t="shared" si="110"/>
        <v>INSERT INTO @DataTable (Deal, AdvanceDate, PROV, DealPurpose, RateType, BEACON, LTV, TDS, GDS, InsuranceType, PrincipalBalance, OccupancyType, AccountStatus, Closed_Date, DelinquencyBucket) VALUES (7064, '2016-05-09', 'BC', 'Refinance External', 'Fixed', 763, 50.15, 20.48, 17.91, 'Conv', 317509.98, 'Owner-Occupied', 'Open', '1900-01-00', 'Current');</v>
      </c>
    </row>
    <row r="7066" spans="1:16" x14ac:dyDescent="0.35">
      <c r="A7066" s="19">
        <v>7065</v>
      </c>
      <c r="B7066" s="18">
        <v>42509</v>
      </c>
      <c r="C7066" s="19" t="s">
        <v>57</v>
      </c>
      <c r="D7066" s="19" t="s">
        <v>52</v>
      </c>
      <c r="E7066" s="19" t="s">
        <v>53</v>
      </c>
      <c r="F7066" s="19">
        <v>705</v>
      </c>
      <c r="G7066" s="19">
        <v>63.41</v>
      </c>
      <c r="H7066" s="19">
        <v>34.04</v>
      </c>
      <c r="I7066" s="19">
        <v>25.55</v>
      </c>
      <c r="J7066" s="19" t="s">
        <v>54</v>
      </c>
      <c r="K7066" s="20">
        <v>511551.3</v>
      </c>
      <c r="L7066" s="20" t="s">
        <v>55</v>
      </c>
      <c r="M7066" s="20" t="s">
        <v>83</v>
      </c>
      <c r="N7066" s="26"/>
      <c r="O7066" s="20" t="s">
        <v>56</v>
      </c>
      <c r="P7066" t="str">
        <f t="shared" si="110"/>
        <v>INSERT INTO @DataTable (Deal, AdvanceDate, PROV, DealPurpose, RateType, BEACON, LTV, TDS, GDS, InsuranceType, PrincipalBalance, OccupancyType, AccountStatus, Closed_Date, DelinquencyBucket) VALUES (7065, '2016-05-19', 'ON', 'Refinance External', 'Fixed', 705, 63.41, 34.04, 25.55, 'Conv', 511551.3, 'Owner-Occupied', 'Open', '1900-01-00', 'Current');</v>
      </c>
    </row>
    <row r="7067" spans="1:16" x14ac:dyDescent="0.35">
      <c r="A7067" s="22">
        <v>7066</v>
      </c>
      <c r="B7067" s="21">
        <v>40739</v>
      </c>
      <c r="C7067" s="22" t="s">
        <v>57</v>
      </c>
      <c r="D7067" s="22" t="s">
        <v>61</v>
      </c>
      <c r="E7067" s="22" t="s">
        <v>40</v>
      </c>
      <c r="F7067" s="22">
        <v>712</v>
      </c>
      <c r="G7067" s="22">
        <v>70</v>
      </c>
      <c r="H7067" s="22">
        <v>40.57</v>
      </c>
      <c r="I7067" s="22">
        <v>35.44</v>
      </c>
      <c r="J7067" s="22" t="s">
        <v>54</v>
      </c>
      <c r="K7067" s="23">
        <v>0</v>
      </c>
      <c r="L7067" s="23" t="s">
        <v>55</v>
      </c>
      <c r="M7067" s="23" t="s">
        <v>84</v>
      </c>
      <c r="N7067" s="27">
        <v>42766</v>
      </c>
      <c r="O7067" s="23" t="s">
        <v>56</v>
      </c>
      <c r="P7067" t="str">
        <f t="shared" si="110"/>
        <v>INSERT INTO @DataTable (Deal, AdvanceDate, PROV, DealPurpose, RateType, BEACON, LTV, TDS, GDS, InsuranceType, PrincipalBalance, OccupancyType, AccountStatus, Closed_Date, DelinquencyBucket) VALUES (7066, '2011-07-15', 'ON', 'Purchase', 'ARM', 712, 70, 40.57, 35.44, 'Conv', 0, 'Owner-Occupied', 'Closed', '2017-01-31', 'Current');</v>
      </c>
    </row>
    <row r="7068" spans="1:16" x14ac:dyDescent="0.35">
      <c r="A7068" s="19">
        <v>7067</v>
      </c>
      <c r="B7068" s="18">
        <v>40617</v>
      </c>
      <c r="C7068" s="19" t="s">
        <v>57</v>
      </c>
      <c r="D7068" s="19" t="s">
        <v>68</v>
      </c>
      <c r="E7068" s="19" t="s">
        <v>53</v>
      </c>
      <c r="F7068" s="19">
        <v>691</v>
      </c>
      <c r="G7068" s="19">
        <v>95</v>
      </c>
      <c r="H7068" s="19">
        <v>39.89</v>
      </c>
      <c r="I7068" s="19">
        <v>33.619999999999997</v>
      </c>
      <c r="J7068" s="19" t="s">
        <v>60</v>
      </c>
      <c r="K7068" s="20">
        <v>0</v>
      </c>
      <c r="L7068" s="20" t="s">
        <v>55</v>
      </c>
      <c r="M7068" s="20" t="s">
        <v>84</v>
      </c>
      <c r="N7068" s="26">
        <v>42251</v>
      </c>
      <c r="O7068" s="20" t="s">
        <v>56</v>
      </c>
      <c r="P7068" t="str">
        <f t="shared" si="110"/>
        <v>INSERT INTO @DataTable (Deal, AdvanceDate, PROV, DealPurpose, RateType, BEACON, LTV, TDS, GDS, InsuranceType, PrincipalBalance, OccupancyType, AccountStatus, Closed_Date, DelinquencyBucket) VALUES (7067, '2011-03-15', 'ON', 'Portable', 'Fixed', 691, 95, 39.89, 33.62, 'HiRatio', 0, 'Owner-Occupied', 'Closed', '2015-09-04', 'Current');</v>
      </c>
    </row>
    <row r="7069" spans="1:16" x14ac:dyDescent="0.35">
      <c r="A7069" s="22">
        <v>7068</v>
      </c>
      <c r="B7069" s="21">
        <v>40970</v>
      </c>
      <c r="C7069" s="22" t="s">
        <v>57</v>
      </c>
      <c r="D7069" s="22" t="s">
        <v>52</v>
      </c>
      <c r="E7069" s="22" t="s">
        <v>53</v>
      </c>
      <c r="F7069" s="22">
        <v>736</v>
      </c>
      <c r="G7069" s="22">
        <v>82.46</v>
      </c>
      <c r="H7069" s="22">
        <v>38.03</v>
      </c>
      <c r="I7069" s="22">
        <v>21.47</v>
      </c>
      <c r="J7069" s="22" t="s">
        <v>60</v>
      </c>
      <c r="K7069" s="23">
        <v>0</v>
      </c>
      <c r="L7069" s="23" t="s">
        <v>55</v>
      </c>
      <c r="M7069" s="23" t="s">
        <v>84</v>
      </c>
      <c r="N7069" s="27">
        <v>41184</v>
      </c>
      <c r="O7069" s="23" t="s">
        <v>56</v>
      </c>
      <c r="P7069" t="str">
        <f t="shared" si="110"/>
        <v>INSERT INTO @DataTable (Deal, AdvanceDate, PROV, DealPurpose, RateType, BEACON, LTV, TDS, GDS, InsuranceType, PrincipalBalance, OccupancyType, AccountStatus, Closed_Date, DelinquencyBucket) VALUES (7068, '2012-03-02', 'ON', 'Refinance External', 'Fixed', 736, 82.46, 38.03, 21.47, 'HiRatio', 0, 'Owner-Occupied', 'Closed', '2012-10-02', 'Current');</v>
      </c>
    </row>
    <row r="7070" spans="1:16" x14ac:dyDescent="0.35">
      <c r="A7070" s="19">
        <v>7069</v>
      </c>
      <c r="B7070" s="18">
        <v>40722</v>
      </c>
      <c r="C7070" s="19" t="s">
        <v>51</v>
      </c>
      <c r="D7070" s="19" t="s">
        <v>52</v>
      </c>
      <c r="E7070" s="19" t="s">
        <v>53</v>
      </c>
      <c r="F7070" s="19">
        <v>737</v>
      </c>
      <c r="G7070" s="19">
        <v>83.33</v>
      </c>
      <c r="H7070" s="19">
        <v>39.799999999999997</v>
      </c>
      <c r="I7070" s="19">
        <v>38.1</v>
      </c>
      <c r="J7070" s="19" t="s">
        <v>60</v>
      </c>
      <c r="K7070" s="20">
        <v>0</v>
      </c>
      <c r="L7070" s="20" t="s">
        <v>55</v>
      </c>
      <c r="M7070" s="20" t="s">
        <v>84</v>
      </c>
      <c r="N7070" s="26">
        <v>42115</v>
      </c>
      <c r="O7070" s="20" t="s">
        <v>56</v>
      </c>
      <c r="P7070" t="str">
        <f t="shared" si="110"/>
        <v>INSERT INTO @DataTable (Deal, AdvanceDate, PROV, DealPurpose, RateType, BEACON, LTV, TDS, GDS, InsuranceType, PrincipalBalance, OccupancyType, AccountStatus, Closed_Date, DelinquencyBucket) VALUES (7069, '2011-06-28', 'AB', 'Refinance External', 'Fixed', 737, 83.33, 39.8, 38.1, 'HiRatio', 0, 'Owner-Occupied', 'Closed', '2015-04-21', 'Current');</v>
      </c>
    </row>
    <row r="7071" spans="1:16" x14ac:dyDescent="0.35">
      <c r="A7071" s="22">
        <v>7070</v>
      </c>
      <c r="B7071" s="21">
        <v>41744</v>
      </c>
      <c r="C7071" s="22" t="s">
        <v>51</v>
      </c>
      <c r="D7071" s="22" t="s">
        <v>52</v>
      </c>
      <c r="E7071" s="22" t="s">
        <v>53</v>
      </c>
      <c r="F7071" s="22">
        <v>679</v>
      </c>
      <c r="G7071" s="22">
        <v>80</v>
      </c>
      <c r="H7071" s="22">
        <v>35.659999999999997</v>
      </c>
      <c r="I7071" s="22">
        <v>33.06</v>
      </c>
      <c r="J7071" s="22" t="s">
        <v>54</v>
      </c>
      <c r="K7071" s="23">
        <v>396683.73</v>
      </c>
      <c r="L7071" s="23" t="s">
        <v>55</v>
      </c>
      <c r="M7071" s="23" t="s">
        <v>83</v>
      </c>
      <c r="N7071" s="27"/>
      <c r="O7071" s="23" t="s">
        <v>56</v>
      </c>
      <c r="P7071" t="str">
        <f t="shared" si="110"/>
        <v>INSERT INTO @DataTable (Deal, AdvanceDate, PROV, DealPurpose, RateType, BEACON, LTV, TDS, GDS, InsuranceType, PrincipalBalance, OccupancyType, AccountStatus, Closed_Date, DelinquencyBucket) VALUES (7070, '2014-04-15', 'AB', 'Refinance External', 'Fixed', 679, 80, 35.66, 33.06, 'Conv', 396683.73, 'Owner-Occupied', 'Open', '1900-01-00', 'Current');</v>
      </c>
    </row>
    <row r="7072" spans="1:16" x14ac:dyDescent="0.35">
      <c r="A7072" s="19">
        <v>7071</v>
      </c>
      <c r="B7072" s="18">
        <v>40921</v>
      </c>
      <c r="C7072" s="19" t="s">
        <v>57</v>
      </c>
      <c r="D7072" s="19" t="s">
        <v>59</v>
      </c>
      <c r="E7072" s="19" t="s">
        <v>53</v>
      </c>
      <c r="F7072" s="19">
        <v>741</v>
      </c>
      <c r="G7072" s="19">
        <v>89.53</v>
      </c>
      <c r="H7072" s="19">
        <v>38.76</v>
      </c>
      <c r="I7072" s="19">
        <v>34.630000000000003</v>
      </c>
      <c r="J7072" s="19" t="s">
        <v>60</v>
      </c>
      <c r="K7072" s="20">
        <v>185655.2</v>
      </c>
      <c r="L7072" s="20" t="s">
        <v>55</v>
      </c>
      <c r="M7072" s="20" t="s">
        <v>83</v>
      </c>
      <c r="N7072" s="26"/>
      <c r="O7072" s="20" t="s">
        <v>56</v>
      </c>
      <c r="P7072" t="str">
        <f t="shared" si="110"/>
        <v>INSERT INTO @DataTable (Deal, AdvanceDate, PROV, DealPurpose, RateType, BEACON, LTV, TDS, GDS, InsuranceType, PrincipalBalance, OccupancyType, AccountStatus, Closed_Date, DelinquencyBucket) VALUES (7071, '2012-01-13', 'ON', 'Transfer', 'Fixed', 741, 89.53, 38.76, 34.63, 'HiRatio', 185655.2, 'Owner-Occupied', 'Open', '1900-01-00', 'Current');</v>
      </c>
    </row>
    <row r="7073" spans="1:16" x14ac:dyDescent="0.35">
      <c r="A7073" s="22">
        <v>7072</v>
      </c>
      <c r="B7073" s="21">
        <v>40707</v>
      </c>
      <c r="C7073" s="22" t="s">
        <v>51</v>
      </c>
      <c r="D7073" s="22" t="s">
        <v>61</v>
      </c>
      <c r="E7073" s="22" t="s">
        <v>53</v>
      </c>
      <c r="F7073" s="22">
        <v>784</v>
      </c>
      <c r="G7073" s="22">
        <v>95</v>
      </c>
      <c r="H7073" s="22">
        <v>36.94</v>
      </c>
      <c r="I7073" s="22">
        <v>33.799999999999997</v>
      </c>
      <c r="J7073" s="22" t="s">
        <v>60</v>
      </c>
      <c r="K7073" s="23">
        <v>296509</v>
      </c>
      <c r="L7073" s="23" t="s">
        <v>55</v>
      </c>
      <c r="M7073" s="23" t="s">
        <v>83</v>
      </c>
      <c r="N7073" s="27"/>
      <c r="O7073" s="23" t="s">
        <v>56</v>
      </c>
      <c r="P7073" t="str">
        <f t="shared" si="110"/>
        <v>INSERT INTO @DataTable (Deal, AdvanceDate, PROV, DealPurpose, RateType, BEACON, LTV, TDS, GDS, InsuranceType, PrincipalBalance, OccupancyType, AccountStatus, Closed_Date, DelinquencyBucket) VALUES (7072, '2011-06-13', 'AB', 'Purchase', 'Fixed', 784, 95, 36.94, 33.8, 'HiRatio', 296509, 'Owner-Occupied', 'Open', '1900-01-00', 'Current');</v>
      </c>
    </row>
    <row r="7074" spans="1:16" x14ac:dyDescent="0.35">
      <c r="A7074" s="19">
        <v>7073</v>
      </c>
      <c r="B7074" s="18">
        <v>41003</v>
      </c>
      <c r="C7074" s="19" t="s">
        <v>51</v>
      </c>
      <c r="D7074" s="19" t="s">
        <v>61</v>
      </c>
      <c r="E7074" s="19" t="s">
        <v>53</v>
      </c>
      <c r="F7074" s="19">
        <v>680</v>
      </c>
      <c r="G7074" s="19">
        <v>90</v>
      </c>
      <c r="H7074" s="19">
        <v>39.71</v>
      </c>
      <c r="I7074" s="19">
        <v>34.39</v>
      </c>
      <c r="J7074" s="19" t="s">
        <v>60</v>
      </c>
      <c r="K7074" s="20">
        <v>0</v>
      </c>
      <c r="L7074" s="20" t="s">
        <v>55</v>
      </c>
      <c r="M7074" s="20" t="s">
        <v>84</v>
      </c>
      <c r="N7074" s="26">
        <v>42158</v>
      </c>
      <c r="O7074" s="20" t="s">
        <v>56</v>
      </c>
      <c r="P7074" t="str">
        <f t="shared" si="110"/>
        <v>INSERT INTO @DataTable (Deal, AdvanceDate, PROV, DealPurpose, RateType, BEACON, LTV, TDS, GDS, InsuranceType, PrincipalBalance, OccupancyType, AccountStatus, Closed_Date, DelinquencyBucket) VALUES (7073, '2012-04-04', 'AB', 'Purchase', 'Fixed', 680, 90, 39.71, 34.39, 'HiRatio', 0, 'Owner-Occupied', 'Closed', '2015-06-03', 'Current');</v>
      </c>
    </row>
    <row r="7075" spans="1:16" x14ac:dyDescent="0.35">
      <c r="A7075" s="22">
        <v>7074</v>
      </c>
      <c r="B7075" s="21">
        <v>40924</v>
      </c>
      <c r="C7075" s="22" t="s">
        <v>63</v>
      </c>
      <c r="D7075" s="22" t="s">
        <v>61</v>
      </c>
      <c r="E7075" s="22" t="s">
        <v>53</v>
      </c>
      <c r="F7075" s="22">
        <v>707</v>
      </c>
      <c r="G7075" s="22">
        <v>95</v>
      </c>
      <c r="H7075" s="22">
        <v>36.299999999999997</v>
      </c>
      <c r="I7075" s="22">
        <v>20.6</v>
      </c>
      <c r="J7075" s="22" t="s">
        <v>60</v>
      </c>
      <c r="K7075" s="23">
        <v>0</v>
      </c>
      <c r="L7075" s="23" t="s">
        <v>55</v>
      </c>
      <c r="M7075" s="23" t="s">
        <v>84</v>
      </c>
      <c r="N7075" s="27">
        <v>42037</v>
      </c>
      <c r="O7075" s="23" t="s">
        <v>56</v>
      </c>
      <c r="P7075" t="str">
        <f t="shared" si="110"/>
        <v>INSERT INTO @DataTable (Deal, AdvanceDate, PROV, DealPurpose, RateType, BEACON, LTV, TDS, GDS, InsuranceType, PrincipalBalance, OccupancyType, AccountStatus, Closed_Date, DelinquencyBucket) VALUES (7074, '2012-01-16', 'SK', 'Purchase', 'Fixed', 707, 95, 36.3, 20.6, 'HiRatio', 0, 'Owner-Occupied', 'Closed', '2015-02-02', 'Current');</v>
      </c>
    </row>
    <row r="7076" spans="1:16" x14ac:dyDescent="0.35">
      <c r="A7076" s="19">
        <v>7075</v>
      </c>
      <c r="B7076" s="18">
        <v>40883</v>
      </c>
      <c r="C7076" s="19" t="s">
        <v>57</v>
      </c>
      <c r="D7076" s="19" t="s">
        <v>52</v>
      </c>
      <c r="E7076" s="19" t="s">
        <v>53</v>
      </c>
      <c r="F7076" s="19">
        <v>786</v>
      </c>
      <c r="G7076" s="19">
        <v>68.09</v>
      </c>
      <c r="H7076" s="19">
        <v>36.65</v>
      </c>
      <c r="I7076" s="19">
        <v>32.200000000000003</v>
      </c>
      <c r="J7076" s="19" t="s">
        <v>54</v>
      </c>
      <c r="K7076" s="20">
        <v>0</v>
      </c>
      <c r="L7076" s="20" t="s">
        <v>55</v>
      </c>
      <c r="M7076" s="20" t="s">
        <v>84</v>
      </c>
      <c r="N7076" s="26">
        <v>41395</v>
      </c>
      <c r="O7076" s="20" t="s">
        <v>56</v>
      </c>
      <c r="P7076" t="str">
        <f t="shared" si="110"/>
        <v>INSERT INTO @DataTable (Deal, AdvanceDate, PROV, DealPurpose, RateType, BEACON, LTV, TDS, GDS, InsuranceType, PrincipalBalance, OccupancyType, AccountStatus, Closed_Date, DelinquencyBucket) VALUES (7075, '2011-12-06', 'ON', 'Refinance External', 'Fixed', 786, 68.09, 36.65, 32.2, 'Conv', 0, 'Owner-Occupied', 'Closed', '2013-05-01', 'Current');</v>
      </c>
    </row>
    <row r="7077" spans="1:16" x14ac:dyDescent="0.35">
      <c r="A7077" s="22">
        <v>7076</v>
      </c>
      <c r="B7077" s="21">
        <v>40974</v>
      </c>
      <c r="C7077" s="22" t="s">
        <v>57</v>
      </c>
      <c r="D7077" s="22" t="s">
        <v>61</v>
      </c>
      <c r="E7077" s="22" t="s">
        <v>53</v>
      </c>
      <c r="F7077" s="22">
        <v>779</v>
      </c>
      <c r="G7077" s="22">
        <v>80</v>
      </c>
      <c r="H7077" s="22">
        <v>39.380000000000003</v>
      </c>
      <c r="I7077" s="22">
        <v>9.36</v>
      </c>
      <c r="J7077" s="22" t="s">
        <v>54</v>
      </c>
      <c r="K7077" s="23">
        <v>0</v>
      </c>
      <c r="L7077" s="23" t="s">
        <v>62</v>
      </c>
      <c r="M7077" s="23" t="s">
        <v>84</v>
      </c>
      <c r="N7077" s="27">
        <v>41876</v>
      </c>
      <c r="O7077" s="23" t="s">
        <v>56</v>
      </c>
      <c r="P7077" t="str">
        <f t="shared" si="110"/>
        <v>INSERT INTO @DataTable (Deal, AdvanceDate, PROV, DealPurpose, RateType, BEACON, LTV, TDS, GDS, InsuranceType, PrincipalBalance, OccupancyType, AccountStatus, Closed_Date, DelinquencyBucket) VALUES (7076, '2012-03-06', 'ON', 'Purchase', 'Fixed', 779, 80, 39.38, 9.36, 'Conv', 0, 'Rental', 'Closed', '2014-08-25', 'Current');</v>
      </c>
    </row>
    <row r="7078" spans="1:16" x14ac:dyDescent="0.35">
      <c r="A7078" s="19">
        <v>7077</v>
      </c>
      <c r="B7078" s="18">
        <v>42606</v>
      </c>
      <c r="C7078" s="19" t="s">
        <v>57</v>
      </c>
      <c r="D7078" s="19" t="s">
        <v>52</v>
      </c>
      <c r="E7078" s="19" t="s">
        <v>53</v>
      </c>
      <c r="F7078" s="19">
        <v>847</v>
      </c>
      <c r="G7078" s="19">
        <v>70.08</v>
      </c>
      <c r="H7078" s="19">
        <v>36.64</v>
      </c>
      <c r="I7078" s="19">
        <v>31.27</v>
      </c>
      <c r="J7078" s="19" t="s">
        <v>54</v>
      </c>
      <c r="K7078" s="20">
        <v>257398.39999999999</v>
      </c>
      <c r="L7078" s="20" t="s">
        <v>55</v>
      </c>
      <c r="M7078" s="20" t="s">
        <v>83</v>
      </c>
      <c r="N7078" s="26"/>
      <c r="O7078" s="20" t="s">
        <v>56</v>
      </c>
      <c r="P7078" t="str">
        <f t="shared" si="110"/>
        <v>INSERT INTO @DataTable (Deal, AdvanceDate, PROV, DealPurpose, RateType, BEACON, LTV, TDS, GDS, InsuranceType, PrincipalBalance, OccupancyType, AccountStatus, Closed_Date, DelinquencyBucket) VALUES (7077, '2016-08-24', 'ON', 'Refinance External', 'Fixed', 847, 70.08, 36.64, 31.27, 'Conv', 257398.4, 'Owner-Occupied', 'Open', '1900-01-00', 'Current');</v>
      </c>
    </row>
    <row r="7079" spans="1:16" x14ac:dyDescent="0.35">
      <c r="A7079" s="22">
        <v>7078</v>
      </c>
      <c r="B7079" s="21">
        <v>41897</v>
      </c>
      <c r="C7079" s="22" t="s">
        <v>57</v>
      </c>
      <c r="D7079" s="22" t="s">
        <v>52</v>
      </c>
      <c r="E7079" s="22" t="s">
        <v>53</v>
      </c>
      <c r="F7079" s="22">
        <v>744</v>
      </c>
      <c r="G7079" s="22">
        <v>47.85</v>
      </c>
      <c r="H7079" s="22">
        <v>35.340000000000003</v>
      </c>
      <c r="I7079" s="22">
        <v>33.24</v>
      </c>
      <c r="J7079" s="22" t="s">
        <v>54</v>
      </c>
      <c r="K7079" s="23">
        <v>93442.71</v>
      </c>
      <c r="L7079" s="23" t="s">
        <v>55</v>
      </c>
      <c r="M7079" s="23" t="s">
        <v>83</v>
      </c>
      <c r="N7079" s="27"/>
      <c r="O7079" s="23" t="s">
        <v>56</v>
      </c>
      <c r="P7079" t="str">
        <f t="shared" si="110"/>
        <v>INSERT INTO @DataTable (Deal, AdvanceDate, PROV, DealPurpose, RateType, BEACON, LTV, TDS, GDS, InsuranceType, PrincipalBalance, OccupancyType, AccountStatus, Closed_Date, DelinquencyBucket) VALUES (7078, '2014-09-15', 'ON', 'Refinance External', 'Fixed', 744, 47.85, 35.34, 33.24, 'Conv', 93442.71, 'Owner-Occupied', 'Open', '1900-01-00', 'Current');</v>
      </c>
    </row>
    <row r="7080" spans="1:16" x14ac:dyDescent="0.35">
      <c r="A7080" s="19">
        <v>7079</v>
      </c>
      <c r="B7080" s="18">
        <v>42291</v>
      </c>
      <c r="C7080" s="19" t="s">
        <v>57</v>
      </c>
      <c r="D7080" s="19" t="s">
        <v>52</v>
      </c>
      <c r="E7080" s="19" t="s">
        <v>40</v>
      </c>
      <c r="F7080" s="19">
        <v>735</v>
      </c>
      <c r="G7080" s="19">
        <v>73.89</v>
      </c>
      <c r="H7080" s="19">
        <v>31.6</v>
      </c>
      <c r="I7080" s="19">
        <v>23.27</v>
      </c>
      <c r="J7080" s="19" t="s">
        <v>54</v>
      </c>
      <c r="K7080" s="20">
        <v>0</v>
      </c>
      <c r="L7080" s="20" t="s">
        <v>55</v>
      </c>
      <c r="M7080" s="20" t="s">
        <v>84</v>
      </c>
      <c r="N7080" s="26">
        <v>42718</v>
      </c>
      <c r="O7080" s="20" t="s">
        <v>56</v>
      </c>
      <c r="P7080" t="str">
        <f t="shared" si="110"/>
        <v>INSERT INTO @DataTable (Deal, AdvanceDate, PROV, DealPurpose, RateType, BEACON, LTV, TDS, GDS, InsuranceType, PrincipalBalance, OccupancyType, AccountStatus, Closed_Date, DelinquencyBucket) VALUES (7079, '2015-10-14', 'ON', 'Refinance External', 'ARM', 735, 73.89, 31.6, 23.27, 'Conv', 0, 'Owner-Occupied', 'Closed', '2016-12-14', 'Current');</v>
      </c>
    </row>
    <row r="7081" spans="1:16" x14ac:dyDescent="0.35">
      <c r="A7081" s="22">
        <v>7080</v>
      </c>
      <c r="B7081" s="21">
        <v>41022</v>
      </c>
      <c r="C7081" s="22" t="s">
        <v>58</v>
      </c>
      <c r="D7081" s="22" t="s">
        <v>61</v>
      </c>
      <c r="E7081" s="22" t="s">
        <v>53</v>
      </c>
      <c r="F7081" s="22">
        <v>656</v>
      </c>
      <c r="G7081" s="22">
        <v>90</v>
      </c>
      <c r="H7081" s="22">
        <v>39.5</v>
      </c>
      <c r="I7081" s="22">
        <v>38.21</v>
      </c>
      <c r="J7081" s="22" t="s">
        <v>60</v>
      </c>
      <c r="K7081" s="23">
        <v>0</v>
      </c>
      <c r="L7081" s="23" t="s">
        <v>55</v>
      </c>
      <c r="M7081" s="23" t="s">
        <v>84</v>
      </c>
      <c r="N7081" s="27">
        <v>42195</v>
      </c>
      <c r="O7081" s="23" t="s">
        <v>56</v>
      </c>
      <c r="P7081" t="str">
        <f t="shared" si="110"/>
        <v>INSERT INTO @DataTable (Deal, AdvanceDate, PROV, DealPurpose, RateType, BEACON, LTV, TDS, GDS, InsuranceType, PrincipalBalance, OccupancyType, AccountStatus, Closed_Date, DelinquencyBucket) VALUES (7080, '2012-04-23', 'BC', 'Purchase', 'Fixed', 656, 90, 39.5, 38.21, 'HiRatio', 0, 'Owner-Occupied', 'Closed', '2015-07-10', 'Current');</v>
      </c>
    </row>
    <row r="7082" spans="1:16" x14ac:dyDescent="0.35">
      <c r="A7082" s="19">
        <v>7081</v>
      </c>
      <c r="B7082" s="18">
        <v>42179</v>
      </c>
      <c r="C7082" s="19" t="s">
        <v>57</v>
      </c>
      <c r="D7082" s="19" t="s">
        <v>52</v>
      </c>
      <c r="E7082" s="19" t="s">
        <v>40</v>
      </c>
      <c r="F7082" s="19">
        <v>792</v>
      </c>
      <c r="G7082" s="19">
        <v>57.91</v>
      </c>
      <c r="H7082" s="19">
        <v>23.82</v>
      </c>
      <c r="I7082" s="19">
        <v>14.03</v>
      </c>
      <c r="J7082" s="19" t="s">
        <v>54</v>
      </c>
      <c r="K7082" s="20">
        <v>229555.25</v>
      </c>
      <c r="L7082" s="20" t="s">
        <v>55</v>
      </c>
      <c r="M7082" s="20" t="s">
        <v>83</v>
      </c>
      <c r="N7082" s="26"/>
      <c r="O7082" s="20" t="s">
        <v>56</v>
      </c>
      <c r="P7082" t="str">
        <f t="shared" si="110"/>
        <v>INSERT INTO @DataTable (Deal, AdvanceDate, PROV, DealPurpose, RateType, BEACON, LTV, TDS, GDS, InsuranceType, PrincipalBalance, OccupancyType, AccountStatus, Closed_Date, DelinquencyBucket) VALUES (7081, '2015-06-24', 'ON', 'Refinance External', 'ARM', 792, 57.91, 23.82, 14.03, 'Conv', 229555.25, 'Owner-Occupied', 'Open', '1900-01-00', 'Current');</v>
      </c>
    </row>
    <row r="7083" spans="1:16" x14ac:dyDescent="0.35">
      <c r="A7083" s="22">
        <v>7082</v>
      </c>
      <c r="B7083" s="21">
        <v>41030</v>
      </c>
      <c r="C7083" s="22" t="s">
        <v>57</v>
      </c>
      <c r="D7083" s="22" t="s">
        <v>61</v>
      </c>
      <c r="E7083" s="22" t="s">
        <v>53</v>
      </c>
      <c r="F7083" s="22">
        <v>806</v>
      </c>
      <c r="G7083" s="22">
        <v>80</v>
      </c>
      <c r="H7083" s="22">
        <v>37.61</v>
      </c>
      <c r="I7083" s="22">
        <v>13.49</v>
      </c>
      <c r="J7083" s="22" t="s">
        <v>54</v>
      </c>
      <c r="K7083" s="23">
        <v>0</v>
      </c>
      <c r="L7083" s="23" t="s">
        <v>66</v>
      </c>
      <c r="M7083" s="23" t="s">
        <v>84</v>
      </c>
      <c r="N7083" s="27">
        <v>42494</v>
      </c>
      <c r="O7083" s="23" t="s">
        <v>56</v>
      </c>
      <c r="P7083" t="str">
        <f t="shared" si="110"/>
        <v>INSERT INTO @DataTable (Deal, AdvanceDate, PROV, DealPurpose, RateType, BEACON, LTV, TDS, GDS, InsuranceType, PrincipalBalance, OccupancyType, AccountStatus, Closed_Date, DelinquencyBucket) VALUES (7082, '2012-05-01', 'ON', 'Purchase', 'Fixed', 806, 80, 37.61, 13.49, 'Conv', 0, 'Second Home', 'Closed', '2016-05-04', 'Current');</v>
      </c>
    </row>
    <row r="7084" spans="1:16" x14ac:dyDescent="0.35">
      <c r="A7084" s="19">
        <v>7083</v>
      </c>
      <c r="B7084" s="18">
        <v>41835</v>
      </c>
      <c r="C7084" s="19" t="s">
        <v>51</v>
      </c>
      <c r="D7084" s="19" t="s">
        <v>61</v>
      </c>
      <c r="E7084" s="19" t="s">
        <v>53</v>
      </c>
      <c r="F7084" s="19">
        <v>798</v>
      </c>
      <c r="G7084" s="19">
        <v>80</v>
      </c>
      <c r="H7084" s="19">
        <v>34.4</v>
      </c>
      <c r="I7084" s="19">
        <v>19.59</v>
      </c>
      <c r="J7084" s="19" t="s">
        <v>54</v>
      </c>
      <c r="K7084" s="20">
        <v>454352.15</v>
      </c>
      <c r="L7084" s="20" t="s">
        <v>55</v>
      </c>
      <c r="M7084" s="20" t="s">
        <v>83</v>
      </c>
      <c r="N7084" s="26"/>
      <c r="O7084" s="20" t="s">
        <v>56</v>
      </c>
      <c r="P7084" t="str">
        <f t="shared" si="110"/>
        <v>INSERT INTO @DataTable (Deal, AdvanceDate, PROV, DealPurpose, RateType, BEACON, LTV, TDS, GDS, InsuranceType, PrincipalBalance, OccupancyType, AccountStatus, Closed_Date, DelinquencyBucket) VALUES (7083, '2014-07-15', 'AB', 'Purchase', 'Fixed', 798, 80, 34.4, 19.59, 'Conv', 454352.15, 'Owner-Occupied', 'Open', '1900-01-00', 'Current');</v>
      </c>
    </row>
    <row r="7085" spans="1:16" x14ac:dyDescent="0.35">
      <c r="A7085" s="22">
        <v>7084</v>
      </c>
      <c r="B7085" s="21">
        <v>40998</v>
      </c>
      <c r="C7085" s="22" t="s">
        <v>51</v>
      </c>
      <c r="D7085" s="22" t="s">
        <v>61</v>
      </c>
      <c r="E7085" s="22" t="s">
        <v>53</v>
      </c>
      <c r="F7085" s="22">
        <v>814</v>
      </c>
      <c r="G7085" s="22">
        <v>80</v>
      </c>
      <c r="H7085" s="22">
        <v>31.14</v>
      </c>
      <c r="I7085" s="22">
        <v>20.85</v>
      </c>
      <c r="J7085" s="22" t="s">
        <v>54</v>
      </c>
      <c r="K7085" s="23">
        <v>0</v>
      </c>
      <c r="L7085" s="23" t="s">
        <v>55</v>
      </c>
      <c r="M7085" s="23" t="s">
        <v>84</v>
      </c>
      <c r="N7085" s="27">
        <v>41131</v>
      </c>
      <c r="O7085" s="23" t="s">
        <v>56</v>
      </c>
      <c r="P7085" t="str">
        <f t="shared" si="110"/>
        <v>INSERT INTO @DataTable (Deal, AdvanceDate, PROV, DealPurpose, RateType, BEACON, LTV, TDS, GDS, InsuranceType, PrincipalBalance, OccupancyType, AccountStatus, Closed_Date, DelinquencyBucket) VALUES (7084, '2012-03-30', 'AB', 'Purchase', 'Fixed', 814, 80, 31.14, 20.85, 'Conv', 0, 'Owner-Occupied', 'Closed', '2012-08-10', 'Current');</v>
      </c>
    </row>
    <row r="7086" spans="1:16" x14ac:dyDescent="0.35">
      <c r="A7086" s="19">
        <v>7085</v>
      </c>
      <c r="B7086" s="18">
        <v>41025</v>
      </c>
      <c r="C7086" s="19" t="s">
        <v>57</v>
      </c>
      <c r="D7086" s="19" t="s">
        <v>61</v>
      </c>
      <c r="E7086" s="19" t="s">
        <v>53</v>
      </c>
      <c r="F7086" s="19">
        <v>758</v>
      </c>
      <c r="G7086" s="19">
        <v>80</v>
      </c>
      <c r="H7086" s="19">
        <v>37.49</v>
      </c>
      <c r="I7086" s="19">
        <v>23.33</v>
      </c>
      <c r="J7086" s="19" t="s">
        <v>54</v>
      </c>
      <c r="K7086" s="20">
        <v>0</v>
      </c>
      <c r="L7086" s="20" t="s">
        <v>55</v>
      </c>
      <c r="M7086" s="20" t="s">
        <v>84</v>
      </c>
      <c r="N7086" s="26">
        <v>42674</v>
      </c>
      <c r="O7086" s="20" t="s">
        <v>56</v>
      </c>
      <c r="P7086" t="str">
        <f t="shared" si="110"/>
        <v>INSERT INTO @DataTable (Deal, AdvanceDate, PROV, DealPurpose, RateType, BEACON, LTV, TDS, GDS, InsuranceType, PrincipalBalance, OccupancyType, AccountStatus, Closed_Date, DelinquencyBucket) VALUES (7085, '2012-04-26', 'ON', 'Purchase', 'Fixed', 758, 80, 37.49, 23.33, 'Conv', 0, 'Owner-Occupied', 'Closed', '2016-10-31', 'Current');</v>
      </c>
    </row>
    <row r="7087" spans="1:16" x14ac:dyDescent="0.35">
      <c r="A7087" s="22">
        <v>7086</v>
      </c>
      <c r="B7087" s="21">
        <v>40661</v>
      </c>
      <c r="C7087" s="22" t="s">
        <v>57</v>
      </c>
      <c r="D7087" s="22" t="s">
        <v>61</v>
      </c>
      <c r="E7087" s="22" t="s">
        <v>53</v>
      </c>
      <c r="F7087" s="22">
        <v>757</v>
      </c>
      <c r="G7087" s="22">
        <v>90</v>
      </c>
      <c r="H7087" s="22">
        <v>42.2</v>
      </c>
      <c r="I7087" s="22">
        <v>40.67</v>
      </c>
      <c r="J7087" s="22" t="s">
        <v>60</v>
      </c>
      <c r="K7087" s="23">
        <v>0</v>
      </c>
      <c r="L7087" s="23" t="s">
        <v>55</v>
      </c>
      <c r="M7087" s="23" t="s">
        <v>84</v>
      </c>
      <c r="N7087" s="27">
        <v>42492</v>
      </c>
      <c r="O7087" s="23" t="s">
        <v>56</v>
      </c>
      <c r="P7087" t="str">
        <f t="shared" si="110"/>
        <v>INSERT INTO @DataTable (Deal, AdvanceDate, PROV, DealPurpose, RateType, BEACON, LTV, TDS, GDS, InsuranceType, PrincipalBalance, OccupancyType, AccountStatus, Closed_Date, DelinquencyBucket) VALUES (7086, '2011-04-28', 'ON', 'Purchase', 'Fixed', 757, 90, 42.2, 40.67, 'HiRatio', 0, 'Owner-Occupied', 'Closed', '2016-05-02', 'Current');</v>
      </c>
    </row>
    <row r="7088" spans="1:16" x14ac:dyDescent="0.35">
      <c r="A7088" s="19">
        <v>7087</v>
      </c>
      <c r="B7088" s="18">
        <v>40973</v>
      </c>
      <c r="C7088" s="19" t="s">
        <v>51</v>
      </c>
      <c r="D7088" s="19" t="s">
        <v>61</v>
      </c>
      <c r="E7088" s="19" t="s">
        <v>53</v>
      </c>
      <c r="F7088" s="19">
        <v>713</v>
      </c>
      <c r="G7088" s="19">
        <v>90</v>
      </c>
      <c r="H7088" s="19">
        <v>40.49</v>
      </c>
      <c r="I7088" s="19">
        <v>38.19</v>
      </c>
      <c r="J7088" s="19" t="s">
        <v>60</v>
      </c>
      <c r="K7088" s="20">
        <v>279308.40000000002</v>
      </c>
      <c r="L7088" s="20" t="s">
        <v>55</v>
      </c>
      <c r="M7088" s="20" t="s">
        <v>83</v>
      </c>
      <c r="N7088" s="26"/>
      <c r="O7088" s="20" t="s">
        <v>56</v>
      </c>
      <c r="P7088" t="str">
        <f t="shared" si="110"/>
        <v>INSERT INTO @DataTable (Deal, AdvanceDate, PROV, DealPurpose, RateType, BEACON, LTV, TDS, GDS, InsuranceType, PrincipalBalance, OccupancyType, AccountStatus, Closed_Date, DelinquencyBucket) VALUES (7087, '2012-03-05', 'AB', 'Purchase', 'Fixed', 713, 90, 40.49, 38.19, 'HiRatio', 279308.4, 'Owner-Occupied', 'Open', '1900-01-00', 'Current');</v>
      </c>
    </row>
    <row r="7089" spans="1:16" x14ac:dyDescent="0.35">
      <c r="A7089" s="22">
        <v>7088</v>
      </c>
      <c r="B7089" s="21">
        <v>40654</v>
      </c>
      <c r="C7089" s="22" t="s">
        <v>51</v>
      </c>
      <c r="D7089" s="22" t="s">
        <v>61</v>
      </c>
      <c r="E7089" s="22" t="s">
        <v>53</v>
      </c>
      <c r="F7089" s="22">
        <v>809</v>
      </c>
      <c r="G7089" s="22">
        <v>71.33</v>
      </c>
      <c r="H7089" s="22">
        <v>34.700000000000003</v>
      </c>
      <c r="I7089" s="22">
        <v>34.700000000000003</v>
      </c>
      <c r="J7089" s="22" t="s">
        <v>54</v>
      </c>
      <c r="K7089" s="23">
        <v>0</v>
      </c>
      <c r="L7089" s="23" t="s">
        <v>55</v>
      </c>
      <c r="M7089" s="23" t="s">
        <v>84</v>
      </c>
      <c r="N7089" s="27">
        <v>41752</v>
      </c>
      <c r="O7089" s="23" t="s">
        <v>56</v>
      </c>
      <c r="P7089" t="str">
        <f t="shared" si="110"/>
        <v>INSERT INTO @DataTable (Deal, AdvanceDate, PROV, DealPurpose, RateType, BEACON, LTV, TDS, GDS, InsuranceType, PrincipalBalance, OccupancyType, AccountStatus, Closed_Date, DelinquencyBucket) VALUES (7088, '2011-04-21', 'AB', 'Purchase', 'Fixed', 809, 71.33, 34.7, 34.7, 'Conv', 0, 'Owner-Occupied', 'Closed', '2014-04-23', 'Current');</v>
      </c>
    </row>
    <row r="7090" spans="1:16" x14ac:dyDescent="0.35">
      <c r="A7090" s="19">
        <v>7089</v>
      </c>
      <c r="B7090" s="18">
        <v>42338</v>
      </c>
      <c r="C7090" s="19" t="s">
        <v>51</v>
      </c>
      <c r="D7090" s="19" t="s">
        <v>52</v>
      </c>
      <c r="E7090" s="19" t="s">
        <v>53</v>
      </c>
      <c r="F7090" s="19">
        <v>782</v>
      </c>
      <c r="G7090" s="19">
        <v>47.5</v>
      </c>
      <c r="H7090" s="19">
        <v>16.100000000000001</v>
      </c>
      <c r="I7090" s="19">
        <v>11.01</v>
      </c>
      <c r="J7090" s="19" t="s">
        <v>54</v>
      </c>
      <c r="K7090" s="20">
        <v>183776.96</v>
      </c>
      <c r="L7090" s="20" t="s">
        <v>55</v>
      </c>
      <c r="M7090" s="20" t="s">
        <v>83</v>
      </c>
      <c r="N7090" s="26"/>
      <c r="O7090" s="20" t="s">
        <v>56</v>
      </c>
      <c r="P7090" t="str">
        <f t="shared" si="110"/>
        <v>INSERT INTO @DataTable (Deal, AdvanceDate, PROV, DealPurpose, RateType, BEACON, LTV, TDS, GDS, InsuranceType, PrincipalBalance, OccupancyType, AccountStatus, Closed_Date, DelinquencyBucket) VALUES (7089, '2015-11-30', 'AB', 'Refinance External', 'Fixed', 782, 47.5, 16.1, 11.01, 'Conv', 183776.96, 'Owner-Occupied', 'Open', '1900-01-00', 'Current');</v>
      </c>
    </row>
    <row r="7091" spans="1:16" x14ac:dyDescent="0.35">
      <c r="A7091" s="22">
        <v>7090</v>
      </c>
      <c r="B7091" s="21">
        <v>41004</v>
      </c>
      <c r="C7091" s="22" t="s">
        <v>74</v>
      </c>
      <c r="D7091" s="22" t="s">
        <v>52</v>
      </c>
      <c r="E7091" s="22" t="s">
        <v>40</v>
      </c>
      <c r="F7091" s="22">
        <v>787</v>
      </c>
      <c r="G7091" s="22">
        <v>80</v>
      </c>
      <c r="H7091" s="22">
        <v>31.17</v>
      </c>
      <c r="I7091" s="22">
        <v>12.62</v>
      </c>
      <c r="J7091" s="22" t="s">
        <v>54</v>
      </c>
      <c r="K7091" s="23">
        <v>0</v>
      </c>
      <c r="L7091" s="23" t="s">
        <v>62</v>
      </c>
      <c r="M7091" s="23" t="s">
        <v>84</v>
      </c>
      <c r="N7091" s="27">
        <v>42683</v>
      </c>
      <c r="O7091" s="23" t="s">
        <v>56</v>
      </c>
      <c r="P7091" t="str">
        <f t="shared" si="110"/>
        <v>INSERT INTO @DataTable (Deal, AdvanceDate, PROV, DealPurpose, RateType, BEACON, LTV, TDS, GDS, InsuranceType, PrincipalBalance, OccupancyType, AccountStatus, Closed_Date, DelinquencyBucket) VALUES (7090, '2012-04-05', 'MB', 'Refinance External', 'ARM', 787, 80, 31.17, 12.62, 'Conv', 0, 'Rental', 'Closed', '2016-11-09', 'Current');</v>
      </c>
    </row>
    <row r="7092" spans="1:16" x14ac:dyDescent="0.35">
      <c r="A7092" s="19">
        <v>7091</v>
      </c>
      <c r="B7092" s="18">
        <v>40899</v>
      </c>
      <c r="C7092" s="19" t="s">
        <v>57</v>
      </c>
      <c r="D7092" s="19" t="s">
        <v>61</v>
      </c>
      <c r="E7092" s="19" t="s">
        <v>53</v>
      </c>
      <c r="F7092" s="19">
        <v>769</v>
      </c>
      <c r="G7092" s="19">
        <v>90</v>
      </c>
      <c r="H7092" s="19">
        <v>40.200000000000003</v>
      </c>
      <c r="I7092" s="19">
        <v>37.44</v>
      </c>
      <c r="J7092" s="19" t="s">
        <v>60</v>
      </c>
      <c r="K7092" s="20">
        <v>0</v>
      </c>
      <c r="L7092" s="20" t="s">
        <v>55</v>
      </c>
      <c r="M7092" s="20" t="s">
        <v>84</v>
      </c>
      <c r="N7092" s="26">
        <v>41583</v>
      </c>
      <c r="O7092" s="20" t="s">
        <v>56</v>
      </c>
      <c r="P7092" t="str">
        <f t="shared" si="110"/>
        <v>INSERT INTO @DataTable (Deal, AdvanceDate, PROV, DealPurpose, RateType, BEACON, LTV, TDS, GDS, InsuranceType, PrincipalBalance, OccupancyType, AccountStatus, Closed_Date, DelinquencyBucket) VALUES (7091, '2011-12-22', 'ON', 'Purchase', 'Fixed', 769, 90, 40.2, 37.44, 'HiRatio', 0, 'Owner-Occupied', 'Closed', '2013-11-05', 'Current');</v>
      </c>
    </row>
    <row r="7093" spans="1:16" x14ac:dyDescent="0.35">
      <c r="A7093" s="22">
        <v>7092</v>
      </c>
      <c r="B7093" s="21">
        <v>40968</v>
      </c>
      <c r="C7093" s="22" t="s">
        <v>58</v>
      </c>
      <c r="D7093" s="22" t="s">
        <v>61</v>
      </c>
      <c r="E7093" s="22" t="s">
        <v>40</v>
      </c>
      <c r="F7093" s="22">
        <v>719</v>
      </c>
      <c r="G7093" s="22">
        <v>80</v>
      </c>
      <c r="H7093" s="22">
        <v>41.39</v>
      </c>
      <c r="I7093" s="22">
        <v>12.13</v>
      </c>
      <c r="J7093" s="22" t="s">
        <v>54</v>
      </c>
      <c r="K7093" s="23">
        <v>360733.1</v>
      </c>
      <c r="L7093" s="23" t="s">
        <v>62</v>
      </c>
      <c r="M7093" s="23" t="s">
        <v>83</v>
      </c>
      <c r="N7093" s="27"/>
      <c r="O7093" s="23" t="s">
        <v>56</v>
      </c>
      <c r="P7093" t="str">
        <f t="shared" si="110"/>
        <v>INSERT INTO @DataTable (Deal, AdvanceDate, PROV, DealPurpose, RateType, BEACON, LTV, TDS, GDS, InsuranceType, PrincipalBalance, OccupancyType, AccountStatus, Closed_Date, DelinquencyBucket) VALUES (7092, '2012-02-29', 'BC', 'Purchase', 'ARM', 719, 80, 41.39, 12.13, 'Conv', 360733.1, 'Rental', 'Open', '1900-01-00', 'Current');</v>
      </c>
    </row>
    <row r="7094" spans="1:16" x14ac:dyDescent="0.35">
      <c r="A7094" s="19">
        <v>7093</v>
      </c>
      <c r="B7094" s="18">
        <v>40876</v>
      </c>
      <c r="C7094" s="19" t="s">
        <v>57</v>
      </c>
      <c r="D7094" s="19" t="s">
        <v>52</v>
      </c>
      <c r="E7094" s="19" t="s">
        <v>40</v>
      </c>
      <c r="F7094" s="19">
        <v>660</v>
      </c>
      <c r="G7094" s="19">
        <v>78.459999999999994</v>
      </c>
      <c r="H7094" s="19">
        <v>28.7</v>
      </c>
      <c r="I7094" s="19">
        <v>22.7</v>
      </c>
      <c r="J7094" s="19" t="s">
        <v>54</v>
      </c>
      <c r="K7094" s="20">
        <v>0</v>
      </c>
      <c r="L7094" s="20" t="s">
        <v>55</v>
      </c>
      <c r="M7094" s="20" t="s">
        <v>84</v>
      </c>
      <c r="N7094" s="26">
        <v>42187</v>
      </c>
      <c r="O7094" s="20" t="s">
        <v>56</v>
      </c>
      <c r="P7094" t="str">
        <f t="shared" si="110"/>
        <v>INSERT INTO @DataTable (Deal, AdvanceDate, PROV, DealPurpose, RateType, BEACON, LTV, TDS, GDS, InsuranceType, PrincipalBalance, OccupancyType, AccountStatus, Closed_Date, DelinquencyBucket) VALUES (7093, '2011-11-29', 'ON', 'Refinance External', 'ARM', 660, 78.46, 28.7, 22.7, 'Conv', 0, 'Owner-Occupied', 'Closed', '2015-07-02', 'Current');</v>
      </c>
    </row>
    <row r="7095" spans="1:16" x14ac:dyDescent="0.35">
      <c r="A7095" s="22">
        <v>7094</v>
      </c>
      <c r="B7095" s="21">
        <v>40997</v>
      </c>
      <c r="C7095" s="22" t="s">
        <v>51</v>
      </c>
      <c r="D7095" s="22" t="s">
        <v>61</v>
      </c>
      <c r="E7095" s="22" t="s">
        <v>53</v>
      </c>
      <c r="F7095" s="22">
        <v>694</v>
      </c>
      <c r="G7095" s="22">
        <v>95</v>
      </c>
      <c r="H7095" s="22">
        <v>38.909999999999997</v>
      </c>
      <c r="I7095" s="22">
        <v>19.579999999999998</v>
      </c>
      <c r="J7095" s="22" t="s">
        <v>60</v>
      </c>
      <c r="K7095" s="23">
        <v>221229.94</v>
      </c>
      <c r="L7095" s="23" t="s">
        <v>55</v>
      </c>
      <c r="M7095" s="23" t="s">
        <v>83</v>
      </c>
      <c r="N7095" s="27"/>
      <c r="O7095" s="23" t="s">
        <v>56</v>
      </c>
      <c r="P7095" t="str">
        <f t="shared" si="110"/>
        <v>INSERT INTO @DataTable (Deal, AdvanceDate, PROV, DealPurpose, RateType, BEACON, LTV, TDS, GDS, InsuranceType, PrincipalBalance, OccupancyType, AccountStatus, Closed_Date, DelinquencyBucket) VALUES (7094, '2012-03-29', 'AB', 'Purchase', 'Fixed', 694, 95, 38.91, 19.58, 'HiRatio', 221229.94, 'Owner-Occupied', 'Open', '1900-01-00', 'Current');</v>
      </c>
    </row>
    <row r="7096" spans="1:16" x14ac:dyDescent="0.35">
      <c r="A7096" s="19">
        <v>7095</v>
      </c>
      <c r="B7096" s="18">
        <v>40690</v>
      </c>
      <c r="C7096" s="19" t="s">
        <v>57</v>
      </c>
      <c r="D7096" s="19" t="s">
        <v>52</v>
      </c>
      <c r="E7096" s="19"/>
      <c r="F7096" s="19">
        <v>760</v>
      </c>
      <c r="G7096" s="19">
        <v>80</v>
      </c>
      <c r="H7096" s="19">
        <v>37.56</v>
      </c>
      <c r="I7096" s="19">
        <v>28.46</v>
      </c>
      <c r="J7096" s="19" t="s">
        <v>77</v>
      </c>
      <c r="K7096" s="20">
        <v>0</v>
      </c>
      <c r="L7096" s="20" t="s">
        <v>55</v>
      </c>
      <c r="M7096" s="20" t="s">
        <v>84</v>
      </c>
      <c r="N7096" s="26">
        <v>41920</v>
      </c>
      <c r="O7096" s="20" t="s">
        <v>56</v>
      </c>
      <c r="P7096" t="str">
        <f t="shared" si="110"/>
        <v>INSERT INTO @DataTable (Deal, AdvanceDate, PROV, DealPurpose, RateType, BEACON, LTV, TDS, GDS, InsuranceType, PrincipalBalance, OccupancyType, AccountStatus, Closed_Date, DelinquencyBucket) VALUES (7095, '2011-05-27', 'ON', 'Refinance External', '', 760, 80, 37.56, 28.46, 'Other', 0, 'Owner-Occupied', 'Closed', '2014-10-08', 'Current');</v>
      </c>
    </row>
    <row r="7097" spans="1:16" x14ac:dyDescent="0.35">
      <c r="A7097" s="22">
        <v>7096</v>
      </c>
      <c r="B7097" s="21">
        <v>40662</v>
      </c>
      <c r="C7097" s="22" t="s">
        <v>57</v>
      </c>
      <c r="D7097" s="22" t="s">
        <v>61</v>
      </c>
      <c r="E7097" s="22" t="s">
        <v>53</v>
      </c>
      <c r="F7097" s="22">
        <v>773</v>
      </c>
      <c r="G7097" s="22">
        <v>95</v>
      </c>
      <c r="H7097" s="22">
        <v>32.729999999999997</v>
      </c>
      <c r="I7097" s="22">
        <v>24.81</v>
      </c>
      <c r="J7097" s="22" t="s">
        <v>60</v>
      </c>
      <c r="K7097" s="23">
        <v>0</v>
      </c>
      <c r="L7097" s="23" t="s">
        <v>55</v>
      </c>
      <c r="M7097" s="23" t="s">
        <v>84</v>
      </c>
      <c r="N7097" s="27">
        <v>42342</v>
      </c>
      <c r="O7097" s="23" t="s">
        <v>56</v>
      </c>
      <c r="P7097" t="str">
        <f t="shared" si="110"/>
        <v>INSERT INTO @DataTable (Deal, AdvanceDate, PROV, DealPurpose, RateType, BEACON, LTV, TDS, GDS, InsuranceType, PrincipalBalance, OccupancyType, AccountStatus, Closed_Date, DelinquencyBucket) VALUES (7096, '2011-04-29', 'ON', 'Purchase', 'Fixed', 773, 95, 32.73, 24.81, 'HiRatio', 0, 'Owner-Occupied', 'Closed', '2015-12-04', 'Current');</v>
      </c>
    </row>
    <row r="7098" spans="1:16" x14ac:dyDescent="0.35">
      <c r="A7098" s="19">
        <v>7097</v>
      </c>
      <c r="B7098" s="18">
        <v>40830</v>
      </c>
      <c r="C7098" s="19" t="s">
        <v>57</v>
      </c>
      <c r="D7098" s="19" t="s">
        <v>52</v>
      </c>
      <c r="E7098" s="19" t="s">
        <v>40</v>
      </c>
      <c r="F7098" s="19">
        <v>686</v>
      </c>
      <c r="G7098" s="19">
        <v>80</v>
      </c>
      <c r="H7098" s="19">
        <v>42.95</v>
      </c>
      <c r="I7098" s="19">
        <v>31.66</v>
      </c>
      <c r="J7098" s="19" t="s">
        <v>54</v>
      </c>
      <c r="K7098" s="20">
        <v>0</v>
      </c>
      <c r="L7098" s="20" t="s">
        <v>55</v>
      </c>
      <c r="M7098" s="20" t="s">
        <v>84</v>
      </c>
      <c r="N7098" s="26">
        <v>41761</v>
      </c>
      <c r="O7098" s="20" t="s">
        <v>56</v>
      </c>
      <c r="P7098" t="str">
        <f t="shared" si="110"/>
        <v>INSERT INTO @DataTable (Deal, AdvanceDate, PROV, DealPurpose, RateType, BEACON, LTV, TDS, GDS, InsuranceType, PrincipalBalance, OccupancyType, AccountStatus, Closed_Date, DelinquencyBucket) VALUES (7097, '2011-10-14', 'ON', 'Refinance External', 'ARM', 686, 80, 42.95, 31.66, 'Conv', 0, 'Owner-Occupied', 'Closed', '2014-05-02', 'Current');</v>
      </c>
    </row>
    <row r="7099" spans="1:16" x14ac:dyDescent="0.35">
      <c r="A7099" s="22">
        <v>7098</v>
      </c>
      <c r="B7099" s="21">
        <v>42450</v>
      </c>
      <c r="C7099" s="22" t="s">
        <v>51</v>
      </c>
      <c r="D7099" s="22" t="s">
        <v>52</v>
      </c>
      <c r="E7099" s="22" t="s">
        <v>53</v>
      </c>
      <c r="F7099" s="22">
        <v>733</v>
      </c>
      <c r="G7099" s="22">
        <v>72</v>
      </c>
      <c r="H7099" s="22">
        <v>31.26</v>
      </c>
      <c r="I7099" s="22">
        <v>16.12</v>
      </c>
      <c r="J7099" s="22" t="s">
        <v>54</v>
      </c>
      <c r="K7099" s="23">
        <v>353006.71</v>
      </c>
      <c r="L7099" s="23" t="s">
        <v>55</v>
      </c>
      <c r="M7099" s="23" t="s">
        <v>83</v>
      </c>
      <c r="N7099" s="27"/>
      <c r="O7099" s="23" t="s">
        <v>56</v>
      </c>
      <c r="P7099" t="str">
        <f t="shared" si="110"/>
        <v>INSERT INTO @DataTable (Deal, AdvanceDate, PROV, DealPurpose, RateType, BEACON, LTV, TDS, GDS, InsuranceType, PrincipalBalance, OccupancyType, AccountStatus, Closed_Date, DelinquencyBucket) VALUES (7098, '2016-03-21', 'AB', 'Refinance External', 'Fixed', 733, 72, 31.26, 16.12, 'Conv', 353006.71, 'Owner-Occupied', 'Open', '1900-01-00', 'Current');</v>
      </c>
    </row>
    <row r="7100" spans="1:16" x14ac:dyDescent="0.35">
      <c r="A7100" s="19">
        <v>7099</v>
      </c>
      <c r="B7100" s="18">
        <v>40794</v>
      </c>
      <c r="C7100" s="19" t="s">
        <v>51</v>
      </c>
      <c r="D7100" s="19" t="s">
        <v>52</v>
      </c>
      <c r="E7100" s="19" t="s">
        <v>53</v>
      </c>
      <c r="F7100" s="19">
        <v>631</v>
      </c>
      <c r="G7100" s="19">
        <v>72.22</v>
      </c>
      <c r="H7100" s="19">
        <v>31.19</v>
      </c>
      <c r="I7100" s="19">
        <v>31.19</v>
      </c>
      <c r="J7100" s="19" t="s">
        <v>54</v>
      </c>
      <c r="K7100" s="20">
        <v>231010.67</v>
      </c>
      <c r="L7100" s="20" t="s">
        <v>55</v>
      </c>
      <c r="M7100" s="20" t="s">
        <v>83</v>
      </c>
      <c r="N7100" s="26"/>
      <c r="O7100" s="20" t="s">
        <v>56</v>
      </c>
      <c r="P7100" t="str">
        <f t="shared" si="110"/>
        <v>INSERT INTO @DataTable (Deal, AdvanceDate, PROV, DealPurpose, RateType, BEACON, LTV, TDS, GDS, InsuranceType, PrincipalBalance, OccupancyType, AccountStatus, Closed_Date, DelinquencyBucket) VALUES (7099, '2011-09-08', 'AB', 'Refinance External', 'Fixed', 631, 72.22, 31.19, 31.19, 'Conv', 231010.67, 'Owner-Occupied', 'Open', '1900-01-00', 'Current');</v>
      </c>
    </row>
    <row r="7101" spans="1:16" x14ac:dyDescent="0.35">
      <c r="A7101" s="22">
        <v>7100</v>
      </c>
      <c r="B7101" s="21">
        <v>40840</v>
      </c>
      <c r="C7101" s="22" t="s">
        <v>57</v>
      </c>
      <c r="D7101" s="22" t="s">
        <v>61</v>
      </c>
      <c r="E7101" s="22" t="s">
        <v>53</v>
      </c>
      <c r="F7101" s="22">
        <v>825</v>
      </c>
      <c r="G7101" s="22">
        <v>77.040000000000006</v>
      </c>
      <c r="H7101" s="22">
        <v>20.69</v>
      </c>
      <c r="I7101" s="22">
        <v>20.54</v>
      </c>
      <c r="J7101" s="22" t="s">
        <v>54</v>
      </c>
      <c r="K7101" s="23">
        <v>0</v>
      </c>
      <c r="L7101" s="23" t="s">
        <v>55</v>
      </c>
      <c r="M7101" s="23" t="s">
        <v>84</v>
      </c>
      <c r="N7101" s="27">
        <v>42314</v>
      </c>
      <c r="O7101" s="23" t="s">
        <v>56</v>
      </c>
      <c r="P7101" t="str">
        <f t="shared" si="110"/>
        <v>INSERT INTO @DataTable (Deal, AdvanceDate, PROV, DealPurpose, RateType, BEACON, LTV, TDS, GDS, InsuranceType, PrincipalBalance, OccupancyType, AccountStatus, Closed_Date, DelinquencyBucket) VALUES (7100, '2011-10-24', 'ON', 'Purchase', 'Fixed', 825, 77.04, 20.69, 20.54, 'Conv', 0, 'Owner-Occupied', 'Closed', '2015-11-06', 'Current');</v>
      </c>
    </row>
    <row r="7102" spans="1:16" x14ac:dyDescent="0.35">
      <c r="A7102" s="19">
        <v>7101</v>
      </c>
      <c r="B7102" s="18">
        <v>40928</v>
      </c>
      <c r="C7102" s="19" t="s">
        <v>51</v>
      </c>
      <c r="D7102" s="19" t="s">
        <v>61</v>
      </c>
      <c r="E7102" s="19" t="s">
        <v>53</v>
      </c>
      <c r="F7102" s="19">
        <v>795</v>
      </c>
      <c r="G7102" s="19">
        <v>95</v>
      </c>
      <c r="H7102" s="19">
        <v>32.51</v>
      </c>
      <c r="I7102" s="19">
        <v>32.14</v>
      </c>
      <c r="J7102" s="19" t="s">
        <v>60</v>
      </c>
      <c r="K7102" s="20">
        <v>310274.46000000002</v>
      </c>
      <c r="L7102" s="20" t="s">
        <v>55</v>
      </c>
      <c r="M7102" s="20" t="s">
        <v>83</v>
      </c>
      <c r="N7102" s="26"/>
      <c r="O7102" s="20" t="s">
        <v>56</v>
      </c>
      <c r="P7102" t="str">
        <f t="shared" si="110"/>
        <v>INSERT INTO @DataTable (Deal, AdvanceDate, PROV, DealPurpose, RateType, BEACON, LTV, TDS, GDS, InsuranceType, PrincipalBalance, OccupancyType, AccountStatus, Closed_Date, DelinquencyBucket) VALUES (7101, '2012-01-20', 'AB', 'Purchase', 'Fixed', 795, 95, 32.51, 32.14, 'HiRatio', 310274.46, 'Owner-Occupied', 'Open', '1900-01-00', 'Current');</v>
      </c>
    </row>
    <row r="7103" spans="1:16" x14ac:dyDescent="0.35">
      <c r="A7103" s="22">
        <v>7102</v>
      </c>
      <c r="B7103" s="21">
        <v>40933</v>
      </c>
      <c r="C7103" s="22" t="s">
        <v>57</v>
      </c>
      <c r="D7103" s="22" t="s">
        <v>61</v>
      </c>
      <c r="E7103" s="22" t="s">
        <v>53</v>
      </c>
      <c r="F7103" s="22">
        <v>744</v>
      </c>
      <c r="G7103" s="22">
        <v>95</v>
      </c>
      <c r="H7103" s="22">
        <v>22.03</v>
      </c>
      <c r="I7103" s="22">
        <v>21.68</v>
      </c>
      <c r="J7103" s="22" t="s">
        <v>60</v>
      </c>
      <c r="K7103" s="23">
        <v>269851.53000000003</v>
      </c>
      <c r="L7103" s="23" t="s">
        <v>55</v>
      </c>
      <c r="M7103" s="23" t="s">
        <v>83</v>
      </c>
      <c r="N7103" s="27"/>
      <c r="O7103" s="23" t="s">
        <v>56</v>
      </c>
      <c r="P7103" t="str">
        <f t="shared" si="110"/>
        <v>INSERT INTO @DataTable (Deal, AdvanceDate, PROV, DealPurpose, RateType, BEACON, LTV, TDS, GDS, InsuranceType, PrincipalBalance, OccupancyType, AccountStatus, Closed_Date, DelinquencyBucket) VALUES (7102, '2012-01-25', 'ON', 'Purchase', 'Fixed', 744, 95, 22.03, 21.68, 'HiRatio', 269851.53, 'Owner-Occupied', 'Open', '1900-01-00', 'Current');</v>
      </c>
    </row>
    <row r="7104" spans="1:16" x14ac:dyDescent="0.35">
      <c r="A7104" s="19">
        <v>7103</v>
      </c>
      <c r="B7104" s="18">
        <v>41029</v>
      </c>
      <c r="C7104" s="19" t="s">
        <v>58</v>
      </c>
      <c r="D7104" s="19" t="s">
        <v>61</v>
      </c>
      <c r="E7104" s="19" t="s">
        <v>53</v>
      </c>
      <c r="F7104" s="19">
        <v>789</v>
      </c>
      <c r="G7104" s="19">
        <v>80</v>
      </c>
      <c r="H7104" s="19">
        <v>41.29</v>
      </c>
      <c r="I7104" s="19">
        <v>35.450000000000003</v>
      </c>
      <c r="J7104" s="19" t="s">
        <v>54</v>
      </c>
      <c r="K7104" s="20">
        <v>406182.61</v>
      </c>
      <c r="L7104" s="20" t="s">
        <v>55</v>
      </c>
      <c r="M7104" s="20" t="s">
        <v>83</v>
      </c>
      <c r="N7104" s="26"/>
      <c r="O7104" s="20" t="s">
        <v>56</v>
      </c>
      <c r="P7104" t="str">
        <f t="shared" si="110"/>
        <v>INSERT INTO @DataTable (Deal, AdvanceDate, PROV, DealPurpose, RateType, BEACON, LTV, TDS, GDS, InsuranceType, PrincipalBalance, OccupancyType, AccountStatus, Closed_Date, DelinquencyBucket) VALUES (7103, '2012-04-30', 'BC', 'Purchase', 'Fixed', 789, 80, 41.29, 35.45, 'Conv', 406182.61, 'Owner-Occupied', 'Open', '1900-01-00', 'Current');</v>
      </c>
    </row>
    <row r="7105" spans="1:16" x14ac:dyDescent="0.35">
      <c r="A7105" s="22">
        <v>7104</v>
      </c>
      <c r="B7105" s="21">
        <v>40857</v>
      </c>
      <c r="C7105" s="22" t="s">
        <v>57</v>
      </c>
      <c r="D7105" s="22" t="s">
        <v>52</v>
      </c>
      <c r="E7105" s="22" t="s">
        <v>53</v>
      </c>
      <c r="F7105" s="22">
        <v>709</v>
      </c>
      <c r="G7105" s="22">
        <v>80</v>
      </c>
      <c r="H7105" s="22">
        <v>37.200000000000003</v>
      </c>
      <c r="I7105" s="22">
        <v>39.549999999999997</v>
      </c>
      <c r="J7105" s="22" t="s">
        <v>54</v>
      </c>
      <c r="K7105" s="23">
        <v>0</v>
      </c>
      <c r="L7105" s="23" t="s">
        <v>62</v>
      </c>
      <c r="M7105" s="23" t="s">
        <v>84</v>
      </c>
      <c r="N7105" s="27">
        <v>41955</v>
      </c>
      <c r="O7105" s="23" t="s">
        <v>56</v>
      </c>
      <c r="P7105" t="str">
        <f t="shared" si="110"/>
        <v>INSERT INTO @DataTable (Deal, AdvanceDate, PROV, DealPurpose, RateType, BEACON, LTV, TDS, GDS, InsuranceType, PrincipalBalance, OccupancyType, AccountStatus, Closed_Date, DelinquencyBucket) VALUES (7104, '2011-11-10', 'ON', 'Refinance External', 'Fixed', 709, 80, 37.2, 39.55, 'Conv', 0, 'Rental', 'Closed', '2014-11-12', 'Current');</v>
      </c>
    </row>
    <row r="7106" spans="1:16" x14ac:dyDescent="0.35">
      <c r="A7106" s="19">
        <v>7105</v>
      </c>
      <c r="B7106" s="18">
        <v>41030</v>
      </c>
      <c r="C7106" s="19" t="s">
        <v>51</v>
      </c>
      <c r="D7106" s="19" t="s">
        <v>61</v>
      </c>
      <c r="E7106" s="19" t="s">
        <v>53</v>
      </c>
      <c r="F7106" s="19">
        <v>683</v>
      </c>
      <c r="G7106" s="19">
        <v>90</v>
      </c>
      <c r="H7106" s="19">
        <v>20.83</v>
      </c>
      <c r="I7106" s="19">
        <v>20.46</v>
      </c>
      <c r="J7106" s="19" t="s">
        <v>60</v>
      </c>
      <c r="K7106" s="20">
        <v>98566.399999999994</v>
      </c>
      <c r="L7106" s="20" t="s">
        <v>55</v>
      </c>
      <c r="M7106" s="20" t="s">
        <v>83</v>
      </c>
      <c r="N7106" s="26"/>
      <c r="O7106" s="20" t="s">
        <v>56</v>
      </c>
      <c r="P7106" t="str">
        <f t="shared" si="110"/>
        <v>INSERT INTO @DataTable (Deal, AdvanceDate, PROV, DealPurpose, RateType, BEACON, LTV, TDS, GDS, InsuranceType, PrincipalBalance, OccupancyType, AccountStatus, Closed_Date, DelinquencyBucket) VALUES (7105, '2012-05-01', 'AB', 'Purchase', 'Fixed', 683, 90, 20.83, 20.46, 'HiRatio', 98566.4, 'Owner-Occupied', 'Open', '1900-01-00', 'Current');</v>
      </c>
    </row>
    <row r="7107" spans="1:16" x14ac:dyDescent="0.35">
      <c r="A7107" s="22">
        <v>7106</v>
      </c>
      <c r="B7107" s="21">
        <v>40875</v>
      </c>
      <c r="C7107" s="22" t="s">
        <v>57</v>
      </c>
      <c r="D7107" s="22" t="s">
        <v>52</v>
      </c>
      <c r="E7107" s="22" t="s">
        <v>53</v>
      </c>
      <c r="F7107" s="22">
        <v>632</v>
      </c>
      <c r="G7107" s="22">
        <v>71.88</v>
      </c>
      <c r="H7107" s="22">
        <v>18.940000000000001</v>
      </c>
      <c r="I7107" s="22">
        <v>12.96</v>
      </c>
      <c r="J7107" s="22" t="s">
        <v>54</v>
      </c>
      <c r="K7107" s="23">
        <v>0</v>
      </c>
      <c r="L7107" s="23" t="s">
        <v>55</v>
      </c>
      <c r="M7107" s="23" t="s">
        <v>84</v>
      </c>
      <c r="N7107" s="27">
        <v>42339</v>
      </c>
      <c r="O7107" s="23" t="s">
        <v>56</v>
      </c>
      <c r="P7107" t="str">
        <f t="shared" ref="P7107:P7170" si="111">"INSERT INTO @DataTable (Deal, AdvanceDate, PROV, DealPurpose, RateType, BEACON, LTV, TDS, GDS, InsuranceType, PrincipalBalance, OccupancyType, AccountStatus, Closed_Date, DelinquencyBucket) VALUES (" &amp; A7107 &amp; ", " &amp; "'" &amp; TEXT(B7107, "yyyy-mm-dd") &amp; "', '" &amp; C7107 &amp; "', '" &amp; D7107 &amp; "', '" &amp; E7107 &amp; "', " &amp; F7107 &amp; ", " &amp; G7107 &amp; ", " &amp; H7107 &amp; ", " &amp; I7107 &amp; ", '" &amp; J7107 &amp; "', " &amp; K7107 &amp; ", '" &amp; L7107 &amp; "', '" &amp; M7107 &amp; "', '" &amp;TEXT(N7107, "yyyy-mm-dd") &amp; "', '" &amp; O7107 &amp; "');"</f>
        <v>INSERT INTO @DataTable (Deal, AdvanceDate, PROV, DealPurpose, RateType, BEACON, LTV, TDS, GDS, InsuranceType, PrincipalBalance, OccupancyType, AccountStatus, Closed_Date, DelinquencyBucket) VALUES (7106, '2011-11-28', 'ON', 'Refinance External', 'Fixed', 632, 71.88, 18.94, 12.96, 'Conv', 0, 'Owner-Occupied', 'Closed', '2015-12-01', 'Current');</v>
      </c>
    </row>
    <row r="7108" spans="1:16" x14ac:dyDescent="0.35">
      <c r="A7108" s="19">
        <v>7107</v>
      </c>
      <c r="B7108" s="18">
        <v>41029</v>
      </c>
      <c r="C7108" s="19" t="s">
        <v>57</v>
      </c>
      <c r="D7108" s="19" t="s">
        <v>61</v>
      </c>
      <c r="E7108" s="19" t="s">
        <v>53</v>
      </c>
      <c r="F7108" s="19">
        <v>778</v>
      </c>
      <c r="G7108" s="19">
        <v>34.78</v>
      </c>
      <c r="H7108" s="19">
        <v>29.85</v>
      </c>
      <c r="I7108" s="19">
        <v>35.97</v>
      </c>
      <c r="J7108" s="19" t="s">
        <v>54</v>
      </c>
      <c r="K7108" s="20">
        <v>89923.61</v>
      </c>
      <c r="L7108" s="20" t="s">
        <v>55</v>
      </c>
      <c r="M7108" s="20" t="s">
        <v>83</v>
      </c>
      <c r="N7108" s="26"/>
      <c r="O7108" s="20" t="s">
        <v>56</v>
      </c>
      <c r="P7108" t="str">
        <f t="shared" si="111"/>
        <v>INSERT INTO @DataTable (Deal, AdvanceDate, PROV, DealPurpose, RateType, BEACON, LTV, TDS, GDS, InsuranceType, PrincipalBalance, OccupancyType, AccountStatus, Closed_Date, DelinquencyBucket) VALUES (7107, '2012-04-30', 'ON', 'Purchase', 'Fixed', 778, 34.78, 29.85, 35.97, 'Conv', 89923.61, 'Owner-Occupied', 'Open', '1900-01-00', 'Current');</v>
      </c>
    </row>
    <row r="7109" spans="1:16" x14ac:dyDescent="0.35">
      <c r="A7109" s="22">
        <v>7108</v>
      </c>
      <c r="B7109" s="21">
        <v>40743</v>
      </c>
      <c r="C7109" s="22" t="s">
        <v>57</v>
      </c>
      <c r="D7109" s="22" t="s">
        <v>61</v>
      </c>
      <c r="E7109" s="22" t="s">
        <v>53</v>
      </c>
      <c r="F7109" s="22">
        <v>694</v>
      </c>
      <c r="G7109" s="22">
        <v>86.48</v>
      </c>
      <c r="H7109" s="22">
        <v>42.18</v>
      </c>
      <c r="I7109" s="22">
        <v>36.01</v>
      </c>
      <c r="J7109" s="22" t="s">
        <v>60</v>
      </c>
      <c r="K7109" s="23">
        <v>333873.55</v>
      </c>
      <c r="L7109" s="23" t="s">
        <v>55</v>
      </c>
      <c r="M7109" s="23" t="s">
        <v>83</v>
      </c>
      <c r="N7109" s="27"/>
      <c r="O7109" s="23" t="s">
        <v>56</v>
      </c>
      <c r="P7109" t="str">
        <f t="shared" si="111"/>
        <v>INSERT INTO @DataTable (Deal, AdvanceDate, PROV, DealPurpose, RateType, BEACON, LTV, TDS, GDS, InsuranceType, PrincipalBalance, OccupancyType, AccountStatus, Closed_Date, DelinquencyBucket) VALUES (7108, '2011-07-19', 'ON', 'Purchase', 'Fixed', 694, 86.48, 42.18, 36.01, 'HiRatio', 333873.55, 'Owner-Occupied', 'Open', '1900-01-00', 'Current');</v>
      </c>
    </row>
    <row r="7110" spans="1:16" x14ac:dyDescent="0.35">
      <c r="A7110" s="19">
        <v>7109</v>
      </c>
      <c r="B7110" s="18">
        <v>40854</v>
      </c>
      <c r="C7110" s="19" t="s">
        <v>57</v>
      </c>
      <c r="D7110" s="19" t="s">
        <v>52</v>
      </c>
      <c r="E7110" s="19"/>
      <c r="F7110" s="19">
        <v>809</v>
      </c>
      <c r="G7110" s="19">
        <v>85</v>
      </c>
      <c r="H7110" s="19">
        <v>33.5</v>
      </c>
      <c r="I7110" s="19">
        <v>32.619999999999997</v>
      </c>
      <c r="J7110" s="19" t="s">
        <v>77</v>
      </c>
      <c r="K7110" s="20">
        <v>0</v>
      </c>
      <c r="L7110" s="20" t="s">
        <v>55</v>
      </c>
      <c r="M7110" s="20" t="s">
        <v>84</v>
      </c>
      <c r="N7110" s="26">
        <v>41971</v>
      </c>
      <c r="O7110" s="20" t="s">
        <v>56</v>
      </c>
      <c r="P7110" t="str">
        <f t="shared" si="111"/>
        <v>INSERT INTO @DataTable (Deal, AdvanceDate, PROV, DealPurpose, RateType, BEACON, LTV, TDS, GDS, InsuranceType, PrincipalBalance, OccupancyType, AccountStatus, Closed_Date, DelinquencyBucket) VALUES (7109, '2011-11-07', 'ON', 'Refinance External', '', 809, 85, 33.5, 32.62, 'Other', 0, 'Owner-Occupied', 'Closed', '2014-11-28', 'Current');</v>
      </c>
    </row>
    <row r="7111" spans="1:16" x14ac:dyDescent="0.35">
      <c r="A7111" s="22">
        <v>7110</v>
      </c>
      <c r="B7111" s="21">
        <v>41026</v>
      </c>
      <c r="C7111" s="22" t="s">
        <v>57</v>
      </c>
      <c r="D7111" s="22" t="s">
        <v>61</v>
      </c>
      <c r="E7111" s="22" t="s">
        <v>53</v>
      </c>
      <c r="F7111" s="22">
        <v>744</v>
      </c>
      <c r="G7111" s="22">
        <v>95</v>
      </c>
      <c r="H7111" s="22">
        <v>39.86</v>
      </c>
      <c r="I7111" s="22">
        <v>17.55</v>
      </c>
      <c r="J7111" s="22" t="s">
        <v>60</v>
      </c>
      <c r="K7111" s="23">
        <v>105086.55</v>
      </c>
      <c r="L7111" s="23" t="s">
        <v>55</v>
      </c>
      <c r="M7111" s="23" t="s">
        <v>83</v>
      </c>
      <c r="N7111" s="27"/>
      <c r="O7111" s="23" t="s">
        <v>56</v>
      </c>
      <c r="P7111" t="str">
        <f t="shared" si="111"/>
        <v>INSERT INTO @DataTable (Deal, AdvanceDate, PROV, DealPurpose, RateType, BEACON, LTV, TDS, GDS, InsuranceType, PrincipalBalance, OccupancyType, AccountStatus, Closed_Date, DelinquencyBucket) VALUES (7110, '2012-04-27', 'ON', 'Purchase', 'Fixed', 744, 95, 39.86, 17.55, 'HiRatio', 105086.55, 'Owner-Occupied', 'Open', '1900-01-00', 'Current');</v>
      </c>
    </row>
    <row r="7112" spans="1:16" x14ac:dyDescent="0.35">
      <c r="A7112" s="19">
        <v>7111</v>
      </c>
      <c r="B7112" s="18">
        <v>40694</v>
      </c>
      <c r="C7112" s="19" t="s">
        <v>57</v>
      </c>
      <c r="D7112" s="19" t="s">
        <v>61</v>
      </c>
      <c r="E7112" s="19"/>
      <c r="F7112" s="19">
        <v>686</v>
      </c>
      <c r="G7112" s="19">
        <v>95</v>
      </c>
      <c r="H7112" s="19">
        <v>24.1</v>
      </c>
      <c r="I7112" s="19">
        <v>22.52</v>
      </c>
      <c r="J7112" s="19" t="s">
        <v>77</v>
      </c>
      <c r="K7112" s="20">
        <v>0</v>
      </c>
      <c r="L7112" s="20" t="s">
        <v>55</v>
      </c>
      <c r="M7112" s="20" t="s">
        <v>84</v>
      </c>
      <c r="N7112" s="26">
        <v>41887</v>
      </c>
      <c r="O7112" s="20" t="s">
        <v>56</v>
      </c>
      <c r="P7112" t="str">
        <f t="shared" si="111"/>
        <v>INSERT INTO @DataTable (Deal, AdvanceDate, PROV, DealPurpose, RateType, BEACON, LTV, TDS, GDS, InsuranceType, PrincipalBalance, OccupancyType, AccountStatus, Closed_Date, DelinquencyBucket) VALUES (7111, '2011-05-31', 'ON', 'Purchase', '', 686, 95, 24.1, 22.52, 'Other', 0, 'Owner-Occupied', 'Closed', '2014-09-05', 'Current');</v>
      </c>
    </row>
    <row r="7113" spans="1:16" x14ac:dyDescent="0.35">
      <c r="A7113" s="22">
        <v>7112</v>
      </c>
      <c r="B7113" s="21">
        <v>42012</v>
      </c>
      <c r="C7113" s="22" t="s">
        <v>51</v>
      </c>
      <c r="D7113" s="22" t="s">
        <v>61</v>
      </c>
      <c r="E7113" s="22" t="s">
        <v>40</v>
      </c>
      <c r="F7113" s="22">
        <v>785</v>
      </c>
      <c r="G7113" s="22">
        <v>95</v>
      </c>
      <c r="H7113" s="22">
        <v>25.41</v>
      </c>
      <c r="I7113" s="22">
        <v>24.28</v>
      </c>
      <c r="J7113" s="22" t="s">
        <v>60</v>
      </c>
      <c r="K7113" s="23">
        <v>597516.29</v>
      </c>
      <c r="L7113" s="23" t="s">
        <v>55</v>
      </c>
      <c r="M7113" s="23" t="s">
        <v>83</v>
      </c>
      <c r="N7113" s="27"/>
      <c r="O7113" s="23" t="s">
        <v>56</v>
      </c>
      <c r="P7113" t="str">
        <f t="shared" si="111"/>
        <v>INSERT INTO @DataTable (Deal, AdvanceDate, PROV, DealPurpose, RateType, BEACON, LTV, TDS, GDS, InsuranceType, PrincipalBalance, OccupancyType, AccountStatus, Closed_Date, DelinquencyBucket) VALUES (7112, '2015-01-08', 'AB', 'Purchase', 'ARM', 785, 95, 25.41, 24.28, 'HiRatio', 597516.29, 'Owner-Occupied', 'Open', '1900-01-00', 'Current');</v>
      </c>
    </row>
    <row r="7114" spans="1:16" x14ac:dyDescent="0.35">
      <c r="A7114" s="19">
        <v>7113</v>
      </c>
      <c r="B7114" s="18">
        <v>40872</v>
      </c>
      <c r="C7114" s="19" t="s">
        <v>57</v>
      </c>
      <c r="D7114" s="19" t="s">
        <v>52</v>
      </c>
      <c r="E7114" s="19" t="s">
        <v>40</v>
      </c>
      <c r="F7114" s="19">
        <v>767</v>
      </c>
      <c r="G7114" s="19">
        <v>73.19</v>
      </c>
      <c r="H7114" s="19">
        <v>30.48</v>
      </c>
      <c r="I7114" s="19">
        <v>26.91</v>
      </c>
      <c r="J7114" s="19" t="s">
        <v>54</v>
      </c>
      <c r="K7114" s="20">
        <v>0</v>
      </c>
      <c r="L7114" s="20" t="s">
        <v>55</v>
      </c>
      <c r="M7114" s="20" t="s">
        <v>84</v>
      </c>
      <c r="N7114" s="26">
        <v>41880</v>
      </c>
      <c r="O7114" s="20" t="s">
        <v>56</v>
      </c>
      <c r="P7114" t="str">
        <f t="shared" si="111"/>
        <v>INSERT INTO @DataTable (Deal, AdvanceDate, PROV, DealPurpose, RateType, BEACON, LTV, TDS, GDS, InsuranceType, PrincipalBalance, OccupancyType, AccountStatus, Closed_Date, DelinquencyBucket) VALUES (7113, '2011-11-25', 'ON', 'Refinance External', 'ARM', 767, 73.19, 30.48, 26.91, 'Conv', 0, 'Owner-Occupied', 'Closed', '2014-08-29', 'Current');</v>
      </c>
    </row>
    <row r="7115" spans="1:16" x14ac:dyDescent="0.35">
      <c r="A7115" s="22">
        <v>7114</v>
      </c>
      <c r="B7115" s="21">
        <v>41026</v>
      </c>
      <c r="C7115" s="22" t="s">
        <v>57</v>
      </c>
      <c r="D7115" s="22" t="s">
        <v>61</v>
      </c>
      <c r="E7115" s="22" t="s">
        <v>53</v>
      </c>
      <c r="F7115" s="22">
        <v>742</v>
      </c>
      <c r="G7115" s="22">
        <v>95</v>
      </c>
      <c r="H7115" s="22">
        <v>29.99</v>
      </c>
      <c r="I7115" s="22">
        <v>20.99</v>
      </c>
      <c r="J7115" s="22" t="s">
        <v>60</v>
      </c>
      <c r="K7115" s="23">
        <v>273305.78000000003</v>
      </c>
      <c r="L7115" s="23" t="s">
        <v>55</v>
      </c>
      <c r="M7115" s="23" t="s">
        <v>83</v>
      </c>
      <c r="N7115" s="27"/>
      <c r="O7115" s="23" t="s">
        <v>56</v>
      </c>
      <c r="P7115" t="str">
        <f t="shared" si="111"/>
        <v>INSERT INTO @DataTable (Deal, AdvanceDate, PROV, DealPurpose, RateType, BEACON, LTV, TDS, GDS, InsuranceType, PrincipalBalance, OccupancyType, AccountStatus, Closed_Date, DelinquencyBucket) VALUES (7114, '2012-04-27', 'ON', 'Purchase', 'Fixed', 742, 95, 29.99, 20.99, 'HiRatio', 273305.78, 'Owner-Occupied', 'Open', '1900-01-00', 'Current');</v>
      </c>
    </row>
    <row r="7116" spans="1:16" x14ac:dyDescent="0.35">
      <c r="A7116" s="19">
        <v>7115</v>
      </c>
      <c r="B7116" s="18">
        <v>40632</v>
      </c>
      <c r="C7116" s="19" t="s">
        <v>57</v>
      </c>
      <c r="D7116" s="19" t="s">
        <v>52</v>
      </c>
      <c r="E7116" s="19" t="s">
        <v>53</v>
      </c>
      <c r="F7116" s="19">
        <v>756</v>
      </c>
      <c r="G7116" s="19">
        <v>90</v>
      </c>
      <c r="H7116" s="19">
        <v>27.26</v>
      </c>
      <c r="I7116" s="19">
        <v>24.21</v>
      </c>
      <c r="J7116" s="19" t="s">
        <v>60</v>
      </c>
      <c r="K7116" s="20">
        <v>0</v>
      </c>
      <c r="L7116" s="20" t="s">
        <v>55</v>
      </c>
      <c r="M7116" s="20" t="s">
        <v>84</v>
      </c>
      <c r="N7116" s="26">
        <v>41731</v>
      </c>
      <c r="O7116" s="20" t="s">
        <v>56</v>
      </c>
      <c r="P7116" t="str">
        <f t="shared" si="111"/>
        <v>INSERT INTO @DataTable (Deal, AdvanceDate, PROV, DealPurpose, RateType, BEACON, LTV, TDS, GDS, InsuranceType, PrincipalBalance, OccupancyType, AccountStatus, Closed_Date, DelinquencyBucket) VALUES (7115, '2011-03-30', 'ON', 'Refinance External', 'Fixed', 756, 90, 27.26, 24.21, 'HiRatio', 0, 'Owner-Occupied', 'Closed', '2014-04-02', 'Current');</v>
      </c>
    </row>
    <row r="7117" spans="1:16" x14ac:dyDescent="0.35">
      <c r="A7117" s="22">
        <v>7116</v>
      </c>
      <c r="B7117" s="21">
        <v>41817</v>
      </c>
      <c r="C7117" s="22" t="s">
        <v>57</v>
      </c>
      <c r="D7117" s="22" t="s">
        <v>61</v>
      </c>
      <c r="E7117" s="22" t="s">
        <v>40</v>
      </c>
      <c r="F7117" s="22">
        <v>661</v>
      </c>
      <c r="G7117" s="22">
        <v>95</v>
      </c>
      <c r="H7117" s="22">
        <v>32.880000000000003</v>
      </c>
      <c r="I7117" s="22">
        <v>28.91</v>
      </c>
      <c r="J7117" s="22" t="s">
        <v>60</v>
      </c>
      <c r="K7117" s="23">
        <v>0</v>
      </c>
      <c r="L7117" s="23" t="s">
        <v>55</v>
      </c>
      <c r="M7117" s="23" t="s">
        <v>84</v>
      </c>
      <c r="N7117" s="27">
        <v>42557</v>
      </c>
      <c r="O7117" s="23" t="s">
        <v>56</v>
      </c>
      <c r="P7117" t="str">
        <f t="shared" si="111"/>
        <v>INSERT INTO @DataTable (Deal, AdvanceDate, PROV, DealPurpose, RateType, BEACON, LTV, TDS, GDS, InsuranceType, PrincipalBalance, OccupancyType, AccountStatus, Closed_Date, DelinquencyBucket) VALUES (7116, '2014-06-27', 'ON', 'Purchase', 'ARM', 661, 95, 32.88, 28.91, 'HiRatio', 0, 'Owner-Occupied', 'Closed', '2016-07-06', 'Current');</v>
      </c>
    </row>
    <row r="7118" spans="1:16" x14ac:dyDescent="0.35">
      <c r="A7118" s="19">
        <v>7117</v>
      </c>
      <c r="B7118" s="18">
        <v>40798</v>
      </c>
      <c r="C7118" s="19" t="s">
        <v>57</v>
      </c>
      <c r="D7118" s="19" t="s">
        <v>61</v>
      </c>
      <c r="E7118" s="19" t="s">
        <v>53</v>
      </c>
      <c r="F7118" s="19">
        <v>761</v>
      </c>
      <c r="G7118" s="19">
        <v>90</v>
      </c>
      <c r="H7118" s="19">
        <v>31.06</v>
      </c>
      <c r="I7118" s="19">
        <v>27.64</v>
      </c>
      <c r="J7118" s="19" t="s">
        <v>60</v>
      </c>
      <c r="K7118" s="20">
        <v>335331.59000000003</v>
      </c>
      <c r="L7118" s="20" t="s">
        <v>55</v>
      </c>
      <c r="M7118" s="20" t="s">
        <v>83</v>
      </c>
      <c r="N7118" s="26"/>
      <c r="O7118" s="20" t="s">
        <v>56</v>
      </c>
      <c r="P7118" t="str">
        <f t="shared" si="111"/>
        <v>INSERT INTO @DataTable (Deal, AdvanceDate, PROV, DealPurpose, RateType, BEACON, LTV, TDS, GDS, InsuranceType, PrincipalBalance, OccupancyType, AccountStatus, Closed_Date, DelinquencyBucket) VALUES (7117, '2011-09-12', 'ON', 'Purchase', 'Fixed', 761, 90, 31.06, 27.64, 'HiRatio', 335331.59, 'Owner-Occupied', 'Open', '1900-01-00', 'Current');</v>
      </c>
    </row>
    <row r="7119" spans="1:16" x14ac:dyDescent="0.35">
      <c r="A7119" s="22">
        <v>7118</v>
      </c>
      <c r="B7119" s="21">
        <v>40837</v>
      </c>
      <c r="C7119" s="22" t="s">
        <v>57</v>
      </c>
      <c r="D7119" s="22" t="s">
        <v>61</v>
      </c>
      <c r="E7119" s="22" t="s">
        <v>53</v>
      </c>
      <c r="F7119" s="22">
        <v>785</v>
      </c>
      <c r="G7119" s="22">
        <v>71.569999999999993</v>
      </c>
      <c r="H7119" s="22">
        <v>26.87</v>
      </c>
      <c r="I7119" s="22">
        <v>22.93</v>
      </c>
      <c r="J7119" s="22" t="s">
        <v>54</v>
      </c>
      <c r="K7119" s="23">
        <v>232902.26</v>
      </c>
      <c r="L7119" s="23" t="s">
        <v>55</v>
      </c>
      <c r="M7119" s="23" t="s">
        <v>83</v>
      </c>
      <c r="N7119" s="27"/>
      <c r="O7119" s="23" t="s">
        <v>56</v>
      </c>
      <c r="P7119" t="str">
        <f t="shared" si="111"/>
        <v>INSERT INTO @DataTable (Deal, AdvanceDate, PROV, DealPurpose, RateType, BEACON, LTV, TDS, GDS, InsuranceType, PrincipalBalance, OccupancyType, AccountStatus, Closed_Date, DelinquencyBucket) VALUES (7118, '2011-10-21', 'ON', 'Purchase', 'Fixed', 785, 71.57, 26.87, 22.93, 'Conv', 232902.26, 'Owner-Occupied', 'Open', '1900-01-00', 'Current');</v>
      </c>
    </row>
    <row r="7120" spans="1:16" x14ac:dyDescent="0.35">
      <c r="A7120" s="19">
        <v>7119</v>
      </c>
      <c r="B7120" s="18">
        <v>41026</v>
      </c>
      <c r="C7120" s="19" t="s">
        <v>57</v>
      </c>
      <c r="D7120" s="19" t="s">
        <v>61</v>
      </c>
      <c r="E7120" s="19" t="s">
        <v>53</v>
      </c>
      <c r="F7120" s="19">
        <v>698</v>
      </c>
      <c r="G7120" s="19">
        <v>76.739999999999995</v>
      </c>
      <c r="H7120" s="19">
        <v>40.97</v>
      </c>
      <c r="I7120" s="19">
        <v>40.5</v>
      </c>
      <c r="J7120" s="19" t="s">
        <v>54</v>
      </c>
      <c r="K7120" s="20">
        <v>0</v>
      </c>
      <c r="L7120" s="20" t="s">
        <v>55</v>
      </c>
      <c r="M7120" s="20" t="s">
        <v>84</v>
      </c>
      <c r="N7120" s="26">
        <v>41485</v>
      </c>
      <c r="O7120" s="20" t="s">
        <v>56</v>
      </c>
      <c r="P7120" t="str">
        <f t="shared" si="111"/>
        <v>INSERT INTO @DataTable (Deal, AdvanceDate, PROV, DealPurpose, RateType, BEACON, LTV, TDS, GDS, InsuranceType, PrincipalBalance, OccupancyType, AccountStatus, Closed_Date, DelinquencyBucket) VALUES (7119, '2012-04-27', 'ON', 'Purchase', 'Fixed', 698, 76.74, 40.97, 40.5, 'Conv', 0, 'Owner-Occupied', 'Closed', '2013-07-30', 'Current');</v>
      </c>
    </row>
    <row r="7121" spans="1:16" x14ac:dyDescent="0.35">
      <c r="A7121" s="22">
        <v>7120</v>
      </c>
      <c r="B7121" s="21">
        <v>42185</v>
      </c>
      <c r="C7121" s="22" t="s">
        <v>57</v>
      </c>
      <c r="D7121" s="22" t="s">
        <v>61</v>
      </c>
      <c r="E7121" s="22" t="s">
        <v>53</v>
      </c>
      <c r="F7121" s="22">
        <v>780</v>
      </c>
      <c r="G7121" s="22">
        <v>95</v>
      </c>
      <c r="H7121" s="22">
        <v>36.049999999999997</v>
      </c>
      <c r="I7121" s="22">
        <v>32.450000000000003</v>
      </c>
      <c r="J7121" s="22" t="s">
        <v>60</v>
      </c>
      <c r="K7121" s="23">
        <v>295135.52</v>
      </c>
      <c r="L7121" s="23" t="s">
        <v>55</v>
      </c>
      <c r="M7121" s="23" t="s">
        <v>83</v>
      </c>
      <c r="N7121" s="27"/>
      <c r="O7121" s="23" t="s">
        <v>56</v>
      </c>
      <c r="P7121" t="str">
        <f t="shared" si="111"/>
        <v>INSERT INTO @DataTable (Deal, AdvanceDate, PROV, DealPurpose, RateType, BEACON, LTV, TDS, GDS, InsuranceType, PrincipalBalance, OccupancyType, AccountStatus, Closed_Date, DelinquencyBucket) VALUES (7120, '2015-06-30', 'ON', 'Purchase', 'Fixed', 780, 95, 36.05, 32.45, 'HiRatio', 295135.52, 'Owner-Occupied', 'Open', '1900-01-00', 'Current');</v>
      </c>
    </row>
    <row r="7122" spans="1:16" x14ac:dyDescent="0.35">
      <c r="A7122" s="19">
        <v>7121</v>
      </c>
      <c r="B7122" s="18">
        <v>40857</v>
      </c>
      <c r="C7122" s="19" t="s">
        <v>51</v>
      </c>
      <c r="D7122" s="19" t="s">
        <v>61</v>
      </c>
      <c r="E7122" s="19" t="s">
        <v>53</v>
      </c>
      <c r="F7122" s="19">
        <v>692</v>
      </c>
      <c r="G7122" s="19">
        <v>95</v>
      </c>
      <c r="H7122" s="19">
        <v>38.15</v>
      </c>
      <c r="I7122" s="19">
        <v>34.29</v>
      </c>
      <c r="J7122" s="19" t="s">
        <v>60</v>
      </c>
      <c r="K7122" s="20">
        <v>0</v>
      </c>
      <c r="L7122" s="20" t="s">
        <v>55</v>
      </c>
      <c r="M7122" s="20" t="s">
        <v>84</v>
      </c>
      <c r="N7122" s="26">
        <v>42578</v>
      </c>
      <c r="O7122" s="20" t="s">
        <v>56</v>
      </c>
      <c r="P7122" t="str">
        <f t="shared" si="111"/>
        <v>INSERT INTO @DataTable (Deal, AdvanceDate, PROV, DealPurpose, RateType, BEACON, LTV, TDS, GDS, InsuranceType, PrincipalBalance, OccupancyType, AccountStatus, Closed_Date, DelinquencyBucket) VALUES (7121, '2011-11-10', 'AB', 'Purchase', 'Fixed', 692, 95, 38.15, 34.29, 'HiRatio', 0, 'Owner-Occupied', 'Closed', '2016-07-27', 'Current');</v>
      </c>
    </row>
    <row r="7123" spans="1:16" x14ac:dyDescent="0.35">
      <c r="A7123" s="22">
        <v>7122</v>
      </c>
      <c r="B7123" s="21">
        <v>40847</v>
      </c>
      <c r="C7123" s="22" t="s">
        <v>57</v>
      </c>
      <c r="D7123" s="22" t="s">
        <v>61</v>
      </c>
      <c r="E7123" s="22" t="s">
        <v>53</v>
      </c>
      <c r="F7123" s="22">
        <v>762</v>
      </c>
      <c r="G7123" s="22">
        <v>95</v>
      </c>
      <c r="H7123" s="22">
        <v>32.46</v>
      </c>
      <c r="I7123" s="22">
        <v>30.81</v>
      </c>
      <c r="J7123" s="22" t="s">
        <v>60</v>
      </c>
      <c r="K7123" s="23">
        <v>0</v>
      </c>
      <c r="L7123" s="23" t="s">
        <v>55</v>
      </c>
      <c r="M7123" s="23" t="s">
        <v>84</v>
      </c>
      <c r="N7123" s="27">
        <v>42677</v>
      </c>
      <c r="O7123" s="23" t="s">
        <v>56</v>
      </c>
      <c r="P7123" t="str">
        <f t="shared" si="111"/>
        <v>INSERT INTO @DataTable (Deal, AdvanceDate, PROV, DealPurpose, RateType, BEACON, LTV, TDS, GDS, InsuranceType, PrincipalBalance, OccupancyType, AccountStatus, Closed_Date, DelinquencyBucket) VALUES (7122, '2011-10-31', 'ON', 'Purchase', 'Fixed', 762, 95, 32.46, 30.81, 'HiRatio', 0, 'Owner-Occupied', 'Closed', '2016-11-03', 'Current');</v>
      </c>
    </row>
    <row r="7124" spans="1:16" x14ac:dyDescent="0.35">
      <c r="A7124" s="19">
        <v>7123</v>
      </c>
      <c r="B7124" s="18">
        <v>40597</v>
      </c>
      <c r="C7124" s="19" t="s">
        <v>51</v>
      </c>
      <c r="D7124" s="19" t="s">
        <v>61</v>
      </c>
      <c r="E7124" s="19" t="s">
        <v>53</v>
      </c>
      <c r="F7124" s="19">
        <v>741</v>
      </c>
      <c r="G7124" s="19">
        <v>88.64</v>
      </c>
      <c r="H7124" s="19">
        <v>35.26</v>
      </c>
      <c r="I7124" s="19">
        <v>35.26</v>
      </c>
      <c r="J7124" s="19" t="s">
        <v>60</v>
      </c>
      <c r="K7124" s="20">
        <v>0</v>
      </c>
      <c r="L7124" s="20" t="s">
        <v>55</v>
      </c>
      <c r="M7124" s="20" t="s">
        <v>84</v>
      </c>
      <c r="N7124" s="26">
        <v>41578</v>
      </c>
      <c r="O7124" s="20" t="s">
        <v>56</v>
      </c>
      <c r="P7124" t="str">
        <f t="shared" si="111"/>
        <v>INSERT INTO @DataTable (Deal, AdvanceDate, PROV, DealPurpose, RateType, BEACON, LTV, TDS, GDS, InsuranceType, PrincipalBalance, OccupancyType, AccountStatus, Closed_Date, DelinquencyBucket) VALUES (7123, '2011-02-23', 'AB', 'Purchase', 'Fixed', 741, 88.64, 35.26, 35.26, 'HiRatio', 0, 'Owner-Occupied', 'Closed', '2013-10-31', 'Current');</v>
      </c>
    </row>
    <row r="7125" spans="1:16" x14ac:dyDescent="0.35">
      <c r="A7125" s="22">
        <v>7124</v>
      </c>
      <c r="B7125" s="21">
        <v>40921</v>
      </c>
      <c r="C7125" s="22" t="s">
        <v>57</v>
      </c>
      <c r="D7125" s="22" t="s">
        <v>61</v>
      </c>
      <c r="E7125" s="22" t="s">
        <v>53</v>
      </c>
      <c r="F7125" s="22">
        <v>738</v>
      </c>
      <c r="G7125" s="22">
        <v>90</v>
      </c>
      <c r="H7125" s="22">
        <v>39.81</v>
      </c>
      <c r="I7125" s="22">
        <v>31.26</v>
      </c>
      <c r="J7125" s="22" t="s">
        <v>60</v>
      </c>
      <c r="K7125" s="23">
        <v>0</v>
      </c>
      <c r="L7125" s="23" t="s">
        <v>55</v>
      </c>
      <c r="M7125" s="23" t="s">
        <v>84</v>
      </c>
      <c r="N7125" s="27">
        <v>42646</v>
      </c>
      <c r="O7125" s="23" t="s">
        <v>56</v>
      </c>
      <c r="P7125" t="str">
        <f t="shared" si="111"/>
        <v>INSERT INTO @DataTable (Deal, AdvanceDate, PROV, DealPurpose, RateType, BEACON, LTV, TDS, GDS, InsuranceType, PrincipalBalance, OccupancyType, AccountStatus, Closed_Date, DelinquencyBucket) VALUES (7124, '2012-01-13', 'ON', 'Purchase', 'Fixed', 738, 90, 39.81, 31.26, 'HiRatio', 0, 'Owner-Occupied', 'Closed', '2016-10-03', 'Current');</v>
      </c>
    </row>
    <row r="7126" spans="1:16" x14ac:dyDescent="0.35">
      <c r="A7126" s="19">
        <v>7125</v>
      </c>
      <c r="B7126" s="18">
        <v>40786</v>
      </c>
      <c r="C7126" s="19" t="s">
        <v>57</v>
      </c>
      <c r="D7126" s="19" t="s">
        <v>61</v>
      </c>
      <c r="E7126" s="19" t="s">
        <v>53</v>
      </c>
      <c r="F7126" s="19">
        <v>789</v>
      </c>
      <c r="G7126" s="19">
        <v>63.08</v>
      </c>
      <c r="H7126" s="19">
        <v>39.25</v>
      </c>
      <c r="I7126" s="19">
        <v>39.25</v>
      </c>
      <c r="J7126" s="19" t="s">
        <v>54</v>
      </c>
      <c r="K7126" s="20">
        <v>91030.48</v>
      </c>
      <c r="L7126" s="20" t="s">
        <v>55</v>
      </c>
      <c r="M7126" s="20" t="s">
        <v>83</v>
      </c>
      <c r="N7126" s="26"/>
      <c r="O7126" s="20" t="s">
        <v>56</v>
      </c>
      <c r="P7126" t="str">
        <f t="shared" si="111"/>
        <v>INSERT INTO @DataTable (Deal, AdvanceDate, PROV, DealPurpose, RateType, BEACON, LTV, TDS, GDS, InsuranceType, PrincipalBalance, OccupancyType, AccountStatus, Closed_Date, DelinquencyBucket) VALUES (7125, '2011-08-31', 'ON', 'Purchase', 'Fixed', 789, 63.08, 39.25, 39.25, 'Conv', 91030.48, 'Owner-Occupied', 'Open', '1900-01-00', 'Current');</v>
      </c>
    </row>
    <row r="7127" spans="1:16" x14ac:dyDescent="0.35">
      <c r="A7127" s="22">
        <v>7126</v>
      </c>
      <c r="B7127" s="21">
        <v>42185</v>
      </c>
      <c r="C7127" s="22" t="s">
        <v>70</v>
      </c>
      <c r="D7127" s="22" t="s">
        <v>59</v>
      </c>
      <c r="E7127" s="22" t="s">
        <v>53</v>
      </c>
      <c r="F7127" s="22">
        <v>756</v>
      </c>
      <c r="G7127" s="22">
        <v>80.56</v>
      </c>
      <c r="H7127" s="22">
        <v>18.04</v>
      </c>
      <c r="I7127" s="22">
        <v>12.03</v>
      </c>
      <c r="J7127" s="22" t="s">
        <v>60</v>
      </c>
      <c r="K7127" s="23">
        <v>146147.69</v>
      </c>
      <c r="L7127" s="23" t="s">
        <v>55</v>
      </c>
      <c r="M7127" s="23" t="s">
        <v>83</v>
      </c>
      <c r="N7127" s="27"/>
      <c r="O7127" s="23" t="s">
        <v>56</v>
      </c>
      <c r="P7127" t="str">
        <f t="shared" si="111"/>
        <v>INSERT INTO @DataTable (Deal, AdvanceDate, PROV, DealPurpose, RateType, BEACON, LTV, TDS, GDS, InsuranceType, PrincipalBalance, OccupancyType, AccountStatus, Closed_Date, DelinquencyBucket) VALUES (7126, '2015-06-30', 'NB', 'Transfer', 'Fixed', 756, 80.56, 18.04, 12.03, 'HiRatio', 146147.69, 'Owner-Occupied', 'Open', '1900-01-00', 'Current');</v>
      </c>
    </row>
    <row r="7128" spans="1:16" x14ac:dyDescent="0.35">
      <c r="A7128" s="19">
        <v>7127</v>
      </c>
      <c r="B7128" s="18">
        <v>40983</v>
      </c>
      <c r="C7128" s="19" t="s">
        <v>57</v>
      </c>
      <c r="D7128" s="19" t="s">
        <v>61</v>
      </c>
      <c r="E7128" s="19" t="s">
        <v>53</v>
      </c>
      <c r="F7128" s="19">
        <v>802</v>
      </c>
      <c r="G7128" s="19">
        <v>95</v>
      </c>
      <c r="H7128" s="19">
        <v>39.020000000000003</v>
      </c>
      <c r="I7128" s="19">
        <v>8.64</v>
      </c>
      <c r="J7128" s="19" t="s">
        <v>60</v>
      </c>
      <c r="K7128" s="20">
        <v>0</v>
      </c>
      <c r="L7128" s="20" t="s">
        <v>66</v>
      </c>
      <c r="M7128" s="20" t="s">
        <v>84</v>
      </c>
      <c r="N7128" s="26">
        <v>41823</v>
      </c>
      <c r="O7128" s="20" t="s">
        <v>56</v>
      </c>
      <c r="P7128" t="str">
        <f t="shared" si="111"/>
        <v>INSERT INTO @DataTable (Deal, AdvanceDate, PROV, DealPurpose, RateType, BEACON, LTV, TDS, GDS, InsuranceType, PrincipalBalance, OccupancyType, AccountStatus, Closed_Date, DelinquencyBucket) VALUES (7127, '2012-03-15', 'ON', 'Purchase', 'Fixed', 802, 95, 39.02, 8.64, 'HiRatio', 0, 'Second Home', 'Closed', '2014-07-03', 'Current');</v>
      </c>
    </row>
    <row r="7129" spans="1:16" x14ac:dyDescent="0.35">
      <c r="A7129" s="22">
        <v>7128</v>
      </c>
      <c r="B7129" s="21">
        <v>40753</v>
      </c>
      <c r="C7129" s="22" t="s">
        <v>51</v>
      </c>
      <c r="D7129" s="22" t="s">
        <v>61</v>
      </c>
      <c r="E7129" s="22" t="s">
        <v>53</v>
      </c>
      <c r="F7129" s="22">
        <v>754</v>
      </c>
      <c r="G7129" s="22">
        <v>94.08</v>
      </c>
      <c r="H7129" s="22">
        <v>27.12</v>
      </c>
      <c r="I7129" s="22">
        <v>19.7</v>
      </c>
      <c r="J7129" s="22" t="s">
        <v>60</v>
      </c>
      <c r="K7129" s="23">
        <v>0</v>
      </c>
      <c r="L7129" s="23" t="s">
        <v>55</v>
      </c>
      <c r="M7129" s="23" t="s">
        <v>84</v>
      </c>
      <c r="N7129" s="27">
        <v>42576</v>
      </c>
      <c r="O7129" s="23" t="s">
        <v>56</v>
      </c>
      <c r="P7129" t="str">
        <f t="shared" si="111"/>
        <v>INSERT INTO @DataTable (Deal, AdvanceDate, PROV, DealPurpose, RateType, BEACON, LTV, TDS, GDS, InsuranceType, PrincipalBalance, OccupancyType, AccountStatus, Closed_Date, DelinquencyBucket) VALUES (7128, '2011-07-29', 'AB', 'Purchase', 'Fixed', 754, 94.08, 27.12, 19.7, 'HiRatio', 0, 'Owner-Occupied', 'Closed', '2016-07-25', 'Current');</v>
      </c>
    </row>
    <row r="7130" spans="1:16" x14ac:dyDescent="0.35">
      <c r="A7130" s="19">
        <v>7129</v>
      </c>
      <c r="B7130" s="18">
        <v>40919</v>
      </c>
      <c r="C7130" s="19" t="s">
        <v>51</v>
      </c>
      <c r="D7130" s="19" t="s">
        <v>61</v>
      </c>
      <c r="E7130" s="19" t="s">
        <v>53</v>
      </c>
      <c r="F7130" s="19">
        <v>733</v>
      </c>
      <c r="G7130" s="19">
        <v>95</v>
      </c>
      <c r="H7130" s="19">
        <v>37.01</v>
      </c>
      <c r="I7130" s="19">
        <v>18.79</v>
      </c>
      <c r="J7130" s="19" t="s">
        <v>60</v>
      </c>
      <c r="K7130" s="20">
        <v>231096.21</v>
      </c>
      <c r="L7130" s="20" t="s">
        <v>55</v>
      </c>
      <c r="M7130" s="20" t="s">
        <v>83</v>
      </c>
      <c r="N7130" s="26"/>
      <c r="O7130" s="20" t="s">
        <v>56</v>
      </c>
      <c r="P7130" t="str">
        <f t="shared" si="111"/>
        <v>INSERT INTO @DataTable (Deal, AdvanceDate, PROV, DealPurpose, RateType, BEACON, LTV, TDS, GDS, InsuranceType, PrincipalBalance, OccupancyType, AccountStatus, Closed_Date, DelinquencyBucket) VALUES (7129, '2012-01-11', 'AB', 'Purchase', 'Fixed', 733, 95, 37.01, 18.79, 'HiRatio', 231096.21, 'Owner-Occupied', 'Open', '1900-01-00', 'Current');</v>
      </c>
    </row>
    <row r="7131" spans="1:16" x14ac:dyDescent="0.35">
      <c r="A7131" s="22">
        <v>7130</v>
      </c>
      <c r="B7131" s="21">
        <v>40709</v>
      </c>
      <c r="C7131" s="22" t="s">
        <v>57</v>
      </c>
      <c r="D7131" s="22" t="s">
        <v>61</v>
      </c>
      <c r="E7131" s="22" t="s">
        <v>53</v>
      </c>
      <c r="F7131" s="22">
        <v>683</v>
      </c>
      <c r="G7131" s="22">
        <v>95</v>
      </c>
      <c r="H7131" s="22">
        <v>36.6</v>
      </c>
      <c r="I7131" s="22">
        <v>10.57</v>
      </c>
      <c r="J7131" s="22" t="s">
        <v>60</v>
      </c>
      <c r="K7131" s="23">
        <v>178711.12</v>
      </c>
      <c r="L7131" s="23" t="s">
        <v>66</v>
      </c>
      <c r="M7131" s="23" t="s">
        <v>83</v>
      </c>
      <c r="N7131" s="27"/>
      <c r="O7131" s="23" t="s">
        <v>56</v>
      </c>
      <c r="P7131" t="str">
        <f t="shared" si="111"/>
        <v>INSERT INTO @DataTable (Deal, AdvanceDate, PROV, DealPurpose, RateType, BEACON, LTV, TDS, GDS, InsuranceType, PrincipalBalance, OccupancyType, AccountStatus, Closed_Date, DelinquencyBucket) VALUES (7130, '2011-06-15', 'ON', 'Purchase', 'Fixed', 683, 95, 36.6, 10.57, 'HiRatio', 178711.12, 'Second Home', 'Open', '1900-01-00', 'Current');</v>
      </c>
    </row>
    <row r="7132" spans="1:16" x14ac:dyDescent="0.35">
      <c r="A7132" s="19">
        <v>7131</v>
      </c>
      <c r="B7132" s="18">
        <v>40998</v>
      </c>
      <c r="C7132" s="19" t="s">
        <v>57</v>
      </c>
      <c r="D7132" s="19" t="s">
        <v>61</v>
      </c>
      <c r="E7132" s="19" t="s">
        <v>53</v>
      </c>
      <c r="F7132" s="19">
        <v>743</v>
      </c>
      <c r="G7132" s="19">
        <v>79.739999999999995</v>
      </c>
      <c r="H7132" s="19">
        <v>25.86</v>
      </c>
      <c r="I7132" s="19">
        <v>22.41</v>
      </c>
      <c r="J7132" s="19" t="s">
        <v>54</v>
      </c>
      <c r="K7132" s="20">
        <v>1075800.8500000001</v>
      </c>
      <c r="L7132" s="20" t="s">
        <v>55</v>
      </c>
      <c r="M7132" s="20" t="s">
        <v>83</v>
      </c>
      <c r="N7132" s="26"/>
      <c r="O7132" s="20" t="s">
        <v>56</v>
      </c>
      <c r="P7132" t="str">
        <f t="shared" si="111"/>
        <v>INSERT INTO @DataTable (Deal, AdvanceDate, PROV, DealPurpose, RateType, BEACON, LTV, TDS, GDS, InsuranceType, PrincipalBalance, OccupancyType, AccountStatus, Closed_Date, DelinquencyBucket) VALUES (7131, '2012-03-30', 'ON', 'Purchase', 'Fixed', 743, 79.74, 25.86, 22.41, 'Conv', 1075800.85, 'Owner-Occupied', 'Open', '1900-01-00', 'Current');</v>
      </c>
    </row>
    <row r="7133" spans="1:16" x14ac:dyDescent="0.35">
      <c r="A7133" s="22">
        <v>7132</v>
      </c>
      <c r="B7133" s="21">
        <v>40644</v>
      </c>
      <c r="C7133" s="22" t="s">
        <v>57</v>
      </c>
      <c r="D7133" s="22" t="s">
        <v>61</v>
      </c>
      <c r="E7133" s="22" t="s">
        <v>40</v>
      </c>
      <c r="F7133" s="22">
        <v>748</v>
      </c>
      <c r="G7133" s="22">
        <v>94.98</v>
      </c>
      <c r="H7133" s="22">
        <v>30.22</v>
      </c>
      <c r="I7133" s="22">
        <v>24.57</v>
      </c>
      <c r="J7133" s="22" t="s">
        <v>60</v>
      </c>
      <c r="K7133" s="23">
        <v>0</v>
      </c>
      <c r="L7133" s="23" t="s">
        <v>55</v>
      </c>
      <c r="M7133" s="23" t="s">
        <v>84</v>
      </c>
      <c r="N7133" s="27">
        <v>41521</v>
      </c>
      <c r="O7133" s="23" t="s">
        <v>56</v>
      </c>
      <c r="P7133" t="str">
        <f t="shared" si="111"/>
        <v>INSERT INTO @DataTable (Deal, AdvanceDate, PROV, DealPurpose, RateType, BEACON, LTV, TDS, GDS, InsuranceType, PrincipalBalance, OccupancyType, AccountStatus, Closed_Date, DelinquencyBucket) VALUES (7132, '2011-04-11', 'ON', 'Purchase', 'ARM', 748, 94.98, 30.22, 24.57, 'HiRatio', 0, 'Owner-Occupied', 'Closed', '2013-09-04', 'Current');</v>
      </c>
    </row>
    <row r="7134" spans="1:16" x14ac:dyDescent="0.35">
      <c r="A7134" s="19">
        <v>7133</v>
      </c>
      <c r="B7134" s="18">
        <v>40977</v>
      </c>
      <c r="C7134" s="19" t="s">
        <v>57</v>
      </c>
      <c r="D7134" s="19" t="s">
        <v>52</v>
      </c>
      <c r="E7134" s="19" t="s">
        <v>53</v>
      </c>
      <c r="F7134" s="19">
        <v>755</v>
      </c>
      <c r="G7134" s="19">
        <v>81.11</v>
      </c>
      <c r="H7134" s="19">
        <v>42.28</v>
      </c>
      <c r="I7134" s="19">
        <v>28.56</v>
      </c>
      <c r="J7134" s="19" t="s">
        <v>60</v>
      </c>
      <c r="K7134" s="20">
        <v>318735.34999999998</v>
      </c>
      <c r="L7134" s="20" t="s">
        <v>55</v>
      </c>
      <c r="M7134" s="20" t="s">
        <v>83</v>
      </c>
      <c r="N7134" s="26"/>
      <c r="O7134" s="20" t="s">
        <v>56</v>
      </c>
      <c r="P7134" t="str">
        <f t="shared" si="111"/>
        <v>INSERT INTO @DataTable (Deal, AdvanceDate, PROV, DealPurpose, RateType, BEACON, LTV, TDS, GDS, InsuranceType, PrincipalBalance, OccupancyType, AccountStatus, Closed_Date, DelinquencyBucket) VALUES (7133, '2012-03-09', 'ON', 'Refinance External', 'Fixed', 755, 81.11, 42.28, 28.56, 'HiRatio', 318735.35, 'Owner-Occupied', 'Open', '1900-01-00', 'Current');</v>
      </c>
    </row>
    <row r="7135" spans="1:16" x14ac:dyDescent="0.35">
      <c r="A7135" s="22">
        <v>7134</v>
      </c>
      <c r="B7135" s="21">
        <v>40848</v>
      </c>
      <c r="C7135" s="22" t="s">
        <v>51</v>
      </c>
      <c r="D7135" s="22" t="s">
        <v>61</v>
      </c>
      <c r="E7135" s="22" t="s">
        <v>53</v>
      </c>
      <c r="F7135" s="22">
        <v>741</v>
      </c>
      <c r="G7135" s="22">
        <v>95</v>
      </c>
      <c r="H7135" s="22">
        <v>43.99</v>
      </c>
      <c r="I7135" s="22">
        <v>23.51</v>
      </c>
      <c r="J7135" s="22" t="s">
        <v>60</v>
      </c>
      <c r="K7135" s="23">
        <v>204319.12</v>
      </c>
      <c r="L7135" s="23" t="s">
        <v>55</v>
      </c>
      <c r="M7135" s="23" t="s">
        <v>83</v>
      </c>
      <c r="N7135" s="27"/>
      <c r="O7135" s="23" t="s">
        <v>56</v>
      </c>
      <c r="P7135" t="str">
        <f t="shared" si="111"/>
        <v>INSERT INTO @DataTable (Deal, AdvanceDate, PROV, DealPurpose, RateType, BEACON, LTV, TDS, GDS, InsuranceType, PrincipalBalance, OccupancyType, AccountStatus, Closed_Date, DelinquencyBucket) VALUES (7134, '2011-11-01', 'AB', 'Purchase', 'Fixed', 741, 95, 43.99, 23.51, 'HiRatio', 204319.12, 'Owner-Occupied', 'Open', '1900-01-00', 'Current');</v>
      </c>
    </row>
    <row r="7136" spans="1:16" x14ac:dyDescent="0.35">
      <c r="A7136" s="19">
        <v>7135</v>
      </c>
      <c r="B7136" s="18">
        <v>40984</v>
      </c>
      <c r="C7136" s="19" t="s">
        <v>57</v>
      </c>
      <c r="D7136" s="19" t="s">
        <v>61</v>
      </c>
      <c r="E7136" s="19" t="s">
        <v>53</v>
      </c>
      <c r="F7136" s="19">
        <v>749</v>
      </c>
      <c r="G7136" s="19">
        <v>95</v>
      </c>
      <c r="H7136" s="19">
        <v>41.57</v>
      </c>
      <c r="I7136" s="19">
        <v>22.52</v>
      </c>
      <c r="J7136" s="19" t="s">
        <v>60</v>
      </c>
      <c r="K7136" s="20">
        <v>0</v>
      </c>
      <c r="L7136" s="20" t="s">
        <v>55</v>
      </c>
      <c r="M7136" s="20" t="s">
        <v>84</v>
      </c>
      <c r="N7136" s="26">
        <v>41386</v>
      </c>
      <c r="O7136" s="20" t="s">
        <v>56</v>
      </c>
      <c r="P7136" t="str">
        <f t="shared" si="111"/>
        <v>INSERT INTO @DataTable (Deal, AdvanceDate, PROV, DealPurpose, RateType, BEACON, LTV, TDS, GDS, InsuranceType, PrincipalBalance, OccupancyType, AccountStatus, Closed_Date, DelinquencyBucket) VALUES (7135, '2012-03-16', 'ON', 'Purchase', 'Fixed', 749, 95, 41.57, 22.52, 'HiRatio', 0, 'Owner-Occupied', 'Closed', '2013-04-22', 'Current');</v>
      </c>
    </row>
    <row r="7137" spans="1:16" x14ac:dyDescent="0.35">
      <c r="A7137" s="22">
        <v>7136</v>
      </c>
      <c r="B7137" s="21">
        <v>40703</v>
      </c>
      <c r="C7137" s="22" t="s">
        <v>51</v>
      </c>
      <c r="D7137" s="22" t="s">
        <v>59</v>
      </c>
      <c r="E7137" s="22" t="s">
        <v>53</v>
      </c>
      <c r="F7137" s="22">
        <v>669</v>
      </c>
      <c r="G7137" s="22">
        <v>94.55</v>
      </c>
      <c r="H7137" s="22">
        <v>43.3</v>
      </c>
      <c r="I7137" s="22">
        <v>38.28</v>
      </c>
      <c r="J7137" s="22" t="s">
        <v>60</v>
      </c>
      <c r="K7137" s="23">
        <v>0</v>
      </c>
      <c r="L7137" s="23" t="s">
        <v>55</v>
      </c>
      <c r="M7137" s="23" t="s">
        <v>84</v>
      </c>
      <c r="N7137" s="27">
        <v>42584</v>
      </c>
      <c r="O7137" s="23" t="s">
        <v>56</v>
      </c>
      <c r="P7137" t="str">
        <f t="shared" si="111"/>
        <v>INSERT INTO @DataTable (Deal, AdvanceDate, PROV, DealPurpose, RateType, BEACON, LTV, TDS, GDS, InsuranceType, PrincipalBalance, OccupancyType, AccountStatus, Closed_Date, DelinquencyBucket) VALUES (7136, '2011-06-09', 'AB', 'Transfer', 'Fixed', 669, 94.55, 43.3, 38.28, 'HiRatio', 0, 'Owner-Occupied', 'Closed', '2016-08-02', 'Current');</v>
      </c>
    </row>
    <row r="7138" spans="1:16" x14ac:dyDescent="0.35">
      <c r="A7138" s="19">
        <v>7137</v>
      </c>
      <c r="B7138" s="18">
        <v>40878</v>
      </c>
      <c r="C7138" s="19" t="s">
        <v>51</v>
      </c>
      <c r="D7138" s="19" t="s">
        <v>61</v>
      </c>
      <c r="E7138" s="19" t="s">
        <v>53</v>
      </c>
      <c r="F7138" s="19">
        <v>735</v>
      </c>
      <c r="G7138" s="19">
        <v>95</v>
      </c>
      <c r="H7138" s="19">
        <v>26.72</v>
      </c>
      <c r="I7138" s="19">
        <v>20.37</v>
      </c>
      <c r="J7138" s="19" t="s">
        <v>60</v>
      </c>
      <c r="K7138" s="20">
        <v>217903.54</v>
      </c>
      <c r="L7138" s="20" t="s">
        <v>55</v>
      </c>
      <c r="M7138" s="20" t="s">
        <v>83</v>
      </c>
      <c r="N7138" s="26"/>
      <c r="O7138" s="20" t="s">
        <v>56</v>
      </c>
      <c r="P7138" t="str">
        <f t="shared" si="111"/>
        <v>INSERT INTO @DataTable (Deal, AdvanceDate, PROV, DealPurpose, RateType, BEACON, LTV, TDS, GDS, InsuranceType, PrincipalBalance, OccupancyType, AccountStatus, Closed_Date, DelinquencyBucket) VALUES (7137, '2011-12-01', 'AB', 'Purchase', 'Fixed', 735, 95, 26.72, 20.37, 'HiRatio', 217903.54, 'Owner-Occupied', 'Open', '1900-01-00', 'Current');</v>
      </c>
    </row>
    <row r="7139" spans="1:16" x14ac:dyDescent="0.35">
      <c r="A7139" s="22">
        <v>7138</v>
      </c>
      <c r="B7139" s="21">
        <v>40765</v>
      </c>
      <c r="C7139" s="22" t="s">
        <v>57</v>
      </c>
      <c r="D7139" s="22" t="s">
        <v>61</v>
      </c>
      <c r="E7139" s="22" t="s">
        <v>53</v>
      </c>
      <c r="F7139" s="22">
        <v>804</v>
      </c>
      <c r="G7139" s="22">
        <v>80</v>
      </c>
      <c r="H7139" s="22">
        <v>24.81</v>
      </c>
      <c r="I7139" s="22">
        <v>23.95</v>
      </c>
      <c r="J7139" s="22" t="s">
        <v>54</v>
      </c>
      <c r="K7139" s="23">
        <v>0</v>
      </c>
      <c r="L7139" s="23" t="s">
        <v>55</v>
      </c>
      <c r="M7139" s="23" t="s">
        <v>84</v>
      </c>
      <c r="N7139" s="27">
        <v>42594</v>
      </c>
      <c r="O7139" s="23" t="s">
        <v>56</v>
      </c>
      <c r="P7139" t="str">
        <f t="shared" si="111"/>
        <v>INSERT INTO @DataTable (Deal, AdvanceDate, PROV, DealPurpose, RateType, BEACON, LTV, TDS, GDS, InsuranceType, PrincipalBalance, OccupancyType, AccountStatus, Closed_Date, DelinquencyBucket) VALUES (7138, '2011-08-10', 'ON', 'Purchase', 'Fixed', 804, 80, 24.81, 23.95, 'Conv', 0, 'Owner-Occupied', 'Closed', '2016-08-12', 'Current');</v>
      </c>
    </row>
    <row r="7140" spans="1:16" x14ac:dyDescent="0.35">
      <c r="A7140" s="19">
        <v>7139</v>
      </c>
      <c r="B7140" s="18">
        <v>40584</v>
      </c>
      <c r="C7140" s="19" t="s">
        <v>51</v>
      </c>
      <c r="D7140" s="19" t="s">
        <v>52</v>
      </c>
      <c r="E7140" s="19" t="s">
        <v>53</v>
      </c>
      <c r="F7140" s="19">
        <v>701</v>
      </c>
      <c r="G7140" s="19">
        <v>80</v>
      </c>
      <c r="H7140" s="19">
        <v>43.67</v>
      </c>
      <c r="I7140" s="19">
        <v>29.15</v>
      </c>
      <c r="J7140" s="19" t="s">
        <v>54</v>
      </c>
      <c r="K7140" s="20">
        <v>424470.05</v>
      </c>
      <c r="L7140" s="20" t="s">
        <v>55</v>
      </c>
      <c r="M7140" s="20" t="s">
        <v>83</v>
      </c>
      <c r="N7140" s="26"/>
      <c r="O7140" s="20" t="s">
        <v>56</v>
      </c>
      <c r="P7140" t="str">
        <f t="shared" si="111"/>
        <v>INSERT INTO @DataTable (Deal, AdvanceDate, PROV, DealPurpose, RateType, BEACON, LTV, TDS, GDS, InsuranceType, PrincipalBalance, OccupancyType, AccountStatus, Closed_Date, DelinquencyBucket) VALUES (7139, '2011-02-10', 'AB', 'Refinance External', 'Fixed', 701, 80, 43.67, 29.15, 'Conv', 424470.05, 'Owner-Occupied', 'Open', '1900-01-00', 'Current');</v>
      </c>
    </row>
    <row r="7141" spans="1:16" x14ac:dyDescent="0.35">
      <c r="A7141" s="22">
        <v>7140</v>
      </c>
      <c r="B7141" s="21">
        <v>40688</v>
      </c>
      <c r="C7141" s="22" t="s">
        <v>57</v>
      </c>
      <c r="D7141" s="22" t="s">
        <v>52</v>
      </c>
      <c r="E7141" s="22" t="s">
        <v>53</v>
      </c>
      <c r="F7141" s="22">
        <v>692</v>
      </c>
      <c r="G7141" s="22">
        <v>85</v>
      </c>
      <c r="H7141" s="22">
        <v>27.9</v>
      </c>
      <c r="I7141" s="22">
        <v>16.670000000000002</v>
      </c>
      <c r="J7141" s="22" t="s">
        <v>60</v>
      </c>
      <c r="K7141" s="23">
        <v>0</v>
      </c>
      <c r="L7141" s="23" t="s">
        <v>55</v>
      </c>
      <c r="M7141" s="23" t="s">
        <v>84</v>
      </c>
      <c r="N7141" s="27">
        <v>41794</v>
      </c>
      <c r="O7141" s="23" t="s">
        <v>56</v>
      </c>
      <c r="P7141" t="str">
        <f t="shared" si="111"/>
        <v>INSERT INTO @DataTable (Deal, AdvanceDate, PROV, DealPurpose, RateType, BEACON, LTV, TDS, GDS, InsuranceType, PrincipalBalance, OccupancyType, AccountStatus, Closed_Date, DelinquencyBucket) VALUES (7140, '2011-05-25', 'ON', 'Refinance External', 'Fixed', 692, 85, 27.9, 16.67, 'HiRatio', 0, 'Owner-Occupied', 'Closed', '2014-06-04', 'Current');</v>
      </c>
    </row>
    <row r="7142" spans="1:16" x14ac:dyDescent="0.35">
      <c r="A7142" s="19">
        <v>7141</v>
      </c>
      <c r="B7142" s="18">
        <v>40718</v>
      </c>
      <c r="C7142" s="19" t="s">
        <v>51</v>
      </c>
      <c r="D7142" s="19" t="s">
        <v>61</v>
      </c>
      <c r="E7142" s="19" t="s">
        <v>53</v>
      </c>
      <c r="F7142" s="19">
        <v>795</v>
      </c>
      <c r="G7142" s="19">
        <v>95</v>
      </c>
      <c r="H7142" s="19">
        <v>39.54</v>
      </c>
      <c r="I7142" s="19">
        <v>39.15</v>
      </c>
      <c r="J7142" s="19" t="s">
        <v>60</v>
      </c>
      <c r="K7142" s="20">
        <v>232619.42</v>
      </c>
      <c r="L7142" s="20" t="s">
        <v>55</v>
      </c>
      <c r="M7142" s="20" t="s">
        <v>83</v>
      </c>
      <c r="N7142" s="26"/>
      <c r="O7142" s="20" t="s">
        <v>56</v>
      </c>
      <c r="P7142" t="str">
        <f t="shared" si="111"/>
        <v>INSERT INTO @DataTable (Deal, AdvanceDate, PROV, DealPurpose, RateType, BEACON, LTV, TDS, GDS, InsuranceType, PrincipalBalance, OccupancyType, AccountStatus, Closed_Date, DelinquencyBucket) VALUES (7141, '2011-06-24', 'AB', 'Purchase', 'Fixed', 795, 95, 39.54, 39.15, 'HiRatio', 232619.42, 'Owner-Occupied', 'Open', '1900-01-00', 'Current');</v>
      </c>
    </row>
    <row r="7143" spans="1:16" x14ac:dyDescent="0.35">
      <c r="A7143" s="22">
        <v>7142</v>
      </c>
      <c r="B7143" s="21">
        <v>41011</v>
      </c>
      <c r="C7143" s="22" t="s">
        <v>51</v>
      </c>
      <c r="D7143" s="22" t="s">
        <v>52</v>
      </c>
      <c r="E7143" s="22" t="s">
        <v>53</v>
      </c>
      <c r="F7143" s="22">
        <v>674</v>
      </c>
      <c r="G7143" s="22">
        <v>73.86</v>
      </c>
      <c r="H7143" s="22">
        <v>32.65</v>
      </c>
      <c r="I7143" s="22">
        <v>22.6</v>
      </c>
      <c r="J7143" s="22" t="s">
        <v>54</v>
      </c>
      <c r="K7143" s="23">
        <v>0</v>
      </c>
      <c r="L7143" s="23" t="s">
        <v>55</v>
      </c>
      <c r="M7143" s="23" t="s">
        <v>84</v>
      </c>
      <c r="N7143" s="27">
        <v>41488</v>
      </c>
      <c r="O7143" s="23" t="s">
        <v>56</v>
      </c>
      <c r="P7143" t="str">
        <f t="shared" si="111"/>
        <v>INSERT INTO @DataTable (Deal, AdvanceDate, PROV, DealPurpose, RateType, BEACON, LTV, TDS, GDS, InsuranceType, PrincipalBalance, OccupancyType, AccountStatus, Closed_Date, DelinquencyBucket) VALUES (7142, '2012-04-12', 'AB', 'Refinance External', 'Fixed', 674, 73.86, 32.65, 22.6, 'Conv', 0, 'Owner-Occupied', 'Closed', '2013-08-02', 'Current');</v>
      </c>
    </row>
    <row r="7144" spans="1:16" x14ac:dyDescent="0.35">
      <c r="A7144" s="19">
        <v>7143</v>
      </c>
      <c r="B7144" s="18">
        <v>41788</v>
      </c>
      <c r="C7144" s="19" t="s">
        <v>74</v>
      </c>
      <c r="D7144" s="19" t="s">
        <v>52</v>
      </c>
      <c r="E7144" s="19" t="s">
        <v>40</v>
      </c>
      <c r="F7144" s="19">
        <v>796</v>
      </c>
      <c r="G7144" s="19">
        <v>63.1</v>
      </c>
      <c r="H7144" s="19">
        <v>31.19</v>
      </c>
      <c r="I7144" s="19">
        <v>30.71</v>
      </c>
      <c r="J7144" s="19" t="s">
        <v>54</v>
      </c>
      <c r="K7144" s="20">
        <v>248040.04</v>
      </c>
      <c r="L7144" s="20" t="s">
        <v>55</v>
      </c>
      <c r="M7144" s="20" t="s">
        <v>83</v>
      </c>
      <c r="N7144" s="26"/>
      <c r="O7144" s="20" t="s">
        <v>56</v>
      </c>
      <c r="P7144" t="str">
        <f t="shared" si="111"/>
        <v>INSERT INTO @DataTable (Deal, AdvanceDate, PROV, DealPurpose, RateType, BEACON, LTV, TDS, GDS, InsuranceType, PrincipalBalance, OccupancyType, AccountStatus, Closed_Date, DelinquencyBucket) VALUES (7143, '2014-05-29', 'MB', 'Refinance External', 'ARM', 796, 63.1, 31.19, 30.71, 'Conv', 248040.04, 'Owner-Occupied', 'Open', '1900-01-00', 'Current');</v>
      </c>
    </row>
    <row r="7145" spans="1:16" x14ac:dyDescent="0.35">
      <c r="A7145" s="22">
        <v>7144</v>
      </c>
      <c r="B7145" s="21">
        <v>40857</v>
      </c>
      <c r="C7145" s="22" t="s">
        <v>57</v>
      </c>
      <c r="D7145" s="22" t="s">
        <v>61</v>
      </c>
      <c r="E7145" s="22" t="s">
        <v>53</v>
      </c>
      <c r="F7145" s="22">
        <v>788</v>
      </c>
      <c r="G7145" s="22">
        <v>88.03</v>
      </c>
      <c r="H7145" s="22">
        <v>23.49</v>
      </c>
      <c r="I7145" s="22">
        <v>18.73</v>
      </c>
      <c r="J7145" s="22" t="s">
        <v>60</v>
      </c>
      <c r="K7145" s="23">
        <v>0</v>
      </c>
      <c r="L7145" s="23" t="s">
        <v>55</v>
      </c>
      <c r="M7145" s="23" t="s">
        <v>84</v>
      </c>
      <c r="N7145" s="27">
        <v>42320</v>
      </c>
      <c r="O7145" s="23" t="s">
        <v>56</v>
      </c>
      <c r="P7145" t="str">
        <f t="shared" si="111"/>
        <v>INSERT INTO @DataTable (Deal, AdvanceDate, PROV, DealPurpose, RateType, BEACON, LTV, TDS, GDS, InsuranceType, PrincipalBalance, OccupancyType, AccountStatus, Closed_Date, DelinquencyBucket) VALUES (7144, '2011-11-10', 'ON', 'Purchase', 'Fixed', 788, 88.03, 23.49, 18.73, 'HiRatio', 0, 'Owner-Occupied', 'Closed', '2015-11-12', 'Current');</v>
      </c>
    </row>
    <row r="7146" spans="1:16" x14ac:dyDescent="0.35">
      <c r="A7146" s="19">
        <v>7145</v>
      </c>
      <c r="B7146" s="18">
        <v>40921</v>
      </c>
      <c r="C7146" s="19" t="s">
        <v>58</v>
      </c>
      <c r="D7146" s="19" t="s">
        <v>52</v>
      </c>
      <c r="E7146" s="19" t="s">
        <v>40</v>
      </c>
      <c r="F7146" s="19">
        <v>700</v>
      </c>
      <c r="G7146" s="19">
        <v>85</v>
      </c>
      <c r="H7146" s="19">
        <v>35.22</v>
      </c>
      <c r="I7146" s="19">
        <v>27.25</v>
      </c>
      <c r="J7146" s="19" t="s">
        <v>60</v>
      </c>
      <c r="K7146" s="20">
        <v>0</v>
      </c>
      <c r="L7146" s="20" t="s">
        <v>55</v>
      </c>
      <c r="M7146" s="20" t="s">
        <v>84</v>
      </c>
      <c r="N7146" s="26">
        <v>41320</v>
      </c>
      <c r="O7146" s="20" t="s">
        <v>56</v>
      </c>
      <c r="P7146" t="str">
        <f t="shared" si="111"/>
        <v>INSERT INTO @DataTable (Deal, AdvanceDate, PROV, DealPurpose, RateType, BEACON, LTV, TDS, GDS, InsuranceType, PrincipalBalance, OccupancyType, AccountStatus, Closed_Date, DelinquencyBucket) VALUES (7145, '2012-01-13', 'BC', 'Refinance External', 'ARM', 700, 85, 35.22, 27.25, 'HiRatio', 0, 'Owner-Occupied', 'Closed', '2013-02-15', 'Current');</v>
      </c>
    </row>
    <row r="7147" spans="1:16" x14ac:dyDescent="0.35">
      <c r="A7147" s="22">
        <v>7146</v>
      </c>
      <c r="B7147" s="21">
        <v>41971</v>
      </c>
      <c r="C7147" s="22" t="s">
        <v>51</v>
      </c>
      <c r="D7147" s="22" t="s">
        <v>61</v>
      </c>
      <c r="E7147" s="22" t="s">
        <v>53</v>
      </c>
      <c r="F7147" s="22">
        <v>758</v>
      </c>
      <c r="G7147" s="22">
        <v>95</v>
      </c>
      <c r="H7147" s="22">
        <v>26.88</v>
      </c>
      <c r="I7147" s="22">
        <v>14.34</v>
      </c>
      <c r="J7147" s="22" t="s">
        <v>60</v>
      </c>
      <c r="K7147" s="23">
        <v>124252.88</v>
      </c>
      <c r="L7147" s="23" t="s">
        <v>55</v>
      </c>
      <c r="M7147" s="23" t="s">
        <v>83</v>
      </c>
      <c r="N7147" s="27"/>
      <c r="O7147" s="23" t="s">
        <v>56</v>
      </c>
      <c r="P7147" t="str">
        <f t="shared" si="111"/>
        <v>INSERT INTO @DataTable (Deal, AdvanceDate, PROV, DealPurpose, RateType, BEACON, LTV, TDS, GDS, InsuranceType, PrincipalBalance, OccupancyType, AccountStatus, Closed_Date, DelinquencyBucket) VALUES (7146, '2014-11-28', 'AB', 'Purchase', 'Fixed', 758, 95, 26.88, 14.34, 'HiRatio', 124252.88, 'Owner-Occupied', 'Open', '1900-01-00', 'Current');</v>
      </c>
    </row>
    <row r="7148" spans="1:16" x14ac:dyDescent="0.35">
      <c r="A7148" s="19">
        <v>7147</v>
      </c>
      <c r="B7148" s="18">
        <v>42545</v>
      </c>
      <c r="C7148" s="19" t="s">
        <v>57</v>
      </c>
      <c r="D7148" s="19" t="s">
        <v>61</v>
      </c>
      <c r="E7148" s="19" t="s">
        <v>53</v>
      </c>
      <c r="F7148" s="19">
        <v>819</v>
      </c>
      <c r="G7148" s="19">
        <v>27.36</v>
      </c>
      <c r="H7148" s="19">
        <v>31.64</v>
      </c>
      <c r="I7148" s="19">
        <v>31.25</v>
      </c>
      <c r="J7148" s="19" t="s">
        <v>54</v>
      </c>
      <c r="K7148" s="20">
        <v>108259.34</v>
      </c>
      <c r="L7148" s="20" t="s">
        <v>55</v>
      </c>
      <c r="M7148" s="20" t="s">
        <v>83</v>
      </c>
      <c r="N7148" s="26"/>
      <c r="O7148" s="20" t="s">
        <v>56</v>
      </c>
      <c r="P7148" t="str">
        <f t="shared" si="111"/>
        <v>INSERT INTO @DataTable (Deal, AdvanceDate, PROV, DealPurpose, RateType, BEACON, LTV, TDS, GDS, InsuranceType, PrincipalBalance, OccupancyType, AccountStatus, Closed_Date, DelinquencyBucket) VALUES (7147, '2016-06-24', 'ON', 'Purchase', 'Fixed', 819, 27.36, 31.64, 31.25, 'Conv', 108259.34, 'Owner-Occupied', 'Open', '1900-01-00', 'Current');</v>
      </c>
    </row>
    <row r="7149" spans="1:16" x14ac:dyDescent="0.35">
      <c r="A7149" s="22">
        <v>7148</v>
      </c>
      <c r="B7149" s="21">
        <v>40683</v>
      </c>
      <c r="C7149" s="22" t="s">
        <v>51</v>
      </c>
      <c r="D7149" s="22" t="s">
        <v>61</v>
      </c>
      <c r="E7149" s="22" t="s">
        <v>53</v>
      </c>
      <c r="F7149" s="22">
        <v>741</v>
      </c>
      <c r="G7149" s="22">
        <v>95</v>
      </c>
      <c r="H7149" s="22">
        <v>42.83</v>
      </c>
      <c r="I7149" s="22">
        <v>32.89</v>
      </c>
      <c r="J7149" s="22" t="s">
        <v>60</v>
      </c>
      <c r="K7149" s="23">
        <v>0</v>
      </c>
      <c r="L7149" s="23" t="s">
        <v>55</v>
      </c>
      <c r="M7149" s="23" t="s">
        <v>84</v>
      </c>
      <c r="N7149" s="27">
        <v>42514</v>
      </c>
      <c r="O7149" s="23" t="s">
        <v>56</v>
      </c>
      <c r="P7149" t="str">
        <f t="shared" si="111"/>
        <v>INSERT INTO @DataTable (Deal, AdvanceDate, PROV, DealPurpose, RateType, BEACON, LTV, TDS, GDS, InsuranceType, PrincipalBalance, OccupancyType, AccountStatus, Closed_Date, DelinquencyBucket) VALUES (7148, '2011-05-20', 'AB', 'Purchase', 'Fixed', 741, 95, 42.83, 32.89, 'HiRatio', 0, 'Owner-Occupied', 'Closed', '2016-05-24', 'Current');</v>
      </c>
    </row>
    <row r="7150" spans="1:16" x14ac:dyDescent="0.35">
      <c r="A7150" s="19">
        <v>7149</v>
      </c>
      <c r="B7150" s="18">
        <v>40757</v>
      </c>
      <c r="C7150" s="19" t="s">
        <v>57</v>
      </c>
      <c r="D7150" s="19" t="s">
        <v>52</v>
      </c>
      <c r="E7150" s="19" t="s">
        <v>40</v>
      </c>
      <c r="F7150" s="19">
        <v>704</v>
      </c>
      <c r="G7150" s="19">
        <v>85</v>
      </c>
      <c r="H7150" s="19">
        <v>26.79</v>
      </c>
      <c r="I7150" s="19">
        <v>23.06</v>
      </c>
      <c r="J7150" s="19" t="s">
        <v>60</v>
      </c>
      <c r="K7150" s="20">
        <v>366214.57</v>
      </c>
      <c r="L7150" s="20" t="s">
        <v>55</v>
      </c>
      <c r="M7150" s="20" t="s">
        <v>83</v>
      </c>
      <c r="N7150" s="26"/>
      <c r="O7150" s="20" t="s">
        <v>56</v>
      </c>
      <c r="P7150" t="str">
        <f t="shared" si="111"/>
        <v>INSERT INTO @DataTable (Deal, AdvanceDate, PROV, DealPurpose, RateType, BEACON, LTV, TDS, GDS, InsuranceType, PrincipalBalance, OccupancyType, AccountStatus, Closed_Date, DelinquencyBucket) VALUES (7149, '2011-08-02', 'ON', 'Refinance External', 'ARM', 704, 85, 26.79, 23.06, 'HiRatio', 366214.57, 'Owner-Occupied', 'Open', '1900-01-00', 'Current');</v>
      </c>
    </row>
    <row r="7151" spans="1:16" x14ac:dyDescent="0.35">
      <c r="A7151" s="22">
        <v>7150</v>
      </c>
      <c r="B7151" s="21">
        <v>41009</v>
      </c>
      <c r="C7151" s="22" t="s">
        <v>63</v>
      </c>
      <c r="D7151" s="22" t="s">
        <v>61</v>
      </c>
      <c r="E7151" s="22" t="s">
        <v>53</v>
      </c>
      <c r="F7151" s="22">
        <v>775</v>
      </c>
      <c r="G7151" s="22">
        <v>88.06</v>
      </c>
      <c r="H7151" s="22">
        <v>38.83</v>
      </c>
      <c r="I7151" s="22">
        <v>38.1</v>
      </c>
      <c r="J7151" s="22" t="s">
        <v>60</v>
      </c>
      <c r="K7151" s="23">
        <v>241372.09</v>
      </c>
      <c r="L7151" s="23" t="s">
        <v>55</v>
      </c>
      <c r="M7151" s="23" t="s">
        <v>83</v>
      </c>
      <c r="N7151" s="27"/>
      <c r="O7151" s="23" t="s">
        <v>56</v>
      </c>
      <c r="P7151" t="str">
        <f t="shared" si="111"/>
        <v>INSERT INTO @DataTable (Deal, AdvanceDate, PROV, DealPurpose, RateType, BEACON, LTV, TDS, GDS, InsuranceType, PrincipalBalance, OccupancyType, AccountStatus, Closed_Date, DelinquencyBucket) VALUES (7150, '2012-04-10', 'SK', 'Purchase', 'Fixed', 775, 88.06, 38.83, 38.1, 'HiRatio', 241372.09, 'Owner-Occupied', 'Open', '1900-01-00', 'Current');</v>
      </c>
    </row>
    <row r="7152" spans="1:16" x14ac:dyDescent="0.35">
      <c r="A7152" s="19">
        <v>7151</v>
      </c>
      <c r="B7152" s="18">
        <v>40862</v>
      </c>
      <c r="C7152" s="19" t="s">
        <v>57</v>
      </c>
      <c r="D7152" s="19" t="s">
        <v>61</v>
      </c>
      <c r="E7152" s="19" t="s">
        <v>53</v>
      </c>
      <c r="F7152" s="19">
        <v>807</v>
      </c>
      <c r="G7152" s="19">
        <v>75</v>
      </c>
      <c r="H7152" s="19">
        <v>39.97</v>
      </c>
      <c r="I7152" s="19">
        <v>98.25</v>
      </c>
      <c r="J7152" s="19" t="s">
        <v>54</v>
      </c>
      <c r="K7152" s="20">
        <v>0</v>
      </c>
      <c r="L7152" s="20" t="s">
        <v>62</v>
      </c>
      <c r="M7152" s="20" t="s">
        <v>84</v>
      </c>
      <c r="N7152" s="26">
        <v>41381</v>
      </c>
      <c r="O7152" s="20" t="s">
        <v>56</v>
      </c>
      <c r="P7152" t="str">
        <f t="shared" si="111"/>
        <v>INSERT INTO @DataTable (Deal, AdvanceDate, PROV, DealPurpose, RateType, BEACON, LTV, TDS, GDS, InsuranceType, PrincipalBalance, OccupancyType, AccountStatus, Closed_Date, DelinquencyBucket) VALUES (7151, '2011-11-15', 'ON', 'Purchase', 'Fixed', 807, 75, 39.97, 98.25, 'Conv', 0, 'Rental', 'Closed', '2013-04-17', 'Current');</v>
      </c>
    </row>
    <row r="7153" spans="1:16" x14ac:dyDescent="0.35">
      <c r="A7153" s="22">
        <v>7152</v>
      </c>
      <c r="B7153" s="21">
        <v>41038</v>
      </c>
      <c r="C7153" s="22" t="s">
        <v>58</v>
      </c>
      <c r="D7153" s="22" t="s">
        <v>61</v>
      </c>
      <c r="E7153" s="22" t="s">
        <v>53</v>
      </c>
      <c r="F7153" s="22">
        <v>766</v>
      </c>
      <c r="G7153" s="22">
        <v>89.89</v>
      </c>
      <c r="H7153" s="22">
        <v>42.98</v>
      </c>
      <c r="I7153" s="22">
        <v>35.58</v>
      </c>
      <c r="J7153" s="22" t="s">
        <v>60</v>
      </c>
      <c r="K7153" s="23">
        <v>0</v>
      </c>
      <c r="L7153" s="23" t="s">
        <v>55</v>
      </c>
      <c r="M7153" s="23" t="s">
        <v>84</v>
      </c>
      <c r="N7153" s="27">
        <v>42464</v>
      </c>
      <c r="O7153" s="23" t="s">
        <v>56</v>
      </c>
      <c r="P7153" t="str">
        <f t="shared" si="111"/>
        <v>INSERT INTO @DataTable (Deal, AdvanceDate, PROV, DealPurpose, RateType, BEACON, LTV, TDS, GDS, InsuranceType, PrincipalBalance, OccupancyType, AccountStatus, Closed_Date, DelinquencyBucket) VALUES (7152, '2012-05-09', 'BC', 'Purchase', 'Fixed', 766, 89.89, 42.98, 35.58, 'HiRatio', 0, 'Owner-Occupied', 'Closed', '2016-04-04', 'Current');</v>
      </c>
    </row>
    <row r="7154" spans="1:16" x14ac:dyDescent="0.35">
      <c r="A7154" s="19">
        <v>7153</v>
      </c>
      <c r="B7154" s="18">
        <v>40844</v>
      </c>
      <c r="C7154" s="19" t="s">
        <v>57</v>
      </c>
      <c r="D7154" s="19" t="s">
        <v>61</v>
      </c>
      <c r="E7154" s="19" t="s">
        <v>53</v>
      </c>
      <c r="F7154" s="19">
        <v>782</v>
      </c>
      <c r="G7154" s="19">
        <v>90</v>
      </c>
      <c r="H7154" s="19">
        <v>40.08</v>
      </c>
      <c r="I7154" s="19">
        <v>14.01</v>
      </c>
      <c r="J7154" s="19" t="s">
        <v>60</v>
      </c>
      <c r="K7154" s="20">
        <v>0</v>
      </c>
      <c r="L7154" s="20" t="s">
        <v>66</v>
      </c>
      <c r="M7154" s="20" t="s">
        <v>84</v>
      </c>
      <c r="N7154" s="26">
        <v>41379</v>
      </c>
      <c r="O7154" s="20" t="s">
        <v>56</v>
      </c>
      <c r="P7154" t="str">
        <f t="shared" si="111"/>
        <v>INSERT INTO @DataTable (Deal, AdvanceDate, PROV, DealPurpose, RateType, BEACON, LTV, TDS, GDS, InsuranceType, PrincipalBalance, OccupancyType, AccountStatus, Closed_Date, DelinquencyBucket) VALUES (7153, '2011-10-28', 'ON', 'Purchase', 'Fixed', 782, 90, 40.08, 14.01, 'HiRatio', 0, 'Second Home', 'Closed', '2013-04-15', 'Current');</v>
      </c>
    </row>
    <row r="7155" spans="1:16" x14ac:dyDescent="0.35">
      <c r="A7155" s="22">
        <v>7154</v>
      </c>
      <c r="B7155" s="21">
        <v>40899</v>
      </c>
      <c r="C7155" s="22" t="s">
        <v>51</v>
      </c>
      <c r="D7155" s="22" t="s">
        <v>61</v>
      </c>
      <c r="E7155" s="22" t="s">
        <v>53</v>
      </c>
      <c r="F7155" s="22">
        <v>718</v>
      </c>
      <c r="G7155" s="22">
        <v>94.72</v>
      </c>
      <c r="H7155" s="22">
        <v>41.97</v>
      </c>
      <c r="I7155" s="22">
        <v>30.41</v>
      </c>
      <c r="J7155" s="22" t="s">
        <v>60</v>
      </c>
      <c r="K7155" s="23">
        <v>277999.59000000003</v>
      </c>
      <c r="L7155" s="23" t="s">
        <v>55</v>
      </c>
      <c r="M7155" s="23" t="s">
        <v>83</v>
      </c>
      <c r="N7155" s="27"/>
      <c r="O7155" s="23" t="s">
        <v>56</v>
      </c>
      <c r="P7155" t="str">
        <f t="shared" si="111"/>
        <v>INSERT INTO @DataTable (Deal, AdvanceDate, PROV, DealPurpose, RateType, BEACON, LTV, TDS, GDS, InsuranceType, PrincipalBalance, OccupancyType, AccountStatus, Closed_Date, DelinquencyBucket) VALUES (7154, '2011-12-22', 'AB', 'Purchase', 'Fixed', 718, 94.72, 41.97, 30.41, 'HiRatio', 277999.59, 'Owner-Occupied', 'Open', '1900-01-00', 'Current');</v>
      </c>
    </row>
    <row r="7156" spans="1:16" x14ac:dyDescent="0.35">
      <c r="A7156" s="19">
        <v>7155</v>
      </c>
      <c r="B7156" s="18">
        <v>40870</v>
      </c>
      <c r="C7156" s="19" t="s">
        <v>74</v>
      </c>
      <c r="D7156" s="19" t="s">
        <v>61</v>
      </c>
      <c r="E7156" s="19" t="s">
        <v>53</v>
      </c>
      <c r="F7156" s="19">
        <v>713</v>
      </c>
      <c r="G7156" s="19">
        <v>90</v>
      </c>
      <c r="H7156" s="19">
        <v>34.909999999999997</v>
      </c>
      <c r="I7156" s="19">
        <v>30.7</v>
      </c>
      <c r="J7156" s="19" t="s">
        <v>60</v>
      </c>
      <c r="K7156" s="20">
        <v>278015.73</v>
      </c>
      <c r="L7156" s="20" t="s">
        <v>55</v>
      </c>
      <c r="M7156" s="20" t="s">
        <v>83</v>
      </c>
      <c r="N7156" s="26"/>
      <c r="O7156" s="20" t="s">
        <v>56</v>
      </c>
      <c r="P7156" t="str">
        <f t="shared" si="111"/>
        <v>INSERT INTO @DataTable (Deal, AdvanceDate, PROV, DealPurpose, RateType, BEACON, LTV, TDS, GDS, InsuranceType, PrincipalBalance, OccupancyType, AccountStatus, Closed_Date, DelinquencyBucket) VALUES (7155, '2011-11-23', 'MB', 'Purchase', 'Fixed', 713, 90, 34.91, 30.7, 'HiRatio', 278015.73, 'Owner-Occupied', 'Open', '1900-01-00', 'Current');</v>
      </c>
    </row>
    <row r="7157" spans="1:16" x14ac:dyDescent="0.35">
      <c r="A7157" s="22">
        <v>7156</v>
      </c>
      <c r="B7157" s="21">
        <v>40848</v>
      </c>
      <c r="C7157" s="22" t="s">
        <v>57</v>
      </c>
      <c r="D7157" s="22" t="s">
        <v>61</v>
      </c>
      <c r="E7157" s="22" t="s">
        <v>53</v>
      </c>
      <c r="F7157" s="22">
        <v>788</v>
      </c>
      <c r="G7157" s="22">
        <v>95</v>
      </c>
      <c r="H7157" s="22">
        <v>18.11</v>
      </c>
      <c r="I7157" s="22">
        <v>12.85</v>
      </c>
      <c r="J7157" s="22" t="s">
        <v>60</v>
      </c>
      <c r="K7157" s="23">
        <v>251954.27</v>
      </c>
      <c r="L7157" s="23" t="s">
        <v>55</v>
      </c>
      <c r="M7157" s="23" t="s">
        <v>83</v>
      </c>
      <c r="N7157" s="27"/>
      <c r="O7157" s="23" t="s">
        <v>56</v>
      </c>
      <c r="P7157" t="str">
        <f t="shared" si="111"/>
        <v>INSERT INTO @DataTable (Deal, AdvanceDate, PROV, DealPurpose, RateType, BEACON, LTV, TDS, GDS, InsuranceType, PrincipalBalance, OccupancyType, AccountStatus, Closed_Date, DelinquencyBucket) VALUES (7156, '2011-11-01', 'ON', 'Purchase', 'Fixed', 788, 95, 18.11, 12.85, 'HiRatio', 251954.27, 'Owner-Occupied', 'Open', '1900-01-00', 'Current');</v>
      </c>
    </row>
    <row r="7158" spans="1:16" x14ac:dyDescent="0.35">
      <c r="A7158" s="19">
        <v>7157</v>
      </c>
      <c r="B7158" s="18">
        <v>40878</v>
      </c>
      <c r="C7158" s="19" t="s">
        <v>63</v>
      </c>
      <c r="D7158" s="19" t="s">
        <v>61</v>
      </c>
      <c r="E7158" s="19" t="s">
        <v>53</v>
      </c>
      <c r="F7158" s="19">
        <v>739</v>
      </c>
      <c r="G7158" s="19">
        <v>92.65</v>
      </c>
      <c r="H7158" s="19">
        <v>39.39</v>
      </c>
      <c r="I7158" s="19">
        <v>33.79</v>
      </c>
      <c r="J7158" s="19" t="s">
        <v>60</v>
      </c>
      <c r="K7158" s="20">
        <v>0</v>
      </c>
      <c r="L7158" s="20" t="s">
        <v>55</v>
      </c>
      <c r="M7158" s="20" t="s">
        <v>84</v>
      </c>
      <c r="N7158" s="26">
        <v>41884</v>
      </c>
      <c r="O7158" s="20" t="s">
        <v>56</v>
      </c>
      <c r="P7158" t="str">
        <f t="shared" si="111"/>
        <v>INSERT INTO @DataTable (Deal, AdvanceDate, PROV, DealPurpose, RateType, BEACON, LTV, TDS, GDS, InsuranceType, PrincipalBalance, OccupancyType, AccountStatus, Closed_Date, DelinquencyBucket) VALUES (7157, '2011-12-01', 'SK', 'Purchase', 'Fixed', 739, 92.65, 39.39, 33.79, 'HiRatio', 0, 'Owner-Occupied', 'Closed', '2014-09-02', 'Current');</v>
      </c>
    </row>
    <row r="7159" spans="1:16" x14ac:dyDescent="0.35">
      <c r="A7159" s="22">
        <v>7158</v>
      </c>
      <c r="B7159" s="21">
        <v>40592</v>
      </c>
      <c r="C7159" s="22" t="s">
        <v>51</v>
      </c>
      <c r="D7159" s="22" t="s">
        <v>61</v>
      </c>
      <c r="E7159" s="22" t="s">
        <v>53</v>
      </c>
      <c r="F7159" s="22">
        <v>735</v>
      </c>
      <c r="G7159" s="22">
        <v>91.94</v>
      </c>
      <c r="H7159" s="22">
        <v>31.78</v>
      </c>
      <c r="I7159" s="22">
        <v>27.78</v>
      </c>
      <c r="J7159" s="22" t="s">
        <v>60</v>
      </c>
      <c r="K7159" s="23">
        <v>0</v>
      </c>
      <c r="L7159" s="23" t="s">
        <v>55</v>
      </c>
      <c r="M7159" s="23" t="s">
        <v>84</v>
      </c>
      <c r="N7159" s="27">
        <v>42405</v>
      </c>
      <c r="O7159" s="23" t="s">
        <v>56</v>
      </c>
      <c r="P7159" t="str">
        <f t="shared" si="111"/>
        <v>INSERT INTO @DataTable (Deal, AdvanceDate, PROV, DealPurpose, RateType, BEACON, LTV, TDS, GDS, InsuranceType, PrincipalBalance, OccupancyType, AccountStatus, Closed_Date, DelinquencyBucket) VALUES (7158, '2011-02-18', 'AB', 'Purchase', 'Fixed', 735, 91.94, 31.78, 27.78, 'HiRatio', 0, 'Owner-Occupied', 'Closed', '2016-02-05', 'Current');</v>
      </c>
    </row>
    <row r="7160" spans="1:16" x14ac:dyDescent="0.35">
      <c r="A7160" s="19">
        <v>7159</v>
      </c>
      <c r="B7160" s="18">
        <v>41011</v>
      </c>
      <c r="C7160" s="19" t="s">
        <v>51</v>
      </c>
      <c r="D7160" s="19" t="s">
        <v>61</v>
      </c>
      <c r="E7160" s="19" t="s">
        <v>53</v>
      </c>
      <c r="F7160" s="19">
        <v>782</v>
      </c>
      <c r="G7160" s="19">
        <v>90</v>
      </c>
      <c r="H7160" s="19">
        <v>30.51</v>
      </c>
      <c r="I7160" s="19">
        <v>22.03</v>
      </c>
      <c r="J7160" s="19" t="s">
        <v>60</v>
      </c>
      <c r="K7160" s="20">
        <v>0</v>
      </c>
      <c r="L7160" s="20" t="s">
        <v>55</v>
      </c>
      <c r="M7160" s="20" t="s">
        <v>84</v>
      </c>
      <c r="N7160" s="26">
        <v>42107</v>
      </c>
      <c r="O7160" s="20" t="s">
        <v>56</v>
      </c>
      <c r="P7160" t="str">
        <f t="shared" si="111"/>
        <v>INSERT INTO @DataTable (Deal, AdvanceDate, PROV, DealPurpose, RateType, BEACON, LTV, TDS, GDS, InsuranceType, PrincipalBalance, OccupancyType, AccountStatus, Closed_Date, DelinquencyBucket) VALUES (7159, '2012-04-12', 'AB', 'Purchase', 'Fixed', 782, 90, 30.51, 22.03, 'HiRatio', 0, 'Owner-Occupied', 'Closed', '2015-04-13', 'Current');</v>
      </c>
    </row>
    <row r="7161" spans="1:16" x14ac:dyDescent="0.35">
      <c r="A7161" s="22">
        <v>7160</v>
      </c>
      <c r="B7161" s="21">
        <v>40693</v>
      </c>
      <c r="C7161" s="22" t="s">
        <v>57</v>
      </c>
      <c r="D7161" s="22" t="s">
        <v>61</v>
      </c>
      <c r="E7161" s="22" t="s">
        <v>53</v>
      </c>
      <c r="F7161" s="22">
        <v>741</v>
      </c>
      <c r="G7161" s="22">
        <v>80</v>
      </c>
      <c r="H7161" s="22">
        <v>14.4</v>
      </c>
      <c r="I7161" s="22">
        <v>18.670000000000002</v>
      </c>
      <c r="J7161" s="22" t="s">
        <v>54</v>
      </c>
      <c r="K7161" s="23">
        <v>0</v>
      </c>
      <c r="L7161" s="23" t="s">
        <v>62</v>
      </c>
      <c r="M7161" s="23" t="s">
        <v>84</v>
      </c>
      <c r="N7161" s="27">
        <v>42543</v>
      </c>
      <c r="O7161" s="23" t="s">
        <v>56</v>
      </c>
      <c r="P7161" t="str">
        <f t="shared" si="111"/>
        <v>INSERT INTO @DataTable (Deal, AdvanceDate, PROV, DealPurpose, RateType, BEACON, LTV, TDS, GDS, InsuranceType, PrincipalBalance, OccupancyType, AccountStatus, Closed_Date, DelinquencyBucket) VALUES (7160, '2011-05-30', 'ON', 'Purchase', 'Fixed', 741, 80, 14.4, 18.67, 'Conv', 0, 'Rental', 'Closed', '2016-06-22', 'Current');</v>
      </c>
    </row>
    <row r="7162" spans="1:16" x14ac:dyDescent="0.35">
      <c r="A7162" s="19">
        <v>7161</v>
      </c>
      <c r="B7162" s="18">
        <v>40690</v>
      </c>
      <c r="C7162" s="19" t="s">
        <v>57</v>
      </c>
      <c r="D7162" s="19" t="s">
        <v>61</v>
      </c>
      <c r="E7162" s="19" t="s">
        <v>40</v>
      </c>
      <c r="F7162" s="19">
        <v>765</v>
      </c>
      <c r="G7162" s="19">
        <v>95</v>
      </c>
      <c r="H7162" s="19">
        <v>26.25</v>
      </c>
      <c r="I7162" s="19">
        <v>26.06</v>
      </c>
      <c r="J7162" s="19" t="s">
        <v>60</v>
      </c>
      <c r="K7162" s="20">
        <v>0</v>
      </c>
      <c r="L7162" s="20" t="s">
        <v>55</v>
      </c>
      <c r="M7162" s="20" t="s">
        <v>84</v>
      </c>
      <c r="N7162" s="26">
        <v>42065</v>
      </c>
      <c r="O7162" s="20" t="s">
        <v>56</v>
      </c>
      <c r="P7162" t="str">
        <f t="shared" si="111"/>
        <v>INSERT INTO @DataTable (Deal, AdvanceDate, PROV, DealPurpose, RateType, BEACON, LTV, TDS, GDS, InsuranceType, PrincipalBalance, OccupancyType, AccountStatus, Closed_Date, DelinquencyBucket) VALUES (7161, '2011-05-27', 'ON', 'Purchase', 'ARM', 765, 95, 26.25, 26.06, 'HiRatio', 0, 'Owner-Occupied', 'Closed', '2015-03-02', 'Current');</v>
      </c>
    </row>
    <row r="7163" spans="1:16" x14ac:dyDescent="0.35">
      <c r="A7163" s="22">
        <v>7162</v>
      </c>
      <c r="B7163" s="21">
        <v>42236</v>
      </c>
      <c r="C7163" s="22" t="s">
        <v>57</v>
      </c>
      <c r="D7163" s="22" t="s">
        <v>61</v>
      </c>
      <c r="E7163" s="22" t="s">
        <v>40</v>
      </c>
      <c r="F7163" s="22">
        <v>787</v>
      </c>
      <c r="G7163" s="22">
        <v>79.8</v>
      </c>
      <c r="H7163" s="22">
        <v>25.41</v>
      </c>
      <c r="I7163" s="22">
        <v>25.13</v>
      </c>
      <c r="J7163" s="22" t="s">
        <v>54</v>
      </c>
      <c r="K7163" s="23">
        <v>456919.53</v>
      </c>
      <c r="L7163" s="23" t="s">
        <v>55</v>
      </c>
      <c r="M7163" s="23" t="s">
        <v>83</v>
      </c>
      <c r="N7163" s="27"/>
      <c r="O7163" s="23" t="s">
        <v>56</v>
      </c>
      <c r="P7163" t="str">
        <f t="shared" si="111"/>
        <v>INSERT INTO @DataTable (Deal, AdvanceDate, PROV, DealPurpose, RateType, BEACON, LTV, TDS, GDS, InsuranceType, PrincipalBalance, OccupancyType, AccountStatus, Closed_Date, DelinquencyBucket) VALUES (7162, '2015-08-20', 'ON', 'Purchase', 'ARM', 787, 79.8, 25.41, 25.13, 'Conv', 456919.53, 'Owner-Occupied', 'Open', '1900-01-00', 'Current');</v>
      </c>
    </row>
    <row r="7164" spans="1:16" x14ac:dyDescent="0.35">
      <c r="A7164" s="19">
        <v>7163</v>
      </c>
      <c r="B7164" s="18">
        <v>40751</v>
      </c>
      <c r="C7164" s="19" t="s">
        <v>58</v>
      </c>
      <c r="D7164" s="19" t="s">
        <v>61</v>
      </c>
      <c r="E7164" s="19" t="s">
        <v>40</v>
      </c>
      <c r="F7164" s="19">
        <v>789</v>
      </c>
      <c r="G7164" s="19">
        <v>80</v>
      </c>
      <c r="H7164" s="19">
        <v>42.83</v>
      </c>
      <c r="I7164" s="19">
        <v>42.83</v>
      </c>
      <c r="J7164" s="19" t="s">
        <v>54</v>
      </c>
      <c r="K7164" s="20">
        <v>0</v>
      </c>
      <c r="L7164" s="20" t="s">
        <v>55</v>
      </c>
      <c r="M7164" s="20" t="s">
        <v>84</v>
      </c>
      <c r="N7164" s="26">
        <v>42003</v>
      </c>
      <c r="O7164" s="20" t="s">
        <v>56</v>
      </c>
      <c r="P7164" t="str">
        <f t="shared" si="111"/>
        <v>INSERT INTO @DataTable (Deal, AdvanceDate, PROV, DealPurpose, RateType, BEACON, LTV, TDS, GDS, InsuranceType, PrincipalBalance, OccupancyType, AccountStatus, Closed_Date, DelinquencyBucket) VALUES (7163, '2011-07-27', 'BC', 'Purchase', 'ARM', 789, 80, 42.83, 42.83, 'Conv', 0, 'Owner-Occupied', 'Closed', '2014-12-30', 'Current');</v>
      </c>
    </row>
    <row r="7165" spans="1:16" x14ac:dyDescent="0.35">
      <c r="A7165" s="22">
        <v>7164</v>
      </c>
      <c r="B7165" s="21">
        <v>42209</v>
      </c>
      <c r="C7165" s="22" t="s">
        <v>51</v>
      </c>
      <c r="D7165" s="22" t="s">
        <v>61</v>
      </c>
      <c r="E7165" s="22" t="s">
        <v>53</v>
      </c>
      <c r="F7165" s="22">
        <v>727</v>
      </c>
      <c r="G7165" s="22">
        <v>95</v>
      </c>
      <c r="H7165" s="22">
        <v>35.909999999999997</v>
      </c>
      <c r="I7165" s="22">
        <v>27.69</v>
      </c>
      <c r="J7165" s="22" t="s">
        <v>60</v>
      </c>
      <c r="K7165" s="23">
        <v>371751.11</v>
      </c>
      <c r="L7165" s="23" t="s">
        <v>55</v>
      </c>
      <c r="M7165" s="23" t="s">
        <v>83</v>
      </c>
      <c r="N7165" s="27"/>
      <c r="O7165" s="23" t="s">
        <v>56</v>
      </c>
      <c r="P7165" t="str">
        <f t="shared" si="111"/>
        <v>INSERT INTO @DataTable (Deal, AdvanceDate, PROV, DealPurpose, RateType, BEACON, LTV, TDS, GDS, InsuranceType, PrincipalBalance, OccupancyType, AccountStatus, Closed_Date, DelinquencyBucket) VALUES (7164, '2015-07-24', 'AB', 'Purchase', 'Fixed', 727, 95, 35.91, 27.69, 'HiRatio', 371751.11, 'Owner-Occupied', 'Open', '1900-01-00', 'Current');</v>
      </c>
    </row>
    <row r="7166" spans="1:16" x14ac:dyDescent="0.35">
      <c r="A7166" s="19">
        <v>7165</v>
      </c>
      <c r="B7166" s="18">
        <v>40816</v>
      </c>
      <c r="C7166" s="19" t="s">
        <v>57</v>
      </c>
      <c r="D7166" s="19" t="s">
        <v>61</v>
      </c>
      <c r="E7166" s="19" t="s">
        <v>53</v>
      </c>
      <c r="F7166" s="19">
        <v>732</v>
      </c>
      <c r="G7166" s="19">
        <v>90</v>
      </c>
      <c r="H7166" s="19">
        <v>42.93</v>
      </c>
      <c r="I7166" s="19">
        <v>37.81</v>
      </c>
      <c r="J7166" s="19" t="s">
        <v>60</v>
      </c>
      <c r="K7166" s="20">
        <v>0</v>
      </c>
      <c r="L7166" s="20" t="s">
        <v>55</v>
      </c>
      <c r="M7166" s="20" t="s">
        <v>84</v>
      </c>
      <c r="N7166" s="26">
        <v>42310</v>
      </c>
      <c r="O7166" s="20" t="s">
        <v>56</v>
      </c>
      <c r="P7166" t="str">
        <f t="shared" si="111"/>
        <v>INSERT INTO @DataTable (Deal, AdvanceDate, PROV, DealPurpose, RateType, BEACON, LTV, TDS, GDS, InsuranceType, PrincipalBalance, OccupancyType, AccountStatus, Closed_Date, DelinquencyBucket) VALUES (7165, '2011-09-30', 'ON', 'Purchase', 'Fixed', 732, 90, 42.93, 37.81, 'HiRatio', 0, 'Owner-Occupied', 'Closed', '2015-11-02', 'Current');</v>
      </c>
    </row>
    <row r="7167" spans="1:16" x14ac:dyDescent="0.35">
      <c r="A7167" s="22">
        <v>7166</v>
      </c>
      <c r="B7167" s="21">
        <v>42674</v>
      </c>
      <c r="C7167" s="22" t="s">
        <v>57</v>
      </c>
      <c r="D7167" s="22" t="s">
        <v>61</v>
      </c>
      <c r="E7167" s="22" t="s">
        <v>40</v>
      </c>
      <c r="F7167" s="22">
        <v>764</v>
      </c>
      <c r="G7167" s="22">
        <v>80</v>
      </c>
      <c r="H7167" s="22">
        <v>31.42</v>
      </c>
      <c r="I7167" s="22">
        <v>29.93</v>
      </c>
      <c r="J7167" s="22" t="s">
        <v>54</v>
      </c>
      <c r="K7167" s="23">
        <v>438144.61</v>
      </c>
      <c r="L7167" s="23" t="s">
        <v>55</v>
      </c>
      <c r="M7167" s="23" t="s">
        <v>83</v>
      </c>
      <c r="N7167" s="27"/>
      <c r="O7167" s="23" t="s">
        <v>56</v>
      </c>
      <c r="P7167" t="str">
        <f t="shared" si="111"/>
        <v>INSERT INTO @DataTable (Deal, AdvanceDate, PROV, DealPurpose, RateType, BEACON, LTV, TDS, GDS, InsuranceType, PrincipalBalance, OccupancyType, AccountStatus, Closed_Date, DelinquencyBucket) VALUES (7166, '2016-10-31', 'ON', 'Purchase', 'ARM', 764, 80, 31.42, 29.93, 'Conv', 438144.61, 'Owner-Occupied', 'Open', '1900-01-00', 'Current');</v>
      </c>
    </row>
    <row r="7168" spans="1:16" x14ac:dyDescent="0.35">
      <c r="A7168" s="19">
        <v>7167</v>
      </c>
      <c r="B7168" s="18">
        <v>40767</v>
      </c>
      <c r="C7168" s="19" t="s">
        <v>51</v>
      </c>
      <c r="D7168" s="19" t="s">
        <v>52</v>
      </c>
      <c r="E7168" s="19" t="s">
        <v>53</v>
      </c>
      <c r="F7168" s="19">
        <v>677</v>
      </c>
      <c r="G7168" s="19">
        <v>78.489999999999995</v>
      </c>
      <c r="H7168" s="19">
        <v>43.67</v>
      </c>
      <c r="I7168" s="19">
        <v>43.67</v>
      </c>
      <c r="J7168" s="19" t="s">
        <v>54</v>
      </c>
      <c r="K7168" s="20">
        <v>369205.81</v>
      </c>
      <c r="L7168" s="20" t="s">
        <v>55</v>
      </c>
      <c r="M7168" s="20" t="s">
        <v>83</v>
      </c>
      <c r="N7168" s="26"/>
      <c r="O7168" s="20" t="s">
        <v>56</v>
      </c>
      <c r="P7168" t="str">
        <f t="shared" si="111"/>
        <v>INSERT INTO @DataTable (Deal, AdvanceDate, PROV, DealPurpose, RateType, BEACON, LTV, TDS, GDS, InsuranceType, PrincipalBalance, OccupancyType, AccountStatus, Closed_Date, DelinquencyBucket) VALUES (7167, '2011-08-12', 'AB', 'Refinance External', 'Fixed', 677, 78.49, 43.67, 43.67, 'Conv', 369205.81, 'Owner-Occupied', 'Open', '1900-01-00', 'Current');</v>
      </c>
    </row>
    <row r="7169" spans="1:16" x14ac:dyDescent="0.35">
      <c r="A7169" s="22">
        <v>7168</v>
      </c>
      <c r="B7169" s="21">
        <v>40632</v>
      </c>
      <c r="C7169" s="22" t="s">
        <v>57</v>
      </c>
      <c r="D7169" s="22" t="s">
        <v>52</v>
      </c>
      <c r="E7169" s="22" t="s">
        <v>40</v>
      </c>
      <c r="F7169" s="22">
        <v>738</v>
      </c>
      <c r="G7169" s="22">
        <v>73.08</v>
      </c>
      <c r="H7169" s="22">
        <v>16.14</v>
      </c>
      <c r="I7169" s="22">
        <v>53.45</v>
      </c>
      <c r="J7169" s="22" t="s">
        <v>54</v>
      </c>
      <c r="K7169" s="23">
        <v>420931.92</v>
      </c>
      <c r="L7169" s="23" t="s">
        <v>62</v>
      </c>
      <c r="M7169" s="23" t="s">
        <v>83</v>
      </c>
      <c r="N7169" s="27"/>
      <c r="O7169" s="23" t="s">
        <v>56</v>
      </c>
      <c r="P7169" t="str">
        <f t="shared" si="111"/>
        <v>INSERT INTO @DataTable (Deal, AdvanceDate, PROV, DealPurpose, RateType, BEACON, LTV, TDS, GDS, InsuranceType, PrincipalBalance, OccupancyType, AccountStatus, Closed_Date, DelinquencyBucket) VALUES (7168, '2011-03-30', 'ON', 'Refinance External', 'ARM', 738, 73.08, 16.14, 53.45, 'Conv', 420931.92, 'Rental', 'Open', '1900-01-00', 'Current');</v>
      </c>
    </row>
    <row r="7170" spans="1:16" x14ac:dyDescent="0.35">
      <c r="A7170" s="19">
        <v>7169</v>
      </c>
      <c r="B7170" s="18">
        <v>40942</v>
      </c>
      <c r="C7170" s="19" t="s">
        <v>51</v>
      </c>
      <c r="D7170" s="19" t="s">
        <v>61</v>
      </c>
      <c r="E7170" s="19" t="s">
        <v>53</v>
      </c>
      <c r="F7170" s="19">
        <v>702</v>
      </c>
      <c r="G7170" s="19">
        <v>95</v>
      </c>
      <c r="H7170" s="19">
        <v>25.31</v>
      </c>
      <c r="I7170" s="19">
        <v>16.96</v>
      </c>
      <c r="J7170" s="19" t="s">
        <v>60</v>
      </c>
      <c r="K7170" s="20">
        <v>274307.38</v>
      </c>
      <c r="L7170" s="20" t="s">
        <v>55</v>
      </c>
      <c r="M7170" s="20" t="s">
        <v>83</v>
      </c>
      <c r="N7170" s="26"/>
      <c r="O7170" s="20" t="s">
        <v>56</v>
      </c>
      <c r="P7170" t="str">
        <f t="shared" si="111"/>
        <v>INSERT INTO @DataTable (Deal, AdvanceDate, PROV, DealPurpose, RateType, BEACON, LTV, TDS, GDS, InsuranceType, PrincipalBalance, OccupancyType, AccountStatus, Closed_Date, DelinquencyBucket) VALUES (7169, '2012-02-03', 'AB', 'Purchase', 'Fixed', 702, 95, 25.31, 16.96, 'HiRatio', 274307.38, 'Owner-Occupied', 'Open', '1900-01-00', 'Current');</v>
      </c>
    </row>
    <row r="7171" spans="1:16" x14ac:dyDescent="0.35">
      <c r="A7171" s="22">
        <v>7170</v>
      </c>
      <c r="B7171" s="21">
        <v>41547</v>
      </c>
      <c r="C7171" s="22" t="s">
        <v>51</v>
      </c>
      <c r="D7171" s="22" t="s">
        <v>61</v>
      </c>
      <c r="E7171" s="22" t="s">
        <v>40</v>
      </c>
      <c r="F7171" s="22">
        <v>735</v>
      </c>
      <c r="G7171" s="22">
        <v>86.81</v>
      </c>
      <c r="H7171" s="22">
        <v>29.13</v>
      </c>
      <c r="I7171" s="22">
        <v>11.35</v>
      </c>
      <c r="J7171" s="22" t="s">
        <v>60</v>
      </c>
      <c r="K7171" s="23">
        <v>355586.12</v>
      </c>
      <c r="L7171" s="23" t="s">
        <v>55</v>
      </c>
      <c r="M7171" s="23" t="s">
        <v>83</v>
      </c>
      <c r="N7171" s="27"/>
      <c r="O7171" s="23" t="s">
        <v>56</v>
      </c>
      <c r="P7171" t="str">
        <f t="shared" ref="P7171:P7234" si="112">"INSERT INTO @DataTable (Deal, AdvanceDate, PROV, DealPurpose, RateType, BEACON, LTV, TDS, GDS, InsuranceType, PrincipalBalance, OccupancyType, AccountStatus, Closed_Date, DelinquencyBucket) VALUES (" &amp; A7171 &amp; ", " &amp; "'" &amp; TEXT(B7171, "yyyy-mm-dd") &amp; "', '" &amp; C7171 &amp; "', '" &amp; D7171 &amp; "', '" &amp; E7171 &amp; "', " &amp; F7171 &amp; ", " &amp; G7171 &amp; ", " &amp; H7171 &amp; ", " &amp; I7171 &amp; ", '" &amp; J7171 &amp; "', " &amp; K7171 &amp; ", '" &amp; L7171 &amp; "', '" &amp; M7171 &amp; "', '" &amp;TEXT(N7171, "yyyy-mm-dd") &amp; "', '" &amp; O7171 &amp; "');"</f>
        <v>INSERT INTO @DataTable (Deal, AdvanceDate, PROV, DealPurpose, RateType, BEACON, LTV, TDS, GDS, InsuranceType, PrincipalBalance, OccupancyType, AccountStatus, Closed_Date, DelinquencyBucket) VALUES (7170, '2013-09-30', 'AB', 'Purchase', 'ARM', 735, 86.81, 29.13, 11.35, 'HiRatio', 355586.12, 'Owner-Occupied', 'Open', '1900-01-00', 'Current');</v>
      </c>
    </row>
    <row r="7172" spans="1:16" x14ac:dyDescent="0.35">
      <c r="A7172" s="19">
        <v>7171</v>
      </c>
      <c r="B7172" s="18">
        <v>40829</v>
      </c>
      <c r="C7172" s="19" t="s">
        <v>51</v>
      </c>
      <c r="D7172" s="19" t="s">
        <v>52</v>
      </c>
      <c r="E7172" s="19" t="s">
        <v>53</v>
      </c>
      <c r="F7172" s="19">
        <v>649</v>
      </c>
      <c r="G7172" s="19">
        <v>85</v>
      </c>
      <c r="H7172" s="19">
        <v>39.85</v>
      </c>
      <c r="I7172" s="19">
        <v>22.28</v>
      </c>
      <c r="J7172" s="19" t="s">
        <v>60</v>
      </c>
      <c r="K7172" s="20">
        <v>169753.21</v>
      </c>
      <c r="L7172" s="20" t="s">
        <v>55</v>
      </c>
      <c r="M7172" s="20" t="s">
        <v>83</v>
      </c>
      <c r="N7172" s="26"/>
      <c r="O7172" s="20" t="s">
        <v>56</v>
      </c>
      <c r="P7172" t="str">
        <f t="shared" si="112"/>
        <v>INSERT INTO @DataTable (Deal, AdvanceDate, PROV, DealPurpose, RateType, BEACON, LTV, TDS, GDS, InsuranceType, PrincipalBalance, OccupancyType, AccountStatus, Closed_Date, DelinquencyBucket) VALUES (7171, '2011-10-13', 'AB', 'Refinance External', 'Fixed', 649, 85, 39.85, 22.28, 'HiRatio', 169753.21, 'Owner-Occupied', 'Open', '1900-01-00', 'Current');</v>
      </c>
    </row>
    <row r="7173" spans="1:16" x14ac:dyDescent="0.35">
      <c r="A7173" s="22">
        <v>7172</v>
      </c>
      <c r="B7173" s="21">
        <v>40998</v>
      </c>
      <c r="C7173" s="22" t="s">
        <v>57</v>
      </c>
      <c r="D7173" s="22" t="s">
        <v>61</v>
      </c>
      <c r="E7173" s="22" t="s">
        <v>53</v>
      </c>
      <c r="F7173" s="22">
        <v>792</v>
      </c>
      <c r="G7173" s="22">
        <v>80</v>
      </c>
      <c r="H7173" s="22">
        <v>42.27</v>
      </c>
      <c r="I7173" s="22">
        <v>57.07</v>
      </c>
      <c r="J7173" s="22" t="s">
        <v>54</v>
      </c>
      <c r="K7173" s="23">
        <v>402026.1</v>
      </c>
      <c r="L7173" s="23" t="s">
        <v>55</v>
      </c>
      <c r="M7173" s="23" t="s">
        <v>83</v>
      </c>
      <c r="N7173" s="27"/>
      <c r="O7173" s="23" t="s">
        <v>56</v>
      </c>
      <c r="P7173" t="str">
        <f t="shared" si="112"/>
        <v>INSERT INTO @DataTable (Deal, AdvanceDate, PROV, DealPurpose, RateType, BEACON, LTV, TDS, GDS, InsuranceType, PrincipalBalance, OccupancyType, AccountStatus, Closed_Date, DelinquencyBucket) VALUES (7172, '2012-03-30', 'ON', 'Purchase', 'Fixed', 792, 80, 42.27, 57.07, 'Conv', 402026.1, 'Owner-Occupied', 'Open', '1900-01-00', 'Current');</v>
      </c>
    </row>
    <row r="7174" spans="1:16" x14ac:dyDescent="0.35">
      <c r="A7174" s="19">
        <v>7173</v>
      </c>
      <c r="B7174" s="18">
        <v>40729</v>
      </c>
      <c r="C7174" s="19" t="s">
        <v>57</v>
      </c>
      <c r="D7174" s="19" t="s">
        <v>61</v>
      </c>
      <c r="E7174" s="19" t="s">
        <v>53</v>
      </c>
      <c r="F7174" s="19">
        <v>795</v>
      </c>
      <c r="G7174" s="19">
        <v>95</v>
      </c>
      <c r="H7174" s="19">
        <v>39.630000000000003</v>
      </c>
      <c r="I7174" s="19">
        <v>29.73</v>
      </c>
      <c r="J7174" s="19" t="s">
        <v>60</v>
      </c>
      <c r="K7174" s="20">
        <v>0</v>
      </c>
      <c r="L7174" s="20" t="s">
        <v>55</v>
      </c>
      <c r="M7174" s="20" t="s">
        <v>84</v>
      </c>
      <c r="N7174" s="26">
        <v>42758</v>
      </c>
      <c r="O7174" s="20" t="s">
        <v>56</v>
      </c>
      <c r="P7174" t="str">
        <f t="shared" si="112"/>
        <v>INSERT INTO @DataTable (Deal, AdvanceDate, PROV, DealPurpose, RateType, BEACON, LTV, TDS, GDS, InsuranceType, PrincipalBalance, OccupancyType, AccountStatus, Closed_Date, DelinquencyBucket) VALUES (7173, '2011-07-05', 'ON', 'Purchase', 'Fixed', 795, 95, 39.63, 29.73, 'HiRatio', 0, 'Owner-Occupied', 'Closed', '2017-01-23', 'Current');</v>
      </c>
    </row>
    <row r="7175" spans="1:16" x14ac:dyDescent="0.35">
      <c r="A7175" s="22">
        <v>7174</v>
      </c>
      <c r="B7175" s="21">
        <v>40998</v>
      </c>
      <c r="C7175" s="22" t="s">
        <v>57</v>
      </c>
      <c r="D7175" s="22" t="s">
        <v>52</v>
      </c>
      <c r="E7175" s="22" t="s">
        <v>53</v>
      </c>
      <c r="F7175" s="22">
        <v>627</v>
      </c>
      <c r="G7175" s="22">
        <v>84.29</v>
      </c>
      <c r="H7175" s="22">
        <v>33.24</v>
      </c>
      <c r="I7175" s="22">
        <v>29.41</v>
      </c>
      <c r="J7175" s="22" t="s">
        <v>60</v>
      </c>
      <c r="K7175" s="23">
        <v>149664.28</v>
      </c>
      <c r="L7175" s="23" t="s">
        <v>55</v>
      </c>
      <c r="M7175" s="23" t="s">
        <v>83</v>
      </c>
      <c r="N7175" s="27"/>
      <c r="O7175" s="23" t="s">
        <v>56</v>
      </c>
      <c r="P7175" t="str">
        <f t="shared" si="112"/>
        <v>INSERT INTO @DataTable (Deal, AdvanceDate, PROV, DealPurpose, RateType, BEACON, LTV, TDS, GDS, InsuranceType, PrincipalBalance, OccupancyType, AccountStatus, Closed_Date, DelinquencyBucket) VALUES (7174, '2012-03-30', 'ON', 'Refinance External', 'Fixed', 627, 84.29, 33.24, 29.41, 'HiRatio', 149664.28, 'Owner-Occupied', 'Open', '1900-01-00', 'Current');</v>
      </c>
    </row>
    <row r="7176" spans="1:16" x14ac:dyDescent="0.35">
      <c r="A7176" s="19">
        <v>7175</v>
      </c>
      <c r="B7176" s="18">
        <v>40920</v>
      </c>
      <c r="C7176" s="19" t="s">
        <v>57</v>
      </c>
      <c r="D7176" s="19" t="s">
        <v>52</v>
      </c>
      <c r="E7176" s="19" t="s">
        <v>53</v>
      </c>
      <c r="F7176" s="19">
        <v>699</v>
      </c>
      <c r="G7176" s="19">
        <v>85</v>
      </c>
      <c r="H7176" s="19">
        <v>41.41</v>
      </c>
      <c r="I7176" s="19">
        <v>27.15</v>
      </c>
      <c r="J7176" s="19" t="s">
        <v>60</v>
      </c>
      <c r="K7176" s="20">
        <v>0</v>
      </c>
      <c r="L7176" s="20" t="s">
        <v>55</v>
      </c>
      <c r="M7176" s="20" t="s">
        <v>84</v>
      </c>
      <c r="N7176" s="26">
        <v>41878</v>
      </c>
      <c r="O7176" s="20" t="s">
        <v>56</v>
      </c>
      <c r="P7176" t="str">
        <f t="shared" si="112"/>
        <v>INSERT INTO @DataTable (Deal, AdvanceDate, PROV, DealPurpose, RateType, BEACON, LTV, TDS, GDS, InsuranceType, PrincipalBalance, OccupancyType, AccountStatus, Closed_Date, DelinquencyBucket) VALUES (7175, '2012-01-12', 'ON', 'Refinance External', 'Fixed', 699, 85, 41.41, 27.15, 'HiRatio', 0, 'Owner-Occupied', 'Closed', '2014-08-27', 'Current');</v>
      </c>
    </row>
    <row r="7177" spans="1:16" x14ac:dyDescent="0.35">
      <c r="A7177" s="22">
        <v>7176</v>
      </c>
      <c r="B7177" s="21">
        <v>40996</v>
      </c>
      <c r="C7177" s="22" t="s">
        <v>51</v>
      </c>
      <c r="D7177" s="22" t="s">
        <v>61</v>
      </c>
      <c r="E7177" s="22" t="s">
        <v>53</v>
      </c>
      <c r="F7177" s="22">
        <v>692</v>
      </c>
      <c r="G7177" s="22">
        <v>88.03</v>
      </c>
      <c r="H7177" s="22">
        <v>35.92</v>
      </c>
      <c r="I7177" s="22">
        <v>24.03</v>
      </c>
      <c r="J7177" s="22" t="s">
        <v>60</v>
      </c>
      <c r="K7177" s="23">
        <v>0</v>
      </c>
      <c r="L7177" s="23" t="s">
        <v>55</v>
      </c>
      <c r="M7177" s="23" t="s">
        <v>84</v>
      </c>
      <c r="N7177" s="27">
        <v>42459</v>
      </c>
      <c r="O7177" s="23" t="s">
        <v>56</v>
      </c>
      <c r="P7177" t="str">
        <f t="shared" si="112"/>
        <v>INSERT INTO @DataTable (Deal, AdvanceDate, PROV, DealPurpose, RateType, BEACON, LTV, TDS, GDS, InsuranceType, PrincipalBalance, OccupancyType, AccountStatus, Closed_Date, DelinquencyBucket) VALUES (7176, '2012-03-28', 'AB', 'Purchase', 'Fixed', 692, 88.03, 35.92, 24.03, 'HiRatio', 0, 'Owner-Occupied', 'Closed', '2016-03-30', 'Current');</v>
      </c>
    </row>
    <row r="7178" spans="1:16" x14ac:dyDescent="0.35">
      <c r="A7178" s="19">
        <v>7177</v>
      </c>
      <c r="B7178" s="18">
        <v>40865</v>
      </c>
      <c r="C7178" s="19" t="s">
        <v>57</v>
      </c>
      <c r="D7178" s="19" t="s">
        <v>52</v>
      </c>
      <c r="E7178" s="19" t="s">
        <v>53</v>
      </c>
      <c r="F7178" s="19">
        <v>757</v>
      </c>
      <c r="G7178" s="19">
        <v>68.67</v>
      </c>
      <c r="H7178" s="19">
        <v>26.79</v>
      </c>
      <c r="I7178" s="19">
        <v>26.34</v>
      </c>
      <c r="J7178" s="19" t="s">
        <v>54</v>
      </c>
      <c r="K7178" s="20">
        <v>247540.39</v>
      </c>
      <c r="L7178" s="20" t="s">
        <v>55</v>
      </c>
      <c r="M7178" s="20" t="s">
        <v>83</v>
      </c>
      <c r="N7178" s="26"/>
      <c r="O7178" s="20" t="s">
        <v>56</v>
      </c>
      <c r="P7178" t="str">
        <f t="shared" si="112"/>
        <v>INSERT INTO @DataTable (Deal, AdvanceDate, PROV, DealPurpose, RateType, BEACON, LTV, TDS, GDS, InsuranceType, PrincipalBalance, OccupancyType, AccountStatus, Closed_Date, DelinquencyBucket) VALUES (7177, '2011-11-18', 'ON', 'Refinance External', 'Fixed', 757, 68.67, 26.79, 26.34, 'Conv', 247540.39, 'Owner-Occupied', 'Open', '1900-01-00', 'Current');</v>
      </c>
    </row>
    <row r="7179" spans="1:16" x14ac:dyDescent="0.35">
      <c r="A7179" s="22">
        <v>7178</v>
      </c>
      <c r="B7179" s="21">
        <v>41246</v>
      </c>
      <c r="C7179" s="22" t="s">
        <v>57</v>
      </c>
      <c r="D7179" s="22" t="s">
        <v>61</v>
      </c>
      <c r="E7179" s="22" t="s">
        <v>53</v>
      </c>
      <c r="F7179" s="22">
        <v>790</v>
      </c>
      <c r="G7179" s="22">
        <v>95</v>
      </c>
      <c r="H7179" s="22">
        <v>41.05</v>
      </c>
      <c r="I7179" s="22">
        <v>32.36</v>
      </c>
      <c r="J7179" s="22" t="s">
        <v>60</v>
      </c>
      <c r="K7179" s="23">
        <v>0</v>
      </c>
      <c r="L7179" s="23" t="s">
        <v>55</v>
      </c>
      <c r="M7179" s="23" t="s">
        <v>84</v>
      </c>
      <c r="N7179" s="27">
        <v>41809</v>
      </c>
      <c r="O7179" s="23" t="s">
        <v>56</v>
      </c>
      <c r="P7179" t="str">
        <f t="shared" si="112"/>
        <v>INSERT INTO @DataTable (Deal, AdvanceDate, PROV, DealPurpose, RateType, BEACON, LTV, TDS, GDS, InsuranceType, PrincipalBalance, OccupancyType, AccountStatus, Closed_Date, DelinquencyBucket) VALUES (7178, '2012-12-03', 'ON', 'Purchase', 'Fixed', 790, 95, 41.05, 32.36, 'HiRatio', 0, 'Owner-Occupied', 'Closed', '2014-06-19', 'Current');</v>
      </c>
    </row>
    <row r="7180" spans="1:16" x14ac:dyDescent="0.35">
      <c r="A7180" s="19">
        <v>7179</v>
      </c>
      <c r="B7180" s="18">
        <v>40898</v>
      </c>
      <c r="C7180" s="19" t="s">
        <v>51</v>
      </c>
      <c r="D7180" s="19" t="s">
        <v>61</v>
      </c>
      <c r="E7180" s="19" t="s">
        <v>53</v>
      </c>
      <c r="F7180" s="19">
        <v>730</v>
      </c>
      <c r="G7180" s="19">
        <v>95</v>
      </c>
      <c r="H7180" s="19">
        <v>38.21</v>
      </c>
      <c r="I7180" s="19">
        <v>27.64</v>
      </c>
      <c r="J7180" s="19" t="s">
        <v>60</v>
      </c>
      <c r="K7180" s="20">
        <v>0</v>
      </c>
      <c r="L7180" s="20" t="s">
        <v>55</v>
      </c>
      <c r="M7180" s="20" t="s">
        <v>84</v>
      </c>
      <c r="N7180" s="26">
        <v>41976</v>
      </c>
      <c r="O7180" s="20" t="s">
        <v>56</v>
      </c>
      <c r="P7180" t="str">
        <f t="shared" si="112"/>
        <v>INSERT INTO @DataTable (Deal, AdvanceDate, PROV, DealPurpose, RateType, BEACON, LTV, TDS, GDS, InsuranceType, PrincipalBalance, OccupancyType, AccountStatus, Closed_Date, DelinquencyBucket) VALUES (7179, '2011-12-21', 'AB', 'Purchase', 'Fixed', 730, 95, 38.21, 27.64, 'HiRatio', 0, 'Owner-Occupied', 'Closed', '2014-12-03', 'Current');</v>
      </c>
    </row>
    <row r="7181" spans="1:16" x14ac:dyDescent="0.35">
      <c r="A7181" s="22">
        <v>7180</v>
      </c>
      <c r="B7181" s="21">
        <v>40731</v>
      </c>
      <c r="C7181" s="22" t="s">
        <v>51</v>
      </c>
      <c r="D7181" s="22" t="s">
        <v>52</v>
      </c>
      <c r="E7181" s="22" t="s">
        <v>40</v>
      </c>
      <c r="F7181" s="22">
        <v>0</v>
      </c>
      <c r="G7181" s="22">
        <v>90</v>
      </c>
      <c r="H7181" s="22">
        <v>28.77</v>
      </c>
      <c r="I7181" s="22">
        <v>18.55</v>
      </c>
      <c r="J7181" s="22" t="s">
        <v>60</v>
      </c>
      <c r="K7181" s="23">
        <v>201161.59</v>
      </c>
      <c r="L7181" s="23" t="s">
        <v>55</v>
      </c>
      <c r="M7181" s="23" t="s">
        <v>83</v>
      </c>
      <c r="N7181" s="27"/>
      <c r="O7181" s="23" t="s">
        <v>56</v>
      </c>
      <c r="P7181" t="str">
        <f t="shared" si="112"/>
        <v>INSERT INTO @DataTable (Deal, AdvanceDate, PROV, DealPurpose, RateType, BEACON, LTV, TDS, GDS, InsuranceType, PrincipalBalance, OccupancyType, AccountStatus, Closed_Date, DelinquencyBucket) VALUES (7180, '2011-07-07', 'AB', 'Refinance External', 'ARM', 0, 90, 28.77, 18.55, 'HiRatio', 201161.59, 'Owner-Occupied', 'Open', '1900-01-00', 'Current');</v>
      </c>
    </row>
    <row r="7182" spans="1:16" x14ac:dyDescent="0.35">
      <c r="A7182" s="19">
        <v>7181</v>
      </c>
      <c r="B7182" s="18">
        <v>40700</v>
      </c>
      <c r="C7182" s="19" t="s">
        <v>57</v>
      </c>
      <c r="D7182" s="19" t="s">
        <v>61</v>
      </c>
      <c r="E7182" s="19" t="s">
        <v>53</v>
      </c>
      <c r="F7182" s="19">
        <v>658</v>
      </c>
      <c r="G7182" s="19">
        <v>90</v>
      </c>
      <c r="H7182" s="19">
        <v>36.94</v>
      </c>
      <c r="I7182" s="19">
        <v>30.83</v>
      </c>
      <c r="J7182" s="19" t="s">
        <v>60</v>
      </c>
      <c r="K7182" s="20">
        <v>198202.55</v>
      </c>
      <c r="L7182" s="20" t="s">
        <v>55</v>
      </c>
      <c r="M7182" s="20" t="s">
        <v>83</v>
      </c>
      <c r="N7182" s="26"/>
      <c r="O7182" s="20" t="s">
        <v>56</v>
      </c>
      <c r="P7182" t="str">
        <f t="shared" si="112"/>
        <v>INSERT INTO @DataTable (Deal, AdvanceDate, PROV, DealPurpose, RateType, BEACON, LTV, TDS, GDS, InsuranceType, PrincipalBalance, OccupancyType, AccountStatus, Closed_Date, DelinquencyBucket) VALUES (7181, '2011-06-06', 'ON', 'Purchase', 'Fixed', 658, 90, 36.94, 30.83, 'HiRatio', 198202.55, 'Owner-Occupied', 'Open', '1900-01-00', 'Current');</v>
      </c>
    </row>
    <row r="7183" spans="1:16" x14ac:dyDescent="0.35">
      <c r="A7183" s="22">
        <v>7182</v>
      </c>
      <c r="B7183" s="21">
        <v>42489</v>
      </c>
      <c r="C7183" s="22" t="s">
        <v>57</v>
      </c>
      <c r="D7183" s="22" t="s">
        <v>61</v>
      </c>
      <c r="E7183" s="22" t="s">
        <v>53</v>
      </c>
      <c r="F7183" s="22">
        <v>809</v>
      </c>
      <c r="G7183" s="22">
        <v>35.71</v>
      </c>
      <c r="H7183" s="22">
        <v>21.4</v>
      </c>
      <c r="I7183" s="22">
        <v>20.5</v>
      </c>
      <c r="J7183" s="22" t="s">
        <v>54</v>
      </c>
      <c r="K7183" s="23">
        <v>122215.6</v>
      </c>
      <c r="L7183" s="23" t="s">
        <v>55</v>
      </c>
      <c r="M7183" s="23" t="s">
        <v>83</v>
      </c>
      <c r="N7183" s="27"/>
      <c r="O7183" s="23" t="s">
        <v>56</v>
      </c>
      <c r="P7183" t="str">
        <f t="shared" si="112"/>
        <v>INSERT INTO @DataTable (Deal, AdvanceDate, PROV, DealPurpose, RateType, BEACON, LTV, TDS, GDS, InsuranceType, PrincipalBalance, OccupancyType, AccountStatus, Closed_Date, DelinquencyBucket) VALUES (7182, '2016-04-29', 'ON', 'Purchase', 'Fixed', 809, 35.71, 21.4, 20.5, 'Conv', 122215.6, 'Owner-Occupied', 'Open', '1900-01-00', 'Current');</v>
      </c>
    </row>
    <row r="7184" spans="1:16" x14ac:dyDescent="0.35">
      <c r="A7184" s="19">
        <v>7183</v>
      </c>
      <c r="B7184" s="18">
        <v>40695</v>
      </c>
      <c r="C7184" s="19" t="s">
        <v>51</v>
      </c>
      <c r="D7184" s="19" t="s">
        <v>71</v>
      </c>
      <c r="E7184" s="19" t="s">
        <v>53</v>
      </c>
      <c r="F7184" s="19">
        <v>0</v>
      </c>
      <c r="G7184" s="19">
        <v>80</v>
      </c>
      <c r="H7184" s="19">
        <v>37.979999999999997</v>
      </c>
      <c r="I7184" s="19">
        <v>20.04</v>
      </c>
      <c r="J7184" s="19" t="s">
        <v>54</v>
      </c>
      <c r="K7184" s="20">
        <v>227028.81</v>
      </c>
      <c r="L7184" s="20" t="s">
        <v>55</v>
      </c>
      <c r="M7184" s="20" t="s">
        <v>83</v>
      </c>
      <c r="N7184" s="26"/>
      <c r="O7184" s="20" t="s">
        <v>56</v>
      </c>
      <c r="P7184" t="str">
        <f t="shared" si="112"/>
        <v>INSERT INTO @DataTable (Deal, AdvanceDate, PROV, DealPurpose, RateType, BEACON, LTV, TDS, GDS, InsuranceType, PrincipalBalance, OccupancyType, AccountStatus, Closed_Date, DelinquencyBucket) VALUES (7183, '2011-06-01', 'AB', 'Refinance Existing Client', 'Fixed', 0, 80, 37.98, 20.04, 'Conv', 227028.81, 'Owner-Occupied', 'Open', '1900-01-00', 'Current');</v>
      </c>
    </row>
    <row r="7185" spans="1:16" x14ac:dyDescent="0.35">
      <c r="A7185" s="22">
        <v>7184</v>
      </c>
      <c r="B7185" s="21">
        <v>41025</v>
      </c>
      <c r="C7185" s="22" t="s">
        <v>51</v>
      </c>
      <c r="D7185" s="22" t="s">
        <v>61</v>
      </c>
      <c r="E7185" s="22" t="s">
        <v>53</v>
      </c>
      <c r="F7185" s="22">
        <v>717</v>
      </c>
      <c r="G7185" s="22">
        <v>95</v>
      </c>
      <c r="H7185" s="22">
        <v>26.49</v>
      </c>
      <c r="I7185" s="22">
        <v>26.23</v>
      </c>
      <c r="J7185" s="22" t="s">
        <v>60</v>
      </c>
      <c r="K7185" s="23">
        <v>0</v>
      </c>
      <c r="L7185" s="23" t="s">
        <v>55</v>
      </c>
      <c r="M7185" s="23" t="s">
        <v>84</v>
      </c>
      <c r="N7185" s="27">
        <v>42640</v>
      </c>
      <c r="O7185" s="23" t="s">
        <v>56</v>
      </c>
      <c r="P7185" t="str">
        <f t="shared" si="112"/>
        <v>INSERT INTO @DataTable (Deal, AdvanceDate, PROV, DealPurpose, RateType, BEACON, LTV, TDS, GDS, InsuranceType, PrincipalBalance, OccupancyType, AccountStatus, Closed_Date, DelinquencyBucket) VALUES (7184, '2012-04-26', 'AB', 'Purchase', 'Fixed', 717, 95, 26.49, 26.23, 'HiRatio', 0, 'Owner-Occupied', 'Closed', '2016-09-27', 'Current');</v>
      </c>
    </row>
    <row r="7186" spans="1:16" x14ac:dyDescent="0.35">
      <c r="A7186" s="19">
        <v>7185</v>
      </c>
      <c r="B7186" s="18">
        <v>40955</v>
      </c>
      <c r="C7186" s="19" t="s">
        <v>57</v>
      </c>
      <c r="D7186" s="19" t="s">
        <v>61</v>
      </c>
      <c r="E7186" s="19" t="s">
        <v>53</v>
      </c>
      <c r="F7186" s="19">
        <v>689</v>
      </c>
      <c r="G7186" s="19">
        <v>95</v>
      </c>
      <c r="H7186" s="19">
        <v>38.93</v>
      </c>
      <c r="I7186" s="19">
        <v>24.83</v>
      </c>
      <c r="J7186" s="19" t="s">
        <v>60</v>
      </c>
      <c r="K7186" s="20">
        <v>212520.83</v>
      </c>
      <c r="L7186" s="20" t="s">
        <v>55</v>
      </c>
      <c r="M7186" s="20" t="s">
        <v>83</v>
      </c>
      <c r="N7186" s="26"/>
      <c r="O7186" s="20" t="s">
        <v>56</v>
      </c>
      <c r="P7186" t="str">
        <f t="shared" si="112"/>
        <v>INSERT INTO @DataTable (Deal, AdvanceDate, PROV, DealPurpose, RateType, BEACON, LTV, TDS, GDS, InsuranceType, PrincipalBalance, OccupancyType, AccountStatus, Closed_Date, DelinquencyBucket) VALUES (7185, '2012-02-16', 'ON', 'Purchase', 'Fixed', 689, 95, 38.93, 24.83, 'HiRatio', 212520.83, 'Owner-Occupied', 'Open', '1900-01-00', 'Current');</v>
      </c>
    </row>
    <row r="7187" spans="1:16" x14ac:dyDescent="0.35">
      <c r="A7187" s="22">
        <v>7186</v>
      </c>
      <c r="B7187" s="21">
        <v>40983</v>
      </c>
      <c r="C7187" s="22" t="s">
        <v>57</v>
      </c>
      <c r="D7187" s="22" t="s">
        <v>61</v>
      </c>
      <c r="E7187" s="22" t="s">
        <v>40</v>
      </c>
      <c r="F7187" s="22">
        <v>0</v>
      </c>
      <c r="G7187" s="22">
        <v>80</v>
      </c>
      <c r="H7187" s="22">
        <v>41.13</v>
      </c>
      <c r="I7187" s="22">
        <v>15.34</v>
      </c>
      <c r="J7187" s="22" t="s">
        <v>54</v>
      </c>
      <c r="K7187" s="23">
        <v>173812.23</v>
      </c>
      <c r="L7187" s="23" t="s">
        <v>62</v>
      </c>
      <c r="M7187" s="23" t="s">
        <v>83</v>
      </c>
      <c r="N7187" s="27"/>
      <c r="O7187" s="23" t="s">
        <v>56</v>
      </c>
      <c r="P7187" t="str">
        <f t="shared" si="112"/>
        <v>INSERT INTO @DataTable (Deal, AdvanceDate, PROV, DealPurpose, RateType, BEACON, LTV, TDS, GDS, InsuranceType, PrincipalBalance, OccupancyType, AccountStatus, Closed_Date, DelinquencyBucket) VALUES (7186, '2012-03-15', 'ON', 'Purchase', 'ARM', 0, 80, 41.13, 15.34, 'Conv', 173812.23, 'Rental', 'Open', '1900-01-00', 'Current');</v>
      </c>
    </row>
    <row r="7188" spans="1:16" x14ac:dyDescent="0.35">
      <c r="A7188" s="19">
        <v>7187</v>
      </c>
      <c r="B7188" s="18">
        <v>42429</v>
      </c>
      <c r="C7188" s="19" t="s">
        <v>57</v>
      </c>
      <c r="D7188" s="19" t="s">
        <v>61</v>
      </c>
      <c r="E7188" s="19" t="s">
        <v>53</v>
      </c>
      <c r="F7188" s="19">
        <v>790</v>
      </c>
      <c r="G7188" s="19">
        <v>80</v>
      </c>
      <c r="H7188" s="19">
        <v>32.130000000000003</v>
      </c>
      <c r="I7188" s="19">
        <v>19.28</v>
      </c>
      <c r="J7188" s="19" t="s">
        <v>54</v>
      </c>
      <c r="K7188" s="20">
        <v>343595.7</v>
      </c>
      <c r="L7188" s="20" t="s">
        <v>55</v>
      </c>
      <c r="M7188" s="20" t="s">
        <v>83</v>
      </c>
      <c r="N7188" s="26"/>
      <c r="O7188" s="20" t="s">
        <v>56</v>
      </c>
      <c r="P7188" t="str">
        <f t="shared" si="112"/>
        <v>INSERT INTO @DataTable (Deal, AdvanceDate, PROV, DealPurpose, RateType, BEACON, LTV, TDS, GDS, InsuranceType, PrincipalBalance, OccupancyType, AccountStatus, Closed_Date, DelinquencyBucket) VALUES (7187, '2016-02-29', 'ON', 'Purchase', 'Fixed', 790, 80, 32.13, 19.28, 'Conv', 343595.7, 'Owner-Occupied', 'Open', '1900-01-00', 'Current');</v>
      </c>
    </row>
    <row r="7189" spans="1:16" x14ac:dyDescent="0.35">
      <c r="A7189" s="22">
        <v>7188</v>
      </c>
      <c r="B7189" s="21">
        <v>41015</v>
      </c>
      <c r="C7189" s="22" t="s">
        <v>51</v>
      </c>
      <c r="D7189" s="22" t="s">
        <v>61</v>
      </c>
      <c r="E7189" s="22" t="s">
        <v>53</v>
      </c>
      <c r="F7189" s="22">
        <v>801</v>
      </c>
      <c r="G7189" s="22">
        <v>95</v>
      </c>
      <c r="H7189" s="22">
        <v>31.22</v>
      </c>
      <c r="I7189" s="22">
        <v>30.87</v>
      </c>
      <c r="J7189" s="22" t="s">
        <v>60</v>
      </c>
      <c r="K7189" s="23">
        <v>0</v>
      </c>
      <c r="L7189" s="23" t="s">
        <v>55</v>
      </c>
      <c r="M7189" s="23" t="s">
        <v>84</v>
      </c>
      <c r="N7189" s="27">
        <v>41842</v>
      </c>
      <c r="O7189" s="23" t="s">
        <v>56</v>
      </c>
      <c r="P7189" t="str">
        <f t="shared" si="112"/>
        <v>INSERT INTO @DataTable (Deal, AdvanceDate, PROV, DealPurpose, RateType, BEACON, LTV, TDS, GDS, InsuranceType, PrincipalBalance, OccupancyType, AccountStatus, Closed_Date, DelinquencyBucket) VALUES (7188, '2012-04-16', 'AB', 'Purchase', 'Fixed', 801, 95, 31.22, 30.87, 'HiRatio', 0, 'Owner-Occupied', 'Closed', '2014-07-22', 'Current');</v>
      </c>
    </row>
    <row r="7190" spans="1:16" x14ac:dyDescent="0.35">
      <c r="A7190" s="19">
        <v>7189</v>
      </c>
      <c r="B7190" s="18">
        <v>40918</v>
      </c>
      <c r="C7190" s="19" t="s">
        <v>57</v>
      </c>
      <c r="D7190" s="19" t="s">
        <v>61</v>
      </c>
      <c r="E7190" s="19" t="s">
        <v>53</v>
      </c>
      <c r="F7190" s="19">
        <v>766</v>
      </c>
      <c r="G7190" s="19">
        <v>93.26</v>
      </c>
      <c r="H7190" s="19">
        <v>31.79</v>
      </c>
      <c r="I7190" s="19">
        <v>22.48</v>
      </c>
      <c r="J7190" s="19" t="s">
        <v>60</v>
      </c>
      <c r="K7190" s="20">
        <v>0</v>
      </c>
      <c r="L7190" s="20" t="s">
        <v>55</v>
      </c>
      <c r="M7190" s="20" t="s">
        <v>84</v>
      </c>
      <c r="N7190" s="26">
        <v>42382</v>
      </c>
      <c r="O7190" s="20" t="s">
        <v>56</v>
      </c>
      <c r="P7190" t="str">
        <f t="shared" si="112"/>
        <v>INSERT INTO @DataTable (Deal, AdvanceDate, PROV, DealPurpose, RateType, BEACON, LTV, TDS, GDS, InsuranceType, PrincipalBalance, OccupancyType, AccountStatus, Closed_Date, DelinquencyBucket) VALUES (7189, '2012-01-10', 'ON', 'Purchase', 'Fixed', 766, 93.26, 31.79, 22.48, 'HiRatio', 0, 'Owner-Occupied', 'Closed', '2016-01-13', 'Current');</v>
      </c>
    </row>
    <row r="7191" spans="1:16" x14ac:dyDescent="0.35">
      <c r="A7191" s="22">
        <v>7190</v>
      </c>
      <c r="B7191" s="21">
        <v>40812</v>
      </c>
      <c r="C7191" s="22" t="s">
        <v>74</v>
      </c>
      <c r="D7191" s="22" t="s">
        <v>61</v>
      </c>
      <c r="E7191" s="22" t="s">
        <v>53</v>
      </c>
      <c r="F7191" s="22">
        <v>733</v>
      </c>
      <c r="G7191" s="22">
        <v>95</v>
      </c>
      <c r="H7191" s="22">
        <v>30.08</v>
      </c>
      <c r="I7191" s="22">
        <v>29.83</v>
      </c>
      <c r="J7191" s="22" t="s">
        <v>60</v>
      </c>
      <c r="K7191" s="23">
        <v>0</v>
      </c>
      <c r="L7191" s="23" t="s">
        <v>55</v>
      </c>
      <c r="M7191" s="23" t="s">
        <v>84</v>
      </c>
      <c r="N7191" s="27">
        <v>42639</v>
      </c>
      <c r="O7191" s="23" t="s">
        <v>56</v>
      </c>
      <c r="P7191" t="str">
        <f t="shared" si="112"/>
        <v>INSERT INTO @DataTable (Deal, AdvanceDate, PROV, DealPurpose, RateType, BEACON, LTV, TDS, GDS, InsuranceType, PrincipalBalance, OccupancyType, AccountStatus, Closed_Date, DelinquencyBucket) VALUES (7190, '2011-09-26', 'MB', 'Purchase', 'Fixed', 733, 95, 30.08, 29.83, 'HiRatio', 0, 'Owner-Occupied', 'Closed', '2016-09-26', 'Current');</v>
      </c>
    </row>
    <row r="7192" spans="1:16" x14ac:dyDescent="0.35">
      <c r="A7192" s="19">
        <v>7191</v>
      </c>
      <c r="B7192" s="18">
        <v>40956</v>
      </c>
      <c r="C7192" s="19" t="s">
        <v>51</v>
      </c>
      <c r="D7192" s="19" t="s">
        <v>52</v>
      </c>
      <c r="E7192" s="19" t="s">
        <v>40</v>
      </c>
      <c r="F7192" s="19">
        <v>671</v>
      </c>
      <c r="G7192" s="19">
        <v>80</v>
      </c>
      <c r="H7192" s="19">
        <v>30.77</v>
      </c>
      <c r="I7192" s="19">
        <v>31.13</v>
      </c>
      <c r="J7192" s="19" t="s">
        <v>54</v>
      </c>
      <c r="K7192" s="20">
        <v>0</v>
      </c>
      <c r="L7192" s="20" t="s">
        <v>62</v>
      </c>
      <c r="M7192" s="20" t="s">
        <v>84</v>
      </c>
      <c r="N7192" s="26">
        <v>41156</v>
      </c>
      <c r="O7192" s="20" t="s">
        <v>56</v>
      </c>
      <c r="P7192" t="str">
        <f t="shared" si="112"/>
        <v>INSERT INTO @DataTable (Deal, AdvanceDate, PROV, DealPurpose, RateType, BEACON, LTV, TDS, GDS, InsuranceType, PrincipalBalance, OccupancyType, AccountStatus, Closed_Date, DelinquencyBucket) VALUES (7191, '2012-02-17', 'AB', 'Refinance External', 'ARM', 671, 80, 30.77, 31.13, 'Conv', 0, 'Rental', 'Closed', '2012-09-04', 'Current');</v>
      </c>
    </row>
    <row r="7193" spans="1:16" x14ac:dyDescent="0.35">
      <c r="A7193" s="22">
        <v>7192</v>
      </c>
      <c r="B7193" s="21">
        <v>42614</v>
      </c>
      <c r="C7193" s="22" t="s">
        <v>58</v>
      </c>
      <c r="D7193" s="22" t="s">
        <v>61</v>
      </c>
      <c r="E7193" s="22" t="s">
        <v>53</v>
      </c>
      <c r="F7193" s="22">
        <v>679</v>
      </c>
      <c r="G7193" s="22">
        <v>80</v>
      </c>
      <c r="H7193" s="22">
        <v>41.88</v>
      </c>
      <c r="I7193" s="22">
        <v>32.729999999999997</v>
      </c>
      <c r="J7193" s="22" t="s">
        <v>54</v>
      </c>
      <c r="K7193" s="23">
        <v>321136.05</v>
      </c>
      <c r="L7193" s="23" t="s">
        <v>55</v>
      </c>
      <c r="M7193" s="23" t="s">
        <v>83</v>
      </c>
      <c r="N7193" s="27"/>
      <c r="O7193" s="23" t="s">
        <v>56</v>
      </c>
      <c r="P7193" t="str">
        <f t="shared" si="112"/>
        <v>INSERT INTO @DataTable (Deal, AdvanceDate, PROV, DealPurpose, RateType, BEACON, LTV, TDS, GDS, InsuranceType, PrincipalBalance, OccupancyType, AccountStatus, Closed_Date, DelinquencyBucket) VALUES (7192, '2016-09-01', 'BC', 'Purchase', 'Fixed', 679, 80, 41.88, 32.73, 'Conv', 321136.05, 'Owner-Occupied', 'Open', '1900-01-00', 'Current');</v>
      </c>
    </row>
    <row r="7194" spans="1:16" x14ac:dyDescent="0.35">
      <c r="A7194" s="19">
        <v>7193</v>
      </c>
      <c r="B7194" s="18">
        <v>41026</v>
      </c>
      <c r="C7194" s="19" t="s">
        <v>58</v>
      </c>
      <c r="D7194" s="19" t="s">
        <v>52</v>
      </c>
      <c r="E7194" s="19" t="s">
        <v>53</v>
      </c>
      <c r="F7194" s="19">
        <v>649</v>
      </c>
      <c r="G7194" s="19">
        <v>80</v>
      </c>
      <c r="H7194" s="19">
        <v>43.7</v>
      </c>
      <c r="I7194" s="19">
        <v>42.97</v>
      </c>
      <c r="J7194" s="19" t="s">
        <v>54</v>
      </c>
      <c r="K7194" s="20">
        <v>185821.13</v>
      </c>
      <c r="L7194" s="20" t="s">
        <v>55</v>
      </c>
      <c r="M7194" s="20" t="s">
        <v>83</v>
      </c>
      <c r="N7194" s="26"/>
      <c r="O7194" s="20" t="s">
        <v>56</v>
      </c>
      <c r="P7194" t="str">
        <f t="shared" si="112"/>
        <v>INSERT INTO @DataTable (Deal, AdvanceDate, PROV, DealPurpose, RateType, BEACON, LTV, TDS, GDS, InsuranceType, PrincipalBalance, OccupancyType, AccountStatus, Closed_Date, DelinquencyBucket) VALUES (7193, '2012-04-27', 'BC', 'Refinance External', 'Fixed', 649, 80, 43.7, 42.97, 'Conv', 185821.13, 'Owner-Occupied', 'Open', '1900-01-00', 'Current');</v>
      </c>
    </row>
    <row r="7195" spans="1:16" x14ac:dyDescent="0.35">
      <c r="A7195" s="22">
        <v>7194</v>
      </c>
      <c r="B7195" s="21">
        <v>40774</v>
      </c>
      <c r="C7195" s="22" t="s">
        <v>51</v>
      </c>
      <c r="D7195" s="22" t="s">
        <v>61</v>
      </c>
      <c r="E7195" s="22" t="s">
        <v>53</v>
      </c>
      <c r="F7195" s="22">
        <v>788</v>
      </c>
      <c r="G7195" s="22">
        <v>54.55</v>
      </c>
      <c r="H7195" s="22">
        <v>37.24</v>
      </c>
      <c r="I7195" s="22">
        <v>36.29</v>
      </c>
      <c r="J7195" s="22" t="s">
        <v>54</v>
      </c>
      <c r="K7195" s="23">
        <v>0</v>
      </c>
      <c r="L7195" s="23" t="s">
        <v>55</v>
      </c>
      <c r="M7195" s="23" t="s">
        <v>84</v>
      </c>
      <c r="N7195" s="27">
        <v>42593</v>
      </c>
      <c r="O7195" s="23" t="s">
        <v>56</v>
      </c>
      <c r="P7195" t="str">
        <f t="shared" si="112"/>
        <v>INSERT INTO @DataTable (Deal, AdvanceDate, PROV, DealPurpose, RateType, BEACON, LTV, TDS, GDS, InsuranceType, PrincipalBalance, OccupancyType, AccountStatus, Closed_Date, DelinquencyBucket) VALUES (7194, '2011-08-19', 'AB', 'Purchase', 'Fixed', 788, 54.55, 37.24, 36.29, 'Conv', 0, 'Owner-Occupied', 'Closed', '2016-08-11', 'Current');</v>
      </c>
    </row>
    <row r="7196" spans="1:16" x14ac:dyDescent="0.35">
      <c r="A7196" s="19">
        <v>7195</v>
      </c>
      <c r="B7196" s="18">
        <v>40851</v>
      </c>
      <c r="C7196" s="19" t="s">
        <v>57</v>
      </c>
      <c r="D7196" s="19" t="s">
        <v>61</v>
      </c>
      <c r="E7196" s="19" t="s">
        <v>53</v>
      </c>
      <c r="F7196" s="19">
        <v>723</v>
      </c>
      <c r="G7196" s="19">
        <v>48.72</v>
      </c>
      <c r="H7196" s="19">
        <v>25.96</v>
      </c>
      <c r="I7196" s="19">
        <v>22.01</v>
      </c>
      <c r="J7196" s="19" t="s">
        <v>54</v>
      </c>
      <c r="K7196" s="20">
        <v>169687.91</v>
      </c>
      <c r="L7196" s="20" t="s">
        <v>55</v>
      </c>
      <c r="M7196" s="20" t="s">
        <v>83</v>
      </c>
      <c r="N7196" s="26"/>
      <c r="O7196" s="20" t="s">
        <v>56</v>
      </c>
      <c r="P7196" t="str">
        <f t="shared" si="112"/>
        <v>INSERT INTO @DataTable (Deal, AdvanceDate, PROV, DealPurpose, RateType, BEACON, LTV, TDS, GDS, InsuranceType, PrincipalBalance, OccupancyType, AccountStatus, Closed_Date, DelinquencyBucket) VALUES (7195, '2011-11-04', 'ON', 'Purchase', 'Fixed', 723, 48.72, 25.96, 22.01, 'Conv', 169687.91, 'Owner-Occupied', 'Open', '1900-01-00', 'Current');</v>
      </c>
    </row>
    <row r="7197" spans="1:16" x14ac:dyDescent="0.35">
      <c r="A7197" s="22">
        <v>7196</v>
      </c>
      <c r="B7197" s="21">
        <v>40857</v>
      </c>
      <c r="C7197" s="22" t="s">
        <v>57</v>
      </c>
      <c r="D7197" s="22" t="s">
        <v>52</v>
      </c>
      <c r="E7197" s="22" t="s">
        <v>53</v>
      </c>
      <c r="F7197" s="22">
        <v>697</v>
      </c>
      <c r="G7197" s="22">
        <v>70</v>
      </c>
      <c r="H7197" s="22">
        <v>35.799999999999997</v>
      </c>
      <c r="I7197" s="22">
        <v>28.9</v>
      </c>
      <c r="J7197" s="22" t="s">
        <v>54</v>
      </c>
      <c r="K7197" s="23">
        <v>0</v>
      </c>
      <c r="L7197" s="23" t="s">
        <v>55</v>
      </c>
      <c r="M7197" s="23" t="s">
        <v>84</v>
      </c>
      <c r="N7197" s="27">
        <v>42335</v>
      </c>
      <c r="O7197" s="23" t="s">
        <v>56</v>
      </c>
      <c r="P7197" t="str">
        <f t="shared" si="112"/>
        <v>INSERT INTO @DataTable (Deal, AdvanceDate, PROV, DealPurpose, RateType, BEACON, LTV, TDS, GDS, InsuranceType, PrincipalBalance, OccupancyType, AccountStatus, Closed_Date, DelinquencyBucket) VALUES (7196, '2011-11-10', 'ON', 'Refinance External', 'Fixed', 697, 70, 35.8, 28.9, 'Conv', 0, 'Owner-Occupied', 'Closed', '2015-11-27', 'Current');</v>
      </c>
    </row>
    <row r="7198" spans="1:16" x14ac:dyDescent="0.35">
      <c r="A7198" s="19">
        <v>7197</v>
      </c>
      <c r="B7198" s="18">
        <v>40757</v>
      </c>
      <c r="C7198" s="19" t="s">
        <v>57</v>
      </c>
      <c r="D7198" s="19" t="s">
        <v>61</v>
      </c>
      <c r="E7198" s="19" t="s">
        <v>53</v>
      </c>
      <c r="F7198" s="19">
        <v>707</v>
      </c>
      <c r="G7198" s="19">
        <v>95</v>
      </c>
      <c r="H7198" s="19">
        <v>30.21</v>
      </c>
      <c r="I7198" s="19">
        <v>23.65</v>
      </c>
      <c r="J7198" s="19" t="s">
        <v>60</v>
      </c>
      <c r="K7198" s="20">
        <v>0</v>
      </c>
      <c r="L7198" s="20" t="s">
        <v>55</v>
      </c>
      <c r="M7198" s="20" t="s">
        <v>84</v>
      </c>
      <c r="N7198" s="26">
        <v>41380</v>
      </c>
      <c r="O7198" s="20" t="s">
        <v>56</v>
      </c>
      <c r="P7198" t="str">
        <f t="shared" si="112"/>
        <v>INSERT INTO @DataTable (Deal, AdvanceDate, PROV, DealPurpose, RateType, BEACON, LTV, TDS, GDS, InsuranceType, PrincipalBalance, OccupancyType, AccountStatus, Closed_Date, DelinquencyBucket) VALUES (7197, '2011-08-02', 'ON', 'Purchase', 'Fixed', 707, 95, 30.21, 23.65, 'HiRatio', 0, 'Owner-Occupied', 'Closed', '2013-04-16', 'Current');</v>
      </c>
    </row>
    <row r="7199" spans="1:16" x14ac:dyDescent="0.35">
      <c r="A7199" s="22">
        <v>7198</v>
      </c>
      <c r="B7199" s="21">
        <v>41026</v>
      </c>
      <c r="C7199" s="22" t="s">
        <v>51</v>
      </c>
      <c r="D7199" s="22" t="s">
        <v>61</v>
      </c>
      <c r="E7199" s="22" t="s">
        <v>53</v>
      </c>
      <c r="F7199" s="22">
        <v>680</v>
      </c>
      <c r="G7199" s="22">
        <v>95</v>
      </c>
      <c r="H7199" s="22">
        <v>38.89</v>
      </c>
      <c r="I7199" s="22">
        <v>13.79</v>
      </c>
      <c r="J7199" s="22" t="s">
        <v>60</v>
      </c>
      <c r="K7199" s="23">
        <v>203490.81</v>
      </c>
      <c r="L7199" s="23" t="s">
        <v>55</v>
      </c>
      <c r="M7199" s="23" t="s">
        <v>83</v>
      </c>
      <c r="N7199" s="27"/>
      <c r="O7199" s="23" t="s">
        <v>56</v>
      </c>
      <c r="P7199" t="str">
        <f t="shared" si="112"/>
        <v>INSERT INTO @DataTable (Deal, AdvanceDate, PROV, DealPurpose, RateType, BEACON, LTV, TDS, GDS, InsuranceType, PrincipalBalance, OccupancyType, AccountStatus, Closed_Date, DelinquencyBucket) VALUES (7198, '2012-04-27', 'AB', 'Purchase', 'Fixed', 680, 95, 38.89, 13.79, 'HiRatio', 203490.81, 'Owner-Occupied', 'Open', '1900-01-00', 'Current');</v>
      </c>
    </row>
    <row r="7200" spans="1:16" x14ac:dyDescent="0.35">
      <c r="A7200" s="19">
        <v>7199</v>
      </c>
      <c r="B7200" s="18">
        <v>40921</v>
      </c>
      <c r="C7200" s="19" t="s">
        <v>57</v>
      </c>
      <c r="D7200" s="19" t="s">
        <v>61</v>
      </c>
      <c r="E7200" s="19" t="s">
        <v>53</v>
      </c>
      <c r="F7200" s="19">
        <v>732</v>
      </c>
      <c r="G7200" s="19">
        <v>95</v>
      </c>
      <c r="H7200" s="19">
        <v>37.21</v>
      </c>
      <c r="I7200" s="19">
        <v>20.79</v>
      </c>
      <c r="J7200" s="19" t="s">
        <v>60</v>
      </c>
      <c r="K7200" s="20">
        <v>0</v>
      </c>
      <c r="L7200" s="20" t="s">
        <v>55</v>
      </c>
      <c r="M7200" s="20" t="s">
        <v>84</v>
      </c>
      <c r="N7200" s="26">
        <v>41940</v>
      </c>
      <c r="O7200" s="20" t="s">
        <v>56</v>
      </c>
      <c r="P7200" t="str">
        <f t="shared" si="112"/>
        <v>INSERT INTO @DataTable (Deal, AdvanceDate, PROV, DealPurpose, RateType, BEACON, LTV, TDS, GDS, InsuranceType, PrincipalBalance, OccupancyType, AccountStatus, Closed_Date, DelinquencyBucket) VALUES (7199, '2012-01-13', 'ON', 'Purchase', 'Fixed', 732, 95, 37.21, 20.79, 'HiRatio', 0, 'Owner-Occupied', 'Closed', '2014-10-28', 'Current');</v>
      </c>
    </row>
    <row r="7201" spans="1:16" x14ac:dyDescent="0.35">
      <c r="A7201" s="22">
        <v>7200</v>
      </c>
      <c r="B7201" s="21">
        <v>41024</v>
      </c>
      <c r="C7201" s="22" t="s">
        <v>57</v>
      </c>
      <c r="D7201" s="22" t="s">
        <v>61</v>
      </c>
      <c r="E7201" s="22" t="s">
        <v>53</v>
      </c>
      <c r="F7201" s="22">
        <v>793</v>
      </c>
      <c r="G7201" s="22">
        <v>84.04</v>
      </c>
      <c r="H7201" s="22">
        <v>30.25</v>
      </c>
      <c r="I7201" s="22">
        <v>16.11</v>
      </c>
      <c r="J7201" s="22" t="s">
        <v>60</v>
      </c>
      <c r="K7201" s="23">
        <v>0</v>
      </c>
      <c r="L7201" s="23" t="s">
        <v>55</v>
      </c>
      <c r="M7201" s="23" t="s">
        <v>84</v>
      </c>
      <c r="N7201" s="27">
        <v>41761</v>
      </c>
      <c r="O7201" s="23" t="s">
        <v>56</v>
      </c>
      <c r="P7201" t="str">
        <f t="shared" si="112"/>
        <v>INSERT INTO @DataTable (Deal, AdvanceDate, PROV, DealPurpose, RateType, BEACON, LTV, TDS, GDS, InsuranceType, PrincipalBalance, OccupancyType, AccountStatus, Closed_Date, DelinquencyBucket) VALUES (7200, '2012-04-25', 'ON', 'Purchase', 'Fixed', 793, 84.04, 30.25, 16.11, 'HiRatio', 0, 'Owner-Occupied', 'Closed', '2014-05-02', 'Current');</v>
      </c>
    </row>
    <row r="7202" spans="1:16" x14ac:dyDescent="0.35">
      <c r="A7202" s="19">
        <v>7201</v>
      </c>
      <c r="B7202" s="18">
        <v>40781</v>
      </c>
      <c r="C7202" s="19" t="s">
        <v>51</v>
      </c>
      <c r="D7202" s="19" t="s">
        <v>61</v>
      </c>
      <c r="E7202" s="19" t="s">
        <v>53</v>
      </c>
      <c r="F7202" s="19">
        <v>807</v>
      </c>
      <c r="G7202" s="19">
        <v>95</v>
      </c>
      <c r="H7202" s="19">
        <v>35.71</v>
      </c>
      <c r="I7202" s="19">
        <v>30.61</v>
      </c>
      <c r="J7202" s="19" t="s">
        <v>60</v>
      </c>
      <c r="K7202" s="20">
        <v>0</v>
      </c>
      <c r="L7202" s="20" t="s">
        <v>55</v>
      </c>
      <c r="M7202" s="20" t="s">
        <v>84</v>
      </c>
      <c r="N7202" s="26">
        <v>42611</v>
      </c>
      <c r="O7202" s="20" t="s">
        <v>56</v>
      </c>
      <c r="P7202" t="str">
        <f t="shared" si="112"/>
        <v>INSERT INTO @DataTable (Deal, AdvanceDate, PROV, DealPurpose, RateType, BEACON, LTV, TDS, GDS, InsuranceType, PrincipalBalance, OccupancyType, AccountStatus, Closed_Date, DelinquencyBucket) VALUES (7201, '2011-08-26', 'AB', 'Purchase', 'Fixed', 807, 95, 35.71, 30.61, 'HiRatio', 0, 'Owner-Occupied', 'Closed', '2016-08-29', 'Current');</v>
      </c>
    </row>
    <row r="7203" spans="1:16" x14ac:dyDescent="0.35">
      <c r="A7203" s="22">
        <v>7202</v>
      </c>
      <c r="B7203" s="21">
        <v>41176</v>
      </c>
      <c r="C7203" s="22" t="s">
        <v>63</v>
      </c>
      <c r="D7203" s="22" t="s">
        <v>61</v>
      </c>
      <c r="E7203" s="22" t="s">
        <v>53</v>
      </c>
      <c r="F7203" s="22">
        <v>734</v>
      </c>
      <c r="G7203" s="22">
        <v>95</v>
      </c>
      <c r="H7203" s="22">
        <v>33.299999999999997</v>
      </c>
      <c r="I7203" s="22">
        <v>30.06</v>
      </c>
      <c r="J7203" s="22" t="s">
        <v>60</v>
      </c>
      <c r="K7203" s="23">
        <v>408797.84</v>
      </c>
      <c r="L7203" s="23" t="s">
        <v>55</v>
      </c>
      <c r="M7203" s="23" t="s">
        <v>83</v>
      </c>
      <c r="N7203" s="27"/>
      <c r="O7203" s="23" t="s">
        <v>56</v>
      </c>
      <c r="P7203" t="str">
        <f t="shared" si="112"/>
        <v>INSERT INTO @DataTable (Deal, AdvanceDate, PROV, DealPurpose, RateType, BEACON, LTV, TDS, GDS, InsuranceType, PrincipalBalance, OccupancyType, AccountStatus, Closed_Date, DelinquencyBucket) VALUES (7202, '2012-09-24', 'SK', 'Purchase', 'Fixed', 734, 95, 33.3, 30.06, 'HiRatio', 408797.84, 'Owner-Occupied', 'Open', '1900-01-00', 'Current');</v>
      </c>
    </row>
    <row r="7204" spans="1:16" x14ac:dyDescent="0.35">
      <c r="A7204" s="19">
        <v>7203</v>
      </c>
      <c r="B7204" s="18">
        <v>42614</v>
      </c>
      <c r="C7204" s="19" t="s">
        <v>57</v>
      </c>
      <c r="D7204" s="19" t="s">
        <v>61</v>
      </c>
      <c r="E7204" s="19" t="s">
        <v>53</v>
      </c>
      <c r="F7204" s="19">
        <v>815</v>
      </c>
      <c r="G7204" s="19">
        <v>90</v>
      </c>
      <c r="H7204" s="19">
        <v>34.64</v>
      </c>
      <c r="I7204" s="19">
        <v>29.72</v>
      </c>
      <c r="J7204" s="19" t="s">
        <v>60</v>
      </c>
      <c r="K7204" s="20">
        <v>492785.75</v>
      </c>
      <c r="L7204" s="20" t="s">
        <v>55</v>
      </c>
      <c r="M7204" s="20" t="s">
        <v>83</v>
      </c>
      <c r="N7204" s="26"/>
      <c r="O7204" s="20" t="s">
        <v>56</v>
      </c>
      <c r="P7204" t="str">
        <f t="shared" si="112"/>
        <v>INSERT INTO @DataTable (Deal, AdvanceDate, PROV, DealPurpose, RateType, BEACON, LTV, TDS, GDS, InsuranceType, PrincipalBalance, OccupancyType, AccountStatus, Closed_Date, DelinquencyBucket) VALUES (7203, '2016-09-01', 'ON', 'Purchase', 'Fixed', 815, 90, 34.64, 29.72, 'HiRatio', 492785.75, 'Owner-Occupied', 'Open', '1900-01-00', 'Current');</v>
      </c>
    </row>
    <row r="7205" spans="1:16" x14ac:dyDescent="0.35">
      <c r="A7205" s="22">
        <v>7204</v>
      </c>
      <c r="B7205" s="21">
        <v>40968</v>
      </c>
      <c r="C7205" s="22" t="s">
        <v>57</v>
      </c>
      <c r="D7205" s="22" t="s">
        <v>52</v>
      </c>
      <c r="E7205" s="22" t="s">
        <v>53</v>
      </c>
      <c r="F7205" s="22">
        <v>700</v>
      </c>
      <c r="G7205" s="22">
        <v>85</v>
      </c>
      <c r="H7205" s="22">
        <v>38.479999999999997</v>
      </c>
      <c r="I7205" s="22">
        <v>17.89</v>
      </c>
      <c r="J7205" s="22" t="s">
        <v>60</v>
      </c>
      <c r="K7205" s="23">
        <v>183931.05</v>
      </c>
      <c r="L7205" s="23" t="s">
        <v>55</v>
      </c>
      <c r="M7205" s="23" t="s">
        <v>83</v>
      </c>
      <c r="N7205" s="27"/>
      <c r="O7205" s="23" t="s">
        <v>56</v>
      </c>
      <c r="P7205" t="str">
        <f t="shared" si="112"/>
        <v>INSERT INTO @DataTable (Deal, AdvanceDate, PROV, DealPurpose, RateType, BEACON, LTV, TDS, GDS, InsuranceType, PrincipalBalance, OccupancyType, AccountStatus, Closed_Date, DelinquencyBucket) VALUES (7204, '2012-02-29', 'ON', 'Refinance External', 'Fixed', 700, 85, 38.48, 17.89, 'HiRatio', 183931.05, 'Owner-Occupied', 'Open', '1900-01-00', 'Current');</v>
      </c>
    </row>
    <row r="7206" spans="1:16" x14ac:dyDescent="0.35">
      <c r="A7206" s="19">
        <v>7205</v>
      </c>
      <c r="B7206" s="18">
        <v>41019</v>
      </c>
      <c r="C7206" s="19" t="s">
        <v>51</v>
      </c>
      <c r="D7206" s="19" t="s">
        <v>61</v>
      </c>
      <c r="E7206" s="19" t="s">
        <v>53</v>
      </c>
      <c r="F7206" s="19">
        <v>672</v>
      </c>
      <c r="G7206" s="19">
        <v>95</v>
      </c>
      <c r="H7206" s="19">
        <v>36.840000000000003</v>
      </c>
      <c r="I7206" s="19">
        <v>33.950000000000003</v>
      </c>
      <c r="J7206" s="19" t="s">
        <v>60</v>
      </c>
      <c r="K7206" s="20">
        <v>286455.94</v>
      </c>
      <c r="L7206" s="20" t="s">
        <v>55</v>
      </c>
      <c r="M7206" s="20" t="s">
        <v>83</v>
      </c>
      <c r="N7206" s="26"/>
      <c r="O7206" s="20" t="s">
        <v>56</v>
      </c>
      <c r="P7206" t="str">
        <f t="shared" si="112"/>
        <v>INSERT INTO @DataTable (Deal, AdvanceDate, PROV, DealPurpose, RateType, BEACON, LTV, TDS, GDS, InsuranceType, PrincipalBalance, OccupancyType, AccountStatus, Closed_Date, DelinquencyBucket) VALUES (7205, '2012-04-20', 'AB', 'Purchase', 'Fixed', 672, 95, 36.84, 33.95, 'HiRatio', 286455.94, 'Owner-Occupied', 'Open', '1900-01-00', 'Current');</v>
      </c>
    </row>
    <row r="7207" spans="1:16" x14ac:dyDescent="0.35">
      <c r="A7207" s="22">
        <v>7206</v>
      </c>
      <c r="B7207" s="21">
        <v>40823</v>
      </c>
      <c r="C7207" s="22" t="s">
        <v>57</v>
      </c>
      <c r="D7207" s="22" t="s">
        <v>52</v>
      </c>
      <c r="E7207" s="22" t="s">
        <v>53</v>
      </c>
      <c r="F7207" s="22">
        <v>744</v>
      </c>
      <c r="G7207" s="22">
        <v>85</v>
      </c>
      <c r="H7207" s="22">
        <v>40.159999999999997</v>
      </c>
      <c r="I7207" s="22">
        <v>35.049999999999997</v>
      </c>
      <c r="J7207" s="22" t="s">
        <v>60</v>
      </c>
      <c r="K7207" s="23">
        <v>0</v>
      </c>
      <c r="L7207" s="23" t="s">
        <v>55</v>
      </c>
      <c r="M7207" s="23" t="s">
        <v>84</v>
      </c>
      <c r="N7207" s="27">
        <v>42300</v>
      </c>
      <c r="O7207" s="23" t="s">
        <v>56</v>
      </c>
      <c r="P7207" t="str">
        <f t="shared" si="112"/>
        <v>INSERT INTO @DataTable (Deal, AdvanceDate, PROV, DealPurpose, RateType, BEACON, LTV, TDS, GDS, InsuranceType, PrincipalBalance, OccupancyType, AccountStatus, Closed_Date, DelinquencyBucket) VALUES (7206, '2011-10-07', 'ON', 'Refinance External', 'Fixed', 744, 85, 40.16, 35.05, 'HiRatio', 0, 'Owner-Occupied', 'Closed', '2015-10-23', 'Current');</v>
      </c>
    </row>
    <row r="7208" spans="1:16" x14ac:dyDescent="0.35">
      <c r="A7208" s="19">
        <v>7207</v>
      </c>
      <c r="B7208" s="18">
        <v>41011</v>
      </c>
      <c r="C7208" s="19" t="s">
        <v>58</v>
      </c>
      <c r="D7208" s="19" t="s">
        <v>61</v>
      </c>
      <c r="E7208" s="19" t="s">
        <v>53</v>
      </c>
      <c r="F7208" s="19">
        <v>681</v>
      </c>
      <c r="G7208" s="19">
        <v>95</v>
      </c>
      <c r="H7208" s="19">
        <v>37.29</v>
      </c>
      <c r="I7208" s="19">
        <v>25.1</v>
      </c>
      <c r="J7208" s="19" t="s">
        <v>60</v>
      </c>
      <c r="K7208" s="20">
        <v>329272.15999999997</v>
      </c>
      <c r="L7208" s="20" t="s">
        <v>55</v>
      </c>
      <c r="M7208" s="20" t="s">
        <v>83</v>
      </c>
      <c r="N7208" s="26"/>
      <c r="O7208" s="20" t="s">
        <v>56</v>
      </c>
      <c r="P7208" t="str">
        <f t="shared" si="112"/>
        <v>INSERT INTO @DataTable (Deal, AdvanceDate, PROV, DealPurpose, RateType, BEACON, LTV, TDS, GDS, InsuranceType, PrincipalBalance, OccupancyType, AccountStatus, Closed_Date, DelinquencyBucket) VALUES (7207, '2012-04-12', 'BC', 'Purchase', 'Fixed', 681, 95, 37.29, 25.1, 'HiRatio', 329272.16, 'Owner-Occupied', 'Open', '1900-01-00', 'Current');</v>
      </c>
    </row>
    <row r="7209" spans="1:16" x14ac:dyDescent="0.35">
      <c r="A7209" s="22">
        <v>7208</v>
      </c>
      <c r="B7209" s="21">
        <v>40882</v>
      </c>
      <c r="C7209" s="22" t="s">
        <v>63</v>
      </c>
      <c r="D7209" s="22" t="s">
        <v>52</v>
      </c>
      <c r="E7209" s="22"/>
      <c r="F7209" s="22">
        <v>811</v>
      </c>
      <c r="G7209" s="22">
        <v>69.89</v>
      </c>
      <c r="H7209" s="22">
        <v>34.840000000000003</v>
      </c>
      <c r="I7209" s="22">
        <v>33.68</v>
      </c>
      <c r="J7209" s="22" t="s">
        <v>77</v>
      </c>
      <c r="K7209" s="23">
        <v>0</v>
      </c>
      <c r="L7209" s="23" t="s">
        <v>55</v>
      </c>
      <c r="M7209" s="23" t="s">
        <v>84</v>
      </c>
      <c r="N7209" s="27">
        <v>42037</v>
      </c>
      <c r="O7209" s="23" t="s">
        <v>56</v>
      </c>
      <c r="P7209" t="str">
        <f t="shared" si="112"/>
        <v>INSERT INTO @DataTable (Deal, AdvanceDate, PROV, DealPurpose, RateType, BEACON, LTV, TDS, GDS, InsuranceType, PrincipalBalance, OccupancyType, AccountStatus, Closed_Date, DelinquencyBucket) VALUES (7208, '2011-12-05', 'SK', 'Refinance External', '', 811, 69.89, 34.84, 33.68, 'Other', 0, 'Owner-Occupied', 'Closed', '2015-02-02', 'Current');</v>
      </c>
    </row>
    <row r="7210" spans="1:16" x14ac:dyDescent="0.35">
      <c r="A7210" s="19">
        <v>7209</v>
      </c>
      <c r="B7210" s="18">
        <v>42111</v>
      </c>
      <c r="C7210" s="19" t="s">
        <v>57</v>
      </c>
      <c r="D7210" s="19" t="s">
        <v>61</v>
      </c>
      <c r="E7210" s="19" t="s">
        <v>53</v>
      </c>
      <c r="F7210" s="19">
        <v>740</v>
      </c>
      <c r="G7210" s="19">
        <v>95</v>
      </c>
      <c r="H7210" s="19">
        <v>29.45</v>
      </c>
      <c r="I7210" s="19">
        <v>22.16</v>
      </c>
      <c r="J7210" s="19" t="s">
        <v>60</v>
      </c>
      <c r="K7210" s="20">
        <v>290102.71000000002</v>
      </c>
      <c r="L7210" s="20" t="s">
        <v>55</v>
      </c>
      <c r="M7210" s="20" t="s">
        <v>83</v>
      </c>
      <c r="N7210" s="26"/>
      <c r="O7210" s="20" t="s">
        <v>56</v>
      </c>
      <c r="P7210" t="str">
        <f t="shared" si="112"/>
        <v>INSERT INTO @DataTable (Deal, AdvanceDate, PROV, DealPurpose, RateType, BEACON, LTV, TDS, GDS, InsuranceType, PrincipalBalance, OccupancyType, AccountStatus, Closed_Date, DelinquencyBucket) VALUES (7209, '2015-04-17', 'ON', 'Purchase', 'Fixed', 740, 95, 29.45, 22.16, 'HiRatio', 290102.71, 'Owner-Occupied', 'Open', '1900-01-00', 'Current');</v>
      </c>
    </row>
    <row r="7211" spans="1:16" x14ac:dyDescent="0.35">
      <c r="A7211" s="22">
        <v>7210</v>
      </c>
      <c r="B7211" s="21">
        <v>41017</v>
      </c>
      <c r="C7211" s="22" t="s">
        <v>58</v>
      </c>
      <c r="D7211" s="22" t="s">
        <v>61</v>
      </c>
      <c r="E7211" s="22" t="s">
        <v>53</v>
      </c>
      <c r="F7211" s="22">
        <v>666</v>
      </c>
      <c r="G7211" s="22">
        <v>95</v>
      </c>
      <c r="H7211" s="22">
        <v>37.28</v>
      </c>
      <c r="I7211" s="22">
        <v>22.83</v>
      </c>
      <c r="J7211" s="22" t="s">
        <v>60</v>
      </c>
      <c r="K7211" s="23">
        <v>0</v>
      </c>
      <c r="L7211" s="23" t="s">
        <v>55</v>
      </c>
      <c r="M7211" s="23" t="s">
        <v>84</v>
      </c>
      <c r="N7211" s="27">
        <v>42527</v>
      </c>
      <c r="O7211" s="23" t="s">
        <v>56</v>
      </c>
      <c r="P7211" t="str">
        <f t="shared" si="112"/>
        <v>INSERT INTO @DataTable (Deal, AdvanceDate, PROV, DealPurpose, RateType, BEACON, LTV, TDS, GDS, InsuranceType, PrincipalBalance, OccupancyType, AccountStatus, Closed_Date, DelinquencyBucket) VALUES (7210, '2012-04-18', 'BC', 'Purchase', 'Fixed', 666, 95, 37.28, 22.83, 'HiRatio', 0, 'Owner-Occupied', 'Closed', '2016-06-06', 'Current');</v>
      </c>
    </row>
    <row r="7212" spans="1:16" x14ac:dyDescent="0.35">
      <c r="A7212" s="19">
        <v>7211</v>
      </c>
      <c r="B7212" s="18">
        <v>40847</v>
      </c>
      <c r="C7212" s="19" t="s">
        <v>51</v>
      </c>
      <c r="D7212" s="19" t="s">
        <v>61</v>
      </c>
      <c r="E7212" s="19" t="s">
        <v>53</v>
      </c>
      <c r="F7212" s="19">
        <v>718</v>
      </c>
      <c r="G7212" s="19">
        <v>95</v>
      </c>
      <c r="H7212" s="19">
        <v>40.36</v>
      </c>
      <c r="I7212" s="19">
        <v>27.12</v>
      </c>
      <c r="J7212" s="19" t="s">
        <v>60</v>
      </c>
      <c r="K7212" s="20">
        <v>204791.42</v>
      </c>
      <c r="L7212" s="20" t="s">
        <v>55</v>
      </c>
      <c r="M7212" s="20" t="s">
        <v>83</v>
      </c>
      <c r="N7212" s="26"/>
      <c r="O7212" s="20" t="s">
        <v>56</v>
      </c>
      <c r="P7212" t="str">
        <f t="shared" si="112"/>
        <v>INSERT INTO @DataTable (Deal, AdvanceDate, PROV, DealPurpose, RateType, BEACON, LTV, TDS, GDS, InsuranceType, PrincipalBalance, OccupancyType, AccountStatus, Closed_Date, DelinquencyBucket) VALUES (7211, '2011-10-31', 'AB', 'Purchase', 'Fixed', 718, 95, 40.36, 27.12, 'HiRatio', 204791.42, 'Owner-Occupied', 'Open', '1900-01-00', 'Current');</v>
      </c>
    </row>
    <row r="7213" spans="1:16" x14ac:dyDescent="0.35">
      <c r="A7213" s="22">
        <v>7212</v>
      </c>
      <c r="B7213" s="21">
        <v>41423</v>
      </c>
      <c r="C7213" s="22" t="s">
        <v>58</v>
      </c>
      <c r="D7213" s="22" t="s">
        <v>61</v>
      </c>
      <c r="E7213" s="22" t="s">
        <v>53</v>
      </c>
      <c r="F7213" s="22">
        <v>782</v>
      </c>
      <c r="G7213" s="22">
        <v>92.23</v>
      </c>
      <c r="H7213" s="22">
        <v>37.92</v>
      </c>
      <c r="I7213" s="22">
        <v>37.92</v>
      </c>
      <c r="J7213" s="22" t="s">
        <v>60</v>
      </c>
      <c r="K7213" s="23">
        <v>163484.04999999999</v>
      </c>
      <c r="L7213" s="23" t="s">
        <v>55</v>
      </c>
      <c r="M7213" s="23" t="s">
        <v>83</v>
      </c>
      <c r="N7213" s="27"/>
      <c r="O7213" s="23" t="s">
        <v>56</v>
      </c>
      <c r="P7213" t="str">
        <f t="shared" si="112"/>
        <v>INSERT INTO @DataTable (Deal, AdvanceDate, PROV, DealPurpose, RateType, BEACON, LTV, TDS, GDS, InsuranceType, PrincipalBalance, OccupancyType, AccountStatus, Closed_Date, DelinquencyBucket) VALUES (7212, '2013-05-29', 'BC', 'Purchase', 'Fixed', 782, 92.23, 37.92, 37.92, 'HiRatio', 163484.05, 'Owner-Occupied', 'Open', '1900-01-00', 'Current');</v>
      </c>
    </row>
    <row r="7214" spans="1:16" x14ac:dyDescent="0.35">
      <c r="A7214" s="19">
        <v>7213</v>
      </c>
      <c r="B7214" s="18">
        <v>41618</v>
      </c>
      <c r="C7214" s="19" t="s">
        <v>57</v>
      </c>
      <c r="D7214" s="19" t="s">
        <v>68</v>
      </c>
      <c r="E7214" s="19" t="s">
        <v>40</v>
      </c>
      <c r="F7214" s="19">
        <v>612</v>
      </c>
      <c r="G7214" s="19">
        <v>84</v>
      </c>
      <c r="H7214" s="19">
        <v>36.450000000000003</v>
      </c>
      <c r="I7214" s="19">
        <v>26.09</v>
      </c>
      <c r="J7214" s="19" t="s">
        <v>60</v>
      </c>
      <c r="K7214" s="20">
        <v>0</v>
      </c>
      <c r="L7214" s="20" t="s">
        <v>55</v>
      </c>
      <c r="M7214" s="20" t="s">
        <v>84</v>
      </c>
      <c r="N7214" s="26">
        <v>42291</v>
      </c>
      <c r="O7214" s="20" t="s">
        <v>56</v>
      </c>
      <c r="P7214" t="str">
        <f t="shared" si="112"/>
        <v>INSERT INTO @DataTable (Deal, AdvanceDate, PROV, DealPurpose, RateType, BEACON, LTV, TDS, GDS, InsuranceType, PrincipalBalance, OccupancyType, AccountStatus, Closed_Date, DelinquencyBucket) VALUES (7213, '2013-12-10', 'ON', 'Portable', 'ARM', 612, 84, 36.45, 26.09, 'HiRatio', 0, 'Owner-Occupied', 'Closed', '2015-10-14', 'Current');</v>
      </c>
    </row>
    <row r="7215" spans="1:16" x14ac:dyDescent="0.35">
      <c r="A7215" s="22">
        <v>7214</v>
      </c>
      <c r="B7215" s="21">
        <v>40942</v>
      </c>
      <c r="C7215" s="22" t="s">
        <v>57</v>
      </c>
      <c r="D7215" s="22" t="s">
        <v>52</v>
      </c>
      <c r="E7215" s="22" t="s">
        <v>53</v>
      </c>
      <c r="F7215" s="22">
        <v>603</v>
      </c>
      <c r="G7215" s="22">
        <v>65.790000000000006</v>
      </c>
      <c r="H7215" s="22">
        <v>33.54</v>
      </c>
      <c r="I7215" s="22">
        <v>28.1</v>
      </c>
      <c r="J7215" s="22" t="s">
        <v>54</v>
      </c>
      <c r="K7215" s="23">
        <v>0</v>
      </c>
      <c r="L7215" s="23" t="s">
        <v>55</v>
      </c>
      <c r="M7215" s="23" t="s">
        <v>84</v>
      </c>
      <c r="N7215" s="27">
        <v>42664</v>
      </c>
      <c r="O7215" s="23" t="s">
        <v>56</v>
      </c>
      <c r="P7215" t="str">
        <f t="shared" si="112"/>
        <v>INSERT INTO @DataTable (Deal, AdvanceDate, PROV, DealPurpose, RateType, BEACON, LTV, TDS, GDS, InsuranceType, PrincipalBalance, OccupancyType, AccountStatus, Closed_Date, DelinquencyBucket) VALUES (7214, '2012-02-03', 'ON', 'Refinance External', 'Fixed', 603, 65.79, 33.54, 28.1, 'Conv', 0, 'Owner-Occupied', 'Closed', '2016-10-21', 'Current');</v>
      </c>
    </row>
    <row r="7216" spans="1:16" x14ac:dyDescent="0.35">
      <c r="A7216" s="19">
        <v>7215</v>
      </c>
      <c r="B7216" s="18">
        <v>41760</v>
      </c>
      <c r="C7216" s="19" t="s">
        <v>57</v>
      </c>
      <c r="D7216" s="19" t="s">
        <v>52</v>
      </c>
      <c r="E7216" s="19" t="s">
        <v>40</v>
      </c>
      <c r="F7216" s="19">
        <v>682</v>
      </c>
      <c r="G7216" s="19">
        <v>80</v>
      </c>
      <c r="H7216" s="19">
        <v>28.8</v>
      </c>
      <c r="I7216" s="19">
        <v>28.67</v>
      </c>
      <c r="J7216" s="19" t="s">
        <v>54</v>
      </c>
      <c r="K7216" s="20">
        <v>221607.56</v>
      </c>
      <c r="L7216" s="20" t="s">
        <v>55</v>
      </c>
      <c r="M7216" s="20" t="s">
        <v>83</v>
      </c>
      <c r="N7216" s="26"/>
      <c r="O7216" s="20" t="s">
        <v>56</v>
      </c>
      <c r="P7216" t="str">
        <f t="shared" si="112"/>
        <v>INSERT INTO @DataTable (Deal, AdvanceDate, PROV, DealPurpose, RateType, BEACON, LTV, TDS, GDS, InsuranceType, PrincipalBalance, OccupancyType, AccountStatus, Closed_Date, DelinquencyBucket) VALUES (7215, '2014-05-01', 'ON', 'Refinance External', 'ARM', 682, 80, 28.8, 28.67, 'Conv', 221607.56, 'Owner-Occupied', 'Open', '1900-01-00', 'Current');</v>
      </c>
    </row>
    <row r="7217" spans="1:16" x14ac:dyDescent="0.35">
      <c r="A7217" s="22">
        <v>7216</v>
      </c>
      <c r="B7217" s="21">
        <v>40662</v>
      </c>
      <c r="C7217" s="22" t="s">
        <v>57</v>
      </c>
      <c r="D7217" s="22" t="s">
        <v>61</v>
      </c>
      <c r="E7217" s="22" t="s">
        <v>40</v>
      </c>
      <c r="F7217" s="22">
        <v>773</v>
      </c>
      <c r="G7217" s="22">
        <v>80</v>
      </c>
      <c r="H7217" s="22">
        <v>18.7</v>
      </c>
      <c r="I7217" s="22">
        <v>21.01</v>
      </c>
      <c r="J7217" s="22" t="s">
        <v>54</v>
      </c>
      <c r="K7217" s="23">
        <v>433701.05</v>
      </c>
      <c r="L7217" s="23" t="s">
        <v>55</v>
      </c>
      <c r="M7217" s="23" t="s">
        <v>83</v>
      </c>
      <c r="N7217" s="27"/>
      <c r="O7217" s="23" t="s">
        <v>56</v>
      </c>
      <c r="P7217" t="str">
        <f t="shared" si="112"/>
        <v>INSERT INTO @DataTable (Deal, AdvanceDate, PROV, DealPurpose, RateType, BEACON, LTV, TDS, GDS, InsuranceType, PrincipalBalance, OccupancyType, AccountStatus, Closed_Date, DelinquencyBucket) VALUES (7216, '2011-04-29', 'ON', 'Purchase', 'ARM', 773, 80, 18.7, 21.01, 'Conv', 433701.05, 'Owner-Occupied', 'Open', '1900-01-00', 'Current');</v>
      </c>
    </row>
    <row r="7218" spans="1:16" x14ac:dyDescent="0.35">
      <c r="A7218" s="19">
        <v>7217</v>
      </c>
      <c r="B7218" s="18">
        <v>40647</v>
      </c>
      <c r="C7218" s="19" t="s">
        <v>51</v>
      </c>
      <c r="D7218" s="19" t="s">
        <v>61</v>
      </c>
      <c r="E7218" s="19" t="s">
        <v>53</v>
      </c>
      <c r="F7218" s="19">
        <v>627</v>
      </c>
      <c r="G7218" s="19">
        <v>90</v>
      </c>
      <c r="H7218" s="19">
        <v>37.4</v>
      </c>
      <c r="I7218" s="19">
        <v>26.98</v>
      </c>
      <c r="J7218" s="19" t="s">
        <v>60</v>
      </c>
      <c r="K7218" s="20">
        <v>0</v>
      </c>
      <c r="L7218" s="20" t="s">
        <v>55</v>
      </c>
      <c r="M7218" s="20" t="s">
        <v>84</v>
      </c>
      <c r="N7218" s="26">
        <v>42325</v>
      </c>
      <c r="O7218" s="20" t="s">
        <v>56</v>
      </c>
      <c r="P7218" t="str">
        <f t="shared" si="112"/>
        <v>INSERT INTO @DataTable (Deal, AdvanceDate, PROV, DealPurpose, RateType, BEACON, LTV, TDS, GDS, InsuranceType, PrincipalBalance, OccupancyType, AccountStatus, Closed_Date, DelinquencyBucket) VALUES (7217, '2011-04-14', 'AB', 'Purchase', 'Fixed', 627, 90, 37.4, 26.98, 'HiRatio', 0, 'Owner-Occupied', 'Closed', '2015-11-17', 'Current');</v>
      </c>
    </row>
    <row r="7219" spans="1:16" x14ac:dyDescent="0.35">
      <c r="A7219" s="22">
        <v>7218</v>
      </c>
      <c r="B7219" s="21">
        <v>40945</v>
      </c>
      <c r="C7219" s="22" t="s">
        <v>51</v>
      </c>
      <c r="D7219" s="22" t="s">
        <v>52</v>
      </c>
      <c r="E7219" s="22" t="s">
        <v>53</v>
      </c>
      <c r="F7219" s="22">
        <v>760</v>
      </c>
      <c r="G7219" s="22">
        <v>79.56</v>
      </c>
      <c r="H7219" s="22">
        <v>44.76</v>
      </c>
      <c r="I7219" s="22">
        <v>12.36</v>
      </c>
      <c r="J7219" s="22" t="s">
        <v>54</v>
      </c>
      <c r="K7219" s="23">
        <v>192249.22</v>
      </c>
      <c r="L7219" s="23" t="s">
        <v>62</v>
      </c>
      <c r="M7219" s="23" t="s">
        <v>83</v>
      </c>
      <c r="N7219" s="27"/>
      <c r="O7219" s="23" t="s">
        <v>56</v>
      </c>
      <c r="P7219" t="str">
        <f t="shared" si="112"/>
        <v>INSERT INTO @DataTable (Deal, AdvanceDate, PROV, DealPurpose, RateType, BEACON, LTV, TDS, GDS, InsuranceType, PrincipalBalance, OccupancyType, AccountStatus, Closed_Date, DelinquencyBucket) VALUES (7218, '2012-02-06', 'AB', 'Refinance External', 'Fixed', 760, 79.56, 44.76, 12.36, 'Conv', 192249.22, 'Rental', 'Open', '1900-01-00', 'Current');</v>
      </c>
    </row>
    <row r="7220" spans="1:16" x14ac:dyDescent="0.35">
      <c r="A7220" s="19">
        <v>7219</v>
      </c>
      <c r="B7220" s="18">
        <v>42611</v>
      </c>
      <c r="C7220" s="19" t="s">
        <v>57</v>
      </c>
      <c r="D7220" s="19" t="s">
        <v>52</v>
      </c>
      <c r="E7220" s="19" t="s">
        <v>53</v>
      </c>
      <c r="F7220" s="19">
        <v>647</v>
      </c>
      <c r="G7220" s="19">
        <v>75.97</v>
      </c>
      <c r="H7220" s="19">
        <v>33.67</v>
      </c>
      <c r="I7220" s="19">
        <v>29.6</v>
      </c>
      <c r="J7220" s="19" t="s">
        <v>54</v>
      </c>
      <c r="K7220" s="20">
        <v>576782.85</v>
      </c>
      <c r="L7220" s="20" t="s">
        <v>55</v>
      </c>
      <c r="M7220" s="20" t="s">
        <v>83</v>
      </c>
      <c r="N7220" s="26"/>
      <c r="O7220" s="20" t="s">
        <v>56</v>
      </c>
      <c r="P7220" t="str">
        <f t="shared" si="112"/>
        <v>INSERT INTO @DataTable (Deal, AdvanceDate, PROV, DealPurpose, RateType, BEACON, LTV, TDS, GDS, InsuranceType, PrincipalBalance, OccupancyType, AccountStatus, Closed_Date, DelinquencyBucket) VALUES (7219, '2016-08-29', 'ON', 'Refinance External', 'Fixed', 647, 75.97, 33.67, 29.6, 'Conv', 576782.85, 'Owner-Occupied', 'Open', '1900-01-00', 'Current');</v>
      </c>
    </row>
    <row r="7221" spans="1:16" x14ac:dyDescent="0.35">
      <c r="A7221" s="22">
        <v>7220</v>
      </c>
      <c r="B7221" s="21">
        <v>41596</v>
      </c>
      <c r="C7221" s="22" t="s">
        <v>58</v>
      </c>
      <c r="D7221" s="22" t="s">
        <v>61</v>
      </c>
      <c r="E7221" s="22" t="s">
        <v>53</v>
      </c>
      <c r="F7221" s="22">
        <v>751</v>
      </c>
      <c r="G7221" s="22">
        <v>95</v>
      </c>
      <c r="H7221" s="22">
        <v>42.61</v>
      </c>
      <c r="I7221" s="22">
        <v>34.14</v>
      </c>
      <c r="J7221" s="22" t="s">
        <v>60</v>
      </c>
      <c r="K7221" s="23">
        <v>230908.5</v>
      </c>
      <c r="L7221" s="23" t="s">
        <v>55</v>
      </c>
      <c r="M7221" s="23" t="s">
        <v>83</v>
      </c>
      <c r="N7221" s="27"/>
      <c r="O7221" s="23" t="s">
        <v>56</v>
      </c>
      <c r="P7221" t="str">
        <f t="shared" si="112"/>
        <v>INSERT INTO @DataTable (Deal, AdvanceDate, PROV, DealPurpose, RateType, BEACON, LTV, TDS, GDS, InsuranceType, PrincipalBalance, OccupancyType, AccountStatus, Closed_Date, DelinquencyBucket) VALUES (7220, '2013-11-18', 'BC', 'Purchase', 'Fixed', 751, 95, 42.61, 34.14, 'HiRatio', 230908.5, 'Owner-Occupied', 'Open', '1900-01-00', 'Current');</v>
      </c>
    </row>
    <row r="7222" spans="1:16" x14ac:dyDescent="0.35">
      <c r="A7222" s="19">
        <v>7221</v>
      </c>
      <c r="B7222" s="18">
        <v>41026</v>
      </c>
      <c r="C7222" s="19" t="s">
        <v>57</v>
      </c>
      <c r="D7222" s="19" t="s">
        <v>61</v>
      </c>
      <c r="E7222" s="19" t="s">
        <v>53</v>
      </c>
      <c r="F7222" s="19">
        <v>743</v>
      </c>
      <c r="G7222" s="19">
        <v>95</v>
      </c>
      <c r="H7222" s="19">
        <v>34.020000000000003</v>
      </c>
      <c r="I7222" s="19">
        <v>27.44</v>
      </c>
      <c r="J7222" s="19" t="s">
        <v>60</v>
      </c>
      <c r="K7222" s="20">
        <v>246251.95</v>
      </c>
      <c r="L7222" s="20" t="s">
        <v>55</v>
      </c>
      <c r="M7222" s="20" t="s">
        <v>83</v>
      </c>
      <c r="N7222" s="26"/>
      <c r="O7222" s="20" t="s">
        <v>56</v>
      </c>
      <c r="P7222" t="str">
        <f t="shared" si="112"/>
        <v>INSERT INTO @DataTable (Deal, AdvanceDate, PROV, DealPurpose, RateType, BEACON, LTV, TDS, GDS, InsuranceType, PrincipalBalance, OccupancyType, AccountStatus, Closed_Date, DelinquencyBucket) VALUES (7221, '2012-04-27', 'ON', 'Purchase', 'Fixed', 743, 95, 34.02, 27.44, 'HiRatio', 246251.95, 'Owner-Occupied', 'Open', '1900-01-00', 'Current');</v>
      </c>
    </row>
    <row r="7223" spans="1:16" x14ac:dyDescent="0.35">
      <c r="A7223" s="22">
        <v>7222</v>
      </c>
      <c r="B7223" s="21">
        <v>40809</v>
      </c>
      <c r="C7223" s="22" t="s">
        <v>63</v>
      </c>
      <c r="D7223" s="22" t="s">
        <v>61</v>
      </c>
      <c r="E7223" s="22" t="s">
        <v>53</v>
      </c>
      <c r="F7223" s="22">
        <v>673</v>
      </c>
      <c r="G7223" s="22">
        <v>95</v>
      </c>
      <c r="H7223" s="22">
        <v>35.32</v>
      </c>
      <c r="I7223" s="22">
        <v>16.600000000000001</v>
      </c>
      <c r="J7223" s="22" t="s">
        <v>60</v>
      </c>
      <c r="K7223" s="23">
        <v>196318.02</v>
      </c>
      <c r="L7223" s="23" t="s">
        <v>55</v>
      </c>
      <c r="M7223" s="23" t="s">
        <v>83</v>
      </c>
      <c r="N7223" s="27"/>
      <c r="O7223" s="23" t="s">
        <v>56</v>
      </c>
      <c r="P7223" t="str">
        <f t="shared" si="112"/>
        <v>INSERT INTO @DataTable (Deal, AdvanceDate, PROV, DealPurpose, RateType, BEACON, LTV, TDS, GDS, InsuranceType, PrincipalBalance, OccupancyType, AccountStatus, Closed_Date, DelinquencyBucket) VALUES (7222, '2011-09-23', 'SK', 'Purchase', 'Fixed', 673, 95, 35.32, 16.6, 'HiRatio', 196318.02, 'Owner-Occupied', 'Open', '1900-01-00', 'Current');</v>
      </c>
    </row>
    <row r="7224" spans="1:16" x14ac:dyDescent="0.35">
      <c r="A7224" s="19">
        <v>7223</v>
      </c>
      <c r="B7224" s="18">
        <v>40834</v>
      </c>
      <c r="C7224" s="19" t="s">
        <v>74</v>
      </c>
      <c r="D7224" s="19" t="s">
        <v>52</v>
      </c>
      <c r="E7224" s="19" t="s">
        <v>53</v>
      </c>
      <c r="F7224" s="19">
        <v>663</v>
      </c>
      <c r="G7224" s="19">
        <v>80</v>
      </c>
      <c r="H7224" s="19">
        <v>30.37</v>
      </c>
      <c r="I7224" s="19">
        <v>29.06</v>
      </c>
      <c r="J7224" s="19" t="s">
        <v>54</v>
      </c>
      <c r="K7224" s="20">
        <v>0</v>
      </c>
      <c r="L7224" s="20" t="s">
        <v>62</v>
      </c>
      <c r="M7224" s="20" t="s">
        <v>84</v>
      </c>
      <c r="N7224" s="26">
        <v>41934</v>
      </c>
      <c r="O7224" s="20" t="s">
        <v>56</v>
      </c>
      <c r="P7224" t="str">
        <f t="shared" si="112"/>
        <v>INSERT INTO @DataTable (Deal, AdvanceDate, PROV, DealPurpose, RateType, BEACON, LTV, TDS, GDS, InsuranceType, PrincipalBalance, OccupancyType, AccountStatus, Closed_Date, DelinquencyBucket) VALUES (7223, '2011-10-18', 'MB', 'Refinance External', 'Fixed', 663, 80, 30.37, 29.06, 'Conv', 0, 'Rental', 'Closed', '2014-10-22', 'Current');</v>
      </c>
    </row>
    <row r="7225" spans="1:16" x14ac:dyDescent="0.35">
      <c r="A7225" s="22">
        <v>7224</v>
      </c>
      <c r="B7225" s="21">
        <v>40749</v>
      </c>
      <c r="C7225" s="22" t="s">
        <v>51</v>
      </c>
      <c r="D7225" s="22" t="s">
        <v>61</v>
      </c>
      <c r="E7225" s="22" t="s">
        <v>53</v>
      </c>
      <c r="F7225" s="22">
        <v>737</v>
      </c>
      <c r="G7225" s="22">
        <v>95</v>
      </c>
      <c r="H7225" s="22">
        <v>42.57</v>
      </c>
      <c r="I7225" s="22">
        <v>27.76</v>
      </c>
      <c r="J7225" s="22" t="s">
        <v>60</v>
      </c>
      <c r="K7225" s="23">
        <v>179079.9</v>
      </c>
      <c r="L7225" s="23" t="s">
        <v>55</v>
      </c>
      <c r="M7225" s="23" t="s">
        <v>83</v>
      </c>
      <c r="N7225" s="27"/>
      <c r="O7225" s="23" t="s">
        <v>56</v>
      </c>
      <c r="P7225" t="str">
        <f t="shared" si="112"/>
        <v>INSERT INTO @DataTable (Deal, AdvanceDate, PROV, DealPurpose, RateType, BEACON, LTV, TDS, GDS, InsuranceType, PrincipalBalance, OccupancyType, AccountStatus, Closed_Date, DelinquencyBucket) VALUES (7224, '2011-07-25', 'AB', 'Purchase', 'Fixed', 737, 95, 42.57, 27.76, 'HiRatio', 179079.9, 'Owner-Occupied', 'Open', '1900-01-00', 'Current');</v>
      </c>
    </row>
    <row r="7226" spans="1:16" x14ac:dyDescent="0.35">
      <c r="A7226" s="19">
        <v>7225</v>
      </c>
      <c r="B7226" s="18">
        <v>42352</v>
      </c>
      <c r="C7226" s="19" t="s">
        <v>57</v>
      </c>
      <c r="D7226" s="19" t="s">
        <v>59</v>
      </c>
      <c r="E7226" s="19" t="s">
        <v>40</v>
      </c>
      <c r="F7226" s="19">
        <v>836</v>
      </c>
      <c r="G7226" s="19">
        <v>67.53</v>
      </c>
      <c r="H7226" s="19">
        <v>26.91</v>
      </c>
      <c r="I7226" s="19">
        <v>26.91</v>
      </c>
      <c r="J7226" s="19" t="s">
        <v>54</v>
      </c>
      <c r="K7226" s="20">
        <v>0</v>
      </c>
      <c r="L7226" s="20" t="s">
        <v>55</v>
      </c>
      <c r="M7226" s="20" t="s">
        <v>84</v>
      </c>
      <c r="N7226" s="26">
        <v>42608</v>
      </c>
      <c r="O7226" s="20" t="s">
        <v>56</v>
      </c>
      <c r="P7226" t="str">
        <f t="shared" si="112"/>
        <v>INSERT INTO @DataTable (Deal, AdvanceDate, PROV, DealPurpose, RateType, BEACON, LTV, TDS, GDS, InsuranceType, PrincipalBalance, OccupancyType, AccountStatus, Closed_Date, DelinquencyBucket) VALUES (7225, '2015-12-14', 'ON', 'Transfer', 'ARM', 836, 67.53, 26.91, 26.91, 'Conv', 0, 'Owner-Occupied', 'Closed', '2016-08-26', 'Current');</v>
      </c>
    </row>
    <row r="7227" spans="1:16" x14ac:dyDescent="0.35">
      <c r="A7227" s="22">
        <v>7226</v>
      </c>
      <c r="B7227" s="21">
        <v>42173</v>
      </c>
      <c r="C7227" s="22" t="s">
        <v>51</v>
      </c>
      <c r="D7227" s="22" t="s">
        <v>61</v>
      </c>
      <c r="E7227" s="22" t="s">
        <v>40</v>
      </c>
      <c r="F7227" s="22">
        <v>771</v>
      </c>
      <c r="G7227" s="22">
        <v>80</v>
      </c>
      <c r="H7227" s="22">
        <v>23.16</v>
      </c>
      <c r="I7227" s="22">
        <v>22.92</v>
      </c>
      <c r="J7227" s="22" t="s">
        <v>54</v>
      </c>
      <c r="K7227" s="23">
        <v>387304.88</v>
      </c>
      <c r="L7227" s="23" t="s">
        <v>55</v>
      </c>
      <c r="M7227" s="23" t="s">
        <v>83</v>
      </c>
      <c r="N7227" s="27"/>
      <c r="O7227" s="23" t="s">
        <v>56</v>
      </c>
      <c r="P7227" t="str">
        <f t="shared" si="112"/>
        <v>INSERT INTO @DataTable (Deal, AdvanceDate, PROV, DealPurpose, RateType, BEACON, LTV, TDS, GDS, InsuranceType, PrincipalBalance, OccupancyType, AccountStatus, Closed_Date, DelinquencyBucket) VALUES (7226, '2015-06-18', 'AB', 'Purchase', 'ARM', 771, 80, 23.16, 22.92, 'Conv', 387304.88, 'Owner-Occupied', 'Open', '1900-01-00', 'Current');</v>
      </c>
    </row>
    <row r="7228" spans="1:16" x14ac:dyDescent="0.35">
      <c r="A7228" s="19">
        <v>7227</v>
      </c>
      <c r="B7228" s="18">
        <v>42062</v>
      </c>
      <c r="C7228" s="19" t="s">
        <v>58</v>
      </c>
      <c r="D7228" s="19" t="s">
        <v>52</v>
      </c>
      <c r="E7228" s="19" t="s">
        <v>53</v>
      </c>
      <c r="F7228" s="19">
        <v>750</v>
      </c>
      <c r="G7228" s="19">
        <v>47.09</v>
      </c>
      <c r="H7228" s="19">
        <v>34.61</v>
      </c>
      <c r="I7228" s="19">
        <v>26.09</v>
      </c>
      <c r="J7228" s="19" t="s">
        <v>54</v>
      </c>
      <c r="K7228" s="20">
        <v>216651.6</v>
      </c>
      <c r="L7228" s="20" t="s">
        <v>55</v>
      </c>
      <c r="M7228" s="20" t="s">
        <v>83</v>
      </c>
      <c r="N7228" s="26"/>
      <c r="O7228" s="20" t="s">
        <v>56</v>
      </c>
      <c r="P7228" t="str">
        <f t="shared" si="112"/>
        <v>INSERT INTO @DataTable (Deal, AdvanceDate, PROV, DealPurpose, RateType, BEACON, LTV, TDS, GDS, InsuranceType, PrincipalBalance, OccupancyType, AccountStatus, Closed_Date, DelinquencyBucket) VALUES (7227, '2015-02-27', 'BC', 'Refinance External', 'Fixed', 750, 47.09, 34.61, 26.09, 'Conv', 216651.6, 'Owner-Occupied', 'Open', '1900-01-00', 'Current');</v>
      </c>
    </row>
    <row r="7229" spans="1:16" x14ac:dyDescent="0.35">
      <c r="A7229" s="22">
        <v>7228</v>
      </c>
      <c r="B7229" s="21">
        <v>40850</v>
      </c>
      <c r="C7229" s="22" t="s">
        <v>57</v>
      </c>
      <c r="D7229" s="22" t="s">
        <v>52</v>
      </c>
      <c r="E7229" s="22" t="s">
        <v>40</v>
      </c>
      <c r="F7229" s="22">
        <v>772</v>
      </c>
      <c r="G7229" s="22">
        <v>80</v>
      </c>
      <c r="H7229" s="22">
        <v>40.47</v>
      </c>
      <c r="I7229" s="22">
        <v>10.32</v>
      </c>
      <c r="J7229" s="22" t="s">
        <v>54</v>
      </c>
      <c r="K7229" s="23">
        <v>112217.94</v>
      </c>
      <c r="L7229" s="23" t="s">
        <v>62</v>
      </c>
      <c r="M7229" s="23" t="s">
        <v>83</v>
      </c>
      <c r="N7229" s="27"/>
      <c r="O7229" s="23" t="s">
        <v>56</v>
      </c>
      <c r="P7229" t="str">
        <f t="shared" si="112"/>
        <v>INSERT INTO @DataTable (Deal, AdvanceDate, PROV, DealPurpose, RateType, BEACON, LTV, TDS, GDS, InsuranceType, PrincipalBalance, OccupancyType, AccountStatus, Closed_Date, DelinquencyBucket) VALUES (7228, '2011-11-03', 'ON', 'Refinance External', 'ARM', 772, 80, 40.47, 10.32, 'Conv', 112217.94, 'Rental', 'Open', '1900-01-00', 'Current');</v>
      </c>
    </row>
    <row r="7230" spans="1:16" x14ac:dyDescent="0.35">
      <c r="A7230" s="19">
        <v>7229</v>
      </c>
      <c r="B7230" s="18">
        <v>42580</v>
      </c>
      <c r="C7230" s="19" t="s">
        <v>58</v>
      </c>
      <c r="D7230" s="19" t="s">
        <v>61</v>
      </c>
      <c r="E7230" s="19" t="s">
        <v>53</v>
      </c>
      <c r="F7230" s="19">
        <v>785</v>
      </c>
      <c r="G7230" s="19">
        <v>90</v>
      </c>
      <c r="H7230" s="19">
        <v>34.9</v>
      </c>
      <c r="I7230" s="19">
        <v>20.75</v>
      </c>
      <c r="J7230" s="19" t="s">
        <v>60</v>
      </c>
      <c r="K7230" s="20">
        <v>455859.82</v>
      </c>
      <c r="L7230" s="20" t="s">
        <v>55</v>
      </c>
      <c r="M7230" s="20" t="s">
        <v>83</v>
      </c>
      <c r="N7230" s="26"/>
      <c r="O7230" s="20" t="s">
        <v>56</v>
      </c>
      <c r="P7230" t="str">
        <f t="shared" si="112"/>
        <v>INSERT INTO @DataTable (Deal, AdvanceDate, PROV, DealPurpose, RateType, BEACON, LTV, TDS, GDS, InsuranceType, PrincipalBalance, OccupancyType, AccountStatus, Closed_Date, DelinquencyBucket) VALUES (7229, '2016-07-29', 'BC', 'Purchase', 'Fixed', 785, 90, 34.9, 20.75, 'HiRatio', 455859.82, 'Owner-Occupied', 'Open', '1900-01-00', 'Current');</v>
      </c>
    </row>
    <row r="7231" spans="1:16" x14ac:dyDescent="0.35">
      <c r="A7231" s="22">
        <v>7230</v>
      </c>
      <c r="B7231" s="21">
        <v>42111</v>
      </c>
      <c r="C7231" s="22" t="s">
        <v>57</v>
      </c>
      <c r="D7231" s="22" t="s">
        <v>61</v>
      </c>
      <c r="E7231" s="22" t="s">
        <v>40</v>
      </c>
      <c r="F7231" s="22">
        <v>795</v>
      </c>
      <c r="G7231" s="22">
        <v>95</v>
      </c>
      <c r="H7231" s="22">
        <v>32.090000000000003</v>
      </c>
      <c r="I7231" s="22">
        <v>25.27</v>
      </c>
      <c r="J7231" s="22" t="s">
        <v>60</v>
      </c>
      <c r="K7231" s="23">
        <v>0</v>
      </c>
      <c r="L7231" s="23" t="s">
        <v>55</v>
      </c>
      <c r="M7231" s="23" t="s">
        <v>84</v>
      </c>
      <c r="N7231" s="27">
        <v>42647</v>
      </c>
      <c r="O7231" s="23" t="s">
        <v>56</v>
      </c>
      <c r="P7231" t="str">
        <f t="shared" si="112"/>
        <v>INSERT INTO @DataTable (Deal, AdvanceDate, PROV, DealPurpose, RateType, BEACON, LTV, TDS, GDS, InsuranceType, PrincipalBalance, OccupancyType, AccountStatus, Closed_Date, DelinquencyBucket) VALUES (7230, '2015-04-17', 'ON', 'Purchase', 'ARM', 795, 95, 32.09, 25.27, 'HiRatio', 0, 'Owner-Occupied', 'Closed', '2016-10-04', 'Current');</v>
      </c>
    </row>
    <row r="7232" spans="1:16" x14ac:dyDescent="0.35">
      <c r="A7232" s="19">
        <v>7231</v>
      </c>
      <c r="B7232" s="18">
        <v>41884</v>
      </c>
      <c r="C7232" s="19" t="s">
        <v>57</v>
      </c>
      <c r="D7232" s="19" t="s">
        <v>61</v>
      </c>
      <c r="E7232" s="19" t="s">
        <v>40</v>
      </c>
      <c r="F7232" s="19">
        <v>669</v>
      </c>
      <c r="G7232" s="19">
        <v>90</v>
      </c>
      <c r="H7232" s="19">
        <v>30.79</v>
      </c>
      <c r="I7232" s="19">
        <v>24.96</v>
      </c>
      <c r="J7232" s="19" t="s">
        <v>60</v>
      </c>
      <c r="K7232" s="20">
        <v>487310.89</v>
      </c>
      <c r="L7232" s="20" t="s">
        <v>55</v>
      </c>
      <c r="M7232" s="20" t="s">
        <v>83</v>
      </c>
      <c r="N7232" s="26"/>
      <c r="O7232" s="20" t="s">
        <v>56</v>
      </c>
      <c r="P7232" t="str">
        <f t="shared" si="112"/>
        <v>INSERT INTO @DataTable (Deal, AdvanceDate, PROV, DealPurpose, RateType, BEACON, LTV, TDS, GDS, InsuranceType, PrincipalBalance, OccupancyType, AccountStatus, Closed_Date, DelinquencyBucket) VALUES (7231, '2014-09-02', 'ON', 'Purchase', 'ARM', 669, 90, 30.79, 24.96, 'HiRatio', 487310.89, 'Owner-Occupied', 'Open', '1900-01-00', 'Current');</v>
      </c>
    </row>
    <row r="7233" spans="1:16" x14ac:dyDescent="0.35">
      <c r="A7233" s="22">
        <v>7232</v>
      </c>
      <c r="B7233" s="21">
        <v>41865</v>
      </c>
      <c r="C7233" s="22" t="s">
        <v>57</v>
      </c>
      <c r="D7233" s="22" t="s">
        <v>52</v>
      </c>
      <c r="E7233" s="22" t="s">
        <v>40</v>
      </c>
      <c r="F7233" s="22">
        <v>770</v>
      </c>
      <c r="G7233" s="22">
        <v>80</v>
      </c>
      <c r="H7233" s="22">
        <v>24.19</v>
      </c>
      <c r="I7233" s="22">
        <v>18.600000000000001</v>
      </c>
      <c r="J7233" s="22" t="s">
        <v>54</v>
      </c>
      <c r="K7233" s="23">
        <v>338882.89</v>
      </c>
      <c r="L7233" s="23" t="s">
        <v>55</v>
      </c>
      <c r="M7233" s="23" t="s">
        <v>83</v>
      </c>
      <c r="N7233" s="27"/>
      <c r="O7233" s="23" t="s">
        <v>56</v>
      </c>
      <c r="P7233" t="str">
        <f t="shared" si="112"/>
        <v>INSERT INTO @DataTable (Deal, AdvanceDate, PROV, DealPurpose, RateType, BEACON, LTV, TDS, GDS, InsuranceType, PrincipalBalance, OccupancyType, AccountStatus, Closed_Date, DelinquencyBucket) VALUES (7232, '2014-08-14', 'ON', 'Refinance External', 'ARM', 770, 80, 24.19, 18.6, 'Conv', 338882.89, 'Owner-Occupied', 'Open', '1900-01-00', 'Current');</v>
      </c>
    </row>
    <row r="7234" spans="1:16" x14ac:dyDescent="0.35">
      <c r="A7234" s="19">
        <v>7233</v>
      </c>
      <c r="B7234" s="18">
        <v>41096</v>
      </c>
      <c r="C7234" s="19" t="s">
        <v>51</v>
      </c>
      <c r="D7234" s="19" t="s">
        <v>52</v>
      </c>
      <c r="E7234" s="19" t="s">
        <v>53</v>
      </c>
      <c r="F7234" s="19">
        <v>749</v>
      </c>
      <c r="G7234" s="19">
        <v>85</v>
      </c>
      <c r="H7234" s="19">
        <v>40.22</v>
      </c>
      <c r="I7234" s="19">
        <v>29.52</v>
      </c>
      <c r="J7234" s="19" t="s">
        <v>60</v>
      </c>
      <c r="K7234" s="20">
        <v>228415.53</v>
      </c>
      <c r="L7234" s="20" t="s">
        <v>55</v>
      </c>
      <c r="M7234" s="20" t="s">
        <v>83</v>
      </c>
      <c r="N7234" s="26"/>
      <c r="O7234" s="20" t="s">
        <v>56</v>
      </c>
      <c r="P7234" t="str">
        <f t="shared" si="112"/>
        <v>INSERT INTO @DataTable (Deal, AdvanceDate, PROV, DealPurpose, RateType, BEACON, LTV, TDS, GDS, InsuranceType, PrincipalBalance, OccupancyType, AccountStatus, Closed_Date, DelinquencyBucket) VALUES (7233, '2012-07-06', 'AB', 'Refinance External', 'Fixed', 749, 85, 40.22, 29.52, 'HiRatio', 228415.53, 'Owner-Occupied', 'Open', '1900-01-00', 'Current');</v>
      </c>
    </row>
    <row r="7235" spans="1:16" x14ac:dyDescent="0.35">
      <c r="A7235" s="22">
        <v>7234</v>
      </c>
      <c r="B7235" s="21">
        <v>42156</v>
      </c>
      <c r="C7235" s="22" t="s">
        <v>57</v>
      </c>
      <c r="D7235" s="22" t="s">
        <v>52</v>
      </c>
      <c r="E7235" s="22" t="s">
        <v>53</v>
      </c>
      <c r="F7235" s="22">
        <v>733</v>
      </c>
      <c r="G7235" s="22">
        <v>77.33</v>
      </c>
      <c r="H7235" s="22">
        <v>28.64</v>
      </c>
      <c r="I7235" s="22">
        <v>28.64</v>
      </c>
      <c r="J7235" s="22" t="s">
        <v>54</v>
      </c>
      <c r="K7235" s="23">
        <v>0</v>
      </c>
      <c r="L7235" s="23" t="s">
        <v>55</v>
      </c>
      <c r="M7235" s="23" t="s">
        <v>84</v>
      </c>
      <c r="N7235" s="27">
        <v>42632</v>
      </c>
      <c r="O7235" s="23" t="s">
        <v>56</v>
      </c>
      <c r="P7235" t="str">
        <f t="shared" ref="P7235:P7298" si="113">"INSERT INTO @DataTable (Deal, AdvanceDate, PROV, DealPurpose, RateType, BEACON, LTV, TDS, GDS, InsuranceType, PrincipalBalance, OccupancyType, AccountStatus, Closed_Date, DelinquencyBucket) VALUES (" &amp; A7235 &amp; ", " &amp; "'" &amp; TEXT(B7235, "yyyy-mm-dd") &amp; "', '" &amp; C7235 &amp; "', '" &amp; D7235 &amp; "', '" &amp; E7235 &amp; "', " &amp; F7235 &amp; ", " &amp; G7235 &amp; ", " &amp; H7235 &amp; ", " &amp; I7235 &amp; ", '" &amp; J7235 &amp; "', " &amp; K7235 &amp; ", '" &amp; L7235 &amp; "', '" &amp; M7235 &amp; "', '" &amp;TEXT(N7235, "yyyy-mm-dd") &amp; "', '" &amp; O7235 &amp; "');"</f>
        <v>INSERT INTO @DataTable (Deal, AdvanceDate, PROV, DealPurpose, RateType, BEACON, LTV, TDS, GDS, InsuranceType, PrincipalBalance, OccupancyType, AccountStatus, Closed_Date, DelinquencyBucket) VALUES (7234, '2015-06-01', 'ON', 'Refinance External', 'Fixed', 733, 77.33, 28.64, 28.64, 'Conv', 0, 'Owner-Occupied', 'Closed', '2016-09-19', 'Current');</v>
      </c>
    </row>
    <row r="7236" spans="1:16" x14ac:dyDescent="0.35">
      <c r="A7236" s="19">
        <v>7235</v>
      </c>
      <c r="B7236" s="18">
        <v>41733</v>
      </c>
      <c r="C7236" s="19" t="s">
        <v>51</v>
      </c>
      <c r="D7236" s="19" t="s">
        <v>61</v>
      </c>
      <c r="E7236" s="19" t="s">
        <v>53</v>
      </c>
      <c r="F7236" s="19">
        <v>688</v>
      </c>
      <c r="G7236" s="19">
        <v>90</v>
      </c>
      <c r="H7236" s="19">
        <v>43.45</v>
      </c>
      <c r="I7236" s="19">
        <v>30.83</v>
      </c>
      <c r="J7236" s="19" t="s">
        <v>60</v>
      </c>
      <c r="K7236" s="20">
        <v>262134.11</v>
      </c>
      <c r="L7236" s="20" t="s">
        <v>55</v>
      </c>
      <c r="M7236" s="20" t="s">
        <v>83</v>
      </c>
      <c r="N7236" s="26"/>
      <c r="O7236" s="20" t="s">
        <v>56</v>
      </c>
      <c r="P7236" t="str">
        <f t="shared" si="113"/>
        <v>INSERT INTO @DataTable (Deal, AdvanceDate, PROV, DealPurpose, RateType, BEACON, LTV, TDS, GDS, InsuranceType, PrincipalBalance, OccupancyType, AccountStatus, Closed_Date, DelinquencyBucket) VALUES (7235, '2014-04-04', 'AB', 'Purchase', 'Fixed', 688, 90, 43.45, 30.83, 'HiRatio', 262134.11, 'Owner-Occupied', 'Open', '1900-01-00', 'Current');</v>
      </c>
    </row>
    <row r="7237" spans="1:16" x14ac:dyDescent="0.35">
      <c r="A7237" s="22">
        <v>7236</v>
      </c>
      <c r="B7237" s="21">
        <v>42200</v>
      </c>
      <c r="C7237" s="22" t="s">
        <v>57</v>
      </c>
      <c r="D7237" s="22" t="s">
        <v>61</v>
      </c>
      <c r="E7237" s="22" t="s">
        <v>53</v>
      </c>
      <c r="F7237" s="22">
        <v>752</v>
      </c>
      <c r="G7237" s="22">
        <v>95</v>
      </c>
      <c r="H7237" s="22">
        <v>37.909999999999997</v>
      </c>
      <c r="I7237" s="22">
        <v>15.53</v>
      </c>
      <c r="J7237" s="22" t="s">
        <v>60</v>
      </c>
      <c r="K7237" s="23">
        <v>0</v>
      </c>
      <c r="L7237" s="23" t="s">
        <v>66</v>
      </c>
      <c r="M7237" s="23" t="s">
        <v>84</v>
      </c>
      <c r="N7237" s="27">
        <v>42727</v>
      </c>
      <c r="O7237" s="23" t="s">
        <v>56</v>
      </c>
      <c r="P7237" t="str">
        <f t="shared" si="113"/>
        <v>INSERT INTO @DataTable (Deal, AdvanceDate, PROV, DealPurpose, RateType, BEACON, LTV, TDS, GDS, InsuranceType, PrincipalBalance, OccupancyType, AccountStatus, Closed_Date, DelinquencyBucket) VALUES (7236, '2015-07-15', 'ON', 'Purchase', 'Fixed', 752, 95, 37.91, 15.53, 'HiRatio', 0, 'Second Home', 'Closed', '2016-12-23', 'Current');</v>
      </c>
    </row>
    <row r="7238" spans="1:16" x14ac:dyDescent="0.35">
      <c r="A7238" s="19">
        <v>7237</v>
      </c>
      <c r="B7238" s="18">
        <v>41558</v>
      </c>
      <c r="C7238" s="19" t="s">
        <v>57</v>
      </c>
      <c r="D7238" s="19" t="s">
        <v>52</v>
      </c>
      <c r="E7238" s="19" t="s">
        <v>40</v>
      </c>
      <c r="F7238" s="19">
        <v>691</v>
      </c>
      <c r="G7238" s="19">
        <v>80</v>
      </c>
      <c r="H7238" s="19">
        <v>33.57</v>
      </c>
      <c r="I7238" s="19">
        <v>13.64</v>
      </c>
      <c r="J7238" s="19" t="s">
        <v>54</v>
      </c>
      <c r="K7238" s="20">
        <v>195533.3</v>
      </c>
      <c r="L7238" s="20" t="s">
        <v>55</v>
      </c>
      <c r="M7238" s="20" t="s">
        <v>83</v>
      </c>
      <c r="N7238" s="26"/>
      <c r="O7238" s="20" t="s">
        <v>56</v>
      </c>
      <c r="P7238" t="str">
        <f t="shared" si="113"/>
        <v>INSERT INTO @DataTable (Deal, AdvanceDate, PROV, DealPurpose, RateType, BEACON, LTV, TDS, GDS, InsuranceType, PrincipalBalance, OccupancyType, AccountStatus, Closed_Date, DelinquencyBucket) VALUES (7237, '2013-10-11', 'ON', 'Refinance External', 'ARM', 691, 80, 33.57, 13.64, 'Conv', 195533.3, 'Owner-Occupied', 'Open', '1900-01-00', 'Current');</v>
      </c>
    </row>
    <row r="7239" spans="1:16" x14ac:dyDescent="0.35">
      <c r="A7239" s="22">
        <v>7238</v>
      </c>
      <c r="B7239" s="21">
        <v>40809</v>
      </c>
      <c r="C7239" s="22" t="s">
        <v>57</v>
      </c>
      <c r="D7239" s="22" t="s">
        <v>52</v>
      </c>
      <c r="E7239" s="22" t="s">
        <v>53</v>
      </c>
      <c r="F7239" s="22">
        <v>793</v>
      </c>
      <c r="G7239" s="22">
        <v>46.15</v>
      </c>
      <c r="H7239" s="22">
        <v>31.51</v>
      </c>
      <c r="I7239" s="22">
        <v>19.579999999999998</v>
      </c>
      <c r="J7239" s="22" t="s">
        <v>54</v>
      </c>
      <c r="K7239" s="23">
        <v>185400.79</v>
      </c>
      <c r="L7239" s="23" t="s">
        <v>55</v>
      </c>
      <c r="M7239" s="23" t="s">
        <v>83</v>
      </c>
      <c r="N7239" s="27"/>
      <c r="O7239" s="23" t="s">
        <v>56</v>
      </c>
      <c r="P7239" t="str">
        <f t="shared" si="113"/>
        <v>INSERT INTO @DataTable (Deal, AdvanceDate, PROV, DealPurpose, RateType, BEACON, LTV, TDS, GDS, InsuranceType, PrincipalBalance, OccupancyType, AccountStatus, Closed_Date, DelinquencyBucket) VALUES (7238, '2011-09-23', 'ON', 'Refinance External', 'Fixed', 793, 46.15, 31.51, 19.58, 'Conv', 185400.79, 'Owner-Occupied', 'Open', '1900-01-00', 'Current');</v>
      </c>
    </row>
    <row r="7240" spans="1:16" x14ac:dyDescent="0.35">
      <c r="A7240" s="19">
        <v>7239</v>
      </c>
      <c r="B7240" s="18">
        <v>42573</v>
      </c>
      <c r="C7240" s="19" t="s">
        <v>57</v>
      </c>
      <c r="D7240" s="19" t="s">
        <v>61</v>
      </c>
      <c r="E7240" s="19" t="s">
        <v>40</v>
      </c>
      <c r="F7240" s="19">
        <v>869</v>
      </c>
      <c r="G7240" s="19">
        <v>80</v>
      </c>
      <c r="H7240" s="19">
        <v>31.58</v>
      </c>
      <c r="I7240" s="19">
        <v>28.55</v>
      </c>
      <c r="J7240" s="19" t="s">
        <v>54</v>
      </c>
      <c r="K7240" s="20">
        <v>320778.53999999998</v>
      </c>
      <c r="L7240" s="20" t="s">
        <v>55</v>
      </c>
      <c r="M7240" s="20" t="s">
        <v>83</v>
      </c>
      <c r="N7240" s="26"/>
      <c r="O7240" s="20" t="s">
        <v>56</v>
      </c>
      <c r="P7240" t="str">
        <f t="shared" si="113"/>
        <v>INSERT INTO @DataTable (Deal, AdvanceDate, PROV, DealPurpose, RateType, BEACON, LTV, TDS, GDS, InsuranceType, PrincipalBalance, OccupancyType, AccountStatus, Closed_Date, DelinquencyBucket) VALUES (7239, '2016-07-22', 'ON', 'Purchase', 'ARM', 869, 80, 31.58, 28.55, 'Conv', 320778.54, 'Owner-Occupied', 'Open', '1900-01-00', 'Current');</v>
      </c>
    </row>
    <row r="7241" spans="1:16" x14ac:dyDescent="0.35">
      <c r="A7241" s="22">
        <v>7240</v>
      </c>
      <c r="B7241" s="21">
        <v>42195</v>
      </c>
      <c r="C7241" s="22" t="s">
        <v>57</v>
      </c>
      <c r="D7241" s="22" t="s">
        <v>52</v>
      </c>
      <c r="E7241" s="22" t="s">
        <v>53</v>
      </c>
      <c r="F7241" s="22">
        <v>632</v>
      </c>
      <c r="G7241" s="22">
        <v>78.3</v>
      </c>
      <c r="H7241" s="22">
        <v>39.89</v>
      </c>
      <c r="I7241" s="22">
        <v>29.03</v>
      </c>
      <c r="J7241" s="22" t="s">
        <v>54</v>
      </c>
      <c r="K7241" s="23">
        <v>353384.24</v>
      </c>
      <c r="L7241" s="23" t="s">
        <v>55</v>
      </c>
      <c r="M7241" s="23" t="s">
        <v>83</v>
      </c>
      <c r="N7241" s="27"/>
      <c r="O7241" s="23" t="s">
        <v>56</v>
      </c>
      <c r="P7241" t="str">
        <f t="shared" si="113"/>
        <v>INSERT INTO @DataTable (Deal, AdvanceDate, PROV, DealPurpose, RateType, BEACON, LTV, TDS, GDS, InsuranceType, PrincipalBalance, OccupancyType, AccountStatus, Closed_Date, DelinquencyBucket) VALUES (7240, '2015-07-10', 'ON', 'Refinance External', 'Fixed', 632, 78.3, 39.89, 29.03, 'Conv', 353384.24, 'Owner-Occupied', 'Open', '1900-01-00', 'Current');</v>
      </c>
    </row>
    <row r="7242" spans="1:16" x14ac:dyDescent="0.35">
      <c r="A7242" s="19">
        <v>7241</v>
      </c>
      <c r="B7242" s="18">
        <v>41333</v>
      </c>
      <c r="C7242" s="19" t="s">
        <v>51</v>
      </c>
      <c r="D7242" s="19" t="s">
        <v>61</v>
      </c>
      <c r="E7242" s="19" t="s">
        <v>40</v>
      </c>
      <c r="F7242" s="19">
        <v>797</v>
      </c>
      <c r="G7242" s="19">
        <v>95</v>
      </c>
      <c r="H7242" s="19">
        <v>27.01</v>
      </c>
      <c r="I7242" s="19">
        <v>26.9</v>
      </c>
      <c r="J7242" s="19" t="s">
        <v>60</v>
      </c>
      <c r="K7242" s="20">
        <v>404569.49</v>
      </c>
      <c r="L7242" s="20" t="s">
        <v>55</v>
      </c>
      <c r="M7242" s="20" t="s">
        <v>83</v>
      </c>
      <c r="N7242" s="26"/>
      <c r="O7242" s="20" t="s">
        <v>56</v>
      </c>
      <c r="P7242" t="str">
        <f t="shared" si="113"/>
        <v>INSERT INTO @DataTable (Deal, AdvanceDate, PROV, DealPurpose, RateType, BEACON, LTV, TDS, GDS, InsuranceType, PrincipalBalance, OccupancyType, AccountStatus, Closed_Date, DelinquencyBucket) VALUES (7241, '2013-02-28', 'AB', 'Purchase', 'ARM', 797, 95, 27.01, 26.9, 'HiRatio', 404569.49, 'Owner-Occupied', 'Open', '1900-01-00', 'Current');</v>
      </c>
    </row>
    <row r="7243" spans="1:16" x14ac:dyDescent="0.35">
      <c r="A7243" s="22">
        <v>7242</v>
      </c>
      <c r="B7243" s="21">
        <v>42627</v>
      </c>
      <c r="C7243" s="22" t="s">
        <v>58</v>
      </c>
      <c r="D7243" s="22" t="s">
        <v>61</v>
      </c>
      <c r="E7243" s="22" t="s">
        <v>53</v>
      </c>
      <c r="F7243" s="22">
        <v>781</v>
      </c>
      <c r="G7243" s="22">
        <v>95</v>
      </c>
      <c r="H7243" s="22">
        <v>42.26</v>
      </c>
      <c r="I7243" s="22">
        <v>27.37</v>
      </c>
      <c r="J7243" s="22" t="s">
        <v>60</v>
      </c>
      <c r="K7243" s="23">
        <v>377177.66</v>
      </c>
      <c r="L7243" s="23" t="s">
        <v>55</v>
      </c>
      <c r="M7243" s="23" t="s">
        <v>83</v>
      </c>
      <c r="N7243" s="27"/>
      <c r="O7243" s="23" t="s">
        <v>56</v>
      </c>
      <c r="P7243" t="str">
        <f t="shared" si="113"/>
        <v>INSERT INTO @DataTable (Deal, AdvanceDate, PROV, DealPurpose, RateType, BEACON, LTV, TDS, GDS, InsuranceType, PrincipalBalance, OccupancyType, AccountStatus, Closed_Date, DelinquencyBucket) VALUES (7242, '2016-09-14', 'BC', 'Purchase', 'Fixed', 781, 95, 42.26, 27.37, 'HiRatio', 377177.66, 'Owner-Occupied', 'Open', '1900-01-00', 'Current');</v>
      </c>
    </row>
    <row r="7244" spans="1:16" x14ac:dyDescent="0.35">
      <c r="A7244" s="19">
        <v>7243</v>
      </c>
      <c r="B7244" s="18">
        <v>42314</v>
      </c>
      <c r="C7244" s="19" t="s">
        <v>57</v>
      </c>
      <c r="D7244" s="19" t="s">
        <v>61</v>
      </c>
      <c r="E7244" s="19" t="s">
        <v>40</v>
      </c>
      <c r="F7244" s="19">
        <v>775</v>
      </c>
      <c r="G7244" s="19">
        <v>95</v>
      </c>
      <c r="H7244" s="19">
        <v>27.24</v>
      </c>
      <c r="I7244" s="19">
        <v>26.89</v>
      </c>
      <c r="J7244" s="19" t="s">
        <v>60</v>
      </c>
      <c r="K7244" s="20">
        <v>314863.52</v>
      </c>
      <c r="L7244" s="20" t="s">
        <v>55</v>
      </c>
      <c r="M7244" s="20" t="s">
        <v>83</v>
      </c>
      <c r="N7244" s="26"/>
      <c r="O7244" s="20" t="s">
        <v>56</v>
      </c>
      <c r="P7244" t="str">
        <f t="shared" si="113"/>
        <v>INSERT INTO @DataTable (Deal, AdvanceDate, PROV, DealPurpose, RateType, BEACON, LTV, TDS, GDS, InsuranceType, PrincipalBalance, OccupancyType, AccountStatus, Closed_Date, DelinquencyBucket) VALUES (7243, '2015-11-06', 'ON', 'Purchase', 'ARM', 775, 95, 27.24, 26.89, 'HiRatio', 314863.52, 'Owner-Occupied', 'Open', '1900-01-00', 'Current');</v>
      </c>
    </row>
    <row r="7245" spans="1:16" x14ac:dyDescent="0.35">
      <c r="A7245" s="22">
        <v>7244</v>
      </c>
      <c r="B7245" s="21">
        <v>41919</v>
      </c>
      <c r="C7245" s="22" t="s">
        <v>57</v>
      </c>
      <c r="D7245" s="22" t="s">
        <v>61</v>
      </c>
      <c r="E7245" s="22" t="s">
        <v>53</v>
      </c>
      <c r="F7245" s="22">
        <v>696</v>
      </c>
      <c r="G7245" s="22">
        <v>75</v>
      </c>
      <c r="H7245" s="22">
        <v>14.17</v>
      </c>
      <c r="I7245" s="22">
        <v>6.3</v>
      </c>
      <c r="J7245" s="22" t="s">
        <v>54</v>
      </c>
      <c r="K7245" s="23">
        <v>417651.59</v>
      </c>
      <c r="L7245" s="23" t="s">
        <v>66</v>
      </c>
      <c r="M7245" s="23" t="s">
        <v>83</v>
      </c>
      <c r="N7245" s="27"/>
      <c r="O7245" s="23" t="s">
        <v>56</v>
      </c>
      <c r="P7245" t="str">
        <f t="shared" si="113"/>
        <v>INSERT INTO @DataTable (Deal, AdvanceDate, PROV, DealPurpose, RateType, BEACON, LTV, TDS, GDS, InsuranceType, PrincipalBalance, OccupancyType, AccountStatus, Closed_Date, DelinquencyBucket) VALUES (7244, '2014-10-07', 'ON', 'Purchase', 'Fixed', 696, 75, 14.17, 6.3, 'Conv', 417651.59, 'Second Home', 'Open', '1900-01-00', 'Current');</v>
      </c>
    </row>
    <row r="7246" spans="1:16" x14ac:dyDescent="0.35">
      <c r="A7246" s="19">
        <v>7245</v>
      </c>
      <c r="B7246" s="18">
        <v>40883</v>
      </c>
      <c r="C7246" s="19" t="s">
        <v>57</v>
      </c>
      <c r="D7246" s="19" t="s">
        <v>61</v>
      </c>
      <c r="E7246" s="19" t="s">
        <v>53</v>
      </c>
      <c r="F7246" s="19">
        <v>740</v>
      </c>
      <c r="G7246" s="19">
        <v>85</v>
      </c>
      <c r="H7246" s="19">
        <v>41.04</v>
      </c>
      <c r="I7246" s="19">
        <v>39.92</v>
      </c>
      <c r="J7246" s="19" t="s">
        <v>60</v>
      </c>
      <c r="K7246" s="20">
        <v>0</v>
      </c>
      <c r="L7246" s="20" t="s">
        <v>55</v>
      </c>
      <c r="M7246" s="20" t="s">
        <v>84</v>
      </c>
      <c r="N7246" s="26">
        <v>42711</v>
      </c>
      <c r="O7246" s="20" t="s">
        <v>56</v>
      </c>
      <c r="P7246" t="str">
        <f t="shared" si="113"/>
        <v>INSERT INTO @DataTable (Deal, AdvanceDate, PROV, DealPurpose, RateType, BEACON, LTV, TDS, GDS, InsuranceType, PrincipalBalance, OccupancyType, AccountStatus, Closed_Date, DelinquencyBucket) VALUES (7245, '2011-12-06', 'ON', 'Purchase', 'Fixed', 740, 85, 41.04, 39.92, 'HiRatio', 0, 'Owner-Occupied', 'Closed', '2016-12-07', 'Current');</v>
      </c>
    </row>
    <row r="7247" spans="1:16" x14ac:dyDescent="0.35">
      <c r="A7247" s="22">
        <v>7246</v>
      </c>
      <c r="B7247" s="21">
        <v>41943</v>
      </c>
      <c r="C7247" s="22" t="s">
        <v>57</v>
      </c>
      <c r="D7247" s="22" t="s">
        <v>52</v>
      </c>
      <c r="E7247" s="22" t="s">
        <v>40</v>
      </c>
      <c r="F7247" s="22">
        <v>768</v>
      </c>
      <c r="G7247" s="22">
        <v>78.569999999999993</v>
      </c>
      <c r="H7247" s="22">
        <v>21.16</v>
      </c>
      <c r="I7247" s="22">
        <v>7.71</v>
      </c>
      <c r="J7247" s="22" t="s">
        <v>54</v>
      </c>
      <c r="K7247" s="23">
        <v>208250.85</v>
      </c>
      <c r="L7247" s="23" t="s">
        <v>55</v>
      </c>
      <c r="M7247" s="23" t="s">
        <v>83</v>
      </c>
      <c r="N7247" s="27"/>
      <c r="O7247" s="23" t="s">
        <v>56</v>
      </c>
      <c r="P7247" t="str">
        <f t="shared" si="113"/>
        <v>INSERT INTO @DataTable (Deal, AdvanceDate, PROV, DealPurpose, RateType, BEACON, LTV, TDS, GDS, InsuranceType, PrincipalBalance, OccupancyType, AccountStatus, Closed_Date, DelinquencyBucket) VALUES (7246, '2014-10-31', 'ON', 'Refinance External', 'ARM', 768, 78.57, 21.16, 7.71, 'Conv', 208250.85, 'Owner-Occupied', 'Open', '1900-01-00', 'Current');</v>
      </c>
    </row>
    <row r="7248" spans="1:16" x14ac:dyDescent="0.35">
      <c r="A7248" s="19">
        <v>7247</v>
      </c>
      <c r="B7248" s="18">
        <v>42520</v>
      </c>
      <c r="C7248" s="19" t="s">
        <v>57</v>
      </c>
      <c r="D7248" s="19" t="s">
        <v>61</v>
      </c>
      <c r="E7248" s="19" t="s">
        <v>40</v>
      </c>
      <c r="F7248" s="19">
        <v>738</v>
      </c>
      <c r="G7248" s="19">
        <v>46.82</v>
      </c>
      <c r="H7248" s="19">
        <v>29.34</v>
      </c>
      <c r="I7248" s="19">
        <v>24.63</v>
      </c>
      <c r="J7248" s="19" t="s">
        <v>54</v>
      </c>
      <c r="K7248" s="20">
        <v>383909.79</v>
      </c>
      <c r="L7248" s="20" t="s">
        <v>55</v>
      </c>
      <c r="M7248" s="20" t="s">
        <v>83</v>
      </c>
      <c r="N7248" s="26"/>
      <c r="O7248" s="20" t="s">
        <v>56</v>
      </c>
      <c r="P7248" t="str">
        <f t="shared" si="113"/>
        <v>INSERT INTO @DataTable (Deal, AdvanceDate, PROV, DealPurpose, RateType, BEACON, LTV, TDS, GDS, InsuranceType, PrincipalBalance, OccupancyType, AccountStatus, Closed_Date, DelinquencyBucket) VALUES (7247, '2016-05-30', 'ON', 'Purchase', 'ARM', 738, 46.82, 29.34, 24.63, 'Conv', 383909.79, 'Owner-Occupied', 'Open', '1900-01-00', 'Current');</v>
      </c>
    </row>
    <row r="7249" spans="1:16" x14ac:dyDescent="0.35">
      <c r="A7249" s="22">
        <v>7248</v>
      </c>
      <c r="B7249" s="21">
        <v>42156</v>
      </c>
      <c r="C7249" s="22" t="s">
        <v>57</v>
      </c>
      <c r="D7249" s="22" t="s">
        <v>59</v>
      </c>
      <c r="E7249" s="22" t="s">
        <v>53</v>
      </c>
      <c r="F7249" s="22">
        <v>764</v>
      </c>
      <c r="G7249" s="22">
        <v>70.08</v>
      </c>
      <c r="H7249" s="22">
        <v>31.97</v>
      </c>
      <c r="I7249" s="22">
        <v>17.36</v>
      </c>
      <c r="J7249" s="22" t="s">
        <v>54</v>
      </c>
      <c r="K7249" s="23">
        <v>113501.34</v>
      </c>
      <c r="L7249" s="23" t="s">
        <v>55</v>
      </c>
      <c r="M7249" s="23" t="s">
        <v>83</v>
      </c>
      <c r="N7249" s="27"/>
      <c r="O7249" s="23" t="s">
        <v>56</v>
      </c>
      <c r="P7249" t="str">
        <f t="shared" si="113"/>
        <v>INSERT INTO @DataTable (Deal, AdvanceDate, PROV, DealPurpose, RateType, BEACON, LTV, TDS, GDS, InsuranceType, PrincipalBalance, OccupancyType, AccountStatus, Closed_Date, DelinquencyBucket) VALUES (7248, '2015-06-01', 'ON', 'Transfer', 'Fixed', 764, 70.08, 31.97, 17.36, 'Conv', 113501.34, 'Owner-Occupied', 'Open', '1900-01-00', 'Current');</v>
      </c>
    </row>
    <row r="7250" spans="1:16" x14ac:dyDescent="0.35">
      <c r="A7250" s="19">
        <v>7249</v>
      </c>
      <c r="B7250" s="18">
        <v>41733</v>
      </c>
      <c r="C7250" s="19" t="s">
        <v>57</v>
      </c>
      <c r="D7250" s="19" t="s">
        <v>61</v>
      </c>
      <c r="E7250" s="19" t="s">
        <v>40</v>
      </c>
      <c r="F7250" s="19">
        <v>695</v>
      </c>
      <c r="G7250" s="19">
        <v>95</v>
      </c>
      <c r="H7250" s="19">
        <v>36.14</v>
      </c>
      <c r="I7250" s="19">
        <v>27.76</v>
      </c>
      <c r="J7250" s="19" t="s">
        <v>60</v>
      </c>
      <c r="K7250" s="20">
        <v>261609.74</v>
      </c>
      <c r="L7250" s="20" t="s">
        <v>55</v>
      </c>
      <c r="M7250" s="20" t="s">
        <v>83</v>
      </c>
      <c r="N7250" s="26"/>
      <c r="O7250" s="20" t="s">
        <v>56</v>
      </c>
      <c r="P7250" t="str">
        <f t="shared" si="113"/>
        <v>INSERT INTO @DataTable (Deal, AdvanceDate, PROV, DealPurpose, RateType, BEACON, LTV, TDS, GDS, InsuranceType, PrincipalBalance, OccupancyType, AccountStatus, Closed_Date, DelinquencyBucket) VALUES (7249, '2014-04-04', 'ON', 'Purchase', 'ARM', 695, 95, 36.14, 27.76, 'HiRatio', 261609.74, 'Owner-Occupied', 'Open', '1900-01-00', 'Current');</v>
      </c>
    </row>
    <row r="7251" spans="1:16" x14ac:dyDescent="0.35">
      <c r="A7251" s="22">
        <v>7250</v>
      </c>
      <c r="B7251" s="21">
        <v>42374</v>
      </c>
      <c r="C7251" s="22" t="s">
        <v>58</v>
      </c>
      <c r="D7251" s="22" t="s">
        <v>59</v>
      </c>
      <c r="E7251" s="22" t="s">
        <v>53</v>
      </c>
      <c r="F7251" s="22">
        <v>806</v>
      </c>
      <c r="G7251" s="22">
        <v>64.36</v>
      </c>
      <c r="H7251" s="22">
        <v>27.85</v>
      </c>
      <c r="I7251" s="22">
        <v>26.57</v>
      </c>
      <c r="J7251" s="22" t="s">
        <v>54</v>
      </c>
      <c r="K7251" s="23">
        <v>183553.91</v>
      </c>
      <c r="L7251" s="23" t="s">
        <v>55</v>
      </c>
      <c r="M7251" s="23" t="s">
        <v>83</v>
      </c>
      <c r="N7251" s="27"/>
      <c r="O7251" s="23" t="s">
        <v>56</v>
      </c>
      <c r="P7251" t="str">
        <f t="shared" si="113"/>
        <v>INSERT INTO @DataTable (Deal, AdvanceDate, PROV, DealPurpose, RateType, BEACON, LTV, TDS, GDS, InsuranceType, PrincipalBalance, OccupancyType, AccountStatus, Closed_Date, DelinquencyBucket) VALUES (7250, '2016-01-05', 'BC', 'Transfer', 'Fixed', 806, 64.36, 27.85, 26.57, 'Conv', 183553.91, 'Owner-Occupied', 'Open', '1900-01-00', 'Current');</v>
      </c>
    </row>
    <row r="7252" spans="1:16" x14ac:dyDescent="0.35">
      <c r="A7252" s="19">
        <v>7251</v>
      </c>
      <c r="B7252" s="18">
        <v>40850</v>
      </c>
      <c r="C7252" s="19" t="s">
        <v>57</v>
      </c>
      <c r="D7252" s="19" t="s">
        <v>61</v>
      </c>
      <c r="E7252" s="19" t="s">
        <v>53</v>
      </c>
      <c r="F7252" s="19">
        <v>712</v>
      </c>
      <c r="G7252" s="19">
        <v>70.09</v>
      </c>
      <c r="H7252" s="19">
        <v>32.71</v>
      </c>
      <c r="I7252" s="19">
        <v>32.44</v>
      </c>
      <c r="J7252" s="19" t="s">
        <v>54</v>
      </c>
      <c r="K7252" s="20">
        <v>0</v>
      </c>
      <c r="L7252" s="20" t="s">
        <v>55</v>
      </c>
      <c r="M7252" s="20" t="s">
        <v>84</v>
      </c>
      <c r="N7252" s="26">
        <v>42313</v>
      </c>
      <c r="O7252" s="20" t="s">
        <v>56</v>
      </c>
      <c r="P7252" t="str">
        <f t="shared" si="113"/>
        <v>INSERT INTO @DataTable (Deal, AdvanceDate, PROV, DealPurpose, RateType, BEACON, LTV, TDS, GDS, InsuranceType, PrincipalBalance, OccupancyType, AccountStatus, Closed_Date, DelinquencyBucket) VALUES (7251, '2011-11-03', 'ON', 'Purchase', 'Fixed', 712, 70.09, 32.71, 32.44, 'Conv', 0, 'Owner-Occupied', 'Closed', '2015-11-05', 'Current');</v>
      </c>
    </row>
    <row r="7253" spans="1:16" x14ac:dyDescent="0.35">
      <c r="A7253" s="22">
        <v>7252</v>
      </c>
      <c r="B7253" s="21">
        <v>40963</v>
      </c>
      <c r="C7253" s="22" t="s">
        <v>57</v>
      </c>
      <c r="D7253" s="22" t="s">
        <v>61</v>
      </c>
      <c r="E7253" s="22" t="s">
        <v>53</v>
      </c>
      <c r="F7253" s="22">
        <v>726</v>
      </c>
      <c r="G7253" s="22">
        <v>95</v>
      </c>
      <c r="H7253" s="22">
        <v>28.7</v>
      </c>
      <c r="I7253" s="22">
        <v>28.41</v>
      </c>
      <c r="J7253" s="22" t="s">
        <v>60</v>
      </c>
      <c r="K7253" s="23">
        <v>0</v>
      </c>
      <c r="L7253" s="23" t="s">
        <v>55</v>
      </c>
      <c r="M7253" s="23" t="s">
        <v>84</v>
      </c>
      <c r="N7253" s="27">
        <v>42601</v>
      </c>
      <c r="O7253" s="23" t="s">
        <v>56</v>
      </c>
      <c r="P7253" t="str">
        <f t="shared" si="113"/>
        <v>INSERT INTO @DataTable (Deal, AdvanceDate, PROV, DealPurpose, RateType, BEACON, LTV, TDS, GDS, InsuranceType, PrincipalBalance, OccupancyType, AccountStatus, Closed_Date, DelinquencyBucket) VALUES (7252, '2012-02-24', 'ON', 'Purchase', 'Fixed', 726, 95, 28.7, 28.41, 'HiRatio', 0, 'Owner-Occupied', 'Closed', '2016-08-19', 'Current');</v>
      </c>
    </row>
    <row r="7254" spans="1:16" x14ac:dyDescent="0.35">
      <c r="A7254" s="19">
        <v>7253</v>
      </c>
      <c r="B7254" s="18">
        <v>42060</v>
      </c>
      <c r="C7254" s="19" t="s">
        <v>57</v>
      </c>
      <c r="D7254" s="19" t="s">
        <v>61</v>
      </c>
      <c r="E7254" s="19" t="s">
        <v>53</v>
      </c>
      <c r="F7254" s="19">
        <v>760</v>
      </c>
      <c r="G7254" s="19">
        <v>80</v>
      </c>
      <c r="H7254" s="19">
        <v>44.18</v>
      </c>
      <c r="I7254" s="19">
        <v>31.1</v>
      </c>
      <c r="J7254" s="19" t="s">
        <v>54</v>
      </c>
      <c r="K7254" s="20">
        <v>199167.13</v>
      </c>
      <c r="L7254" s="20" t="s">
        <v>55</v>
      </c>
      <c r="M7254" s="20" t="s">
        <v>83</v>
      </c>
      <c r="N7254" s="26"/>
      <c r="O7254" s="20" t="s">
        <v>56</v>
      </c>
      <c r="P7254" t="str">
        <f t="shared" si="113"/>
        <v>INSERT INTO @DataTable (Deal, AdvanceDate, PROV, DealPurpose, RateType, BEACON, LTV, TDS, GDS, InsuranceType, PrincipalBalance, OccupancyType, AccountStatus, Closed_Date, DelinquencyBucket) VALUES (7253, '2015-02-25', 'ON', 'Purchase', 'Fixed', 760, 80, 44.18, 31.1, 'Conv', 199167.13, 'Owner-Occupied', 'Open', '1900-01-00', 'Current');</v>
      </c>
    </row>
    <row r="7255" spans="1:16" x14ac:dyDescent="0.35">
      <c r="A7255" s="22">
        <v>7254</v>
      </c>
      <c r="B7255" s="21">
        <v>42440</v>
      </c>
      <c r="C7255" s="22" t="s">
        <v>57</v>
      </c>
      <c r="D7255" s="22" t="s">
        <v>59</v>
      </c>
      <c r="E7255" s="22" t="s">
        <v>40</v>
      </c>
      <c r="F7255" s="22">
        <v>806</v>
      </c>
      <c r="G7255" s="22">
        <v>66</v>
      </c>
      <c r="H7255" s="22">
        <v>32.54</v>
      </c>
      <c r="I7255" s="22">
        <v>21.29</v>
      </c>
      <c r="J7255" s="22" t="s">
        <v>54</v>
      </c>
      <c r="K7255" s="23">
        <v>0</v>
      </c>
      <c r="L7255" s="23" t="s">
        <v>55</v>
      </c>
      <c r="M7255" s="23" t="s">
        <v>84</v>
      </c>
      <c r="N7255" s="27">
        <v>42608</v>
      </c>
      <c r="O7255" s="23" t="s">
        <v>56</v>
      </c>
      <c r="P7255" t="str">
        <f t="shared" si="113"/>
        <v>INSERT INTO @DataTable (Deal, AdvanceDate, PROV, DealPurpose, RateType, BEACON, LTV, TDS, GDS, InsuranceType, PrincipalBalance, OccupancyType, AccountStatus, Closed_Date, DelinquencyBucket) VALUES (7254, '2016-03-11', 'ON', 'Transfer', 'ARM', 806, 66, 32.54, 21.29, 'Conv', 0, 'Owner-Occupied', 'Closed', '2016-08-26', 'Current');</v>
      </c>
    </row>
    <row r="7256" spans="1:16" x14ac:dyDescent="0.35">
      <c r="A7256" s="19">
        <v>7255</v>
      </c>
      <c r="B7256" s="18">
        <v>40998</v>
      </c>
      <c r="C7256" s="19" t="s">
        <v>57</v>
      </c>
      <c r="D7256" s="19" t="s">
        <v>61</v>
      </c>
      <c r="E7256" s="19" t="s">
        <v>53</v>
      </c>
      <c r="F7256" s="19">
        <v>756</v>
      </c>
      <c r="G7256" s="19">
        <v>95</v>
      </c>
      <c r="H7256" s="19">
        <v>31.77</v>
      </c>
      <c r="I7256" s="19">
        <v>30.92</v>
      </c>
      <c r="J7256" s="19" t="s">
        <v>60</v>
      </c>
      <c r="K7256" s="20">
        <v>0</v>
      </c>
      <c r="L7256" s="20" t="s">
        <v>55</v>
      </c>
      <c r="M7256" s="20" t="s">
        <v>84</v>
      </c>
      <c r="N7256" s="26">
        <v>42460</v>
      </c>
      <c r="O7256" s="20" t="s">
        <v>56</v>
      </c>
      <c r="P7256" t="str">
        <f t="shared" si="113"/>
        <v>INSERT INTO @DataTable (Deal, AdvanceDate, PROV, DealPurpose, RateType, BEACON, LTV, TDS, GDS, InsuranceType, PrincipalBalance, OccupancyType, AccountStatus, Closed_Date, DelinquencyBucket) VALUES (7255, '2012-03-30', 'ON', 'Purchase', 'Fixed', 756, 95, 31.77, 30.92, 'HiRatio', 0, 'Owner-Occupied', 'Closed', '2016-03-31', 'Current');</v>
      </c>
    </row>
    <row r="7257" spans="1:16" x14ac:dyDescent="0.35">
      <c r="A7257" s="22">
        <v>7256</v>
      </c>
      <c r="B7257" s="21">
        <v>40882</v>
      </c>
      <c r="C7257" s="22" t="s">
        <v>51</v>
      </c>
      <c r="D7257" s="22" t="s">
        <v>61</v>
      </c>
      <c r="E7257" s="22" t="s">
        <v>53</v>
      </c>
      <c r="F7257" s="22">
        <v>804</v>
      </c>
      <c r="G7257" s="22">
        <v>95</v>
      </c>
      <c r="H7257" s="22">
        <v>28.78</v>
      </c>
      <c r="I7257" s="22">
        <v>26.04</v>
      </c>
      <c r="J7257" s="22" t="s">
        <v>60</v>
      </c>
      <c r="K7257" s="23">
        <v>344723.46</v>
      </c>
      <c r="L7257" s="23" t="s">
        <v>55</v>
      </c>
      <c r="M7257" s="23" t="s">
        <v>83</v>
      </c>
      <c r="N7257" s="27"/>
      <c r="O7257" s="23" t="s">
        <v>56</v>
      </c>
      <c r="P7257" t="str">
        <f t="shared" si="113"/>
        <v>INSERT INTO @DataTable (Deal, AdvanceDate, PROV, DealPurpose, RateType, BEACON, LTV, TDS, GDS, InsuranceType, PrincipalBalance, OccupancyType, AccountStatus, Closed_Date, DelinquencyBucket) VALUES (7256, '2011-12-05', 'AB', 'Purchase', 'Fixed', 804, 95, 28.78, 26.04, 'HiRatio', 344723.46, 'Owner-Occupied', 'Open', '1900-01-00', 'Current');</v>
      </c>
    </row>
    <row r="7258" spans="1:16" x14ac:dyDescent="0.35">
      <c r="A7258" s="19">
        <v>7257</v>
      </c>
      <c r="B7258" s="18">
        <v>42674</v>
      </c>
      <c r="C7258" s="19" t="s">
        <v>51</v>
      </c>
      <c r="D7258" s="19" t="s">
        <v>52</v>
      </c>
      <c r="E7258" s="19" t="s">
        <v>53</v>
      </c>
      <c r="F7258" s="19">
        <v>793</v>
      </c>
      <c r="G7258" s="19">
        <v>59.44</v>
      </c>
      <c r="H7258" s="19">
        <v>29</v>
      </c>
      <c r="I7258" s="19">
        <v>24.27</v>
      </c>
      <c r="J7258" s="19" t="s">
        <v>54</v>
      </c>
      <c r="K7258" s="20">
        <v>209794.86</v>
      </c>
      <c r="L7258" s="20" t="s">
        <v>55</v>
      </c>
      <c r="M7258" s="20" t="s">
        <v>83</v>
      </c>
      <c r="N7258" s="26"/>
      <c r="O7258" s="20" t="s">
        <v>56</v>
      </c>
      <c r="P7258" t="str">
        <f t="shared" si="113"/>
        <v>INSERT INTO @DataTable (Deal, AdvanceDate, PROV, DealPurpose, RateType, BEACON, LTV, TDS, GDS, InsuranceType, PrincipalBalance, OccupancyType, AccountStatus, Closed_Date, DelinquencyBucket) VALUES (7257, '2016-10-31', 'AB', 'Refinance External', 'Fixed', 793, 59.44, 29, 24.27, 'Conv', 209794.86, 'Owner-Occupied', 'Open', '1900-01-00', 'Current');</v>
      </c>
    </row>
    <row r="7259" spans="1:16" x14ac:dyDescent="0.35">
      <c r="A7259" s="22">
        <v>7258</v>
      </c>
      <c r="B7259" s="21">
        <v>42027</v>
      </c>
      <c r="C7259" s="22" t="s">
        <v>57</v>
      </c>
      <c r="D7259" s="22" t="s">
        <v>59</v>
      </c>
      <c r="E7259" s="22" t="s">
        <v>53</v>
      </c>
      <c r="F7259" s="22">
        <v>786</v>
      </c>
      <c r="G7259" s="22">
        <v>82.75</v>
      </c>
      <c r="H7259" s="22">
        <v>29.12</v>
      </c>
      <c r="I7259" s="22">
        <v>26.3</v>
      </c>
      <c r="J7259" s="22" t="s">
        <v>60</v>
      </c>
      <c r="K7259" s="23">
        <v>165952.74</v>
      </c>
      <c r="L7259" s="23" t="s">
        <v>55</v>
      </c>
      <c r="M7259" s="23" t="s">
        <v>83</v>
      </c>
      <c r="N7259" s="27"/>
      <c r="O7259" s="23" t="s">
        <v>56</v>
      </c>
      <c r="P7259" t="str">
        <f t="shared" si="113"/>
        <v>INSERT INTO @DataTable (Deal, AdvanceDate, PROV, DealPurpose, RateType, BEACON, LTV, TDS, GDS, InsuranceType, PrincipalBalance, OccupancyType, AccountStatus, Closed_Date, DelinquencyBucket) VALUES (7258, '2015-01-23', 'ON', 'Transfer', 'Fixed', 786, 82.75, 29.12, 26.3, 'HiRatio', 165952.74, 'Owner-Occupied', 'Open', '1900-01-00', 'Current');</v>
      </c>
    </row>
    <row r="7260" spans="1:16" x14ac:dyDescent="0.35">
      <c r="A7260" s="19">
        <v>7259</v>
      </c>
      <c r="B7260" s="18">
        <v>42153</v>
      </c>
      <c r="C7260" s="19" t="s">
        <v>51</v>
      </c>
      <c r="D7260" s="19" t="s">
        <v>61</v>
      </c>
      <c r="E7260" s="19" t="s">
        <v>40</v>
      </c>
      <c r="F7260" s="19">
        <v>807</v>
      </c>
      <c r="G7260" s="19">
        <v>88.93</v>
      </c>
      <c r="H7260" s="19">
        <v>26.55</v>
      </c>
      <c r="I7260" s="19">
        <v>21.68</v>
      </c>
      <c r="J7260" s="19" t="s">
        <v>60</v>
      </c>
      <c r="K7260" s="20">
        <v>309535.15000000002</v>
      </c>
      <c r="L7260" s="20" t="s">
        <v>55</v>
      </c>
      <c r="M7260" s="20" t="s">
        <v>83</v>
      </c>
      <c r="N7260" s="26"/>
      <c r="O7260" s="20" t="s">
        <v>56</v>
      </c>
      <c r="P7260" t="str">
        <f t="shared" si="113"/>
        <v>INSERT INTO @DataTable (Deal, AdvanceDate, PROV, DealPurpose, RateType, BEACON, LTV, TDS, GDS, InsuranceType, PrincipalBalance, OccupancyType, AccountStatus, Closed_Date, DelinquencyBucket) VALUES (7259, '2015-05-29', 'AB', 'Purchase', 'ARM', 807, 88.93, 26.55, 21.68, 'HiRatio', 309535.15, 'Owner-Occupied', 'Open', '1900-01-00', 'Current');</v>
      </c>
    </row>
    <row r="7261" spans="1:16" x14ac:dyDescent="0.35">
      <c r="A7261" s="22">
        <v>7260</v>
      </c>
      <c r="B7261" s="21">
        <v>42523</v>
      </c>
      <c r="C7261" s="22" t="s">
        <v>57</v>
      </c>
      <c r="D7261" s="22" t="s">
        <v>61</v>
      </c>
      <c r="E7261" s="22" t="s">
        <v>40</v>
      </c>
      <c r="F7261" s="22">
        <v>775</v>
      </c>
      <c r="G7261" s="22">
        <v>80</v>
      </c>
      <c r="H7261" s="22">
        <v>25.16</v>
      </c>
      <c r="I7261" s="22">
        <v>21.58</v>
      </c>
      <c r="J7261" s="22" t="s">
        <v>54</v>
      </c>
      <c r="K7261" s="23">
        <v>519704.49</v>
      </c>
      <c r="L7261" s="23" t="s">
        <v>55</v>
      </c>
      <c r="M7261" s="23" t="s">
        <v>83</v>
      </c>
      <c r="N7261" s="27"/>
      <c r="O7261" s="23" t="s">
        <v>56</v>
      </c>
      <c r="P7261" t="str">
        <f t="shared" si="113"/>
        <v>INSERT INTO @DataTable (Deal, AdvanceDate, PROV, DealPurpose, RateType, BEACON, LTV, TDS, GDS, InsuranceType, PrincipalBalance, OccupancyType, AccountStatus, Closed_Date, DelinquencyBucket) VALUES (7260, '2016-06-02', 'ON', 'Purchase', 'ARM', 775, 80, 25.16, 21.58, 'Conv', 519704.49, 'Owner-Occupied', 'Open', '1900-01-00', 'Current');</v>
      </c>
    </row>
    <row r="7262" spans="1:16" x14ac:dyDescent="0.35">
      <c r="A7262" s="19">
        <v>7261</v>
      </c>
      <c r="B7262" s="18">
        <v>41808</v>
      </c>
      <c r="C7262" s="19" t="s">
        <v>57</v>
      </c>
      <c r="D7262" s="19" t="s">
        <v>61</v>
      </c>
      <c r="E7262" s="19" t="s">
        <v>53</v>
      </c>
      <c r="F7262" s="19">
        <v>760</v>
      </c>
      <c r="G7262" s="19">
        <v>90</v>
      </c>
      <c r="H7262" s="19">
        <v>33.67</v>
      </c>
      <c r="I7262" s="19">
        <v>27.83</v>
      </c>
      <c r="J7262" s="19" t="s">
        <v>60</v>
      </c>
      <c r="K7262" s="20">
        <v>251692.48</v>
      </c>
      <c r="L7262" s="20" t="s">
        <v>55</v>
      </c>
      <c r="M7262" s="20" t="s">
        <v>83</v>
      </c>
      <c r="N7262" s="26"/>
      <c r="O7262" s="20" t="s">
        <v>56</v>
      </c>
      <c r="P7262" t="str">
        <f t="shared" si="113"/>
        <v>INSERT INTO @DataTable (Deal, AdvanceDate, PROV, DealPurpose, RateType, BEACON, LTV, TDS, GDS, InsuranceType, PrincipalBalance, OccupancyType, AccountStatus, Closed_Date, DelinquencyBucket) VALUES (7261, '2014-06-18', 'ON', 'Purchase', 'Fixed', 760, 90, 33.67, 27.83, 'HiRatio', 251692.48, 'Owner-Occupied', 'Open', '1900-01-00', 'Current');</v>
      </c>
    </row>
    <row r="7263" spans="1:16" x14ac:dyDescent="0.35">
      <c r="A7263" s="22">
        <v>7262</v>
      </c>
      <c r="B7263" s="21">
        <v>40997</v>
      </c>
      <c r="C7263" s="22" t="s">
        <v>51</v>
      </c>
      <c r="D7263" s="22" t="s">
        <v>61</v>
      </c>
      <c r="E7263" s="22"/>
      <c r="F7263" s="22">
        <v>810</v>
      </c>
      <c r="G7263" s="22">
        <v>85.41</v>
      </c>
      <c r="H7263" s="22">
        <v>24.26</v>
      </c>
      <c r="I7263" s="22">
        <v>19.59</v>
      </c>
      <c r="J7263" s="22" t="s">
        <v>77</v>
      </c>
      <c r="K7263" s="23">
        <v>0</v>
      </c>
      <c r="L7263" s="23" t="s">
        <v>66</v>
      </c>
      <c r="M7263" s="23" t="s">
        <v>84</v>
      </c>
      <c r="N7263" s="27">
        <v>41740</v>
      </c>
      <c r="O7263" s="23" t="s">
        <v>56</v>
      </c>
      <c r="P7263" t="str">
        <f t="shared" si="113"/>
        <v>INSERT INTO @DataTable (Deal, AdvanceDate, PROV, DealPurpose, RateType, BEACON, LTV, TDS, GDS, InsuranceType, PrincipalBalance, OccupancyType, AccountStatus, Closed_Date, DelinquencyBucket) VALUES (7262, '2012-03-29', 'AB', 'Purchase', '', 810, 85.41, 24.26, 19.59, 'Other', 0, 'Second Home', 'Closed', '2014-04-11', 'Current');</v>
      </c>
    </row>
    <row r="7264" spans="1:16" x14ac:dyDescent="0.35">
      <c r="A7264" s="19">
        <v>7263</v>
      </c>
      <c r="B7264" s="18">
        <v>41088</v>
      </c>
      <c r="C7264" s="19" t="s">
        <v>51</v>
      </c>
      <c r="D7264" s="19" t="s">
        <v>52</v>
      </c>
      <c r="E7264" s="19" t="s">
        <v>53</v>
      </c>
      <c r="F7264" s="19">
        <v>751</v>
      </c>
      <c r="G7264" s="19">
        <v>71.89</v>
      </c>
      <c r="H7264" s="19">
        <v>24.66</v>
      </c>
      <c r="I7264" s="19">
        <v>29.28</v>
      </c>
      <c r="J7264" s="19" t="s">
        <v>54</v>
      </c>
      <c r="K7264" s="20">
        <v>240568</v>
      </c>
      <c r="L7264" s="20" t="s">
        <v>55</v>
      </c>
      <c r="M7264" s="20" t="s">
        <v>83</v>
      </c>
      <c r="N7264" s="26"/>
      <c r="O7264" s="20" t="s">
        <v>56</v>
      </c>
      <c r="P7264" t="str">
        <f t="shared" si="113"/>
        <v>INSERT INTO @DataTable (Deal, AdvanceDate, PROV, DealPurpose, RateType, BEACON, LTV, TDS, GDS, InsuranceType, PrincipalBalance, OccupancyType, AccountStatus, Closed_Date, DelinquencyBucket) VALUES (7263, '2012-06-28', 'AB', 'Refinance External', 'Fixed', 751, 71.89, 24.66, 29.28, 'Conv', 240568, 'Owner-Occupied', 'Open', '1900-01-00', 'Current');</v>
      </c>
    </row>
    <row r="7265" spans="1:16" x14ac:dyDescent="0.35">
      <c r="A7265" s="22">
        <v>7264</v>
      </c>
      <c r="B7265" s="21">
        <v>42324</v>
      </c>
      <c r="C7265" s="22" t="s">
        <v>57</v>
      </c>
      <c r="D7265" s="22" t="s">
        <v>59</v>
      </c>
      <c r="E7265" s="22" t="s">
        <v>53</v>
      </c>
      <c r="F7265" s="22">
        <v>804</v>
      </c>
      <c r="G7265" s="22">
        <v>51.31</v>
      </c>
      <c r="H7265" s="22">
        <v>19.100000000000001</v>
      </c>
      <c r="I7265" s="22">
        <v>18.22</v>
      </c>
      <c r="J7265" s="22" t="s">
        <v>54</v>
      </c>
      <c r="K7265" s="23">
        <v>309207.78999999998</v>
      </c>
      <c r="L7265" s="23" t="s">
        <v>55</v>
      </c>
      <c r="M7265" s="23" t="s">
        <v>83</v>
      </c>
      <c r="N7265" s="27"/>
      <c r="O7265" s="23" t="s">
        <v>56</v>
      </c>
      <c r="P7265" t="str">
        <f t="shared" si="113"/>
        <v>INSERT INTO @DataTable (Deal, AdvanceDate, PROV, DealPurpose, RateType, BEACON, LTV, TDS, GDS, InsuranceType, PrincipalBalance, OccupancyType, AccountStatus, Closed_Date, DelinquencyBucket) VALUES (7264, '2015-11-16', 'ON', 'Transfer', 'Fixed', 804, 51.31, 19.1, 18.22, 'Conv', 309207.79, 'Owner-Occupied', 'Open', '1900-01-00', 'Current');</v>
      </c>
    </row>
    <row r="7266" spans="1:16" x14ac:dyDescent="0.35">
      <c r="A7266" s="19">
        <v>7265</v>
      </c>
      <c r="B7266" s="18">
        <v>42460</v>
      </c>
      <c r="C7266" s="19" t="s">
        <v>57</v>
      </c>
      <c r="D7266" s="19" t="s">
        <v>61</v>
      </c>
      <c r="E7266" s="19" t="s">
        <v>40</v>
      </c>
      <c r="F7266" s="19">
        <v>714</v>
      </c>
      <c r="G7266" s="19">
        <v>95</v>
      </c>
      <c r="H7266" s="19">
        <v>31.02</v>
      </c>
      <c r="I7266" s="19">
        <v>12.3</v>
      </c>
      <c r="J7266" s="19" t="s">
        <v>60</v>
      </c>
      <c r="K7266" s="20">
        <v>321549.94</v>
      </c>
      <c r="L7266" s="20" t="s">
        <v>66</v>
      </c>
      <c r="M7266" s="20" t="s">
        <v>83</v>
      </c>
      <c r="N7266" s="26"/>
      <c r="O7266" s="20" t="s">
        <v>56</v>
      </c>
      <c r="P7266" t="str">
        <f t="shared" si="113"/>
        <v>INSERT INTO @DataTable (Deal, AdvanceDate, PROV, DealPurpose, RateType, BEACON, LTV, TDS, GDS, InsuranceType, PrincipalBalance, OccupancyType, AccountStatus, Closed_Date, DelinquencyBucket) VALUES (7265, '2016-03-31', 'ON', 'Purchase', 'ARM', 714, 95, 31.02, 12.3, 'HiRatio', 321549.94, 'Second Home', 'Open', '1900-01-00', 'Current');</v>
      </c>
    </row>
    <row r="7267" spans="1:16" x14ac:dyDescent="0.35">
      <c r="A7267" s="22">
        <v>7266</v>
      </c>
      <c r="B7267" s="21">
        <v>42124</v>
      </c>
      <c r="C7267" s="22" t="s">
        <v>57</v>
      </c>
      <c r="D7267" s="22" t="s">
        <v>61</v>
      </c>
      <c r="E7267" s="22" t="s">
        <v>40</v>
      </c>
      <c r="F7267" s="22">
        <v>776</v>
      </c>
      <c r="G7267" s="22">
        <v>89.73</v>
      </c>
      <c r="H7267" s="22">
        <v>36.49</v>
      </c>
      <c r="I7267" s="22">
        <v>27.7</v>
      </c>
      <c r="J7267" s="22" t="s">
        <v>60</v>
      </c>
      <c r="K7267" s="23">
        <v>419885.55</v>
      </c>
      <c r="L7267" s="23" t="s">
        <v>55</v>
      </c>
      <c r="M7267" s="23" t="s">
        <v>83</v>
      </c>
      <c r="N7267" s="27"/>
      <c r="O7267" s="23" t="s">
        <v>56</v>
      </c>
      <c r="P7267" t="str">
        <f t="shared" si="113"/>
        <v>INSERT INTO @DataTable (Deal, AdvanceDate, PROV, DealPurpose, RateType, BEACON, LTV, TDS, GDS, InsuranceType, PrincipalBalance, OccupancyType, AccountStatus, Closed_Date, DelinquencyBucket) VALUES (7266, '2015-04-30', 'ON', 'Purchase', 'ARM', 776, 89.73, 36.49, 27.7, 'HiRatio', 419885.55, 'Owner-Occupied', 'Open', '1900-01-00', 'Current');</v>
      </c>
    </row>
    <row r="7268" spans="1:16" x14ac:dyDescent="0.35">
      <c r="A7268" s="19">
        <v>7267</v>
      </c>
      <c r="B7268" s="18">
        <v>40924</v>
      </c>
      <c r="C7268" s="19" t="s">
        <v>58</v>
      </c>
      <c r="D7268" s="19" t="s">
        <v>52</v>
      </c>
      <c r="E7268" s="19" t="s">
        <v>53</v>
      </c>
      <c r="F7268" s="19">
        <v>731</v>
      </c>
      <c r="G7268" s="19">
        <v>85</v>
      </c>
      <c r="H7268" s="19">
        <v>42.47</v>
      </c>
      <c r="I7268" s="19">
        <v>33.65</v>
      </c>
      <c r="J7268" s="19" t="s">
        <v>60</v>
      </c>
      <c r="K7268" s="20">
        <v>0</v>
      </c>
      <c r="L7268" s="20" t="s">
        <v>55</v>
      </c>
      <c r="M7268" s="20" t="s">
        <v>84</v>
      </c>
      <c r="N7268" s="26">
        <v>42752</v>
      </c>
      <c r="O7268" s="20" t="s">
        <v>56</v>
      </c>
      <c r="P7268" t="str">
        <f t="shared" si="113"/>
        <v>INSERT INTO @DataTable (Deal, AdvanceDate, PROV, DealPurpose, RateType, BEACON, LTV, TDS, GDS, InsuranceType, PrincipalBalance, OccupancyType, AccountStatus, Closed_Date, DelinquencyBucket) VALUES (7267, '2012-01-16', 'BC', 'Refinance External', 'Fixed', 731, 85, 42.47, 33.65, 'HiRatio', 0, 'Owner-Occupied', 'Closed', '2017-01-17', 'Current');</v>
      </c>
    </row>
    <row r="7269" spans="1:16" x14ac:dyDescent="0.35">
      <c r="A7269" s="22">
        <v>7268</v>
      </c>
      <c r="B7269" s="21">
        <v>42244</v>
      </c>
      <c r="C7269" s="22" t="s">
        <v>57</v>
      </c>
      <c r="D7269" s="22" t="s">
        <v>59</v>
      </c>
      <c r="E7269" s="22" t="s">
        <v>40</v>
      </c>
      <c r="F7269" s="22">
        <v>790</v>
      </c>
      <c r="G7269" s="22">
        <v>79.959999999999994</v>
      </c>
      <c r="H7269" s="22">
        <v>21.98</v>
      </c>
      <c r="I7269" s="22">
        <v>20.83</v>
      </c>
      <c r="J7269" s="22" t="s">
        <v>54</v>
      </c>
      <c r="K7269" s="23">
        <v>244048.67</v>
      </c>
      <c r="L7269" s="23" t="s">
        <v>55</v>
      </c>
      <c r="M7269" s="23" t="s">
        <v>83</v>
      </c>
      <c r="N7269" s="27"/>
      <c r="O7269" s="23" t="s">
        <v>56</v>
      </c>
      <c r="P7269" t="str">
        <f t="shared" si="113"/>
        <v>INSERT INTO @DataTable (Deal, AdvanceDate, PROV, DealPurpose, RateType, BEACON, LTV, TDS, GDS, InsuranceType, PrincipalBalance, OccupancyType, AccountStatus, Closed_Date, DelinquencyBucket) VALUES (7268, '2015-08-28', 'ON', 'Transfer', 'ARM', 790, 79.96, 21.98, 20.83, 'Conv', 244048.67, 'Owner-Occupied', 'Open', '1900-01-00', 'Current');</v>
      </c>
    </row>
    <row r="7270" spans="1:16" x14ac:dyDescent="0.35">
      <c r="A7270" s="19">
        <v>7269</v>
      </c>
      <c r="B7270" s="18">
        <v>42166</v>
      </c>
      <c r="C7270" s="19" t="s">
        <v>58</v>
      </c>
      <c r="D7270" s="19" t="s">
        <v>59</v>
      </c>
      <c r="E7270" s="19" t="s">
        <v>40</v>
      </c>
      <c r="F7270" s="19">
        <v>764</v>
      </c>
      <c r="G7270" s="19">
        <v>86.77</v>
      </c>
      <c r="H7270" s="19">
        <v>36.869999999999997</v>
      </c>
      <c r="I7270" s="19">
        <v>16.059999999999999</v>
      </c>
      <c r="J7270" s="19" t="s">
        <v>60</v>
      </c>
      <c r="K7270" s="20">
        <v>347266.19</v>
      </c>
      <c r="L7270" s="20" t="s">
        <v>55</v>
      </c>
      <c r="M7270" s="20" t="s">
        <v>83</v>
      </c>
      <c r="N7270" s="26"/>
      <c r="O7270" s="20" t="s">
        <v>56</v>
      </c>
      <c r="P7270" t="str">
        <f t="shared" si="113"/>
        <v>INSERT INTO @DataTable (Deal, AdvanceDate, PROV, DealPurpose, RateType, BEACON, LTV, TDS, GDS, InsuranceType, PrincipalBalance, OccupancyType, AccountStatus, Closed_Date, DelinquencyBucket) VALUES (7269, '2015-06-11', 'BC', 'Transfer', 'ARM', 764, 86.77, 36.87, 16.06, 'HiRatio', 347266.19, 'Owner-Occupied', 'Open', '1900-01-00', 'Current');</v>
      </c>
    </row>
    <row r="7271" spans="1:16" x14ac:dyDescent="0.35">
      <c r="A7271" s="22">
        <v>7270</v>
      </c>
      <c r="B7271" s="21">
        <v>42181</v>
      </c>
      <c r="C7271" s="22" t="s">
        <v>63</v>
      </c>
      <c r="D7271" s="22" t="s">
        <v>52</v>
      </c>
      <c r="E7271" s="22" t="s">
        <v>53</v>
      </c>
      <c r="F7271" s="22">
        <v>780</v>
      </c>
      <c r="G7271" s="22">
        <v>68.89</v>
      </c>
      <c r="H7271" s="22">
        <v>39.07</v>
      </c>
      <c r="I7271" s="22">
        <v>28.46</v>
      </c>
      <c r="J7271" s="22" t="s">
        <v>54</v>
      </c>
      <c r="K7271" s="23">
        <v>0</v>
      </c>
      <c r="L7271" s="23" t="s">
        <v>55</v>
      </c>
      <c r="M7271" s="23" t="s">
        <v>84</v>
      </c>
      <c r="N7271" s="27">
        <v>42268</v>
      </c>
      <c r="O7271" s="23" t="s">
        <v>56</v>
      </c>
      <c r="P7271" t="str">
        <f t="shared" si="113"/>
        <v>INSERT INTO @DataTable (Deal, AdvanceDate, PROV, DealPurpose, RateType, BEACON, LTV, TDS, GDS, InsuranceType, PrincipalBalance, OccupancyType, AccountStatus, Closed_Date, DelinquencyBucket) VALUES (7270, '2015-06-26', 'SK', 'Refinance External', 'Fixed', 780, 68.89, 39.07, 28.46, 'Conv', 0, 'Owner-Occupied', 'Closed', '2015-09-21', 'Current');</v>
      </c>
    </row>
    <row r="7272" spans="1:16" x14ac:dyDescent="0.35">
      <c r="A7272" s="19">
        <v>7271</v>
      </c>
      <c r="B7272" s="18">
        <v>41792</v>
      </c>
      <c r="C7272" s="19" t="s">
        <v>51</v>
      </c>
      <c r="D7272" s="19" t="s">
        <v>61</v>
      </c>
      <c r="E7272" s="19" t="s">
        <v>53</v>
      </c>
      <c r="F7272" s="19">
        <v>757</v>
      </c>
      <c r="G7272" s="19">
        <v>95</v>
      </c>
      <c r="H7272" s="19">
        <v>31.43</v>
      </c>
      <c r="I7272" s="19">
        <v>22.27</v>
      </c>
      <c r="J7272" s="19" t="s">
        <v>60</v>
      </c>
      <c r="K7272" s="20">
        <v>426448.93</v>
      </c>
      <c r="L7272" s="20" t="s">
        <v>55</v>
      </c>
      <c r="M7272" s="20" t="s">
        <v>83</v>
      </c>
      <c r="N7272" s="26"/>
      <c r="O7272" s="20" t="s">
        <v>56</v>
      </c>
      <c r="P7272" t="str">
        <f t="shared" si="113"/>
        <v>INSERT INTO @DataTable (Deal, AdvanceDate, PROV, DealPurpose, RateType, BEACON, LTV, TDS, GDS, InsuranceType, PrincipalBalance, OccupancyType, AccountStatus, Closed_Date, DelinquencyBucket) VALUES (7271, '2014-06-02', 'AB', 'Purchase', 'Fixed', 757, 95, 31.43, 22.27, 'HiRatio', 426448.93, 'Owner-Occupied', 'Open', '1900-01-00', 'Current');</v>
      </c>
    </row>
    <row r="7273" spans="1:16" x14ac:dyDescent="0.35">
      <c r="A7273" s="22">
        <v>7272</v>
      </c>
      <c r="B7273" s="21">
        <v>42335</v>
      </c>
      <c r="C7273" s="22" t="s">
        <v>57</v>
      </c>
      <c r="D7273" s="22" t="s">
        <v>61</v>
      </c>
      <c r="E7273" s="22" t="s">
        <v>53</v>
      </c>
      <c r="F7273" s="22">
        <v>653</v>
      </c>
      <c r="G7273" s="22">
        <v>80</v>
      </c>
      <c r="H7273" s="22">
        <v>37.61</v>
      </c>
      <c r="I7273" s="22">
        <v>32.14</v>
      </c>
      <c r="J7273" s="22" t="s">
        <v>54</v>
      </c>
      <c r="K7273" s="23">
        <v>255293.53</v>
      </c>
      <c r="L7273" s="23" t="s">
        <v>55</v>
      </c>
      <c r="M7273" s="23" t="s">
        <v>83</v>
      </c>
      <c r="N7273" s="27"/>
      <c r="O7273" s="23" t="s">
        <v>56</v>
      </c>
      <c r="P7273" t="str">
        <f t="shared" si="113"/>
        <v>INSERT INTO @DataTable (Deal, AdvanceDate, PROV, DealPurpose, RateType, BEACON, LTV, TDS, GDS, InsuranceType, PrincipalBalance, OccupancyType, AccountStatus, Closed_Date, DelinquencyBucket) VALUES (7272, '2015-11-27', 'ON', 'Purchase', 'Fixed', 653, 80, 37.61, 32.14, 'Conv', 255293.53, 'Owner-Occupied', 'Open', '1900-01-00', 'Current');</v>
      </c>
    </row>
    <row r="7274" spans="1:16" x14ac:dyDescent="0.35">
      <c r="A7274" s="19">
        <v>7273</v>
      </c>
      <c r="B7274" s="18">
        <v>42174</v>
      </c>
      <c r="C7274" s="19" t="s">
        <v>57</v>
      </c>
      <c r="D7274" s="19" t="s">
        <v>52</v>
      </c>
      <c r="E7274" s="19" t="s">
        <v>53</v>
      </c>
      <c r="F7274" s="19">
        <v>743</v>
      </c>
      <c r="G7274" s="19">
        <v>71.7</v>
      </c>
      <c r="H7274" s="19">
        <v>34.4</v>
      </c>
      <c r="I7274" s="19">
        <v>29.13</v>
      </c>
      <c r="J7274" s="19" t="s">
        <v>54</v>
      </c>
      <c r="K7274" s="20">
        <v>179701.38</v>
      </c>
      <c r="L7274" s="20" t="s">
        <v>55</v>
      </c>
      <c r="M7274" s="20" t="s">
        <v>83</v>
      </c>
      <c r="N7274" s="26"/>
      <c r="O7274" s="20" t="s">
        <v>56</v>
      </c>
      <c r="P7274" t="str">
        <f t="shared" si="113"/>
        <v>INSERT INTO @DataTable (Deal, AdvanceDate, PROV, DealPurpose, RateType, BEACON, LTV, TDS, GDS, InsuranceType, PrincipalBalance, OccupancyType, AccountStatus, Closed_Date, DelinquencyBucket) VALUES (7273, '2015-06-19', 'ON', 'Refinance External', 'Fixed', 743, 71.7, 34.4, 29.13, 'Conv', 179701.38, 'Owner-Occupied', 'Open', '1900-01-00', 'Current');</v>
      </c>
    </row>
    <row r="7275" spans="1:16" x14ac:dyDescent="0.35">
      <c r="A7275" s="22">
        <v>7274</v>
      </c>
      <c r="B7275" s="21">
        <v>41992</v>
      </c>
      <c r="C7275" s="22" t="s">
        <v>57</v>
      </c>
      <c r="D7275" s="22" t="s">
        <v>61</v>
      </c>
      <c r="E7275" s="22" t="s">
        <v>53</v>
      </c>
      <c r="F7275" s="22">
        <v>793</v>
      </c>
      <c r="G7275" s="22">
        <v>90</v>
      </c>
      <c r="H7275" s="22">
        <v>38.26</v>
      </c>
      <c r="I7275" s="22">
        <v>38.08</v>
      </c>
      <c r="J7275" s="22" t="s">
        <v>60</v>
      </c>
      <c r="K7275" s="23">
        <v>326862.24</v>
      </c>
      <c r="L7275" s="23" t="s">
        <v>55</v>
      </c>
      <c r="M7275" s="23" t="s">
        <v>83</v>
      </c>
      <c r="N7275" s="27"/>
      <c r="O7275" s="23" t="s">
        <v>56</v>
      </c>
      <c r="P7275" t="str">
        <f t="shared" si="113"/>
        <v>INSERT INTO @DataTable (Deal, AdvanceDate, PROV, DealPurpose, RateType, BEACON, LTV, TDS, GDS, InsuranceType, PrincipalBalance, OccupancyType, AccountStatus, Closed_Date, DelinquencyBucket) VALUES (7274, '2014-12-19', 'ON', 'Purchase', 'Fixed', 793, 90, 38.26, 38.08, 'HiRatio', 326862.24, 'Owner-Occupied', 'Open', '1900-01-00', 'Current');</v>
      </c>
    </row>
    <row r="7276" spans="1:16" x14ac:dyDescent="0.35">
      <c r="A7276" s="19">
        <v>7275</v>
      </c>
      <c r="B7276" s="18">
        <v>42726</v>
      </c>
      <c r="C7276" s="19" t="s">
        <v>51</v>
      </c>
      <c r="D7276" s="19" t="s">
        <v>61</v>
      </c>
      <c r="E7276" s="19" t="s">
        <v>53</v>
      </c>
      <c r="F7276" s="19">
        <v>828</v>
      </c>
      <c r="G7276" s="19">
        <v>80</v>
      </c>
      <c r="H7276" s="19">
        <v>26.74</v>
      </c>
      <c r="I7276" s="19">
        <v>26.49</v>
      </c>
      <c r="J7276" s="19" t="s">
        <v>54</v>
      </c>
      <c r="K7276" s="20">
        <v>252341.14</v>
      </c>
      <c r="L7276" s="20" t="s">
        <v>55</v>
      </c>
      <c r="M7276" s="20" t="s">
        <v>83</v>
      </c>
      <c r="N7276" s="26"/>
      <c r="O7276" s="20" t="s">
        <v>56</v>
      </c>
      <c r="P7276" t="str">
        <f t="shared" si="113"/>
        <v>INSERT INTO @DataTable (Deal, AdvanceDate, PROV, DealPurpose, RateType, BEACON, LTV, TDS, GDS, InsuranceType, PrincipalBalance, OccupancyType, AccountStatus, Closed_Date, DelinquencyBucket) VALUES (7275, '2016-12-22', 'AB', 'Purchase', 'Fixed', 828, 80, 26.74, 26.49, 'Conv', 252341.14, 'Owner-Occupied', 'Open', '1900-01-00', 'Current');</v>
      </c>
    </row>
    <row r="7277" spans="1:16" x14ac:dyDescent="0.35">
      <c r="A7277" s="22">
        <v>7276</v>
      </c>
      <c r="B7277" s="21">
        <v>40962</v>
      </c>
      <c r="C7277" s="22" t="s">
        <v>57</v>
      </c>
      <c r="D7277" s="22" t="s">
        <v>59</v>
      </c>
      <c r="E7277" s="22" t="s">
        <v>53</v>
      </c>
      <c r="F7277" s="22">
        <v>753</v>
      </c>
      <c r="G7277" s="22">
        <v>74.7</v>
      </c>
      <c r="H7277" s="22">
        <v>41.55</v>
      </c>
      <c r="I7277" s="22">
        <v>25.26</v>
      </c>
      <c r="J7277" s="22" t="s">
        <v>54</v>
      </c>
      <c r="K7277" s="23">
        <v>110672.12</v>
      </c>
      <c r="L7277" s="23" t="s">
        <v>55</v>
      </c>
      <c r="M7277" s="23" t="s">
        <v>83</v>
      </c>
      <c r="N7277" s="27"/>
      <c r="O7277" s="23" t="s">
        <v>56</v>
      </c>
      <c r="P7277" t="str">
        <f t="shared" si="113"/>
        <v>INSERT INTO @DataTable (Deal, AdvanceDate, PROV, DealPurpose, RateType, BEACON, LTV, TDS, GDS, InsuranceType, PrincipalBalance, OccupancyType, AccountStatus, Closed_Date, DelinquencyBucket) VALUES (7276, '2012-02-23', 'ON', 'Transfer', 'Fixed', 753, 74.7, 41.55, 25.26, 'Conv', 110672.12, 'Owner-Occupied', 'Open', '1900-01-00', 'Current');</v>
      </c>
    </row>
    <row r="7278" spans="1:16" x14ac:dyDescent="0.35">
      <c r="A7278" s="19">
        <v>7277</v>
      </c>
      <c r="B7278" s="18">
        <v>41907</v>
      </c>
      <c r="C7278" s="19" t="s">
        <v>58</v>
      </c>
      <c r="D7278" s="19" t="s">
        <v>52</v>
      </c>
      <c r="E7278" s="19" t="s">
        <v>40</v>
      </c>
      <c r="F7278" s="19">
        <v>670</v>
      </c>
      <c r="G7278" s="19">
        <v>80</v>
      </c>
      <c r="H7278" s="19">
        <v>34.99</v>
      </c>
      <c r="I7278" s="19">
        <v>24.27</v>
      </c>
      <c r="J7278" s="19" t="s">
        <v>54</v>
      </c>
      <c r="K7278" s="20">
        <v>395768.61</v>
      </c>
      <c r="L7278" s="20" t="s">
        <v>55</v>
      </c>
      <c r="M7278" s="20" t="s">
        <v>83</v>
      </c>
      <c r="N7278" s="26"/>
      <c r="O7278" s="20" t="s">
        <v>56</v>
      </c>
      <c r="P7278" t="str">
        <f t="shared" si="113"/>
        <v>INSERT INTO @DataTable (Deal, AdvanceDate, PROV, DealPurpose, RateType, BEACON, LTV, TDS, GDS, InsuranceType, PrincipalBalance, OccupancyType, AccountStatus, Closed_Date, DelinquencyBucket) VALUES (7277, '2014-09-25', 'BC', 'Refinance External', 'ARM', 670, 80, 34.99, 24.27, 'Conv', 395768.61, 'Owner-Occupied', 'Open', '1900-01-00', 'Current');</v>
      </c>
    </row>
    <row r="7279" spans="1:16" x14ac:dyDescent="0.35">
      <c r="A7279" s="22">
        <v>7278</v>
      </c>
      <c r="B7279" s="21">
        <v>42614</v>
      </c>
      <c r="C7279" s="22" t="s">
        <v>57</v>
      </c>
      <c r="D7279" s="22" t="s">
        <v>61</v>
      </c>
      <c r="E7279" s="22" t="s">
        <v>53</v>
      </c>
      <c r="F7279" s="22">
        <v>829</v>
      </c>
      <c r="G7279" s="22">
        <v>77.8</v>
      </c>
      <c r="H7279" s="22">
        <v>42.46</v>
      </c>
      <c r="I7279" s="22">
        <v>31.42</v>
      </c>
      <c r="J7279" s="22" t="s">
        <v>54</v>
      </c>
      <c r="K7279" s="23">
        <v>225342.78</v>
      </c>
      <c r="L7279" s="23" t="s">
        <v>55</v>
      </c>
      <c r="M7279" s="23" t="s">
        <v>83</v>
      </c>
      <c r="N7279" s="27"/>
      <c r="O7279" s="23" t="s">
        <v>56</v>
      </c>
      <c r="P7279" t="str">
        <f t="shared" si="113"/>
        <v>INSERT INTO @DataTable (Deal, AdvanceDate, PROV, DealPurpose, RateType, BEACON, LTV, TDS, GDS, InsuranceType, PrincipalBalance, OccupancyType, AccountStatus, Closed_Date, DelinquencyBucket) VALUES (7278, '2016-09-01', 'ON', 'Purchase', 'Fixed', 829, 77.8, 42.46, 31.42, 'Conv', 225342.78, 'Owner-Occupied', 'Open', '1900-01-00', 'Current');</v>
      </c>
    </row>
    <row r="7280" spans="1:16" x14ac:dyDescent="0.35">
      <c r="A7280" s="19">
        <v>7279</v>
      </c>
      <c r="B7280" s="18">
        <v>41759</v>
      </c>
      <c r="C7280" s="19" t="s">
        <v>57</v>
      </c>
      <c r="D7280" s="19" t="s">
        <v>61</v>
      </c>
      <c r="E7280" s="19" t="s">
        <v>40</v>
      </c>
      <c r="F7280" s="19">
        <v>738</v>
      </c>
      <c r="G7280" s="19">
        <v>95</v>
      </c>
      <c r="H7280" s="19">
        <v>22.09</v>
      </c>
      <c r="I7280" s="19">
        <v>16.98</v>
      </c>
      <c r="J7280" s="19" t="s">
        <v>60</v>
      </c>
      <c r="K7280" s="20">
        <v>174602.78</v>
      </c>
      <c r="L7280" s="20" t="s">
        <v>55</v>
      </c>
      <c r="M7280" s="20" t="s">
        <v>83</v>
      </c>
      <c r="N7280" s="26"/>
      <c r="O7280" s="20" t="s">
        <v>56</v>
      </c>
      <c r="P7280" t="str">
        <f t="shared" si="113"/>
        <v>INSERT INTO @DataTable (Deal, AdvanceDate, PROV, DealPurpose, RateType, BEACON, LTV, TDS, GDS, InsuranceType, PrincipalBalance, OccupancyType, AccountStatus, Closed_Date, DelinquencyBucket) VALUES (7279, '2014-04-30', 'ON', 'Purchase', 'ARM', 738, 95, 22.09, 16.98, 'HiRatio', 174602.78, 'Owner-Occupied', 'Open', '1900-01-00', 'Current');</v>
      </c>
    </row>
    <row r="7281" spans="1:16" x14ac:dyDescent="0.35">
      <c r="A7281" s="22">
        <v>7280</v>
      </c>
      <c r="B7281" s="21">
        <v>42340</v>
      </c>
      <c r="C7281" s="22" t="s">
        <v>57</v>
      </c>
      <c r="D7281" s="22" t="s">
        <v>52</v>
      </c>
      <c r="E7281" s="22" t="s">
        <v>53</v>
      </c>
      <c r="F7281" s="22">
        <v>695</v>
      </c>
      <c r="G7281" s="22">
        <v>80</v>
      </c>
      <c r="H7281" s="22">
        <v>31.46</v>
      </c>
      <c r="I7281" s="22">
        <v>17.989999999999998</v>
      </c>
      <c r="J7281" s="22" t="s">
        <v>54</v>
      </c>
      <c r="K7281" s="23">
        <v>307120.59000000003</v>
      </c>
      <c r="L7281" s="23" t="s">
        <v>55</v>
      </c>
      <c r="M7281" s="23" t="s">
        <v>83</v>
      </c>
      <c r="N7281" s="27"/>
      <c r="O7281" s="23" t="s">
        <v>56</v>
      </c>
      <c r="P7281" t="str">
        <f t="shared" si="113"/>
        <v>INSERT INTO @DataTable (Deal, AdvanceDate, PROV, DealPurpose, RateType, BEACON, LTV, TDS, GDS, InsuranceType, PrincipalBalance, OccupancyType, AccountStatus, Closed_Date, DelinquencyBucket) VALUES (7280, '2015-12-02', 'ON', 'Refinance External', 'Fixed', 695, 80, 31.46, 17.99, 'Conv', 307120.59, 'Owner-Occupied', 'Open', '1900-01-00', 'Current');</v>
      </c>
    </row>
    <row r="7282" spans="1:16" x14ac:dyDescent="0.35">
      <c r="A7282" s="19">
        <v>7281</v>
      </c>
      <c r="B7282" s="18">
        <v>41885</v>
      </c>
      <c r="C7282" s="19" t="s">
        <v>57</v>
      </c>
      <c r="D7282" s="19" t="s">
        <v>61</v>
      </c>
      <c r="E7282" s="19" t="s">
        <v>53</v>
      </c>
      <c r="F7282" s="19">
        <v>721</v>
      </c>
      <c r="G7282" s="19">
        <v>94.99</v>
      </c>
      <c r="H7282" s="19">
        <v>35.01</v>
      </c>
      <c r="I7282" s="19">
        <v>30.52</v>
      </c>
      <c r="J7282" s="19" t="s">
        <v>60</v>
      </c>
      <c r="K7282" s="20">
        <v>307923.45</v>
      </c>
      <c r="L7282" s="20" t="s">
        <v>55</v>
      </c>
      <c r="M7282" s="20" t="s">
        <v>83</v>
      </c>
      <c r="N7282" s="26"/>
      <c r="O7282" s="20" t="s">
        <v>56</v>
      </c>
      <c r="P7282" t="str">
        <f t="shared" si="113"/>
        <v>INSERT INTO @DataTable (Deal, AdvanceDate, PROV, DealPurpose, RateType, BEACON, LTV, TDS, GDS, InsuranceType, PrincipalBalance, OccupancyType, AccountStatus, Closed_Date, DelinquencyBucket) VALUES (7281, '2014-09-03', 'ON', 'Purchase', 'Fixed', 721, 94.99, 35.01, 30.52, 'HiRatio', 307923.45, 'Owner-Occupied', 'Open', '1900-01-00', 'Current');</v>
      </c>
    </row>
    <row r="7283" spans="1:16" x14ac:dyDescent="0.35">
      <c r="A7283" s="22">
        <v>7282</v>
      </c>
      <c r="B7283" s="21">
        <v>41368</v>
      </c>
      <c r="C7283" s="22" t="s">
        <v>51</v>
      </c>
      <c r="D7283" s="22" t="s">
        <v>59</v>
      </c>
      <c r="E7283" s="22" t="s">
        <v>53</v>
      </c>
      <c r="F7283" s="22">
        <v>714</v>
      </c>
      <c r="G7283" s="22">
        <v>83.45</v>
      </c>
      <c r="H7283" s="22">
        <v>37.76</v>
      </c>
      <c r="I7283" s="22">
        <v>23.55</v>
      </c>
      <c r="J7283" s="22" t="s">
        <v>60</v>
      </c>
      <c r="K7283" s="23">
        <v>163562.9</v>
      </c>
      <c r="L7283" s="23" t="s">
        <v>55</v>
      </c>
      <c r="M7283" s="23" t="s">
        <v>83</v>
      </c>
      <c r="N7283" s="27"/>
      <c r="O7283" s="23" t="s">
        <v>56</v>
      </c>
      <c r="P7283" t="str">
        <f t="shared" si="113"/>
        <v>INSERT INTO @DataTable (Deal, AdvanceDate, PROV, DealPurpose, RateType, BEACON, LTV, TDS, GDS, InsuranceType, PrincipalBalance, OccupancyType, AccountStatus, Closed_Date, DelinquencyBucket) VALUES (7282, '2013-04-04', 'AB', 'Transfer', 'Fixed', 714, 83.45, 37.76, 23.55, 'HiRatio', 163562.9, 'Owner-Occupied', 'Open', '1900-01-00', 'Current');</v>
      </c>
    </row>
    <row r="7284" spans="1:16" x14ac:dyDescent="0.35">
      <c r="A7284" s="19">
        <v>7283</v>
      </c>
      <c r="B7284" s="18">
        <v>41730</v>
      </c>
      <c r="C7284" s="19" t="s">
        <v>51</v>
      </c>
      <c r="D7284" s="19" t="s">
        <v>52</v>
      </c>
      <c r="E7284" s="19" t="s">
        <v>53</v>
      </c>
      <c r="F7284" s="19">
        <v>736</v>
      </c>
      <c r="G7284" s="19">
        <v>80</v>
      </c>
      <c r="H7284" s="19">
        <v>35.299999999999997</v>
      </c>
      <c r="I7284" s="19">
        <v>24.86</v>
      </c>
      <c r="J7284" s="19" t="s">
        <v>54</v>
      </c>
      <c r="K7284" s="20">
        <v>235626.35</v>
      </c>
      <c r="L7284" s="20" t="s">
        <v>55</v>
      </c>
      <c r="M7284" s="20" t="s">
        <v>83</v>
      </c>
      <c r="N7284" s="26"/>
      <c r="O7284" s="20" t="s">
        <v>56</v>
      </c>
      <c r="P7284" t="str">
        <f t="shared" si="113"/>
        <v>INSERT INTO @DataTable (Deal, AdvanceDate, PROV, DealPurpose, RateType, BEACON, LTV, TDS, GDS, InsuranceType, PrincipalBalance, OccupancyType, AccountStatus, Closed_Date, DelinquencyBucket) VALUES (7283, '2014-04-01', 'AB', 'Refinance External', 'Fixed', 736, 80, 35.3, 24.86, 'Conv', 235626.35, 'Owner-Occupied', 'Open', '1900-01-00', 'Current');</v>
      </c>
    </row>
    <row r="7285" spans="1:16" x14ac:dyDescent="0.35">
      <c r="A7285" s="22">
        <v>7284</v>
      </c>
      <c r="B7285" s="21">
        <v>40872</v>
      </c>
      <c r="C7285" s="22" t="s">
        <v>51</v>
      </c>
      <c r="D7285" s="22" t="s">
        <v>61</v>
      </c>
      <c r="E7285" s="22" t="s">
        <v>53</v>
      </c>
      <c r="F7285" s="22">
        <v>725</v>
      </c>
      <c r="G7285" s="22">
        <v>95</v>
      </c>
      <c r="H7285" s="22">
        <v>35.520000000000003</v>
      </c>
      <c r="I7285" s="22">
        <v>32.65</v>
      </c>
      <c r="J7285" s="22" t="s">
        <v>60</v>
      </c>
      <c r="K7285" s="23">
        <v>0</v>
      </c>
      <c r="L7285" s="23" t="s">
        <v>55</v>
      </c>
      <c r="M7285" s="23" t="s">
        <v>84</v>
      </c>
      <c r="N7285" s="27">
        <v>42339</v>
      </c>
      <c r="O7285" s="23" t="s">
        <v>56</v>
      </c>
      <c r="P7285" t="str">
        <f t="shared" si="113"/>
        <v>INSERT INTO @DataTable (Deal, AdvanceDate, PROV, DealPurpose, RateType, BEACON, LTV, TDS, GDS, InsuranceType, PrincipalBalance, OccupancyType, AccountStatus, Closed_Date, DelinquencyBucket) VALUES (7284, '2011-11-25', 'AB', 'Purchase', 'Fixed', 725, 95, 35.52, 32.65, 'HiRatio', 0, 'Owner-Occupied', 'Closed', '2015-12-01', 'Current');</v>
      </c>
    </row>
    <row r="7286" spans="1:16" x14ac:dyDescent="0.35">
      <c r="A7286" s="19">
        <v>7285</v>
      </c>
      <c r="B7286" s="18">
        <v>40585</v>
      </c>
      <c r="C7286" s="19" t="s">
        <v>51</v>
      </c>
      <c r="D7286" s="19" t="s">
        <v>61</v>
      </c>
      <c r="E7286" s="19" t="s">
        <v>53</v>
      </c>
      <c r="F7286" s="19">
        <v>719</v>
      </c>
      <c r="G7286" s="19">
        <v>95</v>
      </c>
      <c r="H7286" s="19">
        <v>35.54</v>
      </c>
      <c r="I7286" s="19">
        <v>29.41</v>
      </c>
      <c r="J7286" s="19" t="s">
        <v>60</v>
      </c>
      <c r="K7286" s="20">
        <v>0</v>
      </c>
      <c r="L7286" s="20" t="s">
        <v>55</v>
      </c>
      <c r="M7286" s="20" t="s">
        <v>84</v>
      </c>
      <c r="N7286" s="26">
        <v>41771</v>
      </c>
      <c r="O7286" s="20" t="s">
        <v>56</v>
      </c>
      <c r="P7286" t="str">
        <f t="shared" si="113"/>
        <v>INSERT INTO @DataTable (Deal, AdvanceDate, PROV, DealPurpose, RateType, BEACON, LTV, TDS, GDS, InsuranceType, PrincipalBalance, OccupancyType, AccountStatus, Closed_Date, DelinquencyBucket) VALUES (7285, '2011-02-11', 'AB', 'Purchase', 'Fixed', 719, 95, 35.54, 29.41, 'HiRatio', 0, 'Owner-Occupied', 'Closed', '2014-05-12', 'Current');</v>
      </c>
    </row>
    <row r="7287" spans="1:16" x14ac:dyDescent="0.35">
      <c r="A7287" s="22">
        <v>7286</v>
      </c>
      <c r="B7287" s="21">
        <v>41730</v>
      </c>
      <c r="C7287" s="22" t="s">
        <v>51</v>
      </c>
      <c r="D7287" s="22" t="s">
        <v>61</v>
      </c>
      <c r="E7287" s="22" t="s">
        <v>53</v>
      </c>
      <c r="F7287" s="22">
        <v>812</v>
      </c>
      <c r="G7287" s="22">
        <v>95</v>
      </c>
      <c r="H7287" s="22">
        <v>39.94</v>
      </c>
      <c r="I7287" s="22">
        <v>37.44</v>
      </c>
      <c r="J7287" s="22" t="s">
        <v>60</v>
      </c>
      <c r="K7287" s="23">
        <v>585663.57999999996</v>
      </c>
      <c r="L7287" s="23" t="s">
        <v>55</v>
      </c>
      <c r="M7287" s="23" t="s">
        <v>83</v>
      </c>
      <c r="N7287" s="27"/>
      <c r="O7287" s="23" t="s">
        <v>56</v>
      </c>
      <c r="P7287" t="str">
        <f t="shared" si="113"/>
        <v>INSERT INTO @DataTable (Deal, AdvanceDate, PROV, DealPurpose, RateType, BEACON, LTV, TDS, GDS, InsuranceType, PrincipalBalance, OccupancyType, AccountStatus, Closed_Date, DelinquencyBucket) VALUES (7286, '2014-04-01', 'AB', 'Purchase', 'Fixed', 812, 95, 39.94, 37.44, 'HiRatio', 585663.58, 'Owner-Occupied', 'Open', '1900-01-00', 'Current');</v>
      </c>
    </row>
    <row r="7288" spans="1:16" x14ac:dyDescent="0.35">
      <c r="A7288" s="19">
        <v>7287</v>
      </c>
      <c r="B7288" s="18">
        <v>42269</v>
      </c>
      <c r="C7288" s="19" t="s">
        <v>58</v>
      </c>
      <c r="D7288" s="19" t="s">
        <v>61</v>
      </c>
      <c r="E7288" s="19" t="s">
        <v>53</v>
      </c>
      <c r="F7288" s="19">
        <v>735</v>
      </c>
      <c r="G7288" s="19">
        <v>88.31</v>
      </c>
      <c r="H7288" s="19">
        <v>35.299999999999997</v>
      </c>
      <c r="I7288" s="19">
        <v>18.100000000000001</v>
      </c>
      <c r="J7288" s="19" t="s">
        <v>60</v>
      </c>
      <c r="K7288" s="20">
        <v>521092.64</v>
      </c>
      <c r="L7288" s="20" t="s">
        <v>55</v>
      </c>
      <c r="M7288" s="20" t="s">
        <v>83</v>
      </c>
      <c r="N7288" s="26"/>
      <c r="O7288" s="20" t="s">
        <v>56</v>
      </c>
      <c r="P7288" t="str">
        <f t="shared" si="113"/>
        <v>INSERT INTO @DataTable (Deal, AdvanceDate, PROV, DealPurpose, RateType, BEACON, LTV, TDS, GDS, InsuranceType, PrincipalBalance, OccupancyType, AccountStatus, Closed_Date, DelinquencyBucket) VALUES (7287, '2015-09-22', 'BC', 'Purchase', 'Fixed', 735, 88.31, 35.3, 18.1, 'HiRatio', 521092.64, 'Owner-Occupied', 'Open', '1900-01-00', 'Current');</v>
      </c>
    </row>
    <row r="7289" spans="1:16" x14ac:dyDescent="0.35">
      <c r="A7289" s="22">
        <v>7288</v>
      </c>
      <c r="B7289" s="21">
        <v>41803</v>
      </c>
      <c r="C7289" s="22" t="s">
        <v>51</v>
      </c>
      <c r="D7289" s="22" t="s">
        <v>61</v>
      </c>
      <c r="E7289" s="22" t="s">
        <v>40</v>
      </c>
      <c r="F7289" s="22">
        <v>817</v>
      </c>
      <c r="G7289" s="22">
        <v>89.94</v>
      </c>
      <c r="H7289" s="22">
        <v>25.19</v>
      </c>
      <c r="I7289" s="22">
        <v>23.49</v>
      </c>
      <c r="J7289" s="22" t="s">
        <v>60</v>
      </c>
      <c r="K7289" s="23">
        <v>733894.53</v>
      </c>
      <c r="L7289" s="23" t="s">
        <v>55</v>
      </c>
      <c r="M7289" s="23" t="s">
        <v>83</v>
      </c>
      <c r="N7289" s="27"/>
      <c r="O7289" s="23" t="s">
        <v>56</v>
      </c>
      <c r="P7289" t="str">
        <f t="shared" si="113"/>
        <v>INSERT INTO @DataTable (Deal, AdvanceDate, PROV, DealPurpose, RateType, BEACON, LTV, TDS, GDS, InsuranceType, PrincipalBalance, OccupancyType, AccountStatus, Closed_Date, DelinquencyBucket) VALUES (7288, '2014-06-13', 'AB', 'Purchase', 'ARM', 817, 89.94, 25.19, 23.49, 'HiRatio', 733894.53, 'Owner-Occupied', 'Open', '1900-01-00', 'Current');</v>
      </c>
    </row>
    <row r="7290" spans="1:16" x14ac:dyDescent="0.35">
      <c r="A7290" s="19">
        <v>7289</v>
      </c>
      <c r="B7290" s="18">
        <v>40989</v>
      </c>
      <c r="C7290" s="19" t="s">
        <v>57</v>
      </c>
      <c r="D7290" s="19" t="s">
        <v>61</v>
      </c>
      <c r="E7290" s="19" t="s">
        <v>53</v>
      </c>
      <c r="F7290" s="19">
        <v>675</v>
      </c>
      <c r="G7290" s="19">
        <v>95</v>
      </c>
      <c r="H7290" s="19">
        <v>40.869999999999997</v>
      </c>
      <c r="I7290" s="19">
        <v>29.6</v>
      </c>
      <c r="J7290" s="19" t="s">
        <v>60</v>
      </c>
      <c r="K7290" s="20">
        <v>0</v>
      </c>
      <c r="L7290" s="20" t="s">
        <v>55</v>
      </c>
      <c r="M7290" s="20" t="s">
        <v>84</v>
      </c>
      <c r="N7290" s="26">
        <v>42646</v>
      </c>
      <c r="O7290" s="20" t="s">
        <v>56</v>
      </c>
      <c r="P7290" t="str">
        <f t="shared" si="113"/>
        <v>INSERT INTO @DataTable (Deal, AdvanceDate, PROV, DealPurpose, RateType, BEACON, LTV, TDS, GDS, InsuranceType, PrincipalBalance, OccupancyType, AccountStatus, Closed_Date, DelinquencyBucket) VALUES (7289, '2012-03-21', 'ON', 'Purchase', 'Fixed', 675, 95, 40.87, 29.6, 'HiRatio', 0, 'Owner-Occupied', 'Closed', '2016-10-03', 'Current');</v>
      </c>
    </row>
    <row r="7291" spans="1:16" x14ac:dyDescent="0.35">
      <c r="A7291" s="22">
        <v>7290</v>
      </c>
      <c r="B7291" s="21">
        <v>42585</v>
      </c>
      <c r="C7291" s="22" t="s">
        <v>57</v>
      </c>
      <c r="D7291" s="22" t="s">
        <v>61</v>
      </c>
      <c r="E7291" s="22" t="s">
        <v>53</v>
      </c>
      <c r="F7291" s="22">
        <v>764</v>
      </c>
      <c r="G7291" s="22">
        <v>95</v>
      </c>
      <c r="H7291" s="22">
        <v>39.82</v>
      </c>
      <c r="I7291" s="22">
        <v>21.82</v>
      </c>
      <c r="J7291" s="22" t="s">
        <v>60</v>
      </c>
      <c r="K7291" s="23">
        <v>333451.33</v>
      </c>
      <c r="L7291" s="23" t="s">
        <v>55</v>
      </c>
      <c r="M7291" s="23" t="s">
        <v>83</v>
      </c>
      <c r="N7291" s="27"/>
      <c r="O7291" s="23" t="s">
        <v>56</v>
      </c>
      <c r="P7291" t="str">
        <f t="shared" si="113"/>
        <v>INSERT INTO @DataTable (Deal, AdvanceDate, PROV, DealPurpose, RateType, BEACON, LTV, TDS, GDS, InsuranceType, PrincipalBalance, OccupancyType, AccountStatus, Closed_Date, DelinquencyBucket) VALUES (7290, '2016-08-03', 'ON', 'Purchase', 'Fixed', 764, 95, 39.82, 21.82, 'HiRatio', 333451.33, 'Owner-Occupied', 'Open', '1900-01-00', 'Current');</v>
      </c>
    </row>
    <row r="7292" spans="1:16" x14ac:dyDescent="0.35">
      <c r="A7292" s="19">
        <v>7291</v>
      </c>
      <c r="B7292" s="18">
        <v>41600</v>
      </c>
      <c r="C7292" s="19" t="s">
        <v>51</v>
      </c>
      <c r="D7292" s="19" t="s">
        <v>61</v>
      </c>
      <c r="E7292" s="19" t="s">
        <v>53</v>
      </c>
      <c r="F7292" s="19">
        <v>713</v>
      </c>
      <c r="G7292" s="19">
        <v>95</v>
      </c>
      <c r="H7292" s="19">
        <v>42.73</v>
      </c>
      <c r="I7292" s="19">
        <v>26.86</v>
      </c>
      <c r="J7292" s="19" t="s">
        <v>60</v>
      </c>
      <c r="K7292" s="20">
        <v>443596.26</v>
      </c>
      <c r="L7292" s="20" t="s">
        <v>55</v>
      </c>
      <c r="M7292" s="20" t="s">
        <v>83</v>
      </c>
      <c r="N7292" s="26"/>
      <c r="O7292" s="20" t="s">
        <v>56</v>
      </c>
      <c r="P7292" t="str">
        <f t="shared" si="113"/>
        <v>INSERT INTO @DataTable (Deal, AdvanceDate, PROV, DealPurpose, RateType, BEACON, LTV, TDS, GDS, InsuranceType, PrincipalBalance, OccupancyType, AccountStatus, Closed_Date, DelinquencyBucket) VALUES (7291, '2013-11-22', 'AB', 'Purchase', 'Fixed', 713, 95, 42.73, 26.86, 'HiRatio', 443596.26, 'Owner-Occupied', 'Open', '1900-01-00', 'Current');</v>
      </c>
    </row>
    <row r="7293" spans="1:16" x14ac:dyDescent="0.35">
      <c r="A7293" s="22">
        <v>7292</v>
      </c>
      <c r="B7293" s="21">
        <v>42125</v>
      </c>
      <c r="C7293" s="22" t="s">
        <v>51</v>
      </c>
      <c r="D7293" s="22" t="s">
        <v>64</v>
      </c>
      <c r="E7293" s="22" t="s">
        <v>53</v>
      </c>
      <c r="F7293" s="22">
        <v>754</v>
      </c>
      <c r="G7293" s="22">
        <v>95</v>
      </c>
      <c r="H7293" s="22">
        <v>31.52</v>
      </c>
      <c r="I7293" s="22">
        <v>26.08</v>
      </c>
      <c r="J7293" s="22" t="s">
        <v>60</v>
      </c>
      <c r="K7293" s="23">
        <v>309951.21999999997</v>
      </c>
      <c r="L7293" s="23" t="s">
        <v>55</v>
      </c>
      <c r="M7293" s="23" t="s">
        <v>83</v>
      </c>
      <c r="N7293" s="27"/>
      <c r="O7293" s="23" t="s">
        <v>56</v>
      </c>
      <c r="P7293" t="str">
        <f t="shared" si="113"/>
        <v>INSERT INTO @DataTable (Deal, AdvanceDate, PROV, DealPurpose, RateType, BEACON, LTV, TDS, GDS, InsuranceType, PrincipalBalance, OccupancyType, AccountStatus, Closed_Date, DelinquencyBucket) VALUES (7292, '2015-05-01', 'AB', 'Purchase with Improvements', 'Fixed', 754, 95, 31.52, 26.08, 'HiRatio', 309951.22, 'Owner-Occupied', 'Open', '1900-01-00', 'Current');</v>
      </c>
    </row>
    <row r="7294" spans="1:16" x14ac:dyDescent="0.35">
      <c r="A7294" s="19">
        <v>7293</v>
      </c>
      <c r="B7294" s="18">
        <v>41857</v>
      </c>
      <c r="C7294" s="19" t="s">
        <v>57</v>
      </c>
      <c r="D7294" s="19" t="s">
        <v>61</v>
      </c>
      <c r="E7294" s="19" t="s">
        <v>40</v>
      </c>
      <c r="F7294" s="19">
        <v>0</v>
      </c>
      <c r="G7294" s="19">
        <v>65</v>
      </c>
      <c r="H7294" s="19">
        <v>42.04</v>
      </c>
      <c r="I7294" s="19">
        <v>3.75</v>
      </c>
      <c r="J7294" s="19" t="s">
        <v>54</v>
      </c>
      <c r="K7294" s="20">
        <v>255388.99</v>
      </c>
      <c r="L7294" s="20" t="s">
        <v>62</v>
      </c>
      <c r="M7294" s="20" t="s">
        <v>83</v>
      </c>
      <c r="N7294" s="26"/>
      <c r="O7294" s="20" t="s">
        <v>56</v>
      </c>
      <c r="P7294" t="str">
        <f t="shared" si="113"/>
        <v>INSERT INTO @DataTable (Deal, AdvanceDate, PROV, DealPurpose, RateType, BEACON, LTV, TDS, GDS, InsuranceType, PrincipalBalance, OccupancyType, AccountStatus, Closed_Date, DelinquencyBucket) VALUES (7293, '2014-08-06', 'ON', 'Purchase', 'ARM', 0, 65, 42.04, 3.75, 'Conv', 255388.99, 'Rental', 'Open', '1900-01-00', 'Current');</v>
      </c>
    </row>
    <row r="7295" spans="1:16" x14ac:dyDescent="0.35">
      <c r="A7295" s="22">
        <v>7294</v>
      </c>
      <c r="B7295" s="21">
        <v>42695</v>
      </c>
      <c r="C7295" s="22" t="s">
        <v>51</v>
      </c>
      <c r="D7295" s="22" t="s">
        <v>61</v>
      </c>
      <c r="E7295" s="22" t="s">
        <v>53</v>
      </c>
      <c r="F7295" s="22">
        <v>759</v>
      </c>
      <c r="G7295" s="22">
        <v>94.36</v>
      </c>
      <c r="H7295" s="22">
        <v>38.979999999999997</v>
      </c>
      <c r="I7295" s="22">
        <v>38.979999999999997</v>
      </c>
      <c r="J7295" s="22" t="s">
        <v>60</v>
      </c>
      <c r="K7295" s="23">
        <v>379233.55</v>
      </c>
      <c r="L7295" s="23" t="s">
        <v>55</v>
      </c>
      <c r="M7295" s="23" t="s">
        <v>83</v>
      </c>
      <c r="N7295" s="27"/>
      <c r="O7295" s="23" t="s">
        <v>56</v>
      </c>
      <c r="P7295" t="str">
        <f t="shared" si="113"/>
        <v>INSERT INTO @DataTable (Deal, AdvanceDate, PROV, DealPurpose, RateType, BEACON, LTV, TDS, GDS, InsuranceType, PrincipalBalance, OccupancyType, AccountStatus, Closed_Date, DelinquencyBucket) VALUES (7294, '2016-11-21', 'AB', 'Purchase', 'Fixed', 759, 94.36, 38.98, 38.98, 'HiRatio', 379233.55, 'Owner-Occupied', 'Open', '1900-01-00', 'Current');</v>
      </c>
    </row>
    <row r="7296" spans="1:16" x14ac:dyDescent="0.35">
      <c r="A7296" s="19">
        <v>7295</v>
      </c>
      <c r="B7296" s="18">
        <v>41669</v>
      </c>
      <c r="C7296" s="19" t="s">
        <v>58</v>
      </c>
      <c r="D7296" s="19" t="s">
        <v>61</v>
      </c>
      <c r="E7296" s="19" t="s">
        <v>40</v>
      </c>
      <c r="F7296" s="19">
        <v>756</v>
      </c>
      <c r="G7296" s="19">
        <v>95</v>
      </c>
      <c r="H7296" s="19">
        <v>37.450000000000003</v>
      </c>
      <c r="I7296" s="19">
        <v>20.36</v>
      </c>
      <c r="J7296" s="19" t="s">
        <v>60</v>
      </c>
      <c r="K7296" s="20">
        <v>248795.51</v>
      </c>
      <c r="L7296" s="20" t="s">
        <v>55</v>
      </c>
      <c r="M7296" s="20" t="s">
        <v>83</v>
      </c>
      <c r="N7296" s="26"/>
      <c r="O7296" s="20" t="s">
        <v>56</v>
      </c>
      <c r="P7296" t="str">
        <f t="shared" si="113"/>
        <v>INSERT INTO @DataTable (Deal, AdvanceDate, PROV, DealPurpose, RateType, BEACON, LTV, TDS, GDS, InsuranceType, PrincipalBalance, OccupancyType, AccountStatus, Closed_Date, DelinquencyBucket) VALUES (7295, '2014-01-30', 'BC', 'Purchase', 'ARM', 756, 95, 37.45, 20.36, 'HiRatio', 248795.51, 'Owner-Occupied', 'Open', '1900-01-00', 'Current');</v>
      </c>
    </row>
    <row r="7297" spans="1:16" x14ac:dyDescent="0.35">
      <c r="A7297" s="22">
        <v>7296</v>
      </c>
      <c r="B7297" s="21">
        <v>42236</v>
      </c>
      <c r="C7297" s="22" t="s">
        <v>57</v>
      </c>
      <c r="D7297" s="22" t="s">
        <v>61</v>
      </c>
      <c r="E7297" s="22" t="s">
        <v>40</v>
      </c>
      <c r="F7297" s="22">
        <v>714</v>
      </c>
      <c r="G7297" s="22">
        <v>95</v>
      </c>
      <c r="H7297" s="22">
        <v>32.19</v>
      </c>
      <c r="I7297" s="22">
        <v>20.12</v>
      </c>
      <c r="J7297" s="22" t="s">
        <v>60</v>
      </c>
      <c r="K7297" s="23">
        <v>376273.59</v>
      </c>
      <c r="L7297" s="23" t="s">
        <v>55</v>
      </c>
      <c r="M7297" s="23" t="s">
        <v>83</v>
      </c>
      <c r="N7297" s="27"/>
      <c r="O7297" s="23" t="s">
        <v>56</v>
      </c>
      <c r="P7297" t="str">
        <f t="shared" si="113"/>
        <v>INSERT INTO @DataTable (Deal, AdvanceDate, PROV, DealPurpose, RateType, BEACON, LTV, TDS, GDS, InsuranceType, PrincipalBalance, OccupancyType, AccountStatus, Closed_Date, DelinquencyBucket) VALUES (7296, '2015-08-20', 'ON', 'Purchase', 'ARM', 714, 95, 32.19, 20.12, 'HiRatio', 376273.59, 'Owner-Occupied', 'Open', '1900-01-00', 'Current');</v>
      </c>
    </row>
    <row r="7298" spans="1:16" x14ac:dyDescent="0.35">
      <c r="A7298" s="19">
        <v>7297</v>
      </c>
      <c r="B7298" s="18">
        <v>41607</v>
      </c>
      <c r="C7298" s="19" t="s">
        <v>57</v>
      </c>
      <c r="D7298" s="19" t="s">
        <v>61</v>
      </c>
      <c r="E7298" s="19" t="s">
        <v>40</v>
      </c>
      <c r="F7298" s="19">
        <v>755</v>
      </c>
      <c r="G7298" s="19">
        <v>95</v>
      </c>
      <c r="H7298" s="19">
        <v>26.75</v>
      </c>
      <c r="I7298" s="19">
        <v>19.57</v>
      </c>
      <c r="J7298" s="19" t="s">
        <v>60</v>
      </c>
      <c r="K7298" s="20">
        <v>147314.75</v>
      </c>
      <c r="L7298" s="20" t="s">
        <v>55</v>
      </c>
      <c r="M7298" s="20" t="s">
        <v>83</v>
      </c>
      <c r="N7298" s="26"/>
      <c r="O7298" s="20" t="s">
        <v>56</v>
      </c>
      <c r="P7298" t="str">
        <f t="shared" si="113"/>
        <v>INSERT INTO @DataTable (Deal, AdvanceDate, PROV, DealPurpose, RateType, BEACON, LTV, TDS, GDS, InsuranceType, PrincipalBalance, OccupancyType, AccountStatus, Closed_Date, DelinquencyBucket) VALUES (7297, '2013-11-29', 'ON', 'Purchase', 'ARM', 755, 95, 26.75, 19.57, 'HiRatio', 147314.75, 'Owner-Occupied', 'Open', '1900-01-00', 'Current');</v>
      </c>
    </row>
    <row r="7299" spans="1:16" x14ac:dyDescent="0.35">
      <c r="A7299" s="22">
        <v>7298</v>
      </c>
      <c r="B7299" s="21">
        <v>42156</v>
      </c>
      <c r="C7299" s="22" t="s">
        <v>57</v>
      </c>
      <c r="D7299" s="22" t="s">
        <v>61</v>
      </c>
      <c r="E7299" s="22" t="s">
        <v>40</v>
      </c>
      <c r="F7299" s="22">
        <v>754</v>
      </c>
      <c r="G7299" s="22">
        <v>80</v>
      </c>
      <c r="H7299" s="22">
        <v>25.79</v>
      </c>
      <c r="I7299" s="22">
        <v>12.64</v>
      </c>
      <c r="J7299" s="22" t="s">
        <v>54</v>
      </c>
      <c r="K7299" s="23">
        <v>280603.01</v>
      </c>
      <c r="L7299" s="23" t="s">
        <v>55</v>
      </c>
      <c r="M7299" s="23" t="s">
        <v>83</v>
      </c>
      <c r="N7299" s="27"/>
      <c r="O7299" s="23" t="s">
        <v>56</v>
      </c>
      <c r="P7299" t="str">
        <f t="shared" ref="P7299:P7362" si="114">"INSERT INTO @DataTable (Deal, AdvanceDate, PROV, DealPurpose, RateType, BEACON, LTV, TDS, GDS, InsuranceType, PrincipalBalance, OccupancyType, AccountStatus, Closed_Date, DelinquencyBucket) VALUES (" &amp; A7299 &amp; ", " &amp; "'" &amp; TEXT(B7299, "yyyy-mm-dd") &amp; "', '" &amp; C7299 &amp; "', '" &amp; D7299 &amp; "', '" &amp; E7299 &amp; "', " &amp; F7299 &amp; ", " &amp; G7299 &amp; ", " &amp; H7299 &amp; ", " &amp; I7299 &amp; ", '" &amp; J7299 &amp; "', " &amp; K7299 &amp; ", '" &amp; L7299 &amp; "', '" &amp; M7299 &amp; "', '" &amp;TEXT(N7299, "yyyy-mm-dd") &amp; "', '" &amp; O7299 &amp; "');"</f>
        <v>INSERT INTO @DataTable (Deal, AdvanceDate, PROV, DealPurpose, RateType, BEACON, LTV, TDS, GDS, InsuranceType, PrincipalBalance, OccupancyType, AccountStatus, Closed_Date, DelinquencyBucket) VALUES (7298, '2015-06-01', 'ON', 'Purchase', 'ARM', 754, 80, 25.79, 12.64, 'Conv', 280603.01, 'Owner-Occupied', 'Open', '1900-01-00', 'Current');</v>
      </c>
    </row>
    <row r="7300" spans="1:16" x14ac:dyDescent="0.35">
      <c r="A7300" s="19">
        <v>7299</v>
      </c>
      <c r="B7300" s="18">
        <v>42439</v>
      </c>
      <c r="C7300" s="19" t="s">
        <v>57</v>
      </c>
      <c r="D7300" s="19" t="s">
        <v>61</v>
      </c>
      <c r="E7300" s="19" t="s">
        <v>53</v>
      </c>
      <c r="F7300" s="19">
        <v>772</v>
      </c>
      <c r="G7300" s="19">
        <v>95</v>
      </c>
      <c r="H7300" s="19">
        <v>41.56</v>
      </c>
      <c r="I7300" s="19">
        <v>27.83</v>
      </c>
      <c r="J7300" s="19" t="s">
        <v>60</v>
      </c>
      <c r="K7300" s="20">
        <v>219643.65</v>
      </c>
      <c r="L7300" s="20" t="s">
        <v>55</v>
      </c>
      <c r="M7300" s="20" t="s">
        <v>83</v>
      </c>
      <c r="N7300" s="26"/>
      <c r="O7300" s="20" t="s">
        <v>56</v>
      </c>
      <c r="P7300" t="str">
        <f t="shared" si="114"/>
        <v>INSERT INTO @DataTable (Deal, AdvanceDate, PROV, DealPurpose, RateType, BEACON, LTV, TDS, GDS, InsuranceType, PrincipalBalance, OccupancyType, AccountStatus, Closed_Date, DelinquencyBucket) VALUES (7299, '2016-03-10', 'ON', 'Purchase', 'Fixed', 772, 95, 41.56, 27.83, 'HiRatio', 219643.65, 'Owner-Occupied', 'Open', '1900-01-00', 'Current');</v>
      </c>
    </row>
    <row r="7301" spans="1:16" x14ac:dyDescent="0.35">
      <c r="A7301" s="22">
        <v>7300</v>
      </c>
      <c r="B7301" s="21">
        <v>41628</v>
      </c>
      <c r="C7301" s="22" t="s">
        <v>51</v>
      </c>
      <c r="D7301" s="22" t="s">
        <v>61</v>
      </c>
      <c r="E7301" s="22" t="s">
        <v>53</v>
      </c>
      <c r="F7301" s="22">
        <v>678</v>
      </c>
      <c r="G7301" s="22">
        <v>95</v>
      </c>
      <c r="H7301" s="22">
        <v>35.159999999999997</v>
      </c>
      <c r="I7301" s="22">
        <v>24.84</v>
      </c>
      <c r="J7301" s="22" t="s">
        <v>60</v>
      </c>
      <c r="K7301" s="23">
        <v>413041.75</v>
      </c>
      <c r="L7301" s="23" t="s">
        <v>55</v>
      </c>
      <c r="M7301" s="23" t="s">
        <v>83</v>
      </c>
      <c r="N7301" s="27"/>
      <c r="O7301" s="23" t="s">
        <v>56</v>
      </c>
      <c r="P7301" t="str">
        <f t="shared" si="114"/>
        <v>INSERT INTO @DataTable (Deal, AdvanceDate, PROV, DealPurpose, RateType, BEACON, LTV, TDS, GDS, InsuranceType, PrincipalBalance, OccupancyType, AccountStatus, Closed_Date, DelinquencyBucket) VALUES (7300, '2013-12-20', 'AB', 'Purchase', 'Fixed', 678, 95, 35.16, 24.84, 'HiRatio', 413041.75, 'Owner-Occupied', 'Open', '1900-01-00', 'Current');</v>
      </c>
    </row>
    <row r="7302" spans="1:16" x14ac:dyDescent="0.35">
      <c r="A7302" s="19">
        <v>7301</v>
      </c>
      <c r="B7302" s="18">
        <v>42594</v>
      </c>
      <c r="C7302" s="19" t="s">
        <v>57</v>
      </c>
      <c r="D7302" s="19" t="s">
        <v>71</v>
      </c>
      <c r="E7302" s="19" t="s">
        <v>53</v>
      </c>
      <c r="F7302" s="19">
        <v>702</v>
      </c>
      <c r="G7302" s="19">
        <v>80</v>
      </c>
      <c r="H7302" s="19">
        <v>40.58</v>
      </c>
      <c r="I7302" s="19">
        <v>31.55</v>
      </c>
      <c r="J7302" s="19" t="s">
        <v>54</v>
      </c>
      <c r="K7302" s="20">
        <v>0</v>
      </c>
      <c r="L7302" s="20" t="s">
        <v>55</v>
      </c>
      <c r="M7302" s="20" t="s">
        <v>84</v>
      </c>
      <c r="N7302" s="26">
        <v>42621</v>
      </c>
      <c r="O7302" s="20" t="s">
        <v>56</v>
      </c>
      <c r="P7302" t="str">
        <f t="shared" si="114"/>
        <v>INSERT INTO @DataTable (Deal, AdvanceDate, PROV, DealPurpose, RateType, BEACON, LTV, TDS, GDS, InsuranceType, PrincipalBalance, OccupancyType, AccountStatus, Closed_Date, DelinquencyBucket) VALUES (7301, '2016-08-12', 'ON', 'Refinance Existing Client', 'Fixed', 702, 80, 40.58, 31.55, 'Conv', 0, 'Owner-Occupied', 'Closed', '2016-09-08', 'Current');</v>
      </c>
    </row>
    <row r="7303" spans="1:16" x14ac:dyDescent="0.35">
      <c r="A7303" s="22">
        <v>7302</v>
      </c>
      <c r="B7303" s="21">
        <v>41684</v>
      </c>
      <c r="C7303" s="22" t="s">
        <v>57</v>
      </c>
      <c r="D7303" s="22" t="s">
        <v>52</v>
      </c>
      <c r="E7303" s="22" t="s">
        <v>53</v>
      </c>
      <c r="F7303" s="22">
        <v>684</v>
      </c>
      <c r="G7303" s="22">
        <v>79.680000000000007</v>
      </c>
      <c r="H7303" s="22">
        <v>39.409999999999997</v>
      </c>
      <c r="I7303" s="22">
        <v>25.02</v>
      </c>
      <c r="J7303" s="22" t="s">
        <v>54</v>
      </c>
      <c r="K7303" s="23">
        <v>0</v>
      </c>
      <c r="L7303" s="23" t="s">
        <v>55</v>
      </c>
      <c r="M7303" s="23" t="s">
        <v>84</v>
      </c>
      <c r="N7303" s="27">
        <v>42282</v>
      </c>
      <c r="O7303" s="23" t="s">
        <v>56</v>
      </c>
      <c r="P7303" t="str">
        <f t="shared" si="114"/>
        <v>INSERT INTO @DataTable (Deal, AdvanceDate, PROV, DealPurpose, RateType, BEACON, LTV, TDS, GDS, InsuranceType, PrincipalBalance, OccupancyType, AccountStatus, Closed_Date, DelinquencyBucket) VALUES (7302, '2014-02-14', 'ON', 'Refinance External', 'Fixed', 684, 79.68, 39.41, 25.02, 'Conv', 0, 'Owner-Occupied', 'Closed', '2015-10-05', 'Current');</v>
      </c>
    </row>
    <row r="7304" spans="1:16" x14ac:dyDescent="0.35">
      <c r="A7304" s="19">
        <v>7303</v>
      </c>
      <c r="B7304" s="18">
        <v>41701</v>
      </c>
      <c r="C7304" s="19" t="s">
        <v>58</v>
      </c>
      <c r="D7304" s="19" t="s">
        <v>52</v>
      </c>
      <c r="E7304" s="19" t="s">
        <v>40</v>
      </c>
      <c r="F7304" s="19">
        <v>796</v>
      </c>
      <c r="G7304" s="19">
        <v>70.36</v>
      </c>
      <c r="H7304" s="19">
        <v>15.51</v>
      </c>
      <c r="I7304" s="19">
        <v>14.78</v>
      </c>
      <c r="J7304" s="19" t="s">
        <v>54</v>
      </c>
      <c r="K7304" s="20">
        <v>351935.11</v>
      </c>
      <c r="L7304" s="20" t="s">
        <v>55</v>
      </c>
      <c r="M7304" s="20" t="s">
        <v>83</v>
      </c>
      <c r="N7304" s="26"/>
      <c r="O7304" s="20" t="s">
        <v>56</v>
      </c>
      <c r="P7304" t="str">
        <f t="shared" si="114"/>
        <v>INSERT INTO @DataTable (Deal, AdvanceDate, PROV, DealPurpose, RateType, BEACON, LTV, TDS, GDS, InsuranceType, PrincipalBalance, OccupancyType, AccountStatus, Closed_Date, DelinquencyBucket) VALUES (7303, '2014-03-03', 'BC', 'Refinance External', 'ARM', 796, 70.36, 15.51, 14.78, 'Conv', 351935.11, 'Owner-Occupied', 'Open', '1900-01-00', 'Current');</v>
      </c>
    </row>
    <row r="7305" spans="1:16" x14ac:dyDescent="0.35">
      <c r="A7305" s="22">
        <v>7304</v>
      </c>
      <c r="B7305" s="21">
        <v>42146</v>
      </c>
      <c r="C7305" s="22" t="s">
        <v>57</v>
      </c>
      <c r="D7305" s="22" t="s">
        <v>61</v>
      </c>
      <c r="E7305" s="22" t="s">
        <v>53</v>
      </c>
      <c r="F7305" s="22">
        <v>730</v>
      </c>
      <c r="G7305" s="22">
        <v>95</v>
      </c>
      <c r="H7305" s="22">
        <v>38.51</v>
      </c>
      <c r="I7305" s="22">
        <v>33.44</v>
      </c>
      <c r="J7305" s="22" t="s">
        <v>60</v>
      </c>
      <c r="K7305" s="23">
        <v>242363.95</v>
      </c>
      <c r="L7305" s="23" t="s">
        <v>55</v>
      </c>
      <c r="M7305" s="23" t="s">
        <v>83</v>
      </c>
      <c r="N7305" s="27"/>
      <c r="O7305" s="23" t="s">
        <v>56</v>
      </c>
      <c r="P7305" t="str">
        <f t="shared" si="114"/>
        <v>INSERT INTO @DataTable (Deal, AdvanceDate, PROV, DealPurpose, RateType, BEACON, LTV, TDS, GDS, InsuranceType, PrincipalBalance, OccupancyType, AccountStatus, Closed_Date, DelinquencyBucket) VALUES (7304, '2015-05-22', 'ON', 'Purchase', 'Fixed', 730, 95, 38.51, 33.44, 'HiRatio', 242363.95, 'Owner-Occupied', 'Open', '1900-01-00', 'Current');</v>
      </c>
    </row>
    <row r="7306" spans="1:16" x14ac:dyDescent="0.35">
      <c r="A7306" s="19">
        <v>7305</v>
      </c>
      <c r="B7306" s="18">
        <v>42555</v>
      </c>
      <c r="C7306" s="19" t="s">
        <v>74</v>
      </c>
      <c r="D7306" s="19" t="s">
        <v>52</v>
      </c>
      <c r="E7306" s="19" t="s">
        <v>53</v>
      </c>
      <c r="F7306" s="19">
        <v>783</v>
      </c>
      <c r="G7306" s="19">
        <v>75</v>
      </c>
      <c r="H7306" s="19">
        <v>38.96</v>
      </c>
      <c r="I7306" s="19">
        <v>37.39</v>
      </c>
      <c r="J7306" s="19" t="s">
        <v>54</v>
      </c>
      <c r="K7306" s="20">
        <v>140980.1</v>
      </c>
      <c r="L7306" s="20" t="s">
        <v>55</v>
      </c>
      <c r="M7306" s="20" t="s">
        <v>83</v>
      </c>
      <c r="N7306" s="26"/>
      <c r="O7306" s="20" t="s">
        <v>56</v>
      </c>
      <c r="P7306" t="str">
        <f t="shared" si="114"/>
        <v>INSERT INTO @DataTable (Deal, AdvanceDate, PROV, DealPurpose, RateType, BEACON, LTV, TDS, GDS, InsuranceType, PrincipalBalance, OccupancyType, AccountStatus, Closed_Date, DelinquencyBucket) VALUES (7305, '2016-07-04', 'MB', 'Refinance External', 'Fixed', 783, 75, 38.96, 37.39, 'Conv', 140980.1, 'Owner-Occupied', 'Open', '1900-01-00', 'Current');</v>
      </c>
    </row>
    <row r="7307" spans="1:16" x14ac:dyDescent="0.35">
      <c r="A7307" s="22">
        <v>7306</v>
      </c>
      <c r="B7307" s="21">
        <v>41165</v>
      </c>
      <c r="C7307" s="22" t="s">
        <v>57</v>
      </c>
      <c r="D7307" s="22" t="s">
        <v>61</v>
      </c>
      <c r="E7307" s="22" t="s">
        <v>53</v>
      </c>
      <c r="F7307" s="22">
        <v>733</v>
      </c>
      <c r="G7307" s="22">
        <v>95</v>
      </c>
      <c r="H7307" s="22">
        <v>37.74</v>
      </c>
      <c r="I7307" s="22">
        <v>35.57</v>
      </c>
      <c r="J7307" s="22" t="s">
        <v>60</v>
      </c>
      <c r="K7307" s="23">
        <v>0</v>
      </c>
      <c r="L7307" s="23" t="s">
        <v>55</v>
      </c>
      <c r="M7307" s="23" t="s">
        <v>84</v>
      </c>
      <c r="N7307" s="27">
        <v>42620</v>
      </c>
      <c r="O7307" s="23" t="s">
        <v>56</v>
      </c>
      <c r="P7307" t="str">
        <f t="shared" si="114"/>
        <v>INSERT INTO @DataTable (Deal, AdvanceDate, PROV, DealPurpose, RateType, BEACON, LTV, TDS, GDS, InsuranceType, PrincipalBalance, OccupancyType, AccountStatus, Closed_Date, DelinquencyBucket) VALUES (7306, '2012-09-13', 'ON', 'Purchase', 'Fixed', 733, 95, 37.74, 35.57, 'HiRatio', 0, 'Owner-Occupied', 'Closed', '2016-09-07', 'Current');</v>
      </c>
    </row>
    <row r="7308" spans="1:16" x14ac:dyDescent="0.35">
      <c r="A7308" s="19">
        <v>7307</v>
      </c>
      <c r="B7308" s="18">
        <v>42076</v>
      </c>
      <c r="C7308" s="19" t="s">
        <v>51</v>
      </c>
      <c r="D7308" s="19" t="s">
        <v>52</v>
      </c>
      <c r="E7308" s="19" t="s">
        <v>40</v>
      </c>
      <c r="F7308" s="19">
        <v>716</v>
      </c>
      <c r="G7308" s="19">
        <v>80</v>
      </c>
      <c r="H7308" s="19">
        <v>25.14</v>
      </c>
      <c r="I7308" s="19">
        <v>19.920000000000002</v>
      </c>
      <c r="J7308" s="19" t="s">
        <v>54</v>
      </c>
      <c r="K7308" s="20">
        <v>0</v>
      </c>
      <c r="L7308" s="20" t="s">
        <v>55</v>
      </c>
      <c r="M7308" s="20" t="s">
        <v>84</v>
      </c>
      <c r="N7308" s="26">
        <v>42542</v>
      </c>
      <c r="O7308" s="20" t="s">
        <v>56</v>
      </c>
      <c r="P7308" t="str">
        <f t="shared" si="114"/>
        <v>INSERT INTO @DataTable (Deal, AdvanceDate, PROV, DealPurpose, RateType, BEACON, LTV, TDS, GDS, InsuranceType, PrincipalBalance, OccupancyType, AccountStatus, Closed_Date, DelinquencyBucket) VALUES (7307, '2015-03-13', 'AB', 'Refinance External', 'ARM', 716, 80, 25.14, 19.92, 'Conv', 0, 'Owner-Occupied', 'Closed', '2016-06-21', 'Current');</v>
      </c>
    </row>
    <row r="7309" spans="1:16" x14ac:dyDescent="0.35">
      <c r="A7309" s="22">
        <v>7308</v>
      </c>
      <c r="B7309" s="21">
        <v>42079</v>
      </c>
      <c r="C7309" s="22" t="s">
        <v>57</v>
      </c>
      <c r="D7309" s="22" t="s">
        <v>61</v>
      </c>
      <c r="E7309" s="22" t="s">
        <v>53</v>
      </c>
      <c r="F7309" s="22">
        <v>769</v>
      </c>
      <c r="G7309" s="22">
        <v>88.07</v>
      </c>
      <c r="H7309" s="22">
        <v>20.95</v>
      </c>
      <c r="I7309" s="22">
        <v>20.57</v>
      </c>
      <c r="J7309" s="22" t="s">
        <v>60</v>
      </c>
      <c r="K7309" s="23">
        <v>214834.91</v>
      </c>
      <c r="L7309" s="23" t="s">
        <v>55</v>
      </c>
      <c r="M7309" s="23" t="s">
        <v>83</v>
      </c>
      <c r="N7309" s="27"/>
      <c r="O7309" s="23" t="s">
        <v>56</v>
      </c>
      <c r="P7309" t="str">
        <f t="shared" si="114"/>
        <v>INSERT INTO @DataTable (Deal, AdvanceDate, PROV, DealPurpose, RateType, BEACON, LTV, TDS, GDS, InsuranceType, PrincipalBalance, OccupancyType, AccountStatus, Closed_Date, DelinquencyBucket) VALUES (7308, '2015-03-16', 'ON', 'Purchase', 'Fixed', 769, 88.07, 20.95, 20.57, 'HiRatio', 214834.91, 'Owner-Occupied', 'Open', '1900-01-00', 'Current');</v>
      </c>
    </row>
    <row r="7310" spans="1:16" x14ac:dyDescent="0.35">
      <c r="A7310" s="19">
        <v>7309</v>
      </c>
      <c r="B7310" s="18">
        <v>41430</v>
      </c>
      <c r="C7310" s="19" t="s">
        <v>51</v>
      </c>
      <c r="D7310" s="19" t="s">
        <v>52</v>
      </c>
      <c r="E7310" s="19" t="s">
        <v>53</v>
      </c>
      <c r="F7310" s="19">
        <v>783</v>
      </c>
      <c r="G7310" s="19">
        <v>72.86</v>
      </c>
      <c r="H7310" s="19">
        <v>39.24</v>
      </c>
      <c r="I7310" s="19">
        <v>38.32</v>
      </c>
      <c r="J7310" s="19" t="s">
        <v>54</v>
      </c>
      <c r="K7310" s="20">
        <v>0</v>
      </c>
      <c r="L7310" s="20" t="s">
        <v>55</v>
      </c>
      <c r="M7310" s="20" t="s">
        <v>84</v>
      </c>
      <c r="N7310" s="26">
        <v>41957</v>
      </c>
      <c r="O7310" s="20" t="s">
        <v>56</v>
      </c>
      <c r="P7310" t="str">
        <f t="shared" si="114"/>
        <v>INSERT INTO @DataTable (Deal, AdvanceDate, PROV, DealPurpose, RateType, BEACON, LTV, TDS, GDS, InsuranceType, PrincipalBalance, OccupancyType, AccountStatus, Closed_Date, DelinquencyBucket) VALUES (7309, '2013-06-05', 'AB', 'Refinance External', 'Fixed', 783, 72.86, 39.24, 38.32, 'Conv', 0, 'Owner-Occupied', 'Closed', '2014-11-14', 'Current');</v>
      </c>
    </row>
    <row r="7311" spans="1:16" x14ac:dyDescent="0.35">
      <c r="A7311" s="22">
        <v>7310</v>
      </c>
      <c r="B7311" s="21">
        <v>41627</v>
      </c>
      <c r="C7311" s="22" t="s">
        <v>51</v>
      </c>
      <c r="D7311" s="22" t="s">
        <v>67</v>
      </c>
      <c r="E7311" s="22" t="s">
        <v>53</v>
      </c>
      <c r="F7311" s="22">
        <v>740</v>
      </c>
      <c r="G7311" s="22">
        <v>95</v>
      </c>
      <c r="H7311" s="22">
        <v>34.44</v>
      </c>
      <c r="I7311" s="22">
        <v>17.760000000000002</v>
      </c>
      <c r="J7311" s="22" t="s">
        <v>60</v>
      </c>
      <c r="K7311" s="23">
        <v>383828.05</v>
      </c>
      <c r="L7311" s="23" t="s">
        <v>55</v>
      </c>
      <c r="M7311" s="23" t="s">
        <v>83</v>
      </c>
      <c r="N7311" s="27"/>
      <c r="O7311" s="23" t="s">
        <v>56</v>
      </c>
      <c r="P7311" t="str">
        <f t="shared" si="114"/>
        <v>INSERT INTO @DataTable (Deal, AdvanceDate, PROV, DealPurpose, RateType, BEACON, LTV, TDS, GDS, InsuranceType, PrincipalBalance, OccupancyType, AccountStatus, Closed_Date, DelinquencyBucket) VALUES (7310, '2013-12-19', 'AB', 'Port Increase', 'Fixed', 740, 95, 34.44, 17.76, 'HiRatio', 383828.05, 'Owner-Occupied', 'Open', '1900-01-00', 'Current');</v>
      </c>
    </row>
    <row r="7312" spans="1:16" x14ac:dyDescent="0.35">
      <c r="A7312" s="19">
        <v>7311</v>
      </c>
      <c r="B7312" s="18">
        <v>42278</v>
      </c>
      <c r="C7312" s="19" t="s">
        <v>57</v>
      </c>
      <c r="D7312" s="19" t="s">
        <v>59</v>
      </c>
      <c r="E7312" s="19" t="s">
        <v>40</v>
      </c>
      <c r="F7312" s="19">
        <v>752</v>
      </c>
      <c r="G7312" s="19">
        <v>44.52</v>
      </c>
      <c r="H7312" s="19">
        <v>30.31</v>
      </c>
      <c r="I7312" s="19">
        <v>14.71</v>
      </c>
      <c r="J7312" s="19" t="s">
        <v>54</v>
      </c>
      <c r="K7312" s="20">
        <v>303095.31</v>
      </c>
      <c r="L7312" s="20" t="s">
        <v>55</v>
      </c>
      <c r="M7312" s="20" t="s">
        <v>83</v>
      </c>
      <c r="N7312" s="26"/>
      <c r="O7312" s="20" t="s">
        <v>56</v>
      </c>
      <c r="P7312" t="str">
        <f t="shared" si="114"/>
        <v>INSERT INTO @DataTable (Deal, AdvanceDate, PROV, DealPurpose, RateType, BEACON, LTV, TDS, GDS, InsuranceType, PrincipalBalance, OccupancyType, AccountStatus, Closed_Date, DelinquencyBucket) VALUES (7311, '2015-10-01', 'ON', 'Transfer', 'ARM', 752, 44.52, 30.31, 14.71, 'Conv', 303095.31, 'Owner-Occupied', 'Open', '1900-01-00', 'Current');</v>
      </c>
    </row>
    <row r="7313" spans="1:16" x14ac:dyDescent="0.35">
      <c r="A7313" s="22">
        <v>7312</v>
      </c>
      <c r="B7313" s="21">
        <v>42115</v>
      </c>
      <c r="C7313" s="22" t="s">
        <v>57</v>
      </c>
      <c r="D7313" s="22" t="s">
        <v>52</v>
      </c>
      <c r="E7313" s="22" t="s">
        <v>40</v>
      </c>
      <c r="F7313" s="22">
        <v>700</v>
      </c>
      <c r="G7313" s="22">
        <v>80</v>
      </c>
      <c r="H7313" s="22">
        <v>37.24</v>
      </c>
      <c r="I7313" s="22">
        <v>25.21</v>
      </c>
      <c r="J7313" s="22" t="s">
        <v>54</v>
      </c>
      <c r="K7313" s="23">
        <v>0</v>
      </c>
      <c r="L7313" s="23" t="s">
        <v>55</v>
      </c>
      <c r="M7313" s="23" t="s">
        <v>84</v>
      </c>
      <c r="N7313" s="27">
        <v>42593</v>
      </c>
      <c r="O7313" s="23" t="s">
        <v>56</v>
      </c>
      <c r="P7313" t="str">
        <f t="shared" si="114"/>
        <v>INSERT INTO @DataTable (Deal, AdvanceDate, PROV, DealPurpose, RateType, BEACON, LTV, TDS, GDS, InsuranceType, PrincipalBalance, OccupancyType, AccountStatus, Closed_Date, DelinquencyBucket) VALUES (7312, '2015-04-21', 'ON', 'Refinance External', 'ARM', 700, 80, 37.24, 25.21, 'Conv', 0, 'Owner-Occupied', 'Closed', '2016-08-11', 'Current');</v>
      </c>
    </row>
    <row r="7314" spans="1:16" x14ac:dyDescent="0.35">
      <c r="A7314" s="19">
        <v>7313</v>
      </c>
      <c r="B7314" s="18">
        <v>42123</v>
      </c>
      <c r="C7314" s="19" t="s">
        <v>58</v>
      </c>
      <c r="D7314" s="19" t="s">
        <v>52</v>
      </c>
      <c r="E7314" s="19" t="s">
        <v>40</v>
      </c>
      <c r="F7314" s="19">
        <v>817</v>
      </c>
      <c r="G7314" s="19">
        <v>74.5</v>
      </c>
      <c r="H7314" s="19">
        <v>26.89</v>
      </c>
      <c r="I7314" s="19">
        <v>25.4</v>
      </c>
      <c r="J7314" s="19" t="s">
        <v>54</v>
      </c>
      <c r="K7314" s="20">
        <v>0</v>
      </c>
      <c r="L7314" s="20" t="s">
        <v>55</v>
      </c>
      <c r="M7314" s="20" t="s">
        <v>84</v>
      </c>
      <c r="N7314" s="26">
        <v>42426</v>
      </c>
      <c r="O7314" s="20" t="s">
        <v>56</v>
      </c>
      <c r="P7314" t="str">
        <f t="shared" si="114"/>
        <v>INSERT INTO @DataTable (Deal, AdvanceDate, PROV, DealPurpose, RateType, BEACON, LTV, TDS, GDS, InsuranceType, PrincipalBalance, OccupancyType, AccountStatus, Closed_Date, DelinquencyBucket) VALUES (7313, '2015-04-29', 'BC', 'Refinance External', 'ARM', 817, 74.5, 26.89, 25.4, 'Conv', 0, 'Owner-Occupied', 'Closed', '2016-02-26', 'Current');</v>
      </c>
    </row>
    <row r="7315" spans="1:16" x14ac:dyDescent="0.35">
      <c r="A7315" s="22">
        <v>7314</v>
      </c>
      <c r="B7315" s="21">
        <v>41782</v>
      </c>
      <c r="C7315" s="22" t="s">
        <v>51</v>
      </c>
      <c r="D7315" s="22" t="s">
        <v>59</v>
      </c>
      <c r="E7315" s="22" t="s">
        <v>40</v>
      </c>
      <c r="F7315" s="22">
        <v>805</v>
      </c>
      <c r="G7315" s="22">
        <v>73.569999999999993</v>
      </c>
      <c r="H7315" s="22">
        <v>34.15</v>
      </c>
      <c r="I7315" s="22">
        <v>26.87</v>
      </c>
      <c r="J7315" s="22" t="s">
        <v>54</v>
      </c>
      <c r="K7315" s="23">
        <v>106745.64</v>
      </c>
      <c r="L7315" s="23" t="s">
        <v>55</v>
      </c>
      <c r="M7315" s="23" t="s">
        <v>83</v>
      </c>
      <c r="N7315" s="27"/>
      <c r="O7315" s="23" t="s">
        <v>56</v>
      </c>
      <c r="P7315" t="str">
        <f t="shared" si="114"/>
        <v>INSERT INTO @DataTable (Deal, AdvanceDate, PROV, DealPurpose, RateType, BEACON, LTV, TDS, GDS, InsuranceType, PrincipalBalance, OccupancyType, AccountStatus, Closed_Date, DelinquencyBucket) VALUES (7314, '2014-05-23', 'AB', 'Transfer', 'ARM', 805, 73.57, 34.15, 26.87, 'Conv', 106745.64, 'Owner-Occupied', 'Open', '1900-01-00', 'Current');</v>
      </c>
    </row>
    <row r="7316" spans="1:16" x14ac:dyDescent="0.35">
      <c r="A7316" s="19">
        <v>7315</v>
      </c>
      <c r="B7316" s="18">
        <v>42353</v>
      </c>
      <c r="C7316" s="19" t="s">
        <v>57</v>
      </c>
      <c r="D7316" s="19" t="s">
        <v>59</v>
      </c>
      <c r="E7316" s="19" t="s">
        <v>40</v>
      </c>
      <c r="F7316" s="19">
        <v>771</v>
      </c>
      <c r="G7316" s="19">
        <v>67.400000000000006</v>
      </c>
      <c r="H7316" s="19">
        <v>29.39</v>
      </c>
      <c r="I7316" s="19">
        <v>22.86</v>
      </c>
      <c r="J7316" s="19" t="s">
        <v>54</v>
      </c>
      <c r="K7316" s="20">
        <v>228632.08</v>
      </c>
      <c r="L7316" s="20" t="s">
        <v>55</v>
      </c>
      <c r="M7316" s="20" t="s">
        <v>83</v>
      </c>
      <c r="N7316" s="26"/>
      <c r="O7316" s="20" t="s">
        <v>56</v>
      </c>
      <c r="P7316" t="str">
        <f t="shared" si="114"/>
        <v>INSERT INTO @DataTable (Deal, AdvanceDate, PROV, DealPurpose, RateType, BEACON, LTV, TDS, GDS, InsuranceType, PrincipalBalance, OccupancyType, AccountStatus, Closed_Date, DelinquencyBucket) VALUES (7315, '2015-12-15', 'ON', 'Transfer', 'ARM', 771, 67.4, 29.39, 22.86, 'Conv', 228632.08, 'Owner-Occupied', 'Open', '1900-01-00', 'Current');</v>
      </c>
    </row>
    <row r="7317" spans="1:16" x14ac:dyDescent="0.35">
      <c r="A7317" s="22">
        <v>7316</v>
      </c>
      <c r="B7317" s="21">
        <v>42124</v>
      </c>
      <c r="C7317" s="22" t="s">
        <v>58</v>
      </c>
      <c r="D7317" s="22" t="s">
        <v>59</v>
      </c>
      <c r="E7317" s="22" t="s">
        <v>53</v>
      </c>
      <c r="F7317" s="22">
        <v>766</v>
      </c>
      <c r="G7317" s="22">
        <v>66.28</v>
      </c>
      <c r="H7317" s="22">
        <v>24.01</v>
      </c>
      <c r="I7317" s="22">
        <v>15.73</v>
      </c>
      <c r="J7317" s="22" t="s">
        <v>54</v>
      </c>
      <c r="K7317" s="23">
        <v>0</v>
      </c>
      <c r="L7317" s="23" t="s">
        <v>55</v>
      </c>
      <c r="M7317" s="23" t="s">
        <v>84</v>
      </c>
      <c r="N7317" s="27">
        <v>42398</v>
      </c>
      <c r="O7317" s="23" t="s">
        <v>56</v>
      </c>
      <c r="P7317" t="str">
        <f t="shared" si="114"/>
        <v>INSERT INTO @DataTable (Deal, AdvanceDate, PROV, DealPurpose, RateType, BEACON, LTV, TDS, GDS, InsuranceType, PrincipalBalance, OccupancyType, AccountStatus, Closed_Date, DelinquencyBucket) VALUES (7316, '2015-04-30', 'BC', 'Transfer', 'Fixed', 766, 66.28, 24.01, 15.73, 'Conv', 0, 'Owner-Occupied', 'Closed', '2016-01-29', 'Current');</v>
      </c>
    </row>
    <row r="7318" spans="1:16" x14ac:dyDescent="0.35">
      <c r="A7318" s="19">
        <v>7317</v>
      </c>
      <c r="B7318" s="18">
        <v>41169</v>
      </c>
      <c r="C7318" s="19" t="s">
        <v>57</v>
      </c>
      <c r="D7318" s="19" t="s">
        <v>52</v>
      </c>
      <c r="E7318" s="19" t="s">
        <v>53</v>
      </c>
      <c r="F7318" s="19">
        <v>697</v>
      </c>
      <c r="G7318" s="19">
        <v>85</v>
      </c>
      <c r="H7318" s="19">
        <v>34.6</v>
      </c>
      <c r="I7318" s="19">
        <v>26.65</v>
      </c>
      <c r="J7318" s="19" t="s">
        <v>60</v>
      </c>
      <c r="K7318" s="20">
        <v>0</v>
      </c>
      <c r="L7318" s="20" t="s">
        <v>55</v>
      </c>
      <c r="M7318" s="20" t="s">
        <v>84</v>
      </c>
      <c r="N7318" s="26">
        <v>42017</v>
      </c>
      <c r="O7318" s="20" t="s">
        <v>56</v>
      </c>
      <c r="P7318" t="str">
        <f t="shared" si="114"/>
        <v>INSERT INTO @DataTable (Deal, AdvanceDate, PROV, DealPurpose, RateType, BEACON, LTV, TDS, GDS, InsuranceType, PrincipalBalance, OccupancyType, AccountStatus, Closed_Date, DelinquencyBucket) VALUES (7317, '2012-09-17', 'ON', 'Refinance External', 'Fixed', 697, 85, 34.6, 26.65, 'HiRatio', 0, 'Owner-Occupied', 'Closed', '2015-01-13', 'Current');</v>
      </c>
    </row>
    <row r="7319" spans="1:16" x14ac:dyDescent="0.35">
      <c r="A7319" s="22">
        <v>7318</v>
      </c>
      <c r="B7319" s="21">
        <v>42226</v>
      </c>
      <c r="C7319" s="22" t="s">
        <v>57</v>
      </c>
      <c r="D7319" s="22" t="s">
        <v>52</v>
      </c>
      <c r="E7319" s="22" t="s">
        <v>53</v>
      </c>
      <c r="F7319" s="22">
        <v>733</v>
      </c>
      <c r="G7319" s="22">
        <v>36.78</v>
      </c>
      <c r="H7319" s="22">
        <v>22.66</v>
      </c>
      <c r="I7319" s="22">
        <v>15.72</v>
      </c>
      <c r="J7319" s="22" t="s">
        <v>54</v>
      </c>
      <c r="K7319" s="23">
        <v>334831.38</v>
      </c>
      <c r="L7319" s="23" t="s">
        <v>55</v>
      </c>
      <c r="M7319" s="23" t="s">
        <v>83</v>
      </c>
      <c r="N7319" s="27"/>
      <c r="O7319" s="23" t="s">
        <v>56</v>
      </c>
      <c r="P7319" t="str">
        <f t="shared" si="114"/>
        <v>INSERT INTO @DataTable (Deal, AdvanceDate, PROV, DealPurpose, RateType, BEACON, LTV, TDS, GDS, InsuranceType, PrincipalBalance, OccupancyType, AccountStatus, Closed_Date, DelinquencyBucket) VALUES (7318, '2015-08-10', 'ON', 'Refinance External', 'Fixed', 733, 36.78, 22.66, 15.72, 'Conv', 334831.38, 'Owner-Occupied', 'Open', '1900-01-00', 'Current');</v>
      </c>
    </row>
    <row r="7320" spans="1:16" x14ac:dyDescent="0.35">
      <c r="A7320" s="19">
        <v>7319</v>
      </c>
      <c r="B7320" s="18">
        <v>42412</v>
      </c>
      <c r="C7320" s="19" t="s">
        <v>58</v>
      </c>
      <c r="D7320" s="19" t="s">
        <v>52</v>
      </c>
      <c r="E7320" s="19" t="s">
        <v>53</v>
      </c>
      <c r="F7320" s="19">
        <v>771</v>
      </c>
      <c r="G7320" s="19">
        <v>80</v>
      </c>
      <c r="H7320" s="19">
        <v>37.25</v>
      </c>
      <c r="I7320" s="19">
        <v>26.06</v>
      </c>
      <c r="J7320" s="19" t="s">
        <v>54</v>
      </c>
      <c r="K7320" s="20">
        <v>283851.25</v>
      </c>
      <c r="L7320" s="20" t="s">
        <v>55</v>
      </c>
      <c r="M7320" s="20" t="s">
        <v>83</v>
      </c>
      <c r="N7320" s="26"/>
      <c r="O7320" s="20" t="s">
        <v>56</v>
      </c>
      <c r="P7320" t="str">
        <f t="shared" si="114"/>
        <v>INSERT INTO @DataTable (Deal, AdvanceDate, PROV, DealPurpose, RateType, BEACON, LTV, TDS, GDS, InsuranceType, PrincipalBalance, OccupancyType, AccountStatus, Closed_Date, DelinquencyBucket) VALUES (7319, '2016-02-12', 'BC', 'Refinance External', 'Fixed', 771, 80, 37.25, 26.06, 'Conv', 283851.25, 'Owner-Occupied', 'Open', '1900-01-00', 'Current');</v>
      </c>
    </row>
    <row r="7321" spans="1:16" x14ac:dyDescent="0.35">
      <c r="A7321" s="22">
        <v>7320</v>
      </c>
      <c r="B7321" s="21">
        <v>41683</v>
      </c>
      <c r="C7321" s="22" t="s">
        <v>57</v>
      </c>
      <c r="D7321" s="22" t="s">
        <v>61</v>
      </c>
      <c r="E7321" s="22" t="s">
        <v>53</v>
      </c>
      <c r="F7321" s="22">
        <v>742</v>
      </c>
      <c r="G7321" s="22">
        <v>74.989999999999995</v>
      </c>
      <c r="H7321" s="22">
        <v>16.989999999999998</v>
      </c>
      <c r="I7321" s="22">
        <v>15.19</v>
      </c>
      <c r="J7321" s="22" t="s">
        <v>54</v>
      </c>
      <c r="K7321" s="23">
        <v>0</v>
      </c>
      <c r="L7321" s="23" t="s">
        <v>55</v>
      </c>
      <c r="M7321" s="23" t="s">
        <v>84</v>
      </c>
      <c r="N7321" s="27">
        <v>42153</v>
      </c>
      <c r="O7321" s="23" t="s">
        <v>56</v>
      </c>
      <c r="P7321" t="str">
        <f t="shared" si="114"/>
        <v>INSERT INTO @DataTable (Deal, AdvanceDate, PROV, DealPurpose, RateType, BEACON, LTV, TDS, GDS, InsuranceType, PrincipalBalance, OccupancyType, AccountStatus, Closed_Date, DelinquencyBucket) VALUES (7320, '2014-02-13', 'ON', 'Purchase', 'Fixed', 742, 74.99, 16.99, 15.19, 'Conv', 0, 'Owner-Occupied', 'Closed', '2015-05-29', 'Current');</v>
      </c>
    </row>
    <row r="7322" spans="1:16" x14ac:dyDescent="0.35">
      <c r="A7322" s="19">
        <v>7321</v>
      </c>
      <c r="B7322" s="18">
        <v>42437</v>
      </c>
      <c r="C7322" s="19" t="s">
        <v>74</v>
      </c>
      <c r="D7322" s="19" t="s">
        <v>59</v>
      </c>
      <c r="E7322" s="19" t="s">
        <v>53</v>
      </c>
      <c r="F7322" s="19">
        <v>829</v>
      </c>
      <c r="G7322" s="19">
        <v>60.4</v>
      </c>
      <c r="H7322" s="19">
        <v>40.98</v>
      </c>
      <c r="I7322" s="19">
        <v>27.93</v>
      </c>
      <c r="J7322" s="19" t="s">
        <v>54</v>
      </c>
      <c r="K7322" s="20">
        <v>165937.72</v>
      </c>
      <c r="L7322" s="20" t="s">
        <v>55</v>
      </c>
      <c r="M7322" s="20" t="s">
        <v>83</v>
      </c>
      <c r="N7322" s="26"/>
      <c r="O7322" s="20" t="s">
        <v>56</v>
      </c>
      <c r="P7322" t="str">
        <f t="shared" si="114"/>
        <v>INSERT INTO @DataTable (Deal, AdvanceDate, PROV, DealPurpose, RateType, BEACON, LTV, TDS, GDS, InsuranceType, PrincipalBalance, OccupancyType, AccountStatus, Closed_Date, DelinquencyBucket) VALUES (7321, '2016-03-08', 'MB', 'Transfer', 'Fixed', 829, 60.4, 40.98, 27.93, 'Conv', 165937.72, 'Owner-Occupied', 'Open', '1900-01-00', 'Current');</v>
      </c>
    </row>
    <row r="7323" spans="1:16" x14ac:dyDescent="0.35">
      <c r="A7323" s="22">
        <v>7322</v>
      </c>
      <c r="B7323" s="21">
        <v>42130</v>
      </c>
      <c r="C7323" s="22" t="s">
        <v>57</v>
      </c>
      <c r="D7323" s="22" t="s">
        <v>52</v>
      </c>
      <c r="E7323" s="22" t="s">
        <v>53</v>
      </c>
      <c r="F7323" s="22">
        <v>774</v>
      </c>
      <c r="G7323" s="22">
        <v>80</v>
      </c>
      <c r="H7323" s="22">
        <v>33.409999999999997</v>
      </c>
      <c r="I7323" s="22">
        <v>19.829999999999998</v>
      </c>
      <c r="J7323" s="22" t="s">
        <v>54</v>
      </c>
      <c r="K7323" s="23">
        <v>188255.61</v>
      </c>
      <c r="L7323" s="23" t="s">
        <v>55</v>
      </c>
      <c r="M7323" s="23" t="s">
        <v>83</v>
      </c>
      <c r="N7323" s="27"/>
      <c r="O7323" s="23" t="s">
        <v>56</v>
      </c>
      <c r="P7323" t="str">
        <f t="shared" si="114"/>
        <v>INSERT INTO @DataTable (Deal, AdvanceDate, PROV, DealPurpose, RateType, BEACON, LTV, TDS, GDS, InsuranceType, PrincipalBalance, OccupancyType, AccountStatus, Closed_Date, DelinquencyBucket) VALUES (7322, '2015-05-06', 'ON', 'Refinance External', 'Fixed', 774, 80, 33.41, 19.83, 'Conv', 188255.61, 'Owner-Occupied', 'Open', '1900-01-00', 'Current');</v>
      </c>
    </row>
    <row r="7324" spans="1:16" x14ac:dyDescent="0.35">
      <c r="A7324" s="19">
        <v>7323</v>
      </c>
      <c r="B7324" s="18">
        <v>42216</v>
      </c>
      <c r="C7324" s="19" t="s">
        <v>57</v>
      </c>
      <c r="D7324" s="19" t="s">
        <v>61</v>
      </c>
      <c r="E7324" s="19" t="s">
        <v>53</v>
      </c>
      <c r="F7324" s="19">
        <v>780</v>
      </c>
      <c r="G7324" s="19">
        <v>88.87</v>
      </c>
      <c r="H7324" s="19">
        <v>28.28</v>
      </c>
      <c r="I7324" s="19">
        <v>27.59</v>
      </c>
      <c r="J7324" s="19" t="s">
        <v>60</v>
      </c>
      <c r="K7324" s="20">
        <v>547523.73</v>
      </c>
      <c r="L7324" s="20" t="s">
        <v>55</v>
      </c>
      <c r="M7324" s="20" t="s">
        <v>83</v>
      </c>
      <c r="N7324" s="26"/>
      <c r="O7324" s="20" t="s">
        <v>56</v>
      </c>
      <c r="P7324" t="str">
        <f t="shared" si="114"/>
        <v>INSERT INTO @DataTable (Deal, AdvanceDate, PROV, DealPurpose, RateType, BEACON, LTV, TDS, GDS, InsuranceType, PrincipalBalance, OccupancyType, AccountStatus, Closed_Date, DelinquencyBucket) VALUES (7323, '2015-07-31', 'ON', 'Purchase', 'Fixed', 780, 88.87, 28.28, 27.59, 'HiRatio', 547523.73, 'Owner-Occupied', 'Open', '1900-01-00', 'Current');</v>
      </c>
    </row>
    <row r="7325" spans="1:16" x14ac:dyDescent="0.35">
      <c r="A7325" s="22">
        <v>7324</v>
      </c>
      <c r="B7325" s="21">
        <v>42019</v>
      </c>
      <c r="C7325" s="22" t="s">
        <v>51</v>
      </c>
      <c r="D7325" s="22" t="s">
        <v>61</v>
      </c>
      <c r="E7325" s="22" t="s">
        <v>53</v>
      </c>
      <c r="F7325" s="22">
        <v>650</v>
      </c>
      <c r="G7325" s="22">
        <v>94.74</v>
      </c>
      <c r="H7325" s="22">
        <v>37.049999999999997</v>
      </c>
      <c r="I7325" s="22">
        <v>35.520000000000003</v>
      </c>
      <c r="J7325" s="22" t="s">
        <v>60</v>
      </c>
      <c r="K7325" s="23">
        <v>360237.24</v>
      </c>
      <c r="L7325" s="23" t="s">
        <v>55</v>
      </c>
      <c r="M7325" s="23" t="s">
        <v>83</v>
      </c>
      <c r="N7325" s="27"/>
      <c r="O7325" s="23" t="s">
        <v>56</v>
      </c>
      <c r="P7325" t="str">
        <f t="shared" si="114"/>
        <v>INSERT INTO @DataTable (Deal, AdvanceDate, PROV, DealPurpose, RateType, BEACON, LTV, TDS, GDS, InsuranceType, PrincipalBalance, OccupancyType, AccountStatus, Closed_Date, DelinquencyBucket) VALUES (7324, '2015-01-15', 'AB', 'Purchase', 'Fixed', 650, 94.74, 37.05, 35.52, 'HiRatio', 360237.24, 'Owner-Occupied', 'Open', '1900-01-00', 'Current');</v>
      </c>
    </row>
    <row r="7326" spans="1:16" x14ac:dyDescent="0.35">
      <c r="A7326" s="19">
        <v>7325</v>
      </c>
      <c r="B7326" s="18">
        <v>41481</v>
      </c>
      <c r="C7326" s="19" t="s">
        <v>57</v>
      </c>
      <c r="D7326" s="19" t="s">
        <v>61</v>
      </c>
      <c r="E7326" s="19" t="s">
        <v>53</v>
      </c>
      <c r="F7326" s="19">
        <v>736</v>
      </c>
      <c r="G7326" s="19">
        <v>95</v>
      </c>
      <c r="H7326" s="19">
        <v>35.39</v>
      </c>
      <c r="I7326" s="19">
        <v>18.79</v>
      </c>
      <c r="J7326" s="19" t="s">
        <v>60</v>
      </c>
      <c r="K7326" s="20">
        <v>0</v>
      </c>
      <c r="L7326" s="20" t="s">
        <v>55</v>
      </c>
      <c r="M7326" s="20" t="s">
        <v>84</v>
      </c>
      <c r="N7326" s="26">
        <v>42724</v>
      </c>
      <c r="O7326" s="20" t="s">
        <v>56</v>
      </c>
      <c r="P7326" t="str">
        <f t="shared" si="114"/>
        <v>INSERT INTO @DataTable (Deal, AdvanceDate, PROV, DealPurpose, RateType, BEACON, LTV, TDS, GDS, InsuranceType, PrincipalBalance, OccupancyType, AccountStatus, Closed_Date, DelinquencyBucket) VALUES (7325, '2013-07-26', 'ON', 'Purchase', 'Fixed', 736, 95, 35.39, 18.79, 'HiRatio', 0, 'Owner-Occupied', 'Closed', '2016-12-20', 'Current');</v>
      </c>
    </row>
    <row r="7327" spans="1:16" x14ac:dyDescent="0.35">
      <c r="A7327" s="22">
        <v>7326</v>
      </c>
      <c r="B7327" s="21">
        <v>42278</v>
      </c>
      <c r="C7327" s="22" t="s">
        <v>57</v>
      </c>
      <c r="D7327" s="22" t="s">
        <v>61</v>
      </c>
      <c r="E7327" s="22" t="s">
        <v>40</v>
      </c>
      <c r="F7327" s="22">
        <v>725</v>
      </c>
      <c r="G7327" s="22">
        <v>95</v>
      </c>
      <c r="H7327" s="22">
        <v>25.05</v>
      </c>
      <c r="I7327" s="22">
        <v>18.18</v>
      </c>
      <c r="J7327" s="22" t="s">
        <v>60</v>
      </c>
      <c r="K7327" s="23">
        <v>283672.8</v>
      </c>
      <c r="L7327" s="23" t="s">
        <v>55</v>
      </c>
      <c r="M7327" s="23" t="s">
        <v>83</v>
      </c>
      <c r="N7327" s="27"/>
      <c r="O7327" s="23" t="s">
        <v>56</v>
      </c>
      <c r="P7327" t="str">
        <f t="shared" si="114"/>
        <v>INSERT INTO @DataTable (Deal, AdvanceDate, PROV, DealPurpose, RateType, BEACON, LTV, TDS, GDS, InsuranceType, PrincipalBalance, OccupancyType, AccountStatus, Closed_Date, DelinquencyBucket) VALUES (7326, '2015-10-01', 'ON', 'Purchase', 'ARM', 725, 95, 25.05, 18.18, 'HiRatio', 283672.8, 'Owner-Occupied', 'Open', '1900-01-00', 'Current');</v>
      </c>
    </row>
    <row r="7328" spans="1:16" x14ac:dyDescent="0.35">
      <c r="A7328" s="19">
        <v>7327</v>
      </c>
      <c r="B7328" s="18">
        <v>41425</v>
      </c>
      <c r="C7328" s="19" t="s">
        <v>51</v>
      </c>
      <c r="D7328" s="19" t="s">
        <v>61</v>
      </c>
      <c r="E7328" s="19" t="s">
        <v>53</v>
      </c>
      <c r="F7328" s="19">
        <v>770</v>
      </c>
      <c r="G7328" s="19">
        <v>89.26</v>
      </c>
      <c r="H7328" s="19">
        <v>43.77</v>
      </c>
      <c r="I7328" s="19">
        <v>30.13</v>
      </c>
      <c r="J7328" s="19" t="s">
        <v>60</v>
      </c>
      <c r="K7328" s="20">
        <v>219750.56</v>
      </c>
      <c r="L7328" s="20" t="s">
        <v>55</v>
      </c>
      <c r="M7328" s="20" t="s">
        <v>83</v>
      </c>
      <c r="N7328" s="26"/>
      <c r="O7328" s="20" t="s">
        <v>56</v>
      </c>
      <c r="P7328" t="str">
        <f t="shared" si="114"/>
        <v>INSERT INTO @DataTable (Deal, AdvanceDate, PROV, DealPurpose, RateType, BEACON, LTV, TDS, GDS, InsuranceType, PrincipalBalance, OccupancyType, AccountStatus, Closed_Date, DelinquencyBucket) VALUES (7327, '2013-05-31', 'AB', 'Purchase', 'Fixed', 770, 89.26, 43.77, 30.13, 'HiRatio', 219750.56, 'Owner-Occupied', 'Open', '1900-01-00', 'Current');</v>
      </c>
    </row>
    <row r="7329" spans="1:16" x14ac:dyDescent="0.35">
      <c r="A7329" s="22">
        <v>7328</v>
      </c>
      <c r="B7329" s="21">
        <v>42499</v>
      </c>
      <c r="C7329" s="22" t="s">
        <v>74</v>
      </c>
      <c r="D7329" s="22" t="s">
        <v>61</v>
      </c>
      <c r="E7329" s="22" t="s">
        <v>40</v>
      </c>
      <c r="F7329" s="22">
        <v>770</v>
      </c>
      <c r="G7329" s="22">
        <v>95</v>
      </c>
      <c r="H7329" s="22">
        <v>26.49</v>
      </c>
      <c r="I7329" s="22">
        <v>24.03</v>
      </c>
      <c r="J7329" s="22" t="s">
        <v>60</v>
      </c>
      <c r="K7329" s="23">
        <v>183218.2</v>
      </c>
      <c r="L7329" s="23" t="s">
        <v>55</v>
      </c>
      <c r="M7329" s="23" t="s">
        <v>83</v>
      </c>
      <c r="N7329" s="27"/>
      <c r="O7329" s="23" t="s">
        <v>56</v>
      </c>
      <c r="P7329" t="str">
        <f t="shared" si="114"/>
        <v>INSERT INTO @DataTable (Deal, AdvanceDate, PROV, DealPurpose, RateType, BEACON, LTV, TDS, GDS, InsuranceType, PrincipalBalance, OccupancyType, AccountStatus, Closed_Date, DelinquencyBucket) VALUES (7328, '2016-05-09', 'MB', 'Purchase', 'ARM', 770, 95, 26.49, 24.03, 'HiRatio', 183218.2, 'Owner-Occupied', 'Open', '1900-01-00', 'Current');</v>
      </c>
    </row>
    <row r="7330" spans="1:16" x14ac:dyDescent="0.35">
      <c r="A7330" s="19">
        <v>7329</v>
      </c>
      <c r="B7330" s="18">
        <v>41180</v>
      </c>
      <c r="C7330" s="19" t="s">
        <v>57</v>
      </c>
      <c r="D7330" s="19" t="s">
        <v>61</v>
      </c>
      <c r="E7330" s="19" t="s">
        <v>53</v>
      </c>
      <c r="F7330" s="19">
        <v>752</v>
      </c>
      <c r="G7330" s="19">
        <v>94.96</v>
      </c>
      <c r="H7330" s="19">
        <v>43.54</v>
      </c>
      <c r="I7330" s="19">
        <v>38.39</v>
      </c>
      <c r="J7330" s="19" t="s">
        <v>60</v>
      </c>
      <c r="K7330" s="20">
        <v>4852.4799999999996</v>
      </c>
      <c r="L7330" s="20" t="s">
        <v>55</v>
      </c>
      <c r="M7330" s="20" t="s">
        <v>83</v>
      </c>
      <c r="N7330" s="26"/>
      <c r="O7330" s="20" t="s">
        <v>73</v>
      </c>
      <c r="P7330" t="str">
        <f t="shared" si="114"/>
        <v>INSERT INTO @DataTable (Deal, AdvanceDate, PROV, DealPurpose, RateType, BEACON, LTV, TDS, GDS, InsuranceType, PrincipalBalance, OccupancyType, AccountStatus, Closed_Date, DelinquencyBucket) VALUES (7329, '2012-09-28', 'ON', 'Purchase', 'Fixed', 752, 94.96, 43.54, 38.39, 'HiRatio', 4852.48, 'Owner-Occupied', 'Open', '1900-01-00', '90+');</v>
      </c>
    </row>
    <row r="7331" spans="1:16" x14ac:dyDescent="0.35">
      <c r="A7331" s="22">
        <v>7330</v>
      </c>
      <c r="B7331" s="21">
        <v>42551</v>
      </c>
      <c r="C7331" s="22" t="s">
        <v>57</v>
      </c>
      <c r="D7331" s="22" t="s">
        <v>52</v>
      </c>
      <c r="E7331" s="22" t="s">
        <v>53</v>
      </c>
      <c r="F7331" s="22">
        <v>747</v>
      </c>
      <c r="G7331" s="22">
        <v>37.5</v>
      </c>
      <c r="H7331" s="22">
        <v>36.130000000000003</v>
      </c>
      <c r="I7331" s="22">
        <v>36.130000000000003</v>
      </c>
      <c r="J7331" s="22" t="s">
        <v>54</v>
      </c>
      <c r="K7331" s="23">
        <v>74028.600000000006</v>
      </c>
      <c r="L7331" s="23" t="s">
        <v>55</v>
      </c>
      <c r="M7331" s="23" t="s">
        <v>83</v>
      </c>
      <c r="N7331" s="27"/>
      <c r="O7331" s="23" t="s">
        <v>56</v>
      </c>
      <c r="P7331" t="str">
        <f t="shared" si="114"/>
        <v>INSERT INTO @DataTable (Deal, AdvanceDate, PROV, DealPurpose, RateType, BEACON, LTV, TDS, GDS, InsuranceType, PrincipalBalance, OccupancyType, AccountStatus, Closed_Date, DelinquencyBucket) VALUES (7330, '2016-06-30', 'ON', 'Refinance External', 'Fixed', 747, 37.5, 36.13, 36.13, 'Conv', 74028.6, 'Owner-Occupied', 'Open', '1900-01-00', 'Current');</v>
      </c>
    </row>
    <row r="7332" spans="1:16" x14ac:dyDescent="0.35">
      <c r="A7332" s="19">
        <v>7331</v>
      </c>
      <c r="B7332" s="18">
        <v>42205</v>
      </c>
      <c r="C7332" s="19" t="s">
        <v>63</v>
      </c>
      <c r="D7332" s="19" t="s">
        <v>64</v>
      </c>
      <c r="E7332" s="19" t="s">
        <v>53</v>
      </c>
      <c r="F7332" s="19">
        <v>753</v>
      </c>
      <c r="G7332" s="19">
        <v>95</v>
      </c>
      <c r="H7332" s="19">
        <v>31.5</v>
      </c>
      <c r="I7332" s="19">
        <v>24.04</v>
      </c>
      <c r="J7332" s="19" t="s">
        <v>60</v>
      </c>
      <c r="K7332" s="20">
        <v>148879.44</v>
      </c>
      <c r="L7332" s="20" t="s">
        <v>55</v>
      </c>
      <c r="M7332" s="20" t="s">
        <v>83</v>
      </c>
      <c r="N7332" s="26"/>
      <c r="O7332" s="20" t="s">
        <v>56</v>
      </c>
      <c r="P7332" t="str">
        <f t="shared" si="114"/>
        <v>INSERT INTO @DataTable (Deal, AdvanceDate, PROV, DealPurpose, RateType, BEACON, LTV, TDS, GDS, InsuranceType, PrincipalBalance, OccupancyType, AccountStatus, Closed_Date, DelinquencyBucket) VALUES (7331, '2015-07-20', 'SK', 'Purchase with Improvements', 'Fixed', 753, 95, 31.5, 24.04, 'HiRatio', 148879.44, 'Owner-Occupied', 'Open', '1900-01-00', 'Current');</v>
      </c>
    </row>
    <row r="7333" spans="1:16" x14ac:dyDescent="0.35">
      <c r="A7333" s="22">
        <v>7332</v>
      </c>
      <c r="B7333" s="21">
        <v>41144</v>
      </c>
      <c r="C7333" s="22" t="s">
        <v>58</v>
      </c>
      <c r="D7333" s="22" t="s">
        <v>52</v>
      </c>
      <c r="E7333" s="22" t="s">
        <v>53</v>
      </c>
      <c r="F7333" s="22">
        <v>773</v>
      </c>
      <c r="G7333" s="22">
        <v>21.7</v>
      </c>
      <c r="H7333" s="22">
        <v>24.34</v>
      </c>
      <c r="I7333" s="22">
        <v>23.24</v>
      </c>
      <c r="J7333" s="22" t="s">
        <v>54</v>
      </c>
      <c r="K7333" s="23">
        <v>52745.81</v>
      </c>
      <c r="L7333" s="23" t="s">
        <v>55</v>
      </c>
      <c r="M7333" s="23" t="s">
        <v>83</v>
      </c>
      <c r="N7333" s="27"/>
      <c r="O7333" s="23" t="s">
        <v>56</v>
      </c>
      <c r="P7333" t="str">
        <f t="shared" si="114"/>
        <v>INSERT INTO @DataTable (Deal, AdvanceDate, PROV, DealPurpose, RateType, BEACON, LTV, TDS, GDS, InsuranceType, PrincipalBalance, OccupancyType, AccountStatus, Closed_Date, DelinquencyBucket) VALUES (7332, '2012-08-23', 'BC', 'Refinance External', 'Fixed', 773, 21.7, 24.34, 23.24, 'Conv', 52745.81, 'Owner-Occupied', 'Open', '1900-01-00', 'Current');</v>
      </c>
    </row>
    <row r="7334" spans="1:16" x14ac:dyDescent="0.35">
      <c r="A7334" s="19">
        <v>7333</v>
      </c>
      <c r="B7334" s="18">
        <v>42178</v>
      </c>
      <c r="C7334" s="19" t="s">
        <v>58</v>
      </c>
      <c r="D7334" s="19" t="s">
        <v>61</v>
      </c>
      <c r="E7334" s="19" t="s">
        <v>40</v>
      </c>
      <c r="F7334" s="19">
        <v>775</v>
      </c>
      <c r="G7334" s="19">
        <v>58.51</v>
      </c>
      <c r="H7334" s="19">
        <v>36.69</v>
      </c>
      <c r="I7334" s="19">
        <v>25.84</v>
      </c>
      <c r="J7334" s="19" t="s">
        <v>54</v>
      </c>
      <c r="K7334" s="20">
        <v>356437.66</v>
      </c>
      <c r="L7334" s="20" t="s">
        <v>55</v>
      </c>
      <c r="M7334" s="20" t="s">
        <v>83</v>
      </c>
      <c r="N7334" s="26"/>
      <c r="O7334" s="20" t="s">
        <v>56</v>
      </c>
      <c r="P7334" t="str">
        <f t="shared" si="114"/>
        <v>INSERT INTO @DataTable (Deal, AdvanceDate, PROV, DealPurpose, RateType, BEACON, LTV, TDS, GDS, InsuranceType, PrincipalBalance, OccupancyType, AccountStatus, Closed_Date, DelinquencyBucket) VALUES (7333, '2015-06-23', 'BC', 'Purchase', 'ARM', 775, 58.51, 36.69, 25.84, 'Conv', 356437.66, 'Owner-Occupied', 'Open', '1900-01-00', 'Current');</v>
      </c>
    </row>
    <row r="7335" spans="1:16" x14ac:dyDescent="0.35">
      <c r="A7335" s="22">
        <v>7334</v>
      </c>
      <c r="B7335" s="21">
        <v>42048</v>
      </c>
      <c r="C7335" s="22" t="s">
        <v>57</v>
      </c>
      <c r="D7335" s="22" t="s">
        <v>52</v>
      </c>
      <c r="E7335" s="22" t="s">
        <v>53</v>
      </c>
      <c r="F7335" s="22">
        <v>718</v>
      </c>
      <c r="G7335" s="22">
        <v>73.33</v>
      </c>
      <c r="H7335" s="22">
        <v>39.200000000000003</v>
      </c>
      <c r="I7335" s="22">
        <v>39.200000000000003</v>
      </c>
      <c r="J7335" s="22" t="s">
        <v>54</v>
      </c>
      <c r="K7335" s="23">
        <v>105365.47</v>
      </c>
      <c r="L7335" s="23" t="s">
        <v>55</v>
      </c>
      <c r="M7335" s="23" t="s">
        <v>83</v>
      </c>
      <c r="N7335" s="27"/>
      <c r="O7335" s="23" t="s">
        <v>56</v>
      </c>
      <c r="P7335" t="str">
        <f t="shared" si="114"/>
        <v>INSERT INTO @DataTable (Deal, AdvanceDate, PROV, DealPurpose, RateType, BEACON, LTV, TDS, GDS, InsuranceType, PrincipalBalance, OccupancyType, AccountStatus, Closed_Date, DelinquencyBucket) VALUES (7334, '2015-02-13', 'ON', 'Refinance External', 'Fixed', 718, 73.33, 39.2, 39.2, 'Conv', 105365.47, 'Owner-Occupied', 'Open', '1900-01-00', 'Current');</v>
      </c>
    </row>
    <row r="7336" spans="1:16" x14ac:dyDescent="0.35">
      <c r="A7336" s="19">
        <v>7335</v>
      </c>
      <c r="B7336" s="18">
        <v>42297</v>
      </c>
      <c r="C7336" s="19" t="s">
        <v>57</v>
      </c>
      <c r="D7336" s="19" t="s">
        <v>61</v>
      </c>
      <c r="E7336" s="19" t="s">
        <v>40</v>
      </c>
      <c r="F7336" s="19">
        <v>708</v>
      </c>
      <c r="G7336" s="19">
        <v>90</v>
      </c>
      <c r="H7336" s="19">
        <v>25.04</v>
      </c>
      <c r="I7336" s="19">
        <v>16.760000000000002</v>
      </c>
      <c r="J7336" s="19" t="s">
        <v>60</v>
      </c>
      <c r="K7336" s="20">
        <v>611109.47</v>
      </c>
      <c r="L7336" s="20" t="s">
        <v>55</v>
      </c>
      <c r="M7336" s="20" t="s">
        <v>83</v>
      </c>
      <c r="N7336" s="26"/>
      <c r="O7336" s="20" t="s">
        <v>56</v>
      </c>
      <c r="P7336" t="str">
        <f t="shared" si="114"/>
        <v>INSERT INTO @DataTable (Deal, AdvanceDate, PROV, DealPurpose, RateType, BEACON, LTV, TDS, GDS, InsuranceType, PrincipalBalance, OccupancyType, AccountStatus, Closed_Date, DelinquencyBucket) VALUES (7335, '2015-10-20', 'ON', 'Purchase', 'ARM', 708, 90, 25.04, 16.76, 'HiRatio', 611109.47, 'Owner-Occupied', 'Open', '1900-01-00', 'Current');</v>
      </c>
    </row>
    <row r="7337" spans="1:16" x14ac:dyDescent="0.35">
      <c r="A7337" s="22">
        <v>7336</v>
      </c>
      <c r="B7337" s="21">
        <v>41838</v>
      </c>
      <c r="C7337" s="22" t="s">
        <v>51</v>
      </c>
      <c r="D7337" s="22" t="s">
        <v>61</v>
      </c>
      <c r="E7337" s="22" t="s">
        <v>53</v>
      </c>
      <c r="F7337" s="22">
        <v>723</v>
      </c>
      <c r="G7337" s="22">
        <v>95</v>
      </c>
      <c r="H7337" s="22">
        <v>43.8</v>
      </c>
      <c r="I7337" s="22">
        <v>28.7</v>
      </c>
      <c r="J7337" s="22" t="s">
        <v>60</v>
      </c>
      <c r="K7337" s="23">
        <v>314446.68</v>
      </c>
      <c r="L7337" s="23" t="s">
        <v>55</v>
      </c>
      <c r="M7337" s="23" t="s">
        <v>83</v>
      </c>
      <c r="N7337" s="27"/>
      <c r="O7337" s="23" t="s">
        <v>56</v>
      </c>
      <c r="P7337" t="str">
        <f t="shared" si="114"/>
        <v>INSERT INTO @DataTable (Deal, AdvanceDate, PROV, DealPurpose, RateType, BEACON, LTV, TDS, GDS, InsuranceType, PrincipalBalance, OccupancyType, AccountStatus, Closed_Date, DelinquencyBucket) VALUES (7336, '2014-07-18', 'AB', 'Purchase', 'Fixed', 723, 95, 43.8, 28.7, 'HiRatio', 314446.68, 'Owner-Occupied', 'Open', '1900-01-00', 'Current');</v>
      </c>
    </row>
    <row r="7338" spans="1:16" x14ac:dyDescent="0.35">
      <c r="A7338" s="19">
        <v>7337</v>
      </c>
      <c r="B7338" s="18">
        <v>42019</v>
      </c>
      <c r="C7338" s="19" t="s">
        <v>58</v>
      </c>
      <c r="D7338" s="19" t="s">
        <v>61</v>
      </c>
      <c r="E7338" s="19" t="s">
        <v>53</v>
      </c>
      <c r="F7338" s="19">
        <v>786</v>
      </c>
      <c r="G7338" s="19">
        <v>73.83</v>
      </c>
      <c r="H7338" s="19">
        <v>21.74</v>
      </c>
      <c r="I7338" s="19">
        <v>20.2</v>
      </c>
      <c r="J7338" s="19" t="s">
        <v>54</v>
      </c>
      <c r="K7338" s="20">
        <v>187721</v>
      </c>
      <c r="L7338" s="20" t="s">
        <v>55</v>
      </c>
      <c r="M7338" s="20" t="s">
        <v>83</v>
      </c>
      <c r="N7338" s="26"/>
      <c r="O7338" s="20" t="s">
        <v>56</v>
      </c>
      <c r="P7338" t="str">
        <f t="shared" si="114"/>
        <v>INSERT INTO @DataTable (Deal, AdvanceDate, PROV, DealPurpose, RateType, BEACON, LTV, TDS, GDS, InsuranceType, PrincipalBalance, OccupancyType, AccountStatus, Closed_Date, DelinquencyBucket) VALUES (7337, '2015-01-15', 'BC', 'Purchase', 'Fixed', 786, 73.83, 21.74, 20.2, 'Conv', 187721, 'Owner-Occupied', 'Open', '1900-01-00', 'Current');</v>
      </c>
    </row>
    <row r="7339" spans="1:16" x14ac:dyDescent="0.35">
      <c r="A7339" s="22">
        <v>7338</v>
      </c>
      <c r="B7339" s="21">
        <v>41578</v>
      </c>
      <c r="C7339" s="22" t="s">
        <v>57</v>
      </c>
      <c r="D7339" s="22" t="s">
        <v>67</v>
      </c>
      <c r="E7339" s="22" t="s">
        <v>53</v>
      </c>
      <c r="F7339" s="22">
        <v>801</v>
      </c>
      <c r="G7339" s="22">
        <v>82.37</v>
      </c>
      <c r="H7339" s="22">
        <v>30.26</v>
      </c>
      <c r="I7339" s="22">
        <v>29.62</v>
      </c>
      <c r="J7339" s="22" t="s">
        <v>60</v>
      </c>
      <c r="K7339" s="23">
        <v>0</v>
      </c>
      <c r="L7339" s="23" t="s">
        <v>55</v>
      </c>
      <c r="M7339" s="23" t="s">
        <v>84</v>
      </c>
      <c r="N7339" s="27">
        <v>42170</v>
      </c>
      <c r="O7339" s="23" t="s">
        <v>56</v>
      </c>
      <c r="P7339" t="str">
        <f t="shared" si="114"/>
        <v>INSERT INTO @DataTable (Deal, AdvanceDate, PROV, DealPurpose, RateType, BEACON, LTV, TDS, GDS, InsuranceType, PrincipalBalance, OccupancyType, AccountStatus, Closed_Date, DelinquencyBucket) VALUES (7338, '2013-10-31', 'ON', 'Port Increase', 'Fixed', 801, 82.37, 30.26, 29.62, 'HiRatio', 0, 'Owner-Occupied', 'Closed', '2015-06-15', 'Current');</v>
      </c>
    </row>
    <row r="7340" spans="1:16" x14ac:dyDescent="0.35">
      <c r="A7340" s="19">
        <v>7339</v>
      </c>
      <c r="B7340" s="18">
        <v>41789</v>
      </c>
      <c r="C7340" s="19" t="s">
        <v>57</v>
      </c>
      <c r="D7340" s="19" t="s">
        <v>61</v>
      </c>
      <c r="E7340" s="19" t="s">
        <v>53</v>
      </c>
      <c r="F7340" s="19">
        <v>733</v>
      </c>
      <c r="G7340" s="19">
        <v>63.49</v>
      </c>
      <c r="H7340" s="19">
        <v>40.4</v>
      </c>
      <c r="I7340" s="19">
        <v>38.42</v>
      </c>
      <c r="J7340" s="19" t="s">
        <v>54</v>
      </c>
      <c r="K7340" s="20">
        <v>0</v>
      </c>
      <c r="L7340" s="20" t="s">
        <v>55</v>
      </c>
      <c r="M7340" s="20" t="s">
        <v>84</v>
      </c>
      <c r="N7340" s="26">
        <v>42251</v>
      </c>
      <c r="O7340" s="20" t="s">
        <v>56</v>
      </c>
      <c r="P7340" t="str">
        <f t="shared" si="114"/>
        <v>INSERT INTO @DataTable (Deal, AdvanceDate, PROV, DealPurpose, RateType, BEACON, LTV, TDS, GDS, InsuranceType, PrincipalBalance, OccupancyType, AccountStatus, Closed_Date, DelinquencyBucket) VALUES (7339, '2014-05-30', 'ON', 'Purchase', 'Fixed', 733, 63.49, 40.4, 38.42, 'Conv', 0, 'Owner-Occupied', 'Closed', '2015-09-04', 'Current');</v>
      </c>
    </row>
    <row r="7341" spans="1:16" x14ac:dyDescent="0.35">
      <c r="A7341" s="22">
        <v>7340</v>
      </c>
      <c r="B7341" s="21">
        <v>41858</v>
      </c>
      <c r="C7341" s="22" t="s">
        <v>58</v>
      </c>
      <c r="D7341" s="22" t="s">
        <v>52</v>
      </c>
      <c r="E7341" s="22" t="s">
        <v>40</v>
      </c>
      <c r="F7341" s="22">
        <v>760</v>
      </c>
      <c r="G7341" s="22">
        <v>78.13</v>
      </c>
      <c r="H7341" s="22">
        <v>30.06</v>
      </c>
      <c r="I7341" s="22">
        <v>22.8</v>
      </c>
      <c r="J7341" s="22" t="s">
        <v>54</v>
      </c>
      <c r="K7341" s="23">
        <v>349791.54</v>
      </c>
      <c r="L7341" s="23" t="s">
        <v>55</v>
      </c>
      <c r="M7341" s="23" t="s">
        <v>83</v>
      </c>
      <c r="N7341" s="27"/>
      <c r="O7341" s="23" t="s">
        <v>56</v>
      </c>
      <c r="P7341" t="str">
        <f t="shared" si="114"/>
        <v>INSERT INTO @DataTable (Deal, AdvanceDate, PROV, DealPurpose, RateType, BEACON, LTV, TDS, GDS, InsuranceType, PrincipalBalance, OccupancyType, AccountStatus, Closed_Date, DelinquencyBucket) VALUES (7340, '2014-08-07', 'BC', 'Refinance External', 'ARM', 760, 78.13, 30.06, 22.8, 'Conv', 349791.54, 'Owner-Occupied', 'Open', '1900-01-00', 'Current');</v>
      </c>
    </row>
    <row r="7342" spans="1:16" x14ac:dyDescent="0.35">
      <c r="A7342" s="19">
        <v>7341</v>
      </c>
      <c r="B7342" s="18">
        <v>41059</v>
      </c>
      <c r="C7342" s="19" t="s">
        <v>58</v>
      </c>
      <c r="D7342" s="19" t="s">
        <v>61</v>
      </c>
      <c r="E7342" s="19" t="s">
        <v>53</v>
      </c>
      <c r="F7342" s="19">
        <v>797</v>
      </c>
      <c r="G7342" s="19">
        <v>80</v>
      </c>
      <c r="H7342" s="19">
        <v>34.24</v>
      </c>
      <c r="I7342" s="19">
        <v>28.1</v>
      </c>
      <c r="J7342" s="19" t="s">
        <v>54</v>
      </c>
      <c r="K7342" s="20">
        <v>0</v>
      </c>
      <c r="L7342" s="20" t="s">
        <v>55</v>
      </c>
      <c r="M7342" s="20" t="s">
        <v>84</v>
      </c>
      <c r="N7342" s="26">
        <v>41536</v>
      </c>
      <c r="O7342" s="20" t="s">
        <v>56</v>
      </c>
      <c r="P7342" t="str">
        <f t="shared" si="114"/>
        <v>INSERT INTO @DataTable (Deal, AdvanceDate, PROV, DealPurpose, RateType, BEACON, LTV, TDS, GDS, InsuranceType, PrincipalBalance, OccupancyType, AccountStatus, Closed_Date, DelinquencyBucket) VALUES (7341, '2012-05-30', 'BC', 'Purchase', 'Fixed', 797, 80, 34.24, 28.1, 'Conv', 0, 'Owner-Occupied', 'Closed', '2013-09-19', 'Current');</v>
      </c>
    </row>
    <row r="7343" spans="1:16" x14ac:dyDescent="0.35">
      <c r="A7343" s="22">
        <v>7342</v>
      </c>
      <c r="B7343" s="21">
        <v>42635</v>
      </c>
      <c r="C7343" s="22" t="s">
        <v>57</v>
      </c>
      <c r="D7343" s="22" t="s">
        <v>52</v>
      </c>
      <c r="E7343" s="22" t="s">
        <v>53</v>
      </c>
      <c r="F7343" s="22">
        <v>712</v>
      </c>
      <c r="G7343" s="22">
        <v>47.54</v>
      </c>
      <c r="H7343" s="22">
        <v>42.93</v>
      </c>
      <c r="I7343" s="22">
        <v>38.86</v>
      </c>
      <c r="J7343" s="22" t="s">
        <v>54</v>
      </c>
      <c r="K7343" s="23">
        <v>287783.06</v>
      </c>
      <c r="L7343" s="23" t="s">
        <v>55</v>
      </c>
      <c r="M7343" s="23" t="s">
        <v>83</v>
      </c>
      <c r="N7343" s="27"/>
      <c r="O7343" s="23" t="s">
        <v>56</v>
      </c>
      <c r="P7343" t="str">
        <f t="shared" si="114"/>
        <v>INSERT INTO @DataTable (Deal, AdvanceDate, PROV, DealPurpose, RateType, BEACON, LTV, TDS, GDS, InsuranceType, PrincipalBalance, OccupancyType, AccountStatus, Closed_Date, DelinquencyBucket) VALUES (7342, '2016-09-22', 'ON', 'Refinance External', 'Fixed', 712, 47.54, 42.93, 38.86, 'Conv', 287783.06, 'Owner-Occupied', 'Open', '1900-01-00', 'Current');</v>
      </c>
    </row>
    <row r="7344" spans="1:16" x14ac:dyDescent="0.35">
      <c r="A7344" s="19">
        <v>7343</v>
      </c>
      <c r="B7344" s="18">
        <v>41572</v>
      </c>
      <c r="C7344" s="19" t="s">
        <v>57</v>
      </c>
      <c r="D7344" s="19" t="s">
        <v>61</v>
      </c>
      <c r="E7344" s="19" t="s">
        <v>53</v>
      </c>
      <c r="F7344" s="19">
        <v>771</v>
      </c>
      <c r="G7344" s="19">
        <v>95</v>
      </c>
      <c r="H7344" s="19">
        <v>35.44</v>
      </c>
      <c r="I7344" s="19">
        <v>26.67</v>
      </c>
      <c r="J7344" s="19" t="s">
        <v>60</v>
      </c>
      <c r="K7344" s="20">
        <v>0</v>
      </c>
      <c r="L7344" s="20" t="s">
        <v>55</v>
      </c>
      <c r="M7344" s="20" t="s">
        <v>84</v>
      </c>
      <c r="N7344" s="26">
        <v>42625</v>
      </c>
      <c r="O7344" s="20" t="s">
        <v>56</v>
      </c>
      <c r="P7344" t="str">
        <f t="shared" si="114"/>
        <v>INSERT INTO @DataTable (Deal, AdvanceDate, PROV, DealPurpose, RateType, BEACON, LTV, TDS, GDS, InsuranceType, PrincipalBalance, OccupancyType, AccountStatus, Closed_Date, DelinquencyBucket) VALUES (7343, '2013-10-25', 'ON', 'Purchase', 'Fixed', 771, 95, 35.44, 26.67, 'HiRatio', 0, 'Owner-Occupied', 'Closed', '2016-09-12', 'Current');</v>
      </c>
    </row>
    <row r="7345" spans="1:16" x14ac:dyDescent="0.35">
      <c r="A7345" s="22">
        <v>7344</v>
      </c>
      <c r="B7345" s="21">
        <v>41151</v>
      </c>
      <c r="C7345" s="22" t="s">
        <v>57</v>
      </c>
      <c r="D7345" s="22" t="s">
        <v>61</v>
      </c>
      <c r="E7345" s="22" t="s">
        <v>53</v>
      </c>
      <c r="F7345" s="22">
        <v>754</v>
      </c>
      <c r="G7345" s="22">
        <v>80</v>
      </c>
      <c r="H7345" s="22">
        <v>26.14</v>
      </c>
      <c r="I7345" s="22">
        <v>14.05</v>
      </c>
      <c r="J7345" s="22" t="s">
        <v>54</v>
      </c>
      <c r="K7345" s="23">
        <v>111378.4</v>
      </c>
      <c r="L7345" s="23" t="s">
        <v>55</v>
      </c>
      <c r="M7345" s="23" t="s">
        <v>83</v>
      </c>
      <c r="N7345" s="27"/>
      <c r="O7345" s="23" t="s">
        <v>56</v>
      </c>
      <c r="P7345" t="str">
        <f t="shared" si="114"/>
        <v>INSERT INTO @DataTable (Deal, AdvanceDate, PROV, DealPurpose, RateType, BEACON, LTV, TDS, GDS, InsuranceType, PrincipalBalance, OccupancyType, AccountStatus, Closed_Date, DelinquencyBucket) VALUES (7344, '2012-08-30', 'ON', 'Purchase', 'Fixed', 754, 80, 26.14, 14.05, 'Conv', 111378.4, 'Owner-Occupied', 'Open', '1900-01-00', 'Current');</v>
      </c>
    </row>
    <row r="7346" spans="1:16" x14ac:dyDescent="0.35">
      <c r="A7346" s="19">
        <v>7345</v>
      </c>
      <c r="B7346" s="18">
        <v>41920</v>
      </c>
      <c r="C7346" s="19" t="s">
        <v>63</v>
      </c>
      <c r="D7346" s="19" t="s">
        <v>61</v>
      </c>
      <c r="E7346" s="19" t="s">
        <v>53</v>
      </c>
      <c r="F7346" s="19">
        <v>774</v>
      </c>
      <c r="G7346" s="19">
        <v>95</v>
      </c>
      <c r="H7346" s="19">
        <v>35.11</v>
      </c>
      <c r="I7346" s="19">
        <v>9.64</v>
      </c>
      <c r="J7346" s="19" t="s">
        <v>60</v>
      </c>
      <c r="K7346" s="20">
        <v>125708.93</v>
      </c>
      <c r="L7346" s="20" t="s">
        <v>55</v>
      </c>
      <c r="M7346" s="20" t="s">
        <v>83</v>
      </c>
      <c r="N7346" s="26"/>
      <c r="O7346" s="20" t="s">
        <v>56</v>
      </c>
      <c r="P7346" t="str">
        <f t="shared" si="114"/>
        <v>INSERT INTO @DataTable (Deal, AdvanceDate, PROV, DealPurpose, RateType, BEACON, LTV, TDS, GDS, InsuranceType, PrincipalBalance, OccupancyType, AccountStatus, Closed_Date, DelinquencyBucket) VALUES (7345, '2014-10-08', 'SK', 'Purchase', 'Fixed', 774, 95, 35.11, 9.64, 'HiRatio', 125708.93, 'Owner-Occupied', 'Open', '1900-01-00', 'Current');</v>
      </c>
    </row>
    <row r="7347" spans="1:16" x14ac:dyDescent="0.35">
      <c r="A7347" s="22">
        <v>7346</v>
      </c>
      <c r="B7347" s="21">
        <v>42642</v>
      </c>
      <c r="C7347" s="22" t="s">
        <v>51</v>
      </c>
      <c r="D7347" s="22" t="s">
        <v>61</v>
      </c>
      <c r="E7347" s="22" t="s">
        <v>53</v>
      </c>
      <c r="F7347" s="22">
        <v>820</v>
      </c>
      <c r="G7347" s="22">
        <v>86.03</v>
      </c>
      <c r="H7347" s="22">
        <v>33.299999999999997</v>
      </c>
      <c r="I7347" s="22">
        <v>31.36</v>
      </c>
      <c r="J7347" s="22" t="s">
        <v>60</v>
      </c>
      <c r="K7347" s="23">
        <v>312693.81</v>
      </c>
      <c r="L7347" s="23" t="s">
        <v>55</v>
      </c>
      <c r="M7347" s="23" t="s">
        <v>83</v>
      </c>
      <c r="N7347" s="27"/>
      <c r="O7347" s="23" t="s">
        <v>56</v>
      </c>
      <c r="P7347" t="str">
        <f t="shared" si="114"/>
        <v>INSERT INTO @DataTable (Deal, AdvanceDate, PROV, DealPurpose, RateType, BEACON, LTV, TDS, GDS, InsuranceType, PrincipalBalance, OccupancyType, AccountStatus, Closed_Date, DelinquencyBucket) VALUES (7346, '2016-09-29', 'AB', 'Purchase', 'Fixed', 820, 86.03, 33.3, 31.36, 'HiRatio', 312693.81, 'Owner-Occupied', 'Open', '1900-01-00', 'Current');</v>
      </c>
    </row>
    <row r="7348" spans="1:16" x14ac:dyDescent="0.35">
      <c r="A7348" s="19">
        <v>7347</v>
      </c>
      <c r="B7348" s="18">
        <v>42020</v>
      </c>
      <c r="C7348" s="19" t="s">
        <v>57</v>
      </c>
      <c r="D7348" s="19" t="s">
        <v>61</v>
      </c>
      <c r="E7348" s="19" t="s">
        <v>53</v>
      </c>
      <c r="F7348" s="19">
        <v>746</v>
      </c>
      <c r="G7348" s="19">
        <v>80</v>
      </c>
      <c r="H7348" s="19">
        <v>41.35</v>
      </c>
      <c r="I7348" s="19">
        <v>36.630000000000003</v>
      </c>
      <c r="J7348" s="19" t="s">
        <v>54</v>
      </c>
      <c r="K7348" s="20">
        <v>565616.78</v>
      </c>
      <c r="L7348" s="20" t="s">
        <v>55</v>
      </c>
      <c r="M7348" s="20" t="s">
        <v>83</v>
      </c>
      <c r="N7348" s="26"/>
      <c r="O7348" s="20" t="s">
        <v>56</v>
      </c>
      <c r="P7348" t="str">
        <f t="shared" si="114"/>
        <v>INSERT INTO @DataTable (Deal, AdvanceDate, PROV, DealPurpose, RateType, BEACON, LTV, TDS, GDS, InsuranceType, PrincipalBalance, OccupancyType, AccountStatus, Closed_Date, DelinquencyBucket) VALUES (7347, '2015-01-16', 'ON', 'Purchase', 'Fixed', 746, 80, 41.35, 36.63, 'Conv', 565616.78, 'Owner-Occupied', 'Open', '1900-01-00', 'Current');</v>
      </c>
    </row>
    <row r="7349" spans="1:16" x14ac:dyDescent="0.35">
      <c r="A7349" s="22">
        <v>7348</v>
      </c>
      <c r="B7349" s="21">
        <v>42117</v>
      </c>
      <c r="C7349" s="22" t="s">
        <v>57</v>
      </c>
      <c r="D7349" s="22" t="s">
        <v>52</v>
      </c>
      <c r="E7349" s="22" t="s">
        <v>40</v>
      </c>
      <c r="F7349" s="22">
        <v>768</v>
      </c>
      <c r="G7349" s="22">
        <v>64.06</v>
      </c>
      <c r="H7349" s="22">
        <v>33.33</v>
      </c>
      <c r="I7349" s="22">
        <v>21.77</v>
      </c>
      <c r="J7349" s="22" t="s">
        <v>54</v>
      </c>
      <c r="K7349" s="23">
        <v>185025.61</v>
      </c>
      <c r="L7349" s="23" t="s">
        <v>55</v>
      </c>
      <c r="M7349" s="23" t="s">
        <v>83</v>
      </c>
      <c r="N7349" s="27"/>
      <c r="O7349" s="23" t="s">
        <v>56</v>
      </c>
      <c r="P7349" t="str">
        <f t="shared" si="114"/>
        <v>INSERT INTO @DataTable (Deal, AdvanceDate, PROV, DealPurpose, RateType, BEACON, LTV, TDS, GDS, InsuranceType, PrincipalBalance, OccupancyType, AccountStatus, Closed_Date, DelinquencyBucket) VALUES (7348, '2015-04-23', 'ON', 'Refinance External', 'ARM', 768, 64.06, 33.33, 21.77, 'Conv', 185025.61, 'Owner-Occupied', 'Open', '1900-01-00', 'Current');</v>
      </c>
    </row>
    <row r="7350" spans="1:16" x14ac:dyDescent="0.35">
      <c r="A7350" s="19">
        <v>7349</v>
      </c>
      <c r="B7350" s="18">
        <v>42166</v>
      </c>
      <c r="C7350" s="19" t="s">
        <v>57</v>
      </c>
      <c r="D7350" s="19" t="s">
        <v>59</v>
      </c>
      <c r="E7350" s="19" t="s">
        <v>53</v>
      </c>
      <c r="F7350" s="19">
        <v>784</v>
      </c>
      <c r="G7350" s="19">
        <v>87.17</v>
      </c>
      <c r="H7350" s="19">
        <v>29.41</v>
      </c>
      <c r="I7350" s="19">
        <v>29.03</v>
      </c>
      <c r="J7350" s="19" t="s">
        <v>60</v>
      </c>
      <c r="K7350" s="20">
        <v>108743.61</v>
      </c>
      <c r="L7350" s="20" t="s">
        <v>55</v>
      </c>
      <c r="M7350" s="20" t="s">
        <v>83</v>
      </c>
      <c r="N7350" s="26"/>
      <c r="O7350" s="20" t="s">
        <v>56</v>
      </c>
      <c r="P7350" t="str">
        <f t="shared" si="114"/>
        <v>INSERT INTO @DataTable (Deal, AdvanceDate, PROV, DealPurpose, RateType, BEACON, LTV, TDS, GDS, InsuranceType, PrincipalBalance, OccupancyType, AccountStatus, Closed_Date, DelinquencyBucket) VALUES (7349, '2015-06-11', 'ON', 'Transfer', 'Fixed', 784, 87.17, 29.41, 29.03, 'HiRatio', 108743.61, 'Owner-Occupied', 'Open', '1900-01-00', 'Current');</v>
      </c>
    </row>
    <row r="7351" spans="1:16" x14ac:dyDescent="0.35">
      <c r="A7351" s="22">
        <v>7350</v>
      </c>
      <c r="B7351" s="21">
        <v>42221</v>
      </c>
      <c r="C7351" s="22" t="s">
        <v>51</v>
      </c>
      <c r="D7351" s="22" t="s">
        <v>67</v>
      </c>
      <c r="E7351" s="22" t="s">
        <v>40</v>
      </c>
      <c r="F7351" s="22">
        <v>716</v>
      </c>
      <c r="G7351" s="22">
        <v>78.94</v>
      </c>
      <c r="H7351" s="22">
        <v>33.51</v>
      </c>
      <c r="I7351" s="22">
        <v>28.13</v>
      </c>
      <c r="J7351" s="22" t="s">
        <v>54</v>
      </c>
      <c r="K7351" s="23">
        <v>433249.76</v>
      </c>
      <c r="L7351" s="23" t="s">
        <v>55</v>
      </c>
      <c r="M7351" s="23" t="s">
        <v>83</v>
      </c>
      <c r="N7351" s="27"/>
      <c r="O7351" s="23" t="s">
        <v>56</v>
      </c>
      <c r="P7351" t="str">
        <f t="shared" si="114"/>
        <v>INSERT INTO @DataTable (Deal, AdvanceDate, PROV, DealPurpose, RateType, BEACON, LTV, TDS, GDS, InsuranceType, PrincipalBalance, OccupancyType, AccountStatus, Closed_Date, DelinquencyBucket) VALUES (7350, '2015-08-05', 'AB', 'Port Increase', 'ARM', 716, 78.94, 33.51, 28.13, 'Conv', 433249.76, 'Owner-Occupied', 'Open', '1900-01-00', 'Current');</v>
      </c>
    </row>
    <row r="7352" spans="1:16" x14ac:dyDescent="0.35">
      <c r="A7352" s="19">
        <v>7351</v>
      </c>
      <c r="B7352" s="18">
        <v>41088</v>
      </c>
      <c r="C7352" s="19" t="s">
        <v>58</v>
      </c>
      <c r="D7352" s="19" t="s">
        <v>61</v>
      </c>
      <c r="E7352" s="19" t="s">
        <v>40</v>
      </c>
      <c r="F7352" s="19">
        <v>732</v>
      </c>
      <c r="G7352" s="19">
        <v>80</v>
      </c>
      <c r="H7352" s="19">
        <v>17.97</v>
      </c>
      <c r="I7352" s="19">
        <v>19.88</v>
      </c>
      <c r="J7352" s="19" t="s">
        <v>54</v>
      </c>
      <c r="K7352" s="20">
        <v>0</v>
      </c>
      <c r="L7352" s="20" t="s">
        <v>55</v>
      </c>
      <c r="M7352" s="20" t="s">
        <v>84</v>
      </c>
      <c r="N7352" s="26">
        <v>41549</v>
      </c>
      <c r="O7352" s="20" t="s">
        <v>56</v>
      </c>
      <c r="P7352" t="str">
        <f t="shared" si="114"/>
        <v>INSERT INTO @DataTable (Deal, AdvanceDate, PROV, DealPurpose, RateType, BEACON, LTV, TDS, GDS, InsuranceType, PrincipalBalance, OccupancyType, AccountStatus, Closed_Date, DelinquencyBucket) VALUES (7351, '2012-06-28', 'BC', 'Purchase', 'ARM', 732, 80, 17.97, 19.88, 'Conv', 0, 'Owner-Occupied', 'Closed', '2013-10-02', 'Current');</v>
      </c>
    </row>
    <row r="7353" spans="1:16" x14ac:dyDescent="0.35">
      <c r="A7353" s="22">
        <v>7352</v>
      </c>
      <c r="B7353" s="21">
        <v>41913</v>
      </c>
      <c r="C7353" s="22" t="s">
        <v>57</v>
      </c>
      <c r="D7353" s="22" t="s">
        <v>61</v>
      </c>
      <c r="E7353" s="22" t="s">
        <v>40</v>
      </c>
      <c r="F7353" s="22">
        <v>795</v>
      </c>
      <c r="G7353" s="22">
        <v>91.5</v>
      </c>
      <c r="H7353" s="22">
        <v>33.1</v>
      </c>
      <c r="I7353" s="22">
        <v>26.14</v>
      </c>
      <c r="J7353" s="22" t="s">
        <v>60</v>
      </c>
      <c r="K7353" s="23">
        <v>356984.62</v>
      </c>
      <c r="L7353" s="23" t="s">
        <v>55</v>
      </c>
      <c r="M7353" s="23" t="s">
        <v>83</v>
      </c>
      <c r="N7353" s="27"/>
      <c r="O7353" s="23" t="s">
        <v>56</v>
      </c>
      <c r="P7353" t="str">
        <f t="shared" si="114"/>
        <v>INSERT INTO @DataTable (Deal, AdvanceDate, PROV, DealPurpose, RateType, BEACON, LTV, TDS, GDS, InsuranceType, PrincipalBalance, OccupancyType, AccountStatus, Closed_Date, DelinquencyBucket) VALUES (7352, '2014-10-01', 'ON', 'Purchase', 'ARM', 795, 91.5, 33.1, 26.14, 'HiRatio', 356984.62, 'Owner-Occupied', 'Open', '1900-01-00', 'Current');</v>
      </c>
    </row>
    <row r="7354" spans="1:16" x14ac:dyDescent="0.35">
      <c r="A7354" s="19">
        <v>7353</v>
      </c>
      <c r="B7354" s="18">
        <v>42173</v>
      </c>
      <c r="C7354" s="19" t="s">
        <v>58</v>
      </c>
      <c r="D7354" s="19" t="s">
        <v>59</v>
      </c>
      <c r="E7354" s="19" t="s">
        <v>53</v>
      </c>
      <c r="F7354" s="19">
        <v>724</v>
      </c>
      <c r="G7354" s="19">
        <v>86.98</v>
      </c>
      <c r="H7354" s="19">
        <v>40.340000000000003</v>
      </c>
      <c r="I7354" s="19">
        <v>23.36</v>
      </c>
      <c r="J7354" s="19" t="s">
        <v>60</v>
      </c>
      <c r="K7354" s="20">
        <v>0</v>
      </c>
      <c r="L7354" s="20" t="s">
        <v>55</v>
      </c>
      <c r="M7354" s="20" t="s">
        <v>84</v>
      </c>
      <c r="N7354" s="26">
        <v>42353</v>
      </c>
      <c r="O7354" s="20" t="s">
        <v>56</v>
      </c>
      <c r="P7354" t="str">
        <f t="shared" si="114"/>
        <v>INSERT INTO @DataTable (Deal, AdvanceDate, PROV, DealPurpose, RateType, BEACON, LTV, TDS, GDS, InsuranceType, PrincipalBalance, OccupancyType, AccountStatus, Closed_Date, DelinquencyBucket) VALUES (7353, '2015-06-18', 'BC', 'Transfer', 'Fixed', 724, 86.98, 40.34, 23.36, 'HiRatio', 0, 'Owner-Occupied', 'Closed', '2015-12-15', 'Current');</v>
      </c>
    </row>
    <row r="7355" spans="1:16" x14ac:dyDescent="0.35">
      <c r="A7355" s="22">
        <v>7354</v>
      </c>
      <c r="B7355" s="21">
        <v>41103</v>
      </c>
      <c r="C7355" s="22" t="s">
        <v>51</v>
      </c>
      <c r="D7355" s="22" t="s">
        <v>61</v>
      </c>
      <c r="E7355" s="22" t="s">
        <v>53</v>
      </c>
      <c r="F7355" s="22">
        <v>775</v>
      </c>
      <c r="G7355" s="22">
        <v>95</v>
      </c>
      <c r="H7355" s="22">
        <v>22.43</v>
      </c>
      <c r="I7355" s="22">
        <v>18.95</v>
      </c>
      <c r="J7355" s="22" t="s">
        <v>60</v>
      </c>
      <c r="K7355" s="23">
        <v>0</v>
      </c>
      <c r="L7355" s="23" t="s">
        <v>55</v>
      </c>
      <c r="M7355" s="23" t="s">
        <v>84</v>
      </c>
      <c r="N7355" s="27">
        <v>42564</v>
      </c>
      <c r="O7355" s="23" t="s">
        <v>56</v>
      </c>
      <c r="P7355" t="str">
        <f t="shared" si="114"/>
        <v>INSERT INTO @DataTable (Deal, AdvanceDate, PROV, DealPurpose, RateType, BEACON, LTV, TDS, GDS, InsuranceType, PrincipalBalance, OccupancyType, AccountStatus, Closed_Date, DelinquencyBucket) VALUES (7354, '2012-07-13', 'AB', 'Purchase', 'Fixed', 775, 95, 22.43, 18.95, 'HiRatio', 0, 'Owner-Occupied', 'Closed', '2016-07-13', 'Current');</v>
      </c>
    </row>
    <row r="7356" spans="1:16" x14ac:dyDescent="0.35">
      <c r="A7356" s="19">
        <v>7355</v>
      </c>
      <c r="B7356" s="18">
        <v>42681</v>
      </c>
      <c r="C7356" s="19" t="s">
        <v>57</v>
      </c>
      <c r="D7356" s="19" t="s">
        <v>52</v>
      </c>
      <c r="E7356" s="19" t="s">
        <v>53</v>
      </c>
      <c r="F7356" s="19">
        <v>0</v>
      </c>
      <c r="G7356" s="19">
        <v>31.75</v>
      </c>
      <c r="H7356" s="19">
        <v>37.31</v>
      </c>
      <c r="I7356" s="19">
        <v>7.68</v>
      </c>
      <c r="J7356" s="19" t="s">
        <v>54</v>
      </c>
      <c r="K7356" s="20">
        <v>199290.21</v>
      </c>
      <c r="L7356" s="20" t="s">
        <v>62</v>
      </c>
      <c r="M7356" s="20" t="s">
        <v>83</v>
      </c>
      <c r="N7356" s="26"/>
      <c r="O7356" s="20" t="s">
        <v>56</v>
      </c>
      <c r="P7356" t="str">
        <f t="shared" si="114"/>
        <v>INSERT INTO @DataTable (Deal, AdvanceDate, PROV, DealPurpose, RateType, BEACON, LTV, TDS, GDS, InsuranceType, PrincipalBalance, OccupancyType, AccountStatus, Closed_Date, DelinquencyBucket) VALUES (7355, '2016-11-07', 'ON', 'Refinance External', 'Fixed', 0, 31.75, 37.31, 7.68, 'Conv', 199290.21, 'Rental', 'Open', '1900-01-00', 'Current');</v>
      </c>
    </row>
    <row r="7357" spans="1:16" x14ac:dyDescent="0.35">
      <c r="A7357" s="22">
        <v>7356</v>
      </c>
      <c r="B7357" s="21">
        <v>41499</v>
      </c>
      <c r="C7357" s="22" t="s">
        <v>58</v>
      </c>
      <c r="D7357" s="22" t="s">
        <v>59</v>
      </c>
      <c r="E7357" s="22" t="s">
        <v>53</v>
      </c>
      <c r="F7357" s="22">
        <v>700</v>
      </c>
      <c r="G7357" s="22">
        <v>92.53</v>
      </c>
      <c r="H7357" s="22">
        <v>33.32</v>
      </c>
      <c r="I7357" s="22">
        <v>22.72</v>
      </c>
      <c r="J7357" s="22" t="s">
        <v>60</v>
      </c>
      <c r="K7357" s="23">
        <v>0</v>
      </c>
      <c r="L7357" s="23" t="s">
        <v>55</v>
      </c>
      <c r="M7357" s="23" t="s">
        <v>84</v>
      </c>
      <c r="N7357" s="27">
        <v>42682</v>
      </c>
      <c r="O7357" s="23" t="s">
        <v>56</v>
      </c>
      <c r="P7357" t="str">
        <f t="shared" si="114"/>
        <v>INSERT INTO @DataTable (Deal, AdvanceDate, PROV, DealPurpose, RateType, BEACON, LTV, TDS, GDS, InsuranceType, PrincipalBalance, OccupancyType, AccountStatus, Closed_Date, DelinquencyBucket) VALUES (7356, '2013-08-13', 'BC', 'Transfer', 'Fixed', 700, 92.53, 33.32, 22.72, 'HiRatio', 0, 'Owner-Occupied', 'Closed', '2016-11-08', 'Current');</v>
      </c>
    </row>
    <row r="7358" spans="1:16" x14ac:dyDescent="0.35">
      <c r="A7358" s="19">
        <v>7357</v>
      </c>
      <c r="B7358" s="18">
        <v>41243</v>
      </c>
      <c r="C7358" s="19" t="s">
        <v>57</v>
      </c>
      <c r="D7358" s="19" t="s">
        <v>52</v>
      </c>
      <c r="E7358" s="19" t="s">
        <v>53</v>
      </c>
      <c r="F7358" s="19">
        <v>770</v>
      </c>
      <c r="G7358" s="19">
        <v>37.5</v>
      </c>
      <c r="H7358" s="19">
        <v>39.93</v>
      </c>
      <c r="I7358" s="19">
        <v>31.08</v>
      </c>
      <c r="J7358" s="19" t="s">
        <v>54</v>
      </c>
      <c r="K7358" s="20">
        <v>0</v>
      </c>
      <c r="L7358" s="20" t="s">
        <v>55</v>
      </c>
      <c r="M7358" s="20" t="s">
        <v>84</v>
      </c>
      <c r="N7358" s="26">
        <v>41593</v>
      </c>
      <c r="O7358" s="20" t="s">
        <v>56</v>
      </c>
      <c r="P7358" t="str">
        <f t="shared" si="114"/>
        <v>INSERT INTO @DataTable (Deal, AdvanceDate, PROV, DealPurpose, RateType, BEACON, LTV, TDS, GDS, InsuranceType, PrincipalBalance, OccupancyType, AccountStatus, Closed_Date, DelinquencyBucket) VALUES (7357, '2012-11-30', 'ON', 'Refinance External', 'Fixed', 770, 37.5, 39.93, 31.08, 'Conv', 0, 'Owner-Occupied', 'Closed', '2013-11-15', 'Current');</v>
      </c>
    </row>
    <row r="7359" spans="1:16" x14ac:dyDescent="0.35">
      <c r="A7359" s="22">
        <v>7358</v>
      </c>
      <c r="B7359" s="21">
        <v>41145</v>
      </c>
      <c r="C7359" s="22" t="s">
        <v>57</v>
      </c>
      <c r="D7359" s="22" t="s">
        <v>52</v>
      </c>
      <c r="E7359" s="22" t="s">
        <v>53</v>
      </c>
      <c r="F7359" s="22">
        <v>677</v>
      </c>
      <c r="G7359" s="22">
        <v>80</v>
      </c>
      <c r="H7359" s="22">
        <v>43.93</v>
      </c>
      <c r="I7359" s="22">
        <v>30.05</v>
      </c>
      <c r="J7359" s="22" t="s">
        <v>54</v>
      </c>
      <c r="K7359" s="23">
        <v>210168.38</v>
      </c>
      <c r="L7359" s="23" t="s">
        <v>55</v>
      </c>
      <c r="M7359" s="23" t="s">
        <v>83</v>
      </c>
      <c r="N7359" s="27"/>
      <c r="O7359" s="23" t="s">
        <v>69</v>
      </c>
      <c r="P7359" t="str">
        <f t="shared" si="114"/>
        <v>INSERT INTO @DataTable (Deal, AdvanceDate, PROV, DealPurpose, RateType, BEACON, LTV, TDS, GDS, InsuranceType, PrincipalBalance, OccupancyType, AccountStatus, Closed_Date, DelinquencyBucket) VALUES (7358, '2012-08-24', 'ON', 'Refinance External', 'Fixed', 677, 80, 43.93, 30.05, 'Conv', 210168.38, 'Owner-Occupied', 'Open', '1900-01-00', '0-29');</v>
      </c>
    </row>
    <row r="7360" spans="1:16" x14ac:dyDescent="0.35">
      <c r="A7360" s="19">
        <v>7359</v>
      </c>
      <c r="B7360" s="18">
        <v>41876</v>
      </c>
      <c r="C7360" s="19" t="s">
        <v>57</v>
      </c>
      <c r="D7360" s="19" t="s">
        <v>61</v>
      </c>
      <c r="E7360" s="19" t="s">
        <v>40</v>
      </c>
      <c r="F7360" s="19">
        <v>755</v>
      </c>
      <c r="G7360" s="19">
        <v>90</v>
      </c>
      <c r="H7360" s="19">
        <v>34.39</v>
      </c>
      <c r="I7360" s="19">
        <v>30.83</v>
      </c>
      <c r="J7360" s="19" t="s">
        <v>60</v>
      </c>
      <c r="K7360" s="20">
        <v>317139.26</v>
      </c>
      <c r="L7360" s="20" t="s">
        <v>55</v>
      </c>
      <c r="M7360" s="20" t="s">
        <v>83</v>
      </c>
      <c r="N7360" s="26"/>
      <c r="O7360" s="20" t="s">
        <v>56</v>
      </c>
      <c r="P7360" t="str">
        <f t="shared" si="114"/>
        <v>INSERT INTO @DataTable (Deal, AdvanceDate, PROV, DealPurpose, RateType, BEACON, LTV, TDS, GDS, InsuranceType, PrincipalBalance, OccupancyType, AccountStatus, Closed_Date, DelinquencyBucket) VALUES (7359, '2014-08-25', 'ON', 'Purchase', 'ARM', 755, 90, 34.39, 30.83, 'HiRatio', 317139.26, 'Owner-Occupied', 'Open', '1900-01-00', 'Current');</v>
      </c>
    </row>
    <row r="7361" spans="1:16" x14ac:dyDescent="0.35">
      <c r="A7361" s="22">
        <v>7360</v>
      </c>
      <c r="B7361" s="21">
        <v>42290</v>
      </c>
      <c r="C7361" s="22" t="s">
        <v>57</v>
      </c>
      <c r="D7361" s="22" t="s">
        <v>59</v>
      </c>
      <c r="E7361" s="22" t="s">
        <v>40</v>
      </c>
      <c r="F7361" s="22">
        <v>809</v>
      </c>
      <c r="G7361" s="22">
        <v>70.03</v>
      </c>
      <c r="H7361" s="22">
        <v>21.88</v>
      </c>
      <c r="I7361" s="22">
        <v>21.44</v>
      </c>
      <c r="J7361" s="22" t="s">
        <v>54</v>
      </c>
      <c r="K7361" s="23">
        <v>110626.13</v>
      </c>
      <c r="L7361" s="23" t="s">
        <v>55</v>
      </c>
      <c r="M7361" s="23" t="s">
        <v>83</v>
      </c>
      <c r="N7361" s="27"/>
      <c r="O7361" s="23" t="s">
        <v>56</v>
      </c>
      <c r="P7361" t="str">
        <f t="shared" si="114"/>
        <v>INSERT INTO @DataTable (Deal, AdvanceDate, PROV, DealPurpose, RateType, BEACON, LTV, TDS, GDS, InsuranceType, PrincipalBalance, OccupancyType, AccountStatus, Closed_Date, DelinquencyBucket) VALUES (7360, '2015-10-13', 'ON', 'Transfer', 'ARM', 809, 70.03, 21.88, 21.44, 'Conv', 110626.13, 'Owner-Occupied', 'Open', '1900-01-00', 'Current');</v>
      </c>
    </row>
    <row r="7362" spans="1:16" x14ac:dyDescent="0.35">
      <c r="A7362" s="19">
        <v>7361</v>
      </c>
      <c r="B7362" s="18">
        <v>41416</v>
      </c>
      <c r="C7362" s="19" t="s">
        <v>51</v>
      </c>
      <c r="D7362" s="19" t="s">
        <v>61</v>
      </c>
      <c r="E7362" s="19" t="s">
        <v>53</v>
      </c>
      <c r="F7362" s="19">
        <v>709</v>
      </c>
      <c r="G7362" s="19">
        <v>90</v>
      </c>
      <c r="H7362" s="19">
        <v>32.61</v>
      </c>
      <c r="I7362" s="19">
        <v>30.71</v>
      </c>
      <c r="J7362" s="19" t="s">
        <v>60</v>
      </c>
      <c r="K7362" s="20">
        <v>410223.81</v>
      </c>
      <c r="L7362" s="20" t="s">
        <v>55</v>
      </c>
      <c r="M7362" s="20" t="s">
        <v>83</v>
      </c>
      <c r="N7362" s="26"/>
      <c r="O7362" s="20" t="s">
        <v>56</v>
      </c>
      <c r="P7362" t="str">
        <f t="shared" si="114"/>
        <v>INSERT INTO @DataTable (Deal, AdvanceDate, PROV, DealPurpose, RateType, BEACON, LTV, TDS, GDS, InsuranceType, PrincipalBalance, OccupancyType, AccountStatus, Closed_Date, DelinquencyBucket) VALUES (7361, '2013-05-22', 'AB', 'Purchase', 'Fixed', 709, 90, 32.61, 30.71, 'HiRatio', 410223.81, 'Owner-Occupied', 'Open', '1900-01-00', 'Current');</v>
      </c>
    </row>
    <row r="7363" spans="1:16" x14ac:dyDescent="0.35">
      <c r="A7363" s="22">
        <v>7362</v>
      </c>
      <c r="B7363" s="21">
        <v>42096</v>
      </c>
      <c r="C7363" s="22" t="s">
        <v>57</v>
      </c>
      <c r="D7363" s="22" t="s">
        <v>61</v>
      </c>
      <c r="E7363" s="22" t="s">
        <v>53</v>
      </c>
      <c r="F7363" s="22">
        <v>763</v>
      </c>
      <c r="G7363" s="22">
        <v>80</v>
      </c>
      <c r="H7363" s="22">
        <v>35.14</v>
      </c>
      <c r="I7363" s="22">
        <v>33.409999999999997</v>
      </c>
      <c r="J7363" s="22" t="s">
        <v>54</v>
      </c>
      <c r="K7363" s="23">
        <v>202509.92</v>
      </c>
      <c r="L7363" s="23" t="s">
        <v>55</v>
      </c>
      <c r="M7363" s="23" t="s">
        <v>83</v>
      </c>
      <c r="N7363" s="27"/>
      <c r="O7363" s="23" t="s">
        <v>56</v>
      </c>
      <c r="P7363" t="str">
        <f t="shared" ref="P7363:P7426" si="115">"INSERT INTO @DataTable (Deal, AdvanceDate, PROV, DealPurpose, RateType, BEACON, LTV, TDS, GDS, InsuranceType, PrincipalBalance, OccupancyType, AccountStatus, Closed_Date, DelinquencyBucket) VALUES (" &amp; A7363 &amp; ", " &amp; "'" &amp; TEXT(B7363, "yyyy-mm-dd") &amp; "', '" &amp; C7363 &amp; "', '" &amp; D7363 &amp; "', '" &amp; E7363 &amp; "', " &amp; F7363 &amp; ", " &amp; G7363 &amp; ", " &amp; H7363 &amp; ", " &amp; I7363 &amp; ", '" &amp; J7363 &amp; "', " &amp; K7363 &amp; ", '" &amp; L7363 &amp; "', '" &amp; M7363 &amp; "', '" &amp;TEXT(N7363, "yyyy-mm-dd") &amp; "', '" &amp; O7363 &amp; "');"</f>
        <v>INSERT INTO @DataTable (Deal, AdvanceDate, PROV, DealPurpose, RateType, BEACON, LTV, TDS, GDS, InsuranceType, PrincipalBalance, OccupancyType, AccountStatus, Closed_Date, DelinquencyBucket) VALUES (7362, '2015-04-02', 'ON', 'Purchase', 'Fixed', 763, 80, 35.14, 33.41, 'Conv', 202509.92, 'Owner-Occupied', 'Open', '1900-01-00', 'Current');</v>
      </c>
    </row>
    <row r="7364" spans="1:16" x14ac:dyDescent="0.35">
      <c r="A7364" s="19">
        <v>7363</v>
      </c>
      <c r="B7364" s="18">
        <v>41051</v>
      </c>
      <c r="C7364" s="19" t="s">
        <v>51</v>
      </c>
      <c r="D7364" s="19" t="s">
        <v>59</v>
      </c>
      <c r="E7364" s="19" t="s">
        <v>53</v>
      </c>
      <c r="F7364" s="19">
        <v>816</v>
      </c>
      <c r="G7364" s="19">
        <v>94.7</v>
      </c>
      <c r="H7364" s="19">
        <v>15.89</v>
      </c>
      <c r="I7364" s="19">
        <v>11.3</v>
      </c>
      <c r="J7364" s="19" t="s">
        <v>60</v>
      </c>
      <c r="K7364" s="20">
        <v>174777.44</v>
      </c>
      <c r="L7364" s="20" t="s">
        <v>55</v>
      </c>
      <c r="M7364" s="20" t="s">
        <v>83</v>
      </c>
      <c r="N7364" s="26"/>
      <c r="O7364" s="20" t="s">
        <v>56</v>
      </c>
      <c r="P7364" t="str">
        <f t="shared" si="115"/>
        <v>INSERT INTO @DataTable (Deal, AdvanceDate, PROV, DealPurpose, RateType, BEACON, LTV, TDS, GDS, InsuranceType, PrincipalBalance, OccupancyType, AccountStatus, Closed_Date, DelinquencyBucket) VALUES (7363, '2012-05-22', 'AB', 'Transfer', 'Fixed', 816, 94.7, 15.89, 11.3, 'HiRatio', 174777.44, 'Owner-Occupied', 'Open', '1900-01-00', 'Current');</v>
      </c>
    </row>
    <row r="7365" spans="1:16" x14ac:dyDescent="0.35">
      <c r="A7365" s="22">
        <v>7364</v>
      </c>
      <c r="B7365" s="21">
        <v>42345</v>
      </c>
      <c r="C7365" s="22" t="s">
        <v>74</v>
      </c>
      <c r="D7365" s="22" t="s">
        <v>61</v>
      </c>
      <c r="E7365" s="22" t="s">
        <v>53</v>
      </c>
      <c r="F7365" s="22">
        <v>729</v>
      </c>
      <c r="G7365" s="22">
        <v>95</v>
      </c>
      <c r="H7365" s="22">
        <v>24.91</v>
      </c>
      <c r="I7365" s="22">
        <v>24.39</v>
      </c>
      <c r="J7365" s="22" t="s">
        <v>60</v>
      </c>
      <c r="K7365" s="23">
        <v>386944.57</v>
      </c>
      <c r="L7365" s="23" t="s">
        <v>55</v>
      </c>
      <c r="M7365" s="23" t="s">
        <v>83</v>
      </c>
      <c r="N7365" s="27"/>
      <c r="O7365" s="23" t="s">
        <v>56</v>
      </c>
      <c r="P7365" t="str">
        <f t="shared" si="115"/>
        <v>INSERT INTO @DataTable (Deal, AdvanceDate, PROV, DealPurpose, RateType, BEACON, LTV, TDS, GDS, InsuranceType, PrincipalBalance, OccupancyType, AccountStatus, Closed_Date, DelinquencyBucket) VALUES (7364, '2015-12-07', 'MB', 'Purchase', 'Fixed', 729, 95, 24.91, 24.39, 'HiRatio', 386944.57, 'Owner-Occupied', 'Open', '1900-01-00', 'Current');</v>
      </c>
    </row>
    <row r="7366" spans="1:16" x14ac:dyDescent="0.35">
      <c r="A7366" s="19">
        <v>7365</v>
      </c>
      <c r="B7366" s="18">
        <v>42025</v>
      </c>
      <c r="C7366" s="19" t="s">
        <v>58</v>
      </c>
      <c r="D7366" s="19" t="s">
        <v>52</v>
      </c>
      <c r="E7366" s="19" t="s">
        <v>40</v>
      </c>
      <c r="F7366" s="19">
        <v>729</v>
      </c>
      <c r="G7366" s="19">
        <v>73.33</v>
      </c>
      <c r="H7366" s="19">
        <v>24.48</v>
      </c>
      <c r="I7366" s="19">
        <v>24.48</v>
      </c>
      <c r="J7366" s="19" t="s">
        <v>54</v>
      </c>
      <c r="K7366" s="20">
        <v>418628.41</v>
      </c>
      <c r="L7366" s="20" t="s">
        <v>55</v>
      </c>
      <c r="M7366" s="20" t="s">
        <v>83</v>
      </c>
      <c r="N7366" s="26"/>
      <c r="O7366" s="20" t="s">
        <v>56</v>
      </c>
      <c r="P7366" t="str">
        <f t="shared" si="115"/>
        <v>INSERT INTO @DataTable (Deal, AdvanceDate, PROV, DealPurpose, RateType, BEACON, LTV, TDS, GDS, InsuranceType, PrincipalBalance, OccupancyType, AccountStatus, Closed_Date, DelinquencyBucket) VALUES (7365, '2015-01-21', 'BC', 'Refinance External', 'ARM', 729, 73.33, 24.48, 24.48, 'Conv', 418628.41, 'Owner-Occupied', 'Open', '1900-01-00', 'Current');</v>
      </c>
    </row>
    <row r="7367" spans="1:16" x14ac:dyDescent="0.35">
      <c r="A7367" s="22">
        <v>7366</v>
      </c>
      <c r="B7367" s="21">
        <v>41789</v>
      </c>
      <c r="C7367" s="22" t="s">
        <v>57</v>
      </c>
      <c r="D7367" s="22" t="s">
        <v>61</v>
      </c>
      <c r="E7367" s="22" t="s">
        <v>53</v>
      </c>
      <c r="F7367" s="22">
        <v>789</v>
      </c>
      <c r="G7367" s="22">
        <v>95</v>
      </c>
      <c r="H7367" s="22">
        <v>32.35</v>
      </c>
      <c r="I7367" s="22">
        <v>32.01</v>
      </c>
      <c r="J7367" s="22" t="s">
        <v>60</v>
      </c>
      <c r="K7367" s="23">
        <v>347357.9</v>
      </c>
      <c r="L7367" s="23" t="s">
        <v>55</v>
      </c>
      <c r="M7367" s="23" t="s">
        <v>83</v>
      </c>
      <c r="N7367" s="27"/>
      <c r="O7367" s="23" t="s">
        <v>56</v>
      </c>
      <c r="P7367" t="str">
        <f t="shared" si="115"/>
        <v>INSERT INTO @DataTable (Deal, AdvanceDate, PROV, DealPurpose, RateType, BEACON, LTV, TDS, GDS, InsuranceType, PrincipalBalance, OccupancyType, AccountStatus, Closed_Date, DelinquencyBucket) VALUES (7366, '2014-05-30', 'ON', 'Purchase', 'Fixed', 789, 95, 32.35, 32.01, 'HiRatio', 347357.9, 'Owner-Occupied', 'Open', '1900-01-00', 'Current');</v>
      </c>
    </row>
    <row r="7368" spans="1:16" x14ac:dyDescent="0.35">
      <c r="A7368" s="19">
        <v>7367</v>
      </c>
      <c r="B7368" s="18">
        <v>41677</v>
      </c>
      <c r="C7368" s="19" t="s">
        <v>57</v>
      </c>
      <c r="D7368" s="19" t="s">
        <v>61</v>
      </c>
      <c r="E7368" s="19" t="s">
        <v>53</v>
      </c>
      <c r="F7368" s="19">
        <v>742</v>
      </c>
      <c r="G7368" s="19">
        <v>95</v>
      </c>
      <c r="H7368" s="19">
        <v>42.32</v>
      </c>
      <c r="I7368" s="19">
        <v>30.35</v>
      </c>
      <c r="J7368" s="19" t="s">
        <v>60</v>
      </c>
      <c r="K7368" s="20">
        <v>0</v>
      </c>
      <c r="L7368" s="20" t="s">
        <v>55</v>
      </c>
      <c r="M7368" s="20" t="s">
        <v>84</v>
      </c>
      <c r="N7368" s="26">
        <v>41912</v>
      </c>
      <c r="O7368" s="20" t="s">
        <v>56</v>
      </c>
      <c r="P7368" t="str">
        <f t="shared" si="115"/>
        <v>INSERT INTO @DataTable (Deal, AdvanceDate, PROV, DealPurpose, RateType, BEACON, LTV, TDS, GDS, InsuranceType, PrincipalBalance, OccupancyType, AccountStatus, Closed_Date, DelinquencyBucket) VALUES (7367, '2014-02-07', 'ON', 'Purchase', 'Fixed', 742, 95, 42.32, 30.35, 'HiRatio', 0, 'Owner-Occupied', 'Closed', '2014-09-30', 'Current');</v>
      </c>
    </row>
    <row r="7369" spans="1:16" x14ac:dyDescent="0.35">
      <c r="A7369" s="22">
        <v>7368</v>
      </c>
      <c r="B7369" s="21">
        <v>42348</v>
      </c>
      <c r="C7369" s="22" t="s">
        <v>57</v>
      </c>
      <c r="D7369" s="22" t="s">
        <v>52</v>
      </c>
      <c r="E7369" s="22" t="s">
        <v>53</v>
      </c>
      <c r="F7369" s="22">
        <v>762</v>
      </c>
      <c r="G7369" s="22">
        <v>80</v>
      </c>
      <c r="H7369" s="22">
        <v>35.4</v>
      </c>
      <c r="I7369" s="22">
        <v>33.69</v>
      </c>
      <c r="J7369" s="22" t="s">
        <v>54</v>
      </c>
      <c r="K7369" s="23">
        <v>351272.17</v>
      </c>
      <c r="L7369" s="23" t="s">
        <v>55</v>
      </c>
      <c r="M7369" s="23" t="s">
        <v>83</v>
      </c>
      <c r="N7369" s="27"/>
      <c r="O7369" s="23" t="s">
        <v>56</v>
      </c>
      <c r="P7369" t="str">
        <f t="shared" si="115"/>
        <v>INSERT INTO @DataTable (Deal, AdvanceDate, PROV, DealPurpose, RateType, BEACON, LTV, TDS, GDS, InsuranceType, PrincipalBalance, OccupancyType, AccountStatus, Closed_Date, DelinquencyBucket) VALUES (7368, '2015-12-10', 'ON', 'Refinance External', 'Fixed', 762, 80, 35.4, 33.69, 'Conv', 351272.17, 'Owner-Occupied', 'Open', '1900-01-00', 'Current');</v>
      </c>
    </row>
    <row r="7370" spans="1:16" x14ac:dyDescent="0.35">
      <c r="A7370" s="19">
        <v>7369</v>
      </c>
      <c r="B7370" s="18">
        <v>42143</v>
      </c>
      <c r="C7370" s="19" t="s">
        <v>57</v>
      </c>
      <c r="D7370" s="19" t="s">
        <v>61</v>
      </c>
      <c r="E7370" s="19" t="s">
        <v>53</v>
      </c>
      <c r="F7370" s="19">
        <v>779</v>
      </c>
      <c r="G7370" s="19">
        <v>95</v>
      </c>
      <c r="H7370" s="19">
        <v>39.1</v>
      </c>
      <c r="I7370" s="19">
        <v>36.54</v>
      </c>
      <c r="J7370" s="19" t="s">
        <v>60</v>
      </c>
      <c r="K7370" s="20">
        <v>277490.93</v>
      </c>
      <c r="L7370" s="20" t="s">
        <v>55</v>
      </c>
      <c r="M7370" s="20" t="s">
        <v>83</v>
      </c>
      <c r="N7370" s="26"/>
      <c r="O7370" s="20" t="s">
        <v>56</v>
      </c>
      <c r="P7370" t="str">
        <f t="shared" si="115"/>
        <v>INSERT INTO @DataTable (Deal, AdvanceDate, PROV, DealPurpose, RateType, BEACON, LTV, TDS, GDS, InsuranceType, PrincipalBalance, OccupancyType, AccountStatus, Closed_Date, DelinquencyBucket) VALUES (7369, '2015-05-19', 'ON', 'Purchase', 'Fixed', 779, 95, 39.1, 36.54, 'HiRatio', 277490.93, 'Owner-Occupied', 'Open', '1900-01-00', 'Current');</v>
      </c>
    </row>
    <row r="7371" spans="1:16" x14ac:dyDescent="0.35">
      <c r="A7371" s="22">
        <v>7370</v>
      </c>
      <c r="B7371" s="21">
        <v>41243</v>
      </c>
      <c r="C7371" s="22" t="s">
        <v>51</v>
      </c>
      <c r="D7371" s="22" t="s">
        <v>61</v>
      </c>
      <c r="E7371" s="22" t="s">
        <v>53</v>
      </c>
      <c r="F7371" s="22">
        <v>790</v>
      </c>
      <c r="G7371" s="22">
        <v>92.84</v>
      </c>
      <c r="H7371" s="22">
        <v>38.549999999999997</v>
      </c>
      <c r="I7371" s="22">
        <v>38.549999999999997</v>
      </c>
      <c r="J7371" s="22" t="s">
        <v>60</v>
      </c>
      <c r="K7371" s="23">
        <v>0</v>
      </c>
      <c r="L7371" s="23" t="s">
        <v>55</v>
      </c>
      <c r="M7371" s="23" t="s">
        <v>84</v>
      </c>
      <c r="N7371" s="27">
        <v>42627</v>
      </c>
      <c r="O7371" s="23" t="s">
        <v>56</v>
      </c>
      <c r="P7371" t="str">
        <f t="shared" si="115"/>
        <v>INSERT INTO @DataTable (Deal, AdvanceDate, PROV, DealPurpose, RateType, BEACON, LTV, TDS, GDS, InsuranceType, PrincipalBalance, OccupancyType, AccountStatus, Closed_Date, DelinquencyBucket) VALUES (7370, '2012-11-30', 'AB', 'Purchase', 'Fixed', 790, 92.84, 38.55, 38.55, 'HiRatio', 0, 'Owner-Occupied', 'Closed', '2016-09-14', 'Current');</v>
      </c>
    </row>
    <row r="7372" spans="1:16" x14ac:dyDescent="0.35">
      <c r="A7372" s="19">
        <v>7371</v>
      </c>
      <c r="B7372" s="18">
        <v>42220</v>
      </c>
      <c r="C7372" s="19" t="s">
        <v>57</v>
      </c>
      <c r="D7372" s="19" t="s">
        <v>61</v>
      </c>
      <c r="E7372" s="19" t="s">
        <v>53</v>
      </c>
      <c r="F7372" s="19">
        <v>772</v>
      </c>
      <c r="G7372" s="19">
        <v>94.44</v>
      </c>
      <c r="H7372" s="19">
        <v>43.57</v>
      </c>
      <c r="I7372" s="19">
        <v>34.630000000000003</v>
      </c>
      <c r="J7372" s="19" t="s">
        <v>60</v>
      </c>
      <c r="K7372" s="20">
        <v>557442.88</v>
      </c>
      <c r="L7372" s="20" t="s">
        <v>55</v>
      </c>
      <c r="M7372" s="20" t="s">
        <v>83</v>
      </c>
      <c r="N7372" s="26"/>
      <c r="O7372" s="20" t="s">
        <v>56</v>
      </c>
      <c r="P7372" t="str">
        <f t="shared" si="115"/>
        <v>INSERT INTO @DataTable (Deal, AdvanceDate, PROV, DealPurpose, RateType, BEACON, LTV, TDS, GDS, InsuranceType, PrincipalBalance, OccupancyType, AccountStatus, Closed_Date, DelinquencyBucket) VALUES (7371, '2015-08-04', 'ON', 'Purchase', 'Fixed', 772, 94.44, 43.57, 34.63, 'HiRatio', 557442.88, 'Owner-Occupied', 'Open', '1900-01-00', 'Current');</v>
      </c>
    </row>
    <row r="7373" spans="1:16" x14ac:dyDescent="0.35">
      <c r="A7373" s="22">
        <v>7372</v>
      </c>
      <c r="B7373" s="21">
        <v>41943</v>
      </c>
      <c r="C7373" s="22" t="s">
        <v>57</v>
      </c>
      <c r="D7373" s="22" t="s">
        <v>61</v>
      </c>
      <c r="E7373" s="22" t="s">
        <v>40</v>
      </c>
      <c r="F7373" s="22">
        <v>779</v>
      </c>
      <c r="G7373" s="22">
        <v>80</v>
      </c>
      <c r="H7373" s="22">
        <v>31.1</v>
      </c>
      <c r="I7373" s="22">
        <v>30.36</v>
      </c>
      <c r="J7373" s="22" t="s">
        <v>54</v>
      </c>
      <c r="K7373" s="23">
        <v>539178.61</v>
      </c>
      <c r="L7373" s="23" t="s">
        <v>55</v>
      </c>
      <c r="M7373" s="23" t="s">
        <v>83</v>
      </c>
      <c r="N7373" s="27"/>
      <c r="O7373" s="23" t="s">
        <v>56</v>
      </c>
      <c r="P7373" t="str">
        <f t="shared" si="115"/>
        <v>INSERT INTO @DataTable (Deal, AdvanceDate, PROV, DealPurpose, RateType, BEACON, LTV, TDS, GDS, InsuranceType, PrincipalBalance, OccupancyType, AccountStatus, Closed_Date, DelinquencyBucket) VALUES (7372, '2014-10-31', 'ON', 'Purchase', 'ARM', 779, 80, 31.1, 30.36, 'Conv', 539178.61, 'Owner-Occupied', 'Open', '1900-01-00', 'Current');</v>
      </c>
    </row>
    <row r="7374" spans="1:16" x14ac:dyDescent="0.35">
      <c r="A7374" s="19">
        <v>7373</v>
      </c>
      <c r="B7374" s="18">
        <v>41102</v>
      </c>
      <c r="C7374" s="19" t="s">
        <v>57</v>
      </c>
      <c r="D7374" s="19" t="s">
        <v>61</v>
      </c>
      <c r="E7374" s="19" t="s">
        <v>53</v>
      </c>
      <c r="F7374" s="19">
        <v>737</v>
      </c>
      <c r="G7374" s="19">
        <v>80</v>
      </c>
      <c r="H7374" s="19">
        <v>39.18</v>
      </c>
      <c r="I7374" s="19">
        <v>24.48</v>
      </c>
      <c r="J7374" s="19" t="s">
        <v>54</v>
      </c>
      <c r="K7374" s="20">
        <v>122679.74</v>
      </c>
      <c r="L7374" s="20" t="s">
        <v>62</v>
      </c>
      <c r="M7374" s="20" t="s">
        <v>83</v>
      </c>
      <c r="N7374" s="26"/>
      <c r="O7374" s="20" t="s">
        <v>56</v>
      </c>
      <c r="P7374" t="str">
        <f t="shared" si="115"/>
        <v>INSERT INTO @DataTable (Deal, AdvanceDate, PROV, DealPurpose, RateType, BEACON, LTV, TDS, GDS, InsuranceType, PrincipalBalance, OccupancyType, AccountStatus, Closed_Date, DelinquencyBucket) VALUES (7373, '2012-07-12', 'ON', 'Purchase', 'Fixed', 737, 80, 39.18, 24.48, 'Conv', 122679.74, 'Rental', 'Open', '1900-01-00', 'Current');</v>
      </c>
    </row>
    <row r="7375" spans="1:16" x14ac:dyDescent="0.35">
      <c r="A7375" s="22">
        <v>7374</v>
      </c>
      <c r="B7375" s="21">
        <v>41988</v>
      </c>
      <c r="C7375" s="22" t="s">
        <v>57</v>
      </c>
      <c r="D7375" s="22" t="s">
        <v>61</v>
      </c>
      <c r="E7375" s="22" t="s">
        <v>53</v>
      </c>
      <c r="F7375" s="22">
        <v>757</v>
      </c>
      <c r="G7375" s="22">
        <v>93.1</v>
      </c>
      <c r="H7375" s="22">
        <v>39.450000000000003</v>
      </c>
      <c r="I7375" s="22">
        <v>30.55</v>
      </c>
      <c r="J7375" s="22" t="s">
        <v>60</v>
      </c>
      <c r="K7375" s="23">
        <v>259049.89</v>
      </c>
      <c r="L7375" s="23" t="s">
        <v>55</v>
      </c>
      <c r="M7375" s="23" t="s">
        <v>83</v>
      </c>
      <c r="N7375" s="27"/>
      <c r="O7375" s="23" t="s">
        <v>56</v>
      </c>
      <c r="P7375" t="str">
        <f t="shared" si="115"/>
        <v>INSERT INTO @DataTable (Deal, AdvanceDate, PROV, DealPurpose, RateType, BEACON, LTV, TDS, GDS, InsuranceType, PrincipalBalance, OccupancyType, AccountStatus, Closed_Date, DelinquencyBucket) VALUES (7374, '2014-12-15', 'ON', 'Purchase', 'Fixed', 757, 93.1, 39.45, 30.55, 'HiRatio', 259049.89, 'Owner-Occupied', 'Open', '1900-01-00', 'Current');</v>
      </c>
    </row>
    <row r="7376" spans="1:16" x14ac:dyDescent="0.35">
      <c r="A7376" s="19">
        <v>7375</v>
      </c>
      <c r="B7376" s="18">
        <v>40857</v>
      </c>
      <c r="C7376" s="19" t="s">
        <v>57</v>
      </c>
      <c r="D7376" s="19" t="s">
        <v>52</v>
      </c>
      <c r="E7376" s="19" t="s">
        <v>53</v>
      </c>
      <c r="F7376" s="19">
        <v>740</v>
      </c>
      <c r="G7376" s="19">
        <v>85</v>
      </c>
      <c r="H7376" s="19">
        <v>36.06</v>
      </c>
      <c r="I7376" s="19">
        <v>23.08</v>
      </c>
      <c r="J7376" s="19" t="s">
        <v>60</v>
      </c>
      <c r="K7376" s="20">
        <v>174970.76</v>
      </c>
      <c r="L7376" s="20" t="s">
        <v>55</v>
      </c>
      <c r="M7376" s="20" t="s">
        <v>83</v>
      </c>
      <c r="N7376" s="26"/>
      <c r="O7376" s="20" t="s">
        <v>56</v>
      </c>
      <c r="P7376" t="str">
        <f t="shared" si="115"/>
        <v>INSERT INTO @DataTable (Deal, AdvanceDate, PROV, DealPurpose, RateType, BEACON, LTV, TDS, GDS, InsuranceType, PrincipalBalance, OccupancyType, AccountStatus, Closed_Date, DelinquencyBucket) VALUES (7375, '2011-11-10', 'ON', 'Refinance External', 'Fixed', 740, 85, 36.06, 23.08, 'HiRatio', 174970.76, 'Owner-Occupied', 'Open', '1900-01-00', 'Current');</v>
      </c>
    </row>
    <row r="7377" spans="1:16" x14ac:dyDescent="0.35">
      <c r="A7377" s="22">
        <v>7376</v>
      </c>
      <c r="B7377" s="21">
        <v>42577</v>
      </c>
      <c r="C7377" s="22" t="s">
        <v>51</v>
      </c>
      <c r="D7377" s="22" t="s">
        <v>61</v>
      </c>
      <c r="E7377" s="22" t="s">
        <v>53</v>
      </c>
      <c r="F7377" s="22">
        <v>734</v>
      </c>
      <c r="G7377" s="22">
        <v>93.64</v>
      </c>
      <c r="H7377" s="22">
        <v>42.18</v>
      </c>
      <c r="I7377" s="22">
        <v>17.75</v>
      </c>
      <c r="J7377" s="22" t="s">
        <v>60</v>
      </c>
      <c r="K7377" s="23">
        <v>525822.62</v>
      </c>
      <c r="L7377" s="23" t="s">
        <v>55</v>
      </c>
      <c r="M7377" s="23" t="s">
        <v>83</v>
      </c>
      <c r="N7377" s="27"/>
      <c r="O7377" s="23" t="s">
        <v>56</v>
      </c>
      <c r="P7377" t="str">
        <f t="shared" si="115"/>
        <v>INSERT INTO @DataTable (Deal, AdvanceDate, PROV, DealPurpose, RateType, BEACON, LTV, TDS, GDS, InsuranceType, PrincipalBalance, OccupancyType, AccountStatus, Closed_Date, DelinquencyBucket) VALUES (7376, '2016-07-26', 'AB', 'Purchase', 'Fixed', 734, 93.64, 42.18, 17.75, 'HiRatio', 525822.62, 'Owner-Occupied', 'Open', '1900-01-00', 'Current');</v>
      </c>
    </row>
    <row r="7378" spans="1:16" x14ac:dyDescent="0.35">
      <c r="A7378" s="19">
        <v>7377</v>
      </c>
      <c r="B7378" s="18">
        <v>42269</v>
      </c>
      <c r="C7378" s="19" t="s">
        <v>57</v>
      </c>
      <c r="D7378" s="19" t="s">
        <v>61</v>
      </c>
      <c r="E7378" s="19" t="s">
        <v>40</v>
      </c>
      <c r="F7378" s="19">
        <v>793</v>
      </c>
      <c r="G7378" s="19">
        <v>65</v>
      </c>
      <c r="H7378" s="19">
        <v>20.65</v>
      </c>
      <c r="I7378" s="19">
        <v>19.89</v>
      </c>
      <c r="J7378" s="19" t="s">
        <v>54</v>
      </c>
      <c r="K7378" s="20">
        <v>401193.05</v>
      </c>
      <c r="L7378" s="20" t="s">
        <v>55</v>
      </c>
      <c r="M7378" s="20" t="s">
        <v>83</v>
      </c>
      <c r="N7378" s="26"/>
      <c r="O7378" s="20" t="s">
        <v>56</v>
      </c>
      <c r="P7378" t="str">
        <f t="shared" si="115"/>
        <v>INSERT INTO @DataTable (Deal, AdvanceDate, PROV, DealPurpose, RateType, BEACON, LTV, TDS, GDS, InsuranceType, PrincipalBalance, OccupancyType, AccountStatus, Closed_Date, DelinquencyBucket) VALUES (7377, '2015-09-22', 'ON', 'Purchase', 'ARM', 793, 65, 20.65, 19.89, 'Conv', 401193.05, 'Owner-Occupied', 'Open', '1900-01-00', 'Current');</v>
      </c>
    </row>
    <row r="7379" spans="1:16" x14ac:dyDescent="0.35">
      <c r="A7379" s="22">
        <v>7378</v>
      </c>
      <c r="B7379" s="21">
        <v>42080</v>
      </c>
      <c r="C7379" s="22" t="s">
        <v>57</v>
      </c>
      <c r="D7379" s="22" t="s">
        <v>61</v>
      </c>
      <c r="E7379" s="22" t="s">
        <v>40</v>
      </c>
      <c r="F7379" s="22">
        <v>671</v>
      </c>
      <c r="G7379" s="22">
        <v>95</v>
      </c>
      <c r="H7379" s="22">
        <v>17.45</v>
      </c>
      <c r="I7379" s="22">
        <v>14.84</v>
      </c>
      <c r="J7379" s="22" t="s">
        <v>60</v>
      </c>
      <c r="K7379" s="23">
        <v>491647.13</v>
      </c>
      <c r="L7379" s="23" t="s">
        <v>55</v>
      </c>
      <c r="M7379" s="23" t="s">
        <v>83</v>
      </c>
      <c r="N7379" s="27"/>
      <c r="O7379" s="23" t="s">
        <v>56</v>
      </c>
      <c r="P7379" t="str">
        <f t="shared" si="115"/>
        <v>INSERT INTO @DataTable (Deal, AdvanceDate, PROV, DealPurpose, RateType, BEACON, LTV, TDS, GDS, InsuranceType, PrincipalBalance, OccupancyType, AccountStatus, Closed_Date, DelinquencyBucket) VALUES (7378, '2015-03-17', 'ON', 'Purchase', 'ARM', 671, 95, 17.45, 14.84, 'HiRatio', 491647.13, 'Owner-Occupied', 'Open', '1900-01-00', 'Current');</v>
      </c>
    </row>
    <row r="7380" spans="1:16" x14ac:dyDescent="0.35">
      <c r="A7380" s="19">
        <v>7379</v>
      </c>
      <c r="B7380" s="18">
        <v>41596</v>
      </c>
      <c r="C7380" s="19" t="s">
        <v>57</v>
      </c>
      <c r="D7380" s="19" t="s">
        <v>59</v>
      </c>
      <c r="E7380" s="19" t="s">
        <v>40</v>
      </c>
      <c r="F7380" s="19">
        <v>810</v>
      </c>
      <c r="G7380" s="19">
        <v>64.989999999999995</v>
      </c>
      <c r="H7380" s="19">
        <v>26.38</v>
      </c>
      <c r="I7380" s="19">
        <v>22.4</v>
      </c>
      <c r="J7380" s="19" t="s">
        <v>54</v>
      </c>
      <c r="K7380" s="20">
        <v>157649.60999999999</v>
      </c>
      <c r="L7380" s="20" t="s">
        <v>55</v>
      </c>
      <c r="M7380" s="20" t="s">
        <v>83</v>
      </c>
      <c r="N7380" s="26"/>
      <c r="O7380" s="20" t="s">
        <v>56</v>
      </c>
      <c r="P7380" t="str">
        <f t="shared" si="115"/>
        <v>INSERT INTO @DataTable (Deal, AdvanceDate, PROV, DealPurpose, RateType, BEACON, LTV, TDS, GDS, InsuranceType, PrincipalBalance, OccupancyType, AccountStatus, Closed_Date, DelinquencyBucket) VALUES (7379, '2013-11-18', 'ON', 'Transfer', 'ARM', 810, 64.99, 26.38, 22.4, 'Conv', 157649.61, 'Owner-Occupied', 'Open', '1900-01-00', 'Current');</v>
      </c>
    </row>
    <row r="7381" spans="1:16" x14ac:dyDescent="0.35">
      <c r="A7381" s="22">
        <v>7380</v>
      </c>
      <c r="B7381" s="21">
        <v>42397</v>
      </c>
      <c r="C7381" s="22" t="s">
        <v>57</v>
      </c>
      <c r="D7381" s="22" t="s">
        <v>61</v>
      </c>
      <c r="E7381" s="22" t="s">
        <v>40</v>
      </c>
      <c r="F7381" s="22">
        <v>716</v>
      </c>
      <c r="G7381" s="22">
        <v>80</v>
      </c>
      <c r="H7381" s="22">
        <v>34.43</v>
      </c>
      <c r="I7381" s="22">
        <v>21.18</v>
      </c>
      <c r="J7381" s="22" t="s">
        <v>54</v>
      </c>
      <c r="K7381" s="23">
        <v>356045.38</v>
      </c>
      <c r="L7381" s="23" t="s">
        <v>55</v>
      </c>
      <c r="M7381" s="23" t="s">
        <v>83</v>
      </c>
      <c r="N7381" s="27"/>
      <c r="O7381" s="23" t="s">
        <v>56</v>
      </c>
      <c r="P7381" t="str">
        <f t="shared" si="115"/>
        <v>INSERT INTO @DataTable (Deal, AdvanceDate, PROV, DealPurpose, RateType, BEACON, LTV, TDS, GDS, InsuranceType, PrincipalBalance, OccupancyType, AccountStatus, Closed_Date, DelinquencyBucket) VALUES (7380, '2016-01-28', 'ON', 'Purchase', 'ARM', 716, 80, 34.43, 21.18, 'Conv', 356045.38, 'Owner-Occupied', 'Open', '1900-01-00', 'Current');</v>
      </c>
    </row>
    <row r="7382" spans="1:16" x14ac:dyDescent="0.35">
      <c r="A7382" s="19">
        <v>7381</v>
      </c>
      <c r="B7382" s="18">
        <v>42156</v>
      </c>
      <c r="C7382" s="19" t="s">
        <v>57</v>
      </c>
      <c r="D7382" s="19" t="s">
        <v>61</v>
      </c>
      <c r="E7382" s="19" t="s">
        <v>40</v>
      </c>
      <c r="F7382" s="19">
        <v>744</v>
      </c>
      <c r="G7382" s="19">
        <v>90</v>
      </c>
      <c r="H7382" s="19">
        <v>37.869999999999997</v>
      </c>
      <c r="I7382" s="19">
        <v>15.48</v>
      </c>
      <c r="J7382" s="19" t="s">
        <v>60</v>
      </c>
      <c r="K7382" s="20">
        <v>394459.05</v>
      </c>
      <c r="L7382" s="20" t="s">
        <v>55</v>
      </c>
      <c r="M7382" s="20" t="s">
        <v>83</v>
      </c>
      <c r="N7382" s="26"/>
      <c r="O7382" s="20" t="s">
        <v>56</v>
      </c>
      <c r="P7382" t="str">
        <f t="shared" si="115"/>
        <v>INSERT INTO @DataTable (Deal, AdvanceDate, PROV, DealPurpose, RateType, BEACON, LTV, TDS, GDS, InsuranceType, PrincipalBalance, OccupancyType, AccountStatus, Closed_Date, DelinquencyBucket) VALUES (7381, '2015-06-01', 'ON', 'Purchase', 'ARM', 744, 90, 37.87, 15.48, 'HiRatio', 394459.05, 'Owner-Occupied', 'Open', '1900-01-00', 'Current');</v>
      </c>
    </row>
    <row r="7383" spans="1:16" x14ac:dyDescent="0.35">
      <c r="A7383" s="22">
        <v>7382</v>
      </c>
      <c r="B7383" s="21">
        <v>41179</v>
      </c>
      <c r="C7383" s="22" t="s">
        <v>57</v>
      </c>
      <c r="D7383" s="22" t="s">
        <v>61</v>
      </c>
      <c r="E7383" s="22" t="s">
        <v>53</v>
      </c>
      <c r="F7383" s="22">
        <v>705</v>
      </c>
      <c r="G7383" s="22">
        <v>94.76</v>
      </c>
      <c r="H7383" s="22">
        <v>31.84</v>
      </c>
      <c r="I7383" s="22">
        <v>21.05</v>
      </c>
      <c r="J7383" s="22" t="s">
        <v>60</v>
      </c>
      <c r="K7383" s="23">
        <v>0</v>
      </c>
      <c r="L7383" s="23" t="s">
        <v>55</v>
      </c>
      <c r="M7383" s="23" t="s">
        <v>84</v>
      </c>
      <c r="N7383" s="27">
        <v>42620</v>
      </c>
      <c r="O7383" s="23" t="s">
        <v>56</v>
      </c>
      <c r="P7383" t="str">
        <f t="shared" si="115"/>
        <v>INSERT INTO @DataTable (Deal, AdvanceDate, PROV, DealPurpose, RateType, BEACON, LTV, TDS, GDS, InsuranceType, PrincipalBalance, OccupancyType, AccountStatus, Closed_Date, DelinquencyBucket) VALUES (7382, '2012-09-27', 'ON', 'Purchase', 'Fixed', 705, 94.76, 31.84, 21.05, 'HiRatio', 0, 'Owner-Occupied', 'Closed', '2016-09-07', 'Current');</v>
      </c>
    </row>
    <row r="7384" spans="1:16" x14ac:dyDescent="0.35">
      <c r="A7384" s="19">
        <v>7383</v>
      </c>
      <c r="B7384" s="18">
        <v>42215</v>
      </c>
      <c r="C7384" s="19" t="s">
        <v>57</v>
      </c>
      <c r="D7384" s="19" t="s">
        <v>61</v>
      </c>
      <c r="E7384" s="19" t="s">
        <v>53</v>
      </c>
      <c r="F7384" s="19">
        <v>756</v>
      </c>
      <c r="G7384" s="19">
        <v>95</v>
      </c>
      <c r="H7384" s="19">
        <v>42.4</v>
      </c>
      <c r="I7384" s="19">
        <v>26.6</v>
      </c>
      <c r="J7384" s="19" t="s">
        <v>60</v>
      </c>
      <c r="K7384" s="20">
        <v>345766.96</v>
      </c>
      <c r="L7384" s="20" t="s">
        <v>55</v>
      </c>
      <c r="M7384" s="20" t="s">
        <v>83</v>
      </c>
      <c r="N7384" s="26"/>
      <c r="O7384" s="20" t="s">
        <v>56</v>
      </c>
      <c r="P7384" t="str">
        <f t="shared" si="115"/>
        <v>INSERT INTO @DataTable (Deal, AdvanceDate, PROV, DealPurpose, RateType, BEACON, LTV, TDS, GDS, InsuranceType, PrincipalBalance, OccupancyType, AccountStatus, Closed_Date, DelinquencyBucket) VALUES (7383, '2015-07-30', 'ON', 'Purchase', 'Fixed', 756, 95, 42.4, 26.6, 'HiRatio', 345766.96, 'Owner-Occupied', 'Open', '1900-01-00', 'Current');</v>
      </c>
    </row>
    <row r="7385" spans="1:16" x14ac:dyDescent="0.35">
      <c r="A7385" s="22">
        <v>7384</v>
      </c>
      <c r="B7385" s="21">
        <v>41892</v>
      </c>
      <c r="C7385" s="22" t="s">
        <v>57</v>
      </c>
      <c r="D7385" s="22" t="s">
        <v>52</v>
      </c>
      <c r="E7385" s="22" t="s">
        <v>53</v>
      </c>
      <c r="F7385" s="22">
        <v>743</v>
      </c>
      <c r="G7385" s="22">
        <v>45.71</v>
      </c>
      <c r="H7385" s="22">
        <v>18.2</v>
      </c>
      <c r="I7385" s="22">
        <v>18.2</v>
      </c>
      <c r="J7385" s="22" t="s">
        <v>54</v>
      </c>
      <c r="K7385" s="23">
        <v>73704.05</v>
      </c>
      <c r="L7385" s="23" t="s">
        <v>55</v>
      </c>
      <c r="M7385" s="23" t="s">
        <v>83</v>
      </c>
      <c r="N7385" s="27"/>
      <c r="O7385" s="23" t="s">
        <v>56</v>
      </c>
      <c r="P7385" t="str">
        <f t="shared" si="115"/>
        <v>INSERT INTO @DataTable (Deal, AdvanceDate, PROV, DealPurpose, RateType, BEACON, LTV, TDS, GDS, InsuranceType, PrincipalBalance, OccupancyType, AccountStatus, Closed_Date, DelinquencyBucket) VALUES (7384, '2014-09-10', 'ON', 'Refinance External', 'Fixed', 743, 45.71, 18.2, 18.2, 'Conv', 73704.05, 'Owner-Occupied', 'Open', '1900-01-00', 'Current');</v>
      </c>
    </row>
    <row r="7386" spans="1:16" x14ac:dyDescent="0.35">
      <c r="A7386" s="19">
        <v>7385</v>
      </c>
      <c r="B7386" s="18">
        <v>42643</v>
      </c>
      <c r="C7386" s="19" t="s">
        <v>58</v>
      </c>
      <c r="D7386" s="19" t="s">
        <v>61</v>
      </c>
      <c r="E7386" s="19" t="s">
        <v>40</v>
      </c>
      <c r="F7386" s="19">
        <v>756</v>
      </c>
      <c r="G7386" s="19">
        <v>79.95</v>
      </c>
      <c r="H7386" s="19">
        <v>27.79</v>
      </c>
      <c r="I7386" s="19">
        <v>24.64</v>
      </c>
      <c r="J7386" s="19" t="s">
        <v>54</v>
      </c>
      <c r="K7386" s="20">
        <v>293174.59000000003</v>
      </c>
      <c r="L7386" s="20" t="s">
        <v>55</v>
      </c>
      <c r="M7386" s="20" t="s">
        <v>83</v>
      </c>
      <c r="N7386" s="26"/>
      <c r="O7386" s="20" t="s">
        <v>56</v>
      </c>
      <c r="P7386" t="str">
        <f t="shared" si="115"/>
        <v>INSERT INTO @DataTable (Deal, AdvanceDate, PROV, DealPurpose, RateType, BEACON, LTV, TDS, GDS, InsuranceType, PrincipalBalance, OccupancyType, AccountStatus, Closed_Date, DelinquencyBucket) VALUES (7385, '2016-09-30', 'BC', 'Purchase', 'ARM', 756, 79.95, 27.79, 24.64, 'Conv', 293174.59, 'Owner-Occupied', 'Open', '1900-01-00', 'Current');</v>
      </c>
    </row>
    <row r="7387" spans="1:16" x14ac:dyDescent="0.35">
      <c r="A7387" s="22">
        <v>7386</v>
      </c>
      <c r="B7387" s="21">
        <v>41136</v>
      </c>
      <c r="C7387" s="22" t="s">
        <v>57</v>
      </c>
      <c r="D7387" s="22" t="s">
        <v>52</v>
      </c>
      <c r="E7387" s="22" t="s">
        <v>53</v>
      </c>
      <c r="F7387" s="22">
        <v>718</v>
      </c>
      <c r="G7387" s="22">
        <v>80</v>
      </c>
      <c r="H7387" s="22">
        <v>35.14</v>
      </c>
      <c r="I7387" s="22">
        <v>50.86</v>
      </c>
      <c r="J7387" s="22" t="s">
        <v>54</v>
      </c>
      <c r="K7387" s="23">
        <v>0</v>
      </c>
      <c r="L7387" s="23" t="s">
        <v>55</v>
      </c>
      <c r="M7387" s="23" t="s">
        <v>84</v>
      </c>
      <c r="N7387" s="27">
        <v>42733</v>
      </c>
      <c r="O7387" s="23" t="s">
        <v>56</v>
      </c>
      <c r="P7387" t="str">
        <f t="shared" si="115"/>
        <v>INSERT INTO @DataTable (Deal, AdvanceDate, PROV, DealPurpose, RateType, BEACON, LTV, TDS, GDS, InsuranceType, PrincipalBalance, OccupancyType, AccountStatus, Closed_Date, DelinquencyBucket) VALUES (7386, '2012-08-15', 'ON', 'Refinance External', 'Fixed', 718, 80, 35.14, 50.86, 'Conv', 0, 'Owner-Occupied', 'Closed', '2016-12-29', 'Current');</v>
      </c>
    </row>
    <row r="7388" spans="1:16" x14ac:dyDescent="0.35">
      <c r="A7388" s="19">
        <v>7387</v>
      </c>
      <c r="B7388" s="18">
        <v>41985</v>
      </c>
      <c r="C7388" s="19" t="s">
        <v>51</v>
      </c>
      <c r="D7388" s="19" t="s">
        <v>61</v>
      </c>
      <c r="E7388" s="19" t="s">
        <v>40</v>
      </c>
      <c r="F7388" s="19">
        <v>776</v>
      </c>
      <c r="G7388" s="19">
        <v>89.58</v>
      </c>
      <c r="H7388" s="19">
        <v>32.56</v>
      </c>
      <c r="I7388" s="19">
        <v>24.99</v>
      </c>
      <c r="J7388" s="19" t="s">
        <v>60</v>
      </c>
      <c r="K7388" s="20">
        <v>323774.32</v>
      </c>
      <c r="L7388" s="20" t="s">
        <v>55</v>
      </c>
      <c r="M7388" s="20" t="s">
        <v>83</v>
      </c>
      <c r="N7388" s="26"/>
      <c r="O7388" s="20" t="s">
        <v>56</v>
      </c>
      <c r="P7388" t="str">
        <f t="shared" si="115"/>
        <v>INSERT INTO @DataTable (Deal, AdvanceDate, PROV, DealPurpose, RateType, BEACON, LTV, TDS, GDS, InsuranceType, PrincipalBalance, OccupancyType, AccountStatus, Closed_Date, DelinquencyBucket) VALUES (7387, '2014-12-12', 'AB', 'Purchase', 'ARM', 776, 89.58, 32.56, 24.99, 'HiRatio', 323774.32, 'Owner-Occupied', 'Open', '1900-01-00', 'Current');</v>
      </c>
    </row>
    <row r="7389" spans="1:16" x14ac:dyDescent="0.35">
      <c r="A7389" s="22">
        <v>7388</v>
      </c>
      <c r="B7389" s="21">
        <v>41683</v>
      </c>
      <c r="C7389" s="22" t="s">
        <v>51</v>
      </c>
      <c r="D7389" s="22" t="s">
        <v>61</v>
      </c>
      <c r="E7389" s="22" t="s">
        <v>53</v>
      </c>
      <c r="F7389" s="22">
        <v>786</v>
      </c>
      <c r="G7389" s="22">
        <v>89.74</v>
      </c>
      <c r="H7389" s="22">
        <v>28.41</v>
      </c>
      <c r="I7389" s="22">
        <v>20.95</v>
      </c>
      <c r="J7389" s="22" t="s">
        <v>60</v>
      </c>
      <c r="K7389" s="23">
        <v>329129.06</v>
      </c>
      <c r="L7389" s="23" t="s">
        <v>55</v>
      </c>
      <c r="M7389" s="23" t="s">
        <v>83</v>
      </c>
      <c r="N7389" s="27"/>
      <c r="O7389" s="23" t="s">
        <v>56</v>
      </c>
      <c r="P7389" t="str">
        <f t="shared" si="115"/>
        <v>INSERT INTO @DataTable (Deal, AdvanceDate, PROV, DealPurpose, RateType, BEACON, LTV, TDS, GDS, InsuranceType, PrincipalBalance, OccupancyType, AccountStatus, Closed_Date, DelinquencyBucket) VALUES (7388, '2014-02-13', 'AB', 'Purchase', 'Fixed', 786, 89.74, 28.41, 20.95, 'HiRatio', 329129.06, 'Owner-Occupied', 'Open', '1900-01-00', 'Current');</v>
      </c>
    </row>
    <row r="7390" spans="1:16" x14ac:dyDescent="0.35">
      <c r="A7390" s="19">
        <v>7389</v>
      </c>
      <c r="B7390" s="18">
        <v>42678</v>
      </c>
      <c r="C7390" s="19" t="s">
        <v>58</v>
      </c>
      <c r="D7390" s="19" t="s">
        <v>61</v>
      </c>
      <c r="E7390" s="19" t="s">
        <v>53</v>
      </c>
      <c r="F7390" s="19">
        <v>879</v>
      </c>
      <c r="G7390" s="19">
        <v>80</v>
      </c>
      <c r="H7390" s="19">
        <v>42.97</v>
      </c>
      <c r="I7390" s="19">
        <v>42.32</v>
      </c>
      <c r="J7390" s="19" t="s">
        <v>54</v>
      </c>
      <c r="K7390" s="20">
        <v>318788.89</v>
      </c>
      <c r="L7390" s="20" t="s">
        <v>55</v>
      </c>
      <c r="M7390" s="20" t="s">
        <v>83</v>
      </c>
      <c r="N7390" s="26"/>
      <c r="O7390" s="20" t="s">
        <v>56</v>
      </c>
      <c r="P7390" t="str">
        <f t="shared" si="115"/>
        <v>INSERT INTO @DataTable (Deal, AdvanceDate, PROV, DealPurpose, RateType, BEACON, LTV, TDS, GDS, InsuranceType, PrincipalBalance, OccupancyType, AccountStatus, Closed_Date, DelinquencyBucket) VALUES (7389, '2016-11-04', 'BC', 'Purchase', 'Fixed', 879, 80, 42.97, 42.32, 'Conv', 318788.89, 'Owner-Occupied', 'Open', '1900-01-00', 'Current');</v>
      </c>
    </row>
    <row r="7391" spans="1:16" x14ac:dyDescent="0.35">
      <c r="A7391" s="22">
        <v>7390</v>
      </c>
      <c r="B7391" s="21">
        <v>42216</v>
      </c>
      <c r="C7391" s="22" t="s">
        <v>57</v>
      </c>
      <c r="D7391" s="22" t="s">
        <v>52</v>
      </c>
      <c r="E7391" s="22" t="s">
        <v>53</v>
      </c>
      <c r="F7391" s="22">
        <v>652</v>
      </c>
      <c r="G7391" s="22">
        <v>80</v>
      </c>
      <c r="H7391" s="22">
        <v>28.55</v>
      </c>
      <c r="I7391" s="22">
        <v>18.059999999999999</v>
      </c>
      <c r="J7391" s="22" t="s">
        <v>54</v>
      </c>
      <c r="K7391" s="23">
        <v>341906.74</v>
      </c>
      <c r="L7391" s="23" t="s">
        <v>55</v>
      </c>
      <c r="M7391" s="23" t="s">
        <v>83</v>
      </c>
      <c r="N7391" s="27"/>
      <c r="O7391" s="23" t="s">
        <v>56</v>
      </c>
      <c r="P7391" t="str">
        <f t="shared" si="115"/>
        <v>INSERT INTO @DataTable (Deal, AdvanceDate, PROV, DealPurpose, RateType, BEACON, LTV, TDS, GDS, InsuranceType, PrincipalBalance, OccupancyType, AccountStatus, Closed_Date, DelinquencyBucket) VALUES (7390, '2015-07-31', 'ON', 'Refinance External', 'Fixed', 652, 80, 28.55, 18.06, 'Conv', 341906.74, 'Owner-Occupied', 'Open', '1900-01-00', 'Current');</v>
      </c>
    </row>
    <row r="7392" spans="1:16" x14ac:dyDescent="0.35">
      <c r="A7392" s="19">
        <v>7391</v>
      </c>
      <c r="B7392" s="18">
        <v>42034</v>
      </c>
      <c r="C7392" s="19" t="s">
        <v>51</v>
      </c>
      <c r="D7392" s="19" t="s">
        <v>61</v>
      </c>
      <c r="E7392" s="19" t="s">
        <v>53</v>
      </c>
      <c r="F7392" s="19">
        <v>744</v>
      </c>
      <c r="G7392" s="19">
        <v>95</v>
      </c>
      <c r="H7392" s="19">
        <v>31.76</v>
      </c>
      <c r="I7392" s="19">
        <v>23.38</v>
      </c>
      <c r="J7392" s="19" t="s">
        <v>60</v>
      </c>
      <c r="K7392" s="20">
        <v>380836.36</v>
      </c>
      <c r="L7392" s="20" t="s">
        <v>55</v>
      </c>
      <c r="M7392" s="20" t="s">
        <v>83</v>
      </c>
      <c r="N7392" s="26"/>
      <c r="O7392" s="20" t="s">
        <v>56</v>
      </c>
      <c r="P7392" t="str">
        <f t="shared" si="115"/>
        <v>INSERT INTO @DataTable (Deal, AdvanceDate, PROV, DealPurpose, RateType, BEACON, LTV, TDS, GDS, InsuranceType, PrincipalBalance, OccupancyType, AccountStatus, Closed_Date, DelinquencyBucket) VALUES (7391, '2015-01-30', 'AB', 'Purchase', 'Fixed', 744, 95, 31.76, 23.38, 'HiRatio', 380836.36, 'Owner-Occupied', 'Open', '1900-01-00', 'Current');</v>
      </c>
    </row>
    <row r="7393" spans="1:16" x14ac:dyDescent="0.35">
      <c r="A7393" s="22">
        <v>7392</v>
      </c>
      <c r="B7393" s="21">
        <v>41654</v>
      </c>
      <c r="C7393" s="22" t="s">
        <v>58</v>
      </c>
      <c r="D7393" s="22" t="s">
        <v>61</v>
      </c>
      <c r="E7393" s="22" t="s">
        <v>53</v>
      </c>
      <c r="F7393" s="22">
        <v>630</v>
      </c>
      <c r="G7393" s="22">
        <v>75</v>
      </c>
      <c r="H7393" s="22">
        <v>40.65</v>
      </c>
      <c r="I7393" s="22">
        <v>24.53</v>
      </c>
      <c r="J7393" s="22" t="s">
        <v>54</v>
      </c>
      <c r="K7393" s="23">
        <v>197518.39</v>
      </c>
      <c r="L7393" s="23" t="s">
        <v>55</v>
      </c>
      <c r="M7393" s="23" t="s">
        <v>83</v>
      </c>
      <c r="N7393" s="27"/>
      <c r="O7393" s="23" t="s">
        <v>56</v>
      </c>
      <c r="P7393" t="str">
        <f t="shared" si="115"/>
        <v>INSERT INTO @DataTable (Deal, AdvanceDate, PROV, DealPurpose, RateType, BEACON, LTV, TDS, GDS, InsuranceType, PrincipalBalance, OccupancyType, AccountStatus, Closed_Date, DelinquencyBucket) VALUES (7392, '2014-01-15', 'BC', 'Purchase', 'Fixed', 630, 75, 40.65, 24.53, 'Conv', 197518.39, 'Owner-Occupied', 'Open', '1900-01-00', 'Current');</v>
      </c>
    </row>
    <row r="7394" spans="1:16" x14ac:dyDescent="0.35">
      <c r="A7394" s="19">
        <v>7393</v>
      </c>
      <c r="B7394" s="18">
        <v>41208</v>
      </c>
      <c r="C7394" s="19" t="s">
        <v>57</v>
      </c>
      <c r="D7394" s="19" t="s">
        <v>61</v>
      </c>
      <c r="E7394" s="19" t="s">
        <v>53</v>
      </c>
      <c r="F7394" s="19">
        <v>746</v>
      </c>
      <c r="G7394" s="19">
        <v>95</v>
      </c>
      <c r="H7394" s="19">
        <v>36.56</v>
      </c>
      <c r="I7394" s="19">
        <v>22.95</v>
      </c>
      <c r="J7394" s="19" t="s">
        <v>60</v>
      </c>
      <c r="K7394" s="20">
        <v>0</v>
      </c>
      <c r="L7394" s="20" t="s">
        <v>55</v>
      </c>
      <c r="M7394" s="20" t="s">
        <v>84</v>
      </c>
      <c r="N7394" s="26">
        <v>42723</v>
      </c>
      <c r="O7394" s="20" t="s">
        <v>56</v>
      </c>
      <c r="P7394" t="str">
        <f t="shared" si="115"/>
        <v>INSERT INTO @DataTable (Deal, AdvanceDate, PROV, DealPurpose, RateType, BEACON, LTV, TDS, GDS, InsuranceType, PrincipalBalance, OccupancyType, AccountStatus, Closed_Date, DelinquencyBucket) VALUES (7393, '2012-10-26', 'ON', 'Purchase', 'Fixed', 746, 95, 36.56, 22.95, 'HiRatio', 0, 'Owner-Occupied', 'Closed', '2016-12-19', 'Current');</v>
      </c>
    </row>
    <row r="7395" spans="1:16" x14ac:dyDescent="0.35">
      <c r="A7395" s="22">
        <v>7394</v>
      </c>
      <c r="B7395" s="21">
        <v>41054</v>
      </c>
      <c r="C7395" s="22" t="s">
        <v>58</v>
      </c>
      <c r="D7395" s="22" t="s">
        <v>61</v>
      </c>
      <c r="E7395" s="22" t="s">
        <v>53</v>
      </c>
      <c r="F7395" s="22">
        <v>778</v>
      </c>
      <c r="G7395" s="22">
        <v>95</v>
      </c>
      <c r="H7395" s="22">
        <v>37.340000000000003</v>
      </c>
      <c r="I7395" s="22">
        <v>26.69</v>
      </c>
      <c r="J7395" s="22" t="s">
        <v>60</v>
      </c>
      <c r="K7395" s="23">
        <v>288900.24</v>
      </c>
      <c r="L7395" s="23" t="s">
        <v>55</v>
      </c>
      <c r="M7395" s="23" t="s">
        <v>83</v>
      </c>
      <c r="N7395" s="27"/>
      <c r="O7395" s="23" t="s">
        <v>56</v>
      </c>
      <c r="P7395" t="str">
        <f t="shared" si="115"/>
        <v>INSERT INTO @DataTable (Deal, AdvanceDate, PROV, DealPurpose, RateType, BEACON, LTV, TDS, GDS, InsuranceType, PrincipalBalance, OccupancyType, AccountStatus, Closed_Date, DelinquencyBucket) VALUES (7394, '2012-05-25', 'BC', 'Purchase', 'Fixed', 778, 95, 37.34, 26.69, 'HiRatio', 288900.24, 'Owner-Occupied', 'Open', '1900-01-00', 'Current');</v>
      </c>
    </row>
    <row r="7396" spans="1:16" x14ac:dyDescent="0.35">
      <c r="A7396" s="19">
        <v>7395</v>
      </c>
      <c r="B7396" s="18">
        <v>41578</v>
      </c>
      <c r="C7396" s="19" t="s">
        <v>51</v>
      </c>
      <c r="D7396" s="19" t="s">
        <v>61</v>
      </c>
      <c r="E7396" s="19" t="s">
        <v>53</v>
      </c>
      <c r="F7396" s="19">
        <v>754</v>
      </c>
      <c r="G7396" s="19">
        <v>95</v>
      </c>
      <c r="H7396" s="19">
        <v>41.42</v>
      </c>
      <c r="I7396" s="19">
        <v>32.93</v>
      </c>
      <c r="J7396" s="19" t="s">
        <v>60</v>
      </c>
      <c r="K7396" s="20">
        <v>0</v>
      </c>
      <c r="L7396" s="20" t="s">
        <v>55</v>
      </c>
      <c r="M7396" s="20" t="s">
        <v>84</v>
      </c>
      <c r="N7396" s="26">
        <v>41898</v>
      </c>
      <c r="O7396" s="20" t="s">
        <v>56</v>
      </c>
      <c r="P7396" t="str">
        <f t="shared" si="115"/>
        <v>INSERT INTO @DataTable (Deal, AdvanceDate, PROV, DealPurpose, RateType, BEACON, LTV, TDS, GDS, InsuranceType, PrincipalBalance, OccupancyType, AccountStatus, Closed_Date, DelinquencyBucket) VALUES (7395, '2013-10-31', 'AB', 'Purchase', 'Fixed', 754, 95, 41.42, 32.93, 'HiRatio', 0, 'Owner-Occupied', 'Closed', '2014-09-16', 'Current');</v>
      </c>
    </row>
    <row r="7397" spans="1:16" x14ac:dyDescent="0.35">
      <c r="A7397" s="22">
        <v>7396</v>
      </c>
      <c r="B7397" s="21">
        <v>42493</v>
      </c>
      <c r="C7397" s="22" t="s">
        <v>57</v>
      </c>
      <c r="D7397" s="22" t="s">
        <v>52</v>
      </c>
      <c r="E7397" s="22" t="s">
        <v>40</v>
      </c>
      <c r="F7397" s="22">
        <v>714</v>
      </c>
      <c r="G7397" s="22">
        <v>80</v>
      </c>
      <c r="H7397" s="22">
        <v>27.7</v>
      </c>
      <c r="I7397" s="22">
        <v>27.7</v>
      </c>
      <c r="J7397" s="22" t="s">
        <v>54</v>
      </c>
      <c r="K7397" s="23">
        <v>493863.3</v>
      </c>
      <c r="L7397" s="23" t="s">
        <v>55</v>
      </c>
      <c r="M7397" s="23" t="s">
        <v>83</v>
      </c>
      <c r="N7397" s="27"/>
      <c r="O7397" s="23" t="s">
        <v>56</v>
      </c>
      <c r="P7397" t="str">
        <f t="shared" si="115"/>
        <v>INSERT INTO @DataTable (Deal, AdvanceDate, PROV, DealPurpose, RateType, BEACON, LTV, TDS, GDS, InsuranceType, PrincipalBalance, OccupancyType, AccountStatus, Closed_Date, DelinquencyBucket) VALUES (7396, '2016-05-03', 'ON', 'Refinance External', 'ARM', 714, 80, 27.7, 27.7, 'Conv', 493863.3, 'Owner-Occupied', 'Open', '1900-01-00', 'Current');</v>
      </c>
    </row>
    <row r="7398" spans="1:16" x14ac:dyDescent="0.35">
      <c r="A7398" s="19">
        <v>7397</v>
      </c>
      <c r="B7398" s="18">
        <v>42124</v>
      </c>
      <c r="C7398" s="19" t="s">
        <v>51</v>
      </c>
      <c r="D7398" s="19" t="s">
        <v>61</v>
      </c>
      <c r="E7398" s="19" t="s">
        <v>53</v>
      </c>
      <c r="F7398" s="19">
        <v>697</v>
      </c>
      <c r="G7398" s="19">
        <v>95</v>
      </c>
      <c r="H7398" s="19">
        <v>35.54</v>
      </c>
      <c r="I7398" s="19">
        <v>8.3800000000000008</v>
      </c>
      <c r="J7398" s="19" t="s">
        <v>60</v>
      </c>
      <c r="K7398" s="20">
        <v>343262.48</v>
      </c>
      <c r="L7398" s="20" t="s">
        <v>66</v>
      </c>
      <c r="M7398" s="20" t="s">
        <v>83</v>
      </c>
      <c r="N7398" s="26"/>
      <c r="O7398" s="20" t="s">
        <v>56</v>
      </c>
      <c r="P7398" t="str">
        <f t="shared" si="115"/>
        <v>INSERT INTO @DataTable (Deal, AdvanceDate, PROV, DealPurpose, RateType, BEACON, LTV, TDS, GDS, InsuranceType, PrincipalBalance, OccupancyType, AccountStatus, Closed_Date, DelinquencyBucket) VALUES (7397, '2015-04-30', 'AB', 'Purchase', 'Fixed', 697, 95, 35.54, 8.38, 'HiRatio', 343262.48, 'Second Home', 'Open', '1900-01-00', 'Current');</v>
      </c>
    </row>
    <row r="7399" spans="1:16" x14ac:dyDescent="0.35">
      <c r="A7399" s="22">
        <v>7398</v>
      </c>
      <c r="B7399" s="21">
        <v>42264</v>
      </c>
      <c r="C7399" s="22" t="s">
        <v>57</v>
      </c>
      <c r="D7399" s="22" t="s">
        <v>61</v>
      </c>
      <c r="E7399" s="22" t="s">
        <v>40</v>
      </c>
      <c r="F7399" s="22">
        <v>695</v>
      </c>
      <c r="G7399" s="22">
        <v>54.36</v>
      </c>
      <c r="H7399" s="22">
        <v>25.66</v>
      </c>
      <c r="I7399" s="22">
        <v>18.989999999999998</v>
      </c>
      <c r="J7399" s="22" t="s">
        <v>54</v>
      </c>
      <c r="K7399" s="23">
        <v>322612.01</v>
      </c>
      <c r="L7399" s="23" t="s">
        <v>55</v>
      </c>
      <c r="M7399" s="23" t="s">
        <v>83</v>
      </c>
      <c r="N7399" s="27"/>
      <c r="O7399" s="23" t="s">
        <v>56</v>
      </c>
      <c r="P7399" t="str">
        <f t="shared" si="115"/>
        <v>INSERT INTO @DataTable (Deal, AdvanceDate, PROV, DealPurpose, RateType, BEACON, LTV, TDS, GDS, InsuranceType, PrincipalBalance, OccupancyType, AccountStatus, Closed_Date, DelinquencyBucket) VALUES (7398, '2015-09-17', 'ON', 'Purchase', 'ARM', 695, 54.36, 25.66, 18.99, 'Conv', 322612.01, 'Owner-Occupied', 'Open', '1900-01-00', 'Current');</v>
      </c>
    </row>
    <row r="7400" spans="1:16" x14ac:dyDescent="0.35">
      <c r="A7400" s="19">
        <v>7399</v>
      </c>
      <c r="B7400" s="18">
        <v>41578</v>
      </c>
      <c r="C7400" s="19" t="s">
        <v>57</v>
      </c>
      <c r="D7400" s="19" t="s">
        <v>61</v>
      </c>
      <c r="E7400" s="19" t="s">
        <v>53</v>
      </c>
      <c r="F7400" s="19">
        <v>735</v>
      </c>
      <c r="G7400" s="19">
        <v>94.92</v>
      </c>
      <c r="H7400" s="19">
        <v>43.86</v>
      </c>
      <c r="I7400" s="19">
        <v>32.17</v>
      </c>
      <c r="J7400" s="19" t="s">
        <v>60</v>
      </c>
      <c r="K7400" s="20">
        <v>257926.28</v>
      </c>
      <c r="L7400" s="20" t="s">
        <v>55</v>
      </c>
      <c r="M7400" s="20" t="s">
        <v>83</v>
      </c>
      <c r="N7400" s="26"/>
      <c r="O7400" s="20" t="s">
        <v>56</v>
      </c>
      <c r="P7400" t="str">
        <f t="shared" si="115"/>
        <v>INSERT INTO @DataTable (Deal, AdvanceDate, PROV, DealPurpose, RateType, BEACON, LTV, TDS, GDS, InsuranceType, PrincipalBalance, OccupancyType, AccountStatus, Closed_Date, DelinquencyBucket) VALUES (7399, '2013-10-31', 'ON', 'Purchase', 'Fixed', 735, 94.92, 43.86, 32.17, 'HiRatio', 257926.28, 'Owner-Occupied', 'Open', '1900-01-00', 'Current');</v>
      </c>
    </row>
    <row r="7401" spans="1:16" x14ac:dyDescent="0.35">
      <c r="A7401" s="22">
        <v>7400</v>
      </c>
      <c r="B7401" s="21">
        <v>42338</v>
      </c>
      <c r="C7401" s="22" t="s">
        <v>51</v>
      </c>
      <c r="D7401" s="22" t="s">
        <v>59</v>
      </c>
      <c r="E7401" s="22" t="s">
        <v>53</v>
      </c>
      <c r="F7401" s="22">
        <v>788</v>
      </c>
      <c r="G7401" s="22">
        <v>70.58</v>
      </c>
      <c r="H7401" s="22">
        <v>43.6</v>
      </c>
      <c r="I7401" s="22">
        <v>24.04</v>
      </c>
      <c r="J7401" s="22" t="s">
        <v>54</v>
      </c>
      <c r="K7401" s="23">
        <v>251620.36</v>
      </c>
      <c r="L7401" s="23" t="s">
        <v>55</v>
      </c>
      <c r="M7401" s="23" t="s">
        <v>83</v>
      </c>
      <c r="N7401" s="27"/>
      <c r="O7401" s="23" t="s">
        <v>56</v>
      </c>
      <c r="P7401" t="str">
        <f t="shared" si="115"/>
        <v>INSERT INTO @DataTable (Deal, AdvanceDate, PROV, DealPurpose, RateType, BEACON, LTV, TDS, GDS, InsuranceType, PrincipalBalance, OccupancyType, AccountStatus, Closed_Date, DelinquencyBucket) VALUES (7400, '2015-11-30', 'AB', 'Transfer', 'Fixed', 788, 70.58, 43.6, 24.04, 'Conv', 251620.36, 'Owner-Occupied', 'Open', '1900-01-00', 'Current');</v>
      </c>
    </row>
    <row r="7402" spans="1:16" x14ac:dyDescent="0.35">
      <c r="A7402" s="19">
        <v>7401</v>
      </c>
      <c r="B7402" s="18">
        <v>41228</v>
      </c>
      <c r="C7402" s="19" t="s">
        <v>57</v>
      </c>
      <c r="D7402" s="19" t="s">
        <v>61</v>
      </c>
      <c r="E7402" s="19" t="s">
        <v>53</v>
      </c>
      <c r="F7402" s="19">
        <v>751</v>
      </c>
      <c r="G7402" s="19">
        <v>95</v>
      </c>
      <c r="H7402" s="19">
        <v>28.8</v>
      </c>
      <c r="I7402" s="19">
        <v>19.440000000000001</v>
      </c>
      <c r="J7402" s="19" t="s">
        <v>60</v>
      </c>
      <c r="K7402" s="20">
        <v>291224.21000000002</v>
      </c>
      <c r="L7402" s="20" t="s">
        <v>55</v>
      </c>
      <c r="M7402" s="20" t="s">
        <v>83</v>
      </c>
      <c r="N7402" s="26"/>
      <c r="O7402" s="20" t="s">
        <v>56</v>
      </c>
      <c r="P7402" t="str">
        <f t="shared" si="115"/>
        <v>INSERT INTO @DataTable (Deal, AdvanceDate, PROV, DealPurpose, RateType, BEACON, LTV, TDS, GDS, InsuranceType, PrincipalBalance, OccupancyType, AccountStatus, Closed_Date, DelinquencyBucket) VALUES (7401, '2012-11-15', 'ON', 'Purchase', 'Fixed', 751, 95, 28.8, 19.44, 'HiRatio', 291224.21, 'Owner-Occupied', 'Open', '1900-01-00', 'Current');</v>
      </c>
    </row>
    <row r="7403" spans="1:16" x14ac:dyDescent="0.35">
      <c r="A7403" s="22">
        <v>7402</v>
      </c>
      <c r="B7403" s="21">
        <v>41988</v>
      </c>
      <c r="C7403" s="22" t="s">
        <v>57</v>
      </c>
      <c r="D7403" s="22" t="s">
        <v>61</v>
      </c>
      <c r="E7403" s="22" t="s">
        <v>40</v>
      </c>
      <c r="F7403" s="22">
        <v>797</v>
      </c>
      <c r="G7403" s="22">
        <v>95</v>
      </c>
      <c r="H7403" s="22">
        <v>28.42</v>
      </c>
      <c r="I7403" s="22">
        <v>27.71</v>
      </c>
      <c r="J7403" s="22" t="s">
        <v>60</v>
      </c>
      <c r="K7403" s="23">
        <v>359498.04</v>
      </c>
      <c r="L7403" s="23" t="s">
        <v>55</v>
      </c>
      <c r="M7403" s="23" t="s">
        <v>83</v>
      </c>
      <c r="N7403" s="27"/>
      <c r="O7403" s="23" t="s">
        <v>56</v>
      </c>
      <c r="P7403" t="str">
        <f t="shared" si="115"/>
        <v>INSERT INTO @DataTable (Deal, AdvanceDate, PROV, DealPurpose, RateType, BEACON, LTV, TDS, GDS, InsuranceType, PrincipalBalance, OccupancyType, AccountStatus, Closed_Date, DelinquencyBucket) VALUES (7402, '2014-12-15', 'ON', 'Purchase', 'ARM', 797, 95, 28.42, 27.71, 'HiRatio', 359498.04, 'Owner-Occupied', 'Open', '1900-01-00', 'Current');</v>
      </c>
    </row>
    <row r="7404" spans="1:16" x14ac:dyDescent="0.35">
      <c r="A7404" s="19">
        <v>7403</v>
      </c>
      <c r="B7404" s="18">
        <v>41074</v>
      </c>
      <c r="C7404" s="19" t="s">
        <v>58</v>
      </c>
      <c r="D7404" s="19" t="s">
        <v>61</v>
      </c>
      <c r="E7404" s="19" t="s">
        <v>53</v>
      </c>
      <c r="F7404" s="19">
        <v>697</v>
      </c>
      <c r="G7404" s="19">
        <v>95</v>
      </c>
      <c r="H7404" s="19">
        <v>26.34</v>
      </c>
      <c r="I7404" s="19">
        <v>25.22</v>
      </c>
      <c r="J7404" s="19" t="s">
        <v>60</v>
      </c>
      <c r="K7404" s="20">
        <v>164091.19</v>
      </c>
      <c r="L7404" s="20" t="s">
        <v>55</v>
      </c>
      <c r="M7404" s="20" t="s">
        <v>83</v>
      </c>
      <c r="N7404" s="26"/>
      <c r="O7404" s="20" t="s">
        <v>56</v>
      </c>
      <c r="P7404" t="str">
        <f t="shared" si="115"/>
        <v>INSERT INTO @DataTable (Deal, AdvanceDate, PROV, DealPurpose, RateType, BEACON, LTV, TDS, GDS, InsuranceType, PrincipalBalance, OccupancyType, AccountStatus, Closed_Date, DelinquencyBucket) VALUES (7403, '2012-06-14', 'BC', 'Purchase', 'Fixed', 697, 95, 26.34, 25.22, 'HiRatio', 164091.19, 'Owner-Occupied', 'Open', '1900-01-00', 'Current');</v>
      </c>
    </row>
    <row r="7405" spans="1:16" x14ac:dyDescent="0.35">
      <c r="A7405" s="22">
        <v>7404</v>
      </c>
      <c r="B7405" s="21">
        <v>42062</v>
      </c>
      <c r="C7405" s="22" t="s">
        <v>57</v>
      </c>
      <c r="D7405" s="22" t="s">
        <v>52</v>
      </c>
      <c r="E7405" s="22" t="s">
        <v>53</v>
      </c>
      <c r="F7405" s="22">
        <v>745</v>
      </c>
      <c r="G7405" s="22">
        <v>72.81</v>
      </c>
      <c r="H7405" s="22">
        <v>29.65</v>
      </c>
      <c r="I7405" s="22">
        <v>16.399999999999999</v>
      </c>
      <c r="J7405" s="22" t="s">
        <v>54</v>
      </c>
      <c r="K7405" s="23">
        <v>187455.95</v>
      </c>
      <c r="L7405" s="23" t="s">
        <v>55</v>
      </c>
      <c r="M7405" s="23" t="s">
        <v>83</v>
      </c>
      <c r="N7405" s="27"/>
      <c r="O7405" s="23" t="s">
        <v>56</v>
      </c>
      <c r="P7405" t="str">
        <f t="shared" si="115"/>
        <v>INSERT INTO @DataTable (Deal, AdvanceDate, PROV, DealPurpose, RateType, BEACON, LTV, TDS, GDS, InsuranceType, PrincipalBalance, OccupancyType, AccountStatus, Closed_Date, DelinquencyBucket) VALUES (7404, '2015-02-27', 'ON', 'Refinance External', 'Fixed', 745, 72.81, 29.65, 16.4, 'Conv', 187455.95, 'Owner-Occupied', 'Open', '1900-01-00', 'Current');</v>
      </c>
    </row>
    <row r="7406" spans="1:16" x14ac:dyDescent="0.35">
      <c r="A7406" s="19">
        <v>7405</v>
      </c>
      <c r="B7406" s="18">
        <v>42146</v>
      </c>
      <c r="C7406" s="19" t="s">
        <v>58</v>
      </c>
      <c r="D7406" s="19" t="s">
        <v>61</v>
      </c>
      <c r="E7406" s="19" t="s">
        <v>40</v>
      </c>
      <c r="F7406" s="19">
        <v>801</v>
      </c>
      <c r="G7406" s="19">
        <v>33.6</v>
      </c>
      <c r="H7406" s="19">
        <v>17.25</v>
      </c>
      <c r="I7406" s="19">
        <v>17.010000000000002</v>
      </c>
      <c r="J7406" s="19" t="s">
        <v>54</v>
      </c>
      <c r="K7406" s="20">
        <v>68435.64</v>
      </c>
      <c r="L7406" s="20" t="s">
        <v>55</v>
      </c>
      <c r="M7406" s="20" t="s">
        <v>83</v>
      </c>
      <c r="N7406" s="26"/>
      <c r="O7406" s="20" t="s">
        <v>56</v>
      </c>
      <c r="P7406" t="str">
        <f t="shared" si="115"/>
        <v>INSERT INTO @DataTable (Deal, AdvanceDate, PROV, DealPurpose, RateType, BEACON, LTV, TDS, GDS, InsuranceType, PrincipalBalance, OccupancyType, AccountStatus, Closed_Date, DelinquencyBucket) VALUES (7405, '2015-05-22', 'BC', 'Purchase', 'ARM', 801, 33.6, 17.25, 17.01, 'Conv', 68435.64, 'Owner-Occupied', 'Open', '1900-01-00', 'Current');</v>
      </c>
    </row>
    <row r="7407" spans="1:16" x14ac:dyDescent="0.35">
      <c r="A7407" s="22">
        <v>7406</v>
      </c>
      <c r="B7407" s="21">
        <v>41901</v>
      </c>
      <c r="C7407" s="22" t="s">
        <v>57</v>
      </c>
      <c r="D7407" s="22" t="s">
        <v>52</v>
      </c>
      <c r="E7407" s="22" t="s">
        <v>53</v>
      </c>
      <c r="F7407" s="22">
        <v>702</v>
      </c>
      <c r="G7407" s="22">
        <v>53.73</v>
      </c>
      <c r="H7407" s="22">
        <v>23.79</v>
      </c>
      <c r="I7407" s="22">
        <v>14.31</v>
      </c>
      <c r="J7407" s="22" t="s">
        <v>54</v>
      </c>
      <c r="K7407" s="23">
        <v>130108.17</v>
      </c>
      <c r="L7407" s="23" t="s">
        <v>55</v>
      </c>
      <c r="M7407" s="23" t="s">
        <v>83</v>
      </c>
      <c r="N7407" s="27"/>
      <c r="O7407" s="23" t="s">
        <v>56</v>
      </c>
      <c r="P7407" t="str">
        <f t="shared" si="115"/>
        <v>INSERT INTO @DataTable (Deal, AdvanceDate, PROV, DealPurpose, RateType, BEACON, LTV, TDS, GDS, InsuranceType, PrincipalBalance, OccupancyType, AccountStatus, Closed_Date, DelinquencyBucket) VALUES (7406, '2014-09-19', 'ON', 'Refinance External', 'Fixed', 702, 53.73, 23.79, 14.31, 'Conv', 130108.17, 'Owner-Occupied', 'Open', '1900-01-00', 'Current');</v>
      </c>
    </row>
    <row r="7408" spans="1:16" x14ac:dyDescent="0.35">
      <c r="A7408" s="19">
        <v>7407</v>
      </c>
      <c r="B7408" s="18">
        <v>42034</v>
      </c>
      <c r="C7408" s="19" t="s">
        <v>57</v>
      </c>
      <c r="D7408" s="19" t="s">
        <v>61</v>
      </c>
      <c r="E7408" s="19" t="s">
        <v>53</v>
      </c>
      <c r="F7408" s="19">
        <v>819</v>
      </c>
      <c r="G7408" s="19">
        <v>92.31</v>
      </c>
      <c r="H7408" s="19">
        <v>30.73</v>
      </c>
      <c r="I7408" s="19">
        <v>29.78</v>
      </c>
      <c r="J7408" s="19" t="s">
        <v>60</v>
      </c>
      <c r="K7408" s="20">
        <v>273587.5</v>
      </c>
      <c r="L7408" s="20" t="s">
        <v>55</v>
      </c>
      <c r="M7408" s="20" t="s">
        <v>83</v>
      </c>
      <c r="N7408" s="26"/>
      <c r="O7408" s="20" t="s">
        <v>56</v>
      </c>
      <c r="P7408" t="str">
        <f t="shared" si="115"/>
        <v>INSERT INTO @DataTable (Deal, AdvanceDate, PROV, DealPurpose, RateType, BEACON, LTV, TDS, GDS, InsuranceType, PrincipalBalance, OccupancyType, AccountStatus, Closed_Date, DelinquencyBucket) VALUES (7407, '2015-01-30', 'ON', 'Purchase', 'Fixed', 819, 92.31, 30.73, 29.78, 'HiRatio', 273587.5, 'Owner-Occupied', 'Open', '1900-01-00', 'Current');</v>
      </c>
    </row>
    <row r="7409" spans="1:16" x14ac:dyDescent="0.35">
      <c r="A7409" s="22">
        <v>7408</v>
      </c>
      <c r="B7409" s="21">
        <v>42279</v>
      </c>
      <c r="C7409" s="22" t="s">
        <v>51</v>
      </c>
      <c r="D7409" s="22" t="s">
        <v>52</v>
      </c>
      <c r="E7409" s="22" t="s">
        <v>40</v>
      </c>
      <c r="F7409" s="22">
        <v>797</v>
      </c>
      <c r="G7409" s="22">
        <v>21.23</v>
      </c>
      <c r="H7409" s="22">
        <v>27.3</v>
      </c>
      <c r="I7409" s="22">
        <v>9.23</v>
      </c>
      <c r="J7409" s="22" t="s">
        <v>54</v>
      </c>
      <c r="K7409" s="23">
        <v>297676.38</v>
      </c>
      <c r="L7409" s="23" t="s">
        <v>55</v>
      </c>
      <c r="M7409" s="23" t="s">
        <v>83</v>
      </c>
      <c r="N7409" s="27"/>
      <c r="O7409" s="23" t="s">
        <v>56</v>
      </c>
      <c r="P7409" t="str">
        <f t="shared" si="115"/>
        <v>INSERT INTO @DataTable (Deal, AdvanceDate, PROV, DealPurpose, RateType, BEACON, LTV, TDS, GDS, InsuranceType, PrincipalBalance, OccupancyType, AccountStatus, Closed_Date, DelinquencyBucket) VALUES (7408, '2015-10-02', 'AB', 'Refinance External', 'ARM', 797, 21.23, 27.3, 9.23, 'Conv', 297676.38, 'Owner-Occupied', 'Open', '1900-01-00', 'Current');</v>
      </c>
    </row>
    <row r="7410" spans="1:16" x14ac:dyDescent="0.35">
      <c r="A7410" s="19">
        <v>7409</v>
      </c>
      <c r="B7410" s="18">
        <v>41758</v>
      </c>
      <c r="C7410" s="19" t="s">
        <v>58</v>
      </c>
      <c r="D7410" s="19" t="s">
        <v>52</v>
      </c>
      <c r="E7410" s="19" t="s">
        <v>53</v>
      </c>
      <c r="F7410" s="19">
        <v>768</v>
      </c>
      <c r="G7410" s="19">
        <v>58.57</v>
      </c>
      <c r="H7410" s="19">
        <v>37.93</v>
      </c>
      <c r="I7410" s="19">
        <v>20.59</v>
      </c>
      <c r="J7410" s="19" t="s">
        <v>54</v>
      </c>
      <c r="K7410" s="20">
        <v>233108</v>
      </c>
      <c r="L7410" s="20" t="s">
        <v>55</v>
      </c>
      <c r="M7410" s="20" t="s">
        <v>83</v>
      </c>
      <c r="N7410" s="26"/>
      <c r="O7410" s="20" t="s">
        <v>56</v>
      </c>
      <c r="P7410" t="str">
        <f t="shared" si="115"/>
        <v>INSERT INTO @DataTable (Deal, AdvanceDate, PROV, DealPurpose, RateType, BEACON, LTV, TDS, GDS, InsuranceType, PrincipalBalance, OccupancyType, AccountStatus, Closed_Date, DelinquencyBucket) VALUES (7409, '2014-04-29', 'BC', 'Refinance External', 'Fixed', 768, 58.57, 37.93, 20.59, 'Conv', 233108, 'Owner-Occupied', 'Open', '1900-01-00', 'Current');</v>
      </c>
    </row>
    <row r="7411" spans="1:16" x14ac:dyDescent="0.35">
      <c r="A7411" s="22">
        <v>7410</v>
      </c>
      <c r="B7411" s="21">
        <v>42286</v>
      </c>
      <c r="C7411" s="22" t="s">
        <v>57</v>
      </c>
      <c r="D7411" s="22" t="s">
        <v>59</v>
      </c>
      <c r="E7411" s="22" t="s">
        <v>40</v>
      </c>
      <c r="F7411" s="22">
        <v>775</v>
      </c>
      <c r="G7411" s="22">
        <v>73.72</v>
      </c>
      <c r="H7411" s="22">
        <v>23.13</v>
      </c>
      <c r="I7411" s="22">
        <v>15.72</v>
      </c>
      <c r="J7411" s="22" t="s">
        <v>54</v>
      </c>
      <c r="K7411" s="23">
        <v>404173.41</v>
      </c>
      <c r="L7411" s="23" t="s">
        <v>55</v>
      </c>
      <c r="M7411" s="23" t="s">
        <v>83</v>
      </c>
      <c r="N7411" s="27"/>
      <c r="O7411" s="23" t="s">
        <v>56</v>
      </c>
      <c r="P7411" t="str">
        <f t="shared" si="115"/>
        <v>INSERT INTO @DataTable (Deal, AdvanceDate, PROV, DealPurpose, RateType, BEACON, LTV, TDS, GDS, InsuranceType, PrincipalBalance, OccupancyType, AccountStatus, Closed_Date, DelinquencyBucket) VALUES (7410, '2015-10-09', 'ON', 'Transfer', 'ARM', 775, 73.72, 23.13, 15.72, 'Conv', 404173.41, 'Owner-Occupied', 'Open', '1900-01-00', 'Current');</v>
      </c>
    </row>
    <row r="7412" spans="1:16" x14ac:dyDescent="0.35">
      <c r="A7412" s="19">
        <v>7411</v>
      </c>
      <c r="B7412" s="18">
        <v>41809</v>
      </c>
      <c r="C7412" s="19" t="s">
        <v>58</v>
      </c>
      <c r="D7412" s="19" t="s">
        <v>61</v>
      </c>
      <c r="E7412" s="19" t="s">
        <v>53</v>
      </c>
      <c r="F7412" s="19">
        <v>775</v>
      </c>
      <c r="G7412" s="19">
        <v>93.14</v>
      </c>
      <c r="H7412" s="19">
        <v>39.78</v>
      </c>
      <c r="I7412" s="19">
        <v>39</v>
      </c>
      <c r="J7412" s="19" t="s">
        <v>60</v>
      </c>
      <c r="K7412" s="20">
        <v>155955.28</v>
      </c>
      <c r="L7412" s="20" t="s">
        <v>55</v>
      </c>
      <c r="M7412" s="20" t="s">
        <v>83</v>
      </c>
      <c r="N7412" s="26"/>
      <c r="O7412" s="20" t="s">
        <v>56</v>
      </c>
      <c r="P7412" t="str">
        <f t="shared" si="115"/>
        <v>INSERT INTO @DataTable (Deal, AdvanceDate, PROV, DealPurpose, RateType, BEACON, LTV, TDS, GDS, InsuranceType, PrincipalBalance, OccupancyType, AccountStatus, Closed_Date, DelinquencyBucket) VALUES (7411, '2014-06-19', 'BC', 'Purchase', 'Fixed', 775, 93.14, 39.78, 39, 'HiRatio', 155955.28, 'Owner-Occupied', 'Open', '1900-01-00', 'Current');</v>
      </c>
    </row>
    <row r="7413" spans="1:16" x14ac:dyDescent="0.35">
      <c r="A7413" s="22">
        <v>7412</v>
      </c>
      <c r="B7413" s="21">
        <v>41606</v>
      </c>
      <c r="C7413" s="22" t="s">
        <v>51</v>
      </c>
      <c r="D7413" s="22" t="s">
        <v>61</v>
      </c>
      <c r="E7413" s="22" t="s">
        <v>53</v>
      </c>
      <c r="F7413" s="22">
        <v>749</v>
      </c>
      <c r="G7413" s="22">
        <v>95</v>
      </c>
      <c r="H7413" s="22">
        <v>39.979999999999997</v>
      </c>
      <c r="I7413" s="22">
        <v>29.96</v>
      </c>
      <c r="J7413" s="22" t="s">
        <v>60</v>
      </c>
      <c r="K7413" s="23">
        <v>210072.55</v>
      </c>
      <c r="L7413" s="23" t="s">
        <v>55</v>
      </c>
      <c r="M7413" s="23" t="s">
        <v>83</v>
      </c>
      <c r="N7413" s="27"/>
      <c r="O7413" s="23" t="s">
        <v>56</v>
      </c>
      <c r="P7413" t="str">
        <f t="shared" si="115"/>
        <v>INSERT INTO @DataTable (Deal, AdvanceDate, PROV, DealPurpose, RateType, BEACON, LTV, TDS, GDS, InsuranceType, PrincipalBalance, OccupancyType, AccountStatus, Closed_Date, DelinquencyBucket) VALUES (7412, '2013-11-28', 'AB', 'Purchase', 'Fixed', 749, 95, 39.98, 29.96, 'HiRatio', 210072.55, 'Owner-Occupied', 'Open', '1900-01-00', 'Current');</v>
      </c>
    </row>
    <row r="7414" spans="1:16" x14ac:dyDescent="0.35">
      <c r="A7414" s="19">
        <v>7413</v>
      </c>
      <c r="B7414" s="18">
        <v>41967</v>
      </c>
      <c r="C7414" s="19" t="s">
        <v>57</v>
      </c>
      <c r="D7414" s="19" t="s">
        <v>59</v>
      </c>
      <c r="E7414" s="19" t="s">
        <v>40</v>
      </c>
      <c r="F7414" s="19">
        <v>786</v>
      </c>
      <c r="G7414" s="19">
        <v>36.14</v>
      </c>
      <c r="H7414" s="19">
        <v>25.81</v>
      </c>
      <c r="I7414" s="19">
        <v>24.74</v>
      </c>
      <c r="J7414" s="19" t="s">
        <v>54</v>
      </c>
      <c r="K7414" s="20">
        <v>214236.64</v>
      </c>
      <c r="L7414" s="20" t="s">
        <v>55</v>
      </c>
      <c r="M7414" s="20" t="s">
        <v>83</v>
      </c>
      <c r="N7414" s="26"/>
      <c r="O7414" s="20" t="s">
        <v>56</v>
      </c>
      <c r="P7414" t="str">
        <f t="shared" si="115"/>
        <v>INSERT INTO @DataTable (Deal, AdvanceDate, PROV, DealPurpose, RateType, BEACON, LTV, TDS, GDS, InsuranceType, PrincipalBalance, OccupancyType, AccountStatus, Closed_Date, DelinquencyBucket) VALUES (7413, '2014-11-24', 'ON', 'Transfer', 'ARM', 786, 36.14, 25.81, 24.74, 'Conv', 214236.64, 'Owner-Occupied', 'Open', '1900-01-00', 'Current');</v>
      </c>
    </row>
    <row r="7415" spans="1:16" x14ac:dyDescent="0.35">
      <c r="A7415" s="22">
        <v>7414</v>
      </c>
      <c r="B7415" s="21">
        <v>41712</v>
      </c>
      <c r="C7415" s="22" t="s">
        <v>51</v>
      </c>
      <c r="D7415" s="22" t="s">
        <v>59</v>
      </c>
      <c r="E7415" s="22" t="s">
        <v>53</v>
      </c>
      <c r="F7415" s="22">
        <v>794</v>
      </c>
      <c r="G7415" s="22">
        <v>61.32</v>
      </c>
      <c r="H7415" s="22">
        <v>44</v>
      </c>
      <c r="I7415" s="22">
        <v>34.57</v>
      </c>
      <c r="J7415" s="22" t="s">
        <v>54</v>
      </c>
      <c r="K7415" s="23">
        <v>0</v>
      </c>
      <c r="L7415" s="23" t="s">
        <v>55</v>
      </c>
      <c r="M7415" s="23" t="s">
        <v>84</v>
      </c>
      <c r="N7415" s="27">
        <v>42025</v>
      </c>
      <c r="O7415" s="23" t="s">
        <v>56</v>
      </c>
      <c r="P7415" t="str">
        <f t="shared" si="115"/>
        <v>INSERT INTO @DataTable (Deal, AdvanceDate, PROV, DealPurpose, RateType, BEACON, LTV, TDS, GDS, InsuranceType, PrincipalBalance, OccupancyType, AccountStatus, Closed_Date, DelinquencyBucket) VALUES (7414, '2014-03-14', 'AB', 'Transfer', 'Fixed', 794, 61.32, 44, 34.57, 'Conv', 0, 'Owner-Occupied', 'Closed', '2015-01-21', 'Current');</v>
      </c>
    </row>
    <row r="7416" spans="1:16" x14ac:dyDescent="0.35">
      <c r="A7416" s="19">
        <v>7415</v>
      </c>
      <c r="B7416" s="18">
        <v>41899</v>
      </c>
      <c r="C7416" s="19" t="s">
        <v>51</v>
      </c>
      <c r="D7416" s="19" t="s">
        <v>52</v>
      </c>
      <c r="E7416" s="19" t="s">
        <v>53</v>
      </c>
      <c r="F7416" s="19">
        <v>691</v>
      </c>
      <c r="G7416" s="19">
        <v>80</v>
      </c>
      <c r="H7416" s="19">
        <v>20.5</v>
      </c>
      <c r="I7416" s="19">
        <v>17.55</v>
      </c>
      <c r="J7416" s="19" t="s">
        <v>54</v>
      </c>
      <c r="K7416" s="20">
        <v>258325.3</v>
      </c>
      <c r="L7416" s="20" t="s">
        <v>55</v>
      </c>
      <c r="M7416" s="20" t="s">
        <v>83</v>
      </c>
      <c r="N7416" s="26"/>
      <c r="O7416" s="20" t="s">
        <v>56</v>
      </c>
      <c r="P7416" t="str">
        <f t="shared" si="115"/>
        <v>INSERT INTO @DataTable (Deal, AdvanceDate, PROV, DealPurpose, RateType, BEACON, LTV, TDS, GDS, InsuranceType, PrincipalBalance, OccupancyType, AccountStatus, Closed_Date, DelinquencyBucket) VALUES (7415, '2014-09-17', 'AB', 'Refinance External', 'Fixed', 691, 80, 20.5, 17.55, 'Conv', 258325.3, 'Owner-Occupied', 'Open', '1900-01-00', 'Current');</v>
      </c>
    </row>
    <row r="7417" spans="1:16" x14ac:dyDescent="0.35">
      <c r="A7417" s="22">
        <v>7416</v>
      </c>
      <c r="B7417" s="21">
        <v>41556</v>
      </c>
      <c r="C7417" s="22" t="s">
        <v>57</v>
      </c>
      <c r="D7417" s="22" t="s">
        <v>61</v>
      </c>
      <c r="E7417" s="22" t="s">
        <v>40</v>
      </c>
      <c r="F7417" s="22">
        <v>797</v>
      </c>
      <c r="G7417" s="22">
        <v>74.45</v>
      </c>
      <c r="H7417" s="22">
        <v>26.28</v>
      </c>
      <c r="I7417" s="22">
        <v>26.09</v>
      </c>
      <c r="J7417" s="22" t="s">
        <v>54</v>
      </c>
      <c r="K7417" s="23">
        <v>310577.40000000002</v>
      </c>
      <c r="L7417" s="23" t="s">
        <v>55</v>
      </c>
      <c r="M7417" s="23" t="s">
        <v>83</v>
      </c>
      <c r="N7417" s="27"/>
      <c r="O7417" s="23" t="s">
        <v>56</v>
      </c>
      <c r="P7417" t="str">
        <f t="shared" si="115"/>
        <v>INSERT INTO @DataTable (Deal, AdvanceDate, PROV, DealPurpose, RateType, BEACON, LTV, TDS, GDS, InsuranceType, PrincipalBalance, OccupancyType, AccountStatus, Closed_Date, DelinquencyBucket) VALUES (7416, '2013-10-09', 'ON', 'Purchase', 'ARM', 797, 74.45, 26.28, 26.09, 'Conv', 310577.4, 'Owner-Occupied', 'Open', '1900-01-00', 'Current');</v>
      </c>
    </row>
    <row r="7418" spans="1:16" x14ac:dyDescent="0.35">
      <c r="A7418" s="19">
        <v>7417</v>
      </c>
      <c r="B7418" s="18">
        <v>42489</v>
      </c>
      <c r="C7418" s="19" t="s">
        <v>78</v>
      </c>
      <c r="D7418" s="19" t="s">
        <v>59</v>
      </c>
      <c r="E7418" s="19" t="s">
        <v>40</v>
      </c>
      <c r="F7418" s="19">
        <v>802</v>
      </c>
      <c r="G7418" s="19">
        <v>58.6</v>
      </c>
      <c r="H7418" s="19">
        <v>30.86</v>
      </c>
      <c r="I7418" s="19">
        <v>27.41</v>
      </c>
      <c r="J7418" s="19" t="s">
        <v>54</v>
      </c>
      <c r="K7418" s="20">
        <v>256999.59</v>
      </c>
      <c r="L7418" s="20" t="s">
        <v>55</v>
      </c>
      <c r="M7418" s="20" t="s">
        <v>83</v>
      </c>
      <c r="N7418" s="26"/>
      <c r="O7418" s="20" t="s">
        <v>56</v>
      </c>
      <c r="P7418" t="str">
        <f t="shared" si="115"/>
        <v>INSERT INTO @DataTable (Deal, AdvanceDate, PROV, DealPurpose, RateType, BEACON, LTV, TDS, GDS, InsuranceType, PrincipalBalance, OccupancyType, AccountStatus, Closed_Date, DelinquencyBucket) VALUES (7417, '2016-04-29', 'NL', 'Transfer', 'ARM', 802, 58.6, 30.86, 27.41, 'Conv', 256999.59, 'Owner-Occupied', 'Open', '1900-01-00', 'Current');</v>
      </c>
    </row>
    <row r="7419" spans="1:16" x14ac:dyDescent="0.35">
      <c r="A7419" s="22">
        <v>7418</v>
      </c>
      <c r="B7419" s="21">
        <v>41457</v>
      </c>
      <c r="C7419" s="22" t="s">
        <v>57</v>
      </c>
      <c r="D7419" s="22" t="s">
        <v>52</v>
      </c>
      <c r="E7419" s="22" t="s">
        <v>53</v>
      </c>
      <c r="F7419" s="22">
        <v>683</v>
      </c>
      <c r="G7419" s="22">
        <v>80</v>
      </c>
      <c r="H7419" s="22">
        <v>40.630000000000003</v>
      </c>
      <c r="I7419" s="22">
        <v>26.82</v>
      </c>
      <c r="J7419" s="22" t="s">
        <v>54</v>
      </c>
      <c r="K7419" s="23">
        <v>204906.49</v>
      </c>
      <c r="L7419" s="23" t="s">
        <v>55</v>
      </c>
      <c r="M7419" s="23" t="s">
        <v>83</v>
      </c>
      <c r="N7419" s="27"/>
      <c r="O7419" s="23" t="s">
        <v>56</v>
      </c>
      <c r="P7419" t="str">
        <f t="shared" si="115"/>
        <v>INSERT INTO @DataTable (Deal, AdvanceDate, PROV, DealPurpose, RateType, BEACON, LTV, TDS, GDS, InsuranceType, PrincipalBalance, OccupancyType, AccountStatus, Closed_Date, DelinquencyBucket) VALUES (7418, '2013-07-02', 'ON', 'Refinance External', 'Fixed', 683, 80, 40.63, 26.82, 'Conv', 204906.49, 'Owner-Occupied', 'Open', '1900-01-00', 'Current');</v>
      </c>
    </row>
    <row r="7420" spans="1:16" x14ac:dyDescent="0.35">
      <c r="A7420" s="19">
        <v>7419</v>
      </c>
      <c r="B7420" s="18">
        <v>42179</v>
      </c>
      <c r="C7420" s="19" t="s">
        <v>57</v>
      </c>
      <c r="D7420" s="19" t="s">
        <v>52</v>
      </c>
      <c r="E7420" s="19" t="s">
        <v>53</v>
      </c>
      <c r="F7420" s="19">
        <v>710</v>
      </c>
      <c r="G7420" s="19">
        <v>74.319999999999993</v>
      </c>
      <c r="H7420" s="19">
        <v>35.25</v>
      </c>
      <c r="I7420" s="19">
        <v>27.01</v>
      </c>
      <c r="J7420" s="19" t="s">
        <v>54</v>
      </c>
      <c r="K7420" s="20">
        <v>251006.76</v>
      </c>
      <c r="L7420" s="20" t="s">
        <v>55</v>
      </c>
      <c r="M7420" s="20" t="s">
        <v>83</v>
      </c>
      <c r="N7420" s="26"/>
      <c r="O7420" s="20" t="s">
        <v>56</v>
      </c>
      <c r="P7420" t="str">
        <f t="shared" si="115"/>
        <v>INSERT INTO @DataTable (Deal, AdvanceDate, PROV, DealPurpose, RateType, BEACON, LTV, TDS, GDS, InsuranceType, PrincipalBalance, OccupancyType, AccountStatus, Closed_Date, DelinquencyBucket) VALUES (7419, '2015-06-24', 'ON', 'Refinance External', 'Fixed', 710, 74.32, 35.25, 27.01, 'Conv', 251006.76, 'Owner-Occupied', 'Open', '1900-01-00', 'Current');</v>
      </c>
    </row>
    <row r="7421" spans="1:16" x14ac:dyDescent="0.35">
      <c r="A7421" s="22">
        <v>7420</v>
      </c>
      <c r="B7421" s="21">
        <v>42094</v>
      </c>
      <c r="C7421" s="22" t="s">
        <v>51</v>
      </c>
      <c r="D7421" s="22" t="s">
        <v>61</v>
      </c>
      <c r="E7421" s="22" t="s">
        <v>53</v>
      </c>
      <c r="F7421" s="22">
        <v>787</v>
      </c>
      <c r="G7421" s="22">
        <v>92.04</v>
      </c>
      <c r="H7421" s="22">
        <v>33.020000000000003</v>
      </c>
      <c r="I7421" s="22">
        <v>32.86</v>
      </c>
      <c r="J7421" s="22" t="s">
        <v>60</v>
      </c>
      <c r="K7421" s="23">
        <v>339522.76</v>
      </c>
      <c r="L7421" s="23" t="s">
        <v>55</v>
      </c>
      <c r="M7421" s="23" t="s">
        <v>83</v>
      </c>
      <c r="N7421" s="27"/>
      <c r="O7421" s="23" t="s">
        <v>56</v>
      </c>
      <c r="P7421" t="str">
        <f t="shared" si="115"/>
        <v>INSERT INTO @DataTable (Deal, AdvanceDate, PROV, DealPurpose, RateType, BEACON, LTV, TDS, GDS, InsuranceType, PrincipalBalance, OccupancyType, AccountStatus, Closed_Date, DelinquencyBucket) VALUES (7420, '2015-03-31', 'AB', 'Purchase', 'Fixed', 787, 92.04, 33.02, 32.86, 'HiRatio', 339522.76, 'Owner-Occupied', 'Open', '1900-01-00', 'Current');</v>
      </c>
    </row>
    <row r="7422" spans="1:16" x14ac:dyDescent="0.35">
      <c r="A7422" s="19">
        <v>7421</v>
      </c>
      <c r="B7422" s="18">
        <v>41404</v>
      </c>
      <c r="C7422" s="19" t="s">
        <v>58</v>
      </c>
      <c r="D7422" s="19" t="s">
        <v>59</v>
      </c>
      <c r="E7422" s="19" t="s">
        <v>53</v>
      </c>
      <c r="F7422" s="19">
        <v>776</v>
      </c>
      <c r="G7422" s="19">
        <v>90.99</v>
      </c>
      <c r="H7422" s="19">
        <v>39.119999999999997</v>
      </c>
      <c r="I7422" s="19">
        <v>20.58</v>
      </c>
      <c r="J7422" s="19" t="s">
        <v>60</v>
      </c>
      <c r="K7422" s="20">
        <v>267139.88</v>
      </c>
      <c r="L7422" s="20" t="s">
        <v>55</v>
      </c>
      <c r="M7422" s="20" t="s">
        <v>83</v>
      </c>
      <c r="N7422" s="26"/>
      <c r="O7422" s="20" t="s">
        <v>56</v>
      </c>
      <c r="P7422" t="str">
        <f t="shared" si="115"/>
        <v>INSERT INTO @DataTable (Deal, AdvanceDate, PROV, DealPurpose, RateType, BEACON, LTV, TDS, GDS, InsuranceType, PrincipalBalance, OccupancyType, AccountStatus, Closed_Date, DelinquencyBucket) VALUES (7421, '2013-05-10', 'BC', 'Transfer', 'Fixed', 776, 90.99, 39.12, 20.58, 'HiRatio', 267139.88, 'Owner-Occupied', 'Open', '1900-01-00', 'Current');</v>
      </c>
    </row>
    <row r="7423" spans="1:16" x14ac:dyDescent="0.35">
      <c r="A7423" s="22">
        <v>7422</v>
      </c>
      <c r="B7423" s="21">
        <v>41771</v>
      </c>
      <c r="C7423" s="22" t="s">
        <v>51</v>
      </c>
      <c r="D7423" s="22" t="s">
        <v>61</v>
      </c>
      <c r="E7423" s="22" t="s">
        <v>53</v>
      </c>
      <c r="F7423" s="22">
        <v>782</v>
      </c>
      <c r="G7423" s="22">
        <v>95</v>
      </c>
      <c r="H7423" s="22">
        <v>40.380000000000003</v>
      </c>
      <c r="I7423" s="22">
        <v>38</v>
      </c>
      <c r="J7423" s="22" t="s">
        <v>60</v>
      </c>
      <c r="K7423" s="23">
        <v>417576.64</v>
      </c>
      <c r="L7423" s="23" t="s">
        <v>55</v>
      </c>
      <c r="M7423" s="23" t="s">
        <v>83</v>
      </c>
      <c r="N7423" s="27"/>
      <c r="O7423" s="23" t="s">
        <v>56</v>
      </c>
      <c r="P7423" t="str">
        <f t="shared" si="115"/>
        <v>INSERT INTO @DataTable (Deal, AdvanceDate, PROV, DealPurpose, RateType, BEACON, LTV, TDS, GDS, InsuranceType, PrincipalBalance, OccupancyType, AccountStatus, Closed_Date, DelinquencyBucket) VALUES (7422, '2014-05-12', 'AB', 'Purchase', 'Fixed', 782, 95, 40.38, 38, 'HiRatio', 417576.64, 'Owner-Occupied', 'Open', '1900-01-00', 'Current');</v>
      </c>
    </row>
    <row r="7424" spans="1:16" x14ac:dyDescent="0.35">
      <c r="A7424" s="19">
        <v>7423</v>
      </c>
      <c r="B7424" s="18">
        <v>42187</v>
      </c>
      <c r="C7424" s="19" t="s">
        <v>58</v>
      </c>
      <c r="D7424" s="19" t="s">
        <v>61</v>
      </c>
      <c r="E7424" s="19" t="s">
        <v>53</v>
      </c>
      <c r="F7424" s="19">
        <v>737</v>
      </c>
      <c r="G7424" s="19">
        <v>95</v>
      </c>
      <c r="H7424" s="19">
        <v>33.29</v>
      </c>
      <c r="I7424" s="19">
        <v>22.48</v>
      </c>
      <c r="J7424" s="19" t="s">
        <v>60</v>
      </c>
      <c r="K7424" s="20">
        <v>344481.08</v>
      </c>
      <c r="L7424" s="20" t="s">
        <v>55</v>
      </c>
      <c r="M7424" s="20" t="s">
        <v>83</v>
      </c>
      <c r="N7424" s="26"/>
      <c r="O7424" s="20" t="s">
        <v>56</v>
      </c>
      <c r="P7424" t="str">
        <f t="shared" si="115"/>
        <v>INSERT INTO @DataTable (Deal, AdvanceDate, PROV, DealPurpose, RateType, BEACON, LTV, TDS, GDS, InsuranceType, PrincipalBalance, OccupancyType, AccountStatus, Closed_Date, DelinquencyBucket) VALUES (7423, '2015-07-02', 'BC', 'Purchase', 'Fixed', 737, 95, 33.29, 22.48, 'HiRatio', 344481.08, 'Owner-Occupied', 'Open', '1900-01-00', 'Current');</v>
      </c>
    </row>
    <row r="7425" spans="1:16" x14ac:dyDescent="0.35">
      <c r="A7425" s="22">
        <v>7424</v>
      </c>
      <c r="B7425" s="21">
        <v>42230</v>
      </c>
      <c r="C7425" s="22" t="s">
        <v>58</v>
      </c>
      <c r="D7425" s="22" t="s">
        <v>61</v>
      </c>
      <c r="E7425" s="22" t="s">
        <v>53</v>
      </c>
      <c r="F7425" s="22">
        <v>823</v>
      </c>
      <c r="G7425" s="22">
        <v>92.72</v>
      </c>
      <c r="H7425" s="22">
        <v>42.2</v>
      </c>
      <c r="I7425" s="22">
        <v>38.61</v>
      </c>
      <c r="J7425" s="22" t="s">
        <v>60</v>
      </c>
      <c r="K7425" s="23">
        <v>188235.44</v>
      </c>
      <c r="L7425" s="23" t="s">
        <v>55</v>
      </c>
      <c r="M7425" s="23" t="s">
        <v>83</v>
      </c>
      <c r="N7425" s="27"/>
      <c r="O7425" s="23" t="s">
        <v>56</v>
      </c>
      <c r="P7425" t="str">
        <f t="shared" si="115"/>
        <v>INSERT INTO @DataTable (Deal, AdvanceDate, PROV, DealPurpose, RateType, BEACON, LTV, TDS, GDS, InsuranceType, PrincipalBalance, OccupancyType, AccountStatus, Closed_Date, DelinquencyBucket) VALUES (7424, '2015-08-14', 'BC', 'Purchase', 'Fixed', 823, 92.72, 42.2, 38.61, 'HiRatio', 188235.44, 'Owner-Occupied', 'Open', '1900-01-00', 'Current');</v>
      </c>
    </row>
    <row r="7426" spans="1:16" x14ac:dyDescent="0.35">
      <c r="A7426" s="19">
        <v>7425</v>
      </c>
      <c r="B7426" s="18">
        <v>42034</v>
      </c>
      <c r="C7426" s="19" t="s">
        <v>58</v>
      </c>
      <c r="D7426" s="19" t="s">
        <v>59</v>
      </c>
      <c r="E7426" s="19" t="s">
        <v>40</v>
      </c>
      <c r="F7426" s="19">
        <v>846</v>
      </c>
      <c r="G7426" s="19">
        <v>79</v>
      </c>
      <c r="H7426" s="19">
        <v>24.09</v>
      </c>
      <c r="I7426" s="19">
        <v>18.940000000000001</v>
      </c>
      <c r="J7426" s="19" t="s">
        <v>54</v>
      </c>
      <c r="K7426" s="20">
        <v>253158.35</v>
      </c>
      <c r="L7426" s="20" t="s">
        <v>66</v>
      </c>
      <c r="M7426" s="20" t="s">
        <v>83</v>
      </c>
      <c r="N7426" s="26"/>
      <c r="O7426" s="20" t="s">
        <v>56</v>
      </c>
      <c r="P7426" t="str">
        <f t="shared" si="115"/>
        <v>INSERT INTO @DataTable (Deal, AdvanceDate, PROV, DealPurpose, RateType, BEACON, LTV, TDS, GDS, InsuranceType, PrincipalBalance, OccupancyType, AccountStatus, Closed_Date, DelinquencyBucket) VALUES (7425, '2015-01-30', 'BC', 'Transfer', 'ARM', 846, 79, 24.09, 18.94, 'Conv', 253158.35, 'Second Home', 'Open', '1900-01-00', 'Current');</v>
      </c>
    </row>
    <row r="7427" spans="1:16" x14ac:dyDescent="0.35">
      <c r="A7427" s="22">
        <v>7426</v>
      </c>
      <c r="B7427" s="21">
        <v>42674</v>
      </c>
      <c r="C7427" s="22" t="s">
        <v>51</v>
      </c>
      <c r="D7427" s="22" t="s">
        <v>64</v>
      </c>
      <c r="E7427" s="22" t="s">
        <v>53</v>
      </c>
      <c r="F7427" s="22">
        <v>828</v>
      </c>
      <c r="G7427" s="22">
        <v>94.56</v>
      </c>
      <c r="H7427" s="22">
        <v>37.71</v>
      </c>
      <c r="I7427" s="22">
        <v>23.4</v>
      </c>
      <c r="J7427" s="22" t="s">
        <v>60</v>
      </c>
      <c r="K7427" s="23">
        <v>533246.97</v>
      </c>
      <c r="L7427" s="23" t="s">
        <v>55</v>
      </c>
      <c r="M7427" s="23" t="s">
        <v>83</v>
      </c>
      <c r="N7427" s="27"/>
      <c r="O7427" s="23" t="s">
        <v>56</v>
      </c>
      <c r="P7427" t="str">
        <f t="shared" ref="P7427:P7490" si="116">"INSERT INTO @DataTable (Deal, AdvanceDate, PROV, DealPurpose, RateType, BEACON, LTV, TDS, GDS, InsuranceType, PrincipalBalance, OccupancyType, AccountStatus, Closed_Date, DelinquencyBucket) VALUES (" &amp; A7427 &amp; ", " &amp; "'" &amp; TEXT(B7427, "yyyy-mm-dd") &amp; "', '" &amp; C7427 &amp; "', '" &amp; D7427 &amp; "', '" &amp; E7427 &amp; "', " &amp; F7427 &amp; ", " &amp; G7427 &amp; ", " &amp; H7427 &amp; ", " &amp; I7427 &amp; ", '" &amp; J7427 &amp; "', " &amp; K7427 &amp; ", '" &amp; L7427 &amp; "', '" &amp; M7427 &amp; "', '" &amp;TEXT(N7427, "yyyy-mm-dd") &amp; "', '" &amp; O7427 &amp; "');"</f>
        <v>INSERT INTO @DataTable (Deal, AdvanceDate, PROV, DealPurpose, RateType, BEACON, LTV, TDS, GDS, InsuranceType, PrincipalBalance, OccupancyType, AccountStatus, Closed_Date, DelinquencyBucket) VALUES (7426, '2016-10-31', 'AB', 'Purchase with Improvements', 'Fixed', 828, 94.56, 37.71, 23.4, 'HiRatio', 533246.97, 'Owner-Occupied', 'Open', '1900-01-00', 'Current');</v>
      </c>
    </row>
    <row r="7428" spans="1:16" x14ac:dyDescent="0.35">
      <c r="A7428" s="19">
        <v>7427</v>
      </c>
      <c r="B7428" s="18">
        <v>42475</v>
      </c>
      <c r="C7428" s="19" t="s">
        <v>51</v>
      </c>
      <c r="D7428" s="19" t="s">
        <v>59</v>
      </c>
      <c r="E7428" s="19" t="s">
        <v>53</v>
      </c>
      <c r="F7428" s="19">
        <v>784</v>
      </c>
      <c r="G7428" s="19">
        <v>61.91</v>
      </c>
      <c r="H7428" s="19">
        <v>42.66</v>
      </c>
      <c r="I7428" s="19">
        <v>22.24</v>
      </c>
      <c r="J7428" s="19" t="s">
        <v>54</v>
      </c>
      <c r="K7428" s="20">
        <v>269597.49</v>
      </c>
      <c r="L7428" s="20" t="s">
        <v>55</v>
      </c>
      <c r="M7428" s="20" t="s">
        <v>83</v>
      </c>
      <c r="N7428" s="26"/>
      <c r="O7428" s="20" t="s">
        <v>56</v>
      </c>
      <c r="P7428" t="str">
        <f t="shared" si="116"/>
        <v>INSERT INTO @DataTable (Deal, AdvanceDate, PROV, DealPurpose, RateType, BEACON, LTV, TDS, GDS, InsuranceType, PrincipalBalance, OccupancyType, AccountStatus, Closed_Date, DelinquencyBucket) VALUES (7427, '2016-04-15', 'AB', 'Transfer', 'Fixed', 784, 61.91, 42.66, 22.24, 'Conv', 269597.49, 'Owner-Occupied', 'Open', '1900-01-00', 'Current');</v>
      </c>
    </row>
    <row r="7429" spans="1:16" x14ac:dyDescent="0.35">
      <c r="A7429" s="22">
        <v>7428</v>
      </c>
      <c r="B7429" s="21">
        <v>42213</v>
      </c>
      <c r="C7429" s="22" t="s">
        <v>57</v>
      </c>
      <c r="D7429" s="22" t="s">
        <v>61</v>
      </c>
      <c r="E7429" s="22" t="s">
        <v>53</v>
      </c>
      <c r="F7429" s="22">
        <v>714</v>
      </c>
      <c r="G7429" s="22">
        <v>89.51</v>
      </c>
      <c r="H7429" s="22">
        <v>42.19</v>
      </c>
      <c r="I7429" s="22">
        <v>36.14</v>
      </c>
      <c r="J7429" s="22" t="s">
        <v>60</v>
      </c>
      <c r="K7429" s="23">
        <v>502060.39</v>
      </c>
      <c r="L7429" s="23" t="s">
        <v>55</v>
      </c>
      <c r="M7429" s="23" t="s">
        <v>83</v>
      </c>
      <c r="N7429" s="27"/>
      <c r="O7429" s="23" t="s">
        <v>56</v>
      </c>
      <c r="P7429" t="str">
        <f t="shared" si="116"/>
        <v>INSERT INTO @DataTable (Deal, AdvanceDate, PROV, DealPurpose, RateType, BEACON, LTV, TDS, GDS, InsuranceType, PrincipalBalance, OccupancyType, AccountStatus, Closed_Date, DelinquencyBucket) VALUES (7428, '2015-07-28', 'ON', 'Purchase', 'Fixed', 714, 89.51, 42.19, 36.14, 'HiRatio', 502060.39, 'Owner-Occupied', 'Open', '1900-01-00', 'Current');</v>
      </c>
    </row>
    <row r="7430" spans="1:16" x14ac:dyDescent="0.35">
      <c r="A7430" s="19">
        <v>7429</v>
      </c>
      <c r="B7430" s="18">
        <v>42412</v>
      </c>
      <c r="C7430" s="19" t="s">
        <v>57</v>
      </c>
      <c r="D7430" s="19" t="s">
        <v>52</v>
      </c>
      <c r="E7430" s="19" t="s">
        <v>53</v>
      </c>
      <c r="F7430" s="19">
        <v>772</v>
      </c>
      <c r="G7430" s="19">
        <v>33.33</v>
      </c>
      <c r="H7430" s="19">
        <v>16.04</v>
      </c>
      <c r="I7430" s="19">
        <v>11.8</v>
      </c>
      <c r="J7430" s="19" t="s">
        <v>54</v>
      </c>
      <c r="K7430" s="20">
        <v>143519.24</v>
      </c>
      <c r="L7430" s="20" t="s">
        <v>55</v>
      </c>
      <c r="M7430" s="20" t="s">
        <v>83</v>
      </c>
      <c r="N7430" s="26"/>
      <c r="O7430" s="20" t="s">
        <v>56</v>
      </c>
      <c r="P7430" t="str">
        <f t="shared" si="116"/>
        <v>INSERT INTO @DataTable (Deal, AdvanceDate, PROV, DealPurpose, RateType, BEACON, LTV, TDS, GDS, InsuranceType, PrincipalBalance, OccupancyType, AccountStatus, Closed_Date, DelinquencyBucket) VALUES (7429, '2016-02-12', 'ON', 'Refinance External', 'Fixed', 772, 33.33, 16.04, 11.8, 'Conv', 143519.24, 'Owner-Occupied', 'Open', '1900-01-00', 'Current');</v>
      </c>
    </row>
    <row r="7431" spans="1:16" x14ac:dyDescent="0.35">
      <c r="A7431" s="22">
        <v>7430</v>
      </c>
      <c r="B7431" s="21">
        <v>42339</v>
      </c>
      <c r="C7431" s="22" t="s">
        <v>57</v>
      </c>
      <c r="D7431" s="22" t="s">
        <v>59</v>
      </c>
      <c r="E7431" s="22" t="s">
        <v>53</v>
      </c>
      <c r="F7431" s="22">
        <v>794</v>
      </c>
      <c r="G7431" s="22">
        <v>68.319999999999993</v>
      </c>
      <c r="H7431" s="22">
        <v>20.46</v>
      </c>
      <c r="I7431" s="22">
        <v>14.28</v>
      </c>
      <c r="J7431" s="22" t="s">
        <v>54</v>
      </c>
      <c r="K7431" s="23">
        <v>233232.06</v>
      </c>
      <c r="L7431" s="23" t="s">
        <v>55</v>
      </c>
      <c r="M7431" s="23" t="s">
        <v>83</v>
      </c>
      <c r="N7431" s="27"/>
      <c r="O7431" s="23" t="s">
        <v>56</v>
      </c>
      <c r="P7431" t="str">
        <f t="shared" si="116"/>
        <v>INSERT INTO @DataTable (Deal, AdvanceDate, PROV, DealPurpose, RateType, BEACON, LTV, TDS, GDS, InsuranceType, PrincipalBalance, OccupancyType, AccountStatus, Closed_Date, DelinquencyBucket) VALUES (7430, '2015-12-01', 'ON', 'Transfer', 'Fixed', 794, 68.32, 20.46, 14.28, 'Conv', 233232.06, 'Owner-Occupied', 'Open', '1900-01-00', 'Current');</v>
      </c>
    </row>
    <row r="7432" spans="1:16" x14ac:dyDescent="0.35">
      <c r="A7432" s="19">
        <v>7431</v>
      </c>
      <c r="B7432" s="18">
        <v>41605</v>
      </c>
      <c r="C7432" s="19" t="s">
        <v>57</v>
      </c>
      <c r="D7432" s="19" t="s">
        <v>61</v>
      </c>
      <c r="E7432" s="19" t="s">
        <v>53</v>
      </c>
      <c r="F7432" s="19">
        <v>716</v>
      </c>
      <c r="G7432" s="19">
        <v>85</v>
      </c>
      <c r="H7432" s="19">
        <v>40.270000000000003</v>
      </c>
      <c r="I7432" s="19">
        <v>40.270000000000003</v>
      </c>
      <c r="J7432" s="19" t="s">
        <v>60</v>
      </c>
      <c r="K7432" s="20">
        <v>0</v>
      </c>
      <c r="L7432" s="20" t="s">
        <v>55</v>
      </c>
      <c r="M7432" s="20" t="s">
        <v>84</v>
      </c>
      <c r="N7432" s="26">
        <v>42319</v>
      </c>
      <c r="O7432" s="20" t="s">
        <v>56</v>
      </c>
      <c r="P7432" t="str">
        <f t="shared" si="116"/>
        <v>INSERT INTO @DataTable (Deal, AdvanceDate, PROV, DealPurpose, RateType, BEACON, LTV, TDS, GDS, InsuranceType, PrincipalBalance, OccupancyType, AccountStatus, Closed_Date, DelinquencyBucket) VALUES (7431, '2013-11-27', 'ON', 'Purchase', 'Fixed', 716, 85, 40.27, 40.27, 'HiRatio', 0, 'Owner-Occupied', 'Closed', '2015-11-11', 'Current');</v>
      </c>
    </row>
    <row r="7433" spans="1:16" x14ac:dyDescent="0.35">
      <c r="A7433" s="22">
        <v>7432</v>
      </c>
      <c r="B7433" s="21">
        <v>41607</v>
      </c>
      <c r="C7433" s="22" t="s">
        <v>51</v>
      </c>
      <c r="D7433" s="22" t="s">
        <v>61</v>
      </c>
      <c r="E7433" s="22" t="s">
        <v>40</v>
      </c>
      <c r="F7433" s="22">
        <v>756</v>
      </c>
      <c r="G7433" s="22">
        <v>95</v>
      </c>
      <c r="H7433" s="22">
        <v>22.41</v>
      </c>
      <c r="I7433" s="22">
        <v>16.32</v>
      </c>
      <c r="J7433" s="22" t="s">
        <v>60</v>
      </c>
      <c r="K7433" s="23">
        <v>367060.96</v>
      </c>
      <c r="L7433" s="23" t="s">
        <v>55</v>
      </c>
      <c r="M7433" s="23" t="s">
        <v>83</v>
      </c>
      <c r="N7433" s="27"/>
      <c r="O7433" s="23" t="s">
        <v>56</v>
      </c>
      <c r="P7433" t="str">
        <f t="shared" si="116"/>
        <v>INSERT INTO @DataTable (Deal, AdvanceDate, PROV, DealPurpose, RateType, BEACON, LTV, TDS, GDS, InsuranceType, PrincipalBalance, OccupancyType, AccountStatus, Closed_Date, DelinquencyBucket) VALUES (7432, '2013-11-29', 'AB', 'Purchase', 'ARM', 756, 95, 22.41, 16.32, 'HiRatio', 367060.96, 'Owner-Occupied', 'Open', '1900-01-00', 'Current');</v>
      </c>
    </row>
    <row r="7434" spans="1:16" x14ac:dyDescent="0.35">
      <c r="A7434" s="19">
        <v>7433</v>
      </c>
      <c r="B7434" s="18">
        <v>41848</v>
      </c>
      <c r="C7434" s="19" t="s">
        <v>57</v>
      </c>
      <c r="D7434" s="19" t="s">
        <v>61</v>
      </c>
      <c r="E7434" s="19" t="s">
        <v>53</v>
      </c>
      <c r="F7434" s="19">
        <v>721</v>
      </c>
      <c r="G7434" s="19">
        <v>95</v>
      </c>
      <c r="H7434" s="19">
        <v>42.99</v>
      </c>
      <c r="I7434" s="19">
        <v>28.68</v>
      </c>
      <c r="J7434" s="19" t="s">
        <v>60</v>
      </c>
      <c r="K7434" s="20">
        <v>133042.48000000001</v>
      </c>
      <c r="L7434" s="20" t="s">
        <v>55</v>
      </c>
      <c r="M7434" s="20" t="s">
        <v>83</v>
      </c>
      <c r="N7434" s="26"/>
      <c r="O7434" s="20" t="s">
        <v>56</v>
      </c>
      <c r="P7434" t="str">
        <f t="shared" si="116"/>
        <v>INSERT INTO @DataTable (Deal, AdvanceDate, PROV, DealPurpose, RateType, BEACON, LTV, TDS, GDS, InsuranceType, PrincipalBalance, OccupancyType, AccountStatus, Closed_Date, DelinquencyBucket) VALUES (7433, '2014-07-28', 'ON', 'Purchase', 'Fixed', 721, 95, 42.99, 28.68, 'HiRatio', 133042.48, 'Owner-Occupied', 'Open', '1900-01-00', 'Current');</v>
      </c>
    </row>
    <row r="7435" spans="1:16" x14ac:dyDescent="0.35">
      <c r="A7435" s="22">
        <v>7434</v>
      </c>
      <c r="B7435" s="21">
        <v>41887</v>
      </c>
      <c r="C7435" s="22" t="s">
        <v>57</v>
      </c>
      <c r="D7435" s="22" t="s">
        <v>61</v>
      </c>
      <c r="E7435" s="22" t="s">
        <v>53</v>
      </c>
      <c r="F7435" s="22">
        <v>696</v>
      </c>
      <c r="G7435" s="22">
        <v>95</v>
      </c>
      <c r="H7435" s="22">
        <v>43.73</v>
      </c>
      <c r="I7435" s="22">
        <v>17.55</v>
      </c>
      <c r="J7435" s="22" t="s">
        <v>60</v>
      </c>
      <c r="K7435" s="23">
        <v>188702.59</v>
      </c>
      <c r="L7435" s="23" t="s">
        <v>55</v>
      </c>
      <c r="M7435" s="23" t="s">
        <v>83</v>
      </c>
      <c r="N7435" s="27"/>
      <c r="O7435" s="23" t="s">
        <v>56</v>
      </c>
      <c r="P7435" t="str">
        <f t="shared" si="116"/>
        <v>INSERT INTO @DataTable (Deal, AdvanceDate, PROV, DealPurpose, RateType, BEACON, LTV, TDS, GDS, InsuranceType, PrincipalBalance, OccupancyType, AccountStatus, Closed_Date, DelinquencyBucket) VALUES (7434, '2014-09-05', 'ON', 'Purchase', 'Fixed', 696, 95, 43.73, 17.55, 'HiRatio', 188702.59, 'Owner-Occupied', 'Open', '1900-01-00', 'Current');</v>
      </c>
    </row>
    <row r="7436" spans="1:16" x14ac:dyDescent="0.35">
      <c r="A7436" s="19">
        <v>7435</v>
      </c>
      <c r="B7436" s="18">
        <v>41961</v>
      </c>
      <c r="C7436" s="19" t="s">
        <v>58</v>
      </c>
      <c r="D7436" s="19" t="s">
        <v>52</v>
      </c>
      <c r="E7436" s="19" t="s">
        <v>40</v>
      </c>
      <c r="F7436" s="19">
        <v>795</v>
      </c>
      <c r="G7436" s="19">
        <v>79.06</v>
      </c>
      <c r="H7436" s="19">
        <v>28.7</v>
      </c>
      <c r="I7436" s="19">
        <v>22.69</v>
      </c>
      <c r="J7436" s="19" t="s">
        <v>54</v>
      </c>
      <c r="K7436" s="20">
        <v>474184.77</v>
      </c>
      <c r="L7436" s="20" t="s">
        <v>55</v>
      </c>
      <c r="M7436" s="20" t="s">
        <v>83</v>
      </c>
      <c r="N7436" s="26"/>
      <c r="O7436" s="20" t="s">
        <v>56</v>
      </c>
      <c r="P7436" t="str">
        <f t="shared" si="116"/>
        <v>INSERT INTO @DataTable (Deal, AdvanceDate, PROV, DealPurpose, RateType, BEACON, LTV, TDS, GDS, InsuranceType, PrincipalBalance, OccupancyType, AccountStatus, Closed_Date, DelinquencyBucket) VALUES (7435, '2014-11-18', 'BC', 'Refinance External', 'ARM', 795, 79.06, 28.7, 22.69, 'Conv', 474184.77, 'Owner-Occupied', 'Open', '1900-01-00', 'Current');</v>
      </c>
    </row>
    <row r="7437" spans="1:16" x14ac:dyDescent="0.35">
      <c r="A7437" s="22">
        <v>7436</v>
      </c>
      <c r="B7437" s="21">
        <v>42580</v>
      </c>
      <c r="C7437" s="22" t="s">
        <v>63</v>
      </c>
      <c r="D7437" s="22" t="s">
        <v>61</v>
      </c>
      <c r="E7437" s="22" t="s">
        <v>53</v>
      </c>
      <c r="F7437" s="22">
        <v>732</v>
      </c>
      <c r="G7437" s="22">
        <v>90</v>
      </c>
      <c r="H7437" s="22">
        <v>22.43</v>
      </c>
      <c r="I7437" s="22">
        <v>17.79</v>
      </c>
      <c r="J7437" s="22" t="s">
        <v>60</v>
      </c>
      <c r="K7437" s="23">
        <v>178929.2</v>
      </c>
      <c r="L7437" s="23" t="s">
        <v>55</v>
      </c>
      <c r="M7437" s="23" t="s">
        <v>83</v>
      </c>
      <c r="N7437" s="27"/>
      <c r="O7437" s="23" t="s">
        <v>56</v>
      </c>
      <c r="P7437" t="str">
        <f t="shared" si="116"/>
        <v>INSERT INTO @DataTable (Deal, AdvanceDate, PROV, DealPurpose, RateType, BEACON, LTV, TDS, GDS, InsuranceType, PrincipalBalance, OccupancyType, AccountStatus, Closed_Date, DelinquencyBucket) VALUES (7436, '2016-07-29', 'SK', 'Purchase', 'Fixed', 732, 90, 22.43, 17.79, 'HiRatio', 178929.2, 'Owner-Occupied', 'Open', '1900-01-00', 'Current');</v>
      </c>
    </row>
    <row r="7438" spans="1:16" x14ac:dyDescent="0.35">
      <c r="A7438" s="19">
        <v>7437</v>
      </c>
      <c r="B7438" s="18">
        <v>41624</v>
      </c>
      <c r="C7438" s="19" t="s">
        <v>57</v>
      </c>
      <c r="D7438" s="19" t="s">
        <v>61</v>
      </c>
      <c r="E7438" s="19" t="s">
        <v>40</v>
      </c>
      <c r="F7438" s="19">
        <v>693</v>
      </c>
      <c r="G7438" s="19">
        <v>75</v>
      </c>
      <c r="H7438" s="19">
        <v>37.549999999999997</v>
      </c>
      <c r="I7438" s="19">
        <v>17.98</v>
      </c>
      <c r="J7438" s="19" t="s">
        <v>54</v>
      </c>
      <c r="K7438" s="20">
        <v>0</v>
      </c>
      <c r="L7438" s="20" t="s">
        <v>55</v>
      </c>
      <c r="M7438" s="20" t="s">
        <v>84</v>
      </c>
      <c r="N7438" s="26">
        <v>42706</v>
      </c>
      <c r="O7438" s="20" t="s">
        <v>56</v>
      </c>
      <c r="P7438" t="str">
        <f t="shared" si="116"/>
        <v>INSERT INTO @DataTable (Deal, AdvanceDate, PROV, DealPurpose, RateType, BEACON, LTV, TDS, GDS, InsuranceType, PrincipalBalance, OccupancyType, AccountStatus, Closed_Date, DelinquencyBucket) VALUES (7437, '2013-12-16', 'ON', 'Purchase', 'ARM', 693, 75, 37.55, 17.98, 'Conv', 0, 'Owner-Occupied', 'Closed', '2016-12-02', 'Current');</v>
      </c>
    </row>
    <row r="7439" spans="1:16" x14ac:dyDescent="0.35">
      <c r="A7439" s="22">
        <v>7438</v>
      </c>
      <c r="B7439" s="21">
        <v>41823</v>
      </c>
      <c r="C7439" s="22" t="s">
        <v>51</v>
      </c>
      <c r="D7439" s="22" t="s">
        <v>59</v>
      </c>
      <c r="E7439" s="22" t="s">
        <v>53</v>
      </c>
      <c r="F7439" s="22">
        <v>787</v>
      </c>
      <c r="G7439" s="22">
        <v>83.04</v>
      </c>
      <c r="H7439" s="22">
        <v>38.79</v>
      </c>
      <c r="I7439" s="22">
        <v>30.36</v>
      </c>
      <c r="J7439" s="22" t="s">
        <v>60</v>
      </c>
      <c r="K7439" s="23">
        <v>337330.19</v>
      </c>
      <c r="L7439" s="23" t="s">
        <v>55</v>
      </c>
      <c r="M7439" s="23" t="s">
        <v>83</v>
      </c>
      <c r="N7439" s="27"/>
      <c r="O7439" s="23" t="s">
        <v>56</v>
      </c>
      <c r="P7439" t="str">
        <f t="shared" si="116"/>
        <v>INSERT INTO @DataTable (Deal, AdvanceDate, PROV, DealPurpose, RateType, BEACON, LTV, TDS, GDS, InsuranceType, PrincipalBalance, OccupancyType, AccountStatus, Closed_Date, DelinquencyBucket) VALUES (7438, '2014-07-03', 'AB', 'Transfer', 'Fixed', 787, 83.04, 38.79, 30.36, 'HiRatio', 337330.19, 'Owner-Occupied', 'Open', '1900-01-00', 'Current');</v>
      </c>
    </row>
    <row r="7440" spans="1:16" x14ac:dyDescent="0.35">
      <c r="A7440" s="19">
        <v>7439</v>
      </c>
      <c r="B7440" s="18">
        <v>42271</v>
      </c>
      <c r="C7440" s="19" t="s">
        <v>58</v>
      </c>
      <c r="D7440" s="19" t="s">
        <v>61</v>
      </c>
      <c r="E7440" s="19" t="s">
        <v>53</v>
      </c>
      <c r="F7440" s="19">
        <v>763</v>
      </c>
      <c r="G7440" s="19">
        <v>90</v>
      </c>
      <c r="H7440" s="19">
        <v>38.28</v>
      </c>
      <c r="I7440" s="19">
        <v>36.770000000000003</v>
      </c>
      <c r="J7440" s="19" t="s">
        <v>60</v>
      </c>
      <c r="K7440" s="20">
        <v>262128.11</v>
      </c>
      <c r="L7440" s="20" t="s">
        <v>55</v>
      </c>
      <c r="M7440" s="20" t="s">
        <v>83</v>
      </c>
      <c r="N7440" s="26"/>
      <c r="O7440" s="20" t="s">
        <v>56</v>
      </c>
      <c r="P7440" t="str">
        <f t="shared" si="116"/>
        <v>INSERT INTO @DataTable (Deal, AdvanceDate, PROV, DealPurpose, RateType, BEACON, LTV, TDS, GDS, InsuranceType, PrincipalBalance, OccupancyType, AccountStatus, Closed_Date, DelinquencyBucket) VALUES (7439, '2015-09-24', 'BC', 'Purchase', 'Fixed', 763, 90, 38.28, 36.77, 'HiRatio', 262128.11, 'Owner-Occupied', 'Open', '1900-01-00', 'Current');</v>
      </c>
    </row>
    <row r="7441" spans="1:16" x14ac:dyDescent="0.35">
      <c r="A7441" s="22">
        <v>7440</v>
      </c>
      <c r="B7441" s="21">
        <v>41946</v>
      </c>
      <c r="C7441" s="22" t="s">
        <v>57</v>
      </c>
      <c r="D7441" s="22" t="s">
        <v>61</v>
      </c>
      <c r="E7441" s="22" t="s">
        <v>53</v>
      </c>
      <c r="F7441" s="22">
        <v>817</v>
      </c>
      <c r="G7441" s="22">
        <v>24.54</v>
      </c>
      <c r="H7441" s="22">
        <v>14.43</v>
      </c>
      <c r="I7441" s="22">
        <v>14</v>
      </c>
      <c r="J7441" s="22" t="s">
        <v>54</v>
      </c>
      <c r="K7441" s="23">
        <v>92750.81</v>
      </c>
      <c r="L7441" s="23" t="s">
        <v>55</v>
      </c>
      <c r="M7441" s="23" t="s">
        <v>83</v>
      </c>
      <c r="N7441" s="27"/>
      <c r="O7441" s="23" t="s">
        <v>56</v>
      </c>
      <c r="P7441" t="str">
        <f t="shared" si="116"/>
        <v>INSERT INTO @DataTable (Deal, AdvanceDate, PROV, DealPurpose, RateType, BEACON, LTV, TDS, GDS, InsuranceType, PrincipalBalance, OccupancyType, AccountStatus, Closed_Date, DelinquencyBucket) VALUES (7440, '2014-11-03', 'ON', 'Purchase', 'Fixed', 817, 24.54, 14.43, 14, 'Conv', 92750.81, 'Owner-Occupied', 'Open', '1900-01-00', 'Current');</v>
      </c>
    </row>
    <row r="7442" spans="1:16" x14ac:dyDescent="0.35">
      <c r="A7442" s="19">
        <v>7441</v>
      </c>
      <c r="B7442" s="18">
        <v>42081</v>
      </c>
      <c r="C7442" s="19" t="s">
        <v>58</v>
      </c>
      <c r="D7442" s="19" t="s">
        <v>61</v>
      </c>
      <c r="E7442" s="19" t="s">
        <v>53</v>
      </c>
      <c r="F7442" s="19">
        <v>810</v>
      </c>
      <c r="G7442" s="19">
        <v>95</v>
      </c>
      <c r="H7442" s="19">
        <v>30.26</v>
      </c>
      <c r="I7442" s="19">
        <v>16.18</v>
      </c>
      <c r="J7442" s="19" t="s">
        <v>60</v>
      </c>
      <c r="K7442" s="20">
        <v>183728.43</v>
      </c>
      <c r="L7442" s="20" t="s">
        <v>55</v>
      </c>
      <c r="M7442" s="20" t="s">
        <v>83</v>
      </c>
      <c r="N7442" s="26"/>
      <c r="O7442" s="20" t="s">
        <v>56</v>
      </c>
      <c r="P7442" t="str">
        <f t="shared" si="116"/>
        <v>INSERT INTO @DataTable (Deal, AdvanceDate, PROV, DealPurpose, RateType, BEACON, LTV, TDS, GDS, InsuranceType, PrincipalBalance, OccupancyType, AccountStatus, Closed_Date, DelinquencyBucket) VALUES (7441, '2015-03-18', 'BC', 'Purchase', 'Fixed', 810, 95, 30.26, 16.18, 'HiRatio', 183728.43, 'Owner-Occupied', 'Open', '1900-01-00', 'Current');</v>
      </c>
    </row>
    <row r="7443" spans="1:16" x14ac:dyDescent="0.35">
      <c r="A7443" s="22">
        <v>7442</v>
      </c>
      <c r="B7443" s="21">
        <v>41506</v>
      </c>
      <c r="C7443" s="22" t="s">
        <v>51</v>
      </c>
      <c r="D7443" s="22" t="s">
        <v>61</v>
      </c>
      <c r="E7443" s="22" t="s">
        <v>53</v>
      </c>
      <c r="F7443" s="22">
        <v>809</v>
      </c>
      <c r="G7443" s="22">
        <v>59.31</v>
      </c>
      <c r="H7443" s="22">
        <v>38.69</v>
      </c>
      <c r="I7443" s="22">
        <v>28.74</v>
      </c>
      <c r="J7443" s="22" t="s">
        <v>54</v>
      </c>
      <c r="K7443" s="23">
        <v>229527.16</v>
      </c>
      <c r="L7443" s="23" t="s">
        <v>55</v>
      </c>
      <c r="M7443" s="23" t="s">
        <v>83</v>
      </c>
      <c r="N7443" s="27"/>
      <c r="O7443" s="23" t="s">
        <v>56</v>
      </c>
      <c r="P7443" t="str">
        <f t="shared" si="116"/>
        <v>INSERT INTO @DataTable (Deal, AdvanceDate, PROV, DealPurpose, RateType, BEACON, LTV, TDS, GDS, InsuranceType, PrincipalBalance, OccupancyType, AccountStatus, Closed_Date, DelinquencyBucket) VALUES (7442, '2013-08-20', 'AB', 'Purchase', 'Fixed', 809, 59.31, 38.69, 28.74, 'Conv', 229527.16, 'Owner-Occupied', 'Open', '1900-01-00', 'Current');</v>
      </c>
    </row>
    <row r="7444" spans="1:16" x14ac:dyDescent="0.35">
      <c r="A7444" s="19">
        <v>7443</v>
      </c>
      <c r="B7444" s="18">
        <v>42222</v>
      </c>
      <c r="C7444" s="19" t="s">
        <v>57</v>
      </c>
      <c r="D7444" s="19" t="s">
        <v>64</v>
      </c>
      <c r="E7444" s="19" t="s">
        <v>40</v>
      </c>
      <c r="F7444" s="19">
        <v>833</v>
      </c>
      <c r="G7444" s="19">
        <v>80</v>
      </c>
      <c r="H7444" s="19">
        <v>22.37</v>
      </c>
      <c r="I7444" s="19">
        <v>7.17</v>
      </c>
      <c r="J7444" s="19" t="s">
        <v>54</v>
      </c>
      <c r="K7444" s="20">
        <v>0</v>
      </c>
      <c r="L7444" s="20" t="s">
        <v>55</v>
      </c>
      <c r="M7444" s="20" t="s">
        <v>84</v>
      </c>
      <c r="N7444" s="26">
        <v>42611</v>
      </c>
      <c r="O7444" s="20" t="s">
        <v>56</v>
      </c>
      <c r="P7444" t="str">
        <f t="shared" si="116"/>
        <v>INSERT INTO @DataTable (Deal, AdvanceDate, PROV, DealPurpose, RateType, BEACON, LTV, TDS, GDS, InsuranceType, PrincipalBalance, OccupancyType, AccountStatus, Closed_Date, DelinquencyBucket) VALUES (7443, '2015-08-06', 'ON', 'Purchase with Improvements', 'ARM', 833, 80, 22.37, 7.17, 'Conv', 0, 'Owner-Occupied', 'Closed', '2016-08-29', 'Current');</v>
      </c>
    </row>
    <row r="7445" spans="1:16" x14ac:dyDescent="0.35">
      <c r="A7445" s="22">
        <v>7444</v>
      </c>
      <c r="B7445" s="21">
        <v>41529</v>
      </c>
      <c r="C7445" s="22" t="s">
        <v>57</v>
      </c>
      <c r="D7445" s="22" t="s">
        <v>64</v>
      </c>
      <c r="E7445" s="22" t="s">
        <v>40</v>
      </c>
      <c r="F7445" s="22">
        <v>729</v>
      </c>
      <c r="G7445" s="22">
        <v>95</v>
      </c>
      <c r="H7445" s="22">
        <v>29.95</v>
      </c>
      <c r="I7445" s="22">
        <v>24.96</v>
      </c>
      <c r="J7445" s="22" t="s">
        <v>60</v>
      </c>
      <c r="K7445" s="23">
        <v>726975.06</v>
      </c>
      <c r="L7445" s="23" t="s">
        <v>55</v>
      </c>
      <c r="M7445" s="23" t="s">
        <v>83</v>
      </c>
      <c r="N7445" s="27"/>
      <c r="O7445" s="23" t="s">
        <v>56</v>
      </c>
      <c r="P7445" t="str">
        <f t="shared" si="116"/>
        <v>INSERT INTO @DataTable (Deal, AdvanceDate, PROV, DealPurpose, RateType, BEACON, LTV, TDS, GDS, InsuranceType, PrincipalBalance, OccupancyType, AccountStatus, Closed_Date, DelinquencyBucket) VALUES (7444, '2013-09-12', 'ON', 'Purchase with Improvements', 'ARM', 729, 95, 29.95, 24.96, 'HiRatio', 726975.06, 'Owner-Occupied', 'Open', '1900-01-00', 'Current');</v>
      </c>
    </row>
    <row r="7446" spans="1:16" x14ac:dyDescent="0.35">
      <c r="A7446" s="19">
        <v>7445</v>
      </c>
      <c r="B7446" s="18">
        <v>42388</v>
      </c>
      <c r="C7446" s="19" t="s">
        <v>63</v>
      </c>
      <c r="D7446" s="19" t="s">
        <v>61</v>
      </c>
      <c r="E7446" s="19" t="s">
        <v>40</v>
      </c>
      <c r="F7446" s="19">
        <v>697</v>
      </c>
      <c r="G7446" s="19">
        <v>71.430000000000007</v>
      </c>
      <c r="H7446" s="19">
        <v>33.229999999999997</v>
      </c>
      <c r="I7446" s="19">
        <v>16.64</v>
      </c>
      <c r="J7446" s="19" t="s">
        <v>54</v>
      </c>
      <c r="K7446" s="20">
        <v>242180.91</v>
      </c>
      <c r="L7446" s="20" t="s">
        <v>66</v>
      </c>
      <c r="M7446" s="20" t="s">
        <v>83</v>
      </c>
      <c r="N7446" s="26"/>
      <c r="O7446" s="20" t="s">
        <v>56</v>
      </c>
      <c r="P7446" t="str">
        <f t="shared" si="116"/>
        <v>INSERT INTO @DataTable (Deal, AdvanceDate, PROV, DealPurpose, RateType, BEACON, LTV, TDS, GDS, InsuranceType, PrincipalBalance, OccupancyType, AccountStatus, Closed_Date, DelinquencyBucket) VALUES (7445, '2016-01-19', 'SK', 'Purchase', 'ARM', 697, 71.43, 33.23, 16.64, 'Conv', 242180.91, 'Second Home', 'Open', '1900-01-00', 'Current');</v>
      </c>
    </row>
    <row r="7447" spans="1:16" x14ac:dyDescent="0.35">
      <c r="A7447" s="22">
        <v>7446</v>
      </c>
      <c r="B7447" s="21">
        <v>42139</v>
      </c>
      <c r="C7447" s="22" t="s">
        <v>51</v>
      </c>
      <c r="D7447" s="22" t="s">
        <v>61</v>
      </c>
      <c r="E7447" s="22" t="s">
        <v>40</v>
      </c>
      <c r="F7447" s="22">
        <v>808</v>
      </c>
      <c r="G7447" s="22">
        <v>80</v>
      </c>
      <c r="H7447" s="22">
        <v>37.479999999999997</v>
      </c>
      <c r="I7447" s="22">
        <v>7.81</v>
      </c>
      <c r="J7447" s="22" t="s">
        <v>54</v>
      </c>
      <c r="K7447" s="23">
        <v>138840.73000000001</v>
      </c>
      <c r="L7447" s="23" t="s">
        <v>66</v>
      </c>
      <c r="M7447" s="23" t="s">
        <v>83</v>
      </c>
      <c r="N7447" s="27"/>
      <c r="O7447" s="23" t="s">
        <v>56</v>
      </c>
      <c r="P7447" t="str">
        <f t="shared" si="116"/>
        <v>INSERT INTO @DataTable (Deal, AdvanceDate, PROV, DealPurpose, RateType, BEACON, LTV, TDS, GDS, InsuranceType, PrincipalBalance, OccupancyType, AccountStatus, Closed_Date, DelinquencyBucket) VALUES (7446, '2015-05-15', 'AB', 'Purchase', 'ARM', 808, 80, 37.48, 7.81, 'Conv', 138840.73, 'Second Home', 'Open', '1900-01-00', 'Current');</v>
      </c>
    </row>
    <row r="7448" spans="1:16" x14ac:dyDescent="0.35">
      <c r="A7448" s="19">
        <v>7447</v>
      </c>
      <c r="B7448" s="18">
        <v>41884</v>
      </c>
      <c r="C7448" s="19" t="s">
        <v>57</v>
      </c>
      <c r="D7448" s="19" t="s">
        <v>61</v>
      </c>
      <c r="E7448" s="19" t="s">
        <v>53</v>
      </c>
      <c r="F7448" s="19">
        <v>706</v>
      </c>
      <c r="G7448" s="19">
        <v>80</v>
      </c>
      <c r="H7448" s="19">
        <v>32.909999999999997</v>
      </c>
      <c r="I7448" s="19">
        <v>32.409999999999997</v>
      </c>
      <c r="J7448" s="19" t="s">
        <v>54</v>
      </c>
      <c r="K7448" s="20">
        <v>531612.75</v>
      </c>
      <c r="L7448" s="20" t="s">
        <v>55</v>
      </c>
      <c r="M7448" s="20" t="s">
        <v>83</v>
      </c>
      <c r="N7448" s="26"/>
      <c r="O7448" s="20" t="s">
        <v>56</v>
      </c>
      <c r="P7448" t="str">
        <f t="shared" si="116"/>
        <v>INSERT INTO @DataTable (Deal, AdvanceDate, PROV, DealPurpose, RateType, BEACON, LTV, TDS, GDS, InsuranceType, PrincipalBalance, OccupancyType, AccountStatus, Closed_Date, DelinquencyBucket) VALUES (7447, '2014-09-02', 'ON', 'Purchase', 'Fixed', 706, 80, 32.91, 32.41, 'Conv', 531612.75, 'Owner-Occupied', 'Open', '1900-01-00', 'Current');</v>
      </c>
    </row>
    <row r="7449" spans="1:16" x14ac:dyDescent="0.35">
      <c r="A7449" s="22">
        <v>7448</v>
      </c>
      <c r="B7449" s="21">
        <v>42255</v>
      </c>
      <c r="C7449" s="22" t="s">
        <v>57</v>
      </c>
      <c r="D7449" s="22" t="s">
        <v>52</v>
      </c>
      <c r="E7449" s="22" t="s">
        <v>40</v>
      </c>
      <c r="F7449" s="22">
        <v>749</v>
      </c>
      <c r="G7449" s="22">
        <v>70</v>
      </c>
      <c r="H7449" s="22">
        <v>35.61</v>
      </c>
      <c r="I7449" s="22">
        <v>29.54</v>
      </c>
      <c r="J7449" s="22" t="s">
        <v>54</v>
      </c>
      <c r="K7449" s="23">
        <v>380934.35</v>
      </c>
      <c r="L7449" s="23" t="s">
        <v>55</v>
      </c>
      <c r="M7449" s="23" t="s">
        <v>83</v>
      </c>
      <c r="N7449" s="27"/>
      <c r="O7449" s="23" t="s">
        <v>56</v>
      </c>
      <c r="P7449" t="str">
        <f t="shared" si="116"/>
        <v>INSERT INTO @DataTable (Deal, AdvanceDate, PROV, DealPurpose, RateType, BEACON, LTV, TDS, GDS, InsuranceType, PrincipalBalance, OccupancyType, AccountStatus, Closed_Date, DelinquencyBucket) VALUES (7448, '2015-09-08', 'ON', 'Refinance External', 'ARM', 749, 70, 35.61, 29.54, 'Conv', 380934.35, 'Owner-Occupied', 'Open', '1900-01-00', 'Current');</v>
      </c>
    </row>
    <row r="7450" spans="1:16" x14ac:dyDescent="0.35">
      <c r="A7450" s="19">
        <v>7449</v>
      </c>
      <c r="B7450" s="18">
        <v>41292</v>
      </c>
      <c r="C7450" s="19" t="s">
        <v>51</v>
      </c>
      <c r="D7450" s="19" t="s">
        <v>61</v>
      </c>
      <c r="E7450" s="19" t="s">
        <v>53</v>
      </c>
      <c r="F7450" s="19">
        <v>703</v>
      </c>
      <c r="G7450" s="19">
        <v>95</v>
      </c>
      <c r="H7450" s="19">
        <v>32.82</v>
      </c>
      <c r="I7450" s="19">
        <v>31.24</v>
      </c>
      <c r="J7450" s="19" t="s">
        <v>60</v>
      </c>
      <c r="K7450" s="20">
        <v>429287.67</v>
      </c>
      <c r="L7450" s="20" t="s">
        <v>55</v>
      </c>
      <c r="M7450" s="20" t="s">
        <v>83</v>
      </c>
      <c r="N7450" s="26"/>
      <c r="O7450" s="20" t="s">
        <v>56</v>
      </c>
      <c r="P7450" t="str">
        <f t="shared" si="116"/>
        <v>INSERT INTO @DataTable (Deal, AdvanceDate, PROV, DealPurpose, RateType, BEACON, LTV, TDS, GDS, InsuranceType, PrincipalBalance, OccupancyType, AccountStatus, Closed_Date, DelinquencyBucket) VALUES (7449, '2013-01-18', 'AB', 'Purchase', 'Fixed', 703, 95, 32.82, 31.24, 'HiRatio', 429287.67, 'Owner-Occupied', 'Open', '1900-01-00', 'Current');</v>
      </c>
    </row>
    <row r="7451" spans="1:16" x14ac:dyDescent="0.35">
      <c r="A7451" s="22">
        <v>7450</v>
      </c>
      <c r="B7451" s="21">
        <v>42116</v>
      </c>
      <c r="C7451" s="22" t="s">
        <v>63</v>
      </c>
      <c r="D7451" s="22" t="s">
        <v>52</v>
      </c>
      <c r="E7451" s="22" t="s">
        <v>40</v>
      </c>
      <c r="F7451" s="22">
        <v>766</v>
      </c>
      <c r="G7451" s="22">
        <v>33.880000000000003</v>
      </c>
      <c r="H7451" s="22">
        <v>34.200000000000003</v>
      </c>
      <c r="I7451" s="22">
        <v>11.93</v>
      </c>
      <c r="J7451" s="22" t="s">
        <v>54</v>
      </c>
      <c r="K7451" s="23">
        <v>184152.41</v>
      </c>
      <c r="L7451" s="23" t="s">
        <v>55</v>
      </c>
      <c r="M7451" s="23" t="s">
        <v>83</v>
      </c>
      <c r="N7451" s="27"/>
      <c r="O7451" s="23" t="s">
        <v>56</v>
      </c>
      <c r="P7451" t="str">
        <f t="shared" si="116"/>
        <v>INSERT INTO @DataTable (Deal, AdvanceDate, PROV, DealPurpose, RateType, BEACON, LTV, TDS, GDS, InsuranceType, PrincipalBalance, OccupancyType, AccountStatus, Closed_Date, DelinquencyBucket) VALUES (7450, '2015-04-22', 'SK', 'Refinance External', 'ARM', 766, 33.88, 34.2, 11.93, 'Conv', 184152.41, 'Owner-Occupied', 'Open', '1900-01-00', 'Current');</v>
      </c>
    </row>
    <row r="7452" spans="1:16" x14ac:dyDescent="0.35">
      <c r="A7452" s="19">
        <v>7451</v>
      </c>
      <c r="B7452" s="18">
        <v>42117</v>
      </c>
      <c r="C7452" s="19" t="s">
        <v>58</v>
      </c>
      <c r="D7452" s="19" t="s">
        <v>61</v>
      </c>
      <c r="E7452" s="19" t="s">
        <v>53</v>
      </c>
      <c r="F7452" s="19">
        <v>791</v>
      </c>
      <c r="G7452" s="19">
        <v>76.19</v>
      </c>
      <c r="H7452" s="19">
        <v>33.299999999999997</v>
      </c>
      <c r="I7452" s="19">
        <v>32.32</v>
      </c>
      <c r="J7452" s="19" t="s">
        <v>54</v>
      </c>
      <c r="K7452" s="20">
        <v>175568.01</v>
      </c>
      <c r="L7452" s="20" t="s">
        <v>55</v>
      </c>
      <c r="M7452" s="20" t="s">
        <v>83</v>
      </c>
      <c r="N7452" s="26"/>
      <c r="O7452" s="20" t="s">
        <v>56</v>
      </c>
      <c r="P7452" t="str">
        <f t="shared" si="116"/>
        <v>INSERT INTO @DataTable (Deal, AdvanceDate, PROV, DealPurpose, RateType, BEACON, LTV, TDS, GDS, InsuranceType, PrincipalBalance, OccupancyType, AccountStatus, Closed_Date, DelinquencyBucket) VALUES (7451, '2015-04-23', 'BC', 'Purchase', 'Fixed', 791, 76.19, 33.3, 32.32, 'Conv', 175568.01, 'Owner-Occupied', 'Open', '1900-01-00', 'Current');</v>
      </c>
    </row>
    <row r="7453" spans="1:16" x14ac:dyDescent="0.35">
      <c r="A7453" s="22">
        <v>7452</v>
      </c>
      <c r="B7453" s="21">
        <v>41152</v>
      </c>
      <c r="C7453" s="22" t="s">
        <v>57</v>
      </c>
      <c r="D7453" s="22" t="s">
        <v>52</v>
      </c>
      <c r="E7453" s="22" t="s">
        <v>53</v>
      </c>
      <c r="F7453" s="22">
        <v>701</v>
      </c>
      <c r="G7453" s="22">
        <v>80</v>
      </c>
      <c r="H7453" s="22">
        <v>29.98</v>
      </c>
      <c r="I7453" s="22">
        <v>24.62</v>
      </c>
      <c r="J7453" s="22" t="s">
        <v>54</v>
      </c>
      <c r="K7453" s="23">
        <v>0</v>
      </c>
      <c r="L7453" s="23" t="s">
        <v>55</v>
      </c>
      <c r="M7453" s="23" t="s">
        <v>84</v>
      </c>
      <c r="N7453" s="27">
        <v>42073</v>
      </c>
      <c r="O7453" s="23" t="s">
        <v>56</v>
      </c>
      <c r="P7453" t="str">
        <f t="shared" si="116"/>
        <v>INSERT INTO @DataTable (Deal, AdvanceDate, PROV, DealPurpose, RateType, BEACON, LTV, TDS, GDS, InsuranceType, PrincipalBalance, OccupancyType, AccountStatus, Closed_Date, DelinquencyBucket) VALUES (7452, '2012-08-31', 'ON', 'Refinance External', 'Fixed', 701, 80, 29.98, 24.62, 'Conv', 0, 'Owner-Occupied', 'Closed', '2015-03-10', 'Current');</v>
      </c>
    </row>
    <row r="7454" spans="1:16" x14ac:dyDescent="0.35">
      <c r="A7454" s="19">
        <v>7453</v>
      </c>
      <c r="B7454" s="18">
        <v>41445</v>
      </c>
      <c r="C7454" s="19" t="s">
        <v>57</v>
      </c>
      <c r="D7454" s="19" t="s">
        <v>59</v>
      </c>
      <c r="E7454" s="19" t="s">
        <v>53</v>
      </c>
      <c r="F7454" s="19">
        <v>771</v>
      </c>
      <c r="G7454" s="19">
        <v>76.739999999999995</v>
      </c>
      <c r="H7454" s="19">
        <v>35.049999999999997</v>
      </c>
      <c r="I7454" s="19">
        <v>17.07</v>
      </c>
      <c r="J7454" s="19" t="s">
        <v>54</v>
      </c>
      <c r="K7454" s="20">
        <v>97165.41</v>
      </c>
      <c r="L7454" s="20" t="s">
        <v>55</v>
      </c>
      <c r="M7454" s="20" t="s">
        <v>83</v>
      </c>
      <c r="N7454" s="26"/>
      <c r="O7454" s="20" t="s">
        <v>56</v>
      </c>
      <c r="P7454" t="str">
        <f t="shared" si="116"/>
        <v>INSERT INTO @DataTable (Deal, AdvanceDate, PROV, DealPurpose, RateType, BEACON, LTV, TDS, GDS, InsuranceType, PrincipalBalance, OccupancyType, AccountStatus, Closed_Date, DelinquencyBucket) VALUES (7453, '2013-06-20', 'ON', 'Transfer', 'Fixed', 771, 76.74, 35.05, 17.07, 'Conv', 97165.41, 'Owner-Occupied', 'Open', '1900-01-00', 'Current');</v>
      </c>
    </row>
    <row r="7455" spans="1:16" x14ac:dyDescent="0.35">
      <c r="A7455" s="22">
        <v>7454</v>
      </c>
      <c r="B7455" s="21">
        <v>42034</v>
      </c>
      <c r="C7455" s="22" t="s">
        <v>57</v>
      </c>
      <c r="D7455" s="22" t="s">
        <v>52</v>
      </c>
      <c r="E7455" s="22" t="s">
        <v>40</v>
      </c>
      <c r="F7455" s="22">
        <v>742</v>
      </c>
      <c r="G7455" s="22">
        <v>80</v>
      </c>
      <c r="H7455" s="22">
        <v>35.119999999999997</v>
      </c>
      <c r="I7455" s="22">
        <v>28.98</v>
      </c>
      <c r="J7455" s="22" t="s">
        <v>54</v>
      </c>
      <c r="K7455" s="23">
        <v>174589.62</v>
      </c>
      <c r="L7455" s="23" t="s">
        <v>55</v>
      </c>
      <c r="M7455" s="23" t="s">
        <v>83</v>
      </c>
      <c r="N7455" s="27"/>
      <c r="O7455" s="23" t="s">
        <v>56</v>
      </c>
      <c r="P7455" t="str">
        <f t="shared" si="116"/>
        <v>INSERT INTO @DataTable (Deal, AdvanceDate, PROV, DealPurpose, RateType, BEACON, LTV, TDS, GDS, InsuranceType, PrincipalBalance, OccupancyType, AccountStatus, Closed_Date, DelinquencyBucket) VALUES (7454, '2015-01-30', 'ON', 'Refinance External', 'ARM', 742, 80, 35.12, 28.98, 'Conv', 174589.62, 'Owner-Occupied', 'Open', '1900-01-00', 'Current');</v>
      </c>
    </row>
    <row r="7456" spans="1:16" x14ac:dyDescent="0.35">
      <c r="A7456" s="19">
        <v>7455</v>
      </c>
      <c r="B7456" s="18">
        <v>42248</v>
      </c>
      <c r="C7456" s="19" t="s">
        <v>57</v>
      </c>
      <c r="D7456" s="19" t="s">
        <v>61</v>
      </c>
      <c r="E7456" s="19" t="s">
        <v>40</v>
      </c>
      <c r="F7456" s="19">
        <v>651</v>
      </c>
      <c r="G7456" s="19">
        <v>80</v>
      </c>
      <c r="H7456" s="19">
        <v>32.979999999999997</v>
      </c>
      <c r="I7456" s="19">
        <v>24.85</v>
      </c>
      <c r="J7456" s="19" t="s">
        <v>54</v>
      </c>
      <c r="K7456" s="20">
        <v>559062.06999999995</v>
      </c>
      <c r="L7456" s="20" t="s">
        <v>55</v>
      </c>
      <c r="M7456" s="20" t="s">
        <v>83</v>
      </c>
      <c r="N7456" s="26"/>
      <c r="O7456" s="20" t="s">
        <v>56</v>
      </c>
      <c r="P7456" t="str">
        <f t="shared" si="116"/>
        <v>INSERT INTO @DataTable (Deal, AdvanceDate, PROV, DealPurpose, RateType, BEACON, LTV, TDS, GDS, InsuranceType, PrincipalBalance, OccupancyType, AccountStatus, Closed_Date, DelinquencyBucket) VALUES (7455, '2015-09-01', 'ON', 'Purchase', 'ARM', 651, 80, 32.98, 24.85, 'Conv', 559062.07, 'Owner-Occupied', 'Open', '1900-01-00', 'Current');</v>
      </c>
    </row>
    <row r="7457" spans="1:16" x14ac:dyDescent="0.35">
      <c r="A7457" s="22">
        <v>7456</v>
      </c>
      <c r="B7457" s="21">
        <v>42422</v>
      </c>
      <c r="C7457" s="22" t="s">
        <v>51</v>
      </c>
      <c r="D7457" s="22" t="s">
        <v>59</v>
      </c>
      <c r="E7457" s="22" t="s">
        <v>53</v>
      </c>
      <c r="F7457" s="22">
        <v>818</v>
      </c>
      <c r="G7457" s="22">
        <v>45.49</v>
      </c>
      <c r="H7457" s="22">
        <v>25.76</v>
      </c>
      <c r="I7457" s="22">
        <v>22.91</v>
      </c>
      <c r="J7457" s="22" t="s">
        <v>54</v>
      </c>
      <c r="K7457" s="23">
        <v>213196.12</v>
      </c>
      <c r="L7457" s="23" t="s">
        <v>55</v>
      </c>
      <c r="M7457" s="23" t="s">
        <v>83</v>
      </c>
      <c r="N7457" s="27"/>
      <c r="O7457" s="23" t="s">
        <v>56</v>
      </c>
      <c r="P7457" t="str">
        <f t="shared" si="116"/>
        <v>INSERT INTO @DataTable (Deal, AdvanceDate, PROV, DealPurpose, RateType, BEACON, LTV, TDS, GDS, InsuranceType, PrincipalBalance, OccupancyType, AccountStatus, Closed_Date, DelinquencyBucket) VALUES (7456, '2016-02-22', 'AB', 'Transfer', 'Fixed', 818, 45.49, 25.76, 22.91, 'Conv', 213196.12, 'Owner-Occupied', 'Open', '1900-01-00', 'Current');</v>
      </c>
    </row>
    <row r="7458" spans="1:16" x14ac:dyDescent="0.35">
      <c r="A7458" s="19">
        <v>7457</v>
      </c>
      <c r="B7458" s="18">
        <v>41593</v>
      </c>
      <c r="C7458" s="19" t="s">
        <v>65</v>
      </c>
      <c r="D7458" s="19" t="s">
        <v>61</v>
      </c>
      <c r="E7458" s="19" t="s">
        <v>40</v>
      </c>
      <c r="F7458" s="19">
        <v>752</v>
      </c>
      <c r="G7458" s="19">
        <v>90</v>
      </c>
      <c r="H7458" s="19">
        <v>31.51</v>
      </c>
      <c r="I7458" s="19">
        <v>16.22</v>
      </c>
      <c r="J7458" s="19" t="s">
        <v>60</v>
      </c>
      <c r="K7458" s="20">
        <v>327731.38</v>
      </c>
      <c r="L7458" s="20" t="s">
        <v>55</v>
      </c>
      <c r="M7458" s="20" t="s">
        <v>83</v>
      </c>
      <c r="N7458" s="26"/>
      <c r="O7458" s="20" t="s">
        <v>56</v>
      </c>
      <c r="P7458" t="str">
        <f t="shared" si="116"/>
        <v>INSERT INTO @DataTable (Deal, AdvanceDate, PROV, DealPurpose, RateType, BEACON, LTV, TDS, GDS, InsuranceType, PrincipalBalance, OccupancyType, AccountStatus, Closed_Date, DelinquencyBucket) VALUES (7457, '2013-11-15', 'NS', 'Purchase', 'ARM', 752, 90, 31.51, 16.22, 'HiRatio', 327731.38, 'Owner-Occupied', 'Open', '1900-01-00', 'Current');</v>
      </c>
    </row>
    <row r="7459" spans="1:16" x14ac:dyDescent="0.35">
      <c r="A7459" s="22">
        <v>7458</v>
      </c>
      <c r="B7459" s="21">
        <v>41299</v>
      </c>
      <c r="C7459" s="22" t="s">
        <v>51</v>
      </c>
      <c r="D7459" s="22" t="s">
        <v>61</v>
      </c>
      <c r="E7459" s="22" t="s">
        <v>53</v>
      </c>
      <c r="F7459" s="22">
        <v>797</v>
      </c>
      <c r="G7459" s="22">
        <v>95</v>
      </c>
      <c r="H7459" s="22">
        <v>37.659999999999997</v>
      </c>
      <c r="I7459" s="22">
        <v>26.84</v>
      </c>
      <c r="J7459" s="22" t="s">
        <v>60</v>
      </c>
      <c r="K7459" s="23">
        <v>0</v>
      </c>
      <c r="L7459" s="23" t="s">
        <v>55</v>
      </c>
      <c r="M7459" s="23" t="s">
        <v>84</v>
      </c>
      <c r="N7459" s="27">
        <v>42216</v>
      </c>
      <c r="O7459" s="23" t="s">
        <v>56</v>
      </c>
      <c r="P7459" t="str">
        <f t="shared" si="116"/>
        <v>INSERT INTO @DataTable (Deal, AdvanceDate, PROV, DealPurpose, RateType, BEACON, LTV, TDS, GDS, InsuranceType, PrincipalBalance, OccupancyType, AccountStatus, Closed_Date, DelinquencyBucket) VALUES (7458, '2013-01-25', 'AB', 'Purchase', 'Fixed', 797, 95, 37.66, 26.84, 'HiRatio', 0, 'Owner-Occupied', 'Closed', '2015-07-31', 'Current');</v>
      </c>
    </row>
    <row r="7460" spans="1:16" x14ac:dyDescent="0.35">
      <c r="A7460" s="19">
        <v>7459</v>
      </c>
      <c r="B7460" s="18">
        <v>41858</v>
      </c>
      <c r="C7460" s="19" t="s">
        <v>58</v>
      </c>
      <c r="D7460" s="19" t="s">
        <v>61</v>
      </c>
      <c r="E7460" s="19" t="s">
        <v>40</v>
      </c>
      <c r="F7460" s="19">
        <v>771</v>
      </c>
      <c r="G7460" s="19">
        <v>88.82</v>
      </c>
      <c r="H7460" s="19">
        <v>37.53</v>
      </c>
      <c r="I7460" s="19">
        <v>18.78</v>
      </c>
      <c r="J7460" s="19" t="s">
        <v>60</v>
      </c>
      <c r="K7460" s="20">
        <v>253446.07</v>
      </c>
      <c r="L7460" s="20" t="s">
        <v>55</v>
      </c>
      <c r="M7460" s="20" t="s">
        <v>83</v>
      </c>
      <c r="N7460" s="26"/>
      <c r="O7460" s="20" t="s">
        <v>56</v>
      </c>
      <c r="P7460" t="str">
        <f t="shared" si="116"/>
        <v>INSERT INTO @DataTable (Deal, AdvanceDate, PROV, DealPurpose, RateType, BEACON, LTV, TDS, GDS, InsuranceType, PrincipalBalance, OccupancyType, AccountStatus, Closed_Date, DelinquencyBucket) VALUES (7459, '2014-08-07', 'BC', 'Purchase', 'ARM', 771, 88.82, 37.53, 18.78, 'HiRatio', 253446.07, 'Owner-Occupied', 'Open', '1900-01-00', 'Current');</v>
      </c>
    </row>
    <row r="7461" spans="1:16" x14ac:dyDescent="0.35">
      <c r="A7461" s="22">
        <v>7460</v>
      </c>
      <c r="B7461" s="21">
        <v>42212</v>
      </c>
      <c r="C7461" s="22" t="s">
        <v>74</v>
      </c>
      <c r="D7461" s="22" t="s">
        <v>59</v>
      </c>
      <c r="E7461" s="22" t="s">
        <v>53</v>
      </c>
      <c r="F7461" s="22">
        <v>832</v>
      </c>
      <c r="G7461" s="22">
        <v>54.09</v>
      </c>
      <c r="H7461" s="22">
        <v>19.47</v>
      </c>
      <c r="I7461" s="22">
        <v>18.97</v>
      </c>
      <c r="J7461" s="22" t="s">
        <v>54</v>
      </c>
      <c r="K7461" s="23">
        <v>149455.03</v>
      </c>
      <c r="L7461" s="23" t="s">
        <v>55</v>
      </c>
      <c r="M7461" s="23" t="s">
        <v>83</v>
      </c>
      <c r="N7461" s="27"/>
      <c r="O7461" s="23" t="s">
        <v>56</v>
      </c>
      <c r="P7461" t="str">
        <f t="shared" si="116"/>
        <v>INSERT INTO @DataTable (Deal, AdvanceDate, PROV, DealPurpose, RateType, BEACON, LTV, TDS, GDS, InsuranceType, PrincipalBalance, OccupancyType, AccountStatus, Closed_Date, DelinquencyBucket) VALUES (7460, '2015-07-27', 'MB', 'Transfer', 'Fixed', 832, 54.09, 19.47, 18.97, 'Conv', 149455.03, 'Owner-Occupied', 'Open', '1900-01-00', 'Current');</v>
      </c>
    </row>
    <row r="7462" spans="1:16" x14ac:dyDescent="0.35">
      <c r="A7462" s="19">
        <v>7461</v>
      </c>
      <c r="B7462" s="18">
        <v>41864</v>
      </c>
      <c r="C7462" s="19" t="s">
        <v>57</v>
      </c>
      <c r="D7462" s="19" t="s">
        <v>59</v>
      </c>
      <c r="E7462" s="19" t="s">
        <v>40</v>
      </c>
      <c r="F7462" s="19">
        <v>754</v>
      </c>
      <c r="G7462" s="19">
        <v>45.55</v>
      </c>
      <c r="H7462" s="19">
        <v>34.69</v>
      </c>
      <c r="I7462" s="19">
        <v>28.72</v>
      </c>
      <c r="J7462" s="19" t="s">
        <v>54</v>
      </c>
      <c r="K7462" s="20">
        <v>0</v>
      </c>
      <c r="L7462" s="20" t="s">
        <v>55</v>
      </c>
      <c r="M7462" s="20" t="s">
        <v>84</v>
      </c>
      <c r="N7462" s="26">
        <v>42584</v>
      </c>
      <c r="O7462" s="20" t="s">
        <v>56</v>
      </c>
      <c r="P7462" t="str">
        <f t="shared" si="116"/>
        <v>INSERT INTO @DataTable (Deal, AdvanceDate, PROV, DealPurpose, RateType, BEACON, LTV, TDS, GDS, InsuranceType, PrincipalBalance, OccupancyType, AccountStatus, Closed_Date, DelinquencyBucket) VALUES (7461, '2014-08-13', 'ON', 'Transfer', 'ARM', 754, 45.55, 34.69, 28.72, 'Conv', 0, 'Owner-Occupied', 'Closed', '2016-08-02', 'Current');</v>
      </c>
    </row>
    <row r="7463" spans="1:16" x14ac:dyDescent="0.35">
      <c r="A7463" s="22">
        <v>7462</v>
      </c>
      <c r="B7463" s="21">
        <v>42478</v>
      </c>
      <c r="C7463" s="22" t="s">
        <v>58</v>
      </c>
      <c r="D7463" s="22" t="s">
        <v>52</v>
      </c>
      <c r="E7463" s="22" t="s">
        <v>53</v>
      </c>
      <c r="F7463" s="22">
        <v>733</v>
      </c>
      <c r="G7463" s="22">
        <v>80</v>
      </c>
      <c r="H7463" s="22">
        <v>39.25</v>
      </c>
      <c r="I7463" s="22">
        <v>33.26</v>
      </c>
      <c r="J7463" s="22" t="s">
        <v>54</v>
      </c>
      <c r="K7463" s="23">
        <v>492593.69</v>
      </c>
      <c r="L7463" s="23" t="s">
        <v>55</v>
      </c>
      <c r="M7463" s="23" t="s">
        <v>83</v>
      </c>
      <c r="N7463" s="27"/>
      <c r="O7463" s="23" t="s">
        <v>56</v>
      </c>
      <c r="P7463" t="str">
        <f t="shared" si="116"/>
        <v>INSERT INTO @DataTable (Deal, AdvanceDate, PROV, DealPurpose, RateType, BEACON, LTV, TDS, GDS, InsuranceType, PrincipalBalance, OccupancyType, AccountStatus, Closed_Date, DelinquencyBucket) VALUES (7462, '2016-04-18', 'BC', 'Refinance External', 'Fixed', 733, 80, 39.25, 33.26, 'Conv', 492593.69, 'Owner-Occupied', 'Open', '1900-01-00', 'Current');</v>
      </c>
    </row>
    <row r="7464" spans="1:16" x14ac:dyDescent="0.35">
      <c r="A7464" s="19">
        <v>7463</v>
      </c>
      <c r="B7464" s="18">
        <v>41110</v>
      </c>
      <c r="C7464" s="19" t="s">
        <v>57</v>
      </c>
      <c r="D7464" s="19" t="s">
        <v>61</v>
      </c>
      <c r="E7464" s="19" t="s">
        <v>53</v>
      </c>
      <c r="F7464" s="19">
        <v>800</v>
      </c>
      <c r="G7464" s="19">
        <v>76.92</v>
      </c>
      <c r="H7464" s="19">
        <v>32</v>
      </c>
      <c r="I7464" s="19">
        <v>9.33</v>
      </c>
      <c r="J7464" s="19" t="s">
        <v>54</v>
      </c>
      <c r="K7464" s="20">
        <v>0</v>
      </c>
      <c r="L7464" s="20" t="s">
        <v>66</v>
      </c>
      <c r="M7464" s="20" t="s">
        <v>84</v>
      </c>
      <c r="N7464" s="26">
        <v>42580</v>
      </c>
      <c r="O7464" s="20" t="s">
        <v>56</v>
      </c>
      <c r="P7464" t="str">
        <f t="shared" si="116"/>
        <v>INSERT INTO @DataTable (Deal, AdvanceDate, PROV, DealPurpose, RateType, BEACON, LTV, TDS, GDS, InsuranceType, PrincipalBalance, OccupancyType, AccountStatus, Closed_Date, DelinquencyBucket) VALUES (7463, '2012-07-20', 'ON', 'Purchase', 'Fixed', 800, 76.92, 32, 9.33, 'Conv', 0, 'Second Home', 'Closed', '2016-07-29', 'Current');</v>
      </c>
    </row>
    <row r="7465" spans="1:16" x14ac:dyDescent="0.35">
      <c r="A7465" s="22">
        <v>7464</v>
      </c>
      <c r="B7465" s="21">
        <v>42103</v>
      </c>
      <c r="C7465" s="22" t="s">
        <v>57</v>
      </c>
      <c r="D7465" s="22" t="s">
        <v>52</v>
      </c>
      <c r="E7465" s="22" t="s">
        <v>40</v>
      </c>
      <c r="F7465" s="22">
        <v>799</v>
      </c>
      <c r="G7465" s="22">
        <v>52</v>
      </c>
      <c r="H7465" s="22">
        <v>28.59</v>
      </c>
      <c r="I7465" s="22">
        <v>14.81</v>
      </c>
      <c r="J7465" s="22" t="s">
        <v>54</v>
      </c>
      <c r="K7465" s="23">
        <v>237995.25</v>
      </c>
      <c r="L7465" s="23" t="s">
        <v>55</v>
      </c>
      <c r="M7465" s="23" t="s">
        <v>83</v>
      </c>
      <c r="N7465" s="27"/>
      <c r="O7465" s="23" t="s">
        <v>56</v>
      </c>
      <c r="P7465" t="str">
        <f t="shared" si="116"/>
        <v>INSERT INTO @DataTable (Deal, AdvanceDate, PROV, DealPurpose, RateType, BEACON, LTV, TDS, GDS, InsuranceType, PrincipalBalance, OccupancyType, AccountStatus, Closed_Date, DelinquencyBucket) VALUES (7464, '2015-04-09', 'ON', 'Refinance External', 'ARM', 799, 52, 28.59, 14.81, 'Conv', 237995.25, 'Owner-Occupied', 'Open', '1900-01-00', 'Current');</v>
      </c>
    </row>
    <row r="7466" spans="1:16" x14ac:dyDescent="0.35">
      <c r="A7466" s="19">
        <v>7465</v>
      </c>
      <c r="B7466" s="18">
        <v>42292</v>
      </c>
      <c r="C7466" s="19" t="s">
        <v>57</v>
      </c>
      <c r="D7466" s="19" t="s">
        <v>52</v>
      </c>
      <c r="E7466" s="19" t="s">
        <v>53</v>
      </c>
      <c r="F7466" s="19">
        <v>813</v>
      </c>
      <c r="G7466" s="19">
        <v>67.88</v>
      </c>
      <c r="H7466" s="19">
        <v>43.85</v>
      </c>
      <c r="I7466" s="19">
        <v>37.67</v>
      </c>
      <c r="J7466" s="19" t="s">
        <v>54</v>
      </c>
      <c r="K7466" s="20">
        <v>221259.22</v>
      </c>
      <c r="L7466" s="20" t="s">
        <v>55</v>
      </c>
      <c r="M7466" s="20" t="s">
        <v>83</v>
      </c>
      <c r="N7466" s="26"/>
      <c r="O7466" s="20" t="s">
        <v>56</v>
      </c>
      <c r="P7466" t="str">
        <f t="shared" si="116"/>
        <v>INSERT INTO @DataTable (Deal, AdvanceDate, PROV, DealPurpose, RateType, BEACON, LTV, TDS, GDS, InsuranceType, PrincipalBalance, OccupancyType, AccountStatus, Closed_Date, DelinquencyBucket) VALUES (7465, '2015-10-15', 'ON', 'Refinance External', 'Fixed', 813, 67.88, 43.85, 37.67, 'Conv', 221259.22, 'Owner-Occupied', 'Open', '1900-01-00', 'Current');</v>
      </c>
    </row>
    <row r="7467" spans="1:16" x14ac:dyDescent="0.35">
      <c r="A7467" s="22">
        <v>7466</v>
      </c>
      <c r="B7467" s="21">
        <v>41058</v>
      </c>
      <c r="C7467" s="22" t="s">
        <v>57</v>
      </c>
      <c r="D7467" s="22" t="s">
        <v>61</v>
      </c>
      <c r="E7467" s="22" t="s">
        <v>53</v>
      </c>
      <c r="F7467" s="22">
        <v>773</v>
      </c>
      <c r="G7467" s="22">
        <v>95</v>
      </c>
      <c r="H7467" s="22">
        <v>34.700000000000003</v>
      </c>
      <c r="I7467" s="22">
        <v>24.24</v>
      </c>
      <c r="J7467" s="22" t="s">
        <v>60</v>
      </c>
      <c r="K7467" s="23">
        <v>204568.04</v>
      </c>
      <c r="L7467" s="23" t="s">
        <v>55</v>
      </c>
      <c r="M7467" s="23" t="s">
        <v>83</v>
      </c>
      <c r="N7467" s="27"/>
      <c r="O7467" s="23" t="s">
        <v>56</v>
      </c>
      <c r="P7467" t="str">
        <f t="shared" si="116"/>
        <v>INSERT INTO @DataTable (Deal, AdvanceDate, PROV, DealPurpose, RateType, BEACON, LTV, TDS, GDS, InsuranceType, PrincipalBalance, OccupancyType, AccountStatus, Closed_Date, DelinquencyBucket) VALUES (7466, '2012-05-29', 'ON', 'Purchase', 'Fixed', 773, 95, 34.7, 24.24, 'HiRatio', 204568.04, 'Owner-Occupied', 'Open', '1900-01-00', 'Current');</v>
      </c>
    </row>
    <row r="7468" spans="1:16" x14ac:dyDescent="0.35">
      <c r="A7468" s="19">
        <v>7467</v>
      </c>
      <c r="B7468" s="18">
        <v>42566</v>
      </c>
      <c r="C7468" s="19" t="s">
        <v>57</v>
      </c>
      <c r="D7468" s="19" t="s">
        <v>61</v>
      </c>
      <c r="E7468" s="19" t="s">
        <v>40</v>
      </c>
      <c r="F7468" s="19">
        <v>815</v>
      </c>
      <c r="G7468" s="19">
        <v>66.34</v>
      </c>
      <c r="H7468" s="19">
        <v>21.83</v>
      </c>
      <c r="I7468" s="19">
        <v>21.83</v>
      </c>
      <c r="J7468" s="19" t="s">
        <v>54</v>
      </c>
      <c r="K7468" s="20">
        <v>330000.45</v>
      </c>
      <c r="L7468" s="20" t="s">
        <v>55</v>
      </c>
      <c r="M7468" s="20" t="s">
        <v>83</v>
      </c>
      <c r="N7468" s="26"/>
      <c r="O7468" s="20" t="s">
        <v>56</v>
      </c>
      <c r="P7468" t="str">
        <f t="shared" si="116"/>
        <v>INSERT INTO @DataTable (Deal, AdvanceDate, PROV, DealPurpose, RateType, BEACON, LTV, TDS, GDS, InsuranceType, PrincipalBalance, OccupancyType, AccountStatus, Closed_Date, DelinquencyBucket) VALUES (7467, '2016-07-15', 'ON', 'Purchase', 'ARM', 815, 66.34, 21.83, 21.83, 'Conv', 330000.45, 'Owner-Occupied', 'Open', '1900-01-00', 'Current');</v>
      </c>
    </row>
    <row r="7469" spans="1:16" x14ac:dyDescent="0.35">
      <c r="A7469" s="22">
        <v>7468</v>
      </c>
      <c r="B7469" s="21">
        <v>41436</v>
      </c>
      <c r="C7469" s="22" t="s">
        <v>51</v>
      </c>
      <c r="D7469" s="22" t="s">
        <v>61</v>
      </c>
      <c r="E7469" s="22" t="s">
        <v>53</v>
      </c>
      <c r="F7469" s="22">
        <v>737</v>
      </c>
      <c r="G7469" s="22">
        <v>94.5</v>
      </c>
      <c r="H7469" s="22">
        <v>35.5</v>
      </c>
      <c r="I7469" s="22">
        <v>14.22</v>
      </c>
      <c r="J7469" s="22" t="s">
        <v>60</v>
      </c>
      <c r="K7469" s="23">
        <v>467689.1</v>
      </c>
      <c r="L7469" s="23" t="s">
        <v>55</v>
      </c>
      <c r="M7469" s="23" t="s">
        <v>83</v>
      </c>
      <c r="N7469" s="27"/>
      <c r="O7469" s="23" t="s">
        <v>56</v>
      </c>
      <c r="P7469" t="str">
        <f t="shared" si="116"/>
        <v>INSERT INTO @DataTable (Deal, AdvanceDate, PROV, DealPurpose, RateType, BEACON, LTV, TDS, GDS, InsuranceType, PrincipalBalance, OccupancyType, AccountStatus, Closed_Date, DelinquencyBucket) VALUES (7468, '2013-06-11', 'AB', 'Purchase', 'Fixed', 737, 94.5, 35.5, 14.22, 'HiRatio', 467689.1, 'Owner-Occupied', 'Open', '1900-01-00', 'Current');</v>
      </c>
    </row>
    <row r="7470" spans="1:16" x14ac:dyDescent="0.35">
      <c r="A7470" s="19">
        <v>7469</v>
      </c>
      <c r="B7470" s="18">
        <v>41670</v>
      </c>
      <c r="C7470" s="19" t="s">
        <v>57</v>
      </c>
      <c r="D7470" s="19" t="s">
        <v>61</v>
      </c>
      <c r="E7470" s="19" t="s">
        <v>53</v>
      </c>
      <c r="F7470" s="19">
        <v>802</v>
      </c>
      <c r="G7470" s="19">
        <v>95</v>
      </c>
      <c r="H7470" s="19">
        <v>43.57</v>
      </c>
      <c r="I7470" s="19">
        <v>27.39</v>
      </c>
      <c r="J7470" s="19" t="s">
        <v>60</v>
      </c>
      <c r="K7470" s="20">
        <v>138580.48000000001</v>
      </c>
      <c r="L7470" s="20" t="s">
        <v>66</v>
      </c>
      <c r="M7470" s="20" t="s">
        <v>83</v>
      </c>
      <c r="N7470" s="26"/>
      <c r="O7470" s="20" t="s">
        <v>56</v>
      </c>
      <c r="P7470" t="str">
        <f t="shared" si="116"/>
        <v>INSERT INTO @DataTable (Deal, AdvanceDate, PROV, DealPurpose, RateType, BEACON, LTV, TDS, GDS, InsuranceType, PrincipalBalance, OccupancyType, AccountStatus, Closed_Date, DelinquencyBucket) VALUES (7469, '2014-01-31', 'ON', 'Purchase', 'Fixed', 802, 95, 43.57, 27.39, 'HiRatio', 138580.48, 'Second Home', 'Open', '1900-01-00', 'Current');</v>
      </c>
    </row>
    <row r="7471" spans="1:16" x14ac:dyDescent="0.35">
      <c r="A7471" s="22">
        <v>7470</v>
      </c>
      <c r="B7471" s="21">
        <v>41047</v>
      </c>
      <c r="C7471" s="22" t="s">
        <v>58</v>
      </c>
      <c r="D7471" s="22" t="s">
        <v>61</v>
      </c>
      <c r="E7471" s="22" t="s">
        <v>53</v>
      </c>
      <c r="F7471" s="22">
        <v>768</v>
      </c>
      <c r="G7471" s="22">
        <v>90</v>
      </c>
      <c r="H7471" s="22">
        <v>33.25</v>
      </c>
      <c r="I7471" s="22">
        <v>9.0399999999999991</v>
      </c>
      <c r="J7471" s="22" t="s">
        <v>60</v>
      </c>
      <c r="K7471" s="23">
        <v>0</v>
      </c>
      <c r="L7471" s="23" t="s">
        <v>66</v>
      </c>
      <c r="M7471" s="23" t="s">
        <v>84</v>
      </c>
      <c r="N7471" s="27">
        <v>42403</v>
      </c>
      <c r="O7471" s="23" t="s">
        <v>56</v>
      </c>
      <c r="P7471" t="str">
        <f t="shared" si="116"/>
        <v>INSERT INTO @DataTable (Deal, AdvanceDate, PROV, DealPurpose, RateType, BEACON, LTV, TDS, GDS, InsuranceType, PrincipalBalance, OccupancyType, AccountStatus, Closed_Date, DelinquencyBucket) VALUES (7470, '2012-05-18', 'BC', 'Purchase', 'Fixed', 768, 90, 33.25, 9.04, 'HiRatio', 0, 'Second Home', 'Closed', '2016-02-03', 'Current');</v>
      </c>
    </row>
    <row r="7472" spans="1:16" x14ac:dyDescent="0.35">
      <c r="A7472" s="19">
        <v>7471</v>
      </c>
      <c r="B7472" s="18">
        <v>42103</v>
      </c>
      <c r="C7472" s="19" t="s">
        <v>51</v>
      </c>
      <c r="D7472" s="19" t="s">
        <v>52</v>
      </c>
      <c r="E7472" s="19" t="s">
        <v>53</v>
      </c>
      <c r="F7472" s="19">
        <v>717</v>
      </c>
      <c r="G7472" s="19">
        <v>78.489999999999995</v>
      </c>
      <c r="H7472" s="19">
        <v>29.58</v>
      </c>
      <c r="I7472" s="19">
        <v>23.76</v>
      </c>
      <c r="J7472" s="19" t="s">
        <v>54</v>
      </c>
      <c r="K7472" s="20">
        <v>196043.66</v>
      </c>
      <c r="L7472" s="20" t="s">
        <v>55</v>
      </c>
      <c r="M7472" s="20" t="s">
        <v>83</v>
      </c>
      <c r="N7472" s="26"/>
      <c r="O7472" s="20" t="s">
        <v>69</v>
      </c>
      <c r="P7472" t="str">
        <f t="shared" si="116"/>
        <v>INSERT INTO @DataTable (Deal, AdvanceDate, PROV, DealPurpose, RateType, BEACON, LTV, TDS, GDS, InsuranceType, PrincipalBalance, OccupancyType, AccountStatus, Closed_Date, DelinquencyBucket) VALUES (7471, '2015-04-09', 'AB', 'Refinance External', 'Fixed', 717, 78.49, 29.58, 23.76, 'Conv', 196043.66, 'Owner-Occupied', 'Open', '1900-01-00', '0-29');</v>
      </c>
    </row>
    <row r="7473" spans="1:16" x14ac:dyDescent="0.35">
      <c r="A7473" s="22">
        <v>7472</v>
      </c>
      <c r="B7473" s="21">
        <v>42179</v>
      </c>
      <c r="C7473" s="22" t="s">
        <v>51</v>
      </c>
      <c r="D7473" s="22" t="s">
        <v>61</v>
      </c>
      <c r="E7473" s="22" t="s">
        <v>53</v>
      </c>
      <c r="F7473" s="22">
        <v>778</v>
      </c>
      <c r="G7473" s="22">
        <v>69.5</v>
      </c>
      <c r="H7473" s="22">
        <v>36.83</v>
      </c>
      <c r="I7473" s="22">
        <v>25.69</v>
      </c>
      <c r="J7473" s="22" t="s">
        <v>54</v>
      </c>
      <c r="K7473" s="23">
        <v>258969.56</v>
      </c>
      <c r="L7473" s="23" t="s">
        <v>55</v>
      </c>
      <c r="M7473" s="23" t="s">
        <v>83</v>
      </c>
      <c r="N7473" s="27"/>
      <c r="O7473" s="23" t="s">
        <v>56</v>
      </c>
      <c r="P7473" t="str">
        <f t="shared" si="116"/>
        <v>INSERT INTO @DataTable (Deal, AdvanceDate, PROV, DealPurpose, RateType, BEACON, LTV, TDS, GDS, InsuranceType, PrincipalBalance, OccupancyType, AccountStatus, Closed_Date, DelinquencyBucket) VALUES (7472, '2015-06-24', 'AB', 'Purchase', 'Fixed', 778, 69.5, 36.83, 25.69, 'Conv', 258969.56, 'Owner-Occupied', 'Open', '1900-01-00', 'Current');</v>
      </c>
    </row>
    <row r="7474" spans="1:16" x14ac:dyDescent="0.35">
      <c r="A7474" s="19">
        <v>7473</v>
      </c>
      <c r="B7474" s="18">
        <v>41215</v>
      </c>
      <c r="C7474" s="19" t="s">
        <v>57</v>
      </c>
      <c r="D7474" s="19" t="s">
        <v>61</v>
      </c>
      <c r="E7474" s="19" t="s">
        <v>53</v>
      </c>
      <c r="F7474" s="19">
        <v>715</v>
      </c>
      <c r="G7474" s="19">
        <v>95</v>
      </c>
      <c r="H7474" s="19">
        <v>43.27</v>
      </c>
      <c r="I7474" s="19">
        <v>26.26</v>
      </c>
      <c r="J7474" s="19" t="s">
        <v>60</v>
      </c>
      <c r="K7474" s="20">
        <v>251139.52</v>
      </c>
      <c r="L7474" s="20" t="s">
        <v>55</v>
      </c>
      <c r="M7474" s="20" t="s">
        <v>83</v>
      </c>
      <c r="N7474" s="26"/>
      <c r="O7474" s="20" t="s">
        <v>56</v>
      </c>
      <c r="P7474" t="str">
        <f t="shared" si="116"/>
        <v>INSERT INTO @DataTable (Deal, AdvanceDate, PROV, DealPurpose, RateType, BEACON, LTV, TDS, GDS, InsuranceType, PrincipalBalance, OccupancyType, AccountStatus, Closed_Date, DelinquencyBucket) VALUES (7473, '2012-11-02', 'ON', 'Purchase', 'Fixed', 715, 95, 43.27, 26.26, 'HiRatio', 251139.52, 'Owner-Occupied', 'Open', '1900-01-00', 'Current');</v>
      </c>
    </row>
    <row r="7475" spans="1:16" x14ac:dyDescent="0.35">
      <c r="A7475" s="22">
        <v>7474</v>
      </c>
      <c r="B7475" s="21">
        <v>42055</v>
      </c>
      <c r="C7475" s="22" t="s">
        <v>58</v>
      </c>
      <c r="D7475" s="22" t="s">
        <v>52</v>
      </c>
      <c r="E7475" s="22" t="s">
        <v>53</v>
      </c>
      <c r="F7475" s="22">
        <v>685</v>
      </c>
      <c r="G7475" s="22">
        <v>75</v>
      </c>
      <c r="H7475" s="22">
        <v>35.81</v>
      </c>
      <c r="I7475" s="22">
        <v>30.07</v>
      </c>
      <c r="J7475" s="22" t="s">
        <v>54</v>
      </c>
      <c r="K7475" s="23">
        <v>209000.16</v>
      </c>
      <c r="L7475" s="23" t="s">
        <v>55</v>
      </c>
      <c r="M7475" s="23" t="s">
        <v>83</v>
      </c>
      <c r="N7475" s="27"/>
      <c r="O7475" s="23" t="s">
        <v>56</v>
      </c>
      <c r="P7475" t="str">
        <f t="shared" si="116"/>
        <v>INSERT INTO @DataTable (Deal, AdvanceDate, PROV, DealPurpose, RateType, BEACON, LTV, TDS, GDS, InsuranceType, PrincipalBalance, OccupancyType, AccountStatus, Closed_Date, DelinquencyBucket) VALUES (7474, '2015-02-20', 'BC', 'Refinance External', 'Fixed', 685, 75, 35.81, 30.07, 'Conv', 209000.16, 'Owner-Occupied', 'Open', '1900-01-00', 'Current');</v>
      </c>
    </row>
    <row r="7476" spans="1:16" x14ac:dyDescent="0.35">
      <c r="A7476" s="19">
        <v>7475</v>
      </c>
      <c r="B7476" s="18">
        <v>41879</v>
      </c>
      <c r="C7476" s="19" t="s">
        <v>57</v>
      </c>
      <c r="D7476" s="19" t="s">
        <v>61</v>
      </c>
      <c r="E7476" s="19" t="s">
        <v>40</v>
      </c>
      <c r="F7476" s="19">
        <v>718</v>
      </c>
      <c r="G7476" s="19">
        <v>95</v>
      </c>
      <c r="H7476" s="19">
        <v>37.619999999999997</v>
      </c>
      <c r="I7476" s="19">
        <v>30.24</v>
      </c>
      <c r="J7476" s="19" t="s">
        <v>60</v>
      </c>
      <c r="K7476" s="20">
        <v>192301.45</v>
      </c>
      <c r="L7476" s="20" t="s">
        <v>55</v>
      </c>
      <c r="M7476" s="20" t="s">
        <v>83</v>
      </c>
      <c r="N7476" s="26"/>
      <c r="O7476" s="20" t="s">
        <v>56</v>
      </c>
      <c r="P7476" t="str">
        <f t="shared" si="116"/>
        <v>INSERT INTO @DataTable (Deal, AdvanceDate, PROV, DealPurpose, RateType, BEACON, LTV, TDS, GDS, InsuranceType, PrincipalBalance, OccupancyType, AccountStatus, Closed_Date, DelinquencyBucket) VALUES (7475, '2014-08-28', 'ON', 'Purchase', 'ARM', 718, 95, 37.62, 30.24, 'HiRatio', 192301.45, 'Owner-Occupied', 'Open', '1900-01-00', 'Current');</v>
      </c>
    </row>
    <row r="7477" spans="1:16" x14ac:dyDescent="0.35">
      <c r="A7477" s="22">
        <v>7476</v>
      </c>
      <c r="B7477" s="21">
        <v>42117</v>
      </c>
      <c r="C7477" s="22" t="s">
        <v>57</v>
      </c>
      <c r="D7477" s="22" t="s">
        <v>52</v>
      </c>
      <c r="E7477" s="22" t="s">
        <v>53</v>
      </c>
      <c r="F7477" s="22">
        <v>774</v>
      </c>
      <c r="G7477" s="22">
        <v>61.54</v>
      </c>
      <c r="H7477" s="22">
        <v>24.47</v>
      </c>
      <c r="I7477" s="22">
        <v>18.739999999999998</v>
      </c>
      <c r="J7477" s="22" t="s">
        <v>54</v>
      </c>
      <c r="K7477" s="23">
        <v>159002.12</v>
      </c>
      <c r="L7477" s="23" t="s">
        <v>55</v>
      </c>
      <c r="M7477" s="23" t="s">
        <v>83</v>
      </c>
      <c r="N7477" s="27"/>
      <c r="O7477" s="23" t="s">
        <v>56</v>
      </c>
      <c r="P7477" t="str">
        <f t="shared" si="116"/>
        <v>INSERT INTO @DataTable (Deal, AdvanceDate, PROV, DealPurpose, RateType, BEACON, LTV, TDS, GDS, InsuranceType, PrincipalBalance, OccupancyType, AccountStatus, Closed_Date, DelinquencyBucket) VALUES (7476, '2015-04-23', 'ON', 'Refinance External', 'Fixed', 774, 61.54, 24.47, 18.74, 'Conv', 159002.12, 'Owner-Occupied', 'Open', '1900-01-00', 'Current');</v>
      </c>
    </row>
    <row r="7478" spans="1:16" x14ac:dyDescent="0.35">
      <c r="A7478" s="19">
        <v>7477</v>
      </c>
      <c r="B7478" s="18">
        <v>42537</v>
      </c>
      <c r="C7478" s="19" t="s">
        <v>57</v>
      </c>
      <c r="D7478" s="19" t="s">
        <v>61</v>
      </c>
      <c r="E7478" s="19" t="s">
        <v>53</v>
      </c>
      <c r="F7478" s="19">
        <v>690</v>
      </c>
      <c r="G7478" s="19">
        <v>95</v>
      </c>
      <c r="H7478" s="19">
        <v>43.94</v>
      </c>
      <c r="I7478" s="19">
        <v>36.99</v>
      </c>
      <c r="J7478" s="19" t="s">
        <v>60</v>
      </c>
      <c r="K7478" s="20">
        <v>290927.8</v>
      </c>
      <c r="L7478" s="20" t="s">
        <v>55</v>
      </c>
      <c r="M7478" s="20" t="s">
        <v>83</v>
      </c>
      <c r="N7478" s="26"/>
      <c r="O7478" s="20" t="s">
        <v>56</v>
      </c>
      <c r="P7478" t="str">
        <f t="shared" si="116"/>
        <v>INSERT INTO @DataTable (Deal, AdvanceDate, PROV, DealPurpose, RateType, BEACON, LTV, TDS, GDS, InsuranceType, PrincipalBalance, OccupancyType, AccountStatus, Closed_Date, DelinquencyBucket) VALUES (7477, '2016-06-16', 'ON', 'Purchase', 'Fixed', 690, 95, 43.94, 36.99, 'HiRatio', 290927.8, 'Owner-Occupied', 'Open', '1900-01-00', 'Current');</v>
      </c>
    </row>
    <row r="7479" spans="1:16" x14ac:dyDescent="0.35">
      <c r="A7479" s="22">
        <v>7478</v>
      </c>
      <c r="B7479" s="21">
        <v>41121</v>
      </c>
      <c r="C7479" s="22" t="s">
        <v>51</v>
      </c>
      <c r="D7479" s="22" t="s">
        <v>52</v>
      </c>
      <c r="E7479" s="22" t="s">
        <v>53</v>
      </c>
      <c r="F7479" s="22">
        <v>713</v>
      </c>
      <c r="G7479" s="22">
        <v>80</v>
      </c>
      <c r="H7479" s="22">
        <v>14.55</v>
      </c>
      <c r="I7479" s="22">
        <v>11.87</v>
      </c>
      <c r="J7479" s="22" t="s">
        <v>54</v>
      </c>
      <c r="K7479" s="23">
        <v>226966.57</v>
      </c>
      <c r="L7479" s="23" t="s">
        <v>55</v>
      </c>
      <c r="M7479" s="23" t="s">
        <v>83</v>
      </c>
      <c r="N7479" s="27"/>
      <c r="O7479" s="23" t="s">
        <v>56</v>
      </c>
      <c r="P7479" t="str">
        <f t="shared" si="116"/>
        <v>INSERT INTO @DataTable (Deal, AdvanceDate, PROV, DealPurpose, RateType, BEACON, LTV, TDS, GDS, InsuranceType, PrincipalBalance, OccupancyType, AccountStatus, Closed_Date, DelinquencyBucket) VALUES (7478, '2012-07-31', 'AB', 'Refinance External', 'Fixed', 713, 80, 14.55, 11.87, 'Conv', 226966.57, 'Owner-Occupied', 'Open', '1900-01-00', 'Current');</v>
      </c>
    </row>
    <row r="7480" spans="1:16" x14ac:dyDescent="0.35">
      <c r="A7480" s="19">
        <v>7479</v>
      </c>
      <c r="B7480" s="18">
        <v>42328</v>
      </c>
      <c r="C7480" s="19" t="s">
        <v>51</v>
      </c>
      <c r="D7480" s="19" t="s">
        <v>61</v>
      </c>
      <c r="E7480" s="19" t="s">
        <v>53</v>
      </c>
      <c r="F7480" s="19">
        <v>653</v>
      </c>
      <c r="G7480" s="19">
        <v>94.27</v>
      </c>
      <c r="H7480" s="19">
        <v>37.729999999999997</v>
      </c>
      <c r="I7480" s="19">
        <v>34.18</v>
      </c>
      <c r="J7480" s="19" t="s">
        <v>60</v>
      </c>
      <c r="K7480" s="20">
        <v>246918.19</v>
      </c>
      <c r="L7480" s="20" t="s">
        <v>55</v>
      </c>
      <c r="M7480" s="20" t="s">
        <v>83</v>
      </c>
      <c r="N7480" s="26"/>
      <c r="O7480" s="20" t="s">
        <v>56</v>
      </c>
      <c r="P7480" t="str">
        <f t="shared" si="116"/>
        <v>INSERT INTO @DataTable (Deal, AdvanceDate, PROV, DealPurpose, RateType, BEACON, LTV, TDS, GDS, InsuranceType, PrincipalBalance, OccupancyType, AccountStatus, Closed_Date, DelinquencyBucket) VALUES (7479, '2015-11-20', 'AB', 'Purchase', 'Fixed', 653, 94.27, 37.73, 34.18, 'HiRatio', 246918.19, 'Owner-Occupied', 'Open', '1900-01-00', 'Current');</v>
      </c>
    </row>
    <row r="7481" spans="1:16" x14ac:dyDescent="0.35">
      <c r="A7481" s="22">
        <v>7480</v>
      </c>
      <c r="B7481" s="21">
        <v>42545</v>
      </c>
      <c r="C7481" s="22" t="s">
        <v>51</v>
      </c>
      <c r="D7481" s="22" t="s">
        <v>59</v>
      </c>
      <c r="E7481" s="22" t="s">
        <v>40</v>
      </c>
      <c r="F7481" s="22">
        <v>796</v>
      </c>
      <c r="G7481" s="22">
        <v>86.78</v>
      </c>
      <c r="H7481" s="22">
        <v>28.8</v>
      </c>
      <c r="I7481" s="22">
        <v>21.03</v>
      </c>
      <c r="J7481" s="22" t="s">
        <v>60</v>
      </c>
      <c r="K7481" s="23">
        <v>450327.23</v>
      </c>
      <c r="L7481" s="23" t="s">
        <v>55</v>
      </c>
      <c r="M7481" s="23" t="s">
        <v>83</v>
      </c>
      <c r="N7481" s="27"/>
      <c r="O7481" s="23" t="s">
        <v>56</v>
      </c>
      <c r="P7481" t="str">
        <f t="shared" si="116"/>
        <v>INSERT INTO @DataTable (Deal, AdvanceDate, PROV, DealPurpose, RateType, BEACON, LTV, TDS, GDS, InsuranceType, PrincipalBalance, OccupancyType, AccountStatus, Closed_Date, DelinquencyBucket) VALUES (7480, '2016-06-24', 'AB', 'Transfer', 'ARM', 796, 86.78, 28.8, 21.03, 'HiRatio', 450327.23, 'Owner-Occupied', 'Open', '1900-01-00', 'Current');</v>
      </c>
    </row>
    <row r="7482" spans="1:16" x14ac:dyDescent="0.35">
      <c r="A7482" s="19">
        <v>7481</v>
      </c>
      <c r="B7482" s="18">
        <v>42333</v>
      </c>
      <c r="C7482" s="19" t="s">
        <v>58</v>
      </c>
      <c r="D7482" s="19" t="s">
        <v>61</v>
      </c>
      <c r="E7482" s="19" t="s">
        <v>53</v>
      </c>
      <c r="F7482" s="19">
        <v>802</v>
      </c>
      <c r="G7482" s="19">
        <v>48.15</v>
      </c>
      <c r="H7482" s="19">
        <v>35.340000000000003</v>
      </c>
      <c r="I7482" s="19">
        <v>34.22</v>
      </c>
      <c r="J7482" s="19" t="s">
        <v>54</v>
      </c>
      <c r="K7482" s="20">
        <v>590039.41</v>
      </c>
      <c r="L7482" s="20" t="s">
        <v>55</v>
      </c>
      <c r="M7482" s="20" t="s">
        <v>83</v>
      </c>
      <c r="N7482" s="26"/>
      <c r="O7482" s="20" t="s">
        <v>56</v>
      </c>
      <c r="P7482" t="str">
        <f t="shared" si="116"/>
        <v>INSERT INTO @DataTable (Deal, AdvanceDate, PROV, DealPurpose, RateType, BEACON, LTV, TDS, GDS, InsuranceType, PrincipalBalance, OccupancyType, AccountStatus, Closed_Date, DelinquencyBucket) VALUES (7481, '2015-11-25', 'BC', 'Purchase', 'Fixed', 802, 48.15, 35.34, 34.22, 'Conv', 590039.41, 'Owner-Occupied', 'Open', '1900-01-00', 'Current');</v>
      </c>
    </row>
    <row r="7483" spans="1:16" x14ac:dyDescent="0.35">
      <c r="A7483" s="22">
        <v>7482</v>
      </c>
      <c r="B7483" s="21">
        <v>42608</v>
      </c>
      <c r="C7483" s="22" t="s">
        <v>51</v>
      </c>
      <c r="D7483" s="22" t="s">
        <v>61</v>
      </c>
      <c r="E7483" s="22" t="s">
        <v>53</v>
      </c>
      <c r="F7483" s="22">
        <v>655</v>
      </c>
      <c r="G7483" s="22">
        <v>90</v>
      </c>
      <c r="H7483" s="22">
        <v>32.46</v>
      </c>
      <c r="I7483" s="22">
        <v>31.72</v>
      </c>
      <c r="J7483" s="22" t="s">
        <v>60</v>
      </c>
      <c r="K7483" s="23">
        <v>397906.3</v>
      </c>
      <c r="L7483" s="23" t="s">
        <v>55</v>
      </c>
      <c r="M7483" s="23" t="s">
        <v>83</v>
      </c>
      <c r="N7483" s="27"/>
      <c r="O7483" s="23" t="s">
        <v>56</v>
      </c>
      <c r="P7483" t="str">
        <f t="shared" si="116"/>
        <v>INSERT INTO @DataTable (Deal, AdvanceDate, PROV, DealPurpose, RateType, BEACON, LTV, TDS, GDS, InsuranceType, PrincipalBalance, OccupancyType, AccountStatus, Closed_Date, DelinquencyBucket) VALUES (7482, '2016-08-26', 'AB', 'Purchase', 'Fixed', 655, 90, 32.46, 31.72, 'HiRatio', 397906.3, 'Owner-Occupied', 'Open', '1900-01-00', 'Current');</v>
      </c>
    </row>
    <row r="7484" spans="1:16" x14ac:dyDescent="0.35">
      <c r="A7484" s="19">
        <v>7483</v>
      </c>
      <c r="B7484" s="18">
        <v>42233</v>
      </c>
      <c r="C7484" s="19" t="s">
        <v>51</v>
      </c>
      <c r="D7484" s="19" t="s">
        <v>52</v>
      </c>
      <c r="E7484" s="19" t="s">
        <v>53</v>
      </c>
      <c r="F7484" s="19">
        <v>685</v>
      </c>
      <c r="G7484" s="19">
        <v>39.53</v>
      </c>
      <c r="H7484" s="19">
        <v>35.96</v>
      </c>
      <c r="I7484" s="19">
        <v>34.43</v>
      </c>
      <c r="J7484" s="19" t="s">
        <v>54</v>
      </c>
      <c r="K7484" s="20">
        <v>0</v>
      </c>
      <c r="L7484" s="20" t="s">
        <v>55</v>
      </c>
      <c r="M7484" s="20" t="s">
        <v>84</v>
      </c>
      <c r="N7484" s="26">
        <v>42670</v>
      </c>
      <c r="O7484" s="20" t="s">
        <v>56</v>
      </c>
      <c r="P7484" t="str">
        <f t="shared" si="116"/>
        <v>INSERT INTO @DataTable (Deal, AdvanceDate, PROV, DealPurpose, RateType, BEACON, LTV, TDS, GDS, InsuranceType, PrincipalBalance, OccupancyType, AccountStatus, Closed_Date, DelinquencyBucket) VALUES (7483, '2015-08-17', 'AB', 'Refinance External', 'Fixed', 685, 39.53, 35.96, 34.43, 'Conv', 0, 'Owner-Occupied', 'Closed', '2016-10-27', 'Current');</v>
      </c>
    </row>
    <row r="7485" spans="1:16" x14ac:dyDescent="0.35">
      <c r="A7485" s="22">
        <v>7484</v>
      </c>
      <c r="B7485" s="21">
        <v>42094</v>
      </c>
      <c r="C7485" s="22" t="s">
        <v>57</v>
      </c>
      <c r="D7485" s="22" t="s">
        <v>61</v>
      </c>
      <c r="E7485" s="22" t="s">
        <v>53</v>
      </c>
      <c r="F7485" s="22">
        <v>704</v>
      </c>
      <c r="G7485" s="22">
        <v>80</v>
      </c>
      <c r="H7485" s="22">
        <v>36.520000000000003</v>
      </c>
      <c r="I7485" s="22">
        <v>24.88</v>
      </c>
      <c r="J7485" s="22" t="s">
        <v>54</v>
      </c>
      <c r="K7485" s="23">
        <v>383684.75</v>
      </c>
      <c r="L7485" s="23" t="s">
        <v>55</v>
      </c>
      <c r="M7485" s="23" t="s">
        <v>83</v>
      </c>
      <c r="N7485" s="27"/>
      <c r="O7485" s="23" t="s">
        <v>56</v>
      </c>
      <c r="P7485" t="str">
        <f t="shared" si="116"/>
        <v>INSERT INTO @DataTable (Deal, AdvanceDate, PROV, DealPurpose, RateType, BEACON, LTV, TDS, GDS, InsuranceType, PrincipalBalance, OccupancyType, AccountStatus, Closed_Date, DelinquencyBucket) VALUES (7484, '2015-03-31', 'ON', 'Purchase', 'Fixed', 704, 80, 36.52, 24.88, 'Conv', 383684.75, 'Owner-Occupied', 'Open', '1900-01-00', 'Current');</v>
      </c>
    </row>
    <row r="7486" spans="1:16" x14ac:dyDescent="0.35">
      <c r="A7486" s="19">
        <v>7485</v>
      </c>
      <c r="B7486" s="18">
        <v>42468</v>
      </c>
      <c r="C7486" s="19" t="s">
        <v>58</v>
      </c>
      <c r="D7486" s="19" t="s">
        <v>52</v>
      </c>
      <c r="E7486" s="19" t="s">
        <v>53</v>
      </c>
      <c r="F7486" s="19">
        <v>696</v>
      </c>
      <c r="G7486" s="19">
        <v>57.45</v>
      </c>
      <c r="H7486" s="19">
        <v>43.26</v>
      </c>
      <c r="I7486" s="19">
        <v>33.590000000000003</v>
      </c>
      <c r="J7486" s="19" t="s">
        <v>54</v>
      </c>
      <c r="K7486" s="20">
        <v>132517.88</v>
      </c>
      <c r="L7486" s="20" t="s">
        <v>55</v>
      </c>
      <c r="M7486" s="20" t="s">
        <v>83</v>
      </c>
      <c r="N7486" s="26"/>
      <c r="O7486" s="20" t="s">
        <v>56</v>
      </c>
      <c r="P7486" t="str">
        <f t="shared" si="116"/>
        <v>INSERT INTO @DataTable (Deal, AdvanceDate, PROV, DealPurpose, RateType, BEACON, LTV, TDS, GDS, InsuranceType, PrincipalBalance, OccupancyType, AccountStatus, Closed_Date, DelinquencyBucket) VALUES (7485, '2016-04-08', 'BC', 'Refinance External', 'Fixed', 696, 57.45, 43.26, 33.59, 'Conv', 132517.88, 'Owner-Occupied', 'Open', '1900-01-00', 'Current');</v>
      </c>
    </row>
    <row r="7487" spans="1:16" x14ac:dyDescent="0.35">
      <c r="A7487" s="22">
        <v>7486</v>
      </c>
      <c r="B7487" s="21">
        <v>42433</v>
      </c>
      <c r="C7487" s="22" t="s">
        <v>57</v>
      </c>
      <c r="D7487" s="22" t="s">
        <v>52</v>
      </c>
      <c r="E7487" s="22" t="s">
        <v>40</v>
      </c>
      <c r="F7487" s="22">
        <v>707</v>
      </c>
      <c r="G7487" s="22">
        <v>67.06</v>
      </c>
      <c r="H7487" s="22">
        <v>26.02</v>
      </c>
      <c r="I7487" s="22">
        <v>26.02</v>
      </c>
      <c r="J7487" s="22" t="s">
        <v>54</v>
      </c>
      <c r="K7487" s="23">
        <v>555093.69999999995</v>
      </c>
      <c r="L7487" s="23" t="s">
        <v>55</v>
      </c>
      <c r="M7487" s="23" t="s">
        <v>83</v>
      </c>
      <c r="N7487" s="27"/>
      <c r="O7487" s="23" t="s">
        <v>56</v>
      </c>
      <c r="P7487" t="str">
        <f t="shared" si="116"/>
        <v>INSERT INTO @DataTable (Deal, AdvanceDate, PROV, DealPurpose, RateType, BEACON, LTV, TDS, GDS, InsuranceType, PrincipalBalance, OccupancyType, AccountStatus, Closed_Date, DelinquencyBucket) VALUES (7486, '2016-03-04', 'ON', 'Refinance External', 'ARM', 707, 67.06, 26.02, 26.02, 'Conv', 555093.7, 'Owner-Occupied', 'Open', '1900-01-00', 'Current');</v>
      </c>
    </row>
    <row r="7488" spans="1:16" x14ac:dyDescent="0.35">
      <c r="A7488" s="19">
        <v>7487</v>
      </c>
      <c r="B7488" s="18">
        <v>42384</v>
      </c>
      <c r="C7488" s="19" t="s">
        <v>51</v>
      </c>
      <c r="D7488" s="19" t="s">
        <v>52</v>
      </c>
      <c r="E7488" s="19" t="s">
        <v>53</v>
      </c>
      <c r="F7488" s="19">
        <v>786</v>
      </c>
      <c r="G7488" s="19">
        <v>64.97</v>
      </c>
      <c r="H7488" s="19">
        <v>17.02</v>
      </c>
      <c r="I7488" s="19">
        <v>13.99</v>
      </c>
      <c r="J7488" s="19" t="s">
        <v>54</v>
      </c>
      <c r="K7488" s="20">
        <v>579378.36</v>
      </c>
      <c r="L7488" s="20" t="s">
        <v>55</v>
      </c>
      <c r="M7488" s="20" t="s">
        <v>83</v>
      </c>
      <c r="N7488" s="26"/>
      <c r="O7488" s="20" t="s">
        <v>56</v>
      </c>
      <c r="P7488" t="str">
        <f t="shared" si="116"/>
        <v>INSERT INTO @DataTable (Deal, AdvanceDate, PROV, DealPurpose, RateType, BEACON, LTV, TDS, GDS, InsuranceType, PrincipalBalance, OccupancyType, AccountStatus, Closed_Date, DelinquencyBucket) VALUES (7487, '2016-01-15', 'AB', 'Refinance External', 'Fixed', 786, 64.97, 17.02, 13.99, 'Conv', 579378.36, 'Owner-Occupied', 'Open', '1900-01-00', 'Current');</v>
      </c>
    </row>
    <row r="7489" spans="1:16" x14ac:dyDescent="0.35">
      <c r="A7489" s="22">
        <v>7488</v>
      </c>
      <c r="B7489" s="21">
        <v>42578</v>
      </c>
      <c r="C7489" s="22" t="s">
        <v>58</v>
      </c>
      <c r="D7489" s="22" t="s">
        <v>71</v>
      </c>
      <c r="E7489" s="22" t="s">
        <v>53</v>
      </c>
      <c r="F7489" s="22">
        <v>722</v>
      </c>
      <c r="G7489" s="22">
        <v>70</v>
      </c>
      <c r="H7489" s="22">
        <v>32.340000000000003</v>
      </c>
      <c r="I7489" s="22">
        <v>30.32</v>
      </c>
      <c r="J7489" s="22" t="s">
        <v>54</v>
      </c>
      <c r="K7489" s="23">
        <v>415070.2</v>
      </c>
      <c r="L7489" s="23" t="s">
        <v>55</v>
      </c>
      <c r="M7489" s="23" t="s">
        <v>83</v>
      </c>
      <c r="N7489" s="27"/>
      <c r="O7489" s="23" t="s">
        <v>56</v>
      </c>
      <c r="P7489" t="str">
        <f t="shared" si="116"/>
        <v>INSERT INTO @DataTable (Deal, AdvanceDate, PROV, DealPurpose, RateType, BEACON, LTV, TDS, GDS, InsuranceType, PrincipalBalance, OccupancyType, AccountStatus, Closed_Date, DelinquencyBucket) VALUES (7488, '2016-07-27', 'BC', 'Refinance Existing Client', 'Fixed', 722, 70, 32.34, 30.32, 'Conv', 415070.2, 'Owner-Occupied', 'Open', '1900-01-00', 'Current');</v>
      </c>
    </row>
    <row r="7490" spans="1:16" x14ac:dyDescent="0.35">
      <c r="A7490" s="19">
        <v>7489</v>
      </c>
      <c r="B7490" s="18">
        <v>41522</v>
      </c>
      <c r="C7490" s="19" t="s">
        <v>57</v>
      </c>
      <c r="D7490" s="19" t="s">
        <v>61</v>
      </c>
      <c r="E7490" s="19" t="s">
        <v>40</v>
      </c>
      <c r="F7490" s="19">
        <v>0</v>
      </c>
      <c r="G7490" s="19">
        <v>65</v>
      </c>
      <c r="H7490" s="19">
        <v>38.03</v>
      </c>
      <c r="I7490" s="19">
        <v>8.56</v>
      </c>
      <c r="J7490" s="19" t="s">
        <v>54</v>
      </c>
      <c r="K7490" s="20">
        <v>118080.32000000001</v>
      </c>
      <c r="L7490" s="20" t="s">
        <v>62</v>
      </c>
      <c r="M7490" s="20" t="s">
        <v>83</v>
      </c>
      <c r="N7490" s="26"/>
      <c r="O7490" s="20" t="s">
        <v>56</v>
      </c>
      <c r="P7490" t="str">
        <f t="shared" si="116"/>
        <v>INSERT INTO @DataTable (Deal, AdvanceDate, PROV, DealPurpose, RateType, BEACON, LTV, TDS, GDS, InsuranceType, PrincipalBalance, OccupancyType, AccountStatus, Closed_Date, DelinquencyBucket) VALUES (7489, '2013-09-05', 'ON', 'Purchase', 'ARM', 0, 65, 38.03, 8.56, 'Conv', 118080.32, 'Rental', 'Open', '1900-01-00', 'Current');</v>
      </c>
    </row>
    <row r="7491" spans="1:16" x14ac:dyDescent="0.35">
      <c r="A7491" s="22">
        <v>7490</v>
      </c>
      <c r="B7491" s="21">
        <v>42471</v>
      </c>
      <c r="C7491" s="22" t="s">
        <v>58</v>
      </c>
      <c r="D7491" s="22" t="s">
        <v>59</v>
      </c>
      <c r="E7491" s="22" t="s">
        <v>40</v>
      </c>
      <c r="F7491" s="22">
        <v>822</v>
      </c>
      <c r="G7491" s="22">
        <v>71.44</v>
      </c>
      <c r="H7491" s="22">
        <v>23.56</v>
      </c>
      <c r="I7491" s="22">
        <v>18.850000000000001</v>
      </c>
      <c r="J7491" s="22" t="s">
        <v>54</v>
      </c>
      <c r="K7491" s="23">
        <v>298218.73</v>
      </c>
      <c r="L7491" s="23" t="s">
        <v>55</v>
      </c>
      <c r="M7491" s="23" t="s">
        <v>83</v>
      </c>
      <c r="N7491" s="27"/>
      <c r="O7491" s="23" t="s">
        <v>56</v>
      </c>
      <c r="P7491" t="str">
        <f t="shared" ref="P7491:P7554" si="117">"INSERT INTO @DataTable (Deal, AdvanceDate, PROV, DealPurpose, RateType, BEACON, LTV, TDS, GDS, InsuranceType, PrincipalBalance, OccupancyType, AccountStatus, Closed_Date, DelinquencyBucket) VALUES (" &amp; A7491 &amp; ", " &amp; "'" &amp; TEXT(B7491, "yyyy-mm-dd") &amp; "', '" &amp; C7491 &amp; "', '" &amp; D7491 &amp; "', '" &amp; E7491 &amp; "', " &amp; F7491 &amp; ", " &amp; G7491 &amp; ", " &amp; H7491 &amp; ", " &amp; I7491 &amp; ", '" &amp; J7491 &amp; "', " &amp; K7491 &amp; ", '" &amp; L7491 &amp; "', '" &amp; M7491 &amp; "', '" &amp;TEXT(N7491, "yyyy-mm-dd") &amp; "', '" &amp; O7491 &amp; "');"</f>
        <v>INSERT INTO @DataTable (Deal, AdvanceDate, PROV, DealPurpose, RateType, BEACON, LTV, TDS, GDS, InsuranceType, PrincipalBalance, OccupancyType, AccountStatus, Closed_Date, DelinquencyBucket) VALUES (7490, '2016-04-11', 'BC', 'Transfer', 'ARM', 822, 71.44, 23.56, 18.85, 'Conv', 298218.73, 'Owner-Occupied', 'Open', '1900-01-00', 'Current');</v>
      </c>
    </row>
    <row r="7492" spans="1:16" x14ac:dyDescent="0.35">
      <c r="A7492" s="19">
        <v>7491</v>
      </c>
      <c r="B7492" s="18">
        <v>42090</v>
      </c>
      <c r="C7492" s="19" t="s">
        <v>57</v>
      </c>
      <c r="D7492" s="19" t="s">
        <v>61</v>
      </c>
      <c r="E7492" s="19" t="s">
        <v>40</v>
      </c>
      <c r="F7492" s="19">
        <v>742</v>
      </c>
      <c r="G7492" s="19">
        <v>75</v>
      </c>
      <c r="H7492" s="19">
        <v>24.1</v>
      </c>
      <c r="I7492" s="19">
        <v>20.82</v>
      </c>
      <c r="J7492" s="19" t="s">
        <v>54</v>
      </c>
      <c r="K7492" s="20">
        <v>206223.71</v>
      </c>
      <c r="L7492" s="20" t="s">
        <v>55</v>
      </c>
      <c r="M7492" s="20" t="s">
        <v>83</v>
      </c>
      <c r="N7492" s="26"/>
      <c r="O7492" s="20" t="s">
        <v>56</v>
      </c>
      <c r="P7492" t="str">
        <f t="shared" si="117"/>
        <v>INSERT INTO @DataTable (Deal, AdvanceDate, PROV, DealPurpose, RateType, BEACON, LTV, TDS, GDS, InsuranceType, PrincipalBalance, OccupancyType, AccountStatus, Closed_Date, DelinquencyBucket) VALUES (7491, '2015-03-27', 'ON', 'Purchase', 'ARM', 742, 75, 24.1, 20.82, 'Conv', 206223.71, 'Owner-Occupied', 'Open', '1900-01-00', 'Current');</v>
      </c>
    </row>
    <row r="7493" spans="1:16" x14ac:dyDescent="0.35">
      <c r="A7493" s="22">
        <v>7492</v>
      </c>
      <c r="B7493" s="21">
        <v>42094</v>
      </c>
      <c r="C7493" s="22" t="s">
        <v>63</v>
      </c>
      <c r="D7493" s="22" t="s">
        <v>52</v>
      </c>
      <c r="E7493" s="22" t="s">
        <v>40</v>
      </c>
      <c r="F7493" s="22">
        <v>733</v>
      </c>
      <c r="G7493" s="22">
        <v>79.69</v>
      </c>
      <c r="H7493" s="22">
        <v>33.01</v>
      </c>
      <c r="I7493" s="22">
        <v>22.02</v>
      </c>
      <c r="J7493" s="22" t="s">
        <v>54</v>
      </c>
      <c r="K7493" s="23">
        <v>383258.3</v>
      </c>
      <c r="L7493" s="23" t="s">
        <v>55</v>
      </c>
      <c r="M7493" s="23" t="s">
        <v>83</v>
      </c>
      <c r="N7493" s="27"/>
      <c r="O7493" s="23" t="s">
        <v>56</v>
      </c>
      <c r="P7493" t="str">
        <f t="shared" si="117"/>
        <v>INSERT INTO @DataTable (Deal, AdvanceDate, PROV, DealPurpose, RateType, BEACON, LTV, TDS, GDS, InsuranceType, PrincipalBalance, OccupancyType, AccountStatus, Closed_Date, DelinquencyBucket) VALUES (7492, '2015-03-31', 'SK', 'Refinance External', 'ARM', 733, 79.69, 33.01, 22.02, 'Conv', 383258.3, 'Owner-Occupied', 'Open', '1900-01-00', 'Current');</v>
      </c>
    </row>
    <row r="7494" spans="1:16" x14ac:dyDescent="0.35">
      <c r="A7494" s="19">
        <v>7493</v>
      </c>
      <c r="B7494" s="18">
        <v>42062</v>
      </c>
      <c r="C7494" s="19" t="s">
        <v>58</v>
      </c>
      <c r="D7494" s="19" t="s">
        <v>52</v>
      </c>
      <c r="E7494" s="19" t="s">
        <v>40</v>
      </c>
      <c r="F7494" s="19">
        <v>713</v>
      </c>
      <c r="G7494" s="19">
        <v>66.67</v>
      </c>
      <c r="H7494" s="19">
        <v>30.57</v>
      </c>
      <c r="I7494" s="19">
        <v>30.34</v>
      </c>
      <c r="J7494" s="19" t="s">
        <v>54</v>
      </c>
      <c r="K7494" s="20">
        <v>264025.37</v>
      </c>
      <c r="L7494" s="20" t="s">
        <v>55</v>
      </c>
      <c r="M7494" s="20" t="s">
        <v>83</v>
      </c>
      <c r="N7494" s="26"/>
      <c r="O7494" s="20" t="s">
        <v>56</v>
      </c>
      <c r="P7494" t="str">
        <f t="shared" si="117"/>
        <v>INSERT INTO @DataTable (Deal, AdvanceDate, PROV, DealPurpose, RateType, BEACON, LTV, TDS, GDS, InsuranceType, PrincipalBalance, OccupancyType, AccountStatus, Closed_Date, DelinquencyBucket) VALUES (7493, '2015-02-27', 'BC', 'Refinance External', 'ARM', 713, 66.67, 30.57, 30.34, 'Conv', 264025.37, 'Owner-Occupied', 'Open', '1900-01-00', 'Current');</v>
      </c>
    </row>
    <row r="7495" spans="1:16" x14ac:dyDescent="0.35">
      <c r="A7495" s="22">
        <v>7494</v>
      </c>
      <c r="B7495" s="21">
        <v>41912</v>
      </c>
      <c r="C7495" s="22" t="s">
        <v>58</v>
      </c>
      <c r="D7495" s="22" t="s">
        <v>61</v>
      </c>
      <c r="E7495" s="22" t="s">
        <v>53</v>
      </c>
      <c r="F7495" s="22">
        <v>811</v>
      </c>
      <c r="G7495" s="22">
        <v>95</v>
      </c>
      <c r="H7495" s="22">
        <v>38.54</v>
      </c>
      <c r="I7495" s="22">
        <v>37.82</v>
      </c>
      <c r="J7495" s="22" t="s">
        <v>60</v>
      </c>
      <c r="K7495" s="23">
        <v>352217.02</v>
      </c>
      <c r="L7495" s="23" t="s">
        <v>55</v>
      </c>
      <c r="M7495" s="23" t="s">
        <v>83</v>
      </c>
      <c r="N7495" s="27"/>
      <c r="O7495" s="23" t="s">
        <v>56</v>
      </c>
      <c r="P7495" t="str">
        <f t="shared" si="117"/>
        <v>INSERT INTO @DataTable (Deal, AdvanceDate, PROV, DealPurpose, RateType, BEACON, LTV, TDS, GDS, InsuranceType, PrincipalBalance, OccupancyType, AccountStatus, Closed_Date, DelinquencyBucket) VALUES (7494, '2014-09-30', 'BC', 'Purchase', 'Fixed', 811, 95, 38.54, 37.82, 'HiRatio', 352217.02, 'Owner-Occupied', 'Open', '1900-01-00', 'Current');</v>
      </c>
    </row>
    <row r="7496" spans="1:16" x14ac:dyDescent="0.35">
      <c r="A7496" s="19">
        <v>7495</v>
      </c>
      <c r="B7496" s="18">
        <v>41866</v>
      </c>
      <c r="C7496" s="19" t="s">
        <v>57</v>
      </c>
      <c r="D7496" s="19" t="s">
        <v>52</v>
      </c>
      <c r="E7496" s="19" t="s">
        <v>40</v>
      </c>
      <c r="F7496" s="19">
        <v>666</v>
      </c>
      <c r="G7496" s="19">
        <v>80</v>
      </c>
      <c r="H7496" s="19">
        <v>27.13</v>
      </c>
      <c r="I7496" s="19">
        <v>16.88</v>
      </c>
      <c r="J7496" s="19" t="s">
        <v>54</v>
      </c>
      <c r="K7496" s="20">
        <v>164748.20000000001</v>
      </c>
      <c r="L7496" s="20" t="s">
        <v>55</v>
      </c>
      <c r="M7496" s="20" t="s">
        <v>83</v>
      </c>
      <c r="N7496" s="26"/>
      <c r="O7496" s="20" t="s">
        <v>56</v>
      </c>
      <c r="P7496" t="str">
        <f t="shared" si="117"/>
        <v>INSERT INTO @DataTable (Deal, AdvanceDate, PROV, DealPurpose, RateType, BEACON, LTV, TDS, GDS, InsuranceType, PrincipalBalance, OccupancyType, AccountStatus, Closed_Date, DelinquencyBucket) VALUES (7495, '2014-08-15', 'ON', 'Refinance External', 'ARM', 666, 80, 27.13, 16.88, 'Conv', 164748.2, 'Owner-Occupied', 'Open', '1900-01-00', 'Current');</v>
      </c>
    </row>
    <row r="7497" spans="1:16" x14ac:dyDescent="0.35">
      <c r="A7497" s="22">
        <v>7496</v>
      </c>
      <c r="B7497" s="21">
        <v>41186</v>
      </c>
      <c r="C7497" s="22" t="s">
        <v>51</v>
      </c>
      <c r="D7497" s="22" t="s">
        <v>61</v>
      </c>
      <c r="E7497" s="22" t="s">
        <v>53</v>
      </c>
      <c r="F7497" s="22">
        <v>670</v>
      </c>
      <c r="G7497" s="22">
        <v>95</v>
      </c>
      <c r="H7497" s="22">
        <v>41.9</v>
      </c>
      <c r="I7497" s="22">
        <v>27.81</v>
      </c>
      <c r="J7497" s="22" t="s">
        <v>60</v>
      </c>
      <c r="K7497" s="23">
        <v>270196.15000000002</v>
      </c>
      <c r="L7497" s="23" t="s">
        <v>55</v>
      </c>
      <c r="M7497" s="23" t="s">
        <v>83</v>
      </c>
      <c r="N7497" s="27"/>
      <c r="O7497" s="23" t="s">
        <v>56</v>
      </c>
      <c r="P7497" t="str">
        <f t="shared" si="117"/>
        <v>INSERT INTO @DataTable (Deal, AdvanceDate, PROV, DealPurpose, RateType, BEACON, LTV, TDS, GDS, InsuranceType, PrincipalBalance, OccupancyType, AccountStatus, Closed_Date, DelinquencyBucket) VALUES (7496, '2012-10-04', 'AB', 'Purchase', 'Fixed', 670, 95, 41.9, 27.81, 'HiRatio', 270196.15, 'Owner-Occupied', 'Open', '1900-01-00', 'Current');</v>
      </c>
    </row>
    <row r="7498" spans="1:16" x14ac:dyDescent="0.35">
      <c r="A7498" s="19">
        <v>7497</v>
      </c>
      <c r="B7498" s="18">
        <v>42461</v>
      </c>
      <c r="C7498" s="19" t="s">
        <v>57</v>
      </c>
      <c r="D7498" s="19" t="s">
        <v>61</v>
      </c>
      <c r="E7498" s="19" t="s">
        <v>53</v>
      </c>
      <c r="F7498" s="19">
        <v>707</v>
      </c>
      <c r="G7498" s="19">
        <v>84.87</v>
      </c>
      <c r="H7498" s="19">
        <v>25.38</v>
      </c>
      <c r="I7498" s="19">
        <v>24.7</v>
      </c>
      <c r="J7498" s="19" t="s">
        <v>60</v>
      </c>
      <c r="K7498" s="20">
        <v>251050.08</v>
      </c>
      <c r="L7498" s="20" t="s">
        <v>55</v>
      </c>
      <c r="M7498" s="20" t="s">
        <v>83</v>
      </c>
      <c r="N7498" s="26"/>
      <c r="O7498" s="20" t="s">
        <v>56</v>
      </c>
      <c r="P7498" t="str">
        <f t="shared" si="117"/>
        <v>INSERT INTO @DataTable (Deal, AdvanceDate, PROV, DealPurpose, RateType, BEACON, LTV, TDS, GDS, InsuranceType, PrincipalBalance, OccupancyType, AccountStatus, Closed_Date, DelinquencyBucket) VALUES (7497, '2016-04-01', 'ON', 'Purchase', 'Fixed', 707, 84.87, 25.38, 24.7, 'HiRatio', 251050.08, 'Owner-Occupied', 'Open', '1900-01-00', 'Current');</v>
      </c>
    </row>
    <row r="7499" spans="1:16" x14ac:dyDescent="0.35">
      <c r="A7499" s="22">
        <v>7498</v>
      </c>
      <c r="B7499" s="21">
        <v>42185</v>
      </c>
      <c r="C7499" s="22" t="s">
        <v>63</v>
      </c>
      <c r="D7499" s="22" t="s">
        <v>64</v>
      </c>
      <c r="E7499" s="22" t="s">
        <v>53</v>
      </c>
      <c r="F7499" s="22">
        <v>804</v>
      </c>
      <c r="G7499" s="22">
        <v>95</v>
      </c>
      <c r="H7499" s="22">
        <v>34.5</v>
      </c>
      <c r="I7499" s="22">
        <v>34.159999999999997</v>
      </c>
      <c r="J7499" s="22" t="s">
        <v>60</v>
      </c>
      <c r="K7499" s="23">
        <v>142184.09</v>
      </c>
      <c r="L7499" s="23" t="s">
        <v>55</v>
      </c>
      <c r="M7499" s="23" t="s">
        <v>83</v>
      </c>
      <c r="N7499" s="27"/>
      <c r="O7499" s="23" t="s">
        <v>56</v>
      </c>
      <c r="P7499" t="str">
        <f t="shared" si="117"/>
        <v>INSERT INTO @DataTable (Deal, AdvanceDate, PROV, DealPurpose, RateType, BEACON, LTV, TDS, GDS, InsuranceType, PrincipalBalance, OccupancyType, AccountStatus, Closed_Date, DelinquencyBucket) VALUES (7498, '2015-06-30', 'SK', 'Purchase with Improvements', 'Fixed', 804, 95, 34.5, 34.16, 'HiRatio', 142184.09, 'Owner-Occupied', 'Open', '1900-01-00', 'Current');</v>
      </c>
    </row>
    <row r="7500" spans="1:16" x14ac:dyDescent="0.35">
      <c r="A7500" s="19">
        <v>7499</v>
      </c>
      <c r="B7500" s="18">
        <v>41656</v>
      </c>
      <c r="C7500" s="19" t="s">
        <v>57</v>
      </c>
      <c r="D7500" s="19" t="s">
        <v>52</v>
      </c>
      <c r="E7500" s="19" t="s">
        <v>40</v>
      </c>
      <c r="F7500" s="19">
        <v>688</v>
      </c>
      <c r="G7500" s="19">
        <v>74.959999999999994</v>
      </c>
      <c r="H7500" s="19">
        <v>35.299999999999997</v>
      </c>
      <c r="I7500" s="19">
        <v>32.72</v>
      </c>
      <c r="J7500" s="19" t="s">
        <v>54</v>
      </c>
      <c r="K7500" s="20">
        <v>317546.3</v>
      </c>
      <c r="L7500" s="20" t="s">
        <v>55</v>
      </c>
      <c r="M7500" s="20" t="s">
        <v>83</v>
      </c>
      <c r="N7500" s="26"/>
      <c r="O7500" s="20" t="s">
        <v>56</v>
      </c>
      <c r="P7500" t="str">
        <f t="shared" si="117"/>
        <v>INSERT INTO @DataTable (Deal, AdvanceDate, PROV, DealPurpose, RateType, BEACON, LTV, TDS, GDS, InsuranceType, PrincipalBalance, OccupancyType, AccountStatus, Closed_Date, DelinquencyBucket) VALUES (7499, '2014-01-17', 'ON', 'Refinance External', 'ARM', 688, 74.96, 35.3, 32.72, 'Conv', 317546.3, 'Owner-Occupied', 'Open', '1900-01-00', 'Current');</v>
      </c>
    </row>
    <row r="7501" spans="1:16" x14ac:dyDescent="0.35">
      <c r="A7501" s="22">
        <v>7500</v>
      </c>
      <c r="B7501" s="21">
        <v>42664</v>
      </c>
      <c r="C7501" s="22" t="s">
        <v>51</v>
      </c>
      <c r="D7501" s="22" t="s">
        <v>61</v>
      </c>
      <c r="E7501" s="22" t="s">
        <v>53</v>
      </c>
      <c r="F7501" s="22">
        <v>711</v>
      </c>
      <c r="G7501" s="22">
        <v>95</v>
      </c>
      <c r="H7501" s="22">
        <v>42.14</v>
      </c>
      <c r="I7501" s="22">
        <v>34.53</v>
      </c>
      <c r="J7501" s="22" t="s">
        <v>60</v>
      </c>
      <c r="K7501" s="23">
        <v>225797.42</v>
      </c>
      <c r="L7501" s="23" t="s">
        <v>55</v>
      </c>
      <c r="M7501" s="23" t="s">
        <v>83</v>
      </c>
      <c r="N7501" s="27"/>
      <c r="O7501" s="23" t="s">
        <v>56</v>
      </c>
      <c r="P7501" t="str">
        <f t="shared" si="117"/>
        <v>INSERT INTO @DataTable (Deal, AdvanceDate, PROV, DealPurpose, RateType, BEACON, LTV, TDS, GDS, InsuranceType, PrincipalBalance, OccupancyType, AccountStatus, Closed_Date, DelinquencyBucket) VALUES (7500, '2016-10-21', 'AB', 'Purchase', 'Fixed', 711, 95, 42.14, 34.53, 'HiRatio', 225797.42, 'Owner-Occupied', 'Open', '1900-01-00', 'Current');</v>
      </c>
    </row>
    <row r="7502" spans="1:16" x14ac:dyDescent="0.35">
      <c r="A7502" s="19">
        <v>7501</v>
      </c>
      <c r="B7502" s="18">
        <v>42468</v>
      </c>
      <c r="C7502" s="19" t="s">
        <v>58</v>
      </c>
      <c r="D7502" s="19" t="s">
        <v>52</v>
      </c>
      <c r="E7502" s="19" t="s">
        <v>40</v>
      </c>
      <c r="F7502" s="19">
        <v>801</v>
      </c>
      <c r="G7502" s="19">
        <v>62.98</v>
      </c>
      <c r="H7502" s="19">
        <v>32.119999999999997</v>
      </c>
      <c r="I7502" s="19">
        <v>30.64</v>
      </c>
      <c r="J7502" s="19" t="s">
        <v>54</v>
      </c>
      <c r="K7502" s="20">
        <v>289081.93</v>
      </c>
      <c r="L7502" s="20" t="s">
        <v>55</v>
      </c>
      <c r="M7502" s="20" t="s">
        <v>83</v>
      </c>
      <c r="N7502" s="26"/>
      <c r="O7502" s="20" t="s">
        <v>56</v>
      </c>
      <c r="P7502" t="str">
        <f t="shared" si="117"/>
        <v>INSERT INTO @DataTable (Deal, AdvanceDate, PROV, DealPurpose, RateType, BEACON, LTV, TDS, GDS, InsuranceType, PrincipalBalance, OccupancyType, AccountStatus, Closed_Date, DelinquencyBucket) VALUES (7501, '2016-04-08', 'BC', 'Refinance External', 'ARM', 801, 62.98, 32.12, 30.64, 'Conv', 289081.93, 'Owner-Occupied', 'Open', '1900-01-00', 'Current');</v>
      </c>
    </row>
    <row r="7503" spans="1:16" x14ac:dyDescent="0.35">
      <c r="A7503" s="22">
        <v>7502</v>
      </c>
      <c r="B7503" s="21">
        <v>41089</v>
      </c>
      <c r="C7503" s="22" t="s">
        <v>57</v>
      </c>
      <c r="D7503" s="22" t="s">
        <v>61</v>
      </c>
      <c r="E7503" s="22" t="s">
        <v>53</v>
      </c>
      <c r="F7503" s="22">
        <v>747</v>
      </c>
      <c r="G7503" s="22">
        <v>95</v>
      </c>
      <c r="H7503" s="22">
        <v>32.090000000000003</v>
      </c>
      <c r="I7503" s="22">
        <v>22.27</v>
      </c>
      <c r="J7503" s="22" t="s">
        <v>60</v>
      </c>
      <c r="K7503" s="23">
        <v>0</v>
      </c>
      <c r="L7503" s="23" t="s">
        <v>55</v>
      </c>
      <c r="M7503" s="23" t="s">
        <v>84</v>
      </c>
      <c r="N7503" s="27">
        <v>42401</v>
      </c>
      <c r="O7503" s="23" t="s">
        <v>56</v>
      </c>
      <c r="P7503" t="str">
        <f t="shared" si="117"/>
        <v>INSERT INTO @DataTable (Deal, AdvanceDate, PROV, DealPurpose, RateType, BEACON, LTV, TDS, GDS, InsuranceType, PrincipalBalance, OccupancyType, AccountStatus, Closed_Date, DelinquencyBucket) VALUES (7502, '2012-06-29', 'ON', 'Purchase', 'Fixed', 747, 95, 32.09, 22.27, 'HiRatio', 0, 'Owner-Occupied', 'Closed', '2016-02-01', 'Current');</v>
      </c>
    </row>
    <row r="7504" spans="1:16" x14ac:dyDescent="0.35">
      <c r="A7504" s="19">
        <v>7503</v>
      </c>
      <c r="B7504" s="18">
        <v>42426</v>
      </c>
      <c r="C7504" s="19" t="s">
        <v>58</v>
      </c>
      <c r="D7504" s="19" t="s">
        <v>61</v>
      </c>
      <c r="E7504" s="19" t="s">
        <v>53</v>
      </c>
      <c r="F7504" s="19">
        <v>725</v>
      </c>
      <c r="G7504" s="19">
        <v>84</v>
      </c>
      <c r="H7504" s="19">
        <v>43.28</v>
      </c>
      <c r="I7504" s="19">
        <v>20.309999999999999</v>
      </c>
      <c r="J7504" s="19" t="s">
        <v>60</v>
      </c>
      <c r="K7504" s="20">
        <v>180636.66</v>
      </c>
      <c r="L7504" s="20" t="s">
        <v>55</v>
      </c>
      <c r="M7504" s="20" t="s">
        <v>83</v>
      </c>
      <c r="N7504" s="26"/>
      <c r="O7504" s="20" t="s">
        <v>56</v>
      </c>
      <c r="P7504" t="str">
        <f t="shared" si="117"/>
        <v>INSERT INTO @DataTable (Deal, AdvanceDate, PROV, DealPurpose, RateType, BEACON, LTV, TDS, GDS, InsuranceType, PrincipalBalance, OccupancyType, AccountStatus, Closed_Date, DelinquencyBucket) VALUES (7503, '2016-02-26', 'BC', 'Purchase', 'Fixed', 725, 84, 43.28, 20.31, 'HiRatio', 180636.66, 'Owner-Occupied', 'Open', '1900-01-00', 'Current');</v>
      </c>
    </row>
    <row r="7505" spans="1:16" x14ac:dyDescent="0.35">
      <c r="A7505" s="22">
        <v>7504</v>
      </c>
      <c r="B7505" s="21">
        <v>41837</v>
      </c>
      <c r="C7505" s="22" t="s">
        <v>58</v>
      </c>
      <c r="D7505" s="22" t="s">
        <v>61</v>
      </c>
      <c r="E7505" s="22" t="s">
        <v>53</v>
      </c>
      <c r="F7505" s="22">
        <v>758</v>
      </c>
      <c r="G7505" s="22">
        <v>90</v>
      </c>
      <c r="H7505" s="22">
        <v>31.91</v>
      </c>
      <c r="I7505" s="22">
        <v>29.14</v>
      </c>
      <c r="J7505" s="22" t="s">
        <v>60</v>
      </c>
      <c r="K7505" s="23">
        <v>239898.74</v>
      </c>
      <c r="L7505" s="23" t="s">
        <v>55</v>
      </c>
      <c r="M7505" s="23" t="s">
        <v>83</v>
      </c>
      <c r="N7505" s="27"/>
      <c r="O7505" s="23" t="s">
        <v>56</v>
      </c>
      <c r="P7505" t="str">
        <f t="shared" si="117"/>
        <v>INSERT INTO @DataTable (Deal, AdvanceDate, PROV, DealPurpose, RateType, BEACON, LTV, TDS, GDS, InsuranceType, PrincipalBalance, OccupancyType, AccountStatus, Closed_Date, DelinquencyBucket) VALUES (7504, '2014-07-17', 'BC', 'Purchase', 'Fixed', 758, 90, 31.91, 29.14, 'HiRatio', 239898.74, 'Owner-Occupied', 'Open', '1900-01-00', 'Current');</v>
      </c>
    </row>
    <row r="7506" spans="1:16" x14ac:dyDescent="0.35">
      <c r="A7506" s="19">
        <v>7505</v>
      </c>
      <c r="B7506" s="18">
        <v>42262</v>
      </c>
      <c r="C7506" s="19" t="s">
        <v>57</v>
      </c>
      <c r="D7506" s="19" t="s">
        <v>61</v>
      </c>
      <c r="E7506" s="19" t="s">
        <v>40</v>
      </c>
      <c r="F7506" s="19">
        <v>769</v>
      </c>
      <c r="G7506" s="19">
        <v>60</v>
      </c>
      <c r="H7506" s="19">
        <v>21.09</v>
      </c>
      <c r="I7506" s="19">
        <v>21</v>
      </c>
      <c r="J7506" s="19" t="s">
        <v>54</v>
      </c>
      <c r="K7506" s="20">
        <v>193724.46</v>
      </c>
      <c r="L7506" s="20" t="s">
        <v>55</v>
      </c>
      <c r="M7506" s="20" t="s">
        <v>83</v>
      </c>
      <c r="N7506" s="26"/>
      <c r="O7506" s="20" t="s">
        <v>56</v>
      </c>
      <c r="P7506" t="str">
        <f t="shared" si="117"/>
        <v>INSERT INTO @DataTable (Deal, AdvanceDate, PROV, DealPurpose, RateType, BEACON, LTV, TDS, GDS, InsuranceType, PrincipalBalance, OccupancyType, AccountStatus, Closed_Date, DelinquencyBucket) VALUES (7505, '2015-09-15', 'ON', 'Purchase', 'ARM', 769, 60, 21.09, 21, 'Conv', 193724.46, 'Owner-Occupied', 'Open', '1900-01-00', 'Current');</v>
      </c>
    </row>
    <row r="7507" spans="1:16" x14ac:dyDescent="0.35">
      <c r="A7507" s="22">
        <v>7506</v>
      </c>
      <c r="B7507" s="21">
        <v>42300</v>
      </c>
      <c r="C7507" s="22" t="s">
        <v>51</v>
      </c>
      <c r="D7507" s="22" t="s">
        <v>52</v>
      </c>
      <c r="E7507" s="22" t="s">
        <v>53</v>
      </c>
      <c r="F7507" s="22">
        <v>786</v>
      </c>
      <c r="G7507" s="22">
        <v>77.72</v>
      </c>
      <c r="H7507" s="22">
        <v>23.63</v>
      </c>
      <c r="I7507" s="22">
        <v>23.35</v>
      </c>
      <c r="J7507" s="22" t="s">
        <v>54</v>
      </c>
      <c r="K7507" s="23">
        <v>295203.28999999998</v>
      </c>
      <c r="L7507" s="23" t="s">
        <v>55</v>
      </c>
      <c r="M7507" s="23" t="s">
        <v>83</v>
      </c>
      <c r="N7507" s="27"/>
      <c r="O7507" s="23" t="s">
        <v>56</v>
      </c>
      <c r="P7507" t="str">
        <f t="shared" si="117"/>
        <v>INSERT INTO @DataTable (Deal, AdvanceDate, PROV, DealPurpose, RateType, BEACON, LTV, TDS, GDS, InsuranceType, PrincipalBalance, OccupancyType, AccountStatus, Closed_Date, DelinquencyBucket) VALUES (7506, '2015-10-23', 'AB', 'Refinance External', 'Fixed', 786, 77.72, 23.63, 23.35, 'Conv', 295203.29, 'Owner-Occupied', 'Open', '1900-01-00', 'Current');</v>
      </c>
    </row>
    <row r="7508" spans="1:16" x14ac:dyDescent="0.35">
      <c r="A7508" s="19">
        <v>7507</v>
      </c>
      <c r="B7508" s="18">
        <v>42214</v>
      </c>
      <c r="C7508" s="19" t="s">
        <v>57</v>
      </c>
      <c r="D7508" s="19" t="s">
        <v>61</v>
      </c>
      <c r="E7508" s="19" t="s">
        <v>40</v>
      </c>
      <c r="F7508" s="19">
        <v>689</v>
      </c>
      <c r="G7508" s="19">
        <v>56</v>
      </c>
      <c r="H7508" s="19">
        <v>25.02</v>
      </c>
      <c r="I7508" s="19">
        <v>24.07</v>
      </c>
      <c r="J7508" s="19" t="s">
        <v>54</v>
      </c>
      <c r="K7508" s="20">
        <v>262134.1</v>
      </c>
      <c r="L7508" s="20" t="s">
        <v>55</v>
      </c>
      <c r="M7508" s="20" t="s">
        <v>83</v>
      </c>
      <c r="N7508" s="26"/>
      <c r="O7508" s="20" t="s">
        <v>56</v>
      </c>
      <c r="P7508" t="str">
        <f t="shared" si="117"/>
        <v>INSERT INTO @DataTable (Deal, AdvanceDate, PROV, DealPurpose, RateType, BEACON, LTV, TDS, GDS, InsuranceType, PrincipalBalance, OccupancyType, AccountStatus, Closed_Date, DelinquencyBucket) VALUES (7507, '2015-07-29', 'ON', 'Purchase', 'ARM', 689, 56, 25.02, 24.07, 'Conv', 262134.1, 'Owner-Occupied', 'Open', '1900-01-00', 'Current');</v>
      </c>
    </row>
    <row r="7509" spans="1:16" x14ac:dyDescent="0.35">
      <c r="A7509" s="22">
        <v>7508</v>
      </c>
      <c r="B7509" s="21">
        <v>41172</v>
      </c>
      <c r="C7509" s="22" t="s">
        <v>57</v>
      </c>
      <c r="D7509" s="22" t="s">
        <v>61</v>
      </c>
      <c r="E7509" s="22" t="s">
        <v>53</v>
      </c>
      <c r="F7509" s="22">
        <v>770</v>
      </c>
      <c r="G7509" s="22">
        <v>95</v>
      </c>
      <c r="H7509" s="22">
        <v>42.2</v>
      </c>
      <c r="I7509" s="22">
        <v>22.11</v>
      </c>
      <c r="J7509" s="22" t="s">
        <v>60</v>
      </c>
      <c r="K7509" s="23">
        <v>362626.55</v>
      </c>
      <c r="L7509" s="23" t="s">
        <v>55</v>
      </c>
      <c r="M7509" s="23" t="s">
        <v>83</v>
      </c>
      <c r="N7509" s="27"/>
      <c r="O7509" s="23" t="s">
        <v>69</v>
      </c>
      <c r="P7509" t="str">
        <f t="shared" si="117"/>
        <v>INSERT INTO @DataTable (Deal, AdvanceDate, PROV, DealPurpose, RateType, BEACON, LTV, TDS, GDS, InsuranceType, PrincipalBalance, OccupancyType, AccountStatus, Closed_Date, DelinquencyBucket) VALUES (7508, '2012-09-20', 'ON', 'Purchase', 'Fixed', 770, 95, 42.2, 22.11, 'HiRatio', 362626.55, 'Owner-Occupied', 'Open', '1900-01-00', '0-29');</v>
      </c>
    </row>
    <row r="7510" spans="1:16" x14ac:dyDescent="0.35">
      <c r="A7510" s="19">
        <v>7509</v>
      </c>
      <c r="B7510" s="18">
        <v>41577</v>
      </c>
      <c r="C7510" s="19" t="s">
        <v>57</v>
      </c>
      <c r="D7510" s="19" t="s">
        <v>52</v>
      </c>
      <c r="E7510" s="19" t="s">
        <v>40</v>
      </c>
      <c r="F7510" s="19">
        <v>652</v>
      </c>
      <c r="G7510" s="19">
        <v>80</v>
      </c>
      <c r="H7510" s="19">
        <v>34.4</v>
      </c>
      <c r="I7510" s="19">
        <v>23.21</v>
      </c>
      <c r="J7510" s="19" t="s">
        <v>54</v>
      </c>
      <c r="K7510" s="20">
        <v>609915.46</v>
      </c>
      <c r="L7510" s="20" t="s">
        <v>55</v>
      </c>
      <c r="M7510" s="20" t="s">
        <v>83</v>
      </c>
      <c r="N7510" s="26"/>
      <c r="O7510" s="20" t="s">
        <v>56</v>
      </c>
      <c r="P7510" t="str">
        <f t="shared" si="117"/>
        <v>INSERT INTO @DataTable (Deal, AdvanceDate, PROV, DealPurpose, RateType, BEACON, LTV, TDS, GDS, InsuranceType, PrincipalBalance, OccupancyType, AccountStatus, Closed_Date, DelinquencyBucket) VALUES (7509, '2013-10-30', 'ON', 'Refinance External', 'ARM', 652, 80, 34.4, 23.21, 'Conv', 609915.46, 'Owner-Occupied', 'Open', '1900-01-00', 'Current');</v>
      </c>
    </row>
    <row r="7511" spans="1:16" x14ac:dyDescent="0.35">
      <c r="A7511" s="22">
        <v>7510</v>
      </c>
      <c r="B7511" s="21">
        <v>41068</v>
      </c>
      <c r="C7511" s="22" t="s">
        <v>57</v>
      </c>
      <c r="D7511" s="22" t="s">
        <v>52</v>
      </c>
      <c r="E7511" s="22" t="s">
        <v>53</v>
      </c>
      <c r="F7511" s="22">
        <v>765</v>
      </c>
      <c r="G7511" s="22">
        <v>80</v>
      </c>
      <c r="H7511" s="22">
        <v>30.12</v>
      </c>
      <c r="I7511" s="22">
        <v>30.12</v>
      </c>
      <c r="J7511" s="22" t="s">
        <v>54</v>
      </c>
      <c r="K7511" s="23">
        <v>0</v>
      </c>
      <c r="L7511" s="23" t="s">
        <v>55</v>
      </c>
      <c r="M7511" s="23" t="s">
        <v>84</v>
      </c>
      <c r="N7511" s="27">
        <v>42516</v>
      </c>
      <c r="O7511" s="23" t="s">
        <v>56</v>
      </c>
      <c r="P7511" t="str">
        <f t="shared" si="117"/>
        <v>INSERT INTO @DataTable (Deal, AdvanceDate, PROV, DealPurpose, RateType, BEACON, LTV, TDS, GDS, InsuranceType, PrincipalBalance, OccupancyType, AccountStatus, Closed_Date, DelinquencyBucket) VALUES (7510, '2012-06-08', 'ON', 'Refinance External', 'Fixed', 765, 80, 30.12, 30.12, 'Conv', 0, 'Owner-Occupied', 'Closed', '2016-05-26', 'Current');</v>
      </c>
    </row>
    <row r="7512" spans="1:16" x14ac:dyDescent="0.35">
      <c r="A7512" s="19">
        <v>7511</v>
      </c>
      <c r="B7512" s="18">
        <v>41688</v>
      </c>
      <c r="C7512" s="19" t="s">
        <v>57</v>
      </c>
      <c r="D7512" s="19" t="s">
        <v>59</v>
      </c>
      <c r="E7512" s="19" t="s">
        <v>40</v>
      </c>
      <c r="F7512" s="19">
        <v>777</v>
      </c>
      <c r="G7512" s="19">
        <v>78.650000000000006</v>
      </c>
      <c r="H7512" s="19">
        <v>19.34</v>
      </c>
      <c r="I7512" s="19">
        <v>13.51</v>
      </c>
      <c r="J7512" s="19" t="s">
        <v>54</v>
      </c>
      <c r="K7512" s="20">
        <v>172172.62</v>
      </c>
      <c r="L7512" s="20" t="s">
        <v>55</v>
      </c>
      <c r="M7512" s="20" t="s">
        <v>83</v>
      </c>
      <c r="N7512" s="26"/>
      <c r="O7512" s="20" t="s">
        <v>56</v>
      </c>
      <c r="P7512" t="str">
        <f t="shared" si="117"/>
        <v>INSERT INTO @DataTable (Deal, AdvanceDate, PROV, DealPurpose, RateType, BEACON, LTV, TDS, GDS, InsuranceType, PrincipalBalance, OccupancyType, AccountStatus, Closed_Date, DelinquencyBucket) VALUES (7511, '2014-02-18', 'ON', 'Transfer', 'ARM', 777, 78.65, 19.34, 13.51, 'Conv', 172172.62, 'Owner-Occupied', 'Open', '1900-01-00', 'Current');</v>
      </c>
    </row>
    <row r="7513" spans="1:16" x14ac:dyDescent="0.35">
      <c r="A7513" s="22">
        <v>7512</v>
      </c>
      <c r="B7513" s="21">
        <v>41260</v>
      </c>
      <c r="C7513" s="22" t="s">
        <v>51</v>
      </c>
      <c r="D7513" s="22" t="s">
        <v>61</v>
      </c>
      <c r="E7513" s="22" t="s">
        <v>53</v>
      </c>
      <c r="F7513" s="22">
        <v>760</v>
      </c>
      <c r="G7513" s="22">
        <v>70.59</v>
      </c>
      <c r="H7513" s="22">
        <v>27.37</v>
      </c>
      <c r="I7513" s="22">
        <v>27.11</v>
      </c>
      <c r="J7513" s="22" t="s">
        <v>54</v>
      </c>
      <c r="K7513" s="23">
        <v>165330.67000000001</v>
      </c>
      <c r="L7513" s="23" t="s">
        <v>55</v>
      </c>
      <c r="M7513" s="23" t="s">
        <v>83</v>
      </c>
      <c r="N7513" s="27"/>
      <c r="O7513" s="23" t="s">
        <v>56</v>
      </c>
      <c r="P7513" t="str">
        <f t="shared" si="117"/>
        <v>INSERT INTO @DataTable (Deal, AdvanceDate, PROV, DealPurpose, RateType, BEACON, LTV, TDS, GDS, InsuranceType, PrincipalBalance, OccupancyType, AccountStatus, Closed_Date, DelinquencyBucket) VALUES (7512, '2012-12-17', 'AB', 'Purchase', 'Fixed', 760, 70.59, 27.37, 27.11, 'Conv', 165330.67, 'Owner-Occupied', 'Open', '1900-01-00', 'Current');</v>
      </c>
    </row>
    <row r="7514" spans="1:16" x14ac:dyDescent="0.35">
      <c r="A7514" s="19">
        <v>7513</v>
      </c>
      <c r="B7514" s="18">
        <v>42181</v>
      </c>
      <c r="C7514" s="19" t="s">
        <v>57</v>
      </c>
      <c r="D7514" s="19" t="s">
        <v>61</v>
      </c>
      <c r="E7514" s="19" t="s">
        <v>53</v>
      </c>
      <c r="F7514" s="19">
        <v>789</v>
      </c>
      <c r="G7514" s="19">
        <v>95</v>
      </c>
      <c r="H7514" s="19">
        <v>41.94</v>
      </c>
      <c r="I7514" s="19">
        <v>30.86</v>
      </c>
      <c r="J7514" s="19" t="s">
        <v>60</v>
      </c>
      <c r="K7514" s="20">
        <v>147353.35999999999</v>
      </c>
      <c r="L7514" s="20" t="s">
        <v>55</v>
      </c>
      <c r="M7514" s="20" t="s">
        <v>83</v>
      </c>
      <c r="N7514" s="26"/>
      <c r="O7514" s="20" t="s">
        <v>69</v>
      </c>
      <c r="P7514" t="str">
        <f t="shared" si="117"/>
        <v>INSERT INTO @DataTable (Deal, AdvanceDate, PROV, DealPurpose, RateType, BEACON, LTV, TDS, GDS, InsuranceType, PrincipalBalance, OccupancyType, AccountStatus, Closed_Date, DelinquencyBucket) VALUES (7513, '2015-06-26', 'ON', 'Purchase', 'Fixed', 789, 95, 41.94, 30.86, 'HiRatio', 147353.36, 'Owner-Occupied', 'Open', '1900-01-00', '0-29');</v>
      </c>
    </row>
    <row r="7515" spans="1:16" x14ac:dyDescent="0.35">
      <c r="A7515" s="22">
        <v>7514</v>
      </c>
      <c r="B7515" s="21">
        <v>42156</v>
      </c>
      <c r="C7515" s="22" t="s">
        <v>57</v>
      </c>
      <c r="D7515" s="22" t="s">
        <v>52</v>
      </c>
      <c r="E7515" s="22" t="s">
        <v>40</v>
      </c>
      <c r="F7515" s="22">
        <v>784</v>
      </c>
      <c r="G7515" s="22">
        <v>80</v>
      </c>
      <c r="H7515" s="22">
        <v>33.92</v>
      </c>
      <c r="I7515" s="22">
        <v>28.32</v>
      </c>
      <c r="J7515" s="22" t="s">
        <v>54</v>
      </c>
      <c r="K7515" s="23">
        <v>273014.08</v>
      </c>
      <c r="L7515" s="23" t="s">
        <v>55</v>
      </c>
      <c r="M7515" s="23" t="s">
        <v>83</v>
      </c>
      <c r="N7515" s="27"/>
      <c r="O7515" s="23" t="s">
        <v>56</v>
      </c>
      <c r="P7515" t="str">
        <f t="shared" si="117"/>
        <v>INSERT INTO @DataTable (Deal, AdvanceDate, PROV, DealPurpose, RateType, BEACON, LTV, TDS, GDS, InsuranceType, PrincipalBalance, OccupancyType, AccountStatus, Closed_Date, DelinquencyBucket) VALUES (7514, '2015-06-01', 'ON', 'Refinance External', 'ARM', 784, 80, 33.92, 28.32, 'Conv', 273014.08, 'Owner-Occupied', 'Open', '1900-01-00', 'Current');</v>
      </c>
    </row>
    <row r="7516" spans="1:16" x14ac:dyDescent="0.35">
      <c r="A7516" s="19">
        <v>7515</v>
      </c>
      <c r="B7516" s="18">
        <v>41962</v>
      </c>
      <c r="C7516" s="19" t="s">
        <v>51</v>
      </c>
      <c r="D7516" s="19" t="s">
        <v>61</v>
      </c>
      <c r="E7516" s="19" t="s">
        <v>40</v>
      </c>
      <c r="F7516" s="19">
        <v>758</v>
      </c>
      <c r="G7516" s="19">
        <v>95</v>
      </c>
      <c r="H7516" s="19">
        <v>28.5</v>
      </c>
      <c r="I7516" s="19">
        <v>22.81</v>
      </c>
      <c r="J7516" s="19" t="s">
        <v>60</v>
      </c>
      <c r="K7516" s="20">
        <v>414742.12</v>
      </c>
      <c r="L7516" s="20" t="s">
        <v>55</v>
      </c>
      <c r="M7516" s="20" t="s">
        <v>83</v>
      </c>
      <c r="N7516" s="26"/>
      <c r="O7516" s="20" t="s">
        <v>56</v>
      </c>
      <c r="P7516" t="str">
        <f t="shared" si="117"/>
        <v>INSERT INTO @DataTable (Deal, AdvanceDate, PROV, DealPurpose, RateType, BEACON, LTV, TDS, GDS, InsuranceType, PrincipalBalance, OccupancyType, AccountStatus, Closed_Date, DelinquencyBucket) VALUES (7515, '2014-11-19', 'AB', 'Purchase', 'ARM', 758, 95, 28.5, 22.81, 'HiRatio', 414742.12, 'Owner-Occupied', 'Open', '1900-01-00', 'Current');</v>
      </c>
    </row>
    <row r="7517" spans="1:16" x14ac:dyDescent="0.35">
      <c r="A7517" s="22">
        <v>7516</v>
      </c>
      <c r="B7517" s="21">
        <v>41654</v>
      </c>
      <c r="C7517" s="22" t="s">
        <v>57</v>
      </c>
      <c r="D7517" s="22" t="s">
        <v>61</v>
      </c>
      <c r="E7517" s="22" t="s">
        <v>53</v>
      </c>
      <c r="F7517" s="22">
        <v>752</v>
      </c>
      <c r="G7517" s="22">
        <v>95</v>
      </c>
      <c r="H7517" s="22">
        <v>35.33</v>
      </c>
      <c r="I7517" s="22">
        <v>15.64</v>
      </c>
      <c r="J7517" s="22" t="s">
        <v>60</v>
      </c>
      <c r="K7517" s="23">
        <v>237078.47</v>
      </c>
      <c r="L7517" s="23" t="s">
        <v>55</v>
      </c>
      <c r="M7517" s="23" t="s">
        <v>83</v>
      </c>
      <c r="N7517" s="27"/>
      <c r="O7517" s="23" t="s">
        <v>56</v>
      </c>
      <c r="P7517" t="str">
        <f t="shared" si="117"/>
        <v>INSERT INTO @DataTable (Deal, AdvanceDate, PROV, DealPurpose, RateType, BEACON, LTV, TDS, GDS, InsuranceType, PrincipalBalance, OccupancyType, AccountStatus, Closed_Date, DelinquencyBucket) VALUES (7516, '2014-01-15', 'ON', 'Purchase', 'Fixed', 752, 95, 35.33, 15.64, 'HiRatio', 237078.47, 'Owner-Occupied', 'Open', '1900-01-00', 'Current');</v>
      </c>
    </row>
    <row r="7518" spans="1:16" x14ac:dyDescent="0.35">
      <c r="A7518" s="19">
        <v>7517</v>
      </c>
      <c r="B7518" s="18">
        <v>42181</v>
      </c>
      <c r="C7518" s="19" t="s">
        <v>51</v>
      </c>
      <c r="D7518" s="19" t="s">
        <v>71</v>
      </c>
      <c r="E7518" s="19" t="s">
        <v>53</v>
      </c>
      <c r="F7518" s="19">
        <v>612</v>
      </c>
      <c r="G7518" s="19">
        <v>61.9</v>
      </c>
      <c r="H7518" s="19">
        <v>28.27</v>
      </c>
      <c r="I7518" s="19">
        <v>15.1</v>
      </c>
      <c r="J7518" s="19" t="s">
        <v>54</v>
      </c>
      <c r="K7518" s="20">
        <v>323857.33</v>
      </c>
      <c r="L7518" s="20" t="s">
        <v>55</v>
      </c>
      <c r="M7518" s="20" t="s">
        <v>83</v>
      </c>
      <c r="N7518" s="26"/>
      <c r="O7518" s="20" t="s">
        <v>56</v>
      </c>
      <c r="P7518" t="str">
        <f t="shared" si="117"/>
        <v>INSERT INTO @DataTable (Deal, AdvanceDate, PROV, DealPurpose, RateType, BEACON, LTV, TDS, GDS, InsuranceType, PrincipalBalance, OccupancyType, AccountStatus, Closed_Date, DelinquencyBucket) VALUES (7517, '2015-06-26', 'AB', 'Refinance Existing Client', 'Fixed', 612, 61.9, 28.27, 15.1, 'Conv', 323857.33, 'Owner-Occupied', 'Open', '1900-01-00', 'Current');</v>
      </c>
    </row>
    <row r="7519" spans="1:16" x14ac:dyDescent="0.35">
      <c r="A7519" s="22">
        <v>7518</v>
      </c>
      <c r="B7519" s="21">
        <v>42566</v>
      </c>
      <c r="C7519" s="22" t="s">
        <v>57</v>
      </c>
      <c r="D7519" s="22" t="s">
        <v>61</v>
      </c>
      <c r="E7519" s="22" t="s">
        <v>53</v>
      </c>
      <c r="F7519" s="22">
        <v>853</v>
      </c>
      <c r="G7519" s="22">
        <v>95</v>
      </c>
      <c r="H7519" s="22">
        <v>35.71</v>
      </c>
      <c r="I7519" s="22">
        <v>24.66</v>
      </c>
      <c r="J7519" s="22" t="s">
        <v>60</v>
      </c>
      <c r="K7519" s="23">
        <v>182582.78</v>
      </c>
      <c r="L7519" s="23" t="s">
        <v>55</v>
      </c>
      <c r="M7519" s="23" t="s">
        <v>83</v>
      </c>
      <c r="N7519" s="27"/>
      <c r="O7519" s="23" t="s">
        <v>56</v>
      </c>
      <c r="P7519" t="str">
        <f t="shared" si="117"/>
        <v>INSERT INTO @DataTable (Deal, AdvanceDate, PROV, DealPurpose, RateType, BEACON, LTV, TDS, GDS, InsuranceType, PrincipalBalance, OccupancyType, AccountStatus, Closed_Date, DelinquencyBucket) VALUES (7518, '2016-07-15', 'ON', 'Purchase', 'Fixed', 853, 95, 35.71, 24.66, 'HiRatio', 182582.78, 'Owner-Occupied', 'Open', '1900-01-00', 'Current');</v>
      </c>
    </row>
    <row r="7520" spans="1:16" x14ac:dyDescent="0.35">
      <c r="A7520" s="19">
        <v>7519</v>
      </c>
      <c r="B7520" s="18">
        <v>41555</v>
      </c>
      <c r="C7520" s="19" t="s">
        <v>57</v>
      </c>
      <c r="D7520" s="19" t="s">
        <v>52</v>
      </c>
      <c r="E7520" s="19" t="s">
        <v>40</v>
      </c>
      <c r="F7520" s="19">
        <v>803</v>
      </c>
      <c r="G7520" s="19">
        <v>63.75</v>
      </c>
      <c r="H7520" s="19">
        <v>34.33</v>
      </c>
      <c r="I7520" s="19">
        <v>17.399999999999999</v>
      </c>
      <c r="J7520" s="19" t="s">
        <v>54</v>
      </c>
      <c r="K7520" s="20">
        <v>128948.5</v>
      </c>
      <c r="L7520" s="20" t="s">
        <v>55</v>
      </c>
      <c r="M7520" s="20" t="s">
        <v>83</v>
      </c>
      <c r="N7520" s="26"/>
      <c r="O7520" s="20" t="s">
        <v>56</v>
      </c>
      <c r="P7520" t="str">
        <f t="shared" si="117"/>
        <v>INSERT INTO @DataTable (Deal, AdvanceDate, PROV, DealPurpose, RateType, BEACON, LTV, TDS, GDS, InsuranceType, PrincipalBalance, OccupancyType, AccountStatus, Closed_Date, DelinquencyBucket) VALUES (7519, '2013-10-08', 'ON', 'Refinance External', 'ARM', 803, 63.75, 34.33, 17.4, 'Conv', 128948.5, 'Owner-Occupied', 'Open', '1900-01-00', 'Current');</v>
      </c>
    </row>
    <row r="7521" spans="1:16" x14ac:dyDescent="0.35">
      <c r="A7521" s="22">
        <v>7520</v>
      </c>
      <c r="B7521" s="21">
        <v>42292</v>
      </c>
      <c r="C7521" s="22" t="s">
        <v>57</v>
      </c>
      <c r="D7521" s="22" t="s">
        <v>59</v>
      </c>
      <c r="E7521" s="22" t="s">
        <v>40</v>
      </c>
      <c r="F7521" s="22">
        <v>772</v>
      </c>
      <c r="G7521" s="22">
        <v>74.13</v>
      </c>
      <c r="H7521" s="22">
        <v>21.22</v>
      </c>
      <c r="I7521" s="22">
        <v>19.399999999999999</v>
      </c>
      <c r="J7521" s="22" t="s">
        <v>54</v>
      </c>
      <c r="K7521" s="23">
        <v>149383.17000000001</v>
      </c>
      <c r="L7521" s="23" t="s">
        <v>55</v>
      </c>
      <c r="M7521" s="23" t="s">
        <v>83</v>
      </c>
      <c r="N7521" s="27"/>
      <c r="O7521" s="23" t="s">
        <v>56</v>
      </c>
      <c r="P7521" t="str">
        <f t="shared" si="117"/>
        <v>INSERT INTO @DataTable (Deal, AdvanceDate, PROV, DealPurpose, RateType, BEACON, LTV, TDS, GDS, InsuranceType, PrincipalBalance, OccupancyType, AccountStatus, Closed_Date, DelinquencyBucket) VALUES (7520, '2015-10-15', 'ON', 'Transfer', 'ARM', 772, 74.13, 21.22, 19.4, 'Conv', 149383.17, 'Owner-Occupied', 'Open', '1900-01-00', 'Current');</v>
      </c>
    </row>
    <row r="7522" spans="1:16" x14ac:dyDescent="0.35">
      <c r="A7522" s="19">
        <v>7521</v>
      </c>
      <c r="B7522" s="18">
        <v>42215</v>
      </c>
      <c r="C7522" s="19" t="s">
        <v>58</v>
      </c>
      <c r="D7522" s="19" t="s">
        <v>61</v>
      </c>
      <c r="E7522" s="19" t="s">
        <v>40</v>
      </c>
      <c r="F7522" s="19">
        <v>809</v>
      </c>
      <c r="G7522" s="19">
        <v>80</v>
      </c>
      <c r="H7522" s="19">
        <v>33.67</v>
      </c>
      <c r="I7522" s="19">
        <v>27.78</v>
      </c>
      <c r="J7522" s="19" t="s">
        <v>54</v>
      </c>
      <c r="K7522" s="20">
        <v>589373.71</v>
      </c>
      <c r="L7522" s="20" t="s">
        <v>55</v>
      </c>
      <c r="M7522" s="20" t="s">
        <v>83</v>
      </c>
      <c r="N7522" s="26"/>
      <c r="O7522" s="20" t="s">
        <v>56</v>
      </c>
      <c r="P7522" t="str">
        <f t="shared" si="117"/>
        <v>INSERT INTO @DataTable (Deal, AdvanceDate, PROV, DealPurpose, RateType, BEACON, LTV, TDS, GDS, InsuranceType, PrincipalBalance, OccupancyType, AccountStatus, Closed_Date, DelinquencyBucket) VALUES (7521, '2015-07-30', 'BC', 'Purchase', 'ARM', 809, 80, 33.67, 27.78, 'Conv', 589373.71, 'Owner-Occupied', 'Open', '1900-01-00', 'Current');</v>
      </c>
    </row>
    <row r="7523" spans="1:16" x14ac:dyDescent="0.35">
      <c r="A7523" s="22">
        <v>7522</v>
      </c>
      <c r="B7523" s="21">
        <v>42221</v>
      </c>
      <c r="C7523" s="22" t="s">
        <v>58</v>
      </c>
      <c r="D7523" s="22" t="s">
        <v>61</v>
      </c>
      <c r="E7523" s="22" t="s">
        <v>53</v>
      </c>
      <c r="F7523" s="22">
        <v>800</v>
      </c>
      <c r="G7523" s="22">
        <v>64.760000000000005</v>
      </c>
      <c r="H7523" s="22">
        <v>18.079999999999998</v>
      </c>
      <c r="I7523" s="22">
        <v>15.81</v>
      </c>
      <c r="J7523" s="22" t="s">
        <v>54</v>
      </c>
      <c r="K7523" s="23">
        <v>326713.90000000002</v>
      </c>
      <c r="L7523" s="23" t="s">
        <v>55</v>
      </c>
      <c r="M7523" s="23" t="s">
        <v>83</v>
      </c>
      <c r="N7523" s="27"/>
      <c r="O7523" s="23" t="s">
        <v>56</v>
      </c>
      <c r="P7523" t="str">
        <f t="shared" si="117"/>
        <v>INSERT INTO @DataTable (Deal, AdvanceDate, PROV, DealPurpose, RateType, BEACON, LTV, TDS, GDS, InsuranceType, PrincipalBalance, OccupancyType, AccountStatus, Closed_Date, DelinquencyBucket) VALUES (7522, '2015-08-05', 'BC', 'Purchase', 'Fixed', 800, 64.76, 18.08, 15.81, 'Conv', 326713.9, 'Owner-Occupied', 'Open', '1900-01-00', 'Current');</v>
      </c>
    </row>
    <row r="7524" spans="1:16" x14ac:dyDescent="0.35">
      <c r="A7524" s="19">
        <v>7523</v>
      </c>
      <c r="B7524" s="18">
        <v>42467</v>
      </c>
      <c r="C7524" s="19" t="s">
        <v>57</v>
      </c>
      <c r="D7524" s="19" t="s">
        <v>61</v>
      </c>
      <c r="E7524" s="19" t="s">
        <v>53</v>
      </c>
      <c r="F7524" s="19">
        <v>775</v>
      </c>
      <c r="G7524" s="19">
        <v>66.67</v>
      </c>
      <c r="H7524" s="19">
        <v>21.89</v>
      </c>
      <c r="I7524" s="19">
        <v>21.05</v>
      </c>
      <c r="J7524" s="19" t="s">
        <v>54</v>
      </c>
      <c r="K7524" s="20">
        <v>196218.73</v>
      </c>
      <c r="L7524" s="20" t="s">
        <v>55</v>
      </c>
      <c r="M7524" s="20" t="s">
        <v>83</v>
      </c>
      <c r="N7524" s="26"/>
      <c r="O7524" s="20" t="s">
        <v>56</v>
      </c>
      <c r="P7524" t="str">
        <f t="shared" si="117"/>
        <v>INSERT INTO @DataTable (Deal, AdvanceDate, PROV, DealPurpose, RateType, BEACON, LTV, TDS, GDS, InsuranceType, PrincipalBalance, OccupancyType, AccountStatus, Closed_Date, DelinquencyBucket) VALUES (7523, '2016-04-07', 'ON', 'Purchase', 'Fixed', 775, 66.67, 21.89, 21.05, 'Conv', 196218.73, 'Owner-Occupied', 'Open', '1900-01-00', 'Current');</v>
      </c>
    </row>
    <row r="7525" spans="1:16" x14ac:dyDescent="0.35">
      <c r="A7525" s="22">
        <v>7524</v>
      </c>
      <c r="B7525" s="21">
        <v>41997</v>
      </c>
      <c r="C7525" s="22" t="s">
        <v>58</v>
      </c>
      <c r="D7525" s="22" t="s">
        <v>52</v>
      </c>
      <c r="E7525" s="22" t="s">
        <v>53</v>
      </c>
      <c r="F7525" s="22">
        <v>738</v>
      </c>
      <c r="G7525" s="22">
        <v>74.900000000000006</v>
      </c>
      <c r="H7525" s="22">
        <v>40.090000000000003</v>
      </c>
      <c r="I7525" s="22">
        <v>40.090000000000003</v>
      </c>
      <c r="J7525" s="22" t="s">
        <v>54</v>
      </c>
      <c r="K7525" s="23">
        <v>365677.87</v>
      </c>
      <c r="L7525" s="23" t="s">
        <v>55</v>
      </c>
      <c r="M7525" s="23" t="s">
        <v>83</v>
      </c>
      <c r="N7525" s="27"/>
      <c r="O7525" s="23" t="s">
        <v>56</v>
      </c>
      <c r="P7525" t="str">
        <f t="shared" si="117"/>
        <v>INSERT INTO @DataTable (Deal, AdvanceDate, PROV, DealPurpose, RateType, BEACON, LTV, TDS, GDS, InsuranceType, PrincipalBalance, OccupancyType, AccountStatus, Closed_Date, DelinquencyBucket) VALUES (7524, '2014-12-24', 'BC', 'Refinance External', 'Fixed', 738, 74.9, 40.09, 40.09, 'Conv', 365677.87, 'Owner-Occupied', 'Open', '1900-01-00', 'Current');</v>
      </c>
    </row>
    <row r="7526" spans="1:16" x14ac:dyDescent="0.35">
      <c r="A7526" s="19">
        <v>7525</v>
      </c>
      <c r="B7526" s="18">
        <v>42303</v>
      </c>
      <c r="C7526" s="19" t="s">
        <v>57</v>
      </c>
      <c r="D7526" s="19" t="s">
        <v>52</v>
      </c>
      <c r="E7526" s="19" t="s">
        <v>40</v>
      </c>
      <c r="F7526" s="19">
        <v>797</v>
      </c>
      <c r="G7526" s="19">
        <v>56.43</v>
      </c>
      <c r="H7526" s="19">
        <v>31.75</v>
      </c>
      <c r="I7526" s="19">
        <v>29.05</v>
      </c>
      <c r="J7526" s="19" t="s">
        <v>54</v>
      </c>
      <c r="K7526" s="20">
        <v>142901.59</v>
      </c>
      <c r="L7526" s="20" t="s">
        <v>55</v>
      </c>
      <c r="M7526" s="20" t="s">
        <v>83</v>
      </c>
      <c r="N7526" s="26"/>
      <c r="O7526" s="20" t="s">
        <v>56</v>
      </c>
      <c r="P7526" t="str">
        <f t="shared" si="117"/>
        <v>INSERT INTO @DataTable (Deal, AdvanceDate, PROV, DealPurpose, RateType, BEACON, LTV, TDS, GDS, InsuranceType, PrincipalBalance, OccupancyType, AccountStatus, Closed_Date, DelinquencyBucket) VALUES (7525, '2015-10-26', 'ON', 'Refinance External', 'ARM', 797, 56.43, 31.75, 29.05, 'Conv', 142901.59, 'Owner-Occupied', 'Open', '1900-01-00', 'Current');</v>
      </c>
    </row>
    <row r="7527" spans="1:16" x14ac:dyDescent="0.35">
      <c r="A7527" s="22">
        <v>7526</v>
      </c>
      <c r="B7527" s="21">
        <v>42398</v>
      </c>
      <c r="C7527" s="22" t="s">
        <v>51</v>
      </c>
      <c r="D7527" s="22" t="s">
        <v>61</v>
      </c>
      <c r="E7527" s="22" t="s">
        <v>53</v>
      </c>
      <c r="F7527" s="22">
        <v>781</v>
      </c>
      <c r="G7527" s="22">
        <v>93.04</v>
      </c>
      <c r="H7527" s="22">
        <v>41.72</v>
      </c>
      <c r="I7527" s="22">
        <v>37.04</v>
      </c>
      <c r="J7527" s="22" t="s">
        <v>60</v>
      </c>
      <c r="K7527" s="23">
        <v>403275.33</v>
      </c>
      <c r="L7527" s="23" t="s">
        <v>55</v>
      </c>
      <c r="M7527" s="23" t="s">
        <v>83</v>
      </c>
      <c r="N7527" s="27"/>
      <c r="O7527" s="23" t="s">
        <v>56</v>
      </c>
      <c r="P7527" t="str">
        <f t="shared" si="117"/>
        <v>INSERT INTO @DataTable (Deal, AdvanceDate, PROV, DealPurpose, RateType, BEACON, LTV, TDS, GDS, InsuranceType, PrincipalBalance, OccupancyType, AccountStatus, Closed_Date, DelinquencyBucket) VALUES (7526, '2016-01-29', 'AB', 'Purchase', 'Fixed', 781, 93.04, 41.72, 37.04, 'HiRatio', 403275.33, 'Owner-Occupied', 'Open', '1900-01-00', 'Current');</v>
      </c>
    </row>
    <row r="7528" spans="1:16" x14ac:dyDescent="0.35">
      <c r="A7528" s="19">
        <v>7527</v>
      </c>
      <c r="B7528" s="18">
        <v>42068</v>
      </c>
      <c r="C7528" s="19" t="s">
        <v>51</v>
      </c>
      <c r="D7528" s="19" t="s">
        <v>52</v>
      </c>
      <c r="E7528" s="19" t="s">
        <v>40</v>
      </c>
      <c r="F7528" s="19">
        <v>742</v>
      </c>
      <c r="G7528" s="19">
        <v>58.82</v>
      </c>
      <c r="H7528" s="19">
        <v>33.299999999999997</v>
      </c>
      <c r="I7528" s="19">
        <v>19.989999999999998</v>
      </c>
      <c r="J7528" s="19" t="s">
        <v>54</v>
      </c>
      <c r="K7528" s="20">
        <v>282863.65999999997</v>
      </c>
      <c r="L7528" s="20" t="s">
        <v>55</v>
      </c>
      <c r="M7528" s="20" t="s">
        <v>83</v>
      </c>
      <c r="N7528" s="26"/>
      <c r="O7528" s="20" t="s">
        <v>56</v>
      </c>
      <c r="P7528" t="str">
        <f t="shared" si="117"/>
        <v>INSERT INTO @DataTable (Deal, AdvanceDate, PROV, DealPurpose, RateType, BEACON, LTV, TDS, GDS, InsuranceType, PrincipalBalance, OccupancyType, AccountStatus, Closed_Date, DelinquencyBucket) VALUES (7527, '2015-03-05', 'AB', 'Refinance External', 'ARM', 742, 58.82, 33.3, 19.99, 'Conv', 282863.66, 'Owner-Occupied', 'Open', '1900-01-00', 'Current');</v>
      </c>
    </row>
    <row r="7529" spans="1:16" x14ac:dyDescent="0.35">
      <c r="A7529" s="22">
        <v>7528</v>
      </c>
      <c r="B7529" s="21">
        <v>41726</v>
      </c>
      <c r="C7529" s="22" t="s">
        <v>51</v>
      </c>
      <c r="D7529" s="22" t="s">
        <v>61</v>
      </c>
      <c r="E7529" s="22" t="s">
        <v>53</v>
      </c>
      <c r="F7529" s="22">
        <v>804</v>
      </c>
      <c r="G7529" s="22">
        <v>95</v>
      </c>
      <c r="H7529" s="22">
        <v>35.659999999999997</v>
      </c>
      <c r="I7529" s="22">
        <v>34.630000000000003</v>
      </c>
      <c r="J7529" s="22" t="s">
        <v>60</v>
      </c>
      <c r="K7529" s="23">
        <v>349870.01</v>
      </c>
      <c r="L7529" s="23" t="s">
        <v>55</v>
      </c>
      <c r="M7529" s="23" t="s">
        <v>83</v>
      </c>
      <c r="N7529" s="27"/>
      <c r="O7529" s="23" t="s">
        <v>56</v>
      </c>
      <c r="P7529" t="str">
        <f t="shared" si="117"/>
        <v>INSERT INTO @DataTable (Deal, AdvanceDate, PROV, DealPurpose, RateType, BEACON, LTV, TDS, GDS, InsuranceType, PrincipalBalance, OccupancyType, AccountStatus, Closed_Date, DelinquencyBucket) VALUES (7528, '2014-03-28', 'AB', 'Purchase', 'Fixed', 804, 95, 35.66, 34.63, 'HiRatio', 349870.01, 'Owner-Occupied', 'Open', '1900-01-00', 'Current');</v>
      </c>
    </row>
    <row r="7530" spans="1:16" x14ac:dyDescent="0.35">
      <c r="A7530" s="19">
        <v>7529</v>
      </c>
      <c r="B7530" s="18">
        <v>41740</v>
      </c>
      <c r="C7530" s="19" t="s">
        <v>51</v>
      </c>
      <c r="D7530" s="19" t="s">
        <v>61</v>
      </c>
      <c r="E7530" s="19" t="s">
        <v>53</v>
      </c>
      <c r="F7530" s="19">
        <v>790</v>
      </c>
      <c r="G7530" s="19">
        <v>95</v>
      </c>
      <c r="H7530" s="19">
        <v>42.85</v>
      </c>
      <c r="I7530" s="19">
        <v>29.81</v>
      </c>
      <c r="J7530" s="19" t="s">
        <v>60</v>
      </c>
      <c r="K7530" s="20">
        <v>186043.61</v>
      </c>
      <c r="L7530" s="20" t="s">
        <v>55</v>
      </c>
      <c r="M7530" s="20" t="s">
        <v>83</v>
      </c>
      <c r="N7530" s="26"/>
      <c r="O7530" s="20" t="s">
        <v>56</v>
      </c>
      <c r="P7530" t="str">
        <f t="shared" si="117"/>
        <v>INSERT INTO @DataTable (Deal, AdvanceDate, PROV, DealPurpose, RateType, BEACON, LTV, TDS, GDS, InsuranceType, PrincipalBalance, OccupancyType, AccountStatus, Closed_Date, DelinquencyBucket) VALUES (7529, '2014-04-11', 'AB', 'Purchase', 'Fixed', 790, 95, 42.85, 29.81, 'HiRatio', 186043.61, 'Owner-Occupied', 'Open', '1900-01-00', 'Current');</v>
      </c>
    </row>
    <row r="7531" spans="1:16" x14ac:dyDescent="0.35">
      <c r="A7531" s="22">
        <v>7530</v>
      </c>
      <c r="B7531" s="21">
        <v>41103</v>
      </c>
      <c r="C7531" s="22" t="s">
        <v>57</v>
      </c>
      <c r="D7531" s="22" t="s">
        <v>61</v>
      </c>
      <c r="E7531" s="22" t="s">
        <v>53</v>
      </c>
      <c r="F7531" s="22">
        <v>743</v>
      </c>
      <c r="G7531" s="22">
        <v>95</v>
      </c>
      <c r="H7531" s="22">
        <v>37.69</v>
      </c>
      <c r="I7531" s="22">
        <v>17.8</v>
      </c>
      <c r="J7531" s="22" t="s">
        <v>60</v>
      </c>
      <c r="K7531" s="23">
        <v>263387.71999999997</v>
      </c>
      <c r="L7531" s="23" t="s">
        <v>55</v>
      </c>
      <c r="M7531" s="23" t="s">
        <v>83</v>
      </c>
      <c r="N7531" s="27"/>
      <c r="O7531" s="23" t="s">
        <v>56</v>
      </c>
      <c r="P7531" t="str">
        <f t="shared" si="117"/>
        <v>INSERT INTO @DataTable (Deal, AdvanceDate, PROV, DealPurpose, RateType, BEACON, LTV, TDS, GDS, InsuranceType, PrincipalBalance, OccupancyType, AccountStatus, Closed_Date, DelinquencyBucket) VALUES (7530, '2012-07-13', 'ON', 'Purchase', 'Fixed', 743, 95, 37.69, 17.8, 'HiRatio', 263387.72, 'Owner-Occupied', 'Open', '1900-01-00', 'Current');</v>
      </c>
    </row>
    <row r="7532" spans="1:16" x14ac:dyDescent="0.35">
      <c r="A7532" s="19">
        <v>7531</v>
      </c>
      <c r="B7532" s="18">
        <v>41792</v>
      </c>
      <c r="C7532" s="19" t="s">
        <v>63</v>
      </c>
      <c r="D7532" s="19" t="s">
        <v>61</v>
      </c>
      <c r="E7532" s="19" t="s">
        <v>53</v>
      </c>
      <c r="F7532" s="19">
        <v>729</v>
      </c>
      <c r="G7532" s="19">
        <v>95</v>
      </c>
      <c r="H7532" s="19">
        <v>42.41</v>
      </c>
      <c r="I7532" s="19">
        <v>35.9</v>
      </c>
      <c r="J7532" s="19" t="s">
        <v>60</v>
      </c>
      <c r="K7532" s="20">
        <v>203861.71</v>
      </c>
      <c r="L7532" s="20" t="s">
        <v>55</v>
      </c>
      <c r="M7532" s="20" t="s">
        <v>83</v>
      </c>
      <c r="N7532" s="26"/>
      <c r="O7532" s="20" t="s">
        <v>56</v>
      </c>
      <c r="P7532" t="str">
        <f t="shared" si="117"/>
        <v>INSERT INTO @DataTable (Deal, AdvanceDate, PROV, DealPurpose, RateType, BEACON, LTV, TDS, GDS, InsuranceType, PrincipalBalance, OccupancyType, AccountStatus, Closed_Date, DelinquencyBucket) VALUES (7531, '2014-06-02', 'SK', 'Purchase', 'Fixed', 729, 95, 42.41, 35.9, 'HiRatio', 203861.71, 'Owner-Occupied', 'Open', '1900-01-00', 'Current');</v>
      </c>
    </row>
    <row r="7533" spans="1:16" x14ac:dyDescent="0.35">
      <c r="A7533" s="22">
        <v>7532</v>
      </c>
      <c r="B7533" s="21">
        <v>41808</v>
      </c>
      <c r="C7533" s="22" t="s">
        <v>57</v>
      </c>
      <c r="D7533" s="22" t="s">
        <v>52</v>
      </c>
      <c r="E7533" s="22" t="s">
        <v>40</v>
      </c>
      <c r="F7533" s="22">
        <v>763</v>
      </c>
      <c r="G7533" s="22">
        <v>80</v>
      </c>
      <c r="H7533" s="22">
        <v>27.7</v>
      </c>
      <c r="I7533" s="22">
        <v>16.690000000000001</v>
      </c>
      <c r="J7533" s="22" t="s">
        <v>54</v>
      </c>
      <c r="K7533" s="23">
        <v>231984.04</v>
      </c>
      <c r="L7533" s="23" t="s">
        <v>55</v>
      </c>
      <c r="M7533" s="23" t="s">
        <v>83</v>
      </c>
      <c r="N7533" s="27"/>
      <c r="O7533" s="23" t="s">
        <v>56</v>
      </c>
      <c r="P7533" t="str">
        <f t="shared" si="117"/>
        <v>INSERT INTO @DataTable (Deal, AdvanceDate, PROV, DealPurpose, RateType, BEACON, LTV, TDS, GDS, InsuranceType, PrincipalBalance, OccupancyType, AccountStatus, Closed_Date, DelinquencyBucket) VALUES (7532, '2014-06-18', 'ON', 'Refinance External', 'ARM', 763, 80, 27.7, 16.69, 'Conv', 231984.04, 'Owner-Occupied', 'Open', '1900-01-00', 'Current');</v>
      </c>
    </row>
    <row r="7534" spans="1:16" x14ac:dyDescent="0.35">
      <c r="A7534" s="19">
        <v>7533</v>
      </c>
      <c r="B7534" s="18">
        <v>42185</v>
      </c>
      <c r="C7534" s="19" t="s">
        <v>57</v>
      </c>
      <c r="D7534" s="19" t="s">
        <v>61</v>
      </c>
      <c r="E7534" s="19" t="s">
        <v>53</v>
      </c>
      <c r="F7534" s="19">
        <v>764</v>
      </c>
      <c r="G7534" s="19">
        <v>95</v>
      </c>
      <c r="H7534" s="19">
        <v>32.35</v>
      </c>
      <c r="I7534" s="19">
        <v>26.95</v>
      </c>
      <c r="J7534" s="19" t="s">
        <v>60</v>
      </c>
      <c r="K7534" s="20">
        <v>429551.5</v>
      </c>
      <c r="L7534" s="20" t="s">
        <v>55</v>
      </c>
      <c r="M7534" s="20" t="s">
        <v>83</v>
      </c>
      <c r="N7534" s="26"/>
      <c r="O7534" s="20" t="s">
        <v>56</v>
      </c>
      <c r="P7534" t="str">
        <f t="shared" si="117"/>
        <v>INSERT INTO @DataTable (Deal, AdvanceDate, PROV, DealPurpose, RateType, BEACON, LTV, TDS, GDS, InsuranceType, PrincipalBalance, OccupancyType, AccountStatus, Closed_Date, DelinquencyBucket) VALUES (7533, '2015-06-30', 'ON', 'Purchase', 'Fixed', 764, 95, 32.35, 26.95, 'HiRatio', 429551.5, 'Owner-Occupied', 'Open', '1900-01-00', 'Current');</v>
      </c>
    </row>
    <row r="7535" spans="1:16" x14ac:dyDescent="0.35">
      <c r="A7535" s="22">
        <v>7534</v>
      </c>
      <c r="B7535" s="21">
        <v>42160</v>
      </c>
      <c r="C7535" s="22" t="s">
        <v>57</v>
      </c>
      <c r="D7535" s="22" t="s">
        <v>52</v>
      </c>
      <c r="E7535" s="22" t="s">
        <v>53</v>
      </c>
      <c r="F7535" s="22">
        <v>641</v>
      </c>
      <c r="G7535" s="22">
        <v>61.54</v>
      </c>
      <c r="H7535" s="22">
        <v>33.49</v>
      </c>
      <c r="I7535" s="22">
        <v>33.49</v>
      </c>
      <c r="J7535" s="22" t="s">
        <v>54</v>
      </c>
      <c r="K7535" s="23">
        <v>0</v>
      </c>
      <c r="L7535" s="23" t="s">
        <v>55</v>
      </c>
      <c r="M7535" s="23" t="s">
        <v>84</v>
      </c>
      <c r="N7535" s="27">
        <v>42305</v>
      </c>
      <c r="O7535" s="23" t="s">
        <v>56</v>
      </c>
      <c r="P7535" t="str">
        <f t="shared" si="117"/>
        <v>INSERT INTO @DataTable (Deal, AdvanceDate, PROV, DealPurpose, RateType, BEACON, LTV, TDS, GDS, InsuranceType, PrincipalBalance, OccupancyType, AccountStatus, Closed_Date, DelinquencyBucket) VALUES (7534, '2015-06-05', 'ON', 'Refinance External', 'Fixed', 641, 61.54, 33.49, 33.49, 'Conv', 0, 'Owner-Occupied', 'Closed', '2015-10-28', 'Current');</v>
      </c>
    </row>
    <row r="7536" spans="1:16" x14ac:dyDescent="0.35">
      <c r="A7536" s="19">
        <v>7535</v>
      </c>
      <c r="B7536" s="18">
        <v>42152</v>
      </c>
      <c r="C7536" s="19" t="s">
        <v>57</v>
      </c>
      <c r="D7536" s="19" t="s">
        <v>61</v>
      </c>
      <c r="E7536" s="19" t="s">
        <v>40</v>
      </c>
      <c r="F7536" s="19">
        <v>793</v>
      </c>
      <c r="G7536" s="19">
        <v>71.739999999999995</v>
      </c>
      <c r="H7536" s="19">
        <v>26.36</v>
      </c>
      <c r="I7536" s="19">
        <v>22.47</v>
      </c>
      <c r="J7536" s="19" t="s">
        <v>54</v>
      </c>
      <c r="K7536" s="20">
        <v>620010.65</v>
      </c>
      <c r="L7536" s="20" t="s">
        <v>55</v>
      </c>
      <c r="M7536" s="20" t="s">
        <v>83</v>
      </c>
      <c r="N7536" s="26"/>
      <c r="O7536" s="20" t="s">
        <v>56</v>
      </c>
      <c r="P7536" t="str">
        <f t="shared" si="117"/>
        <v>INSERT INTO @DataTable (Deal, AdvanceDate, PROV, DealPurpose, RateType, BEACON, LTV, TDS, GDS, InsuranceType, PrincipalBalance, OccupancyType, AccountStatus, Closed_Date, DelinquencyBucket) VALUES (7535, '2015-05-28', 'ON', 'Purchase', 'ARM', 793, 71.74, 26.36, 22.47, 'Conv', 620010.65, 'Owner-Occupied', 'Open', '1900-01-00', 'Current');</v>
      </c>
    </row>
    <row r="7537" spans="1:16" x14ac:dyDescent="0.35">
      <c r="A7537" s="22">
        <v>7536</v>
      </c>
      <c r="B7537" s="21">
        <v>42047</v>
      </c>
      <c r="C7537" s="22" t="s">
        <v>57</v>
      </c>
      <c r="D7537" s="22" t="s">
        <v>61</v>
      </c>
      <c r="E7537" s="22" t="s">
        <v>53</v>
      </c>
      <c r="F7537" s="22">
        <v>745</v>
      </c>
      <c r="G7537" s="22">
        <v>85</v>
      </c>
      <c r="H7537" s="22">
        <v>31.83</v>
      </c>
      <c r="I7537" s="22">
        <v>20.93</v>
      </c>
      <c r="J7537" s="22" t="s">
        <v>60</v>
      </c>
      <c r="K7537" s="23">
        <v>0</v>
      </c>
      <c r="L7537" s="23" t="s">
        <v>55</v>
      </c>
      <c r="M7537" s="23" t="s">
        <v>84</v>
      </c>
      <c r="N7537" s="27">
        <v>42566</v>
      </c>
      <c r="O7537" s="23" t="s">
        <v>56</v>
      </c>
      <c r="P7537" t="str">
        <f t="shared" si="117"/>
        <v>INSERT INTO @DataTable (Deal, AdvanceDate, PROV, DealPurpose, RateType, BEACON, LTV, TDS, GDS, InsuranceType, PrincipalBalance, OccupancyType, AccountStatus, Closed_Date, DelinquencyBucket) VALUES (7536, '2015-02-12', 'ON', 'Purchase', 'Fixed', 745, 85, 31.83, 20.93, 'HiRatio', 0, 'Owner-Occupied', 'Closed', '2016-07-15', 'Current');</v>
      </c>
    </row>
    <row r="7538" spans="1:16" x14ac:dyDescent="0.35">
      <c r="A7538" s="19">
        <v>7537</v>
      </c>
      <c r="B7538" s="18">
        <v>41785</v>
      </c>
      <c r="C7538" s="19" t="s">
        <v>51</v>
      </c>
      <c r="D7538" s="19" t="s">
        <v>59</v>
      </c>
      <c r="E7538" s="19" t="s">
        <v>53</v>
      </c>
      <c r="F7538" s="19">
        <v>826</v>
      </c>
      <c r="G7538" s="19">
        <v>46.19</v>
      </c>
      <c r="H7538" s="19">
        <v>20.21</v>
      </c>
      <c r="I7538" s="19">
        <v>19.649999999999999</v>
      </c>
      <c r="J7538" s="19" t="s">
        <v>54</v>
      </c>
      <c r="K7538" s="20">
        <v>89898.87</v>
      </c>
      <c r="L7538" s="20" t="s">
        <v>55</v>
      </c>
      <c r="M7538" s="20" t="s">
        <v>83</v>
      </c>
      <c r="N7538" s="26"/>
      <c r="O7538" s="20" t="s">
        <v>56</v>
      </c>
      <c r="P7538" t="str">
        <f t="shared" si="117"/>
        <v>INSERT INTO @DataTable (Deal, AdvanceDate, PROV, DealPurpose, RateType, BEACON, LTV, TDS, GDS, InsuranceType, PrincipalBalance, OccupancyType, AccountStatus, Closed_Date, DelinquencyBucket) VALUES (7537, '2014-05-26', 'AB', 'Transfer', 'Fixed', 826, 46.19, 20.21, 19.65, 'Conv', 89898.87, 'Owner-Occupied', 'Open', '1900-01-00', 'Current');</v>
      </c>
    </row>
    <row r="7539" spans="1:16" x14ac:dyDescent="0.35">
      <c r="A7539" s="22">
        <v>7538</v>
      </c>
      <c r="B7539" s="21">
        <v>42062</v>
      </c>
      <c r="C7539" s="22" t="s">
        <v>57</v>
      </c>
      <c r="D7539" s="22" t="s">
        <v>61</v>
      </c>
      <c r="E7539" s="22" t="s">
        <v>53</v>
      </c>
      <c r="F7539" s="22">
        <v>762</v>
      </c>
      <c r="G7539" s="22">
        <v>95</v>
      </c>
      <c r="H7539" s="22">
        <v>43.7</v>
      </c>
      <c r="I7539" s="22">
        <v>30.02</v>
      </c>
      <c r="J7539" s="22" t="s">
        <v>60</v>
      </c>
      <c r="K7539" s="23">
        <v>608475.67000000004</v>
      </c>
      <c r="L7539" s="23" t="s">
        <v>55</v>
      </c>
      <c r="M7539" s="23" t="s">
        <v>83</v>
      </c>
      <c r="N7539" s="27"/>
      <c r="O7539" s="23" t="s">
        <v>56</v>
      </c>
      <c r="P7539" t="str">
        <f t="shared" si="117"/>
        <v>INSERT INTO @DataTable (Deal, AdvanceDate, PROV, DealPurpose, RateType, BEACON, LTV, TDS, GDS, InsuranceType, PrincipalBalance, OccupancyType, AccountStatus, Closed_Date, DelinquencyBucket) VALUES (7538, '2015-02-27', 'ON', 'Purchase', 'Fixed', 762, 95, 43.7, 30.02, 'HiRatio', 608475.67, 'Owner-Occupied', 'Open', '1900-01-00', 'Current');</v>
      </c>
    </row>
    <row r="7540" spans="1:16" x14ac:dyDescent="0.35">
      <c r="A7540" s="19">
        <v>7539</v>
      </c>
      <c r="B7540" s="18">
        <v>42508</v>
      </c>
      <c r="C7540" s="19" t="s">
        <v>57</v>
      </c>
      <c r="D7540" s="19" t="s">
        <v>61</v>
      </c>
      <c r="E7540" s="19" t="s">
        <v>53</v>
      </c>
      <c r="F7540" s="19">
        <v>764</v>
      </c>
      <c r="G7540" s="19">
        <v>94.86</v>
      </c>
      <c r="H7540" s="19">
        <v>27.32</v>
      </c>
      <c r="I7540" s="19">
        <v>25.74</v>
      </c>
      <c r="J7540" s="19" t="s">
        <v>60</v>
      </c>
      <c r="K7540" s="20">
        <v>233180.78</v>
      </c>
      <c r="L7540" s="20" t="s">
        <v>55</v>
      </c>
      <c r="M7540" s="20" t="s">
        <v>83</v>
      </c>
      <c r="N7540" s="26"/>
      <c r="O7540" s="20" t="s">
        <v>56</v>
      </c>
      <c r="P7540" t="str">
        <f t="shared" si="117"/>
        <v>INSERT INTO @DataTable (Deal, AdvanceDate, PROV, DealPurpose, RateType, BEACON, LTV, TDS, GDS, InsuranceType, PrincipalBalance, OccupancyType, AccountStatus, Closed_Date, DelinquencyBucket) VALUES (7539, '2016-05-18', 'ON', 'Purchase', 'Fixed', 764, 94.86, 27.32, 25.74, 'HiRatio', 233180.78, 'Owner-Occupied', 'Open', '1900-01-00', 'Current');</v>
      </c>
    </row>
    <row r="7541" spans="1:16" x14ac:dyDescent="0.35">
      <c r="A7541" s="22">
        <v>7540</v>
      </c>
      <c r="B7541" s="21">
        <v>41521</v>
      </c>
      <c r="C7541" s="22" t="s">
        <v>51</v>
      </c>
      <c r="D7541" s="22" t="s">
        <v>61</v>
      </c>
      <c r="E7541" s="22" t="s">
        <v>53</v>
      </c>
      <c r="F7541" s="22">
        <v>703</v>
      </c>
      <c r="G7541" s="22">
        <v>94.85</v>
      </c>
      <c r="H7541" s="22">
        <v>42.03</v>
      </c>
      <c r="I7541" s="22">
        <v>23.35</v>
      </c>
      <c r="J7541" s="22" t="s">
        <v>60</v>
      </c>
      <c r="K7541" s="23">
        <v>468561.66</v>
      </c>
      <c r="L7541" s="23" t="s">
        <v>66</v>
      </c>
      <c r="M7541" s="23" t="s">
        <v>83</v>
      </c>
      <c r="N7541" s="27"/>
      <c r="O7541" s="23" t="s">
        <v>56</v>
      </c>
      <c r="P7541" t="str">
        <f t="shared" si="117"/>
        <v>INSERT INTO @DataTable (Deal, AdvanceDate, PROV, DealPurpose, RateType, BEACON, LTV, TDS, GDS, InsuranceType, PrincipalBalance, OccupancyType, AccountStatus, Closed_Date, DelinquencyBucket) VALUES (7540, '2013-09-04', 'AB', 'Purchase', 'Fixed', 703, 94.85, 42.03, 23.35, 'HiRatio', 468561.66, 'Second Home', 'Open', '1900-01-00', 'Current');</v>
      </c>
    </row>
    <row r="7542" spans="1:16" x14ac:dyDescent="0.35">
      <c r="A7542" s="19">
        <v>7541</v>
      </c>
      <c r="B7542" s="18">
        <v>42163</v>
      </c>
      <c r="C7542" s="19" t="s">
        <v>51</v>
      </c>
      <c r="D7542" s="19" t="s">
        <v>52</v>
      </c>
      <c r="E7542" s="19" t="s">
        <v>53</v>
      </c>
      <c r="F7542" s="19">
        <v>708</v>
      </c>
      <c r="G7542" s="19">
        <v>76.52</v>
      </c>
      <c r="H7542" s="19">
        <v>32.4</v>
      </c>
      <c r="I7542" s="19">
        <v>32.4</v>
      </c>
      <c r="J7542" s="19" t="s">
        <v>54</v>
      </c>
      <c r="K7542" s="20">
        <v>347739.54</v>
      </c>
      <c r="L7542" s="20" t="s">
        <v>55</v>
      </c>
      <c r="M7542" s="20" t="s">
        <v>83</v>
      </c>
      <c r="N7542" s="26"/>
      <c r="O7542" s="20" t="s">
        <v>56</v>
      </c>
      <c r="P7542" t="str">
        <f t="shared" si="117"/>
        <v>INSERT INTO @DataTable (Deal, AdvanceDate, PROV, DealPurpose, RateType, BEACON, LTV, TDS, GDS, InsuranceType, PrincipalBalance, OccupancyType, AccountStatus, Closed_Date, DelinquencyBucket) VALUES (7541, '2015-06-08', 'AB', 'Refinance External', 'Fixed', 708, 76.52, 32.4, 32.4, 'Conv', 347739.54, 'Owner-Occupied', 'Open', '1900-01-00', 'Current');</v>
      </c>
    </row>
    <row r="7543" spans="1:16" x14ac:dyDescent="0.35">
      <c r="A7543" s="22">
        <v>7542</v>
      </c>
      <c r="B7543" s="21">
        <v>41886</v>
      </c>
      <c r="C7543" s="22" t="s">
        <v>51</v>
      </c>
      <c r="D7543" s="22" t="s">
        <v>61</v>
      </c>
      <c r="E7543" s="22" t="s">
        <v>53</v>
      </c>
      <c r="F7543" s="22">
        <v>667</v>
      </c>
      <c r="G7543" s="22">
        <v>95</v>
      </c>
      <c r="H7543" s="22">
        <v>41.78</v>
      </c>
      <c r="I7543" s="22">
        <v>7.1</v>
      </c>
      <c r="J7543" s="22" t="s">
        <v>60</v>
      </c>
      <c r="K7543" s="23">
        <v>296690.69</v>
      </c>
      <c r="L7543" s="23" t="s">
        <v>66</v>
      </c>
      <c r="M7543" s="23" t="s">
        <v>83</v>
      </c>
      <c r="N7543" s="27"/>
      <c r="O7543" s="23" t="s">
        <v>56</v>
      </c>
      <c r="P7543" t="str">
        <f t="shared" si="117"/>
        <v>INSERT INTO @DataTable (Deal, AdvanceDate, PROV, DealPurpose, RateType, BEACON, LTV, TDS, GDS, InsuranceType, PrincipalBalance, OccupancyType, AccountStatus, Closed_Date, DelinquencyBucket) VALUES (7542, '2014-09-04', 'AB', 'Purchase', 'Fixed', 667, 95, 41.78, 7.1, 'HiRatio', 296690.69, 'Second Home', 'Open', '1900-01-00', 'Current');</v>
      </c>
    </row>
    <row r="7544" spans="1:16" x14ac:dyDescent="0.35">
      <c r="A7544" s="19">
        <v>7543</v>
      </c>
      <c r="B7544" s="18">
        <v>41361</v>
      </c>
      <c r="C7544" s="19" t="s">
        <v>51</v>
      </c>
      <c r="D7544" s="19" t="s">
        <v>61</v>
      </c>
      <c r="E7544" s="19" t="s">
        <v>40</v>
      </c>
      <c r="F7544" s="19">
        <v>667</v>
      </c>
      <c r="G7544" s="19">
        <v>95</v>
      </c>
      <c r="H7544" s="19">
        <v>26.15</v>
      </c>
      <c r="I7544" s="19">
        <v>11.42</v>
      </c>
      <c r="J7544" s="19" t="s">
        <v>60</v>
      </c>
      <c r="K7544" s="20">
        <v>154968.88</v>
      </c>
      <c r="L7544" s="20" t="s">
        <v>55</v>
      </c>
      <c r="M7544" s="20" t="s">
        <v>83</v>
      </c>
      <c r="N7544" s="26"/>
      <c r="O7544" s="20" t="s">
        <v>56</v>
      </c>
      <c r="P7544" t="str">
        <f t="shared" si="117"/>
        <v>INSERT INTO @DataTable (Deal, AdvanceDate, PROV, DealPurpose, RateType, BEACON, LTV, TDS, GDS, InsuranceType, PrincipalBalance, OccupancyType, AccountStatus, Closed_Date, DelinquencyBucket) VALUES (7543, '2013-03-28', 'AB', 'Purchase', 'ARM', 667, 95, 26.15, 11.42, 'HiRatio', 154968.88, 'Owner-Occupied', 'Open', '1900-01-00', 'Current');</v>
      </c>
    </row>
    <row r="7545" spans="1:16" x14ac:dyDescent="0.35">
      <c r="A7545" s="22">
        <v>7544</v>
      </c>
      <c r="B7545" s="21">
        <v>42279</v>
      </c>
      <c r="C7545" s="22" t="s">
        <v>70</v>
      </c>
      <c r="D7545" s="22" t="s">
        <v>52</v>
      </c>
      <c r="E7545" s="22" t="s">
        <v>40</v>
      </c>
      <c r="F7545" s="22">
        <v>672</v>
      </c>
      <c r="G7545" s="22">
        <v>58.93</v>
      </c>
      <c r="H7545" s="22">
        <v>32.56</v>
      </c>
      <c r="I7545" s="22">
        <v>23.07</v>
      </c>
      <c r="J7545" s="22" t="s">
        <v>54</v>
      </c>
      <c r="K7545" s="23">
        <v>151069.16</v>
      </c>
      <c r="L7545" s="23" t="s">
        <v>55</v>
      </c>
      <c r="M7545" s="23" t="s">
        <v>83</v>
      </c>
      <c r="N7545" s="27"/>
      <c r="O7545" s="23" t="s">
        <v>56</v>
      </c>
      <c r="P7545" t="str">
        <f t="shared" si="117"/>
        <v>INSERT INTO @DataTable (Deal, AdvanceDate, PROV, DealPurpose, RateType, BEACON, LTV, TDS, GDS, InsuranceType, PrincipalBalance, OccupancyType, AccountStatus, Closed_Date, DelinquencyBucket) VALUES (7544, '2015-10-02', 'NB', 'Refinance External', 'ARM', 672, 58.93, 32.56, 23.07, 'Conv', 151069.16, 'Owner-Occupied', 'Open', '1900-01-00', 'Current');</v>
      </c>
    </row>
    <row r="7546" spans="1:16" x14ac:dyDescent="0.35">
      <c r="A7546" s="19">
        <v>7545</v>
      </c>
      <c r="B7546" s="18">
        <v>42482</v>
      </c>
      <c r="C7546" s="19" t="s">
        <v>57</v>
      </c>
      <c r="D7546" s="19" t="s">
        <v>52</v>
      </c>
      <c r="E7546" s="19" t="s">
        <v>53</v>
      </c>
      <c r="F7546" s="19">
        <v>807</v>
      </c>
      <c r="G7546" s="19">
        <v>80</v>
      </c>
      <c r="H7546" s="19">
        <v>28.08</v>
      </c>
      <c r="I7546" s="19">
        <v>17.96</v>
      </c>
      <c r="J7546" s="19" t="s">
        <v>54</v>
      </c>
      <c r="K7546" s="20">
        <v>209819.12</v>
      </c>
      <c r="L7546" s="20" t="s">
        <v>55</v>
      </c>
      <c r="M7546" s="20" t="s">
        <v>83</v>
      </c>
      <c r="N7546" s="26"/>
      <c r="O7546" s="20" t="s">
        <v>56</v>
      </c>
      <c r="P7546" t="str">
        <f t="shared" si="117"/>
        <v>INSERT INTO @DataTable (Deal, AdvanceDate, PROV, DealPurpose, RateType, BEACON, LTV, TDS, GDS, InsuranceType, PrincipalBalance, OccupancyType, AccountStatus, Closed_Date, DelinquencyBucket) VALUES (7545, '2016-04-22', 'ON', 'Refinance External', 'Fixed', 807, 80, 28.08, 17.96, 'Conv', 209819.12, 'Owner-Occupied', 'Open', '1900-01-00', 'Current');</v>
      </c>
    </row>
    <row r="7547" spans="1:16" x14ac:dyDescent="0.35">
      <c r="A7547" s="22">
        <v>7546</v>
      </c>
      <c r="B7547" s="21">
        <v>41578</v>
      </c>
      <c r="C7547" s="22" t="s">
        <v>57</v>
      </c>
      <c r="D7547" s="22" t="s">
        <v>61</v>
      </c>
      <c r="E7547" s="22" t="s">
        <v>40</v>
      </c>
      <c r="F7547" s="22">
        <v>733</v>
      </c>
      <c r="G7547" s="22">
        <v>75</v>
      </c>
      <c r="H7547" s="22">
        <v>26.38</v>
      </c>
      <c r="I7547" s="22">
        <v>23.42</v>
      </c>
      <c r="J7547" s="22" t="s">
        <v>54</v>
      </c>
      <c r="K7547" s="23">
        <v>215852.3</v>
      </c>
      <c r="L7547" s="23" t="s">
        <v>55</v>
      </c>
      <c r="M7547" s="23" t="s">
        <v>83</v>
      </c>
      <c r="N7547" s="27"/>
      <c r="O7547" s="23" t="s">
        <v>56</v>
      </c>
      <c r="P7547" t="str">
        <f t="shared" si="117"/>
        <v>INSERT INTO @DataTable (Deal, AdvanceDate, PROV, DealPurpose, RateType, BEACON, LTV, TDS, GDS, InsuranceType, PrincipalBalance, OccupancyType, AccountStatus, Closed_Date, DelinquencyBucket) VALUES (7546, '2013-10-31', 'ON', 'Purchase', 'ARM', 733, 75, 26.38, 23.42, 'Conv', 215852.3, 'Owner-Occupied', 'Open', '1900-01-00', 'Current');</v>
      </c>
    </row>
    <row r="7548" spans="1:16" x14ac:dyDescent="0.35">
      <c r="A7548" s="19">
        <v>7547</v>
      </c>
      <c r="B7548" s="18">
        <v>42058</v>
      </c>
      <c r="C7548" s="19" t="s">
        <v>57</v>
      </c>
      <c r="D7548" s="19" t="s">
        <v>52</v>
      </c>
      <c r="E7548" s="19" t="s">
        <v>53</v>
      </c>
      <c r="F7548" s="19">
        <v>722</v>
      </c>
      <c r="G7548" s="19">
        <v>80</v>
      </c>
      <c r="H7548" s="19">
        <v>39.42</v>
      </c>
      <c r="I7548" s="19">
        <v>31.11</v>
      </c>
      <c r="J7548" s="19" t="s">
        <v>54</v>
      </c>
      <c r="K7548" s="20">
        <v>183806.37</v>
      </c>
      <c r="L7548" s="20" t="s">
        <v>55</v>
      </c>
      <c r="M7548" s="20" t="s">
        <v>83</v>
      </c>
      <c r="N7548" s="26"/>
      <c r="O7548" s="20" t="s">
        <v>56</v>
      </c>
      <c r="P7548" t="str">
        <f t="shared" si="117"/>
        <v>INSERT INTO @DataTable (Deal, AdvanceDate, PROV, DealPurpose, RateType, BEACON, LTV, TDS, GDS, InsuranceType, PrincipalBalance, OccupancyType, AccountStatus, Closed_Date, DelinquencyBucket) VALUES (7547, '2015-02-23', 'ON', 'Refinance External', 'Fixed', 722, 80, 39.42, 31.11, 'Conv', 183806.37, 'Owner-Occupied', 'Open', '1900-01-00', 'Current');</v>
      </c>
    </row>
    <row r="7549" spans="1:16" x14ac:dyDescent="0.35">
      <c r="A7549" s="22">
        <v>7548</v>
      </c>
      <c r="B7549" s="21">
        <v>42095</v>
      </c>
      <c r="C7549" s="22" t="s">
        <v>57</v>
      </c>
      <c r="D7549" s="22" t="s">
        <v>52</v>
      </c>
      <c r="E7549" s="22" t="s">
        <v>40</v>
      </c>
      <c r="F7549" s="22">
        <v>752</v>
      </c>
      <c r="G7549" s="22">
        <v>38.57</v>
      </c>
      <c r="H7549" s="22">
        <v>32.99</v>
      </c>
      <c r="I7549" s="22">
        <v>18</v>
      </c>
      <c r="J7549" s="22" t="s">
        <v>54</v>
      </c>
      <c r="K7549" s="23">
        <v>126166.92</v>
      </c>
      <c r="L7549" s="23" t="s">
        <v>55</v>
      </c>
      <c r="M7549" s="23" t="s">
        <v>83</v>
      </c>
      <c r="N7549" s="27"/>
      <c r="O7549" s="23" t="s">
        <v>56</v>
      </c>
      <c r="P7549" t="str">
        <f t="shared" si="117"/>
        <v>INSERT INTO @DataTable (Deal, AdvanceDate, PROV, DealPurpose, RateType, BEACON, LTV, TDS, GDS, InsuranceType, PrincipalBalance, OccupancyType, AccountStatus, Closed_Date, DelinquencyBucket) VALUES (7548, '2015-04-01', 'ON', 'Refinance External', 'ARM', 752, 38.57, 32.99, 18, 'Conv', 126166.92, 'Owner-Occupied', 'Open', '1900-01-00', 'Current');</v>
      </c>
    </row>
    <row r="7550" spans="1:16" x14ac:dyDescent="0.35">
      <c r="A7550" s="19">
        <v>7549</v>
      </c>
      <c r="B7550" s="18">
        <v>42425</v>
      </c>
      <c r="C7550" s="19" t="s">
        <v>58</v>
      </c>
      <c r="D7550" s="19" t="s">
        <v>61</v>
      </c>
      <c r="E7550" s="19" t="s">
        <v>53</v>
      </c>
      <c r="F7550" s="19">
        <v>813</v>
      </c>
      <c r="G7550" s="19">
        <v>73.86</v>
      </c>
      <c r="H7550" s="19">
        <v>31.01</v>
      </c>
      <c r="I7550" s="19">
        <v>27.75</v>
      </c>
      <c r="J7550" s="19" t="s">
        <v>54</v>
      </c>
      <c r="K7550" s="20">
        <v>543118.94999999995</v>
      </c>
      <c r="L7550" s="20" t="s">
        <v>55</v>
      </c>
      <c r="M7550" s="20" t="s">
        <v>83</v>
      </c>
      <c r="N7550" s="26"/>
      <c r="O7550" s="20" t="s">
        <v>56</v>
      </c>
      <c r="P7550" t="str">
        <f t="shared" si="117"/>
        <v>INSERT INTO @DataTable (Deal, AdvanceDate, PROV, DealPurpose, RateType, BEACON, LTV, TDS, GDS, InsuranceType, PrincipalBalance, OccupancyType, AccountStatus, Closed_Date, DelinquencyBucket) VALUES (7549, '2016-02-25', 'BC', 'Purchase', 'Fixed', 813, 73.86, 31.01, 27.75, 'Conv', 543118.95, 'Owner-Occupied', 'Open', '1900-01-00', 'Current');</v>
      </c>
    </row>
    <row r="7551" spans="1:16" x14ac:dyDescent="0.35">
      <c r="A7551" s="22">
        <v>7550</v>
      </c>
      <c r="B7551" s="21">
        <v>41565</v>
      </c>
      <c r="C7551" s="22" t="s">
        <v>57</v>
      </c>
      <c r="D7551" s="22" t="s">
        <v>52</v>
      </c>
      <c r="E7551" s="22" t="s">
        <v>40</v>
      </c>
      <c r="F7551" s="22">
        <v>805</v>
      </c>
      <c r="G7551" s="22">
        <v>62.63</v>
      </c>
      <c r="H7551" s="22">
        <v>23.21</v>
      </c>
      <c r="I7551" s="22">
        <v>22.9</v>
      </c>
      <c r="J7551" s="22" t="s">
        <v>54</v>
      </c>
      <c r="K7551" s="23">
        <v>0</v>
      </c>
      <c r="L7551" s="23" t="s">
        <v>55</v>
      </c>
      <c r="M7551" s="23" t="s">
        <v>84</v>
      </c>
      <c r="N7551" s="27">
        <v>41962</v>
      </c>
      <c r="O7551" s="23" t="s">
        <v>56</v>
      </c>
      <c r="P7551" t="str">
        <f t="shared" si="117"/>
        <v>INSERT INTO @DataTable (Deal, AdvanceDate, PROV, DealPurpose, RateType, BEACON, LTV, TDS, GDS, InsuranceType, PrincipalBalance, OccupancyType, AccountStatus, Closed_Date, DelinquencyBucket) VALUES (7550, '2013-10-18', 'ON', 'Refinance External', 'ARM', 805, 62.63, 23.21, 22.9, 'Conv', 0, 'Owner-Occupied', 'Closed', '2014-11-19', 'Current');</v>
      </c>
    </row>
    <row r="7552" spans="1:16" x14ac:dyDescent="0.35">
      <c r="A7552" s="19">
        <v>7551</v>
      </c>
      <c r="B7552" s="18">
        <v>41302</v>
      </c>
      <c r="C7552" s="19" t="s">
        <v>51</v>
      </c>
      <c r="D7552" s="19" t="s">
        <v>52</v>
      </c>
      <c r="E7552" s="19" t="s">
        <v>53</v>
      </c>
      <c r="F7552" s="19">
        <v>626</v>
      </c>
      <c r="G7552" s="19">
        <v>75.56</v>
      </c>
      <c r="H7552" s="19">
        <v>39.1</v>
      </c>
      <c r="I7552" s="19">
        <v>29.25</v>
      </c>
      <c r="J7552" s="19" t="s">
        <v>54</v>
      </c>
      <c r="K7552" s="20">
        <v>290696.59999999998</v>
      </c>
      <c r="L7552" s="20" t="s">
        <v>55</v>
      </c>
      <c r="M7552" s="20" t="s">
        <v>83</v>
      </c>
      <c r="N7552" s="26"/>
      <c r="O7552" s="20" t="s">
        <v>56</v>
      </c>
      <c r="P7552" t="str">
        <f t="shared" si="117"/>
        <v>INSERT INTO @DataTable (Deal, AdvanceDate, PROV, DealPurpose, RateType, BEACON, LTV, TDS, GDS, InsuranceType, PrincipalBalance, OccupancyType, AccountStatus, Closed_Date, DelinquencyBucket) VALUES (7551, '2013-01-28', 'AB', 'Refinance External', 'Fixed', 626, 75.56, 39.1, 29.25, 'Conv', 290696.6, 'Owner-Occupied', 'Open', '1900-01-00', 'Current');</v>
      </c>
    </row>
    <row r="7553" spans="1:16" x14ac:dyDescent="0.35">
      <c r="A7553" s="22">
        <v>7552</v>
      </c>
      <c r="B7553" s="21">
        <v>41908</v>
      </c>
      <c r="C7553" s="22" t="s">
        <v>57</v>
      </c>
      <c r="D7553" s="22" t="s">
        <v>68</v>
      </c>
      <c r="E7553" s="22" t="s">
        <v>53</v>
      </c>
      <c r="F7553" s="22">
        <v>666</v>
      </c>
      <c r="G7553" s="22">
        <v>95</v>
      </c>
      <c r="H7553" s="22">
        <v>31.8</v>
      </c>
      <c r="I7553" s="22">
        <v>13.99</v>
      </c>
      <c r="J7553" s="22" t="s">
        <v>60</v>
      </c>
      <c r="K7553" s="23">
        <v>206778.34</v>
      </c>
      <c r="L7553" s="23" t="s">
        <v>55</v>
      </c>
      <c r="M7553" s="23" t="s">
        <v>83</v>
      </c>
      <c r="N7553" s="27"/>
      <c r="O7553" s="23" t="s">
        <v>56</v>
      </c>
      <c r="P7553" t="str">
        <f t="shared" si="117"/>
        <v>INSERT INTO @DataTable (Deal, AdvanceDate, PROV, DealPurpose, RateType, BEACON, LTV, TDS, GDS, InsuranceType, PrincipalBalance, OccupancyType, AccountStatus, Closed_Date, DelinquencyBucket) VALUES (7552, '2014-09-26', 'ON', 'Portable', 'Fixed', 666, 95, 31.8, 13.99, 'HiRatio', 206778.34, 'Owner-Occupied', 'Open', '1900-01-00', 'Current');</v>
      </c>
    </row>
    <row r="7554" spans="1:16" x14ac:dyDescent="0.35">
      <c r="A7554" s="19">
        <v>7553</v>
      </c>
      <c r="B7554" s="18">
        <v>41774</v>
      </c>
      <c r="C7554" s="19" t="s">
        <v>51</v>
      </c>
      <c r="D7554" s="19" t="s">
        <v>61</v>
      </c>
      <c r="E7554" s="19" t="s">
        <v>53</v>
      </c>
      <c r="F7554" s="19">
        <v>692</v>
      </c>
      <c r="G7554" s="19">
        <v>95</v>
      </c>
      <c r="H7554" s="19">
        <v>35.450000000000003</v>
      </c>
      <c r="I7554" s="19">
        <v>26.5</v>
      </c>
      <c r="J7554" s="19" t="s">
        <v>60</v>
      </c>
      <c r="K7554" s="20">
        <v>417084.26</v>
      </c>
      <c r="L7554" s="20" t="s">
        <v>55</v>
      </c>
      <c r="M7554" s="20" t="s">
        <v>83</v>
      </c>
      <c r="N7554" s="26"/>
      <c r="O7554" s="20" t="s">
        <v>56</v>
      </c>
      <c r="P7554" t="str">
        <f t="shared" si="117"/>
        <v>INSERT INTO @DataTable (Deal, AdvanceDate, PROV, DealPurpose, RateType, BEACON, LTV, TDS, GDS, InsuranceType, PrincipalBalance, OccupancyType, AccountStatus, Closed_Date, DelinquencyBucket) VALUES (7553, '2014-05-15', 'AB', 'Purchase', 'Fixed', 692, 95, 35.45, 26.5, 'HiRatio', 417084.26, 'Owner-Occupied', 'Open', '1900-01-00', 'Current');</v>
      </c>
    </row>
    <row r="7555" spans="1:16" x14ac:dyDescent="0.35">
      <c r="A7555" s="22">
        <v>7554</v>
      </c>
      <c r="B7555" s="21">
        <v>42482</v>
      </c>
      <c r="C7555" s="22" t="s">
        <v>57</v>
      </c>
      <c r="D7555" s="22" t="s">
        <v>61</v>
      </c>
      <c r="E7555" s="22" t="s">
        <v>40</v>
      </c>
      <c r="F7555" s="22">
        <v>862</v>
      </c>
      <c r="G7555" s="22">
        <v>90</v>
      </c>
      <c r="H7555" s="22">
        <v>31.52</v>
      </c>
      <c r="I7555" s="22">
        <v>29.45</v>
      </c>
      <c r="J7555" s="22" t="s">
        <v>60</v>
      </c>
      <c r="K7555" s="23">
        <v>490361.7</v>
      </c>
      <c r="L7555" s="23" t="s">
        <v>55</v>
      </c>
      <c r="M7555" s="23" t="s">
        <v>83</v>
      </c>
      <c r="N7555" s="27"/>
      <c r="O7555" s="23" t="s">
        <v>56</v>
      </c>
      <c r="P7555" t="str">
        <f t="shared" ref="P7555:P7618" si="118">"INSERT INTO @DataTable (Deal, AdvanceDate, PROV, DealPurpose, RateType, BEACON, LTV, TDS, GDS, InsuranceType, PrincipalBalance, OccupancyType, AccountStatus, Closed_Date, DelinquencyBucket) VALUES (" &amp; A7555 &amp; ", " &amp; "'" &amp; TEXT(B7555, "yyyy-mm-dd") &amp; "', '" &amp; C7555 &amp; "', '" &amp; D7555 &amp; "', '" &amp; E7555 &amp; "', " &amp; F7555 &amp; ", " &amp; G7555 &amp; ", " &amp; H7555 &amp; ", " &amp; I7555 &amp; ", '" &amp; J7555 &amp; "', " &amp; K7555 &amp; ", '" &amp; L7555 &amp; "', '" &amp; M7555 &amp; "', '" &amp;TEXT(N7555, "yyyy-mm-dd") &amp; "', '" &amp; O7555 &amp; "');"</f>
        <v>INSERT INTO @DataTable (Deal, AdvanceDate, PROV, DealPurpose, RateType, BEACON, LTV, TDS, GDS, InsuranceType, PrincipalBalance, OccupancyType, AccountStatus, Closed_Date, DelinquencyBucket) VALUES (7554, '2016-04-22', 'ON', 'Purchase', 'ARM', 862, 90, 31.52, 29.45, 'HiRatio', 490361.7, 'Owner-Occupied', 'Open', '1900-01-00', 'Current');</v>
      </c>
    </row>
    <row r="7556" spans="1:16" x14ac:dyDescent="0.35">
      <c r="A7556" s="19">
        <v>7555</v>
      </c>
      <c r="B7556" s="18">
        <v>42100</v>
      </c>
      <c r="C7556" s="19" t="s">
        <v>57</v>
      </c>
      <c r="D7556" s="19" t="s">
        <v>64</v>
      </c>
      <c r="E7556" s="19" t="s">
        <v>53</v>
      </c>
      <c r="F7556" s="19">
        <v>769</v>
      </c>
      <c r="G7556" s="19">
        <v>95</v>
      </c>
      <c r="H7556" s="19">
        <v>37.64</v>
      </c>
      <c r="I7556" s="19">
        <v>36.299999999999997</v>
      </c>
      <c r="J7556" s="19" t="s">
        <v>60</v>
      </c>
      <c r="K7556" s="20">
        <v>324148.15999999997</v>
      </c>
      <c r="L7556" s="20" t="s">
        <v>55</v>
      </c>
      <c r="M7556" s="20" t="s">
        <v>83</v>
      </c>
      <c r="N7556" s="26"/>
      <c r="O7556" s="20" t="s">
        <v>56</v>
      </c>
      <c r="P7556" t="str">
        <f t="shared" si="118"/>
        <v>INSERT INTO @DataTable (Deal, AdvanceDate, PROV, DealPurpose, RateType, BEACON, LTV, TDS, GDS, InsuranceType, PrincipalBalance, OccupancyType, AccountStatus, Closed_Date, DelinquencyBucket) VALUES (7555, '2015-04-06', 'ON', 'Purchase with Improvements', 'Fixed', 769, 95, 37.64, 36.3, 'HiRatio', 324148.16, 'Owner-Occupied', 'Open', '1900-01-00', 'Current');</v>
      </c>
    </row>
    <row r="7557" spans="1:16" x14ac:dyDescent="0.35">
      <c r="A7557" s="22">
        <v>7556</v>
      </c>
      <c r="B7557" s="21">
        <v>42348</v>
      </c>
      <c r="C7557" s="22" t="s">
        <v>57</v>
      </c>
      <c r="D7557" s="22" t="s">
        <v>61</v>
      </c>
      <c r="E7557" s="22" t="s">
        <v>40</v>
      </c>
      <c r="F7557" s="22">
        <v>747</v>
      </c>
      <c r="G7557" s="22">
        <v>95</v>
      </c>
      <c r="H7557" s="22">
        <v>40.76</v>
      </c>
      <c r="I7557" s="22">
        <v>13.45</v>
      </c>
      <c r="J7557" s="22" t="s">
        <v>60</v>
      </c>
      <c r="K7557" s="23">
        <v>302621.02</v>
      </c>
      <c r="L7557" s="23" t="s">
        <v>66</v>
      </c>
      <c r="M7557" s="23" t="s">
        <v>83</v>
      </c>
      <c r="N7557" s="27"/>
      <c r="O7557" s="23" t="s">
        <v>56</v>
      </c>
      <c r="P7557" t="str">
        <f t="shared" si="118"/>
        <v>INSERT INTO @DataTable (Deal, AdvanceDate, PROV, DealPurpose, RateType, BEACON, LTV, TDS, GDS, InsuranceType, PrincipalBalance, OccupancyType, AccountStatus, Closed_Date, DelinquencyBucket) VALUES (7556, '2015-12-10', 'ON', 'Purchase', 'ARM', 747, 95, 40.76, 13.45, 'HiRatio', 302621.02, 'Second Home', 'Open', '1900-01-00', 'Current');</v>
      </c>
    </row>
    <row r="7558" spans="1:16" x14ac:dyDescent="0.35">
      <c r="A7558" s="19">
        <v>7557</v>
      </c>
      <c r="B7558" s="18">
        <v>41782</v>
      </c>
      <c r="C7558" s="19" t="s">
        <v>74</v>
      </c>
      <c r="D7558" s="19" t="s">
        <v>52</v>
      </c>
      <c r="E7558" s="19" t="s">
        <v>40</v>
      </c>
      <c r="F7558" s="19">
        <v>753</v>
      </c>
      <c r="G7558" s="19">
        <v>72.73</v>
      </c>
      <c r="H7558" s="19">
        <v>29.18</v>
      </c>
      <c r="I7558" s="19">
        <v>28.27</v>
      </c>
      <c r="J7558" s="19" t="s">
        <v>54</v>
      </c>
      <c r="K7558" s="20">
        <v>108557.87</v>
      </c>
      <c r="L7558" s="20" t="s">
        <v>55</v>
      </c>
      <c r="M7558" s="20" t="s">
        <v>83</v>
      </c>
      <c r="N7558" s="26"/>
      <c r="O7558" s="20" t="s">
        <v>56</v>
      </c>
      <c r="P7558" t="str">
        <f t="shared" si="118"/>
        <v>INSERT INTO @DataTable (Deal, AdvanceDate, PROV, DealPurpose, RateType, BEACON, LTV, TDS, GDS, InsuranceType, PrincipalBalance, OccupancyType, AccountStatus, Closed_Date, DelinquencyBucket) VALUES (7557, '2014-05-23', 'MB', 'Refinance External', 'ARM', 753, 72.73, 29.18, 28.27, 'Conv', 108557.87, 'Owner-Occupied', 'Open', '1900-01-00', 'Current');</v>
      </c>
    </row>
    <row r="7559" spans="1:16" x14ac:dyDescent="0.35">
      <c r="A7559" s="22">
        <v>7558</v>
      </c>
      <c r="B7559" s="21">
        <v>41774</v>
      </c>
      <c r="C7559" s="22" t="s">
        <v>58</v>
      </c>
      <c r="D7559" s="22" t="s">
        <v>61</v>
      </c>
      <c r="E7559" s="22" t="s">
        <v>40</v>
      </c>
      <c r="F7559" s="22">
        <v>795</v>
      </c>
      <c r="G7559" s="22">
        <v>95</v>
      </c>
      <c r="H7559" s="22">
        <v>22.24</v>
      </c>
      <c r="I7559" s="22">
        <v>19.66</v>
      </c>
      <c r="J7559" s="22" t="s">
        <v>60</v>
      </c>
      <c r="K7559" s="23">
        <v>342623.56</v>
      </c>
      <c r="L7559" s="23" t="s">
        <v>55</v>
      </c>
      <c r="M7559" s="23" t="s">
        <v>83</v>
      </c>
      <c r="N7559" s="27"/>
      <c r="O7559" s="23" t="s">
        <v>56</v>
      </c>
      <c r="P7559" t="str">
        <f t="shared" si="118"/>
        <v>INSERT INTO @DataTable (Deal, AdvanceDate, PROV, DealPurpose, RateType, BEACON, LTV, TDS, GDS, InsuranceType, PrincipalBalance, OccupancyType, AccountStatus, Closed_Date, DelinquencyBucket) VALUES (7558, '2014-05-15', 'BC', 'Purchase', 'ARM', 795, 95, 22.24, 19.66, 'HiRatio', 342623.56, 'Owner-Occupied', 'Open', '1900-01-00', 'Current');</v>
      </c>
    </row>
    <row r="7560" spans="1:16" x14ac:dyDescent="0.35">
      <c r="A7560" s="19">
        <v>7559</v>
      </c>
      <c r="B7560" s="18">
        <v>42410</v>
      </c>
      <c r="C7560" s="19" t="s">
        <v>51</v>
      </c>
      <c r="D7560" s="19" t="s">
        <v>61</v>
      </c>
      <c r="E7560" s="19" t="s">
        <v>40</v>
      </c>
      <c r="F7560" s="19">
        <v>780</v>
      </c>
      <c r="G7560" s="19">
        <v>80</v>
      </c>
      <c r="H7560" s="19">
        <v>37.32</v>
      </c>
      <c r="I7560" s="19">
        <v>18.91</v>
      </c>
      <c r="J7560" s="19" t="s">
        <v>54</v>
      </c>
      <c r="K7560" s="20">
        <v>259840.94</v>
      </c>
      <c r="L7560" s="20" t="s">
        <v>55</v>
      </c>
      <c r="M7560" s="20" t="s">
        <v>83</v>
      </c>
      <c r="N7560" s="26"/>
      <c r="O7560" s="20" t="s">
        <v>56</v>
      </c>
      <c r="P7560" t="str">
        <f t="shared" si="118"/>
        <v>INSERT INTO @DataTable (Deal, AdvanceDate, PROV, DealPurpose, RateType, BEACON, LTV, TDS, GDS, InsuranceType, PrincipalBalance, OccupancyType, AccountStatus, Closed_Date, DelinquencyBucket) VALUES (7559, '2016-02-10', 'AB', 'Purchase', 'ARM', 780, 80, 37.32, 18.91, 'Conv', 259840.94, 'Owner-Occupied', 'Open', '1900-01-00', 'Current');</v>
      </c>
    </row>
    <row r="7561" spans="1:16" x14ac:dyDescent="0.35">
      <c r="A7561" s="22">
        <v>7560</v>
      </c>
      <c r="B7561" s="21">
        <v>42094</v>
      </c>
      <c r="C7561" s="22" t="s">
        <v>57</v>
      </c>
      <c r="D7561" s="22" t="s">
        <v>61</v>
      </c>
      <c r="E7561" s="22" t="s">
        <v>53</v>
      </c>
      <c r="F7561" s="22">
        <v>766</v>
      </c>
      <c r="G7561" s="22">
        <v>79.680000000000007</v>
      </c>
      <c r="H7561" s="22">
        <v>39.770000000000003</v>
      </c>
      <c r="I7561" s="22">
        <v>7.33</v>
      </c>
      <c r="J7561" s="22" t="s">
        <v>54</v>
      </c>
      <c r="K7561" s="23">
        <v>214809.37</v>
      </c>
      <c r="L7561" s="23" t="s">
        <v>62</v>
      </c>
      <c r="M7561" s="23" t="s">
        <v>83</v>
      </c>
      <c r="N7561" s="27"/>
      <c r="O7561" s="23" t="s">
        <v>56</v>
      </c>
      <c r="P7561" t="str">
        <f t="shared" si="118"/>
        <v>INSERT INTO @DataTable (Deal, AdvanceDate, PROV, DealPurpose, RateType, BEACON, LTV, TDS, GDS, InsuranceType, PrincipalBalance, OccupancyType, AccountStatus, Closed_Date, DelinquencyBucket) VALUES (7560, '2015-03-31', 'ON', 'Purchase', 'Fixed', 766, 79.68, 39.77, 7.33, 'Conv', 214809.37, 'Rental', 'Open', '1900-01-00', 'Current');</v>
      </c>
    </row>
    <row r="7562" spans="1:16" x14ac:dyDescent="0.35">
      <c r="A7562" s="19">
        <v>7561</v>
      </c>
      <c r="B7562" s="18">
        <v>42468</v>
      </c>
      <c r="C7562" s="19" t="s">
        <v>57</v>
      </c>
      <c r="D7562" s="19" t="s">
        <v>61</v>
      </c>
      <c r="E7562" s="19" t="s">
        <v>40</v>
      </c>
      <c r="F7562" s="19">
        <v>703</v>
      </c>
      <c r="G7562" s="19">
        <v>95</v>
      </c>
      <c r="H7562" s="19">
        <v>31.54</v>
      </c>
      <c r="I7562" s="19">
        <v>27.87</v>
      </c>
      <c r="J7562" s="19" t="s">
        <v>60</v>
      </c>
      <c r="K7562" s="20">
        <v>250722.32</v>
      </c>
      <c r="L7562" s="20" t="s">
        <v>55</v>
      </c>
      <c r="M7562" s="20" t="s">
        <v>83</v>
      </c>
      <c r="N7562" s="26"/>
      <c r="O7562" s="20" t="s">
        <v>56</v>
      </c>
      <c r="P7562" t="str">
        <f t="shared" si="118"/>
        <v>INSERT INTO @DataTable (Deal, AdvanceDate, PROV, DealPurpose, RateType, BEACON, LTV, TDS, GDS, InsuranceType, PrincipalBalance, OccupancyType, AccountStatus, Closed_Date, DelinquencyBucket) VALUES (7561, '2016-04-08', 'ON', 'Purchase', 'ARM', 703, 95, 31.54, 27.87, 'HiRatio', 250722.32, 'Owner-Occupied', 'Open', '1900-01-00', 'Current');</v>
      </c>
    </row>
    <row r="7563" spans="1:16" x14ac:dyDescent="0.35">
      <c r="A7563" s="22">
        <v>7562</v>
      </c>
      <c r="B7563" s="21">
        <v>42033</v>
      </c>
      <c r="C7563" s="22" t="s">
        <v>57</v>
      </c>
      <c r="D7563" s="22" t="s">
        <v>61</v>
      </c>
      <c r="E7563" s="22" t="s">
        <v>40</v>
      </c>
      <c r="F7563" s="22">
        <v>771</v>
      </c>
      <c r="G7563" s="22">
        <v>90</v>
      </c>
      <c r="H7563" s="22">
        <v>33.479999999999997</v>
      </c>
      <c r="I7563" s="22">
        <v>27.13</v>
      </c>
      <c r="J7563" s="22" t="s">
        <v>60</v>
      </c>
      <c r="K7563" s="23">
        <v>376088.67</v>
      </c>
      <c r="L7563" s="23" t="s">
        <v>55</v>
      </c>
      <c r="M7563" s="23" t="s">
        <v>83</v>
      </c>
      <c r="N7563" s="27"/>
      <c r="O7563" s="23" t="s">
        <v>56</v>
      </c>
      <c r="P7563" t="str">
        <f t="shared" si="118"/>
        <v>INSERT INTO @DataTable (Deal, AdvanceDate, PROV, DealPurpose, RateType, BEACON, LTV, TDS, GDS, InsuranceType, PrincipalBalance, OccupancyType, AccountStatus, Closed_Date, DelinquencyBucket) VALUES (7562, '2015-01-29', 'ON', 'Purchase', 'ARM', 771, 90, 33.48, 27.13, 'HiRatio', 376088.67, 'Owner-Occupied', 'Open', '1900-01-00', 'Current');</v>
      </c>
    </row>
    <row r="7564" spans="1:16" x14ac:dyDescent="0.35">
      <c r="A7564" s="19">
        <v>7563</v>
      </c>
      <c r="B7564" s="18">
        <v>41365</v>
      </c>
      <c r="C7564" s="19" t="s">
        <v>51</v>
      </c>
      <c r="D7564" s="19" t="s">
        <v>52</v>
      </c>
      <c r="E7564" s="19" t="s">
        <v>40</v>
      </c>
      <c r="F7564" s="19">
        <v>778</v>
      </c>
      <c r="G7564" s="19">
        <v>42.8</v>
      </c>
      <c r="H7564" s="19">
        <v>9.3800000000000008</v>
      </c>
      <c r="I7564" s="19">
        <v>4.6900000000000004</v>
      </c>
      <c r="J7564" s="19" t="s">
        <v>54</v>
      </c>
      <c r="K7564" s="20">
        <v>143274.29999999999</v>
      </c>
      <c r="L7564" s="20" t="s">
        <v>62</v>
      </c>
      <c r="M7564" s="20" t="s">
        <v>83</v>
      </c>
      <c r="N7564" s="26"/>
      <c r="O7564" s="20" t="s">
        <v>56</v>
      </c>
      <c r="P7564" t="str">
        <f t="shared" si="118"/>
        <v>INSERT INTO @DataTable (Deal, AdvanceDate, PROV, DealPurpose, RateType, BEACON, LTV, TDS, GDS, InsuranceType, PrincipalBalance, OccupancyType, AccountStatus, Closed_Date, DelinquencyBucket) VALUES (7563, '2013-04-01', 'AB', 'Refinance External', 'ARM', 778, 42.8, 9.38, 4.69, 'Conv', 143274.3, 'Rental', 'Open', '1900-01-00', 'Current');</v>
      </c>
    </row>
    <row r="7565" spans="1:16" x14ac:dyDescent="0.35">
      <c r="A7565" s="22">
        <v>7564</v>
      </c>
      <c r="B7565" s="21">
        <v>42290</v>
      </c>
      <c r="C7565" s="22" t="s">
        <v>74</v>
      </c>
      <c r="D7565" s="22" t="s">
        <v>52</v>
      </c>
      <c r="E7565" s="22" t="s">
        <v>40</v>
      </c>
      <c r="F7565" s="22">
        <v>741</v>
      </c>
      <c r="G7565" s="22">
        <v>80</v>
      </c>
      <c r="H7565" s="22">
        <v>24.21</v>
      </c>
      <c r="I7565" s="22">
        <v>23.64</v>
      </c>
      <c r="J7565" s="22" t="s">
        <v>54</v>
      </c>
      <c r="K7565" s="23">
        <v>294121.7</v>
      </c>
      <c r="L7565" s="23" t="s">
        <v>55</v>
      </c>
      <c r="M7565" s="23" t="s">
        <v>83</v>
      </c>
      <c r="N7565" s="27"/>
      <c r="O7565" s="23" t="s">
        <v>56</v>
      </c>
      <c r="P7565" t="str">
        <f t="shared" si="118"/>
        <v>INSERT INTO @DataTable (Deal, AdvanceDate, PROV, DealPurpose, RateType, BEACON, LTV, TDS, GDS, InsuranceType, PrincipalBalance, OccupancyType, AccountStatus, Closed_Date, DelinquencyBucket) VALUES (7564, '2015-10-13', 'MB', 'Refinance External', 'ARM', 741, 80, 24.21, 23.64, 'Conv', 294121.7, 'Owner-Occupied', 'Open', '1900-01-00', 'Current');</v>
      </c>
    </row>
    <row r="7566" spans="1:16" x14ac:dyDescent="0.35">
      <c r="A7566" s="19">
        <v>7565</v>
      </c>
      <c r="B7566" s="18">
        <v>41817</v>
      </c>
      <c r="C7566" s="19" t="s">
        <v>51</v>
      </c>
      <c r="D7566" s="19" t="s">
        <v>61</v>
      </c>
      <c r="E7566" s="19" t="s">
        <v>53</v>
      </c>
      <c r="F7566" s="19">
        <v>709</v>
      </c>
      <c r="G7566" s="19">
        <v>95</v>
      </c>
      <c r="H7566" s="19">
        <v>42.64</v>
      </c>
      <c r="I7566" s="19">
        <v>28.77</v>
      </c>
      <c r="J7566" s="19" t="s">
        <v>60</v>
      </c>
      <c r="K7566" s="20">
        <v>319569.96999999997</v>
      </c>
      <c r="L7566" s="20" t="s">
        <v>55</v>
      </c>
      <c r="M7566" s="20" t="s">
        <v>83</v>
      </c>
      <c r="N7566" s="26"/>
      <c r="O7566" s="20" t="s">
        <v>56</v>
      </c>
      <c r="P7566" t="str">
        <f t="shared" si="118"/>
        <v>INSERT INTO @DataTable (Deal, AdvanceDate, PROV, DealPurpose, RateType, BEACON, LTV, TDS, GDS, InsuranceType, PrincipalBalance, OccupancyType, AccountStatus, Closed_Date, DelinquencyBucket) VALUES (7565, '2014-06-27', 'AB', 'Purchase', 'Fixed', 709, 95, 42.64, 28.77, 'HiRatio', 319569.97, 'Owner-Occupied', 'Open', '1900-01-00', 'Current');</v>
      </c>
    </row>
    <row r="7567" spans="1:16" x14ac:dyDescent="0.35">
      <c r="A7567" s="22">
        <v>7566</v>
      </c>
      <c r="B7567" s="21">
        <v>42270</v>
      </c>
      <c r="C7567" s="22" t="s">
        <v>58</v>
      </c>
      <c r="D7567" s="22" t="s">
        <v>52</v>
      </c>
      <c r="E7567" s="22" t="s">
        <v>40</v>
      </c>
      <c r="F7567" s="22">
        <v>751</v>
      </c>
      <c r="G7567" s="22">
        <v>73.33</v>
      </c>
      <c r="H7567" s="22">
        <v>24.52</v>
      </c>
      <c r="I7567" s="22">
        <v>24.52</v>
      </c>
      <c r="J7567" s="22" t="s">
        <v>54</v>
      </c>
      <c r="K7567" s="23">
        <v>106384.96000000001</v>
      </c>
      <c r="L7567" s="23" t="s">
        <v>55</v>
      </c>
      <c r="M7567" s="23" t="s">
        <v>83</v>
      </c>
      <c r="N7567" s="27"/>
      <c r="O7567" s="23" t="s">
        <v>56</v>
      </c>
      <c r="P7567" t="str">
        <f t="shared" si="118"/>
        <v>INSERT INTO @DataTable (Deal, AdvanceDate, PROV, DealPurpose, RateType, BEACON, LTV, TDS, GDS, InsuranceType, PrincipalBalance, OccupancyType, AccountStatus, Closed_Date, DelinquencyBucket) VALUES (7566, '2015-09-23', 'BC', 'Refinance External', 'ARM', 751, 73.33, 24.52, 24.52, 'Conv', 106384.96, 'Owner-Occupied', 'Open', '1900-01-00', 'Current');</v>
      </c>
    </row>
    <row r="7568" spans="1:16" x14ac:dyDescent="0.35">
      <c r="A7568" s="19">
        <v>7567</v>
      </c>
      <c r="B7568" s="18">
        <v>42440</v>
      </c>
      <c r="C7568" s="19" t="s">
        <v>57</v>
      </c>
      <c r="D7568" s="19" t="s">
        <v>61</v>
      </c>
      <c r="E7568" s="19" t="s">
        <v>53</v>
      </c>
      <c r="F7568" s="19">
        <v>793</v>
      </c>
      <c r="G7568" s="19">
        <v>95</v>
      </c>
      <c r="H7568" s="19">
        <v>35.74</v>
      </c>
      <c r="I7568" s="19">
        <v>24.37</v>
      </c>
      <c r="J7568" s="19" t="s">
        <v>60</v>
      </c>
      <c r="K7568" s="20">
        <v>204461.18</v>
      </c>
      <c r="L7568" s="20" t="s">
        <v>55</v>
      </c>
      <c r="M7568" s="20" t="s">
        <v>83</v>
      </c>
      <c r="N7568" s="26"/>
      <c r="O7568" s="20" t="s">
        <v>56</v>
      </c>
      <c r="P7568" t="str">
        <f t="shared" si="118"/>
        <v>INSERT INTO @DataTable (Deal, AdvanceDate, PROV, DealPurpose, RateType, BEACON, LTV, TDS, GDS, InsuranceType, PrincipalBalance, OccupancyType, AccountStatus, Closed_Date, DelinquencyBucket) VALUES (7567, '2016-03-11', 'ON', 'Purchase', 'Fixed', 793, 95, 35.74, 24.37, 'HiRatio', 204461.18, 'Owner-Occupied', 'Open', '1900-01-00', 'Current');</v>
      </c>
    </row>
    <row r="7569" spans="1:16" x14ac:dyDescent="0.35">
      <c r="A7569" s="22">
        <v>7568</v>
      </c>
      <c r="B7569" s="21">
        <v>41843</v>
      </c>
      <c r="C7569" s="22" t="s">
        <v>51</v>
      </c>
      <c r="D7569" s="22" t="s">
        <v>59</v>
      </c>
      <c r="E7569" s="22" t="s">
        <v>53</v>
      </c>
      <c r="F7569" s="22">
        <v>817</v>
      </c>
      <c r="G7569" s="22">
        <v>67.92</v>
      </c>
      <c r="H7569" s="22">
        <v>25.27</v>
      </c>
      <c r="I7569" s="22">
        <v>13.06</v>
      </c>
      <c r="J7569" s="22" t="s">
        <v>54</v>
      </c>
      <c r="K7569" s="23">
        <v>220071.74</v>
      </c>
      <c r="L7569" s="23" t="s">
        <v>55</v>
      </c>
      <c r="M7569" s="23" t="s">
        <v>83</v>
      </c>
      <c r="N7569" s="27"/>
      <c r="O7569" s="23" t="s">
        <v>56</v>
      </c>
      <c r="P7569" t="str">
        <f t="shared" si="118"/>
        <v>INSERT INTO @DataTable (Deal, AdvanceDate, PROV, DealPurpose, RateType, BEACON, LTV, TDS, GDS, InsuranceType, PrincipalBalance, OccupancyType, AccountStatus, Closed_Date, DelinquencyBucket) VALUES (7568, '2014-07-23', 'AB', 'Transfer', 'Fixed', 817, 67.92, 25.27, 13.06, 'Conv', 220071.74, 'Owner-Occupied', 'Open', '1900-01-00', 'Current');</v>
      </c>
    </row>
    <row r="7570" spans="1:16" x14ac:dyDescent="0.35">
      <c r="A7570" s="19">
        <v>7569</v>
      </c>
      <c r="B7570" s="18">
        <v>42600</v>
      </c>
      <c r="C7570" s="19" t="s">
        <v>57</v>
      </c>
      <c r="D7570" s="19" t="s">
        <v>61</v>
      </c>
      <c r="E7570" s="19" t="s">
        <v>53</v>
      </c>
      <c r="F7570" s="19">
        <v>825</v>
      </c>
      <c r="G7570" s="19">
        <v>90</v>
      </c>
      <c r="H7570" s="19">
        <v>36.54</v>
      </c>
      <c r="I7570" s="19">
        <v>36.159999999999997</v>
      </c>
      <c r="J7570" s="19" t="s">
        <v>60</v>
      </c>
      <c r="K7570" s="20">
        <v>706236.57</v>
      </c>
      <c r="L7570" s="20" t="s">
        <v>55</v>
      </c>
      <c r="M7570" s="20" t="s">
        <v>83</v>
      </c>
      <c r="N7570" s="26"/>
      <c r="O7570" s="20" t="s">
        <v>56</v>
      </c>
      <c r="P7570" t="str">
        <f t="shared" si="118"/>
        <v>INSERT INTO @DataTable (Deal, AdvanceDate, PROV, DealPurpose, RateType, BEACON, LTV, TDS, GDS, InsuranceType, PrincipalBalance, OccupancyType, AccountStatus, Closed_Date, DelinquencyBucket) VALUES (7569, '2016-08-18', 'ON', 'Purchase', 'Fixed', 825, 90, 36.54, 36.16, 'HiRatio', 706236.57, 'Owner-Occupied', 'Open', '1900-01-00', 'Current');</v>
      </c>
    </row>
    <row r="7571" spans="1:16" x14ac:dyDescent="0.35">
      <c r="A7571" s="22">
        <v>7570</v>
      </c>
      <c r="B7571" s="21">
        <v>41831</v>
      </c>
      <c r="C7571" s="22" t="s">
        <v>57</v>
      </c>
      <c r="D7571" s="22" t="s">
        <v>61</v>
      </c>
      <c r="E7571" s="22" t="s">
        <v>40</v>
      </c>
      <c r="F7571" s="22">
        <v>714</v>
      </c>
      <c r="G7571" s="22">
        <v>95</v>
      </c>
      <c r="H7571" s="22">
        <v>35.99</v>
      </c>
      <c r="I7571" s="22">
        <v>21.49</v>
      </c>
      <c r="J7571" s="22" t="s">
        <v>60</v>
      </c>
      <c r="K7571" s="23">
        <v>399016.87</v>
      </c>
      <c r="L7571" s="23" t="s">
        <v>55</v>
      </c>
      <c r="M7571" s="23" t="s">
        <v>83</v>
      </c>
      <c r="N7571" s="27"/>
      <c r="O7571" s="23" t="s">
        <v>56</v>
      </c>
      <c r="P7571" t="str">
        <f t="shared" si="118"/>
        <v>INSERT INTO @DataTable (Deal, AdvanceDate, PROV, DealPurpose, RateType, BEACON, LTV, TDS, GDS, InsuranceType, PrincipalBalance, OccupancyType, AccountStatus, Closed_Date, DelinquencyBucket) VALUES (7570, '2014-07-11', 'ON', 'Purchase', 'ARM', 714, 95, 35.99, 21.49, 'HiRatio', 399016.87, 'Owner-Occupied', 'Open', '1900-01-00', 'Current');</v>
      </c>
    </row>
    <row r="7572" spans="1:16" x14ac:dyDescent="0.35">
      <c r="A7572" s="19">
        <v>7571</v>
      </c>
      <c r="B7572" s="18">
        <v>41858</v>
      </c>
      <c r="C7572" s="19" t="s">
        <v>57</v>
      </c>
      <c r="D7572" s="19" t="s">
        <v>59</v>
      </c>
      <c r="E7572" s="19" t="s">
        <v>40</v>
      </c>
      <c r="F7572" s="19">
        <v>780</v>
      </c>
      <c r="G7572" s="19">
        <v>55.51</v>
      </c>
      <c r="H7572" s="19">
        <v>16.11</v>
      </c>
      <c r="I7572" s="19">
        <v>14.05</v>
      </c>
      <c r="J7572" s="19" t="s">
        <v>54</v>
      </c>
      <c r="K7572" s="20">
        <v>0</v>
      </c>
      <c r="L7572" s="20" t="s">
        <v>55</v>
      </c>
      <c r="M7572" s="20" t="s">
        <v>84</v>
      </c>
      <c r="N7572" s="26">
        <v>42629</v>
      </c>
      <c r="O7572" s="20" t="s">
        <v>56</v>
      </c>
      <c r="P7572" t="str">
        <f t="shared" si="118"/>
        <v>INSERT INTO @DataTable (Deal, AdvanceDate, PROV, DealPurpose, RateType, BEACON, LTV, TDS, GDS, InsuranceType, PrincipalBalance, OccupancyType, AccountStatus, Closed_Date, DelinquencyBucket) VALUES (7571, '2014-08-07', 'ON', 'Transfer', 'ARM', 780, 55.51, 16.11, 14.05, 'Conv', 0, 'Owner-Occupied', 'Closed', '2016-09-16', 'Current');</v>
      </c>
    </row>
    <row r="7573" spans="1:16" x14ac:dyDescent="0.35">
      <c r="A7573" s="22">
        <v>7572</v>
      </c>
      <c r="B7573" s="21">
        <v>42502</v>
      </c>
      <c r="C7573" s="22" t="s">
        <v>57</v>
      </c>
      <c r="D7573" s="22" t="s">
        <v>59</v>
      </c>
      <c r="E7573" s="22" t="s">
        <v>53</v>
      </c>
      <c r="F7573" s="22">
        <v>786</v>
      </c>
      <c r="G7573" s="22">
        <v>53.19</v>
      </c>
      <c r="H7573" s="22">
        <v>19.96</v>
      </c>
      <c r="I7573" s="22">
        <v>18.66</v>
      </c>
      <c r="J7573" s="22" t="s">
        <v>54</v>
      </c>
      <c r="K7573" s="23">
        <v>242631.93</v>
      </c>
      <c r="L7573" s="23" t="s">
        <v>55</v>
      </c>
      <c r="M7573" s="23" t="s">
        <v>83</v>
      </c>
      <c r="N7573" s="27"/>
      <c r="O7573" s="23" t="s">
        <v>56</v>
      </c>
      <c r="P7573" t="str">
        <f t="shared" si="118"/>
        <v>INSERT INTO @DataTable (Deal, AdvanceDate, PROV, DealPurpose, RateType, BEACON, LTV, TDS, GDS, InsuranceType, PrincipalBalance, OccupancyType, AccountStatus, Closed_Date, DelinquencyBucket) VALUES (7572, '2016-05-12', 'ON', 'Transfer', 'Fixed', 786, 53.19, 19.96, 18.66, 'Conv', 242631.93, 'Owner-Occupied', 'Open', '1900-01-00', 'Current');</v>
      </c>
    </row>
    <row r="7574" spans="1:16" x14ac:dyDescent="0.35">
      <c r="A7574" s="19">
        <v>7573</v>
      </c>
      <c r="B7574" s="18">
        <v>41537</v>
      </c>
      <c r="C7574" s="19" t="s">
        <v>57</v>
      </c>
      <c r="D7574" s="19" t="s">
        <v>61</v>
      </c>
      <c r="E7574" s="19" t="s">
        <v>53</v>
      </c>
      <c r="F7574" s="19">
        <v>733</v>
      </c>
      <c r="G7574" s="19">
        <v>95</v>
      </c>
      <c r="H7574" s="19">
        <v>37.840000000000003</v>
      </c>
      <c r="I7574" s="19">
        <v>32.619999999999997</v>
      </c>
      <c r="J7574" s="19" t="s">
        <v>60</v>
      </c>
      <c r="K7574" s="20">
        <v>303931.05</v>
      </c>
      <c r="L7574" s="20" t="s">
        <v>55</v>
      </c>
      <c r="M7574" s="20" t="s">
        <v>83</v>
      </c>
      <c r="N7574" s="26"/>
      <c r="O7574" s="20" t="s">
        <v>56</v>
      </c>
      <c r="P7574" t="str">
        <f t="shared" si="118"/>
        <v>INSERT INTO @DataTable (Deal, AdvanceDate, PROV, DealPurpose, RateType, BEACON, LTV, TDS, GDS, InsuranceType, PrincipalBalance, OccupancyType, AccountStatus, Closed_Date, DelinquencyBucket) VALUES (7573, '2013-09-20', 'ON', 'Purchase', 'Fixed', 733, 95, 37.84, 32.62, 'HiRatio', 303931.05, 'Owner-Occupied', 'Open', '1900-01-00', 'Current');</v>
      </c>
    </row>
    <row r="7575" spans="1:16" x14ac:dyDescent="0.35">
      <c r="A7575" s="22">
        <v>7574</v>
      </c>
      <c r="B7575" s="21">
        <v>42689</v>
      </c>
      <c r="C7575" s="22" t="s">
        <v>51</v>
      </c>
      <c r="D7575" s="22" t="s">
        <v>52</v>
      </c>
      <c r="E7575" s="22" t="s">
        <v>53</v>
      </c>
      <c r="F7575" s="22">
        <v>781</v>
      </c>
      <c r="G7575" s="22">
        <v>71.61</v>
      </c>
      <c r="H7575" s="22">
        <v>39.86</v>
      </c>
      <c r="I7575" s="22">
        <v>35.82</v>
      </c>
      <c r="J7575" s="22" t="s">
        <v>54</v>
      </c>
      <c r="K7575" s="23">
        <v>292163.46999999997</v>
      </c>
      <c r="L7575" s="23" t="s">
        <v>55</v>
      </c>
      <c r="M7575" s="23" t="s">
        <v>83</v>
      </c>
      <c r="N7575" s="27"/>
      <c r="O7575" s="23" t="s">
        <v>56</v>
      </c>
      <c r="P7575" t="str">
        <f t="shared" si="118"/>
        <v>INSERT INTO @DataTable (Deal, AdvanceDate, PROV, DealPurpose, RateType, BEACON, LTV, TDS, GDS, InsuranceType, PrincipalBalance, OccupancyType, AccountStatus, Closed_Date, DelinquencyBucket) VALUES (7574, '2016-11-15', 'AB', 'Refinance External', 'Fixed', 781, 71.61, 39.86, 35.82, 'Conv', 292163.47, 'Owner-Occupied', 'Open', '1900-01-00', 'Current');</v>
      </c>
    </row>
    <row r="7576" spans="1:16" x14ac:dyDescent="0.35">
      <c r="A7576" s="19">
        <v>7575</v>
      </c>
      <c r="B7576" s="18">
        <v>41593</v>
      </c>
      <c r="C7576" s="19" t="s">
        <v>65</v>
      </c>
      <c r="D7576" s="19" t="s">
        <v>61</v>
      </c>
      <c r="E7576" s="19" t="s">
        <v>53</v>
      </c>
      <c r="F7576" s="19">
        <v>795</v>
      </c>
      <c r="G7576" s="19">
        <v>92.92</v>
      </c>
      <c r="H7576" s="19">
        <v>35.01</v>
      </c>
      <c r="I7576" s="19">
        <v>28.96</v>
      </c>
      <c r="J7576" s="19" t="s">
        <v>60</v>
      </c>
      <c r="K7576" s="20">
        <v>185372.03</v>
      </c>
      <c r="L7576" s="20" t="s">
        <v>55</v>
      </c>
      <c r="M7576" s="20" t="s">
        <v>83</v>
      </c>
      <c r="N7576" s="26"/>
      <c r="O7576" s="20" t="s">
        <v>56</v>
      </c>
      <c r="P7576" t="str">
        <f t="shared" si="118"/>
        <v>INSERT INTO @DataTable (Deal, AdvanceDate, PROV, DealPurpose, RateType, BEACON, LTV, TDS, GDS, InsuranceType, PrincipalBalance, OccupancyType, AccountStatus, Closed_Date, DelinquencyBucket) VALUES (7575, '2013-11-15', 'NS', 'Purchase', 'Fixed', 795, 92.92, 35.01, 28.96, 'HiRatio', 185372.03, 'Owner-Occupied', 'Open', '1900-01-00', 'Current');</v>
      </c>
    </row>
    <row r="7577" spans="1:16" x14ac:dyDescent="0.35">
      <c r="A7577" s="22">
        <v>7576</v>
      </c>
      <c r="B7577" s="21">
        <v>41950</v>
      </c>
      <c r="C7577" s="22" t="s">
        <v>57</v>
      </c>
      <c r="D7577" s="22" t="s">
        <v>61</v>
      </c>
      <c r="E7577" s="22" t="s">
        <v>40</v>
      </c>
      <c r="F7577" s="22">
        <v>776</v>
      </c>
      <c r="G7577" s="22">
        <v>95</v>
      </c>
      <c r="H7577" s="22">
        <v>38.909999999999997</v>
      </c>
      <c r="I7577" s="22">
        <v>8.9</v>
      </c>
      <c r="J7577" s="22" t="s">
        <v>60</v>
      </c>
      <c r="K7577" s="23">
        <v>231507</v>
      </c>
      <c r="L7577" s="23" t="s">
        <v>66</v>
      </c>
      <c r="M7577" s="23" t="s">
        <v>83</v>
      </c>
      <c r="N7577" s="27"/>
      <c r="O7577" s="23" t="s">
        <v>56</v>
      </c>
      <c r="P7577" t="str">
        <f t="shared" si="118"/>
        <v>INSERT INTO @DataTable (Deal, AdvanceDate, PROV, DealPurpose, RateType, BEACON, LTV, TDS, GDS, InsuranceType, PrincipalBalance, OccupancyType, AccountStatus, Closed_Date, DelinquencyBucket) VALUES (7576, '2014-11-07', 'ON', 'Purchase', 'ARM', 776, 95, 38.91, 8.9, 'HiRatio', 231507, 'Second Home', 'Open', '1900-01-00', 'Current');</v>
      </c>
    </row>
    <row r="7578" spans="1:16" x14ac:dyDescent="0.35">
      <c r="A7578" s="19">
        <v>7577</v>
      </c>
      <c r="B7578" s="18">
        <v>41534</v>
      </c>
      <c r="C7578" s="19" t="s">
        <v>57</v>
      </c>
      <c r="D7578" s="19" t="s">
        <v>61</v>
      </c>
      <c r="E7578" s="19" t="s">
        <v>53</v>
      </c>
      <c r="F7578" s="19">
        <v>644</v>
      </c>
      <c r="G7578" s="19">
        <v>95</v>
      </c>
      <c r="H7578" s="19">
        <v>23.85</v>
      </c>
      <c r="I7578" s="19">
        <v>19.690000000000001</v>
      </c>
      <c r="J7578" s="19" t="s">
        <v>60</v>
      </c>
      <c r="K7578" s="20">
        <v>0</v>
      </c>
      <c r="L7578" s="20" t="s">
        <v>55</v>
      </c>
      <c r="M7578" s="20" t="s">
        <v>84</v>
      </c>
      <c r="N7578" s="26">
        <v>42492</v>
      </c>
      <c r="O7578" s="20" t="s">
        <v>56</v>
      </c>
      <c r="P7578" t="str">
        <f t="shared" si="118"/>
        <v>INSERT INTO @DataTable (Deal, AdvanceDate, PROV, DealPurpose, RateType, BEACON, LTV, TDS, GDS, InsuranceType, PrincipalBalance, OccupancyType, AccountStatus, Closed_Date, DelinquencyBucket) VALUES (7577, '2013-09-17', 'ON', 'Purchase', 'Fixed', 644, 95, 23.85, 19.69, 'HiRatio', 0, 'Owner-Occupied', 'Closed', '2016-05-02', 'Current');</v>
      </c>
    </row>
    <row r="7579" spans="1:16" x14ac:dyDescent="0.35">
      <c r="A7579" s="22">
        <v>7578</v>
      </c>
      <c r="B7579" s="21">
        <v>41988</v>
      </c>
      <c r="C7579" s="22" t="s">
        <v>58</v>
      </c>
      <c r="D7579" s="22" t="s">
        <v>52</v>
      </c>
      <c r="E7579" s="22" t="s">
        <v>53</v>
      </c>
      <c r="F7579" s="22">
        <v>738</v>
      </c>
      <c r="G7579" s="22">
        <v>23.64</v>
      </c>
      <c r="H7579" s="22">
        <v>19.5</v>
      </c>
      <c r="I7579" s="22">
        <v>18.32</v>
      </c>
      <c r="J7579" s="22" t="s">
        <v>54</v>
      </c>
      <c r="K7579" s="23">
        <v>105323.14</v>
      </c>
      <c r="L7579" s="23" t="s">
        <v>55</v>
      </c>
      <c r="M7579" s="23" t="s">
        <v>83</v>
      </c>
      <c r="N7579" s="27"/>
      <c r="O7579" s="23" t="s">
        <v>56</v>
      </c>
      <c r="P7579" t="str">
        <f t="shared" si="118"/>
        <v>INSERT INTO @DataTable (Deal, AdvanceDate, PROV, DealPurpose, RateType, BEACON, LTV, TDS, GDS, InsuranceType, PrincipalBalance, OccupancyType, AccountStatus, Closed_Date, DelinquencyBucket) VALUES (7578, '2014-12-15', 'BC', 'Refinance External', 'Fixed', 738, 23.64, 19.5, 18.32, 'Conv', 105323.14, 'Owner-Occupied', 'Open', '1900-01-00', 'Current');</v>
      </c>
    </row>
    <row r="7580" spans="1:16" x14ac:dyDescent="0.35">
      <c r="A7580" s="19">
        <v>7579</v>
      </c>
      <c r="B7580" s="18">
        <v>41078</v>
      </c>
      <c r="C7580" s="19" t="s">
        <v>51</v>
      </c>
      <c r="D7580" s="19" t="s">
        <v>52</v>
      </c>
      <c r="E7580" s="19" t="s">
        <v>53</v>
      </c>
      <c r="F7580" s="19">
        <v>772</v>
      </c>
      <c r="G7580" s="19">
        <v>84.98</v>
      </c>
      <c r="H7580" s="19">
        <v>36.17</v>
      </c>
      <c r="I7580" s="19">
        <v>21.15</v>
      </c>
      <c r="J7580" s="19" t="s">
        <v>60</v>
      </c>
      <c r="K7580" s="20">
        <v>101227.98</v>
      </c>
      <c r="L7580" s="20" t="s">
        <v>55</v>
      </c>
      <c r="M7580" s="20" t="s">
        <v>83</v>
      </c>
      <c r="N7580" s="26"/>
      <c r="O7580" s="20" t="s">
        <v>56</v>
      </c>
      <c r="P7580" t="str">
        <f t="shared" si="118"/>
        <v>INSERT INTO @DataTable (Deal, AdvanceDate, PROV, DealPurpose, RateType, BEACON, LTV, TDS, GDS, InsuranceType, PrincipalBalance, OccupancyType, AccountStatus, Closed_Date, DelinquencyBucket) VALUES (7579, '2012-06-18', 'AB', 'Refinance External', 'Fixed', 772, 84.98, 36.17, 21.15, 'HiRatio', 101227.98, 'Owner-Occupied', 'Open', '1900-01-00', 'Current');</v>
      </c>
    </row>
    <row r="7581" spans="1:16" x14ac:dyDescent="0.35">
      <c r="A7581" s="22">
        <v>7580</v>
      </c>
      <c r="B7581" s="21">
        <v>42156</v>
      </c>
      <c r="C7581" s="22" t="s">
        <v>57</v>
      </c>
      <c r="D7581" s="22" t="s">
        <v>61</v>
      </c>
      <c r="E7581" s="22" t="s">
        <v>40</v>
      </c>
      <c r="F7581" s="22">
        <v>780</v>
      </c>
      <c r="G7581" s="22">
        <v>54.22</v>
      </c>
      <c r="H7581" s="22">
        <v>30.1</v>
      </c>
      <c r="I7581" s="22">
        <v>23.77</v>
      </c>
      <c r="J7581" s="22" t="s">
        <v>54</v>
      </c>
      <c r="K7581" s="23">
        <v>421703.36</v>
      </c>
      <c r="L7581" s="23" t="s">
        <v>55</v>
      </c>
      <c r="M7581" s="23" t="s">
        <v>83</v>
      </c>
      <c r="N7581" s="27"/>
      <c r="O7581" s="23" t="s">
        <v>56</v>
      </c>
      <c r="P7581" t="str">
        <f t="shared" si="118"/>
        <v>INSERT INTO @DataTable (Deal, AdvanceDate, PROV, DealPurpose, RateType, BEACON, LTV, TDS, GDS, InsuranceType, PrincipalBalance, OccupancyType, AccountStatus, Closed_Date, DelinquencyBucket) VALUES (7580, '2015-06-01', 'ON', 'Purchase', 'ARM', 780, 54.22, 30.1, 23.77, 'Conv', 421703.36, 'Owner-Occupied', 'Open', '1900-01-00', 'Current');</v>
      </c>
    </row>
    <row r="7582" spans="1:16" x14ac:dyDescent="0.35">
      <c r="A7582" s="19">
        <v>7581</v>
      </c>
      <c r="B7582" s="18">
        <v>42170</v>
      </c>
      <c r="C7582" s="19" t="s">
        <v>57</v>
      </c>
      <c r="D7582" s="19" t="s">
        <v>61</v>
      </c>
      <c r="E7582" s="19" t="s">
        <v>53</v>
      </c>
      <c r="F7582" s="19">
        <v>766</v>
      </c>
      <c r="G7582" s="19">
        <v>90</v>
      </c>
      <c r="H7582" s="19">
        <v>30.28</v>
      </c>
      <c r="I7582" s="19">
        <v>29.57</v>
      </c>
      <c r="J7582" s="19" t="s">
        <v>60</v>
      </c>
      <c r="K7582" s="20">
        <v>253957.29</v>
      </c>
      <c r="L7582" s="20" t="s">
        <v>55</v>
      </c>
      <c r="M7582" s="20" t="s">
        <v>83</v>
      </c>
      <c r="N7582" s="26"/>
      <c r="O7582" s="20" t="s">
        <v>56</v>
      </c>
      <c r="P7582" t="str">
        <f t="shared" si="118"/>
        <v>INSERT INTO @DataTable (Deal, AdvanceDate, PROV, DealPurpose, RateType, BEACON, LTV, TDS, GDS, InsuranceType, PrincipalBalance, OccupancyType, AccountStatus, Closed_Date, DelinquencyBucket) VALUES (7581, '2015-06-15', 'ON', 'Purchase', 'Fixed', 766, 90, 30.28, 29.57, 'HiRatio', 253957.29, 'Owner-Occupied', 'Open', '1900-01-00', 'Current');</v>
      </c>
    </row>
    <row r="7583" spans="1:16" x14ac:dyDescent="0.35">
      <c r="A7583" s="22">
        <v>7582</v>
      </c>
      <c r="B7583" s="21">
        <v>42384</v>
      </c>
      <c r="C7583" s="22" t="s">
        <v>57</v>
      </c>
      <c r="D7583" s="22" t="s">
        <v>61</v>
      </c>
      <c r="E7583" s="22" t="s">
        <v>53</v>
      </c>
      <c r="F7583" s="22">
        <v>830</v>
      </c>
      <c r="G7583" s="22">
        <v>90</v>
      </c>
      <c r="H7583" s="22">
        <v>34.18</v>
      </c>
      <c r="I7583" s="22">
        <v>32.61</v>
      </c>
      <c r="J7583" s="22" t="s">
        <v>60</v>
      </c>
      <c r="K7583" s="23">
        <v>480362.44</v>
      </c>
      <c r="L7583" s="23" t="s">
        <v>55</v>
      </c>
      <c r="M7583" s="23" t="s">
        <v>83</v>
      </c>
      <c r="N7583" s="27"/>
      <c r="O7583" s="23" t="s">
        <v>56</v>
      </c>
      <c r="P7583" t="str">
        <f t="shared" si="118"/>
        <v>INSERT INTO @DataTable (Deal, AdvanceDate, PROV, DealPurpose, RateType, BEACON, LTV, TDS, GDS, InsuranceType, PrincipalBalance, OccupancyType, AccountStatus, Closed_Date, DelinquencyBucket) VALUES (7582, '2016-01-15', 'ON', 'Purchase', 'Fixed', 830, 90, 34.18, 32.61, 'HiRatio', 480362.44, 'Owner-Occupied', 'Open', '1900-01-00', 'Current');</v>
      </c>
    </row>
    <row r="7584" spans="1:16" x14ac:dyDescent="0.35">
      <c r="A7584" s="19">
        <v>7583</v>
      </c>
      <c r="B7584" s="18">
        <v>41864</v>
      </c>
      <c r="C7584" s="19" t="s">
        <v>51</v>
      </c>
      <c r="D7584" s="19" t="s">
        <v>64</v>
      </c>
      <c r="E7584" s="19" t="s">
        <v>53</v>
      </c>
      <c r="F7584" s="19">
        <v>791</v>
      </c>
      <c r="G7584" s="19">
        <v>95</v>
      </c>
      <c r="H7584" s="19">
        <v>38.28</v>
      </c>
      <c r="I7584" s="19">
        <v>28.33</v>
      </c>
      <c r="J7584" s="19" t="s">
        <v>60</v>
      </c>
      <c r="K7584" s="20">
        <v>383487.69</v>
      </c>
      <c r="L7584" s="20" t="s">
        <v>55</v>
      </c>
      <c r="M7584" s="20" t="s">
        <v>83</v>
      </c>
      <c r="N7584" s="26"/>
      <c r="O7584" s="20" t="s">
        <v>56</v>
      </c>
      <c r="P7584" t="str">
        <f t="shared" si="118"/>
        <v>INSERT INTO @DataTable (Deal, AdvanceDate, PROV, DealPurpose, RateType, BEACON, LTV, TDS, GDS, InsuranceType, PrincipalBalance, OccupancyType, AccountStatus, Closed_Date, DelinquencyBucket) VALUES (7583, '2014-08-13', 'AB', 'Purchase with Improvements', 'Fixed', 791, 95, 38.28, 28.33, 'HiRatio', 383487.69, 'Owner-Occupied', 'Open', '1900-01-00', 'Current');</v>
      </c>
    </row>
    <row r="7585" spans="1:16" x14ac:dyDescent="0.35">
      <c r="A7585" s="22">
        <v>7584</v>
      </c>
      <c r="B7585" s="21">
        <v>41162</v>
      </c>
      <c r="C7585" s="22" t="s">
        <v>51</v>
      </c>
      <c r="D7585" s="22" t="s">
        <v>61</v>
      </c>
      <c r="E7585" s="22" t="s">
        <v>53</v>
      </c>
      <c r="F7585" s="22">
        <v>767</v>
      </c>
      <c r="G7585" s="22">
        <v>90</v>
      </c>
      <c r="H7585" s="22">
        <v>24.24</v>
      </c>
      <c r="I7585" s="22">
        <v>24.24</v>
      </c>
      <c r="J7585" s="22" t="s">
        <v>60</v>
      </c>
      <c r="K7585" s="23">
        <v>0</v>
      </c>
      <c r="L7585" s="23" t="s">
        <v>55</v>
      </c>
      <c r="M7585" s="23" t="s">
        <v>84</v>
      </c>
      <c r="N7585" s="27">
        <v>41990</v>
      </c>
      <c r="O7585" s="23" t="s">
        <v>56</v>
      </c>
      <c r="P7585" t="str">
        <f t="shared" si="118"/>
        <v>INSERT INTO @DataTable (Deal, AdvanceDate, PROV, DealPurpose, RateType, BEACON, LTV, TDS, GDS, InsuranceType, PrincipalBalance, OccupancyType, AccountStatus, Closed_Date, DelinquencyBucket) VALUES (7584, '2012-09-10', 'AB', 'Purchase', 'Fixed', 767, 90, 24.24, 24.24, 'HiRatio', 0, 'Owner-Occupied', 'Closed', '2014-12-17', 'Current');</v>
      </c>
    </row>
    <row r="7586" spans="1:16" x14ac:dyDescent="0.35">
      <c r="A7586" s="19">
        <v>7585</v>
      </c>
      <c r="B7586" s="18">
        <v>42180</v>
      </c>
      <c r="C7586" s="19" t="s">
        <v>57</v>
      </c>
      <c r="D7586" s="19" t="s">
        <v>61</v>
      </c>
      <c r="E7586" s="19" t="s">
        <v>40</v>
      </c>
      <c r="F7586" s="19">
        <v>706</v>
      </c>
      <c r="G7586" s="19">
        <v>85</v>
      </c>
      <c r="H7586" s="19">
        <v>32.71</v>
      </c>
      <c r="I7586" s="19">
        <v>20.46</v>
      </c>
      <c r="J7586" s="19" t="s">
        <v>60</v>
      </c>
      <c r="K7586" s="20">
        <v>518157.37</v>
      </c>
      <c r="L7586" s="20" t="s">
        <v>55</v>
      </c>
      <c r="M7586" s="20" t="s">
        <v>83</v>
      </c>
      <c r="N7586" s="26"/>
      <c r="O7586" s="20" t="s">
        <v>56</v>
      </c>
      <c r="P7586" t="str">
        <f t="shared" si="118"/>
        <v>INSERT INTO @DataTable (Deal, AdvanceDate, PROV, DealPurpose, RateType, BEACON, LTV, TDS, GDS, InsuranceType, PrincipalBalance, OccupancyType, AccountStatus, Closed_Date, DelinquencyBucket) VALUES (7585, '2015-06-25', 'ON', 'Purchase', 'ARM', 706, 85, 32.71, 20.46, 'HiRatio', 518157.37, 'Owner-Occupied', 'Open', '1900-01-00', 'Current');</v>
      </c>
    </row>
    <row r="7587" spans="1:16" x14ac:dyDescent="0.35">
      <c r="A7587" s="22">
        <v>7586</v>
      </c>
      <c r="B7587" s="21">
        <v>42496</v>
      </c>
      <c r="C7587" s="22" t="s">
        <v>57</v>
      </c>
      <c r="D7587" s="22" t="s">
        <v>59</v>
      </c>
      <c r="E7587" s="22" t="s">
        <v>40</v>
      </c>
      <c r="F7587" s="22">
        <v>790</v>
      </c>
      <c r="G7587" s="22">
        <v>65.75</v>
      </c>
      <c r="H7587" s="22">
        <v>18.18</v>
      </c>
      <c r="I7587" s="22">
        <v>12.84</v>
      </c>
      <c r="J7587" s="22" t="s">
        <v>54</v>
      </c>
      <c r="K7587" s="23">
        <v>0</v>
      </c>
      <c r="L7587" s="23" t="s">
        <v>55</v>
      </c>
      <c r="M7587" s="23" t="s">
        <v>84</v>
      </c>
      <c r="N7587" s="27">
        <v>42713</v>
      </c>
      <c r="O7587" s="23" t="s">
        <v>56</v>
      </c>
      <c r="P7587" t="str">
        <f t="shared" si="118"/>
        <v>INSERT INTO @DataTable (Deal, AdvanceDate, PROV, DealPurpose, RateType, BEACON, LTV, TDS, GDS, InsuranceType, PrincipalBalance, OccupancyType, AccountStatus, Closed_Date, DelinquencyBucket) VALUES (7586, '2016-05-06', 'ON', 'Transfer', 'ARM', 790, 65.75, 18.18, 12.84, 'Conv', 0, 'Owner-Occupied', 'Closed', '2016-12-09', 'Current');</v>
      </c>
    </row>
    <row r="7588" spans="1:16" x14ac:dyDescent="0.35">
      <c r="A7588" s="19">
        <v>7587</v>
      </c>
      <c r="B7588" s="18">
        <v>42137</v>
      </c>
      <c r="C7588" s="19" t="s">
        <v>74</v>
      </c>
      <c r="D7588" s="19" t="s">
        <v>52</v>
      </c>
      <c r="E7588" s="19" t="s">
        <v>53</v>
      </c>
      <c r="F7588" s="19">
        <v>775</v>
      </c>
      <c r="G7588" s="19">
        <v>74.3</v>
      </c>
      <c r="H7588" s="19">
        <v>25.1</v>
      </c>
      <c r="I7588" s="19">
        <v>21.68</v>
      </c>
      <c r="J7588" s="19" t="s">
        <v>54</v>
      </c>
      <c r="K7588" s="20">
        <v>220412.87</v>
      </c>
      <c r="L7588" s="20" t="s">
        <v>55</v>
      </c>
      <c r="M7588" s="20" t="s">
        <v>83</v>
      </c>
      <c r="N7588" s="26"/>
      <c r="O7588" s="20" t="s">
        <v>56</v>
      </c>
      <c r="P7588" t="str">
        <f t="shared" si="118"/>
        <v>INSERT INTO @DataTable (Deal, AdvanceDate, PROV, DealPurpose, RateType, BEACON, LTV, TDS, GDS, InsuranceType, PrincipalBalance, OccupancyType, AccountStatus, Closed_Date, DelinquencyBucket) VALUES (7587, '2015-05-13', 'MB', 'Refinance External', 'Fixed', 775, 74.3, 25.1, 21.68, 'Conv', 220412.87, 'Owner-Occupied', 'Open', '1900-01-00', 'Current');</v>
      </c>
    </row>
    <row r="7589" spans="1:16" x14ac:dyDescent="0.35">
      <c r="A7589" s="22">
        <v>7588</v>
      </c>
      <c r="B7589" s="21">
        <v>41627</v>
      </c>
      <c r="C7589" s="22" t="s">
        <v>57</v>
      </c>
      <c r="D7589" s="22" t="s">
        <v>59</v>
      </c>
      <c r="E7589" s="22" t="s">
        <v>40</v>
      </c>
      <c r="F7589" s="22">
        <v>783</v>
      </c>
      <c r="G7589" s="22">
        <v>84.25</v>
      </c>
      <c r="H7589" s="22">
        <v>15.39</v>
      </c>
      <c r="I7589" s="22">
        <v>13.62</v>
      </c>
      <c r="J7589" s="22" t="s">
        <v>60</v>
      </c>
      <c r="K7589" s="23">
        <v>97560.31</v>
      </c>
      <c r="L7589" s="23" t="s">
        <v>55</v>
      </c>
      <c r="M7589" s="23" t="s">
        <v>83</v>
      </c>
      <c r="N7589" s="27"/>
      <c r="O7589" s="23" t="s">
        <v>56</v>
      </c>
      <c r="P7589" t="str">
        <f t="shared" si="118"/>
        <v>INSERT INTO @DataTable (Deal, AdvanceDate, PROV, DealPurpose, RateType, BEACON, LTV, TDS, GDS, InsuranceType, PrincipalBalance, OccupancyType, AccountStatus, Closed_Date, DelinquencyBucket) VALUES (7588, '2013-12-19', 'ON', 'Transfer', 'ARM', 783, 84.25, 15.39, 13.62, 'HiRatio', 97560.31, 'Owner-Occupied', 'Open', '1900-01-00', 'Current');</v>
      </c>
    </row>
    <row r="7590" spans="1:16" x14ac:dyDescent="0.35">
      <c r="A7590" s="19">
        <v>7589</v>
      </c>
      <c r="B7590" s="18">
        <v>42479</v>
      </c>
      <c r="C7590" s="19" t="s">
        <v>57</v>
      </c>
      <c r="D7590" s="19" t="s">
        <v>52</v>
      </c>
      <c r="E7590" s="19" t="s">
        <v>53</v>
      </c>
      <c r="F7590" s="19">
        <v>748</v>
      </c>
      <c r="G7590" s="19">
        <v>78.55</v>
      </c>
      <c r="H7590" s="19">
        <v>43.84</v>
      </c>
      <c r="I7590" s="19">
        <v>36.700000000000003</v>
      </c>
      <c r="J7590" s="19" t="s">
        <v>54</v>
      </c>
      <c r="K7590" s="20">
        <v>476893.58</v>
      </c>
      <c r="L7590" s="20" t="s">
        <v>55</v>
      </c>
      <c r="M7590" s="20" t="s">
        <v>83</v>
      </c>
      <c r="N7590" s="26"/>
      <c r="O7590" s="20" t="s">
        <v>56</v>
      </c>
      <c r="P7590" t="str">
        <f t="shared" si="118"/>
        <v>INSERT INTO @DataTable (Deal, AdvanceDate, PROV, DealPurpose, RateType, BEACON, LTV, TDS, GDS, InsuranceType, PrincipalBalance, OccupancyType, AccountStatus, Closed_Date, DelinquencyBucket) VALUES (7589, '2016-04-19', 'ON', 'Refinance External', 'Fixed', 748, 78.55, 43.84, 36.7, 'Conv', 476893.58, 'Owner-Occupied', 'Open', '1900-01-00', 'Current');</v>
      </c>
    </row>
    <row r="7591" spans="1:16" x14ac:dyDescent="0.35">
      <c r="A7591" s="22">
        <v>7590</v>
      </c>
      <c r="B7591" s="21">
        <v>41670</v>
      </c>
      <c r="C7591" s="22" t="s">
        <v>58</v>
      </c>
      <c r="D7591" s="22" t="s">
        <v>52</v>
      </c>
      <c r="E7591" s="22" t="s">
        <v>53</v>
      </c>
      <c r="F7591" s="22">
        <v>713</v>
      </c>
      <c r="G7591" s="22">
        <v>64.86</v>
      </c>
      <c r="H7591" s="22">
        <v>42.86</v>
      </c>
      <c r="I7591" s="22">
        <v>38.06</v>
      </c>
      <c r="J7591" s="22" t="s">
        <v>54</v>
      </c>
      <c r="K7591" s="23">
        <v>404406.71</v>
      </c>
      <c r="L7591" s="23" t="s">
        <v>55</v>
      </c>
      <c r="M7591" s="23" t="s">
        <v>83</v>
      </c>
      <c r="N7591" s="27"/>
      <c r="O7591" s="23" t="s">
        <v>69</v>
      </c>
      <c r="P7591" t="str">
        <f t="shared" si="118"/>
        <v>INSERT INTO @DataTable (Deal, AdvanceDate, PROV, DealPurpose, RateType, BEACON, LTV, TDS, GDS, InsuranceType, PrincipalBalance, OccupancyType, AccountStatus, Closed_Date, DelinquencyBucket) VALUES (7590, '2014-01-31', 'BC', 'Refinance External', 'Fixed', 713, 64.86, 42.86, 38.06, 'Conv', 404406.71, 'Owner-Occupied', 'Open', '1900-01-00', '0-29');</v>
      </c>
    </row>
    <row r="7592" spans="1:16" x14ac:dyDescent="0.35">
      <c r="A7592" s="19">
        <v>7591</v>
      </c>
      <c r="B7592" s="18">
        <v>42613</v>
      </c>
      <c r="C7592" s="19" t="s">
        <v>58</v>
      </c>
      <c r="D7592" s="19" t="s">
        <v>64</v>
      </c>
      <c r="E7592" s="19" t="s">
        <v>53</v>
      </c>
      <c r="F7592" s="19">
        <v>782</v>
      </c>
      <c r="G7592" s="19">
        <v>95</v>
      </c>
      <c r="H7592" s="19">
        <v>41.11</v>
      </c>
      <c r="I7592" s="19">
        <v>33.159999999999997</v>
      </c>
      <c r="J7592" s="19" t="s">
        <v>60</v>
      </c>
      <c r="K7592" s="20">
        <v>447203.47</v>
      </c>
      <c r="L7592" s="20" t="s">
        <v>55</v>
      </c>
      <c r="M7592" s="20" t="s">
        <v>83</v>
      </c>
      <c r="N7592" s="26"/>
      <c r="O7592" s="20" t="s">
        <v>56</v>
      </c>
      <c r="P7592" t="str">
        <f t="shared" si="118"/>
        <v>INSERT INTO @DataTable (Deal, AdvanceDate, PROV, DealPurpose, RateType, BEACON, LTV, TDS, GDS, InsuranceType, PrincipalBalance, OccupancyType, AccountStatus, Closed_Date, DelinquencyBucket) VALUES (7591, '2016-08-31', 'BC', 'Purchase with Improvements', 'Fixed', 782, 95, 41.11, 33.16, 'HiRatio', 447203.47, 'Owner-Occupied', 'Open', '1900-01-00', 'Current');</v>
      </c>
    </row>
    <row r="7593" spans="1:16" x14ac:dyDescent="0.35">
      <c r="A7593" s="22">
        <v>7592</v>
      </c>
      <c r="B7593" s="21">
        <v>41366</v>
      </c>
      <c r="C7593" s="22" t="s">
        <v>58</v>
      </c>
      <c r="D7593" s="22" t="s">
        <v>61</v>
      </c>
      <c r="E7593" s="22" t="s">
        <v>53</v>
      </c>
      <c r="F7593" s="22">
        <v>782</v>
      </c>
      <c r="G7593" s="22">
        <v>93.97</v>
      </c>
      <c r="H7593" s="22">
        <v>15.77</v>
      </c>
      <c r="I7593" s="22">
        <v>15.77</v>
      </c>
      <c r="J7593" s="22" t="s">
        <v>60</v>
      </c>
      <c r="K7593" s="23">
        <v>87559.97</v>
      </c>
      <c r="L7593" s="23" t="s">
        <v>55</v>
      </c>
      <c r="M7593" s="23" t="s">
        <v>83</v>
      </c>
      <c r="N7593" s="27"/>
      <c r="O7593" s="23" t="s">
        <v>56</v>
      </c>
      <c r="P7593" t="str">
        <f t="shared" si="118"/>
        <v>INSERT INTO @DataTable (Deal, AdvanceDate, PROV, DealPurpose, RateType, BEACON, LTV, TDS, GDS, InsuranceType, PrincipalBalance, OccupancyType, AccountStatus, Closed_Date, DelinquencyBucket) VALUES (7592, '2013-04-02', 'BC', 'Purchase', 'Fixed', 782, 93.97, 15.77, 15.77, 'HiRatio', 87559.97, 'Owner-Occupied', 'Open', '1900-01-00', 'Current');</v>
      </c>
    </row>
    <row r="7594" spans="1:16" x14ac:dyDescent="0.35">
      <c r="A7594" s="19">
        <v>7593</v>
      </c>
      <c r="B7594" s="18">
        <v>41570</v>
      </c>
      <c r="C7594" s="19" t="s">
        <v>51</v>
      </c>
      <c r="D7594" s="19" t="s">
        <v>59</v>
      </c>
      <c r="E7594" s="19" t="s">
        <v>53</v>
      </c>
      <c r="F7594" s="19">
        <v>740</v>
      </c>
      <c r="G7594" s="19">
        <v>73.91</v>
      </c>
      <c r="H7594" s="19">
        <v>28.77</v>
      </c>
      <c r="I7594" s="19">
        <v>11.09</v>
      </c>
      <c r="J7594" s="19" t="s">
        <v>54</v>
      </c>
      <c r="K7594" s="20">
        <v>0</v>
      </c>
      <c r="L7594" s="20" t="s">
        <v>55</v>
      </c>
      <c r="M7594" s="20" t="s">
        <v>84</v>
      </c>
      <c r="N7594" s="26">
        <v>41635</v>
      </c>
      <c r="O7594" s="20" t="s">
        <v>56</v>
      </c>
      <c r="P7594" t="str">
        <f t="shared" si="118"/>
        <v>INSERT INTO @DataTable (Deal, AdvanceDate, PROV, DealPurpose, RateType, BEACON, LTV, TDS, GDS, InsuranceType, PrincipalBalance, OccupancyType, AccountStatus, Closed_Date, DelinquencyBucket) VALUES (7593, '2013-10-23', 'AB', 'Transfer', 'Fixed', 740, 73.91, 28.77, 11.09, 'Conv', 0, 'Owner-Occupied', 'Closed', '2013-12-27', 'Current');</v>
      </c>
    </row>
    <row r="7595" spans="1:16" x14ac:dyDescent="0.35">
      <c r="A7595" s="22">
        <v>7594</v>
      </c>
      <c r="B7595" s="21">
        <v>42459</v>
      </c>
      <c r="C7595" s="22" t="s">
        <v>57</v>
      </c>
      <c r="D7595" s="22" t="s">
        <v>61</v>
      </c>
      <c r="E7595" s="22" t="s">
        <v>53</v>
      </c>
      <c r="F7595" s="22">
        <v>805</v>
      </c>
      <c r="G7595" s="22">
        <v>80</v>
      </c>
      <c r="H7595" s="22">
        <v>16.899999999999999</v>
      </c>
      <c r="I7595" s="22">
        <v>16.5</v>
      </c>
      <c r="J7595" s="22" t="s">
        <v>54</v>
      </c>
      <c r="K7595" s="23">
        <v>314628.47999999998</v>
      </c>
      <c r="L7595" s="23" t="s">
        <v>55</v>
      </c>
      <c r="M7595" s="23" t="s">
        <v>83</v>
      </c>
      <c r="N7595" s="27"/>
      <c r="O7595" s="23" t="s">
        <v>56</v>
      </c>
      <c r="P7595" t="str">
        <f t="shared" si="118"/>
        <v>INSERT INTO @DataTable (Deal, AdvanceDate, PROV, DealPurpose, RateType, BEACON, LTV, TDS, GDS, InsuranceType, PrincipalBalance, OccupancyType, AccountStatus, Closed_Date, DelinquencyBucket) VALUES (7594, '2016-03-30', 'ON', 'Purchase', 'Fixed', 805, 80, 16.9, 16.5, 'Conv', 314628.48, 'Owner-Occupied', 'Open', '1900-01-00', 'Current');</v>
      </c>
    </row>
    <row r="7596" spans="1:16" x14ac:dyDescent="0.35">
      <c r="A7596" s="19">
        <v>7595</v>
      </c>
      <c r="B7596" s="18">
        <v>41472</v>
      </c>
      <c r="C7596" s="19" t="s">
        <v>57</v>
      </c>
      <c r="D7596" s="19" t="s">
        <v>52</v>
      </c>
      <c r="E7596" s="19" t="s">
        <v>53</v>
      </c>
      <c r="F7596" s="19">
        <v>702</v>
      </c>
      <c r="G7596" s="19">
        <v>80</v>
      </c>
      <c r="H7596" s="19">
        <v>43.53</v>
      </c>
      <c r="I7596" s="19">
        <v>30.42</v>
      </c>
      <c r="J7596" s="19" t="s">
        <v>54</v>
      </c>
      <c r="K7596" s="20">
        <v>136611.9</v>
      </c>
      <c r="L7596" s="20" t="s">
        <v>55</v>
      </c>
      <c r="M7596" s="20" t="s">
        <v>83</v>
      </c>
      <c r="N7596" s="26"/>
      <c r="O7596" s="20" t="s">
        <v>56</v>
      </c>
      <c r="P7596" t="str">
        <f t="shared" si="118"/>
        <v>INSERT INTO @DataTable (Deal, AdvanceDate, PROV, DealPurpose, RateType, BEACON, LTV, TDS, GDS, InsuranceType, PrincipalBalance, OccupancyType, AccountStatus, Closed_Date, DelinquencyBucket) VALUES (7595, '2013-07-17', 'ON', 'Refinance External', 'Fixed', 702, 80, 43.53, 30.42, 'Conv', 136611.9, 'Owner-Occupied', 'Open', '1900-01-00', 'Current');</v>
      </c>
    </row>
    <row r="7597" spans="1:16" x14ac:dyDescent="0.35">
      <c r="A7597" s="22">
        <v>7596</v>
      </c>
      <c r="B7597" s="21">
        <v>42597</v>
      </c>
      <c r="C7597" s="22" t="s">
        <v>57</v>
      </c>
      <c r="D7597" s="22" t="s">
        <v>61</v>
      </c>
      <c r="E7597" s="22" t="s">
        <v>53</v>
      </c>
      <c r="F7597" s="22">
        <v>830</v>
      </c>
      <c r="G7597" s="22">
        <v>95</v>
      </c>
      <c r="H7597" s="22">
        <v>41.05</v>
      </c>
      <c r="I7597" s="22">
        <v>32.08</v>
      </c>
      <c r="J7597" s="22" t="s">
        <v>60</v>
      </c>
      <c r="K7597" s="23">
        <v>337250.89</v>
      </c>
      <c r="L7597" s="23" t="s">
        <v>55</v>
      </c>
      <c r="M7597" s="23" t="s">
        <v>83</v>
      </c>
      <c r="N7597" s="27"/>
      <c r="O7597" s="23" t="s">
        <v>56</v>
      </c>
      <c r="P7597" t="str">
        <f t="shared" si="118"/>
        <v>INSERT INTO @DataTable (Deal, AdvanceDate, PROV, DealPurpose, RateType, BEACON, LTV, TDS, GDS, InsuranceType, PrincipalBalance, OccupancyType, AccountStatus, Closed_Date, DelinquencyBucket) VALUES (7596, '2016-08-15', 'ON', 'Purchase', 'Fixed', 830, 95, 41.05, 32.08, 'HiRatio', 337250.89, 'Owner-Occupied', 'Open', '1900-01-00', 'Current');</v>
      </c>
    </row>
    <row r="7598" spans="1:16" x14ac:dyDescent="0.35">
      <c r="A7598" s="19">
        <v>7597</v>
      </c>
      <c r="B7598" s="18">
        <v>41968</v>
      </c>
      <c r="C7598" s="19" t="s">
        <v>58</v>
      </c>
      <c r="D7598" s="19" t="s">
        <v>59</v>
      </c>
      <c r="E7598" s="19" t="s">
        <v>53</v>
      </c>
      <c r="F7598" s="19">
        <v>794</v>
      </c>
      <c r="G7598" s="19">
        <v>82.46</v>
      </c>
      <c r="H7598" s="19">
        <v>27.49</v>
      </c>
      <c r="I7598" s="19">
        <v>26.72</v>
      </c>
      <c r="J7598" s="19" t="s">
        <v>60</v>
      </c>
      <c r="K7598" s="20">
        <v>240987.44</v>
      </c>
      <c r="L7598" s="20" t="s">
        <v>55</v>
      </c>
      <c r="M7598" s="20" t="s">
        <v>83</v>
      </c>
      <c r="N7598" s="26"/>
      <c r="O7598" s="20" t="s">
        <v>56</v>
      </c>
      <c r="P7598" t="str">
        <f t="shared" si="118"/>
        <v>INSERT INTO @DataTable (Deal, AdvanceDate, PROV, DealPurpose, RateType, BEACON, LTV, TDS, GDS, InsuranceType, PrincipalBalance, OccupancyType, AccountStatus, Closed_Date, DelinquencyBucket) VALUES (7597, '2014-11-25', 'BC', 'Transfer', 'Fixed', 794, 82.46, 27.49, 26.72, 'HiRatio', 240987.44, 'Owner-Occupied', 'Open', '1900-01-00', 'Current');</v>
      </c>
    </row>
    <row r="7599" spans="1:16" x14ac:dyDescent="0.35">
      <c r="A7599" s="22">
        <v>7598</v>
      </c>
      <c r="B7599" s="21">
        <v>41262</v>
      </c>
      <c r="C7599" s="22" t="s">
        <v>57</v>
      </c>
      <c r="D7599" s="22" t="s">
        <v>61</v>
      </c>
      <c r="E7599" s="22" t="s">
        <v>53</v>
      </c>
      <c r="F7599" s="22">
        <v>766</v>
      </c>
      <c r="G7599" s="22">
        <v>80</v>
      </c>
      <c r="H7599" s="22">
        <v>39.35</v>
      </c>
      <c r="I7599" s="22">
        <v>36.9</v>
      </c>
      <c r="J7599" s="22" t="s">
        <v>54</v>
      </c>
      <c r="K7599" s="23">
        <v>0</v>
      </c>
      <c r="L7599" s="23" t="s">
        <v>55</v>
      </c>
      <c r="M7599" s="23" t="s">
        <v>84</v>
      </c>
      <c r="N7599" s="27">
        <v>42472</v>
      </c>
      <c r="O7599" s="23" t="s">
        <v>56</v>
      </c>
      <c r="P7599" t="str">
        <f t="shared" si="118"/>
        <v>INSERT INTO @DataTable (Deal, AdvanceDate, PROV, DealPurpose, RateType, BEACON, LTV, TDS, GDS, InsuranceType, PrincipalBalance, OccupancyType, AccountStatus, Closed_Date, DelinquencyBucket) VALUES (7598, '2012-12-19', 'ON', 'Purchase', 'Fixed', 766, 80, 39.35, 36.9, 'Conv', 0, 'Owner-Occupied', 'Closed', '2016-04-12', 'Current');</v>
      </c>
    </row>
    <row r="7600" spans="1:16" x14ac:dyDescent="0.35">
      <c r="A7600" s="19">
        <v>7599</v>
      </c>
      <c r="B7600" s="18">
        <v>42216</v>
      </c>
      <c r="C7600" s="19" t="s">
        <v>57</v>
      </c>
      <c r="D7600" s="19" t="s">
        <v>61</v>
      </c>
      <c r="E7600" s="19" t="s">
        <v>53</v>
      </c>
      <c r="F7600" s="19">
        <v>768</v>
      </c>
      <c r="G7600" s="19">
        <v>95</v>
      </c>
      <c r="H7600" s="19">
        <v>39.24</v>
      </c>
      <c r="I7600" s="19">
        <v>36.69</v>
      </c>
      <c r="J7600" s="19" t="s">
        <v>60</v>
      </c>
      <c r="K7600" s="20">
        <v>539891.47</v>
      </c>
      <c r="L7600" s="20" t="s">
        <v>55</v>
      </c>
      <c r="M7600" s="20" t="s">
        <v>83</v>
      </c>
      <c r="N7600" s="26"/>
      <c r="O7600" s="20" t="s">
        <v>56</v>
      </c>
      <c r="P7600" t="str">
        <f t="shared" si="118"/>
        <v>INSERT INTO @DataTable (Deal, AdvanceDate, PROV, DealPurpose, RateType, BEACON, LTV, TDS, GDS, InsuranceType, PrincipalBalance, OccupancyType, AccountStatus, Closed_Date, DelinquencyBucket) VALUES (7599, '2015-07-31', 'ON', 'Purchase', 'Fixed', 768, 95, 39.24, 36.69, 'HiRatio', 539891.47, 'Owner-Occupied', 'Open', '1900-01-00', 'Current');</v>
      </c>
    </row>
    <row r="7601" spans="1:16" x14ac:dyDescent="0.35">
      <c r="A7601" s="22">
        <v>7600</v>
      </c>
      <c r="B7601" s="21">
        <v>42732</v>
      </c>
      <c r="C7601" s="22" t="s">
        <v>57</v>
      </c>
      <c r="D7601" s="22" t="s">
        <v>61</v>
      </c>
      <c r="E7601" s="22" t="s">
        <v>40</v>
      </c>
      <c r="F7601" s="22">
        <v>785</v>
      </c>
      <c r="G7601" s="22">
        <v>90</v>
      </c>
      <c r="H7601" s="22">
        <v>34.36</v>
      </c>
      <c r="I7601" s="22">
        <v>29.42</v>
      </c>
      <c r="J7601" s="22" t="s">
        <v>60</v>
      </c>
      <c r="K7601" s="23">
        <v>588284.47</v>
      </c>
      <c r="L7601" s="23" t="s">
        <v>55</v>
      </c>
      <c r="M7601" s="23" t="s">
        <v>83</v>
      </c>
      <c r="N7601" s="27"/>
      <c r="O7601" s="23" t="s">
        <v>56</v>
      </c>
      <c r="P7601" t="str">
        <f t="shared" si="118"/>
        <v>INSERT INTO @DataTable (Deal, AdvanceDate, PROV, DealPurpose, RateType, BEACON, LTV, TDS, GDS, InsuranceType, PrincipalBalance, OccupancyType, AccountStatus, Closed_Date, DelinquencyBucket) VALUES (7600, '2016-12-28', 'ON', 'Purchase', 'ARM', 785, 90, 34.36, 29.42, 'HiRatio', 588284.47, 'Owner-Occupied', 'Open', '1900-01-00', 'Current');</v>
      </c>
    </row>
    <row r="7602" spans="1:16" x14ac:dyDescent="0.35">
      <c r="A7602" s="19">
        <v>7601</v>
      </c>
      <c r="B7602" s="18">
        <v>42271</v>
      </c>
      <c r="C7602" s="19" t="s">
        <v>57</v>
      </c>
      <c r="D7602" s="19" t="s">
        <v>61</v>
      </c>
      <c r="E7602" s="19" t="s">
        <v>40</v>
      </c>
      <c r="F7602" s="19">
        <v>673</v>
      </c>
      <c r="G7602" s="19">
        <v>80</v>
      </c>
      <c r="H7602" s="19">
        <v>34.67</v>
      </c>
      <c r="I7602" s="19">
        <v>20.21</v>
      </c>
      <c r="J7602" s="19" t="s">
        <v>54</v>
      </c>
      <c r="K7602" s="20">
        <v>0</v>
      </c>
      <c r="L7602" s="20" t="s">
        <v>55</v>
      </c>
      <c r="M7602" s="20" t="s">
        <v>84</v>
      </c>
      <c r="N7602" s="26">
        <v>42751</v>
      </c>
      <c r="O7602" s="20" t="s">
        <v>56</v>
      </c>
      <c r="P7602" t="str">
        <f t="shared" si="118"/>
        <v>INSERT INTO @DataTable (Deal, AdvanceDate, PROV, DealPurpose, RateType, BEACON, LTV, TDS, GDS, InsuranceType, PrincipalBalance, OccupancyType, AccountStatus, Closed_Date, DelinquencyBucket) VALUES (7601, '2015-09-24', 'ON', 'Purchase', 'ARM', 673, 80, 34.67, 20.21, 'Conv', 0, 'Owner-Occupied', 'Closed', '2017-01-16', 'Current');</v>
      </c>
    </row>
    <row r="7603" spans="1:16" x14ac:dyDescent="0.35">
      <c r="A7603" s="22">
        <v>7602</v>
      </c>
      <c r="B7603" s="21">
        <v>42684</v>
      </c>
      <c r="C7603" s="22" t="s">
        <v>58</v>
      </c>
      <c r="D7603" s="22" t="s">
        <v>52</v>
      </c>
      <c r="E7603" s="22" t="s">
        <v>40</v>
      </c>
      <c r="F7603" s="22">
        <v>775</v>
      </c>
      <c r="G7603" s="22">
        <v>65.55</v>
      </c>
      <c r="H7603" s="22">
        <v>36.79</v>
      </c>
      <c r="I7603" s="22">
        <v>24.46</v>
      </c>
      <c r="J7603" s="22" t="s">
        <v>54</v>
      </c>
      <c r="K7603" s="23">
        <v>279122.43</v>
      </c>
      <c r="L7603" s="23" t="s">
        <v>55</v>
      </c>
      <c r="M7603" s="23" t="s">
        <v>83</v>
      </c>
      <c r="N7603" s="27"/>
      <c r="O7603" s="23" t="s">
        <v>56</v>
      </c>
      <c r="P7603" t="str">
        <f t="shared" si="118"/>
        <v>INSERT INTO @DataTable (Deal, AdvanceDate, PROV, DealPurpose, RateType, BEACON, LTV, TDS, GDS, InsuranceType, PrincipalBalance, OccupancyType, AccountStatus, Closed_Date, DelinquencyBucket) VALUES (7602, '2016-11-10', 'BC', 'Refinance External', 'ARM', 775, 65.55, 36.79, 24.46, 'Conv', 279122.43, 'Owner-Occupied', 'Open', '1900-01-00', 'Current');</v>
      </c>
    </row>
    <row r="7604" spans="1:16" x14ac:dyDescent="0.35">
      <c r="A7604" s="19">
        <v>7603</v>
      </c>
      <c r="B7604" s="18">
        <v>42709</v>
      </c>
      <c r="C7604" s="19" t="s">
        <v>57</v>
      </c>
      <c r="D7604" s="19" t="s">
        <v>61</v>
      </c>
      <c r="E7604" s="19" t="s">
        <v>53</v>
      </c>
      <c r="F7604" s="19">
        <v>807</v>
      </c>
      <c r="G7604" s="19">
        <v>90</v>
      </c>
      <c r="H7604" s="19">
        <v>33.71</v>
      </c>
      <c r="I7604" s="19">
        <v>25.39</v>
      </c>
      <c r="J7604" s="19" t="s">
        <v>60</v>
      </c>
      <c r="K7604" s="20">
        <v>233777.47</v>
      </c>
      <c r="L7604" s="20" t="s">
        <v>55</v>
      </c>
      <c r="M7604" s="20" t="s">
        <v>83</v>
      </c>
      <c r="N7604" s="26"/>
      <c r="O7604" s="20" t="s">
        <v>56</v>
      </c>
      <c r="P7604" t="str">
        <f t="shared" si="118"/>
        <v>INSERT INTO @DataTable (Deal, AdvanceDate, PROV, DealPurpose, RateType, BEACON, LTV, TDS, GDS, InsuranceType, PrincipalBalance, OccupancyType, AccountStatus, Closed_Date, DelinquencyBucket) VALUES (7603, '2016-12-05', 'ON', 'Purchase', 'Fixed', 807, 90, 33.71, 25.39, 'HiRatio', 233777.47, 'Owner-Occupied', 'Open', '1900-01-00', 'Current');</v>
      </c>
    </row>
    <row r="7605" spans="1:16" x14ac:dyDescent="0.35">
      <c r="A7605" s="22">
        <v>7604</v>
      </c>
      <c r="B7605" s="21">
        <v>41746</v>
      </c>
      <c r="C7605" s="22" t="s">
        <v>57</v>
      </c>
      <c r="D7605" s="22" t="s">
        <v>61</v>
      </c>
      <c r="E7605" s="22" t="s">
        <v>53</v>
      </c>
      <c r="F7605" s="22">
        <v>777</v>
      </c>
      <c r="G7605" s="22">
        <v>95</v>
      </c>
      <c r="H7605" s="22">
        <v>41.44</v>
      </c>
      <c r="I7605" s="22">
        <v>38.71</v>
      </c>
      <c r="J7605" s="22" t="s">
        <v>60</v>
      </c>
      <c r="K7605" s="23">
        <v>496239.73</v>
      </c>
      <c r="L7605" s="23" t="s">
        <v>55</v>
      </c>
      <c r="M7605" s="23" t="s">
        <v>83</v>
      </c>
      <c r="N7605" s="27"/>
      <c r="O7605" s="23" t="s">
        <v>56</v>
      </c>
      <c r="P7605" t="str">
        <f t="shared" si="118"/>
        <v>INSERT INTO @DataTable (Deal, AdvanceDate, PROV, DealPurpose, RateType, BEACON, LTV, TDS, GDS, InsuranceType, PrincipalBalance, OccupancyType, AccountStatus, Closed_Date, DelinquencyBucket) VALUES (7604, '2014-04-17', 'ON', 'Purchase', 'Fixed', 777, 95, 41.44, 38.71, 'HiRatio', 496239.73, 'Owner-Occupied', 'Open', '1900-01-00', 'Current');</v>
      </c>
    </row>
    <row r="7606" spans="1:16" x14ac:dyDescent="0.35">
      <c r="A7606" s="19">
        <v>7605</v>
      </c>
      <c r="B7606" s="18">
        <v>42506</v>
      </c>
      <c r="C7606" s="19" t="s">
        <v>58</v>
      </c>
      <c r="D7606" s="19" t="s">
        <v>64</v>
      </c>
      <c r="E7606" s="19" t="s">
        <v>53</v>
      </c>
      <c r="F7606" s="19">
        <v>774</v>
      </c>
      <c r="G7606" s="19">
        <v>93.28</v>
      </c>
      <c r="H7606" s="19">
        <v>43.4</v>
      </c>
      <c r="I7606" s="19">
        <v>26.64</v>
      </c>
      <c r="J7606" s="19" t="s">
        <v>60</v>
      </c>
      <c r="K7606" s="20">
        <v>555550.13</v>
      </c>
      <c r="L7606" s="20" t="s">
        <v>55</v>
      </c>
      <c r="M7606" s="20" t="s">
        <v>83</v>
      </c>
      <c r="N7606" s="26"/>
      <c r="O7606" s="20" t="s">
        <v>56</v>
      </c>
      <c r="P7606" t="str">
        <f t="shared" si="118"/>
        <v>INSERT INTO @DataTable (Deal, AdvanceDate, PROV, DealPurpose, RateType, BEACON, LTV, TDS, GDS, InsuranceType, PrincipalBalance, OccupancyType, AccountStatus, Closed_Date, DelinquencyBucket) VALUES (7605, '2016-05-16', 'BC', 'Purchase with Improvements', 'Fixed', 774, 93.28, 43.4, 26.64, 'HiRatio', 555550.13, 'Owner-Occupied', 'Open', '1900-01-00', 'Current');</v>
      </c>
    </row>
    <row r="7607" spans="1:16" x14ac:dyDescent="0.35">
      <c r="A7607" s="22">
        <v>7606</v>
      </c>
      <c r="B7607" s="21">
        <v>41834</v>
      </c>
      <c r="C7607" s="22" t="s">
        <v>57</v>
      </c>
      <c r="D7607" s="22" t="s">
        <v>61</v>
      </c>
      <c r="E7607" s="22" t="s">
        <v>40</v>
      </c>
      <c r="F7607" s="22">
        <v>732</v>
      </c>
      <c r="G7607" s="22">
        <v>84.95</v>
      </c>
      <c r="H7607" s="22">
        <v>36.04</v>
      </c>
      <c r="I7607" s="22">
        <v>31.45</v>
      </c>
      <c r="J7607" s="22" t="s">
        <v>60</v>
      </c>
      <c r="K7607" s="23">
        <v>519570.48</v>
      </c>
      <c r="L7607" s="23" t="s">
        <v>55</v>
      </c>
      <c r="M7607" s="23" t="s">
        <v>83</v>
      </c>
      <c r="N7607" s="27"/>
      <c r="O7607" s="23" t="s">
        <v>56</v>
      </c>
      <c r="P7607" t="str">
        <f t="shared" si="118"/>
        <v>INSERT INTO @DataTable (Deal, AdvanceDate, PROV, DealPurpose, RateType, BEACON, LTV, TDS, GDS, InsuranceType, PrincipalBalance, OccupancyType, AccountStatus, Closed_Date, DelinquencyBucket) VALUES (7606, '2014-07-14', 'ON', 'Purchase', 'ARM', 732, 84.95, 36.04, 31.45, 'HiRatio', 519570.48, 'Owner-Occupied', 'Open', '1900-01-00', 'Current');</v>
      </c>
    </row>
    <row r="7608" spans="1:16" x14ac:dyDescent="0.35">
      <c r="A7608" s="19">
        <v>7607</v>
      </c>
      <c r="B7608" s="18">
        <v>41606</v>
      </c>
      <c r="C7608" s="19" t="s">
        <v>57</v>
      </c>
      <c r="D7608" s="19" t="s">
        <v>61</v>
      </c>
      <c r="E7608" s="19" t="s">
        <v>53</v>
      </c>
      <c r="F7608" s="19">
        <v>698</v>
      </c>
      <c r="G7608" s="19">
        <v>95</v>
      </c>
      <c r="H7608" s="19">
        <v>37.81</v>
      </c>
      <c r="I7608" s="19">
        <v>33.69</v>
      </c>
      <c r="J7608" s="19" t="s">
        <v>60</v>
      </c>
      <c r="K7608" s="20">
        <v>0</v>
      </c>
      <c r="L7608" s="20" t="s">
        <v>55</v>
      </c>
      <c r="M7608" s="20" t="s">
        <v>84</v>
      </c>
      <c r="N7608" s="26">
        <v>42107</v>
      </c>
      <c r="O7608" s="20" t="s">
        <v>56</v>
      </c>
      <c r="P7608" t="str">
        <f t="shared" si="118"/>
        <v>INSERT INTO @DataTable (Deal, AdvanceDate, PROV, DealPurpose, RateType, BEACON, LTV, TDS, GDS, InsuranceType, PrincipalBalance, OccupancyType, AccountStatus, Closed_Date, DelinquencyBucket) VALUES (7607, '2013-11-28', 'ON', 'Purchase', 'Fixed', 698, 95, 37.81, 33.69, 'HiRatio', 0, 'Owner-Occupied', 'Closed', '2015-04-13', 'Current');</v>
      </c>
    </row>
    <row r="7609" spans="1:16" x14ac:dyDescent="0.35">
      <c r="A7609" s="22">
        <v>7608</v>
      </c>
      <c r="B7609" s="21">
        <v>42517</v>
      </c>
      <c r="C7609" s="22" t="s">
        <v>57</v>
      </c>
      <c r="D7609" s="22" t="s">
        <v>52</v>
      </c>
      <c r="E7609" s="22" t="s">
        <v>40</v>
      </c>
      <c r="F7609" s="22">
        <v>735</v>
      </c>
      <c r="G7609" s="22">
        <v>48.19</v>
      </c>
      <c r="H7609" s="22">
        <v>17.84</v>
      </c>
      <c r="I7609" s="22">
        <v>16.89</v>
      </c>
      <c r="J7609" s="22" t="s">
        <v>54</v>
      </c>
      <c r="K7609" s="23">
        <v>247284.15</v>
      </c>
      <c r="L7609" s="23" t="s">
        <v>55</v>
      </c>
      <c r="M7609" s="23" t="s">
        <v>83</v>
      </c>
      <c r="N7609" s="27"/>
      <c r="O7609" s="23" t="s">
        <v>56</v>
      </c>
      <c r="P7609" t="str">
        <f t="shared" si="118"/>
        <v>INSERT INTO @DataTable (Deal, AdvanceDate, PROV, DealPurpose, RateType, BEACON, LTV, TDS, GDS, InsuranceType, PrincipalBalance, OccupancyType, AccountStatus, Closed_Date, DelinquencyBucket) VALUES (7608, '2016-05-27', 'ON', 'Refinance External', 'ARM', 735, 48.19, 17.84, 16.89, 'Conv', 247284.15, 'Owner-Occupied', 'Open', '1900-01-00', 'Current');</v>
      </c>
    </row>
    <row r="7610" spans="1:16" x14ac:dyDescent="0.35">
      <c r="A7610" s="19">
        <v>7609</v>
      </c>
      <c r="B7610" s="18">
        <v>41145</v>
      </c>
      <c r="C7610" s="19" t="s">
        <v>57</v>
      </c>
      <c r="D7610" s="19" t="s">
        <v>61</v>
      </c>
      <c r="E7610" s="19" t="s">
        <v>53</v>
      </c>
      <c r="F7610" s="19">
        <v>749</v>
      </c>
      <c r="G7610" s="19">
        <v>85</v>
      </c>
      <c r="H7610" s="19">
        <v>38.15</v>
      </c>
      <c r="I7610" s="19">
        <v>23.38</v>
      </c>
      <c r="J7610" s="19" t="s">
        <v>60</v>
      </c>
      <c r="K7610" s="20">
        <v>340237.61</v>
      </c>
      <c r="L7610" s="20" t="s">
        <v>55</v>
      </c>
      <c r="M7610" s="20" t="s">
        <v>83</v>
      </c>
      <c r="N7610" s="26"/>
      <c r="O7610" s="20" t="s">
        <v>56</v>
      </c>
      <c r="P7610" t="str">
        <f t="shared" si="118"/>
        <v>INSERT INTO @DataTable (Deal, AdvanceDate, PROV, DealPurpose, RateType, BEACON, LTV, TDS, GDS, InsuranceType, PrincipalBalance, OccupancyType, AccountStatus, Closed_Date, DelinquencyBucket) VALUES (7609, '2012-08-24', 'ON', 'Purchase', 'Fixed', 749, 85, 38.15, 23.38, 'HiRatio', 340237.61, 'Owner-Occupied', 'Open', '1900-01-00', 'Current');</v>
      </c>
    </row>
    <row r="7611" spans="1:16" x14ac:dyDescent="0.35">
      <c r="A7611" s="22">
        <v>7610</v>
      </c>
      <c r="B7611" s="21">
        <v>41760</v>
      </c>
      <c r="C7611" s="22" t="s">
        <v>58</v>
      </c>
      <c r="D7611" s="22" t="s">
        <v>61</v>
      </c>
      <c r="E7611" s="22" t="s">
        <v>53</v>
      </c>
      <c r="F7611" s="22">
        <v>798</v>
      </c>
      <c r="G7611" s="22">
        <v>95</v>
      </c>
      <c r="H7611" s="22">
        <v>39.979999999999997</v>
      </c>
      <c r="I7611" s="22">
        <v>24.45</v>
      </c>
      <c r="J7611" s="22" t="s">
        <v>60</v>
      </c>
      <c r="K7611" s="23">
        <v>148796.79</v>
      </c>
      <c r="L7611" s="23" t="s">
        <v>55</v>
      </c>
      <c r="M7611" s="23" t="s">
        <v>83</v>
      </c>
      <c r="N7611" s="27"/>
      <c r="O7611" s="23" t="s">
        <v>56</v>
      </c>
      <c r="P7611" t="str">
        <f t="shared" si="118"/>
        <v>INSERT INTO @DataTable (Deal, AdvanceDate, PROV, DealPurpose, RateType, BEACON, LTV, TDS, GDS, InsuranceType, PrincipalBalance, OccupancyType, AccountStatus, Closed_Date, DelinquencyBucket) VALUES (7610, '2014-05-01', 'BC', 'Purchase', 'Fixed', 798, 95, 39.98, 24.45, 'HiRatio', 148796.79, 'Owner-Occupied', 'Open', '1900-01-00', 'Current');</v>
      </c>
    </row>
    <row r="7612" spans="1:16" x14ac:dyDescent="0.35">
      <c r="A7612" s="19">
        <v>7611</v>
      </c>
      <c r="B7612" s="18">
        <v>41446</v>
      </c>
      <c r="C7612" s="19" t="s">
        <v>57</v>
      </c>
      <c r="D7612" s="19" t="s">
        <v>61</v>
      </c>
      <c r="E7612" s="19" t="s">
        <v>53</v>
      </c>
      <c r="F7612" s="19">
        <v>686</v>
      </c>
      <c r="G7612" s="19">
        <v>95</v>
      </c>
      <c r="H7612" s="19">
        <v>37.159999999999997</v>
      </c>
      <c r="I7612" s="19">
        <v>30.78</v>
      </c>
      <c r="J7612" s="19" t="s">
        <v>60</v>
      </c>
      <c r="K7612" s="20">
        <v>531063.66</v>
      </c>
      <c r="L7612" s="20" t="s">
        <v>55</v>
      </c>
      <c r="M7612" s="20" t="s">
        <v>83</v>
      </c>
      <c r="N7612" s="26"/>
      <c r="O7612" s="20" t="s">
        <v>56</v>
      </c>
      <c r="P7612" t="str">
        <f t="shared" si="118"/>
        <v>INSERT INTO @DataTable (Deal, AdvanceDate, PROV, DealPurpose, RateType, BEACON, LTV, TDS, GDS, InsuranceType, PrincipalBalance, OccupancyType, AccountStatus, Closed_Date, DelinquencyBucket) VALUES (7611, '2013-06-21', 'ON', 'Purchase', 'Fixed', 686, 95, 37.16, 30.78, 'HiRatio', 531063.66, 'Owner-Occupied', 'Open', '1900-01-00', 'Current');</v>
      </c>
    </row>
    <row r="7613" spans="1:16" x14ac:dyDescent="0.35">
      <c r="A7613" s="22">
        <v>7612</v>
      </c>
      <c r="B7613" s="21">
        <v>41824</v>
      </c>
      <c r="C7613" s="22" t="s">
        <v>51</v>
      </c>
      <c r="D7613" s="22" t="s">
        <v>52</v>
      </c>
      <c r="E7613" s="22" t="s">
        <v>53</v>
      </c>
      <c r="F7613" s="22">
        <v>758</v>
      </c>
      <c r="G7613" s="22">
        <v>70.849999999999994</v>
      </c>
      <c r="H7613" s="22">
        <v>41.88</v>
      </c>
      <c r="I7613" s="22">
        <v>35.270000000000003</v>
      </c>
      <c r="J7613" s="22" t="s">
        <v>54</v>
      </c>
      <c r="K7613" s="23">
        <v>304599.42</v>
      </c>
      <c r="L7613" s="23" t="s">
        <v>55</v>
      </c>
      <c r="M7613" s="23" t="s">
        <v>83</v>
      </c>
      <c r="N7613" s="27"/>
      <c r="O7613" s="23" t="s">
        <v>56</v>
      </c>
      <c r="P7613" t="str">
        <f t="shared" si="118"/>
        <v>INSERT INTO @DataTable (Deal, AdvanceDate, PROV, DealPurpose, RateType, BEACON, LTV, TDS, GDS, InsuranceType, PrincipalBalance, OccupancyType, AccountStatus, Closed_Date, DelinquencyBucket) VALUES (7612, '2014-07-04', 'AB', 'Refinance External', 'Fixed', 758, 70.85, 41.88, 35.27, 'Conv', 304599.42, 'Owner-Occupied', 'Open', '1900-01-00', 'Current');</v>
      </c>
    </row>
    <row r="7614" spans="1:16" x14ac:dyDescent="0.35">
      <c r="A7614" s="19">
        <v>7613</v>
      </c>
      <c r="B7614" s="18">
        <v>41481</v>
      </c>
      <c r="C7614" s="19" t="s">
        <v>57</v>
      </c>
      <c r="D7614" s="19" t="s">
        <v>52</v>
      </c>
      <c r="E7614" s="19" t="s">
        <v>53</v>
      </c>
      <c r="F7614" s="19">
        <v>704</v>
      </c>
      <c r="G7614" s="19">
        <v>80</v>
      </c>
      <c r="H7614" s="19">
        <v>41.46</v>
      </c>
      <c r="I7614" s="19">
        <v>34.369999999999997</v>
      </c>
      <c r="J7614" s="19" t="s">
        <v>60</v>
      </c>
      <c r="K7614" s="20">
        <v>340471</v>
      </c>
      <c r="L7614" s="20" t="s">
        <v>55</v>
      </c>
      <c r="M7614" s="20" t="s">
        <v>83</v>
      </c>
      <c r="N7614" s="26"/>
      <c r="O7614" s="20" t="s">
        <v>56</v>
      </c>
      <c r="P7614" t="str">
        <f t="shared" si="118"/>
        <v>INSERT INTO @DataTable (Deal, AdvanceDate, PROV, DealPurpose, RateType, BEACON, LTV, TDS, GDS, InsuranceType, PrincipalBalance, OccupancyType, AccountStatus, Closed_Date, DelinquencyBucket) VALUES (7613, '2013-07-26', 'ON', 'Refinance External', 'Fixed', 704, 80, 41.46, 34.37, 'HiRatio', 340471, 'Owner-Occupied', 'Open', '1900-01-00', 'Current');</v>
      </c>
    </row>
    <row r="7615" spans="1:16" x14ac:dyDescent="0.35">
      <c r="A7615" s="22">
        <v>7614</v>
      </c>
      <c r="B7615" s="21">
        <v>41232</v>
      </c>
      <c r="C7615" s="22" t="s">
        <v>57</v>
      </c>
      <c r="D7615" s="22" t="s">
        <v>61</v>
      </c>
      <c r="E7615" s="22" t="s">
        <v>53</v>
      </c>
      <c r="F7615" s="22">
        <v>797</v>
      </c>
      <c r="G7615" s="22">
        <v>90</v>
      </c>
      <c r="H7615" s="22">
        <v>42.69</v>
      </c>
      <c r="I7615" s="22">
        <v>25.57</v>
      </c>
      <c r="J7615" s="22" t="s">
        <v>60</v>
      </c>
      <c r="K7615" s="23">
        <v>90660.99</v>
      </c>
      <c r="L7615" s="23" t="s">
        <v>55</v>
      </c>
      <c r="M7615" s="23" t="s">
        <v>83</v>
      </c>
      <c r="N7615" s="27"/>
      <c r="O7615" s="23" t="s">
        <v>56</v>
      </c>
      <c r="P7615" t="str">
        <f t="shared" si="118"/>
        <v>INSERT INTO @DataTable (Deal, AdvanceDate, PROV, DealPurpose, RateType, BEACON, LTV, TDS, GDS, InsuranceType, PrincipalBalance, OccupancyType, AccountStatus, Closed_Date, DelinquencyBucket) VALUES (7614, '2012-11-19', 'ON', 'Purchase', 'Fixed', 797, 90, 42.69, 25.57, 'HiRatio', 90660.99, 'Owner-Occupied', 'Open', '1900-01-00', 'Current');</v>
      </c>
    </row>
    <row r="7616" spans="1:16" x14ac:dyDescent="0.35">
      <c r="A7616" s="19">
        <v>7615</v>
      </c>
      <c r="B7616" s="18">
        <v>41432</v>
      </c>
      <c r="C7616" s="19" t="s">
        <v>57</v>
      </c>
      <c r="D7616" s="19" t="s">
        <v>52</v>
      </c>
      <c r="E7616" s="19" t="s">
        <v>53</v>
      </c>
      <c r="F7616" s="19">
        <v>693</v>
      </c>
      <c r="G7616" s="19">
        <v>80</v>
      </c>
      <c r="H7616" s="19">
        <v>36.94</v>
      </c>
      <c r="I7616" s="19">
        <v>24.97</v>
      </c>
      <c r="J7616" s="19" t="s">
        <v>54</v>
      </c>
      <c r="K7616" s="20">
        <v>0</v>
      </c>
      <c r="L7616" s="20" t="s">
        <v>55</v>
      </c>
      <c r="M7616" s="20" t="s">
        <v>84</v>
      </c>
      <c r="N7616" s="26">
        <v>42285</v>
      </c>
      <c r="O7616" s="20" t="s">
        <v>56</v>
      </c>
      <c r="P7616" t="str">
        <f t="shared" si="118"/>
        <v>INSERT INTO @DataTable (Deal, AdvanceDate, PROV, DealPurpose, RateType, BEACON, LTV, TDS, GDS, InsuranceType, PrincipalBalance, OccupancyType, AccountStatus, Closed_Date, DelinquencyBucket) VALUES (7615, '2013-06-07', 'ON', 'Refinance External', 'Fixed', 693, 80, 36.94, 24.97, 'Conv', 0, 'Owner-Occupied', 'Closed', '2015-10-08', 'Current');</v>
      </c>
    </row>
    <row r="7617" spans="1:16" x14ac:dyDescent="0.35">
      <c r="A7617" s="22">
        <v>7616</v>
      </c>
      <c r="B7617" s="21">
        <v>41955</v>
      </c>
      <c r="C7617" s="22" t="s">
        <v>58</v>
      </c>
      <c r="D7617" s="22" t="s">
        <v>61</v>
      </c>
      <c r="E7617" s="22" t="s">
        <v>53</v>
      </c>
      <c r="F7617" s="22">
        <v>797</v>
      </c>
      <c r="G7617" s="22">
        <v>32.14</v>
      </c>
      <c r="H7617" s="22">
        <v>41.3</v>
      </c>
      <c r="I7617" s="22">
        <v>31.03</v>
      </c>
      <c r="J7617" s="22" t="s">
        <v>54</v>
      </c>
      <c r="K7617" s="23">
        <v>324407.84999999998</v>
      </c>
      <c r="L7617" s="23" t="s">
        <v>55</v>
      </c>
      <c r="M7617" s="23" t="s">
        <v>83</v>
      </c>
      <c r="N7617" s="27"/>
      <c r="O7617" s="23" t="s">
        <v>56</v>
      </c>
      <c r="P7617" t="str">
        <f t="shared" si="118"/>
        <v>INSERT INTO @DataTable (Deal, AdvanceDate, PROV, DealPurpose, RateType, BEACON, LTV, TDS, GDS, InsuranceType, PrincipalBalance, OccupancyType, AccountStatus, Closed_Date, DelinquencyBucket) VALUES (7616, '2014-11-12', 'BC', 'Purchase', 'Fixed', 797, 32.14, 41.3, 31.03, 'Conv', 324407.85, 'Owner-Occupied', 'Open', '1900-01-00', 'Current');</v>
      </c>
    </row>
    <row r="7618" spans="1:16" x14ac:dyDescent="0.35">
      <c r="A7618" s="19">
        <v>7617</v>
      </c>
      <c r="B7618" s="18">
        <v>42460</v>
      </c>
      <c r="C7618" s="19" t="s">
        <v>57</v>
      </c>
      <c r="D7618" s="19" t="s">
        <v>52</v>
      </c>
      <c r="E7618" s="19" t="s">
        <v>53</v>
      </c>
      <c r="F7618" s="19">
        <v>772</v>
      </c>
      <c r="G7618" s="19">
        <v>63.96</v>
      </c>
      <c r="H7618" s="19">
        <v>18.36</v>
      </c>
      <c r="I7618" s="19">
        <v>14.52</v>
      </c>
      <c r="J7618" s="19" t="s">
        <v>54</v>
      </c>
      <c r="K7618" s="20">
        <v>329316.19</v>
      </c>
      <c r="L7618" s="20" t="s">
        <v>55</v>
      </c>
      <c r="M7618" s="20" t="s">
        <v>83</v>
      </c>
      <c r="N7618" s="26"/>
      <c r="O7618" s="20" t="s">
        <v>56</v>
      </c>
      <c r="P7618" t="str">
        <f t="shared" si="118"/>
        <v>INSERT INTO @DataTable (Deal, AdvanceDate, PROV, DealPurpose, RateType, BEACON, LTV, TDS, GDS, InsuranceType, PrincipalBalance, OccupancyType, AccountStatus, Closed_Date, DelinquencyBucket) VALUES (7617, '2016-03-31', 'ON', 'Refinance External', 'Fixed', 772, 63.96, 18.36, 14.52, 'Conv', 329316.19, 'Owner-Occupied', 'Open', '1900-01-00', 'Current');</v>
      </c>
    </row>
    <row r="7619" spans="1:16" x14ac:dyDescent="0.35">
      <c r="A7619" s="22">
        <v>7618</v>
      </c>
      <c r="B7619" s="21">
        <v>42509</v>
      </c>
      <c r="C7619" s="22" t="s">
        <v>51</v>
      </c>
      <c r="D7619" s="22" t="s">
        <v>61</v>
      </c>
      <c r="E7619" s="22" t="s">
        <v>53</v>
      </c>
      <c r="F7619" s="22">
        <v>683</v>
      </c>
      <c r="G7619" s="22">
        <v>75</v>
      </c>
      <c r="H7619" s="22">
        <v>31.03</v>
      </c>
      <c r="I7619" s="22">
        <v>27.09</v>
      </c>
      <c r="J7619" s="22" t="s">
        <v>54</v>
      </c>
      <c r="K7619" s="23">
        <v>314950.87</v>
      </c>
      <c r="L7619" s="23" t="s">
        <v>55</v>
      </c>
      <c r="M7619" s="23" t="s">
        <v>83</v>
      </c>
      <c r="N7619" s="27"/>
      <c r="O7619" s="23" t="s">
        <v>56</v>
      </c>
      <c r="P7619" t="str">
        <f t="shared" ref="P7619:P7682" si="119">"INSERT INTO @DataTable (Deal, AdvanceDate, PROV, DealPurpose, RateType, BEACON, LTV, TDS, GDS, InsuranceType, PrincipalBalance, OccupancyType, AccountStatus, Closed_Date, DelinquencyBucket) VALUES (" &amp; A7619 &amp; ", " &amp; "'" &amp; TEXT(B7619, "yyyy-mm-dd") &amp; "', '" &amp; C7619 &amp; "', '" &amp; D7619 &amp; "', '" &amp; E7619 &amp; "', " &amp; F7619 &amp; ", " &amp; G7619 &amp; ", " &amp; H7619 &amp; ", " &amp; I7619 &amp; ", '" &amp; J7619 &amp; "', " &amp; K7619 &amp; ", '" &amp; L7619 &amp; "', '" &amp; M7619 &amp; "', '" &amp;TEXT(N7619, "yyyy-mm-dd") &amp; "', '" &amp; O7619 &amp; "');"</f>
        <v>INSERT INTO @DataTable (Deal, AdvanceDate, PROV, DealPurpose, RateType, BEACON, LTV, TDS, GDS, InsuranceType, PrincipalBalance, OccupancyType, AccountStatus, Closed_Date, DelinquencyBucket) VALUES (7618, '2016-05-19', 'AB', 'Purchase', 'Fixed', 683, 75, 31.03, 27.09, 'Conv', 314950.87, 'Owner-Occupied', 'Open', '1900-01-00', 'Current');</v>
      </c>
    </row>
    <row r="7620" spans="1:16" x14ac:dyDescent="0.35">
      <c r="A7620" s="19">
        <v>7619</v>
      </c>
      <c r="B7620" s="18">
        <v>41086</v>
      </c>
      <c r="C7620" s="19" t="s">
        <v>58</v>
      </c>
      <c r="D7620" s="19" t="s">
        <v>52</v>
      </c>
      <c r="E7620" s="19" t="s">
        <v>53</v>
      </c>
      <c r="F7620" s="19">
        <v>738</v>
      </c>
      <c r="G7620" s="19">
        <v>72.53</v>
      </c>
      <c r="H7620" s="19">
        <v>39.01</v>
      </c>
      <c r="I7620" s="19">
        <v>37.21</v>
      </c>
      <c r="J7620" s="19" t="s">
        <v>54</v>
      </c>
      <c r="K7620" s="20">
        <v>211514.75</v>
      </c>
      <c r="L7620" s="20" t="s">
        <v>55</v>
      </c>
      <c r="M7620" s="20" t="s">
        <v>83</v>
      </c>
      <c r="N7620" s="26"/>
      <c r="O7620" s="20" t="s">
        <v>56</v>
      </c>
      <c r="P7620" t="str">
        <f t="shared" si="119"/>
        <v>INSERT INTO @DataTable (Deal, AdvanceDate, PROV, DealPurpose, RateType, BEACON, LTV, TDS, GDS, InsuranceType, PrincipalBalance, OccupancyType, AccountStatus, Closed_Date, DelinquencyBucket) VALUES (7619, '2012-06-26', 'BC', 'Refinance External', 'Fixed', 738, 72.53, 39.01, 37.21, 'Conv', 211514.75, 'Owner-Occupied', 'Open', '1900-01-00', 'Current');</v>
      </c>
    </row>
    <row r="7621" spans="1:16" x14ac:dyDescent="0.35">
      <c r="A7621" s="22">
        <v>7620</v>
      </c>
      <c r="B7621" s="21">
        <v>42251</v>
      </c>
      <c r="C7621" s="22" t="s">
        <v>57</v>
      </c>
      <c r="D7621" s="22" t="s">
        <v>52</v>
      </c>
      <c r="E7621" s="22" t="s">
        <v>53</v>
      </c>
      <c r="F7621" s="22">
        <v>788</v>
      </c>
      <c r="G7621" s="22">
        <v>38.130000000000003</v>
      </c>
      <c r="H7621" s="22">
        <v>28.06</v>
      </c>
      <c r="I7621" s="22">
        <v>20.43</v>
      </c>
      <c r="J7621" s="22" t="s">
        <v>54</v>
      </c>
      <c r="K7621" s="23">
        <v>207147.14</v>
      </c>
      <c r="L7621" s="23" t="s">
        <v>55</v>
      </c>
      <c r="M7621" s="23" t="s">
        <v>83</v>
      </c>
      <c r="N7621" s="27"/>
      <c r="O7621" s="23" t="s">
        <v>56</v>
      </c>
      <c r="P7621" t="str">
        <f t="shared" si="119"/>
        <v>INSERT INTO @DataTable (Deal, AdvanceDate, PROV, DealPurpose, RateType, BEACON, LTV, TDS, GDS, InsuranceType, PrincipalBalance, OccupancyType, AccountStatus, Closed_Date, DelinquencyBucket) VALUES (7620, '2015-09-04', 'ON', 'Refinance External', 'Fixed', 788, 38.13, 28.06, 20.43, 'Conv', 207147.14, 'Owner-Occupied', 'Open', '1900-01-00', 'Current');</v>
      </c>
    </row>
    <row r="7622" spans="1:16" x14ac:dyDescent="0.35">
      <c r="A7622" s="19">
        <v>7621</v>
      </c>
      <c r="B7622" s="18">
        <v>41849</v>
      </c>
      <c r="C7622" s="19" t="s">
        <v>57</v>
      </c>
      <c r="D7622" s="19" t="s">
        <v>61</v>
      </c>
      <c r="E7622" s="19" t="s">
        <v>40</v>
      </c>
      <c r="F7622" s="19">
        <v>744</v>
      </c>
      <c r="G7622" s="19">
        <v>79.97</v>
      </c>
      <c r="H7622" s="19">
        <v>31.72</v>
      </c>
      <c r="I7622" s="19">
        <v>25.56</v>
      </c>
      <c r="J7622" s="19" t="s">
        <v>54</v>
      </c>
      <c r="K7622" s="20">
        <v>639350.87</v>
      </c>
      <c r="L7622" s="20" t="s">
        <v>55</v>
      </c>
      <c r="M7622" s="20" t="s">
        <v>83</v>
      </c>
      <c r="N7622" s="26"/>
      <c r="O7622" s="20" t="s">
        <v>56</v>
      </c>
      <c r="P7622" t="str">
        <f t="shared" si="119"/>
        <v>INSERT INTO @DataTable (Deal, AdvanceDate, PROV, DealPurpose, RateType, BEACON, LTV, TDS, GDS, InsuranceType, PrincipalBalance, OccupancyType, AccountStatus, Closed_Date, DelinquencyBucket) VALUES (7621, '2014-07-29', 'ON', 'Purchase', 'ARM', 744, 79.97, 31.72, 25.56, 'Conv', 639350.87, 'Owner-Occupied', 'Open', '1900-01-00', 'Current');</v>
      </c>
    </row>
    <row r="7623" spans="1:16" x14ac:dyDescent="0.35">
      <c r="A7623" s="22">
        <v>7622</v>
      </c>
      <c r="B7623" s="21">
        <v>41606</v>
      </c>
      <c r="C7623" s="22" t="s">
        <v>70</v>
      </c>
      <c r="D7623" s="22" t="s">
        <v>61</v>
      </c>
      <c r="E7623" s="22" t="s">
        <v>53</v>
      </c>
      <c r="F7623" s="22">
        <v>774</v>
      </c>
      <c r="G7623" s="22">
        <v>90</v>
      </c>
      <c r="H7623" s="22">
        <v>14.21</v>
      </c>
      <c r="I7623" s="22">
        <v>12.68</v>
      </c>
      <c r="J7623" s="22" t="s">
        <v>60</v>
      </c>
      <c r="K7623" s="23">
        <v>103246.06</v>
      </c>
      <c r="L7623" s="23" t="s">
        <v>55</v>
      </c>
      <c r="M7623" s="23" t="s">
        <v>83</v>
      </c>
      <c r="N7623" s="27"/>
      <c r="O7623" s="23" t="s">
        <v>56</v>
      </c>
      <c r="P7623" t="str">
        <f t="shared" si="119"/>
        <v>INSERT INTO @DataTable (Deal, AdvanceDate, PROV, DealPurpose, RateType, BEACON, LTV, TDS, GDS, InsuranceType, PrincipalBalance, OccupancyType, AccountStatus, Closed_Date, DelinquencyBucket) VALUES (7622, '2013-11-28', 'NB', 'Purchase', 'Fixed', 774, 90, 14.21, 12.68, 'HiRatio', 103246.06, 'Owner-Occupied', 'Open', '1900-01-00', 'Current');</v>
      </c>
    </row>
    <row r="7624" spans="1:16" x14ac:dyDescent="0.35">
      <c r="A7624" s="19">
        <v>7623</v>
      </c>
      <c r="B7624" s="18">
        <v>42291</v>
      </c>
      <c r="C7624" s="19" t="s">
        <v>74</v>
      </c>
      <c r="D7624" s="19" t="s">
        <v>52</v>
      </c>
      <c r="E7624" s="19" t="s">
        <v>40</v>
      </c>
      <c r="F7624" s="19">
        <v>775</v>
      </c>
      <c r="G7624" s="19">
        <v>70</v>
      </c>
      <c r="H7624" s="19">
        <v>35.25</v>
      </c>
      <c r="I7624" s="19">
        <v>23.53</v>
      </c>
      <c r="J7624" s="19" t="s">
        <v>54</v>
      </c>
      <c r="K7624" s="20">
        <v>242086.84</v>
      </c>
      <c r="L7624" s="20" t="s">
        <v>55</v>
      </c>
      <c r="M7624" s="20" t="s">
        <v>83</v>
      </c>
      <c r="N7624" s="26"/>
      <c r="O7624" s="20" t="s">
        <v>56</v>
      </c>
      <c r="P7624" t="str">
        <f t="shared" si="119"/>
        <v>INSERT INTO @DataTable (Deal, AdvanceDate, PROV, DealPurpose, RateType, BEACON, LTV, TDS, GDS, InsuranceType, PrincipalBalance, OccupancyType, AccountStatus, Closed_Date, DelinquencyBucket) VALUES (7623, '2015-10-14', 'MB', 'Refinance External', 'ARM', 775, 70, 35.25, 23.53, 'Conv', 242086.84, 'Owner-Occupied', 'Open', '1900-01-00', 'Current');</v>
      </c>
    </row>
    <row r="7625" spans="1:16" x14ac:dyDescent="0.35">
      <c r="A7625" s="22">
        <v>7624</v>
      </c>
      <c r="B7625" s="21">
        <v>42195</v>
      </c>
      <c r="C7625" s="22" t="s">
        <v>57</v>
      </c>
      <c r="D7625" s="22" t="s">
        <v>61</v>
      </c>
      <c r="E7625" s="22" t="s">
        <v>53</v>
      </c>
      <c r="F7625" s="22">
        <v>786</v>
      </c>
      <c r="G7625" s="22">
        <v>95</v>
      </c>
      <c r="H7625" s="22">
        <v>43.9</v>
      </c>
      <c r="I7625" s="22">
        <v>12.33</v>
      </c>
      <c r="J7625" s="22" t="s">
        <v>60</v>
      </c>
      <c r="K7625" s="23">
        <v>239317.66</v>
      </c>
      <c r="L7625" s="23" t="s">
        <v>55</v>
      </c>
      <c r="M7625" s="23" t="s">
        <v>83</v>
      </c>
      <c r="N7625" s="27"/>
      <c r="O7625" s="23" t="s">
        <v>56</v>
      </c>
      <c r="P7625" t="str">
        <f t="shared" si="119"/>
        <v>INSERT INTO @DataTable (Deal, AdvanceDate, PROV, DealPurpose, RateType, BEACON, LTV, TDS, GDS, InsuranceType, PrincipalBalance, OccupancyType, AccountStatus, Closed_Date, DelinquencyBucket) VALUES (7624, '2015-07-10', 'ON', 'Purchase', 'Fixed', 786, 95, 43.9, 12.33, 'HiRatio', 239317.66, 'Owner-Occupied', 'Open', '1900-01-00', 'Current');</v>
      </c>
    </row>
    <row r="7626" spans="1:16" x14ac:dyDescent="0.35">
      <c r="A7626" s="19">
        <v>7625</v>
      </c>
      <c r="B7626" s="18">
        <v>42551</v>
      </c>
      <c r="C7626" s="19" t="s">
        <v>51</v>
      </c>
      <c r="D7626" s="19" t="s">
        <v>61</v>
      </c>
      <c r="E7626" s="19" t="s">
        <v>53</v>
      </c>
      <c r="F7626" s="19">
        <v>778</v>
      </c>
      <c r="G7626" s="19">
        <v>95</v>
      </c>
      <c r="H7626" s="19">
        <v>39.64</v>
      </c>
      <c r="I7626" s="19">
        <v>25.19</v>
      </c>
      <c r="J7626" s="19" t="s">
        <v>60</v>
      </c>
      <c r="K7626" s="20">
        <v>207995.65</v>
      </c>
      <c r="L7626" s="20" t="s">
        <v>55</v>
      </c>
      <c r="M7626" s="20" t="s">
        <v>83</v>
      </c>
      <c r="N7626" s="26"/>
      <c r="O7626" s="20" t="s">
        <v>56</v>
      </c>
      <c r="P7626" t="str">
        <f t="shared" si="119"/>
        <v>INSERT INTO @DataTable (Deal, AdvanceDate, PROV, DealPurpose, RateType, BEACON, LTV, TDS, GDS, InsuranceType, PrincipalBalance, OccupancyType, AccountStatus, Closed_Date, DelinquencyBucket) VALUES (7625, '2016-06-30', 'AB', 'Purchase', 'Fixed', 778, 95, 39.64, 25.19, 'HiRatio', 207995.65, 'Owner-Occupied', 'Open', '1900-01-00', 'Current');</v>
      </c>
    </row>
    <row r="7627" spans="1:16" x14ac:dyDescent="0.35">
      <c r="A7627" s="22">
        <v>7626</v>
      </c>
      <c r="B7627" s="21">
        <v>42670</v>
      </c>
      <c r="C7627" s="22" t="s">
        <v>57</v>
      </c>
      <c r="D7627" s="22" t="s">
        <v>61</v>
      </c>
      <c r="E7627" s="22" t="s">
        <v>40</v>
      </c>
      <c r="F7627" s="22">
        <v>816</v>
      </c>
      <c r="G7627" s="22">
        <v>61.49</v>
      </c>
      <c r="H7627" s="22">
        <v>30.55</v>
      </c>
      <c r="I7627" s="22">
        <v>18.66</v>
      </c>
      <c r="J7627" s="22" t="s">
        <v>54</v>
      </c>
      <c r="K7627" s="23">
        <v>366610.58</v>
      </c>
      <c r="L7627" s="23" t="s">
        <v>55</v>
      </c>
      <c r="M7627" s="23" t="s">
        <v>83</v>
      </c>
      <c r="N7627" s="27"/>
      <c r="O7627" s="23" t="s">
        <v>56</v>
      </c>
      <c r="P7627" t="str">
        <f t="shared" si="119"/>
        <v>INSERT INTO @DataTable (Deal, AdvanceDate, PROV, DealPurpose, RateType, BEACON, LTV, TDS, GDS, InsuranceType, PrincipalBalance, OccupancyType, AccountStatus, Closed_Date, DelinquencyBucket) VALUES (7626, '2016-10-27', 'ON', 'Purchase', 'ARM', 816, 61.49, 30.55, 18.66, 'Conv', 366610.58, 'Owner-Occupied', 'Open', '1900-01-00', 'Current');</v>
      </c>
    </row>
    <row r="7628" spans="1:16" x14ac:dyDescent="0.35">
      <c r="A7628" s="19">
        <v>7627</v>
      </c>
      <c r="B7628" s="18">
        <v>41691</v>
      </c>
      <c r="C7628" s="19" t="s">
        <v>57</v>
      </c>
      <c r="D7628" s="19" t="s">
        <v>52</v>
      </c>
      <c r="E7628" s="19" t="s">
        <v>40</v>
      </c>
      <c r="F7628" s="19">
        <v>691</v>
      </c>
      <c r="G7628" s="19">
        <v>80</v>
      </c>
      <c r="H7628" s="19">
        <v>34.11</v>
      </c>
      <c r="I7628" s="19">
        <v>14.85</v>
      </c>
      <c r="J7628" s="19" t="s">
        <v>54</v>
      </c>
      <c r="K7628" s="20">
        <v>228293.55</v>
      </c>
      <c r="L7628" s="20" t="s">
        <v>55</v>
      </c>
      <c r="M7628" s="20" t="s">
        <v>83</v>
      </c>
      <c r="N7628" s="26"/>
      <c r="O7628" s="20" t="s">
        <v>56</v>
      </c>
      <c r="P7628" t="str">
        <f t="shared" si="119"/>
        <v>INSERT INTO @DataTable (Deal, AdvanceDate, PROV, DealPurpose, RateType, BEACON, LTV, TDS, GDS, InsuranceType, PrincipalBalance, OccupancyType, AccountStatus, Closed_Date, DelinquencyBucket) VALUES (7627, '2014-02-21', 'ON', 'Refinance External', 'ARM', 691, 80, 34.11, 14.85, 'Conv', 228293.55, 'Owner-Occupied', 'Open', '1900-01-00', 'Current');</v>
      </c>
    </row>
    <row r="7629" spans="1:16" x14ac:dyDescent="0.35">
      <c r="A7629" s="22">
        <v>7628</v>
      </c>
      <c r="B7629" s="21">
        <v>41661</v>
      </c>
      <c r="C7629" s="22" t="s">
        <v>57</v>
      </c>
      <c r="D7629" s="22" t="s">
        <v>61</v>
      </c>
      <c r="E7629" s="22" t="s">
        <v>40</v>
      </c>
      <c r="F7629" s="22">
        <v>775</v>
      </c>
      <c r="G7629" s="22">
        <v>93.62</v>
      </c>
      <c r="H7629" s="22">
        <v>32.74</v>
      </c>
      <c r="I7629" s="22">
        <v>31.46</v>
      </c>
      <c r="J7629" s="22" t="s">
        <v>60</v>
      </c>
      <c r="K7629" s="23">
        <v>202211.85</v>
      </c>
      <c r="L7629" s="23" t="s">
        <v>55</v>
      </c>
      <c r="M7629" s="23" t="s">
        <v>83</v>
      </c>
      <c r="N7629" s="27"/>
      <c r="O7629" s="23" t="s">
        <v>56</v>
      </c>
      <c r="P7629" t="str">
        <f t="shared" si="119"/>
        <v>INSERT INTO @DataTable (Deal, AdvanceDate, PROV, DealPurpose, RateType, BEACON, LTV, TDS, GDS, InsuranceType, PrincipalBalance, OccupancyType, AccountStatus, Closed_Date, DelinquencyBucket) VALUES (7628, '2014-01-22', 'ON', 'Purchase', 'ARM', 775, 93.62, 32.74, 31.46, 'HiRatio', 202211.85, 'Owner-Occupied', 'Open', '1900-01-00', 'Current');</v>
      </c>
    </row>
    <row r="7630" spans="1:16" x14ac:dyDescent="0.35">
      <c r="A7630" s="19">
        <v>7629</v>
      </c>
      <c r="B7630" s="18">
        <v>41794</v>
      </c>
      <c r="C7630" s="19" t="s">
        <v>51</v>
      </c>
      <c r="D7630" s="19" t="s">
        <v>59</v>
      </c>
      <c r="E7630" s="19" t="s">
        <v>40</v>
      </c>
      <c r="F7630" s="19">
        <v>783</v>
      </c>
      <c r="G7630" s="19">
        <v>58.96</v>
      </c>
      <c r="H7630" s="19">
        <v>30.52</v>
      </c>
      <c r="I7630" s="19">
        <v>29.72</v>
      </c>
      <c r="J7630" s="19" t="s">
        <v>54</v>
      </c>
      <c r="K7630" s="20">
        <v>204353.61</v>
      </c>
      <c r="L7630" s="20" t="s">
        <v>55</v>
      </c>
      <c r="M7630" s="20" t="s">
        <v>83</v>
      </c>
      <c r="N7630" s="26"/>
      <c r="O7630" s="20" t="s">
        <v>56</v>
      </c>
      <c r="P7630" t="str">
        <f t="shared" si="119"/>
        <v>INSERT INTO @DataTable (Deal, AdvanceDate, PROV, DealPurpose, RateType, BEACON, LTV, TDS, GDS, InsuranceType, PrincipalBalance, OccupancyType, AccountStatus, Closed_Date, DelinquencyBucket) VALUES (7629, '2014-06-04', 'AB', 'Transfer', 'ARM', 783, 58.96, 30.52, 29.72, 'Conv', 204353.61, 'Owner-Occupied', 'Open', '1900-01-00', 'Current');</v>
      </c>
    </row>
    <row r="7631" spans="1:16" x14ac:dyDescent="0.35">
      <c r="A7631" s="22">
        <v>7630</v>
      </c>
      <c r="B7631" s="21">
        <v>42181</v>
      </c>
      <c r="C7631" s="22" t="s">
        <v>51</v>
      </c>
      <c r="D7631" s="22" t="s">
        <v>61</v>
      </c>
      <c r="E7631" s="22" t="s">
        <v>53</v>
      </c>
      <c r="F7631" s="22">
        <v>742</v>
      </c>
      <c r="G7631" s="22">
        <v>95</v>
      </c>
      <c r="H7631" s="22">
        <v>36.58</v>
      </c>
      <c r="I7631" s="22">
        <v>17.11</v>
      </c>
      <c r="J7631" s="22" t="s">
        <v>60</v>
      </c>
      <c r="K7631" s="23">
        <v>0</v>
      </c>
      <c r="L7631" s="23" t="s">
        <v>55</v>
      </c>
      <c r="M7631" s="23" t="s">
        <v>84</v>
      </c>
      <c r="N7631" s="27">
        <v>42580</v>
      </c>
      <c r="O7631" s="23" t="s">
        <v>56</v>
      </c>
      <c r="P7631" t="str">
        <f t="shared" si="119"/>
        <v>INSERT INTO @DataTable (Deal, AdvanceDate, PROV, DealPurpose, RateType, BEACON, LTV, TDS, GDS, InsuranceType, PrincipalBalance, OccupancyType, AccountStatus, Closed_Date, DelinquencyBucket) VALUES (7630, '2015-06-26', 'AB', 'Purchase', 'Fixed', 742, 95, 36.58, 17.11, 'HiRatio', 0, 'Owner-Occupied', 'Closed', '2016-07-29', 'Current');</v>
      </c>
    </row>
    <row r="7632" spans="1:16" x14ac:dyDescent="0.35">
      <c r="A7632" s="19">
        <v>7631</v>
      </c>
      <c r="B7632" s="18">
        <v>41771</v>
      </c>
      <c r="C7632" s="19" t="s">
        <v>58</v>
      </c>
      <c r="D7632" s="19" t="s">
        <v>61</v>
      </c>
      <c r="E7632" s="19" t="s">
        <v>53</v>
      </c>
      <c r="F7632" s="19">
        <v>776</v>
      </c>
      <c r="G7632" s="19">
        <v>87.27</v>
      </c>
      <c r="H7632" s="19">
        <v>36.29</v>
      </c>
      <c r="I7632" s="19">
        <v>34.770000000000003</v>
      </c>
      <c r="J7632" s="19" t="s">
        <v>60</v>
      </c>
      <c r="K7632" s="20">
        <v>226621.23</v>
      </c>
      <c r="L7632" s="20" t="s">
        <v>55</v>
      </c>
      <c r="M7632" s="20" t="s">
        <v>83</v>
      </c>
      <c r="N7632" s="26"/>
      <c r="O7632" s="20" t="s">
        <v>56</v>
      </c>
      <c r="P7632" t="str">
        <f t="shared" si="119"/>
        <v>INSERT INTO @DataTable (Deal, AdvanceDate, PROV, DealPurpose, RateType, BEACON, LTV, TDS, GDS, InsuranceType, PrincipalBalance, OccupancyType, AccountStatus, Closed_Date, DelinquencyBucket) VALUES (7631, '2014-05-12', 'BC', 'Purchase', 'Fixed', 776, 87.27, 36.29, 34.77, 'HiRatio', 226621.23, 'Owner-Occupied', 'Open', '1900-01-00', 'Current');</v>
      </c>
    </row>
    <row r="7633" spans="1:16" x14ac:dyDescent="0.35">
      <c r="A7633" s="22">
        <v>7632</v>
      </c>
      <c r="B7633" s="21">
        <v>42284</v>
      </c>
      <c r="C7633" s="22" t="s">
        <v>57</v>
      </c>
      <c r="D7633" s="22" t="s">
        <v>61</v>
      </c>
      <c r="E7633" s="22" t="s">
        <v>53</v>
      </c>
      <c r="F7633" s="22">
        <v>770</v>
      </c>
      <c r="G7633" s="22">
        <v>95</v>
      </c>
      <c r="H7633" s="22">
        <v>41.35</v>
      </c>
      <c r="I7633" s="22">
        <v>37.369999999999997</v>
      </c>
      <c r="J7633" s="22" t="s">
        <v>60</v>
      </c>
      <c r="K7633" s="23">
        <v>0</v>
      </c>
      <c r="L7633" s="23" t="s">
        <v>55</v>
      </c>
      <c r="M7633" s="23" t="s">
        <v>84</v>
      </c>
      <c r="N7633" s="27">
        <v>42716</v>
      </c>
      <c r="O7633" s="23" t="s">
        <v>56</v>
      </c>
      <c r="P7633" t="str">
        <f t="shared" si="119"/>
        <v>INSERT INTO @DataTable (Deal, AdvanceDate, PROV, DealPurpose, RateType, BEACON, LTV, TDS, GDS, InsuranceType, PrincipalBalance, OccupancyType, AccountStatus, Closed_Date, DelinquencyBucket) VALUES (7632, '2015-10-07', 'ON', 'Purchase', 'Fixed', 770, 95, 41.35, 37.37, 'HiRatio', 0, 'Owner-Occupied', 'Closed', '2016-12-12', 'Current');</v>
      </c>
    </row>
    <row r="7634" spans="1:16" x14ac:dyDescent="0.35">
      <c r="A7634" s="19">
        <v>7633</v>
      </c>
      <c r="B7634" s="18">
        <v>41823</v>
      </c>
      <c r="C7634" s="19" t="s">
        <v>57</v>
      </c>
      <c r="D7634" s="19" t="s">
        <v>61</v>
      </c>
      <c r="E7634" s="19" t="s">
        <v>40</v>
      </c>
      <c r="F7634" s="19">
        <v>698</v>
      </c>
      <c r="G7634" s="19">
        <v>95</v>
      </c>
      <c r="H7634" s="19">
        <v>33.67</v>
      </c>
      <c r="I7634" s="19">
        <v>24.53</v>
      </c>
      <c r="J7634" s="19" t="s">
        <v>60</v>
      </c>
      <c r="K7634" s="20">
        <v>0</v>
      </c>
      <c r="L7634" s="20" t="s">
        <v>55</v>
      </c>
      <c r="M7634" s="20" t="s">
        <v>84</v>
      </c>
      <c r="N7634" s="26">
        <v>42681</v>
      </c>
      <c r="O7634" s="20" t="s">
        <v>56</v>
      </c>
      <c r="P7634" t="str">
        <f t="shared" si="119"/>
        <v>INSERT INTO @DataTable (Deal, AdvanceDate, PROV, DealPurpose, RateType, BEACON, LTV, TDS, GDS, InsuranceType, PrincipalBalance, OccupancyType, AccountStatus, Closed_Date, DelinquencyBucket) VALUES (7633, '2014-07-03', 'ON', 'Purchase', 'ARM', 698, 95, 33.67, 24.53, 'HiRatio', 0, 'Owner-Occupied', 'Closed', '2016-11-07', 'Current');</v>
      </c>
    </row>
    <row r="7635" spans="1:16" x14ac:dyDescent="0.35">
      <c r="A7635" s="22">
        <v>7634</v>
      </c>
      <c r="B7635" s="21">
        <v>41831</v>
      </c>
      <c r="C7635" s="22" t="s">
        <v>74</v>
      </c>
      <c r="D7635" s="22" t="s">
        <v>64</v>
      </c>
      <c r="E7635" s="22" t="s">
        <v>40</v>
      </c>
      <c r="F7635" s="22">
        <v>679</v>
      </c>
      <c r="G7635" s="22">
        <v>95</v>
      </c>
      <c r="H7635" s="22">
        <v>34.68</v>
      </c>
      <c r="I7635" s="22">
        <v>22.84</v>
      </c>
      <c r="J7635" s="22" t="s">
        <v>60</v>
      </c>
      <c r="K7635" s="23">
        <v>103054.56</v>
      </c>
      <c r="L7635" s="23" t="s">
        <v>55</v>
      </c>
      <c r="M7635" s="23" t="s">
        <v>83</v>
      </c>
      <c r="N7635" s="27"/>
      <c r="O7635" s="23" t="s">
        <v>56</v>
      </c>
      <c r="P7635" t="str">
        <f t="shared" si="119"/>
        <v>INSERT INTO @DataTable (Deal, AdvanceDate, PROV, DealPurpose, RateType, BEACON, LTV, TDS, GDS, InsuranceType, PrincipalBalance, OccupancyType, AccountStatus, Closed_Date, DelinquencyBucket) VALUES (7634, '2014-07-11', 'MB', 'Purchase with Improvements', 'ARM', 679, 95, 34.68, 22.84, 'HiRatio', 103054.56, 'Owner-Occupied', 'Open', '1900-01-00', 'Current');</v>
      </c>
    </row>
    <row r="7636" spans="1:16" x14ac:dyDescent="0.35">
      <c r="A7636" s="19">
        <v>7635</v>
      </c>
      <c r="B7636" s="18">
        <v>42083</v>
      </c>
      <c r="C7636" s="19" t="s">
        <v>57</v>
      </c>
      <c r="D7636" s="19" t="s">
        <v>61</v>
      </c>
      <c r="E7636" s="19" t="s">
        <v>40</v>
      </c>
      <c r="F7636" s="19">
        <v>788</v>
      </c>
      <c r="G7636" s="19">
        <v>90</v>
      </c>
      <c r="H7636" s="19">
        <v>31.37</v>
      </c>
      <c r="I7636" s="19">
        <v>25.78</v>
      </c>
      <c r="J7636" s="19" t="s">
        <v>60</v>
      </c>
      <c r="K7636" s="20">
        <v>657241.19999999995</v>
      </c>
      <c r="L7636" s="20" t="s">
        <v>55</v>
      </c>
      <c r="M7636" s="20" t="s">
        <v>83</v>
      </c>
      <c r="N7636" s="26"/>
      <c r="O7636" s="20" t="s">
        <v>56</v>
      </c>
      <c r="P7636" t="str">
        <f t="shared" si="119"/>
        <v>INSERT INTO @DataTable (Deal, AdvanceDate, PROV, DealPurpose, RateType, BEACON, LTV, TDS, GDS, InsuranceType, PrincipalBalance, OccupancyType, AccountStatus, Closed_Date, DelinquencyBucket) VALUES (7635, '2015-03-20', 'ON', 'Purchase', 'ARM', 788, 90, 31.37, 25.78, 'HiRatio', 657241.2, 'Owner-Occupied', 'Open', '1900-01-00', 'Current');</v>
      </c>
    </row>
    <row r="7637" spans="1:16" x14ac:dyDescent="0.35">
      <c r="A7637" s="22">
        <v>7636</v>
      </c>
      <c r="B7637" s="21">
        <v>41705</v>
      </c>
      <c r="C7637" s="22" t="s">
        <v>57</v>
      </c>
      <c r="D7637" s="22" t="s">
        <v>61</v>
      </c>
      <c r="E7637" s="22" t="s">
        <v>53</v>
      </c>
      <c r="F7637" s="22">
        <v>701</v>
      </c>
      <c r="G7637" s="22">
        <v>80</v>
      </c>
      <c r="H7637" s="22">
        <v>39.31</v>
      </c>
      <c r="I7637" s="22">
        <v>36.71</v>
      </c>
      <c r="J7637" s="22" t="s">
        <v>54</v>
      </c>
      <c r="K7637" s="23">
        <v>0</v>
      </c>
      <c r="L7637" s="23" t="s">
        <v>55</v>
      </c>
      <c r="M7637" s="23" t="s">
        <v>84</v>
      </c>
      <c r="N7637" s="27">
        <v>41948</v>
      </c>
      <c r="O7637" s="23" t="s">
        <v>56</v>
      </c>
      <c r="P7637" t="str">
        <f t="shared" si="119"/>
        <v>INSERT INTO @DataTable (Deal, AdvanceDate, PROV, DealPurpose, RateType, BEACON, LTV, TDS, GDS, InsuranceType, PrincipalBalance, OccupancyType, AccountStatus, Closed_Date, DelinquencyBucket) VALUES (7636, '2014-03-07', 'ON', 'Purchase', 'Fixed', 701, 80, 39.31, 36.71, 'Conv', 0, 'Owner-Occupied', 'Closed', '2014-11-05', 'Current');</v>
      </c>
    </row>
    <row r="7638" spans="1:16" x14ac:dyDescent="0.35">
      <c r="A7638" s="19">
        <v>7637</v>
      </c>
      <c r="B7638" s="18">
        <v>41871</v>
      </c>
      <c r="C7638" s="19" t="s">
        <v>57</v>
      </c>
      <c r="D7638" s="19" t="s">
        <v>61</v>
      </c>
      <c r="E7638" s="19" t="s">
        <v>40</v>
      </c>
      <c r="F7638" s="19">
        <v>752</v>
      </c>
      <c r="G7638" s="19">
        <v>80</v>
      </c>
      <c r="H7638" s="19">
        <v>24.32</v>
      </c>
      <c r="I7638" s="19">
        <v>22.79</v>
      </c>
      <c r="J7638" s="19" t="s">
        <v>54</v>
      </c>
      <c r="K7638" s="20">
        <v>305469.49</v>
      </c>
      <c r="L7638" s="20" t="s">
        <v>55</v>
      </c>
      <c r="M7638" s="20" t="s">
        <v>83</v>
      </c>
      <c r="N7638" s="26"/>
      <c r="O7638" s="20" t="s">
        <v>56</v>
      </c>
      <c r="P7638" t="str">
        <f t="shared" si="119"/>
        <v>INSERT INTO @DataTable (Deal, AdvanceDate, PROV, DealPurpose, RateType, BEACON, LTV, TDS, GDS, InsuranceType, PrincipalBalance, OccupancyType, AccountStatus, Closed_Date, DelinquencyBucket) VALUES (7637, '2014-08-20', 'ON', 'Purchase', 'ARM', 752, 80, 24.32, 22.79, 'Conv', 305469.49, 'Owner-Occupied', 'Open', '1900-01-00', 'Current');</v>
      </c>
    </row>
    <row r="7639" spans="1:16" x14ac:dyDescent="0.35">
      <c r="A7639" s="22">
        <v>7638</v>
      </c>
      <c r="B7639" s="21">
        <v>42108</v>
      </c>
      <c r="C7639" s="22" t="s">
        <v>57</v>
      </c>
      <c r="D7639" s="22" t="s">
        <v>59</v>
      </c>
      <c r="E7639" s="22" t="s">
        <v>40</v>
      </c>
      <c r="F7639" s="22">
        <v>680</v>
      </c>
      <c r="G7639" s="22">
        <v>55.14</v>
      </c>
      <c r="H7639" s="22">
        <v>27.23</v>
      </c>
      <c r="I7639" s="22">
        <v>22.52</v>
      </c>
      <c r="J7639" s="22" t="s">
        <v>54</v>
      </c>
      <c r="K7639" s="23">
        <v>392834.51</v>
      </c>
      <c r="L7639" s="23" t="s">
        <v>55</v>
      </c>
      <c r="M7639" s="23" t="s">
        <v>83</v>
      </c>
      <c r="N7639" s="27"/>
      <c r="O7639" s="23" t="s">
        <v>56</v>
      </c>
      <c r="P7639" t="str">
        <f t="shared" si="119"/>
        <v>INSERT INTO @DataTable (Deal, AdvanceDate, PROV, DealPurpose, RateType, BEACON, LTV, TDS, GDS, InsuranceType, PrincipalBalance, OccupancyType, AccountStatus, Closed_Date, DelinquencyBucket) VALUES (7638, '2015-04-14', 'ON', 'Transfer', 'ARM', 680, 55.14, 27.23, 22.52, 'Conv', 392834.51, 'Owner-Occupied', 'Open', '1900-01-00', 'Current');</v>
      </c>
    </row>
    <row r="7640" spans="1:16" x14ac:dyDescent="0.35">
      <c r="A7640" s="19">
        <v>7639</v>
      </c>
      <c r="B7640" s="18">
        <v>42460</v>
      </c>
      <c r="C7640" s="19" t="s">
        <v>58</v>
      </c>
      <c r="D7640" s="19" t="s">
        <v>61</v>
      </c>
      <c r="E7640" s="19" t="s">
        <v>53</v>
      </c>
      <c r="F7640" s="19">
        <v>800</v>
      </c>
      <c r="G7640" s="19">
        <v>67.569999999999993</v>
      </c>
      <c r="H7640" s="19">
        <v>35.89</v>
      </c>
      <c r="I7640" s="19">
        <v>31.57</v>
      </c>
      <c r="J7640" s="19" t="s">
        <v>54</v>
      </c>
      <c r="K7640" s="20">
        <v>122150.09</v>
      </c>
      <c r="L7640" s="20" t="s">
        <v>55</v>
      </c>
      <c r="M7640" s="20" t="s">
        <v>83</v>
      </c>
      <c r="N7640" s="26"/>
      <c r="O7640" s="20" t="s">
        <v>56</v>
      </c>
      <c r="P7640" t="str">
        <f t="shared" si="119"/>
        <v>INSERT INTO @DataTable (Deal, AdvanceDate, PROV, DealPurpose, RateType, BEACON, LTV, TDS, GDS, InsuranceType, PrincipalBalance, OccupancyType, AccountStatus, Closed_Date, DelinquencyBucket) VALUES (7639, '2016-03-31', 'BC', 'Purchase', 'Fixed', 800, 67.57, 35.89, 31.57, 'Conv', 122150.09, 'Owner-Occupied', 'Open', '1900-01-00', 'Current');</v>
      </c>
    </row>
    <row r="7641" spans="1:16" x14ac:dyDescent="0.35">
      <c r="A7641" s="22">
        <v>7640</v>
      </c>
      <c r="B7641" s="21">
        <v>42430</v>
      </c>
      <c r="C7641" s="22" t="s">
        <v>57</v>
      </c>
      <c r="D7641" s="22" t="s">
        <v>59</v>
      </c>
      <c r="E7641" s="22" t="s">
        <v>53</v>
      </c>
      <c r="F7641" s="22">
        <v>764</v>
      </c>
      <c r="G7641" s="22">
        <v>50.69</v>
      </c>
      <c r="H7641" s="22">
        <v>20.61</v>
      </c>
      <c r="I7641" s="22">
        <v>18.440000000000001</v>
      </c>
      <c r="J7641" s="22" t="s">
        <v>54</v>
      </c>
      <c r="K7641" s="23">
        <v>171276.19</v>
      </c>
      <c r="L7641" s="23" t="s">
        <v>55</v>
      </c>
      <c r="M7641" s="23" t="s">
        <v>83</v>
      </c>
      <c r="N7641" s="27"/>
      <c r="O7641" s="23" t="s">
        <v>56</v>
      </c>
      <c r="P7641" t="str">
        <f t="shared" si="119"/>
        <v>INSERT INTO @DataTable (Deal, AdvanceDate, PROV, DealPurpose, RateType, BEACON, LTV, TDS, GDS, InsuranceType, PrincipalBalance, OccupancyType, AccountStatus, Closed_Date, DelinquencyBucket) VALUES (7640, '2016-03-01', 'ON', 'Transfer', 'Fixed', 764, 50.69, 20.61, 18.44, 'Conv', 171276.19, 'Owner-Occupied', 'Open', '1900-01-00', 'Current');</v>
      </c>
    </row>
    <row r="7642" spans="1:16" x14ac:dyDescent="0.35">
      <c r="A7642" s="19">
        <v>7641</v>
      </c>
      <c r="B7642" s="18">
        <v>41802</v>
      </c>
      <c r="C7642" s="19" t="s">
        <v>58</v>
      </c>
      <c r="D7642" s="19" t="s">
        <v>61</v>
      </c>
      <c r="E7642" s="19" t="s">
        <v>53</v>
      </c>
      <c r="F7642" s="19">
        <v>718</v>
      </c>
      <c r="G7642" s="19">
        <v>90</v>
      </c>
      <c r="H7642" s="19">
        <v>40.11</v>
      </c>
      <c r="I7642" s="19">
        <v>30.85</v>
      </c>
      <c r="J7642" s="19" t="s">
        <v>60</v>
      </c>
      <c r="K7642" s="20">
        <v>597397.66</v>
      </c>
      <c r="L7642" s="20" t="s">
        <v>55</v>
      </c>
      <c r="M7642" s="20" t="s">
        <v>83</v>
      </c>
      <c r="N7642" s="26"/>
      <c r="O7642" s="20" t="s">
        <v>56</v>
      </c>
      <c r="P7642" t="str">
        <f t="shared" si="119"/>
        <v>INSERT INTO @DataTable (Deal, AdvanceDate, PROV, DealPurpose, RateType, BEACON, LTV, TDS, GDS, InsuranceType, PrincipalBalance, OccupancyType, AccountStatus, Closed_Date, DelinquencyBucket) VALUES (7641, '2014-06-12', 'BC', 'Purchase', 'Fixed', 718, 90, 40.11, 30.85, 'HiRatio', 597397.66, 'Owner-Occupied', 'Open', '1900-01-00', 'Current');</v>
      </c>
    </row>
    <row r="7643" spans="1:16" x14ac:dyDescent="0.35">
      <c r="A7643" s="22">
        <v>7642</v>
      </c>
      <c r="B7643" s="21">
        <v>42524</v>
      </c>
      <c r="C7643" s="22" t="s">
        <v>58</v>
      </c>
      <c r="D7643" s="22" t="s">
        <v>61</v>
      </c>
      <c r="E7643" s="22" t="s">
        <v>40</v>
      </c>
      <c r="F7643" s="22">
        <v>680</v>
      </c>
      <c r="G7643" s="22">
        <v>60</v>
      </c>
      <c r="H7643" s="22">
        <v>21.53</v>
      </c>
      <c r="I7643" s="22">
        <v>19.46</v>
      </c>
      <c r="J7643" s="22" t="s">
        <v>54</v>
      </c>
      <c r="K7643" s="23">
        <v>263221.7</v>
      </c>
      <c r="L7643" s="23" t="s">
        <v>55</v>
      </c>
      <c r="M7643" s="23" t="s">
        <v>83</v>
      </c>
      <c r="N7643" s="27"/>
      <c r="O7643" s="23" t="s">
        <v>56</v>
      </c>
      <c r="P7643" t="str">
        <f t="shared" si="119"/>
        <v>INSERT INTO @DataTable (Deal, AdvanceDate, PROV, DealPurpose, RateType, BEACON, LTV, TDS, GDS, InsuranceType, PrincipalBalance, OccupancyType, AccountStatus, Closed_Date, DelinquencyBucket) VALUES (7642, '2016-06-03', 'BC', 'Purchase', 'ARM', 680, 60, 21.53, 19.46, 'Conv', 263221.7, 'Owner-Occupied', 'Open', '1900-01-00', 'Current');</v>
      </c>
    </row>
    <row r="7644" spans="1:16" x14ac:dyDescent="0.35">
      <c r="A7644" s="19">
        <v>7643</v>
      </c>
      <c r="B7644" s="18">
        <v>42310</v>
      </c>
      <c r="C7644" s="19" t="s">
        <v>57</v>
      </c>
      <c r="D7644" s="19" t="s">
        <v>61</v>
      </c>
      <c r="E7644" s="19" t="s">
        <v>40</v>
      </c>
      <c r="F7644" s="19">
        <v>804</v>
      </c>
      <c r="G7644" s="19">
        <v>75.900000000000006</v>
      </c>
      <c r="H7644" s="19">
        <v>23.44</v>
      </c>
      <c r="I7644" s="19">
        <v>22.34</v>
      </c>
      <c r="J7644" s="19" t="s">
        <v>54</v>
      </c>
      <c r="K7644" s="20">
        <v>571163.28</v>
      </c>
      <c r="L7644" s="20" t="s">
        <v>55</v>
      </c>
      <c r="M7644" s="20" t="s">
        <v>83</v>
      </c>
      <c r="N7644" s="26"/>
      <c r="O7644" s="20" t="s">
        <v>56</v>
      </c>
      <c r="P7644" t="str">
        <f t="shared" si="119"/>
        <v>INSERT INTO @DataTable (Deal, AdvanceDate, PROV, DealPurpose, RateType, BEACON, LTV, TDS, GDS, InsuranceType, PrincipalBalance, OccupancyType, AccountStatus, Closed_Date, DelinquencyBucket) VALUES (7643, '2015-11-02', 'ON', 'Purchase', 'ARM', 804, 75.9, 23.44, 22.34, 'Conv', 571163.28, 'Owner-Occupied', 'Open', '1900-01-00', 'Current');</v>
      </c>
    </row>
    <row r="7645" spans="1:16" x14ac:dyDescent="0.35">
      <c r="A7645" s="22">
        <v>7644</v>
      </c>
      <c r="B7645" s="21">
        <v>42185</v>
      </c>
      <c r="C7645" s="22" t="s">
        <v>57</v>
      </c>
      <c r="D7645" s="22" t="s">
        <v>61</v>
      </c>
      <c r="E7645" s="22" t="s">
        <v>40</v>
      </c>
      <c r="F7645" s="22">
        <v>797</v>
      </c>
      <c r="G7645" s="22">
        <v>62.63</v>
      </c>
      <c r="H7645" s="22">
        <v>26.28</v>
      </c>
      <c r="I7645" s="22">
        <v>25.07</v>
      </c>
      <c r="J7645" s="22" t="s">
        <v>54</v>
      </c>
      <c r="K7645" s="23">
        <v>431829.39</v>
      </c>
      <c r="L7645" s="23" t="s">
        <v>55</v>
      </c>
      <c r="M7645" s="23" t="s">
        <v>83</v>
      </c>
      <c r="N7645" s="27"/>
      <c r="O7645" s="23" t="s">
        <v>56</v>
      </c>
      <c r="P7645" t="str">
        <f t="shared" si="119"/>
        <v>INSERT INTO @DataTable (Deal, AdvanceDate, PROV, DealPurpose, RateType, BEACON, LTV, TDS, GDS, InsuranceType, PrincipalBalance, OccupancyType, AccountStatus, Closed_Date, DelinquencyBucket) VALUES (7644, '2015-06-30', 'ON', 'Purchase', 'ARM', 797, 62.63, 26.28, 25.07, 'Conv', 431829.39, 'Owner-Occupied', 'Open', '1900-01-00', 'Current');</v>
      </c>
    </row>
    <row r="7646" spans="1:16" x14ac:dyDescent="0.35">
      <c r="A7646" s="19">
        <v>7645</v>
      </c>
      <c r="B7646" s="18">
        <v>41662</v>
      </c>
      <c r="C7646" s="19" t="s">
        <v>57</v>
      </c>
      <c r="D7646" s="19" t="s">
        <v>61</v>
      </c>
      <c r="E7646" s="19" t="s">
        <v>40</v>
      </c>
      <c r="F7646" s="19">
        <v>703</v>
      </c>
      <c r="G7646" s="19">
        <v>90</v>
      </c>
      <c r="H7646" s="19">
        <v>34.89</v>
      </c>
      <c r="I7646" s="19">
        <v>28.53</v>
      </c>
      <c r="J7646" s="19" t="s">
        <v>60</v>
      </c>
      <c r="K7646" s="20">
        <v>0</v>
      </c>
      <c r="L7646" s="20" t="s">
        <v>55</v>
      </c>
      <c r="M7646" s="20" t="s">
        <v>84</v>
      </c>
      <c r="N7646" s="26">
        <v>42053</v>
      </c>
      <c r="O7646" s="20" t="s">
        <v>56</v>
      </c>
      <c r="P7646" t="str">
        <f t="shared" si="119"/>
        <v>INSERT INTO @DataTable (Deal, AdvanceDate, PROV, DealPurpose, RateType, BEACON, LTV, TDS, GDS, InsuranceType, PrincipalBalance, OccupancyType, AccountStatus, Closed_Date, DelinquencyBucket) VALUES (7645, '2014-01-23', 'ON', 'Purchase', 'ARM', 703, 90, 34.89, 28.53, 'HiRatio', 0, 'Owner-Occupied', 'Closed', '2015-02-18', 'Current');</v>
      </c>
    </row>
    <row r="7647" spans="1:16" x14ac:dyDescent="0.35">
      <c r="A7647" s="22">
        <v>7646</v>
      </c>
      <c r="B7647" s="21">
        <v>41701</v>
      </c>
      <c r="C7647" s="22" t="s">
        <v>58</v>
      </c>
      <c r="D7647" s="22" t="s">
        <v>59</v>
      </c>
      <c r="E7647" s="22" t="s">
        <v>40</v>
      </c>
      <c r="F7647" s="22">
        <v>742</v>
      </c>
      <c r="G7647" s="22">
        <v>56.85</v>
      </c>
      <c r="H7647" s="22">
        <v>34.74</v>
      </c>
      <c r="I7647" s="22">
        <v>22.04</v>
      </c>
      <c r="J7647" s="22" t="s">
        <v>54</v>
      </c>
      <c r="K7647" s="23">
        <v>293509.38</v>
      </c>
      <c r="L7647" s="23" t="s">
        <v>55</v>
      </c>
      <c r="M7647" s="23" t="s">
        <v>83</v>
      </c>
      <c r="N7647" s="27"/>
      <c r="O7647" s="23" t="s">
        <v>56</v>
      </c>
      <c r="P7647" t="str">
        <f t="shared" si="119"/>
        <v>INSERT INTO @DataTable (Deal, AdvanceDate, PROV, DealPurpose, RateType, BEACON, LTV, TDS, GDS, InsuranceType, PrincipalBalance, OccupancyType, AccountStatus, Closed_Date, DelinquencyBucket) VALUES (7646, '2014-03-03', 'BC', 'Transfer', 'ARM', 742, 56.85, 34.74, 22.04, 'Conv', 293509.38, 'Owner-Occupied', 'Open', '1900-01-00', 'Current');</v>
      </c>
    </row>
    <row r="7648" spans="1:16" x14ac:dyDescent="0.35">
      <c r="A7648" s="19">
        <v>7647</v>
      </c>
      <c r="B7648" s="18">
        <v>41108</v>
      </c>
      <c r="C7648" s="19" t="s">
        <v>57</v>
      </c>
      <c r="D7648" s="19" t="s">
        <v>61</v>
      </c>
      <c r="E7648" s="19" t="s">
        <v>53</v>
      </c>
      <c r="F7648" s="19">
        <v>744</v>
      </c>
      <c r="G7648" s="19">
        <v>95</v>
      </c>
      <c r="H7648" s="19">
        <v>42.81</v>
      </c>
      <c r="I7648" s="19">
        <v>22.25</v>
      </c>
      <c r="J7648" s="19" t="s">
        <v>60</v>
      </c>
      <c r="K7648" s="20">
        <v>0</v>
      </c>
      <c r="L7648" s="20" t="s">
        <v>55</v>
      </c>
      <c r="M7648" s="20" t="s">
        <v>84</v>
      </c>
      <c r="N7648" s="26">
        <v>41428</v>
      </c>
      <c r="O7648" s="20" t="s">
        <v>56</v>
      </c>
      <c r="P7648" t="str">
        <f t="shared" si="119"/>
        <v>INSERT INTO @DataTable (Deal, AdvanceDate, PROV, DealPurpose, RateType, BEACON, LTV, TDS, GDS, InsuranceType, PrincipalBalance, OccupancyType, AccountStatus, Closed_Date, DelinquencyBucket) VALUES (7647, '2012-07-18', 'ON', 'Purchase', 'Fixed', 744, 95, 42.81, 22.25, 'HiRatio', 0, 'Owner-Occupied', 'Closed', '2013-06-03', 'Current');</v>
      </c>
    </row>
    <row r="7649" spans="1:16" x14ac:dyDescent="0.35">
      <c r="A7649" s="22">
        <v>7648</v>
      </c>
      <c r="B7649" s="21">
        <v>42628</v>
      </c>
      <c r="C7649" s="22" t="s">
        <v>57</v>
      </c>
      <c r="D7649" s="22" t="s">
        <v>75</v>
      </c>
      <c r="E7649" s="22" t="s">
        <v>40</v>
      </c>
      <c r="F7649" s="22">
        <v>770</v>
      </c>
      <c r="G7649" s="22">
        <v>64.95</v>
      </c>
      <c r="H7649" s="22">
        <v>34.01</v>
      </c>
      <c r="I7649" s="22">
        <v>23.32</v>
      </c>
      <c r="J7649" s="22" t="s">
        <v>54</v>
      </c>
      <c r="K7649" s="23">
        <v>310907.43</v>
      </c>
      <c r="L7649" s="23" t="s">
        <v>55</v>
      </c>
      <c r="M7649" s="23" t="s">
        <v>83</v>
      </c>
      <c r="N7649" s="27"/>
      <c r="O7649" s="23" t="s">
        <v>56</v>
      </c>
      <c r="P7649" t="str">
        <f t="shared" si="119"/>
        <v>INSERT INTO @DataTable (Deal, AdvanceDate, PROV, DealPurpose, RateType, BEACON, LTV, TDS, GDS, InsuranceType, PrincipalBalance, OccupancyType, AccountStatus, Closed_Date, DelinquencyBucket) VALUES (7648, '2016-09-15', 'ON', 'Port Decrease', 'ARM', 770, 64.95, 34.01, 23.32, 'Conv', 310907.43, 'Owner-Occupied', 'Open', '1900-01-00', 'Current');</v>
      </c>
    </row>
    <row r="7650" spans="1:16" x14ac:dyDescent="0.35">
      <c r="A7650" s="19">
        <v>7649</v>
      </c>
      <c r="B7650" s="18">
        <v>41074</v>
      </c>
      <c r="C7650" s="19" t="s">
        <v>51</v>
      </c>
      <c r="D7650" s="19" t="s">
        <v>61</v>
      </c>
      <c r="E7650" s="19" t="s">
        <v>53</v>
      </c>
      <c r="F7650" s="19">
        <v>747</v>
      </c>
      <c r="G7650" s="19">
        <v>80</v>
      </c>
      <c r="H7650" s="19">
        <v>21.33</v>
      </c>
      <c r="I7650" s="19">
        <v>15.57</v>
      </c>
      <c r="J7650" s="19" t="s">
        <v>54</v>
      </c>
      <c r="K7650" s="20">
        <v>220085.41</v>
      </c>
      <c r="L7650" s="20" t="s">
        <v>55</v>
      </c>
      <c r="M7650" s="20" t="s">
        <v>83</v>
      </c>
      <c r="N7650" s="26"/>
      <c r="O7650" s="20" t="s">
        <v>56</v>
      </c>
      <c r="P7650" t="str">
        <f t="shared" si="119"/>
        <v>INSERT INTO @DataTable (Deal, AdvanceDate, PROV, DealPurpose, RateType, BEACON, LTV, TDS, GDS, InsuranceType, PrincipalBalance, OccupancyType, AccountStatus, Closed_Date, DelinquencyBucket) VALUES (7649, '2012-06-14', 'AB', 'Purchase', 'Fixed', 747, 80, 21.33, 15.57, 'Conv', 220085.41, 'Owner-Occupied', 'Open', '1900-01-00', 'Current');</v>
      </c>
    </row>
    <row r="7651" spans="1:16" x14ac:dyDescent="0.35">
      <c r="A7651" s="22">
        <v>7650</v>
      </c>
      <c r="B7651" s="21">
        <v>41941</v>
      </c>
      <c r="C7651" s="22" t="s">
        <v>57</v>
      </c>
      <c r="D7651" s="22" t="s">
        <v>52</v>
      </c>
      <c r="E7651" s="22" t="s">
        <v>40</v>
      </c>
      <c r="F7651" s="22">
        <v>726</v>
      </c>
      <c r="G7651" s="22">
        <v>80</v>
      </c>
      <c r="H7651" s="22">
        <v>35.03</v>
      </c>
      <c r="I7651" s="22">
        <v>22.23</v>
      </c>
      <c r="J7651" s="22" t="s">
        <v>54</v>
      </c>
      <c r="K7651" s="23">
        <v>260558.42</v>
      </c>
      <c r="L7651" s="23" t="s">
        <v>55</v>
      </c>
      <c r="M7651" s="23" t="s">
        <v>83</v>
      </c>
      <c r="N7651" s="27"/>
      <c r="O7651" s="23" t="s">
        <v>56</v>
      </c>
      <c r="P7651" t="str">
        <f t="shared" si="119"/>
        <v>INSERT INTO @DataTable (Deal, AdvanceDate, PROV, DealPurpose, RateType, BEACON, LTV, TDS, GDS, InsuranceType, PrincipalBalance, OccupancyType, AccountStatus, Closed_Date, DelinquencyBucket) VALUES (7650, '2014-10-29', 'ON', 'Refinance External', 'ARM', 726, 80, 35.03, 22.23, 'Conv', 260558.42, 'Owner-Occupied', 'Open', '1900-01-00', 'Current');</v>
      </c>
    </row>
    <row r="7652" spans="1:16" x14ac:dyDescent="0.35">
      <c r="A7652" s="19">
        <v>7651</v>
      </c>
      <c r="B7652" s="18">
        <v>42152</v>
      </c>
      <c r="C7652" s="19" t="s">
        <v>57</v>
      </c>
      <c r="D7652" s="19" t="s">
        <v>61</v>
      </c>
      <c r="E7652" s="19" t="s">
        <v>53</v>
      </c>
      <c r="F7652" s="19">
        <v>785</v>
      </c>
      <c r="G7652" s="19">
        <v>95</v>
      </c>
      <c r="H7652" s="19">
        <v>41.47</v>
      </c>
      <c r="I7652" s="19">
        <v>32.26</v>
      </c>
      <c r="J7652" s="19" t="s">
        <v>60</v>
      </c>
      <c r="K7652" s="20">
        <v>240437.78</v>
      </c>
      <c r="L7652" s="20" t="s">
        <v>55</v>
      </c>
      <c r="M7652" s="20" t="s">
        <v>83</v>
      </c>
      <c r="N7652" s="26"/>
      <c r="O7652" s="20" t="s">
        <v>56</v>
      </c>
      <c r="P7652" t="str">
        <f t="shared" si="119"/>
        <v>INSERT INTO @DataTable (Deal, AdvanceDate, PROV, DealPurpose, RateType, BEACON, LTV, TDS, GDS, InsuranceType, PrincipalBalance, OccupancyType, AccountStatus, Closed_Date, DelinquencyBucket) VALUES (7651, '2015-05-28', 'ON', 'Purchase', 'Fixed', 785, 95, 41.47, 32.26, 'HiRatio', 240437.78, 'Owner-Occupied', 'Open', '1900-01-00', 'Current');</v>
      </c>
    </row>
    <row r="7653" spans="1:16" x14ac:dyDescent="0.35">
      <c r="A7653" s="22">
        <v>7652</v>
      </c>
      <c r="B7653" s="21">
        <v>41103</v>
      </c>
      <c r="C7653" s="22" t="s">
        <v>57</v>
      </c>
      <c r="D7653" s="22" t="s">
        <v>61</v>
      </c>
      <c r="E7653" s="22" t="s">
        <v>53</v>
      </c>
      <c r="F7653" s="22">
        <v>735</v>
      </c>
      <c r="G7653" s="22">
        <v>95</v>
      </c>
      <c r="H7653" s="22">
        <v>37.200000000000003</v>
      </c>
      <c r="I7653" s="22">
        <v>21.14</v>
      </c>
      <c r="J7653" s="22" t="s">
        <v>60</v>
      </c>
      <c r="K7653" s="23">
        <v>0</v>
      </c>
      <c r="L7653" s="23" t="s">
        <v>55</v>
      </c>
      <c r="M7653" s="23" t="s">
        <v>84</v>
      </c>
      <c r="N7653" s="27">
        <v>42557</v>
      </c>
      <c r="O7653" s="23" t="s">
        <v>56</v>
      </c>
      <c r="P7653" t="str">
        <f t="shared" si="119"/>
        <v>INSERT INTO @DataTable (Deal, AdvanceDate, PROV, DealPurpose, RateType, BEACON, LTV, TDS, GDS, InsuranceType, PrincipalBalance, OccupancyType, AccountStatus, Closed_Date, DelinquencyBucket) VALUES (7652, '2012-07-13', 'ON', 'Purchase', 'Fixed', 735, 95, 37.2, 21.14, 'HiRatio', 0, 'Owner-Occupied', 'Closed', '2016-07-06', 'Current');</v>
      </c>
    </row>
    <row r="7654" spans="1:16" x14ac:dyDescent="0.35">
      <c r="A7654" s="19">
        <v>7653</v>
      </c>
      <c r="B7654" s="18">
        <v>41150</v>
      </c>
      <c r="C7654" s="19" t="s">
        <v>51</v>
      </c>
      <c r="D7654" s="19" t="s">
        <v>59</v>
      </c>
      <c r="E7654" s="19" t="s">
        <v>53</v>
      </c>
      <c r="F7654" s="19">
        <v>761</v>
      </c>
      <c r="G7654" s="19">
        <v>82.11</v>
      </c>
      <c r="H7654" s="19">
        <v>16.07</v>
      </c>
      <c r="I7654" s="19">
        <v>15.41</v>
      </c>
      <c r="J7654" s="19" t="s">
        <v>60</v>
      </c>
      <c r="K7654" s="20">
        <v>0</v>
      </c>
      <c r="L7654" s="20" t="s">
        <v>55</v>
      </c>
      <c r="M7654" s="20" t="s">
        <v>84</v>
      </c>
      <c r="N7654" s="26">
        <v>41514</v>
      </c>
      <c r="O7654" s="20" t="s">
        <v>56</v>
      </c>
      <c r="P7654" t="str">
        <f t="shared" si="119"/>
        <v>INSERT INTO @DataTable (Deal, AdvanceDate, PROV, DealPurpose, RateType, BEACON, LTV, TDS, GDS, InsuranceType, PrincipalBalance, OccupancyType, AccountStatus, Closed_Date, DelinquencyBucket) VALUES (7653, '2012-08-29', 'AB', 'Transfer', 'Fixed', 761, 82.11, 16.07, 15.41, 'HiRatio', 0, 'Owner-Occupied', 'Closed', '2013-08-28', 'Current');</v>
      </c>
    </row>
    <row r="7655" spans="1:16" x14ac:dyDescent="0.35">
      <c r="A7655" s="22">
        <v>7654</v>
      </c>
      <c r="B7655" s="21">
        <v>41659</v>
      </c>
      <c r="C7655" s="22" t="s">
        <v>57</v>
      </c>
      <c r="D7655" s="22" t="s">
        <v>61</v>
      </c>
      <c r="E7655" s="22" t="s">
        <v>53</v>
      </c>
      <c r="F7655" s="22">
        <v>686</v>
      </c>
      <c r="G7655" s="22">
        <v>90</v>
      </c>
      <c r="H7655" s="22">
        <v>39.83</v>
      </c>
      <c r="I7655" s="22">
        <v>31.27</v>
      </c>
      <c r="J7655" s="22" t="s">
        <v>60</v>
      </c>
      <c r="K7655" s="23">
        <v>132601.59</v>
      </c>
      <c r="L7655" s="23" t="s">
        <v>55</v>
      </c>
      <c r="M7655" s="23" t="s">
        <v>83</v>
      </c>
      <c r="N7655" s="27"/>
      <c r="O7655" s="23" t="s">
        <v>56</v>
      </c>
      <c r="P7655" t="str">
        <f t="shared" si="119"/>
        <v>INSERT INTO @DataTable (Deal, AdvanceDate, PROV, DealPurpose, RateType, BEACON, LTV, TDS, GDS, InsuranceType, PrincipalBalance, OccupancyType, AccountStatus, Closed_Date, DelinquencyBucket) VALUES (7654, '2014-01-20', 'ON', 'Purchase', 'Fixed', 686, 90, 39.83, 31.27, 'HiRatio', 132601.59, 'Owner-Occupied', 'Open', '1900-01-00', 'Current');</v>
      </c>
    </row>
    <row r="7656" spans="1:16" x14ac:dyDescent="0.35">
      <c r="A7656" s="19">
        <v>7655</v>
      </c>
      <c r="B7656" s="18">
        <v>42696</v>
      </c>
      <c r="C7656" s="19" t="s">
        <v>58</v>
      </c>
      <c r="D7656" s="19" t="s">
        <v>61</v>
      </c>
      <c r="E7656" s="19" t="s">
        <v>53</v>
      </c>
      <c r="F7656" s="19">
        <v>878</v>
      </c>
      <c r="G7656" s="19">
        <v>80</v>
      </c>
      <c r="H7656" s="19">
        <v>41.77</v>
      </c>
      <c r="I7656" s="19">
        <v>34.71</v>
      </c>
      <c r="J7656" s="19" t="s">
        <v>54</v>
      </c>
      <c r="K7656" s="20">
        <v>661398.68999999994</v>
      </c>
      <c r="L7656" s="20" t="s">
        <v>55</v>
      </c>
      <c r="M7656" s="20" t="s">
        <v>83</v>
      </c>
      <c r="N7656" s="26"/>
      <c r="O7656" s="20" t="s">
        <v>56</v>
      </c>
      <c r="P7656" t="str">
        <f t="shared" si="119"/>
        <v>INSERT INTO @DataTable (Deal, AdvanceDate, PROV, DealPurpose, RateType, BEACON, LTV, TDS, GDS, InsuranceType, PrincipalBalance, OccupancyType, AccountStatus, Closed_Date, DelinquencyBucket) VALUES (7655, '2016-11-22', 'BC', 'Purchase', 'Fixed', 878, 80, 41.77, 34.71, 'Conv', 661398.69, 'Owner-Occupied', 'Open', '1900-01-00', 'Current');</v>
      </c>
    </row>
    <row r="7657" spans="1:16" x14ac:dyDescent="0.35">
      <c r="A7657" s="22">
        <v>7656</v>
      </c>
      <c r="B7657" s="21">
        <v>41103</v>
      </c>
      <c r="C7657" s="22" t="s">
        <v>51</v>
      </c>
      <c r="D7657" s="22" t="s">
        <v>61</v>
      </c>
      <c r="E7657" s="22" t="s">
        <v>53</v>
      </c>
      <c r="F7657" s="22">
        <v>725</v>
      </c>
      <c r="G7657" s="22">
        <v>95</v>
      </c>
      <c r="H7657" s="22">
        <v>38.86</v>
      </c>
      <c r="I7657" s="22">
        <v>19.34</v>
      </c>
      <c r="J7657" s="22" t="s">
        <v>60</v>
      </c>
      <c r="K7657" s="23">
        <v>0</v>
      </c>
      <c r="L7657" s="23" t="s">
        <v>55</v>
      </c>
      <c r="M7657" s="23" t="s">
        <v>84</v>
      </c>
      <c r="N7657" s="27">
        <v>42514</v>
      </c>
      <c r="O7657" s="23" t="s">
        <v>56</v>
      </c>
      <c r="P7657" t="str">
        <f t="shared" si="119"/>
        <v>INSERT INTO @DataTable (Deal, AdvanceDate, PROV, DealPurpose, RateType, BEACON, LTV, TDS, GDS, InsuranceType, PrincipalBalance, OccupancyType, AccountStatus, Closed_Date, DelinquencyBucket) VALUES (7656, '2012-07-13', 'AB', 'Purchase', 'Fixed', 725, 95, 38.86, 19.34, 'HiRatio', 0, 'Owner-Occupied', 'Closed', '2016-05-24', 'Current');</v>
      </c>
    </row>
    <row r="7658" spans="1:16" x14ac:dyDescent="0.35">
      <c r="A7658" s="19">
        <v>7657</v>
      </c>
      <c r="B7658" s="18">
        <v>41838</v>
      </c>
      <c r="C7658" s="19" t="s">
        <v>57</v>
      </c>
      <c r="D7658" s="19" t="s">
        <v>61</v>
      </c>
      <c r="E7658" s="19" t="s">
        <v>40</v>
      </c>
      <c r="F7658" s="19">
        <v>738</v>
      </c>
      <c r="G7658" s="19">
        <v>95</v>
      </c>
      <c r="H7658" s="19">
        <v>35.340000000000003</v>
      </c>
      <c r="I7658" s="19">
        <v>30.54</v>
      </c>
      <c r="J7658" s="19" t="s">
        <v>60</v>
      </c>
      <c r="K7658" s="20">
        <v>424342.31</v>
      </c>
      <c r="L7658" s="20" t="s">
        <v>55</v>
      </c>
      <c r="M7658" s="20" t="s">
        <v>83</v>
      </c>
      <c r="N7658" s="26"/>
      <c r="O7658" s="20" t="s">
        <v>56</v>
      </c>
      <c r="P7658" t="str">
        <f t="shared" si="119"/>
        <v>INSERT INTO @DataTable (Deal, AdvanceDate, PROV, DealPurpose, RateType, BEACON, LTV, TDS, GDS, InsuranceType, PrincipalBalance, OccupancyType, AccountStatus, Closed_Date, DelinquencyBucket) VALUES (7657, '2014-07-18', 'ON', 'Purchase', 'ARM', 738, 95, 35.34, 30.54, 'HiRatio', 424342.31, 'Owner-Occupied', 'Open', '1900-01-00', 'Current');</v>
      </c>
    </row>
    <row r="7659" spans="1:16" x14ac:dyDescent="0.35">
      <c r="A7659" s="22">
        <v>7658</v>
      </c>
      <c r="B7659" s="21">
        <v>42600</v>
      </c>
      <c r="C7659" s="22" t="s">
        <v>58</v>
      </c>
      <c r="D7659" s="22" t="s">
        <v>52</v>
      </c>
      <c r="E7659" s="22" t="s">
        <v>53</v>
      </c>
      <c r="F7659" s="22">
        <v>613</v>
      </c>
      <c r="G7659" s="22">
        <v>70.37</v>
      </c>
      <c r="H7659" s="22">
        <v>37.799999999999997</v>
      </c>
      <c r="I7659" s="22">
        <v>34.83</v>
      </c>
      <c r="J7659" s="22" t="s">
        <v>54</v>
      </c>
      <c r="K7659" s="23">
        <v>470441.21</v>
      </c>
      <c r="L7659" s="23" t="s">
        <v>55</v>
      </c>
      <c r="M7659" s="23" t="s">
        <v>83</v>
      </c>
      <c r="N7659" s="27"/>
      <c r="O7659" s="23" t="s">
        <v>56</v>
      </c>
      <c r="P7659" t="str">
        <f t="shared" si="119"/>
        <v>INSERT INTO @DataTable (Deal, AdvanceDate, PROV, DealPurpose, RateType, BEACON, LTV, TDS, GDS, InsuranceType, PrincipalBalance, OccupancyType, AccountStatus, Closed_Date, DelinquencyBucket) VALUES (7658, '2016-08-18', 'BC', 'Refinance External', 'Fixed', 613, 70.37, 37.8, 34.83, 'Conv', 470441.21, 'Owner-Occupied', 'Open', '1900-01-00', 'Current');</v>
      </c>
    </row>
    <row r="7660" spans="1:16" x14ac:dyDescent="0.35">
      <c r="A7660" s="19">
        <v>7659</v>
      </c>
      <c r="B7660" s="18">
        <v>41089</v>
      </c>
      <c r="C7660" s="19" t="s">
        <v>57</v>
      </c>
      <c r="D7660" s="19" t="s">
        <v>61</v>
      </c>
      <c r="E7660" s="19" t="s">
        <v>40</v>
      </c>
      <c r="F7660" s="19">
        <v>817</v>
      </c>
      <c r="G7660" s="19">
        <v>80</v>
      </c>
      <c r="H7660" s="19">
        <v>15.65</v>
      </c>
      <c r="I7660" s="19">
        <v>10.98</v>
      </c>
      <c r="J7660" s="19" t="s">
        <v>54</v>
      </c>
      <c r="K7660" s="20">
        <v>169245.57</v>
      </c>
      <c r="L7660" s="20" t="s">
        <v>55</v>
      </c>
      <c r="M7660" s="20" t="s">
        <v>83</v>
      </c>
      <c r="N7660" s="26"/>
      <c r="O7660" s="20" t="s">
        <v>56</v>
      </c>
      <c r="P7660" t="str">
        <f t="shared" si="119"/>
        <v>INSERT INTO @DataTable (Deal, AdvanceDate, PROV, DealPurpose, RateType, BEACON, LTV, TDS, GDS, InsuranceType, PrincipalBalance, OccupancyType, AccountStatus, Closed_Date, DelinquencyBucket) VALUES (7659, '2012-06-29', 'ON', 'Purchase', 'ARM', 817, 80, 15.65, 10.98, 'Conv', 169245.57, 'Owner-Occupied', 'Open', '1900-01-00', 'Current');</v>
      </c>
    </row>
    <row r="7661" spans="1:16" x14ac:dyDescent="0.35">
      <c r="A7661" s="22">
        <v>7660</v>
      </c>
      <c r="B7661" s="21">
        <v>41796</v>
      </c>
      <c r="C7661" s="22" t="s">
        <v>51</v>
      </c>
      <c r="D7661" s="22" t="s">
        <v>61</v>
      </c>
      <c r="E7661" s="22" t="s">
        <v>53</v>
      </c>
      <c r="F7661" s="22">
        <v>747</v>
      </c>
      <c r="G7661" s="22">
        <v>95</v>
      </c>
      <c r="H7661" s="22">
        <v>33.89</v>
      </c>
      <c r="I7661" s="22">
        <v>33.89</v>
      </c>
      <c r="J7661" s="22" t="s">
        <v>60</v>
      </c>
      <c r="K7661" s="23">
        <v>351554.32</v>
      </c>
      <c r="L7661" s="23" t="s">
        <v>55</v>
      </c>
      <c r="M7661" s="23" t="s">
        <v>83</v>
      </c>
      <c r="N7661" s="27"/>
      <c r="O7661" s="23" t="s">
        <v>56</v>
      </c>
      <c r="P7661" t="str">
        <f t="shared" si="119"/>
        <v>INSERT INTO @DataTable (Deal, AdvanceDate, PROV, DealPurpose, RateType, BEACON, LTV, TDS, GDS, InsuranceType, PrincipalBalance, OccupancyType, AccountStatus, Closed_Date, DelinquencyBucket) VALUES (7660, '2014-06-06', 'AB', 'Purchase', 'Fixed', 747, 95, 33.89, 33.89, 'HiRatio', 351554.32, 'Owner-Occupied', 'Open', '1900-01-00', 'Current');</v>
      </c>
    </row>
    <row r="7662" spans="1:16" x14ac:dyDescent="0.35">
      <c r="A7662" s="19">
        <v>7661</v>
      </c>
      <c r="B7662" s="18">
        <v>41117</v>
      </c>
      <c r="C7662" s="19" t="s">
        <v>51</v>
      </c>
      <c r="D7662" s="19" t="s">
        <v>61</v>
      </c>
      <c r="E7662" s="19" t="s">
        <v>53</v>
      </c>
      <c r="F7662" s="19">
        <v>749</v>
      </c>
      <c r="G7662" s="19">
        <v>95</v>
      </c>
      <c r="H7662" s="19">
        <v>40.71</v>
      </c>
      <c r="I7662" s="19">
        <v>35.51</v>
      </c>
      <c r="J7662" s="19" t="s">
        <v>60</v>
      </c>
      <c r="K7662" s="20">
        <v>276419.14</v>
      </c>
      <c r="L7662" s="20" t="s">
        <v>55</v>
      </c>
      <c r="M7662" s="20" t="s">
        <v>83</v>
      </c>
      <c r="N7662" s="26"/>
      <c r="O7662" s="20" t="s">
        <v>56</v>
      </c>
      <c r="P7662" t="str">
        <f t="shared" si="119"/>
        <v>INSERT INTO @DataTable (Deal, AdvanceDate, PROV, DealPurpose, RateType, BEACON, LTV, TDS, GDS, InsuranceType, PrincipalBalance, OccupancyType, AccountStatus, Closed_Date, DelinquencyBucket) VALUES (7661, '2012-07-27', 'AB', 'Purchase', 'Fixed', 749, 95, 40.71, 35.51, 'HiRatio', 276419.14, 'Owner-Occupied', 'Open', '1900-01-00', 'Current');</v>
      </c>
    </row>
    <row r="7663" spans="1:16" x14ac:dyDescent="0.35">
      <c r="A7663" s="22">
        <v>7662</v>
      </c>
      <c r="B7663" s="21">
        <v>42198</v>
      </c>
      <c r="C7663" s="22" t="s">
        <v>57</v>
      </c>
      <c r="D7663" s="22" t="s">
        <v>52</v>
      </c>
      <c r="E7663" s="22" t="s">
        <v>53</v>
      </c>
      <c r="F7663" s="22">
        <v>747</v>
      </c>
      <c r="G7663" s="22">
        <v>60</v>
      </c>
      <c r="H7663" s="22">
        <v>39.14</v>
      </c>
      <c r="I7663" s="22">
        <v>32.4</v>
      </c>
      <c r="J7663" s="22" t="s">
        <v>54</v>
      </c>
      <c r="K7663" s="23">
        <v>173764.55</v>
      </c>
      <c r="L7663" s="23" t="s">
        <v>55</v>
      </c>
      <c r="M7663" s="23" t="s">
        <v>83</v>
      </c>
      <c r="N7663" s="27"/>
      <c r="O7663" s="23" t="s">
        <v>56</v>
      </c>
      <c r="P7663" t="str">
        <f t="shared" si="119"/>
        <v>INSERT INTO @DataTable (Deal, AdvanceDate, PROV, DealPurpose, RateType, BEACON, LTV, TDS, GDS, InsuranceType, PrincipalBalance, OccupancyType, AccountStatus, Closed_Date, DelinquencyBucket) VALUES (7662, '2015-07-13', 'ON', 'Refinance External', 'Fixed', 747, 60, 39.14, 32.4, 'Conv', 173764.55, 'Owner-Occupied', 'Open', '1900-01-00', 'Current');</v>
      </c>
    </row>
    <row r="7664" spans="1:16" x14ac:dyDescent="0.35">
      <c r="A7664" s="19">
        <v>7663</v>
      </c>
      <c r="B7664" s="18">
        <v>42202</v>
      </c>
      <c r="C7664" s="19" t="s">
        <v>57</v>
      </c>
      <c r="D7664" s="19" t="s">
        <v>61</v>
      </c>
      <c r="E7664" s="19" t="s">
        <v>53</v>
      </c>
      <c r="F7664" s="19">
        <v>790</v>
      </c>
      <c r="G7664" s="19">
        <v>48.63</v>
      </c>
      <c r="H7664" s="19">
        <v>29.7</v>
      </c>
      <c r="I7664" s="19">
        <v>21.1</v>
      </c>
      <c r="J7664" s="19" t="s">
        <v>54</v>
      </c>
      <c r="K7664" s="20">
        <v>202231.21</v>
      </c>
      <c r="L7664" s="20" t="s">
        <v>55</v>
      </c>
      <c r="M7664" s="20" t="s">
        <v>83</v>
      </c>
      <c r="N7664" s="26"/>
      <c r="O7664" s="20" t="s">
        <v>69</v>
      </c>
      <c r="P7664" t="str">
        <f t="shared" si="119"/>
        <v>INSERT INTO @DataTable (Deal, AdvanceDate, PROV, DealPurpose, RateType, BEACON, LTV, TDS, GDS, InsuranceType, PrincipalBalance, OccupancyType, AccountStatus, Closed_Date, DelinquencyBucket) VALUES (7663, '2015-07-17', 'ON', 'Purchase', 'Fixed', 790, 48.63, 29.7, 21.1, 'Conv', 202231.21, 'Owner-Occupied', 'Open', '1900-01-00', '0-29');</v>
      </c>
    </row>
    <row r="7665" spans="1:16" x14ac:dyDescent="0.35">
      <c r="A7665" s="22">
        <v>7664</v>
      </c>
      <c r="B7665" s="21">
        <v>41710</v>
      </c>
      <c r="C7665" s="22" t="s">
        <v>51</v>
      </c>
      <c r="D7665" s="22" t="s">
        <v>59</v>
      </c>
      <c r="E7665" s="22" t="s">
        <v>53</v>
      </c>
      <c r="F7665" s="22">
        <v>792</v>
      </c>
      <c r="G7665" s="22">
        <v>80</v>
      </c>
      <c r="H7665" s="22">
        <v>38.229999999999997</v>
      </c>
      <c r="I7665" s="22">
        <v>24.03</v>
      </c>
      <c r="J7665" s="22" t="s">
        <v>60</v>
      </c>
      <c r="K7665" s="23">
        <v>324120.84000000003</v>
      </c>
      <c r="L7665" s="23" t="s">
        <v>55</v>
      </c>
      <c r="M7665" s="23" t="s">
        <v>83</v>
      </c>
      <c r="N7665" s="27"/>
      <c r="O7665" s="23" t="s">
        <v>56</v>
      </c>
      <c r="P7665" t="str">
        <f t="shared" si="119"/>
        <v>INSERT INTO @DataTable (Deal, AdvanceDate, PROV, DealPurpose, RateType, BEACON, LTV, TDS, GDS, InsuranceType, PrincipalBalance, OccupancyType, AccountStatus, Closed_Date, DelinquencyBucket) VALUES (7664, '2014-03-12', 'AB', 'Transfer', 'Fixed', 792, 80, 38.23, 24.03, 'HiRatio', 324120.84, 'Owner-Occupied', 'Open', '1900-01-00', 'Current');</v>
      </c>
    </row>
    <row r="7666" spans="1:16" x14ac:dyDescent="0.35">
      <c r="A7666" s="19">
        <v>7665</v>
      </c>
      <c r="B7666" s="18">
        <v>41852</v>
      </c>
      <c r="C7666" s="19" t="s">
        <v>51</v>
      </c>
      <c r="D7666" s="19" t="s">
        <v>61</v>
      </c>
      <c r="E7666" s="19" t="s">
        <v>40</v>
      </c>
      <c r="F7666" s="19">
        <v>813</v>
      </c>
      <c r="G7666" s="19">
        <v>45.29</v>
      </c>
      <c r="H7666" s="19">
        <v>15.48</v>
      </c>
      <c r="I7666" s="19">
        <v>13.55</v>
      </c>
      <c r="J7666" s="19" t="s">
        <v>54</v>
      </c>
      <c r="K7666" s="20">
        <v>209463.96</v>
      </c>
      <c r="L7666" s="20" t="s">
        <v>55</v>
      </c>
      <c r="M7666" s="20" t="s">
        <v>83</v>
      </c>
      <c r="N7666" s="26"/>
      <c r="O7666" s="20" t="s">
        <v>56</v>
      </c>
      <c r="P7666" t="str">
        <f t="shared" si="119"/>
        <v>INSERT INTO @DataTable (Deal, AdvanceDate, PROV, DealPurpose, RateType, BEACON, LTV, TDS, GDS, InsuranceType, PrincipalBalance, OccupancyType, AccountStatus, Closed_Date, DelinquencyBucket) VALUES (7665, '2014-08-01', 'AB', 'Purchase', 'ARM', 813, 45.29, 15.48, 13.55, 'Conv', 209463.96, 'Owner-Occupied', 'Open', '1900-01-00', 'Current');</v>
      </c>
    </row>
    <row r="7667" spans="1:16" x14ac:dyDescent="0.35">
      <c r="A7667" s="22">
        <v>7666</v>
      </c>
      <c r="B7667" s="21">
        <v>41815</v>
      </c>
      <c r="C7667" s="22" t="s">
        <v>57</v>
      </c>
      <c r="D7667" s="22" t="s">
        <v>61</v>
      </c>
      <c r="E7667" s="22" t="s">
        <v>40</v>
      </c>
      <c r="F7667" s="22">
        <v>789</v>
      </c>
      <c r="G7667" s="22">
        <v>75</v>
      </c>
      <c r="H7667" s="22">
        <v>32.04</v>
      </c>
      <c r="I7667" s="22">
        <v>25.13</v>
      </c>
      <c r="J7667" s="22" t="s">
        <v>54</v>
      </c>
      <c r="K7667" s="23">
        <v>0</v>
      </c>
      <c r="L7667" s="23" t="s">
        <v>55</v>
      </c>
      <c r="M7667" s="23" t="s">
        <v>84</v>
      </c>
      <c r="N7667" s="27">
        <v>42277</v>
      </c>
      <c r="O7667" s="23" t="s">
        <v>56</v>
      </c>
      <c r="P7667" t="str">
        <f t="shared" si="119"/>
        <v>INSERT INTO @DataTable (Deal, AdvanceDate, PROV, DealPurpose, RateType, BEACON, LTV, TDS, GDS, InsuranceType, PrincipalBalance, OccupancyType, AccountStatus, Closed_Date, DelinquencyBucket) VALUES (7666, '2014-06-25', 'ON', 'Purchase', 'ARM', 789, 75, 32.04, 25.13, 'Conv', 0, 'Owner-Occupied', 'Closed', '2015-09-30', 'Current');</v>
      </c>
    </row>
    <row r="7668" spans="1:16" x14ac:dyDescent="0.35">
      <c r="A7668" s="19">
        <v>7667</v>
      </c>
      <c r="B7668" s="18">
        <v>42209</v>
      </c>
      <c r="C7668" s="19" t="s">
        <v>51</v>
      </c>
      <c r="D7668" s="19" t="s">
        <v>64</v>
      </c>
      <c r="E7668" s="19" t="s">
        <v>53</v>
      </c>
      <c r="F7668" s="19">
        <v>709</v>
      </c>
      <c r="G7668" s="19">
        <v>95</v>
      </c>
      <c r="H7668" s="19">
        <v>40.65</v>
      </c>
      <c r="I7668" s="19">
        <v>32.81</v>
      </c>
      <c r="J7668" s="19" t="s">
        <v>60</v>
      </c>
      <c r="K7668" s="20">
        <v>282724.81</v>
      </c>
      <c r="L7668" s="20" t="s">
        <v>55</v>
      </c>
      <c r="M7668" s="20" t="s">
        <v>83</v>
      </c>
      <c r="N7668" s="26"/>
      <c r="O7668" s="20" t="s">
        <v>56</v>
      </c>
      <c r="P7668" t="str">
        <f t="shared" si="119"/>
        <v>INSERT INTO @DataTable (Deal, AdvanceDate, PROV, DealPurpose, RateType, BEACON, LTV, TDS, GDS, InsuranceType, PrincipalBalance, OccupancyType, AccountStatus, Closed_Date, DelinquencyBucket) VALUES (7667, '2015-07-24', 'AB', 'Purchase with Improvements', 'Fixed', 709, 95, 40.65, 32.81, 'HiRatio', 282724.81, 'Owner-Occupied', 'Open', '1900-01-00', 'Current');</v>
      </c>
    </row>
    <row r="7669" spans="1:16" x14ac:dyDescent="0.35">
      <c r="A7669" s="22">
        <v>7668</v>
      </c>
      <c r="B7669" s="21">
        <v>41970</v>
      </c>
      <c r="C7669" s="22" t="s">
        <v>58</v>
      </c>
      <c r="D7669" s="22" t="s">
        <v>61</v>
      </c>
      <c r="E7669" s="22" t="s">
        <v>53</v>
      </c>
      <c r="F7669" s="22">
        <v>739</v>
      </c>
      <c r="G7669" s="22">
        <v>95</v>
      </c>
      <c r="H7669" s="22">
        <v>40.01</v>
      </c>
      <c r="I7669" s="22">
        <v>19.64</v>
      </c>
      <c r="J7669" s="22" t="s">
        <v>60</v>
      </c>
      <c r="K7669" s="23">
        <v>0</v>
      </c>
      <c r="L7669" s="23" t="s">
        <v>55</v>
      </c>
      <c r="M7669" s="23" t="s">
        <v>84</v>
      </c>
      <c r="N7669" s="27">
        <v>42272</v>
      </c>
      <c r="O7669" s="23" t="s">
        <v>56</v>
      </c>
      <c r="P7669" t="str">
        <f t="shared" si="119"/>
        <v>INSERT INTO @DataTable (Deal, AdvanceDate, PROV, DealPurpose, RateType, BEACON, LTV, TDS, GDS, InsuranceType, PrincipalBalance, OccupancyType, AccountStatus, Closed_Date, DelinquencyBucket) VALUES (7668, '2014-11-27', 'BC', 'Purchase', 'Fixed', 739, 95, 40.01, 19.64, 'HiRatio', 0, 'Owner-Occupied', 'Closed', '2015-09-25', 'Current');</v>
      </c>
    </row>
    <row r="7670" spans="1:16" x14ac:dyDescent="0.35">
      <c r="A7670" s="19">
        <v>7669</v>
      </c>
      <c r="B7670" s="18">
        <v>42374</v>
      </c>
      <c r="C7670" s="19" t="s">
        <v>57</v>
      </c>
      <c r="D7670" s="19" t="s">
        <v>52</v>
      </c>
      <c r="E7670" s="19" t="s">
        <v>40</v>
      </c>
      <c r="F7670" s="19">
        <v>683</v>
      </c>
      <c r="G7670" s="19">
        <v>74.98</v>
      </c>
      <c r="H7670" s="19">
        <v>36.340000000000003</v>
      </c>
      <c r="I7670" s="19">
        <v>28.17</v>
      </c>
      <c r="J7670" s="19" t="s">
        <v>54</v>
      </c>
      <c r="K7670" s="20">
        <v>378820.39</v>
      </c>
      <c r="L7670" s="20" t="s">
        <v>55</v>
      </c>
      <c r="M7670" s="20" t="s">
        <v>83</v>
      </c>
      <c r="N7670" s="26"/>
      <c r="O7670" s="20" t="s">
        <v>56</v>
      </c>
      <c r="P7670" t="str">
        <f t="shared" si="119"/>
        <v>INSERT INTO @DataTable (Deal, AdvanceDate, PROV, DealPurpose, RateType, BEACON, LTV, TDS, GDS, InsuranceType, PrincipalBalance, OccupancyType, AccountStatus, Closed_Date, DelinquencyBucket) VALUES (7669, '2016-01-05', 'ON', 'Refinance External', 'ARM', 683, 74.98, 36.34, 28.17, 'Conv', 378820.39, 'Owner-Occupied', 'Open', '1900-01-00', 'Current');</v>
      </c>
    </row>
    <row r="7671" spans="1:16" x14ac:dyDescent="0.35">
      <c r="A7671" s="22">
        <v>7670</v>
      </c>
      <c r="B7671" s="21">
        <v>42475</v>
      </c>
      <c r="C7671" s="22" t="s">
        <v>51</v>
      </c>
      <c r="D7671" s="22" t="s">
        <v>61</v>
      </c>
      <c r="E7671" s="22" t="s">
        <v>53</v>
      </c>
      <c r="F7671" s="22">
        <v>766</v>
      </c>
      <c r="G7671" s="22">
        <v>80</v>
      </c>
      <c r="H7671" s="22">
        <v>19.75</v>
      </c>
      <c r="I7671" s="22">
        <v>15.74</v>
      </c>
      <c r="J7671" s="22" t="s">
        <v>54</v>
      </c>
      <c r="K7671" s="23">
        <v>326454.59000000003</v>
      </c>
      <c r="L7671" s="23" t="s">
        <v>55</v>
      </c>
      <c r="M7671" s="23" t="s">
        <v>83</v>
      </c>
      <c r="N7671" s="27"/>
      <c r="O7671" s="23" t="s">
        <v>56</v>
      </c>
      <c r="P7671" t="str">
        <f t="shared" si="119"/>
        <v>INSERT INTO @DataTable (Deal, AdvanceDate, PROV, DealPurpose, RateType, BEACON, LTV, TDS, GDS, InsuranceType, PrincipalBalance, OccupancyType, AccountStatus, Closed_Date, DelinquencyBucket) VALUES (7670, '2016-04-15', 'AB', 'Purchase', 'Fixed', 766, 80, 19.75, 15.74, 'Conv', 326454.59, 'Owner-Occupied', 'Open', '1900-01-00', 'Current');</v>
      </c>
    </row>
    <row r="7672" spans="1:16" x14ac:dyDescent="0.35">
      <c r="A7672" s="19">
        <v>7671</v>
      </c>
      <c r="B7672" s="18">
        <v>41628</v>
      </c>
      <c r="C7672" s="19" t="s">
        <v>57</v>
      </c>
      <c r="D7672" s="19" t="s">
        <v>61</v>
      </c>
      <c r="E7672" s="19" t="s">
        <v>53</v>
      </c>
      <c r="F7672" s="19">
        <v>756</v>
      </c>
      <c r="G7672" s="19">
        <v>84.92</v>
      </c>
      <c r="H7672" s="19">
        <v>41.28</v>
      </c>
      <c r="I7672" s="19">
        <v>27.8</v>
      </c>
      <c r="J7672" s="19" t="s">
        <v>60</v>
      </c>
      <c r="K7672" s="20">
        <v>212911.27</v>
      </c>
      <c r="L7672" s="20" t="s">
        <v>55</v>
      </c>
      <c r="M7672" s="20" t="s">
        <v>83</v>
      </c>
      <c r="N7672" s="26"/>
      <c r="O7672" s="20" t="s">
        <v>56</v>
      </c>
      <c r="P7672" t="str">
        <f t="shared" si="119"/>
        <v>INSERT INTO @DataTable (Deal, AdvanceDate, PROV, DealPurpose, RateType, BEACON, LTV, TDS, GDS, InsuranceType, PrincipalBalance, OccupancyType, AccountStatus, Closed_Date, DelinquencyBucket) VALUES (7671, '2013-12-20', 'ON', 'Purchase', 'Fixed', 756, 84.92, 41.28, 27.8, 'HiRatio', 212911.27, 'Owner-Occupied', 'Open', '1900-01-00', 'Current');</v>
      </c>
    </row>
    <row r="7673" spans="1:16" x14ac:dyDescent="0.35">
      <c r="A7673" s="22">
        <v>7672</v>
      </c>
      <c r="B7673" s="21">
        <v>42290</v>
      </c>
      <c r="C7673" s="22" t="s">
        <v>51</v>
      </c>
      <c r="D7673" s="22" t="s">
        <v>59</v>
      </c>
      <c r="E7673" s="22" t="s">
        <v>53</v>
      </c>
      <c r="F7673" s="22">
        <v>718</v>
      </c>
      <c r="G7673" s="22">
        <v>74.12</v>
      </c>
      <c r="H7673" s="22">
        <v>39.340000000000003</v>
      </c>
      <c r="I7673" s="22">
        <v>10.63</v>
      </c>
      <c r="J7673" s="22" t="s">
        <v>54</v>
      </c>
      <c r="K7673" s="23">
        <v>0</v>
      </c>
      <c r="L7673" s="23" t="s">
        <v>55</v>
      </c>
      <c r="M7673" s="23" t="s">
        <v>84</v>
      </c>
      <c r="N7673" s="27">
        <v>42696</v>
      </c>
      <c r="O7673" s="23" t="s">
        <v>56</v>
      </c>
      <c r="P7673" t="str">
        <f t="shared" si="119"/>
        <v>INSERT INTO @DataTable (Deal, AdvanceDate, PROV, DealPurpose, RateType, BEACON, LTV, TDS, GDS, InsuranceType, PrincipalBalance, OccupancyType, AccountStatus, Closed_Date, DelinquencyBucket) VALUES (7672, '2015-10-13', 'AB', 'Transfer', 'Fixed', 718, 74.12, 39.34, 10.63, 'Conv', 0, 'Owner-Occupied', 'Closed', '2016-11-22', 'Current');</v>
      </c>
    </row>
    <row r="7674" spans="1:16" x14ac:dyDescent="0.35">
      <c r="A7674" s="19">
        <v>7673</v>
      </c>
      <c r="B7674" s="18">
        <v>42200</v>
      </c>
      <c r="C7674" s="19" t="s">
        <v>57</v>
      </c>
      <c r="D7674" s="19" t="s">
        <v>59</v>
      </c>
      <c r="E7674" s="19" t="s">
        <v>40</v>
      </c>
      <c r="F7674" s="19">
        <v>772</v>
      </c>
      <c r="G7674" s="19">
        <v>29.38</v>
      </c>
      <c r="H7674" s="19">
        <v>38.1</v>
      </c>
      <c r="I7674" s="19">
        <v>11.29</v>
      </c>
      <c r="J7674" s="19" t="s">
        <v>54</v>
      </c>
      <c r="K7674" s="20">
        <v>149941.51</v>
      </c>
      <c r="L7674" s="20" t="s">
        <v>55</v>
      </c>
      <c r="M7674" s="20" t="s">
        <v>83</v>
      </c>
      <c r="N7674" s="26"/>
      <c r="O7674" s="20" t="s">
        <v>56</v>
      </c>
      <c r="P7674" t="str">
        <f t="shared" si="119"/>
        <v>INSERT INTO @DataTable (Deal, AdvanceDate, PROV, DealPurpose, RateType, BEACON, LTV, TDS, GDS, InsuranceType, PrincipalBalance, OccupancyType, AccountStatus, Closed_Date, DelinquencyBucket) VALUES (7673, '2015-07-15', 'ON', 'Transfer', 'ARM', 772, 29.38, 38.1, 11.29, 'Conv', 149941.51, 'Owner-Occupied', 'Open', '1900-01-00', 'Current');</v>
      </c>
    </row>
    <row r="7675" spans="1:16" x14ac:dyDescent="0.35">
      <c r="A7675" s="22">
        <v>7674</v>
      </c>
      <c r="B7675" s="21">
        <v>42628</v>
      </c>
      <c r="C7675" s="22" t="s">
        <v>51</v>
      </c>
      <c r="D7675" s="22" t="s">
        <v>59</v>
      </c>
      <c r="E7675" s="22" t="s">
        <v>53</v>
      </c>
      <c r="F7675" s="22">
        <v>826</v>
      </c>
      <c r="G7675" s="22">
        <v>87.69</v>
      </c>
      <c r="H7675" s="22">
        <v>40.57</v>
      </c>
      <c r="I7675" s="22">
        <v>24.34</v>
      </c>
      <c r="J7675" s="22" t="s">
        <v>60</v>
      </c>
      <c r="K7675" s="23">
        <v>224287.51</v>
      </c>
      <c r="L7675" s="23" t="s">
        <v>55</v>
      </c>
      <c r="M7675" s="23" t="s">
        <v>83</v>
      </c>
      <c r="N7675" s="27"/>
      <c r="O7675" s="23" t="s">
        <v>56</v>
      </c>
      <c r="P7675" t="str">
        <f t="shared" si="119"/>
        <v>INSERT INTO @DataTable (Deal, AdvanceDate, PROV, DealPurpose, RateType, BEACON, LTV, TDS, GDS, InsuranceType, PrincipalBalance, OccupancyType, AccountStatus, Closed_Date, DelinquencyBucket) VALUES (7674, '2016-09-15', 'AB', 'Transfer', 'Fixed', 826, 87.69, 40.57, 24.34, 'HiRatio', 224287.51, 'Owner-Occupied', 'Open', '1900-01-00', 'Current');</v>
      </c>
    </row>
    <row r="7676" spans="1:16" x14ac:dyDescent="0.35">
      <c r="A7676" s="19">
        <v>7675</v>
      </c>
      <c r="B7676" s="18">
        <v>41592</v>
      </c>
      <c r="C7676" s="19" t="s">
        <v>58</v>
      </c>
      <c r="D7676" s="19" t="s">
        <v>59</v>
      </c>
      <c r="E7676" s="19" t="s">
        <v>40</v>
      </c>
      <c r="F7676" s="19">
        <v>725</v>
      </c>
      <c r="G7676" s="19">
        <v>78.78</v>
      </c>
      <c r="H7676" s="19">
        <v>26.56</v>
      </c>
      <c r="I7676" s="19">
        <v>8.7200000000000006</v>
      </c>
      <c r="J7676" s="19" t="s">
        <v>60</v>
      </c>
      <c r="K7676" s="20">
        <v>0</v>
      </c>
      <c r="L7676" s="20" t="s">
        <v>55</v>
      </c>
      <c r="M7676" s="20" t="s">
        <v>84</v>
      </c>
      <c r="N7676" s="26">
        <v>42124</v>
      </c>
      <c r="O7676" s="20" t="s">
        <v>56</v>
      </c>
      <c r="P7676" t="str">
        <f t="shared" si="119"/>
        <v>INSERT INTO @DataTable (Deal, AdvanceDate, PROV, DealPurpose, RateType, BEACON, LTV, TDS, GDS, InsuranceType, PrincipalBalance, OccupancyType, AccountStatus, Closed_Date, DelinquencyBucket) VALUES (7675, '2013-11-14', 'BC', 'Transfer', 'ARM', 725, 78.78, 26.56, 8.72, 'HiRatio', 0, 'Owner-Occupied', 'Closed', '2015-04-30', 'Current');</v>
      </c>
    </row>
    <row r="7677" spans="1:16" x14ac:dyDescent="0.35">
      <c r="A7677" s="22">
        <v>7676</v>
      </c>
      <c r="B7677" s="21">
        <v>42048</v>
      </c>
      <c r="C7677" s="22" t="s">
        <v>57</v>
      </c>
      <c r="D7677" s="22" t="s">
        <v>52</v>
      </c>
      <c r="E7677" s="22" t="s">
        <v>40</v>
      </c>
      <c r="F7677" s="22">
        <v>778</v>
      </c>
      <c r="G7677" s="22">
        <v>50</v>
      </c>
      <c r="H7677" s="22">
        <v>21.9</v>
      </c>
      <c r="I7677" s="22">
        <v>21.73</v>
      </c>
      <c r="J7677" s="22" t="s">
        <v>54</v>
      </c>
      <c r="K7677" s="23">
        <v>172504.04</v>
      </c>
      <c r="L7677" s="23" t="s">
        <v>55</v>
      </c>
      <c r="M7677" s="23" t="s">
        <v>83</v>
      </c>
      <c r="N7677" s="27"/>
      <c r="O7677" s="23" t="s">
        <v>56</v>
      </c>
      <c r="P7677" t="str">
        <f t="shared" si="119"/>
        <v>INSERT INTO @DataTable (Deal, AdvanceDate, PROV, DealPurpose, RateType, BEACON, LTV, TDS, GDS, InsuranceType, PrincipalBalance, OccupancyType, AccountStatus, Closed_Date, DelinquencyBucket) VALUES (7676, '2015-02-13', 'ON', 'Refinance External', 'ARM', 778, 50, 21.9, 21.73, 'Conv', 172504.04, 'Owner-Occupied', 'Open', '1900-01-00', 'Current');</v>
      </c>
    </row>
    <row r="7678" spans="1:16" x14ac:dyDescent="0.35">
      <c r="A7678" s="19">
        <v>7677</v>
      </c>
      <c r="B7678" s="18">
        <v>42641</v>
      </c>
      <c r="C7678" s="19" t="s">
        <v>57</v>
      </c>
      <c r="D7678" s="19" t="s">
        <v>61</v>
      </c>
      <c r="E7678" s="19" t="s">
        <v>53</v>
      </c>
      <c r="F7678" s="19">
        <v>820</v>
      </c>
      <c r="G7678" s="19">
        <v>80</v>
      </c>
      <c r="H7678" s="19">
        <v>41.86</v>
      </c>
      <c r="I7678" s="19">
        <v>18.02</v>
      </c>
      <c r="J7678" s="19" t="s">
        <v>54</v>
      </c>
      <c r="K7678" s="20">
        <v>252059.58</v>
      </c>
      <c r="L7678" s="20" t="s">
        <v>62</v>
      </c>
      <c r="M7678" s="20" t="s">
        <v>83</v>
      </c>
      <c r="N7678" s="26"/>
      <c r="O7678" s="20" t="s">
        <v>56</v>
      </c>
      <c r="P7678" t="str">
        <f t="shared" si="119"/>
        <v>INSERT INTO @DataTable (Deal, AdvanceDate, PROV, DealPurpose, RateType, BEACON, LTV, TDS, GDS, InsuranceType, PrincipalBalance, OccupancyType, AccountStatus, Closed_Date, DelinquencyBucket) VALUES (7677, '2016-09-28', 'ON', 'Purchase', 'Fixed', 820, 80, 41.86, 18.02, 'Conv', 252059.58, 'Rental', 'Open', '1900-01-00', 'Current');</v>
      </c>
    </row>
    <row r="7679" spans="1:16" x14ac:dyDescent="0.35">
      <c r="A7679" s="22">
        <v>7678</v>
      </c>
      <c r="B7679" s="21">
        <v>42545</v>
      </c>
      <c r="C7679" s="22" t="s">
        <v>51</v>
      </c>
      <c r="D7679" s="22" t="s">
        <v>61</v>
      </c>
      <c r="E7679" s="22" t="s">
        <v>53</v>
      </c>
      <c r="F7679" s="22">
        <v>755</v>
      </c>
      <c r="G7679" s="22">
        <v>80</v>
      </c>
      <c r="H7679" s="22">
        <v>41.29</v>
      </c>
      <c r="I7679" s="22">
        <v>22.08</v>
      </c>
      <c r="J7679" s="22" t="s">
        <v>54</v>
      </c>
      <c r="K7679" s="23">
        <v>268192.62</v>
      </c>
      <c r="L7679" s="23" t="s">
        <v>55</v>
      </c>
      <c r="M7679" s="23" t="s">
        <v>83</v>
      </c>
      <c r="N7679" s="27"/>
      <c r="O7679" s="23" t="s">
        <v>56</v>
      </c>
      <c r="P7679" t="str">
        <f t="shared" si="119"/>
        <v>INSERT INTO @DataTable (Deal, AdvanceDate, PROV, DealPurpose, RateType, BEACON, LTV, TDS, GDS, InsuranceType, PrincipalBalance, OccupancyType, AccountStatus, Closed_Date, DelinquencyBucket) VALUES (7678, '2016-06-24', 'AB', 'Purchase', 'Fixed', 755, 80, 41.29, 22.08, 'Conv', 268192.62, 'Owner-Occupied', 'Open', '1900-01-00', 'Current');</v>
      </c>
    </row>
    <row r="7680" spans="1:16" x14ac:dyDescent="0.35">
      <c r="A7680" s="19">
        <v>7679</v>
      </c>
      <c r="B7680" s="18">
        <v>41757</v>
      </c>
      <c r="C7680" s="19" t="s">
        <v>51</v>
      </c>
      <c r="D7680" s="19" t="s">
        <v>61</v>
      </c>
      <c r="E7680" s="19" t="s">
        <v>53</v>
      </c>
      <c r="F7680" s="19">
        <v>769</v>
      </c>
      <c r="G7680" s="19">
        <v>95</v>
      </c>
      <c r="H7680" s="19">
        <v>39.86</v>
      </c>
      <c r="I7680" s="19">
        <v>33.75</v>
      </c>
      <c r="J7680" s="19" t="s">
        <v>60</v>
      </c>
      <c r="K7680" s="20">
        <v>297472.18</v>
      </c>
      <c r="L7680" s="20" t="s">
        <v>55</v>
      </c>
      <c r="M7680" s="20" t="s">
        <v>83</v>
      </c>
      <c r="N7680" s="26"/>
      <c r="O7680" s="20" t="s">
        <v>56</v>
      </c>
      <c r="P7680" t="str">
        <f t="shared" si="119"/>
        <v>INSERT INTO @DataTable (Deal, AdvanceDate, PROV, DealPurpose, RateType, BEACON, LTV, TDS, GDS, InsuranceType, PrincipalBalance, OccupancyType, AccountStatus, Closed_Date, DelinquencyBucket) VALUES (7679, '2014-04-28', 'AB', 'Purchase', 'Fixed', 769, 95, 39.86, 33.75, 'HiRatio', 297472.18, 'Owner-Occupied', 'Open', '1900-01-00', 'Current');</v>
      </c>
    </row>
    <row r="7681" spans="1:16" x14ac:dyDescent="0.35">
      <c r="A7681" s="22">
        <v>7680</v>
      </c>
      <c r="B7681" s="21">
        <v>41502</v>
      </c>
      <c r="C7681" s="22" t="s">
        <v>57</v>
      </c>
      <c r="D7681" s="22" t="s">
        <v>61</v>
      </c>
      <c r="E7681" s="22" t="s">
        <v>40</v>
      </c>
      <c r="F7681" s="22">
        <v>788</v>
      </c>
      <c r="G7681" s="22">
        <v>44.44</v>
      </c>
      <c r="H7681" s="22">
        <v>29.56</v>
      </c>
      <c r="I7681" s="22">
        <v>28.66</v>
      </c>
      <c r="J7681" s="22" t="s">
        <v>54</v>
      </c>
      <c r="K7681" s="23">
        <v>183922.29</v>
      </c>
      <c r="L7681" s="23" t="s">
        <v>55</v>
      </c>
      <c r="M7681" s="23" t="s">
        <v>83</v>
      </c>
      <c r="N7681" s="27"/>
      <c r="O7681" s="23" t="s">
        <v>56</v>
      </c>
      <c r="P7681" t="str">
        <f t="shared" si="119"/>
        <v>INSERT INTO @DataTable (Deal, AdvanceDate, PROV, DealPurpose, RateType, BEACON, LTV, TDS, GDS, InsuranceType, PrincipalBalance, OccupancyType, AccountStatus, Closed_Date, DelinquencyBucket) VALUES (7680, '2013-08-16', 'ON', 'Purchase', 'ARM', 788, 44.44, 29.56, 28.66, 'Conv', 183922.29, 'Owner-Occupied', 'Open', '1900-01-00', 'Current');</v>
      </c>
    </row>
    <row r="7682" spans="1:16" x14ac:dyDescent="0.35">
      <c r="A7682" s="19">
        <v>7681</v>
      </c>
      <c r="B7682" s="18">
        <v>42383</v>
      </c>
      <c r="C7682" s="19" t="s">
        <v>51</v>
      </c>
      <c r="D7682" s="19" t="s">
        <v>61</v>
      </c>
      <c r="E7682" s="19" t="s">
        <v>53</v>
      </c>
      <c r="F7682" s="19">
        <v>747</v>
      </c>
      <c r="G7682" s="19">
        <v>93.82</v>
      </c>
      <c r="H7682" s="19">
        <v>39.33</v>
      </c>
      <c r="I7682" s="19">
        <v>38.979999999999997</v>
      </c>
      <c r="J7682" s="19" t="s">
        <v>60</v>
      </c>
      <c r="K7682" s="20">
        <v>412015.61</v>
      </c>
      <c r="L7682" s="20" t="s">
        <v>55</v>
      </c>
      <c r="M7682" s="20" t="s">
        <v>83</v>
      </c>
      <c r="N7682" s="26"/>
      <c r="O7682" s="20" t="s">
        <v>56</v>
      </c>
      <c r="P7682" t="str">
        <f t="shared" si="119"/>
        <v>INSERT INTO @DataTable (Deal, AdvanceDate, PROV, DealPurpose, RateType, BEACON, LTV, TDS, GDS, InsuranceType, PrincipalBalance, OccupancyType, AccountStatus, Closed_Date, DelinquencyBucket) VALUES (7681, '2016-01-14', 'AB', 'Purchase', 'Fixed', 747, 93.82, 39.33, 38.98, 'HiRatio', 412015.61, 'Owner-Occupied', 'Open', '1900-01-00', 'Current');</v>
      </c>
    </row>
    <row r="7683" spans="1:16" x14ac:dyDescent="0.35">
      <c r="A7683" s="22">
        <v>7682</v>
      </c>
      <c r="B7683" s="21">
        <v>41789</v>
      </c>
      <c r="C7683" s="22" t="s">
        <v>51</v>
      </c>
      <c r="D7683" s="22" t="s">
        <v>61</v>
      </c>
      <c r="E7683" s="22" t="s">
        <v>53</v>
      </c>
      <c r="F7683" s="22">
        <v>759</v>
      </c>
      <c r="G7683" s="22">
        <v>95</v>
      </c>
      <c r="H7683" s="22">
        <v>34.07</v>
      </c>
      <c r="I7683" s="22">
        <v>10.46</v>
      </c>
      <c r="J7683" s="22" t="s">
        <v>60</v>
      </c>
      <c r="K7683" s="23">
        <v>262686.28999999998</v>
      </c>
      <c r="L7683" s="23" t="s">
        <v>55</v>
      </c>
      <c r="M7683" s="23" t="s">
        <v>83</v>
      </c>
      <c r="N7683" s="27"/>
      <c r="O7683" s="23" t="s">
        <v>56</v>
      </c>
      <c r="P7683" t="str">
        <f t="shared" ref="P7683:P7746" si="120">"INSERT INTO @DataTable (Deal, AdvanceDate, PROV, DealPurpose, RateType, BEACON, LTV, TDS, GDS, InsuranceType, PrincipalBalance, OccupancyType, AccountStatus, Closed_Date, DelinquencyBucket) VALUES (" &amp; A7683 &amp; ", " &amp; "'" &amp; TEXT(B7683, "yyyy-mm-dd") &amp; "', '" &amp; C7683 &amp; "', '" &amp; D7683 &amp; "', '" &amp; E7683 &amp; "', " &amp; F7683 &amp; ", " &amp; G7683 &amp; ", " &amp; H7683 &amp; ", " &amp; I7683 &amp; ", '" &amp; J7683 &amp; "', " &amp; K7683 &amp; ", '" &amp; L7683 &amp; "', '" &amp; M7683 &amp; "', '" &amp;TEXT(N7683, "yyyy-mm-dd") &amp; "', '" &amp; O7683 &amp; "');"</f>
        <v>INSERT INTO @DataTable (Deal, AdvanceDate, PROV, DealPurpose, RateType, BEACON, LTV, TDS, GDS, InsuranceType, PrincipalBalance, OccupancyType, AccountStatus, Closed_Date, DelinquencyBucket) VALUES (7682, '2014-05-30', 'AB', 'Purchase', 'Fixed', 759, 95, 34.07, 10.46, 'HiRatio', 262686.29, 'Owner-Occupied', 'Open', '1900-01-00', 'Current');</v>
      </c>
    </row>
    <row r="7684" spans="1:16" x14ac:dyDescent="0.35">
      <c r="A7684" s="19">
        <v>7683</v>
      </c>
      <c r="B7684" s="18">
        <v>41995</v>
      </c>
      <c r="C7684" s="19" t="s">
        <v>57</v>
      </c>
      <c r="D7684" s="19" t="s">
        <v>61</v>
      </c>
      <c r="E7684" s="19" t="s">
        <v>40</v>
      </c>
      <c r="F7684" s="19">
        <v>713</v>
      </c>
      <c r="G7684" s="19">
        <v>87.71</v>
      </c>
      <c r="H7684" s="19">
        <v>37.130000000000003</v>
      </c>
      <c r="I7684" s="19">
        <v>26.66</v>
      </c>
      <c r="J7684" s="19" t="s">
        <v>60</v>
      </c>
      <c r="K7684" s="20">
        <v>196023.24</v>
      </c>
      <c r="L7684" s="20" t="s">
        <v>55</v>
      </c>
      <c r="M7684" s="20" t="s">
        <v>83</v>
      </c>
      <c r="N7684" s="26"/>
      <c r="O7684" s="20" t="s">
        <v>56</v>
      </c>
      <c r="P7684" t="str">
        <f t="shared" si="120"/>
        <v>INSERT INTO @DataTable (Deal, AdvanceDate, PROV, DealPurpose, RateType, BEACON, LTV, TDS, GDS, InsuranceType, PrincipalBalance, OccupancyType, AccountStatus, Closed_Date, DelinquencyBucket) VALUES (7683, '2014-12-22', 'ON', 'Purchase', 'ARM', 713, 87.71, 37.13, 26.66, 'HiRatio', 196023.24, 'Owner-Occupied', 'Open', '1900-01-00', 'Current');</v>
      </c>
    </row>
    <row r="7685" spans="1:16" x14ac:dyDescent="0.35">
      <c r="A7685" s="22">
        <v>7684</v>
      </c>
      <c r="B7685" s="21">
        <v>42013</v>
      </c>
      <c r="C7685" s="22" t="s">
        <v>51</v>
      </c>
      <c r="D7685" s="22" t="s">
        <v>61</v>
      </c>
      <c r="E7685" s="22" t="s">
        <v>53</v>
      </c>
      <c r="F7685" s="22">
        <v>674</v>
      </c>
      <c r="G7685" s="22">
        <v>95</v>
      </c>
      <c r="H7685" s="22">
        <v>26.98</v>
      </c>
      <c r="I7685" s="22">
        <v>20.99</v>
      </c>
      <c r="J7685" s="22" t="s">
        <v>60</v>
      </c>
      <c r="K7685" s="23">
        <v>179093.71</v>
      </c>
      <c r="L7685" s="23" t="s">
        <v>55</v>
      </c>
      <c r="M7685" s="23" t="s">
        <v>83</v>
      </c>
      <c r="N7685" s="27"/>
      <c r="O7685" s="23" t="s">
        <v>56</v>
      </c>
      <c r="P7685" t="str">
        <f t="shared" si="120"/>
        <v>INSERT INTO @DataTable (Deal, AdvanceDate, PROV, DealPurpose, RateType, BEACON, LTV, TDS, GDS, InsuranceType, PrincipalBalance, OccupancyType, AccountStatus, Closed_Date, DelinquencyBucket) VALUES (7684, '2015-01-09', 'AB', 'Purchase', 'Fixed', 674, 95, 26.98, 20.99, 'HiRatio', 179093.71, 'Owner-Occupied', 'Open', '1900-01-00', 'Current');</v>
      </c>
    </row>
    <row r="7686" spans="1:16" x14ac:dyDescent="0.35">
      <c r="A7686" s="19">
        <v>7685</v>
      </c>
      <c r="B7686" s="18">
        <v>42034</v>
      </c>
      <c r="C7686" s="19" t="s">
        <v>57</v>
      </c>
      <c r="D7686" s="19" t="s">
        <v>52</v>
      </c>
      <c r="E7686" s="19" t="s">
        <v>53</v>
      </c>
      <c r="F7686" s="19">
        <v>0</v>
      </c>
      <c r="G7686" s="19">
        <v>17.649999999999999</v>
      </c>
      <c r="H7686" s="19">
        <v>21.12</v>
      </c>
      <c r="I7686" s="19">
        <v>4.87</v>
      </c>
      <c r="J7686" s="19" t="s">
        <v>54</v>
      </c>
      <c r="K7686" s="20">
        <v>141634.44</v>
      </c>
      <c r="L7686" s="20" t="s">
        <v>62</v>
      </c>
      <c r="M7686" s="20" t="s">
        <v>83</v>
      </c>
      <c r="N7686" s="26"/>
      <c r="O7686" s="20" t="s">
        <v>56</v>
      </c>
      <c r="P7686" t="str">
        <f t="shared" si="120"/>
        <v>INSERT INTO @DataTable (Deal, AdvanceDate, PROV, DealPurpose, RateType, BEACON, LTV, TDS, GDS, InsuranceType, PrincipalBalance, OccupancyType, AccountStatus, Closed_Date, DelinquencyBucket) VALUES (7685, '2015-01-30', 'ON', 'Refinance External', 'Fixed', 0, 17.65, 21.12, 4.87, 'Conv', 141634.44, 'Rental', 'Open', '1900-01-00', 'Current');</v>
      </c>
    </row>
    <row r="7687" spans="1:16" x14ac:dyDescent="0.35">
      <c r="A7687" s="22">
        <v>7686</v>
      </c>
      <c r="B7687" s="21">
        <v>42041</v>
      </c>
      <c r="C7687" s="22" t="s">
        <v>57</v>
      </c>
      <c r="D7687" s="22" t="s">
        <v>61</v>
      </c>
      <c r="E7687" s="22" t="s">
        <v>40</v>
      </c>
      <c r="F7687" s="22">
        <v>730</v>
      </c>
      <c r="G7687" s="22">
        <v>90</v>
      </c>
      <c r="H7687" s="22">
        <v>35.409999999999997</v>
      </c>
      <c r="I7687" s="22">
        <v>28.48</v>
      </c>
      <c r="J7687" s="22" t="s">
        <v>60</v>
      </c>
      <c r="K7687" s="23">
        <v>295044.15000000002</v>
      </c>
      <c r="L7687" s="23" t="s">
        <v>55</v>
      </c>
      <c r="M7687" s="23" t="s">
        <v>83</v>
      </c>
      <c r="N7687" s="27"/>
      <c r="O7687" s="23" t="s">
        <v>56</v>
      </c>
      <c r="P7687" t="str">
        <f t="shared" si="120"/>
        <v>INSERT INTO @DataTable (Deal, AdvanceDate, PROV, DealPurpose, RateType, BEACON, LTV, TDS, GDS, InsuranceType, PrincipalBalance, OccupancyType, AccountStatus, Closed_Date, DelinquencyBucket) VALUES (7686, '2015-02-06', 'ON', 'Purchase', 'ARM', 730, 90, 35.41, 28.48, 'HiRatio', 295044.15, 'Owner-Occupied', 'Open', '1900-01-00', 'Current');</v>
      </c>
    </row>
    <row r="7688" spans="1:16" x14ac:dyDescent="0.35">
      <c r="A7688" s="19">
        <v>7687</v>
      </c>
      <c r="B7688" s="18">
        <v>42339</v>
      </c>
      <c r="C7688" s="19" t="s">
        <v>57</v>
      </c>
      <c r="D7688" s="19" t="s">
        <v>52</v>
      </c>
      <c r="E7688" s="19" t="s">
        <v>40</v>
      </c>
      <c r="F7688" s="19">
        <v>774</v>
      </c>
      <c r="G7688" s="19">
        <v>60</v>
      </c>
      <c r="H7688" s="19">
        <v>27.2</v>
      </c>
      <c r="I7688" s="19">
        <v>27.2</v>
      </c>
      <c r="J7688" s="19" t="s">
        <v>54</v>
      </c>
      <c r="K7688" s="20">
        <v>176746.98</v>
      </c>
      <c r="L7688" s="20" t="s">
        <v>55</v>
      </c>
      <c r="M7688" s="20" t="s">
        <v>83</v>
      </c>
      <c r="N7688" s="26"/>
      <c r="O7688" s="20" t="s">
        <v>56</v>
      </c>
      <c r="P7688" t="str">
        <f t="shared" si="120"/>
        <v>INSERT INTO @DataTable (Deal, AdvanceDate, PROV, DealPurpose, RateType, BEACON, LTV, TDS, GDS, InsuranceType, PrincipalBalance, OccupancyType, AccountStatus, Closed_Date, DelinquencyBucket) VALUES (7687, '2015-12-01', 'ON', 'Refinance External', 'ARM', 774, 60, 27.2, 27.2, 'Conv', 176746.98, 'Owner-Occupied', 'Open', '1900-01-00', 'Current');</v>
      </c>
    </row>
    <row r="7689" spans="1:16" x14ac:dyDescent="0.35">
      <c r="A7689" s="22">
        <v>7688</v>
      </c>
      <c r="B7689" s="21">
        <v>41095</v>
      </c>
      <c r="C7689" s="22" t="s">
        <v>57</v>
      </c>
      <c r="D7689" s="22" t="s">
        <v>52</v>
      </c>
      <c r="E7689" s="22" t="s">
        <v>40</v>
      </c>
      <c r="F7689" s="22">
        <v>0</v>
      </c>
      <c r="G7689" s="22">
        <v>54.35</v>
      </c>
      <c r="H7689" s="22">
        <v>37.93</v>
      </c>
      <c r="I7689" s="22">
        <v>23.41</v>
      </c>
      <c r="J7689" s="22" t="s">
        <v>54</v>
      </c>
      <c r="K7689" s="23">
        <v>0</v>
      </c>
      <c r="L7689" s="23" t="s">
        <v>62</v>
      </c>
      <c r="M7689" s="23" t="s">
        <v>84</v>
      </c>
      <c r="N7689" s="27">
        <v>41326</v>
      </c>
      <c r="O7689" s="23" t="s">
        <v>56</v>
      </c>
      <c r="P7689" t="str">
        <f t="shared" si="120"/>
        <v>INSERT INTO @DataTable (Deal, AdvanceDate, PROV, DealPurpose, RateType, BEACON, LTV, TDS, GDS, InsuranceType, PrincipalBalance, OccupancyType, AccountStatus, Closed_Date, DelinquencyBucket) VALUES (7688, '2012-07-05', 'ON', 'Refinance External', 'ARM', 0, 54.35, 37.93, 23.41, 'Conv', 0, 'Rental', 'Closed', '2013-02-21', 'Current');</v>
      </c>
    </row>
    <row r="7690" spans="1:16" x14ac:dyDescent="0.35">
      <c r="A7690" s="19">
        <v>7689</v>
      </c>
      <c r="B7690" s="18">
        <v>41124</v>
      </c>
      <c r="C7690" s="19" t="s">
        <v>51</v>
      </c>
      <c r="D7690" s="19" t="s">
        <v>52</v>
      </c>
      <c r="E7690" s="19" t="s">
        <v>53</v>
      </c>
      <c r="F7690" s="19">
        <v>753</v>
      </c>
      <c r="G7690" s="19">
        <v>85</v>
      </c>
      <c r="H7690" s="19">
        <v>39.99</v>
      </c>
      <c r="I7690" s="19">
        <v>11.59</v>
      </c>
      <c r="J7690" s="19" t="s">
        <v>60</v>
      </c>
      <c r="K7690" s="20">
        <v>0</v>
      </c>
      <c r="L7690" s="20" t="s">
        <v>66</v>
      </c>
      <c r="M7690" s="20" t="s">
        <v>84</v>
      </c>
      <c r="N7690" s="26">
        <v>42388</v>
      </c>
      <c r="O7690" s="20" t="s">
        <v>56</v>
      </c>
      <c r="P7690" t="str">
        <f t="shared" si="120"/>
        <v>INSERT INTO @DataTable (Deal, AdvanceDate, PROV, DealPurpose, RateType, BEACON, LTV, TDS, GDS, InsuranceType, PrincipalBalance, OccupancyType, AccountStatus, Closed_Date, DelinquencyBucket) VALUES (7689, '2012-08-03', 'AB', 'Refinance External', 'Fixed', 753, 85, 39.99, 11.59, 'HiRatio', 0, 'Second Home', 'Closed', '2016-01-19', 'Current');</v>
      </c>
    </row>
    <row r="7691" spans="1:16" x14ac:dyDescent="0.35">
      <c r="A7691" s="22">
        <v>7690</v>
      </c>
      <c r="B7691" s="21">
        <v>41130</v>
      </c>
      <c r="C7691" s="22" t="s">
        <v>57</v>
      </c>
      <c r="D7691" s="22" t="s">
        <v>52</v>
      </c>
      <c r="E7691" s="22" t="s">
        <v>53</v>
      </c>
      <c r="F7691" s="22">
        <v>681</v>
      </c>
      <c r="G7691" s="22">
        <v>76.25</v>
      </c>
      <c r="H7691" s="22">
        <v>27.03</v>
      </c>
      <c r="I7691" s="22">
        <v>17.170000000000002</v>
      </c>
      <c r="J7691" s="22" t="s">
        <v>54</v>
      </c>
      <c r="K7691" s="23">
        <v>0</v>
      </c>
      <c r="L7691" s="23" t="s">
        <v>55</v>
      </c>
      <c r="M7691" s="23" t="s">
        <v>84</v>
      </c>
      <c r="N7691" s="27">
        <v>41500</v>
      </c>
      <c r="O7691" s="23" t="s">
        <v>56</v>
      </c>
      <c r="P7691" t="str">
        <f t="shared" si="120"/>
        <v>INSERT INTO @DataTable (Deal, AdvanceDate, PROV, DealPurpose, RateType, BEACON, LTV, TDS, GDS, InsuranceType, PrincipalBalance, OccupancyType, AccountStatus, Closed_Date, DelinquencyBucket) VALUES (7690, '2012-08-09', 'ON', 'Refinance External', 'Fixed', 681, 76.25, 27.03, 17.17, 'Conv', 0, 'Owner-Occupied', 'Closed', '2013-08-14', 'Current');</v>
      </c>
    </row>
    <row r="7692" spans="1:16" x14ac:dyDescent="0.35">
      <c r="A7692" s="19">
        <v>7691</v>
      </c>
      <c r="B7692" s="18">
        <v>42341</v>
      </c>
      <c r="C7692" s="19" t="s">
        <v>57</v>
      </c>
      <c r="D7692" s="19" t="s">
        <v>61</v>
      </c>
      <c r="E7692" s="19" t="s">
        <v>53</v>
      </c>
      <c r="F7692" s="19">
        <v>768</v>
      </c>
      <c r="G7692" s="19">
        <v>53.57</v>
      </c>
      <c r="H7692" s="19">
        <v>24.1</v>
      </c>
      <c r="I7692" s="19">
        <v>19.59</v>
      </c>
      <c r="J7692" s="19" t="s">
        <v>54</v>
      </c>
      <c r="K7692" s="20">
        <v>145750.98000000001</v>
      </c>
      <c r="L7692" s="20" t="s">
        <v>55</v>
      </c>
      <c r="M7692" s="20" t="s">
        <v>83</v>
      </c>
      <c r="N7692" s="26"/>
      <c r="O7692" s="20" t="s">
        <v>56</v>
      </c>
      <c r="P7692" t="str">
        <f t="shared" si="120"/>
        <v>INSERT INTO @DataTable (Deal, AdvanceDate, PROV, DealPurpose, RateType, BEACON, LTV, TDS, GDS, InsuranceType, PrincipalBalance, OccupancyType, AccountStatus, Closed_Date, DelinquencyBucket) VALUES (7691, '2015-12-03', 'ON', 'Purchase', 'Fixed', 768, 53.57, 24.1, 19.59, 'Conv', 145750.98, 'Owner-Occupied', 'Open', '1900-01-00', 'Current');</v>
      </c>
    </row>
    <row r="7693" spans="1:16" x14ac:dyDescent="0.35">
      <c r="A7693" s="22">
        <v>7692</v>
      </c>
      <c r="B7693" s="21">
        <v>41843</v>
      </c>
      <c r="C7693" s="22" t="s">
        <v>57</v>
      </c>
      <c r="D7693" s="22" t="s">
        <v>61</v>
      </c>
      <c r="E7693" s="22" t="s">
        <v>40</v>
      </c>
      <c r="F7693" s="22">
        <v>766</v>
      </c>
      <c r="G7693" s="22">
        <v>75</v>
      </c>
      <c r="H7693" s="22">
        <v>39.35</v>
      </c>
      <c r="I7693" s="22">
        <v>27.26</v>
      </c>
      <c r="J7693" s="22" t="s">
        <v>54</v>
      </c>
      <c r="K7693" s="23">
        <v>528713.86</v>
      </c>
      <c r="L7693" s="23" t="s">
        <v>66</v>
      </c>
      <c r="M7693" s="23" t="s">
        <v>83</v>
      </c>
      <c r="N7693" s="27"/>
      <c r="O7693" s="23" t="s">
        <v>56</v>
      </c>
      <c r="P7693" t="str">
        <f t="shared" si="120"/>
        <v>INSERT INTO @DataTable (Deal, AdvanceDate, PROV, DealPurpose, RateType, BEACON, LTV, TDS, GDS, InsuranceType, PrincipalBalance, OccupancyType, AccountStatus, Closed_Date, DelinquencyBucket) VALUES (7692, '2014-07-23', 'ON', 'Purchase', 'ARM', 766, 75, 39.35, 27.26, 'Conv', 528713.86, 'Second Home', 'Open', '1900-01-00', 'Current');</v>
      </c>
    </row>
    <row r="7694" spans="1:16" x14ac:dyDescent="0.35">
      <c r="A7694" s="19">
        <v>7693</v>
      </c>
      <c r="B7694" s="18">
        <v>42179</v>
      </c>
      <c r="C7694" s="19" t="s">
        <v>51</v>
      </c>
      <c r="D7694" s="19" t="s">
        <v>61</v>
      </c>
      <c r="E7694" s="19" t="s">
        <v>40</v>
      </c>
      <c r="F7694" s="19">
        <v>810</v>
      </c>
      <c r="G7694" s="19">
        <v>70</v>
      </c>
      <c r="H7694" s="19">
        <v>23.74</v>
      </c>
      <c r="I7694" s="19">
        <v>18.95</v>
      </c>
      <c r="J7694" s="19" t="s">
        <v>54</v>
      </c>
      <c r="K7694" s="20">
        <v>739000.5</v>
      </c>
      <c r="L7694" s="20" t="s">
        <v>55</v>
      </c>
      <c r="M7694" s="20" t="s">
        <v>83</v>
      </c>
      <c r="N7694" s="26"/>
      <c r="O7694" s="20" t="s">
        <v>56</v>
      </c>
      <c r="P7694" t="str">
        <f t="shared" si="120"/>
        <v>INSERT INTO @DataTable (Deal, AdvanceDate, PROV, DealPurpose, RateType, BEACON, LTV, TDS, GDS, InsuranceType, PrincipalBalance, OccupancyType, AccountStatus, Closed_Date, DelinquencyBucket) VALUES (7693, '2015-06-24', 'AB', 'Purchase', 'ARM', 810, 70, 23.74, 18.95, 'Conv', 739000.5, 'Owner-Occupied', 'Open', '1900-01-00', 'Current');</v>
      </c>
    </row>
    <row r="7695" spans="1:16" x14ac:dyDescent="0.35">
      <c r="A7695" s="22">
        <v>7694</v>
      </c>
      <c r="B7695" s="21">
        <v>42662</v>
      </c>
      <c r="C7695" s="22" t="s">
        <v>58</v>
      </c>
      <c r="D7695" s="22" t="s">
        <v>52</v>
      </c>
      <c r="E7695" s="22" t="s">
        <v>53</v>
      </c>
      <c r="F7695" s="22">
        <v>762</v>
      </c>
      <c r="G7695" s="22">
        <v>75</v>
      </c>
      <c r="H7695" s="22">
        <v>42.83</v>
      </c>
      <c r="I7695" s="22">
        <v>38.299999999999997</v>
      </c>
      <c r="J7695" s="22" t="s">
        <v>54</v>
      </c>
      <c r="K7695" s="23">
        <v>820262.29</v>
      </c>
      <c r="L7695" s="23" t="s">
        <v>55</v>
      </c>
      <c r="M7695" s="23" t="s">
        <v>83</v>
      </c>
      <c r="N7695" s="27"/>
      <c r="O7695" s="23" t="s">
        <v>56</v>
      </c>
      <c r="P7695" t="str">
        <f t="shared" si="120"/>
        <v>INSERT INTO @DataTable (Deal, AdvanceDate, PROV, DealPurpose, RateType, BEACON, LTV, TDS, GDS, InsuranceType, PrincipalBalance, OccupancyType, AccountStatus, Closed_Date, DelinquencyBucket) VALUES (7694, '2016-10-19', 'BC', 'Refinance External', 'Fixed', 762, 75, 42.83, 38.3, 'Conv', 820262.29, 'Owner-Occupied', 'Open', '1900-01-00', 'Current');</v>
      </c>
    </row>
    <row r="7696" spans="1:16" x14ac:dyDescent="0.35">
      <c r="A7696" s="19">
        <v>7695</v>
      </c>
      <c r="B7696" s="18">
        <v>42195</v>
      </c>
      <c r="C7696" s="19" t="s">
        <v>74</v>
      </c>
      <c r="D7696" s="19" t="s">
        <v>61</v>
      </c>
      <c r="E7696" s="19" t="s">
        <v>53</v>
      </c>
      <c r="F7696" s="19">
        <v>773</v>
      </c>
      <c r="G7696" s="19">
        <v>71.959999999999994</v>
      </c>
      <c r="H7696" s="19">
        <v>31.64</v>
      </c>
      <c r="I7696" s="19">
        <v>22.67</v>
      </c>
      <c r="J7696" s="19" t="s">
        <v>54</v>
      </c>
      <c r="K7696" s="20">
        <v>171513.29</v>
      </c>
      <c r="L7696" s="20" t="s">
        <v>55</v>
      </c>
      <c r="M7696" s="20" t="s">
        <v>83</v>
      </c>
      <c r="N7696" s="26"/>
      <c r="O7696" s="20" t="s">
        <v>56</v>
      </c>
      <c r="P7696" t="str">
        <f t="shared" si="120"/>
        <v>INSERT INTO @DataTable (Deal, AdvanceDate, PROV, DealPurpose, RateType, BEACON, LTV, TDS, GDS, InsuranceType, PrincipalBalance, OccupancyType, AccountStatus, Closed_Date, DelinquencyBucket) VALUES (7695, '2015-07-10', 'MB', 'Purchase', 'Fixed', 773, 71.96, 31.64, 22.67, 'Conv', 171513.29, 'Owner-Occupied', 'Open', '1900-01-00', 'Current');</v>
      </c>
    </row>
    <row r="7697" spans="1:16" x14ac:dyDescent="0.35">
      <c r="A7697" s="22">
        <v>7696</v>
      </c>
      <c r="B7697" s="21">
        <v>42419</v>
      </c>
      <c r="C7697" s="22" t="s">
        <v>63</v>
      </c>
      <c r="D7697" s="22" t="s">
        <v>61</v>
      </c>
      <c r="E7697" s="22" t="s">
        <v>53</v>
      </c>
      <c r="F7697" s="22">
        <v>807</v>
      </c>
      <c r="G7697" s="22">
        <v>80</v>
      </c>
      <c r="H7697" s="22">
        <v>27.35</v>
      </c>
      <c r="I7697" s="22">
        <v>18.82</v>
      </c>
      <c r="J7697" s="22" t="s">
        <v>60</v>
      </c>
      <c r="K7697" s="23">
        <v>349802.93</v>
      </c>
      <c r="L7697" s="23" t="s">
        <v>55</v>
      </c>
      <c r="M7697" s="23" t="s">
        <v>83</v>
      </c>
      <c r="N7697" s="27"/>
      <c r="O7697" s="23" t="s">
        <v>56</v>
      </c>
      <c r="P7697" t="str">
        <f t="shared" si="120"/>
        <v>INSERT INTO @DataTable (Deal, AdvanceDate, PROV, DealPurpose, RateType, BEACON, LTV, TDS, GDS, InsuranceType, PrincipalBalance, OccupancyType, AccountStatus, Closed_Date, DelinquencyBucket) VALUES (7696, '2016-02-19', 'SK', 'Purchase', 'Fixed', 807, 80, 27.35, 18.82, 'HiRatio', 349802.93, 'Owner-Occupied', 'Open', '1900-01-00', 'Current');</v>
      </c>
    </row>
    <row r="7698" spans="1:16" x14ac:dyDescent="0.35">
      <c r="A7698" s="19">
        <v>7697</v>
      </c>
      <c r="B7698" s="18">
        <v>41754</v>
      </c>
      <c r="C7698" s="19" t="s">
        <v>57</v>
      </c>
      <c r="D7698" s="19" t="s">
        <v>61</v>
      </c>
      <c r="E7698" s="19" t="s">
        <v>53</v>
      </c>
      <c r="F7698" s="19">
        <v>704</v>
      </c>
      <c r="G7698" s="19">
        <v>95</v>
      </c>
      <c r="H7698" s="19">
        <v>42.83</v>
      </c>
      <c r="I7698" s="19">
        <v>24.11</v>
      </c>
      <c r="J7698" s="19" t="s">
        <v>60</v>
      </c>
      <c r="K7698" s="20">
        <v>156652.79</v>
      </c>
      <c r="L7698" s="20" t="s">
        <v>55</v>
      </c>
      <c r="M7698" s="20" t="s">
        <v>83</v>
      </c>
      <c r="N7698" s="26"/>
      <c r="O7698" s="20" t="s">
        <v>56</v>
      </c>
      <c r="P7698" t="str">
        <f t="shared" si="120"/>
        <v>INSERT INTO @DataTable (Deal, AdvanceDate, PROV, DealPurpose, RateType, BEACON, LTV, TDS, GDS, InsuranceType, PrincipalBalance, OccupancyType, AccountStatus, Closed_Date, DelinquencyBucket) VALUES (7697, '2014-04-25', 'ON', 'Purchase', 'Fixed', 704, 95, 42.83, 24.11, 'HiRatio', 156652.79, 'Owner-Occupied', 'Open', '1900-01-00', 'Current');</v>
      </c>
    </row>
    <row r="7699" spans="1:16" x14ac:dyDescent="0.35">
      <c r="A7699" s="22">
        <v>7698</v>
      </c>
      <c r="B7699" s="21">
        <v>41596</v>
      </c>
      <c r="C7699" s="22" t="s">
        <v>51</v>
      </c>
      <c r="D7699" s="22" t="s">
        <v>61</v>
      </c>
      <c r="E7699" s="22" t="s">
        <v>53</v>
      </c>
      <c r="F7699" s="22">
        <v>638</v>
      </c>
      <c r="G7699" s="22">
        <v>95</v>
      </c>
      <c r="H7699" s="22">
        <v>41.3</v>
      </c>
      <c r="I7699" s="22">
        <v>19.829999999999998</v>
      </c>
      <c r="J7699" s="22" t="s">
        <v>60</v>
      </c>
      <c r="K7699" s="23">
        <v>187356.52</v>
      </c>
      <c r="L7699" s="23" t="s">
        <v>55</v>
      </c>
      <c r="M7699" s="23" t="s">
        <v>83</v>
      </c>
      <c r="N7699" s="27"/>
      <c r="O7699" s="23" t="s">
        <v>56</v>
      </c>
      <c r="P7699" t="str">
        <f t="shared" si="120"/>
        <v>INSERT INTO @DataTable (Deal, AdvanceDate, PROV, DealPurpose, RateType, BEACON, LTV, TDS, GDS, InsuranceType, PrincipalBalance, OccupancyType, AccountStatus, Closed_Date, DelinquencyBucket) VALUES (7698, '2013-11-18', 'AB', 'Purchase', 'Fixed', 638, 95, 41.3, 19.83, 'HiRatio', 187356.52, 'Owner-Occupied', 'Open', '1900-01-00', 'Current');</v>
      </c>
    </row>
    <row r="7700" spans="1:16" x14ac:dyDescent="0.35">
      <c r="A7700" s="19">
        <v>7699</v>
      </c>
      <c r="B7700" s="18">
        <v>41331</v>
      </c>
      <c r="C7700" s="19" t="s">
        <v>51</v>
      </c>
      <c r="D7700" s="19" t="s">
        <v>61</v>
      </c>
      <c r="E7700" s="19" t="s">
        <v>53</v>
      </c>
      <c r="F7700" s="19">
        <v>753</v>
      </c>
      <c r="G7700" s="19">
        <v>90</v>
      </c>
      <c r="H7700" s="19">
        <v>41.55</v>
      </c>
      <c r="I7700" s="19">
        <v>32.4</v>
      </c>
      <c r="J7700" s="19" t="s">
        <v>60</v>
      </c>
      <c r="K7700" s="20">
        <v>0</v>
      </c>
      <c r="L7700" s="20" t="s">
        <v>55</v>
      </c>
      <c r="M7700" s="20" t="s">
        <v>84</v>
      </c>
      <c r="N7700" s="26">
        <v>42466</v>
      </c>
      <c r="O7700" s="20" t="s">
        <v>56</v>
      </c>
      <c r="P7700" t="str">
        <f t="shared" si="120"/>
        <v>INSERT INTO @DataTable (Deal, AdvanceDate, PROV, DealPurpose, RateType, BEACON, LTV, TDS, GDS, InsuranceType, PrincipalBalance, OccupancyType, AccountStatus, Closed_Date, DelinquencyBucket) VALUES (7699, '2013-02-26', 'AB', 'Purchase', 'Fixed', 753, 90, 41.55, 32.4, 'HiRatio', 0, 'Owner-Occupied', 'Closed', '2016-04-06', 'Current');</v>
      </c>
    </row>
    <row r="7701" spans="1:16" x14ac:dyDescent="0.35">
      <c r="A7701" s="22">
        <v>7700</v>
      </c>
      <c r="B7701" s="21">
        <v>41177</v>
      </c>
      <c r="C7701" s="22" t="s">
        <v>58</v>
      </c>
      <c r="D7701" s="22" t="s">
        <v>52</v>
      </c>
      <c r="E7701" s="22" t="s">
        <v>40</v>
      </c>
      <c r="F7701" s="22">
        <v>811</v>
      </c>
      <c r="G7701" s="22">
        <v>63.52</v>
      </c>
      <c r="H7701" s="22">
        <v>31.03</v>
      </c>
      <c r="I7701" s="22">
        <v>30.84</v>
      </c>
      <c r="J7701" s="22" t="s">
        <v>54</v>
      </c>
      <c r="K7701" s="23">
        <v>83552.14</v>
      </c>
      <c r="L7701" s="23" t="s">
        <v>55</v>
      </c>
      <c r="M7701" s="23" t="s">
        <v>83</v>
      </c>
      <c r="N7701" s="27"/>
      <c r="O7701" s="23" t="s">
        <v>56</v>
      </c>
      <c r="P7701" t="str">
        <f t="shared" si="120"/>
        <v>INSERT INTO @DataTable (Deal, AdvanceDate, PROV, DealPurpose, RateType, BEACON, LTV, TDS, GDS, InsuranceType, PrincipalBalance, OccupancyType, AccountStatus, Closed_Date, DelinquencyBucket) VALUES (7700, '2012-09-25', 'BC', 'Refinance External', 'ARM', 811, 63.52, 31.03, 30.84, 'Conv', 83552.14, 'Owner-Occupied', 'Open', '1900-01-00', 'Current');</v>
      </c>
    </row>
    <row r="7702" spans="1:16" x14ac:dyDescent="0.35">
      <c r="A7702" s="19">
        <v>7701</v>
      </c>
      <c r="B7702" s="18">
        <v>42642</v>
      </c>
      <c r="C7702" s="19" t="s">
        <v>58</v>
      </c>
      <c r="D7702" s="19" t="s">
        <v>61</v>
      </c>
      <c r="E7702" s="19" t="s">
        <v>53</v>
      </c>
      <c r="F7702" s="19">
        <v>705</v>
      </c>
      <c r="G7702" s="19">
        <v>95</v>
      </c>
      <c r="H7702" s="19">
        <v>40.82</v>
      </c>
      <c r="I7702" s="19">
        <v>32.93</v>
      </c>
      <c r="J7702" s="19" t="s">
        <v>60</v>
      </c>
      <c r="K7702" s="20">
        <v>453764.81</v>
      </c>
      <c r="L7702" s="20" t="s">
        <v>55</v>
      </c>
      <c r="M7702" s="20" t="s">
        <v>83</v>
      </c>
      <c r="N7702" s="26"/>
      <c r="O7702" s="20" t="s">
        <v>56</v>
      </c>
      <c r="P7702" t="str">
        <f t="shared" si="120"/>
        <v>INSERT INTO @DataTable (Deal, AdvanceDate, PROV, DealPurpose, RateType, BEACON, LTV, TDS, GDS, InsuranceType, PrincipalBalance, OccupancyType, AccountStatus, Closed_Date, DelinquencyBucket) VALUES (7701, '2016-09-29', 'BC', 'Purchase', 'Fixed', 705, 95, 40.82, 32.93, 'HiRatio', 453764.81, 'Owner-Occupied', 'Open', '1900-01-00', 'Current');</v>
      </c>
    </row>
    <row r="7703" spans="1:16" x14ac:dyDescent="0.35">
      <c r="A7703" s="22">
        <v>7702</v>
      </c>
      <c r="B7703" s="21">
        <v>42689</v>
      </c>
      <c r="C7703" s="22" t="s">
        <v>57</v>
      </c>
      <c r="D7703" s="22" t="s">
        <v>61</v>
      </c>
      <c r="E7703" s="22" t="s">
        <v>40</v>
      </c>
      <c r="F7703" s="22">
        <v>717</v>
      </c>
      <c r="G7703" s="22">
        <v>80</v>
      </c>
      <c r="H7703" s="22">
        <v>30.58</v>
      </c>
      <c r="I7703" s="22">
        <v>23.28</v>
      </c>
      <c r="J7703" s="22" t="s">
        <v>54</v>
      </c>
      <c r="K7703" s="23">
        <v>271769.49</v>
      </c>
      <c r="L7703" s="23" t="s">
        <v>55</v>
      </c>
      <c r="M7703" s="23" t="s">
        <v>83</v>
      </c>
      <c r="N7703" s="27"/>
      <c r="O7703" s="23" t="s">
        <v>56</v>
      </c>
      <c r="P7703" t="str">
        <f t="shared" si="120"/>
        <v>INSERT INTO @DataTable (Deal, AdvanceDate, PROV, DealPurpose, RateType, BEACON, LTV, TDS, GDS, InsuranceType, PrincipalBalance, OccupancyType, AccountStatus, Closed_Date, DelinquencyBucket) VALUES (7702, '2016-11-15', 'ON', 'Purchase', 'ARM', 717, 80, 30.58, 23.28, 'Conv', 271769.49, 'Owner-Occupied', 'Open', '1900-01-00', 'Current');</v>
      </c>
    </row>
    <row r="7704" spans="1:16" x14ac:dyDescent="0.35">
      <c r="A7704" s="19">
        <v>7703</v>
      </c>
      <c r="B7704" s="18">
        <v>41960</v>
      </c>
      <c r="C7704" s="19" t="s">
        <v>57</v>
      </c>
      <c r="D7704" s="19" t="s">
        <v>52</v>
      </c>
      <c r="E7704" s="19" t="s">
        <v>53</v>
      </c>
      <c r="F7704" s="19">
        <v>709</v>
      </c>
      <c r="G7704" s="19">
        <v>75</v>
      </c>
      <c r="H7704" s="19">
        <v>42.37</v>
      </c>
      <c r="I7704" s="19">
        <v>15.78</v>
      </c>
      <c r="J7704" s="19" t="s">
        <v>54</v>
      </c>
      <c r="K7704" s="20">
        <v>0</v>
      </c>
      <c r="L7704" s="20" t="s">
        <v>66</v>
      </c>
      <c r="M7704" s="20" t="s">
        <v>84</v>
      </c>
      <c r="N7704" s="26">
        <v>42311</v>
      </c>
      <c r="O7704" s="20" t="s">
        <v>56</v>
      </c>
      <c r="P7704" t="str">
        <f t="shared" si="120"/>
        <v>INSERT INTO @DataTable (Deal, AdvanceDate, PROV, DealPurpose, RateType, BEACON, LTV, TDS, GDS, InsuranceType, PrincipalBalance, OccupancyType, AccountStatus, Closed_Date, DelinquencyBucket) VALUES (7703, '2014-11-17', 'ON', 'Refinance External', 'Fixed', 709, 75, 42.37, 15.78, 'Conv', 0, 'Second Home', 'Closed', '2015-11-03', 'Current');</v>
      </c>
    </row>
    <row r="7705" spans="1:16" x14ac:dyDescent="0.35">
      <c r="A7705" s="22">
        <v>7704</v>
      </c>
      <c r="B7705" s="21">
        <v>41743</v>
      </c>
      <c r="C7705" s="22" t="s">
        <v>58</v>
      </c>
      <c r="D7705" s="22" t="s">
        <v>61</v>
      </c>
      <c r="E7705" s="22" t="s">
        <v>53</v>
      </c>
      <c r="F7705" s="22">
        <v>753</v>
      </c>
      <c r="G7705" s="22">
        <v>95</v>
      </c>
      <c r="H7705" s="22">
        <v>40.11</v>
      </c>
      <c r="I7705" s="22">
        <v>24.87</v>
      </c>
      <c r="J7705" s="22" t="s">
        <v>60</v>
      </c>
      <c r="K7705" s="23">
        <v>0</v>
      </c>
      <c r="L7705" s="23" t="s">
        <v>55</v>
      </c>
      <c r="M7705" s="23" t="s">
        <v>84</v>
      </c>
      <c r="N7705" s="27">
        <v>42573</v>
      </c>
      <c r="O7705" s="23" t="s">
        <v>56</v>
      </c>
      <c r="P7705" t="str">
        <f t="shared" si="120"/>
        <v>INSERT INTO @DataTable (Deal, AdvanceDate, PROV, DealPurpose, RateType, BEACON, LTV, TDS, GDS, InsuranceType, PrincipalBalance, OccupancyType, AccountStatus, Closed_Date, DelinquencyBucket) VALUES (7704, '2014-04-14', 'BC', 'Purchase', 'Fixed', 753, 95, 40.11, 24.87, 'HiRatio', 0, 'Owner-Occupied', 'Closed', '2016-07-22', 'Current');</v>
      </c>
    </row>
    <row r="7706" spans="1:16" x14ac:dyDescent="0.35">
      <c r="A7706" s="19">
        <v>7705</v>
      </c>
      <c r="B7706" s="18">
        <v>42060</v>
      </c>
      <c r="C7706" s="19" t="s">
        <v>58</v>
      </c>
      <c r="D7706" s="19" t="s">
        <v>61</v>
      </c>
      <c r="E7706" s="19" t="s">
        <v>53</v>
      </c>
      <c r="F7706" s="19">
        <v>802</v>
      </c>
      <c r="G7706" s="19">
        <v>95</v>
      </c>
      <c r="H7706" s="19">
        <v>28.15</v>
      </c>
      <c r="I7706" s="19">
        <v>27.7</v>
      </c>
      <c r="J7706" s="19" t="s">
        <v>60</v>
      </c>
      <c r="K7706" s="20">
        <v>0</v>
      </c>
      <c r="L7706" s="20" t="s">
        <v>55</v>
      </c>
      <c r="M7706" s="20" t="s">
        <v>84</v>
      </c>
      <c r="N7706" s="26">
        <v>42620</v>
      </c>
      <c r="O7706" s="20" t="s">
        <v>56</v>
      </c>
      <c r="P7706" t="str">
        <f t="shared" si="120"/>
        <v>INSERT INTO @DataTable (Deal, AdvanceDate, PROV, DealPurpose, RateType, BEACON, LTV, TDS, GDS, InsuranceType, PrincipalBalance, OccupancyType, AccountStatus, Closed_Date, DelinquencyBucket) VALUES (7705, '2015-02-25', 'BC', 'Purchase', 'Fixed', 802, 95, 28.15, 27.7, 'HiRatio', 0, 'Owner-Occupied', 'Closed', '2016-09-07', 'Current');</v>
      </c>
    </row>
    <row r="7707" spans="1:16" x14ac:dyDescent="0.35">
      <c r="A7707" s="22">
        <v>7706</v>
      </c>
      <c r="B7707" s="21">
        <v>42038</v>
      </c>
      <c r="C7707" s="22" t="s">
        <v>57</v>
      </c>
      <c r="D7707" s="22" t="s">
        <v>61</v>
      </c>
      <c r="E7707" s="22" t="s">
        <v>53</v>
      </c>
      <c r="F7707" s="22">
        <v>749</v>
      </c>
      <c r="G7707" s="22">
        <v>95</v>
      </c>
      <c r="H7707" s="22">
        <v>39.4</v>
      </c>
      <c r="I7707" s="22">
        <v>29.7</v>
      </c>
      <c r="J7707" s="22" t="s">
        <v>60</v>
      </c>
      <c r="K7707" s="23">
        <v>268846.5</v>
      </c>
      <c r="L7707" s="23" t="s">
        <v>55</v>
      </c>
      <c r="M7707" s="23" t="s">
        <v>83</v>
      </c>
      <c r="N7707" s="27"/>
      <c r="O7707" s="23" t="s">
        <v>56</v>
      </c>
      <c r="P7707" t="str">
        <f t="shared" si="120"/>
        <v>INSERT INTO @DataTable (Deal, AdvanceDate, PROV, DealPurpose, RateType, BEACON, LTV, TDS, GDS, InsuranceType, PrincipalBalance, OccupancyType, AccountStatus, Closed_Date, DelinquencyBucket) VALUES (7706, '2015-02-03', 'ON', 'Purchase', 'Fixed', 749, 95, 39.4, 29.7, 'HiRatio', 268846.5, 'Owner-Occupied', 'Open', '1900-01-00', 'Current');</v>
      </c>
    </row>
    <row r="7708" spans="1:16" x14ac:dyDescent="0.35">
      <c r="A7708" s="19">
        <v>7707</v>
      </c>
      <c r="B7708" s="18">
        <v>42676</v>
      </c>
      <c r="C7708" s="19" t="s">
        <v>51</v>
      </c>
      <c r="D7708" s="19" t="s">
        <v>61</v>
      </c>
      <c r="E7708" s="19" t="s">
        <v>53</v>
      </c>
      <c r="F7708" s="19">
        <v>672</v>
      </c>
      <c r="G7708" s="19">
        <v>95</v>
      </c>
      <c r="H7708" s="19">
        <v>40.82</v>
      </c>
      <c r="I7708" s="19">
        <v>25.62</v>
      </c>
      <c r="J7708" s="19" t="s">
        <v>60</v>
      </c>
      <c r="K7708" s="20">
        <v>462851.13</v>
      </c>
      <c r="L7708" s="20" t="s">
        <v>55</v>
      </c>
      <c r="M7708" s="20" t="s">
        <v>83</v>
      </c>
      <c r="N7708" s="26"/>
      <c r="O7708" s="20" t="s">
        <v>56</v>
      </c>
      <c r="P7708" t="str">
        <f t="shared" si="120"/>
        <v>INSERT INTO @DataTable (Deal, AdvanceDate, PROV, DealPurpose, RateType, BEACON, LTV, TDS, GDS, InsuranceType, PrincipalBalance, OccupancyType, AccountStatus, Closed_Date, DelinquencyBucket) VALUES (7707, '2016-11-02', 'AB', 'Purchase', 'Fixed', 672, 95, 40.82, 25.62, 'HiRatio', 462851.13, 'Owner-Occupied', 'Open', '1900-01-00', 'Current');</v>
      </c>
    </row>
    <row r="7709" spans="1:16" x14ac:dyDescent="0.35">
      <c r="A7709" s="22">
        <v>7708</v>
      </c>
      <c r="B7709" s="21">
        <v>42103</v>
      </c>
      <c r="C7709" s="22" t="s">
        <v>58</v>
      </c>
      <c r="D7709" s="22" t="s">
        <v>61</v>
      </c>
      <c r="E7709" s="22" t="s">
        <v>40</v>
      </c>
      <c r="F7709" s="22">
        <v>720</v>
      </c>
      <c r="G7709" s="22">
        <v>95</v>
      </c>
      <c r="H7709" s="22">
        <v>29.54</v>
      </c>
      <c r="I7709" s="22">
        <v>29.38</v>
      </c>
      <c r="J7709" s="22" t="s">
        <v>60</v>
      </c>
      <c r="K7709" s="23">
        <v>342479.83</v>
      </c>
      <c r="L7709" s="23" t="s">
        <v>55</v>
      </c>
      <c r="M7709" s="23" t="s">
        <v>83</v>
      </c>
      <c r="N7709" s="27"/>
      <c r="O7709" s="23" t="s">
        <v>69</v>
      </c>
      <c r="P7709" t="str">
        <f t="shared" si="120"/>
        <v>INSERT INTO @DataTable (Deal, AdvanceDate, PROV, DealPurpose, RateType, BEACON, LTV, TDS, GDS, InsuranceType, PrincipalBalance, OccupancyType, AccountStatus, Closed_Date, DelinquencyBucket) VALUES (7708, '2015-04-09', 'BC', 'Purchase', 'ARM', 720, 95, 29.54, 29.38, 'HiRatio', 342479.83, 'Owner-Occupied', 'Open', '1900-01-00', '0-29');</v>
      </c>
    </row>
    <row r="7710" spans="1:16" x14ac:dyDescent="0.35">
      <c r="A7710" s="19">
        <v>7709</v>
      </c>
      <c r="B7710" s="18">
        <v>42615</v>
      </c>
      <c r="C7710" s="19" t="s">
        <v>57</v>
      </c>
      <c r="D7710" s="19" t="s">
        <v>61</v>
      </c>
      <c r="E7710" s="19" t="s">
        <v>53</v>
      </c>
      <c r="F7710" s="19">
        <v>862</v>
      </c>
      <c r="G7710" s="19">
        <v>90</v>
      </c>
      <c r="H7710" s="19">
        <v>41.13</v>
      </c>
      <c r="I7710" s="19">
        <v>26.18</v>
      </c>
      <c r="J7710" s="19" t="s">
        <v>60</v>
      </c>
      <c r="K7710" s="20">
        <v>352631.62</v>
      </c>
      <c r="L7710" s="20" t="s">
        <v>55</v>
      </c>
      <c r="M7710" s="20" t="s">
        <v>83</v>
      </c>
      <c r="N7710" s="26"/>
      <c r="O7710" s="20" t="s">
        <v>56</v>
      </c>
      <c r="P7710" t="str">
        <f t="shared" si="120"/>
        <v>INSERT INTO @DataTable (Deal, AdvanceDate, PROV, DealPurpose, RateType, BEACON, LTV, TDS, GDS, InsuranceType, PrincipalBalance, OccupancyType, AccountStatus, Closed_Date, DelinquencyBucket) VALUES (7709, '2016-09-02', 'ON', 'Purchase', 'Fixed', 862, 90, 41.13, 26.18, 'HiRatio', 352631.62, 'Owner-Occupied', 'Open', '1900-01-00', 'Current');</v>
      </c>
    </row>
    <row r="7711" spans="1:16" x14ac:dyDescent="0.35">
      <c r="A7711" s="22">
        <v>7710</v>
      </c>
      <c r="B7711" s="21">
        <v>41652</v>
      </c>
      <c r="C7711" s="22" t="s">
        <v>57</v>
      </c>
      <c r="D7711" s="22" t="s">
        <v>59</v>
      </c>
      <c r="E7711" s="22" t="s">
        <v>40</v>
      </c>
      <c r="F7711" s="22">
        <v>701</v>
      </c>
      <c r="G7711" s="22">
        <v>92.14</v>
      </c>
      <c r="H7711" s="22">
        <v>30.67</v>
      </c>
      <c r="I7711" s="22">
        <v>21.81</v>
      </c>
      <c r="J7711" s="22" t="s">
        <v>60</v>
      </c>
      <c r="K7711" s="23">
        <v>209708.97</v>
      </c>
      <c r="L7711" s="23" t="s">
        <v>55</v>
      </c>
      <c r="M7711" s="23" t="s">
        <v>83</v>
      </c>
      <c r="N7711" s="27"/>
      <c r="O7711" s="23" t="s">
        <v>56</v>
      </c>
      <c r="P7711" t="str">
        <f t="shared" si="120"/>
        <v>INSERT INTO @DataTable (Deal, AdvanceDate, PROV, DealPurpose, RateType, BEACON, LTV, TDS, GDS, InsuranceType, PrincipalBalance, OccupancyType, AccountStatus, Closed_Date, DelinquencyBucket) VALUES (7710, '2014-01-13', 'ON', 'Transfer', 'ARM', 701, 92.14, 30.67, 21.81, 'HiRatio', 209708.97, 'Owner-Occupied', 'Open', '1900-01-00', 'Current');</v>
      </c>
    </row>
    <row r="7712" spans="1:16" x14ac:dyDescent="0.35">
      <c r="A7712" s="19">
        <v>7711</v>
      </c>
      <c r="B7712" s="18">
        <v>42474</v>
      </c>
      <c r="C7712" s="19" t="s">
        <v>57</v>
      </c>
      <c r="D7712" s="19" t="s">
        <v>61</v>
      </c>
      <c r="E7712" s="19" t="s">
        <v>40</v>
      </c>
      <c r="F7712" s="19">
        <v>771</v>
      </c>
      <c r="G7712" s="19">
        <v>95</v>
      </c>
      <c r="H7712" s="19">
        <v>34.409999999999997</v>
      </c>
      <c r="I7712" s="19">
        <v>29.26</v>
      </c>
      <c r="J7712" s="19" t="s">
        <v>60</v>
      </c>
      <c r="K7712" s="20">
        <v>361838.73</v>
      </c>
      <c r="L7712" s="20" t="s">
        <v>55</v>
      </c>
      <c r="M7712" s="20" t="s">
        <v>83</v>
      </c>
      <c r="N7712" s="26"/>
      <c r="O7712" s="20" t="s">
        <v>56</v>
      </c>
      <c r="P7712" t="str">
        <f t="shared" si="120"/>
        <v>INSERT INTO @DataTable (Deal, AdvanceDate, PROV, DealPurpose, RateType, BEACON, LTV, TDS, GDS, InsuranceType, PrincipalBalance, OccupancyType, AccountStatus, Closed_Date, DelinquencyBucket) VALUES (7711, '2016-04-14', 'ON', 'Purchase', 'ARM', 771, 95, 34.41, 29.26, 'HiRatio', 361838.73, 'Owner-Occupied', 'Open', '1900-01-00', 'Current');</v>
      </c>
    </row>
    <row r="7713" spans="1:16" x14ac:dyDescent="0.35">
      <c r="A7713" s="22">
        <v>7712</v>
      </c>
      <c r="B7713" s="21">
        <v>42167</v>
      </c>
      <c r="C7713" s="22" t="s">
        <v>51</v>
      </c>
      <c r="D7713" s="22" t="s">
        <v>64</v>
      </c>
      <c r="E7713" s="22" t="s">
        <v>53</v>
      </c>
      <c r="F7713" s="22">
        <v>752</v>
      </c>
      <c r="G7713" s="22">
        <v>95</v>
      </c>
      <c r="H7713" s="22">
        <v>28.89</v>
      </c>
      <c r="I7713" s="22">
        <v>21.71</v>
      </c>
      <c r="J7713" s="22" t="s">
        <v>60</v>
      </c>
      <c r="K7713" s="23">
        <v>385484.57</v>
      </c>
      <c r="L7713" s="23" t="s">
        <v>55</v>
      </c>
      <c r="M7713" s="23" t="s">
        <v>83</v>
      </c>
      <c r="N7713" s="27"/>
      <c r="O7713" s="23" t="s">
        <v>56</v>
      </c>
      <c r="P7713" t="str">
        <f t="shared" si="120"/>
        <v>INSERT INTO @DataTable (Deal, AdvanceDate, PROV, DealPurpose, RateType, BEACON, LTV, TDS, GDS, InsuranceType, PrincipalBalance, OccupancyType, AccountStatus, Closed_Date, DelinquencyBucket) VALUES (7712, '2015-06-12', 'AB', 'Purchase with Improvements', 'Fixed', 752, 95, 28.89, 21.71, 'HiRatio', 385484.57, 'Owner-Occupied', 'Open', '1900-01-00', 'Current');</v>
      </c>
    </row>
    <row r="7714" spans="1:16" x14ac:dyDescent="0.35">
      <c r="A7714" s="19">
        <v>7713</v>
      </c>
      <c r="B7714" s="18">
        <v>41074</v>
      </c>
      <c r="C7714" s="19" t="s">
        <v>51</v>
      </c>
      <c r="D7714" s="19" t="s">
        <v>61</v>
      </c>
      <c r="E7714" s="19" t="s">
        <v>53</v>
      </c>
      <c r="F7714" s="19">
        <v>752</v>
      </c>
      <c r="G7714" s="19">
        <v>95</v>
      </c>
      <c r="H7714" s="19">
        <v>31.52</v>
      </c>
      <c r="I7714" s="19">
        <v>16.7</v>
      </c>
      <c r="J7714" s="19" t="s">
        <v>60</v>
      </c>
      <c r="K7714" s="20">
        <v>226937.82</v>
      </c>
      <c r="L7714" s="20" t="s">
        <v>55</v>
      </c>
      <c r="M7714" s="20" t="s">
        <v>83</v>
      </c>
      <c r="N7714" s="26"/>
      <c r="O7714" s="20" t="s">
        <v>56</v>
      </c>
      <c r="P7714" t="str">
        <f t="shared" si="120"/>
        <v>INSERT INTO @DataTable (Deal, AdvanceDate, PROV, DealPurpose, RateType, BEACON, LTV, TDS, GDS, InsuranceType, PrincipalBalance, OccupancyType, AccountStatus, Closed_Date, DelinquencyBucket) VALUES (7713, '2012-06-14', 'AB', 'Purchase', 'Fixed', 752, 95, 31.52, 16.7, 'HiRatio', 226937.82, 'Owner-Occupied', 'Open', '1900-01-00', 'Current');</v>
      </c>
    </row>
    <row r="7715" spans="1:16" x14ac:dyDescent="0.35">
      <c r="A7715" s="22">
        <v>7714</v>
      </c>
      <c r="B7715" s="21">
        <v>42569</v>
      </c>
      <c r="C7715" s="22" t="s">
        <v>58</v>
      </c>
      <c r="D7715" s="22" t="s">
        <v>61</v>
      </c>
      <c r="E7715" s="22" t="s">
        <v>53</v>
      </c>
      <c r="F7715" s="22">
        <v>766</v>
      </c>
      <c r="G7715" s="22">
        <v>90</v>
      </c>
      <c r="H7715" s="22">
        <v>38.549999999999997</v>
      </c>
      <c r="I7715" s="22">
        <v>38.18</v>
      </c>
      <c r="J7715" s="22" t="s">
        <v>60</v>
      </c>
      <c r="K7715" s="23">
        <v>290587.40000000002</v>
      </c>
      <c r="L7715" s="23" t="s">
        <v>55</v>
      </c>
      <c r="M7715" s="23" t="s">
        <v>83</v>
      </c>
      <c r="N7715" s="27"/>
      <c r="O7715" s="23" t="s">
        <v>56</v>
      </c>
      <c r="P7715" t="str">
        <f t="shared" si="120"/>
        <v>INSERT INTO @DataTable (Deal, AdvanceDate, PROV, DealPurpose, RateType, BEACON, LTV, TDS, GDS, InsuranceType, PrincipalBalance, OccupancyType, AccountStatus, Closed_Date, DelinquencyBucket) VALUES (7714, '2016-07-18', 'BC', 'Purchase', 'Fixed', 766, 90, 38.55, 38.18, 'HiRatio', 290587.4, 'Owner-Occupied', 'Open', '1900-01-00', 'Current');</v>
      </c>
    </row>
    <row r="7716" spans="1:16" x14ac:dyDescent="0.35">
      <c r="A7716" s="19">
        <v>7715</v>
      </c>
      <c r="B7716" s="18">
        <v>41880</v>
      </c>
      <c r="C7716" s="19" t="s">
        <v>57</v>
      </c>
      <c r="D7716" s="19" t="s">
        <v>52</v>
      </c>
      <c r="E7716" s="19" t="s">
        <v>40</v>
      </c>
      <c r="F7716" s="19">
        <v>764</v>
      </c>
      <c r="G7716" s="19">
        <v>50.93</v>
      </c>
      <c r="H7716" s="19">
        <v>21.42</v>
      </c>
      <c r="I7716" s="19">
        <v>12.11</v>
      </c>
      <c r="J7716" s="19" t="s">
        <v>54</v>
      </c>
      <c r="K7716" s="20">
        <v>450626.85</v>
      </c>
      <c r="L7716" s="20" t="s">
        <v>55</v>
      </c>
      <c r="M7716" s="20" t="s">
        <v>83</v>
      </c>
      <c r="N7716" s="26"/>
      <c r="O7716" s="20" t="s">
        <v>56</v>
      </c>
      <c r="P7716" t="str">
        <f t="shared" si="120"/>
        <v>INSERT INTO @DataTable (Deal, AdvanceDate, PROV, DealPurpose, RateType, BEACON, LTV, TDS, GDS, InsuranceType, PrincipalBalance, OccupancyType, AccountStatus, Closed_Date, DelinquencyBucket) VALUES (7715, '2014-08-29', 'ON', 'Refinance External', 'ARM', 764, 50.93, 21.42, 12.11, 'Conv', 450626.85, 'Owner-Occupied', 'Open', '1900-01-00', 'Current');</v>
      </c>
    </row>
    <row r="7717" spans="1:16" x14ac:dyDescent="0.35">
      <c r="A7717" s="22">
        <v>7716</v>
      </c>
      <c r="B7717" s="21">
        <v>41600</v>
      </c>
      <c r="C7717" s="22" t="s">
        <v>57</v>
      </c>
      <c r="D7717" s="22" t="s">
        <v>61</v>
      </c>
      <c r="E7717" s="22" t="s">
        <v>40</v>
      </c>
      <c r="F7717" s="22">
        <v>755</v>
      </c>
      <c r="G7717" s="22">
        <v>95</v>
      </c>
      <c r="H7717" s="22">
        <v>33.880000000000003</v>
      </c>
      <c r="I7717" s="22">
        <v>21.25</v>
      </c>
      <c r="J7717" s="22" t="s">
        <v>60</v>
      </c>
      <c r="K7717" s="23">
        <v>0</v>
      </c>
      <c r="L7717" s="23" t="s">
        <v>55</v>
      </c>
      <c r="M7717" s="23" t="s">
        <v>84</v>
      </c>
      <c r="N7717" s="27">
        <v>42247</v>
      </c>
      <c r="O7717" s="23" t="s">
        <v>56</v>
      </c>
      <c r="P7717" t="str">
        <f t="shared" si="120"/>
        <v>INSERT INTO @DataTable (Deal, AdvanceDate, PROV, DealPurpose, RateType, BEACON, LTV, TDS, GDS, InsuranceType, PrincipalBalance, OccupancyType, AccountStatus, Closed_Date, DelinquencyBucket) VALUES (7716, '2013-11-22', 'ON', 'Purchase', 'ARM', 755, 95, 33.88, 21.25, 'HiRatio', 0, 'Owner-Occupied', 'Closed', '2015-08-31', 'Current');</v>
      </c>
    </row>
    <row r="7718" spans="1:16" x14ac:dyDescent="0.35">
      <c r="A7718" s="19">
        <v>7717</v>
      </c>
      <c r="B7718" s="18">
        <v>42185</v>
      </c>
      <c r="C7718" s="19" t="s">
        <v>57</v>
      </c>
      <c r="D7718" s="19" t="s">
        <v>61</v>
      </c>
      <c r="E7718" s="19" t="s">
        <v>53</v>
      </c>
      <c r="F7718" s="19">
        <v>779</v>
      </c>
      <c r="G7718" s="19">
        <v>69.680000000000007</v>
      </c>
      <c r="H7718" s="19">
        <v>42.76</v>
      </c>
      <c r="I7718" s="19">
        <v>38.909999999999997</v>
      </c>
      <c r="J7718" s="19" t="s">
        <v>54</v>
      </c>
      <c r="K7718" s="20">
        <v>313039.96000000002</v>
      </c>
      <c r="L7718" s="20" t="s">
        <v>55</v>
      </c>
      <c r="M7718" s="20" t="s">
        <v>83</v>
      </c>
      <c r="N7718" s="26"/>
      <c r="O7718" s="20" t="s">
        <v>56</v>
      </c>
      <c r="P7718" t="str">
        <f t="shared" si="120"/>
        <v>INSERT INTO @DataTable (Deal, AdvanceDate, PROV, DealPurpose, RateType, BEACON, LTV, TDS, GDS, InsuranceType, PrincipalBalance, OccupancyType, AccountStatus, Closed_Date, DelinquencyBucket) VALUES (7717, '2015-06-30', 'ON', 'Purchase', 'Fixed', 779, 69.68, 42.76, 38.91, 'Conv', 313039.96, 'Owner-Occupied', 'Open', '1900-01-00', 'Current');</v>
      </c>
    </row>
    <row r="7719" spans="1:16" x14ac:dyDescent="0.35">
      <c r="A7719" s="22">
        <v>7718</v>
      </c>
      <c r="B7719" s="21">
        <v>42375</v>
      </c>
      <c r="C7719" s="22" t="s">
        <v>65</v>
      </c>
      <c r="D7719" s="22" t="s">
        <v>61</v>
      </c>
      <c r="E7719" s="22" t="s">
        <v>53</v>
      </c>
      <c r="F7719" s="22">
        <v>803</v>
      </c>
      <c r="G7719" s="22">
        <v>95</v>
      </c>
      <c r="H7719" s="22">
        <v>27.65</v>
      </c>
      <c r="I7719" s="22">
        <v>27.29</v>
      </c>
      <c r="J7719" s="22" t="s">
        <v>60</v>
      </c>
      <c r="K7719" s="23">
        <v>324886.94</v>
      </c>
      <c r="L7719" s="23" t="s">
        <v>55</v>
      </c>
      <c r="M7719" s="23" t="s">
        <v>83</v>
      </c>
      <c r="N7719" s="27"/>
      <c r="O7719" s="23" t="s">
        <v>56</v>
      </c>
      <c r="P7719" t="str">
        <f t="shared" si="120"/>
        <v>INSERT INTO @DataTable (Deal, AdvanceDate, PROV, DealPurpose, RateType, BEACON, LTV, TDS, GDS, InsuranceType, PrincipalBalance, OccupancyType, AccountStatus, Closed_Date, DelinquencyBucket) VALUES (7718, '2016-01-06', 'NS', 'Purchase', 'Fixed', 803, 95, 27.65, 27.29, 'HiRatio', 324886.94, 'Owner-Occupied', 'Open', '1900-01-00', 'Current');</v>
      </c>
    </row>
    <row r="7720" spans="1:16" x14ac:dyDescent="0.35">
      <c r="A7720" s="19">
        <v>7719</v>
      </c>
      <c r="B7720" s="18">
        <v>41719</v>
      </c>
      <c r="C7720" s="19" t="s">
        <v>58</v>
      </c>
      <c r="D7720" s="19" t="s">
        <v>61</v>
      </c>
      <c r="E7720" s="19" t="s">
        <v>40</v>
      </c>
      <c r="F7720" s="19">
        <v>678</v>
      </c>
      <c r="G7720" s="19">
        <v>95</v>
      </c>
      <c r="H7720" s="19">
        <v>23.76</v>
      </c>
      <c r="I7720" s="19">
        <v>21.03</v>
      </c>
      <c r="J7720" s="19" t="s">
        <v>60</v>
      </c>
      <c r="K7720" s="20">
        <v>0</v>
      </c>
      <c r="L7720" s="20" t="s">
        <v>55</v>
      </c>
      <c r="M7720" s="20" t="s">
        <v>84</v>
      </c>
      <c r="N7720" s="26">
        <v>42548</v>
      </c>
      <c r="O7720" s="20" t="s">
        <v>56</v>
      </c>
      <c r="P7720" t="str">
        <f t="shared" si="120"/>
        <v>INSERT INTO @DataTable (Deal, AdvanceDate, PROV, DealPurpose, RateType, BEACON, LTV, TDS, GDS, InsuranceType, PrincipalBalance, OccupancyType, AccountStatus, Closed_Date, DelinquencyBucket) VALUES (7719, '2014-03-21', 'BC', 'Purchase', 'ARM', 678, 95, 23.76, 21.03, 'HiRatio', 0, 'Owner-Occupied', 'Closed', '2016-06-27', 'Current');</v>
      </c>
    </row>
    <row r="7721" spans="1:16" x14ac:dyDescent="0.35">
      <c r="A7721" s="22">
        <v>7720</v>
      </c>
      <c r="B7721" s="21">
        <v>41942</v>
      </c>
      <c r="C7721" s="22" t="s">
        <v>51</v>
      </c>
      <c r="D7721" s="22" t="s">
        <v>61</v>
      </c>
      <c r="E7721" s="22" t="s">
        <v>53</v>
      </c>
      <c r="F7721" s="22">
        <v>711</v>
      </c>
      <c r="G7721" s="22">
        <v>57.69</v>
      </c>
      <c r="H7721" s="22">
        <v>43.75</v>
      </c>
      <c r="I7721" s="22">
        <v>31.2</v>
      </c>
      <c r="J7721" s="22" t="s">
        <v>54</v>
      </c>
      <c r="K7721" s="23">
        <v>0</v>
      </c>
      <c r="L7721" s="23" t="s">
        <v>55</v>
      </c>
      <c r="M7721" s="23" t="s">
        <v>84</v>
      </c>
      <c r="N7721" s="27">
        <v>42306</v>
      </c>
      <c r="O7721" s="23" t="s">
        <v>56</v>
      </c>
      <c r="P7721" t="str">
        <f t="shared" si="120"/>
        <v>INSERT INTO @DataTable (Deal, AdvanceDate, PROV, DealPurpose, RateType, BEACON, LTV, TDS, GDS, InsuranceType, PrincipalBalance, OccupancyType, AccountStatus, Closed_Date, DelinquencyBucket) VALUES (7720, '2014-10-30', 'AB', 'Purchase', 'Fixed', 711, 57.69, 43.75, 31.2, 'Conv', 0, 'Owner-Occupied', 'Closed', '2015-10-29', 'Current');</v>
      </c>
    </row>
    <row r="7722" spans="1:16" x14ac:dyDescent="0.35">
      <c r="A7722" s="19">
        <v>7721</v>
      </c>
      <c r="B7722" s="18">
        <v>41620</v>
      </c>
      <c r="C7722" s="19" t="s">
        <v>51</v>
      </c>
      <c r="D7722" s="19" t="s">
        <v>61</v>
      </c>
      <c r="E7722" s="19" t="s">
        <v>53</v>
      </c>
      <c r="F7722" s="19">
        <v>711</v>
      </c>
      <c r="G7722" s="19">
        <v>95</v>
      </c>
      <c r="H7722" s="19">
        <v>30.5</v>
      </c>
      <c r="I7722" s="19">
        <v>15.26</v>
      </c>
      <c r="J7722" s="19" t="s">
        <v>60</v>
      </c>
      <c r="K7722" s="20">
        <v>210364.88</v>
      </c>
      <c r="L7722" s="20" t="s">
        <v>55</v>
      </c>
      <c r="M7722" s="20" t="s">
        <v>83</v>
      </c>
      <c r="N7722" s="26"/>
      <c r="O7722" s="20" t="s">
        <v>56</v>
      </c>
      <c r="P7722" t="str">
        <f t="shared" si="120"/>
        <v>INSERT INTO @DataTable (Deal, AdvanceDate, PROV, DealPurpose, RateType, BEACON, LTV, TDS, GDS, InsuranceType, PrincipalBalance, OccupancyType, AccountStatus, Closed_Date, DelinquencyBucket) VALUES (7721, '2013-12-12', 'AB', 'Purchase', 'Fixed', 711, 95, 30.5, 15.26, 'HiRatio', 210364.88, 'Owner-Occupied', 'Open', '1900-01-00', 'Current');</v>
      </c>
    </row>
    <row r="7723" spans="1:16" x14ac:dyDescent="0.35">
      <c r="A7723" s="22">
        <v>7722</v>
      </c>
      <c r="B7723" s="21">
        <v>41786</v>
      </c>
      <c r="C7723" s="22" t="s">
        <v>58</v>
      </c>
      <c r="D7723" s="22" t="s">
        <v>61</v>
      </c>
      <c r="E7723" s="22" t="s">
        <v>53</v>
      </c>
      <c r="F7723" s="22">
        <v>729</v>
      </c>
      <c r="G7723" s="22">
        <v>95</v>
      </c>
      <c r="H7723" s="22">
        <v>39.200000000000003</v>
      </c>
      <c r="I7723" s="22">
        <v>25.07</v>
      </c>
      <c r="J7723" s="22" t="s">
        <v>60</v>
      </c>
      <c r="K7723" s="23">
        <v>0</v>
      </c>
      <c r="L7723" s="23" t="s">
        <v>55</v>
      </c>
      <c r="M7723" s="23" t="s">
        <v>84</v>
      </c>
      <c r="N7723" s="27">
        <v>42640</v>
      </c>
      <c r="O7723" s="23" t="s">
        <v>56</v>
      </c>
      <c r="P7723" t="str">
        <f t="shared" si="120"/>
        <v>INSERT INTO @DataTable (Deal, AdvanceDate, PROV, DealPurpose, RateType, BEACON, LTV, TDS, GDS, InsuranceType, PrincipalBalance, OccupancyType, AccountStatus, Closed_Date, DelinquencyBucket) VALUES (7722, '2014-05-27', 'BC', 'Purchase', 'Fixed', 729, 95, 39.2, 25.07, 'HiRatio', 0, 'Owner-Occupied', 'Closed', '2016-09-27', 'Current');</v>
      </c>
    </row>
    <row r="7724" spans="1:16" x14ac:dyDescent="0.35">
      <c r="A7724" s="19">
        <v>7723</v>
      </c>
      <c r="B7724" s="18">
        <v>41614</v>
      </c>
      <c r="C7724" s="19" t="s">
        <v>57</v>
      </c>
      <c r="D7724" s="19" t="s">
        <v>52</v>
      </c>
      <c r="E7724" s="19" t="s">
        <v>40</v>
      </c>
      <c r="F7724" s="19">
        <v>752</v>
      </c>
      <c r="G7724" s="19">
        <v>80</v>
      </c>
      <c r="H7724" s="19">
        <v>26.17</v>
      </c>
      <c r="I7724" s="19">
        <v>13.34</v>
      </c>
      <c r="J7724" s="19" t="s">
        <v>54</v>
      </c>
      <c r="K7724" s="20">
        <v>0</v>
      </c>
      <c r="L7724" s="20" t="s">
        <v>55</v>
      </c>
      <c r="M7724" s="20" t="s">
        <v>84</v>
      </c>
      <c r="N7724" s="26">
        <v>42135</v>
      </c>
      <c r="O7724" s="20" t="s">
        <v>56</v>
      </c>
      <c r="P7724" t="str">
        <f t="shared" si="120"/>
        <v>INSERT INTO @DataTable (Deal, AdvanceDate, PROV, DealPurpose, RateType, BEACON, LTV, TDS, GDS, InsuranceType, PrincipalBalance, OccupancyType, AccountStatus, Closed_Date, DelinquencyBucket) VALUES (7723, '2013-12-06', 'ON', 'Refinance External', 'ARM', 752, 80, 26.17, 13.34, 'Conv', 0, 'Owner-Occupied', 'Closed', '2015-05-11', 'Current');</v>
      </c>
    </row>
    <row r="7725" spans="1:16" x14ac:dyDescent="0.35">
      <c r="A7725" s="22">
        <v>7724</v>
      </c>
      <c r="B7725" s="21">
        <v>42563</v>
      </c>
      <c r="C7725" s="22" t="s">
        <v>57</v>
      </c>
      <c r="D7725" s="22" t="s">
        <v>61</v>
      </c>
      <c r="E7725" s="22" t="s">
        <v>40</v>
      </c>
      <c r="F7725" s="22">
        <v>792</v>
      </c>
      <c r="G7725" s="22">
        <v>79.989999999999995</v>
      </c>
      <c r="H7725" s="22">
        <v>25.28</v>
      </c>
      <c r="I7725" s="22">
        <v>23.28</v>
      </c>
      <c r="J7725" s="22" t="s">
        <v>54</v>
      </c>
      <c r="K7725" s="23">
        <v>552958.92000000004</v>
      </c>
      <c r="L7725" s="23" t="s">
        <v>55</v>
      </c>
      <c r="M7725" s="23" t="s">
        <v>83</v>
      </c>
      <c r="N7725" s="27"/>
      <c r="O7725" s="23" t="s">
        <v>56</v>
      </c>
      <c r="P7725" t="str">
        <f t="shared" si="120"/>
        <v>INSERT INTO @DataTable (Deal, AdvanceDate, PROV, DealPurpose, RateType, BEACON, LTV, TDS, GDS, InsuranceType, PrincipalBalance, OccupancyType, AccountStatus, Closed_Date, DelinquencyBucket) VALUES (7724, '2016-07-12', 'ON', 'Purchase', 'ARM', 792, 79.99, 25.28, 23.28, 'Conv', 552958.92, 'Owner-Occupied', 'Open', '1900-01-00', 'Current');</v>
      </c>
    </row>
    <row r="7726" spans="1:16" x14ac:dyDescent="0.35">
      <c r="A7726" s="19">
        <v>7725</v>
      </c>
      <c r="B7726" s="18">
        <v>42017</v>
      </c>
      <c r="C7726" s="19" t="s">
        <v>58</v>
      </c>
      <c r="D7726" s="19" t="s">
        <v>61</v>
      </c>
      <c r="E7726" s="19" t="s">
        <v>53</v>
      </c>
      <c r="F7726" s="19">
        <v>743</v>
      </c>
      <c r="G7726" s="19">
        <v>95</v>
      </c>
      <c r="H7726" s="19">
        <v>41.6</v>
      </c>
      <c r="I7726" s="19">
        <v>25.58</v>
      </c>
      <c r="J7726" s="19" t="s">
        <v>60</v>
      </c>
      <c r="K7726" s="20">
        <v>196045.22</v>
      </c>
      <c r="L7726" s="20" t="s">
        <v>55</v>
      </c>
      <c r="M7726" s="20" t="s">
        <v>83</v>
      </c>
      <c r="N7726" s="26"/>
      <c r="O7726" s="20" t="s">
        <v>56</v>
      </c>
      <c r="P7726" t="str">
        <f t="shared" si="120"/>
        <v>INSERT INTO @DataTable (Deal, AdvanceDate, PROV, DealPurpose, RateType, BEACON, LTV, TDS, GDS, InsuranceType, PrincipalBalance, OccupancyType, AccountStatus, Closed_Date, DelinquencyBucket) VALUES (7725, '2015-01-13', 'BC', 'Purchase', 'Fixed', 743, 95, 41.6, 25.58, 'HiRatio', 196045.22, 'Owner-Occupied', 'Open', '1900-01-00', 'Current');</v>
      </c>
    </row>
    <row r="7727" spans="1:16" x14ac:dyDescent="0.35">
      <c r="A7727" s="22">
        <v>7726</v>
      </c>
      <c r="B7727" s="21">
        <v>41556</v>
      </c>
      <c r="C7727" s="22" t="s">
        <v>57</v>
      </c>
      <c r="D7727" s="22" t="s">
        <v>61</v>
      </c>
      <c r="E7727" s="22" t="s">
        <v>53</v>
      </c>
      <c r="F7727" s="22">
        <v>693</v>
      </c>
      <c r="G7727" s="22">
        <v>95</v>
      </c>
      <c r="H7727" s="22">
        <v>30.94</v>
      </c>
      <c r="I7727" s="22">
        <v>27.01</v>
      </c>
      <c r="J7727" s="22" t="s">
        <v>60</v>
      </c>
      <c r="K7727" s="23">
        <v>130966.66</v>
      </c>
      <c r="L7727" s="23" t="s">
        <v>55</v>
      </c>
      <c r="M7727" s="23" t="s">
        <v>83</v>
      </c>
      <c r="N7727" s="27"/>
      <c r="O7727" s="23" t="s">
        <v>56</v>
      </c>
      <c r="P7727" t="str">
        <f t="shared" si="120"/>
        <v>INSERT INTO @DataTable (Deal, AdvanceDate, PROV, DealPurpose, RateType, BEACON, LTV, TDS, GDS, InsuranceType, PrincipalBalance, OccupancyType, AccountStatus, Closed_Date, DelinquencyBucket) VALUES (7726, '2013-10-09', 'ON', 'Purchase', 'Fixed', 693, 95, 30.94, 27.01, 'HiRatio', 130966.66, 'Owner-Occupied', 'Open', '1900-01-00', 'Current');</v>
      </c>
    </row>
    <row r="7728" spans="1:16" x14ac:dyDescent="0.35">
      <c r="A7728" s="19">
        <v>7727</v>
      </c>
      <c r="B7728" s="18">
        <v>42545</v>
      </c>
      <c r="C7728" s="19" t="s">
        <v>51</v>
      </c>
      <c r="D7728" s="19" t="s">
        <v>61</v>
      </c>
      <c r="E7728" s="19" t="s">
        <v>53</v>
      </c>
      <c r="F7728" s="19">
        <v>814</v>
      </c>
      <c r="G7728" s="19">
        <v>80</v>
      </c>
      <c r="H7728" s="19">
        <v>25.76</v>
      </c>
      <c r="I7728" s="19">
        <v>16.010000000000002</v>
      </c>
      <c r="J7728" s="19" t="s">
        <v>54</v>
      </c>
      <c r="K7728" s="20">
        <v>424369.29</v>
      </c>
      <c r="L7728" s="20" t="s">
        <v>55</v>
      </c>
      <c r="M7728" s="20" t="s">
        <v>83</v>
      </c>
      <c r="N7728" s="26"/>
      <c r="O7728" s="20" t="s">
        <v>56</v>
      </c>
      <c r="P7728" t="str">
        <f t="shared" si="120"/>
        <v>INSERT INTO @DataTable (Deal, AdvanceDate, PROV, DealPurpose, RateType, BEACON, LTV, TDS, GDS, InsuranceType, PrincipalBalance, OccupancyType, AccountStatus, Closed_Date, DelinquencyBucket) VALUES (7727, '2016-06-24', 'AB', 'Purchase', 'Fixed', 814, 80, 25.76, 16.01, 'Conv', 424369.29, 'Owner-Occupied', 'Open', '1900-01-00', 'Current');</v>
      </c>
    </row>
    <row r="7729" spans="1:16" x14ac:dyDescent="0.35">
      <c r="A7729" s="22">
        <v>7728</v>
      </c>
      <c r="B7729" s="21">
        <v>41752</v>
      </c>
      <c r="C7729" s="22" t="s">
        <v>57</v>
      </c>
      <c r="D7729" s="22" t="s">
        <v>52</v>
      </c>
      <c r="E7729" s="22" t="s">
        <v>40</v>
      </c>
      <c r="F7729" s="22">
        <v>724</v>
      </c>
      <c r="G7729" s="22">
        <v>80</v>
      </c>
      <c r="H7729" s="22">
        <v>24.95</v>
      </c>
      <c r="I7729" s="22">
        <v>21.79</v>
      </c>
      <c r="J7729" s="22" t="s">
        <v>54</v>
      </c>
      <c r="K7729" s="23">
        <v>303204.47999999998</v>
      </c>
      <c r="L7729" s="23" t="s">
        <v>55</v>
      </c>
      <c r="M7729" s="23" t="s">
        <v>83</v>
      </c>
      <c r="N7729" s="27"/>
      <c r="O7729" s="23" t="s">
        <v>56</v>
      </c>
      <c r="P7729" t="str">
        <f t="shared" si="120"/>
        <v>INSERT INTO @DataTable (Deal, AdvanceDate, PROV, DealPurpose, RateType, BEACON, LTV, TDS, GDS, InsuranceType, PrincipalBalance, OccupancyType, AccountStatus, Closed_Date, DelinquencyBucket) VALUES (7728, '2014-04-23', 'ON', 'Refinance External', 'ARM', 724, 80, 24.95, 21.79, 'Conv', 303204.48, 'Owner-Occupied', 'Open', '1900-01-00', 'Current');</v>
      </c>
    </row>
    <row r="7730" spans="1:16" x14ac:dyDescent="0.35">
      <c r="A7730" s="19">
        <v>7729</v>
      </c>
      <c r="B7730" s="18">
        <v>41691</v>
      </c>
      <c r="C7730" s="19" t="s">
        <v>57</v>
      </c>
      <c r="D7730" s="19" t="s">
        <v>59</v>
      </c>
      <c r="E7730" s="19" t="s">
        <v>53</v>
      </c>
      <c r="F7730" s="19">
        <v>792</v>
      </c>
      <c r="G7730" s="19">
        <v>39.090000000000003</v>
      </c>
      <c r="H7730" s="19">
        <v>42.78</v>
      </c>
      <c r="I7730" s="19">
        <v>22.75</v>
      </c>
      <c r="J7730" s="19" t="s">
        <v>54</v>
      </c>
      <c r="K7730" s="20">
        <v>77997.289999999994</v>
      </c>
      <c r="L7730" s="20" t="s">
        <v>55</v>
      </c>
      <c r="M7730" s="20" t="s">
        <v>83</v>
      </c>
      <c r="N7730" s="26"/>
      <c r="O7730" s="20" t="s">
        <v>56</v>
      </c>
      <c r="P7730" t="str">
        <f t="shared" si="120"/>
        <v>INSERT INTO @DataTable (Deal, AdvanceDate, PROV, DealPurpose, RateType, BEACON, LTV, TDS, GDS, InsuranceType, PrincipalBalance, OccupancyType, AccountStatus, Closed_Date, DelinquencyBucket) VALUES (7729, '2014-02-21', 'ON', 'Transfer', 'Fixed', 792, 39.09, 42.78, 22.75, 'Conv', 77997.29, 'Owner-Occupied', 'Open', '1900-01-00', 'Current');</v>
      </c>
    </row>
    <row r="7731" spans="1:16" x14ac:dyDescent="0.35">
      <c r="A7731" s="22">
        <v>7730</v>
      </c>
      <c r="B7731" s="21">
        <v>41109</v>
      </c>
      <c r="C7731" s="22" t="s">
        <v>51</v>
      </c>
      <c r="D7731" s="22" t="s">
        <v>61</v>
      </c>
      <c r="E7731" s="22" t="s">
        <v>53</v>
      </c>
      <c r="F7731" s="22">
        <v>747</v>
      </c>
      <c r="G7731" s="22">
        <v>95</v>
      </c>
      <c r="H7731" s="22">
        <v>32.93</v>
      </c>
      <c r="I7731" s="22">
        <v>22.76</v>
      </c>
      <c r="J7731" s="22" t="s">
        <v>60</v>
      </c>
      <c r="K7731" s="23">
        <v>263850.84000000003</v>
      </c>
      <c r="L7731" s="23" t="s">
        <v>55</v>
      </c>
      <c r="M7731" s="23" t="s">
        <v>83</v>
      </c>
      <c r="N7731" s="27"/>
      <c r="O7731" s="23" t="s">
        <v>56</v>
      </c>
      <c r="P7731" t="str">
        <f t="shared" si="120"/>
        <v>INSERT INTO @DataTable (Deal, AdvanceDate, PROV, DealPurpose, RateType, BEACON, LTV, TDS, GDS, InsuranceType, PrincipalBalance, OccupancyType, AccountStatus, Closed_Date, DelinquencyBucket) VALUES (7730, '2012-07-19', 'AB', 'Purchase', 'Fixed', 747, 95, 32.93, 22.76, 'HiRatio', 263850.84, 'Owner-Occupied', 'Open', '1900-01-00', 'Current');</v>
      </c>
    </row>
    <row r="7732" spans="1:16" x14ac:dyDescent="0.35">
      <c r="A7732" s="19">
        <v>7731</v>
      </c>
      <c r="B7732" s="18">
        <v>42545</v>
      </c>
      <c r="C7732" s="19" t="s">
        <v>63</v>
      </c>
      <c r="D7732" s="19" t="s">
        <v>61</v>
      </c>
      <c r="E7732" s="19" t="s">
        <v>53</v>
      </c>
      <c r="F7732" s="19">
        <v>709</v>
      </c>
      <c r="G7732" s="19">
        <v>90</v>
      </c>
      <c r="H7732" s="19">
        <v>35.25</v>
      </c>
      <c r="I7732" s="19">
        <v>25.87</v>
      </c>
      <c r="J7732" s="19" t="s">
        <v>60</v>
      </c>
      <c r="K7732" s="20">
        <v>308054.33</v>
      </c>
      <c r="L7732" s="20" t="s">
        <v>55</v>
      </c>
      <c r="M7732" s="20" t="s">
        <v>83</v>
      </c>
      <c r="N7732" s="26"/>
      <c r="O7732" s="20" t="s">
        <v>56</v>
      </c>
      <c r="P7732" t="str">
        <f t="shared" si="120"/>
        <v>INSERT INTO @DataTable (Deal, AdvanceDate, PROV, DealPurpose, RateType, BEACON, LTV, TDS, GDS, InsuranceType, PrincipalBalance, OccupancyType, AccountStatus, Closed_Date, DelinquencyBucket) VALUES (7731, '2016-06-24', 'SK', 'Purchase', 'Fixed', 709, 90, 35.25, 25.87, 'HiRatio', 308054.33, 'Owner-Occupied', 'Open', '1900-01-00', 'Current');</v>
      </c>
    </row>
    <row r="7733" spans="1:16" x14ac:dyDescent="0.35">
      <c r="A7733" s="22">
        <v>7732</v>
      </c>
      <c r="B7733" s="21">
        <v>41046</v>
      </c>
      <c r="C7733" s="22" t="s">
        <v>58</v>
      </c>
      <c r="D7733" s="22" t="s">
        <v>52</v>
      </c>
      <c r="E7733" s="22" t="s">
        <v>53</v>
      </c>
      <c r="F7733" s="22">
        <v>740</v>
      </c>
      <c r="G7733" s="22">
        <v>83.79</v>
      </c>
      <c r="H7733" s="22">
        <v>24.43</v>
      </c>
      <c r="I7733" s="22">
        <v>17.93</v>
      </c>
      <c r="J7733" s="22" t="s">
        <v>60</v>
      </c>
      <c r="K7733" s="23">
        <v>218948.11</v>
      </c>
      <c r="L7733" s="23" t="s">
        <v>55</v>
      </c>
      <c r="M7733" s="23" t="s">
        <v>83</v>
      </c>
      <c r="N7733" s="27"/>
      <c r="O7733" s="23" t="s">
        <v>56</v>
      </c>
      <c r="P7733" t="str">
        <f t="shared" si="120"/>
        <v>INSERT INTO @DataTable (Deal, AdvanceDate, PROV, DealPurpose, RateType, BEACON, LTV, TDS, GDS, InsuranceType, PrincipalBalance, OccupancyType, AccountStatus, Closed_Date, DelinquencyBucket) VALUES (7732, '2012-05-17', 'BC', 'Refinance External', 'Fixed', 740, 83.79, 24.43, 17.93, 'HiRatio', 218948.11, 'Owner-Occupied', 'Open', '1900-01-00', 'Current');</v>
      </c>
    </row>
    <row r="7734" spans="1:16" x14ac:dyDescent="0.35">
      <c r="A7734" s="19">
        <v>7733</v>
      </c>
      <c r="B7734" s="18">
        <v>42156</v>
      </c>
      <c r="C7734" s="19" t="s">
        <v>57</v>
      </c>
      <c r="D7734" s="19" t="s">
        <v>61</v>
      </c>
      <c r="E7734" s="19" t="s">
        <v>53</v>
      </c>
      <c r="F7734" s="19">
        <v>792</v>
      </c>
      <c r="G7734" s="19">
        <v>77.150000000000006</v>
      </c>
      <c r="H7734" s="19">
        <v>32.43</v>
      </c>
      <c r="I7734" s="19">
        <v>26.98</v>
      </c>
      <c r="J7734" s="19" t="s">
        <v>54</v>
      </c>
      <c r="K7734" s="20">
        <v>645180.1</v>
      </c>
      <c r="L7734" s="20" t="s">
        <v>55</v>
      </c>
      <c r="M7734" s="20" t="s">
        <v>83</v>
      </c>
      <c r="N7734" s="26"/>
      <c r="O7734" s="20" t="s">
        <v>56</v>
      </c>
      <c r="P7734" t="str">
        <f t="shared" si="120"/>
        <v>INSERT INTO @DataTable (Deal, AdvanceDate, PROV, DealPurpose, RateType, BEACON, LTV, TDS, GDS, InsuranceType, PrincipalBalance, OccupancyType, AccountStatus, Closed_Date, DelinquencyBucket) VALUES (7733, '2015-06-01', 'ON', 'Purchase', 'Fixed', 792, 77.15, 32.43, 26.98, 'Conv', 645180.1, 'Owner-Occupied', 'Open', '1900-01-00', 'Current');</v>
      </c>
    </row>
    <row r="7735" spans="1:16" x14ac:dyDescent="0.35">
      <c r="A7735" s="22">
        <v>7734</v>
      </c>
      <c r="B7735" s="21">
        <v>42432</v>
      </c>
      <c r="C7735" s="22" t="s">
        <v>57</v>
      </c>
      <c r="D7735" s="22" t="s">
        <v>61</v>
      </c>
      <c r="E7735" s="22" t="s">
        <v>53</v>
      </c>
      <c r="F7735" s="22">
        <v>741</v>
      </c>
      <c r="G7735" s="22">
        <v>69.62</v>
      </c>
      <c r="H7735" s="22">
        <v>36.11</v>
      </c>
      <c r="I7735" s="22">
        <v>35.630000000000003</v>
      </c>
      <c r="J7735" s="22" t="s">
        <v>54</v>
      </c>
      <c r="K7735" s="23">
        <v>269898.87</v>
      </c>
      <c r="L7735" s="23" t="s">
        <v>55</v>
      </c>
      <c r="M7735" s="23" t="s">
        <v>83</v>
      </c>
      <c r="N7735" s="27"/>
      <c r="O7735" s="23" t="s">
        <v>56</v>
      </c>
      <c r="P7735" t="str">
        <f t="shared" si="120"/>
        <v>INSERT INTO @DataTable (Deal, AdvanceDate, PROV, DealPurpose, RateType, BEACON, LTV, TDS, GDS, InsuranceType, PrincipalBalance, OccupancyType, AccountStatus, Closed_Date, DelinquencyBucket) VALUES (7734, '2016-03-03', 'ON', 'Purchase', 'Fixed', 741, 69.62, 36.11, 35.63, 'Conv', 269898.87, 'Owner-Occupied', 'Open', '1900-01-00', 'Current');</v>
      </c>
    </row>
    <row r="7736" spans="1:16" x14ac:dyDescent="0.35">
      <c r="A7736" s="19">
        <v>7735</v>
      </c>
      <c r="B7736" s="18">
        <v>41382</v>
      </c>
      <c r="C7736" s="19" t="s">
        <v>57</v>
      </c>
      <c r="D7736" s="19" t="s">
        <v>61</v>
      </c>
      <c r="E7736" s="19" t="s">
        <v>53</v>
      </c>
      <c r="F7736" s="19">
        <v>740</v>
      </c>
      <c r="G7736" s="19">
        <v>90.65</v>
      </c>
      <c r="H7736" s="19">
        <v>36.729999999999997</v>
      </c>
      <c r="I7736" s="19">
        <v>20.149999999999999</v>
      </c>
      <c r="J7736" s="19" t="s">
        <v>60</v>
      </c>
      <c r="K7736" s="20">
        <v>271404.23</v>
      </c>
      <c r="L7736" s="20" t="s">
        <v>55</v>
      </c>
      <c r="M7736" s="20" t="s">
        <v>83</v>
      </c>
      <c r="N7736" s="26"/>
      <c r="O7736" s="20" t="s">
        <v>56</v>
      </c>
      <c r="P7736" t="str">
        <f t="shared" si="120"/>
        <v>INSERT INTO @DataTable (Deal, AdvanceDate, PROV, DealPurpose, RateType, BEACON, LTV, TDS, GDS, InsuranceType, PrincipalBalance, OccupancyType, AccountStatus, Closed_Date, DelinquencyBucket) VALUES (7735, '2013-04-18', 'ON', 'Purchase', 'Fixed', 740, 90.65, 36.73, 20.15, 'HiRatio', 271404.23, 'Owner-Occupied', 'Open', '1900-01-00', 'Current');</v>
      </c>
    </row>
    <row r="7737" spans="1:16" x14ac:dyDescent="0.35">
      <c r="A7737" s="22">
        <v>7736</v>
      </c>
      <c r="B7737" s="21">
        <v>42033</v>
      </c>
      <c r="C7737" s="22" t="s">
        <v>57</v>
      </c>
      <c r="D7737" s="22" t="s">
        <v>52</v>
      </c>
      <c r="E7737" s="22" t="s">
        <v>53</v>
      </c>
      <c r="F7737" s="22">
        <v>710</v>
      </c>
      <c r="G7737" s="22">
        <v>80</v>
      </c>
      <c r="H7737" s="22">
        <v>24.06</v>
      </c>
      <c r="I7737" s="22">
        <v>22.74</v>
      </c>
      <c r="J7737" s="22" t="s">
        <v>54</v>
      </c>
      <c r="K7737" s="23">
        <v>294986.42</v>
      </c>
      <c r="L7737" s="23" t="s">
        <v>55</v>
      </c>
      <c r="M7737" s="23" t="s">
        <v>83</v>
      </c>
      <c r="N7737" s="27"/>
      <c r="O7737" s="23" t="s">
        <v>56</v>
      </c>
      <c r="P7737" t="str">
        <f t="shared" si="120"/>
        <v>INSERT INTO @DataTable (Deal, AdvanceDate, PROV, DealPurpose, RateType, BEACON, LTV, TDS, GDS, InsuranceType, PrincipalBalance, OccupancyType, AccountStatus, Closed_Date, DelinquencyBucket) VALUES (7736, '2015-01-29', 'ON', 'Refinance External', 'Fixed', 710, 80, 24.06, 22.74, 'Conv', 294986.42, 'Owner-Occupied', 'Open', '1900-01-00', 'Current');</v>
      </c>
    </row>
    <row r="7738" spans="1:16" x14ac:dyDescent="0.35">
      <c r="A7738" s="19">
        <v>7737</v>
      </c>
      <c r="B7738" s="18">
        <v>41148</v>
      </c>
      <c r="C7738" s="19" t="s">
        <v>57</v>
      </c>
      <c r="D7738" s="19" t="s">
        <v>52</v>
      </c>
      <c r="E7738" s="19" t="s">
        <v>53</v>
      </c>
      <c r="F7738" s="19">
        <v>716</v>
      </c>
      <c r="G7738" s="19">
        <v>80</v>
      </c>
      <c r="H7738" s="19">
        <v>34.96</v>
      </c>
      <c r="I7738" s="19">
        <v>31.12</v>
      </c>
      <c r="J7738" s="19" t="s">
        <v>54</v>
      </c>
      <c r="K7738" s="20">
        <v>261536.58</v>
      </c>
      <c r="L7738" s="20" t="s">
        <v>62</v>
      </c>
      <c r="M7738" s="20" t="s">
        <v>83</v>
      </c>
      <c r="N7738" s="26"/>
      <c r="O7738" s="20" t="s">
        <v>56</v>
      </c>
      <c r="P7738" t="str">
        <f t="shared" si="120"/>
        <v>INSERT INTO @DataTable (Deal, AdvanceDate, PROV, DealPurpose, RateType, BEACON, LTV, TDS, GDS, InsuranceType, PrincipalBalance, OccupancyType, AccountStatus, Closed_Date, DelinquencyBucket) VALUES (7737, '2012-08-27', 'ON', 'Refinance External', 'Fixed', 716, 80, 34.96, 31.12, 'Conv', 261536.58, 'Rental', 'Open', '1900-01-00', 'Current');</v>
      </c>
    </row>
    <row r="7739" spans="1:16" x14ac:dyDescent="0.35">
      <c r="A7739" s="22">
        <v>7738</v>
      </c>
      <c r="B7739" s="21">
        <v>42458</v>
      </c>
      <c r="C7739" s="22" t="s">
        <v>57</v>
      </c>
      <c r="D7739" s="22" t="s">
        <v>52</v>
      </c>
      <c r="E7739" s="22" t="s">
        <v>53</v>
      </c>
      <c r="F7739" s="22">
        <v>757</v>
      </c>
      <c r="G7739" s="22">
        <v>59.09</v>
      </c>
      <c r="H7739" s="22">
        <v>34</v>
      </c>
      <c r="I7739" s="22">
        <v>32.69</v>
      </c>
      <c r="J7739" s="22" t="s">
        <v>54</v>
      </c>
      <c r="K7739" s="23">
        <v>510356.8</v>
      </c>
      <c r="L7739" s="23" t="s">
        <v>55</v>
      </c>
      <c r="M7739" s="23" t="s">
        <v>83</v>
      </c>
      <c r="N7739" s="27"/>
      <c r="O7739" s="23" t="s">
        <v>56</v>
      </c>
      <c r="P7739" t="str">
        <f t="shared" si="120"/>
        <v>INSERT INTO @DataTable (Deal, AdvanceDate, PROV, DealPurpose, RateType, BEACON, LTV, TDS, GDS, InsuranceType, PrincipalBalance, OccupancyType, AccountStatus, Closed_Date, DelinquencyBucket) VALUES (7738, '2016-03-29', 'ON', 'Refinance External', 'Fixed', 757, 59.09, 34, 32.69, 'Conv', 510356.8, 'Owner-Occupied', 'Open', '1900-01-00', 'Current');</v>
      </c>
    </row>
    <row r="7740" spans="1:16" x14ac:dyDescent="0.35">
      <c r="A7740" s="19">
        <v>7739</v>
      </c>
      <c r="B7740" s="18">
        <v>42310</v>
      </c>
      <c r="C7740" s="19" t="s">
        <v>57</v>
      </c>
      <c r="D7740" s="19" t="s">
        <v>61</v>
      </c>
      <c r="E7740" s="19" t="s">
        <v>40</v>
      </c>
      <c r="F7740" s="19">
        <v>726</v>
      </c>
      <c r="G7740" s="19">
        <v>91.48</v>
      </c>
      <c r="H7740" s="19">
        <v>30.28</v>
      </c>
      <c r="I7740" s="19">
        <v>20.440000000000001</v>
      </c>
      <c r="J7740" s="19" t="s">
        <v>60</v>
      </c>
      <c r="K7740" s="20">
        <v>244727.73</v>
      </c>
      <c r="L7740" s="20" t="s">
        <v>55</v>
      </c>
      <c r="M7740" s="20" t="s">
        <v>83</v>
      </c>
      <c r="N7740" s="26"/>
      <c r="O7740" s="20" t="s">
        <v>56</v>
      </c>
      <c r="P7740" t="str">
        <f t="shared" si="120"/>
        <v>INSERT INTO @DataTable (Deal, AdvanceDate, PROV, DealPurpose, RateType, BEACON, LTV, TDS, GDS, InsuranceType, PrincipalBalance, OccupancyType, AccountStatus, Closed_Date, DelinquencyBucket) VALUES (7739, '2015-11-02', 'ON', 'Purchase', 'ARM', 726, 91.48, 30.28, 20.44, 'HiRatio', 244727.73, 'Owner-Occupied', 'Open', '1900-01-00', 'Current');</v>
      </c>
    </row>
    <row r="7741" spans="1:16" x14ac:dyDescent="0.35">
      <c r="A7741" s="22">
        <v>7740</v>
      </c>
      <c r="B7741" s="21">
        <v>41746</v>
      </c>
      <c r="C7741" s="22" t="s">
        <v>57</v>
      </c>
      <c r="D7741" s="22" t="s">
        <v>52</v>
      </c>
      <c r="E7741" s="22" t="s">
        <v>40</v>
      </c>
      <c r="F7741" s="22">
        <v>799</v>
      </c>
      <c r="G7741" s="22">
        <v>47.23</v>
      </c>
      <c r="H7741" s="22">
        <v>33.11</v>
      </c>
      <c r="I7741" s="22">
        <v>32.6</v>
      </c>
      <c r="J7741" s="22" t="s">
        <v>54</v>
      </c>
      <c r="K7741" s="23">
        <v>0</v>
      </c>
      <c r="L7741" s="23" t="s">
        <v>55</v>
      </c>
      <c r="M7741" s="23" t="s">
        <v>84</v>
      </c>
      <c r="N7741" s="27">
        <v>42069</v>
      </c>
      <c r="O7741" s="23" t="s">
        <v>56</v>
      </c>
      <c r="P7741" t="str">
        <f t="shared" si="120"/>
        <v>INSERT INTO @DataTable (Deal, AdvanceDate, PROV, DealPurpose, RateType, BEACON, LTV, TDS, GDS, InsuranceType, PrincipalBalance, OccupancyType, AccountStatus, Closed_Date, DelinquencyBucket) VALUES (7740, '2014-04-17', 'ON', 'Refinance External', 'ARM', 799, 47.23, 33.11, 32.6, 'Conv', 0, 'Owner-Occupied', 'Closed', '2015-03-06', 'Current');</v>
      </c>
    </row>
    <row r="7742" spans="1:16" x14ac:dyDescent="0.35">
      <c r="A7742" s="19">
        <v>7741</v>
      </c>
      <c r="B7742" s="18">
        <v>42151</v>
      </c>
      <c r="C7742" s="19" t="s">
        <v>58</v>
      </c>
      <c r="D7742" s="19" t="s">
        <v>61</v>
      </c>
      <c r="E7742" s="19" t="s">
        <v>40</v>
      </c>
      <c r="F7742" s="19">
        <v>776</v>
      </c>
      <c r="G7742" s="19">
        <v>80</v>
      </c>
      <c r="H7742" s="19">
        <v>40.08</v>
      </c>
      <c r="I7742" s="19">
        <v>11.6</v>
      </c>
      <c r="J7742" s="19" t="s">
        <v>54</v>
      </c>
      <c r="K7742" s="20">
        <v>181647.73</v>
      </c>
      <c r="L7742" s="20" t="s">
        <v>55</v>
      </c>
      <c r="M7742" s="20" t="s">
        <v>83</v>
      </c>
      <c r="N7742" s="26"/>
      <c r="O7742" s="20" t="s">
        <v>56</v>
      </c>
      <c r="P7742" t="str">
        <f t="shared" si="120"/>
        <v>INSERT INTO @DataTable (Deal, AdvanceDate, PROV, DealPurpose, RateType, BEACON, LTV, TDS, GDS, InsuranceType, PrincipalBalance, OccupancyType, AccountStatus, Closed_Date, DelinquencyBucket) VALUES (7741, '2015-05-27', 'BC', 'Purchase', 'ARM', 776, 80, 40.08, 11.6, 'Conv', 181647.73, 'Owner-Occupied', 'Open', '1900-01-00', 'Current');</v>
      </c>
    </row>
    <row r="7743" spans="1:16" x14ac:dyDescent="0.35">
      <c r="A7743" s="22">
        <v>7742</v>
      </c>
      <c r="B7743" s="21">
        <v>42017</v>
      </c>
      <c r="C7743" s="22" t="s">
        <v>57</v>
      </c>
      <c r="D7743" s="22" t="s">
        <v>52</v>
      </c>
      <c r="E7743" s="22" t="s">
        <v>53</v>
      </c>
      <c r="F7743" s="22">
        <v>695</v>
      </c>
      <c r="G7743" s="22">
        <v>73.44</v>
      </c>
      <c r="H7743" s="22">
        <v>43.74</v>
      </c>
      <c r="I7743" s="22">
        <v>38.83</v>
      </c>
      <c r="J7743" s="22" t="s">
        <v>54</v>
      </c>
      <c r="K7743" s="23">
        <v>443202</v>
      </c>
      <c r="L7743" s="23" t="s">
        <v>55</v>
      </c>
      <c r="M7743" s="23" t="s">
        <v>83</v>
      </c>
      <c r="N7743" s="27"/>
      <c r="O7743" s="23" t="s">
        <v>56</v>
      </c>
      <c r="P7743" t="str">
        <f t="shared" si="120"/>
        <v>INSERT INTO @DataTable (Deal, AdvanceDate, PROV, DealPurpose, RateType, BEACON, LTV, TDS, GDS, InsuranceType, PrincipalBalance, OccupancyType, AccountStatus, Closed_Date, DelinquencyBucket) VALUES (7742, '2015-01-13', 'ON', 'Refinance External', 'Fixed', 695, 73.44, 43.74, 38.83, 'Conv', 443202, 'Owner-Occupied', 'Open', '1900-01-00', 'Current');</v>
      </c>
    </row>
    <row r="7744" spans="1:16" x14ac:dyDescent="0.35">
      <c r="A7744" s="19">
        <v>7743</v>
      </c>
      <c r="B7744" s="18">
        <v>41851</v>
      </c>
      <c r="C7744" s="19" t="s">
        <v>57</v>
      </c>
      <c r="D7744" s="19" t="s">
        <v>61</v>
      </c>
      <c r="E7744" s="19" t="s">
        <v>53</v>
      </c>
      <c r="F7744" s="19">
        <v>826</v>
      </c>
      <c r="G7744" s="19">
        <v>95</v>
      </c>
      <c r="H7744" s="19">
        <v>34.21</v>
      </c>
      <c r="I7744" s="19">
        <v>33.85</v>
      </c>
      <c r="J7744" s="19" t="s">
        <v>60</v>
      </c>
      <c r="K7744" s="20">
        <v>0</v>
      </c>
      <c r="L7744" s="20" t="s">
        <v>55</v>
      </c>
      <c r="M7744" s="20" t="s">
        <v>84</v>
      </c>
      <c r="N7744" s="26">
        <v>42310</v>
      </c>
      <c r="O7744" s="20" t="s">
        <v>56</v>
      </c>
      <c r="P7744" t="str">
        <f t="shared" si="120"/>
        <v>INSERT INTO @DataTable (Deal, AdvanceDate, PROV, DealPurpose, RateType, BEACON, LTV, TDS, GDS, InsuranceType, PrincipalBalance, OccupancyType, AccountStatus, Closed_Date, DelinquencyBucket) VALUES (7743, '2014-07-31', 'ON', 'Purchase', 'Fixed', 826, 95, 34.21, 33.85, 'HiRatio', 0, 'Owner-Occupied', 'Closed', '2015-11-02', 'Current');</v>
      </c>
    </row>
    <row r="7745" spans="1:16" x14ac:dyDescent="0.35">
      <c r="A7745" s="22">
        <v>7744</v>
      </c>
      <c r="B7745" s="21">
        <v>41109</v>
      </c>
      <c r="C7745" s="22" t="s">
        <v>57</v>
      </c>
      <c r="D7745" s="22" t="s">
        <v>59</v>
      </c>
      <c r="E7745" s="22" t="s">
        <v>40</v>
      </c>
      <c r="F7745" s="22">
        <v>740</v>
      </c>
      <c r="G7745" s="22">
        <v>71.53</v>
      </c>
      <c r="H7745" s="22">
        <v>27.79</v>
      </c>
      <c r="I7745" s="22">
        <v>22.71</v>
      </c>
      <c r="J7745" s="22" t="s">
        <v>54</v>
      </c>
      <c r="K7745" s="23">
        <v>0</v>
      </c>
      <c r="L7745" s="23" t="s">
        <v>55</v>
      </c>
      <c r="M7745" s="23" t="s">
        <v>84</v>
      </c>
      <c r="N7745" s="27">
        <v>41372</v>
      </c>
      <c r="O7745" s="23" t="s">
        <v>56</v>
      </c>
      <c r="P7745" t="str">
        <f t="shared" si="120"/>
        <v>INSERT INTO @DataTable (Deal, AdvanceDate, PROV, DealPurpose, RateType, BEACON, LTV, TDS, GDS, InsuranceType, PrincipalBalance, OccupancyType, AccountStatus, Closed_Date, DelinquencyBucket) VALUES (7744, '2012-07-19', 'ON', 'Transfer', 'ARM', 740, 71.53, 27.79, 22.71, 'Conv', 0, 'Owner-Occupied', 'Closed', '2013-04-08', 'Current');</v>
      </c>
    </row>
    <row r="7746" spans="1:16" x14ac:dyDescent="0.35">
      <c r="A7746" s="19">
        <v>7745</v>
      </c>
      <c r="B7746" s="18">
        <v>41955</v>
      </c>
      <c r="C7746" s="19" t="s">
        <v>58</v>
      </c>
      <c r="D7746" s="19" t="s">
        <v>61</v>
      </c>
      <c r="E7746" s="19" t="s">
        <v>40</v>
      </c>
      <c r="F7746" s="19">
        <v>782</v>
      </c>
      <c r="G7746" s="19">
        <v>79.41</v>
      </c>
      <c r="H7746" s="19">
        <v>21.67</v>
      </c>
      <c r="I7746" s="19">
        <v>20.95</v>
      </c>
      <c r="J7746" s="19" t="s">
        <v>54</v>
      </c>
      <c r="K7746" s="20">
        <v>247363.01</v>
      </c>
      <c r="L7746" s="20" t="s">
        <v>55</v>
      </c>
      <c r="M7746" s="20" t="s">
        <v>83</v>
      </c>
      <c r="N7746" s="26"/>
      <c r="O7746" s="20" t="s">
        <v>56</v>
      </c>
      <c r="P7746" t="str">
        <f t="shared" si="120"/>
        <v>INSERT INTO @DataTable (Deal, AdvanceDate, PROV, DealPurpose, RateType, BEACON, LTV, TDS, GDS, InsuranceType, PrincipalBalance, OccupancyType, AccountStatus, Closed_Date, DelinquencyBucket) VALUES (7745, '2014-11-12', 'BC', 'Purchase', 'ARM', 782, 79.41, 21.67, 20.95, 'Conv', 247363.01, 'Owner-Occupied', 'Open', '1900-01-00', 'Current');</v>
      </c>
    </row>
    <row r="7747" spans="1:16" x14ac:dyDescent="0.35">
      <c r="A7747" s="22">
        <v>7746</v>
      </c>
      <c r="B7747" s="21">
        <v>41876</v>
      </c>
      <c r="C7747" s="22" t="s">
        <v>58</v>
      </c>
      <c r="D7747" s="22" t="s">
        <v>61</v>
      </c>
      <c r="E7747" s="22" t="s">
        <v>53</v>
      </c>
      <c r="F7747" s="22">
        <v>820</v>
      </c>
      <c r="G7747" s="22">
        <v>77.55</v>
      </c>
      <c r="H7747" s="22">
        <v>35.11</v>
      </c>
      <c r="I7747" s="22">
        <v>33.450000000000003</v>
      </c>
      <c r="J7747" s="22" t="s">
        <v>54</v>
      </c>
      <c r="K7747" s="23">
        <v>59210.9</v>
      </c>
      <c r="L7747" s="23" t="s">
        <v>55</v>
      </c>
      <c r="M7747" s="23" t="s">
        <v>83</v>
      </c>
      <c r="N7747" s="27"/>
      <c r="O7747" s="23" t="s">
        <v>56</v>
      </c>
      <c r="P7747" t="str">
        <f t="shared" ref="P7747:P7810" si="121">"INSERT INTO @DataTable (Deal, AdvanceDate, PROV, DealPurpose, RateType, BEACON, LTV, TDS, GDS, InsuranceType, PrincipalBalance, OccupancyType, AccountStatus, Closed_Date, DelinquencyBucket) VALUES (" &amp; A7747 &amp; ", " &amp; "'" &amp; TEXT(B7747, "yyyy-mm-dd") &amp; "', '" &amp; C7747 &amp; "', '" &amp; D7747 &amp; "', '" &amp; E7747 &amp; "', " &amp; F7747 &amp; ", " &amp; G7747 &amp; ", " &amp; H7747 &amp; ", " &amp; I7747 &amp; ", '" &amp; J7747 &amp; "', " &amp; K7747 &amp; ", '" &amp; L7747 &amp; "', '" &amp; M7747 &amp; "', '" &amp;TEXT(N7747, "yyyy-mm-dd") &amp; "', '" &amp; O7747 &amp; "');"</f>
        <v>INSERT INTO @DataTable (Deal, AdvanceDate, PROV, DealPurpose, RateType, BEACON, LTV, TDS, GDS, InsuranceType, PrincipalBalance, OccupancyType, AccountStatus, Closed_Date, DelinquencyBucket) VALUES (7746, '2014-08-25', 'BC', 'Purchase', 'Fixed', 820, 77.55, 35.11, 33.45, 'Conv', 59210.9, 'Owner-Occupied', 'Open', '1900-01-00', 'Current');</v>
      </c>
    </row>
    <row r="7748" spans="1:16" x14ac:dyDescent="0.35">
      <c r="A7748" s="19">
        <v>7747</v>
      </c>
      <c r="B7748" s="18">
        <v>41425</v>
      </c>
      <c r="C7748" s="19" t="s">
        <v>57</v>
      </c>
      <c r="D7748" s="19" t="s">
        <v>61</v>
      </c>
      <c r="E7748" s="19" t="s">
        <v>53</v>
      </c>
      <c r="F7748" s="19">
        <v>639</v>
      </c>
      <c r="G7748" s="19">
        <v>90</v>
      </c>
      <c r="H7748" s="19">
        <v>28.98</v>
      </c>
      <c r="I7748" s="19">
        <v>27.21</v>
      </c>
      <c r="J7748" s="19" t="s">
        <v>60</v>
      </c>
      <c r="K7748" s="20">
        <v>0</v>
      </c>
      <c r="L7748" s="20" t="s">
        <v>55</v>
      </c>
      <c r="M7748" s="20" t="s">
        <v>84</v>
      </c>
      <c r="N7748" s="26">
        <v>42677</v>
      </c>
      <c r="O7748" s="20" t="s">
        <v>56</v>
      </c>
      <c r="P7748" t="str">
        <f t="shared" si="121"/>
        <v>INSERT INTO @DataTable (Deal, AdvanceDate, PROV, DealPurpose, RateType, BEACON, LTV, TDS, GDS, InsuranceType, PrincipalBalance, OccupancyType, AccountStatus, Closed_Date, DelinquencyBucket) VALUES (7747, '2013-05-31', 'ON', 'Purchase', 'Fixed', 639, 90, 28.98, 27.21, 'HiRatio', 0, 'Owner-Occupied', 'Closed', '2016-11-03', 'Current');</v>
      </c>
    </row>
    <row r="7749" spans="1:16" x14ac:dyDescent="0.35">
      <c r="A7749" s="22">
        <v>7748</v>
      </c>
      <c r="B7749" s="21">
        <v>41719</v>
      </c>
      <c r="C7749" s="22" t="s">
        <v>51</v>
      </c>
      <c r="D7749" s="22" t="s">
        <v>61</v>
      </c>
      <c r="E7749" s="22" t="s">
        <v>53</v>
      </c>
      <c r="F7749" s="22">
        <v>674</v>
      </c>
      <c r="G7749" s="22">
        <v>93.61</v>
      </c>
      <c r="H7749" s="22">
        <v>41.78</v>
      </c>
      <c r="I7749" s="22">
        <v>27.63</v>
      </c>
      <c r="J7749" s="22" t="s">
        <v>60</v>
      </c>
      <c r="K7749" s="23">
        <v>277919.34999999998</v>
      </c>
      <c r="L7749" s="23" t="s">
        <v>55</v>
      </c>
      <c r="M7749" s="23" t="s">
        <v>83</v>
      </c>
      <c r="N7749" s="27"/>
      <c r="O7749" s="23" t="s">
        <v>56</v>
      </c>
      <c r="P7749" t="str">
        <f t="shared" si="121"/>
        <v>INSERT INTO @DataTable (Deal, AdvanceDate, PROV, DealPurpose, RateType, BEACON, LTV, TDS, GDS, InsuranceType, PrincipalBalance, OccupancyType, AccountStatus, Closed_Date, DelinquencyBucket) VALUES (7748, '2014-03-21', 'AB', 'Purchase', 'Fixed', 674, 93.61, 41.78, 27.63, 'HiRatio', 277919.35, 'Owner-Occupied', 'Open', '1900-01-00', 'Current');</v>
      </c>
    </row>
    <row r="7750" spans="1:16" x14ac:dyDescent="0.35">
      <c r="A7750" s="19">
        <v>7749</v>
      </c>
      <c r="B7750" s="18">
        <v>41061</v>
      </c>
      <c r="C7750" s="19" t="s">
        <v>57</v>
      </c>
      <c r="D7750" s="19" t="s">
        <v>61</v>
      </c>
      <c r="E7750" s="19" t="s">
        <v>53</v>
      </c>
      <c r="F7750" s="19">
        <v>759</v>
      </c>
      <c r="G7750" s="19">
        <v>80</v>
      </c>
      <c r="H7750" s="19">
        <v>31.39</v>
      </c>
      <c r="I7750" s="19">
        <v>14.52</v>
      </c>
      <c r="J7750" s="19" t="s">
        <v>54</v>
      </c>
      <c r="K7750" s="20">
        <v>106167.51</v>
      </c>
      <c r="L7750" s="20" t="s">
        <v>62</v>
      </c>
      <c r="M7750" s="20" t="s">
        <v>83</v>
      </c>
      <c r="N7750" s="26"/>
      <c r="O7750" s="20" t="s">
        <v>56</v>
      </c>
      <c r="P7750" t="str">
        <f t="shared" si="121"/>
        <v>INSERT INTO @DataTable (Deal, AdvanceDate, PROV, DealPurpose, RateType, BEACON, LTV, TDS, GDS, InsuranceType, PrincipalBalance, OccupancyType, AccountStatus, Closed_Date, DelinquencyBucket) VALUES (7749, '2012-06-01', 'ON', 'Purchase', 'Fixed', 759, 80, 31.39, 14.52, 'Conv', 106167.51, 'Rental', 'Open', '1900-01-00', 'Current');</v>
      </c>
    </row>
    <row r="7751" spans="1:16" x14ac:dyDescent="0.35">
      <c r="A7751" s="22">
        <v>7750</v>
      </c>
      <c r="B7751" s="21">
        <v>41957</v>
      </c>
      <c r="C7751" s="22" t="s">
        <v>57</v>
      </c>
      <c r="D7751" s="22" t="s">
        <v>61</v>
      </c>
      <c r="E7751" s="22" t="s">
        <v>53</v>
      </c>
      <c r="F7751" s="22">
        <v>700</v>
      </c>
      <c r="G7751" s="22">
        <v>89.57</v>
      </c>
      <c r="H7751" s="22">
        <v>38.049999999999997</v>
      </c>
      <c r="I7751" s="22">
        <v>32.9</v>
      </c>
      <c r="J7751" s="22" t="s">
        <v>60</v>
      </c>
      <c r="K7751" s="23">
        <v>488972.07</v>
      </c>
      <c r="L7751" s="23" t="s">
        <v>55</v>
      </c>
      <c r="M7751" s="23" t="s">
        <v>83</v>
      </c>
      <c r="N7751" s="27"/>
      <c r="O7751" s="23" t="s">
        <v>56</v>
      </c>
      <c r="P7751" t="str">
        <f t="shared" si="121"/>
        <v>INSERT INTO @DataTable (Deal, AdvanceDate, PROV, DealPurpose, RateType, BEACON, LTV, TDS, GDS, InsuranceType, PrincipalBalance, OccupancyType, AccountStatus, Closed_Date, DelinquencyBucket) VALUES (7750, '2014-11-14', 'ON', 'Purchase', 'Fixed', 700, 89.57, 38.05, 32.9, 'HiRatio', 488972.07, 'Owner-Occupied', 'Open', '1900-01-00', 'Current');</v>
      </c>
    </row>
    <row r="7752" spans="1:16" x14ac:dyDescent="0.35">
      <c r="A7752" s="19">
        <v>7751</v>
      </c>
      <c r="B7752" s="18">
        <v>41862</v>
      </c>
      <c r="C7752" s="19" t="s">
        <v>57</v>
      </c>
      <c r="D7752" s="19" t="s">
        <v>61</v>
      </c>
      <c r="E7752" s="19" t="s">
        <v>53</v>
      </c>
      <c r="F7752" s="19">
        <v>747</v>
      </c>
      <c r="G7752" s="19">
        <v>85</v>
      </c>
      <c r="H7752" s="19">
        <v>39.92</v>
      </c>
      <c r="I7752" s="19">
        <v>20.57</v>
      </c>
      <c r="J7752" s="19" t="s">
        <v>60</v>
      </c>
      <c r="K7752" s="20">
        <v>238477.43</v>
      </c>
      <c r="L7752" s="20" t="s">
        <v>55</v>
      </c>
      <c r="M7752" s="20" t="s">
        <v>83</v>
      </c>
      <c r="N7752" s="26"/>
      <c r="O7752" s="20" t="s">
        <v>56</v>
      </c>
      <c r="P7752" t="str">
        <f t="shared" si="121"/>
        <v>INSERT INTO @DataTable (Deal, AdvanceDate, PROV, DealPurpose, RateType, BEACON, LTV, TDS, GDS, InsuranceType, PrincipalBalance, OccupancyType, AccountStatus, Closed_Date, DelinquencyBucket) VALUES (7751, '2014-08-11', 'ON', 'Purchase', 'Fixed', 747, 85, 39.92, 20.57, 'HiRatio', 238477.43, 'Owner-Occupied', 'Open', '1900-01-00', 'Current');</v>
      </c>
    </row>
    <row r="7753" spans="1:16" x14ac:dyDescent="0.35">
      <c r="A7753" s="22">
        <v>7752</v>
      </c>
      <c r="B7753" s="21">
        <v>41530</v>
      </c>
      <c r="C7753" s="22" t="s">
        <v>57</v>
      </c>
      <c r="D7753" s="22" t="s">
        <v>61</v>
      </c>
      <c r="E7753" s="22" t="s">
        <v>53</v>
      </c>
      <c r="F7753" s="22">
        <v>752</v>
      </c>
      <c r="G7753" s="22">
        <v>95</v>
      </c>
      <c r="H7753" s="22">
        <v>35.869999999999997</v>
      </c>
      <c r="I7753" s="22">
        <v>32.729999999999997</v>
      </c>
      <c r="J7753" s="22" t="s">
        <v>60</v>
      </c>
      <c r="K7753" s="23">
        <v>161811.82</v>
      </c>
      <c r="L7753" s="23" t="s">
        <v>55</v>
      </c>
      <c r="M7753" s="23" t="s">
        <v>83</v>
      </c>
      <c r="N7753" s="27"/>
      <c r="O7753" s="23" t="s">
        <v>56</v>
      </c>
      <c r="P7753" t="str">
        <f t="shared" si="121"/>
        <v>INSERT INTO @DataTable (Deal, AdvanceDate, PROV, DealPurpose, RateType, BEACON, LTV, TDS, GDS, InsuranceType, PrincipalBalance, OccupancyType, AccountStatus, Closed_Date, DelinquencyBucket) VALUES (7752, '2013-09-13', 'ON', 'Purchase', 'Fixed', 752, 95, 35.87, 32.73, 'HiRatio', 161811.82, 'Owner-Occupied', 'Open', '1900-01-00', 'Current');</v>
      </c>
    </row>
    <row r="7754" spans="1:16" x14ac:dyDescent="0.35">
      <c r="A7754" s="19">
        <v>7753</v>
      </c>
      <c r="B7754" s="18">
        <v>42573</v>
      </c>
      <c r="C7754" s="19" t="s">
        <v>63</v>
      </c>
      <c r="D7754" s="19" t="s">
        <v>61</v>
      </c>
      <c r="E7754" s="19" t="s">
        <v>53</v>
      </c>
      <c r="F7754" s="19">
        <v>715</v>
      </c>
      <c r="G7754" s="19">
        <v>95</v>
      </c>
      <c r="H7754" s="19">
        <v>33.51</v>
      </c>
      <c r="I7754" s="19">
        <v>21.01</v>
      </c>
      <c r="J7754" s="19" t="s">
        <v>60</v>
      </c>
      <c r="K7754" s="20">
        <v>147832.07999999999</v>
      </c>
      <c r="L7754" s="20" t="s">
        <v>55</v>
      </c>
      <c r="M7754" s="20" t="s">
        <v>83</v>
      </c>
      <c r="N7754" s="26"/>
      <c r="O7754" s="20" t="s">
        <v>56</v>
      </c>
      <c r="P7754" t="str">
        <f t="shared" si="121"/>
        <v>INSERT INTO @DataTable (Deal, AdvanceDate, PROV, DealPurpose, RateType, BEACON, LTV, TDS, GDS, InsuranceType, PrincipalBalance, OccupancyType, AccountStatus, Closed_Date, DelinquencyBucket) VALUES (7753, '2016-07-22', 'SK', 'Purchase', 'Fixed', 715, 95, 33.51, 21.01, 'HiRatio', 147832.08, 'Owner-Occupied', 'Open', '1900-01-00', 'Current');</v>
      </c>
    </row>
    <row r="7755" spans="1:16" x14ac:dyDescent="0.35">
      <c r="A7755" s="22">
        <v>7754</v>
      </c>
      <c r="B7755" s="21">
        <v>41745</v>
      </c>
      <c r="C7755" s="22" t="s">
        <v>58</v>
      </c>
      <c r="D7755" s="22" t="s">
        <v>59</v>
      </c>
      <c r="E7755" s="22" t="s">
        <v>40</v>
      </c>
      <c r="F7755" s="22">
        <v>749</v>
      </c>
      <c r="G7755" s="22">
        <v>62.53</v>
      </c>
      <c r="H7755" s="22">
        <v>36.85</v>
      </c>
      <c r="I7755" s="22">
        <v>16.18</v>
      </c>
      <c r="J7755" s="22" t="s">
        <v>54</v>
      </c>
      <c r="K7755" s="23">
        <v>0</v>
      </c>
      <c r="L7755" s="23" t="s">
        <v>55</v>
      </c>
      <c r="M7755" s="23" t="s">
        <v>84</v>
      </c>
      <c r="N7755" s="27">
        <v>42352</v>
      </c>
      <c r="O7755" s="23" t="s">
        <v>56</v>
      </c>
      <c r="P7755" t="str">
        <f t="shared" si="121"/>
        <v>INSERT INTO @DataTable (Deal, AdvanceDate, PROV, DealPurpose, RateType, BEACON, LTV, TDS, GDS, InsuranceType, PrincipalBalance, OccupancyType, AccountStatus, Closed_Date, DelinquencyBucket) VALUES (7754, '2014-04-16', 'BC', 'Transfer', 'ARM', 749, 62.53, 36.85, 16.18, 'Conv', 0, 'Owner-Occupied', 'Closed', '2015-12-14', 'Current');</v>
      </c>
    </row>
    <row r="7756" spans="1:16" x14ac:dyDescent="0.35">
      <c r="A7756" s="19">
        <v>7755</v>
      </c>
      <c r="B7756" s="18">
        <v>41299</v>
      </c>
      <c r="C7756" s="19" t="s">
        <v>63</v>
      </c>
      <c r="D7756" s="19" t="s">
        <v>61</v>
      </c>
      <c r="E7756" s="19" t="s">
        <v>53</v>
      </c>
      <c r="F7756" s="19">
        <v>680</v>
      </c>
      <c r="G7756" s="19">
        <v>95</v>
      </c>
      <c r="H7756" s="19">
        <v>39.99</v>
      </c>
      <c r="I7756" s="19">
        <v>27.5</v>
      </c>
      <c r="J7756" s="19" t="s">
        <v>60</v>
      </c>
      <c r="K7756" s="20">
        <v>237872.81</v>
      </c>
      <c r="L7756" s="20" t="s">
        <v>55</v>
      </c>
      <c r="M7756" s="20" t="s">
        <v>83</v>
      </c>
      <c r="N7756" s="26"/>
      <c r="O7756" s="20" t="s">
        <v>69</v>
      </c>
      <c r="P7756" t="str">
        <f t="shared" si="121"/>
        <v>INSERT INTO @DataTable (Deal, AdvanceDate, PROV, DealPurpose, RateType, BEACON, LTV, TDS, GDS, InsuranceType, PrincipalBalance, OccupancyType, AccountStatus, Closed_Date, DelinquencyBucket) VALUES (7755, '2013-01-25', 'SK', 'Purchase', 'Fixed', 680, 95, 39.99, 27.5, 'HiRatio', 237872.81, 'Owner-Occupied', 'Open', '1900-01-00', '0-29');</v>
      </c>
    </row>
    <row r="7757" spans="1:16" x14ac:dyDescent="0.35">
      <c r="A7757" s="22">
        <v>7756</v>
      </c>
      <c r="B7757" s="21">
        <v>41739</v>
      </c>
      <c r="C7757" s="22" t="s">
        <v>57</v>
      </c>
      <c r="D7757" s="22" t="s">
        <v>61</v>
      </c>
      <c r="E7757" s="22" t="s">
        <v>53</v>
      </c>
      <c r="F7757" s="22">
        <v>707</v>
      </c>
      <c r="G7757" s="22">
        <v>92.09</v>
      </c>
      <c r="H7757" s="22">
        <v>36.450000000000003</v>
      </c>
      <c r="I7757" s="22">
        <v>34.56</v>
      </c>
      <c r="J7757" s="22" t="s">
        <v>60</v>
      </c>
      <c r="K7757" s="23">
        <v>281783.08</v>
      </c>
      <c r="L7757" s="23" t="s">
        <v>55</v>
      </c>
      <c r="M7757" s="23" t="s">
        <v>83</v>
      </c>
      <c r="N7757" s="27"/>
      <c r="O7757" s="23" t="s">
        <v>56</v>
      </c>
      <c r="P7757" t="str">
        <f t="shared" si="121"/>
        <v>INSERT INTO @DataTable (Deal, AdvanceDate, PROV, DealPurpose, RateType, BEACON, LTV, TDS, GDS, InsuranceType, PrincipalBalance, OccupancyType, AccountStatus, Closed_Date, DelinquencyBucket) VALUES (7756, '2014-04-10', 'ON', 'Purchase', 'Fixed', 707, 92.09, 36.45, 34.56, 'HiRatio', 281783.08, 'Owner-Occupied', 'Open', '1900-01-00', 'Current');</v>
      </c>
    </row>
    <row r="7758" spans="1:16" x14ac:dyDescent="0.35">
      <c r="A7758" s="19">
        <v>7757</v>
      </c>
      <c r="B7758" s="18">
        <v>42597</v>
      </c>
      <c r="C7758" s="19" t="s">
        <v>57</v>
      </c>
      <c r="D7758" s="19" t="s">
        <v>61</v>
      </c>
      <c r="E7758" s="19" t="s">
        <v>53</v>
      </c>
      <c r="F7758" s="19">
        <v>748</v>
      </c>
      <c r="G7758" s="19">
        <v>95</v>
      </c>
      <c r="H7758" s="19">
        <v>41.4</v>
      </c>
      <c r="I7758" s="19">
        <v>33.39</v>
      </c>
      <c r="J7758" s="19" t="s">
        <v>60</v>
      </c>
      <c r="K7758" s="20">
        <v>244084.42</v>
      </c>
      <c r="L7758" s="20" t="s">
        <v>55</v>
      </c>
      <c r="M7758" s="20" t="s">
        <v>83</v>
      </c>
      <c r="N7758" s="26"/>
      <c r="O7758" s="20" t="s">
        <v>56</v>
      </c>
      <c r="P7758" t="str">
        <f t="shared" si="121"/>
        <v>INSERT INTO @DataTable (Deal, AdvanceDate, PROV, DealPurpose, RateType, BEACON, LTV, TDS, GDS, InsuranceType, PrincipalBalance, OccupancyType, AccountStatus, Closed_Date, DelinquencyBucket) VALUES (7757, '2016-08-15', 'ON', 'Purchase', 'Fixed', 748, 95, 41.4, 33.39, 'HiRatio', 244084.42, 'Owner-Occupied', 'Open', '1900-01-00', 'Current');</v>
      </c>
    </row>
    <row r="7759" spans="1:16" x14ac:dyDescent="0.35">
      <c r="A7759" s="22">
        <v>7758</v>
      </c>
      <c r="B7759" s="21">
        <v>42228</v>
      </c>
      <c r="C7759" s="22" t="s">
        <v>57</v>
      </c>
      <c r="D7759" s="22" t="s">
        <v>52</v>
      </c>
      <c r="E7759" s="22" t="s">
        <v>40</v>
      </c>
      <c r="F7759" s="22">
        <v>788</v>
      </c>
      <c r="G7759" s="22">
        <v>63</v>
      </c>
      <c r="H7759" s="22">
        <v>21.14</v>
      </c>
      <c r="I7759" s="22">
        <v>8.41</v>
      </c>
      <c r="J7759" s="22" t="s">
        <v>54</v>
      </c>
      <c r="K7759" s="23">
        <v>116322.85</v>
      </c>
      <c r="L7759" s="23" t="s">
        <v>55</v>
      </c>
      <c r="M7759" s="23" t="s">
        <v>83</v>
      </c>
      <c r="N7759" s="27"/>
      <c r="O7759" s="23" t="s">
        <v>56</v>
      </c>
      <c r="P7759" t="str">
        <f t="shared" si="121"/>
        <v>INSERT INTO @DataTable (Deal, AdvanceDate, PROV, DealPurpose, RateType, BEACON, LTV, TDS, GDS, InsuranceType, PrincipalBalance, OccupancyType, AccountStatus, Closed_Date, DelinquencyBucket) VALUES (7758, '2015-08-12', 'ON', 'Refinance External', 'ARM', 788, 63, 21.14, 8.41, 'Conv', 116322.85, 'Owner-Occupied', 'Open', '1900-01-00', 'Current');</v>
      </c>
    </row>
    <row r="7760" spans="1:16" x14ac:dyDescent="0.35">
      <c r="A7760" s="19">
        <v>7759</v>
      </c>
      <c r="B7760" s="18">
        <v>42489</v>
      </c>
      <c r="C7760" s="19" t="s">
        <v>74</v>
      </c>
      <c r="D7760" s="19" t="s">
        <v>61</v>
      </c>
      <c r="E7760" s="19" t="s">
        <v>53</v>
      </c>
      <c r="F7760" s="19">
        <v>804</v>
      </c>
      <c r="G7760" s="19">
        <v>70.8</v>
      </c>
      <c r="H7760" s="19">
        <v>27.15</v>
      </c>
      <c r="I7760" s="19">
        <v>15.13</v>
      </c>
      <c r="J7760" s="19" t="s">
        <v>54</v>
      </c>
      <c r="K7760" s="20">
        <v>238408.68</v>
      </c>
      <c r="L7760" s="20" t="s">
        <v>55</v>
      </c>
      <c r="M7760" s="20" t="s">
        <v>83</v>
      </c>
      <c r="N7760" s="26"/>
      <c r="O7760" s="20" t="s">
        <v>56</v>
      </c>
      <c r="P7760" t="str">
        <f t="shared" si="121"/>
        <v>INSERT INTO @DataTable (Deal, AdvanceDate, PROV, DealPurpose, RateType, BEACON, LTV, TDS, GDS, InsuranceType, PrincipalBalance, OccupancyType, AccountStatus, Closed_Date, DelinquencyBucket) VALUES (7759, '2016-04-29', 'MB', 'Purchase', 'Fixed', 804, 70.8, 27.15, 15.13, 'Conv', 238408.68, 'Owner-Occupied', 'Open', '1900-01-00', 'Current');</v>
      </c>
    </row>
    <row r="7761" spans="1:16" x14ac:dyDescent="0.35">
      <c r="A7761" s="22">
        <v>7760</v>
      </c>
      <c r="B7761" s="21">
        <v>41064</v>
      </c>
      <c r="C7761" s="22" t="s">
        <v>58</v>
      </c>
      <c r="D7761" s="22" t="s">
        <v>61</v>
      </c>
      <c r="E7761" s="22" t="s">
        <v>53</v>
      </c>
      <c r="F7761" s="22">
        <v>791</v>
      </c>
      <c r="G7761" s="22">
        <v>90</v>
      </c>
      <c r="H7761" s="22">
        <v>33.43</v>
      </c>
      <c r="I7761" s="22">
        <v>25.96</v>
      </c>
      <c r="J7761" s="22" t="s">
        <v>60</v>
      </c>
      <c r="K7761" s="23">
        <v>385580.07</v>
      </c>
      <c r="L7761" s="23" t="s">
        <v>55</v>
      </c>
      <c r="M7761" s="23" t="s">
        <v>83</v>
      </c>
      <c r="N7761" s="27"/>
      <c r="O7761" s="23" t="s">
        <v>56</v>
      </c>
      <c r="P7761" t="str">
        <f t="shared" si="121"/>
        <v>INSERT INTO @DataTable (Deal, AdvanceDate, PROV, DealPurpose, RateType, BEACON, LTV, TDS, GDS, InsuranceType, PrincipalBalance, OccupancyType, AccountStatus, Closed_Date, DelinquencyBucket) VALUES (7760, '2012-06-04', 'BC', 'Purchase', 'Fixed', 791, 90, 33.43, 25.96, 'HiRatio', 385580.07, 'Owner-Occupied', 'Open', '1900-01-00', 'Current');</v>
      </c>
    </row>
    <row r="7762" spans="1:16" x14ac:dyDescent="0.35">
      <c r="A7762" s="19">
        <v>7761</v>
      </c>
      <c r="B7762" s="18">
        <v>41726</v>
      </c>
      <c r="C7762" s="19" t="s">
        <v>57</v>
      </c>
      <c r="D7762" s="19" t="s">
        <v>61</v>
      </c>
      <c r="E7762" s="19" t="s">
        <v>53</v>
      </c>
      <c r="F7762" s="19">
        <v>713</v>
      </c>
      <c r="G7762" s="19">
        <v>59.18</v>
      </c>
      <c r="H7762" s="19">
        <v>40.049999999999997</v>
      </c>
      <c r="I7762" s="19">
        <v>20.45</v>
      </c>
      <c r="J7762" s="19" t="s">
        <v>60</v>
      </c>
      <c r="K7762" s="20">
        <v>131518.26999999999</v>
      </c>
      <c r="L7762" s="20" t="s">
        <v>55</v>
      </c>
      <c r="M7762" s="20" t="s">
        <v>83</v>
      </c>
      <c r="N7762" s="26"/>
      <c r="O7762" s="20" t="s">
        <v>56</v>
      </c>
      <c r="P7762" t="str">
        <f t="shared" si="121"/>
        <v>INSERT INTO @DataTable (Deal, AdvanceDate, PROV, DealPurpose, RateType, BEACON, LTV, TDS, GDS, InsuranceType, PrincipalBalance, OccupancyType, AccountStatus, Closed_Date, DelinquencyBucket) VALUES (7761, '2014-03-28', 'ON', 'Purchase', 'Fixed', 713, 59.18, 40.05, 20.45, 'HiRatio', 131518.27, 'Owner-Occupied', 'Open', '1900-01-00', 'Current');</v>
      </c>
    </row>
    <row r="7763" spans="1:16" x14ac:dyDescent="0.35">
      <c r="A7763" s="22">
        <v>7762</v>
      </c>
      <c r="B7763" s="21">
        <v>42230</v>
      </c>
      <c r="C7763" s="22" t="s">
        <v>51</v>
      </c>
      <c r="D7763" s="22" t="s">
        <v>61</v>
      </c>
      <c r="E7763" s="22" t="s">
        <v>53</v>
      </c>
      <c r="F7763" s="22">
        <v>725</v>
      </c>
      <c r="G7763" s="22">
        <v>95</v>
      </c>
      <c r="H7763" s="22">
        <v>31.08</v>
      </c>
      <c r="I7763" s="22">
        <v>26.36</v>
      </c>
      <c r="J7763" s="22" t="s">
        <v>60</v>
      </c>
      <c r="K7763" s="23">
        <v>396407.23</v>
      </c>
      <c r="L7763" s="23" t="s">
        <v>55</v>
      </c>
      <c r="M7763" s="23" t="s">
        <v>83</v>
      </c>
      <c r="N7763" s="27"/>
      <c r="O7763" s="23" t="s">
        <v>56</v>
      </c>
      <c r="P7763" t="str">
        <f t="shared" si="121"/>
        <v>INSERT INTO @DataTable (Deal, AdvanceDate, PROV, DealPurpose, RateType, BEACON, LTV, TDS, GDS, InsuranceType, PrincipalBalance, OccupancyType, AccountStatus, Closed_Date, DelinquencyBucket) VALUES (7762, '2015-08-14', 'AB', 'Purchase', 'Fixed', 725, 95, 31.08, 26.36, 'HiRatio', 396407.23, 'Owner-Occupied', 'Open', '1900-01-00', 'Current');</v>
      </c>
    </row>
    <row r="7764" spans="1:16" x14ac:dyDescent="0.35">
      <c r="A7764" s="19">
        <v>7763</v>
      </c>
      <c r="B7764" s="18">
        <v>42312</v>
      </c>
      <c r="C7764" s="19" t="s">
        <v>58</v>
      </c>
      <c r="D7764" s="19" t="s">
        <v>52</v>
      </c>
      <c r="E7764" s="19" t="s">
        <v>40</v>
      </c>
      <c r="F7764" s="19">
        <v>800</v>
      </c>
      <c r="G7764" s="19">
        <v>79.930000000000007</v>
      </c>
      <c r="H7764" s="19">
        <v>19.899999999999999</v>
      </c>
      <c r="I7764" s="19">
        <v>14.09</v>
      </c>
      <c r="J7764" s="19" t="s">
        <v>54</v>
      </c>
      <c r="K7764" s="20">
        <v>208776.99</v>
      </c>
      <c r="L7764" s="20" t="s">
        <v>55</v>
      </c>
      <c r="M7764" s="20" t="s">
        <v>83</v>
      </c>
      <c r="N7764" s="26"/>
      <c r="O7764" s="20" t="s">
        <v>56</v>
      </c>
      <c r="P7764" t="str">
        <f t="shared" si="121"/>
        <v>INSERT INTO @DataTable (Deal, AdvanceDate, PROV, DealPurpose, RateType, BEACON, LTV, TDS, GDS, InsuranceType, PrincipalBalance, OccupancyType, AccountStatus, Closed_Date, DelinquencyBucket) VALUES (7763, '2015-11-04', 'BC', 'Refinance External', 'ARM', 800, 79.93, 19.9, 14.09, 'Conv', 208776.99, 'Owner-Occupied', 'Open', '1900-01-00', 'Current');</v>
      </c>
    </row>
    <row r="7765" spans="1:16" x14ac:dyDescent="0.35">
      <c r="A7765" s="22">
        <v>7764</v>
      </c>
      <c r="B7765" s="21">
        <v>42181</v>
      </c>
      <c r="C7765" s="22" t="s">
        <v>58</v>
      </c>
      <c r="D7765" s="22" t="s">
        <v>59</v>
      </c>
      <c r="E7765" s="22" t="s">
        <v>53</v>
      </c>
      <c r="F7765" s="22">
        <v>772</v>
      </c>
      <c r="G7765" s="22">
        <v>68.62</v>
      </c>
      <c r="H7765" s="22">
        <v>31.63</v>
      </c>
      <c r="I7765" s="22">
        <v>24.75</v>
      </c>
      <c r="J7765" s="22" t="s">
        <v>54</v>
      </c>
      <c r="K7765" s="23">
        <v>551813.81000000006</v>
      </c>
      <c r="L7765" s="23" t="s">
        <v>55</v>
      </c>
      <c r="M7765" s="23" t="s">
        <v>83</v>
      </c>
      <c r="N7765" s="27"/>
      <c r="O7765" s="23" t="s">
        <v>56</v>
      </c>
      <c r="P7765" t="str">
        <f t="shared" si="121"/>
        <v>INSERT INTO @DataTable (Deal, AdvanceDate, PROV, DealPurpose, RateType, BEACON, LTV, TDS, GDS, InsuranceType, PrincipalBalance, OccupancyType, AccountStatus, Closed_Date, DelinquencyBucket) VALUES (7764, '2015-06-26', 'BC', 'Transfer', 'Fixed', 772, 68.62, 31.63, 24.75, 'Conv', 551813.81, 'Owner-Occupied', 'Open', '1900-01-00', 'Current');</v>
      </c>
    </row>
    <row r="7766" spans="1:16" x14ac:dyDescent="0.35">
      <c r="A7766" s="19">
        <v>7765</v>
      </c>
      <c r="B7766" s="18">
        <v>42675</v>
      </c>
      <c r="C7766" s="19" t="s">
        <v>51</v>
      </c>
      <c r="D7766" s="19" t="s">
        <v>52</v>
      </c>
      <c r="E7766" s="19" t="s">
        <v>53</v>
      </c>
      <c r="F7766" s="19">
        <v>829</v>
      </c>
      <c r="G7766" s="19">
        <v>74.040000000000006</v>
      </c>
      <c r="H7766" s="19">
        <v>29.81</v>
      </c>
      <c r="I7766" s="19">
        <v>28.56</v>
      </c>
      <c r="J7766" s="19" t="s">
        <v>54</v>
      </c>
      <c r="K7766" s="20">
        <v>190256.66</v>
      </c>
      <c r="L7766" s="20" t="s">
        <v>55</v>
      </c>
      <c r="M7766" s="20" t="s">
        <v>83</v>
      </c>
      <c r="N7766" s="26"/>
      <c r="O7766" s="20" t="s">
        <v>56</v>
      </c>
      <c r="P7766" t="str">
        <f t="shared" si="121"/>
        <v>INSERT INTO @DataTable (Deal, AdvanceDate, PROV, DealPurpose, RateType, BEACON, LTV, TDS, GDS, InsuranceType, PrincipalBalance, OccupancyType, AccountStatus, Closed_Date, DelinquencyBucket) VALUES (7765, '2016-11-01', 'AB', 'Refinance External', 'Fixed', 829, 74.04, 29.81, 28.56, 'Conv', 190256.66, 'Owner-Occupied', 'Open', '1900-01-00', 'Current');</v>
      </c>
    </row>
    <row r="7767" spans="1:16" x14ac:dyDescent="0.35">
      <c r="A7767" s="22">
        <v>7766</v>
      </c>
      <c r="B7767" s="21">
        <v>41306</v>
      </c>
      <c r="C7767" s="22" t="s">
        <v>51</v>
      </c>
      <c r="D7767" s="22" t="s">
        <v>61</v>
      </c>
      <c r="E7767" s="22" t="s">
        <v>53</v>
      </c>
      <c r="F7767" s="22">
        <v>767</v>
      </c>
      <c r="G7767" s="22">
        <v>95</v>
      </c>
      <c r="H7767" s="22">
        <v>41.62</v>
      </c>
      <c r="I7767" s="22">
        <v>37.97</v>
      </c>
      <c r="J7767" s="22" t="s">
        <v>60</v>
      </c>
      <c r="K7767" s="23">
        <v>252858.1</v>
      </c>
      <c r="L7767" s="23" t="s">
        <v>55</v>
      </c>
      <c r="M7767" s="23" t="s">
        <v>83</v>
      </c>
      <c r="N7767" s="27"/>
      <c r="O7767" s="23" t="s">
        <v>56</v>
      </c>
      <c r="P7767" t="str">
        <f t="shared" si="121"/>
        <v>INSERT INTO @DataTable (Deal, AdvanceDate, PROV, DealPurpose, RateType, BEACON, LTV, TDS, GDS, InsuranceType, PrincipalBalance, OccupancyType, AccountStatus, Closed_Date, DelinquencyBucket) VALUES (7766, '2013-02-01', 'AB', 'Purchase', 'Fixed', 767, 95, 41.62, 37.97, 'HiRatio', 252858.1, 'Owner-Occupied', 'Open', '1900-01-00', 'Current');</v>
      </c>
    </row>
    <row r="7768" spans="1:16" x14ac:dyDescent="0.35">
      <c r="A7768" s="19">
        <v>7767</v>
      </c>
      <c r="B7768" s="18">
        <v>42690</v>
      </c>
      <c r="C7768" s="19" t="s">
        <v>57</v>
      </c>
      <c r="D7768" s="19" t="s">
        <v>61</v>
      </c>
      <c r="E7768" s="19" t="s">
        <v>53</v>
      </c>
      <c r="F7768" s="19">
        <v>818</v>
      </c>
      <c r="G7768" s="19">
        <v>90</v>
      </c>
      <c r="H7768" s="19">
        <v>38.58</v>
      </c>
      <c r="I7768" s="19">
        <v>36.96</v>
      </c>
      <c r="J7768" s="19" t="s">
        <v>60</v>
      </c>
      <c r="K7768" s="20">
        <v>579040.61</v>
      </c>
      <c r="L7768" s="20" t="s">
        <v>55</v>
      </c>
      <c r="M7768" s="20" t="s">
        <v>83</v>
      </c>
      <c r="N7768" s="26"/>
      <c r="O7768" s="20" t="s">
        <v>56</v>
      </c>
      <c r="P7768" t="str">
        <f t="shared" si="121"/>
        <v>INSERT INTO @DataTable (Deal, AdvanceDate, PROV, DealPurpose, RateType, BEACON, LTV, TDS, GDS, InsuranceType, PrincipalBalance, OccupancyType, AccountStatus, Closed_Date, DelinquencyBucket) VALUES (7767, '2016-11-16', 'ON', 'Purchase', 'Fixed', 818, 90, 38.58, 36.96, 'HiRatio', 579040.61, 'Owner-Occupied', 'Open', '1900-01-00', 'Current');</v>
      </c>
    </row>
    <row r="7769" spans="1:16" x14ac:dyDescent="0.35">
      <c r="A7769" s="22">
        <v>7768</v>
      </c>
      <c r="B7769" s="21">
        <v>41851</v>
      </c>
      <c r="C7769" s="22" t="s">
        <v>51</v>
      </c>
      <c r="D7769" s="22" t="s">
        <v>64</v>
      </c>
      <c r="E7769" s="22" t="s">
        <v>53</v>
      </c>
      <c r="F7769" s="22">
        <v>675</v>
      </c>
      <c r="G7769" s="22">
        <v>95</v>
      </c>
      <c r="H7769" s="22">
        <v>35.340000000000003</v>
      </c>
      <c r="I7769" s="22">
        <v>19.53</v>
      </c>
      <c r="J7769" s="22" t="s">
        <v>60</v>
      </c>
      <c r="K7769" s="23">
        <v>303723.84999999998</v>
      </c>
      <c r="L7769" s="23" t="s">
        <v>55</v>
      </c>
      <c r="M7769" s="23" t="s">
        <v>83</v>
      </c>
      <c r="N7769" s="27"/>
      <c r="O7769" s="23" t="s">
        <v>56</v>
      </c>
      <c r="P7769" t="str">
        <f t="shared" si="121"/>
        <v>INSERT INTO @DataTable (Deal, AdvanceDate, PROV, DealPurpose, RateType, BEACON, LTV, TDS, GDS, InsuranceType, PrincipalBalance, OccupancyType, AccountStatus, Closed_Date, DelinquencyBucket) VALUES (7768, '2014-07-31', 'AB', 'Purchase with Improvements', 'Fixed', 675, 95, 35.34, 19.53, 'HiRatio', 303723.85, 'Owner-Occupied', 'Open', '1900-01-00', 'Current');</v>
      </c>
    </row>
    <row r="7770" spans="1:16" x14ac:dyDescent="0.35">
      <c r="A7770" s="19">
        <v>7769</v>
      </c>
      <c r="B7770" s="18">
        <v>41642</v>
      </c>
      <c r="C7770" s="19" t="s">
        <v>51</v>
      </c>
      <c r="D7770" s="19" t="s">
        <v>61</v>
      </c>
      <c r="E7770" s="19" t="s">
        <v>53</v>
      </c>
      <c r="F7770" s="19">
        <v>812</v>
      </c>
      <c r="G7770" s="19">
        <v>95</v>
      </c>
      <c r="H7770" s="19">
        <v>40.520000000000003</v>
      </c>
      <c r="I7770" s="19">
        <v>35.47</v>
      </c>
      <c r="J7770" s="19" t="s">
        <v>60</v>
      </c>
      <c r="K7770" s="20">
        <v>395063.48</v>
      </c>
      <c r="L7770" s="20" t="s">
        <v>55</v>
      </c>
      <c r="M7770" s="20" t="s">
        <v>83</v>
      </c>
      <c r="N7770" s="26"/>
      <c r="O7770" s="20" t="s">
        <v>56</v>
      </c>
      <c r="P7770" t="str">
        <f t="shared" si="121"/>
        <v>INSERT INTO @DataTable (Deal, AdvanceDate, PROV, DealPurpose, RateType, BEACON, LTV, TDS, GDS, InsuranceType, PrincipalBalance, OccupancyType, AccountStatus, Closed_Date, DelinquencyBucket) VALUES (7769, '2014-01-03', 'AB', 'Purchase', 'Fixed', 812, 95, 40.52, 35.47, 'HiRatio', 395063.48, 'Owner-Occupied', 'Open', '1900-01-00', 'Current');</v>
      </c>
    </row>
    <row r="7771" spans="1:16" x14ac:dyDescent="0.35">
      <c r="A7771" s="22">
        <v>7770</v>
      </c>
      <c r="B7771" s="21">
        <v>41150</v>
      </c>
      <c r="C7771" s="22" t="s">
        <v>58</v>
      </c>
      <c r="D7771" s="22" t="s">
        <v>52</v>
      </c>
      <c r="E7771" s="22" t="s">
        <v>40</v>
      </c>
      <c r="F7771" s="22">
        <v>638</v>
      </c>
      <c r="G7771" s="22">
        <v>80</v>
      </c>
      <c r="H7771" s="22">
        <v>36.26</v>
      </c>
      <c r="I7771" s="22">
        <v>34.69</v>
      </c>
      <c r="J7771" s="22" t="s">
        <v>54</v>
      </c>
      <c r="K7771" s="23">
        <v>333615.26</v>
      </c>
      <c r="L7771" s="23" t="s">
        <v>55</v>
      </c>
      <c r="M7771" s="23" t="s">
        <v>83</v>
      </c>
      <c r="N7771" s="27"/>
      <c r="O7771" s="23" t="s">
        <v>56</v>
      </c>
      <c r="P7771" t="str">
        <f t="shared" si="121"/>
        <v>INSERT INTO @DataTable (Deal, AdvanceDate, PROV, DealPurpose, RateType, BEACON, LTV, TDS, GDS, InsuranceType, PrincipalBalance, OccupancyType, AccountStatus, Closed_Date, DelinquencyBucket) VALUES (7770, '2012-08-29', 'BC', 'Refinance External', 'ARM', 638, 80, 36.26, 34.69, 'Conv', 333615.26, 'Owner-Occupied', 'Open', '1900-01-00', 'Current');</v>
      </c>
    </row>
    <row r="7772" spans="1:16" x14ac:dyDescent="0.35">
      <c r="A7772" s="19">
        <v>7771</v>
      </c>
      <c r="B7772" s="18">
        <v>41180</v>
      </c>
      <c r="C7772" s="19" t="s">
        <v>57</v>
      </c>
      <c r="D7772" s="19" t="s">
        <v>61</v>
      </c>
      <c r="E7772" s="19" t="s">
        <v>53</v>
      </c>
      <c r="F7772" s="19">
        <v>783</v>
      </c>
      <c r="G7772" s="19">
        <v>95</v>
      </c>
      <c r="H7772" s="19">
        <v>35.89</v>
      </c>
      <c r="I7772" s="19">
        <v>35.1</v>
      </c>
      <c r="J7772" s="19" t="s">
        <v>60</v>
      </c>
      <c r="K7772" s="20">
        <v>0</v>
      </c>
      <c r="L7772" s="20" t="s">
        <v>55</v>
      </c>
      <c r="M7772" s="20" t="s">
        <v>84</v>
      </c>
      <c r="N7772" s="26">
        <v>42723</v>
      </c>
      <c r="O7772" s="20" t="s">
        <v>56</v>
      </c>
      <c r="P7772" t="str">
        <f t="shared" si="121"/>
        <v>INSERT INTO @DataTable (Deal, AdvanceDate, PROV, DealPurpose, RateType, BEACON, LTV, TDS, GDS, InsuranceType, PrincipalBalance, OccupancyType, AccountStatus, Closed_Date, DelinquencyBucket) VALUES (7771, '2012-09-28', 'ON', 'Purchase', 'Fixed', 783, 95, 35.89, 35.1, 'HiRatio', 0, 'Owner-Occupied', 'Closed', '2016-12-19', 'Current');</v>
      </c>
    </row>
    <row r="7773" spans="1:16" x14ac:dyDescent="0.35">
      <c r="A7773" s="22">
        <v>7772</v>
      </c>
      <c r="B7773" s="21">
        <v>41068</v>
      </c>
      <c r="C7773" s="22" t="s">
        <v>57</v>
      </c>
      <c r="D7773" s="22" t="s">
        <v>52</v>
      </c>
      <c r="E7773" s="22" t="s">
        <v>53</v>
      </c>
      <c r="F7773" s="22">
        <v>710</v>
      </c>
      <c r="G7773" s="22">
        <v>78.95</v>
      </c>
      <c r="H7773" s="22">
        <v>33.24</v>
      </c>
      <c r="I7773" s="22">
        <v>25.12</v>
      </c>
      <c r="J7773" s="22" t="s">
        <v>54</v>
      </c>
      <c r="K7773" s="23">
        <v>203037.63</v>
      </c>
      <c r="L7773" s="23" t="s">
        <v>55</v>
      </c>
      <c r="M7773" s="23" t="s">
        <v>83</v>
      </c>
      <c r="N7773" s="27"/>
      <c r="O7773" s="23" t="s">
        <v>56</v>
      </c>
      <c r="P7773" t="str">
        <f t="shared" si="121"/>
        <v>INSERT INTO @DataTable (Deal, AdvanceDate, PROV, DealPurpose, RateType, BEACON, LTV, TDS, GDS, InsuranceType, PrincipalBalance, OccupancyType, AccountStatus, Closed_Date, DelinquencyBucket) VALUES (7772, '2012-06-08', 'ON', 'Refinance External', 'Fixed', 710, 78.95, 33.24, 25.12, 'Conv', 203037.63, 'Owner-Occupied', 'Open', '1900-01-00', 'Current');</v>
      </c>
    </row>
    <row r="7774" spans="1:16" x14ac:dyDescent="0.35">
      <c r="A7774" s="19">
        <v>7773</v>
      </c>
      <c r="B7774" s="18">
        <v>42185</v>
      </c>
      <c r="C7774" s="19" t="s">
        <v>57</v>
      </c>
      <c r="D7774" s="19" t="s">
        <v>61</v>
      </c>
      <c r="E7774" s="19" t="s">
        <v>53</v>
      </c>
      <c r="F7774" s="19">
        <v>698</v>
      </c>
      <c r="G7774" s="19">
        <v>80</v>
      </c>
      <c r="H7774" s="19">
        <v>39.96</v>
      </c>
      <c r="I7774" s="19">
        <v>6.31</v>
      </c>
      <c r="J7774" s="19" t="s">
        <v>54</v>
      </c>
      <c r="K7774" s="20">
        <v>125963.04</v>
      </c>
      <c r="L7774" s="20" t="s">
        <v>62</v>
      </c>
      <c r="M7774" s="20" t="s">
        <v>83</v>
      </c>
      <c r="N7774" s="26"/>
      <c r="O7774" s="20" t="s">
        <v>56</v>
      </c>
      <c r="P7774" t="str">
        <f t="shared" si="121"/>
        <v>INSERT INTO @DataTable (Deal, AdvanceDate, PROV, DealPurpose, RateType, BEACON, LTV, TDS, GDS, InsuranceType, PrincipalBalance, OccupancyType, AccountStatus, Closed_Date, DelinquencyBucket) VALUES (7773, '2015-06-30', 'ON', 'Purchase', 'Fixed', 698, 80, 39.96, 6.31, 'Conv', 125963.04, 'Rental', 'Open', '1900-01-00', 'Current');</v>
      </c>
    </row>
    <row r="7775" spans="1:16" x14ac:dyDescent="0.35">
      <c r="A7775" s="22">
        <v>7774</v>
      </c>
      <c r="B7775" s="21">
        <v>41835</v>
      </c>
      <c r="C7775" s="22" t="s">
        <v>51</v>
      </c>
      <c r="D7775" s="22" t="s">
        <v>52</v>
      </c>
      <c r="E7775" s="22" t="s">
        <v>53</v>
      </c>
      <c r="F7775" s="22">
        <v>729</v>
      </c>
      <c r="G7775" s="22">
        <v>42.34</v>
      </c>
      <c r="H7775" s="22">
        <v>39.92</v>
      </c>
      <c r="I7775" s="22">
        <v>38.880000000000003</v>
      </c>
      <c r="J7775" s="22" t="s">
        <v>54</v>
      </c>
      <c r="K7775" s="23">
        <v>0</v>
      </c>
      <c r="L7775" s="23" t="s">
        <v>55</v>
      </c>
      <c r="M7775" s="23" t="s">
        <v>84</v>
      </c>
      <c r="N7775" s="27">
        <v>42164</v>
      </c>
      <c r="O7775" s="23" t="s">
        <v>56</v>
      </c>
      <c r="P7775" t="str">
        <f t="shared" si="121"/>
        <v>INSERT INTO @DataTable (Deal, AdvanceDate, PROV, DealPurpose, RateType, BEACON, LTV, TDS, GDS, InsuranceType, PrincipalBalance, OccupancyType, AccountStatus, Closed_Date, DelinquencyBucket) VALUES (7774, '2014-07-15', 'AB', 'Refinance External', 'Fixed', 729, 42.34, 39.92, 38.88, 'Conv', 0, 'Owner-Occupied', 'Closed', '2015-06-09', 'Current');</v>
      </c>
    </row>
    <row r="7776" spans="1:16" x14ac:dyDescent="0.35">
      <c r="A7776" s="19">
        <v>7775</v>
      </c>
      <c r="B7776" s="18">
        <v>41957</v>
      </c>
      <c r="C7776" s="19" t="s">
        <v>57</v>
      </c>
      <c r="D7776" s="19" t="s">
        <v>61</v>
      </c>
      <c r="E7776" s="19" t="s">
        <v>40</v>
      </c>
      <c r="F7776" s="19">
        <v>781</v>
      </c>
      <c r="G7776" s="19">
        <v>90</v>
      </c>
      <c r="H7776" s="19">
        <v>32.369999999999997</v>
      </c>
      <c r="I7776" s="19">
        <v>26.36</v>
      </c>
      <c r="J7776" s="19" t="s">
        <v>60</v>
      </c>
      <c r="K7776" s="20">
        <v>262029.49</v>
      </c>
      <c r="L7776" s="20" t="s">
        <v>55</v>
      </c>
      <c r="M7776" s="20" t="s">
        <v>83</v>
      </c>
      <c r="N7776" s="26"/>
      <c r="O7776" s="20" t="s">
        <v>56</v>
      </c>
      <c r="P7776" t="str">
        <f t="shared" si="121"/>
        <v>INSERT INTO @DataTable (Deal, AdvanceDate, PROV, DealPurpose, RateType, BEACON, LTV, TDS, GDS, InsuranceType, PrincipalBalance, OccupancyType, AccountStatus, Closed_Date, DelinquencyBucket) VALUES (7775, '2014-11-14', 'ON', 'Purchase', 'ARM', 781, 90, 32.37, 26.36, 'HiRatio', 262029.49, 'Owner-Occupied', 'Open', '1900-01-00', 'Current');</v>
      </c>
    </row>
    <row r="7777" spans="1:16" x14ac:dyDescent="0.35">
      <c r="A7777" s="22">
        <v>7776</v>
      </c>
      <c r="B7777" s="21">
        <v>41866</v>
      </c>
      <c r="C7777" s="22" t="s">
        <v>74</v>
      </c>
      <c r="D7777" s="22" t="s">
        <v>52</v>
      </c>
      <c r="E7777" s="22" t="s">
        <v>53</v>
      </c>
      <c r="F7777" s="22">
        <v>685</v>
      </c>
      <c r="G7777" s="22">
        <v>75</v>
      </c>
      <c r="H7777" s="22">
        <v>19.23</v>
      </c>
      <c r="I7777" s="22">
        <v>18.68</v>
      </c>
      <c r="J7777" s="22" t="s">
        <v>54</v>
      </c>
      <c r="K7777" s="23">
        <v>154182.13</v>
      </c>
      <c r="L7777" s="23" t="s">
        <v>55</v>
      </c>
      <c r="M7777" s="23" t="s">
        <v>83</v>
      </c>
      <c r="N7777" s="27"/>
      <c r="O7777" s="23" t="s">
        <v>56</v>
      </c>
      <c r="P7777" t="str">
        <f t="shared" si="121"/>
        <v>INSERT INTO @DataTable (Deal, AdvanceDate, PROV, DealPurpose, RateType, BEACON, LTV, TDS, GDS, InsuranceType, PrincipalBalance, OccupancyType, AccountStatus, Closed_Date, DelinquencyBucket) VALUES (7776, '2014-08-15', 'MB', 'Refinance External', 'Fixed', 685, 75, 19.23, 18.68, 'Conv', 154182.13, 'Owner-Occupied', 'Open', '1900-01-00', 'Current');</v>
      </c>
    </row>
    <row r="7778" spans="1:16" x14ac:dyDescent="0.35">
      <c r="A7778" s="19">
        <v>7777</v>
      </c>
      <c r="B7778" s="18">
        <v>41235</v>
      </c>
      <c r="C7778" s="19" t="s">
        <v>57</v>
      </c>
      <c r="D7778" s="19" t="s">
        <v>61</v>
      </c>
      <c r="E7778" s="19" t="s">
        <v>53</v>
      </c>
      <c r="F7778" s="19">
        <v>761</v>
      </c>
      <c r="G7778" s="19">
        <v>95</v>
      </c>
      <c r="H7778" s="19">
        <v>38.450000000000003</v>
      </c>
      <c r="I7778" s="19">
        <v>26.56</v>
      </c>
      <c r="J7778" s="19" t="s">
        <v>60</v>
      </c>
      <c r="K7778" s="20">
        <v>0</v>
      </c>
      <c r="L7778" s="20" t="s">
        <v>55</v>
      </c>
      <c r="M7778" s="20" t="s">
        <v>84</v>
      </c>
      <c r="N7778" s="26">
        <v>41799</v>
      </c>
      <c r="O7778" s="20" t="s">
        <v>56</v>
      </c>
      <c r="P7778" t="str">
        <f t="shared" si="121"/>
        <v>INSERT INTO @DataTable (Deal, AdvanceDate, PROV, DealPurpose, RateType, BEACON, LTV, TDS, GDS, InsuranceType, PrincipalBalance, OccupancyType, AccountStatus, Closed_Date, DelinquencyBucket) VALUES (7777, '2012-11-22', 'ON', 'Purchase', 'Fixed', 761, 95, 38.45, 26.56, 'HiRatio', 0, 'Owner-Occupied', 'Closed', '2014-06-09', 'Current');</v>
      </c>
    </row>
    <row r="7779" spans="1:16" x14ac:dyDescent="0.35">
      <c r="A7779" s="22">
        <v>7778</v>
      </c>
      <c r="B7779" s="21">
        <v>42334</v>
      </c>
      <c r="C7779" s="22" t="s">
        <v>57</v>
      </c>
      <c r="D7779" s="22" t="s">
        <v>52</v>
      </c>
      <c r="E7779" s="22" t="s">
        <v>53</v>
      </c>
      <c r="F7779" s="22">
        <v>724</v>
      </c>
      <c r="G7779" s="22">
        <v>74.319999999999993</v>
      </c>
      <c r="H7779" s="22">
        <v>36.68</v>
      </c>
      <c r="I7779" s="22">
        <v>19.940000000000001</v>
      </c>
      <c r="J7779" s="22" t="s">
        <v>54</v>
      </c>
      <c r="K7779" s="23">
        <v>440471.87</v>
      </c>
      <c r="L7779" s="23" t="s">
        <v>55</v>
      </c>
      <c r="M7779" s="23" t="s">
        <v>83</v>
      </c>
      <c r="N7779" s="27"/>
      <c r="O7779" s="23" t="s">
        <v>56</v>
      </c>
      <c r="P7779" t="str">
        <f t="shared" si="121"/>
        <v>INSERT INTO @DataTable (Deal, AdvanceDate, PROV, DealPurpose, RateType, BEACON, LTV, TDS, GDS, InsuranceType, PrincipalBalance, OccupancyType, AccountStatus, Closed_Date, DelinquencyBucket) VALUES (7778, '2015-11-26', 'ON', 'Refinance External', 'Fixed', 724, 74.32, 36.68, 19.94, 'Conv', 440471.87, 'Owner-Occupied', 'Open', '1900-01-00', 'Current');</v>
      </c>
    </row>
    <row r="7780" spans="1:16" x14ac:dyDescent="0.35">
      <c r="A7780" s="19">
        <v>7779</v>
      </c>
      <c r="B7780" s="18">
        <v>42108</v>
      </c>
      <c r="C7780" s="19" t="s">
        <v>51</v>
      </c>
      <c r="D7780" s="19" t="s">
        <v>61</v>
      </c>
      <c r="E7780" s="19" t="s">
        <v>40</v>
      </c>
      <c r="F7780" s="19">
        <v>657</v>
      </c>
      <c r="G7780" s="19">
        <v>95</v>
      </c>
      <c r="H7780" s="19">
        <v>33.549999999999997</v>
      </c>
      <c r="I7780" s="19">
        <v>14.83</v>
      </c>
      <c r="J7780" s="19" t="s">
        <v>60</v>
      </c>
      <c r="K7780" s="20">
        <v>375316.72</v>
      </c>
      <c r="L7780" s="20" t="s">
        <v>55</v>
      </c>
      <c r="M7780" s="20" t="s">
        <v>83</v>
      </c>
      <c r="N7780" s="26"/>
      <c r="O7780" s="20" t="s">
        <v>56</v>
      </c>
      <c r="P7780" t="str">
        <f t="shared" si="121"/>
        <v>INSERT INTO @DataTable (Deal, AdvanceDate, PROV, DealPurpose, RateType, BEACON, LTV, TDS, GDS, InsuranceType, PrincipalBalance, OccupancyType, AccountStatus, Closed_Date, DelinquencyBucket) VALUES (7779, '2015-04-14', 'AB', 'Purchase', 'ARM', 657, 95, 33.55, 14.83, 'HiRatio', 375316.72, 'Owner-Occupied', 'Open', '1900-01-00', 'Current');</v>
      </c>
    </row>
    <row r="7781" spans="1:16" x14ac:dyDescent="0.35">
      <c r="A7781" s="22">
        <v>7780</v>
      </c>
      <c r="B7781" s="21">
        <v>41052</v>
      </c>
      <c r="C7781" s="22" t="s">
        <v>51</v>
      </c>
      <c r="D7781" s="22" t="s">
        <v>61</v>
      </c>
      <c r="E7781" s="22" t="s">
        <v>40</v>
      </c>
      <c r="F7781" s="22">
        <v>691</v>
      </c>
      <c r="G7781" s="22">
        <v>95</v>
      </c>
      <c r="H7781" s="22">
        <v>34.119999999999997</v>
      </c>
      <c r="I7781" s="22">
        <v>28.62</v>
      </c>
      <c r="J7781" s="22" t="s">
        <v>60</v>
      </c>
      <c r="K7781" s="23">
        <v>212420.07</v>
      </c>
      <c r="L7781" s="23" t="s">
        <v>55</v>
      </c>
      <c r="M7781" s="23" t="s">
        <v>83</v>
      </c>
      <c r="N7781" s="27"/>
      <c r="O7781" s="23" t="s">
        <v>56</v>
      </c>
      <c r="P7781" t="str">
        <f t="shared" si="121"/>
        <v>INSERT INTO @DataTable (Deal, AdvanceDate, PROV, DealPurpose, RateType, BEACON, LTV, TDS, GDS, InsuranceType, PrincipalBalance, OccupancyType, AccountStatus, Closed_Date, DelinquencyBucket) VALUES (7780, '2012-05-23', 'AB', 'Purchase', 'ARM', 691, 95, 34.12, 28.62, 'HiRatio', 212420.07, 'Owner-Occupied', 'Open', '1900-01-00', 'Current');</v>
      </c>
    </row>
    <row r="7782" spans="1:16" x14ac:dyDescent="0.35">
      <c r="A7782" s="19">
        <v>7781</v>
      </c>
      <c r="B7782" s="18">
        <v>42215</v>
      </c>
      <c r="C7782" s="19" t="s">
        <v>51</v>
      </c>
      <c r="D7782" s="19" t="s">
        <v>61</v>
      </c>
      <c r="E7782" s="19" t="s">
        <v>53</v>
      </c>
      <c r="F7782" s="19">
        <v>793</v>
      </c>
      <c r="G7782" s="19">
        <v>95</v>
      </c>
      <c r="H7782" s="19">
        <v>28.66</v>
      </c>
      <c r="I7782" s="19">
        <v>22.67</v>
      </c>
      <c r="J7782" s="19" t="s">
        <v>60</v>
      </c>
      <c r="K7782" s="20">
        <v>510009.43</v>
      </c>
      <c r="L7782" s="20" t="s">
        <v>55</v>
      </c>
      <c r="M7782" s="20" t="s">
        <v>83</v>
      </c>
      <c r="N7782" s="26"/>
      <c r="O7782" s="20" t="s">
        <v>56</v>
      </c>
      <c r="P7782" t="str">
        <f t="shared" si="121"/>
        <v>INSERT INTO @DataTable (Deal, AdvanceDate, PROV, DealPurpose, RateType, BEACON, LTV, TDS, GDS, InsuranceType, PrincipalBalance, OccupancyType, AccountStatus, Closed_Date, DelinquencyBucket) VALUES (7781, '2015-07-30', 'AB', 'Purchase', 'Fixed', 793, 95, 28.66, 22.67, 'HiRatio', 510009.43, 'Owner-Occupied', 'Open', '1900-01-00', 'Current');</v>
      </c>
    </row>
    <row r="7783" spans="1:16" x14ac:dyDescent="0.35">
      <c r="A7783" s="22">
        <v>7782</v>
      </c>
      <c r="B7783" s="21">
        <v>42566</v>
      </c>
      <c r="C7783" s="22" t="s">
        <v>58</v>
      </c>
      <c r="D7783" s="22" t="s">
        <v>52</v>
      </c>
      <c r="E7783" s="22" t="s">
        <v>53</v>
      </c>
      <c r="F7783" s="22">
        <v>743</v>
      </c>
      <c r="G7783" s="22">
        <v>26.67</v>
      </c>
      <c r="H7783" s="22">
        <v>21.88</v>
      </c>
      <c r="I7783" s="22">
        <v>19.09</v>
      </c>
      <c r="J7783" s="22" t="s">
        <v>54</v>
      </c>
      <c r="K7783" s="23">
        <v>117808.79</v>
      </c>
      <c r="L7783" s="23" t="s">
        <v>55</v>
      </c>
      <c r="M7783" s="23" t="s">
        <v>83</v>
      </c>
      <c r="N7783" s="27"/>
      <c r="O7783" s="23" t="s">
        <v>56</v>
      </c>
      <c r="P7783" t="str">
        <f t="shared" si="121"/>
        <v>INSERT INTO @DataTable (Deal, AdvanceDate, PROV, DealPurpose, RateType, BEACON, LTV, TDS, GDS, InsuranceType, PrincipalBalance, OccupancyType, AccountStatus, Closed_Date, DelinquencyBucket) VALUES (7782, '2016-07-15', 'BC', 'Refinance External', 'Fixed', 743, 26.67, 21.88, 19.09, 'Conv', 117808.79, 'Owner-Occupied', 'Open', '1900-01-00', 'Current');</v>
      </c>
    </row>
    <row r="7784" spans="1:16" x14ac:dyDescent="0.35">
      <c r="A7784" s="19">
        <v>7783</v>
      </c>
      <c r="B7784" s="18">
        <v>42153</v>
      </c>
      <c r="C7784" s="19" t="s">
        <v>51</v>
      </c>
      <c r="D7784" s="19" t="s">
        <v>61</v>
      </c>
      <c r="E7784" s="19" t="s">
        <v>53</v>
      </c>
      <c r="F7784" s="19">
        <v>783</v>
      </c>
      <c r="G7784" s="19">
        <v>95</v>
      </c>
      <c r="H7784" s="19">
        <v>40.19</v>
      </c>
      <c r="I7784" s="19">
        <v>34.19</v>
      </c>
      <c r="J7784" s="19" t="s">
        <v>60</v>
      </c>
      <c r="K7784" s="20">
        <v>272839.28999999998</v>
      </c>
      <c r="L7784" s="20" t="s">
        <v>55</v>
      </c>
      <c r="M7784" s="20" t="s">
        <v>83</v>
      </c>
      <c r="N7784" s="26"/>
      <c r="O7784" s="20" t="s">
        <v>56</v>
      </c>
      <c r="P7784" t="str">
        <f t="shared" si="121"/>
        <v>INSERT INTO @DataTable (Deal, AdvanceDate, PROV, DealPurpose, RateType, BEACON, LTV, TDS, GDS, InsuranceType, PrincipalBalance, OccupancyType, AccountStatus, Closed_Date, DelinquencyBucket) VALUES (7783, '2015-05-29', 'AB', 'Purchase', 'Fixed', 783, 95, 40.19, 34.19, 'HiRatio', 272839.29, 'Owner-Occupied', 'Open', '1900-01-00', 'Current');</v>
      </c>
    </row>
    <row r="7785" spans="1:16" x14ac:dyDescent="0.35">
      <c r="A7785" s="22">
        <v>7784</v>
      </c>
      <c r="B7785" s="21">
        <v>41148</v>
      </c>
      <c r="C7785" s="22" t="s">
        <v>57</v>
      </c>
      <c r="D7785" s="22" t="s">
        <v>52</v>
      </c>
      <c r="E7785" s="22" t="s">
        <v>53</v>
      </c>
      <c r="F7785" s="22">
        <v>691</v>
      </c>
      <c r="G7785" s="22">
        <v>58.33</v>
      </c>
      <c r="H7785" s="22">
        <v>41.39</v>
      </c>
      <c r="I7785" s="22">
        <v>41.01</v>
      </c>
      <c r="J7785" s="22" t="s">
        <v>54</v>
      </c>
      <c r="K7785" s="23">
        <v>123571.38</v>
      </c>
      <c r="L7785" s="23" t="s">
        <v>55</v>
      </c>
      <c r="M7785" s="23" t="s">
        <v>83</v>
      </c>
      <c r="N7785" s="27"/>
      <c r="O7785" s="23" t="s">
        <v>56</v>
      </c>
      <c r="P7785" t="str">
        <f t="shared" si="121"/>
        <v>INSERT INTO @DataTable (Deal, AdvanceDate, PROV, DealPurpose, RateType, BEACON, LTV, TDS, GDS, InsuranceType, PrincipalBalance, OccupancyType, AccountStatus, Closed_Date, DelinquencyBucket) VALUES (7784, '2012-08-27', 'ON', 'Refinance External', 'Fixed', 691, 58.33, 41.39, 41.01, 'Conv', 123571.38, 'Owner-Occupied', 'Open', '1900-01-00', 'Current');</v>
      </c>
    </row>
    <row r="7786" spans="1:16" x14ac:dyDescent="0.35">
      <c r="A7786" s="19">
        <v>7785</v>
      </c>
      <c r="B7786" s="18">
        <v>42338</v>
      </c>
      <c r="C7786" s="19" t="s">
        <v>51</v>
      </c>
      <c r="D7786" s="19" t="s">
        <v>61</v>
      </c>
      <c r="E7786" s="19" t="s">
        <v>53</v>
      </c>
      <c r="F7786" s="19">
        <v>781</v>
      </c>
      <c r="G7786" s="19">
        <v>90</v>
      </c>
      <c r="H7786" s="19">
        <v>35.43</v>
      </c>
      <c r="I7786" s="19">
        <v>28.89</v>
      </c>
      <c r="J7786" s="19" t="s">
        <v>60</v>
      </c>
      <c r="K7786" s="20">
        <v>264356.21000000002</v>
      </c>
      <c r="L7786" s="20" t="s">
        <v>55</v>
      </c>
      <c r="M7786" s="20" t="s">
        <v>83</v>
      </c>
      <c r="N7786" s="26"/>
      <c r="O7786" s="20" t="s">
        <v>56</v>
      </c>
      <c r="P7786" t="str">
        <f t="shared" si="121"/>
        <v>INSERT INTO @DataTable (Deal, AdvanceDate, PROV, DealPurpose, RateType, BEACON, LTV, TDS, GDS, InsuranceType, PrincipalBalance, OccupancyType, AccountStatus, Closed_Date, DelinquencyBucket) VALUES (7785, '2015-11-30', 'AB', 'Purchase', 'Fixed', 781, 90, 35.43, 28.89, 'HiRatio', 264356.21, 'Owner-Occupied', 'Open', '1900-01-00', 'Current');</v>
      </c>
    </row>
    <row r="7787" spans="1:16" x14ac:dyDescent="0.35">
      <c r="A7787" s="22">
        <v>7786</v>
      </c>
      <c r="B7787" s="21">
        <v>42269</v>
      </c>
      <c r="C7787" s="22" t="s">
        <v>57</v>
      </c>
      <c r="D7787" s="22" t="s">
        <v>52</v>
      </c>
      <c r="E7787" s="22" t="s">
        <v>40</v>
      </c>
      <c r="F7787" s="22">
        <v>798</v>
      </c>
      <c r="G7787" s="22">
        <v>36.26</v>
      </c>
      <c r="H7787" s="22">
        <v>27.19</v>
      </c>
      <c r="I7787" s="22">
        <v>24.14</v>
      </c>
      <c r="J7787" s="22" t="s">
        <v>54</v>
      </c>
      <c r="K7787" s="23">
        <v>203088.58</v>
      </c>
      <c r="L7787" s="23" t="s">
        <v>55</v>
      </c>
      <c r="M7787" s="23" t="s">
        <v>83</v>
      </c>
      <c r="N7787" s="27"/>
      <c r="O7787" s="23" t="s">
        <v>56</v>
      </c>
      <c r="P7787" t="str">
        <f t="shared" si="121"/>
        <v>INSERT INTO @DataTable (Deal, AdvanceDate, PROV, DealPurpose, RateType, BEACON, LTV, TDS, GDS, InsuranceType, PrincipalBalance, OccupancyType, AccountStatus, Closed_Date, DelinquencyBucket) VALUES (7786, '2015-09-22', 'ON', 'Refinance External', 'ARM', 798, 36.26, 27.19, 24.14, 'Conv', 203088.58, 'Owner-Occupied', 'Open', '1900-01-00', 'Current');</v>
      </c>
    </row>
    <row r="7788" spans="1:16" x14ac:dyDescent="0.35">
      <c r="A7788" s="19">
        <v>7787</v>
      </c>
      <c r="B7788" s="18">
        <v>42524</v>
      </c>
      <c r="C7788" s="19" t="s">
        <v>58</v>
      </c>
      <c r="D7788" s="19" t="s">
        <v>61</v>
      </c>
      <c r="E7788" s="19" t="s">
        <v>40</v>
      </c>
      <c r="F7788" s="19">
        <v>797</v>
      </c>
      <c r="G7788" s="19">
        <v>78.900000000000006</v>
      </c>
      <c r="H7788" s="19">
        <v>27.4</v>
      </c>
      <c r="I7788" s="19">
        <v>27</v>
      </c>
      <c r="J7788" s="19" t="s">
        <v>54</v>
      </c>
      <c r="K7788" s="20">
        <v>296704.90999999997</v>
      </c>
      <c r="L7788" s="20" t="s">
        <v>55</v>
      </c>
      <c r="M7788" s="20" t="s">
        <v>83</v>
      </c>
      <c r="N7788" s="26"/>
      <c r="O7788" s="20" t="s">
        <v>56</v>
      </c>
      <c r="P7788" t="str">
        <f t="shared" si="121"/>
        <v>INSERT INTO @DataTable (Deal, AdvanceDate, PROV, DealPurpose, RateType, BEACON, LTV, TDS, GDS, InsuranceType, PrincipalBalance, OccupancyType, AccountStatus, Closed_Date, DelinquencyBucket) VALUES (7787, '2016-06-03', 'BC', 'Purchase', 'ARM', 797, 78.9, 27.4, 27, 'Conv', 296704.91, 'Owner-Occupied', 'Open', '1900-01-00', 'Current');</v>
      </c>
    </row>
    <row r="7789" spans="1:16" x14ac:dyDescent="0.35">
      <c r="A7789" s="22">
        <v>7788</v>
      </c>
      <c r="B7789" s="21">
        <v>41901</v>
      </c>
      <c r="C7789" s="22" t="s">
        <v>57</v>
      </c>
      <c r="D7789" s="22" t="s">
        <v>61</v>
      </c>
      <c r="E7789" s="22" t="s">
        <v>53</v>
      </c>
      <c r="F7789" s="22">
        <v>697</v>
      </c>
      <c r="G7789" s="22">
        <v>95</v>
      </c>
      <c r="H7789" s="22">
        <v>34.06</v>
      </c>
      <c r="I7789" s="22">
        <v>20.059999999999999</v>
      </c>
      <c r="J7789" s="22" t="s">
        <v>60</v>
      </c>
      <c r="K7789" s="23">
        <v>247720.67</v>
      </c>
      <c r="L7789" s="23" t="s">
        <v>55</v>
      </c>
      <c r="M7789" s="23" t="s">
        <v>83</v>
      </c>
      <c r="N7789" s="27"/>
      <c r="O7789" s="23" t="s">
        <v>56</v>
      </c>
      <c r="P7789" t="str">
        <f t="shared" si="121"/>
        <v>INSERT INTO @DataTable (Deal, AdvanceDate, PROV, DealPurpose, RateType, BEACON, LTV, TDS, GDS, InsuranceType, PrincipalBalance, OccupancyType, AccountStatus, Closed_Date, DelinquencyBucket) VALUES (7788, '2014-09-19', 'ON', 'Purchase', 'Fixed', 697, 95, 34.06, 20.06, 'HiRatio', 247720.67, 'Owner-Occupied', 'Open', '1900-01-00', 'Current');</v>
      </c>
    </row>
    <row r="7790" spans="1:16" x14ac:dyDescent="0.35">
      <c r="A7790" s="19">
        <v>7789</v>
      </c>
      <c r="B7790" s="18">
        <v>42069</v>
      </c>
      <c r="C7790" s="19" t="s">
        <v>57</v>
      </c>
      <c r="D7790" s="19" t="s">
        <v>52</v>
      </c>
      <c r="E7790" s="19" t="s">
        <v>40</v>
      </c>
      <c r="F7790" s="19">
        <v>789</v>
      </c>
      <c r="G7790" s="19">
        <v>46.23</v>
      </c>
      <c r="H7790" s="19">
        <v>30.67</v>
      </c>
      <c r="I7790" s="19">
        <v>20.23</v>
      </c>
      <c r="J7790" s="19" t="s">
        <v>54</v>
      </c>
      <c r="K7790" s="20">
        <v>0</v>
      </c>
      <c r="L7790" s="20" t="s">
        <v>55</v>
      </c>
      <c r="M7790" s="20" t="s">
        <v>84</v>
      </c>
      <c r="N7790" s="26">
        <v>42200</v>
      </c>
      <c r="O7790" s="20" t="s">
        <v>56</v>
      </c>
      <c r="P7790" t="str">
        <f t="shared" si="121"/>
        <v>INSERT INTO @DataTable (Deal, AdvanceDate, PROV, DealPurpose, RateType, BEACON, LTV, TDS, GDS, InsuranceType, PrincipalBalance, OccupancyType, AccountStatus, Closed_Date, DelinquencyBucket) VALUES (7789, '2015-03-06', 'ON', 'Refinance External', 'ARM', 789, 46.23, 30.67, 20.23, 'Conv', 0, 'Owner-Occupied', 'Closed', '2015-07-15', 'Current');</v>
      </c>
    </row>
    <row r="7791" spans="1:16" x14ac:dyDescent="0.35">
      <c r="A7791" s="22">
        <v>7790</v>
      </c>
      <c r="B7791" s="21">
        <v>42262</v>
      </c>
      <c r="C7791" s="22" t="s">
        <v>57</v>
      </c>
      <c r="D7791" s="22" t="s">
        <v>61</v>
      </c>
      <c r="E7791" s="22" t="s">
        <v>40</v>
      </c>
      <c r="F7791" s="22">
        <v>678</v>
      </c>
      <c r="G7791" s="22">
        <v>95</v>
      </c>
      <c r="H7791" s="22">
        <v>36.869999999999997</v>
      </c>
      <c r="I7791" s="22">
        <v>18.309999999999999</v>
      </c>
      <c r="J7791" s="22" t="s">
        <v>60</v>
      </c>
      <c r="K7791" s="23">
        <v>0</v>
      </c>
      <c r="L7791" s="23" t="s">
        <v>55</v>
      </c>
      <c r="M7791" s="23" t="s">
        <v>84</v>
      </c>
      <c r="N7791" s="27">
        <v>42592</v>
      </c>
      <c r="O7791" s="23" t="s">
        <v>56</v>
      </c>
      <c r="P7791" t="str">
        <f t="shared" si="121"/>
        <v>INSERT INTO @DataTable (Deal, AdvanceDate, PROV, DealPurpose, RateType, BEACON, LTV, TDS, GDS, InsuranceType, PrincipalBalance, OccupancyType, AccountStatus, Closed_Date, DelinquencyBucket) VALUES (7790, '2015-09-15', 'ON', 'Purchase', 'ARM', 678, 95, 36.87, 18.31, 'HiRatio', 0, 'Owner-Occupied', 'Closed', '2016-08-10', 'Current');</v>
      </c>
    </row>
    <row r="7792" spans="1:16" x14ac:dyDescent="0.35">
      <c r="A7792" s="19">
        <v>7791</v>
      </c>
      <c r="B7792" s="18">
        <v>42405</v>
      </c>
      <c r="C7792" s="19" t="s">
        <v>57</v>
      </c>
      <c r="D7792" s="19" t="s">
        <v>52</v>
      </c>
      <c r="E7792" s="19" t="s">
        <v>53</v>
      </c>
      <c r="F7792" s="19">
        <v>681</v>
      </c>
      <c r="G7792" s="19">
        <v>70.62</v>
      </c>
      <c r="H7792" s="19">
        <v>29.72</v>
      </c>
      <c r="I7792" s="19">
        <v>21.85</v>
      </c>
      <c r="J7792" s="19" t="s">
        <v>54</v>
      </c>
      <c r="K7792" s="20">
        <v>610503.22</v>
      </c>
      <c r="L7792" s="20" t="s">
        <v>55</v>
      </c>
      <c r="M7792" s="20" t="s">
        <v>83</v>
      </c>
      <c r="N7792" s="26"/>
      <c r="O7792" s="20" t="s">
        <v>56</v>
      </c>
      <c r="P7792" t="str">
        <f t="shared" si="121"/>
        <v>INSERT INTO @DataTable (Deal, AdvanceDate, PROV, DealPurpose, RateType, BEACON, LTV, TDS, GDS, InsuranceType, PrincipalBalance, OccupancyType, AccountStatus, Closed_Date, DelinquencyBucket) VALUES (7791, '2016-02-05', 'ON', 'Refinance External', 'Fixed', 681, 70.62, 29.72, 21.85, 'Conv', 610503.22, 'Owner-Occupied', 'Open', '1900-01-00', 'Current');</v>
      </c>
    </row>
    <row r="7793" spans="1:16" x14ac:dyDescent="0.35">
      <c r="A7793" s="22">
        <v>7792</v>
      </c>
      <c r="B7793" s="21">
        <v>42107</v>
      </c>
      <c r="C7793" s="22" t="s">
        <v>57</v>
      </c>
      <c r="D7793" s="22" t="s">
        <v>59</v>
      </c>
      <c r="E7793" s="22" t="s">
        <v>53</v>
      </c>
      <c r="F7793" s="22">
        <v>769</v>
      </c>
      <c r="G7793" s="22">
        <v>71.37</v>
      </c>
      <c r="H7793" s="22">
        <v>38.04</v>
      </c>
      <c r="I7793" s="22">
        <v>37.159999999999997</v>
      </c>
      <c r="J7793" s="22" t="s">
        <v>54</v>
      </c>
      <c r="K7793" s="23">
        <v>147962.63</v>
      </c>
      <c r="L7793" s="23" t="s">
        <v>55</v>
      </c>
      <c r="M7793" s="23" t="s">
        <v>83</v>
      </c>
      <c r="N7793" s="27"/>
      <c r="O7793" s="23" t="s">
        <v>56</v>
      </c>
      <c r="P7793" t="str">
        <f t="shared" si="121"/>
        <v>INSERT INTO @DataTable (Deal, AdvanceDate, PROV, DealPurpose, RateType, BEACON, LTV, TDS, GDS, InsuranceType, PrincipalBalance, OccupancyType, AccountStatus, Closed_Date, DelinquencyBucket) VALUES (7792, '2015-04-13', 'ON', 'Transfer', 'Fixed', 769, 71.37, 38.04, 37.16, 'Conv', 147962.63, 'Owner-Occupied', 'Open', '1900-01-00', 'Current');</v>
      </c>
    </row>
    <row r="7794" spans="1:16" x14ac:dyDescent="0.35">
      <c r="A7794" s="19">
        <v>7793</v>
      </c>
      <c r="B7794" s="18">
        <v>41886</v>
      </c>
      <c r="C7794" s="19" t="s">
        <v>57</v>
      </c>
      <c r="D7794" s="19" t="s">
        <v>61</v>
      </c>
      <c r="E7794" s="19" t="s">
        <v>40</v>
      </c>
      <c r="F7794" s="19">
        <v>762</v>
      </c>
      <c r="G7794" s="19">
        <v>51.22</v>
      </c>
      <c r="H7794" s="19">
        <v>37.42</v>
      </c>
      <c r="I7794" s="19">
        <v>10.130000000000001</v>
      </c>
      <c r="J7794" s="19" t="s">
        <v>54</v>
      </c>
      <c r="K7794" s="20">
        <v>373651.14</v>
      </c>
      <c r="L7794" s="20" t="s">
        <v>55</v>
      </c>
      <c r="M7794" s="20" t="s">
        <v>83</v>
      </c>
      <c r="N7794" s="26"/>
      <c r="O7794" s="20" t="s">
        <v>56</v>
      </c>
      <c r="P7794" t="str">
        <f t="shared" si="121"/>
        <v>INSERT INTO @DataTable (Deal, AdvanceDate, PROV, DealPurpose, RateType, BEACON, LTV, TDS, GDS, InsuranceType, PrincipalBalance, OccupancyType, AccountStatus, Closed_Date, DelinquencyBucket) VALUES (7793, '2014-09-04', 'ON', 'Purchase', 'ARM', 762, 51.22, 37.42, 10.13, 'Conv', 373651.14, 'Owner-Occupied', 'Open', '1900-01-00', 'Current');</v>
      </c>
    </row>
    <row r="7795" spans="1:16" x14ac:dyDescent="0.35">
      <c r="A7795" s="22">
        <v>7794</v>
      </c>
      <c r="B7795" s="21">
        <v>42061</v>
      </c>
      <c r="C7795" s="22" t="s">
        <v>51</v>
      </c>
      <c r="D7795" s="22" t="s">
        <v>52</v>
      </c>
      <c r="E7795" s="22" t="s">
        <v>40</v>
      </c>
      <c r="F7795" s="22">
        <v>731</v>
      </c>
      <c r="G7795" s="22">
        <v>80</v>
      </c>
      <c r="H7795" s="22">
        <v>27.5</v>
      </c>
      <c r="I7795" s="22">
        <v>27.32</v>
      </c>
      <c r="J7795" s="22" t="s">
        <v>54</v>
      </c>
      <c r="K7795" s="23">
        <v>306161.46999999997</v>
      </c>
      <c r="L7795" s="23" t="s">
        <v>55</v>
      </c>
      <c r="M7795" s="23" t="s">
        <v>83</v>
      </c>
      <c r="N7795" s="27"/>
      <c r="O7795" s="23" t="s">
        <v>56</v>
      </c>
      <c r="P7795" t="str">
        <f t="shared" si="121"/>
        <v>INSERT INTO @DataTable (Deal, AdvanceDate, PROV, DealPurpose, RateType, BEACON, LTV, TDS, GDS, InsuranceType, PrincipalBalance, OccupancyType, AccountStatus, Closed_Date, DelinquencyBucket) VALUES (7794, '2015-02-26', 'AB', 'Refinance External', 'ARM', 731, 80, 27.5, 27.32, 'Conv', 306161.47, 'Owner-Occupied', 'Open', '1900-01-00', 'Current');</v>
      </c>
    </row>
    <row r="7796" spans="1:16" x14ac:dyDescent="0.35">
      <c r="A7796" s="19">
        <v>7795</v>
      </c>
      <c r="B7796" s="18">
        <v>42109</v>
      </c>
      <c r="C7796" s="19" t="s">
        <v>63</v>
      </c>
      <c r="D7796" s="19" t="s">
        <v>61</v>
      </c>
      <c r="E7796" s="19" t="s">
        <v>53</v>
      </c>
      <c r="F7796" s="19">
        <v>765</v>
      </c>
      <c r="G7796" s="19">
        <v>94.95</v>
      </c>
      <c r="H7796" s="19">
        <v>36.56</v>
      </c>
      <c r="I7796" s="19">
        <v>15.25</v>
      </c>
      <c r="J7796" s="19" t="s">
        <v>60</v>
      </c>
      <c r="K7796" s="20">
        <v>273761.59000000003</v>
      </c>
      <c r="L7796" s="20" t="s">
        <v>55</v>
      </c>
      <c r="M7796" s="20" t="s">
        <v>83</v>
      </c>
      <c r="N7796" s="26"/>
      <c r="O7796" s="20" t="s">
        <v>56</v>
      </c>
      <c r="P7796" t="str">
        <f t="shared" si="121"/>
        <v>INSERT INTO @DataTable (Deal, AdvanceDate, PROV, DealPurpose, RateType, BEACON, LTV, TDS, GDS, InsuranceType, PrincipalBalance, OccupancyType, AccountStatus, Closed_Date, DelinquencyBucket) VALUES (7795, '2015-04-15', 'SK', 'Purchase', 'Fixed', 765, 94.95, 36.56, 15.25, 'HiRatio', 273761.59, 'Owner-Occupied', 'Open', '1900-01-00', 'Current');</v>
      </c>
    </row>
    <row r="7797" spans="1:16" x14ac:dyDescent="0.35">
      <c r="A7797" s="22">
        <v>7796</v>
      </c>
      <c r="B7797" s="21">
        <v>42300</v>
      </c>
      <c r="C7797" s="22" t="s">
        <v>57</v>
      </c>
      <c r="D7797" s="22" t="s">
        <v>61</v>
      </c>
      <c r="E7797" s="22" t="s">
        <v>40</v>
      </c>
      <c r="F7797" s="22">
        <v>825</v>
      </c>
      <c r="G7797" s="22">
        <v>78.959999999999994</v>
      </c>
      <c r="H7797" s="22">
        <v>19.73</v>
      </c>
      <c r="I7797" s="22">
        <v>19.73</v>
      </c>
      <c r="J7797" s="22" t="s">
        <v>54</v>
      </c>
      <c r="K7797" s="23">
        <v>236374.36</v>
      </c>
      <c r="L7797" s="23" t="s">
        <v>55</v>
      </c>
      <c r="M7797" s="23" t="s">
        <v>83</v>
      </c>
      <c r="N7797" s="27"/>
      <c r="O7797" s="23" t="s">
        <v>56</v>
      </c>
      <c r="P7797" t="str">
        <f t="shared" si="121"/>
        <v>INSERT INTO @DataTable (Deal, AdvanceDate, PROV, DealPurpose, RateType, BEACON, LTV, TDS, GDS, InsuranceType, PrincipalBalance, OccupancyType, AccountStatus, Closed_Date, DelinquencyBucket) VALUES (7796, '2015-10-23', 'ON', 'Purchase', 'ARM', 825, 78.96, 19.73, 19.73, 'Conv', 236374.36, 'Owner-Occupied', 'Open', '1900-01-00', 'Current');</v>
      </c>
    </row>
    <row r="7798" spans="1:16" x14ac:dyDescent="0.35">
      <c r="A7798" s="19">
        <v>7797</v>
      </c>
      <c r="B7798" s="18">
        <v>41110</v>
      </c>
      <c r="C7798" s="19" t="s">
        <v>57</v>
      </c>
      <c r="D7798" s="19" t="s">
        <v>61</v>
      </c>
      <c r="E7798" s="19" t="s">
        <v>53</v>
      </c>
      <c r="F7798" s="19">
        <v>745</v>
      </c>
      <c r="G7798" s="19">
        <v>80</v>
      </c>
      <c r="H7798" s="19">
        <v>38.090000000000003</v>
      </c>
      <c r="I7798" s="19">
        <v>28.93</v>
      </c>
      <c r="J7798" s="19" t="s">
        <v>54</v>
      </c>
      <c r="K7798" s="20">
        <v>154716.34</v>
      </c>
      <c r="L7798" s="20" t="s">
        <v>62</v>
      </c>
      <c r="M7798" s="20" t="s">
        <v>83</v>
      </c>
      <c r="N7798" s="26"/>
      <c r="O7798" s="20" t="s">
        <v>56</v>
      </c>
      <c r="P7798" t="str">
        <f t="shared" si="121"/>
        <v>INSERT INTO @DataTable (Deal, AdvanceDate, PROV, DealPurpose, RateType, BEACON, LTV, TDS, GDS, InsuranceType, PrincipalBalance, OccupancyType, AccountStatus, Closed_Date, DelinquencyBucket) VALUES (7797, '2012-07-20', 'ON', 'Purchase', 'Fixed', 745, 80, 38.09, 28.93, 'Conv', 154716.34, 'Rental', 'Open', '1900-01-00', 'Current');</v>
      </c>
    </row>
    <row r="7799" spans="1:16" x14ac:dyDescent="0.35">
      <c r="A7799" s="22">
        <v>7798</v>
      </c>
      <c r="B7799" s="21">
        <v>41243</v>
      </c>
      <c r="C7799" s="22" t="s">
        <v>51</v>
      </c>
      <c r="D7799" s="22" t="s">
        <v>61</v>
      </c>
      <c r="E7799" s="22" t="s">
        <v>53</v>
      </c>
      <c r="F7799" s="22">
        <v>673</v>
      </c>
      <c r="G7799" s="22">
        <v>95</v>
      </c>
      <c r="H7799" s="22">
        <v>41.69</v>
      </c>
      <c r="I7799" s="22">
        <v>19.28</v>
      </c>
      <c r="J7799" s="22" t="s">
        <v>60</v>
      </c>
      <c r="K7799" s="23">
        <v>277998.07</v>
      </c>
      <c r="L7799" s="23" t="s">
        <v>55</v>
      </c>
      <c r="M7799" s="23" t="s">
        <v>83</v>
      </c>
      <c r="N7799" s="27"/>
      <c r="O7799" s="23" t="s">
        <v>56</v>
      </c>
      <c r="P7799" t="str">
        <f t="shared" si="121"/>
        <v>INSERT INTO @DataTable (Deal, AdvanceDate, PROV, DealPurpose, RateType, BEACON, LTV, TDS, GDS, InsuranceType, PrincipalBalance, OccupancyType, AccountStatus, Closed_Date, DelinquencyBucket) VALUES (7798, '2012-11-30', 'AB', 'Purchase', 'Fixed', 673, 95, 41.69, 19.28, 'HiRatio', 277998.07, 'Owner-Occupied', 'Open', '1900-01-00', 'Current');</v>
      </c>
    </row>
    <row r="7800" spans="1:16" x14ac:dyDescent="0.35">
      <c r="A7800" s="19">
        <v>7799</v>
      </c>
      <c r="B7800" s="18">
        <v>42417</v>
      </c>
      <c r="C7800" s="19" t="s">
        <v>57</v>
      </c>
      <c r="D7800" s="19" t="s">
        <v>52</v>
      </c>
      <c r="E7800" s="19" t="s">
        <v>53</v>
      </c>
      <c r="F7800" s="19">
        <v>743</v>
      </c>
      <c r="G7800" s="19">
        <v>68.569999999999993</v>
      </c>
      <c r="H7800" s="19">
        <v>22.88</v>
      </c>
      <c r="I7800" s="19">
        <v>11.18</v>
      </c>
      <c r="J7800" s="19" t="s">
        <v>54</v>
      </c>
      <c r="K7800" s="20">
        <v>231283.87</v>
      </c>
      <c r="L7800" s="20" t="s">
        <v>55</v>
      </c>
      <c r="M7800" s="20" t="s">
        <v>83</v>
      </c>
      <c r="N7800" s="26"/>
      <c r="O7800" s="20" t="s">
        <v>56</v>
      </c>
      <c r="P7800" t="str">
        <f t="shared" si="121"/>
        <v>INSERT INTO @DataTable (Deal, AdvanceDate, PROV, DealPurpose, RateType, BEACON, LTV, TDS, GDS, InsuranceType, PrincipalBalance, OccupancyType, AccountStatus, Closed_Date, DelinquencyBucket) VALUES (7799, '2016-02-17', 'ON', 'Refinance External', 'Fixed', 743, 68.57, 22.88, 11.18, 'Conv', 231283.87, 'Owner-Occupied', 'Open', '1900-01-00', 'Current');</v>
      </c>
    </row>
    <row r="7801" spans="1:16" x14ac:dyDescent="0.35">
      <c r="A7801" s="22">
        <v>7800</v>
      </c>
      <c r="B7801" s="21">
        <v>42458</v>
      </c>
      <c r="C7801" s="22" t="s">
        <v>57</v>
      </c>
      <c r="D7801" s="22" t="s">
        <v>61</v>
      </c>
      <c r="E7801" s="22" t="s">
        <v>53</v>
      </c>
      <c r="F7801" s="22">
        <v>797</v>
      </c>
      <c r="G7801" s="22">
        <v>80</v>
      </c>
      <c r="H7801" s="22">
        <v>33.67</v>
      </c>
      <c r="I7801" s="22">
        <v>31.62</v>
      </c>
      <c r="J7801" s="22" t="s">
        <v>54</v>
      </c>
      <c r="K7801" s="23">
        <v>269357.57</v>
      </c>
      <c r="L7801" s="23" t="s">
        <v>55</v>
      </c>
      <c r="M7801" s="23" t="s">
        <v>83</v>
      </c>
      <c r="N7801" s="27"/>
      <c r="O7801" s="23" t="s">
        <v>56</v>
      </c>
      <c r="P7801" t="str">
        <f t="shared" si="121"/>
        <v>INSERT INTO @DataTable (Deal, AdvanceDate, PROV, DealPurpose, RateType, BEACON, LTV, TDS, GDS, InsuranceType, PrincipalBalance, OccupancyType, AccountStatus, Closed_Date, DelinquencyBucket) VALUES (7800, '2016-03-29', 'ON', 'Purchase', 'Fixed', 797, 80, 33.67, 31.62, 'Conv', 269357.57, 'Owner-Occupied', 'Open', '1900-01-00', 'Current');</v>
      </c>
    </row>
    <row r="7802" spans="1:16" x14ac:dyDescent="0.35">
      <c r="A7802" s="19">
        <v>7801</v>
      </c>
      <c r="B7802" s="18">
        <v>42430</v>
      </c>
      <c r="C7802" s="19" t="s">
        <v>57</v>
      </c>
      <c r="D7802" s="19" t="s">
        <v>52</v>
      </c>
      <c r="E7802" s="19" t="s">
        <v>53</v>
      </c>
      <c r="F7802" s="19">
        <v>776</v>
      </c>
      <c r="G7802" s="19">
        <v>73.91</v>
      </c>
      <c r="H7802" s="19">
        <v>38.229999999999997</v>
      </c>
      <c r="I7802" s="19">
        <v>35.229999999999997</v>
      </c>
      <c r="J7802" s="19" t="s">
        <v>54</v>
      </c>
      <c r="K7802" s="20">
        <v>497460.84</v>
      </c>
      <c r="L7802" s="20" t="s">
        <v>55</v>
      </c>
      <c r="M7802" s="20" t="s">
        <v>83</v>
      </c>
      <c r="N7802" s="26"/>
      <c r="O7802" s="20" t="s">
        <v>56</v>
      </c>
      <c r="P7802" t="str">
        <f t="shared" si="121"/>
        <v>INSERT INTO @DataTable (Deal, AdvanceDate, PROV, DealPurpose, RateType, BEACON, LTV, TDS, GDS, InsuranceType, PrincipalBalance, OccupancyType, AccountStatus, Closed_Date, DelinquencyBucket) VALUES (7801, '2016-03-01', 'ON', 'Refinance External', 'Fixed', 776, 73.91, 38.23, 35.23, 'Conv', 497460.84, 'Owner-Occupied', 'Open', '1900-01-00', 'Current');</v>
      </c>
    </row>
    <row r="7803" spans="1:16" x14ac:dyDescent="0.35">
      <c r="A7803" s="22">
        <v>7802</v>
      </c>
      <c r="B7803" s="21">
        <v>41696</v>
      </c>
      <c r="C7803" s="22" t="s">
        <v>57</v>
      </c>
      <c r="D7803" s="22" t="s">
        <v>59</v>
      </c>
      <c r="E7803" s="22" t="s">
        <v>53</v>
      </c>
      <c r="F7803" s="22">
        <v>810</v>
      </c>
      <c r="G7803" s="22">
        <v>76.52</v>
      </c>
      <c r="H7803" s="22">
        <v>32.020000000000003</v>
      </c>
      <c r="I7803" s="22">
        <v>19.11</v>
      </c>
      <c r="J7803" s="22" t="s">
        <v>60</v>
      </c>
      <c r="K7803" s="23">
        <v>0</v>
      </c>
      <c r="L7803" s="23" t="s">
        <v>55</v>
      </c>
      <c r="M7803" s="23" t="s">
        <v>84</v>
      </c>
      <c r="N7803" s="27">
        <v>42578</v>
      </c>
      <c r="O7803" s="23" t="s">
        <v>56</v>
      </c>
      <c r="P7803" t="str">
        <f t="shared" si="121"/>
        <v>INSERT INTO @DataTable (Deal, AdvanceDate, PROV, DealPurpose, RateType, BEACON, LTV, TDS, GDS, InsuranceType, PrincipalBalance, OccupancyType, AccountStatus, Closed_Date, DelinquencyBucket) VALUES (7802, '2014-02-26', 'ON', 'Transfer', 'Fixed', 810, 76.52, 32.02, 19.11, 'HiRatio', 0, 'Owner-Occupied', 'Closed', '2016-07-27', 'Current');</v>
      </c>
    </row>
    <row r="7804" spans="1:16" x14ac:dyDescent="0.35">
      <c r="A7804" s="19">
        <v>7803</v>
      </c>
      <c r="B7804" s="18">
        <v>42144</v>
      </c>
      <c r="C7804" s="19" t="s">
        <v>58</v>
      </c>
      <c r="D7804" s="19" t="s">
        <v>59</v>
      </c>
      <c r="E7804" s="19" t="s">
        <v>53</v>
      </c>
      <c r="F7804" s="19">
        <v>819</v>
      </c>
      <c r="G7804" s="19">
        <v>82.21</v>
      </c>
      <c r="H7804" s="19">
        <v>30.9</v>
      </c>
      <c r="I7804" s="19">
        <v>30.67</v>
      </c>
      <c r="J7804" s="19" t="s">
        <v>60</v>
      </c>
      <c r="K7804" s="20">
        <v>183056.31</v>
      </c>
      <c r="L7804" s="20" t="s">
        <v>55</v>
      </c>
      <c r="M7804" s="20" t="s">
        <v>83</v>
      </c>
      <c r="N7804" s="26"/>
      <c r="O7804" s="20" t="s">
        <v>56</v>
      </c>
      <c r="P7804" t="str">
        <f t="shared" si="121"/>
        <v>INSERT INTO @DataTable (Deal, AdvanceDate, PROV, DealPurpose, RateType, BEACON, LTV, TDS, GDS, InsuranceType, PrincipalBalance, OccupancyType, AccountStatus, Closed_Date, DelinquencyBucket) VALUES (7803, '2015-05-20', 'BC', 'Transfer', 'Fixed', 819, 82.21, 30.9, 30.67, 'HiRatio', 183056.31, 'Owner-Occupied', 'Open', '1900-01-00', 'Current');</v>
      </c>
    </row>
    <row r="7805" spans="1:16" x14ac:dyDescent="0.35">
      <c r="A7805" s="22">
        <v>7804</v>
      </c>
      <c r="B7805" s="21">
        <v>42228</v>
      </c>
      <c r="C7805" s="22" t="s">
        <v>57</v>
      </c>
      <c r="D7805" s="22" t="s">
        <v>52</v>
      </c>
      <c r="E7805" s="22" t="s">
        <v>40</v>
      </c>
      <c r="F7805" s="22">
        <v>772</v>
      </c>
      <c r="G7805" s="22">
        <v>80</v>
      </c>
      <c r="H7805" s="22">
        <v>27.95</v>
      </c>
      <c r="I7805" s="22">
        <v>27.39</v>
      </c>
      <c r="J7805" s="22" t="s">
        <v>54</v>
      </c>
      <c r="K7805" s="23">
        <v>225902.31</v>
      </c>
      <c r="L7805" s="23" t="s">
        <v>55</v>
      </c>
      <c r="M7805" s="23" t="s">
        <v>83</v>
      </c>
      <c r="N7805" s="27"/>
      <c r="O7805" s="23" t="s">
        <v>56</v>
      </c>
      <c r="P7805" t="str">
        <f t="shared" si="121"/>
        <v>INSERT INTO @DataTable (Deal, AdvanceDate, PROV, DealPurpose, RateType, BEACON, LTV, TDS, GDS, InsuranceType, PrincipalBalance, OccupancyType, AccountStatus, Closed_Date, DelinquencyBucket) VALUES (7804, '2015-08-12', 'ON', 'Refinance External', 'ARM', 772, 80, 27.95, 27.39, 'Conv', 225902.31, 'Owner-Occupied', 'Open', '1900-01-00', 'Current');</v>
      </c>
    </row>
    <row r="7806" spans="1:16" x14ac:dyDescent="0.35">
      <c r="A7806" s="19">
        <v>7805</v>
      </c>
      <c r="B7806" s="18">
        <v>42668</v>
      </c>
      <c r="C7806" s="19" t="s">
        <v>58</v>
      </c>
      <c r="D7806" s="19" t="s">
        <v>61</v>
      </c>
      <c r="E7806" s="19" t="s">
        <v>53</v>
      </c>
      <c r="F7806" s="19">
        <v>838</v>
      </c>
      <c r="G7806" s="19">
        <v>66.67</v>
      </c>
      <c r="H7806" s="19">
        <v>24.51</v>
      </c>
      <c r="I7806" s="19">
        <v>11.19</v>
      </c>
      <c r="J7806" s="19" t="s">
        <v>54</v>
      </c>
      <c r="K7806" s="20">
        <v>198548.49</v>
      </c>
      <c r="L7806" s="20" t="s">
        <v>66</v>
      </c>
      <c r="M7806" s="20" t="s">
        <v>83</v>
      </c>
      <c r="N7806" s="26"/>
      <c r="O7806" s="20" t="s">
        <v>56</v>
      </c>
      <c r="P7806" t="str">
        <f t="shared" si="121"/>
        <v>INSERT INTO @DataTable (Deal, AdvanceDate, PROV, DealPurpose, RateType, BEACON, LTV, TDS, GDS, InsuranceType, PrincipalBalance, OccupancyType, AccountStatus, Closed_Date, DelinquencyBucket) VALUES (7805, '2016-10-25', 'BC', 'Purchase', 'Fixed', 838, 66.67, 24.51, 11.19, 'Conv', 198548.49, 'Second Home', 'Open', '1900-01-00', 'Current');</v>
      </c>
    </row>
    <row r="7807" spans="1:16" x14ac:dyDescent="0.35">
      <c r="A7807" s="22">
        <v>7806</v>
      </c>
      <c r="B7807" s="21">
        <v>42633</v>
      </c>
      <c r="C7807" s="22" t="s">
        <v>57</v>
      </c>
      <c r="D7807" s="22" t="s">
        <v>52</v>
      </c>
      <c r="E7807" s="22" t="s">
        <v>40</v>
      </c>
      <c r="F7807" s="22">
        <v>818</v>
      </c>
      <c r="G7807" s="22">
        <v>80</v>
      </c>
      <c r="H7807" s="22">
        <v>37.35</v>
      </c>
      <c r="I7807" s="22">
        <v>24.8</v>
      </c>
      <c r="J7807" s="22" t="s">
        <v>54</v>
      </c>
      <c r="K7807" s="23">
        <v>332458.44</v>
      </c>
      <c r="L7807" s="23" t="s">
        <v>55</v>
      </c>
      <c r="M7807" s="23" t="s">
        <v>83</v>
      </c>
      <c r="N7807" s="27"/>
      <c r="O7807" s="23" t="s">
        <v>56</v>
      </c>
      <c r="P7807" t="str">
        <f t="shared" si="121"/>
        <v>INSERT INTO @DataTable (Deal, AdvanceDate, PROV, DealPurpose, RateType, BEACON, LTV, TDS, GDS, InsuranceType, PrincipalBalance, OccupancyType, AccountStatus, Closed_Date, DelinquencyBucket) VALUES (7806, '2016-09-20', 'ON', 'Refinance External', 'ARM', 818, 80, 37.35, 24.8, 'Conv', 332458.44, 'Owner-Occupied', 'Open', '1900-01-00', 'Current');</v>
      </c>
    </row>
    <row r="7808" spans="1:16" x14ac:dyDescent="0.35">
      <c r="A7808" s="19">
        <v>7807</v>
      </c>
      <c r="B7808" s="18">
        <v>41792</v>
      </c>
      <c r="C7808" s="19" t="s">
        <v>51</v>
      </c>
      <c r="D7808" s="19" t="s">
        <v>52</v>
      </c>
      <c r="E7808" s="19" t="s">
        <v>53</v>
      </c>
      <c r="F7808" s="19">
        <v>634</v>
      </c>
      <c r="G7808" s="19">
        <v>80</v>
      </c>
      <c r="H7808" s="19">
        <v>40.83</v>
      </c>
      <c r="I7808" s="19">
        <v>23.37</v>
      </c>
      <c r="J7808" s="19" t="s">
        <v>54</v>
      </c>
      <c r="K7808" s="20">
        <v>0</v>
      </c>
      <c r="L7808" s="20" t="s">
        <v>55</v>
      </c>
      <c r="M7808" s="20" t="s">
        <v>84</v>
      </c>
      <c r="N7808" s="26">
        <v>42537</v>
      </c>
      <c r="O7808" s="20" t="s">
        <v>56</v>
      </c>
      <c r="P7808" t="str">
        <f t="shared" si="121"/>
        <v>INSERT INTO @DataTable (Deal, AdvanceDate, PROV, DealPurpose, RateType, BEACON, LTV, TDS, GDS, InsuranceType, PrincipalBalance, OccupancyType, AccountStatus, Closed_Date, DelinquencyBucket) VALUES (7807, '2014-06-02', 'AB', 'Refinance External', 'Fixed', 634, 80, 40.83, 23.37, 'Conv', 0, 'Owner-Occupied', 'Closed', '2016-06-16', 'Current');</v>
      </c>
    </row>
    <row r="7809" spans="1:16" x14ac:dyDescent="0.35">
      <c r="A7809" s="22">
        <v>7808</v>
      </c>
      <c r="B7809" s="21">
        <v>42114</v>
      </c>
      <c r="C7809" s="22" t="s">
        <v>57</v>
      </c>
      <c r="D7809" s="22" t="s">
        <v>61</v>
      </c>
      <c r="E7809" s="22" t="s">
        <v>40</v>
      </c>
      <c r="F7809" s="22">
        <v>723</v>
      </c>
      <c r="G7809" s="22">
        <v>80</v>
      </c>
      <c r="H7809" s="22">
        <v>27.38</v>
      </c>
      <c r="I7809" s="22">
        <v>16.98</v>
      </c>
      <c r="J7809" s="22" t="s">
        <v>54</v>
      </c>
      <c r="K7809" s="23">
        <v>0</v>
      </c>
      <c r="L7809" s="23" t="s">
        <v>55</v>
      </c>
      <c r="M7809" s="23" t="s">
        <v>84</v>
      </c>
      <c r="N7809" s="27">
        <v>42478</v>
      </c>
      <c r="O7809" s="23" t="s">
        <v>56</v>
      </c>
      <c r="P7809" t="str">
        <f t="shared" si="121"/>
        <v>INSERT INTO @DataTable (Deal, AdvanceDate, PROV, DealPurpose, RateType, BEACON, LTV, TDS, GDS, InsuranceType, PrincipalBalance, OccupancyType, AccountStatus, Closed_Date, DelinquencyBucket) VALUES (7808, '2015-04-20', 'ON', 'Purchase', 'ARM', 723, 80, 27.38, 16.98, 'Conv', 0, 'Owner-Occupied', 'Closed', '2016-04-18', 'Current');</v>
      </c>
    </row>
    <row r="7810" spans="1:16" x14ac:dyDescent="0.35">
      <c r="A7810" s="19">
        <v>7809</v>
      </c>
      <c r="B7810" s="18">
        <v>41505</v>
      </c>
      <c r="C7810" s="19" t="s">
        <v>51</v>
      </c>
      <c r="D7810" s="19" t="s">
        <v>64</v>
      </c>
      <c r="E7810" s="19" t="s">
        <v>53</v>
      </c>
      <c r="F7810" s="19">
        <v>780</v>
      </c>
      <c r="G7810" s="19">
        <v>94.93</v>
      </c>
      <c r="H7810" s="19">
        <v>35.64</v>
      </c>
      <c r="I7810" s="19">
        <v>27.73</v>
      </c>
      <c r="J7810" s="19" t="s">
        <v>60</v>
      </c>
      <c r="K7810" s="20">
        <v>0</v>
      </c>
      <c r="L7810" s="20" t="s">
        <v>55</v>
      </c>
      <c r="M7810" s="20" t="s">
        <v>84</v>
      </c>
      <c r="N7810" s="26">
        <v>42223</v>
      </c>
      <c r="O7810" s="20" t="s">
        <v>56</v>
      </c>
      <c r="P7810" t="str">
        <f t="shared" si="121"/>
        <v>INSERT INTO @DataTable (Deal, AdvanceDate, PROV, DealPurpose, RateType, BEACON, LTV, TDS, GDS, InsuranceType, PrincipalBalance, OccupancyType, AccountStatus, Closed_Date, DelinquencyBucket) VALUES (7809, '2013-08-19', 'AB', 'Purchase with Improvements', 'Fixed', 780, 94.93, 35.64, 27.73, 'HiRatio', 0, 'Owner-Occupied', 'Closed', '2015-08-07', 'Current');</v>
      </c>
    </row>
    <row r="7811" spans="1:16" x14ac:dyDescent="0.35">
      <c r="A7811" s="22">
        <v>7810</v>
      </c>
      <c r="B7811" s="21">
        <v>42487</v>
      </c>
      <c r="C7811" s="22" t="s">
        <v>57</v>
      </c>
      <c r="D7811" s="22" t="s">
        <v>52</v>
      </c>
      <c r="E7811" s="22" t="s">
        <v>53</v>
      </c>
      <c r="F7811" s="22">
        <v>790</v>
      </c>
      <c r="G7811" s="22">
        <v>46.96</v>
      </c>
      <c r="H7811" s="22">
        <v>18.61</v>
      </c>
      <c r="I7811" s="22">
        <v>17.37</v>
      </c>
      <c r="J7811" s="22" t="s">
        <v>54</v>
      </c>
      <c r="K7811" s="23">
        <v>314821.17</v>
      </c>
      <c r="L7811" s="23" t="s">
        <v>55</v>
      </c>
      <c r="M7811" s="23" t="s">
        <v>83</v>
      </c>
      <c r="N7811" s="27"/>
      <c r="O7811" s="23" t="s">
        <v>56</v>
      </c>
      <c r="P7811" t="str">
        <f t="shared" ref="P7811:P7874" si="122">"INSERT INTO @DataTable (Deal, AdvanceDate, PROV, DealPurpose, RateType, BEACON, LTV, TDS, GDS, InsuranceType, PrincipalBalance, OccupancyType, AccountStatus, Closed_Date, DelinquencyBucket) VALUES (" &amp; A7811 &amp; ", " &amp; "'" &amp; TEXT(B7811, "yyyy-mm-dd") &amp; "', '" &amp; C7811 &amp; "', '" &amp; D7811 &amp; "', '" &amp; E7811 &amp; "', " &amp; F7811 &amp; ", " &amp; G7811 &amp; ", " &amp; H7811 &amp; ", " &amp; I7811 &amp; ", '" &amp; J7811 &amp; "', " &amp; K7811 &amp; ", '" &amp; L7811 &amp; "', '" &amp; M7811 &amp; "', '" &amp;TEXT(N7811, "yyyy-mm-dd") &amp; "', '" &amp; O7811 &amp; "');"</f>
        <v>INSERT INTO @DataTable (Deal, AdvanceDate, PROV, DealPurpose, RateType, BEACON, LTV, TDS, GDS, InsuranceType, PrincipalBalance, OccupancyType, AccountStatus, Closed_Date, DelinquencyBucket) VALUES (7810, '2016-04-27', 'ON', 'Refinance External', 'Fixed', 790, 46.96, 18.61, 17.37, 'Conv', 314821.17, 'Owner-Occupied', 'Open', '1900-01-00', 'Current');</v>
      </c>
    </row>
    <row r="7812" spans="1:16" x14ac:dyDescent="0.35">
      <c r="A7812" s="19">
        <v>7811</v>
      </c>
      <c r="B7812" s="18">
        <v>41824</v>
      </c>
      <c r="C7812" s="19" t="s">
        <v>57</v>
      </c>
      <c r="D7812" s="19" t="s">
        <v>61</v>
      </c>
      <c r="E7812" s="19" t="s">
        <v>40</v>
      </c>
      <c r="F7812" s="19">
        <v>811</v>
      </c>
      <c r="G7812" s="19">
        <v>90</v>
      </c>
      <c r="H7812" s="19">
        <v>24.13</v>
      </c>
      <c r="I7812" s="19">
        <v>17.23</v>
      </c>
      <c r="J7812" s="19" t="s">
        <v>60</v>
      </c>
      <c r="K7812" s="20">
        <v>537654.80000000005</v>
      </c>
      <c r="L7812" s="20" t="s">
        <v>55</v>
      </c>
      <c r="M7812" s="20" t="s">
        <v>83</v>
      </c>
      <c r="N7812" s="26"/>
      <c r="O7812" s="20" t="s">
        <v>56</v>
      </c>
      <c r="P7812" t="str">
        <f t="shared" si="122"/>
        <v>INSERT INTO @DataTable (Deal, AdvanceDate, PROV, DealPurpose, RateType, BEACON, LTV, TDS, GDS, InsuranceType, PrincipalBalance, OccupancyType, AccountStatus, Closed_Date, DelinquencyBucket) VALUES (7811, '2014-07-04', 'ON', 'Purchase', 'ARM', 811, 90, 24.13, 17.23, 'HiRatio', 537654.8, 'Owner-Occupied', 'Open', '1900-01-00', 'Current');</v>
      </c>
    </row>
    <row r="7813" spans="1:16" x14ac:dyDescent="0.35">
      <c r="A7813" s="22">
        <v>7812</v>
      </c>
      <c r="B7813" s="21">
        <v>41842</v>
      </c>
      <c r="C7813" s="22" t="s">
        <v>51</v>
      </c>
      <c r="D7813" s="22" t="s">
        <v>52</v>
      </c>
      <c r="E7813" s="22" t="s">
        <v>40</v>
      </c>
      <c r="F7813" s="22">
        <v>792</v>
      </c>
      <c r="G7813" s="22">
        <v>54.44</v>
      </c>
      <c r="H7813" s="22">
        <v>36.61</v>
      </c>
      <c r="I7813" s="22">
        <v>27.71</v>
      </c>
      <c r="J7813" s="22" t="s">
        <v>54</v>
      </c>
      <c r="K7813" s="23">
        <v>0</v>
      </c>
      <c r="L7813" s="23" t="s">
        <v>55</v>
      </c>
      <c r="M7813" s="23" t="s">
        <v>84</v>
      </c>
      <c r="N7813" s="27">
        <v>41932</v>
      </c>
      <c r="O7813" s="23" t="s">
        <v>56</v>
      </c>
      <c r="P7813" t="str">
        <f t="shared" si="122"/>
        <v>INSERT INTO @DataTable (Deal, AdvanceDate, PROV, DealPurpose, RateType, BEACON, LTV, TDS, GDS, InsuranceType, PrincipalBalance, OccupancyType, AccountStatus, Closed_Date, DelinquencyBucket) VALUES (7812, '2014-07-22', 'AB', 'Refinance External', 'ARM', 792, 54.44, 36.61, 27.71, 'Conv', 0, 'Owner-Occupied', 'Closed', '2014-10-20', 'Current');</v>
      </c>
    </row>
    <row r="7814" spans="1:16" x14ac:dyDescent="0.35">
      <c r="A7814" s="19">
        <v>7813</v>
      </c>
      <c r="B7814" s="18">
        <v>42222</v>
      </c>
      <c r="C7814" s="19" t="s">
        <v>57</v>
      </c>
      <c r="D7814" s="19" t="s">
        <v>61</v>
      </c>
      <c r="E7814" s="19" t="s">
        <v>40</v>
      </c>
      <c r="F7814" s="19">
        <v>819</v>
      </c>
      <c r="G7814" s="19">
        <v>43.64</v>
      </c>
      <c r="H7814" s="19">
        <v>33.56</v>
      </c>
      <c r="I7814" s="19">
        <v>29.13</v>
      </c>
      <c r="J7814" s="19" t="s">
        <v>54</v>
      </c>
      <c r="K7814" s="20">
        <v>215311.29</v>
      </c>
      <c r="L7814" s="20" t="s">
        <v>55</v>
      </c>
      <c r="M7814" s="20" t="s">
        <v>83</v>
      </c>
      <c r="N7814" s="26"/>
      <c r="O7814" s="20" t="s">
        <v>56</v>
      </c>
      <c r="P7814" t="str">
        <f t="shared" si="122"/>
        <v>INSERT INTO @DataTable (Deal, AdvanceDate, PROV, DealPurpose, RateType, BEACON, LTV, TDS, GDS, InsuranceType, PrincipalBalance, OccupancyType, AccountStatus, Closed_Date, DelinquencyBucket) VALUES (7813, '2015-08-06', 'ON', 'Purchase', 'ARM', 819, 43.64, 33.56, 29.13, 'Conv', 215311.29, 'Owner-Occupied', 'Open', '1900-01-00', 'Current');</v>
      </c>
    </row>
    <row r="7815" spans="1:16" x14ac:dyDescent="0.35">
      <c r="A7815" s="22">
        <v>7814</v>
      </c>
      <c r="B7815" s="21">
        <v>41661</v>
      </c>
      <c r="C7815" s="22" t="s">
        <v>57</v>
      </c>
      <c r="D7815" s="22" t="s">
        <v>61</v>
      </c>
      <c r="E7815" s="22" t="s">
        <v>53</v>
      </c>
      <c r="F7815" s="22">
        <v>626</v>
      </c>
      <c r="G7815" s="22">
        <v>95</v>
      </c>
      <c r="H7815" s="22">
        <v>39</v>
      </c>
      <c r="I7815" s="22">
        <v>21.6</v>
      </c>
      <c r="J7815" s="22" t="s">
        <v>60</v>
      </c>
      <c r="K7815" s="23">
        <v>0</v>
      </c>
      <c r="L7815" s="23" t="s">
        <v>55</v>
      </c>
      <c r="M7815" s="23" t="s">
        <v>84</v>
      </c>
      <c r="N7815" s="27">
        <v>42500</v>
      </c>
      <c r="O7815" s="23" t="s">
        <v>56</v>
      </c>
      <c r="P7815" t="str">
        <f t="shared" si="122"/>
        <v>INSERT INTO @DataTable (Deal, AdvanceDate, PROV, DealPurpose, RateType, BEACON, LTV, TDS, GDS, InsuranceType, PrincipalBalance, OccupancyType, AccountStatus, Closed_Date, DelinquencyBucket) VALUES (7814, '2014-01-22', 'ON', 'Purchase', 'Fixed', 626, 95, 39, 21.6, 'HiRatio', 0, 'Owner-Occupied', 'Closed', '2016-05-10', 'Current');</v>
      </c>
    </row>
    <row r="7816" spans="1:16" x14ac:dyDescent="0.35">
      <c r="A7816" s="19">
        <v>7815</v>
      </c>
      <c r="B7816" s="18">
        <v>41159</v>
      </c>
      <c r="C7816" s="19" t="s">
        <v>58</v>
      </c>
      <c r="D7816" s="19" t="s">
        <v>52</v>
      </c>
      <c r="E7816" s="19" t="s">
        <v>53</v>
      </c>
      <c r="F7816" s="19">
        <v>794</v>
      </c>
      <c r="G7816" s="19">
        <v>69.91</v>
      </c>
      <c r="H7816" s="19">
        <v>37.270000000000003</v>
      </c>
      <c r="I7816" s="19">
        <v>26.79</v>
      </c>
      <c r="J7816" s="19" t="s">
        <v>54</v>
      </c>
      <c r="K7816" s="20">
        <v>0</v>
      </c>
      <c r="L7816" s="20" t="s">
        <v>55</v>
      </c>
      <c r="M7816" s="20" t="s">
        <v>84</v>
      </c>
      <c r="N7816" s="26">
        <v>41311</v>
      </c>
      <c r="O7816" s="20" t="s">
        <v>56</v>
      </c>
      <c r="P7816" t="str">
        <f t="shared" si="122"/>
        <v>INSERT INTO @DataTable (Deal, AdvanceDate, PROV, DealPurpose, RateType, BEACON, LTV, TDS, GDS, InsuranceType, PrincipalBalance, OccupancyType, AccountStatus, Closed_Date, DelinquencyBucket) VALUES (7815, '2012-09-07', 'BC', 'Refinance External', 'Fixed', 794, 69.91, 37.27, 26.79, 'Conv', 0, 'Owner-Occupied', 'Closed', '2013-02-06', 'Current');</v>
      </c>
    </row>
    <row r="7817" spans="1:16" x14ac:dyDescent="0.35">
      <c r="A7817" s="22">
        <v>7816</v>
      </c>
      <c r="B7817" s="21">
        <v>41936</v>
      </c>
      <c r="C7817" s="22" t="s">
        <v>57</v>
      </c>
      <c r="D7817" s="22" t="s">
        <v>52</v>
      </c>
      <c r="E7817" s="22" t="s">
        <v>53</v>
      </c>
      <c r="F7817" s="22">
        <v>632</v>
      </c>
      <c r="G7817" s="22">
        <v>74.430000000000007</v>
      </c>
      <c r="H7817" s="22">
        <v>20.12</v>
      </c>
      <c r="I7817" s="22">
        <v>20.12</v>
      </c>
      <c r="J7817" s="22" t="s">
        <v>54</v>
      </c>
      <c r="K7817" s="23">
        <v>211676.59</v>
      </c>
      <c r="L7817" s="23" t="s">
        <v>55</v>
      </c>
      <c r="M7817" s="23" t="s">
        <v>83</v>
      </c>
      <c r="N7817" s="27"/>
      <c r="O7817" s="23" t="s">
        <v>56</v>
      </c>
      <c r="P7817" t="str">
        <f t="shared" si="122"/>
        <v>INSERT INTO @DataTable (Deal, AdvanceDate, PROV, DealPurpose, RateType, BEACON, LTV, TDS, GDS, InsuranceType, PrincipalBalance, OccupancyType, AccountStatus, Closed_Date, DelinquencyBucket) VALUES (7816, '2014-10-24', 'ON', 'Refinance External', 'Fixed', 632, 74.43, 20.12, 20.12, 'Conv', 211676.59, 'Owner-Occupied', 'Open', '1900-01-00', 'Current');</v>
      </c>
    </row>
    <row r="7818" spans="1:16" x14ac:dyDescent="0.35">
      <c r="A7818" s="19">
        <v>7817</v>
      </c>
      <c r="B7818" s="18">
        <v>41446</v>
      </c>
      <c r="C7818" s="19" t="s">
        <v>57</v>
      </c>
      <c r="D7818" s="19" t="s">
        <v>59</v>
      </c>
      <c r="E7818" s="19" t="s">
        <v>53</v>
      </c>
      <c r="F7818" s="19">
        <v>743</v>
      </c>
      <c r="G7818" s="19">
        <v>79.45</v>
      </c>
      <c r="H7818" s="19">
        <v>43.28</v>
      </c>
      <c r="I7818" s="19">
        <v>21.54</v>
      </c>
      <c r="J7818" s="19" t="s">
        <v>54</v>
      </c>
      <c r="K7818" s="20">
        <v>0</v>
      </c>
      <c r="L7818" s="20" t="s">
        <v>55</v>
      </c>
      <c r="M7818" s="20" t="s">
        <v>84</v>
      </c>
      <c r="N7818" s="26">
        <v>42430</v>
      </c>
      <c r="O7818" s="20" t="s">
        <v>56</v>
      </c>
      <c r="P7818" t="str">
        <f t="shared" si="122"/>
        <v>INSERT INTO @DataTable (Deal, AdvanceDate, PROV, DealPurpose, RateType, BEACON, LTV, TDS, GDS, InsuranceType, PrincipalBalance, OccupancyType, AccountStatus, Closed_Date, DelinquencyBucket) VALUES (7817, '2013-06-21', 'ON', 'Transfer', 'Fixed', 743, 79.45, 43.28, 21.54, 'Conv', 0, 'Owner-Occupied', 'Closed', '2016-03-01', 'Current');</v>
      </c>
    </row>
    <row r="7819" spans="1:16" x14ac:dyDescent="0.35">
      <c r="A7819" s="22">
        <v>7818</v>
      </c>
      <c r="B7819" s="21">
        <v>42499</v>
      </c>
      <c r="C7819" s="22" t="s">
        <v>58</v>
      </c>
      <c r="D7819" s="22" t="s">
        <v>52</v>
      </c>
      <c r="E7819" s="22" t="s">
        <v>40</v>
      </c>
      <c r="F7819" s="22">
        <v>737</v>
      </c>
      <c r="G7819" s="22">
        <v>77.19</v>
      </c>
      <c r="H7819" s="22">
        <v>34.08</v>
      </c>
      <c r="I7819" s="22">
        <v>30.92</v>
      </c>
      <c r="J7819" s="22" t="s">
        <v>54</v>
      </c>
      <c r="K7819" s="23">
        <v>432544.65</v>
      </c>
      <c r="L7819" s="23" t="s">
        <v>55</v>
      </c>
      <c r="M7819" s="23" t="s">
        <v>83</v>
      </c>
      <c r="N7819" s="27"/>
      <c r="O7819" s="23" t="s">
        <v>56</v>
      </c>
      <c r="P7819" t="str">
        <f t="shared" si="122"/>
        <v>INSERT INTO @DataTable (Deal, AdvanceDate, PROV, DealPurpose, RateType, BEACON, LTV, TDS, GDS, InsuranceType, PrincipalBalance, OccupancyType, AccountStatus, Closed_Date, DelinquencyBucket) VALUES (7818, '2016-05-09', 'BC', 'Refinance External', 'ARM', 737, 77.19, 34.08, 30.92, 'Conv', 432544.65, 'Owner-Occupied', 'Open', '1900-01-00', 'Current');</v>
      </c>
    </row>
    <row r="7820" spans="1:16" x14ac:dyDescent="0.35">
      <c r="A7820" s="19">
        <v>7819</v>
      </c>
      <c r="B7820" s="18">
        <v>41866</v>
      </c>
      <c r="C7820" s="19" t="s">
        <v>57</v>
      </c>
      <c r="D7820" s="19" t="s">
        <v>61</v>
      </c>
      <c r="E7820" s="19" t="s">
        <v>40</v>
      </c>
      <c r="F7820" s="19">
        <v>763</v>
      </c>
      <c r="G7820" s="19">
        <v>80</v>
      </c>
      <c r="H7820" s="19">
        <v>32.93</v>
      </c>
      <c r="I7820" s="19">
        <v>22.12</v>
      </c>
      <c r="J7820" s="19" t="s">
        <v>54</v>
      </c>
      <c r="K7820" s="20">
        <v>479243.2</v>
      </c>
      <c r="L7820" s="20" t="s">
        <v>55</v>
      </c>
      <c r="M7820" s="20" t="s">
        <v>83</v>
      </c>
      <c r="N7820" s="26"/>
      <c r="O7820" s="20" t="s">
        <v>56</v>
      </c>
      <c r="P7820" t="str">
        <f t="shared" si="122"/>
        <v>INSERT INTO @DataTable (Deal, AdvanceDate, PROV, DealPurpose, RateType, BEACON, LTV, TDS, GDS, InsuranceType, PrincipalBalance, OccupancyType, AccountStatus, Closed_Date, DelinquencyBucket) VALUES (7819, '2014-08-15', 'ON', 'Purchase', 'ARM', 763, 80, 32.93, 22.12, 'Conv', 479243.2, 'Owner-Occupied', 'Open', '1900-01-00', 'Current');</v>
      </c>
    </row>
    <row r="7821" spans="1:16" x14ac:dyDescent="0.35">
      <c r="A7821" s="22">
        <v>7820</v>
      </c>
      <c r="B7821" s="21">
        <v>41089</v>
      </c>
      <c r="C7821" s="22" t="s">
        <v>57</v>
      </c>
      <c r="D7821" s="22" t="s">
        <v>52</v>
      </c>
      <c r="E7821" s="22" t="s">
        <v>53</v>
      </c>
      <c r="F7821" s="22">
        <v>753</v>
      </c>
      <c r="G7821" s="22">
        <v>70</v>
      </c>
      <c r="H7821" s="22">
        <v>39.72</v>
      </c>
      <c r="I7821" s="22">
        <v>39.72</v>
      </c>
      <c r="J7821" s="22" t="s">
        <v>54</v>
      </c>
      <c r="K7821" s="23">
        <v>183590.85</v>
      </c>
      <c r="L7821" s="23" t="s">
        <v>55</v>
      </c>
      <c r="M7821" s="23" t="s">
        <v>83</v>
      </c>
      <c r="N7821" s="27"/>
      <c r="O7821" s="23" t="s">
        <v>56</v>
      </c>
      <c r="P7821" t="str">
        <f t="shared" si="122"/>
        <v>INSERT INTO @DataTable (Deal, AdvanceDate, PROV, DealPurpose, RateType, BEACON, LTV, TDS, GDS, InsuranceType, PrincipalBalance, OccupancyType, AccountStatus, Closed_Date, DelinquencyBucket) VALUES (7820, '2012-06-29', 'ON', 'Refinance External', 'Fixed', 753, 70, 39.72, 39.72, 'Conv', 183590.85, 'Owner-Occupied', 'Open', '1900-01-00', 'Current');</v>
      </c>
    </row>
    <row r="7822" spans="1:16" x14ac:dyDescent="0.35">
      <c r="A7822" s="19">
        <v>7821</v>
      </c>
      <c r="B7822" s="18">
        <v>41094</v>
      </c>
      <c r="C7822" s="19" t="s">
        <v>57</v>
      </c>
      <c r="D7822" s="19" t="s">
        <v>61</v>
      </c>
      <c r="E7822" s="19" t="s">
        <v>53</v>
      </c>
      <c r="F7822" s="19">
        <v>728</v>
      </c>
      <c r="G7822" s="19">
        <v>72.53</v>
      </c>
      <c r="H7822" s="19">
        <v>40.06</v>
      </c>
      <c r="I7822" s="19">
        <v>40.06</v>
      </c>
      <c r="J7822" s="19" t="s">
        <v>54</v>
      </c>
      <c r="K7822" s="20">
        <v>0</v>
      </c>
      <c r="L7822" s="20" t="s">
        <v>55</v>
      </c>
      <c r="M7822" s="20" t="s">
        <v>84</v>
      </c>
      <c r="N7822" s="26">
        <v>42094</v>
      </c>
      <c r="O7822" s="20" t="s">
        <v>56</v>
      </c>
      <c r="P7822" t="str">
        <f t="shared" si="122"/>
        <v>INSERT INTO @DataTable (Deal, AdvanceDate, PROV, DealPurpose, RateType, BEACON, LTV, TDS, GDS, InsuranceType, PrincipalBalance, OccupancyType, AccountStatus, Closed_Date, DelinquencyBucket) VALUES (7821, '2012-07-04', 'ON', 'Purchase', 'Fixed', 728, 72.53, 40.06, 40.06, 'Conv', 0, 'Owner-Occupied', 'Closed', '2015-03-31', 'Current');</v>
      </c>
    </row>
    <row r="7823" spans="1:16" x14ac:dyDescent="0.35">
      <c r="A7823" s="22">
        <v>7822</v>
      </c>
      <c r="B7823" s="21">
        <v>42212</v>
      </c>
      <c r="C7823" s="22" t="s">
        <v>57</v>
      </c>
      <c r="D7823" s="22" t="s">
        <v>59</v>
      </c>
      <c r="E7823" s="22" t="s">
        <v>40</v>
      </c>
      <c r="F7823" s="22">
        <v>802</v>
      </c>
      <c r="G7823" s="22">
        <v>76.92</v>
      </c>
      <c r="H7823" s="22">
        <v>23.93</v>
      </c>
      <c r="I7823" s="22">
        <v>22.39</v>
      </c>
      <c r="J7823" s="22" t="s">
        <v>54</v>
      </c>
      <c r="K7823" s="23">
        <v>160262.98000000001</v>
      </c>
      <c r="L7823" s="23" t="s">
        <v>55</v>
      </c>
      <c r="M7823" s="23" t="s">
        <v>83</v>
      </c>
      <c r="N7823" s="27"/>
      <c r="O7823" s="23" t="s">
        <v>56</v>
      </c>
      <c r="P7823" t="str">
        <f t="shared" si="122"/>
        <v>INSERT INTO @DataTable (Deal, AdvanceDate, PROV, DealPurpose, RateType, BEACON, LTV, TDS, GDS, InsuranceType, PrincipalBalance, OccupancyType, AccountStatus, Closed_Date, DelinquencyBucket) VALUES (7822, '2015-07-27', 'ON', 'Transfer', 'ARM', 802, 76.92, 23.93, 22.39, 'Conv', 160262.98, 'Owner-Occupied', 'Open', '1900-01-00', 'Current');</v>
      </c>
    </row>
    <row r="7824" spans="1:16" x14ac:dyDescent="0.35">
      <c r="A7824" s="19">
        <v>7823</v>
      </c>
      <c r="B7824" s="18">
        <v>42129</v>
      </c>
      <c r="C7824" s="19" t="s">
        <v>57</v>
      </c>
      <c r="D7824" s="19" t="s">
        <v>52</v>
      </c>
      <c r="E7824" s="19" t="s">
        <v>40</v>
      </c>
      <c r="F7824" s="19">
        <v>720</v>
      </c>
      <c r="G7824" s="19">
        <v>69.569999999999993</v>
      </c>
      <c r="H7824" s="19">
        <v>21.97</v>
      </c>
      <c r="I7824" s="19">
        <v>13.36</v>
      </c>
      <c r="J7824" s="19" t="s">
        <v>54</v>
      </c>
      <c r="K7824" s="20">
        <v>375218.85</v>
      </c>
      <c r="L7824" s="20" t="s">
        <v>55</v>
      </c>
      <c r="M7824" s="20" t="s">
        <v>83</v>
      </c>
      <c r="N7824" s="26"/>
      <c r="O7824" s="20" t="s">
        <v>56</v>
      </c>
      <c r="P7824" t="str">
        <f t="shared" si="122"/>
        <v>INSERT INTO @DataTable (Deal, AdvanceDate, PROV, DealPurpose, RateType, BEACON, LTV, TDS, GDS, InsuranceType, PrincipalBalance, OccupancyType, AccountStatus, Closed_Date, DelinquencyBucket) VALUES (7823, '2015-05-05', 'ON', 'Refinance External', 'ARM', 720, 69.57, 21.97, 13.36, 'Conv', 375218.85, 'Owner-Occupied', 'Open', '1900-01-00', 'Current');</v>
      </c>
    </row>
    <row r="7825" spans="1:16" x14ac:dyDescent="0.35">
      <c r="A7825" s="22">
        <v>7824</v>
      </c>
      <c r="B7825" s="21">
        <v>41866</v>
      </c>
      <c r="C7825" s="22" t="s">
        <v>51</v>
      </c>
      <c r="D7825" s="22" t="s">
        <v>61</v>
      </c>
      <c r="E7825" s="22" t="s">
        <v>53</v>
      </c>
      <c r="F7825" s="22">
        <v>780</v>
      </c>
      <c r="G7825" s="22">
        <v>95</v>
      </c>
      <c r="H7825" s="22">
        <v>27.98</v>
      </c>
      <c r="I7825" s="22">
        <v>26.83</v>
      </c>
      <c r="J7825" s="22" t="s">
        <v>60</v>
      </c>
      <c r="K7825" s="23">
        <v>315030.32</v>
      </c>
      <c r="L7825" s="23" t="s">
        <v>55</v>
      </c>
      <c r="M7825" s="23" t="s">
        <v>83</v>
      </c>
      <c r="N7825" s="27"/>
      <c r="O7825" s="23" t="s">
        <v>56</v>
      </c>
      <c r="P7825" t="str">
        <f t="shared" si="122"/>
        <v>INSERT INTO @DataTable (Deal, AdvanceDate, PROV, DealPurpose, RateType, BEACON, LTV, TDS, GDS, InsuranceType, PrincipalBalance, OccupancyType, AccountStatus, Closed_Date, DelinquencyBucket) VALUES (7824, '2014-08-15', 'AB', 'Purchase', 'Fixed', 780, 95, 27.98, 26.83, 'HiRatio', 315030.32, 'Owner-Occupied', 'Open', '1900-01-00', 'Current');</v>
      </c>
    </row>
    <row r="7826" spans="1:16" x14ac:dyDescent="0.35">
      <c r="A7826" s="19">
        <v>7825</v>
      </c>
      <c r="B7826" s="18">
        <v>42671</v>
      </c>
      <c r="C7826" s="19" t="s">
        <v>57</v>
      </c>
      <c r="D7826" s="19" t="s">
        <v>61</v>
      </c>
      <c r="E7826" s="19" t="s">
        <v>53</v>
      </c>
      <c r="F7826" s="19">
        <v>796</v>
      </c>
      <c r="G7826" s="19">
        <v>95</v>
      </c>
      <c r="H7826" s="19">
        <v>39.58</v>
      </c>
      <c r="I7826" s="19">
        <v>11.88</v>
      </c>
      <c r="J7826" s="19" t="s">
        <v>60</v>
      </c>
      <c r="K7826" s="20">
        <v>145568.35999999999</v>
      </c>
      <c r="L7826" s="20" t="s">
        <v>55</v>
      </c>
      <c r="M7826" s="20" t="s">
        <v>83</v>
      </c>
      <c r="N7826" s="26"/>
      <c r="O7826" s="20" t="s">
        <v>56</v>
      </c>
      <c r="P7826" t="str">
        <f t="shared" si="122"/>
        <v>INSERT INTO @DataTable (Deal, AdvanceDate, PROV, DealPurpose, RateType, BEACON, LTV, TDS, GDS, InsuranceType, PrincipalBalance, OccupancyType, AccountStatus, Closed_Date, DelinquencyBucket) VALUES (7825, '2016-10-28', 'ON', 'Purchase', 'Fixed', 796, 95, 39.58, 11.88, 'HiRatio', 145568.36, 'Owner-Occupied', 'Open', '1900-01-00', 'Current');</v>
      </c>
    </row>
    <row r="7827" spans="1:16" x14ac:dyDescent="0.35">
      <c r="A7827" s="22">
        <v>7826</v>
      </c>
      <c r="B7827" s="21">
        <v>41117</v>
      </c>
      <c r="C7827" s="22" t="s">
        <v>57</v>
      </c>
      <c r="D7827" s="22" t="s">
        <v>52</v>
      </c>
      <c r="E7827" s="22" t="s">
        <v>53</v>
      </c>
      <c r="F7827" s="22">
        <v>759</v>
      </c>
      <c r="G7827" s="22">
        <v>85</v>
      </c>
      <c r="H7827" s="22">
        <v>42.44</v>
      </c>
      <c r="I7827" s="22">
        <v>14.31</v>
      </c>
      <c r="J7827" s="22" t="s">
        <v>60</v>
      </c>
      <c r="K7827" s="23">
        <v>226620.5</v>
      </c>
      <c r="L7827" s="23" t="s">
        <v>55</v>
      </c>
      <c r="M7827" s="23" t="s">
        <v>83</v>
      </c>
      <c r="N7827" s="27"/>
      <c r="O7827" s="23" t="s">
        <v>56</v>
      </c>
      <c r="P7827" t="str">
        <f t="shared" si="122"/>
        <v>INSERT INTO @DataTable (Deal, AdvanceDate, PROV, DealPurpose, RateType, BEACON, LTV, TDS, GDS, InsuranceType, PrincipalBalance, OccupancyType, AccountStatus, Closed_Date, DelinquencyBucket) VALUES (7826, '2012-07-27', 'ON', 'Refinance External', 'Fixed', 759, 85, 42.44, 14.31, 'HiRatio', 226620.5, 'Owner-Occupied', 'Open', '1900-01-00', 'Current');</v>
      </c>
    </row>
    <row r="7828" spans="1:16" x14ac:dyDescent="0.35">
      <c r="A7828" s="19">
        <v>7827</v>
      </c>
      <c r="B7828" s="18">
        <v>41726</v>
      </c>
      <c r="C7828" s="19" t="s">
        <v>51</v>
      </c>
      <c r="D7828" s="19" t="s">
        <v>59</v>
      </c>
      <c r="E7828" s="19" t="s">
        <v>53</v>
      </c>
      <c r="F7828" s="19">
        <v>738</v>
      </c>
      <c r="G7828" s="19">
        <v>80</v>
      </c>
      <c r="H7828" s="19">
        <v>34.380000000000003</v>
      </c>
      <c r="I7828" s="19">
        <v>24.72</v>
      </c>
      <c r="J7828" s="19" t="s">
        <v>54</v>
      </c>
      <c r="K7828" s="20">
        <v>248082.54</v>
      </c>
      <c r="L7828" s="20" t="s">
        <v>55</v>
      </c>
      <c r="M7828" s="20" t="s">
        <v>83</v>
      </c>
      <c r="N7828" s="26"/>
      <c r="O7828" s="20" t="s">
        <v>56</v>
      </c>
      <c r="P7828" t="str">
        <f t="shared" si="122"/>
        <v>INSERT INTO @DataTable (Deal, AdvanceDate, PROV, DealPurpose, RateType, BEACON, LTV, TDS, GDS, InsuranceType, PrincipalBalance, OccupancyType, AccountStatus, Closed_Date, DelinquencyBucket) VALUES (7827, '2014-03-28', 'AB', 'Transfer', 'Fixed', 738, 80, 34.38, 24.72, 'Conv', 248082.54, 'Owner-Occupied', 'Open', '1900-01-00', 'Current');</v>
      </c>
    </row>
    <row r="7829" spans="1:16" x14ac:dyDescent="0.35">
      <c r="A7829" s="22">
        <v>7828</v>
      </c>
      <c r="B7829" s="21">
        <v>42128</v>
      </c>
      <c r="C7829" s="22" t="s">
        <v>51</v>
      </c>
      <c r="D7829" s="22" t="s">
        <v>59</v>
      </c>
      <c r="E7829" s="22" t="s">
        <v>53</v>
      </c>
      <c r="F7829" s="22">
        <v>757</v>
      </c>
      <c r="G7829" s="22">
        <v>85.98</v>
      </c>
      <c r="H7829" s="22">
        <v>43.61</v>
      </c>
      <c r="I7829" s="22">
        <v>19.32</v>
      </c>
      <c r="J7829" s="22" t="s">
        <v>60</v>
      </c>
      <c r="K7829" s="23">
        <v>191848.85</v>
      </c>
      <c r="L7829" s="23" t="s">
        <v>55</v>
      </c>
      <c r="M7829" s="23" t="s">
        <v>83</v>
      </c>
      <c r="N7829" s="27"/>
      <c r="O7829" s="23" t="s">
        <v>56</v>
      </c>
      <c r="P7829" t="str">
        <f t="shared" si="122"/>
        <v>INSERT INTO @DataTable (Deal, AdvanceDate, PROV, DealPurpose, RateType, BEACON, LTV, TDS, GDS, InsuranceType, PrincipalBalance, OccupancyType, AccountStatus, Closed_Date, DelinquencyBucket) VALUES (7828, '2015-05-04', 'AB', 'Transfer', 'Fixed', 757, 85.98, 43.61, 19.32, 'HiRatio', 191848.85, 'Owner-Occupied', 'Open', '1900-01-00', 'Current');</v>
      </c>
    </row>
    <row r="7830" spans="1:16" x14ac:dyDescent="0.35">
      <c r="A7830" s="19">
        <v>7829</v>
      </c>
      <c r="B7830" s="18">
        <v>41320</v>
      </c>
      <c r="C7830" s="19" t="s">
        <v>58</v>
      </c>
      <c r="D7830" s="19" t="s">
        <v>59</v>
      </c>
      <c r="E7830" s="19" t="s">
        <v>53</v>
      </c>
      <c r="F7830" s="19">
        <v>633</v>
      </c>
      <c r="G7830" s="19">
        <v>89.78</v>
      </c>
      <c r="H7830" s="19">
        <v>32.9</v>
      </c>
      <c r="I7830" s="19">
        <v>20.02</v>
      </c>
      <c r="J7830" s="19" t="s">
        <v>60</v>
      </c>
      <c r="K7830" s="20">
        <v>0</v>
      </c>
      <c r="L7830" s="20" t="s">
        <v>55</v>
      </c>
      <c r="M7830" s="20" t="s">
        <v>84</v>
      </c>
      <c r="N7830" s="26">
        <v>42503</v>
      </c>
      <c r="O7830" s="20" t="s">
        <v>56</v>
      </c>
      <c r="P7830" t="str">
        <f t="shared" si="122"/>
        <v>INSERT INTO @DataTable (Deal, AdvanceDate, PROV, DealPurpose, RateType, BEACON, LTV, TDS, GDS, InsuranceType, PrincipalBalance, OccupancyType, AccountStatus, Closed_Date, DelinquencyBucket) VALUES (7829, '2013-02-15', 'BC', 'Transfer', 'Fixed', 633, 89.78, 32.9, 20.02, 'HiRatio', 0, 'Owner-Occupied', 'Closed', '2016-05-13', 'Current');</v>
      </c>
    </row>
    <row r="7831" spans="1:16" x14ac:dyDescent="0.35">
      <c r="A7831" s="22">
        <v>7830</v>
      </c>
      <c r="B7831" s="21">
        <v>41366</v>
      </c>
      <c r="C7831" s="22" t="s">
        <v>57</v>
      </c>
      <c r="D7831" s="22" t="s">
        <v>61</v>
      </c>
      <c r="E7831" s="22" t="s">
        <v>53</v>
      </c>
      <c r="F7831" s="22">
        <v>781</v>
      </c>
      <c r="G7831" s="22">
        <v>90</v>
      </c>
      <c r="H7831" s="22">
        <v>43.61</v>
      </c>
      <c r="I7831" s="22">
        <v>35.31</v>
      </c>
      <c r="J7831" s="22" t="s">
        <v>60</v>
      </c>
      <c r="K7831" s="23">
        <v>282347.27</v>
      </c>
      <c r="L7831" s="23" t="s">
        <v>55</v>
      </c>
      <c r="M7831" s="23" t="s">
        <v>83</v>
      </c>
      <c r="N7831" s="27"/>
      <c r="O7831" s="23" t="s">
        <v>56</v>
      </c>
      <c r="P7831" t="str">
        <f t="shared" si="122"/>
        <v>INSERT INTO @DataTable (Deal, AdvanceDate, PROV, DealPurpose, RateType, BEACON, LTV, TDS, GDS, InsuranceType, PrincipalBalance, OccupancyType, AccountStatus, Closed_Date, DelinquencyBucket) VALUES (7830, '2013-04-02', 'ON', 'Purchase', 'Fixed', 781, 90, 43.61, 35.31, 'HiRatio', 282347.27, 'Owner-Occupied', 'Open', '1900-01-00', 'Current');</v>
      </c>
    </row>
    <row r="7832" spans="1:16" x14ac:dyDescent="0.35">
      <c r="A7832" s="19">
        <v>7831</v>
      </c>
      <c r="B7832" s="18">
        <v>42177</v>
      </c>
      <c r="C7832" s="19" t="s">
        <v>57</v>
      </c>
      <c r="D7832" s="19" t="s">
        <v>61</v>
      </c>
      <c r="E7832" s="19" t="s">
        <v>40</v>
      </c>
      <c r="F7832" s="19">
        <v>758</v>
      </c>
      <c r="G7832" s="19">
        <v>80</v>
      </c>
      <c r="H7832" s="19">
        <v>26.34</v>
      </c>
      <c r="I7832" s="19">
        <v>23.7</v>
      </c>
      <c r="J7832" s="19" t="s">
        <v>54</v>
      </c>
      <c r="K7832" s="20">
        <v>411906.04</v>
      </c>
      <c r="L7832" s="20" t="s">
        <v>55</v>
      </c>
      <c r="M7832" s="20" t="s">
        <v>83</v>
      </c>
      <c r="N7832" s="26"/>
      <c r="O7832" s="20" t="s">
        <v>56</v>
      </c>
      <c r="P7832" t="str">
        <f t="shared" si="122"/>
        <v>INSERT INTO @DataTable (Deal, AdvanceDate, PROV, DealPurpose, RateType, BEACON, LTV, TDS, GDS, InsuranceType, PrincipalBalance, OccupancyType, AccountStatus, Closed_Date, DelinquencyBucket) VALUES (7831, '2015-06-22', 'ON', 'Purchase', 'ARM', 758, 80, 26.34, 23.7, 'Conv', 411906.04, 'Owner-Occupied', 'Open', '1900-01-00', 'Current');</v>
      </c>
    </row>
    <row r="7833" spans="1:16" x14ac:dyDescent="0.35">
      <c r="A7833" s="22">
        <v>7832</v>
      </c>
      <c r="B7833" s="21">
        <v>41835</v>
      </c>
      <c r="C7833" s="22" t="s">
        <v>57</v>
      </c>
      <c r="D7833" s="22" t="s">
        <v>52</v>
      </c>
      <c r="E7833" s="22" t="s">
        <v>40</v>
      </c>
      <c r="F7833" s="22">
        <v>733</v>
      </c>
      <c r="G7833" s="22">
        <v>43.48</v>
      </c>
      <c r="H7833" s="22">
        <v>35.119999999999997</v>
      </c>
      <c r="I7833" s="22">
        <v>23.68</v>
      </c>
      <c r="J7833" s="22" t="s">
        <v>54</v>
      </c>
      <c r="K7833" s="23">
        <v>417726.62</v>
      </c>
      <c r="L7833" s="23" t="s">
        <v>55</v>
      </c>
      <c r="M7833" s="23" t="s">
        <v>83</v>
      </c>
      <c r="N7833" s="27"/>
      <c r="O7833" s="23" t="s">
        <v>56</v>
      </c>
      <c r="P7833" t="str">
        <f t="shared" si="122"/>
        <v>INSERT INTO @DataTable (Deal, AdvanceDate, PROV, DealPurpose, RateType, BEACON, LTV, TDS, GDS, InsuranceType, PrincipalBalance, OccupancyType, AccountStatus, Closed_Date, DelinquencyBucket) VALUES (7832, '2014-07-15', 'ON', 'Refinance External', 'ARM', 733, 43.48, 35.12, 23.68, 'Conv', 417726.62, 'Owner-Occupied', 'Open', '1900-01-00', 'Current');</v>
      </c>
    </row>
    <row r="7834" spans="1:16" x14ac:dyDescent="0.35">
      <c r="A7834" s="19">
        <v>7833</v>
      </c>
      <c r="B7834" s="18">
        <v>41789</v>
      </c>
      <c r="C7834" s="19" t="s">
        <v>51</v>
      </c>
      <c r="D7834" s="19" t="s">
        <v>52</v>
      </c>
      <c r="E7834" s="19" t="s">
        <v>40</v>
      </c>
      <c r="F7834" s="19">
        <v>721</v>
      </c>
      <c r="G7834" s="19">
        <v>72.849999999999994</v>
      </c>
      <c r="H7834" s="19">
        <v>33.42</v>
      </c>
      <c r="I7834" s="19">
        <v>30.32</v>
      </c>
      <c r="J7834" s="19" t="s">
        <v>54</v>
      </c>
      <c r="K7834" s="20">
        <v>387820.32</v>
      </c>
      <c r="L7834" s="20" t="s">
        <v>55</v>
      </c>
      <c r="M7834" s="20" t="s">
        <v>83</v>
      </c>
      <c r="N7834" s="26"/>
      <c r="O7834" s="20" t="s">
        <v>56</v>
      </c>
      <c r="P7834" t="str">
        <f t="shared" si="122"/>
        <v>INSERT INTO @DataTable (Deal, AdvanceDate, PROV, DealPurpose, RateType, BEACON, LTV, TDS, GDS, InsuranceType, PrincipalBalance, OccupancyType, AccountStatus, Closed_Date, DelinquencyBucket) VALUES (7833, '2014-05-30', 'AB', 'Refinance External', 'ARM', 721, 72.85, 33.42, 30.32, 'Conv', 387820.32, 'Owner-Occupied', 'Open', '1900-01-00', 'Current');</v>
      </c>
    </row>
    <row r="7835" spans="1:16" x14ac:dyDescent="0.35">
      <c r="A7835" s="22">
        <v>7834</v>
      </c>
      <c r="B7835" s="21">
        <v>41726</v>
      </c>
      <c r="C7835" s="22" t="s">
        <v>57</v>
      </c>
      <c r="D7835" s="22" t="s">
        <v>61</v>
      </c>
      <c r="E7835" s="22" t="s">
        <v>53</v>
      </c>
      <c r="F7835" s="22">
        <v>739</v>
      </c>
      <c r="G7835" s="22">
        <v>95</v>
      </c>
      <c r="H7835" s="22">
        <v>36.69</v>
      </c>
      <c r="I7835" s="22">
        <v>33.51</v>
      </c>
      <c r="J7835" s="22" t="s">
        <v>60</v>
      </c>
      <c r="K7835" s="23">
        <v>261381.64</v>
      </c>
      <c r="L7835" s="23" t="s">
        <v>55</v>
      </c>
      <c r="M7835" s="23" t="s">
        <v>83</v>
      </c>
      <c r="N7835" s="27"/>
      <c r="O7835" s="23" t="s">
        <v>56</v>
      </c>
      <c r="P7835" t="str">
        <f t="shared" si="122"/>
        <v>INSERT INTO @DataTable (Deal, AdvanceDate, PROV, DealPurpose, RateType, BEACON, LTV, TDS, GDS, InsuranceType, PrincipalBalance, OccupancyType, AccountStatus, Closed_Date, DelinquencyBucket) VALUES (7834, '2014-03-28', 'ON', 'Purchase', 'Fixed', 739, 95, 36.69, 33.51, 'HiRatio', 261381.64, 'Owner-Occupied', 'Open', '1900-01-00', 'Current');</v>
      </c>
    </row>
    <row r="7836" spans="1:16" x14ac:dyDescent="0.35">
      <c r="A7836" s="19">
        <v>7835</v>
      </c>
      <c r="B7836" s="18">
        <v>41631</v>
      </c>
      <c r="C7836" s="19" t="s">
        <v>57</v>
      </c>
      <c r="D7836" s="19" t="s">
        <v>52</v>
      </c>
      <c r="E7836" s="19" t="s">
        <v>53</v>
      </c>
      <c r="F7836" s="19">
        <v>665</v>
      </c>
      <c r="G7836" s="19">
        <v>80</v>
      </c>
      <c r="H7836" s="19">
        <v>23.01</v>
      </c>
      <c r="I7836" s="19">
        <v>21.71</v>
      </c>
      <c r="J7836" s="19" t="s">
        <v>54</v>
      </c>
      <c r="K7836" s="20">
        <v>97206.35</v>
      </c>
      <c r="L7836" s="20" t="s">
        <v>55</v>
      </c>
      <c r="M7836" s="20" t="s">
        <v>83</v>
      </c>
      <c r="N7836" s="26"/>
      <c r="O7836" s="20" t="s">
        <v>56</v>
      </c>
      <c r="P7836" t="str">
        <f t="shared" si="122"/>
        <v>INSERT INTO @DataTable (Deal, AdvanceDate, PROV, DealPurpose, RateType, BEACON, LTV, TDS, GDS, InsuranceType, PrincipalBalance, OccupancyType, AccountStatus, Closed_Date, DelinquencyBucket) VALUES (7835, '2013-12-23', 'ON', 'Refinance External', 'Fixed', 665, 80, 23.01, 21.71, 'Conv', 97206.35, 'Owner-Occupied', 'Open', '1900-01-00', 'Current');</v>
      </c>
    </row>
    <row r="7837" spans="1:16" x14ac:dyDescent="0.35">
      <c r="A7837" s="22">
        <v>7836</v>
      </c>
      <c r="B7837" s="21">
        <v>41446</v>
      </c>
      <c r="C7837" s="22" t="s">
        <v>57</v>
      </c>
      <c r="D7837" s="22" t="s">
        <v>61</v>
      </c>
      <c r="E7837" s="22" t="s">
        <v>53</v>
      </c>
      <c r="F7837" s="22">
        <v>752</v>
      </c>
      <c r="G7837" s="22">
        <v>94.83</v>
      </c>
      <c r="H7837" s="22">
        <v>40.56</v>
      </c>
      <c r="I7837" s="22">
        <v>32.42</v>
      </c>
      <c r="J7837" s="22" t="s">
        <v>60</v>
      </c>
      <c r="K7837" s="23">
        <v>0</v>
      </c>
      <c r="L7837" s="23" t="s">
        <v>55</v>
      </c>
      <c r="M7837" s="23" t="s">
        <v>84</v>
      </c>
      <c r="N7837" s="27">
        <v>42030</v>
      </c>
      <c r="O7837" s="23" t="s">
        <v>56</v>
      </c>
      <c r="P7837" t="str">
        <f t="shared" si="122"/>
        <v>INSERT INTO @DataTable (Deal, AdvanceDate, PROV, DealPurpose, RateType, BEACON, LTV, TDS, GDS, InsuranceType, PrincipalBalance, OccupancyType, AccountStatus, Closed_Date, DelinquencyBucket) VALUES (7836, '2013-06-21', 'ON', 'Purchase', 'Fixed', 752, 94.83, 40.56, 32.42, 'HiRatio', 0, 'Owner-Occupied', 'Closed', '2015-01-26', 'Current');</v>
      </c>
    </row>
    <row r="7838" spans="1:16" x14ac:dyDescent="0.35">
      <c r="A7838" s="19">
        <v>7837</v>
      </c>
      <c r="B7838" s="18">
        <v>42536</v>
      </c>
      <c r="C7838" s="19" t="s">
        <v>58</v>
      </c>
      <c r="D7838" s="19" t="s">
        <v>71</v>
      </c>
      <c r="E7838" s="19" t="s">
        <v>40</v>
      </c>
      <c r="F7838" s="19">
        <v>743</v>
      </c>
      <c r="G7838" s="19">
        <v>75</v>
      </c>
      <c r="H7838" s="19">
        <v>34.64</v>
      </c>
      <c r="I7838" s="19">
        <v>22.65</v>
      </c>
      <c r="J7838" s="19" t="s">
        <v>54</v>
      </c>
      <c r="K7838" s="20">
        <v>648850.81999999995</v>
      </c>
      <c r="L7838" s="20" t="s">
        <v>55</v>
      </c>
      <c r="M7838" s="20" t="s">
        <v>83</v>
      </c>
      <c r="N7838" s="26"/>
      <c r="O7838" s="20" t="s">
        <v>56</v>
      </c>
      <c r="P7838" t="str">
        <f t="shared" si="122"/>
        <v>INSERT INTO @DataTable (Deal, AdvanceDate, PROV, DealPurpose, RateType, BEACON, LTV, TDS, GDS, InsuranceType, PrincipalBalance, OccupancyType, AccountStatus, Closed_Date, DelinquencyBucket) VALUES (7837, '2016-06-15', 'BC', 'Refinance Existing Client', 'ARM', 743, 75, 34.64, 22.65, 'Conv', 648850.82, 'Owner-Occupied', 'Open', '1900-01-00', 'Current');</v>
      </c>
    </row>
    <row r="7839" spans="1:16" x14ac:dyDescent="0.35">
      <c r="A7839" s="22">
        <v>7838</v>
      </c>
      <c r="B7839" s="21">
        <v>42181</v>
      </c>
      <c r="C7839" s="22" t="s">
        <v>51</v>
      </c>
      <c r="D7839" s="22" t="s">
        <v>61</v>
      </c>
      <c r="E7839" s="22" t="s">
        <v>53</v>
      </c>
      <c r="F7839" s="22">
        <v>736</v>
      </c>
      <c r="G7839" s="22">
        <v>95</v>
      </c>
      <c r="H7839" s="22">
        <v>40.200000000000003</v>
      </c>
      <c r="I7839" s="22">
        <v>36.19</v>
      </c>
      <c r="J7839" s="22" t="s">
        <v>60</v>
      </c>
      <c r="K7839" s="23">
        <v>228012.65</v>
      </c>
      <c r="L7839" s="23" t="s">
        <v>55</v>
      </c>
      <c r="M7839" s="23" t="s">
        <v>83</v>
      </c>
      <c r="N7839" s="27"/>
      <c r="O7839" s="23" t="s">
        <v>69</v>
      </c>
      <c r="P7839" t="str">
        <f t="shared" si="122"/>
        <v>INSERT INTO @DataTable (Deal, AdvanceDate, PROV, DealPurpose, RateType, BEACON, LTV, TDS, GDS, InsuranceType, PrincipalBalance, OccupancyType, AccountStatus, Closed_Date, DelinquencyBucket) VALUES (7838, '2015-06-26', 'AB', 'Purchase', 'Fixed', 736, 95, 40.2, 36.19, 'HiRatio', 228012.65, 'Owner-Occupied', 'Open', '1900-01-00', '0-29');</v>
      </c>
    </row>
    <row r="7840" spans="1:16" x14ac:dyDescent="0.35">
      <c r="A7840" s="19">
        <v>7839</v>
      </c>
      <c r="B7840" s="18">
        <v>41984</v>
      </c>
      <c r="C7840" s="19" t="s">
        <v>57</v>
      </c>
      <c r="D7840" s="19" t="s">
        <v>61</v>
      </c>
      <c r="E7840" s="19" t="s">
        <v>53</v>
      </c>
      <c r="F7840" s="19">
        <v>789</v>
      </c>
      <c r="G7840" s="19">
        <v>70</v>
      </c>
      <c r="H7840" s="19">
        <v>25.06</v>
      </c>
      <c r="I7840" s="19">
        <v>21.59</v>
      </c>
      <c r="J7840" s="19" t="s">
        <v>54</v>
      </c>
      <c r="K7840" s="20">
        <v>992092.96</v>
      </c>
      <c r="L7840" s="20" t="s">
        <v>55</v>
      </c>
      <c r="M7840" s="20" t="s">
        <v>83</v>
      </c>
      <c r="N7840" s="26"/>
      <c r="O7840" s="20" t="s">
        <v>56</v>
      </c>
      <c r="P7840" t="str">
        <f t="shared" si="122"/>
        <v>INSERT INTO @DataTable (Deal, AdvanceDate, PROV, DealPurpose, RateType, BEACON, LTV, TDS, GDS, InsuranceType, PrincipalBalance, OccupancyType, AccountStatus, Closed_Date, DelinquencyBucket) VALUES (7839, '2014-12-11', 'ON', 'Purchase', 'Fixed', 789, 70, 25.06, 21.59, 'Conv', 992092.96, 'Owner-Occupied', 'Open', '1900-01-00', 'Current');</v>
      </c>
    </row>
    <row r="7841" spans="1:16" x14ac:dyDescent="0.35">
      <c r="A7841" s="22">
        <v>7840</v>
      </c>
      <c r="B7841" s="21">
        <v>41614</v>
      </c>
      <c r="C7841" s="22" t="s">
        <v>57</v>
      </c>
      <c r="D7841" s="22" t="s">
        <v>52</v>
      </c>
      <c r="E7841" s="22" t="s">
        <v>40</v>
      </c>
      <c r="F7841" s="22">
        <v>763</v>
      </c>
      <c r="G7841" s="22">
        <v>11.46</v>
      </c>
      <c r="H7841" s="22">
        <v>26.34</v>
      </c>
      <c r="I7841" s="22">
        <v>8.2899999999999991</v>
      </c>
      <c r="J7841" s="22" t="s">
        <v>54</v>
      </c>
      <c r="K7841" s="23">
        <v>70035.83</v>
      </c>
      <c r="L7841" s="23" t="s">
        <v>66</v>
      </c>
      <c r="M7841" s="23" t="s">
        <v>83</v>
      </c>
      <c r="N7841" s="27"/>
      <c r="O7841" s="23" t="s">
        <v>56</v>
      </c>
      <c r="P7841" t="str">
        <f t="shared" si="122"/>
        <v>INSERT INTO @DataTable (Deal, AdvanceDate, PROV, DealPurpose, RateType, BEACON, LTV, TDS, GDS, InsuranceType, PrincipalBalance, OccupancyType, AccountStatus, Closed_Date, DelinquencyBucket) VALUES (7840, '2013-12-06', 'ON', 'Refinance External', 'ARM', 763, 11.46, 26.34, 8.29, 'Conv', 70035.83, 'Second Home', 'Open', '1900-01-00', 'Current');</v>
      </c>
    </row>
    <row r="7842" spans="1:16" x14ac:dyDescent="0.35">
      <c r="A7842" s="19">
        <v>7841</v>
      </c>
      <c r="B7842" s="18">
        <v>41263</v>
      </c>
      <c r="C7842" s="19" t="s">
        <v>57</v>
      </c>
      <c r="D7842" s="19" t="s">
        <v>52</v>
      </c>
      <c r="E7842" s="19" t="s">
        <v>53</v>
      </c>
      <c r="F7842" s="19">
        <v>698</v>
      </c>
      <c r="G7842" s="19">
        <v>57.97</v>
      </c>
      <c r="H7842" s="19">
        <v>39.25</v>
      </c>
      <c r="I7842" s="19">
        <v>35.049999999999997</v>
      </c>
      <c r="J7842" s="19" t="s">
        <v>54</v>
      </c>
      <c r="K7842" s="20">
        <v>0</v>
      </c>
      <c r="L7842" s="20" t="s">
        <v>55</v>
      </c>
      <c r="M7842" s="20" t="s">
        <v>84</v>
      </c>
      <c r="N7842" s="26">
        <v>41647</v>
      </c>
      <c r="O7842" s="20" t="s">
        <v>56</v>
      </c>
      <c r="P7842" t="str">
        <f t="shared" si="122"/>
        <v>INSERT INTO @DataTable (Deal, AdvanceDate, PROV, DealPurpose, RateType, BEACON, LTV, TDS, GDS, InsuranceType, PrincipalBalance, OccupancyType, AccountStatus, Closed_Date, DelinquencyBucket) VALUES (7841, '2012-12-20', 'ON', 'Refinance External', 'Fixed', 698, 57.97, 39.25, 35.05, 'Conv', 0, 'Owner-Occupied', 'Closed', '2014-01-08', 'Current');</v>
      </c>
    </row>
    <row r="7843" spans="1:16" x14ac:dyDescent="0.35">
      <c r="A7843" s="22">
        <v>7842</v>
      </c>
      <c r="B7843" s="21">
        <v>42340</v>
      </c>
      <c r="C7843" s="22" t="s">
        <v>51</v>
      </c>
      <c r="D7843" s="22" t="s">
        <v>52</v>
      </c>
      <c r="E7843" s="22" t="s">
        <v>53</v>
      </c>
      <c r="F7843" s="22">
        <v>805</v>
      </c>
      <c r="G7843" s="22">
        <v>57.18</v>
      </c>
      <c r="H7843" s="22">
        <v>38.03</v>
      </c>
      <c r="I7843" s="22">
        <v>37.17</v>
      </c>
      <c r="J7843" s="22" t="s">
        <v>54</v>
      </c>
      <c r="K7843" s="23">
        <v>216071.69</v>
      </c>
      <c r="L7843" s="23" t="s">
        <v>55</v>
      </c>
      <c r="M7843" s="23" t="s">
        <v>83</v>
      </c>
      <c r="N7843" s="27"/>
      <c r="O7843" s="23" t="s">
        <v>56</v>
      </c>
      <c r="P7843" t="str">
        <f t="shared" si="122"/>
        <v>INSERT INTO @DataTable (Deal, AdvanceDate, PROV, DealPurpose, RateType, BEACON, LTV, TDS, GDS, InsuranceType, PrincipalBalance, OccupancyType, AccountStatus, Closed_Date, DelinquencyBucket) VALUES (7842, '2015-12-02', 'AB', 'Refinance External', 'Fixed', 805, 57.18, 38.03, 37.17, 'Conv', 216071.69, 'Owner-Occupied', 'Open', '1900-01-00', 'Current');</v>
      </c>
    </row>
    <row r="7844" spans="1:16" x14ac:dyDescent="0.35">
      <c r="A7844" s="19">
        <v>7843</v>
      </c>
      <c r="B7844" s="18">
        <v>42590</v>
      </c>
      <c r="C7844" s="19" t="s">
        <v>58</v>
      </c>
      <c r="D7844" s="19" t="s">
        <v>61</v>
      </c>
      <c r="E7844" s="19" t="s">
        <v>53</v>
      </c>
      <c r="F7844" s="19">
        <v>675</v>
      </c>
      <c r="G7844" s="19">
        <v>95</v>
      </c>
      <c r="H7844" s="19">
        <v>37.58</v>
      </c>
      <c r="I7844" s="19">
        <v>25.4</v>
      </c>
      <c r="J7844" s="19" t="s">
        <v>60</v>
      </c>
      <c r="K7844" s="20">
        <v>290172.11</v>
      </c>
      <c r="L7844" s="20" t="s">
        <v>55</v>
      </c>
      <c r="M7844" s="20" t="s">
        <v>83</v>
      </c>
      <c r="N7844" s="26"/>
      <c r="O7844" s="20" t="s">
        <v>56</v>
      </c>
      <c r="P7844" t="str">
        <f t="shared" si="122"/>
        <v>INSERT INTO @DataTable (Deal, AdvanceDate, PROV, DealPurpose, RateType, BEACON, LTV, TDS, GDS, InsuranceType, PrincipalBalance, OccupancyType, AccountStatus, Closed_Date, DelinquencyBucket) VALUES (7843, '2016-08-08', 'BC', 'Purchase', 'Fixed', 675, 95, 37.58, 25.4, 'HiRatio', 290172.11, 'Owner-Occupied', 'Open', '1900-01-00', 'Current');</v>
      </c>
    </row>
    <row r="7845" spans="1:16" x14ac:dyDescent="0.35">
      <c r="A7845" s="22">
        <v>7844</v>
      </c>
      <c r="B7845" s="21">
        <v>41884</v>
      </c>
      <c r="C7845" s="22" t="s">
        <v>57</v>
      </c>
      <c r="D7845" s="22" t="s">
        <v>52</v>
      </c>
      <c r="E7845" s="22" t="s">
        <v>53</v>
      </c>
      <c r="F7845" s="22">
        <v>706</v>
      </c>
      <c r="G7845" s="22">
        <v>71.430000000000007</v>
      </c>
      <c r="H7845" s="22">
        <v>31.66</v>
      </c>
      <c r="I7845" s="22">
        <v>22.09</v>
      </c>
      <c r="J7845" s="22" t="s">
        <v>54</v>
      </c>
      <c r="K7845" s="23">
        <v>0</v>
      </c>
      <c r="L7845" s="23" t="s">
        <v>55</v>
      </c>
      <c r="M7845" s="23" t="s">
        <v>84</v>
      </c>
      <c r="N7845" s="27">
        <v>42545</v>
      </c>
      <c r="O7845" s="23" t="s">
        <v>56</v>
      </c>
      <c r="P7845" t="str">
        <f t="shared" si="122"/>
        <v>INSERT INTO @DataTable (Deal, AdvanceDate, PROV, DealPurpose, RateType, BEACON, LTV, TDS, GDS, InsuranceType, PrincipalBalance, OccupancyType, AccountStatus, Closed_Date, DelinquencyBucket) VALUES (7844, '2014-09-02', 'ON', 'Refinance External', 'Fixed', 706, 71.43, 31.66, 22.09, 'Conv', 0, 'Owner-Occupied', 'Closed', '2016-06-24', 'Current');</v>
      </c>
    </row>
    <row r="7846" spans="1:16" x14ac:dyDescent="0.35">
      <c r="A7846" s="19">
        <v>7845</v>
      </c>
      <c r="B7846" s="18">
        <v>42034</v>
      </c>
      <c r="C7846" s="19" t="s">
        <v>51</v>
      </c>
      <c r="D7846" s="19" t="s">
        <v>52</v>
      </c>
      <c r="E7846" s="19" t="s">
        <v>53</v>
      </c>
      <c r="F7846" s="19">
        <v>771</v>
      </c>
      <c r="G7846" s="19">
        <v>80</v>
      </c>
      <c r="H7846" s="19">
        <v>34.25</v>
      </c>
      <c r="I7846" s="19">
        <v>34.25</v>
      </c>
      <c r="J7846" s="19" t="s">
        <v>54</v>
      </c>
      <c r="K7846" s="20">
        <v>420345.47</v>
      </c>
      <c r="L7846" s="20" t="s">
        <v>55</v>
      </c>
      <c r="M7846" s="20" t="s">
        <v>83</v>
      </c>
      <c r="N7846" s="26"/>
      <c r="O7846" s="20" t="s">
        <v>56</v>
      </c>
      <c r="P7846" t="str">
        <f t="shared" si="122"/>
        <v>INSERT INTO @DataTable (Deal, AdvanceDate, PROV, DealPurpose, RateType, BEACON, LTV, TDS, GDS, InsuranceType, PrincipalBalance, OccupancyType, AccountStatus, Closed_Date, DelinquencyBucket) VALUES (7845, '2015-01-30', 'AB', 'Refinance External', 'Fixed', 771, 80, 34.25, 34.25, 'Conv', 420345.47, 'Owner-Occupied', 'Open', '1900-01-00', 'Current');</v>
      </c>
    </row>
    <row r="7847" spans="1:16" x14ac:dyDescent="0.35">
      <c r="A7847" s="22">
        <v>7846</v>
      </c>
      <c r="B7847" s="21">
        <v>41085</v>
      </c>
      <c r="C7847" s="22" t="s">
        <v>51</v>
      </c>
      <c r="D7847" s="22" t="s">
        <v>61</v>
      </c>
      <c r="E7847" s="22" t="s">
        <v>53</v>
      </c>
      <c r="F7847" s="22">
        <v>679</v>
      </c>
      <c r="G7847" s="22">
        <v>95</v>
      </c>
      <c r="H7847" s="22">
        <v>28.92</v>
      </c>
      <c r="I7847" s="22">
        <v>26.96</v>
      </c>
      <c r="J7847" s="22" t="s">
        <v>60</v>
      </c>
      <c r="K7847" s="23">
        <v>177787.9</v>
      </c>
      <c r="L7847" s="23" t="s">
        <v>55</v>
      </c>
      <c r="M7847" s="23" t="s">
        <v>83</v>
      </c>
      <c r="N7847" s="27"/>
      <c r="O7847" s="23" t="s">
        <v>56</v>
      </c>
      <c r="P7847" t="str">
        <f t="shared" si="122"/>
        <v>INSERT INTO @DataTable (Deal, AdvanceDate, PROV, DealPurpose, RateType, BEACON, LTV, TDS, GDS, InsuranceType, PrincipalBalance, OccupancyType, AccountStatus, Closed_Date, DelinquencyBucket) VALUES (7846, '2012-06-25', 'AB', 'Purchase', 'Fixed', 679, 95, 28.92, 26.96, 'HiRatio', 177787.9, 'Owner-Occupied', 'Open', '1900-01-00', 'Current');</v>
      </c>
    </row>
    <row r="7848" spans="1:16" x14ac:dyDescent="0.35">
      <c r="A7848" s="19">
        <v>7847</v>
      </c>
      <c r="B7848" s="18">
        <v>41641</v>
      </c>
      <c r="C7848" s="19" t="s">
        <v>58</v>
      </c>
      <c r="D7848" s="19" t="s">
        <v>52</v>
      </c>
      <c r="E7848" s="19" t="s">
        <v>40</v>
      </c>
      <c r="F7848" s="19">
        <v>708</v>
      </c>
      <c r="G7848" s="19">
        <v>75</v>
      </c>
      <c r="H7848" s="19">
        <v>27.83</v>
      </c>
      <c r="I7848" s="19">
        <v>16.3</v>
      </c>
      <c r="J7848" s="19" t="s">
        <v>54</v>
      </c>
      <c r="K7848" s="20">
        <v>173401.89</v>
      </c>
      <c r="L7848" s="20" t="s">
        <v>55</v>
      </c>
      <c r="M7848" s="20" t="s">
        <v>83</v>
      </c>
      <c r="N7848" s="26"/>
      <c r="O7848" s="20" t="s">
        <v>56</v>
      </c>
      <c r="P7848" t="str">
        <f t="shared" si="122"/>
        <v>INSERT INTO @DataTable (Deal, AdvanceDate, PROV, DealPurpose, RateType, BEACON, LTV, TDS, GDS, InsuranceType, PrincipalBalance, OccupancyType, AccountStatus, Closed_Date, DelinquencyBucket) VALUES (7847, '2014-01-02', 'BC', 'Refinance External', 'ARM', 708, 75, 27.83, 16.3, 'Conv', 173401.89, 'Owner-Occupied', 'Open', '1900-01-00', 'Current');</v>
      </c>
    </row>
    <row r="7849" spans="1:16" x14ac:dyDescent="0.35">
      <c r="A7849" s="22">
        <v>7848</v>
      </c>
      <c r="B7849" s="21">
        <v>41061</v>
      </c>
      <c r="C7849" s="22" t="s">
        <v>51</v>
      </c>
      <c r="D7849" s="22" t="s">
        <v>61</v>
      </c>
      <c r="E7849" s="22" t="s">
        <v>53</v>
      </c>
      <c r="F7849" s="22">
        <v>736</v>
      </c>
      <c r="G7849" s="22">
        <v>95</v>
      </c>
      <c r="H7849" s="22">
        <v>32.44</v>
      </c>
      <c r="I7849" s="22">
        <v>29.62</v>
      </c>
      <c r="J7849" s="22" t="s">
        <v>60</v>
      </c>
      <c r="K7849" s="23">
        <v>291038.08000000002</v>
      </c>
      <c r="L7849" s="23" t="s">
        <v>55</v>
      </c>
      <c r="M7849" s="23" t="s">
        <v>83</v>
      </c>
      <c r="N7849" s="27"/>
      <c r="O7849" s="23" t="s">
        <v>56</v>
      </c>
      <c r="P7849" t="str">
        <f t="shared" si="122"/>
        <v>INSERT INTO @DataTable (Deal, AdvanceDate, PROV, DealPurpose, RateType, BEACON, LTV, TDS, GDS, InsuranceType, PrincipalBalance, OccupancyType, AccountStatus, Closed_Date, DelinquencyBucket) VALUES (7848, '2012-06-01', 'AB', 'Purchase', 'Fixed', 736, 95, 32.44, 29.62, 'HiRatio', 291038.08, 'Owner-Occupied', 'Open', '1900-01-00', 'Current');</v>
      </c>
    </row>
    <row r="7850" spans="1:16" x14ac:dyDescent="0.35">
      <c r="A7850" s="19">
        <v>7849</v>
      </c>
      <c r="B7850" s="18">
        <v>41330</v>
      </c>
      <c r="C7850" s="19" t="s">
        <v>57</v>
      </c>
      <c r="D7850" s="19" t="s">
        <v>61</v>
      </c>
      <c r="E7850" s="19" t="s">
        <v>53</v>
      </c>
      <c r="F7850" s="19">
        <v>753</v>
      </c>
      <c r="G7850" s="19">
        <v>90</v>
      </c>
      <c r="H7850" s="19">
        <v>37.46</v>
      </c>
      <c r="I7850" s="19">
        <v>17.79</v>
      </c>
      <c r="J7850" s="19" t="s">
        <v>60</v>
      </c>
      <c r="K7850" s="20">
        <v>0</v>
      </c>
      <c r="L7850" s="20" t="s">
        <v>55</v>
      </c>
      <c r="M7850" s="20" t="s">
        <v>84</v>
      </c>
      <c r="N7850" s="26">
        <v>42531</v>
      </c>
      <c r="O7850" s="20" t="s">
        <v>56</v>
      </c>
      <c r="P7850" t="str">
        <f t="shared" si="122"/>
        <v>INSERT INTO @DataTable (Deal, AdvanceDate, PROV, DealPurpose, RateType, BEACON, LTV, TDS, GDS, InsuranceType, PrincipalBalance, OccupancyType, AccountStatus, Closed_Date, DelinquencyBucket) VALUES (7849, '2013-02-25', 'ON', 'Purchase', 'Fixed', 753, 90, 37.46, 17.79, 'HiRatio', 0, 'Owner-Occupied', 'Closed', '2016-06-10', 'Current');</v>
      </c>
    </row>
    <row r="7851" spans="1:16" x14ac:dyDescent="0.35">
      <c r="A7851" s="22">
        <v>7850</v>
      </c>
      <c r="B7851" s="21">
        <v>42493</v>
      </c>
      <c r="C7851" s="22" t="s">
        <v>58</v>
      </c>
      <c r="D7851" s="22" t="s">
        <v>59</v>
      </c>
      <c r="E7851" s="22" t="s">
        <v>53</v>
      </c>
      <c r="F7851" s="22">
        <v>655</v>
      </c>
      <c r="G7851" s="22">
        <v>91.58</v>
      </c>
      <c r="H7851" s="22">
        <v>30.25</v>
      </c>
      <c r="I7851" s="22">
        <v>22.78</v>
      </c>
      <c r="J7851" s="22" t="s">
        <v>60</v>
      </c>
      <c r="K7851" s="23">
        <v>143452.07</v>
      </c>
      <c r="L7851" s="23" t="s">
        <v>55</v>
      </c>
      <c r="M7851" s="23" t="s">
        <v>83</v>
      </c>
      <c r="N7851" s="27"/>
      <c r="O7851" s="23" t="s">
        <v>56</v>
      </c>
      <c r="P7851" t="str">
        <f t="shared" si="122"/>
        <v>INSERT INTO @DataTable (Deal, AdvanceDate, PROV, DealPurpose, RateType, BEACON, LTV, TDS, GDS, InsuranceType, PrincipalBalance, OccupancyType, AccountStatus, Closed_Date, DelinquencyBucket) VALUES (7850, '2016-05-03', 'BC', 'Transfer', 'Fixed', 655, 91.58, 30.25, 22.78, 'HiRatio', 143452.07, 'Owner-Occupied', 'Open', '1900-01-00', 'Current');</v>
      </c>
    </row>
    <row r="7852" spans="1:16" x14ac:dyDescent="0.35">
      <c r="A7852" s="19">
        <v>7851</v>
      </c>
      <c r="B7852" s="18">
        <v>41709</v>
      </c>
      <c r="C7852" s="19" t="s">
        <v>58</v>
      </c>
      <c r="D7852" s="19" t="s">
        <v>59</v>
      </c>
      <c r="E7852" s="19" t="s">
        <v>53</v>
      </c>
      <c r="F7852" s="19">
        <v>790</v>
      </c>
      <c r="G7852" s="19">
        <v>91.72</v>
      </c>
      <c r="H7852" s="19">
        <v>29.2</v>
      </c>
      <c r="I7852" s="19">
        <v>25.41</v>
      </c>
      <c r="J7852" s="19" t="s">
        <v>60</v>
      </c>
      <c r="K7852" s="20">
        <v>159103.54</v>
      </c>
      <c r="L7852" s="20" t="s">
        <v>55</v>
      </c>
      <c r="M7852" s="20" t="s">
        <v>83</v>
      </c>
      <c r="N7852" s="26"/>
      <c r="O7852" s="20" t="s">
        <v>56</v>
      </c>
      <c r="P7852" t="str">
        <f t="shared" si="122"/>
        <v>INSERT INTO @DataTable (Deal, AdvanceDate, PROV, DealPurpose, RateType, BEACON, LTV, TDS, GDS, InsuranceType, PrincipalBalance, OccupancyType, AccountStatus, Closed_Date, DelinquencyBucket) VALUES (7851, '2014-03-11', 'BC', 'Transfer', 'Fixed', 790, 91.72, 29.2, 25.41, 'HiRatio', 159103.54, 'Owner-Occupied', 'Open', '1900-01-00', 'Current');</v>
      </c>
    </row>
    <row r="7853" spans="1:16" x14ac:dyDescent="0.35">
      <c r="A7853" s="22">
        <v>7852</v>
      </c>
      <c r="B7853" s="21">
        <v>42034</v>
      </c>
      <c r="C7853" s="22" t="s">
        <v>57</v>
      </c>
      <c r="D7853" s="22" t="s">
        <v>61</v>
      </c>
      <c r="E7853" s="22" t="s">
        <v>53</v>
      </c>
      <c r="F7853" s="22">
        <v>776</v>
      </c>
      <c r="G7853" s="22">
        <v>95</v>
      </c>
      <c r="H7853" s="22">
        <v>43.83</v>
      </c>
      <c r="I7853" s="22">
        <v>32.44</v>
      </c>
      <c r="J7853" s="22" t="s">
        <v>60</v>
      </c>
      <c r="K7853" s="23">
        <v>191585.41</v>
      </c>
      <c r="L7853" s="23" t="s">
        <v>55</v>
      </c>
      <c r="M7853" s="23" t="s">
        <v>83</v>
      </c>
      <c r="N7853" s="27"/>
      <c r="O7853" s="23" t="s">
        <v>56</v>
      </c>
      <c r="P7853" t="str">
        <f t="shared" si="122"/>
        <v>INSERT INTO @DataTable (Deal, AdvanceDate, PROV, DealPurpose, RateType, BEACON, LTV, TDS, GDS, InsuranceType, PrincipalBalance, OccupancyType, AccountStatus, Closed_Date, DelinquencyBucket) VALUES (7852, '2015-01-30', 'ON', 'Purchase', 'Fixed', 776, 95, 43.83, 32.44, 'HiRatio', 191585.41, 'Owner-Occupied', 'Open', '1900-01-00', 'Current');</v>
      </c>
    </row>
    <row r="7854" spans="1:16" x14ac:dyDescent="0.35">
      <c r="A7854" s="19">
        <v>7853</v>
      </c>
      <c r="B7854" s="18">
        <v>41788</v>
      </c>
      <c r="C7854" s="19" t="s">
        <v>51</v>
      </c>
      <c r="D7854" s="19" t="s">
        <v>61</v>
      </c>
      <c r="E7854" s="19" t="s">
        <v>40</v>
      </c>
      <c r="F7854" s="19">
        <v>771</v>
      </c>
      <c r="G7854" s="19">
        <v>68.03</v>
      </c>
      <c r="H7854" s="19">
        <v>30.41</v>
      </c>
      <c r="I7854" s="19">
        <v>17.27</v>
      </c>
      <c r="J7854" s="19" t="s">
        <v>54</v>
      </c>
      <c r="K7854" s="20">
        <v>317352.09000000003</v>
      </c>
      <c r="L7854" s="20" t="s">
        <v>55</v>
      </c>
      <c r="M7854" s="20" t="s">
        <v>83</v>
      </c>
      <c r="N7854" s="26"/>
      <c r="O7854" s="20" t="s">
        <v>56</v>
      </c>
      <c r="P7854" t="str">
        <f t="shared" si="122"/>
        <v>INSERT INTO @DataTable (Deal, AdvanceDate, PROV, DealPurpose, RateType, BEACON, LTV, TDS, GDS, InsuranceType, PrincipalBalance, OccupancyType, AccountStatus, Closed_Date, DelinquencyBucket) VALUES (7853, '2014-05-29', 'AB', 'Purchase', 'ARM', 771, 68.03, 30.41, 17.27, 'Conv', 317352.09, 'Owner-Occupied', 'Open', '1900-01-00', 'Current');</v>
      </c>
    </row>
    <row r="7855" spans="1:16" x14ac:dyDescent="0.35">
      <c r="A7855" s="22">
        <v>7854</v>
      </c>
      <c r="B7855" s="21">
        <v>42114</v>
      </c>
      <c r="C7855" s="22" t="s">
        <v>57</v>
      </c>
      <c r="D7855" s="22" t="s">
        <v>52</v>
      </c>
      <c r="E7855" s="22" t="s">
        <v>40</v>
      </c>
      <c r="F7855" s="22">
        <v>829</v>
      </c>
      <c r="G7855" s="22">
        <v>56.02</v>
      </c>
      <c r="H7855" s="22">
        <v>25.55</v>
      </c>
      <c r="I7855" s="22">
        <v>25.34</v>
      </c>
      <c r="J7855" s="22" t="s">
        <v>54</v>
      </c>
      <c r="K7855" s="23">
        <v>131788.9</v>
      </c>
      <c r="L7855" s="23" t="s">
        <v>55</v>
      </c>
      <c r="M7855" s="23" t="s">
        <v>83</v>
      </c>
      <c r="N7855" s="27"/>
      <c r="O7855" s="23" t="s">
        <v>56</v>
      </c>
      <c r="P7855" t="str">
        <f t="shared" si="122"/>
        <v>INSERT INTO @DataTable (Deal, AdvanceDate, PROV, DealPurpose, RateType, BEACON, LTV, TDS, GDS, InsuranceType, PrincipalBalance, OccupancyType, AccountStatus, Closed_Date, DelinquencyBucket) VALUES (7854, '2015-04-20', 'ON', 'Refinance External', 'ARM', 829, 56.02, 25.55, 25.34, 'Conv', 131788.9, 'Owner-Occupied', 'Open', '1900-01-00', 'Current');</v>
      </c>
    </row>
    <row r="7856" spans="1:16" x14ac:dyDescent="0.35">
      <c r="A7856" s="19">
        <v>7855</v>
      </c>
      <c r="B7856" s="18">
        <v>41082</v>
      </c>
      <c r="C7856" s="19" t="s">
        <v>57</v>
      </c>
      <c r="D7856" s="19" t="s">
        <v>52</v>
      </c>
      <c r="E7856" s="19" t="s">
        <v>40</v>
      </c>
      <c r="F7856" s="19">
        <v>730</v>
      </c>
      <c r="G7856" s="19">
        <v>80</v>
      </c>
      <c r="H7856" s="19">
        <v>35.47</v>
      </c>
      <c r="I7856" s="19">
        <v>35.47</v>
      </c>
      <c r="J7856" s="19" t="s">
        <v>54</v>
      </c>
      <c r="K7856" s="20">
        <v>0</v>
      </c>
      <c r="L7856" s="20" t="s">
        <v>55</v>
      </c>
      <c r="M7856" s="20" t="s">
        <v>84</v>
      </c>
      <c r="N7856" s="26">
        <v>41565</v>
      </c>
      <c r="O7856" s="20" t="s">
        <v>56</v>
      </c>
      <c r="P7856" t="str">
        <f t="shared" si="122"/>
        <v>INSERT INTO @DataTable (Deal, AdvanceDate, PROV, DealPurpose, RateType, BEACON, LTV, TDS, GDS, InsuranceType, PrincipalBalance, OccupancyType, AccountStatus, Closed_Date, DelinquencyBucket) VALUES (7855, '2012-06-22', 'ON', 'Refinance External', 'ARM', 730, 80, 35.47, 35.47, 'Conv', 0, 'Owner-Occupied', 'Closed', '2013-10-18', 'Current');</v>
      </c>
    </row>
    <row r="7857" spans="1:16" x14ac:dyDescent="0.35">
      <c r="A7857" s="22">
        <v>7856</v>
      </c>
      <c r="B7857" s="21">
        <v>41654</v>
      </c>
      <c r="C7857" s="22" t="s">
        <v>57</v>
      </c>
      <c r="D7857" s="22" t="s">
        <v>61</v>
      </c>
      <c r="E7857" s="22" t="s">
        <v>53</v>
      </c>
      <c r="F7857" s="22">
        <v>779</v>
      </c>
      <c r="G7857" s="22">
        <v>95</v>
      </c>
      <c r="H7857" s="22">
        <v>30.47</v>
      </c>
      <c r="I7857" s="22">
        <v>28.6</v>
      </c>
      <c r="J7857" s="22" t="s">
        <v>60</v>
      </c>
      <c r="K7857" s="23">
        <v>288883.73</v>
      </c>
      <c r="L7857" s="23" t="s">
        <v>55</v>
      </c>
      <c r="M7857" s="23" t="s">
        <v>83</v>
      </c>
      <c r="N7857" s="27"/>
      <c r="O7857" s="23" t="s">
        <v>56</v>
      </c>
      <c r="P7857" t="str">
        <f t="shared" si="122"/>
        <v>INSERT INTO @DataTable (Deal, AdvanceDate, PROV, DealPurpose, RateType, BEACON, LTV, TDS, GDS, InsuranceType, PrincipalBalance, OccupancyType, AccountStatus, Closed_Date, DelinquencyBucket) VALUES (7856, '2014-01-15', 'ON', 'Purchase', 'Fixed', 779, 95, 30.47, 28.6, 'HiRatio', 288883.73, 'Owner-Occupied', 'Open', '1900-01-00', 'Current');</v>
      </c>
    </row>
    <row r="7858" spans="1:16" x14ac:dyDescent="0.35">
      <c r="A7858" s="19">
        <v>7857</v>
      </c>
      <c r="B7858" s="18">
        <v>42170</v>
      </c>
      <c r="C7858" s="19" t="s">
        <v>51</v>
      </c>
      <c r="D7858" s="19" t="s">
        <v>61</v>
      </c>
      <c r="E7858" s="19" t="s">
        <v>53</v>
      </c>
      <c r="F7858" s="19">
        <v>813</v>
      </c>
      <c r="G7858" s="19">
        <v>95</v>
      </c>
      <c r="H7858" s="19">
        <v>33.47</v>
      </c>
      <c r="I7858" s="19">
        <v>10.75</v>
      </c>
      <c r="J7858" s="19" t="s">
        <v>60</v>
      </c>
      <c r="K7858" s="20">
        <v>359145.48</v>
      </c>
      <c r="L7858" s="20" t="s">
        <v>66</v>
      </c>
      <c r="M7858" s="20" t="s">
        <v>83</v>
      </c>
      <c r="N7858" s="26"/>
      <c r="O7858" s="20" t="s">
        <v>56</v>
      </c>
      <c r="P7858" t="str">
        <f t="shared" si="122"/>
        <v>INSERT INTO @DataTable (Deal, AdvanceDate, PROV, DealPurpose, RateType, BEACON, LTV, TDS, GDS, InsuranceType, PrincipalBalance, OccupancyType, AccountStatus, Closed_Date, DelinquencyBucket) VALUES (7857, '2015-06-15', 'AB', 'Purchase', 'Fixed', 813, 95, 33.47, 10.75, 'HiRatio', 359145.48, 'Second Home', 'Open', '1900-01-00', 'Current');</v>
      </c>
    </row>
    <row r="7859" spans="1:16" x14ac:dyDescent="0.35">
      <c r="A7859" s="22">
        <v>7858</v>
      </c>
      <c r="B7859" s="21">
        <v>42422</v>
      </c>
      <c r="C7859" s="22" t="s">
        <v>57</v>
      </c>
      <c r="D7859" s="22" t="s">
        <v>61</v>
      </c>
      <c r="E7859" s="22" t="s">
        <v>40</v>
      </c>
      <c r="F7859" s="22">
        <v>723</v>
      </c>
      <c r="G7859" s="22">
        <v>80</v>
      </c>
      <c r="H7859" s="22">
        <v>35.840000000000003</v>
      </c>
      <c r="I7859" s="22">
        <v>30.35</v>
      </c>
      <c r="J7859" s="22" t="s">
        <v>54</v>
      </c>
      <c r="K7859" s="23">
        <v>318527.96999999997</v>
      </c>
      <c r="L7859" s="23" t="s">
        <v>55</v>
      </c>
      <c r="M7859" s="23" t="s">
        <v>83</v>
      </c>
      <c r="N7859" s="27"/>
      <c r="O7859" s="23" t="s">
        <v>56</v>
      </c>
      <c r="P7859" t="str">
        <f t="shared" si="122"/>
        <v>INSERT INTO @DataTable (Deal, AdvanceDate, PROV, DealPurpose, RateType, BEACON, LTV, TDS, GDS, InsuranceType, PrincipalBalance, OccupancyType, AccountStatus, Closed_Date, DelinquencyBucket) VALUES (7858, '2016-02-22', 'ON', 'Purchase', 'ARM', 723, 80, 35.84, 30.35, 'Conv', 318527.97, 'Owner-Occupied', 'Open', '1900-01-00', 'Current');</v>
      </c>
    </row>
    <row r="7860" spans="1:16" x14ac:dyDescent="0.35">
      <c r="A7860" s="19">
        <v>7859</v>
      </c>
      <c r="B7860" s="18">
        <v>41521</v>
      </c>
      <c r="C7860" s="19" t="s">
        <v>57</v>
      </c>
      <c r="D7860" s="19" t="s">
        <v>59</v>
      </c>
      <c r="E7860" s="19" t="s">
        <v>40</v>
      </c>
      <c r="F7860" s="19">
        <v>797</v>
      </c>
      <c r="G7860" s="19">
        <v>60.9</v>
      </c>
      <c r="H7860" s="19">
        <v>26.34</v>
      </c>
      <c r="I7860" s="19">
        <v>16.989999999999998</v>
      </c>
      <c r="J7860" s="19" t="s">
        <v>54</v>
      </c>
      <c r="K7860" s="20">
        <v>0</v>
      </c>
      <c r="L7860" s="20" t="s">
        <v>55</v>
      </c>
      <c r="M7860" s="20" t="s">
        <v>84</v>
      </c>
      <c r="N7860" s="26">
        <v>41709</v>
      </c>
      <c r="O7860" s="20" t="s">
        <v>56</v>
      </c>
      <c r="P7860" t="str">
        <f t="shared" si="122"/>
        <v>INSERT INTO @DataTable (Deal, AdvanceDate, PROV, DealPurpose, RateType, BEACON, LTV, TDS, GDS, InsuranceType, PrincipalBalance, OccupancyType, AccountStatus, Closed_Date, DelinquencyBucket) VALUES (7859, '2013-09-04', 'ON', 'Transfer', 'ARM', 797, 60.9, 26.34, 16.99, 'Conv', 0, 'Owner-Occupied', 'Closed', '2014-03-11', 'Current');</v>
      </c>
    </row>
    <row r="7861" spans="1:16" x14ac:dyDescent="0.35">
      <c r="A7861" s="22">
        <v>7860</v>
      </c>
      <c r="B7861" s="21">
        <v>41486</v>
      </c>
      <c r="C7861" s="22" t="s">
        <v>51</v>
      </c>
      <c r="D7861" s="22" t="s">
        <v>72</v>
      </c>
      <c r="E7861" s="22" t="s">
        <v>40</v>
      </c>
      <c r="F7861" s="22">
        <v>696</v>
      </c>
      <c r="G7861" s="22">
        <v>79.58</v>
      </c>
      <c r="H7861" s="22">
        <v>33.71</v>
      </c>
      <c r="I7861" s="22">
        <v>20.58</v>
      </c>
      <c r="J7861" s="22" t="s">
        <v>54</v>
      </c>
      <c r="K7861" s="23">
        <v>255953.07</v>
      </c>
      <c r="L7861" s="23" t="s">
        <v>55</v>
      </c>
      <c r="M7861" s="23" t="s">
        <v>83</v>
      </c>
      <c r="N7861" s="27"/>
      <c r="O7861" s="23" t="s">
        <v>56</v>
      </c>
      <c r="P7861" t="str">
        <f t="shared" si="122"/>
        <v>INSERT INTO @DataTable (Deal, AdvanceDate, PROV, DealPurpose, RateType, BEACON, LTV, TDS, GDS, InsuranceType, PrincipalBalance, OccupancyType, AccountStatus, Closed_Date, DelinquencyBucket) VALUES (7860, '2013-07-31', 'AB', 'ETO Existing Client', 'ARM', 696, 79.58, 33.71, 20.58, 'Conv', 255953.07, 'Owner-Occupied', 'Open', '1900-01-00', 'Current');</v>
      </c>
    </row>
    <row r="7862" spans="1:16" x14ac:dyDescent="0.35">
      <c r="A7862" s="19">
        <v>7861</v>
      </c>
      <c r="B7862" s="18">
        <v>42606</v>
      </c>
      <c r="C7862" s="19" t="s">
        <v>58</v>
      </c>
      <c r="D7862" s="19" t="s">
        <v>61</v>
      </c>
      <c r="E7862" s="19" t="s">
        <v>53</v>
      </c>
      <c r="F7862" s="19">
        <v>775</v>
      </c>
      <c r="G7862" s="19">
        <v>95</v>
      </c>
      <c r="H7862" s="19">
        <v>43.56</v>
      </c>
      <c r="I7862" s="19">
        <v>38.979999999999997</v>
      </c>
      <c r="J7862" s="19" t="s">
        <v>60</v>
      </c>
      <c r="K7862" s="20">
        <v>448205.5</v>
      </c>
      <c r="L7862" s="20" t="s">
        <v>55</v>
      </c>
      <c r="M7862" s="20" t="s">
        <v>83</v>
      </c>
      <c r="N7862" s="26"/>
      <c r="O7862" s="20" t="s">
        <v>56</v>
      </c>
      <c r="P7862" t="str">
        <f t="shared" si="122"/>
        <v>INSERT INTO @DataTable (Deal, AdvanceDate, PROV, DealPurpose, RateType, BEACON, LTV, TDS, GDS, InsuranceType, PrincipalBalance, OccupancyType, AccountStatus, Closed_Date, DelinquencyBucket) VALUES (7861, '2016-08-24', 'BC', 'Purchase', 'Fixed', 775, 95, 43.56, 38.98, 'HiRatio', 448205.5, 'Owner-Occupied', 'Open', '1900-01-00', 'Current');</v>
      </c>
    </row>
    <row r="7863" spans="1:16" x14ac:dyDescent="0.35">
      <c r="A7863" s="22">
        <v>7862</v>
      </c>
      <c r="B7863" s="21">
        <v>42181</v>
      </c>
      <c r="C7863" s="22" t="s">
        <v>51</v>
      </c>
      <c r="D7863" s="22" t="s">
        <v>52</v>
      </c>
      <c r="E7863" s="22" t="s">
        <v>40</v>
      </c>
      <c r="F7863" s="22">
        <v>781</v>
      </c>
      <c r="G7863" s="22">
        <v>64.260000000000005</v>
      </c>
      <c r="H7863" s="22">
        <v>30.87</v>
      </c>
      <c r="I7863" s="22">
        <v>29.79</v>
      </c>
      <c r="J7863" s="22" t="s">
        <v>54</v>
      </c>
      <c r="K7863" s="23">
        <v>237989.45</v>
      </c>
      <c r="L7863" s="23" t="s">
        <v>55</v>
      </c>
      <c r="M7863" s="23" t="s">
        <v>83</v>
      </c>
      <c r="N7863" s="27"/>
      <c r="O7863" s="23" t="s">
        <v>56</v>
      </c>
      <c r="P7863" t="str">
        <f t="shared" si="122"/>
        <v>INSERT INTO @DataTable (Deal, AdvanceDate, PROV, DealPurpose, RateType, BEACON, LTV, TDS, GDS, InsuranceType, PrincipalBalance, OccupancyType, AccountStatus, Closed_Date, DelinquencyBucket) VALUES (7862, '2015-06-26', 'AB', 'Refinance External', 'ARM', 781, 64.26, 30.87, 29.79, 'Conv', 237989.45, 'Owner-Occupied', 'Open', '1900-01-00', 'Current');</v>
      </c>
    </row>
    <row r="7864" spans="1:16" x14ac:dyDescent="0.35">
      <c r="A7864" s="19">
        <v>7863</v>
      </c>
      <c r="B7864" s="18">
        <v>41754</v>
      </c>
      <c r="C7864" s="19" t="s">
        <v>57</v>
      </c>
      <c r="D7864" s="19" t="s">
        <v>61</v>
      </c>
      <c r="E7864" s="19" t="s">
        <v>40</v>
      </c>
      <c r="F7864" s="19">
        <v>762</v>
      </c>
      <c r="G7864" s="19">
        <v>90</v>
      </c>
      <c r="H7864" s="19">
        <v>36.03</v>
      </c>
      <c r="I7864" s="19">
        <v>13.5</v>
      </c>
      <c r="J7864" s="19" t="s">
        <v>60</v>
      </c>
      <c r="K7864" s="20">
        <v>0</v>
      </c>
      <c r="L7864" s="20" t="s">
        <v>66</v>
      </c>
      <c r="M7864" s="20" t="s">
        <v>84</v>
      </c>
      <c r="N7864" s="26">
        <v>42065</v>
      </c>
      <c r="O7864" s="20" t="s">
        <v>56</v>
      </c>
      <c r="P7864" t="str">
        <f t="shared" si="122"/>
        <v>INSERT INTO @DataTable (Deal, AdvanceDate, PROV, DealPurpose, RateType, BEACON, LTV, TDS, GDS, InsuranceType, PrincipalBalance, OccupancyType, AccountStatus, Closed_Date, DelinquencyBucket) VALUES (7863, '2014-04-25', 'ON', 'Purchase', 'ARM', 762, 90, 36.03, 13.5, 'HiRatio', 0, 'Second Home', 'Closed', '2015-03-02', 'Current');</v>
      </c>
    </row>
    <row r="7865" spans="1:16" x14ac:dyDescent="0.35">
      <c r="A7865" s="22">
        <v>7864</v>
      </c>
      <c r="B7865" s="21">
        <v>42094</v>
      </c>
      <c r="C7865" s="22" t="s">
        <v>57</v>
      </c>
      <c r="D7865" s="22" t="s">
        <v>61</v>
      </c>
      <c r="E7865" s="22" t="s">
        <v>40</v>
      </c>
      <c r="F7865" s="22">
        <v>726</v>
      </c>
      <c r="G7865" s="22">
        <v>73.239999999999995</v>
      </c>
      <c r="H7865" s="22">
        <v>21.97</v>
      </c>
      <c r="I7865" s="22">
        <v>11.25</v>
      </c>
      <c r="J7865" s="22" t="s">
        <v>54</v>
      </c>
      <c r="K7865" s="23">
        <v>124122.69</v>
      </c>
      <c r="L7865" s="23" t="s">
        <v>55</v>
      </c>
      <c r="M7865" s="23" t="s">
        <v>83</v>
      </c>
      <c r="N7865" s="27"/>
      <c r="O7865" s="23" t="s">
        <v>56</v>
      </c>
      <c r="P7865" t="str">
        <f t="shared" si="122"/>
        <v>INSERT INTO @DataTable (Deal, AdvanceDate, PROV, DealPurpose, RateType, BEACON, LTV, TDS, GDS, InsuranceType, PrincipalBalance, OccupancyType, AccountStatus, Closed_Date, DelinquencyBucket) VALUES (7864, '2015-03-31', 'ON', 'Purchase', 'ARM', 726, 73.24, 21.97, 11.25, 'Conv', 124122.69, 'Owner-Occupied', 'Open', '1900-01-00', 'Current');</v>
      </c>
    </row>
    <row r="7866" spans="1:16" x14ac:dyDescent="0.35">
      <c r="A7866" s="19">
        <v>7865</v>
      </c>
      <c r="B7866" s="18">
        <v>42185</v>
      </c>
      <c r="C7866" s="19" t="s">
        <v>57</v>
      </c>
      <c r="D7866" s="19" t="s">
        <v>61</v>
      </c>
      <c r="E7866" s="19" t="s">
        <v>53</v>
      </c>
      <c r="F7866" s="19">
        <v>780</v>
      </c>
      <c r="G7866" s="19">
        <v>94.77</v>
      </c>
      <c r="H7866" s="19">
        <v>20.95</v>
      </c>
      <c r="I7866" s="19">
        <v>19.649999999999999</v>
      </c>
      <c r="J7866" s="19" t="s">
        <v>60</v>
      </c>
      <c r="K7866" s="20">
        <v>891775.85</v>
      </c>
      <c r="L7866" s="20" t="s">
        <v>55</v>
      </c>
      <c r="M7866" s="20" t="s">
        <v>83</v>
      </c>
      <c r="N7866" s="26"/>
      <c r="O7866" s="20" t="s">
        <v>56</v>
      </c>
      <c r="P7866" t="str">
        <f t="shared" si="122"/>
        <v>INSERT INTO @DataTable (Deal, AdvanceDate, PROV, DealPurpose, RateType, BEACON, LTV, TDS, GDS, InsuranceType, PrincipalBalance, OccupancyType, AccountStatus, Closed_Date, DelinquencyBucket) VALUES (7865, '2015-06-30', 'ON', 'Purchase', 'Fixed', 780, 94.77, 20.95, 19.65, 'HiRatio', 891775.85, 'Owner-Occupied', 'Open', '1900-01-00', 'Current');</v>
      </c>
    </row>
    <row r="7867" spans="1:16" x14ac:dyDescent="0.35">
      <c r="A7867" s="22">
        <v>7866</v>
      </c>
      <c r="B7867" s="21">
        <v>41813</v>
      </c>
      <c r="C7867" s="22" t="s">
        <v>57</v>
      </c>
      <c r="D7867" s="22" t="s">
        <v>61</v>
      </c>
      <c r="E7867" s="22" t="s">
        <v>40</v>
      </c>
      <c r="F7867" s="22">
        <v>798</v>
      </c>
      <c r="G7867" s="22">
        <v>94.87</v>
      </c>
      <c r="H7867" s="22">
        <v>20.399999999999999</v>
      </c>
      <c r="I7867" s="22">
        <v>19.809999999999999</v>
      </c>
      <c r="J7867" s="22" t="s">
        <v>60</v>
      </c>
      <c r="K7867" s="23">
        <v>165764.82999999999</v>
      </c>
      <c r="L7867" s="23" t="s">
        <v>55</v>
      </c>
      <c r="M7867" s="23" t="s">
        <v>83</v>
      </c>
      <c r="N7867" s="27"/>
      <c r="O7867" s="23" t="s">
        <v>56</v>
      </c>
      <c r="P7867" t="str">
        <f t="shared" si="122"/>
        <v>INSERT INTO @DataTable (Deal, AdvanceDate, PROV, DealPurpose, RateType, BEACON, LTV, TDS, GDS, InsuranceType, PrincipalBalance, OccupancyType, AccountStatus, Closed_Date, DelinquencyBucket) VALUES (7866, '2014-06-23', 'ON', 'Purchase', 'ARM', 798, 94.87, 20.4, 19.81, 'HiRatio', 165764.83, 'Owner-Occupied', 'Open', '1900-01-00', 'Current');</v>
      </c>
    </row>
    <row r="7868" spans="1:16" x14ac:dyDescent="0.35">
      <c r="A7868" s="19">
        <v>7867</v>
      </c>
      <c r="B7868" s="18">
        <v>41876</v>
      </c>
      <c r="C7868" s="19" t="s">
        <v>58</v>
      </c>
      <c r="D7868" s="19" t="s">
        <v>59</v>
      </c>
      <c r="E7868" s="19" t="s">
        <v>40</v>
      </c>
      <c r="F7868" s="19">
        <v>750</v>
      </c>
      <c r="G7868" s="19">
        <v>40.049999999999997</v>
      </c>
      <c r="H7868" s="19">
        <v>29.89</v>
      </c>
      <c r="I7868" s="19">
        <v>18.39</v>
      </c>
      <c r="J7868" s="19" t="s">
        <v>54</v>
      </c>
      <c r="K7868" s="20">
        <v>118439.12</v>
      </c>
      <c r="L7868" s="20" t="s">
        <v>55</v>
      </c>
      <c r="M7868" s="20" t="s">
        <v>83</v>
      </c>
      <c r="N7868" s="26"/>
      <c r="O7868" s="20" t="s">
        <v>56</v>
      </c>
      <c r="P7868" t="str">
        <f t="shared" si="122"/>
        <v>INSERT INTO @DataTable (Deal, AdvanceDate, PROV, DealPurpose, RateType, BEACON, LTV, TDS, GDS, InsuranceType, PrincipalBalance, OccupancyType, AccountStatus, Closed_Date, DelinquencyBucket) VALUES (7867, '2014-08-25', 'BC', 'Transfer', 'ARM', 750, 40.05, 29.89, 18.39, 'Conv', 118439.12, 'Owner-Occupied', 'Open', '1900-01-00', 'Current');</v>
      </c>
    </row>
    <row r="7869" spans="1:16" x14ac:dyDescent="0.35">
      <c r="A7869" s="22">
        <v>7868</v>
      </c>
      <c r="B7869" s="21">
        <v>41292</v>
      </c>
      <c r="C7869" s="22" t="s">
        <v>51</v>
      </c>
      <c r="D7869" s="22" t="s">
        <v>59</v>
      </c>
      <c r="E7869" s="22" t="s">
        <v>53</v>
      </c>
      <c r="F7869" s="22">
        <v>786</v>
      </c>
      <c r="G7869" s="22">
        <v>90</v>
      </c>
      <c r="H7869" s="22">
        <v>32.270000000000003</v>
      </c>
      <c r="I7869" s="22">
        <v>29.27</v>
      </c>
      <c r="J7869" s="22" t="s">
        <v>60</v>
      </c>
      <c r="K7869" s="23">
        <v>0</v>
      </c>
      <c r="L7869" s="23" t="s">
        <v>55</v>
      </c>
      <c r="M7869" s="23" t="s">
        <v>84</v>
      </c>
      <c r="N7869" s="27">
        <v>42625</v>
      </c>
      <c r="O7869" s="23" t="s">
        <v>56</v>
      </c>
      <c r="P7869" t="str">
        <f t="shared" si="122"/>
        <v>INSERT INTO @DataTable (Deal, AdvanceDate, PROV, DealPurpose, RateType, BEACON, LTV, TDS, GDS, InsuranceType, PrincipalBalance, OccupancyType, AccountStatus, Closed_Date, DelinquencyBucket) VALUES (7868, '2013-01-18', 'AB', 'Transfer', 'Fixed', 786, 90, 32.27, 29.27, 'HiRatio', 0, 'Owner-Occupied', 'Closed', '2016-09-12', 'Current');</v>
      </c>
    </row>
    <row r="7870" spans="1:16" x14ac:dyDescent="0.35">
      <c r="A7870" s="19">
        <v>7869</v>
      </c>
      <c r="B7870" s="18">
        <v>41869</v>
      </c>
      <c r="C7870" s="19" t="s">
        <v>65</v>
      </c>
      <c r="D7870" s="19" t="s">
        <v>61</v>
      </c>
      <c r="E7870" s="19" t="s">
        <v>53</v>
      </c>
      <c r="F7870" s="19">
        <v>781</v>
      </c>
      <c r="G7870" s="19">
        <v>95</v>
      </c>
      <c r="H7870" s="19">
        <v>36.700000000000003</v>
      </c>
      <c r="I7870" s="19">
        <v>10.11</v>
      </c>
      <c r="J7870" s="19" t="s">
        <v>60</v>
      </c>
      <c r="K7870" s="20">
        <v>150541.9</v>
      </c>
      <c r="L7870" s="20" t="s">
        <v>55</v>
      </c>
      <c r="M7870" s="20" t="s">
        <v>83</v>
      </c>
      <c r="N7870" s="26"/>
      <c r="O7870" s="20" t="s">
        <v>56</v>
      </c>
      <c r="P7870" t="str">
        <f t="shared" si="122"/>
        <v>INSERT INTO @DataTable (Deal, AdvanceDate, PROV, DealPurpose, RateType, BEACON, LTV, TDS, GDS, InsuranceType, PrincipalBalance, OccupancyType, AccountStatus, Closed_Date, DelinquencyBucket) VALUES (7869, '2014-08-18', 'NS', 'Purchase', 'Fixed', 781, 95, 36.7, 10.11, 'HiRatio', 150541.9, 'Owner-Occupied', 'Open', '1900-01-00', 'Current');</v>
      </c>
    </row>
    <row r="7871" spans="1:16" x14ac:dyDescent="0.35">
      <c r="A7871" s="22">
        <v>7870</v>
      </c>
      <c r="B7871" s="21">
        <v>41282</v>
      </c>
      <c r="C7871" s="22" t="s">
        <v>74</v>
      </c>
      <c r="D7871" s="22" t="s">
        <v>52</v>
      </c>
      <c r="E7871" s="22" t="s">
        <v>53</v>
      </c>
      <c r="F7871" s="22">
        <v>719</v>
      </c>
      <c r="G7871" s="22">
        <v>80</v>
      </c>
      <c r="H7871" s="22">
        <v>41.25</v>
      </c>
      <c r="I7871" s="22">
        <v>22.21</v>
      </c>
      <c r="J7871" s="22" t="s">
        <v>54</v>
      </c>
      <c r="K7871" s="23">
        <v>229278.43</v>
      </c>
      <c r="L7871" s="23" t="s">
        <v>55</v>
      </c>
      <c r="M7871" s="23" t="s">
        <v>83</v>
      </c>
      <c r="N7871" s="27"/>
      <c r="O7871" s="23" t="s">
        <v>56</v>
      </c>
      <c r="P7871" t="str">
        <f t="shared" si="122"/>
        <v>INSERT INTO @DataTable (Deal, AdvanceDate, PROV, DealPurpose, RateType, BEACON, LTV, TDS, GDS, InsuranceType, PrincipalBalance, OccupancyType, AccountStatus, Closed_Date, DelinquencyBucket) VALUES (7870, '2013-01-08', 'MB', 'Refinance External', 'Fixed', 719, 80, 41.25, 22.21, 'Conv', 229278.43, 'Owner-Occupied', 'Open', '1900-01-00', 'Current');</v>
      </c>
    </row>
    <row r="7872" spans="1:16" x14ac:dyDescent="0.35">
      <c r="A7872" s="19">
        <v>7871</v>
      </c>
      <c r="B7872" s="18">
        <v>42090</v>
      </c>
      <c r="C7872" s="19" t="s">
        <v>57</v>
      </c>
      <c r="D7872" s="19" t="s">
        <v>61</v>
      </c>
      <c r="E7872" s="19" t="s">
        <v>53</v>
      </c>
      <c r="F7872" s="19">
        <v>719</v>
      </c>
      <c r="G7872" s="19">
        <v>95</v>
      </c>
      <c r="H7872" s="19">
        <v>35.94</v>
      </c>
      <c r="I7872" s="19">
        <v>30.55</v>
      </c>
      <c r="J7872" s="19" t="s">
        <v>60</v>
      </c>
      <c r="K7872" s="20">
        <v>331054.68</v>
      </c>
      <c r="L7872" s="20" t="s">
        <v>55</v>
      </c>
      <c r="M7872" s="20" t="s">
        <v>83</v>
      </c>
      <c r="N7872" s="26"/>
      <c r="O7872" s="20" t="s">
        <v>56</v>
      </c>
      <c r="P7872" t="str">
        <f t="shared" si="122"/>
        <v>INSERT INTO @DataTable (Deal, AdvanceDate, PROV, DealPurpose, RateType, BEACON, LTV, TDS, GDS, InsuranceType, PrincipalBalance, OccupancyType, AccountStatus, Closed_Date, DelinquencyBucket) VALUES (7871, '2015-03-27', 'ON', 'Purchase', 'Fixed', 719, 95, 35.94, 30.55, 'HiRatio', 331054.68, 'Owner-Occupied', 'Open', '1900-01-00', 'Current');</v>
      </c>
    </row>
    <row r="7873" spans="1:16" x14ac:dyDescent="0.35">
      <c r="A7873" s="22">
        <v>7872</v>
      </c>
      <c r="B7873" s="21">
        <v>42202</v>
      </c>
      <c r="C7873" s="22" t="s">
        <v>57</v>
      </c>
      <c r="D7873" s="22" t="s">
        <v>52</v>
      </c>
      <c r="E7873" s="22" t="s">
        <v>40</v>
      </c>
      <c r="F7873" s="22">
        <v>805</v>
      </c>
      <c r="G7873" s="22">
        <v>26.74</v>
      </c>
      <c r="H7873" s="22">
        <v>16.3</v>
      </c>
      <c r="I7873" s="22">
        <v>16.04</v>
      </c>
      <c r="J7873" s="22" t="s">
        <v>54</v>
      </c>
      <c r="K7873" s="23">
        <v>103027.39</v>
      </c>
      <c r="L7873" s="23" t="s">
        <v>55</v>
      </c>
      <c r="M7873" s="23" t="s">
        <v>83</v>
      </c>
      <c r="N7873" s="27"/>
      <c r="O7873" s="23" t="s">
        <v>56</v>
      </c>
      <c r="P7873" t="str">
        <f t="shared" si="122"/>
        <v>INSERT INTO @DataTable (Deal, AdvanceDate, PROV, DealPurpose, RateType, BEACON, LTV, TDS, GDS, InsuranceType, PrincipalBalance, OccupancyType, AccountStatus, Closed_Date, DelinquencyBucket) VALUES (7872, '2015-07-17', 'ON', 'Refinance External', 'ARM', 805, 26.74, 16.3, 16.04, 'Conv', 103027.39, 'Owner-Occupied', 'Open', '1900-01-00', 'Current');</v>
      </c>
    </row>
    <row r="7874" spans="1:16" x14ac:dyDescent="0.35">
      <c r="A7874" s="19">
        <v>7873</v>
      </c>
      <c r="B7874" s="18">
        <v>42262</v>
      </c>
      <c r="C7874" s="19" t="s">
        <v>57</v>
      </c>
      <c r="D7874" s="19" t="s">
        <v>61</v>
      </c>
      <c r="E7874" s="19" t="s">
        <v>53</v>
      </c>
      <c r="F7874" s="19">
        <v>784</v>
      </c>
      <c r="G7874" s="19">
        <v>64.489999999999995</v>
      </c>
      <c r="H7874" s="19">
        <v>23.32</v>
      </c>
      <c r="I7874" s="19">
        <v>14.7</v>
      </c>
      <c r="J7874" s="19" t="s">
        <v>54</v>
      </c>
      <c r="K7874" s="20">
        <v>753058.09</v>
      </c>
      <c r="L7874" s="20" t="s">
        <v>55</v>
      </c>
      <c r="M7874" s="20" t="s">
        <v>83</v>
      </c>
      <c r="N7874" s="26"/>
      <c r="O7874" s="20" t="s">
        <v>56</v>
      </c>
      <c r="P7874" t="str">
        <f t="shared" si="122"/>
        <v>INSERT INTO @DataTable (Deal, AdvanceDate, PROV, DealPurpose, RateType, BEACON, LTV, TDS, GDS, InsuranceType, PrincipalBalance, OccupancyType, AccountStatus, Closed_Date, DelinquencyBucket) VALUES (7873, '2015-09-15', 'ON', 'Purchase', 'Fixed', 784, 64.49, 23.32, 14.7, 'Conv', 753058.09, 'Owner-Occupied', 'Open', '1900-01-00', 'Current');</v>
      </c>
    </row>
    <row r="7875" spans="1:16" x14ac:dyDescent="0.35">
      <c r="A7875" s="22">
        <v>7874</v>
      </c>
      <c r="B7875" s="21">
        <v>41869</v>
      </c>
      <c r="C7875" s="22" t="s">
        <v>57</v>
      </c>
      <c r="D7875" s="22" t="s">
        <v>52</v>
      </c>
      <c r="E7875" s="22" t="s">
        <v>40</v>
      </c>
      <c r="F7875" s="22">
        <v>701</v>
      </c>
      <c r="G7875" s="22">
        <v>72.63</v>
      </c>
      <c r="H7875" s="22">
        <v>28.96</v>
      </c>
      <c r="I7875" s="22">
        <v>28.96</v>
      </c>
      <c r="J7875" s="22" t="s">
        <v>54</v>
      </c>
      <c r="K7875" s="23">
        <v>124418.64</v>
      </c>
      <c r="L7875" s="23" t="s">
        <v>55</v>
      </c>
      <c r="M7875" s="23" t="s">
        <v>83</v>
      </c>
      <c r="N7875" s="27"/>
      <c r="O7875" s="23" t="s">
        <v>56</v>
      </c>
      <c r="P7875" t="str">
        <f t="shared" ref="P7875:P7938" si="123">"INSERT INTO @DataTable (Deal, AdvanceDate, PROV, DealPurpose, RateType, BEACON, LTV, TDS, GDS, InsuranceType, PrincipalBalance, OccupancyType, AccountStatus, Closed_Date, DelinquencyBucket) VALUES (" &amp; A7875 &amp; ", " &amp; "'" &amp; TEXT(B7875, "yyyy-mm-dd") &amp; "', '" &amp; C7875 &amp; "', '" &amp; D7875 &amp; "', '" &amp; E7875 &amp; "', " &amp; F7875 &amp; ", " &amp; G7875 &amp; ", " &amp; H7875 &amp; ", " &amp; I7875 &amp; ", '" &amp; J7875 &amp; "', " &amp; K7875 &amp; ", '" &amp; L7875 &amp; "', '" &amp; M7875 &amp; "', '" &amp;TEXT(N7875, "yyyy-mm-dd") &amp; "', '" &amp; O7875 &amp; "');"</f>
        <v>INSERT INTO @DataTable (Deal, AdvanceDate, PROV, DealPurpose, RateType, BEACON, LTV, TDS, GDS, InsuranceType, PrincipalBalance, OccupancyType, AccountStatus, Closed_Date, DelinquencyBucket) VALUES (7874, '2014-08-18', 'ON', 'Refinance External', 'ARM', 701, 72.63, 28.96, 28.96, 'Conv', 124418.64, 'Owner-Occupied', 'Open', '1900-01-00', 'Current');</v>
      </c>
    </row>
    <row r="7876" spans="1:16" x14ac:dyDescent="0.35">
      <c r="A7876" s="19">
        <v>7875</v>
      </c>
      <c r="B7876" s="18">
        <v>41688</v>
      </c>
      <c r="C7876" s="19" t="s">
        <v>57</v>
      </c>
      <c r="D7876" s="19" t="s">
        <v>61</v>
      </c>
      <c r="E7876" s="19" t="s">
        <v>53</v>
      </c>
      <c r="F7876" s="19">
        <v>737</v>
      </c>
      <c r="G7876" s="19">
        <v>69.42</v>
      </c>
      <c r="H7876" s="19">
        <v>43.11</v>
      </c>
      <c r="I7876" s="19">
        <v>14.86</v>
      </c>
      <c r="J7876" s="19" t="s">
        <v>54</v>
      </c>
      <c r="K7876" s="20">
        <v>213344.01</v>
      </c>
      <c r="L7876" s="20" t="s">
        <v>66</v>
      </c>
      <c r="M7876" s="20" t="s">
        <v>83</v>
      </c>
      <c r="N7876" s="26"/>
      <c r="O7876" s="20" t="s">
        <v>56</v>
      </c>
      <c r="P7876" t="str">
        <f t="shared" si="123"/>
        <v>INSERT INTO @DataTable (Deal, AdvanceDate, PROV, DealPurpose, RateType, BEACON, LTV, TDS, GDS, InsuranceType, PrincipalBalance, OccupancyType, AccountStatus, Closed_Date, DelinquencyBucket) VALUES (7875, '2014-02-18', 'ON', 'Purchase', 'Fixed', 737, 69.42, 43.11, 14.86, 'Conv', 213344.01, 'Second Home', 'Open', '1900-01-00', 'Current');</v>
      </c>
    </row>
    <row r="7877" spans="1:16" x14ac:dyDescent="0.35">
      <c r="A7877" s="22">
        <v>7876</v>
      </c>
      <c r="B7877" s="21">
        <v>42493</v>
      </c>
      <c r="C7877" s="22" t="s">
        <v>51</v>
      </c>
      <c r="D7877" s="22" t="s">
        <v>59</v>
      </c>
      <c r="E7877" s="22" t="s">
        <v>53</v>
      </c>
      <c r="F7877" s="22">
        <v>806</v>
      </c>
      <c r="G7877" s="22">
        <v>70.12</v>
      </c>
      <c r="H7877" s="22">
        <v>26.1</v>
      </c>
      <c r="I7877" s="22">
        <v>16.02</v>
      </c>
      <c r="J7877" s="22" t="s">
        <v>54</v>
      </c>
      <c r="K7877" s="23">
        <v>371040.73</v>
      </c>
      <c r="L7877" s="23" t="s">
        <v>55</v>
      </c>
      <c r="M7877" s="23" t="s">
        <v>83</v>
      </c>
      <c r="N7877" s="27"/>
      <c r="O7877" s="23" t="s">
        <v>56</v>
      </c>
      <c r="P7877" t="str">
        <f t="shared" si="123"/>
        <v>INSERT INTO @DataTable (Deal, AdvanceDate, PROV, DealPurpose, RateType, BEACON, LTV, TDS, GDS, InsuranceType, PrincipalBalance, OccupancyType, AccountStatus, Closed_Date, DelinquencyBucket) VALUES (7876, '2016-05-03', 'AB', 'Transfer', 'Fixed', 806, 70.12, 26.1, 16.02, 'Conv', 371040.73, 'Owner-Occupied', 'Open', '1900-01-00', 'Current');</v>
      </c>
    </row>
    <row r="7878" spans="1:16" x14ac:dyDescent="0.35">
      <c r="A7878" s="19">
        <v>7877</v>
      </c>
      <c r="B7878" s="18">
        <v>41953</v>
      </c>
      <c r="C7878" s="19" t="s">
        <v>63</v>
      </c>
      <c r="D7878" s="19" t="s">
        <v>52</v>
      </c>
      <c r="E7878" s="19" t="s">
        <v>53</v>
      </c>
      <c r="F7878" s="19">
        <v>754</v>
      </c>
      <c r="G7878" s="19">
        <v>80</v>
      </c>
      <c r="H7878" s="19">
        <v>38.33</v>
      </c>
      <c r="I7878" s="19">
        <v>20.86</v>
      </c>
      <c r="J7878" s="19" t="s">
        <v>54</v>
      </c>
      <c r="K7878" s="20">
        <v>231855.5</v>
      </c>
      <c r="L7878" s="20" t="s">
        <v>55</v>
      </c>
      <c r="M7878" s="20" t="s">
        <v>83</v>
      </c>
      <c r="N7878" s="26"/>
      <c r="O7878" s="20" t="s">
        <v>56</v>
      </c>
      <c r="P7878" t="str">
        <f t="shared" si="123"/>
        <v>INSERT INTO @DataTable (Deal, AdvanceDate, PROV, DealPurpose, RateType, BEACON, LTV, TDS, GDS, InsuranceType, PrincipalBalance, OccupancyType, AccountStatus, Closed_Date, DelinquencyBucket) VALUES (7877, '2014-11-10', 'SK', 'Refinance External', 'Fixed', 754, 80, 38.33, 20.86, 'Conv', 231855.5, 'Owner-Occupied', 'Open', '1900-01-00', 'Current');</v>
      </c>
    </row>
    <row r="7879" spans="1:16" x14ac:dyDescent="0.35">
      <c r="A7879" s="22">
        <v>7878</v>
      </c>
      <c r="B7879" s="21">
        <v>42418</v>
      </c>
      <c r="C7879" s="22" t="s">
        <v>58</v>
      </c>
      <c r="D7879" s="22" t="s">
        <v>64</v>
      </c>
      <c r="E7879" s="22" t="s">
        <v>53</v>
      </c>
      <c r="F7879" s="22">
        <v>778</v>
      </c>
      <c r="G7879" s="22">
        <v>80</v>
      </c>
      <c r="H7879" s="22">
        <v>26.88</v>
      </c>
      <c r="I7879" s="22">
        <v>21.25</v>
      </c>
      <c r="J7879" s="22" t="s">
        <v>60</v>
      </c>
      <c r="K7879" s="23">
        <v>257675.4</v>
      </c>
      <c r="L7879" s="23" t="s">
        <v>55</v>
      </c>
      <c r="M7879" s="23" t="s">
        <v>83</v>
      </c>
      <c r="N7879" s="27"/>
      <c r="O7879" s="23" t="s">
        <v>56</v>
      </c>
      <c r="P7879" t="str">
        <f t="shared" si="123"/>
        <v>INSERT INTO @DataTable (Deal, AdvanceDate, PROV, DealPurpose, RateType, BEACON, LTV, TDS, GDS, InsuranceType, PrincipalBalance, OccupancyType, AccountStatus, Closed_Date, DelinquencyBucket) VALUES (7878, '2016-02-18', 'BC', 'Purchase with Improvements', 'Fixed', 778, 80, 26.88, 21.25, 'HiRatio', 257675.4, 'Owner-Occupied', 'Open', '1900-01-00', 'Current');</v>
      </c>
    </row>
    <row r="7880" spans="1:16" x14ac:dyDescent="0.35">
      <c r="A7880" s="19">
        <v>7879</v>
      </c>
      <c r="B7880" s="18">
        <v>41080</v>
      </c>
      <c r="C7880" s="19" t="s">
        <v>51</v>
      </c>
      <c r="D7880" s="19" t="s">
        <v>61</v>
      </c>
      <c r="E7880" s="19" t="s">
        <v>53</v>
      </c>
      <c r="F7880" s="19">
        <v>786</v>
      </c>
      <c r="G7880" s="19">
        <v>80</v>
      </c>
      <c r="H7880" s="19">
        <v>21.89</v>
      </c>
      <c r="I7880" s="19">
        <v>31.31</v>
      </c>
      <c r="J7880" s="19" t="s">
        <v>54</v>
      </c>
      <c r="K7880" s="20">
        <v>239991.67999999999</v>
      </c>
      <c r="L7880" s="20" t="s">
        <v>62</v>
      </c>
      <c r="M7880" s="20" t="s">
        <v>83</v>
      </c>
      <c r="N7880" s="26"/>
      <c r="O7880" s="20" t="s">
        <v>56</v>
      </c>
      <c r="P7880" t="str">
        <f t="shared" si="123"/>
        <v>INSERT INTO @DataTable (Deal, AdvanceDate, PROV, DealPurpose, RateType, BEACON, LTV, TDS, GDS, InsuranceType, PrincipalBalance, OccupancyType, AccountStatus, Closed_Date, DelinquencyBucket) VALUES (7879, '2012-06-20', 'AB', 'Purchase', 'Fixed', 786, 80, 21.89, 31.31, 'Conv', 239991.68, 'Rental', 'Open', '1900-01-00', 'Current');</v>
      </c>
    </row>
    <row r="7881" spans="1:16" x14ac:dyDescent="0.35">
      <c r="A7881" s="22">
        <v>7880</v>
      </c>
      <c r="B7881" s="21">
        <v>42202</v>
      </c>
      <c r="C7881" s="22" t="s">
        <v>57</v>
      </c>
      <c r="D7881" s="22" t="s">
        <v>61</v>
      </c>
      <c r="E7881" s="22" t="s">
        <v>53</v>
      </c>
      <c r="F7881" s="22">
        <v>736</v>
      </c>
      <c r="G7881" s="22">
        <v>80</v>
      </c>
      <c r="H7881" s="22">
        <v>42.22</v>
      </c>
      <c r="I7881" s="22">
        <v>18.690000000000001</v>
      </c>
      <c r="J7881" s="22" t="s">
        <v>54</v>
      </c>
      <c r="K7881" s="23">
        <v>0</v>
      </c>
      <c r="L7881" s="23" t="s">
        <v>55</v>
      </c>
      <c r="M7881" s="23" t="s">
        <v>84</v>
      </c>
      <c r="N7881" s="27">
        <v>42569</v>
      </c>
      <c r="O7881" s="23" t="s">
        <v>56</v>
      </c>
      <c r="P7881" t="str">
        <f t="shared" si="123"/>
        <v>INSERT INTO @DataTable (Deal, AdvanceDate, PROV, DealPurpose, RateType, BEACON, LTV, TDS, GDS, InsuranceType, PrincipalBalance, OccupancyType, AccountStatus, Closed_Date, DelinquencyBucket) VALUES (7880, '2015-07-17', 'ON', 'Purchase', 'Fixed', 736, 80, 42.22, 18.69, 'Conv', 0, 'Owner-Occupied', 'Closed', '2016-07-18', 'Current');</v>
      </c>
    </row>
    <row r="7882" spans="1:16" x14ac:dyDescent="0.35">
      <c r="A7882" s="19">
        <v>7881</v>
      </c>
      <c r="B7882" s="18">
        <v>41725</v>
      </c>
      <c r="C7882" s="19" t="s">
        <v>51</v>
      </c>
      <c r="D7882" s="19" t="s">
        <v>61</v>
      </c>
      <c r="E7882" s="19" t="s">
        <v>53</v>
      </c>
      <c r="F7882" s="19">
        <v>648</v>
      </c>
      <c r="G7882" s="19">
        <v>94.82</v>
      </c>
      <c r="H7882" s="19">
        <v>38.46</v>
      </c>
      <c r="I7882" s="19">
        <v>31.61</v>
      </c>
      <c r="J7882" s="19" t="s">
        <v>60</v>
      </c>
      <c r="K7882" s="20">
        <v>332671.53999999998</v>
      </c>
      <c r="L7882" s="20" t="s">
        <v>55</v>
      </c>
      <c r="M7882" s="20" t="s">
        <v>83</v>
      </c>
      <c r="N7882" s="26"/>
      <c r="O7882" s="20" t="s">
        <v>56</v>
      </c>
      <c r="P7882" t="str">
        <f t="shared" si="123"/>
        <v>INSERT INTO @DataTable (Deal, AdvanceDate, PROV, DealPurpose, RateType, BEACON, LTV, TDS, GDS, InsuranceType, PrincipalBalance, OccupancyType, AccountStatus, Closed_Date, DelinquencyBucket) VALUES (7881, '2014-03-27', 'AB', 'Purchase', 'Fixed', 648, 94.82, 38.46, 31.61, 'HiRatio', 332671.54, 'Owner-Occupied', 'Open', '1900-01-00', 'Current');</v>
      </c>
    </row>
    <row r="7883" spans="1:16" x14ac:dyDescent="0.35">
      <c r="A7883" s="22">
        <v>7882</v>
      </c>
      <c r="B7883" s="21">
        <v>42185</v>
      </c>
      <c r="C7883" s="22" t="s">
        <v>63</v>
      </c>
      <c r="D7883" s="22" t="s">
        <v>61</v>
      </c>
      <c r="E7883" s="22" t="s">
        <v>53</v>
      </c>
      <c r="F7883" s="22">
        <v>665</v>
      </c>
      <c r="G7883" s="22">
        <v>80</v>
      </c>
      <c r="H7883" s="22">
        <v>39.840000000000003</v>
      </c>
      <c r="I7883" s="22">
        <v>27.41</v>
      </c>
      <c r="J7883" s="22" t="s">
        <v>54</v>
      </c>
      <c r="K7883" s="23">
        <v>325036.96999999997</v>
      </c>
      <c r="L7883" s="23" t="s">
        <v>55</v>
      </c>
      <c r="M7883" s="23" t="s">
        <v>83</v>
      </c>
      <c r="N7883" s="27"/>
      <c r="O7883" s="23" t="s">
        <v>56</v>
      </c>
      <c r="P7883" t="str">
        <f t="shared" si="123"/>
        <v>INSERT INTO @DataTable (Deal, AdvanceDate, PROV, DealPurpose, RateType, BEACON, LTV, TDS, GDS, InsuranceType, PrincipalBalance, OccupancyType, AccountStatus, Closed_Date, DelinquencyBucket) VALUES (7882, '2015-06-30', 'SK', 'Purchase', 'Fixed', 665, 80, 39.84, 27.41, 'Conv', 325036.97, 'Owner-Occupied', 'Open', '1900-01-00', 'Current');</v>
      </c>
    </row>
    <row r="7884" spans="1:16" x14ac:dyDescent="0.35">
      <c r="A7884" s="19">
        <v>7883</v>
      </c>
      <c r="B7884" s="18">
        <v>41960</v>
      </c>
      <c r="C7884" s="19" t="s">
        <v>57</v>
      </c>
      <c r="D7884" s="19" t="s">
        <v>61</v>
      </c>
      <c r="E7884" s="19" t="s">
        <v>40</v>
      </c>
      <c r="F7884" s="19">
        <v>746</v>
      </c>
      <c r="G7884" s="19">
        <v>75</v>
      </c>
      <c r="H7884" s="19">
        <v>37.47</v>
      </c>
      <c r="I7884" s="19">
        <v>18.73</v>
      </c>
      <c r="J7884" s="19" t="s">
        <v>54</v>
      </c>
      <c r="K7884" s="20">
        <v>428132.42</v>
      </c>
      <c r="L7884" s="20" t="s">
        <v>55</v>
      </c>
      <c r="M7884" s="20" t="s">
        <v>83</v>
      </c>
      <c r="N7884" s="26"/>
      <c r="O7884" s="20" t="s">
        <v>56</v>
      </c>
      <c r="P7884" t="str">
        <f t="shared" si="123"/>
        <v>INSERT INTO @DataTable (Deal, AdvanceDate, PROV, DealPurpose, RateType, BEACON, LTV, TDS, GDS, InsuranceType, PrincipalBalance, OccupancyType, AccountStatus, Closed_Date, DelinquencyBucket) VALUES (7883, '2014-11-17', 'ON', 'Purchase', 'ARM', 746, 75, 37.47, 18.73, 'Conv', 428132.42, 'Owner-Occupied', 'Open', '1900-01-00', 'Current');</v>
      </c>
    </row>
    <row r="7885" spans="1:16" x14ac:dyDescent="0.35">
      <c r="A7885" s="22">
        <v>7884</v>
      </c>
      <c r="B7885" s="21">
        <v>42187</v>
      </c>
      <c r="C7885" s="22" t="s">
        <v>57</v>
      </c>
      <c r="D7885" s="22" t="s">
        <v>61</v>
      </c>
      <c r="E7885" s="22" t="s">
        <v>53</v>
      </c>
      <c r="F7885" s="22">
        <v>770</v>
      </c>
      <c r="G7885" s="22">
        <v>95</v>
      </c>
      <c r="H7885" s="22">
        <v>27.25</v>
      </c>
      <c r="I7885" s="22">
        <v>23.06</v>
      </c>
      <c r="J7885" s="22" t="s">
        <v>60</v>
      </c>
      <c r="K7885" s="23">
        <v>511948.09</v>
      </c>
      <c r="L7885" s="23" t="s">
        <v>55</v>
      </c>
      <c r="M7885" s="23" t="s">
        <v>83</v>
      </c>
      <c r="N7885" s="27"/>
      <c r="O7885" s="23" t="s">
        <v>56</v>
      </c>
      <c r="P7885" t="str">
        <f t="shared" si="123"/>
        <v>INSERT INTO @DataTable (Deal, AdvanceDate, PROV, DealPurpose, RateType, BEACON, LTV, TDS, GDS, InsuranceType, PrincipalBalance, OccupancyType, AccountStatus, Closed_Date, DelinquencyBucket) VALUES (7884, '2015-07-02', 'ON', 'Purchase', 'Fixed', 770, 95, 27.25, 23.06, 'HiRatio', 511948.09, 'Owner-Occupied', 'Open', '1900-01-00', 'Current');</v>
      </c>
    </row>
    <row r="7886" spans="1:16" x14ac:dyDescent="0.35">
      <c r="A7886" s="19">
        <v>7885</v>
      </c>
      <c r="B7886" s="18">
        <v>41614</v>
      </c>
      <c r="C7886" s="19" t="s">
        <v>57</v>
      </c>
      <c r="D7886" s="19" t="s">
        <v>52</v>
      </c>
      <c r="E7886" s="19" t="s">
        <v>53</v>
      </c>
      <c r="F7886" s="19">
        <v>645</v>
      </c>
      <c r="G7886" s="19">
        <v>80</v>
      </c>
      <c r="H7886" s="19">
        <v>41.88</v>
      </c>
      <c r="I7886" s="19">
        <v>13.24</v>
      </c>
      <c r="J7886" s="19" t="s">
        <v>54</v>
      </c>
      <c r="K7886" s="20">
        <v>102500.66</v>
      </c>
      <c r="L7886" s="20" t="s">
        <v>66</v>
      </c>
      <c r="M7886" s="20" t="s">
        <v>83</v>
      </c>
      <c r="N7886" s="26"/>
      <c r="O7886" s="20" t="s">
        <v>56</v>
      </c>
      <c r="P7886" t="str">
        <f t="shared" si="123"/>
        <v>INSERT INTO @DataTable (Deal, AdvanceDate, PROV, DealPurpose, RateType, BEACON, LTV, TDS, GDS, InsuranceType, PrincipalBalance, OccupancyType, AccountStatus, Closed_Date, DelinquencyBucket) VALUES (7885, '2013-12-06', 'ON', 'Refinance External', 'Fixed', 645, 80, 41.88, 13.24, 'Conv', 102500.66, 'Second Home', 'Open', '1900-01-00', 'Current');</v>
      </c>
    </row>
    <row r="7887" spans="1:16" x14ac:dyDescent="0.35">
      <c r="A7887" s="22">
        <v>7886</v>
      </c>
      <c r="B7887" s="21">
        <v>42118</v>
      </c>
      <c r="C7887" s="22" t="s">
        <v>57</v>
      </c>
      <c r="D7887" s="22" t="s">
        <v>61</v>
      </c>
      <c r="E7887" s="22" t="s">
        <v>53</v>
      </c>
      <c r="F7887" s="22">
        <v>764</v>
      </c>
      <c r="G7887" s="22">
        <v>53.08</v>
      </c>
      <c r="H7887" s="22">
        <v>26.72</v>
      </c>
      <c r="I7887" s="22">
        <v>26.44</v>
      </c>
      <c r="J7887" s="22" t="s">
        <v>54</v>
      </c>
      <c r="K7887" s="23">
        <v>148880.42000000001</v>
      </c>
      <c r="L7887" s="23" t="s">
        <v>55</v>
      </c>
      <c r="M7887" s="23" t="s">
        <v>83</v>
      </c>
      <c r="N7887" s="27"/>
      <c r="O7887" s="23" t="s">
        <v>56</v>
      </c>
      <c r="P7887" t="str">
        <f t="shared" si="123"/>
        <v>INSERT INTO @DataTable (Deal, AdvanceDate, PROV, DealPurpose, RateType, BEACON, LTV, TDS, GDS, InsuranceType, PrincipalBalance, OccupancyType, AccountStatus, Closed_Date, DelinquencyBucket) VALUES (7886, '2015-04-24', 'ON', 'Purchase', 'Fixed', 764, 53.08, 26.72, 26.44, 'Conv', 148880.42, 'Owner-Occupied', 'Open', '1900-01-00', 'Current');</v>
      </c>
    </row>
    <row r="7888" spans="1:16" x14ac:dyDescent="0.35">
      <c r="A7888" s="19">
        <v>7887</v>
      </c>
      <c r="B7888" s="18">
        <v>42587</v>
      </c>
      <c r="C7888" s="19" t="s">
        <v>57</v>
      </c>
      <c r="D7888" s="19" t="s">
        <v>52</v>
      </c>
      <c r="E7888" s="19" t="s">
        <v>40</v>
      </c>
      <c r="F7888" s="19">
        <v>774</v>
      </c>
      <c r="G7888" s="19">
        <v>80</v>
      </c>
      <c r="H7888" s="19">
        <v>18.86</v>
      </c>
      <c r="I7888" s="19">
        <v>15.17</v>
      </c>
      <c r="J7888" s="19" t="s">
        <v>54</v>
      </c>
      <c r="K7888" s="20">
        <v>494598.22</v>
      </c>
      <c r="L7888" s="20" t="s">
        <v>55</v>
      </c>
      <c r="M7888" s="20" t="s">
        <v>83</v>
      </c>
      <c r="N7888" s="26"/>
      <c r="O7888" s="20" t="s">
        <v>56</v>
      </c>
      <c r="P7888" t="str">
        <f t="shared" si="123"/>
        <v>INSERT INTO @DataTable (Deal, AdvanceDate, PROV, DealPurpose, RateType, BEACON, LTV, TDS, GDS, InsuranceType, PrincipalBalance, OccupancyType, AccountStatus, Closed_Date, DelinquencyBucket) VALUES (7887, '2016-08-05', 'ON', 'Refinance External', 'ARM', 774, 80, 18.86, 15.17, 'Conv', 494598.22, 'Owner-Occupied', 'Open', '1900-01-00', 'Current');</v>
      </c>
    </row>
    <row r="7889" spans="1:16" x14ac:dyDescent="0.35">
      <c r="A7889" s="22">
        <v>7888</v>
      </c>
      <c r="B7889" s="21">
        <v>41809</v>
      </c>
      <c r="C7889" s="22" t="s">
        <v>57</v>
      </c>
      <c r="D7889" s="22" t="s">
        <v>61</v>
      </c>
      <c r="E7889" s="22" t="s">
        <v>40</v>
      </c>
      <c r="F7889" s="22">
        <v>681</v>
      </c>
      <c r="G7889" s="22">
        <v>95</v>
      </c>
      <c r="H7889" s="22">
        <v>30.84</v>
      </c>
      <c r="I7889" s="22">
        <v>21.44</v>
      </c>
      <c r="J7889" s="22" t="s">
        <v>60</v>
      </c>
      <c r="K7889" s="23">
        <v>345323.09</v>
      </c>
      <c r="L7889" s="23" t="s">
        <v>55</v>
      </c>
      <c r="M7889" s="23" t="s">
        <v>83</v>
      </c>
      <c r="N7889" s="27"/>
      <c r="O7889" s="23" t="s">
        <v>56</v>
      </c>
      <c r="P7889" t="str">
        <f t="shared" si="123"/>
        <v>INSERT INTO @DataTable (Deal, AdvanceDate, PROV, DealPurpose, RateType, BEACON, LTV, TDS, GDS, InsuranceType, PrincipalBalance, OccupancyType, AccountStatus, Closed_Date, DelinquencyBucket) VALUES (7888, '2014-06-19', 'ON', 'Purchase', 'ARM', 681, 95, 30.84, 21.44, 'HiRatio', 345323.09, 'Owner-Occupied', 'Open', '1900-01-00', 'Current');</v>
      </c>
    </row>
    <row r="7890" spans="1:16" x14ac:dyDescent="0.35">
      <c r="A7890" s="19">
        <v>7889</v>
      </c>
      <c r="B7890" s="18">
        <v>42102</v>
      </c>
      <c r="C7890" s="19" t="s">
        <v>57</v>
      </c>
      <c r="D7890" s="19" t="s">
        <v>59</v>
      </c>
      <c r="E7890" s="19" t="s">
        <v>40</v>
      </c>
      <c r="F7890" s="19">
        <v>819</v>
      </c>
      <c r="G7890" s="19">
        <v>50.27</v>
      </c>
      <c r="H7890" s="19">
        <v>26.51</v>
      </c>
      <c r="I7890" s="19">
        <v>15.91</v>
      </c>
      <c r="J7890" s="19" t="s">
        <v>54</v>
      </c>
      <c r="K7890" s="20">
        <v>157178.46</v>
      </c>
      <c r="L7890" s="20" t="s">
        <v>55</v>
      </c>
      <c r="M7890" s="20" t="s">
        <v>83</v>
      </c>
      <c r="N7890" s="26"/>
      <c r="O7890" s="20" t="s">
        <v>56</v>
      </c>
      <c r="P7890" t="str">
        <f t="shared" si="123"/>
        <v>INSERT INTO @DataTable (Deal, AdvanceDate, PROV, DealPurpose, RateType, BEACON, LTV, TDS, GDS, InsuranceType, PrincipalBalance, OccupancyType, AccountStatus, Closed_Date, DelinquencyBucket) VALUES (7889, '2015-04-08', 'ON', 'Transfer', 'ARM', 819, 50.27, 26.51, 15.91, 'Conv', 157178.46, 'Owner-Occupied', 'Open', '1900-01-00', 'Current');</v>
      </c>
    </row>
    <row r="7891" spans="1:16" x14ac:dyDescent="0.35">
      <c r="A7891" s="22">
        <v>7890</v>
      </c>
      <c r="B7891" s="21">
        <v>41117</v>
      </c>
      <c r="C7891" s="22" t="s">
        <v>57</v>
      </c>
      <c r="D7891" s="22" t="s">
        <v>52</v>
      </c>
      <c r="E7891" s="22" t="s">
        <v>53</v>
      </c>
      <c r="F7891" s="22">
        <v>744</v>
      </c>
      <c r="G7891" s="22">
        <v>78.849999999999994</v>
      </c>
      <c r="H7891" s="22">
        <v>30.54</v>
      </c>
      <c r="I7891" s="22">
        <v>27.79</v>
      </c>
      <c r="J7891" s="22" t="s">
        <v>54</v>
      </c>
      <c r="K7891" s="23">
        <v>0</v>
      </c>
      <c r="L7891" s="23" t="s">
        <v>55</v>
      </c>
      <c r="M7891" s="23" t="s">
        <v>84</v>
      </c>
      <c r="N7891" s="27">
        <v>41394</v>
      </c>
      <c r="O7891" s="23" t="s">
        <v>56</v>
      </c>
      <c r="P7891" t="str">
        <f t="shared" si="123"/>
        <v>INSERT INTO @DataTable (Deal, AdvanceDate, PROV, DealPurpose, RateType, BEACON, LTV, TDS, GDS, InsuranceType, PrincipalBalance, OccupancyType, AccountStatus, Closed_Date, DelinquencyBucket) VALUES (7890, '2012-07-27', 'ON', 'Refinance External', 'Fixed', 744, 78.85, 30.54, 27.79, 'Conv', 0, 'Owner-Occupied', 'Closed', '2013-04-30', 'Current');</v>
      </c>
    </row>
    <row r="7892" spans="1:16" x14ac:dyDescent="0.35">
      <c r="A7892" s="19">
        <v>7891</v>
      </c>
      <c r="B7892" s="18">
        <v>41876</v>
      </c>
      <c r="C7892" s="19" t="s">
        <v>74</v>
      </c>
      <c r="D7892" s="19" t="s">
        <v>61</v>
      </c>
      <c r="E7892" s="19" t="s">
        <v>53</v>
      </c>
      <c r="F7892" s="19">
        <v>770</v>
      </c>
      <c r="G7892" s="19">
        <v>95</v>
      </c>
      <c r="H7892" s="19">
        <v>34.57</v>
      </c>
      <c r="I7892" s="19">
        <v>9.86</v>
      </c>
      <c r="J7892" s="19" t="s">
        <v>60</v>
      </c>
      <c r="K7892" s="20">
        <v>198333.18</v>
      </c>
      <c r="L7892" s="20" t="s">
        <v>55</v>
      </c>
      <c r="M7892" s="20" t="s">
        <v>83</v>
      </c>
      <c r="N7892" s="26"/>
      <c r="O7892" s="20" t="s">
        <v>56</v>
      </c>
      <c r="P7892" t="str">
        <f t="shared" si="123"/>
        <v>INSERT INTO @DataTable (Deal, AdvanceDate, PROV, DealPurpose, RateType, BEACON, LTV, TDS, GDS, InsuranceType, PrincipalBalance, OccupancyType, AccountStatus, Closed_Date, DelinquencyBucket) VALUES (7891, '2014-08-25', 'MB', 'Purchase', 'Fixed', 770, 95, 34.57, 9.86, 'HiRatio', 198333.18, 'Owner-Occupied', 'Open', '1900-01-00', 'Current');</v>
      </c>
    </row>
    <row r="7893" spans="1:16" x14ac:dyDescent="0.35">
      <c r="A7893" s="22">
        <v>7892</v>
      </c>
      <c r="B7893" s="21">
        <v>42118</v>
      </c>
      <c r="C7893" s="22" t="s">
        <v>57</v>
      </c>
      <c r="D7893" s="22" t="s">
        <v>52</v>
      </c>
      <c r="E7893" s="22" t="s">
        <v>40</v>
      </c>
      <c r="F7893" s="22">
        <v>790</v>
      </c>
      <c r="G7893" s="22">
        <v>65.66</v>
      </c>
      <c r="H7893" s="22">
        <v>27.51</v>
      </c>
      <c r="I7893" s="22">
        <v>26.53</v>
      </c>
      <c r="J7893" s="22" t="s">
        <v>54</v>
      </c>
      <c r="K7893" s="23">
        <v>0</v>
      </c>
      <c r="L7893" s="23" t="s">
        <v>55</v>
      </c>
      <c r="M7893" s="23" t="s">
        <v>84</v>
      </c>
      <c r="N7893" s="27">
        <v>42325</v>
      </c>
      <c r="O7893" s="23" t="s">
        <v>56</v>
      </c>
      <c r="P7893" t="str">
        <f t="shared" si="123"/>
        <v>INSERT INTO @DataTable (Deal, AdvanceDate, PROV, DealPurpose, RateType, BEACON, LTV, TDS, GDS, InsuranceType, PrincipalBalance, OccupancyType, AccountStatus, Closed_Date, DelinquencyBucket) VALUES (7892, '2015-04-24', 'ON', 'Refinance External', 'ARM', 790, 65.66, 27.51, 26.53, 'Conv', 0, 'Owner-Occupied', 'Closed', '2015-11-17', 'Current');</v>
      </c>
    </row>
    <row r="7894" spans="1:16" x14ac:dyDescent="0.35">
      <c r="A7894" s="19">
        <v>7893</v>
      </c>
      <c r="B7894" s="18">
        <v>41772</v>
      </c>
      <c r="C7894" s="19" t="s">
        <v>51</v>
      </c>
      <c r="D7894" s="19" t="s">
        <v>59</v>
      </c>
      <c r="E7894" s="19" t="s">
        <v>40</v>
      </c>
      <c r="F7894" s="19">
        <v>760</v>
      </c>
      <c r="G7894" s="19">
        <v>74.78</v>
      </c>
      <c r="H7894" s="19">
        <v>20.74</v>
      </c>
      <c r="I7894" s="19">
        <v>9.35</v>
      </c>
      <c r="J7894" s="19" t="s">
        <v>54</v>
      </c>
      <c r="K7894" s="20">
        <v>434788.08</v>
      </c>
      <c r="L7894" s="20" t="s">
        <v>55</v>
      </c>
      <c r="M7894" s="20" t="s">
        <v>83</v>
      </c>
      <c r="N7894" s="26"/>
      <c r="O7894" s="20" t="s">
        <v>56</v>
      </c>
      <c r="P7894" t="str">
        <f t="shared" si="123"/>
        <v>INSERT INTO @DataTable (Deal, AdvanceDate, PROV, DealPurpose, RateType, BEACON, LTV, TDS, GDS, InsuranceType, PrincipalBalance, OccupancyType, AccountStatus, Closed_Date, DelinquencyBucket) VALUES (7893, '2014-05-13', 'AB', 'Transfer', 'ARM', 760, 74.78, 20.74, 9.35, 'Conv', 434788.08, 'Owner-Occupied', 'Open', '1900-01-00', 'Current');</v>
      </c>
    </row>
    <row r="7895" spans="1:16" x14ac:dyDescent="0.35">
      <c r="A7895" s="22">
        <v>7894</v>
      </c>
      <c r="B7895" s="21">
        <v>41788</v>
      </c>
      <c r="C7895" s="22" t="s">
        <v>57</v>
      </c>
      <c r="D7895" s="22" t="s">
        <v>61</v>
      </c>
      <c r="E7895" s="22" t="s">
        <v>40</v>
      </c>
      <c r="F7895" s="22">
        <v>739</v>
      </c>
      <c r="G7895" s="22">
        <v>95</v>
      </c>
      <c r="H7895" s="22">
        <v>25.82</v>
      </c>
      <c r="I7895" s="22">
        <v>19.12</v>
      </c>
      <c r="J7895" s="22" t="s">
        <v>60</v>
      </c>
      <c r="K7895" s="23">
        <v>152528.35</v>
      </c>
      <c r="L7895" s="23" t="s">
        <v>55</v>
      </c>
      <c r="M7895" s="23" t="s">
        <v>83</v>
      </c>
      <c r="N7895" s="27"/>
      <c r="O7895" s="23" t="s">
        <v>56</v>
      </c>
      <c r="P7895" t="str">
        <f t="shared" si="123"/>
        <v>INSERT INTO @DataTable (Deal, AdvanceDate, PROV, DealPurpose, RateType, BEACON, LTV, TDS, GDS, InsuranceType, PrincipalBalance, OccupancyType, AccountStatus, Closed_Date, DelinquencyBucket) VALUES (7894, '2014-05-29', 'ON', 'Purchase', 'ARM', 739, 95, 25.82, 19.12, 'HiRatio', 152528.35, 'Owner-Occupied', 'Open', '1900-01-00', 'Current');</v>
      </c>
    </row>
    <row r="7896" spans="1:16" x14ac:dyDescent="0.35">
      <c r="A7896" s="19">
        <v>7895</v>
      </c>
      <c r="B7896" s="18">
        <v>41726</v>
      </c>
      <c r="C7896" s="19" t="s">
        <v>57</v>
      </c>
      <c r="D7896" s="19" t="s">
        <v>61</v>
      </c>
      <c r="E7896" s="19" t="s">
        <v>40</v>
      </c>
      <c r="F7896" s="19">
        <v>766</v>
      </c>
      <c r="G7896" s="19">
        <v>95</v>
      </c>
      <c r="H7896" s="19">
        <v>38.47</v>
      </c>
      <c r="I7896" s="19">
        <v>22.61</v>
      </c>
      <c r="J7896" s="19" t="s">
        <v>60</v>
      </c>
      <c r="K7896" s="20">
        <v>267824.69</v>
      </c>
      <c r="L7896" s="20" t="s">
        <v>55</v>
      </c>
      <c r="M7896" s="20" t="s">
        <v>83</v>
      </c>
      <c r="N7896" s="26"/>
      <c r="O7896" s="20" t="s">
        <v>56</v>
      </c>
      <c r="P7896" t="str">
        <f t="shared" si="123"/>
        <v>INSERT INTO @DataTable (Deal, AdvanceDate, PROV, DealPurpose, RateType, BEACON, LTV, TDS, GDS, InsuranceType, PrincipalBalance, OccupancyType, AccountStatus, Closed_Date, DelinquencyBucket) VALUES (7895, '2014-03-28', 'ON', 'Purchase', 'ARM', 766, 95, 38.47, 22.61, 'HiRatio', 267824.69, 'Owner-Occupied', 'Open', '1900-01-00', 'Current');</v>
      </c>
    </row>
    <row r="7897" spans="1:16" x14ac:dyDescent="0.35">
      <c r="A7897" s="22">
        <v>7896</v>
      </c>
      <c r="B7897" s="21">
        <v>42153</v>
      </c>
      <c r="C7897" s="22" t="s">
        <v>51</v>
      </c>
      <c r="D7897" s="22" t="s">
        <v>61</v>
      </c>
      <c r="E7897" s="22" t="s">
        <v>53</v>
      </c>
      <c r="F7897" s="22">
        <v>699</v>
      </c>
      <c r="G7897" s="22">
        <v>95</v>
      </c>
      <c r="H7897" s="22">
        <v>39.57</v>
      </c>
      <c r="I7897" s="22">
        <v>31.86</v>
      </c>
      <c r="J7897" s="22" t="s">
        <v>60</v>
      </c>
      <c r="K7897" s="23">
        <v>218127.49</v>
      </c>
      <c r="L7897" s="23" t="s">
        <v>55</v>
      </c>
      <c r="M7897" s="23" t="s">
        <v>83</v>
      </c>
      <c r="N7897" s="27"/>
      <c r="O7897" s="23" t="s">
        <v>56</v>
      </c>
      <c r="P7897" t="str">
        <f t="shared" si="123"/>
        <v>INSERT INTO @DataTable (Deal, AdvanceDate, PROV, DealPurpose, RateType, BEACON, LTV, TDS, GDS, InsuranceType, PrincipalBalance, OccupancyType, AccountStatus, Closed_Date, DelinquencyBucket) VALUES (7896, '2015-05-29', 'AB', 'Purchase', 'Fixed', 699, 95, 39.57, 31.86, 'HiRatio', 218127.49, 'Owner-Occupied', 'Open', '1900-01-00', 'Current');</v>
      </c>
    </row>
    <row r="7898" spans="1:16" x14ac:dyDescent="0.35">
      <c r="A7898" s="19">
        <v>7897</v>
      </c>
      <c r="B7898" s="18">
        <v>42475</v>
      </c>
      <c r="C7898" s="19" t="s">
        <v>57</v>
      </c>
      <c r="D7898" s="19" t="s">
        <v>59</v>
      </c>
      <c r="E7898" s="19" t="s">
        <v>53</v>
      </c>
      <c r="F7898" s="19">
        <v>792</v>
      </c>
      <c r="G7898" s="19">
        <v>59.07</v>
      </c>
      <c r="H7898" s="19">
        <v>40.83</v>
      </c>
      <c r="I7898" s="19">
        <v>32.159999999999997</v>
      </c>
      <c r="J7898" s="19" t="s">
        <v>54</v>
      </c>
      <c r="K7898" s="20">
        <v>0</v>
      </c>
      <c r="L7898" s="20" t="s">
        <v>55</v>
      </c>
      <c r="M7898" s="20" t="s">
        <v>84</v>
      </c>
      <c r="N7898" s="26">
        <v>42718</v>
      </c>
      <c r="O7898" s="20" t="s">
        <v>56</v>
      </c>
      <c r="P7898" t="str">
        <f t="shared" si="123"/>
        <v>INSERT INTO @DataTable (Deal, AdvanceDate, PROV, DealPurpose, RateType, BEACON, LTV, TDS, GDS, InsuranceType, PrincipalBalance, OccupancyType, AccountStatus, Closed_Date, DelinquencyBucket) VALUES (7897, '2016-04-15', 'ON', 'Transfer', 'Fixed', 792, 59.07, 40.83, 32.16, 'Conv', 0, 'Owner-Occupied', 'Closed', '2016-12-14', 'Current');</v>
      </c>
    </row>
    <row r="7899" spans="1:16" x14ac:dyDescent="0.35">
      <c r="A7899" s="22">
        <v>7898</v>
      </c>
      <c r="B7899" s="21">
        <v>42150</v>
      </c>
      <c r="C7899" s="22" t="s">
        <v>57</v>
      </c>
      <c r="D7899" s="22" t="s">
        <v>52</v>
      </c>
      <c r="E7899" s="22" t="s">
        <v>40</v>
      </c>
      <c r="F7899" s="22">
        <v>759</v>
      </c>
      <c r="G7899" s="22">
        <v>71.930000000000007</v>
      </c>
      <c r="H7899" s="22">
        <v>28.08</v>
      </c>
      <c r="I7899" s="22">
        <v>27.89</v>
      </c>
      <c r="J7899" s="22" t="s">
        <v>54</v>
      </c>
      <c r="K7899" s="23">
        <v>192577.71</v>
      </c>
      <c r="L7899" s="23" t="s">
        <v>55</v>
      </c>
      <c r="M7899" s="23" t="s">
        <v>83</v>
      </c>
      <c r="N7899" s="27"/>
      <c r="O7899" s="23" t="s">
        <v>56</v>
      </c>
      <c r="P7899" t="str">
        <f t="shared" si="123"/>
        <v>INSERT INTO @DataTable (Deal, AdvanceDate, PROV, DealPurpose, RateType, BEACON, LTV, TDS, GDS, InsuranceType, PrincipalBalance, OccupancyType, AccountStatus, Closed_Date, DelinquencyBucket) VALUES (7898, '2015-05-26', 'ON', 'Refinance External', 'ARM', 759, 71.93, 28.08, 27.89, 'Conv', 192577.71, 'Owner-Occupied', 'Open', '1900-01-00', 'Current');</v>
      </c>
    </row>
    <row r="7900" spans="1:16" x14ac:dyDescent="0.35">
      <c r="A7900" s="19">
        <v>7899</v>
      </c>
      <c r="B7900" s="18">
        <v>42149</v>
      </c>
      <c r="C7900" s="19" t="s">
        <v>51</v>
      </c>
      <c r="D7900" s="19" t="s">
        <v>61</v>
      </c>
      <c r="E7900" s="19" t="s">
        <v>53</v>
      </c>
      <c r="F7900" s="19">
        <v>726</v>
      </c>
      <c r="G7900" s="19">
        <v>34.630000000000003</v>
      </c>
      <c r="H7900" s="19">
        <v>23.17</v>
      </c>
      <c r="I7900" s="19">
        <v>17.77</v>
      </c>
      <c r="J7900" s="19" t="s">
        <v>54</v>
      </c>
      <c r="K7900" s="20">
        <v>142334.39000000001</v>
      </c>
      <c r="L7900" s="20" t="s">
        <v>55</v>
      </c>
      <c r="M7900" s="20" t="s">
        <v>83</v>
      </c>
      <c r="N7900" s="26"/>
      <c r="O7900" s="20" t="s">
        <v>56</v>
      </c>
      <c r="P7900" t="str">
        <f t="shared" si="123"/>
        <v>INSERT INTO @DataTable (Deal, AdvanceDate, PROV, DealPurpose, RateType, BEACON, LTV, TDS, GDS, InsuranceType, PrincipalBalance, OccupancyType, AccountStatus, Closed_Date, DelinquencyBucket) VALUES (7899, '2015-05-25', 'AB', 'Purchase', 'Fixed', 726, 34.63, 23.17, 17.77, 'Conv', 142334.39, 'Owner-Occupied', 'Open', '1900-01-00', 'Current');</v>
      </c>
    </row>
    <row r="7901" spans="1:16" x14ac:dyDescent="0.35">
      <c r="A7901" s="22">
        <v>7900</v>
      </c>
      <c r="B7901" s="21">
        <v>41759</v>
      </c>
      <c r="C7901" s="22" t="s">
        <v>51</v>
      </c>
      <c r="D7901" s="22" t="s">
        <v>59</v>
      </c>
      <c r="E7901" s="22" t="s">
        <v>53</v>
      </c>
      <c r="F7901" s="22">
        <v>801</v>
      </c>
      <c r="G7901" s="22">
        <v>86.72</v>
      </c>
      <c r="H7901" s="22">
        <v>34.11</v>
      </c>
      <c r="I7901" s="22">
        <v>24.39</v>
      </c>
      <c r="J7901" s="22" t="s">
        <v>54</v>
      </c>
      <c r="K7901" s="23">
        <v>181984.73</v>
      </c>
      <c r="L7901" s="23" t="s">
        <v>55</v>
      </c>
      <c r="M7901" s="23" t="s">
        <v>83</v>
      </c>
      <c r="N7901" s="27"/>
      <c r="O7901" s="23" t="s">
        <v>56</v>
      </c>
      <c r="P7901" t="str">
        <f t="shared" si="123"/>
        <v>INSERT INTO @DataTable (Deal, AdvanceDate, PROV, DealPurpose, RateType, BEACON, LTV, TDS, GDS, InsuranceType, PrincipalBalance, OccupancyType, AccountStatus, Closed_Date, DelinquencyBucket) VALUES (7900, '2014-04-30', 'AB', 'Transfer', 'Fixed', 801, 86.72, 34.11, 24.39, 'Conv', 181984.73, 'Owner-Occupied', 'Open', '1900-01-00', 'Current');</v>
      </c>
    </row>
    <row r="7902" spans="1:16" x14ac:dyDescent="0.35">
      <c r="A7902" s="19">
        <v>7901</v>
      </c>
      <c r="B7902" s="18">
        <v>42405</v>
      </c>
      <c r="C7902" s="19" t="s">
        <v>58</v>
      </c>
      <c r="D7902" s="19" t="s">
        <v>52</v>
      </c>
      <c r="E7902" s="19" t="s">
        <v>53</v>
      </c>
      <c r="F7902" s="19">
        <v>746</v>
      </c>
      <c r="G7902" s="19">
        <v>36.47</v>
      </c>
      <c r="H7902" s="19">
        <v>43.55</v>
      </c>
      <c r="I7902" s="19">
        <v>24.61</v>
      </c>
      <c r="J7902" s="19" t="s">
        <v>54</v>
      </c>
      <c r="K7902" s="20">
        <v>253161.35</v>
      </c>
      <c r="L7902" s="20" t="s">
        <v>55</v>
      </c>
      <c r="M7902" s="20" t="s">
        <v>83</v>
      </c>
      <c r="N7902" s="26"/>
      <c r="O7902" s="20" t="s">
        <v>56</v>
      </c>
      <c r="P7902" t="str">
        <f t="shared" si="123"/>
        <v>INSERT INTO @DataTable (Deal, AdvanceDate, PROV, DealPurpose, RateType, BEACON, LTV, TDS, GDS, InsuranceType, PrincipalBalance, OccupancyType, AccountStatus, Closed_Date, DelinquencyBucket) VALUES (7901, '2016-02-05', 'BC', 'Refinance External', 'Fixed', 746, 36.47, 43.55, 24.61, 'Conv', 253161.35, 'Owner-Occupied', 'Open', '1900-01-00', 'Current');</v>
      </c>
    </row>
    <row r="7903" spans="1:16" x14ac:dyDescent="0.35">
      <c r="A7903" s="22">
        <v>7902</v>
      </c>
      <c r="B7903" s="21">
        <v>42060</v>
      </c>
      <c r="C7903" s="22" t="s">
        <v>57</v>
      </c>
      <c r="D7903" s="22" t="s">
        <v>61</v>
      </c>
      <c r="E7903" s="22" t="s">
        <v>40</v>
      </c>
      <c r="F7903" s="22">
        <v>694</v>
      </c>
      <c r="G7903" s="22">
        <v>80</v>
      </c>
      <c r="H7903" s="22">
        <v>21.06</v>
      </c>
      <c r="I7903" s="22">
        <v>12.79</v>
      </c>
      <c r="J7903" s="22" t="s">
        <v>54</v>
      </c>
      <c r="K7903" s="23">
        <v>292234.96000000002</v>
      </c>
      <c r="L7903" s="23" t="s">
        <v>55</v>
      </c>
      <c r="M7903" s="23" t="s">
        <v>83</v>
      </c>
      <c r="N7903" s="27"/>
      <c r="O7903" s="23" t="s">
        <v>56</v>
      </c>
      <c r="P7903" t="str">
        <f t="shared" si="123"/>
        <v>INSERT INTO @DataTable (Deal, AdvanceDate, PROV, DealPurpose, RateType, BEACON, LTV, TDS, GDS, InsuranceType, PrincipalBalance, OccupancyType, AccountStatus, Closed_Date, DelinquencyBucket) VALUES (7902, '2015-02-25', 'ON', 'Purchase', 'ARM', 694, 80, 21.06, 12.79, 'Conv', 292234.96, 'Owner-Occupied', 'Open', '1900-01-00', 'Current');</v>
      </c>
    </row>
    <row r="7904" spans="1:16" x14ac:dyDescent="0.35">
      <c r="A7904" s="19">
        <v>7903</v>
      </c>
      <c r="B7904" s="18">
        <v>42138</v>
      </c>
      <c r="C7904" s="19" t="s">
        <v>57</v>
      </c>
      <c r="D7904" s="19" t="s">
        <v>61</v>
      </c>
      <c r="E7904" s="19" t="s">
        <v>40</v>
      </c>
      <c r="F7904" s="19">
        <v>757</v>
      </c>
      <c r="G7904" s="19">
        <v>95</v>
      </c>
      <c r="H7904" s="19">
        <v>30.53</v>
      </c>
      <c r="I7904" s="19">
        <v>24.16</v>
      </c>
      <c r="J7904" s="19" t="s">
        <v>60</v>
      </c>
      <c r="K7904" s="20">
        <v>0</v>
      </c>
      <c r="L7904" s="20" t="s">
        <v>55</v>
      </c>
      <c r="M7904" s="20" t="s">
        <v>84</v>
      </c>
      <c r="N7904" s="26">
        <v>42487</v>
      </c>
      <c r="O7904" s="20" t="s">
        <v>56</v>
      </c>
      <c r="P7904" t="str">
        <f t="shared" si="123"/>
        <v>INSERT INTO @DataTable (Deal, AdvanceDate, PROV, DealPurpose, RateType, BEACON, LTV, TDS, GDS, InsuranceType, PrincipalBalance, OccupancyType, AccountStatus, Closed_Date, DelinquencyBucket) VALUES (7903, '2015-05-14', 'ON', 'Purchase', 'ARM', 757, 95, 30.53, 24.16, 'HiRatio', 0, 'Owner-Occupied', 'Closed', '2016-04-27', 'Current');</v>
      </c>
    </row>
    <row r="7905" spans="1:16" x14ac:dyDescent="0.35">
      <c r="A7905" s="22">
        <v>7904</v>
      </c>
      <c r="B7905" s="21">
        <v>42247</v>
      </c>
      <c r="C7905" s="22" t="s">
        <v>57</v>
      </c>
      <c r="D7905" s="22" t="s">
        <v>61</v>
      </c>
      <c r="E7905" s="22" t="s">
        <v>53</v>
      </c>
      <c r="F7905" s="22">
        <v>735</v>
      </c>
      <c r="G7905" s="22">
        <v>95</v>
      </c>
      <c r="H7905" s="22">
        <v>34.58</v>
      </c>
      <c r="I7905" s="22">
        <v>31.94</v>
      </c>
      <c r="J7905" s="22" t="s">
        <v>60</v>
      </c>
      <c r="K7905" s="23">
        <v>239428.29</v>
      </c>
      <c r="L7905" s="23" t="s">
        <v>55</v>
      </c>
      <c r="M7905" s="23" t="s">
        <v>83</v>
      </c>
      <c r="N7905" s="27"/>
      <c r="O7905" s="23" t="s">
        <v>56</v>
      </c>
      <c r="P7905" t="str">
        <f t="shared" si="123"/>
        <v>INSERT INTO @DataTable (Deal, AdvanceDate, PROV, DealPurpose, RateType, BEACON, LTV, TDS, GDS, InsuranceType, PrincipalBalance, OccupancyType, AccountStatus, Closed_Date, DelinquencyBucket) VALUES (7904, '2015-08-31', 'ON', 'Purchase', 'Fixed', 735, 95, 34.58, 31.94, 'HiRatio', 239428.29, 'Owner-Occupied', 'Open', '1900-01-00', 'Current');</v>
      </c>
    </row>
    <row r="7906" spans="1:16" x14ac:dyDescent="0.35">
      <c r="A7906" s="19">
        <v>7905</v>
      </c>
      <c r="B7906" s="18">
        <v>41913</v>
      </c>
      <c r="C7906" s="19" t="s">
        <v>51</v>
      </c>
      <c r="D7906" s="19" t="s">
        <v>61</v>
      </c>
      <c r="E7906" s="19" t="s">
        <v>53</v>
      </c>
      <c r="F7906" s="19">
        <v>718</v>
      </c>
      <c r="G7906" s="19">
        <v>82.13</v>
      </c>
      <c r="H7906" s="19">
        <v>36.04</v>
      </c>
      <c r="I7906" s="19">
        <v>26.12</v>
      </c>
      <c r="J7906" s="19" t="s">
        <v>60</v>
      </c>
      <c r="K7906" s="20">
        <v>238913.55</v>
      </c>
      <c r="L7906" s="20" t="s">
        <v>55</v>
      </c>
      <c r="M7906" s="20" t="s">
        <v>83</v>
      </c>
      <c r="N7906" s="26"/>
      <c r="O7906" s="20" t="s">
        <v>56</v>
      </c>
      <c r="P7906" t="str">
        <f t="shared" si="123"/>
        <v>INSERT INTO @DataTable (Deal, AdvanceDate, PROV, DealPurpose, RateType, BEACON, LTV, TDS, GDS, InsuranceType, PrincipalBalance, OccupancyType, AccountStatus, Closed_Date, DelinquencyBucket) VALUES (7905, '2014-10-01', 'AB', 'Purchase', 'Fixed', 718, 82.13, 36.04, 26.12, 'HiRatio', 238913.55, 'Owner-Occupied', 'Open', '1900-01-00', 'Current');</v>
      </c>
    </row>
    <row r="7907" spans="1:16" x14ac:dyDescent="0.35">
      <c r="A7907" s="22">
        <v>7906</v>
      </c>
      <c r="B7907" s="21">
        <v>42431</v>
      </c>
      <c r="C7907" s="22" t="s">
        <v>63</v>
      </c>
      <c r="D7907" s="22" t="s">
        <v>59</v>
      </c>
      <c r="E7907" s="22" t="s">
        <v>40</v>
      </c>
      <c r="F7907" s="22">
        <v>751</v>
      </c>
      <c r="G7907" s="22">
        <v>69.36</v>
      </c>
      <c r="H7907" s="22">
        <v>26.55</v>
      </c>
      <c r="I7907" s="22">
        <v>15.48</v>
      </c>
      <c r="J7907" s="22" t="s">
        <v>54</v>
      </c>
      <c r="K7907" s="23">
        <v>0</v>
      </c>
      <c r="L7907" s="23" t="s">
        <v>55</v>
      </c>
      <c r="M7907" s="23" t="s">
        <v>84</v>
      </c>
      <c r="N7907" s="27">
        <v>42565</v>
      </c>
      <c r="O7907" s="23" t="s">
        <v>56</v>
      </c>
      <c r="P7907" t="str">
        <f t="shared" si="123"/>
        <v>INSERT INTO @DataTable (Deal, AdvanceDate, PROV, DealPurpose, RateType, BEACON, LTV, TDS, GDS, InsuranceType, PrincipalBalance, OccupancyType, AccountStatus, Closed_Date, DelinquencyBucket) VALUES (7906, '2016-03-02', 'SK', 'Transfer', 'ARM', 751, 69.36, 26.55, 15.48, 'Conv', 0, 'Owner-Occupied', 'Closed', '2016-07-14', 'Current');</v>
      </c>
    </row>
    <row r="7908" spans="1:16" x14ac:dyDescent="0.35">
      <c r="A7908" s="19">
        <v>7907</v>
      </c>
      <c r="B7908" s="18">
        <v>41243</v>
      </c>
      <c r="C7908" s="19" t="s">
        <v>57</v>
      </c>
      <c r="D7908" s="19" t="s">
        <v>61</v>
      </c>
      <c r="E7908" s="19" t="s">
        <v>53</v>
      </c>
      <c r="F7908" s="19">
        <v>745</v>
      </c>
      <c r="G7908" s="19">
        <v>95</v>
      </c>
      <c r="H7908" s="19">
        <v>43.85</v>
      </c>
      <c r="I7908" s="19">
        <v>21.11</v>
      </c>
      <c r="J7908" s="19" t="s">
        <v>60</v>
      </c>
      <c r="K7908" s="20">
        <v>0</v>
      </c>
      <c r="L7908" s="20" t="s">
        <v>55</v>
      </c>
      <c r="M7908" s="20" t="s">
        <v>84</v>
      </c>
      <c r="N7908" s="26">
        <v>42676</v>
      </c>
      <c r="O7908" s="20" t="s">
        <v>56</v>
      </c>
      <c r="P7908" t="str">
        <f t="shared" si="123"/>
        <v>INSERT INTO @DataTable (Deal, AdvanceDate, PROV, DealPurpose, RateType, BEACON, LTV, TDS, GDS, InsuranceType, PrincipalBalance, OccupancyType, AccountStatus, Closed_Date, DelinquencyBucket) VALUES (7907, '2012-11-30', 'ON', 'Purchase', 'Fixed', 745, 95, 43.85, 21.11, 'HiRatio', 0, 'Owner-Occupied', 'Closed', '2016-11-02', 'Current');</v>
      </c>
    </row>
    <row r="7909" spans="1:16" x14ac:dyDescent="0.35">
      <c r="A7909" s="22">
        <v>7908</v>
      </c>
      <c r="B7909" s="21">
        <v>42585</v>
      </c>
      <c r="C7909" s="22" t="s">
        <v>58</v>
      </c>
      <c r="D7909" s="22" t="s">
        <v>61</v>
      </c>
      <c r="E7909" s="22" t="s">
        <v>53</v>
      </c>
      <c r="F7909" s="22">
        <v>734</v>
      </c>
      <c r="G7909" s="22">
        <v>95</v>
      </c>
      <c r="H7909" s="22">
        <v>40.81</v>
      </c>
      <c r="I7909" s="22">
        <v>36.14</v>
      </c>
      <c r="J7909" s="22" t="s">
        <v>60</v>
      </c>
      <c r="K7909" s="23">
        <v>414106.01</v>
      </c>
      <c r="L7909" s="23" t="s">
        <v>55</v>
      </c>
      <c r="M7909" s="23" t="s">
        <v>83</v>
      </c>
      <c r="N7909" s="27"/>
      <c r="O7909" s="23" t="s">
        <v>56</v>
      </c>
      <c r="P7909" t="str">
        <f t="shared" si="123"/>
        <v>INSERT INTO @DataTable (Deal, AdvanceDate, PROV, DealPurpose, RateType, BEACON, LTV, TDS, GDS, InsuranceType, PrincipalBalance, OccupancyType, AccountStatus, Closed_Date, DelinquencyBucket) VALUES (7908, '2016-08-03', 'BC', 'Purchase', 'Fixed', 734, 95, 40.81, 36.14, 'HiRatio', 414106.01, 'Owner-Occupied', 'Open', '1900-01-00', 'Current');</v>
      </c>
    </row>
    <row r="7910" spans="1:16" x14ac:dyDescent="0.35">
      <c r="A7910" s="19">
        <v>7909</v>
      </c>
      <c r="B7910" s="18">
        <v>41935</v>
      </c>
      <c r="C7910" s="19" t="s">
        <v>58</v>
      </c>
      <c r="D7910" s="19" t="s">
        <v>61</v>
      </c>
      <c r="E7910" s="19" t="s">
        <v>53</v>
      </c>
      <c r="F7910" s="19">
        <v>668</v>
      </c>
      <c r="G7910" s="19">
        <v>95</v>
      </c>
      <c r="H7910" s="19">
        <v>18.52</v>
      </c>
      <c r="I7910" s="19">
        <v>15.78</v>
      </c>
      <c r="J7910" s="19" t="s">
        <v>60</v>
      </c>
      <c r="K7910" s="20">
        <v>374634.57</v>
      </c>
      <c r="L7910" s="20" t="s">
        <v>55</v>
      </c>
      <c r="M7910" s="20" t="s">
        <v>83</v>
      </c>
      <c r="N7910" s="26"/>
      <c r="O7910" s="20" t="s">
        <v>56</v>
      </c>
      <c r="P7910" t="str">
        <f t="shared" si="123"/>
        <v>INSERT INTO @DataTable (Deal, AdvanceDate, PROV, DealPurpose, RateType, BEACON, LTV, TDS, GDS, InsuranceType, PrincipalBalance, OccupancyType, AccountStatus, Closed_Date, DelinquencyBucket) VALUES (7909, '2014-10-23', 'BC', 'Purchase', 'Fixed', 668, 95, 18.52, 15.78, 'HiRatio', 374634.57, 'Owner-Occupied', 'Open', '1900-01-00', 'Current');</v>
      </c>
    </row>
    <row r="7911" spans="1:16" x14ac:dyDescent="0.35">
      <c r="A7911" s="22">
        <v>7910</v>
      </c>
      <c r="B7911" s="21">
        <v>42520</v>
      </c>
      <c r="C7911" s="22" t="s">
        <v>58</v>
      </c>
      <c r="D7911" s="22" t="s">
        <v>61</v>
      </c>
      <c r="E7911" s="22" t="s">
        <v>53</v>
      </c>
      <c r="F7911" s="22">
        <v>755</v>
      </c>
      <c r="G7911" s="22">
        <v>95</v>
      </c>
      <c r="H7911" s="22">
        <v>37.549999999999997</v>
      </c>
      <c r="I7911" s="22">
        <v>33.159999999999997</v>
      </c>
      <c r="J7911" s="22" t="s">
        <v>60</v>
      </c>
      <c r="K7911" s="23">
        <v>347604.62</v>
      </c>
      <c r="L7911" s="23" t="s">
        <v>55</v>
      </c>
      <c r="M7911" s="23" t="s">
        <v>83</v>
      </c>
      <c r="N7911" s="27"/>
      <c r="O7911" s="23" t="s">
        <v>56</v>
      </c>
      <c r="P7911" t="str">
        <f t="shared" si="123"/>
        <v>INSERT INTO @DataTable (Deal, AdvanceDate, PROV, DealPurpose, RateType, BEACON, LTV, TDS, GDS, InsuranceType, PrincipalBalance, OccupancyType, AccountStatus, Closed_Date, DelinquencyBucket) VALUES (7910, '2016-05-30', 'BC', 'Purchase', 'Fixed', 755, 95, 37.55, 33.16, 'HiRatio', 347604.62, 'Owner-Occupied', 'Open', '1900-01-00', 'Current');</v>
      </c>
    </row>
    <row r="7912" spans="1:16" x14ac:dyDescent="0.35">
      <c r="A7912" s="19">
        <v>7911</v>
      </c>
      <c r="B7912" s="18">
        <v>41872</v>
      </c>
      <c r="C7912" s="19" t="s">
        <v>57</v>
      </c>
      <c r="D7912" s="19" t="s">
        <v>61</v>
      </c>
      <c r="E7912" s="19" t="s">
        <v>53</v>
      </c>
      <c r="F7912" s="19">
        <v>785</v>
      </c>
      <c r="G7912" s="19">
        <v>88.31</v>
      </c>
      <c r="H7912" s="19">
        <v>38.520000000000003</v>
      </c>
      <c r="I7912" s="19">
        <v>38.36</v>
      </c>
      <c r="J7912" s="19" t="s">
        <v>60</v>
      </c>
      <c r="K7912" s="20">
        <v>0</v>
      </c>
      <c r="L7912" s="20" t="s">
        <v>55</v>
      </c>
      <c r="M7912" s="20" t="s">
        <v>84</v>
      </c>
      <c r="N7912" s="26">
        <v>42695</v>
      </c>
      <c r="O7912" s="20" t="s">
        <v>56</v>
      </c>
      <c r="P7912" t="str">
        <f t="shared" si="123"/>
        <v>INSERT INTO @DataTable (Deal, AdvanceDate, PROV, DealPurpose, RateType, BEACON, LTV, TDS, GDS, InsuranceType, PrincipalBalance, OccupancyType, AccountStatus, Closed_Date, DelinquencyBucket) VALUES (7911, '2014-08-21', 'ON', 'Purchase', 'Fixed', 785, 88.31, 38.52, 38.36, 'HiRatio', 0, 'Owner-Occupied', 'Closed', '2016-11-21', 'Current');</v>
      </c>
    </row>
    <row r="7913" spans="1:16" x14ac:dyDescent="0.35">
      <c r="A7913" s="22">
        <v>7912</v>
      </c>
      <c r="B7913" s="21">
        <v>42671</v>
      </c>
      <c r="C7913" s="22" t="s">
        <v>58</v>
      </c>
      <c r="D7913" s="22" t="s">
        <v>61</v>
      </c>
      <c r="E7913" s="22" t="s">
        <v>53</v>
      </c>
      <c r="F7913" s="22">
        <v>834</v>
      </c>
      <c r="G7913" s="22">
        <v>94.63</v>
      </c>
      <c r="H7913" s="22">
        <v>41.14</v>
      </c>
      <c r="I7913" s="22">
        <v>36.79</v>
      </c>
      <c r="J7913" s="22" t="s">
        <v>60</v>
      </c>
      <c r="K7913" s="23">
        <v>525248.57999999996</v>
      </c>
      <c r="L7913" s="23" t="s">
        <v>55</v>
      </c>
      <c r="M7913" s="23" t="s">
        <v>83</v>
      </c>
      <c r="N7913" s="27"/>
      <c r="O7913" s="23" t="s">
        <v>56</v>
      </c>
      <c r="P7913" t="str">
        <f t="shared" si="123"/>
        <v>INSERT INTO @DataTable (Deal, AdvanceDate, PROV, DealPurpose, RateType, BEACON, LTV, TDS, GDS, InsuranceType, PrincipalBalance, OccupancyType, AccountStatus, Closed_Date, DelinquencyBucket) VALUES (7912, '2016-10-28', 'BC', 'Purchase', 'Fixed', 834, 94.63, 41.14, 36.79, 'HiRatio', 525248.58, 'Owner-Occupied', 'Open', '1900-01-00', 'Current');</v>
      </c>
    </row>
    <row r="7914" spans="1:16" x14ac:dyDescent="0.35">
      <c r="A7914" s="19">
        <v>7913</v>
      </c>
      <c r="B7914" s="18">
        <v>42704</v>
      </c>
      <c r="C7914" s="19" t="s">
        <v>57</v>
      </c>
      <c r="D7914" s="19" t="s">
        <v>68</v>
      </c>
      <c r="E7914" s="19" t="s">
        <v>53</v>
      </c>
      <c r="F7914" s="19">
        <v>645</v>
      </c>
      <c r="G7914" s="19">
        <v>69.459999999999994</v>
      </c>
      <c r="H7914" s="19">
        <v>33.93</v>
      </c>
      <c r="I7914" s="19">
        <v>22.03</v>
      </c>
      <c r="J7914" s="19" t="s">
        <v>54</v>
      </c>
      <c r="K7914" s="20">
        <v>255788.21</v>
      </c>
      <c r="L7914" s="20" t="s">
        <v>55</v>
      </c>
      <c r="M7914" s="20" t="s">
        <v>83</v>
      </c>
      <c r="N7914" s="26"/>
      <c r="O7914" s="20" t="s">
        <v>56</v>
      </c>
      <c r="P7914" t="str">
        <f t="shared" si="123"/>
        <v>INSERT INTO @DataTable (Deal, AdvanceDate, PROV, DealPurpose, RateType, BEACON, LTV, TDS, GDS, InsuranceType, PrincipalBalance, OccupancyType, AccountStatus, Closed_Date, DelinquencyBucket) VALUES (7913, '2016-11-30', 'ON', 'Portable', 'Fixed', 645, 69.46, 33.93, 22.03, 'Conv', 255788.21, 'Owner-Occupied', 'Open', '1900-01-00', 'Current');</v>
      </c>
    </row>
    <row r="7915" spans="1:16" x14ac:dyDescent="0.35">
      <c r="A7915" s="22">
        <v>7914</v>
      </c>
      <c r="B7915" s="21">
        <v>41122</v>
      </c>
      <c r="C7915" s="22" t="s">
        <v>57</v>
      </c>
      <c r="D7915" s="22" t="s">
        <v>61</v>
      </c>
      <c r="E7915" s="22" t="s">
        <v>53</v>
      </c>
      <c r="F7915" s="22">
        <v>771</v>
      </c>
      <c r="G7915" s="22">
        <v>92.68</v>
      </c>
      <c r="H7915" s="22">
        <v>25.81</v>
      </c>
      <c r="I7915" s="22">
        <v>22.47</v>
      </c>
      <c r="J7915" s="22" t="s">
        <v>60</v>
      </c>
      <c r="K7915" s="23">
        <v>0</v>
      </c>
      <c r="L7915" s="23" t="s">
        <v>55</v>
      </c>
      <c r="M7915" s="23" t="s">
        <v>84</v>
      </c>
      <c r="N7915" s="27">
        <v>42724</v>
      </c>
      <c r="O7915" s="23" t="s">
        <v>56</v>
      </c>
      <c r="P7915" t="str">
        <f t="shared" si="123"/>
        <v>INSERT INTO @DataTable (Deal, AdvanceDate, PROV, DealPurpose, RateType, BEACON, LTV, TDS, GDS, InsuranceType, PrincipalBalance, OccupancyType, AccountStatus, Closed_Date, DelinquencyBucket) VALUES (7914, '2012-08-01', 'ON', 'Purchase', 'Fixed', 771, 92.68, 25.81, 22.47, 'HiRatio', 0, 'Owner-Occupied', 'Closed', '2016-12-20', 'Current');</v>
      </c>
    </row>
    <row r="7916" spans="1:16" x14ac:dyDescent="0.35">
      <c r="A7916" s="19">
        <v>7915</v>
      </c>
      <c r="B7916" s="18">
        <v>41978</v>
      </c>
      <c r="C7916" s="19" t="s">
        <v>51</v>
      </c>
      <c r="D7916" s="19" t="s">
        <v>61</v>
      </c>
      <c r="E7916" s="19" t="s">
        <v>53</v>
      </c>
      <c r="F7916" s="19">
        <v>694</v>
      </c>
      <c r="G7916" s="19">
        <v>95</v>
      </c>
      <c r="H7916" s="19">
        <v>38.46</v>
      </c>
      <c r="I7916" s="19">
        <v>23.54</v>
      </c>
      <c r="J7916" s="19" t="s">
        <v>60</v>
      </c>
      <c r="K7916" s="20">
        <v>419871.95</v>
      </c>
      <c r="L7916" s="20" t="s">
        <v>55</v>
      </c>
      <c r="M7916" s="20" t="s">
        <v>83</v>
      </c>
      <c r="N7916" s="26"/>
      <c r="O7916" s="20" t="s">
        <v>56</v>
      </c>
      <c r="P7916" t="str">
        <f t="shared" si="123"/>
        <v>INSERT INTO @DataTable (Deal, AdvanceDate, PROV, DealPurpose, RateType, BEACON, LTV, TDS, GDS, InsuranceType, PrincipalBalance, OccupancyType, AccountStatus, Closed_Date, DelinquencyBucket) VALUES (7915, '2014-12-05', 'AB', 'Purchase', 'Fixed', 694, 95, 38.46, 23.54, 'HiRatio', 419871.95, 'Owner-Occupied', 'Open', '1900-01-00', 'Current');</v>
      </c>
    </row>
    <row r="7917" spans="1:16" x14ac:dyDescent="0.35">
      <c r="A7917" s="22">
        <v>7916</v>
      </c>
      <c r="B7917" s="21">
        <v>42167</v>
      </c>
      <c r="C7917" s="22" t="s">
        <v>57</v>
      </c>
      <c r="D7917" s="22" t="s">
        <v>61</v>
      </c>
      <c r="E7917" s="22" t="s">
        <v>53</v>
      </c>
      <c r="F7917" s="22">
        <v>757</v>
      </c>
      <c r="G7917" s="22">
        <v>90</v>
      </c>
      <c r="H7917" s="22">
        <v>35.49</v>
      </c>
      <c r="I7917" s="22">
        <v>34.799999999999997</v>
      </c>
      <c r="J7917" s="22" t="s">
        <v>60</v>
      </c>
      <c r="K7917" s="23">
        <v>161877.43</v>
      </c>
      <c r="L7917" s="23" t="s">
        <v>55</v>
      </c>
      <c r="M7917" s="23" t="s">
        <v>83</v>
      </c>
      <c r="N7917" s="27"/>
      <c r="O7917" s="23" t="s">
        <v>56</v>
      </c>
      <c r="P7917" t="str">
        <f t="shared" si="123"/>
        <v>INSERT INTO @DataTable (Deal, AdvanceDate, PROV, DealPurpose, RateType, BEACON, LTV, TDS, GDS, InsuranceType, PrincipalBalance, OccupancyType, AccountStatus, Closed_Date, DelinquencyBucket) VALUES (7916, '2015-06-12', 'ON', 'Purchase', 'Fixed', 757, 90, 35.49, 34.8, 'HiRatio', 161877.43, 'Owner-Occupied', 'Open', '1900-01-00', 'Current');</v>
      </c>
    </row>
    <row r="7918" spans="1:16" x14ac:dyDescent="0.35">
      <c r="A7918" s="19">
        <v>7917</v>
      </c>
      <c r="B7918" s="18">
        <v>42475</v>
      </c>
      <c r="C7918" s="19" t="s">
        <v>58</v>
      </c>
      <c r="D7918" s="19" t="s">
        <v>61</v>
      </c>
      <c r="E7918" s="19" t="s">
        <v>53</v>
      </c>
      <c r="F7918" s="19">
        <v>788</v>
      </c>
      <c r="G7918" s="19">
        <v>80</v>
      </c>
      <c r="H7918" s="19">
        <v>34.4</v>
      </c>
      <c r="I7918" s="19">
        <v>31.72</v>
      </c>
      <c r="J7918" s="19" t="s">
        <v>54</v>
      </c>
      <c r="K7918" s="20">
        <v>592087.56000000006</v>
      </c>
      <c r="L7918" s="20" t="s">
        <v>55</v>
      </c>
      <c r="M7918" s="20" t="s">
        <v>83</v>
      </c>
      <c r="N7918" s="26"/>
      <c r="O7918" s="20" t="s">
        <v>56</v>
      </c>
      <c r="P7918" t="str">
        <f t="shared" si="123"/>
        <v>INSERT INTO @DataTable (Deal, AdvanceDate, PROV, DealPurpose, RateType, BEACON, LTV, TDS, GDS, InsuranceType, PrincipalBalance, OccupancyType, AccountStatus, Closed_Date, DelinquencyBucket) VALUES (7917, '2016-04-15', 'BC', 'Purchase', 'Fixed', 788, 80, 34.4, 31.72, 'Conv', 592087.56, 'Owner-Occupied', 'Open', '1900-01-00', 'Current');</v>
      </c>
    </row>
    <row r="7919" spans="1:16" x14ac:dyDescent="0.35">
      <c r="A7919" s="22">
        <v>7918</v>
      </c>
      <c r="B7919" s="21">
        <v>42440</v>
      </c>
      <c r="C7919" s="22" t="s">
        <v>51</v>
      </c>
      <c r="D7919" s="22" t="s">
        <v>61</v>
      </c>
      <c r="E7919" s="22" t="s">
        <v>53</v>
      </c>
      <c r="F7919" s="22">
        <v>735</v>
      </c>
      <c r="G7919" s="22">
        <v>95</v>
      </c>
      <c r="H7919" s="22">
        <v>34.159999999999997</v>
      </c>
      <c r="I7919" s="22">
        <v>31.64</v>
      </c>
      <c r="J7919" s="22" t="s">
        <v>60</v>
      </c>
      <c r="K7919" s="23">
        <v>200602.97</v>
      </c>
      <c r="L7919" s="23" t="s">
        <v>55</v>
      </c>
      <c r="M7919" s="23" t="s">
        <v>83</v>
      </c>
      <c r="N7919" s="27"/>
      <c r="O7919" s="23" t="s">
        <v>56</v>
      </c>
      <c r="P7919" t="str">
        <f t="shared" si="123"/>
        <v>INSERT INTO @DataTable (Deal, AdvanceDate, PROV, DealPurpose, RateType, BEACON, LTV, TDS, GDS, InsuranceType, PrincipalBalance, OccupancyType, AccountStatus, Closed_Date, DelinquencyBucket) VALUES (7918, '2016-03-11', 'AB', 'Purchase', 'Fixed', 735, 95, 34.16, 31.64, 'HiRatio', 200602.97, 'Owner-Occupied', 'Open', '1900-01-00', 'Current');</v>
      </c>
    </row>
    <row r="7920" spans="1:16" x14ac:dyDescent="0.35">
      <c r="A7920" s="19">
        <v>7919</v>
      </c>
      <c r="B7920" s="18">
        <v>41985</v>
      </c>
      <c r="C7920" s="19" t="s">
        <v>51</v>
      </c>
      <c r="D7920" s="19" t="s">
        <v>52</v>
      </c>
      <c r="E7920" s="19" t="s">
        <v>53</v>
      </c>
      <c r="F7920" s="19">
        <v>742</v>
      </c>
      <c r="G7920" s="19">
        <v>75</v>
      </c>
      <c r="H7920" s="19">
        <v>36.78</v>
      </c>
      <c r="I7920" s="19">
        <v>29.68</v>
      </c>
      <c r="J7920" s="19" t="s">
        <v>54</v>
      </c>
      <c r="K7920" s="20">
        <v>282588.92</v>
      </c>
      <c r="L7920" s="20" t="s">
        <v>55</v>
      </c>
      <c r="M7920" s="20" t="s">
        <v>83</v>
      </c>
      <c r="N7920" s="26"/>
      <c r="O7920" s="20" t="s">
        <v>56</v>
      </c>
      <c r="P7920" t="str">
        <f t="shared" si="123"/>
        <v>INSERT INTO @DataTable (Deal, AdvanceDate, PROV, DealPurpose, RateType, BEACON, LTV, TDS, GDS, InsuranceType, PrincipalBalance, OccupancyType, AccountStatus, Closed_Date, DelinquencyBucket) VALUES (7919, '2014-12-12', 'AB', 'Refinance External', 'Fixed', 742, 75, 36.78, 29.68, 'Conv', 282588.92, 'Owner-Occupied', 'Open', '1900-01-00', 'Current');</v>
      </c>
    </row>
    <row r="7921" spans="1:16" x14ac:dyDescent="0.35">
      <c r="A7921" s="22">
        <v>7920</v>
      </c>
      <c r="B7921" s="21">
        <v>41108</v>
      </c>
      <c r="C7921" s="22" t="s">
        <v>57</v>
      </c>
      <c r="D7921" s="22" t="s">
        <v>52</v>
      </c>
      <c r="E7921" s="22" t="s">
        <v>53</v>
      </c>
      <c r="F7921" s="22">
        <v>733</v>
      </c>
      <c r="G7921" s="22">
        <v>80</v>
      </c>
      <c r="H7921" s="22">
        <v>37.76</v>
      </c>
      <c r="I7921" s="22">
        <v>53.31</v>
      </c>
      <c r="J7921" s="22" t="s">
        <v>54</v>
      </c>
      <c r="K7921" s="23">
        <v>0</v>
      </c>
      <c r="L7921" s="23" t="s">
        <v>62</v>
      </c>
      <c r="M7921" s="23" t="s">
        <v>84</v>
      </c>
      <c r="N7921" s="27">
        <v>42727</v>
      </c>
      <c r="O7921" s="23" t="s">
        <v>56</v>
      </c>
      <c r="P7921" t="str">
        <f t="shared" si="123"/>
        <v>INSERT INTO @DataTable (Deal, AdvanceDate, PROV, DealPurpose, RateType, BEACON, LTV, TDS, GDS, InsuranceType, PrincipalBalance, OccupancyType, AccountStatus, Closed_Date, DelinquencyBucket) VALUES (7920, '2012-07-18', 'ON', 'Refinance External', 'Fixed', 733, 80, 37.76, 53.31, 'Conv', 0, 'Rental', 'Closed', '2016-12-23', 'Current');</v>
      </c>
    </row>
    <row r="7922" spans="1:16" x14ac:dyDescent="0.35">
      <c r="A7922" s="19">
        <v>7921</v>
      </c>
      <c r="B7922" s="18">
        <v>41841</v>
      </c>
      <c r="C7922" s="19" t="s">
        <v>57</v>
      </c>
      <c r="D7922" s="19" t="s">
        <v>61</v>
      </c>
      <c r="E7922" s="19" t="s">
        <v>40</v>
      </c>
      <c r="F7922" s="19">
        <v>802</v>
      </c>
      <c r="G7922" s="19">
        <v>71.739999999999995</v>
      </c>
      <c r="H7922" s="19">
        <v>19.98</v>
      </c>
      <c r="I7922" s="19">
        <v>18.16</v>
      </c>
      <c r="J7922" s="19" t="s">
        <v>54</v>
      </c>
      <c r="K7922" s="20">
        <v>180305.56</v>
      </c>
      <c r="L7922" s="20" t="s">
        <v>55</v>
      </c>
      <c r="M7922" s="20" t="s">
        <v>83</v>
      </c>
      <c r="N7922" s="26"/>
      <c r="O7922" s="20" t="s">
        <v>56</v>
      </c>
      <c r="P7922" t="str">
        <f t="shared" si="123"/>
        <v>INSERT INTO @DataTable (Deal, AdvanceDate, PROV, DealPurpose, RateType, BEACON, LTV, TDS, GDS, InsuranceType, PrincipalBalance, OccupancyType, AccountStatus, Closed_Date, DelinquencyBucket) VALUES (7921, '2014-07-21', 'ON', 'Purchase', 'ARM', 802, 71.74, 19.98, 18.16, 'Conv', 180305.56, 'Owner-Occupied', 'Open', '1900-01-00', 'Current');</v>
      </c>
    </row>
    <row r="7923" spans="1:16" x14ac:dyDescent="0.35">
      <c r="A7923" s="22">
        <v>7922</v>
      </c>
      <c r="B7923" s="21">
        <v>41915</v>
      </c>
      <c r="C7923" s="22" t="s">
        <v>57</v>
      </c>
      <c r="D7923" s="22" t="s">
        <v>52</v>
      </c>
      <c r="E7923" s="22" t="s">
        <v>53</v>
      </c>
      <c r="F7923" s="22">
        <v>771</v>
      </c>
      <c r="G7923" s="22">
        <v>80</v>
      </c>
      <c r="H7923" s="22">
        <v>39.25</v>
      </c>
      <c r="I7923" s="22">
        <v>23.68</v>
      </c>
      <c r="J7923" s="22" t="s">
        <v>54</v>
      </c>
      <c r="K7923" s="23">
        <v>92391.96</v>
      </c>
      <c r="L7923" s="23" t="s">
        <v>55</v>
      </c>
      <c r="M7923" s="23" t="s">
        <v>83</v>
      </c>
      <c r="N7923" s="27"/>
      <c r="O7923" s="23" t="s">
        <v>56</v>
      </c>
      <c r="P7923" t="str">
        <f t="shared" si="123"/>
        <v>INSERT INTO @DataTable (Deal, AdvanceDate, PROV, DealPurpose, RateType, BEACON, LTV, TDS, GDS, InsuranceType, PrincipalBalance, OccupancyType, AccountStatus, Closed_Date, DelinquencyBucket) VALUES (7922, '2014-10-03', 'ON', 'Refinance External', 'Fixed', 771, 80, 39.25, 23.68, 'Conv', 92391.96, 'Owner-Occupied', 'Open', '1900-01-00', 'Current');</v>
      </c>
    </row>
    <row r="7924" spans="1:16" x14ac:dyDescent="0.35">
      <c r="A7924" s="19">
        <v>7923</v>
      </c>
      <c r="B7924" s="18">
        <v>42517</v>
      </c>
      <c r="C7924" s="19" t="s">
        <v>58</v>
      </c>
      <c r="D7924" s="19" t="s">
        <v>61</v>
      </c>
      <c r="E7924" s="19" t="s">
        <v>40</v>
      </c>
      <c r="F7924" s="19">
        <v>748</v>
      </c>
      <c r="G7924" s="19">
        <v>80</v>
      </c>
      <c r="H7924" s="19">
        <v>28.3</v>
      </c>
      <c r="I7924" s="19">
        <v>19.18</v>
      </c>
      <c r="J7924" s="19" t="s">
        <v>54</v>
      </c>
      <c r="K7924" s="20">
        <v>385928.93</v>
      </c>
      <c r="L7924" s="20" t="s">
        <v>55</v>
      </c>
      <c r="M7924" s="20" t="s">
        <v>83</v>
      </c>
      <c r="N7924" s="26"/>
      <c r="O7924" s="20" t="s">
        <v>56</v>
      </c>
      <c r="P7924" t="str">
        <f t="shared" si="123"/>
        <v>INSERT INTO @DataTable (Deal, AdvanceDate, PROV, DealPurpose, RateType, BEACON, LTV, TDS, GDS, InsuranceType, PrincipalBalance, OccupancyType, AccountStatus, Closed_Date, DelinquencyBucket) VALUES (7923, '2016-05-27', 'BC', 'Purchase', 'ARM', 748, 80, 28.3, 19.18, 'Conv', 385928.93, 'Owner-Occupied', 'Open', '1900-01-00', 'Current');</v>
      </c>
    </row>
    <row r="7925" spans="1:16" x14ac:dyDescent="0.35">
      <c r="A7925" s="22">
        <v>7924</v>
      </c>
      <c r="B7925" s="21">
        <v>42265</v>
      </c>
      <c r="C7925" s="22" t="s">
        <v>57</v>
      </c>
      <c r="D7925" s="22" t="s">
        <v>59</v>
      </c>
      <c r="E7925" s="22" t="s">
        <v>40</v>
      </c>
      <c r="F7925" s="22">
        <v>794</v>
      </c>
      <c r="G7925" s="22">
        <v>39.39</v>
      </c>
      <c r="H7925" s="22">
        <v>34.299999999999997</v>
      </c>
      <c r="I7925" s="22">
        <v>24.14</v>
      </c>
      <c r="J7925" s="22" t="s">
        <v>54</v>
      </c>
      <c r="K7925" s="23">
        <v>125547.4</v>
      </c>
      <c r="L7925" s="23" t="s">
        <v>55</v>
      </c>
      <c r="M7925" s="23" t="s">
        <v>83</v>
      </c>
      <c r="N7925" s="27"/>
      <c r="O7925" s="23" t="s">
        <v>56</v>
      </c>
      <c r="P7925" t="str">
        <f t="shared" si="123"/>
        <v>INSERT INTO @DataTable (Deal, AdvanceDate, PROV, DealPurpose, RateType, BEACON, LTV, TDS, GDS, InsuranceType, PrincipalBalance, OccupancyType, AccountStatus, Closed_Date, DelinquencyBucket) VALUES (7924, '2015-09-18', 'ON', 'Transfer', 'ARM', 794, 39.39, 34.3, 24.14, 'Conv', 125547.4, 'Owner-Occupied', 'Open', '1900-01-00', 'Current');</v>
      </c>
    </row>
    <row r="7926" spans="1:16" x14ac:dyDescent="0.35">
      <c r="A7926" s="19">
        <v>7925</v>
      </c>
      <c r="B7926" s="18">
        <v>42153</v>
      </c>
      <c r="C7926" s="19" t="s">
        <v>57</v>
      </c>
      <c r="D7926" s="19" t="s">
        <v>59</v>
      </c>
      <c r="E7926" s="19" t="s">
        <v>40</v>
      </c>
      <c r="F7926" s="19">
        <v>749</v>
      </c>
      <c r="G7926" s="19">
        <v>85.01</v>
      </c>
      <c r="H7926" s="19">
        <v>28.5</v>
      </c>
      <c r="I7926" s="19">
        <v>23.19</v>
      </c>
      <c r="J7926" s="19" t="s">
        <v>60</v>
      </c>
      <c r="K7926" s="20">
        <v>0</v>
      </c>
      <c r="L7926" s="20" t="s">
        <v>55</v>
      </c>
      <c r="M7926" s="20" t="s">
        <v>84</v>
      </c>
      <c r="N7926" s="26">
        <v>42683</v>
      </c>
      <c r="O7926" s="20" t="s">
        <v>56</v>
      </c>
      <c r="P7926" t="str">
        <f t="shared" si="123"/>
        <v>INSERT INTO @DataTable (Deal, AdvanceDate, PROV, DealPurpose, RateType, BEACON, LTV, TDS, GDS, InsuranceType, PrincipalBalance, OccupancyType, AccountStatus, Closed_Date, DelinquencyBucket) VALUES (7925, '2015-05-29', 'ON', 'Transfer', 'ARM', 749, 85.01, 28.5, 23.19, 'HiRatio', 0, 'Owner-Occupied', 'Closed', '2016-11-09', 'Current');</v>
      </c>
    </row>
    <row r="7927" spans="1:16" x14ac:dyDescent="0.35">
      <c r="A7927" s="22">
        <v>7926</v>
      </c>
      <c r="B7927" s="21">
        <v>42121</v>
      </c>
      <c r="C7927" s="22" t="s">
        <v>58</v>
      </c>
      <c r="D7927" s="22" t="s">
        <v>61</v>
      </c>
      <c r="E7927" s="22" t="s">
        <v>40</v>
      </c>
      <c r="F7927" s="22">
        <v>800</v>
      </c>
      <c r="G7927" s="22">
        <v>90</v>
      </c>
      <c r="H7927" s="22">
        <v>27.18</v>
      </c>
      <c r="I7927" s="22">
        <v>27</v>
      </c>
      <c r="J7927" s="22" t="s">
        <v>60</v>
      </c>
      <c r="K7927" s="23">
        <v>260483.76</v>
      </c>
      <c r="L7927" s="23" t="s">
        <v>55</v>
      </c>
      <c r="M7927" s="23" t="s">
        <v>83</v>
      </c>
      <c r="N7927" s="27"/>
      <c r="O7927" s="23" t="s">
        <v>56</v>
      </c>
      <c r="P7927" t="str">
        <f t="shared" si="123"/>
        <v>INSERT INTO @DataTable (Deal, AdvanceDate, PROV, DealPurpose, RateType, BEACON, LTV, TDS, GDS, InsuranceType, PrincipalBalance, OccupancyType, AccountStatus, Closed_Date, DelinquencyBucket) VALUES (7926, '2015-04-27', 'BC', 'Purchase', 'ARM', 800, 90, 27.18, 27, 'HiRatio', 260483.76, 'Owner-Occupied', 'Open', '1900-01-00', 'Current');</v>
      </c>
    </row>
    <row r="7928" spans="1:16" x14ac:dyDescent="0.35">
      <c r="A7928" s="19">
        <v>7927</v>
      </c>
      <c r="B7928" s="18">
        <v>42508</v>
      </c>
      <c r="C7928" s="19" t="s">
        <v>57</v>
      </c>
      <c r="D7928" s="19" t="s">
        <v>61</v>
      </c>
      <c r="E7928" s="19" t="s">
        <v>53</v>
      </c>
      <c r="F7928" s="19">
        <v>735</v>
      </c>
      <c r="G7928" s="19">
        <v>80</v>
      </c>
      <c r="H7928" s="19">
        <v>31.14</v>
      </c>
      <c r="I7928" s="19">
        <v>13.95</v>
      </c>
      <c r="J7928" s="19" t="s">
        <v>54</v>
      </c>
      <c r="K7928" s="20">
        <v>314125.83</v>
      </c>
      <c r="L7928" s="20" t="s">
        <v>55</v>
      </c>
      <c r="M7928" s="20" t="s">
        <v>83</v>
      </c>
      <c r="N7928" s="26"/>
      <c r="O7928" s="20" t="s">
        <v>56</v>
      </c>
      <c r="P7928" t="str">
        <f t="shared" si="123"/>
        <v>INSERT INTO @DataTable (Deal, AdvanceDate, PROV, DealPurpose, RateType, BEACON, LTV, TDS, GDS, InsuranceType, PrincipalBalance, OccupancyType, AccountStatus, Closed_Date, DelinquencyBucket) VALUES (7927, '2016-05-18', 'ON', 'Purchase', 'Fixed', 735, 80, 31.14, 13.95, 'Conv', 314125.83, 'Owner-Occupied', 'Open', '1900-01-00', 'Current');</v>
      </c>
    </row>
    <row r="7929" spans="1:16" x14ac:dyDescent="0.35">
      <c r="A7929" s="22">
        <v>7928</v>
      </c>
      <c r="B7929" s="21">
        <v>42019</v>
      </c>
      <c r="C7929" s="22" t="s">
        <v>58</v>
      </c>
      <c r="D7929" s="22" t="s">
        <v>61</v>
      </c>
      <c r="E7929" s="22" t="s">
        <v>53</v>
      </c>
      <c r="F7929" s="22">
        <v>737</v>
      </c>
      <c r="G7929" s="22">
        <v>88.41</v>
      </c>
      <c r="H7929" s="22">
        <v>43.49</v>
      </c>
      <c r="I7929" s="22">
        <v>36.28</v>
      </c>
      <c r="J7929" s="22" t="s">
        <v>60</v>
      </c>
      <c r="K7929" s="23">
        <v>219711.73</v>
      </c>
      <c r="L7929" s="23" t="s">
        <v>55</v>
      </c>
      <c r="M7929" s="23" t="s">
        <v>83</v>
      </c>
      <c r="N7929" s="27"/>
      <c r="O7929" s="23" t="s">
        <v>56</v>
      </c>
      <c r="P7929" t="str">
        <f t="shared" si="123"/>
        <v>INSERT INTO @DataTable (Deal, AdvanceDate, PROV, DealPurpose, RateType, BEACON, LTV, TDS, GDS, InsuranceType, PrincipalBalance, OccupancyType, AccountStatus, Closed_Date, DelinquencyBucket) VALUES (7928, '2015-01-15', 'BC', 'Purchase', 'Fixed', 737, 88.41, 43.49, 36.28, 'HiRatio', 219711.73, 'Owner-Occupied', 'Open', '1900-01-00', 'Current');</v>
      </c>
    </row>
    <row r="7930" spans="1:16" x14ac:dyDescent="0.35">
      <c r="A7930" s="19">
        <v>7929</v>
      </c>
      <c r="B7930" s="18">
        <v>41600</v>
      </c>
      <c r="C7930" s="19" t="s">
        <v>57</v>
      </c>
      <c r="D7930" s="19" t="s">
        <v>61</v>
      </c>
      <c r="E7930" s="19" t="s">
        <v>53</v>
      </c>
      <c r="F7930" s="19">
        <v>717</v>
      </c>
      <c r="G7930" s="19">
        <v>61.35</v>
      </c>
      <c r="H7930" s="19">
        <v>26.66</v>
      </c>
      <c r="I7930" s="19">
        <v>25.74</v>
      </c>
      <c r="J7930" s="19" t="s">
        <v>54</v>
      </c>
      <c r="K7930" s="20">
        <v>178404.47</v>
      </c>
      <c r="L7930" s="20" t="s">
        <v>55</v>
      </c>
      <c r="M7930" s="20" t="s">
        <v>83</v>
      </c>
      <c r="N7930" s="26"/>
      <c r="O7930" s="20" t="s">
        <v>56</v>
      </c>
      <c r="P7930" t="str">
        <f t="shared" si="123"/>
        <v>INSERT INTO @DataTable (Deal, AdvanceDate, PROV, DealPurpose, RateType, BEACON, LTV, TDS, GDS, InsuranceType, PrincipalBalance, OccupancyType, AccountStatus, Closed_Date, DelinquencyBucket) VALUES (7929, '2013-11-22', 'ON', 'Purchase', 'Fixed', 717, 61.35, 26.66, 25.74, 'Conv', 178404.47, 'Owner-Occupied', 'Open', '1900-01-00', 'Current');</v>
      </c>
    </row>
    <row r="7931" spans="1:16" x14ac:dyDescent="0.35">
      <c r="A7931" s="22">
        <v>7930</v>
      </c>
      <c r="B7931" s="21">
        <v>42689</v>
      </c>
      <c r="C7931" s="22" t="s">
        <v>51</v>
      </c>
      <c r="D7931" s="22" t="s">
        <v>61</v>
      </c>
      <c r="E7931" s="22" t="s">
        <v>53</v>
      </c>
      <c r="F7931" s="22">
        <v>777</v>
      </c>
      <c r="G7931" s="22">
        <v>90</v>
      </c>
      <c r="H7931" s="22">
        <v>32.01</v>
      </c>
      <c r="I7931" s="22">
        <v>22.58</v>
      </c>
      <c r="J7931" s="22" t="s">
        <v>60</v>
      </c>
      <c r="K7931" s="23">
        <v>198675.87</v>
      </c>
      <c r="L7931" s="23" t="s">
        <v>55</v>
      </c>
      <c r="M7931" s="23" t="s">
        <v>83</v>
      </c>
      <c r="N7931" s="27"/>
      <c r="O7931" s="23" t="s">
        <v>56</v>
      </c>
      <c r="P7931" t="str">
        <f t="shared" si="123"/>
        <v>INSERT INTO @DataTable (Deal, AdvanceDate, PROV, DealPurpose, RateType, BEACON, LTV, TDS, GDS, InsuranceType, PrincipalBalance, OccupancyType, AccountStatus, Closed_Date, DelinquencyBucket) VALUES (7930, '2016-11-15', 'AB', 'Purchase', 'Fixed', 777, 90, 32.01, 22.58, 'HiRatio', 198675.87, 'Owner-Occupied', 'Open', '1900-01-00', 'Current');</v>
      </c>
    </row>
    <row r="7932" spans="1:16" x14ac:dyDescent="0.35">
      <c r="A7932" s="19">
        <v>7931</v>
      </c>
      <c r="B7932" s="18">
        <v>41152</v>
      </c>
      <c r="C7932" s="19" t="s">
        <v>63</v>
      </c>
      <c r="D7932" s="19" t="s">
        <v>61</v>
      </c>
      <c r="E7932" s="19" t="s">
        <v>53</v>
      </c>
      <c r="F7932" s="19">
        <v>737</v>
      </c>
      <c r="G7932" s="19">
        <v>94.49</v>
      </c>
      <c r="H7932" s="19">
        <v>33.450000000000003</v>
      </c>
      <c r="I7932" s="19">
        <v>27.03</v>
      </c>
      <c r="J7932" s="19" t="s">
        <v>60</v>
      </c>
      <c r="K7932" s="20">
        <v>209491.39</v>
      </c>
      <c r="L7932" s="20" t="s">
        <v>55</v>
      </c>
      <c r="M7932" s="20" t="s">
        <v>83</v>
      </c>
      <c r="N7932" s="26"/>
      <c r="O7932" s="20" t="s">
        <v>56</v>
      </c>
      <c r="P7932" t="str">
        <f t="shared" si="123"/>
        <v>INSERT INTO @DataTable (Deal, AdvanceDate, PROV, DealPurpose, RateType, BEACON, LTV, TDS, GDS, InsuranceType, PrincipalBalance, OccupancyType, AccountStatus, Closed_Date, DelinquencyBucket) VALUES (7931, '2012-08-31', 'SK', 'Purchase', 'Fixed', 737, 94.49, 33.45, 27.03, 'HiRatio', 209491.39, 'Owner-Occupied', 'Open', '1900-01-00', 'Current');</v>
      </c>
    </row>
    <row r="7933" spans="1:16" x14ac:dyDescent="0.35">
      <c r="A7933" s="22">
        <v>7932</v>
      </c>
      <c r="B7933" s="21">
        <v>41526</v>
      </c>
      <c r="C7933" s="22" t="s">
        <v>57</v>
      </c>
      <c r="D7933" s="22" t="s">
        <v>52</v>
      </c>
      <c r="E7933" s="22" t="s">
        <v>40</v>
      </c>
      <c r="F7933" s="22">
        <v>672</v>
      </c>
      <c r="G7933" s="22">
        <v>80</v>
      </c>
      <c r="H7933" s="22">
        <v>39.619999999999997</v>
      </c>
      <c r="I7933" s="22">
        <v>9.39</v>
      </c>
      <c r="J7933" s="22" t="s">
        <v>54</v>
      </c>
      <c r="K7933" s="23">
        <v>167030.32</v>
      </c>
      <c r="L7933" s="23" t="s">
        <v>55</v>
      </c>
      <c r="M7933" s="23" t="s">
        <v>83</v>
      </c>
      <c r="N7933" s="27"/>
      <c r="O7933" s="23" t="s">
        <v>56</v>
      </c>
      <c r="P7933" t="str">
        <f t="shared" si="123"/>
        <v>INSERT INTO @DataTable (Deal, AdvanceDate, PROV, DealPurpose, RateType, BEACON, LTV, TDS, GDS, InsuranceType, PrincipalBalance, OccupancyType, AccountStatus, Closed_Date, DelinquencyBucket) VALUES (7932, '2013-09-09', 'ON', 'Refinance External', 'ARM', 672, 80, 39.62, 9.39, 'Conv', 167030.32, 'Owner-Occupied', 'Open', '1900-01-00', 'Current');</v>
      </c>
    </row>
    <row r="7934" spans="1:16" x14ac:dyDescent="0.35">
      <c r="A7934" s="19">
        <v>7933</v>
      </c>
      <c r="B7934" s="18">
        <v>42670</v>
      </c>
      <c r="C7934" s="19" t="s">
        <v>57</v>
      </c>
      <c r="D7934" s="19" t="s">
        <v>61</v>
      </c>
      <c r="E7934" s="19" t="s">
        <v>53</v>
      </c>
      <c r="F7934" s="19">
        <v>722</v>
      </c>
      <c r="G7934" s="19">
        <v>74.91</v>
      </c>
      <c r="H7934" s="19">
        <v>37.520000000000003</v>
      </c>
      <c r="I7934" s="19">
        <v>19.350000000000001</v>
      </c>
      <c r="J7934" s="19" t="s">
        <v>54</v>
      </c>
      <c r="K7934" s="20">
        <v>415640.18</v>
      </c>
      <c r="L7934" s="20" t="s">
        <v>55</v>
      </c>
      <c r="M7934" s="20" t="s">
        <v>83</v>
      </c>
      <c r="N7934" s="26"/>
      <c r="O7934" s="20" t="s">
        <v>56</v>
      </c>
      <c r="P7934" t="str">
        <f t="shared" si="123"/>
        <v>INSERT INTO @DataTable (Deal, AdvanceDate, PROV, DealPurpose, RateType, BEACON, LTV, TDS, GDS, InsuranceType, PrincipalBalance, OccupancyType, AccountStatus, Closed_Date, DelinquencyBucket) VALUES (7933, '2016-10-27', 'ON', 'Purchase', 'Fixed', 722, 74.91, 37.52, 19.35, 'Conv', 415640.18, 'Owner-Occupied', 'Open', '1900-01-00', 'Current');</v>
      </c>
    </row>
    <row r="7935" spans="1:16" x14ac:dyDescent="0.35">
      <c r="A7935" s="22">
        <v>7934</v>
      </c>
      <c r="B7935" s="21">
        <v>42677</v>
      </c>
      <c r="C7935" s="22" t="s">
        <v>57</v>
      </c>
      <c r="D7935" s="22" t="s">
        <v>52</v>
      </c>
      <c r="E7935" s="22" t="s">
        <v>53</v>
      </c>
      <c r="F7935" s="22">
        <v>741</v>
      </c>
      <c r="G7935" s="22">
        <v>77.37</v>
      </c>
      <c r="H7935" s="22">
        <v>37.83</v>
      </c>
      <c r="I7935" s="22">
        <v>19.38</v>
      </c>
      <c r="J7935" s="22" t="s">
        <v>54</v>
      </c>
      <c r="K7935" s="23">
        <v>163208.62</v>
      </c>
      <c r="L7935" s="23" t="s">
        <v>55</v>
      </c>
      <c r="M7935" s="23" t="s">
        <v>83</v>
      </c>
      <c r="N7935" s="27"/>
      <c r="O7935" s="23" t="s">
        <v>56</v>
      </c>
      <c r="P7935" t="str">
        <f t="shared" si="123"/>
        <v>INSERT INTO @DataTable (Deal, AdvanceDate, PROV, DealPurpose, RateType, BEACON, LTV, TDS, GDS, InsuranceType, PrincipalBalance, OccupancyType, AccountStatus, Closed_Date, DelinquencyBucket) VALUES (7934, '2016-11-03', 'ON', 'Refinance External', 'Fixed', 741, 77.37, 37.83, 19.38, 'Conv', 163208.62, 'Owner-Occupied', 'Open', '1900-01-00', 'Current');</v>
      </c>
    </row>
    <row r="7936" spans="1:16" x14ac:dyDescent="0.35">
      <c r="A7936" s="19">
        <v>7935</v>
      </c>
      <c r="B7936" s="18">
        <v>42436</v>
      </c>
      <c r="C7936" s="19" t="s">
        <v>57</v>
      </c>
      <c r="D7936" s="19" t="s">
        <v>61</v>
      </c>
      <c r="E7936" s="19" t="s">
        <v>53</v>
      </c>
      <c r="F7936" s="19">
        <v>703</v>
      </c>
      <c r="G7936" s="19">
        <v>95</v>
      </c>
      <c r="H7936" s="19">
        <v>42.28</v>
      </c>
      <c r="I7936" s="19">
        <v>19.34</v>
      </c>
      <c r="J7936" s="19" t="s">
        <v>60</v>
      </c>
      <c r="K7936" s="20">
        <v>242837.46</v>
      </c>
      <c r="L7936" s="20" t="s">
        <v>55</v>
      </c>
      <c r="M7936" s="20" t="s">
        <v>83</v>
      </c>
      <c r="N7936" s="26"/>
      <c r="O7936" s="20" t="s">
        <v>56</v>
      </c>
      <c r="P7936" t="str">
        <f t="shared" si="123"/>
        <v>INSERT INTO @DataTable (Deal, AdvanceDate, PROV, DealPurpose, RateType, BEACON, LTV, TDS, GDS, InsuranceType, PrincipalBalance, OccupancyType, AccountStatus, Closed_Date, DelinquencyBucket) VALUES (7935, '2016-03-07', 'ON', 'Purchase', 'Fixed', 703, 95, 42.28, 19.34, 'HiRatio', 242837.46, 'Owner-Occupied', 'Open', '1900-01-00', 'Current');</v>
      </c>
    </row>
    <row r="7937" spans="1:16" x14ac:dyDescent="0.35">
      <c r="A7937" s="22">
        <v>7936</v>
      </c>
      <c r="B7937" s="21">
        <v>42216</v>
      </c>
      <c r="C7937" s="22" t="s">
        <v>57</v>
      </c>
      <c r="D7937" s="22" t="s">
        <v>52</v>
      </c>
      <c r="E7937" s="22" t="s">
        <v>40</v>
      </c>
      <c r="F7937" s="22">
        <v>780</v>
      </c>
      <c r="G7937" s="22">
        <v>75</v>
      </c>
      <c r="H7937" s="22">
        <v>32.01</v>
      </c>
      <c r="I7937" s="22">
        <v>31.88</v>
      </c>
      <c r="J7937" s="22" t="s">
        <v>54</v>
      </c>
      <c r="K7937" s="23">
        <v>563026.16</v>
      </c>
      <c r="L7937" s="23" t="s">
        <v>55</v>
      </c>
      <c r="M7937" s="23" t="s">
        <v>83</v>
      </c>
      <c r="N7937" s="27"/>
      <c r="O7937" s="23" t="s">
        <v>56</v>
      </c>
      <c r="P7937" t="str">
        <f t="shared" si="123"/>
        <v>INSERT INTO @DataTable (Deal, AdvanceDate, PROV, DealPurpose, RateType, BEACON, LTV, TDS, GDS, InsuranceType, PrincipalBalance, OccupancyType, AccountStatus, Closed_Date, DelinquencyBucket) VALUES (7936, '2015-07-31', 'ON', 'Refinance External', 'ARM', 780, 75, 32.01, 31.88, 'Conv', 563026.16, 'Owner-Occupied', 'Open', '1900-01-00', 'Current');</v>
      </c>
    </row>
    <row r="7938" spans="1:16" x14ac:dyDescent="0.35">
      <c r="A7938" s="19">
        <v>7937</v>
      </c>
      <c r="B7938" s="18">
        <v>42293</v>
      </c>
      <c r="C7938" s="19" t="s">
        <v>57</v>
      </c>
      <c r="D7938" s="19" t="s">
        <v>61</v>
      </c>
      <c r="E7938" s="19" t="s">
        <v>40</v>
      </c>
      <c r="F7938" s="19">
        <v>739</v>
      </c>
      <c r="G7938" s="19">
        <v>95</v>
      </c>
      <c r="H7938" s="19">
        <v>39.64</v>
      </c>
      <c r="I7938" s="19">
        <v>14.04</v>
      </c>
      <c r="J7938" s="19" t="s">
        <v>60</v>
      </c>
      <c r="K7938" s="20">
        <v>236518.34</v>
      </c>
      <c r="L7938" s="20" t="s">
        <v>66</v>
      </c>
      <c r="M7938" s="20" t="s">
        <v>83</v>
      </c>
      <c r="N7938" s="26"/>
      <c r="O7938" s="20" t="s">
        <v>56</v>
      </c>
      <c r="P7938" t="str">
        <f t="shared" si="123"/>
        <v>INSERT INTO @DataTable (Deal, AdvanceDate, PROV, DealPurpose, RateType, BEACON, LTV, TDS, GDS, InsuranceType, PrincipalBalance, OccupancyType, AccountStatus, Closed_Date, DelinquencyBucket) VALUES (7937, '2015-10-16', 'ON', 'Purchase', 'ARM', 739, 95, 39.64, 14.04, 'HiRatio', 236518.34, 'Second Home', 'Open', '1900-01-00', 'Current');</v>
      </c>
    </row>
    <row r="7939" spans="1:16" x14ac:dyDescent="0.35">
      <c r="A7939" s="22">
        <v>7938</v>
      </c>
      <c r="B7939" s="21">
        <v>42356</v>
      </c>
      <c r="C7939" s="22" t="s">
        <v>57</v>
      </c>
      <c r="D7939" s="22" t="s">
        <v>61</v>
      </c>
      <c r="E7939" s="22" t="s">
        <v>40</v>
      </c>
      <c r="F7939" s="22">
        <v>692</v>
      </c>
      <c r="G7939" s="22">
        <v>46.51</v>
      </c>
      <c r="H7939" s="22">
        <v>33.1</v>
      </c>
      <c r="I7939" s="22">
        <v>32.869999999999997</v>
      </c>
      <c r="J7939" s="22" t="s">
        <v>54</v>
      </c>
      <c r="K7939" s="23">
        <v>189657.43</v>
      </c>
      <c r="L7939" s="23" t="s">
        <v>55</v>
      </c>
      <c r="M7939" s="23" t="s">
        <v>83</v>
      </c>
      <c r="N7939" s="27"/>
      <c r="O7939" s="23" t="s">
        <v>56</v>
      </c>
      <c r="P7939" t="str">
        <f t="shared" ref="P7939:P8002" si="124">"INSERT INTO @DataTable (Deal, AdvanceDate, PROV, DealPurpose, RateType, BEACON, LTV, TDS, GDS, InsuranceType, PrincipalBalance, OccupancyType, AccountStatus, Closed_Date, DelinquencyBucket) VALUES (" &amp; A7939 &amp; ", " &amp; "'" &amp; TEXT(B7939, "yyyy-mm-dd") &amp; "', '" &amp; C7939 &amp; "', '" &amp; D7939 &amp; "', '" &amp; E7939 &amp; "', " &amp; F7939 &amp; ", " &amp; G7939 &amp; ", " &amp; H7939 &amp; ", " &amp; I7939 &amp; ", '" &amp; J7939 &amp; "', " &amp; K7939 &amp; ", '" &amp; L7939 &amp; "', '" &amp; M7939 &amp; "', '" &amp;TEXT(N7939, "yyyy-mm-dd") &amp; "', '" &amp; O7939 &amp; "');"</f>
        <v>INSERT INTO @DataTable (Deal, AdvanceDate, PROV, DealPurpose, RateType, BEACON, LTV, TDS, GDS, InsuranceType, PrincipalBalance, OccupancyType, AccountStatus, Closed_Date, DelinquencyBucket) VALUES (7938, '2015-12-18', 'ON', 'Purchase', 'ARM', 692, 46.51, 33.1, 32.87, 'Conv', 189657.43, 'Owner-Occupied', 'Open', '1900-01-00', 'Current');</v>
      </c>
    </row>
    <row r="7940" spans="1:16" x14ac:dyDescent="0.35">
      <c r="A7940" s="19">
        <v>7939</v>
      </c>
      <c r="B7940" s="18">
        <v>41775</v>
      </c>
      <c r="C7940" s="19" t="s">
        <v>57</v>
      </c>
      <c r="D7940" s="19" t="s">
        <v>52</v>
      </c>
      <c r="E7940" s="19" t="s">
        <v>40</v>
      </c>
      <c r="F7940" s="19">
        <v>759</v>
      </c>
      <c r="G7940" s="19">
        <v>73.56</v>
      </c>
      <c r="H7940" s="19">
        <v>35.5</v>
      </c>
      <c r="I7940" s="19">
        <v>27.82</v>
      </c>
      <c r="J7940" s="19" t="s">
        <v>54</v>
      </c>
      <c r="K7940" s="20">
        <v>280231.7</v>
      </c>
      <c r="L7940" s="20" t="s">
        <v>55</v>
      </c>
      <c r="M7940" s="20" t="s">
        <v>83</v>
      </c>
      <c r="N7940" s="26"/>
      <c r="O7940" s="20" t="s">
        <v>56</v>
      </c>
      <c r="P7940" t="str">
        <f t="shared" si="124"/>
        <v>INSERT INTO @DataTable (Deal, AdvanceDate, PROV, DealPurpose, RateType, BEACON, LTV, TDS, GDS, InsuranceType, PrincipalBalance, OccupancyType, AccountStatus, Closed_Date, DelinquencyBucket) VALUES (7939, '2014-05-16', 'ON', 'Refinance External', 'ARM', 759, 73.56, 35.5, 27.82, 'Conv', 280231.7, 'Owner-Occupied', 'Open', '1900-01-00', 'Current');</v>
      </c>
    </row>
    <row r="7941" spans="1:16" x14ac:dyDescent="0.35">
      <c r="A7941" s="22">
        <v>7940</v>
      </c>
      <c r="B7941" s="21">
        <v>41852</v>
      </c>
      <c r="C7941" s="22" t="s">
        <v>57</v>
      </c>
      <c r="D7941" s="22" t="s">
        <v>61</v>
      </c>
      <c r="E7941" s="22" t="s">
        <v>40</v>
      </c>
      <c r="F7941" s="22">
        <v>776</v>
      </c>
      <c r="G7941" s="22">
        <v>90</v>
      </c>
      <c r="H7941" s="22">
        <v>35.65</v>
      </c>
      <c r="I7941" s="22">
        <v>22.92</v>
      </c>
      <c r="J7941" s="22" t="s">
        <v>60</v>
      </c>
      <c r="K7941" s="23">
        <v>668898.74</v>
      </c>
      <c r="L7941" s="23" t="s">
        <v>55</v>
      </c>
      <c r="M7941" s="23" t="s">
        <v>83</v>
      </c>
      <c r="N7941" s="27"/>
      <c r="O7941" s="23" t="s">
        <v>56</v>
      </c>
      <c r="P7941" t="str">
        <f t="shared" si="124"/>
        <v>INSERT INTO @DataTable (Deal, AdvanceDate, PROV, DealPurpose, RateType, BEACON, LTV, TDS, GDS, InsuranceType, PrincipalBalance, OccupancyType, AccountStatus, Closed_Date, DelinquencyBucket) VALUES (7940, '2014-08-01', 'ON', 'Purchase', 'ARM', 776, 90, 35.65, 22.92, 'HiRatio', 668898.74, 'Owner-Occupied', 'Open', '1900-01-00', 'Current');</v>
      </c>
    </row>
    <row r="7942" spans="1:16" x14ac:dyDescent="0.35">
      <c r="A7942" s="19">
        <v>7941</v>
      </c>
      <c r="B7942" s="18">
        <v>42468</v>
      </c>
      <c r="C7942" s="19" t="s">
        <v>51</v>
      </c>
      <c r="D7942" s="19" t="s">
        <v>59</v>
      </c>
      <c r="E7942" s="19" t="s">
        <v>40</v>
      </c>
      <c r="F7942" s="19">
        <v>736</v>
      </c>
      <c r="G7942" s="19">
        <v>87.01</v>
      </c>
      <c r="H7942" s="19">
        <v>31.29</v>
      </c>
      <c r="I7942" s="19">
        <v>25.47</v>
      </c>
      <c r="J7942" s="19" t="s">
        <v>60</v>
      </c>
      <c r="K7942" s="20">
        <v>339527.53</v>
      </c>
      <c r="L7942" s="20" t="s">
        <v>55</v>
      </c>
      <c r="M7942" s="20" t="s">
        <v>83</v>
      </c>
      <c r="N7942" s="26"/>
      <c r="O7942" s="20" t="s">
        <v>56</v>
      </c>
      <c r="P7942" t="str">
        <f t="shared" si="124"/>
        <v>INSERT INTO @DataTable (Deal, AdvanceDate, PROV, DealPurpose, RateType, BEACON, LTV, TDS, GDS, InsuranceType, PrincipalBalance, OccupancyType, AccountStatus, Closed_Date, DelinquencyBucket) VALUES (7941, '2016-04-08', 'AB', 'Transfer', 'ARM', 736, 87.01, 31.29, 25.47, 'HiRatio', 339527.53, 'Owner-Occupied', 'Open', '1900-01-00', 'Current');</v>
      </c>
    </row>
    <row r="7943" spans="1:16" x14ac:dyDescent="0.35">
      <c r="A7943" s="22">
        <v>7942</v>
      </c>
      <c r="B7943" s="21">
        <v>42426</v>
      </c>
      <c r="C7943" s="22" t="s">
        <v>63</v>
      </c>
      <c r="D7943" s="22" t="s">
        <v>61</v>
      </c>
      <c r="E7943" s="22" t="s">
        <v>53</v>
      </c>
      <c r="F7943" s="22">
        <v>797</v>
      </c>
      <c r="G7943" s="22">
        <v>89.29</v>
      </c>
      <c r="H7943" s="22">
        <v>21.53</v>
      </c>
      <c r="I7943" s="22">
        <v>21.17</v>
      </c>
      <c r="J7943" s="22" t="s">
        <v>60</v>
      </c>
      <c r="K7943" s="23">
        <v>298742.7</v>
      </c>
      <c r="L7943" s="23" t="s">
        <v>55</v>
      </c>
      <c r="M7943" s="23" t="s">
        <v>83</v>
      </c>
      <c r="N7943" s="27"/>
      <c r="O7943" s="23" t="s">
        <v>56</v>
      </c>
      <c r="P7943" t="str">
        <f t="shared" si="124"/>
        <v>INSERT INTO @DataTable (Deal, AdvanceDate, PROV, DealPurpose, RateType, BEACON, LTV, TDS, GDS, InsuranceType, PrincipalBalance, OccupancyType, AccountStatus, Closed_Date, DelinquencyBucket) VALUES (7942, '2016-02-26', 'SK', 'Purchase', 'Fixed', 797, 89.29, 21.53, 21.17, 'HiRatio', 298742.7, 'Owner-Occupied', 'Open', '1900-01-00', 'Current');</v>
      </c>
    </row>
    <row r="7944" spans="1:16" x14ac:dyDescent="0.35">
      <c r="A7944" s="19">
        <v>7943</v>
      </c>
      <c r="B7944" s="18">
        <v>41547</v>
      </c>
      <c r="C7944" s="19" t="s">
        <v>51</v>
      </c>
      <c r="D7944" s="19" t="s">
        <v>61</v>
      </c>
      <c r="E7944" s="19" t="s">
        <v>53</v>
      </c>
      <c r="F7944" s="19">
        <v>697</v>
      </c>
      <c r="G7944" s="19">
        <v>94.14</v>
      </c>
      <c r="H7944" s="19">
        <v>43.45</v>
      </c>
      <c r="I7944" s="19">
        <v>33.97</v>
      </c>
      <c r="J7944" s="19" t="s">
        <v>60</v>
      </c>
      <c r="K7944" s="20">
        <v>0</v>
      </c>
      <c r="L7944" s="20" t="s">
        <v>55</v>
      </c>
      <c r="M7944" s="20" t="s">
        <v>84</v>
      </c>
      <c r="N7944" s="26">
        <v>42614</v>
      </c>
      <c r="O7944" s="20" t="s">
        <v>56</v>
      </c>
      <c r="P7944" t="str">
        <f t="shared" si="124"/>
        <v>INSERT INTO @DataTable (Deal, AdvanceDate, PROV, DealPurpose, RateType, BEACON, LTV, TDS, GDS, InsuranceType, PrincipalBalance, OccupancyType, AccountStatus, Closed_Date, DelinquencyBucket) VALUES (7943, '2013-09-30', 'AB', 'Purchase', 'Fixed', 697, 94.14, 43.45, 33.97, 'HiRatio', 0, 'Owner-Occupied', 'Closed', '2016-09-01', 'Current');</v>
      </c>
    </row>
    <row r="7945" spans="1:16" x14ac:dyDescent="0.35">
      <c r="A7945" s="22">
        <v>7944</v>
      </c>
      <c r="B7945" s="21">
        <v>42163</v>
      </c>
      <c r="C7945" s="22" t="s">
        <v>57</v>
      </c>
      <c r="D7945" s="22" t="s">
        <v>61</v>
      </c>
      <c r="E7945" s="22" t="s">
        <v>53</v>
      </c>
      <c r="F7945" s="22">
        <v>736</v>
      </c>
      <c r="G7945" s="22">
        <v>95</v>
      </c>
      <c r="H7945" s="22">
        <v>38.04</v>
      </c>
      <c r="I7945" s="22">
        <v>27.84</v>
      </c>
      <c r="J7945" s="22" t="s">
        <v>60</v>
      </c>
      <c r="K7945" s="23">
        <v>277407.34999999998</v>
      </c>
      <c r="L7945" s="23" t="s">
        <v>55</v>
      </c>
      <c r="M7945" s="23" t="s">
        <v>83</v>
      </c>
      <c r="N7945" s="27"/>
      <c r="O7945" s="23" t="s">
        <v>56</v>
      </c>
      <c r="P7945" t="str">
        <f t="shared" si="124"/>
        <v>INSERT INTO @DataTable (Deal, AdvanceDate, PROV, DealPurpose, RateType, BEACON, LTV, TDS, GDS, InsuranceType, PrincipalBalance, OccupancyType, AccountStatus, Closed_Date, DelinquencyBucket) VALUES (7944, '2015-06-08', 'ON', 'Purchase', 'Fixed', 736, 95, 38.04, 27.84, 'HiRatio', 277407.35, 'Owner-Occupied', 'Open', '1900-01-00', 'Current');</v>
      </c>
    </row>
    <row r="7946" spans="1:16" x14ac:dyDescent="0.35">
      <c r="A7946" s="19">
        <v>7945</v>
      </c>
      <c r="B7946" s="18">
        <v>42341</v>
      </c>
      <c r="C7946" s="19" t="s">
        <v>57</v>
      </c>
      <c r="D7946" s="19" t="s">
        <v>52</v>
      </c>
      <c r="E7946" s="19" t="s">
        <v>40</v>
      </c>
      <c r="F7946" s="19">
        <v>794</v>
      </c>
      <c r="G7946" s="19">
        <v>15.46</v>
      </c>
      <c r="H7946" s="19">
        <v>17.87</v>
      </c>
      <c r="I7946" s="19">
        <v>16.66</v>
      </c>
      <c r="J7946" s="19" t="s">
        <v>54</v>
      </c>
      <c r="K7946" s="20">
        <v>129928.95</v>
      </c>
      <c r="L7946" s="20" t="s">
        <v>55</v>
      </c>
      <c r="M7946" s="20" t="s">
        <v>83</v>
      </c>
      <c r="N7946" s="26"/>
      <c r="O7946" s="20" t="s">
        <v>56</v>
      </c>
      <c r="P7946" t="str">
        <f t="shared" si="124"/>
        <v>INSERT INTO @DataTable (Deal, AdvanceDate, PROV, DealPurpose, RateType, BEACON, LTV, TDS, GDS, InsuranceType, PrincipalBalance, OccupancyType, AccountStatus, Closed_Date, DelinquencyBucket) VALUES (7945, '2015-12-03', 'ON', 'Refinance External', 'ARM', 794, 15.46, 17.87, 16.66, 'Conv', 129928.95, 'Owner-Occupied', 'Open', '1900-01-00', 'Current');</v>
      </c>
    </row>
    <row r="7947" spans="1:16" x14ac:dyDescent="0.35">
      <c r="A7947" s="22">
        <v>7946</v>
      </c>
      <c r="B7947" s="21">
        <v>42027</v>
      </c>
      <c r="C7947" s="22" t="s">
        <v>70</v>
      </c>
      <c r="D7947" s="22" t="s">
        <v>61</v>
      </c>
      <c r="E7947" s="22" t="s">
        <v>53</v>
      </c>
      <c r="F7947" s="22">
        <v>787</v>
      </c>
      <c r="G7947" s="22">
        <v>95</v>
      </c>
      <c r="H7947" s="22">
        <v>42.07</v>
      </c>
      <c r="I7947" s="22">
        <v>28.61</v>
      </c>
      <c r="J7947" s="22" t="s">
        <v>60</v>
      </c>
      <c r="K7947" s="23">
        <v>143246.24</v>
      </c>
      <c r="L7947" s="23" t="s">
        <v>55</v>
      </c>
      <c r="M7947" s="23" t="s">
        <v>83</v>
      </c>
      <c r="N7947" s="27"/>
      <c r="O7947" s="23" t="s">
        <v>56</v>
      </c>
      <c r="P7947" t="str">
        <f t="shared" si="124"/>
        <v>INSERT INTO @DataTable (Deal, AdvanceDate, PROV, DealPurpose, RateType, BEACON, LTV, TDS, GDS, InsuranceType, PrincipalBalance, OccupancyType, AccountStatus, Closed_Date, DelinquencyBucket) VALUES (7946, '2015-01-23', 'NB', 'Purchase', 'Fixed', 787, 95, 42.07, 28.61, 'HiRatio', 143246.24, 'Owner-Occupied', 'Open', '1900-01-00', 'Current');</v>
      </c>
    </row>
    <row r="7948" spans="1:16" x14ac:dyDescent="0.35">
      <c r="A7948" s="19">
        <v>7947</v>
      </c>
      <c r="B7948" s="18">
        <v>41684</v>
      </c>
      <c r="C7948" s="19" t="s">
        <v>51</v>
      </c>
      <c r="D7948" s="19" t="s">
        <v>61</v>
      </c>
      <c r="E7948" s="19" t="s">
        <v>53</v>
      </c>
      <c r="F7948" s="19">
        <v>773</v>
      </c>
      <c r="G7948" s="19">
        <v>89.86</v>
      </c>
      <c r="H7948" s="19">
        <v>21.55</v>
      </c>
      <c r="I7948" s="19">
        <v>19.2</v>
      </c>
      <c r="J7948" s="19" t="s">
        <v>60</v>
      </c>
      <c r="K7948" s="20">
        <v>308905.71000000002</v>
      </c>
      <c r="L7948" s="20" t="s">
        <v>55</v>
      </c>
      <c r="M7948" s="20" t="s">
        <v>83</v>
      </c>
      <c r="N7948" s="26"/>
      <c r="O7948" s="20" t="s">
        <v>56</v>
      </c>
      <c r="P7948" t="str">
        <f t="shared" si="124"/>
        <v>INSERT INTO @DataTable (Deal, AdvanceDate, PROV, DealPurpose, RateType, BEACON, LTV, TDS, GDS, InsuranceType, PrincipalBalance, OccupancyType, AccountStatus, Closed_Date, DelinquencyBucket) VALUES (7947, '2014-02-14', 'AB', 'Purchase', 'Fixed', 773, 89.86, 21.55, 19.2, 'HiRatio', 308905.71, 'Owner-Occupied', 'Open', '1900-01-00', 'Current');</v>
      </c>
    </row>
    <row r="7949" spans="1:16" x14ac:dyDescent="0.35">
      <c r="A7949" s="22">
        <v>7948</v>
      </c>
      <c r="B7949" s="21">
        <v>41859</v>
      </c>
      <c r="C7949" s="22" t="s">
        <v>51</v>
      </c>
      <c r="D7949" s="22" t="s">
        <v>52</v>
      </c>
      <c r="E7949" s="22" t="s">
        <v>53</v>
      </c>
      <c r="F7949" s="22">
        <v>746</v>
      </c>
      <c r="G7949" s="22">
        <v>76.08</v>
      </c>
      <c r="H7949" s="22">
        <v>30.06</v>
      </c>
      <c r="I7949" s="22">
        <v>17.57</v>
      </c>
      <c r="J7949" s="22" t="s">
        <v>54</v>
      </c>
      <c r="K7949" s="23">
        <v>0</v>
      </c>
      <c r="L7949" s="23" t="s">
        <v>55</v>
      </c>
      <c r="M7949" s="23" t="s">
        <v>84</v>
      </c>
      <c r="N7949" s="27">
        <v>42661</v>
      </c>
      <c r="O7949" s="23" t="s">
        <v>56</v>
      </c>
      <c r="P7949" t="str">
        <f t="shared" si="124"/>
        <v>INSERT INTO @DataTable (Deal, AdvanceDate, PROV, DealPurpose, RateType, BEACON, LTV, TDS, GDS, InsuranceType, PrincipalBalance, OccupancyType, AccountStatus, Closed_Date, DelinquencyBucket) VALUES (7948, '2014-08-08', 'AB', 'Refinance External', 'Fixed', 746, 76.08, 30.06, 17.57, 'Conv', 0, 'Owner-Occupied', 'Closed', '2016-10-18', 'Current');</v>
      </c>
    </row>
    <row r="7950" spans="1:16" x14ac:dyDescent="0.35">
      <c r="A7950" s="19">
        <v>7949</v>
      </c>
      <c r="B7950" s="18">
        <v>41719</v>
      </c>
      <c r="C7950" s="19" t="s">
        <v>51</v>
      </c>
      <c r="D7950" s="19" t="s">
        <v>61</v>
      </c>
      <c r="E7950" s="19" t="s">
        <v>53</v>
      </c>
      <c r="F7950" s="19">
        <v>737</v>
      </c>
      <c r="G7950" s="19">
        <v>95</v>
      </c>
      <c r="H7950" s="19">
        <v>40.82</v>
      </c>
      <c r="I7950" s="19">
        <v>22.55</v>
      </c>
      <c r="J7950" s="19" t="s">
        <v>60</v>
      </c>
      <c r="K7950" s="20">
        <v>292225.63</v>
      </c>
      <c r="L7950" s="20" t="s">
        <v>55</v>
      </c>
      <c r="M7950" s="20" t="s">
        <v>83</v>
      </c>
      <c r="N7950" s="26"/>
      <c r="O7950" s="20" t="s">
        <v>56</v>
      </c>
      <c r="P7950" t="str">
        <f t="shared" si="124"/>
        <v>INSERT INTO @DataTable (Deal, AdvanceDate, PROV, DealPurpose, RateType, BEACON, LTV, TDS, GDS, InsuranceType, PrincipalBalance, OccupancyType, AccountStatus, Closed_Date, DelinquencyBucket) VALUES (7949, '2014-03-21', 'AB', 'Purchase', 'Fixed', 737, 95, 40.82, 22.55, 'HiRatio', 292225.63, 'Owner-Occupied', 'Open', '1900-01-00', 'Current');</v>
      </c>
    </row>
    <row r="7951" spans="1:16" x14ac:dyDescent="0.35">
      <c r="A7951" s="22">
        <v>7950</v>
      </c>
      <c r="B7951" s="21">
        <v>42559</v>
      </c>
      <c r="C7951" s="22" t="s">
        <v>57</v>
      </c>
      <c r="D7951" s="22" t="s">
        <v>61</v>
      </c>
      <c r="E7951" s="22" t="s">
        <v>53</v>
      </c>
      <c r="F7951" s="22">
        <v>776</v>
      </c>
      <c r="G7951" s="22">
        <v>90</v>
      </c>
      <c r="H7951" s="22">
        <v>27.24</v>
      </c>
      <c r="I7951" s="22">
        <v>23.51</v>
      </c>
      <c r="J7951" s="22" t="s">
        <v>60</v>
      </c>
      <c r="K7951" s="23">
        <v>272369.87</v>
      </c>
      <c r="L7951" s="23" t="s">
        <v>55</v>
      </c>
      <c r="M7951" s="23" t="s">
        <v>83</v>
      </c>
      <c r="N7951" s="27"/>
      <c r="O7951" s="23" t="s">
        <v>56</v>
      </c>
      <c r="P7951" t="str">
        <f t="shared" si="124"/>
        <v>INSERT INTO @DataTable (Deal, AdvanceDate, PROV, DealPurpose, RateType, BEACON, LTV, TDS, GDS, InsuranceType, PrincipalBalance, OccupancyType, AccountStatus, Closed_Date, DelinquencyBucket) VALUES (7950, '2016-07-08', 'ON', 'Purchase', 'Fixed', 776, 90, 27.24, 23.51, 'HiRatio', 272369.87, 'Owner-Occupied', 'Open', '1900-01-00', 'Current');</v>
      </c>
    </row>
    <row r="7952" spans="1:16" x14ac:dyDescent="0.35">
      <c r="A7952" s="19">
        <v>7951</v>
      </c>
      <c r="B7952" s="18">
        <v>41082</v>
      </c>
      <c r="C7952" s="19" t="s">
        <v>51</v>
      </c>
      <c r="D7952" s="19" t="s">
        <v>52</v>
      </c>
      <c r="E7952" s="19" t="s">
        <v>53</v>
      </c>
      <c r="F7952" s="19">
        <v>711</v>
      </c>
      <c r="G7952" s="19">
        <v>85</v>
      </c>
      <c r="H7952" s="19">
        <v>26.54</v>
      </c>
      <c r="I7952" s="19">
        <v>15.82</v>
      </c>
      <c r="J7952" s="19" t="s">
        <v>60</v>
      </c>
      <c r="K7952" s="20">
        <v>0</v>
      </c>
      <c r="L7952" s="20" t="s">
        <v>55</v>
      </c>
      <c r="M7952" s="20" t="s">
        <v>84</v>
      </c>
      <c r="N7952" s="26">
        <v>42607</v>
      </c>
      <c r="O7952" s="20" t="s">
        <v>56</v>
      </c>
      <c r="P7952" t="str">
        <f t="shared" si="124"/>
        <v>INSERT INTO @DataTable (Deal, AdvanceDate, PROV, DealPurpose, RateType, BEACON, LTV, TDS, GDS, InsuranceType, PrincipalBalance, OccupancyType, AccountStatus, Closed_Date, DelinquencyBucket) VALUES (7951, '2012-06-22', 'AB', 'Refinance External', 'Fixed', 711, 85, 26.54, 15.82, 'HiRatio', 0, 'Owner-Occupied', 'Closed', '2016-08-25', 'Current');</v>
      </c>
    </row>
    <row r="7953" spans="1:16" x14ac:dyDescent="0.35">
      <c r="A7953" s="22">
        <v>7952</v>
      </c>
      <c r="B7953" s="21">
        <v>42124</v>
      </c>
      <c r="C7953" s="22" t="s">
        <v>57</v>
      </c>
      <c r="D7953" s="22" t="s">
        <v>61</v>
      </c>
      <c r="E7953" s="22" t="s">
        <v>53</v>
      </c>
      <c r="F7953" s="22">
        <v>781</v>
      </c>
      <c r="G7953" s="22">
        <v>75</v>
      </c>
      <c r="H7953" s="22">
        <v>37.03</v>
      </c>
      <c r="I7953" s="22">
        <v>23.02</v>
      </c>
      <c r="J7953" s="22" t="s">
        <v>54</v>
      </c>
      <c r="K7953" s="23">
        <v>314247.51</v>
      </c>
      <c r="L7953" s="23" t="s">
        <v>55</v>
      </c>
      <c r="M7953" s="23" t="s">
        <v>83</v>
      </c>
      <c r="N7953" s="27"/>
      <c r="O7953" s="23" t="s">
        <v>56</v>
      </c>
      <c r="P7953" t="str">
        <f t="shared" si="124"/>
        <v>INSERT INTO @DataTable (Deal, AdvanceDate, PROV, DealPurpose, RateType, BEACON, LTV, TDS, GDS, InsuranceType, PrincipalBalance, OccupancyType, AccountStatus, Closed_Date, DelinquencyBucket) VALUES (7952, '2015-04-30', 'ON', 'Purchase', 'Fixed', 781, 75, 37.03, 23.02, 'Conv', 314247.51, 'Owner-Occupied', 'Open', '1900-01-00', 'Current');</v>
      </c>
    </row>
    <row r="7954" spans="1:16" x14ac:dyDescent="0.35">
      <c r="A7954" s="19">
        <v>7953</v>
      </c>
      <c r="B7954" s="18">
        <v>41578</v>
      </c>
      <c r="C7954" s="19" t="s">
        <v>51</v>
      </c>
      <c r="D7954" s="19" t="s">
        <v>61</v>
      </c>
      <c r="E7954" s="19" t="s">
        <v>53</v>
      </c>
      <c r="F7954" s="19">
        <v>743</v>
      </c>
      <c r="G7954" s="19">
        <v>95</v>
      </c>
      <c r="H7954" s="19">
        <v>39.65</v>
      </c>
      <c r="I7954" s="19">
        <v>32.76</v>
      </c>
      <c r="J7954" s="19" t="s">
        <v>60</v>
      </c>
      <c r="K7954" s="20">
        <v>146030.97</v>
      </c>
      <c r="L7954" s="20" t="s">
        <v>55</v>
      </c>
      <c r="M7954" s="20" t="s">
        <v>83</v>
      </c>
      <c r="N7954" s="26"/>
      <c r="O7954" s="20" t="s">
        <v>56</v>
      </c>
      <c r="P7954" t="str">
        <f t="shared" si="124"/>
        <v>INSERT INTO @DataTable (Deal, AdvanceDate, PROV, DealPurpose, RateType, BEACON, LTV, TDS, GDS, InsuranceType, PrincipalBalance, OccupancyType, AccountStatus, Closed_Date, DelinquencyBucket) VALUES (7953, '2013-10-31', 'AB', 'Purchase', 'Fixed', 743, 95, 39.65, 32.76, 'HiRatio', 146030.97, 'Owner-Occupied', 'Open', '1900-01-00', 'Current');</v>
      </c>
    </row>
    <row r="7955" spans="1:16" x14ac:dyDescent="0.35">
      <c r="A7955" s="22">
        <v>7954</v>
      </c>
      <c r="B7955" s="21">
        <v>41143</v>
      </c>
      <c r="C7955" s="22" t="s">
        <v>57</v>
      </c>
      <c r="D7955" s="22" t="s">
        <v>61</v>
      </c>
      <c r="E7955" s="22" t="s">
        <v>53</v>
      </c>
      <c r="F7955" s="22">
        <v>799</v>
      </c>
      <c r="G7955" s="22">
        <v>95</v>
      </c>
      <c r="H7955" s="22">
        <v>25.82</v>
      </c>
      <c r="I7955" s="22">
        <v>25.12</v>
      </c>
      <c r="J7955" s="22" t="s">
        <v>60</v>
      </c>
      <c r="K7955" s="23">
        <v>180050.32</v>
      </c>
      <c r="L7955" s="23" t="s">
        <v>55</v>
      </c>
      <c r="M7955" s="23" t="s">
        <v>83</v>
      </c>
      <c r="N7955" s="27"/>
      <c r="O7955" s="23" t="s">
        <v>56</v>
      </c>
      <c r="P7955" t="str">
        <f t="shared" si="124"/>
        <v>INSERT INTO @DataTable (Deal, AdvanceDate, PROV, DealPurpose, RateType, BEACON, LTV, TDS, GDS, InsuranceType, PrincipalBalance, OccupancyType, AccountStatus, Closed_Date, DelinquencyBucket) VALUES (7954, '2012-08-22', 'ON', 'Purchase', 'Fixed', 799, 95, 25.82, 25.12, 'HiRatio', 180050.32, 'Owner-Occupied', 'Open', '1900-01-00', 'Current');</v>
      </c>
    </row>
    <row r="7956" spans="1:16" x14ac:dyDescent="0.35">
      <c r="A7956" s="19">
        <v>7955</v>
      </c>
      <c r="B7956" s="18">
        <v>41746</v>
      </c>
      <c r="C7956" s="19" t="s">
        <v>57</v>
      </c>
      <c r="D7956" s="19" t="s">
        <v>61</v>
      </c>
      <c r="E7956" s="19" t="s">
        <v>53</v>
      </c>
      <c r="F7956" s="19">
        <v>708</v>
      </c>
      <c r="G7956" s="19">
        <v>94.81</v>
      </c>
      <c r="H7956" s="19">
        <v>38.75</v>
      </c>
      <c r="I7956" s="19">
        <v>37.32</v>
      </c>
      <c r="J7956" s="19" t="s">
        <v>60</v>
      </c>
      <c r="K7956" s="20">
        <v>242985.67</v>
      </c>
      <c r="L7956" s="20" t="s">
        <v>55</v>
      </c>
      <c r="M7956" s="20" t="s">
        <v>83</v>
      </c>
      <c r="N7956" s="26"/>
      <c r="O7956" s="20" t="s">
        <v>56</v>
      </c>
      <c r="P7956" t="str">
        <f t="shared" si="124"/>
        <v>INSERT INTO @DataTable (Deal, AdvanceDate, PROV, DealPurpose, RateType, BEACON, LTV, TDS, GDS, InsuranceType, PrincipalBalance, OccupancyType, AccountStatus, Closed_Date, DelinquencyBucket) VALUES (7955, '2014-04-17', 'ON', 'Purchase', 'Fixed', 708, 94.81, 38.75, 37.32, 'HiRatio', 242985.67, 'Owner-Occupied', 'Open', '1900-01-00', 'Current');</v>
      </c>
    </row>
    <row r="7957" spans="1:16" x14ac:dyDescent="0.35">
      <c r="A7957" s="22">
        <v>7956</v>
      </c>
      <c r="B7957" s="21">
        <v>41148</v>
      </c>
      <c r="C7957" s="22" t="s">
        <v>57</v>
      </c>
      <c r="D7957" s="22" t="s">
        <v>61</v>
      </c>
      <c r="E7957" s="22" t="s">
        <v>53</v>
      </c>
      <c r="F7957" s="22">
        <v>680</v>
      </c>
      <c r="G7957" s="22">
        <v>95</v>
      </c>
      <c r="H7957" s="22">
        <v>31.06</v>
      </c>
      <c r="I7957" s="22">
        <v>22.83</v>
      </c>
      <c r="J7957" s="22" t="s">
        <v>60</v>
      </c>
      <c r="K7957" s="23">
        <v>0</v>
      </c>
      <c r="L7957" s="23" t="s">
        <v>55</v>
      </c>
      <c r="M7957" s="23" t="s">
        <v>84</v>
      </c>
      <c r="N7957" s="27">
        <v>42342</v>
      </c>
      <c r="O7957" s="23" t="s">
        <v>56</v>
      </c>
      <c r="P7957" t="str">
        <f t="shared" si="124"/>
        <v>INSERT INTO @DataTable (Deal, AdvanceDate, PROV, DealPurpose, RateType, BEACON, LTV, TDS, GDS, InsuranceType, PrincipalBalance, OccupancyType, AccountStatus, Closed_Date, DelinquencyBucket) VALUES (7956, '2012-08-27', 'ON', 'Purchase', 'Fixed', 680, 95, 31.06, 22.83, 'HiRatio', 0, 'Owner-Occupied', 'Closed', '2015-12-04', 'Current');</v>
      </c>
    </row>
    <row r="7958" spans="1:16" x14ac:dyDescent="0.35">
      <c r="A7958" s="19">
        <v>7957</v>
      </c>
      <c r="B7958" s="18">
        <v>41442</v>
      </c>
      <c r="C7958" s="19" t="s">
        <v>58</v>
      </c>
      <c r="D7958" s="19" t="s">
        <v>61</v>
      </c>
      <c r="E7958" s="19" t="s">
        <v>53</v>
      </c>
      <c r="F7958" s="19">
        <v>666</v>
      </c>
      <c r="G7958" s="19">
        <v>95</v>
      </c>
      <c r="H7958" s="19">
        <v>40.22</v>
      </c>
      <c r="I7958" s="19">
        <v>28.98</v>
      </c>
      <c r="J7958" s="19" t="s">
        <v>60</v>
      </c>
      <c r="K7958" s="20">
        <v>362321.48</v>
      </c>
      <c r="L7958" s="20" t="s">
        <v>55</v>
      </c>
      <c r="M7958" s="20" t="s">
        <v>83</v>
      </c>
      <c r="N7958" s="26"/>
      <c r="O7958" s="20" t="s">
        <v>56</v>
      </c>
      <c r="P7958" t="str">
        <f t="shared" si="124"/>
        <v>INSERT INTO @DataTable (Deal, AdvanceDate, PROV, DealPurpose, RateType, BEACON, LTV, TDS, GDS, InsuranceType, PrincipalBalance, OccupancyType, AccountStatus, Closed_Date, DelinquencyBucket) VALUES (7957, '2013-06-17', 'BC', 'Purchase', 'Fixed', 666, 95, 40.22, 28.98, 'HiRatio', 362321.48, 'Owner-Occupied', 'Open', '1900-01-00', 'Current');</v>
      </c>
    </row>
    <row r="7959" spans="1:16" x14ac:dyDescent="0.35">
      <c r="A7959" s="22">
        <v>7958</v>
      </c>
      <c r="B7959" s="21">
        <v>42089</v>
      </c>
      <c r="C7959" s="22" t="s">
        <v>58</v>
      </c>
      <c r="D7959" s="22" t="s">
        <v>61</v>
      </c>
      <c r="E7959" s="22" t="s">
        <v>53</v>
      </c>
      <c r="F7959" s="22">
        <v>774</v>
      </c>
      <c r="G7959" s="22">
        <v>95</v>
      </c>
      <c r="H7959" s="22">
        <v>33.49</v>
      </c>
      <c r="I7959" s="22">
        <v>32.64</v>
      </c>
      <c r="J7959" s="22" t="s">
        <v>60</v>
      </c>
      <c r="K7959" s="23">
        <v>458153.77</v>
      </c>
      <c r="L7959" s="23" t="s">
        <v>55</v>
      </c>
      <c r="M7959" s="23" t="s">
        <v>83</v>
      </c>
      <c r="N7959" s="27"/>
      <c r="O7959" s="23" t="s">
        <v>56</v>
      </c>
      <c r="P7959" t="str">
        <f t="shared" si="124"/>
        <v>INSERT INTO @DataTable (Deal, AdvanceDate, PROV, DealPurpose, RateType, BEACON, LTV, TDS, GDS, InsuranceType, PrincipalBalance, OccupancyType, AccountStatus, Closed_Date, DelinquencyBucket) VALUES (7958, '2015-03-26', 'BC', 'Purchase', 'Fixed', 774, 95, 33.49, 32.64, 'HiRatio', 458153.77, 'Owner-Occupied', 'Open', '1900-01-00', 'Current');</v>
      </c>
    </row>
    <row r="7960" spans="1:16" x14ac:dyDescent="0.35">
      <c r="A7960" s="19">
        <v>7959</v>
      </c>
      <c r="B7960" s="18">
        <v>41348</v>
      </c>
      <c r="C7960" s="19" t="s">
        <v>57</v>
      </c>
      <c r="D7960" s="19" t="s">
        <v>61</v>
      </c>
      <c r="E7960" s="19" t="s">
        <v>53</v>
      </c>
      <c r="F7960" s="19">
        <v>745</v>
      </c>
      <c r="G7960" s="19">
        <v>48.87</v>
      </c>
      <c r="H7960" s="19">
        <v>38.78</v>
      </c>
      <c r="I7960" s="19">
        <v>17.53</v>
      </c>
      <c r="J7960" s="19" t="s">
        <v>54</v>
      </c>
      <c r="K7960" s="20">
        <v>146902.03</v>
      </c>
      <c r="L7960" s="20" t="s">
        <v>55</v>
      </c>
      <c r="M7960" s="20" t="s">
        <v>83</v>
      </c>
      <c r="N7960" s="26"/>
      <c r="O7960" s="20" t="s">
        <v>56</v>
      </c>
      <c r="P7960" t="str">
        <f t="shared" si="124"/>
        <v>INSERT INTO @DataTable (Deal, AdvanceDate, PROV, DealPurpose, RateType, BEACON, LTV, TDS, GDS, InsuranceType, PrincipalBalance, OccupancyType, AccountStatus, Closed_Date, DelinquencyBucket) VALUES (7959, '2013-03-15', 'ON', 'Purchase', 'Fixed', 745, 48.87, 38.78, 17.53, 'Conv', 146902.03, 'Owner-Occupied', 'Open', '1900-01-00', 'Current');</v>
      </c>
    </row>
    <row r="7961" spans="1:16" x14ac:dyDescent="0.35">
      <c r="A7961" s="22">
        <v>7960</v>
      </c>
      <c r="B7961" s="21">
        <v>42185</v>
      </c>
      <c r="C7961" s="22" t="s">
        <v>57</v>
      </c>
      <c r="D7961" s="22" t="s">
        <v>52</v>
      </c>
      <c r="E7961" s="22" t="s">
        <v>40</v>
      </c>
      <c r="F7961" s="22">
        <v>705</v>
      </c>
      <c r="G7961" s="22">
        <v>64.52</v>
      </c>
      <c r="H7961" s="22">
        <v>31.04</v>
      </c>
      <c r="I7961" s="22">
        <v>19.399999999999999</v>
      </c>
      <c r="J7961" s="22" t="s">
        <v>54</v>
      </c>
      <c r="K7961" s="23">
        <v>0</v>
      </c>
      <c r="L7961" s="23" t="s">
        <v>55</v>
      </c>
      <c r="M7961" s="23" t="s">
        <v>84</v>
      </c>
      <c r="N7961" s="27">
        <v>42571</v>
      </c>
      <c r="O7961" s="23" t="s">
        <v>56</v>
      </c>
      <c r="P7961" t="str">
        <f t="shared" si="124"/>
        <v>INSERT INTO @DataTable (Deal, AdvanceDate, PROV, DealPurpose, RateType, BEACON, LTV, TDS, GDS, InsuranceType, PrincipalBalance, OccupancyType, AccountStatus, Closed_Date, DelinquencyBucket) VALUES (7960, '2015-06-30', 'ON', 'Refinance External', 'ARM', 705, 64.52, 31.04, 19.4, 'Conv', 0, 'Owner-Occupied', 'Closed', '2016-07-20', 'Current');</v>
      </c>
    </row>
    <row r="7962" spans="1:16" x14ac:dyDescent="0.35">
      <c r="A7962" s="19">
        <v>7961</v>
      </c>
      <c r="B7962" s="18">
        <v>41123</v>
      </c>
      <c r="C7962" s="19" t="s">
        <v>51</v>
      </c>
      <c r="D7962" s="19" t="s">
        <v>59</v>
      </c>
      <c r="E7962" s="19" t="s">
        <v>40</v>
      </c>
      <c r="F7962" s="19">
        <v>634</v>
      </c>
      <c r="G7962" s="19">
        <v>84.06</v>
      </c>
      <c r="H7962" s="19">
        <v>31.88</v>
      </c>
      <c r="I7962" s="19">
        <v>22.48</v>
      </c>
      <c r="J7962" s="19" t="s">
        <v>60</v>
      </c>
      <c r="K7962" s="20">
        <v>230957.88</v>
      </c>
      <c r="L7962" s="20" t="s">
        <v>55</v>
      </c>
      <c r="M7962" s="20" t="s">
        <v>83</v>
      </c>
      <c r="N7962" s="26"/>
      <c r="O7962" s="20" t="s">
        <v>56</v>
      </c>
      <c r="P7962" t="str">
        <f t="shared" si="124"/>
        <v>INSERT INTO @DataTable (Deal, AdvanceDate, PROV, DealPurpose, RateType, BEACON, LTV, TDS, GDS, InsuranceType, PrincipalBalance, OccupancyType, AccountStatus, Closed_Date, DelinquencyBucket) VALUES (7961, '2012-08-02', 'AB', 'Transfer', 'ARM', 634, 84.06, 31.88, 22.48, 'HiRatio', 230957.88, 'Owner-Occupied', 'Open', '1900-01-00', 'Current');</v>
      </c>
    </row>
    <row r="7963" spans="1:16" x14ac:dyDescent="0.35">
      <c r="A7963" s="22">
        <v>7962</v>
      </c>
      <c r="B7963" s="21">
        <v>42153</v>
      </c>
      <c r="C7963" s="22" t="s">
        <v>57</v>
      </c>
      <c r="D7963" s="22" t="s">
        <v>61</v>
      </c>
      <c r="E7963" s="22" t="s">
        <v>40</v>
      </c>
      <c r="F7963" s="22">
        <v>801</v>
      </c>
      <c r="G7963" s="22">
        <v>80</v>
      </c>
      <c r="H7963" s="22">
        <v>35.31</v>
      </c>
      <c r="I7963" s="22">
        <v>13.31</v>
      </c>
      <c r="J7963" s="22" t="s">
        <v>54</v>
      </c>
      <c r="K7963" s="23">
        <v>194135.97</v>
      </c>
      <c r="L7963" s="23" t="s">
        <v>66</v>
      </c>
      <c r="M7963" s="23" t="s">
        <v>83</v>
      </c>
      <c r="N7963" s="27"/>
      <c r="O7963" s="23" t="s">
        <v>56</v>
      </c>
      <c r="P7963" t="str">
        <f t="shared" si="124"/>
        <v>INSERT INTO @DataTable (Deal, AdvanceDate, PROV, DealPurpose, RateType, BEACON, LTV, TDS, GDS, InsuranceType, PrincipalBalance, OccupancyType, AccountStatus, Closed_Date, DelinquencyBucket) VALUES (7962, '2015-05-29', 'ON', 'Purchase', 'ARM', 801, 80, 35.31, 13.31, 'Conv', 194135.97, 'Second Home', 'Open', '1900-01-00', 'Current');</v>
      </c>
    </row>
    <row r="7964" spans="1:16" x14ac:dyDescent="0.35">
      <c r="A7964" s="19">
        <v>7963</v>
      </c>
      <c r="B7964" s="18">
        <v>42034</v>
      </c>
      <c r="C7964" s="19" t="s">
        <v>57</v>
      </c>
      <c r="D7964" s="19" t="s">
        <v>61</v>
      </c>
      <c r="E7964" s="19" t="s">
        <v>40</v>
      </c>
      <c r="F7964" s="19">
        <v>722</v>
      </c>
      <c r="G7964" s="19">
        <v>95</v>
      </c>
      <c r="H7964" s="19">
        <v>34.99</v>
      </c>
      <c r="I7964" s="19">
        <v>28.52</v>
      </c>
      <c r="J7964" s="19" t="s">
        <v>60</v>
      </c>
      <c r="K7964" s="20">
        <v>354678.42</v>
      </c>
      <c r="L7964" s="20" t="s">
        <v>55</v>
      </c>
      <c r="M7964" s="20" t="s">
        <v>83</v>
      </c>
      <c r="N7964" s="26"/>
      <c r="O7964" s="20" t="s">
        <v>56</v>
      </c>
      <c r="P7964" t="str">
        <f t="shared" si="124"/>
        <v>INSERT INTO @DataTable (Deal, AdvanceDate, PROV, DealPurpose, RateType, BEACON, LTV, TDS, GDS, InsuranceType, PrincipalBalance, OccupancyType, AccountStatus, Closed_Date, DelinquencyBucket) VALUES (7963, '2015-01-30', 'ON', 'Purchase', 'ARM', 722, 95, 34.99, 28.52, 'HiRatio', 354678.42, 'Owner-Occupied', 'Open', '1900-01-00', 'Current');</v>
      </c>
    </row>
    <row r="7965" spans="1:16" x14ac:dyDescent="0.35">
      <c r="A7965" s="22">
        <v>7964</v>
      </c>
      <c r="B7965" s="21">
        <v>41599</v>
      </c>
      <c r="C7965" s="22" t="s">
        <v>81</v>
      </c>
      <c r="D7965" s="22" t="s">
        <v>61</v>
      </c>
      <c r="E7965" s="22" t="s">
        <v>53</v>
      </c>
      <c r="F7965" s="22">
        <v>832</v>
      </c>
      <c r="G7965" s="22">
        <v>90</v>
      </c>
      <c r="H7965" s="22">
        <v>42.05</v>
      </c>
      <c r="I7965" s="22">
        <v>19.739999999999998</v>
      </c>
      <c r="J7965" s="22" t="s">
        <v>60</v>
      </c>
      <c r="K7965" s="23">
        <v>98134.44</v>
      </c>
      <c r="L7965" s="23" t="s">
        <v>55</v>
      </c>
      <c r="M7965" s="23" t="s">
        <v>83</v>
      </c>
      <c r="N7965" s="27"/>
      <c r="O7965" s="23" t="s">
        <v>56</v>
      </c>
      <c r="P7965" t="str">
        <f t="shared" si="124"/>
        <v>INSERT INTO @DataTable (Deal, AdvanceDate, PROV, DealPurpose, RateType, BEACON, LTV, TDS, GDS, InsuranceType, PrincipalBalance, OccupancyType, AccountStatus, Closed_Date, DelinquencyBucket) VALUES (7964, '2013-11-21', 'PE', 'Purchase', 'Fixed', 832, 90, 42.05, 19.74, 'HiRatio', 98134.44, 'Owner-Occupied', 'Open', '1900-01-00', 'Current');</v>
      </c>
    </row>
    <row r="7966" spans="1:16" x14ac:dyDescent="0.35">
      <c r="A7966" s="19">
        <v>7965</v>
      </c>
      <c r="B7966" s="18">
        <v>41628</v>
      </c>
      <c r="C7966" s="19" t="s">
        <v>57</v>
      </c>
      <c r="D7966" s="19" t="s">
        <v>61</v>
      </c>
      <c r="E7966" s="19" t="s">
        <v>53</v>
      </c>
      <c r="F7966" s="19">
        <v>773</v>
      </c>
      <c r="G7966" s="19">
        <v>64.59</v>
      </c>
      <c r="H7966" s="19">
        <v>37.69</v>
      </c>
      <c r="I7966" s="19">
        <v>20.37</v>
      </c>
      <c r="J7966" s="19" t="s">
        <v>54</v>
      </c>
      <c r="K7966" s="20">
        <v>0</v>
      </c>
      <c r="L7966" s="20" t="s">
        <v>55</v>
      </c>
      <c r="M7966" s="20" t="s">
        <v>84</v>
      </c>
      <c r="N7966" s="26">
        <v>42067</v>
      </c>
      <c r="O7966" s="20" t="s">
        <v>56</v>
      </c>
      <c r="P7966" t="str">
        <f t="shared" si="124"/>
        <v>INSERT INTO @DataTable (Deal, AdvanceDate, PROV, DealPurpose, RateType, BEACON, LTV, TDS, GDS, InsuranceType, PrincipalBalance, OccupancyType, AccountStatus, Closed_Date, DelinquencyBucket) VALUES (7965, '2013-12-20', 'ON', 'Purchase', 'Fixed', 773, 64.59, 37.69, 20.37, 'Conv', 0, 'Owner-Occupied', 'Closed', '2015-03-04', 'Current');</v>
      </c>
    </row>
    <row r="7967" spans="1:16" x14ac:dyDescent="0.35">
      <c r="A7967" s="22">
        <v>7966</v>
      </c>
      <c r="B7967" s="21">
        <v>41257</v>
      </c>
      <c r="C7967" s="22" t="s">
        <v>57</v>
      </c>
      <c r="D7967" s="22" t="s">
        <v>52</v>
      </c>
      <c r="E7967" s="22" t="s">
        <v>53</v>
      </c>
      <c r="F7967" s="22">
        <v>731</v>
      </c>
      <c r="G7967" s="22">
        <v>60.58</v>
      </c>
      <c r="H7967" s="22">
        <v>19.77</v>
      </c>
      <c r="I7967" s="22">
        <v>14.51</v>
      </c>
      <c r="J7967" s="22" t="s">
        <v>54</v>
      </c>
      <c r="K7967" s="23">
        <v>0</v>
      </c>
      <c r="L7967" s="23" t="s">
        <v>55</v>
      </c>
      <c r="M7967" s="23" t="s">
        <v>84</v>
      </c>
      <c r="N7967" s="27">
        <v>41899</v>
      </c>
      <c r="O7967" s="23" t="s">
        <v>56</v>
      </c>
      <c r="P7967" t="str">
        <f t="shared" si="124"/>
        <v>INSERT INTO @DataTable (Deal, AdvanceDate, PROV, DealPurpose, RateType, BEACON, LTV, TDS, GDS, InsuranceType, PrincipalBalance, OccupancyType, AccountStatus, Closed_Date, DelinquencyBucket) VALUES (7966, '2012-12-14', 'ON', 'Refinance External', 'Fixed', 731, 60.58, 19.77, 14.51, 'Conv', 0, 'Owner-Occupied', 'Closed', '2014-09-17', 'Current');</v>
      </c>
    </row>
    <row r="7968" spans="1:16" x14ac:dyDescent="0.35">
      <c r="A7968" s="19">
        <v>7967</v>
      </c>
      <c r="B7968" s="18">
        <v>42300</v>
      </c>
      <c r="C7968" s="19" t="s">
        <v>57</v>
      </c>
      <c r="D7968" s="19" t="s">
        <v>52</v>
      </c>
      <c r="E7968" s="19" t="s">
        <v>40</v>
      </c>
      <c r="F7968" s="19">
        <v>741</v>
      </c>
      <c r="G7968" s="19">
        <v>68.55</v>
      </c>
      <c r="H7968" s="19">
        <v>25.42</v>
      </c>
      <c r="I7968" s="19">
        <v>25.42</v>
      </c>
      <c r="J7968" s="19" t="s">
        <v>54</v>
      </c>
      <c r="K7968" s="20">
        <v>363364.83</v>
      </c>
      <c r="L7968" s="20" t="s">
        <v>55</v>
      </c>
      <c r="M7968" s="20" t="s">
        <v>83</v>
      </c>
      <c r="N7968" s="26"/>
      <c r="O7968" s="20" t="s">
        <v>56</v>
      </c>
      <c r="P7968" t="str">
        <f t="shared" si="124"/>
        <v>INSERT INTO @DataTable (Deal, AdvanceDate, PROV, DealPurpose, RateType, BEACON, LTV, TDS, GDS, InsuranceType, PrincipalBalance, OccupancyType, AccountStatus, Closed_Date, DelinquencyBucket) VALUES (7967, '2015-10-23', 'ON', 'Refinance External', 'ARM', 741, 68.55, 25.42, 25.42, 'Conv', 363364.83, 'Owner-Occupied', 'Open', '1900-01-00', 'Current');</v>
      </c>
    </row>
    <row r="7969" spans="1:16" x14ac:dyDescent="0.35">
      <c r="A7969" s="22">
        <v>7968</v>
      </c>
      <c r="B7969" s="21">
        <v>42349</v>
      </c>
      <c r="C7969" s="22" t="s">
        <v>51</v>
      </c>
      <c r="D7969" s="22" t="s">
        <v>52</v>
      </c>
      <c r="E7969" s="22" t="s">
        <v>53</v>
      </c>
      <c r="F7969" s="22">
        <v>779</v>
      </c>
      <c r="G7969" s="22">
        <v>80</v>
      </c>
      <c r="H7969" s="22">
        <v>37.44</v>
      </c>
      <c r="I7969" s="22">
        <v>23.97</v>
      </c>
      <c r="J7969" s="22" t="s">
        <v>54</v>
      </c>
      <c r="K7969" s="23">
        <v>358728.41</v>
      </c>
      <c r="L7969" s="23" t="s">
        <v>55</v>
      </c>
      <c r="M7969" s="23" t="s">
        <v>83</v>
      </c>
      <c r="N7969" s="27"/>
      <c r="O7969" s="23" t="s">
        <v>56</v>
      </c>
      <c r="P7969" t="str">
        <f t="shared" si="124"/>
        <v>INSERT INTO @DataTable (Deal, AdvanceDate, PROV, DealPurpose, RateType, BEACON, LTV, TDS, GDS, InsuranceType, PrincipalBalance, OccupancyType, AccountStatus, Closed_Date, DelinquencyBucket) VALUES (7968, '2015-12-11', 'AB', 'Refinance External', 'Fixed', 779, 80, 37.44, 23.97, 'Conv', 358728.41, 'Owner-Occupied', 'Open', '1900-01-00', 'Current');</v>
      </c>
    </row>
    <row r="7970" spans="1:16" x14ac:dyDescent="0.35">
      <c r="A7970" s="19">
        <v>7969</v>
      </c>
      <c r="B7970" s="18">
        <v>42548</v>
      </c>
      <c r="C7970" s="19" t="s">
        <v>74</v>
      </c>
      <c r="D7970" s="19" t="s">
        <v>61</v>
      </c>
      <c r="E7970" s="19" t="s">
        <v>53</v>
      </c>
      <c r="F7970" s="19">
        <v>789</v>
      </c>
      <c r="G7970" s="19">
        <v>95</v>
      </c>
      <c r="H7970" s="19">
        <v>39.76</v>
      </c>
      <c r="I7970" s="19">
        <v>26.26</v>
      </c>
      <c r="J7970" s="19" t="s">
        <v>60</v>
      </c>
      <c r="K7970" s="20">
        <v>363765.49</v>
      </c>
      <c r="L7970" s="20" t="s">
        <v>55</v>
      </c>
      <c r="M7970" s="20" t="s">
        <v>83</v>
      </c>
      <c r="N7970" s="26"/>
      <c r="O7970" s="20" t="s">
        <v>56</v>
      </c>
      <c r="P7970" t="str">
        <f t="shared" si="124"/>
        <v>INSERT INTO @DataTable (Deal, AdvanceDate, PROV, DealPurpose, RateType, BEACON, LTV, TDS, GDS, InsuranceType, PrincipalBalance, OccupancyType, AccountStatus, Closed_Date, DelinquencyBucket) VALUES (7969, '2016-06-27', 'MB', 'Purchase', 'Fixed', 789, 95, 39.76, 26.26, 'HiRatio', 363765.49, 'Owner-Occupied', 'Open', '1900-01-00', 'Current');</v>
      </c>
    </row>
    <row r="7971" spans="1:16" x14ac:dyDescent="0.35">
      <c r="A7971" s="22">
        <v>7970</v>
      </c>
      <c r="B7971" s="21">
        <v>41353</v>
      </c>
      <c r="C7971" s="22" t="s">
        <v>63</v>
      </c>
      <c r="D7971" s="22" t="s">
        <v>52</v>
      </c>
      <c r="E7971" s="22" t="s">
        <v>53</v>
      </c>
      <c r="F7971" s="22">
        <v>719</v>
      </c>
      <c r="G7971" s="22">
        <v>78.569999999999993</v>
      </c>
      <c r="H7971" s="22">
        <v>31.1</v>
      </c>
      <c r="I7971" s="22">
        <v>26.26</v>
      </c>
      <c r="J7971" s="22" t="s">
        <v>54</v>
      </c>
      <c r="K7971" s="23">
        <v>241626.06</v>
      </c>
      <c r="L7971" s="23" t="s">
        <v>55</v>
      </c>
      <c r="M7971" s="23" t="s">
        <v>83</v>
      </c>
      <c r="N7971" s="27"/>
      <c r="O7971" s="23" t="s">
        <v>56</v>
      </c>
      <c r="P7971" t="str">
        <f t="shared" si="124"/>
        <v>INSERT INTO @DataTable (Deal, AdvanceDate, PROV, DealPurpose, RateType, BEACON, LTV, TDS, GDS, InsuranceType, PrincipalBalance, OccupancyType, AccountStatus, Closed_Date, DelinquencyBucket) VALUES (7970, '2013-03-20', 'SK', 'Refinance External', 'Fixed', 719, 78.57, 31.1, 26.26, 'Conv', 241626.06, 'Owner-Occupied', 'Open', '1900-01-00', 'Current');</v>
      </c>
    </row>
    <row r="7972" spans="1:16" x14ac:dyDescent="0.35">
      <c r="A7972" s="19">
        <v>7971</v>
      </c>
      <c r="B7972" s="18">
        <v>41824</v>
      </c>
      <c r="C7972" s="19" t="s">
        <v>57</v>
      </c>
      <c r="D7972" s="19" t="s">
        <v>52</v>
      </c>
      <c r="E7972" s="19" t="s">
        <v>53</v>
      </c>
      <c r="F7972" s="19">
        <v>703</v>
      </c>
      <c r="G7972" s="19">
        <v>77.14</v>
      </c>
      <c r="H7972" s="19">
        <v>41.58</v>
      </c>
      <c r="I7972" s="19">
        <v>31.77</v>
      </c>
      <c r="J7972" s="19" t="s">
        <v>54</v>
      </c>
      <c r="K7972" s="20">
        <v>0</v>
      </c>
      <c r="L7972" s="20" t="s">
        <v>55</v>
      </c>
      <c r="M7972" s="20" t="s">
        <v>84</v>
      </c>
      <c r="N7972" s="26">
        <v>42709</v>
      </c>
      <c r="O7972" s="20" t="s">
        <v>56</v>
      </c>
      <c r="P7972" t="str">
        <f t="shared" si="124"/>
        <v>INSERT INTO @DataTable (Deal, AdvanceDate, PROV, DealPurpose, RateType, BEACON, LTV, TDS, GDS, InsuranceType, PrincipalBalance, OccupancyType, AccountStatus, Closed_Date, DelinquencyBucket) VALUES (7971, '2014-07-04', 'ON', 'Refinance External', 'Fixed', 703, 77.14, 41.58, 31.77, 'Conv', 0, 'Owner-Occupied', 'Closed', '2016-12-05', 'Current');</v>
      </c>
    </row>
    <row r="7973" spans="1:16" x14ac:dyDescent="0.35">
      <c r="A7973" s="22">
        <v>7972</v>
      </c>
      <c r="B7973" s="21">
        <v>41935</v>
      </c>
      <c r="C7973" s="22" t="s">
        <v>51</v>
      </c>
      <c r="D7973" s="22" t="s">
        <v>61</v>
      </c>
      <c r="E7973" s="22" t="s">
        <v>40</v>
      </c>
      <c r="F7973" s="22">
        <v>750</v>
      </c>
      <c r="G7973" s="22">
        <v>94.88</v>
      </c>
      <c r="H7973" s="22">
        <v>39.380000000000003</v>
      </c>
      <c r="I7973" s="22">
        <v>9.93</v>
      </c>
      <c r="J7973" s="22" t="s">
        <v>60</v>
      </c>
      <c r="K7973" s="23">
        <v>0</v>
      </c>
      <c r="L7973" s="23" t="s">
        <v>55</v>
      </c>
      <c r="M7973" s="23" t="s">
        <v>84</v>
      </c>
      <c r="N7973" s="27">
        <v>42740</v>
      </c>
      <c r="O7973" s="23" t="s">
        <v>56</v>
      </c>
      <c r="P7973" t="str">
        <f t="shared" si="124"/>
        <v>INSERT INTO @DataTable (Deal, AdvanceDate, PROV, DealPurpose, RateType, BEACON, LTV, TDS, GDS, InsuranceType, PrincipalBalance, OccupancyType, AccountStatus, Closed_Date, DelinquencyBucket) VALUES (7972, '2014-10-23', 'AB', 'Purchase', 'ARM', 750, 94.88, 39.38, 9.93, 'HiRatio', 0, 'Owner-Occupied', 'Closed', '2017-01-05', 'Current');</v>
      </c>
    </row>
    <row r="7974" spans="1:16" x14ac:dyDescent="0.35">
      <c r="A7974" s="19">
        <v>7973</v>
      </c>
      <c r="B7974" s="18">
        <v>41785</v>
      </c>
      <c r="C7974" s="19" t="s">
        <v>51</v>
      </c>
      <c r="D7974" s="19" t="s">
        <v>61</v>
      </c>
      <c r="E7974" s="19" t="s">
        <v>40</v>
      </c>
      <c r="F7974" s="19">
        <v>689</v>
      </c>
      <c r="G7974" s="19">
        <v>90</v>
      </c>
      <c r="H7974" s="19">
        <v>32.93</v>
      </c>
      <c r="I7974" s="19">
        <v>18.82</v>
      </c>
      <c r="J7974" s="19" t="s">
        <v>60</v>
      </c>
      <c r="K7974" s="20">
        <v>338331.14</v>
      </c>
      <c r="L7974" s="20" t="s">
        <v>55</v>
      </c>
      <c r="M7974" s="20" t="s">
        <v>83</v>
      </c>
      <c r="N7974" s="26"/>
      <c r="O7974" s="20" t="s">
        <v>69</v>
      </c>
      <c r="P7974" t="str">
        <f t="shared" si="124"/>
        <v>INSERT INTO @DataTable (Deal, AdvanceDate, PROV, DealPurpose, RateType, BEACON, LTV, TDS, GDS, InsuranceType, PrincipalBalance, OccupancyType, AccountStatus, Closed_Date, DelinquencyBucket) VALUES (7973, '2014-05-26', 'AB', 'Purchase', 'ARM', 689, 90, 32.93, 18.82, 'HiRatio', 338331.14, 'Owner-Occupied', 'Open', '1900-01-00', '0-29');</v>
      </c>
    </row>
    <row r="7975" spans="1:16" x14ac:dyDescent="0.35">
      <c r="A7975" s="22">
        <v>7974</v>
      </c>
      <c r="B7975" s="21">
        <v>42194</v>
      </c>
      <c r="C7975" s="22" t="s">
        <v>58</v>
      </c>
      <c r="D7975" s="22" t="s">
        <v>61</v>
      </c>
      <c r="E7975" s="22" t="s">
        <v>53</v>
      </c>
      <c r="F7975" s="22">
        <v>654</v>
      </c>
      <c r="G7975" s="22">
        <v>90</v>
      </c>
      <c r="H7975" s="22">
        <v>34.08</v>
      </c>
      <c r="I7975" s="22">
        <v>29.09</v>
      </c>
      <c r="J7975" s="22" t="s">
        <v>60</v>
      </c>
      <c r="K7975" s="23">
        <v>872202.61</v>
      </c>
      <c r="L7975" s="23" t="s">
        <v>55</v>
      </c>
      <c r="M7975" s="23" t="s">
        <v>83</v>
      </c>
      <c r="N7975" s="27"/>
      <c r="O7975" s="23" t="s">
        <v>56</v>
      </c>
      <c r="P7975" t="str">
        <f t="shared" si="124"/>
        <v>INSERT INTO @DataTable (Deal, AdvanceDate, PROV, DealPurpose, RateType, BEACON, LTV, TDS, GDS, InsuranceType, PrincipalBalance, OccupancyType, AccountStatus, Closed_Date, DelinquencyBucket) VALUES (7974, '2015-07-09', 'BC', 'Purchase', 'Fixed', 654, 90, 34.08, 29.09, 'HiRatio', 872202.61, 'Owner-Occupied', 'Open', '1900-01-00', 'Current');</v>
      </c>
    </row>
    <row r="7976" spans="1:16" x14ac:dyDescent="0.35">
      <c r="A7976" s="19">
        <v>7975</v>
      </c>
      <c r="B7976" s="18">
        <v>41612</v>
      </c>
      <c r="C7976" s="19" t="s">
        <v>58</v>
      </c>
      <c r="D7976" s="19" t="s">
        <v>52</v>
      </c>
      <c r="E7976" s="19" t="s">
        <v>40</v>
      </c>
      <c r="F7976" s="19">
        <v>693</v>
      </c>
      <c r="G7976" s="19">
        <v>46</v>
      </c>
      <c r="H7976" s="19">
        <v>19.97</v>
      </c>
      <c r="I7976" s="19">
        <v>18.71</v>
      </c>
      <c r="J7976" s="19" t="s">
        <v>54</v>
      </c>
      <c r="K7976" s="20">
        <v>106615.57</v>
      </c>
      <c r="L7976" s="20" t="s">
        <v>55</v>
      </c>
      <c r="M7976" s="20" t="s">
        <v>83</v>
      </c>
      <c r="N7976" s="26"/>
      <c r="O7976" s="20" t="s">
        <v>56</v>
      </c>
      <c r="P7976" t="str">
        <f t="shared" si="124"/>
        <v>INSERT INTO @DataTable (Deal, AdvanceDate, PROV, DealPurpose, RateType, BEACON, LTV, TDS, GDS, InsuranceType, PrincipalBalance, OccupancyType, AccountStatus, Closed_Date, DelinquencyBucket) VALUES (7975, '2013-12-04', 'BC', 'Refinance External', 'ARM', 693, 46, 19.97, 18.71, 'Conv', 106615.57, 'Owner-Occupied', 'Open', '1900-01-00', 'Current');</v>
      </c>
    </row>
    <row r="7977" spans="1:16" x14ac:dyDescent="0.35">
      <c r="A7977" s="22">
        <v>7976</v>
      </c>
      <c r="B7977" s="21">
        <v>42104</v>
      </c>
      <c r="C7977" s="22" t="s">
        <v>51</v>
      </c>
      <c r="D7977" s="22" t="s">
        <v>61</v>
      </c>
      <c r="E7977" s="22" t="s">
        <v>40</v>
      </c>
      <c r="F7977" s="22">
        <v>789</v>
      </c>
      <c r="G7977" s="22">
        <v>80</v>
      </c>
      <c r="H7977" s="22">
        <v>26.16</v>
      </c>
      <c r="I7977" s="22">
        <v>25.55</v>
      </c>
      <c r="J7977" s="22" t="s">
        <v>54</v>
      </c>
      <c r="K7977" s="23">
        <v>158341.51</v>
      </c>
      <c r="L7977" s="23" t="s">
        <v>55</v>
      </c>
      <c r="M7977" s="23" t="s">
        <v>83</v>
      </c>
      <c r="N7977" s="27"/>
      <c r="O7977" s="23" t="s">
        <v>56</v>
      </c>
      <c r="P7977" t="str">
        <f t="shared" si="124"/>
        <v>INSERT INTO @DataTable (Deal, AdvanceDate, PROV, DealPurpose, RateType, BEACON, LTV, TDS, GDS, InsuranceType, PrincipalBalance, OccupancyType, AccountStatus, Closed_Date, DelinquencyBucket) VALUES (7976, '2015-04-10', 'AB', 'Purchase', 'ARM', 789, 80, 26.16, 25.55, 'Conv', 158341.51, 'Owner-Occupied', 'Open', '1900-01-00', 'Current');</v>
      </c>
    </row>
    <row r="7978" spans="1:16" x14ac:dyDescent="0.35">
      <c r="A7978" s="19">
        <v>7977</v>
      </c>
      <c r="B7978" s="18">
        <v>42251</v>
      </c>
      <c r="C7978" s="19" t="s">
        <v>51</v>
      </c>
      <c r="D7978" s="19" t="s">
        <v>61</v>
      </c>
      <c r="E7978" s="19" t="s">
        <v>53</v>
      </c>
      <c r="F7978" s="19">
        <v>711</v>
      </c>
      <c r="G7978" s="19">
        <v>95</v>
      </c>
      <c r="H7978" s="19">
        <v>43.84</v>
      </c>
      <c r="I7978" s="19">
        <v>32.770000000000003</v>
      </c>
      <c r="J7978" s="19" t="s">
        <v>60</v>
      </c>
      <c r="K7978" s="20">
        <v>283973.69</v>
      </c>
      <c r="L7978" s="20" t="s">
        <v>55</v>
      </c>
      <c r="M7978" s="20" t="s">
        <v>83</v>
      </c>
      <c r="N7978" s="26"/>
      <c r="O7978" s="20" t="s">
        <v>56</v>
      </c>
      <c r="P7978" t="str">
        <f t="shared" si="124"/>
        <v>INSERT INTO @DataTable (Deal, AdvanceDate, PROV, DealPurpose, RateType, BEACON, LTV, TDS, GDS, InsuranceType, PrincipalBalance, OccupancyType, AccountStatus, Closed_Date, DelinquencyBucket) VALUES (7977, '2015-09-04', 'AB', 'Purchase', 'Fixed', 711, 95, 43.84, 32.77, 'HiRatio', 283973.69, 'Owner-Occupied', 'Open', '1900-01-00', 'Current');</v>
      </c>
    </row>
    <row r="7979" spans="1:16" x14ac:dyDescent="0.35">
      <c r="A7979" s="22">
        <v>7978</v>
      </c>
      <c r="B7979" s="21">
        <v>42597</v>
      </c>
      <c r="C7979" s="22" t="s">
        <v>57</v>
      </c>
      <c r="D7979" s="22" t="s">
        <v>61</v>
      </c>
      <c r="E7979" s="22" t="s">
        <v>53</v>
      </c>
      <c r="F7979" s="22">
        <v>773</v>
      </c>
      <c r="G7979" s="22">
        <v>69.209999999999994</v>
      </c>
      <c r="H7979" s="22">
        <v>34.5</v>
      </c>
      <c r="I7979" s="22">
        <v>20.43</v>
      </c>
      <c r="J7979" s="22" t="s">
        <v>54</v>
      </c>
      <c r="K7979" s="23">
        <v>494790.47</v>
      </c>
      <c r="L7979" s="23" t="s">
        <v>55</v>
      </c>
      <c r="M7979" s="23" t="s">
        <v>83</v>
      </c>
      <c r="N7979" s="27"/>
      <c r="O7979" s="23" t="s">
        <v>56</v>
      </c>
      <c r="P7979" t="str">
        <f t="shared" si="124"/>
        <v>INSERT INTO @DataTable (Deal, AdvanceDate, PROV, DealPurpose, RateType, BEACON, LTV, TDS, GDS, InsuranceType, PrincipalBalance, OccupancyType, AccountStatus, Closed_Date, DelinquencyBucket) VALUES (7978, '2016-08-15', 'ON', 'Purchase', 'Fixed', 773, 69.21, 34.5, 20.43, 'Conv', 494790.47, 'Owner-Occupied', 'Open', '1900-01-00', 'Current');</v>
      </c>
    </row>
    <row r="7980" spans="1:16" x14ac:dyDescent="0.35">
      <c r="A7980" s="19">
        <v>7979</v>
      </c>
      <c r="B7980" s="18">
        <v>42460</v>
      </c>
      <c r="C7980" s="19" t="s">
        <v>57</v>
      </c>
      <c r="D7980" s="19" t="s">
        <v>61</v>
      </c>
      <c r="E7980" s="19" t="s">
        <v>53</v>
      </c>
      <c r="F7980" s="19">
        <v>708</v>
      </c>
      <c r="G7980" s="19">
        <v>80</v>
      </c>
      <c r="H7980" s="19">
        <v>36.840000000000003</v>
      </c>
      <c r="I7980" s="19">
        <v>23.25</v>
      </c>
      <c r="J7980" s="19" t="s">
        <v>54</v>
      </c>
      <c r="K7980" s="20">
        <v>116260.5</v>
      </c>
      <c r="L7980" s="20" t="s">
        <v>55</v>
      </c>
      <c r="M7980" s="20" t="s">
        <v>83</v>
      </c>
      <c r="N7980" s="26"/>
      <c r="O7980" s="20" t="s">
        <v>56</v>
      </c>
      <c r="P7980" t="str">
        <f t="shared" si="124"/>
        <v>INSERT INTO @DataTable (Deal, AdvanceDate, PROV, DealPurpose, RateType, BEACON, LTV, TDS, GDS, InsuranceType, PrincipalBalance, OccupancyType, AccountStatus, Closed_Date, DelinquencyBucket) VALUES (7979, '2016-03-31', 'ON', 'Purchase', 'Fixed', 708, 80, 36.84, 23.25, 'Conv', 116260.5, 'Owner-Occupied', 'Open', '1900-01-00', 'Current');</v>
      </c>
    </row>
    <row r="7981" spans="1:16" x14ac:dyDescent="0.35">
      <c r="A7981" s="22">
        <v>7980</v>
      </c>
      <c r="B7981" s="21">
        <v>42307</v>
      </c>
      <c r="C7981" s="22" t="s">
        <v>57</v>
      </c>
      <c r="D7981" s="22" t="s">
        <v>61</v>
      </c>
      <c r="E7981" s="22" t="s">
        <v>40</v>
      </c>
      <c r="F7981" s="22">
        <v>719</v>
      </c>
      <c r="G7981" s="22">
        <v>90</v>
      </c>
      <c r="H7981" s="22">
        <v>31.51</v>
      </c>
      <c r="I7981" s="22">
        <v>28.17</v>
      </c>
      <c r="J7981" s="22" t="s">
        <v>60</v>
      </c>
      <c r="K7981" s="23">
        <v>296403.76</v>
      </c>
      <c r="L7981" s="23" t="s">
        <v>55</v>
      </c>
      <c r="M7981" s="23" t="s">
        <v>83</v>
      </c>
      <c r="N7981" s="27"/>
      <c r="O7981" s="23" t="s">
        <v>56</v>
      </c>
      <c r="P7981" t="str">
        <f t="shared" si="124"/>
        <v>INSERT INTO @DataTable (Deal, AdvanceDate, PROV, DealPurpose, RateType, BEACON, LTV, TDS, GDS, InsuranceType, PrincipalBalance, OccupancyType, AccountStatus, Closed_Date, DelinquencyBucket) VALUES (7980, '2015-10-30', 'ON', 'Purchase', 'ARM', 719, 90, 31.51, 28.17, 'HiRatio', 296403.76, 'Owner-Occupied', 'Open', '1900-01-00', 'Current');</v>
      </c>
    </row>
    <row r="7982" spans="1:16" x14ac:dyDescent="0.35">
      <c r="A7982" s="19">
        <v>7981</v>
      </c>
      <c r="B7982" s="18">
        <v>42305</v>
      </c>
      <c r="C7982" s="19" t="s">
        <v>57</v>
      </c>
      <c r="D7982" s="19" t="s">
        <v>52</v>
      </c>
      <c r="E7982" s="19" t="s">
        <v>40</v>
      </c>
      <c r="F7982" s="19">
        <v>660</v>
      </c>
      <c r="G7982" s="19">
        <v>66.45</v>
      </c>
      <c r="H7982" s="19">
        <v>29.35</v>
      </c>
      <c r="I7982" s="19">
        <v>14.97</v>
      </c>
      <c r="J7982" s="19" t="s">
        <v>54</v>
      </c>
      <c r="K7982" s="20">
        <v>399225.73</v>
      </c>
      <c r="L7982" s="20" t="s">
        <v>55</v>
      </c>
      <c r="M7982" s="20" t="s">
        <v>83</v>
      </c>
      <c r="N7982" s="26"/>
      <c r="O7982" s="20" t="s">
        <v>56</v>
      </c>
      <c r="P7982" t="str">
        <f t="shared" si="124"/>
        <v>INSERT INTO @DataTable (Deal, AdvanceDate, PROV, DealPurpose, RateType, BEACON, LTV, TDS, GDS, InsuranceType, PrincipalBalance, OccupancyType, AccountStatus, Closed_Date, DelinquencyBucket) VALUES (7981, '2015-10-28', 'ON', 'Refinance External', 'ARM', 660, 66.45, 29.35, 14.97, 'Conv', 399225.73, 'Owner-Occupied', 'Open', '1900-01-00', 'Current');</v>
      </c>
    </row>
    <row r="7983" spans="1:16" x14ac:dyDescent="0.35">
      <c r="A7983" s="22">
        <v>7982</v>
      </c>
      <c r="B7983" s="21">
        <v>42494</v>
      </c>
      <c r="C7983" s="22" t="s">
        <v>51</v>
      </c>
      <c r="D7983" s="22" t="s">
        <v>61</v>
      </c>
      <c r="E7983" s="22" t="s">
        <v>53</v>
      </c>
      <c r="F7983" s="22">
        <v>760</v>
      </c>
      <c r="G7983" s="22">
        <v>80</v>
      </c>
      <c r="H7983" s="22">
        <v>42.58</v>
      </c>
      <c r="I7983" s="22">
        <v>18.190000000000001</v>
      </c>
      <c r="J7983" s="22" t="s">
        <v>54</v>
      </c>
      <c r="K7983" s="23">
        <v>155268.57</v>
      </c>
      <c r="L7983" s="23" t="s">
        <v>55</v>
      </c>
      <c r="M7983" s="23" t="s">
        <v>83</v>
      </c>
      <c r="N7983" s="27"/>
      <c r="O7983" s="23" t="s">
        <v>56</v>
      </c>
      <c r="P7983" t="str">
        <f t="shared" si="124"/>
        <v>INSERT INTO @DataTable (Deal, AdvanceDate, PROV, DealPurpose, RateType, BEACON, LTV, TDS, GDS, InsuranceType, PrincipalBalance, OccupancyType, AccountStatus, Closed_Date, DelinquencyBucket) VALUES (7982, '2016-05-04', 'AB', 'Purchase', 'Fixed', 760, 80, 42.58, 18.19, 'Conv', 155268.57, 'Owner-Occupied', 'Open', '1900-01-00', 'Current');</v>
      </c>
    </row>
    <row r="7984" spans="1:16" x14ac:dyDescent="0.35">
      <c r="A7984" s="19">
        <v>7983</v>
      </c>
      <c r="B7984" s="18">
        <v>42041</v>
      </c>
      <c r="C7984" s="19" t="s">
        <v>51</v>
      </c>
      <c r="D7984" s="19" t="s">
        <v>61</v>
      </c>
      <c r="E7984" s="19" t="s">
        <v>53</v>
      </c>
      <c r="F7984" s="19">
        <v>818</v>
      </c>
      <c r="G7984" s="19">
        <v>95</v>
      </c>
      <c r="H7984" s="19">
        <v>40.04</v>
      </c>
      <c r="I7984" s="19">
        <v>28.07</v>
      </c>
      <c r="J7984" s="19" t="s">
        <v>60</v>
      </c>
      <c r="K7984" s="20">
        <v>419757.48</v>
      </c>
      <c r="L7984" s="20" t="s">
        <v>55</v>
      </c>
      <c r="M7984" s="20" t="s">
        <v>83</v>
      </c>
      <c r="N7984" s="26"/>
      <c r="O7984" s="20" t="s">
        <v>56</v>
      </c>
      <c r="P7984" t="str">
        <f t="shared" si="124"/>
        <v>INSERT INTO @DataTable (Deal, AdvanceDate, PROV, DealPurpose, RateType, BEACON, LTV, TDS, GDS, InsuranceType, PrincipalBalance, OccupancyType, AccountStatus, Closed_Date, DelinquencyBucket) VALUES (7983, '2015-02-06', 'AB', 'Purchase', 'Fixed', 818, 95, 40.04, 28.07, 'HiRatio', 419757.48, 'Owner-Occupied', 'Open', '1900-01-00', 'Current');</v>
      </c>
    </row>
    <row r="7985" spans="1:16" x14ac:dyDescent="0.35">
      <c r="A7985" s="22">
        <v>7984</v>
      </c>
      <c r="B7985" s="21">
        <v>42642</v>
      </c>
      <c r="C7985" s="22" t="s">
        <v>57</v>
      </c>
      <c r="D7985" s="22" t="s">
        <v>61</v>
      </c>
      <c r="E7985" s="22" t="s">
        <v>53</v>
      </c>
      <c r="F7985" s="22">
        <v>676</v>
      </c>
      <c r="G7985" s="22">
        <v>90</v>
      </c>
      <c r="H7985" s="22">
        <v>39.549999999999997</v>
      </c>
      <c r="I7985" s="22">
        <v>29.83</v>
      </c>
      <c r="J7985" s="22" t="s">
        <v>54</v>
      </c>
      <c r="K7985" s="23">
        <v>512801.69</v>
      </c>
      <c r="L7985" s="23" t="s">
        <v>55</v>
      </c>
      <c r="M7985" s="23" t="s">
        <v>83</v>
      </c>
      <c r="N7985" s="27"/>
      <c r="O7985" s="23" t="s">
        <v>56</v>
      </c>
      <c r="P7985" t="str">
        <f t="shared" si="124"/>
        <v>INSERT INTO @DataTable (Deal, AdvanceDate, PROV, DealPurpose, RateType, BEACON, LTV, TDS, GDS, InsuranceType, PrincipalBalance, OccupancyType, AccountStatus, Closed_Date, DelinquencyBucket) VALUES (7984, '2016-09-29', 'ON', 'Purchase', 'Fixed', 676, 90, 39.55, 29.83, 'Conv', 512801.69, 'Owner-Occupied', 'Open', '1900-01-00', 'Current');</v>
      </c>
    </row>
    <row r="7986" spans="1:16" x14ac:dyDescent="0.35">
      <c r="A7986" s="19">
        <v>7985</v>
      </c>
      <c r="B7986" s="18">
        <v>42725</v>
      </c>
      <c r="C7986" s="19" t="s">
        <v>51</v>
      </c>
      <c r="D7986" s="19" t="s">
        <v>61</v>
      </c>
      <c r="E7986" s="19" t="s">
        <v>53</v>
      </c>
      <c r="F7986" s="19">
        <v>624</v>
      </c>
      <c r="G7986" s="19">
        <v>95</v>
      </c>
      <c r="H7986" s="19">
        <v>31.8</v>
      </c>
      <c r="I7986" s="19">
        <v>19.97</v>
      </c>
      <c r="J7986" s="19" t="s">
        <v>60</v>
      </c>
      <c r="K7986" s="20">
        <v>423979.29</v>
      </c>
      <c r="L7986" s="20" t="s">
        <v>55</v>
      </c>
      <c r="M7986" s="20" t="s">
        <v>83</v>
      </c>
      <c r="N7986" s="26"/>
      <c r="O7986" s="20" t="s">
        <v>56</v>
      </c>
      <c r="P7986" t="str">
        <f t="shared" si="124"/>
        <v>INSERT INTO @DataTable (Deal, AdvanceDate, PROV, DealPurpose, RateType, BEACON, LTV, TDS, GDS, InsuranceType, PrincipalBalance, OccupancyType, AccountStatus, Closed_Date, DelinquencyBucket) VALUES (7985, '2016-12-21', 'AB', 'Purchase', 'Fixed', 624, 95, 31.8, 19.97, 'HiRatio', 423979.29, 'Owner-Occupied', 'Open', '1900-01-00', 'Current');</v>
      </c>
    </row>
    <row r="7987" spans="1:16" x14ac:dyDescent="0.35">
      <c r="A7987" s="22">
        <v>7986</v>
      </c>
      <c r="B7987" s="21">
        <v>41859</v>
      </c>
      <c r="C7987" s="22" t="s">
        <v>51</v>
      </c>
      <c r="D7987" s="22" t="s">
        <v>61</v>
      </c>
      <c r="E7987" s="22" t="s">
        <v>40</v>
      </c>
      <c r="F7987" s="22">
        <v>697</v>
      </c>
      <c r="G7987" s="22">
        <v>80</v>
      </c>
      <c r="H7987" s="22">
        <v>19.5</v>
      </c>
      <c r="I7987" s="22">
        <v>15.55</v>
      </c>
      <c r="J7987" s="22" t="s">
        <v>54</v>
      </c>
      <c r="K7987" s="23">
        <v>0</v>
      </c>
      <c r="L7987" s="23" t="s">
        <v>55</v>
      </c>
      <c r="M7987" s="23" t="s">
        <v>84</v>
      </c>
      <c r="N7987" s="27">
        <v>42068</v>
      </c>
      <c r="O7987" s="23" t="s">
        <v>56</v>
      </c>
      <c r="P7987" t="str">
        <f t="shared" si="124"/>
        <v>INSERT INTO @DataTable (Deal, AdvanceDate, PROV, DealPurpose, RateType, BEACON, LTV, TDS, GDS, InsuranceType, PrincipalBalance, OccupancyType, AccountStatus, Closed_Date, DelinquencyBucket) VALUES (7986, '2014-08-08', 'AB', 'Purchase', 'ARM', 697, 80, 19.5, 15.55, 'Conv', 0, 'Owner-Occupied', 'Closed', '2015-03-05', 'Current');</v>
      </c>
    </row>
    <row r="7988" spans="1:16" x14ac:dyDescent="0.35">
      <c r="A7988" s="19">
        <v>7987</v>
      </c>
      <c r="B7988" s="18">
        <v>41928</v>
      </c>
      <c r="C7988" s="19" t="s">
        <v>57</v>
      </c>
      <c r="D7988" s="19" t="s">
        <v>59</v>
      </c>
      <c r="E7988" s="19" t="s">
        <v>40</v>
      </c>
      <c r="F7988" s="19">
        <v>768</v>
      </c>
      <c r="G7988" s="19">
        <v>48.03</v>
      </c>
      <c r="H7988" s="19">
        <v>18.690000000000001</v>
      </c>
      <c r="I7988" s="19">
        <v>14.49</v>
      </c>
      <c r="J7988" s="19" t="s">
        <v>54</v>
      </c>
      <c r="K7988" s="20">
        <v>230450.41</v>
      </c>
      <c r="L7988" s="20" t="s">
        <v>55</v>
      </c>
      <c r="M7988" s="20" t="s">
        <v>83</v>
      </c>
      <c r="N7988" s="26"/>
      <c r="O7988" s="20" t="s">
        <v>56</v>
      </c>
      <c r="P7988" t="str">
        <f t="shared" si="124"/>
        <v>INSERT INTO @DataTable (Deal, AdvanceDate, PROV, DealPurpose, RateType, BEACON, LTV, TDS, GDS, InsuranceType, PrincipalBalance, OccupancyType, AccountStatus, Closed_Date, DelinquencyBucket) VALUES (7987, '2014-10-16', 'ON', 'Transfer', 'ARM', 768, 48.03, 18.69, 14.49, 'Conv', 230450.41, 'Owner-Occupied', 'Open', '1900-01-00', 'Current');</v>
      </c>
    </row>
    <row r="7989" spans="1:16" x14ac:dyDescent="0.35">
      <c r="A7989" s="22">
        <v>7988</v>
      </c>
      <c r="B7989" s="21">
        <v>42145</v>
      </c>
      <c r="C7989" s="22" t="s">
        <v>57</v>
      </c>
      <c r="D7989" s="22" t="s">
        <v>61</v>
      </c>
      <c r="E7989" s="22" t="s">
        <v>40</v>
      </c>
      <c r="F7989" s="22">
        <v>754</v>
      </c>
      <c r="G7989" s="22">
        <v>89.16</v>
      </c>
      <c r="H7989" s="22">
        <v>32.78</v>
      </c>
      <c r="I7989" s="22">
        <v>31.07</v>
      </c>
      <c r="J7989" s="22" t="s">
        <v>60</v>
      </c>
      <c r="K7989" s="23">
        <v>412539.2</v>
      </c>
      <c r="L7989" s="23" t="s">
        <v>55</v>
      </c>
      <c r="M7989" s="23" t="s">
        <v>83</v>
      </c>
      <c r="N7989" s="27"/>
      <c r="O7989" s="23" t="s">
        <v>56</v>
      </c>
      <c r="P7989" t="str">
        <f t="shared" si="124"/>
        <v>INSERT INTO @DataTable (Deal, AdvanceDate, PROV, DealPurpose, RateType, BEACON, LTV, TDS, GDS, InsuranceType, PrincipalBalance, OccupancyType, AccountStatus, Closed_Date, DelinquencyBucket) VALUES (7988, '2015-05-21', 'ON', 'Purchase', 'ARM', 754, 89.16, 32.78, 31.07, 'HiRatio', 412539.2, 'Owner-Occupied', 'Open', '1900-01-00', 'Current');</v>
      </c>
    </row>
    <row r="7990" spans="1:16" x14ac:dyDescent="0.35">
      <c r="A7990" s="19">
        <v>7989</v>
      </c>
      <c r="B7990" s="18">
        <v>42410</v>
      </c>
      <c r="C7990" s="19" t="s">
        <v>51</v>
      </c>
      <c r="D7990" s="19" t="s">
        <v>59</v>
      </c>
      <c r="E7990" s="19" t="s">
        <v>53</v>
      </c>
      <c r="F7990" s="19">
        <v>797</v>
      </c>
      <c r="G7990" s="19">
        <v>69.14</v>
      </c>
      <c r="H7990" s="19">
        <v>35.81</v>
      </c>
      <c r="I7990" s="19">
        <v>34.35</v>
      </c>
      <c r="J7990" s="19" t="s">
        <v>54</v>
      </c>
      <c r="K7990" s="20">
        <v>315095.61</v>
      </c>
      <c r="L7990" s="20" t="s">
        <v>55</v>
      </c>
      <c r="M7990" s="20" t="s">
        <v>83</v>
      </c>
      <c r="N7990" s="26"/>
      <c r="O7990" s="20" t="s">
        <v>56</v>
      </c>
      <c r="P7990" t="str">
        <f t="shared" si="124"/>
        <v>INSERT INTO @DataTable (Deal, AdvanceDate, PROV, DealPurpose, RateType, BEACON, LTV, TDS, GDS, InsuranceType, PrincipalBalance, OccupancyType, AccountStatus, Closed_Date, DelinquencyBucket) VALUES (7989, '2016-02-10', 'AB', 'Transfer', 'Fixed', 797, 69.14, 35.81, 34.35, 'Conv', 315095.61, 'Owner-Occupied', 'Open', '1900-01-00', 'Current');</v>
      </c>
    </row>
    <row r="7991" spans="1:16" x14ac:dyDescent="0.35">
      <c r="A7991" s="22">
        <v>7990</v>
      </c>
      <c r="B7991" s="21">
        <v>42419</v>
      </c>
      <c r="C7991" s="22" t="s">
        <v>57</v>
      </c>
      <c r="D7991" s="22" t="s">
        <v>52</v>
      </c>
      <c r="E7991" s="22" t="s">
        <v>40</v>
      </c>
      <c r="F7991" s="22">
        <v>757</v>
      </c>
      <c r="G7991" s="22">
        <v>71.430000000000007</v>
      </c>
      <c r="H7991" s="22">
        <v>33.049999999999997</v>
      </c>
      <c r="I7991" s="22">
        <v>24.43</v>
      </c>
      <c r="J7991" s="22" t="s">
        <v>54</v>
      </c>
      <c r="K7991" s="23">
        <v>483766.91</v>
      </c>
      <c r="L7991" s="23" t="s">
        <v>55</v>
      </c>
      <c r="M7991" s="23" t="s">
        <v>83</v>
      </c>
      <c r="N7991" s="27"/>
      <c r="O7991" s="23" t="s">
        <v>56</v>
      </c>
      <c r="P7991" t="str">
        <f t="shared" si="124"/>
        <v>INSERT INTO @DataTable (Deal, AdvanceDate, PROV, DealPurpose, RateType, BEACON, LTV, TDS, GDS, InsuranceType, PrincipalBalance, OccupancyType, AccountStatus, Closed_Date, DelinquencyBucket) VALUES (7990, '2016-02-19', 'ON', 'Refinance External', 'ARM', 757, 71.43, 33.05, 24.43, 'Conv', 483766.91, 'Owner-Occupied', 'Open', '1900-01-00', 'Current');</v>
      </c>
    </row>
    <row r="7992" spans="1:16" x14ac:dyDescent="0.35">
      <c r="A7992" s="19">
        <v>7991</v>
      </c>
      <c r="B7992" s="18">
        <v>41802</v>
      </c>
      <c r="C7992" s="19" t="s">
        <v>51</v>
      </c>
      <c r="D7992" s="19" t="s">
        <v>61</v>
      </c>
      <c r="E7992" s="19" t="s">
        <v>53</v>
      </c>
      <c r="F7992" s="19">
        <v>788</v>
      </c>
      <c r="G7992" s="19">
        <v>80</v>
      </c>
      <c r="H7992" s="19">
        <v>12.85</v>
      </c>
      <c r="I7992" s="19">
        <v>12.24</v>
      </c>
      <c r="J7992" s="19" t="s">
        <v>54</v>
      </c>
      <c r="K7992" s="20">
        <v>268042.07</v>
      </c>
      <c r="L7992" s="20" t="s">
        <v>55</v>
      </c>
      <c r="M7992" s="20" t="s">
        <v>83</v>
      </c>
      <c r="N7992" s="26"/>
      <c r="O7992" s="20" t="s">
        <v>56</v>
      </c>
      <c r="P7992" t="str">
        <f t="shared" si="124"/>
        <v>INSERT INTO @DataTable (Deal, AdvanceDate, PROV, DealPurpose, RateType, BEACON, LTV, TDS, GDS, InsuranceType, PrincipalBalance, OccupancyType, AccountStatus, Closed_Date, DelinquencyBucket) VALUES (7991, '2014-06-12', 'AB', 'Purchase', 'Fixed', 788, 80, 12.85, 12.24, 'Conv', 268042.07, 'Owner-Occupied', 'Open', '1900-01-00', 'Current');</v>
      </c>
    </row>
    <row r="7993" spans="1:16" x14ac:dyDescent="0.35">
      <c r="A7993" s="22">
        <v>7992</v>
      </c>
      <c r="B7993" s="21">
        <v>41820</v>
      </c>
      <c r="C7993" s="22" t="s">
        <v>57</v>
      </c>
      <c r="D7993" s="22" t="s">
        <v>52</v>
      </c>
      <c r="E7993" s="22" t="s">
        <v>53</v>
      </c>
      <c r="F7993" s="22">
        <v>684</v>
      </c>
      <c r="G7993" s="22">
        <v>80</v>
      </c>
      <c r="H7993" s="22">
        <v>36.85</v>
      </c>
      <c r="I7993" s="22">
        <v>15.93</v>
      </c>
      <c r="J7993" s="22" t="s">
        <v>54</v>
      </c>
      <c r="K7993" s="23">
        <v>142028.31</v>
      </c>
      <c r="L7993" s="23" t="s">
        <v>55</v>
      </c>
      <c r="M7993" s="23" t="s">
        <v>83</v>
      </c>
      <c r="N7993" s="27"/>
      <c r="O7993" s="23" t="s">
        <v>56</v>
      </c>
      <c r="P7993" t="str">
        <f t="shared" si="124"/>
        <v>INSERT INTO @DataTable (Deal, AdvanceDate, PROV, DealPurpose, RateType, BEACON, LTV, TDS, GDS, InsuranceType, PrincipalBalance, OccupancyType, AccountStatus, Closed_Date, DelinquencyBucket) VALUES (7992, '2014-06-30', 'ON', 'Refinance External', 'Fixed', 684, 80, 36.85, 15.93, 'Conv', 142028.31, 'Owner-Occupied', 'Open', '1900-01-00', 'Current');</v>
      </c>
    </row>
    <row r="7994" spans="1:16" x14ac:dyDescent="0.35">
      <c r="A7994" s="19">
        <v>7993</v>
      </c>
      <c r="B7994" s="18">
        <v>41628</v>
      </c>
      <c r="C7994" s="19" t="s">
        <v>57</v>
      </c>
      <c r="D7994" s="19" t="s">
        <v>61</v>
      </c>
      <c r="E7994" s="19" t="s">
        <v>40</v>
      </c>
      <c r="F7994" s="19">
        <v>698</v>
      </c>
      <c r="G7994" s="19">
        <v>95</v>
      </c>
      <c r="H7994" s="19">
        <v>35.54</v>
      </c>
      <c r="I7994" s="19">
        <v>25.08</v>
      </c>
      <c r="J7994" s="19" t="s">
        <v>60</v>
      </c>
      <c r="K7994" s="20">
        <v>200503.08</v>
      </c>
      <c r="L7994" s="20" t="s">
        <v>55</v>
      </c>
      <c r="M7994" s="20" t="s">
        <v>83</v>
      </c>
      <c r="N7994" s="26"/>
      <c r="O7994" s="20" t="s">
        <v>69</v>
      </c>
      <c r="P7994" t="str">
        <f t="shared" si="124"/>
        <v>INSERT INTO @DataTable (Deal, AdvanceDate, PROV, DealPurpose, RateType, BEACON, LTV, TDS, GDS, InsuranceType, PrincipalBalance, OccupancyType, AccountStatus, Closed_Date, DelinquencyBucket) VALUES (7993, '2013-12-20', 'ON', 'Purchase', 'ARM', 698, 95, 35.54, 25.08, 'HiRatio', 200503.08, 'Owner-Occupied', 'Open', '1900-01-00', '0-29');</v>
      </c>
    </row>
    <row r="7995" spans="1:16" x14ac:dyDescent="0.35">
      <c r="A7995" s="22">
        <v>7994</v>
      </c>
      <c r="B7995" s="21">
        <v>41544</v>
      </c>
      <c r="C7995" s="22" t="s">
        <v>51</v>
      </c>
      <c r="D7995" s="22" t="s">
        <v>61</v>
      </c>
      <c r="E7995" s="22" t="s">
        <v>53</v>
      </c>
      <c r="F7995" s="22">
        <v>767</v>
      </c>
      <c r="G7995" s="22">
        <v>90</v>
      </c>
      <c r="H7995" s="22">
        <v>25.35</v>
      </c>
      <c r="I7995" s="22">
        <v>16.579999999999998</v>
      </c>
      <c r="J7995" s="22" t="s">
        <v>60</v>
      </c>
      <c r="K7995" s="23">
        <v>134850.35999999999</v>
      </c>
      <c r="L7995" s="23" t="s">
        <v>55</v>
      </c>
      <c r="M7995" s="23" t="s">
        <v>83</v>
      </c>
      <c r="N7995" s="27"/>
      <c r="O7995" s="23" t="s">
        <v>56</v>
      </c>
      <c r="P7995" t="str">
        <f t="shared" si="124"/>
        <v>INSERT INTO @DataTable (Deal, AdvanceDate, PROV, DealPurpose, RateType, BEACON, LTV, TDS, GDS, InsuranceType, PrincipalBalance, OccupancyType, AccountStatus, Closed_Date, DelinquencyBucket) VALUES (7994, '2013-09-27', 'AB', 'Purchase', 'Fixed', 767, 90, 25.35, 16.58, 'HiRatio', 134850.36, 'Owner-Occupied', 'Open', '1900-01-00', 'Current');</v>
      </c>
    </row>
    <row r="7996" spans="1:16" x14ac:dyDescent="0.35">
      <c r="A7996" s="19">
        <v>7995</v>
      </c>
      <c r="B7996" s="18">
        <v>41432</v>
      </c>
      <c r="C7996" s="19" t="s">
        <v>58</v>
      </c>
      <c r="D7996" s="19" t="s">
        <v>61</v>
      </c>
      <c r="E7996" s="19" t="s">
        <v>53</v>
      </c>
      <c r="F7996" s="19">
        <v>730</v>
      </c>
      <c r="G7996" s="19">
        <v>90</v>
      </c>
      <c r="H7996" s="19">
        <v>40.25</v>
      </c>
      <c r="I7996" s="19">
        <v>28.31</v>
      </c>
      <c r="J7996" s="19" t="s">
        <v>60</v>
      </c>
      <c r="K7996" s="20">
        <v>612938.69999999995</v>
      </c>
      <c r="L7996" s="20" t="s">
        <v>55</v>
      </c>
      <c r="M7996" s="20" t="s">
        <v>83</v>
      </c>
      <c r="N7996" s="26"/>
      <c r="O7996" s="20" t="s">
        <v>56</v>
      </c>
      <c r="P7996" t="str">
        <f t="shared" si="124"/>
        <v>INSERT INTO @DataTable (Deal, AdvanceDate, PROV, DealPurpose, RateType, BEACON, LTV, TDS, GDS, InsuranceType, PrincipalBalance, OccupancyType, AccountStatus, Closed_Date, DelinquencyBucket) VALUES (7995, '2013-06-07', 'BC', 'Purchase', 'Fixed', 730, 90, 40.25, 28.31, 'HiRatio', 612938.7, 'Owner-Occupied', 'Open', '1900-01-00', 'Current');</v>
      </c>
    </row>
    <row r="7997" spans="1:16" x14ac:dyDescent="0.35">
      <c r="A7997" s="22">
        <v>7996</v>
      </c>
      <c r="B7997" s="21">
        <v>41691</v>
      </c>
      <c r="C7997" s="22" t="s">
        <v>57</v>
      </c>
      <c r="D7997" s="22" t="s">
        <v>61</v>
      </c>
      <c r="E7997" s="22" t="s">
        <v>40</v>
      </c>
      <c r="F7997" s="22">
        <v>752</v>
      </c>
      <c r="G7997" s="22">
        <v>69.88</v>
      </c>
      <c r="H7997" s="22">
        <v>31.23</v>
      </c>
      <c r="I7997" s="22">
        <v>12.64</v>
      </c>
      <c r="J7997" s="22" t="s">
        <v>54</v>
      </c>
      <c r="K7997" s="23">
        <v>0</v>
      </c>
      <c r="L7997" s="23" t="s">
        <v>55</v>
      </c>
      <c r="M7997" s="23" t="s">
        <v>84</v>
      </c>
      <c r="N7997" s="27">
        <v>42170</v>
      </c>
      <c r="O7997" s="23" t="s">
        <v>56</v>
      </c>
      <c r="P7997" t="str">
        <f t="shared" si="124"/>
        <v>INSERT INTO @DataTable (Deal, AdvanceDate, PROV, DealPurpose, RateType, BEACON, LTV, TDS, GDS, InsuranceType, PrincipalBalance, OccupancyType, AccountStatus, Closed_Date, DelinquencyBucket) VALUES (7996, '2014-02-21', 'ON', 'Purchase', 'ARM', 752, 69.88, 31.23, 12.64, 'Conv', 0, 'Owner-Occupied', 'Closed', '2015-06-15', 'Current');</v>
      </c>
    </row>
    <row r="7998" spans="1:16" x14ac:dyDescent="0.35">
      <c r="A7998" s="19">
        <v>7997</v>
      </c>
      <c r="B7998" s="18">
        <v>42114</v>
      </c>
      <c r="C7998" s="19" t="s">
        <v>57</v>
      </c>
      <c r="D7998" s="19" t="s">
        <v>61</v>
      </c>
      <c r="E7998" s="19" t="s">
        <v>40</v>
      </c>
      <c r="F7998" s="19">
        <v>706</v>
      </c>
      <c r="G7998" s="19">
        <v>95</v>
      </c>
      <c r="H7998" s="19">
        <v>34.229999999999997</v>
      </c>
      <c r="I7998" s="19">
        <v>26.14</v>
      </c>
      <c r="J7998" s="19" t="s">
        <v>60</v>
      </c>
      <c r="K7998" s="20">
        <v>667051.41</v>
      </c>
      <c r="L7998" s="20" t="s">
        <v>55</v>
      </c>
      <c r="M7998" s="20" t="s">
        <v>83</v>
      </c>
      <c r="N7998" s="26"/>
      <c r="O7998" s="20" t="s">
        <v>56</v>
      </c>
      <c r="P7998" t="str">
        <f t="shared" si="124"/>
        <v>INSERT INTO @DataTable (Deal, AdvanceDate, PROV, DealPurpose, RateType, BEACON, LTV, TDS, GDS, InsuranceType, PrincipalBalance, OccupancyType, AccountStatus, Closed_Date, DelinquencyBucket) VALUES (7997, '2015-04-20', 'ON', 'Purchase', 'ARM', 706, 95, 34.23, 26.14, 'HiRatio', 667051.41, 'Owner-Occupied', 'Open', '1900-01-00', 'Current');</v>
      </c>
    </row>
    <row r="7999" spans="1:16" x14ac:dyDescent="0.35">
      <c r="A7999" s="22">
        <v>7998</v>
      </c>
      <c r="B7999" s="21">
        <v>42314</v>
      </c>
      <c r="C7999" s="22" t="s">
        <v>57</v>
      </c>
      <c r="D7999" s="22" t="s">
        <v>52</v>
      </c>
      <c r="E7999" s="22" t="s">
        <v>40</v>
      </c>
      <c r="F7999" s="22">
        <v>650</v>
      </c>
      <c r="G7999" s="22">
        <v>56.2</v>
      </c>
      <c r="H7999" s="22">
        <v>27.46</v>
      </c>
      <c r="I7999" s="22">
        <v>27.33</v>
      </c>
      <c r="J7999" s="22" t="s">
        <v>54</v>
      </c>
      <c r="K7999" s="23">
        <v>416428.82</v>
      </c>
      <c r="L7999" s="23" t="s">
        <v>55</v>
      </c>
      <c r="M7999" s="23" t="s">
        <v>83</v>
      </c>
      <c r="N7999" s="27"/>
      <c r="O7999" s="23" t="s">
        <v>56</v>
      </c>
      <c r="P7999" t="str">
        <f t="shared" si="124"/>
        <v>INSERT INTO @DataTable (Deal, AdvanceDate, PROV, DealPurpose, RateType, BEACON, LTV, TDS, GDS, InsuranceType, PrincipalBalance, OccupancyType, AccountStatus, Closed_Date, DelinquencyBucket) VALUES (7998, '2015-11-06', 'ON', 'Refinance External', 'ARM', 650, 56.2, 27.46, 27.33, 'Conv', 416428.82, 'Owner-Occupied', 'Open', '1900-01-00', 'Current');</v>
      </c>
    </row>
    <row r="8000" spans="1:16" x14ac:dyDescent="0.35">
      <c r="A8000" s="19">
        <v>7999</v>
      </c>
      <c r="B8000" s="18">
        <v>42110</v>
      </c>
      <c r="C8000" s="19" t="s">
        <v>58</v>
      </c>
      <c r="D8000" s="19" t="s">
        <v>52</v>
      </c>
      <c r="E8000" s="19" t="s">
        <v>40</v>
      </c>
      <c r="F8000" s="19">
        <v>816</v>
      </c>
      <c r="G8000" s="19">
        <v>75</v>
      </c>
      <c r="H8000" s="19">
        <v>20.49</v>
      </c>
      <c r="I8000" s="19">
        <v>17.57</v>
      </c>
      <c r="J8000" s="19" t="s">
        <v>54</v>
      </c>
      <c r="K8000" s="20">
        <v>157766.07</v>
      </c>
      <c r="L8000" s="20" t="s">
        <v>55</v>
      </c>
      <c r="M8000" s="20" t="s">
        <v>83</v>
      </c>
      <c r="N8000" s="26"/>
      <c r="O8000" s="20" t="s">
        <v>56</v>
      </c>
      <c r="P8000" t="str">
        <f t="shared" si="124"/>
        <v>INSERT INTO @DataTable (Deal, AdvanceDate, PROV, DealPurpose, RateType, BEACON, LTV, TDS, GDS, InsuranceType, PrincipalBalance, OccupancyType, AccountStatus, Closed_Date, DelinquencyBucket) VALUES (7999, '2015-04-16', 'BC', 'Refinance External', 'ARM', 816, 75, 20.49, 17.57, 'Conv', 157766.07, 'Owner-Occupied', 'Open', '1900-01-00', 'Current');</v>
      </c>
    </row>
    <row r="8001" spans="1:16" x14ac:dyDescent="0.35">
      <c r="A8001" s="22">
        <v>8000</v>
      </c>
      <c r="B8001" s="21">
        <v>41060</v>
      </c>
      <c r="C8001" s="22" t="s">
        <v>57</v>
      </c>
      <c r="D8001" s="22" t="s">
        <v>61</v>
      </c>
      <c r="E8001" s="22" t="s">
        <v>53</v>
      </c>
      <c r="F8001" s="22">
        <v>632</v>
      </c>
      <c r="G8001" s="22">
        <v>94.99</v>
      </c>
      <c r="H8001" s="22">
        <v>28.53</v>
      </c>
      <c r="I8001" s="22">
        <v>10.84</v>
      </c>
      <c r="J8001" s="22" t="s">
        <v>60</v>
      </c>
      <c r="K8001" s="23">
        <v>0</v>
      </c>
      <c r="L8001" s="23" t="s">
        <v>55</v>
      </c>
      <c r="M8001" s="23" t="s">
        <v>84</v>
      </c>
      <c r="N8001" s="27">
        <v>41786</v>
      </c>
      <c r="O8001" s="23" t="s">
        <v>56</v>
      </c>
      <c r="P8001" t="str">
        <f t="shared" si="124"/>
        <v>INSERT INTO @DataTable (Deal, AdvanceDate, PROV, DealPurpose, RateType, BEACON, LTV, TDS, GDS, InsuranceType, PrincipalBalance, OccupancyType, AccountStatus, Closed_Date, DelinquencyBucket) VALUES (8000, '2012-05-31', 'ON', 'Purchase', 'Fixed', 632, 94.99, 28.53, 10.84, 'HiRatio', 0, 'Owner-Occupied', 'Closed', '2014-05-27', 'Current');</v>
      </c>
    </row>
    <row r="8002" spans="1:16" x14ac:dyDescent="0.35">
      <c r="A8002" s="19">
        <v>8001</v>
      </c>
      <c r="B8002" s="18">
        <v>42027</v>
      </c>
      <c r="C8002" s="19" t="s">
        <v>63</v>
      </c>
      <c r="D8002" s="19" t="s">
        <v>61</v>
      </c>
      <c r="E8002" s="19" t="s">
        <v>53</v>
      </c>
      <c r="F8002" s="19">
        <v>709</v>
      </c>
      <c r="G8002" s="19">
        <v>94.98</v>
      </c>
      <c r="H8002" s="19">
        <v>41.54</v>
      </c>
      <c r="I8002" s="19">
        <v>34.46</v>
      </c>
      <c r="J8002" s="19" t="s">
        <v>60</v>
      </c>
      <c r="K8002" s="20">
        <v>272338.58</v>
      </c>
      <c r="L8002" s="20" t="s">
        <v>55</v>
      </c>
      <c r="M8002" s="20" t="s">
        <v>83</v>
      </c>
      <c r="N8002" s="26"/>
      <c r="O8002" s="20" t="s">
        <v>56</v>
      </c>
      <c r="P8002" t="str">
        <f t="shared" si="124"/>
        <v>INSERT INTO @DataTable (Deal, AdvanceDate, PROV, DealPurpose, RateType, BEACON, LTV, TDS, GDS, InsuranceType, PrincipalBalance, OccupancyType, AccountStatus, Closed_Date, DelinquencyBucket) VALUES (8001, '2015-01-23', 'SK', 'Purchase', 'Fixed', 709, 94.98, 41.54, 34.46, 'HiRatio', 272338.58, 'Owner-Occupied', 'Open', '1900-01-00', 'Current');</v>
      </c>
    </row>
    <row r="8003" spans="1:16" x14ac:dyDescent="0.35">
      <c r="A8003" s="22">
        <v>8002</v>
      </c>
      <c r="B8003" s="21">
        <v>41828</v>
      </c>
      <c r="C8003" s="22" t="s">
        <v>51</v>
      </c>
      <c r="D8003" s="22" t="s">
        <v>61</v>
      </c>
      <c r="E8003" s="22" t="s">
        <v>53</v>
      </c>
      <c r="F8003" s="22">
        <v>703</v>
      </c>
      <c r="G8003" s="22">
        <v>95</v>
      </c>
      <c r="H8003" s="22">
        <v>41.05</v>
      </c>
      <c r="I8003" s="22">
        <v>13.33</v>
      </c>
      <c r="J8003" s="22" t="s">
        <v>60</v>
      </c>
      <c r="K8003" s="23">
        <v>0</v>
      </c>
      <c r="L8003" s="23" t="s">
        <v>55</v>
      </c>
      <c r="M8003" s="23" t="s">
        <v>84</v>
      </c>
      <c r="N8003" s="27">
        <v>42765</v>
      </c>
      <c r="O8003" s="23" t="s">
        <v>56</v>
      </c>
      <c r="P8003" t="str">
        <f t="shared" ref="P8003:P8066" si="125">"INSERT INTO @DataTable (Deal, AdvanceDate, PROV, DealPurpose, RateType, BEACON, LTV, TDS, GDS, InsuranceType, PrincipalBalance, OccupancyType, AccountStatus, Closed_Date, DelinquencyBucket) VALUES (" &amp; A8003 &amp; ", " &amp; "'" &amp; TEXT(B8003, "yyyy-mm-dd") &amp; "', '" &amp; C8003 &amp; "', '" &amp; D8003 &amp; "', '" &amp; E8003 &amp; "', " &amp; F8003 &amp; ", " &amp; G8003 &amp; ", " &amp; H8003 &amp; ", " &amp; I8003 &amp; ", '" &amp; J8003 &amp; "', " &amp; K8003 &amp; ", '" &amp; L8003 &amp; "', '" &amp; M8003 &amp; "', '" &amp;TEXT(N8003, "yyyy-mm-dd") &amp; "', '" &amp; O8003 &amp; "');"</f>
        <v>INSERT INTO @DataTable (Deal, AdvanceDate, PROV, DealPurpose, RateType, BEACON, LTV, TDS, GDS, InsuranceType, PrincipalBalance, OccupancyType, AccountStatus, Closed_Date, DelinquencyBucket) VALUES (8002, '2014-07-08', 'AB', 'Purchase', 'Fixed', 703, 95, 41.05, 13.33, 'HiRatio', 0, 'Owner-Occupied', 'Closed', '2017-01-30', 'Current');</v>
      </c>
    </row>
    <row r="8004" spans="1:16" x14ac:dyDescent="0.35">
      <c r="A8004" s="19">
        <v>8003</v>
      </c>
      <c r="B8004" s="18">
        <v>42521</v>
      </c>
      <c r="C8004" s="19" t="s">
        <v>57</v>
      </c>
      <c r="D8004" s="19" t="s">
        <v>61</v>
      </c>
      <c r="E8004" s="19" t="s">
        <v>53</v>
      </c>
      <c r="F8004" s="19">
        <v>749</v>
      </c>
      <c r="G8004" s="19">
        <v>92.34</v>
      </c>
      <c r="H8004" s="19">
        <v>39.46</v>
      </c>
      <c r="I8004" s="19">
        <v>36.07</v>
      </c>
      <c r="J8004" s="19" t="s">
        <v>60</v>
      </c>
      <c r="K8004" s="20">
        <v>722101.42</v>
      </c>
      <c r="L8004" s="20" t="s">
        <v>55</v>
      </c>
      <c r="M8004" s="20" t="s">
        <v>83</v>
      </c>
      <c r="N8004" s="26"/>
      <c r="O8004" s="20" t="s">
        <v>56</v>
      </c>
      <c r="P8004" t="str">
        <f t="shared" si="125"/>
        <v>INSERT INTO @DataTable (Deal, AdvanceDate, PROV, DealPurpose, RateType, BEACON, LTV, TDS, GDS, InsuranceType, PrincipalBalance, OccupancyType, AccountStatus, Closed_Date, DelinquencyBucket) VALUES (8003, '2016-05-31', 'ON', 'Purchase', 'Fixed', 749, 92.34, 39.46, 36.07, 'HiRatio', 722101.42, 'Owner-Occupied', 'Open', '1900-01-00', 'Current');</v>
      </c>
    </row>
    <row r="8005" spans="1:16" x14ac:dyDescent="0.35">
      <c r="A8005" s="22">
        <v>8004</v>
      </c>
      <c r="B8005" s="21">
        <v>41082</v>
      </c>
      <c r="C8005" s="22" t="s">
        <v>51</v>
      </c>
      <c r="D8005" s="22" t="s">
        <v>61</v>
      </c>
      <c r="E8005" s="22" t="s">
        <v>53</v>
      </c>
      <c r="F8005" s="22">
        <v>702</v>
      </c>
      <c r="G8005" s="22">
        <v>91.75</v>
      </c>
      <c r="H8005" s="22">
        <v>39.299999999999997</v>
      </c>
      <c r="I8005" s="22">
        <v>29.3</v>
      </c>
      <c r="J8005" s="22" t="s">
        <v>60</v>
      </c>
      <c r="K8005" s="23">
        <v>251551.52</v>
      </c>
      <c r="L8005" s="23" t="s">
        <v>55</v>
      </c>
      <c r="M8005" s="23" t="s">
        <v>83</v>
      </c>
      <c r="N8005" s="27"/>
      <c r="O8005" s="23" t="s">
        <v>56</v>
      </c>
      <c r="P8005" t="str">
        <f t="shared" si="125"/>
        <v>INSERT INTO @DataTable (Deal, AdvanceDate, PROV, DealPurpose, RateType, BEACON, LTV, TDS, GDS, InsuranceType, PrincipalBalance, OccupancyType, AccountStatus, Closed_Date, DelinquencyBucket) VALUES (8004, '2012-06-22', 'AB', 'Purchase', 'Fixed', 702, 91.75, 39.3, 29.3, 'HiRatio', 251551.52, 'Owner-Occupied', 'Open', '1900-01-00', 'Current');</v>
      </c>
    </row>
    <row r="8006" spans="1:16" x14ac:dyDescent="0.35">
      <c r="A8006" s="19">
        <v>8005</v>
      </c>
      <c r="B8006" s="18">
        <v>42185</v>
      </c>
      <c r="C8006" s="19" t="s">
        <v>58</v>
      </c>
      <c r="D8006" s="19" t="s">
        <v>61</v>
      </c>
      <c r="E8006" s="19" t="s">
        <v>53</v>
      </c>
      <c r="F8006" s="19">
        <v>730</v>
      </c>
      <c r="G8006" s="19">
        <v>80</v>
      </c>
      <c r="H8006" s="19">
        <v>41.38</v>
      </c>
      <c r="I8006" s="19">
        <v>27.28</v>
      </c>
      <c r="J8006" s="19" t="s">
        <v>54</v>
      </c>
      <c r="K8006" s="20">
        <v>597655.26</v>
      </c>
      <c r="L8006" s="20" t="s">
        <v>55</v>
      </c>
      <c r="M8006" s="20" t="s">
        <v>83</v>
      </c>
      <c r="N8006" s="26"/>
      <c r="O8006" s="20" t="s">
        <v>56</v>
      </c>
      <c r="P8006" t="str">
        <f t="shared" si="125"/>
        <v>INSERT INTO @DataTable (Deal, AdvanceDate, PROV, DealPurpose, RateType, BEACON, LTV, TDS, GDS, InsuranceType, PrincipalBalance, OccupancyType, AccountStatus, Closed_Date, DelinquencyBucket) VALUES (8005, '2015-06-30', 'BC', 'Purchase', 'Fixed', 730, 80, 41.38, 27.28, 'Conv', 597655.26, 'Owner-Occupied', 'Open', '1900-01-00', 'Current');</v>
      </c>
    </row>
    <row r="8007" spans="1:16" x14ac:dyDescent="0.35">
      <c r="A8007" s="22">
        <v>8006</v>
      </c>
      <c r="B8007" s="21">
        <v>42327</v>
      </c>
      <c r="C8007" s="22" t="s">
        <v>51</v>
      </c>
      <c r="D8007" s="22" t="s">
        <v>59</v>
      </c>
      <c r="E8007" s="22" t="s">
        <v>53</v>
      </c>
      <c r="F8007" s="22">
        <v>732</v>
      </c>
      <c r="G8007" s="22">
        <v>79.84</v>
      </c>
      <c r="H8007" s="22">
        <v>26.16</v>
      </c>
      <c r="I8007" s="22">
        <v>25.54</v>
      </c>
      <c r="J8007" s="22" t="s">
        <v>54</v>
      </c>
      <c r="K8007" s="23">
        <v>226804.57</v>
      </c>
      <c r="L8007" s="23" t="s">
        <v>55</v>
      </c>
      <c r="M8007" s="23" t="s">
        <v>83</v>
      </c>
      <c r="N8007" s="27"/>
      <c r="O8007" s="23" t="s">
        <v>56</v>
      </c>
      <c r="P8007" t="str">
        <f t="shared" si="125"/>
        <v>INSERT INTO @DataTable (Deal, AdvanceDate, PROV, DealPurpose, RateType, BEACON, LTV, TDS, GDS, InsuranceType, PrincipalBalance, OccupancyType, AccountStatus, Closed_Date, DelinquencyBucket) VALUES (8006, '2015-11-19', 'AB', 'Transfer', 'Fixed', 732, 79.84, 26.16, 25.54, 'Conv', 226804.57, 'Owner-Occupied', 'Open', '1900-01-00', 'Current');</v>
      </c>
    </row>
    <row r="8008" spans="1:16" x14ac:dyDescent="0.35">
      <c r="A8008" s="19">
        <v>8007</v>
      </c>
      <c r="B8008" s="18">
        <v>41089</v>
      </c>
      <c r="C8008" s="19" t="s">
        <v>57</v>
      </c>
      <c r="D8008" s="19" t="s">
        <v>61</v>
      </c>
      <c r="E8008" s="19" t="s">
        <v>53</v>
      </c>
      <c r="F8008" s="19">
        <v>787</v>
      </c>
      <c r="G8008" s="19">
        <v>80</v>
      </c>
      <c r="H8008" s="19">
        <v>38.950000000000003</v>
      </c>
      <c r="I8008" s="19">
        <v>13.03</v>
      </c>
      <c r="J8008" s="19" t="s">
        <v>54</v>
      </c>
      <c r="K8008" s="20">
        <v>106602.42</v>
      </c>
      <c r="L8008" s="20" t="s">
        <v>62</v>
      </c>
      <c r="M8008" s="20" t="s">
        <v>83</v>
      </c>
      <c r="N8008" s="26"/>
      <c r="O8008" s="20" t="s">
        <v>56</v>
      </c>
      <c r="P8008" t="str">
        <f t="shared" si="125"/>
        <v>INSERT INTO @DataTable (Deal, AdvanceDate, PROV, DealPurpose, RateType, BEACON, LTV, TDS, GDS, InsuranceType, PrincipalBalance, OccupancyType, AccountStatus, Closed_Date, DelinquencyBucket) VALUES (8007, '2012-06-29', 'ON', 'Purchase', 'Fixed', 787, 80, 38.95, 13.03, 'Conv', 106602.42, 'Rental', 'Open', '1900-01-00', 'Current');</v>
      </c>
    </row>
    <row r="8009" spans="1:16" x14ac:dyDescent="0.35">
      <c r="A8009" s="22">
        <v>8008</v>
      </c>
      <c r="B8009" s="21">
        <v>41136</v>
      </c>
      <c r="C8009" s="22" t="s">
        <v>51</v>
      </c>
      <c r="D8009" s="22" t="s">
        <v>61</v>
      </c>
      <c r="E8009" s="22" t="s">
        <v>53</v>
      </c>
      <c r="F8009" s="22">
        <v>704</v>
      </c>
      <c r="G8009" s="22">
        <v>95</v>
      </c>
      <c r="H8009" s="22">
        <v>30.02</v>
      </c>
      <c r="I8009" s="22">
        <v>21.85</v>
      </c>
      <c r="J8009" s="22" t="s">
        <v>60</v>
      </c>
      <c r="K8009" s="23">
        <v>430258.69</v>
      </c>
      <c r="L8009" s="23" t="s">
        <v>55</v>
      </c>
      <c r="M8009" s="23" t="s">
        <v>83</v>
      </c>
      <c r="N8009" s="27"/>
      <c r="O8009" s="23" t="s">
        <v>56</v>
      </c>
      <c r="P8009" t="str">
        <f t="shared" si="125"/>
        <v>INSERT INTO @DataTable (Deal, AdvanceDate, PROV, DealPurpose, RateType, BEACON, LTV, TDS, GDS, InsuranceType, PrincipalBalance, OccupancyType, AccountStatus, Closed_Date, DelinquencyBucket) VALUES (8008, '2012-08-15', 'AB', 'Purchase', 'Fixed', 704, 95, 30.02, 21.85, 'HiRatio', 430258.69, 'Owner-Occupied', 'Open', '1900-01-00', 'Current');</v>
      </c>
    </row>
    <row r="8010" spans="1:16" x14ac:dyDescent="0.35">
      <c r="A8010" s="19">
        <v>8009</v>
      </c>
      <c r="B8010" s="18">
        <v>42417</v>
      </c>
      <c r="C8010" s="19" t="s">
        <v>57</v>
      </c>
      <c r="D8010" s="19" t="s">
        <v>59</v>
      </c>
      <c r="E8010" s="19" t="s">
        <v>53</v>
      </c>
      <c r="F8010" s="19">
        <v>798</v>
      </c>
      <c r="G8010" s="19">
        <v>63.55</v>
      </c>
      <c r="H8010" s="19">
        <v>37.020000000000003</v>
      </c>
      <c r="I8010" s="19">
        <v>32.520000000000003</v>
      </c>
      <c r="J8010" s="19" t="s">
        <v>54</v>
      </c>
      <c r="K8010" s="20">
        <v>314985.96000000002</v>
      </c>
      <c r="L8010" s="20" t="s">
        <v>55</v>
      </c>
      <c r="M8010" s="20" t="s">
        <v>83</v>
      </c>
      <c r="N8010" s="26"/>
      <c r="O8010" s="20" t="s">
        <v>56</v>
      </c>
      <c r="P8010" t="str">
        <f t="shared" si="125"/>
        <v>INSERT INTO @DataTable (Deal, AdvanceDate, PROV, DealPurpose, RateType, BEACON, LTV, TDS, GDS, InsuranceType, PrincipalBalance, OccupancyType, AccountStatus, Closed_Date, DelinquencyBucket) VALUES (8009, '2016-02-17', 'ON', 'Transfer', 'Fixed', 798, 63.55, 37.02, 32.52, 'Conv', 314985.96, 'Owner-Occupied', 'Open', '1900-01-00', 'Current');</v>
      </c>
    </row>
    <row r="8011" spans="1:16" x14ac:dyDescent="0.35">
      <c r="A8011" s="22">
        <v>8010</v>
      </c>
      <c r="B8011" s="21">
        <v>41093</v>
      </c>
      <c r="C8011" s="22" t="s">
        <v>51</v>
      </c>
      <c r="D8011" s="22" t="s">
        <v>61</v>
      </c>
      <c r="E8011" s="22" t="s">
        <v>53</v>
      </c>
      <c r="F8011" s="22">
        <v>795</v>
      </c>
      <c r="G8011" s="22">
        <v>80</v>
      </c>
      <c r="H8011" s="22">
        <v>29.47</v>
      </c>
      <c r="I8011" s="22">
        <v>14.21</v>
      </c>
      <c r="J8011" s="22" t="s">
        <v>54</v>
      </c>
      <c r="K8011" s="23">
        <v>140032.51999999999</v>
      </c>
      <c r="L8011" s="23" t="s">
        <v>55</v>
      </c>
      <c r="M8011" s="23" t="s">
        <v>83</v>
      </c>
      <c r="N8011" s="27"/>
      <c r="O8011" s="23" t="s">
        <v>56</v>
      </c>
      <c r="P8011" t="str">
        <f t="shared" si="125"/>
        <v>INSERT INTO @DataTable (Deal, AdvanceDate, PROV, DealPurpose, RateType, BEACON, LTV, TDS, GDS, InsuranceType, PrincipalBalance, OccupancyType, AccountStatus, Closed_Date, DelinquencyBucket) VALUES (8010, '2012-07-03', 'AB', 'Purchase', 'Fixed', 795, 80, 29.47, 14.21, 'Conv', 140032.52, 'Owner-Occupied', 'Open', '1900-01-00', 'Current');</v>
      </c>
    </row>
    <row r="8012" spans="1:16" x14ac:dyDescent="0.35">
      <c r="A8012" s="19">
        <v>8011</v>
      </c>
      <c r="B8012" s="18">
        <v>42334</v>
      </c>
      <c r="C8012" s="19" t="s">
        <v>63</v>
      </c>
      <c r="D8012" s="19" t="s">
        <v>61</v>
      </c>
      <c r="E8012" s="19" t="s">
        <v>53</v>
      </c>
      <c r="F8012" s="19">
        <v>764</v>
      </c>
      <c r="G8012" s="19">
        <v>95</v>
      </c>
      <c r="H8012" s="19">
        <v>43.13</v>
      </c>
      <c r="I8012" s="19">
        <v>28.93</v>
      </c>
      <c r="J8012" s="19" t="s">
        <v>60</v>
      </c>
      <c r="K8012" s="20">
        <v>399398.58</v>
      </c>
      <c r="L8012" s="20" t="s">
        <v>55</v>
      </c>
      <c r="M8012" s="20" t="s">
        <v>83</v>
      </c>
      <c r="N8012" s="26"/>
      <c r="O8012" s="20" t="s">
        <v>56</v>
      </c>
      <c r="P8012" t="str">
        <f t="shared" si="125"/>
        <v>INSERT INTO @DataTable (Deal, AdvanceDate, PROV, DealPurpose, RateType, BEACON, LTV, TDS, GDS, InsuranceType, PrincipalBalance, OccupancyType, AccountStatus, Closed_Date, DelinquencyBucket) VALUES (8011, '2015-11-26', 'SK', 'Purchase', 'Fixed', 764, 95, 43.13, 28.93, 'HiRatio', 399398.58, 'Owner-Occupied', 'Open', '1900-01-00', 'Current');</v>
      </c>
    </row>
    <row r="8013" spans="1:16" x14ac:dyDescent="0.35">
      <c r="A8013" s="22">
        <v>8012</v>
      </c>
      <c r="B8013" s="21">
        <v>41046</v>
      </c>
      <c r="C8013" s="22" t="s">
        <v>57</v>
      </c>
      <c r="D8013" s="22" t="s">
        <v>61</v>
      </c>
      <c r="E8013" s="22" t="s">
        <v>53</v>
      </c>
      <c r="F8013" s="22">
        <v>660</v>
      </c>
      <c r="G8013" s="22">
        <v>85</v>
      </c>
      <c r="H8013" s="22">
        <v>39.68</v>
      </c>
      <c r="I8013" s="22">
        <v>17.5</v>
      </c>
      <c r="J8013" s="22" t="s">
        <v>60</v>
      </c>
      <c r="K8013" s="23">
        <v>0</v>
      </c>
      <c r="L8013" s="23" t="s">
        <v>55</v>
      </c>
      <c r="M8013" s="23" t="s">
        <v>84</v>
      </c>
      <c r="N8013" s="27">
        <v>42492</v>
      </c>
      <c r="O8013" s="23" t="s">
        <v>56</v>
      </c>
      <c r="P8013" t="str">
        <f t="shared" si="125"/>
        <v>INSERT INTO @DataTable (Deal, AdvanceDate, PROV, DealPurpose, RateType, BEACON, LTV, TDS, GDS, InsuranceType, PrincipalBalance, OccupancyType, AccountStatus, Closed_Date, DelinquencyBucket) VALUES (8012, '2012-05-17', 'ON', 'Purchase', 'Fixed', 660, 85, 39.68, 17.5, 'HiRatio', 0, 'Owner-Occupied', 'Closed', '2016-05-02', 'Current');</v>
      </c>
    </row>
    <row r="8014" spans="1:16" x14ac:dyDescent="0.35">
      <c r="A8014" s="19">
        <v>8013</v>
      </c>
      <c r="B8014" s="18">
        <v>41815</v>
      </c>
      <c r="C8014" s="19" t="s">
        <v>57</v>
      </c>
      <c r="D8014" s="19" t="s">
        <v>61</v>
      </c>
      <c r="E8014" s="19" t="s">
        <v>40</v>
      </c>
      <c r="F8014" s="19">
        <v>775</v>
      </c>
      <c r="G8014" s="19">
        <v>75</v>
      </c>
      <c r="H8014" s="19">
        <v>34.619999999999997</v>
      </c>
      <c r="I8014" s="19">
        <v>7.26</v>
      </c>
      <c r="J8014" s="19" t="s">
        <v>54</v>
      </c>
      <c r="K8014" s="20">
        <v>216129.93</v>
      </c>
      <c r="L8014" s="20" t="s">
        <v>62</v>
      </c>
      <c r="M8014" s="20" t="s">
        <v>83</v>
      </c>
      <c r="N8014" s="26"/>
      <c r="O8014" s="20" t="s">
        <v>56</v>
      </c>
      <c r="P8014" t="str">
        <f t="shared" si="125"/>
        <v>INSERT INTO @DataTable (Deal, AdvanceDate, PROV, DealPurpose, RateType, BEACON, LTV, TDS, GDS, InsuranceType, PrincipalBalance, OccupancyType, AccountStatus, Closed_Date, DelinquencyBucket) VALUES (8013, '2014-06-25', 'ON', 'Purchase', 'ARM', 775, 75, 34.62, 7.26, 'Conv', 216129.93, 'Rental', 'Open', '1900-01-00', 'Current');</v>
      </c>
    </row>
    <row r="8015" spans="1:16" x14ac:dyDescent="0.35">
      <c r="A8015" s="22">
        <v>8014</v>
      </c>
      <c r="B8015" s="21">
        <v>42200</v>
      </c>
      <c r="C8015" s="22" t="s">
        <v>57</v>
      </c>
      <c r="D8015" s="22" t="s">
        <v>61</v>
      </c>
      <c r="E8015" s="22" t="s">
        <v>40</v>
      </c>
      <c r="F8015" s="22">
        <v>734</v>
      </c>
      <c r="G8015" s="22">
        <v>95</v>
      </c>
      <c r="H8015" s="22">
        <v>31.22</v>
      </c>
      <c r="I8015" s="22">
        <v>29.49</v>
      </c>
      <c r="J8015" s="22" t="s">
        <v>60</v>
      </c>
      <c r="K8015" s="23">
        <v>395157.94</v>
      </c>
      <c r="L8015" s="23" t="s">
        <v>55</v>
      </c>
      <c r="M8015" s="23" t="s">
        <v>83</v>
      </c>
      <c r="N8015" s="27"/>
      <c r="O8015" s="23" t="s">
        <v>56</v>
      </c>
      <c r="P8015" t="str">
        <f t="shared" si="125"/>
        <v>INSERT INTO @DataTable (Deal, AdvanceDate, PROV, DealPurpose, RateType, BEACON, LTV, TDS, GDS, InsuranceType, PrincipalBalance, OccupancyType, AccountStatus, Closed_Date, DelinquencyBucket) VALUES (8014, '2015-07-15', 'ON', 'Purchase', 'ARM', 734, 95, 31.22, 29.49, 'HiRatio', 395157.94, 'Owner-Occupied', 'Open', '1900-01-00', 'Current');</v>
      </c>
    </row>
    <row r="8016" spans="1:16" x14ac:dyDescent="0.35">
      <c r="A8016" s="19">
        <v>8015</v>
      </c>
      <c r="B8016" s="18">
        <v>42146</v>
      </c>
      <c r="C8016" s="19" t="s">
        <v>57</v>
      </c>
      <c r="D8016" s="19" t="s">
        <v>61</v>
      </c>
      <c r="E8016" s="19" t="s">
        <v>53</v>
      </c>
      <c r="F8016" s="19">
        <v>752</v>
      </c>
      <c r="G8016" s="19">
        <v>65.709999999999994</v>
      </c>
      <c r="H8016" s="19">
        <v>41.87</v>
      </c>
      <c r="I8016" s="19">
        <v>24.9</v>
      </c>
      <c r="J8016" s="19" t="s">
        <v>54</v>
      </c>
      <c r="K8016" s="20">
        <v>271158.88</v>
      </c>
      <c r="L8016" s="20" t="s">
        <v>55</v>
      </c>
      <c r="M8016" s="20" t="s">
        <v>83</v>
      </c>
      <c r="N8016" s="26"/>
      <c r="O8016" s="20" t="s">
        <v>56</v>
      </c>
      <c r="P8016" t="str">
        <f t="shared" si="125"/>
        <v>INSERT INTO @DataTable (Deal, AdvanceDate, PROV, DealPurpose, RateType, BEACON, LTV, TDS, GDS, InsuranceType, PrincipalBalance, OccupancyType, AccountStatus, Closed_Date, DelinquencyBucket) VALUES (8015, '2015-05-22', 'ON', 'Purchase', 'Fixed', 752, 65.71, 41.87, 24.9, 'Conv', 271158.88, 'Owner-Occupied', 'Open', '1900-01-00', 'Current');</v>
      </c>
    </row>
    <row r="8017" spans="1:16" x14ac:dyDescent="0.35">
      <c r="A8017" s="22">
        <v>8016</v>
      </c>
      <c r="B8017" s="21">
        <v>41421</v>
      </c>
      <c r="C8017" s="22" t="s">
        <v>58</v>
      </c>
      <c r="D8017" s="22" t="s">
        <v>61</v>
      </c>
      <c r="E8017" s="22" t="s">
        <v>53</v>
      </c>
      <c r="F8017" s="22">
        <v>762</v>
      </c>
      <c r="G8017" s="22">
        <v>90</v>
      </c>
      <c r="H8017" s="22">
        <v>43.4</v>
      </c>
      <c r="I8017" s="22">
        <v>14.09</v>
      </c>
      <c r="J8017" s="22" t="s">
        <v>60</v>
      </c>
      <c r="K8017" s="23">
        <v>219470.97</v>
      </c>
      <c r="L8017" s="23" t="s">
        <v>55</v>
      </c>
      <c r="M8017" s="23" t="s">
        <v>83</v>
      </c>
      <c r="N8017" s="27"/>
      <c r="O8017" s="23" t="s">
        <v>56</v>
      </c>
      <c r="P8017" t="str">
        <f t="shared" si="125"/>
        <v>INSERT INTO @DataTable (Deal, AdvanceDate, PROV, DealPurpose, RateType, BEACON, LTV, TDS, GDS, InsuranceType, PrincipalBalance, OccupancyType, AccountStatus, Closed_Date, DelinquencyBucket) VALUES (8016, '2013-05-27', 'BC', 'Purchase', 'Fixed', 762, 90, 43.4, 14.09, 'HiRatio', 219470.97, 'Owner-Occupied', 'Open', '1900-01-00', 'Current');</v>
      </c>
    </row>
    <row r="8018" spans="1:16" x14ac:dyDescent="0.35">
      <c r="A8018" s="19">
        <v>8017</v>
      </c>
      <c r="B8018" s="18">
        <v>42585</v>
      </c>
      <c r="C8018" s="19" t="s">
        <v>58</v>
      </c>
      <c r="D8018" s="19" t="s">
        <v>61</v>
      </c>
      <c r="E8018" s="19" t="s">
        <v>53</v>
      </c>
      <c r="F8018" s="19">
        <v>748</v>
      </c>
      <c r="G8018" s="19">
        <v>95</v>
      </c>
      <c r="H8018" s="19">
        <v>41.32</v>
      </c>
      <c r="I8018" s="19">
        <v>22.01</v>
      </c>
      <c r="J8018" s="19" t="s">
        <v>60</v>
      </c>
      <c r="K8018" s="20">
        <v>388341.41</v>
      </c>
      <c r="L8018" s="20" t="s">
        <v>55</v>
      </c>
      <c r="M8018" s="20" t="s">
        <v>83</v>
      </c>
      <c r="N8018" s="26"/>
      <c r="O8018" s="20" t="s">
        <v>56</v>
      </c>
      <c r="P8018" t="str">
        <f t="shared" si="125"/>
        <v>INSERT INTO @DataTable (Deal, AdvanceDate, PROV, DealPurpose, RateType, BEACON, LTV, TDS, GDS, InsuranceType, PrincipalBalance, OccupancyType, AccountStatus, Closed_Date, DelinquencyBucket) VALUES (8017, '2016-08-03', 'BC', 'Purchase', 'Fixed', 748, 95, 41.32, 22.01, 'HiRatio', 388341.41, 'Owner-Occupied', 'Open', '1900-01-00', 'Current');</v>
      </c>
    </row>
    <row r="8019" spans="1:16" x14ac:dyDescent="0.35">
      <c r="A8019" s="22">
        <v>8018</v>
      </c>
      <c r="B8019" s="21">
        <v>42544</v>
      </c>
      <c r="C8019" s="22" t="s">
        <v>58</v>
      </c>
      <c r="D8019" s="22" t="s">
        <v>52</v>
      </c>
      <c r="E8019" s="22" t="s">
        <v>53</v>
      </c>
      <c r="F8019" s="22">
        <v>707</v>
      </c>
      <c r="G8019" s="22">
        <v>23.53</v>
      </c>
      <c r="H8019" s="22">
        <v>42.46</v>
      </c>
      <c r="I8019" s="22">
        <v>29.05</v>
      </c>
      <c r="J8019" s="22" t="s">
        <v>54</v>
      </c>
      <c r="K8019" s="23">
        <v>197430.78</v>
      </c>
      <c r="L8019" s="23" t="s">
        <v>55</v>
      </c>
      <c r="M8019" s="23" t="s">
        <v>83</v>
      </c>
      <c r="N8019" s="27"/>
      <c r="O8019" s="23" t="s">
        <v>56</v>
      </c>
      <c r="P8019" t="str">
        <f t="shared" si="125"/>
        <v>INSERT INTO @DataTable (Deal, AdvanceDate, PROV, DealPurpose, RateType, BEACON, LTV, TDS, GDS, InsuranceType, PrincipalBalance, OccupancyType, AccountStatus, Closed_Date, DelinquencyBucket) VALUES (8018, '2016-06-23', 'BC', 'Refinance External', 'Fixed', 707, 23.53, 42.46, 29.05, 'Conv', 197430.78, 'Owner-Occupied', 'Open', '1900-01-00', 'Current');</v>
      </c>
    </row>
    <row r="8020" spans="1:16" x14ac:dyDescent="0.35">
      <c r="A8020" s="19">
        <v>8019</v>
      </c>
      <c r="B8020" s="18">
        <v>41606</v>
      </c>
      <c r="C8020" s="19" t="s">
        <v>57</v>
      </c>
      <c r="D8020" s="19" t="s">
        <v>61</v>
      </c>
      <c r="E8020" s="19" t="s">
        <v>53</v>
      </c>
      <c r="F8020" s="19">
        <v>660</v>
      </c>
      <c r="G8020" s="19">
        <v>95</v>
      </c>
      <c r="H8020" s="19">
        <v>39.39</v>
      </c>
      <c r="I8020" s="19">
        <v>34.49</v>
      </c>
      <c r="J8020" s="19" t="s">
        <v>60</v>
      </c>
      <c r="K8020" s="20">
        <v>215174.72</v>
      </c>
      <c r="L8020" s="20" t="s">
        <v>55</v>
      </c>
      <c r="M8020" s="20" t="s">
        <v>83</v>
      </c>
      <c r="N8020" s="26"/>
      <c r="O8020" s="20" t="s">
        <v>56</v>
      </c>
      <c r="P8020" t="str">
        <f t="shared" si="125"/>
        <v>INSERT INTO @DataTable (Deal, AdvanceDate, PROV, DealPurpose, RateType, BEACON, LTV, TDS, GDS, InsuranceType, PrincipalBalance, OccupancyType, AccountStatus, Closed_Date, DelinquencyBucket) VALUES (8019, '2013-11-28', 'ON', 'Purchase', 'Fixed', 660, 95, 39.39, 34.49, 'HiRatio', 215174.72, 'Owner-Occupied', 'Open', '1900-01-00', 'Current');</v>
      </c>
    </row>
    <row r="8021" spans="1:16" x14ac:dyDescent="0.35">
      <c r="A8021" s="22">
        <v>8020</v>
      </c>
      <c r="B8021" s="21">
        <v>41470</v>
      </c>
      <c r="C8021" s="22" t="s">
        <v>57</v>
      </c>
      <c r="D8021" s="22" t="s">
        <v>61</v>
      </c>
      <c r="E8021" s="22" t="s">
        <v>53</v>
      </c>
      <c r="F8021" s="22">
        <v>720</v>
      </c>
      <c r="G8021" s="22">
        <v>95</v>
      </c>
      <c r="H8021" s="22">
        <v>34.6</v>
      </c>
      <c r="I8021" s="22">
        <v>34.6</v>
      </c>
      <c r="J8021" s="22" t="s">
        <v>60</v>
      </c>
      <c r="K8021" s="23">
        <v>141729.84</v>
      </c>
      <c r="L8021" s="23" t="s">
        <v>55</v>
      </c>
      <c r="M8021" s="23" t="s">
        <v>83</v>
      </c>
      <c r="N8021" s="27"/>
      <c r="O8021" s="23" t="s">
        <v>56</v>
      </c>
      <c r="P8021" t="str">
        <f t="shared" si="125"/>
        <v>INSERT INTO @DataTable (Deal, AdvanceDate, PROV, DealPurpose, RateType, BEACON, LTV, TDS, GDS, InsuranceType, PrincipalBalance, OccupancyType, AccountStatus, Closed_Date, DelinquencyBucket) VALUES (8020, '2013-07-15', 'ON', 'Purchase', 'Fixed', 720, 95, 34.6, 34.6, 'HiRatio', 141729.84, 'Owner-Occupied', 'Open', '1900-01-00', 'Current');</v>
      </c>
    </row>
    <row r="8022" spans="1:16" x14ac:dyDescent="0.35">
      <c r="A8022" s="19">
        <v>8021</v>
      </c>
      <c r="B8022" s="18">
        <v>41536</v>
      </c>
      <c r="C8022" s="19" t="s">
        <v>51</v>
      </c>
      <c r="D8022" s="19" t="s">
        <v>52</v>
      </c>
      <c r="E8022" s="19" t="s">
        <v>53</v>
      </c>
      <c r="F8022" s="19">
        <v>773</v>
      </c>
      <c r="G8022" s="19">
        <v>63.87</v>
      </c>
      <c r="H8022" s="19">
        <v>19.64</v>
      </c>
      <c r="I8022" s="19">
        <v>16.8</v>
      </c>
      <c r="J8022" s="19" t="s">
        <v>54</v>
      </c>
      <c r="K8022" s="20">
        <v>191740.52</v>
      </c>
      <c r="L8022" s="20" t="s">
        <v>55</v>
      </c>
      <c r="M8022" s="20" t="s">
        <v>83</v>
      </c>
      <c r="N8022" s="26"/>
      <c r="O8022" s="20" t="s">
        <v>56</v>
      </c>
      <c r="P8022" t="str">
        <f t="shared" si="125"/>
        <v>INSERT INTO @DataTable (Deal, AdvanceDate, PROV, DealPurpose, RateType, BEACON, LTV, TDS, GDS, InsuranceType, PrincipalBalance, OccupancyType, AccountStatus, Closed_Date, DelinquencyBucket) VALUES (8021, '2013-09-19', 'AB', 'Refinance External', 'Fixed', 773, 63.87, 19.64, 16.8, 'Conv', 191740.52, 'Owner-Occupied', 'Open', '1900-01-00', 'Current');</v>
      </c>
    </row>
    <row r="8023" spans="1:16" x14ac:dyDescent="0.35">
      <c r="A8023" s="22">
        <v>8022</v>
      </c>
      <c r="B8023" s="21">
        <v>41537</v>
      </c>
      <c r="C8023" s="22" t="s">
        <v>51</v>
      </c>
      <c r="D8023" s="22" t="s">
        <v>61</v>
      </c>
      <c r="E8023" s="22" t="s">
        <v>53</v>
      </c>
      <c r="F8023" s="22">
        <v>644</v>
      </c>
      <c r="G8023" s="22">
        <v>90</v>
      </c>
      <c r="H8023" s="22">
        <v>31.84</v>
      </c>
      <c r="I8023" s="22">
        <v>20.21</v>
      </c>
      <c r="J8023" s="22" t="s">
        <v>60</v>
      </c>
      <c r="K8023" s="23">
        <v>374988.16</v>
      </c>
      <c r="L8023" s="23" t="s">
        <v>55</v>
      </c>
      <c r="M8023" s="23" t="s">
        <v>83</v>
      </c>
      <c r="N8023" s="27"/>
      <c r="O8023" s="23" t="s">
        <v>56</v>
      </c>
      <c r="P8023" t="str">
        <f t="shared" si="125"/>
        <v>INSERT INTO @DataTable (Deal, AdvanceDate, PROV, DealPurpose, RateType, BEACON, LTV, TDS, GDS, InsuranceType, PrincipalBalance, OccupancyType, AccountStatus, Closed_Date, DelinquencyBucket) VALUES (8022, '2013-09-20', 'AB', 'Purchase', 'Fixed', 644, 90, 31.84, 20.21, 'HiRatio', 374988.16, 'Owner-Occupied', 'Open', '1900-01-00', 'Current');</v>
      </c>
    </row>
    <row r="8024" spans="1:16" x14ac:dyDescent="0.35">
      <c r="A8024" s="19">
        <v>8023</v>
      </c>
      <c r="B8024" s="18">
        <v>42163</v>
      </c>
      <c r="C8024" s="19" t="s">
        <v>57</v>
      </c>
      <c r="D8024" s="19" t="s">
        <v>61</v>
      </c>
      <c r="E8024" s="19" t="s">
        <v>40</v>
      </c>
      <c r="F8024" s="19">
        <v>679</v>
      </c>
      <c r="G8024" s="19">
        <v>80</v>
      </c>
      <c r="H8024" s="19">
        <v>24.82</v>
      </c>
      <c r="I8024" s="19">
        <v>24.47</v>
      </c>
      <c r="J8024" s="19" t="s">
        <v>54</v>
      </c>
      <c r="K8024" s="20">
        <v>226266.72</v>
      </c>
      <c r="L8024" s="20" t="s">
        <v>55</v>
      </c>
      <c r="M8024" s="20" t="s">
        <v>83</v>
      </c>
      <c r="N8024" s="26"/>
      <c r="O8024" s="20" t="s">
        <v>56</v>
      </c>
      <c r="P8024" t="str">
        <f t="shared" si="125"/>
        <v>INSERT INTO @DataTable (Deal, AdvanceDate, PROV, DealPurpose, RateType, BEACON, LTV, TDS, GDS, InsuranceType, PrincipalBalance, OccupancyType, AccountStatus, Closed_Date, DelinquencyBucket) VALUES (8023, '2015-06-08', 'ON', 'Purchase', 'ARM', 679, 80, 24.82, 24.47, 'Conv', 226266.72, 'Owner-Occupied', 'Open', '1900-01-00', 'Current');</v>
      </c>
    </row>
    <row r="8025" spans="1:16" x14ac:dyDescent="0.35">
      <c r="A8025" s="22">
        <v>8024</v>
      </c>
      <c r="B8025" s="21">
        <v>42048</v>
      </c>
      <c r="C8025" s="22" t="s">
        <v>58</v>
      </c>
      <c r="D8025" s="22" t="s">
        <v>61</v>
      </c>
      <c r="E8025" s="22" t="s">
        <v>53</v>
      </c>
      <c r="F8025" s="22">
        <v>789</v>
      </c>
      <c r="G8025" s="22">
        <v>73.02</v>
      </c>
      <c r="H8025" s="22">
        <v>36.29</v>
      </c>
      <c r="I8025" s="22">
        <v>16.29</v>
      </c>
      <c r="J8025" s="22" t="s">
        <v>54</v>
      </c>
      <c r="K8025" s="23">
        <v>454964.23</v>
      </c>
      <c r="L8025" s="23" t="s">
        <v>55</v>
      </c>
      <c r="M8025" s="23" t="s">
        <v>83</v>
      </c>
      <c r="N8025" s="27"/>
      <c r="O8025" s="23" t="s">
        <v>56</v>
      </c>
      <c r="P8025" t="str">
        <f t="shared" si="125"/>
        <v>INSERT INTO @DataTable (Deal, AdvanceDate, PROV, DealPurpose, RateType, BEACON, LTV, TDS, GDS, InsuranceType, PrincipalBalance, OccupancyType, AccountStatus, Closed_Date, DelinquencyBucket) VALUES (8024, '2015-02-13', 'BC', 'Purchase', 'Fixed', 789, 73.02, 36.29, 16.29, 'Conv', 454964.23, 'Owner-Occupied', 'Open', '1900-01-00', 'Current');</v>
      </c>
    </row>
    <row r="8026" spans="1:16" x14ac:dyDescent="0.35">
      <c r="A8026" s="19">
        <v>8025</v>
      </c>
      <c r="B8026" s="18">
        <v>41942</v>
      </c>
      <c r="C8026" s="19" t="s">
        <v>57</v>
      </c>
      <c r="D8026" s="19" t="s">
        <v>52</v>
      </c>
      <c r="E8026" s="19" t="s">
        <v>53</v>
      </c>
      <c r="F8026" s="19">
        <v>768</v>
      </c>
      <c r="G8026" s="19">
        <v>80</v>
      </c>
      <c r="H8026" s="19">
        <v>40.549999999999997</v>
      </c>
      <c r="I8026" s="19">
        <v>20.86</v>
      </c>
      <c r="J8026" s="19" t="s">
        <v>54</v>
      </c>
      <c r="K8026" s="20">
        <v>293579.33</v>
      </c>
      <c r="L8026" s="20" t="s">
        <v>55</v>
      </c>
      <c r="M8026" s="20" t="s">
        <v>83</v>
      </c>
      <c r="N8026" s="26"/>
      <c r="O8026" s="20" t="s">
        <v>56</v>
      </c>
      <c r="P8026" t="str">
        <f t="shared" si="125"/>
        <v>INSERT INTO @DataTable (Deal, AdvanceDate, PROV, DealPurpose, RateType, BEACON, LTV, TDS, GDS, InsuranceType, PrincipalBalance, OccupancyType, AccountStatus, Closed_Date, DelinquencyBucket) VALUES (8025, '2014-10-30', 'ON', 'Refinance External', 'Fixed', 768, 80, 40.55, 20.86, 'Conv', 293579.33, 'Owner-Occupied', 'Open', '1900-01-00', 'Current');</v>
      </c>
    </row>
    <row r="8027" spans="1:16" x14ac:dyDescent="0.35">
      <c r="A8027" s="22">
        <v>8026</v>
      </c>
      <c r="B8027" s="21">
        <v>41180</v>
      </c>
      <c r="C8027" s="22" t="s">
        <v>57</v>
      </c>
      <c r="D8027" s="22" t="s">
        <v>52</v>
      </c>
      <c r="E8027" s="22" t="s">
        <v>53</v>
      </c>
      <c r="F8027" s="22">
        <v>726</v>
      </c>
      <c r="G8027" s="22">
        <v>26.17</v>
      </c>
      <c r="H8027" s="22">
        <v>42.74</v>
      </c>
      <c r="I8027" s="22">
        <v>42.74</v>
      </c>
      <c r="J8027" s="22" t="s">
        <v>54</v>
      </c>
      <c r="K8027" s="23">
        <v>68018.080000000002</v>
      </c>
      <c r="L8027" s="23" t="s">
        <v>55</v>
      </c>
      <c r="M8027" s="23" t="s">
        <v>83</v>
      </c>
      <c r="N8027" s="27"/>
      <c r="O8027" s="23" t="s">
        <v>56</v>
      </c>
      <c r="P8027" t="str">
        <f t="shared" si="125"/>
        <v>INSERT INTO @DataTable (Deal, AdvanceDate, PROV, DealPurpose, RateType, BEACON, LTV, TDS, GDS, InsuranceType, PrincipalBalance, OccupancyType, AccountStatus, Closed_Date, DelinquencyBucket) VALUES (8026, '2012-09-28', 'ON', 'Refinance External', 'Fixed', 726, 26.17, 42.74, 42.74, 'Conv', 68018.08, 'Owner-Occupied', 'Open', '1900-01-00', 'Current');</v>
      </c>
    </row>
    <row r="8028" spans="1:16" x14ac:dyDescent="0.35">
      <c r="A8028" s="19">
        <v>8027</v>
      </c>
      <c r="B8028" s="18">
        <v>42157</v>
      </c>
      <c r="C8028" s="19" t="s">
        <v>58</v>
      </c>
      <c r="D8028" s="19" t="s">
        <v>61</v>
      </c>
      <c r="E8028" s="19" t="s">
        <v>40</v>
      </c>
      <c r="F8028" s="19">
        <v>715</v>
      </c>
      <c r="G8028" s="19">
        <v>72.150000000000006</v>
      </c>
      <c r="H8028" s="19">
        <v>32.619999999999997</v>
      </c>
      <c r="I8028" s="19">
        <v>23.52</v>
      </c>
      <c r="J8028" s="19" t="s">
        <v>54</v>
      </c>
      <c r="K8028" s="20">
        <v>270395.43</v>
      </c>
      <c r="L8028" s="20" t="s">
        <v>55</v>
      </c>
      <c r="M8028" s="20" t="s">
        <v>83</v>
      </c>
      <c r="N8028" s="26"/>
      <c r="O8028" s="20" t="s">
        <v>56</v>
      </c>
      <c r="P8028" t="str">
        <f t="shared" si="125"/>
        <v>INSERT INTO @DataTable (Deal, AdvanceDate, PROV, DealPurpose, RateType, BEACON, LTV, TDS, GDS, InsuranceType, PrincipalBalance, OccupancyType, AccountStatus, Closed_Date, DelinquencyBucket) VALUES (8027, '2015-06-02', 'BC', 'Purchase', 'ARM', 715, 72.15, 32.62, 23.52, 'Conv', 270395.43, 'Owner-Occupied', 'Open', '1900-01-00', 'Current');</v>
      </c>
    </row>
    <row r="8029" spans="1:16" x14ac:dyDescent="0.35">
      <c r="A8029" s="22">
        <v>8028</v>
      </c>
      <c r="B8029" s="21">
        <v>42192</v>
      </c>
      <c r="C8029" s="22" t="s">
        <v>57</v>
      </c>
      <c r="D8029" s="22" t="s">
        <v>61</v>
      </c>
      <c r="E8029" s="22" t="s">
        <v>40</v>
      </c>
      <c r="F8029" s="22">
        <v>666</v>
      </c>
      <c r="G8029" s="22">
        <v>80</v>
      </c>
      <c r="H8029" s="22">
        <v>35.9</v>
      </c>
      <c r="I8029" s="22">
        <v>6.14</v>
      </c>
      <c r="J8029" s="22" t="s">
        <v>54</v>
      </c>
      <c r="K8029" s="23">
        <v>194379.35</v>
      </c>
      <c r="L8029" s="23" t="s">
        <v>66</v>
      </c>
      <c r="M8029" s="23" t="s">
        <v>83</v>
      </c>
      <c r="N8029" s="27"/>
      <c r="O8029" s="23" t="s">
        <v>56</v>
      </c>
      <c r="P8029" t="str">
        <f t="shared" si="125"/>
        <v>INSERT INTO @DataTable (Deal, AdvanceDate, PROV, DealPurpose, RateType, BEACON, LTV, TDS, GDS, InsuranceType, PrincipalBalance, OccupancyType, AccountStatus, Closed_Date, DelinquencyBucket) VALUES (8028, '2015-07-07', 'ON', 'Purchase', 'ARM', 666, 80, 35.9, 6.14, 'Conv', 194379.35, 'Second Home', 'Open', '1900-01-00', 'Current');</v>
      </c>
    </row>
    <row r="8030" spans="1:16" x14ac:dyDescent="0.35">
      <c r="A8030" s="19">
        <v>8029</v>
      </c>
      <c r="B8030" s="18">
        <v>41099</v>
      </c>
      <c r="C8030" s="19" t="s">
        <v>57</v>
      </c>
      <c r="D8030" s="19" t="s">
        <v>59</v>
      </c>
      <c r="E8030" s="19" t="s">
        <v>53</v>
      </c>
      <c r="F8030" s="19">
        <v>789</v>
      </c>
      <c r="G8030" s="19">
        <v>72.25</v>
      </c>
      <c r="H8030" s="19">
        <v>24.19</v>
      </c>
      <c r="I8030" s="19">
        <v>20.91</v>
      </c>
      <c r="J8030" s="19" t="s">
        <v>60</v>
      </c>
      <c r="K8030" s="20">
        <v>0</v>
      </c>
      <c r="L8030" s="20" t="s">
        <v>55</v>
      </c>
      <c r="M8030" s="20" t="s">
        <v>84</v>
      </c>
      <c r="N8030" s="26">
        <v>41717</v>
      </c>
      <c r="O8030" s="20" t="s">
        <v>56</v>
      </c>
      <c r="P8030" t="str">
        <f t="shared" si="125"/>
        <v>INSERT INTO @DataTable (Deal, AdvanceDate, PROV, DealPurpose, RateType, BEACON, LTV, TDS, GDS, InsuranceType, PrincipalBalance, OccupancyType, AccountStatus, Closed_Date, DelinquencyBucket) VALUES (8029, '2012-07-09', 'ON', 'Transfer', 'Fixed', 789, 72.25, 24.19, 20.91, 'HiRatio', 0, 'Owner-Occupied', 'Closed', '2014-03-19', 'Current');</v>
      </c>
    </row>
    <row r="8031" spans="1:16" x14ac:dyDescent="0.35">
      <c r="A8031" s="22">
        <v>8030</v>
      </c>
      <c r="B8031" s="21">
        <v>42069</v>
      </c>
      <c r="C8031" s="22" t="s">
        <v>51</v>
      </c>
      <c r="D8031" s="22" t="s">
        <v>61</v>
      </c>
      <c r="E8031" s="22" t="s">
        <v>40</v>
      </c>
      <c r="F8031" s="22">
        <v>731</v>
      </c>
      <c r="G8031" s="22">
        <v>90</v>
      </c>
      <c r="H8031" s="22">
        <v>33.479999999999997</v>
      </c>
      <c r="I8031" s="22">
        <v>17.850000000000001</v>
      </c>
      <c r="J8031" s="22" t="s">
        <v>60</v>
      </c>
      <c r="K8031" s="23">
        <v>303634.62</v>
      </c>
      <c r="L8031" s="23" t="s">
        <v>55</v>
      </c>
      <c r="M8031" s="23" t="s">
        <v>83</v>
      </c>
      <c r="N8031" s="27"/>
      <c r="O8031" s="23" t="s">
        <v>56</v>
      </c>
      <c r="P8031" t="str">
        <f t="shared" si="125"/>
        <v>INSERT INTO @DataTable (Deal, AdvanceDate, PROV, DealPurpose, RateType, BEACON, LTV, TDS, GDS, InsuranceType, PrincipalBalance, OccupancyType, AccountStatus, Closed_Date, DelinquencyBucket) VALUES (8030, '2015-03-06', 'AB', 'Purchase', 'ARM', 731, 90, 33.48, 17.85, 'HiRatio', 303634.62, 'Owner-Occupied', 'Open', '1900-01-00', 'Current');</v>
      </c>
    </row>
    <row r="8032" spans="1:16" x14ac:dyDescent="0.35">
      <c r="A8032" s="19">
        <v>8031</v>
      </c>
      <c r="B8032" s="18">
        <v>41121</v>
      </c>
      <c r="C8032" s="19" t="s">
        <v>57</v>
      </c>
      <c r="D8032" s="19" t="s">
        <v>61</v>
      </c>
      <c r="E8032" s="19" t="s">
        <v>53</v>
      </c>
      <c r="F8032" s="19">
        <v>775</v>
      </c>
      <c r="G8032" s="19">
        <v>95</v>
      </c>
      <c r="H8032" s="19">
        <v>41.39</v>
      </c>
      <c r="I8032" s="19">
        <v>39.93</v>
      </c>
      <c r="J8032" s="19" t="s">
        <v>60</v>
      </c>
      <c r="K8032" s="20">
        <v>0</v>
      </c>
      <c r="L8032" s="20" t="s">
        <v>55</v>
      </c>
      <c r="M8032" s="20" t="s">
        <v>84</v>
      </c>
      <c r="N8032" s="26">
        <v>42755</v>
      </c>
      <c r="O8032" s="20" t="s">
        <v>56</v>
      </c>
      <c r="P8032" t="str">
        <f t="shared" si="125"/>
        <v>INSERT INTO @DataTable (Deal, AdvanceDate, PROV, DealPurpose, RateType, BEACON, LTV, TDS, GDS, InsuranceType, PrincipalBalance, OccupancyType, AccountStatus, Closed_Date, DelinquencyBucket) VALUES (8031, '2012-07-31', 'ON', 'Purchase', 'Fixed', 775, 95, 41.39, 39.93, 'HiRatio', 0, 'Owner-Occupied', 'Closed', '2017-01-20', 'Current');</v>
      </c>
    </row>
    <row r="8033" spans="1:16" x14ac:dyDescent="0.35">
      <c r="A8033" s="22">
        <v>8032</v>
      </c>
      <c r="B8033" s="21">
        <v>42194</v>
      </c>
      <c r="C8033" s="22" t="s">
        <v>57</v>
      </c>
      <c r="D8033" s="22" t="s">
        <v>59</v>
      </c>
      <c r="E8033" s="22" t="s">
        <v>53</v>
      </c>
      <c r="F8033" s="22">
        <v>652</v>
      </c>
      <c r="G8033" s="22">
        <v>65.41</v>
      </c>
      <c r="H8033" s="22">
        <v>27.25</v>
      </c>
      <c r="I8033" s="22">
        <v>16.350000000000001</v>
      </c>
      <c r="J8033" s="22" t="s">
        <v>54</v>
      </c>
      <c r="K8033" s="23">
        <v>273606.76</v>
      </c>
      <c r="L8033" s="23" t="s">
        <v>55</v>
      </c>
      <c r="M8033" s="23" t="s">
        <v>83</v>
      </c>
      <c r="N8033" s="27"/>
      <c r="O8033" s="23" t="s">
        <v>56</v>
      </c>
      <c r="P8033" t="str">
        <f t="shared" si="125"/>
        <v>INSERT INTO @DataTable (Deal, AdvanceDate, PROV, DealPurpose, RateType, BEACON, LTV, TDS, GDS, InsuranceType, PrincipalBalance, OccupancyType, AccountStatus, Closed_Date, DelinquencyBucket) VALUES (8032, '2015-07-09', 'ON', 'Transfer', 'Fixed', 652, 65.41, 27.25, 16.35, 'Conv', 273606.76, 'Owner-Occupied', 'Open', '1900-01-00', 'Current');</v>
      </c>
    </row>
    <row r="8034" spans="1:16" x14ac:dyDescent="0.35">
      <c r="A8034" s="19">
        <v>8033</v>
      </c>
      <c r="B8034" s="18">
        <v>41449</v>
      </c>
      <c r="C8034" s="19" t="s">
        <v>63</v>
      </c>
      <c r="D8034" s="19" t="s">
        <v>61</v>
      </c>
      <c r="E8034" s="19" t="s">
        <v>40</v>
      </c>
      <c r="F8034" s="19">
        <v>779</v>
      </c>
      <c r="G8034" s="19">
        <v>95</v>
      </c>
      <c r="H8034" s="19">
        <v>40.450000000000003</v>
      </c>
      <c r="I8034" s="19">
        <v>9.2100000000000009</v>
      </c>
      <c r="J8034" s="19" t="s">
        <v>60</v>
      </c>
      <c r="K8034" s="20">
        <v>173683.46</v>
      </c>
      <c r="L8034" s="20" t="s">
        <v>66</v>
      </c>
      <c r="M8034" s="20" t="s">
        <v>83</v>
      </c>
      <c r="N8034" s="26"/>
      <c r="O8034" s="20" t="s">
        <v>56</v>
      </c>
      <c r="P8034" t="str">
        <f t="shared" si="125"/>
        <v>INSERT INTO @DataTable (Deal, AdvanceDate, PROV, DealPurpose, RateType, BEACON, LTV, TDS, GDS, InsuranceType, PrincipalBalance, OccupancyType, AccountStatus, Closed_Date, DelinquencyBucket) VALUES (8033, '2013-06-24', 'SK', 'Purchase', 'ARM', 779, 95, 40.45, 9.21, 'HiRatio', 173683.46, 'Second Home', 'Open', '1900-01-00', 'Current');</v>
      </c>
    </row>
    <row r="8035" spans="1:16" x14ac:dyDescent="0.35">
      <c r="A8035" s="22">
        <v>8034</v>
      </c>
      <c r="B8035" s="21">
        <v>42331</v>
      </c>
      <c r="C8035" s="22" t="s">
        <v>57</v>
      </c>
      <c r="D8035" s="22" t="s">
        <v>61</v>
      </c>
      <c r="E8035" s="22" t="s">
        <v>40</v>
      </c>
      <c r="F8035" s="22">
        <v>776</v>
      </c>
      <c r="G8035" s="22">
        <v>26.91</v>
      </c>
      <c r="H8035" s="22">
        <v>36.39</v>
      </c>
      <c r="I8035" s="22">
        <v>28.85</v>
      </c>
      <c r="J8035" s="22" t="s">
        <v>54</v>
      </c>
      <c r="K8035" s="23">
        <v>213021.42</v>
      </c>
      <c r="L8035" s="23" t="s">
        <v>55</v>
      </c>
      <c r="M8035" s="23" t="s">
        <v>83</v>
      </c>
      <c r="N8035" s="27"/>
      <c r="O8035" s="23" t="s">
        <v>56</v>
      </c>
      <c r="P8035" t="str">
        <f t="shared" si="125"/>
        <v>INSERT INTO @DataTable (Deal, AdvanceDate, PROV, DealPurpose, RateType, BEACON, LTV, TDS, GDS, InsuranceType, PrincipalBalance, OccupancyType, AccountStatus, Closed_Date, DelinquencyBucket) VALUES (8034, '2015-11-23', 'ON', 'Purchase', 'ARM', 776, 26.91, 36.39, 28.85, 'Conv', 213021.42, 'Owner-Occupied', 'Open', '1900-01-00', 'Current');</v>
      </c>
    </row>
    <row r="8036" spans="1:16" x14ac:dyDescent="0.35">
      <c r="A8036" s="19">
        <v>8035</v>
      </c>
      <c r="B8036" s="18">
        <v>42215</v>
      </c>
      <c r="C8036" s="19" t="s">
        <v>57</v>
      </c>
      <c r="D8036" s="19" t="s">
        <v>61</v>
      </c>
      <c r="E8036" s="19" t="s">
        <v>53</v>
      </c>
      <c r="F8036" s="19">
        <v>710</v>
      </c>
      <c r="G8036" s="19">
        <v>95</v>
      </c>
      <c r="H8036" s="19">
        <v>39.54</v>
      </c>
      <c r="I8036" s="19">
        <v>29.55</v>
      </c>
      <c r="J8036" s="19" t="s">
        <v>60</v>
      </c>
      <c r="K8036" s="20">
        <v>0</v>
      </c>
      <c r="L8036" s="20" t="s">
        <v>55</v>
      </c>
      <c r="M8036" s="20" t="s">
        <v>84</v>
      </c>
      <c r="N8036" s="26">
        <v>42649</v>
      </c>
      <c r="O8036" s="20" t="s">
        <v>56</v>
      </c>
      <c r="P8036" t="str">
        <f t="shared" si="125"/>
        <v>INSERT INTO @DataTable (Deal, AdvanceDate, PROV, DealPurpose, RateType, BEACON, LTV, TDS, GDS, InsuranceType, PrincipalBalance, OccupancyType, AccountStatus, Closed_Date, DelinquencyBucket) VALUES (8035, '2015-07-30', 'ON', 'Purchase', 'Fixed', 710, 95, 39.54, 29.55, 'HiRatio', 0, 'Owner-Occupied', 'Closed', '2016-10-06', 'Current');</v>
      </c>
    </row>
    <row r="8037" spans="1:16" x14ac:dyDescent="0.35">
      <c r="A8037" s="22">
        <v>8036</v>
      </c>
      <c r="B8037" s="21">
        <v>42223</v>
      </c>
      <c r="C8037" s="22" t="s">
        <v>58</v>
      </c>
      <c r="D8037" s="22" t="s">
        <v>61</v>
      </c>
      <c r="E8037" s="22" t="s">
        <v>40</v>
      </c>
      <c r="F8037" s="22">
        <v>726</v>
      </c>
      <c r="G8037" s="22">
        <v>90</v>
      </c>
      <c r="H8037" s="22">
        <v>28.33</v>
      </c>
      <c r="I8037" s="22">
        <v>19.579999999999998</v>
      </c>
      <c r="J8037" s="22" t="s">
        <v>60</v>
      </c>
      <c r="K8037" s="23">
        <v>353474.44</v>
      </c>
      <c r="L8037" s="23" t="s">
        <v>55</v>
      </c>
      <c r="M8037" s="23" t="s">
        <v>83</v>
      </c>
      <c r="N8037" s="27"/>
      <c r="O8037" s="23" t="s">
        <v>56</v>
      </c>
      <c r="P8037" t="str">
        <f t="shared" si="125"/>
        <v>INSERT INTO @DataTable (Deal, AdvanceDate, PROV, DealPurpose, RateType, BEACON, LTV, TDS, GDS, InsuranceType, PrincipalBalance, OccupancyType, AccountStatus, Closed_Date, DelinquencyBucket) VALUES (8036, '2015-08-07', 'BC', 'Purchase', 'ARM', 726, 90, 28.33, 19.58, 'HiRatio', 353474.44, 'Owner-Occupied', 'Open', '1900-01-00', 'Current');</v>
      </c>
    </row>
    <row r="8038" spans="1:16" x14ac:dyDescent="0.35">
      <c r="A8038" s="19">
        <v>8037</v>
      </c>
      <c r="B8038" s="18">
        <v>42508</v>
      </c>
      <c r="C8038" s="19" t="s">
        <v>81</v>
      </c>
      <c r="D8038" s="19" t="s">
        <v>61</v>
      </c>
      <c r="E8038" s="19" t="s">
        <v>53</v>
      </c>
      <c r="F8038" s="19">
        <v>789</v>
      </c>
      <c r="G8038" s="19">
        <v>95</v>
      </c>
      <c r="H8038" s="19">
        <v>26.52</v>
      </c>
      <c r="I8038" s="19">
        <v>25.63</v>
      </c>
      <c r="J8038" s="19" t="s">
        <v>60</v>
      </c>
      <c r="K8038" s="20">
        <v>278736.74</v>
      </c>
      <c r="L8038" s="20" t="s">
        <v>55</v>
      </c>
      <c r="M8038" s="20" t="s">
        <v>83</v>
      </c>
      <c r="N8038" s="26"/>
      <c r="O8038" s="20" t="s">
        <v>56</v>
      </c>
      <c r="P8038" t="str">
        <f t="shared" si="125"/>
        <v>INSERT INTO @DataTable (Deal, AdvanceDate, PROV, DealPurpose, RateType, BEACON, LTV, TDS, GDS, InsuranceType, PrincipalBalance, OccupancyType, AccountStatus, Closed_Date, DelinquencyBucket) VALUES (8037, '2016-05-18', 'PE', 'Purchase', 'Fixed', 789, 95, 26.52, 25.63, 'HiRatio', 278736.74, 'Owner-Occupied', 'Open', '1900-01-00', 'Current');</v>
      </c>
    </row>
    <row r="8039" spans="1:16" x14ac:dyDescent="0.35">
      <c r="A8039" s="22">
        <v>8038</v>
      </c>
      <c r="B8039" s="21">
        <v>41624</v>
      </c>
      <c r="C8039" s="22" t="s">
        <v>57</v>
      </c>
      <c r="D8039" s="22" t="s">
        <v>61</v>
      </c>
      <c r="E8039" s="22" t="s">
        <v>40</v>
      </c>
      <c r="F8039" s="22">
        <v>643</v>
      </c>
      <c r="G8039" s="22">
        <v>90</v>
      </c>
      <c r="H8039" s="22">
        <v>25.23</v>
      </c>
      <c r="I8039" s="22">
        <v>22.72</v>
      </c>
      <c r="J8039" s="22" t="s">
        <v>60</v>
      </c>
      <c r="K8039" s="23">
        <v>0</v>
      </c>
      <c r="L8039" s="23" t="s">
        <v>55</v>
      </c>
      <c r="M8039" s="23" t="s">
        <v>84</v>
      </c>
      <c r="N8039" s="27">
        <v>42416</v>
      </c>
      <c r="O8039" s="23" t="s">
        <v>56</v>
      </c>
      <c r="P8039" t="str">
        <f t="shared" si="125"/>
        <v>INSERT INTO @DataTable (Deal, AdvanceDate, PROV, DealPurpose, RateType, BEACON, LTV, TDS, GDS, InsuranceType, PrincipalBalance, OccupancyType, AccountStatus, Closed_Date, DelinquencyBucket) VALUES (8038, '2013-12-16', 'ON', 'Purchase', 'ARM', 643, 90, 25.23, 22.72, 'HiRatio', 0, 'Owner-Occupied', 'Closed', '2016-02-16', 'Current');</v>
      </c>
    </row>
    <row r="8040" spans="1:16" x14ac:dyDescent="0.35">
      <c r="A8040" s="19">
        <v>8039</v>
      </c>
      <c r="B8040" s="18">
        <v>41178</v>
      </c>
      <c r="C8040" s="19" t="s">
        <v>51</v>
      </c>
      <c r="D8040" s="19" t="s">
        <v>52</v>
      </c>
      <c r="E8040" s="19" t="s">
        <v>40</v>
      </c>
      <c r="F8040" s="19">
        <v>718</v>
      </c>
      <c r="G8040" s="19">
        <v>82.83</v>
      </c>
      <c r="H8040" s="19">
        <v>33.49</v>
      </c>
      <c r="I8040" s="19">
        <v>18.64</v>
      </c>
      <c r="J8040" s="19" t="s">
        <v>60</v>
      </c>
      <c r="K8040" s="20">
        <v>183328.89</v>
      </c>
      <c r="L8040" s="20" t="s">
        <v>55</v>
      </c>
      <c r="M8040" s="20" t="s">
        <v>83</v>
      </c>
      <c r="N8040" s="26"/>
      <c r="O8040" s="20" t="s">
        <v>56</v>
      </c>
      <c r="P8040" t="str">
        <f t="shared" si="125"/>
        <v>INSERT INTO @DataTable (Deal, AdvanceDate, PROV, DealPurpose, RateType, BEACON, LTV, TDS, GDS, InsuranceType, PrincipalBalance, OccupancyType, AccountStatus, Closed_Date, DelinquencyBucket) VALUES (8039, '2012-09-26', 'AB', 'Refinance External', 'ARM', 718, 82.83, 33.49, 18.64, 'HiRatio', 183328.89, 'Owner-Occupied', 'Open', '1900-01-00', 'Current');</v>
      </c>
    </row>
    <row r="8041" spans="1:16" x14ac:dyDescent="0.35">
      <c r="A8041" s="22">
        <v>8040</v>
      </c>
      <c r="B8041" s="21">
        <v>41960</v>
      </c>
      <c r="C8041" s="22" t="s">
        <v>51</v>
      </c>
      <c r="D8041" s="22" t="s">
        <v>61</v>
      </c>
      <c r="E8041" s="22" t="s">
        <v>40</v>
      </c>
      <c r="F8041" s="22">
        <v>751</v>
      </c>
      <c r="G8041" s="22">
        <v>95</v>
      </c>
      <c r="H8041" s="22">
        <v>28.78</v>
      </c>
      <c r="I8041" s="22">
        <v>27.7</v>
      </c>
      <c r="J8041" s="22" t="s">
        <v>60</v>
      </c>
      <c r="K8041" s="23">
        <v>278926.68</v>
      </c>
      <c r="L8041" s="23" t="s">
        <v>55</v>
      </c>
      <c r="M8041" s="23" t="s">
        <v>83</v>
      </c>
      <c r="N8041" s="27"/>
      <c r="O8041" s="23" t="s">
        <v>56</v>
      </c>
      <c r="P8041" t="str">
        <f t="shared" si="125"/>
        <v>INSERT INTO @DataTable (Deal, AdvanceDate, PROV, DealPurpose, RateType, BEACON, LTV, TDS, GDS, InsuranceType, PrincipalBalance, OccupancyType, AccountStatus, Closed_Date, DelinquencyBucket) VALUES (8040, '2014-11-17', 'AB', 'Purchase', 'ARM', 751, 95, 28.78, 27.7, 'HiRatio', 278926.68, 'Owner-Occupied', 'Open', '1900-01-00', 'Current');</v>
      </c>
    </row>
    <row r="8042" spans="1:16" x14ac:dyDescent="0.35">
      <c r="A8042" s="19">
        <v>8041</v>
      </c>
      <c r="B8042" s="18">
        <v>41684</v>
      </c>
      <c r="C8042" s="19" t="s">
        <v>74</v>
      </c>
      <c r="D8042" s="19" t="s">
        <v>61</v>
      </c>
      <c r="E8042" s="19" t="s">
        <v>40</v>
      </c>
      <c r="F8042" s="19">
        <v>734</v>
      </c>
      <c r="G8042" s="19">
        <v>95</v>
      </c>
      <c r="H8042" s="19">
        <v>29.37</v>
      </c>
      <c r="I8042" s="19">
        <v>29.18</v>
      </c>
      <c r="J8042" s="19" t="s">
        <v>60</v>
      </c>
      <c r="K8042" s="20">
        <v>244319.1</v>
      </c>
      <c r="L8042" s="20" t="s">
        <v>55</v>
      </c>
      <c r="M8042" s="20" t="s">
        <v>83</v>
      </c>
      <c r="N8042" s="26"/>
      <c r="O8042" s="20" t="s">
        <v>56</v>
      </c>
      <c r="P8042" t="str">
        <f t="shared" si="125"/>
        <v>INSERT INTO @DataTable (Deal, AdvanceDate, PROV, DealPurpose, RateType, BEACON, LTV, TDS, GDS, InsuranceType, PrincipalBalance, OccupancyType, AccountStatus, Closed_Date, DelinquencyBucket) VALUES (8041, '2014-02-14', 'MB', 'Purchase', 'ARM', 734, 95, 29.37, 29.18, 'HiRatio', 244319.1, 'Owner-Occupied', 'Open', '1900-01-00', 'Current');</v>
      </c>
    </row>
    <row r="8043" spans="1:16" x14ac:dyDescent="0.35">
      <c r="A8043" s="22">
        <v>8042</v>
      </c>
      <c r="B8043" s="21">
        <v>41878</v>
      </c>
      <c r="C8043" s="22" t="s">
        <v>63</v>
      </c>
      <c r="D8043" s="22" t="s">
        <v>61</v>
      </c>
      <c r="E8043" s="22" t="s">
        <v>40</v>
      </c>
      <c r="F8043" s="22">
        <v>719</v>
      </c>
      <c r="G8043" s="22">
        <v>95</v>
      </c>
      <c r="H8043" s="22">
        <v>22.68</v>
      </c>
      <c r="I8043" s="22">
        <v>17.420000000000002</v>
      </c>
      <c r="J8043" s="22" t="s">
        <v>60</v>
      </c>
      <c r="K8043" s="23">
        <v>0</v>
      </c>
      <c r="L8043" s="23" t="s">
        <v>55</v>
      </c>
      <c r="M8043" s="23" t="s">
        <v>84</v>
      </c>
      <c r="N8043" s="27">
        <v>42151</v>
      </c>
      <c r="O8043" s="23" t="s">
        <v>56</v>
      </c>
      <c r="P8043" t="str">
        <f t="shared" si="125"/>
        <v>INSERT INTO @DataTable (Deal, AdvanceDate, PROV, DealPurpose, RateType, BEACON, LTV, TDS, GDS, InsuranceType, PrincipalBalance, OccupancyType, AccountStatus, Closed_Date, DelinquencyBucket) VALUES (8042, '2014-08-27', 'SK', 'Purchase', 'ARM', 719, 95, 22.68, 17.42, 'HiRatio', 0, 'Owner-Occupied', 'Closed', '2015-05-27', 'Current');</v>
      </c>
    </row>
    <row r="8044" spans="1:16" x14ac:dyDescent="0.35">
      <c r="A8044" s="19">
        <v>8043</v>
      </c>
      <c r="B8044" s="18">
        <v>41145</v>
      </c>
      <c r="C8044" s="19" t="s">
        <v>57</v>
      </c>
      <c r="D8044" s="19" t="s">
        <v>61</v>
      </c>
      <c r="E8044" s="19" t="s">
        <v>53</v>
      </c>
      <c r="F8044" s="19">
        <v>699</v>
      </c>
      <c r="G8044" s="19">
        <v>95</v>
      </c>
      <c r="H8044" s="19">
        <v>33.71</v>
      </c>
      <c r="I8044" s="19">
        <v>20.95</v>
      </c>
      <c r="J8044" s="19" t="s">
        <v>60</v>
      </c>
      <c r="K8044" s="20">
        <v>0</v>
      </c>
      <c r="L8044" s="20" t="s">
        <v>55</v>
      </c>
      <c r="M8044" s="20" t="s">
        <v>84</v>
      </c>
      <c r="N8044" s="26">
        <v>42607</v>
      </c>
      <c r="O8044" s="20" t="s">
        <v>56</v>
      </c>
      <c r="P8044" t="str">
        <f t="shared" si="125"/>
        <v>INSERT INTO @DataTable (Deal, AdvanceDate, PROV, DealPurpose, RateType, BEACON, LTV, TDS, GDS, InsuranceType, PrincipalBalance, OccupancyType, AccountStatus, Closed_Date, DelinquencyBucket) VALUES (8043, '2012-08-24', 'ON', 'Purchase', 'Fixed', 699, 95, 33.71, 20.95, 'HiRatio', 0, 'Owner-Occupied', 'Closed', '2016-08-25', 'Current');</v>
      </c>
    </row>
    <row r="8045" spans="1:16" x14ac:dyDescent="0.35">
      <c r="A8045" s="22">
        <v>8044</v>
      </c>
      <c r="B8045" s="21">
        <v>42146</v>
      </c>
      <c r="C8045" s="22" t="s">
        <v>58</v>
      </c>
      <c r="D8045" s="22" t="s">
        <v>52</v>
      </c>
      <c r="E8045" s="22" t="s">
        <v>40</v>
      </c>
      <c r="F8045" s="22">
        <v>754</v>
      </c>
      <c r="G8045" s="22">
        <v>75.400000000000006</v>
      </c>
      <c r="H8045" s="22">
        <v>34.83</v>
      </c>
      <c r="I8045" s="22">
        <v>25.35</v>
      </c>
      <c r="J8045" s="22" t="s">
        <v>54</v>
      </c>
      <c r="K8045" s="23">
        <v>446216.66</v>
      </c>
      <c r="L8045" s="23" t="s">
        <v>55</v>
      </c>
      <c r="M8045" s="23" t="s">
        <v>83</v>
      </c>
      <c r="N8045" s="27"/>
      <c r="O8045" s="23" t="s">
        <v>56</v>
      </c>
      <c r="P8045" t="str">
        <f t="shared" si="125"/>
        <v>INSERT INTO @DataTable (Deal, AdvanceDate, PROV, DealPurpose, RateType, BEACON, LTV, TDS, GDS, InsuranceType, PrincipalBalance, OccupancyType, AccountStatus, Closed_Date, DelinquencyBucket) VALUES (8044, '2015-05-22', 'BC', 'Refinance External', 'ARM', 754, 75.4, 34.83, 25.35, 'Conv', 446216.66, 'Owner-Occupied', 'Open', '1900-01-00', 'Current');</v>
      </c>
    </row>
    <row r="8046" spans="1:16" x14ac:dyDescent="0.35">
      <c r="A8046" s="19">
        <v>8045</v>
      </c>
      <c r="B8046" s="18">
        <v>42160</v>
      </c>
      <c r="C8046" s="19" t="s">
        <v>57</v>
      </c>
      <c r="D8046" s="19" t="s">
        <v>59</v>
      </c>
      <c r="E8046" s="19" t="s">
        <v>53</v>
      </c>
      <c r="F8046" s="19">
        <v>800</v>
      </c>
      <c r="G8046" s="19">
        <v>68.349999999999994</v>
      </c>
      <c r="H8046" s="19">
        <v>24.95</v>
      </c>
      <c r="I8046" s="19">
        <v>24.6</v>
      </c>
      <c r="J8046" s="19" t="s">
        <v>54</v>
      </c>
      <c r="K8046" s="20">
        <v>135347.60999999999</v>
      </c>
      <c r="L8046" s="20" t="s">
        <v>55</v>
      </c>
      <c r="M8046" s="20" t="s">
        <v>83</v>
      </c>
      <c r="N8046" s="26"/>
      <c r="O8046" s="20" t="s">
        <v>56</v>
      </c>
      <c r="P8046" t="str">
        <f t="shared" si="125"/>
        <v>INSERT INTO @DataTable (Deal, AdvanceDate, PROV, DealPurpose, RateType, BEACON, LTV, TDS, GDS, InsuranceType, PrincipalBalance, OccupancyType, AccountStatus, Closed_Date, DelinquencyBucket) VALUES (8045, '2015-06-05', 'ON', 'Transfer', 'Fixed', 800, 68.35, 24.95, 24.6, 'Conv', 135347.61, 'Owner-Occupied', 'Open', '1900-01-00', 'Current');</v>
      </c>
    </row>
    <row r="8047" spans="1:16" x14ac:dyDescent="0.35">
      <c r="A8047" s="22">
        <v>8046</v>
      </c>
      <c r="B8047" s="21">
        <v>42681</v>
      </c>
      <c r="C8047" s="22" t="s">
        <v>57</v>
      </c>
      <c r="D8047" s="22" t="s">
        <v>52</v>
      </c>
      <c r="E8047" s="22" t="s">
        <v>40</v>
      </c>
      <c r="F8047" s="22">
        <v>813</v>
      </c>
      <c r="G8047" s="22">
        <v>80</v>
      </c>
      <c r="H8047" s="22">
        <v>31.1</v>
      </c>
      <c r="I8047" s="22">
        <v>26.3</v>
      </c>
      <c r="J8047" s="22" t="s">
        <v>54</v>
      </c>
      <c r="K8047" s="23">
        <v>265304.77</v>
      </c>
      <c r="L8047" s="23" t="s">
        <v>55</v>
      </c>
      <c r="M8047" s="23" t="s">
        <v>83</v>
      </c>
      <c r="N8047" s="27"/>
      <c r="O8047" s="23" t="s">
        <v>56</v>
      </c>
      <c r="P8047" t="str">
        <f t="shared" si="125"/>
        <v>INSERT INTO @DataTable (Deal, AdvanceDate, PROV, DealPurpose, RateType, BEACON, LTV, TDS, GDS, InsuranceType, PrincipalBalance, OccupancyType, AccountStatus, Closed_Date, DelinquencyBucket) VALUES (8046, '2016-11-07', 'ON', 'Refinance External', 'ARM', 813, 80, 31.1, 26.3, 'Conv', 265304.77, 'Owner-Occupied', 'Open', '1900-01-00', 'Current');</v>
      </c>
    </row>
    <row r="8048" spans="1:16" x14ac:dyDescent="0.35">
      <c r="A8048" s="19">
        <v>8047</v>
      </c>
      <c r="B8048" s="18">
        <v>41816</v>
      </c>
      <c r="C8048" s="19" t="s">
        <v>74</v>
      </c>
      <c r="D8048" s="19" t="s">
        <v>52</v>
      </c>
      <c r="E8048" s="19" t="s">
        <v>40</v>
      </c>
      <c r="F8048" s="19">
        <v>743</v>
      </c>
      <c r="G8048" s="19">
        <v>60.21</v>
      </c>
      <c r="H8048" s="19">
        <v>28.67</v>
      </c>
      <c r="I8048" s="19">
        <v>18.55</v>
      </c>
      <c r="J8048" s="19" t="s">
        <v>54</v>
      </c>
      <c r="K8048" s="20">
        <v>0</v>
      </c>
      <c r="L8048" s="20" t="s">
        <v>55</v>
      </c>
      <c r="M8048" s="20" t="s">
        <v>84</v>
      </c>
      <c r="N8048" s="26">
        <v>42184</v>
      </c>
      <c r="O8048" s="20" t="s">
        <v>56</v>
      </c>
      <c r="P8048" t="str">
        <f t="shared" si="125"/>
        <v>INSERT INTO @DataTable (Deal, AdvanceDate, PROV, DealPurpose, RateType, BEACON, LTV, TDS, GDS, InsuranceType, PrincipalBalance, OccupancyType, AccountStatus, Closed_Date, DelinquencyBucket) VALUES (8047, '2014-06-26', 'MB', 'Refinance External', 'ARM', 743, 60.21, 28.67, 18.55, 'Conv', 0, 'Owner-Occupied', 'Closed', '2015-06-29', 'Current');</v>
      </c>
    </row>
    <row r="8049" spans="1:16" x14ac:dyDescent="0.35">
      <c r="A8049" s="22">
        <v>8048</v>
      </c>
      <c r="B8049" s="21">
        <v>42607</v>
      </c>
      <c r="C8049" s="22" t="s">
        <v>57</v>
      </c>
      <c r="D8049" s="22" t="s">
        <v>75</v>
      </c>
      <c r="E8049" s="22" t="s">
        <v>53</v>
      </c>
      <c r="F8049" s="22">
        <v>689</v>
      </c>
      <c r="G8049" s="22">
        <v>80</v>
      </c>
      <c r="H8049" s="22">
        <v>37.11</v>
      </c>
      <c r="I8049" s="22">
        <v>17.420000000000002</v>
      </c>
      <c r="J8049" s="22" t="s">
        <v>54</v>
      </c>
      <c r="K8049" s="23">
        <v>235633.26</v>
      </c>
      <c r="L8049" s="23" t="s">
        <v>55</v>
      </c>
      <c r="M8049" s="23" t="s">
        <v>83</v>
      </c>
      <c r="N8049" s="27"/>
      <c r="O8049" s="23" t="s">
        <v>56</v>
      </c>
      <c r="P8049" t="str">
        <f t="shared" si="125"/>
        <v>INSERT INTO @DataTable (Deal, AdvanceDate, PROV, DealPurpose, RateType, BEACON, LTV, TDS, GDS, InsuranceType, PrincipalBalance, OccupancyType, AccountStatus, Closed_Date, DelinquencyBucket) VALUES (8048, '2016-08-25', 'ON', 'Port Decrease', 'Fixed', 689, 80, 37.11, 17.42, 'Conv', 235633.26, 'Owner-Occupied', 'Open', '1900-01-00', 'Current');</v>
      </c>
    </row>
    <row r="8050" spans="1:16" x14ac:dyDescent="0.35">
      <c r="A8050" s="19">
        <v>8049</v>
      </c>
      <c r="B8050" s="18">
        <v>42703</v>
      </c>
      <c r="C8050" s="19" t="s">
        <v>57</v>
      </c>
      <c r="D8050" s="19" t="s">
        <v>52</v>
      </c>
      <c r="E8050" s="19" t="s">
        <v>53</v>
      </c>
      <c r="F8050" s="19">
        <v>810</v>
      </c>
      <c r="G8050" s="19">
        <v>38.71</v>
      </c>
      <c r="H8050" s="19">
        <v>36.31</v>
      </c>
      <c r="I8050" s="19">
        <v>35.96</v>
      </c>
      <c r="J8050" s="19" t="s">
        <v>54</v>
      </c>
      <c r="K8050" s="20">
        <v>119816.96000000001</v>
      </c>
      <c r="L8050" s="20" t="s">
        <v>55</v>
      </c>
      <c r="M8050" s="20" t="s">
        <v>83</v>
      </c>
      <c r="N8050" s="26"/>
      <c r="O8050" s="20" t="s">
        <v>56</v>
      </c>
      <c r="P8050" t="str">
        <f t="shared" si="125"/>
        <v>INSERT INTO @DataTable (Deal, AdvanceDate, PROV, DealPurpose, RateType, BEACON, LTV, TDS, GDS, InsuranceType, PrincipalBalance, OccupancyType, AccountStatus, Closed_Date, DelinquencyBucket) VALUES (8049, '2016-11-29', 'ON', 'Refinance External', 'Fixed', 810, 38.71, 36.31, 35.96, 'Conv', 119816.96, 'Owner-Occupied', 'Open', '1900-01-00', 'Current');</v>
      </c>
    </row>
    <row r="8051" spans="1:16" x14ac:dyDescent="0.35">
      <c r="A8051" s="22">
        <v>8050</v>
      </c>
      <c r="B8051" s="21">
        <v>42135</v>
      </c>
      <c r="C8051" s="22" t="s">
        <v>57</v>
      </c>
      <c r="D8051" s="22" t="s">
        <v>61</v>
      </c>
      <c r="E8051" s="22" t="s">
        <v>40</v>
      </c>
      <c r="F8051" s="22">
        <v>749</v>
      </c>
      <c r="G8051" s="22">
        <v>94.92</v>
      </c>
      <c r="H8051" s="22">
        <v>31</v>
      </c>
      <c r="I8051" s="22">
        <v>17.16</v>
      </c>
      <c r="J8051" s="22" t="s">
        <v>60</v>
      </c>
      <c r="K8051" s="23">
        <v>289482.56</v>
      </c>
      <c r="L8051" s="23" t="s">
        <v>55</v>
      </c>
      <c r="M8051" s="23" t="s">
        <v>83</v>
      </c>
      <c r="N8051" s="27"/>
      <c r="O8051" s="23" t="s">
        <v>56</v>
      </c>
      <c r="P8051" t="str">
        <f t="shared" si="125"/>
        <v>INSERT INTO @DataTable (Deal, AdvanceDate, PROV, DealPurpose, RateType, BEACON, LTV, TDS, GDS, InsuranceType, PrincipalBalance, OccupancyType, AccountStatus, Closed_Date, DelinquencyBucket) VALUES (8050, '2015-05-11', 'ON', 'Purchase', 'ARM', 749, 94.92, 31, 17.16, 'HiRatio', 289482.56, 'Owner-Occupied', 'Open', '1900-01-00', 'Current');</v>
      </c>
    </row>
    <row r="8052" spans="1:16" x14ac:dyDescent="0.35">
      <c r="A8052" s="19">
        <v>8051</v>
      </c>
      <c r="B8052" s="18">
        <v>42338</v>
      </c>
      <c r="C8052" s="19" t="s">
        <v>57</v>
      </c>
      <c r="D8052" s="19" t="s">
        <v>61</v>
      </c>
      <c r="E8052" s="19" t="s">
        <v>40</v>
      </c>
      <c r="F8052" s="19">
        <v>729</v>
      </c>
      <c r="G8052" s="19">
        <v>89.58</v>
      </c>
      <c r="H8052" s="19">
        <v>38</v>
      </c>
      <c r="I8052" s="19">
        <v>8.44</v>
      </c>
      <c r="J8052" s="19" t="s">
        <v>60</v>
      </c>
      <c r="K8052" s="20">
        <v>212302.55</v>
      </c>
      <c r="L8052" s="20" t="s">
        <v>66</v>
      </c>
      <c r="M8052" s="20" t="s">
        <v>83</v>
      </c>
      <c r="N8052" s="26"/>
      <c r="O8052" s="20" t="s">
        <v>56</v>
      </c>
      <c r="P8052" t="str">
        <f t="shared" si="125"/>
        <v>INSERT INTO @DataTable (Deal, AdvanceDate, PROV, DealPurpose, RateType, BEACON, LTV, TDS, GDS, InsuranceType, PrincipalBalance, OccupancyType, AccountStatus, Closed_Date, DelinquencyBucket) VALUES (8051, '2015-11-30', 'ON', 'Purchase', 'ARM', 729, 89.58, 38, 8.44, 'HiRatio', 212302.55, 'Second Home', 'Open', '1900-01-00', 'Current');</v>
      </c>
    </row>
    <row r="8053" spans="1:16" x14ac:dyDescent="0.35">
      <c r="A8053" s="22">
        <v>8052</v>
      </c>
      <c r="B8053" s="21">
        <v>42212</v>
      </c>
      <c r="C8053" s="22" t="s">
        <v>57</v>
      </c>
      <c r="D8053" s="22" t="s">
        <v>61</v>
      </c>
      <c r="E8053" s="22" t="s">
        <v>53</v>
      </c>
      <c r="F8053" s="22">
        <v>699</v>
      </c>
      <c r="G8053" s="22">
        <v>95</v>
      </c>
      <c r="H8053" s="22">
        <v>43.4</v>
      </c>
      <c r="I8053" s="22">
        <v>23.14</v>
      </c>
      <c r="J8053" s="22" t="s">
        <v>60</v>
      </c>
      <c r="K8053" s="23">
        <v>412055.41</v>
      </c>
      <c r="L8053" s="23" t="s">
        <v>55</v>
      </c>
      <c r="M8053" s="23" t="s">
        <v>83</v>
      </c>
      <c r="N8053" s="27"/>
      <c r="O8053" s="23" t="s">
        <v>56</v>
      </c>
      <c r="P8053" t="str">
        <f t="shared" si="125"/>
        <v>INSERT INTO @DataTable (Deal, AdvanceDate, PROV, DealPurpose, RateType, BEACON, LTV, TDS, GDS, InsuranceType, PrincipalBalance, OccupancyType, AccountStatus, Closed_Date, DelinquencyBucket) VALUES (8052, '2015-07-27', 'ON', 'Purchase', 'Fixed', 699, 95, 43.4, 23.14, 'HiRatio', 412055.41, 'Owner-Occupied', 'Open', '1900-01-00', 'Current');</v>
      </c>
    </row>
    <row r="8054" spans="1:16" x14ac:dyDescent="0.35">
      <c r="A8054" s="19">
        <v>8053</v>
      </c>
      <c r="B8054" s="18">
        <v>42438</v>
      </c>
      <c r="C8054" s="19" t="s">
        <v>57</v>
      </c>
      <c r="D8054" s="19" t="s">
        <v>61</v>
      </c>
      <c r="E8054" s="19" t="s">
        <v>53</v>
      </c>
      <c r="F8054" s="19">
        <v>757</v>
      </c>
      <c r="G8054" s="19">
        <v>88</v>
      </c>
      <c r="H8054" s="19">
        <v>43.8</v>
      </c>
      <c r="I8054" s="19">
        <v>36.520000000000003</v>
      </c>
      <c r="J8054" s="19" t="s">
        <v>60</v>
      </c>
      <c r="K8054" s="20">
        <v>402544.21</v>
      </c>
      <c r="L8054" s="20" t="s">
        <v>55</v>
      </c>
      <c r="M8054" s="20" t="s">
        <v>83</v>
      </c>
      <c r="N8054" s="26"/>
      <c r="O8054" s="20" t="s">
        <v>56</v>
      </c>
      <c r="P8054" t="str">
        <f t="shared" si="125"/>
        <v>INSERT INTO @DataTable (Deal, AdvanceDate, PROV, DealPurpose, RateType, BEACON, LTV, TDS, GDS, InsuranceType, PrincipalBalance, OccupancyType, AccountStatus, Closed_Date, DelinquencyBucket) VALUES (8053, '2016-03-09', 'ON', 'Purchase', 'Fixed', 757, 88, 43.8, 36.52, 'HiRatio', 402544.21, 'Owner-Occupied', 'Open', '1900-01-00', 'Current');</v>
      </c>
    </row>
    <row r="8055" spans="1:16" x14ac:dyDescent="0.35">
      <c r="A8055" s="22">
        <v>8054</v>
      </c>
      <c r="B8055" s="21">
        <v>41122</v>
      </c>
      <c r="C8055" s="22" t="s">
        <v>58</v>
      </c>
      <c r="D8055" s="22" t="s">
        <v>61</v>
      </c>
      <c r="E8055" s="22" t="s">
        <v>53</v>
      </c>
      <c r="F8055" s="22">
        <v>804</v>
      </c>
      <c r="G8055" s="22">
        <v>80</v>
      </c>
      <c r="H8055" s="22">
        <v>37.25</v>
      </c>
      <c r="I8055" s="22">
        <v>37.04</v>
      </c>
      <c r="J8055" s="22" t="s">
        <v>54</v>
      </c>
      <c r="K8055" s="23">
        <v>317501.05</v>
      </c>
      <c r="L8055" s="23" t="s">
        <v>55</v>
      </c>
      <c r="M8055" s="23" t="s">
        <v>83</v>
      </c>
      <c r="N8055" s="27"/>
      <c r="O8055" s="23" t="s">
        <v>56</v>
      </c>
      <c r="P8055" t="str">
        <f t="shared" si="125"/>
        <v>INSERT INTO @DataTable (Deal, AdvanceDate, PROV, DealPurpose, RateType, BEACON, LTV, TDS, GDS, InsuranceType, PrincipalBalance, OccupancyType, AccountStatus, Closed_Date, DelinquencyBucket) VALUES (8054, '2012-08-01', 'BC', 'Purchase', 'Fixed', 804, 80, 37.25, 37.04, 'Conv', 317501.05, 'Owner-Occupied', 'Open', '1900-01-00', 'Current');</v>
      </c>
    </row>
    <row r="8056" spans="1:16" x14ac:dyDescent="0.35">
      <c r="A8056" s="19">
        <v>8055</v>
      </c>
      <c r="B8056" s="18">
        <v>41785</v>
      </c>
      <c r="C8056" s="19" t="s">
        <v>51</v>
      </c>
      <c r="D8056" s="19" t="s">
        <v>61</v>
      </c>
      <c r="E8056" s="19" t="s">
        <v>53</v>
      </c>
      <c r="F8056" s="19">
        <v>689</v>
      </c>
      <c r="G8056" s="19">
        <v>95</v>
      </c>
      <c r="H8056" s="19">
        <v>41.92</v>
      </c>
      <c r="I8056" s="19">
        <v>32.549999999999997</v>
      </c>
      <c r="J8056" s="19" t="s">
        <v>60</v>
      </c>
      <c r="K8056" s="20">
        <v>334066.58</v>
      </c>
      <c r="L8056" s="20" t="s">
        <v>55</v>
      </c>
      <c r="M8056" s="20" t="s">
        <v>83</v>
      </c>
      <c r="N8056" s="26"/>
      <c r="O8056" s="20" t="s">
        <v>56</v>
      </c>
      <c r="P8056" t="str">
        <f t="shared" si="125"/>
        <v>INSERT INTO @DataTable (Deal, AdvanceDate, PROV, DealPurpose, RateType, BEACON, LTV, TDS, GDS, InsuranceType, PrincipalBalance, OccupancyType, AccountStatus, Closed_Date, DelinquencyBucket) VALUES (8055, '2014-05-26', 'AB', 'Purchase', 'Fixed', 689, 95, 41.92, 32.55, 'HiRatio', 334066.58, 'Owner-Occupied', 'Open', '1900-01-00', 'Current');</v>
      </c>
    </row>
    <row r="8057" spans="1:16" x14ac:dyDescent="0.35">
      <c r="A8057" s="22">
        <v>8056</v>
      </c>
      <c r="B8057" s="21">
        <v>41576</v>
      </c>
      <c r="C8057" s="22" t="s">
        <v>63</v>
      </c>
      <c r="D8057" s="22" t="s">
        <v>61</v>
      </c>
      <c r="E8057" s="22" t="s">
        <v>40</v>
      </c>
      <c r="F8057" s="22">
        <v>809</v>
      </c>
      <c r="G8057" s="22">
        <v>95</v>
      </c>
      <c r="H8057" s="22">
        <v>26.73</v>
      </c>
      <c r="I8057" s="22">
        <v>26.55</v>
      </c>
      <c r="J8057" s="22" t="s">
        <v>60</v>
      </c>
      <c r="K8057" s="23">
        <v>213952.63</v>
      </c>
      <c r="L8057" s="23" t="s">
        <v>55</v>
      </c>
      <c r="M8057" s="23" t="s">
        <v>83</v>
      </c>
      <c r="N8057" s="27"/>
      <c r="O8057" s="23" t="s">
        <v>56</v>
      </c>
      <c r="P8057" t="str">
        <f t="shared" si="125"/>
        <v>INSERT INTO @DataTable (Deal, AdvanceDate, PROV, DealPurpose, RateType, BEACON, LTV, TDS, GDS, InsuranceType, PrincipalBalance, OccupancyType, AccountStatus, Closed_Date, DelinquencyBucket) VALUES (8056, '2013-10-29', 'SK', 'Purchase', 'ARM', 809, 95, 26.73, 26.55, 'HiRatio', 213952.63, 'Owner-Occupied', 'Open', '1900-01-00', 'Current');</v>
      </c>
    </row>
    <row r="8058" spans="1:16" x14ac:dyDescent="0.35">
      <c r="A8058" s="19">
        <v>8057</v>
      </c>
      <c r="B8058" s="18">
        <v>41835</v>
      </c>
      <c r="C8058" s="19" t="s">
        <v>57</v>
      </c>
      <c r="D8058" s="19" t="s">
        <v>52</v>
      </c>
      <c r="E8058" s="19" t="s">
        <v>40</v>
      </c>
      <c r="F8058" s="19">
        <v>751</v>
      </c>
      <c r="G8058" s="19">
        <v>66.11</v>
      </c>
      <c r="H8058" s="19">
        <v>21.93</v>
      </c>
      <c r="I8058" s="19">
        <v>21.93</v>
      </c>
      <c r="J8058" s="19" t="s">
        <v>54</v>
      </c>
      <c r="K8058" s="20">
        <v>0</v>
      </c>
      <c r="L8058" s="20" t="s">
        <v>55</v>
      </c>
      <c r="M8058" s="20" t="s">
        <v>84</v>
      </c>
      <c r="N8058" s="26">
        <v>42474</v>
      </c>
      <c r="O8058" s="20" t="s">
        <v>56</v>
      </c>
      <c r="P8058" t="str">
        <f t="shared" si="125"/>
        <v>INSERT INTO @DataTable (Deal, AdvanceDate, PROV, DealPurpose, RateType, BEACON, LTV, TDS, GDS, InsuranceType, PrincipalBalance, OccupancyType, AccountStatus, Closed_Date, DelinquencyBucket) VALUES (8057, '2014-07-15', 'ON', 'Refinance External', 'ARM', 751, 66.11, 21.93, 21.93, 'Conv', 0, 'Owner-Occupied', 'Closed', '2016-04-14', 'Current');</v>
      </c>
    </row>
    <row r="8059" spans="1:16" x14ac:dyDescent="0.35">
      <c r="A8059" s="22">
        <v>8058</v>
      </c>
      <c r="B8059" s="21">
        <v>42090</v>
      </c>
      <c r="C8059" s="22" t="s">
        <v>57</v>
      </c>
      <c r="D8059" s="22" t="s">
        <v>61</v>
      </c>
      <c r="E8059" s="22" t="s">
        <v>53</v>
      </c>
      <c r="F8059" s="22">
        <v>821</v>
      </c>
      <c r="G8059" s="22">
        <v>76.239999999999995</v>
      </c>
      <c r="H8059" s="22">
        <v>28.1</v>
      </c>
      <c r="I8059" s="22">
        <v>27.45</v>
      </c>
      <c r="J8059" s="22" t="s">
        <v>54</v>
      </c>
      <c r="K8059" s="23">
        <v>562723.54</v>
      </c>
      <c r="L8059" s="23" t="s">
        <v>55</v>
      </c>
      <c r="M8059" s="23" t="s">
        <v>83</v>
      </c>
      <c r="N8059" s="27"/>
      <c r="O8059" s="23" t="s">
        <v>56</v>
      </c>
      <c r="P8059" t="str">
        <f t="shared" si="125"/>
        <v>INSERT INTO @DataTable (Deal, AdvanceDate, PROV, DealPurpose, RateType, BEACON, LTV, TDS, GDS, InsuranceType, PrincipalBalance, OccupancyType, AccountStatus, Closed_Date, DelinquencyBucket) VALUES (8058, '2015-03-27', 'ON', 'Purchase', 'Fixed', 821, 76.24, 28.1, 27.45, 'Conv', 562723.54, 'Owner-Occupied', 'Open', '1900-01-00', 'Current');</v>
      </c>
    </row>
    <row r="8060" spans="1:16" x14ac:dyDescent="0.35">
      <c r="A8060" s="19">
        <v>8059</v>
      </c>
      <c r="B8060" s="18">
        <v>41129</v>
      </c>
      <c r="C8060" s="19" t="s">
        <v>51</v>
      </c>
      <c r="D8060" s="19" t="s">
        <v>61</v>
      </c>
      <c r="E8060" s="19" t="s">
        <v>53</v>
      </c>
      <c r="F8060" s="19">
        <v>789</v>
      </c>
      <c r="G8060" s="19">
        <v>95</v>
      </c>
      <c r="H8060" s="19">
        <v>24.33</v>
      </c>
      <c r="I8060" s="19">
        <v>21.79</v>
      </c>
      <c r="J8060" s="19" t="s">
        <v>60</v>
      </c>
      <c r="K8060" s="20">
        <v>0</v>
      </c>
      <c r="L8060" s="20" t="s">
        <v>55</v>
      </c>
      <c r="M8060" s="20" t="s">
        <v>84</v>
      </c>
      <c r="N8060" s="26">
        <v>42681</v>
      </c>
      <c r="O8060" s="20" t="s">
        <v>56</v>
      </c>
      <c r="P8060" t="str">
        <f t="shared" si="125"/>
        <v>INSERT INTO @DataTable (Deal, AdvanceDate, PROV, DealPurpose, RateType, BEACON, LTV, TDS, GDS, InsuranceType, PrincipalBalance, OccupancyType, AccountStatus, Closed_Date, DelinquencyBucket) VALUES (8059, '2012-08-08', 'AB', 'Purchase', 'Fixed', 789, 95, 24.33, 21.79, 'HiRatio', 0, 'Owner-Occupied', 'Closed', '2016-11-07', 'Current');</v>
      </c>
    </row>
    <row r="8061" spans="1:16" x14ac:dyDescent="0.35">
      <c r="A8061" s="22">
        <v>8060</v>
      </c>
      <c r="B8061" s="21">
        <v>42201</v>
      </c>
      <c r="C8061" s="22" t="s">
        <v>57</v>
      </c>
      <c r="D8061" s="22" t="s">
        <v>52</v>
      </c>
      <c r="E8061" s="22" t="s">
        <v>53</v>
      </c>
      <c r="F8061" s="22">
        <v>731</v>
      </c>
      <c r="G8061" s="22">
        <v>80</v>
      </c>
      <c r="H8061" s="22">
        <v>38.07</v>
      </c>
      <c r="I8061" s="22">
        <v>17.010000000000002</v>
      </c>
      <c r="J8061" s="22" t="s">
        <v>54</v>
      </c>
      <c r="K8061" s="23">
        <v>234724.26</v>
      </c>
      <c r="L8061" s="23" t="s">
        <v>55</v>
      </c>
      <c r="M8061" s="23" t="s">
        <v>83</v>
      </c>
      <c r="N8061" s="27"/>
      <c r="O8061" s="23" t="s">
        <v>56</v>
      </c>
      <c r="P8061" t="str">
        <f t="shared" si="125"/>
        <v>INSERT INTO @DataTable (Deal, AdvanceDate, PROV, DealPurpose, RateType, BEACON, LTV, TDS, GDS, InsuranceType, PrincipalBalance, OccupancyType, AccountStatus, Closed_Date, DelinquencyBucket) VALUES (8060, '2015-07-16', 'ON', 'Refinance External', 'Fixed', 731, 80, 38.07, 17.01, 'Conv', 234724.26, 'Owner-Occupied', 'Open', '1900-01-00', 'Current');</v>
      </c>
    </row>
    <row r="8062" spans="1:16" x14ac:dyDescent="0.35">
      <c r="A8062" s="19">
        <v>8061</v>
      </c>
      <c r="B8062" s="18">
        <v>42446</v>
      </c>
      <c r="C8062" s="19" t="s">
        <v>57</v>
      </c>
      <c r="D8062" s="19" t="s">
        <v>61</v>
      </c>
      <c r="E8062" s="19" t="s">
        <v>53</v>
      </c>
      <c r="F8062" s="19">
        <v>729</v>
      </c>
      <c r="G8062" s="19">
        <v>80</v>
      </c>
      <c r="H8062" s="19">
        <v>41.06</v>
      </c>
      <c r="I8062" s="19">
        <v>36.9</v>
      </c>
      <c r="J8062" s="19" t="s">
        <v>54</v>
      </c>
      <c r="K8062" s="20">
        <v>336482.72</v>
      </c>
      <c r="L8062" s="20" t="s">
        <v>55</v>
      </c>
      <c r="M8062" s="20" t="s">
        <v>83</v>
      </c>
      <c r="N8062" s="26"/>
      <c r="O8062" s="20" t="s">
        <v>56</v>
      </c>
      <c r="P8062" t="str">
        <f t="shared" si="125"/>
        <v>INSERT INTO @DataTable (Deal, AdvanceDate, PROV, DealPurpose, RateType, BEACON, LTV, TDS, GDS, InsuranceType, PrincipalBalance, OccupancyType, AccountStatus, Closed_Date, DelinquencyBucket) VALUES (8061, '2016-03-17', 'ON', 'Purchase', 'Fixed', 729, 80, 41.06, 36.9, 'Conv', 336482.72, 'Owner-Occupied', 'Open', '1900-01-00', 'Current');</v>
      </c>
    </row>
    <row r="8063" spans="1:16" x14ac:dyDescent="0.35">
      <c r="A8063" s="22">
        <v>8062</v>
      </c>
      <c r="B8063" s="21">
        <v>41659</v>
      </c>
      <c r="C8063" s="22" t="s">
        <v>58</v>
      </c>
      <c r="D8063" s="22" t="s">
        <v>61</v>
      </c>
      <c r="E8063" s="22" t="s">
        <v>53</v>
      </c>
      <c r="F8063" s="22">
        <v>757</v>
      </c>
      <c r="G8063" s="22">
        <v>95</v>
      </c>
      <c r="H8063" s="22">
        <v>34.67</v>
      </c>
      <c r="I8063" s="22">
        <v>16.61</v>
      </c>
      <c r="J8063" s="22" t="s">
        <v>60</v>
      </c>
      <c r="K8063" s="23">
        <v>74846.490000000005</v>
      </c>
      <c r="L8063" s="23" t="s">
        <v>66</v>
      </c>
      <c r="M8063" s="23" t="s">
        <v>83</v>
      </c>
      <c r="N8063" s="27"/>
      <c r="O8063" s="23" t="s">
        <v>56</v>
      </c>
      <c r="P8063" t="str">
        <f t="shared" si="125"/>
        <v>INSERT INTO @DataTable (Deal, AdvanceDate, PROV, DealPurpose, RateType, BEACON, LTV, TDS, GDS, InsuranceType, PrincipalBalance, OccupancyType, AccountStatus, Closed_Date, DelinquencyBucket) VALUES (8062, '2014-01-20', 'BC', 'Purchase', 'Fixed', 757, 95, 34.67, 16.61, 'HiRatio', 74846.49, 'Second Home', 'Open', '1900-01-00', 'Current');</v>
      </c>
    </row>
    <row r="8064" spans="1:16" x14ac:dyDescent="0.35">
      <c r="A8064" s="19">
        <v>8063</v>
      </c>
      <c r="B8064" s="18">
        <v>41620</v>
      </c>
      <c r="C8064" s="19" t="s">
        <v>57</v>
      </c>
      <c r="D8064" s="19" t="s">
        <v>61</v>
      </c>
      <c r="E8064" s="19" t="s">
        <v>40</v>
      </c>
      <c r="F8064" s="19">
        <v>682</v>
      </c>
      <c r="G8064" s="19">
        <v>95</v>
      </c>
      <c r="H8064" s="19">
        <v>30.44</v>
      </c>
      <c r="I8064" s="19">
        <v>16.13</v>
      </c>
      <c r="J8064" s="19" t="s">
        <v>60</v>
      </c>
      <c r="K8064" s="20">
        <v>275366.71000000002</v>
      </c>
      <c r="L8064" s="20" t="s">
        <v>55</v>
      </c>
      <c r="M8064" s="20" t="s">
        <v>83</v>
      </c>
      <c r="N8064" s="26"/>
      <c r="O8064" s="20" t="s">
        <v>56</v>
      </c>
      <c r="P8064" t="str">
        <f t="shared" si="125"/>
        <v>INSERT INTO @DataTable (Deal, AdvanceDate, PROV, DealPurpose, RateType, BEACON, LTV, TDS, GDS, InsuranceType, PrincipalBalance, OccupancyType, AccountStatus, Closed_Date, DelinquencyBucket) VALUES (8063, '2013-12-12', 'ON', 'Purchase', 'ARM', 682, 95, 30.44, 16.13, 'HiRatio', 275366.71, 'Owner-Occupied', 'Open', '1900-01-00', 'Current');</v>
      </c>
    </row>
    <row r="8065" spans="1:16" x14ac:dyDescent="0.35">
      <c r="A8065" s="22">
        <v>8064</v>
      </c>
      <c r="B8065" s="21">
        <v>41898</v>
      </c>
      <c r="C8065" s="22" t="s">
        <v>51</v>
      </c>
      <c r="D8065" s="22" t="s">
        <v>61</v>
      </c>
      <c r="E8065" s="22" t="s">
        <v>53</v>
      </c>
      <c r="F8065" s="22">
        <v>661</v>
      </c>
      <c r="G8065" s="22">
        <v>93.62</v>
      </c>
      <c r="H8065" s="22">
        <v>41.78</v>
      </c>
      <c r="I8065" s="22">
        <v>32.630000000000003</v>
      </c>
      <c r="J8065" s="22" t="s">
        <v>60</v>
      </c>
      <c r="K8065" s="23">
        <v>500799.46</v>
      </c>
      <c r="L8065" s="23" t="s">
        <v>55</v>
      </c>
      <c r="M8065" s="23" t="s">
        <v>83</v>
      </c>
      <c r="N8065" s="27"/>
      <c r="O8065" s="23" t="s">
        <v>80</v>
      </c>
      <c r="P8065" t="str">
        <f t="shared" si="125"/>
        <v>INSERT INTO @DataTable (Deal, AdvanceDate, PROV, DealPurpose, RateType, BEACON, LTV, TDS, GDS, InsuranceType, PrincipalBalance, OccupancyType, AccountStatus, Closed_Date, DelinquencyBucket) VALUES (8064, '2014-09-16', 'AB', 'Purchase', 'Fixed', 661, 93.62, 41.78, 32.63, 'HiRatio', 500799.46, 'Owner-Occupied', 'Open', '1900-01-00', '30-59');</v>
      </c>
    </row>
    <row r="8066" spans="1:16" x14ac:dyDescent="0.35">
      <c r="A8066" s="19">
        <v>8065</v>
      </c>
      <c r="B8066" s="18">
        <v>42334</v>
      </c>
      <c r="C8066" s="19" t="s">
        <v>57</v>
      </c>
      <c r="D8066" s="19" t="s">
        <v>52</v>
      </c>
      <c r="E8066" s="19" t="s">
        <v>40</v>
      </c>
      <c r="F8066" s="19">
        <v>716</v>
      </c>
      <c r="G8066" s="19">
        <v>47.06</v>
      </c>
      <c r="H8066" s="19">
        <v>21.81</v>
      </c>
      <c r="I8066" s="19">
        <v>21.81</v>
      </c>
      <c r="J8066" s="19" t="s">
        <v>54</v>
      </c>
      <c r="K8066" s="20">
        <v>0</v>
      </c>
      <c r="L8066" s="20" t="s">
        <v>55</v>
      </c>
      <c r="M8066" s="20" t="s">
        <v>84</v>
      </c>
      <c r="N8066" s="26">
        <v>42657</v>
      </c>
      <c r="O8066" s="20" t="s">
        <v>56</v>
      </c>
      <c r="P8066" t="str">
        <f t="shared" si="125"/>
        <v>INSERT INTO @DataTable (Deal, AdvanceDate, PROV, DealPurpose, RateType, BEACON, LTV, TDS, GDS, InsuranceType, PrincipalBalance, OccupancyType, AccountStatus, Closed_Date, DelinquencyBucket) VALUES (8065, '2015-11-26', 'ON', 'Refinance External', 'ARM', 716, 47.06, 21.81, 21.81, 'Conv', 0, 'Owner-Occupied', 'Closed', '2016-10-14', 'Current');</v>
      </c>
    </row>
    <row r="8067" spans="1:16" x14ac:dyDescent="0.35">
      <c r="A8067" s="22">
        <v>8066</v>
      </c>
      <c r="B8067" s="21">
        <v>42542</v>
      </c>
      <c r="C8067" s="22" t="s">
        <v>57</v>
      </c>
      <c r="D8067" s="22" t="s">
        <v>61</v>
      </c>
      <c r="E8067" s="22" t="s">
        <v>53</v>
      </c>
      <c r="F8067" s="22">
        <v>696</v>
      </c>
      <c r="G8067" s="22">
        <v>80</v>
      </c>
      <c r="H8067" s="22">
        <v>33.96</v>
      </c>
      <c r="I8067" s="22">
        <v>31.02</v>
      </c>
      <c r="J8067" s="22" t="s">
        <v>54</v>
      </c>
      <c r="K8067" s="23">
        <v>738310.78</v>
      </c>
      <c r="L8067" s="23" t="s">
        <v>55</v>
      </c>
      <c r="M8067" s="23" t="s">
        <v>83</v>
      </c>
      <c r="N8067" s="27"/>
      <c r="O8067" s="23" t="s">
        <v>56</v>
      </c>
      <c r="P8067" t="str">
        <f t="shared" ref="P8067:P8130" si="126">"INSERT INTO @DataTable (Deal, AdvanceDate, PROV, DealPurpose, RateType, BEACON, LTV, TDS, GDS, InsuranceType, PrincipalBalance, OccupancyType, AccountStatus, Closed_Date, DelinquencyBucket) VALUES (" &amp; A8067 &amp; ", " &amp; "'" &amp; TEXT(B8067, "yyyy-mm-dd") &amp; "', '" &amp; C8067 &amp; "', '" &amp; D8067 &amp; "', '" &amp; E8067 &amp; "', " &amp; F8067 &amp; ", " &amp; G8067 &amp; ", " &amp; H8067 &amp; ", " &amp; I8067 &amp; ", '" &amp; J8067 &amp; "', " &amp; K8067 &amp; ", '" &amp; L8067 &amp; "', '" &amp; M8067 &amp; "', '" &amp;TEXT(N8067, "yyyy-mm-dd") &amp; "', '" &amp; O8067 &amp; "');"</f>
        <v>INSERT INTO @DataTable (Deal, AdvanceDate, PROV, DealPurpose, RateType, BEACON, LTV, TDS, GDS, InsuranceType, PrincipalBalance, OccupancyType, AccountStatus, Closed_Date, DelinquencyBucket) VALUES (8066, '2016-06-21', 'ON', 'Purchase', 'Fixed', 696, 80, 33.96, 31.02, 'Conv', 738310.78, 'Owner-Occupied', 'Open', '1900-01-00', 'Current');</v>
      </c>
    </row>
    <row r="8068" spans="1:16" x14ac:dyDescent="0.35">
      <c r="A8068" s="19">
        <v>8067</v>
      </c>
      <c r="B8068" s="18">
        <v>42131</v>
      </c>
      <c r="C8068" s="19" t="s">
        <v>57</v>
      </c>
      <c r="D8068" s="19" t="s">
        <v>59</v>
      </c>
      <c r="E8068" s="19" t="s">
        <v>40</v>
      </c>
      <c r="F8068" s="19">
        <v>748</v>
      </c>
      <c r="G8068" s="19">
        <v>60.21</v>
      </c>
      <c r="H8068" s="19">
        <v>19.3</v>
      </c>
      <c r="I8068" s="19">
        <v>15.21</v>
      </c>
      <c r="J8068" s="19" t="s">
        <v>54</v>
      </c>
      <c r="K8068" s="20">
        <v>0</v>
      </c>
      <c r="L8068" s="20" t="s">
        <v>55</v>
      </c>
      <c r="M8068" s="20" t="s">
        <v>84</v>
      </c>
      <c r="N8068" s="26">
        <v>42571</v>
      </c>
      <c r="O8068" s="20" t="s">
        <v>56</v>
      </c>
      <c r="P8068" t="str">
        <f t="shared" si="126"/>
        <v>INSERT INTO @DataTable (Deal, AdvanceDate, PROV, DealPurpose, RateType, BEACON, LTV, TDS, GDS, InsuranceType, PrincipalBalance, OccupancyType, AccountStatus, Closed_Date, DelinquencyBucket) VALUES (8067, '2015-05-07', 'ON', 'Transfer', 'ARM', 748, 60.21, 19.3, 15.21, 'Conv', 0, 'Owner-Occupied', 'Closed', '2016-07-20', 'Current');</v>
      </c>
    </row>
    <row r="8069" spans="1:16" x14ac:dyDescent="0.35">
      <c r="A8069" s="22">
        <v>8068</v>
      </c>
      <c r="B8069" s="21">
        <v>41152</v>
      </c>
      <c r="C8069" s="22" t="s">
        <v>57</v>
      </c>
      <c r="D8069" s="22" t="s">
        <v>61</v>
      </c>
      <c r="E8069" s="22" t="s">
        <v>53</v>
      </c>
      <c r="F8069" s="22">
        <v>800</v>
      </c>
      <c r="G8069" s="22">
        <v>95</v>
      </c>
      <c r="H8069" s="22">
        <v>34.25</v>
      </c>
      <c r="I8069" s="22">
        <v>33.18</v>
      </c>
      <c r="J8069" s="22" t="s">
        <v>54</v>
      </c>
      <c r="K8069" s="23">
        <v>0</v>
      </c>
      <c r="L8069" s="23" t="s">
        <v>55</v>
      </c>
      <c r="M8069" s="23" t="s">
        <v>84</v>
      </c>
      <c r="N8069" s="27">
        <v>42202</v>
      </c>
      <c r="O8069" s="23" t="s">
        <v>56</v>
      </c>
      <c r="P8069" t="str">
        <f t="shared" si="126"/>
        <v>INSERT INTO @DataTable (Deal, AdvanceDate, PROV, DealPurpose, RateType, BEACON, LTV, TDS, GDS, InsuranceType, PrincipalBalance, OccupancyType, AccountStatus, Closed_Date, DelinquencyBucket) VALUES (8068, '2012-08-31', 'ON', 'Purchase', 'Fixed', 800, 95, 34.25, 33.18, 'Conv', 0, 'Owner-Occupied', 'Closed', '2015-07-17', 'Current');</v>
      </c>
    </row>
    <row r="8070" spans="1:16" x14ac:dyDescent="0.35">
      <c r="A8070" s="19">
        <v>8069</v>
      </c>
      <c r="B8070" s="18">
        <v>42247</v>
      </c>
      <c r="C8070" s="19" t="s">
        <v>57</v>
      </c>
      <c r="D8070" s="19" t="s">
        <v>61</v>
      </c>
      <c r="E8070" s="19" t="s">
        <v>53</v>
      </c>
      <c r="F8070" s="19">
        <v>747</v>
      </c>
      <c r="G8070" s="19">
        <v>95</v>
      </c>
      <c r="H8070" s="19">
        <v>34.24</v>
      </c>
      <c r="I8070" s="19">
        <v>28.04</v>
      </c>
      <c r="J8070" s="19" t="s">
        <v>60</v>
      </c>
      <c r="K8070" s="20">
        <v>454871.25</v>
      </c>
      <c r="L8070" s="20" t="s">
        <v>55</v>
      </c>
      <c r="M8070" s="20" t="s">
        <v>83</v>
      </c>
      <c r="N8070" s="26"/>
      <c r="O8070" s="20" t="s">
        <v>56</v>
      </c>
      <c r="P8070" t="str">
        <f t="shared" si="126"/>
        <v>INSERT INTO @DataTable (Deal, AdvanceDate, PROV, DealPurpose, RateType, BEACON, LTV, TDS, GDS, InsuranceType, PrincipalBalance, OccupancyType, AccountStatus, Closed_Date, DelinquencyBucket) VALUES (8069, '2015-08-31', 'ON', 'Purchase', 'Fixed', 747, 95, 34.24, 28.04, 'HiRatio', 454871.25, 'Owner-Occupied', 'Open', '1900-01-00', 'Current');</v>
      </c>
    </row>
    <row r="8071" spans="1:16" x14ac:dyDescent="0.35">
      <c r="A8071" s="22">
        <v>8070</v>
      </c>
      <c r="B8071" s="21">
        <v>41593</v>
      </c>
      <c r="C8071" s="22" t="s">
        <v>51</v>
      </c>
      <c r="D8071" s="22" t="s">
        <v>61</v>
      </c>
      <c r="E8071" s="22" t="s">
        <v>40</v>
      </c>
      <c r="F8071" s="22">
        <v>771</v>
      </c>
      <c r="G8071" s="22">
        <v>38.58</v>
      </c>
      <c r="H8071" s="22">
        <v>39.869999999999997</v>
      </c>
      <c r="I8071" s="22">
        <v>16.489999999999998</v>
      </c>
      <c r="J8071" s="22" t="s">
        <v>54</v>
      </c>
      <c r="K8071" s="23">
        <v>168609.82</v>
      </c>
      <c r="L8071" s="23" t="s">
        <v>55</v>
      </c>
      <c r="M8071" s="23" t="s">
        <v>83</v>
      </c>
      <c r="N8071" s="27"/>
      <c r="O8071" s="23" t="s">
        <v>56</v>
      </c>
      <c r="P8071" t="str">
        <f t="shared" si="126"/>
        <v>INSERT INTO @DataTable (Deal, AdvanceDate, PROV, DealPurpose, RateType, BEACON, LTV, TDS, GDS, InsuranceType, PrincipalBalance, OccupancyType, AccountStatus, Closed_Date, DelinquencyBucket) VALUES (8070, '2013-11-15', 'AB', 'Purchase', 'ARM', 771, 38.58, 39.87, 16.49, 'Conv', 168609.82, 'Owner-Occupied', 'Open', '1900-01-00', 'Current');</v>
      </c>
    </row>
    <row r="8072" spans="1:16" x14ac:dyDescent="0.35">
      <c r="A8072" s="19">
        <v>8071</v>
      </c>
      <c r="B8072" s="18">
        <v>41243</v>
      </c>
      <c r="C8072" s="19" t="s">
        <v>51</v>
      </c>
      <c r="D8072" s="19" t="s">
        <v>61</v>
      </c>
      <c r="E8072" s="19" t="s">
        <v>53</v>
      </c>
      <c r="F8072" s="19">
        <v>698</v>
      </c>
      <c r="G8072" s="19">
        <v>95</v>
      </c>
      <c r="H8072" s="19">
        <v>36.04</v>
      </c>
      <c r="I8072" s="19">
        <v>21.77</v>
      </c>
      <c r="J8072" s="19" t="s">
        <v>60</v>
      </c>
      <c r="K8072" s="20">
        <v>0</v>
      </c>
      <c r="L8072" s="20" t="s">
        <v>55</v>
      </c>
      <c r="M8072" s="20" t="s">
        <v>84</v>
      </c>
      <c r="N8072" s="26">
        <v>42198</v>
      </c>
      <c r="O8072" s="20" t="s">
        <v>56</v>
      </c>
      <c r="P8072" t="str">
        <f t="shared" si="126"/>
        <v>INSERT INTO @DataTable (Deal, AdvanceDate, PROV, DealPurpose, RateType, BEACON, LTV, TDS, GDS, InsuranceType, PrincipalBalance, OccupancyType, AccountStatus, Closed_Date, DelinquencyBucket) VALUES (8071, '2012-11-30', 'AB', 'Purchase', 'Fixed', 698, 95, 36.04, 21.77, 'HiRatio', 0, 'Owner-Occupied', 'Closed', '2015-07-13', 'Current');</v>
      </c>
    </row>
    <row r="8073" spans="1:16" x14ac:dyDescent="0.35">
      <c r="A8073" s="22">
        <v>8072</v>
      </c>
      <c r="B8073" s="21">
        <v>42083</v>
      </c>
      <c r="C8073" s="22" t="s">
        <v>57</v>
      </c>
      <c r="D8073" s="22" t="s">
        <v>52</v>
      </c>
      <c r="E8073" s="22" t="s">
        <v>40</v>
      </c>
      <c r="F8073" s="22">
        <v>755</v>
      </c>
      <c r="G8073" s="22">
        <v>71.819999999999993</v>
      </c>
      <c r="H8073" s="22">
        <v>30.41</v>
      </c>
      <c r="I8073" s="22">
        <v>22.11</v>
      </c>
      <c r="J8073" s="22" t="s">
        <v>54</v>
      </c>
      <c r="K8073" s="23">
        <v>147556.51999999999</v>
      </c>
      <c r="L8073" s="23" t="s">
        <v>55</v>
      </c>
      <c r="M8073" s="23" t="s">
        <v>83</v>
      </c>
      <c r="N8073" s="27"/>
      <c r="O8073" s="23" t="s">
        <v>56</v>
      </c>
      <c r="P8073" t="str">
        <f t="shared" si="126"/>
        <v>INSERT INTO @DataTable (Deal, AdvanceDate, PROV, DealPurpose, RateType, BEACON, LTV, TDS, GDS, InsuranceType, PrincipalBalance, OccupancyType, AccountStatus, Closed_Date, DelinquencyBucket) VALUES (8072, '2015-03-20', 'ON', 'Refinance External', 'ARM', 755, 71.82, 30.41, 22.11, 'Conv', 147556.52, 'Owner-Occupied', 'Open', '1900-01-00', 'Current');</v>
      </c>
    </row>
    <row r="8074" spans="1:16" x14ac:dyDescent="0.35">
      <c r="A8074" s="19">
        <v>8073</v>
      </c>
      <c r="B8074" s="18">
        <v>42194</v>
      </c>
      <c r="C8074" s="19" t="s">
        <v>78</v>
      </c>
      <c r="D8074" s="19" t="s">
        <v>61</v>
      </c>
      <c r="E8074" s="19" t="s">
        <v>53</v>
      </c>
      <c r="F8074" s="19">
        <v>763</v>
      </c>
      <c r="G8074" s="19">
        <v>95</v>
      </c>
      <c r="H8074" s="19">
        <v>28.54</v>
      </c>
      <c r="I8074" s="19">
        <v>17.71</v>
      </c>
      <c r="J8074" s="19" t="s">
        <v>60</v>
      </c>
      <c r="K8074" s="20">
        <v>333662.87</v>
      </c>
      <c r="L8074" s="20" t="s">
        <v>55</v>
      </c>
      <c r="M8074" s="20" t="s">
        <v>83</v>
      </c>
      <c r="N8074" s="26"/>
      <c r="O8074" s="20" t="s">
        <v>56</v>
      </c>
      <c r="P8074" t="str">
        <f t="shared" si="126"/>
        <v>INSERT INTO @DataTable (Deal, AdvanceDate, PROV, DealPurpose, RateType, BEACON, LTV, TDS, GDS, InsuranceType, PrincipalBalance, OccupancyType, AccountStatus, Closed_Date, DelinquencyBucket) VALUES (8073, '2015-07-09', 'NL', 'Purchase', 'Fixed', 763, 95, 28.54, 17.71, 'HiRatio', 333662.87, 'Owner-Occupied', 'Open', '1900-01-00', 'Current');</v>
      </c>
    </row>
    <row r="8075" spans="1:16" x14ac:dyDescent="0.35">
      <c r="A8075" s="22">
        <v>8074</v>
      </c>
      <c r="B8075" s="21">
        <v>41152</v>
      </c>
      <c r="C8075" s="22" t="s">
        <v>51</v>
      </c>
      <c r="D8075" s="22" t="s">
        <v>61</v>
      </c>
      <c r="E8075" s="22" t="s">
        <v>53</v>
      </c>
      <c r="F8075" s="22">
        <v>794</v>
      </c>
      <c r="G8075" s="22">
        <v>90</v>
      </c>
      <c r="H8075" s="22">
        <v>31.43</v>
      </c>
      <c r="I8075" s="22">
        <v>31.2</v>
      </c>
      <c r="J8075" s="22" t="s">
        <v>60</v>
      </c>
      <c r="K8075" s="23">
        <v>0</v>
      </c>
      <c r="L8075" s="23" t="s">
        <v>55</v>
      </c>
      <c r="M8075" s="23" t="s">
        <v>84</v>
      </c>
      <c r="N8075" s="27">
        <v>42600</v>
      </c>
      <c r="O8075" s="23" t="s">
        <v>56</v>
      </c>
      <c r="P8075" t="str">
        <f t="shared" si="126"/>
        <v>INSERT INTO @DataTable (Deal, AdvanceDate, PROV, DealPurpose, RateType, BEACON, LTV, TDS, GDS, InsuranceType, PrincipalBalance, OccupancyType, AccountStatus, Closed_Date, DelinquencyBucket) VALUES (8074, '2012-08-31', 'AB', 'Purchase', 'Fixed', 794, 90, 31.43, 31.2, 'HiRatio', 0, 'Owner-Occupied', 'Closed', '2016-08-18', 'Current');</v>
      </c>
    </row>
    <row r="8076" spans="1:16" x14ac:dyDescent="0.35">
      <c r="A8076" s="19">
        <v>8075</v>
      </c>
      <c r="B8076" s="18">
        <v>42527</v>
      </c>
      <c r="C8076" s="19" t="s">
        <v>57</v>
      </c>
      <c r="D8076" s="19" t="s">
        <v>61</v>
      </c>
      <c r="E8076" s="19" t="s">
        <v>53</v>
      </c>
      <c r="F8076" s="19">
        <v>704</v>
      </c>
      <c r="G8076" s="19">
        <v>95</v>
      </c>
      <c r="H8076" s="19">
        <v>41.42</v>
      </c>
      <c r="I8076" s="19">
        <v>30.86</v>
      </c>
      <c r="J8076" s="19" t="s">
        <v>60</v>
      </c>
      <c r="K8076" s="20">
        <v>319952.89</v>
      </c>
      <c r="L8076" s="20" t="s">
        <v>55</v>
      </c>
      <c r="M8076" s="20" t="s">
        <v>83</v>
      </c>
      <c r="N8076" s="26"/>
      <c r="O8076" s="20" t="s">
        <v>56</v>
      </c>
      <c r="P8076" t="str">
        <f t="shared" si="126"/>
        <v>INSERT INTO @DataTable (Deal, AdvanceDate, PROV, DealPurpose, RateType, BEACON, LTV, TDS, GDS, InsuranceType, PrincipalBalance, OccupancyType, AccountStatus, Closed_Date, DelinquencyBucket) VALUES (8075, '2016-06-06', 'ON', 'Purchase', 'Fixed', 704, 95, 41.42, 30.86, 'HiRatio', 319952.89, 'Owner-Occupied', 'Open', '1900-01-00', 'Current');</v>
      </c>
    </row>
    <row r="8077" spans="1:16" x14ac:dyDescent="0.35">
      <c r="A8077" s="22">
        <v>8076</v>
      </c>
      <c r="B8077" s="21">
        <v>41669</v>
      </c>
      <c r="C8077" s="22" t="s">
        <v>58</v>
      </c>
      <c r="D8077" s="22" t="s">
        <v>61</v>
      </c>
      <c r="E8077" s="22" t="s">
        <v>40</v>
      </c>
      <c r="F8077" s="22">
        <v>778</v>
      </c>
      <c r="G8077" s="22">
        <v>72.459999999999994</v>
      </c>
      <c r="H8077" s="22">
        <v>33.119999999999997</v>
      </c>
      <c r="I8077" s="22">
        <v>27.51</v>
      </c>
      <c r="J8077" s="22" t="s">
        <v>54</v>
      </c>
      <c r="K8077" s="23">
        <v>462010.44</v>
      </c>
      <c r="L8077" s="23" t="s">
        <v>55</v>
      </c>
      <c r="M8077" s="23" t="s">
        <v>83</v>
      </c>
      <c r="N8077" s="27"/>
      <c r="O8077" s="23" t="s">
        <v>56</v>
      </c>
      <c r="P8077" t="str">
        <f t="shared" si="126"/>
        <v>INSERT INTO @DataTable (Deal, AdvanceDate, PROV, DealPurpose, RateType, BEACON, LTV, TDS, GDS, InsuranceType, PrincipalBalance, OccupancyType, AccountStatus, Closed_Date, DelinquencyBucket) VALUES (8076, '2014-01-30', 'BC', 'Purchase', 'ARM', 778, 72.46, 33.12, 27.51, 'Conv', 462010.44, 'Owner-Occupied', 'Open', '1900-01-00', 'Current');</v>
      </c>
    </row>
    <row r="8078" spans="1:16" x14ac:dyDescent="0.35">
      <c r="A8078" s="19">
        <v>8077</v>
      </c>
      <c r="B8078" s="18">
        <v>41963</v>
      </c>
      <c r="C8078" s="19" t="s">
        <v>58</v>
      </c>
      <c r="D8078" s="19" t="s">
        <v>61</v>
      </c>
      <c r="E8078" s="19" t="s">
        <v>53</v>
      </c>
      <c r="F8078" s="19">
        <v>786</v>
      </c>
      <c r="G8078" s="19">
        <v>95</v>
      </c>
      <c r="H8078" s="19">
        <v>25.73</v>
      </c>
      <c r="I8078" s="19">
        <v>13.65</v>
      </c>
      <c r="J8078" s="19" t="s">
        <v>60</v>
      </c>
      <c r="K8078" s="20">
        <v>302237.34999999998</v>
      </c>
      <c r="L8078" s="20" t="s">
        <v>55</v>
      </c>
      <c r="M8078" s="20" t="s">
        <v>83</v>
      </c>
      <c r="N8078" s="26"/>
      <c r="O8078" s="20" t="s">
        <v>56</v>
      </c>
      <c r="P8078" t="str">
        <f t="shared" si="126"/>
        <v>INSERT INTO @DataTable (Deal, AdvanceDate, PROV, DealPurpose, RateType, BEACON, LTV, TDS, GDS, InsuranceType, PrincipalBalance, OccupancyType, AccountStatus, Closed_Date, DelinquencyBucket) VALUES (8077, '2014-11-20', 'BC', 'Purchase', 'Fixed', 786, 95, 25.73, 13.65, 'HiRatio', 302237.35, 'Owner-Occupied', 'Open', '1900-01-00', 'Current');</v>
      </c>
    </row>
    <row r="8079" spans="1:16" x14ac:dyDescent="0.35">
      <c r="A8079" s="22">
        <v>8078</v>
      </c>
      <c r="B8079" s="21">
        <v>41696</v>
      </c>
      <c r="C8079" s="22" t="s">
        <v>57</v>
      </c>
      <c r="D8079" s="22" t="s">
        <v>61</v>
      </c>
      <c r="E8079" s="22" t="s">
        <v>53</v>
      </c>
      <c r="F8079" s="22">
        <v>762</v>
      </c>
      <c r="G8079" s="22">
        <v>95</v>
      </c>
      <c r="H8079" s="22">
        <v>37.06</v>
      </c>
      <c r="I8079" s="22">
        <v>31.66</v>
      </c>
      <c r="J8079" s="22" t="s">
        <v>60</v>
      </c>
      <c r="K8079" s="23">
        <v>541953.64</v>
      </c>
      <c r="L8079" s="23" t="s">
        <v>55</v>
      </c>
      <c r="M8079" s="23" t="s">
        <v>83</v>
      </c>
      <c r="N8079" s="27"/>
      <c r="O8079" s="23" t="s">
        <v>56</v>
      </c>
      <c r="P8079" t="str">
        <f t="shared" si="126"/>
        <v>INSERT INTO @DataTable (Deal, AdvanceDate, PROV, DealPurpose, RateType, BEACON, LTV, TDS, GDS, InsuranceType, PrincipalBalance, OccupancyType, AccountStatus, Closed_Date, DelinquencyBucket) VALUES (8078, '2014-02-26', 'ON', 'Purchase', 'Fixed', 762, 95, 37.06, 31.66, 'HiRatio', 541953.64, 'Owner-Occupied', 'Open', '1900-01-00', 'Current');</v>
      </c>
    </row>
    <row r="8080" spans="1:16" x14ac:dyDescent="0.35">
      <c r="A8080" s="19">
        <v>8079</v>
      </c>
      <c r="B8080" s="18">
        <v>42412</v>
      </c>
      <c r="C8080" s="19" t="s">
        <v>57</v>
      </c>
      <c r="D8080" s="19" t="s">
        <v>61</v>
      </c>
      <c r="E8080" s="19" t="s">
        <v>53</v>
      </c>
      <c r="F8080" s="19">
        <v>806</v>
      </c>
      <c r="G8080" s="19">
        <v>67.05</v>
      </c>
      <c r="H8080" s="19">
        <v>25.48</v>
      </c>
      <c r="I8080" s="19">
        <v>20.21</v>
      </c>
      <c r="J8080" s="19" t="s">
        <v>54</v>
      </c>
      <c r="K8080" s="20">
        <v>563675.07999999996</v>
      </c>
      <c r="L8080" s="20" t="s">
        <v>55</v>
      </c>
      <c r="M8080" s="20" t="s">
        <v>83</v>
      </c>
      <c r="N8080" s="26"/>
      <c r="O8080" s="20" t="s">
        <v>56</v>
      </c>
      <c r="P8080" t="str">
        <f t="shared" si="126"/>
        <v>INSERT INTO @DataTable (Deal, AdvanceDate, PROV, DealPurpose, RateType, BEACON, LTV, TDS, GDS, InsuranceType, PrincipalBalance, OccupancyType, AccountStatus, Closed_Date, DelinquencyBucket) VALUES (8079, '2016-02-12', 'ON', 'Purchase', 'Fixed', 806, 67.05, 25.48, 20.21, 'Conv', 563675.08, 'Owner-Occupied', 'Open', '1900-01-00', 'Current');</v>
      </c>
    </row>
    <row r="8081" spans="1:16" x14ac:dyDescent="0.35">
      <c r="A8081" s="22">
        <v>8080</v>
      </c>
      <c r="B8081" s="21">
        <v>41376</v>
      </c>
      <c r="C8081" s="22" t="s">
        <v>58</v>
      </c>
      <c r="D8081" s="22" t="s">
        <v>59</v>
      </c>
      <c r="E8081" s="22" t="s">
        <v>53</v>
      </c>
      <c r="F8081" s="22">
        <v>715</v>
      </c>
      <c r="G8081" s="22">
        <v>91.44</v>
      </c>
      <c r="H8081" s="22">
        <v>27.1</v>
      </c>
      <c r="I8081" s="22">
        <v>16.940000000000001</v>
      </c>
      <c r="J8081" s="22" t="s">
        <v>60</v>
      </c>
      <c r="K8081" s="23">
        <v>0</v>
      </c>
      <c r="L8081" s="23" t="s">
        <v>55</v>
      </c>
      <c r="M8081" s="23" t="s">
        <v>84</v>
      </c>
      <c r="N8081" s="27">
        <v>42317</v>
      </c>
      <c r="O8081" s="23" t="s">
        <v>56</v>
      </c>
      <c r="P8081" t="str">
        <f t="shared" si="126"/>
        <v>INSERT INTO @DataTable (Deal, AdvanceDate, PROV, DealPurpose, RateType, BEACON, LTV, TDS, GDS, InsuranceType, PrincipalBalance, OccupancyType, AccountStatus, Closed_Date, DelinquencyBucket) VALUES (8080, '2013-04-12', 'BC', 'Transfer', 'Fixed', 715, 91.44, 27.1, 16.94, 'HiRatio', 0, 'Owner-Occupied', 'Closed', '2015-11-09', 'Current');</v>
      </c>
    </row>
    <row r="8082" spans="1:16" x14ac:dyDescent="0.35">
      <c r="A8082" s="19">
        <v>8081</v>
      </c>
      <c r="B8082" s="18">
        <v>42452</v>
      </c>
      <c r="C8082" s="19" t="s">
        <v>57</v>
      </c>
      <c r="D8082" s="19" t="s">
        <v>59</v>
      </c>
      <c r="E8082" s="19" t="s">
        <v>53</v>
      </c>
      <c r="F8082" s="19">
        <v>775</v>
      </c>
      <c r="G8082" s="19">
        <v>77.52</v>
      </c>
      <c r="H8082" s="19">
        <v>34.950000000000003</v>
      </c>
      <c r="I8082" s="19">
        <v>27.55</v>
      </c>
      <c r="J8082" s="19" t="s">
        <v>60</v>
      </c>
      <c r="K8082" s="20">
        <v>209402</v>
      </c>
      <c r="L8082" s="20" t="s">
        <v>55</v>
      </c>
      <c r="M8082" s="20" t="s">
        <v>83</v>
      </c>
      <c r="N8082" s="26"/>
      <c r="O8082" s="20" t="s">
        <v>56</v>
      </c>
      <c r="P8082" t="str">
        <f t="shared" si="126"/>
        <v>INSERT INTO @DataTable (Deal, AdvanceDate, PROV, DealPurpose, RateType, BEACON, LTV, TDS, GDS, InsuranceType, PrincipalBalance, OccupancyType, AccountStatus, Closed_Date, DelinquencyBucket) VALUES (8081, '2016-03-23', 'ON', 'Transfer', 'Fixed', 775, 77.52, 34.95, 27.55, 'HiRatio', 209402, 'Owner-Occupied', 'Open', '1900-01-00', 'Current');</v>
      </c>
    </row>
    <row r="8083" spans="1:16" x14ac:dyDescent="0.35">
      <c r="A8083" s="22">
        <v>8082</v>
      </c>
      <c r="B8083" s="21">
        <v>42122</v>
      </c>
      <c r="C8083" s="22" t="s">
        <v>57</v>
      </c>
      <c r="D8083" s="22" t="s">
        <v>61</v>
      </c>
      <c r="E8083" s="22" t="s">
        <v>53</v>
      </c>
      <c r="F8083" s="22">
        <v>717</v>
      </c>
      <c r="G8083" s="22">
        <v>95</v>
      </c>
      <c r="H8083" s="22">
        <v>39.53</v>
      </c>
      <c r="I8083" s="22">
        <v>28.57</v>
      </c>
      <c r="J8083" s="22" t="s">
        <v>60</v>
      </c>
      <c r="K8083" s="23">
        <v>229594.35</v>
      </c>
      <c r="L8083" s="23" t="s">
        <v>55</v>
      </c>
      <c r="M8083" s="23" t="s">
        <v>83</v>
      </c>
      <c r="N8083" s="27"/>
      <c r="O8083" s="23" t="s">
        <v>56</v>
      </c>
      <c r="P8083" t="str">
        <f t="shared" si="126"/>
        <v>INSERT INTO @DataTable (Deal, AdvanceDate, PROV, DealPurpose, RateType, BEACON, LTV, TDS, GDS, InsuranceType, PrincipalBalance, OccupancyType, AccountStatus, Closed_Date, DelinquencyBucket) VALUES (8082, '2015-04-28', 'ON', 'Purchase', 'Fixed', 717, 95, 39.53, 28.57, 'HiRatio', 229594.35, 'Owner-Occupied', 'Open', '1900-01-00', 'Current');</v>
      </c>
    </row>
    <row r="8084" spans="1:16" x14ac:dyDescent="0.35">
      <c r="A8084" s="19">
        <v>8083</v>
      </c>
      <c r="B8084" s="18">
        <v>41430</v>
      </c>
      <c r="C8084" s="19" t="s">
        <v>51</v>
      </c>
      <c r="D8084" s="19" t="s">
        <v>59</v>
      </c>
      <c r="E8084" s="19" t="s">
        <v>53</v>
      </c>
      <c r="F8084" s="19">
        <v>614</v>
      </c>
      <c r="G8084" s="19">
        <v>87.68</v>
      </c>
      <c r="H8084" s="19">
        <v>32.78</v>
      </c>
      <c r="I8084" s="19">
        <v>14.47</v>
      </c>
      <c r="J8084" s="19" t="s">
        <v>60</v>
      </c>
      <c r="K8084" s="20">
        <v>131133.97</v>
      </c>
      <c r="L8084" s="20" t="s">
        <v>55</v>
      </c>
      <c r="M8084" s="20" t="s">
        <v>83</v>
      </c>
      <c r="N8084" s="26"/>
      <c r="O8084" s="20" t="s">
        <v>56</v>
      </c>
      <c r="P8084" t="str">
        <f t="shared" si="126"/>
        <v>INSERT INTO @DataTable (Deal, AdvanceDate, PROV, DealPurpose, RateType, BEACON, LTV, TDS, GDS, InsuranceType, PrincipalBalance, OccupancyType, AccountStatus, Closed_Date, DelinquencyBucket) VALUES (8083, '2013-06-05', 'AB', 'Transfer', 'Fixed', 614, 87.68, 32.78, 14.47, 'HiRatio', 131133.97, 'Owner-Occupied', 'Open', '1900-01-00', 'Current');</v>
      </c>
    </row>
    <row r="8085" spans="1:16" x14ac:dyDescent="0.35">
      <c r="A8085" s="22">
        <v>8084</v>
      </c>
      <c r="B8085" s="21">
        <v>42094</v>
      </c>
      <c r="C8085" s="22" t="s">
        <v>58</v>
      </c>
      <c r="D8085" s="22" t="s">
        <v>61</v>
      </c>
      <c r="E8085" s="22" t="s">
        <v>40</v>
      </c>
      <c r="F8085" s="22">
        <v>800</v>
      </c>
      <c r="G8085" s="22">
        <v>53.93</v>
      </c>
      <c r="H8085" s="22">
        <v>34.51</v>
      </c>
      <c r="I8085" s="22">
        <v>29.25</v>
      </c>
      <c r="J8085" s="22" t="s">
        <v>54</v>
      </c>
      <c r="K8085" s="23">
        <v>269425.31</v>
      </c>
      <c r="L8085" s="23" t="s">
        <v>55</v>
      </c>
      <c r="M8085" s="23" t="s">
        <v>83</v>
      </c>
      <c r="N8085" s="27"/>
      <c r="O8085" s="23" t="s">
        <v>56</v>
      </c>
      <c r="P8085" t="str">
        <f t="shared" si="126"/>
        <v>INSERT INTO @DataTable (Deal, AdvanceDate, PROV, DealPurpose, RateType, BEACON, LTV, TDS, GDS, InsuranceType, PrincipalBalance, OccupancyType, AccountStatus, Closed_Date, DelinquencyBucket) VALUES (8084, '2015-03-31', 'BC', 'Purchase', 'ARM', 800, 53.93, 34.51, 29.25, 'Conv', 269425.31, 'Owner-Occupied', 'Open', '1900-01-00', 'Current');</v>
      </c>
    </row>
    <row r="8086" spans="1:16" x14ac:dyDescent="0.35">
      <c r="A8086" s="19">
        <v>8085</v>
      </c>
      <c r="B8086" s="18">
        <v>41808</v>
      </c>
      <c r="C8086" s="19" t="s">
        <v>57</v>
      </c>
      <c r="D8086" s="19" t="s">
        <v>61</v>
      </c>
      <c r="E8086" s="19" t="s">
        <v>40</v>
      </c>
      <c r="F8086" s="19">
        <v>672</v>
      </c>
      <c r="G8086" s="19">
        <v>95</v>
      </c>
      <c r="H8086" s="19">
        <v>38.229999999999997</v>
      </c>
      <c r="I8086" s="19">
        <v>16.600000000000001</v>
      </c>
      <c r="J8086" s="19" t="s">
        <v>60</v>
      </c>
      <c r="K8086" s="20">
        <v>228189.06</v>
      </c>
      <c r="L8086" s="20" t="s">
        <v>55</v>
      </c>
      <c r="M8086" s="20" t="s">
        <v>83</v>
      </c>
      <c r="N8086" s="26"/>
      <c r="O8086" s="20" t="s">
        <v>56</v>
      </c>
      <c r="P8086" t="str">
        <f t="shared" si="126"/>
        <v>INSERT INTO @DataTable (Deal, AdvanceDate, PROV, DealPurpose, RateType, BEACON, LTV, TDS, GDS, InsuranceType, PrincipalBalance, OccupancyType, AccountStatus, Closed_Date, DelinquencyBucket) VALUES (8085, '2014-06-18', 'ON', 'Purchase', 'ARM', 672, 95, 38.23, 16.6, 'HiRatio', 228189.06, 'Owner-Occupied', 'Open', '1900-01-00', 'Current');</v>
      </c>
    </row>
    <row r="8087" spans="1:16" x14ac:dyDescent="0.35">
      <c r="A8087" s="22">
        <v>8086</v>
      </c>
      <c r="B8087" s="21">
        <v>41991</v>
      </c>
      <c r="C8087" s="22" t="s">
        <v>57</v>
      </c>
      <c r="D8087" s="22" t="s">
        <v>52</v>
      </c>
      <c r="E8087" s="22" t="s">
        <v>40</v>
      </c>
      <c r="F8087" s="22">
        <v>813</v>
      </c>
      <c r="G8087" s="22">
        <v>65.709999999999994</v>
      </c>
      <c r="H8087" s="22">
        <v>13.81</v>
      </c>
      <c r="I8087" s="22">
        <v>7.1</v>
      </c>
      <c r="J8087" s="22" t="s">
        <v>54</v>
      </c>
      <c r="K8087" s="23">
        <v>0</v>
      </c>
      <c r="L8087" s="23" t="s">
        <v>55</v>
      </c>
      <c r="M8087" s="23" t="s">
        <v>84</v>
      </c>
      <c r="N8087" s="27">
        <v>42440</v>
      </c>
      <c r="O8087" s="23" t="s">
        <v>56</v>
      </c>
      <c r="P8087" t="str">
        <f t="shared" si="126"/>
        <v>INSERT INTO @DataTable (Deal, AdvanceDate, PROV, DealPurpose, RateType, BEACON, LTV, TDS, GDS, InsuranceType, PrincipalBalance, OccupancyType, AccountStatus, Closed_Date, DelinquencyBucket) VALUES (8086, '2014-12-18', 'ON', 'Refinance External', 'ARM', 813, 65.71, 13.81, 7.1, 'Conv', 0, 'Owner-Occupied', 'Closed', '2016-03-11', 'Current');</v>
      </c>
    </row>
    <row r="8088" spans="1:16" x14ac:dyDescent="0.35">
      <c r="A8088" s="19">
        <v>8087</v>
      </c>
      <c r="B8088" s="18">
        <v>41929</v>
      </c>
      <c r="C8088" s="19" t="s">
        <v>58</v>
      </c>
      <c r="D8088" s="19" t="s">
        <v>61</v>
      </c>
      <c r="E8088" s="19" t="s">
        <v>53</v>
      </c>
      <c r="F8088" s="19">
        <v>754</v>
      </c>
      <c r="G8088" s="19">
        <v>95</v>
      </c>
      <c r="H8088" s="19">
        <v>40.200000000000003</v>
      </c>
      <c r="I8088" s="19">
        <v>36.78</v>
      </c>
      <c r="J8088" s="19" t="s">
        <v>60</v>
      </c>
      <c r="K8088" s="20">
        <v>363401.26</v>
      </c>
      <c r="L8088" s="20" t="s">
        <v>55</v>
      </c>
      <c r="M8088" s="20" t="s">
        <v>83</v>
      </c>
      <c r="N8088" s="26"/>
      <c r="O8088" s="20" t="s">
        <v>56</v>
      </c>
      <c r="P8088" t="str">
        <f t="shared" si="126"/>
        <v>INSERT INTO @DataTable (Deal, AdvanceDate, PROV, DealPurpose, RateType, BEACON, LTV, TDS, GDS, InsuranceType, PrincipalBalance, OccupancyType, AccountStatus, Closed_Date, DelinquencyBucket) VALUES (8087, '2014-10-17', 'BC', 'Purchase', 'Fixed', 754, 95, 40.2, 36.78, 'HiRatio', 363401.26, 'Owner-Occupied', 'Open', '1900-01-00', 'Current');</v>
      </c>
    </row>
    <row r="8089" spans="1:16" x14ac:dyDescent="0.35">
      <c r="A8089" s="22">
        <v>8088</v>
      </c>
      <c r="B8089" s="21">
        <v>41514</v>
      </c>
      <c r="C8089" s="22" t="s">
        <v>78</v>
      </c>
      <c r="D8089" s="22" t="s">
        <v>64</v>
      </c>
      <c r="E8089" s="22" t="s">
        <v>53</v>
      </c>
      <c r="F8089" s="22">
        <v>634</v>
      </c>
      <c r="G8089" s="22">
        <v>95</v>
      </c>
      <c r="H8089" s="22">
        <v>39.450000000000003</v>
      </c>
      <c r="I8089" s="22">
        <v>24.89</v>
      </c>
      <c r="J8089" s="22" t="s">
        <v>60</v>
      </c>
      <c r="K8089" s="23">
        <v>344058.29</v>
      </c>
      <c r="L8089" s="23" t="s">
        <v>55</v>
      </c>
      <c r="M8089" s="23" t="s">
        <v>83</v>
      </c>
      <c r="N8089" s="27"/>
      <c r="O8089" s="23" t="s">
        <v>69</v>
      </c>
      <c r="P8089" t="str">
        <f t="shared" si="126"/>
        <v>INSERT INTO @DataTable (Deal, AdvanceDate, PROV, DealPurpose, RateType, BEACON, LTV, TDS, GDS, InsuranceType, PrincipalBalance, OccupancyType, AccountStatus, Closed_Date, DelinquencyBucket) VALUES (8088, '2013-08-28', 'NL', 'Purchase with Improvements', 'Fixed', 634, 95, 39.45, 24.89, 'HiRatio', 344058.29, 'Owner-Occupied', 'Open', '1900-01-00', '0-29');</v>
      </c>
    </row>
    <row r="8090" spans="1:16" x14ac:dyDescent="0.35">
      <c r="A8090" s="19">
        <v>8089</v>
      </c>
      <c r="B8090" s="18">
        <v>42187</v>
      </c>
      <c r="C8090" s="19" t="s">
        <v>51</v>
      </c>
      <c r="D8090" s="19" t="s">
        <v>52</v>
      </c>
      <c r="E8090" s="19" t="s">
        <v>53</v>
      </c>
      <c r="F8090" s="19">
        <v>812</v>
      </c>
      <c r="G8090" s="19">
        <v>72.97</v>
      </c>
      <c r="H8090" s="19">
        <v>24.24</v>
      </c>
      <c r="I8090" s="19">
        <v>24.12</v>
      </c>
      <c r="J8090" s="19" t="s">
        <v>54</v>
      </c>
      <c r="K8090" s="20">
        <v>316987.38</v>
      </c>
      <c r="L8090" s="20" t="s">
        <v>55</v>
      </c>
      <c r="M8090" s="20" t="s">
        <v>83</v>
      </c>
      <c r="N8090" s="26"/>
      <c r="O8090" s="20" t="s">
        <v>56</v>
      </c>
      <c r="P8090" t="str">
        <f t="shared" si="126"/>
        <v>INSERT INTO @DataTable (Deal, AdvanceDate, PROV, DealPurpose, RateType, BEACON, LTV, TDS, GDS, InsuranceType, PrincipalBalance, OccupancyType, AccountStatus, Closed_Date, DelinquencyBucket) VALUES (8089, '2015-07-02', 'AB', 'Refinance External', 'Fixed', 812, 72.97, 24.24, 24.12, 'Conv', 316987.38, 'Owner-Occupied', 'Open', '1900-01-00', 'Current');</v>
      </c>
    </row>
    <row r="8091" spans="1:16" x14ac:dyDescent="0.35">
      <c r="A8091" s="22">
        <v>8090</v>
      </c>
      <c r="B8091" s="21">
        <v>42416</v>
      </c>
      <c r="C8091" s="22" t="s">
        <v>58</v>
      </c>
      <c r="D8091" s="22" t="s">
        <v>61</v>
      </c>
      <c r="E8091" s="22" t="s">
        <v>53</v>
      </c>
      <c r="F8091" s="22">
        <v>806</v>
      </c>
      <c r="G8091" s="22">
        <v>90</v>
      </c>
      <c r="H8091" s="22">
        <v>41.05</v>
      </c>
      <c r="I8091" s="22">
        <v>37.979999999999997</v>
      </c>
      <c r="J8091" s="22" t="s">
        <v>60</v>
      </c>
      <c r="K8091" s="23">
        <v>307291.71000000002</v>
      </c>
      <c r="L8091" s="23" t="s">
        <v>55</v>
      </c>
      <c r="M8091" s="23" t="s">
        <v>83</v>
      </c>
      <c r="N8091" s="27"/>
      <c r="O8091" s="23" t="s">
        <v>56</v>
      </c>
      <c r="P8091" t="str">
        <f t="shared" si="126"/>
        <v>INSERT INTO @DataTable (Deal, AdvanceDate, PROV, DealPurpose, RateType, BEACON, LTV, TDS, GDS, InsuranceType, PrincipalBalance, OccupancyType, AccountStatus, Closed_Date, DelinquencyBucket) VALUES (8090, '2016-02-16', 'BC', 'Purchase', 'Fixed', 806, 90, 41.05, 37.98, 'HiRatio', 307291.71, 'Owner-Occupied', 'Open', '1900-01-00', 'Current');</v>
      </c>
    </row>
    <row r="8092" spans="1:16" x14ac:dyDescent="0.35">
      <c r="A8092" s="19">
        <v>8091</v>
      </c>
      <c r="B8092" s="18">
        <v>42055</v>
      </c>
      <c r="C8092" s="19" t="s">
        <v>51</v>
      </c>
      <c r="D8092" s="19" t="s">
        <v>61</v>
      </c>
      <c r="E8092" s="19" t="s">
        <v>53</v>
      </c>
      <c r="F8092" s="19">
        <v>720</v>
      </c>
      <c r="G8092" s="19">
        <v>95</v>
      </c>
      <c r="H8092" s="19">
        <v>42.84</v>
      </c>
      <c r="I8092" s="19">
        <v>33.96</v>
      </c>
      <c r="J8092" s="19" t="s">
        <v>60</v>
      </c>
      <c r="K8092" s="20">
        <v>295051.39</v>
      </c>
      <c r="L8092" s="20" t="s">
        <v>55</v>
      </c>
      <c r="M8092" s="20" t="s">
        <v>83</v>
      </c>
      <c r="N8092" s="26"/>
      <c r="O8092" s="20" t="s">
        <v>56</v>
      </c>
      <c r="P8092" t="str">
        <f t="shared" si="126"/>
        <v>INSERT INTO @DataTable (Deal, AdvanceDate, PROV, DealPurpose, RateType, BEACON, LTV, TDS, GDS, InsuranceType, PrincipalBalance, OccupancyType, AccountStatus, Closed_Date, DelinquencyBucket) VALUES (8091, '2015-02-20', 'AB', 'Purchase', 'Fixed', 720, 95, 42.84, 33.96, 'HiRatio', 295051.39, 'Owner-Occupied', 'Open', '1900-01-00', 'Current');</v>
      </c>
    </row>
    <row r="8093" spans="1:16" x14ac:dyDescent="0.35">
      <c r="A8093" s="22">
        <v>8092</v>
      </c>
      <c r="B8093" s="21">
        <v>41837</v>
      </c>
      <c r="C8093" s="22" t="s">
        <v>57</v>
      </c>
      <c r="D8093" s="22" t="s">
        <v>52</v>
      </c>
      <c r="E8093" s="22" t="s">
        <v>40</v>
      </c>
      <c r="F8093" s="22">
        <v>747</v>
      </c>
      <c r="G8093" s="22">
        <v>73.86</v>
      </c>
      <c r="H8093" s="22">
        <v>25.15</v>
      </c>
      <c r="I8093" s="22">
        <v>14.64</v>
      </c>
      <c r="J8093" s="22" t="s">
        <v>54</v>
      </c>
      <c r="K8093" s="23">
        <v>0</v>
      </c>
      <c r="L8093" s="23" t="s">
        <v>55</v>
      </c>
      <c r="M8093" s="23" t="s">
        <v>84</v>
      </c>
      <c r="N8093" s="27">
        <v>42339</v>
      </c>
      <c r="O8093" s="23" t="s">
        <v>56</v>
      </c>
      <c r="P8093" t="str">
        <f t="shared" si="126"/>
        <v>INSERT INTO @DataTable (Deal, AdvanceDate, PROV, DealPurpose, RateType, BEACON, LTV, TDS, GDS, InsuranceType, PrincipalBalance, OccupancyType, AccountStatus, Closed_Date, DelinquencyBucket) VALUES (8092, '2014-07-17', 'ON', 'Refinance External', 'ARM', 747, 73.86, 25.15, 14.64, 'Conv', 0, 'Owner-Occupied', 'Closed', '2015-12-01', 'Current');</v>
      </c>
    </row>
    <row r="8094" spans="1:16" x14ac:dyDescent="0.35">
      <c r="A8094" s="19">
        <v>8093</v>
      </c>
      <c r="B8094" s="18">
        <v>41605</v>
      </c>
      <c r="C8094" s="19" t="s">
        <v>51</v>
      </c>
      <c r="D8094" s="19" t="s">
        <v>61</v>
      </c>
      <c r="E8094" s="19" t="s">
        <v>53</v>
      </c>
      <c r="F8094" s="19">
        <v>768</v>
      </c>
      <c r="G8094" s="19">
        <v>90</v>
      </c>
      <c r="H8094" s="19">
        <v>22.61</v>
      </c>
      <c r="I8094" s="19">
        <v>18.71</v>
      </c>
      <c r="J8094" s="19" t="s">
        <v>60</v>
      </c>
      <c r="K8094" s="20">
        <v>159269.72</v>
      </c>
      <c r="L8094" s="20" t="s">
        <v>55</v>
      </c>
      <c r="M8094" s="20" t="s">
        <v>83</v>
      </c>
      <c r="N8094" s="26"/>
      <c r="O8094" s="20" t="s">
        <v>56</v>
      </c>
      <c r="P8094" t="str">
        <f t="shared" si="126"/>
        <v>INSERT INTO @DataTable (Deal, AdvanceDate, PROV, DealPurpose, RateType, BEACON, LTV, TDS, GDS, InsuranceType, PrincipalBalance, OccupancyType, AccountStatus, Closed_Date, DelinquencyBucket) VALUES (8093, '2013-11-27', 'AB', 'Purchase', 'Fixed', 768, 90, 22.61, 18.71, 'HiRatio', 159269.72, 'Owner-Occupied', 'Open', '1900-01-00', 'Current');</v>
      </c>
    </row>
    <row r="8095" spans="1:16" x14ac:dyDescent="0.35">
      <c r="A8095" s="22">
        <v>8094</v>
      </c>
      <c r="B8095" s="21">
        <v>42515</v>
      </c>
      <c r="C8095" s="22" t="s">
        <v>58</v>
      </c>
      <c r="D8095" s="22" t="s">
        <v>61</v>
      </c>
      <c r="E8095" s="22" t="s">
        <v>53</v>
      </c>
      <c r="F8095" s="22">
        <v>792</v>
      </c>
      <c r="G8095" s="22">
        <v>84.5</v>
      </c>
      <c r="H8095" s="22">
        <v>31.2</v>
      </c>
      <c r="I8095" s="22">
        <v>30.57</v>
      </c>
      <c r="J8095" s="22" t="s">
        <v>60</v>
      </c>
      <c r="K8095" s="23">
        <v>217019.79</v>
      </c>
      <c r="L8095" s="23" t="s">
        <v>55</v>
      </c>
      <c r="M8095" s="23" t="s">
        <v>83</v>
      </c>
      <c r="N8095" s="27"/>
      <c r="O8095" s="23" t="s">
        <v>56</v>
      </c>
      <c r="P8095" t="str">
        <f t="shared" si="126"/>
        <v>INSERT INTO @DataTable (Deal, AdvanceDate, PROV, DealPurpose, RateType, BEACON, LTV, TDS, GDS, InsuranceType, PrincipalBalance, OccupancyType, AccountStatus, Closed_Date, DelinquencyBucket) VALUES (8094, '2016-05-25', 'BC', 'Purchase', 'Fixed', 792, 84.5, 31.2, 30.57, 'HiRatio', 217019.79, 'Owner-Occupied', 'Open', '1900-01-00', 'Current');</v>
      </c>
    </row>
    <row r="8096" spans="1:16" x14ac:dyDescent="0.35">
      <c r="A8096" s="19">
        <v>8095</v>
      </c>
      <c r="B8096" s="18">
        <v>42664</v>
      </c>
      <c r="C8096" s="19" t="s">
        <v>63</v>
      </c>
      <c r="D8096" s="19" t="s">
        <v>61</v>
      </c>
      <c r="E8096" s="19" t="s">
        <v>53</v>
      </c>
      <c r="F8096" s="19">
        <v>787</v>
      </c>
      <c r="G8096" s="19">
        <v>92</v>
      </c>
      <c r="H8096" s="19">
        <v>42.36</v>
      </c>
      <c r="I8096" s="19">
        <v>26.36</v>
      </c>
      <c r="J8096" s="19" t="s">
        <v>60</v>
      </c>
      <c r="K8096" s="20">
        <v>354049.34</v>
      </c>
      <c r="L8096" s="20" t="s">
        <v>55</v>
      </c>
      <c r="M8096" s="20" t="s">
        <v>83</v>
      </c>
      <c r="N8096" s="26"/>
      <c r="O8096" s="20" t="s">
        <v>56</v>
      </c>
      <c r="P8096" t="str">
        <f t="shared" si="126"/>
        <v>INSERT INTO @DataTable (Deal, AdvanceDate, PROV, DealPurpose, RateType, BEACON, LTV, TDS, GDS, InsuranceType, PrincipalBalance, OccupancyType, AccountStatus, Closed_Date, DelinquencyBucket) VALUES (8095, '2016-10-21', 'SK', 'Purchase', 'Fixed', 787, 92, 42.36, 26.36, 'HiRatio', 354049.34, 'Owner-Occupied', 'Open', '1900-01-00', 'Current');</v>
      </c>
    </row>
    <row r="8097" spans="1:16" x14ac:dyDescent="0.35">
      <c r="A8097" s="22">
        <v>8096</v>
      </c>
      <c r="B8097" s="21">
        <v>41246</v>
      </c>
      <c r="C8097" s="22" t="s">
        <v>57</v>
      </c>
      <c r="D8097" s="22" t="s">
        <v>61</v>
      </c>
      <c r="E8097" s="22" t="s">
        <v>53</v>
      </c>
      <c r="F8097" s="22">
        <v>743</v>
      </c>
      <c r="G8097" s="22">
        <v>94.6</v>
      </c>
      <c r="H8097" s="22">
        <v>35.479999999999997</v>
      </c>
      <c r="I8097" s="22">
        <v>24.9</v>
      </c>
      <c r="J8097" s="22" t="s">
        <v>60</v>
      </c>
      <c r="K8097" s="23">
        <v>154572.01999999999</v>
      </c>
      <c r="L8097" s="23" t="s">
        <v>55</v>
      </c>
      <c r="M8097" s="23" t="s">
        <v>83</v>
      </c>
      <c r="N8097" s="27"/>
      <c r="O8097" s="23" t="s">
        <v>56</v>
      </c>
      <c r="P8097" t="str">
        <f t="shared" si="126"/>
        <v>INSERT INTO @DataTable (Deal, AdvanceDate, PROV, DealPurpose, RateType, BEACON, LTV, TDS, GDS, InsuranceType, PrincipalBalance, OccupancyType, AccountStatus, Closed_Date, DelinquencyBucket) VALUES (8096, '2012-12-03', 'ON', 'Purchase', 'Fixed', 743, 94.6, 35.48, 24.9, 'HiRatio', 154572.02, 'Owner-Occupied', 'Open', '1900-01-00', 'Current');</v>
      </c>
    </row>
    <row r="8098" spans="1:16" x14ac:dyDescent="0.35">
      <c r="A8098" s="19">
        <v>8097</v>
      </c>
      <c r="B8098" s="18">
        <v>42174</v>
      </c>
      <c r="C8098" s="19" t="s">
        <v>57</v>
      </c>
      <c r="D8098" s="19" t="s">
        <v>59</v>
      </c>
      <c r="E8098" s="19" t="s">
        <v>40</v>
      </c>
      <c r="F8098" s="19">
        <v>768</v>
      </c>
      <c r="G8098" s="19">
        <v>52.28</v>
      </c>
      <c r="H8098" s="19">
        <v>20.95</v>
      </c>
      <c r="I8098" s="19">
        <v>15.01</v>
      </c>
      <c r="J8098" s="19" t="s">
        <v>54</v>
      </c>
      <c r="K8098" s="20">
        <v>343638.57</v>
      </c>
      <c r="L8098" s="20" t="s">
        <v>55</v>
      </c>
      <c r="M8098" s="20" t="s">
        <v>83</v>
      </c>
      <c r="N8098" s="26"/>
      <c r="O8098" s="20" t="s">
        <v>56</v>
      </c>
      <c r="P8098" t="str">
        <f t="shared" si="126"/>
        <v>INSERT INTO @DataTable (Deal, AdvanceDate, PROV, DealPurpose, RateType, BEACON, LTV, TDS, GDS, InsuranceType, PrincipalBalance, OccupancyType, AccountStatus, Closed_Date, DelinquencyBucket) VALUES (8097, '2015-06-19', 'ON', 'Transfer', 'ARM', 768, 52.28, 20.95, 15.01, 'Conv', 343638.57, 'Owner-Occupied', 'Open', '1900-01-00', 'Current');</v>
      </c>
    </row>
    <row r="8099" spans="1:16" x14ac:dyDescent="0.35">
      <c r="A8099" s="22">
        <v>8098</v>
      </c>
      <c r="B8099" s="21">
        <v>41565</v>
      </c>
      <c r="C8099" s="22" t="s">
        <v>57</v>
      </c>
      <c r="D8099" s="22" t="s">
        <v>52</v>
      </c>
      <c r="E8099" s="22" t="s">
        <v>53</v>
      </c>
      <c r="F8099" s="22">
        <v>736</v>
      </c>
      <c r="G8099" s="22">
        <v>80</v>
      </c>
      <c r="H8099" s="22">
        <v>43.67</v>
      </c>
      <c r="I8099" s="22">
        <v>21.65</v>
      </c>
      <c r="J8099" s="22" t="s">
        <v>54</v>
      </c>
      <c r="K8099" s="23">
        <v>73341.789999999994</v>
      </c>
      <c r="L8099" s="23" t="s">
        <v>55</v>
      </c>
      <c r="M8099" s="23" t="s">
        <v>83</v>
      </c>
      <c r="N8099" s="27"/>
      <c r="O8099" s="23" t="s">
        <v>56</v>
      </c>
      <c r="P8099" t="str">
        <f t="shared" si="126"/>
        <v>INSERT INTO @DataTable (Deal, AdvanceDate, PROV, DealPurpose, RateType, BEACON, LTV, TDS, GDS, InsuranceType, PrincipalBalance, OccupancyType, AccountStatus, Closed_Date, DelinquencyBucket) VALUES (8098, '2013-10-18', 'ON', 'Refinance External', 'Fixed', 736, 80, 43.67, 21.65, 'Conv', 73341.79, 'Owner-Occupied', 'Open', '1900-01-00', 'Current');</v>
      </c>
    </row>
    <row r="8100" spans="1:16" x14ac:dyDescent="0.35">
      <c r="A8100" s="19">
        <v>8099</v>
      </c>
      <c r="B8100" s="18">
        <v>42146</v>
      </c>
      <c r="C8100" s="19" t="s">
        <v>63</v>
      </c>
      <c r="D8100" s="19" t="s">
        <v>61</v>
      </c>
      <c r="E8100" s="19" t="s">
        <v>53</v>
      </c>
      <c r="F8100" s="19">
        <v>777</v>
      </c>
      <c r="G8100" s="19">
        <v>95</v>
      </c>
      <c r="H8100" s="19">
        <v>34.86</v>
      </c>
      <c r="I8100" s="19">
        <v>27.09</v>
      </c>
      <c r="J8100" s="19" t="s">
        <v>60</v>
      </c>
      <c r="K8100" s="20">
        <v>372524.58</v>
      </c>
      <c r="L8100" s="20" t="s">
        <v>55</v>
      </c>
      <c r="M8100" s="20" t="s">
        <v>83</v>
      </c>
      <c r="N8100" s="26"/>
      <c r="O8100" s="20" t="s">
        <v>56</v>
      </c>
      <c r="P8100" t="str">
        <f t="shared" si="126"/>
        <v>INSERT INTO @DataTable (Deal, AdvanceDate, PROV, DealPurpose, RateType, BEACON, LTV, TDS, GDS, InsuranceType, PrincipalBalance, OccupancyType, AccountStatus, Closed_Date, DelinquencyBucket) VALUES (8099, '2015-05-22', 'SK', 'Purchase', 'Fixed', 777, 95, 34.86, 27.09, 'HiRatio', 372524.58, 'Owner-Occupied', 'Open', '1900-01-00', 'Current');</v>
      </c>
    </row>
    <row r="8101" spans="1:16" x14ac:dyDescent="0.35">
      <c r="A8101" s="22">
        <v>8100</v>
      </c>
      <c r="B8101" s="21">
        <v>42205</v>
      </c>
      <c r="C8101" s="22" t="s">
        <v>57</v>
      </c>
      <c r="D8101" s="22" t="s">
        <v>52</v>
      </c>
      <c r="E8101" s="22" t="s">
        <v>40</v>
      </c>
      <c r="F8101" s="22">
        <v>733</v>
      </c>
      <c r="G8101" s="22">
        <v>21.5</v>
      </c>
      <c r="H8101" s="22">
        <v>21.35</v>
      </c>
      <c r="I8101" s="22">
        <v>15.9</v>
      </c>
      <c r="J8101" s="22" t="s">
        <v>54</v>
      </c>
      <c r="K8101" s="23">
        <v>0</v>
      </c>
      <c r="L8101" s="23" t="s">
        <v>55</v>
      </c>
      <c r="M8101" s="23" t="s">
        <v>84</v>
      </c>
      <c r="N8101" s="27">
        <v>42445</v>
      </c>
      <c r="O8101" s="23" t="s">
        <v>56</v>
      </c>
      <c r="P8101" t="str">
        <f t="shared" si="126"/>
        <v>INSERT INTO @DataTable (Deal, AdvanceDate, PROV, DealPurpose, RateType, BEACON, LTV, TDS, GDS, InsuranceType, PrincipalBalance, OccupancyType, AccountStatus, Closed_Date, DelinquencyBucket) VALUES (8100, '2015-07-20', 'ON', 'Refinance External', 'ARM', 733, 21.5, 21.35, 15.9, 'Conv', 0, 'Owner-Occupied', 'Closed', '2016-03-16', 'Current');</v>
      </c>
    </row>
    <row r="8102" spans="1:16" x14ac:dyDescent="0.35">
      <c r="A8102" s="19">
        <v>8101</v>
      </c>
      <c r="B8102" s="18">
        <v>42170</v>
      </c>
      <c r="C8102" s="19" t="s">
        <v>57</v>
      </c>
      <c r="D8102" s="19" t="s">
        <v>61</v>
      </c>
      <c r="E8102" s="19" t="s">
        <v>53</v>
      </c>
      <c r="F8102" s="19">
        <v>775</v>
      </c>
      <c r="G8102" s="19">
        <v>95</v>
      </c>
      <c r="H8102" s="19">
        <v>33.86</v>
      </c>
      <c r="I8102" s="19">
        <v>33.68</v>
      </c>
      <c r="J8102" s="19" t="s">
        <v>60</v>
      </c>
      <c r="K8102" s="20">
        <v>316918.26</v>
      </c>
      <c r="L8102" s="20" t="s">
        <v>55</v>
      </c>
      <c r="M8102" s="20" t="s">
        <v>83</v>
      </c>
      <c r="N8102" s="26"/>
      <c r="O8102" s="20" t="s">
        <v>56</v>
      </c>
      <c r="P8102" t="str">
        <f t="shared" si="126"/>
        <v>INSERT INTO @DataTable (Deal, AdvanceDate, PROV, DealPurpose, RateType, BEACON, LTV, TDS, GDS, InsuranceType, PrincipalBalance, OccupancyType, AccountStatus, Closed_Date, DelinquencyBucket) VALUES (8101, '2015-06-15', 'ON', 'Purchase', 'Fixed', 775, 95, 33.86, 33.68, 'HiRatio', 316918.26, 'Owner-Occupied', 'Open', '1900-01-00', 'Current');</v>
      </c>
    </row>
    <row r="8103" spans="1:16" x14ac:dyDescent="0.35">
      <c r="A8103" s="22">
        <v>8102</v>
      </c>
      <c r="B8103" s="21">
        <v>42328</v>
      </c>
      <c r="C8103" s="22" t="s">
        <v>57</v>
      </c>
      <c r="D8103" s="22" t="s">
        <v>61</v>
      </c>
      <c r="E8103" s="22" t="s">
        <v>40</v>
      </c>
      <c r="F8103" s="22">
        <v>738</v>
      </c>
      <c r="G8103" s="22">
        <v>90</v>
      </c>
      <c r="H8103" s="22">
        <v>33.979999999999997</v>
      </c>
      <c r="I8103" s="22">
        <v>14.28</v>
      </c>
      <c r="J8103" s="22" t="s">
        <v>60</v>
      </c>
      <c r="K8103" s="23">
        <v>271056.09999999998</v>
      </c>
      <c r="L8103" s="23" t="s">
        <v>66</v>
      </c>
      <c r="M8103" s="23" t="s">
        <v>83</v>
      </c>
      <c r="N8103" s="27"/>
      <c r="O8103" s="23" t="s">
        <v>56</v>
      </c>
      <c r="P8103" t="str">
        <f t="shared" si="126"/>
        <v>INSERT INTO @DataTable (Deal, AdvanceDate, PROV, DealPurpose, RateType, BEACON, LTV, TDS, GDS, InsuranceType, PrincipalBalance, OccupancyType, AccountStatus, Closed_Date, DelinquencyBucket) VALUES (8102, '2015-11-20', 'ON', 'Purchase', 'ARM', 738, 90, 33.98, 14.28, 'HiRatio', 271056.1, 'Second Home', 'Open', '1900-01-00', 'Current');</v>
      </c>
    </row>
    <row r="8104" spans="1:16" x14ac:dyDescent="0.35">
      <c r="A8104" s="19">
        <v>8103</v>
      </c>
      <c r="B8104" s="18">
        <v>42331</v>
      </c>
      <c r="C8104" s="19" t="s">
        <v>58</v>
      </c>
      <c r="D8104" s="19" t="s">
        <v>61</v>
      </c>
      <c r="E8104" s="19" t="s">
        <v>53</v>
      </c>
      <c r="F8104" s="19">
        <v>768</v>
      </c>
      <c r="G8104" s="19">
        <v>94.59</v>
      </c>
      <c r="H8104" s="19">
        <v>42.49</v>
      </c>
      <c r="I8104" s="19">
        <v>24.18</v>
      </c>
      <c r="J8104" s="19" t="s">
        <v>60</v>
      </c>
      <c r="K8104" s="20">
        <v>527206.07999999996</v>
      </c>
      <c r="L8104" s="20" t="s">
        <v>55</v>
      </c>
      <c r="M8104" s="20" t="s">
        <v>83</v>
      </c>
      <c r="N8104" s="26"/>
      <c r="O8104" s="20" t="s">
        <v>56</v>
      </c>
      <c r="P8104" t="str">
        <f t="shared" si="126"/>
        <v>INSERT INTO @DataTable (Deal, AdvanceDate, PROV, DealPurpose, RateType, BEACON, LTV, TDS, GDS, InsuranceType, PrincipalBalance, OccupancyType, AccountStatus, Closed_Date, DelinquencyBucket) VALUES (8103, '2015-11-23', 'BC', 'Purchase', 'Fixed', 768, 94.59, 42.49, 24.18, 'HiRatio', 527206.08, 'Owner-Occupied', 'Open', '1900-01-00', 'Current');</v>
      </c>
    </row>
    <row r="8105" spans="1:16" x14ac:dyDescent="0.35">
      <c r="A8105" s="22">
        <v>8104</v>
      </c>
      <c r="B8105" s="21">
        <v>42423</v>
      </c>
      <c r="C8105" s="22" t="s">
        <v>58</v>
      </c>
      <c r="D8105" s="22" t="s">
        <v>59</v>
      </c>
      <c r="E8105" s="22" t="s">
        <v>40</v>
      </c>
      <c r="F8105" s="22">
        <v>818</v>
      </c>
      <c r="G8105" s="22">
        <v>88.26</v>
      </c>
      <c r="H8105" s="22">
        <v>19.46</v>
      </c>
      <c r="I8105" s="22">
        <v>13.84</v>
      </c>
      <c r="J8105" s="22" t="s">
        <v>60</v>
      </c>
      <c r="K8105" s="23">
        <v>327995.45</v>
      </c>
      <c r="L8105" s="23" t="s">
        <v>55</v>
      </c>
      <c r="M8105" s="23" t="s">
        <v>83</v>
      </c>
      <c r="N8105" s="27"/>
      <c r="O8105" s="23" t="s">
        <v>56</v>
      </c>
      <c r="P8105" t="str">
        <f t="shared" si="126"/>
        <v>INSERT INTO @DataTable (Deal, AdvanceDate, PROV, DealPurpose, RateType, BEACON, LTV, TDS, GDS, InsuranceType, PrincipalBalance, OccupancyType, AccountStatus, Closed_Date, DelinquencyBucket) VALUES (8104, '2016-02-23', 'BC', 'Transfer', 'ARM', 818, 88.26, 19.46, 13.84, 'HiRatio', 327995.45, 'Owner-Occupied', 'Open', '1900-01-00', 'Current');</v>
      </c>
    </row>
    <row r="8106" spans="1:16" x14ac:dyDescent="0.35">
      <c r="A8106" s="19">
        <v>8105</v>
      </c>
      <c r="B8106" s="18">
        <v>42110</v>
      </c>
      <c r="C8106" s="19" t="s">
        <v>57</v>
      </c>
      <c r="D8106" s="19" t="s">
        <v>61</v>
      </c>
      <c r="E8106" s="19" t="s">
        <v>40</v>
      </c>
      <c r="F8106" s="19">
        <v>788</v>
      </c>
      <c r="G8106" s="19">
        <v>84.98</v>
      </c>
      <c r="H8106" s="19">
        <v>30.77</v>
      </c>
      <c r="I8106" s="19">
        <v>30.27</v>
      </c>
      <c r="J8106" s="19" t="s">
        <v>60</v>
      </c>
      <c r="K8106" s="20">
        <v>361387.01</v>
      </c>
      <c r="L8106" s="20" t="s">
        <v>55</v>
      </c>
      <c r="M8106" s="20" t="s">
        <v>83</v>
      </c>
      <c r="N8106" s="26"/>
      <c r="O8106" s="20" t="s">
        <v>56</v>
      </c>
      <c r="P8106" t="str">
        <f t="shared" si="126"/>
        <v>INSERT INTO @DataTable (Deal, AdvanceDate, PROV, DealPurpose, RateType, BEACON, LTV, TDS, GDS, InsuranceType, PrincipalBalance, OccupancyType, AccountStatus, Closed_Date, DelinquencyBucket) VALUES (8105, '2015-04-16', 'ON', 'Purchase', 'ARM', 788, 84.98, 30.77, 30.27, 'HiRatio', 361387.01, 'Owner-Occupied', 'Open', '1900-01-00', 'Current');</v>
      </c>
    </row>
    <row r="8107" spans="1:16" x14ac:dyDescent="0.35">
      <c r="A8107" s="22">
        <v>8106</v>
      </c>
      <c r="B8107" s="21">
        <v>42732</v>
      </c>
      <c r="C8107" s="22" t="s">
        <v>57</v>
      </c>
      <c r="D8107" s="22" t="s">
        <v>52</v>
      </c>
      <c r="E8107" s="22" t="s">
        <v>53</v>
      </c>
      <c r="F8107" s="22">
        <v>834</v>
      </c>
      <c r="G8107" s="22">
        <v>69.81</v>
      </c>
      <c r="H8107" s="22">
        <v>42.14</v>
      </c>
      <c r="I8107" s="22">
        <v>34.479999999999997</v>
      </c>
      <c r="J8107" s="22" t="s">
        <v>54</v>
      </c>
      <c r="K8107" s="23">
        <v>369055.83</v>
      </c>
      <c r="L8107" s="23" t="s">
        <v>55</v>
      </c>
      <c r="M8107" s="23" t="s">
        <v>83</v>
      </c>
      <c r="N8107" s="27"/>
      <c r="O8107" s="23" t="s">
        <v>56</v>
      </c>
      <c r="P8107" t="str">
        <f t="shared" si="126"/>
        <v>INSERT INTO @DataTable (Deal, AdvanceDate, PROV, DealPurpose, RateType, BEACON, LTV, TDS, GDS, InsuranceType, PrincipalBalance, OccupancyType, AccountStatus, Closed_Date, DelinquencyBucket) VALUES (8106, '2016-12-28', 'ON', 'Refinance External', 'Fixed', 834, 69.81, 42.14, 34.48, 'Conv', 369055.83, 'Owner-Occupied', 'Open', '1900-01-00', 'Current');</v>
      </c>
    </row>
    <row r="8108" spans="1:16" x14ac:dyDescent="0.35">
      <c r="A8108" s="19">
        <v>8107</v>
      </c>
      <c r="B8108" s="18">
        <v>41586</v>
      </c>
      <c r="C8108" s="19" t="s">
        <v>57</v>
      </c>
      <c r="D8108" s="19" t="s">
        <v>52</v>
      </c>
      <c r="E8108" s="19" t="s">
        <v>53</v>
      </c>
      <c r="F8108" s="19">
        <v>696</v>
      </c>
      <c r="G8108" s="19">
        <v>73.94</v>
      </c>
      <c r="H8108" s="19">
        <v>43.23</v>
      </c>
      <c r="I8108" s="19">
        <v>32.270000000000003</v>
      </c>
      <c r="J8108" s="19" t="s">
        <v>54</v>
      </c>
      <c r="K8108" s="20">
        <v>318783.44</v>
      </c>
      <c r="L8108" s="20" t="s">
        <v>55</v>
      </c>
      <c r="M8108" s="20" t="s">
        <v>83</v>
      </c>
      <c r="N8108" s="26"/>
      <c r="O8108" s="20" t="s">
        <v>56</v>
      </c>
      <c r="P8108" t="str">
        <f t="shared" si="126"/>
        <v>INSERT INTO @DataTable (Deal, AdvanceDate, PROV, DealPurpose, RateType, BEACON, LTV, TDS, GDS, InsuranceType, PrincipalBalance, OccupancyType, AccountStatus, Closed_Date, DelinquencyBucket) VALUES (8107, '2013-11-08', 'ON', 'Refinance External', 'Fixed', 696, 73.94, 43.23, 32.27, 'Conv', 318783.44, 'Owner-Occupied', 'Open', '1900-01-00', 'Current');</v>
      </c>
    </row>
    <row r="8109" spans="1:16" x14ac:dyDescent="0.35">
      <c r="A8109" s="22">
        <v>8108</v>
      </c>
      <c r="B8109" s="21">
        <v>42718</v>
      </c>
      <c r="C8109" s="22" t="s">
        <v>57</v>
      </c>
      <c r="D8109" s="22" t="s">
        <v>52</v>
      </c>
      <c r="E8109" s="22" t="s">
        <v>40</v>
      </c>
      <c r="F8109" s="22">
        <v>796</v>
      </c>
      <c r="G8109" s="22">
        <v>66.540000000000006</v>
      </c>
      <c r="H8109" s="22">
        <v>35.9</v>
      </c>
      <c r="I8109" s="22">
        <v>19.79</v>
      </c>
      <c r="J8109" s="22" t="s">
        <v>54</v>
      </c>
      <c r="K8109" s="23">
        <v>852721.43</v>
      </c>
      <c r="L8109" s="23" t="s">
        <v>55</v>
      </c>
      <c r="M8109" s="23" t="s">
        <v>83</v>
      </c>
      <c r="N8109" s="27"/>
      <c r="O8109" s="23" t="s">
        <v>56</v>
      </c>
      <c r="P8109" t="str">
        <f t="shared" si="126"/>
        <v>INSERT INTO @DataTable (Deal, AdvanceDate, PROV, DealPurpose, RateType, BEACON, LTV, TDS, GDS, InsuranceType, PrincipalBalance, OccupancyType, AccountStatus, Closed_Date, DelinquencyBucket) VALUES (8108, '2016-12-14', 'ON', 'Refinance External', 'ARM', 796, 66.54, 35.9, 19.79, 'Conv', 852721.43, 'Owner-Occupied', 'Open', '1900-01-00', 'Current');</v>
      </c>
    </row>
    <row r="8110" spans="1:16" x14ac:dyDescent="0.35">
      <c r="A8110" s="19">
        <v>8109</v>
      </c>
      <c r="B8110" s="18">
        <v>42221</v>
      </c>
      <c r="C8110" s="19" t="s">
        <v>57</v>
      </c>
      <c r="D8110" s="19" t="s">
        <v>59</v>
      </c>
      <c r="E8110" s="19" t="s">
        <v>40</v>
      </c>
      <c r="F8110" s="19">
        <v>836</v>
      </c>
      <c r="G8110" s="19">
        <v>34.57</v>
      </c>
      <c r="H8110" s="19">
        <v>34.450000000000003</v>
      </c>
      <c r="I8110" s="19">
        <v>33.36</v>
      </c>
      <c r="J8110" s="19" t="s">
        <v>54</v>
      </c>
      <c r="K8110" s="20">
        <v>149020.59</v>
      </c>
      <c r="L8110" s="20" t="s">
        <v>55</v>
      </c>
      <c r="M8110" s="20" t="s">
        <v>83</v>
      </c>
      <c r="N8110" s="26"/>
      <c r="O8110" s="20" t="s">
        <v>56</v>
      </c>
      <c r="P8110" t="str">
        <f t="shared" si="126"/>
        <v>INSERT INTO @DataTable (Deal, AdvanceDate, PROV, DealPurpose, RateType, BEACON, LTV, TDS, GDS, InsuranceType, PrincipalBalance, OccupancyType, AccountStatus, Closed_Date, DelinquencyBucket) VALUES (8109, '2015-08-05', 'ON', 'Transfer', 'ARM', 836, 34.57, 34.45, 33.36, 'Conv', 149020.59, 'Owner-Occupied', 'Open', '1900-01-00', 'Current');</v>
      </c>
    </row>
    <row r="8111" spans="1:16" x14ac:dyDescent="0.35">
      <c r="A8111" s="22">
        <v>8110</v>
      </c>
      <c r="B8111" s="21">
        <v>42669</v>
      </c>
      <c r="C8111" s="22" t="s">
        <v>58</v>
      </c>
      <c r="D8111" s="22" t="s">
        <v>61</v>
      </c>
      <c r="E8111" s="22" t="s">
        <v>53</v>
      </c>
      <c r="F8111" s="22">
        <v>0</v>
      </c>
      <c r="G8111" s="22">
        <v>75</v>
      </c>
      <c r="H8111" s="22">
        <v>40.69</v>
      </c>
      <c r="I8111" s="22">
        <v>13.7</v>
      </c>
      <c r="J8111" s="22" t="s">
        <v>54</v>
      </c>
      <c r="K8111" s="23">
        <v>201263.84</v>
      </c>
      <c r="L8111" s="23" t="s">
        <v>62</v>
      </c>
      <c r="M8111" s="23" t="s">
        <v>83</v>
      </c>
      <c r="N8111" s="27"/>
      <c r="O8111" s="23" t="s">
        <v>56</v>
      </c>
      <c r="P8111" t="str">
        <f t="shared" si="126"/>
        <v>INSERT INTO @DataTable (Deal, AdvanceDate, PROV, DealPurpose, RateType, BEACON, LTV, TDS, GDS, InsuranceType, PrincipalBalance, OccupancyType, AccountStatus, Closed_Date, DelinquencyBucket) VALUES (8110, '2016-10-26', 'BC', 'Purchase', 'Fixed', 0, 75, 40.69, 13.7, 'Conv', 201263.84, 'Rental', 'Open', '1900-01-00', 'Current');</v>
      </c>
    </row>
    <row r="8112" spans="1:16" x14ac:dyDescent="0.35">
      <c r="A8112" s="19">
        <v>8111</v>
      </c>
      <c r="B8112" s="18">
        <v>41926</v>
      </c>
      <c r="C8112" s="19" t="s">
        <v>57</v>
      </c>
      <c r="D8112" s="19" t="s">
        <v>52</v>
      </c>
      <c r="E8112" s="19" t="s">
        <v>53</v>
      </c>
      <c r="F8112" s="19">
        <v>711</v>
      </c>
      <c r="G8112" s="19">
        <v>45.45</v>
      </c>
      <c r="H8112" s="19">
        <v>41.86</v>
      </c>
      <c r="I8112" s="19">
        <v>29.33</v>
      </c>
      <c r="J8112" s="19" t="s">
        <v>54</v>
      </c>
      <c r="K8112" s="20">
        <v>177628.25</v>
      </c>
      <c r="L8112" s="20" t="s">
        <v>55</v>
      </c>
      <c r="M8112" s="20" t="s">
        <v>83</v>
      </c>
      <c r="N8112" s="26"/>
      <c r="O8112" s="20" t="s">
        <v>56</v>
      </c>
      <c r="P8112" t="str">
        <f t="shared" si="126"/>
        <v>INSERT INTO @DataTable (Deal, AdvanceDate, PROV, DealPurpose, RateType, BEACON, LTV, TDS, GDS, InsuranceType, PrincipalBalance, OccupancyType, AccountStatus, Closed_Date, DelinquencyBucket) VALUES (8111, '2014-10-14', 'ON', 'Refinance External', 'Fixed', 711, 45.45, 41.86, 29.33, 'Conv', 177628.25, 'Owner-Occupied', 'Open', '1900-01-00', 'Current');</v>
      </c>
    </row>
    <row r="8113" spans="1:16" x14ac:dyDescent="0.35">
      <c r="A8113" s="22">
        <v>8112</v>
      </c>
      <c r="B8113" s="21">
        <v>42185</v>
      </c>
      <c r="C8113" s="22" t="s">
        <v>57</v>
      </c>
      <c r="D8113" s="22" t="s">
        <v>59</v>
      </c>
      <c r="E8113" s="22" t="s">
        <v>40</v>
      </c>
      <c r="F8113" s="22">
        <v>803</v>
      </c>
      <c r="G8113" s="22">
        <v>61.94</v>
      </c>
      <c r="H8113" s="22">
        <v>15.27</v>
      </c>
      <c r="I8113" s="22">
        <v>14.31</v>
      </c>
      <c r="J8113" s="22" t="s">
        <v>54</v>
      </c>
      <c r="K8113" s="23">
        <v>343951.76</v>
      </c>
      <c r="L8113" s="23" t="s">
        <v>55</v>
      </c>
      <c r="M8113" s="23" t="s">
        <v>83</v>
      </c>
      <c r="N8113" s="27"/>
      <c r="O8113" s="23" t="s">
        <v>56</v>
      </c>
      <c r="P8113" t="str">
        <f t="shared" si="126"/>
        <v>INSERT INTO @DataTable (Deal, AdvanceDate, PROV, DealPurpose, RateType, BEACON, LTV, TDS, GDS, InsuranceType, PrincipalBalance, OccupancyType, AccountStatus, Closed_Date, DelinquencyBucket) VALUES (8112, '2015-06-30', 'ON', 'Transfer', 'ARM', 803, 61.94, 15.27, 14.31, 'Conv', 343951.76, 'Owner-Occupied', 'Open', '1900-01-00', 'Current');</v>
      </c>
    </row>
    <row r="8114" spans="1:16" x14ac:dyDescent="0.35">
      <c r="A8114" s="19">
        <v>8113</v>
      </c>
      <c r="B8114" s="18">
        <v>42654</v>
      </c>
      <c r="C8114" s="19" t="s">
        <v>51</v>
      </c>
      <c r="D8114" s="19" t="s">
        <v>52</v>
      </c>
      <c r="E8114" s="19" t="s">
        <v>53</v>
      </c>
      <c r="F8114" s="19">
        <v>688</v>
      </c>
      <c r="G8114" s="19">
        <v>73.08</v>
      </c>
      <c r="H8114" s="19">
        <v>22.09</v>
      </c>
      <c r="I8114" s="19">
        <v>13.42</v>
      </c>
      <c r="J8114" s="19" t="s">
        <v>54</v>
      </c>
      <c r="K8114" s="20">
        <v>187944.85</v>
      </c>
      <c r="L8114" s="20" t="s">
        <v>55</v>
      </c>
      <c r="M8114" s="20" t="s">
        <v>83</v>
      </c>
      <c r="N8114" s="26"/>
      <c r="O8114" s="20" t="s">
        <v>56</v>
      </c>
      <c r="P8114" t="str">
        <f t="shared" si="126"/>
        <v>INSERT INTO @DataTable (Deal, AdvanceDate, PROV, DealPurpose, RateType, BEACON, LTV, TDS, GDS, InsuranceType, PrincipalBalance, OccupancyType, AccountStatus, Closed_Date, DelinquencyBucket) VALUES (8113, '2016-10-11', 'AB', 'Refinance External', 'Fixed', 688, 73.08, 22.09, 13.42, 'Conv', 187944.85, 'Owner-Occupied', 'Open', '1900-01-00', 'Current');</v>
      </c>
    </row>
    <row r="8115" spans="1:16" x14ac:dyDescent="0.35">
      <c r="A8115" s="22">
        <v>8114</v>
      </c>
      <c r="B8115" s="21">
        <v>42139</v>
      </c>
      <c r="C8115" s="22" t="s">
        <v>58</v>
      </c>
      <c r="D8115" s="22" t="s">
        <v>61</v>
      </c>
      <c r="E8115" s="22" t="s">
        <v>53</v>
      </c>
      <c r="F8115" s="22">
        <v>681</v>
      </c>
      <c r="G8115" s="22">
        <v>90</v>
      </c>
      <c r="H8115" s="22">
        <v>25.56</v>
      </c>
      <c r="I8115" s="22">
        <v>17.34</v>
      </c>
      <c r="J8115" s="22" t="s">
        <v>60</v>
      </c>
      <c r="K8115" s="23">
        <v>217829.62</v>
      </c>
      <c r="L8115" s="23" t="s">
        <v>55</v>
      </c>
      <c r="M8115" s="23" t="s">
        <v>83</v>
      </c>
      <c r="N8115" s="27"/>
      <c r="O8115" s="23" t="s">
        <v>56</v>
      </c>
      <c r="P8115" t="str">
        <f t="shared" si="126"/>
        <v>INSERT INTO @DataTable (Deal, AdvanceDate, PROV, DealPurpose, RateType, BEACON, LTV, TDS, GDS, InsuranceType, PrincipalBalance, OccupancyType, AccountStatus, Closed_Date, DelinquencyBucket) VALUES (8114, '2015-05-15', 'BC', 'Purchase', 'Fixed', 681, 90, 25.56, 17.34, 'HiRatio', 217829.62, 'Owner-Occupied', 'Open', '1900-01-00', 'Current');</v>
      </c>
    </row>
    <row r="8116" spans="1:16" x14ac:dyDescent="0.35">
      <c r="A8116" s="19">
        <v>8115</v>
      </c>
      <c r="B8116" s="18">
        <v>42090</v>
      </c>
      <c r="C8116" s="19" t="s">
        <v>51</v>
      </c>
      <c r="D8116" s="19" t="s">
        <v>61</v>
      </c>
      <c r="E8116" s="19" t="s">
        <v>40</v>
      </c>
      <c r="F8116" s="19">
        <v>701</v>
      </c>
      <c r="G8116" s="19">
        <v>68.41</v>
      </c>
      <c r="H8116" s="19">
        <v>20.190000000000001</v>
      </c>
      <c r="I8116" s="19">
        <v>15.75</v>
      </c>
      <c r="J8116" s="19" t="s">
        <v>54</v>
      </c>
      <c r="K8116" s="20">
        <v>188470.02</v>
      </c>
      <c r="L8116" s="20" t="s">
        <v>66</v>
      </c>
      <c r="M8116" s="20" t="s">
        <v>83</v>
      </c>
      <c r="N8116" s="26"/>
      <c r="O8116" s="20" t="s">
        <v>56</v>
      </c>
      <c r="P8116" t="str">
        <f t="shared" si="126"/>
        <v>INSERT INTO @DataTable (Deal, AdvanceDate, PROV, DealPurpose, RateType, BEACON, LTV, TDS, GDS, InsuranceType, PrincipalBalance, OccupancyType, AccountStatus, Closed_Date, DelinquencyBucket) VALUES (8115, '2015-03-27', 'AB', 'Purchase', 'ARM', 701, 68.41, 20.19, 15.75, 'Conv', 188470.02, 'Second Home', 'Open', '1900-01-00', 'Current');</v>
      </c>
    </row>
    <row r="8117" spans="1:16" x14ac:dyDescent="0.35">
      <c r="A8117" s="22">
        <v>8116</v>
      </c>
      <c r="B8117" s="21">
        <v>42094</v>
      </c>
      <c r="C8117" s="22" t="s">
        <v>57</v>
      </c>
      <c r="D8117" s="22" t="s">
        <v>52</v>
      </c>
      <c r="E8117" s="22" t="s">
        <v>40</v>
      </c>
      <c r="F8117" s="22">
        <v>766</v>
      </c>
      <c r="G8117" s="22">
        <v>80</v>
      </c>
      <c r="H8117" s="22">
        <v>29.46</v>
      </c>
      <c r="I8117" s="22">
        <v>20.45</v>
      </c>
      <c r="J8117" s="22" t="s">
        <v>54</v>
      </c>
      <c r="K8117" s="23">
        <v>266378.03000000003</v>
      </c>
      <c r="L8117" s="23" t="s">
        <v>55</v>
      </c>
      <c r="M8117" s="23" t="s">
        <v>83</v>
      </c>
      <c r="N8117" s="27"/>
      <c r="O8117" s="23" t="s">
        <v>56</v>
      </c>
      <c r="P8117" t="str">
        <f t="shared" si="126"/>
        <v>INSERT INTO @DataTable (Deal, AdvanceDate, PROV, DealPurpose, RateType, BEACON, LTV, TDS, GDS, InsuranceType, PrincipalBalance, OccupancyType, AccountStatus, Closed_Date, DelinquencyBucket) VALUES (8116, '2015-03-31', 'ON', 'Refinance External', 'ARM', 766, 80, 29.46, 20.45, 'Conv', 266378.03, 'Owner-Occupied', 'Open', '1900-01-00', 'Current');</v>
      </c>
    </row>
    <row r="8118" spans="1:16" x14ac:dyDescent="0.35">
      <c r="A8118" s="19">
        <v>8117</v>
      </c>
      <c r="B8118" s="18">
        <v>42072</v>
      </c>
      <c r="C8118" s="19" t="s">
        <v>57</v>
      </c>
      <c r="D8118" s="19" t="s">
        <v>61</v>
      </c>
      <c r="E8118" s="19" t="s">
        <v>40</v>
      </c>
      <c r="F8118" s="19">
        <v>732</v>
      </c>
      <c r="G8118" s="19">
        <v>94.78</v>
      </c>
      <c r="H8118" s="19">
        <v>33.880000000000003</v>
      </c>
      <c r="I8118" s="19">
        <v>17.04</v>
      </c>
      <c r="J8118" s="19" t="s">
        <v>60</v>
      </c>
      <c r="K8118" s="20">
        <v>264192.2</v>
      </c>
      <c r="L8118" s="20" t="s">
        <v>55</v>
      </c>
      <c r="M8118" s="20" t="s">
        <v>83</v>
      </c>
      <c r="N8118" s="26"/>
      <c r="O8118" s="20" t="s">
        <v>56</v>
      </c>
      <c r="P8118" t="str">
        <f t="shared" si="126"/>
        <v>INSERT INTO @DataTable (Deal, AdvanceDate, PROV, DealPurpose, RateType, BEACON, LTV, TDS, GDS, InsuranceType, PrincipalBalance, OccupancyType, AccountStatus, Closed_Date, DelinquencyBucket) VALUES (8117, '2015-03-09', 'ON', 'Purchase', 'ARM', 732, 94.78, 33.88, 17.04, 'HiRatio', 264192.2, 'Owner-Occupied', 'Open', '1900-01-00', 'Current');</v>
      </c>
    </row>
    <row r="8119" spans="1:16" x14ac:dyDescent="0.35">
      <c r="A8119" s="22">
        <v>8118</v>
      </c>
      <c r="B8119" s="21">
        <v>41711</v>
      </c>
      <c r="C8119" s="22" t="s">
        <v>58</v>
      </c>
      <c r="D8119" s="22" t="s">
        <v>61</v>
      </c>
      <c r="E8119" s="22" t="s">
        <v>53</v>
      </c>
      <c r="F8119" s="22">
        <v>816</v>
      </c>
      <c r="G8119" s="22">
        <v>76.88</v>
      </c>
      <c r="H8119" s="22">
        <v>43.4</v>
      </c>
      <c r="I8119" s="22">
        <v>25</v>
      </c>
      <c r="J8119" s="22" t="s">
        <v>54</v>
      </c>
      <c r="K8119" s="23">
        <v>0</v>
      </c>
      <c r="L8119" s="23" t="s">
        <v>55</v>
      </c>
      <c r="M8119" s="23" t="s">
        <v>84</v>
      </c>
      <c r="N8119" s="27">
        <v>41947</v>
      </c>
      <c r="O8119" s="23" t="s">
        <v>56</v>
      </c>
      <c r="P8119" t="str">
        <f t="shared" si="126"/>
        <v>INSERT INTO @DataTable (Deal, AdvanceDate, PROV, DealPurpose, RateType, BEACON, LTV, TDS, GDS, InsuranceType, PrincipalBalance, OccupancyType, AccountStatus, Closed_Date, DelinquencyBucket) VALUES (8118, '2014-03-13', 'BC', 'Purchase', 'Fixed', 816, 76.88, 43.4, 25, 'Conv', 0, 'Owner-Occupied', 'Closed', '2014-11-04', 'Current');</v>
      </c>
    </row>
    <row r="8120" spans="1:16" x14ac:dyDescent="0.35">
      <c r="A8120" s="19">
        <v>8119</v>
      </c>
      <c r="B8120" s="18">
        <v>41593</v>
      </c>
      <c r="C8120" s="19" t="s">
        <v>51</v>
      </c>
      <c r="D8120" s="19" t="s">
        <v>61</v>
      </c>
      <c r="E8120" s="19" t="s">
        <v>53</v>
      </c>
      <c r="F8120" s="19">
        <v>676</v>
      </c>
      <c r="G8120" s="19">
        <v>90</v>
      </c>
      <c r="H8120" s="19">
        <v>39.71</v>
      </c>
      <c r="I8120" s="19">
        <v>32.46</v>
      </c>
      <c r="J8120" s="19" t="s">
        <v>60</v>
      </c>
      <c r="K8120" s="20">
        <v>230076.56</v>
      </c>
      <c r="L8120" s="20" t="s">
        <v>55</v>
      </c>
      <c r="M8120" s="20" t="s">
        <v>83</v>
      </c>
      <c r="N8120" s="26"/>
      <c r="O8120" s="20" t="s">
        <v>56</v>
      </c>
      <c r="P8120" t="str">
        <f t="shared" si="126"/>
        <v>INSERT INTO @DataTable (Deal, AdvanceDate, PROV, DealPurpose, RateType, BEACON, LTV, TDS, GDS, InsuranceType, PrincipalBalance, OccupancyType, AccountStatus, Closed_Date, DelinquencyBucket) VALUES (8119, '2013-11-15', 'AB', 'Purchase', 'Fixed', 676, 90, 39.71, 32.46, 'HiRatio', 230076.56, 'Owner-Occupied', 'Open', '1900-01-00', 'Current');</v>
      </c>
    </row>
    <row r="8121" spans="1:16" x14ac:dyDescent="0.35">
      <c r="A8121" s="22">
        <v>8120</v>
      </c>
      <c r="B8121" s="21">
        <v>41745</v>
      </c>
      <c r="C8121" s="22" t="s">
        <v>58</v>
      </c>
      <c r="D8121" s="22" t="s">
        <v>61</v>
      </c>
      <c r="E8121" s="22" t="s">
        <v>53</v>
      </c>
      <c r="F8121" s="22">
        <v>699</v>
      </c>
      <c r="G8121" s="22">
        <v>95</v>
      </c>
      <c r="H8121" s="22">
        <v>41.73</v>
      </c>
      <c r="I8121" s="22">
        <v>33.26</v>
      </c>
      <c r="J8121" s="22" t="s">
        <v>60</v>
      </c>
      <c r="K8121" s="23">
        <v>162198.20000000001</v>
      </c>
      <c r="L8121" s="23" t="s">
        <v>55</v>
      </c>
      <c r="M8121" s="23" t="s">
        <v>83</v>
      </c>
      <c r="N8121" s="27"/>
      <c r="O8121" s="23" t="s">
        <v>56</v>
      </c>
      <c r="P8121" t="str">
        <f t="shared" si="126"/>
        <v>INSERT INTO @DataTable (Deal, AdvanceDate, PROV, DealPurpose, RateType, BEACON, LTV, TDS, GDS, InsuranceType, PrincipalBalance, OccupancyType, AccountStatus, Closed_Date, DelinquencyBucket) VALUES (8120, '2014-04-16', 'BC', 'Purchase', 'Fixed', 699, 95, 41.73, 33.26, 'HiRatio', 162198.2, 'Owner-Occupied', 'Open', '1900-01-00', 'Current');</v>
      </c>
    </row>
    <row r="8122" spans="1:16" x14ac:dyDescent="0.35">
      <c r="A8122" s="19">
        <v>8121</v>
      </c>
      <c r="B8122" s="18">
        <v>42025</v>
      </c>
      <c r="C8122" s="19" t="s">
        <v>63</v>
      </c>
      <c r="D8122" s="19" t="s">
        <v>52</v>
      </c>
      <c r="E8122" s="19" t="s">
        <v>53</v>
      </c>
      <c r="F8122" s="19">
        <v>787</v>
      </c>
      <c r="G8122" s="19">
        <v>80</v>
      </c>
      <c r="H8122" s="19">
        <v>28.6</v>
      </c>
      <c r="I8122" s="19">
        <v>10.34</v>
      </c>
      <c r="J8122" s="19" t="s">
        <v>54</v>
      </c>
      <c r="K8122" s="20">
        <v>0</v>
      </c>
      <c r="L8122" s="20" t="s">
        <v>55</v>
      </c>
      <c r="M8122" s="20" t="s">
        <v>84</v>
      </c>
      <c r="N8122" s="26">
        <v>42282</v>
      </c>
      <c r="O8122" s="20" t="s">
        <v>56</v>
      </c>
      <c r="P8122" t="str">
        <f t="shared" si="126"/>
        <v>INSERT INTO @DataTable (Deal, AdvanceDate, PROV, DealPurpose, RateType, BEACON, LTV, TDS, GDS, InsuranceType, PrincipalBalance, OccupancyType, AccountStatus, Closed_Date, DelinquencyBucket) VALUES (8121, '2015-01-21', 'SK', 'Refinance External', 'Fixed', 787, 80, 28.6, 10.34, 'Conv', 0, 'Owner-Occupied', 'Closed', '2015-10-05', 'Current');</v>
      </c>
    </row>
    <row r="8123" spans="1:16" x14ac:dyDescent="0.35">
      <c r="A8123" s="22">
        <v>8122</v>
      </c>
      <c r="B8123" s="21">
        <v>41705</v>
      </c>
      <c r="C8123" s="22" t="s">
        <v>51</v>
      </c>
      <c r="D8123" s="22" t="s">
        <v>52</v>
      </c>
      <c r="E8123" s="22" t="s">
        <v>53</v>
      </c>
      <c r="F8123" s="22">
        <v>683</v>
      </c>
      <c r="G8123" s="22">
        <v>80</v>
      </c>
      <c r="H8123" s="22">
        <v>41.55</v>
      </c>
      <c r="I8123" s="22">
        <v>31.21</v>
      </c>
      <c r="J8123" s="22" t="s">
        <v>54</v>
      </c>
      <c r="K8123" s="23">
        <v>220992.98</v>
      </c>
      <c r="L8123" s="23" t="s">
        <v>55</v>
      </c>
      <c r="M8123" s="23" t="s">
        <v>83</v>
      </c>
      <c r="N8123" s="27"/>
      <c r="O8123" s="23" t="s">
        <v>56</v>
      </c>
      <c r="P8123" t="str">
        <f t="shared" si="126"/>
        <v>INSERT INTO @DataTable (Deal, AdvanceDate, PROV, DealPurpose, RateType, BEACON, LTV, TDS, GDS, InsuranceType, PrincipalBalance, OccupancyType, AccountStatus, Closed_Date, DelinquencyBucket) VALUES (8122, '2014-03-07', 'AB', 'Refinance External', 'Fixed', 683, 80, 41.55, 31.21, 'Conv', 220992.98, 'Owner-Occupied', 'Open', '1900-01-00', 'Current');</v>
      </c>
    </row>
    <row r="8124" spans="1:16" x14ac:dyDescent="0.35">
      <c r="A8124" s="19">
        <v>8123</v>
      </c>
      <c r="B8124" s="18">
        <v>42194</v>
      </c>
      <c r="C8124" s="19" t="s">
        <v>78</v>
      </c>
      <c r="D8124" s="19" t="s">
        <v>61</v>
      </c>
      <c r="E8124" s="19" t="s">
        <v>53</v>
      </c>
      <c r="F8124" s="19">
        <v>737</v>
      </c>
      <c r="G8124" s="19">
        <v>95</v>
      </c>
      <c r="H8124" s="19">
        <v>34.72</v>
      </c>
      <c r="I8124" s="19">
        <v>33.26</v>
      </c>
      <c r="J8124" s="19" t="s">
        <v>60</v>
      </c>
      <c r="K8124" s="20">
        <v>281181.12</v>
      </c>
      <c r="L8124" s="20" t="s">
        <v>55</v>
      </c>
      <c r="M8124" s="20" t="s">
        <v>83</v>
      </c>
      <c r="N8124" s="26"/>
      <c r="O8124" s="20" t="s">
        <v>56</v>
      </c>
      <c r="P8124" t="str">
        <f t="shared" si="126"/>
        <v>INSERT INTO @DataTable (Deal, AdvanceDate, PROV, DealPurpose, RateType, BEACON, LTV, TDS, GDS, InsuranceType, PrincipalBalance, OccupancyType, AccountStatus, Closed_Date, DelinquencyBucket) VALUES (8123, '2015-07-09', 'NL', 'Purchase', 'Fixed', 737, 95, 34.72, 33.26, 'HiRatio', 281181.12, 'Owner-Occupied', 'Open', '1900-01-00', 'Current');</v>
      </c>
    </row>
    <row r="8125" spans="1:16" x14ac:dyDescent="0.35">
      <c r="A8125" s="22">
        <v>8124</v>
      </c>
      <c r="B8125" s="21">
        <v>42069</v>
      </c>
      <c r="C8125" s="22" t="s">
        <v>57</v>
      </c>
      <c r="D8125" s="22" t="s">
        <v>52</v>
      </c>
      <c r="E8125" s="22" t="s">
        <v>40</v>
      </c>
      <c r="F8125" s="22">
        <v>760</v>
      </c>
      <c r="G8125" s="22">
        <v>52.63</v>
      </c>
      <c r="H8125" s="22">
        <v>35.86</v>
      </c>
      <c r="I8125" s="22">
        <v>27.97</v>
      </c>
      <c r="J8125" s="22" t="s">
        <v>54</v>
      </c>
      <c r="K8125" s="23">
        <v>211581.38</v>
      </c>
      <c r="L8125" s="23" t="s">
        <v>55</v>
      </c>
      <c r="M8125" s="23" t="s">
        <v>83</v>
      </c>
      <c r="N8125" s="27"/>
      <c r="O8125" s="23" t="s">
        <v>56</v>
      </c>
      <c r="P8125" t="str">
        <f t="shared" si="126"/>
        <v>INSERT INTO @DataTable (Deal, AdvanceDate, PROV, DealPurpose, RateType, BEACON, LTV, TDS, GDS, InsuranceType, PrincipalBalance, OccupancyType, AccountStatus, Closed_Date, DelinquencyBucket) VALUES (8124, '2015-03-06', 'ON', 'Refinance External', 'ARM', 760, 52.63, 35.86, 27.97, 'Conv', 211581.38, 'Owner-Occupied', 'Open', '1900-01-00', 'Current');</v>
      </c>
    </row>
    <row r="8126" spans="1:16" x14ac:dyDescent="0.35">
      <c r="A8126" s="19">
        <v>8125</v>
      </c>
      <c r="B8126" s="18">
        <v>41814</v>
      </c>
      <c r="C8126" s="19" t="s">
        <v>51</v>
      </c>
      <c r="D8126" s="19" t="s">
        <v>52</v>
      </c>
      <c r="E8126" s="19" t="s">
        <v>40</v>
      </c>
      <c r="F8126" s="19">
        <v>612</v>
      </c>
      <c r="G8126" s="19">
        <v>80</v>
      </c>
      <c r="H8126" s="19">
        <v>30.8</v>
      </c>
      <c r="I8126" s="19">
        <v>15.59</v>
      </c>
      <c r="J8126" s="19" t="s">
        <v>54</v>
      </c>
      <c r="K8126" s="20">
        <v>283090.23</v>
      </c>
      <c r="L8126" s="20" t="s">
        <v>55</v>
      </c>
      <c r="M8126" s="20" t="s">
        <v>83</v>
      </c>
      <c r="N8126" s="26"/>
      <c r="O8126" s="20" t="s">
        <v>56</v>
      </c>
      <c r="P8126" t="str">
        <f t="shared" si="126"/>
        <v>INSERT INTO @DataTable (Deal, AdvanceDate, PROV, DealPurpose, RateType, BEACON, LTV, TDS, GDS, InsuranceType, PrincipalBalance, OccupancyType, AccountStatus, Closed_Date, DelinquencyBucket) VALUES (8125, '2014-06-24', 'AB', 'Refinance External', 'ARM', 612, 80, 30.8, 15.59, 'Conv', 283090.23, 'Owner-Occupied', 'Open', '1900-01-00', 'Current');</v>
      </c>
    </row>
    <row r="8127" spans="1:16" x14ac:dyDescent="0.35">
      <c r="A8127" s="22">
        <v>8126</v>
      </c>
      <c r="B8127" s="21">
        <v>42209</v>
      </c>
      <c r="C8127" s="22" t="s">
        <v>51</v>
      </c>
      <c r="D8127" s="22" t="s">
        <v>61</v>
      </c>
      <c r="E8127" s="22" t="s">
        <v>53</v>
      </c>
      <c r="F8127" s="22">
        <v>704</v>
      </c>
      <c r="G8127" s="22">
        <v>95</v>
      </c>
      <c r="H8127" s="22">
        <v>38.01</v>
      </c>
      <c r="I8127" s="22">
        <v>22.34</v>
      </c>
      <c r="J8127" s="22" t="s">
        <v>60</v>
      </c>
      <c r="K8127" s="23">
        <v>487341.89</v>
      </c>
      <c r="L8127" s="23" t="s">
        <v>55</v>
      </c>
      <c r="M8127" s="23" t="s">
        <v>83</v>
      </c>
      <c r="N8127" s="27"/>
      <c r="O8127" s="23" t="s">
        <v>56</v>
      </c>
      <c r="P8127" t="str">
        <f t="shared" si="126"/>
        <v>INSERT INTO @DataTable (Deal, AdvanceDate, PROV, DealPurpose, RateType, BEACON, LTV, TDS, GDS, InsuranceType, PrincipalBalance, OccupancyType, AccountStatus, Closed_Date, DelinquencyBucket) VALUES (8126, '2015-07-24', 'AB', 'Purchase', 'Fixed', 704, 95, 38.01, 22.34, 'HiRatio', 487341.89, 'Owner-Occupied', 'Open', '1900-01-00', 'Current');</v>
      </c>
    </row>
    <row r="8128" spans="1:16" x14ac:dyDescent="0.35">
      <c r="A8128" s="19">
        <v>8127</v>
      </c>
      <c r="B8128" s="18">
        <v>42082</v>
      </c>
      <c r="C8128" s="19" t="s">
        <v>51</v>
      </c>
      <c r="D8128" s="19" t="s">
        <v>61</v>
      </c>
      <c r="E8128" s="19" t="s">
        <v>53</v>
      </c>
      <c r="F8128" s="19">
        <v>691</v>
      </c>
      <c r="G8128" s="19">
        <v>95</v>
      </c>
      <c r="H8128" s="19">
        <v>30.73</v>
      </c>
      <c r="I8128" s="19">
        <v>22.06</v>
      </c>
      <c r="J8128" s="19" t="s">
        <v>60</v>
      </c>
      <c r="K8128" s="20">
        <v>367401.06</v>
      </c>
      <c r="L8128" s="20" t="s">
        <v>55</v>
      </c>
      <c r="M8128" s="20" t="s">
        <v>83</v>
      </c>
      <c r="N8128" s="26"/>
      <c r="O8128" s="20" t="s">
        <v>56</v>
      </c>
      <c r="P8128" t="str">
        <f t="shared" si="126"/>
        <v>INSERT INTO @DataTable (Deal, AdvanceDate, PROV, DealPurpose, RateType, BEACON, LTV, TDS, GDS, InsuranceType, PrincipalBalance, OccupancyType, AccountStatus, Closed_Date, DelinquencyBucket) VALUES (8127, '2015-03-19', 'AB', 'Purchase', 'Fixed', 691, 95, 30.73, 22.06, 'HiRatio', 367401.06, 'Owner-Occupied', 'Open', '1900-01-00', 'Current');</v>
      </c>
    </row>
    <row r="8129" spans="1:16" x14ac:dyDescent="0.35">
      <c r="A8129" s="22">
        <v>8128</v>
      </c>
      <c r="B8129" s="21">
        <v>42156</v>
      </c>
      <c r="C8129" s="22" t="s">
        <v>57</v>
      </c>
      <c r="D8129" s="22" t="s">
        <v>61</v>
      </c>
      <c r="E8129" s="22" t="s">
        <v>53</v>
      </c>
      <c r="F8129" s="22">
        <v>670</v>
      </c>
      <c r="G8129" s="22">
        <v>95</v>
      </c>
      <c r="H8129" s="22">
        <v>41.99</v>
      </c>
      <c r="I8129" s="22">
        <v>31.54</v>
      </c>
      <c r="J8129" s="22" t="s">
        <v>60</v>
      </c>
      <c r="K8129" s="23">
        <v>232256.8</v>
      </c>
      <c r="L8129" s="23" t="s">
        <v>55</v>
      </c>
      <c r="M8129" s="23" t="s">
        <v>83</v>
      </c>
      <c r="N8129" s="27"/>
      <c r="O8129" s="23" t="s">
        <v>56</v>
      </c>
      <c r="P8129" t="str">
        <f t="shared" si="126"/>
        <v>INSERT INTO @DataTable (Deal, AdvanceDate, PROV, DealPurpose, RateType, BEACON, LTV, TDS, GDS, InsuranceType, PrincipalBalance, OccupancyType, AccountStatus, Closed_Date, DelinquencyBucket) VALUES (8128, '2015-06-01', 'ON', 'Purchase', 'Fixed', 670, 95, 41.99, 31.54, 'HiRatio', 232256.8, 'Owner-Occupied', 'Open', '1900-01-00', 'Current');</v>
      </c>
    </row>
    <row r="8130" spans="1:16" x14ac:dyDescent="0.35">
      <c r="A8130" s="19">
        <v>8129</v>
      </c>
      <c r="B8130" s="18">
        <v>42153</v>
      </c>
      <c r="C8130" s="19" t="s">
        <v>57</v>
      </c>
      <c r="D8130" s="19" t="s">
        <v>61</v>
      </c>
      <c r="E8130" s="19" t="s">
        <v>53</v>
      </c>
      <c r="F8130" s="19">
        <v>759</v>
      </c>
      <c r="G8130" s="19">
        <v>80</v>
      </c>
      <c r="H8130" s="19">
        <v>31.81</v>
      </c>
      <c r="I8130" s="19">
        <v>11.75</v>
      </c>
      <c r="J8130" s="19" t="s">
        <v>54</v>
      </c>
      <c r="K8130" s="20">
        <v>262462.13</v>
      </c>
      <c r="L8130" s="20" t="s">
        <v>55</v>
      </c>
      <c r="M8130" s="20" t="s">
        <v>83</v>
      </c>
      <c r="N8130" s="26"/>
      <c r="O8130" s="20" t="s">
        <v>56</v>
      </c>
      <c r="P8130" t="str">
        <f t="shared" si="126"/>
        <v>INSERT INTO @DataTable (Deal, AdvanceDate, PROV, DealPurpose, RateType, BEACON, LTV, TDS, GDS, InsuranceType, PrincipalBalance, OccupancyType, AccountStatus, Closed_Date, DelinquencyBucket) VALUES (8129, '2015-05-29', 'ON', 'Purchase', 'Fixed', 759, 80, 31.81, 11.75, 'Conv', 262462.13, 'Owner-Occupied', 'Open', '1900-01-00', 'Current');</v>
      </c>
    </row>
    <row r="8131" spans="1:16" x14ac:dyDescent="0.35">
      <c r="A8131" s="22">
        <v>8130</v>
      </c>
      <c r="B8131" s="21">
        <v>42339</v>
      </c>
      <c r="C8131" s="22" t="s">
        <v>51</v>
      </c>
      <c r="D8131" s="22" t="s">
        <v>61</v>
      </c>
      <c r="E8131" s="22" t="s">
        <v>53</v>
      </c>
      <c r="F8131" s="22">
        <v>756</v>
      </c>
      <c r="G8131" s="22">
        <v>95</v>
      </c>
      <c r="H8131" s="22">
        <v>37.630000000000003</v>
      </c>
      <c r="I8131" s="22">
        <v>26.75</v>
      </c>
      <c r="J8131" s="22" t="s">
        <v>60</v>
      </c>
      <c r="K8131" s="23">
        <v>303028.3</v>
      </c>
      <c r="L8131" s="23" t="s">
        <v>55</v>
      </c>
      <c r="M8131" s="23" t="s">
        <v>83</v>
      </c>
      <c r="N8131" s="27"/>
      <c r="O8131" s="23" t="s">
        <v>56</v>
      </c>
      <c r="P8131" t="str">
        <f t="shared" ref="P8131:P8194" si="127">"INSERT INTO @DataTable (Deal, AdvanceDate, PROV, DealPurpose, RateType, BEACON, LTV, TDS, GDS, InsuranceType, PrincipalBalance, OccupancyType, AccountStatus, Closed_Date, DelinquencyBucket) VALUES (" &amp; A8131 &amp; ", " &amp; "'" &amp; TEXT(B8131, "yyyy-mm-dd") &amp; "', '" &amp; C8131 &amp; "', '" &amp; D8131 &amp; "', '" &amp; E8131 &amp; "', " &amp; F8131 &amp; ", " &amp; G8131 &amp; ", " &amp; H8131 &amp; ", " &amp; I8131 &amp; ", '" &amp; J8131 &amp; "', " &amp; K8131 &amp; ", '" &amp; L8131 &amp; "', '" &amp; M8131 &amp; "', '" &amp;TEXT(N8131, "yyyy-mm-dd") &amp; "', '" &amp; O8131 &amp; "');"</f>
        <v>INSERT INTO @DataTable (Deal, AdvanceDate, PROV, DealPurpose, RateType, BEACON, LTV, TDS, GDS, InsuranceType, PrincipalBalance, OccupancyType, AccountStatus, Closed_Date, DelinquencyBucket) VALUES (8130, '2015-12-01', 'AB', 'Purchase', 'Fixed', 756, 95, 37.63, 26.75, 'HiRatio', 303028.3, 'Owner-Occupied', 'Open', '1900-01-00', 'Current');</v>
      </c>
    </row>
    <row r="8132" spans="1:16" x14ac:dyDescent="0.35">
      <c r="A8132" s="19">
        <v>8131</v>
      </c>
      <c r="B8132" s="18">
        <v>42207</v>
      </c>
      <c r="C8132" s="19" t="s">
        <v>57</v>
      </c>
      <c r="D8132" s="19" t="s">
        <v>61</v>
      </c>
      <c r="E8132" s="19" t="s">
        <v>40</v>
      </c>
      <c r="F8132" s="19">
        <v>755</v>
      </c>
      <c r="G8132" s="19">
        <v>95</v>
      </c>
      <c r="H8132" s="19">
        <v>29.25</v>
      </c>
      <c r="I8132" s="19">
        <v>25.54</v>
      </c>
      <c r="J8132" s="19" t="s">
        <v>60</v>
      </c>
      <c r="K8132" s="20">
        <v>0</v>
      </c>
      <c r="L8132" s="20" t="s">
        <v>55</v>
      </c>
      <c r="M8132" s="20" t="s">
        <v>84</v>
      </c>
      <c r="N8132" s="26">
        <v>42724</v>
      </c>
      <c r="O8132" s="20" t="s">
        <v>56</v>
      </c>
      <c r="P8132" t="str">
        <f t="shared" si="127"/>
        <v>INSERT INTO @DataTable (Deal, AdvanceDate, PROV, DealPurpose, RateType, BEACON, LTV, TDS, GDS, InsuranceType, PrincipalBalance, OccupancyType, AccountStatus, Closed_Date, DelinquencyBucket) VALUES (8131, '2015-07-22', 'ON', 'Purchase', 'ARM', 755, 95, 29.25, 25.54, 'HiRatio', 0, 'Owner-Occupied', 'Closed', '2016-12-20', 'Current');</v>
      </c>
    </row>
    <row r="8133" spans="1:16" x14ac:dyDescent="0.35">
      <c r="A8133" s="22">
        <v>8132</v>
      </c>
      <c r="B8133" s="21">
        <v>42262</v>
      </c>
      <c r="C8133" s="22" t="s">
        <v>57</v>
      </c>
      <c r="D8133" s="22" t="s">
        <v>52</v>
      </c>
      <c r="E8133" s="22" t="s">
        <v>53</v>
      </c>
      <c r="F8133" s="22">
        <v>779</v>
      </c>
      <c r="G8133" s="22">
        <v>75.33</v>
      </c>
      <c r="H8133" s="22">
        <v>27.58</v>
      </c>
      <c r="I8133" s="22">
        <v>22.2</v>
      </c>
      <c r="J8133" s="22" t="s">
        <v>54</v>
      </c>
      <c r="K8133" s="23">
        <v>0</v>
      </c>
      <c r="L8133" s="23" t="s">
        <v>55</v>
      </c>
      <c r="M8133" s="23" t="s">
        <v>84</v>
      </c>
      <c r="N8133" s="27">
        <v>42355</v>
      </c>
      <c r="O8133" s="23" t="s">
        <v>56</v>
      </c>
      <c r="P8133" t="str">
        <f t="shared" si="127"/>
        <v>INSERT INTO @DataTable (Deal, AdvanceDate, PROV, DealPurpose, RateType, BEACON, LTV, TDS, GDS, InsuranceType, PrincipalBalance, OccupancyType, AccountStatus, Closed_Date, DelinquencyBucket) VALUES (8132, '2015-09-15', 'ON', 'Refinance External', 'Fixed', 779, 75.33, 27.58, 22.2, 'Conv', 0, 'Owner-Occupied', 'Closed', '2015-12-17', 'Current');</v>
      </c>
    </row>
    <row r="8134" spans="1:16" x14ac:dyDescent="0.35">
      <c r="A8134" s="19">
        <v>8133</v>
      </c>
      <c r="B8134" s="18">
        <v>42055</v>
      </c>
      <c r="C8134" s="19" t="s">
        <v>57</v>
      </c>
      <c r="D8134" s="19" t="s">
        <v>61</v>
      </c>
      <c r="E8134" s="19" t="s">
        <v>53</v>
      </c>
      <c r="F8134" s="19">
        <v>746</v>
      </c>
      <c r="G8134" s="19">
        <v>95</v>
      </c>
      <c r="H8134" s="19">
        <v>42.4</v>
      </c>
      <c r="I8134" s="19">
        <v>25.3</v>
      </c>
      <c r="J8134" s="19" t="s">
        <v>60</v>
      </c>
      <c r="K8134" s="20">
        <v>136127.35999999999</v>
      </c>
      <c r="L8134" s="20" t="s">
        <v>55</v>
      </c>
      <c r="M8134" s="20" t="s">
        <v>83</v>
      </c>
      <c r="N8134" s="26"/>
      <c r="O8134" s="20" t="s">
        <v>56</v>
      </c>
      <c r="P8134" t="str">
        <f t="shared" si="127"/>
        <v>INSERT INTO @DataTable (Deal, AdvanceDate, PROV, DealPurpose, RateType, BEACON, LTV, TDS, GDS, InsuranceType, PrincipalBalance, OccupancyType, AccountStatus, Closed_Date, DelinquencyBucket) VALUES (8133, '2015-02-20', 'ON', 'Purchase', 'Fixed', 746, 95, 42.4, 25.3, 'HiRatio', 136127.36, 'Owner-Occupied', 'Open', '1900-01-00', 'Current');</v>
      </c>
    </row>
    <row r="8135" spans="1:16" x14ac:dyDescent="0.35">
      <c r="A8135" s="22">
        <v>8134</v>
      </c>
      <c r="B8135" s="21">
        <v>41416</v>
      </c>
      <c r="C8135" s="22" t="s">
        <v>51</v>
      </c>
      <c r="D8135" s="22" t="s">
        <v>61</v>
      </c>
      <c r="E8135" s="22" t="s">
        <v>40</v>
      </c>
      <c r="F8135" s="22">
        <v>717</v>
      </c>
      <c r="G8135" s="22">
        <v>95</v>
      </c>
      <c r="H8135" s="22">
        <v>35.72</v>
      </c>
      <c r="I8135" s="22">
        <v>21.43</v>
      </c>
      <c r="J8135" s="22" t="s">
        <v>60</v>
      </c>
      <c r="K8135" s="23">
        <v>468577.65</v>
      </c>
      <c r="L8135" s="23" t="s">
        <v>55</v>
      </c>
      <c r="M8135" s="23" t="s">
        <v>83</v>
      </c>
      <c r="N8135" s="27"/>
      <c r="O8135" s="23" t="s">
        <v>56</v>
      </c>
      <c r="P8135" t="str">
        <f t="shared" si="127"/>
        <v>INSERT INTO @DataTable (Deal, AdvanceDate, PROV, DealPurpose, RateType, BEACON, LTV, TDS, GDS, InsuranceType, PrincipalBalance, OccupancyType, AccountStatus, Closed_Date, DelinquencyBucket) VALUES (8134, '2013-05-22', 'AB', 'Purchase', 'ARM', 717, 95, 35.72, 21.43, 'HiRatio', 468577.65, 'Owner-Occupied', 'Open', '1900-01-00', 'Current');</v>
      </c>
    </row>
    <row r="8136" spans="1:16" x14ac:dyDescent="0.35">
      <c r="A8136" s="19">
        <v>8135</v>
      </c>
      <c r="B8136" s="18">
        <v>42453</v>
      </c>
      <c r="C8136" s="19" t="s">
        <v>58</v>
      </c>
      <c r="D8136" s="19" t="s">
        <v>52</v>
      </c>
      <c r="E8136" s="19" t="s">
        <v>53</v>
      </c>
      <c r="F8136" s="19">
        <v>775</v>
      </c>
      <c r="G8136" s="19">
        <v>75</v>
      </c>
      <c r="H8136" s="19">
        <v>27.68</v>
      </c>
      <c r="I8136" s="19">
        <v>26.33</v>
      </c>
      <c r="J8136" s="19" t="s">
        <v>54</v>
      </c>
      <c r="K8136" s="20">
        <v>294027.62</v>
      </c>
      <c r="L8136" s="20" t="s">
        <v>55</v>
      </c>
      <c r="M8136" s="20" t="s">
        <v>83</v>
      </c>
      <c r="N8136" s="26"/>
      <c r="O8136" s="20" t="s">
        <v>56</v>
      </c>
      <c r="P8136" t="str">
        <f t="shared" si="127"/>
        <v>INSERT INTO @DataTable (Deal, AdvanceDate, PROV, DealPurpose, RateType, BEACON, LTV, TDS, GDS, InsuranceType, PrincipalBalance, OccupancyType, AccountStatus, Closed_Date, DelinquencyBucket) VALUES (8135, '2016-03-24', 'BC', 'Refinance External', 'Fixed', 775, 75, 27.68, 26.33, 'Conv', 294027.62, 'Owner-Occupied', 'Open', '1900-01-00', 'Current');</v>
      </c>
    </row>
    <row r="8137" spans="1:16" x14ac:dyDescent="0.35">
      <c r="A8137" s="22">
        <v>8136</v>
      </c>
      <c r="B8137" s="21">
        <v>41865</v>
      </c>
      <c r="C8137" s="22" t="s">
        <v>57</v>
      </c>
      <c r="D8137" s="22" t="s">
        <v>61</v>
      </c>
      <c r="E8137" s="22" t="s">
        <v>53</v>
      </c>
      <c r="F8137" s="22">
        <v>687</v>
      </c>
      <c r="G8137" s="22">
        <v>95</v>
      </c>
      <c r="H8137" s="22">
        <v>37.68</v>
      </c>
      <c r="I8137" s="22">
        <v>21.55</v>
      </c>
      <c r="J8137" s="22" t="s">
        <v>60</v>
      </c>
      <c r="K8137" s="23">
        <v>228462.88</v>
      </c>
      <c r="L8137" s="23" t="s">
        <v>55</v>
      </c>
      <c r="M8137" s="23" t="s">
        <v>83</v>
      </c>
      <c r="N8137" s="27"/>
      <c r="O8137" s="23" t="s">
        <v>56</v>
      </c>
      <c r="P8137" t="str">
        <f t="shared" si="127"/>
        <v>INSERT INTO @DataTable (Deal, AdvanceDate, PROV, DealPurpose, RateType, BEACON, LTV, TDS, GDS, InsuranceType, PrincipalBalance, OccupancyType, AccountStatus, Closed_Date, DelinquencyBucket) VALUES (8136, '2014-08-14', 'ON', 'Purchase', 'Fixed', 687, 95, 37.68, 21.55, 'HiRatio', 228462.88, 'Owner-Occupied', 'Open', '1900-01-00', 'Current');</v>
      </c>
    </row>
    <row r="8138" spans="1:16" x14ac:dyDescent="0.35">
      <c r="A8138" s="19">
        <v>8137</v>
      </c>
      <c r="B8138" s="18">
        <v>42677</v>
      </c>
      <c r="C8138" s="19" t="s">
        <v>58</v>
      </c>
      <c r="D8138" s="19" t="s">
        <v>64</v>
      </c>
      <c r="E8138" s="19" t="s">
        <v>53</v>
      </c>
      <c r="F8138" s="19">
        <v>797</v>
      </c>
      <c r="G8138" s="19">
        <v>95</v>
      </c>
      <c r="H8138" s="19">
        <v>43.33</v>
      </c>
      <c r="I8138" s="19">
        <v>21.76</v>
      </c>
      <c r="J8138" s="19" t="s">
        <v>60</v>
      </c>
      <c r="K8138" s="20">
        <v>244572.58</v>
      </c>
      <c r="L8138" s="20" t="s">
        <v>55</v>
      </c>
      <c r="M8138" s="20" t="s">
        <v>83</v>
      </c>
      <c r="N8138" s="26"/>
      <c r="O8138" s="20" t="s">
        <v>56</v>
      </c>
      <c r="P8138" t="str">
        <f t="shared" si="127"/>
        <v>INSERT INTO @DataTable (Deal, AdvanceDate, PROV, DealPurpose, RateType, BEACON, LTV, TDS, GDS, InsuranceType, PrincipalBalance, OccupancyType, AccountStatus, Closed_Date, DelinquencyBucket) VALUES (8137, '2016-11-03', 'BC', 'Purchase with Improvements', 'Fixed', 797, 95, 43.33, 21.76, 'HiRatio', 244572.58, 'Owner-Occupied', 'Open', '1900-01-00', 'Current');</v>
      </c>
    </row>
    <row r="8139" spans="1:16" x14ac:dyDescent="0.35">
      <c r="A8139" s="22">
        <v>8138</v>
      </c>
      <c r="B8139" s="21">
        <v>41060</v>
      </c>
      <c r="C8139" s="22" t="s">
        <v>51</v>
      </c>
      <c r="D8139" s="22" t="s">
        <v>61</v>
      </c>
      <c r="E8139" s="22" t="s">
        <v>53</v>
      </c>
      <c r="F8139" s="22">
        <v>735</v>
      </c>
      <c r="G8139" s="22">
        <v>93.38</v>
      </c>
      <c r="H8139" s="22">
        <v>37.49</v>
      </c>
      <c r="I8139" s="22">
        <v>19.61</v>
      </c>
      <c r="J8139" s="22" t="s">
        <v>60</v>
      </c>
      <c r="K8139" s="23">
        <v>318615.34000000003</v>
      </c>
      <c r="L8139" s="23" t="s">
        <v>55</v>
      </c>
      <c r="M8139" s="23" t="s">
        <v>83</v>
      </c>
      <c r="N8139" s="27"/>
      <c r="O8139" s="23" t="s">
        <v>56</v>
      </c>
      <c r="P8139" t="str">
        <f t="shared" si="127"/>
        <v>INSERT INTO @DataTable (Deal, AdvanceDate, PROV, DealPurpose, RateType, BEACON, LTV, TDS, GDS, InsuranceType, PrincipalBalance, OccupancyType, AccountStatus, Closed_Date, DelinquencyBucket) VALUES (8138, '2012-05-31', 'AB', 'Purchase', 'Fixed', 735, 93.38, 37.49, 19.61, 'HiRatio', 318615.34, 'Owner-Occupied', 'Open', '1900-01-00', 'Current');</v>
      </c>
    </row>
    <row r="8140" spans="1:16" x14ac:dyDescent="0.35">
      <c r="A8140" s="19">
        <v>8139</v>
      </c>
      <c r="B8140" s="18">
        <v>41943</v>
      </c>
      <c r="C8140" s="19" t="s">
        <v>57</v>
      </c>
      <c r="D8140" s="19" t="s">
        <v>61</v>
      </c>
      <c r="E8140" s="19" t="s">
        <v>53</v>
      </c>
      <c r="F8140" s="19">
        <v>811</v>
      </c>
      <c r="G8140" s="19">
        <v>80</v>
      </c>
      <c r="H8140" s="19">
        <v>25.18</v>
      </c>
      <c r="I8140" s="19">
        <v>18.71</v>
      </c>
      <c r="J8140" s="19" t="s">
        <v>60</v>
      </c>
      <c r="K8140" s="20">
        <v>158197.23000000001</v>
      </c>
      <c r="L8140" s="20" t="s">
        <v>55</v>
      </c>
      <c r="M8140" s="20" t="s">
        <v>83</v>
      </c>
      <c r="N8140" s="26"/>
      <c r="O8140" s="20" t="s">
        <v>56</v>
      </c>
      <c r="P8140" t="str">
        <f t="shared" si="127"/>
        <v>INSERT INTO @DataTable (Deal, AdvanceDate, PROV, DealPurpose, RateType, BEACON, LTV, TDS, GDS, InsuranceType, PrincipalBalance, OccupancyType, AccountStatus, Closed_Date, DelinquencyBucket) VALUES (8139, '2014-10-31', 'ON', 'Purchase', 'Fixed', 811, 80, 25.18, 18.71, 'HiRatio', 158197.23, 'Owner-Occupied', 'Open', '1900-01-00', 'Current');</v>
      </c>
    </row>
    <row r="8141" spans="1:16" x14ac:dyDescent="0.35">
      <c r="A8141" s="22">
        <v>8140</v>
      </c>
      <c r="B8141" s="21">
        <v>42279</v>
      </c>
      <c r="C8141" s="22" t="s">
        <v>57</v>
      </c>
      <c r="D8141" s="22" t="s">
        <v>59</v>
      </c>
      <c r="E8141" s="22" t="s">
        <v>53</v>
      </c>
      <c r="F8141" s="22">
        <v>741</v>
      </c>
      <c r="G8141" s="22">
        <v>73.58</v>
      </c>
      <c r="H8141" s="22">
        <v>32.92</v>
      </c>
      <c r="I8141" s="22">
        <v>20.62</v>
      </c>
      <c r="J8141" s="22" t="s">
        <v>54</v>
      </c>
      <c r="K8141" s="23">
        <v>154675.1</v>
      </c>
      <c r="L8141" s="23" t="s">
        <v>55</v>
      </c>
      <c r="M8141" s="23" t="s">
        <v>83</v>
      </c>
      <c r="N8141" s="27"/>
      <c r="O8141" s="23" t="s">
        <v>56</v>
      </c>
      <c r="P8141" t="str">
        <f t="shared" si="127"/>
        <v>INSERT INTO @DataTable (Deal, AdvanceDate, PROV, DealPurpose, RateType, BEACON, LTV, TDS, GDS, InsuranceType, PrincipalBalance, OccupancyType, AccountStatus, Closed_Date, DelinquencyBucket) VALUES (8140, '2015-10-02', 'ON', 'Transfer', 'Fixed', 741, 73.58, 32.92, 20.62, 'Conv', 154675.1, 'Owner-Occupied', 'Open', '1900-01-00', 'Current');</v>
      </c>
    </row>
    <row r="8142" spans="1:16" x14ac:dyDescent="0.35">
      <c r="A8142" s="19">
        <v>8141</v>
      </c>
      <c r="B8142" s="18">
        <v>42355</v>
      </c>
      <c r="C8142" s="19" t="s">
        <v>57</v>
      </c>
      <c r="D8142" s="19" t="s">
        <v>52</v>
      </c>
      <c r="E8142" s="19" t="s">
        <v>40</v>
      </c>
      <c r="F8142" s="19">
        <v>698</v>
      </c>
      <c r="G8142" s="19">
        <v>57.58</v>
      </c>
      <c r="H8142" s="19">
        <v>27.26</v>
      </c>
      <c r="I8142" s="19">
        <v>25.82</v>
      </c>
      <c r="J8142" s="19" t="s">
        <v>54</v>
      </c>
      <c r="K8142" s="20">
        <v>459554.15</v>
      </c>
      <c r="L8142" s="20" t="s">
        <v>55</v>
      </c>
      <c r="M8142" s="20" t="s">
        <v>83</v>
      </c>
      <c r="N8142" s="26"/>
      <c r="O8142" s="20" t="s">
        <v>56</v>
      </c>
      <c r="P8142" t="str">
        <f t="shared" si="127"/>
        <v>INSERT INTO @DataTable (Deal, AdvanceDate, PROV, DealPurpose, RateType, BEACON, LTV, TDS, GDS, InsuranceType, PrincipalBalance, OccupancyType, AccountStatus, Closed_Date, DelinquencyBucket) VALUES (8141, '2015-12-17', 'ON', 'Refinance External', 'ARM', 698, 57.58, 27.26, 25.82, 'Conv', 459554.15, 'Owner-Occupied', 'Open', '1900-01-00', 'Current');</v>
      </c>
    </row>
    <row r="8143" spans="1:16" x14ac:dyDescent="0.35">
      <c r="A8143" s="22">
        <v>8142</v>
      </c>
      <c r="B8143" s="21">
        <v>41117</v>
      </c>
      <c r="C8143" s="22" t="s">
        <v>57</v>
      </c>
      <c r="D8143" s="22" t="s">
        <v>59</v>
      </c>
      <c r="E8143" s="22" t="s">
        <v>53</v>
      </c>
      <c r="F8143" s="22">
        <v>681</v>
      </c>
      <c r="G8143" s="22">
        <v>84.06</v>
      </c>
      <c r="H8143" s="22">
        <v>33.54</v>
      </c>
      <c r="I8143" s="22">
        <v>19.739999999999998</v>
      </c>
      <c r="J8143" s="22" t="s">
        <v>60</v>
      </c>
      <c r="K8143" s="23">
        <v>0</v>
      </c>
      <c r="L8143" s="23" t="s">
        <v>55</v>
      </c>
      <c r="M8143" s="23" t="s">
        <v>84</v>
      </c>
      <c r="N8143" s="27">
        <v>41758</v>
      </c>
      <c r="O8143" s="23" t="s">
        <v>56</v>
      </c>
      <c r="P8143" t="str">
        <f t="shared" si="127"/>
        <v>INSERT INTO @DataTable (Deal, AdvanceDate, PROV, DealPurpose, RateType, BEACON, LTV, TDS, GDS, InsuranceType, PrincipalBalance, OccupancyType, AccountStatus, Closed_Date, DelinquencyBucket) VALUES (8142, '2012-07-27', 'ON', 'Transfer', 'Fixed', 681, 84.06, 33.54, 19.74, 'HiRatio', 0, 'Owner-Occupied', 'Closed', '2014-04-29', 'Current');</v>
      </c>
    </row>
    <row r="8144" spans="1:16" x14ac:dyDescent="0.35">
      <c r="A8144" s="19">
        <v>8143</v>
      </c>
      <c r="B8144" s="18">
        <v>42139</v>
      </c>
      <c r="C8144" s="19" t="s">
        <v>51</v>
      </c>
      <c r="D8144" s="19" t="s">
        <v>52</v>
      </c>
      <c r="E8144" s="19" t="s">
        <v>53</v>
      </c>
      <c r="F8144" s="19">
        <v>799</v>
      </c>
      <c r="G8144" s="19">
        <v>75</v>
      </c>
      <c r="H8144" s="19">
        <v>39.020000000000003</v>
      </c>
      <c r="I8144" s="19">
        <v>29.55</v>
      </c>
      <c r="J8144" s="19" t="s">
        <v>54</v>
      </c>
      <c r="K8144" s="20">
        <v>316061.5</v>
      </c>
      <c r="L8144" s="20" t="s">
        <v>55</v>
      </c>
      <c r="M8144" s="20" t="s">
        <v>83</v>
      </c>
      <c r="N8144" s="26"/>
      <c r="O8144" s="20" t="s">
        <v>56</v>
      </c>
      <c r="P8144" t="str">
        <f t="shared" si="127"/>
        <v>INSERT INTO @DataTable (Deal, AdvanceDate, PROV, DealPurpose, RateType, BEACON, LTV, TDS, GDS, InsuranceType, PrincipalBalance, OccupancyType, AccountStatus, Closed_Date, DelinquencyBucket) VALUES (8143, '2015-05-15', 'AB', 'Refinance External', 'Fixed', 799, 75, 39.02, 29.55, 'Conv', 316061.5, 'Owner-Occupied', 'Open', '1900-01-00', 'Current');</v>
      </c>
    </row>
    <row r="8145" spans="1:16" x14ac:dyDescent="0.35">
      <c r="A8145" s="22">
        <v>8144</v>
      </c>
      <c r="B8145" s="21">
        <v>42069</v>
      </c>
      <c r="C8145" s="22" t="s">
        <v>57</v>
      </c>
      <c r="D8145" s="22" t="s">
        <v>52</v>
      </c>
      <c r="E8145" s="22" t="s">
        <v>40</v>
      </c>
      <c r="F8145" s="22">
        <v>735</v>
      </c>
      <c r="G8145" s="22">
        <v>64.77</v>
      </c>
      <c r="H8145" s="22">
        <v>34.659999999999997</v>
      </c>
      <c r="I8145" s="22">
        <v>24.18</v>
      </c>
      <c r="J8145" s="22" t="s">
        <v>54</v>
      </c>
      <c r="K8145" s="23">
        <v>249433.1</v>
      </c>
      <c r="L8145" s="23" t="s">
        <v>55</v>
      </c>
      <c r="M8145" s="23" t="s">
        <v>83</v>
      </c>
      <c r="N8145" s="27"/>
      <c r="O8145" s="23" t="s">
        <v>56</v>
      </c>
      <c r="P8145" t="str">
        <f t="shared" si="127"/>
        <v>INSERT INTO @DataTable (Deal, AdvanceDate, PROV, DealPurpose, RateType, BEACON, LTV, TDS, GDS, InsuranceType, PrincipalBalance, OccupancyType, AccountStatus, Closed_Date, DelinquencyBucket) VALUES (8144, '2015-03-06', 'ON', 'Refinance External', 'ARM', 735, 64.77, 34.66, 24.18, 'Conv', 249433.1, 'Owner-Occupied', 'Open', '1900-01-00', 'Current');</v>
      </c>
    </row>
    <row r="8146" spans="1:16" x14ac:dyDescent="0.35">
      <c r="A8146" s="19">
        <v>8145</v>
      </c>
      <c r="B8146" s="18">
        <v>42125</v>
      </c>
      <c r="C8146" s="19" t="s">
        <v>57</v>
      </c>
      <c r="D8146" s="19" t="s">
        <v>61</v>
      </c>
      <c r="E8146" s="19" t="s">
        <v>53</v>
      </c>
      <c r="F8146" s="19">
        <v>749</v>
      </c>
      <c r="G8146" s="19">
        <v>84.48</v>
      </c>
      <c r="H8146" s="19">
        <v>23.59</v>
      </c>
      <c r="I8146" s="19">
        <v>14.79</v>
      </c>
      <c r="J8146" s="19" t="s">
        <v>60</v>
      </c>
      <c r="K8146" s="20">
        <v>135707.79</v>
      </c>
      <c r="L8146" s="20" t="s">
        <v>55</v>
      </c>
      <c r="M8146" s="20" t="s">
        <v>83</v>
      </c>
      <c r="N8146" s="26"/>
      <c r="O8146" s="20" t="s">
        <v>56</v>
      </c>
      <c r="P8146" t="str">
        <f t="shared" si="127"/>
        <v>INSERT INTO @DataTable (Deal, AdvanceDate, PROV, DealPurpose, RateType, BEACON, LTV, TDS, GDS, InsuranceType, PrincipalBalance, OccupancyType, AccountStatus, Closed_Date, DelinquencyBucket) VALUES (8145, '2015-05-01', 'ON', 'Purchase', 'Fixed', 749, 84.48, 23.59, 14.79, 'HiRatio', 135707.79, 'Owner-Occupied', 'Open', '1900-01-00', 'Current');</v>
      </c>
    </row>
    <row r="8147" spans="1:16" x14ac:dyDescent="0.35">
      <c r="A8147" s="22">
        <v>8146</v>
      </c>
      <c r="B8147" s="21">
        <v>41848</v>
      </c>
      <c r="C8147" s="22" t="s">
        <v>57</v>
      </c>
      <c r="D8147" s="22" t="s">
        <v>59</v>
      </c>
      <c r="E8147" s="22" t="s">
        <v>40</v>
      </c>
      <c r="F8147" s="22">
        <v>788</v>
      </c>
      <c r="G8147" s="22">
        <v>71.510000000000005</v>
      </c>
      <c r="H8147" s="22">
        <v>38.869999999999997</v>
      </c>
      <c r="I8147" s="22">
        <v>19.2</v>
      </c>
      <c r="J8147" s="22" t="s">
        <v>54</v>
      </c>
      <c r="K8147" s="23">
        <v>0</v>
      </c>
      <c r="L8147" s="23" t="s">
        <v>55</v>
      </c>
      <c r="M8147" s="23" t="s">
        <v>84</v>
      </c>
      <c r="N8147" s="27">
        <v>42557</v>
      </c>
      <c r="O8147" s="23" t="s">
        <v>56</v>
      </c>
      <c r="P8147" t="str">
        <f t="shared" si="127"/>
        <v>INSERT INTO @DataTable (Deal, AdvanceDate, PROV, DealPurpose, RateType, BEACON, LTV, TDS, GDS, InsuranceType, PrincipalBalance, OccupancyType, AccountStatus, Closed_Date, DelinquencyBucket) VALUES (8146, '2014-07-28', 'ON', 'Transfer', 'ARM', 788, 71.51, 38.87, 19.2, 'Conv', 0, 'Owner-Occupied', 'Closed', '2016-07-06', 'Current');</v>
      </c>
    </row>
    <row r="8148" spans="1:16" x14ac:dyDescent="0.35">
      <c r="A8148" s="19">
        <v>8147</v>
      </c>
      <c r="B8148" s="18">
        <v>42244</v>
      </c>
      <c r="C8148" s="19" t="s">
        <v>57</v>
      </c>
      <c r="D8148" s="19" t="s">
        <v>52</v>
      </c>
      <c r="E8148" s="19" t="s">
        <v>40</v>
      </c>
      <c r="F8148" s="19">
        <v>683</v>
      </c>
      <c r="G8148" s="19">
        <v>80</v>
      </c>
      <c r="H8148" s="19">
        <v>15.72</v>
      </c>
      <c r="I8148" s="19">
        <v>9.0399999999999991</v>
      </c>
      <c r="J8148" s="19" t="s">
        <v>54</v>
      </c>
      <c r="K8148" s="20">
        <v>0</v>
      </c>
      <c r="L8148" s="20" t="s">
        <v>55</v>
      </c>
      <c r="M8148" s="20" t="s">
        <v>84</v>
      </c>
      <c r="N8148" s="26">
        <v>42348</v>
      </c>
      <c r="O8148" s="20" t="s">
        <v>56</v>
      </c>
      <c r="P8148" t="str">
        <f t="shared" si="127"/>
        <v>INSERT INTO @DataTable (Deal, AdvanceDate, PROV, DealPurpose, RateType, BEACON, LTV, TDS, GDS, InsuranceType, PrincipalBalance, OccupancyType, AccountStatus, Closed_Date, DelinquencyBucket) VALUES (8147, '2015-08-28', 'ON', 'Refinance External', 'ARM', 683, 80, 15.72, 9.04, 'Conv', 0, 'Owner-Occupied', 'Closed', '2015-12-10', 'Current');</v>
      </c>
    </row>
    <row r="8149" spans="1:16" x14ac:dyDescent="0.35">
      <c r="A8149" s="22">
        <v>8148</v>
      </c>
      <c r="B8149" s="21">
        <v>42431</v>
      </c>
      <c r="C8149" s="22" t="s">
        <v>51</v>
      </c>
      <c r="D8149" s="22" t="s">
        <v>52</v>
      </c>
      <c r="E8149" s="22" t="s">
        <v>53</v>
      </c>
      <c r="F8149" s="22">
        <v>695</v>
      </c>
      <c r="G8149" s="22">
        <v>67.61</v>
      </c>
      <c r="H8149" s="22">
        <v>38.94</v>
      </c>
      <c r="I8149" s="22">
        <v>31.79</v>
      </c>
      <c r="J8149" s="22" t="s">
        <v>54</v>
      </c>
      <c r="K8149" s="23">
        <v>303307.24</v>
      </c>
      <c r="L8149" s="23" t="s">
        <v>55</v>
      </c>
      <c r="M8149" s="23" t="s">
        <v>83</v>
      </c>
      <c r="N8149" s="27"/>
      <c r="O8149" s="23" t="s">
        <v>56</v>
      </c>
      <c r="P8149" t="str">
        <f t="shared" si="127"/>
        <v>INSERT INTO @DataTable (Deal, AdvanceDate, PROV, DealPurpose, RateType, BEACON, LTV, TDS, GDS, InsuranceType, PrincipalBalance, OccupancyType, AccountStatus, Closed_Date, DelinquencyBucket) VALUES (8148, '2016-03-02', 'AB', 'Refinance External', 'Fixed', 695, 67.61, 38.94, 31.79, 'Conv', 303307.24, 'Owner-Occupied', 'Open', '1900-01-00', 'Current');</v>
      </c>
    </row>
    <row r="8150" spans="1:16" x14ac:dyDescent="0.35">
      <c r="A8150" s="19">
        <v>8149</v>
      </c>
      <c r="B8150" s="18">
        <v>41394</v>
      </c>
      <c r="C8150" s="19" t="s">
        <v>57</v>
      </c>
      <c r="D8150" s="19" t="s">
        <v>61</v>
      </c>
      <c r="E8150" s="19" t="s">
        <v>53</v>
      </c>
      <c r="F8150" s="19">
        <v>701</v>
      </c>
      <c r="G8150" s="19">
        <v>95</v>
      </c>
      <c r="H8150" s="19">
        <v>39.33</v>
      </c>
      <c r="I8150" s="19">
        <v>29.36</v>
      </c>
      <c r="J8150" s="19" t="s">
        <v>60</v>
      </c>
      <c r="K8150" s="20">
        <v>282266.43</v>
      </c>
      <c r="L8150" s="20" t="s">
        <v>55</v>
      </c>
      <c r="M8150" s="20" t="s">
        <v>83</v>
      </c>
      <c r="N8150" s="26"/>
      <c r="O8150" s="20" t="s">
        <v>56</v>
      </c>
      <c r="P8150" t="str">
        <f t="shared" si="127"/>
        <v>INSERT INTO @DataTable (Deal, AdvanceDate, PROV, DealPurpose, RateType, BEACON, LTV, TDS, GDS, InsuranceType, PrincipalBalance, OccupancyType, AccountStatus, Closed_Date, DelinquencyBucket) VALUES (8149, '2013-04-30', 'ON', 'Purchase', 'Fixed', 701, 95, 39.33, 29.36, 'HiRatio', 282266.43, 'Owner-Occupied', 'Open', '1900-01-00', 'Current');</v>
      </c>
    </row>
    <row r="8151" spans="1:16" x14ac:dyDescent="0.35">
      <c r="A8151" s="22">
        <v>8150</v>
      </c>
      <c r="B8151" s="21">
        <v>41607</v>
      </c>
      <c r="C8151" s="22" t="s">
        <v>57</v>
      </c>
      <c r="D8151" s="22" t="s">
        <v>61</v>
      </c>
      <c r="E8151" s="22" t="s">
        <v>40</v>
      </c>
      <c r="F8151" s="22">
        <v>720</v>
      </c>
      <c r="G8151" s="22">
        <v>95</v>
      </c>
      <c r="H8151" s="22">
        <v>32.58</v>
      </c>
      <c r="I8151" s="22">
        <v>24.67</v>
      </c>
      <c r="J8151" s="22" t="s">
        <v>60</v>
      </c>
      <c r="K8151" s="23">
        <v>228632.16</v>
      </c>
      <c r="L8151" s="23" t="s">
        <v>55</v>
      </c>
      <c r="M8151" s="23" t="s">
        <v>83</v>
      </c>
      <c r="N8151" s="27"/>
      <c r="O8151" s="23" t="s">
        <v>56</v>
      </c>
      <c r="P8151" t="str">
        <f t="shared" si="127"/>
        <v>INSERT INTO @DataTable (Deal, AdvanceDate, PROV, DealPurpose, RateType, BEACON, LTV, TDS, GDS, InsuranceType, PrincipalBalance, OccupancyType, AccountStatus, Closed_Date, DelinquencyBucket) VALUES (8150, '2013-11-29', 'ON', 'Purchase', 'ARM', 720, 95, 32.58, 24.67, 'HiRatio', 228632.16, 'Owner-Occupied', 'Open', '1900-01-00', 'Current');</v>
      </c>
    </row>
    <row r="8152" spans="1:16" x14ac:dyDescent="0.35">
      <c r="A8152" s="19">
        <v>8151</v>
      </c>
      <c r="B8152" s="18">
        <v>42024</v>
      </c>
      <c r="C8152" s="19" t="s">
        <v>57</v>
      </c>
      <c r="D8152" s="19" t="s">
        <v>61</v>
      </c>
      <c r="E8152" s="19" t="s">
        <v>40</v>
      </c>
      <c r="F8152" s="19">
        <v>706</v>
      </c>
      <c r="G8152" s="19">
        <v>90</v>
      </c>
      <c r="H8152" s="19">
        <v>30.1</v>
      </c>
      <c r="I8152" s="19">
        <v>20.48</v>
      </c>
      <c r="J8152" s="19" t="s">
        <v>60</v>
      </c>
      <c r="K8152" s="20">
        <v>246319.23</v>
      </c>
      <c r="L8152" s="20" t="s">
        <v>55</v>
      </c>
      <c r="M8152" s="20" t="s">
        <v>83</v>
      </c>
      <c r="N8152" s="26"/>
      <c r="O8152" s="20" t="s">
        <v>56</v>
      </c>
      <c r="P8152" t="str">
        <f t="shared" si="127"/>
        <v>INSERT INTO @DataTable (Deal, AdvanceDate, PROV, DealPurpose, RateType, BEACON, LTV, TDS, GDS, InsuranceType, PrincipalBalance, OccupancyType, AccountStatus, Closed_Date, DelinquencyBucket) VALUES (8151, '2015-01-20', 'ON', 'Purchase', 'ARM', 706, 90, 30.1, 20.48, 'HiRatio', 246319.23, 'Owner-Occupied', 'Open', '1900-01-00', 'Current');</v>
      </c>
    </row>
    <row r="8153" spans="1:16" x14ac:dyDescent="0.35">
      <c r="A8153" s="22">
        <v>8152</v>
      </c>
      <c r="B8153" s="21">
        <v>42202</v>
      </c>
      <c r="C8153" s="22" t="s">
        <v>63</v>
      </c>
      <c r="D8153" s="22" t="s">
        <v>52</v>
      </c>
      <c r="E8153" s="22" t="s">
        <v>53</v>
      </c>
      <c r="F8153" s="22">
        <v>715</v>
      </c>
      <c r="G8153" s="22">
        <v>66.67</v>
      </c>
      <c r="H8153" s="22">
        <v>28.67</v>
      </c>
      <c r="I8153" s="22">
        <v>24.14</v>
      </c>
      <c r="J8153" s="22" t="s">
        <v>54</v>
      </c>
      <c r="K8153" s="23">
        <v>237376.84</v>
      </c>
      <c r="L8153" s="23" t="s">
        <v>55</v>
      </c>
      <c r="M8153" s="23" t="s">
        <v>83</v>
      </c>
      <c r="N8153" s="27"/>
      <c r="O8153" s="23" t="s">
        <v>69</v>
      </c>
      <c r="P8153" t="str">
        <f t="shared" si="127"/>
        <v>INSERT INTO @DataTable (Deal, AdvanceDate, PROV, DealPurpose, RateType, BEACON, LTV, TDS, GDS, InsuranceType, PrincipalBalance, OccupancyType, AccountStatus, Closed_Date, DelinquencyBucket) VALUES (8152, '2015-07-17', 'SK', 'Refinance External', 'Fixed', 715, 66.67, 28.67, 24.14, 'Conv', 237376.84, 'Owner-Occupied', 'Open', '1900-01-00', '0-29');</v>
      </c>
    </row>
    <row r="8154" spans="1:16" x14ac:dyDescent="0.35">
      <c r="A8154" s="19">
        <v>8153</v>
      </c>
      <c r="B8154" s="18">
        <v>41824</v>
      </c>
      <c r="C8154" s="19" t="s">
        <v>58</v>
      </c>
      <c r="D8154" s="19" t="s">
        <v>61</v>
      </c>
      <c r="E8154" s="19" t="s">
        <v>53</v>
      </c>
      <c r="F8154" s="19">
        <v>780</v>
      </c>
      <c r="G8154" s="19">
        <v>89.84</v>
      </c>
      <c r="H8154" s="19">
        <v>36.82</v>
      </c>
      <c r="I8154" s="19">
        <v>35.04</v>
      </c>
      <c r="J8154" s="19" t="s">
        <v>60</v>
      </c>
      <c r="K8154" s="20">
        <v>330176.49</v>
      </c>
      <c r="L8154" s="20" t="s">
        <v>55</v>
      </c>
      <c r="M8154" s="20" t="s">
        <v>83</v>
      </c>
      <c r="N8154" s="26"/>
      <c r="O8154" s="20" t="s">
        <v>56</v>
      </c>
      <c r="P8154" t="str">
        <f t="shared" si="127"/>
        <v>INSERT INTO @DataTable (Deal, AdvanceDate, PROV, DealPurpose, RateType, BEACON, LTV, TDS, GDS, InsuranceType, PrincipalBalance, OccupancyType, AccountStatus, Closed_Date, DelinquencyBucket) VALUES (8153, '2014-07-04', 'BC', 'Purchase', 'Fixed', 780, 89.84, 36.82, 35.04, 'HiRatio', 330176.49, 'Owner-Occupied', 'Open', '1900-01-00', 'Current');</v>
      </c>
    </row>
    <row r="8155" spans="1:16" x14ac:dyDescent="0.35">
      <c r="A8155" s="22">
        <v>8154</v>
      </c>
      <c r="B8155" s="21">
        <v>41744</v>
      </c>
      <c r="C8155" s="22" t="s">
        <v>57</v>
      </c>
      <c r="D8155" s="22" t="s">
        <v>52</v>
      </c>
      <c r="E8155" s="22" t="s">
        <v>40</v>
      </c>
      <c r="F8155" s="22">
        <v>659</v>
      </c>
      <c r="G8155" s="22">
        <v>49.41</v>
      </c>
      <c r="H8155" s="22">
        <v>31.93</v>
      </c>
      <c r="I8155" s="22">
        <v>31.58</v>
      </c>
      <c r="J8155" s="22" t="s">
        <v>54</v>
      </c>
      <c r="K8155" s="23">
        <v>0</v>
      </c>
      <c r="L8155" s="23" t="s">
        <v>55</v>
      </c>
      <c r="M8155" s="23" t="s">
        <v>84</v>
      </c>
      <c r="N8155" s="27">
        <v>42212</v>
      </c>
      <c r="O8155" s="23" t="s">
        <v>56</v>
      </c>
      <c r="P8155" t="str">
        <f t="shared" si="127"/>
        <v>INSERT INTO @DataTable (Deal, AdvanceDate, PROV, DealPurpose, RateType, BEACON, LTV, TDS, GDS, InsuranceType, PrincipalBalance, OccupancyType, AccountStatus, Closed_Date, DelinquencyBucket) VALUES (8154, '2014-04-15', 'ON', 'Refinance External', 'ARM', 659, 49.41, 31.93, 31.58, 'Conv', 0, 'Owner-Occupied', 'Closed', '2015-07-27', 'Current');</v>
      </c>
    </row>
    <row r="8156" spans="1:16" x14ac:dyDescent="0.35">
      <c r="A8156" s="19">
        <v>8155</v>
      </c>
      <c r="B8156" s="18">
        <v>41368</v>
      </c>
      <c r="C8156" s="19" t="s">
        <v>51</v>
      </c>
      <c r="D8156" s="19" t="s">
        <v>61</v>
      </c>
      <c r="E8156" s="19" t="s">
        <v>53</v>
      </c>
      <c r="F8156" s="19">
        <v>735</v>
      </c>
      <c r="G8156" s="19">
        <v>95</v>
      </c>
      <c r="H8156" s="19">
        <v>29.78</v>
      </c>
      <c r="I8156" s="19">
        <v>29.32</v>
      </c>
      <c r="J8156" s="19" t="s">
        <v>60</v>
      </c>
      <c r="K8156" s="20">
        <v>270264.33</v>
      </c>
      <c r="L8156" s="20" t="s">
        <v>55</v>
      </c>
      <c r="M8156" s="20" t="s">
        <v>83</v>
      </c>
      <c r="N8156" s="26"/>
      <c r="O8156" s="20" t="s">
        <v>56</v>
      </c>
      <c r="P8156" t="str">
        <f t="shared" si="127"/>
        <v>INSERT INTO @DataTable (Deal, AdvanceDate, PROV, DealPurpose, RateType, BEACON, LTV, TDS, GDS, InsuranceType, PrincipalBalance, OccupancyType, AccountStatus, Closed_Date, DelinquencyBucket) VALUES (8155, '2013-04-04', 'AB', 'Purchase', 'Fixed', 735, 95, 29.78, 29.32, 'HiRatio', 270264.33, 'Owner-Occupied', 'Open', '1900-01-00', 'Current');</v>
      </c>
    </row>
    <row r="8157" spans="1:16" x14ac:dyDescent="0.35">
      <c r="A8157" s="22">
        <v>8156</v>
      </c>
      <c r="B8157" s="21">
        <v>42335</v>
      </c>
      <c r="C8157" s="22" t="s">
        <v>51</v>
      </c>
      <c r="D8157" s="22" t="s">
        <v>61</v>
      </c>
      <c r="E8157" s="22" t="s">
        <v>53</v>
      </c>
      <c r="F8157" s="22">
        <v>839</v>
      </c>
      <c r="G8157" s="22">
        <v>89.86</v>
      </c>
      <c r="H8157" s="22">
        <v>36.1</v>
      </c>
      <c r="I8157" s="22">
        <v>24.54</v>
      </c>
      <c r="J8157" s="22" t="s">
        <v>60</v>
      </c>
      <c r="K8157" s="23">
        <v>306586.13</v>
      </c>
      <c r="L8157" s="23" t="s">
        <v>55</v>
      </c>
      <c r="M8157" s="23" t="s">
        <v>83</v>
      </c>
      <c r="N8157" s="27"/>
      <c r="O8157" s="23" t="s">
        <v>56</v>
      </c>
      <c r="P8157" t="str">
        <f t="shared" si="127"/>
        <v>INSERT INTO @DataTable (Deal, AdvanceDate, PROV, DealPurpose, RateType, BEACON, LTV, TDS, GDS, InsuranceType, PrincipalBalance, OccupancyType, AccountStatus, Closed_Date, DelinquencyBucket) VALUES (8156, '2015-11-27', 'AB', 'Purchase', 'Fixed', 839, 89.86, 36.1, 24.54, 'HiRatio', 306586.13, 'Owner-Occupied', 'Open', '1900-01-00', 'Current');</v>
      </c>
    </row>
    <row r="8158" spans="1:16" x14ac:dyDescent="0.35">
      <c r="A8158" s="19">
        <v>8157</v>
      </c>
      <c r="B8158" s="18">
        <v>41837</v>
      </c>
      <c r="C8158" s="19" t="s">
        <v>58</v>
      </c>
      <c r="D8158" s="19" t="s">
        <v>61</v>
      </c>
      <c r="E8158" s="19" t="s">
        <v>53</v>
      </c>
      <c r="F8158" s="19">
        <v>718</v>
      </c>
      <c r="G8158" s="19">
        <v>95</v>
      </c>
      <c r="H8158" s="19">
        <v>39.94</v>
      </c>
      <c r="I8158" s="19">
        <v>23.58</v>
      </c>
      <c r="J8158" s="19" t="s">
        <v>60</v>
      </c>
      <c r="K8158" s="20">
        <v>97842.97</v>
      </c>
      <c r="L8158" s="20" t="s">
        <v>55</v>
      </c>
      <c r="M8158" s="20" t="s">
        <v>83</v>
      </c>
      <c r="N8158" s="26"/>
      <c r="O8158" s="20" t="s">
        <v>56</v>
      </c>
      <c r="P8158" t="str">
        <f t="shared" si="127"/>
        <v>INSERT INTO @DataTable (Deal, AdvanceDate, PROV, DealPurpose, RateType, BEACON, LTV, TDS, GDS, InsuranceType, PrincipalBalance, OccupancyType, AccountStatus, Closed_Date, DelinquencyBucket) VALUES (8157, '2014-07-17', 'BC', 'Purchase', 'Fixed', 718, 95, 39.94, 23.58, 'HiRatio', 97842.97, 'Owner-Occupied', 'Open', '1900-01-00', 'Current');</v>
      </c>
    </row>
    <row r="8159" spans="1:16" x14ac:dyDescent="0.35">
      <c r="A8159" s="22">
        <v>8158</v>
      </c>
      <c r="B8159" s="21">
        <v>42376</v>
      </c>
      <c r="C8159" s="22" t="s">
        <v>58</v>
      </c>
      <c r="D8159" s="22" t="s">
        <v>52</v>
      </c>
      <c r="E8159" s="22" t="s">
        <v>40</v>
      </c>
      <c r="F8159" s="22">
        <v>799</v>
      </c>
      <c r="G8159" s="22">
        <v>58.67</v>
      </c>
      <c r="H8159" s="22">
        <v>32.369999999999997</v>
      </c>
      <c r="I8159" s="22">
        <v>31.61</v>
      </c>
      <c r="J8159" s="22" t="s">
        <v>54</v>
      </c>
      <c r="K8159" s="23">
        <v>371736.62</v>
      </c>
      <c r="L8159" s="23" t="s">
        <v>55</v>
      </c>
      <c r="M8159" s="23" t="s">
        <v>83</v>
      </c>
      <c r="N8159" s="27"/>
      <c r="O8159" s="23" t="s">
        <v>56</v>
      </c>
      <c r="P8159" t="str">
        <f t="shared" si="127"/>
        <v>INSERT INTO @DataTable (Deal, AdvanceDate, PROV, DealPurpose, RateType, BEACON, LTV, TDS, GDS, InsuranceType, PrincipalBalance, OccupancyType, AccountStatus, Closed_Date, DelinquencyBucket) VALUES (8158, '2016-01-07', 'BC', 'Refinance External', 'ARM', 799, 58.67, 32.37, 31.61, 'Conv', 371736.62, 'Owner-Occupied', 'Open', '1900-01-00', 'Current');</v>
      </c>
    </row>
    <row r="8160" spans="1:16" x14ac:dyDescent="0.35">
      <c r="A8160" s="19">
        <v>8159</v>
      </c>
      <c r="B8160" s="18">
        <v>42496</v>
      </c>
      <c r="C8160" s="19" t="s">
        <v>57</v>
      </c>
      <c r="D8160" s="19" t="s">
        <v>52</v>
      </c>
      <c r="E8160" s="19" t="s">
        <v>53</v>
      </c>
      <c r="F8160" s="19">
        <v>829</v>
      </c>
      <c r="G8160" s="19">
        <v>55.32</v>
      </c>
      <c r="H8160" s="19">
        <v>32.520000000000003</v>
      </c>
      <c r="I8160" s="19">
        <v>32.1</v>
      </c>
      <c r="J8160" s="19" t="s">
        <v>54</v>
      </c>
      <c r="K8160" s="20">
        <v>256153.92</v>
      </c>
      <c r="L8160" s="20" t="s">
        <v>55</v>
      </c>
      <c r="M8160" s="20" t="s">
        <v>83</v>
      </c>
      <c r="N8160" s="26"/>
      <c r="O8160" s="20" t="s">
        <v>56</v>
      </c>
      <c r="P8160" t="str">
        <f t="shared" si="127"/>
        <v>INSERT INTO @DataTable (Deal, AdvanceDate, PROV, DealPurpose, RateType, BEACON, LTV, TDS, GDS, InsuranceType, PrincipalBalance, OccupancyType, AccountStatus, Closed_Date, DelinquencyBucket) VALUES (8159, '2016-05-06', 'ON', 'Refinance External', 'Fixed', 829, 55.32, 32.52, 32.1, 'Conv', 256153.92, 'Owner-Occupied', 'Open', '1900-01-00', 'Current');</v>
      </c>
    </row>
    <row r="8161" spans="1:16" x14ac:dyDescent="0.35">
      <c r="A8161" s="22">
        <v>8160</v>
      </c>
      <c r="B8161" s="21">
        <v>42128</v>
      </c>
      <c r="C8161" s="22" t="s">
        <v>57</v>
      </c>
      <c r="D8161" s="22" t="s">
        <v>52</v>
      </c>
      <c r="E8161" s="22" t="s">
        <v>40</v>
      </c>
      <c r="F8161" s="22">
        <v>707</v>
      </c>
      <c r="G8161" s="22">
        <v>67.959999999999994</v>
      </c>
      <c r="H8161" s="22">
        <v>17.41</v>
      </c>
      <c r="I8161" s="22">
        <v>13.72</v>
      </c>
      <c r="J8161" s="22" t="s">
        <v>54</v>
      </c>
      <c r="K8161" s="23">
        <v>294909.7</v>
      </c>
      <c r="L8161" s="23" t="s">
        <v>55</v>
      </c>
      <c r="M8161" s="23" t="s">
        <v>83</v>
      </c>
      <c r="N8161" s="27"/>
      <c r="O8161" s="23" t="s">
        <v>56</v>
      </c>
      <c r="P8161" t="str">
        <f t="shared" si="127"/>
        <v>INSERT INTO @DataTable (Deal, AdvanceDate, PROV, DealPurpose, RateType, BEACON, LTV, TDS, GDS, InsuranceType, PrincipalBalance, OccupancyType, AccountStatus, Closed_Date, DelinquencyBucket) VALUES (8160, '2015-05-04', 'ON', 'Refinance External', 'ARM', 707, 67.96, 17.41, 13.72, 'Conv', 294909.7, 'Owner-Occupied', 'Open', '1900-01-00', 'Current');</v>
      </c>
    </row>
    <row r="8162" spans="1:16" x14ac:dyDescent="0.35">
      <c r="A8162" s="19">
        <v>8161</v>
      </c>
      <c r="B8162" s="18">
        <v>41852</v>
      </c>
      <c r="C8162" s="19" t="s">
        <v>57</v>
      </c>
      <c r="D8162" s="19" t="s">
        <v>52</v>
      </c>
      <c r="E8162" s="19" t="s">
        <v>53</v>
      </c>
      <c r="F8162" s="19">
        <v>703</v>
      </c>
      <c r="G8162" s="19">
        <v>79.930000000000007</v>
      </c>
      <c r="H8162" s="19">
        <v>41.66</v>
      </c>
      <c r="I8162" s="19">
        <v>29.51</v>
      </c>
      <c r="J8162" s="19" t="s">
        <v>54</v>
      </c>
      <c r="K8162" s="20">
        <v>200601.5</v>
      </c>
      <c r="L8162" s="20" t="s">
        <v>55</v>
      </c>
      <c r="M8162" s="20" t="s">
        <v>83</v>
      </c>
      <c r="N8162" s="26"/>
      <c r="O8162" s="20" t="s">
        <v>56</v>
      </c>
      <c r="P8162" t="str">
        <f t="shared" si="127"/>
        <v>INSERT INTO @DataTable (Deal, AdvanceDate, PROV, DealPurpose, RateType, BEACON, LTV, TDS, GDS, InsuranceType, PrincipalBalance, OccupancyType, AccountStatus, Closed_Date, DelinquencyBucket) VALUES (8161, '2014-08-01', 'ON', 'Refinance External', 'Fixed', 703, 79.93, 41.66, 29.51, 'Conv', 200601.5, 'Owner-Occupied', 'Open', '1900-01-00', 'Current');</v>
      </c>
    </row>
    <row r="8163" spans="1:16" x14ac:dyDescent="0.35">
      <c r="A8163" s="22">
        <v>8162</v>
      </c>
      <c r="B8163" s="21">
        <v>42684</v>
      </c>
      <c r="C8163" s="22" t="s">
        <v>51</v>
      </c>
      <c r="D8163" s="22" t="s">
        <v>52</v>
      </c>
      <c r="E8163" s="22" t="s">
        <v>53</v>
      </c>
      <c r="F8163" s="22">
        <v>709</v>
      </c>
      <c r="G8163" s="22">
        <v>62.78</v>
      </c>
      <c r="H8163" s="22">
        <v>40.36</v>
      </c>
      <c r="I8163" s="22">
        <v>12.61</v>
      </c>
      <c r="J8163" s="22" t="s">
        <v>54</v>
      </c>
      <c r="K8163" s="23">
        <v>289650.89</v>
      </c>
      <c r="L8163" s="23" t="s">
        <v>62</v>
      </c>
      <c r="M8163" s="23" t="s">
        <v>83</v>
      </c>
      <c r="N8163" s="27"/>
      <c r="O8163" s="23" t="s">
        <v>56</v>
      </c>
      <c r="P8163" t="str">
        <f t="shared" si="127"/>
        <v>INSERT INTO @DataTable (Deal, AdvanceDate, PROV, DealPurpose, RateType, BEACON, LTV, TDS, GDS, InsuranceType, PrincipalBalance, OccupancyType, AccountStatus, Closed_Date, DelinquencyBucket) VALUES (8162, '2016-11-10', 'AB', 'Refinance External', 'Fixed', 709, 62.78, 40.36, 12.61, 'Conv', 289650.89, 'Rental', 'Open', '1900-01-00', 'Current');</v>
      </c>
    </row>
    <row r="8164" spans="1:16" x14ac:dyDescent="0.35">
      <c r="A8164" s="19">
        <v>8163</v>
      </c>
      <c r="B8164" s="18">
        <v>41782</v>
      </c>
      <c r="C8164" s="19" t="s">
        <v>51</v>
      </c>
      <c r="D8164" s="19" t="s">
        <v>61</v>
      </c>
      <c r="E8164" s="19" t="s">
        <v>53</v>
      </c>
      <c r="F8164" s="19">
        <v>702</v>
      </c>
      <c r="G8164" s="19">
        <v>95</v>
      </c>
      <c r="H8164" s="19">
        <v>40.96</v>
      </c>
      <c r="I8164" s="19">
        <v>23.54</v>
      </c>
      <c r="J8164" s="19" t="s">
        <v>60</v>
      </c>
      <c r="K8164" s="20">
        <v>377563.91</v>
      </c>
      <c r="L8164" s="20" t="s">
        <v>55</v>
      </c>
      <c r="M8164" s="20" t="s">
        <v>83</v>
      </c>
      <c r="N8164" s="26"/>
      <c r="O8164" s="20" t="s">
        <v>56</v>
      </c>
      <c r="P8164" t="str">
        <f t="shared" si="127"/>
        <v>INSERT INTO @DataTable (Deal, AdvanceDate, PROV, DealPurpose, RateType, BEACON, LTV, TDS, GDS, InsuranceType, PrincipalBalance, OccupancyType, AccountStatus, Closed_Date, DelinquencyBucket) VALUES (8163, '2014-05-23', 'AB', 'Purchase', 'Fixed', 702, 95, 40.96, 23.54, 'HiRatio', 377563.91, 'Owner-Occupied', 'Open', '1900-01-00', 'Current');</v>
      </c>
    </row>
    <row r="8165" spans="1:16" x14ac:dyDescent="0.35">
      <c r="A8165" s="22">
        <v>8164</v>
      </c>
      <c r="B8165" s="21">
        <v>41088</v>
      </c>
      <c r="C8165" s="22" t="s">
        <v>57</v>
      </c>
      <c r="D8165" s="22" t="s">
        <v>61</v>
      </c>
      <c r="E8165" s="22" t="s">
        <v>53</v>
      </c>
      <c r="F8165" s="22">
        <v>787</v>
      </c>
      <c r="G8165" s="22">
        <v>93.88</v>
      </c>
      <c r="H8165" s="22">
        <v>37.380000000000003</v>
      </c>
      <c r="I8165" s="22">
        <v>19.68</v>
      </c>
      <c r="J8165" s="22" t="s">
        <v>60</v>
      </c>
      <c r="K8165" s="23">
        <v>0</v>
      </c>
      <c r="L8165" s="23" t="s">
        <v>55</v>
      </c>
      <c r="M8165" s="23" t="s">
        <v>84</v>
      </c>
      <c r="N8165" s="27">
        <v>42387</v>
      </c>
      <c r="O8165" s="23" t="s">
        <v>56</v>
      </c>
      <c r="P8165" t="str">
        <f t="shared" si="127"/>
        <v>INSERT INTO @DataTable (Deal, AdvanceDate, PROV, DealPurpose, RateType, BEACON, LTV, TDS, GDS, InsuranceType, PrincipalBalance, OccupancyType, AccountStatus, Closed_Date, DelinquencyBucket) VALUES (8164, '2012-06-28', 'ON', 'Purchase', 'Fixed', 787, 93.88, 37.38, 19.68, 'HiRatio', 0, 'Owner-Occupied', 'Closed', '2016-01-18', 'Current');</v>
      </c>
    </row>
    <row r="8166" spans="1:16" x14ac:dyDescent="0.35">
      <c r="A8166" s="19">
        <v>8165</v>
      </c>
      <c r="B8166" s="18">
        <v>41803</v>
      </c>
      <c r="C8166" s="19" t="s">
        <v>51</v>
      </c>
      <c r="D8166" s="19" t="s">
        <v>61</v>
      </c>
      <c r="E8166" s="19" t="s">
        <v>53</v>
      </c>
      <c r="F8166" s="19">
        <v>729</v>
      </c>
      <c r="G8166" s="19">
        <v>95</v>
      </c>
      <c r="H8166" s="19">
        <v>36.83</v>
      </c>
      <c r="I8166" s="19">
        <v>23.04</v>
      </c>
      <c r="J8166" s="19" t="s">
        <v>60</v>
      </c>
      <c r="K8166" s="20">
        <v>478792.41</v>
      </c>
      <c r="L8166" s="20" t="s">
        <v>55</v>
      </c>
      <c r="M8166" s="20" t="s">
        <v>83</v>
      </c>
      <c r="N8166" s="26"/>
      <c r="O8166" s="20" t="s">
        <v>56</v>
      </c>
      <c r="P8166" t="str">
        <f t="shared" si="127"/>
        <v>INSERT INTO @DataTable (Deal, AdvanceDate, PROV, DealPurpose, RateType, BEACON, LTV, TDS, GDS, InsuranceType, PrincipalBalance, OccupancyType, AccountStatus, Closed_Date, DelinquencyBucket) VALUES (8165, '2014-06-13', 'AB', 'Purchase', 'Fixed', 729, 95, 36.83, 23.04, 'HiRatio', 478792.41, 'Owner-Occupied', 'Open', '1900-01-00', 'Current');</v>
      </c>
    </row>
    <row r="8167" spans="1:16" x14ac:dyDescent="0.35">
      <c r="A8167" s="22">
        <v>8166</v>
      </c>
      <c r="B8167" s="21">
        <v>42137</v>
      </c>
      <c r="C8167" s="22" t="s">
        <v>57</v>
      </c>
      <c r="D8167" s="22" t="s">
        <v>52</v>
      </c>
      <c r="E8167" s="22" t="s">
        <v>40</v>
      </c>
      <c r="F8167" s="22">
        <v>767</v>
      </c>
      <c r="G8167" s="22">
        <v>75</v>
      </c>
      <c r="H8167" s="22">
        <v>25.93</v>
      </c>
      <c r="I8167" s="22">
        <v>23.12</v>
      </c>
      <c r="J8167" s="22" t="s">
        <v>54</v>
      </c>
      <c r="K8167" s="23">
        <v>334896.01</v>
      </c>
      <c r="L8167" s="23" t="s">
        <v>55</v>
      </c>
      <c r="M8167" s="23" t="s">
        <v>83</v>
      </c>
      <c r="N8167" s="27"/>
      <c r="O8167" s="23" t="s">
        <v>56</v>
      </c>
      <c r="P8167" t="str">
        <f t="shared" si="127"/>
        <v>INSERT INTO @DataTable (Deal, AdvanceDate, PROV, DealPurpose, RateType, BEACON, LTV, TDS, GDS, InsuranceType, PrincipalBalance, OccupancyType, AccountStatus, Closed_Date, DelinquencyBucket) VALUES (8166, '2015-05-13', 'ON', 'Refinance External', 'ARM', 767, 75, 25.93, 23.12, 'Conv', 334896.01, 'Owner-Occupied', 'Open', '1900-01-00', 'Current');</v>
      </c>
    </row>
    <row r="8168" spans="1:16" x14ac:dyDescent="0.35">
      <c r="A8168" s="19">
        <v>8167</v>
      </c>
      <c r="B8168" s="18">
        <v>42612</v>
      </c>
      <c r="C8168" s="19" t="s">
        <v>58</v>
      </c>
      <c r="D8168" s="19" t="s">
        <v>61</v>
      </c>
      <c r="E8168" s="19" t="s">
        <v>53</v>
      </c>
      <c r="F8168" s="19">
        <v>695</v>
      </c>
      <c r="G8168" s="19">
        <v>94.76</v>
      </c>
      <c r="H8168" s="19">
        <v>43.53</v>
      </c>
      <c r="I8168" s="19">
        <v>29.14</v>
      </c>
      <c r="J8168" s="19" t="s">
        <v>60</v>
      </c>
      <c r="K8168" s="20">
        <v>509234.96</v>
      </c>
      <c r="L8168" s="20" t="s">
        <v>55</v>
      </c>
      <c r="M8168" s="20" t="s">
        <v>83</v>
      </c>
      <c r="N8168" s="26"/>
      <c r="O8168" s="20" t="s">
        <v>56</v>
      </c>
      <c r="P8168" t="str">
        <f t="shared" si="127"/>
        <v>INSERT INTO @DataTable (Deal, AdvanceDate, PROV, DealPurpose, RateType, BEACON, LTV, TDS, GDS, InsuranceType, PrincipalBalance, OccupancyType, AccountStatus, Closed_Date, DelinquencyBucket) VALUES (8167, '2016-08-30', 'BC', 'Purchase', 'Fixed', 695, 94.76, 43.53, 29.14, 'HiRatio', 509234.96, 'Owner-Occupied', 'Open', '1900-01-00', 'Current');</v>
      </c>
    </row>
    <row r="8169" spans="1:16" x14ac:dyDescent="0.35">
      <c r="A8169" s="22">
        <v>8168</v>
      </c>
      <c r="B8169" s="21">
        <v>42100</v>
      </c>
      <c r="C8169" s="22" t="s">
        <v>65</v>
      </c>
      <c r="D8169" s="22" t="s">
        <v>59</v>
      </c>
      <c r="E8169" s="22" t="s">
        <v>53</v>
      </c>
      <c r="F8169" s="22">
        <v>724</v>
      </c>
      <c r="G8169" s="22">
        <v>73.11</v>
      </c>
      <c r="H8169" s="22">
        <v>37.18</v>
      </c>
      <c r="I8169" s="22">
        <v>25.41</v>
      </c>
      <c r="J8169" s="22" t="s">
        <v>54</v>
      </c>
      <c r="K8169" s="23">
        <v>117717.02</v>
      </c>
      <c r="L8169" s="23" t="s">
        <v>55</v>
      </c>
      <c r="M8169" s="23" t="s">
        <v>83</v>
      </c>
      <c r="N8169" s="27"/>
      <c r="O8169" s="23" t="s">
        <v>56</v>
      </c>
      <c r="P8169" t="str">
        <f t="shared" si="127"/>
        <v>INSERT INTO @DataTable (Deal, AdvanceDate, PROV, DealPurpose, RateType, BEACON, LTV, TDS, GDS, InsuranceType, PrincipalBalance, OccupancyType, AccountStatus, Closed_Date, DelinquencyBucket) VALUES (8168, '2015-04-06', 'NS', 'Transfer', 'Fixed', 724, 73.11, 37.18, 25.41, 'Conv', 117717.02, 'Owner-Occupied', 'Open', '1900-01-00', 'Current');</v>
      </c>
    </row>
    <row r="8170" spans="1:16" x14ac:dyDescent="0.35">
      <c r="A8170" s="19">
        <v>8169</v>
      </c>
      <c r="B8170" s="18">
        <v>41761</v>
      </c>
      <c r="C8170" s="19" t="s">
        <v>57</v>
      </c>
      <c r="D8170" s="19" t="s">
        <v>52</v>
      </c>
      <c r="E8170" s="19" t="s">
        <v>40</v>
      </c>
      <c r="F8170" s="19">
        <v>694</v>
      </c>
      <c r="G8170" s="19">
        <v>80</v>
      </c>
      <c r="H8170" s="19">
        <v>33.46</v>
      </c>
      <c r="I8170" s="19">
        <v>23.12</v>
      </c>
      <c r="J8170" s="19" t="s">
        <v>54</v>
      </c>
      <c r="K8170" s="20">
        <v>0</v>
      </c>
      <c r="L8170" s="20" t="s">
        <v>55</v>
      </c>
      <c r="M8170" s="20" t="s">
        <v>84</v>
      </c>
      <c r="N8170" s="26">
        <v>42695</v>
      </c>
      <c r="O8170" s="20" t="s">
        <v>56</v>
      </c>
      <c r="P8170" t="str">
        <f t="shared" si="127"/>
        <v>INSERT INTO @DataTable (Deal, AdvanceDate, PROV, DealPurpose, RateType, BEACON, LTV, TDS, GDS, InsuranceType, PrincipalBalance, OccupancyType, AccountStatus, Closed_Date, DelinquencyBucket) VALUES (8169, '2014-05-02', 'ON', 'Refinance External', 'ARM', 694, 80, 33.46, 23.12, 'Conv', 0, 'Owner-Occupied', 'Closed', '2016-11-21', 'Current');</v>
      </c>
    </row>
    <row r="8171" spans="1:16" x14ac:dyDescent="0.35">
      <c r="A8171" s="22">
        <v>8170</v>
      </c>
      <c r="B8171" s="21">
        <v>41556</v>
      </c>
      <c r="C8171" s="22" t="s">
        <v>57</v>
      </c>
      <c r="D8171" s="22" t="s">
        <v>59</v>
      </c>
      <c r="E8171" s="22" t="s">
        <v>40</v>
      </c>
      <c r="F8171" s="22">
        <v>728</v>
      </c>
      <c r="G8171" s="22">
        <v>72.38</v>
      </c>
      <c r="H8171" s="22">
        <v>29.44</v>
      </c>
      <c r="I8171" s="22">
        <v>22.79</v>
      </c>
      <c r="J8171" s="22" t="s">
        <v>54</v>
      </c>
      <c r="K8171" s="23">
        <v>157042.39000000001</v>
      </c>
      <c r="L8171" s="23" t="s">
        <v>55</v>
      </c>
      <c r="M8171" s="23" t="s">
        <v>83</v>
      </c>
      <c r="N8171" s="27"/>
      <c r="O8171" s="23" t="s">
        <v>56</v>
      </c>
      <c r="P8171" t="str">
        <f t="shared" si="127"/>
        <v>INSERT INTO @DataTable (Deal, AdvanceDate, PROV, DealPurpose, RateType, BEACON, LTV, TDS, GDS, InsuranceType, PrincipalBalance, OccupancyType, AccountStatus, Closed_Date, DelinquencyBucket) VALUES (8170, '2013-10-09', 'ON', 'Transfer', 'ARM', 728, 72.38, 29.44, 22.79, 'Conv', 157042.39, 'Owner-Occupied', 'Open', '1900-01-00', 'Current');</v>
      </c>
    </row>
    <row r="8172" spans="1:16" x14ac:dyDescent="0.35">
      <c r="A8172" s="19">
        <v>8171</v>
      </c>
      <c r="B8172" s="18">
        <v>42002</v>
      </c>
      <c r="C8172" s="19" t="s">
        <v>63</v>
      </c>
      <c r="D8172" s="19" t="s">
        <v>61</v>
      </c>
      <c r="E8172" s="19" t="s">
        <v>40</v>
      </c>
      <c r="F8172" s="19">
        <v>730</v>
      </c>
      <c r="G8172" s="19">
        <v>94.9</v>
      </c>
      <c r="H8172" s="19">
        <v>18.75</v>
      </c>
      <c r="I8172" s="19">
        <v>18.440000000000001</v>
      </c>
      <c r="J8172" s="19" t="s">
        <v>60</v>
      </c>
      <c r="K8172" s="20">
        <v>89719.79</v>
      </c>
      <c r="L8172" s="20" t="s">
        <v>55</v>
      </c>
      <c r="M8172" s="20" t="s">
        <v>83</v>
      </c>
      <c r="N8172" s="26"/>
      <c r="O8172" s="20" t="s">
        <v>56</v>
      </c>
      <c r="P8172" t="str">
        <f t="shared" si="127"/>
        <v>INSERT INTO @DataTable (Deal, AdvanceDate, PROV, DealPurpose, RateType, BEACON, LTV, TDS, GDS, InsuranceType, PrincipalBalance, OccupancyType, AccountStatus, Closed_Date, DelinquencyBucket) VALUES (8171, '2014-12-29', 'SK', 'Purchase', 'ARM', 730, 94.9, 18.75, 18.44, 'HiRatio', 89719.79, 'Owner-Occupied', 'Open', '1900-01-00', 'Current');</v>
      </c>
    </row>
    <row r="8173" spans="1:16" x14ac:dyDescent="0.35">
      <c r="A8173" s="22">
        <v>8172</v>
      </c>
      <c r="B8173" s="21">
        <v>41257</v>
      </c>
      <c r="C8173" s="22" t="s">
        <v>51</v>
      </c>
      <c r="D8173" s="22" t="s">
        <v>52</v>
      </c>
      <c r="E8173" s="22" t="s">
        <v>53</v>
      </c>
      <c r="F8173" s="22">
        <v>619</v>
      </c>
      <c r="G8173" s="22">
        <v>80</v>
      </c>
      <c r="H8173" s="22">
        <v>23.32</v>
      </c>
      <c r="I8173" s="22">
        <v>13.8</v>
      </c>
      <c r="J8173" s="22" t="s">
        <v>54</v>
      </c>
      <c r="K8173" s="23">
        <v>158453.62</v>
      </c>
      <c r="L8173" s="23" t="s">
        <v>55</v>
      </c>
      <c r="M8173" s="23" t="s">
        <v>83</v>
      </c>
      <c r="N8173" s="27"/>
      <c r="O8173" s="23" t="s">
        <v>56</v>
      </c>
      <c r="P8173" t="str">
        <f t="shared" si="127"/>
        <v>INSERT INTO @DataTable (Deal, AdvanceDate, PROV, DealPurpose, RateType, BEACON, LTV, TDS, GDS, InsuranceType, PrincipalBalance, OccupancyType, AccountStatus, Closed_Date, DelinquencyBucket) VALUES (8172, '2012-12-14', 'AB', 'Refinance External', 'Fixed', 619, 80, 23.32, 13.8, 'Conv', 158453.62, 'Owner-Occupied', 'Open', '1900-01-00', 'Current');</v>
      </c>
    </row>
    <row r="8174" spans="1:16" x14ac:dyDescent="0.35">
      <c r="A8174" s="19">
        <v>8173</v>
      </c>
      <c r="B8174" s="18">
        <v>42489</v>
      </c>
      <c r="C8174" s="19" t="s">
        <v>57</v>
      </c>
      <c r="D8174" s="19" t="s">
        <v>61</v>
      </c>
      <c r="E8174" s="19" t="s">
        <v>53</v>
      </c>
      <c r="F8174" s="19">
        <v>821</v>
      </c>
      <c r="G8174" s="19">
        <v>85</v>
      </c>
      <c r="H8174" s="19">
        <v>37.76</v>
      </c>
      <c r="I8174" s="19">
        <v>36.200000000000003</v>
      </c>
      <c r="J8174" s="19" t="s">
        <v>60</v>
      </c>
      <c r="K8174" s="20">
        <v>244611.39</v>
      </c>
      <c r="L8174" s="20" t="s">
        <v>55</v>
      </c>
      <c r="M8174" s="20" t="s">
        <v>83</v>
      </c>
      <c r="N8174" s="26"/>
      <c r="O8174" s="20" t="s">
        <v>56</v>
      </c>
      <c r="P8174" t="str">
        <f t="shared" si="127"/>
        <v>INSERT INTO @DataTable (Deal, AdvanceDate, PROV, DealPurpose, RateType, BEACON, LTV, TDS, GDS, InsuranceType, PrincipalBalance, OccupancyType, AccountStatus, Closed_Date, DelinquencyBucket) VALUES (8173, '2016-04-29', 'ON', 'Purchase', 'Fixed', 821, 85, 37.76, 36.2, 'HiRatio', 244611.39, 'Owner-Occupied', 'Open', '1900-01-00', 'Current');</v>
      </c>
    </row>
    <row r="8175" spans="1:16" x14ac:dyDescent="0.35">
      <c r="A8175" s="22">
        <v>8174</v>
      </c>
      <c r="B8175" s="21">
        <v>42153</v>
      </c>
      <c r="C8175" s="22" t="s">
        <v>63</v>
      </c>
      <c r="D8175" s="22" t="s">
        <v>61</v>
      </c>
      <c r="E8175" s="22" t="s">
        <v>53</v>
      </c>
      <c r="F8175" s="22">
        <v>778</v>
      </c>
      <c r="G8175" s="22">
        <v>95</v>
      </c>
      <c r="H8175" s="22">
        <v>28.7</v>
      </c>
      <c r="I8175" s="22">
        <v>28.18</v>
      </c>
      <c r="J8175" s="22" t="s">
        <v>60</v>
      </c>
      <c r="K8175" s="23">
        <v>274618.46000000002</v>
      </c>
      <c r="L8175" s="23" t="s">
        <v>55</v>
      </c>
      <c r="M8175" s="23" t="s">
        <v>83</v>
      </c>
      <c r="N8175" s="27"/>
      <c r="O8175" s="23" t="s">
        <v>56</v>
      </c>
      <c r="P8175" t="str">
        <f t="shared" si="127"/>
        <v>INSERT INTO @DataTable (Deal, AdvanceDate, PROV, DealPurpose, RateType, BEACON, LTV, TDS, GDS, InsuranceType, PrincipalBalance, OccupancyType, AccountStatus, Closed_Date, DelinquencyBucket) VALUES (8174, '2015-05-29', 'SK', 'Purchase', 'Fixed', 778, 95, 28.7, 28.18, 'HiRatio', 274618.46, 'Owner-Occupied', 'Open', '1900-01-00', 'Current');</v>
      </c>
    </row>
    <row r="8176" spans="1:16" x14ac:dyDescent="0.35">
      <c r="A8176" s="19">
        <v>8175</v>
      </c>
      <c r="B8176" s="18">
        <v>42164</v>
      </c>
      <c r="C8176" s="19" t="s">
        <v>57</v>
      </c>
      <c r="D8176" s="19" t="s">
        <v>59</v>
      </c>
      <c r="E8176" s="19" t="s">
        <v>53</v>
      </c>
      <c r="F8176" s="19">
        <v>715</v>
      </c>
      <c r="G8176" s="19">
        <v>87.03</v>
      </c>
      <c r="H8176" s="19">
        <v>31.5</v>
      </c>
      <c r="I8176" s="19">
        <v>14.74</v>
      </c>
      <c r="J8176" s="19" t="s">
        <v>60</v>
      </c>
      <c r="K8176" s="20">
        <v>285037.8</v>
      </c>
      <c r="L8176" s="20" t="s">
        <v>55</v>
      </c>
      <c r="M8176" s="20" t="s">
        <v>83</v>
      </c>
      <c r="N8176" s="26"/>
      <c r="O8176" s="20" t="s">
        <v>56</v>
      </c>
      <c r="P8176" t="str">
        <f t="shared" si="127"/>
        <v>INSERT INTO @DataTable (Deal, AdvanceDate, PROV, DealPurpose, RateType, BEACON, LTV, TDS, GDS, InsuranceType, PrincipalBalance, OccupancyType, AccountStatus, Closed_Date, DelinquencyBucket) VALUES (8175, '2015-06-09', 'ON', 'Transfer', 'Fixed', 715, 87.03, 31.5, 14.74, 'HiRatio', 285037.8, 'Owner-Occupied', 'Open', '1900-01-00', 'Current');</v>
      </c>
    </row>
    <row r="8177" spans="1:16" x14ac:dyDescent="0.35">
      <c r="A8177" s="22">
        <v>8176</v>
      </c>
      <c r="B8177" s="21">
        <v>41996</v>
      </c>
      <c r="C8177" s="22" t="s">
        <v>57</v>
      </c>
      <c r="D8177" s="22" t="s">
        <v>61</v>
      </c>
      <c r="E8177" s="22" t="s">
        <v>53</v>
      </c>
      <c r="F8177" s="22">
        <v>759</v>
      </c>
      <c r="G8177" s="22">
        <v>94.07</v>
      </c>
      <c r="H8177" s="22">
        <v>32.5</v>
      </c>
      <c r="I8177" s="22">
        <v>30.34</v>
      </c>
      <c r="J8177" s="22" t="s">
        <v>60</v>
      </c>
      <c r="K8177" s="23">
        <v>211962.8</v>
      </c>
      <c r="L8177" s="23" t="s">
        <v>55</v>
      </c>
      <c r="M8177" s="23" t="s">
        <v>83</v>
      </c>
      <c r="N8177" s="27"/>
      <c r="O8177" s="23" t="s">
        <v>56</v>
      </c>
      <c r="P8177" t="str">
        <f t="shared" si="127"/>
        <v>INSERT INTO @DataTable (Deal, AdvanceDate, PROV, DealPurpose, RateType, BEACON, LTV, TDS, GDS, InsuranceType, PrincipalBalance, OccupancyType, AccountStatus, Closed_Date, DelinquencyBucket) VALUES (8176, '2014-12-23', 'ON', 'Purchase', 'Fixed', 759, 94.07, 32.5, 30.34, 'HiRatio', 211962.8, 'Owner-Occupied', 'Open', '1900-01-00', 'Current');</v>
      </c>
    </row>
    <row r="8178" spans="1:16" x14ac:dyDescent="0.35">
      <c r="A8178" s="19">
        <v>8177</v>
      </c>
      <c r="B8178" s="18">
        <v>42538</v>
      </c>
      <c r="C8178" s="19" t="s">
        <v>57</v>
      </c>
      <c r="D8178" s="19" t="s">
        <v>61</v>
      </c>
      <c r="E8178" s="19" t="s">
        <v>53</v>
      </c>
      <c r="F8178" s="19">
        <v>766</v>
      </c>
      <c r="G8178" s="19">
        <v>90</v>
      </c>
      <c r="H8178" s="19">
        <v>27.15</v>
      </c>
      <c r="I8178" s="19">
        <v>23.33</v>
      </c>
      <c r="J8178" s="19" t="s">
        <v>60</v>
      </c>
      <c r="K8178" s="20">
        <v>451791.38</v>
      </c>
      <c r="L8178" s="20" t="s">
        <v>55</v>
      </c>
      <c r="M8178" s="20" t="s">
        <v>83</v>
      </c>
      <c r="N8178" s="26"/>
      <c r="O8178" s="20" t="s">
        <v>56</v>
      </c>
      <c r="P8178" t="str">
        <f t="shared" si="127"/>
        <v>INSERT INTO @DataTable (Deal, AdvanceDate, PROV, DealPurpose, RateType, BEACON, LTV, TDS, GDS, InsuranceType, PrincipalBalance, OccupancyType, AccountStatus, Closed_Date, DelinquencyBucket) VALUES (8177, '2016-06-17', 'ON', 'Purchase', 'Fixed', 766, 90, 27.15, 23.33, 'HiRatio', 451791.38, 'Owner-Occupied', 'Open', '1900-01-00', 'Current');</v>
      </c>
    </row>
    <row r="8179" spans="1:16" x14ac:dyDescent="0.35">
      <c r="A8179" s="22">
        <v>8178</v>
      </c>
      <c r="B8179" s="21">
        <v>42333</v>
      </c>
      <c r="C8179" s="22" t="s">
        <v>57</v>
      </c>
      <c r="D8179" s="22" t="s">
        <v>52</v>
      </c>
      <c r="E8179" s="22" t="s">
        <v>53</v>
      </c>
      <c r="F8179" s="22">
        <v>784</v>
      </c>
      <c r="G8179" s="22">
        <v>77.98</v>
      </c>
      <c r="H8179" s="22">
        <v>40.43</v>
      </c>
      <c r="I8179" s="22">
        <v>37.74</v>
      </c>
      <c r="J8179" s="22" t="s">
        <v>54</v>
      </c>
      <c r="K8179" s="23">
        <v>449470.1</v>
      </c>
      <c r="L8179" s="23" t="s">
        <v>55</v>
      </c>
      <c r="M8179" s="23" t="s">
        <v>83</v>
      </c>
      <c r="N8179" s="27"/>
      <c r="O8179" s="23" t="s">
        <v>56</v>
      </c>
      <c r="P8179" t="str">
        <f t="shared" si="127"/>
        <v>INSERT INTO @DataTable (Deal, AdvanceDate, PROV, DealPurpose, RateType, BEACON, LTV, TDS, GDS, InsuranceType, PrincipalBalance, OccupancyType, AccountStatus, Closed_Date, DelinquencyBucket) VALUES (8178, '2015-11-25', 'ON', 'Refinance External', 'Fixed', 784, 77.98, 40.43, 37.74, 'Conv', 449470.1, 'Owner-Occupied', 'Open', '1900-01-00', 'Current');</v>
      </c>
    </row>
    <row r="8180" spans="1:16" x14ac:dyDescent="0.35">
      <c r="A8180" s="19">
        <v>8179</v>
      </c>
      <c r="B8180" s="18">
        <v>41575</v>
      </c>
      <c r="C8180" s="19" t="s">
        <v>57</v>
      </c>
      <c r="D8180" s="19" t="s">
        <v>61</v>
      </c>
      <c r="E8180" s="19" t="s">
        <v>40</v>
      </c>
      <c r="F8180" s="19">
        <v>685</v>
      </c>
      <c r="G8180" s="19">
        <v>95</v>
      </c>
      <c r="H8180" s="19">
        <v>37.31</v>
      </c>
      <c r="I8180" s="19">
        <v>21.9</v>
      </c>
      <c r="J8180" s="19" t="s">
        <v>60</v>
      </c>
      <c r="K8180" s="20">
        <v>0</v>
      </c>
      <c r="L8180" s="20" t="s">
        <v>55</v>
      </c>
      <c r="M8180" s="20" t="s">
        <v>84</v>
      </c>
      <c r="N8180" s="26">
        <v>42733</v>
      </c>
      <c r="O8180" s="20" t="s">
        <v>56</v>
      </c>
      <c r="P8180" t="str">
        <f t="shared" si="127"/>
        <v>INSERT INTO @DataTable (Deal, AdvanceDate, PROV, DealPurpose, RateType, BEACON, LTV, TDS, GDS, InsuranceType, PrincipalBalance, OccupancyType, AccountStatus, Closed_Date, DelinquencyBucket) VALUES (8179, '2013-10-28', 'ON', 'Purchase', 'ARM', 685, 95, 37.31, 21.9, 'HiRatio', 0, 'Owner-Occupied', 'Closed', '2016-12-29', 'Current');</v>
      </c>
    </row>
    <row r="8181" spans="1:16" x14ac:dyDescent="0.35">
      <c r="A8181" s="22">
        <v>8180</v>
      </c>
      <c r="B8181" s="21">
        <v>42496</v>
      </c>
      <c r="C8181" s="22" t="s">
        <v>57</v>
      </c>
      <c r="D8181" s="22" t="s">
        <v>61</v>
      </c>
      <c r="E8181" s="22" t="s">
        <v>53</v>
      </c>
      <c r="F8181" s="22">
        <v>825</v>
      </c>
      <c r="G8181" s="22">
        <v>95</v>
      </c>
      <c r="H8181" s="22">
        <v>37.67</v>
      </c>
      <c r="I8181" s="22">
        <v>37.36</v>
      </c>
      <c r="J8181" s="22" t="s">
        <v>60</v>
      </c>
      <c r="K8181" s="23">
        <v>192791.74</v>
      </c>
      <c r="L8181" s="23" t="s">
        <v>55</v>
      </c>
      <c r="M8181" s="23" t="s">
        <v>83</v>
      </c>
      <c r="N8181" s="27"/>
      <c r="O8181" s="23" t="s">
        <v>56</v>
      </c>
      <c r="P8181" t="str">
        <f t="shared" si="127"/>
        <v>INSERT INTO @DataTable (Deal, AdvanceDate, PROV, DealPurpose, RateType, BEACON, LTV, TDS, GDS, InsuranceType, PrincipalBalance, OccupancyType, AccountStatus, Closed_Date, DelinquencyBucket) VALUES (8180, '2016-05-06', 'ON', 'Purchase', 'Fixed', 825, 95, 37.67, 37.36, 'HiRatio', 192791.74, 'Owner-Occupied', 'Open', '1900-01-00', 'Current');</v>
      </c>
    </row>
    <row r="8182" spans="1:16" x14ac:dyDescent="0.35">
      <c r="A8182" s="19">
        <v>8181</v>
      </c>
      <c r="B8182" s="18">
        <v>42692</v>
      </c>
      <c r="C8182" s="19" t="s">
        <v>57</v>
      </c>
      <c r="D8182" s="19" t="s">
        <v>71</v>
      </c>
      <c r="E8182" s="19" t="s">
        <v>40</v>
      </c>
      <c r="F8182" s="19">
        <v>704</v>
      </c>
      <c r="G8182" s="19">
        <v>46.67</v>
      </c>
      <c r="H8182" s="19">
        <v>34.65</v>
      </c>
      <c r="I8182" s="19">
        <v>28.94</v>
      </c>
      <c r="J8182" s="19" t="s">
        <v>54</v>
      </c>
      <c r="K8182" s="20">
        <v>278754.24</v>
      </c>
      <c r="L8182" s="20" t="s">
        <v>55</v>
      </c>
      <c r="M8182" s="20" t="s">
        <v>83</v>
      </c>
      <c r="N8182" s="26"/>
      <c r="O8182" s="20" t="s">
        <v>56</v>
      </c>
      <c r="P8182" t="str">
        <f t="shared" si="127"/>
        <v>INSERT INTO @DataTable (Deal, AdvanceDate, PROV, DealPurpose, RateType, BEACON, LTV, TDS, GDS, InsuranceType, PrincipalBalance, OccupancyType, AccountStatus, Closed_Date, DelinquencyBucket) VALUES (8181, '2016-11-18', 'ON', 'Refinance Existing Client', 'ARM', 704, 46.67, 34.65, 28.94, 'Conv', 278754.24, 'Owner-Occupied', 'Open', '1900-01-00', 'Current');</v>
      </c>
    </row>
    <row r="8183" spans="1:16" x14ac:dyDescent="0.35">
      <c r="A8183" s="22">
        <v>8182</v>
      </c>
      <c r="B8183" s="21">
        <v>42398</v>
      </c>
      <c r="C8183" s="22" t="s">
        <v>58</v>
      </c>
      <c r="D8183" s="22" t="s">
        <v>52</v>
      </c>
      <c r="E8183" s="22" t="s">
        <v>40</v>
      </c>
      <c r="F8183" s="22">
        <v>735</v>
      </c>
      <c r="G8183" s="22">
        <v>80</v>
      </c>
      <c r="H8183" s="22">
        <v>34.32</v>
      </c>
      <c r="I8183" s="22">
        <v>21.24</v>
      </c>
      <c r="J8183" s="22" t="s">
        <v>54</v>
      </c>
      <c r="K8183" s="23">
        <v>412017.71</v>
      </c>
      <c r="L8183" s="23" t="s">
        <v>55</v>
      </c>
      <c r="M8183" s="23" t="s">
        <v>83</v>
      </c>
      <c r="N8183" s="27"/>
      <c r="O8183" s="23" t="s">
        <v>56</v>
      </c>
      <c r="P8183" t="str">
        <f t="shared" si="127"/>
        <v>INSERT INTO @DataTable (Deal, AdvanceDate, PROV, DealPurpose, RateType, BEACON, LTV, TDS, GDS, InsuranceType, PrincipalBalance, OccupancyType, AccountStatus, Closed_Date, DelinquencyBucket) VALUES (8182, '2016-01-29', 'BC', 'Refinance External', 'ARM', 735, 80, 34.32, 21.24, 'Conv', 412017.71, 'Owner-Occupied', 'Open', '1900-01-00', 'Current');</v>
      </c>
    </row>
    <row r="8184" spans="1:16" x14ac:dyDescent="0.35">
      <c r="A8184" s="19">
        <v>8183</v>
      </c>
      <c r="B8184" s="18">
        <v>42699</v>
      </c>
      <c r="C8184" s="19" t="s">
        <v>51</v>
      </c>
      <c r="D8184" s="19" t="s">
        <v>59</v>
      </c>
      <c r="E8184" s="19" t="s">
        <v>53</v>
      </c>
      <c r="F8184" s="19">
        <v>886</v>
      </c>
      <c r="G8184" s="19">
        <v>87.58</v>
      </c>
      <c r="H8184" s="19">
        <v>21.31</v>
      </c>
      <c r="I8184" s="19">
        <v>18.95</v>
      </c>
      <c r="J8184" s="19" t="s">
        <v>60</v>
      </c>
      <c r="K8184" s="20">
        <v>324265.69</v>
      </c>
      <c r="L8184" s="20" t="s">
        <v>55</v>
      </c>
      <c r="M8184" s="20" t="s">
        <v>83</v>
      </c>
      <c r="N8184" s="26"/>
      <c r="O8184" s="20" t="s">
        <v>56</v>
      </c>
      <c r="P8184" t="str">
        <f t="shared" si="127"/>
        <v>INSERT INTO @DataTable (Deal, AdvanceDate, PROV, DealPurpose, RateType, BEACON, LTV, TDS, GDS, InsuranceType, PrincipalBalance, OccupancyType, AccountStatus, Closed_Date, DelinquencyBucket) VALUES (8183, '2016-11-25', 'AB', 'Transfer', 'Fixed', 886, 87.58, 21.31, 18.95, 'HiRatio', 324265.69, 'Owner-Occupied', 'Open', '1900-01-00', 'Current');</v>
      </c>
    </row>
    <row r="8185" spans="1:16" x14ac:dyDescent="0.35">
      <c r="A8185" s="22">
        <v>8184</v>
      </c>
      <c r="B8185" s="21">
        <v>42233</v>
      </c>
      <c r="C8185" s="22" t="s">
        <v>57</v>
      </c>
      <c r="D8185" s="22" t="s">
        <v>61</v>
      </c>
      <c r="E8185" s="22" t="s">
        <v>53</v>
      </c>
      <c r="F8185" s="22">
        <v>792</v>
      </c>
      <c r="G8185" s="22">
        <v>75.650000000000006</v>
      </c>
      <c r="H8185" s="22">
        <v>35.11</v>
      </c>
      <c r="I8185" s="22">
        <v>34.93</v>
      </c>
      <c r="J8185" s="22" t="s">
        <v>54</v>
      </c>
      <c r="K8185" s="23">
        <v>417713.74</v>
      </c>
      <c r="L8185" s="23" t="s">
        <v>55</v>
      </c>
      <c r="M8185" s="23" t="s">
        <v>83</v>
      </c>
      <c r="N8185" s="27"/>
      <c r="O8185" s="23" t="s">
        <v>56</v>
      </c>
      <c r="P8185" t="str">
        <f t="shared" si="127"/>
        <v>INSERT INTO @DataTable (Deal, AdvanceDate, PROV, DealPurpose, RateType, BEACON, LTV, TDS, GDS, InsuranceType, PrincipalBalance, OccupancyType, AccountStatus, Closed_Date, DelinquencyBucket) VALUES (8184, '2015-08-17', 'ON', 'Purchase', 'Fixed', 792, 75.65, 35.11, 34.93, 'Conv', 417713.74, 'Owner-Occupied', 'Open', '1900-01-00', 'Current');</v>
      </c>
    </row>
    <row r="8186" spans="1:16" x14ac:dyDescent="0.35">
      <c r="A8186" s="19">
        <v>8185</v>
      </c>
      <c r="B8186" s="18">
        <v>42333</v>
      </c>
      <c r="C8186" s="19" t="s">
        <v>58</v>
      </c>
      <c r="D8186" s="19" t="s">
        <v>61</v>
      </c>
      <c r="E8186" s="19" t="s">
        <v>53</v>
      </c>
      <c r="F8186" s="19">
        <v>805</v>
      </c>
      <c r="G8186" s="19">
        <v>90</v>
      </c>
      <c r="H8186" s="19">
        <v>35.35</v>
      </c>
      <c r="I8186" s="19">
        <v>34.78</v>
      </c>
      <c r="J8186" s="19" t="s">
        <v>60</v>
      </c>
      <c r="K8186" s="20">
        <v>259965.86</v>
      </c>
      <c r="L8186" s="20" t="s">
        <v>55</v>
      </c>
      <c r="M8186" s="20" t="s">
        <v>83</v>
      </c>
      <c r="N8186" s="26"/>
      <c r="O8186" s="20" t="s">
        <v>56</v>
      </c>
      <c r="P8186" t="str">
        <f t="shared" si="127"/>
        <v>INSERT INTO @DataTable (Deal, AdvanceDate, PROV, DealPurpose, RateType, BEACON, LTV, TDS, GDS, InsuranceType, PrincipalBalance, OccupancyType, AccountStatus, Closed_Date, DelinquencyBucket) VALUES (8185, '2015-11-25', 'BC', 'Purchase', 'Fixed', 805, 90, 35.35, 34.78, 'HiRatio', 259965.86, 'Owner-Occupied', 'Open', '1900-01-00', 'Current');</v>
      </c>
    </row>
    <row r="8187" spans="1:16" x14ac:dyDescent="0.35">
      <c r="A8187" s="22">
        <v>8186</v>
      </c>
      <c r="B8187" s="21">
        <v>41705</v>
      </c>
      <c r="C8187" s="22" t="s">
        <v>58</v>
      </c>
      <c r="D8187" s="22" t="s">
        <v>52</v>
      </c>
      <c r="E8187" s="22" t="s">
        <v>40</v>
      </c>
      <c r="F8187" s="22">
        <v>700</v>
      </c>
      <c r="G8187" s="22">
        <v>80</v>
      </c>
      <c r="H8187" s="22">
        <v>27.06</v>
      </c>
      <c r="I8187" s="22">
        <v>9.6300000000000008</v>
      </c>
      <c r="J8187" s="22" t="s">
        <v>54</v>
      </c>
      <c r="K8187" s="23">
        <v>377343.03</v>
      </c>
      <c r="L8187" s="23" t="s">
        <v>66</v>
      </c>
      <c r="M8187" s="23" t="s">
        <v>83</v>
      </c>
      <c r="N8187" s="27"/>
      <c r="O8187" s="23" t="s">
        <v>56</v>
      </c>
      <c r="P8187" t="str">
        <f t="shared" si="127"/>
        <v>INSERT INTO @DataTable (Deal, AdvanceDate, PROV, DealPurpose, RateType, BEACON, LTV, TDS, GDS, InsuranceType, PrincipalBalance, OccupancyType, AccountStatus, Closed_Date, DelinquencyBucket) VALUES (8186, '2014-03-07', 'BC', 'Refinance External', 'ARM', 700, 80, 27.06, 9.63, 'Conv', 377343.03, 'Second Home', 'Open', '1900-01-00', 'Current');</v>
      </c>
    </row>
    <row r="8188" spans="1:16" x14ac:dyDescent="0.35">
      <c r="A8188" s="19">
        <v>8187</v>
      </c>
      <c r="B8188" s="18">
        <v>41512</v>
      </c>
      <c r="C8188" s="19" t="s">
        <v>58</v>
      </c>
      <c r="D8188" s="19" t="s">
        <v>61</v>
      </c>
      <c r="E8188" s="19" t="s">
        <v>40</v>
      </c>
      <c r="F8188" s="19">
        <v>788</v>
      </c>
      <c r="G8188" s="19">
        <v>80</v>
      </c>
      <c r="H8188" s="19">
        <v>34.53</v>
      </c>
      <c r="I8188" s="19">
        <v>29.19</v>
      </c>
      <c r="J8188" s="19" t="s">
        <v>54</v>
      </c>
      <c r="K8188" s="20">
        <v>0</v>
      </c>
      <c r="L8188" s="20" t="s">
        <v>55</v>
      </c>
      <c r="M8188" s="20" t="s">
        <v>84</v>
      </c>
      <c r="N8188" s="26">
        <v>41822</v>
      </c>
      <c r="O8188" s="20" t="s">
        <v>56</v>
      </c>
      <c r="P8188" t="str">
        <f t="shared" si="127"/>
        <v>INSERT INTO @DataTable (Deal, AdvanceDate, PROV, DealPurpose, RateType, BEACON, LTV, TDS, GDS, InsuranceType, PrincipalBalance, OccupancyType, AccountStatus, Closed_Date, DelinquencyBucket) VALUES (8187, '2013-08-26', 'BC', 'Purchase', 'ARM', 788, 80, 34.53, 29.19, 'Conv', 0, 'Owner-Occupied', 'Closed', '2014-07-02', 'Current');</v>
      </c>
    </row>
    <row r="8189" spans="1:16" x14ac:dyDescent="0.35">
      <c r="A8189" s="22">
        <v>8188</v>
      </c>
      <c r="B8189" s="21">
        <v>42121</v>
      </c>
      <c r="C8189" s="22" t="s">
        <v>57</v>
      </c>
      <c r="D8189" s="22" t="s">
        <v>64</v>
      </c>
      <c r="E8189" s="22" t="s">
        <v>53</v>
      </c>
      <c r="F8189" s="22">
        <v>736</v>
      </c>
      <c r="G8189" s="22">
        <v>95</v>
      </c>
      <c r="H8189" s="22">
        <v>42.5</v>
      </c>
      <c r="I8189" s="22">
        <v>31.56</v>
      </c>
      <c r="J8189" s="22" t="s">
        <v>60</v>
      </c>
      <c r="K8189" s="23">
        <v>315928</v>
      </c>
      <c r="L8189" s="23" t="s">
        <v>55</v>
      </c>
      <c r="M8189" s="23" t="s">
        <v>83</v>
      </c>
      <c r="N8189" s="27"/>
      <c r="O8189" s="23" t="s">
        <v>56</v>
      </c>
      <c r="P8189" t="str">
        <f t="shared" si="127"/>
        <v>INSERT INTO @DataTable (Deal, AdvanceDate, PROV, DealPurpose, RateType, BEACON, LTV, TDS, GDS, InsuranceType, PrincipalBalance, OccupancyType, AccountStatus, Closed_Date, DelinquencyBucket) VALUES (8188, '2015-04-27', 'ON', 'Purchase with Improvements', 'Fixed', 736, 95, 42.5, 31.56, 'HiRatio', 315928, 'Owner-Occupied', 'Open', '1900-01-00', 'Current');</v>
      </c>
    </row>
    <row r="8190" spans="1:16" x14ac:dyDescent="0.35">
      <c r="A8190" s="19">
        <v>8189</v>
      </c>
      <c r="B8190" s="18">
        <v>42188</v>
      </c>
      <c r="C8190" s="19" t="s">
        <v>57</v>
      </c>
      <c r="D8190" s="19" t="s">
        <v>61</v>
      </c>
      <c r="E8190" s="19" t="s">
        <v>53</v>
      </c>
      <c r="F8190" s="19">
        <v>734</v>
      </c>
      <c r="G8190" s="19">
        <v>80</v>
      </c>
      <c r="H8190" s="19">
        <v>34.68</v>
      </c>
      <c r="I8190" s="19">
        <v>22.36</v>
      </c>
      <c r="J8190" s="19" t="s">
        <v>54</v>
      </c>
      <c r="K8190" s="20">
        <v>457461.5</v>
      </c>
      <c r="L8190" s="20" t="s">
        <v>55</v>
      </c>
      <c r="M8190" s="20" t="s">
        <v>83</v>
      </c>
      <c r="N8190" s="26"/>
      <c r="O8190" s="20" t="s">
        <v>56</v>
      </c>
      <c r="P8190" t="str">
        <f t="shared" si="127"/>
        <v>INSERT INTO @DataTable (Deal, AdvanceDate, PROV, DealPurpose, RateType, BEACON, LTV, TDS, GDS, InsuranceType, PrincipalBalance, OccupancyType, AccountStatus, Closed_Date, DelinquencyBucket) VALUES (8189, '2015-07-03', 'ON', 'Purchase', 'Fixed', 734, 80, 34.68, 22.36, 'Conv', 457461.5, 'Owner-Occupied', 'Open', '1900-01-00', 'Current');</v>
      </c>
    </row>
    <row r="8191" spans="1:16" x14ac:dyDescent="0.35">
      <c r="A8191" s="22">
        <v>8190</v>
      </c>
      <c r="B8191" s="21">
        <v>41610</v>
      </c>
      <c r="C8191" s="22" t="s">
        <v>74</v>
      </c>
      <c r="D8191" s="22" t="s">
        <v>61</v>
      </c>
      <c r="E8191" s="22" t="s">
        <v>53</v>
      </c>
      <c r="F8191" s="22">
        <v>720</v>
      </c>
      <c r="G8191" s="22">
        <v>94.76</v>
      </c>
      <c r="H8191" s="22">
        <v>34.340000000000003</v>
      </c>
      <c r="I8191" s="22">
        <v>16.7</v>
      </c>
      <c r="J8191" s="22" t="s">
        <v>60</v>
      </c>
      <c r="K8191" s="23">
        <v>185996.61</v>
      </c>
      <c r="L8191" s="23" t="s">
        <v>55</v>
      </c>
      <c r="M8191" s="23" t="s">
        <v>83</v>
      </c>
      <c r="N8191" s="27"/>
      <c r="O8191" s="23" t="s">
        <v>56</v>
      </c>
      <c r="P8191" t="str">
        <f t="shared" si="127"/>
        <v>INSERT INTO @DataTable (Deal, AdvanceDate, PROV, DealPurpose, RateType, BEACON, LTV, TDS, GDS, InsuranceType, PrincipalBalance, OccupancyType, AccountStatus, Closed_Date, DelinquencyBucket) VALUES (8190, '2013-12-02', 'MB', 'Purchase', 'Fixed', 720, 94.76, 34.34, 16.7, 'HiRatio', 185996.61, 'Owner-Occupied', 'Open', '1900-01-00', 'Current');</v>
      </c>
    </row>
    <row r="8192" spans="1:16" x14ac:dyDescent="0.35">
      <c r="A8192" s="19">
        <v>8191</v>
      </c>
      <c r="B8192" s="18">
        <v>41106</v>
      </c>
      <c r="C8192" s="19" t="s">
        <v>57</v>
      </c>
      <c r="D8192" s="19" t="s">
        <v>61</v>
      </c>
      <c r="E8192" s="19" t="s">
        <v>53</v>
      </c>
      <c r="F8192" s="19">
        <v>778</v>
      </c>
      <c r="G8192" s="19">
        <v>95</v>
      </c>
      <c r="H8192" s="19">
        <v>34.049999999999997</v>
      </c>
      <c r="I8192" s="19">
        <v>29.84</v>
      </c>
      <c r="J8192" s="19" t="s">
        <v>60</v>
      </c>
      <c r="K8192" s="20">
        <v>167792.81</v>
      </c>
      <c r="L8192" s="20" t="s">
        <v>55</v>
      </c>
      <c r="M8192" s="20" t="s">
        <v>83</v>
      </c>
      <c r="N8192" s="26"/>
      <c r="O8192" s="20" t="s">
        <v>56</v>
      </c>
      <c r="P8192" t="str">
        <f t="shared" si="127"/>
        <v>INSERT INTO @DataTable (Deal, AdvanceDate, PROV, DealPurpose, RateType, BEACON, LTV, TDS, GDS, InsuranceType, PrincipalBalance, OccupancyType, AccountStatus, Closed_Date, DelinquencyBucket) VALUES (8191, '2012-07-16', 'ON', 'Purchase', 'Fixed', 778, 95, 34.05, 29.84, 'HiRatio', 167792.81, 'Owner-Occupied', 'Open', '1900-01-00', 'Current');</v>
      </c>
    </row>
    <row r="8193" spans="1:16" x14ac:dyDescent="0.35">
      <c r="A8193" s="22">
        <v>8192</v>
      </c>
      <c r="B8193" s="21">
        <v>41809</v>
      </c>
      <c r="C8193" s="22" t="s">
        <v>58</v>
      </c>
      <c r="D8193" s="22" t="s">
        <v>59</v>
      </c>
      <c r="E8193" s="22" t="s">
        <v>40</v>
      </c>
      <c r="F8193" s="22">
        <v>747</v>
      </c>
      <c r="G8193" s="22">
        <v>79.489999999999995</v>
      </c>
      <c r="H8193" s="22">
        <v>36.75</v>
      </c>
      <c r="I8193" s="22">
        <v>22.09</v>
      </c>
      <c r="J8193" s="22" t="s">
        <v>54</v>
      </c>
      <c r="K8193" s="23">
        <v>464048.77</v>
      </c>
      <c r="L8193" s="23" t="s">
        <v>55</v>
      </c>
      <c r="M8193" s="23" t="s">
        <v>83</v>
      </c>
      <c r="N8193" s="27"/>
      <c r="O8193" s="23" t="s">
        <v>56</v>
      </c>
      <c r="P8193" t="str">
        <f t="shared" si="127"/>
        <v>INSERT INTO @DataTable (Deal, AdvanceDate, PROV, DealPurpose, RateType, BEACON, LTV, TDS, GDS, InsuranceType, PrincipalBalance, OccupancyType, AccountStatus, Closed_Date, DelinquencyBucket) VALUES (8192, '2014-06-19', 'BC', 'Transfer', 'ARM', 747, 79.49, 36.75, 22.09, 'Conv', 464048.77, 'Owner-Occupied', 'Open', '1900-01-00', 'Current');</v>
      </c>
    </row>
    <row r="8194" spans="1:16" x14ac:dyDescent="0.35">
      <c r="A8194" s="19">
        <v>8193</v>
      </c>
      <c r="B8194" s="18">
        <v>42327</v>
      </c>
      <c r="C8194" s="19" t="s">
        <v>57</v>
      </c>
      <c r="D8194" s="19" t="s">
        <v>61</v>
      </c>
      <c r="E8194" s="19" t="s">
        <v>40</v>
      </c>
      <c r="F8194" s="19">
        <v>783</v>
      </c>
      <c r="G8194" s="19">
        <v>40.380000000000003</v>
      </c>
      <c r="H8194" s="19">
        <v>35.340000000000003</v>
      </c>
      <c r="I8194" s="19">
        <v>19.12</v>
      </c>
      <c r="J8194" s="19" t="s">
        <v>54</v>
      </c>
      <c r="K8194" s="20">
        <v>103776.62</v>
      </c>
      <c r="L8194" s="20" t="s">
        <v>55</v>
      </c>
      <c r="M8194" s="20" t="s">
        <v>83</v>
      </c>
      <c r="N8194" s="26"/>
      <c r="O8194" s="20" t="s">
        <v>56</v>
      </c>
      <c r="P8194" t="str">
        <f t="shared" si="127"/>
        <v>INSERT INTO @DataTable (Deal, AdvanceDate, PROV, DealPurpose, RateType, BEACON, LTV, TDS, GDS, InsuranceType, PrincipalBalance, OccupancyType, AccountStatus, Closed_Date, DelinquencyBucket) VALUES (8193, '2015-11-19', 'ON', 'Purchase', 'ARM', 783, 40.38, 35.34, 19.12, 'Conv', 103776.62, 'Owner-Occupied', 'Open', '1900-01-00', 'Current');</v>
      </c>
    </row>
    <row r="8195" spans="1:16" x14ac:dyDescent="0.35">
      <c r="A8195" s="22">
        <v>8194</v>
      </c>
      <c r="B8195" s="21">
        <v>42101</v>
      </c>
      <c r="C8195" s="22" t="s">
        <v>57</v>
      </c>
      <c r="D8195" s="22" t="s">
        <v>52</v>
      </c>
      <c r="E8195" s="22" t="s">
        <v>53</v>
      </c>
      <c r="F8195" s="22">
        <v>702</v>
      </c>
      <c r="G8195" s="22">
        <v>74.319999999999993</v>
      </c>
      <c r="H8195" s="22">
        <v>25.38</v>
      </c>
      <c r="I8195" s="22">
        <v>23.32</v>
      </c>
      <c r="J8195" s="22" t="s">
        <v>54</v>
      </c>
      <c r="K8195" s="23">
        <v>307117.57</v>
      </c>
      <c r="L8195" s="23" t="s">
        <v>55</v>
      </c>
      <c r="M8195" s="23" t="s">
        <v>83</v>
      </c>
      <c r="N8195" s="27"/>
      <c r="O8195" s="23" t="s">
        <v>56</v>
      </c>
      <c r="P8195" t="str">
        <f t="shared" ref="P8195:P8258" si="128">"INSERT INTO @DataTable (Deal, AdvanceDate, PROV, DealPurpose, RateType, BEACON, LTV, TDS, GDS, InsuranceType, PrincipalBalance, OccupancyType, AccountStatus, Closed_Date, DelinquencyBucket) VALUES (" &amp; A8195 &amp; ", " &amp; "'" &amp; TEXT(B8195, "yyyy-mm-dd") &amp; "', '" &amp; C8195 &amp; "', '" &amp; D8195 &amp; "', '" &amp; E8195 &amp; "', " &amp; F8195 &amp; ", " &amp; G8195 &amp; ", " &amp; H8195 &amp; ", " &amp; I8195 &amp; ", '" &amp; J8195 &amp; "', " &amp; K8195 &amp; ", '" &amp; L8195 &amp; "', '" &amp; M8195 &amp; "', '" &amp;TEXT(N8195, "yyyy-mm-dd") &amp; "', '" &amp; O8195 &amp; "');"</f>
        <v>INSERT INTO @DataTable (Deal, AdvanceDate, PROV, DealPurpose, RateType, BEACON, LTV, TDS, GDS, InsuranceType, PrincipalBalance, OccupancyType, AccountStatus, Closed_Date, DelinquencyBucket) VALUES (8194, '2015-04-07', 'ON', 'Refinance External', 'Fixed', 702, 74.32, 25.38, 23.32, 'Conv', 307117.57, 'Owner-Occupied', 'Open', '1900-01-00', 'Current');</v>
      </c>
    </row>
    <row r="8196" spans="1:16" x14ac:dyDescent="0.35">
      <c r="A8196" s="19">
        <v>8195</v>
      </c>
      <c r="B8196" s="18">
        <v>41824</v>
      </c>
      <c r="C8196" s="19" t="s">
        <v>74</v>
      </c>
      <c r="D8196" s="19" t="s">
        <v>61</v>
      </c>
      <c r="E8196" s="19" t="s">
        <v>40</v>
      </c>
      <c r="F8196" s="19">
        <v>807</v>
      </c>
      <c r="G8196" s="19">
        <v>90</v>
      </c>
      <c r="H8196" s="19">
        <v>15.37</v>
      </c>
      <c r="I8196" s="19">
        <v>10.61</v>
      </c>
      <c r="J8196" s="19" t="s">
        <v>60</v>
      </c>
      <c r="K8196" s="20">
        <v>209344.63</v>
      </c>
      <c r="L8196" s="20" t="s">
        <v>55</v>
      </c>
      <c r="M8196" s="20" t="s">
        <v>83</v>
      </c>
      <c r="N8196" s="26"/>
      <c r="O8196" s="20" t="s">
        <v>56</v>
      </c>
      <c r="P8196" t="str">
        <f t="shared" si="128"/>
        <v>INSERT INTO @DataTable (Deal, AdvanceDate, PROV, DealPurpose, RateType, BEACON, LTV, TDS, GDS, InsuranceType, PrincipalBalance, OccupancyType, AccountStatus, Closed_Date, DelinquencyBucket) VALUES (8195, '2014-07-04', 'MB', 'Purchase', 'ARM', 807, 90, 15.37, 10.61, 'HiRatio', 209344.63, 'Owner-Occupied', 'Open', '1900-01-00', 'Current');</v>
      </c>
    </row>
    <row r="8197" spans="1:16" x14ac:dyDescent="0.35">
      <c r="A8197" s="22">
        <v>8196</v>
      </c>
      <c r="B8197" s="21">
        <v>41890</v>
      </c>
      <c r="C8197" s="22" t="s">
        <v>57</v>
      </c>
      <c r="D8197" s="22" t="s">
        <v>52</v>
      </c>
      <c r="E8197" s="22" t="s">
        <v>40</v>
      </c>
      <c r="F8197" s="22">
        <v>696</v>
      </c>
      <c r="G8197" s="22">
        <v>73.06</v>
      </c>
      <c r="H8197" s="22">
        <v>32.39</v>
      </c>
      <c r="I8197" s="22">
        <v>25.16</v>
      </c>
      <c r="J8197" s="22" t="s">
        <v>54</v>
      </c>
      <c r="K8197" s="23">
        <v>314984.61</v>
      </c>
      <c r="L8197" s="23" t="s">
        <v>55</v>
      </c>
      <c r="M8197" s="23" t="s">
        <v>83</v>
      </c>
      <c r="N8197" s="27"/>
      <c r="O8197" s="23" t="s">
        <v>56</v>
      </c>
      <c r="P8197" t="str">
        <f t="shared" si="128"/>
        <v>INSERT INTO @DataTable (Deal, AdvanceDate, PROV, DealPurpose, RateType, BEACON, LTV, TDS, GDS, InsuranceType, PrincipalBalance, OccupancyType, AccountStatus, Closed_Date, DelinquencyBucket) VALUES (8196, '2014-09-08', 'ON', 'Refinance External', 'ARM', 696, 73.06, 32.39, 25.16, 'Conv', 314984.61, 'Owner-Occupied', 'Open', '1900-01-00', 'Current');</v>
      </c>
    </row>
    <row r="8198" spans="1:16" x14ac:dyDescent="0.35">
      <c r="A8198" s="19">
        <v>8197</v>
      </c>
      <c r="B8198" s="18">
        <v>41624</v>
      </c>
      <c r="C8198" s="19" t="s">
        <v>57</v>
      </c>
      <c r="D8198" s="19" t="s">
        <v>52</v>
      </c>
      <c r="E8198" s="19" t="s">
        <v>53</v>
      </c>
      <c r="F8198" s="19">
        <v>701</v>
      </c>
      <c r="G8198" s="19">
        <v>58.57</v>
      </c>
      <c r="H8198" s="19">
        <v>27.12</v>
      </c>
      <c r="I8198" s="19">
        <v>27.12</v>
      </c>
      <c r="J8198" s="19" t="s">
        <v>54</v>
      </c>
      <c r="K8198" s="20">
        <v>188098.59</v>
      </c>
      <c r="L8198" s="20" t="s">
        <v>55</v>
      </c>
      <c r="M8198" s="20" t="s">
        <v>83</v>
      </c>
      <c r="N8198" s="26"/>
      <c r="O8198" s="20" t="s">
        <v>56</v>
      </c>
      <c r="P8198" t="str">
        <f t="shared" si="128"/>
        <v>INSERT INTO @DataTable (Deal, AdvanceDate, PROV, DealPurpose, RateType, BEACON, LTV, TDS, GDS, InsuranceType, PrincipalBalance, OccupancyType, AccountStatus, Closed_Date, DelinquencyBucket) VALUES (8197, '2013-12-16', 'ON', 'Refinance External', 'Fixed', 701, 58.57, 27.12, 27.12, 'Conv', 188098.59, 'Owner-Occupied', 'Open', '1900-01-00', 'Current');</v>
      </c>
    </row>
    <row r="8199" spans="1:16" x14ac:dyDescent="0.35">
      <c r="A8199" s="22">
        <v>8198</v>
      </c>
      <c r="B8199" s="21">
        <v>41803</v>
      </c>
      <c r="C8199" s="22" t="s">
        <v>51</v>
      </c>
      <c r="D8199" s="22" t="s">
        <v>61</v>
      </c>
      <c r="E8199" s="22" t="s">
        <v>53</v>
      </c>
      <c r="F8199" s="22">
        <v>767</v>
      </c>
      <c r="G8199" s="22">
        <v>94.72</v>
      </c>
      <c r="H8199" s="22">
        <v>24.24</v>
      </c>
      <c r="I8199" s="22">
        <v>13.16</v>
      </c>
      <c r="J8199" s="22" t="s">
        <v>60</v>
      </c>
      <c r="K8199" s="23">
        <v>0</v>
      </c>
      <c r="L8199" s="23" t="s">
        <v>66</v>
      </c>
      <c r="M8199" s="23" t="s">
        <v>84</v>
      </c>
      <c r="N8199" s="27">
        <v>42537</v>
      </c>
      <c r="O8199" s="23" t="s">
        <v>56</v>
      </c>
      <c r="P8199" t="str">
        <f t="shared" si="128"/>
        <v>INSERT INTO @DataTable (Deal, AdvanceDate, PROV, DealPurpose, RateType, BEACON, LTV, TDS, GDS, InsuranceType, PrincipalBalance, OccupancyType, AccountStatus, Closed_Date, DelinquencyBucket) VALUES (8198, '2014-06-13', 'AB', 'Purchase', 'Fixed', 767, 94.72, 24.24, 13.16, 'HiRatio', 0, 'Second Home', 'Closed', '2016-06-16', 'Current');</v>
      </c>
    </row>
    <row r="8200" spans="1:16" x14ac:dyDescent="0.35">
      <c r="A8200" s="19">
        <v>8199</v>
      </c>
      <c r="B8200" s="18">
        <v>41726</v>
      </c>
      <c r="C8200" s="19" t="s">
        <v>58</v>
      </c>
      <c r="D8200" s="19" t="s">
        <v>61</v>
      </c>
      <c r="E8200" s="19" t="s">
        <v>53</v>
      </c>
      <c r="F8200" s="19">
        <v>665</v>
      </c>
      <c r="G8200" s="19">
        <v>93.51</v>
      </c>
      <c r="H8200" s="19">
        <v>41</v>
      </c>
      <c r="I8200" s="19">
        <v>23.97</v>
      </c>
      <c r="J8200" s="19" t="s">
        <v>60</v>
      </c>
      <c r="K8200" s="20">
        <v>341368.07</v>
      </c>
      <c r="L8200" s="20" t="s">
        <v>55</v>
      </c>
      <c r="M8200" s="20" t="s">
        <v>83</v>
      </c>
      <c r="N8200" s="26"/>
      <c r="O8200" s="20" t="s">
        <v>56</v>
      </c>
      <c r="P8200" t="str">
        <f t="shared" si="128"/>
        <v>INSERT INTO @DataTable (Deal, AdvanceDate, PROV, DealPurpose, RateType, BEACON, LTV, TDS, GDS, InsuranceType, PrincipalBalance, OccupancyType, AccountStatus, Closed_Date, DelinquencyBucket) VALUES (8199, '2014-03-28', 'BC', 'Purchase', 'Fixed', 665, 93.51, 41, 23.97, 'HiRatio', 341368.07, 'Owner-Occupied', 'Open', '1900-01-00', 'Current');</v>
      </c>
    </row>
    <row r="8201" spans="1:16" x14ac:dyDescent="0.35">
      <c r="A8201" s="22">
        <v>8200</v>
      </c>
      <c r="B8201" s="21">
        <v>41060</v>
      </c>
      <c r="C8201" s="22" t="s">
        <v>57</v>
      </c>
      <c r="D8201" s="22" t="s">
        <v>61</v>
      </c>
      <c r="E8201" s="22" t="s">
        <v>53</v>
      </c>
      <c r="F8201" s="22">
        <v>792</v>
      </c>
      <c r="G8201" s="22">
        <v>90</v>
      </c>
      <c r="H8201" s="22">
        <v>31.8</v>
      </c>
      <c r="I8201" s="22">
        <v>15.85</v>
      </c>
      <c r="J8201" s="22" t="s">
        <v>60</v>
      </c>
      <c r="K8201" s="23">
        <v>0</v>
      </c>
      <c r="L8201" s="23" t="s">
        <v>66</v>
      </c>
      <c r="M8201" s="23" t="s">
        <v>84</v>
      </c>
      <c r="N8201" s="27">
        <v>41508</v>
      </c>
      <c r="O8201" s="23" t="s">
        <v>56</v>
      </c>
      <c r="P8201" t="str">
        <f t="shared" si="128"/>
        <v>INSERT INTO @DataTable (Deal, AdvanceDate, PROV, DealPurpose, RateType, BEACON, LTV, TDS, GDS, InsuranceType, PrincipalBalance, OccupancyType, AccountStatus, Closed_Date, DelinquencyBucket) VALUES (8200, '2012-05-31', 'ON', 'Purchase', 'Fixed', 792, 90, 31.8, 15.85, 'HiRatio', 0, 'Second Home', 'Closed', '2013-08-22', 'Current');</v>
      </c>
    </row>
    <row r="8202" spans="1:16" x14ac:dyDescent="0.35">
      <c r="A8202" s="19">
        <v>8201</v>
      </c>
      <c r="B8202" s="18">
        <v>42061</v>
      </c>
      <c r="C8202" s="19" t="s">
        <v>51</v>
      </c>
      <c r="D8202" s="19" t="s">
        <v>61</v>
      </c>
      <c r="E8202" s="19" t="s">
        <v>40</v>
      </c>
      <c r="F8202" s="19">
        <v>733</v>
      </c>
      <c r="G8202" s="19">
        <v>74.5</v>
      </c>
      <c r="H8202" s="19">
        <v>20.79</v>
      </c>
      <c r="I8202" s="19">
        <v>18.66</v>
      </c>
      <c r="J8202" s="19" t="s">
        <v>54</v>
      </c>
      <c r="K8202" s="20">
        <v>317186.88</v>
      </c>
      <c r="L8202" s="20" t="s">
        <v>55</v>
      </c>
      <c r="M8202" s="20" t="s">
        <v>83</v>
      </c>
      <c r="N8202" s="26"/>
      <c r="O8202" s="20" t="s">
        <v>56</v>
      </c>
      <c r="P8202" t="str">
        <f t="shared" si="128"/>
        <v>INSERT INTO @DataTable (Deal, AdvanceDate, PROV, DealPurpose, RateType, BEACON, LTV, TDS, GDS, InsuranceType, PrincipalBalance, OccupancyType, AccountStatus, Closed_Date, DelinquencyBucket) VALUES (8201, '2015-02-26', 'AB', 'Purchase', 'ARM', 733, 74.5, 20.79, 18.66, 'Conv', 317186.88, 'Owner-Occupied', 'Open', '1900-01-00', 'Current');</v>
      </c>
    </row>
    <row r="8203" spans="1:16" x14ac:dyDescent="0.35">
      <c r="A8203" s="22">
        <v>8202</v>
      </c>
      <c r="B8203" s="21">
        <v>42675</v>
      </c>
      <c r="C8203" s="22" t="s">
        <v>51</v>
      </c>
      <c r="D8203" s="22" t="s">
        <v>64</v>
      </c>
      <c r="E8203" s="22" t="s">
        <v>53</v>
      </c>
      <c r="F8203" s="22">
        <v>801</v>
      </c>
      <c r="G8203" s="22">
        <v>95</v>
      </c>
      <c r="H8203" s="22">
        <v>27.93</v>
      </c>
      <c r="I8203" s="22">
        <v>20.18</v>
      </c>
      <c r="J8203" s="22" t="s">
        <v>60</v>
      </c>
      <c r="K8203" s="23">
        <v>466312.04</v>
      </c>
      <c r="L8203" s="23" t="s">
        <v>55</v>
      </c>
      <c r="M8203" s="23" t="s">
        <v>83</v>
      </c>
      <c r="N8203" s="27"/>
      <c r="O8203" s="23" t="s">
        <v>56</v>
      </c>
      <c r="P8203" t="str">
        <f t="shared" si="128"/>
        <v>INSERT INTO @DataTable (Deal, AdvanceDate, PROV, DealPurpose, RateType, BEACON, LTV, TDS, GDS, InsuranceType, PrincipalBalance, OccupancyType, AccountStatus, Closed_Date, DelinquencyBucket) VALUES (8202, '2016-11-01', 'AB', 'Purchase with Improvements', 'Fixed', 801, 95, 27.93, 20.18, 'HiRatio', 466312.04, 'Owner-Occupied', 'Open', '1900-01-00', 'Current');</v>
      </c>
    </row>
    <row r="8204" spans="1:16" x14ac:dyDescent="0.35">
      <c r="A8204" s="19">
        <v>8203</v>
      </c>
      <c r="B8204" s="18">
        <v>41971</v>
      </c>
      <c r="C8204" s="19" t="s">
        <v>58</v>
      </c>
      <c r="D8204" s="19" t="s">
        <v>61</v>
      </c>
      <c r="E8204" s="19" t="s">
        <v>40</v>
      </c>
      <c r="F8204" s="19">
        <v>762</v>
      </c>
      <c r="G8204" s="19">
        <v>59.73</v>
      </c>
      <c r="H8204" s="19">
        <v>37.25</v>
      </c>
      <c r="I8204" s="19">
        <v>24.55</v>
      </c>
      <c r="J8204" s="19" t="s">
        <v>54</v>
      </c>
      <c r="K8204" s="20">
        <v>0</v>
      </c>
      <c r="L8204" s="20" t="s">
        <v>55</v>
      </c>
      <c r="M8204" s="20" t="s">
        <v>84</v>
      </c>
      <c r="N8204" s="26">
        <v>42522</v>
      </c>
      <c r="O8204" s="20" t="s">
        <v>56</v>
      </c>
      <c r="P8204" t="str">
        <f t="shared" si="128"/>
        <v>INSERT INTO @DataTable (Deal, AdvanceDate, PROV, DealPurpose, RateType, BEACON, LTV, TDS, GDS, InsuranceType, PrincipalBalance, OccupancyType, AccountStatus, Closed_Date, DelinquencyBucket) VALUES (8203, '2014-11-28', 'BC', 'Purchase', 'ARM', 762, 59.73, 37.25, 24.55, 'Conv', 0, 'Owner-Occupied', 'Closed', '2016-06-01', 'Current');</v>
      </c>
    </row>
    <row r="8205" spans="1:16" x14ac:dyDescent="0.35">
      <c r="A8205" s="22">
        <v>8204</v>
      </c>
      <c r="B8205" s="21">
        <v>42612</v>
      </c>
      <c r="C8205" s="22" t="s">
        <v>57</v>
      </c>
      <c r="D8205" s="22" t="s">
        <v>61</v>
      </c>
      <c r="E8205" s="22" t="s">
        <v>53</v>
      </c>
      <c r="F8205" s="22">
        <v>741</v>
      </c>
      <c r="G8205" s="22">
        <v>95</v>
      </c>
      <c r="H8205" s="22">
        <v>33.51</v>
      </c>
      <c r="I8205" s="22">
        <v>26.73</v>
      </c>
      <c r="J8205" s="22" t="s">
        <v>60</v>
      </c>
      <c r="K8205" s="23">
        <v>252208.09</v>
      </c>
      <c r="L8205" s="23" t="s">
        <v>55</v>
      </c>
      <c r="M8205" s="23" t="s">
        <v>83</v>
      </c>
      <c r="N8205" s="27"/>
      <c r="O8205" s="23" t="s">
        <v>56</v>
      </c>
      <c r="P8205" t="str">
        <f t="shared" si="128"/>
        <v>INSERT INTO @DataTable (Deal, AdvanceDate, PROV, DealPurpose, RateType, BEACON, LTV, TDS, GDS, InsuranceType, PrincipalBalance, OccupancyType, AccountStatus, Closed_Date, DelinquencyBucket) VALUES (8204, '2016-08-30', 'ON', 'Purchase', 'Fixed', 741, 95, 33.51, 26.73, 'HiRatio', 252208.09, 'Owner-Occupied', 'Open', '1900-01-00', 'Current');</v>
      </c>
    </row>
    <row r="8206" spans="1:16" x14ac:dyDescent="0.35">
      <c r="A8206" s="19">
        <v>8205</v>
      </c>
      <c r="B8206" s="18">
        <v>42216</v>
      </c>
      <c r="C8206" s="19" t="s">
        <v>57</v>
      </c>
      <c r="D8206" s="19" t="s">
        <v>61</v>
      </c>
      <c r="E8206" s="19" t="s">
        <v>40</v>
      </c>
      <c r="F8206" s="19">
        <v>784</v>
      </c>
      <c r="G8206" s="19">
        <v>78.05</v>
      </c>
      <c r="H8206" s="19">
        <v>23.04</v>
      </c>
      <c r="I8206" s="19">
        <v>20.260000000000002</v>
      </c>
      <c r="J8206" s="19" t="s">
        <v>54</v>
      </c>
      <c r="K8206" s="20">
        <v>297268.96999999997</v>
      </c>
      <c r="L8206" s="20" t="s">
        <v>55</v>
      </c>
      <c r="M8206" s="20" t="s">
        <v>83</v>
      </c>
      <c r="N8206" s="26"/>
      <c r="O8206" s="20" t="s">
        <v>56</v>
      </c>
      <c r="P8206" t="str">
        <f t="shared" si="128"/>
        <v>INSERT INTO @DataTable (Deal, AdvanceDate, PROV, DealPurpose, RateType, BEACON, LTV, TDS, GDS, InsuranceType, PrincipalBalance, OccupancyType, AccountStatus, Closed_Date, DelinquencyBucket) VALUES (8205, '2015-07-31', 'ON', 'Purchase', 'ARM', 784, 78.05, 23.04, 20.26, 'Conv', 297268.97, 'Owner-Occupied', 'Open', '1900-01-00', 'Current');</v>
      </c>
    </row>
    <row r="8207" spans="1:16" x14ac:dyDescent="0.35">
      <c r="A8207" s="22">
        <v>8206</v>
      </c>
      <c r="B8207" s="21">
        <v>41976</v>
      </c>
      <c r="C8207" s="22" t="s">
        <v>57</v>
      </c>
      <c r="D8207" s="22" t="s">
        <v>52</v>
      </c>
      <c r="E8207" s="22" t="s">
        <v>53</v>
      </c>
      <c r="F8207" s="22">
        <v>612</v>
      </c>
      <c r="G8207" s="22">
        <v>80</v>
      </c>
      <c r="H8207" s="22">
        <v>43.21</v>
      </c>
      <c r="I8207" s="22">
        <v>26.48</v>
      </c>
      <c r="J8207" s="22" t="s">
        <v>54</v>
      </c>
      <c r="K8207" s="23">
        <v>0</v>
      </c>
      <c r="L8207" s="23" t="s">
        <v>55</v>
      </c>
      <c r="M8207" s="23" t="s">
        <v>84</v>
      </c>
      <c r="N8207" s="27">
        <v>42485</v>
      </c>
      <c r="O8207" s="23" t="s">
        <v>56</v>
      </c>
      <c r="P8207" t="str">
        <f t="shared" si="128"/>
        <v>INSERT INTO @DataTable (Deal, AdvanceDate, PROV, DealPurpose, RateType, BEACON, LTV, TDS, GDS, InsuranceType, PrincipalBalance, OccupancyType, AccountStatus, Closed_Date, DelinquencyBucket) VALUES (8206, '2014-12-03', 'ON', 'Refinance External', 'Fixed', 612, 80, 43.21, 26.48, 'Conv', 0, 'Owner-Occupied', 'Closed', '2016-04-25', 'Current');</v>
      </c>
    </row>
    <row r="8208" spans="1:16" x14ac:dyDescent="0.35">
      <c r="A8208" s="19">
        <v>8207</v>
      </c>
      <c r="B8208" s="18">
        <v>41935</v>
      </c>
      <c r="C8208" s="19" t="s">
        <v>57</v>
      </c>
      <c r="D8208" s="19" t="s">
        <v>61</v>
      </c>
      <c r="E8208" s="19" t="s">
        <v>40</v>
      </c>
      <c r="F8208" s="19">
        <v>714</v>
      </c>
      <c r="G8208" s="19">
        <v>95</v>
      </c>
      <c r="H8208" s="19">
        <v>34.880000000000003</v>
      </c>
      <c r="I8208" s="19">
        <v>28.26</v>
      </c>
      <c r="J8208" s="19" t="s">
        <v>60</v>
      </c>
      <c r="K8208" s="20">
        <v>0</v>
      </c>
      <c r="L8208" s="20" t="s">
        <v>55</v>
      </c>
      <c r="M8208" s="20" t="s">
        <v>84</v>
      </c>
      <c r="N8208" s="26">
        <v>42531</v>
      </c>
      <c r="O8208" s="20" t="s">
        <v>56</v>
      </c>
      <c r="P8208" t="str">
        <f t="shared" si="128"/>
        <v>INSERT INTO @DataTable (Deal, AdvanceDate, PROV, DealPurpose, RateType, BEACON, LTV, TDS, GDS, InsuranceType, PrincipalBalance, OccupancyType, AccountStatus, Closed_Date, DelinquencyBucket) VALUES (8207, '2014-10-23', 'ON', 'Purchase', 'ARM', 714, 95, 34.88, 28.26, 'HiRatio', 0, 'Owner-Occupied', 'Closed', '2016-06-10', 'Current');</v>
      </c>
    </row>
    <row r="8209" spans="1:16" x14ac:dyDescent="0.35">
      <c r="A8209" s="22">
        <v>8208</v>
      </c>
      <c r="B8209" s="21">
        <v>41974</v>
      </c>
      <c r="C8209" s="22" t="s">
        <v>58</v>
      </c>
      <c r="D8209" s="22" t="s">
        <v>61</v>
      </c>
      <c r="E8209" s="22" t="s">
        <v>40</v>
      </c>
      <c r="F8209" s="22">
        <v>796</v>
      </c>
      <c r="G8209" s="22">
        <v>95</v>
      </c>
      <c r="H8209" s="22">
        <v>30.51</v>
      </c>
      <c r="I8209" s="22">
        <v>30.31</v>
      </c>
      <c r="J8209" s="22" t="s">
        <v>60</v>
      </c>
      <c r="K8209" s="23">
        <v>587287.03</v>
      </c>
      <c r="L8209" s="23" t="s">
        <v>55</v>
      </c>
      <c r="M8209" s="23" t="s">
        <v>83</v>
      </c>
      <c r="N8209" s="27"/>
      <c r="O8209" s="23" t="s">
        <v>56</v>
      </c>
      <c r="P8209" t="str">
        <f t="shared" si="128"/>
        <v>INSERT INTO @DataTable (Deal, AdvanceDate, PROV, DealPurpose, RateType, BEACON, LTV, TDS, GDS, InsuranceType, PrincipalBalance, OccupancyType, AccountStatus, Closed_Date, DelinquencyBucket) VALUES (8208, '2014-12-01', 'BC', 'Purchase', 'ARM', 796, 95, 30.51, 30.31, 'HiRatio', 587287.03, 'Owner-Occupied', 'Open', '1900-01-00', 'Current');</v>
      </c>
    </row>
    <row r="8210" spans="1:16" x14ac:dyDescent="0.35">
      <c r="A8210" s="19">
        <v>8209</v>
      </c>
      <c r="B8210" s="18">
        <v>41598</v>
      </c>
      <c r="C8210" s="19" t="s">
        <v>51</v>
      </c>
      <c r="D8210" s="19" t="s">
        <v>61</v>
      </c>
      <c r="E8210" s="19" t="s">
        <v>53</v>
      </c>
      <c r="F8210" s="19">
        <v>707</v>
      </c>
      <c r="G8210" s="19">
        <v>94.12</v>
      </c>
      <c r="H8210" s="19">
        <v>17.62</v>
      </c>
      <c r="I8210" s="19">
        <v>17.329999999999998</v>
      </c>
      <c r="J8210" s="19" t="s">
        <v>60</v>
      </c>
      <c r="K8210" s="20">
        <v>75104.05</v>
      </c>
      <c r="L8210" s="20" t="s">
        <v>55</v>
      </c>
      <c r="M8210" s="20" t="s">
        <v>83</v>
      </c>
      <c r="N8210" s="26"/>
      <c r="O8210" s="20" t="s">
        <v>56</v>
      </c>
      <c r="P8210" t="str">
        <f t="shared" si="128"/>
        <v>INSERT INTO @DataTable (Deal, AdvanceDate, PROV, DealPurpose, RateType, BEACON, LTV, TDS, GDS, InsuranceType, PrincipalBalance, OccupancyType, AccountStatus, Closed_Date, DelinquencyBucket) VALUES (8209, '2013-11-20', 'AB', 'Purchase', 'Fixed', 707, 94.12, 17.62, 17.33, 'HiRatio', 75104.05, 'Owner-Occupied', 'Open', '1900-01-00', 'Current');</v>
      </c>
    </row>
    <row r="8211" spans="1:16" x14ac:dyDescent="0.35">
      <c r="A8211" s="22">
        <v>8210</v>
      </c>
      <c r="B8211" s="21">
        <v>41698</v>
      </c>
      <c r="C8211" s="22" t="s">
        <v>51</v>
      </c>
      <c r="D8211" s="22" t="s">
        <v>61</v>
      </c>
      <c r="E8211" s="22" t="s">
        <v>53</v>
      </c>
      <c r="F8211" s="22">
        <v>751</v>
      </c>
      <c r="G8211" s="22">
        <v>95</v>
      </c>
      <c r="H8211" s="22">
        <v>36.020000000000003</v>
      </c>
      <c r="I8211" s="22">
        <v>13.11</v>
      </c>
      <c r="J8211" s="22" t="s">
        <v>60</v>
      </c>
      <c r="K8211" s="23">
        <v>229541.8</v>
      </c>
      <c r="L8211" s="23" t="s">
        <v>55</v>
      </c>
      <c r="M8211" s="23" t="s">
        <v>83</v>
      </c>
      <c r="N8211" s="27"/>
      <c r="O8211" s="23" t="s">
        <v>56</v>
      </c>
      <c r="P8211" t="str">
        <f t="shared" si="128"/>
        <v>INSERT INTO @DataTable (Deal, AdvanceDate, PROV, DealPurpose, RateType, BEACON, LTV, TDS, GDS, InsuranceType, PrincipalBalance, OccupancyType, AccountStatus, Closed_Date, DelinquencyBucket) VALUES (8210, '2014-02-28', 'AB', 'Purchase', 'Fixed', 751, 95, 36.02, 13.11, 'HiRatio', 229541.8, 'Owner-Occupied', 'Open', '1900-01-00', 'Current');</v>
      </c>
    </row>
    <row r="8212" spans="1:16" x14ac:dyDescent="0.35">
      <c r="A8212" s="19">
        <v>8211</v>
      </c>
      <c r="B8212" s="18">
        <v>42215</v>
      </c>
      <c r="C8212" s="19" t="s">
        <v>57</v>
      </c>
      <c r="D8212" s="19" t="s">
        <v>61</v>
      </c>
      <c r="E8212" s="19" t="s">
        <v>40</v>
      </c>
      <c r="F8212" s="19">
        <v>717</v>
      </c>
      <c r="G8212" s="19">
        <v>95</v>
      </c>
      <c r="H8212" s="19">
        <v>37.130000000000003</v>
      </c>
      <c r="I8212" s="19">
        <v>24.53</v>
      </c>
      <c r="J8212" s="19" t="s">
        <v>60</v>
      </c>
      <c r="K8212" s="20">
        <v>0</v>
      </c>
      <c r="L8212" s="20" t="s">
        <v>55</v>
      </c>
      <c r="M8212" s="20" t="s">
        <v>84</v>
      </c>
      <c r="N8212" s="26">
        <v>42759</v>
      </c>
      <c r="O8212" s="20" t="s">
        <v>56</v>
      </c>
      <c r="P8212" t="str">
        <f t="shared" si="128"/>
        <v>INSERT INTO @DataTable (Deal, AdvanceDate, PROV, DealPurpose, RateType, BEACON, LTV, TDS, GDS, InsuranceType, PrincipalBalance, OccupancyType, AccountStatus, Closed_Date, DelinquencyBucket) VALUES (8211, '2015-07-30', 'ON', 'Purchase', 'ARM', 717, 95, 37.13, 24.53, 'HiRatio', 0, 'Owner-Occupied', 'Closed', '2017-01-24', 'Current');</v>
      </c>
    </row>
    <row r="8213" spans="1:16" x14ac:dyDescent="0.35">
      <c r="A8213" s="22">
        <v>8212</v>
      </c>
      <c r="B8213" s="21">
        <v>41585</v>
      </c>
      <c r="C8213" s="22" t="s">
        <v>58</v>
      </c>
      <c r="D8213" s="22" t="s">
        <v>61</v>
      </c>
      <c r="E8213" s="22" t="s">
        <v>53</v>
      </c>
      <c r="F8213" s="22">
        <v>739</v>
      </c>
      <c r="G8213" s="22">
        <v>80</v>
      </c>
      <c r="H8213" s="22">
        <v>30.22</v>
      </c>
      <c r="I8213" s="22">
        <v>26.82</v>
      </c>
      <c r="J8213" s="22" t="s">
        <v>54</v>
      </c>
      <c r="K8213" s="23">
        <v>186678.97</v>
      </c>
      <c r="L8213" s="23" t="s">
        <v>55</v>
      </c>
      <c r="M8213" s="23" t="s">
        <v>83</v>
      </c>
      <c r="N8213" s="27"/>
      <c r="O8213" s="23" t="s">
        <v>56</v>
      </c>
      <c r="P8213" t="str">
        <f t="shared" si="128"/>
        <v>INSERT INTO @DataTable (Deal, AdvanceDate, PROV, DealPurpose, RateType, BEACON, LTV, TDS, GDS, InsuranceType, PrincipalBalance, OccupancyType, AccountStatus, Closed_Date, DelinquencyBucket) VALUES (8212, '2013-11-07', 'BC', 'Purchase', 'Fixed', 739, 80, 30.22, 26.82, 'Conv', 186678.97, 'Owner-Occupied', 'Open', '1900-01-00', 'Current');</v>
      </c>
    </row>
    <row r="8214" spans="1:16" x14ac:dyDescent="0.35">
      <c r="A8214" s="19">
        <v>8213</v>
      </c>
      <c r="B8214" s="18">
        <v>41648</v>
      </c>
      <c r="C8214" s="19" t="s">
        <v>57</v>
      </c>
      <c r="D8214" s="19" t="s">
        <v>72</v>
      </c>
      <c r="E8214" s="19" t="s">
        <v>53</v>
      </c>
      <c r="F8214" s="19">
        <v>682</v>
      </c>
      <c r="G8214" s="19">
        <v>80</v>
      </c>
      <c r="H8214" s="19">
        <v>34.770000000000003</v>
      </c>
      <c r="I8214" s="19">
        <v>19.329999999999998</v>
      </c>
      <c r="J8214" s="19" t="s">
        <v>54</v>
      </c>
      <c r="K8214" s="20">
        <v>0</v>
      </c>
      <c r="L8214" s="20" t="s">
        <v>55</v>
      </c>
      <c r="M8214" s="20" t="s">
        <v>84</v>
      </c>
      <c r="N8214" s="26">
        <v>42045</v>
      </c>
      <c r="O8214" s="20" t="s">
        <v>56</v>
      </c>
      <c r="P8214" t="str">
        <f t="shared" si="128"/>
        <v>INSERT INTO @DataTable (Deal, AdvanceDate, PROV, DealPurpose, RateType, BEACON, LTV, TDS, GDS, InsuranceType, PrincipalBalance, OccupancyType, AccountStatus, Closed_Date, DelinquencyBucket) VALUES (8213, '2014-01-09', 'ON', 'ETO Existing Client', 'Fixed', 682, 80, 34.77, 19.33, 'Conv', 0, 'Owner-Occupied', 'Closed', '2015-02-10', 'Current');</v>
      </c>
    </row>
    <row r="8215" spans="1:16" x14ac:dyDescent="0.35">
      <c r="A8215" s="22">
        <v>8214</v>
      </c>
      <c r="B8215" s="21">
        <v>42608</v>
      </c>
      <c r="C8215" s="22" t="s">
        <v>51</v>
      </c>
      <c r="D8215" s="22" t="s">
        <v>61</v>
      </c>
      <c r="E8215" s="22" t="s">
        <v>53</v>
      </c>
      <c r="F8215" s="22">
        <v>683</v>
      </c>
      <c r="G8215" s="22">
        <v>90</v>
      </c>
      <c r="H8215" s="22">
        <v>27.34</v>
      </c>
      <c r="I8215" s="22">
        <v>19.809999999999999</v>
      </c>
      <c r="J8215" s="22" t="s">
        <v>60</v>
      </c>
      <c r="K8215" s="23">
        <v>206510.68</v>
      </c>
      <c r="L8215" s="23" t="s">
        <v>55</v>
      </c>
      <c r="M8215" s="23" t="s">
        <v>83</v>
      </c>
      <c r="N8215" s="27"/>
      <c r="O8215" s="23" t="s">
        <v>56</v>
      </c>
      <c r="P8215" t="str">
        <f t="shared" si="128"/>
        <v>INSERT INTO @DataTable (Deal, AdvanceDate, PROV, DealPurpose, RateType, BEACON, LTV, TDS, GDS, InsuranceType, PrincipalBalance, OccupancyType, AccountStatus, Closed_Date, DelinquencyBucket) VALUES (8214, '2016-08-26', 'AB', 'Purchase', 'Fixed', 683, 90, 27.34, 19.81, 'HiRatio', 206510.68, 'Owner-Occupied', 'Open', '1900-01-00', 'Current');</v>
      </c>
    </row>
    <row r="8216" spans="1:16" x14ac:dyDescent="0.35">
      <c r="A8216" s="19">
        <v>8215</v>
      </c>
      <c r="B8216" s="18">
        <v>42615</v>
      </c>
      <c r="C8216" s="19" t="s">
        <v>58</v>
      </c>
      <c r="D8216" s="19" t="s">
        <v>61</v>
      </c>
      <c r="E8216" s="19" t="s">
        <v>53</v>
      </c>
      <c r="F8216" s="19">
        <v>813</v>
      </c>
      <c r="G8216" s="19">
        <v>90</v>
      </c>
      <c r="H8216" s="19">
        <v>43.11</v>
      </c>
      <c r="I8216" s="19">
        <v>27.76</v>
      </c>
      <c r="J8216" s="19" t="s">
        <v>60</v>
      </c>
      <c r="K8216" s="20">
        <v>701536.98</v>
      </c>
      <c r="L8216" s="20" t="s">
        <v>55</v>
      </c>
      <c r="M8216" s="20" t="s">
        <v>83</v>
      </c>
      <c r="N8216" s="26"/>
      <c r="O8216" s="20" t="s">
        <v>56</v>
      </c>
      <c r="P8216" t="str">
        <f t="shared" si="128"/>
        <v>INSERT INTO @DataTable (Deal, AdvanceDate, PROV, DealPurpose, RateType, BEACON, LTV, TDS, GDS, InsuranceType, PrincipalBalance, OccupancyType, AccountStatus, Closed_Date, DelinquencyBucket) VALUES (8215, '2016-09-02', 'BC', 'Purchase', 'Fixed', 813, 90, 43.11, 27.76, 'HiRatio', 701536.98, 'Owner-Occupied', 'Open', '1900-01-00', 'Current');</v>
      </c>
    </row>
    <row r="8217" spans="1:16" x14ac:dyDescent="0.35">
      <c r="A8217" s="22">
        <v>8216</v>
      </c>
      <c r="B8217" s="21">
        <v>41792</v>
      </c>
      <c r="C8217" s="22" t="s">
        <v>57</v>
      </c>
      <c r="D8217" s="22" t="s">
        <v>61</v>
      </c>
      <c r="E8217" s="22" t="s">
        <v>40</v>
      </c>
      <c r="F8217" s="22">
        <v>687</v>
      </c>
      <c r="G8217" s="22">
        <v>95</v>
      </c>
      <c r="H8217" s="22">
        <v>24.18</v>
      </c>
      <c r="I8217" s="22">
        <v>18.28</v>
      </c>
      <c r="J8217" s="22" t="s">
        <v>54</v>
      </c>
      <c r="K8217" s="23">
        <v>305070.74</v>
      </c>
      <c r="L8217" s="23" t="s">
        <v>55</v>
      </c>
      <c r="M8217" s="23" t="s">
        <v>83</v>
      </c>
      <c r="N8217" s="27"/>
      <c r="O8217" s="23" t="s">
        <v>56</v>
      </c>
      <c r="P8217" t="str">
        <f t="shared" si="128"/>
        <v>INSERT INTO @DataTable (Deal, AdvanceDate, PROV, DealPurpose, RateType, BEACON, LTV, TDS, GDS, InsuranceType, PrincipalBalance, OccupancyType, AccountStatus, Closed_Date, DelinquencyBucket) VALUES (8216, '2014-06-02', 'ON', 'Purchase', 'ARM', 687, 95, 24.18, 18.28, 'Conv', 305070.74, 'Owner-Occupied', 'Open', '1900-01-00', 'Current');</v>
      </c>
    </row>
    <row r="8218" spans="1:16" x14ac:dyDescent="0.35">
      <c r="A8218" s="19">
        <v>8217</v>
      </c>
      <c r="B8218" s="18">
        <v>41731</v>
      </c>
      <c r="C8218" s="19" t="s">
        <v>58</v>
      </c>
      <c r="D8218" s="19" t="s">
        <v>52</v>
      </c>
      <c r="E8218" s="19" t="s">
        <v>40</v>
      </c>
      <c r="F8218" s="19">
        <v>770</v>
      </c>
      <c r="G8218" s="19">
        <v>74.930000000000007</v>
      </c>
      <c r="H8218" s="19">
        <v>27.98</v>
      </c>
      <c r="I8218" s="19">
        <v>20.78</v>
      </c>
      <c r="J8218" s="19" t="s">
        <v>54</v>
      </c>
      <c r="K8218" s="20">
        <v>0</v>
      </c>
      <c r="L8218" s="20" t="s">
        <v>55</v>
      </c>
      <c r="M8218" s="20" t="s">
        <v>84</v>
      </c>
      <c r="N8218" s="26">
        <v>42555</v>
      </c>
      <c r="O8218" s="20" t="s">
        <v>56</v>
      </c>
      <c r="P8218" t="str">
        <f t="shared" si="128"/>
        <v>INSERT INTO @DataTable (Deal, AdvanceDate, PROV, DealPurpose, RateType, BEACON, LTV, TDS, GDS, InsuranceType, PrincipalBalance, OccupancyType, AccountStatus, Closed_Date, DelinquencyBucket) VALUES (8217, '2014-04-02', 'BC', 'Refinance External', 'ARM', 770, 74.93, 27.98, 20.78, 'Conv', 0, 'Owner-Occupied', 'Closed', '2016-07-04', 'Current');</v>
      </c>
    </row>
    <row r="8219" spans="1:16" x14ac:dyDescent="0.35">
      <c r="A8219" s="22">
        <v>8218</v>
      </c>
      <c r="B8219" s="21">
        <v>42465</v>
      </c>
      <c r="C8219" s="22" t="s">
        <v>51</v>
      </c>
      <c r="D8219" s="22" t="s">
        <v>59</v>
      </c>
      <c r="E8219" s="22" t="s">
        <v>53</v>
      </c>
      <c r="F8219" s="22">
        <v>811</v>
      </c>
      <c r="G8219" s="22">
        <v>58.36</v>
      </c>
      <c r="H8219" s="22">
        <v>22.08</v>
      </c>
      <c r="I8219" s="22">
        <v>18.489999999999998</v>
      </c>
      <c r="J8219" s="22" t="s">
        <v>54</v>
      </c>
      <c r="K8219" s="23">
        <v>271251.31</v>
      </c>
      <c r="L8219" s="23" t="s">
        <v>55</v>
      </c>
      <c r="M8219" s="23" t="s">
        <v>83</v>
      </c>
      <c r="N8219" s="27"/>
      <c r="O8219" s="23" t="s">
        <v>56</v>
      </c>
      <c r="P8219" t="str">
        <f t="shared" si="128"/>
        <v>INSERT INTO @DataTable (Deal, AdvanceDate, PROV, DealPurpose, RateType, BEACON, LTV, TDS, GDS, InsuranceType, PrincipalBalance, OccupancyType, AccountStatus, Closed_Date, DelinquencyBucket) VALUES (8218, '2016-04-05', 'AB', 'Transfer', 'Fixed', 811, 58.36, 22.08, 18.49, 'Conv', 271251.31, 'Owner-Occupied', 'Open', '1900-01-00', 'Current');</v>
      </c>
    </row>
    <row r="8220" spans="1:16" x14ac:dyDescent="0.35">
      <c r="A8220" s="19">
        <v>8219</v>
      </c>
      <c r="B8220" s="18">
        <v>41669</v>
      </c>
      <c r="C8220" s="19" t="s">
        <v>57</v>
      </c>
      <c r="D8220" s="19" t="s">
        <v>59</v>
      </c>
      <c r="E8220" s="19" t="s">
        <v>40</v>
      </c>
      <c r="F8220" s="19">
        <v>782</v>
      </c>
      <c r="G8220" s="19">
        <v>74.23</v>
      </c>
      <c r="H8220" s="19">
        <v>33.19</v>
      </c>
      <c r="I8220" s="19">
        <v>31.93</v>
      </c>
      <c r="J8220" s="19" t="s">
        <v>54</v>
      </c>
      <c r="K8220" s="20">
        <v>0</v>
      </c>
      <c r="L8220" s="20" t="s">
        <v>55</v>
      </c>
      <c r="M8220" s="20" t="s">
        <v>84</v>
      </c>
      <c r="N8220" s="26">
        <v>42338</v>
      </c>
      <c r="O8220" s="20" t="s">
        <v>56</v>
      </c>
      <c r="P8220" t="str">
        <f t="shared" si="128"/>
        <v>INSERT INTO @DataTable (Deal, AdvanceDate, PROV, DealPurpose, RateType, BEACON, LTV, TDS, GDS, InsuranceType, PrincipalBalance, OccupancyType, AccountStatus, Closed_Date, DelinquencyBucket) VALUES (8219, '2014-01-30', 'ON', 'Transfer', 'ARM', 782, 74.23, 33.19, 31.93, 'Conv', 0, 'Owner-Occupied', 'Closed', '2015-11-30', 'Current');</v>
      </c>
    </row>
    <row r="8221" spans="1:16" x14ac:dyDescent="0.35">
      <c r="A8221" s="22">
        <v>8220</v>
      </c>
      <c r="B8221" s="21">
        <v>42292</v>
      </c>
      <c r="C8221" s="22" t="s">
        <v>58</v>
      </c>
      <c r="D8221" s="22" t="s">
        <v>52</v>
      </c>
      <c r="E8221" s="22" t="s">
        <v>40</v>
      </c>
      <c r="F8221" s="22">
        <v>789</v>
      </c>
      <c r="G8221" s="22">
        <v>75</v>
      </c>
      <c r="H8221" s="22">
        <v>30.99</v>
      </c>
      <c r="I8221" s="22">
        <v>21.43</v>
      </c>
      <c r="J8221" s="22" t="s">
        <v>54</v>
      </c>
      <c r="K8221" s="23">
        <v>232689.81</v>
      </c>
      <c r="L8221" s="23" t="s">
        <v>55</v>
      </c>
      <c r="M8221" s="23" t="s">
        <v>83</v>
      </c>
      <c r="N8221" s="27"/>
      <c r="O8221" s="23" t="s">
        <v>56</v>
      </c>
      <c r="P8221" t="str">
        <f t="shared" si="128"/>
        <v>INSERT INTO @DataTable (Deal, AdvanceDate, PROV, DealPurpose, RateType, BEACON, LTV, TDS, GDS, InsuranceType, PrincipalBalance, OccupancyType, AccountStatus, Closed_Date, DelinquencyBucket) VALUES (8220, '2015-10-15', 'BC', 'Refinance External', 'ARM', 789, 75, 30.99, 21.43, 'Conv', 232689.81, 'Owner-Occupied', 'Open', '1900-01-00', 'Current');</v>
      </c>
    </row>
    <row r="8222" spans="1:16" x14ac:dyDescent="0.35">
      <c r="A8222" s="19">
        <v>8221</v>
      </c>
      <c r="B8222" s="18">
        <v>41515</v>
      </c>
      <c r="C8222" s="19" t="s">
        <v>57</v>
      </c>
      <c r="D8222" s="19" t="s">
        <v>52</v>
      </c>
      <c r="E8222" s="19" t="s">
        <v>53</v>
      </c>
      <c r="F8222" s="19">
        <v>771</v>
      </c>
      <c r="G8222" s="19">
        <v>80</v>
      </c>
      <c r="H8222" s="19">
        <v>25.63</v>
      </c>
      <c r="I8222" s="19">
        <v>20.55</v>
      </c>
      <c r="J8222" s="19" t="s">
        <v>54</v>
      </c>
      <c r="K8222" s="20">
        <v>363384.06</v>
      </c>
      <c r="L8222" s="20" t="s">
        <v>55</v>
      </c>
      <c r="M8222" s="20" t="s">
        <v>83</v>
      </c>
      <c r="N8222" s="26"/>
      <c r="O8222" s="20" t="s">
        <v>56</v>
      </c>
      <c r="P8222" t="str">
        <f t="shared" si="128"/>
        <v>INSERT INTO @DataTable (Deal, AdvanceDate, PROV, DealPurpose, RateType, BEACON, LTV, TDS, GDS, InsuranceType, PrincipalBalance, OccupancyType, AccountStatus, Closed_Date, DelinquencyBucket) VALUES (8221, '2013-08-29', 'ON', 'Refinance External', 'Fixed', 771, 80, 25.63, 20.55, 'Conv', 363384.06, 'Owner-Occupied', 'Open', '1900-01-00', 'Current');</v>
      </c>
    </row>
    <row r="8223" spans="1:16" x14ac:dyDescent="0.35">
      <c r="A8223" s="22">
        <v>8222</v>
      </c>
      <c r="B8223" s="21">
        <v>41927</v>
      </c>
      <c r="C8223" s="22" t="s">
        <v>57</v>
      </c>
      <c r="D8223" s="22" t="s">
        <v>52</v>
      </c>
      <c r="E8223" s="22" t="s">
        <v>53</v>
      </c>
      <c r="F8223" s="22">
        <v>668</v>
      </c>
      <c r="G8223" s="22">
        <v>63.64</v>
      </c>
      <c r="H8223" s="22">
        <v>34.89</v>
      </c>
      <c r="I8223" s="22">
        <v>34.89</v>
      </c>
      <c r="J8223" s="22" t="s">
        <v>54</v>
      </c>
      <c r="K8223" s="23">
        <v>199833.5</v>
      </c>
      <c r="L8223" s="23" t="s">
        <v>55</v>
      </c>
      <c r="M8223" s="23" t="s">
        <v>83</v>
      </c>
      <c r="N8223" s="27"/>
      <c r="O8223" s="23" t="s">
        <v>56</v>
      </c>
      <c r="P8223" t="str">
        <f t="shared" si="128"/>
        <v>INSERT INTO @DataTable (Deal, AdvanceDate, PROV, DealPurpose, RateType, BEACON, LTV, TDS, GDS, InsuranceType, PrincipalBalance, OccupancyType, AccountStatus, Closed_Date, DelinquencyBucket) VALUES (8222, '2014-10-15', 'ON', 'Refinance External', 'Fixed', 668, 63.64, 34.89, 34.89, 'Conv', 199833.5, 'Owner-Occupied', 'Open', '1900-01-00', 'Current');</v>
      </c>
    </row>
    <row r="8224" spans="1:16" x14ac:dyDescent="0.35">
      <c r="A8224" s="19">
        <v>8223</v>
      </c>
      <c r="B8224" s="18">
        <v>42307</v>
      </c>
      <c r="C8224" s="19" t="s">
        <v>57</v>
      </c>
      <c r="D8224" s="19" t="s">
        <v>61</v>
      </c>
      <c r="E8224" s="19" t="s">
        <v>40</v>
      </c>
      <c r="F8224" s="19">
        <v>764</v>
      </c>
      <c r="G8224" s="19">
        <v>95</v>
      </c>
      <c r="H8224" s="19">
        <v>32.020000000000003</v>
      </c>
      <c r="I8224" s="19">
        <v>26.64</v>
      </c>
      <c r="J8224" s="19" t="s">
        <v>60</v>
      </c>
      <c r="K8224" s="20">
        <v>291701.3</v>
      </c>
      <c r="L8224" s="20" t="s">
        <v>55</v>
      </c>
      <c r="M8224" s="20" t="s">
        <v>83</v>
      </c>
      <c r="N8224" s="26"/>
      <c r="O8224" s="20" t="s">
        <v>56</v>
      </c>
      <c r="P8224" t="str">
        <f t="shared" si="128"/>
        <v>INSERT INTO @DataTable (Deal, AdvanceDate, PROV, DealPurpose, RateType, BEACON, LTV, TDS, GDS, InsuranceType, PrincipalBalance, OccupancyType, AccountStatus, Closed_Date, DelinquencyBucket) VALUES (8223, '2015-10-30', 'ON', 'Purchase', 'ARM', 764, 95, 32.02, 26.64, 'HiRatio', 291701.3, 'Owner-Occupied', 'Open', '1900-01-00', 'Current');</v>
      </c>
    </row>
    <row r="8225" spans="1:16" x14ac:dyDescent="0.35">
      <c r="A8225" s="22">
        <v>8224</v>
      </c>
      <c r="B8225" s="21">
        <v>42437</v>
      </c>
      <c r="C8225" s="22" t="s">
        <v>58</v>
      </c>
      <c r="D8225" s="22" t="s">
        <v>52</v>
      </c>
      <c r="E8225" s="22" t="s">
        <v>53</v>
      </c>
      <c r="F8225" s="22">
        <v>816</v>
      </c>
      <c r="G8225" s="22">
        <v>38.81</v>
      </c>
      <c r="H8225" s="22">
        <v>28.84</v>
      </c>
      <c r="I8225" s="22">
        <v>20.64</v>
      </c>
      <c r="J8225" s="22" t="s">
        <v>54</v>
      </c>
      <c r="K8225" s="23">
        <v>147852.82999999999</v>
      </c>
      <c r="L8225" s="23" t="s">
        <v>55</v>
      </c>
      <c r="M8225" s="23" t="s">
        <v>83</v>
      </c>
      <c r="N8225" s="27"/>
      <c r="O8225" s="23" t="s">
        <v>56</v>
      </c>
      <c r="P8225" t="str">
        <f t="shared" si="128"/>
        <v>INSERT INTO @DataTable (Deal, AdvanceDate, PROV, DealPurpose, RateType, BEACON, LTV, TDS, GDS, InsuranceType, PrincipalBalance, OccupancyType, AccountStatus, Closed_Date, DelinquencyBucket) VALUES (8224, '2016-03-08', 'BC', 'Refinance External', 'Fixed', 816, 38.81, 28.84, 20.64, 'Conv', 147852.83, 'Owner-Occupied', 'Open', '1900-01-00', 'Current');</v>
      </c>
    </row>
    <row r="8226" spans="1:16" x14ac:dyDescent="0.35">
      <c r="A8226" s="19">
        <v>8225</v>
      </c>
      <c r="B8226" s="18">
        <v>41886</v>
      </c>
      <c r="C8226" s="19" t="s">
        <v>51</v>
      </c>
      <c r="D8226" s="19" t="s">
        <v>61</v>
      </c>
      <c r="E8226" s="19" t="s">
        <v>40</v>
      </c>
      <c r="F8226" s="19">
        <v>768</v>
      </c>
      <c r="G8226" s="19">
        <v>80</v>
      </c>
      <c r="H8226" s="19">
        <v>29.11</v>
      </c>
      <c r="I8226" s="19">
        <v>18.88</v>
      </c>
      <c r="J8226" s="19" t="s">
        <v>54</v>
      </c>
      <c r="K8226" s="20">
        <v>258346.9</v>
      </c>
      <c r="L8226" s="20" t="s">
        <v>66</v>
      </c>
      <c r="M8226" s="20" t="s">
        <v>83</v>
      </c>
      <c r="N8226" s="26"/>
      <c r="O8226" s="20" t="s">
        <v>56</v>
      </c>
      <c r="P8226" t="str">
        <f t="shared" si="128"/>
        <v>INSERT INTO @DataTable (Deal, AdvanceDate, PROV, DealPurpose, RateType, BEACON, LTV, TDS, GDS, InsuranceType, PrincipalBalance, OccupancyType, AccountStatus, Closed_Date, DelinquencyBucket) VALUES (8225, '2014-09-04', 'AB', 'Purchase', 'ARM', 768, 80, 29.11, 18.88, 'Conv', 258346.9, 'Second Home', 'Open', '1900-01-00', 'Current');</v>
      </c>
    </row>
    <row r="8227" spans="1:16" x14ac:dyDescent="0.35">
      <c r="A8227" s="22">
        <v>8226</v>
      </c>
      <c r="B8227" s="21">
        <v>42704</v>
      </c>
      <c r="C8227" s="22" t="s">
        <v>57</v>
      </c>
      <c r="D8227" s="22" t="s">
        <v>61</v>
      </c>
      <c r="E8227" s="22" t="s">
        <v>53</v>
      </c>
      <c r="F8227" s="22">
        <v>790</v>
      </c>
      <c r="G8227" s="22">
        <v>80</v>
      </c>
      <c r="H8227" s="22">
        <v>33.549999999999997</v>
      </c>
      <c r="I8227" s="22">
        <v>13.9</v>
      </c>
      <c r="J8227" s="22" t="s">
        <v>54</v>
      </c>
      <c r="K8227" s="23">
        <v>115875.66</v>
      </c>
      <c r="L8227" s="23" t="s">
        <v>66</v>
      </c>
      <c r="M8227" s="23" t="s">
        <v>83</v>
      </c>
      <c r="N8227" s="27"/>
      <c r="O8227" s="23" t="s">
        <v>56</v>
      </c>
      <c r="P8227" t="str">
        <f t="shared" si="128"/>
        <v>INSERT INTO @DataTable (Deal, AdvanceDate, PROV, DealPurpose, RateType, BEACON, LTV, TDS, GDS, InsuranceType, PrincipalBalance, OccupancyType, AccountStatus, Closed_Date, DelinquencyBucket) VALUES (8226, '2016-11-30', 'ON', 'Purchase', 'Fixed', 790, 80, 33.55, 13.9, 'Conv', 115875.66, 'Second Home', 'Open', '1900-01-00', 'Current');</v>
      </c>
    </row>
    <row r="8228" spans="1:16" x14ac:dyDescent="0.35">
      <c r="A8228" s="19">
        <v>8227</v>
      </c>
      <c r="B8228" s="18">
        <v>41670</v>
      </c>
      <c r="C8228" s="19" t="s">
        <v>57</v>
      </c>
      <c r="D8228" s="19" t="s">
        <v>61</v>
      </c>
      <c r="E8228" s="19" t="s">
        <v>53</v>
      </c>
      <c r="F8228" s="19">
        <v>804</v>
      </c>
      <c r="G8228" s="19">
        <v>92.98</v>
      </c>
      <c r="H8228" s="19">
        <v>43.05</v>
      </c>
      <c r="I8228" s="19">
        <v>21.02</v>
      </c>
      <c r="J8228" s="19" t="s">
        <v>60</v>
      </c>
      <c r="K8228" s="20">
        <v>0</v>
      </c>
      <c r="L8228" s="20" t="s">
        <v>55</v>
      </c>
      <c r="M8228" s="20" t="s">
        <v>84</v>
      </c>
      <c r="N8228" s="26">
        <v>42341</v>
      </c>
      <c r="O8228" s="20" t="s">
        <v>56</v>
      </c>
      <c r="P8228" t="str">
        <f t="shared" si="128"/>
        <v>INSERT INTO @DataTable (Deal, AdvanceDate, PROV, DealPurpose, RateType, BEACON, LTV, TDS, GDS, InsuranceType, PrincipalBalance, OccupancyType, AccountStatus, Closed_Date, DelinquencyBucket) VALUES (8227, '2014-01-31', 'ON', 'Purchase', 'Fixed', 804, 92.98, 43.05, 21.02, 'HiRatio', 0, 'Owner-Occupied', 'Closed', '2015-12-03', 'Current');</v>
      </c>
    </row>
    <row r="8229" spans="1:16" x14ac:dyDescent="0.35">
      <c r="A8229" s="22">
        <v>8228</v>
      </c>
      <c r="B8229" s="21">
        <v>42727</v>
      </c>
      <c r="C8229" s="22" t="s">
        <v>57</v>
      </c>
      <c r="D8229" s="22" t="s">
        <v>71</v>
      </c>
      <c r="E8229" s="22" t="s">
        <v>53</v>
      </c>
      <c r="F8229" s="22">
        <v>614</v>
      </c>
      <c r="G8229" s="22">
        <v>80</v>
      </c>
      <c r="H8229" s="22">
        <v>23.69</v>
      </c>
      <c r="I8229" s="22">
        <v>17.079999999999998</v>
      </c>
      <c r="J8229" s="22" t="s">
        <v>54</v>
      </c>
      <c r="K8229" s="23">
        <v>407641.89</v>
      </c>
      <c r="L8229" s="23" t="s">
        <v>55</v>
      </c>
      <c r="M8229" s="23" t="s">
        <v>83</v>
      </c>
      <c r="N8229" s="27"/>
      <c r="O8229" s="23" t="s">
        <v>56</v>
      </c>
      <c r="P8229" t="str">
        <f t="shared" si="128"/>
        <v>INSERT INTO @DataTable (Deal, AdvanceDate, PROV, DealPurpose, RateType, BEACON, LTV, TDS, GDS, InsuranceType, PrincipalBalance, OccupancyType, AccountStatus, Closed_Date, DelinquencyBucket) VALUES (8228, '2016-12-23', 'ON', 'Refinance Existing Client', 'Fixed', 614, 80, 23.69, 17.08, 'Conv', 407641.89, 'Owner-Occupied', 'Open', '1900-01-00', 'Current');</v>
      </c>
    </row>
    <row r="8230" spans="1:16" x14ac:dyDescent="0.35">
      <c r="A8230" s="19">
        <v>8229</v>
      </c>
      <c r="B8230" s="18">
        <v>42418</v>
      </c>
      <c r="C8230" s="19" t="s">
        <v>51</v>
      </c>
      <c r="D8230" s="19" t="s">
        <v>61</v>
      </c>
      <c r="E8230" s="19" t="s">
        <v>53</v>
      </c>
      <c r="F8230" s="19">
        <v>765</v>
      </c>
      <c r="G8230" s="19">
        <v>90</v>
      </c>
      <c r="H8230" s="19">
        <v>34.29</v>
      </c>
      <c r="I8230" s="19">
        <v>30.55</v>
      </c>
      <c r="J8230" s="19" t="s">
        <v>60</v>
      </c>
      <c r="K8230" s="20">
        <v>250085.74</v>
      </c>
      <c r="L8230" s="20" t="s">
        <v>55</v>
      </c>
      <c r="M8230" s="20" t="s">
        <v>83</v>
      </c>
      <c r="N8230" s="26"/>
      <c r="O8230" s="20" t="s">
        <v>56</v>
      </c>
      <c r="P8230" t="str">
        <f t="shared" si="128"/>
        <v>INSERT INTO @DataTable (Deal, AdvanceDate, PROV, DealPurpose, RateType, BEACON, LTV, TDS, GDS, InsuranceType, PrincipalBalance, OccupancyType, AccountStatus, Closed_Date, DelinquencyBucket) VALUES (8229, '2016-02-18', 'AB', 'Purchase', 'Fixed', 765, 90, 34.29, 30.55, 'HiRatio', 250085.74, 'Owner-Occupied', 'Open', '1900-01-00', 'Current');</v>
      </c>
    </row>
    <row r="8231" spans="1:16" x14ac:dyDescent="0.35">
      <c r="A8231" s="22">
        <v>8230</v>
      </c>
      <c r="B8231" s="21">
        <v>41605</v>
      </c>
      <c r="C8231" s="22" t="s">
        <v>57</v>
      </c>
      <c r="D8231" s="22" t="s">
        <v>52</v>
      </c>
      <c r="E8231" s="22" t="s">
        <v>40</v>
      </c>
      <c r="F8231" s="22">
        <v>735</v>
      </c>
      <c r="G8231" s="22">
        <v>50</v>
      </c>
      <c r="H8231" s="22">
        <v>15.91</v>
      </c>
      <c r="I8231" s="22">
        <v>11.7</v>
      </c>
      <c r="J8231" s="22" t="s">
        <v>54</v>
      </c>
      <c r="K8231" s="23">
        <v>0</v>
      </c>
      <c r="L8231" s="23" t="s">
        <v>55</v>
      </c>
      <c r="M8231" s="23" t="s">
        <v>84</v>
      </c>
      <c r="N8231" s="27">
        <v>42482</v>
      </c>
      <c r="O8231" s="23" t="s">
        <v>56</v>
      </c>
      <c r="P8231" t="str">
        <f t="shared" si="128"/>
        <v>INSERT INTO @DataTable (Deal, AdvanceDate, PROV, DealPurpose, RateType, BEACON, LTV, TDS, GDS, InsuranceType, PrincipalBalance, OccupancyType, AccountStatus, Closed_Date, DelinquencyBucket) VALUES (8230, '2013-11-27', 'ON', 'Refinance External', 'ARM', 735, 50, 15.91, 11.7, 'Conv', 0, 'Owner-Occupied', 'Closed', '2016-04-22', 'Current');</v>
      </c>
    </row>
    <row r="8232" spans="1:16" x14ac:dyDescent="0.35">
      <c r="A8232" s="19">
        <v>8231</v>
      </c>
      <c r="B8232" s="18">
        <v>42095</v>
      </c>
      <c r="C8232" s="19" t="s">
        <v>57</v>
      </c>
      <c r="D8232" s="19" t="s">
        <v>61</v>
      </c>
      <c r="E8232" s="19" t="s">
        <v>53</v>
      </c>
      <c r="F8232" s="19">
        <v>771</v>
      </c>
      <c r="G8232" s="19">
        <v>80</v>
      </c>
      <c r="H8232" s="19">
        <v>34.68</v>
      </c>
      <c r="I8232" s="19">
        <v>30.71</v>
      </c>
      <c r="J8232" s="19" t="s">
        <v>54</v>
      </c>
      <c r="K8232" s="20">
        <v>292746.93</v>
      </c>
      <c r="L8232" s="20" t="s">
        <v>55</v>
      </c>
      <c r="M8232" s="20" t="s">
        <v>83</v>
      </c>
      <c r="N8232" s="26"/>
      <c r="O8232" s="20" t="s">
        <v>56</v>
      </c>
      <c r="P8232" t="str">
        <f t="shared" si="128"/>
        <v>INSERT INTO @DataTable (Deal, AdvanceDate, PROV, DealPurpose, RateType, BEACON, LTV, TDS, GDS, InsuranceType, PrincipalBalance, OccupancyType, AccountStatus, Closed_Date, DelinquencyBucket) VALUES (8231, '2015-04-01', 'ON', 'Purchase', 'Fixed', 771, 80, 34.68, 30.71, 'Conv', 292746.93, 'Owner-Occupied', 'Open', '1900-01-00', 'Current');</v>
      </c>
    </row>
    <row r="8233" spans="1:16" x14ac:dyDescent="0.35">
      <c r="A8233" s="22">
        <v>8232</v>
      </c>
      <c r="B8233" s="21">
        <v>41052</v>
      </c>
      <c r="C8233" s="22" t="s">
        <v>57</v>
      </c>
      <c r="D8233" s="22" t="s">
        <v>61</v>
      </c>
      <c r="E8233" s="22" t="s">
        <v>53</v>
      </c>
      <c r="F8233" s="22">
        <v>785</v>
      </c>
      <c r="G8233" s="22">
        <v>95</v>
      </c>
      <c r="H8233" s="22">
        <v>28.37</v>
      </c>
      <c r="I8233" s="22">
        <v>22.53</v>
      </c>
      <c r="J8233" s="22" t="s">
        <v>60</v>
      </c>
      <c r="K8233" s="23">
        <v>343622.33</v>
      </c>
      <c r="L8233" s="23" t="s">
        <v>55</v>
      </c>
      <c r="M8233" s="23" t="s">
        <v>83</v>
      </c>
      <c r="N8233" s="27"/>
      <c r="O8233" s="23" t="s">
        <v>56</v>
      </c>
      <c r="P8233" t="str">
        <f t="shared" si="128"/>
        <v>INSERT INTO @DataTable (Deal, AdvanceDate, PROV, DealPurpose, RateType, BEACON, LTV, TDS, GDS, InsuranceType, PrincipalBalance, OccupancyType, AccountStatus, Closed_Date, DelinquencyBucket) VALUES (8232, '2012-05-23', 'ON', 'Purchase', 'Fixed', 785, 95, 28.37, 22.53, 'HiRatio', 343622.33, 'Owner-Occupied', 'Open', '1900-01-00', 'Current');</v>
      </c>
    </row>
    <row r="8234" spans="1:16" x14ac:dyDescent="0.35">
      <c r="A8234" s="19">
        <v>8233</v>
      </c>
      <c r="B8234" s="18">
        <v>42069</v>
      </c>
      <c r="C8234" s="19" t="s">
        <v>51</v>
      </c>
      <c r="D8234" s="19" t="s">
        <v>61</v>
      </c>
      <c r="E8234" s="19" t="s">
        <v>40</v>
      </c>
      <c r="F8234" s="19">
        <v>817</v>
      </c>
      <c r="G8234" s="19">
        <v>95</v>
      </c>
      <c r="H8234" s="19">
        <v>20.79</v>
      </c>
      <c r="I8234" s="19">
        <v>19.95</v>
      </c>
      <c r="J8234" s="19" t="s">
        <v>60</v>
      </c>
      <c r="K8234" s="20">
        <v>355081</v>
      </c>
      <c r="L8234" s="20" t="s">
        <v>55</v>
      </c>
      <c r="M8234" s="20" t="s">
        <v>83</v>
      </c>
      <c r="N8234" s="26"/>
      <c r="O8234" s="20" t="s">
        <v>56</v>
      </c>
      <c r="P8234" t="str">
        <f t="shared" si="128"/>
        <v>INSERT INTO @DataTable (Deal, AdvanceDate, PROV, DealPurpose, RateType, BEACON, LTV, TDS, GDS, InsuranceType, PrincipalBalance, OccupancyType, AccountStatus, Closed_Date, DelinquencyBucket) VALUES (8233, '2015-03-06', 'AB', 'Purchase', 'ARM', 817, 95, 20.79, 19.95, 'HiRatio', 355081, 'Owner-Occupied', 'Open', '1900-01-00', 'Current');</v>
      </c>
    </row>
    <row r="8235" spans="1:16" x14ac:dyDescent="0.35">
      <c r="A8235" s="22">
        <v>8234</v>
      </c>
      <c r="B8235" s="21">
        <v>42244</v>
      </c>
      <c r="C8235" s="22" t="s">
        <v>57</v>
      </c>
      <c r="D8235" s="22" t="s">
        <v>52</v>
      </c>
      <c r="E8235" s="22" t="s">
        <v>40</v>
      </c>
      <c r="F8235" s="22">
        <v>711</v>
      </c>
      <c r="G8235" s="22">
        <v>49.33</v>
      </c>
      <c r="H8235" s="22">
        <v>21.01</v>
      </c>
      <c r="I8235" s="22">
        <v>20.68</v>
      </c>
      <c r="J8235" s="22" t="s">
        <v>54</v>
      </c>
      <c r="K8235" s="23">
        <v>357508.21</v>
      </c>
      <c r="L8235" s="23" t="s">
        <v>55</v>
      </c>
      <c r="M8235" s="23" t="s">
        <v>83</v>
      </c>
      <c r="N8235" s="27"/>
      <c r="O8235" s="23" t="s">
        <v>56</v>
      </c>
      <c r="P8235" t="str">
        <f t="shared" si="128"/>
        <v>INSERT INTO @DataTable (Deal, AdvanceDate, PROV, DealPurpose, RateType, BEACON, LTV, TDS, GDS, InsuranceType, PrincipalBalance, OccupancyType, AccountStatus, Closed_Date, DelinquencyBucket) VALUES (8234, '2015-08-28', 'ON', 'Refinance External', 'ARM', 711, 49.33, 21.01, 20.68, 'Conv', 357508.21, 'Owner-Occupied', 'Open', '1900-01-00', 'Current');</v>
      </c>
    </row>
    <row r="8236" spans="1:16" x14ac:dyDescent="0.35">
      <c r="A8236" s="19">
        <v>8235</v>
      </c>
      <c r="B8236" s="18">
        <v>42464</v>
      </c>
      <c r="C8236" s="19" t="s">
        <v>58</v>
      </c>
      <c r="D8236" s="19" t="s">
        <v>59</v>
      </c>
      <c r="E8236" s="19" t="s">
        <v>40</v>
      </c>
      <c r="F8236" s="19">
        <v>757</v>
      </c>
      <c r="G8236" s="19">
        <v>85.07</v>
      </c>
      <c r="H8236" s="19">
        <v>29.88</v>
      </c>
      <c r="I8236" s="19">
        <v>19.12</v>
      </c>
      <c r="J8236" s="19" t="s">
        <v>60</v>
      </c>
      <c r="K8236" s="20">
        <v>280140.05</v>
      </c>
      <c r="L8236" s="20" t="s">
        <v>55</v>
      </c>
      <c r="M8236" s="20" t="s">
        <v>83</v>
      </c>
      <c r="N8236" s="26"/>
      <c r="O8236" s="20" t="s">
        <v>56</v>
      </c>
      <c r="P8236" t="str">
        <f t="shared" si="128"/>
        <v>INSERT INTO @DataTable (Deal, AdvanceDate, PROV, DealPurpose, RateType, BEACON, LTV, TDS, GDS, InsuranceType, PrincipalBalance, OccupancyType, AccountStatus, Closed_Date, DelinquencyBucket) VALUES (8235, '2016-04-04', 'BC', 'Transfer', 'ARM', 757, 85.07, 29.88, 19.12, 'HiRatio', 280140.05, 'Owner-Occupied', 'Open', '1900-01-00', 'Current');</v>
      </c>
    </row>
    <row r="8237" spans="1:16" x14ac:dyDescent="0.35">
      <c r="A8237" s="22">
        <v>8236</v>
      </c>
      <c r="B8237" s="21">
        <v>42489</v>
      </c>
      <c r="C8237" s="22" t="s">
        <v>57</v>
      </c>
      <c r="D8237" s="22" t="s">
        <v>61</v>
      </c>
      <c r="E8237" s="22" t="s">
        <v>53</v>
      </c>
      <c r="F8237" s="22">
        <v>748</v>
      </c>
      <c r="G8237" s="22">
        <v>80</v>
      </c>
      <c r="H8237" s="22">
        <v>39.43</v>
      </c>
      <c r="I8237" s="22">
        <v>38.35</v>
      </c>
      <c r="J8237" s="22" t="s">
        <v>54</v>
      </c>
      <c r="K8237" s="23">
        <v>460906.25</v>
      </c>
      <c r="L8237" s="23" t="s">
        <v>55</v>
      </c>
      <c r="M8237" s="23" t="s">
        <v>83</v>
      </c>
      <c r="N8237" s="27"/>
      <c r="O8237" s="23" t="s">
        <v>56</v>
      </c>
      <c r="P8237" t="str">
        <f t="shared" si="128"/>
        <v>INSERT INTO @DataTable (Deal, AdvanceDate, PROV, DealPurpose, RateType, BEACON, LTV, TDS, GDS, InsuranceType, PrincipalBalance, OccupancyType, AccountStatus, Closed_Date, DelinquencyBucket) VALUES (8236, '2016-04-29', 'ON', 'Purchase', 'Fixed', 748, 80, 39.43, 38.35, 'Conv', 460906.25, 'Owner-Occupied', 'Open', '1900-01-00', 'Current');</v>
      </c>
    </row>
    <row r="8238" spans="1:16" x14ac:dyDescent="0.35">
      <c r="A8238" s="19">
        <v>8237</v>
      </c>
      <c r="B8238" s="18">
        <v>41873</v>
      </c>
      <c r="C8238" s="19" t="s">
        <v>51</v>
      </c>
      <c r="D8238" s="19" t="s">
        <v>61</v>
      </c>
      <c r="E8238" s="19" t="s">
        <v>40</v>
      </c>
      <c r="F8238" s="19">
        <v>776</v>
      </c>
      <c r="G8238" s="19">
        <v>95</v>
      </c>
      <c r="H8238" s="19">
        <v>31.27</v>
      </c>
      <c r="I8238" s="19">
        <v>30.6</v>
      </c>
      <c r="J8238" s="19" t="s">
        <v>60</v>
      </c>
      <c r="K8238" s="20">
        <v>265210.90000000002</v>
      </c>
      <c r="L8238" s="20" t="s">
        <v>55</v>
      </c>
      <c r="M8238" s="20" t="s">
        <v>83</v>
      </c>
      <c r="N8238" s="26"/>
      <c r="O8238" s="20" t="s">
        <v>56</v>
      </c>
      <c r="P8238" t="str">
        <f t="shared" si="128"/>
        <v>INSERT INTO @DataTable (Deal, AdvanceDate, PROV, DealPurpose, RateType, BEACON, LTV, TDS, GDS, InsuranceType, PrincipalBalance, OccupancyType, AccountStatus, Closed_Date, DelinquencyBucket) VALUES (8237, '2014-08-22', 'AB', 'Purchase', 'ARM', 776, 95, 31.27, 30.6, 'HiRatio', 265210.9, 'Owner-Occupied', 'Open', '1900-01-00', 'Current');</v>
      </c>
    </row>
    <row r="8239" spans="1:16" x14ac:dyDescent="0.35">
      <c r="A8239" s="22">
        <v>8238</v>
      </c>
      <c r="B8239" s="21">
        <v>42206</v>
      </c>
      <c r="C8239" s="22" t="s">
        <v>57</v>
      </c>
      <c r="D8239" s="22" t="s">
        <v>52</v>
      </c>
      <c r="E8239" s="22" t="s">
        <v>53</v>
      </c>
      <c r="F8239" s="22">
        <v>701</v>
      </c>
      <c r="G8239" s="22">
        <v>63.41</v>
      </c>
      <c r="H8239" s="22">
        <v>18.05</v>
      </c>
      <c r="I8239" s="22">
        <v>11.11</v>
      </c>
      <c r="J8239" s="22" t="s">
        <v>54</v>
      </c>
      <c r="K8239" s="23">
        <v>124383.83</v>
      </c>
      <c r="L8239" s="23" t="s">
        <v>55</v>
      </c>
      <c r="M8239" s="23" t="s">
        <v>83</v>
      </c>
      <c r="N8239" s="27"/>
      <c r="O8239" s="23" t="s">
        <v>56</v>
      </c>
      <c r="P8239" t="str">
        <f t="shared" si="128"/>
        <v>INSERT INTO @DataTable (Deal, AdvanceDate, PROV, DealPurpose, RateType, BEACON, LTV, TDS, GDS, InsuranceType, PrincipalBalance, OccupancyType, AccountStatus, Closed_Date, DelinquencyBucket) VALUES (8238, '2015-07-21', 'ON', 'Refinance External', 'Fixed', 701, 63.41, 18.05, 11.11, 'Conv', 124383.83, 'Owner-Occupied', 'Open', '1900-01-00', 'Current');</v>
      </c>
    </row>
    <row r="8240" spans="1:16" x14ac:dyDescent="0.35">
      <c r="A8240" s="19">
        <v>8239</v>
      </c>
      <c r="B8240" s="18">
        <v>42093</v>
      </c>
      <c r="C8240" s="19" t="s">
        <v>57</v>
      </c>
      <c r="D8240" s="19" t="s">
        <v>61</v>
      </c>
      <c r="E8240" s="19" t="s">
        <v>40</v>
      </c>
      <c r="F8240" s="19">
        <v>780</v>
      </c>
      <c r="G8240" s="19">
        <v>90</v>
      </c>
      <c r="H8240" s="19">
        <v>29.3</v>
      </c>
      <c r="I8240" s="19">
        <v>21.85</v>
      </c>
      <c r="J8240" s="19" t="s">
        <v>60</v>
      </c>
      <c r="K8240" s="20">
        <v>265072.65999999997</v>
      </c>
      <c r="L8240" s="20" t="s">
        <v>55</v>
      </c>
      <c r="M8240" s="20" t="s">
        <v>83</v>
      </c>
      <c r="N8240" s="26"/>
      <c r="O8240" s="20" t="s">
        <v>56</v>
      </c>
      <c r="P8240" t="str">
        <f t="shared" si="128"/>
        <v>INSERT INTO @DataTable (Deal, AdvanceDate, PROV, DealPurpose, RateType, BEACON, LTV, TDS, GDS, InsuranceType, PrincipalBalance, OccupancyType, AccountStatus, Closed_Date, DelinquencyBucket) VALUES (8239, '2015-03-30', 'ON', 'Purchase', 'ARM', 780, 90, 29.3, 21.85, 'HiRatio', 265072.66, 'Owner-Occupied', 'Open', '1900-01-00', 'Current');</v>
      </c>
    </row>
    <row r="8241" spans="1:16" x14ac:dyDescent="0.35">
      <c r="A8241" s="22">
        <v>8240</v>
      </c>
      <c r="B8241" s="21">
        <v>42124</v>
      </c>
      <c r="C8241" s="22" t="s">
        <v>57</v>
      </c>
      <c r="D8241" s="22" t="s">
        <v>61</v>
      </c>
      <c r="E8241" s="22" t="s">
        <v>40</v>
      </c>
      <c r="F8241" s="22">
        <v>677</v>
      </c>
      <c r="G8241" s="22">
        <v>76.540000000000006</v>
      </c>
      <c r="H8241" s="22">
        <v>33.659999999999997</v>
      </c>
      <c r="I8241" s="22">
        <v>26.05</v>
      </c>
      <c r="J8241" s="22" t="s">
        <v>54</v>
      </c>
      <c r="K8241" s="23">
        <v>449560.92</v>
      </c>
      <c r="L8241" s="23" t="s">
        <v>55</v>
      </c>
      <c r="M8241" s="23" t="s">
        <v>83</v>
      </c>
      <c r="N8241" s="27"/>
      <c r="O8241" s="23" t="s">
        <v>56</v>
      </c>
      <c r="P8241" t="str">
        <f t="shared" si="128"/>
        <v>INSERT INTO @DataTable (Deal, AdvanceDate, PROV, DealPurpose, RateType, BEACON, LTV, TDS, GDS, InsuranceType, PrincipalBalance, OccupancyType, AccountStatus, Closed_Date, DelinquencyBucket) VALUES (8240, '2015-04-30', 'ON', 'Purchase', 'ARM', 677, 76.54, 33.66, 26.05, 'Conv', 449560.92, 'Owner-Occupied', 'Open', '1900-01-00', 'Current');</v>
      </c>
    </row>
    <row r="8242" spans="1:16" x14ac:dyDescent="0.35">
      <c r="A8242" s="19">
        <v>8241</v>
      </c>
      <c r="B8242" s="18">
        <v>42341</v>
      </c>
      <c r="C8242" s="19" t="s">
        <v>57</v>
      </c>
      <c r="D8242" s="19" t="s">
        <v>61</v>
      </c>
      <c r="E8242" s="19" t="s">
        <v>53</v>
      </c>
      <c r="F8242" s="19">
        <v>660</v>
      </c>
      <c r="G8242" s="19">
        <v>90</v>
      </c>
      <c r="H8242" s="19">
        <v>38.46</v>
      </c>
      <c r="I8242" s="19">
        <v>29.89</v>
      </c>
      <c r="J8242" s="19" t="s">
        <v>60</v>
      </c>
      <c r="K8242" s="20">
        <v>339381.86</v>
      </c>
      <c r="L8242" s="20" t="s">
        <v>55</v>
      </c>
      <c r="M8242" s="20" t="s">
        <v>83</v>
      </c>
      <c r="N8242" s="26"/>
      <c r="O8242" s="20" t="s">
        <v>56</v>
      </c>
      <c r="P8242" t="str">
        <f t="shared" si="128"/>
        <v>INSERT INTO @DataTable (Deal, AdvanceDate, PROV, DealPurpose, RateType, BEACON, LTV, TDS, GDS, InsuranceType, PrincipalBalance, OccupancyType, AccountStatus, Closed_Date, DelinquencyBucket) VALUES (8241, '2015-12-03', 'ON', 'Purchase', 'Fixed', 660, 90, 38.46, 29.89, 'HiRatio', 339381.86, 'Owner-Occupied', 'Open', '1900-01-00', 'Current');</v>
      </c>
    </row>
    <row r="8243" spans="1:16" x14ac:dyDescent="0.35">
      <c r="A8243" s="22">
        <v>8242</v>
      </c>
      <c r="B8243" s="21">
        <v>41152</v>
      </c>
      <c r="C8243" s="22" t="s">
        <v>57</v>
      </c>
      <c r="D8243" s="22" t="s">
        <v>61</v>
      </c>
      <c r="E8243" s="22" t="s">
        <v>53</v>
      </c>
      <c r="F8243" s="22">
        <v>737</v>
      </c>
      <c r="G8243" s="22">
        <v>50.99</v>
      </c>
      <c r="H8243" s="22">
        <v>32.04</v>
      </c>
      <c r="I8243" s="22">
        <v>18.600000000000001</v>
      </c>
      <c r="J8243" s="22" t="s">
        <v>54</v>
      </c>
      <c r="K8243" s="23">
        <v>0</v>
      </c>
      <c r="L8243" s="23" t="s">
        <v>55</v>
      </c>
      <c r="M8243" s="23" t="s">
        <v>84</v>
      </c>
      <c r="N8243" s="27">
        <v>42632</v>
      </c>
      <c r="O8243" s="23" t="s">
        <v>56</v>
      </c>
      <c r="P8243" t="str">
        <f t="shared" si="128"/>
        <v>INSERT INTO @DataTable (Deal, AdvanceDate, PROV, DealPurpose, RateType, BEACON, LTV, TDS, GDS, InsuranceType, PrincipalBalance, OccupancyType, AccountStatus, Closed_Date, DelinquencyBucket) VALUES (8242, '2012-08-31', 'ON', 'Purchase', 'Fixed', 737, 50.99, 32.04, 18.6, 'Conv', 0, 'Owner-Occupied', 'Closed', '2016-09-19', 'Current');</v>
      </c>
    </row>
    <row r="8244" spans="1:16" x14ac:dyDescent="0.35">
      <c r="A8244" s="19">
        <v>8243</v>
      </c>
      <c r="B8244" s="18">
        <v>41698</v>
      </c>
      <c r="C8244" s="19" t="s">
        <v>58</v>
      </c>
      <c r="D8244" s="19" t="s">
        <v>59</v>
      </c>
      <c r="E8244" s="19" t="s">
        <v>53</v>
      </c>
      <c r="F8244" s="19">
        <v>700</v>
      </c>
      <c r="G8244" s="19">
        <v>74.23</v>
      </c>
      <c r="H8244" s="19">
        <v>27.18</v>
      </c>
      <c r="I8244" s="19">
        <v>21.21</v>
      </c>
      <c r="J8244" s="19" t="s">
        <v>54</v>
      </c>
      <c r="K8244" s="20">
        <v>167357.54</v>
      </c>
      <c r="L8244" s="20" t="s">
        <v>55</v>
      </c>
      <c r="M8244" s="20" t="s">
        <v>83</v>
      </c>
      <c r="N8244" s="26"/>
      <c r="O8244" s="20" t="s">
        <v>56</v>
      </c>
      <c r="P8244" t="str">
        <f t="shared" si="128"/>
        <v>INSERT INTO @DataTable (Deal, AdvanceDate, PROV, DealPurpose, RateType, BEACON, LTV, TDS, GDS, InsuranceType, PrincipalBalance, OccupancyType, AccountStatus, Closed_Date, DelinquencyBucket) VALUES (8243, '2014-02-28', 'BC', 'Transfer', 'Fixed', 700, 74.23, 27.18, 21.21, 'Conv', 167357.54, 'Owner-Occupied', 'Open', '1900-01-00', 'Current');</v>
      </c>
    </row>
    <row r="8245" spans="1:16" x14ac:dyDescent="0.35">
      <c r="A8245" s="22">
        <v>8244</v>
      </c>
      <c r="B8245" s="21">
        <v>42636</v>
      </c>
      <c r="C8245" s="22" t="s">
        <v>51</v>
      </c>
      <c r="D8245" s="22" t="s">
        <v>61</v>
      </c>
      <c r="E8245" s="22" t="s">
        <v>53</v>
      </c>
      <c r="F8245" s="22">
        <v>720</v>
      </c>
      <c r="G8245" s="22">
        <v>95</v>
      </c>
      <c r="H8245" s="22">
        <v>38.14</v>
      </c>
      <c r="I8245" s="22">
        <v>23.55</v>
      </c>
      <c r="J8245" s="22" t="s">
        <v>60</v>
      </c>
      <c r="K8245" s="23">
        <v>281646.78000000003</v>
      </c>
      <c r="L8245" s="23" t="s">
        <v>55</v>
      </c>
      <c r="M8245" s="23" t="s">
        <v>83</v>
      </c>
      <c r="N8245" s="27"/>
      <c r="O8245" s="23" t="s">
        <v>56</v>
      </c>
      <c r="P8245" t="str">
        <f t="shared" si="128"/>
        <v>INSERT INTO @DataTable (Deal, AdvanceDate, PROV, DealPurpose, RateType, BEACON, LTV, TDS, GDS, InsuranceType, PrincipalBalance, OccupancyType, AccountStatus, Closed_Date, DelinquencyBucket) VALUES (8244, '2016-09-23', 'AB', 'Purchase', 'Fixed', 720, 95, 38.14, 23.55, 'HiRatio', 281646.78, 'Owner-Occupied', 'Open', '1900-01-00', 'Current');</v>
      </c>
    </row>
    <row r="8246" spans="1:16" x14ac:dyDescent="0.35">
      <c r="A8246" s="19">
        <v>8245</v>
      </c>
      <c r="B8246" s="18">
        <v>42152</v>
      </c>
      <c r="C8246" s="19" t="s">
        <v>51</v>
      </c>
      <c r="D8246" s="19" t="s">
        <v>59</v>
      </c>
      <c r="E8246" s="19" t="s">
        <v>53</v>
      </c>
      <c r="F8246" s="19">
        <v>727</v>
      </c>
      <c r="G8246" s="19">
        <v>90.11</v>
      </c>
      <c r="H8246" s="19">
        <v>40.6</v>
      </c>
      <c r="I8246" s="19">
        <v>34.369999999999997</v>
      </c>
      <c r="J8246" s="19" t="s">
        <v>60</v>
      </c>
      <c r="K8246" s="20">
        <v>243642.05</v>
      </c>
      <c r="L8246" s="20" t="s">
        <v>55</v>
      </c>
      <c r="M8246" s="20" t="s">
        <v>83</v>
      </c>
      <c r="N8246" s="26"/>
      <c r="O8246" s="20" t="s">
        <v>56</v>
      </c>
      <c r="P8246" t="str">
        <f t="shared" si="128"/>
        <v>INSERT INTO @DataTable (Deal, AdvanceDate, PROV, DealPurpose, RateType, BEACON, LTV, TDS, GDS, InsuranceType, PrincipalBalance, OccupancyType, AccountStatus, Closed_Date, DelinquencyBucket) VALUES (8245, '2015-05-28', 'AB', 'Transfer', 'Fixed', 727, 90.11, 40.6, 34.37, 'HiRatio', 243642.05, 'Owner-Occupied', 'Open', '1900-01-00', 'Current');</v>
      </c>
    </row>
    <row r="8247" spans="1:16" x14ac:dyDescent="0.35">
      <c r="A8247" s="22">
        <v>8246</v>
      </c>
      <c r="B8247" s="21">
        <v>42318</v>
      </c>
      <c r="C8247" s="22" t="s">
        <v>57</v>
      </c>
      <c r="D8247" s="22" t="s">
        <v>61</v>
      </c>
      <c r="E8247" s="22" t="s">
        <v>53</v>
      </c>
      <c r="F8247" s="22">
        <v>789</v>
      </c>
      <c r="G8247" s="22">
        <v>89.93</v>
      </c>
      <c r="H8247" s="22">
        <v>35.68</v>
      </c>
      <c r="I8247" s="22">
        <v>35.229999999999997</v>
      </c>
      <c r="J8247" s="22" t="s">
        <v>60</v>
      </c>
      <c r="K8247" s="23">
        <v>385415.69</v>
      </c>
      <c r="L8247" s="23" t="s">
        <v>55</v>
      </c>
      <c r="M8247" s="23" t="s">
        <v>83</v>
      </c>
      <c r="N8247" s="27"/>
      <c r="O8247" s="23" t="s">
        <v>56</v>
      </c>
      <c r="P8247" t="str">
        <f t="shared" si="128"/>
        <v>INSERT INTO @DataTable (Deal, AdvanceDate, PROV, DealPurpose, RateType, BEACON, LTV, TDS, GDS, InsuranceType, PrincipalBalance, OccupancyType, AccountStatus, Closed_Date, DelinquencyBucket) VALUES (8246, '2015-11-10', 'ON', 'Purchase', 'Fixed', 789, 89.93, 35.68, 35.23, 'HiRatio', 385415.69, 'Owner-Occupied', 'Open', '1900-01-00', 'Current');</v>
      </c>
    </row>
    <row r="8248" spans="1:16" x14ac:dyDescent="0.35">
      <c r="A8248" s="19">
        <v>8247</v>
      </c>
      <c r="B8248" s="18">
        <v>42422</v>
      </c>
      <c r="C8248" s="19" t="s">
        <v>51</v>
      </c>
      <c r="D8248" s="19" t="s">
        <v>61</v>
      </c>
      <c r="E8248" s="19" t="s">
        <v>53</v>
      </c>
      <c r="F8248" s="19">
        <v>705</v>
      </c>
      <c r="G8248" s="19">
        <v>95</v>
      </c>
      <c r="H8248" s="19">
        <v>37.869999999999997</v>
      </c>
      <c r="I8248" s="19">
        <v>26.53</v>
      </c>
      <c r="J8248" s="19" t="s">
        <v>60</v>
      </c>
      <c r="K8248" s="20">
        <v>462466.84</v>
      </c>
      <c r="L8248" s="20" t="s">
        <v>55</v>
      </c>
      <c r="M8248" s="20" t="s">
        <v>83</v>
      </c>
      <c r="N8248" s="26"/>
      <c r="O8248" s="20" t="s">
        <v>56</v>
      </c>
      <c r="P8248" t="str">
        <f t="shared" si="128"/>
        <v>INSERT INTO @DataTable (Deal, AdvanceDate, PROV, DealPurpose, RateType, BEACON, LTV, TDS, GDS, InsuranceType, PrincipalBalance, OccupancyType, AccountStatus, Closed_Date, DelinquencyBucket) VALUES (8247, '2016-02-22', 'AB', 'Purchase', 'Fixed', 705, 95, 37.87, 26.53, 'HiRatio', 462466.84, 'Owner-Occupied', 'Open', '1900-01-00', 'Current');</v>
      </c>
    </row>
    <row r="8249" spans="1:16" x14ac:dyDescent="0.35">
      <c r="A8249" s="22">
        <v>8248</v>
      </c>
      <c r="B8249" s="21">
        <v>41648</v>
      </c>
      <c r="C8249" s="22" t="s">
        <v>57</v>
      </c>
      <c r="D8249" s="22" t="s">
        <v>61</v>
      </c>
      <c r="E8249" s="22" t="s">
        <v>53</v>
      </c>
      <c r="F8249" s="22">
        <v>723</v>
      </c>
      <c r="G8249" s="22">
        <v>95</v>
      </c>
      <c r="H8249" s="22">
        <v>41.26</v>
      </c>
      <c r="I8249" s="22">
        <v>30.86</v>
      </c>
      <c r="J8249" s="22" t="s">
        <v>60</v>
      </c>
      <c r="K8249" s="23">
        <v>0</v>
      </c>
      <c r="L8249" s="23" t="s">
        <v>55</v>
      </c>
      <c r="M8249" s="23" t="s">
        <v>84</v>
      </c>
      <c r="N8249" s="27">
        <v>42678</v>
      </c>
      <c r="O8249" s="23" t="s">
        <v>56</v>
      </c>
      <c r="P8249" t="str">
        <f t="shared" si="128"/>
        <v>INSERT INTO @DataTable (Deal, AdvanceDate, PROV, DealPurpose, RateType, BEACON, LTV, TDS, GDS, InsuranceType, PrincipalBalance, OccupancyType, AccountStatus, Closed_Date, DelinquencyBucket) VALUES (8248, '2014-01-09', 'ON', 'Purchase', 'Fixed', 723, 95, 41.26, 30.86, 'HiRatio', 0, 'Owner-Occupied', 'Closed', '2016-11-04', 'Current');</v>
      </c>
    </row>
    <row r="8250" spans="1:16" x14ac:dyDescent="0.35">
      <c r="A8250" s="19">
        <v>8249</v>
      </c>
      <c r="B8250" s="18">
        <v>42065</v>
      </c>
      <c r="C8250" s="19" t="s">
        <v>63</v>
      </c>
      <c r="D8250" s="19" t="s">
        <v>61</v>
      </c>
      <c r="E8250" s="19" t="s">
        <v>40</v>
      </c>
      <c r="F8250" s="19">
        <v>807</v>
      </c>
      <c r="G8250" s="19">
        <v>47.95</v>
      </c>
      <c r="H8250" s="19">
        <v>16.7</v>
      </c>
      <c r="I8250" s="19">
        <v>16.03</v>
      </c>
      <c r="J8250" s="19" t="s">
        <v>54</v>
      </c>
      <c r="K8250" s="20">
        <v>163222.57</v>
      </c>
      <c r="L8250" s="20" t="s">
        <v>55</v>
      </c>
      <c r="M8250" s="20" t="s">
        <v>83</v>
      </c>
      <c r="N8250" s="26"/>
      <c r="O8250" s="20" t="s">
        <v>56</v>
      </c>
      <c r="P8250" t="str">
        <f t="shared" si="128"/>
        <v>INSERT INTO @DataTable (Deal, AdvanceDate, PROV, DealPurpose, RateType, BEACON, LTV, TDS, GDS, InsuranceType, PrincipalBalance, OccupancyType, AccountStatus, Closed_Date, DelinquencyBucket) VALUES (8249, '2015-03-02', 'SK', 'Purchase', 'ARM', 807, 47.95, 16.7, 16.03, 'Conv', 163222.57, 'Owner-Occupied', 'Open', '1900-01-00', 'Current');</v>
      </c>
    </row>
    <row r="8251" spans="1:16" x14ac:dyDescent="0.35">
      <c r="A8251" s="22">
        <v>8250</v>
      </c>
      <c r="B8251" s="21">
        <v>41446</v>
      </c>
      <c r="C8251" s="22" t="s">
        <v>57</v>
      </c>
      <c r="D8251" s="22" t="s">
        <v>61</v>
      </c>
      <c r="E8251" s="22" t="s">
        <v>53</v>
      </c>
      <c r="F8251" s="22">
        <v>792</v>
      </c>
      <c r="G8251" s="22">
        <v>94.74</v>
      </c>
      <c r="H8251" s="22">
        <v>37.08</v>
      </c>
      <c r="I8251" s="22">
        <v>23.85</v>
      </c>
      <c r="J8251" s="22" t="s">
        <v>60</v>
      </c>
      <c r="K8251" s="23">
        <v>324214.99</v>
      </c>
      <c r="L8251" s="23" t="s">
        <v>55</v>
      </c>
      <c r="M8251" s="23" t="s">
        <v>83</v>
      </c>
      <c r="N8251" s="27"/>
      <c r="O8251" s="23" t="s">
        <v>56</v>
      </c>
      <c r="P8251" t="str">
        <f t="shared" si="128"/>
        <v>INSERT INTO @DataTable (Deal, AdvanceDate, PROV, DealPurpose, RateType, BEACON, LTV, TDS, GDS, InsuranceType, PrincipalBalance, OccupancyType, AccountStatus, Closed_Date, DelinquencyBucket) VALUES (8250, '2013-06-21', 'ON', 'Purchase', 'Fixed', 792, 94.74, 37.08, 23.85, 'HiRatio', 324214.99, 'Owner-Occupied', 'Open', '1900-01-00', 'Current');</v>
      </c>
    </row>
    <row r="8252" spans="1:16" x14ac:dyDescent="0.35">
      <c r="A8252" s="19">
        <v>8251</v>
      </c>
      <c r="B8252" s="18">
        <v>42174</v>
      </c>
      <c r="C8252" s="19" t="s">
        <v>57</v>
      </c>
      <c r="D8252" s="19" t="s">
        <v>61</v>
      </c>
      <c r="E8252" s="19" t="s">
        <v>53</v>
      </c>
      <c r="F8252" s="19">
        <v>787</v>
      </c>
      <c r="G8252" s="19">
        <v>91.38</v>
      </c>
      <c r="H8252" s="19">
        <v>28.69</v>
      </c>
      <c r="I8252" s="19">
        <v>17.78</v>
      </c>
      <c r="J8252" s="19" t="s">
        <v>60</v>
      </c>
      <c r="K8252" s="20">
        <v>252039.35</v>
      </c>
      <c r="L8252" s="20" t="s">
        <v>55</v>
      </c>
      <c r="M8252" s="20" t="s">
        <v>83</v>
      </c>
      <c r="N8252" s="26"/>
      <c r="O8252" s="20" t="s">
        <v>56</v>
      </c>
      <c r="P8252" t="str">
        <f t="shared" si="128"/>
        <v>INSERT INTO @DataTable (Deal, AdvanceDate, PROV, DealPurpose, RateType, BEACON, LTV, TDS, GDS, InsuranceType, PrincipalBalance, OccupancyType, AccountStatus, Closed_Date, DelinquencyBucket) VALUES (8251, '2015-06-19', 'ON', 'Purchase', 'Fixed', 787, 91.38, 28.69, 17.78, 'HiRatio', 252039.35, 'Owner-Occupied', 'Open', '1900-01-00', 'Current');</v>
      </c>
    </row>
    <row r="8253" spans="1:16" x14ac:dyDescent="0.35">
      <c r="A8253" s="22">
        <v>8252</v>
      </c>
      <c r="B8253" s="21">
        <v>42216</v>
      </c>
      <c r="C8253" s="22" t="s">
        <v>70</v>
      </c>
      <c r="D8253" s="22" t="s">
        <v>61</v>
      </c>
      <c r="E8253" s="22" t="s">
        <v>53</v>
      </c>
      <c r="F8253" s="22">
        <v>686</v>
      </c>
      <c r="G8253" s="22">
        <v>95</v>
      </c>
      <c r="H8253" s="22">
        <v>41.4</v>
      </c>
      <c r="I8253" s="22">
        <v>22.18</v>
      </c>
      <c r="J8253" s="22" t="s">
        <v>60</v>
      </c>
      <c r="K8253" s="23">
        <v>210604.74</v>
      </c>
      <c r="L8253" s="23" t="s">
        <v>55</v>
      </c>
      <c r="M8253" s="23" t="s">
        <v>83</v>
      </c>
      <c r="N8253" s="27"/>
      <c r="O8253" s="23" t="s">
        <v>80</v>
      </c>
      <c r="P8253" t="str">
        <f t="shared" si="128"/>
        <v>INSERT INTO @DataTable (Deal, AdvanceDate, PROV, DealPurpose, RateType, BEACON, LTV, TDS, GDS, InsuranceType, PrincipalBalance, OccupancyType, AccountStatus, Closed_Date, DelinquencyBucket) VALUES (8252, '2015-07-31', 'NB', 'Purchase', 'Fixed', 686, 95, 41.4, 22.18, 'HiRatio', 210604.74, 'Owner-Occupied', 'Open', '1900-01-00', '30-59');</v>
      </c>
    </row>
    <row r="8254" spans="1:16" x14ac:dyDescent="0.35">
      <c r="A8254" s="19">
        <v>8253</v>
      </c>
      <c r="B8254" s="18">
        <v>41971</v>
      </c>
      <c r="C8254" s="19" t="s">
        <v>58</v>
      </c>
      <c r="D8254" s="19" t="s">
        <v>61</v>
      </c>
      <c r="E8254" s="19" t="s">
        <v>53</v>
      </c>
      <c r="F8254" s="19">
        <v>745</v>
      </c>
      <c r="G8254" s="19">
        <v>95</v>
      </c>
      <c r="H8254" s="19">
        <v>39.700000000000003</v>
      </c>
      <c r="I8254" s="19">
        <v>32.76</v>
      </c>
      <c r="J8254" s="19" t="s">
        <v>60</v>
      </c>
      <c r="K8254" s="20">
        <v>468027.61</v>
      </c>
      <c r="L8254" s="20" t="s">
        <v>55</v>
      </c>
      <c r="M8254" s="20" t="s">
        <v>83</v>
      </c>
      <c r="N8254" s="26"/>
      <c r="O8254" s="20" t="s">
        <v>56</v>
      </c>
      <c r="P8254" t="str">
        <f t="shared" si="128"/>
        <v>INSERT INTO @DataTable (Deal, AdvanceDate, PROV, DealPurpose, RateType, BEACON, LTV, TDS, GDS, InsuranceType, PrincipalBalance, OccupancyType, AccountStatus, Closed_Date, DelinquencyBucket) VALUES (8253, '2014-11-28', 'BC', 'Purchase', 'Fixed', 745, 95, 39.7, 32.76, 'HiRatio', 468027.61, 'Owner-Occupied', 'Open', '1900-01-00', 'Current');</v>
      </c>
    </row>
    <row r="8255" spans="1:16" x14ac:dyDescent="0.35">
      <c r="A8255" s="22">
        <v>8254</v>
      </c>
      <c r="B8255" s="21">
        <v>41948</v>
      </c>
      <c r="C8255" s="22" t="s">
        <v>51</v>
      </c>
      <c r="D8255" s="22" t="s">
        <v>52</v>
      </c>
      <c r="E8255" s="22" t="s">
        <v>53</v>
      </c>
      <c r="F8255" s="22">
        <v>737</v>
      </c>
      <c r="G8255" s="22">
        <v>67.989999999999995</v>
      </c>
      <c r="H8255" s="22">
        <v>37.99</v>
      </c>
      <c r="I8255" s="22">
        <v>18.260000000000002</v>
      </c>
      <c r="J8255" s="22" t="s">
        <v>54</v>
      </c>
      <c r="K8255" s="23">
        <v>259962.4</v>
      </c>
      <c r="L8255" s="23" t="s">
        <v>55</v>
      </c>
      <c r="M8255" s="23" t="s">
        <v>83</v>
      </c>
      <c r="N8255" s="27"/>
      <c r="O8255" s="23" t="s">
        <v>56</v>
      </c>
      <c r="P8255" t="str">
        <f t="shared" si="128"/>
        <v>INSERT INTO @DataTable (Deal, AdvanceDate, PROV, DealPurpose, RateType, BEACON, LTV, TDS, GDS, InsuranceType, PrincipalBalance, OccupancyType, AccountStatus, Closed_Date, DelinquencyBucket) VALUES (8254, '2014-11-05', 'AB', 'Refinance External', 'Fixed', 737, 67.99, 37.99, 18.26, 'Conv', 259962.4, 'Owner-Occupied', 'Open', '1900-01-00', 'Current');</v>
      </c>
    </row>
    <row r="8256" spans="1:16" x14ac:dyDescent="0.35">
      <c r="A8256" s="19">
        <v>8255</v>
      </c>
      <c r="B8256" s="18">
        <v>40876</v>
      </c>
      <c r="C8256" s="19" t="s">
        <v>74</v>
      </c>
      <c r="D8256" s="19" t="s">
        <v>61</v>
      </c>
      <c r="E8256" s="19" t="s">
        <v>53</v>
      </c>
      <c r="F8256" s="19">
        <v>675</v>
      </c>
      <c r="G8256" s="19">
        <v>80</v>
      </c>
      <c r="H8256" s="19">
        <v>13.91</v>
      </c>
      <c r="I8256" s="19">
        <v>8.66</v>
      </c>
      <c r="J8256" s="19" t="s">
        <v>54</v>
      </c>
      <c r="K8256" s="20">
        <v>0</v>
      </c>
      <c r="L8256" s="20" t="s">
        <v>55</v>
      </c>
      <c r="M8256" s="20" t="s">
        <v>84</v>
      </c>
      <c r="N8256" s="26">
        <v>42045</v>
      </c>
      <c r="O8256" s="20" t="s">
        <v>56</v>
      </c>
      <c r="P8256" t="str">
        <f t="shared" si="128"/>
        <v>INSERT INTO @DataTable (Deal, AdvanceDate, PROV, DealPurpose, RateType, BEACON, LTV, TDS, GDS, InsuranceType, PrincipalBalance, OccupancyType, AccountStatus, Closed_Date, DelinquencyBucket) VALUES (8255, '2011-11-29', 'MB', 'Purchase', 'Fixed', 675, 80, 13.91, 8.66, 'Conv', 0, 'Owner-Occupied', 'Closed', '2015-02-10', 'Current');</v>
      </c>
    </row>
    <row r="8257" spans="1:16" x14ac:dyDescent="0.35">
      <c r="A8257" s="22">
        <v>8256</v>
      </c>
      <c r="B8257" s="21">
        <v>42684</v>
      </c>
      <c r="C8257" s="22" t="s">
        <v>51</v>
      </c>
      <c r="D8257" s="22" t="s">
        <v>61</v>
      </c>
      <c r="E8257" s="22" t="s">
        <v>53</v>
      </c>
      <c r="F8257" s="22">
        <v>774</v>
      </c>
      <c r="G8257" s="22">
        <v>95</v>
      </c>
      <c r="H8257" s="22">
        <v>37.92</v>
      </c>
      <c r="I8257" s="22">
        <v>25.79</v>
      </c>
      <c r="J8257" s="22" t="s">
        <v>60</v>
      </c>
      <c r="K8257" s="23">
        <v>239949.91</v>
      </c>
      <c r="L8257" s="23" t="s">
        <v>55</v>
      </c>
      <c r="M8257" s="23" t="s">
        <v>83</v>
      </c>
      <c r="N8257" s="27"/>
      <c r="O8257" s="23" t="s">
        <v>56</v>
      </c>
      <c r="P8257" t="str">
        <f t="shared" si="128"/>
        <v>INSERT INTO @DataTable (Deal, AdvanceDate, PROV, DealPurpose, RateType, BEACON, LTV, TDS, GDS, InsuranceType, PrincipalBalance, OccupancyType, AccountStatus, Closed_Date, DelinquencyBucket) VALUES (8256, '2016-11-10', 'AB', 'Purchase', 'Fixed', 774, 95, 37.92, 25.79, 'HiRatio', 239949.91, 'Owner-Occupied', 'Open', '1900-01-00', 'Current');</v>
      </c>
    </row>
    <row r="8258" spans="1:16" x14ac:dyDescent="0.35">
      <c r="A8258" s="19">
        <v>8257</v>
      </c>
      <c r="B8258" s="18">
        <v>42464</v>
      </c>
      <c r="C8258" s="19" t="s">
        <v>57</v>
      </c>
      <c r="D8258" s="19" t="s">
        <v>61</v>
      </c>
      <c r="E8258" s="19" t="s">
        <v>53</v>
      </c>
      <c r="F8258" s="19">
        <v>697</v>
      </c>
      <c r="G8258" s="19">
        <v>94.41</v>
      </c>
      <c r="H8258" s="19">
        <v>21.78</v>
      </c>
      <c r="I8258" s="19">
        <v>16.36</v>
      </c>
      <c r="J8258" s="19" t="s">
        <v>60</v>
      </c>
      <c r="K8258" s="20">
        <v>425948.01</v>
      </c>
      <c r="L8258" s="20" t="s">
        <v>55</v>
      </c>
      <c r="M8258" s="20" t="s">
        <v>83</v>
      </c>
      <c r="N8258" s="26"/>
      <c r="O8258" s="20" t="s">
        <v>56</v>
      </c>
      <c r="P8258" t="str">
        <f t="shared" si="128"/>
        <v>INSERT INTO @DataTable (Deal, AdvanceDate, PROV, DealPurpose, RateType, BEACON, LTV, TDS, GDS, InsuranceType, PrincipalBalance, OccupancyType, AccountStatus, Closed_Date, DelinquencyBucket) VALUES (8257, '2016-04-04', 'ON', 'Purchase', 'Fixed', 697, 94.41, 21.78, 16.36, 'HiRatio', 425948.01, 'Owner-Occupied', 'Open', '1900-01-00', 'Current');</v>
      </c>
    </row>
    <row r="8259" spans="1:16" x14ac:dyDescent="0.35">
      <c r="A8259" s="22">
        <v>8258</v>
      </c>
      <c r="B8259" s="21">
        <v>41670</v>
      </c>
      <c r="C8259" s="22" t="s">
        <v>57</v>
      </c>
      <c r="D8259" s="22" t="s">
        <v>61</v>
      </c>
      <c r="E8259" s="22" t="s">
        <v>40</v>
      </c>
      <c r="F8259" s="22">
        <v>736</v>
      </c>
      <c r="G8259" s="22">
        <v>90</v>
      </c>
      <c r="H8259" s="22">
        <v>33.28</v>
      </c>
      <c r="I8259" s="22">
        <v>26.95</v>
      </c>
      <c r="J8259" s="22" t="s">
        <v>60</v>
      </c>
      <c r="K8259" s="23">
        <v>439903.48</v>
      </c>
      <c r="L8259" s="23" t="s">
        <v>55</v>
      </c>
      <c r="M8259" s="23" t="s">
        <v>83</v>
      </c>
      <c r="N8259" s="27"/>
      <c r="O8259" s="23" t="s">
        <v>56</v>
      </c>
      <c r="P8259" t="str">
        <f t="shared" ref="P8259:P8322" si="129">"INSERT INTO @DataTable (Deal, AdvanceDate, PROV, DealPurpose, RateType, BEACON, LTV, TDS, GDS, InsuranceType, PrincipalBalance, OccupancyType, AccountStatus, Closed_Date, DelinquencyBucket) VALUES (" &amp; A8259 &amp; ", " &amp; "'" &amp; TEXT(B8259, "yyyy-mm-dd") &amp; "', '" &amp; C8259 &amp; "', '" &amp; D8259 &amp; "', '" &amp; E8259 &amp; "', " &amp; F8259 &amp; ", " &amp; G8259 &amp; ", " &amp; H8259 &amp; ", " &amp; I8259 &amp; ", '" &amp; J8259 &amp; "', " &amp; K8259 &amp; ", '" &amp; L8259 &amp; "', '" &amp; M8259 &amp; "', '" &amp;TEXT(N8259, "yyyy-mm-dd") &amp; "', '" &amp; O8259 &amp; "');"</f>
        <v>INSERT INTO @DataTable (Deal, AdvanceDate, PROV, DealPurpose, RateType, BEACON, LTV, TDS, GDS, InsuranceType, PrincipalBalance, OccupancyType, AccountStatus, Closed_Date, DelinquencyBucket) VALUES (8258, '2014-01-31', 'ON', 'Purchase', 'ARM', 736, 90, 33.28, 26.95, 'HiRatio', 439903.48, 'Owner-Occupied', 'Open', '1900-01-00', 'Current');</v>
      </c>
    </row>
    <row r="8260" spans="1:16" x14ac:dyDescent="0.35">
      <c r="A8260" s="19">
        <v>8259</v>
      </c>
      <c r="B8260" s="18">
        <v>42461</v>
      </c>
      <c r="C8260" s="19" t="s">
        <v>57</v>
      </c>
      <c r="D8260" s="19" t="s">
        <v>52</v>
      </c>
      <c r="E8260" s="19" t="s">
        <v>40</v>
      </c>
      <c r="F8260" s="19">
        <v>780</v>
      </c>
      <c r="G8260" s="19">
        <v>46.06</v>
      </c>
      <c r="H8260" s="19">
        <v>32.42</v>
      </c>
      <c r="I8260" s="19">
        <v>31.61</v>
      </c>
      <c r="J8260" s="19" t="s">
        <v>54</v>
      </c>
      <c r="K8260" s="20">
        <v>271718.98</v>
      </c>
      <c r="L8260" s="20" t="s">
        <v>55</v>
      </c>
      <c r="M8260" s="20" t="s">
        <v>83</v>
      </c>
      <c r="N8260" s="26"/>
      <c r="O8260" s="20" t="s">
        <v>56</v>
      </c>
      <c r="P8260" t="str">
        <f t="shared" si="129"/>
        <v>INSERT INTO @DataTable (Deal, AdvanceDate, PROV, DealPurpose, RateType, BEACON, LTV, TDS, GDS, InsuranceType, PrincipalBalance, OccupancyType, AccountStatus, Closed_Date, DelinquencyBucket) VALUES (8259, '2016-04-01', 'ON', 'Refinance External', 'ARM', 780, 46.06, 32.42, 31.61, 'Conv', 271718.98, 'Owner-Occupied', 'Open', '1900-01-00', 'Current');</v>
      </c>
    </row>
    <row r="8261" spans="1:16" x14ac:dyDescent="0.35">
      <c r="A8261" s="22">
        <v>8260</v>
      </c>
      <c r="B8261" s="21">
        <v>41866</v>
      </c>
      <c r="C8261" s="22" t="s">
        <v>58</v>
      </c>
      <c r="D8261" s="22" t="s">
        <v>61</v>
      </c>
      <c r="E8261" s="22" t="s">
        <v>53</v>
      </c>
      <c r="F8261" s="22">
        <v>667</v>
      </c>
      <c r="G8261" s="22">
        <v>95</v>
      </c>
      <c r="H8261" s="22">
        <v>38.32</v>
      </c>
      <c r="I8261" s="22">
        <v>22.87</v>
      </c>
      <c r="J8261" s="22" t="s">
        <v>60</v>
      </c>
      <c r="K8261" s="23">
        <v>329187.05</v>
      </c>
      <c r="L8261" s="23" t="s">
        <v>55</v>
      </c>
      <c r="M8261" s="23" t="s">
        <v>83</v>
      </c>
      <c r="N8261" s="27"/>
      <c r="O8261" s="23" t="s">
        <v>80</v>
      </c>
      <c r="P8261" t="str">
        <f t="shared" si="129"/>
        <v>INSERT INTO @DataTable (Deal, AdvanceDate, PROV, DealPurpose, RateType, BEACON, LTV, TDS, GDS, InsuranceType, PrincipalBalance, OccupancyType, AccountStatus, Closed_Date, DelinquencyBucket) VALUES (8260, '2014-08-15', 'BC', 'Purchase', 'Fixed', 667, 95, 38.32, 22.87, 'HiRatio', 329187.05, 'Owner-Occupied', 'Open', '1900-01-00', '30-59');</v>
      </c>
    </row>
    <row r="8262" spans="1:16" x14ac:dyDescent="0.35">
      <c r="A8262" s="19">
        <v>8261</v>
      </c>
      <c r="B8262" s="18">
        <v>41365</v>
      </c>
      <c r="C8262" s="19" t="s">
        <v>51</v>
      </c>
      <c r="D8262" s="19" t="s">
        <v>52</v>
      </c>
      <c r="E8262" s="19" t="s">
        <v>40</v>
      </c>
      <c r="F8262" s="19">
        <v>808</v>
      </c>
      <c r="G8262" s="19">
        <v>75</v>
      </c>
      <c r="H8262" s="19">
        <v>34.61</v>
      </c>
      <c r="I8262" s="19">
        <v>9.1300000000000008</v>
      </c>
      <c r="J8262" s="19" t="s">
        <v>54</v>
      </c>
      <c r="K8262" s="20">
        <v>0</v>
      </c>
      <c r="L8262" s="20" t="s">
        <v>62</v>
      </c>
      <c r="M8262" s="20" t="s">
        <v>84</v>
      </c>
      <c r="N8262" s="26">
        <v>41878</v>
      </c>
      <c r="O8262" s="20" t="s">
        <v>56</v>
      </c>
      <c r="P8262" t="str">
        <f t="shared" si="129"/>
        <v>INSERT INTO @DataTable (Deal, AdvanceDate, PROV, DealPurpose, RateType, BEACON, LTV, TDS, GDS, InsuranceType, PrincipalBalance, OccupancyType, AccountStatus, Closed_Date, DelinquencyBucket) VALUES (8261, '2013-04-01', 'AB', 'Refinance External', 'ARM', 808, 75, 34.61, 9.13, 'Conv', 0, 'Rental', 'Closed', '2014-08-27', 'Current');</v>
      </c>
    </row>
    <row r="8263" spans="1:16" x14ac:dyDescent="0.35">
      <c r="A8263" s="22">
        <v>8262</v>
      </c>
      <c r="B8263" s="21">
        <v>41578</v>
      </c>
      <c r="C8263" s="22" t="s">
        <v>51</v>
      </c>
      <c r="D8263" s="22" t="s">
        <v>61</v>
      </c>
      <c r="E8263" s="22" t="s">
        <v>53</v>
      </c>
      <c r="F8263" s="22">
        <v>732</v>
      </c>
      <c r="G8263" s="22">
        <v>95</v>
      </c>
      <c r="H8263" s="22">
        <v>37.729999999999997</v>
      </c>
      <c r="I8263" s="22">
        <v>14.7</v>
      </c>
      <c r="J8263" s="22" t="s">
        <v>60</v>
      </c>
      <c r="K8263" s="23">
        <v>0</v>
      </c>
      <c r="L8263" s="23" t="s">
        <v>55</v>
      </c>
      <c r="M8263" s="23" t="s">
        <v>84</v>
      </c>
      <c r="N8263" s="27">
        <v>42460</v>
      </c>
      <c r="O8263" s="23" t="s">
        <v>56</v>
      </c>
      <c r="P8263" t="str">
        <f t="shared" si="129"/>
        <v>INSERT INTO @DataTable (Deal, AdvanceDate, PROV, DealPurpose, RateType, BEACON, LTV, TDS, GDS, InsuranceType, PrincipalBalance, OccupancyType, AccountStatus, Closed_Date, DelinquencyBucket) VALUES (8262, '2013-10-31', 'AB', 'Purchase', 'Fixed', 732, 95, 37.73, 14.7, 'HiRatio', 0, 'Owner-Occupied', 'Closed', '2016-03-31', 'Current');</v>
      </c>
    </row>
    <row r="8264" spans="1:16" x14ac:dyDescent="0.35">
      <c r="A8264" s="19">
        <v>8263</v>
      </c>
      <c r="B8264" s="18">
        <v>42104</v>
      </c>
      <c r="C8264" s="19" t="s">
        <v>57</v>
      </c>
      <c r="D8264" s="19" t="s">
        <v>59</v>
      </c>
      <c r="E8264" s="19" t="s">
        <v>40</v>
      </c>
      <c r="F8264" s="19">
        <v>818</v>
      </c>
      <c r="G8264" s="19">
        <v>9.76</v>
      </c>
      <c r="H8264" s="19">
        <v>10.49</v>
      </c>
      <c r="I8264" s="19">
        <v>9.1999999999999993</v>
      </c>
      <c r="J8264" s="19" t="s">
        <v>54</v>
      </c>
      <c r="K8264" s="20">
        <v>34903.24</v>
      </c>
      <c r="L8264" s="20" t="s">
        <v>55</v>
      </c>
      <c r="M8264" s="20" t="s">
        <v>83</v>
      </c>
      <c r="N8264" s="26"/>
      <c r="O8264" s="20" t="s">
        <v>56</v>
      </c>
      <c r="P8264" t="str">
        <f t="shared" si="129"/>
        <v>INSERT INTO @DataTable (Deal, AdvanceDate, PROV, DealPurpose, RateType, BEACON, LTV, TDS, GDS, InsuranceType, PrincipalBalance, OccupancyType, AccountStatus, Closed_Date, DelinquencyBucket) VALUES (8263, '2015-04-10', 'ON', 'Transfer', 'ARM', 818, 9.76, 10.49, 9.2, 'Conv', 34903.24, 'Owner-Occupied', 'Open', '1900-01-00', 'Current');</v>
      </c>
    </row>
    <row r="8265" spans="1:16" x14ac:dyDescent="0.35">
      <c r="A8265" s="22">
        <v>8264</v>
      </c>
      <c r="B8265" s="21">
        <v>42394</v>
      </c>
      <c r="C8265" s="22" t="s">
        <v>57</v>
      </c>
      <c r="D8265" s="22" t="s">
        <v>61</v>
      </c>
      <c r="E8265" s="22" t="s">
        <v>40</v>
      </c>
      <c r="F8265" s="22">
        <v>681</v>
      </c>
      <c r="G8265" s="22">
        <v>95</v>
      </c>
      <c r="H8265" s="22">
        <v>32.549999999999997</v>
      </c>
      <c r="I8265" s="22">
        <v>13.9</v>
      </c>
      <c r="J8265" s="22" t="s">
        <v>60</v>
      </c>
      <c r="K8265" s="23">
        <v>294022.78999999998</v>
      </c>
      <c r="L8265" s="23" t="s">
        <v>55</v>
      </c>
      <c r="M8265" s="23" t="s">
        <v>83</v>
      </c>
      <c r="N8265" s="27"/>
      <c r="O8265" s="23" t="s">
        <v>56</v>
      </c>
      <c r="P8265" t="str">
        <f t="shared" si="129"/>
        <v>INSERT INTO @DataTable (Deal, AdvanceDate, PROV, DealPurpose, RateType, BEACON, LTV, TDS, GDS, InsuranceType, PrincipalBalance, OccupancyType, AccountStatus, Closed_Date, DelinquencyBucket) VALUES (8264, '2016-01-25', 'ON', 'Purchase', 'ARM', 681, 95, 32.55, 13.9, 'HiRatio', 294022.79, 'Owner-Occupied', 'Open', '1900-01-00', 'Current');</v>
      </c>
    </row>
    <row r="8266" spans="1:16" x14ac:dyDescent="0.35">
      <c r="A8266" s="19">
        <v>8265</v>
      </c>
      <c r="B8266" s="18">
        <v>41864</v>
      </c>
      <c r="C8266" s="19" t="s">
        <v>51</v>
      </c>
      <c r="D8266" s="19" t="s">
        <v>52</v>
      </c>
      <c r="E8266" s="19" t="s">
        <v>40</v>
      </c>
      <c r="F8266" s="19">
        <v>720</v>
      </c>
      <c r="G8266" s="19">
        <v>80</v>
      </c>
      <c r="H8266" s="19">
        <v>29.81</v>
      </c>
      <c r="I8266" s="19">
        <v>15.37</v>
      </c>
      <c r="J8266" s="19" t="s">
        <v>54</v>
      </c>
      <c r="K8266" s="20">
        <v>427711.08</v>
      </c>
      <c r="L8266" s="20" t="s">
        <v>55</v>
      </c>
      <c r="M8266" s="20" t="s">
        <v>83</v>
      </c>
      <c r="N8266" s="26"/>
      <c r="O8266" s="20" t="s">
        <v>56</v>
      </c>
      <c r="P8266" t="str">
        <f t="shared" si="129"/>
        <v>INSERT INTO @DataTable (Deal, AdvanceDate, PROV, DealPurpose, RateType, BEACON, LTV, TDS, GDS, InsuranceType, PrincipalBalance, OccupancyType, AccountStatus, Closed_Date, DelinquencyBucket) VALUES (8265, '2014-08-13', 'AB', 'Refinance External', 'ARM', 720, 80, 29.81, 15.37, 'Conv', 427711.08, 'Owner-Occupied', 'Open', '1900-01-00', 'Current');</v>
      </c>
    </row>
    <row r="8267" spans="1:16" x14ac:dyDescent="0.35">
      <c r="A8267" s="22">
        <v>8266</v>
      </c>
      <c r="B8267" s="21">
        <v>41487</v>
      </c>
      <c r="C8267" s="22" t="s">
        <v>51</v>
      </c>
      <c r="D8267" s="22" t="s">
        <v>61</v>
      </c>
      <c r="E8267" s="22" t="s">
        <v>53</v>
      </c>
      <c r="F8267" s="22">
        <v>777</v>
      </c>
      <c r="G8267" s="22">
        <v>95</v>
      </c>
      <c r="H8267" s="22">
        <v>24.36</v>
      </c>
      <c r="I8267" s="22">
        <v>23.69</v>
      </c>
      <c r="J8267" s="22" t="s">
        <v>60</v>
      </c>
      <c r="K8267" s="23">
        <v>148980.65</v>
      </c>
      <c r="L8267" s="23" t="s">
        <v>55</v>
      </c>
      <c r="M8267" s="23" t="s">
        <v>83</v>
      </c>
      <c r="N8267" s="27"/>
      <c r="O8267" s="23" t="s">
        <v>56</v>
      </c>
      <c r="P8267" t="str">
        <f t="shared" si="129"/>
        <v>INSERT INTO @DataTable (Deal, AdvanceDate, PROV, DealPurpose, RateType, BEACON, LTV, TDS, GDS, InsuranceType, PrincipalBalance, OccupancyType, AccountStatus, Closed_Date, DelinquencyBucket) VALUES (8266, '2013-08-01', 'AB', 'Purchase', 'Fixed', 777, 95, 24.36, 23.69, 'HiRatio', 148980.65, 'Owner-Occupied', 'Open', '1900-01-00', 'Current');</v>
      </c>
    </row>
    <row r="8268" spans="1:16" x14ac:dyDescent="0.35">
      <c r="A8268" s="19">
        <v>8267</v>
      </c>
      <c r="B8268" s="18">
        <v>41835</v>
      </c>
      <c r="C8268" s="19" t="s">
        <v>51</v>
      </c>
      <c r="D8268" s="19" t="s">
        <v>61</v>
      </c>
      <c r="E8268" s="19" t="s">
        <v>53</v>
      </c>
      <c r="F8268" s="19">
        <v>786</v>
      </c>
      <c r="G8268" s="19">
        <v>94.98</v>
      </c>
      <c r="H8268" s="19">
        <v>35.450000000000003</v>
      </c>
      <c r="I8268" s="19">
        <v>32.64</v>
      </c>
      <c r="J8268" s="19" t="s">
        <v>60</v>
      </c>
      <c r="K8268" s="20">
        <v>270188.92</v>
      </c>
      <c r="L8268" s="20" t="s">
        <v>55</v>
      </c>
      <c r="M8268" s="20" t="s">
        <v>83</v>
      </c>
      <c r="N8268" s="26"/>
      <c r="O8268" s="20" t="s">
        <v>56</v>
      </c>
      <c r="P8268" t="str">
        <f t="shared" si="129"/>
        <v>INSERT INTO @DataTable (Deal, AdvanceDate, PROV, DealPurpose, RateType, BEACON, LTV, TDS, GDS, InsuranceType, PrincipalBalance, OccupancyType, AccountStatus, Closed_Date, DelinquencyBucket) VALUES (8267, '2014-07-15', 'AB', 'Purchase', 'Fixed', 786, 94.98, 35.45, 32.64, 'HiRatio', 270188.92, 'Owner-Occupied', 'Open', '1900-01-00', 'Current');</v>
      </c>
    </row>
    <row r="8269" spans="1:16" x14ac:dyDescent="0.35">
      <c r="A8269" s="22">
        <v>8268</v>
      </c>
      <c r="B8269" s="21">
        <v>42536</v>
      </c>
      <c r="C8269" s="22" t="s">
        <v>51</v>
      </c>
      <c r="D8269" s="22" t="s">
        <v>64</v>
      </c>
      <c r="E8269" s="22" t="s">
        <v>53</v>
      </c>
      <c r="F8269" s="22">
        <v>724</v>
      </c>
      <c r="G8269" s="22">
        <v>95</v>
      </c>
      <c r="H8269" s="22">
        <v>42.92</v>
      </c>
      <c r="I8269" s="22">
        <v>20.38</v>
      </c>
      <c r="J8269" s="22" t="s">
        <v>60</v>
      </c>
      <c r="K8269" s="23">
        <v>362096.72</v>
      </c>
      <c r="L8269" s="23" t="s">
        <v>55</v>
      </c>
      <c r="M8269" s="23" t="s">
        <v>83</v>
      </c>
      <c r="N8269" s="27"/>
      <c r="O8269" s="23" t="s">
        <v>56</v>
      </c>
      <c r="P8269" t="str">
        <f t="shared" si="129"/>
        <v>INSERT INTO @DataTable (Deal, AdvanceDate, PROV, DealPurpose, RateType, BEACON, LTV, TDS, GDS, InsuranceType, PrincipalBalance, OccupancyType, AccountStatus, Closed_Date, DelinquencyBucket) VALUES (8268, '2016-06-15', 'AB', 'Purchase with Improvements', 'Fixed', 724, 95, 42.92, 20.38, 'HiRatio', 362096.72, 'Owner-Occupied', 'Open', '1900-01-00', 'Current');</v>
      </c>
    </row>
    <row r="8270" spans="1:16" x14ac:dyDescent="0.35">
      <c r="A8270" s="19">
        <v>8269</v>
      </c>
      <c r="B8270" s="18">
        <v>42111</v>
      </c>
      <c r="C8270" s="19" t="s">
        <v>57</v>
      </c>
      <c r="D8270" s="19" t="s">
        <v>61</v>
      </c>
      <c r="E8270" s="19" t="s">
        <v>40</v>
      </c>
      <c r="F8270" s="19">
        <v>705</v>
      </c>
      <c r="G8270" s="19">
        <v>95</v>
      </c>
      <c r="H8270" s="19">
        <v>32.42</v>
      </c>
      <c r="I8270" s="19">
        <v>21.27</v>
      </c>
      <c r="J8270" s="19" t="s">
        <v>60</v>
      </c>
      <c r="K8270" s="20">
        <v>398269.88</v>
      </c>
      <c r="L8270" s="20" t="s">
        <v>55</v>
      </c>
      <c r="M8270" s="20" t="s">
        <v>83</v>
      </c>
      <c r="N8270" s="26"/>
      <c r="O8270" s="20" t="s">
        <v>56</v>
      </c>
      <c r="P8270" t="str">
        <f t="shared" si="129"/>
        <v>INSERT INTO @DataTable (Deal, AdvanceDate, PROV, DealPurpose, RateType, BEACON, LTV, TDS, GDS, InsuranceType, PrincipalBalance, OccupancyType, AccountStatus, Closed_Date, DelinquencyBucket) VALUES (8269, '2015-04-17', 'ON', 'Purchase', 'ARM', 705, 95, 32.42, 21.27, 'HiRatio', 398269.88, 'Owner-Occupied', 'Open', '1900-01-00', 'Current');</v>
      </c>
    </row>
    <row r="8271" spans="1:16" x14ac:dyDescent="0.35">
      <c r="A8271" s="22">
        <v>8270</v>
      </c>
      <c r="B8271" s="21">
        <v>41551</v>
      </c>
      <c r="C8271" s="22" t="s">
        <v>58</v>
      </c>
      <c r="D8271" s="22" t="s">
        <v>52</v>
      </c>
      <c r="E8271" s="22" t="s">
        <v>40</v>
      </c>
      <c r="F8271" s="22">
        <v>766</v>
      </c>
      <c r="G8271" s="22">
        <v>80</v>
      </c>
      <c r="H8271" s="22">
        <v>29.22</v>
      </c>
      <c r="I8271" s="22">
        <v>27.96</v>
      </c>
      <c r="J8271" s="22" t="s">
        <v>54</v>
      </c>
      <c r="K8271" s="23">
        <v>266652.25</v>
      </c>
      <c r="L8271" s="23" t="s">
        <v>55</v>
      </c>
      <c r="M8271" s="23" t="s">
        <v>83</v>
      </c>
      <c r="N8271" s="27"/>
      <c r="O8271" s="23" t="s">
        <v>56</v>
      </c>
      <c r="P8271" t="str">
        <f t="shared" si="129"/>
        <v>INSERT INTO @DataTable (Deal, AdvanceDate, PROV, DealPurpose, RateType, BEACON, LTV, TDS, GDS, InsuranceType, PrincipalBalance, OccupancyType, AccountStatus, Closed_Date, DelinquencyBucket) VALUES (8270, '2013-10-04', 'BC', 'Refinance External', 'ARM', 766, 80, 29.22, 27.96, 'Conv', 266652.25, 'Owner-Occupied', 'Open', '1900-01-00', 'Current');</v>
      </c>
    </row>
    <row r="8272" spans="1:16" x14ac:dyDescent="0.35">
      <c r="A8272" s="19">
        <v>8271</v>
      </c>
      <c r="B8272" s="18">
        <v>42705</v>
      </c>
      <c r="C8272" s="19" t="s">
        <v>51</v>
      </c>
      <c r="D8272" s="19" t="s">
        <v>61</v>
      </c>
      <c r="E8272" s="19" t="s">
        <v>53</v>
      </c>
      <c r="F8272" s="19">
        <v>697</v>
      </c>
      <c r="G8272" s="19">
        <v>95</v>
      </c>
      <c r="H8272" s="19">
        <v>35.64</v>
      </c>
      <c r="I8272" s="19">
        <v>25.04</v>
      </c>
      <c r="J8272" s="19" t="s">
        <v>60</v>
      </c>
      <c r="K8272" s="20">
        <v>297945.34999999998</v>
      </c>
      <c r="L8272" s="20" t="s">
        <v>55</v>
      </c>
      <c r="M8272" s="20" t="s">
        <v>83</v>
      </c>
      <c r="N8272" s="26"/>
      <c r="O8272" s="20" t="s">
        <v>56</v>
      </c>
      <c r="P8272" t="str">
        <f t="shared" si="129"/>
        <v>INSERT INTO @DataTable (Deal, AdvanceDate, PROV, DealPurpose, RateType, BEACON, LTV, TDS, GDS, InsuranceType, PrincipalBalance, OccupancyType, AccountStatus, Closed_Date, DelinquencyBucket) VALUES (8271, '2016-12-01', 'AB', 'Purchase', 'Fixed', 697, 95, 35.64, 25.04, 'HiRatio', 297945.35, 'Owner-Occupied', 'Open', '1900-01-00', 'Current');</v>
      </c>
    </row>
    <row r="8273" spans="1:16" x14ac:dyDescent="0.35">
      <c r="A8273" s="22">
        <v>8272</v>
      </c>
      <c r="B8273" s="21">
        <v>41773</v>
      </c>
      <c r="C8273" s="22" t="s">
        <v>70</v>
      </c>
      <c r="D8273" s="22" t="s">
        <v>61</v>
      </c>
      <c r="E8273" s="22" t="s">
        <v>40</v>
      </c>
      <c r="F8273" s="22">
        <v>666</v>
      </c>
      <c r="G8273" s="22">
        <v>95</v>
      </c>
      <c r="H8273" s="22">
        <v>33.32</v>
      </c>
      <c r="I8273" s="22">
        <v>19.829999999999998</v>
      </c>
      <c r="J8273" s="22" t="s">
        <v>60</v>
      </c>
      <c r="K8273" s="23">
        <v>217799.35</v>
      </c>
      <c r="L8273" s="23" t="s">
        <v>55</v>
      </c>
      <c r="M8273" s="23" t="s">
        <v>83</v>
      </c>
      <c r="N8273" s="27"/>
      <c r="O8273" s="23" t="s">
        <v>56</v>
      </c>
      <c r="P8273" t="str">
        <f t="shared" si="129"/>
        <v>INSERT INTO @DataTable (Deal, AdvanceDate, PROV, DealPurpose, RateType, BEACON, LTV, TDS, GDS, InsuranceType, PrincipalBalance, OccupancyType, AccountStatus, Closed_Date, DelinquencyBucket) VALUES (8272, '2014-05-14', 'NB', 'Purchase', 'ARM', 666, 95, 33.32, 19.83, 'HiRatio', 217799.35, 'Owner-Occupied', 'Open', '1900-01-00', 'Current');</v>
      </c>
    </row>
    <row r="8274" spans="1:16" x14ac:dyDescent="0.35">
      <c r="A8274" s="19">
        <v>8273</v>
      </c>
      <c r="B8274" s="18">
        <v>42584</v>
      </c>
      <c r="C8274" s="19" t="s">
        <v>58</v>
      </c>
      <c r="D8274" s="19" t="s">
        <v>52</v>
      </c>
      <c r="E8274" s="19" t="s">
        <v>53</v>
      </c>
      <c r="F8274" s="19">
        <v>729</v>
      </c>
      <c r="G8274" s="19">
        <v>63.14</v>
      </c>
      <c r="H8274" s="19">
        <v>42.57</v>
      </c>
      <c r="I8274" s="19">
        <v>25.88</v>
      </c>
      <c r="J8274" s="19" t="s">
        <v>54</v>
      </c>
      <c r="K8274" s="20">
        <v>435790.5</v>
      </c>
      <c r="L8274" s="20" t="s">
        <v>55</v>
      </c>
      <c r="M8274" s="20" t="s">
        <v>83</v>
      </c>
      <c r="N8274" s="26"/>
      <c r="O8274" s="20" t="s">
        <v>56</v>
      </c>
      <c r="P8274" t="str">
        <f t="shared" si="129"/>
        <v>INSERT INTO @DataTable (Deal, AdvanceDate, PROV, DealPurpose, RateType, BEACON, LTV, TDS, GDS, InsuranceType, PrincipalBalance, OccupancyType, AccountStatus, Closed_Date, DelinquencyBucket) VALUES (8273, '2016-08-02', 'BC', 'Refinance External', 'Fixed', 729, 63.14, 42.57, 25.88, 'Conv', 435790.5, 'Owner-Occupied', 'Open', '1900-01-00', 'Current');</v>
      </c>
    </row>
    <row r="8275" spans="1:16" x14ac:dyDescent="0.35">
      <c r="A8275" s="22">
        <v>8274</v>
      </c>
      <c r="B8275" s="21">
        <v>41865</v>
      </c>
      <c r="C8275" s="22" t="s">
        <v>51</v>
      </c>
      <c r="D8275" s="22" t="s">
        <v>61</v>
      </c>
      <c r="E8275" s="22" t="s">
        <v>40</v>
      </c>
      <c r="F8275" s="22">
        <v>750</v>
      </c>
      <c r="G8275" s="22">
        <v>94.42</v>
      </c>
      <c r="H8275" s="22">
        <v>36.04</v>
      </c>
      <c r="I8275" s="22">
        <v>27.57</v>
      </c>
      <c r="J8275" s="22" t="s">
        <v>60</v>
      </c>
      <c r="K8275" s="23">
        <v>182350.25</v>
      </c>
      <c r="L8275" s="23" t="s">
        <v>55</v>
      </c>
      <c r="M8275" s="23" t="s">
        <v>83</v>
      </c>
      <c r="N8275" s="27"/>
      <c r="O8275" s="23" t="s">
        <v>56</v>
      </c>
      <c r="P8275" t="str">
        <f t="shared" si="129"/>
        <v>INSERT INTO @DataTable (Deal, AdvanceDate, PROV, DealPurpose, RateType, BEACON, LTV, TDS, GDS, InsuranceType, PrincipalBalance, OccupancyType, AccountStatus, Closed_Date, DelinquencyBucket) VALUES (8274, '2014-08-14', 'AB', 'Purchase', 'ARM', 750, 94.42, 36.04, 27.57, 'HiRatio', 182350.25, 'Owner-Occupied', 'Open', '1900-01-00', 'Current');</v>
      </c>
    </row>
    <row r="8276" spans="1:16" x14ac:dyDescent="0.35">
      <c r="A8276" s="19">
        <v>8275</v>
      </c>
      <c r="B8276" s="18">
        <v>41880</v>
      </c>
      <c r="C8276" s="19" t="s">
        <v>57</v>
      </c>
      <c r="D8276" s="19" t="s">
        <v>61</v>
      </c>
      <c r="E8276" s="19" t="s">
        <v>40</v>
      </c>
      <c r="F8276" s="19">
        <v>761</v>
      </c>
      <c r="G8276" s="19">
        <v>79.09</v>
      </c>
      <c r="H8276" s="19">
        <v>36.119999999999997</v>
      </c>
      <c r="I8276" s="19">
        <v>27.25</v>
      </c>
      <c r="J8276" s="19" t="s">
        <v>54</v>
      </c>
      <c r="K8276" s="20">
        <v>405092.15</v>
      </c>
      <c r="L8276" s="20" t="s">
        <v>55</v>
      </c>
      <c r="M8276" s="20" t="s">
        <v>83</v>
      </c>
      <c r="N8276" s="26"/>
      <c r="O8276" s="20" t="s">
        <v>56</v>
      </c>
      <c r="P8276" t="str">
        <f t="shared" si="129"/>
        <v>INSERT INTO @DataTable (Deal, AdvanceDate, PROV, DealPurpose, RateType, BEACON, LTV, TDS, GDS, InsuranceType, PrincipalBalance, OccupancyType, AccountStatus, Closed_Date, DelinquencyBucket) VALUES (8275, '2014-08-29', 'ON', 'Purchase', 'ARM', 761, 79.09, 36.12, 27.25, 'Conv', 405092.15, 'Owner-Occupied', 'Open', '1900-01-00', 'Current');</v>
      </c>
    </row>
    <row r="8277" spans="1:16" x14ac:dyDescent="0.35">
      <c r="A8277" s="22">
        <v>8276</v>
      </c>
      <c r="B8277" s="21">
        <v>41457</v>
      </c>
      <c r="C8277" s="22" t="s">
        <v>57</v>
      </c>
      <c r="D8277" s="22" t="s">
        <v>52</v>
      </c>
      <c r="E8277" s="22" t="s">
        <v>40</v>
      </c>
      <c r="F8277" s="22">
        <v>627</v>
      </c>
      <c r="G8277" s="22">
        <v>65</v>
      </c>
      <c r="H8277" s="22">
        <v>28.94</v>
      </c>
      <c r="I8277" s="22">
        <v>15.45</v>
      </c>
      <c r="J8277" s="22" t="s">
        <v>54</v>
      </c>
      <c r="K8277" s="23">
        <v>227578.29</v>
      </c>
      <c r="L8277" s="23" t="s">
        <v>62</v>
      </c>
      <c r="M8277" s="23" t="s">
        <v>83</v>
      </c>
      <c r="N8277" s="27"/>
      <c r="O8277" s="23" t="s">
        <v>56</v>
      </c>
      <c r="P8277" t="str">
        <f t="shared" si="129"/>
        <v>INSERT INTO @DataTable (Deal, AdvanceDate, PROV, DealPurpose, RateType, BEACON, LTV, TDS, GDS, InsuranceType, PrincipalBalance, OccupancyType, AccountStatus, Closed_Date, DelinquencyBucket) VALUES (8276, '2013-07-02', 'ON', 'Refinance External', 'ARM', 627, 65, 28.94, 15.45, 'Conv', 227578.29, 'Rental', 'Open', '1900-01-00', 'Current');</v>
      </c>
    </row>
    <row r="8278" spans="1:16" x14ac:dyDescent="0.35">
      <c r="A8278" s="19">
        <v>8277</v>
      </c>
      <c r="B8278" s="18">
        <v>41912</v>
      </c>
      <c r="C8278" s="19" t="s">
        <v>58</v>
      </c>
      <c r="D8278" s="19" t="s">
        <v>61</v>
      </c>
      <c r="E8278" s="19" t="s">
        <v>40</v>
      </c>
      <c r="F8278" s="19">
        <v>696</v>
      </c>
      <c r="G8278" s="19">
        <v>90</v>
      </c>
      <c r="H8278" s="19">
        <v>32.99</v>
      </c>
      <c r="I8278" s="19">
        <v>26.02</v>
      </c>
      <c r="J8278" s="19" t="s">
        <v>60</v>
      </c>
      <c r="K8278" s="20">
        <v>426432.24</v>
      </c>
      <c r="L8278" s="20" t="s">
        <v>55</v>
      </c>
      <c r="M8278" s="20" t="s">
        <v>83</v>
      </c>
      <c r="N8278" s="26"/>
      <c r="O8278" s="20" t="s">
        <v>56</v>
      </c>
      <c r="P8278" t="str">
        <f t="shared" si="129"/>
        <v>INSERT INTO @DataTable (Deal, AdvanceDate, PROV, DealPurpose, RateType, BEACON, LTV, TDS, GDS, InsuranceType, PrincipalBalance, OccupancyType, AccountStatus, Closed_Date, DelinquencyBucket) VALUES (8277, '2014-09-30', 'BC', 'Purchase', 'ARM', 696, 90, 32.99, 26.02, 'HiRatio', 426432.24, 'Owner-Occupied', 'Open', '1900-01-00', 'Current');</v>
      </c>
    </row>
    <row r="8279" spans="1:16" x14ac:dyDescent="0.35">
      <c r="A8279" s="22">
        <v>8278</v>
      </c>
      <c r="B8279" s="21">
        <v>41674</v>
      </c>
      <c r="C8279" s="22" t="s">
        <v>63</v>
      </c>
      <c r="D8279" s="22" t="s">
        <v>61</v>
      </c>
      <c r="E8279" s="22" t="s">
        <v>53</v>
      </c>
      <c r="F8279" s="22">
        <v>658</v>
      </c>
      <c r="G8279" s="22">
        <v>93.85</v>
      </c>
      <c r="H8279" s="22">
        <v>40.6</v>
      </c>
      <c r="I8279" s="22">
        <v>24.23</v>
      </c>
      <c r="J8279" s="22" t="s">
        <v>60</v>
      </c>
      <c r="K8279" s="23">
        <v>288857.84000000003</v>
      </c>
      <c r="L8279" s="23" t="s">
        <v>55</v>
      </c>
      <c r="M8279" s="23" t="s">
        <v>83</v>
      </c>
      <c r="N8279" s="27"/>
      <c r="O8279" s="23" t="s">
        <v>56</v>
      </c>
      <c r="P8279" t="str">
        <f t="shared" si="129"/>
        <v>INSERT INTO @DataTable (Deal, AdvanceDate, PROV, DealPurpose, RateType, BEACON, LTV, TDS, GDS, InsuranceType, PrincipalBalance, OccupancyType, AccountStatus, Closed_Date, DelinquencyBucket) VALUES (8278, '2014-02-04', 'SK', 'Purchase', 'Fixed', 658, 93.85, 40.6, 24.23, 'HiRatio', 288857.84, 'Owner-Occupied', 'Open', '1900-01-00', 'Current');</v>
      </c>
    </row>
    <row r="8280" spans="1:16" x14ac:dyDescent="0.35">
      <c r="A8280" s="19">
        <v>8279</v>
      </c>
      <c r="B8280" s="18">
        <v>42151</v>
      </c>
      <c r="C8280" s="19" t="s">
        <v>58</v>
      </c>
      <c r="D8280" s="19" t="s">
        <v>61</v>
      </c>
      <c r="E8280" s="19" t="s">
        <v>53</v>
      </c>
      <c r="F8280" s="19">
        <v>789</v>
      </c>
      <c r="G8280" s="19">
        <v>68.83</v>
      </c>
      <c r="H8280" s="19">
        <v>33.520000000000003</v>
      </c>
      <c r="I8280" s="19">
        <v>33.21</v>
      </c>
      <c r="J8280" s="19" t="s">
        <v>54</v>
      </c>
      <c r="K8280" s="20">
        <v>274927.40000000002</v>
      </c>
      <c r="L8280" s="20" t="s">
        <v>55</v>
      </c>
      <c r="M8280" s="20" t="s">
        <v>83</v>
      </c>
      <c r="N8280" s="26"/>
      <c r="O8280" s="20" t="s">
        <v>56</v>
      </c>
      <c r="P8280" t="str">
        <f t="shared" si="129"/>
        <v>INSERT INTO @DataTable (Deal, AdvanceDate, PROV, DealPurpose, RateType, BEACON, LTV, TDS, GDS, InsuranceType, PrincipalBalance, OccupancyType, AccountStatus, Closed_Date, DelinquencyBucket) VALUES (8279, '2015-05-27', 'BC', 'Purchase', 'Fixed', 789, 68.83, 33.52, 33.21, 'Conv', 274927.4, 'Owner-Occupied', 'Open', '1900-01-00', 'Current');</v>
      </c>
    </row>
    <row r="8281" spans="1:16" x14ac:dyDescent="0.35">
      <c r="A8281" s="22">
        <v>8280</v>
      </c>
      <c r="B8281" s="21">
        <v>41606</v>
      </c>
      <c r="C8281" s="22" t="s">
        <v>57</v>
      </c>
      <c r="D8281" s="22" t="s">
        <v>61</v>
      </c>
      <c r="E8281" s="22" t="s">
        <v>53</v>
      </c>
      <c r="F8281" s="22">
        <v>678</v>
      </c>
      <c r="G8281" s="22">
        <v>95</v>
      </c>
      <c r="H8281" s="22">
        <v>38.75</v>
      </c>
      <c r="I8281" s="22">
        <v>28.21</v>
      </c>
      <c r="J8281" s="22" t="s">
        <v>60</v>
      </c>
      <c r="K8281" s="23">
        <v>193628.79</v>
      </c>
      <c r="L8281" s="23" t="s">
        <v>55</v>
      </c>
      <c r="M8281" s="23" t="s">
        <v>83</v>
      </c>
      <c r="N8281" s="27"/>
      <c r="O8281" s="23" t="s">
        <v>56</v>
      </c>
      <c r="P8281" t="str">
        <f t="shared" si="129"/>
        <v>INSERT INTO @DataTable (Deal, AdvanceDate, PROV, DealPurpose, RateType, BEACON, LTV, TDS, GDS, InsuranceType, PrincipalBalance, OccupancyType, AccountStatus, Closed_Date, DelinquencyBucket) VALUES (8280, '2013-11-28', 'ON', 'Purchase', 'Fixed', 678, 95, 38.75, 28.21, 'HiRatio', 193628.79, 'Owner-Occupied', 'Open', '1900-01-00', 'Current');</v>
      </c>
    </row>
    <row r="8282" spans="1:16" x14ac:dyDescent="0.35">
      <c r="A8282" s="19">
        <v>8281</v>
      </c>
      <c r="B8282" s="18">
        <v>40976</v>
      </c>
      <c r="C8282" s="19" t="s">
        <v>57</v>
      </c>
      <c r="D8282" s="19" t="s">
        <v>52</v>
      </c>
      <c r="E8282" s="19" t="s">
        <v>53</v>
      </c>
      <c r="F8282" s="19">
        <v>601</v>
      </c>
      <c r="G8282" s="19">
        <v>80</v>
      </c>
      <c r="H8282" s="19">
        <v>34.619999999999997</v>
      </c>
      <c r="I8282" s="19">
        <v>22.28</v>
      </c>
      <c r="J8282" s="19" t="s">
        <v>54</v>
      </c>
      <c r="K8282" s="20">
        <v>314001.43</v>
      </c>
      <c r="L8282" s="20" t="s">
        <v>55</v>
      </c>
      <c r="M8282" s="20" t="s">
        <v>83</v>
      </c>
      <c r="N8282" s="26"/>
      <c r="O8282" s="20" t="s">
        <v>56</v>
      </c>
      <c r="P8282" t="str">
        <f t="shared" si="129"/>
        <v>INSERT INTO @DataTable (Deal, AdvanceDate, PROV, DealPurpose, RateType, BEACON, LTV, TDS, GDS, InsuranceType, PrincipalBalance, OccupancyType, AccountStatus, Closed_Date, DelinquencyBucket) VALUES (8281, '2012-03-08', 'ON', 'Refinance External', 'Fixed', 601, 80, 34.62, 22.28, 'Conv', 314001.43, 'Owner-Occupied', 'Open', '1900-01-00', 'Current');</v>
      </c>
    </row>
    <row r="8283" spans="1:16" x14ac:dyDescent="0.35">
      <c r="A8283" s="22">
        <v>8282</v>
      </c>
      <c r="B8283" s="21">
        <v>42124</v>
      </c>
      <c r="C8283" s="22" t="s">
        <v>57</v>
      </c>
      <c r="D8283" s="22" t="s">
        <v>61</v>
      </c>
      <c r="E8283" s="22" t="s">
        <v>53</v>
      </c>
      <c r="F8283" s="22">
        <v>783</v>
      </c>
      <c r="G8283" s="22">
        <v>94.93</v>
      </c>
      <c r="H8283" s="22">
        <v>24.84</v>
      </c>
      <c r="I8283" s="22">
        <v>24.32</v>
      </c>
      <c r="J8283" s="22" t="s">
        <v>60</v>
      </c>
      <c r="K8283" s="23">
        <v>549826.09</v>
      </c>
      <c r="L8283" s="23" t="s">
        <v>55</v>
      </c>
      <c r="M8283" s="23" t="s">
        <v>83</v>
      </c>
      <c r="N8283" s="27"/>
      <c r="O8283" s="23" t="s">
        <v>56</v>
      </c>
      <c r="P8283" t="str">
        <f t="shared" si="129"/>
        <v>INSERT INTO @DataTable (Deal, AdvanceDate, PROV, DealPurpose, RateType, BEACON, LTV, TDS, GDS, InsuranceType, PrincipalBalance, OccupancyType, AccountStatus, Closed_Date, DelinquencyBucket) VALUES (8282, '2015-04-30', 'ON', 'Purchase', 'Fixed', 783, 94.93, 24.84, 24.32, 'HiRatio', 549826.09, 'Owner-Occupied', 'Open', '1900-01-00', 'Current');</v>
      </c>
    </row>
    <row r="8284" spans="1:16" x14ac:dyDescent="0.35">
      <c r="A8284" s="19">
        <v>8283</v>
      </c>
      <c r="B8284" s="18">
        <v>40954</v>
      </c>
      <c r="C8284" s="19" t="s">
        <v>57</v>
      </c>
      <c r="D8284" s="19" t="s">
        <v>61</v>
      </c>
      <c r="E8284" s="19" t="s">
        <v>53</v>
      </c>
      <c r="F8284" s="19">
        <v>716</v>
      </c>
      <c r="G8284" s="19">
        <v>95</v>
      </c>
      <c r="H8284" s="19">
        <v>30.86</v>
      </c>
      <c r="I8284" s="19">
        <v>18.489999999999998</v>
      </c>
      <c r="J8284" s="19" t="s">
        <v>60</v>
      </c>
      <c r="K8284" s="20">
        <v>220826.54</v>
      </c>
      <c r="L8284" s="20" t="s">
        <v>55</v>
      </c>
      <c r="M8284" s="20" t="s">
        <v>83</v>
      </c>
      <c r="N8284" s="26"/>
      <c r="O8284" s="20" t="s">
        <v>56</v>
      </c>
      <c r="P8284" t="str">
        <f t="shared" si="129"/>
        <v>INSERT INTO @DataTable (Deal, AdvanceDate, PROV, DealPurpose, RateType, BEACON, LTV, TDS, GDS, InsuranceType, PrincipalBalance, OccupancyType, AccountStatus, Closed_Date, DelinquencyBucket) VALUES (8283, '2012-02-15', 'ON', 'Purchase', 'Fixed', 716, 95, 30.86, 18.49, 'HiRatio', 220826.54, 'Owner-Occupied', 'Open', '1900-01-00', 'Current');</v>
      </c>
    </row>
    <row r="8285" spans="1:16" x14ac:dyDescent="0.35">
      <c r="A8285" s="22">
        <v>8284</v>
      </c>
      <c r="B8285" s="21">
        <v>41836</v>
      </c>
      <c r="C8285" s="22" t="s">
        <v>57</v>
      </c>
      <c r="D8285" s="22" t="s">
        <v>61</v>
      </c>
      <c r="E8285" s="22" t="s">
        <v>53</v>
      </c>
      <c r="F8285" s="22">
        <v>673</v>
      </c>
      <c r="G8285" s="22">
        <v>95</v>
      </c>
      <c r="H8285" s="22">
        <v>40.76</v>
      </c>
      <c r="I8285" s="22">
        <v>12.38</v>
      </c>
      <c r="J8285" s="22" t="s">
        <v>60</v>
      </c>
      <c r="K8285" s="23">
        <v>198709.88</v>
      </c>
      <c r="L8285" s="23" t="s">
        <v>55</v>
      </c>
      <c r="M8285" s="23" t="s">
        <v>83</v>
      </c>
      <c r="N8285" s="27"/>
      <c r="O8285" s="23" t="s">
        <v>56</v>
      </c>
      <c r="P8285" t="str">
        <f t="shared" si="129"/>
        <v>INSERT INTO @DataTable (Deal, AdvanceDate, PROV, DealPurpose, RateType, BEACON, LTV, TDS, GDS, InsuranceType, PrincipalBalance, OccupancyType, AccountStatus, Closed_Date, DelinquencyBucket) VALUES (8284, '2014-07-16', 'ON', 'Purchase', 'Fixed', 673, 95, 40.76, 12.38, 'HiRatio', 198709.88, 'Owner-Occupied', 'Open', '1900-01-00', 'Current');</v>
      </c>
    </row>
    <row r="8286" spans="1:16" x14ac:dyDescent="0.35">
      <c r="A8286" s="19">
        <v>8285</v>
      </c>
      <c r="B8286" s="18">
        <v>41607</v>
      </c>
      <c r="C8286" s="19" t="s">
        <v>63</v>
      </c>
      <c r="D8286" s="19" t="s">
        <v>61</v>
      </c>
      <c r="E8286" s="19" t="s">
        <v>40</v>
      </c>
      <c r="F8286" s="19">
        <v>730</v>
      </c>
      <c r="G8286" s="19">
        <v>90</v>
      </c>
      <c r="H8286" s="19">
        <v>30.36</v>
      </c>
      <c r="I8286" s="19">
        <v>30.36</v>
      </c>
      <c r="J8286" s="19" t="s">
        <v>60</v>
      </c>
      <c r="K8286" s="20">
        <v>257357.17</v>
      </c>
      <c r="L8286" s="20" t="s">
        <v>55</v>
      </c>
      <c r="M8286" s="20" t="s">
        <v>83</v>
      </c>
      <c r="N8286" s="26"/>
      <c r="O8286" s="20" t="s">
        <v>56</v>
      </c>
      <c r="P8286" t="str">
        <f t="shared" si="129"/>
        <v>INSERT INTO @DataTable (Deal, AdvanceDate, PROV, DealPurpose, RateType, BEACON, LTV, TDS, GDS, InsuranceType, PrincipalBalance, OccupancyType, AccountStatus, Closed_Date, DelinquencyBucket) VALUES (8285, '2013-11-29', 'SK', 'Purchase', 'ARM', 730, 90, 30.36, 30.36, 'HiRatio', 257357.17, 'Owner-Occupied', 'Open', '1900-01-00', 'Current');</v>
      </c>
    </row>
    <row r="8287" spans="1:16" x14ac:dyDescent="0.35">
      <c r="A8287" s="22">
        <v>8286</v>
      </c>
      <c r="B8287" s="21">
        <v>41934</v>
      </c>
      <c r="C8287" s="22" t="s">
        <v>57</v>
      </c>
      <c r="D8287" s="22" t="s">
        <v>61</v>
      </c>
      <c r="E8287" s="22" t="s">
        <v>53</v>
      </c>
      <c r="F8287" s="22">
        <v>728</v>
      </c>
      <c r="G8287" s="22">
        <v>80</v>
      </c>
      <c r="H8287" s="22">
        <v>38.69</v>
      </c>
      <c r="I8287" s="22">
        <v>36.57</v>
      </c>
      <c r="J8287" s="22" t="s">
        <v>54</v>
      </c>
      <c r="K8287" s="23">
        <v>524850.05000000005</v>
      </c>
      <c r="L8287" s="23" t="s">
        <v>55</v>
      </c>
      <c r="M8287" s="23" t="s">
        <v>83</v>
      </c>
      <c r="N8287" s="27"/>
      <c r="O8287" s="23" t="s">
        <v>56</v>
      </c>
      <c r="P8287" t="str">
        <f t="shared" si="129"/>
        <v>INSERT INTO @DataTable (Deal, AdvanceDate, PROV, DealPurpose, RateType, BEACON, LTV, TDS, GDS, InsuranceType, PrincipalBalance, OccupancyType, AccountStatus, Closed_Date, DelinquencyBucket) VALUES (8286, '2014-10-22', 'ON', 'Purchase', 'Fixed', 728, 80, 38.69, 36.57, 'Conv', 524850.05, 'Owner-Occupied', 'Open', '1900-01-00', 'Current');</v>
      </c>
    </row>
    <row r="8288" spans="1:16" x14ac:dyDescent="0.35">
      <c r="A8288" s="19">
        <v>8287</v>
      </c>
      <c r="B8288" s="18">
        <v>40982</v>
      </c>
      <c r="C8288" s="19" t="s">
        <v>57</v>
      </c>
      <c r="D8288" s="19" t="s">
        <v>61</v>
      </c>
      <c r="E8288" s="19" t="s">
        <v>53</v>
      </c>
      <c r="F8288" s="19">
        <v>776</v>
      </c>
      <c r="G8288" s="19">
        <v>95</v>
      </c>
      <c r="H8288" s="19">
        <v>43.65</v>
      </c>
      <c r="I8288" s="19">
        <v>36.96</v>
      </c>
      <c r="J8288" s="19" t="s">
        <v>60</v>
      </c>
      <c r="K8288" s="20">
        <v>0</v>
      </c>
      <c r="L8288" s="20" t="s">
        <v>55</v>
      </c>
      <c r="M8288" s="20" t="s">
        <v>84</v>
      </c>
      <c r="N8288" s="26">
        <v>42682</v>
      </c>
      <c r="O8288" s="20" t="s">
        <v>56</v>
      </c>
      <c r="P8288" t="str">
        <f t="shared" si="129"/>
        <v>INSERT INTO @DataTable (Deal, AdvanceDate, PROV, DealPurpose, RateType, BEACON, LTV, TDS, GDS, InsuranceType, PrincipalBalance, OccupancyType, AccountStatus, Closed_Date, DelinquencyBucket) VALUES (8287, '2012-03-14', 'ON', 'Purchase', 'Fixed', 776, 95, 43.65, 36.96, 'HiRatio', 0, 'Owner-Occupied', 'Closed', '2016-11-08', 'Current');</v>
      </c>
    </row>
    <row r="8289" spans="1:16" x14ac:dyDescent="0.35">
      <c r="A8289" s="22">
        <v>8288</v>
      </c>
      <c r="B8289" s="21">
        <v>41593</v>
      </c>
      <c r="C8289" s="22" t="s">
        <v>57</v>
      </c>
      <c r="D8289" s="22" t="s">
        <v>61</v>
      </c>
      <c r="E8289" s="22" t="s">
        <v>40</v>
      </c>
      <c r="F8289" s="22">
        <v>682</v>
      </c>
      <c r="G8289" s="22">
        <v>95</v>
      </c>
      <c r="H8289" s="22">
        <v>37.28</v>
      </c>
      <c r="I8289" s="22">
        <v>21.25</v>
      </c>
      <c r="J8289" s="22" t="s">
        <v>60</v>
      </c>
      <c r="K8289" s="23">
        <v>307748.28999999998</v>
      </c>
      <c r="L8289" s="23" t="s">
        <v>55</v>
      </c>
      <c r="M8289" s="23" t="s">
        <v>83</v>
      </c>
      <c r="N8289" s="27"/>
      <c r="O8289" s="23" t="s">
        <v>56</v>
      </c>
      <c r="P8289" t="str">
        <f t="shared" si="129"/>
        <v>INSERT INTO @DataTable (Deal, AdvanceDate, PROV, DealPurpose, RateType, BEACON, LTV, TDS, GDS, InsuranceType, PrincipalBalance, OccupancyType, AccountStatus, Closed_Date, DelinquencyBucket) VALUES (8288, '2013-11-15', 'ON', 'Purchase', 'ARM', 682, 95, 37.28, 21.25, 'HiRatio', 307748.29, 'Owner-Occupied', 'Open', '1900-01-00', 'Current');</v>
      </c>
    </row>
    <row r="8290" spans="1:16" x14ac:dyDescent="0.35">
      <c r="A8290" s="19">
        <v>8289</v>
      </c>
      <c r="B8290" s="18">
        <v>41593</v>
      </c>
      <c r="C8290" s="19" t="s">
        <v>51</v>
      </c>
      <c r="D8290" s="19" t="s">
        <v>61</v>
      </c>
      <c r="E8290" s="19" t="s">
        <v>40</v>
      </c>
      <c r="F8290" s="19">
        <v>793</v>
      </c>
      <c r="G8290" s="19">
        <v>95</v>
      </c>
      <c r="H8290" s="19">
        <v>37.15</v>
      </c>
      <c r="I8290" s="19">
        <v>12.77</v>
      </c>
      <c r="J8290" s="19" t="s">
        <v>60</v>
      </c>
      <c r="K8290" s="20">
        <v>0</v>
      </c>
      <c r="L8290" s="20" t="s">
        <v>66</v>
      </c>
      <c r="M8290" s="20" t="s">
        <v>84</v>
      </c>
      <c r="N8290" s="26">
        <v>42649</v>
      </c>
      <c r="O8290" s="20" t="s">
        <v>56</v>
      </c>
      <c r="P8290" t="str">
        <f t="shared" si="129"/>
        <v>INSERT INTO @DataTable (Deal, AdvanceDate, PROV, DealPurpose, RateType, BEACON, LTV, TDS, GDS, InsuranceType, PrincipalBalance, OccupancyType, AccountStatus, Closed_Date, DelinquencyBucket) VALUES (8289, '2013-11-15', 'AB', 'Purchase', 'ARM', 793, 95, 37.15, 12.77, 'HiRatio', 0, 'Second Home', 'Closed', '2016-10-06', 'Current');</v>
      </c>
    </row>
    <row r="8291" spans="1:16" x14ac:dyDescent="0.35">
      <c r="A8291" s="22">
        <v>8290</v>
      </c>
      <c r="B8291" s="21">
        <v>41746</v>
      </c>
      <c r="C8291" s="22" t="s">
        <v>57</v>
      </c>
      <c r="D8291" s="22" t="s">
        <v>61</v>
      </c>
      <c r="E8291" s="22" t="s">
        <v>40</v>
      </c>
      <c r="F8291" s="22">
        <v>776</v>
      </c>
      <c r="G8291" s="22">
        <v>95</v>
      </c>
      <c r="H8291" s="22">
        <v>25.6</v>
      </c>
      <c r="I8291" s="22">
        <v>17.96</v>
      </c>
      <c r="J8291" s="22" t="s">
        <v>60</v>
      </c>
      <c r="K8291" s="23">
        <v>218432.82</v>
      </c>
      <c r="L8291" s="23" t="s">
        <v>55</v>
      </c>
      <c r="M8291" s="23" t="s">
        <v>83</v>
      </c>
      <c r="N8291" s="27"/>
      <c r="O8291" s="23" t="s">
        <v>56</v>
      </c>
      <c r="P8291" t="str">
        <f t="shared" si="129"/>
        <v>INSERT INTO @DataTable (Deal, AdvanceDate, PROV, DealPurpose, RateType, BEACON, LTV, TDS, GDS, InsuranceType, PrincipalBalance, OccupancyType, AccountStatus, Closed_Date, DelinquencyBucket) VALUES (8290, '2014-04-17', 'ON', 'Purchase', 'ARM', 776, 95, 25.6, 17.96, 'HiRatio', 218432.82, 'Owner-Occupied', 'Open', '1900-01-00', 'Current');</v>
      </c>
    </row>
    <row r="8292" spans="1:16" x14ac:dyDescent="0.35">
      <c r="A8292" s="19">
        <v>8291</v>
      </c>
      <c r="B8292" s="18">
        <v>42090</v>
      </c>
      <c r="C8292" s="19" t="s">
        <v>51</v>
      </c>
      <c r="D8292" s="19" t="s">
        <v>61</v>
      </c>
      <c r="E8292" s="19" t="s">
        <v>53</v>
      </c>
      <c r="F8292" s="19">
        <v>711</v>
      </c>
      <c r="G8292" s="19">
        <v>95</v>
      </c>
      <c r="H8292" s="19">
        <v>26.77</v>
      </c>
      <c r="I8292" s="19">
        <v>15.81</v>
      </c>
      <c r="J8292" s="19" t="s">
        <v>60</v>
      </c>
      <c r="K8292" s="20">
        <v>275796.24</v>
      </c>
      <c r="L8292" s="20" t="s">
        <v>55</v>
      </c>
      <c r="M8292" s="20" t="s">
        <v>83</v>
      </c>
      <c r="N8292" s="26"/>
      <c r="O8292" s="20" t="s">
        <v>56</v>
      </c>
      <c r="P8292" t="str">
        <f t="shared" si="129"/>
        <v>INSERT INTO @DataTable (Deal, AdvanceDate, PROV, DealPurpose, RateType, BEACON, LTV, TDS, GDS, InsuranceType, PrincipalBalance, OccupancyType, AccountStatus, Closed_Date, DelinquencyBucket) VALUES (8291, '2015-03-27', 'AB', 'Purchase', 'Fixed', 711, 95, 26.77, 15.81, 'HiRatio', 275796.24, 'Owner-Occupied', 'Open', '1900-01-00', 'Current');</v>
      </c>
    </row>
    <row r="8293" spans="1:16" x14ac:dyDescent="0.35">
      <c r="A8293" s="22">
        <v>8292</v>
      </c>
      <c r="B8293" s="21">
        <v>42325</v>
      </c>
      <c r="C8293" s="22" t="s">
        <v>57</v>
      </c>
      <c r="D8293" s="22" t="s">
        <v>59</v>
      </c>
      <c r="E8293" s="22" t="s">
        <v>40</v>
      </c>
      <c r="F8293" s="22">
        <v>775</v>
      </c>
      <c r="G8293" s="22">
        <v>94.34</v>
      </c>
      <c r="H8293" s="22">
        <v>24.47</v>
      </c>
      <c r="I8293" s="22">
        <v>17.04</v>
      </c>
      <c r="J8293" s="22" t="s">
        <v>60</v>
      </c>
      <c r="K8293" s="23">
        <v>464539.95</v>
      </c>
      <c r="L8293" s="23" t="s">
        <v>55</v>
      </c>
      <c r="M8293" s="23" t="s">
        <v>83</v>
      </c>
      <c r="N8293" s="27"/>
      <c r="O8293" s="23" t="s">
        <v>56</v>
      </c>
      <c r="P8293" t="str">
        <f t="shared" si="129"/>
        <v>INSERT INTO @DataTable (Deal, AdvanceDate, PROV, DealPurpose, RateType, BEACON, LTV, TDS, GDS, InsuranceType, PrincipalBalance, OccupancyType, AccountStatus, Closed_Date, DelinquencyBucket) VALUES (8292, '2015-11-17', 'ON', 'Transfer', 'ARM', 775, 94.34, 24.47, 17.04, 'HiRatio', 464539.95, 'Owner-Occupied', 'Open', '1900-01-00', 'Current');</v>
      </c>
    </row>
    <row r="8294" spans="1:16" x14ac:dyDescent="0.35">
      <c r="A8294" s="19">
        <v>8293</v>
      </c>
      <c r="B8294" s="18">
        <v>41936</v>
      </c>
      <c r="C8294" s="19" t="s">
        <v>57</v>
      </c>
      <c r="D8294" s="19" t="s">
        <v>52</v>
      </c>
      <c r="E8294" s="19" t="s">
        <v>40</v>
      </c>
      <c r="F8294" s="19">
        <v>724</v>
      </c>
      <c r="G8294" s="19">
        <v>68.8</v>
      </c>
      <c r="H8294" s="19">
        <v>28.37</v>
      </c>
      <c r="I8294" s="19">
        <v>21.97</v>
      </c>
      <c r="J8294" s="19" t="s">
        <v>54</v>
      </c>
      <c r="K8294" s="20">
        <v>237153.82</v>
      </c>
      <c r="L8294" s="20" t="s">
        <v>55</v>
      </c>
      <c r="M8294" s="20" t="s">
        <v>83</v>
      </c>
      <c r="N8294" s="26"/>
      <c r="O8294" s="20" t="s">
        <v>56</v>
      </c>
      <c r="P8294" t="str">
        <f t="shared" si="129"/>
        <v>INSERT INTO @DataTable (Deal, AdvanceDate, PROV, DealPurpose, RateType, BEACON, LTV, TDS, GDS, InsuranceType, PrincipalBalance, OccupancyType, AccountStatus, Closed_Date, DelinquencyBucket) VALUES (8293, '2014-10-24', 'ON', 'Refinance External', 'ARM', 724, 68.8, 28.37, 21.97, 'Conv', 237153.82, 'Owner-Occupied', 'Open', '1900-01-00', 'Current');</v>
      </c>
    </row>
    <row r="8295" spans="1:16" x14ac:dyDescent="0.35">
      <c r="A8295" s="22">
        <v>8294</v>
      </c>
      <c r="B8295" s="21">
        <v>41053</v>
      </c>
      <c r="C8295" s="22" t="s">
        <v>58</v>
      </c>
      <c r="D8295" s="22" t="s">
        <v>61</v>
      </c>
      <c r="E8295" s="22" t="s">
        <v>40</v>
      </c>
      <c r="F8295" s="22">
        <v>783</v>
      </c>
      <c r="G8295" s="22">
        <v>92.29</v>
      </c>
      <c r="H8295" s="22">
        <v>31.96</v>
      </c>
      <c r="I8295" s="22">
        <v>23.27</v>
      </c>
      <c r="J8295" s="22" t="s">
        <v>60</v>
      </c>
      <c r="K8295" s="23">
        <v>330335.81</v>
      </c>
      <c r="L8295" s="23" t="s">
        <v>55</v>
      </c>
      <c r="M8295" s="23" t="s">
        <v>83</v>
      </c>
      <c r="N8295" s="27"/>
      <c r="O8295" s="23" t="s">
        <v>56</v>
      </c>
      <c r="P8295" t="str">
        <f t="shared" si="129"/>
        <v>INSERT INTO @DataTable (Deal, AdvanceDate, PROV, DealPurpose, RateType, BEACON, LTV, TDS, GDS, InsuranceType, PrincipalBalance, OccupancyType, AccountStatus, Closed_Date, DelinquencyBucket) VALUES (8294, '2012-05-24', 'BC', 'Purchase', 'ARM', 783, 92.29, 31.96, 23.27, 'HiRatio', 330335.81, 'Owner-Occupied', 'Open', '1900-01-00', 'Current');</v>
      </c>
    </row>
    <row r="8296" spans="1:16" x14ac:dyDescent="0.35">
      <c r="A8296" s="19">
        <v>8295</v>
      </c>
      <c r="B8296" s="18">
        <v>41234</v>
      </c>
      <c r="C8296" s="19" t="s">
        <v>57</v>
      </c>
      <c r="D8296" s="19" t="s">
        <v>61</v>
      </c>
      <c r="E8296" s="19" t="s">
        <v>53</v>
      </c>
      <c r="F8296" s="19">
        <v>802</v>
      </c>
      <c r="G8296" s="19">
        <v>90</v>
      </c>
      <c r="H8296" s="19">
        <v>28.94</v>
      </c>
      <c r="I8296" s="19">
        <v>24.02</v>
      </c>
      <c r="J8296" s="19" t="s">
        <v>60</v>
      </c>
      <c r="K8296" s="20">
        <v>219990.42</v>
      </c>
      <c r="L8296" s="20" t="s">
        <v>55</v>
      </c>
      <c r="M8296" s="20" t="s">
        <v>83</v>
      </c>
      <c r="N8296" s="26"/>
      <c r="O8296" s="20" t="s">
        <v>56</v>
      </c>
      <c r="P8296" t="str">
        <f t="shared" si="129"/>
        <v>INSERT INTO @DataTable (Deal, AdvanceDate, PROV, DealPurpose, RateType, BEACON, LTV, TDS, GDS, InsuranceType, PrincipalBalance, OccupancyType, AccountStatus, Closed_Date, DelinquencyBucket) VALUES (8295, '2012-11-21', 'ON', 'Purchase', 'Fixed', 802, 90, 28.94, 24.02, 'HiRatio', 219990.42, 'Owner-Occupied', 'Open', '1900-01-00', 'Current');</v>
      </c>
    </row>
    <row r="8297" spans="1:16" x14ac:dyDescent="0.35">
      <c r="A8297" s="22">
        <v>8296</v>
      </c>
      <c r="B8297" s="21">
        <v>42243</v>
      </c>
      <c r="C8297" s="22" t="s">
        <v>51</v>
      </c>
      <c r="D8297" s="22" t="s">
        <v>61</v>
      </c>
      <c r="E8297" s="22" t="s">
        <v>40</v>
      </c>
      <c r="F8297" s="22">
        <v>753</v>
      </c>
      <c r="G8297" s="22">
        <v>55.56</v>
      </c>
      <c r="H8297" s="22">
        <v>17.52</v>
      </c>
      <c r="I8297" s="22">
        <v>16.8</v>
      </c>
      <c r="J8297" s="22" t="s">
        <v>54</v>
      </c>
      <c r="K8297" s="23">
        <v>137530.35999999999</v>
      </c>
      <c r="L8297" s="23" t="s">
        <v>55</v>
      </c>
      <c r="M8297" s="23" t="s">
        <v>83</v>
      </c>
      <c r="N8297" s="27"/>
      <c r="O8297" s="23" t="s">
        <v>56</v>
      </c>
      <c r="P8297" t="str">
        <f t="shared" si="129"/>
        <v>INSERT INTO @DataTable (Deal, AdvanceDate, PROV, DealPurpose, RateType, BEACON, LTV, TDS, GDS, InsuranceType, PrincipalBalance, OccupancyType, AccountStatus, Closed_Date, DelinquencyBucket) VALUES (8296, '2015-08-27', 'AB', 'Purchase', 'ARM', 753, 55.56, 17.52, 16.8, 'Conv', 137530.36, 'Owner-Occupied', 'Open', '1900-01-00', 'Current');</v>
      </c>
    </row>
    <row r="8298" spans="1:16" x14ac:dyDescent="0.35">
      <c r="A8298" s="19">
        <v>8297</v>
      </c>
      <c r="B8298" s="18">
        <v>42444</v>
      </c>
      <c r="C8298" s="19" t="s">
        <v>57</v>
      </c>
      <c r="D8298" s="19" t="s">
        <v>59</v>
      </c>
      <c r="E8298" s="19" t="s">
        <v>40</v>
      </c>
      <c r="F8298" s="19">
        <v>811</v>
      </c>
      <c r="G8298" s="19">
        <v>42.63</v>
      </c>
      <c r="H8298" s="19">
        <v>29.59</v>
      </c>
      <c r="I8298" s="19">
        <v>29.43</v>
      </c>
      <c r="J8298" s="19" t="s">
        <v>54</v>
      </c>
      <c r="K8298" s="20">
        <v>0</v>
      </c>
      <c r="L8298" s="20" t="s">
        <v>55</v>
      </c>
      <c r="M8298" s="20" t="s">
        <v>84</v>
      </c>
      <c r="N8298" s="26">
        <v>42713</v>
      </c>
      <c r="O8298" s="20" t="s">
        <v>56</v>
      </c>
      <c r="P8298" t="str">
        <f t="shared" si="129"/>
        <v>INSERT INTO @DataTable (Deal, AdvanceDate, PROV, DealPurpose, RateType, BEACON, LTV, TDS, GDS, InsuranceType, PrincipalBalance, OccupancyType, AccountStatus, Closed_Date, DelinquencyBucket) VALUES (8297, '2016-03-15', 'ON', 'Transfer', 'ARM', 811, 42.63, 29.59, 29.43, 'Conv', 0, 'Owner-Occupied', 'Closed', '2016-12-09', 'Current');</v>
      </c>
    </row>
    <row r="8299" spans="1:16" x14ac:dyDescent="0.35">
      <c r="A8299" s="22">
        <v>8298</v>
      </c>
      <c r="B8299" s="21">
        <v>41887</v>
      </c>
      <c r="C8299" s="22" t="s">
        <v>57</v>
      </c>
      <c r="D8299" s="22" t="s">
        <v>61</v>
      </c>
      <c r="E8299" s="22" t="s">
        <v>53</v>
      </c>
      <c r="F8299" s="22">
        <v>677</v>
      </c>
      <c r="G8299" s="22">
        <v>95</v>
      </c>
      <c r="H8299" s="22">
        <v>31.8</v>
      </c>
      <c r="I8299" s="22">
        <v>16.350000000000001</v>
      </c>
      <c r="J8299" s="22" t="s">
        <v>60</v>
      </c>
      <c r="K8299" s="23">
        <v>212147.72</v>
      </c>
      <c r="L8299" s="23" t="s">
        <v>55</v>
      </c>
      <c r="M8299" s="23" t="s">
        <v>83</v>
      </c>
      <c r="N8299" s="27"/>
      <c r="O8299" s="23" t="s">
        <v>56</v>
      </c>
      <c r="P8299" t="str">
        <f t="shared" si="129"/>
        <v>INSERT INTO @DataTable (Deal, AdvanceDate, PROV, DealPurpose, RateType, BEACON, LTV, TDS, GDS, InsuranceType, PrincipalBalance, OccupancyType, AccountStatus, Closed_Date, DelinquencyBucket) VALUES (8298, '2014-09-05', 'ON', 'Purchase', 'Fixed', 677, 95, 31.8, 16.35, 'HiRatio', 212147.72, 'Owner-Occupied', 'Open', '1900-01-00', 'Current');</v>
      </c>
    </row>
    <row r="8300" spans="1:16" x14ac:dyDescent="0.35">
      <c r="A8300" s="19">
        <v>8299</v>
      </c>
      <c r="B8300" s="18">
        <v>42072</v>
      </c>
      <c r="C8300" s="19" t="s">
        <v>58</v>
      </c>
      <c r="D8300" s="19" t="s">
        <v>52</v>
      </c>
      <c r="E8300" s="19" t="s">
        <v>40</v>
      </c>
      <c r="F8300" s="19">
        <v>739</v>
      </c>
      <c r="G8300" s="19">
        <v>79.77</v>
      </c>
      <c r="H8300" s="19">
        <v>30.13</v>
      </c>
      <c r="I8300" s="19">
        <v>21.01</v>
      </c>
      <c r="J8300" s="19" t="s">
        <v>54</v>
      </c>
      <c r="K8300" s="20">
        <v>374915.49</v>
      </c>
      <c r="L8300" s="20" t="s">
        <v>55</v>
      </c>
      <c r="M8300" s="20" t="s">
        <v>83</v>
      </c>
      <c r="N8300" s="26"/>
      <c r="O8300" s="20" t="s">
        <v>56</v>
      </c>
      <c r="P8300" t="str">
        <f t="shared" si="129"/>
        <v>INSERT INTO @DataTable (Deal, AdvanceDate, PROV, DealPurpose, RateType, BEACON, LTV, TDS, GDS, InsuranceType, PrincipalBalance, OccupancyType, AccountStatus, Closed_Date, DelinquencyBucket) VALUES (8299, '2015-03-09', 'BC', 'Refinance External', 'ARM', 739, 79.77, 30.13, 21.01, 'Conv', 374915.49, 'Owner-Occupied', 'Open', '1900-01-00', 'Current');</v>
      </c>
    </row>
    <row r="8301" spans="1:16" x14ac:dyDescent="0.35">
      <c r="A8301" s="22">
        <v>8300</v>
      </c>
      <c r="B8301" s="21">
        <v>41624</v>
      </c>
      <c r="C8301" s="22" t="s">
        <v>57</v>
      </c>
      <c r="D8301" s="22" t="s">
        <v>61</v>
      </c>
      <c r="E8301" s="22" t="s">
        <v>40</v>
      </c>
      <c r="F8301" s="22">
        <v>700</v>
      </c>
      <c r="G8301" s="22">
        <v>95</v>
      </c>
      <c r="H8301" s="22">
        <v>38.869999999999997</v>
      </c>
      <c r="I8301" s="22">
        <v>18.07</v>
      </c>
      <c r="J8301" s="22" t="s">
        <v>60</v>
      </c>
      <c r="K8301" s="23">
        <v>0</v>
      </c>
      <c r="L8301" s="23" t="s">
        <v>55</v>
      </c>
      <c r="M8301" s="23" t="s">
        <v>84</v>
      </c>
      <c r="N8301" s="27">
        <v>42551</v>
      </c>
      <c r="O8301" s="23" t="s">
        <v>56</v>
      </c>
      <c r="P8301" t="str">
        <f t="shared" si="129"/>
        <v>INSERT INTO @DataTable (Deal, AdvanceDate, PROV, DealPurpose, RateType, BEACON, LTV, TDS, GDS, InsuranceType, PrincipalBalance, OccupancyType, AccountStatus, Closed_Date, DelinquencyBucket) VALUES (8300, '2013-12-16', 'ON', 'Purchase', 'ARM', 700, 95, 38.87, 18.07, 'HiRatio', 0, 'Owner-Occupied', 'Closed', '2016-06-30', 'Current');</v>
      </c>
    </row>
    <row r="8302" spans="1:16" x14ac:dyDescent="0.35">
      <c r="A8302" s="19">
        <v>8301</v>
      </c>
      <c r="B8302" s="18">
        <v>41593</v>
      </c>
      <c r="C8302" s="19" t="s">
        <v>57</v>
      </c>
      <c r="D8302" s="19" t="s">
        <v>61</v>
      </c>
      <c r="E8302" s="19" t="s">
        <v>53</v>
      </c>
      <c r="F8302" s="19">
        <v>706</v>
      </c>
      <c r="G8302" s="19">
        <v>87.89</v>
      </c>
      <c r="H8302" s="19">
        <v>35.29</v>
      </c>
      <c r="I8302" s="19">
        <v>34.46</v>
      </c>
      <c r="J8302" s="19" t="s">
        <v>60</v>
      </c>
      <c r="K8302" s="20">
        <v>156084.66</v>
      </c>
      <c r="L8302" s="20" t="s">
        <v>55</v>
      </c>
      <c r="M8302" s="20" t="s">
        <v>83</v>
      </c>
      <c r="N8302" s="26"/>
      <c r="O8302" s="20" t="s">
        <v>56</v>
      </c>
      <c r="P8302" t="str">
        <f t="shared" si="129"/>
        <v>INSERT INTO @DataTable (Deal, AdvanceDate, PROV, DealPurpose, RateType, BEACON, LTV, TDS, GDS, InsuranceType, PrincipalBalance, OccupancyType, AccountStatus, Closed_Date, DelinquencyBucket) VALUES (8301, '2013-11-15', 'ON', 'Purchase', 'Fixed', 706, 87.89, 35.29, 34.46, 'HiRatio', 156084.66, 'Owner-Occupied', 'Open', '1900-01-00', 'Current');</v>
      </c>
    </row>
    <row r="8303" spans="1:16" x14ac:dyDescent="0.35">
      <c r="A8303" s="22">
        <v>8302</v>
      </c>
      <c r="B8303" s="21">
        <v>42408</v>
      </c>
      <c r="C8303" s="22" t="s">
        <v>57</v>
      </c>
      <c r="D8303" s="22" t="s">
        <v>52</v>
      </c>
      <c r="E8303" s="22" t="s">
        <v>53</v>
      </c>
      <c r="F8303" s="22">
        <v>790</v>
      </c>
      <c r="G8303" s="22">
        <v>50.38</v>
      </c>
      <c r="H8303" s="22">
        <v>33.46</v>
      </c>
      <c r="I8303" s="22">
        <v>33.46</v>
      </c>
      <c r="J8303" s="22" t="s">
        <v>54</v>
      </c>
      <c r="K8303" s="23">
        <v>257011.78</v>
      </c>
      <c r="L8303" s="23" t="s">
        <v>55</v>
      </c>
      <c r="M8303" s="23" t="s">
        <v>83</v>
      </c>
      <c r="N8303" s="27"/>
      <c r="O8303" s="23" t="s">
        <v>56</v>
      </c>
      <c r="P8303" t="str">
        <f t="shared" si="129"/>
        <v>INSERT INTO @DataTable (Deal, AdvanceDate, PROV, DealPurpose, RateType, BEACON, LTV, TDS, GDS, InsuranceType, PrincipalBalance, OccupancyType, AccountStatus, Closed_Date, DelinquencyBucket) VALUES (8302, '2016-02-08', 'ON', 'Refinance External', 'Fixed', 790, 50.38, 33.46, 33.46, 'Conv', 257011.78, 'Owner-Occupied', 'Open', '1900-01-00', 'Current');</v>
      </c>
    </row>
    <row r="8304" spans="1:16" x14ac:dyDescent="0.35">
      <c r="A8304" s="19">
        <v>8303</v>
      </c>
      <c r="B8304" s="18">
        <v>42088</v>
      </c>
      <c r="C8304" s="19" t="s">
        <v>51</v>
      </c>
      <c r="D8304" s="19" t="s">
        <v>72</v>
      </c>
      <c r="E8304" s="19" t="s">
        <v>53</v>
      </c>
      <c r="F8304" s="19">
        <v>727</v>
      </c>
      <c r="G8304" s="19">
        <v>80</v>
      </c>
      <c r="H8304" s="19">
        <v>27.55</v>
      </c>
      <c r="I8304" s="19">
        <v>19.649999999999999</v>
      </c>
      <c r="J8304" s="19" t="s">
        <v>60</v>
      </c>
      <c r="K8304" s="20">
        <v>0</v>
      </c>
      <c r="L8304" s="20" t="s">
        <v>55</v>
      </c>
      <c r="M8304" s="20" t="s">
        <v>84</v>
      </c>
      <c r="N8304" s="26">
        <v>42668</v>
      </c>
      <c r="O8304" s="20" t="s">
        <v>56</v>
      </c>
      <c r="P8304" t="str">
        <f t="shared" si="129"/>
        <v>INSERT INTO @DataTable (Deal, AdvanceDate, PROV, DealPurpose, RateType, BEACON, LTV, TDS, GDS, InsuranceType, PrincipalBalance, OccupancyType, AccountStatus, Closed_Date, DelinquencyBucket) VALUES (8303, '2015-03-25', 'AB', 'ETO Existing Client', 'Fixed', 727, 80, 27.55, 19.65, 'HiRatio', 0, 'Owner-Occupied', 'Closed', '2016-10-25', 'Current');</v>
      </c>
    </row>
    <row r="8305" spans="1:16" x14ac:dyDescent="0.35">
      <c r="A8305" s="22">
        <v>8304</v>
      </c>
      <c r="B8305" s="21">
        <v>42335</v>
      </c>
      <c r="C8305" s="22" t="s">
        <v>51</v>
      </c>
      <c r="D8305" s="22" t="s">
        <v>61</v>
      </c>
      <c r="E8305" s="22" t="s">
        <v>53</v>
      </c>
      <c r="F8305" s="22">
        <v>753</v>
      </c>
      <c r="G8305" s="22">
        <v>95</v>
      </c>
      <c r="H8305" s="22">
        <v>41.76</v>
      </c>
      <c r="I8305" s="22">
        <v>30.32</v>
      </c>
      <c r="J8305" s="22" t="s">
        <v>60</v>
      </c>
      <c r="K8305" s="23">
        <v>517789.81</v>
      </c>
      <c r="L8305" s="23" t="s">
        <v>55</v>
      </c>
      <c r="M8305" s="23" t="s">
        <v>83</v>
      </c>
      <c r="N8305" s="27"/>
      <c r="O8305" s="23" t="s">
        <v>56</v>
      </c>
      <c r="P8305" t="str">
        <f t="shared" si="129"/>
        <v>INSERT INTO @DataTable (Deal, AdvanceDate, PROV, DealPurpose, RateType, BEACON, LTV, TDS, GDS, InsuranceType, PrincipalBalance, OccupancyType, AccountStatus, Closed_Date, DelinquencyBucket) VALUES (8304, '2015-11-27', 'AB', 'Purchase', 'Fixed', 753, 95, 41.76, 30.32, 'HiRatio', 517789.81, 'Owner-Occupied', 'Open', '1900-01-00', 'Current');</v>
      </c>
    </row>
    <row r="8306" spans="1:16" x14ac:dyDescent="0.35">
      <c r="A8306" s="19">
        <v>8305</v>
      </c>
      <c r="B8306" s="18">
        <v>41218</v>
      </c>
      <c r="C8306" s="19" t="s">
        <v>57</v>
      </c>
      <c r="D8306" s="19" t="s">
        <v>59</v>
      </c>
      <c r="E8306" s="19" t="s">
        <v>53</v>
      </c>
      <c r="F8306" s="19">
        <v>755</v>
      </c>
      <c r="G8306" s="19">
        <v>88.53</v>
      </c>
      <c r="H8306" s="19">
        <v>31.89</v>
      </c>
      <c r="I8306" s="19">
        <v>20.14</v>
      </c>
      <c r="J8306" s="19" t="s">
        <v>60</v>
      </c>
      <c r="K8306" s="20">
        <v>159965.85999999999</v>
      </c>
      <c r="L8306" s="20" t="s">
        <v>55</v>
      </c>
      <c r="M8306" s="20" t="s">
        <v>83</v>
      </c>
      <c r="N8306" s="26"/>
      <c r="O8306" s="20" t="s">
        <v>56</v>
      </c>
      <c r="P8306" t="str">
        <f t="shared" si="129"/>
        <v>INSERT INTO @DataTable (Deal, AdvanceDate, PROV, DealPurpose, RateType, BEACON, LTV, TDS, GDS, InsuranceType, PrincipalBalance, OccupancyType, AccountStatus, Closed_Date, DelinquencyBucket) VALUES (8305, '2012-11-05', 'ON', 'Transfer', 'Fixed', 755, 88.53, 31.89, 20.14, 'HiRatio', 159965.86, 'Owner-Occupied', 'Open', '1900-01-00', 'Current');</v>
      </c>
    </row>
    <row r="8307" spans="1:16" x14ac:dyDescent="0.35">
      <c r="A8307" s="22">
        <v>8306</v>
      </c>
      <c r="B8307" s="21">
        <v>41723</v>
      </c>
      <c r="C8307" s="22" t="s">
        <v>58</v>
      </c>
      <c r="D8307" s="22" t="s">
        <v>52</v>
      </c>
      <c r="E8307" s="22" t="s">
        <v>40</v>
      </c>
      <c r="F8307" s="22">
        <v>821</v>
      </c>
      <c r="G8307" s="22">
        <v>75</v>
      </c>
      <c r="H8307" s="22">
        <v>14.33</v>
      </c>
      <c r="I8307" s="22">
        <v>14.33</v>
      </c>
      <c r="J8307" s="22" t="s">
        <v>54</v>
      </c>
      <c r="K8307" s="23">
        <v>227403.92</v>
      </c>
      <c r="L8307" s="23" t="s">
        <v>55</v>
      </c>
      <c r="M8307" s="23" t="s">
        <v>83</v>
      </c>
      <c r="N8307" s="27"/>
      <c r="O8307" s="23" t="s">
        <v>56</v>
      </c>
      <c r="P8307" t="str">
        <f t="shared" si="129"/>
        <v>INSERT INTO @DataTable (Deal, AdvanceDate, PROV, DealPurpose, RateType, BEACON, LTV, TDS, GDS, InsuranceType, PrincipalBalance, OccupancyType, AccountStatus, Closed_Date, DelinquencyBucket) VALUES (8306, '2014-03-25', 'BC', 'Refinance External', 'ARM', 821, 75, 14.33, 14.33, 'Conv', 227403.92, 'Owner-Occupied', 'Open', '1900-01-00', 'Current');</v>
      </c>
    </row>
    <row r="8308" spans="1:16" x14ac:dyDescent="0.35">
      <c r="A8308" s="19">
        <v>8307</v>
      </c>
      <c r="B8308" s="18">
        <v>42459</v>
      </c>
      <c r="C8308" s="19" t="s">
        <v>58</v>
      </c>
      <c r="D8308" s="19" t="s">
        <v>61</v>
      </c>
      <c r="E8308" s="19" t="s">
        <v>53</v>
      </c>
      <c r="F8308" s="19">
        <v>735</v>
      </c>
      <c r="G8308" s="19">
        <v>43.97</v>
      </c>
      <c r="H8308" s="19">
        <v>43</v>
      </c>
      <c r="I8308" s="19">
        <v>20.12</v>
      </c>
      <c r="J8308" s="19" t="s">
        <v>54</v>
      </c>
      <c r="K8308" s="20">
        <v>150498.53</v>
      </c>
      <c r="L8308" s="20" t="s">
        <v>55</v>
      </c>
      <c r="M8308" s="20" t="s">
        <v>83</v>
      </c>
      <c r="N8308" s="26"/>
      <c r="O8308" s="20" t="s">
        <v>56</v>
      </c>
      <c r="P8308" t="str">
        <f t="shared" si="129"/>
        <v>INSERT INTO @DataTable (Deal, AdvanceDate, PROV, DealPurpose, RateType, BEACON, LTV, TDS, GDS, InsuranceType, PrincipalBalance, OccupancyType, AccountStatus, Closed_Date, DelinquencyBucket) VALUES (8307, '2016-03-30', 'BC', 'Purchase', 'Fixed', 735, 43.97, 43, 20.12, 'Conv', 150498.53, 'Owner-Occupied', 'Open', '1900-01-00', 'Current');</v>
      </c>
    </row>
    <row r="8309" spans="1:16" x14ac:dyDescent="0.35">
      <c r="A8309" s="22">
        <v>8308</v>
      </c>
      <c r="B8309" s="21">
        <v>42662</v>
      </c>
      <c r="C8309" s="22" t="s">
        <v>57</v>
      </c>
      <c r="D8309" s="22" t="s">
        <v>61</v>
      </c>
      <c r="E8309" s="22" t="s">
        <v>40</v>
      </c>
      <c r="F8309" s="22">
        <v>709</v>
      </c>
      <c r="G8309" s="22">
        <v>95</v>
      </c>
      <c r="H8309" s="22">
        <v>40.72</v>
      </c>
      <c r="I8309" s="22">
        <v>13.75</v>
      </c>
      <c r="J8309" s="22" t="s">
        <v>60</v>
      </c>
      <c r="K8309" s="23">
        <v>214913.24</v>
      </c>
      <c r="L8309" s="23" t="s">
        <v>55</v>
      </c>
      <c r="M8309" s="23" t="s">
        <v>83</v>
      </c>
      <c r="N8309" s="27"/>
      <c r="O8309" s="23" t="s">
        <v>56</v>
      </c>
      <c r="P8309" t="str">
        <f t="shared" si="129"/>
        <v>INSERT INTO @DataTable (Deal, AdvanceDate, PROV, DealPurpose, RateType, BEACON, LTV, TDS, GDS, InsuranceType, PrincipalBalance, OccupancyType, AccountStatus, Closed_Date, DelinquencyBucket) VALUES (8308, '2016-10-19', 'ON', 'Purchase', 'ARM', 709, 95, 40.72, 13.75, 'HiRatio', 214913.24, 'Owner-Occupied', 'Open', '1900-01-00', 'Current');</v>
      </c>
    </row>
    <row r="8310" spans="1:16" x14ac:dyDescent="0.35">
      <c r="A8310" s="19">
        <v>8309</v>
      </c>
      <c r="B8310" s="18">
        <v>42349</v>
      </c>
      <c r="C8310" s="19" t="s">
        <v>51</v>
      </c>
      <c r="D8310" s="19" t="s">
        <v>52</v>
      </c>
      <c r="E8310" s="19" t="s">
        <v>40</v>
      </c>
      <c r="F8310" s="19">
        <v>697</v>
      </c>
      <c r="G8310" s="19">
        <v>67.790000000000006</v>
      </c>
      <c r="H8310" s="19">
        <v>21.8</v>
      </c>
      <c r="I8310" s="19">
        <v>15.53</v>
      </c>
      <c r="J8310" s="19" t="s">
        <v>54</v>
      </c>
      <c r="K8310" s="20">
        <v>363484.36</v>
      </c>
      <c r="L8310" s="20" t="s">
        <v>55</v>
      </c>
      <c r="M8310" s="20" t="s">
        <v>83</v>
      </c>
      <c r="N8310" s="26"/>
      <c r="O8310" s="20" t="s">
        <v>56</v>
      </c>
      <c r="P8310" t="str">
        <f t="shared" si="129"/>
        <v>INSERT INTO @DataTable (Deal, AdvanceDate, PROV, DealPurpose, RateType, BEACON, LTV, TDS, GDS, InsuranceType, PrincipalBalance, OccupancyType, AccountStatus, Closed_Date, DelinquencyBucket) VALUES (8309, '2015-12-11', 'AB', 'Refinance External', 'ARM', 697, 67.79, 21.8, 15.53, 'Conv', 363484.36, 'Owner-Occupied', 'Open', '1900-01-00', 'Current');</v>
      </c>
    </row>
    <row r="8311" spans="1:16" x14ac:dyDescent="0.35">
      <c r="A8311" s="22">
        <v>8310</v>
      </c>
      <c r="B8311" s="21">
        <v>41621</v>
      </c>
      <c r="C8311" s="22" t="s">
        <v>57</v>
      </c>
      <c r="D8311" s="22" t="s">
        <v>61</v>
      </c>
      <c r="E8311" s="22" t="s">
        <v>53</v>
      </c>
      <c r="F8311" s="22">
        <v>785</v>
      </c>
      <c r="G8311" s="22">
        <v>95</v>
      </c>
      <c r="H8311" s="22">
        <v>40.85</v>
      </c>
      <c r="I8311" s="22">
        <v>30.93</v>
      </c>
      <c r="J8311" s="22" t="s">
        <v>60</v>
      </c>
      <c r="K8311" s="23">
        <v>0</v>
      </c>
      <c r="L8311" s="23" t="s">
        <v>55</v>
      </c>
      <c r="M8311" s="23" t="s">
        <v>84</v>
      </c>
      <c r="N8311" s="27">
        <v>42451</v>
      </c>
      <c r="O8311" s="23" t="s">
        <v>56</v>
      </c>
      <c r="P8311" t="str">
        <f t="shared" si="129"/>
        <v>INSERT INTO @DataTable (Deal, AdvanceDate, PROV, DealPurpose, RateType, BEACON, LTV, TDS, GDS, InsuranceType, PrincipalBalance, OccupancyType, AccountStatus, Closed_Date, DelinquencyBucket) VALUES (8310, '2013-12-13', 'ON', 'Purchase', 'Fixed', 785, 95, 40.85, 30.93, 'HiRatio', 0, 'Owner-Occupied', 'Closed', '2016-03-22', 'Current');</v>
      </c>
    </row>
    <row r="8312" spans="1:16" x14ac:dyDescent="0.35">
      <c r="A8312" s="19">
        <v>8311</v>
      </c>
      <c r="B8312" s="18">
        <v>41718</v>
      </c>
      <c r="C8312" s="19" t="s">
        <v>51</v>
      </c>
      <c r="D8312" s="19" t="s">
        <v>61</v>
      </c>
      <c r="E8312" s="19" t="s">
        <v>40</v>
      </c>
      <c r="F8312" s="19">
        <v>781</v>
      </c>
      <c r="G8312" s="19">
        <v>88.2</v>
      </c>
      <c r="H8312" s="19">
        <v>23.67</v>
      </c>
      <c r="I8312" s="19">
        <v>12.28</v>
      </c>
      <c r="J8312" s="19" t="s">
        <v>60</v>
      </c>
      <c r="K8312" s="20">
        <v>273991.45</v>
      </c>
      <c r="L8312" s="20" t="s">
        <v>55</v>
      </c>
      <c r="M8312" s="20" t="s">
        <v>83</v>
      </c>
      <c r="N8312" s="26"/>
      <c r="O8312" s="20" t="s">
        <v>56</v>
      </c>
      <c r="P8312" t="str">
        <f t="shared" si="129"/>
        <v>INSERT INTO @DataTable (Deal, AdvanceDate, PROV, DealPurpose, RateType, BEACON, LTV, TDS, GDS, InsuranceType, PrincipalBalance, OccupancyType, AccountStatus, Closed_Date, DelinquencyBucket) VALUES (8311, '2014-03-20', 'AB', 'Purchase', 'ARM', 781, 88.2, 23.67, 12.28, 'HiRatio', 273991.45, 'Owner-Occupied', 'Open', '1900-01-00', 'Current');</v>
      </c>
    </row>
    <row r="8313" spans="1:16" x14ac:dyDescent="0.35">
      <c r="A8313" s="22">
        <v>8312</v>
      </c>
      <c r="B8313" s="21">
        <v>42303</v>
      </c>
      <c r="C8313" s="22" t="s">
        <v>57</v>
      </c>
      <c r="D8313" s="22" t="s">
        <v>52</v>
      </c>
      <c r="E8313" s="22" t="s">
        <v>40</v>
      </c>
      <c r="F8313" s="22">
        <v>785</v>
      </c>
      <c r="G8313" s="22">
        <v>54</v>
      </c>
      <c r="H8313" s="22">
        <v>15.05</v>
      </c>
      <c r="I8313" s="22">
        <v>10.91</v>
      </c>
      <c r="J8313" s="22" t="s">
        <v>54</v>
      </c>
      <c r="K8313" s="23">
        <v>260004.05</v>
      </c>
      <c r="L8313" s="23" t="s">
        <v>55</v>
      </c>
      <c r="M8313" s="23" t="s">
        <v>83</v>
      </c>
      <c r="N8313" s="27"/>
      <c r="O8313" s="23" t="s">
        <v>56</v>
      </c>
      <c r="P8313" t="str">
        <f t="shared" si="129"/>
        <v>INSERT INTO @DataTable (Deal, AdvanceDate, PROV, DealPurpose, RateType, BEACON, LTV, TDS, GDS, InsuranceType, PrincipalBalance, OccupancyType, AccountStatus, Closed_Date, DelinquencyBucket) VALUES (8312, '2015-10-26', 'ON', 'Refinance External', 'ARM', 785, 54, 15.05, 10.91, 'Conv', 260004.05, 'Owner-Occupied', 'Open', '1900-01-00', 'Current');</v>
      </c>
    </row>
    <row r="8314" spans="1:16" x14ac:dyDescent="0.35">
      <c r="A8314" s="19">
        <v>8313</v>
      </c>
      <c r="B8314" s="18">
        <v>41946</v>
      </c>
      <c r="C8314" s="19" t="s">
        <v>57</v>
      </c>
      <c r="D8314" s="19" t="s">
        <v>52</v>
      </c>
      <c r="E8314" s="19" t="s">
        <v>40</v>
      </c>
      <c r="F8314" s="19">
        <v>740</v>
      </c>
      <c r="G8314" s="19">
        <v>72.08</v>
      </c>
      <c r="H8314" s="19">
        <v>28.86</v>
      </c>
      <c r="I8314" s="19">
        <v>25.12</v>
      </c>
      <c r="J8314" s="19" t="s">
        <v>54</v>
      </c>
      <c r="K8314" s="20">
        <v>286840.38</v>
      </c>
      <c r="L8314" s="20" t="s">
        <v>55</v>
      </c>
      <c r="M8314" s="20" t="s">
        <v>83</v>
      </c>
      <c r="N8314" s="26"/>
      <c r="O8314" s="20" t="s">
        <v>56</v>
      </c>
      <c r="P8314" t="str">
        <f t="shared" si="129"/>
        <v>INSERT INTO @DataTable (Deal, AdvanceDate, PROV, DealPurpose, RateType, BEACON, LTV, TDS, GDS, InsuranceType, PrincipalBalance, OccupancyType, AccountStatus, Closed_Date, DelinquencyBucket) VALUES (8313, '2014-11-03', 'ON', 'Refinance External', 'ARM', 740, 72.08, 28.86, 25.12, 'Conv', 286840.38, 'Owner-Occupied', 'Open', '1900-01-00', 'Current');</v>
      </c>
    </row>
    <row r="8315" spans="1:16" x14ac:dyDescent="0.35">
      <c r="A8315" s="22">
        <v>8314</v>
      </c>
      <c r="B8315" s="21">
        <v>40877</v>
      </c>
      <c r="C8315" s="22" t="s">
        <v>51</v>
      </c>
      <c r="D8315" s="22" t="s">
        <v>61</v>
      </c>
      <c r="E8315" s="22" t="s">
        <v>53</v>
      </c>
      <c r="F8315" s="22">
        <v>690</v>
      </c>
      <c r="G8315" s="22">
        <v>95</v>
      </c>
      <c r="H8315" s="22">
        <v>33.5</v>
      </c>
      <c r="I8315" s="22">
        <v>22.36</v>
      </c>
      <c r="J8315" s="22" t="s">
        <v>60</v>
      </c>
      <c r="K8315" s="23">
        <v>242208.79</v>
      </c>
      <c r="L8315" s="23" t="s">
        <v>55</v>
      </c>
      <c r="M8315" s="23" t="s">
        <v>83</v>
      </c>
      <c r="N8315" s="27"/>
      <c r="O8315" s="23" t="s">
        <v>56</v>
      </c>
      <c r="P8315" t="str">
        <f t="shared" si="129"/>
        <v>INSERT INTO @DataTable (Deal, AdvanceDate, PROV, DealPurpose, RateType, BEACON, LTV, TDS, GDS, InsuranceType, PrincipalBalance, OccupancyType, AccountStatus, Closed_Date, DelinquencyBucket) VALUES (8314, '2011-11-30', 'AB', 'Purchase', 'Fixed', 690, 95, 33.5, 22.36, 'HiRatio', 242208.79, 'Owner-Occupied', 'Open', '1900-01-00', 'Current');</v>
      </c>
    </row>
    <row r="8316" spans="1:16" x14ac:dyDescent="0.35">
      <c r="A8316" s="19">
        <v>8315</v>
      </c>
      <c r="B8316" s="18">
        <v>42157</v>
      </c>
      <c r="C8316" s="19" t="s">
        <v>57</v>
      </c>
      <c r="D8316" s="19" t="s">
        <v>61</v>
      </c>
      <c r="E8316" s="19" t="s">
        <v>53</v>
      </c>
      <c r="F8316" s="19">
        <v>758</v>
      </c>
      <c r="G8316" s="19">
        <v>90</v>
      </c>
      <c r="H8316" s="19">
        <v>24.61</v>
      </c>
      <c r="I8316" s="19">
        <v>10.38</v>
      </c>
      <c r="J8316" s="19" t="s">
        <v>60</v>
      </c>
      <c r="K8316" s="20">
        <v>0</v>
      </c>
      <c r="L8316" s="20" t="s">
        <v>55</v>
      </c>
      <c r="M8316" s="20" t="s">
        <v>84</v>
      </c>
      <c r="N8316" s="26">
        <v>42703</v>
      </c>
      <c r="O8316" s="20" t="s">
        <v>56</v>
      </c>
      <c r="P8316" t="str">
        <f t="shared" si="129"/>
        <v>INSERT INTO @DataTable (Deal, AdvanceDate, PROV, DealPurpose, RateType, BEACON, LTV, TDS, GDS, InsuranceType, PrincipalBalance, OccupancyType, AccountStatus, Closed_Date, DelinquencyBucket) VALUES (8315, '2015-06-02', 'ON', 'Purchase', 'Fixed', 758, 90, 24.61, 10.38, 'HiRatio', 0, 'Owner-Occupied', 'Closed', '2016-11-29', 'Current');</v>
      </c>
    </row>
    <row r="8317" spans="1:16" x14ac:dyDescent="0.35">
      <c r="A8317" s="22">
        <v>8316</v>
      </c>
      <c r="B8317" s="21">
        <v>41786</v>
      </c>
      <c r="C8317" s="22" t="s">
        <v>58</v>
      </c>
      <c r="D8317" s="22" t="s">
        <v>52</v>
      </c>
      <c r="E8317" s="22" t="s">
        <v>53</v>
      </c>
      <c r="F8317" s="22">
        <v>794</v>
      </c>
      <c r="G8317" s="22">
        <v>44.39</v>
      </c>
      <c r="H8317" s="22">
        <v>31.07</v>
      </c>
      <c r="I8317" s="22">
        <v>26</v>
      </c>
      <c r="J8317" s="22" t="s">
        <v>54</v>
      </c>
      <c r="K8317" s="23">
        <v>0</v>
      </c>
      <c r="L8317" s="23" t="s">
        <v>55</v>
      </c>
      <c r="M8317" s="23" t="s">
        <v>84</v>
      </c>
      <c r="N8317" s="27">
        <v>42146</v>
      </c>
      <c r="O8317" s="23" t="s">
        <v>56</v>
      </c>
      <c r="P8317" t="str">
        <f t="shared" si="129"/>
        <v>INSERT INTO @DataTable (Deal, AdvanceDate, PROV, DealPurpose, RateType, BEACON, LTV, TDS, GDS, InsuranceType, PrincipalBalance, OccupancyType, AccountStatus, Closed_Date, DelinquencyBucket) VALUES (8316, '2014-05-27', 'BC', 'Refinance External', 'Fixed', 794, 44.39, 31.07, 26, 'Conv', 0, 'Owner-Occupied', 'Closed', '2015-05-22', 'Current');</v>
      </c>
    </row>
    <row r="8318" spans="1:16" x14ac:dyDescent="0.35">
      <c r="A8318" s="19">
        <v>8317</v>
      </c>
      <c r="B8318" s="18">
        <v>42202</v>
      </c>
      <c r="C8318" s="19" t="s">
        <v>57</v>
      </c>
      <c r="D8318" s="19" t="s">
        <v>61</v>
      </c>
      <c r="E8318" s="19" t="s">
        <v>53</v>
      </c>
      <c r="F8318" s="19">
        <v>750</v>
      </c>
      <c r="G8318" s="19">
        <v>95</v>
      </c>
      <c r="H8318" s="19">
        <v>33.43</v>
      </c>
      <c r="I8318" s="19">
        <v>27.97</v>
      </c>
      <c r="J8318" s="19" t="s">
        <v>60</v>
      </c>
      <c r="K8318" s="20">
        <v>270630.61</v>
      </c>
      <c r="L8318" s="20" t="s">
        <v>55</v>
      </c>
      <c r="M8318" s="20" t="s">
        <v>83</v>
      </c>
      <c r="N8318" s="26"/>
      <c r="O8318" s="20" t="s">
        <v>56</v>
      </c>
      <c r="P8318" t="str">
        <f t="shared" si="129"/>
        <v>INSERT INTO @DataTable (Deal, AdvanceDate, PROV, DealPurpose, RateType, BEACON, LTV, TDS, GDS, InsuranceType, PrincipalBalance, OccupancyType, AccountStatus, Closed_Date, DelinquencyBucket) VALUES (8317, '2015-07-17', 'ON', 'Purchase', 'Fixed', 750, 95, 33.43, 27.97, 'HiRatio', 270630.61, 'Owner-Occupied', 'Open', '1900-01-00', 'Current');</v>
      </c>
    </row>
    <row r="8319" spans="1:16" x14ac:dyDescent="0.35">
      <c r="A8319" s="22">
        <v>8318</v>
      </c>
      <c r="B8319" s="21">
        <v>41974</v>
      </c>
      <c r="C8319" s="22" t="s">
        <v>57</v>
      </c>
      <c r="D8319" s="22" t="s">
        <v>59</v>
      </c>
      <c r="E8319" s="22" t="s">
        <v>53</v>
      </c>
      <c r="F8319" s="22">
        <v>797</v>
      </c>
      <c r="G8319" s="22">
        <v>80.010000000000005</v>
      </c>
      <c r="H8319" s="22">
        <v>33.94</v>
      </c>
      <c r="I8319" s="22">
        <v>29.33</v>
      </c>
      <c r="J8319" s="22" t="s">
        <v>54</v>
      </c>
      <c r="K8319" s="23">
        <v>0</v>
      </c>
      <c r="L8319" s="23" t="s">
        <v>55</v>
      </c>
      <c r="M8319" s="23" t="s">
        <v>84</v>
      </c>
      <c r="N8319" s="27">
        <v>42573</v>
      </c>
      <c r="O8319" s="23" t="s">
        <v>56</v>
      </c>
      <c r="P8319" t="str">
        <f t="shared" si="129"/>
        <v>INSERT INTO @DataTable (Deal, AdvanceDate, PROV, DealPurpose, RateType, BEACON, LTV, TDS, GDS, InsuranceType, PrincipalBalance, OccupancyType, AccountStatus, Closed_Date, DelinquencyBucket) VALUES (8318, '2014-12-01', 'ON', 'Transfer', 'Fixed', 797, 80.01, 33.94, 29.33, 'Conv', 0, 'Owner-Occupied', 'Closed', '2016-07-22', 'Current');</v>
      </c>
    </row>
    <row r="8320" spans="1:16" x14ac:dyDescent="0.35">
      <c r="A8320" s="19">
        <v>8319</v>
      </c>
      <c r="B8320" s="18">
        <v>41166</v>
      </c>
      <c r="C8320" s="19" t="s">
        <v>57</v>
      </c>
      <c r="D8320" s="19" t="s">
        <v>61</v>
      </c>
      <c r="E8320" s="19" t="s">
        <v>53</v>
      </c>
      <c r="F8320" s="19">
        <v>802</v>
      </c>
      <c r="G8320" s="19">
        <v>80</v>
      </c>
      <c r="H8320" s="19">
        <v>28.5</v>
      </c>
      <c r="I8320" s="19">
        <v>22.39</v>
      </c>
      <c r="J8320" s="19" t="s">
        <v>54</v>
      </c>
      <c r="K8320" s="20">
        <v>162792.43</v>
      </c>
      <c r="L8320" s="20" t="s">
        <v>62</v>
      </c>
      <c r="M8320" s="20" t="s">
        <v>83</v>
      </c>
      <c r="N8320" s="26"/>
      <c r="O8320" s="20" t="s">
        <v>56</v>
      </c>
      <c r="P8320" t="str">
        <f t="shared" si="129"/>
        <v>INSERT INTO @DataTable (Deal, AdvanceDate, PROV, DealPurpose, RateType, BEACON, LTV, TDS, GDS, InsuranceType, PrincipalBalance, OccupancyType, AccountStatus, Closed_Date, DelinquencyBucket) VALUES (8319, '2012-09-14', 'ON', 'Purchase', 'Fixed', 802, 80, 28.5, 22.39, 'Conv', 162792.43, 'Rental', 'Open', '1900-01-00', 'Current');</v>
      </c>
    </row>
    <row r="8321" spans="1:16" x14ac:dyDescent="0.35">
      <c r="A8321" s="22">
        <v>8320</v>
      </c>
      <c r="B8321" s="21">
        <v>42338</v>
      </c>
      <c r="C8321" s="22" t="s">
        <v>57</v>
      </c>
      <c r="D8321" s="22" t="s">
        <v>61</v>
      </c>
      <c r="E8321" s="22" t="s">
        <v>40</v>
      </c>
      <c r="F8321" s="22">
        <v>665</v>
      </c>
      <c r="G8321" s="22">
        <v>80</v>
      </c>
      <c r="H8321" s="22">
        <v>28.15</v>
      </c>
      <c r="I8321" s="22">
        <v>19.68</v>
      </c>
      <c r="J8321" s="22" t="s">
        <v>54</v>
      </c>
      <c r="K8321" s="23">
        <v>433691.25</v>
      </c>
      <c r="L8321" s="23" t="s">
        <v>55</v>
      </c>
      <c r="M8321" s="23" t="s">
        <v>83</v>
      </c>
      <c r="N8321" s="27"/>
      <c r="O8321" s="23" t="s">
        <v>56</v>
      </c>
      <c r="P8321" t="str">
        <f t="shared" si="129"/>
        <v>INSERT INTO @DataTable (Deal, AdvanceDate, PROV, DealPurpose, RateType, BEACON, LTV, TDS, GDS, InsuranceType, PrincipalBalance, OccupancyType, AccountStatus, Closed_Date, DelinquencyBucket) VALUES (8320, '2015-11-30', 'ON', 'Purchase', 'ARM', 665, 80, 28.15, 19.68, 'Conv', 433691.25, 'Owner-Occupied', 'Open', '1900-01-00', 'Current');</v>
      </c>
    </row>
    <row r="8322" spans="1:16" x14ac:dyDescent="0.35">
      <c r="A8322" s="19">
        <v>8321</v>
      </c>
      <c r="B8322" s="18">
        <v>41610</v>
      </c>
      <c r="C8322" s="19" t="s">
        <v>57</v>
      </c>
      <c r="D8322" s="19" t="s">
        <v>61</v>
      </c>
      <c r="E8322" s="19" t="s">
        <v>40</v>
      </c>
      <c r="F8322" s="19">
        <v>798</v>
      </c>
      <c r="G8322" s="19">
        <v>95</v>
      </c>
      <c r="H8322" s="19">
        <v>37.06</v>
      </c>
      <c r="I8322" s="19">
        <v>18.62</v>
      </c>
      <c r="J8322" s="19" t="s">
        <v>60</v>
      </c>
      <c r="K8322" s="20">
        <v>397705.02</v>
      </c>
      <c r="L8322" s="20" t="s">
        <v>55</v>
      </c>
      <c r="M8322" s="20" t="s">
        <v>83</v>
      </c>
      <c r="N8322" s="26"/>
      <c r="O8322" s="20" t="s">
        <v>56</v>
      </c>
      <c r="P8322" t="str">
        <f t="shared" si="129"/>
        <v>INSERT INTO @DataTable (Deal, AdvanceDate, PROV, DealPurpose, RateType, BEACON, LTV, TDS, GDS, InsuranceType, PrincipalBalance, OccupancyType, AccountStatus, Closed_Date, DelinquencyBucket) VALUES (8321, '2013-12-02', 'ON', 'Purchase', 'ARM', 798, 95, 37.06, 18.62, 'HiRatio', 397705.02, 'Owner-Occupied', 'Open', '1900-01-00', 'Current');</v>
      </c>
    </row>
    <row r="8323" spans="1:16" x14ac:dyDescent="0.35">
      <c r="A8323" s="22">
        <v>8322</v>
      </c>
      <c r="B8323" s="21">
        <v>41390</v>
      </c>
      <c r="C8323" s="22" t="s">
        <v>58</v>
      </c>
      <c r="D8323" s="22" t="s">
        <v>61</v>
      </c>
      <c r="E8323" s="22" t="s">
        <v>53</v>
      </c>
      <c r="F8323" s="22">
        <v>778</v>
      </c>
      <c r="G8323" s="22">
        <v>95</v>
      </c>
      <c r="H8323" s="22">
        <v>42.45</v>
      </c>
      <c r="I8323" s="22">
        <v>32.99</v>
      </c>
      <c r="J8323" s="22" t="s">
        <v>60</v>
      </c>
      <c r="K8323" s="23">
        <v>276778.31</v>
      </c>
      <c r="L8323" s="23" t="s">
        <v>55</v>
      </c>
      <c r="M8323" s="23" t="s">
        <v>83</v>
      </c>
      <c r="N8323" s="27"/>
      <c r="O8323" s="23" t="s">
        <v>56</v>
      </c>
      <c r="P8323" t="str">
        <f t="shared" ref="P8323:P8386" si="130">"INSERT INTO @DataTable (Deal, AdvanceDate, PROV, DealPurpose, RateType, BEACON, LTV, TDS, GDS, InsuranceType, PrincipalBalance, OccupancyType, AccountStatus, Closed_Date, DelinquencyBucket) VALUES (" &amp; A8323 &amp; ", " &amp; "'" &amp; TEXT(B8323, "yyyy-mm-dd") &amp; "', '" &amp; C8323 &amp; "', '" &amp; D8323 &amp; "', '" &amp; E8323 &amp; "', " &amp; F8323 &amp; ", " &amp; G8323 &amp; ", " &amp; H8323 &amp; ", " &amp; I8323 &amp; ", '" &amp; J8323 &amp; "', " &amp; K8323 &amp; ", '" &amp; L8323 &amp; "', '" &amp; M8323 &amp; "', '" &amp;TEXT(N8323, "yyyy-mm-dd") &amp; "', '" &amp; O8323 &amp; "');"</f>
        <v>INSERT INTO @DataTable (Deal, AdvanceDate, PROV, DealPurpose, RateType, BEACON, LTV, TDS, GDS, InsuranceType, PrincipalBalance, OccupancyType, AccountStatus, Closed_Date, DelinquencyBucket) VALUES (8322, '2013-04-26', 'BC', 'Purchase', 'Fixed', 778, 95, 42.45, 32.99, 'HiRatio', 276778.31, 'Owner-Occupied', 'Open', '1900-01-00', 'Current');</v>
      </c>
    </row>
    <row r="8324" spans="1:16" x14ac:dyDescent="0.35">
      <c r="A8324" s="19">
        <v>8323</v>
      </c>
      <c r="B8324" s="18">
        <v>41470</v>
      </c>
      <c r="C8324" s="19" t="s">
        <v>58</v>
      </c>
      <c r="D8324" s="19" t="s">
        <v>61</v>
      </c>
      <c r="E8324" s="19" t="s">
        <v>53</v>
      </c>
      <c r="F8324" s="19">
        <v>739</v>
      </c>
      <c r="G8324" s="19">
        <v>94.93</v>
      </c>
      <c r="H8324" s="19">
        <v>38.450000000000003</v>
      </c>
      <c r="I8324" s="19">
        <v>34.159999999999997</v>
      </c>
      <c r="J8324" s="19" t="s">
        <v>60</v>
      </c>
      <c r="K8324" s="20">
        <v>0</v>
      </c>
      <c r="L8324" s="20" t="s">
        <v>55</v>
      </c>
      <c r="M8324" s="20" t="s">
        <v>84</v>
      </c>
      <c r="N8324" s="26">
        <v>42222</v>
      </c>
      <c r="O8324" s="20" t="s">
        <v>56</v>
      </c>
      <c r="P8324" t="str">
        <f t="shared" si="130"/>
        <v>INSERT INTO @DataTable (Deal, AdvanceDate, PROV, DealPurpose, RateType, BEACON, LTV, TDS, GDS, InsuranceType, PrincipalBalance, OccupancyType, AccountStatus, Closed_Date, DelinquencyBucket) VALUES (8323, '2013-07-15', 'BC', 'Purchase', 'Fixed', 739, 94.93, 38.45, 34.16, 'HiRatio', 0, 'Owner-Occupied', 'Closed', '2015-08-06', 'Current');</v>
      </c>
    </row>
    <row r="8325" spans="1:16" x14ac:dyDescent="0.35">
      <c r="A8325" s="22">
        <v>8324</v>
      </c>
      <c r="B8325" s="21">
        <v>41704</v>
      </c>
      <c r="C8325" s="22" t="s">
        <v>51</v>
      </c>
      <c r="D8325" s="22" t="s">
        <v>59</v>
      </c>
      <c r="E8325" s="22" t="s">
        <v>53</v>
      </c>
      <c r="F8325" s="22">
        <v>772</v>
      </c>
      <c r="G8325" s="22">
        <v>88.6</v>
      </c>
      <c r="H8325" s="22">
        <v>31.92</v>
      </c>
      <c r="I8325" s="22">
        <v>20.99</v>
      </c>
      <c r="J8325" s="22" t="s">
        <v>60</v>
      </c>
      <c r="K8325" s="23">
        <v>301925.05</v>
      </c>
      <c r="L8325" s="23" t="s">
        <v>55</v>
      </c>
      <c r="M8325" s="23" t="s">
        <v>83</v>
      </c>
      <c r="N8325" s="27"/>
      <c r="O8325" s="23" t="s">
        <v>56</v>
      </c>
      <c r="P8325" t="str">
        <f t="shared" si="130"/>
        <v>INSERT INTO @DataTable (Deal, AdvanceDate, PROV, DealPurpose, RateType, BEACON, LTV, TDS, GDS, InsuranceType, PrincipalBalance, OccupancyType, AccountStatus, Closed_Date, DelinquencyBucket) VALUES (8324, '2014-03-06', 'AB', 'Transfer', 'Fixed', 772, 88.6, 31.92, 20.99, 'HiRatio', 301925.05, 'Owner-Occupied', 'Open', '1900-01-00', 'Current');</v>
      </c>
    </row>
    <row r="8326" spans="1:16" x14ac:dyDescent="0.35">
      <c r="A8326" s="19">
        <v>8325</v>
      </c>
      <c r="B8326" s="18">
        <v>42157</v>
      </c>
      <c r="C8326" s="19" t="s">
        <v>57</v>
      </c>
      <c r="D8326" s="19" t="s">
        <v>52</v>
      </c>
      <c r="E8326" s="19" t="s">
        <v>53</v>
      </c>
      <c r="F8326" s="19">
        <v>810</v>
      </c>
      <c r="G8326" s="19">
        <v>75.78</v>
      </c>
      <c r="H8326" s="19">
        <v>38.92</v>
      </c>
      <c r="I8326" s="19">
        <v>38.75</v>
      </c>
      <c r="J8326" s="19" t="s">
        <v>54</v>
      </c>
      <c r="K8326" s="20">
        <v>0</v>
      </c>
      <c r="L8326" s="20" t="s">
        <v>55</v>
      </c>
      <c r="M8326" s="20" t="s">
        <v>84</v>
      </c>
      <c r="N8326" s="26">
        <v>42563</v>
      </c>
      <c r="O8326" s="20" t="s">
        <v>56</v>
      </c>
      <c r="P8326" t="str">
        <f t="shared" si="130"/>
        <v>INSERT INTO @DataTable (Deal, AdvanceDate, PROV, DealPurpose, RateType, BEACON, LTV, TDS, GDS, InsuranceType, PrincipalBalance, OccupancyType, AccountStatus, Closed_Date, DelinquencyBucket) VALUES (8325, '2015-06-02', 'ON', 'Refinance External', 'Fixed', 810, 75.78, 38.92, 38.75, 'Conv', 0, 'Owner-Occupied', 'Closed', '2016-07-12', 'Current');</v>
      </c>
    </row>
    <row r="8327" spans="1:16" x14ac:dyDescent="0.35">
      <c r="A8327" s="22">
        <v>8326</v>
      </c>
      <c r="B8327" s="21">
        <v>42216</v>
      </c>
      <c r="C8327" s="22" t="s">
        <v>57</v>
      </c>
      <c r="D8327" s="22" t="s">
        <v>61</v>
      </c>
      <c r="E8327" s="22" t="s">
        <v>40</v>
      </c>
      <c r="F8327" s="22">
        <v>760</v>
      </c>
      <c r="G8327" s="22">
        <v>95</v>
      </c>
      <c r="H8327" s="22">
        <v>36.97</v>
      </c>
      <c r="I8327" s="22">
        <v>27.5</v>
      </c>
      <c r="J8327" s="22" t="s">
        <v>60</v>
      </c>
      <c r="K8327" s="23">
        <v>213310.4</v>
      </c>
      <c r="L8327" s="23" t="s">
        <v>55</v>
      </c>
      <c r="M8327" s="23" t="s">
        <v>83</v>
      </c>
      <c r="N8327" s="27"/>
      <c r="O8327" s="23" t="s">
        <v>56</v>
      </c>
      <c r="P8327" t="str">
        <f t="shared" si="130"/>
        <v>INSERT INTO @DataTable (Deal, AdvanceDate, PROV, DealPurpose, RateType, BEACON, LTV, TDS, GDS, InsuranceType, PrincipalBalance, OccupancyType, AccountStatus, Closed_Date, DelinquencyBucket) VALUES (8326, '2015-07-31', 'ON', 'Purchase', 'ARM', 760, 95, 36.97, 27.5, 'HiRatio', 213310.4, 'Owner-Occupied', 'Open', '1900-01-00', 'Current');</v>
      </c>
    </row>
    <row r="8328" spans="1:16" x14ac:dyDescent="0.35">
      <c r="A8328" s="19">
        <v>8327</v>
      </c>
      <c r="B8328" s="18">
        <v>42354</v>
      </c>
      <c r="C8328" s="19" t="s">
        <v>58</v>
      </c>
      <c r="D8328" s="19" t="s">
        <v>61</v>
      </c>
      <c r="E8328" s="19" t="s">
        <v>53</v>
      </c>
      <c r="F8328" s="19">
        <v>770</v>
      </c>
      <c r="G8328" s="19">
        <v>95</v>
      </c>
      <c r="H8328" s="19">
        <v>43.36</v>
      </c>
      <c r="I8328" s="19">
        <v>38.57</v>
      </c>
      <c r="J8328" s="19" t="s">
        <v>60</v>
      </c>
      <c r="K8328" s="20">
        <v>168634.26</v>
      </c>
      <c r="L8328" s="20" t="s">
        <v>55</v>
      </c>
      <c r="M8328" s="20" t="s">
        <v>83</v>
      </c>
      <c r="N8328" s="26"/>
      <c r="O8328" s="20" t="s">
        <v>56</v>
      </c>
      <c r="P8328" t="str">
        <f t="shared" si="130"/>
        <v>INSERT INTO @DataTable (Deal, AdvanceDate, PROV, DealPurpose, RateType, BEACON, LTV, TDS, GDS, InsuranceType, PrincipalBalance, OccupancyType, AccountStatus, Closed_Date, DelinquencyBucket) VALUES (8327, '2015-12-16', 'BC', 'Purchase', 'Fixed', 770, 95, 43.36, 38.57, 'HiRatio', 168634.26, 'Owner-Occupied', 'Open', '1900-01-00', 'Current');</v>
      </c>
    </row>
    <row r="8329" spans="1:16" x14ac:dyDescent="0.35">
      <c r="A8329" s="22">
        <v>8328</v>
      </c>
      <c r="B8329" s="21">
        <v>41740</v>
      </c>
      <c r="C8329" s="22" t="s">
        <v>57</v>
      </c>
      <c r="D8329" s="22" t="s">
        <v>61</v>
      </c>
      <c r="E8329" s="22" t="s">
        <v>40</v>
      </c>
      <c r="F8329" s="22">
        <v>748</v>
      </c>
      <c r="G8329" s="22">
        <v>75</v>
      </c>
      <c r="H8329" s="22">
        <v>31.27</v>
      </c>
      <c r="I8329" s="22">
        <v>22.1</v>
      </c>
      <c r="J8329" s="22" t="s">
        <v>54</v>
      </c>
      <c r="K8329" s="23">
        <v>233869.37</v>
      </c>
      <c r="L8329" s="23" t="s">
        <v>55</v>
      </c>
      <c r="M8329" s="23" t="s">
        <v>83</v>
      </c>
      <c r="N8329" s="27"/>
      <c r="O8329" s="23" t="s">
        <v>56</v>
      </c>
      <c r="P8329" t="str">
        <f t="shared" si="130"/>
        <v>INSERT INTO @DataTable (Deal, AdvanceDate, PROV, DealPurpose, RateType, BEACON, LTV, TDS, GDS, InsuranceType, PrincipalBalance, OccupancyType, AccountStatus, Closed_Date, DelinquencyBucket) VALUES (8328, '2014-04-11', 'ON', 'Purchase', 'ARM', 748, 75, 31.27, 22.1, 'Conv', 233869.37, 'Owner-Occupied', 'Open', '1900-01-00', 'Current');</v>
      </c>
    </row>
    <row r="8330" spans="1:16" x14ac:dyDescent="0.35">
      <c r="A8330" s="19">
        <v>8329</v>
      </c>
      <c r="B8330" s="18">
        <v>42432</v>
      </c>
      <c r="C8330" s="19" t="s">
        <v>74</v>
      </c>
      <c r="D8330" s="19" t="s">
        <v>52</v>
      </c>
      <c r="E8330" s="19" t="s">
        <v>40</v>
      </c>
      <c r="F8330" s="19">
        <v>777</v>
      </c>
      <c r="G8330" s="19">
        <v>61.86</v>
      </c>
      <c r="H8330" s="19">
        <v>28.11</v>
      </c>
      <c r="I8330" s="19">
        <v>19.920000000000002</v>
      </c>
      <c r="J8330" s="19" t="s">
        <v>54</v>
      </c>
      <c r="K8330" s="20">
        <v>277983.38</v>
      </c>
      <c r="L8330" s="20" t="s">
        <v>55</v>
      </c>
      <c r="M8330" s="20" t="s">
        <v>83</v>
      </c>
      <c r="N8330" s="26"/>
      <c r="O8330" s="20" t="s">
        <v>56</v>
      </c>
      <c r="P8330" t="str">
        <f t="shared" si="130"/>
        <v>INSERT INTO @DataTable (Deal, AdvanceDate, PROV, DealPurpose, RateType, BEACON, LTV, TDS, GDS, InsuranceType, PrincipalBalance, OccupancyType, AccountStatus, Closed_Date, DelinquencyBucket) VALUES (8329, '2016-03-03', 'MB', 'Refinance External', 'ARM', 777, 61.86, 28.11, 19.92, 'Conv', 277983.38, 'Owner-Occupied', 'Open', '1900-01-00', 'Current');</v>
      </c>
    </row>
    <row r="8331" spans="1:16" x14ac:dyDescent="0.35">
      <c r="A8331" s="22">
        <v>8330</v>
      </c>
      <c r="B8331" s="21">
        <v>41120</v>
      </c>
      <c r="C8331" s="22" t="s">
        <v>58</v>
      </c>
      <c r="D8331" s="22" t="s">
        <v>61</v>
      </c>
      <c r="E8331" s="22" t="s">
        <v>53</v>
      </c>
      <c r="F8331" s="22">
        <v>745</v>
      </c>
      <c r="G8331" s="22">
        <v>95</v>
      </c>
      <c r="H8331" s="22">
        <v>40.56</v>
      </c>
      <c r="I8331" s="22">
        <v>38.99</v>
      </c>
      <c r="J8331" s="22" t="s">
        <v>60</v>
      </c>
      <c r="K8331" s="23">
        <v>0</v>
      </c>
      <c r="L8331" s="23" t="s">
        <v>55</v>
      </c>
      <c r="M8331" s="23" t="s">
        <v>84</v>
      </c>
      <c r="N8331" s="27">
        <v>42613</v>
      </c>
      <c r="O8331" s="23" t="s">
        <v>56</v>
      </c>
      <c r="P8331" t="str">
        <f t="shared" si="130"/>
        <v>INSERT INTO @DataTable (Deal, AdvanceDate, PROV, DealPurpose, RateType, BEACON, LTV, TDS, GDS, InsuranceType, PrincipalBalance, OccupancyType, AccountStatus, Closed_Date, DelinquencyBucket) VALUES (8330, '2012-07-30', 'BC', 'Purchase', 'Fixed', 745, 95, 40.56, 38.99, 'HiRatio', 0, 'Owner-Occupied', 'Closed', '2016-08-31', 'Current');</v>
      </c>
    </row>
    <row r="8332" spans="1:16" x14ac:dyDescent="0.35">
      <c r="A8332" s="19">
        <v>8331</v>
      </c>
      <c r="B8332" s="18">
        <v>41992</v>
      </c>
      <c r="C8332" s="19" t="s">
        <v>57</v>
      </c>
      <c r="D8332" s="19" t="s">
        <v>64</v>
      </c>
      <c r="E8332" s="19" t="s">
        <v>53</v>
      </c>
      <c r="F8332" s="19">
        <v>765</v>
      </c>
      <c r="G8332" s="19">
        <v>95</v>
      </c>
      <c r="H8332" s="19">
        <v>40.590000000000003</v>
      </c>
      <c r="I8332" s="19">
        <v>24.06</v>
      </c>
      <c r="J8332" s="19" t="s">
        <v>60</v>
      </c>
      <c r="K8332" s="20">
        <v>203519.28</v>
      </c>
      <c r="L8332" s="20" t="s">
        <v>55</v>
      </c>
      <c r="M8332" s="20" t="s">
        <v>83</v>
      </c>
      <c r="N8332" s="26"/>
      <c r="O8332" s="20" t="s">
        <v>56</v>
      </c>
      <c r="P8332" t="str">
        <f t="shared" si="130"/>
        <v>INSERT INTO @DataTable (Deal, AdvanceDate, PROV, DealPurpose, RateType, BEACON, LTV, TDS, GDS, InsuranceType, PrincipalBalance, OccupancyType, AccountStatus, Closed_Date, DelinquencyBucket) VALUES (8331, '2014-12-19', 'ON', 'Purchase with Improvements', 'Fixed', 765, 95, 40.59, 24.06, 'HiRatio', 203519.28, 'Owner-Occupied', 'Open', '1900-01-00', 'Current');</v>
      </c>
    </row>
    <row r="8333" spans="1:16" x14ac:dyDescent="0.35">
      <c r="A8333" s="22">
        <v>8332</v>
      </c>
      <c r="B8333" s="21">
        <v>42199</v>
      </c>
      <c r="C8333" s="22" t="s">
        <v>57</v>
      </c>
      <c r="D8333" s="22" t="s">
        <v>59</v>
      </c>
      <c r="E8333" s="22" t="s">
        <v>40</v>
      </c>
      <c r="F8333" s="22">
        <v>802</v>
      </c>
      <c r="G8333" s="22">
        <v>26.48</v>
      </c>
      <c r="H8333" s="22">
        <v>27.03</v>
      </c>
      <c r="I8333" s="22">
        <v>24.03</v>
      </c>
      <c r="J8333" s="22" t="s">
        <v>54</v>
      </c>
      <c r="K8333" s="23">
        <v>44472.9</v>
      </c>
      <c r="L8333" s="23" t="s">
        <v>55</v>
      </c>
      <c r="M8333" s="23" t="s">
        <v>83</v>
      </c>
      <c r="N8333" s="27"/>
      <c r="O8333" s="23" t="s">
        <v>56</v>
      </c>
      <c r="P8333" t="str">
        <f t="shared" si="130"/>
        <v>INSERT INTO @DataTable (Deal, AdvanceDate, PROV, DealPurpose, RateType, BEACON, LTV, TDS, GDS, InsuranceType, PrincipalBalance, OccupancyType, AccountStatus, Closed_Date, DelinquencyBucket) VALUES (8332, '2015-07-14', 'ON', 'Transfer', 'ARM', 802, 26.48, 27.03, 24.03, 'Conv', 44472.9, 'Owner-Occupied', 'Open', '1900-01-00', 'Current');</v>
      </c>
    </row>
    <row r="8334" spans="1:16" x14ac:dyDescent="0.35">
      <c r="A8334" s="19">
        <v>8333</v>
      </c>
      <c r="B8334" s="18">
        <v>41131</v>
      </c>
      <c r="C8334" s="19" t="s">
        <v>57</v>
      </c>
      <c r="D8334" s="19" t="s">
        <v>52</v>
      </c>
      <c r="E8334" s="19" t="s">
        <v>53</v>
      </c>
      <c r="F8334" s="19">
        <v>690</v>
      </c>
      <c r="G8334" s="19">
        <v>69</v>
      </c>
      <c r="H8334" s="19">
        <v>39.35</v>
      </c>
      <c r="I8334" s="19">
        <v>26.54</v>
      </c>
      <c r="J8334" s="19" t="s">
        <v>54</v>
      </c>
      <c r="K8334" s="20">
        <v>0</v>
      </c>
      <c r="L8334" s="20" t="s">
        <v>55</v>
      </c>
      <c r="M8334" s="20" t="s">
        <v>84</v>
      </c>
      <c r="N8334" s="26">
        <v>42187</v>
      </c>
      <c r="O8334" s="20" t="s">
        <v>56</v>
      </c>
      <c r="P8334" t="str">
        <f t="shared" si="130"/>
        <v>INSERT INTO @DataTable (Deal, AdvanceDate, PROV, DealPurpose, RateType, BEACON, LTV, TDS, GDS, InsuranceType, PrincipalBalance, OccupancyType, AccountStatus, Closed_Date, DelinquencyBucket) VALUES (8333, '2012-08-10', 'ON', 'Refinance External', 'Fixed', 690, 69, 39.35, 26.54, 'Conv', 0, 'Owner-Occupied', 'Closed', '2015-07-02', 'Current');</v>
      </c>
    </row>
    <row r="8335" spans="1:16" x14ac:dyDescent="0.35">
      <c r="A8335" s="22">
        <v>8334</v>
      </c>
      <c r="B8335" s="21">
        <v>41845</v>
      </c>
      <c r="C8335" s="22" t="s">
        <v>57</v>
      </c>
      <c r="D8335" s="22" t="s">
        <v>52</v>
      </c>
      <c r="E8335" s="22" t="s">
        <v>40</v>
      </c>
      <c r="F8335" s="22">
        <v>721</v>
      </c>
      <c r="G8335" s="22">
        <v>80</v>
      </c>
      <c r="H8335" s="22">
        <v>32.32</v>
      </c>
      <c r="I8335" s="22">
        <v>32.32</v>
      </c>
      <c r="J8335" s="22" t="s">
        <v>54</v>
      </c>
      <c r="K8335" s="23">
        <v>0</v>
      </c>
      <c r="L8335" s="23" t="s">
        <v>55</v>
      </c>
      <c r="M8335" s="23" t="s">
        <v>84</v>
      </c>
      <c r="N8335" s="27">
        <v>42235</v>
      </c>
      <c r="O8335" s="23" t="s">
        <v>56</v>
      </c>
      <c r="P8335" t="str">
        <f t="shared" si="130"/>
        <v>INSERT INTO @DataTable (Deal, AdvanceDate, PROV, DealPurpose, RateType, BEACON, LTV, TDS, GDS, InsuranceType, PrincipalBalance, OccupancyType, AccountStatus, Closed_Date, DelinquencyBucket) VALUES (8334, '2014-07-25', 'ON', 'Refinance External', 'ARM', 721, 80, 32.32, 32.32, 'Conv', 0, 'Owner-Occupied', 'Closed', '2015-08-19', 'Current');</v>
      </c>
    </row>
    <row r="8336" spans="1:16" x14ac:dyDescent="0.35">
      <c r="A8336" s="19">
        <v>8335</v>
      </c>
      <c r="B8336" s="18">
        <v>41880</v>
      </c>
      <c r="C8336" s="19" t="s">
        <v>57</v>
      </c>
      <c r="D8336" s="19" t="s">
        <v>61</v>
      </c>
      <c r="E8336" s="19" t="s">
        <v>40</v>
      </c>
      <c r="F8336" s="19">
        <v>654</v>
      </c>
      <c r="G8336" s="19">
        <v>75</v>
      </c>
      <c r="H8336" s="19">
        <v>35.58</v>
      </c>
      <c r="I8336" s="19">
        <v>26.62</v>
      </c>
      <c r="J8336" s="19" t="s">
        <v>54</v>
      </c>
      <c r="K8336" s="20">
        <v>0</v>
      </c>
      <c r="L8336" s="20" t="s">
        <v>55</v>
      </c>
      <c r="M8336" s="20" t="s">
        <v>84</v>
      </c>
      <c r="N8336" s="26">
        <v>42033</v>
      </c>
      <c r="O8336" s="20" t="s">
        <v>56</v>
      </c>
      <c r="P8336" t="str">
        <f t="shared" si="130"/>
        <v>INSERT INTO @DataTable (Deal, AdvanceDate, PROV, DealPurpose, RateType, BEACON, LTV, TDS, GDS, InsuranceType, PrincipalBalance, OccupancyType, AccountStatus, Closed_Date, DelinquencyBucket) VALUES (8335, '2014-08-29', 'ON', 'Purchase', 'ARM', 654, 75, 35.58, 26.62, 'Conv', 0, 'Owner-Occupied', 'Closed', '2015-01-29', 'Current');</v>
      </c>
    </row>
    <row r="8337" spans="1:16" x14ac:dyDescent="0.35">
      <c r="A8337" s="22">
        <v>8336</v>
      </c>
      <c r="B8337" s="21">
        <v>42300</v>
      </c>
      <c r="C8337" s="22" t="s">
        <v>57</v>
      </c>
      <c r="D8337" s="22" t="s">
        <v>61</v>
      </c>
      <c r="E8337" s="22" t="s">
        <v>40</v>
      </c>
      <c r="F8337" s="22">
        <v>752</v>
      </c>
      <c r="G8337" s="22">
        <v>92</v>
      </c>
      <c r="H8337" s="22">
        <v>27.35</v>
      </c>
      <c r="I8337" s="22">
        <v>25.19</v>
      </c>
      <c r="J8337" s="22" t="s">
        <v>60</v>
      </c>
      <c r="K8337" s="23">
        <v>437942.27</v>
      </c>
      <c r="L8337" s="23" t="s">
        <v>55</v>
      </c>
      <c r="M8337" s="23" t="s">
        <v>83</v>
      </c>
      <c r="N8337" s="27"/>
      <c r="O8337" s="23" t="s">
        <v>56</v>
      </c>
      <c r="P8337" t="str">
        <f t="shared" si="130"/>
        <v>INSERT INTO @DataTable (Deal, AdvanceDate, PROV, DealPurpose, RateType, BEACON, LTV, TDS, GDS, InsuranceType, PrincipalBalance, OccupancyType, AccountStatus, Closed_Date, DelinquencyBucket) VALUES (8336, '2015-10-23', 'ON', 'Purchase', 'ARM', 752, 92, 27.35, 25.19, 'HiRatio', 437942.27, 'Owner-Occupied', 'Open', '1900-01-00', 'Current');</v>
      </c>
    </row>
    <row r="8338" spans="1:16" x14ac:dyDescent="0.35">
      <c r="A8338" s="19">
        <v>8337</v>
      </c>
      <c r="B8338" s="18">
        <v>42293</v>
      </c>
      <c r="C8338" s="19" t="s">
        <v>57</v>
      </c>
      <c r="D8338" s="19" t="s">
        <v>61</v>
      </c>
      <c r="E8338" s="19" t="s">
        <v>40</v>
      </c>
      <c r="F8338" s="19">
        <v>788</v>
      </c>
      <c r="G8338" s="19">
        <v>80</v>
      </c>
      <c r="H8338" s="19">
        <v>25.72</v>
      </c>
      <c r="I8338" s="19">
        <v>24.89</v>
      </c>
      <c r="J8338" s="19" t="s">
        <v>54</v>
      </c>
      <c r="K8338" s="20">
        <v>343705.51</v>
      </c>
      <c r="L8338" s="20" t="s">
        <v>55</v>
      </c>
      <c r="M8338" s="20" t="s">
        <v>83</v>
      </c>
      <c r="N8338" s="26"/>
      <c r="O8338" s="20" t="s">
        <v>56</v>
      </c>
      <c r="P8338" t="str">
        <f t="shared" si="130"/>
        <v>INSERT INTO @DataTable (Deal, AdvanceDate, PROV, DealPurpose, RateType, BEACON, LTV, TDS, GDS, InsuranceType, PrincipalBalance, OccupancyType, AccountStatus, Closed_Date, DelinquencyBucket) VALUES (8337, '2015-10-16', 'ON', 'Purchase', 'ARM', 788, 80, 25.72, 24.89, 'Conv', 343705.51, 'Owner-Occupied', 'Open', '1900-01-00', 'Current');</v>
      </c>
    </row>
    <row r="8339" spans="1:16" x14ac:dyDescent="0.35">
      <c r="A8339" s="22">
        <v>8338</v>
      </c>
      <c r="B8339" s="21">
        <v>41537</v>
      </c>
      <c r="C8339" s="22" t="s">
        <v>57</v>
      </c>
      <c r="D8339" s="22" t="s">
        <v>61</v>
      </c>
      <c r="E8339" s="22" t="s">
        <v>53</v>
      </c>
      <c r="F8339" s="22">
        <v>700</v>
      </c>
      <c r="G8339" s="22">
        <v>95</v>
      </c>
      <c r="H8339" s="22">
        <v>37.44</v>
      </c>
      <c r="I8339" s="22">
        <v>17.690000000000001</v>
      </c>
      <c r="J8339" s="22" t="s">
        <v>60</v>
      </c>
      <c r="K8339" s="23">
        <v>90770.08</v>
      </c>
      <c r="L8339" s="23" t="s">
        <v>55</v>
      </c>
      <c r="M8339" s="23" t="s">
        <v>83</v>
      </c>
      <c r="N8339" s="27"/>
      <c r="O8339" s="23" t="s">
        <v>56</v>
      </c>
      <c r="P8339" t="str">
        <f t="shared" si="130"/>
        <v>INSERT INTO @DataTable (Deal, AdvanceDate, PROV, DealPurpose, RateType, BEACON, LTV, TDS, GDS, InsuranceType, PrincipalBalance, OccupancyType, AccountStatus, Closed_Date, DelinquencyBucket) VALUES (8338, '2013-09-20', 'ON', 'Purchase', 'Fixed', 700, 95, 37.44, 17.69, 'HiRatio', 90770.08, 'Owner-Occupied', 'Open', '1900-01-00', 'Current');</v>
      </c>
    </row>
    <row r="8340" spans="1:16" x14ac:dyDescent="0.35">
      <c r="A8340" s="19">
        <v>8339</v>
      </c>
      <c r="B8340" s="18">
        <v>42359</v>
      </c>
      <c r="C8340" s="19" t="s">
        <v>51</v>
      </c>
      <c r="D8340" s="19" t="s">
        <v>61</v>
      </c>
      <c r="E8340" s="19" t="s">
        <v>53</v>
      </c>
      <c r="F8340" s="19">
        <v>824</v>
      </c>
      <c r="G8340" s="19">
        <v>90</v>
      </c>
      <c r="H8340" s="19">
        <v>33.729999999999997</v>
      </c>
      <c r="I8340" s="19">
        <v>19.13</v>
      </c>
      <c r="J8340" s="19" t="s">
        <v>60</v>
      </c>
      <c r="K8340" s="20">
        <v>356940.72</v>
      </c>
      <c r="L8340" s="20" t="s">
        <v>55</v>
      </c>
      <c r="M8340" s="20" t="s">
        <v>83</v>
      </c>
      <c r="N8340" s="26"/>
      <c r="O8340" s="20" t="s">
        <v>56</v>
      </c>
      <c r="P8340" t="str">
        <f t="shared" si="130"/>
        <v>INSERT INTO @DataTable (Deal, AdvanceDate, PROV, DealPurpose, RateType, BEACON, LTV, TDS, GDS, InsuranceType, PrincipalBalance, OccupancyType, AccountStatus, Closed_Date, DelinquencyBucket) VALUES (8339, '2015-12-21', 'AB', 'Purchase', 'Fixed', 824, 90, 33.73, 19.13, 'HiRatio', 356940.72, 'Owner-Occupied', 'Open', '1900-01-00', 'Current');</v>
      </c>
    </row>
    <row r="8341" spans="1:16" x14ac:dyDescent="0.35">
      <c r="A8341" s="22">
        <v>8340</v>
      </c>
      <c r="B8341" s="21">
        <v>41726</v>
      </c>
      <c r="C8341" s="22" t="s">
        <v>51</v>
      </c>
      <c r="D8341" s="22" t="s">
        <v>61</v>
      </c>
      <c r="E8341" s="22" t="s">
        <v>53</v>
      </c>
      <c r="F8341" s="22">
        <v>725</v>
      </c>
      <c r="G8341" s="22">
        <v>90</v>
      </c>
      <c r="H8341" s="22">
        <v>37.299999999999997</v>
      </c>
      <c r="I8341" s="22">
        <v>36.35</v>
      </c>
      <c r="J8341" s="22" t="s">
        <v>60</v>
      </c>
      <c r="K8341" s="23">
        <v>584291.02</v>
      </c>
      <c r="L8341" s="23" t="s">
        <v>55</v>
      </c>
      <c r="M8341" s="23" t="s">
        <v>83</v>
      </c>
      <c r="N8341" s="27"/>
      <c r="O8341" s="23" t="s">
        <v>56</v>
      </c>
      <c r="P8341" t="str">
        <f t="shared" si="130"/>
        <v>INSERT INTO @DataTable (Deal, AdvanceDate, PROV, DealPurpose, RateType, BEACON, LTV, TDS, GDS, InsuranceType, PrincipalBalance, OccupancyType, AccountStatus, Closed_Date, DelinquencyBucket) VALUES (8340, '2014-03-28', 'AB', 'Purchase', 'Fixed', 725, 90, 37.3, 36.35, 'HiRatio', 584291.02, 'Owner-Occupied', 'Open', '1900-01-00', 'Current');</v>
      </c>
    </row>
    <row r="8342" spans="1:16" x14ac:dyDescent="0.35">
      <c r="A8342" s="19">
        <v>8341</v>
      </c>
      <c r="B8342" s="18">
        <v>42202</v>
      </c>
      <c r="C8342" s="19" t="s">
        <v>57</v>
      </c>
      <c r="D8342" s="19" t="s">
        <v>61</v>
      </c>
      <c r="E8342" s="19" t="s">
        <v>53</v>
      </c>
      <c r="F8342" s="19">
        <v>690</v>
      </c>
      <c r="G8342" s="19">
        <v>90</v>
      </c>
      <c r="H8342" s="19">
        <v>34.72</v>
      </c>
      <c r="I8342" s="19">
        <v>32.99</v>
      </c>
      <c r="J8342" s="19" t="s">
        <v>60</v>
      </c>
      <c r="K8342" s="20">
        <v>453005.39</v>
      </c>
      <c r="L8342" s="20" t="s">
        <v>55</v>
      </c>
      <c r="M8342" s="20" t="s">
        <v>83</v>
      </c>
      <c r="N8342" s="26"/>
      <c r="O8342" s="20" t="s">
        <v>56</v>
      </c>
      <c r="P8342" t="str">
        <f t="shared" si="130"/>
        <v>INSERT INTO @DataTable (Deal, AdvanceDate, PROV, DealPurpose, RateType, BEACON, LTV, TDS, GDS, InsuranceType, PrincipalBalance, OccupancyType, AccountStatus, Closed_Date, DelinquencyBucket) VALUES (8341, '2015-07-17', 'ON', 'Purchase', 'Fixed', 690, 90, 34.72, 32.99, 'HiRatio', 453005.39, 'Owner-Occupied', 'Open', '1900-01-00', 'Current');</v>
      </c>
    </row>
    <row r="8343" spans="1:16" x14ac:dyDescent="0.35">
      <c r="A8343" s="22">
        <v>8342</v>
      </c>
      <c r="B8343" s="21">
        <v>41607</v>
      </c>
      <c r="C8343" s="22" t="s">
        <v>58</v>
      </c>
      <c r="D8343" s="22" t="s">
        <v>52</v>
      </c>
      <c r="E8343" s="22" t="s">
        <v>53</v>
      </c>
      <c r="F8343" s="22">
        <v>798</v>
      </c>
      <c r="G8343" s="22">
        <v>78.680000000000007</v>
      </c>
      <c r="H8343" s="22">
        <v>28.06</v>
      </c>
      <c r="I8343" s="22">
        <v>23.45</v>
      </c>
      <c r="J8343" s="22" t="s">
        <v>54</v>
      </c>
      <c r="K8343" s="23">
        <v>121722.18</v>
      </c>
      <c r="L8343" s="23" t="s">
        <v>55</v>
      </c>
      <c r="M8343" s="23" t="s">
        <v>83</v>
      </c>
      <c r="N8343" s="27"/>
      <c r="O8343" s="23" t="s">
        <v>56</v>
      </c>
      <c r="P8343" t="str">
        <f t="shared" si="130"/>
        <v>INSERT INTO @DataTable (Deal, AdvanceDate, PROV, DealPurpose, RateType, BEACON, LTV, TDS, GDS, InsuranceType, PrincipalBalance, OccupancyType, AccountStatus, Closed_Date, DelinquencyBucket) VALUES (8342, '2013-11-29', 'BC', 'Refinance External', 'Fixed', 798, 78.68, 28.06, 23.45, 'Conv', 121722.18, 'Owner-Occupied', 'Open', '1900-01-00', 'Current');</v>
      </c>
    </row>
    <row r="8344" spans="1:16" x14ac:dyDescent="0.35">
      <c r="A8344" s="19">
        <v>8343</v>
      </c>
      <c r="B8344" s="18">
        <v>42465</v>
      </c>
      <c r="C8344" s="19" t="s">
        <v>57</v>
      </c>
      <c r="D8344" s="19" t="s">
        <v>61</v>
      </c>
      <c r="E8344" s="19" t="s">
        <v>53</v>
      </c>
      <c r="F8344" s="19">
        <v>680</v>
      </c>
      <c r="G8344" s="19">
        <v>95</v>
      </c>
      <c r="H8344" s="19">
        <v>37.4</v>
      </c>
      <c r="I8344" s="19">
        <v>29.7</v>
      </c>
      <c r="J8344" s="19" t="s">
        <v>60</v>
      </c>
      <c r="K8344" s="20">
        <v>341861.74</v>
      </c>
      <c r="L8344" s="20" t="s">
        <v>55</v>
      </c>
      <c r="M8344" s="20" t="s">
        <v>83</v>
      </c>
      <c r="N8344" s="26"/>
      <c r="O8344" s="20" t="s">
        <v>56</v>
      </c>
      <c r="P8344" t="str">
        <f t="shared" si="130"/>
        <v>INSERT INTO @DataTable (Deal, AdvanceDate, PROV, DealPurpose, RateType, BEACON, LTV, TDS, GDS, InsuranceType, PrincipalBalance, OccupancyType, AccountStatus, Closed_Date, DelinquencyBucket) VALUES (8343, '2016-04-05', 'ON', 'Purchase', 'Fixed', 680, 95, 37.4, 29.7, 'HiRatio', 341861.74, 'Owner-Occupied', 'Open', '1900-01-00', 'Current');</v>
      </c>
    </row>
    <row r="8345" spans="1:16" x14ac:dyDescent="0.35">
      <c r="A8345" s="22">
        <v>8344</v>
      </c>
      <c r="B8345" s="21">
        <v>42566</v>
      </c>
      <c r="C8345" s="22" t="s">
        <v>57</v>
      </c>
      <c r="D8345" s="22" t="s">
        <v>52</v>
      </c>
      <c r="E8345" s="22" t="s">
        <v>40</v>
      </c>
      <c r="F8345" s="22">
        <v>794</v>
      </c>
      <c r="G8345" s="22">
        <v>39.31</v>
      </c>
      <c r="H8345" s="22">
        <v>36.36</v>
      </c>
      <c r="I8345" s="22">
        <v>27.73</v>
      </c>
      <c r="J8345" s="22" t="s">
        <v>54</v>
      </c>
      <c r="K8345" s="23">
        <v>220778.44</v>
      </c>
      <c r="L8345" s="23" t="s">
        <v>55</v>
      </c>
      <c r="M8345" s="23" t="s">
        <v>83</v>
      </c>
      <c r="N8345" s="27"/>
      <c r="O8345" s="23" t="s">
        <v>56</v>
      </c>
      <c r="P8345" t="str">
        <f t="shared" si="130"/>
        <v>INSERT INTO @DataTable (Deal, AdvanceDate, PROV, DealPurpose, RateType, BEACON, LTV, TDS, GDS, InsuranceType, PrincipalBalance, OccupancyType, AccountStatus, Closed_Date, DelinquencyBucket) VALUES (8344, '2016-07-15', 'ON', 'Refinance External', 'ARM', 794, 39.31, 36.36, 27.73, 'Conv', 220778.44, 'Owner-Occupied', 'Open', '1900-01-00', 'Current');</v>
      </c>
    </row>
    <row r="8346" spans="1:16" x14ac:dyDescent="0.35">
      <c r="A8346" s="19">
        <v>8345</v>
      </c>
      <c r="B8346" s="18">
        <v>41759</v>
      </c>
      <c r="C8346" s="19" t="s">
        <v>58</v>
      </c>
      <c r="D8346" s="19" t="s">
        <v>61</v>
      </c>
      <c r="E8346" s="19" t="s">
        <v>53</v>
      </c>
      <c r="F8346" s="19">
        <v>695</v>
      </c>
      <c r="G8346" s="19">
        <v>95</v>
      </c>
      <c r="H8346" s="19">
        <v>35.049999999999997</v>
      </c>
      <c r="I8346" s="19">
        <v>23.3</v>
      </c>
      <c r="J8346" s="19" t="s">
        <v>60</v>
      </c>
      <c r="K8346" s="20">
        <v>0</v>
      </c>
      <c r="L8346" s="20" t="s">
        <v>55</v>
      </c>
      <c r="M8346" s="20" t="s">
        <v>84</v>
      </c>
      <c r="N8346" s="26">
        <v>42676</v>
      </c>
      <c r="O8346" s="20" t="s">
        <v>56</v>
      </c>
      <c r="P8346" t="str">
        <f t="shared" si="130"/>
        <v>INSERT INTO @DataTable (Deal, AdvanceDate, PROV, DealPurpose, RateType, BEACON, LTV, TDS, GDS, InsuranceType, PrincipalBalance, OccupancyType, AccountStatus, Closed_Date, DelinquencyBucket) VALUES (8345, '2014-04-30', 'BC', 'Purchase', 'Fixed', 695, 95, 35.05, 23.3, 'HiRatio', 0, 'Owner-Occupied', 'Closed', '2016-11-02', 'Current');</v>
      </c>
    </row>
    <row r="8347" spans="1:16" x14ac:dyDescent="0.35">
      <c r="A8347" s="22">
        <v>8346</v>
      </c>
      <c r="B8347" s="21">
        <v>41935</v>
      </c>
      <c r="C8347" s="22" t="s">
        <v>57</v>
      </c>
      <c r="D8347" s="22" t="s">
        <v>61</v>
      </c>
      <c r="E8347" s="22" t="s">
        <v>53</v>
      </c>
      <c r="F8347" s="22">
        <v>665</v>
      </c>
      <c r="G8347" s="22">
        <v>95</v>
      </c>
      <c r="H8347" s="22">
        <v>41.8</v>
      </c>
      <c r="I8347" s="22">
        <v>32.33</v>
      </c>
      <c r="J8347" s="22" t="s">
        <v>60</v>
      </c>
      <c r="K8347" s="23">
        <v>0</v>
      </c>
      <c r="L8347" s="23" t="s">
        <v>55</v>
      </c>
      <c r="M8347" s="23" t="s">
        <v>84</v>
      </c>
      <c r="N8347" s="27">
        <v>42755</v>
      </c>
      <c r="O8347" s="23" t="s">
        <v>56</v>
      </c>
      <c r="P8347" t="str">
        <f t="shared" si="130"/>
        <v>INSERT INTO @DataTable (Deal, AdvanceDate, PROV, DealPurpose, RateType, BEACON, LTV, TDS, GDS, InsuranceType, PrincipalBalance, OccupancyType, AccountStatus, Closed_Date, DelinquencyBucket) VALUES (8346, '2014-10-23', 'ON', 'Purchase', 'Fixed', 665, 95, 41.8, 32.33, 'HiRatio', 0, 'Owner-Occupied', 'Closed', '2017-01-20', 'Current');</v>
      </c>
    </row>
    <row r="8348" spans="1:16" x14ac:dyDescent="0.35">
      <c r="A8348" s="19">
        <v>8347</v>
      </c>
      <c r="B8348" s="18">
        <v>41424</v>
      </c>
      <c r="C8348" s="19" t="s">
        <v>81</v>
      </c>
      <c r="D8348" s="19" t="s">
        <v>61</v>
      </c>
      <c r="E8348" s="19" t="s">
        <v>53</v>
      </c>
      <c r="F8348" s="19">
        <v>633</v>
      </c>
      <c r="G8348" s="19">
        <v>95</v>
      </c>
      <c r="H8348" s="19">
        <v>23.06</v>
      </c>
      <c r="I8348" s="19">
        <v>11.23</v>
      </c>
      <c r="J8348" s="19" t="s">
        <v>60</v>
      </c>
      <c r="K8348" s="20">
        <v>82798.55</v>
      </c>
      <c r="L8348" s="20" t="s">
        <v>55</v>
      </c>
      <c r="M8348" s="20" t="s">
        <v>83</v>
      </c>
      <c r="N8348" s="26"/>
      <c r="O8348" s="20" t="s">
        <v>56</v>
      </c>
      <c r="P8348" t="str">
        <f t="shared" si="130"/>
        <v>INSERT INTO @DataTable (Deal, AdvanceDate, PROV, DealPurpose, RateType, BEACON, LTV, TDS, GDS, InsuranceType, PrincipalBalance, OccupancyType, AccountStatus, Closed_Date, DelinquencyBucket) VALUES (8347, '2013-05-30', 'PE', 'Purchase', 'Fixed', 633, 95, 23.06, 11.23, 'HiRatio', 82798.55, 'Owner-Occupied', 'Open', '1900-01-00', 'Current');</v>
      </c>
    </row>
    <row r="8349" spans="1:16" x14ac:dyDescent="0.35">
      <c r="A8349" s="22">
        <v>8348</v>
      </c>
      <c r="B8349" s="21">
        <v>40753</v>
      </c>
      <c r="C8349" s="22" t="s">
        <v>57</v>
      </c>
      <c r="D8349" s="22" t="s">
        <v>52</v>
      </c>
      <c r="E8349" s="22" t="s">
        <v>53</v>
      </c>
      <c r="F8349" s="22">
        <v>705</v>
      </c>
      <c r="G8349" s="22">
        <v>76.42</v>
      </c>
      <c r="H8349" s="22">
        <v>36.4</v>
      </c>
      <c r="I8349" s="22">
        <v>32.270000000000003</v>
      </c>
      <c r="J8349" s="22" t="s">
        <v>54</v>
      </c>
      <c r="K8349" s="23">
        <v>0</v>
      </c>
      <c r="L8349" s="23" t="s">
        <v>55</v>
      </c>
      <c r="M8349" s="23" t="s">
        <v>84</v>
      </c>
      <c r="N8349" s="27">
        <v>42261</v>
      </c>
      <c r="O8349" s="23" t="s">
        <v>56</v>
      </c>
      <c r="P8349" t="str">
        <f t="shared" si="130"/>
        <v>INSERT INTO @DataTable (Deal, AdvanceDate, PROV, DealPurpose, RateType, BEACON, LTV, TDS, GDS, InsuranceType, PrincipalBalance, OccupancyType, AccountStatus, Closed_Date, DelinquencyBucket) VALUES (8348, '2011-07-29', 'ON', 'Refinance External', 'Fixed', 705, 76.42, 36.4, 32.27, 'Conv', 0, 'Owner-Occupied', 'Closed', '2015-09-14', 'Current');</v>
      </c>
    </row>
    <row r="8350" spans="1:16" x14ac:dyDescent="0.35">
      <c r="A8350" s="19">
        <v>8349</v>
      </c>
      <c r="B8350" s="18">
        <v>41744</v>
      </c>
      <c r="C8350" s="19" t="s">
        <v>74</v>
      </c>
      <c r="D8350" s="19" t="s">
        <v>52</v>
      </c>
      <c r="E8350" s="19" t="s">
        <v>53</v>
      </c>
      <c r="F8350" s="19">
        <v>751</v>
      </c>
      <c r="G8350" s="19">
        <v>74.91</v>
      </c>
      <c r="H8350" s="19">
        <v>34.99</v>
      </c>
      <c r="I8350" s="19">
        <v>34.99</v>
      </c>
      <c r="J8350" s="19" t="s">
        <v>54</v>
      </c>
      <c r="K8350" s="20">
        <v>179133.51</v>
      </c>
      <c r="L8350" s="20" t="s">
        <v>55</v>
      </c>
      <c r="M8350" s="20" t="s">
        <v>83</v>
      </c>
      <c r="N8350" s="26"/>
      <c r="O8350" s="20" t="s">
        <v>56</v>
      </c>
      <c r="P8350" t="str">
        <f t="shared" si="130"/>
        <v>INSERT INTO @DataTable (Deal, AdvanceDate, PROV, DealPurpose, RateType, BEACON, LTV, TDS, GDS, InsuranceType, PrincipalBalance, OccupancyType, AccountStatus, Closed_Date, DelinquencyBucket) VALUES (8349, '2014-04-15', 'MB', 'Refinance External', 'Fixed', 751, 74.91, 34.99, 34.99, 'Conv', 179133.51, 'Owner-Occupied', 'Open', '1900-01-00', 'Current');</v>
      </c>
    </row>
    <row r="8351" spans="1:16" x14ac:dyDescent="0.35">
      <c r="A8351" s="22">
        <v>8350</v>
      </c>
      <c r="B8351" s="21">
        <v>42597</v>
      </c>
      <c r="C8351" s="22" t="s">
        <v>57</v>
      </c>
      <c r="D8351" s="22" t="s">
        <v>61</v>
      </c>
      <c r="E8351" s="22" t="s">
        <v>40</v>
      </c>
      <c r="F8351" s="22">
        <v>766</v>
      </c>
      <c r="G8351" s="22">
        <v>85</v>
      </c>
      <c r="H8351" s="22">
        <v>39.979999999999997</v>
      </c>
      <c r="I8351" s="22">
        <v>20.41</v>
      </c>
      <c r="J8351" s="22" t="s">
        <v>60</v>
      </c>
      <c r="K8351" s="23">
        <v>257162.89</v>
      </c>
      <c r="L8351" s="23" t="s">
        <v>55</v>
      </c>
      <c r="M8351" s="23" t="s">
        <v>83</v>
      </c>
      <c r="N8351" s="27"/>
      <c r="O8351" s="23" t="s">
        <v>56</v>
      </c>
      <c r="P8351" t="str">
        <f t="shared" si="130"/>
        <v>INSERT INTO @DataTable (Deal, AdvanceDate, PROV, DealPurpose, RateType, BEACON, LTV, TDS, GDS, InsuranceType, PrincipalBalance, OccupancyType, AccountStatus, Closed_Date, DelinquencyBucket) VALUES (8350, '2016-08-15', 'ON', 'Purchase', 'ARM', 766, 85, 39.98, 20.41, 'HiRatio', 257162.89, 'Owner-Occupied', 'Open', '1900-01-00', 'Current');</v>
      </c>
    </row>
    <row r="8352" spans="1:16" x14ac:dyDescent="0.35">
      <c r="A8352" s="19">
        <v>8351</v>
      </c>
      <c r="B8352" s="18">
        <v>41129</v>
      </c>
      <c r="C8352" s="19" t="s">
        <v>51</v>
      </c>
      <c r="D8352" s="19" t="s">
        <v>61</v>
      </c>
      <c r="E8352" s="19" t="s">
        <v>53</v>
      </c>
      <c r="F8352" s="19">
        <v>0</v>
      </c>
      <c r="G8352" s="19">
        <v>95</v>
      </c>
      <c r="H8352" s="19">
        <v>35.450000000000003</v>
      </c>
      <c r="I8352" s="19">
        <v>35.450000000000003</v>
      </c>
      <c r="J8352" s="19" t="s">
        <v>60</v>
      </c>
      <c r="K8352" s="20">
        <v>303728.78999999998</v>
      </c>
      <c r="L8352" s="20" t="s">
        <v>55</v>
      </c>
      <c r="M8352" s="20" t="s">
        <v>83</v>
      </c>
      <c r="N8352" s="26"/>
      <c r="O8352" s="20" t="s">
        <v>56</v>
      </c>
      <c r="P8352" t="str">
        <f t="shared" si="130"/>
        <v>INSERT INTO @DataTable (Deal, AdvanceDate, PROV, DealPurpose, RateType, BEACON, LTV, TDS, GDS, InsuranceType, PrincipalBalance, OccupancyType, AccountStatus, Closed_Date, DelinquencyBucket) VALUES (8351, '2012-08-08', 'AB', 'Purchase', 'Fixed', 0, 95, 35.45, 35.45, 'HiRatio', 303728.79, 'Owner-Occupied', 'Open', '1900-01-00', 'Current');</v>
      </c>
    </row>
    <row r="8353" spans="1:16" x14ac:dyDescent="0.35">
      <c r="A8353" s="22">
        <v>8352</v>
      </c>
      <c r="B8353" s="21">
        <v>42185</v>
      </c>
      <c r="C8353" s="22" t="s">
        <v>57</v>
      </c>
      <c r="D8353" s="22" t="s">
        <v>61</v>
      </c>
      <c r="E8353" s="22" t="s">
        <v>53</v>
      </c>
      <c r="F8353" s="22">
        <v>709</v>
      </c>
      <c r="G8353" s="22">
        <v>95</v>
      </c>
      <c r="H8353" s="22">
        <v>40.520000000000003</v>
      </c>
      <c r="I8353" s="22">
        <v>36.97</v>
      </c>
      <c r="J8353" s="22" t="s">
        <v>60</v>
      </c>
      <c r="K8353" s="23">
        <v>508382.75</v>
      </c>
      <c r="L8353" s="23" t="s">
        <v>55</v>
      </c>
      <c r="M8353" s="23" t="s">
        <v>83</v>
      </c>
      <c r="N8353" s="27"/>
      <c r="O8353" s="23" t="s">
        <v>56</v>
      </c>
      <c r="P8353" t="str">
        <f t="shared" si="130"/>
        <v>INSERT INTO @DataTable (Deal, AdvanceDate, PROV, DealPurpose, RateType, BEACON, LTV, TDS, GDS, InsuranceType, PrincipalBalance, OccupancyType, AccountStatus, Closed_Date, DelinquencyBucket) VALUES (8352, '2015-06-30', 'ON', 'Purchase', 'Fixed', 709, 95, 40.52, 36.97, 'HiRatio', 508382.75, 'Owner-Occupied', 'Open', '1900-01-00', 'Current');</v>
      </c>
    </row>
    <row r="8354" spans="1:16" x14ac:dyDescent="0.35">
      <c r="A8354" s="19">
        <v>8353</v>
      </c>
      <c r="B8354" s="18">
        <v>41243</v>
      </c>
      <c r="C8354" s="19" t="s">
        <v>57</v>
      </c>
      <c r="D8354" s="19" t="s">
        <v>61</v>
      </c>
      <c r="E8354" s="19" t="s">
        <v>53</v>
      </c>
      <c r="F8354" s="19">
        <v>759</v>
      </c>
      <c r="G8354" s="19">
        <v>95</v>
      </c>
      <c r="H8354" s="19">
        <v>29.29</v>
      </c>
      <c r="I8354" s="19">
        <v>21.77</v>
      </c>
      <c r="J8354" s="19" t="s">
        <v>60</v>
      </c>
      <c r="K8354" s="20">
        <v>197561.79</v>
      </c>
      <c r="L8354" s="20" t="s">
        <v>55</v>
      </c>
      <c r="M8354" s="20" t="s">
        <v>83</v>
      </c>
      <c r="N8354" s="26"/>
      <c r="O8354" s="20" t="s">
        <v>56</v>
      </c>
      <c r="P8354" t="str">
        <f t="shared" si="130"/>
        <v>INSERT INTO @DataTable (Deal, AdvanceDate, PROV, DealPurpose, RateType, BEACON, LTV, TDS, GDS, InsuranceType, PrincipalBalance, OccupancyType, AccountStatus, Closed_Date, DelinquencyBucket) VALUES (8353, '2012-11-30', 'ON', 'Purchase', 'Fixed', 759, 95, 29.29, 21.77, 'HiRatio', 197561.79, 'Owner-Occupied', 'Open', '1900-01-00', 'Current');</v>
      </c>
    </row>
    <row r="8355" spans="1:16" x14ac:dyDescent="0.35">
      <c r="A8355" s="22">
        <v>8354</v>
      </c>
      <c r="B8355" s="21">
        <v>40996</v>
      </c>
      <c r="C8355" s="22" t="s">
        <v>51</v>
      </c>
      <c r="D8355" s="22" t="s">
        <v>61</v>
      </c>
      <c r="E8355" s="22" t="s">
        <v>53</v>
      </c>
      <c r="F8355" s="22">
        <v>680</v>
      </c>
      <c r="G8355" s="22">
        <v>90</v>
      </c>
      <c r="H8355" s="22">
        <v>42.83</v>
      </c>
      <c r="I8355" s="22">
        <v>21.79</v>
      </c>
      <c r="J8355" s="22" t="s">
        <v>60</v>
      </c>
      <c r="K8355" s="23">
        <v>433383.91</v>
      </c>
      <c r="L8355" s="23" t="s">
        <v>55</v>
      </c>
      <c r="M8355" s="23" t="s">
        <v>83</v>
      </c>
      <c r="N8355" s="27"/>
      <c r="O8355" s="23" t="s">
        <v>56</v>
      </c>
      <c r="P8355" t="str">
        <f t="shared" si="130"/>
        <v>INSERT INTO @DataTable (Deal, AdvanceDate, PROV, DealPurpose, RateType, BEACON, LTV, TDS, GDS, InsuranceType, PrincipalBalance, OccupancyType, AccountStatus, Closed_Date, DelinquencyBucket) VALUES (8354, '2012-03-28', 'AB', 'Purchase', 'Fixed', 680, 90, 42.83, 21.79, 'HiRatio', 433383.91, 'Owner-Occupied', 'Open', '1900-01-00', 'Current');</v>
      </c>
    </row>
    <row r="8356" spans="1:16" x14ac:dyDescent="0.35">
      <c r="A8356" s="19">
        <v>8355</v>
      </c>
      <c r="B8356" s="18">
        <v>42088</v>
      </c>
      <c r="C8356" s="19" t="s">
        <v>57</v>
      </c>
      <c r="D8356" s="19" t="s">
        <v>61</v>
      </c>
      <c r="E8356" s="19" t="s">
        <v>40</v>
      </c>
      <c r="F8356" s="19">
        <v>680</v>
      </c>
      <c r="G8356" s="19">
        <v>69.959999999999994</v>
      </c>
      <c r="H8356" s="19">
        <v>31.23</v>
      </c>
      <c r="I8356" s="19">
        <v>30.76</v>
      </c>
      <c r="J8356" s="19" t="s">
        <v>54</v>
      </c>
      <c r="K8356" s="20">
        <v>444759.96</v>
      </c>
      <c r="L8356" s="20" t="s">
        <v>55</v>
      </c>
      <c r="M8356" s="20" t="s">
        <v>83</v>
      </c>
      <c r="N8356" s="26"/>
      <c r="O8356" s="20" t="s">
        <v>56</v>
      </c>
      <c r="P8356" t="str">
        <f t="shared" si="130"/>
        <v>INSERT INTO @DataTable (Deal, AdvanceDate, PROV, DealPurpose, RateType, BEACON, LTV, TDS, GDS, InsuranceType, PrincipalBalance, OccupancyType, AccountStatus, Closed_Date, DelinquencyBucket) VALUES (8355, '2015-03-25', 'ON', 'Purchase', 'ARM', 680, 69.96, 31.23, 30.76, 'Conv', 444759.96, 'Owner-Occupied', 'Open', '1900-01-00', 'Current');</v>
      </c>
    </row>
    <row r="8357" spans="1:16" x14ac:dyDescent="0.35">
      <c r="A8357" s="22">
        <v>8356</v>
      </c>
      <c r="B8357" s="21">
        <v>42681</v>
      </c>
      <c r="C8357" s="22" t="s">
        <v>51</v>
      </c>
      <c r="D8357" s="22" t="s">
        <v>61</v>
      </c>
      <c r="E8357" s="22" t="s">
        <v>53</v>
      </c>
      <c r="F8357" s="22">
        <v>725</v>
      </c>
      <c r="G8357" s="22">
        <v>95</v>
      </c>
      <c r="H8357" s="22">
        <v>41.69</v>
      </c>
      <c r="I8357" s="22">
        <v>29.84</v>
      </c>
      <c r="J8357" s="22" t="s">
        <v>60</v>
      </c>
      <c r="K8357" s="23">
        <v>353011.24</v>
      </c>
      <c r="L8357" s="23" t="s">
        <v>55</v>
      </c>
      <c r="M8357" s="23" t="s">
        <v>83</v>
      </c>
      <c r="N8357" s="27"/>
      <c r="O8357" s="23" t="s">
        <v>56</v>
      </c>
      <c r="P8357" t="str">
        <f t="shared" si="130"/>
        <v>INSERT INTO @DataTable (Deal, AdvanceDate, PROV, DealPurpose, RateType, BEACON, LTV, TDS, GDS, InsuranceType, PrincipalBalance, OccupancyType, AccountStatus, Closed_Date, DelinquencyBucket) VALUES (8356, '2016-11-07', 'AB', 'Purchase', 'Fixed', 725, 95, 41.69, 29.84, 'HiRatio', 353011.24, 'Owner-Occupied', 'Open', '1900-01-00', 'Current');</v>
      </c>
    </row>
    <row r="8358" spans="1:16" x14ac:dyDescent="0.35">
      <c r="A8358" s="19">
        <v>8357</v>
      </c>
      <c r="B8358" s="18">
        <v>41870</v>
      </c>
      <c r="C8358" s="19" t="s">
        <v>57</v>
      </c>
      <c r="D8358" s="19" t="s">
        <v>61</v>
      </c>
      <c r="E8358" s="19" t="s">
        <v>53</v>
      </c>
      <c r="F8358" s="19">
        <v>672</v>
      </c>
      <c r="G8358" s="19">
        <v>95</v>
      </c>
      <c r="H8358" s="19">
        <v>36.11</v>
      </c>
      <c r="I8358" s="19">
        <v>36.11</v>
      </c>
      <c r="J8358" s="19" t="s">
        <v>60</v>
      </c>
      <c r="K8358" s="20">
        <v>492399.96</v>
      </c>
      <c r="L8358" s="20" t="s">
        <v>55</v>
      </c>
      <c r="M8358" s="20" t="s">
        <v>83</v>
      </c>
      <c r="N8358" s="26"/>
      <c r="O8358" s="20" t="s">
        <v>56</v>
      </c>
      <c r="P8358" t="str">
        <f t="shared" si="130"/>
        <v>INSERT INTO @DataTable (Deal, AdvanceDate, PROV, DealPurpose, RateType, BEACON, LTV, TDS, GDS, InsuranceType, PrincipalBalance, OccupancyType, AccountStatus, Closed_Date, DelinquencyBucket) VALUES (8357, '2014-08-19', 'ON', 'Purchase', 'Fixed', 672, 95, 36.11, 36.11, 'HiRatio', 492399.96, 'Owner-Occupied', 'Open', '1900-01-00', 'Current');</v>
      </c>
    </row>
    <row r="8359" spans="1:16" x14ac:dyDescent="0.35">
      <c r="A8359" s="22">
        <v>8358</v>
      </c>
      <c r="B8359" s="21">
        <v>42460</v>
      </c>
      <c r="C8359" s="22" t="s">
        <v>51</v>
      </c>
      <c r="D8359" s="22" t="s">
        <v>52</v>
      </c>
      <c r="E8359" s="22" t="s">
        <v>53</v>
      </c>
      <c r="F8359" s="22">
        <v>688</v>
      </c>
      <c r="G8359" s="22">
        <v>60.41</v>
      </c>
      <c r="H8359" s="22">
        <v>17.97</v>
      </c>
      <c r="I8359" s="22">
        <v>17.100000000000001</v>
      </c>
      <c r="J8359" s="22" t="s">
        <v>54</v>
      </c>
      <c r="K8359" s="23">
        <v>270463.59999999998</v>
      </c>
      <c r="L8359" s="23" t="s">
        <v>55</v>
      </c>
      <c r="M8359" s="23" t="s">
        <v>83</v>
      </c>
      <c r="N8359" s="27"/>
      <c r="O8359" s="23" t="s">
        <v>56</v>
      </c>
      <c r="P8359" t="str">
        <f t="shared" si="130"/>
        <v>INSERT INTO @DataTable (Deal, AdvanceDate, PROV, DealPurpose, RateType, BEACON, LTV, TDS, GDS, InsuranceType, PrincipalBalance, OccupancyType, AccountStatus, Closed_Date, DelinquencyBucket) VALUES (8358, '2016-03-31', 'AB', 'Refinance External', 'Fixed', 688, 60.41, 17.97, 17.1, 'Conv', 270463.6, 'Owner-Occupied', 'Open', '1900-01-00', 'Current');</v>
      </c>
    </row>
    <row r="8360" spans="1:16" x14ac:dyDescent="0.35">
      <c r="A8360" s="19">
        <v>8359</v>
      </c>
      <c r="B8360" s="18">
        <v>41789</v>
      </c>
      <c r="C8360" s="19" t="s">
        <v>57</v>
      </c>
      <c r="D8360" s="19" t="s">
        <v>61</v>
      </c>
      <c r="E8360" s="19" t="s">
        <v>53</v>
      </c>
      <c r="F8360" s="19">
        <v>762</v>
      </c>
      <c r="G8360" s="19">
        <v>66.67</v>
      </c>
      <c r="H8360" s="19">
        <v>41.84</v>
      </c>
      <c r="I8360" s="19">
        <v>13.49</v>
      </c>
      <c r="J8360" s="19" t="s">
        <v>54</v>
      </c>
      <c r="K8360" s="20">
        <v>0</v>
      </c>
      <c r="L8360" s="20" t="s">
        <v>66</v>
      </c>
      <c r="M8360" s="20" t="s">
        <v>84</v>
      </c>
      <c r="N8360" s="26">
        <v>42187</v>
      </c>
      <c r="O8360" s="20" t="s">
        <v>56</v>
      </c>
      <c r="P8360" t="str">
        <f t="shared" si="130"/>
        <v>INSERT INTO @DataTable (Deal, AdvanceDate, PROV, DealPurpose, RateType, BEACON, LTV, TDS, GDS, InsuranceType, PrincipalBalance, OccupancyType, AccountStatus, Closed_Date, DelinquencyBucket) VALUES (8359, '2014-05-30', 'ON', 'Purchase', 'Fixed', 762, 66.67, 41.84, 13.49, 'Conv', 0, 'Second Home', 'Closed', '2015-07-02', 'Current');</v>
      </c>
    </row>
    <row r="8361" spans="1:16" x14ac:dyDescent="0.35">
      <c r="A8361" s="22">
        <v>8360</v>
      </c>
      <c r="B8361" s="21">
        <v>41488</v>
      </c>
      <c r="C8361" s="22" t="s">
        <v>51</v>
      </c>
      <c r="D8361" s="22" t="s">
        <v>61</v>
      </c>
      <c r="E8361" s="22" t="s">
        <v>53</v>
      </c>
      <c r="F8361" s="22">
        <v>756</v>
      </c>
      <c r="G8361" s="22">
        <v>95</v>
      </c>
      <c r="H8361" s="22">
        <v>38.71</v>
      </c>
      <c r="I8361" s="22">
        <v>33.01</v>
      </c>
      <c r="J8361" s="22" t="s">
        <v>60</v>
      </c>
      <c r="K8361" s="23">
        <v>269512.57</v>
      </c>
      <c r="L8361" s="23" t="s">
        <v>55</v>
      </c>
      <c r="M8361" s="23" t="s">
        <v>83</v>
      </c>
      <c r="N8361" s="27"/>
      <c r="O8361" s="23" t="s">
        <v>56</v>
      </c>
      <c r="P8361" t="str">
        <f t="shared" si="130"/>
        <v>INSERT INTO @DataTable (Deal, AdvanceDate, PROV, DealPurpose, RateType, BEACON, LTV, TDS, GDS, InsuranceType, PrincipalBalance, OccupancyType, AccountStatus, Closed_Date, DelinquencyBucket) VALUES (8360, '2013-08-02', 'AB', 'Purchase', 'Fixed', 756, 95, 38.71, 33.01, 'HiRatio', 269512.57, 'Owner-Occupied', 'Open', '1900-01-00', 'Current');</v>
      </c>
    </row>
    <row r="8362" spans="1:16" x14ac:dyDescent="0.35">
      <c r="A8362" s="19">
        <v>8361</v>
      </c>
      <c r="B8362" s="18">
        <v>41067</v>
      </c>
      <c r="C8362" s="19" t="s">
        <v>63</v>
      </c>
      <c r="D8362" s="19" t="s">
        <v>61</v>
      </c>
      <c r="E8362" s="19" t="s">
        <v>53</v>
      </c>
      <c r="F8362" s="19">
        <v>807</v>
      </c>
      <c r="G8362" s="19">
        <v>94.78</v>
      </c>
      <c r="H8362" s="19">
        <v>38.9</v>
      </c>
      <c r="I8362" s="19">
        <v>9.08</v>
      </c>
      <c r="J8362" s="19" t="s">
        <v>60</v>
      </c>
      <c r="K8362" s="20">
        <v>0</v>
      </c>
      <c r="L8362" s="20" t="s">
        <v>55</v>
      </c>
      <c r="M8362" s="20" t="s">
        <v>84</v>
      </c>
      <c r="N8362" s="26">
        <v>42221</v>
      </c>
      <c r="O8362" s="20" t="s">
        <v>56</v>
      </c>
      <c r="P8362" t="str">
        <f t="shared" si="130"/>
        <v>INSERT INTO @DataTable (Deal, AdvanceDate, PROV, DealPurpose, RateType, BEACON, LTV, TDS, GDS, InsuranceType, PrincipalBalance, OccupancyType, AccountStatus, Closed_Date, DelinquencyBucket) VALUES (8361, '2012-06-07', 'SK', 'Purchase', 'Fixed', 807, 94.78, 38.9, 9.08, 'HiRatio', 0, 'Owner-Occupied', 'Closed', '2015-08-05', 'Current');</v>
      </c>
    </row>
    <row r="8363" spans="1:16" x14ac:dyDescent="0.35">
      <c r="A8363" s="22">
        <v>8362</v>
      </c>
      <c r="B8363" s="21">
        <v>42121</v>
      </c>
      <c r="C8363" s="22" t="s">
        <v>57</v>
      </c>
      <c r="D8363" s="22" t="s">
        <v>52</v>
      </c>
      <c r="E8363" s="22" t="s">
        <v>40</v>
      </c>
      <c r="F8363" s="22">
        <v>791</v>
      </c>
      <c r="G8363" s="22">
        <v>44.44</v>
      </c>
      <c r="H8363" s="22">
        <v>22.87</v>
      </c>
      <c r="I8363" s="22">
        <v>22.36</v>
      </c>
      <c r="J8363" s="22" t="s">
        <v>54</v>
      </c>
      <c r="K8363" s="23">
        <v>183376.4</v>
      </c>
      <c r="L8363" s="23" t="s">
        <v>55</v>
      </c>
      <c r="M8363" s="23" t="s">
        <v>83</v>
      </c>
      <c r="N8363" s="27"/>
      <c r="O8363" s="23" t="s">
        <v>56</v>
      </c>
      <c r="P8363" t="str">
        <f t="shared" si="130"/>
        <v>INSERT INTO @DataTable (Deal, AdvanceDate, PROV, DealPurpose, RateType, BEACON, LTV, TDS, GDS, InsuranceType, PrincipalBalance, OccupancyType, AccountStatus, Closed_Date, DelinquencyBucket) VALUES (8362, '2015-04-27', 'ON', 'Refinance External', 'ARM', 791, 44.44, 22.87, 22.36, 'Conv', 183376.4, 'Owner-Occupied', 'Open', '1900-01-00', 'Current');</v>
      </c>
    </row>
    <row r="8364" spans="1:16" x14ac:dyDescent="0.35">
      <c r="A8364" s="19">
        <v>8363</v>
      </c>
      <c r="B8364" s="18">
        <v>41544</v>
      </c>
      <c r="C8364" s="19" t="s">
        <v>51</v>
      </c>
      <c r="D8364" s="19" t="s">
        <v>61</v>
      </c>
      <c r="E8364" s="19" t="s">
        <v>53</v>
      </c>
      <c r="F8364" s="19">
        <v>789</v>
      </c>
      <c r="G8364" s="19">
        <v>73.849999999999994</v>
      </c>
      <c r="H8364" s="19">
        <v>31.3</v>
      </c>
      <c r="I8364" s="19">
        <v>30.43</v>
      </c>
      <c r="J8364" s="19" t="s">
        <v>54</v>
      </c>
      <c r="K8364" s="20">
        <v>0</v>
      </c>
      <c r="L8364" s="20" t="s">
        <v>55</v>
      </c>
      <c r="M8364" s="20" t="s">
        <v>84</v>
      </c>
      <c r="N8364" s="26">
        <v>42643</v>
      </c>
      <c r="O8364" s="20" t="s">
        <v>56</v>
      </c>
      <c r="P8364" t="str">
        <f t="shared" si="130"/>
        <v>INSERT INTO @DataTable (Deal, AdvanceDate, PROV, DealPurpose, RateType, BEACON, LTV, TDS, GDS, InsuranceType, PrincipalBalance, OccupancyType, AccountStatus, Closed_Date, DelinquencyBucket) VALUES (8363, '2013-09-27', 'AB', 'Purchase', 'Fixed', 789, 73.85, 31.3, 30.43, 'Conv', 0, 'Owner-Occupied', 'Closed', '2016-09-30', 'Current');</v>
      </c>
    </row>
    <row r="8365" spans="1:16" x14ac:dyDescent="0.35">
      <c r="A8365" s="22">
        <v>8364</v>
      </c>
      <c r="B8365" s="21">
        <v>41551</v>
      </c>
      <c r="C8365" s="22" t="s">
        <v>57</v>
      </c>
      <c r="D8365" s="22" t="s">
        <v>52</v>
      </c>
      <c r="E8365" s="22" t="s">
        <v>53</v>
      </c>
      <c r="F8365" s="22">
        <v>729</v>
      </c>
      <c r="G8365" s="22">
        <v>80</v>
      </c>
      <c r="H8365" s="22">
        <v>23.01</v>
      </c>
      <c r="I8365" s="22">
        <v>21.61</v>
      </c>
      <c r="J8365" s="22" t="s">
        <v>54</v>
      </c>
      <c r="K8365" s="23">
        <v>90965.39</v>
      </c>
      <c r="L8365" s="23" t="s">
        <v>55</v>
      </c>
      <c r="M8365" s="23" t="s">
        <v>83</v>
      </c>
      <c r="N8365" s="27"/>
      <c r="O8365" s="23" t="s">
        <v>56</v>
      </c>
      <c r="P8365" t="str">
        <f t="shared" si="130"/>
        <v>INSERT INTO @DataTable (Deal, AdvanceDate, PROV, DealPurpose, RateType, BEACON, LTV, TDS, GDS, InsuranceType, PrincipalBalance, OccupancyType, AccountStatus, Closed_Date, DelinquencyBucket) VALUES (8364, '2013-10-04', 'ON', 'Refinance External', 'Fixed', 729, 80, 23.01, 21.61, 'Conv', 90965.39, 'Owner-Occupied', 'Open', '1900-01-00', 'Current');</v>
      </c>
    </row>
    <row r="8366" spans="1:16" x14ac:dyDescent="0.35">
      <c r="A8366" s="19">
        <v>8365</v>
      </c>
      <c r="B8366" s="18">
        <v>41929</v>
      </c>
      <c r="C8366" s="19" t="s">
        <v>57</v>
      </c>
      <c r="D8366" s="19" t="s">
        <v>61</v>
      </c>
      <c r="E8366" s="19" t="s">
        <v>40</v>
      </c>
      <c r="F8366" s="19">
        <v>709</v>
      </c>
      <c r="G8366" s="19">
        <v>90</v>
      </c>
      <c r="H8366" s="19">
        <v>36.69</v>
      </c>
      <c r="I8366" s="19">
        <v>29.62</v>
      </c>
      <c r="J8366" s="19" t="s">
        <v>60</v>
      </c>
      <c r="K8366" s="20">
        <v>518239.5</v>
      </c>
      <c r="L8366" s="20" t="s">
        <v>55</v>
      </c>
      <c r="M8366" s="20" t="s">
        <v>83</v>
      </c>
      <c r="N8366" s="26"/>
      <c r="O8366" s="20" t="s">
        <v>56</v>
      </c>
      <c r="P8366" t="str">
        <f t="shared" si="130"/>
        <v>INSERT INTO @DataTable (Deal, AdvanceDate, PROV, DealPurpose, RateType, BEACON, LTV, TDS, GDS, InsuranceType, PrincipalBalance, OccupancyType, AccountStatus, Closed_Date, DelinquencyBucket) VALUES (8365, '2014-10-17', 'ON', 'Purchase', 'ARM', 709, 90, 36.69, 29.62, 'HiRatio', 518239.5, 'Owner-Occupied', 'Open', '1900-01-00', 'Current');</v>
      </c>
    </row>
    <row r="8367" spans="1:16" x14ac:dyDescent="0.35">
      <c r="A8367" s="22">
        <v>8366</v>
      </c>
      <c r="B8367" s="21">
        <v>42160</v>
      </c>
      <c r="C8367" s="22" t="s">
        <v>57</v>
      </c>
      <c r="D8367" s="22" t="s">
        <v>61</v>
      </c>
      <c r="E8367" s="22" t="s">
        <v>53</v>
      </c>
      <c r="F8367" s="22">
        <v>671</v>
      </c>
      <c r="G8367" s="22">
        <v>95</v>
      </c>
      <c r="H8367" s="22">
        <v>37.159999999999997</v>
      </c>
      <c r="I8367" s="22">
        <v>28.3</v>
      </c>
      <c r="J8367" s="22" t="s">
        <v>60</v>
      </c>
      <c r="K8367" s="23">
        <v>218111.96</v>
      </c>
      <c r="L8367" s="23" t="s">
        <v>55</v>
      </c>
      <c r="M8367" s="23" t="s">
        <v>83</v>
      </c>
      <c r="N8367" s="27"/>
      <c r="O8367" s="23" t="s">
        <v>56</v>
      </c>
      <c r="P8367" t="str">
        <f t="shared" si="130"/>
        <v>INSERT INTO @DataTable (Deal, AdvanceDate, PROV, DealPurpose, RateType, BEACON, LTV, TDS, GDS, InsuranceType, PrincipalBalance, OccupancyType, AccountStatus, Closed_Date, DelinquencyBucket) VALUES (8366, '2015-06-05', 'ON', 'Purchase', 'Fixed', 671, 95, 37.16, 28.3, 'HiRatio', 218111.96, 'Owner-Occupied', 'Open', '1900-01-00', 'Current');</v>
      </c>
    </row>
    <row r="8368" spans="1:16" x14ac:dyDescent="0.35">
      <c r="A8368" s="19">
        <v>8367</v>
      </c>
      <c r="B8368" s="18">
        <v>42313</v>
      </c>
      <c r="C8368" s="19" t="s">
        <v>57</v>
      </c>
      <c r="D8368" s="19" t="s">
        <v>59</v>
      </c>
      <c r="E8368" s="19" t="s">
        <v>53</v>
      </c>
      <c r="F8368" s="19">
        <v>769</v>
      </c>
      <c r="G8368" s="19">
        <v>31.99</v>
      </c>
      <c r="H8368" s="19">
        <v>23.7</v>
      </c>
      <c r="I8368" s="19">
        <v>14.8</v>
      </c>
      <c r="J8368" s="19" t="s">
        <v>54</v>
      </c>
      <c r="K8368" s="20">
        <v>137905.29999999999</v>
      </c>
      <c r="L8368" s="20" t="s">
        <v>55</v>
      </c>
      <c r="M8368" s="20" t="s">
        <v>83</v>
      </c>
      <c r="N8368" s="26"/>
      <c r="O8368" s="20" t="s">
        <v>56</v>
      </c>
      <c r="P8368" t="str">
        <f t="shared" si="130"/>
        <v>INSERT INTO @DataTable (Deal, AdvanceDate, PROV, DealPurpose, RateType, BEACON, LTV, TDS, GDS, InsuranceType, PrincipalBalance, OccupancyType, AccountStatus, Closed_Date, DelinquencyBucket) VALUES (8367, '2015-11-05', 'ON', 'Transfer', 'Fixed', 769, 31.99, 23.7, 14.8, 'Conv', 137905.3, 'Owner-Occupied', 'Open', '1900-01-00', 'Current');</v>
      </c>
    </row>
    <row r="8369" spans="1:16" x14ac:dyDescent="0.35">
      <c r="A8369" s="22">
        <v>8368</v>
      </c>
      <c r="B8369" s="21">
        <v>42712</v>
      </c>
      <c r="C8369" s="22" t="s">
        <v>57</v>
      </c>
      <c r="D8369" s="22" t="s">
        <v>61</v>
      </c>
      <c r="E8369" s="22" t="s">
        <v>40</v>
      </c>
      <c r="F8369" s="22">
        <v>827</v>
      </c>
      <c r="G8369" s="22">
        <v>93.82</v>
      </c>
      <c r="H8369" s="22">
        <v>32.39</v>
      </c>
      <c r="I8369" s="22">
        <v>26.45</v>
      </c>
      <c r="J8369" s="22" t="s">
        <v>60</v>
      </c>
      <c r="K8369" s="23">
        <v>634981</v>
      </c>
      <c r="L8369" s="23" t="s">
        <v>55</v>
      </c>
      <c r="M8369" s="23" t="s">
        <v>83</v>
      </c>
      <c r="N8369" s="27"/>
      <c r="O8369" s="23" t="s">
        <v>56</v>
      </c>
      <c r="P8369" t="str">
        <f t="shared" si="130"/>
        <v>INSERT INTO @DataTable (Deal, AdvanceDate, PROV, DealPurpose, RateType, BEACON, LTV, TDS, GDS, InsuranceType, PrincipalBalance, OccupancyType, AccountStatus, Closed_Date, DelinquencyBucket) VALUES (8368, '2016-12-08', 'ON', 'Purchase', 'ARM', 827, 93.82, 32.39, 26.45, 'HiRatio', 634981, 'Owner-Occupied', 'Open', '1900-01-00', 'Current');</v>
      </c>
    </row>
    <row r="8370" spans="1:16" x14ac:dyDescent="0.35">
      <c r="A8370" s="19">
        <v>8369</v>
      </c>
      <c r="B8370" s="18">
        <v>42464</v>
      </c>
      <c r="C8370" s="19" t="s">
        <v>57</v>
      </c>
      <c r="D8370" s="19" t="s">
        <v>52</v>
      </c>
      <c r="E8370" s="19" t="s">
        <v>40</v>
      </c>
      <c r="F8370" s="19">
        <v>762</v>
      </c>
      <c r="G8370" s="19">
        <v>74.81</v>
      </c>
      <c r="H8370" s="19">
        <v>20.8</v>
      </c>
      <c r="I8370" s="19">
        <v>15.3</v>
      </c>
      <c r="J8370" s="19" t="s">
        <v>54</v>
      </c>
      <c r="K8370" s="20">
        <v>365340.25</v>
      </c>
      <c r="L8370" s="20" t="s">
        <v>55</v>
      </c>
      <c r="M8370" s="20" t="s">
        <v>83</v>
      </c>
      <c r="N8370" s="26"/>
      <c r="O8370" s="20" t="s">
        <v>56</v>
      </c>
      <c r="P8370" t="str">
        <f t="shared" si="130"/>
        <v>INSERT INTO @DataTable (Deal, AdvanceDate, PROV, DealPurpose, RateType, BEACON, LTV, TDS, GDS, InsuranceType, PrincipalBalance, OccupancyType, AccountStatus, Closed_Date, DelinquencyBucket) VALUES (8369, '2016-04-04', 'ON', 'Refinance External', 'ARM', 762, 74.81, 20.8, 15.3, 'Conv', 365340.25, 'Owner-Occupied', 'Open', '1900-01-00', 'Current');</v>
      </c>
    </row>
    <row r="8371" spans="1:16" x14ac:dyDescent="0.35">
      <c r="A8371" s="22">
        <v>8370</v>
      </c>
      <c r="B8371" s="21">
        <v>42619</v>
      </c>
      <c r="C8371" s="22" t="s">
        <v>70</v>
      </c>
      <c r="D8371" s="22" t="s">
        <v>59</v>
      </c>
      <c r="E8371" s="22" t="s">
        <v>53</v>
      </c>
      <c r="F8371" s="22">
        <v>850</v>
      </c>
      <c r="G8371" s="22">
        <v>82.34</v>
      </c>
      <c r="H8371" s="22">
        <v>24.1</v>
      </c>
      <c r="I8371" s="22">
        <v>23.89</v>
      </c>
      <c r="J8371" s="22" t="s">
        <v>54</v>
      </c>
      <c r="K8371" s="23">
        <v>144650.79</v>
      </c>
      <c r="L8371" s="23" t="s">
        <v>55</v>
      </c>
      <c r="M8371" s="23" t="s">
        <v>83</v>
      </c>
      <c r="N8371" s="27"/>
      <c r="O8371" s="23" t="s">
        <v>56</v>
      </c>
      <c r="P8371" t="str">
        <f t="shared" si="130"/>
        <v>INSERT INTO @DataTable (Deal, AdvanceDate, PROV, DealPurpose, RateType, BEACON, LTV, TDS, GDS, InsuranceType, PrincipalBalance, OccupancyType, AccountStatus, Closed_Date, DelinquencyBucket) VALUES (8370, '2016-09-06', 'NB', 'Transfer', 'Fixed', 850, 82.34, 24.1, 23.89, 'Conv', 144650.79, 'Owner-Occupied', 'Open', '1900-01-00', 'Current');</v>
      </c>
    </row>
    <row r="8372" spans="1:16" x14ac:dyDescent="0.35">
      <c r="A8372" s="19">
        <v>8371</v>
      </c>
      <c r="B8372" s="18">
        <v>42446</v>
      </c>
      <c r="C8372" s="19" t="s">
        <v>57</v>
      </c>
      <c r="D8372" s="19" t="s">
        <v>59</v>
      </c>
      <c r="E8372" s="19" t="s">
        <v>53</v>
      </c>
      <c r="F8372" s="19">
        <v>811</v>
      </c>
      <c r="G8372" s="19">
        <v>38.11</v>
      </c>
      <c r="H8372" s="19">
        <v>17.45</v>
      </c>
      <c r="I8372" s="19">
        <v>16.82</v>
      </c>
      <c r="J8372" s="19" t="s">
        <v>54</v>
      </c>
      <c r="K8372" s="20">
        <v>134228.74</v>
      </c>
      <c r="L8372" s="20" t="s">
        <v>55</v>
      </c>
      <c r="M8372" s="20" t="s">
        <v>83</v>
      </c>
      <c r="N8372" s="26"/>
      <c r="O8372" s="20" t="s">
        <v>56</v>
      </c>
      <c r="P8372" t="str">
        <f t="shared" si="130"/>
        <v>INSERT INTO @DataTable (Deal, AdvanceDate, PROV, DealPurpose, RateType, BEACON, LTV, TDS, GDS, InsuranceType, PrincipalBalance, OccupancyType, AccountStatus, Closed_Date, DelinquencyBucket) VALUES (8371, '2016-03-17', 'ON', 'Transfer', 'Fixed', 811, 38.11, 17.45, 16.82, 'Conv', 134228.74, 'Owner-Occupied', 'Open', '1900-01-00', 'Current');</v>
      </c>
    </row>
    <row r="8373" spans="1:16" x14ac:dyDescent="0.35">
      <c r="A8373" s="22">
        <v>8372</v>
      </c>
      <c r="B8373" s="21">
        <v>41288</v>
      </c>
      <c r="C8373" s="22" t="s">
        <v>57</v>
      </c>
      <c r="D8373" s="22" t="s">
        <v>61</v>
      </c>
      <c r="E8373" s="22" t="s">
        <v>53</v>
      </c>
      <c r="F8373" s="22">
        <v>775</v>
      </c>
      <c r="G8373" s="22">
        <v>91.71</v>
      </c>
      <c r="H8373" s="22">
        <v>42.13</v>
      </c>
      <c r="I8373" s="22">
        <v>33.31</v>
      </c>
      <c r="J8373" s="22" t="s">
        <v>60</v>
      </c>
      <c r="K8373" s="23">
        <v>313855.08</v>
      </c>
      <c r="L8373" s="23" t="s">
        <v>55</v>
      </c>
      <c r="M8373" s="23" t="s">
        <v>83</v>
      </c>
      <c r="N8373" s="27"/>
      <c r="O8373" s="23" t="s">
        <v>56</v>
      </c>
      <c r="P8373" t="str">
        <f t="shared" si="130"/>
        <v>INSERT INTO @DataTable (Deal, AdvanceDate, PROV, DealPurpose, RateType, BEACON, LTV, TDS, GDS, InsuranceType, PrincipalBalance, OccupancyType, AccountStatus, Closed_Date, DelinquencyBucket) VALUES (8372, '2013-01-14', 'ON', 'Purchase', 'Fixed', 775, 91.71, 42.13, 33.31, 'HiRatio', 313855.08, 'Owner-Occupied', 'Open', '1900-01-00', 'Current');</v>
      </c>
    </row>
    <row r="8374" spans="1:16" x14ac:dyDescent="0.35">
      <c r="A8374" s="19">
        <v>8373</v>
      </c>
      <c r="B8374" s="18">
        <v>40611</v>
      </c>
      <c r="C8374" s="19" t="s">
        <v>51</v>
      </c>
      <c r="D8374" s="19" t="s">
        <v>61</v>
      </c>
      <c r="E8374" s="19" t="s">
        <v>53</v>
      </c>
      <c r="F8374" s="19">
        <v>686</v>
      </c>
      <c r="G8374" s="19">
        <v>95</v>
      </c>
      <c r="H8374" s="19">
        <v>29.48</v>
      </c>
      <c r="I8374" s="19">
        <v>28.37</v>
      </c>
      <c r="J8374" s="19" t="s">
        <v>60</v>
      </c>
      <c r="K8374" s="20">
        <v>315283.33</v>
      </c>
      <c r="L8374" s="20" t="s">
        <v>55</v>
      </c>
      <c r="M8374" s="20" t="s">
        <v>83</v>
      </c>
      <c r="N8374" s="26"/>
      <c r="O8374" s="20" t="s">
        <v>56</v>
      </c>
      <c r="P8374" t="str">
        <f t="shared" si="130"/>
        <v>INSERT INTO @DataTable (Deal, AdvanceDate, PROV, DealPurpose, RateType, BEACON, LTV, TDS, GDS, InsuranceType, PrincipalBalance, OccupancyType, AccountStatus, Closed_Date, DelinquencyBucket) VALUES (8373, '2011-03-09', 'AB', 'Purchase', 'Fixed', 686, 95, 29.48, 28.37, 'HiRatio', 315283.33, 'Owner-Occupied', 'Open', '1900-01-00', 'Current');</v>
      </c>
    </row>
    <row r="8375" spans="1:16" x14ac:dyDescent="0.35">
      <c r="A8375" s="22">
        <v>8374</v>
      </c>
      <c r="B8375" s="21">
        <v>42205</v>
      </c>
      <c r="C8375" s="22" t="s">
        <v>58</v>
      </c>
      <c r="D8375" s="22" t="s">
        <v>61</v>
      </c>
      <c r="E8375" s="22" t="s">
        <v>53</v>
      </c>
      <c r="F8375" s="22">
        <v>799</v>
      </c>
      <c r="G8375" s="22">
        <v>93.09</v>
      </c>
      <c r="H8375" s="22">
        <v>20.7</v>
      </c>
      <c r="I8375" s="22">
        <v>20.059999999999999</v>
      </c>
      <c r="J8375" s="22" t="s">
        <v>60</v>
      </c>
      <c r="K8375" s="23">
        <v>380616.88</v>
      </c>
      <c r="L8375" s="23" t="s">
        <v>55</v>
      </c>
      <c r="M8375" s="23" t="s">
        <v>83</v>
      </c>
      <c r="N8375" s="27"/>
      <c r="O8375" s="23" t="s">
        <v>56</v>
      </c>
      <c r="P8375" t="str">
        <f t="shared" si="130"/>
        <v>INSERT INTO @DataTable (Deal, AdvanceDate, PROV, DealPurpose, RateType, BEACON, LTV, TDS, GDS, InsuranceType, PrincipalBalance, OccupancyType, AccountStatus, Closed_Date, DelinquencyBucket) VALUES (8374, '2015-07-20', 'BC', 'Purchase', 'Fixed', 799, 93.09, 20.7, 20.06, 'HiRatio', 380616.88, 'Owner-Occupied', 'Open', '1900-01-00', 'Current');</v>
      </c>
    </row>
    <row r="8376" spans="1:16" x14ac:dyDescent="0.35">
      <c r="A8376" s="19">
        <v>8375</v>
      </c>
      <c r="B8376" s="18">
        <v>41605</v>
      </c>
      <c r="C8376" s="19" t="s">
        <v>58</v>
      </c>
      <c r="D8376" s="19" t="s">
        <v>61</v>
      </c>
      <c r="E8376" s="19" t="s">
        <v>53</v>
      </c>
      <c r="F8376" s="19">
        <v>723</v>
      </c>
      <c r="G8376" s="19">
        <v>95</v>
      </c>
      <c r="H8376" s="19">
        <v>43.68</v>
      </c>
      <c r="I8376" s="19">
        <v>35.380000000000003</v>
      </c>
      <c r="J8376" s="19" t="s">
        <v>60</v>
      </c>
      <c r="K8376" s="20">
        <v>305899.71000000002</v>
      </c>
      <c r="L8376" s="20" t="s">
        <v>55</v>
      </c>
      <c r="M8376" s="20" t="s">
        <v>83</v>
      </c>
      <c r="N8376" s="26"/>
      <c r="O8376" s="20" t="s">
        <v>56</v>
      </c>
      <c r="P8376" t="str">
        <f t="shared" si="130"/>
        <v>INSERT INTO @DataTable (Deal, AdvanceDate, PROV, DealPurpose, RateType, BEACON, LTV, TDS, GDS, InsuranceType, PrincipalBalance, OccupancyType, AccountStatus, Closed_Date, DelinquencyBucket) VALUES (8375, '2013-11-27', 'BC', 'Purchase', 'Fixed', 723, 95, 43.68, 35.38, 'HiRatio', 305899.71, 'Owner-Occupied', 'Open', '1900-01-00', 'Current');</v>
      </c>
    </row>
    <row r="8377" spans="1:16" x14ac:dyDescent="0.35">
      <c r="A8377" s="22">
        <v>8376</v>
      </c>
      <c r="B8377" s="21">
        <v>42433</v>
      </c>
      <c r="C8377" s="22" t="s">
        <v>58</v>
      </c>
      <c r="D8377" s="22" t="s">
        <v>52</v>
      </c>
      <c r="E8377" s="22" t="s">
        <v>53</v>
      </c>
      <c r="F8377" s="22">
        <v>791</v>
      </c>
      <c r="G8377" s="22">
        <v>54.13</v>
      </c>
      <c r="H8377" s="22">
        <v>37.270000000000003</v>
      </c>
      <c r="I8377" s="22">
        <v>36.65</v>
      </c>
      <c r="J8377" s="22" t="s">
        <v>54</v>
      </c>
      <c r="K8377" s="23">
        <v>398468.91</v>
      </c>
      <c r="L8377" s="23" t="s">
        <v>55</v>
      </c>
      <c r="M8377" s="23" t="s">
        <v>83</v>
      </c>
      <c r="N8377" s="27"/>
      <c r="O8377" s="23" t="s">
        <v>56</v>
      </c>
      <c r="P8377" t="str">
        <f t="shared" si="130"/>
        <v>INSERT INTO @DataTable (Deal, AdvanceDate, PROV, DealPurpose, RateType, BEACON, LTV, TDS, GDS, InsuranceType, PrincipalBalance, OccupancyType, AccountStatus, Closed_Date, DelinquencyBucket) VALUES (8376, '2016-03-04', 'BC', 'Refinance External', 'Fixed', 791, 54.13, 37.27, 36.65, 'Conv', 398468.91, 'Owner-Occupied', 'Open', '1900-01-00', 'Current');</v>
      </c>
    </row>
    <row r="8378" spans="1:16" x14ac:dyDescent="0.35">
      <c r="A8378" s="19">
        <v>8377</v>
      </c>
      <c r="B8378" s="18">
        <v>42426</v>
      </c>
      <c r="C8378" s="19" t="s">
        <v>58</v>
      </c>
      <c r="D8378" s="19" t="s">
        <v>64</v>
      </c>
      <c r="E8378" s="19" t="s">
        <v>53</v>
      </c>
      <c r="F8378" s="19">
        <v>792</v>
      </c>
      <c r="G8378" s="19">
        <v>95</v>
      </c>
      <c r="H8378" s="19">
        <v>40.119999999999997</v>
      </c>
      <c r="I8378" s="19">
        <v>38.950000000000003</v>
      </c>
      <c r="J8378" s="19" t="s">
        <v>60</v>
      </c>
      <c r="K8378" s="20">
        <v>507187.76</v>
      </c>
      <c r="L8378" s="20" t="s">
        <v>55</v>
      </c>
      <c r="M8378" s="20" t="s">
        <v>83</v>
      </c>
      <c r="N8378" s="26"/>
      <c r="O8378" s="20" t="s">
        <v>56</v>
      </c>
      <c r="P8378" t="str">
        <f t="shared" si="130"/>
        <v>INSERT INTO @DataTable (Deal, AdvanceDate, PROV, DealPurpose, RateType, BEACON, LTV, TDS, GDS, InsuranceType, PrincipalBalance, OccupancyType, AccountStatus, Closed_Date, DelinquencyBucket) VALUES (8377, '2016-02-26', 'BC', 'Purchase with Improvements', 'Fixed', 792, 95, 40.12, 38.95, 'HiRatio', 507187.76, 'Owner-Occupied', 'Open', '1900-01-00', 'Current');</v>
      </c>
    </row>
    <row r="8379" spans="1:16" x14ac:dyDescent="0.35">
      <c r="A8379" s="22">
        <v>8378</v>
      </c>
      <c r="B8379" s="21">
        <v>41369</v>
      </c>
      <c r="C8379" s="22" t="s">
        <v>51</v>
      </c>
      <c r="D8379" s="22" t="s">
        <v>61</v>
      </c>
      <c r="E8379" s="22" t="s">
        <v>53</v>
      </c>
      <c r="F8379" s="22">
        <v>718</v>
      </c>
      <c r="G8379" s="22">
        <v>95</v>
      </c>
      <c r="H8379" s="22">
        <v>17.940000000000001</v>
      </c>
      <c r="I8379" s="22">
        <v>16.649999999999999</v>
      </c>
      <c r="J8379" s="22" t="s">
        <v>60</v>
      </c>
      <c r="K8379" s="23">
        <v>159233.47</v>
      </c>
      <c r="L8379" s="23" t="s">
        <v>55</v>
      </c>
      <c r="M8379" s="23" t="s">
        <v>83</v>
      </c>
      <c r="N8379" s="27"/>
      <c r="O8379" s="23" t="s">
        <v>56</v>
      </c>
      <c r="P8379" t="str">
        <f t="shared" si="130"/>
        <v>INSERT INTO @DataTable (Deal, AdvanceDate, PROV, DealPurpose, RateType, BEACON, LTV, TDS, GDS, InsuranceType, PrincipalBalance, OccupancyType, AccountStatus, Closed_Date, DelinquencyBucket) VALUES (8378, '2013-04-05', 'AB', 'Purchase', 'Fixed', 718, 95, 17.94, 16.65, 'HiRatio', 159233.47, 'Owner-Occupied', 'Open', '1900-01-00', 'Current');</v>
      </c>
    </row>
    <row r="8380" spans="1:16" x14ac:dyDescent="0.35">
      <c r="A8380" s="19">
        <v>8379</v>
      </c>
      <c r="B8380" s="18">
        <v>42377</v>
      </c>
      <c r="C8380" s="19" t="s">
        <v>51</v>
      </c>
      <c r="D8380" s="19" t="s">
        <v>61</v>
      </c>
      <c r="E8380" s="19" t="s">
        <v>53</v>
      </c>
      <c r="F8380" s="19">
        <v>710</v>
      </c>
      <c r="G8380" s="19">
        <v>88.83</v>
      </c>
      <c r="H8380" s="19">
        <v>34.22</v>
      </c>
      <c r="I8380" s="19">
        <v>28.85</v>
      </c>
      <c r="J8380" s="19" t="s">
        <v>60</v>
      </c>
      <c r="K8380" s="20">
        <v>394687.59</v>
      </c>
      <c r="L8380" s="20" t="s">
        <v>55</v>
      </c>
      <c r="M8380" s="20" t="s">
        <v>83</v>
      </c>
      <c r="N8380" s="26"/>
      <c r="O8380" s="20" t="s">
        <v>56</v>
      </c>
      <c r="P8380" t="str">
        <f t="shared" si="130"/>
        <v>INSERT INTO @DataTable (Deal, AdvanceDate, PROV, DealPurpose, RateType, BEACON, LTV, TDS, GDS, InsuranceType, PrincipalBalance, OccupancyType, AccountStatus, Closed_Date, DelinquencyBucket) VALUES (8379, '2016-01-08', 'AB', 'Purchase', 'Fixed', 710, 88.83, 34.22, 28.85, 'HiRatio', 394687.59, 'Owner-Occupied', 'Open', '1900-01-00', 'Current');</v>
      </c>
    </row>
    <row r="8381" spans="1:16" x14ac:dyDescent="0.35">
      <c r="A8381" s="22">
        <v>8380</v>
      </c>
      <c r="B8381" s="21">
        <v>41835</v>
      </c>
      <c r="C8381" s="22" t="s">
        <v>51</v>
      </c>
      <c r="D8381" s="22" t="s">
        <v>61</v>
      </c>
      <c r="E8381" s="22" t="s">
        <v>53</v>
      </c>
      <c r="F8381" s="22">
        <v>741</v>
      </c>
      <c r="G8381" s="22">
        <v>95</v>
      </c>
      <c r="H8381" s="22">
        <v>32.880000000000003</v>
      </c>
      <c r="I8381" s="22">
        <v>19.690000000000001</v>
      </c>
      <c r="J8381" s="22" t="s">
        <v>60</v>
      </c>
      <c r="K8381" s="23">
        <v>311713.67</v>
      </c>
      <c r="L8381" s="23" t="s">
        <v>55</v>
      </c>
      <c r="M8381" s="23" t="s">
        <v>83</v>
      </c>
      <c r="N8381" s="27"/>
      <c r="O8381" s="23" t="s">
        <v>56</v>
      </c>
      <c r="P8381" t="str">
        <f t="shared" si="130"/>
        <v>INSERT INTO @DataTable (Deal, AdvanceDate, PROV, DealPurpose, RateType, BEACON, LTV, TDS, GDS, InsuranceType, PrincipalBalance, OccupancyType, AccountStatus, Closed_Date, DelinquencyBucket) VALUES (8380, '2014-07-15', 'AB', 'Purchase', 'Fixed', 741, 95, 32.88, 19.69, 'HiRatio', 311713.67, 'Owner-Occupied', 'Open', '1900-01-00', 'Current');</v>
      </c>
    </row>
    <row r="8382" spans="1:16" x14ac:dyDescent="0.35">
      <c r="A8382" s="19">
        <v>8381</v>
      </c>
      <c r="B8382" s="18">
        <v>42612</v>
      </c>
      <c r="C8382" s="19" t="s">
        <v>51</v>
      </c>
      <c r="D8382" s="19" t="s">
        <v>61</v>
      </c>
      <c r="E8382" s="19" t="s">
        <v>53</v>
      </c>
      <c r="F8382" s="19">
        <v>703</v>
      </c>
      <c r="G8382" s="19">
        <v>90</v>
      </c>
      <c r="H8382" s="19">
        <v>40.56</v>
      </c>
      <c r="I8382" s="19">
        <v>34.950000000000003</v>
      </c>
      <c r="J8382" s="19" t="s">
        <v>60</v>
      </c>
      <c r="K8382" s="20">
        <v>392843.98</v>
      </c>
      <c r="L8382" s="20" t="s">
        <v>55</v>
      </c>
      <c r="M8382" s="20" t="s">
        <v>83</v>
      </c>
      <c r="N8382" s="26"/>
      <c r="O8382" s="20" t="s">
        <v>56</v>
      </c>
      <c r="P8382" t="str">
        <f t="shared" si="130"/>
        <v>INSERT INTO @DataTable (Deal, AdvanceDate, PROV, DealPurpose, RateType, BEACON, LTV, TDS, GDS, InsuranceType, PrincipalBalance, OccupancyType, AccountStatus, Closed_Date, DelinquencyBucket) VALUES (8381, '2016-08-30', 'AB', 'Purchase', 'Fixed', 703, 90, 40.56, 34.95, 'HiRatio', 392843.98, 'Owner-Occupied', 'Open', '1900-01-00', 'Current');</v>
      </c>
    </row>
    <row r="8383" spans="1:16" x14ac:dyDescent="0.35">
      <c r="A8383" s="22">
        <v>8382</v>
      </c>
      <c r="B8383" s="21">
        <v>42178</v>
      </c>
      <c r="C8383" s="22" t="s">
        <v>51</v>
      </c>
      <c r="D8383" s="22" t="s">
        <v>61</v>
      </c>
      <c r="E8383" s="22" t="s">
        <v>53</v>
      </c>
      <c r="F8383" s="22">
        <v>636</v>
      </c>
      <c r="G8383" s="22">
        <v>95</v>
      </c>
      <c r="H8383" s="22">
        <v>37.93</v>
      </c>
      <c r="I8383" s="22">
        <v>27.36</v>
      </c>
      <c r="J8383" s="22" t="s">
        <v>60</v>
      </c>
      <c r="K8383" s="23">
        <v>534925.62</v>
      </c>
      <c r="L8383" s="23" t="s">
        <v>55</v>
      </c>
      <c r="M8383" s="23" t="s">
        <v>83</v>
      </c>
      <c r="N8383" s="27"/>
      <c r="O8383" s="23" t="s">
        <v>56</v>
      </c>
      <c r="P8383" t="str">
        <f t="shared" si="130"/>
        <v>INSERT INTO @DataTable (Deal, AdvanceDate, PROV, DealPurpose, RateType, BEACON, LTV, TDS, GDS, InsuranceType, PrincipalBalance, OccupancyType, AccountStatus, Closed_Date, DelinquencyBucket) VALUES (8382, '2015-06-23', 'AB', 'Purchase', 'Fixed', 636, 95, 37.93, 27.36, 'HiRatio', 534925.62, 'Owner-Occupied', 'Open', '1900-01-00', 'Current');</v>
      </c>
    </row>
    <row r="8384" spans="1:16" x14ac:dyDescent="0.35">
      <c r="A8384" s="19">
        <v>8383</v>
      </c>
      <c r="B8384" s="18">
        <v>42475</v>
      </c>
      <c r="C8384" s="19" t="s">
        <v>57</v>
      </c>
      <c r="D8384" s="19" t="s">
        <v>61</v>
      </c>
      <c r="E8384" s="19" t="s">
        <v>53</v>
      </c>
      <c r="F8384" s="19">
        <v>796</v>
      </c>
      <c r="G8384" s="19">
        <v>77.53</v>
      </c>
      <c r="H8384" s="19">
        <v>29.6</v>
      </c>
      <c r="I8384" s="19">
        <v>25.53</v>
      </c>
      <c r="J8384" s="19" t="s">
        <v>54</v>
      </c>
      <c r="K8384" s="20">
        <v>335886.25</v>
      </c>
      <c r="L8384" s="20" t="s">
        <v>55</v>
      </c>
      <c r="M8384" s="20" t="s">
        <v>83</v>
      </c>
      <c r="N8384" s="26"/>
      <c r="O8384" s="20" t="s">
        <v>56</v>
      </c>
      <c r="P8384" t="str">
        <f t="shared" si="130"/>
        <v>INSERT INTO @DataTable (Deal, AdvanceDate, PROV, DealPurpose, RateType, BEACON, LTV, TDS, GDS, InsuranceType, PrincipalBalance, OccupancyType, AccountStatus, Closed_Date, DelinquencyBucket) VALUES (8383, '2016-04-15', 'ON', 'Purchase', 'Fixed', 796, 77.53, 29.6, 25.53, 'Conv', 335886.25, 'Owner-Occupied', 'Open', '1900-01-00', 'Current');</v>
      </c>
    </row>
    <row r="8385" spans="1:16" x14ac:dyDescent="0.35">
      <c r="A8385" s="22">
        <v>8384</v>
      </c>
      <c r="B8385" s="21">
        <v>41579</v>
      </c>
      <c r="C8385" s="22" t="s">
        <v>51</v>
      </c>
      <c r="D8385" s="22" t="s">
        <v>61</v>
      </c>
      <c r="E8385" s="22" t="s">
        <v>53</v>
      </c>
      <c r="F8385" s="22">
        <v>777</v>
      </c>
      <c r="G8385" s="22">
        <v>70</v>
      </c>
      <c r="H8385" s="22">
        <v>40.11</v>
      </c>
      <c r="I8385" s="22">
        <v>19.64</v>
      </c>
      <c r="J8385" s="22" t="s">
        <v>60</v>
      </c>
      <c r="K8385" s="23">
        <v>0</v>
      </c>
      <c r="L8385" s="23" t="s">
        <v>66</v>
      </c>
      <c r="M8385" s="23" t="s">
        <v>84</v>
      </c>
      <c r="N8385" s="27">
        <v>42285</v>
      </c>
      <c r="O8385" s="23" t="s">
        <v>56</v>
      </c>
      <c r="P8385" t="str">
        <f t="shared" si="130"/>
        <v>INSERT INTO @DataTable (Deal, AdvanceDate, PROV, DealPurpose, RateType, BEACON, LTV, TDS, GDS, InsuranceType, PrincipalBalance, OccupancyType, AccountStatus, Closed_Date, DelinquencyBucket) VALUES (8384, '2013-11-01', 'AB', 'Purchase', 'Fixed', 777, 70, 40.11, 19.64, 'HiRatio', 0, 'Second Home', 'Closed', '2015-10-08', 'Current');</v>
      </c>
    </row>
    <row r="8386" spans="1:16" x14ac:dyDescent="0.35">
      <c r="A8386" s="19">
        <v>8385</v>
      </c>
      <c r="B8386" s="18">
        <v>40976</v>
      </c>
      <c r="C8386" s="19" t="s">
        <v>57</v>
      </c>
      <c r="D8386" s="19" t="s">
        <v>52</v>
      </c>
      <c r="E8386" s="19" t="s">
        <v>53</v>
      </c>
      <c r="F8386" s="19">
        <v>774</v>
      </c>
      <c r="G8386" s="19">
        <v>81.47</v>
      </c>
      <c r="H8386" s="19">
        <v>26.72</v>
      </c>
      <c r="I8386" s="19">
        <v>25.23</v>
      </c>
      <c r="J8386" s="19" t="s">
        <v>60</v>
      </c>
      <c r="K8386" s="20">
        <v>0</v>
      </c>
      <c r="L8386" s="20" t="s">
        <v>55</v>
      </c>
      <c r="M8386" s="20" t="s">
        <v>84</v>
      </c>
      <c r="N8386" s="26">
        <v>42450</v>
      </c>
      <c r="O8386" s="20" t="s">
        <v>56</v>
      </c>
      <c r="P8386" t="str">
        <f t="shared" si="130"/>
        <v>INSERT INTO @DataTable (Deal, AdvanceDate, PROV, DealPurpose, RateType, BEACON, LTV, TDS, GDS, InsuranceType, PrincipalBalance, OccupancyType, AccountStatus, Closed_Date, DelinquencyBucket) VALUES (8385, '2012-03-08', 'ON', 'Refinance External', 'Fixed', 774, 81.47, 26.72, 25.23, 'HiRatio', 0, 'Owner-Occupied', 'Closed', '2016-03-21', 'Current');</v>
      </c>
    </row>
    <row r="8387" spans="1:16" x14ac:dyDescent="0.35">
      <c r="A8387" s="22">
        <v>8386</v>
      </c>
      <c r="B8387" s="21">
        <v>41590</v>
      </c>
      <c r="C8387" s="22" t="s">
        <v>57</v>
      </c>
      <c r="D8387" s="22" t="s">
        <v>61</v>
      </c>
      <c r="E8387" s="22" t="s">
        <v>40</v>
      </c>
      <c r="F8387" s="22">
        <v>710</v>
      </c>
      <c r="G8387" s="22">
        <v>94.96</v>
      </c>
      <c r="H8387" s="22">
        <v>39.119999999999997</v>
      </c>
      <c r="I8387" s="22">
        <v>16.100000000000001</v>
      </c>
      <c r="J8387" s="22" t="s">
        <v>60</v>
      </c>
      <c r="K8387" s="23">
        <v>227669.73</v>
      </c>
      <c r="L8387" s="23" t="s">
        <v>66</v>
      </c>
      <c r="M8387" s="23" t="s">
        <v>83</v>
      </c>
      <c r="N8387" s="27"/>
      <c r="O8387" s="23" t="s">
        <v>56</v>
      </c>
      <c r="P8387" t="str">
        <f t="shared" ref="P8387:P8450" si="131">"INSERT INTO @DataTable (Deal, AdvanceDate, PROV, DealPurpose, RateType, BEACON, LTV, TDS, GDS, InsuranceType, PrincipalBalance, OccupancyType, AccountStatus, Closed_Date, DelinquencyBucket) VALUES (" &amp; A8387 &amp; ", " &amp; "'" &amp; TEXT(B8387, "yyyy-mm-dd") &amp; "', '" &amp; C8387 &amp; "', '" &amp; D8387 &amp; "', '" &amp; E8387 &amp; "', " &amp; F8387 &amp; ", " &amp; G8387 &amp; ", " &amp; H8387 &amp; ", " &amp; I8387 &amp; ", '" &amp; J8387 &amp; "', " &amp; K8387 &amp; ", '" &amp; L8387 &amp; "', '" &amp; M8387 &amp; "', '" &amp;TEXT(N8387, "yyyy-mm-dd") &amp; "', '" &amp; O8387 &amp; "');"</f>
        <v>INSERT INTO @DataTable (Deal, AdvanceDate, PROV, DealPurpose, RateType, BEACON, LTV, TDS, GDS, InsuranceType, PrincipalBalance, OccupancyType, AccountStatus, Closed_Date, DelinquencyBucket) VALUES (8386, '2013-11-12', 'ON', 'Purchase', 'ARM', 710, 94.96, 39.12, 16.1, 'HiRatio', 227669.73, 'Second Home', 'Open', '1900-01-00', 'Current');</v>
      </c>
    </row>
    <row r="8388" spans="1:16" x14ac:dyDescent="0.35">
      <c r="A8388" s="19">
        <v>8387</v>
      </c>
      <c r="B8388" s="18">
        <v>42251</v>
      </c>
      <c r="C8388" s="19" t="s">
        <v>57</v>
      </c>
      <c r="D8388" s="19" t="s">
        <v>59</v>
      </c>
      <c r="E8388" s="19" t="s">
        <v>40</v>
      </c>
      <c r="F8388" s="19">
        <v>794</v>
      </c>
      <c r="G8388" s="19">
        <v>47.37</v>
      </c>
      <c r="H8388" s="19">
        <v>22.07</v>
      </c>
      <c r="I8388" s="19">
        <v>20.56</v>
      </c>
      <c r="J8388" s="19" t="s">
        <v>54</v>
      </c>
      <c r="K8388" s="20">
        <v>147238.82</v>
      </c>
      <c r="L8388" s="20" t="s">
        <v>55</v>
      </c>
      <c r="M8388" s="20" t="s">
        <v>83</v>
      </c>
      <c r="N8388" s="26"/>
      <c r="O8388" s="20" t="s">
        <v>56</v>
      </c>
      <c r="P8388" t="str">
        <f t="shared" si="131"/>
        <v>INSERT INTO @DataTable (Deal, AdvanceDate, PROV, DealPurpose, RateType, BEACON, LTV, TDS, GDS, InsuranceType, PrincipalBalance, OccupancyType, AccountStatus, Closed_Date, DelinquencyBucket) VALUES (8387, '2015-09-04', 'ON', 'Transfer', 'ARM', 794, 47.37, 22.07, 20.56, 'Conv', 147238.82, 'Owner-Occupied', 'Open', '1900-01-00', 'Current');</v>
      </c>
    </row>
    <row r="8389" spans="1:16" x14ac:dyDescent="0.35">
      <c r="A8389" s="22">
        <v>8388</v>
      </c>
      <c r="B8389" s="21">
        <v>41591</v>
      </c>
      <c r="C8389" s="22" t="s">
        <v>57</v>
      </c>
      <c r="D8389" s="22" t="s">
        <v>61</v>
      </c>
      <c r="E8389" s="22" t="s">
        <v>53</v>
      </c>
      <c r="F8389" s="22">
        <v>711</v>
      </c>
      <c r="G8389" s="22">
        <v>90</v>
      </c>
      <c r="H8389" s="22">
        <v>36.31</v>
      </c>
      <c r="I8389" s="22">
        <v>36.049999999999997</v>
      </c>
      <c r="J8389" s="22" t="s">
        <v>60</v>
      </c>
      <c r="K8389" s="23">
        <v>0</v>
      </c>
      <c r="L8389" s="23" t="s">
        <v>55</v>
      </c>
      <c r="M8389" s="23" t="s">
        <v>84</v>
      </c>
      <c r="N8389" s="27">
        <v>42290</v>
      </c>
      <c r="O8389" s="23" t="s">
        <v>56</v>
      </c>
      <c r="P8389" t="str">
        <f t="shared" si="131"/>
        <v>INSERT INTO @DataTable (Deal, AdvanceDate, PROV, DealPurpose, RateType, BEACON, LTV, TDS, GDS, InsuranceType, PrincipalBalance, OccupancyType, AccountStatus, Closed_Date, DelinquencyBucket) VALUES (8388, '2013-11-13', 'ON', 'Purchase', 'Fixed', 711, 90, 36.31, 36.05, 'HiRatio', 0, 'Owner-Occupied', 'Closed', '2015-10-13', 'Current');</v>
      </c>
    </row>
    <row r="8390" spans="1:16" x14ac:dyDescent="0.35">
      <c r="A8390" s="19">
        <v>8389</v>
      </c>
      <c r="B8390" s="18">
        <v>42116</v>
      </c>
      <c r="C8390" s="19" t="s">
        <v>57</v>
      </c>
      <c r="D8390" s="19" t="s">
        <v>59</v>
      </c>
      <c r="E8390" s="19" t="s">
        <v>40</v>
      </c>
      <c r="F8390" s="19">
        <v>784</v>
      </c>
      <c r="G8390" s="19">
        <v>76.89</v>
      </c>
      <c r="H8390" s="19">
        <v>31.71</v>
      </c>
      <c r="I8390" s="19">
        <v>26.09</v>
      </c>
      <c r="J8390" s="19" t="s">
        <v>54</v>
      </c>
      <c r="K8390" s="20">
        <v>245086.49</v>
      </c>
      <c r="L8390" s="20" t="s">
        <v>55</v>
      </c>
      <c r="M8390" s="20" t="s">
        <v>83</v>
      </c>
      <c r="N8390" s="26"/>
      <c r="O8390" s="20" t="s">
        <v>56</v>
      </c>
      <c r="P8390" t="str">
        <f t="shared" si="131"/>
        <v>INSERT INTO @DataTable (Deal, AdvanceDate, PROV, DealPurpose, RateType, BEACON, LTV, TDS, GDS, InsuranceType, PrincipalBalance, OccupancyType, AccountStatus, Closed_Date, DelinquencyBucket) VALUES (8389, '2015-04-22', 'ON', 'Transfer', 'ARM', 784, 76.89, 31.71, 26.09, 'Conv', 245086.49, 'Owner-Occupied', 'Open', '1900-01-00', 'Current');</v>
      </c>
    </row>
    <row r="8391" spans="1:16" x14ac:dyDescent="0.35">
      <c r="A8391" s="22">
        <v>8390</v>
      </c>
      <c r="B8391" s="21">
        <v>42398</v>
      </c>
      <c r="C8391" s="22" t="s">
        <v>57</v>
      </c>
      <c r="D8391" s="22" t="s">
        <v>61</v>
      </c>
      <c r="E8391" s="22" t="s">
        <v>40</v>
      </c>
      <c r="F8391" s="22">
        <v>793</v>
      </c>
      <c r="G8391" s="22">
        <v>80</v>
      </c>
      <c r="H8391" s="22">
        <v>32.79</v>
      </c>
      <c r="I8391" s="22">
        <v>23.36</v>
      </c>
      <c r="J8391" s="22" t="s">
        <v>54</v>
      </c>
      <c r="K8391" s="23">
        <v>409303.22</v>
      </c>
      <c r="L8391" s="23" t="s">
        <v>55</v>
      </c>
      <c r="M8391" s="23" t="s">
        <v>83</v>
      </c>
      <c r="N8391" s="27"/>
      <c r="O8391" s="23" t="s">
        <v>56</v>
      </c>
      <c r="P8391" t="str">
        <f t="shared" si="131"/>
        <v>INSERT INTO @DataTable (Deal, AdvanceDate, PROV, DealPurpose, RateType, BEACON, LTV, TDS, GDS, InsuranceType, PrincipalBalance, OccupancyType, AccountStatus, Closed_Date, DelinquencyBucket) VALUES (8390, '2016-01-29', 'ON', 'Purchase', 'ARM', 793, 80, 32.79, 23.36, 'Conv', 409303.22, 'Owner-Occupied', 'Open', '1900-01-00', 'Current');</v>
      </c>
    </row>
    <row r="8392" spans="1:16" x14ac:dyDescent="0.35">
      <c r="A8392" s="19">
        <v>8391</v>
      </c>
      <c r="B8392" s="18">
        <v>41353</v>
      </c>
      <c r="C8392" s="19" t="s">
        <v>58</v>
      </c>
      <c r="D8392" s="19" t="s">
        <v>59</v>
      </c>
      <c r="E8392" s="19" t="s">
        <v>53</v>
      </c>
      <c r="F8392" s="19">
        <v>729</v>
      </c>
      <c r="G8392" s="19">
        <v>79.97</v>
      </c>
      <c r="H8392" s="19">
        <v>35.94</v>
      </c>
      <c r="I8392" s="19">
        <v>23.8</v>
      </c>
      <c r="J8392" s="19" t="s">
        <v>54</v>
      </c>
      <c r="K8392" s="20">
        <v>292528.75</v>
      </c>
      <c r="L8392" s="20" t="s">
        <v>55</v>
      </c>
      <c r="M8392" s="20" t="s">
        <v>83</v>
      </c>
      <c r="N8392" s="26"/>
      <c r="O8392" s="20" t="s">
        <v>56</v>
      </c>
      <c r="P8392" t="str">
        <f t="shared" si="131"/>
        <v>INSERT INTO @DataTable (Deal, AdvanceDate, PROV, DealPurpose, RateType, BEACON, LTV, TDS, GDS, InsuranceType, PrincipalBalance, OccupancyType, AccountStatus, Closed_Date, DelinquencyBucket) VALUES (8391, '2013-03-20', 'BC', 'Transfer', 'Fixed', 729, 79.97, 35.94, 23.8, 'Conv', 292528.75, 'Owner-Occupied', 'Open', '1900-01-00', 'Current');</v>
      </c>
    </row>
    <row r="8393" spans="1:16" x14ac:dyDescent="0.35">
      <c r="A8393" s="22">
        <v>8392</v>
      </c>
      <c r="B8393" s="21">
        <v>41057</v>
      </c>
      <c r="C8393" s="22" t="s">
        <v>57</v>
      </c>
      <c r="D8393" s="22" t="s">
        <v>61</v>
      </c>
      <c r="E8393" s="22" t="s">
        <v>53</v>
      </c>
      <c r="F8393" s="22">
        <v>747</v>
      </c>
      <c r="G8393" s="22">
        <v>90</v>
      </c>
      <c r="H8393" s="22">
        <v>39.44</v>
      </c>
      <c r="I8393" s="22">
        <v>36.299999999999997</v>
      </c>
      <c r="J8393" s="22" t="s">
        <v>60</v>
      </c>
      <c r="K8393" s="23">
        <v>366787.68</v>
      </c>
      <c r="L8393" s="23" t="s">
        <v>55</v>
      </c>
      <c r="M8393" s="23" t="s">
        <v>83</v>
      </c>
      <c r="N8393" s="27"/>
      <c r="O8393" s="23" t="s">
        <v>56</v>
      </c>
      <c r="P8393" t="str">
        <f t="shared" si="131"/>
        <v>INSERT INTO @DataTable (Deal, AdvanceDate, PROV, DealPurpose, RateType, BEACON, LTV, TDS, GDS, InsuranceType, PrincipalBalance, OccupancyType, AccountStatus, Closed_Date, DelinquencyBucket) VALUES (8392, '2012-05-28', 'ON', 'Purchase', 'Fixed', 747, 90, 39.44, 36.3, 'HiRatio', 366787.68, 'Owner-Occupied', 'Open', '1900-01-00', 'Current');</v>
      </c>
    </row>
    <row r="8394" spans="1:16" x14ac:dyDescent="0.35">
      <c r="A8394" s="19">
        <v>8393</v>
      </c>
      <c r="B8394" s="18">
        <v>42191</v>
      </c>
      <c r="C8394" s="19" t="s">
        <v>51</v>
      </c>
      <c r="D8394" s="19" t="s">
        <v>61</v>
      </c>
      <c r="E8394" s="19" t="s">
        <v>53</v>
      </c>
      <c r="F8394" s="19">
        <v>770</v>
      </c>
      <c r="G8394" s="19">
        <v>90</v>
      </c>
      <c r="H8394" s="19">
        <v>42.96</v>
      </c>
      <c r="I8394" s="19">
        <v>37.950000000000003</v>
      </c>
      <c r="J8394" s="19" t="s">
        <v>60</v>
      </c>
      <c r="K8394" s="20">
        <v>339487.64</v>
      </c>
      <c r="L8394" s="20" t="s">
        <v>55</v>
      </c>
      <c r="M8394" s="20" t="s">
        <v>83</v>
      </c>
      <c r="N8394" s="26"/>
      <c r="O8394" s="20" t="s">
        <v>56</v>
      </c>
      <c r="P8394" t="str">
        <f t="shared" si="131"/>
        <v>INSERT INTO @DataTable (Deal, AdvanceDate, PROV, DealPurpose, RateType, BEACON, LTV, TDS, GDS, InsuranceType, PrincipalBalance, OccupancyType, AccountStatus, Closed_Date, DelinquencyBucket) VALUES (8393, '2015-07-06', 'AB', 'Purchase', 'Fixed', 770, 90, 42.96, 37.95, 'HiRatio', 339487.64, 'Owner-Occupied', 'Open', '1900-01-00', 'Current');</v>
      </c>
    </row>
    <row r="8395" spans="1:16" x14ac:dyDescent="0.35">
      <c r="A8395" s="22">
        <v>8394</v>
      </c>
      <c r="B8395" s="21">
        <v>42199</v>
      </c>
      <c r="C8395" s="22" t="s">
        <v>57</v>
      </c>
      <c r="D8395" s="22" t="s">
        <v>59</v>
      </c>
      <c r="E8395" s="22" t="s">
        <v>40</v>
      </c>
      <c r="F8395" s="22">
        <v>721</v>
      </c>
      <c r="G8395" s="22">
        <v>63.34</v>
      </c>
      <c r="H8395" s="22">
        <v>37.31</v>
      </c>
      <c r="I8395" s="22">
        <v>17.36</v>
      </c>
      <c r="J8395" s="22" t="s">
        <v>54</v>
      </c>
      <c r="K8395" s="23">
        <v>114153.32</v>
      </c>
      <c r="L8395" s="23" t="s">
        <v>55</v>
      </c>
      <c r="M8395" s="23" t="s">
        <v>83</v>
      </c>
      <c r="N8395" s="27"/>
      <c r="O8395" s="23" t="s">
        <v>56</v>
      </c>
      <c r="P8395" t="str">
        <f t="shared" si="131"/>
        <v>INSERT INTO @DataTable (Deal, AdvanceDate, PROV, DealPurpose, RateType, BEACON, LTV, TDS, GDS, InsuranceType, PrincipalBalance, OccupancyType, AccountStatus, Closed_Date, DelinquencyBucket) VALUES (8394, '2015-07-14', 'ON', 'Transfer', 'ARM', 721, 63.34, 37.31, 17.36, 'Conv', 114153.32, 'Owner-Occupied', 'Open', '1900-01-00', 'Current');</v>
      </c>
    </row>
    <row r="8396" spans="1:16" x14ac:dyDescent="0.35">
      <c r="A8396" s="19">
        <v>8395</v>
      </c>
      <c r="B8396" s="18">
        <v>42460</v>
      </c>
      <c r="C8396" s="19" t="s">
        <v>57</v>
      </c>
      <c r="D8396" s="19" t="s">
        <v>52</v>
      </c>
      <c r="E8396" s="19" t="s">
        <v>53</v>
      </c>
      <c r="F8396" s="19">
        <v>783</v>
      </c>
      <c r="G8396" s="19">
        <v>26.03</v>
      </c>
      <c r="H8396" s="19">
        <v>36.47</v>
      </c>
      <c r="I8396" s="19">
        <v>28.04</v>
      </c>
      <c r="J8396" s="19" t="s">
        <v>54</v>
      </c>
      <c r="K8396" s="20">
        <v>374467.49</v>
      </c>
      <c r="L8396" s="20" t="s">
        <v>55</v>
      </c>
      <c r="M8396" s="20" t="s">
        <v>83</v>
      </c>
      <c r="N8396" s="26"/>
      <c r="O8396" s="20" t="s">
        <v>56</v>
      </c>
      <c r="P8396" t="str">
        <f t="shared" si="131"/>
        <v>INSERT INTO @DataTable (Deal, AdvanceDate, PROV, DealPurpose, RateType, BEACON, LTV, TDS, GDS, InsuranceType, PrincipalBalance, OccupancyType, AccountStatus, Closed_Date, DelinquencyBucket) VALUES (8395, '2016-03-31', 'ON', 'Refinance External', 'Fixed', 783, 26.03, 36.47, 28.04, 'Conv', 374467.49, 'Owner-Occupied', 'Open', '1900-01-00', 'Current');</v>
      </c>
    </row>
    <row r="8397" spans="1:16" x14ac:dyDescent="0.35">
      <c r="A8397" s="22">
        <v>8396</v>
      </c>
      <c r="B8397" s="21">
        <v>42174</v>
      </c>
      <c r="C8397" s="22" t="s">
        <v>57</v>
      </c>
      <c r="D8397" s="22" t="s">
        <v>61</v>
      </c>
      <c r="E8397" s="22" t="s">
        <v>40</v>
      </c>
      <c r="F8397" s="22">
        <v>744</v>
      </c>
      <c r="G8397" s="22">
        <v>93.57</v>
      </c>
      <c r="H8397" s="22">
        <v>32.14</v>
      </c>
      <c r="I8397" s="22">
        <v>19.63</v>
      </c>
      <c r="J8397" s="22" t="s">
        <v>60</v>
      </c>
      <c r="K8397" s="23">
        <v>384390.94</v>
      </c>
      <c r="L8397" s="23" t="s">
        <v>55</v>
      </c>
      <c r="M8397" s="23" t="s">
        <v>83</v>
      </c>
      <c r="N8397" s="27"/>
      <c r="O8397" s="23" t="s">
        <v>56</v>
      </c>
      <c r="P8397" t="str">
        <f t="shared" si="131"/>
        <v>INSERT INTO @DataTable (Deal, AdvanceDate, PROV, DealPurpose, RateType, BEACON, LTV, TDS, GDS, InsuranceType, PrincipalBalance, OccupancyType, AccountStatus, Closed_Date, DelinquencyBucket) VALUES (8396, '2015-06-19', 'ON', 'Purchase', 'ARM', 744, 93.57, 32.14, 19.63, 'HiRatio', 384390.94, 'Owner-Occupied', 'Open', '1900-01-00', 'Current');</v>
      </c>
    </row>
    <row r="8398" spans="1:16" x14ac:dyDescent="0.35">
      <c r="A8398" s="19">
        <v>8397</v>
      </c>
      <c r="B8398" s="18">
        <v>42403</v>
      </c>
      <c r="C8398" s="19" t="s">
        <v>58</v>
      </c>
      <c r="D8398" s="19" t="s">
        <v>61</v>
      </c>
      <c r="E8398" s="19" t="s">
        <v>53</v>
      </c>
      <c r="F8398" s="19">
        <v>726</v>
      </c>
      <c r="G8398" s="19">
        <v>95</v>
      </c>
      <c r="H8398" s="19">
        <v>29</v>
      </c>
      <c r="I8398" s="19">
        <v>25.64</v>
      </c>
      <c r="J8398" s="19" t="s">
        <v>60</v>
      </c>
      <c r="K8398" s="20">
        <v>353970.29</v>
      </c>
      <c r="L8398" s="20" t="s">
        <v>55</v>
      </c>
      <c r="M8398" s="20" t="s">
        <v>83</v>
      </c>
      <c r="N8398" s="26"/>
      <c r="O8398" s="20" t="s">
        <v>56</v>
      </c>
      <c r="P8398" t="str">
        <f t="shared" si="131"/>
        <v>INSERT INTO @DataTable (Deal, AdvanceDate, PROV, DealPurpose, RateType, BEACON, LTV, TDS, GDS, InsuranceType, PrincipalBalance, OccupancyType, AccountStatus, Closed_Date, DelinquencyBucket) VALUES (8397, '2016-02-03', 'BC', 'Purchase', 'Fixed', 726, 95, 29, 25.64, 'HiRatio', 353970.29, 'Owner-Occupied', 'Open', '1900-01-00', 'Current');</v>
      </c>
    </row>
    <row r="8399" spans="1:16" x14ac:dyDescent="0.35">
      <c r="A8399" s="22">
        <v>8398</v>
      </c>
      <c r="B8399" s="21">
        <v>41880</v>
      </c>
      <c r="C8399" s="22" t="s">
        <v>57</v>
      </c>
      <c r="D8399" s="22" t="s">
        <v>61</v>
      </c>
      <c r="E8399" s="22" t="s">
        <v>40</v>
      </c>
      <c r="F8399" s="22">
        <v>812</v>
      </c>
      <c r="G8399" s="22">
        <v>90</v>
      </c>
      <c r="H8399" s="22">
        <v>25.16</v>
      </c>
      <c r="I8399" s="22">
        <v>24.9</v>
      </c>
      <c r="J8399" s="22" t="s">
        <v>60</v>
      </c>
      <c r="K8399" s="23">
        <v>0</v>
      </c>
      <c r="L8399" s="23" t="s">
        <v>55</v>
      </c>
      <c r="M8399" s="23" t="s">
        <v>84</v>
      </c>
      <c r="N8399" s="27">
        <v>42765</v>
      </c>
      <c r="O8399" s="23" t="s">
        <v>56</v>
      </c>
      <c r="P8399" t="str">
        <f t="shared" si="131"/>
        <v>INSERT INTO @DataTable (Deal, AdvanceDate, PROV, DealPurpose, RateType, BEACON, LTV, TDS, GDS, InsuranceType, PrincipalBalance, OccupancyType, AccountStatus, Closed_Date, DelinquencyBucket) VALUES (8398, '2014-08-29', 'ON', 'Purchase', 'ARM', 812, 90, 25.16, 24.9, 'HiRatio', 0, 'Owner-Occupied', 'Closed', '2017-01-30', 'Current');</v>
      </c>
    </row>
    <row r="8400" spans="1:16" x14ac:dyDescent="0.35">
      <c r="A8400" s="19">
        <v>8399</v>
      </c>
      <c r="B8400" s="18">
        <v>42237</v>
      </c>
      <c r="C8400" s="19" t="s">
        <v>51</v>
      </c>
      <c r="D8400" s="19" t="s">
        <v>61</v>
      </c>
      <c r="E8400" s="19" t="s">
        <v>53</v>
      </c>
      <c r="F8400" s="19">
        <v>787</v>
      </c>
      <c r="G8400" s="19">
        <v>95</v>
      </c>
      <c r="H8400" s="19">
        <v>28.34</v>
      </c>
      <c r="I8400" s="19">
        <v>10.33</v>
      </c>
      <c r="J8400" s="19" t="s">
        <v>60</v>
      </c>
      <c r="K8400" s="20">
        <v>199865.42</v>
      </c>
      <c r="L8400" s="20" t="s">
        <v>55</v>
      </c>
      <c r="M8400" s="20" t="s">
        <v>83</v>
      </c>
      <c r="N8400" s="26"/>
      <c r="O8400" s="20" t="s">
        <v>56</v>
      </c>
      <c r="P8400" t="str">
        <f t="shared" si="131"/>
        <v>INSERT INTO @DataTable (Deal, AdvanceDate, PROV, DealPurpose, RateType, BEACON, LTV, TDS, GDS, InsuranceType, PrincipalBalance, OccupancyType, AccountStatus, Closed_Date, DelinquencyBucket) VALUES (8399, '2015-08-21', 'AB', 'Purchase', 'Fixed', 787, 95, 28.34, 10.33, 'HiRatio', 199865.42, 'Owner-Occupied', 'Open', '1900-01-00', 'Current');</v>
      </c>
    </row>
    <row r="8401" spans="1:16" x14ac:dyDescent="0.35">
      <c r="A8401" s="22">
        <v>8400</v>
      </c>
      <c r="B8401" s="21">
        <v>40476</v>
      </c>
      <c r="C8401" s="22" t="s">
        <v>57</v>
      </c>
      <c r="D8401" s="22" t="s">
        <v>61</v>
      </c>
      <c r="E8401" s="22" t="s">
        <v>40</v>
      </c>
      <c r="F8401" s="22">
        <v>777</v>
      </c>
      <c r="G8401" s="22">
        <v>79.599999999999994</v>
      </c>
      <c r="H8401" s="22">
        <v>32.28</v>
      </c>
      <c r="I8401" s="22">
        <v>23.28</v>
      </c>
      <c r="J8401" s="22" t="s">
        <v>54</v>
      </c>
      <c r="K8401" s="23">
        <v>0</v>
      </c>
      <c r="L8401" s="23" t="s">
        <v>55</v>
      </c>
      <c r="M8401" s="23" t="s">
        <v>84</v>
      </c>
      <c r="N8401" s="27">
        <v>42507</v>
      </c>
      <c r="O8401" s="23" t="s">
        <v>56</v>
      </c>
      <c r="P8401" t="str">
        <f t="shared" si="131"/>
        <v>INSERT INTO @DataTable (Deal, AdvanceDate, PROV, DealPurpose, RateType, BEACON, LTV, TDS, GDS, InsuranceType, PrincipalBalance, OccupancyType, AccountStatus, Closed_Date, DelinquencyBucket) VALUES (8400, '2010-10-25', 'ON', 'Purchase', 'ARM', 777, 79.6, 32.28, 23.28, 'Conv', 0, 'Owner-Occupied', 'Closed', '2016-05-17', 'Current');</v>
      </c>
    </row>
    <row r="8402" spans="1:16" x14ac:dyDescent="0.35">
      <c r="A8402" s="19">
        <v>8401</v>
      </c>
      <c r="B8402" s="18">
        <v>41744</v>
      </c>
      <c r="C8402" s="19" t="s">
        <v>57</v>
      </c>
      <c r="D8402" s="19" t="s">
        <v>61</v>
      </c>
      <c r="E8402" s="19" t="s">
        <v>53</v>
      </c>
      <c r="F8402" s="19">
        <v>681</v>
      </c>
      <c r="G8402" s="19">
        <v>95</v>
      </c>
      <c r="H8402" s="19">
        <v>41.18</v>
      </c>
      <c r="I8402" s="19">
        <v>12.8</v>
      </c>
      <c r="J8402" s="19" t="s">
        <v>60</v>
      </c>
      <c r="K8402" s="20">
        <v>247105.56</v>
      </c>
      <c r="L8402" s="20" t="s">
        <v>66</v>
      </c>
      <c r="M8402" s="20" t="s">
        <v>83</v>
      </c>
      <c r="N8402" s="26"/>
      <c r="O8402" s="20" t="s">
        <v>56</v>
      </c>
      <c r="P8402" t="str">
        <f t="shared" si="131"/>
        <v>INSERT INTO @DataTable (Deal, AdvanceDate, PROV, DealPurpose, RateType, BEACON, LTV, TDS, GDS, InsuranceType, PrincipalBalance, OccupancyType, AccountStatus, Closed_Date, DelinquencyBucket) VALUES (8401, '2014-04-15', 'ON', 'Purchase', 'Fixed', 681, 95, 41.18, 12.8, 'HiRatio', 247105.56, 'Second Home', 'Open', '1900-01-00', 'Current');</v>
      </c>
    </row>
    <row r="8403" spans="1:16" x14ac:dyDescent="0.35">
      <c r="A8403" s="22">
        <v>8402</v>
      </c>
      <c r="B8403" s="21">
        <v>41817</v>
      </c>
      <c r="C8403" s="22" t="s">
        <v>51</v>
      </c>
      <c r="D8403" s="22" t="s">
        <v>61</v>
      </c>
      <c r="E8403" s="22" t="s">
        <v>53</v>
      </c>
      <c r="F8403" s="22">
        <v>761</v>
      </c>
      <c r="G8403" s="22">
        <v>80</v>
      </c>
      <c r="H8403" s="22">
        <v>27.8</v>
      </c>
      <c r="I8403" s="22">
        <v>10.55</v>
      </c>
      <c r="J8403" s="22" t="s">
        <v>54</v>
      </c>
      <c r="K8403" s="23">
        <v>239142.26</v>
      </c>
      <c r="L8403" s="23" t="s">
        <v>55</v>
      </c>
      <c r="M8403" s="23" t="s">
        <v>83</v>
      </c>
      <c r="N8403" s="27"/>
      <c r="O8403" s="23" t="s">
        <v>56</v>
      </c>
      <c r="P8403" t="str">
        <f t="shared" si="131"/>
        <v>INSERT INTO @DataTable (Deal, AdvanceDate, PROV, DealPurpose, RateType, BEACON, LTV, TDS, GDS, InsuranceType, PrincipalBalance, OccupancyType, AccountStatus, Closed_Date, DelinquencyBucket) VALUES (8402, '2014-06-27', 'AB', 'Purchase', 'Fixed', 761, 80, 27.8, 10.55, 'Conv', 239142.26, 'Owner-Occupied', 'Open', '1900-01-00', 'Current');</v>
      </c>
    </row>
    <row r="8404" spans="1:16" x14ac:dyDescent="0.35">
      <c r="A8404" s="19">
        <v>8403</v>
      </c>
      <c r="B8404" s="18">
        <v>41810</v>
      </c>
      <c r="C8404" s="19" t="s">
        <v>57</v>
      </c>
      <c r="D8404" s="19" t="s">
        <v>52</v>
      </c>
      <c r="E8404" s="19" t="s">
        <v>40</v>
      </c>
      <c r="F8404" s="19">
        <v>717</v>
      </c>
      <c r="G8404" s="19">
        <v>72.22</v>
      </c>
      <c r="H8404" s="19">
        <v>33.47</v>
      </c>
      <c r="I8404" s="19">
        <v>28.44</v>
      </c>
      <c r="J8404" s="19" t="s">
        <v>54</v>
      </c>
      <c r="K8404" s="20">
        <v>0</v>
      </c>
      <c r="L8404" s="20" t="s">
        <v>55</v>
      </c>
      <c r="M8404" s="20" t="s">
        <v>84</v>
      </c>
      <c r="N8404" s="26">
        <v>42660</v>
      </c>
      <c r="O8404" s="20" t="s">
        <v>56</v>
      </c>
      <c r="P8404" t="str">
        <f t="shared" si="131"/>
        <v>INSERT INTO @DataTable (Deal, AdvanceDate, PROV, DealPurpose, RateType, BEACON, LTV, TDS, GDS, InsuranceType, PrincipalBalance, OccupancyType, AccountStatus, Closed_Date, DelinquencyBucket) VALUES (8403, '2014-06-20', 'ON', 'Refinance External', 'ARM', 717, 72.22, 33.47, 28.44, 'Conv', 0, 'Owner-Occupied', 'Closed', '2016-10-17', 'Current');</v>
      </c>
    </row>
    <row r="8405" spans="1:16" x14ac:dyDescent="0.35">
      <c r="A8405" s="22">
        <v>8404</v>
      </c>
      <c r="B8405" s="21">
        <v>41817</v>
      </c>
      <c r="C8405" s="22" t="s">
        <v>57</v>
      </c>
      <c r="D8405" s="22" t="s">
        <v>61</v>
      </c>
      <c r="E8405" s="22" t="s">
        <v>40</v>
      </c>
      <c r="F8405" s="22">
        <v>658</v>
      </c>
      <c r="G8405" s="22">
        <v>95</v>
      </c>
      <c r="H8405" s="22">
        <v>26.16</v>
      </c>
      <c r="I8405" s="22">
        <v>12.11</v>
      </c>
      <c r="J8405" s="22" t="s">
        <v>60</v>
      </c>
      <c r="K8405" s="23">
        <v>191175.7</v>
      </c>
      <c r="L8405" s="23" t="s">
        <v>55</v>
      </c>
      <c r="M8405" s="23" t="s">
        <v>83</v>
      </c>
      <c r="N8405" s="27"/>
      <c r="O8405" s="23" t="s">
        <v>56</v>
      </c>
      <c r="P8405" t="str">
        <f t="shared" si="131"/>
        <v>INSERT INTO @DataTable (Deal, AdvanceDate, PROV, DealPurpose, RateType, BEACON, LTV, TDS, GDS, InsuranceType, PrincipalBalance, OccupancyType, AccountStatus, Closed_Date, DelinquencyBucket) VALUES (8404, '2014-06-27', 'ON', 'Purchase', 'ARM', 658, 95, 26.16, 12.11, 'HiRatio', 191175.7, 'Owner-Occupied', 'Open', '1900-01-00', 'Current');</v>
      </c>
    </row>
    <row r="8406" spans="1:16" x14ac:dyDescent="0.35">
      <c r="A8406" s="19">
        <v>8405</v>
      </c>
      <c r="B8406" s="18">
        <v>41220</v>
      </c>
      <c r="C8406" s="19" t="s">
        <v>74</v>
      </c>
      <c r="D8406" s="19" t="s">
        <v>61</v>
      </c>
      <c r="E8406" s="19" t="s">
        <v>53</v>
      </c>
      <c r="F8406" s="19">
        <v>669</v>
      </c>
      <c r="G8406" s="19">
        <v>94.73</v>
      </c>
      <c r="H8406" s="19">
        <v>41.94</v>
      </c>
      <c r="I8406" s="19">
        <v>23.02</v>
      </c>
      <c r="J8406" s="19" t="s">
        <v>60</v>
      </c>
      <c r="K8406" s="20">
        <v>340578.68</v>
      </c>
      <c r="L8406" s="20" t="s">
        <v>55</v>
      </c>
      <c r="M8406" s="20" t="s">
        <v>83</v>
      </c>
      <c r="N8406" s="26"/>
      <c r="O8406" s="20" t="s">
        <v>56</v>
      </c>
      <c r="P8406" t="str">
        <f t="shared" si="131"/>
        <v>INSERT INTO @DataTable (Deal, AdvanceDate, PROV, DealPurpose, RateType, BEACON, LTV, TDS, GDS, InsuranceType, PrincipalBalance, OccupancyType, AccountStatus, Closed_Date, DelinquencyBucket) VALUES (8405, '2012-11-07', 'MB', 'Purchase', 'Fixed', 669, 94.73, 41.94, 23.02, 'HiRatio', 340578.68, 'Owner-Occupied', 'Open', '1900-01-00', 'Current');</v>
      </c>
    </row>
    <row r="8407" spans="1:16" x14ac:dyDescent="0.35">
      <c r="A8407" s="22">
        <v>8406</v>
      </c>
      <c r="B8407" s="21">
        <v>40963</v>
      </c>
      <c r="C8407" s="22" t="s">
        <v>57</v>
      </c>
      <c r="D8407" s="22" t="s">
        <v>61</v>
      </c>
      <c r="E8407" s="22" t="s">
        <v>53</v>
      </c>
      <c r="F8407" s="22">
        <v>738</v>
      </c>
      <c r="G8407" s="22">
        <v>95</v>
      </c>
      <c r="H8407" s="22">
        <v>41.2</v>
      </c>
      <c r="I8407" s="22">
        <v>18.37</v>
      </c>
      <c r="J8407" s="22" t="s">
        <v>60</v>
      </c>
      <c r="K8407" s="23">
        <v>0</v>
      </c>
      <c r="L8407" s="23" t="s">
        <v>55</v>
      </c>
      <c r="M8407" s="23" t="s">
        <v>84</v>
      </c>
      <c r="N8407" s="27">
        <v>42688</v>
      </c>
      <c r="O8407" s="23" t="s">
        <v>56</v>
      </c>
      <c r="P8407" t="str">
        <f t="shared" si="131"/>
        <v>INSERT INTO @DataTable (Deal, AdvanceDate, PROV, DealPurpose, RateType, BEACON, LTV, TDS, GDS, InsuranceType, PrincipalBalance, OccupancyType, AccountStatus, Closed_Date, DelinquencyBucket) VALUES (8406, '2012-02-24', 'ON', 'Purchase', 'Fixed', 738, 95, 41.2, 18.37, 'HiRatio', 0, 'Owner-Occupied', 'Closed', '2016-11-14', 'Current');</v>
      </c>
    </row>
    <row r="8408" spans="1:16" x14ac:dyDescent="0.35">
      <c r="A8408" s="19">
        <v>8407</v>
      </c>
      <c r="B8408" s="18">
        <v>40869</v>
      </c>
      <c r="C8408" s="19" t="s">
        <v>51</v>
      </c>
      <c r="D8408" s="19" t="s">
        <v>61</v>
      </c>
      <c r="E8408" s="19" t="s">
        <v>53</v>
      </c>
      <c r="F8408" s="19">
        <v>758</v>
      </c>
      <c r="G8408" s="19">
        <v>90</v>
      </c>
      <c r="H8408" s="19">
        <v>38.17</v>
      </c>
      <c r="I8408" s="19">
        <v>37.35</v>
      </c>
      <c r="J8408" s="19" t="s">
        <v>60</v>
      </c>
      <c r="K8408" s="20">
        <v>246155.9</v>
      </c>
      <c r="L8408" s="20" t="s">
        <v>55</v>
      </c>
      <c r="M8408" s="20" t="s">
        <v>83</v>
      </c>
      <c r="N8408" s="26"/>
      <c r="O8408" s="20" t="s">
        <v>56</v>
      </c>
      <c r="P8408" t="str">
        <f t="shared" si="131"/>
        <v>INSERT INTO @DataTable (Deal, AdvanceDate, PROV, DealPurpose, RateType, BEACON, LTV, TDS, GDS, InsuranceType, PrincipalBalance, OccupancyType, AccountStatus, Closed_Date, DelinquencyBucket) VALUES (8407, '2011-11-22', 'AB', 'Purchase', 'Fixed', 758, 90, 38.17, 37.35, 'HiRatio', 246155.9, 'Owner-Occupied', 'Open', '1900-01-00', 'Current');</v>
      </c>
    </row>
    <row r="8409" spans="1:16" x14ac:dyDescent="0.35">
      <c r="A8409" s="22">
        <v>8408</v>
      </c>
      <c r="B8409" s="21">
        <v>41971</v>
      </c>
      <c r="C8409" s="22" t="s">
        <v>58</v>
      </c>
      <c r="D8409" s="22" t="s">
        <v>61</v>
      </c>
      <c r="E8409" s="22" t="s">
        <v>53</v>
      </c>
      <c r="F8409" s="22">
        <v>718</v>
      </c>
      <c r="G8409" s="22">
        <v>95</v>
      </c>
      <c r="H8409" s="22">
        <v>43.14</v>
      </c>
      <c r="I8409" s="22">
        <v>31.79</v>
      </c>
      <c r="J8409" s="22" t="s">
        <v>60</v>
      </c>
      <c r="K8409" s="23">
        <v>329738.12</v>
      </c>
      <c r="L8409" s="23" t="s">
        <v>55</v>
      </c>
      <c r="M8409" s="23" t="s">
        <v>83</v>
      </c>
      <c r="N8409" s="27"/>
      <c r="O8409" s="23" t="s">
        <v>56</v>
      </c>
      <c r="P8409" t="str">
        <f t="shared" si="131"/>
        <v>INSERT INTO @DataTable (Deal, AdvanceDate, PROV, DealPurpose, RateType, BEACON, LTV, TDS, GDS, InsuranceType, PrincipalBalance, OccupancyType, AccountStatus, Closed_Date, DelinquencyBucket) VALUES (8408, '2014-11-28', 'BC', 'Purchase', 'Fixed', 718, 95, 43.14, 31.79, 'HiRatio', 329738.12, 'Owner-Occupied', 'Open', '1900-01-00', 'Current');</v>
      </c>
    </row>
    <row r="8410" spans="1:16" x14ac:dyDescent="0.35">
      <c r="A8410" s="19">
        <v>8409</v>
      </c>
      <c r="B8410" s="18">
        <v>42216</v>
      </c>
      <c r="C8410" s="19" t="s">
        <v>57</v>
      </c>
      <c r="D8410" s="19" t="s">
        <v>61</v>
      </c>
      <c r="E8410" s="19" t="s">
        <v>40</v>
      </c>
      <c r="F8410" s="19">
        <v>695</v>
      </c>
      <c r="G8410" s="19">
        <v>58.44</v>
      </c>
      <c r="H8410" s="19">
        <v>22.25</v>
      </c>
      <c r="I8410" s="19">
        <v>18.36</v>
      </c>
      <c r="J8410" s="19" t="s">
        <v>54</v>
      </c>
      <c r="K8410" s="20">
        <v>0</v>
      </c>
      <c r="L8410" s="20" t="s">
        <v>55</v>
      </c>
      <c r="M8410" s="20" t="s">
        <v>84</v>
      </c>
      <c r="N8410" s="26">
        <v>42402</v>
      </c>
      <c r="O8410" s="20" t="s">
        <v>56</v>
      </c>
      <c r="P8410" t="str">
        <f t="shared" si="131"/>
        <v>INSERT INTO @DataTable (Deal, AdvanceDate, PROV, DealPurpose, RateType, BEACON, LTV, TDS, GDS, InsuranceType, PrincipalBalance, OccupancyType, AccountStatus, Closed_Date, DelinquencyBucket) VALUES (8409, '2015-07-31', 'ON', 'Purchase', 'ARM', 695, 58.44, 22.25, 18.36, 'Conv', 0, 'Owner-Occupied', 'Closed', '2016-02-02', 'Current');</v>
      </c>
    </row>
    <row r="8411" spans="1:16" x14ac:dyDescent="0.35">
      <c r="A8411" s="22">
        <v>8410</v>
      </c>
      <c r="B8411" s="21">
        <v>41892</v>
      </c>
      <c r="C8411" s="22" t="s">
        <v>51</v>
      </c>
      <c r="D8411" s="22" t="s">
        <v>61</v>
      </c>
      <c r="E8411" s="22" t="s">
        <v>53</v>
      </c>
      <c r="F8411" s="22">
        <v>750</v>
      </c>
      <c r="G8411" s="22">
        <v>95</v>
      </c>
      <c r="H8411" s="22">
        <v>27.12</v>
      </c>
      <c r="I8411" s="22">
        <v>18.28</v>
      </c>
      <c r="J8411" s="22" t="s">
        <v>60</v>
      </c>
      <c r="K8411" s="23">
        <v>311251.62</v>
      </c>
      <c r="L8411" s="23" t="s">
        <v>55</v>
      </c>
      <c r="M8411" s="23" t="s">
        <v>83</v>
      </c>
      <c r="N8411" s="27"/>
      <c r="O8411" s="23" t="s">
        <v>56</v>
      </c>
      <c r="P8411" t="str">
        <f t="shared" si="131"/>
        <v>INSERT INTO @DataTable (Deal, AdvanceDate, PROV, DealPurpose, RateType, BEACON, LTV, TDS, GDS, InsuranceType, PrincipalBalance, OccupancyType, AccountStatus, Closed_Date, DelinquencyBucket) VALUES (8410, '2014-09-10', 'AB', 'Purchase', 'Fixed', 750, 95, 27.12, 18.28, 'HiRatio', 311251.62, 'Owner-Occupied', 'Open', '1900-01-00', 'Current');</v>
      </c>
    </row>
    <row r="8412" spans="1:16" x14ac:dyDescent="0.35">
      <c r="A8412" s="19">
        <v>8411</v>
      </c>
      <c r="B8412" s="18">
        <v>41620</v>
      </c>
      <c r="C8412" s="19" t="s">
        <v>57</v>
      </c>
      <c r="D8412" s="19" t="s">
        <v>61</v>
      </c>
      <c r="E8412" s="19" t="s">
        <v>40</v>
      </c>
      <c r="F8412" s="19">
        <v>766</v>
      </c>
      <c r="G8412" s="19">
        <v>89.98</v>
      </c>
      <c r="H8412" s="19">
        <v>34.76</v>
      </c>
      <c r="I8412" s="19">
        <v>19.420000000000002</v>
      </c>
      <c r="J8412" s="19" t="s">
        <v>60</v>
      </c>
      <c r="K8412" s="20">
        <v>292691.34000000003</v>
      </c>
      <c r="L8412" s="20" t="s">
        <v>55</v>
      </c>
      <c r="M8412" s="20" t="s">
        <v>83</v>
      </c>
      <c r="N8412" s="26"/>
      <c r="O8412" s="20" t="s">
        <v>56</v>
      </c>
      <c r="P8412" t="str">
        <f t="shared" si="131"/>
        <v>INSERT INTO @DataTable (Deal, AdvanceDate, PROV, DealPurpose, RateType, BEACON, LTV, TDS, GDS, InsuranceType, PrincipalBalance, OccupancyType, AccountStatus, Closed_Date, DelinquencyBucket) VALUES (8411, '2013-12-12', 'ON', 'Purchase', 'ARM', 766, 89.98, 34.76, 19.42, 'HiRatio', 292691.34, 'Owner-Occupied', 'Open', '1900-01-00', 'Current');</v>
      </c>
    </row>
    <row r="8413" spans="1:16" x14ac:dyDescent="0.35">
      <c r="A8413" s="22">
        <v>8412</v>
      </c>
      <c r="B8413" s="21">
        <v>42187</v>
      </c>
      <c r="C8413" s="22" t="s">
        <v>57</v>
      </c>
      <c r="D8413" s="22" t="s">
        <v>61</v>
      </c>
      <c r="E8413" s="22" t="s">
        <v>53</v>
      </c>
      <c r="F8413" s="22">
        <v>813</v>
      </c>
      <c r="G8413" s="22">
        <v>80</v>
      </c>
      <c r="H8413" s="22">
        <v>32.200000000000003</v>
      </c>
      <c r="I8413" s="22">
        <v>31.59</v>
      </c>
      <c r="J8413" s="22" t="s">
        <v>54</v>
      </c>
      <c r="K8413" s="23">
        <v>300994.65999999997</v>
      </c>
      <c r="L8413" s="23" t="s">
        <v>55</v>
      </c>
      <c r="M8413" s="23" t="s">
        <v>83</v>
      </c>
      <c r="N8413" s="27"/>
      <c r="O8413" s="23" t="s">
        <v>56</v>
      </c>
      <c r="P8413" t="str">
        <f t="shared" si="131"/>
        <v>INSERT INTO @DataTable (Deal, AdvanceDate, PROV, DealPurpose, RateType, BEACON, LTV, TDS, GDS, InsuranceType, PrincipalBalance, OccupancyType, AccountStatus, Closed_Date, DelinquencyBucket) VALUES (8412, '2015-07-02', 'ON', 'Purchase', 'Fixed', 813, 80, 32.2, 31.59, 'Conv', 300994.66, 'Owner-Occupied', 'Open', '1900-01-00', 'Current');</v>
      </c>
    </row>
    <row r="8414" spans="1:16" x14ac:dyDescent="0.35">
      <c r="A8414" s="19">
        <v>8413</v>
      </c>
      <c r="B8414" s="18">
        <v>42629</v>
      </c>
      <c r="C8414" s="19" t="s">
        <v>57</v>
      </c>
      <c r="D8414" s="19" t="s">
        <v>52</v>
      </c>
      <c r="E8414" s="19" t="s">
        <v>40</v>
      </c>
      <c r="F8414" s="19">
        <v>767</v>
      </c>
      <c r="G8414" s="19">
        <v>80</v>
      </c>
      <c r="H8414" s="19">
        <v>31.02</v>
      </c>
      <c r="I8414" s="19">
        <v>19.3</v>
      </c>
      <c r="J8414" s="19" t="s">
        <v>54</v>
      </c>
      <c r="K8414" s="20">
        <v>527746.91</v>
      </c>
      <c r="L8414" s="20" t="s">
        <v>55</v>
      </c>
      <c r="M8414" s="20" t="s">
        <v>83</v>
      </c>
      <c r="N8414" s="26"/>
      <c r="O8414" s="20" t="s">
        <v>56</v>
      </c>
      <c r="P8414" t="str">
        <f t="shared" si="131"/>
        <v>INSERT INTO @DataTable (Deal, AdvanceDate, PROV, DealPurpose, RateType, BEACON, LTV, TDS, GDS, InsuranceType, PrincipalBalance, OccupancyType, AccountStatus, Closed_Date, DelinquencyBucket) VALUES (8413, '2016-09-16', 'ON', 'Refinance External', 'ARM', 767, 80, 31.02, 19.3, 'Conv', 527746.91, 'Owner-Occupied', 'Open', '1900-01-00', 'Current');</v>
      </c>
    </row>
    <row r="8415" spans="1:16" x14ac:dyDescent="0.35">
      <c r="A8415" s="22">
        <v>8414</v>
      </c>
      <c r="B8415" s="21">
        <v>42121</v>
      </c>
      <c r="C8415" s="22" t="s">
        <v>57</v>
      </c>
      <c r="D8415" s="22" t="s">
        <v>61</v>
      </c>
      <c r="E8415" s="22" t="s">
        <v>53</v>
      </c>
      <c r="F8415" s="22">
        <v>669</v>
      </c>
      <c r="G8415" s="22">
        <v>90</v>
      </c>
      <c r="H8415" s="22">
        <v>41.08</v>
      </c>
      <c r="I8415" s="22">
        <v>26.98</v>
      </c>
      <c r="J8415" s="22" t="s">
        <v>60</v>
      </c>
      <c r="K8415" s="23">
        <v>229084.9</v>
      </c>
      <c r="L8415" s="23" t="s">
        <v>55</v>
      </c>
      <c r="M8415" s="23" t="s">
        <v>83</v>
      </c>
      <c r="N8415" s="27"/>
      <c r="O8415" s="23" t="s">
        <v>56</v>
      </c>
      <c r="P8415" t="str">
        <f t="shared" si="131"/>
        <v>INSERT INTO @DataTable (Deal, AdvanceDate, PROV, DealPurpose, RateType, BEACON, LTV, TDS, GDS, InsuranceType, PrincipalBalance, OccupancyType, AccountStatus, Closed_Date, DelinquencyBucket) VALUES (8414, '2015-04-27', 'ON', 'Purchase', 'Fixed', 669, 90, 41.08, 26.98, 'HiRatio', 229084.9, 'Owner-Occupied', 'Open', '1900-01-00', 'Current');</v>
      </c>
    </row>
    <row r="8416" spans="1:16" x14ac:dyDescent="0.35">
      <c r="A8416" s="19">
        <v>8415</v>
      </c>
      <c r="B8416" s="18">
        <v>40837</v>
      </c>
      <c r="C8416" s="19" t="s">
        <v>51</v>
      </c>
      <c r="D8416" s="19" t="s">
        <v>61</v>
      </c>
      <c r="E8416" s="19" t="s">
        <v>53</v>
      </c>
      <c r="F8416" s="19">
        <v>785</v>
      </c>
      <c r="G8416" s="19">
        <v>95</v>
      </c>
      <c r="H8416" s="19">
        <v>31.13</v>
      </c>
      <c r="I8416" s="19">
        <v>17.579999999999998</v>
      </c>
      <c r="J8416" s="19" t="s">
        <v>60</v>
      </c>
      <c r="K8416" s="20">
        <v>276121</v>
      </c>
      <c r="L8416" s="20" t="s">
        <v>55</v>
      </c>
      <c r="M8416" s="20" t="s">
        <v>83</v>
      </c>
      <c r="N8416" s="26"/>
      <c r="O8416" s="20" t="s">
        <v>56</v>
      </c>
      <c r="P8416" t="str">
        <f t="shared" si="131"/>
        <v>INSERT INTO @DataTable (Deal, AdvanceDate, PROV, DealPurpose, RateType, BEACON, LTV, TDS, GDS, InsuranceType, PrincipalBalance, OccupancyType, AccountStatus, Closed_Date, DelinquencyBucket) VALUES (8415, '2011-10-21', 'AB', 'Purchase', 'Fixed', 785, 95, 31.13, 17.58, 'HiRatio', 276121, 'Owner-Occupied', 'Open', '1900-01-00', 'Current');</v>
      </c>
    </row>
    <row r="8417" spans="1:16" x14ac:dyDescent="0.35">
      <c r="A8417" s="22">
        <v>8416</v>
      </c>
      <c r="B8417" s="21">
        <v>42555</v>
      </c>
      <c r="C8417" s="22" t="s">
        <v>57</v>
      </c>
      <c r="D8417" s="22" t="s">
        <v>61</v>
      </c>
      <c r="E8417" s="22" t="s">
        <v>53</v>
      </c>
      <c r="F8417" s="22">
        <v>785</v>
      </c>
      <c r="G8417" s="22">
        <v>95</v>
      </c>
      <c r="H8417" s="22">
        <v>25.13</v>
      </c>
      <c r="I8417" s="22">
        <v>12.91</v>
      </c>
      <c r="J8417" s="22" t="s">
        <v>60</v>
      </c>
      <c r="K8417" s="23">
        <v>140644.19</v>
      </c>
      <c r="L8417" s="23" t="s">
        <v>55</v>
      </c>
      <c r="M8417" s="23" t="s">
        <v>83</v>
      </c>
      <c r="N8417" s="27"/>
      <c r="O8417" s="23" t="s">
        <v>56</v>
      </c>
      <c r="P8417" t="str">
        <f t="shared" si="131"/>
        <v>INSERT INTO @DataTable (Deal, AdvanceDate, PROV, DealPurpose, RateType, BEACON, LTV, TDS, GDS, InsuranceType, PrincipalBalance, OccupancyType, AccountStatus, Closed_Date, DelinquencyBucket) VALUES (8416, '2016-07-04', 'ON', 'Purchase', 'Fixed', 785, 95, 25.13, 12.91, 'HiRatio', 140644.19, 'Owner-Occupied', 'Open', '1900-01-00', 'Current');</v>
      </c>
    </row>
    <row r="8418" spans="1:16" x14ac:dyDescent="0.35">
      <c r="A8418" s="19">
        <v>8417</v>
      </c>
      <c r="B8418" s="18">
        <v>42629</v>
      </c>
      <c r="C8418" s="19" t="s">
        <v>58</v>
      </c>
      <c r="D8418" s="19" t="s">
        <v>61</v>
      </c>
      <c r="E8418" s="19" t="s">
        <v>40</v>
      </c>
      <c r="F8418" s="19">
        <v>639</v>
      </c>
      <c r="G8418" s="19">
        <v>93.4</v>
      </c>
      <c r="H8418" s="19">
        <v>27.33</v>
      </c>
      <c r="I8418" s="19">
        <v>26.32</v>
      </c>
      <c r="J8418" s="19" t="s">
        <v>60</v>
      </c>
      <c r="K8418" s="20">
        <v>655606.54</v>
      </c>
      <c r="L8418" s="20" t="s">
        <v>55</v>
      </c>
      <c r="M8418" s="20" t="s">
        <v>83</v>
      </c>
      <c r="N8418" s="26"/>
      <c r="O8418" s="20" t="s">
        <v>56</v>
      </c>
      <c r="P8418" t="str">
        <f t="shared" si="131"/>
        <v>INSERT INTO @DataTable (Deal, AdvanceDate, PROV, DealPurpose, RateType, BEACON, LTV, TDS, GDS, InsuranceType, PrincipalBalance, OccupancyType, AccountStatus, Closed_Date, DelinquencyBucket) VALUES (8417, '2016-09-16', 'BC', 'Purchase', 'ARM', 639, 93.4, 27.33, 26.32, 'HiRatio', 655606.54, 'Owner-Occupied', 'Open', '1900-01-00', 'Current');</v>
      </c>
    </row>
    <row r="8419" spans="1:16" x14ac:dyDescent="0.35">
      <c r="A8419" s="22">
        <v>8418</v>
      </c>
      <c r="B8419" s="21">
        <v>40816</v>
      </c>
      <c r="C8419" s="22" t="s">
        <v>51</v>
      </c>
      <c r="D8419" s="22" t="s">
        <v>61</v>
      </c>
      <c r="E8419" s="22" t="s">
        <v>53</v>
      </c>
      <c r="F8419" s="22">
        <v>699</v>
      </c>
      <c r="G8419" s="22">
        <v>95</v>
      </c>
      <c r="H8419" s="22">
        <v>43.45</v>
      </c>
      <c r="I8419" s="22">
        <v>18.04</v>
      </c>
      <c r="J8419" s="22" t="s">
        <v>60</v>
      </c>
      <c r="K8419" s="23">
        <v>0</v>
      </c>
      <c r="L8419" s="23" t="s">
        <v>55</v>
      </c>
      <c r="M8419" s="23" t="s">
        <v>84</v>
      </c>
      <c r="N8419" s="27">
        <v>41841</v>
      </c>
      <c r="O8419" s="23" t="s">
        <v>56</v>
      </c>
      <c r="P8419" t="str">
        <f t="shared" si="131"/>
        <v>INSERT INTO @DataTable (Deal, AdvanceDate, PROV, DealPurpose, RateType, BEACON, LTV, TDS, GDS, InsuranceType, PrincipalBalance, OccupancyType, AccountStatus, Closed_Date, DelinquencyBucket) VALUES (8418, '2011-09-30', 'AB', 'Purchase', 'Fixed', 699, 95, 43.45, 18.04, 'HiRatio', 0, 'Owner-Occupied', 'Closed', '2014-07-21', 'Current');</v>
      </c>
    </row>
    <row r="8420" spans="1:16" x14ac:dyDescent="0.35">
      <c r="A8420" s="19">
        <v>8419</v>
      </c>
      <c r="B8420" s="18">
        <v>41836</v>
      </c>
      <c r="C8420" s="19" t="s">
        <v>57</v>
      </c>
      <c r="D8420" s="19" t="s">
        <v>59</v>
      </c>
      <c r="E8420" s="19" t="s">
        <v>40</v>
      </c>
      <c r="F8420" s="19">
        <v>814</v>
      </c>
      <c r="G8420" s="19">
        <v>64.03</v>
      </c>
      <c r="H8420" s="19">
        <v>20.170000000000002</v>
      </c>
      <c r="I8420" s="19">
        <v>18.399999999999999</v>
      </c>
      <c r="J8420" s="19" t="s">
        <v>54</v>
      </c>
      <c r="K8420" s="20">
        <v>0</v>
      </c>
      <c r="L8420" s="20" t="s">
        <v>55</v>
      </c>
      <c r="M8420" s="20" t="s">
        <v>84</v>
      </c>
      <c r="N8420" s="26">
        <v>42612</v>
      </c>
      <c r="O8420" s="20" t="s">
        <v>56</v>
      </c>
      <c r="P8420" t="str">
        <f t="shared" si="131"/>
        <v>INSERT INTO @DataTable (Deal, AdvanceDate, PROV, DealPurpose, RateType, BEACON, LTV, TDS, GDS, InsuranceType, PrincipalBalance, OccupancyType, AccountStatus, Closed_Date, DelinquencyBucket) VALUES (8419, '2014-07-16', 'ON', 'Transfer', 'ARM', 814, 64.03, 20.17, 18.4, 'Conv', 0, 'Owner-Occupied', 'Closed', '2016-08-30', 'Current');</v>
      </c>
    </row>
    <row r="8421" spans="1:16" x14ac:dyDescent="0.35">
      <c r="A8421" s="22">
        <v>8420</v>
      </c>
      <c r="B8421" s="21">
        <v>40840</v>
      </c>
      <c r="C8421" s="22" t="s">
        <v>57</v>
      </c>
      <c r="D8421" s="22" t="s">
        <v>61</v>
      </c>
      <c r="E8421" s="22" t="s">
        <v>53</v>
      </c>
      <c r="F8421" s="22">
        <v>0</v>
      </c>
      <c r="G8421" s="22">
        <v>73.290000000000006</v>
      </c>
      <c r="H8421" s="22">
        <v>44.17</v>
      </c>
      <c r="I8421" s="22">
        <v>30.41</v>
      </c>
      <c r="J8421" s="22" t="s">
        <v>54</v>
      </c>
      <c r="K8421" s="23">
        <v>0</v>
      </c>
      <c r="L8421" s="23" t="s">
        <v>55</v>
      </c>
      <c r="M8421" s="23" t="s">
        <v>84</v>
      </c>
      <c r="N8421" s="27">
        <v>42307</v>
      </c>
      <c r="O8421" s="23" t="s">
        <v>56</v>
      </c>
      <c r="P8421" t="str">
        <f t="shared" si="131"/>
        <v>INSERT INTO @DataTable (Deal, AdvanceDate, PROV, DealPurpose, RateType, BEACON, LTV, TDS, GDS, InsuranceType, PrincipalBalance, OccupancyType, AccountStatus, Closed_Date, DelinquencyBucket) VALUES (8420, '2011-10-24', 'ON', 'Purchase', 'Fixed', 0, 73.29, 44.17, 30.41, 'Conv', 0, 'Owner-Occupied', 'Closed', '2015-10-30', 'Current');</v>
      </c>
    </row>
    <row r="8422" spans="1:16" x14ac:dyDescent="0.35">
      <c r="A8422" s="19">
        <v>8421</v>
      </c>
      <c r="B8422" s="18">
        <v>42124</v>
      </c>
      <c r="C8422" s="19" t="s">
        <v>57</v>
      </c>
      <c r="D8422" s="19" t="s">
        <v>61</v>
      </c>
      <c r="E8422" s="19" t="s">
        <v>53</v>
      </c>
      <c r="F8422" s="19">
        <v>777</v>
      </c>
      <c r="G8422" s="19">
        <v>95</v>
      </c>
      <c r="H8422" s="19">
        <v>43.22</v>
      </c>
      <c r="I8422" s="19">
        <v>12.25</v>
      </c>
      <c r="J8422" s="19" t="s">
        <v>60</v>
      </c>
      <c r="K8422" s="20">
        <v>355387.76</v>
      </c>
      <c r="L8422" s="20" t="s">
        <v>66</v>
      </c>
      <c r="M8422" s="20" t="s">
        <v>83</v>
      </c>
      <c r="N8422" s="26"/>
      <c r="O8422" s="20" t="s">
        <v>56</v>
      </c>
      <c r="P8422" t="str">
        <f t="shared" si="131"/>
        <v>INSERT INTO @DataTable (Deal, AdvanceDate, PROV, DealPurpose, RateType, BEACON, LTV, TDS, GDS, InsuranceType, PrincipalBalance, OccupancyType, AccountStatus, Closed_Date, DelinquencyBucket) VALUES (8421, '2015-04-30', 'ON', 'Purchase', 'Fixed', 777, 95, 43.22, 12.25, 'HiRatio', 355387.76, 'Second Home', 'Open', '1900-01-00', 'Current');</v>
      </c>
    </row>
    <row r="8423" spans="1:16" x14ac:dyDescent="0.35">
      <c r="A8423" s="22">
        <v>8422</v>
      </c>
      <c r="B8423" s="21">
        <v>42230</v>
      </c>
      <c r="C8423" s="22" t="s">
        <v>57</v>
      </c>
      <c r="D8423" s="22" t="s">
        <v>61</v>
      </c>
      <c r="E8423" s="22" t="s">
        <v>53</v>
      </c>
      <c r="F8423" s="22">
        <v>745</v>
      </c>
      <c r="G8423" s="22">
        <v>80</v>
      </c>
      <c r="H8423" s="22">
        <v>40.159999999999997</v>
      </c>
      <c r="I8423" s="22">
        <v>27.57</v>
      </c>
      <c r="J8423" s="22" t="s">
        <v>54</v>
      </c>
      <c r="K8423" s="23">
        <v>0</v>
      </c>
      <c r="L8423" s="23" t="s">
        <v>55</v>
      </c>
      <c r="M8423" s="23" t="s">
        <v>84</v>
      </c>
      <c r="N8423" s="27">
        <v>42646</v>
      </c>
      <c r="O8423" s="23" t="s">
        <v>56</v>
      </c>
      <c r="P8423" t="str">
        <f t="shared" si="131"/>
        <v>INSERT INTO @DataTable (Deal, AdvanceDate, PROV, DealPurpose, RateType, BEACON, LTV, TDS, GDS, InsuranceType, PrincipalBalance, OccupancyType, AccountStatus, Closed_Date, DelinquencyBucket) VALUES (8422, '2015-08-14', 'ON', 'Purchase', 'Fixed', 745, 80, 40.16, 27.57, 'Conv', 0, 'Owner-Occupied', 'Closed', '2016-10-03', 'Current');</v>
      </c>
    </row>
    <row r="8424" spans="1:16" x14ac:dyDescent="0.35">
      <c r="A8424" s="19">
        <v>8423</v>
      </c>
      <c r="B8424" s="18">
        <v>42121</v>
      </c>
      <c r="C8424" s="19" t="s">
        <v>58</v>
      </c>
      <c r="D8424" s="19" t="s">
        <v>61</v>
      </c>
      <c r="E8424" s="19" t="s">
        <v>40</v>
      </c>
      <c r="F8424" s="19">
        <v>770</v>
      </c>
      <c r="G8424" s="19">
        <v>80</v>
      </c>
      <c r="H8424" s="19">
        <v>22.73</v>
      </c>
      <c r="I8424" s="19">
        <v>21.37</v>
      </c>
      <c r="J8424" s="19" t="s">
        <v>60</v>
      </c>
      <c r="K8424" s="20">
        <v>284841.46000000002</v>
      </c>
      <c r="L8424" s="20" t="s">
        <v>55</v>
      </c>
      <c r="M8424" s="20" t="s">
        <v>83</v>
      </c>
      <c r="N8424" s="26"/>
      <c r="O8424" s="20" t="s">
        <v>56</v>
      </c>
      <c r="P8424" t="str">
        <f t="shared" si="131"/>
        <v>INSERT INTO @DataTable (Deal, AdvanceDate, PROV, DealPurpose, RateType, BEACON, LTV, TDS, GDS, InsuranceType, PrincipalBalance, OccupancyType, AccountStatus, Closed_Date, DelinquencyBucket) VALUES (8423, '2015-04-27', 'BC', 'Purchase', 'ARM', 770, 80, 22.73, 21.37, 'HiRatio', 284841.46, 'Owner-Occupied', 'Open', '1900-01-00', 'Current');</v>
      </c>
    </row>
    <row r="8425" spans="1:16" x14ac:dyDescent="0.35">
      <c r="A8425" s="22">
        <v>8424</v>
      </c>
      <c r="B8425" s="21">
        <v>42660</v>
      </c>
      <c r="C8425" s="22" t="s">
        <v>57</v>
      </c>
      <c r="D8425" s="22" t="s">
        <v>52</v>
      </c>
      <c r="E8425" s="22" t="s">
        <v>53</v>
      </c>
      <c r="F8425" s="22">
        <v>783</v>
      </c>
      <c r="G8425" s="22">
        <v>53.5</v>
      </c>
      <c r="H8425" s="22">
        <v>43.57</v>
      </c>
      <c r="I8425" s="22">
        <v>36.93</v>
      </c>
      <c r="J8425" s="22" t="s">
        <v>54</v>
      </c>
      <c r="K8425" s="23">
        <v>372900.02</v>
      </c>
      <c r="L8425" s="23" t="s">
        <v>55</v>
      </c>
      <c r="M8425" s="23" t="s">
        <v>83</v>
      </c>
      <c r="N8425" s="27"/>
      <c r="O8425" s="23" t="s">
        <v>56</v>
      </c>
      <c r="P8425" t="str">
        <f t="shared" si="131"/>
        <v>INSERT INTO @DataTable (Deal, AdvanceDate, PROV, DealPurpose, RateType, BEACON, LTV, TDS, GDS, InsuranceType, PrincipalBalance, OccupancyType, AccountStatus, Closed_Date, DelinquencyBucket) VALUES (8424, '2016-10-17', 'ON', 'Refinance External', 'Fixed', 783, 53.5, 43.57, 36.93, 'Conv', 372900.02, 'Owner-Occupied', 'Open', '1900-01-00', 'Current');</v>
      </c>
    </row>
    <row r="8426" spans="1:16" x14ac:dyDescent="0.35">
      <c r="A8426" s="19">
        <v>8425</v>
      </c>
      <c r="B8426" s="18">
        <v>42436</v>
      </c>
      <c r="C8426" s="19" t="s">
        <v>57</v>
      </c>
      <c r="D8426" s="19" t="s">
        <v>52</v>
      </c>
      <c r="E8426" s="19" t="s">
        <v>40</v>
      </c>
      <c r="F8426" s="19">
        <v>740</v>
      </c>
      <c r="G8426" s="19">
        <v>64.489999999999995</v>
      </c>
      <c r="H8426" s="19">
        <v>38.78</v>
      </c>
      <c r="I8426" s="19">
        <v>32.090000000000003</v>
      </c>
      <c r="J8426" s="19" t="s">
        <v>54</v>
      </c>
      <c r="K8426" s="20">
        <v>269269.77</v>
      </c>
      <c r="L8426" s="20" t="s">
        <v>55</v>
      </c>
      <c r="M8426" s="20" t="s">
        <v>83</v>
      </c>
      <c r="N8426" s="26"/>
      <c r="O8426" s="20" t="s">
        <v>56</v>
      </c>
      <c r="P8426" t="str">
        <f t="shared" si="131"/>
        <v>INSERT INTO @DataTable (Deal, AdvanceDate, PROV, DealPurpose, RateType, BEACON, LTV, TDS, GDS, InsuranceType, PrincipalBalance, OccupancyType, AccountStatus, Closed_Date, DelinquencyBucket) VALUES (8425, '2016-03-07', 'ON', 'Refinance External', 'ARM', 740, 64.49, 38.78, 32.09, 'Conv', 269269.77, 'Owner-Occupied', 'Open', '1900-01-00', 'Current');</v>
      </c>
    </row>
    <row r="8427" spans="1:16" x14ac:dyDescent="0.35">
      <c r="A8427" s="22">
        <v>8426</v>
      </c>
      <c r="B8427" s="21">
        <v>41501</v>
      </c>
      <c r="C8427" s="22" t="s">
        <v>57</v>
      </c>
      <c r="D8427" s="22" t="s">
        <v>61</v>
      </c>
      <c r="E8427" s="22" t="s">
        <v>53</v>
      </c>
      <c r="F8427" s="22">
        <v>689</v>
      </c>
      <c r="G8427" s="22">
        <v>86.72</v>
      </c>
      <c r="H8427" s="22">
        <v>20.46</v>
      </c>
      <c r="I8427" s="22">
        <v>20</v>
      </c>
      <c r="J8427" s="22" t="s">
        <v>60</v>
      </c>
      <c r="K8427" s="23">
        <v>294056.21999999997</v>
      </c>
      <c r="L8427" s="23" t="s">
        <v>55</v>
      </c>
      <c r="M8427" s="23" t="s">
        <v>83</v>
      </c>
      <c r="N8427" s="27"/>
      <c r="O8427" s="23" t="s">
        <v>56</v>
      </c>
      <c r="P8427" t="str">
        <f t="shared" si="131"/>
        <v>INSERT INTO @DataTable (Deal, AdvanceDate, PROV, DealPurpose, RateType, BEACON, LTV, TDS, GDS, InsuranceType, PrincipalBalance, OccupancyType, AccountStatus, Closed_Date, DelinquencyBucket) VALUES (8426, '2013-08-15', 'ON', 'Purchase', 'Fixed', 689, 86.72, 20.46, 20, 'HiRatio', 294056.22, 'Owner-Occupied', 'Open', '1900-01-00', 'Current');</v>
      </c>
    </row>
    <row r="8428" spans="1:16" x14ac:dyDescent="0.35">
      <c r="A8428" s="19">
        <v>8427</v>
      </c>
      <c r="B8428" s="18">
        <v>40830</v>
      </c>
      <c r="C8428" s="19" t="s">
        <v>51</v>
      </c>
      <c r="D8428" s="19" t="s">
        <v>61</v>
      </c>
      <c r="E8428" s="19" t="s">
        <v>53</v>
      </c>
      <c r="F8428" s="19">
        <v>759</v>
      </c>
      <c r="G8428" s="19">
        <v>95</v>
      </c>
      <c r="H8428" s="19">
        <v>32.44</v>
      </c>
      <c r="I8428" s="19">
        <v>19.96</v>
      </c>
      <c r="J8428" s="19" t="s">
        <v>60</v>
      </c>
      <c r="K8428" s="20">
        <v>150798.76</v>
      </c>
      <c r="L8428" s="20" t="s">
        <v>55</v>
      </c>
      <c r="M8428" s="20" t="s">
        <v>83</v>
      </c>
      <c r="N8428" s="26"/>
      <c r="O8428" s="20" t="s">
        <v>56</v>
      </c>
      <c r="P8428" t="str">
        <f t="shared" si="131"/>
        <v>INSERT INTO @DataTable (Deal, AdvanceDate, PROV, DealPurpose, RateType, BEACON, LTV, TDS, GDS, InsuranceType, PrincipalBalance, OccupancyType, AccountStatus, Closed_Date, DelinquencyBucket) VALUES (8427, '2011-10-14', 'AB', 'Purchase', 'Fixed', 759, 95, 32.44, 19.96, 'HiRatio', 150798.76, 'Owner-Occupied', 'Open', '1900-01-00', 'Current');</v>
      </c>
    </row>
    <row r="8429" spans="1:16" x14ac:dyDescent="0.35">
      <c r="A8429" s="22">
        <v>8428</v>
      </c>
      <c r="B8429" s="21">
        <v>42215</v>
      </c>
      <c r="C8429" s="22" t="s">
        <v>51</v>
      </c>
      <c r="D8429" s="22" t="s">
        <v>61</v>
      </c>
      <c r="E8429" s="22" t="s">
        <v>53</v>
      </c>
      <c r="F8429" s="22">
        <v>814</v>
      </c>
      <c r="G8429" s="22">
        <v>75</v>
      </c>
      <c r="H8429" s="22">
        <v>39.32</v>
      </c>
      <c r="I8429" s="22">
        <v>19.29</v>
      </c>
      <c r="J8429" s="22" t="s">
        <v>54</v>
      </c>
      <c r="K8429" s="23">
        <v>358311.83</v>
      </c>
      <c r="L8429" s="23" t="s">
        <v>55</v>
      </c>
      <c r="M8429" s="23" t="s">
        <v>83</v>
      </c>
      <c r="N8429" s="27"/>
      <c r="O8429" s="23" t="s">
        <v>56</v>
      </c>
      <c r="P8429" t="str">
        <f t="shared" si="131"/>
        <v>INSERT INTO @DataTable (Deal, AdvanceDate, PROV, DealPurpose, RateType, BEACON, LTV, TDS, GDS, InsuranceType, PrincipalBalance, OccupancyType, AccountStatus, Closed_Date, DelinquencyBucket) VALUES (8428, '2015-07-30', 'AB', 'Purchase', 'Fixed', 814, 75, 39.32, 19.29, 'Conv', 358311.83, 'Owner-Occupied', 'Open', '1900-01-00', 'Current');</v>
      </c>
    </row>
    <row r="8430" spans="1:16" x14ac:dyDescent="0.35">
      <c r="A8430" s="19">
        <v>8429</v>
      </c>
      <c r="B8430" s="18">
        <v>41810</v>
      </c>
      <c r="C8430" s="19" t="s">
        <v>58</v>
      </c>
      <c r="D8430" s="19" t="s">
        <v>61</v>
      </c>
      <c r="E8430" s="19" t="s">
        <v>40</v>
      </c>
      <c r="F8430" s="19">
        <v>791</v>
      </c>
      <c r="G8430" s="19">
        <v>49.62</v>
      </c>
      <c r="H8430" s="19">
        <v>19.579999999999998</v>
      </c>
      <c r="I8430" s="19">
        <v>18.93</v>
      </c>
      <c r="J8430" s="19" t="s">
        <v>54</v>
      </c>
      <c r="K8430" s="20">
        <v>50663.39</v>
      </c>
      <c r="L8430" s="20" t="s">
        <v>55</v>
      </c>
      <c r="M8430" s="20" t="s">
        <v>83</v>
      </c>
      <c r="N8430" s="26"/>
      <c r="O8430" s="20" t="s">
        <v>56</v>
      </c>
      <c r="P8430" t="str">
        <f t="shared" si="131"/>
        <v>INSERT INTO @DataTable (Deal, AdvanceDate, PROV, DealPurpose, RateType, BEACON, LTV, TDS, GDS, InsuranceType, PrincipalBalance, OccupancyType, AccountStatus, Closed_Date, DelinquencyBucket) VALUES (8429, '2014-06-20', 'BC', 'Purchase', 'ARM', 791, 49.62, 19.58, 18.93, 'Conv', 50663.39, 'Owner-Occupied', 'Open', '1900-01-00', 'Current');</v>
      </c>
    </row>
    <row r="8431" spans="1:16" x14ac:dyDescent="0.35">
      <c r="A8431" s="22">
        <v>8430</v>
      </c>
      <c r="B8431" s="21">
        <v>41578</v>
      </c>
      <c r="C8431" s="22" t="s">
        <v>57</v>
      </c>
      <c r="D8431" s="22" t="s">
        <v>52</v>
      </c>
      <c r="E8431" s="22" t="s">
        <v>53</v>
      </c>
      <c r="F8431" s="22">
        <v>605</v>
      </c>
      <c r="G8431" s="22">
        <v>80</v>
      </c>
      <c r="H8431" s="22">
        <v>23.7</v>
      </c>
      <c r="I8431" s="22">
        <v>20.29</v>
      </c>
      <c r="J8431" s="22" t="s">
        <v>54</v>
      </c>
      <c r="K8431" s="23">
        <v>204679.67</v>
      </c>
      <c r="L8431" s="23" t="s">
        <v>55</v>
      </c>
      <c r="M8431" s="23" t="s">
        <v>83</v>
      </c>
      <c r="N8431" s="27"/>
      <c r="O8431" s="23" t="s">
        <v>56</v>
      </c>
      <c r="P8431" t="str">
        <f t="shared" si="131"/>
        <v>INSERT INTO @DataTable (Deal, AdvanceDate, PROV, DealPurpose, RateType, BEACON, LTV, TDS, GDS, InsuranceType, PrincipalBalance, OccupancyType, AccountStatus, Closed_Date, DelinquencyBucket) VALUES (8430, '2013-10-31', 'ON', 'Refinance External', 'Fixed', 605, 80, 23.7, 20.29, 'Conv', 204679.67, 'Owner-Occupied', 'Open', '1900-01-00', 'Current');</v>
      </c>
    </row>
    <row r="8432" spans="1:16" x14ac:dyDescent="0.35">
      <c r="A8432" s="19">
        <v>8431</v>
      </c>
      <c r="B8432" s="18">
        <v>42170</v>
      </c>
      <c r="C8432" s="19" t="s">
        <v>57</v>
      </c>
      <c r="D8432" s="19" t="s">
        <v>52</v>
      </c>
      <c r="E8432" s="19" t="s">
        <v>53</v>
      </c>
      <c r="F8432" s="19">
        <v>793</v>
      </c>
      <c r="G8432" s="19">
        <v>77.47</v>
      </c>
      <c r="H8432" s="19">
        <v>37.229999999999997</v>
      </c>
      <c r="I8432" s="19">
        <v>26.37</v>
      </c>
      <c r="J8432" s="19" t="s">
        <v>54</v>
      </c>
      <c r="K8432" s="20">
        <v>202730.71</v>
      </c>
      <c r="L8432" s="20" t="s">
        <v>55</v>
      </c>
      <c r="M8432" s="20" t="s">
        <v>83</v>
      </c>
      <c r="N8432" s="26"/>
      <c r="O8432" s="20" t="s">
        <v>56</v>
      </c>
      <c r="P8432" t="str">
        <f t="shared" si="131"/>
        <v>INSERT INTO @DataTable (Deal, AdvanceDate, PROV, DealPurpose, RateType, BEACON, LTV, TDS, GDS, InsuranceType, PrincipalBalance, OccupancyType, AccountStatus, Closed_Date, DelinquencyBucket) VALUES (8431, '2015-06-15', 'ON', 'Refinance External', 'Fixed', 793, 77.47, 37.23, 26.37, 'Conv', 202730.71, 'Owner-Occupied', 'Open', '1900-01-00', 'Current');</v>
      </c>
    </row>
    <row r="8433" spans="1:16" x14ac:dyDescent="0.35">
      <c r="A8433" s="22">
        <v>8432</v>
      </c>
      <c r="B8433" s="21">
        <v>42124</v>
      </c>
      <c r="C8433" s="22" t="s">
        <v>57</v>
      </c>
      <c r="D8433" s="22" t="s">
        <v>61</v>
      </c>
      <c r="E8433" s="22" t="s">
        <v>53</v>
      </c>
      <c r="F8433" s="22">
        <v>755</v>
      </c>
      <c r="G8433" s="22">
        <v>95</v>
      </c>
      <c r="H8433" s="22">
        <v>37.78</v>
      </c>
      <c r="I8433" s="22">
        <v>19.22</v>
      </c>
      <c r="J8433" s="22" t="s">
        <v>60</v>
      </c>
      <c r="K8433" s="23">
        <v>269572.46000000002</v>
      </c>
      <c r="L8433" s="23" t="s">
        <v>55</v>
      </c>
      <c r="M8433" s="23" t="s">
        <v>83</v>
      </c>
      <c r="N8433" s="27"/>
      <c r="O8433" s="23" t="s">
        <v>56</v>
      </c>
      <c r="P8433" t="str">
        <f t="shared" si="131"/>
        <v>INSERT INTO @DataTable (Deal, AdvanceDate, PROV, DealPurpose, RateType, BEACON, LTV, TDS, GDS, InsuranceType, PrincipalBalance, OccupancyType, AccountStatus, Closed_Date, DelinquencyBucket) VALUES (8432, '2015-04-30', 'ON', 'Purchase', 'Fixed', 755, 95, 37.78, 19.22, 'HiRatio', 269572.46, 'Owner-Occupied', 'Open', '1900-01-00', 'Current');</v>
      </c>
    </row>
    <row r="8434" spans="1:16" x14ac:dyDescent="0.35">
      <c r="A8434" s="19">
        <v>8433</v>
      </c>
      <c r="B8434" s="18">
        <v>41057</v>
      </c>
      <c r="C8434" s="19" t="s">
        <v>58</v>
      </c>
      <c r="D8434" s="19" t="s">
        <v>61</v>
      </c>
      <c r="E8434" s="19" t="s">
        <v>53</v>
      </c>
      <c r="F8434" s="19">
        <v>764</v>
      </c>
      <c r="G8434" s="19">
        <v>95</v>
      </c>
      <c r="H8434" s="19">
        <v>33.700000000000003</v>
      </c>
      <c r="I8434" s="19">
        <v>26.34</v>
      </c>
      <c r="J8434" s="19" t="s">
        <v>60</v>
      </c>
      <c r="K8434" s="20">
        <v>407685.08</v>
      </c>
      <c r="L8434" s="20" t="s">
        <v>55</v>
      </c>
      <c r="M8434" s="20" t="s">
        <v>83</v>
      </c>
      <c r="N8434" s="26"/>
      <c r="O8434" s="20" t="s">
        <v>56</v>
      </c>
      <c r="P8434" t="str">
        <f t="shared" si="131"/>
        <v>INSERT INTO @DataTable (Deal, AdvanceDate, PROV, DealPurpose, RateType, BEACON, LTV, TDS, GDS, InsuranceType, PrincipalBalance, OccupancyType, AccountStatus, Closed_Date, DelinquencyBucket) VALUES (8433, '2012-05-28', 'BC', 'Purchase', 'Fixed', 764, 95, 33.7, 26.34, 'HiRatio', 407685.08, 'Owner-Occupied', 'Open', '1900-01-00', 'Current');</v>
      </c>
    </row>
    <row r="8435" spans="1:16" x14ac:dyDescent="0.35">
      <c r="A8435" s="22">
        <v>8434</v>
      </c>
      <c r="B8435" s="21">
        <v>40757</v>
      </c>
      <c r="C8435" s="22" t="s">
        <v>57</v>
      </c>
      <c r="D8435" s="22" t="s">
        <v>52</v>
      </c>
      <c r="E8435" s="22" t="s">
        <v>40</v>
      </c>
      <c r="F8435" s="22">
        <v>728</v>
      </c>
      <c r="G8435" s="22">
        <v>80</v>
      </c>
      <c r="H8435" s="22">
        <v>27.58</v>
      </c>
      <c r="I8435" s="22">
        <v>26.81</v>
      </c>
      <c r="J8435" s="22" t="s">
        <v>54</v>
      </c>
      <c r="K8435" s="23">
        <v>0</v>
      </c>
      <c r="L8435" s="23" t="s">
        <v>55</v>
      </c>
      <c r="M8435" s="23" t="s">
        <v>84</v>
      </c>
      <c r="N8435" s="27">
        <v>42587</v>
      </c>
      <c r="O8435" s="23" t="s">
        <v>56</v>
      </c>
      <c r="P8435" t="str">
        <f t="shared" si="131"/>
        <v>INSERT INTO @DataTable (Deal, AdvanceDate, PROV, DealPurpose, RateType, BEACON, LTV, TDS, GDS, InsuranceType, PrincipalBalance, OccupancyType, AccountStatus, Closed_Date, DelinquencyBucket) VALUES (8434, '2011-08-02', 'ON', 'Refinance External', 'ARM', 728, 80, 27.58, 26.81, 'Conv', 0, 'Owner-Occupied', 'Closed', '2016-08-05', 'Current');</v>
      </c>
    </row>
    <row r="8436" spans="1:16" x14ac:dyDescent="0.35">
      <c r="A8436" s="19">
        <v>8435</v>
      </c>
      <c r="B8436" s="18">
        <v>40963</v>
      </c>
      <c r="C8436" s="19" t="s">
        <v>51</v>
      </c>
      <c r="D8436" s="19" t="s">
        <v>61</v>
      </c>
      <c r="E8436" s="19" t="s">
        <v>53</v>
      </c>
      <c r="F8436" s="19">
        <v>764</v>
      </c>
      <c r="G8436" s="19">
        <v>95</v>
      </c>
      <c r="H8436" s="19">
        <v>34.799999999999997</v>
      </c>
      <c r="I8436" s="19">
        <v>26.57</v>
      </c>
      <c r="J8436" s="19" t="s">
        <v>60</v>
      </c>
      <c r="K8436" s="20">
        <v>0</v>
      </c>
      <c r="L8436" s="20" t="s">
        <v>55</v>
      </c>
      <c r="M8436" s="20" t="s">
        <v>84</v>
      </c>
      <c r="N8436" s="26">
        <v>42444</v>
      </c>
      <c r="O8436" s="20" t="s">
        <v>56</v>
      </c>
      <c r="P8436" t="str">
        <f t="shared" si="131"/>
        <v>INSERT INTO @DataTable (Deal, AdvanceDate, PROV, DealPurpose, RateType, BEACON, LTV, TDS, GDS, InsuranceType, PrincipalBalance, OccupancyType, AccountStatus, Closed_Date, DelinquencyBucket) VALUES (8435, '2012-02-24', 'AB', 'Purchase', 'Fixed', 764, 95, 34.8, 26.57, 'HiRatio', 0, 'Owner-Occupied', 'Closed', '2016-03-15', 'Current');</v>
      </c>
    </row>
    <row r="8437" spans="1:16" x14ac:dyDescent="0.35">
      <c r="A8437" s="22">
        <v>8436</v>
      </c>
      <c r="B8437" s="21">
        <v>41089</v>
      </c>
      <c r="C8437" s="22" t="s">
        <v>57</v>
      </c>
      <c r="D8437" s="22" t="s">
        <v>61</v>
      </c>
      <c r="E8437" s="22" t="s">
        <v>40</v>
      </c>
      <c r="F8437" s="22">
        <v>664</v>
      </c>
      <c r="G8437" s="22">
        <v>80</v>
      </c>
      <c r="H8437" s="22">
        <v>39.76</v>
      </c>
      <c r="I8437" s="22">
        <v>26.81</v>
      </c>
      <c r="J8437" s="22" t="s">
        <v>54</v>
      </c>
      <c r="K8437" s="23">
        <v>163575.20000000001</v>
      </c>
      <c r="L8437" s="23" t="s">
        <v>55</v>
      </c>
      <c r="M8437" s="23" t="s">
        <v>83</v>
      </c>
      <c r="N8437" s="27"/>
      <c r="O8437" s="23" t="s">
        <v>56</v>
      </c>
      <c r="P8437" t="str">
        <f t="shared" si="131"/>
        <v>INSERT INTO @DataTable (Deal, AdvanceDate, PROV, DealPurpose, RateType, BEACON, LTV, TDS, GDS, InsuranceType, PrincipalBalance, OccupancyType, AccountStatus, Closed_Date, DelinquencyBucket) VALUES (8436, '2012-06-29', 'ON', 'Purchase', 'ARM', 664, 80, 39.76, 26.81, 'Conv', 163575.2, 'Owner-Occupied', 'Open', '1900-01-00', 'Current');</v>
      </c>
    </row>
    <row r="8438" spans="1:16" x14ac:dyDescent="0.35">
      <c r="A8438" s="19">
        <v>8437</v>
      </c>
      <c r="B8438" s="18">
        <v>40996</v>
      </c>
      <c r="C8438" s="19" t="s">
        <v>51</v>
      </c>
      <c r="D8438" s="19" t="s">
        <v>61</v>
      </c>
      <c r="E8438" s="19" t="s">
        <v>53</v>
      </c>
      <c r="F8438" s="19">
        <v>782</v>
      </c>
      <c r="G8438" s="19">
        <v>90</v>
      </c>
      <c r="H8438" s="19">
        <v>20.83</v>
      </c>
      <c r="I8438" s="19">
        <v>20.83</v>
      </c>
      <c r="J8438" s="19" t="s">
        <v>60</v>
      </c>
      <c r="K8438" s="20">
        <v>143235.79</v>
      </c>
      <c r="L8438" s="20" t="s">
        <v>55</v>
      </c>
      <c r="M8438" s="20" t="s">
        <v>83</v>
      </c>
      <c r="N8438" s="26"/>
      <c r="O8438" s="20" t="s">
        <v>56</v>
      </c>
      <c r="P8438" t="str">
        <f t="shared" si="131"/>
        <v>INSERT INTO @DataTable (Deal, AdvanceDate, PROV, DealPurpose, RateType, BEACON, LTV, TDS, GDS, InsuranceType, PrincipalBalance, OccupancyType, AccountStatus, Closed_Date, DelinquencyBucket) VALUES (8437, '2012-03-28', 'AB', 'Purchase', 'Fixed', 782, 90, 20.83, 20.83, 'HiRatio', 143235.79, 'Owner-Occupied', 'Open', '1900-01-00', 'Current');</v>
      </c>
    </row>
    <row r="8439" spans="1:16" x14ac:dyDescent="0.35">
      <c r="A8439" s="22">
        <v>8438</v>
      </c>
      <c r="B8439" s="21">
        <v>42055</v>
      </c>
      <c r="C8439" s="22" t="s">
        <v>57</v>
      </c>
      <c r="D8439" s="22" t="s">
        <v>52</v>
      </c>
      <c r="E8439" s="22" t="s">
        <v>40</v>
      </c>
      <c r="F8439" s="22">
        <v>787</v>
      </c>
      <c r="G8439" s="22">
        <v>73.53</v>
      </c>
      <c r="H8439" s="22">
        <v>34.1</v>
      </c>
      <c r="I8439" s="22">
        <v>27.17</v>
      </c>
      <c r="J8439" s="22" t="s">
        <v>54</v>
      </c>
      <c r="K8439" s="23">
        <v>586994.80000000005</v>
      </c>
      <c r="L8439" s="23" t="s">
        <v>55</v>
      </c>
      <c r="M8439" s="23" t="s">
        <v>83</v>
      </c>
      <c r="N8439" s="27"/>
      <c r="O8439" s="23" t="s">
        <v>56</v>
      </c>
      <c r="P8439" t="str">
        <f t="shared" si="131"/>
        <v>INSERT INTO @DataTable (Deal, AdvanceDate, PROV, DealPurpose, RateType, BEACON, LTV, TDS, GDS, InsuranceType, PrincipalBalance, OccupancyType, AccountStatus, Closed_Date, DelinquencyBucket) VALUES (8438, '2015-02-20', 'ON', 'Refinance External', 'ARM', 787, 73.53, 34.1, 27.17, 'Conv', 586994.8, 'Owner-Occupied', 'Open', '1900-01-00', 'Current');</v>
      </c>
    </row>
    <row r="8440" spans="1:16" x14ac:dyDescent="0.35">
      <c r="A8440" s="19">
        <v>8439</v>
      </c>
      <c r="B8440" s="18">
        <v>42080</v>
      </c>
      <c r="C8440" s="19" t="s">
        <v>51</v>
      </c>
      <c r="D8440" s="19" t="s">
        <v>52</v>
      </c>
      <c r="E8440" s="19" t="s">
        <v>40</v>
      </c>
      <c r="F8440" s="19">
        <v>729</v>
      </c>
      <c r="G8440" s="19">
        <v>80</v>
      </c>
      <c r="H8440" s="19">
        <v>34.21</v>
      </c>
      <c r="I8440" s="19">
        <v>16.25</v>
      </c>
      <c r="J8440" s="19" t="s">
        <v>54</v>
      </c>
      <c r="K8440" s="20">
        <v>313151.27</v>
      </c>
      <c r="L8440" s="20" t="s">
        <v>55</v>
      </c>
      <c r="M8440" s="20" t="s">
        <v>83</v>
      </c>
      <c r="N8440" s="26"/>
      <c r="O8440" s="20" t="s">
        <v>56</v>
      </c>
      <c r="P8440" t="str">
        <f t="shared" si="131"/>
        <v>INSERT INTO @DataTable (Deal, AdvanceDate, PROV, DealPurpose, RateType, BEACON, LTV, TDS, GDS, InsuranceType, PrincipalBalance, OccupancyType, AccountStatus, Closed_Date, DelinquencyBucket) VALUES (8439, '2015-03-17', 'AB', 'Refinance External', 'ARM', 729, 80, 34.21, 16.25, 'Conv', 313151.27, 'Owner-Occupied', 'Open', '1900-01-00', 'Current');</v>
      </c>
    </row>
    <row r="8441" spans="1:16" x14ac:dyDescent="0.35">
      <c r="A8441" s="22">
        <v>8440</v>
      </c>
      <c r="B8441" s="21">
        <v>40830</v>
      </c>
      <c r="C8441" s="22" t="s">
        <v>57</v>
      </c>
      <c r="D8441" s="22" t="s">
        <v>61</v>
      </c>
      <c r="E8441" s="22" t="s">
        <v>53</v>
      </c>
      <c r="F8441" s="22">
        <v>755</v>
      </c>
      <c r="G8441" s="22">
        <v>90</v>
      </c>
      <c r="H8441" s="22">
        <v>33.57</v>
      </c>
      <c r="I8441" s="22">
        <v>27.09</v>
      </c>
      <c r="J8441" s="22" t="s">
        <v>60</v>
      </c>
      <c r="K8441" s="23">
        <v>0</v>
      </c>
      <c r="L8441" s="23" t="s">
        <v>55</v>
      </c>
      <c r="M8441" s="23" t="s">
        <v>84</v>
      </c>
      <c r="N8441" s="27">
        <v>42360</v>
      </c>
      <c r="O8441" s="23" t="s">
        <v>56</v>
      </c>
      <c r="P8441" t="str">
        <f t="shared" si="131"/>
        <v>INSERT INTO @DataTable (Deal, AdvanceDate, PROV, DealPurpose, RateType, BEACON, LTV, TDS, GDS, InsuranceType, PrincipalBalance, OccupancyType, AccountStatus, Closed_Date, DelinquencyBucket) VALUES (8440, '2011-10-14', 'ON', 'Purchase', 'Fixed', 755, 90, 33.57, 27.09, 'HiRatio', 0, 'Owner-Occupied', 'Closed', '2015-12-22', 'Current');</v>
      </c>
    </row>
    <row r="8442" spans="1:16" x14ac:dyDescent="0.35">
      <c r="A8442" s="19">
        <v>8441</v>
      </c>
      <c r="B8442" s="18">
        <v>41605</v>
      </c>
      <c r="C8442" s="19" t="s">
        <v>57</v>
      </c>
      <c r="D8442" s="19" t="s">
        <v>61</v>
      </c>
      <c r="E8442" s="19" t="s">
        <v>53</v>
      </c>
      <c r="F8442" s="19">
        <v>788</v>
      </c>
      <c r="G8442" s="19">
        <v>95</v>
      </c>
      <c r="H8442" s="19">
        <v>27.88</v>
      </c>
      <c r="I8442" s="19">
        <v>26.24</v>
      </c>
      <c r="J8442" s="19" t="s">
        <v>60</v>
      </c>
      <c r="K8442" s="20">
        <v>416122.63</v>
      </c>
      <c r="L8442" s="20" t="s">
        <v>55</v>
      </c>
      <c r="M8442" s="20" t="s">
        <v>83</v>
      </c>
      <c r="N8442" s="26"/>
      <c r="O8442" s="20" t="s">
        <v>56</v>
      </c>
      <c r="P8442" t="str">
        <f t="shared" si="131"/>
        <v>INSERT INTO @DataTable (Deal, AdvanceDate, PROV, DealPurpose, RateType, BEACON, LTV, TDS, GDS, InsuranceType, PrincipalBalance, OccupancyType, AccountStatus, Closed_Date, DelinquencyBucket) VALUES (8441, '2013-11-27', 'ON', 'Purchase', 'Fixed', 788, 95, 27.88, 26.24, 'HiRatio', 416122.63, 'Owner-Occupied', 'Open', '1900-01-00', 'Current');</v>
      </c>
    </row>
    <row r="8443" spans="1:16" x14ac:dyDescent="0.35">
      <c r="A8443" s="22">
        <v>8442</v>
      </c>
      <c r="B8443" s="21">
        <v>42671</v>
      </c>
      <c r="C8443" s="22" t="s">
        <v>58</v>
      </c>
      <c r="D8443" s="22" t="s">
        <v>61</v>
      </c>
      <c r="E8443" s="22" t="s">
        <v>53</v>
      </c>
      <c r="F8443" s="22">
        <v>778</v>
      </c>
      <c r="G8443" s="22">
        <v>95</v>
      </c>
      <c r="H8443" s="22">
        <v>43.83</v>
      </c>
      <c r="I8443" s="22">
        <v>34.6</v>
      </c>
      <c r="J8443" s="22" t="s">
        <v>60</v>
      </c>
      <c r="K8443" s="23">
        <v>249625.65</v>
      </c>
      <c r="L8443" s="23" t="s">
        <v>55</v>
      </c>
      <c r="M8443" s="23" t="s">
        <v>83</v>
      </c>
      <c r="N8443" s="27"/>
      <c r="O8443" s="23" t="s">
        <v>56</v>
      </c>
      <c r="P8443" t="str">
        <f t="shared" si="131"/>
        <v>INSERT INTO @DataTable (Deal, AdvanceDate, PROV, DealPurpose, RateType, BEACON, LTV, TDS, GDS, InsuranceType, PrincipalBalance, OccupancyType, AccountStatus, Closed_Date, DelinquencyBucket) VALUES (8442, '2016-10-28', 'BC', 'Purchase', 'Fixed', 778, 95, 43.83, 34.6, 'HiRatio', 249625.65, 'Owner-Occupied', 'Open', '1900-01-00', 'Current');</v>
      </c>
    </row>
    <row r="8444" spans="1:16" x14ac:dyDescent="0.35">
      <c r="A8444" s="19">
        <v>8443</v>
      </c>
      <c r="B8444" s="18">
        <v>41600</v>
      </c>
      <c r="C8444" s="19" t="s">
        <v>57</v>
      </c>
      <c r="D8444" s="19" t="s">
        <v>61</v>
      </c>
      <c r="E8444" s="19" t="s">
        <v>53</v>
      </c>
      <c r="F8444" s="19">
        <v>757</v>
      </c>
      <c r="G8444" s="19">
        <v>89.78</v>
      </c>
      <c r="H8444" s="19">
        <v>41.21</v>
      </c>
      <c r="I8444" s="19">
        <v>30.5</v>
      </c>
      <c r="J8444" s="19" t="s">
        <v>60</v>
      </c>
      <c r="K8444" s="20">
        <v>0</v>
      </c>
      <c r="L8444" s="20" t="s">
        <v>55</v>
      </c>
      <c r="M8444" s="20" t="s">
        <v>84</v>
      </c>
      <c r="N8444" s="26">
        <v>42677</v>
      </c>
      <c r="O8444" s="20" t="s">
        <v>56</v>
      </c>
      <c r="P8444" t="str">
        <f t="shared" si="131"/>
        <v>INSERT INTO @DataTable (Deal, AdvanceDate, PROV, DealPurpose, RateType, BEACON, LTV, TDS, GDS, InsuranceType, PrincipalBalance, OccupancyType, AccountStatus, Closed_Date, DelinquencyBucket) VALUES (8443, '2013-11-22', 'ON', 'Purchase', 'Fixed', 757, 89.78, 41.21, 30.5, 'HiRatio', 0, 'Owner-Occupied', 'Closed', '2016-11-03', 'Current');</v>
      </c>
    </row>
    <row r="8445" spans="1:16" x14ac:dyDescent="0.35">
      <c r="A8445" s="22">
        <v>8444</v>
      </c>
      <c r="B8445" s="21">
        <v>42488</v>
      </c>
      <c r="C8445" s="22" t="s">
        <v>57</v>
      </c>
      <c r="D8445" s="22" t="s">
        <v>61</v>
      </c>
      <c r="E8445" s="22" t="s">
        <v>40</v>
      </c>
      <c r="F8445" s="22">
        <v>759</v>
      </c>
      <c r="G8445" s="22">
        <v>80</v>
      </c>
      <c r="H8445" s="22">
        <v>31.84</v>
      </c>
      <c r="I8445" s="22">
        <v>28.18</v>
      </c>
      <c r="J8445" s="22" t="s">
        <v>54</v>
      </c>
      <c r="K8445" s="23">
        <v>1040106.48</v>
      </c>
      <c r="L8445" s="23" t="s">
        <v>55</v>
      </c>
      <c r="M8445" s="23" t="s">
        <v>83</v>
      </c>
      <c r="N8445" s="27"/>
      <c r="O8445" s="23" t="s">
        <v>56</v>
      </c>
      <c r="P8445" t="str">
        <f t="shared" si="131"/>
        <v>INSERT INTO @DataTable (Deal, AdvanceDate, PROV, DealPurpose, RateType, BEACON, LTV, TDS, GDS, InsuranceType, PrincipalBalance, OccupancyType, AccountStatus, Closed_Date, DelinquencyBucket) VALUES (8444, '2016-04-28', 'ON', 'Purchase', 'ARM', 759, 80, 31.84, 28.18, 'Conv', 1040106.48, 'Owner-Occupied', 'Open', '1900-01-00', 'Current');</v>
      </c>
    </row>
    <row r="8446" spans="1:16" x14ac:dyDescent="0.35">
      <c r="A8446" s="19">
        <v>8445</v>
      </c>
      <c r="B8446" s="18">
        <v>42215</v>
      </c>
      <c r="C8446" s="19" t="s">
        <v>57</v>
      </c>
      <c r="D8446" s="19" t="s">
        <v>61</v>
      </c>
      <c r="E8446" s="19" t="s">
        <v>53</v>
      </c>
      <c r="F8446" s="19">
        <v>781</v>
      </c>
      <c r="G8446" s="19">
        <v>60.44</v>
      </c>
      <c r="H8446" s="19">
        <v>18.73</v>
      </c>
      <c r="I8446" s="19">
        <v>18.489999999999998</v>
      </c>
      <c r="J8446" s="19" t="s">
        <v>54</v>
      </c>
      <c r="K8446" s="20">
        <v>263965.99</v>
      </c>
      <c r="L8446" s="20" t="s">
        <v>55</v>
      </c>
      <c r="M8446" s="20" t="s">
        <v>83</v>
      </c>
      <c r="N8446" s="26"/>
      <c r="O8446" s="20" t="s">
        <v>56</v>
      </c>
      <c r="P8446" t="str">
        <f t="shared" si="131"/>
        <v>INSERT INTO @DataTable (Deal, AdvanceDate, PROV, DealPurpose, RateType, BEACON, LTV, TDS, GDS, InsuranceType, PrincipalBalance, OccupancyType, AccountStatus, Closed_Date, DelinquencyBucket) VALUES (8445, '2015-07-30', 'ON', 'Purchase', 'Fixed', 781, 60.44, 18.73, 18.49, 'Conv', 263965.99, 'Owner-Occupied', 'Open', '1900-01-00', 'Current');</v>
      </c>
    </row>
    <row r="8447" spans="1:16" x14ac:dyDescent="0.35">
      <c r="A8447" s="22">
        <v>8446</v>
      </c>
      <c r="B8447" s="21">
        <v>41593</v>
      </c>
      <c r="C8447" s="22" t="s">
        <v>57</v>
      </c>
      <c r="D8447" s="22" t="s">
        <v>61</v>
      </c>
      <c r="E8447" s="22" t="s">
        <v>40</v>
      </c>
      <c r="F8447" s="22">
        <v>743</v>
      </c>
      <c r="G8447" s="22">
        <v>93.38</v>
      </c>
      <c r="H8447" s="22">
        <v>38.19</v>
      </c>
      <c r="I8447" s="22">
        <v>23.46</v>
      </c>
      <c r="J8447" s="22" t="s">
        <v>60</v>
      </c>
      <c r="K8447" s="23">
        <v>257330.57</v>
      </c>
      <c r="L8447" s="23" t="s">
        <v>55</v>
      </c>
      <c r="M8447" s="23" t="s">
        <v>83</v>
      </c>
      <c r="N8447" s="27"/>
      <c r="O8447" s="23" t="s">
        <v>56</v>
      </c>
      <c r="P8447" t="str">
        <f t="shared" si="131"/>
        <v>INSERT INTO @DataTable (Deal, AdvanceDate, PROV, DealPurpose, RateType, BEACON, LTV, TDS, GDS, InsuranceType, PrincipalBalance, OccupancyType, AccountStatus, Closed_Date, DelinquencyBucket) VALUES (8446, '2013-11-15', 'ON', 'Purchase', 'ARM', 743, 93.38, 38.19, 23.46, 'HiRatio', 257330.57, 'Owner-Occupied', 'Open', '1900-01-00', 'Current');</v>
      </c>
    </row>
    <row r="8448" spans="1:16" x14ac:dyDescent="0.35">
      <c r="A8448" s="19">
        <v>8447</v>
      </c>
      <c r="B8448" s="18">
        <v>42156</v>
      </c>
      <c r="C8448" s="19" t="s">
        <v>63</v>
      </c>
      <c r="D8448" s="19" t="s">
        <v>61</v>
      </c>
      <c r="E8448" s="19" t="s">
        <v>53</v>
      </c>
      <c r="F8448" s="19">
        <v>779</v>
      </c>
      <c r="G8448" s="19">
        <v>80</v>
      </c>
      <c r="H8448" s="19">
        <v>35.659999999999997</v>
      </c>
      <c r="I8448" s="19">
        <v>35.31</v>
      </c>
      <c r="J8448" s="19" t="s">
        <v>54</v>
      </c>
      <c r="K8448" s="20">
        <v>336785.39</v>
      </c>
      <c r="L8448" s="20" t="s">
        <v>55</v>
      </c>
      <c r="M8448" s="20" t="s">
        <v>83</v>
      </c>
      <c r="N8448" s="26"/>
      <c r="O8448" s="20" t="s">
        <v>56</v>
      </c>
      <c r="P8448" t="str">
        <f t="shared" si="131"/>
        <v>INSERT INTO @DataTable (Deal, AdvanceDate, PROV, DealPurpose, RateType, BEACON, LTV, TDS, GDS, InsuranceType, PrincipalBalance, OccupancyType, AccountStatus, Closed_Date, DelinquencyBucket) VALUES (8447, '2015-06-01', 'SK', 'Purchase', 'Fixed', 779, 80, 35.66, 35.31, 'Conv', 336785.39, 'Owner-Occupied', 'Open', '1900-01-00', 'Current');</v>
      </c>
    </row>
    <row r="8449" spans="1:16" x14ac:dyDescent="0.35">
      <c r="A8449" s="22">
        <v>8448</v>
      </c>
      <c r="B8449" s="21">
        <v>42417</v>
      </c>
      <c r="C8449" s="22" t="s">
        <v>51</v>
      </c>
      <c r="D8449" s="22" t="s">
        <v>52</v>
      </c>
      <c r="E8449" s="22" t="s">
        <v>53</v>
      </c>
      <c r="F8449" s="22">
        <v>747</v>
      </c>
      <c r="G8449" s="22">
        <v>80</v>
      </c>
      <c r="H8449" s="22">
        <v>42.59</v>
      </c>
      <c r="I8449" s="22">
        <v>23.88</v>
      </c>
      <c r="J8449" s="22" t="s">
        <v>54</v>
      </c>
      <c r="K8449" s="23">
        <v>348782.77</v>
      </c>
      <c r="L8449" s="23" t="s">
        <v>55</v>
      </c>
      <c r="M8449" s="23" t="s">
        <v>83</v>
      </c>
      <c r="N8449" s="27"/>
      <c r="O8449" s="23" t="s">
        <v>56</v>
      </c>
      <c r="P8449" t="str">
        <f t="shared" si="131"/>
        <v>INSERT INTO @DataTable (Deal, AdvanceDate, PROV, DealPurpose, RateType, BEACON, LTV, TDS, GDS, InsuranceType, PrincipalBalance, OccupancyType, AccountStatus, Closed_Date, DelinquencyBucket) VALUES (8448, '2016-02-17', 'AB', 'Refinance External', 'Fixed', 747, 80, 42.59, 23.88, 'Conv', 348782.77, 'Owner-Occupied', 'Open', '1900-01-00', 'Current');</v>
      </c>
    </row>
    <row r="8450" spans="1:16" x14ac:dyDescent="0.35">
      <c r="A8450" s="19">
        <v>8449</v>
      </c>
      <c r="B8450" s="18">
        <v>40599</v>
      </c>
      <c r="C8450" s="19" t="s">
        <v>51</v>
      </c>
      <c r="D8450" s="19" t="s">
        <v>61</v>
      </c>
      <c r="E8450" s="19" t="s">
        <v>53</v>
      </c>
      <c r="F8450" s="19">
        <v>691</v>
      </c>
      <c r="G8450" s="19">
        <v>95</v>
      </c>
      <c r="H8450" s="19">
        <v>42.11</v>
      </c>
      <c r="I8450" s="19">
        <v>25.66</v>
      </c>
      <c r="J8450" s="19" t="s">
        <v>60</v>
      </c>
      <c r="K8450" s="20">
        <v>0</v>
      </c>
      <c r="L8450" s="20" t="s">
        <v>55</v>
      </c>
      <c r="M8450" s="20" t="s">
        <v>84</v>
      </c>
      <c r="N8450" s="26">
        <v>41852</v>
      </c>
      <c r="O8450" s="20" t="s">
        <v>56</v>
      </c>
      <c r="P8450" t="str">
        <f t="shared" si="131"/>
        <v>INSERT INTO @DataTable (Deal, AdvanceDate, PROV, DealPurpose, RateType, BEACON, LTV, TDS, GDS, InsuranceType, PrincipalBalance, OccupancyType, AccountStatus, Closed_Date, DelinquencyBucket) VALUES (8449, '2011-02-25', 'AB', 'Purchase', 'Fixed', 691, 95, 42.11, 25.66, 'HiRatio', 0, 'Owner-Occupied', 'Closed', '2014-08-01', 'Current');</v>
      </c>
    </row>
    <row r="8451" spans="1:16" x14ac:dyDescent="0.35">
      <c r="A8451" s="22">
        <v>8450</v>
      </c>
      <c r="B8451" s="21">
        <v>40602</v>
      </c>
      <c r="C8451" s="22" t="s">
        <v>58</v>
      </c>
      <c r="D8451" s="22" t="s">
        <v>61</v>
      </c>
      <c r="E8451" s="22" t="s">
        <v>53</v>
      </c>
      <c r="F8451" s="22">
        <v>733</v>
      </c>
      <c r="G8451" s="22">
        <v>80</v>
      </c>
      <c r="H8451" s="22">
        <v>39.97</v>
      </c>
      <c r="I8451" s="22">
        <v>32.03</v>
      </c>
      <c r="J8451" s="22" t="s">
        <v>54</v>
      </c>
      <c r="K8451" s="23">
        <v>0</v>
      </c>
      <c r="L8451" s="23" t="s">
        <v>55</v>
      </c>
      <c r="M8451" s="23" t="s">
        <v>84</v>
      </c>
      <c r="N8451" s="27">
        <v>41453</v>
      </c>
      <c r="O8451" s="23" t="s">
        <v>56</v>
      </c>
      <c r="P8451" t="str">
        <f t="shared" ref="P8451:P8514" si="132">"INSERT INTO @DataTable (Deal, AdvanceDate, PROV, DealPurpose, RateType, BEACON, LTV, TDS, GDS, InsuranceType, PrincipalBalance, OccupancyType, AccountStatus, Closed_Date, DelinquencyBucket) VALUES (" &amp; A8451 &amp; ", " &amp; "'" &amp; TEXT(B8451, "yyyy-mm-dd") &amp; "', '" &amp; C8451 &amp; "', '" &amp; D8451 &amp; "', '" &amp; E8451 &amp; "', " &amp; F8451 &amp; ", " &amp; G8451 &amp; ", " &amp; H8451 &amp; ", " &amp; I8451 &amp; ", '" &amp; J8451 &amp; "', " &amp; K8451 &amp; ", '" &amp; L8451 &amp; "', '" &amp; M8451 &amp; "', '" &amp;TEXT(N8451, "yyyy-mm-dd") &amp; "', '" &amp; O8451 &amp; "');"</f>
        <v>INSERT INTO @DataTable (Deal, AdvanceDate, PROV, DealPurpose, RateType, BEACON, LTV, TDS, GDS, InsuranceType, PrincipalBalance, OccupancyType, AccountStatus, Closed_Date, DelinquencyBucket) VALUES (8450, '2011-02-28', 'BC', 'Purchase', 'Fixed', 733, 80, 39.97, 32.03, 'Conv', 0, 'Owner-Occupied', 'Closed', '2013-06-28', 'Current');</v>
      </c>
    </row>
    <row r="8452" spans="1:16" x14ac:dyDescent="0.35">
      <c r="A8452" s="19">
        <v>8451</v>
      </c>
      <c r="B8452" s="18">
        <v>42255</v>
      </c>
      <c r="C8452" s="19" t="s">
        <v>57</v>
      </c>
      <c r="D8452" s="19" t="s">
        <v>52</v>
      </c>
      <c r="E8452" s="19" t="s">
        <v>40</v>
      </c>
      <c r="F8452" s="19">
        <v>788</v>
      </c>
      <c r="G8452" s="19">
        <v>46.15</v>
      </c>
      <c r="H8452" s="19">
        <v>35.68</v>
      </c>
      <c r="I8452" s="19">
        <v>34.090000000000003</v>
      </c>
      <c r="J8452" s="19" t="s">
        <v>54</v>
      </c>
      <c r="K8452" s="20">
        <v>132244.31</v>
      </c>
      <c r="L8452" s="20" t="s">
        <v>55</v>
      </c>
      <c r="M8452" s="20" t="s">
        <v>83</v>
      </c>
      <c r="N8452" s="26"/>
      <c r="O8452" s="20" t="s">
        <v>56</v>
      </c>
      <c r="P8452" t="str">
        <f t="shared" si="132"/>
        <v>INSERT INTO @DataTable (Deal, AdvanceDate, PROV, DealPurpose, RateType, BEACON, LTV, TDS, GDS, InsuranceType, PrincipalBalance, OccupancyType, AccountStatus, Closed_Date, DelinquencyBucket) VALUES (8451, '2015-09-08', 'ON', 'Refinance External', 'ARM', 788, 46.15, 35.68, 34.09, 'Conv', 132244.31, 'Owner-Occupied', 'Open', '1900-01-00', 'Current');</v>
      </c>
    </row>
    <row r="8453" spans="1:16" x14ac:dyDescent="0.35">
      <c r="A8453" s="22">
        <v>8452</v>
      </c>
      <c r="B8453" s="21">
        <v>42649</v>
      </c>
      <c r="C8453" s="22" t="s">
        <v>57</v>
      </c>
      <c r="D8453" s="22" t="s">
        <v>61</v>
      </c>
      <c r="E8453" s="22" t="s">
        <v>53</v>
      </c>
      <c r="F8453" s="22">
        <v>0</v>
      </c>
      <c r="G8453" s="22">
        <v>79.91</v>
      </c>
      <c r="H8453" s="22">
        <v>42.39</v>
      </c>
      <c r="I8453" s="22">
        <v>8.81</v>
      </c>
      <c r="J8453" s="22" t="s">
        <v>54</v>
      </c>
      <c r="K8453" s="23">
        <v>333177.28999999998</v>
      </c>
      <c r="L8453" s="23" t="s">
        <v>62</v>
      </c>
      <c r="M8453" s="23" t="s">
        <v>83</v>
      </c>
      <c r="N8453" s="27"/>
      <c r="O8453" s="23" t="s">
        <v>56</v>
      </c>
      <c r="P8453" t="str">
        <f t="shared" si="132"/>
        <v>INSERT INTO @DataTable (Deal, AdvanceDate, PROV, DealPurpose, RateType, BEACON, LTV, TDS, GDS, InsuranceType, PrincipalBalance, OccupancyType, AccountStatus, Closed_Date, DelinquencyBucket) VALUES (8452, '2016-10-06', 'ON', 'Purchase', 'Fixed', 0, 79.91, 42.39, 8.81, 'Conv', 333177.29, 'Rental', 'Open', '1900-01-00', 'Current');</v>
      </c>
    </row>
    <row r="8454" spans="1:16" x14ac:dyDescent="0.35">
      <c r="A8454" s="19">
        <v>8453</v>
      </c>
      <c r="B8454" s="18">
        <v>42149</v>
      </c>
      <c r="C8454" s="19" t="s">
        <v>57</v>
      </c>
      <c r="D8454" s="19" t="s">
        <v>52</v>
      </c>
      <c r="E8454" s="19" t="s">
        <v>40</v>
      </c>
      <c r="F8454" s="19">
        <v>813</v>
      </c>
      <c r="G8454" s="19">
        <v>37.049999999999997</v>
      </c>
      <c r="H8454" s="19">
        <v>24.94</v>
      </c>
      <c r="I8454" s="19">
        <v>24.94</v>
      </c>
      <c r="J8454" s="19" t="s">
        <v>54</v>
      </c>
      <c r="K8454" s="20">
        <v>166823.85999999999</v>
      </c>
      <c r="L8454" s="20" t="s">
        <v>55</v>
      </c>
      <c r="M8454" s="20" t="s">
        <v>83</v>
      </c>
      <c r="N8454" s="26"/>
      <c r="O8454" s="20" t="s">
        <v>56</v>
      </c>
      <c r="P8454" t="str">
        <f t="shared" si="132"/>
        <v>INSERT INTO @DataTable (Deal, AdvanceDate, PROV, DealPurpose, RateType, BEACON, LTV, TDS, GDS, InsuranceType, PrincipalBalance, OccupancyType, AccountStatus, Closed_Date, DelinquencyBucket) VALUES (8453, '2015-05-25', 'ON', 'Refinance External', 'ARM', 813, 37.05, 24.94, 24.94, 'Conv', 166823.86, 'Owner-Occupied', 'Open', '1900-01-00', 'Current');</v>
      </c>
    </row>
    <row r="8455" spans="1:16" x14ac:dyDescent="0.35">
      <c r="A8455" s="22">
        <v>8454</v>
      </c>
      <c r="B8455" s="21">
        <v>41250</v>
      </c>
      <c r="C8455" s="22" t="s">
        <v>51</v>
      </c>
      <c r="D8455" s="22" t="s">
        <v>61</v>
      </c>
      <c r="E8455" s="22" t="s">
        <v>53</v>
      </c>
      <c r="F8455" s="22">
        <v>675</v>
      </c>
      <c r="G8455" s="22">
        <v>94.98</v>
      </c>
      <c r="H8455" s="22">
        <v>34.74</v>
      </c>
      <c r="I8455" s="22">
        <v>13.35</v>
      </c>
      <c r="J8455" s="22" t="s">
        <v>60</v>
      </c>
      <c r="K8455" s="23">
        <v>274885.03000000003</v>
      </c>
      <c r="L8455" s="23" t="s">
        <v>55</v>
      </c>
      <c r="M8455" s="23" t="s">
        <v>83</v>
      </c>
      <c r="N8455" s="27"/>
      <c r="O8455" s="23" t="s">
        <v>56</v>
      </c>
      <c r="P8455" t="str">
        <f t="shared" si="132"/>
        <v>INSERT INTO @DataTable (Deal, AdvanceDate, PROV, DealPurpose, RateType, BEACON, LTV, TDS, GDS, InsuranceType, PrincipalBalance, OccupancyType, AccountStatus, Closed_Date, DelinquencyBucket) VALUES (8454, '2012-12-07', 'AB', 'Purchase', 'Fixed', 675, 94.98, 34.74, 13.35, 'HiRatio', 274885.03, 'Owner-Occupied', 'Open', '1900-01-00', 'Current');</v>
      </c>
    </row>
    <row r="8456" spans="1:16" x14ac:dyDescent="0.35">
      <c r="A8456" s="19">
        <v>8455</v>
      </c>
      <c r="B8456" s="18">
        <v>42109</v>
      </c>
      <c r="C8456" s="19" t="s">
        <v>58</v>
      </c>
      <c r="D8456" s="19" t="s">
        <v>61</v>
      </c>
      <c r="E8456" s="19" t="s">
        <v>53</v>
      </c>
      <c r="F8456" s="19">
        <v>799</v>
      </c>
      <c r="G8456" s="19">
        <v>45.05</v>
      </c>
      <c r="H8456" s="19">
        <v>26.22</v>
      </c>
      <c r="I8456" s="19">
        <v>14.61</v>
      </c>
      <c r="J8456" s="19" t="s">
        <v>54</v>
      </c>
      <c r="K8456" s="20">
        <v>94791.51</v>
      </c>
      <c r="L8456" s="20" t="s">
        <v>55</v>
      </c>
      <c r="M8456" s="20" t="s">
        <v>83</v>
      </c>
      <c r="N8456" s="26"/>
      <c r="O8456" s="20" t="s">
        <v>56</v>
      </c>
      <c r="P8456" t="str">
        <f t="shared" si="132"/>
        <v>INSERT INTO @DataTable (Deal, AdvanceDate, PROV, DealPurpose, RateType, BEACON, LTV, TDS, GDS, InsuranceType, PrincipalBalance, OccupancyType, AccountStatus, Closed_Date, DelinquencyBucket) VALUES (8455, '2015-04-15', 'BC', 'Purchase', 'Fixed', 799, 45.05, 26.22, 14.61, 'Conv', 94791.51, 'Owner-Occupied', 'Open', '1900-01-00', 'Current');</v>
      </c>
    </row>
    <row r="8457" spans="1:16" x14ac:dyDescent="0.35">
      <c r="A8457" s="22">
        <v>8456</v>
      </c>
      <c r="B8457" s="21">
        <v>41577</v>
      </c>
      <c r="C8457" s="22" t="s">
        <v>57</v>
      </c>
      <c r="D8457" s="22" t="s">
        <v>61</v>
      </c>
      <c r="E8457" s="22" t="s">
        <v>40</v>
      </c>
      <c r="F8457" s="22">
        <v>788</v>
      </c>
      <c r="G8457" s="22">
        <v>95</v>
      </c>
      <c r="H8457" s="22">
        <v>26.48</v>
      </c>
      <c r="I8457" s="22">
        <v>26.32</v>
      </c>
      <c r="J8457" s="22" t="s">
        <v>60</v>
      </c>
      <c r="K8457" s="23">
        <v>567928.18999999994</v>
      </c>
      <c r="L8457" s="23" t="s">
        <v>55</v>
      </c>
      <c r="M8457" s="23" t="s">
        <v>83</v>
      </c>
      <c r="N8457" s="27"/>
      <c r="O8457" s="23" t="s">
        <v>56</v>
      </c>
      <c r="P8457" t="str">
        <f t="shared" si="132"/>
        <v>INSERT INTO @DataTable (Deal, AdvanceDate, PROV, DealPurpose, RateType, BEACON, LTV, TDS, GDS, InsuranceType, PrincipalBalance, OccupancyType, AccountStatus, Closed_Date, DelinquencyBucket) VALUES (8456, '2013-10-30', 'ON', 'Purchase', 'ARM', 788, 95, 26.48, 26.32, 'HiRatio', 567928.19, 'Owner-Occupied', 'Open', '1900-01-00', 'Current');</v>
      </c>
    </row>
    <row r="8458" spans="1:16" x14ac:dyDescent="0.35">
      <c r="A8458" s="19">
        <v>8457</v>
      </c>
      <c r="B8458" s="18">
        <v>42347</v>
      </c>
      <c r="C8458" s="19" t="s">
        <v>58</v>
      </c>
      <c r="D8458" s="19" t="s">
        <v>59</v>
      </c>
      <c r="E8458" s="19" t="s">
        <v>53</v>
      </c>
      <c r="F8458" s="19">
        <v>753</v>
      </c>
      <c r="G8458" s="19">
        <v>68.91</v>
      </c>
      <c r="H8458" s="19">
        <v>37.28</v>
      </c>
      <c r="I8458" s="19">
        <v>27.5</v>
      </c>
      <c r="J8458" s="19" t="s">
        <v>54</v>
      </c>
      <c r="K8458" s="20">
        <v>167056.54</v>
      </c>
      <c r="L8458" s="20" t="s">
        <v>55</v>
      </c>
      <c r="M8458" s="20" t="s">
        <v>83</v>
      </c>
      <c r="N8458" s="26"/>
      <c r="O8458" s="20" t="s">
        <v>56</v>
      </c>
      <c r="P8458" t="str">
        <f t="shared" si="132"/>
        <v>INSERT INTO @DataTable (Deal, AdvanceDate, PROV, DealPurpose, RateType, BEACON, LTV, TDS, GDS, InsuranceType, PrincipalBalance, OccupancyType, AccountStatus, Closed_Date, DelinquencyBucket) VALUES (8457, '2015-12-09', 'BC', 'Transfer', 'Fixed', 753, 68.91, 37.28, 27.5, 'Conv', 167056.54, 'Owner-Occupied', 'Open', '1900-01-00', 'Current');</v>
      </c>
    </row>
    <row r="8459" spans="1:16" x14ac:dyDescent="0.35">
      <c r="A8459" s="22">
        <v>8458</v>
      </c>
      <c r="B8459" s="21">
        <v>41397</v>
      </c>
      <c r="C8459" s="22" t="s">
        <v>57</v>
      </c>
      <c r="D8459" s="22" t="s">
        <v>61</v>
      </c>
      <c r="E8459" s="22" t="s">
        <v>53</v>
      </c>
      <c r="F8459" s="22">
        <v>788</v>
      </c>
      <c r="G8459" s="22">
        <v>75</v>
      </c>
      <c r="H8459" s="22">
        <v>37.32</v>
      </c>
      <c r="I8459" s="22">
        <v>36</v>
      </c>
      <c r="J8459" s="22" t="s">
        <v>54</v>
      </c>
      <c r="K8459" s="23">
        <v>0</v>
      </c>
      <c r="L8459" s="23" t="s">
        <v>55</v>
      </c>
      <c r="M8459" s="23" t="s">
        <v>84</v>
      </c>
      <c r="N8459" s="27">
        <v>42255</v>
      </c>
      <c r="O8459" s="23" t="s">
        <v>56</v>
      </c>
      <c r="P8459" t="str">
        <f t="shared" si="132"/>
        <v>INSERT INTO @DataTable (Deal, AdvanceDate, PROV, DealPurpose, RateType, BEACON, LTV, TDS, GDS, InsuranceType, PrincipalBalance, OccupancyType, AccountStatus, Closed_Date, DelinquencyBucket) VALUES (8458, '2013-05-03', 'ON', 'Purchase', 'Fixed', 788, 75, 37.32, 36, 'Conv', 0, 'Owner-Occupied', 'Closed', '2015-09-08', 'Current');</v>
      </c>
    </row>
    <row r="8460" spans="1:16" x14ac:dyDescent="0.35">
      <c r="A8460" s="19">
        <v>8459</v>
      </c>
      <c r="B8460" s="18">
        <v>42510</v>
      </c>
      <c r="C8460" s="19" t="s">
        <v>51</v>
      </c>
      <c r="D8460" s="19" t="s">
        <v>61</v>
      </c>
      <c r="E8460" s="19" t="s">
        <v>53</v>
      </c>
      <c r="F8460" s="19">
        <v>780</v>
      </c>
      <c r="G8460" s="19">
        <v>88.24</v>
      </c>
      <c r="H8460" s="19">
        <v>35.49</v>
      </c>
      <c r="I8460" s="19">
        <v>30.2</v>
      </c>
      <c r="J8460" s="19" t="s">
        <v>60</v>
      </c>
      <c r="K8460" s="20">
        <v>300804.99</v>
      </c>
      <c r="L8460" s="20" t="s">
        <v>55</v>
      </c>
      <c r="M8460" s="20" t="s">
        <v>83</v>
      </c>
      <c r="N8460" s="26"/>
      <c r="O8460" s="20" t="s">
        <v>56</v>
      </c>
      <c r="P8460" t="str">
        <f t="shared" si="132"/>
        <v>INSERT INTO @DataTable (Deal, AdvanceDate, PROV, DealPurpose, RateType, BEACON, LTV, TDS, GDS, InsuranceType, PrincipalBalance, OccupancyType, AccountStatus, Closed_Date, DelinquencyBucket) VALUES (8459, '2016-05-20', 'AB', 'Purchase', 'Fixed', 780, 88.24, 35.49, 30.2, 'HiRatio', 300804.99, 'Owner-Occupied', 'Open', '1900-01-00', 'Current');</v>
      </c>
    </row>
    <row r="8461" spans="1:16" x14ac:dyDescent="0.35">
      <c r="A8461" s="22">
        <v>8460</v>
      </c>
      <c r="B8461" s="21">
        <v>42123</v>
      </c>
      <c r="C8461" s="22" t="s">
        <v>58</v>
      </c>
      <c r="D8461" s="22" t="s">
        <v>61</v>
      </c>
      <c r="E8461" s="22" t="s">
        <v>53</v>
      </c>
      <c r="F8461" s="22">
        <v>795</v>
      </c>
      <c r="G8461" s="22">
        <v>95</v>
      </c>
      <c r="H8461" s="22">
        <v>39.56</v>
      </c>
      <c r="I8461" s="22">
        <v>27.92</v>
      </c>
      <c r="J8461" s="22" t="s">
        <v>60</v>
      </c>
      <c r="K8461" s="23">
        <v>353527.26</v>
      </c>
      <c r="L8461" s="23" t="s">
        <v>55</v>
      </c>
      <c r="M8461" s="23" t="s">
        <v>83</v>
      </c>
      <c r="N8461" s="27"/>
      <c r="O8461" s="23" t="s">
        <v>56</v>
      </c>
      <c r="P8461" t="str">
        <f t="shared" si="132"/>
        <v>INSERT INTO @DataTable (Deal, AdvanceDate, PROV, DealPurpose, RateType, BEACON, LTV, TDS, GDS, InsuranceType, PrincipalBalance, OccupancyType, AccountStatus, Closed_Date, DelinquencyBucket) VALUES (8460, '2015-04-29', 'BC', 'Purchase', 'Fixed', 795, 95, 39.56, 27.92, 'HiRatio', 353527.26, 'Owner-Occupied', 'Open', '1900-01-00', 'Current');</v>
      </c>
    </row>
    <row r="8462" spans="1:16" x14ac:dyDescent="0.35">
      <c r="A8462" s="19">
        <v>8461</v>
      </c>
      <c r="B8462" s="18">
        <v>42643</v>
      </c>
      <c r="C8462" s="19" t="s">
        <v>57</v>
      </c>
      <c r="D8462" s="19" t="s">
        <v>71</v>
      </c>
      <c r="E8462" s="19" t="s">
        <v>53</v>
      </c>
      <c r="F8462" s="19">
        <v>796</v>
      </c>
      <c r="G8462" s="19">
        <v>59.15</v>
      </c>
      <c r="H8462" s="19">
        <v>21.47</v>
      </c>
      <c r="I8462" s="19">
        <v>12.18</v>
      </c>
      <c r="J8462" s="19" t="s">
        <v>54</v>
      </c>
      <c r="K8462" s="20">
        <v>137462.57999999999</v>
      </c>
      <c r="L8462" s="20" t="s">
        <v>55</v>
      </c>
      <c r="M8462" s="20" t="s">
        <v>83</v>
      </c>
      <c r="N8462" s="26"/>
      <c r="O8462" s="20" t="s">
        <v>56</v>
      </c>
      <c r="P8462" t="str">
        <f t="shared" si="132"/>
        <v>INSERT INTO @DataTable (Deal, AdvanceDate, PROV, DealPurpose, RateType, BEACON, LTV, TDS, GDS, InsuranceType, PrincipalBalance, OccupancyType, AccountStatus, Closed_Date, DelinquencyBucket) VALUES (8461, '2016-09-30', 'ON', 'Refinance Existing Client', 'Fixed', 796, 59.15, 21.47, 12.18, 'Conv', 137462.58, 'Owner-Occupied', 'Open', '1900-01-00', 'Current');</v>
      </c>
    </row>
    <row r="8463" spans="1:16" x14ac:dyDescent="0.35">
      <c r="A8463" s="22">
        <v>8462</v>
      </c>
      <c r="B8463" s="21">
        <v>41856</v>
      </c>
      <c r="C8463" s="22" t="s">
        <v>51</v>
      </c>
      <c r="D8463" s="22" t="s">
        <v>61</v>
      </c>
      <c r="E8463" s="22" t="s">
        <v>53</v>
      </c>
      <c r="F8463" s="22">
        <v>747</v>
      </c>
      <c r="G8463" s="22">
        <v>95</v>
      </c>
      <c r="H8463" s="22">
        <v>31.82</v>
      </c>
      <c r="I8463" s="22">
        <v>30.29</v>
      </c>
      <c r="J8463" s="22" t="s">
        <v>60</v>
      </c>
      <c r="K8463" s="23">
        <v>297243.23</v>
      </c>
      <c r="L8463" s="23" t="s">
        <v>55</v>
      </c>
      <c r="M8463" s="23" t="s">
        <v>83</v>
      </c>
      <c r="N8463" s="27"/>
      <c r="O8463" s="23" t="s">
        <v>56</v>
      </c>
      <c r="P8463" t="str">
        <f t="shared" si="132"/>
        <v>INSERT INTO @DataTable (Deal, AdvanceDate, PROV, DealPurpose, RateType, BEACON, LTV, TDS, GDS, InsuranceType, PrincipalBalance, OccupancyType, AccountStatus, Closed_Date, DelinquencyBucket) VALUES (8462, '2014-08-05', 'AB', 'Purchase', 'Fixed', 747, 95, 31.82, 30.29, 'HiRatio', 297243.23, 'Owner-Occupied', 'Open', '1900-01-00', 'Current');</v>
      </c>
    </row>
    <row r="8464" spans="1:16" x14ac:dyDescent="0.35">
      <c r="A8464" s="19">
        <v>8463</v>
      </c>
      <c r="B8464" s="18">
        <v>42180</v>
      </c>
      <c r="C8464" s="19" t="s">
        <v>51</v>
      </c>
      <c r="D8464" s="19" t="s">
        <v>61</v>
      </c>
      <c r="E8464" s="19" t="s">
        <v>53</v>
      </c>
      <c r="F8464" s="19">
        <v>706</v>
      </c>
      <c r="G8464" s="19">
        <v>95</v>
      </c>
      <c r="H8464" s="19">
        <v>37.43</v>
      </c>
      <c r="I8464" s="19">
        <v>20.7</v>
      </c>
      <c r="J8464" s="19" t="s">
        <v>60</v>
      </c>
      <c r="K8464" s="20">
        <v>272108.45</v>
      </c>
      <c r="L8464" s="20" t="s">
        <v>55</v>
      </c>
      <c r="M8464" s="20" t="s">
        <v>83</v>
      </c>
      <c r="N8464" s="26"/>
      <c r="O8464" s="20" t="s">
        <v>56</v>
      </c>
      <c r="P8464" t="str">
        <f t="shared" si="132"/>
        <v>INSERT INTO @DataTable (Deal, AdvanceDate, PROV, DealPurpose, RateType, BEACON, LTV, TDS, GDS, InsuranceType, PrincipalBalance, OccupancyType, AccountStatus, Closed_Date, DelinquencyBucket) VALUES (8463, '2015-06-25', 'AB', 'Purchase', 'Fixed', 706, 95, 37.43, 20.7, 'HiRatio', 272108.45, 'Owner-Occupied', 'Open', '1900-01-00', 'Current');</v>
      </c>
    </row>
    <row r="8465" spans="1:16" x14ac:dyDescent="0.35">
      <c r="A8465" s="22">
        <v>8464</v>
      </c>
      <c r="B8465" s="21">
        <v>41913</v>
      </c>
      <c r="C8465" s="22" t="s">
        <v>51</v>
      </c>
      <c r="D8465" s="22" t="s">
        <v>67</v>
      </c>
      <c r="E8465" s="22" t="s">
        <v>53</v>
      </c>
      <c r="F8465" s="22">
        <v>794</v>
      </c>
      <c r="G8465" s="22">
        <v>90</v>
      </c>
      <c r="H8465" s="22">
        <v>24.9</v>
      </c>
      <c r="I8465" s="22">
        <v>24.1</v>
      </c>
      <c r="J8465" s="22" t="s">
        <v>60</v>
      </c>
      <c r="K8465" s="23">
        <v>478753.44</v>
      </c>
      <c r="L8465" s="23" t="s">
        <v>55</v>
      </c>
      <c r="M8465" s="23" t="s">
        <v>83</v>
      </c>
      <c r="N8465" s="27"/>
      <c r="O8465" s="23" t="s">
        <v>56</v>
      </c>
      <c r="P8465" t="str">
        <f t="shared" si="132"/>
        <v>INSERT INTO @DataTable (Deal, AdvanceDate, PROV, DealPurpose, RateType, BEACON, LTV, TDS, GDS, InsuranceType, PrincipalBalance, OccupancyType, AccountStatus, Closed_Date, DelinquencyBucket) VALUES (8464, '2014-10-01', 'AB', 'Port Increase', 'Fixed', 794, 90, 24.9, 24.1, 'HiRatio', 478753.44, 'Owner-Occupied', 'Open', '1900-01-00', 'Current');</v>
      </c>
    </row>
    <row r="8466" spans="1:16" x14ac:dyDescent="0.35">
      <c r="A8466" s="19">
        <v>8465</v>
      </c>
      <c r="B8466" s="18">
        <v>42248</v>
      </c>
      <c r="C8466" s="19" t="s">
        <v>57</v>
      </c>
      <c r="D8466" s="19" t="s">
        <v>61</v>
      </c>
      <c r="E8466" s="19" t="s">
        <v>40</v>
      </c>
      <c r="F8466" s="19">
        <v>764</v>
      </c>
      <c r="G8466" s="19">
        <v>80</v>
      </c>
      <c r="H8466" s="19">
        <v>30.06</v>
      </c>
      <c r="I8466" s="19">
        <v>28.07</v>
      </c>
      <c r="J8466" s="19" t="s">
        <v>54</v>
      </c>
      <c r="K8466" s="20">
        <v>595921.94999999995</v>
      </c>
      <c r="L8466" s="20" t="s">
        <v>55</v>
      </c>
      <c r="M8466" s="20" t="s">
        <v>83</v>
      </c>
      <c r="N8466" s="26"/>
      <c r="O8466" s="20" t="s">
        <v>56</v>
      </c>
      <c r="P8466" t="str">
        <f t="shared" si="132"/>
        <v>INSERT INTO @DataTable (Deal, AdvanceDate, PROV, DealPurpose, RateType, BEACON, LTV, TDS, GDS, InsuranceType, PrincipalBalance, OccupancyType, AccountStatus, Closed_Date, DelinquencyBucket) VALUES (8465, '2015-09-01', 'ON', 'Purchase', 'ARM', 764, 80, 30.06, 28.07, 'Conv', 595921.95, 'Owner-Occupied', 'Open', '1900-01-00', 'Current');</v>
      </c>
    </row>
    <row r="8467" spans="1:16" x14ac:dyDescent="0.35">
      <c r="A8467" s="22">
        <v>8466</v>
      </c>
      <c r="B8467" s="21">
        <v>40997</v>
      </c>
      <c r="C8467" s="22" t="s">
        <v>51</v>
      </c>
      <c r="D8467" s="22" t="s">
        <v>61</v>
      </c>
      <c r="E8467" s="22" t="s">
        <v>53</v>
      </c>
      <c r="F8467" s="22">
        <v>682</v>
      </c>
      <c r="G8467" s="22">
        <v>94.37</v>
      </c>
      <c r="H8467" s="22">
        <v>29.9</v>
      </c>
      <c r="I8467" s="22">
        <v>20.91</v>
      </c>
      <c r="J8467" s="22" t="s">
        <v>60</v>
      </c>
      <c r="K8467" s="23">
        <v>323286.09000000003</v>
      </c>
      <c r="L8467" s="23" t="s">
        <v>55</v>
      </c>
      <c r="M8467" s="23" t="s">
        <v>83</v>
      </c>
      <c r="N8467" s="27"/>
      <c r="O8467" s="23" t="s">
        <v>56</v>
      </c>
      <c r="P8467" t="str">
        <f t="shared" si="132"/>
        <v>INSERT INTO @DataTable (Deal, AdvanceDate, PROV, DealPurpose, RateType, BEACON, LTV, TDS, GDS, InsuranceType, PrincipalBalance, OccupancyType, AccountStatus, Closed_Date, DelinquencyBucket) VALUES (8466, '2012-03-29', 'AB', 'Purchase', 'Fixed', 682, 94.37, 29.9, 20.91, 'HiRatio', 323286.09, 'Owner-Occupied', 'Open', '1900-01-00', 'Current');</v>
      </c>
    </row>
    <row r="8468" spans="1:16" x14ac:dyDescent="0.35">
      <c r="A8468" s="19">
        <v>8467</v>
      </c>
      <c r="B8468" s="18">
        <v>41257</v>
      </c>
      <c r="C8468" s="19" t="s">
        <v>57</v>
      </c>
      <c r="D8468" s="19" t="s">
        <v>67</v>
      </c>
      <c r="E8468" s="19" t="s">
        <v>53</v>
      </c>
      <c r="F8468" s="19">
        <v>758</v>
      </c>
      <c r="G8468" s="19">
        <v>95</v>
      </c>
      <c r="H8468" s="19">
        <v>36.909999999999997</v>
      </c>
      <c r="I8468" s="19">
        <v>24.27</v>
      </c>
      <c r="J8468" s="19" t="s">
        <v>60</v>
      </c>
      <c r="K8468" s="20">
        <v>239339.71</v>
      </c>
      <c r="L8468" s="20" t="s">
        <v>55</v>
      </c>
      <c r="M8468" s="20" t="s">
        <v>83</v>
      </c>
      <c r="N8468" s="26"/>
      <c r="O8468" s="20" t="s">
        <v>56</v>
      </c>
      <c r="P8468" t="str">
        <f t="shared" si="132"/>
        <v>INSERT INTO @DataTable (Deal, AdvanceDate, PROV, DealPurpose, RateType, BEACON, LTV, TDS, GDS, InsuranceType, PrincipalBalance, OccupancyType, AccountStatus, Closed_Date, DelinquencyBucket) VALUES (8467, '2012-12-14', 'ON', 'Port Increase', 'Fixed', 758, 95, 36.91, 24.27, 'HiRatio', 239339.71, 'Owner-Occupied', 'Open', '1900-01-00', 'Current');</v>
      </c>
    </row>
    <row r="8469" spans="1:16" x14ac:dyDescent="0.35">
      <c r="A8469" s="22">
        <v>8468</v>
      </c>
      <c r="B8469" s="21">
        <v>42676</v>
      </c>
      <c r="C8469" s="22" t="s">
        <v>51</v>
      </c>
      <c r="D8469" s="22" t="s">
        <v>61</v>
      </c>
      <c r="E8469" s="22" t="s">
        <v>53</v>
      </c>
      <c r="F8469" s="22">
        <v>891</v>
      </c>
      <c r="G8469" s="22">
        <v>73.33</v>
      </c>
      <c r="H8469" s="22">
        <v>39.340000000000003</v>
      </c>
      <c r="I8469" s="22">
        <v>27.99</v>
      </c>
      <c r="J8469" s="22" t="s">
        <v>54</v>
      </c>
      <c r="K8469" s="23">
        <v>546559.23</v>
      </c>
      <c r="L8469" s="23" t="s">
        <v>55</v>
      </c>
      <c r="M8469" s="23" t="s">
        <v>83</v>
      </c>
      <c r="N8469" s="27"/>
      <c r="O8469" s="23" t="s">
        <v>56</v>
      </c>
      <c r="P8469" t="str">
        <f t="shared" si="132"/>
        <v>INSERT INTO @DataTable (Deal, AdvanceDate, PROV, DealPurpose, RateType, BEACON, LTV, TDS, GDS, InsuranceType, PrincipalBalance, OccupancyType, AccountStatus, Closed_Date, DelinquencyBucket) VALUES (8468, '2016-11-02', 'AB', 'Purchase', 'Fixed', 891, 73.33, 39.34, 27.99, 'Conv', 546559.23, 'Owner-Occupied', 'Open', '1900-01-00', 'Current');</v>
      </c>
    </row>
    <row r="8470" spans="1:16" x14ac:dyDescent="0.35">
      <c r="A8470" s="19">
        <v>8469</v>
      </c>
      <c r="B8470" s="18">
        <v>41018</v>
      </c>
      <c r="C8470" s="19" t="s">
        <v>57</v>
      </c>
      <c r="D8470" s="19" t="s">
        <v>61</v>
      </c>
      <c r="E8470" s="19" t="s">
        <v>53</v>
      </c>
      <c r="F8470" s="19">
        <v>690</v>
      </c>
      <c r="G8470" s="19">
        <v>68.819999999999993</v>
      </c>
      <c r="H8470" s="19">
        <v>31.44</v>
      </c>
      <c r="I8470" s="19">
        <v>31.44</v>
      </c>
      <c r="J8470" s="19" t="s">
        <v>54</v>
      </c>
      <c r="K8470" s="20">
        <v>0</v>
      </c>
      <c r="L8470" s="20" t="s">
        <v>55</v>
      </c>
      <c r="M8470" s="20" t="s">
        <v>84</v>
      </c>
      <c r="N8470" s="26">
        <v>41484</v>
      </c>
      <c r="O8470" s="20" t="s">
        <v>56</v>
      </c>
      <c r="P8470" t="str">
        <f t="shared" si="132"/>
        <v>INSERT INTO @DataTable (Deal, AdvanceDate, PROV, DealPurpose, RateType, BEACON, LTV, TDS, GDS, InsuranceType, PrincipalBalance, OccupancyType, AccountStatus, Closed_Date, DelinquencyBucket) VALUES (8469, '2012-04-19', 'ON', 'Purchase', 'Fixed', 690, 68.82, 31.44, 31.44, 'Conv', 0, 'Owner-Occupied', 'Closed', '2013-07-29', 'Current');</v>
      </c>
    </row>
    <row r="8471" spans="1:16" x14ac:dyDescent="0.35">
      <c r="A8471" s="22">
        <v>8470</v>
      </c>
      <c r="B8471" s="21">
        <v>41355</v>
      </c>
      <c r="C8471" s="22" t="s">
        <v>58</v>
      </c>
      <c r="D8471" s="22" t="s">
        <v>61</v>
      </c>
      <c r="E8471" s="22" t="s">
        <v>53</v>
      </c>
      <c r="F8471" s="22">
        <v>725</v>
      </c>
      <c r="G8471" s="22">
        <v>95</v>
      </c>
      <c r="H8471" s="22">
        <v>37.4</v>
      </c>
      <c r="I8471" s="22">
        <v>37.22</v>
      </c>
      <c r="J8471" s="22" t="s">
        <v>60</v>
      </c>
      <c r="K8471" s="23">
        <v>216569.31</v>
      </c>
      <c r="L8471" s="23" t="s">
        <v>55</v>
      </c>
      <c r="M8471" s="23" t="s">
        <v>83</v>
      </c>
      <c r="N8471" s="27"/>
      <c r="O8471" s="23" t="s">
        <v>56</v>
      </c>
      <c r="P8471" t="str">
        <f t="shared" si="132"/>
        <v>INSERT INTO @DataTable (Deal, AdvanceDate, PROV, DealPurpose, RateType, BEACON, LTV, TDS, GDS, InsuranceType, PrincipalBalance, OccupancyType, AccountStatus, Closed_Date, DelinquencyBucket) VALUES (8470, '2013-03-22', 'BC', 'Purchase', 'Fixed', 725, 95, 37.4, 37.22, 'HiRatio', 216569.31, 'Owner-Occupied', 'Open', '1900-01-00', 'Current');</v>
      </c>
    </row>
    <row r="8472" spans="1:16" x14ac:dyDescent="0.35">
      <c r="A8472" s="19">
        <v>8471</v>
      </c>
      <c r="B8472" s="18">
        <v>42027</v>
      </c>
      <c r="C8472" s="19" t="s">
        <v>57</v>
      </c>
      <c r="D8472" s="19" t="s">
        <v>52</v>
      </c>
      <c r="E8472" s="19" t="s">
        <v>40</v>
      </c>
      <c r="F8472" s="19">
        <v>745</v>
      </c>
      <c r="G8472" s="19">
        <v>65</v>
      </c>
      <c r="H8472" s="19">
        <v>23.91</v>
      </c>
      <c r="I8472" s="19">
        <v>13.96</v>
      </c>
      <c r="J8472" s="19" t="s">
        <v>54</v>
      </c>
      <c r="K8472" s="20">
        <v>0</v>
      </c>
      <c r="L8472" s="20" t="s">
        <v>55</v>
      </c>
      <c r="M8472" s="20" t="s">
        <v>84</v>
      </c>
      <c r="N8472" s="26">
        <v>42300</v>
      </c>
      <c r="O8472" s="20" t="s">
        <v>56</v>
      </c>
      <c r="P8472" t="str">
        <f t="shared" si="132"/>
        <v>INSERT INTO @DataTable (Deal, AdvanceDate, PROV, DealPurpose, RateType, BEACON, LTV, TDS, GDS, InsuranceType, PrincipalBalance, OccupancyType, AccountStatus, Closed_Date, DelinquencyBucket) VALUES (8471, '2015-01-23', 'ON', 'Refinance External', 'ARM', 745, 65, 23.91, 13.96, 'Conv', 0, 'Owner-Occupied', 'Closed', '2015-10-23', 'Current');</v>
      </c>
    </row>
    <row r="8473" spans="1:16" x14ac:dyDescent="0.35">
      <c r="A8473" s="22">
        <v>8472</v>
      </c>
      <c r="B8473" s="21">
        <v>41015</v>
      </c>
      <c r="C8473" s="22" t="s">
        <v>57</v>
      </c>
      <c r="D8473" s="22" t="s">
        <v>61</v>
      </c>
      <c r="E8473" s="22" t="s">
        <v>53</v>
      </c>
      <c r="F8473" s="22">
        <v>768</v>
      </c>
      <c r="G8473" s="22">
        <v>95</v>
      </c>
      <c r="H8473" s="22">
        <v>39.97</v>
      </c>
      <c r="I8473" s="22">
        <v>21.96</v>
      </c>
      <c r="J8473" s="22" t="s">
        <v>60</v>
      </c>
      <c r="K8473" s="23">
        <v>0</v>
      </c>
      <c r="L8473" s="23" t="s">
        <v>55</v>
      </c>
      <c r="M8473" s="23" t="s">
        <v>84</v>
      </c>
      <c r="N8473" s="27">
        <v>41991</v>
      </c>
      <c r="O8473" s="23" t="s">
        <v>56</v>
      </c>
      <c r="P8473" t="str">
        <f t="shared" si="132"/>
        <v>INSERT INTO @DataTable (Deal, AdvanceDate, PROV, DealPurpose, RateType, BEACON, LTV, TDS, GDS, InsuranceType, PrincipalBalance, OccupancyType, AccountStatus, Closed_Date, DelinquencyBucket) VALUES (8472, '2012-04-16', 'ON', 'Purchase', 'Fixed', 768, 95, 39.97, 21.96, 'HiRatio', 0, 'Owner-Occupied', 'Closed', '2014-12-18', 'Current');</v>
      </c>
    </row>
    <row r="8474" spans="1:16" x14ac:dyDescent="0.35">
      <c r="A8474" s="19">
        <v>8473</v>
      </c>
      <c r="B8474" s="18">
        <v>41773</v>
      </c>
      <c r="C8474" s="19" t="s">
        <v>51</v>
      </c>
      <c r="D8474" s="19" t="s">
        <v>52</v>
      </c>
      <c r="E8474" s="19" t="s">
        <v>40</v>
      </c>
      <c r="F8474" s="19">
        <v>658</v>
      </c>
      <c r="G8474" s="19">
        <v>69.27</v>
      </c>
      <c r="H8474" s="19">
        <v>27.76</v>
      </c>
      <c r="I8474" s="19">
        <v>27.02</v>
      </c>
      <c r="J8474" s="19" t="s">
        <v>54</v>
      </c>
      <c r="K8474" s="20">
        <v>0</v>
      </c>
      <c r="L8474" s="20" t="s">
        <v>55</v>
      </c>
      <c r="M8474" s="20" t="s">
        <v>84</v>
      </c>
      <c r="N8474" s="26">
        <v>42522</v>
      </c>
      <c r="O8474" s="20" t="s">
        <v>56</v>
      </c>
      <c r="P8474" t="str">
        <f t="shared" si="132"/>
        <v>INSERT INTO @DataTable (Deal, AdvanceDate, PROV, DealPurpose, RateType, BEACON, LTV, TDS, GDS, InsuranceType, PrincipalBalance, OccupancyType, AccountStatus, Closed_Date, DelinquencyBucket) VALUES (8473, '2014-05-14', 'AB', 'Refinance External', 'ARM', 658, 69.27, 27.76, 27.02, 'Conv', 0, 'Owner-Occupied', 'Closed', '2016-06-01', 'Current');</v>
      </c>
    </row>
    <row r="8475" spans="1:16" x14ac:dyDescent="0.35">
      <c r="A8475" s="22">
        <v>8474</v>
      </c>
      <c r="B8475" s="21">
        <v>41774</v>
      </c>
      <c r="C8475" s="22" t="s">
        <v>57</v>
      </c>
      <c r="D8475" s="22" t="s">
        <v>61</v>
      </c>
      <c r="E8475" s="22" t="s">
        <v>53</v>
      </c>
      <c r="F8475" s="22">
        <v>816</v>
      </c>
      <c r="G8475" s="22">
        <v>90</v>
      </c>
      <c r="H8475" s="22">
        <v>26.14</v>
      </c>
      <c r="I8475" s="22">
        <v>25.32</v>
      </c>
      <c r="J8475" s="22" t="s">
        <v>60</v>
      </c>
      <c r="K8475" s="23">
        <v>441911.18</v>
      </c>
      <c r="L8475" s="23" t="s">
        <v>55</v>
      </c>
      <c r="M8475" s="23" t="s">
        <v>83</v>
      </c>
      <c r="N8475" s="27"/>
      <c r="O8475" s="23" t="s">
        <v>56</v>
      </c>
      <c r="P8475" t="str">
        <f t="shared" si="132"/>
        <v>INSERT INTO @DataTable (Deal, AdvanceDate, PROV, DealPurpose, RateType, BEACON, LTV, TDS, GDS, InsuranceType, PrincipalBalance, OccupancyType, AccountStatus, Closed_Date, DelinquencyBucket) VALUES (8474, '2014-05-15', 'ON', 'Purchase', 'Fixed', 816, 90, 26.14, 25.32, 'HiRatio', 441911.18, 'Owner-Occupied', 'Open', '1900-01-00', 'Current');</v>
      </c>
    </row>
    <row r="8476" spans="1:16" x14ac:dyDescent="0.35">
      <c r="A8476" s="19">
        <v>8475</v>
      </c>
      <c r="B8476" s="18">
        <v>41163</v>
      </c>
      <c r="C8476" s="19" t="s">
        <v>57</v>
      </c>
      <c r="D8476" s="19" t="s">
        <v>52</v>
      </c>
      <c r="E8476" s="19" t="s">
        <v>53</v>
      </c>
      <c r="F8476" s="19">
        <v>750</v>
      </c>
      <c r="G8476" s="19">
        <v>84.99</v>
      </c>
      <c r="H8476" s="19">
        <v>35.020000000000003</v>
      </c>
      <c r="I8476" s="19">
        <v>20.85</v>
      </c>
      <c r="J8476" s="19" t="s">
        <v>60</v>
      </c>
      <c r="K8476" s="20">
        <v>0</v>
      </c>
      <c r="L8476" s="20" t="s">
        <v>55</v>
      </c>
      <c r="M8476" s="20" t="s">
        <v>84</v>
      </c>
      <c r="N8476" s="26">
        <v>42626</v>
      </c>
      <c r="O8476" s="20" t="s">
        <v>56</v>
      </c>
      <c r="P8476" t="str">
        <f t="shared" si="132"/>
        <v>INSERT INTO @DataTable (Deal, AdvanceDate, PROV, DealPurpose, RateType, BEACON, LTV, TDS, GDS, InsuranceType, PrincipalBalance, OccupancyType, AccountStatus, Closed_Date, DelinquencyBucket) VALUES (8475, '2012-09-11', 'ON', 'Refinance External', 'Fixed', 750, 84.99, 35.02, 20.85, 'HiRatio', 0, 'Owner-Occupied', 'Closed', '2016-09-13', 'Current');</v>
      </c>
    </row>
    <row r="8477" spans="1:16" x14ac:dyDescent="0.35">
      <c r="A8477" s="22">
        <v>8476</v>
      </c>
      <c r="B8477" s="21">
        <v>41403</v>
      </c>
      <c r="C8477" s="22" t="s">
        <v>51</v>
      </c>
      <c r="D8477" s="22" t="s">
        <v>61</v>
      </c>
      <c r="E8477" s="22" t="s">
        <v>53</v>
      </c>
      <c r="F8477" s="22">
        <v>690</v>
      </c>
      <c r="G8477" s="22">
        <v>95</v>
      </c>
      <c r="H8477" s="22">
        <v>40.64</v>
      </c>
      <c r="I8477" s="22">
        <v>30.33</v>
      </c>
      <c r="J8477" s="22" t="s">
        <v>60</v>
      </c>
      <c r="K8477" s="23">
        <v>403278.87</v>
      </c>
      <c r="L8477" s="23" t="s">
        <v>55</v>
      </c>
      <c r="M8477" s="23" t="s">
        <v>83</v>
      </c>
      <c r="N8477" s="27"/>
      <c r="O8477" s="23" t="s">
        <v>56</v>
      </c>
      <c r="P8477" t="str">
        <f t="shared" si="132"/>
        <v>INSERT INTO @DataTable (Deal, AdvanceDate, PROV, DealPurpose, RateType, BEACON, LTV, TDS, GDS, InsuranceType, PrincipalBalance, OccupancyType, AccountStatus, Closed_Date, DelinquencyBucket) VALUES (8476, '2013-05-09', 'AB', 'Purchase', 'Fixed', 690, 95, 40.64, 30.33, 'HiRatio', 403278.87, 'Owner-Occupied', 'Open', '1900-01-00', 'Current');</v>
      </c>
    </row>
    <row r="8478" spans="1:16" x14ac:dyDescent="0.35">
      <c r="A8478" s="19">
        <v>8477</v>
      </c>
      <c r="B8478" s="18">
        <v>42551</v>
      </c>
      <c r="C8478" s="19" t="s">
        <v>51</v>
      </c>
      <c r="D8478" s="19" t="s">
        <v>64</v>
      </c>
      <c r="E8478" s="19" t="s">
        <v>53</v>
      </c>
      <c r="F8478" s="19">
        <v>744</v>
      </c>
      <c r="G8478" s="19">
        <v>94.78</v>
      </c>
      <c r="H8478" s="19">
        <v>37.880000000000003</v>
      </c>
      <c r="I8478" s="19">
        <v>20.85</v>
      </c>
      <c r="J8478" s="19" t="s">
        <v>54</v>
      </c>
      <c r="K8478" s="20">
        <v>436439.33</v>
      </c>
      <c r="L8478" s="20" t="s">
        <v>55</v>
      </c>
      <c r="M8478" s="20" t="s">
        <v>83</v>
      </c>
      <c r="N8478" s="26"/>
      <c r="O8478" s="20" t="s">
        <v>56</v>
      </c>
      <c r="P8478" t="str">
        <f t="shared" si="132"/>
        <v>INSERT INTO @DataTable (Deal, AdvanceDate, PROV, DealPurpose, RateType, BEACON, LTV, TDS, GDS, InsuranceType, PrincipalBalance, OccupancyType, AccountStatus, Closed_Date, DelinquencyBucket) VALUES (8477, '2016-06-30', 'AB', 'Purchase with Improvements', 'Fixed', 744, 94.78, 37.88, 20.85, 'Conv', 436439.33, 'Owner-Occupied', 'Open', '1900-01-00', 'Current');</v>
      </c>
    </row>
    <row r="8479" spans="1:16" x14ac:dyDescent="0.35">
      <c r="A8479" s="22">
        <v>8478</v>
      </c>
      <c r="B8479" s="21">
        <v>40753</v>
      </c>
      <c r="C8479" s="22" t="s">
        <v>51</v>
      </c>
      <c r="D8479" s="22" t="s">
        <v>61</v>
      </c>
      <c r="E8479" s="22" t="s">
        <v>40</v>
      </c>
      <c r="F8479" s="22">
        <v>765</v>
      </c>
      <c r="G8479" s="22">
        <v>95</v>
      </c>
      <c r="H8479" s="22">
        <v>23.45</v>
      </c>
      <c r="I8479" s="22">
        <v>22.45</v>
      </c>
      <c r="J8479" s="22" t="s">
        <v>60</v>
      </c>
      <c r="K8479" s="23">
        <v>0</v>
      </c>
      <c r="L8479" s="23" t="s">
        <v>55</v>
      </c>
      <c r="M8479" s="23" t="s">
        <v>84</v>
      </c>
      <c r="N8479" s="27">
        <v>42249</v>
      </c>
      <c r="O8479" s="23" t="s">
        <v>56</v>
      </c>
      <c r="P8479" t="str">
        <f t="shared" si="132"/>
        <v>INSERT INTO @DataTable (Deal, AdvanceDate, PROV, DealPurpose, RateType, BEACON, LTV, TDS, GDS, InsuranceType, PrincipalBalance, OccupancyType, AccountStatus, Closed_Date, DelinquencyBucket) VALUES (8478, '2011-07-29', 'AB', 'Purchase', 'ARM', 765, 95, 23.45, 22.45, 'HiRatio', 0, 'Owner-Occupied', 'Closed', '2015-09-02', 'Current');</v>
      </c>
    </row>
    <row r="8480" spans="1:16" x14ac:dyDescent="0.35">
      <c r="A8480" s="19">
        <v>8479</v>
      </c>
      <c r="B8480" s="18">
        <v>41761</v>
      </c>
      <c r="C8480" s="19" t="s">
        <v>57</v>
      </c>
      <c r="D8480" s="19" t="s">
        <v>61</v>
      </c>
      <c r="E8480" s="19" t="s">
        <v>53</v>
      </c>
      <c r="F8480" s="19">
        <v>676</v>
      </c>
      <c r="G8480" s="19">
        <v>95</v>
      </c>
      <c r="H8480" s="19">
        <v>41.11</v>
      </c>
      <c r="I8480" s="19">
        <v>34.909999999999997</v>
      </c>
      <c r="J8480" s="19" t="s">
        <v>60</v>
      </c>
      <c r="K8480" s="20">
        <v>0</v>
      </c>
      <c r="L8480" s="20" t="s">
        <v>55</v>
      </c>
      <c r="M8480" s="20" t="s">
        <v>84</v>
      </c>
      <c r="N8480" s="26">
        <v>42558</v>
      </c>
      <c r="O8480" s="20" t="s">
        <v>56</v>
      </c>
      <c r="P8480" t="str">
        <f t="shared" si="132"/>
        <v>INSERT INTO @DataTable (Deal, AdvanceDate, PROV, DealPurpose, RateType, BEACON, LTV, TDS, GDS, InsuranceType, PrincipalBalance, OccupancyType, AccountStatus, Closed_Date, DelinquencyBucket) VALUES (8479, '2014-05-02', 'ON', 'Purchase', 'Fixed', 676, 95, 41.11, 34.91, 'HiRatio', 0, 'Owner-Occupied', 'Closed', '2016-07-07', 'Current');</v>
      </c>
    </row>
    <row r="8481" spans="1:16" x14ac:dyDescent="0.35">
      <c r="A8481" s="22">
        <v>8480</v>
      </c>
      <c r="B8481" s="21">
        <v>41093</v>
      </c>
      <c r="C8481" s="22" t="s">
        <v>57</v>
      </c>
      <c r="D8481" s="22" t="s">
        <v>52</v>
      </c>
      <c r="E8481" s="22" t="s">
        <v>53</v>
      </c>
      <c r="F8481" s="22">
        <v>688</v>
      </c>
      <c r="G8481" s="22">
        <v>52.31</v>
      </c>
      <c r="H8481" s="22">
        <v>34.14</v>
      </c>
      <c r="I8481" s="22">
        <v>33.47</v>
      </c>
      <c r="J8481" s="22" t="s">
        <v>54</v>
      </c>
      <c r="K8481" s="23">
        <v>92299.95</v>
      </c>
      <c r="L8481" s="23" t="s">
        <v>55</v>
      </c>
      <c r="M8481" s="23" t="s">
        <v>83</v>
      </c>
      <c r="N8481" s="27"/>
      <c r="O8481" s="23" t="s">
        <v>56</v>
      </c>
      <c r="P8481" t="str">
        <f t="shared" si="132"/>
        <v>INSERT INTO @DataTable (Deal, AdvanceDate, PROV, DealPurpose, RateType, BEACON, LTV, TDS, GDS, InsuranceType, PrincipalBalance, OccupancyType, AccountStatus, Closed_Date, DelinquencyBucket) VALUES (8480, '2012-07-03', 'ON', 'Refinance External', 'Fixed', 688, 52.31, 34.14, 33.47, 'Conv', 92299.95, 'Owner-Occupied', 'Open', '1900-01-00', 'Current');</v>
      </c>
    </row>
    <row r="8482" spans="1:16" x14ac:dyDescent="0.35">
      <c r="A8482" s="19">
        <v>8481</v>
      </c>
      <c r="B8482" s="18">
        <v>41082</v>
      </c>
      <c r="C8482" s="19" t="s">
        <v>58</v>
      </c>
      <c r="D8482" s="19" t="s">
        <v>52</v>
      </c>
      <c r="E8482" s="19" t="s">
        <v>53</v>
      </c>
      <c r="F8482" s="19">
        <v>664</v>
      </c>
      <c r="G8482" s="19">
        <v>62.07</v>
      </c>
      <c r="H8482" s="19">
        <v>32.18</v>
      </c>
      <c r="I8482" s="19">
        <v>42.48</v>
      </c>
      <c r="J8482" s="19" t="s">
        <v>54</v>
      </c>
      <c r="K8482" s="20">
        <v>564173.13</v>
      </c>
      <c r="L8482" s="20" t="s">
        <v>55</v>
      </c>
      <c r="M8482" s="20" t="s">
        <v>83</v>
      </c>
      <c r="N8482" s="26"/>
      <c r="O8482" s="20" t="s">
        <v>56</v>
      </c>
      <c r="P8482" t="str">
        <f t="shared" si="132"/>
        <v>INSERT INTO @DataTable (Deal, AdvanceDate, PROV, DealPurpose, RateType, BEACON, LTV, TDS, GDS, InsuranceType, PrincipalBalance, OccupancyType, AccountStatus, Closed_Date, DelinquencyBucket) VALUES (8481, '2012-06-22', 'BC', 'Refinance External', 'Fixed', 664, 62.07, 32.18, 42.48, 'Conv', 564173.13, 'Owner-Occupied', 'Open', '1900-01-00', 'Current');</v>
      </c>
    </row>
    <row r="8483" spans="1:16" x14ac:dyDescent="0.35">
      <c r="A8483" s="22">
        <v>8482</v>
      </c>
      <c r="B8483" s="21">
        <v>41878</v>
      </c>
      <c r="C8483" s="22" t="s">
        <v>51</v>
      </c>
      <c r="D8483" s="22" t="s">
        <v>61</v>
      </c>
      <c r="E8483" s="22" t="s">
        <v>53</v>
      </c>
      <c r="F8483" s="22">
        <v>764</v>
      </c>
      <c r="G8483" s="22">
        <v>95</v>
      </c>
      <c r="H8483" s="22">
        <v>40.99</v>
      </c>
      <c r="I8483" s="22">
        <v>32.799999999999997</v>
      </c>
      <c r="J8483" s="22" t="s">
        <v>60</v>
      </c>
      <c r="K8483" s="23">
        <v>291945.98</v>
      </c>
      <c r="L8483" s="23" t="s">
        <v>55</v>
      </c>
      <c r="M8483" s="23" t="s">
        <v>83</v>
      </c>
      <c r="N8483" s="27"/>
      <c r="O8483" s="23" t="s">
        <v>56</v>
      </c>
      <c r="P8483" t="str">
        <f t="shared" si="132"/>
        <v>INSERT INTO @DataTable (Deal, AdvanceDate, PROV, DealPurpose, RateType, BEACON, LTV, TDS, GDS, InsuranceType, PrincipalBalance, OccupancyType, AccountStatus, Closed_Date, DelinquencyBucket) VALUES (8482, '2014-08-27', 'AB', 'Purchase', 'Fixed', 764, 95, 40.99, 32.8, 'HiRatio', 291945.98, 'Owner-Occupied', 'Open', '1900-01-00', 'Current');</v>
      </c>
    </row>
    <row r="8484" spans="1:16" x14ac:dyDescent="0.35">
      <c r="A8484" s="19">
        <v>8483</v>
      </c>
      <c r="B8484" s="18">
        <v>41613</v>
      </c>
      <c r="C8484" s="19" t="s">
        <v>57</v>
      </c>
      <c r="D8484" s="19" t="s">
        <v>59</v>
      </c>
      <c r="E8484" s="19" t="s">
        <v>53</v>
      </c>
      <c r="F8484" s="19">
        <v>756</v>
      </c>
      <c r="G8484" s="19">
        <v>58.47</v>
      </c>
      <c r="H8484" s="19">
        <v>37.83</v>
      </c>
      <c r="I8484" s="19">
        <v>36.340000000000003</v>
      </c>
      <c r="J8484" s="19" t="s">
        <v>54</v>
      </c>
      <c r="K8484" s="20">
        <v>0</v>
      </c>
      <c r="L8484" s="20" t="s">
        <v>55</v>
      </c>
      <c r="M8484" s="20" t="s">
        <v>84</v>
      </c>
      <c r="N8484" s="26">
        <v>42710</v>
      </c>
      <c r="O8484" s="20" t="s">
        <v>56</v>
      </c>
      <c r="P8484" t="str">
        <f t="shared" si="132"/>
        <v>INSERT INTO @DataTable (Deal, AdvanceDate, PROV, DealPurpose, RateType, BEACON, LTV, TDS, GDS, InsuranceType, PrincipalBalance, OccupancyType, AccountStatus, Closed_Date, DelinquencyBucket) VALUES (8483, '2013-12-05', 'ON', 'Transfer', 'Fixed', 756, 58.47, 37.83, 36.34, 'Conv', 0, 'Owner-Occupied', 'Closed', '2016-12-06', 'Current');</v>
      </c>
    </row>
    <row r="8485" spans="1:16" x14ac:dyDescent="0.35">
      <c r="A8485" s="22">
        <v>8484</v>
      </c>
      <c r="B8485" s="21">
        <v>42590</v>
      </c>
      <c r="C8485" s="22" t="s">
        <v>51</v>
      </c>
      <c r="D8485" s="22" t="s">
        <v>61</v>
      </c>
      <c r="E8485" s="22" t="s">
        <v>53</v>
      </c>
      <c r="F8485" s="22">
        <v>759</v>
      </c>
      <c r="G8485" s="22">
        <v>95</v>
      </c>
      <c r="H8485" s="22">
        <v>35.49</v>
      </c>
      <c r="I8485" s="22">
        <v>28.98</v>
      </c>
      <c r="J8485" s="22" t="s">
        <v>60</v>
      </c>
      <c r="K8485" s="23">
        <v>301273.08</v>
      </c>
      <c r="L8485" s="23" t="s">
        <v>55</v>
      </c>
      <c r="M8485" s="23" t="s">
        <v>83</v>
      </c>
      <c r="N8485" s="27"/>
      <c r="O8485" s="23" t="s">
        <v>56</v>
      </c>
      <c r="P8485" t="str">
        <f t="shared" si="132"/>
        <v>INSERT INTO @DataTable (Deal, AdvanceDate, PROV, DealPurpose, RateType, BEACON, LTV, TDS, GDS, InsuranceType, PrincipalBalance, OccupancyType, AccountStatus, Closed_Date, DelinquencyBucket) VALUES (8484, '2016-08-08', 'AB', 'Purchase', 'Fixed', 759, 95, 35.49, 28.98, 'HiRatio', 301273.08, 'Owner-Occupied', 'Open', '1900-01-00', 'Current');</v>
      </c>
    </row>
    <row r="8486" spans="1:16" x14ac:dyDescent="0.35">
      <c r="A8486" s="19">
        <v>8485</v>
      </c>
      <c r="B8486" s="18">
        <v>41852</v>
      </c>
      <c r="C8486" s="19" t="s">
        <v>51</v>
      </c>
      <c r="D8486" s="19" t="s">
        <v>52</v>
      </c>
      <c r="E8486" s="19" t="s">
        <v>53</v>
      </c>
      <c r="F8486" s="19">
        <v>729</v>
      </c>
      <c r="G8486" s="19">
        <v>80</v>
      </c>
      <c r="H8486" s="19">
        <v>39.36</v>
      </c>
      <c r="I8486" s="19">
        <v>24.08</v>
      </c>
      <c r="J8486" s="19" t="s">
        <v>54</v>
      </c>
      <c r="K8486" s="20">
        <v>309555.71000000002</v>
      </c>
      <c r="L8486" s="20" t="s">
        <v>55</v>
      </c>
      <c r="M8486" s="20" t="s">
        <v>83</v>
      </c>
      <c r="N8486" s="26"/>
      <c r="O8486" s="20" t="s">
        <v>56</v>
      </c>
      <c r="P8486" t="str">
        <f t="shared" si="132"/>
        <v>INSERT INTO @DataTable (Deal, AdvanceDate, PROV, DealPurpose, RateType, BEACON, LTV, TDS, GDS, InsuranceType, PrincipalBalance, OccupancyType, AccountStatus, Closed_Date, DelinquencyBucket) VALUES (8485, '2014-08-01', 'AB', 'Refinance External', 'Fixed', 729, 80, 39.36, 24.08, 'Conv', 309555.71, 'Owner-Occupied', 'Open', '1900-01-00', 'Current');</v>
      </c>
    </row>
    <row r="8487" spans="1:16" x14ac:dyDescent="0.35">
      <c r="A8487" s="22">
        <v>8486</v>
      </c>
      <c r="B8487" s="21">
        <v>42198</v>
      </c>
      <c r="C8487" s="22" t="s">
        <v>57</v>
      </c>
      <c r="D8487" s="22" t="s">
        <v>52</v>
      </c>
      <c r="E8487" s="22" t="s">
        <v>53</v>
      </c>
      <c r="F8487" s="22">
        <v>733</v>
      </c>
      <c r="G8487" s="22">
        <v>55.9</v>
      </c>
      <c r="H8487" s="22">
        <v>43.88</v>
      </c>
      <c r="I8487" s="22">
        <v>28.91</v>
      </c>
      <c r="J8487" s="22" t="s">
        <v>54</v>
      </c>
      <c r="K8487" s="23">
        <v>430432.37</v>
      </c>
      <c r="L8487" s="23" t="s">
        <v>55</v>
      </c>
      <c r="M8487" s="23" t="s">
        <v>83</v>
      </c>
      <c r="N8487" s="27"/>
      <c r="O8487" s="23" t="s">
        <v>56</v>
      </c>
      <c r="P8487" t="str">
        <f t="shared" si="132"/>
        <v>INSERT INTO @DataTable (Deal, AdvanceDate, PROV, DealPurpose, RateType, BEACON, LTV, TDS, GDS, InsuranceType, PrincipalBalance, OccupancyType, AccountStatus, Closed_Date, DelinquencyBucket) VALUES (8486, '2015-07-13', 'ON', 'Refinance External', 'Fixed', 733, 55.9, 43.88, 28.91, 'Conv', 430432.37, 'Owner-Occupied', 'Open', '1900-01-00', 'Current');</v>
      </c>
    </row>
    <row r="8488" spans="1:16" x14ac:dyDescent="0.35">
      <c r="A8488" s="19">
        <v>8487</v>
      </c>
      <c r="B8488" s="18">
        <v>40843</v>
      </c>
      <c r="C8488" s="19" t="s">
        <v>57</v>
      </c>
      <c r="D8488" s="19" t="s">
        <v>61</v>
      </c>
      <c r="E8488" s="19" t="s">
        <v>53</v>
      </c>
      <c r="F8488" s="19">
        <v>691</v>
      </c>
      <c r="G8488" s="19">
        <v>95</v>
      </c>
      <c r="H8488" s="19">
        <v>27.98</v>
      </c>
      <c r="I8488" s="19">
        <v>19.52</v>
      </c>
      <c r="J8488" s="19" t="s">
        <v>60</v>
      </c>
      <c r="K8488" s="20">
        <v>0</v>
      </c>
      <c r="L8488" s="20" t="s">
        <v>55</v>
      </c>
      <c r="M8488" s="20" t="s">
        <v>84</v>
      </c>
      <c r="N8488" s="26">
        <v>42681</v>
      </c>
      <c r="O8488" s="20" t="s">
        <v>56</v>
      </c>
      <c r="P8488" t="str">
        <f t="shared" si="132"/>
        <v>INSERT INTO @DataTable (Deal, AdvanceDate, PROV, DealPurpose, RateType, BEACON, LTV, TDS, GDS, InsuranceType, PrincipalBalance, OccupancyType, AccountStatus, Closed_Date, DelinquencyBucket) VALUES (8487, '2011-10-27', 'ON', 'Purchase', 'Fixed', 691, 95, 27.98, 19.52, 'HiRatio', 0, 'Owner-Occupied', 'Closed', '2016-11-07', 'Current');</v>
      </c>
    </row>
    <row r="8489" spans="1:16" x14ac:dyDescent="0.35">
      <c r="A8489" s="22">
        <v>8488</v>
      </c>
      <c r="B8489" s="21">
        <v>42237</v>
      </c>
      <c r="C8489" s="22" t="s">
        <v>57</v>
      </c>
      <c r="D8489" s="22" t="s">
        <v>59</v>
      </c>
      <c r="E8489" s="22" t="s">
        <v>40</v>
      </c>
      <c r="F8489" s="22">
        <v>798</v>
      </c>
      <c r="G8489" s="22">
        <v>23.62</v>
      </c>
      <c r="H8489" s="22">
        <v>15.07</v>
      </c>
      <c r="I8489" s="22">
        <v>13.46</v>
      </c>
      <c r="J8489" s="22" t="s">
        <v>54</v>
      </c>
      <c r="K8489" s="23">
        <v>126602.68</v>
      </c>
      <c r="L8489" s="23" t="s">
        <v>55</v>
      </c>
      <c r="M8489" s="23" t="s">
        <v>83</v>
      </c>
      <c r="N8489" s="27"/>
      <c r="O8489" s="23" t="s">
        <v>56</v>
      </c>
      <c r="P8489" t="str">
        <f t="shared" si="132"/>
        <v>INSERT INTO @DataTable (Deal, AdvanceDate, PROV, DealPurpose, RateType, BEACON, LTV, TDS, GDS, InsuranceType, PrincipalBalance, OccupancyType, AccountStatus, Closed_Date, DelinquencyBucket) VALUES (8488, '2015-08-21', 'ON', 'Transfer', 'ARM', 798, 23.62, 15.07, 13.46, 'Conv', 126602.68, 'Owner-Occupied', 'Open', '1900-01-00', 'Current');</v>
      </c>
    </row>
    <row r="8490" spans="1:16" x14ac:dyDescent="0.35">
      <c r="A8490" s="19">
        <v>8489</v>
      </c>
      <c r="B8490" s="18">
        <v>42131</v>
      </c>
      <c r="C8490" s="19" t="s">
        <v>57</v>
      </c>
      <c r="D8490" s="19" t="s">
        <v>52</v>
      </c>
      <c r="E8490" s="19" t="s">
        <v>53</v>
      </c>
      <c r="F8490" s="19">
        <v>708</v>
      </c>
      <c r="G8490" s="19">
        <v>80</v>
      </c>
      <c r="H8490" s="19">
        <v>41.46</v>
      </c>
      <c r="I8490" s="19">
        <v>27.24</v>
      </c>
      <c r="J8490" s="19" t="s">
        <v>54</v>
      </c>
      <c r="K8490" s="20">
        <v>0</v>
      </c>
      <c r="L8490" s="20" t="s">
        <v>55</v>
      </c>
      <c r="M8490" s="20" t="s">
        <v>84</v>
      </c>
      <c r="N8490" s="26">
        <v>42702</v>
      </c>
      <c r="O8490" s="20" t="s">
        <v>56</v>
      </c>
      <c r="P8490" t="str">
        <f t="shared" si="132"/>
        <v>INSERT INTO @DataTable (Deal, AdvanceDate, PROV, DealPurpose, RateType, BEACON, LTV, TDS, GDS, InsuranceType, PrincipalBalance, OccupancyType, AccountStatus, Closed_Date, DelinquencyBucket) VALUES (8489, '2015-05-07', 'ON', 'Refinance External', 'Fixed', 708, 80, 41.46, 27.24, 'Conv', 0, 'Owner-Occupied', 'Closed', '2016-11-28', 'Current');</v>
      </c>
    </row>
    <row r="8491" spans="1:16" x14ac:dyDescent="0.35">
      <c r="A8491" s="22">
        <v>8490</v>
      </c>
      <c r="B8491" s="21">
        <v>42214</v>
      </c>
      <c r="C8491" s="22" t="s">
        <v>74</v>
      </c>
      <c r="D8491" s="22" t="s">
        <v>61</v>
      </c>
      <c r="E8491" s="22" t="s">
        <v>40</v>
      </c>
      <c r="F8491" s="22">
        <v>759</v>
      </c>
      <c r="G8491" s="22">
        <v>95</v>
      </c>
      <c r="H8491" s="22">
        <v>30.15</v>
      </c>
      <c r="I8491" s="22">
        <v>17.45</v>
      </c>
      <c r="J8491" s="22" t="s">
        <v>60</v>
      </c>
      <c r="K8491" s="23">
        <v>356340.7</v>
      </c>
      <c r="L8491" s="23" t="s">
        <v>55</v>
      </c>
      <c r="M8491" s="23" t="s">
        <v>83</v>
      </c>
      <c r="N8491" s="27"/>
      <c r="O8491" s="23" t="s">
        <v>56</v>
      </c>
      <c r="P8491" t="str">
        <f t="shared" si="132"/>
        <v>INSERT INTO @DataTable (Deal, AdvanceDate, PROV, DealPurpose, RateType, BEACON, LTV, TDS, GDS, InsuranceType, PrincipalBalance, OccupancyType, AccountStatus, Closed_Date, DelinquencyBucket) VALUES (8490, '2015-07-29', 'MB', 'Purchase', 'ARM', 759, 95, 30.15, 17.45, 'HiRatio', 356340.7, 'Owner-Occupied', 'Open', '1900-01-00', 'Current');</v>
      </c>
    </row>
    <row r="8492" spans="1:16" x14ac:dyDescent="0.35">
      <c r="A8492" s="19">
        <v>8491</v>
      </c>
      <c r="B8492" s="18">
        <v>42201</v>
      </c>
      <c r="C8492" s="19" t="s">
        <v>57</v>
      </c>
      <c r="D8492" s="19" t="s">
        <v>61</v>
      </c>
      <c r="E8492" s="19" t="s">
        <v>53</v>
      </c>
      <c r="F8492" s="19">
        <v>803</v>
      </c>
      <c r="G8492" s="19">
        <v>95</v>
      </c>
      <c r="H8492" s="19">
        <v>37.78</v>
      </c>
      <c r="I8492" s="19">
        <v>25.95</v>
      </c>
      <c r="J8492" s="19" t="s">
        <v>60</v>
      </c>
      <c r="K8492" s="20">
        <v>398471.84</v>
      </c>
      <c r="L8492" s="20" t="s">
        <v>55</v>
      </c>
      <c r="M8492" s="20" t="s">
        <v>83</v>
      </c>
      <c r="N8492" s="26"/>
      <c r="O8492" s="20" t="s">
        <v>56</v>
      </c>
      <c r="P8492" t="str">
        <f t="shared" si="132"/>
        <v>INSERT INTO @DataTable (Deal, AdvanceDate, PROV, DealPurpose, RateType, BEACON, LTV, TDS, GDS, InsuranceType, PrincipalBalance, OccupancyType, AccountStatus, Closed_Date, DelinquencyBucket) VALUES (8491, '2015-07-16', 'ON', 'Purchase', 'Fixed', 803, 95, 37.78, 25.95, 'HiRatio', 398471.84, 'Owner-Occupied', 'Open', '1900-01-00', 'Current');</v>
      </c>
    </row>
    <row r="8493" spans="1:16" x14ac:dyDescent="0.35">
      <c r="A8493" s="22">
        <v>8492</v>
      </c>
      <c r="B8493" s="21">
        <v>41969</v>
      </c>
      <c r="C8493" s="22" t="s">
        <v>58</v>
      </c>
      <c r="D8493" s="22" t="s">
        <v>61</v>
      </c>
      <c r="E8493" s="22" t="s">
        <v>53</v>
      </c>
      <c r="F8493" s="22">
        <v>757</v>
      </c>
      <c r="G8493" s="22">
        <v>95</v>
      </c>
      <c r="H8493" s="22">
        <v>37.28</v>
      </c>
      <c r="I8493" s="22">
        <v>37.18</v>
      </c>
      <c r="J8493" s="22" t="s">
        <v>60</v>
      </c>
      <c r="K8493" s="23">
        <v>516073.4</v>
      </c>
      <c r="L8493" s="23" t="s">
        <v>55</v>
      </c>
      <c r="M8493" s="23" t="s">
        <v>83</v>
      </c>
      <c r="N8493" s="27"/>
      <c r="O8493" s="23" t="s">
        <v>56</v>
      </c>
      <c r="P8493" t="str">
        <f t="shared" si="132"/>
        <v>INSERT INTO @DataTable (Deal, AdvanceDate, PROV, DealPurpose, RateType, BEACON, LTV, TDS, GDS, InsuranceType, PrincipalBalance, OccupancyType, AccountStatus, Closed_Date, DelinquencyBucket) VALUES (8492, '2014-11-26', 'BC', 'Purchase', 'Fixed', 757, 95, 37.28, 37.18, 'HiRatio', 516073.4, 'Owner-Occupied', 'Open', '1900-01-00', 'Current');</v>
      </c>
    </row>
    <row r="8494" spans="1:16" x14ac:dyDescent="0.35">
      <c r="A8494" s="19">
        <v>8493</v>
      </c>
      <c r="B8494" s="18">
        <v>42184</v>
      </c>
      <c r="C8494" s="19" t="s">
        <v>57</v>
      </c>
      <c r="D8494" s="19" t="s">
        <v>61</v>
      </c>
      <c r="E8494" s="19" t="s">
        <v>53</v>
      </c>
      <c r="F8494" s="19">
        <v>804</v>
      </c>
      <c r="G8494" s="19">
        <v>80</v>
      </c>
      <c r="H8494" s="19">
        <v>23.14</v>
      </c>
      <c r="I8494" s="19">
        <v>23.14</v>
      </c>
      <c r="J8494" s="19" t="s">
        <v>54</v>
      </c>
      <c r="K8494" s="20">
        <v>546768.75</v>
      </c>
      <c r="L8494" s="20" t="s">
        <v>55</v>
      </c>
      <c r="M8494" s="20" t="s">
        <v>83</v>
      </c>
      <c r="N8494" s="26"/>
      <c r="O8494" s="20" t="s">
        <v>56</v>
      </c>
      <c r="P8494" t="str">
        <f t="shared" si="132"/>
        <v>INSERT INTO @DataTable (Deal, AdvanceDate, PROV, DealPurpose, RateType, BEACON, LTV, TDS, GDS, InsuranceType, PrincipalBalance, OccupancyType, AccountStatus, Closed_Date, DelinquencyBucket) VALUES (8493, '2015-06-29', 'ON', 'Purchase', 'Fixed', 804, 80, 23.14, 23.14, 'Conv', 546768.75, 'Owner-Occupied', 'Open', '1900-01-00', 'Current');</v>
      </c>
    </row>
    <row r="8495" spans="1:16" x14ac:dyDescent="0.35">
      <c r="A8495" s="22">
        <v>8494</v>
      </c>
      <c r="B8495" s="21">
        <v>41071</v>
      </c>
      <c r="C8495" s="22" t="s">
        <v>57</v>
      </c>
      <c r="D8495" s="22" t="s">
        <v>61</v>
      </c>
      <c r="E8495" s="22" t="s">
        <v>40</v>
      </c>
      <c r="F8495" s="22">
        <v>741</v>
      </c>
      <c r="G8495" s="22">
        <v>80</v>
      </c>
      <c r="H8495" s="22">
        <v>34.729999999999997</v>
      </c>
      <c r="I8495" s="22">
        <v>10.84</v>
      </c>
      <c r="J8495" s="22" t="s">
        <v>54</v>
      </c>
      <c r="K8495" s="23">
        <v>155281.73000000001</v>
      </c>
      <c r="L8495" s="23" t="s">
        <v>62</v>
      </c>
      <c r="M8495" s="23" t="s">
        <v>83</v>
      </c>
      <c r="N8495" s="27"/>
      <c r="O8495" s="23" t="s">
        <v>56</v>
      </c>
      <c r="P8495" t="str">
        <f t="shared" si="132"/>
        <v>INSERT INTO @DataTable (Deal, AdvanceDate, PROV, DealPurpose, RateType, BEACON, LTV, TDS, GDS, InsuranceType, PrincipalBalance, OccupancyType, AccountStatus, Closed_Date, DelinquencyBucket) VALUES (8494, '2012-06-11', 'ON', 'Purchase', 'ARM', 741, 80, 34.73, 10.84, 'Conv', 155281.73, 'Rental', 'Open', '1900-01-00', 'Current');</v>
      </c>
    </row>
    <row r="8496" spans="1:16" x14ac:dyDescent="0.35">
      <c r="A8496" s="19">
        <v>8495</v>
      </c>
      <c r="B8496" s="18">
        <v>40998</v>
      </c>
      <c r="C8496" s="19" t="s">
        <v>51</v>
      </c>
      <c r="D8496" s="19" t="s">
        <v>61</v>
      </c>
      <c r="E8496" s="19" t="s">
        <v>53</v>
      </c>
      <c r="F8496" s="19">
        <v>693</v>
      </c>
      <c r="G8496" s="19">
        <v>95</v>
      </c>
      <c r="H8496" s="19">
        <v>31.88</v>
      </c>
      <c r="I8496" s="19">
        <v>16.14</v>
      </c>
      <c r="J8496" s="19" t="s">
        <v>60</v>
      </c>
      <c r="K8496" s="20">
        <v>0</v>
      </c>
      <c r="L8496" s="20" t="s">
        <v>55</v>
      </c>
      <c r="M8496" s="20" t="s">
        <v>84</v>
      </c>
      <c r="N8496" s="26">
        <v>42607</v>
      </c>
      <c r="O8496" s="20" t="s">
        <v>56</v>
      </c>
      <c r="P8496" t="str">
        <f t="shared" si="132"/>
        <v>INSERT INTO @DataTable (Deal, AdvanceDate, PROV, DealPurpose, RateType, BEACON, LTV, TDS, GDS, InsuranceType, PrincipalBalance, OccupancyType, AccountStatus, Closed_Date, DelinquencyBucket) VALUES (8495, '2012-03-30', 'AB', 'Purchase', 'Fixed', 693, 95, 31.88, 16.14, 'HiRatio', 0, 'Owner-Occupied', 'Closed', '2016-08-25', 'Current');</v>
      </c>
    </row>
    <row r="8497" spans="1:16" x14ac:dyDescent="0.35">
      <c r="A8497" s="22">
        <v>8496</v>
      </c>
      <c r="B8497" s="21">
        <v>42184</v>
      </c>
      <c r="C8497" s="22" t="s">
        <v>57</v>
      </c>
      <c r="D8497" s="22" t="s">
        <v>61</v>
      </c>
      <c r="E8497" s="22" t="s">
        <v>53</v>
      </c>
      <c r="F8497" s="22">
        <v>751</v>
      </c>
      <c r="G8497" s="22">
        <v>90</v>
      </c>
      <c r="H8497" s="22">
        <v>41.67</v>
      </c>
      <c r="I8497" s="22">
        <v>32.82</v>
      </c>
      <c r="J8497" s="22" t="s">
        <v>60</v>
      </c>
      <c r="K8497" s="23">
        <v>564282.03</v>
      </c>
      <c r="L8497" s="23" t="s">
        <v>55</v>
      </c>
      <c r="M8497" s="23" t="s">
        <v>83</v>
      </c>
      <c r="N8497" s="27"/>
      <c r="O8497" s="23" t="s">
        <v>56</v>
      </c>
      <c r="P8497" t="str">
        <f t="shared" si="132"/>
        <v>INSERT INTO @DataTable (Deal, AdvanceDate, PROV, DealPurpose, RateType, BEACON, LTV, TDS, GDS, InsuranceType, PrincipalBalance, OccupancyType, AccountStatus, Closed_Date, DelinquencyBucket) VALUES (8496, '2015-06-29', 'ON', 'Purchase', 'Fixed', 751, 90, 41.67, 32.82, 'HiRatio', 564282.03, 'Owner-Occupied', 'Open', '1900-01-00', 'Current');</v>
      </c>
    </row>
    <row r="8498" spans="1:16" x14ac:dyDescent="0.35">
      <c r="A8498" s="19">
        <v>8497</v>
      </c>
      <c r="B8498" s="18">
        <v>42214</v>
      </c>
      <c r="C8498" s="19" t="s">
        <v>78</v>
      </c>
      <c r="D8498" s="19" t="s">
        <v>61</v>
      </c>
      <c r="E8498" s="19" t="s">
        <v>40</v>
      </c>
      <c r="F8498" s="19">
        <v>766</v>
      </c>
      <c r="G8498" s="19">
        <v>92.77</v>
      </c>
      <c r="H8498" s="19">
        <v>29.27</v>
      </c>
      <c r="I8498" s="19">
        <v>28.72</v>
      </c>
      <c r="J8498" s="19" t="s">
        <v>60</v>
      </c>
      <c r="K8498" s="20">
        <v>379343.83</v>
      </c>
      <c r="L8498" s="20" t="s">
        <v>55</v>
      </c>
      <c r="M8498" s="20" t="s">
        <v>83</v>
      </c>
      <c r="N8498" s="26"/>
      <c r="O8498" s="20" t="s">
        <v>56</v>
      </c>
      <c r="P8498" t="str">
        <f t="shared" si="132"/>
        <v>INSERT INTO @DataTable (Deal, AdvanceDate, PROV, DealPurpose, RateType, BEACON, LTV, TDS, GDS, InsuranceType, PrincipalBalance, OccupancyType, AccountStatus, Closed_Date, DelinquencyBucket) VALUES (8497, '2015-07-29', 'NL', 'Purchase', 'ARM', 766, 92.77, 29.27, 28.72, 'HiRatio', 379343.83, 'Owner-Occupied', 'Open', '1900-01-00', 'Current');</v>
      </c>
    </row>
    <row r="8499" spans="1:16" x14ac:dyDescent="0.35">
      <c r="A8499" s="22">
        <v>8498</v>
      </c>
      <c r="B8499" s="21">
        <v>40857</v>
      </c>
      <c r="C8499" s="22" t="s">
        <v>51</v>
      </c>
      <c r="D8499" s="22" t="s">
        <v>61</v>
      </c>
      <c r="E8499" s="22" t="s">
        <v>53</v>
      </c>
      <c r="F8499" s="22">
        <v>772</v>
      </c>
      <c r="G8499" s="22">
        <v>80</v>
      </c>
      <c r="H8499" s="22">
        <v>37.14</v>
      </c>
      <c r="I8499" s="22">
        <v>35.47</v>
      </c>
      <c r="J8499" s="22" t="s">
        <v>54</v>
      </c>
      <c r="K8499" s="23">
        <v>0</v>
      </c>
      <c r="L8499" s="23" t="s">
        <v>55</v>
      </c>
      <c r="M8499" s="23" t="s">
        <v>84</v>
      </c>
      <c r="N8499" s="27">
        <v>42321</v>
      </c>
      <c r="O8499" s="23" t="s">
        <v>56</v>
      </c>
      <c r="P8499" t="str">
        <f t="shared" si="132"/>
        <v>INSERT INTO @DataTable (Deal, AdvanceDate, PROV, DealPurpose, RateType, BEACON, LTV, TDS, GDS, InsuranceType, PrincipalBalance, OccupancyType, AccountStatus, Closed_Date, DelinquencyBucket) VALUES (8498, '2011-11-10', 'AB', 'Purchase', 'Fixed', 772, 80, 37.14, 35.47, 'Conv', 0, 'Owner-Occupied', 'Closed', '2015-11-13', 'Current');</v>
      </c>
    </row>
    <row r="8500" spans="1:16" x14ac:dyDescent="0.35">
      <c r="A8500" s="19">
        <v>8499</v>
      </c>
      <c r="B8500" s="18">
        <v>41603</v>
      </c>
      <c r="C8500" s="19" t="s">
        <v>58</v>
      </c>
      <c r="D8500" s="19" t="s">
        <v>61</v>
      </c>
      <c r="E8500" s="19" t="s">
        <v>40</v>
      </c>
      <c r="F8500" s="19">
        <v>774</v>
      </c>
      <c r="G8500" s="19">
        <v>95</v>
      </c>
      <c r="H8500" s="19">
        <v>30.25</v>
      </c>
      <c r="I8500" s="19">
        <v>26.56</v>
      </c>
      <c r="J8500" s="19" t="s">
        <v>60</v>
      </c>
      <c r="K8500" s="20">
        <v>467613.9</v>
      </c>
      <c r="L8500" s="20" t="s">
        <v>55</v>
      </c>
      <c r="M8500" s="20" t="s">
        <v>83</v>
      </c>
      <c r="N8500" s="26"/>
      <c r="O8500" s="20" t="s">
        <v>56</v>
      </c>
      <c r="P8500" t="str">
        <f t="shared" si="132"/>
        <v>INSERT INTO @DataTable (Deal, AdvanceDate, PROV, DealPurpose, RateType, BEACON, LTV, TDS, GDS, InsuranceType, PrincipalBalance, OccupancyType, AccountStatus, Closed_Date, DelinquencyBucket) VALUES (8499, '2013-11-25', 'BC', 'Purchase', 'ARM', 774, 95, 30.25, 26.56, 'HiRatio', 467613.9, 'Owner-Occupied', 'Open', '1900-01-00', 'Current');</v>
      </c>
    </row>
    <row r="8501" spans="1:16" x14ac:dyDescent="0.35">
      <c r="A8501" s="22">
        <v>8500</v>
      </c>
      <c r="B8501" s="21">
        <v>42152</v>
      </c>
      <c r="C8501" s="22" t="s">
        <v>57</v>
      </c>
      <c r="D8501" s="22" t="s">
        <v>52</v>
      </c>
      <c r="E8501" s="22" t="s">
        <v>40</v>
      </c>
      <c r="F8501" s="22">
        <v>785</v>
      </c>
      <c r="G8501" s="22">
        <v>74.930000000000007</v>
      </c>
      <c r="H8501" s="22">
        <v>23.46</v>
      </c>
      <c r="I8501" s="22">
        <v>21.58</v>
      </c>
      <c r="J8501" s="22" t="s">
        <v>54</v>
      </c>
      <c r="K8501" s="23">
        <v>239236.69</v>
      </c>
      <c r="L8501" s="23" t="s">
        <v>55</v>
      </c>
      <c r="M8501" s="23" t="s">
        <v>83</v>
      </c>
      <c r="N8501" s="27"/>
      <c r="O8501" s="23" t="s">
        <v>56</v>
      </c>
      <c r="P8501" t="str">
        <f t="shared" si="132"/>
        <v>INSERT INTO @DataTable (Deal, AdvanceDate, PROV, DealPurpose, RateType, BEACON, LTV, TDS, GDS, InsuranceType, PrincipalBalance, OccupancyType, AccountStatus, Closed_Date, DelinquencyBucket) VALUES (8500, '2015-05-28', 'ON', 'Refinance External', 'ARM', 785, 74.93, 23.46, 21.58, 'Conv', 239236.69, 'Owner-Occupied', 'Open', '1900-01-00', 'Current');</v>
      </c>
    </row>
    <row r="8502" spans="1:16" x14ac:dyDescent="0.35">
      <c r="A8502" s="19">
        <v>8501</v>
      </c>
      <c r="B8502" s="18">
        <v>42205</v>
      </c>
      <c r="C8502" s="19" t="s">
        <v>51</v>
      </c>
      <c r="D8502" s="19" t="s">
        <v>61</v>
      </c>
      <c r="E8502" s="19" t="s">
        <v>53</v>
      </c>
      <c r="F8502" s="19">
        <v>739</v>
      </c>
      <c r="G8502" s="19">
        <v>95</v>
      </c>
      <c r="H8502" s="19">
        <v>42.57</v>
      </c>
      <c r="I8502" s="19">
        <v>30.97</v>
      </c>
      <c r="J8502" s="19" t="s">
        <v>60</v>
      </c>
      <c r="K8502" s="20">
        <v>386203.11</v>
      </c>
      <c r="L8502" s="20" t="s">
        <v>55</v>
      </c>
      <c r="M8502" s="20" t="s">
        <v>83</v>
      </c>
      <c r="N8502" s="26"/>
      <c r="O8502" s="20" t="s">
        <v>56</v>
      </c>
      <c r="P8502" t="str">
        <f t="shared" si="132"/>
        <v>INSERT INTO @DataTable (Deal, AdvanceDate, PROV, DealPurpose, RateType, BEACON, LTV, TDS, GDS, InsuranceType, PrincipalBalance, OccupancyType, AccountStatus, Closed_Date, DelinquencyBucket) VALUES (8501, '2015-07-20', 'AB', 'Purchase', 'Fixed', 739, 95, 42.57, 30.97, 'HiRatio', 386203.11, 'Owner-Occupied', 'Open', '1900-01-00', 'Current');</v>
      </c>
    </row>
    <row r="8503" spans="1:16" x14ac:dyDescent="0.35">
      <c r="A8503" s="22">
        <v>8502</v>
      </c>
      <c r="B8503" s="21">
        <v>41890</v>
      </c>
      <c r="C8503" s="22" t="s">
        <v>57</v>
      </c>
      <c r="D8503" s="22" t="s">
        <v>61</v>
      </c>
      <c r="E8503" s="22" t="s">
        <v>53</v>
      </c>
      <c r="F8503" s="22">
        <v>781</v>
      </c>
      <c r="G8503" s="22">
        <v>80</v>
      </c>
      <c r="H8503" s="22">
        <v>31.05</v>
      </c>
      <c r="I8503" s="22">
        <v>27.47</v>
      </c>
      <c r="J8503" s="22" t="s">
        <v>54</v>
      </c>
      <c r="K8503" s="23">
        <v>389917.01</v>
      </c>
      <c r="L8503" s="23" t="s">
        <v>55</v>
      </c>
      <c r="M8503" s="23" t="s">
        <v>83</v>
      </c>
      <c r="N8503" s="27"/>
      <c r="O8503" s="23" t="s">
        <v>56</v>
      </c>
      <c r="P8503" t="str">
        <f t="shared" si="132"/>
        <v>INSERT INTO @DataTable (Deal, AdvanceDate, PROV, DealPurpose, RateType, BEACON, LTV, TDS, GDS, InsuranceType, PrincipalBalance, OccupancyType, AccountStatus, Closed_Date, DelinquencyBucket) VALUES (8502, '2014-09-08', 'ON', 'Purchase', 'Fixed', 781, 80, 31.05, 27.47, 'Conv', 389917.01, 'Owner-Occupied', 'Open', '1900-01-00', 'Current');</v>
      </c>
    </row>
    <row r="8504" spans="1:16" x14ac:dyDescent="0.35">
      <c r="A8504" s="19">
        <v>8503</v>
      </c>
      <c r="B8504" s="18">
        <v>41121</v>
      </c>
      <c r="C8504" s="19" t="s">
        <v>57</v>
      </c>
      <c r="D8504" s="19" t="s">
        <v>61</v>
      </c>
      <c r="E8504" s="19" t="s">
        <v>53</v>
      </c>
      <c r="F8504" s="19">
        <v>769</v>
      </c>
      <c r="G8504" s="19">
        <v>95</v>
      </c>
      <c r="H8504" s="19">
        <v>41.35</v>
      </c>
      <c r="I8504" s="19">
        <v>36.06</v>
      </c>
      <c r="J8504" s="19" t="s">
        <v>60</v>
      </c>
      <c r="K8504" s="20">
        <v>412173.52</v>
      </c>
      <c r="L8504" s="20" t="s">
        <v>55</v>
      </c>
      <c r="M8504" s="20" t="s">
        <v>83</v>
      </c>
      <c r="N8504" s="26"/>
      <c r="O8504" s="20" t="s">
        <v>56</v>
      </c>
      <c r="P8504" t="str">
        <f t="shared" si="132"/>
        <v>INSERT INTO @DataTable (Deal, AdvanceDate, PROV, DealPurpose, RateType, BEACON, LTV, TDS, GDS, InsuranceType, PrincipalBalance, OccupancyType, AccountStatus, Closed_Date, DelinquencyBucket) VALUES (8503, '2012-07-31', 'ON', 'Purchase', 'Fixed', 769, 95, 41.35, 36.06, 'HiRatio', 412173.52, 'Owner-Occupied', 'Open', '1900-01-00', 'Current');</v>
      </c>
    </row>
    <row r="8505" spans="1:16" x14ac:dyDescent="0.35">
      <c r="A8505" s="22">
        <v>8504</v>
      </c>
      <c r="B8505" s="21">
        <v>41985</v>
      </c>
      <c r="C8505" s="22" t="s">
        <v>51</v>
      </c>
      <c r="D8505" s="22" t="s">
        <v>61</v>
      </c>
      <c r="E8505" s="22" t="s">
        <v>40</v>
      </c>
      <c r="F8505" s="22">
        <v>769</v>
      </c>
      <c r="G8505" s="22">
        <v>95</v>
      </c>
      <c r="H8505" s="22">
        <v>34.880000000000003</v>
      </c>
      <c r="I8505" s="22">
        <v>29.51</v>
      </c>
      <c r="J8505" s="22" t="s">
        <v>60</v>
      </c>
      <c r="K8505" s="23">
        <v>462927.22</v>
      </c>
      <c r="L8505" s="23" t="s">
        <v>55</v>
      </c>
      <c r="M8505" s="23" t="s">
        <v>83</v>
      </c>
      <c r="N8505" s="27"/>
      <c r="O8505" s="23" t="s">
        <v>56</v>
      </c>
      <c r="P8505" t="str">
        <f t="shared" si="132"/>
        <v>INSERT INTO @DataTable (Deal, AdvanceDate, PROV, DealPurpose, RateType, BEACON, LTV, TDS, GDS, InsuranceType, PrincipalBalance, OccupancyType, AccountStatus, Closed_Date, DelinquencyBucket) VALUES (8504, '2014-12-12', 'AB', 'Purchase', 'ARM', 769, 95, 34.88, 29.51, 'HiRatio', 462927.22, 'Owner-Occupied', 'Open', '1900-01-00', 'Current');</v>
      </c>
    </row>
    <row r="8506" spans="1:16" x14ac:dyDescent="0.35">
      <c r="A8506" s="19">
        <v>8505</v>
      </c>
      <c r="B8506" s="18">
        <v>41605</v>
      </c>
      <c r="C8506" s="19" t="s">
        <v>63</v>
      </c>
      <c r="D8506" s="19" t="s">
        <v>61</v>
      </c>
      <c r="E8506" s="19" t="s">
        <v>53</v>
      </c>
      <c r="F8506" s="19">
        <v>767</v>
      </c>
      <c r="G8506" s="19">
        <v>50.06</v>
      </c>
      <c r="H8506" s="19">
        <v>34.69</v>
      </c>
      <c r="I8506" s="19">
        <v>31.32</v>
      </c>
      <c r="J8506" s="19" t="s">
        <v>54</v>
      </c>
      <c r="K8506" s="20">
        <v>7084.05</v>
      </c>
      <c r="L8506" s="20" t="s">
        <v>55</v>
      </c>
      <c r="M8506" s="20" t="s">
        <v>83</v>
      </c>
      <c r="N8506" s="26"/>
      <c r="O8506" s="20" t="s">
        <v>56</v>
      </c>
      <c r="P8506" t="str">
        <f t="shared" si="132"/>
        <v>INSERT INTO @DataTable (Deal, AdvanceDate, PROV, DealPurpose, RateType, BEACON, LTV, TDS, GDS, InsuranceType, PrincipalBalance, OccupancyType, AccountStatus, Closed_Date, DelinquencyBucket) VALUES (8505, '2013-11-27', 'SK', 'Purchase', 'Fixed', 767, 50.06, 34.69, 31.32, 'Conv', 7084.05, 'Owner-Occupied', 'Open', '1900-01-00', 'Current');</v>
      </c>
    </row>
    <row r="8507" spans="1:16" x14ac:dyDescent="0.35">
      <c r="A8507" s="22">
        <v>8506</v>
      </c>
      <c r="B8507" s="21">
        <v>40795</v>
      </c>
      <c r="C8507" s="22" t="s">
        <v>57</v>
      </c>
      <c r="D8507" s="22" t="s">
        <v>61</v>
      </c>
      <c r="E8507" s="22" t="s">
        <v>53</v>
      </c>
      <c r="F8507" s="22">
        <v>791</v>
      </c>
      <c r="G8507" s="22">
        <v>90</v>
      </c>
      <c r="H8507" s="22">
        <v>43.24</v>
      </c>
      <c r="I8507" s="22">
        <v>43.24</v>
      </c>
      <c r="J8507" s="22" t="s">
        <v>60</v>
      </c>
      <c r="K8507" s="23">
        <v>295463.74</v>
      </c>
      <c r="L8507" s="23" t="s">
        <v>55</v>
      </c>
      <c r="M8507" s="23" t="s">
        <v>83</v>
      </c>
      <c r="N8507" s="27"/>
      <c r="O8507" s="23" t="s">
        <v>56</v>
      </c>
      <c r="P8507" t="str">
        <f t="shared" si="132"/>
        <v>INSERT INTO @DataTable (Deal, AdvanceDate, PROV, DealPurpose, RateType, BEACON, LTV, TDS, GDS, InsuranceType, PrincipalBalance, OccupancyType, AccountStatus, Closed_Date, DelinquencyBucket) VALUES (8506, '2011-09-09', 'ON', 'Purchase', 'Fixed', 791, 90, 43.24, 43.24, 'HiRatio', 295463.74, 'Owner-Occupied', 'Open', '1900-01-00', 'Current');</v>
      </c>
    </row>
    <row r="8508" spans="1:16" x14ac:dyDescent="0.35">
      <c r="A8508" s="19">
        <v>8507</v>
      </c>
      <c r="B8508" s="18">
        <v>41922</v>
      </c>
      <c r="C8508" s="19" t="s">
        <v>63</v>
      </c>
      <c r="D8508" s="19" t="s">
        <v>61</v>
      </c>
      <c r="E8508" s="19" t="s">
        <v>53</v>
      </c>
      <c r="F8508" s="19">
        <v>788</v>
      </c>
      <c r="G8508" s="19">
        <v>87.71</v>
      </c>
      <c r="H8508" s="19">
        <v>19.66</v>
      </c>
      <c r="I8508" s="19">
        <v>9.51</v>
      </c>
      <c r="J8508" s="19" t="s">
        <v>60</v>
      </c>
      <c r="K8508" s="20">
        <v>131087.85999999999</v>
      </c>
      <c r="L8508" s="20" t="s">
        <v>55</v>
      </c>
      <c r="M8508" s="20" t="s">
        <v>83</v>
      </c>
      <c r="N8508" s="26"/>
      <c r="O8508" s="20" t="s">
        <v>56</v>
      </c>
      <c r="P8508" t="str">
        <f t="shared" si="132"/>
        <v>INSERT INTO @DataTable (Deal, AdvanceDate, PROV, DealPurpose, RateType, BEACON, LTV, TDS, GDS, InsuranceType, PrincipalBalance, OccupancyType, AccountStatus, Closed_Date, DelinquencyBucket) VALUES (8507, '2014-10-10', 'SK', 'Purchase', 'Fixed', 788, 87.71, 19.66, 9.51, 'HiRatio', 131087.86, 'Owner-Occupied', 'Open', '1900-01-00', 'Current');</v>
      </c>
    </row>
    <row r="8509" spans="1:16" x14ac:dyDescent="0.35">
      <c r="A8509" s="22">
        <v>8508</v>
      </c>
      <c r="B8509" s="21">
        <v>42349</v>
      </c>
      <c r="C8509" s="22" t="s">
        <v>57</v>
      </c>
      <c r="D8509" s="22" t="s">
        <v>61</v>
      </c>
      <c r="E8509" s="22" t="s">
        <v>53</v>
      </c>
      <c r="F8509" s="22">
        <v>758</v>
      </c>
      <c r="G8509" s="22">
        <v>90</v>
      </c>
      <c r="H8509" s="22">
        <v>39.96</v>
      </c>
      <c r="I8509" s="22">
        <v>33.020000000000003</v>
      </c>
      <c r="J8509" s="22" t="s">
        <v>60</v>
      </c>
      <c r="K8509" s="23">
        <v>264101.34999999998</v>
      </c>
      <c r="L8509" s="23" t="s">
        <v>55</v>
      </c>
      <c r="M8509" s="23" t="s">
        <v>83</v>
      </c>
      <c r="N8509" s="27"/>
      <c r="O8509" s="23" t="s">
        <v>56</v>
      </c>
      <c r="P8509" t="str">
        <f t="shared" si="132"/>
        <v>INSERT INTO @DataTable (Deal, AdvanceDate, PROV, DealPurpose, RateType, BEACON, LTV, TDS, GDS, InsuranceType, PrincipalBalance, OccupancyType, AccountStatus, Closed_Date, DelinquencyBucket) VALUES (8508, '2015-12-11', 'ON', 'Purchase', 'Fixed', 758, 90, 39.96, 33.02, 'HiRatio', 264101.35, 'Owner-Occupied', 'Open', '1900-01-00', 'Current');</v>
      </c>
    </row>
    <row r="8510" spans="1:16" x14ac:dyDescent="0.35">
      <c r="A8510" s="19">
        <v>8509</v>
      </c>
      <c r="B8510" s="18">
        <v>40689</v>
      </c>
      <c r="C8510" s="19" t="s">
        <v>57</v>
      </c>
      <c r="D8510" s="19" t="s">
        <v>61</v>
      </c>
      <c r="E8510" s="19" t="s">
        <v>53</v>
      </c>
      <c r="F8510" s="19">
        <v>789</v>
      </c>
      <c r="G8510" s="19">
        <v>80</v>
      </c>
      <c r="H8510" s="19">
        <v>33.53</v>
      </c>
      <c r="I8510" s="19">
        <v>12.56</v>
      </c>
      <c r="J8510" s="19" t="s">
        <v>54</v>
      </c>
      <c r="K8510" s="20">
        <v>0</v>
      </c>
      <c r="L8510" s="20" t="s">
        <v>62</v>
      </c>
      <c r="M8510" s="20" t="s">
        <v>84</v>
      </c>
      <c r="N8510" s="26">
        <v>41575</v>
      </c>
      <c r="O8510" s="20" t="s">
        <v>56</v>
      </c>
      <c r="P8510" t="str">
        <f t="shared" si="132"/>
        <v>INSERT INTO @DataTable (Deal, AdvanceDate, PROV, DealPurpose, RateType, BEACON, LTV, TDS, GDS, InsuranceType, PrincipalBalance, OccupancyType, AccountStatus, Closed_Date, DelinquencyBucket) VALUES (8509, '2011-05-26', 'ON', 'Purchase', 'Fixed', 789, 80, 33.53, 12.56, 'Conv', 0, 'Rental', 'Closed', '2013-10-28', 'Current');</v>
      </c>
    </row>
    <row r="8511" spans="1:16" x14ac:dyDescent="0.35">
      <c r="A8511" s="22">
        <v>8510</v>
      </c>
      <c r="B8511" s="21">
        <v>41718</v>
      </c>
      <c r="C8511" s="22" t="s">
        <v>57</v>
      </c>
      <c r="D8511" s="22" t="s">
        <v>61</v>
      </c>
      <c r="E8511" s="22" t="s">
        <v>53</v>
      </c>
      <c r="F8511" s="22">
        <v>741</v>
      </c>
      <c r="G8511" s="22">
        <v>95</v>
      </c>
      <c r="H8511" s="22">
        <v>18.739999999999998</v>
      </c>
      <c r="I8511" s="22">
        <v>15.11</v>
      </c>
      <c r="J8511" s="22" t="s">
        <v>60</v>
      </c>
      <c r="K8511" s="23">
        <v>270269.78000000003</v>
      </c>
      <c r="L8511" s="23" t="s">
        <v>55</v>
      </c>
      <c r="M8511" s="23" t="s">
        <v>83</v>
      </c>
      <c r="N8511" s="27"/>
      <c r="O8511" s="23" t="s">
        <v>56</v>
      </c>
      <c r="P8511" t="str">
        <f t="shared" si="132"/>
        <v>INSERT INTO @DataTable (Deal, AdvanceDate, PROV, DealPurpose, RateType, BEACON, LTV, TDS, GDS, InsuranceType, PrincipalBalance, OccupancyType, AccountStatus, Closed_Date, DelinquencyBucket) VALUES (8510, '2014-03-20', 'ON', 'Purchase', 'Fixed', 741, 95, 18.74, 15.11, 'HiRatio', 270269.78, 'Owner-Occupied', 'Open', '1900-01-00', 'Current');</v>
      </c>
    </row>
    <row r="8512" spans="1:16" x14ac:dyDescent="0.35">
      <c r="A8512" s="19">
        <v>8511</v>
      </c>
      <c r="B8512" s="18">
        <v>42675</v>
      </c>
      <c r="C8512" s="19" t="s">
        <v>57</v>
      </c>
      <c r="D8512" s="19" t="s">
        <v>61</v>
      </c>
      <c r="E8512" s="19" t="s">
        <v>53</v>
      </c>
      <c r="F8512" s="19">
        <v>747</v>
      </c>
      <c r="G8512" s="19">
        <v>95</v>
      </c>
      <c r="H8512" s="19">
        <v>33.5</v>
      </c>
      <c r="I8512" s="19">
        <v>18</v>
      </c>
      <c r="J8512" s="19" t="s">
        <v>60</v>
      </c>
      <c r="K8512" s="20">
        <v>416238.97</v>
      </c>
      <c r="L8512" s="20" t="s">
        <v>55</v>
      </c>
      <c r="M8512" s="20" t="s">
        <v>83</v>
      </c>
      <c r="N8512" s="26"/>
      <c r="O8512" s="20" t="s">
        <v>56</v>
      </c>
      <c r="P8512" t="str">
        <f t="shared" si="132"/>
        <v>INSERT INTO @DataTable (Deal, AdvanceDate, PROV, DealPurpose, RateType, BEACON, LTV, TDS, GDS, InsuranceType, PrincipalBalance, OccupancyType, AccountStatus, Closed_Date, DelinquencyBucket) VALUES (8511, '2016-11-01', 'ON', 'Purchase', 'Fixed', 747, 95, 33.5, 18, 'HiRatio', 416238.97, 'Owner-Occupied', 'Open', '1900-01-00', 'Current');</v>
      </c>
    </row>
    <row r="8513" spans="1:16" x14ac:dyDescent="0.35">
      <c r="A8513" s="22">
        <v>8512</v>
      </c>
      <c r="B8513" s="21">
        <v>41243</v>
      </c>
      <c r="C8513" s="22" t="s">
        <v>57</v>
      </c>
      <c r="D8513" s="22" t="s">
        <v>52</v>
      </c>
      <c r="E8513" s="22" t="s">
        <v>53</v>
      </c>
      <c r="F8513" s="22">
        <v>725</v>
      </c>
      <c r="G8513" s="22">
        <v>74.47</v>
      </c>
      <c r="H8513" s="22">
        <v>35.11</v>
      </c>
      <c r="I8513" s="22">
        <v>34.92</v>
      </c>
      <c r="J8513" s="22" t="s">
        <v>54</v>
      </c>
      <c r="K8513" s="23">
        <v>313974.59000000003</v>
      </c>
      <c r="L8513" s="23" t="s">
        <v>55</v>
      </c>
      <c r="M8513" s="23" t="s">
        <v>83</v>
      </c>
      <c r="N8513" s="27"/>
      <c r="O8513" s="23" t="s">
        <v>56</v>
      </c>
      <c r="P8513" t="str">
        <f t="shared" si="132"/>
        <v>INSERT INTO @DataTable (Deal, AdvanceDate, PROV, DealPurpose, RateType, BEACON, LTV, TDS, GDS, InsuranceType, PrincipalBalance, OccupancyType, AccountStatus, Closed_Date, DelinquencyBucket) VALUES (8512, '2012-11-30', 'ON', 'Refinance External', 'Fixed', 725, 74.47, 35.11, 34.92, 'Conv', 313974.59, 'Owner-Occupied', 'Open', '1900-01-00', 'Current');</v>
      </c>
    </row>
    <row r="8514" spans="1:16" x14ac:dyDescent="0.35">
      <c r="A8514" s="19">
        <v>8513</v>
      </c>
      <c r="B8514" s="18">
        <v>41577</v>
      </c>
      <c r="C8514" s="19" t="s">
        <v>57</v>
      </c>
      <c r="D8514" s="19" t="s">
        <v>52</v>
      </c>
      <c r="E8514" s="19" t="s">
        <v>53</v>
      </c>
      <c r="F8514" s="19">
        <v>718</v>
      </c>
      <c r="G8514" s="19">
        <v>67.48</v>
      </c>
      <c r="H8514" s="19">
        <v>38.32</v>
      </c>
      <c r="I8514" s="19">
        <v>37.74</v>
      </c>
      <c r="J8514" s="19" t="s">
        <v>54</v>
      </c>
      <c r="K8514" s="20">
        <v>202166.33</v>
      </c>
      <c r="L8514" s="20" t="s">
        <v>55</v>
      </c>
      <c r="M8514" s="20" t="s">
        <v>83</v>
      </c>
      <c r="N8514" s="26"/>
      <c r="O8514" s="20" t="s">
        <v>56</v>
      </c>
      <c r="P8514" t="str">
        <f t="shared" si="132"/>
        <v>INSERT INTO @DataTable (Deal, AdvanceDate, PROV, DealPurpose, RateType, BEACON, LTV, TDS, GDS, InsuranceType, PrincipalBalance, OccupancyType, AccountStatus, Closed_Date, DelinquencyBucket) VALUES (8513, '2013-10-30', 'ON', 'Refinance External', 'Fixed', 718, 67.48, 38.32, 37.74, 'Conv', 202166.33, 'Owner-Occupied', 'Open', '1900-01-00', 'Current');</v>
      </c>
    </row>
    <row r="8515" spans="1:16" x14ac:dyDescent="0.35">
      <c r="A8515" s="22">
        <v>8514</v>
      </c>
      <c r="B8515" s="21">
        <v>41753</v>
      </c>
      <c r="C8515" s="22" t="s">
        <v>58</v>
      </c>
      <c r="D8515" s="22" t="s">
        <v>61</v>
      </c>
      <c r="E8515" s="22" t="s">
        <v>53</v>
      </c>
      <c r="F8515" s="22">
        <v>687</v>
      </c>
      <c r="G8515" s="22">
        <v>95</v>
      </c>
      <c r="H8515" s="22">
        <v>37.270000000000003</v>
      </c>
      <c r="I8515" s="22">
        <v>21.99</v>
      </c>
      <c r="J8515" s="22" t="s">
        <v>60</v>
      </c>
      <c r="K8515" s="23">
        <v>283952.39</v>
      </c>
      <c r="L8515" s="23" t="s">
        <v>55</v>
      </c>
      <c r="M8515" s="23" t="s">
        <v>83</v>
      </c>
      <c r="N8515" s="27"/>
      <c r="O8515" s="23" t="s">
        <v>56</v>
      </c>
      <c r="P8515" t="str">
        <f t="shared" ref="P8515:P8578" si="133">"INSERT INTO @DataTable (Deal, AdvanceDate, PROV, DealPurpose, RateType, BEACON, LTV, TDS, GDS, InsuranceType, PrincipalBalance, OccupancyType, AccountStatus, Closed_Date, DelinquencyBucket) VALUES (" &amp; A8515 &amp; ", " &amp; "'" &amp; TEXT(B8515, "yyyy-mm-dd") &amp; "', '" &amp; C8515 &amp; "', '" &amp; D8515 &amp; "', '" &amp; E8515 &amp; "', " &amp; F8515 &amp; ", " &amp; G8515 &amp; ", " &amp; H8515 &amp; ", " &amp; I8515 &amp; ", '" &amp; J8515 &amp; "', " &amp; K8515 &amp; ", '" &amp; L8515 &amp; "', '" &amp; M8515 &amp; "', '" &amp;TEXT(N8515, "yyyy-mm-dd") &amp; "', '" &amp; O8515 &amp; "');"</f>
        <v>INSERT INTO @DataTable (Deal, AdvanceDate, PROV, DealPurpose, RateType, BEACON, LTV, TDS, GDS, InsuranceType, PrincipalBalance, OccupancyType, AccountStatus, Closed_Date, DelinquencyBucket) VALUES (8514, '2014-04-24', 'BC', 'Purchase', 'Fixed', 687, 95, 37.27, 21.99, 'HiRatio', 283952.39, 'Owner-Occupied', 'Open', '1900-01-00', 'Current');</v>
      </c>
    </row>
    <row r="8516" spans="1:16" x14ac:dyDescent="0.35">
      <c r="A8516" s="19">
        <v>8515</v>
      </c>
      <c r="B8516" s="18">
        <v>42179</v>
      </c>
      <c r="C8516" s="19" t="s">
        <v>51</v>
      </c>
      <c r="D8516" s="19" t="s">
        <v>61</v>
      </c>
      <c r="E8516" s="19" t="s">
        <v>40</v>
      </c>
      <c r="F8516" s="19">
        <v>820</v>
      </c>
      <c r="G8516" s="19">
        <v>90</v>
      </c>
      <c r="H8516" s="19">
        <v>24.42</v>
      </c>
      <c r="I8516" s="19">
        <v>24.13</v>
      </c>
      <c r="J8516" s="19" t="s">
        <v>60</v>
      </c>
      <c r="K8516" s="20">
        <v>468090.81</v>
      </c>
      <c r="L8516" s="20" t="s">
        <v>55</v>
      </c>
      <c r="M8516" s="20" t="s">
        <v>83</v>
      </c>
      <c r="N8516" s="26"/>
      <c r="O8516" s="20" t="s">
        <v>56</v>
      </c>
      <c r="P8516" t="str">
        <f t="shared" si="133"/>
        <v>INSERT INTO @DataTable (Deal, AdvanceDate, PROV, DealPurpose, RateType, BEACON, LTV, TDS, GDS, InsuranceType, PrincipalBalance, OccupancyType, AccountStatus, Closed_Date, DelinquencyBucket) VALUES (8515, '2015-06-24', 'AB', 'Purchase', 'ARM', 820, 90, 24.42, 24.13, 'HiRatio', 468090.81, 'Owner-Occupied', 'Open', '1900-01-00', 'Current');</v>
      </c>
    </row>
    <row r="8517" spans="1:16" x14ac:dyDescent="0.35">
      <c r="A8517" s="22">
        <v>8516</v>
      </c>
      <c r="B8517" s="21">
        <v>41052</v>
      </c>
      <c r="C8517" s="22" t="s">
        <v>57</v>
      </c>
      <c r="D8517" s="22" t="s">
        <v>61</v>
      </c>
      <c r="E8517" s="22" t="s">
        <v>53</v>
      </c>
      <c r="F8517" s="22">
        <v>681</v>
      </c>
      <c r="G8517" s="22">
        <v>90</v>
      </c>
      <c r="H8517" s="22">
        <v>27.5</v>
      </c>
      <c r="I8517" s="22">
        <v>26.03</v>
      </c>
      <c r="J8517" s="22" t="s">
        <v>60</v>
      </c>
      <c r="K8517" s="23">
        <v>0</v>
      </c>
      <c r="L8517" s="23" t="s">
        <v>55</v>
      </c>
      <c r="M8517" s="23" t="s">
        <v>84</v>
      </c>
      <c r="N8517" s="27">
        <v>42678</v>
      </c>
      <c r="O8517" s="23" t="s">
        <v>56</v>
      </c>
      <c r="P8517" t="str">
        <f t="shared" si="133"/>
        <v>INSERT INTO @DataTable (Deal, AdvanceDate, PROV, DealPurpose, RateType, BEACON, LTV, TDS, GDS, InsuranceType, PrincipalBalance, OccupancyType, AccountStatus, Closed_Date, DelinquencyBucket) VALUES (8516, '2012-05-23', 'ON', 'Purchase', 'Fixed', 681, 90, 27.5, 26.03, 'HiRatio', 0, 'Owner-Occupied', 'Closed', '2016-11-04', 'Current');</v>
      </c>
    </row>
    <row r="8518" spans="1:16" x14ac:dyDescent="0.35">
      <c r="A8518" s="19">
        <v>8517</v>
      </c>
      <c r="B8518" s="18">
        <v>41708</v>
      </c>
      <c r="C8518" s="19" t="s">
        <v>57</v>
      </c>
      <c r="D8518" s="19" t="s">
        <v>59</v>
      </c>
      <c r="E8518" s="19" t="s">
        <v>40</v>
      </c>
      <c r="F8518" s="19">
        <v>775</v>
      </c>
      <c r="G8518" s="19">
        <v>39.03</v>
      </c>
      <c r="H8518" s="19">
        <v>31.65</v>
      </c>
      <c r="I8518" s="19">
        <v>29.99</v>
      </c>
      <c r="J8518" s="19" t="s">
        <v>54</v>
      </c>
      <c r="K8518" s="20">
        <v>87337.79</v>
      </c>
      <c r="L8518" s="20" t="s">
        <v>55</v>
      </c>
      <c r="M8518" s="20" t="s">
        <v>83</v>
      </c>
      <c r="N8518" s="26"/>
      <c r="O8518" s="20" t="s">
        <v>56</v>
      </c>
      <c r="P8518" t="str">
        <f t="shared" si="133"/>
        <v>INSERT INTO @DataTable (Deal, AdvanceDate, PROV, DealPurpose, RateType, BEACON, LTV, TDS, GDS, InsuranceType, PrincipalBalance, OccupancyType, AccountStatus, Closed_Date, DelinquencyBucket) VALUES (8517, '2014-03-10', 'ON', 'Transfer', 'ARM', 775, 39.03, 31.65, 29.99, 'Conv', 87337.79, 'Owner-Occupied', 'Open', '1900-01-00', 'Current');</v>
      </c>
    </row>
    <row r="8519" spans="1:16" x14ac:dyDescent="0.35">
      <c r="A8519" s="22">
        <v>8518</v>
      </c>
      <c r="B8519" s="21">
        <v>42342</v>
      </c>
      <c r="C8519" s="22" t="s">
        <v>57</v>
      </c>
      <c r="D8519" s="22" t="s">
        <v>52</v>
      </c>
      <c r="E8519" s="22" t="s">
        <v>53</v>
      </c>
      <c r="F8519" s="22">
        <v>666</v>
      </c>
      <c r="G8519" s="22">
        <v>80</v>
      </c>
      <c r="H8519" s="22">
        <v>17.579999999999998</v>
      </c>
      <c r="I8519" s="22">
        <v>12.77</v>
      </c>
      <c r="J8519" s="22" t="s">
        <v>54</v>
      </c>
      <c r="K8519" s="23">
        <v>215335.49</v>
      </c>
      <c r="L8519" s="23" t="s">
        <v>55</v>
      </c>
      <c r="M8519" s="23" t="s">
        <v>83</v>
      </c>
      <c r="N8519" s="27"/>
      <c r="O8519" s="23" t="s">
        <v>56</v>
      </c>
      <c r="P8519" t="str">
        <f t="shared" si="133"/>
        <v>INSERT INTO @DataTable (Deal, AdvanceDate, PROV, DealPurpose, RateType, BEACON, LTV, TDS, GDS, InsuranceType, PrincipalBalance, OccupancyType, AccountStatus, Closed_Date, DelinquencyBucket) VALUES (8518, '2015-12-04', 'ON', 'Refinance External', 'Fixed', 666, 80, 17.58, 12.77, 'Conv', 215335.49, 'Owner-Occupied', 'Open', '1900-01-00', 'Current');</v>
      </c>
    </row>
    <row r="8520" spans="1:16" x14ac:dyDescent="0.35">
      <c r="A8520" s="19">
        <v>8519</v>
      </c>
      <c r="B8520" s="18">
        <v>41740</v>
      </c>
      <c r="C8520" s="19" t="s">
        <v>58</v>
      </c>
      <c r="D8520" s="19" t="s">
        <v>52</v>
      </c>
      <c r="E8520" s="19" t="s">
        <v>40</v>
      </c>
      <c r="F8520" s="19">
        <v>808</v>
      </c>
      <c r="G8520" s="19">
        <v>74.87</v>
      </c>
      <c r="H8520" s="19">
        <v>19.190000000000001</v>
      </c>
      <c r="I8520" s="19">
        <v>19.010000000000002</v>
      </c>
      <c r="J8520" s="19" t="s">
        <v>54</v>
      </c>
      <c r="K8520" s="20">
        <v>169746.72</v>
      </c>
      <c r="L8520" s="20" t="s">
        <v>55</v>
      </c>
      <c r="M8520" s="20" t="s">
        <v>83</v>
      </c>
      <c r="N8520" s="26"/>
      <c r="O8520" s="20" t="s">
        <v>56</v>
      </c>
      <c r="P8520" t="str">
        <f t="shared" si="133"/>
        <v>INSERT INTO @DataTable (Deal, AdvanceDate, PROV, DealPurpose, RateType, BEACON, LTV, TDS, GDS, InsuranceType, PrincipalBalance, OccupancyType, AccountStatus, Closed_Date, DelinquencyBucket) VALUES (8519, '2014-04-11', 'BC', 'Refinance External', 'ARM', 808, 74.87, 19.19, 19.01, 'Conv', 169746.72, 'Owner-Occupied', 'Open', '1900-01-00', 'Current');</v>
      </c>
    </row>
    <row r="8521" spans="1:16" x14ac:dyDescent="0.35">
      <c r="A8521" s="22">
        <v>8520</v>
      </c>
      <c r="B8521" s="21">
        <v>41726</v>
      </c>
      <c r="C8521" s="22" t="s">
        <v>63</v>
      </c>
      <c r="D8521" s="22" t="s">
        <v>52</v>
      </c>
      <c r="E8521" s="22" t="s">
        <v>53</v>
      </c>
      <c r="F8521" s="22">
        <v>685</v>
      </c>
      <c r="G8521" s="22">
        <v>63.79</v>
      </c>
      <c r="H8521" s="22">
        <v>29.45</v>
      </c>
      <c r="I8521" s="22">
        <v>29.45</v>
      </c>
      <c r="J8521" s="22" t="s">
        <v>54</v>
      </c>
      <c r="K8521" s="23">
        <v>170728.32000000001</v>
      </c>
      <c r="L8521" s="23" t="s">
        <v>55</v>
      </c>
      <c r="M8521" s="23" t="s">
        <v>83</v>
      </c>
      <c r="N8521" s="27"/>
      <c r="O8521" s="23" t="s">
        <v>56</v>
      </c>
      <c r="P8521" t="str">
        <f t="shared" si="133"/>
        <v>INSERT INTO @DataTable (Deal, AdvanceDate, PROV, DealPurpose, RateType, BEACON, LTV, TDS, GDS, InsuranceType, PrincipalBalance, OccupancyType, AccountStatus, Closed_Date, DelinquencyBucket) VALUES (8520, '2014-03-28', 'SK', 'Refinance External', 'Fixed', 685, 63.79, 29.45, 29.45, 'Conv', 170728.32, 'Owner-Occupied', 'Open', '1900-01-00', 'Current');</v>
      </c>
    </row>
    <row r="8522" spans="1:16" x14ac:dyDescent="0.35">
      <c r="A8522" s="19">
        <v>8521</v>
      </c>
      <c r="B8522" s="18">
        <v>41320</v>
      </c>
      <c r="C8522" s="19" t="s">
        <v>51</v>
      </c>
      <c r="D8522" s="19" t="s">
        <v>61</v>
      </c>
      <c r="E8522" s="19" t="s">
        <v>53</v>
      </c>
      <c r="F8522" s="19">
        <v>806</v>
      </c>
      <c r="G8522" s="19">
        <v>78.2</v>
      </c>
      <c r="H8522" s="19">
        <v>42</v>
      </c>
      <c r="I8522" s="19">
        <v>33.270000000000003</v>
      </c>
      <c r="J8522" s="19" t="s">
        <v>60</v>
      </c>
      <c r="K8522" s="20">
        <v>152449.73000000001</v>
      </c>
      <c r="L8522" s="20" t="s">
        <v>55</v>
      </c>
      <c r="M8522" s="20" t="s">
        <v>83</v>
      </c>
      <c r="N8522" s="26"/>
      <c r="O8522" s="20" t="s">
        <v>56</v>
      </c>
      <c r="P8522" t="str">
        <f t="shared" si="133"/>
        <v>INSERT INTO @DataTable (Deal, AdvanceDate, PROV, DealPurpose, RateType, BEACON, LTV, TDS, GDS, InsuranceType, PrincipalBalance, OccupancyType, AccountStatus, Closed_Date, DelinquencyBucket) VALUES (8521, '2013-02-15', 'AB', 'Purchase', 'Fixed', 806, 78.2, 42, 33.27, 'HiRatio', 152449.73, 'Owner-Occupied', 'Open', '1900-01-00', 'Current');</v>
      </c>
    </row>
    <row r="8523" spans="1:16" x14ac:dyDescent="0.35">
      <c r="A8523" s="22">
        <v>8522</v>
      </c>
      <c r="B8523" s="21">
        <v>41851</v>
      </c>
      <c r="C8523" s="22" t="s">
        <v>57</v>
      </c>
      <c r="D8523" s="22" t="s">
        <v>52</v>
      </c>
      <c r="E8523" s="22" t="s">
        <v>53</v>
      </c>
      <c r="F8523" s="22">
        <v>611</v>
      </c>
      <c r="G8523" s="22">
        <v>67.180000000000007</v>
      </c>
      <c r="H8523" s="22">
        <v>33.85</v>
      </c>
      <c r="I8523" s="22">
        <v>25.84</v>
      </c>
      <c r="J8523" s="22" t="s">
        <v>54</v>
      </c>
      <c r="K8523" s="23">
        <v>0</v>
      </c>
      <c r="L8523" s="23" t="s">
        <v>55</v>
      </c>
      <c r="M8523" s="23" t="s">
        <v>84</v>
      </c>
      <c r="N8523" s="27">
        <v>42538</v>
      </c>
      <c r="O8523" s="23" t="s">
        <v>56</v>
      </c>
      <c r="P8523" t="str">
        <f t="shared" si="133"/>
        <v>INSERT INTO @DataTable (Deal, AdvanceDate, PROV, DealPurpose, RateType, BEACON, LTV, TDS, GDS, InsuranceType, PrincipalBalance, OccupancyType, AccountStatus, Closed_Date, DelinquencyBucket) VALUES (8522, '2014-07-31', 'ON', 'Refinance External', 'Fixed', 611, 67.18, 33.85, 25.84, 'Conv', 0, 'Owner-Occupied', 'Closed', '2016-06-17', 'Current');</v>
      </c>
    </row>
    <row r="8524" spans="1:16" x14ac:dyDescent="0.35">
      <c r="A8524" s="19">
        <v>8523</v>
      </c>
      <c r="B8524" s="18">
        <v>42184</v>
      </c>
      <c r="C8524" s="19" t="s">
        <v>57</v>
      </c>
      <c r="D8524" s="19" t="s">
        <v>61</v>
      </c>
      <c r="E8524" s="19" t="s">
        <v>53</v>
      </c>
      <c r="F8524" s="19">
        <v>787</v>
      </c>
      <c r="G8524" s="19">
        <v>63.02</v>
      </c>
      <c r="H8524" s="19">
        <v>35.39</v>
      </c>
      <c r="I8524" s="19">
        <v>35.07</v>
      </c>
      <c r="J8524" s="19" t="s">
        <v>54</v>
      </c>
      <c r="K8524" s="20">
        <v>403194.96</v>
      </c>
      <c r="L8524" s="20" t="s">
        <v>55</v>
      </c>
      <c r="M8524" s="20" t="s">
        <v>83</v>
      </c>
      <c r="N8524" s="26"/>
      <c r="O8524" s="20" t="s">
        <v>56</v>
      </c>
      <c r="P8524" t="str">
        <f t="shared" si="133"/>
        <v>INSERT INTO @DataTable (Deal, AdvanceDate, PROV, DealPurpose, RateType, BEACON, LTV, TDS, GDS, InsuranceType, PrincipalBalance, OccupancyType, AccountStatus, Closed_Date, DelinquencyBucket) VALUES (8523, '2015-06-29', 'ON', 'Purchase', 'Fixed', 787, 63.02, 35.39, 35.07, 'Conv', 403194.96, 'Owner-Occupied', 'Open', '1900-01-00', 'Current');</v>
      </c>
    </row>
    <row r="8525" spans="1:16" x14ac:dyDescent="0.35">
      <c r="A8525" s="22">
        <v>8524</v>
      </c>
      <c r="B8525" s="21">
        <v>42170</v>
      </c>
      <c r="C8525" s="22" t="s">
        <v>57</v>
      </c>
      <c r="D8525" s="22" t="s">
        <v>61</v>
      </c>
      <c r="E8525" s="22" t="s">
        <v>40</v>
      </c>
      <c r="F8525" s="22">
        <v>819</v>
      </c>
      <c r="G8525" s="22">
        <v>95</v>
      </c>
      <c r="H8525" s="22">
        <v>35.909999999999997</v>
      </c>
      <c r="I8525" s="22">
        <v>9.6</v>
      </c>
      <c r="J8525" s="22" t="s">
        <v>60</v>
      </c>
      <c r="K8525" s="23">
        <v>179773.71</v>
      </c>
      <c r="L8525" s="23" t="s">
        <v>66</v>
      </c>
      <c r="M8525" s="23" t="s">
        <v>83</v>
      </c>
      <c r="N8525" s="27"/>
      <c r="O8525" s="23" t="s">
        <v>56</v>
      </c>
      <c r="P8525" t="str">
        <f t="shared" si="133"/>
        <v>INSERT INTO @DataTable (Deal, AdvanceDate, PROV, DealPurpose, RateType, BEACON, LTV, TDS, GDS, InsuranceType, PrincipalBalance, OccupancyType, AccountStatus, Closed_Date, DelinquencyBucket) VALUES (8524, '2015-06-15', 'ON', 'Purchase', 'ARM', 819, 95, 35.91, 9.6, 'HiRatio', 179773.71, 'Second Home', 'Open', '1900-01-00', 'Current');</v>
      </c>
    </row>
    <row r="8526" spans="1:16" x14ac:dyDescent="0.35">
      <c r="A8526" s="19">
        <v>8525</v>
      </c>
      <c r="B8526" s="18">
        <v>42307</v>
      </c>
      <c r="C8526" s="19" t="s">
        <v>57</v>
      </c>
      <c r="D8526" s="19" t="s">
        <v>61</v>
      </c>
      <c r="E8526" s="19" t="s">
        <v>40</v>
      </c>
      <c r="F8526" s="19">
        <v>772</v>
      </c>
      <c r="G8526" s="19">
        <v>72.180000000000007</v>
      </c>
      <c r="H8526" s="19">
        <v>36.159999999999997</v>
      </c>
      <c r="I8526" s="19">
        <v>28.41</v>
      </c>
      <c r="J8526" s="19" t="s">
        <v>54</v>
      </c>
      <c r="K8526" s="20">
        <v>247659.14</v>
      </c>
      <c r="L8526" s="20" t="s">
        <v>55</v>
      </c>
      <c r="M8526" s="20" t="s">
        <v>83</v>
      </c>
      <c r="N8526" s="26"/>
      <c r="O8526" s="20" t="s">
        <v>56</v>
      </c>
      <c r="P8526" t="str">
        <f t="shared" si="133"/>
        <v>INSERT INTO @DataTable (Deal, AdvanceDate, PROV, DealPurpose, RateType, BEACON, LTV, TDS, GDS, InsuranceType, PrincipalBalance, OccupancyType, AccountStatus, Closed_Date, DelinquencyBucket) VALUES (8525, '2015-10-30', 'ON', 'Purchase', 'ARM', 772, 72.18, 36.16, 28.41, 'Conv', 247659.14, 'Owner-Occupied', 'Open', '1900-01-00', 'Current');</v>
      </c>
    </row>
    <row r="8527" spans="1:16" x14ac:dyDescent="0.35">
      <c r="A8527" s="22">
        <v>8526</v>
      </c>
      <c r="B8527" s="21">
        <v>41358</v>
      </c>
      <c r="C8527" s="22" t="s">
        <v>51</v>
      </c>
      <c r="D8527" s="22" t="s">
        <v>61</v>
      </c>
      <c r="E8527" s="22" t="s">
        <v>53</v>
      </c>
      <c r="F8527" s="22">
        <v>803</v>
      </c>
      <c r="G8527" s="22">
        <v>95</v>
      </c>
      <c r="H8527" s="22">
        <v>24.09</v>
      </c>
      <c r="I8527" s="22">
        <v>17.489999999999998</v>
      </c>
      <c r="J8527" s="22" t="s">
        <v>60</v>
      </c>
      <c r="K8527" s="23">
        <v>215517.88</v>
      </c>
      <c r="L8527" s="23" t="s">
        <v>55</v>
      </c>
      <c r="M8527" s="23" t="s">
        <v>83</v>
      </c>
      <c r="N8527" s="27"/>
      <c r="O8527" s="23" t="s">
        <v>56</v>
      </c>
      <c r="P8527" t="str">
        <f t="shared" si="133"/>
        <v>INSERT INTO @DataTable (Deal, AdvanceDate, PROV, DealPurpose, RateType, BEACON, LTV, TDS, GDS, InsuranceType, PrincipalBalance, OccupancyType, AccountStatus, Closed_Date, DelinquencyBucket) VALUES (8526, '2013-03-25', 'AB', 'Purchase', 'Fixed', 803, 95, 24.09, 17.49, 'HiRatio', 215517.88, 'Owner-Occupied', 'Open', '1900-01-00', 'Current');</v>
      </c>
    </row>
    <row r="8528" spans="1:16" x14ac:dyDescent="0.35">
      <c r="A8528" s="19">
        <v>8527</v>
      </c>
      <c r="B8528" s="18">
        <v>41537</v>
      </c>
      <c r="C8528" s="19" t="s">
        <v>57</v>
      </c>
      <c r="D8528" s="19" t="s">
        <v>52</v>
      </c>
      <c r="E8528" s="19" t="s">
        <v>40</v>
      </c>
      <c r="F8528" s="19">
        <v>779</v>
      </c>
      <c r="G8528" s="19">
        <v>62.5</v>
      </c>
      <c r="H8528" s="19">
        <v>32.14</v>
      </c>
      <c r="I8528" s="19">
        <v>20.56</v>
      </c>
      <c r="J8528" s="19" t="s">
        <v>54</v>
      </c>
      <c r="K8528" s="20">
        <v>0</v>
      </c>
      <c r="L8528" s="20" t="s">
        <v>55</v>
      </c>
      <c r="M8528" s="20" t="s">
        <v>84</v>
      </c>
      <c r="N8528" s="26">
        <v>41765</v>
      </c>
      <c r="O8528" s="20" t="s">
        <v>56</v>
      </c>
      <c r="P8528" t="str">
        <f t="shared" si="133"/>
        <v>INSERT INTO @DataTable (Deal, AdvanceDate, PROV, DealPurpose, RateType, BEACON, LTV, TDS, GDS, InsuranceType, PrincipalBalance, OccupancyType, AccountStatus, Closed_Date, DelinquencyBucket) VALUES (8527, '2013-09-20', 'ON', 'Refinance External', 'ARM', 779, 62.5, 32.14, 20.56, 'Conv', 0, 'Owner-Occupied', 'Closed', '2014-05-06', 'Current');</v>
      </c>
    </row>
    <row r="8529" spans="1:16" x14ac:dyDescent="0.35">
      <c r="A8529" s="22">
        <v>8528</v>
      </c>
      <c r="B8529" s="21">
        <v>42279</v>
      </c>
      <c r="C8529" s="22" t="s">
        <v>57</v>
      </c>
      <c r="D8529" s="22" t="s">
        <v>52</v>
      </c>
      <c r="E8529" s="22" t="s">
        <v>40</v>
      </c>
      <c r="F8529" s="22">
        <v>746</v>
      </c>
      <c r="G8529" s="22">
        <v>80</v>
      </c>
      <c r="H8529" s="22">
        <v>35.840000000000003</v>
      </c>
      <c r="I8529" s="22">
        <v>17.86</v>
      </c>
      <c r="J8529" s="22" t="s">
        <v>54</v>
      </c>
      <c r="K8529" s="23">
        <v>559574.68000000005</v>
      </c>
      <c r="L8529" s="23" t="s">
        <v>55</v>
      </c>
      <c r="M8529" s="23" t="s">
        <v>83</v>
      </c>
      <c r="N8529" s="27"/>
      <c r="O8529" s="23" t="s">
        <v>56</v>
      </c>
      <c r="P8529" t="str">
        <f t="shared" si="133"/>
        <v>INSERT INTO @DataTable (Deal, AdvanceDate, PROV, DealPurpose, RateType, BEACON, LTV, TDS, GDS, InsuranceType, PrincipalBalance, OccupancyType, AccountStatus, Closed_Date, DelinquencyBucket) VALUES (8528, '2015-10-02', 'ON', 'Refinance External', 'ARM', 746, 80, 35.84, 17.86, 'Conv', 559574.68, 'Owner-Occupied', 'Open', '1900-01-00', 'Current');</v>
      </c>
    </row>
    <row r="8530" spans="1:16" x14ac:dyDescent="0.35">
      <c r="A8530" s="19">
        <v>8529</v>
      </c>
      <c r="B8530" s="18">
        <v>42181</v>
      </c>
      <c r="C8530" s="19" t="s">
        <v>57</v>
      </c>
      <c r="D8530" s="19" t="s">
        <v>59</v>
      </c>
      <c r="E8530" s="19" t="s">
        <v>53</v>
      </c>
      <c r="F8530" s="19">
        <v>809</v>
      </c>
      <c r="G8530" s="19">
        <v>54.1</v>
      </c>
      <c r="H8530" s="19">
        <v>18.72</v>
      </c>
      <c r="I8530" s="19">
        <v>15.1</v>
      </c>
      <c r="J8530" s="19" t="s">
        <v>54</v>
      </c>
      <c r="K8530" s="20">
        <v>229843.26</v>
      </c>
      <c r="L8530" s="20" t="s">
        <v>55</v>
      </c>
      <c r="M8530" s="20" t="s">
        <v>83</v>
      </c>
      <c r="N8530" s="26"/>
      <c r="O8530" s="20" t="s">
        <v>56</v>
      </c>
      <c r="P8530" t="str">
        <f t="shared" si="133"/>
        <v>INSERT INTO @DataTable (Deal, AdvanceDate, PROV, DealPurpose, RateType, BEACON, LTV, TDS, GDS, InsuranceType, PrincipalBalance, OccupancyType, AccountStatus, Closed_Date, DelinquencyBucket) VALUES (8529, '2015-06-26', 'ON', 'Transfer', 'Fixed', 809, 54.1, 18.72, 15.1, 'Conv', 229843.26, 'Owner-Occupied', 'Open', '1900-01-00', 'Current');</v>
      </c>
    </row>
    <row r="8531" spans="1:16" x14ac:dyDescent="0.35">
      <c r="A8531" s="22">
        <v>8530</v>
      </c>
      <c r="B8531" s="21">
        <v>41837</v>
      </c>
      <c r="C8531" s="22" t="s">
        <v>58</v>
      </c>
      <c r="D8531" s="22" t="s">
        <v>61</v>
      </c>
      <c r="E8531" s="22" t="s">
        <v>40</v>
      </c>
      <c r="F8531" s="22">
        <v>724</v>
      </c>
      <c r="G8531" s="22">
        <v>75</v>
      </c>
      <c r="H8531" s="22">
        <v>31.74</v>
      </c>
      <c r="I8531" s="22">
        <v>30.01</v>
      </c>
      <c r="J8531" s="22" t="s">
        <v>54</v>
      </c>
      <c r="K8531" s="23">
        <v>311696.90000000002</v>
      </c>
      <c r="L8531" s="23" t="s">
        <v>55</v>
      </c>
      <c r="M8531" s="23" t="s">
        <v>83</v>
      </c>
      <c r="N8531" s="27"/>
      <c r="O8531" s="23" t="s">
        <v>56</v>
      </c>
      <c r="P8531" t="str">
        <f t="shared" si="133"/>
        <v>INSERT INTO @DataTable (Deal, AdvanceDate, PROV, DealPurpose, RateType, BEACON, LTV, TDS, GDS, InsuranceType, PrincipalBalance, OccupancyType, AccountStatus, Closed_Date, DelinquencyBucket) VALUES (8530, '2014-07-17', 'BC', 'Purchase', 'ARM', 724, 75, 31.74, 30.01, 'Conv', 311696.9, 'Owner-Occupied', 'Open', '1900-01-00', 'Current');</v>
      </c>
    </row>
    <row r="8532" spans="1:16" x14ac:dyDescent="0.35">
      <c r="A8532" s="19">
        <v>8531</v>
      </c>
      <c r="B8532" s="18">
        <v>42296</v>
      </c>
      <c r="C8532" s="19" t="s">
        <v>74</v>
      </c>
      <c r="D8532" s="19" t="s">
        <v>52</v>
      </c>
      <c r="E8532" s="19" t="s">
        <v>53</v>
      </c>
      <c r="F8532" s="19">
        <v>685</v>
      </c>
      <c r="G8532" s="19">
        <v>80</v>
      </c>
      <c r="H8532" s="19">
        <v>35.99</v>
      </c>
      <c r="I8532" s="19">
        <v>32.020000000000003</v>
      </c>
      <c r="J8532" s="19" t="s">
        <v>54</v>
      </c>
      <c r="K8532" s="20">
        <v>165370.72</v>
      </c>
      <c r="L8532" s="20" t="s">
        <v>55</v>
      </c>
      <c r="M8532" s="20" t="s">
        <v>83</v>
      </c>
      <c r="N8532" s="26"/>
      <c r="O8532" s="20" t="s">
        <v>56</v>
      </c>
      <c r="P8532" t="str">
        <f t="shared" si="133"/>
        <v>INSERT INTO @DataTable (Deal, AdvanceDate, PROV, DealPurpose, RateType, BEACON, LTV, TDS, GDS, InsuranceType, PrincipalBalance, OccupancyType, AccountStatus, Closed_Date, DelinquencyBucket) VALUES (8531, '2015-10-19', 'MB', 'Refinance External', 'Fixed', 685, 80, 35.99, 32.02, 'Conv', 165370.72, 'Owner-Occupied', 'Open', '1900-01-00', 'Current');</v>
      </c>
    </row>
    <row r="8533" spans="1:16" x14ac:dyDescent="0.35">
      <c r="A8533" s="22">
        <v>8532</v>
      </c>
      <c r="B8533" s="21">
        <v>42153</v>
      </c>
      <c r="C8533" s="22" t="s">
        <v>57</v>
      </c>
      <c r="D8533" s="22" t="s">
        <v>61</v>
      </c>
      <c r="E8533" s="22" t="s">
        <v>40</v>
      </c>
      <c r="F8533" s="22">
        <v>735</v>
      </c>
      <c r="G8533" s="22">
        <v>75</v>
      </c>
      <c r="H8533" s="22">
        <v>27.15</v>
      </c>
      <c r="I8533" s="22">
        <v>18.72</v>
      </c>
      <c r="J8533" s="22" t="s">
        <v>54</v>
      </c>
      <c r="K8533" s="23">
        <v>424743.66</v>
      </c>
      <c r="L8533" s="23" t="s">
        <v>55</v>
      </c>
      <c r="M8533" s="23" t="s">
        <v>83</v>
      </c>
      <c r="N8533" s="27"/>
      <c r="O8533" s="23" t="s">
        <v>56</v>
      </c>
      <c r="P8533" t="str">
        <f t="shared" si="133"/>
        <v>INSERT INTO @DataTable (Deal, AdvanceDate, PROV, DealPurpose, RateType, BEACON, LTV, TDS, GDS, InsuranceType, PrincipalBalance, OccupancyType, AccountStatus, Closed_Date, DelinquencyBucket) VALUES (8532, '2015-05-29', 'ON', 'Purchase', 'ARM', 735, 75, 27.15, 18.72, 'Conv', 424743.66, 'Owner-Occupied', 'Open', '1900-01-00', 'Current');</v>
      </c>
    </row>
    <row r="8534" spans="1:16" x14ac:dyDescent="0.35">
      <c r="A8534" s="19">
        <v>8533</v>
      </c>
      <c r="B8534" s="18">
        <v>42369</v>
      </c>
      <c r="C8534" s="19" t="s">
        <v>63</v>
      </c>
      <c r="D8534" s="19" t="s">
        <v>59</v>
      </c>
      <c r="E8534" s="19" t="s">
        <v>40</v>
      </c>
      <c r="F8534" s="19">
        <v>796</v>
      </c>
      <c r="G8534" s="19">
        <v>77.06</v>
      </c>
      <c r="H8534" s="19">
        <v>25.87</v>
      </c>
      <c r="I8534" s="19">
        <v>17.54</v>
      </c>
      <c r="J8534" s="19" t="s">
        <v>54</v>
      </c>
      <c r="K8534" s="20">
        <v>292457.84000000003</v>
      </c>
      <c r="L8534" s="20" t="s">
        <v>55</v>
      </c>
      <c r="M8534" s="20" t="s">
        <v>83</v>
      </c>
      <c r="N8534" s="26"/>
      <c r="O8534" s="20" t="s">
        <v>56</v>
      </c>
      <c r="P8534" t="str">
        <f t="shared" si="133"/>
        <v>INSERT INTO @DataTable (Deal, AdvanceDate, PROV, DealPurpose, RateType, BEACON, LTV, TDS, GDS, InsuranceType, PrincipalBalance, OccupancyType, AccountStatus, Closed_Date, DelinquencyBucket) VALUES (8533, '2015-12-31', 'SK', 'Transfer', 'ARM', 796, 77.06, 25.87, 17.54, 'Conv', 292457.84, 'Owner-Occupied', 'Open', '1900-01-00', 'Current');</v>
      </c>
    </row>
    <row r="8535" spans="1:16" x14ac:dyDescent="0.35">
      <c r="A8535" s="22">
        <v>8534</v>
      </c>
      <c r="B8535" s="21">
        <v>42178</v>
      </c>
      <c r="C8535" s="22" t="s">
        <v>51</v>
      </c>
      <c r="D8535" s="22" t="s">
        <v>61</v>
      </c>
      <c r="E8535" s="22" t="s">
        <v>53</v>
      </c>
      <c r="F8535" s="22">
        <v>765</v>
      </c>
      <c r="G8535" s="22">
        <v>80</v>
      </c>
      <c r="H8535" s="22">
        <v>37.880000000000003</v>
      </c>
      <c r="I8535" s="22">
        <v>31.54</v>
      </c>
      <c r="J8535" s="22" t="s">
        <v>54</v>
      </c>
      <c r="K8535" s="23">
        <v>390036.64</v>
      </c>
      <c r="L8535" s="23" t="s">
        <v>55</v>
      </c>
      <c r="M8535" s="23" t="s">
        <v>83</v>
      </c>
      <c r="N8535" s="27"/>
      <c r="O8535" s="23" t="s">
        <v>56</v>
      </c>
      <c r="P8535" t="str">
        <f t="shared" si="133"/>
        <v>INSERT INTO @DataTable (Deal, AdvanceDate, PROV, DealPurpose, RateType, BEACON, LTV, TDS, GDS, InsuranceType, PrincipalBalance, OccupancyType, AccountStatus, Closed_Date, DelinquencyBucket) VALUES (8534, '2015-06-23', 'AB', 'Purchase', 'Fixed', 765, 80, 37.88, 31.54, 'Conv', 390036.64, 'Owner-Occupied', 'Open', '1900-01-00', 'Current');</v>
      </c>
    </row>
    <row r="8536" spans="1:16" x14ac:dyDescent="0.35">
      <c r="A8536" s="19">
        <v>8535</v>
      </c>
      <c r="B8536" s="18">
        <v>41274</v>
      </c>
      <c r="C8536" s="19" t="s">
        <v>51</v>
      </c>
      <c r="D8536" s="19" t="s">
        <v>52</v>
      </c>
      <c r="E8536" s="19" t="s">
        <v>53</v>
      </c>
      <c r="F8536" s="19">
        <v>624</v>
      </c>
      <c r="G8536" s="19">
        <v>80</v>
      </c>
      <c r="H8536" s="19">
        <v>25.14</v>
      </c>
      <c r="I8536" s="19">
        <v>13.54</v>
      </c>
      <c r="J8536" s="19" t="s">
        <v>54</v>
      </c>
      <c r="K8536" s="20">
        <v>242555.9</v>
      </c>
      <c r="L8536" s="20" t="s">
        <v>55</v>
      </c>
      <c r="M8536" s="20" t="s">
        <v>83</v>
      </c>
      <c r="N8536" s="26"/>
      <c r="O8536" s="20" t="s">
        <v>56</v>
      </c>
      <c r="P8536" t="str">
        <f t="shared" si="133"/>
        <v>INSERT INTO @DataTable (Deal, AdvanceDate, PROV, DealPurpose, RateType, BEACON, LTV, TDS, GDS, InsuranceType, PrincipalBalance, OccupancyType, AccountStatus, Closed_Date, DelinquencyBucket) VALUES (8535, '2012-12-31', 'AB', 'Refinance External', 'Fixed', 624, 80, 25.14, 13.54, 'Conv', 242555.9, 'Owner-Occupied', 'Open', '1900-01-00', 'Current');</v>
      </c>
    </row>
    <row r="8537" spans="1:16" x14ac:dyDescent="0.35">
      <c r="A8537" s="22">
        <v>8536</v>
      </c>
      <c r="B8537" s="21">
        <v>41478</v>
      </c>
      <c r="C8537" s="22" t="s">
        <v>57</v>
      </c>
      <c r="D8537" s="22" t="s">
        <v>61</v>
      </c>
      <c r="E8537" s="22" t="s">
        <v>53</v>
      </c>
      <c r="F8537" s="22">
        <v>706</v>
      </c>
      <c r="G8537" s="22">
        <v>95</v>
      </c>
      <c r="H8537" s="22">
        <v>41.64</v>
      </c>
      <c r="I8537" s="22">
        <v>15.15</v>
      </c>
      <c r="J8537" s="22" t="s">
        <v>60</v>
      </c>
      <c r="K8537" s="23">
        <v>211760.46</v>
      </c>
      <c r="L8537" s="23" t="s">
        <v>55</v>
      </c>
      <c r="M8537" s="23" t="s">
        <v>83</v>
      </c>
      <c r="N8537" s="27"/>
      <c r="O8537" s="23" t="s">
        <v>56</v>
      </c>
      <c r="P8537" t="str">
        <f t="shared" si="133"/>
        <v>INSERT INTO @DataTable (Deal, AdvanceDate, PROV, DealPurpose, RateType, BEACON, LTV, TDS, GDS, InsuranceType, PrincipalBalance, OccupancyType, AccountStatus, Closed_Date, DelinquencyBucket) VALUES (8536, '2013-07-23', 'ON', 'Purchase', 'Fixed', 706, 95, 41.64, 15.15, 'HiRatio', 211760.46, 'Owner-Occupied', 'Open', '1900-01-00', 'Current');</v>
      </c>
    </row>
    <row r="8538" spans="1:16" x14ac:dyDescent="0.35">
      <c r="A8538" s="19">
        <v>8537</v>
      </c>
      <c r="B8538" s="18">
        <v>42128</v>
      </c>
      <c r="C8538" s="19" t="s">
        <v>51</v>
      </c>
      <c r="D8538" s="19" t="s">
        <v>61</v>
      </c>
      <c r="E8538" s="19" t="s">
        <v>53</v>
      </c>
      <c r="F8538" s="19">
        <v>681</v>
      </c>
      <c r="G8538" s="19">
        <v>95</v>
      </c>
      <c r="H8538" s="19">
        <v>37.32</v>
      </c>
      <c r="I8538" s="19">
        <v>24.48</v>
      </c>
      <c r="J8538" s="19" t="s">
        <v>60</v>
      </c>
      <c r="K8538" s="20">
        <v>243536.24</v>
      </c>
      <c r="L8538" s="20" t="s">
        <v>55</v>
      </c>
      <c r="M8538" s="20" t="s">
        <v>83</v>
      </c>
      <c r="N8538" s="26"/>
      <c r="O8538" s="20" t="s">
        <v>56</v>
      </c>
      <c r="P8538" t="str">
        <f t="shared" si="133"/>
        <v>INSERT INTO @DataTable (Deal, AdvanceDate, PROV, DealPurpose, RateType, BEACON, LTV, TDS, GDS, InsuranceType, PrincipalBalance, OccupancyType, AccountStatus, Closed_Date, DelinquencyBucket) VALUES (8537, '2015-05-04', 'AB', 'Purchase', 'Fixed', 681, 95, 37.32, 24.48, 'HiRatio', 243536.24, 'Owner-Occupied', 'Open', '1900-01-00', 'Current');</v>
      </c>
    </row>
    <row r="8539" spans="1:16" x14ac:dyDescent="0.35">
      <c r="A8539" s="22">
        <v>8538</v>
      </c>
      <c r="B8539" s="21">
        <v>42317</v>
      </c>
      <c r="C8539" s="22" t="s">
        <v>51</v>
      </c>
      <c r="D8539" s="22" t="s">
        <v>52</v>
      </c>
      <c r="E8539" s="22" t="s">
        <v>53</v>
      </c>
      <c r="F8539" s="22">
        <v>684</v>
      </c>
      <c r="G8539" s="22">
        <v>51.02</v>
      </c>
      <c r="H8539" s="22">
        <v>39.99</v>
      </c>
      <c r="I8539" s="22">
        <v>35.94</v>
      </c>
      <c r="J8539" s="22" t="s">
        <v>54</v>
      </c>
      <c r="K8539" s="23">
        <v>121480.06</v>
      </c>
      <c r="L8539" s="23" t="s">
        <v>55</v>
      </c>
      <c r="M8539" s="23" t="s">
        <v>83</v>
      </c>
      <c r="N8539" s="27"/>
      <c r="O8539" s="23" t="s">
        <v>56</v>
      </c>
      <c r="P8539" t="str">
        <f t="shared" si="133"/>
        <v>INSERT INTO @DataTable (Deal, AdvanceDate, PROV, DealPurpose, RateType, BEACON, LTV, TDS, GDS, InsuranceType, PrincipalBalance, OccupancyType, AccountStatus, Closed_Date, DelinquencyBucket) VALUES (8538, '2015-11-09', 'AB', 'Refinance External', 'Fixed', 684, 51.02, 39.99, 35.94, 'Conv', 121480.06, 'Owner-Occupied', 'Open', '1900-01-00', 'Current');</v>
      </c>
    </row>
    <row r="8540" spans="1:16" x14ac:dyDescent="0.35">
      <c r="A8540" s="19">
        <v>8539</v>
      </c>
      <c r="B8540" s="18">
        <v>42185</v>
      </c>
      <c r="C8540" s="19" t="s">
        <v>57</v>
      </c>
      <c r="D8540" s="19" t="s">
        <v>61</v>
      </c>
      <c r="E8540" s="19" t="s">
        <v>40</v>
      </c>
      <c r="F8540" s="19">
        <v>771</v>
      </c>
      <c r="G8540" s="19">
        <v>86.3</v>
      </c>
      <c r="H8540" s="19">
        <v>10.91</v>
      </c>
      <c r="I8540" s="19">
        <v>10.91</v>
      </c>
      <c r="J8540" s="19" t="s">
        <v>60</v>
      </c>
      <c r="K8540" s="20">
        <v>0</v>
      </c>
      <c r="L8540" s="20" t="s">
        <v>55</v>
      </c>
      <c r="M8540" s="20" t="s">
        <v>84</v>
      </c>
      <c r="N8540" s="26">
        <v>42706</v>
      </c>
      <c r="O8540" s="20" t="s">
        <v>56</v>
      </c>
      <c r="P8540" t="str">
        <f t="shared" si="133"/>
        <v>INSERT INTO @DataTable (Deal, AdvanceDate, PROV, DealPurpose, RateType, BEACON, LTV, TDS, GDS, InsuranceType, PrincipalBalance, OccupancyType, AccountStatus, Closed_Date, DelinquencyBucket) VALUES (8539, '2015-06-30', 'ON', 'Purchase', 'ARM', 771, 86.3, 10.91, 10.91, 'HiRatio', 0, 'Owner-Occupied', 'Closed', '2016-12-02', 'Current');</v>
      </c>
    </row>
    <row r="8541" spans="1:16" x14ac:dyDescent="0.35">
      <c r="A8541" s="22">
        <v>8540</v>
      </c>
      <c r="B8541" s="21">
        <v>42457</v>
      </c>
      <c r="C8541" s="22" t="s">
        <v>51</v>
      </c>
      <c r="D8541" s="22" t="s">
        <v>52</v>
      </c>
      <c r="E8541" s="22" t="s">
        <v>53</v>
      </c>
      <c r="F8541" s="22">
        <v>779</v>
      </c>
      <c r="G8541" s="22">
        <v>66.14</v>
      </c>
      <c r="H8541" s="22">
        <v>22.98</v>
      </c>
      <c r="I8541" s="22">
        <v>21.62</v>
      </c>
      <c r="J8541" s="22" t="s">
        <v>54</v>
      </c>
      <c r="K8541" s="23">
        <v>249081.23</v>
      </c>
      <c r="L8541" s="23" t="s">
        <v>55</v>
      </c>
      <c r="M8541" s="23" t="s">
        <v>83</v>
      </c>
      <c r="N8541" s="27"/>
      <c r="O8541" s="23" t="s">
        <v>56</v>
      </c>
      <c r="P8541" t="str">
        <f t="shared" si="133"/>
        <v>INSERT INTO @DataTable (Deal, AdvanceDate, PROV, DealPurpose, RateType, BEACON, LTV, TDS, GDS, InsuranceType, PrincipalBalance, OccupancyType, AccountStatus, Closed_Date, DelinquencyBucket) VALUES (8540, '2016-03-28', 'AB', 'Refinance External', 'Fixed', 779, 66.14, 22.98, 21.62, 'Conv', 249081.23, 'Owner-Occupied', 'Open', '1900-01-00', 'Current');</v>
      </c>
    </row>
    <row r="8542" spans="1:16" x14ac:dyDescent="0.35">
      <c r="A8542" s="19">
        <v>8541</v>
      </c>
      <c r="B8542" s="18">
        <v>41835</v>
      </c>
      <c r="C8542" s="19" t="s">
        <v>51</v>
      </c>
      <c r="D8542" s="19" t="s">
        <v>61</v>
      </c>
      <c r="E8542" s="19" t="s">
        <v>53</v>
      </c>
      <c r="F8542" s="19">
        <v>682</v>
      </c>
      <c r="G8542" s="19">
        <v>90</v>
      </c>
      <c r="H8542" s="19">
        <v>40.299999999999997</v>
      </c>
      <c r="I8542" s="19">
        <v>30.08</v>
      </c>
      <c r="J8542" s="19" t="s">
        <v>60</v>
      </c>
      <c r="K8542" s="20">
        <v>390043.97</v>
      </c>
      <c r="L8542" s="20" t="s">
        <v>55</v>
      </c>
      <c r="M8542" s="20" t="s">
        <v>83</v>
      </c>
      <c r="N8542" s="26"/>
      <c r="O8542" s="20" t="s">
        <v>56</v>
      </c>
      <c r="P8542" t="str">
        <f t="shared" si="133"/>
        <v>INSERT INTO @DataTable (Deal, AdvanceDate, PROV, DealPurpose, RateType, BEACON, LTV, TDS, GDS, InsuranceType, PrincipalBalance, OccupancyType, AccountStatus, Closed_Date, DelinquencyBucket) VALUES (8541, '2014-07-15', 'AB', 'Purchase', 'Fixed', 682, 90, 40.3, 30.08, 'HiRatio', 390043.97, 'Owner-Occupied', 'Open', '1900-01-00', 'Current');</v>
      </c>
    </row>
    <row r="8543" spans="1:16" x14ac:dyDescent="0.35">
      <c r="A8543" s="22">
        <v>8542</v>
      </c>
      <c r="B8543" s="21">
        <v>42208</v>
      </c>
      <c r="C8543" s="22" t="s">
        <v>57</v>
      </c>
      <c r="D8543" s="22" t="s">
        <v>59</v>
      </c>
      <c r="E8543" s="22" t="s">
        <v>53</v>
      </c>
      <c r="F8543" s="22">
        <v>718</v>
      </c>
      <c r="G8543" s="22">
        <v>74.48</v>
      </c>
      <c r="H8543" s="22">
        <v>25.31</v>
      </c>
      <c r="I8543" s="22">
        <v>23.81</v>
      </c>
      <c r="J8543" s="22" t="s">
        <v>54</v>
      </c>
      <c r="K8543" s="23">
        <v>255075.3</v>
      </c>
      <c r="L8543" s="23" t="s">
        <v>55</v>
      </c>
      <c r="M8543" s="23" t="s">
        <v>83</v>
      </c>
      <c r="N8543" s="27"/>
      <c r="O8543" s="23" t="s">
        <v>56</v>
      </c>
      <c r="P8543" t="str">
        <f t="shared" si="133"/>
        <v>INSERT INTO @DataTable (Deal, AdvanceDate, PROV, DealPurpose, RateType, BEACON, LTV, TDS, GDS, InsuranceType, PrincipalBalance, OccupancyType, AccountStatus, Closed_Date, DelinquencyBucket) VALUES (8542, '2015-07-23', 'ON', 'Transfer', 'Fixed', 718, 74.48, 25.31, 23.81, 'Conv', 255075.3, 'Owner-Occupied', 'Open', '1900-01-00', 'Current');</v>
      </c>
    </row>
    <row r="8544" spans="1:16" x14ac:dyDescent="0.35">
      <c r="A8544" s="19">
        <v>8543</v>
      </c>
      <c r="B8544" s="18">
        <v>42117</v>
      </c>
      <c r="C8544" s="19" t="s">
        <v>57</v>
      </c>
      <c r="D8544" s="19" t="s">
        <v>61</v>
      </c>
      <c r="E8544" s="19" t="s">
        <v>40</v>
      </c>
      <c r="F8544" s="19">
        <v>815</v>
      </c>
      <c r="G8544" s="19">
        <v>73.91</v>
      </c>
      <c r="H8544" s="19">
        <v>21.92</v>
      </c>
      <c r="I8544" s="19">
        <v>11.74</v>
      </c>
      <c r="J8544" s="19" t="s">
        <v>54</v>
      </c>
      <c r="K8544" s="20">
        <v>401243.4</v>
      </c>
      <c r="L8544" s="20" t="s">
        <v>55</v>
      </c>
      <c r="M8544" s="20" t="s">
        <v>83</v>
      </c>
      <c r="N8544" s="26"/>
      <c r="O8544" s="20" t="s">
        <v>56</v>
      </c>
      <c r="P8544" t="str">
        <f t="shared" si="133"/>
        <v>INSERT INTO @DataTable (Deal, AdvanceDate, PROV, DealPurpose, RateType, BEACON, LTV, TDS, GDS, InsuranceType, PrincipalBalance, OccupancyType, AccountStatus, Closed_Date, DelinquencyBucket) VALUES (8543, '2015-04-23', 'ON', 'Purchase', 'ARM', 815, 73.91, 21.92, 11.74, 'Conv', 401243.4, 'Owner-Occupied', 'Open', '1900-01-00', 'Current');</v>
      </c>
    </row>
    <row r="8545" spans="1:16" x14ac:dyDescent="0.35">
      <c r="A8545" s="22">
        <v>8544</v>
      </c>
      <c r="B8545" s="21">
        <v>42544</v>
      </c>
      <c r="C8545" s="22" t="s">
        <v>58</v>
      </c>
      <c r="D8545" s="22" t="s">
        <v>71</v>
      </c>
      <c r="E8545" s="22" t="s">
        <v>53</v>
      </c>
      <c r="F8545" s="22">
        <v>742</v>
      </c>
      <c r="G8545" s="22">
        <v>73.33</v>
      </c>
      <c r="H8545" s="22">
        <v>34.43</v>
      </c>
      <c r="I8545" s="22">
        <v>28.07</v>
      </c>
      <c r="J8545" s="22" t="s">
        <v>54</v>
      </c>
      <c r="K8545" s="23">
        <v>388831.68</v>
      </c>
      <c r="L8545" s="23" t="s">
        <v>55</v>
      </c>
      <c r="M8545" s="23" t="s">
        <v>83</v>
      </c>
      <c r="N8545" s="27"/>
      <c r="O8545" s="23" t="s">
        <v>56</v>
      </c>
      <c r="P8545" t="str">
        <f t="shared" si="133"/>
        <v>INSERT INTO @DataTable (Deal, AdvanceDate, PROV, DealPurpose, RateType, BEACON, LTV, TDS, GDS, InsuranceType, PrincipalBalance, OccupancyType, AccountStatus, Closed_Date, DelinquencyBucket) VALUES (8544, '2016-06-23', 'BC', 'Refinance Existing Client', 'Fixed', 742, 73.33, 34.43, 28.07, 'Conv', 388831.68, 'Owner-Occupied', 'Open', '1900-01-00', 'Current');</v>
      </c>
    </row>
    <row r="8546" spans="1:16" x14ac:dyDescent="0.35">
      <c r="A8546" s="19">
        <v>8545</v>
      </c>
      <c r="B8546" s="18">
        <v>42019</v>
      </c>
      <c r="C8546" s="19" t="s">
        <v>78</v>
      </c>
      <c r="D8546" s="19" t="s">
        <v>61</v>
      </c>
      <c r="E8546" s="19" t="s">
        <v>53</v>
      </c>
      <c r="F8546" s="19">
        <v>774</v>
      </c>
      <c r="G8546" s="19">
        <v>95</v>
      </c>
      <c r="H8546" s="19">
        <v>15.66</v>
      </c>
      <c r="I8546" s="19">
        <v>14.07</v>
      </c>
      <c r="J8546" s="19" t="s">
        <v>60</v>
      </c>
      <c r="K8546" s="20">
        <v>118857.84</v>
      </c>
      <c r="L8546" s="20" t="s">
        <v>55</v>
      </c>
      <c r="M8546" s="20" t="s">
        <v>83</v>
      </c>
      <c r="N8546" s="26"/>
      <c r="O8546" s="20" t="s">
        <v>56</v>
      </c>
      <c r="P8546" t="str">
        <f t="shared" si="133"/>
        <v>INSERT INTO @DataTable (Deal, AdvanceDate, PROV, DealPurpose, RateType, BEACON, LTV, TDS, GDS, InsuranceType, PrincipalBalance, OccupancyType, AccountStatus, Closed_Date, DelinquencyBucket) VALUES (8545, '2015-01-15', 'NL', 'Purchase', 'Fixed', 774, 95, 15.66, 14.07, 'HiRatio', 118857.84, 'Owner-Occupied', 'Open', '1900-01-00', 'Current');</v>
      </c>
    </row>
    <row r="8547" spans="1:16" x14ac:dyDescent="0.35">
      <c r="A8547" s="22">
        <v>8546</v>
      </c>
      <c r="B8547" s="21">
        <v>41957</v>
      </c>
      <c r="C8547" s="22" t="s">
        <v>57</v>
      </c>
      <c r="D8547" s="22" t="s">
        <v>61</v>
      </c>
      <c r="E8547" s="22" t="s">
        <v>53</v>
      </c>
      <c r="F8547" s="22">
        <v>779</v>
      </c>
      <c r="G8547" s="22">
        <v>94.73</v>
      </c>
      <c r="H8547" s="22">
        <v>39.89</v>
      </c>
      <c r="I8547" s="22">
        <v>38</v>
      </c>
      <c r="J8547" s="22" t="s">
        <v>60</v>
      </c>
      <c r="K8547" s="23">
        <v>288803.25</v>
      </c>
      <c r="L8547" s="23" t="s">
        <v>55</v>
      </c>
      <c r="M8547" s="23" t="s">
        <v>83</v>
      </c>
      <c r="N8547" s="27"/>
      <c r="O8547" s="23" t="s">
        <v>69</v>
      </c>
      <c r="P8547" t="str">
        <f t="shared" si="133"/>
        <v>INSERT INTO @DataTable (Deal, AdvanceDate, PROV, DealPurpose, RateType, BEACON, LTV, TDS, GDS, InsuranceType, PrincipalBalance, OccupancyType, AccountStatus, Closed_Date, DelinquencyBucket) VALUES (8546, '2014-11-14', 'ON', 'Purchase', 'Fixed', 779, 94.73, 39.89, 38, 'HiRatio', 288803.25, 'Owner-Occupied', 'Open', '1900-01-00', '0-29');</v>
      </c>
    </row>
    <row r="8548" spans="1:16" x14ac:dyDescent="0.35">
      <c r="A8548" s="19">
        <v>8547</v>
      </c>
      <c r="B8548" s="18">
        <v>42031</v>
      </c>
      <c r="C8548" s="19" t="s">
        <v>51</v>
      </c>
      <c r="D8548" s="19" t="s">
        <v>52</v>
      </c>
      <c r="E8548" s="19" t="s">
        <v>53</v>
      </c>
      <c r="F8548" s="19">
        <v>794</v>
      </c>
      <c r="G8548" s="19">
        <v>76.84</v>
      </c>
      <c r="H8548" s="19">
        <v>25.7</v>
      </c>
      <c r="I8548" s="19">
        <v>24.91</v>
      </c>
      <c r="J8548" s="19" t="s">
        <v>54</v>
      </c>
      <c r="K8548" s="20">
        <v>348461.13</v>
      </c>
      <c r="L8548" s="20" t="s">
        <v>55</v>
      </c>
      <c r="M8548" s="20" t="s">
        <v>83</v>
      </c>
      <c r="N8548" s="26"/>
      <c r="O8548" s="20" t="s">
        <v>56</v>
      </c>
      <c r="P8548" t="str">
        <f t="shared" si="133"/>
        <v>INSERT INTO @DataTable (Deal, AdvanceDate, PROV, DealPurpose, RateType, BEACON, LTV, TDS, GDS, InsuranceType, PrincipalBalance, OccupancyType, AccountStatus, Closed_Date, DelinquencyBucket) VALUES (8547, '2015-01-27', 'AB', 'Refinance External', 'Fixed', 794, 76.84, 25.7, 24.91, 'Conv', 348461.13, 'Owner-Occupied', 'Open', '1900-01-00', 'Current');</v>
      </c>
    </row>
    <row r="8549" spans="1:16" x14ac:dyDescent="0.35">
      <c r="A8549" s="22">
        <v>8548</v>
      </c>
      <c r="B8549" s="21">
        <v>40934</v>
      </c>
      <c r="C8549" s="22" t="s">
        <v>57</v>
      </c>
      <c r="D8549" s="22" t="s">
        <v>52</v>
      </c>
      <c r="E8549" s="22" t="s">
        <v>40</v>
      </c>
      <c r="F8549" s="22">
        <v>760</v>
      </c>
      <c r="G8549" s="22">
        <v>72.680000000000007</v>
      </c>
      <c r="H8549" s="22">
        <v>33.67</v>
      </c>
      <c r="I8549" s="22">
        <v>29.91</v>
      </c>
      <c r="J8549" s="22" t="s">
        <v>54</v>
      </c>
      <c r="K8549" s="23">
        <v>0</v>
      </c>
      <c r="L8549" s="23" t="s">
        <v>55</v>
      </c>
      <c r="M8549" s="23" t="s">
        <v>84</v>
      </c>
      <c r="N8549" s="27">
        <v>41324</v>
      </c>
      <c r="O8549" s="23" t="s">
        <v>56</v>
      </c>
      <c r="P8549" t="str">
        <f t="shared" si="133"/>
        <v>INSERT INTO @DataTable (Deal, AdvanceDate, PROV, DealPurpose, RateType, BEACON, LTV, TDS, GDS, InsuranceType, PrincipalBalance, OccupancyType, AccountStatus, Closed_Date, DelinquencyBucket) VALUES (8548, '2012-01-26', 'ON', 'Refinance External', 'ARM', 760, 72.68, 33.67, 29.91, 'Conv', 0, 'Owner-Occupied', 'Closed', '2013-02-19', 'Current');</v>
      </c>
    </row>
    <row r="8550" spans="1:16" x14ac:dyDescent="0.35">
      <c r="A8550" s="19">
        <v>8549</v>
      </c>
      <c r="B8550" s="18">
        <v>42212</v>
      </c>
      <c r="C8550" s="19" t="s">
        <v>63</v>
      </c>
      <c r="D8550" s="19" t="s">
        <v>61</v>
      </c>
      <c r="E8550" s="19" t="s">
        <v>53</v>
      </c>
      <c r="F8550" s="19">
        <v>721</v>
      </c>
      <c r="G8550" s="19">
        <v>92.71</v>
      </c>
      <c r="H8550" s="19">
        <v>41.48</v>
      </c>
      <c r="I8550" s="19">
        <v>24.88</v>
      </c>
      <c r="J8550" s="19" t="s">
        <v>60</v>
      </c>
      <c r="K8550" s="20">
        <v>312132.76</v>
      </c>
      <c r="L8550" s="20" t="s">
        <v>55</v>
      </c>
      <c r="M8550" s="20" t="s">
        <v>83</v>
      </c>
      <c r="N8550" s="26"/>
      <c r="O8550" s="20" t="s">
        <v>56</v>
      </c>
      <c r="P8550" t="str">
        <f t="shared" si="133"/>
        <v>INSERT INTO @DataTable (Deal, AdvanceDate, PROV, DealPurpose, RateType, BEACON, LTV, TDS, GDS, InsuranceType, PrincipalBalance, OccupancyType, AccountStatus, Closed_Date, DelinquencyBucket) VALUES (8549, '2015-07-27', 'SK', 'Purchase', 'Fixed', 721, 92.71, 41.48, 24.88, 'HiRatio', 312132.76, 'Owner-Occupied', 'Open', '1900-01-00', 'Current');</v>
      </c>
    </row>
    <row r="8551" spans="1:16" x14ac:dyDescent="0.35">
      <c r="A8551" s="22">
        <v>8550</v>
      </c>
      <c r="B8551" s="21">
        <v>42149</v>
      </c>
      <c r="C8551" s="22" t="s">
        <v>57</v>
      </c>
      <c r="D8551" s="22" t="s">
        <v>61</v>
      </c>
      <c r="E8551" s="22" t="s">
        <v>40</v>
      </c>
      <c r="F8551" s="22">
        <v>753</v>
      </c>
      <c r="G8551" s="22">
        <v>80</v>
      </c>
      <c r="H8551" s="22">
        <v>34.21</v>
      </c>
      <c r="I8551" s="22">
        <v>23.97</v>
      </c>
      <c r="J8551" s="22" t="s">
        <v>54</v>
      </c>
      <c r="K8551" s="23">
        <v>0</v>
      </c>
      <c r="L8551" s="23" t="s">
        <v>55</v>
      </c>
      <c r="M8551" s="23" t="s">
        <v>84</v>
      </c>
      <c r="N8551" s="27">
        <v>42702</v>
      </c>
      <c r="O8551" s="23" t="s">
        <v>56</v>
      </c>
      <c r="P8551" t="str">
        <f t="shared" si="133"/>
        <v>INSERT INTO @DataTable (Deal, AdvanceDate, PROV, DealPurpose, RateType, BEACON, LTV, TDS, GDS, InsuranceType, PrincipalBalance, OccupancyType, AccountStatus, Closed_Date, DelinquencyBucket) VALUES (8550, '2015-05-25', 'ON', 'Purchase', 'ARM', 753, 80, 34.21, 23.97, 'Conv', 0, 'Owner-Occupied', 'Closed', '2016-11-28', 'Current');</v>
      </c>
    </row>
    <row r="8552" spans="1:16" x14ac:dyDescent="0.35">
      <c r="A8552" s="19">
        <v>8551</v>
      </c>
      <c r="B8552" s="18">
        <v>40697</v>
      </c>
      <c r="C8552" s="19" t="s">
        <v>57</v>
      </c>
      <c r="D8552" s="19" t="s">
        <v>61</v>
      </c>
      <c r="E8552" s="19" t="s">
        <v>53</v>
      </c>
      <c r="F8552" s="19">
        <v>776</v>
      </c>
      <c r="G8552" s="19">
        <v>90</v>
      </c>
      <c r="H8552" s="19">
        <v>41.87</v>
      </c>
      <c r="I8552" s="19">
        <v>38.909999999999997</v>
      </c>
      <c r="J8552" s="19" t="s">
        <v>60</v>
      </c>
      <c r="K8552" s="20">
        <v>222918.07</v>
      </c>
      <c r="L8552" s="20" t="s">
        <v>55</v>
      </c>
      <c r="M8552" s="20" t="s">
        <v>83</v>
      </c>
      <c r="N8552" s="26"/>
      <c r="O8552" s="20" t="s">
        <v>56</v>
      </c>
      <c r="P8552" t="str">
        <f t="shared" si="133"/>
        <v>INSERT INTO @DataTable (Deal, AdvanceDate, PROV, DealPurpose, RateType, BEACON, LTV, TDS, GDS, InsuranceType, PrincipalBalance, OccupancyType, AccountStatus, Closed_Date, DelinquencyBucket) VALUES (8551, '2011-06-03', 'ON', 'Purchase', 'Fixed', 776, 90, 41.87, 38.91, 'HiRatio', 222918.07, 'Owner-Occupied', 'Open', '1900-01-00', 'Current');</v>
      </c>
    </row>
    <row r="8553" spans="1:16" x14ac:dyDescent="0.35">
      <c r="A8553" s="22">
        <v>8552</v>
      </c>
      <c r="B8553" s="21">
        <v>41627</v>
      </c>
      <c r="C8553" s="22" t="s">
        <v>57</v>
      </c>
      <c r="D8553" s="22" t="s">
        <v>61</v>
      </c>
      <c r="E8553" s="22" t="s">
        <v>40</v>
      </c>
      <c r="F8553" s="22">
        <v>683</v>
      </c>
      <c r="G8553" s="22">
        <v>55.05</v>
      </c>
      <c r="H8553" s="22">
        <v>25.34</v>
      </c>
      <c r="I8553" s="22">
        <v>20.56</v>
      </c>
      <c r="J8553" s="22" t="s">
        <v>54</v>
      </c>
      <c r="K8553" s="23">
        <v>522595.59</v>
      </c>
      <c r="L8553" s="23" t="s">
        <v>55</v>
      </c>
      <c r="M8553" s="23" t="s">
        <v>83</v>
      </c>
      <c r="N8553" s="27"/>
      <c r="O8553" s="23" t="s">
        <v>56</v>
      </c>
      <c r="P8553" t="str">
        <f t="shared" si="133"/>
        <v>INSERT INTO @DataTable (Deal, AdvanceDate, PROV, DealPurpose, RateType, BEACON, LTV, TDS, GDS, InsuranceType, PrincipalBalance, OccupancyType, AccountStatus, Closed_Date, DelinquencyBucket) VALUES (8552, '2013-12-19', 'ON', 'Purchase', 'ARM', 683, 55.05, 25.34, 20.56, 'Conv', 522595.59, 'Owner-Occupied', 'Open', '1900-01-00', 'Current');</v>
      </c>
    </row>
    <row r="8554" spans="1:16" x14ac:dyDescent="0.35">
      <c r="A8554" s="19">
        <v>8553</v>
      </c>
      <c r="B8554" s="18">
        <v>42181</v>
      </c>
      <c r="C8554" s="19" t="s">
        <v>57</v>
      </c>
      <c r="D8554" s="19" t="s">
        <v>52</v>
      </c>
      <c r="E8554" s="19" t="s">
        <v>40</v>
      </c>
      <c r="F8554" s="19">
        <v>744</v>
      </c>
      <c r="G8554" s="19">
        <v>80</v>
      </c>
      <c r="H8554" s="19">
        <v>24.5</v>
      </c>
      <c r="I8554" s="19">
        <v>24.5</v>
      </c>
      <c r="J8554" s="19" t="s">
        <v>54</v>
      </c>
      <c r="K8554" s="20">
        <v>0</v>
      </c>
      <c r="L8554" s="20" t="s">
        <v>55</v>
      </c>
      <c r="M8554" s="20" t="s">
        <v>84</v>
      </c>
      <c r="N8554" s="26">
        <v>42543</v>
      </c>
      <c r="O8554" s="20" t="s">
        <v>56</v>
      </c>
      <c r="P8554" t="str">
        <f t="shared" si="133"/>
        <v>INSERT INTO @DataTable (Deal, AdvanceDate, PROV, DealPurpose, RateType, BEACON, LTV, TDS, GDS, InsuranceType, PrincipalBalance, OccupancyType, AccountStatus, Closed_Date, DelinquencyBucket) VALUES (8553, '2015-06-26', 'ON', 'Refinance External', 'ARM', 744, 80, 24.5, 24.5, 'Conv', 0, 'Owner-Occupied', 'Closed', '2016-06-22', 'Current');</v>
      </c>
    </row>
    <row r="8555" spans="1:16" x14ac:dyDescent="0.35">
      <c r="A8555" s="22">
        <v>8554</v>
      </c>
      <c r="B8555" s="21">
        <v>42626</v>
      </c>
      <c r="C8555" s="22" t="s">
        <v>51</v>
      </c>
      <c r="D8555" s="22" t="s">
        <v>61</v>
      </c>
      <c r="E8555" s="22" t="s">
        <v>40</v>
      </c>
      <c r="F8555" s="22">
        <v>815</v>
      </c>
      <c r="G8555" s="22">
        <v>80</v>
      </c>
      <c r="H8555" s="22">
        <v>27.37</v>
      </c>
      <c r="I8555" s="22">
        <v>19.72</v>
      </c>
      <c r="J8555" s="22" t="s">
        <v>54</v>
      </c>
      <c r="K8555" s="23">
        <v>407860.63</v>
      </c>
      <c r="L8555" s="23" t="s">
        <v>55</v>
      </c>
      <c r="M8555" s="23" t="s">
        <v>83</v>
      </c>
      <c r="N8555" s="27"/>
      <c r="O8555" s="23" t="s">
        <v>56</v>
      </c>
      <c r="P8555" t="str">
        <f t="shared" si="133"/>
        <v>INSERT INTO @DataTable (Deal, AdvanceDate, PROV, DealPurpose, RateType, BEACON, LTV, TDS, GDS, InsuranceType, PrincipalBalance, OccupancyType, AccountStatus, Closed_Date, DelinquencyBucket) VALUES (8554, '2016-09-13', 'AB', 'Purchase', 'ARM', 815, 80, 27.37, 19.72, 'Conv', 407860.63, 'Owner-Occupied', 'Open', '1900-01-00', 'Current');</v>
      </c>
    </row>
    <row r="8556" spans="1:16" x14ac:dyDescent="0.35">
      <c r="A8556" s="19">
        <v>8555</v>
      </c>
      <c r="B8556" s="18">
        <v>42419</v>
      </c>
      <c r="C8556" s="19" t="s">
        <v>57</v>
      </c>
      <c r="D8556" s="19" t="s">
        <v>59</v>
      </c>
      <c r="E8556" s="19" t="s">
        <v>53</v>
      </c>
      <c r="F8556" s="19">
        <v>789</v>
      </c>
      <c r="G8556" s="19">
        <v>72.58</v>
      </c>
      <c r="H8556" s="19">
        <v>20.2</v>
      </c>
      <c r="I8556" s="19">
        <v>16.489999999999998</v>
      </c>
      <c r="J8556" s="19" t="s">
        <v>54</v>
      </c>
      <c r="K8556" s="20">
        <v>494637.52</v>
      </c>
      <c r="L8556" s="20" t="s">
        <v>55</v>
      </c>
      <c r="M8556" s="20" t="s">
        <v>83</v>
      </c>
      <c r="N8556" s="26"/>
      <c r="O8556" s="20" t="s">
        <v>56</v>
      </c>
      <c r="P8556" t="str">
        <f t="shared" si="133"/>
        <v>INSERT INTO @DataTable (Deal, AdvanceDate, PROV, DealPurpose, RateType, BEACON, LTV, TDS, GDS, InsuranceType, PrincipalBalance, OccupancyType, AccountStatus, Closed_Date, DelinquencyBucket) VALUES (8555, '2016-02-19', 'ON', 'Transfer', 'Fixed', 789, 72.58, 20.2, 16.49, 'Conv', 494637.52, 'Owner-Occupied', 'Open', '1900-01-00', 'Current');</v>
      </c>
    </row>
    <row r="8557" spans="1:16" x14ac:dyDescent="0.35">
      <c r="A8557" s="22">
        <v>8556</v>
      </c>
      <c r="B8557" s="21">
        <v>41577</v>
      </c>
      <c r="C8557" s="22" t="s">
        <v>57</v>
      </c>
      <c r="D8557" s="22" t="s">
        <v>59</v>
      </c>
      <c r="E8557" s="22" t="s">
        <v>40</v>
      </c>
      <c r="F8557" s="22">
        <v>768</v>
      </c>
      <c r="G8557" s="22">
        <v>65.650000000000006</v>
      </c>
      <c r="H8557" s="22">
        <v>23.56</v>
      </c>
      <c r="I8557" s="22">
        <v>22.04</v>
      </c>
      <c r="J8557" s="22" t="s">
        <v>54</v>
      </c>
      <c r="K8557" s="23">
        <v>0</v>
      </c>
      <c r="L8557" s="23" t="s">
        <v>55</v>
      </c>
      <c r="M8557" s="23" t="s">
        <v>84</v>
      </c>
      <c r="N8557" s="27">
        <v>42664</v>
      </c>
      <c r="O8557" s="23" t="s">
        <v>56</v>
      </c>
      <c r="P8557" t="str">
        <f t="shared" si="133"/>
        <v>INSERT INTO @DataTable (Deal, AdvanceDate, PROV, DealPurpose, RateType, BEACON, LTV, TDS, GDS, InsuranceType, PrincipalBalance, OccupancyType, AccountStatus, Closed_Date, DelinquencyBucket) VALUES (8556, '2013-10-30', 'ON', 'Transfer', 'ARM', 768, 65.65, 23.56, 22.04, 'Conv', 0, 'Owner-Occupied', 'Closed', '2016-10-21', 'Current');</v>
      </c>
    </row>
    <row r="8558" spans="1:16" x14ac:dyDescent="0.35">
      <c r="A8558" s="19">
        <v>8557</v>
      </c>
      <c r="B8558" s="18">
        <v>42244</v>
      </c>
      <c r="C8558" s="19" t="s">
        <v>57</v>
      </c>
      <c r="D8558" s="19" t="s">
        <v>61</v>
      </c>
      <c r="E8558" s="19" t="s">
        <v>53</v>
      </c>
      <c r="F8558" s="19">
        <v>750</v>
      </c>
      <c r="G8558" s="19">
        <v>95</v>
      </c>
      <c r="H8558" s="19">
        <v>41.11</v>
      </c>
      <c r="I8558" s="19">
        <v>22.28</v>
      </c>
      <c r="J8558" s="19" t="s">
        <v>60</v>
      </c>
      <c r="K8558" s="20">
        <v>0</v>
      </c>
      <c r="L8558" s="20" t="s">
        <v>55</v>
      </c>
      <c r="M8558" s="20" t="s">
        <v>84</v>
      </c>
      <c r="N8558" s="26">
        <v>42660</v>
      </c>
      <c r="O8558" s="20" t="s">
        <v>56</v>
      </c>
      <c r="P8558" t="str">
        <f t="shared" si="133"/>
        <v>INSERT INTO @DataTable (Deal, AdvanceDate, PROV, DealPurpose, RateType, BEACON, LTV, TDS, GDS, InsuranceType, PrincipalBalance, OccupancyType, AccountStatus, Closed_Date, DelinquencyBucket) VALUES (8557, '2015-08-28', 'ON', 'Purchase', 'Fixed', 750, 95, 41.11, 22.28, 'HiRatio', 0, 'Owner-Occupied', 'Closed', '2016-10-17', 'Current');</v>
      </c>
    </row>
    <row r="8559" spans="1:16" x14ac:dyDescent="0.35">
      <c r="A8559" s="22">
        <v>8558</v>
      </c>
      <c r="B8559" s="21">
        <v>41138</v>
      </c>
      <c r="C8559" s="22" t="s">
        <v>57</v>
      </c>
      <c r="D8559" s="22" t="s">
        <v>52</v>
      </c>
      <c r="E8559" s="22" t="s">
        <v>53</v>
      </c>
      <c r="F8559" s="22">
        <v>703</v>
      </c>
      <c r="G8559" s="22">
        <v>80</v>
      </c>
      <c r="H8559" s="22">
        <v>37.97</v>
      </c>
      <c r="I8559" s="22">
        <v>8.49</v>
      </c>
      <c r="J8559" s="22" t="s">
        <v>54</v>
      </c>
      <c r="K8559" s="23">
        <v>0</v>
      </c>
      <c r="L8559" s="23" t="s">
        <v>62</v>
      </c>
      <c r="M8559" s="23" t="s">
        <v>84</v>
      </c>
      <c r="N8559" s="27">
        <v>41761</v>
      </c>
      <c r="O8559" s="23" t="s">
        <v>56</v>
      </c>
      <c r="P8559" t="str">
        <f t="shared" si="133"/>
        <v>INSERT INTO @DataTable (Deal, AdvanceDate, PROV, DealPurpose, RateType, BEACON, LTV, TDS, GDS, InsuranceType, PrincipalBalance, OccupancyType, AccountStatus, Closed_Date, DelinquencyBucket) VALUES (8558, '2012-08-17', 'ON', 'Refinance External', 'Fixed', 703, 80, 37.97, 8.49, 'Conv', 0, 'Rental', 'Closed', '2014-05-02', 'Current');</v>
      </c>
    </row>
    <row r="8560" spans="1:16" x14ac:dyDescent="0.35">
      <c r="A8560" s="19">
        <v>8559</v>
      </c>
      <c r="B8560" s="18">
        <v>42160</v>
      </c>
      <c r="C8560" s="19" t="s">
        <v>57</v>
      </c>
      <c r="D8560" s="19" t="s">
        <v>59</v>
      </c>
      <c r="E8560" s="19" t="s">
        <v>40</v>
      </c>
      <c r="F8560" s="19">
        <v>750</v>
      </c>
      <c r="G8560" s="19">
        <v>69.36</v>
      </c>
      <c r="H8560" s="19">
        <v>32.24</v>
      </c>
      <c r="I8560" s="19">
        <v>25.09</v>
      </c>
      <c r="J8560" s="19" t="s">
        <v>54</v>
      </c>
      <c r="K8560" s="20">
        <v>335031.65999999997</v>
      </c>
      <c r="L8560" s="20" t="s">
        <v>55</v>
      </c>
      <c r="M8560" s="20" t="s">
        <v>83</v>
      </c>
      <c r="N8560" s="26"/>
      <c r="O8560" s="20" t="s">
        <v>56</v>
      </c>
      <c r="P8560" t="str">
        <f t="shared" si="133"/>
        <v>INSERT INTO @DataTable (Deal, AdvanceDate, PROV, DealPurpose, RateType, BEACON, LTV, TDS, GDS, InsuranceType, PrincipalBalance, OccupancyType, AccountStatus, Closed_Date, DelinquencyBucket) VALUES (8559, '2015-06-05', 'ON', 'Transfer', 'ARM', 750, 69.36, 32.24, 25.09, 'Conv', 335031.66, 'Owner-Occupied', 'Open', '1900-01-00', 'Current');</v>
      </c>
    </row>
    <row r="8561" spans="1:16" x14ac:dyDescent="0.35">
      <c r="A8561" s="22">
        <v>8560</v>
      </c>
      <c r="B8561" s="21">
        <v>42453</v>
      </c>
      <c r="C8561" s="22" t="s">
        <v>57</v>
      </c>
      <c r="D8561" s="22" t="s">
        <v>52</v>
      </c>
      <c r="E8561" s="22" t="s">
        <v>53</v>
      </c>
      <c r="F8561" s="22">
        <v>784</v>
      </c>
      <c r="G8561" s="22">
        <v>64.37</v>
      </c>
      <c r="H8561" s="22">
        <v>21.94</v>
      </c>
      <c r="I8561" s="22">
        <v>19.68</v>
      </c>
      <c r="J8561" s="22" t="s">
        <v>54</v>
      </c>
      <c r="K8561" s="23">
        <v>274720.98</v>
      </c>
      <c r="L8561" s="23" t="s">
        <v>55</v>
      </c>
      <c r="M8561" s="23" t="s">
        <v>83</v>
      </c>
      <c r="N8561" s="27"/>
      <c r="O8561" s="23" t="s">
        <v>56</v>
      </c>
      <c r="P8561" t="str">
        <f t="shared" si="133"/>
        <v>INSERT INTO @DataTable (Deal, AdvanceDate, PROV, DealPurpose, RateType, BEACON, LTV, TDS, GDS, InsuranceType, PrincipalBalance, OccupancyType, AccountStatus, Closed_Date, DelinquencyBucket) VALUES (8560, '2016-03-24', 'ON', 'Refinance External', 'Fixed', 784, 64.37, 21.94, 19.68, 'Conv', 274720.98, 'Owner-Occupied', 'Open', '1900-01-00', 'Current');</v>
      </c>
    </row>
    <row r="8562" spans="1:16" x14ac:dyDescent="0.35">
      <c r="A8562" s="19">
        <v>8561</v>
      </c>
      <c r="B8562" s="18">
        <v>42719</v>
      </c>
      <c r="C8562" s="19" t="s">
        <v>57</v>
      </c>
      <c r="D8562" s="19" t="s">
        <v>64</v>
      </c>
      <c r="E8562" s="19" t="s">
        <v>53</v>
      </c>
      <c r="F8562" s="19">
        <v>655</v>
      </c>
      <c r="G8562" s="19">
        <v>79.62</v>
      </c>
      <c r="H8562" s="19">
        <v>33.950000000000003</v>
      </c>
      <c r="I8562" s="19">
        <v>33.950000000000003</v>
      </c>
      <c r="J8562" s="19" t="s">
        <v>54</v>
      </c>
      <c r="K8562" s="20">
        <v>311298.5</v>
      </c>
      <c r="L8562" s="20" t="s">
        <v>55</v>
      </c>
      <c r="M8562" s="20" t="s">
        <v>83</v>
      </c>
      <c r="N8562" s="26"/>
      <c r="O8562" s="20" t="s">
        <v>56</v>
      </c>
      <c r="P8562" t="str">
        <f t="shared" si="133"/>
        <v>INSERT INTO @DataTable (Deal, AdvanceDate, PROV, DealPurpose, RateType, BEACON, LTV, TDS, GDS, InsuranceType, PrincipalBalance, OccupancyType, AccountStatus, Closed_Date, DelinquencyBucket) VALUES (8561, '2016-12-15', 'ON', 'Purchase with Improvements', 'Fixed', 655, 79.62, 33.95, 33.95, 'Conv', 311298.5, 'Owner-Occupied', 'Open', '1900-01-00', 'Current');</v>
      </c>
    </row>
    <row r="8563" spans="1:16" x14ac:dyDescent="0.35">
      <c r="A8563" s="22">
        <v>8562</v>
      </c>
      <c r="B8563" s="21">
        <v>42457</v>
      </c>
      <c r="C8563" s="22" t="s">
        <v>51</v>
      </c>
      <c r="D8563" s="22" t="s">
        <v>52</v>
      </c>
      <c r="E8563" s="22" t="s">
        <v>53</v>
      </c>
      <c r="F8563" s="22">
        <v>764</v>
      </c>
      <c r="G8563" s="22">
        <v>66.67</v>
      </c>
      <c r="H8563" s="22">
        <v>34.83</v>
      </c>
      <c r="I8563" s="22">
        <v>34.83</v>
      </c>
      <c r="J8563" s="22" t="s">
        <v>54</v>
      </c>
      <c r="K8563" s="23">
        <v>293197.49</v>
      </c>
      <c r="L8563" s="23" t="s">
        <v>55</v>
      </c>
      <c r="M8563" s="23" t="s">
        <v>83</v>
      </c>
      <c r="N8563" s="27"/>
      <c r="O8563" s="23" t="s">
        <v>56</v>
      </c>
      <c r="P8563" t="str">
        <f t="shared" si="133"/>
        <v>INSERT INTO @DataTable (Deal, AdvanceDate, PROV, DealPurpose, RateType, BEACON, LTV, TDS, GDS, InsuranceType, PrincipalBalance, OccupancyType, AccountStatus, Closed_Date, DelinquencyBucket) VALUES (8562, '2016-03-28', 'AB', 'Refinance External', 'Fixed', 764, 66.67, 34.83, 34.83, 'Conv', 293197.49, 'Owner-Occupied', 'Open', '1900-01-00', 'Current');</v>
      </c>
    </row>
    <row r="8564" spans="1:16" x14ac:dyDescent="0.35">
      <c r="A8564" s="19">
        <v>8563</v>
      </c>
      <c r="B8564" s="18">
        <v>41607</v>
      </c>
      <c r="C8564" s="19" t="s">
        <v>57</v>
      </c>
      <c r="D8564" s="19" t="s">
        <v>61</v>
      </c>
      <c r="E8564" s="19" t="s">
        <v>53</v>
      </c>
      <c r="F8564" s="19">
        <v>820</v>
      </c>
      <c r="G8564" s="19">
        <v>21.28</v>
      </c>
      <c r="H8564" s="19">
        <v>28.78</v>
      </c>
      <c r="I8564" s="19">
        <v>13.89</v>
      </c>
      <c r="J8564" s="19" t="s">
        <v>54</v>
      </c>
      <c r="K8564" s="20">
        <v>2248.5300000000002</v>
      </c>
      <c r="L8564" s="20" t="s">
        <v>55</v>
      </c>
      <c r="M8564" s="20" t="s">
        <v>83</v>
      </c>
      <c r="N8564" s="26"/>
      <c r="O8564" s="20" t="s">
        <v>56</v>
      </c>
      <c r="P8564" t="str">
        <f t="shared" si="133"/>
        <v>INSERT INTO @DataTable (Deal, AdvanceDate, PROV, DealPurpose, RateType, BEACON, LTV, TDS, GDS, InsuranceType, PrincipalBalance, OccupancyType, AccountStatus, Closed_Date, DelinquencyBucket) VALUES (8563, '2013-11-29', 'ON', 'Purchase', 'Fixed', 820, 21.28, 28.78, 13.89, 'Conv', 2248.53, 'Owner-Occupied', 'Open', '1900-01-00', 'Current');</v>
      </c>
    </row>
    <row r="8565" spans="1:16" x14ac:dyDescent="0.35">
      <c r="A8565" s="22">
        <v>8564</v>
      </c>
      <c r="B8565" s="21">
        <v>40961</v>
      </c>
      <c r="C8565" s="22" t="s">
        <v>51</v>
      </c>
      <c r="D8565" s="22" t="s">
        <v>61</v>
      </c>
      <c r="E8565" s="22" t="s">
        <v>53</v>
      </c>
      <c r="F8565" s="22">
        <v>729</v>
      </c>
      <c r="G8565" s="22">
        <v>94.8</v>
      </c>
      <c r="H8565" s="22">
        <v>32.83</v>
      </c>
      <c r="I8565" s="22">
        <v>28.24</v>
      </c>
      <c r="J8565" s="22" t="s">
        <v>60</v>
      </c>
      <c r="K8565" s="23">
        <v>0</v>
      </c>
      <c r="L8565" s="23" t="s">
        <v>55</v>
      </c>
      <c r="M8565" s="23" t="s">
        <v>84</v>
      </c>
      <c r="N8565" s="27">
        <v>42667</v>
      </c>
      <c r="O8565" s="23" t="s">
        <v>56</v>
      </c>
      <c r="P8565" t="str">
        <f t="shared" si="133"/>
        <v>INSERT INTO @DataTable (Deal, AdvanceDate, PROV, DealPurpose, RateType, BEACON, LTV, TDS, GDS, InsuranceType, PrincipalBalance, OccupancyType, AccountStatus, Closed_Date, DelinquencyBucket) VALUES (8564, '2012-02-22', 'AB', 'Purchase', 'Fixed', 729, 94.8, 32.83, 28.24, 'HiRatio', 0, 'Owner-Occupied', 'Closed', '2016-10-24', 'Current');</v>
      </c>
    </row>
    <row r="8566" spans="1:16" x14ac:dyDescent="0.35">
      <c r="A8566" s="19">
        <v>8565</v>
      </c>
      <c r="B8566" s="18">
        <v>40968</v>
      </c>
      <c r="C8566" s="19" t="s">
        <v>58</v>
      </c>
      <c r="D8566" s="19" t="s">
        <v>61</v>
      </c>
      <c r="E8566" s="19" t="s">
        <v>53</v>
      </c>
      <c r="F8566" s="19">
        <v>714</v>
      </c>
      <c r="G8566" s="19">
        <v>95</v>
      </c>
      <c r="H8566" s="19">
        <v>36.44</v>
      </c>
      <c r="I8566" s="19">
        <v>36.42</v>
      </c>
      <c r="J8566" s="19" t="s">
        <v>60</v>
      </c>
      <c r="K8566" s="20">
        <v>364174.14</v>
      </c>
      <c r="L8566" s="20" t="s">
        <v>55</v>
      </c>
      <c r="M8566" s="20" t="s">
        <v>83</v>
      </c>
      <c r="N8566" s="26"/>
      <c r="O8566" s="20" t="s">
        <v>56</v>
      </c>
      <c r="P8566" t="str">
        <f t="shared" si="133"/>
        <v>INSERT INTO @DataTable (Deal, AdvanceDate, PROV, DealPurpose, RateType, BEACON, LTV, TDS, GDS, InsuranceType, PrincipalBalance, OccupancyType, AccountStatus, Closed_Date, DelinquencyBucket) VALUES (8565, '2012-02-29', 'BC', 'Purchase', 'Fixed', 714, 95, 36.44, 36.42, 'HiRatio', 364174.14, 'Owner-Occupied', 'Open', '1900-01-00', 'Current');</v>
      </c>
    </row>
    <row r="8567" spans="1:16" x14ac:dyDescent="0.35">
      <c r="A8567" s="22">
        <v>8566</v>
      </c>
      <c r="B8567" s="21">
        <v>41129</v>
      </c>
      <c r="C8567" s="22" t="s">
        <v>51</v>
      </c>
      <c r="D8567" s="22" t="s">
        <v>52</v>
      </c>
      <c r="E8567" s="22" t="s">
        <v>53</v>
      </c>
      <c r="F8567" s="22">
        <v>733</v>
      </c>
      <c r="G8567" s="22">
        <v>85</v>
      </c>
      <c r="H8567" s="22">
        <v>33.700000000000003</v>
      </c>
      <c r="I8567" s="22">
        <v>31.92</v>
      </c>
      <c r="J8567" s="22" t="s">
        <v>60</v>
      </c>
      <c r="K8567" s="23">
        <v>450313.47</v>
      </c>
      <c r="L8567" s="23" t="s">
        <v>55</v>
      </c>
      <c r="M8567" s="23" t="s">
        <v>83</v>
      </c>
      <c r="N8567" s="27"/>
      <c r="O8567" s="23" t="s">
        <v>56</v>
      </c>
      <c r="P8567" t="str">
        <f t="shared" si="133"/>
        <v>INSERT INTO @DataTable (Deal, AdvanceDate, PROV, DealPurpose, RateType, BEACON, LTV, TDS, GDS, InsuranceType, PrincipalBalance, OccupancyType, AccountStatus, Closed_Date, DelinquencyBucket) VALUES (8566, '2012-08-08', 'AB', 'Refinance External', 'Fixed', 733, 85, 33.7, 31.92, 'HiRatio', 450313.47, 'Owner-Occupied', 'Open', '1900-01-00', 'Current');</v>
      </c>
    </row>
    <row r="8568" spans="1:16" x14ac:dyDescent="0.35">
      <c r="A8568" s="19">
        <v>8567</v>
      </c>
      <c r="B8568" s="18">
        <v>41871</v>
      </c>
      <c r="C8568" s="19" t="s">
        <v>57</v>
      </c>
      <c r="D8568" s="19" t="s">
        <v>61</v>
      </c>
      <c r="E8568" s="19" t="s">
        <v>40</v>
      </c>
      <c r="F8568" s="19">
        <v>706</v>
      </c>
      <c r="G8568" s="19">
        <v>80</v>
      </c>
      <c r="H8568" s="19">
        <v>20.84</v>
      </c>
      <c r="I8568" s="19">
        <v>17.45</v>
      </c>
      <c r="J8568" s="19" t="s">
        <v>54</v>
      </c>
      <c r="K8568" s="20">
        <v>264491.46999999997</v>
      </c>
      <c r="L8568" s="20" t="s">
        <v>55</v>
      </c>
      <c r="M8568" s="20" t="s">
        <v>83</v>
      </c>
      <c r="N8568" s="26"/>
      <c r="O8568" s="20" t="s">
        <v>56</v>
      </c>
      <c r="P8568" t="str">
        <f t="shared" si="133"/>
        <v>INSERT INTO @DataTable (Deal, AdvanceDate, PROV, DealPurpose, RateType, BEACON, LTV, TDS, GDS, InsuranceType, PrincipalBalance, OccupancyType, AccountStatus, Closed_Date, DelinquencyBucket) VALUES (8567, '2014-08-20', 'ON', 'Purchase', 'ARM', 706, 80, 20.84, 17.45, 'Conv', 264491.47, 'Owner-Occupied', 'Open', '1900-01-00', 'Current');</v>
      </c>
    </row>
    <row r="8569" spans="1:16" x14ac:dyDescent="0.35">
      <c r="A8569" s="22">
        <v>8568</v>
      </c>
      <c r="B8569" s="21">
        <v>42387</v>
      </c>
      <c r="C8569" s="22" t="s">
        <v>58</v>
      </c>
      <c r="D8569" s="22" t="s">
        <v>61</v>
      </c>
      <c r="E8569" s="22" t="s">
        <v>40</v>
      </c>
      <c r="F8569" s="22">
        <v>802</v>
      </c>
      <c r="G8569" s="22">
        <v>75</v>
      </c>
      <c r="H8569" s="22">
        <v>23.6</v>
      </c>
      <c r="I8569" s="22">
        <v>23.27</v>
      </c>
      <c r="J8569" s="22" t="s">
        <v>54</v>
      </c>
      <c r="K8569" s="23">
        <v>277149.01</v>
      </c>
      <c r="L8569" s="23" t="s">
        <v>55</v>
      </c>
      <c r="M8569" s="23" t="s">
        <v>83</v>
      </c>
      <c r="N8569" s="27"/>
      <c r="O8569" s="23" t="s">
        <v>56</v>
      </c>
      <c r="P8569" t="str">
        <f t="shared" si="133"/>
        <v>INSERT INTO @DataTable (Deal, AdvanceDate, PROV, DealPurpose, RateType, BEACON, LTV, TDS, GDS, InsuranceType, PrincipalBalance, OccupancyType, AccountStatus, Closed_Date, DelinquencyBucket) VALUES (8568, '2016-01-18', 'BC', 'Purchase', 'ARM', 802, 75, 23.6, 23.27, 'Conv', 277149.01, 'Owner-Occupied', 'Open', '1900-01-00', 'Current');</v>
      </c>
    </row>
    <row r="8570" spans="1:16" x14ac:dyDescent="0.35">
      <c r="A8570" s="19">
        <v>8569</v>
      </c>
      <c r="B8570" s="18">
        <v>42034</v>
      </c>
      <c r="C8570" s="19" t="s">
        <v>51</v>
      </c>
      <c r="D8570" s="19" t="s">
        <v>61</v>
      </c>
      <c r="E8570" s="19" t="s">
        <v>53</v>
      </c>
      <c r="F8570" s="19">
        <v>744</v>
      </c>
      <c r="G8570" s="19">
        <v>95</v>
      </c>
      <c r="H8570" s="19">
        <v>40.39</v>
      </c>
      <c r="I8570" s="19">
        <v>34.659999999999997</v>
      </c>
      <c r="J8570" s="19" t="s">
        <v>60</v>
      </c>
      <c r="K8570" s="20">
        <v>473306.93</v>
      </c>
      <c r="L8570" s="20" t="s">
        <v>55</v>
      </c>
      <c r="M8570" s="20" t="s">
        <v>83</v>
      </c>
      <c r="N8570" s="26"/>
      <c r="O8570" s="20" t="s">
        <v>56</v>
      </c>
      <c r="P8570" t="str">
        <f t="shared" si="133"/>
        <v>INSERT INTO @DataTable (Deal, AdvanceDate, PROV, DealPurpose, RateType, BEACON, LTV, TDS, GDS, InsuranceType, PrincipalBalance, OccupancyType, AccountStatus, Closed_Date, DelinquencyBucket) VALUES (8569, '2015-01-30', 'AB', 'Purchase', 'Fixed', 744, 95, 40.39, 34.66, 'HiRatio', 473306.93, 'Owner-Occupied', 'Open', '1900-01-00', 'Current');</v>
      </c>
    </row>
    <row r="8571" spans="1:16" x14ac:dyDescent="0.35">
      <c r="A8571" s="22">
        <v>8570</v>
      </c>
      <c r="B8571" s="21">
        <v>41915</v>
      </c>
      <c r="C8571" s="22" t="s">
        <v>74</v>
      </c>
      <c r="D8571" s="22" t="s">
        <v>61</v>
      </c>
      <c r="E8571" s="22" t="s">
        <v>53</v>
      </c>
      <c r="F8571" s="22">
        <v>729</v>
      </c>
      <c r="G8571" s="22">
        <v>78.13</v>
      </c>
      <c r="H8571" s="22">
        <v>43.89</v>
      </c>
      <c r="I8571" s="22">
        <v>32.71</v>
      </c>
      <c r="J8571" s="22" t="s">
        <v>54</v>
      </c>
      <c r="K8571" s="23">
        <v>278330.53000000003</v>
      </c>
      <c r="L8571" s="23" t="s">
        <v>55</v>
      </c>
      <c r="M8571" s="23" t="s">
        <v>83</v>
      </c>
      <c r="N8571" s="27"/>
      <c r="O8571" s="23" t="s">
        <v>56</v>
      </c>
      <c r="P8571" t="str">
        <f t="shared" si="133"/>
        <v>INSERT INTO @DataTable (Deal, AdvanceDate, PROV, DealPurpose, RateType, BEACON, LTV, TDS, GDS, InsuranceType, PrincipalBalance, OccupancyType, AccountStatus, Closed_Date, DelinquencyBucket) VALUES (8570, '2014-10-03', 'MB', 'Purchase', 'Fixed', 729, 78.13, 43.89, 32.71, 'Conv', 278330.53, 'Owner-Occupied', 'Open', '1900-01-00', 'Current');</v>
      </c>
    </row>
    <row r="8572" spans="1:16" x14ac:dyDescent="0.35">
      <c r="A8572" s="19">
        <v>8571</v>
      </c>
      <c r="B8572" s="18">
        <v>41061</v>
      </c>
      <c r="C8572" s="19" t="s">
        <v>57</v>
      </c>
      <c r="D8572" s="19" t="s">
        <v>61</v>
      </c>
      <c r="E8572" s="19" t="s">
        <v>53</v>
      </c>
      <c r="F8572" s="19">
        <v>710</v>
      </c>
      <c r="G8572" s="19">
        <v>95</v>
      </c>
      <c r="H8572" s="19">
        <v>31.82</v>
      </c>
      <c r="I8572" s="19">
        <v>16</v>
      </c>
      <c r="J8572" s="19" t="s">
        <v>60</v>
      </c>
      <c r="K8572" s="20">
        <v>168953.71</v>
      </c>
      <c r="L8572" s="20" t="s">
        <v>55</v>
      </c>
      <c r="M8572" s="20" t="s">
        <v>83</v>
      </c>
      <c r="N8572" s="26"/>
      <c r="O8572" s="20" t="s">
        <v>56</v>
      </c>
      <c r="P8572" t="str">
        <f t="shared" si="133"/>
        <v>INSERT INTO @DataTable (Deal, AdvanceDate, PROV, DealPurpose, RateType, BEACON, LTV, TDS, GDS, InsuranceType, PrincipalBalance, OccupancyType, AccountStatus, Closed_Date, DelinquencyBucket) VALUES (8571, '2012-06-01', 'ON', 'Purchase', 'Fixed', 710, 95, 31.82, 16, 'HiRatio', 168953.71, 'Owner-Occupied', 'Open', '1900-01-00', 'Current');</v>
      </c>
    </row>
    <row r="8573" spans="1:16" x14ac:dyDescent="0.35">
      <c r="A8573" s="22">
        <v>8572</v>
      </c>
      <c r="B8573" s="21">
        <v>41617</v>
      </c>
      <c r="C8573" s="22" t="s">
        <v>57</v>
      </c>
      <c r="D8573" s="22" t="s">
        <v>61</v>
      </c>
      <c r="E8573" s="22" t="s">
        <v>40</v>
      </c>
      <c r="F8573" s="22">
        <v>710</v>
      </c>
      <c r="G8573" s="22">
        <v>91.67</v>
      </c>
      <c r="H8573" s="22">
        <v>34.74</v>
      </c>
      <c r="I8573" s="22">
        <v>20.079999999999998</v>
      </c>
      <c r="J8573" s="22" t="s">
        <v>60</v>
      </c>
      <c r="K8573" s="23">
        <v>150799.76999999999</v>
      </c>
      <c r="L8573" s="23" t="s">
        <v>55</v>
      </c>
      <c r="M8573" s="23" t="s">
        <v>83</v>
      </c>
      <c r="N8573" s="27"/>
      <c r="O8573" s="23" t="s">
        <v>56</v>
      </c>
      <c r="P8573" t="str">
        <f t="shared" si="133"/>
        <v>INSERT INTO @DataTable (Deal, AdvanceDate, PROV, DealPurpose, RateType, BEACON, LTV, TDS, GDS, InsuranceType, PrincipalBalance, OccupancyType, AccountStatus, Closed_Date, DelinquencyBucket) VALUES (8572, '2013-12-09', 'ON', 'Purchase', 'ARM', 710, 91.67, 34.74, 20.08, 'HiRatio', 150799.77, 'Owner-Occupied', 'Open', '1900-01-00', 'Current');</v>
      </c>
    </row>
    <row r="8574" spans="1:16" x14ac:dyDescent="0.35">
      <c r="A8574" s="19">
        <v>8573</v>
      </c>
      <c r="B8574" s="18">
        <v>41166</v>
      </c>
      <c r="C8574" s="19" t="s">
        <v>51</v>
      </c>
      <c r="D8574" s="19" t="s">
        <v>61</v>
      </c>
      <c r="E8574" s="19" t="s">
        <v>53</v>
      </c>
      <c r="F8574" s="19">
        <v>666</v>
      </c>
      <c r="G8574" s="19">
        <v>95</v>
      </c>
      <c r="H8574" s="19">
        <v>32.94</v>
      </c>
      <c r="I8574" s="19">
        <v>30.92</v>
      </c>
      <c r="J8574" s="19" t="s">
        <v>60</v>
      </c>
      <c r="K8574" s="20">
        <v>0</v>
      </c>
      <c r="L8574" s="20" t="s">
        <v>55</v>
      </c>
      <c r="M8574" s="20" t="s">
        <v>84</v>
      </c>
      <c r="N8574" s="26">
        <v>42151</v>
      </c>
      <c r="O8574" s="20" t="s">
        <v>56</v>
      </c>
      <c r="P8574" t="str">
        <f t="shared" si="133"/>
        <v>INSERT INTO @DataTable (Deal, AdvanceDate, PROV, DealPurpose, RateType, BEACON, LTV, TDS, GDS, InsuranceType, PrincipalBalance, OccupancyType, AccountStatus, Closed_Date, DelinquencyBucket) VALUES (8573, '2012-09-14', 'AB', 'Purchase', 'Fixed', 666, 95, 32.94, 30.92, 'HiRatio', 0, 'Owner-Occupied', 'Closed', '2015-05-27', 'Current');</v>
      </c>
    </row>
    <row r="8575" spans="1:16" x14ac:dyDescent="0.35">
      <c r="A8575" s="22">
        <v>8574</v>
      </c>
      <c r="B8575" s="21">
        <v>42460</v>
      </c>
      <c r="C8575" s="22" t="s">
        <v>51</v>
      </c>
      <c r="D8575" s="22" t="s">
        <v>61</v>
      </c>
      <c r="E8575" s="22" t="s">
        <v>53</v>
      </c>
      <c r="F8575" s="22">
        <v>809</v>
      </c>
      <c r="G8575" s="22">
        <v>80</v>
      </c>
      <c r="H8575" s="22">
        <v>23.77</v>
      </c>
      <c r="I8575" s="22">
        <v>23.26</v>
      </c>
      <c r="J8575" s="22" t="s">
        <v>54</v>
      </c>
      <c r="K8575" s="23">
        <v>224425.11</v>
      </c>
      <c r="L8575" s="23" t="s">
        <v>55</v>
      </c>
      <c r="M8575" s="23" t="s">
        <v>83</v>
      </c>
      <c r="N8575" s="27"/>
      <c r="O8575" s="23" t="s">
        <v>56</v>
      </c>
      <c r="P8575" t="str">
        <f t="shared" si="133"/>
        <v>INSERT INTO @DataTable (Deal, AdvanceDate, PROV, DealPurpose, RateType, BEACON, LTV, TDS, GDS, InsuranceType, PrincipalBalance, OccupancyType, AccountStatus, Closed_Date, DelinquencyBucket) VALUES (8574, '2016-03-31', 'AB', 'Purchase', 'Fixed', 809, 80, 23.77, 23.26, 'Conv', 224425.11, 'Owner-Occupied', 'Open', '1900-01-00', 'Current');</v>
      </c>
    </row>
    <row r="8576" spans="1:16" x14ac:dyDescent="0.35">
      <c r="A8576" s="19">
        <v>8575</v>
      </c>
      <c r="B8576" s="18">
        <v>42153</v>
      </c>
      <c r="C8576" s="19" t="s">
        <v>51</v>
      </c>
      <c r="D8576" s="19" t="s">
        <v>61</v>
      </c>
      <c r="E8576" s="19" t="s">
        <v>40</v>
      </c>
      <c r="F8576" s="19">
        <v>736</v>
      </c>
      <c r="G8576" s="19">
        <v>65.06</v>
      </c>
      <c r="H8576" s="19">
        <v>24.71</v>
      </c>
      <c r="I8576" s="19">
        <v>24.71</v>
      </c>
      <c r="J8576" s="19" t="s">
        <v>54</v>
      </c>
      <c r="K8576" s="20">
        <v>178893.51</v>
      </c>
      <c r="L8576" s="20" t="s">
        <v>55</v>
      </c>
      <c r="M8576" s="20" t="s">
        <v>83</v>
      </c>
      <c r="N8576" s="26"/>
      <c r="O8576" s="20" t="s">
        <v>56</v>
      </c>
      <c r="P8576" t="str">
        <f t="shared" si="133"/>
        <v>INSERT INTO @DataTable (Deal, AdvanceDate, PROV, DealPurpose, RateType, BEACON, LTV, TDS, GDS, InsuranceType, PrincipalBalance, OccupancyType, AccountStatus, Closed_Date, DelinquencyBucket) VALUES (8575, '2015-05-29', 'AB', 'Purchase', 'ARM', 736, 65.06, 24.71, 24.71, 'Conv', 178893.51, 'Owner-Occupied', 'Open', '1900-01-00', 'Current');</v>
      </c>
    </row>
    <row r="8577" spans="1:16" x14ac:dyDescent="0.35">
      <c r="A8577" s="22">
        <v>8576</v>
      </c>
      <c r="B8577" s="21">
        <v>41507</v>
      </c>
      <c r="C8577" s="22" t="s">
        <v>57</v>
      </c>
      <c r="D8577" s="22" t="s">
        <v>61</v>
      </c>
      <c r="E8577" s="22" t="s">
        <v>53</v>
      </c>
      <c r="F8577" s="22">
        <v>812</v>
      </c>
      <c r="G8577" s="22">
        <v>88.73</v>
      </c>
      <c r="H8577" s="22">
        <v>22.43</v>
      </c>
      <c r="I8577" s="22">
        <v>22.24</v>
      </c>
      <c r="J8577" s="22" t="s">
        <v>60</v>
      </c>
      <c r="K8577" s="23">
        <v>280861.65000000002</v>
      </c>
      <c r="L8577" s="23" t="s">
        <v>55</v>
      </c>
      <c r="M8577" s="23" t="s">
        <v>83</v>
      </c>
      <c r="N8577" s="27"/>
      <c r="O8577" s="23" t="s">
        <v>56</v>
      </c>
      <c r="P8577" t="str">
        <f t="shared" si="133"/>
        <v>INSERT INTO @DataTable (Deal, AdvanceDate, PROV, DealPurpose, RateType, BEACON, LTV, TDS, GDS, InsuranceType, PrincipalBalance, OccupancyType, AccountStatus, Closed_Date, DelinquencyBucket) VALUES (8576, '2013-08-21', 'ON', 'Purchase', 'Fixed', 812, 88.73, 22.43, 22.24, 'HiRatio', 280861.65, 'Owner-Occupied', 'Open', '1900-01-00', 'Current');</v>
      </c>
    </row>
    <row r="8578" spans="1:16" x14ac:dyDescent="0.35">
      <c r="A8578" s="19">
        <v>8577</v>
      </c>
      <c r="B8578" s="18">
        <v>42178</v>
      </c>
      <c r="C8578" s="19" t="s">
        <v>57</v>
      </c>
      <c r="D8578" s="19" t="s">
        <v>52</v>
      </c>
      <c r="E8578" s="19" t="s">
        <v>40</v>
      </c>
      <c r="F8578" s="19">
        <v>807</v>
      </c>
      <c r="G8578" s="19">
        <v>45.29</v>
      </c>
      <c r="H8578" s="19">
        <v>27.23</v>
      </c>
      <c r="I8578" s="19">
        <v>26.94</v>
      </c>
      <c r="J8578" s="19" t="s">
        <v>54</v>
      </c>
      <c r="K8578" s="20">
        <v>281985.53000000003</v>
      </c>
      <c r="L8578" s="20" t="s">
        <v>55</v>
      </c>
      <c r="M8578" s="20" t="s">
        <v>83</v>
      </c>
      <c r="N8578" s="26"/>
      <c r="O8578" s="20" t="s">
        <v>56</v>
      </c>
      <c r="P8578" t="str">
        <f t="shared" si="133"/>
        <v>INSERT INTO @DataTable (Deal, AdvanceDate, PROV, DealPurpose, RateType, BEACON, LTV, TDS, GDS, InsuranceType, PrincipalBalance, OccupancyType, AccountStatus, Closed_Date, DelinquencyBucket) VALUES (8577, '2015-06-23', 'ON', 'Refinance External', 'ARM', 807, 45.29, 27.23, 26.94, 'Conv', 281985.53, 'Owner-Occupied', 'Open', '1900-01-00', 'Current');</v>
      </c>
    </row>
    <row r="8579" spans="1:16" x14ac:dyDescent="0.35">
      <c r="A8579" s="22">
        <v>8578</v>
      </c>
      <c r="B8579" s="21">
        <v>41927</v>
      </c>
      <c r="C8579" s="22" t="s">
        <v>74</v>
      </c>
      <c r="D8579" s="22" t="s">
        <v>61</v>
      </c>
      <c r="E8579" s="22" t="s">
        <v>53</v>
      </c>
      <c r="F8579" s="22">
        <v>658</v>
      </c>
      <c r="G8579" s="22">
        <v>95</v>
      </c>
      <c r="H8579" s="22">
        <v>37.94</v>
      </c>
      <c r="I8579" s="22">
        <v>22.46</v>
      </c>
      <c r="J8579" s="22" t="s">
        <v>60</v>
      </c>
      <c r="K8579" s="23">
        <v>272444.96999999997</v>
      </c>
      <c r="L8579" s="23" t="s">
        <v>55</v>
      </c>
      <c r="M8579" s="23" t="s">
        <v>83</v>
      </c>
      <c r="N8579" s="27"/>
      <c r="O8579" s="23" t="s">
        <v>69</v>
      </c>
      <c r="P8579" t="str">
        <f t="shared" ref="P8579:P8642" si="134">"INSERT INTO @DataTable (Deal, AdvanceDate, PROV, DealPurpose, RateType, BEACON, LTV, TDS, GDS, InsuranceType, PrincipalBalance, OccupancyType, AccountStatus, Closed_Date, DelinquencyBucket) VALUES (" &amp; A8579 &amp; ", " &amp; "'" &amp; TEXT(B8579, "yyyy-mm-dd") &amp; "', '" &amp; C8579 &amp; "', '" &amp; D8579 &amp; "', '" &amp; E8579 &amp; "', " &amp; F8579 &amp; ", " &amp; G8579 &amp; ", " &amp; H8579 &amp; ", " &amp; I8579 &amp; ", '" &amp; J8579 &amp; "', " &amp; K8579 &amp; ", '" &amp; L8579 &amp; "', '" &amp; M8579 &amp; "', '" &amp;TEXT(N8579, "yyyy-mm-dd") &amp; "', '" &amp; O8579 &amp; "');"</f>
        <v>INSERT INTO @DataTable (Deal, AdvanceDate, PROV, DealPurpose, RateType, BEACON, LTV, TDS, GDS, InsuranceType, PrincipalBalance, OccupancyType, AccountStatus, Closed_Date, DelinquencyBucket) VALUES (8578, '2014-10-15', 'MB', 'Purchase', 'Fixed', 658, 95, 37.94, 22.46, 'HiRatio', 272444.97, 'Owner-Occupied', 'Open', '1900-01-00', '0-29');</v>
      </c>
    </row>
    <row r="8580" spans="1:16" x14ac:dyDescent="0.35">
      <c r="A8580" s="19">
        <v>8579</v>
      </c>
      <c r="B8580" s="18">
        <v>41584</v>
      </c>
      <c r="C8580" s="19" t="s">
        <v>51</v>
      </c>
      <c r="D8580" s="19" t="s">
        <v>59</v>
      </c>
      <c r="E8580" s="19" t="s">
        <v>53</v>
      </c>
      <c r="F8580" s="19">
        <v>785</v>
      </c>
      <c r="G8580" s="19">
        <v>79.959999999999994</v>
      </c>
      <c r="H8580" s="19">
        <v>35.74</v>
      </c>
      <c r="I8580" s="19">
        <v>35.520000000000003</v>
      </c>
      <c r="J8580" s="19" t="s">
        <v>60</v>
      </c>
      <c r="K8580" s="20">
        <v>0</v>
      </c>
      <c r="L8580" s="20" t="s">
        <v>55</v>
      </c>
      <c r="M8580" s="20" t="s">
        <v>84</v>
      </c>
      <c r="N8580" s="26">
        <v>42158</v>
      </c>
      <c r="O8580" s="20" t="s">
        <v>56</v>
      </c>
      <c r="P8580" t="str">
        <f t="shared" si="134"/>
        <v>INSERT INTO @DataTable (Deal, AdvanceDate, PROV, DealPurpose, RateType, BEACON, LTV, TDS, GDS, InsuranceType, PrincipalBalance, OccupancyType, AccountStatus, Closed_Date, DelinquencyBucket) VALUES (8579, '2013-11-06', 'AB', 'Transfer', 'Fixed', 785, 79.96, 35.74, 35.52, 'HiRatio', 0, 'Owner-Occupied', 'Closed', '2015-06-03', 'Current');</v>
      </c>
    </row>
    <row r="8581" spans="1:16" x14ac:dyDescent="0.35">
      <c r="A8581" s="22">
        <v>8580</v>
      </c>
      <c r="B8581" s="21">
        <v>42216</v>
      </c>
      <c r="C8581" s="22" t="s">
        <v>57</v>
      </c>
      <c r="D8581" s="22" t="s">
        <v>52</v>
      </c>
      <c r="E8581" s="22" t="s">
        <v>53</v>
      </c>
      <c r="F8581" s="22">
        <v>670</v>
      </c>
      <c r="G8581" s="22">
        <v>75</v>
      </c>
      <c r="H8581" s="22">
        <v>27.98</v>
      </c>
      <c r="I8581" s="22">
        <v>27.98</v>
      </c>
      <c r="J8581" s="22" t="s">
        <v>54</v>
      </c>
      <c r="K8581" s="23">
        <v>145986.6</v>
      </c>
      <c r="L8581" s="23" t="s">
        <v>55</v>
      </c>
      <c r="M8581" s="23" t="s">
        <v>83</v>
      </c>
      <c r="N8581" s="27"/>
      <c r="O8581" s="23" t="s">
        <v>56</v>
      </c>
      <c r="P8581" t="str">
        <f t="shared" si="134"/>
        <v>INSERT INTO @DataTable (Deal, AdvanceDate, PROV, DealPurpose, RateType, BEACON, LTV, TDS, GDS, InsuranceType, PrincipalBalance, OccupancyType, AccountStatus, Closed_Date, DelinquencyBucket) VALUES (8580, '2015-07-31', 'ON', 'Refinance External', 'Fixed', 670, 75, 27.98, 27.98, 'Conv', 145986.6, 'Owner-Occupied', 'Open', '1900-01-00', 'Current');</v>
      </c>
    </row>
    <row r="8582" spans="1:16" x14ac:dyDescent="0.35">
      <c r="A8582" s="19">
        <v>8581</v>
      </c>
      <c r="B8582" s="18">
        <v>41596</v>
      </c>
      <c r="C8582" s="19" t="s">
        <v>57</v>
      </c>
      <c r="D8582" s="19" t="s">
        <v>61</v>
      </c>
      <c r="E8582" s="19" t="s">
        <v>53</v>
      </c>
      <c r="F8582" s="19">
        <v>801</v>
      </c>
      <c r="G8582" s="19">
        <v>95</v>
      </c>
      <c r="H8582" s="19">
        <v>43.4</v>
      </c>
      <c r="I8582" s="19">
        <v>32.33</v>
      </c>
      <c r="J8582" s="19" t="s">
        <v>60</v>
      </c>
      <c r="K8582" s="20">
        <v>254360.76</v>
      </c>
      <c r="L8582" s="20" t="s">
        <v>55</v>
      </c>
      <c r="M8582" s="20" t="s">
        <v>83</v>
      </c>
      <c r="N8582" s="26"/>
      <c r="O8582" s="20" t="s">
        <v>69</v>
      </c>
      <c r="P8582" t="str">
        <f t="shared" si="134"/>
        <v>INSERT INTO @DataTable (Deal, AdvanceDate, PROV, DealPurpose, RateType, BEACON, LTV, TDS, GDS, InsuranceType, PrincipalBalance, OccupancyType, AccountStatus, Closed_Date, DelinquencyBucket) VALUES (8581, '2013-11-18', 'ON', 'Purchase', 'Fixed', 801, 95, 43.4, 32.33, 'HiRatio', 254360.76, 'Owner-Occupied', 'Open', '1900-01-00', '0-29');</v>
      </c>
    </row>
    <row r="8583" spans="1:16" x14ac:dyDescent="0.35">
      <c r="A8583" s="22">
        <v>8582</v>
      </c>
      <c r="B8583" s="21">
        <v>42054</v>
      </c>
      <c r="C8583" s="22" t="s">
        <v>51</v>
      </c>
      <c r="D8583" s="22" t="s">
        <v>59</v>
      </c>
      <c r="E8583" s="22" t="s">
        <v>53</v>
      </c>
      <c r="F8583" s="22">
        <v>754</v>
      </c>
      <c r="G8583" s="22">
        <v>80</v>
      </c>
      <c r="H8583" s="22">
        <v>32.799999999999997</v>
      </c>
      <c r="I8583" s="22">
        <v>27.25</v>
      </c>
      <c r="J8583" s="22" t="s">
        <v>54</v>
      </c>
      <c r="K8583" s="23">
        <v>240599.23</v>
      </c>
      <c r="L8583" s="23" t="s">
        <v>55</v>
      </c>
      <c r="M8583" s="23" t="s">
        <v>83</v>
      </c>
      <c r="N8583" s="27"/>
      <c r="O8583" s="23" t="s">
        <v>56</v>
      </c>
      <c r="P8583" t="str">
        <f t="shared" si="134"/>
        <v>INSERT INTO @DataTable (Deal, AdvanceDate, PROV, DealPurpose, RateType, BEACON, LTV, TDS, GDS, InsuranceType, PrincipalBalance, OccupancyType, AccountStatus, Closed_Date, DelinquencyBucket) VALUES (8582, '2015-02-19', 'AB', 'Transfer', 'Fixed', 754, 80, 32.8, 27.25, 'Conv', 240599.23, 'Owner-Occupied', 'Open', '1900-01-00', 'Current');</v>
      </c>
    </row>
    <row r="8584" spans="1:16" x14ac:dyDescent="0.35">
      <c r="A8584" s="19">
        <v>8583</v>
      </c>
      <c r="B8584" s="18">
        <v>41730</v>
      </c>
      <c r="C8584" s="19" t="s">
        <v>57</v>
      </c>
      <c r="D8584" s="19" t="s">
        <v>61</v>
      </c>
      <c r="E8584" s="19" t="s">
        <v>53</v>
      </c>
      <c r="F8584" s="19">
        <v>810</v>
      </c>
      <c r="G8584" s="19">
        <v>58.82</v>
      </c>
      <c r="H8584" s="19">
        <v>31.25</v>
      </c>
      <c r="I8584" s="19">
        <v>30.54</v>
      </c>
      <c r="J8584" s="19" t="s">
        <v>54</v>
      </c>
      <c r="K8584" s="20">
        <v>287215.56</v>
      </c>
      <c r="L8584" s="20" t="s">
        <v>55</v>
      </c>
      <c r="M8584" s="20" t="s">
        <v>83</v>
      </c>
      <c r="N8584" s="26"/>
      <c r="O8584" s="20" t="s">
        <v>56</v>
      </c>
      <c r="P8584" t="str">
        <f t="shared" si="134"/>
        <v>INSERT INTO @DataTable (Deal, AdvanceDate, PROV, DealPurpose, RateType, BEACON, LTV, TDS, GDS, InsuranceType, PrincipalBalance, OccupancyType, AccountStatus, Closed_Date, DelinquencyBucket) VALUES (8583, '2014-04-01', 'ON', 'Purchase', 'Fixed', 810, 58.82, 31.25, 30.54, 'Conv', 287215.56, 'Owner-Occupied', 'Open', '1900-01-00', 'Current');</v>
      </c>
    </row>
    <row r="8585" spans="1:16" x14ac:dyDescent="0.35">
      <c r="A8585" s="22">
        <v>8584</v>
      </c>
      <c r="B8585" s="21">
        <v>42550</v>
      </c>
      <c r="C8585" s="22" t="s">
        <v>57</v>
      </c>
      <c r="D8585" s="22" t="s">
        <v>61</v>
      </c>
      <c r="E8585" s="22" t="s">
        <v>53</v>
      </c>
      <c r="F8585" s="22">
        <v>806</v>
      </c>
      <c r="G8585" s="22">
        <v>78.78</v>
      </c>
      <c r="H8585" s="22">
        <v>38.85</v>
      </c>
      <c r="I8585" s="22">
        <v>38.729999999999997</v>
      </c>
      <c r="J8585" s="22" t="s">
        <v>54</v>
      </c>
      <c r="K8585" s="23">
        <v>688959.49</v>
      </c>
      <c r="L8585" s="23" t="s">
        <v>55</v>
      </c>
      <c r="M8585" s="23" t="s">
        <v>83</v>
      </c>
      <c r="N8585" s="27"/>
      <c r="O8585" s="23" t="s">
        <v>56</v>
      </c>
      <c r="P8585" t="str">
        <f t="shared" si="134"/>
        <v>INSERT INTO @DataTable (Deal, AdvanceDate, PROV, DealPurpose, RateType, BEACON, LTV, TDS, GDS, InsuranceType, PrincipalBalance, OccupancyType, AccountStatus, Closed_Date, DelinquencyBucket) VALUES (8584, '2016-06-29', 'ON', 'Purchase', 'Fixed', 806, 78.78, 38.85, 38.73, 'Conv', 688959.49, 'Owner-Occupied', 'Open', '1900-01-00', 'Current');</v>
      </c>
    </row>
    <row r="8586" spans="1:16" x14ac:dyDescent="0.35">
      <c r="A8586" s="19">
        <v>8585</v>
      </c>
      <c r="B8586" s="18">
        <v>40885</v>
      </c>
      <c r="C8586" s="19" t="s">
        <v>57</v>
      </c>
      <c r="D8586" s="19" t="s">
        <v>61</v>
      </c>
      <c r="E8586" s="19" t="s">
        <v>53</v>
      </c>
      <c r="F8586" s="19">
        <v>745</v>
      </c>
      <c r="G8586" s="19">
        <v>90</v>
      </c>
      <c r="H8586" s="19">
        <v>29.34</v>
      </c>
      <c r="I8586" s="19">
        <v>19.73</v>
      </c>
      <c r="J8586" s="19" t="s">
        <v>60</v>
      </c>
      <c r="K8586" s="20">
        <v>0</v>
      </c>
      <c r="L8586" s="20" t="s">
        <v>55</v>
      </c>
      <c r="M8586" s="20" t="s">
        <v>84</v>
      </c>
      <c r="N8586" s="26">
        <v>42306</v>
      </c>
      <c r="O8586" s="20" t="s">
        <v>56</v>
      </c>
      <c r="P8586" t="str">
        <f t="shared" si="134"/>
        <v>INSERT INTO @DataTable (Deal, AdvanceDate, PROV, DealPurpose, RateType, BEACON, LTV, TDS, GDS, InsuranceType, PrincipalBalance, OccupancyType, AccountStatus, Closed_Date, DelinquencyBucket) VALUES (8585, '2011-12-08', 'ON', 'Purchase', 'Fixed', 745, 90, 29.34, 19.73, 'HiRatio', 0, 'Owner-Occupied', 'Closed', '2015-10-29', 'Current');</v>
      </c>
    </row>
    <row r="8587" spans="1:16" x14ac:dyDescent="0.35">
      <c r="A8587" s="22">
        <v>8586</v>
      </c>
      <c r="B8587" s="21">
        <v>40879</v>
      </c>
      <c r="C8587" s="22" t="s">
        <v>63</v>
      </c>
      <c r="D8587" s="22" t="s">
        <v>52</v>
      </c>
      <c r="E8587" s="22" t="s">
        <v>53</v>
      </c>
      <c r="F8587" s="22">
        <v>750</v>
      </c>
      <c r="G8587" s="22">
        <v>80</v>
      </c>
      <c r="H8587" s="22">
        <v>28.69</v>
      </c>
      <c r="I8587" s="22">
        <v>22.01</v>
      </c>
      <c r="J8587" s="22" t="s">
        <v>54</v>
      </c>
      <c r="K8587" s="23">
        <v>0</v>
      </c>
      <c r="L8587" s="23" t="s">
        <v>55</v>
      </c>
      <c r="M8587" s="23" t="s">
        <v>84</v>
      </c>
      <c r="N8587" s="27">
        <v>41452</v>
      </c>
      <c r="O8587" s="23" t="s">
        <v>56</v>
      </c>
      <c r="P8587" t="str">
        <f t="shared" si="134"/>
        <v>INSERT INTO @DataTable (Deal, AdvanceDate, PROV, DealPurpose, RateType, BEACON, LTV, TDS, GDS, InsuranceType, PrincipalBalance, OccupancyType, AccountStatus, Closed_Date, DelinquencyBucket) VALUES (8586, '2011-12-02', 'SK', 'Refinance External', 'Fixed', 750, 80, 28.69, 22.01, 'Conv', 0, 'Owner-Occupied', 'Closed', '2013-06-27', 'Current');</v>
      </c>
    </row>
    <row r="8588" spans="1:16" x14ac:dyDescent="0.35">
      <c r="A8588" s="19">
        <v>8587</v>
      </c>
      <c r="B8588" s="18">
        <v>40724</v>
      </c>
      <c r="C8588" s="19" t="s">
        <v>57</v>
      </c>
      <c r="D8588" s="19" t="s">
        <v>61</v>
      </c>
      <c r="E8588" s="19" t="s">
        <v>53</v>
      </c>
      <c r="F8588" s="19">
        <v>758</v>
      </c>
      <c r="G8588" s="19">
        <v>95</v>
      </c>
      <c r="H8588" s="19">
        <v>31.83</v>
      </c>
      <c r="I8588" s="19">
        <v>25.2</v>
      </c>
      <c r="J8588" s="19" t="s">
        <v>60</v>
      </c>
      <c r="K8588" s="20">
        <v>0</v>
      </c>
      <c r="L8588" s="20" t="s">
        <v>55</v>
      </c>
      <c r="M8588" s="20" t="s">
        <v>84</v>
      </c>
      <c r="N8588" s="26">
        <v>42158</v>
      </c>
      <c r="O8588" s="20" t="s">
        <v>56</v>
      </c>
      <c r="P8588" t="str">
        <f t="shared" si="134"/>
        <v>INSERT INTO @DataTable (Deal, AdvanceDate, PROV, DealPurpose, RateType, BEACON, LTV, TDS, GDS, InsuranceType, PrincipalBalance, OccupancyType, AccountStatus, Closed_Date, DelinquencyBucket) VALUES (8587, '2011-06-30', 'ON', 'Purchase', 'Fixed', 758, 95, 31.83, 25.2, 'HiRatio', 0, 'Owner-Occupied', 'Closed', '2015-06-03', 'Current');</v>
      </c>
    </row>
    <row r="8589" spans="1:16" x14ac:dyDescent="0.35">
      <c r="A8589" s="22">
        <v>8588</v>
      </c>
      <c r="B8589" s="21">
        <v>42181</v>
      </c>
      <c r="C8589" s="22" t="s">
        <v>57</v>
      </c>
      <c r="D8589" s="22" t="s">
        <v>61</v>
      </c>
      <c r="E8589" s="22" t="s">
        <v>53</v>
      </c>
      <c r="F8589" s="22">
        <v>727</v>
      </c>
      <c r="G8589" s="22">
        <v>92.54</v>
      </c>
      <c r="H8589" s="22">
        <v>24.23</v>
      </c>
      <c r="I8589" s="22">
        <v>17.63</v>
      </c>
      <c r="J8589" s="22" t="s">
        <v>60</v>
      </c>
      <c r="K8589" s="23">
        <v>244048.17</v>
      </c>
      <c r="L8589" s="23" t="s">
        <v>55</v>
      </c>
      <c r="M8589" s="23" t="s">
        <v>83</v>
      </c>
      <c r="N8589" s="27"/>
      <c r="O8589" s="23" t="s">
        <v>56</v>
      </c>
      <c r="P8589" t="str">
        <f t="shared" si="134"/>
        <v>INSERT INTO @DataTable (Deal, AdvanceDate, PROV, DealPurpose, RateType, BEACON, LTV, TDS, GDS, InsuranceType, PrincipalBalance, OccupancyType, AccountStatus, Closed_Date, DelinquencyBucket) VALUES (8588, '2015-06-26', 'ON', 'Purchase', 'Fixed', 727, 92.54, 24.23, 17.63, 'HiRatio', 244048.17, 'Owner-Occupied', 'Open', '1900-01-00', 'Current');</v>
      </c>
    </row>
    <row r="8590" spans="1:16" x14ac:dyDescent="0.35">
      <c r="A8590" s="19">
        <v>8589</v>
      </c>
      <c r="B8590" s="18">
        <v>42713</v>
      </c>
      <c r="C8590" s="19" t="s">
        <v>57</v>
      </c>
      <c r="D8590" s="19" t="s">
        <v>68</v>
      </c>
      <c r="E8590" s="19" t="s">
        <v>53</v>
      </c>
      <c r="F8590" s="19">
        <v>724</v>
      </c>
      <c r="G8590" s="19">
        <v>95</v>
      </c>
      <c r="H8590" s="19">
        <v>34.549999999999997</v>
      </c>
      <c r="I8590" s="19">
        <v>22.46</v>
      </c>
      <c r="J8590" s="19" t="s">
        <v>60</v>
      </c>
      <c r="K8590" s="20">
        <v>299116.38</v>
      </c>
      <c r="L8590" s="20" t="s">
        <v>55</v>
      </c>
      <c r="M8590" s="20" t="s">
        <v>83</v>
      </c>
      <c r="N8590" s="26"/>
      <c r="O8590" s="20" t="s">
        <v>56</v>
      </c>
      <c r="P8590" t="str">
        <f t="shared" si="134"/>
        <v>INSERT INTO @DataTable (Deal, AdvanceDate, PROV, DealPurpose, RateType, BEACON, LTV, TDS, GDS, InsuranceType, PrincipalBalance, OccupancyType, AccountStatus, Closed_Date, DelinquencyBucket) VALUES (8589, '2016-12-09', 'ON', 'Portable', 'Fixed', 724, 95, 34.55, 22.46, 'HiRatio', 299116.38, 'Owner-Occupied', 'Open', '1900-01-00', 'Current');</v>
      </c>
    </row>
    <row r="8591" spans="1:16" x14ac:dyDescent="0.35">
      <c r="A8591" s="22">
        <v>8590</v>
      </c>
      <c r="B8591" s="21">
        <v>42244</v>
      </c>
      <c r="C8591" s="22" t="s">
        <v>58</v>
      </c>
      <c r="D8591" s="22" t="s">
        <v>52</v>
      </c>
      <c r="E8591" s="22" t="s">
        <v>40</v>
      </c>
      <c r="F8591" s="22">
        <v>719</v>
      </c>
      <c r="G8591" s="22">
        <v>32.049999999999997</v>
      </c>
      <c r="H8591" s="22">
        <v>22.51</v>
      </c>
      <c r="I8591" s="22">
        <v>17.64</v>
      </c>
      <c r="J8591" s="22" t="s">
        <v>54</v>
      </c>
      <c r="K8591" s="23">
        <v>0</v>
      </c>
      <c r="L8591" s="23" t="s">
        <v>55</v>
      </c>
      <c r="M8591" s="23" t="s">
        <v>84</v>
      </c>
      <c r="N8591" s="27">
        <v>42418</v>
      </c>
      <c r="O8591" s="23" t="s">
        <v>56</v>
      </c>
      <c r="P8591" t="str">
        <f t="shared" si="134"/>
        <v>INSERT INTO @DataTable (Deal, AdvanceDate, PROV, DealPurpose, RateType, BEACON, LTV, TDS, GDS, InsuranceType, PrincipalBalance, OccupancyType, AccountStatus, Closed_Date, DelinquencyBucket) VALUES (8590, '2015-08-28', 'BC', 'Refinance External', 'ARM', 719, 32.05, 22.51, 17.64, 'Conv', 0, 'Owner-Occupied', 'Closed', '2016-02-18', 'Current');</v>
      </c>
    </row>
    <row r="8592" spans="1:16" x14ac:dyDescent="0.35">
      <c r="A8592" s="19">
        <v>8591</v>
      </c>
      <c r="B8592" s="18">
        <v>41877</v>
      </c>
      <c r="C8592" s="19" t="s">
        <v>57</v>
      </c>
      <c r="D8592" s="19" t="s">
        <v>52</v>
      </c>
      <c r="E8592" s="19" t="s">
        <v>40</v>
      </c>
      <c r="F8592" s="19">
        <v>786</v>
      </c>
      <c r="G8592" s="19">
        <v>70.83</v>
      </c>
      <c r="H8592" s="19">
        <v>31.33</v>
      </c>
      <c r="I8592" s="19">
        <v>27.49</v>
      </c>
      <c r="J8592" s="19" t="s">
        <v>54</v>
      </c>
      <c r="K8592" s="20">
        <v>316760.90999999997</v>
      </c>
      <c r="L8592" s="20" t="s">
        <v>55</v>
      </c>
      <c r="M8592" s="20" t="s">
        <v>83</v>
      </c>
      <c r="N8592" s="26"/>
      <c r="O8592" s="20" t="s">
        <v>56</v>
      </c>
      <c r="P8592" t="str">
        <f t="shared" si="134"/>
        <v>INSERT INTO @DataTable (Deal, AdvanceDate, PROV, DealPurpose, RateType, BEACON, LTV, TDS, GDS, InsuranceType, PrincipalBalance, OccupancyType, AccountStatus, Closed_Date, DelinquencyBucket) VALUES (8591, '2014-08-26', 'ON', 'Refinance External', 'ARM', 786, 70.83, 31.33, 27.49, 'Conv', 316760.91, 'Owner-Occupied', 'Open', '1900-01-00', 'Current');</v>
      </c>
    </row>
    <row r="8593" spans="1:16" x14ac:dyDescent="0.35">
      <c r="A8593" s="22">
        <v>8592</v>
      </c>
      <c r="B8593" s="21">
        <v>42272</v>
      </c>
      <c r="C8593" s="22" t="s">
        <v>51</v>
      </c>
      <c r="D8593" s="22" t="s">
        <v>61</v>
      </c>
      <c r="E8593" s="22" t="s">
        <v>53</v>
      </c>
      <c r="F8593" s="22">
        <v>808</v>
      </c>
      <c r="G8593" s="22">
        <v>95</v>
      </c>
      <c r="H8593" s="22">
        <v>39.14</v>
      </c>
      <c r="I8593" s="22">
        <v>27.42</v>
      </c>
      <c r="J8593" s="22" t="s">
        <v>60</v>
      </c>
      <c r="K8593" s="23">
        <v>216672.65</v>
      </c>
      <c r="L8593" s="23" t="s">
        <v>55</v>
      </c>
      <c r="M8593" s="23" t="s">
        <v>83</v>
      </c>
      <c r="N8593" s="27"/>
      <c r="O8593" s="23" t="s">
        <v>56</v>
      </c>
      <c r="P8593" t="str">
        <f t="shared" si="134"/>
        <v>INSERT INTO @DataTable (Deal, AdvanceDate, PROV, DealPurpose, RateType, BEACON, LTV, TDS, GDS, InsuranceType, PrincipalBalance, OccupancyType, AccountStatus, Closed_Date, DelinquencyBucket) VALUES (8592, '2015-09-25', 'AB', 'Purchase', 'Fixed', 808, 95, 39.14, 27.42, 'HiRatio', 216672.65, 'Owner-Occupied', 'Open', '1900-01-00', 'Current');</v>
      </c>
    </row>
    <row r="8594" spans="1:16" x14ac:dyDescent="0.35">
      <c r="A8594" s="19">
        <v>8593</v>
      </c>
      <c r="B8594" s="18">
        <v>41586</v>
      </c>
      <c r="C8594" s="19" t="s">
        <v>51</v>
      </c>
      <c r="D8594" s="19" t="s">
        <v>61</v>
      </c>
      <c r="E8594" s="19" t="s">
        <v>40</v>
      </c>
      <c r="F8594" s="19">
        <v>713</v>
      </c>
      <c r="G8594" s="19">
        <v>74.84</v>
      </c>
      <c r="H8594" s="19">
        <v>36.39</v>
      </c>
      <c r="I8594" s="19">
        <v>17.760000000000002</v>
      </c>
      <c r="J8594" s="19" t="s">
        <v>54</v>
      </c>
      <c r="K8594" s="20">
        <v>444823.42</v>
      </c>
      <c r="L8594" s="20" t="s">
        <v>62</v>
      </c>
      <c r="M8594" s="20" t="s">
        <v>83</v>
      </c>
      <c r="N8594" s="26"/>
      <c r="O8594" s="20" t="s">
        <v>56</v>
      </c>
      <c r="P8594" t="str">
        <f t="shared" si="134"/>
        <v>INSERT INTO @DataTable (Deal, AdvanceDate, PROV, DealPurpose, RateType, BEACON, LTV, TDS, GDS, InsuranceType, PrincipalBalance, OccupancyType, AccountStatus, Closed_Date, DelinquencyBucket) VALUES (8593, '2013-11-08', 'AB', 'Purchase', 'ARM', 713, 74.84, 36.39, 17.76, 'Conv', 444823.42, 'Rental', 'Open', '1900-01-00', 'Current');</v>
      </c>
    </row>
    <row r="8595" spans="1:16" x14ac:dyDescent="0.35">
      <c r="A8595" s="22">
        <v>8594</v>
      </c>
      <c r="B8595" s="21">
        <v>40977</v>
      </c>
      <c r="C8595" s="22" t="s">
        <v>51</v>
      </c>
      <c r="D8595" s="22" t="s">
        <v>61</v>
      </c>
      <c r="E8595" s="22" t="s">
        <v>53</v>
      </c>
      <c r="F8595" s="22">
        <v>764</v>
      </c>
      <c r="G8595" s="22">
        <v>95</v>
      </c>
      <c r="H8595" s="22">
        <v>36.65</v>
      </c>
      <c r="I8595" s="22">
        <v>18.28</v>
      </c>
      <c r="J8595" s="22" t="s">
        <v>60</v>
      </c>
      <c r="K8595" s="23">
        <v>0</v>
      </c>
      <c r="L8595" s="23" t="s">
        <v>55</v>
      </c>
      <c r="M8595" s="23" t="s">
        <v>84</v>
      </c>
      <c r="N8595" s="27">
        <v>42072</v>
      </c>
      <c r="O8595" s="23" t="s">
        <v>56</v>
      </c>
      <c r="P8595" t="str">
        <f t="shared" si="134"/>
        <v>INSERT INTO @DataTable (Deal, AdvanceDate, PROV, DealPurpose, RateType, BEACON, LTV, TDS, GDS, InsuranceType, PrincipalBalance, OccupancyType, AccountStatus, Closed_Date, DelinquencyBucket) VALUES (8594, '2012-03-09', 'AB', 'Purchase', 'Fixed', 764, 95, 36.65, 18.28, 'HiRatio', 0, 'Owner-Occupied', 'Closed', '2015-03-09', 'Current');</v>
      </c>
    </row>
    <row r="8596" spans="1:16" x14ac:dyDescent="0.35">
      <c r="A8596" s="19">
        <v>8595</v>
      </c>
      <c r="B8596" s="18">
        <v>42256</v>
      </c>
      <c r="C8596" s="19" t="s">
        <v>57</v>
      </c>
      <c r="D8596" s="19" t="s">
        <v>59</v>
      </c>
      <c r="E8596" s="19" t="s">
        <v>40</v>
      </c>
      <c r="F8596" s="19">
        <v>787</v>
      </c>
      <c r="G8596" s="19">
        <v>52.56</v>
      </c>
      <c r="H8596" s="19">
        <v>34.71</v>
      </c>
      <c r="I8596" s="19">
        <v>23.76</v>
      </c>
      <c r="J8596" s="19" t="s">
        <v>54</v>
      </c>
      <c r="K8596" s="20">
        <v>232380.33</v>
      </c>
      <c r="L8596" s="20" t="s">
        <v>55</v>
      </c>
      <c r="M8596" s="20" t="s">
        <v>83</v>
      </c>
      <c r="N8596" s="26"/>
      <c r="O8596" s="20" t="s">
        <v>56</v>
      </c>
      <c r="P8596" t="str">
        <f t="shared" si="134"/>
        <v>INSERT INTO @DataTable (Deal, AdvanceDate, PROV, DealPurpose, RateType, BEACON, LTV, TDS, GDS, InsuranceType, PrincipalBalance, OccupancyType, AccountStatus, Closed_Date, DelinquencyBucket) VALUES (8595, '2015-09-09', 'ON', 'Transfer', 'ARM', 787, 52.56, 34.71, 23.76, 'Conv', 232380.33, 'Owner-Occupied', 'Open', '1900-01-00', 'Current');</v>
      </c>
    </row>
    <row r="8597" spans="1:16" x14ac:dyDescent="0.35">
      <c r="A8597" s="22">
        <v>8596</v>
      </c>
      <c r="B8597" s="21">
        <v>41551</v>
      </c>
      <c r="C8597" s="22" t="s">
        <v>57</v>
      </c>
      <c r="D8597" s="22" t="s">
        <v>52</v>
      </c>
      <c r="E8597" s="22" t="s">
        <v>40</v>
      </c>
      <c r="F8597" s="22">
        <v>757</v>
      </c>
      <c r="G8597" s="22">
        <v>71.98</v>
      </c>
      <c r="H8597" s="22">
        <v>33.1</v>
      </c>
      <c r="I8597" s="22">
        <v>23.59</v>
      </c>
      <c r="J8597" s="22" t="s">
        <v>54</v>
      </c>
      <c r="K8597" s="23">
        <v>156800.66</v>
      </c>
      <c r="L8597" s="23" t="s">
        <v>55</v>
      </c>
      <c r="M8597" s="23" t="s">
        <v>83</v>
      </c>
      <c r="N8597" s="27"/>
      <c r="O8597" s="23" t="s">
        <v>56</v>
      </c>
      <c r="P8597" t="str">
        <f t="shared" si="134"/>
        <v>INSERT INTO @DataTable (Deal, AdvanceDate, PROV, DealPurpose, RateType, BEACON, LTV, TDS, GDS, InsuranceType, PrincipalBalance, OccupancyType, AccountStatus, Closed_Date, DelinquencyBucket) VALUES (8596, '2013-10-04', 'ON', 'Refinance External', 'ARM', 757, 71.98, 33.1, 23.59, 'Conv', 156800.66, 'Owner-Occupied', 'Open', '1900-01-00', 'Current');</v>
      </c>
    </row>
    <row r="8598" spans="1:16" x14ac:dyDescent="0.35">
      <c r="A8598" s="19">
        <v>8597</v>
      </c>
      <c r="B8598" s="18">
        <v>42501</v>
      </c>
      <c r="C8598" s="19" t="s">
        <v>57</v>
      </c>
      <c r="D8598" s="19" t="s">
        <v>61</v>
      </c>
      <c r="E8598" s="19" t="s">
        <v>40</v>
      </c>
      <c r="F8598" s="19">
        <v>735</v>
      </c>
      <c r="G8598" s="19">
        <v>80</v>
      </c>
      <c r="H8598" s="19">
        <v>24.22</v>
      </c>
      <c r="I8598" s="19">
        <v>19.579999999999998</v>
      </c>
      <c r="J8598" s="19" t="s">
        <v>54</v>
      </c>
      <c r="K8598" s="20">
        <v>444930.36</v>
      </c>
      <c r="L8598" s="20" t="s">
        <v>55</v>
      </c>
      <c r="M8598" s="20" t="s">
        <v>83</v>
      </c>
      <c r="N8598" s="26"/>
      <c r="O8598" s="20" t="s">
        <v>56</v>
      </c>
      <c r="P8598" t="str">
        <f t="shared" si="134"/>
        <v>INSERT INTO @DataTable (Deal, AdvanceDate, PROV, DealPurpose, RateType, BEACON, LTV, TDS, GDS, InsuranceType, PrincipalBalance, OccupancyType, AccountStatus, Closed_Date, DelinquencyBucket) VALUES (8597, '2016-05-11', 'ON', 'Purchase', 'ARM', 735, 80, 24.22, 19.58, 'Conv', 444930.36, 'Owner-Occupied', 'Open', '1900-01-00', 'Current');</v>
      </c>
    </row>
    <row r="8599" spans="1:16" x14ac:dyDescent="0.35">
      <c r="A8599" s="22">
        <v>8598</v>
      </c>
      <c r="B8599" s="21">
        <v>40589</v>
      </c>
      <c r="C8599" s="22" t="s">
        <v>57</v>
      </c>
      <c r="D8599" s="22" t="s">
        <v>59</v>
      </c>
      <c r="E8599" s="22" t="s">
        <v>40</v>
      </c>
      <c r="F8599" s="22">
        <v>775</v>
      </c>
      <c r="G8599" s="22">
        <v>83.14</v>
      </c>
      <c r="H8599" s="22">
        <v>35.22</v>
      </c>
      <c r="I8599" s="22">
        <v>34.020000000000003</v>
      </c>
      <c r="J8599" s="22" t="s">
        <v>60</v>
      </c>
      <c r="K8599" s="23">
        <v>0</v>
      </c>
      <c r="L8599" s="23" t="s">
        <v>55</v>
      </c>
      <c r="M8599" s="23" t="s">
        <v>84</v>
      </c>
      <c r="N8599" s="27">
        <v>41619</v>
      </c>
      <c r="O8599" s="23" t="s">
        <v>56</v>
      </c>
      <c r="P8599" t="str">
        <f t="shared" si="134"/>
        <v>INSERT INTO @DataTable (Deal, AdvanceDate, PROV, DealPurpose, RateType, BEACON, LTV, TDS, GDS, InsuranceType, PrincipalBalance, OccupancyType, AccountStatus, Closed_Date, DelinquencyBucket) VALUES (8598, '2011-02-15', 'ON', 'Transfer', 'ARM', 775, 83.14, 35.22, 34.02, 'HiRatio', 0, 'Owner-Occupied', 'Closed', '2013-12-11', 'Current');</v>
      </c>
    </row>
    <row r="8600" spans="1:16" x14ac:dyDescent="0.35">
      <c r="A8600" s="19">
        <v>8599</v>
      </c>
      <c r="B8600" s="18">
        <v>40949</v>
      </c>
      <c r="C8600" s="19" t="s">
        <v>51</v>
      </c>
      <c r="D8600" s="19" t="s">
        <v>52</v>
      </c>
      <c r="E8600" s="19" t="s">
        <v>53</v>
      </c>
      <c r="F8600" s="19">
        <v>695</v>
      </c>
      <c r="G8600" s="19">
        <v>78.55</v>
      </c>
      <c r="H8600" s="19">
        <v>43.7</v>
      </c>
      <c r="I8600" s="19">
        <v>14.73</v>
      </c>
      <c r="J8600" s="19" t="s">
        <v>54</v>
      </c>
      <c r="K8600" s="20">
        <v>0</v>
      </c>
      <c r="L8600" s="20" t="s">
        <v>66</v>
      </c>
      <c r="M8600" s="20" t="s">
        <v>84</v>
      </c>
      <c r="N8600" s="26">
        <v>41857</v>
      </c>
      <c r="O8600" s="20" t="s">
        <v>56</v>
      </c>
      <c r="P8600" t="str">
        <f t="shared" si="134"/>
        <v>INSERT INTO @DataTable (Deal, AdvanceDate, PROV, DealPurpose, RateType, BEACON, LTV, TDS, GDS, InsuranceType, PrincipalBalance, OccupancyType, AccountStatus, Closed_Date, DelinquencyBucket) VALUES (8599, '2012-02-10', 'AB', 'Refinance External', 'Fixed', 695, 78.55, 43.7, 14.73, 'Conv', 0, 'Second Home', 'Closed', '2014-08-06', 'Current');</v>
      </c>
    </row>
    <row r="8601" spans="1:16" x14ac:dyDescent="0.35">
      <c r="A8601" s="22">
        <v>8600</v>
      </c>
      <c r="B8601" s="21">
        <v>41416</v>
      </c>
      <c r="C8601" s="22" t="s">
        <v>57</v>
      </c>
      <c r="D8601" s="22" t="s">
        <v>61</v>
      </c>
      <c r="E8601" s="22" t="s">
        <v>53</v>
      </c>
      <c r="F8601" s="22">
        <v>680</v>
      </c>
      <c r="G8601" s="22">
        <v>95</v>
      </c>
      <c r="H8601" s="22">
        <v>27.25</v>
      </c>
      <c r="I8601" s="22">
        <v>27.25</v>
      </c>
      <c r="J8601" s="22" t="s">
        <v>60</v>
      </c>
      <c r="K8601" s="23">
        <v>201666.83</v>
      </c>
      <c r="L8601" s="23" t="s">
        <v>55</v>
      </c>
      <c r="M8601" s="23" t="s">
        <v>83</v>
      </c>
      <c r="N8601" s="27"/>
      <c r="O8601" s="23" t="s">
        <v>56</v>
      </c>
      <c r="P8601" t="str">
        <f t="shared" si="134"/>
        <v>INSERT INTO @DataTable (Deal, AdvanceDate, PROV, DealPurpose, RateType, BEACON, LTV, TDS, GDS, InsuranceType, PrincipalBalance, OccupancyType, AccountStatus, Closed_Date, DelinquencyBucket) VALUES (8600, '2013-05-22', 'ON', 'Purchase', 'Fixed', 680, 95, 27.25, 27.25, 'HiRatio', 201666.83, 'Owner-Occupied', 'Open', '1900-01-00', 'Current');</v>
      </c>
    </row>
    <row r="8602" spans="1:16" x14ac:dyDescent="0.35">
      <c r="A8602" s="19">
        <v>8601</v>
      </c>
      <c r="B8602" s="18">
        <v>41418</v>
      </c>
      <c r="C8602" s="19" t="s">
        <v>57</v>
      </c>
      <c r="D8602" s="19" t="s">
        <v>61</v>
      </c>
      <c r="E8602" s="19" t="s">
        <v>53</v>
      </c>
      <c r="F8602" s="19">
        <v>713</v>
      </c>
      <c r="G8602" s="19">
        <v>90</v>
      </c>
      <c r="H8602" s="19">
        <v>33.82</v>
      </c>
      <c r="I8602" s="19">
        <v>30.94</v>
      </c>
      <c r="J8602" s="19" t="s">
        <v>60</v>
      </c>
      <c r="K8602" s="20">
        <v>326890.17</v>
      </c>
      <c r="L8602" s="20" t="s">
        <v>55</v>
      </c>
      <c r="M8602" s="20" t="s">
        <v>83</v>
      </c>
      <c r="N8602" s="26"/>
      <c r="O8602" s="20" t="s">
        <v>56</v>
      </c>
      <c r="P8602" t="str">
        <f t="shared" si="134"/>
        <v>INSERT INTO @DataTable (Deal, AdvanceDate, PROV, DealPurpose, RateType, BEACON, LTV, TDS, GDS, InsuranceType, PrincipalBalance, OccupancyType, AccountStatus, Closed_Date, DelinquencyBucket) VALUES (8601, '2013-05-24', 'ON', 'Purchase', 'Fixed', 713, 90, 33.82, 30.94, 'HiRatio', 326890.17, 'Owner-Occupied', 'Open', '1900-01-00', 'Current');</v>
      </c>
    </row>
    <row r="8603" spans="1:16" x14ac:dyDescent="0.35">
      <c r="A8603" s="22">
        <v>8602</v>
      </c>
      <c r="B8603" s="21">
        <v>41383</v>
      </c>
      <c r="C8603" s="22" t="s">
        <v>57</v>
      </c>
      <c r="D8603" s="22" t="s">
        <v>61</v>
      </c>
      <c r="E8603" s="22" t="s">
        <v>53</v>
      </c>
      <c r="F8603" s="22">
        <v>633</v>
      </c>
      <c r="G8603" s="22">
        <v>94.95</v>
      </c>
      <c r="H8603" s="22">
        <v>38.29</v>
      </c>
      <c r="I8603" s="22">
        <v>17.96</v>
      </c>
      <c r="J8603" s="22" t="s">
        <v>60</v>
      </c>
      <c r="K8603" s="23">
        <v>210831.52</v>
      </c>
      <c r="L8603" s="23" t="s">
        <v>55</v>
      </c>
      <c r="M8603" s="23" t="s">
        <v>83</v>
      </c>
      <c r="N8603" s="27"/>
      <c r="O8603" s="23" t="s">
        <v>56</v>
      </c>
      <c r="P8603" t="str">
        <f t="shared" si="134"/>
        <v>INSERT INTO @DataTable (Deal, AdvanceDate, PROV, DealPurpose, RateType, BEACON, LTV, TDS, GDS, InsuranceType, PrincipalBalance, OccupancyType, AccountStatus, Closed_Date, DelinquencyBucket) VALUES (8602, '2013-04-19', 'ON', 'Purchase', 'Fixed', 633, 94.95, 38.29, 17.96, 'HiRatio', 210831.52, 'Owner-Occupied', 'Open', '1900-01-00', 'Current');</v>
      </c>
    </row>
    <row r="8604" spans="1:16" x14ac:dyDescent="0.35">
      <c r="A8604" s="19">
        <v>8603</v>
      </c>
      <c r="B8604" s="18">
        <v>41547</v>
      </c>
      <c r="C8604" s="19" t="s">
        <v>63</v>
      </c>
      <c r="D8604" s="19" t="s">
        <v>52</v>
      </c>
      <c r="E8604" s="19" t="s">
        <v>40</v>
      </c>
      <c r="F8604" s="19">
        <v>774</v>
      </c>
      <c r="G8604" s="19">
        <v>80</v>
      </c>
      <c r="H8604" s="19">
        <v>29.29</v>
      </c>
      <c r="I8604" s="19">
        <v>9.0399999999999991</v>
      </c>
      <c r="J8604" s="19" t="s">
        <v>60</v>
      </c>
      <c r="K8604" s="20">
        <v>0</v>
      </c>
      <c r="L8604" s="20" t="s">
        <v>55</v>
      </c>
      <c r="M8604" s="20" t="s">
        <v>84</v>
      </c>
      <c r="N8604" s="26">
        <v>42101</v>
      </c>
      <c r="O8604" s="20" t="s">
        <v>56</v>
      </c>
      <c r="P8604" t="str">
        <f t="shared" si="134"/>
        <v>INSERT INTO @DataTable (Deal, AdvanceDate, PROV, DealPurpose, RateType, BEACON, LTV, TDS, GDS, InsuranceType, PrincipalBalance, OccupancyType, AccountStatus, Closed_Date, DelinquencyBucket) VALUES (8603, '2013-09-30', 'SK', 'Refinance External', 'ARM', 774, 80, 29.29, 9.04, 'HiRatio', 0, 'Owner-Occupied', 'Closed', '2015-04-07', 'Current');</v>
      </c>
    </row>
    <row r="8605" spans="1:16" x14ac:dyDescent="0.35">
      <c r="A8605" s="22">
        <v>8604</v>
      </c>
      <c r="B8605" s="21">
        <v>41025</v>
      </c>
      <c r="C8605" s="22" t="s">
        <v>51</v>
      </c>
      <c r="D8605" s="22" t="s">
        <v>52</v>
      </c>
      <c r="E8605" s="22" t="s">
        <v>53</v>
      </c>
      <c r="F8605" s="22">
        <v>710</v>
      </c>
      <c r="G8605" s="22">
        <v>38.61</v>
      </c>
      <c r="H8605" s="22">
        <v>29.01</v>
      </c>
      <c r="I8605" s="22">
        <v>29.01</v>
      </c>
      <c r="J8605" s="22" t="s">
        <v>54</v>
      </c>
      <c r="K8605" s="23">
        <v>0</v>
      </c>
      <c r="L8605" s="23" t="s">
        <v>55</v>
      </c>
      <c r="M8605" s="23" t="s">
        <v>84</v>
      </c>
      <c r="N8605" s="27">
        <v>42664</v>
      </c>
      <c r="O8605" s="23" t="s">
        <v>56</v>
      </c>
      <c r="P8605" t="str">
        <f t="shared" si="134"/>
        <v>INSERT INTO @DataTable (Deal, AdvanceDate, PROV, DealPurpose, RateType, BEACON, LTV, TDS, GDS, InsuranceType, PrincipalBalance, OccupancyType, AccountStatus, Closed_Date, DelinquencyBucket) VALUES (8604, '2012-04-26', 'AB', 'Refinance External', 'Fixed', 710, 38.61, 29.01, 29.01, 'Conv', 0, 'Owner-Occupied', 'Closed', '2016-10-21', 'Current');</v>
      </c>
    </row>
    <row r="8606" spans="1:16" x14ac:dyDescent="0.35">
      <c r="A8606" s="19">
        <v>8605</v>
      </c>
      <c r="B8606" s="18">
        <v>40863</v>
      </c>
      <c r="C8606" s="19" t="s">
        <v>51</v>
      </c>
      <c r="D8606" s="19" t="s">
        <v>61</v>
      </c>
      <c r="E8606" s="19" t="s">
        <v>53</v>
      </c>
      <c r="F8606" s="19">
        <v>783</v>
      </c>
      <c r="G8606" s="19">
        <v>89.62</v>
      </c>
      <c r="H8606" s="19">
        <v>27</v>
      </c>
      <c r="I8606" s="19">
        <v>26.62</v>
      </c>
      <c r="J8606" s="19" t="s">
        <v>60</v>
      </c>
      <c r="K8606" s="20">
        <v>0</v>
      </c>
      <c r="L8606" s="20" t="s">
        <v>55</v>
      </c>
      <c r="M8606" s="20" t="s">
        <v>84</v>
      </c>
      <c r="N8606" s="26">
        <v>41960</v>
      </c>
      <c r="O8606" s="20" t="s">
        <v>56</v>
      </c>
      <c r="P8606" t="str">
        <f t="shared" si="134"/>
        <v>INSERT INTO @DataTable (Deal, AdvanceDate, PROV, DealPurpose, RateType, BEACON, LTV, TDS, GDS, InsuranceType, PrincipalBalance, OccupancyType, AccountStatus, Closed_Date, DelinquencyBucket) VALUES (8605, '2011-11-16', 'AB', 'Purchase', 'Fixed', 783, 89.62, 27, 26.62, 'HiRatio', 0, 'Owner-Occupied', 'Closed', '2014-11-17', 'Current');</v>
      </c>
    </row>
    <row r="8607" spans="1:16" x14ac:dyDescent="0.35">
      <c r="A8607" s="22">
        <v>8606</v>
      </c>
      <c r="B8607" s="21">
        <v>41820</v>
      </c>
      <c r="C8607" s="22" t="s">
        <v>57</v>
      </c>
      <c r="D8607" s="22" t="s">
        <v>52</v>
      </c>
      <c r="E8607" s="22" t="s">
        <v>40</v>
      </c>
      <c r="F8607" s="22">
        <v>660</v>
      </c>
      <c r="G8607" s="22">
        <v>74.64</v>
      </c>
      <c r="H8607" s="22">
        <v>23.93</v>
      </c>
      <c r="I8607" s="22">
        <v>23.58</v>
      </c>
      <c r="J8607" s="22" t="s">
        <v>54</v>
      </c>
      <c r="K8607" s="23">
        <v>144861.73000000001</v>
      </c>
      <c r="L8607" s="23" t="s">
        <v>55</v>
      </c>
      <c r="M8607" s="23" t="s">
        <v>83</v>
      </c>
      <c r="N8607" s="27"/>
      <c r="O8607" s="23" t="s">
        <v>56</v>
      </c>
      <c r="P8607" t="str">
        <f t="shared" si="134"/>
        <v>INSERT INTO @DataTable (Deal, AdvanceDate, PROV, DealPurpose, RateType, BEACON, LTV, TDS, GDS, InsuranceType, PrincipalBalance, OccupancyType, AccountStatus, Closed_Date, DelinquencyBucket) VALUES (8606, '2014-06-30', 'ON', 'Refinance External', 'ARM', 660, 74.64, 23.93, 23.58, 'Conv', 144861.73, 'Owner-Occupied', 'Open', '1900-01-00', 'Current');</v>
      </c>
    </row>
    <row r="8608" spans="1:16" x14ac:dyDescent="0.35">
      <c r="A8608" s="19">
        <v>8607</v>
      </c>
      <c r="B8608" s="18">
        <v>42023</v>
      </c>
      <c r="C8608" s="19" t="s">
        <v>57</v>
      </c>
      <c r="D8608" s="19" t="s">
        <v>52</v>
      </c>
      <c r="E8608" s="19" t="s">
        <v>53</v>
      </c>
      <c r="F8608" s="19">
        <v>783</v>
      </c>
      <c r="G8608" s="19">
        <v>71.67</v>
      </c>
      <c r="H8608" s="19">
        <v>23.79</v>
      </c>
      <c r="I8608" s="19">
        <v>22.34</v>
      </c>
      <c r="J8608" s="19" t="s">
        <v>54</v>
      </c>
      <c r="K8608" s="20">
        <v>154534.15</v>
      </c>
      <c r="L8608" s="20" t="s">
        <v>55</v>
      </c>
      <c r="M8608" s="20" t="s">
        <v>83</v>
      </c>
      <c r="N8608" s="26"/>
      <c r="O8608" s="20" t="s">
        <v>56</v>
      </c>
      <c r="P8608" t="str">
        <f t="shared" si="134"/>
        <v>INSERT INTO @DataTable (Deal, AdvanceDate, PROV, DealPurpose, RateType, BEACON, LTV, TDS, GDS, InsuranceType, PrincipalBalance, OccupancyType, AccountStatus, Closed_Date, DelinquencyBucket) VALUES (8607, '2015-01-19', 'ON', 'Refinance External', 'Fixed', 783, 71.67, 23.79, 22.34, 'Conv', 154534.15, 'Owner-Occupied', 'Open', '1900-01-00', 'Current');</v>
      </c>
    </row>
    <row r="8609" spans="1:16" x14ac:dyDescent="0.35">
      <c r="A8609" s="22">
        <v>8608</v>
      </c>
      <c r="B8609" s="21">
        <v>41257</v>
      </c>
      <c r="C8609" s="22" t="s">
        <v>57</v>
      </c>
      <c r="D8609" s="22" t="s">
        <v>61</v>
      </c>
      <c r="E8609" s="22" t="s">
        <v>53</v>
      </c>
      <c r="F8609" s="22">
        <v>650</v>
      </c>
      <c r="G8609" s="22">
        <v>85</v>
      </c>
      <c r="H8609" s="22">
        <v>41.39</v>
      </c>
      <c r="I8609" s="22">
        <v>18.2</v>
      </c>
      <c r="J8609" s="22" t="s">
        <v>60</v>
      </c>
      <c r="K8609" s="23">
        <v>391541.99</v>
      </c>
      <c r="L8609" s="23" t="s">
        <v>55</v>
      </c>
      <c r="M8609" s="23" t="s">
        <v>83</v>
      </c>
      <c r="N8609" s="27"/>
      <c r="O8609" s="23" t="s">
        <v>56</v>
      </c>
      <c r="P8609" t="str">
        <f t="shared" si="134"/>
        <v>INSERT INTO @DataTable (Deal, AdvanceDate, PROV, DealPurpose, RateType, BEACON, LTV, TDS, GDS, InsuranceType, PrincipalBalance, OccupancyType, AccountStatus, Closed_Date, DelinquencyBucket) VALUES (8608, '2012-12-14', 'ON', 'Purchase', 'Fixed', 650, 85, 41.39, 18.2, 'HiRatio', 391541.99, 'Owner-Occupied', 'Open', '1900-01-00', 'Current');</v>
      </c>
    </row>
    <row r="8610" spans="1:16" x14ac:dyDescent="0.35">
      <c r="A8610" s="19">
        <v>8609</v>
      </c>
      <c r="B8610" s="18">
        <v>42208</v>
      </c>
      <c r="C8610" s="19" t="s">
        <v>58</v>
      </c>
      <c r="D8610" s="19" t="s">
        <v>59</v>
      </c>
      <c r="E8610" s="19" t="s">
        <v>40</v>
      </c>
      <c r="F8610" s="19">
        <v>755</v>
      </c>
      <c r="G8610" s="19">
        <v>33.31</v>
      </c>
      <c r="H8610" s="19">
        <v>35.82</v>
      </c>
      <c r="I8610" s="19">
        <v>32.72</v>
      </c>
      <c r="J8610" s="19" t="s">
        <v>54</v>
      </c>
      <c r="K8610" s="20">
        <v>404593.72</v>
      </c>
      <c r="L8610" s="20" t="s">
        <v>55</v>
      </c>
      <c r="M8610" s="20" t="s">
        <v>83</v>
      </c>
      <c r="N8610" s="26"/>
      <c r="O8610" s="20" t="s">
        <v>56</v>
      </c>
      <c r="P8610" t="str">
        <f t="shared" si="134"/>
        <v>INSERT INTO @DataTable (Deal, AdvanceDate, PROV, DealPurpose, RateType, BEACON, LTV, TDS, GDS, InsuranceType, PrincipalBalance, OccupancyType, AccountStatus, Closed_Date, DelinquencyBucket) VALUES (8609, '2015-07-23', 'BC', 'Transfer', 'ARM', 755, 33.31, 35.82, 32.72, 'Conv', 404593.72, 'Owner-Occupied', 'Open', '1900-01-00', 'Current');</v>
      </c>
    </row>
    <row r="8611" spans="1:16" x14ac:dyDescent="0.35">
      <c r="A8611" s="22">
        <v>8610</v>
      </c>
      <c r="B8611" s="21">
        <v>41913</v>
      </c>
      <c r="C8611" s="22" t="s">
        <v>57</v>
      </c>
      <c r="D8611" s="22" t="s">
        <v>52</v>
      </c>
      <c r="E8611" s="22" t="s">
        <v>40</v>
      </c>
      <c r="F8611" s="22">
        <v>781</v>
      </c>
      <c r="G8611" s="22">
        <v>24.19</v>
      </c>
      <c r="H8611" s="22">
        <v>31.66</v>
      </c>
      <c r="I8611" s="22">
        <v>18.71</v>
      </c>
      <c r="J8611" s="22" t="s">
        <v>54</v>
      </c>
      <c r="K8611" s="23">
        <v>241486.93</v>
      </c>
      <c r="L8611" s="23" t="s">
        <v>55</v>
      </c>
      <c r="M8611" s="23" t="s">
        <v>83</v>
      </c>
      <c r="N8611" s="27"/>
      <c r="O8611" s="23" t="s">
        <v>56</v>
      </c>
      <c r="P8611" t="str">
        <f t="shared" si="134"/>
        <v>INSERT INTO @DataTable (Deal, AdvanceDate, PROV, DealPurpose, RateType, BEACON, LTV, TDS, GDS, InsuranceType, PrincipalBalance, OccupancyType, AccountStatus, Closed_Date, DelinquencyBucket) VALUES (8610, '2014-10-01', 'ON', 'Refinance External', 'ARM', 781, 24.19, 31.66, 18.71, 'Conv', 241486.93, 'Owner-Occupied', 'Open', '1900-01-00', 'Current');</v>
      </c>
    </row>
    <row r="8612" spans="1:16" x14ac:dyDescent="0.35">
      <c r="A8612" s="19">
        <v>8611</v>
      </c>
      <c r="B8612" s="18">
        <v>40829</v>
      </c>
      <c r="C8612" s="19" t="s">
        <v>51</v>
      </c>
      <c r="D8612" s="19" t="s">
        <v>61</v>
      </c>
      <c r="E8612" s="19" t="s">
        <v>53</v>
      </c>
      <c r="F8612" s="19">
        <v>769</v>
      </c>
      <c r="G8612" s="19">
        <v>90</v>
      </c>
      <c r="H8612" s="19">
        <v>34.17</v>
      </c>
      <c r="I8612" s="19">
        <v>13.87</v>
      </c>
      <c r="J8612" s="19" t="s">
        <v>60</v>
      </c>
      <c r="K8612" s="20">
        <v>208702.39</v>
      </c>
      <c r="L8612" s="20" t="s">
        <v>66</v>
      </c>
      <c r="M8612" s="20" t="s">
        <v>83</v>
      </c>
      <c r="N8612" s="26"/>
      <c r="O8612" s="20" t="s">
        <v>56</v>
      </c>
      <c r="P8612" t="str">
        <f t="shared" si="134"/>
        <v>INSERT INTO @DataTable (Deal, AdvanceDate, PROV, DealPurpose, RateType, BEACON, LTV, TDS, GDS, InsuranceType, PrincipalBalance, OccupancyType, AccountStatus, Closed_Date, DelinquencyBucket) VALUES (8611, '2011-10-13', 'AB', 'Purchase', 'Fixed', 769, 90, 34.17, 13.87, 'HiRatio', 208702.39, 'Second Home', 'Open', '1900-01-00', 'Current');</v>
      </c>
    </row>
    <row r="8613" spans="1:16" x14ac:dyDescent="0.35">
      <c r="A8613" s="22">
        <v>8612</v>
      </c>
      <c r="B8613" s="21">
        <v>41858</v>
      </c>
      <c r="C8613" s="22" t="s">
        <v>57</v>
      </c>
      <c r="D8613" s="22" t="s">
        <v>61</v>
      </c>
      <c r="E8613" s="22" t="s">
        <v>40</v>
      </c>
      <c r="F8613" s="22">
        <v>785</v>
      </c>
      <c r="G8613" s="22">
        <v>46.21</v>
      </c>
      <c r="H8613" s="22">
        <v>26.53</v>
      </c>
      <c r="I8613" s="22">
        <v>25.09</v>
      </c>
      <c r="J8613" s="22" t="s">
        <v>54</v>
      </c>
      <c r="K8613" s="23">
        <v>265804.23</v>
      </c>
      <c r="L8613" s="23" t="s">
        <v>55</v>
      </c>
      <c r="M8613" s="23" t="s">
        <v>83</v>
      </c>
      <c r="N8613" s="27"/>
      <c r="O8613" s="23" t="s">
        <v>56</v>
      </c>
      <c r="P8613" t="str">
        <f t="shared" si="134"/>
        <v>INSERT INTO @DataTable (Deal, AdvanceDate, PROV, DealPurpose, RateType, BEACON, LTV, TDS, GDS, InsuranceType, PrincipalBalance, OccupancyType, AccountStatus, Closed_Date, DelinquencyBucket) VALUES (8612, '2014-08-07', 'ON', 'Purchase', 'ARM', 785, 46.21, 26.53, 25.09, 'Conv', 265804.23, 'Owner-Occupied', 'Open', '1900-01-00', 'Current');</v>
      </c>
    </row>
    <row r="8614" spans="1:16" x14ac:dyDescent="0.35">
      <c r="A8614" s="19">
        <v>8613</v>
      </c>
      <c r="B8614" s="18">
        <v>41943</v>
      </c>
      <c r="C8614" s="19" t="s">
        <v>57</v>
      </c>
      <c r="D8614" s="19" t="s">
        <v>52</v>
      </c>
      <c r="E8614" s="19" t="s">
        <v>40</v>
      </c>
      <c r="F8614" s="19">
        <v>722</v>
      </c>
      <c r="G8614" s="19">
        <v>80</v>
      </c>
      <c r="H8614" s="19">
        <v>27.28</v>
      </c>
      <c r="I8614" s="19">
        <v>27.28</v>
      </c>
      <c r="J8614" s="19" t="s">
        <v>54</v>
      </c>
      <c r="K8614" s="20">
        <v>121537.89</v>
      </c>
      <c r="L8614" s="20" t="s">
        <v>55</v>
      </c>
      <c r="M8614" s="20" t="s">
        <v>83</v>
      </c>
      <c r="N8614" s="26"/>
      <c r="O8614" s="20" t="s">
        <v>56</v>
      </c>
      <c r="P8614" t="str">
        <f t="shared" si="134"/>
        <v>INSERT INTO @DataTable (Deal, AdvanceDate, PROV, DealPurpose, RateType, BEACON, LTV, TDS, GDS, InsuranceType, PrincipalBalance, OccupancyType, AccountStatus, Closed_Date, DelinquencyBucket) VALUES (8613, '2014-10-31', 'ON', 'Refinance External', 'ARM', 722, 80, 27.28, 27.28, 'Conv', 121537.89, 'Owner-Occupied', 'Open', '1900-01-00', 'Current');</v>
      </c>
    </row>
    <row r="8615" spans="1:16" x14ac:dyDescent="0.35">
      <c r="A8615" s="22">
        <v>8614</v>
      </c>
      <c r="B8615" s="21">
        <v>40617</v>
      </c>
      <c r="C8615" s="22" t="s">
        <v>51</v>
      </c>
      <c r="D8615" s="22" t="s">
        <v>61</v>
      </c>
      <c r="E8615" s="22" t="s">
        <v>40</v>
      </c>
      <c r="F8615" s="22">
        <v>791</v>
      </c>
      <c r="G8615" s="22">
        <v>95</v>
      </c>
      <c r="H8615" s="22">
        <v>28.05</v>
      </c>
      <c r="I8615" s="22">
        <v>12.81</v>
      </c>
      <c r="J8615" s="22" t="s">
        <v>60</v>
      </c>
      <c r="K8615" s="23">
        <v>0</v>
      </c>
      <c r="L8615" s="23" t="s">
        <v>66</v>
      </c>
      <c r="M8615" s="23" t="s">
        <v>84</v>
      </c>
      <c r="N8615" s="27">
        <v>40749</v>
      </c>
      <c r="O8615" s="23" t="s">
        <v>56</v>
      </c>
      <c r="P8615" t="str">
        <f t="shared" si="134"/>
        <v>INSERT INTO @DataTable (Deal, AdvanceDate, PROV, DealPurpose, RateType, BEACON, LTV, TDS, GDS, InsuranceType, PrincipalBalance, OccupancyType, AccountStatus, Closed_Date, DelinquencyBucket) VALUES (8614, '2011-03-15', 'AB', 'Purchase', 'ARM', 791, 95, 28.05, 12.81, 'HiRatio', 0, 'Second Home', 'Closed', '2011-07-25', 'Current');</v>
      </c>
    </row>
    <row r="8616" spans="1:16" x14ac:dyDescent="0.35">
      <c r="A8616" s="19">
        <v>8615</v>
      </c>
      <c r="B8616" s="18">
        <v>41026</v>
      </c>
      <c r="C8616" s="19" t="s">
        <v>57</v>
      </c>
      <c r="D8616" s="19" t="s">
        <v>52</v>
      </c>
      <c r="E8616" s="19" t="s">
        <v>53</v>
      </c>
      <c r="F8616" s="19">
        <v>733</v>
      </c>
      <c r="G8616" s="19">
        <v>84.26</v>
      </c>
      <c r="H8616" s="19">
        <v>36.65</v>
      </c>
      <c r="I8616" s="19">
        <v>16.82</v>
      </c>
      <c r="J8616" s="19" t="s">
        <v>60</v>
      </c>
      <c r="K8616" s="20">
        <v>146624.65</v>
      </c>
      <c r="L8616" s="20" t="s">
        <v>55</v>
      </c>
      <c r="M8616" s="20" t="s">
        <v>83</v>
      </c>
      <c r="N8616" s="26"/>
      <c r="O8616" s="20" t="s">
        <v>56</v>
      </c>
      <c r="P8616" t="str">
        <f t="shared" si="134"/>
        <v>INSERT INTO @DataTable (Deal, AdvanceDate, PROV, DealPurpose, RateType, BEACON, LTV, TDS, GDS, InsuranceType, PrincipalBalance, OccupancyType, AccountStatus, Closed_Date, DelinquencyBucket) VALUES (8615, '2012-04-27', 'ON', 'Refinance External', 'Fixed', 733, 84.26, 36.65, 16.82, 'HiRatio', 146624.65, 'Owner-Occupied', 'Open', '1900-01-00', 'Current');</v>
      </c>
    </row>
    <row r="8617" spans="1:16" x14ac:dyDescent="0.35">
      <c r="A8617" s="22">
        <v>8616</v>
      </c>
      <c r="B8617" s="21">
        <v>41698</v>
      </c>
      <c r="C8617" s="22" t="s">
        <v>57</v>
      </c>
      <c r="D8617" s="22" t="s">
        <v>52</v>
      </c>
      <c r="E8617" s="22" t="s">
        <v>40</v>
      </c>
      <c r="F8617" s="22">
        <v>729</v>
      </c>
      <c r="G8617" s="22">
        <v>57.8</v>
      </c>
      <c r="H8617" s="22">
        <v>36.340000000000003</v>
      </c>
      <c r="I8617" s="22">
        <v>22.98</v>
      </c>
      <c r="J8617" s="22" t="s">
        <v>54</v>
      </c>
      <c r="K8617" s="23">
        <v>0</v>
      </c>
      <c r="L8617" s="23" t="s">
        <v>55</v>
      </c>
      <c r="M8617" s="23" t="s">
        <v>84</v>
      </c>
      <c r="N8617" s="27">
        <v>41961</v>
      </c>
      <c r="O8617" s="23" t="s">
        <v>56</v>
      </c>
      <c r="P8617" t="str">
        <f t="shared" si="134"/>
        <v>INSERT INTO @DataTable (Deal, AdvanceDate, PROV, DealPurpose, RateType, BEACON, LTV, TDS, GDS, InsuranceType, PrincipalBalance, OccupancyType, AccountStatus, Closed_Date, DelinquencyBucket) VALUES (8616, '2014-02-28', 'ON', 'Refinance External', 'ARM', 729, 57.8, 36.34, 22.98, 'Conv', 0, 'Owner-Occupied', 'Closed', '2014-11-18', 'Current');</v>
      </c>
    </row>
    <row r="8618" spans="1:16" x14ac:dyDescent="0.35">
      <c r="A8618" s="19">
        <v>8617</v>
      </c>
      <c r="B8618" s="18">
        <v>40883</v>
      </c>
      <c r="C8618" s="19" t="s">
        <v>57</v>
      </c>
      <c r="D8618" s="19" t="s">
        <v>52</v>
      </c>
      <c r="E8618" s="19" t="s">
        <v>53</v>
      </c>
      <c r="F8618" s="19">
        <v>671</v>
      </c>
      <c r="G8618" s="19">
        <v>75.510000000000005</v>
      </c>
      <c r="H8618" s="19">
        <v>27.65</v>
      </c>
      <c r="I8618" s="19">
        <v>26.64</v>
      </c>
      <c r="J8618" s="19" t="s">
        <v>54</v>
      </c>
      <c r="K8618" s="20">
        <v>0</v>
      </c>
      <c r="L8618" s="20" t="s">
        <v>55</v>
      </c>
      <c r="M8618" s="20" t="s">
        <v>84</v>
      </c>
      <c r="N8618" s="26">
        <v>41702</v>
      </c>
      <c r="O8618" s="20" t="s">
        <v>56</v>
      </c>
      <c r="P8618" t="str">
        <f t="shared" si="134"/>
        <v>INSERT INTO @DataTable (Deal, AdvanceDate, PROV, DealPurpose, RateType, BEACON, LTV, TDS, GDS, InsuranceType, PrincipalBalance, OccupancyType, AccountStatus, Closed_Date, DelinquencyBucket) VALUES (8617, '2011-12-06', 'ON', 'Refinance External', 'Fixed', 671, 75.51, 27.65, 26.64, 'Conv', 0, 'Owner-Occupied', 'Closed', '2014-03-04', 'Current');</v>
      </c>
    </row>
    <row r="8619" spans="1:16" x14ac:dyDescent="0.35">
      <c r="A8619" s="22">
        <v>8618</v>
      </c>
      <c r="B8619" s="21">
        <v>42657</v>
      </c>
      <c r="C8619" s="22" t="s">
        <v>63</v>
      </c>
      <c r="D8619" s="22" t="s">
        <v>61</v>
      </c>
      <c r="E8619" s="22" t="s">
        <v>53</v>
      </c>
      <c r="F8619" s="22">
        <v>699</v>
      </c>
      <c r="G8619" s="22">
        <v>93.68</v>
      </c>
      <c r="H8619" s="22">
        <v>41.67</v>
      </c>
      <c r="I8619" s="22">
        <v>20.04</v>
      </c>
      <c r="J8619" s="22" t="s">
        <v>60</v>
      </c>
      <c r="K8619" s="23">
        <v>548722.94999999995</v>
      </c>
      <c r="L8619" s="23" t="s">
        <v>55</v>
      </c>
      <c r="M8619" s="23" t="s">
        <v>83</v>
      </c>
      <c r="N8619" s="27"/>
      <c r="O8619" s="23" t="s">
        <v>56</v>
      </c>
      <c r="P8619" t="str">
        <f t="shared" si="134"/>
        <v>INSERT INTO @DataTable (Deal, AdvanceDate, PROV, DealPurpose, RateType, BEACON, LTV, TDS, GDS, InsuranceType, PrincipalBalance, OccupancyType, AccountStatus, Closed_Date, DelinquencyBucket) VALUES (8618, '2016-10-14', 'SK', 'Purchase', 'Fixed', 699, 93.68, 41.67, 20.04, 'HiRatio', 548722.95, 'Owner-Occupied', 'Open', '1900-01-00', 'Current');</v>
      </c>
    </row>
    <row r="8620" spans="1:16" x14ac:dyDescent="0.35">
      <c r="A8620" s="19">
        <v>8619</v>
      </c>
      <c r="B8620" s="18">
        <v>40935</v>
      </c>
      <c r="C8620" s="19" t="s">
        <v>51</v>
      </c>
      <c r="D8620" s="19" t="s">
        <v>61</v>
      </c>
      <c r="E8620" s="19" t="s">
        <v>53</v>
      </c>
      <c r="F8620" s="19">
        <v>731</v>
      </c>
      <c r="G8620" s="19">
        <v>95</v>
      </c>
      <c r="H8620" s="19">
        <v>39.369999999999997</v>
      </c>
      <c r="I8620" s="19">
        <v>26.18</v>
      </c>
      <c r="J8620" s="19" t="s">
        <v>60</v>
      </c>
      <c r="K8620" s="20">
        <v>271919.21999999997</v>
      </c>
      <c r="L8620" s="20" t="s">
        <v>55</v>
      </c>
      <c r="M8620" s="20" t="s">
        <v>83</v>
      </c>
      <c r="N8620" s="26"/>
      <c r="O8620" s="20" t="s">
        <v>56</v>
      </c>
      <c r="P8620" t="str">
        <f t="shared" si="134"/>
        <v>INSERT INTO @DataTable (Deal, AdvanceDate, PROV, DealPurpose, RateType, BEACON, LTV, TDS, GDS, InsuranceType, PrincipalBalance, OccupancyType, AccountStatus, Closed_Date, DelinquencyBucket) VALUES (8619, '2012-01-27', 'AB', 'Purchase', 'Fixed', 731, 95, 39.37, 26.18, 'HiRatio', 271919.22, 'Owner-Occupied', 'Open', '1900-01-00', 'Current');</v>
      </c>
    </row>
    <row r="8621" spans="1:16" x14ac:dyDescent="0.35">
      <c r="A8621" s="22">
        <v>8620</v>
      </c>
      <c r="B8621" s="21">
        <v>40841</v>
      </c>
      <c r="C8621" s="22" t="s">
        <v>51</v>
      </c>
      <c r="D8621" s="22" t="s">
        <v>61</v>
      </c>
      <c r="E8621" s="22" t="s">
        <v>53</v>
      </c>
      <c r="F8621" s="22">
        <v>779</v>
      </c>
      <c r="G8621" s="22">
        <v>95</v>
      </c>
      <c r="H8621" s="22">
        <v>36.49</v>
      </c>
      <c r="I8621" s="22">
        <v>28.29</v>
      </c>
      <c r="J8621" s="22" t="s">
        <v>60</v>
      </c>
      <c r="K8621" s="23">
        <v>0</v>
      </c>
      <c r="L8621" s="23" t="s">
        <v>55</v>
      </c>
      <c r="M8621" s="23" t="s">
        <v>84</v>
      </c>
      <c r="N8621" s="27">
        <v>42671</v>
      </c>
      <c r="O8621" s="23" t="s">
        <v>56</v>
      </c>
      <c r="P8621" t="str">
        <f t="shared" si="134"/>
        <v>INSERT INTO @DataTable (Deal, AdvanceDate, PROV, DealPurpose, RateType, BEACON, LTV, TDS, GDS, InsuranceType, PrincipalBalance, OccupancyType, AccountStatus, Closed_Date, DelinquencyBucket) VALUES (8620, '2011-10-25', 'AB', 'Purchase', 'Fixed', 779, 95, 36.49, 28.29, 'HiRatio', 0, 'Owner-Occupied', 'Closed', '2016-10-28', 'Current');</v>
      </c>
    </row>
    <row r="8622" spans="1:16" x14ac:dyDescent="0.35">
      <c r="A8622" s="19">
        <v>8621</v>
      </c>
      <c r="B8622" s="18">
        <v>42067</v>
      </c>
      <c r="C8622" s="19" t="s">
        <v>58</v>
      </c>
      <c r="D8622" s="19" t="s">
        <v>52</v>
      </c>
      <c r="E8622" s="19" t="s">
        <v>40</v>
      </c>
      <c r="F8622" s="19">
        <v>825</v>
      </c>
      <c r="G8622" s="19">
        <v>80</v>
      </c>
      <c r="H8622" s="19">
        <v>30.06</v>
      </c>
      <c r="I8622" s="19">
        <v>28.08</v>
      </c>
      <c r="J8622" s="19" t="s">
        <v>54</v>
      </c>
      <c r="K8622" s="20">
        <v>237443.45</v>
      </c>
      <c r="L8622" s="20" t="s">
        <v>55</v>
      </c>
      <c r="M8622" s="20" t="s">
        <v>83</v>
      </c>
      <c r="N8622" s="26"/>
      <c r="O8622" s="20" t="s">
        <v>56</v>
      </c>
      <c r="P8622" t="str">
        <f t="shared" si="134"/>
        <v>INSERT INTO @DataTable (Deal, AdvanceDate, PROV, DealPurpose, RateType, BEACON, LTV, TDS, GDS, InsuranceType, PrincipalBalance, OccupancyType, AccountStatus, Closed_Date, DelinquencyBucket) VALUES (8621, '2015-03-04', 'BC', 'Refinance External', 'ARM', 825, 80, 30.06, 28.08, 'Conv', 237443.45, 'Owner-Occupied', 'Open', '1900-01-00', 'Current');</v>
      </c>
    </row>
    <row r="8623" spans="1:16" x14ac:dyDescent="0.35">
      <c r="A8623" s="22">
        <v>8622</v>
      </c>
      <c r="B8623" s="21">
        <v>41180</v>
      </c>
      <c r="C8623" s="22" t="s">
        <v>57</v>
      </c>
      <c r="D8623" s="22" t="s">
        <v>52</v>
      </c>
      <c r="E8623" s="22" t="s">
        <v>53</v>
      </c>
      <c r="F8623" s="22">
        <v>742</v>
      </c>
      <c r="G8623" s="22">
        <v>72.73</v>
      </c>
      <c r="H8623" s="22">
        <v>38.229999999999997</v>
      </c>
      <c r="I8623" s="22">
        <v>38.229999999999997</v>
      </c>
      <c r="J8623" s="22" t="s">
        <v>54</v>
      </c>
      <c r="K8623" s="23">
        <v>308833</v>
      </c>
      <c r="L8623" s="23" t="s">
        <v>55</v>
      </c>
      <c r="M8623" s="23" t="s">
        <v>83</v>
      </c>
      <c r="N8623" s="27"/>
      <c r="O8623" s="23" t="s">
        <v>56</v>
      </c>
      <c r="P8623" t="str">
        <f t="shared" si="134"/>
        <v>INSERT INTO @DataTable (Deal, AdvanceDate, PROV, DealPurpose, RateType, BEACON, LTV, TDS, GDS, InsuranceType, PrincipalBalance, OccupancyType, AccountStatus, Closed_Date, DelinquencyBucket) VALUES (8622, '2012-09-28', 'ON', 'Refinance External', 'Fixed', 742, 72.73, 38.23, 38.23, 'Conv', 308833, 'Owner-Occupied', 'Open', '1900-01-00', 'Current');</v>
      </c>
    </row>
    <row r="8624" spans="1:16" x14ac:dyDescent="0.35">
      <c r="A8624" s="19">
        <v>8623</v>
      </c>
      <c r="B8624" s="18">
        <v>42163</v>
      </c>
      <c r="C8624" s="19" t="s">
        <v>57</v>
      </c>
      <c r="D8624" s="19" t="s">
        <v>59</v>
      </c>
      <c r="E8624" s="19" t="s">
        <v>40</v>
      </c>
      <c r="F8624" s="19">
        <v>787</v>
      </c>
      <c r="G8624" s="19">
        <v>67.91</v>
      </c>
      <c r="H8624" s="19">
        <v>36.869999999999997</v>
      </c>
      <c r="I8624" s="19">
        <v>27.89</v>
      </c>
      <c r="J8624" s="19" t="s">
        <v>54</v>
      </c>
      <c r="K8624" s="20">
        <v>215490.2</v>
      </c>
      <c r="L8624" s="20" t="s">
        <v>55</v>
      </c>
      <c r="M8624" s="20" t="s">
        <v>83</v>
      </c>
      <c r="N8624" s="26"/>
      <c r="O8624" s="20" t="s">
        <v>56</v>
      </c>
      <c r="P8624" t="str">
        <f t="shared" si="134"/>
        <v>INSERT INTO @DataTable (Deal, AdvanceDate, PROV, DealPurpose, RateType, BEACON, LTV, TDS, GDS, InsuranceType, PrincipalBalance, OccupancyType, AccountStatus, Closed_Date, DelinquencyBucket) VALUES (8623, '2015-06-08', 'ON', 'Transfer', 'ARM', 787, 67.91, 36.87, 27.89, 'Conv', 215490.2, 'Owner-Occupied', 'Open', '1900-01-00', 'Current');</v>
      </c>
    </row>
    <row r="8625" spans="1:16" x14ac:dyDescent="0.35">
      <c r="A8625" s="22">
        <v>8624</v>
      </c>
      <c r="B8625" s="21">
        <v>42023</v>
      </c>
      <c r="C8625" s="22" t="s">
        <v>57</v>
      </c>
      <c r="D8625" s="22" t="s">
        <v>59</v>
      </c>
      <c r="E8625" s="22" t="s">
        <v>40</v>
      </c>
      <c r="F8625" s="22">
        <v>755</v>
      </c>
      <c r="G8625" s="22">
        <v>74.180000000000007</v>
      </c>
      <c r="H8625" s="22">
        <v>37.770000000000003</v>
      </c>
      <c r="I8625" s="22">
        <v>23.23</v>
      </c>
      <c r="J8625" s="22" t="s">
        <v>54</v>
      </c>
      <c r="K8625" s="23">
        <v>224314.6</v>
      </c>
      <c r="L8625" s="23" t="s">
        <v>55</v>
      </c>
      <c r="M8625" s="23" t="s">
        <v>83</v>
      </c>
      <c r="N8625" s="27"/>
      <c r="O8625" s="23" t="s">
        <v>56</v>
      </c>
      <c r="P8625" t="str">
        <f t="shared" si="134"/>
        <v>INSERT INTO @DataTable (Deal, AdvanceDate, PROV, DealPurpose, RateType, BEACON, LTV, TDS, GDS, InsuranceType, PrincipalBalance, OccupancyType, AccountStatus, Closed_Date, DelinquencyBucket) VALUES (8624, '2015-01-19', 'ON', 'Transfer', 'ARM', 755, 74.18, 37.77, 23.23, 'Conv', 224314.6, 'Owner-Occupied', 'Open', '1900-01-00', 'Current');</v>
      </c>
    </row>
    <row r="8626" spans="1:16" x14ac:dyDescent="0.35">
      <c r="A8626" s="19">
        <v>8625</v>
      </c>
      <c r="B8626" s="18">
        <v>42123</v>
      </c>
      <c r="C8626" s="19" t="s">
        <v>58</v>
      </c>
      <c r="D8626" s="19" t="s">
        <v>52</v>
      </c>
      <c r="E8626" s="19" t="s">
        <v>40</v>
      </c>
      <c r="F8626" s="19">
        <v>744</v>
      </c>
      <c r="G8626" s="19">
        <v>46.83</v>
      </c>
      <c r="H8626" s="19">
        <v>21.34</v>
      </c>
      <c r="I8626" s="19">
        <v>20.46</v>
      </c>
      <c r="J8626" s="19" t="s">
        <v>54</v>
      </c>
      <c r="K8626" s="20">
        <v>0</v>
      </c>
      <c r="L8626" s="20" t="s">
        <v>55</v>
      </c>
      <c r="M8626" s="20" t="s">
        <v>84</v>
      </c>
      <c r="N8626" s="26">
        <v>42678</v>
      </c>
      <c r="O8626" s="20" t="s">
        <v>56</v>
      </c>
      <c r="P8626" t="str">
        <f t="shared" si="134"/>
        <v>INSERT INTO @DataTable (Deal, AdvanceDate, PROV, DealPurpose, RateType, BEACON, LTV, TDS, GDS, InsuranceType, PrincipalBalance, OccupancyType, AccountStatus, Closed_Date, DelinquencyBucket) VALUES (8625, '2015-04-29', 'BC', 'Refinance External', 'ARM', 744, 46.83, 21.34, 20.46, 'Conv', 0, 'Owner-Occupied', 'Closed', '2016-11-04', 'Current');</v>
      </c>
    </row>
    <row r="8627" spans="1:16" x14ac:dyDescent="0.35">
      <c r="A8627" s="22">
        <v>8626</v>
      </c>
      <c r="B8627" s="21">
        <v>41730</v>
      </c>
      <c r="C8627" s="22" t="s">
        <v>51</v>
      </c>
      <c r="D8627" s="22" t="s">
        <v>61</v>
      </c>
      <c r="E8627" s="22" t="s">
        <v>53</v>
      </c>
      <c r="F8627" s="22">
        <v>750</v>
      </c>
      <c r="G8627" s="22">
        <v>94.29</v>
      </c>
      <c r="H8627" s="22">
        <v>41.81</v>
      </c>
      <c r="I8627" s="22">
        <v>25.14</v>
      </c>
      <c r="J8627" s="22" t="s">
        <v>60</v>
      </c>
      <c r="K8627" s="23">
        <v>307681.42</v>
      </c>
      <c r="L8627" s="23" t="s">
        <v>55</v>
      </c>
      <c r="M8627" s="23" t="s">
        <v>83</v>
      </c>
      <c r="N8627" s="27"/>
      <c r="O8627" s="23" t="s">
        <v>56</v>
      </c>
      <c r="P8627" t="str">
        <f t="shared" si="134"/>
        <v>INSERT INTO @DataTable (Deal, AdvanceDate, PROV, DealPurpose, RateType, BEACON, LTV, TDS, GDS, InsuranceType, PrincipalBalance, OccupancyType, AccountStatus, Closed_Date, DelinquencyBucket) VALUES (8626, '2014-04-01', 'AB', 'Purchase', 'Fixed', 750, 94.29, 41.81, 25.14, 'HiRatio', 307681.42, 'Owner-Occupied', 'Open', '1900-01-00', 'Current');</v>
      </c>
    </row>
    <row r="8628" spans="1:16" x14ac:dyDescent="0.35">
      <c r="A8628" s="19">
        <v>8627</v>
      </c>
      <c r="B8628" s="18">
        <v>41837</v>
      </c>
      <c r="C8628" s="19" t="s">
        <v>57</v>
      </c>
      <c r="D8628" s="19" t="s">
        <v>61</v>
      </c>
      <c r="E8628" s="19" t="s">
        <v>53</v>
      </c>
      <c r="F8628" s="19">
        <v>667</v>
      </c>
      <c r="G8628" s="19">
        <v>79.459999999999994</v>
      </c>
      <c r="H8628" s="19">
        <v>43.99</v>
      </c>
      <c r="I8628" s="19">
        <v>39.619999999999997</v>
      </c>
      <c r="J8628" s="19" t="s">
        <v>54</v>
      </c>
      <c r="K8628" s="20">
        <v>0</v>
      </c>
      <c r="L8628" s="20" t="s">
        <v>55</v>
      </c>
      <c r="M8628" s="20" t="s">
        <v>84</v>
      </c>
      <c r="N8628" s="26">
        <v>42146</v>
      </c>
      <c r="O8628" s="20" t="s">
        <v>56</v>
      </c>
      <c r="P8628" t="str">
        <f t="shared" si="134"/>
        <v>INSERT INTO @DataTable (Deal, AdvanceDate, PROV, DealPurpose, RateType, BEACON, LTV, TDS, GDS, InsuranceType, PrincipalBalance, OccupancyType, AccountStatus, Closed_Date, DelinquencyBucket) VALUES (8627, '2014-07-17', 'ON', 'Purchase', 'Fixed', 667, 79.46, 43.99, 39.62, 'Conv', 0, 'Owner-Occupied', 'Closed', '2015-05-22', 'Current');</v>
      </c>
    </row>
    <row r="8629" spans="1:16" x14ac:dyDescent="0.35">
      <c r="A8629" s="22">
        <v>8628</v>
      </c>
      <c r="B8629" s="21">
        <v>40359</v>
      </c>
      <c r="C8629" s="22" t="s">
        <v>70</v>
      </c>
      <c r="D8629" s="22" t="s">
        <v>52</v>
      </c>
      <c r="E8629" s="22" t="s">
        <v>40</v>
      </c>
      <c r="F8629" s="22">
        <v>657</v>
      </c>
      <c r="G8629" s="22">
        <v>80</v>
      </c>
      <c r="H8629" s="22">
        <v>30.74</v>
      </c>
      <c r="I8629" s="22">
        <v>10.28</v>
      </c>
      <c r="J8629" s="22" t="s">
        <v>54</v>
      </c>
      <c r="K8629" s="23">
        <v>87509.93</v>
      </c>
      <c r="L8629" s="23" t="s">
        <v>62</v>
      </c>
      <c r="M8629" s="23" t="s">
        <v>83</v>
      </c>
      <c r="N8629" s="27"/>
      <c r="O8629" s="23" t="s">
        <v>56</v>
      </c>
      <c r="P8629" t="str">
        <f t="shared" si="134"/>
        <v>INSERT INTO @DataTable (Deal, AdvanceDate, PROV, DealPurpose, RateType, BEACON, LTV, TDS, GDS, InsuranceType, PrincipalBalance, OccupancyType, AccountStatus, Closed_Date, DelinquencyBucket) VALUES (8628, '2010-06-30', 'NB', 'Refinance External', 'ARM', 657, 80, 30.74, 10.28, 'Conv', 87509.93, 'Rental', 'Open', '1900-01-00', 'Current');</v>
      </c>
    </row>
    <row r="8630" spans="1:16" x14ac:dyDescent="0.35">
      <c r="A8630" s="19">
        <v>8629</v>
      </c>
      <c r="B8630" s="18">
        <v>42534</v>
      </c>
      <c r="C8630" s="19" t="s">
        <v>58</v>
      </c>
      <c r="D8630" s="19" t="s">
        <v>61</v>
      </c>
      <c r="E8630" s="19" t="s">
        <v>53</v>
      </c>
      <c r="F8630" s="19">
        <v>806</v>
      </c>
      <c r="G8630" s="19">
        <v>61.4</v>
      </c>
      <c r="H8630" s="19">
        <v>19.010000000000002</v>
      </c>
      <c r="I8630" s="19">
        <v>18.07</v>
      </c>
      <c r="J8630" s="19" t="s">
        <v>54</v>
      </c>
      <c r="K8630" s="20">
        <v>0</v>
      </c>
      <c r="L8630" s="20" t="s">
        <v>55</v>
      </c>
      <c r="M8630" s="20" t="s">
        <v>84</v>
      </c>
      <c r="N8630" s="26">
        <v>42765</v>
      </c>
      <c r="O8630" s="20" t="s">
        <v>56</v>
      </c>
      <c r="P8630" t="str">
        <f t="shared" si="134"/>
        <v>INSERT INTO @DataTable (Deal, AdvanceDate, PROV, DealPurpose, RateType, BEACON, LTV, TDS, GDS, InsuranceType, PrincipalBalance, OccupancyType, AccountStatus, Closed_Date, DelinquencyBucket) VALUES (8629, '2016-06-13', 'BC', 'Purchase', 'Fixed', 806, 61.4, 19.01, 18.07, 'Conv', 0, 'Owner-Occupied', 'Closed', '2017-01-30', 'Current');</v>
      </c>
    </row>
    <row r="8631" spans="1:16" x14ac:dyDescent="0.35">
      <c r="A8631" s="22">
        <v>8630</v>
      </c>
      <c r="B8631" s="21">
        <v>42200</v>
      </c>
      <c r="C8631" s="22" t="s">
        <v>57</v>
      </c>
      <c r="D8631" s="22" t="s">
        <v>61</v>
      </c>
      <c r="E8631" s="22" t="s">
        <v>40</v>
      </c>
      <c r="F8631" s="22">
        <v>801</v>
      </c>
      <c r="G8631" s="22">
        <v>42.55</v>
      </c>
      <c r="H8631" s="22">
        <v>30.82</v>
      </c>
      <c r="I8631" s="22">
        <v>30.62</v>
      </c>
      <c r="J8631" s="22" t="s">
        <v>54</v>
      </c>
      <c r="K8631" s="23">
        <v>225673.12</v>
      </c>
      <c r="L8631" s="23" t="s">
        <v>55</v>
      </c>
      <c r="M8631" s="23" t="s">
        <v>83</v>
      </c>
      <c r="N8631" s="27"/>
      <c r="O8631" s="23" t="s">
        <v>56</v>
      </c>
      <c r="P8631" t="str">
        <f t="shared" si="134"/>
        <v>INSERT INTO @DataTable (Deal, AdvanceDate, PROV, DealPurpose, RateType, BEACON, LTV, TDS, GDS, InsuranceType, PrincipalBalance, OccupancyType, AccountStatus, Closed_Date, DelinquencyBucket) VALUES (8630, '2015-07-15', 'ON', 'Purchase', 'ARM', 801, 42.55, 30.82, 30.62, 'Conv', 225673.12, 'Owner-Occupied', 'Open', '1900-01-00', 'Current');</v>
      </c>
    </row>
    <row r="8632" spans="1:16" x14ac:dyDescent="0.35">
      <c r="A8632" s="19">
        <v>8631</v>
      </c>
      <c r="B8632" s="18">
        <v>41453</v>
      </c>
      <c r="C8632" s="19" t="s">
        <v>57</v>
      </c>
      <c r="D8632" s="19" t="s">
        <v>61</v>
      </c>
      <c r="E8632" s="19" t="s">
        <v>53</v>
      </c>
      <c r="F8632" s="19">
        <v>652</v>
      </c>
      <c r="G8632" s="19">
        <v>95</v>
      </c>
      <c r="H8632" s="19">
        <v>41.32</v>
      </c>
      <c r="I8632" s="19">
        <v>17.79</v>
      </c>
      <c r="J8632" s="19" t="s">
        <v>60</v>
      </c>
      <c r="K8632" s="20">
        <v>0</v>
      </c>
      <c r="L8632" s="20" t="s">
        <v>55</v>
      </c>
      <c r="M8632" s="20" t="s">
        <v>84</v>
      </c>
      <c r="N8632" s="26">
        <v>42478</v>
      </c>
      <c r="O8632" s="20" t="s">
        <v>56</v>
      </c>
      <c r="P8632" t="str">
        <f t="shared" si="134"/>
        <v>INSERT INTO @DataTable (Deal, AdvanceDate, PROV, DealPurpose, RateType, BEACON, LTV, TDS, GDS, InsuranceType, PrincipalBalance, OccupancyType, AccountStatus, Closed_Date, DelinquencyBucket) VALUES (8631, '2013-06-28', 'ON', 'Purchase', 'Fixed', 652, 95, 41.32, 17.79, 'HiRatio', 0, 'Owner-Occupied', 'Closed', '2016-04-18', 'Current');</v>
      </c>
    </row>
    <row r="8633" spans="1:16" x14ac:dyDescent="0.35">
      <c r="A8633" s="22">
        <v>8632</v>
      </c>
      <c r="B8633" s="21">
        <v>41529</v>
      </c>
      <c r="C8633" s="22" t="s">
        <v>57</v>
      </c>
      <c r="D8633" s="22" t="s">
        <v>59</v>
      </c>
      <c r="E8633" s="22" t="s">
        <v>40</v>
      </c>
      <c r="F8633" s="22">
        <v>788</v>
      </c>
      <c r="G8633" s="22">
        <v>79.7</v>
      </c>
      <c r="H8633" s="22">
        <v>32.020000000000003</v>
      </c>
      <c r="I8633" s="22">
        <v>30.2</v>
      </c>
      <c r="J8633" s="22" t="s">
        <v>54</v>
      </c>
      <c r="K8633" s="23">
        <v>123283.68</v>
      </c>
      <c r="L8633" s="23" t="s">
        <v>55</v>
      </c>
      <c r="M8633" s="23" t="s">
        <v>83</v>
      </c>
      <c r="N8633" s="27"/>
      <c r="O8633" s="23" t="s">
        <v>56</v>
      </c>
      <c r="P8633" t="str">
        <f t="shared" si="134"/>
        <v>INSERT INTO @DataTable (Deal, AdvanceDate, PROV, DealPurpose, RateType, BEACON, LTV, TDS, GDS, InsuranceType, PrincipalBalance, OccupancyType, AccountStatus, Closed_Date, DelinquencyBucket) VALUES (8632, '2013-09-12', 'ON', 'Transfer', 'ARM', 788, 79.7, 32.02, 30.2, 'Conv', 123283.68, 'Owner-Occupied', 'Open', '1900-01-00', 'Current');</v>
      </c>
    </row>
    <row r="8634" spans="1:16" x14ac:dyDescent="0.35">
      <c r="A8634" s="19">
        <v>8633</v>
      </c>
      <c r="B8634" s="18">
        <v>42765</v>
      </c>
      <c r="C8634" s="19" t="s">
        <v>58</v>
      </c>
      <c r="D8634" s="19" t="s">
        <v>61</v>
      </c>
      <c r="E8634" s="19" t="s">
        <v>53</v>
      </c>
      <c r="F8634" s="19">
        <v>850</v>
      </c>
      <c r="G8634" s="19">
        <v>90</v>
      </c>
      <c r="H8634" s="19">
        <v>24.48</v>
      </c>
      <c r="I8634" s="19">
        <v>23.74</v>
      </c>
      <c r="J8634" s="19" t="s">
        <v>60</v>
      </c>
      <c r="K8634" s="20">
        <v>617472</v>
      </c>
      <c r="L8634" s="20" t="s">
        <v>55</v>
      </c>
      <c r="M8634" s="20" t="s">
        <v>83</v>
      </c>
      <c r="N8634" s="26"/>
      <c r="O8634" s="20" t="s">
        <v>56</v>
      </c>
      <c r="P8634" t="str">
        <f t="shared" si="134"/>
        <v>INSERT INTO @DataTable (Deal, AdvanceDate, PROV, DealPurpose, RateType, BEACON, LTV, TDS, GDS, InsuranceType, PrincipalBalance, OccupancyType, AccountStatus, Closed_Date, DelinquencyBucket) VALUES (8633, '2017-01-30', 'BC', 'Purchase', 'Fixed', 850, 90, 24.48, 23.74, 'HiRatio', 617472, 'Owner-Occupied', 'Open', '1900-01-00', 'Current');</v>
      </c>
    </row>
    <row r="8635" spans="1:16" x14ac:dyDescent="0.35">
      <c r="A8635" s="22">
        <v>8634</v>
      </c>
      <c r="B8635" s="21">
        <v>42460</v>
      </c>
      <c r="C8635" s="22" t="s">
        <v>51</v>
      </c>
      <c r="D8635" s="22" t="s">
        <v>59</v>
      </c>
      <c r="E8635" s="22" t="s">
        <v>53</v>
      </c>
      <c r="F8635" s="22">
        <v>781</v>
      </c>
      <c r="G8635" s="22">
        <v>60.82</v>
      </c>
      <c r="H8635" s="22">
        <v>20.89</v>
      </c>
      <c r="I8635" s="22">
        <v>13.89</v>
      </c>
      <c r="J8635" s="22" t="s">
        <v>54</v>
      </c>
      <c r="K8635" s="23">
        <v>321261.09999999998</v>
      </c>
      <c r="L8635" s="23" t="s">
        <v>55</v>
      </c>
      <c r="M8635" s="23" t="s">
        <v>83</v>
      </c>
      <c r="N8635" s="27"/>
      <c r="O8635" s="23" t="s">
        <v>56</v>
      </c>
      <c r="P8635" t="str">
        <f t="shared" si="134"/>
        <v>INSERT INTO @DataTable (Deal, AdvanceDate, PROV, DealPurpose, RateType, BEACON, LTV, TDS, GDS, InsuranceType, PrincipalBalance, OccupancyType, AccountStatus, Closed_Date, DelinquencyBucket) VALUES (8634, '2016-03-31', 'AB', 'Transfer', 'Fixed', 781, 60.82, 20.89, 13.89, 'Conv', 321261.1, 'Owner-Occupied', 'Open', '1900-01-00', 'Current');</v>
      </c>
    </row>
    <row r="8636" spans="1:16" x14ac:dyDescent="0.35">
      <c r="A8636" s="19">
        <v>8635</v>
      </c>
      <c r="B8636" s="18">
        <v>41443</v>
      </c>
      <c r="C8636" s="19" t="s">
        <v>57</v>
      </c>
      <c r="D8636" s="19" t="s">
        <v>52</v>
      </c>
      <c r="E8636" s="19" t="s">
        <v>53</v>
      </c>
      <c r="F8636" s="19">
        <v>750</v>
      </c>
      <c r="G8636" s="19">
        <v>80</v>
      </c>
      <c r="H8636" s="19">
        <v>36.799999999999997</v>
      </c>
      <c r="I8636" s="19">
        <v>24.09</v>
      </c>
      <c r="J8636" s="19" t="s">
        <v>54</v>
      </c>
      <c r="K8636" s="20">
        <v>0</v>
      </c>
      <c r="L8636" s="20" t="s">
        <v>55</v>
      </c>
      <c r="M8636" s="20" t="s">
        <v>84</v>
      </c>
      <c r="N8636" s="26">
        <v>42345</v>
      </c>
      <c r="O8636" s="20" t="s">
        <v>56</v>
      </c>
      <c r="P8636" t="str">
        <f t="shared" si="134"/>
        <v>INSERT INTO @DataTable (Deal, AdvanceDate, PROV, DealPurpose, RateType, BEACON, LTV, TDS, GDS, InsuranceType, PrincipalBalance, OccupancyType, AccountStatus, Closed_Date, DelinquencyBucket) VALUES (8635, '2013-06-18', 'ON', 'Refinance External', 'Fixed', 750, 80, 36.8, 24.09, 'Conv', 0, 'Owner-Occupied', 'Closed', '2015-12-07', 'Current');</v>
      </c>
    </row>
    <row r="8637" spans="1:16" x14ac:dyDescent="0.35">
      <c r="A8637" s="22">
        <v>8636</v>
      </c>
      <c r="B8637" s="21">
        <v>41694</v>
      </c>
      <c r="C8637" s="22" t="s">
        <v>58</v>
      </c>
      <c r="D8637" s="22" t="s">
        <v>61</v>
      </c>
      <c r="E8637" s="22" t="s">
        <v>40</v>
      </c>
      <c r="F8637" s="22">
        <v>774</v>
      </c>
      <c r="G8637" s="22">
        <v>95</v>
      </c>
      <c r="H8637" s="22">
        <v>20.66</v>
      </c>
      <c r="I8637" s="22">
        <v>20.16</v>
      </c>
      <c r="J8637" s="22" t="s">
        <v>60</v>
      </c>
      <c r="K8637" s="23">
        <v>144039.82999999999</v>
      </c>
      <c r="L8637" s="23" t="s">
        <v>55</v>
      </c>
      <c r="M8637" s="23" t="s">
        <v>83</v>
      </c>
      <c r="N8637" s="27"/>
      <c r="O8637" s="23" t="s">
        <v>56</v>
      </c>
      <c r="P8637" t="str">
        <f t="shared" si="134"/>
        <v>INSERT INTO @DataTable (Deal, AdvanceDate, PROV, DealPurpose, RateType, BEACON, LTV, TDS, GDS, InsuranceType, PrincipalBalance, OccupancyType, AccountStatus, Closed_Date, DelinquencyBucket) VALUES (8636, '2014-02-24', 'BC', 'Purchase', 'ARM', 774, 95, 20.66, 20.16, 'HiRatio', 144039.83, 'Owner-Occupied', 'Open', '1900-01-00', 'Current');</v>
      </c>
    </row>
    <row r="8638" spans="1:16" x14ac:dyDescent="0.35">
      <c r="A8638" s="19">
        <v>8637</v>
      </c>
      <c r="B8638" s="18">
        <v>42184</v>
      </c>
      <c r="C8638" s="19" t="s">
        <v>57</v>
      </c>
      <c r="D8638" s="19" t="s">
        <v>61</v>
      </c>
      <c r="E8638" s="19" t="s">
        <v>53</v>
      </c>
      <c r="F8638" s="19">
        <v>751</v>
      </c>
      <c r="G8638" s="19">
        <v>95</v>
      </c>
      <c r="H8638" s="19">
        <v>34.35</v>
      </c>
      <c r="I8638" s="19">
        <v>19.37</v>
      </c>
      <c r="J8638" s="19" t="s">
        <v>60</v>
      </c>
      <c r="K8638" s="20">
        <v>332947.36</v>
      </c>
      <c r="L8638" s="20" t="s">
        <v>55</v>
      </c>
      <c r="M8638" s="20" t="s">
        <v>83</v>
      </c>
      <c r="N8638" s="26"/>
      <c r="O8638" s="20" t="s">
        <v>56</v>
      </c>
      <c r="P8638" t="str">
        <f t="shared" si="134"/>
        <v>INSERT INTO @DataTable (Deal, AdvanceDate, PROV, DealPurpose, RateType, BEACON, LTV, TDS, GDS, InsuranceType, PrincipalBalance, OccupancyType, AccountStatus, Closed_Date, DelinquencyBucket) VALUES (8637, '2015-06-29', 'ON', 'Purchase', 'Fixed', 751, 95, 34.35, 19.37, 'HiRatio', 332947.36, 'Owner-Occupied', 'Open', '1900-01-00', 'Current');</v>
      </c>
    </row>
    <row r="8639" spans="1:16" x14ac:dyDescent="0.35">
      <c r="A8639" s="22">
        <v>8638</v>
      </c>
      <c r="B8639" s="21">
        <v>42185</v>
      </c>
      <c r="C8639" s="22" t="s">
        <v>57</v>
      </c>
      <c r="D8639" s="22" t="s">
        <v>61</v>
      </c>
      <c r="E8639" s="22" t="s">
        <v>53</v>
      </c>
      <c r="F8639" s="22">
        <v>742</v>
      </c>
      <c r="G8639" s="22">
        <v>95</v>
      </c>
      <c r="H8639" s="22">
        <v>42.69</v>
      </c>
      <c r="I8639" s="22">
        <v>26.21</v>
      </c>
      <c r="J8639" s="22" t="s">
        <v>60</v>
      </c>
      <c r="K8639" s="23">
        <v>92608.76</v>
      </c>
      <c r="L8639" s="23" t="s">
        <v>55</v>
      </c>
      <c r="M8639" s="23" t="s">
        <v>83</v>
      </c>
      <c r="N8639" s="27"/>
      <c r="O8639" s="23" t="s">
        <v>56</v>
      </c>
      <c r="P8639" t="str">
        <f t="shared" si="134"/>
        <v>INSERT INTO @DataTable (Deal, AdvanceDate, PROV, DealPurpose, RateType, BEACON, LTV, TDS, GDS, InsuranceType, PrincipalBalance, OccupancyType, AccountStatus, Closed_Date, DelinquencyBucket) VALUES (8638, '2015-06-30', 'ON', 'Purchase', 'Fixed', 742, 95, 42.69, 26.21, 'HiRatio', 92608.76, 'Owner-Occupied', 'Open', '1900-01-00', 'Current');</v>
      </c>
    </row>
    <row r="8640" spans="1:16" x14ac:dyDescent="0.35">
      <c r="A8640" s="19">
        <v>8639</v>
      </c>
      <c r="B8640" s="18">
        <v>42607</v>
      </c>
      <c r="C8640" s="19" t="s">
        <v>57</v>
      </c>
      <c r="D8640" s="19" t="s">
        <v>61</v>
      </c>
      <c r="E8640" s="19" t="s">
        <v>40</v>
      </c>
      <c r="F8640" s="19">
        <v>771</v>
      </c>
      <c r="G8640" s="19">
        <v>75</v>
      </c>
      <c r="H8640" s="19">
        <v>25.56</v>
      </c>
      <c r="I8640" s="19">
        <v>18.96</v>
      </c>
      <c r="J8640" s="19" t="s">
        <v>54</v>
      </c>
      <c r="K8640" s="20">
        <v>319644.08</v>
      </c>
      <c r="L8640" s="20" t="s">
        <v>55</v>
      </c>
      <c r="M8640" s="20" t="s">
        <v>83</v>
      </c>
      <c r="N8640" s="26"/>
      <c r="O8640" s="20" t="s">
        <v>56</v>
      </c>
      <c r="P8640" t="str">
        <f t="shared" si="134"/>
        <v>INSERT INTO @DataTable (Deal, AdvanceDate, PROV, DealPurpose, RateType, BEACON, LTV, TDS, GDS, InsuranceType, PrincipalBalance, OccupancyType, AccountStatus, Closed_Date, DelinquencyBucket) VALUES (8639, '2016-08-25', 'ON', 'Purchase', 'ARM', 771, 75, 25.56, 18.96, 'Conv', 319644.08, 'Owner-Occupied', 'Open', '1900-01-00', 'Current');</v>
      </c>
    </row>
    <row r="8641" spans="1:16" x14ac:dyDescent="0.35">
      <c r="A8641" s="22">
        <v>8640</v>
      </c>
      <c r="B8641" s="21">
        <v>41691</v>
      </c>
      <c r="C8641" s="22" t="s">
        <v>51</v>
      </c>
      <c r="D8641" s="22" t="s">
        <v>61</v>
      </c>
      <c r="E8641" s="22" t="s">
        <v>40</v>
      </c>
      <c r="F8641" s="22">
        <v>755</v>
      </c>
      <c r="G8641" s="22">
        <v>95</v>
      </c>
      <c r="H8641" s="22">
        <v>36.47</v>
      </c>
      <c r="I8641" s="22">
        <v>21.98</v>
      </c>
      <c r="J8641" s="22" t="s">
        <v>60</v>
      </c>
      <c r="K8641" s="23">
        <v>263274.52</v>
      </c>
      <c r="L8641" s="23" t="s">
        <v>55</v>
      </c>
      <c r="M8641" s="23" t="s">
        <v>83</v>
      </c>
      <c r="N8641" s="27"/>
      <c r="O8641" s="23" t="s">
        <v>56</v>
      </c>
      <c r="P8641" t="str">
        <f t="shared" si="134"/>
        <v>INSERT INTO @DataTable (Deal, AdvanceDate, PROV, DealPurpose, RateType, BEACON, LTV, TDS, GDS, InsuranceType, PrincipalBalance, OccupancyType, AccountStatus, Closed_Date, DelinquencyBucket) VALUES (8640, '2014-02-21', 'AB', 'Purchase', 'ARM', 755, 95, 36.47, 21.98, 'HiRatio', 263274.52, 'Owner-Occupied', 'Open', '1900-01-00', 'Current');</v>
      </c>
    </row>
    <row r="8642" spans="1:16" x14ac:dyDescent="0.35">
      <c r="A8642" s="19">
        <v>8641</v>
      </c>
      <c r="B8642" s="18">
        <v>41866</v>
      </c>
      <c r="C8642" s="19" t="s">
        <v>57</v>
      </c>
      <c r="D8642" s="19" t="s">
        <v>61</v>
      </c>
      <c r="E8642" s="19" t="s">
        <v>53</v>
      </c>
      <c r="F8642" s="19">
        <v>709</v>
      </c>
      <c r="G8642" s="19">
        <v>80</v>
      </c>
      <c r="H8642" s="19">
        <v>15.81</v>
      </c>
      <c r="I8642" s="19">
        <v>2.11</v>
      </c>
      <c r="J8642" s="19" t="s">
        <v>54</v>
      </c>
      <c r="K8642" s="20">
        <v>134868.57999999999</v>
      </c>
      <c r="L8642" s="20" t="s">
        <v>62</v>
      </c>
      <c r="M8642" s="20" t="s">
        <v>83</v>
      </c>
      <c r="N8642" s="26"/>
      <c r="O8642" s="20" t="s">
        <v>56</v>
      </c>
      <c r="P8642" t="str">
        <f t="shared" si="134"/>
        <v>INSERT INTO @DataTable (Deal, AdvanceDate, PROV, DealPurpose, RateType, BEACON, LTV, TDS, GDS, InsuranceType, PrincipalBalance, OccupancyType, AccountStatus, Closed_Date, DelinquencyBucket) VALUES (8641, '2014-08-15', 'ON', 'Purchase', 'Fixed', 709, 80, 15.81, 2.11, 'Conv', 134868.58, 'Rental', 'Open', '1900-01-00', 'Current');</v>
      </c>
    </row>
    <row r="8643" spans="1:16" x14ac:dyDescent="0.35">
      <c r="A8643" s="22">
        <v>8642</v>
      </c>
      <c r="B8643" s="21">
        <v>41921</v>
      </c>
      <c r="C8643" s="22" t="s">
        <v>51</v>
      </c>
      <c r="D8643" s="22" t="s">
        <v>59</v>
      </c>
      <c r="E8643" s="22" t="s">
        <v>53</v>
      </c>
      <c r="F8643" s="22">
        <v>715</v>
      </c>
      <c r="G8643" s="22">
        <v>80</v>
      </c>
      <c r="H8643" s="22">
        <v>37.75</v>
      </c>
      <c r="I8643" s="22">
        <v>20.45</v>
      </c>
      <c r="J8643" s="22" t="s">
        <v>54</v>
      </c>
      <c r="K8643" s="23">
        <v>172188.11</v>
      </c>
      <c r="L8643" s="23" t="s">
        <v>55</v>
      </c>
      <c r="M8643" s="23" t="s">
        <v>83</v>
      </c>
      <c r="N8643" s="27"/>
      <c r="O8643" s="23" t="s">
        <v>56</v>
      </c>
      <c r="P8643" t="str">
        <f t="shared" ref="P8643:P8706" si="135">"INSERT INTO @DataTable (Deal, AdvanceDate, PROV, DealPurpose, RateType, BEACON, LTV, TDS, GDS, InsuranceType, PrincipalBalance, OccupancyType, AccountStatus, Closed_Date, DelinquencyBucket) VALUES (" &amp; A8643 &amp; ", " &amp; "'" &amp; TEXT(B8643, "yyyy-mm-dd") &amp; "', '" &amp; C8643 &amp; "', '" &amp; D8643 &amp; "', '" &amp; E8643 &amp; "', " &amp; F8643 &amp; ", " &amp; G8643 &amp; ", " &amp; H8643 &amp; ", " &amp; I8643 &amp; ", '" &amp; J8643 &amp; "', " &amp; K8643 &amp; ", '" &amp; L8643 &amp; "', '" &amp; M8643 &amp; "', '" &amp;TEXT(N8643, "yyyy-mm-dd") &amp; "', '" &amp; O8643 &amp; "');"</f>
        <v>INSERT INTO @DataTable (Deal, AdvanceDate, PROV, DealPurpose, RateType, BEACON, LTV, TDS, GDS, InsuranceType, PrincipalBalance, OccupancyType, AccountStatus, Closed_Date, DelinquencyBucket) VALUES (8642, '2014-10-09', 'AB', 'Transfer', 'Fixed', 715, 80, 37.75, 20.45, 'Conv', 172188.11, 'Owner-Occupied', 'Open', '1900-01-00', 'Current');</v>
      </c>
    </row>
    <row r="8644" spans="1:16" x14ac:dyDescent="0.35">
      <c r="A8644" s="19">
        <v>8643</v>
      </c>
      <c r="B8644" s="18">
        <v>41856</v>
      </c>
      <c r="C8644" s="19" t="s">
        <v>57</v>
      </c>
      <c r="D8644" s="19" t="s">
        <v>61</v>
      </c>
      <c r="E8644" s="19" t="s">
        <v>40</v>
      </c>
      <c r="F8644" s="19">
        <v>792</v>
      </c>
      <c r="G8644" s="19">
        <v>84.8</v>
      </c>
      <c r="H8644" s="19">
        <v>29.45</v>
      </c>
      <c r="I8644" s="19">
        <v>29.3</v>
      </c>
      <c r="J8644" s="19" t="s">
        <v>60</v>
      </c>
      <c r="K8644" s="20">
        <v>341624.05</v>
      </c>
      <c r="L8644" s="20" t="s">
        <v>55</v>
      </c>
      <c r="M8644" s="20" t="s">
        <v>83</v>
      </c>
      <c r="N8644" s="26"/>
      <c r="O8644" s="20" t="s">
        <v>56</v>
      </c>
      <c r="P8644" t="str">
        <f t="shared" si="135"/>
        <v>INSERT INTO @DataTable (Deal, AdvanceDate, PROV, DealPurpose, RateType, BEACON, LTV, TDS, GDS, InsuranceType, PrincipalBalance, OccupancyType, AccountStatus, Closed_Date, DelinquencyBucket) VALUES (8643, '2014-08-05', 'ON', 'Purchase', 'ARM', 792, 84.8, 29.45, 29.3, 'HiRatio', 341624.05, 'Owner-Occupied', 'Open', '1900-01-00', 'Current');</v>
      </c>
    </row>
    <row r="8645" spans="1:16" x14ac:dyDescent="0.35">
      <c r="A8645" s="22">
        <v>8644</v>
      </c>
      <c r="B8645" s="21">
        <v>41088</v>
      </c>
      <c r="C8645" s="22" t="s">
        <v>58</v>
      </c>
      <c r="D8645" s="22" t="s">
        <v>52</v>
      </c>
      <c r="E8645" s="22" t="s">
        <v>53</v>
      </c>
      <c r="F8645" s="22">
        <v>672</v>
      </c>
      <c r="G8645" s="22">
        <v>68.930000000000007</v>
      </c>
      <c r="H8645" s="22">
        <v>39.65</v>
      </c>
      <c r="I8645" s="22">
        <v>39.65</v>
      </c>
      <c r="J8645" s="22" t="s">
        <v>54</v>
      </c>
      <c r="K8645" s="23">
        <v>0</v>
      </c>
      <c r="L8645" s="23" t="s">
        <v>55</v>
      </c>
      <c r="M8645" s="23" t="s">
        <v>84</v>
      </c>
      <c r="N8645" s="27">
        <v>42191</v>
      </c>
      <c r="O8645" s="23" t="s">
        <v>56</v>
      </c>
      <c r="P8645" t="str">
        <f t="shared" si="135"/>
        <v>INSERT INTO @DataTable (Deal, AdvanceDate, PROV, DealPurpose, RateType, BEACON, LTV, TDS, GDS, InsuranceType, PrincipalBalance, OccupancyType, AccountStatus, Closed_Date, DelinquencyBucket) VALUES (8644, '2012-06-28', 'BC', 'Refinance External', 'Fixed', 672, 68.93, 39.65, 39.65, 'Conv', 0, 'Owner-Occupied', 'Closed', '2015-07-06', 'Current');</v>
      </c>
    </row>
    <row r="8646" spans="1:16" x14ac:dyDescent="0.35">
      <c r="A8646" s="19">
        <v>8645</v>
      </c>
      <c r="B8646" s="18">
        <v>41850</v>
      </c>
      <c r="C8646" s="19" t="s">
        <v>51</v>
      </c>
      <c r="D8646" s="19" t="s">
        <v>61</v>
      </c>
      <c r="E8646" s="19" t="s">
        <v>53</v>
      </c>
      <c r="F8646" s="19">
        <v>684</v>
      </c>
      <c r="G8646" s="19">
        <v>95</v>
      </c>
      <c r="H8646" s="19">
        <v>39.19</v>
      </c>
      <c r="I8646" s="19">
        <v>17.649999999999999</v>
      </c>
      <c r="J8646" s="19" t="s">
        <v>60</v>
      </c>
      <c r="K8646" s="20">
        <v>192769.03</v>
      </c>
      <c r="L8646" s="20" t="s">
        <v>55</v>
      </c>
      <c r="M8646" s="20" t="s">
        <v>83</v>
      </c>
      <c r="N8646" s="26"/>
      <c r="O8646" s="20" t="s">
        <v>56</v>
      </c>
      <c r="P8646" t="str">
        <f t="shared" si="135"/>
        <v>INSERT INTO @DataTable (Deal, AdvanceDate, PROV, DealPurpose, RateType, BEACON, LTV, TDS, GDS, InsuranceType, PrincipalBalance, OccupancyType, AccountStatus, Closed_Date, DelinquencyBucket) VALUES (8645, '2014-07-30', 'AB', 'Purchase', 'Fixed', 684, 95, 39.19, 17.65, 'HiRatio', 192769.03, 'Owner-Occupied', 'Open', '1900-01-00', 'Current');</v>
      </c>
    </row>
    <row r="8647" spans="1:16" x14ac:dyDescent="0.35">
      <c r="A8647" s="22">
        <v>8646</v>
      </c>
      <c r="B8647" s="21">
        <v>41530</v>
      </c>
      <c r="C8647" s="22" t="s">
        <v>57</v>
      </c>
      <c r="D8647" s="22" t="s">
        <v>52</v>
      </c>
      <c r="E8647" s="22" t="s">
        <v>53</v>
      </c>
      <c r="F8647" s="22">
        <v>711</v>
      </c>
      <c r="G8647" s="22">
        <v>79.790000000000006</v>
      </c>
      <c r="H8647" s="22">
        <v>30.46</v>
      </c>
      <c r="I8647" s="22">
        <v>20.440000000000001</v>
      </c>
      <c r="J8647" s="22" t="s">
        <v>54</v>
      </c>
      <c r="K8647" s="23">
        <v>0</v>
      </c>
      <c r="L8647" s="23" t="s">
        <v>55</v>
      </c>
      <c r="M8647" s="23" t="s">
        <v>84</v>
      </c>
      <c r="N8647" s="27">
        <v>42446</v>
      </c>
      <c r="O8647" s="23" t="s">
        <v>56</v>
      </c>
      <c r="P8647" t="str">
        <f t="shared" si="135"/>
        <v>INSERT INTO @DataTable (Deal, AdvanceDate, PROV, DealPurpose, RateType, BEACON, LTV, TDS, GDS, InsuranceType, PrincipalBalance, OccupancyType, AccountStatus, Closed_Date, DelinquencyBucket) VALUES (8646, '2013-09-13', 'ON', 'Refinance External', 'Fixed', 711, 79.79, 30.46, 20.44, 'Conv', 0, 'Owner-Occupied', 'Closed', '2016-03-17', 'Current');</v>
      </c>
    </row>
    <row r="8648" spans="1:16" x14ac:dyDescent="0.35">
      <c r="A8648" s="19">
        <v>8647</v>
      </c>
      <c r="B8648" s="18">
        <v>42430</v>
      </c>
      <c r="C8648" s="19" t="s">
        <v>63</v>
      </c>
      <c r="D8648" s="19" t="s">
        <v>52</v>
      </c>
      <c r="E8648" s="19" t="s">
        <v>40</v>
      </c>
      <c r="F8648" s="19">
        <v>762</v>
      </c>
      <c r="G8648" s="19">
        <v>74.98</v>
      </c>
      <c r="H8648" s="19">
        <v>19.54</v>
      </c>
      <c r="I8648" s="19">
        <v>17.39</v>
      </c>
      <c r="J8648" s="19" t="s">
        <v>54</v>
      </c>
      <c r="K8648" s="20">
        <v>192405.37</v>
      </c>
      <c r="L8648" s="20" t="s">
        <v>55</v>
      </c>
      <c r="M8648" s="20" t="s">
        <v>83</v>
      </c>
      <c r="N8648" s="26"/>
      <c r="O8648" s="20" t="s">
        <v>56</v>
      </c>
      <c r="P8648" t="str">
        <f t="shared" si="135"/>
        <v>INSERT INTO @DataTable (Deal, AdvanceDate, PROV, DealPurpose, RateType, BEACON, LTV, TDS, GDS, InsuranceType, PrincipalBalance, OccupancyType, AccountStatus, Closed_Date, DelinquencyBucket) VALUES (8647, '2016-03-01', 'SK', 'Refinance External', 'ARM', 762, 74.98, 19.54, 17.39, 'Conv', 192405.37, 'Owner-Occupied', 'Open', '1900-01-00', 'Current');</v>
      </c>
    </row>
    <row r="8649" spans="1:16" x14ac:dyDescent="0.35">
      <c r="A8649" s="22">
        <v>8648</v>
      </c>
      <c r="B8649" s="21">
        <v>41026</v>
      </c>
      <c r="C8649" s="22" t="s">
        <v>57</v>
      </c>
      <c r="D8649" s="22" t="s">
        <v>52</v>
      </c>
      <c r="E8649" s="22" t="s">
        <v>53</v>
      </c>
      <c r="F8649" s="22">
        <v>691</v>
      </c>
      <c r="G8649" s="22">
        <v>73.33</v>
      </c>
      <c r="H8649" s="22">
        <v>36.29</v>
      </c>
      <c r="I8649" s="22">
        <v>30.16</v>
      </c>
      <c r="J8649" s="22" t="s">
        <v>54</v>
      </c>
      <c r="K8649" s="23">
        <v>0</v>
      </c>
      <c r="L8649" s="23" t="s">
        <v>55</v>
      </c>
      <c r="M8649" s="23" t="s">
        <v>84</v>
      </c>
      <c r="N8649" s="27">
        <v>42044</v>
      </c>
      <c r="O8649" s="23" t="s">
        <v>56</v>
      </c>
      <c r="P8649" t="str">
        <f t="shared" si="135"/>
        <v>INSERT INTO @DataTable (Deal, AdvanceDate, PROV, DealPurpose, RateType, BEACON, LTV, TDS, GDS, InsuranceType, PrincipalBalance, OccupancyType, AccountStatus, Closed_Date, DelinquencyBucket) VALUES (8648, '2012-04-27', 'ON', 'Refinance External', 'Fixed', 691, 73.33, 36.29, 30.16, 'Conv', 0, 'Owner-Occupied', 'Closed', '2015-02-09', 'Current');</v>
      </c>
    </row>
    <row r="8650" spans="1:16" x14ac:dyDescent="0.35">
      <c r="A8650" s="19">
        <v>8649</v>
      </c>
      <c r="B8650" s="18">
        <v>41823</v>
      </c>
      <c r="C8650" s="19" t="s">
        <v>57</v>
      </c>
      <c r="D8650" s="19" t="s">
        <v>52</v>
      </c>
      <c r="E8650" s="19" t="s">
        <v>40</v>
      </c>
      <c r="F8650" s="19">
        <v>652</v>
      </c>
      <c r="G8650" s="19">
        <v>66.83</v>
      </c>
      <c r="H8650" s="19">
        <v>28.46</v>
      </c>
      <c r="I8650" s="19">
        <v>27.85</v>
      </c>
      <c r="J8650" s="19" t="s">
        <v>54</v>
      </c>
      <c r="K8650" s="20">
        <v>265999.32</v>
      </c>
      <c r="L8650" s="20" t="s">
        <v>55</v>
      </c>
      <c r="M8650" s="20" t="s">
        <v>83</v>
      </c>
      <c r="N8650" s="26"/>
      <c r="O8650" s="20" t="s">
        <v>56</v>
      </c>
      <c r="P8650" t="str">
        <f t="shared" si="135"/>
        <v>INSERT INTO @DataTable (Deal, AdvanceDate, PROV, DealPurpose, RateType, BEACON, LTV, TDS, GDS, InsuranceType, PrincipalBalance, OccupancyType, AccountStatus, Closed_Date, DelinquencyBucket) VALUES (8649, '2014-07-03', 'ON', 'Refinance External', 'ARM', 652, 66.83, 28.46, 27.85, 'Conv', 265999.32, 'Owner-Occupied', 'Open', '1900-01-00', 'Current');</v>
      </c>
    </row>
    <row r="8651" spans="1:16" x14ac:dyDescent="0.35">
      <c r="A8651" s="22">
        <v>8650</v>
      </c>
      <c r="B8651" s="21">
        <v>41537</v>
      </c>
      <c r="C8651" s="22" t="s">
        <v>51</v>
      </c>
      <c r="D8651" s="22" t="s">
        <v>61</v>
      </c>
      <c r="E8651" s="22" t="s">
        <v>53</v>
      </c>
      <c r="F8651" s="22">
        <v>804</v>
      </c>
      <c r="G8651" s="22">
        <v>92.42</v>
      </c>
      <c r="H8651" s="22">
        <v>39.03</v>
      </c>
      <c r="I8651" s="22">
        <v>35.71</v>
      </c>
      <c r="J8651" s="22" t="s">
        <v>60</v>
      </c>
      <c r="K8651" s="23">
        <v>285061.53000000003</v>
      </c>
      <c r="L8651" s="23" t="s">
        <v>55</v>
      </c>
      <c r="M8651" s="23" t="s">
        <v>83</v>
      </c>
      <c r="N8651" s="27"/>
      <c r="O8651" s="23" t="s">
        <v>56</v>
      </c>
      <c r="P8651" t="str">
        <f t="shared" si="135"/>
        <v>INSERT INTO @DataTable (Deal, AdvanceDate, PROV, DealPurpose, RateType, BEACON, LTV, TDS, GDS, InsuranceType, PrincipalBalance, OccupancyType, AccountStatus, Closed_Date, DelinquencyBucket) VALUES (8650, '2013-09-20', 'AB', 'Purchase', 'Fixed', 804, 92.42, 39.03, 35.71, 'HiRatio', 285061.53, 'Owner-Occupied', 'Open', '1900-01-00', 'Current');</v>
      </c>
    </row>
    <row r="8652" spans="1:16" x14ac:dyDescent="0.35">
      <c r="A8652" s="19">
        <v>8651</v>
      </c>
      <c r="B8652" s="18">
        <v>41578</v>
      </c>
      <c r="C8652" s="19" t="s">
        <v>70</v>
      </c>
      <c r="D8652" s="19" t="s">
        <v>52</v>
      </c>
      <c r="E8652" s="19" t="s">
        <v>53</v>
      </c>
      <c r="F8652" s="19">
        <v>658</v>
      </c>
      <c r="G8652" s="19">
        <v>77.22</v>
      </c>
      <c r="H8652" s="19">
        <v>35.03</v>
      </c>
      <c r="I8652" s="19">
        <v>19.09</v>
      </c>
      <c r="J8652" s="19" t="s">
        <v>54</v>
      </c>
      <c r="K8652" s="20">
        <v>0</v>
      </c>
      <c r="L8652" s="20" t="s">
        <v>55</v>
      </c>
      <c r="M8652" s="20" t="s">
        <v>84</v>
      </c>
      <c r="N8652" s="26">
        <v>42753</v>
      </c>
      <c r="O8652" s="20" t="s">
        <v>56</v>
      </c>
      <c r="P8652" t="str">
        <f t="shared" si="135"/>
        <v>INSERT INTO @DataTable (Deal, AdvanceDate, PROV, DealPurpose, RateType, BEACON, LTV, TDS, GDS, InsuranceType, PrincipalBalance, OccupancyType, AccountStatus, Closed_Date, DelinquencyBucket) VALUES (8651, '2013-10-31', 'NB', 'Refinance External', 'Fixed', 658, 77.22, 35.03, 19.09, 'Conv', 0, 'Owner-Occupied', 'Closed', '2017-01-18', 'Current');</v>
      </c>
    </row>
    <row r="8653" spans="1:16" x14ac:dyDescent="0.35">
      <c r="A8653" s="22">
        <v>8652</v>
      </c>
      <c r="B8653" s="21">
        <v>41808</v>
      </c>
      <c r="C8653" s="22" t="s">
        <v>51</v>
      </c>
      <c r="D8653" s="22" t="s">
        <v>59</v>
      </c>
      <c r="E8653" s="22" t="s">
        <v>53</v>
      </c>
      <c r="F8653" s="22">
        <v>816</v>
      </c>
      <c r="G8653" s="22">
        <v>41.95</v>
      </c>
      <c r="H8653" s="22">
        <v>29.76</v>
      </c>
      <c r="I8653" s="22">
        <v>21.31</v>
      </c>
      <c r="J8653" s="22" t="s">
        <v>54</v>
      </c>
      <c r="K8653" s="23">
        <v>0</v>
      </c>
      <c r="L8653" s="23" t="s">
        <v>55</v>
      </c>
      <c r="M8653" s="23" t="s">
        <v>84</v>
      </c>
      <c r="N8653" s="27">
        <v>42002</v>
      </c>
      <c r="O8653" s="23" t="s">
        <v>56</v>
      </c>
      <c r="P8653" t="str">
        <f t="shared" si="135"/>
        <v>INSERT INTO @DataTable (Deal, AdvanceDate, PROV, DealPurpose, RateType, BEACON, LTV, TDS, GDS, InsuranceType, PrincipalBalance, OccupancyType, AccountStatus, Closed_Date, DelinquencyBucket) VALUES (8652, '2014-06-18', 'AB', 'Transfer', 'Fixed', 816, 41.95, 29.76, 21.31, 'Conv', 0, 'Owner-Occupied', 'Closed', '2014-12-29', 'Current');</v>
      </c>
    </row>
    <row r="8654" spans="1:16" x14ac:dyDescent="0.35">
      <c r="A8654" s="19">
        <v>8653</v>
      </c>
      <c r="B8654" s="18">
        <v>41578</v>
      </c>
      <c r="C8654" s="19" t="s">
        <v>57</v>
      </c>
      <c r="D8654" s="19" t="s">
        <v>61</v>
      </c>
      <c r="E8654" s="19" t="s">
        <v>53</v>
      </c>
      <c r="F8654" s="19">
        <v>745</v>
      </c>
      <c r="G8654" s="19">
        <v>90</v>
      </c>
      <c r="H8654" s="19">
        <v>39.08</v>
      </c>
      <c r="I8654" s="19">
        <v>32.6</v>
      </c>
      <c r="J8654" s="19" t="s">
        <v>60</v>
      </c>
      <c r="K8654" s="20">
        <v>316530.88</v>
      </c>
      <c r="L8654" s="20" t="s">
        <v>55</v>
      </c>
      <c r="M8654" s="20" t="s">
        <v>83</v>
      </c>
      <c r="N8654" s="26"/>
      <c r="O8654" s="20" t="s">
        <v>56</v>
      </c>
      <c r="P8654" t="str">
        <f t="shared" si="135"/>
        <v>INSERT INTO @DataTable (Deal, AdvanceDate, PROV, DealPurpose, RateType, BEACON, LTV, TDS, GDS, InsuranceType, PrincipalBalance, OccupancyType, AccountStatus, Closed_Date, DelinquencyBucket) VALUES (8653, '2013-10-31', 'ON', 'Purchase', 'Fixed', 745, 90, 39.08, 32.6, 'HiRatio', 316530.88, 'Owner-Occupied', 'Open', '1900-01-00', 'Current');</v>
      </c>
    </row>
    <row r="8655" spans="1:16" x14ac:dyDescent="0.35">
      <c r="A8655" s="22">
        <v>8654</v>
      </c>
      <c r="B8655" s="21">
        <v>42094</v>
      </c>
      <c r="C8655" s="22" t="s">
        <v>58</v>
      </c>
      <c r="D8655" s="22" t="s">
        <v>61</v>
      </c>
      <c r="E8655" s="22" t="s">
        <v>53</v>
      </c>
      <c r="F8655" s="22">
        <v>774</v>
      </c>
      <c r="G8655" s="22">
        <v>95</v>
      </c>
      <c r="H8655" s="22">
        <v>43.65</v>
      </c>
      <c r="I8655" s="22">
        <v>33.18</v>
      </c>
      <c r="J8655" s="22" t="s">
        <v>60</v>
      </c>
      <c r="K8655" s="23">
        <v>229873.95</v>
      </c>
      <c r="L8655" s="23" t="s">
        <v>55</v>
      </c>
      <c r="M8655" s="23" t="s">
        <v>83</v>
      </c>
      <c r="N8655" s="27"/>
      <c r="O8655" s="23" t="s">
        <v>56</v>
      </c>
      <c r="P8655" t="str">
        <f t="shared" si="135"/>
        <v>INSERT INTO @DataTable (Deal, AdvanceDate, PROV, DealPurpose, RateType, BEACON, LTV, TDS, GDS, InsuranceType, PrincipalBalance, OccupancyType, AccountStatus, Closed_Date, DelinquencyBucket) VALUES (8654, '2015-03-31', 'BC', 'Purchase', 'Fixed', 774, 95, 43.65, 33.18, 'HiRatio', 229873.95, 'Owner-Occupied', 'Open', '1900-01-00', 'Current');</v>
      </c>
    </row>
    <row r="8656" spans="1:16" x14ac:dyDescent="0.35">
      <c r="A8656" s="19">
        <v>8655</v>
      </c>
      <c r="B8656" s="18">
        <v>41810</v>
      </c>
      <c r="C8656" s="19" t="s">
        <v>57</v>
      </c>
      <c r="D8656" s="19" t="s">
        <v>52</v>
      </c>
      <c r="E8656" s="19" t="s">
        <v>53</v>
      </c>
      <c r="F8656" s="19">
        <v>622</v>
      </c>
      <c r="G8656" s="19">
        <v>74.900000000000006</v>
      </c>
      <c r="H8656" s="19">
        <v>38.520000000000003</v>
      </c>
      <c r="I8656" s="19">
        <v>34.979999999999997</v>
      </c>
      <c r="J8656" s="19" t="s">
        <v>54</v>
      </c>
      <c r="K8656" s="20">
        <v>314597.03999999998</v>
      </c>
      <c r="L8656" s="20" t="s">
        <v>55</v>
      </c>
      <c r="M8656" s="20" t="s">
        <v>83</v>
      </c>
      <c r="N8656" s="26"/>
      <c r="O8656" s="20" t="s">
        <v>56</v>
      </c>
      <c r="P8656" t="str">
        <f t="shared" si="135"/>
        <v>INSERT INTO @DataTable (Deal, AdvanceDate, PROV, DealPurpose, RateType, BEACON, LTV, TDS, GDS, InsuranceType, PrincipalBalance, OccupancyType, AccountStatus, Closed_Date, DelinquencyBucket) VALUES (8655, '2014-06-20', 'ON', 'Refinance External', 'Fixed', 622, 74.9, 38.52, 34.98, 'Conv', 314597.04, 'Owner-Occupied', 'Open', '1900-01-00', 'Current');</v>
      </c>
    </row>
    <row r="8657" spans="1:16" x14ac:dyDescent="0.35">
      <c r="A8657" s="22">
        <v>8656</v>
      </c>
      <c r="B8657" s="21">
        <v>41806</v>
      </c>
      <c r="C8657" s="22" t="s">
        <v>58</v>
      </c>
      <c r="D8657" s="22" t="s">
        <v>61</v>
      </c>
      <c r="E8657" s="22" t="s">
        <v>53</v>
      </c>
      <c r="F8657" s="22">
        <v>620</v>
      </c>
      <c r="G8657" s="22">
        <v>89.74</v>
      </c>
      <c r="H8657" s="22">
        <v>34.54</v>
      </c>
      <c r="I8657" s="22">
        <v>34.54</v>
      </c>
      <c r="J8657" s="22" t="s">
        <v>60</v>
      </c>
      <c r="K8657" s="23">
        <v>331655.78000000003</v>
      </c>
      <c r="L8657" s="23" t="s">
        <v>55</v>
      </c>
      <c r="M8657" s="23" t="s">
        <v>83</v>
      </c>
      <c r="N8657" s="27"/>
      <c r="O8657" s="23" t="s">
        <v>56</v>
      </c>
      <c r="P8657" t="str">
        <f t="shared" si="135"/>
        <v>INSERT INTO @DataTable (Deal, AdvanceDate, PROV, DealPurpose, RateType, BEACON, LTV, TDS, GDS, InsuranceType, PrincipalBalance, OccupancyType, AccountStatus, Closed_Date, DelinquencyBucket) VALUES (8656, '2014-06-16', 'BC', 'Purchase', 'Fixed', 620, 89.74, 34.54, 34.54, 'HiRatio', 331655.78, 'Owner-Occupied', 'Open', '1900-01-00', 'Current');</v>
      </c>
    </row>
    <row r="8658" spans="1:16" x14ac:dyDescent="0.35">
      <c r="A8658" s="19">
        <v>8657</v>
      </c>
      <c r="B8658" s="18">
        <v>42332</v>
      </c>
      <c r="C8658" s="19" t="s">
        <v>63</v>
      </c>
      <c r="D8658" s="19" t="s">
        <v>61</v>
      </c>
      <c r="E8658" s="19" t="s">
        <v>53</v>
      </c>
      <c r="F8658" s="19">
        <v>789</v>
      </c>
      <c r="G8658" s="19">
        <v>95</v>
      </c>
      <c r="H8658" s="19">
        <v>27.06</v>
      </c>
      <c r="I8658" s="19">
        <v>26.76</v>
      </c>
      <c r="J8658" s="19" t="s">
        <v>60</v>
      </c>
      <c r="K8658" s="20">
        <v>180354.46</v>
      </c>
      <c r="L8658" s="20" t="s">
        <v>55</v>
      </c>
      <c r="M8658" s="20" t="s">
        <v>83</v>
      </c>
      <c r="N8658" s="26"/>
      <c r="O8658" s="20" t="s">
        <v>56</v>
      </c>
      <c r="P8658" t="str">
        <f t="shared" si="135"/>
        <v>INSERT INTO @DataTable (Deal, AdvanceDate, PROV, DealPurpose, RateType, BEACON, LTV, TDS, GDS, InsuranceType, PrincipalBalance, OccupancyType, AccountStatus, Closed_Date, DelinquencyBucket) VALUES (8657, '2015-11-24', 'SK', 'Purchase', 'Fixed', 789, 95, 27.06, 26.76, 'HiRatio', 180354.46, 'Owner-Occupied', 'Open', '1900-01-00', 'Current');</v>
      </c>
    </row>
    <row r="8659" spans="1:16" x14ac:dyDescent="0.35">
      <c r="A8659" s="22">
        <v>8658</v>
      </c>
      <c r="B8659" s="21">
        <v>42244</v>
      </c>
      <c r="C8659" s="22" t="s">
        <v>58</v>
      </c>
      <c r="D8659" s="22" t="s">
        <v>61</v>
      </c>
      <c r="E8659" s="22" t="s">
        <v>53</v>
      </c>
      <c r="F8659" s="22">
        <v>764</v>
      </c>
      <c r="G8659" s="22">
        <v>95</v>
      </c>
      <c r="H8659" s="22">
        <v>43.18</v>
      </c>
      <c r="I8659" s="22">
        <v>26.83</v>
      </c>
      <c r="J8659" s="22" t="s">
        <v>60</v>
      </c>
      <c r="K8659" s="23">
        <v>0</v>
      </c>
      <c r="L8659" s="23" t="s">
        <v>55</v>
      </c>
      <c r="M8659" s="23" t="s">
        <v>84</v>
      </c>
      <c r="N8659" s="27">
        <v>42664</v>
      </c>
      <c r="O8659" s="23" t="s">
        <v>56</v>
      </c>
      <c r="P8659" t="str">
        <f t="shared" si="135"/>
        <v>INSERT INTO @DataTable (Deal, AdvanceDate, PROV, DealPurpose, RateType, BEACON, LTV, TDS, GDS, InsuranceType, PrincipalBalance, OccupancyType, AccountStatus, Closed_Date, DelinquencyBucket) VALUES (8658, '2015-08-28', 'BC', 'Purchase', 'Fixed', 764, 95, 43.18, 26.83, 'HiRatio', 0, 'Owner-Occupied', 'Closed', '2016-10-21', 'Current');</v>
      </c>
    </row>
    <row r="8660" spans="1:16" x14ac:dyDescent="0.35">
      <c r="A8660" s="19">
        <v>8659</v>
      </c>
      <c r="B8660" s="18">
        <v>42445</v>
      </c>
      <c r="C8660" s="19" t="s">
        <v>57</v>
      </c>
      <c r="D8660" s="19" t="s">
        <v>52</v>
      </c>
      <c r="E8660" s="19" t="s">
        <v>53</v>
      </c>
      <c r="F8660" s="19">
        <v>714</v>
      </c>
      <c r="G8660" s="19">
        <v>79.83</v>
      </c>
      <c r="H8660" s="19">
        <v>43.33</v>
      </c>
      <c r="I8660" s="19">
        <v>28.57</v>
      </c>
      <c r="J8660" s="19" t="s">
        <v>54</v>
      </c>
      <c r="K8660" s="20">
        <v>269097.46000000002</v>
      </c>
      <c r="L8660" s="20" t="s">
        <v>55</v>
      </c>
      <c r="M8660" s="20" t="s">
        <v>83</v>
      </c>
      <c r="N8660" s="26"/>
      <c r="O8660" s="20" t="s">
        <v>56</v>
      </c>
      <c r="P8660" t="str">
        <f t="shared" si="135"/>
        <v>INSERT INTO @DataTable (Deal, AdvanceDate, PROV, DealPurpose, RateType, BEACON, LTV, TDS, GDS, InsuranceType, PrincipalBalance, OccupancyType, AccountStatus, Closed_Date, DelinquencyBucket) VALUES (8659, '2016-03-16', 'ON', 'Refinance External', 'Fixed', 714, 79.83, 43.33, 28.57, 'Conv', 269097.46, 'Owner-Occupied', 'Open', '1900-01-00', 'Current');</v>
      </c>
    </row>
    <row r="8661" spans="1:16" x14ac:dyDescent="0.35">
      <c r="A8661" s="22">
        <v>8660</v>
      </c>
      <c r="B8661" s="21">
        <v>41880</v>
      </c>
      <c r="C8661" s="22" t="s">
        <v>51</v>
      </c>
      <c r="D8661" s="22" t="s">
        <v>59</v>
      </c>
      <c r="E8661" s="22" t="s">
        <v>40</v>
      </c>
      <c r="F8661" s="22">
        <v>777</v>
      </c>
      <c r="G8661" s="22">
        <v>24.14</v>
      </c>
      <c r="H8661" s="22">
        <v>29.25</v>
      </c>
      <c r="I8661" s="22">
        <v>12.59</v>
      </c>
      <c r="J8661" s="22" t="s">
        <v>54</v>
      </c>
      <c r="K8661" s="23">
        <v>47785.78</v>
      </c>
      <c r="L8661" s="23" t="s">
        <v>55</v>
      </c>
      <c r="M8661" s="23" t="s">
        <v>83</v>
      </c>
      <c r="N8661" s="27"/>
      <c r="O8661" s="23" t="s">
        <v>56</v>
      </c>
      <c r="P8661" t="str">
        <f t="shared" si="135"/>
        <v>INSERT INTO @DataTable (Deal, AdvanceDate, PROV, DealPurpose, RateType, BEACON, LTV, TDS, GDS, InsuranceType, PrincipalBalance, OccupancyType, AccountStatus, Closed_Date, DelinquencyBucket) VALUES (8660, '2014-08-29', 'AB', 'Transfer', 'ARM', 777, 24.14, 29.25, 12.59, 'Conv', 47785.78, 'Owner-Occupied', 'Open', '1900-01-00', 'Current');</v>
      </c>
    </row>
    <row r="8662" spans="1:16" x14ac:dyDescent="0.35">
      <c r="A8662" s="19">
        <v>8661</v>
      </c>
      <c r="B8662" s="18">
        <v>40774</v>
      </c>
      <c r="C8662" s="19" t="s">
        <v>51</v>
      </c>
      <c r="D8662" s="19" t="s">
        <v>61</v>
      </c>
      <c r="E8662" s="19" t="s">
        <v>53</v>
      </c>
      <c r="F8662" s="19">
        <v>770</v>
      </c>
      <c r="G8662" s="19">
        <v>90</v>
      </c>
      <c r="H8662" s="19">
        <v>20.61</v>
      </c>
      <c r="I8662" s="19">
        <v>14.55</v>
      </c>
      <c r="J8662" s="19" t="s">
        <v>60</v>
      </c>
      <c r="K8662" s="20">
        <v>0</v>
      </c>
      <c r="L8662" s="20" t="s">
        <v>55</v>
      </c>
      <c r="M8662" s="20" t="s">
        <v>84</v>
      </c>
      <c r="N8662" s="26">
        <v>42340</v>
      </c>
      <c r="O8662" s="20" t="s">
        <v>56</v>
      </c>
      <c r="P8662" t="str">
        <f t="shared" si="135"/>
        <v>INSERT INTO @DataTable (Deal, AdvanceDate, PROV, DealPurpose, RateType, BEACON, LTV, TDS, GDS, InsuranceType, PrincipalBalance, OccupancyType, AccountStatus, Closed_Date, DelinquencyBucket) VALUES (8661, '2011-08-19', 'AB', 'Purchase', 'Fixed', 770, 90, 20.61, 14.55, 'HiRatio', 0, 'Owner-Occupied', 'Closed', '2015-12-02', 'Current');</v>
      </c>
    </row>
    <row r="8663" spans="1:16" x14ac:dyDescent="0.35">
      <c r="A8663" s="22">
        <v>8662</v>
      </c>
      <c r="B8663" s="21">
        <v>42145</v>
      </c>
      <c r="C8663" s="22" t="s">
        <v>57</v>
      </c>
      <c r="D8663" s="22" t="s">
        <v>59</v>
      </c>
      <c r="E8663" s="22" t="s">
        <v>40</v>
      </c>
      <c r="F8663" s="22">
        <v>791</v>
      </c>
      <c r="G8663" s="22">
        <v>72.72</v>
      </c>
      <c r="H8663" s="22">
        <v>37.39</v>
      </c>
      <c r="I8663" s="22">
        <v>29.77</v>
      </c>
      <c r="J8663" s="22" t="s">
        <v>54</v>
      </c>
      <c r="K8663" s="23">
        <v>170790.01</v>
      </c>
      <c r="L8663" s="23" t="s">
        <v>55</v>
      </c>
      <c r="M8663" s="23" t="s">
        <v>83</v>
      </c>
      <c r="N8663" s="27"/>
      <c r="O8663" s="23" t="s">
        <v>56</v>
      </c>
      <c r="P8663" t="str">
        <f t="shared" si="135"/>
        <v>INSERT INTO @DataTable (Deal, AdvanceDate, PROV, DealPurpose, RateType, BEACON, LTV, TDS, GDS, InsuranceType, PrincipalBalance, OccupancyType, AccountStatus, Closed_Date, DelinquencyBucket) VALUES (8662, '2015-05-21', 'ON', 'Transfer', 'ARM', 791, 72.72, 37.39, 29.77, 'Conv', 170790.01, 'Owner-Occupied', 'Open', '1900-01-00', 'Current');</v>
      </c>
    </row>
    <row r="8664" spans="1:16" x14ac:dyDescent="0.35">
      <c r="A8664" s="19">
        <v>8663</v>
      </c>
      <c r="B8664" s="18">
        <v>40967</v>
      </c>
      <c r="C8664" s="19" t="s">
        <v>57</v>
      </c>
      <c r="D8664" s="19" t="s">
        <v>52</v>
      </c>
      <c r="E8664" s="19" t="s">
        <v>53</v>
      </c>
      <c r="F8664" s="19">
        <v>700</v>
      </c>
      <c r="G8664" s="19">
        <v>80</v>
      </c>
      <c r="H8664" s="19">
        <v>32.82</v>
      </c>
      <c r="I8664" s="19">
        <v>7.77</v>
      </c>
      <c r="J8664" s="19" t="s">
        <v>54</v>
      </c>
      <c r="K8664" s="20">
        <v>172461.78</v>
      </c>
      <c r="L8664" s="20" t="s">
        <v>62</v>
      </c>
      <c r="M8664" s="20" t="s">
        <v>83</v>
      </c>
      <c r="N8664" s="26"/>
      <c r="O8664" s="20" t="s">
        <v>56</v>
      </c>
      <c r="P8664" t="str">
        <f t="shared" si="135"/>
        <v>INSERT INTO @DataTable (Deal, AdvanceDate, PROV, DealPurpose, RateType, BEACON, LTV, TDS, GDS, InsuranceType, PrincipalBalance, OccupancyType, AccountStatus, Closed_Date, DelinquencyBucket) VALUES (8663, '2012-02-28', 'ON', 'Refinance External', 'Fixed', 700, 80, 32.82, 7.77, 'Conv', 172461.78, 'Rental', 'Open', '1900-01-00', 'Current');</v>
      </c>
    </row>
    <row r="8665" spans="1:16" x14ac:dyDescent="0.35">
      <c r="A8665" s="22">
        <v>8664</v>
      </c>
      <c r="B8665" s="21">
        <v>42087</v>
      </c>
      <c r="C8665" s="22" t="s">
        <v>57</v>
      </c>
      <c r="D8665" s="22" t="s">
        <v>52</v>
      </c>
      <c r="E8665" s="22" t="s">
        <v>53</v>
      </c>
      <c r="F8665" s="22">
        <v>671</v>
      </c>
      <c r="G8665" s="22">
        <v>68.42</v>
      </c>
      <c r="H8665" s="22">
        <v>31.14</v>
      </c>
      <c r="I8665" s="22">
        <v>31.14</v>
      </c>
      <c r="J8665" s="22" t="s">
        <v>54</v>
      </c>
      <c r="K8665" s="23">
        <v>311979.89</v>
      </c>
      <c r="L8665" s="23" t="s">
        <v>55</v>
      </c>
      <c r="M8665" s="23" t="s">
        <v>83</v>
      </c>
      <c r="N8665" s="27"/>
      <c r="O8665" s="23" t="s">
        <v>56</v>
      </c>
      <c r="P8665" t="str">
        <f t="shared" si="135"/>
        <v>INSERT INTO @DataTable (Deal, AdvanceDate, PROV, DealPurpose, RateType, BEACON, LTV, TDS, GDS, InsuranceType, PrincipalBalance, OccupancyType, AccountStatus, Closed_Date, DelinquencyBucket) VALUES (8664, '2015-03-24', 'ON', 'Refinance External', 'Fixed', 671, 68.42, 31.14, 31.14, 'Conv', 311979.89, 'Owner-Occupied', 'Open', '1900-01-00', 'Current');</v>
      </c>
    </row>
    <row r="8666" spans="1:16" x14ac:dyDescent="0.35">
      <c r="A8666" s="19">
        <v>8665</v>
      </c>
      <c r="B8666" s="18">
        <v>42257</v>
      </c>
      <c r="C8666" s="19" t="s">
        <v>57</v>
      </c>
      <c r="D8666" s="19" t="s">
        <v>61</v>
      </c>
      <c r="E8666" s="19" t="s">
        <v>40</v>
      </c>
      <c r="F8666" s="19">
        <v>780</v>
      </c>
      <c r="G8666" s="19">
        <v>80</v>
      </c>
      <c r="H8666" s="19">
        <v>33.5</v>
      </c>
      <c r="I8666" s="19">
        <v>19.54</v>
      </c>
      <c r="J8666" s="19" t="s">
        <v>54</v>
      </c>
      <c r="K8666" s="20">
        <v>589987.93999999994</v>
      </c>
      <c r="L8666" s="20" t="s">
        <v>55</v>
      </c>
      <c r="M8666" s="20" t="s">
        <v>83</v>
      </c>
      <c r="N8666" s="26"/>
      <c r="O8666" s="20" t="s">
        <v>56</v>
      </c>
      <c r="P8666" t="str">
        <f t="shared" si="135"/>
        <v>INSERT INTO @DataTable (Deal, AdvanceDate, PROV, DealPurpose, RateType, BEACON, LTV, TDS, GDS, InsuranceType, PrincipalBalance, OccupancyType, AccountStatus, Closed_Date, DelinquencyBucket) VALUES (8665, '2015-09-10', 'ON', 'Purchase', 'ARM', 780, 80, 33.5, 19.54, 'Conv', 589987.94, 'Owner-Occupied', 'Open', '1900-01-00', 'Current');</v>
      </c>
    </row>
    <row r="8667" spans="1:16" x14ac:dyDescent="0.35">
      <c r="A8667" s="22">
        <v>8666</v>
      </c>
      <c r="B8667" s="21">
        <v>41950</v>
      </c>
      <c r="C8667" s="22" t="s">
        <v>51</v>
      </c>
      <c r="D8667" s="22" t="s">
        <v>59</v>
      </c>
      <c r="E8667" s="22" t="s">
        <v>53</v>
      </c>
      <c r="F8667" s="22">
        <v>740</v>
      </c>
      <c r="G8667" s="22">
        <v>32.18</v>
      </c>
      <c r="H8667" s="22">
        <v>42.28</v>
      </c>
      <c r="I8667" s="22">
        <v>24.5</v>
      </c>
      <c r="J8667" s="22" t="s">
        <v>54</v>
      </c>
      <c r="K8667" s="23">
        <v>88982.86</v>
      </c>
      <c r="L8667" s="23" t="s">
        <v>55</v>
      </c>
      <c r="M8667" s="23" t="s">
        <v>83</v>
      </c>
      <c r="N8667" s="27"/>
      <c r="O8667" s="23" t="s">
        <v>56</v>
      </c>
      <c r="P8667" t="str">
        <f t="shared" si="135"/>
        <v>INSERT INTO @DataTable (Deal, AdvanceDate, PROV, DealPurpose, RateType, BEACON, LTV, TDS, GDS, InsuranceType, PrincipalBalance, OccupancyType, AccountStatus, Closed_Date, DelinquencyBucket) VALUES (8666, '2014-11-07', 'AB', 'Transfer', 'Fixed', 740, 32.18, 42.28, 24.5, 'Conv', 88982.86, 'Owner-Occupied', 'Open', '1900-01-00', 'Current');</v>
      </c>
    </row>
    <row r="8668" spans="1:16" x14ac:dyDescent="0.35">
      <c r="A8668" s="19">
        <v>8667</v>
      </c>
      <c r="B8668" s="18">
        <v>41393</v>
      </c>
      <c r="C8668" s="19" t="s">
        <v>57</v>
      </c>
      <c r="D8668" s="19" t="s">
        <v>61</v>
      </c>
      <c r="E8668" s="19" t="s">
        <v>53</v>
      </c>
      <c r="F8668" s="19">
        <v>656</v>
      </c>
      <c r="G8668" s="19">
        <v>95</v>
      </c>
      <c r="H8668" s="19">
        <v>27.71</v>
      </c>
      <c r="I8668" s="19">
        <v>27.5</v>
      </c>
      <c r="J8668" s="19" t="s">
        <v>60</v>
      </c>
      <c r="K8668" s="20">
        <v>246677.77</v>
      </c>
      <c r="L8668" s="20" t="s">
        <v>55</v>
      </c>
      <c r="M8668" s="20" t="s">
        <v>83</v>
      </c>
      <c r="N8668" s="26"/>
      <c r="O8668" s="20" t="s">
        <v>56</v>
      </c>
      <c r="P8668" t="str">
        <f t="shared" si="135"/>
        <v>INSERT INTO @DataTable (Deal, AdvanceDate, PROV, DealPurpose, RateType, BEACON, LTV, TDS, GDS, InsuranceType, PrincipalBalance, OccupancyType, AccountStatus, Closed_Date, DelinquencyBucket) VALUES (8667, '2013-04-29', 'ON', 'Purchase', 'Fixed', 656, 95, 27.71, 27.5, 'HiRatio', 246677.77, 'Owner-Occupied', 'Open', '1900-01-00', 'Current');</v>
      </c>
    </row>
    <row r="8669" spans="1:16" x14ac:dyDescent="0.35">
      <c r="A8669" s="22">
        <v>8668</v>
      </c>
      <c r="B8669" s="21">
        <v>41610</v>
      </c>
      <c r="C8669" s="22" t="s">
        <v>57</v>
      </c>
      <c r="D8669" s="22" t="s">
        <v>61</v>
      </c>
      <c r="E8669" s="22" t="s">
        <v>53</v>
      </c>
      <c r="F8669" s="22">
        <v>787</v>
      </c>
      <c r="G8669" s="22">
        <v>55.38</v>
      </c>
      <c r="H8669" s="22">
        <v>35.78</v>
      </c>
      <c r="I8669" s="22">
        <v>7.65</v>
      </c>
      <c r="J8669" s="22" t="s">
        <v>54</v>
      </c>
      <c r="K8669" s="23">
        <v>82863.210000000006</v>
      </c>
      <c r="L8669" s="23" t="s">
        <v>66</v>
      </c>
      <c r="M8669" s="23" t="s">
        <v>83</v>
      </c>
      <c r="N8669" s="27"/>
      <c r="O8669" s="23" t="s">
        <v>56</v>
      </c>
      <c r="P8669" t="str">
        <f t="shared" si="135"/>
        <v>INSERT INTO @DataTable (Deal, AdvanceDate, PROV, DealPurpose, RateType, BEACON, LTV, TDS, GDS, InsuranceType, PrincipalBalance, OccupancyType, AccountStatus, Closed_Date, DelinquencyBucket) VALUES (8668, '2013-12-02', 'ON', 'Purchase', 'Fixed', 787, 55.38, 35.78, 7.65, 'Conv', 82863.21, 'Second Home', 'Open', '1900-01-00', 'Current');</v>
      </c>
    </row>
    <row r="8670" spans="1:16" x14ac:dyDescent="0.35">
      <c r="A8670" s="19">
        <v>8669</v>
      </c>
      <c r="B8670" s="18">
        <v>41074</v>
      </c>
      <c r="C8670" s="19" t="s">
        <v>57</v>
      </c>
      <c r="D8670" s="19" t="s">
        <v>61</v>
      </c>
      <c r="E8670" s="19" t="s">
        <v>53</v>
      </c>
      <c r="F8670" s="19">
        <v>740</v>
      </c>
      <c r="G8670" s="19">
        <v>80</v>
      </c>
      <c r="H8670" s="19">
        <v>30.59</v>
      </c>
      <c r="I8670" s="19">
        <v>21.66</v>
      </c>
      <c r="J8670" s="19" t="s">
        <v>54</v>
      </c>
      <c r="K8670" s="20">
        <v>0</v>
      </c>
      <c r="L8670" s="20" t="s">
        <v>55</v>
      </c>
      <c r="M8670" s="20" t="s">
        <v>84</v>
      </c>
      <c r="N8670" s="26">
        <v>42125</v>
      </c>
      <c r="O8670" s="20" t="s">
        <v>56</v>
      </c>
      <c r="P8670" t="str">
        <f t="shared" si="135"/>
        <v>INSERT INTO @DataTable (Deal, AdvanceDate, PROV, DealPurpose, RateType, BEACON, LTV, TDS, GDS, InsuranceType, PrincipalBalance, OccupancyType, AccountStatus, Closed_Date, DelinquencyBucket) VALUES (8669, '2012-06-14', 'ON', 'Purchase', 'Fixed', 740, 80, 30.59, 21.66, 'Conv', 0, 'Owner-Occupied', 'Closed', '2015-05-01', 'Current');</v>
      </c>
    </row>
    <row r="8671" spans="1:16" x14ac:dyDescent="0.35">
      <c r="A8671" s="22">
        <v>8670</v>
      </c>
      <c r="B8671" s="21">
        <v>41816</v>
      </c>
      <c r="C8671" s="22" t="s">
        <v>51</v>
      </c>
      <c r="D8671" s="22" t="s">
        <v>61</v>
      </c>
      <c r="E8671" s="22" t="s">
        <v>40</v>
      </c>
      <c r="F8671" s="22">
        <v>779</v>
      </c>
      <c r="G8671" s="22">
        <v>95</v>
      </c>
      <c r="H8671" s="22">
        <v>24.98</v>
      </c>
      <c r="I8671" s="22">
        <v>22.75</v>
      </c>
      <c r="J8671" s="22" t="s">
        <v>60</v>
      </c>
      <c r="K8671" s="23">
        <v>318344.94</v>
      </c>
      <c r="L8671" s="23" t="s">
        <v>55</v>
      </c>
      <c r="M8671" s="23" t="s">
        <v>83</v>
      </c>
      <c r="N8671" s="27"/>
      <c r="O8671" s="23" t="s">
        <v>56</v>
      </c>
      <c r="P8671" t="str">
        <f t="shared" si="135"/>
        <v>INSERT INTO @DataTable (Deal, AdvanceDate, PROV, DealPurpose, RateType, BEACON, LTV, TDS, GDS, InsuranceType, PrincipalBalance, OccupancyType, AccountStatus, Closed_Date, DelinquencyBucket) VALUES (8670, '2014-06-26', 'AB', 'Purchase', 'ARM', 779, 95, 24.98, 22.75, 'HiRatio', 318344.94, 'Owner-Occupied', 'Open', '1900-01-00', 'Current');</v>
      </c>
    </row>
    <row r="8672" spans="1:16" x14ac:dyDescent="0.35">
      <c r="A8672" s="19">
        <v>8671</v>
      </c>
      <c r="B8672" s="18">
        <v>42688</v>
      </c>
      <c r="C8672" s="19" t="s">
        <v>57</v>
      </c>
      <c r="D8672" s="19" t="s">
        <v>67</v>
      </c>
      <c r="E8672" s="19" t="s">
        <v>53</v>
      </c>
      <c r="F8672" s="19">
        <v>821</v>
      </c>
      <c r="G8672" s="19">
        <v>89.46</v>
      </c>
      <c r="H8672" s="19">
        <v>37.409999999999997</v>
      </c>
      <c r="I8672" s="19">
        <v>27.19</v>
      </c>
      <c r="J8672" s="19" t="s">
        <v>60</v>
      </c>
      <c r="K8672" s="20">
        <v>354038.62</v>
      </c>
      <c r="L8672" s="20" t="s">
        <v>55</v>
      </c>
      <c r="M8672" s="20" t="s">
        <v>83</v>
      </c>
      <c r="N8672" s="26"/>
      <c r="O8672" s="20" t="s">
        <v>56</v>
      </c>
      <c r="P8672" t="str">
        <f t="shared" si="135"/>
        <v>INSERT INTO @DataTable (Deal, AdvanceDate, PROV, DealPurpose, RateType, BEACON, LTV, TDS, GDS, InsuranceType, PrincipalBalance, OccupancyType, AccountStatus, Closed_Date, DelinquencyBucket) VALUES (8671, '2016-11-14', 'ON', 'Port Increase', 'Fixed', 821, 89.46, 37.41, 27.19, 'HiRatio', 354038.62, 'Owner-Occupied', 'Open', '1900-01-00', 'Current');</v>
      </c>
    </row>
    <row r="8673" spans="1:16" x14ac:dyDescent="0.35">
      <c r="A8673" s="22">
        <v>8672</v>
      </c>
      <c r="B8673" s="21">
        <v>40998</v>
      </c>
      <c r="C8673" s="22" t="s">
        <v>57</v>
      </c>
      <c r="D8673" s="22" t="s">
        <v>52</v>
      </c>
      <c r="E8673" s="22" t="s">
        <v>53</v>
      </c>
      <c r="F8673" s="22">
        <v>694</v>
      </c>
      <c r="G8673" s="22">
        <v>80</v>
      </c>
      <c r="H8673" s="22">
        <v>39.74</v>
      </c>
      <c r="I8673" s="22">
        <v>16.13</v>
      </c>
      <c r="J8673" s="22" t="s">
        <v>54</v>
      </c>
      <c r="K8673" s="23">
        <v>140466.45000000001</v>
      </c>
      <c r="L8673" s="23" t="s">
        <v>62</v>
      </c>
      <c r="M8673" s="23" t="s">
        <v>83</v>
      </c>
      <c r="N8673" s="27"/>
      <c r="O8673" s="23" t="s">
        <v>56</v>
      </c>
      <c r="P8673" t="str">
        <f t="shared" si="135"/>
        <v>INSERT INTO @DataTable (Deal, AdvanceDate, PROV, DealPurpose, RateType, BEACON, LTV, TDS, GDS, InsuranceType, PrincipalBalance, OccupancyType, AccountStatus, Closed_Date, DelinquencyBucket) VALUES (8672, '2012-03-30', 'ON', 'Refinance External', 'Fixed', 694, 80, 39.74, 16.13, 'Conv', 140466.45, 'Rental', 'Open', '1900-01-00', 'Current');</v>
      </c>
    </row>
    <row r="8674" spans="1:16" x14ac:dyDescent="0.35">
      <c r="A8674" s="19">
        <v>8673</v>
      </c>
      <c r="B8674" s="18">
        <v>41029</v>
      </c>
      <c r="C8674" s="19" t="s">
        <v>51</v>
      </c>
      <c r="D8674" s="19" t="s">
        <v>61</v>
      </c>
      <c r="E8674" s="19" t="s">
        <v>40</v>
      </c>
      <c r="F8674" s="19">
        <v>690</v>
      </c>
      <c r="G8674" s="19">
        <v>90</v>
      </c>
      <c r="H8674" s="19">
        <v>21.61</v>
      </c>
      <c r="I8674" s="19">
        <v>21.41</v>
      </c>
      <c r="J8674" s="19" t="s">
        <v>60</v>
      </c>
      <c r="K8674" s="20">
        <v>186746.13</v>
      </c>
      <c r="L8674" s="20" t="s">
        <v>55</v>
      </c>
      <c r="M8674" s="20" t="s">
        <v>83</v>
      </c>
      <c r="N8674" s="26"/>
      <c r="O8674" s="20" t="s">
        <v>56</v>
      </c>
      <c r="P8674" t="str">
        <f t="shared" si="135"/>
        <v>INSERT INTO @DataTable (Deal, AdvanceDate, PROV, DealPurpose, RateType, BEACON, LTV, TDS, GDS, InsuranceType, PrincipalBalance, OccupancyType, AccountStatus, Closed_Date, DelinquencyBucket) VALUES (8673, '2012-04-30', 'AB', 'Purchase', 'ARM', 690, 90, 21.61, 21.41, 'HiRatio', 186746.13, 'Owner-Occupied', 'Open', '1900-01-00', 'Current');</v>
      </c>
    </row>
    <row r="8675" spans="1:16" x14ac:dyDescent="0.35">
      <c r="A8675" s="22">
        <v>8674</v>
      </c>
      <c r="B8675" s="21">
        <v>42123</v>
      </c>
      <c r="C8675" s="22" t="s">
        <v>58</v>
      </c>
      <c r="D8675" s="22" t="s">
        <v>61</v>
      </c>
      <c r="E8675" s="22" t="s">
        <v>53</v>
      </c>
      <c r="F8675" s="22">
        <v>769</v>
      </c>
      <c r="G8675" s="22">
        <v>90</v>
      </c>
      <c r="H8675" s="22">
        <v>42.98</v>
      </c>
      <c r="I8675" s="22">
        <v>27.46</v>
      </c>
      <c r="J8675" s="22" t="s">
        <v>60</v>
      </c>
      <c r="K8675" s="23">
        <v>312434.59999999998</v>
      </c>
      <c r="L8675" s="23" t="s">
        <v>55</v>
      </c>
      <c r="M8675" s="23" t="s">
        <v>83</v>
      </c>
      <c r="N8675" s="27"/>
      <c r="O8675" s="23" t="s">
        <v>56</v>
      </c>
      <c r="P8675" t="str">
        <f t="shared" si="135"/>
        <v>INSERT INTO @DataTable (Deal, AdvanceDate, PROV, DealPurpose, RateType, BEACON, LTV, TDS, GDS, InsuranceType, PrincipalBalance, OccupancyType, AccountStatus, Closed_Date, DelinquencyBucket) VALUES (8674, '2015-04-29', 'BC', 'Purchase', 'Fixed', 769, 90, 42.98, 27.46, 'HiRatio', 312434.6, 'Owner-Occupied', 'Open', '1900-01-00', 'Current');</v>
      </c>
    </row>
    <row r="8676" spans="1:16" x14ac:dyDescent="0.35">
      <c r="A8676" s="19">
        <v>8675</v>
      </c>
      <c r="B8676" s="18">
        <v>42317</v>
      </c>
      <c r="C8676" s="19" t="s">
        <v>57</v>
      </c>
      <c r="D8676" s="19" t="s">
        <v>61</v>
      </c>
      <c r="E8676" s="19" t="s">
        <v>53</v>
      </c>
      <c r="F8676" s="19">
        <v>726</v>
      </c>
      <c r="G8676" s="19">
        <v>90</v>
      </c>
      <c r="H8676" s="19">
        <v>39.85</v>
      </c>
      <c r="I8676" s="19">
        <v>32.770000000000003</v>
      </c>
      <c r="J8676" s="19" t="s">
        <v>60</v>
      </c>
      <c r="K8676" s="20">
        <v>190805.98</v>
      </c>
      <c r="L8676" s="20" t="s">
        <v>55</v>
      </c>
      <c r="M8676" s="20" t="s">
        <v>83</v>
      </c>
      <c r="N8676" s="26"/>
      <c r="O8676" s="20" t="s">
        <v>56</v>
      </c>
      <c r="P8676" t="str">
        <f t="shared" si="135"/>
        <v>INSERT INTO @DataTable (Deal, AdvanceDate, PROV, DealPurpose, RateType, BEACON, LTV, TDS, GDS, InsuranceType, PrincipalBalance, OccupancyType, AccountStatus, Closed_Date, DelinquencyBucket) VALUES (8675, '2015-11-09', 'ON', 'Purchase', 'Fixed', 726, 90, 39.85, 32.77, 'HiRatio', 190805.98, 'Owner-Occupied', 'Open', '1900-01-00', 'Current');</v>
      </c>
    </row>
    <row r="8677" spans="1:16" x14ac:dyDescent="0.35">
      <c r="A8677" s="22">
        <v>8676</v>
      </c>
      <c r="B8677" s="21">
        <v>42326</v>
      </c>
      <c r="C8677" s="22" t="s">
        <v>74</v>
      </c>
      <c r="D8677" s="22" t="s">
        <v>52</v>
      </c>
      <c r="E8677" s="22" t="s">
        <v>40</v>
      </c>
      <c r="F8677" s="22">
        <v>699</v>
      </c>
      <c r="G8677" s="22">
        <v>61.19</v>
      </c>
      <c r="H8677" s="22">
        <v>36.15</v>
      </c>
      <c r="I8677" s="22">
        <v>22.3</v>
      </c>
      <c r="J8677" s="22" t="s">
        <v>54</v>
      </c>
      <c r="K8677" s="23">
        <v>0</v>
      </c>
      <c r="L8677" s="23" t="s">
        <v>55</v>
      </c>
      <c r="M8677" s="23" t="s">
        <v>84</v>
      </c>
      <c r="N8677" s="27">
        <v>42542</v>
      </c>
      <c r="O8677" s="23" t="s">
        <v>56</v>
      </c>
      <c r="P8677" t="str">
        <f t="shared" si="135"/>
        <v>INSERT INTO @DataTable (Deal, AdvanceDate, PROV, DealPurpose, RateType, BEACON, LTV, TDS, GDS, InsuranceType, PrincipalBalance, OccupancyType, AccountStatus, Closed_Date, DelinquencyBucket) VALUES (8676, '2015-11-18', 'MB', 'Refinance External', 'ARM', 699, 61.19, 36.15, 22.3, 'Conv', 0, 'Owner-Occupied', 'Closed', '2016-06-21', 'Current');</v>
      </c>
    </row>
    <row r="8678" spans="1:16" x14ac:dyDescent="0.35">
      <c r="A8678" s="19">
        <v>8677</v>
      </c>
      <c r="B8678" s="18">
        <v>42432</v>
      </c>
      <c r="C8678" s="19" t="s">
        <v>51</v>
      </c>
      <c r="D8678" s="19" t="s">
        <v>61</v>
      </c>
      <c r="E8678" s="19" t="s">
        <v>53</v>
      </c>
      <c r="F8678" s="19">
        <v>725</v>
      </c>
      <c r="G8678" s="19">
        <v>90</v>
      </c>
      <c r="H8678" s="19">
        <v>34.99</v>
      </c>
      <c r="I8678" s="19">
        <v>24.8</v>
      </c>
      <c r="J8678" s="19" t="s">
        <v>60</v>
      </c>
      <c r="K8678" s="20">
        <v>703331.64</v>
      </c>
      <c r="L8678" s="20" t="s">
        <v>55</v>
      </c>
      <c r="M8678" s="20" t="s">
        <v>83</v>
      </c>
      <c r="N8678" s="26"/>
      <c r="O8678" s="20" t="s">
        <v>56</v>
      </c>
      <c r="P8678" t="str">
        <f t="shared" si="135"/>
        <v>INSERT INTO @DataTable (Deal, AdvanceDate, PROV, DealPurpose, RateType, BEACON, LTV, TDS, GDS, InsuranceType, PrincipalBalance, OccupancyType, AccountStatus, Closed_Date, DelinquencyBucket) VALUES (8677, '2016-03-03', 'AB', 'Purchase', 'Fixed', 725, 90, 34.99, 24.8, 'HiRatio', 703331.64, 'Owner-Occupied', 'Open', '1900-01-00', 'Current');</v>
      </c>
    </row>
    <row r="8679" spans="1:16" x14ac:dyDescent="0.35">
      <c r="A8679" s="22">
        <v>8678</v>
      </c>
      <c r="B8679" s="21">
        <v>41326</v>
      </c>
      <c r="C8679" s="22" t="s">
        <v>58</v>
      </c>
      <c r="D8679" s="22" t="s">
        <v>61</v>
      </c>
      <c r="E8679" s="22" t="s">
        <v>53</v>
      </c>
      <c r="F8679" s="22">
        <v>738</v>
      </c>
      <c r="G8679" s="22">
        <v>95</v>
      </c>
      <c r="H8679" s="22">
        <v>40.409999999999997</v>
      </c>
      <c r="I8679" s="22">
        <v>29.1</v>
      </c>
      <c r="J8679" s="22" t="s">
        <v>60</v>
      </c>
      <c r="K8679" s="23">
        <v>159229.73000000001</v>
      </c>
      <c r="L8679" s="23" t="s">
        <v>55</v>
      </c>
      <c r="M8679" s="23" t="s">
        <v>83</v>
      </c>
      <c r="N8679" s="27"/>
      <c r="O8679" s="23" t="s">
        <v>56</v>
      </c>
      <c r="P8679" t="str">
        <f t="shared" si="135"/>
        <v>INSERT INTO @DataTable (Deal, AdvanceDate, PROV, DealPurpose, RateType, BEACON, LTV, TDS, GDS, InsuranceType, PrincipalBalance, OccupancyType, AccountStatus, Closed_Date, DelinquencyBucket) VALUES (8678, '2013-02-21', 'BC', 'Purchase', 'Fixed', 738, 95, 40.41, 29.1, 'HiRatio', 159229.73, 'Owner-Occupied', 'Open', '1900-01-00', 'Current');</v>
      </c>
    </row>
    <row r="8680" spans="1:16" x14ac:dyDescent="0.35">
      <c r="A8680" s="19">
        <v>8679</v>
      </c>
      <c r="B8680" s="18">
        <v>42478</v>
      </c>
      <c r="C8680" s="19" t="s">
        <v>51</v>
      </c>
      <c r="D8680" s="19" t="s">
        <v>59</v>
      </c>
      <c r="E8680" s="19" t="s">
        <v>40</v>
      </c>
      <c r="F8680" s="19">
        <v>745</v>
      </c>
      <c r="G8680" s="19">
        <v>68.8</v>
      </c>
      <c r="H8680" s="19">
        <v>33.68</v>
      </c>
      <c r="I8680" s="19">
        <v>15.22</v>
      </c>
      <c r="J8680" s="19" t="s">
        <v>54</v>
      </c>
      <c r="K8680" s="20">
        <v>678713.33</v>
      </c>
      <c r="L8680" s="20" t="s">
        <v>55</v>
      </c>
      <c r="M8680" s="20" t="s">
        <v>83</v>
      </c>
      <c r="N8680" s="26"/>
      <c r="O8680" s="20" t="s">
        <v>56</v>
      </c>
      <c r="P8680" t="str">
        <f t="shared" si="135"/>
        <v>INSERT INTO @DataTable (Deal, AdvanceDate, PROV, DealPurpose, RateType, BEACON, LTV, TDS, GDS, InsuranceType, PrincipalBalance, OccupancyType, AccountStatus, Closed_Date, DelinquencyBucket) VALUES (8679, '2016-04-18', 'AB', 'Transfer', 'ARM', 745, 68.8, 33.68, 15.22, 'Conv', 678713.33, 'Owner-Occupied', 'Open', '1900-01-00', 'Current');</v>
      </c>
    </row>
    <row r="8681" spans="1:16" x14ac:dyDescent="0.35">
      <c r="A8681" s="22">
        <v>8680</v>
      </c>
      <c r="B8681" s="21">
        <v>41957</v>
      </c>
      <c r="C8681" s="22" t="s">
        <v>57</v>
      </c>
      <c r="D8681" s="22" t="s">
        <v>61</v>
      </c>
      <c r="E8681" s="22" t="s">
        <v>53</v>
      </c>
      <c r="F8681" s="22">
        <v>708</v>
      </c>
      <c r="G8681" s="22">
        <v>95</v>
      </c>
      <c r="H8681" s="22">
        <v>39.47</v>
      </c>
      <c r="I8681" s="22">
        <v>26.83</v>
      </c>
      <c r="J8681" s="22" t="s">
        <v>60</v>
      </c>
      <c r="K8681" s="23">
        <v>158242.82999999999</v>
      </c>
      <c r="L8681" s="23" t="s">
        <v>55</v>
      </c>
      <c r="M8681" s="23" t="s">
        <v>83</v>
      </c>
      <c r="N8681" s="27"/>
      <c r="O8681" s="23" t="s">
        <v>56</v>
      </c>
      <c r="P8681" t="str">
        <f t="shared" si="135"/>
        <v>INSERT INTO @DataTable (Deal, AdvanceDate, PROV, DealPurpose, RateType, BEACON, LTV, TDS, GDS, InsuranceType, PrincipalBalance, OccupancyType, AccountStatus, Closed_Date, DelinquencyBucket) VALUES (8680, '2014-11-14', 'ON', 'Purchase', 'Fixed', 708, 95, 39.47, 26.83, 'HiRatio', 158242.83, 'Owner-Occupied', 'Open', '1900-01-00', 'Current');</v>
      </c>
    </row>
    <row r="8682" spans="1:16" x14ac:dyDescent="0.35">
      <c r="A8682" s="19">
        <v>8681</v>
      </c>
      <c r="B8682" s="18">
        <v>41866</v>
      </c>
      <c r="C8682" s="19" t="s">
        <v>51</v>
      </c>
      <c r="D8682" s="19" t="s">
        <v>61</v>
      </c>
      <c r="E8682" s="19" t="s">
        <v>53</v>
      </c>
      <c r="F8682" s="19">
        <v>765</v>
      </c>
      <c r="G8682" s="19">
        <v>95</v>
      </c>
      <c r="H8682" s="19">
        <v>38.26</v>
      </c>
      <c r="I8682" s="19">
        <v>37.93</v>
      </c>
      <c r="J8682" s="19" t="s">
        <v>60</v>
      </c>
      <c r="K8682" s="20">
        <v>585147.57999999996</v>
      </c>
      <c r="L8682" s="20" t="s">
        <v>55</v>
      </c>
      <c r="M8682" s="20" t="s">
        <v>83</v>
      </c>
      <c r="N8682" s="26"/>
      <c r="O8682" s="20" t="s">
        <v>56</v>
      </c>
      <c r="P8682" t="str">
        <f t="shared" si="135"/>
        <v>INSERT INTO @DataTable (Deal, AdvanceDate, PROV, DealPurpose, RateType, BEACON, LTV, TDS, GDS, InsuranceType, PrincipalBalance, OccupancyType, AccountStatus, Closed_Date, DelinquencyBucket) VALUES (8681, '2014-08-15', 'AB', 'Purchase', 'Fixed', 765, 95, 38.26, 37.93, 'HiRatio', 585147.58, 'Owner-Occupied', 'Open', '1900-01-00', 'Current');</v>
      </c>
    </row>
    <row r="8683" spans="1:16" x14ac:dyDescent="0.35">
      <c r="A8683" s="22">
        <v>8682</v>
      </c>
      <c r="B8683" s="21">
        <v>41121</v>
      </c>
      <c r="C8683" s="22" t="s">
        <v>57</v>
      </c>
      <c r="D8683" s="22" t="s">
        <v>61</v>
      </c>
      <c r="E8683" s="22" t="s">
        <v>53</v>
      </c>
      <c r="F8683" s="22">
        <v>804</v>
      </c>
      <c r="G8683" s="22">
        <v>55.77</v>
      </c>
      <c r="H8683" s="22">
        <v>30.73</v>
      </c>
      <c r="I8683" s="22">
        <v>77.010000000000005</v>
      </c>
      <c r="J8683" s="22" t="s">
        <v>54</v>
      </c>
      <c r="K8683" s="23">
        <v>0</v>
      </c>
      <c r="L8683" s="23" t="s">
        <v>55</v>
      </c>
      <c r="M8683" s="23" t="s">
        <v>84</v>
      </c>
      <c r="N8683" s="27">
        <v>42059</v>
      </c>
      <c r="O8683" s="23" t="s">
        <v>56</v>
      </c>
      <c r="P8683" t="str">
        <f t="shared" si="135"/>
        <v>INSERT INTO @DataTable (Deal, AdvanceDate, PROV, DealPurpose, RateType, BEACON, LTV, TDS, GDS, InsuranceType, PrincipalBalance, OccupancyType, AccountStatus, Closed_Date, DelinquencyBucket) VALUES (8682, '2012-07-31', 'ON', 'Purchase', 'Fixed', 804, 55.77, 30.73, 77.01, 'Conv', 0, 'Owner-Occupied', 'Closed', '2015-02-24', 'Current');</v>
      </c>
    </row>
    <row r="8684" spans="1:16" x14ac:dyDescent="0.35">
      <c r="A8684" s="19">
        <v>8683</v>
      </c>
      <c r="B8684" s="18">
        <v>41638</v>
      </c>
      <c r="C8684" s="19" t="s">
        <v>51</v>
      </c>
      <c r="D8684" s="19" t="s">
        <v>61</v>
      </c>
      <c r="E8684" s="19" t="s">
        <v>53</v>
      </c>
      <c r="F8684" s="19">
        <v>702</v>
      </c>
      <c r="G8684" s="19">
        <v>92.11</v>
      </c>
      <c r="H8684" s="19">
        <v>38.76</v>
      </c>
      <c r="I8684" s="19">
        <v>32.200000000000003</v>
      </c>
      <c r="J8684" s="19" t="s">
        <v>60</v>
      </c>
      <c r="K8684" s="20">
        <v>0</v>
      </c>
      <c r="L8684" s="20" t="s">
        <v>55</v>
      </c>
      <c r="M8684" s="20" t="s">
        <v>84</v>
      </c>
      <c r="N8684" s="26">
        <v>42249</v>
      </c>
      <c r="O8684" s="20" t="s">
        <v>56</v>
      </c>
      <c r="P8684" t="str">
        <f t="shared" si="135"/>
        <v>INSERT INTO @DataTable (Deal, AdvanceDate, PROV, DealPurpose, RateType, BEACON, LTV, TDS, GDS, InsuranceType, PrincipalBalance, OccupancyType, AccountStatus, Closed_Date, DelinquencyBucket) VALUES (8683, '2013-12-30', 'AB', 'Purchase', 'Fixed', 702, 92.11, 38.76, 32.2, 'HiRatio', 0, 'Owner-Occupied', 'Closed', '2015-09-02', 'Current');</v>
      </c>
    </row>
    <row r="8685" spans="1:16" x14ac:dyDescent="0.35">
      <c r="A8685" s="22">
        <v>8684</v>
      </c>
      <c r="B8685" s="21">
        <v>40819</v>
      </c>
      <c r="C8685" s="22" t="s">
        <v>57</v>
      </c>
      <c r="D8685" s="22" t="s">
        <v>61</v>
      </c>
      <c r="E8685" s="22" t="s">
        <v>53</v>
      </c>
      <c r="F8685" s="22">
        <v>748</v>
      </c>
      <c r="G8685" s="22">
        <v>95</v>
      </c>
      <c r="H8685" s="22">
        <v>31.3</v>
      </c>
      <c r="I8685" s="22">
        <v>23.93</v>
      </c>
      <c r="J8685" s="22" t="s">
        <v>60</v>
      </c>
      <c r="K8685" s="23">
        <v>157596.06</v>
      </c>
      <c r="L8685" s="23" t="s">
        <v>55</v>
      </c>
      <c r="M8685" s="23" t="s">
        <v>83</v>
      </c>
      <c r="N8685" s="27"/>
      <c r="O8685" s="23" t="s">
        <v>56</v>
      </c>
      <c r="P8685" t="str">
        <f t="shared" si="135"/>
        <v>INSERT INTO @DataTable (Deal, AdvanceDate, PROV, DealPurpose, RateType, BEACON, LTV, TDS, GDS, InsuranceType, PrincipalBalance, OccupancyType, AccountStatus, Closed_Date, DelinquencyBucket) VALUES (8684, '2011-10-03', 'ON', 'Purchase', 'Fixed', 748, 95, 31.3, 23.93, 'HiRatio', 157596.06, 'Owner-Occupied', 'Open', '1900-01-00', 'Current');</v>
      </c>
    </row>
    <row r="8686" spans="1:16" x14ac:dyDescent="0.35">
      <c r="A8686" s="19">
        <v>8685</v>
      </c>
      <c r="B8686" s="18">
        <v>41459</v>
      </c>
      <c r="C8686" s="19" t="s">
        <v>57</v>
      </c>
      <c r="D8686" s="19" t="s">
        <v>61</v>
      </c>
      <c r="E8686" s="19" t="s">
        <v>53</v>
      </c>
      <c r="F8686" s="19">
        <v>762</v>
      </c>
      <c r="G8686" s="19">
        <v>95</v>
      </c>
      <c r="H8686" s="19">
        <v>32.229999999999997</v>
      </c>
      <c r="I8686" s="19">
        <v>28.71</v>
      </c>
      <c r="J8686" s="19" t="s">
        <v>60</v>
      </c>
      <c r="K8686" s="20">
        <v>0</v>
      </c>
      <c r="L8686" s="20" t="s">
        <v>55</v>
      </c>
      <c r="M8686" s="20" t="s">
        <v>84</v>
      </c>
      <c r="N8686" s="26">
        <v>41939</v>
      </c>
      <c r="O8686" s="20" t="s">
        <v>56</v>
      </c>
      <c r="P8686" t="str">
        <f t="shared" si="135"/>
        <v>INSERT INTO @DataTable (Deal, AdvanceDate, PROV, DealPurpose, RateType, BEACON, LTV, TDS, GDS, InsuranceType, PrincipalBalance, OccupancyType, AccountStatus, Closed_Date, DelinquencyBucket) VALUES (8685, '2013-07-04', 'ON', 'Purchase', 'Fixed', 762, 95, 32.23, 28.71, 'HiRatio', 0, 'Owner-Occupied', 'Closed', '2014-10-27', 'Current');</v>
      </c>
    </row>
    <row r="8687" spans="1:16" x14ac:dyDescent="0.35">
      <c r="A8687" s="22">
        <v>8686</v>
      </c>
      <c r="B8687" s="21">
        <v>42684</v>
      </c>
      <c r="C8687" s="22" t="s">
        <v>57</v>
      </c>
      <c r="D8687" s="22" t="s">
        <v>52</v>
      </c>
      <c r="E8687" s="22" t="s">
        <v>40</v>
      </c>
      <c r="F8687" s="22">
        <v>849</v>
      </c>
      <c r="G8687" s="22">
        <v>80</v>
      </c>
      <c r="H8687" s="22">
        <v>37.630000000000003</v>
      </c>
      <c r="I8687" s="22">
        <v>7.87</v>
      </c>
      <c r="J8687" s="22" t="s">
        <v>54</v>
      </c>
      <c r="K8687" s="23">
        <v>159293.82999999999</v>
      </c>
      <c r="L8687" s="23" t="s">
        <v>66</v>
      </c>
      <c r="M8687" s="23" t="s">
        <v>83</v>
      </c>
      <c r="N8687" s="27"/>
      <c r="O8687" s="23" t="s">
        <v>56</v>
      </c>
      <c r="P8687" t="str">
        <f t="shared" si="135"/>
        <v>INSERT INTO @DataTable (Deal, AdvanceDate, PROV, DealPurpose, RateType, BEACON, LTV, TDS, GDS, InsuranceType, PrincipalBalance, OccupancyType, AccountStatus, Closed_Date, DelinquencyBucket) VALUES (8686, '2016-11-10', 'ON', 'Refinance External', 'ARM', 849, 80, 37.63, 7.87, 'Conv', 159293.83, 'Second Home', 'Open', '1900-01-00', 'Current');</v>
      </c>
    </row>
    <row r="8688" spans="1:16" x14ac:dyDescent="0.35">
      <c r="A8688" s="19">
        <v>8687</v>
      </c>
      <c r="B8688" s="18">
        <v>41754</v>
      </c>
      <c r="C8688" s="19" t="s">
        <v>57</v>
      </c>
      <c r="D8688" s="19" t="s">
        <v>61</v>
      </c>
      <c r="E8688" s="19" t="s">
        <v>40</v>
      </c>
      <c r="F8688" s="19">
        <v>742</v>
      </c>
      <c r="G8688" s="19">
        <v>94.98</v>
      </c>
      <c r="H8688" s="19">
        <v>38.53</v>
      </c>
      <c r="I8688" s="19">
        <v>13.27</v>
      </c>
      <c r="J8688" s="19" t="s">
        <v>60</v>
      </c>
      <c r="K8688" s="20">
        <v>0</v>
      </c>
      <c r="L8688" s="20" t="s">
        <v>55</v>
      </c>
      <c r="M8688" s="20" t="s">
        <v>84</v>
      </c>
      <c r="N8688" s="26">
        <v>42132</v>
      </c>
      <c r="O8688" s="20" t="s">
        <v>56</v>
      </c>
      <c r="P8688" t="str">
        <f t="shared" si="135"/>
        <v>INSERT INTO @DataTable (Deal, AdvanceDate, PROV, DealPurpose, RateType, BEACON, LTV, TDS, GDS, InsuranceType, PrincipalBalance, OccupancyType, AccountStatus, Closed_Date, DelinquencyBucket) VALUES (8687, '2014-04-25', 'ON', 'Purchase', 'ARM', 742, 94.98, 38.53, 13.27, 'HiRatio', 0, 'Owner-Occupied', 'Closed', '2015-05-08', 'Current');</v>
      </c>
    </row>
    <row r="8689" spans="1:16" x14ac:dyDescent="0.35">
      <c r="A8689" s="22">
        <v>8688</v>
      </c>
      <c r="B8689" s="21">
        <v>41789</v>
      </c>
      <c r="C8689" s="22" t="s">
        <v>63</v>
      </c>
      <c r="D8689" s="22" t="s">
        <v>61</v>
      </c>
      <c r="E8689" s="22" t="s">
        <v>53</v>
      </c>
      <c r="F8689" s="22">
        <v>742</v>
      </c>
      <c r="G8689" s="22">
        <v>90</v>
      </c>
      <c r="H8689" s="22">
        <v>34.159999999999997</v>
      </c>
      <c r="I8689" s="22">
        <v>31.22</v>
      </c>
      <c r="J8689" s="22" t="s">
        <v>60</v>
      </c>
      <c r="K8689" s="23">
        <v>285026.49</v>
      </c>
      <c r="L8689" s="23" t="s">
        <v>55</v>
      </c>
      <c r="M8689" s="23" t="s">
        <v>83</v>
      </c>
      <c r="N8689" s="27"/>
      <c r="O8689" s="23" t="s">
        <v>56</v>
      </c>
      <c r="P8689" t="str">
        <f t="shared" si="135"/>
        <v>INSERT INTO @DataTable (Deal, AdvanceDate, PROV, DealPurpose, RateType, BEACON, LTV, TDS, GDS, InsuranceType, PrincipalBalance, OccupancyType, AccountStatus, Closed_Date, DelinquencyBucket) VALUES (8688, '2014-05-30', 'SK', 'Purchase', 'Fixed', 742, 90, 34.16, 31.22, 'HiRatio', 285026.49, 'Owner-Occupied', 'Open', '1900-01-00', 'Current');</v>
      </c>
    </row>
    <row r="8690" spans="1:16" x14ac:dyDescent="0.35">
      <c r="A8690" s="19">
        <v>8689</v>
      </c>
      <c r="B8690" s="18">
        <v>42118</v>
      </c>
      <c r="C8690" s="19" t="s">
        <v>51</v>
      </c>
      <c r="D8690" s="19" t="s">
        <v>61</v>
      </c>
      <c r="E8690" s="19" t="s">
        <v>53</v>
      </c>
      <c r="F8690" s="19">
        <v>663</v>
      </c>
      <c r="G8690" s="19">
        <v>95</v>
      </c>
      <c r="H8690" s="19">
        <v>41.79</v>
      </c>
      <c r="I8690" s="19">
        <v>27.32</v>
      </c>
      <c r="J8690" s="19" t="s">
        <v>60</v>
      </c>
      <c r="K8690" s="20">
        <v>684756.47999999998</v>
      </c>
      <c r="L8690" s="20" t="s">
        <v>55</v>
      </c>
      <c r="M8690" s="20" t="s">
        <v>83</v>
      </c>
      <c r="N8690" s="26"/>
      <c r="O8690" s="20" t="s">
        <v>56</v>
      </c>
      <c r="P8690" t="str">
        <f t="shared" si="135"/>
        <v>INSERT INTO @DataTable (Deal, AdvanceDate, PROV, DealPurpose, RateType, BEACON, LTV, TDS, GDS, InsuranceType, PrincipalBalance, OccupancyType, AccountStatus, Closed_Date, DelinquencyBucket) VALUES (8689, '2015-04-24', 'AB', 'Purchase', 'Fixed', 663, 95, 41.79, 27.32, 'HiRatio', 684756.48, 'Owner-Occupied', 'Open', '1900-01-00', 'Current');</v>
      </c>
    </row>
    <row r="8691" spans="1:16" x14ac:dyDescent="0.35">
      <c r="A8691" s="22">
        <v>8690</v>
      </c>
      <c r="B8691" s="21">
        <v>42250</v>
      </c>
      <c r="C8691" s="22" t="s">
        <v>57</v>
      </c>
      <c r="D8691" s="22" t="s">
        <v>61</v>
      </c>
      <c r="E8691" s="22" t="s">
        <v>40</v>
      </c>
      <c r="F8691" s="22">
        <v>810</v>
      </c>
      <c r="G8691" s="22">
        <v>88</v>
      </c>
      <c r="H8691" s="22">
        <v>33.159999999999997</v>
      </c>
      <c r="I8691" s="22">
        <v>23.2</v>
      </c>
      <c r="J8691" s="22" t="s">
        <v>60</v>
      </c>
      <c r="K8691" s="23">
        <v>215836.36</v>
      </c>
      <c r="L8691" s="23" t="s">
        <v>55</v>
      </c>
      <c r="M8691" s="23" t="s">
        <v>83</v>
      </c>
      <c r="N8691" s="27"/>
      <c r="O8691" s="23" t="s">
        <v>56</v>
      </c>
      <c r="P8691" t="str">
        <f t="shared" si="135"/>
        <v>INSERT INTO @DataTable (Deal, AdvanceDate, PROV, DealPurpose, RateType, BEACON, LTV, TDS, GDS, InsuranceType, PrincipalBalance, OccupancyType, AccountStatus, Closed_Date, DelinquencyBucket) VALUES (8690, '2015-09-03', 'ON', 'Purchase', 'ARM', 810, 88, 33.16, 23.2, 'HiRatio', 215836.36, 'Owner-Occupied', 'Open', '1900-01-00', 'Current');</v>
      </c>
    </row>
    <row r="8692" spans="1:16" x14ac:dyDescent="0.35">
      <c r="A8692" s="19">
        <v>8691</v>
      </c>
      <c r="B8692" s="18">
        <v>41212</v>
      </c>
      <c r="C8692" s="19" t="s">
        <v>51</v>
      </c>
      <c r="D8692" s="19" t="s">
        <v>61</v>
      </c>
      <c r="E8692" s="19" t="s">
        <v>53</v>
      </c>
      <c r="F8692" s="19">
        <v>731</v>
      </c>
      <c r="G8692" s="19">
        <v>90</v>
      </c>
      <c r="H8692" s="19">
        <v>41.22</v>
      </c>
      <c r="I8692" s="19">
        <v>22.07</v>
      </c>
      <c r="J8692" s="19" t="s">
        <v>60</v>
      </c>
      <c r="K8692" s="20">
        <v>232273.92000000001</v>
      </c>
      <c r="L8692" s="20" t="s">
        <v>55</v>
      </c>
      <c r="M8692" s="20" t="s">
        <v>83</v>
      </c>
      <c r="N8692" s="26"/>
      <c r="O8692" s="20" t="s">
        <v>56</v>
      </c>
      <c r="P8692" t="str">
        <f t="shared" si="135"/>
        <v>INSERT INTO @DataTable (Deal, AdvanceDate, PROV, DealPurpose, RateType, BEACON, LTV, TDS, GDS, InsuranceType, PrincipalBalance, OccupancyType, AccountStatus, Closed_Date, DelinquencyBucket) VALUES (8691, '2012-10-30', 'AB', 'Purchase', 'Fixed', 731, 90, 41.22, 22.07, 'HiRatio', 232273.92, 'Owner-Occupied', 'Open', '1900-01-00', 'Current');</v>
      </c>
    </row>
    <row r="8693" spans="1:16" x14ac:dyDescent="0.35">
      <c r="A8693" s="22">
        <v>8692</v>
      </c>
      <c r="B8693" s="21">
        <v>40980</v>
      </c>
      <c r="C8693" s="22" t="s">
        <v>57</v>
      </c>
      <c r="D8693" s="22" t="s">
        <v>52</v>
      </c>
      <c r="E8693" s="22" t="s">
        <v>53</v>
      </c>
      <c r="F8693" s="22">
        <v>686</v>
      </c>
      <c r="G8693" s="22">
        <v>80</v>
      </c>
      <c r="H8693" s="22">
        <v>40.68</v>
      </c>
      <c r="I8693" s="22">
        <v>20.39</v>
      </c>
      <c r="J8693" s="22" t="s">
        <v>54</v>
      </c>
      <c r="K8693" s="23">
        <v>0</v>
      </c>
      <c r="L8693" s="23" t="s">
        <v>62</v>
      </c>
      <c r="M8693" s="23" t="s">
        <v>84</v>
      </c>
      <c r="N8693" s="27">
        <v>41673</v>
      </c>
      <c r="O8693" s="23" t="s">
        <v>56</v>
      </c>
      <c r="P8693" t="str">
        <f t="shared" si="135"/>
        <v>INSERT INTO @DataTable (Deal, AdvanceDate, PROV, DealPurpose, RateType, BEACON, LTV, TDS, GDS, InsuranceType, PrincipalBalance, OccupancyType, AccountStatus, Closed_Date, DelinquencyBucket) VALUES (8692, '2012-03-12', 'ON', 'Refinance External', 'Fixed', 686, 80, 40.68, 20.39, 'Conv', 0, 'Rental', 'Closed', '2014-02-03', 'Current');</v>
      </c>
    </row>
    <row r="8694" spans="1:16" x14ac:dyDescent="0.35">
      <c r="A8694" s="19">
        <v>8693</v>
      </c>
      <c r="B8694" s="18">
        <v>40891</v>
      </c>
      <c r="C8694" s="19" t="s">
        <v>57</v>
      </c>
      <c r="D8694" s="19" t="s">
        <v>61</v>
      </c>
      <c r="E8694" s="19" t="s">
        <v>40</v>
      </c>
      <c r="F8694" s="19">
        <v>0</v>
      </c>
      <c r="G8694" s="19">
        <v>79.87</v>
      </c>
      <c r="H8694" s="19">
        <v>22.99</v>
      </c>
      <c r="I8694" s="19">
        <v>21.81</v>
      </c>
      <c r="J8694" s="19" t="s">
        <v>54</v>
      </c>
      <c r="K8694" s="20">
        <v>310302.53000000003</v>
      </c>
      <c r="L8694" s="20" t="s">
        <v>55</v>
      </c>
      <c r="M8694" s="20" t="s">
        <v>83</v>
      </c>
      <c r="N8694" s="26"/>
      <c r="O8694" s="20" t="s">
        <v>56</v>
      </c>
      <c r="P8694" t="str">
        <f t="shared" si="135"/>
        <v>INSERT INTO @DataTable (Deal, AdvanceDate, PROV, DealPurpose, RateType, BEACON, LTV, TDS, GDS, InsuranceType, PrincipalBalance, OccupancyType, AccountStatus, Closed_Date, DelinquencyBucket) VALUES (8693, '2011-12-14', 'ON', 'Purchase', 'ARM', 0, 79.87, 22.99, 21.81, 'Conv', 310302.53, 'Owner-Occupied', 'Open', '1900-01-00', 'Current');</v>
      </c>
    </row>
    <row r="8695" spans="1:16" x14ac:dyDescent="0.35">
      <c r="A8695" s="22">
        <v>8694</v>
      </c>
      <c r="B8695" s="21">
        <v>42101</v>
      </c>
      <c r="C8695" s="22" t="s">
        <v>51</v>
      </c>
      <c r="D8695" s="22" t="s">
        <v>59</v>
      </c>
      <c r="E8695" s="22" t="s">
        <v>40</v>
      </c>
      <c r="F8695" s="22">
        <v>752</v>
      </c>
      <c r="G8695" s="22">
        <v>74.900000000000006</v>
      </c>
      <c r="H8695" s="22">
        <v>25.29</v>
      </c>
      <c r="I8695" s="22">
        <v>22.08</v>
      </c>
      <c r="J8695" s="22" t="s">
        <v>54</v>
      </c>
      <c r="K8695" s="23">
        <v>204884.75</v>
      </c>
      <c r="L8695" s="23" t="s">
        <v>55</v>
      </c>
      <c r="M8695" s="23" t="s">
        <v>83</v>
      </c>
      <c r="N8695" s="27"/>
      <c r="O8695" s="23" t="s">
        <v>56</v>
      </c>
      <c r="P8695" t="str">
        <f t="shared" si="135"/>
        <v>INSERT INTO @DataTable (Deal, AdvanceDate, PROV, DealPurpose, RateType, BEACON, LTV, TDS, GDS, InsuranceType, PrincipalBalance, OccupancyType, AccountStatus, Closed_Date, DelinquencyBucket) VALUES (8694, '2015-04-07', 'AB', 'Transfer', 'ARM', 752, 74.9, 25.29, 22.08, 'Conv', 204884.75, 'Owner-Occupied', 'Open', '1900-01-00', 'Current');</v>
      </c>
    </row>
    <row r="8696" spans="1:16" x14ac:dyDescent="0.35">
      <c r="A8696" s="19">
        <v>8695</v>
      </c>
      <c r="B8696" s="18">
        <v>40995</v>
      </c>
      <c r="C8696" s="19" t="s">
        <v>51</v>
      </c>
      <c r="D8696" s="19" t="s">
        <v>61</v>
      </c>
      <c r="E8696" s="19" t="s">
        <v>53</v>
      </c>
      <c r="F8696" s="19">
        <v>719</v>
      </c>
      <c r="G8696" s="19">
        <v>95</v>
      </c>
      <c r="H8696" s="19">
        <v>37.119999999999997</v>
      </c>
      <c r="I8696" s="19">
        <v>21.18</v>
      </c>
      <c r="J8696" s="19" t="s">
        <v>60</v>
      </c>
      <c r="K8696" s="20">
        <v>330070.61</v>
      </c>
      <c r="L8696" s="20" t="s">
        <v>55</v>
      </c>
      <c r="M8696" s="20" t="s">
        <v>83</v>
      </c>
      <c r="N8696" s="26"/>
      <c r="O8696" s="20" t="s">
        <v>56</v>
      </c>
      <c r="P8696" t="str">
        <f t="shared" si="135"/>
        <v>INSERT INTO @DataTable (Deal, AdvanceDate, PROV, DealPurpose, RateType, BEACON, LTV, TDS, GDS, InsuranceType, PrincipalBalance, OccupancyType, AccountStatus, Closed_Date, DelinquencyBucket) VALUES (8695, '2012-03-27', 'AB', 'Purchase', 'Fixed', 719, 95, 37.12, 21.18, 'HiRatio', 330070.61, 'Owner-Occupied', 'Open', '1900-01-00', 'Current');</v>
      </c>
    </row>
    <row r="8697" spans="1:16" x14ac:dyDescent="0.35">
      <c r="A8697" s="22">
        <v>8696</v>
      </c>
      <c r="B8697" s="21">
        <v>41263</v>
      </c>
      <c r="C8697" s="22" t="s">
        <v>57</v>
      </c>
      <c r="D8697" s="22" t="s">
        <v>61</v>
      </c>
      <c r="E8697" s="22" t="s">
        <v>53</v>
      </c>
      <c r="F8697" s="22">
        <v>794</v>
      </c>
      <c r="G8697" s="22">
        <v>93.96</v>
      </c>
      <c r="H8697" s="22">
        <v>39.99</v>
      </c>
      <c r="I8697" s="22">
        <v>31.25</v>
      </c>
      <c r="J8697" s="22" t="s">
        <v>60</v>
      </c>
      <c r="K8697" s="23">
        <v>0</v>
      </c>
      <c r="L8697" s="23" t="s">
        <v>55</v>
      </c>
      <c r="M8697" s="23" t="s">
        <v>84</v>
      </c>
      <c r="N8697" s="27">
        <v>42741</v>
      </c>
      <c r="O8697" s="23" t="s">
        <v>56</v>
      </c>
      <c r="P8697" t="str">
        <f t="shared" si="135"/>
        <v>INSERT INTO @DataTable (Deal, AdvanceDate, PROV, DealPurpose, RateType, BEACON, LTV, TDS, GDS, InsuranceType, PrincipalBalance, OccupancyType, AccountStatus, Closed_Date, DelinquencyBucket) VALUES (8696, '2012-12-20', 'ON', 'Purchase', 'Fixed', 794, 93.96, 39.99, 31.25, 'HiRatio', 0, 'Owner-Occupied', 'Closed', '2017-01-06', 'Current');</v>
      </c>
    </row>
    <row r="8698" spans="1:16" x14ac:dyDescent="0.35">
      <c r="A8698" s="19">
        <v>8697</v>
      </c>
      <c r="B8698" s="18">
        <v>41479</v>
      </c>
      <c r="C8698" s="19" t="s">
        <v>57</v>
      </c>
      <c r="D8698" s="19" t="s">
        <v>61</v>
      </c>
      <c r="E8698" s="19" t="s">
        <v>53</v>
      </c>
      <c r="F8698" s="19">
        <v>659</v>
      </c>
      <c r="G8698" s="19">
        <v>95</v>
      </c>
      <c r="H8698" s="19">
        <v>31.07</v>
      </c>
      <c r="I8698" s="19">
        <v>16.260000000000002</v>
      </c>
      <c r="J8698" s="19" t="s">
        <v>60</v>
      </c>
      <c r="K8698" s="20">
        <v>265124.52</v>
      </c>
      <c r="L8698" s="20" t="s">
        <v>55</v>
      </c>
      <c r="M8698" s="20" t="s">
        <v>83</v>
      </c>
      <c r="N8698" s="26"/>
      <c r="O8698" s="20" t="s">
        <v>56</v>
      </c>
      <c r="P8698" t="str">
        <f t="shared" si="135"/>
        <v>INSERT INTO @DataTable (Deal, AdvanceDate, PROV, DealPurpose, RateType, BEACON, LTV, TDS, GDS, InsuranceType, PrincipalBalance, OccupancyType, AccountStatus, Closed_Date, DelinquencyBucket) VALUES (8697, '2013-07-24', 'ON', 'Purchase', 'Fixed', 659, 95, 31.07, 16.26, 'HiRatio', 265124.52, 'Owner-Occupied', 'Open', '1900-01-00', 'Current');</v>
      </c>
    </row>
    <row r="8699" spans="1:16" x14ac:dyDescent="0.35">
      <c r="A8699" s="22">
        <v>8698</v>
      </c>
      <c r="B8699" s="21">
        <v>40998</v>
      </c>
      <c r="C8699" s="22" t="s">
        <v>57</v>
      </c>
      <c r="D8699" s="22" t="s">
        <v>61</v>
      </c>
      <c r="E8699" s="22" t="s">
        <v>53</v>
      </c>
      <c r="F8699" s="22">
        <v>765</v>
      </c>
      <c r="G8699" s="22">
        <v>79.47</v>
      </c>
      <c r="H8699" s="22">
        <v>23.87</v>
      </c>
      <c r="I8699" s="22">
        <v>22.49</v>
      </c>
      <c r="J8699" s="22" t="s">
        <v>54</v>
      </c>
      <c r="K8699" s="23">
        <v>0</v>
      </c>
      <c r="L8699" s="23" t="s">
        <v>55</v>
      </c>
      <c r="M8699" s="23" t="s">
        <v>84</v>
      </c>
      <c r="N8699" s="27">
        <v>42094</v>
      </c>
      <c r="O8699" s="23" t="s">
        <v>56</v>
      </c>
      <c r="P8699" t="str">
        <f t="shared" si="135"/>
        <v>INSERT INTO @DataTable (Deal, AdvanceDate, PROV, DealPurpose, RateType, BEACON, LTV, TDS, GDS, InsuranceType, PrincipalBalance, OccupancyType, AccountStatus, Closed_Date, DelinquencyBucket) VALUES (8698, '2012-03-30', 'ON', 'Purchase', 'Fixed', 765, 79.47, 23.87, 22.49, 'Conv', 0, 'Owner-Occupied', 'Closed', '2015-03-31', 'Current');</v>
      </c>
    </row>
    <row r="8700" spans="1:16" x14ac:dyDescent="0.35">
      <c r="A8700" s="19">
        <v>8699</v>
      </c>
      <c r="B8700" s="18">
        <v>41624</v>
      </c>
      <c r="C8700" s="19" t="s">
        <v>57</v>
      </c>
      <c r="D8700" s="19" t="s">
        <v>52</v>
      </c>
      <c r="E8700" s="19" t="s">
        <v>40</v>
      </c>
      <c r="F8700" s="19">
        <v>686</v>
      </c>
      <c r="G8700" s="19">
        <v>80</v>
      </c>
      <c r="H8700" s="19">
        <v>19.37</v>
      </c>
      <c r="I8700" s="19">
        <v>17.149999999999999</v>
      </c>
      <c r="J8700" s="19" t="s">
        <v>54</v>
      </c>
      <c r="K8700" s="20">
        <v>137411.51999999999</v>
      </c>
      <c r="L8700" s="20" t="s">
        <v>55</v>
      </c>
      <c r="M8700" s="20" t="s">
        <v>83</v>
      </c>
      <c r="N8700" s="26"/>
      <c r="O8700" s="20" t="s">
        <v>69</v>
      </c>
      <c r="P8700" t="str">
        <f t="shared" si="135"/>
        <v>INSERT INTO @DataTable (Deal, AdvanceDate, PROV, DealPurpose, RateType, BEACON, LTV, TDS, GDS, InsuranceType, PrincipalBalance, OccupancyType, AccountStatus, Closed_Date, DelinquencyBucket) VALUES (8699, '2013-12-16', 'ON', 'Refinance External', 'ARM', 686, 80, 19.37, 17.15, 'Conv', 137411.52, 'Owner-Occupied', 'Open', '1900-01-00', '0-29');</v>
      </c>
    </row>
    <row r="8701" spans="1:16" x14ac:dyDescent="0.35">
      <c r="A8701" s="22">
        <v>8700</v>
      </c>
      <c r="B8701" s="21">
        <v>41922</v>
      </c>
      <c r="C8701" s="22" t="s">
        <v>57</v>
      </c>
      <c r="D8701" s="22" t="s">
        <v>61</v>
      </c>
      <c r="E8701" s="22" t="s">
        <v>40</v>
      </c>
      <c r="F8701" s="22">
        <v>768</v>
      </c>
      <c r="G8701" s="22">
        <v>95</v>
      </c>
      <c r="H8701" s="22">
        <v>34.79</v>
      </c>
      <c r="I8701" s="22">
        <v>19.170000000000002</v>
      </c>
      <c r="J8701" s="22" t="s">
        <v>60</v>
      </c>
      <c r="K8701" s="23">
        <v>257166.79</v>
      </c>
      <c r="L8701" s="23" t="s">
        <v>55</v>
      </c>
      <c r="M8701" s="23" t="s">
        <v>83</v>
      </c>
      <c r="N8701" s="27"/>
      <c r="O8701" s="23" t="s">
        <v>56</v>
      </c>
      <c r="P8701" t="str">
        <f t="shared" si="135"/>
        <v>INSERT INTO @DataTable (Deal, AdvanceDate, PROV, DealPurpose, RateType, BEACON, LTV, TDS, GDS, InsuranceType, PrincipalBalance, OccupancyType, AccountStatus, Closed_Date, DelinquencyBucket) VALUES (8700, '2014-10-10', 'ON', 'Purchase', 'ARM', 768, 95, 34.79, 19.17, 'HiRatio', 257166.79, 'Owner-Occupied', 'Open', '1900-01-00', 'Current');</v>
      </c>
    </row>
    <row r="8702" spans="1:16" x14ac:dyDescent="0.35">
      <c r="A8702" s="19">
        <v>8701</v>
      </c>
      <c r="B8702" s="18">
        <v>41941</v>
      </c>
      <c r="C8702" s="19" t="s">
        <v>57</v>
      </c>
      <c r="D8702" s="19" t="s">
        <v>61</v>
      </c>
      <c r="E8702" s="19" t="s">
        <v>40</v>
      </c>
      <c r="F8702" s="19">
        <v>781</v>
      </c>
      <c r="G8702" s="19">
        <v>38.6</v>
      </c>
      <c r="H8702" s="19">
        <v>21.79</v>
      </c>
      <c r="I8702" s="19">
        <v>14.68</v>
      </c>
      <c r="J8702" s="19" t="s">
        <v>54</v>
      </c>
      <c r="K8702" s="20">
        <v>193197.07</v>
      </c>
      <c r="L8702" s="20" t="s">
        <v>55</v>
      </c>
      <c r="M8702" s="20" t="s">
        <v>83</v>
      </c>
      <c r="N8702" s="26"/>
      <c r="O8702" s="20" t="s">
        <v>56</v>
      </c>
      <c r="P8702" t="str">
        <f t="shared" si="135"/>
        <v>INSERT INTO @DataTable (Deal, AdvanceDate, PROV, DealPurpose, RateType, BEACON, LTV, TDS, GDS, InsuranceType, PrincipalBalance, OccupancyType, AccountStatus, Closed_Date, DelinquencyBucket) VALUES (8701, '2014-10-29', 'ON', 'Purchase', 'ARM', 781, 38.6, 21.79, 14.68, 'Conv', 193197.07, 'Owner-Occupied', 'Open', '1900-01-00', 'Current');</v>
      </c>
    </row>
    <row r="8703" spans="1:16" x14ac:dyDescent="0.35">
      <c r="A8703" s="22">
        <v>8702</v>
      </c>
      <c r="B8703" s="21">
        <v>42083</v>
      </c>
      <c r="C8703" s="22" t="s">
        <v>57</v>
      </c>
      <c r="D8703" s="22" t="s">
        <v>52</v>
      </c>
      <c r="E8703" s="22" t="s">
        <v>53</v>
      </c>
      <c r="F8703" s="22">
        <v>736</v>
      </c>
      <c r="G8703" s="22">
        <v>80</v>
      </c>
      <c r="H8703" s="22">
        <v>29.69</v>
      </c>
      <c r="I8703" s="22">
        <v>29.48</v>
      </c>
      <c r="J8703" s="22" t="s">
        <v>54</v>
      </c>
      <c r="K8703" s="23">
        <v>231116.91</v>
      </c>
      <c r="L8703" s="23" t="s">
        <v>55</v>
      </c>
      <c r="M8703" s="23" t="s">
        <v>83</v>
      </c>
      <c r="N8703" s="27"/>
      <c r="O8703" s="23" t="s">
        <v>56</v>
      </c>
      <c r="P8703" t="str">
        <f t="shared" si="135"/>
        <v>INSERT INTO @DataTable (Deal, AdvanceDate, PROV, DealPurpose, RateType, BEACON, LTV, TDS, GDS, InsuranceType, PrincipalBalance, OccupancyType, AccountStatus, Closed_Date, DelinquencyBucket) VALUES (8702, '2015-03-20', 'ON', 'Refinance External', 'Fixed', 736, 80, 29.69, 29.48, 'Conv', 231116.91, 'Owner-Occupied', 'Open', '1900-01-00', 'Current');</v>
      </c>
    </row>
    <row r="8704" spans="1:16" x14ac:dyDescent="0.35">
      <c r="A8704" s="19">
        <v>8703</v>
      </c>
      <c r="B8704" s="18">
        <v>42228</v>
      </c>
      <c r="C8704" s="19" t="s">
        <v>57</v>
      </c>
      <c r="D8704" s="19" t="s">
        <v>61</v>
      </c>
      <c r="E8704" s="19" t="s">
        <v>53</v>
      </c>
      <c r="F8704" s="19">
        <v>745</v>
      </c>
      <c r="G8704" s="19">
        <v>55.16</v>
      </c>
      <c r="H8704" s="19">
        <v>15.32</v>
      </c>
      <c r="I8704" s="19">
        <v>12.88</v>
      </c>
      <c r="J8704" s="19" t="s">
        <v>54</v>
      </c>
      <c r="K8704" s="20">
        <v>273373.48</v>
      </c>
      <c r="L8704" s="20" t="s">
        <v>55</v>
      </c>
      <c r="M8704" s="20" t="s">
        <v>83</v>
      </c>
      <c r="N8704" s="26"/>
      <c r="O8704" s="20" t="s">
        <v>56</v>
      </c>
      <c r="P8704" t="str">
        <f t="shared" si="135"/>
        <v>INSERT INTO @DataTable (Deal, AdvanceDate, PROV, DealPurpose, RateType, BEACON, LTV, TDS, GDS, InsuranceType, PrincipalBalance, OccupancyType, AccountStatus, Closed_Date, DelinquencyBucket) VALUES (8703, '2015-08-12', 'ON', 'Purchase', 'Fixed', 745, 55.16, 15.32, 12.88, 'Conv', 273373.48, 'Owner-Occupied', 'Open', '1900-01-00', 'Current');</v>
      </c>
    </row>
    <row r="8705" spans="1:16" x14ac:dyDescent="0.35">
      <c r="A8705" s="22">
        <v>8704</v>
      </c>
      <c r="B8705" s="21">
        <v>42332</v>
      </c>
      <c r="C8705" s="22" t="s">
        <v>74</v>
      </c>
      <c r="D8705" s="22" t="s">
        <v>52</v>
      </c>
      <c r="E8705" s="22" t="s">
        <v>40</v>
      </c>
      <c r="F8705" s="22">
        <v>780</v>
      </c>
      <c r="G8705" s="22">
        <v>71.23</v>
      </c>
      <c r="H8705" s="22">
        <v>10.74</v>
      </c>
      <c r="I8705" s="22">
        <v>9.86</v>
      </c>
      <c r="J8705" s="22" t="s">
        <v>54</v>
      </c>
      <c r="K8705" s="23">
        <v>0</v>
      </c>
      <c r="L8705" s="23" t="s">
        <v>55</v>
      </c>
      <c r="M8705" s="23" t="s">
        <v>84</v>
      </c>
      <c r="N8705" s="27">
        <v>42684</v>
      </c>
      <c r="O8705" s="23" t="s">
        <v>56</v>
      </c>
      <c r="P8705" t="str">
        <f t="shared" si="135"/>
        <v>INSERT INTO @DataTable (Deal, AdvanceDate, PROV, DealPurpose, RateType, BEACON, LTV, TDS, GDS, InsuranceType, PrincipalBalance, OccupancyType, AccountStatus, Closed_Date, DelinquencyBucket) VALUES (8704, '2015-11-24', 'MB', 'Refinance External', 'ARM', 780, 71.23, 10.74, 9.86, 'Conv', 0, 'Owner-Occupied', 'Closed', '2016-11-10', 'Current');</v>
      </c>
    </row>
    <row r="8706" spans="1:16" x14ac:dyDescent="0.35">
      <c r="A8706" s="19">
        <v>8705</v>
      </c>
      <c r="B8706" s="18">
        <v>41936</v>
      </c>
      <c r="C8706" s="19" t="s">
        <v>57</v>
      </c>
      <c r="D8706" s="19" t="s">
        <v>61</v>
      </c>
      <c r="E8706" s="19" t="s">
        <v>53</v>
      </c>
      <c r="F8706" s="19">
        <v>731</v>
      </c>
      <c r="G8706" s="19">
        <v>90</v>
      </c>
      <c r="H8706" s="19">
        <v>42.58</v>
      </c>
      <c r="I8706" s="19">
        <v>36.76</v>
      </c>
      <c r="J8706" s="19" t="s">
        <v>60</v>
      </c>
      <c r="K8706" s="20">
        <v>220671.97</v>
      </c>
      <c r="L8706" s="20" t="s">
        <v>55</v>
      </c>
      <c r="M8706" s="20" t="s">
        <v>83</v>
      </c>
      <c r="N8706" s="26"/>
      <c r="O8706" s="20" t="s">
        <v>69</v>
      </c>
      <c r="P8706" t="str">
        <f t="shared" si="135"/>
        <v>INSERT INTO @DataTable (Deal, AdvanceDate, PROV, DealPurpose, RateType, BEACON, LTV, TDS, GDS, InsuranceType, PrincipalBalance, OccupancyType, AccountStatus, Closed_Date, DelinquencyBucket) VALUES (8705, '2014-10-24', 'ON', 'Purchase', 'Fixed', 731, 90, 42.58, 36.76, 'HiRatio', 220671.97, 'Owner-Occupied', 'Open', '1900-01-00', '0-29');</v>
      </c>
    </row>
    <row r="8707" spans="1:16" x14ac:dyDescent="0.35">
      <c r="A8707" s="22">
        <v>8706</v>
      </c>
      <c r="B8707" s="21">
        <v>41220</v>
      </c>
      <c r="C8707" s="22" t="s">
        <v>57</v>
      </c>
      <c r="D8707" s="22" t="s">
        <v>61</v>
      </c>
      <c r="E8707" s="22" t="s">
        <v>53</v>
      </c>
      <c r="F8707" s="22">
        <v>760</v>
      </c>
      <c r="G8707" s="22">
        <v>85</v>
      </c>
      <c r="H8707" s="22">
        <v>38.659999999999997</v>
      </c>
      <c r="I8707" s="22">
        <v>37.630000000000003</v>
      </c>
      <c r="J8707" s="22" t="s">
        <v>60</v>
      </c>
      <c r="K8707" s="23">
        <v>0</v>
      </c>
      <c r="L8707" s="23" t="s">
        <v>55</v>
      </c>
      <c r="M8707" s="23" t="s">
        <v>84</v>
      </c>
      <c r="N8707" s="27">
        <v>41841</v>
      </c>
      <c r="O8707" s="23" t="s">
        <v>56</v>
      </c>
      <c r="P8707" t="str">
        <f t="shared" ref="P8707:P8770" si="136">"INSERT INTO @DataTable (Deal, AdvanceDate, PROV, DealPurpose, RateType, BEACON, LTV, TDS, GDS, InsuranceType, PrincipalBalance, OccupancyType, AccountStatus, Closed_Date, DelinquencyBucket) VALUES (" &amp; A8707 &amp; ", " &amp; "'" &amp; TEXT(B8707, "yyyy-mm-dd") &amp; "', '" &amp; C8707 &amp; "', '" &amp; D8707 &amp; "', '" &amp; E8707 &amp; "', " &amp; F8707 &amp; ", " &amp; G8707 &amp; ", " &amp; H8707 &amp; ", " &amp; I8707 &amp; ", '" &amp; J8707 &amp; "', " &amp; K8707 &amp; ", '" &amp; L8707 &amp; "', '" &amp; M8707 &amp; "', '" &amp;TEXT(N8707, "yyyy-mm-dd") &amp; "', '" &amp; O8707 &amp; "');"</f>
        <v>INSERT INTO @DataTable (Deal, AdvanceDate, PROV, DealPurpose, RateType, BEACON, LTV, TDS, GDS, InsuranceType, PrincipalBalance, OccupancyType, AccountStatus, Closed_Date, DelinquencyBucket) VALUES (8706, '2012-11-07', 'ON', 'Purchase', 'Fixed', 760, 85, 38.66, 37.63, 'HiRatio', 0, 'Owner-Occupied', 'Closed', '2014-07-21', 'Current');</v>
      </c>
    </row>
    <row r="8708" spans="1:16" x14ac:dyDescent="0.35">
      <c r="A8708" s="19">
        <v>8707</v>
      </c>
      <c r="B8708" s="18">
        <v>41724</v>
      </c>
      <c r="C8708" s="19" t="s">
        <v>51</v>
      </c>
      <c r="D8708" s="19" t="s">
        <v>59</v>
      </c>
      <c r="E8708" s="19" t="s">
        <v>40</v>
      </c>
      <c r="F8708" s="19">
        <v>742</v>
      </c>
      <c r="G8708" s="19">
        <v>80</v>
      </c>
      <c r="H8708" s="19">
        <v>27.87</v>
      </c>
      <c r="I8708" s="19">
        <v>18.73</v>
      </c>
      <c r="J8708" s="19" t="s">
        <v>60</v>
      </c>
      <c r="K8708" s="20">
        <v>311704.27</v>
      </c>
      <c r="L8708" s="20" t="s">
        <v>55</v>
      </c>
      <c r="M8708" s="20" t="s">
        <v>83</v>
      </c>
      <c r="N8708" s="26"/>
      <c r="O8708" s="20" t="s">
        <v>56</v>
      </c>
      <c r="P8708" t="str">
        <f t="shared" si="136"/>
        <v>INSERT INTO @DataTable (Deal, AdvanceDate, PROV, DealPurpose, RateType, BEACON, LTV, TDS, GDS, InsuranceType, PrincipalBalance, OccupancyType, AccountStatus, Closed_Date, DelinquencyBucket) VALUES (8707, '2014-03-26', 'AB', 'Transfer', 'ARM', 742, 80, 27.87, 18.73, 'HiRatio', 311704.27, 'Owner-Occupied', 'Open', '1900-01-00', 'Current');</v>
      </c>
    </row>
    <row r="8709" spans="1:16" x14ac:dyDescent="0.35">
      <c r="A8709" s="22">
        <v>8708</v>
      </c>
      <c r="B8709" s="21">
        <v>42297</v>
      </c>
      <c r="C8709" s="22" t="s">
        <v>57</v>
      </c>
      <c r="D8709" s="22" t="s">
        <v>52</v>
      </c>
      <c r="E8709" s="22" t="s">
        <v>53</v>
      </c>
      <c r="F8709" s="22">
        <v>693</v>
      </c>
      <c r="G8709" s="22">
        <v>52.6</v>
      </c>
      <c r="H8709" s="22">
        <v>34.65</v>
      </c>
      <c r="I8709" s="22">
        <v>32.18</v>
      </c>
      <c r="J8709" s="22" t="s">
        <v>54</v>
      </c>
      <c r="K8709" s="23">
        <v>0</v>
      </c>
      <c r="L8709" s="23" t="s">
        <v>55</v>
      </c>
      <c r="M8709" s="23" t="s">
        <v>84</v>
      </c>
      <c r="N8709" s="27">
        <v>42514</v>
      </c>
      <c r="O8709" s="23" t="s">
        <v>56</v>
      </c>
      <c r="P8709" t="str">
        <f t="shared" si="136"/>
        <v>INSERT INTO @DataTable (Deal, AdvanceDate, PROV, DealPurpose, RateType, BEACON, LTV, TDS, GDS, InsuranceType, PrincipalBalance, OccupancyType, AccountStatus, Closed_Date, DelinquencyBucket) VALUES (8708, '2015-10-20', 'ON', 'Refinance External', 'Fixed', 693, 52.6, 34.65, 32.18, 'Conv', 0, 'Owner-Occupied', 'Closed', '2016-05-24', 'Current');</v>
      </c>
    </row>
    <row r="8710" spans="1:16" x14ac:dyDescent="0.35">
      <c r="A8710" s="19">
        <v>8709</v>
      </c>
      <c r="B8710" s="18">
        <v>42762</v>
      </c>
      <c r="C8710" s="19" t="s">
        <v>51</v>
      </c>
      <c r="D8710" s="19" t="s">
        <v>59</v>
      </c>
      <c r="E8710" s="19" t="s">
        <v>53</v>
      </c>
      <c r="F8710" s="19">
        <v>828</v>
      </c>
      <c r="G8710" s="19">
        <v>87.4</v>
      </c>
      <c r="H8710" s="19">
        <v>33.229999999999997</v>
      </c>
      <c r="I8710" s="19">
        <v>32.76</v>
      </c>
      <c r="J8710" s="19" t="s">
        <v>54</v>
      </c>
      <c r="K8710" s="20">
        <v>249076.45</v>
      </c>
      <c r="L8710" s="20" t="s">
        <v>55</v>
      </c>
      <c r="M8710" s="20" t="s">
        <v>83</v>
      </c>
      <c r="N8710" s="26"/>
      <c r="O8710" s="20" t="s">
        <v>56</v>
      </c>
      <c r="P8710" t="str">
        <f t="shared" si="136"/>
        <v>INSERT INTO @DataTable (Deal, AdvanceDate, PROV, DealPurpose, RateType, BEACON, LTV, TDS, GDS, InsuranceType, PrincipalBalance, OccupancyType, AccountStatus, Closed_Date, DelinquencyBucket) VALUES (8709, '2017-01-27', 'AB', 'Transfer', 'Fixed', 828, 87.4, 33.23, 32.76, 'Conv', 249076.45, 'Owner-Occupied', 'Open', '1900-01-00', 'Current');</v>
      </c>
    </row>
    <row r="8711" spans="1:16" x14ac:dyDescent="0.35">
      <c r="A8711" s="22">
        <v>8710</v>
      </c>
      <c r="B8711" s="21">
        <v>42507</v>
      </c>
      <c r="C8711" s="22" t="s">
        <v>51</v>
      </c>
      <c r="D8711" s="22" t="s">
        <v>59</v>
      </c>
      <c r="E8711" s="22" t="s">
        <v>53</v>
      </c>
      <c r="F8711" s="22">
        <v>775</v>
      </c>
      <c r="G8711" s="22">
        <v>88.41</v>
      </c>
      <c r="H8711" s="22">
        <v>36.19</v>
      </c>
      <c r="I8711" s="22">
        <v>27.41</v>
      </c>
      <c r="J8711" s="22" t="s">
        <v>60</v>
      </c>
      <c r="K8711" s="23">
        <v>214456.95</v>
      </c>
      <c r="L8711" s="23" t="s">
        <v>55</v>
      </c>
      <c r="M8711" s="23" t="s">
        <v>83</v>
      </c>
      <c r="N8711" s="27"/>
      <c r="O8711" s="23" t="s">
        <v>56</v>
      </c>
      <c r="P8711" t="str">
        <f t="shared" si="136"/>
        <v>INSERT INTO @DataTable (Deal, AdvanceDate, PROV, DealPurpose, RateType, BEACON, LTV, TDS, GDS, InsuranceType, PrincipalBalance, OccupancyType, AccountStatus, Closed_Date, DelinquencyBucket) VALUES (8710, '2016-05-17', 'AB', 'Transfer', 'Fixed', 775, 88.41, 36.19, 27.41, 'HiRatio', 214456.95, 'Owner-Occupied', 'Open', '1900-01-00', 'Current');</v>
      </c>
    </row>
    <row r="8712" spans="1:16" x14ac:dyDescent="0.35">
      <c r="A8712" s="19">
        <v>8711</v>
      </c>
      <c r="B8712" s="18">
        <v>42387</v>
      </c>
      <c r="C8712" s="19" t="s">
        <v>57</v>
      </c>
      <c r="D8712" s="19" t="s">
        <v>61</v>
      </c>
      <c r="E8712" s="19" t="s">
        <v>40</v>
      </c>
      <c r="F8712" s="19">
        <v>749</v>
      </c>
      <c r="G8712" s="19">
        <v>80</v>
      </c>
      <c r="H8712" s="19">
        <v>37.6</v>
      </c>
      <c r="I8712" s="19">
        <v>22.26</v>
      </c>
      <c r="J8712" s="19" t="s">
        <v>54</v>
      </c>
      <c r="K8712" s="20">
        <v>0</v>
      </c>
      <c r="L8712" s="20" t="s">
        <v>55</v>
      </c>
      <c r="M8712" s="20" t="s">
        <v>84</v>
      </c>
      <c r="N8712" s="26">
        <v>42720</v>
      </c>
      <c r="O8712" s="20" t="s">
        <v>56</v>
      </c>
      <c r="P8712" t="str">
        <f t="shared" si="136"/>
        <v>INSERT INTO @DataTable (Deal, AdvanceDate, PROV, DealPurpose, RateType, BEACON, LTV, TDS, GDS, InsuranceType, PrincipalBalance, OccupancyType, AccountStatus, Closed_Date, DelinquencyBucket) VALUES (8711, '2016-01-18', 'ON', 'Purchase', 'ARM', 749, 80, 37.6, 22.26, 'Conv', 0, 'Owner-Occupied', 'Closed', '2016-12-16', 'Current');</v>
      </c>
    </row>
    <row r="8713" spans="1:16" x14ac:dyDescent="0.35">
      <c r="A8713" s="22">
        <v>8712</v>
      </c>
      <c r="B8713" s="21">
        <v>40878</v>
      </c>
      <c r="C8713" s="22" t="s">
        <v>57</v>
      </c>
      <c r="D8713" s="22" t="s">
        <v>61</v>
      </c>
      <c r="E8713" s="22" t="s">
        <v>53</v>
      </c>
      <c r="F8713" s="22">
        <v>748</v>
      </c>
      <c r="G8713" s="22">
        <v>80</v>
      </c>
      <c r="H8713" s="22">
        <v>43.52</v>
      </c>
      <c r="I8713" s="22">
        <v>22.13</v>
      </c>
      <c r="J8713" s="22" t="s">
        <v>54</v>
      </c>
      <c r="K8713" s="23">
        <v>0</v>
      </c>
      <c r="L8713" s="23" t="s">
        <v>66</v>
      </c>
      <c r="M8713" s="23" t="s">
        <v>84</v>
      </c>
      <c r="N8713" s="27">
        <v>42612</v>
      </c>
      <c r="O8713" s="23" t="s">
        <v>56</v>
      </c>
      <c r="P8713" t="str">
        <f t="shared" si="136"/>
        <v>INSERT INTO @DataTable (Deal, AdvanceDate, PROV, DealPurpose, RateType, BEACON, LTV, TDS, GDS, InsuranceType, PrincipalBalance, OccupancyType, AccountStatus, Closed_Date, DelinquencyBucket) VALUES (8712, '2011-12-01', 'ON', 'Purchase', 'Fixed', 748, 80, 43.52, 22.13, 'Conv', 0, 'Second Home', 'Closed', '2016-08-30', 'Current');</v>
      </c>
    </row>
    <row r="8714" spans="1:16" x14ac:dyDescent="0.35">
      <c r="A8714" s="19">
        <v>8713</v>
      </c>
      <c r="B8714" s="18">
        <v>42227</v>
      </c>
      <c r="C8714" s="19" t="s">
        <v>57</v>
      </c>
      <c r="D8714" s="19" t="s">
        <v>52</v>
      </c>
      <c r="E8714" s="19" t="s">
        <v>53</v>
      </c>
      <c r="F8714" s="19">
        <v>710</v>
      </c>
      <c r="G8714" s="19">
        <v>46.29</v>
      </c>
      <c r="H8714" s="19">
        <v>31.64</v>
      </c>
      <c r="I8714" s="19">
        <v>30.26</v>
      </c>
      <c r="J8714" s="19" t="s">
        <v>54</v>
      </c>
      <c r="K8714" s="20">
        <v>307992.71000000002</v>
      </c>
      <c r="L8714" s="20" t="s">
        <v>55</v>
      </c>
      <c r="M8714" s="20" t="s">
        <v>83</v>
      </c>
      <c r="N8714" s="26"/>
      <c r="O8714" s="20" t="s">
        <v>56</v>
      </c>
      <c r="P8714" t="str">
        <f t="shared" si="136"/>
        <v>INSERT INTO @DataTable (Deal, AdvanceDate, PROV, DealPurpose, RateType, BEACON, LTV, TDS, GDS, InsuranceType, PrincipalBalance, OccupancyType, AccountStatus, Closed_Date, DelinquencyBucket) VALUES (8713, '2015-08-11', 'ON', 'Refinance External', 'Fixed', 710, 46.29, 31.64, 30.26, 'Conv', 307992.71, 'Owner-Occupied', 'Open', '1900-01-00', 'Current');</v>
      </c>
    </row>
    <row r="8715" spans="1:16" x14ac:dyDescent="0.35">
      <c r="A8715" s="22">
        <v>8714</v>
      </c>
      <c r="B8715" s="21">
        <v>42109</v>
      </c>
      <c r="C8715" s="22" t="s">
        <v>57</v>
      </c>
      <c r="D8715" s="22" t="s">
        <v>61</v>
      </c>
      <c r="E8715" s="22" t="s">
        <v>40</v>
      </c>
      <c r="F8715" s="22">
        <v>842</v>
      </c>
      <c r="G8715" s="22">
        <v>80</v>
      </c>
      <c r="H8715" s="22">
        <v>31.98</v>
      </c>
      <c r="I8715" s="22">
        <v>31.81</v>
      </c>
      <c r="J8715" s="22" t="s">
        <v>54</v>
      </c>
      <c r="K8715" s="23">
        <v>291601.65000000002</v>
      </c>
      <c r="L8715" s="23" t="s">
        <v>55</v>
      </c>
      <c r="M8715" s="23" t="s">
        <v>83</v>
      </c>
      <c r="N8715" s="27"/>
      <c r="O8715" s="23" t="s">
        <v>56</v>
      </c>
      <c r="P8715" t="str">
        <f t="shared" si="136"/>
        <v>INSERT INTO @DataTable (Deal, AdvanceDate, PROV, DealPurpose, RateType, BEACON, LTV, TDS, GDS, InsuranceType, PrincipalBalance, OccupancyType, AccountStatus, Closed_Date, DelinquencyBucket) VALUES (8714, '2015-04-15', 'ON', 'Purchase', 'ARM', 842, 80, 31.98, 31.81, 'Conv', 291601.65, 'Owner-Occupied', 'Open', '1900-01-00', 'Current');</v>
      </c>
    </row>
    <row r="8716" spans="1:16" x14ac:dyDescent="0.35">
      <c r="A8716" s="19">
        <v>8715</v>
      </c>
      <c r="B8716" s="18">
        <v>42159</v>
      </c>
      <c r="C8716" s="19" t="s">
        <v>58</v>
      </c>
      <c r="D8716" s="19" t="s">
        <v>52</v>
      </c>
      <c r="E8716" s="19" t="s">
        <v>40</v>
      </c>
      <c r="F8716" s="19">
        <v>809</v>
      </c>
      <c r="G8716" s="19">
        <v>53.84</v>
      </c>
      <c r="H8716" s="19">
        <v>11.39</v>
      </c>
      <c r="I8716" s="19">
        <v>10.77</v>
      </c>
      <c r="J8716" s="19" t="s">
        <v>54</v>
      </c>
      <c r="K8716" s="20">
        <v>217666.35</v>
      </c>
      <c r="L8716" s="20" t="s">
        <v>55</v>
      </c>
      <c r="M8716" s="20" t="s">
        <v>83</v>
      </c>
      <c r="N8716" s="26"/>
      <c r="O8716" s="20" t="s">
        <v>56</v>
      </c>
      <c r="P8716" t="str">
        <f t="shared" si="136"/>
        <v>INSERT INTO @DataTable (Deal, AdvanceDate, PROV, DealPurpose, RateType, BEACON, LTV, TDS, GDS, InsuranceType, PrincipalBalance, OccupancyType, AccountStatus, Closed_Date, DelinquencyBucket) VALUES (8715, '2015-06-04', 'BC', 'Refinance External', 'ARM', 809, 53.84, 11.39, 10.77, 'Conv', 217666.35, 'Owner-Occupied', 'Open', '1900-01-00', 'Current');</v>
      </c>
    </row>
    <row r="8717" spans="1:16" x14ac:dyDescent="0.35">
      <c r="A8717" s="22">
        <v>8716</v>
      </c>
      <c r="B8717" s="21">
        <v>41088</v>
      </c>
      <c r="C8717" s="22" t="s">
        <v>57</v>
      </c>
      <c r="D8717" s="22" t="s">
        <v>61</v>
      </c>
      <c r="E8717" s="22" t="s">
        <v>53</v>
      </c>
      <c r="F8717" s="22">
        <v>768</v>
      </c>
      <c r="G8717" s="22">
        <v>95</v>
      </c>
      <c r="H8717" s="22">
        <v>34.44</v>
      </c>
      <c r="I8717" s="22">
        <v>28.03</v>
      </c>
      <c r="J8717" s="22" t="s">
        <v>60</v>
      </c>
      <c r="K8717" s="23">
        <v>0</v>
      </c>
      <c r="L8717" s="23" t="s">
        <v>55</v>
      </c>
      <c r="M8717" s="23" t="s">
        <v>84</v>
      </c>
      <c r="N8717" s="27">
        <v>42332</v>
      </c>
      <c r="O8717" s="23" t="s">
        <v>56</v>
      </c>
      <c r="P8717" t="str">
        <f t="shared" si="136"/>
        <v>INSERT INTO @DataTable (Deal, AdvanceDate, PROV, DealPurpose, RateType, BEACON, LTV, TDS, GDS, InsuranceType, PrincipalBalance, OccupancyType, AccountStatus, Closed_Date, DelinquencyBucket) VALUES (8716, '2012-06-28', 'ON', 'Purchase', 'Fixed', 768, 95, 34.44, 28.03, 'HiRatio', 0, 'Owner-Occupied', 'Closed', '2015-11-24', 'Current');</v>
      </c>
    </row>
    <row r="8718" spans="1:16" x14ac:dyDescent="0.35">
      <c r="A8718" s="19">
        <v>8717</v>
      </c>
      <c r="B8718" s="18">
        <v>42201</v>
      </c>
      <c r="C8718" s="19" t="s">
        <v>57</v>
      </c>
      <c r="D8718" s="19" t="s">
        <v>61</v>
      </c>
      <c r="E8718" s="19" t="s">
        <v>40</v>
      </c>
      <c r="F8718" s="19">
        <v>725</v>
      </c>
      <c r="G8718" s="19">
        <v>80</v>
      </c>
      <c r="H8718" s="19">
        <v>22.13</v>
      </c>
      <c r="I8718" s="19">
        <v>14.44</v>
      </c>
      <c r="J8718" s="19" t="s">
        <v>54</v>
      </c>
      <c r="K8718" s="20">
        <v>393452.11</v>
      </c>
      <c r="L8718" s="20" t="s">
        <v>55</v>
      </c>
      <c r="M8718" s="20" t="s">
        <v>83</v>
      </c>
      <c r="N8718" s="26"/>
      <c r="O8718" s="20" t="s">
        <v>56</v>
      </c>
      <c r="P8718" t="str">
        <f t="shared" si="136"/>
        <v>INSERT INTO @DataTable (Deal, AdvanceDate, PROV, DealPurpose, RateType, BEACON, LTV, TDS, GDS, InsuranceType, PrincipalBalance, OccupancyType, AccountStatus, Closed_Date, DelinquencyBucket) VALUES (8717, '2015-07-16', 'ON', 'Purchase', 'ARM', 725, 80, 22.13, 14.44, 'Conv', 393452.11, 'Owner-Occupied', 'Open', '1900-01-00', 'Current');</v>
      </c>
    </row>
    <row r="8719" spans="1:16" x14ac:dyDescent="0.35">
      <c r="A8719" s="22">
        <v>8718</v>
      </c>
      <c r="B8719" s="21">
        <v>40878</v>
      </c>
      <c r="C8719" s="22" t="s">
        <v>51</v>
      </c>
      <c r="D8719" s="22" t="s">
        <v>61</v>
      </c>
      <c r="E8719" s="22" t="s">
        <v>53</v>
      </c>
      <c r="F8719" s="22">
        <v>805</v>
      </c>
      <c r="G8719" s="22">
        <v>66.67</v>
      </c>
      <c r="H8719" s="22">
        <v>25.87</v>
      </c>
      <c r="I8719" s="22">
        <v>25.61</v>
      </c>
      <c r="J8719" s="22" t="s">
        <v>54</v>
      </c>
      <c r="K8719" s="23">
        <v>0</v>
      </c>
      <c r="L8719" s="23" t="s">
        <v>55</v>
      </c>
      <c r="M8719" s="23" t="s">
        <v>84</v>
      </c>
      <c r="N8719" s="27">
        <v>42339</v>
      </c>
      <c r="O8719" s="23" t="s">
        <v>56</v>
      </c>
      <c r="P8719" t="str">
        <f t="shared" si="136"/>
        <v>INSERT INTO @DataTable (Deal, AdvanceDate, PROV, DealPurpose, RateType, BEACON, LTV, TDS, GDS, InsuranceType, PrincipalBalance, OccupancyType, AccountStatus, Closed_Date, DelinquencyBucket) VALUES (8718, '2011-12-01', 'AB', 'Purchase', 'Fixed', 805, 66.67, 25.87, 25.61, 'Conv', 0, 'Owner-Occupied', 'Closed', '2015-12-01', 'Current');</v>
      </c>
    </row>
    <row r="8720" spans="1:16" x14ac:dyDescent="0.35">
      <c r="A8720" s="19">
        <v>8719</v>
      </c>
      <c r="B8720" s="18">
        <v>42205</v>
      </c>
      <c r="C8720" s="19" t="s">
        <v>57</v>
      </c>
      <c r="D8720" s="19" t="s">
        <v>68</v>
      </c>
      <c r="E8720" s="19" t="s">
        <v>53</v>
      </c>
      <c r="F8720" s="19">
        <v>776</v>
      </c>
      <c r="G8720" s="19">
        <v>91.19</v>
      </c>
      <c r="H8720" s="19">
        <v>42.07</v>
      </c>
      <c r="I8720" s="19">
        <v>31.36</v>
      </c>
      <c r="J8720" s="19" t="s">
        <v>60</v>
      </c>
      <c r="K8720" s="20">
        <v>199187.75</v>
      </c>
      <c r="L8720" s="20" t="s">
        <v>55</v>
      </c>
      <c r="M8720" s="20" t="s">
        <v>83</v>
      </c>
      <c r="N8720" s="26"/>
      <c r="O8720" s="20" t="s">
        <v>56</v>
      </c>
      <c r="P8720" t="str">
        <f t="shared" si="136"/>
        <v>INSERT INTO @DataTable (Deal, AdvanceDate, PROV, DealPurpose, RateType, BEACON, LTV, TDS, GDS, InsuranceType, PrincipalBalance, OccupancyType, AccountStatus, Closed_Date, DelinquencyBucket) VALUES (8719, '2015-07-20', 'ON', 'Portable', 'Fixed', 776, 91.19, 42.07, 31.36, 'HiRatio', 199187.75, 'Owner-Occupied', 'Open', '1900-01-00', 'Current');</v>
      </c>
    </row>
    <row r="8721" spans="1:16" x14ac:dyDescent="0.35">
      <c r="A8721" s="22">
        <v>8720</v>
      </c>
      <c r="B8721" s="21">
        <v>42167</v>
      </c>
      <c r="C8721" s="22" t="s">
        <v>57</v>
      </c>
      <c r="D8721" s="22" t="s">
        <v>61</v>
      </c>
      <c r="E8721" s="22" t="s">
        <v>53</v>
      </c>
      <c r="F8721" s="22">
        <v>769</v>
      </c>
      <c r="G8721" s="22">
        <v>90</v>
      </c>
      <c r="H8721" s="22">
        <v>39.94</v>
      </c>
      <c r="I8721" s="22">
        <v>21.65</v>
      </c>
      <c r="J8721" s="22" t="s">
        <v>60</v>
      </c>
      <c r="K8721" s="23">
        <v>232993.05</v>
      </c>
      <c r="L8721" s="23" t="s">
        <v>55</v>
      </c>
      <c r="M8721" s="23" t="s">
        <v>83</v>
      </c>
      <c r="N8721" s="27"/>
      <c r="O8721" s="23" t="s">
        <v>56</v>
      </c>
      <c r="P8721" t="str">
        <f t="shared" si="136"/>
        <v>INSERT INTO @DataTable (Deal, AdvanceDate, PROV, DealPurpose, RateType, BEACON, LTV, TDS, GDS, InsuranceType, PrincipalBalance, OccupancyType, AccountStatus, Closed_Date, DelinquencyBucket) VALUES (8720, '2015-06-12', 'ON', 'Purchase', 'Fixed', 769, 90, 39.94, 21.65, 'HiRatio', 232993.05, 'Owner-Occupied', 'Open', '1900-01-00', 'Current');</v>
      </c>
    </row>
    <row r="8722" spans="1:16" x14ac:dyDescent="0.35">
      <c r="A8722" s="19">
        <v>8721</v>
      </c>
      <c r="B8722" s="18">
        <v>42069</v>
      </c>
      <c r="C8722" s="19" t="s">
        <v>51</v>
      </c>
      <c r="D8722" s="19" t="s">
        <v>61</v>
      </c>
      <c r="E8722" s="19" t="s">
        <v>40</v>
      </c>
      <c r="F8722" s="19">
        <v>740</v>
      </c>
      <c r="G8722" s="19">
        <v>95</v>
      </c>
      <c r="H8722" s="19">
        <v>37.47</v>
      </c>
      <c r="I8722" s="19">
        <v>26.11</v>
      </c>
      <c r="J8722" s="19" t="s">
        <v>60</v>
      </c>
      <c r="K8722" s="20">
        <v>212294.69</v>
      </c>
      <c r="L8722" s="20" t="s">
        <v>55</v>
      </c>
      <c r="M8722" s="20" t="s">
        <v>83</v>
      </c>
      <c r="N8722" s="26"/>
      <c r="O8722" s="20" t="s">
        <v>56</v>
      </c>
      <c r="P8722" t="str">
        <f t="shared" si="136"/>
        <v>INSERT INTO @DataTable (Deal, AdvanceDate, PROV, DealPurpose, RateType, BEACON, LTV, TDS, GDS, InsuranceType, PrincipalBalance, OccupancyType, AccountStatus, Closed_Date, DelinquencyBucket) VALUES (8721, '2015-03-06', 'AB', 'Purchase', 'ARM', 740, 95, 37.47, 26.11, 'HiRatio', 212294.69, 'Owner-Occupied', 'Open', '1900-01-00', 'Current');</v>
      </c>
    </row>
    <row r="8723" spans="1:16" x14ac:dyDescent="0.35">
      <c r="A8723" s="22">
        <v>8722</v>
      </c>
      <c r="B8723" s="21">
        <v>42597</v>
      </c>
      <c r="C8723" s="22" t="s">
        <v>58</v>
      </c>
      <c r="D8723" s="22" t="s">
        <v>61</v>
      </c>
      <c r="E8723" s="22" t="s">
        <v>53</v>
      </c>
      <c r="F8723" s="22">
        <v>776</v>
      </c>
      <c r="G8723" s="22">
        <v>57.8</v>
      </c>
      <c r="H8723" s="22">
        <v>35.11</v>
      </c>
      <c r="I8723" s="22">
        <v>32.99</v>
      </c>
      <c r="J8723" s="22" t="s">
        <v>54</v>
      </c>
      <c r="K8723" s="23">
        <v>312021.42</v>
      </c>
      <c r="L8723" s="23" t="s">
        <v>55</v>
      </c>
      <c r="M8723" s="23" t="s">
        <v>83</v>
      </c>
      <c r="N8723" s="27"/>
      <c r="O8723" s="23" t="s">
        <v>56</v>
      </c>
      <c r="P8723" t="str">
        <f t="shared" si="136"/>
        <v>INSERT INTO @DataTable (Deal, AdvanceDate, PROV, DealPurpose, RateType, BEACON, LTV, TDS, GDS, InsuranceType, PrincipalBalance, OccupancyType, AccountStatus, Closed_Date, DelinquencyBucket) VALUES (8722, '2016-08-15', 'BC', 'Purchase', 'Fixed', 776, 57.8, 35.11, 32.99, 'Conv', 312021.42, 'Owner-Occupied', 'Open', '1900-01-00', 'Current');</v>
      </c>
    </row>
    <row r="8724" spans="1:16" x14ac:dyDescent="0.35">
      <c r="A8724" s="19">
        <v>8723</v>
      </c>
      <c r="B8724" s="18">
        <v>40654</v>
      </c>
      <c r="C8724" s="19" t="s">
        <v>51</v>
      </c>
      <c r="D8724" s="19" t="s">
        <v>61</v>
      </c>
      <c r="E8724" s="19" t="s">
        <v>53</v>
      </c>
      <c r="F8724" s="19">
        <v>791</v>
      </c>
      <c r="G8724" s="19">
        <v>89.69</v>
      </c>
      <c r="H8724" s="19">
        <v>34.32</v>
      </c>
      <c r="I8724" s="19">
        <v>14.8</v>
      </c>
      <c r="J8724" s="19" t="s">
        <v>60</v>
      </c>
      <c r="K8724" s="20">
        <v>0</v>
      </c>
      <c r="L8724" s="20" t="s">
        <v>55</v>
      </c>
      <c r="M8724" s="20" t="s">
        <v>84</v>
      </c>
      <c r="N8724" s="26">
        <v>40806</v>
      </c>
      <c r="O8724" s="20" t="s">
        <v>56</v>
      </c>
      <c r="P8724" t="str">
        <f t="shared" si="136"/>
        <v>INSERT INTO @DataTable (Deal, AdvanceDate, PROV, DealPurpose, RateType, BEACON, LTV, TDS, GDS, InsuranceType, PrincipalBalance, OccupancyType, AccountStatus, Closed_Date, DelinquencyBucket) VALUES (8723, '2011-04-21', 'AB', 'Purchase', 'Fixed', 791, 89.69, 34.32, 14.8, 'HiRatio', 0, 'Owner-Occupied', 'Closed', '2011-09-20', 'Current');</v>
      </c>
    </row>
    <row r="8725" spans="1:16" x14ac:dyDescent="0.35">
      <c r="A8725" s="22">
        <v>8724</v>
      </c>
      <c r="B8725" s="21">
        <v>42187</v>
      </c>
      <c r="C8725" s="22" t="s">
        <v>51</v>
      </c>
      <c r="D8725" s="22" t="s">
        <v>61</v>
      </c>
      <c r="E8725" s="22" t="s">
        <v>53</v>
      </c>
      <c r="F8725" s="22">
        <v>753</v>
      </c>
      <c r="G8725" s="22">
        <v>65</v>
      </c>
      <c r="H8725" s="22">
        <v>29.2</v>
      </c>
      <c r="I8725" s="22">
        <v>28.32</v>
      </c>
      <c r="J8725" s="22" t="s">
        <v>54</v>
      </c>
      <c r="K8725" s="23">
        <v>277477.7</v>
      </c>
      <c r="L8725" s="23" t="s">
        <v>55</v>
      </c>
      <c r="M8725" s="23" t="s">
        <v>83</v>
      </c>
      <c r="N8725" s="27"/>
      <c r="O8725" s="23" t="s">
        <v>56</v>
      </c>
      <c r="P8725" t="str">
        <f t="shared" si="136"/>
        <v>INSERT INTO @DataTable (Deal, AdvanceDate, PROV, DealPurpose, RateType, BEACON, LTV, TDS, GDS, InsuranceType, PrincipalBalance, OccupancyType, AccountStatus, Closed_Date, DelinquencyBucket) VALUES (8724, '2015-07-02', 'AB', 'Purchase', 'Fixed', 753, 65, 29.2, 28.32, 'Conv', 277477.7, 'Owner-Occupied', 'Open', '1900-01-00', 'Current');</v>
      </c>
    </row>
    <row r="8726" spans="1:16" x14ac:dyDescent="0.35">
      <c r="A8726" s="19">
        <v>8725</v>
      </c>
      <c r="B8726" s="18">
        <v>42495</v>
      </c>
      <c r="C8726" s="19" t="s">
        <v>58</v>
      </c>
      <c r="D8726" s="19" t="s">
        <v>61</v>
      </c>
      <c r="E8726" s="19" t="s">
        <v>53</v>
      </c>
      <c r="F8726" s="19">
        <v>769</v>
      </c>
      <c r="G8726" s="19">
        <v>76.19</v>
      </c>
      <c r="H8726" s="19">
        <v>41.47</v>
      </c>
      <c r="I8726" s="19">
        <v>26.81</v>
      </c>
      <c r="J8726" s="19" t="s">
        <v>54</v>
      </c>
      <c r="K8726" s="20">
        <v>156944.78</v>
      </c>
      <c r="L8726" s="20" t="s">
        <v>66</v>
      </c>
      <c r="M8726" s="20" t="s">
        <v>83</v>
      </c>
      <c r="N8726" s="26"/>
      <c r="O8726" s="20" t="s">
        <v>56</v>
      </c>
      <c r="P8726" t="str">
        <f t="shared" si="136"/>
        <v>INSERT INTO @DataTable (Deal, AdvanceDate, PROV, DealPurpose, RateType, BEACON, LTV, TDS, GDS, InsuranceType, PrincipalBalance, OccupancyType, AccountStatus, Closed_Date, DelinquencyBucket) VALUES (8725, '2016-05-05', 'BC', 'Purchase', 'Fixed', 769, 76.19, 41.47, 26.81, 'Conv', 156944.78, 'Second Home', 'Open', '1900-01-00', 'Current');</v>
      </c>
    </row>
    <row r="8727" spans="1:16" x14ac:dyDescent="0.35">
      <c r="A8727" s="22">
        <v>8726</v>
      </c>
      <c r="B8727" s="21">
        <v>42649</v>
      </c>
      <c r="C8727" s="22" t="s">
        <v>57</v>
      </c>
      <c r="D8727" s="22" t="s">
        <v>61</v>
      </c>
      <c r="E8727" s="22" t="s">
        <v>53</v>
      </c>
      <c r="F8727" s="22">
        <v>705</v>
      </c>
      <c r="G8727" s="22">
        <v>94.59</v>
      </c>
      <c r="H8727" s="22">
        <v>37.81</v>
      </c>
      <c r="I8727" s="22">
        <v>31.75</v>
      </c>
      <c r="J8727" s="22" t="s">
        <v>60</v>
      </c>
      <c r="K8727" s="23">
        <v>359949.06</v>
      </c>
      <c r="L8727" s="23" t="s">
        <v>55</v>
      </c>
      <c r="M8727" s="23" t="s">
        <v>83</v>
      </c>
      <c r="N8727" s="27"/>
      <c r="O8727" s="23" t="s">
        <v>56</v>
      </c>
      <c r="P8727" t="str">
        <f t="shared" si="136"/>
        <v>INSERT INTO @DataTable (Deal, AdvanceDate, PROV, DealPurpose, RateType, BEACON, LTV, TDS, GDS, InsuranceType, PrincipalBalance, OccupancyType, AccountStatus, Closed_Date, DelinquencyBucket) VALUES (8726, '2016-10-06', 'ON', 'Purchase', 'Fixed', 705, 94.59, 37.81, 31.75, 'HiRatio', 359949.06, 'Owner-Occupied', 'Open', '1900-01-00', 'Current');</v>
      </c>
    </row>
    <row r="8728" spans="1:16" x14ac:dyDescent="0.35">
      <c r="A8728" s="19">
        <v>8727</v>
      </c>
      <c r="B8728" s="18">
        <v>41897</v>
      </c>
      <c r="C8728" s="19" t="s">
        <v>57</v>
      </c>
      <c r="D8728" s="19" t="s">
        <v>61</v>
      </c>
      <c r="E8728" s="19" t="s">
        <v>40</v>
      </c>
      <c r="F8728" s="19">
        <v>750</v>
      </c>
      <c r="G8728" s="19">
        <v>80</v>
      </c>
      <c r="H8728" s="19">
        <v>35.950000000000003</v>
      </c>
      <c r="I8728" s="19">
        <v>15.5</v>
      </c>
      <c r="J8728" s="19" t="s">
        <v>54</v>
      </c>
      <c r="K8728" s="20">
        <v>316748.89</v>
      </c>
      <c r="L8728" s="20" t="s">
        <v>55</v>
      </c>
      <c r="M8728" s="20" t="s">
        <v>83</v>
      </c>
      <c r="N8728" s="26"/>
      <c r="O8728" s="20" t="s">
        <v>56</v>
      </c>
      <c r="P8728" t="str">
        <f t="shared" si="136"/>
        <v>INSERT INTO @DataTable (Deal, AdvanceDate, PROV, DealPurpose, RateType, BEACON, LTV, TDS, GDS, InsuranceType, PrincipalBalance, OccupancyType, AccountStatus, Closed_Date, DelinquencyBucket) VALUES (8727, '2014-09-15', 'ON', 'Purchase', 'ARM', 750, 80, 35.95, 15.5, 'Conv', 316748.89, 'Owner-Occupied', 'Open', '1900-01-00', 'Current');</v>
      </c>
    </row>
    <row r="8729" spans="1:16" x14ac:dyDescent="0.35">
      <c r="A8729" s="22">
        <v>8728</v>
      </c>
      <c r="B8729" s="21">
        <v>40780</v>
      </c>
      <c r="C8729" s="22" t="s">
        <v>51</v>
      </c>
      <c r="D8729" s="22" t="s">
        <v>61</v>
      </c>
      <c r="E8729" s="22" t="s">
        <v>53</v>
      </c>
      <c r="F8729" s="22">
        <v>704</v>
      </c>
      <c r="G8729" s="22">
        <v>90</v>
      </c>
      <c r="H8729" s="22">
        <v>44.09</v>
      </c>
      <c r="I8729" s="22">
        <v>27.54</v>
      </c>
      <c r="J8729" s="22" t="s">
        <v>60</v>
      </c>
      <c r="K8729" s="23">
        <v>0</v>
      </c>
      <c r="L8729" s="23" t="s">
        <v>55</v>
      </c>
      <c r="M8729" s="23" t="s">
        <v>84</v>
      </c>
      <c r="N8729" s="27">
        <v>41810</v>
      </c>
      <c r="O8729" s="23" t="s">
        <v>56</v>
      </c>
      <c r="P8729" t="str">
        <f t="shared" si="136"/>
        <v>INSERT INTO @DataTable (Deal, AdvanceDate, PROV, DealPurpose, RateType, BEACON, LTV, TDS, GDS, InsuranceType, PrincipalBalance, OccupancyType, AccountStatus, Closed_Date, DelinquencyBucket) VALUES (8728, '2011-08-25', 'AB', 'Purchase', 'Fixed', 704, 90, 44.09, 27.54, 'HiRatio', 0, 'Owner-Occupied', 'Closed', '2014-06-20', 'Current');</v>
      </c>
    </row>
    <row r="8730" spans="1:16" x14ac:dyDescent="0.35">
      <c r="A8730" s="19">
        <v>8729</v>
      </c>
      <c r="B8730" s="18">
        <v>41915</v>
      </c>
      <c r="C8730" s="19" t="s">
        <v>51</v>
      </c>
      <c r="D8730" s="19" t="s">
        <v>61</v>
      </c>
      <c r="E8730" s="19" t="s">
        <v>53</v>
      </c>
      <c r="F8730" s="19">
        <v>729</v>
      </c>
      <c r="G8730" s="19">
        <v>95</v>
      </c>
      <c r="H8730" s="19">
        <v>42.98</v>
      </c>
      <c r="I8730" s="19">
        <v>33.020000000000003</v>
      </c>
      <c r="J8730" s="19" t="s">
        <v>60</v>
      </c>
      <c r="K8730" s="20">
        <v>375456.68</v>
      </c>
      <c r="L8730" s="20" t="s">
        <v>55</v>
      </c>
      <c r="M8730" s="20" t="s">
        <v>83</v>
      </c>
      <c r="N8730" s="26"/>
      <c r="O8730" s="20" t="s">
        <v>56</v>
      </c>
      <c r="P8730" t="str">
        <f t="shared" si="136"/>
        <v>INSERT INTO @DataTable (Deal, AdvanceDate, PROV, DealPurpose, RateType, BEACON, LTV, TDS, GDS, InsuranceType, PrincipalBalance, OccupancyType, AccountStatus, Closed_Date, DelinquencyBucket) VALUES (8729, '2014-10-03', 'AB', 'Purchase', 'Fixed', 729, 95, 42.98, 33.02, 'HiRatio', 375456.68, 'Owner-Occupied', 'Open', '1900-01-00', 'Current');</v>
      </c>
    </row>
    <row r="8731" spans="1:16" x14ac:dyDescent="0.35">
      <c r="A8731" s="22">
        <v>8730</v>
      </c>
      <c r="B8731" s="21">
        <v>42355</v>
      </c>
      <c r="C8731" s="22" t="s">
        <v>57</v>
      </c>
      <c r="D8731" s="22" t="s">
        <v>61</v>
      </c>
      <c r="E8731" s="22" t="s">
        <v>40</v>
      </c>
      <c r="F8731" s="22">
        <v>769</v>
      </c>
      <c r="G8731" s="22">
        <v>95</v>
      </c>
      <c r="H8731" s="22">
        <v>29.03</v>
      </c>
      <c r="I8731" s="22">
        <v>17.64</v>
      </c>
      <c r="J8731" s="22" t="s">
        <v>60</v>
      </c>
      <c r="K8731" s="23">
        <v>317456.46999999997</v>
      </c>
      <c r="L8731" s="23" t="s">
        <v>55</v>
      </c>
      <c r="M8731" s="23" t="s">
        <v>83</v>
      </c>
      <c r="N8731" s="27"/>
      <c r="O8731" s="23" t="s">
        <v>56</v>
      </c>
      <c r="P8731" t="str">
        <f t="shared" si="136"/>
        <v>INSERT INTO @DataTable (Deal, AdvanceDate, PROV, DealPurpose, RateType, BEACON, LTV, TDS, GDS, InsuranceType, PrincipalBalance, OccupancyType, AccountStatus, Closed_Date, DelinquencyBucket) VALUES (8730, '2015-12-17', 'ON', 'Purchase', 'ARM', 769, 95, 29.03, 17.64, 'HiRatio', 317456.47, 'Owner-Occupied', 'Open', '1900-01-00', 'Current');</v>
      </c>
    </row>
    <row r="8732" spans="1:16" x14ac:dyDescent="0.35">
      <c r="A8732" s="19">
        <v>8731</v>
      </c>
      <c r="B8732" s="18">
        <v>41409</v>
      </c>
      <c r="C8732" s="19" t="s">
        <v>58</v>
      </c>
      <c r="D8732" s="19" t="s">
        <v>61</v>
      </c>
      <c r="E8732" s="19" t="s">
        <v>53</v>
      </c>
      <c r="F8732" s="19">
        <v>687</v>
      </c>
      <c r="G8732" s="19">
        <v>80</v>
      </c>
      <c r="H8732" s="19">
        <v>40.659999999999997</v>
      </c>
      <c r="I8732" s="19">
        <v>33.94</v>
      </c>
      <c r="J8732" s="19" t="s">
        <v>54</v>
      </c>
      <c r="K8732" s="20">
        <v>0</v>
      </c>
      <c r="L8732" s="20" t="s">
        <v>55</v>
      </c>
      <c r="M8732" s="20" t="s">
        <v>84</v>
      </c>
      <c r="N8732" s="26">
        <v>42312</v>
      </c>
      <c r="O8732" s="20" t="s">
        <v>56</v>
      </c>
      <c r="P8732" t="str">
        <f t="shared" si="136"/>
        <v>INSERT INTO @DataTable (Deal, AdvanceDate, PROV, DealPurpose, RateType, BEACON, LTV, TDS, GDS, InsuranceType, PrincipalBalance, OccupancyType, AccountStatus, Closed_Date, DelinquencyBucket) VALUES (8731, '2013-05-15', 'BC', 'Purchase', 'Fixed', 687, 80, 40.66, 33.94, 'Conv', 0, 'Owner-Occupied', 'Closed', '2015-11-04', 'Current');</v>
      </c>
    </row>
    <row r="8733" spans="1:16" x14ac:dyDescent="0.35">
      <c r="A8733" s="22">
        <v>8732</v>
      </c>
      <c r="B8733" s="21">
        <v>41740</v>
      </c>
      <c r="C8733" s="22" t="s">
        <v>57</v>
      </c>
      <c r="D8733" s="22" t="s">
        <v>52</v>
      </c>
      <c r="E8733" s="22" t="s">
        <v>40</v>
      </c>
      <c r="F8733" s="22">
        <v>781</v>
      </c>
      <c r="G8733" s="22">
        <v>58.82</v>
      </c>
      <c r="H8733" s="22">
        <v>28.19</v>
      </c>
      <c r="I8733" s="22">
        <v>26.91</v>
      </c>
      <c r="J8733" s="22" t="s">
        <v>54</v>
      </c>
      <c r="K8733" s="23">
        <v>366341.86</v>
      </c>
      <c r="L8733" s="23" t="s">
        <v>55</v>
      </c>
      <c r="M8733" s="23" t="s">
        <v>83</v>
      </c>
      <c r="N8733" s="27"/>
      <c r="O8733" s="23" t="s">
        <v>56</v>
      </c>
      <c r="P8733" t="str">
        <f t="shared" si="136"/>
        <v>INSERT INTO @DataTable (Deal, AdvanceDate, PROV, DealPurpose, RateType, BEACON, LTV, TDS, GDS, InsuranceType, PrincipalBalance, OccupancyType, AccountStatus, Closed_Date, DelinquencyBucket) VALUES (8732, '2014-04-11', 'ON', 'Refinance External', 'ARM', 781, 58.82, 28.19, 26.91, 'Conv', 366341.86, 'Owner-Occupied', 'Open', '1900-01-00', 'Current');</v>
      </c>
    </row>
    <row r="8734" spans="1:16" x14ac:dyDescent="0.35">
      <c r="A8734" s="19">
        <v>8733</v>
      </c>
      <c r="B8734" s="18">
        <v>41852</v>
      </c>
      <c r="C8734" s="19" t="s">
        <v>57</v>
      </c>
      <c r="D8734" s="19" t="s">
        <v>61</v>
      </c>
      <c r="E8734" s="19" t="s">
        <v>40</v>
      </c>
      <c r="F8734" s="19">
        <v>737</v>
      </c>
      <c r="G8734" s="19">
        <v>95</v>
      </c>
      <c r="H8734" s="19">
        <v>40.85</v>
      </c>
      <c r="I8734" s="19">
        <v>12.04</v>
      </c>
      <c r="J8734" s="19" t="s">
        <v>60</v>
      </c>
      <c r="K8734" s="20">
        <v>213872.91</v>
      </c>
      <c r="L8734" s="20" t="s">
        <v>55</v>
      </c>
      <c r="M8734" s="20" t="s">
        <v>83</v>
      </c>
      <c r="N8734" s="26"/>
      <c r="O8734" s="20" t="s">
        <v>56</v>
      </c>
      <c r="P8734" t="str">
        <f t="shared" si="136"/>
        <v>INSERT INTO @DataTable (Deal, AdvanceDate, PROV, DealPurpose, RateType, BEACON, LTV, TDS, GDS, InsuranceType, PrincipalBalance, OccupancyType, AccountStatus, Closed_Date, DelinquencyBucket) VALUES (8733, '2014-08-01', 'ON', 'Purchase', 'ARM', 737, 95, 40.85, 12.04, 'HiRatio', 213872.91, 'Owner-Occupied', 'Open', '1900-01-00', 'Current');</v>
      </c>
    </row>
    <row r="8735" spans="1:16" x14ac:dyDescent="0.35">
      <c r="A8735" s="22">
        <v>8734</v>
      </c>
      <c r="B8735" s="21">
        <v>42706</v>
      </c>
      <c r="C8735" s="22" t="s">
        <v>51</v>
      </c>
      <c r="D8735" s="22" t="s">
        <v>59</v>
      </c>
      <c r="E8735" s="22" t="s">
        <v>53</v>
      </c>
      <c r="F8735" s="22">
        <v>806</v>
      </c>
      <c r="G8735" s="22">
        <v>77.92</v>
      </c>
      <c r="H8735" s="22">
        <v>15.88</v>
      </c>
      <c r="I8735" s="22">
        <v>14.65</v>
      </c>
      <c r="J8735" s="22" t="s">
        <v>54</v>
      </c>
      <c r="K8735" s="23">
        <v>333265.24</v>
      </c>
      <c r="L8735" s="23" t="s">
        <v>55</v>
      </c>
      <c r="M8735" s="23" t="s">
        <v>83</v>
      </c>
      <c r="N8735" s="27"/>
      <c r="O8735" s="23" t="s">
        <v>56</v>
      </c>
      <c r="P8735" t="str">
        <f t="shared" si="136"/>
        <v>INSERT INTO @DataTable (Deal, AdvanceDate, PROV, DealPurpose, RateType, BEACON, LTV, TDS, GDS, InsuranceType, PrincipalBalance, OccupancyType, AccountStatus, Closed_Date, DelinquencyBucket) VALUES (8734, '2016-12-02', 'AB', 'Transfer', 'Fixed', 806, 77.92, 15.88, 14.65, 'Conv', 333265.24, 'Owner-Occupied', 'Open', '1900-01-00', 'Current');</v>
      </c>
    </row>
    <row r="8736" spans="1:16" x14ac:dyDescent="0.35">
      <c r="A8736" s="19">
        <v>8735</v>
      </c>
      <c r="B8736" s="18">
        <v>42548</v>
      </c>
      <c r="C8736" s="19" t="s">
        <v>63</v>
      </c>
      <c r="D8736" s="19" t="s">
        <v>61</v>
      </c>
      <c r="E8736" s="19" t="s">
        <v>53</v>
      </c>
      <c r="F8736" s="19">
        <v>670</v>
      </c>
      <c r="G8736" s="19">
        <v>95</v>
      </c>
      <c r="H8736" s="19">
        <v>32.1</v>
      </c>
      <c r="I8736" s="19">
        <v>31.84</v>
      </c>
      <c r="J8736" s="19" t="s">
        <v>60</v>
      </c>
      <c r="K8736" s="20">
        <v>259051.09</v>
      </c>
      <c r="L8736" s="20" t="s">
        <v>55</v>
      </c>
      <c r="M8736" s="20" t="s">
        <v>83</v>
      </c>
      <c r="N8736" s="26"/>
      <c r="O8736" s="20" t="s">
        <v>56</v>
      </c>
      <c r="P8736" t="str">
        <f t="shared" si="136"/>
        <v>INSERT INTO @DataTable (Deal, AdvanceDate, PROV, DealPurpose, RateType, BEACON, LTV, TDS, GDS, InsuranceType, PrincipalBalance, OccupancyType, AccountStatus, Closed_Date, DelinquencyBucket) VALUES (8735, '2016-06-27', 'SK', 'Purchase', 'Fixed', 670, 95, 32.1, 31.84, 'HiRatio', 259051.09, 'Owner-Occupied', 'Open', '1900-01-00', 'Current');</v>
      </c>
    </row>
    <row r="8737" spans="1:16" x14ac:dyDescent="0.35">
      <c r="A8737" s="22">
        <v>8736</v>
      </c>
      <c r="B8737" s="21">
        <v>41803</v>
      </c>
      <c r="C8737" s="22" t="s">
        <v>57</v>
      </c>
      <c r="D8737" s="22" t="s">
        <v>61</v>
      </c>
      <c r="E8737" s="22" t="s">
        <v>53</v>
      </c>
      <c r="F8737" s="22">
        <v>701</v>
      </c>
      <c r="G8737" s="22">
        <v>95</v>
      </c>
      <c r="H8737" s="22">
        <v>43.99</v>
      </c>
      <c r="I8737" s="22">
        <v>32.08</v>
      </c>
      <c r="J8737" s="22" t="s">
        <v>60</v>
      </c>
      <c r="K8737" s="23">
        <v>165788.20000000001</v>
      </c>
      <c r="L8737" s="23" t="s">
        <v>55</v>
      </c>
      <c r="M8737" s="23" t="s">
        <v>83</v>
      </c>
      <c r="N8737" s="27"/>
      <c r="O8737" s="23" t="s">
        <v>56</v>
      </c>
      <c r="P8737" t="str">
        <f t="shared" si="136"/>
        <v>INSERT INTO @DataTable (Deal, AdvanceDate, PROV, DealPurpose, RateType, BEACON, LTV, TDS, GDS, InsuranceType, PrincipalBalance, OccupancyType, AccountStatus, Closed_Date, DelinquencyBucket) VALUES (8736, '2014-06-13', 'ON', 'Purchase', 'Fixed', 701, 95, 43.99, 32.08, 'HiRatio', 165788.2, 'Owner-Occupied', 'Open', '1900-01-00', 'Current');</v>
      </c>
    </row>
    <row r="8738" spans="1:16" x14ac:dyDescent="0.35">
      <c r="A8738" s="19">
        <v>8737</v>
      </c>
      <c r="B8738" s="18">
        <v>42439</v>
      </c>
      <c r="C8738" s="19" t="s">
        <v>57</v>
      </c>
      <c r="D8738" s="19" t="s">
        <v>52</v>
      </c>
      <c r="E8738" s="19" t="s">
        <v>53</v>
      </c>
      <c r="F8738" s="19">
        <v>679</v>
      </c>
      <c r="G8738" s="19">
        <v>36.11</v>
      </c>
      <c r="H8738" s="19">
        <v>38.46</v>
      </c>
      <c r="I8738" s="19">
        <v>25.06</v>
      </c>
      <c r="J8738" s="19" t="s">
        <v>54</v>
      </c>
      <c r="K8738" s="20">
        <v>127409.99</v>
      </c>
      <c r="L8738" s="20" t="s">
        <v>55</v>
      </c>
      <c r="M8738" s="20" t="s">
        <v>83</v>
      </c>
      <c r="N8738" s="26"/>
      <c r="O8738" s="20" t="s">
        <v>56</v>
      </c>
      <c r="P8738" t="str">
        <f t="shared" si="136"/>
        <v>INSERT INTO @DataTable (Deal, AdvanceDate, PROV, DealPurpose, RateType, BEACON, LTV, TDS, GDS, InsuranceType, PrincipalBalance, OccupancyType, AccountStatus, Closed_Date, DelinquencyBucket) VALUES (8737, '2016-03-10', 'ON', 'Refinance External', 'Fixed', 679, 36.11, 38.46, 25.06, 'Conv', 127409.99, 'Owner-Occupied', 'Open', '1900-01-00', 'Current');</v>
      </c>
    </row>
    <row r="8739" spans="1:16" x14ac:dyDescent="0.35">
      <c r="A8739" s="22">
        <v>8738</v>
      </c>
      <c r="B8739" s="21">
        <v>42243</v>
      </c>
      <c r="C8739" s="22" t="s">
        <v>58</v>
      </c>
      <c r="D8739" s="22" t="s">
        <v>61</v>
      </c>
      <c r="E8739" s="22" t="s">
        <v>40</v>
      </c>
      <c r="F8739" s="22">
        <v>765</v>
      </c>
      <c r="G8739" s="22">
        <v>45.76</v>
      </c>
      <c r="H8739" s="22">
        <v>20</v>
      </c>
      <c r="I8739" s="22">
        <v>10.84</v>
      </c>
      <c r="J8739" s="22" t="s">
        <v>54</v>
      </c>
      <c r="K8739" s="23">
        <v>120510.19</v>
      </c>
      <c r="L8739" s="23" t="s">
        <v>55</v>
      </c>
      <c r="M8739" s="23" t="s">
        <v>83</v>
      </c>
      <c r="N8739" s="27"/>
      <c r="O8739" s="23" t="s">
        <v>56</v>
      </c>
      <c r="P8739" t="str">
        <f t="shared" si="136"/>
        <v>INSERT INTO @DataTable (Deal, AdvanceDate, PROV, DealPurpose, RateType, BEACON, LTV, TDS, GDS, InsuranceType, PrincipalBalance, OccupancyType, AccountStatus, Closed_Date, DelinquencyBucket) VALUES (8738, '2015-08-27', 'BC', 'Purchase', 'ARM', 765, 45.76, 20, 10.84, 'Conv', 120510.19, 'Owner-Occupied', 'Open', '1900-01-00', 'Current');</v>
      </c>
    </row>
    <row r="8740" spans="1:16" x14ac:dyDescent="0.35">
      <c r="A8740" s="19">
        <v>8739</v>
      </c>
      <c r="B8740" s="18">
        <v>41754</v>
      </c>
      <c r="C8740" s="19" t="s">
        <v>57</v>
      </c>
      <c r="D8740" s="19" t="s">
        <v>61</v>
      </c>
      <c r="E8740" s="19" t="s">
        <v>53</v>
      </c>
      <c r="F8740" s="19">
        <v>725</v>
      </c>
      <c r="G8740" s="19">
        <v>90</v>
      </c>
      <c r="H8740" s="19">
        <v>37.78</v>
      </c>
      <c r="I8740" s="19">
        <v>33.92</v>
      </c>
      <c r="J8740" s="19" t="s">
        <v>60</v>
      </c>
      <c r="K8740" s="20">
        <v>628175.32999999996</v>
      </c>
      <c r="L8740" s="20" t="s">
        <v>55</v>
      </c>
      <c r="M8740" s="20" t="s">
        <v>83</v>
      </c>
      <c r="N8740" s="26"/>
      <c r="O8740" s="20" t="s">
        <v>56</v>
      </c>
      <c r="P8740" t="str">
        <f t="shared" si="136"/>
        <v>INSERT INTO @DataTable (Deal, AdvanceDate, PROV, DealPurpose, RateType, BEACON, LTV, TDS, GDS, InsuranceType, PrincipalBalance, OccupancyType, AccountStatus, Closed_Date, DelinquencyBucket) VALUES (8739, '2014-04-25', 'ON', 'Purchase', 'Fixed', 725, 90, 37.78, 33.92, 'HiRatio', 628175.33, 'Owner-Occupied', 'Open', '1900-01-00', 'Current');</v>
      </c>
    </row>
    <row r="8741" spans="1:16" x14ac:dyDescent="0.35">
      <c r="A8741" s="22">
        <v>8740</v>
      </c>
      <c r="B8741" s="21">
        <v>41704</v>
      </c>
      <c r="C8741" s="22" t="s">
        <v>65</v>
      </c>
      <c r="D8741" s="22" t="s">
        <v>64</v>
      </c>
      <c r="E8741" s="22" t="s">
        <v>53</v>
      </c>
      <c r="F8741" s="22">
        <v>783</v>
      </c>
      <c r="G8741" s="22">
        <v>95</v>
      </c>
      <c r="H8741" s="22">
        <v>38.26</v>
      </c>
      <c r="I8741" s="22">
        <v>27.07</v>
      </c>
      <c r="J8741" s="22" t="s">
        <v>60</v>
      </c>
      <c r="K8741" s="23">
        <v>210984.43</v>
      </c>
      <c r="L8741" s="23" t="s">
        <v>55</v>
      </c>
      <c r="M8741" s="23" t="s">
        <v>83</v>
      </c>
      <c r="N8741" s="27"/>
      <c r="O8741" s="23" t="s">
        <v>56</v>
      </c>
      <c r="P8741" t="str">
        <f t="shared" si="136"/>
        <v>INSERT INTO @DataTable (Deal, AdvanceDate, PROV, DealPurpose, RateType, BEACON, LTV, TDS, GDS, InsuranceType, PrincipalBalance, OccupancyType, AccountStatus, Closed_Date, DelinquencyBucket) VALUES (8740, '2014-03-06', 'NS', 'Purchase with Improvements', 'Fixed', 783, 95, 38.26, 27.07, 'HiRatio', 210984.43, 'Owner-Occupied', 'Open', '1900-01-00', 'Current');</v>
      </c>
    </row>
    <row r="8742" spans="1:16" x14ac:dyDescent="0.35">
      <c r="A8742" s="19">
        <v>8741</v>
      </c>
      <c r="B8742" s="18">
        <v>41596</v>
      </c>
      <c r="C8742" s="19" t="s">
        <v>57</v>
      </c>
      <c r="D8742" s="19" t="s">
        <v>61</v>
      </c>
      <c r="E8742" s="19" t="s">
        <v>53</v>
      </c>
      <c r="F8742" s="19">
        <v>794</v>
      </c>
      <c r="G8742" s="19">
        <v>50</v>
      </c>
      <c r="H8742" s="19">
        <v>31.94</v>
      </c>
      <c r="I8742" s="19">
        <v>31.46</v>
      </c>
      <c r="J8742" s="19" t="s">
        <v>54</v>
      </c>
      <c r="K8742" s="20">
        <v>131287.87</v>
      </c>
      <c r="L8742" s="20" t="s">
        <v>55</v>
      </c>
      <c r="M8742" s="20" t="s">
        <v>83</v>
      </c>
      <c r="N8742" s="26"/>
      <c r="O8742" s="20" t="s">
        <v>56</v>
      </c>
      <c r="P8742" t="str">
        <f t="shared" si="136"/>
        <v>INSERT INTO @DataTable (Deal, AdvanceDate, PROV, DealPurpose, RateType, BEACON, LTV, TDS, GDS, InsuranceType, PrincipalBalance, OccupancyType, AccountStatus, Closed_Date, DelinquencyBucket) VALUES (8741, '2013-11-18', 'ON', 'Purchase', 'Fixed', 794, 50, 31.94, 31.46, 'Conv', 131287.87, 'Owner-Occupied', 'Open', '1900-01-00', 'Current');</v>
      </c>
    </row>
    <row r="8743" spans="1:16" x14ac:dyDescent="0.35">
      <c r="A8743" s="22">
        <v>8742</v>
      </c>
      <c r="B8743" s="21">
        <v>42457</v>
      </c>
      <c r="C8743" s="22" t="s">
        <v>51</v>
      </c>
      <c r="D8743" s="22" t="s">
        <v>61</v>
      </c>
      <c r="E8743" s="22" t="s">
        <v>53</v>
      </c>
      <c r="F8743" s="22">
        <v>760</v>
      </c>
      <c r="G8743" s="22">
        <v>95</v>
      </c>
      <c r="H8743" s="22">
        <v>38.9</v>
      </c>
      <c r="I8743" s="22">
        <v>38.68</v>
      </c>
      <c r="J8743" s="22" t="s">
        <v>60</v>
      </c>
      <c r="K8743" s="23">
        <v>312740.14</v>
      </c>
      <c r="L8743" s="23" t="s">
        <v>55</v>
      </c>
      <c r="M8743" s="23" t="s">
        <v>83</v>
      </c>
      <c r="N8743" s="27"/>
      <c r="O8743" s="23" t="s">
        <v>56</v>
      </c>
      <c r="P8743" t="str">
        <f t="shared" si="136"/>
        <v>INSERT INTO @DataTable (Deal, AdvanceDate, PROV, DealPurpose, RateType, BEACON, LTV, TDS, GDS, InsuranceType, PrincipalBalance, OccupancyType, AccountStatus, Closed_Date, DelinquencyBucket) VALUES (8742, '2016-03-28', 'AB', 'Purchase', 'Fixed', 760, 95, 38.9, 38.68, 'HiRatio', 312740.14, 'Owner-Occupied', 'Open', '1900-01-00', 'Current');</v>
      </c>
    </row>
    <row r="8744" spans="1:16" x14ac:dyDescent="0.35">
      <c r="A8744" s="19">
        <v>8743</v>
      </c>
      <c r="B8744" s="18">
        <v>40801</v>
      </c>
      <c r="C8744" s="19" t="s">
        <v>57</v>
      </c>
      <c r="D8744" s="19" t="s">
        <v>61</v>
      </c>
      <c r="E8744" s="19" t="s">
        <v>53</v>
      </c>
      <c r="F8744" s="19">
        <v>776</v>
      </c>
      <c r="G8744" s="19">
        <v>85</v>
      </c>
      <c r="H8744" s="19">
        <v>25.06</v>
      </c>
      <c r="I8744" s="19">
        <v>24.32</v>
      </c>
      <c r="J8744" s="19" t="s">
        <v>60</v>
      </c>
      <c r="K8744" s="20">
        <v>0</v>
      </c>
      <c r="L8744" s="20" t="s">
        <v>55</v>
      </c>
      <c r="M8744" s="20" t="s">
        <v>84</v>
      </c>
      <c r="N8744" s="26">
        <v>41928</v>
      </c>
      <c r="O8744" s="20" t="s">
        <v>56</v>
      </c>
      <c r="P8744" t="str">
        <f t="shared" si="136"/>
        <v>INSERT INTO @DataTable (Deal, AdvanceDate, PROV, DealPurpose, RateType, BEACON, LTV, TDS, GDS, InsuranceType, PrincipalBalance, OccupancyType, AccountStatus, Closed_Date, DelinquencyBucket) VALUES (8743, '2011-09-15', 'ON', 'Purchase', 'Fixed', 776, 85, 25.06, 24.32, 'HiRatio', 0, 'Owner-Occupied', 'Closed', '2014-10-16', 'Current');</v>
      </c>
    </row>
    <row r="8745" spans="1:16" x14ac:dyDescent="0.35">
      <c r="A8745" s="22">
        <v>8744</v>
      </c>
      <c r="B8745" s="21">
        <v>41915</v>
      </c>
      <c r="C8745" s="22" t="s">
        <v>51</v>
      </c>
      <c r="D8745" s="22" t="s">
        <v>61</v>
      </c>
      <c r="E8745" s="22" t="s">
        <v>53</v>
      </c>
      <c r="F8745" s="22">
        <v>699</v>
      </c>
      <c r="G8745" s="22">
        <v>90</v>
      </c>
      <c r="H8745" s="22">
        <v>33.39</v>
      </c>
      <c r="I8745" s="22">
        <v>20.25</v>
      </c>
      <c r="J8745" s="22" t="s">
        <v>60</v>
      </c>
      <c r="K8745" s="23">
        <v>340037.3</v>
      </c>
      <c r="L8745" s="23" t="s">
        <v>55</v>
      </c>
      <c r="M8745" s="23" t="s">
        <v>83</v>
      </c>
      <c r="N8745" s="27"/>
      <c r="O8745" s="23" t="s">
        <v>56</v>
      </c>
      <c r="P8745" t="str">
        <f t="shared" si="136"/>
        <v>INSERT INTO @DataTable (Deal, AdvanceDate, PROV, DealPurpose, RateType, BEACON, LTV, TDS, GDS, InsuranceType, PrincipalBalance, OccupancyType, AccountStatus, Closed_Date, DelinquencyBucket) VALUES (8744, '2014-10-03', 'AB', 'Purchase', 'Fixed', 699, 90, 33.39, 20.25, 'HiRatio', 340037.3, 'Owner-Occupied', 'Open', '1900-01-00', 'Current');</v>
      </c>
    </row>
    <row r="8746" spans="1:16" x14ac:dyDescent="0.35">
      <c r="A8746" s="19">
        <v>8745</v>
      </c>
      <c r="B8746" s="18">
        <v>42026</v>
      </c>
      <c r="C8746" s="19" t="s">
        <v>57</v>
      </c>
      <c r="D8746" s="19" t="s">
        <v>59</v>
      </c>
      <c r="E8746" s="19" t="s">
        <v>40</v>
      </c>
      <c r="F8746" s="19">
        <v>764</v>
      </c>
      <c r="G8746" s="19">
        <v>44.11</v>
      </c>
      <c r="H8746" s="19">
        <v>24.22</v>
      </c>
      <c r="I8746" s="19">
        <v>14.54</v>
      </c>
      <c r="J8746" s="19" t="s">
        <v>54</v>
      </c>
      <c r="K8746" s="20">
        <v>388186.11</v>
      </c>
      <c r="L8746" s="20" t="s">
        <v>55</v>
      </c>
      <c r="M8746" s="20" t="s">
        <v>83</v>
      </c>
      <c r="N8746" s="26"/>
      <c r="O8746" s="20" t="s">
        <v>56</v>
      </c>
      <c r="P8746" t="str">
        <f t="shared" si="136"/>
        <v>INSERT INTO @DataTable (Deal, AdvanceDate, PROV, DealPurpose, RateType, BEACON, LTV, TDS, GDS, InsuranceType, PrincipalBalance, OccupancyType, AccountStatus, Closed_Date, DelinquencyBucket) VALUES (8745, '2015-01-22', 'ON', 'Transfer', 'ARM', 764, 44.11, 24.22, 14.54, 'Conv', 388186.11, 'Owner-Occupied', 'Open', '1900-01-00', 'Current');</v>
      </c>
    </row>
    <row r="8747" spans="1:16" x14ac:dyDescent="0.35">
      <c r="A8747" s="22">
        <v>8746</v>
      </c>
      <c r="B8747" s="21">
        <v>41876</v>
      </c>
      <c r="C8747" s="22" t="s">
        <v>51</v>
      </c>
      <c r="D8747" s="22" t="s">
        <v>52</v>
      </c>
      <c r="E8747" s="22" t="s">
        <v>53</v>
      </c>
      <c r="F8747" s="22">
        <v>720</v>
      </c>
      <c r="G8747" s="22">
        <v>80</v>
      </c>
      <c r="H8747" s="22">
        <v>39.64</v>
      </c>
      <c r="I8747" s="22">
        <v>12.56</v>
      </c>
      <c r="J8747" s="22" t="s">
        <v>54</v>
      </c>
      <c r="K8747" s="23">
        <v>245810.71</v>
      </c>
      <c r="L8747" s="23" t="s">
        <v>55</v>
      </c>
      <c r="M8747" s="23" t="s">
        <v>83</v>
      </c>
      <c r="N8747" s="27"/>
      <c r="O8747" s="23" t="s">
        <v>56</v>
      </c>
      <c r="P8747" t="str">
        <f t="shared" si="136"/>
        <v>INSERT INTO @DataTable (Deal, AdvanceDate, PROV, DealPurpose, RateType, BEACON, LTV, TDS, GDS, InsuranceType, PrincipalBalance, OccupancyType, AccountStatus, Closed_Date, DelinquencyBucket) VALUES (8746, '2014-08-25', 'AB', 'Refinance External', 'Fixed', 720, 80, 39.64, 12.56, 'Conv', 245810.71, 'Owner-Occupied', 'Open', '1900-01-00', 'Current');</v>
      </c>
    </row>
    <row r="8748" spans="1:16" x14ac:dyDescent="0.35">
      <c r="A8748" s="19">
        <v>8747</v>
      </c>
      <c r="B8748" s="18">
        <v>41410</v>
      </c>
      <c r="C8748" s="19" t="s">
        <v>58</v>
      </c>
      <c r="D8748" s="19" t="s">
        <v>52</v>
      </c>
      <c r="E8748" s="19" t="s">
        <v>40</v>
      </c>
      <c r="F8748" s="19">
        <v>603</v>
      </c>
      <c r="G8748" s="19">
        <v>59.63</v>
      </c>
      <c r="H8748" s="19">
        <v>25.41</v>
      </c>
      <c r="I8748" s="19">
        <v>18.21</v>
      </c>
      <c r="J8748" s="19" t="s">
        <v>54</v>
      </c>
      <c r="K8748" s="20">
        <v>288057.59000000003</v>
      </c>
      <c r="L8748" s="20" t="s">
        <v>55</v>
      </c>
      <c r="M8748" s="20" t="s">
        <v>83</v>
      </c>
      <c r="N8748" s="26"/>
      <c r="O8748" s="20" t="s">
        <v>56</v>
      </c>
      <c r="P8748" t="str">
        <f t="shared" si="136"/>
        <v>INSERT INTO @DataTable (Deal, AdvanceDate, PROV, DealPurpose, RateType, BEACON, LTV, TDS, GDS, InsuranceType, PrincipalBalance, OccupancyType, AccountStatus, Closed_Date, DelinquencyBucket) VALUES (8747, '2013-05-16', 'BC', 'Refinance External', 'ARM', 603, 59.63, 25.41, 18.21, 'Conv', 288057.59, 'Owner-Occupied', 'Open', '1900-01-00', 'Current');</v>
      </c>
    </row>
    <row r="8749" spans="1:16" x14ac:dyDescent="0.35">
      <c r="A8749" s="22">
        <v>8748</v>
      </c>
      <c r="B8749" s="21">
        <v>42541</v>
      </c>
      <c r="C8749" s="22" t="s">
        <v>57</v>
      </c>
      <c r="D8749" s="22" t="s">
        <v>64</v>
      </c>
      <c r="E8749" s="22" t="s">
        <v>53</v>
      </c>
      <c r="F8749" s="22">
        <v>754</v>
      </c>
      <c r="G8749" s="22">
        <v>94.9</v>
      </c>
      <c r="H8749" s="22">
        <v>43.49</v>
      </c>
      <c r="I8749" s="22">
        <v>20.37</v>
      </c>
      <c r="J8749" s="22" t="s">
        <v>60</v>
      </c>
      <c r="K8749" s="23">
        <v>492929.68</v>
      </c>
      <c r="L8749" s="23" t="s">
        <v>55</v>
      </c>
      <c r="M8749" s="23" t="s">
        <v>83</v>
      </c>
      <c r="N8749" s="27"/>
      <c r="O8749" s="23" t="s">
        <v>56</v>
      </c>
      <c r="P8749" t="str">
        <f t="shared" si="136"/>
        <v>INSERT INTO @DataTable (Deal, AdvanceDate, PROV, DealPurpose, RateType, BEACON, LTV, TDS, GDS, InsuranceType, PrincipalBalance, OccupancyType, AccountStatus, Closed_Date, DelinquencyBucket) VALUES (8748, '2016-06-20', 'ON', 'Purchase with Improvements', 'Fixed', 754, 94.9, 43.49, 20.37, 'HiRatio', 492929.68, 'Owner-Occupied', 'Open', '1900-01-00', 'Current');</v>
      </c>
    </row>
    <row r="8750" spans="1:16" x14ac:dyDescent="0.35">
      <c r="A8750" s="19">
        <v>8749</v>
      </c>
      <c r="B8750" s="18">
        <v>41618</v>
      </c>
      <c r="C8750" s="19" t="s">
        <v>57</v>
      </c>
      <c r="D8750" s="19" t="s">
        <v>61</v>
      </c>
      <c r="E8750" s="19" t="s">
        <v>53</v>
      </c>
      <c r="F8750" s="19">
        <v>715</v>
      </c>
      <c r="G8750" s="19">
        <v>90.91</v>
      </c>
      <c r="H8750" s="19">
        <v>43.3</v>
      </c>
      <c r="I8750" s="19">
        <v>27.89</v>
      </c>
      <c r="J8750" s="19" t="s">
        <v>60</v>
      </c>
      <c r="K8750" s="20">
        <v>0</v>
      </c>
      <c r="L8750" s="20" t="s">
        <v>55</v>
      </c>
      <c r="M8750" s="20" t="s">
        <v>84</v>
      </c>
      <c r="N8750" s="26">
        <v>41913</v>
      </c>
      <c r="O8750" s="20" t="s">
        <v>56</v>
      </c>
      <c r="P8750" t="str">
        <f t="shared" si="136"/>
        <v>INSERT INTO @DataTable (Deal, AdvanceDate, PROV, DealPurpose, RateType, BEACON, LTV, TDS, GDS, InsuranceType, PrincipalBalance, OccupancyType, AccountStatus, Closed_Date, DelinquencyBucket) VALUES (8749, '2013-12-10', 'ON', 'Purchase', 'Fixed', 715, 90.91, 43.3, 27.89, 'HiRatio', 0, 'Owner-Occupied', 'Closed', '2014-10-01', 'Current');</v>
      </c>
    </row>
    <row r="8751" spans="1:16" x14ac:dyDescent="0.35">
      <c r="A8751" s="22">
        <v>8750</v>
      </c>
      <c r="B8751" s="21">
        <v>41772</v>
      </c>
      <c r="C8751" s="22" t="s">
        <v>57</v>
      </c>
      <c r="D8751" s="22" t="s">
        <v>52</v>
      </c>
      <c r="E8751" s="22" t="s">
        <v>53</v>
      </c>
      <c r="F8751" s="22">
        <v>768</v>
      </c>
      <c r="G8751" s="22">
        <v>70.87</v>
      </c>
      <c r="H8751" s="22">
        <v>30.12</v>
      </c>
      <c r="I8751" s="22">
        <v>18.22</v>
      </c>
      <c r="J8751" s="22" t="s">
        <v>54</v>
      </c>
      <c r="K8751" s="23">
        <v>0</v>
      </c>
      <c r="L8751" s="23" t="s">
        <v>55</v>
      </c>
      <c r="M8751" s="23" t="s">
        <v>84</v>
      </c>
      <c r="N8751" s="27">
        <v>42355</v>
      </c>
      <c r="O8751" s="23" t="s">
        <v>56</v>
      </c>
      <c r="P8751" t="str">
        <f t="shared" si="136"/>
        <v>INSERT INTO @DataTable (Deal, AdvanceDate, PROV, DealPurpose, RateType, BEACON, LTV, TDS, GDS, InsuranceType, PrincipalBalance, OccupancyType, AccountStatus, Closed_Date, DelinquencyBucket) VALUES (8750, '2014-05-13', 'ON', 'Refinance External', 'Fixed', 768, 70.87, 30.12, 18.22, 'Conv', 0, 'Owner-Occupied', 'Closed', '2015-12-17', 'Current');</v>
      </c>
    </row>
    <row r="8752" spans="1:16" x14ac:dyDescent="0.35">
      <c r="A8752" s="19">
        <v>8751</v>
      </c>
      <c r="B8752" s="18">
        <v>40721</v>
      </c>
      <c r="C8752" s="19" t="s">
        <v>51</v>
      </c>
      <c r="D8752" s="19" t="s">
        <v>61</v>
      </c>
      <c r="E8752" s="19" t="s">
        <v>40</v>
      </c>
      <c r="F8752" s="19">
        <v>788</v>
      </c>
      <c r="G8752" s="19">
        <v>90</v>
      </c>
      <c r="H8752" s="19">
        <v>40.6</v>
      </c>
      <c r="I8752" s="19">
        <v>31.48</v>
      </c>
      <c r="J8752" s="19" t="s">
        <v>60</v>
      </c>
      <c r="K8752" s="20">
        <v>91109.61</v>
      </c>
      <c r="L8752" s="20" t="s">
        <v>55</v>
      </c>
      <c r="M8752" s="20" t="s">
        <v>83</v>
      </c>
      <c r="N8752" s="26"/>
      <c r="O8752" s="20" t="s">
        <v>56</v>
      </c>
      <c r="P8752" t="str">
        <f t="shared" si="136"/>
        <v>INSERT INTO @DataTable (Deal, AdvanceDate, PROV, DealPurpose, RateType, BEACON, LTV, TDS, GDS, InsuranceType, PrincipalBalance, OccupancyType, AccountStatus, Closed_Date, DelinquencyBucket) VALUES (8751, '2011-06-27', 'AB', 'Purchase', 'ARM', 788, 90, 40.6, 31.48, 'HiRatio', 91109.61, 'Owner-Occupied', 'Open', '1900-01-00', 'Current');</v>
      </c>
    </row>
    <row r="8753" spans="1:16" x14ac:dyDescent="0.35">
      <c r="A8753" s="22">
        <v>8752</v>
      </c>
      <c r="B8753" s="21">
        <v>42517</v>
      </c>
      <c r="C8753" s="22" t="s">
        <v>74</v>
      </c>
      <c r="D8753" s="22" t="s">
        <v>61</v>
      </c>
      <c r="E8753" s="22" t="s">
        <v>53</v>
      </c>
      <c r="F8753" s="22">
        <v>747</v>
      </c>
      <c r="G8753" s="22">
        <v>90</v>
      </c>
      <c r="H8753" s="22">
        <v>34.799999999999997</v>
      </c>
      <c r="I8753" s="22">
        <v>34.57</v>
      </c>
      <c r="J8753" s="22" t="s">
        <v>60</v>
      </c>
      <c r="K8753" s="23">
        <v>332173.58</v>
      </c>
      <c r="L8753" s="23" t="s">
        <v>55</v>
      </c>
      <c r="M8753" s="23" t="s">
        <v>83</v>
      </c>
      <c r="N8753" s="27"/>
      <c r="O8753" s="23" t="s">
        <v>56</v>
      </c>
      <c r="P8753" t="str">
        <f t="shared" si="136"/>
        <v>INSERT INTO @DataTable (Deal, AdvanceDate, PROV, DealPurpose, RateType, BEACON, LTV, TDS, GDS, InsuranceType, PrincipalBalance, OccupancyType, AccountStatus, Closed_Date, DelinquencyBucket) VALUES (8752, '2016-05-27', 'MB', 'Purchase', 'Fixed', 747, 90, 34.8, 34.57, 'HiRatio', 332173.58, 'Owner-Occupied', 'Open', '1900-01-00', 'Current');</v>
      </c>
    </row>
    <row r="8754" spans="1:16" x14ac:dyDescent="0.35">
      <c r="A8754" s="19">
        <v>8753</v>
      </c>
      <c r="B8754" s="18">
        <v>42247</v>
      </c>
      <c r="C8754" s="19" t="s">
        <v>57</v>
      </c>
      <c r="D8754" s="19" t="s">
        <v>61</v>
      </c>
      <c r="E8754" s="19" t="s">
        <v>53</v>
      </c>
      <c r="F8754" s="19">
        <v>734</v>
      </c>
      <c r="G8754" s="19">
        <v>76.209999999999994</v>
      </c>
      <c r="H8754" s="19">
        <v>43.73</v>
      </c>
      <c r="I8754" s="19">
        <v>16.82</v>
      </c>
      <c r="J8754" s="19" t="s">
        <v>54</v>
      </c>
      <c r="K8754" s="20">
        <v>467872.54</v>
      </c>
      <c r="L8754" s="20" t="s">
        <v>55</v>
      </c>
      <c r="M8754" s="20" t="s">
        <v>83</v>
      </c>
      <c r="N8754" s="26"/>
      <c r="O8754" s="20" t="s">
        <v>56</v>
      </c>
      <c r="P8754" t="str">
        <f t="shared" si="136"/>
        <v>INSERT INTO @DataTable (Deal, AdvanceDate, PROV, DealPurpose, RateType, BEACON, LTV, TDS, GDS, InsuranceType, PrincipalBalance, OccupancyType, AccountStatus, Closed_Date, DelinquencyBucket) VALUES (8753, '2015-08-31', 'ON', 'Purchase', 'Fixed', 734, 76.21, 43.73, 16.82, 'Conv', 467872.54, 'Owner-Occupied', 'Open', '1900-01-00', 'Current');</v>
      </c>
    </row>
    <row r="8755" spans="1:16" x14ac:dyDescent="0.35">
      <c r="A8755" s="22">
        <v>8754</v>
      </c>
      <c r="B8755" s="21">
        <v>41900</v>
      </c>
      <c r="C8755" s="22" t="s">
        <v>74</v>
      </c>
      <c r="D8755" s="22" t="s">
        <v>61</v>
      </c>
      <c r="E8755" s="22" t="s">
        <v>53</v>
      </c>
      <c r="F8755" s="22">
        <v>713</v>
      </c>
      <c r="G8755" s="22">
        <v>95</v>
      </c>
      <c r="H8755" s="22">
        <v>35.06</v>
      </c>
      <c r="I8755" s="22">
        <v>26.01</v>
      </c>
      <c r="J8755" s="22" t="s">
        <v>60</v>
      </c>
      <c r="K8755" s="23">
        <v>178713.02</v>
      </c>
      <c r="L8755" s="23" t="s">
        <v>55</v>
      </c>
      <c r="M8755" s="23" t="s">
        <v>83</v>
      </c>
      <c r="N8755" s="27"/>
      <c r="O8755" s="23" t="s">
        <v>56</v>
      </c>
      <c r="P8755" t="str">
        <f t="shared" si="136"/>
        <v>INSERT INTO @DataTable (Deal, AdvanceDate, PROV, DealPurpose, RateType, BEACON, LTV, TDS, GDS, InsuranceType, PrincipalBalance, OccupancyType, AccountStatus, Closed_Date, DelinquencyBucket) VALUES (8754, '2014-09-18', 'MB', 'Purchase', 'Fixed', 713, 95, 35.06, 26.01, 'HiRatio', 178713.02, 'Owner-Occupied', 'Open', '1900-01-00', 'Current');</v>
      </c>
    </row>
    <row r="8756" spans="1:16" x14ac:dyDescent="0.35">
      <c r="A8756" s="19">
        <v>8755</v>
      </c>
      <c r="B8756" s="18">
        <v>42153</v>
      </c>
      <c r="C8756" s="19" t="s">
        <v>57</v>
      </c>
      <c r="D8756" s="19" t="s">
        <v>61</v>
      </c>
      <c r="E8756" s="19" t="s">
        <v>53</v>
      </c>
      <c r="F8756" s="19">
        <v>752</v>
      </c>
      <c r="G8756" s="19">
        <v>94.81</v>
      </c>
      <c r="H8756" s="19">
        <v>26.33</v>
      </c>
      <c r="I8756" s="19">
        <v>15.09</v>
      </c>
      <c r="J8756" s="19" t="s">
        <v>60</v>
      </c>
      <c r="K8756" s="20">
        <v>355303.18</v>
      </c>
      <c r="L8756" s="20" t="s">
        <v>55</v>
      </c>
      <c r="M8756" s="20" t="s">
        <v>83</v>
      </c>
      <c r="N8756" s="26"/>
      <c r="O8756" s="20" t="s">
        <v>56</v>
      </c>
      <c r="P8756" t="str">
        <f t="shared" si="136"/>
        <v>INSERT INTO @DataTable (Deal, AdvanceDate, PROV, DealPurpose, RateType, BEACON, LTV, TDS, GDS, InsuranceType, PrincipalBalance, OccupancyType, AccountStatus, Closed_Date, DelinquencyBucket) VALUES (8755, '2015-05-29', 'ON', 'Purchase', 'Fixed', 752, 94.81, 26.33, 15.09, 'HiRatio', 355303.18, 'Owner-Occupied', 'Open', '1900-01-00', 'Current');</v>
      </c>
    </row>
    <row r="8757" spans="1:16" x14ac:dyDescent="0.35">
      <c r="A8757" s="22">
        <v>8756</v>
      </c>
      <c r="B8757" s="21">
        <v>42213</v>
      </c>
      <c r="C8757" s="22" t="s">
        <v>57</v>
      </c>
      <c r="D8757" s="22" t="s">
        <v>52</v>
      </c>
      <c r="E8757" s="22" t="s">
        <v>53</v>
      </c>
      <c r="F8757" s="22">
        <v>755</v>
      </c>
      <c r="G8757" s="22">
        <v>66.989999999999995</v>
      </c>
      <c r="H8757" s="22">
        <v>32.380000000000003</v>
      </c>
      <c r="I8757" s="22">
        <v>21.2</v>
      </c>
      <c r="J8757" s="22" t="s">
        <v>54</v>
      </c>
      <c r="K8757" s="23">
        <v>183582.6</v>
      </c>
      <c r="L8757" s="23" t="s">
        <v>55</v>
      </c>
      <c r="M8757" s="23" t="s">
        <v>83</v>
      </c>
      <c r="N8757" s="27"/>
      <c r="O8757" s="23" t="s">
        <v>56</v>
      </c>
      <c r="P8757" t="str">
        <f t="shared" si="136"/>
        <v>INSERT INTO @DataTable (Deal, AdvanceDate, PROV, DealPurpose, RateType, BEACON, LTV, TDS, GDS, InsuranceType, PrincipalBalance, OccupancyType, AccountStatus, Closed_Date, DelinquencyBucket) VALUES (8756, '2015-07-28', 'ON', 'Refinance External', 'Fixed', 755, 66.99, 32.38, 21.2, 'Conv', 183582.6, 'Owner-Occupied', 'Open', '1900-01-00', 'Current');</v>
      </c>
    </row>
    <row r="8758" spans="1:16" x14ac:dyDescent="0.35">
      <c r="A8758" s="19">
        <v>8757</v>
      </c>
      <c r="B8758" s="18">
        <v>41639</v>
      </c>
      <c r="C8758" s="19" t="s">
        <v>51</v>
      </c>
      <c r="D8758" s="19" t="s">
        <v>61</v>
      </c>
      <c r="E8758" s="19" t="s">
        <v>40</v>
      </c>
      <c r="F8758" s="19">
        <v>788</v>
      </c>
      <c r="G8758" s="19">
        <v>95</v>
      </c>
      <c r="H8758" s="19">
        <v>34.75</v>
      </c>
      <c r="I8758" s="19">
        <v>27</v>
      </c>
      <c r="J8758" s="19" t="s">
        <v>60</v>
      </c>
      <c r="K8758" s="20">
        <v>558956.04</v>
      </c>
      <c r="L8758" s="20" t="s">
        <v>55</v>
      </c>
      <c r="M8758" s="20" t="s">
        <v>83</v>
      </c>
      <c r="N8758" s="26"/>
      <c r="O8758" s="20" t="s">
        <v>56</v>
      </c>
      <c r="P8758" t="str">
        <f t="shared" si="136"/>
        <v>INSERT INTO @DataTable (Deal, AdvanceDate, PROV, DealPurpose, RateType, BEACON, LTV, TDS, GDS, InsuranceType, PrincipalBalance, OccupancyType, AccountStatus, Closed_Date, DelinquencyBucket) VALUES (8757, '2013-12-31', 'AB', 'Purchase', 'ARM', 788, 95, 34.75, 27, 'HiRatio', 558956.04, 'Owner-Occupied', 'Open', '1900-01-00', 'Current');</v>
      </c>
    </row>
    <row r="8759" spans="1:16" x14ac:dyDescent="0.35">
      <c r="A8759" s="22">
        <v>8758</v>
      </c>
      <c r="B8759" s="21">
        <v>41824</v>
      </c>
      <c r="C8759" s="22" t="s">
        <v>51</v>
      </c>
      <c r="D8759" s="22" t="s">
        <v>61</v>
      </c>
      <c r="E8759" s="22" t="s">
        <v>53</v>
      </c>
      <c r="F8759" s="22">
        <v>741</v>
      </c>
      <c r="G8759" s="22">
        <v>95</v>
      </c>
      <c r="H8759" s="22">
        <v>37.81</v>
      </c>
      <c r="I8759" s="22">
        <v>29.26</v>
      </c>
      <c r="J8759" s="22" t="s">
        <v>60</v>
      </c>
      <c r="K8759" s="23">
        <v>486645.23</v>
      </c>
      <c r="L8759" s="23" t="s">
        <v>55</v>
      </c>
      <c r="M8759" s="23" t="s">
        <v>83</v>
      </c>
      <c r="N8759" s="27"/>
      <c r="O8759" s="23" t="s">
        <v>56</v>
      </c>
      <c r="P8759" t="str">
        <f t="shared" si="136"/>
        <v>INSERT INTO @DataTable (Deal, AdvanceDate, PROV, DealPurpose, RateType, BEACON, LTV, TDS, GDS, InsuranceType, PrincipalBalance, OccupancyType, AccountStatus, Closed_Date, DelinquencyBucket) VALUES (8758, '2014-07-04', 'AB', 'Purchase', 'Fixed', 741, 95, 37.81, 29.26, 'HiRatio', 486645.23, 'Owner-Occupied', 'Open', '1900-01-00', 'Current');</v>
      </c>
    </row>
    <row r="8760" spans="1:16" x14ac:dyDescent="0.35">
      <c r="A8760" s="19">
        <v>8759</v>
      </c>
      <c r="B8760" s="18">
        <v>40969</v>
      </c>
      <c r="C8760" s="19" t="s">
        <v>57</v>
      </c>
      <c r="D8760" s="19" t="s">
        <v>52</v>
      </c>
      <c r="E8760" s="19" t="s">
        <v>53</v>
      </c>
      <c r="F8760" s="19">
        <v>830</v>
      </c>
      <c r="G8760" s="19">
        <v>85</v>
      </c>
      <c r="H8760" s="19">
        <v>34.47</v>
      </c>
      <c r="I8760" s="19">
        <v>22.3</v>
      </c>
      <c r="J8760" s="19" t="s">
        <v>60</v>
      </c>
      <c r="K8760" s="20">
        <v>0</v>
      </c>
      <c r="L8760" s="20" t="s">
        <v>55</v>
      </c>
      <c r="M8760" s="20" t="s">
        <v>84</v>
      </c>
      <c r="N8760" s="26">
        <v>41141</v>
      </c>
      <c r="O8760" s="20" t="s">
        <v>56</v>
      </c>
      <c r="P8760" t="str">
        <f t="shared" si="136"/>
        <v>INSERT INTO @DataTable (Deal, AdvanceDate, PROV, DealPurpose, RateType, BEACON, LTV, TDS, GDS, InsuranceType, PrincipalBalance, OccupancyType, AccountStatus, Closed_Date, DelinquencyBucket) VALUES (8759, '2012-03-01', 'ON', 'Refinance External', 'Fixed', 830, 85, 34.47, 22.3, 'HiRatio', 0, 'Owner-Occupied', 'Closed', '2012-08-20', 'Current');</v>
      </c>
    </row>
    <row r="8761" spans="1:16" x14ac:dyDescent="0.35">
      <c r="A8761" s="22">
        <v>8760</v>
      </c>
      <c r="B8761" s="21">
        <v>41583</v>
      </c>
      <c r="C8761" s="22" t="s">
        <v>57</v>
      </c>
      <c r="D8761" s="22" t="s">
        <v>61</v>
      </c>
      <c r="E8761" s="22" t="s">
        <v>53</v>
      </c>
      <c r="F8761" s="22">
        <v>718</v>
      </c>
      <c r="G8761" s="22">
        <v>95</v>
      </c>
      <c r="H8761" s="22">
        <v>41.12</v>
      </c>
      <c r="I8761" s="22">
        <v>22.92</v>
      </c>
      <c r="J8761" s="22" t="s">
        <v>60</v>
      </c>
      <c r="K8761" s="23">
        <v>0</v>
      </c>
      <c r="L8761" s="23" t="s">
        <v>55</v>
      </c>
      <c r="M8761" s="23" t="s">
        <v>84</v>
      </c>
      <c r="N8761" s="27">
        <v>41887</v>
      </c>
      <c r="O8761" s="23" t="s">
        <v>56</v>
      </c>
      <c r="P8761" t="str">
        <f t="shared" si="136"/>
        <v>INSERT INTO @DataTable (Deal, AdvanceDate, PROV, DealPurpose, RateType, BEACON, LTV, TDS, GDS, InsuranceType, PrincipalBalance, OccupancyType, AccountStatus, Closed_Date, DelinquencyBucket) VALUES (8760, '2013-11-05', 'ON', 'Purchase', 'Fixed', 718, 95, 41.12, 22.92, 'HiRatio', 0, 'Owner-Occupied', 'Closed', '2014-09-05', 'Current');</v>
      </c>
    </row>
    <row r="8762" spans="1:16" x14ac:dyDescent="0.35">
      <c r="A8762" s="19">
        <v>8761</v>
      </c>
      <c r="B8762" s="18">
        <v>42702</v>
      </c>
      <c r="C8762" s="19" t="s">
        <v>58</v>
      </c>
      <c r="D8762" s="19" t="s">
        <v>64</v>
      </c>
      <c r="E8762" s="19" t="s">
        <v>53</v>
      </c>
      <c r="F8762" s="19">
        <v>742</v>
      </c>
      <c r="G8762" s="19">
        <v>95</v>
      </c>
      <c r="H8762" s="19">
        <v>37.729999999999997</v>
      </c>
      <c r="I8762" s="19">
        <v>14.09</v>
      </c>
      <c r="J8762" s="19" t="s">
        <v>60</v>
      </c>
      <c r="K8762" s="20">
        <v>283212.3</v>
      </c>
      <c r="L8762" s="20" t="s">
        <v>55</v>
      </c>
      <c r="M8762" s="20" t="s">
        <v>83</v>
      </c>
      <c r="N8762" s="26"/>
      <c r="O8762" s="20" t="s">
        <v>56</v>
      </c>
      <c r="P8762" t="str">
        <f t="shared" si="136"/>
        <v>INSERT INTO @DataTable (Deal, AdvanceDate, PROV, DealPurpose, RateType, BEACON, LTV, TDS, GDS, InsuranceType, PrincipalBalance, OccupancyType, AccountStatus, Closed_Date, DelinquencyBucket) VALUES (8761, '2016-11-28', 'BC', 'Purchase with Improvements', 'Fixed', 742, 95, 37.73, 14.09, 'HiRatio', 283212.3, 'Owner-Occupied', 'Open', '1900-01-00', 'Current');</v>
      </c>
    </row>
    <row r="8763" spans="1:16" x14ac:dyDescent="0.35">
      <c r="A8763" s="22">
        <v>8762</v>
      </c>
      <c r="B8763" s="21">
        <v>41785</v>
      </c>
      <c r="C8763" s="22" t="s">
        <v>57</v>
      </c>
      <c r="D8763" s="22" t="s">
        <v>59</v>
      </c>
      <c r="E8763" s="22" t="s">
        <v>40</v>
      </c>
      <c r="F8763" s="22">
        <v>818</v>
      </c>
      <c r="G8763" s="22">
        <v>58.15</v>
      </c>
      <c r="H8763" s="22">
        <v>33.92</v>
      </c>
      <c r="I8763" s="22">
        <v>20.07</v>
      </c>
      <c r="J8763" s="22" t="s">
        <v>54</v>
      </c>
      <c r="K8763" s="23">
        <v>239398.1</v>
      </c>
      <c r="L8763" s="23" t="s">
        <v>55</v>
      </c>
      <c r="M8763" s="23" t="s">
        <v>83</v>
      </c>
      <c r="N8763" s="27"/>
      <c r="O8763" s="23" t="s">
        <v>56</v>
      </c>
      <c r="P8763" t="str">
        <f t="shared" si="136"/>
        <v>INSERT INTO @DataTable (Deal, AdvanceDate, PROV, DealPurpose, RateType, BEACON, LTV, TDS, GDS, InsuranceType, PrincipalBalance, OccupancyType, AccountStatus, Closed_Date, DelinquencyBucket) VALUES (8762, '2014-05-26', 'ON', 'Transfer', 'ARM', 818, 58.15, 33.92, 20.07, 'Conv', 239398.1, 'Owner-Occupied', 'Open', '1900-01-00', 'Current');</v>
      </c>
    </row>
    <row r="8764" spans="1:16" x14ac:dyDescent="0.35">
      <c r="A8764" s="19">
        <v>8763</v>
      </c>
      <c r="B8764" s="18">
        <v>40991</v>
      </c>
      <c r="C8764" s="19" t="s">
        <v>57</v>
      </c>
      <c r="D8764" s="19" t="s">
        <v>61</v>
      </c>
      <c r="E8764" s="19" t="s">
        <v>53</v>
      </c>
      <c r="F8764" s="19">
        <v>704</v>
      </c>
      <c r="G8764" s="19">
        <v>95</v>
      </c>
      <c r="H8764" s="19">
        <v>37.799999999999997</v>
      </c>
      <c r="I8764" s="19">
        <v>27.06</v>
      </c>
      <c r="J8764" s="19" t="s">
        <v>60</v>
      </c>
      <c r="K8764" s="20">
        <v>0</v>
      </c>
      <c r="L8764" s="20" t="s">
        <v>55</v>
      </c>
      <c r="M8764" s="20" t="s">
        <v>84</v>
      </c>
      <c r="N8764" s="26">
        <v>42453</v>
      </c>
      <c r="O8764" s="20" t="s">
        <v>56</v>
      </c>
      <c r="P8764" t="str">
        <f t="shared" si="136"/>
        <v>INSERT INTO @DataTable (Deal, AdvanceDate, PROV, DealPurpose, RateType, BEACON, LTV, TDS, GDS, InsuranceType, PrincipalBalance, OccupancyType, AccountStatus, Closed_Date, DelinquencyBucket) VALUES (8763, '2012-03-23', 'ON', 'Purchase', 'Fixed', 704, 95, 37.8, 27.06, 'HiRatio', 0, 'Owner-Occupied', 'Closed', '2016-03-24', 'Current');</v>
      </c>
    </row>
    <row r="8765" spans="1:16" x14ac:dyDescent="0.35">
      <c r="A8765" s="22">
        <v>8764</v>
      </c>
      <c r="B8765" s="21">
        <v>42688</v>
      </c>
      <c r="C8765" s="22" t="s">
        <v>57</v>
      </c>
      <c r="D8765" s="22" t="s">
        <v>61</v>
      </c>
      <c r="E8765" s="22" t="s">
        <v>53</v>
      </c>
      <c r="F8765" s="22">
        <v>817</v>
      </c>
      <c r="G8765" s="22">
        <v>80</v>
      </c>
      <c r="H8765" s="22">
        <v>32.67</v>
      </c>
      <c r="I8765" s="22">
        <v>31.26</v>
      </c>
      <c r="J8765" s="22" t="s">
        <v>54</v>
      </c>
      <c r="K8765" s="23">
        <v>406443.78</v>
      </c>
      <c r="L8765" s="23" t="s">
        <v>55</v>
      </c>
      <c r="M8765" s="23" t="s">
        <v>83</v>
      </c>
      <c r="N8765" s="27"/>
      <c r="O8765" s="23" t="s">
        <v>56</v>
      </c>
      <c r="P8765" t="str">
        <f t="shared" si="136"/>
        <v>INSERT INTO @DataTable (Deal, AdvanceDate, PROV, DealPurpose, RateType, BEACON, LTV, TDS, GDS, InsuranceType, PrincipalBalance, OccupancyType, AccountStatus, Closed_Date, DelinquencyBucket) VALUES (8764, '2016-11-14', 'ON', 'Purchase', 'Fixed', 817, 80, 32.67, 31.26, 'Conv', 406443.78, 'Owner-Occupied', 'Open', '1900-01-00', 'Current');</v>
      </c>
    </row>
    <row r="8766" spans="1:16" x14ac:dyDescent="0.35">
      <c r="A8766" s="19">
        <v>8765</v>
      </c>
      <c r="B8766" s="18">
        <v>42450</v>
      </c>
      <c r="C8766" s="19" t="s">
        <v>51</v>
      </c>
      <c r="D8766" s="19" t="s">
        <v>61</v>
      </c>
      <c r="E8766" s="19" t="s">
        <v>53</v>
      </c>
      <c r="F8766" s="19">
        <v>693</v>
      </c>
      <c r="G8766" s="19">
        <v>95</v>
      </c>
      <c r="H8766" s="19">
        <v>40.020000000000003</v>
      </c>
      <c r="I8766" s="19">
        <v>22.33</v>
      </c>
      <c r="J8766" s="19" t="s">
        <v>60</v>
      </c>
      <c r="K8766" s="20">
        <v>151801</v>
      </c>
      <c r="L8766" s="20" t="s">
        <v>55</v>
      </c>
      <c r="M8766" s="20" t="s">
        <v>83</v>
      </c>
      <c r="N8766" s="26"/>
      <c r="O8766" s="20" t="s">
        <v>56</v>
      </c>
      <c r="P8766" t="str">
        <f t="shared" si="136"/>
        <v>INSERT INTO @DataTable (Deal, AdvanceDate, PROV, DealPurpose, RateType, BEACON, LTV, TDS, GDS, InsuranceType, PrincipalBalance, OccupancyType, AccountStatus, Closed_Date, DelinquencyBucket) VALUES (8765, '2016-03-21', 'AB', 'Purchase', 'Fixed', 693, 95, 40.02, 22.33, 'HiRatio', 151801, 'Owner-Occupied', 'Open', '1900-01-00', 'Current');</v>
      </c>
    </row>
    <row r="8767" spans="1:16" x14ac:dyDescent="0.35">
      <c r="A8767" s="22">
        <v>8766</v>
      </c>
      <c r="B8767" s="21">
        <v>42423</v>
      </c>
      <c r="C8767" s="22" t="s">
        <v>58</v>
      </c>
      <c r="D8767" s="22" t="s">
        <v>61</v>
      </c>
      <c r="E8767" s="22" t="s">
        <v>53</v>
      </c>
      <c r="F8767" s="22">
        <v>765</v>
      </c>
      <c r="G8767" s="22">
        <v>80</v>
      </c>
      <c r="H8767" s="22">
        <v>42.84</v>
      </c>
      <c r="I8767" s="22">
        <v>37.619999999999997</v>
      </c>
      <c r="J8767" s="22" t="s">
        <v>54</v>
      </c>
      <c r="K8767" s="23">
        <v>203728.11</v>
      </c>
      <c r="L8767" s="23" t="s">
        <v>55</v>
      </c>
      <c r="M8767" s="23" t="s">
        <v>83</v>
      </c>
      <c r="N8767" s="27"/>
      <c r="O8767" s="23" t="s">
        <v>56</v>
      </c>
      <c r="P8767" t="str">
        <f t="shared" si="136"/>
        <v>INSERT INTO @DataTable (Deal, AdvanceDate, PROV, DealPurpose, RateType, BEACON, LTV, TDS, GDS, InsuranceType, PrincipalBalance, OccupancyType, AccountStatus, Closed_Date, DelinquencyBucket) VALUES (8766, '2016-02-23', 'BC', 'Purchase', 'Fixed', 765, 80, 42.84, 37.62, 'Conv', 203728.11, 'Owner-Occupied', 'Open', '1900-01-00', 'Current');</v>
      </c>
    </row>
    <row r="8768" spans="1:16" x14ac:dyDescent="0.35">
      <c r="A8768" s="19">
        <v>8767</v>
      </c>
      <c r="B8768" s="18">
        <v>41842</v>
      </c>
      <c r="C8768" s="19" t="s">
        <v>51</v>
      </c>
      <c r="D8768" s="19" t="s">
        <v>52</v>
      </c>
      <c r="E8768" s="19" t="s">
        <v>53</v>
      </c>
      <c r="F8768" s="19">
        <v>734</v>
      </c>
      <c r="G8768" s="19">
        <v>76.88</v>
      </c>
      <c r="H8768" s="19">
        <v>25.3</v>
      </c>
      <c r="I8768" s="19">
        <v>20.14</v>
      </c>
      <c r="J8768" s="19" t="s">
        <v>54</v>
      </c>
      <c r="K8768" s="20">
        <v>349978.46</v>
      </c>
      <c r="L8768" s="20" t="s">
        <v>55</v>
      </c>
      <c r="M8768" s="20" t="s">
        <v>83</v>
      </c>
      <c r="N8768" s="26"/>
      <c r="O8768" s="20" t="s">
        <v>56</v>
      </c>
      <c r="P8768" t="str">
        <f t="shared" si="136"/>
        <v>INSERT INTO @DataTable (Deal, AdvanceDate, PROV, DealPurpose, RateType, BEACON, LTV, TDS, GDS, InsuranceType, PrincipalBalance, OccupancyType, AccountStatus, Closed_Date, DelinquencyBucket) VALUES (8767, '2014-07-22', 'AB', 'Refinance External', 'Fixed', 734, 76.88, 25.3, 20.14, 'Conv', 349978.46, 'Owner-Occupied', 'Open', '1900-01-00', 'Current');</v>
      </c>
    </row>
    <row r="8769" spans="1:16" x14ac:dyDescent="0.35">
      <c r="A8769" s="22">
        <v>8768</v>
      </c>
      <c r="B8769" s="21">
        <v>42278</v>
      </c>
      <c r="C8769" s="22" t="s">
        <v>57</v>
      </c>
      <c r="D8769" s="22" t="s">
        <v>61</v>
      </c>
      <c r="E8769" s="22" t="s">
        <v>40</v>
      </c>
      <c r="F8769" s="22">
        <v>817</v>
      </c>
      <c r="G8769" s="22">
        <v>80</v>
      </c>
      <c r="H8769" s="22">
        <v>30.43</v>
      </c>
      <c r="I8769" s="22">
        <v>9.6999999999999993</v>
      </c>
      <c r="J8769" s="22" t="s">
        <v>54</v>
      </c>
      <c r="K8769" s="23">
        <v>548534.32999999996</v>
      </c>
      <c r="L8769" s="23" t="s">
        <v>66</v>
      </c>
      <c r="M8769" s="23" t="s">
        <v>83</v>
      </c>
      <c r="N8769" s="27"/>
      <c r="O8769" s="23" t="s">
        <v>56</v>
      </c>
      <c r="P8769" t="str">
        <f t="shared" si="136"/>
        <v>INSERT INTO @DataTable (Deal, AdvanceDate, PROV, DealPurpose, RateType, BEACON, LTV, TDS, GDS, InsuranceType, PrincipalBalance, OccupancyType, AccountStatus, Closed_Date, DelinquencyBucket) VALUES (8768, '2015-10-01', 'ON', 'Purchase', 'ARM', 817, 80, 30.43, 9.7, 'Conv', 548534.33, 'Second Home', 'Open', '1900-01-00', 'Current');</v>
      </c>
    </row>
    <row r="8770" spans="1:16" x14ac:dyDescent="0.35">
      <c r="A8770" s="19">
        <v>8769</v>
      </c>
      <c r="B8770" s="18">
        <v>40998</v>
      </c>
      <c r="C8770" s="19" t="s">
        <v>63</v>
      </c>
      <c r="D8770" s="19" t="s">
        <v>61</v>
      </c>
      <c r="E8770" s="19" t="s">
        <v>40</v>
      </c>
      <c r="F8770" s="19">
        <v>717</v>
      </c>
      <c r="G8770" s="19">
        <v>80</v>
      </c>
      <c r="H8770" s="19">
        <v>35.99</v>
      </c>
      <c r="I8770" s="19">
        <v>19.329999999999998</v>
      </c>
      <c r="J8770" s="19" t="s">
        <v>54</v>
      </c>
      <c r="K8770" s="20">
        <v>0</v>
      </c>
      <c r="L8770" s="20" t="s">
        <v>55</v>
      </c>
      <c r="M8770" s="20" t="s">
        <v>84</v>
      </c>
      <c r="N8770" s="26">
        <v>41950</v>
      </c>
      <c r="O8770" s="20" t="s">
        <v>56</v>
      </c>
      <c r="P8770" t="str">
        <f t="shared" si="136"/>
        <v>INSERT INTO @DataTable (Deal, AdvanceDate, PROV, DealPurpose, RateType, BEACON, LTV, TDS, GDS, InsuranceType, PrincipalBalance, OccupancyType, AccountStatus, Closed_Date, DelinquencyBucket) VALUES (8769, '2012-03-30', 'SK', 'Purchase', 'ARM', 717, 80, 35.99, 19.33, 'Conv', 0, 'Owner-Occupied', 'Closed', '2014-11-07', 'Current');</v>
      </c>
    </row>
    <row r="8771" spans="1:16" x14ac:dyDescent="0.35">
      <c r="A8771" s="22">
        <v>8770</v>
      </c>
      <c r="B8771" s="21">
        <v>42116</v>
      </c>
      <c r="C8771" s="22" t="s">
        <v>58</v>
      </c>
      <c r="D8771" s="22" t="s">
        <v>61</v>
      </c>
      <c r="E8771" s="22" t="s">
        <v>53</v>
      </c>
      <c r="F8771" s="22">
        <v>742</v>
      </c>
      <c r="G8771" s="22">
        <v>58.7</v>
      </c>
      <c r="H8771" s="22">
        <v>43.15</v>
      </c>
      <c r="I8771" s="22">
        <v>27.36</v>
      </c>
      <c r="J8771" s="22" t="s">
        <v>54</v>
      </c>
      <c r="K8771" s="23">
        <v>0</v>
      </c>
      <c r="L8771" s="23" t="s">
        <v>55</v>
      </c>
      <c r="M8771" s="23" t="s">
        <v>84</v>
      </c>
      <c r="N8771" s="27">
        <v>42349</v>
      </c>
      <c r="O8771" s="23" t="s">
        <v>56</v>
      </c>
      <c r="P8771" t="str">
        <f t="shared" ref="P8771:P8834" si="137">"INSERT INTO @DataTable (Deal, AdvanceDate, PROV, DealPurpose, RateType, BEACON, LTV, TDS, GDS, InsuranceType, PrincipalBalance, OccupancyType, AccountStatus, Closed_Date, DelinquencyBucket) VALUES (" &amp; A8771 &amp; ", " &amp; "'" &amp; TEXT(B8771, "yyyy-mm-dd") &amp; "', '" &amp; C8771 &amp; "', '" &amp; D8771 &amp; "', '" &amp; E8771 &amp; "', " &amp; F8771 &amp; ", " &amp; G8771 &amp; ", " &amp; H8771 &amp; ", " &amp; I8771 &amp; ", '" &amp; J8771 &amp; "', " &amp; K8771 &amp; ", '" &amp; L8771 &amp; "', '" &amp; M8771 &amp; "', '" &amp;TEXT(N8771, "yyyy-mm-dd") &amp; "', '" &amp; O8771 &amp; "');"</f>
        <v>INSERT INTO @DataTable (Deal, AdvanceDate, PROV, DealPurpose, RateType, BEACON, LTV, TDS, GDS, InsuranceType, PrincipalBalance, OccupancyType, AccountStatus, Closed_Date, DelinquencyBucket) VALUES (8770, '2015-04-22', 'BC', 'Purchase', 'Fixed', 742, 58.7, 43.15, 27.36, 'Conv', 0, 'Owner-Occupied', 'Closed', '2015-12-11', 'Current');</v>
      </c>
    </row>
    <row r="8772" spans="1:16" x14ac:dyDescent="0.35">
      <c r="A8772" s="19">
        <v>8771</v>
      </c>
      <c r="B8772" s="18">
        <v>41862</v>
      </c>
      <c r="C8772" s="19" t="s">
        <v>57</v>
      </c>
      <c r="D8772" s="19" t="s">
        <v>52</v>
      </c>
      <c r="E8772" s="19" t="s">
        <v>40</v>
      </c>
      <c r="F8772" s="19">
        <v>678</v>
      </c>
      <c r="G8772" s="19">
        <v>43.33</v>
      </c>
      <c r="H8772" s="19">
        <v>24.84</v>
      </c>
      <c r="I8772" s="19">
        <v>15.62</v>
      </c>
      <c r="J8772" s="19" t="s">
        <v>54</v>
      </c>
      <c r="K8772" s="20">
        <v>105703.2</v>
      </c>
      <c r="L8772" s="20" t="s">
        <v>55</v>
      </c>
      <c r="M8772" s="20" t="s">
        <v>83</v>
      </c>
      <c r="N8772" s="26"/>
      <c r="O8772" s="20" t="s">
        <v>56</v>
      </c>
      <c r="P8772" t="str">
        <f t="shared" si="137"/>
        <v>INSERT INTO @DataTable (Deal, AdvanceDate, PROV, DealPurpose, RateType, BEACON, LTV, TDS, GDS, InsuranceType, PrincipalBalance, OccupancyType, AccountStatus, Closed_Date, DelinquencyBucket) VALUES (8771, '2014-08-11', 'ON', 'Refinance External', 'ARM', 678, 43.33, 24.84, 15.62, 'Conv', 105703.2, 'Owner-Occupied', 'Open', '1900-01-00', 'Current');</v>
      </c>
    </row>
    <row r="8773" spans="1:16" x14ac:dyDescent="0.35">
      <c r="A8773" s="22">
        <v>8772</v>
      </c>
      <c r="B8773" s="21">
        <v>42020</v>
      </c>
      <c r="C8773" s="22" t="s">
        <v>51</v>
      </c>
      <c r="D8773" s="22" t="s">
        <v>52</v>
      </c>
      <c r="E8773" s="22" t="s">
        <v>40</v>
      </c>
      <c r="F8773" s="22">
        <v>772</v>
      </c>
      <c r="G8773" s="22">
        <v>74</v>
      </c>
      <c r="H8773" s="22">
        <v>19.690000000000001</v>
      </c>
      <c r="I8773" s="22">
        <v>11.78</v>
      </c>
      <c r="J8773" s="22" t="s">
        <v>54</v>
      </c>
      <c r="K8773" s="23">
        <v>246961.16</v>
      </c>
      <c r="L8773" s="23" t="s">
        <v>55</v>
      </c>
      <c r="M8773" s="23" t="s">
        <v>83</v>
      </c>
      <c r="N8773" s="27"/>
      <c r="O8773" s="23" t="s">
        <v>56</v>
      </c>
      <c r="P8773" t="str">
        <f t="shared" si="137"/>
        <v>INSERT INTO @DataTable (Deal, AdvanceDate, PROV, DealPurpose, RateType, BEACON, LTV, TDS, GDS, InsuranceType, PrincipalBalance, OccupancyType, AccountStatus, Closed_Date, DelinquencyBucket) VALUES (8772, '2015-01-16', 'AB', 'Refinance External', 'ARM', 772, 74, 19.69, 11.78, 'Conv', 246961.16, 'Owner-Occupied', 'Open', '1900-01-00', 'Current');</v>
      </c>
    </row>
    <row r="8774" spans="1:16" x14ac:dyDescent="0.35">
      <c r="A8774" s="19">
        <v>8773</v>
      </c>
      <c r="B8774" s="18">
        <v>42194</v>
      </c>
      <c r="C8774" s="19" t="s">
        <v>57</v>
      </c>
      <c r="D8774" s="19" t="s">
        <v>61</v>
      </c>
      <c r="E8774" s="19" t="s">
        <v>53</v>
      </c>
      <c r="F8774" s="19">
        <v>795</v>
      </c>
      <c r="G8774" s="19">
        <v>31.9</v>
      </c>
      <c r="H8774" s="19">
        <v>17.5</v>
      </c>
      <c r="I8774" s="19">
        <v>16.36</v>
      </c>
      <c r="J8774" s="19" t="s">
        <v>54</v>
      </c>
      <c r="K8774" s="20">
        <v>142119.19</v>
      </c>
      <c r="L8774" s="20" t="s">
        <v>55</v>
      </c>
      <c r="M8774" s="20" t="s">
        <v>83</v>
      </c>
      <c r="N8774" s="26"/>
      <c r="O8774" s="20" t="s">
        <v>56</v>
      </c>
      <c r="P8774" t="str">
        <f t="shared" si="137"/>
        <v>INSERT INTO @DataTable (Deal, AdvanceDate, PROV, DealPurpose, RateType, BEACON, LTV, TDS, GDS, InsuranceType, PrincipalBalance, OccupancyType, AccountStatus, Closed_Date, DelinquencyBucket) VALUES (8773, '2015-07-09', 'ON', 'Purchase', 'Fixed', 795, 31.9, 17.5, 16.36, 'Conv', 142119.19, 'Owner-Occupied', 'Open', '1900-01-00', 'Current');</v>
      </c>
    </row>
    <row r="8775" spans="1:16" x14ac:dyDescent="0.35">
      <c r="A8775" s="22">
        <v>8774</v>
      </c>
      <c r="B8775" s="21">
        <v>41866</v>
      </c>
      <c r="C8775" s="22" t="s">
        <v>51</v>
      </c>
      <c r="D8775" s="22" t="s">
        <v>61</v>
      </c>
      <c r="E8775" s="22" t="s">
        <v>53</v>
      </c>
      <c r="F8775" s="22">
        <v>742</v>
      </c>
      <c r="G8775" s="22">
        <v>95</v>
      </c>
      <c r="H8775" s="22">
        <v>37.65</v>
      </c>
      <c r="I8775" s="22">
        <v>37.520000000000003</v>
      </c>
      <c r="J8775" s="22" t="s">
        <v>60</v>
      </c>
      <c r="K8775" s="23">
        <v>301575.89</v>
      </c>
      <c r="L8775" s="23" t="s">
        <v>55</v>
      </c>
      <c r="M8775" s="23" t="s">
        <v>83</v>
      </c>
      <c r="N8775" s="27"/>
      <c r="O8775" s="23" t="s">
        <v>56</v>
      </c>
      <c r="P8775" t="str">
        <f t="shared" si="137"/>
        <v>INSERT INTO @DataTable (Deal, AdvanceDate, PROV, DealPurpose, RateType, BEACON, LTV, TDS, GDS, InsuranceType, PrincipalBalance, OccupancyType, AccountStatus, Closed_Date, DelinquencyBucket) VALUES (8774, '2014-08-15', 'AB', 'Purchase', 'Fixed', 742, 95, 37.65, 37.52, 'HiRatio', 301575.89, 'Owner-Occupied', 'Open', '1900-01-00', 'Current');</v>
      </c>
    </row>
    <row r="8776" spans="1:16" x14ac:dyDescent="0.35">
      <c r="A8776" s="19">
        <v>8775</v>
      </c>
      <c r="B8776" s="18">
        <v>42402</v>
      </c>
      <c r="C8776" s="19" t="s">
        <v>74</v>
      </c>
      <c r="D8776" s="19" t="s">
        <v>52</v>
      </c>
      <c r="E8776" s="19" t="s">
        <v>53</v>
      </c>
      <c r="F8776" s="19">
        <v>749</v>
      </c>
      <c r="G8776" s="19">
        <v>67.14</v>
      </c>
      <c r="H8776" s="19">
        <v>21.74</v>
      </c>
      <c r="I8776" s="19">
        <v>19.54</v>
      </c>
      <c r="J8776" s="19" t="s">
        <v>54</v>
      </c>
      <c r="K8776" s="20">
        <v>133703.67999999999</v>
      </c>
      <c r="L8776" s="20" t="s">
        <v>55</v>
      </c>
      <c r="M8776" s="20" t="s">
        <v>83</v>
      </c>
      <c r="N8776" s="26"/>
      <c r="O8776" s="20" t="s">
        <v>56</v>
      </c>
      <c r="P8776" t="str">
        <f t="shared" si="137"/>
        <v>INSERT INTO @DataTable (Deal, AdvanceDate, PROV, DealPurpose, RateType, BEACON, LTV, TDS, GDS, InsuranceType, PrincipalBalance, OccupancyType, AccountStatus, Closed_Date, DelinquencyBucket) VALUES (8775, '2016-02-02', 'MB', 'Refinance External', 'Fixed', 749, 67.14, 21.74, 19.54, 'Conv', 133703.68, 'Owner-Occupied', 'Open', '1900-01-00', 'Current');</v>
      </c>
    </row>
    <row r="8777" spans="1:16" x14ac:dyDescent="0.35">
      <c r="A8777" s="22">
        <v>8776</v>
      </c>
      <c r="B8777" s="21">
        <v>41191</v>
      </c>
      <c r="C8777" s="22" t="s">
        <v>57</v>
      </c>
      <c r="D8777" s="22" t="s">
        <v>61</v>
      </c>
      <c r="E8777" s="22" t="s">
        <v>53</v>
      </c>
      <c r="F8777" s="22">
        <v>789</v>
      </c>
      <c r="G8777" s="22">
        <v>95</v>
      </c>
      <c r="H8777" s="22">
        <v>40.159999999999997</v>
      </c>
      <c r="I8777" s="22">
        <v>31.04</v>
      </c>
      <c r="J8777" s="22" t="s">
        <v>60</v>
      </c>
      <c r="K8777" s="23">
        <v>124567.85</v>
      </c>
      <c r="L8777" s="23" t="s">
        <v>55</v>
      </c>
      <c r="M8777" s="23" t="s">
        <v>83</v>
      </c>
      <c r="N8777" s="27"/>
      <c r="O8777" s="23" t="s">
        <v>56</v>
      </c>
      <c r="P8777" t="str">
        <f t="shared" si="137"/>
        <v>INSERT INTO @DataTable (Deal, AdvanceDate, PROV, DealPurpose, RateType, BEACON, LTV, TDS, GDS, InsuranceType, PrincipalBalance, OccupancyType, AccountStatus, Closed_Date, DelinquencyBucket) VALUES (8776, '2012-10-09', 'ON', 'Purchase', 'Fixed', 789, 95, 40.16, 31.04, 'HiRatio', 124567.85, 'Owner-Occupied', 'Open', '1900-01-00', 'Current');</v>
      </c>
    </row>
    <row r="8778" spans="1:16" x14ac:dyDescent="0.35">
      <c r="A8778" s="19">
        <v>8777</v>
      </c>
      <c r="B8778" s="18">
        <v>42090</v>
      </c>
      <c r="C8778" s="19" t="s">
        <v>57</v>
      </c>
      <c r="D8778" s="19" t="s">
        <v>61</v>
      </c>
      <c r="E8778" s="19" t="s">
        <v>53</v>
      </c>
      <c r="F8778" s="19">
        <v>768</v>
      </c>
      <c r="G8778" s="19">
        <v>95</v>
      </c>
      <c r="H8778" s="19">
        <v>37.380000000000003</v>
      </c>
      <c r="I8778" s="19">
        <v>31.45</v>
      </c>
      <c r="J8778" s="19" t="s">
        <v>60</v>
      </c>
      <c r="K8778" s="20">
        <v>279351.8</v>
      </c>
      <c r="L8778" s="20" t="s">
        <v>55</v>
      </c>
      <c r="M8778" s="20" t="s">
        <v>83</v>
      </c>
      <c r="N8778" s="26"/>
      <c r="O8778" s="20" t="s">
        <v>56</v>
      </c>
      <c r="P8778" t="str">
        <f t="shared" si="137"/>
        <v>INSERT INTO @DataTable (Deal, AdvanceDate, PROV, DealPurpose, RateType, BEACON, LTV, TDS, GDS, InsuranceType, PrincipalBalance, OccupancyType, AccountStatus, Closed_Date, DelinquencyBucket) VALUES (8777, '2015-03-27', 'ON', 'Purchase', 'Fixed', 768, 95, 37.38, 31.45, 'HiRatio', 279351.8, 'Owner-Occupied', 'Open', '1900-01-00', 'Current');</v>
      </c>
    </row>
    <row r="8779" spans="1:16" x14ac:dyDescent="0.35">
      <c r="A8779" s="22">
        <v>8778</v>
      </c>
      <c r="B8779" s="21">
        <v>42131</v>
      </c>
      <c r="C8779" s="22" t="s">
        <v>58</v>
      </c>
      <c r="D8779" s="22" t="s">
        <v>59</v>
      </c>
      <c r="E8779" s="22" t="s">
        <v>40</v>
      </c>
      <c r="F8779" s="22">
        <v>778</v>
      </c>
      <c r="G8779" s="22">
        <v>70.47</v>
      </c>
      <c r="H8779" s="22">
        <v>31.85</v>
      </c>
      <c r="I8779" s="22">
        <v>14.98</v>
      </c>
      <c r="J8779" s="22" t="s">
        <v>54</v>
      </c>
      <c r="K8779" s="23">
        <v>343149.17</v>
      </c>
      <c r="L8779" s="23" t="s">
        <v>55</v>
      </c>
      <c r="M8779" s="23" t="s">
        <v>83</v>
      </c>
      <c r="N8779" s="27"/>
      <c r="O8779" s="23" t="s">
        <v>56</v>
      </c>
      <c r="P8779" t="str">
        <f t="shared" si="137"/>
        <v>INSERT INTO @DataTable (Deal, AdvanceDate, PROV, DealPurpose, RateType, BEACON, LTV, TDS, GDS, InsuranceType, PrincipalBalance, OccupancyType, AccountStatus, Closed_Date, DelinquencyBucket) VALUES (8778, '2015-05-07', 'BC', 'Transfer', 'ARM', 778, 70.47, 31.85, 14.98, 'Conv', 343149.17, 'Owner-Occupied', 'Open', '1900-01-00', 'Current');</v>
      </c>
    </row>
    <row r="8780" spans="1:16" x14ac:dyDescent="0.35">
      <c r="A8780" s="19">
        <v>8779</v>
      </c>
      <c r="B8780" s="18">
        <v>42333</v>
      </c>
      <c r="C8780" s="19" t="s">
        <v>57</v>
      </c>
      <c r="D8780" s="19" t="s">
        <v>61</v>
      </c>
      <c r="E8780" s="19" t="s">
        <v>53</v>
      </c>
      <c r="F8780" s="19">
        <v>675</v>
      </c>
      <c r="G8780" s="19">
        <v>95</v>
      </c>
      <c r="H8780" s="19">
        <v>28.97</v>
      </c>
      <c r="I8780" s="19">
        <v>24.68</v>
      </c>
      <c r="J8780" s="19" t="s">
        <v>60</v>
      </c>
      <c r="K8780" s="20">
        <v>275713.42</v>
      </c>
      <c r="L8780" s="20" t="s">
        <v>55</v>
      </c>
      <c r="M8780" s="20" t="s">
        <v>83</v>
      </c>
      <c r="N8780" s="26"/>
      <c r="O8780" s="20" t="s">
        <v>56</v>
      </c>
      <c r="P8780" t="str">
        <f t="shared" si="137"/>
        <v>INSERT INTO @DataTable (Deal, AdvanceDate, PROV, DealPurpose, RateType, BEACON, LTV, TDS, GDS, InsuranceType, PrincipalBalance, OccupancyType, AccountStatus, Closed_Date, DelinquencyBucket) VALUES (8779, '2015-11-25', 'ON', 'Purchase', 'Fixed', 675, 95, 28.97, 24.68, 'HiRatio', 275713.42, 'Owner-Occupied', 'Open', '1900-01-00', 'Current');</v>
      </c>
    </row>
    <row r="8781" spans="1:16" x14ac:dyDescent="0.35">
      <c r="A8781" s="22">
        <v>8780</v>
      </c>
      <c r="B8781" s="21">
        <v>41542</v>
      </c>
      <c r="C8781" s="22" t="s">
        <v>57</v>
      </c>
      <c r="D8781" s="22" t="s">
        <v>61</v>
      </c>
      <c r="E8781" s="22" t="s">
        <v>53</v>
      </c>
      <c r="F8781" s="22">
        <v>748</v>
      </c>
      <c r="G8781" s="22">
        <v>90</v>
      </c>
      <c r="H8781" s="22">
        <v>41.88</v>
      </c>
      <c r="I8781" s="22">
        <v>21.56</v>
      </c>
      <c r="J8781" s="22" t="s">
        <v>60</v>
      </c>
      <c r="K8781" s="23">
        <v>0</v>
      </c>
      <c r="L8781" s="23" t="s">
        <v>55</v>
      </c>
      <c r="M8781" s="23" t="s">
        <v>84</v>
      </c>
      <c r="N8781" s="27">
        <v>42408</v>
      </c>
      <c r="O8781" s="23" t="s">
        <v>56</v>
      </c>
      <c r="P8781" t="str">
        <f t="shared" si="137"/>
        <v>INSERT INTO @DataTable (Deal, AdvanceDate, PROV, DealPurpose, RateType, BEACON, LTV, TDS, GDS, InsuranceType, PrincipalBalance, OccupancyType, AccountStatus, Closed_Date, DelinquencyBucket) VALUES (8780, '2013-09-25', 'ON', 'Purchase', 'Fixed', 748, 90, 41.88, 21.56, 'HiRatio', 0, 'Owner-Occupied', 'Closed', '2016-02-08', 'Current');</v>
      </c>
    </row>
    <row r="8782" spans="1:16" x14ac:dyDescent="0.35">
      <c r="A8782" s="19">
        <v>8781</v>
      </c>
      <c r="B8782" s="18">
        <v>42411</v>
      </c>
      <c r="C8782" s="19" t="s">
        <v>57</v>
      </c>
      <c r="D8782" s="19" t="s">
        <v>61</v>
      </c>
      <c r="E8782" s="19" t="s">
        <v>40</v>
      </c>
      <c r="F8782" s="19">
        <v>692</v>
      </c>
      <c r="G8782" s="19">
        <v>70.94</v>
      </c>
      <c r="H8782" s="19">
        <v>33.590000000000003</v>
      </c>
      <c r="I8782" s="19">
        <v>33.049999999999997</v>
      </c>
      <c r="J8782" s="19" t="s">
        <v>54</v>
      </c>
      <c r="K8782" s="20">
        <v>145675.63</v>
      </c>
      <c r="L8782" s="20" t="s">
        <v>55</v>
      </c>
      <c r="M8782" s="20" t="s">
        <v>83</v>
      </c>
      <c r="N8782" s="26"/>
      <c r="O8782" s="20" t="s">
        <v>56</v>
      </c>
      <c r="P8782" t="str">
        <f t="shared" si="137"/>
        <v>INSERT INTO @DataTable (Deal, AdvanceDate, PROV, DealPurpose, RateType, BEACON, LTV, TDS, GDS, InsuranceType, PrincipalBalance, OccupancyType, AccountStatus, Closed_Date, DelinquencyBucket) VALUES (8781, '2016-02-11', 'ON', 'Purchase', 'ARM', 692, 70.94, 33.59, 33.05, 'Conv', 145675.63, 'Owner-Occupied', 'Open', '1900-01-00', 'Current');</v>
      </c>
    </row>
    <row r="8783" spans="1:16" x14ac:dyDescent="0.35">
      <c r="A8783" s="22">
        <v>8782</v>
      </c>
      <c r="B8783" s="21">
        <v>42076</v>
      </c>
      <c r="C8783" s="22" t="s">
        <v>57</v>
      </c>
      <c r="D8783" s="22" t="s">
        <v>61</v>
      </c>
      <c r="E8783" s="22" t="s">
        <v>53</v>
      </c>
      <c r="F8783" s="22">
        <v>689</v>
      </c>
      <c r="G8783" s="22">
        <v>86.61</v>
      </c>
      <c r="H8783" s="22">
        <v>41.36</v>
      </c>
      <c r="I8783" s="22">
        <v>38.369999999999997</v>
      </c>
      <c r="J8783" s="22" t="s">
        <v>60</v>
      </c>
      <c r="K8783" s="23">
        <v>297797.73</v>
      </c>
      <c r="L8783" s="23" t="s">
        <v>55</v>
      </c>
      <c r="M8783" s="23" t="s">
        <v>83</v>
      </c>
      <c r="N8783" s="27"/>
      <c r="O8783" s="23" t="s">
        <v>56</v>
      </c>
      <c r="P8783" t="str">
        <f t="shared" si="137"/>
        <v>INSERT INTO @DataTable (Deal, AdvanceDate, PROV, DealPurpose, RateType, BEACON, LTV, TDS, GDS, InsuranceType, PrincipalBalance, OccupancyType, AccountStatus, Closed_Date, DelinquencyBucket) VALUES (8782, '2015-03-13', 'ON', 'Purchase', 'Fixed', 689, 86.61, 41.36, 38.37, 'HiRatio', 297797.73, 'Owner-Occupied', 'Open', '1900-01-00', 'Current');</v>
      </c>
    </row>
    <row r="8784" spans="1:16" x14ac:dyDescent="0.35">
      <c r="A8784" s="19">
        <v>8783</v>
      </c>
      <c r="B8784" s="18">
        <v>42311</v>
      </c>
      <c r="C8784" s="19" t="s">
        <v>57</v>
      </c>
      <c r="D8784" s="19" t="s">
        <v>59</v>
      </c>
      <c r="E8784" s="19" t="s">
        <v>40</v>
      </c>
      <c r="F8784" s="19">
        <v>787</v>
      </c>
      <c r="G8784" s="19">
        <v>56.94</v>
      </c>
      <c r="H8784" s="19">
        <v>20.6</v>
      </c>
      <c r="I8784" s="19">
        <v>18.32</v>
      </c>
      <c r="J8784" s="19" t="s">
        <v>54</v>
      </c>
      <c r="K8784" s="20">
        <v>276330.28000000003</v>
      </c>
      <c r="L8784" s="20" t="s">
        <v>55</v>
      </c>
      <c r="M8784" s="20" t="s">
        <v>83</v>
      </c>
      <c r="N8784" s="26"/>
      <c r="O8784" s="20" t="s">
        <v>56</v>
      </c>
      <c r="P8784" t="str">
        <f t="shared" si="137"/>
        <v>INSERT INTO @DataTable (Deal, AdvanceDate, PROV, DealPurpose, RateType, BEACON, LTV, TDS, GDS, InsuranceType, PrincipalBalance, OccupancyType, AccountStatus, Closed_Date, DelinquencyBucket) VALUES (8783, '2015-11-03', 'ON', 'Transfer', 'ARM', 787, 56.94, 20.6, 18.32, 'Conv', 276330.28, 'Owner-Occupied', 'Open', '1900-01-00', 'Current');</v>
      </c>
    </row>
    <row r="8785" spans="1:16" x14ac:dyDescent="0.35">
      <c r="A8785" s="22">
        <v>8784</v>
      </c>
      <c r="B8785" s="21">
        <v>41627</v>
      </c>
      <c r="C8785" s="22" t="s">
        <v>78</v>
      </c>
      <c r="D8785" s="22" t="s">
        <v>52</v>
      </c>
      <c r="E8785" s="22" t="s">
        <v>40</v>
      </c>
      <c r="F8785" s="22">
        <v>702</v>
      </c>
      <c r="G8785" s="22">
        <v>80</v>
      </c>
      <c r="H8785" s="22">
        <v>30.71</v>
      </c>
      <c r="I8785" s="22">
        <v>18.25</v>
      </c>
      <c r="J8785" s="22" t="s">
        <v>54</v>
      </c>
      <c r="K8785" s="23">
        <v>0</v>
      </c>
      <c r="L8785" s="23" t="s">
        <v>55</v>
      </c>
      <c r="M8785" s="23" t="s">
        <v>84</v>
      </c>
      <c r="N8785" s="27">
        <v>42424</v>
      </c>
      <c r="O8785" s="23" t="s">
        <v>56</v>
      </c>
      <c r="P8785" t="str">
        <f t="shared" si="137"/>
        <v>INSERT INTO @DataTable (Deal, AdvanceDate, PROV, DealPurpose, RateType, BEACON, LTV, TDS, GDS, InsuranceType, PrincipalBalance, OccupancyType, AccountStatus, Closed_Date, DelinquencyBucket) VALUES (8784, '2013-12-19', 'NL', 'Refinance External', 'ARM', 702, 80, 30.71, 18.25, 'Conv', 0, 'Owner-Occupied', 'Closed', '2016-02-24', 'Current');</v>
      </c>
    </row>
    <row r="8786" spans="1:16" x14ac:dyDescent="0.35">
      <c r="A8786" s="19">
        <v>8785</v>
      </c>
      <c r="B8786" s="18">
        <v>42353</v>
      </c>
      <c r="C8786" s="19" t="s">
        <v>58</v>
      </c>
      <c r="D8786" s="19" t="s">
        <v>59</v>
      </c>
      <c r="E8786" s="19" t="s">
        <v>40</v>
      </c>
      <c r="F8786" s="19">
        <v>836</v>
      </c>
      <c r="G8786" s="19">
        <v>70.709999999999994</v>
      </c>
      <c r="H8786" s="19">
        <v>19.329999999999998</v>
      </c>
      <c r="I8786" s="19">
        <v>18.850000000000001</v>
      </c>
      <c r="J8786" s="19" t="s">
        <v>54</v>
      </c>
      <c r="K8786" s="20">
        <v>161027.20000000001</v>
      </c>
      <c r="L8786" s="20" t="s">
        <v>55</v>
      </c>
      <c r="M8786" s="20" t="s">
        <v>83</v>
      </c>
      <c r="N8786" s="26"/>
      <c r="O8786" s="20" t="s">
        <v>56</v>
      </c>
      <c r="P8786" t="str">
        <f t="shared" si="137"/>
        <v>INSERT INTO @DataTable (Deal, AdvanceDate, PROV, DealPurpose, RateType, BEACON, LTV, TDS, GDS, InsuranceType, PrincipalBalance, OccupancyType, AccountStatus, Closed_Date, DelinquencyBucket) VALUES (8785, '2015-12-15', 'BC', 'Transfer', 'ARM', 836, 70.71, 19.33, 18.85, 'Conv', 161027.2, 'Owner-Occupied', 'Open', '1900-01-00', 'Current');</v>
      </c>
    </row>
    <row r="8787" spans="1:16" x14ac:dyDescent="0.35">
      <c r="A8787" s="22">
        <v>8786</v>
      </c>
      <c r="B8787" s="21">
        <v>42453</v>
      </c>
      <c r="C8787" s="22" t="s">
        <v>57</v>
      </c>
      <c r="D8787" s="22" t="s">
        <v>61</v>
      </c>
      <c r="E8787" s="22" t="s">
        <v>53</v>
      </c>
      <c r="F8787" s="22">
        <v>781</v>
      </c>
      <c r="G8787" s="22">
        <v>21.3</v>
      </c>
      <c r="H8787" s="22">
        <v>33.43</v>
      </c>
      <c r="I8787" s="22">
        <v>18.77</v>
      </c>
      <c r="J8787" s="22" t="s">
        <v>54</v>
      </c>
      <c r="K8787" s="23">
        <v>93994.49</v>
      </c>
      <c r="L8787" s="23" t="s">
        <v>55</v>
      </c>
      <c r="M8787" s="23" t="s">
        <v>83</v>
      </c>
      <c r="N8787" s="27"/>
      <c r="O8787" s="23" t="s">
        <v>56</v>
      </c>
      <c r="P8787" t="str">
        <f t="shared" si="137"/>
        <v>INSERT INTO @DataTable (Deal, AdvanceDate, PROV, DealPurpose, RateType, BEACON, LTV, TDS, GDS, InsuranceType, PrincipalBalance, OccupancyType, AccountStatus, Closed_Date, DelinquencyBucket) VALUES (8786, '2016-03-24', 'ON', 'Purchase', 'Fixed', 781, 21.3, 33.43, 18.77, 'Conv', 93994.49, 'Owner-Occupied', 'Open', '1900-01-00', 'Current');</v>
      </c>
    </row>
    <row r="8788" spans="1:16" x14ac:dyDescent="0.35">
      <c r="A8788" s="19">
        <v>8787</v>
      </c>
      <c r="B8788" s="18">
        <v>42332</v>
      </c>
      <c r="C8788" s="19" t="s">
        <v>57</v>
      </c>
      <c r="D8788" s="19" t="s">
        <v>61</v>
      </c>
      <c r="E8788" s="19" t="s">
        <v>53</v>
      </c>
      <c r="F8788" s="19">
        <v>789</v>
      </c>
      <c r="G8788" s="19">
        <v>95</v>
      </c>
      <c r="H8788" s="19">
        <v>43.19</v>
      </c>
      <c r="I8788" s="19">
        <v>29.59</v>
      </c>
      <c r="J8788" s="19" t="s">
        <v>60</v>
      </c>
      <c r="K8788" s="20">
        <v>181577.97</v>
      </c>
      <c r="L8788" s="20" t="s">
        <v>55</v>
      </c>
      <c r="M8788" s="20" t="s">
        <v>83</v>
      </c>
      <c r="N8788" s="26"/>
      <c r="O8788" s="20" t="s">
        <v>56</v>
      </c>
      <c r="P8788" t="str">
        <f t="shared" si="137"/>
        <v>INSERT INTO @DataTable (Deal, AdvanceDate, PROV, DealPurpose, RateType, BEACON, LTV, TDS, GDS, InsuranceType, PrincipalBalance, OccupancyType, AccountStatus, Closed_Date, DelinquencyBucket) VALUES (8787, '2015-11-24', 'ON', 'Purchase', 'Fixed', 789, 95, 43.19, 29.59, 'HiRatio', 181577.97, 'Owner-Occupied', 'Open', '1900-01-00', 'Current');</v>
      </c>
    </row>
    <row r="8789" spans="1:16" x14ac:dyDescent="0.35">
      <c r="A8789" s="22">
        <v>8788</v>
      </c>
      <c r="B8789" s="21">
        <v>40983</v>
      </c>
      <c r="C8789" s="22" t="s">
        <v>57</v>
      </c>
      <c r="D8789" s="22" t="s">
        <v>61</v>
      </c>
      <c r="E8789" s="22" t="s">
        <v>53</v>
      </c>
      <c r="F8789" s="22">
        <v>715</v>
      </c>
      <c r="G8789" s="22">
        <v>94.87</v>
      </c>
      <c r="H8789" s="22">
        <v>33.840000000000003</v>
      </c>
      <c r="I8789" s="22">
        <v>21.32</v>
      </c>
      <c r="J8789" s="22" t="s">
        <v>60</v>
      </c>
      <c r="K8789" s="23">
        <v>194876.81</v>
      </c>
      <c r="L8789" s="23" t="s">
        <v>55</v>
      </c>
      <c r="M8789" s="23" t="s">
        <v>83</v>
      </c>
      <c r="N8789" s="27"/>
      <c r="O8789" s="23" t="s">
        <v>69</v>
      </c>
      <c r="P8789" t="str">
        <f t="shared" si="137"/>
        <v>INSERT INTO @DataTable (Deal, AdvanceDate, PROV, DealPurpose, RateType, BEACON, LTV, TDS, GDS, InsuranceType, PrincipalBalance, OccupancyType, AccountStatus, Closed_Date, DelinquencyBucket) VALUES (8788, '2012-03-15', 'ON', 'Purchase', 'Fixed', 715, 94.87, 33.84, 21.32, 'HiRatio', 194876.81, 'Owner-Occupied', 'Open', '1900-01-00', '0-29');</v>
      </c>
    </row>
    <row r="8790" spans="1:16" x14ac:dyDescent="0.35">
      <c r="A8790" s="19">
        <v>8789</v>
      </c>
      <c r="B8790" s="18">
        <v>42132</v>
      </c>
      <c r="C8790" s="19" t="s">
        <v>57</v>
      </c>
      <c r="D8790" s="19" t="s">
        <v>59</v>
      </c>
      <c r="E8790" s="19" t="s">
        <v>53</v>
      </c>
      <c r="F8790" s="19">
        <v>792</v>
      </c>
      <c r="G8790" s="19">
        <v>78.05</v>
      </c>
      <c r="H8790" s="19">
        <v>28.27</v>
      </c>
      <c r="I8790" s="19">
        <v>22.4</v>
      </c>
      <c r="J8790" s="19" t="s">
        <v>54</v>
      </c>
      <c r="K8790" s="20">
        <v>205182.4</v>
      </c>
      <c r="L8790" s="20" t="s">
        <v>55</v>
      </c>
      <c r="M8790" s="20" t="s">
        <v>83</v>
      </c>
      <c r="N8790" s="26"/>
      <c r="O8790" s="20" t="s">
        <v>56</v>
      </c>
      <c r="P8790" t="str">
        <f t="shared" si="137"/>
        <v>INSERT INTO @DataTable (Deal, AdvanceDate, PROV, DealPurpose, RateType, BEACON, LTV, TDS, GDS, InsuranceType, PrincipalBalance, OccupancyType, AccountStatus, Closed_Date, DelinquencyBucket) VALUES (8789, '2015-05-08', 'ON', 'Transfer', 'Fixed', 792, 78.05, 28.27, 22.4, 'Conv', 205182.4, 'Owner-Occupied', 'Open', '1900-01-00', 'Current');</v>
      </c>
    </row>
    <row r="8791" spans="1:16" x14ac:dyDescent="0.35">
      <c r="A8791" s="22">
        <v>8790</v>
      </c>
      <c r="B8791" s="21">
        <v>42347</v>
      </c>
      <c r="C8791" s="22" t="s">
        <v>57</v>
      </c>
      <c r="D8791" s="22" t="s">
        <v>52</v>
      </c>
      <c r="E8791" s="22" t="s">
        <v>40</v>
      </c>
      <c r="F8791" s="22">
        <v>670</v>
      </c>
      <c r="G8791" s="22">
        <v>65.75</v>
      </c>
      <c r="H8791" s="22">
        <v>29.95</v>
      </c>
      <c r="I8791" s="22">
        <v>17.66</v>
      </c>
      <c r="J8791" s="22" t="s">
        <v>54</v>
      </c>
      <c r="K8791" s="23">
        <v>278135.81</v>
      </c>
      <c r="L8791" s="23" t="s">
        <v>55</v>
      </c>
      <c r="M8791" s="23" t="s">
        <v>83</v>
      </c>
      <c r="N8791" s="27"/>
      <c r="O8791" s="23" t="s">
        <v>56</v>
      </c>
      <c r="P8791" t="str">
        <f t="shared" si="137"/>
        <v>INSERT INTO @DataTable (Deal, AdvanceDate, PROV, DealPurpose, RateType, BEACON, LTV, TDS, GDS, InsuranceType, PrincipalBalance, OccupancyType, AccountStatus, Closed_Date, DelinquencyBucket) VALUES (8790, '2015-12-09', 'ON', 'Refinance External', 'ARM', 670, 65.75, 29.95, 17.66, 'Conv', 278135.81, 'Owner-Occupied', 'Open', '1900-01-00', 'Current');</v>
      </c>
    </row>
    <row r="8792" spans="1:16" x14ac:dyDescent="0.35">
      <c r="A8792" s="19">
        <v>8791</v>
      </c>
      <c r="B8792" s="18">
        <v>41894</v>
      </c>
      <c r="C8792" s="19" t="s">
        <v>57</v>
      </c>
      <c r="D8792" s="19" t="s">
        <v>61</v>
      </c>
      <c r="E8792" s="19" t="s">
        <v>40</v>
      </c>
      <c r="F8792" s="19">
        <v>813</v>
      </c>
      <c r="G8792" s="19">
        <v>64.67</v>
      </c>
      <c r="H8792" s="19">
        <v>29.5</v>
      </c>
      <c r="I8792" s="19">
        <v>29.16</v>
      </c>
      <c r="J8792" s="19" t="s">
        <v>54</v>
      </c>
      <c r="K8792" s="20">
        <v>481970.33</v>
      </c>
      <c r="L8792" s="20" t="s">
        <v>55</v>
      </c>
      <c r="M8792" s="20" t="s">
        <v>83</v>
      </c>
      <c r="N8792" s="26"/>
      <c r="O8792" s="20" t="s">
        <v>56</v>
      </c>
      <c r="P8792" t="str">
        <f t="shared" si="137"/>
        <v>INSERT INTO @DataTable (Deal, AdvanceDate, PROV, DealPurpose, RateType, BEACON, LTV, TDS, GDS, InsuranceType, PrincipalBalance, OccupancyType, AccountStatus, Closed_Date, DelinquencyBucket) VALUES (8791, '2014-09-12', 'ON', 'Purchase', 'ARM', 813, 64.67, 29.5, 29.16, 'Conv', 481970.33, 'Owner-Occupied', 'Open', '1900-01-00', 'Current');</v>
      </c>
    </row>
    <row r="8793" spans="1:16" x14ac:dyDescent="0.35">
      <c r="A8793" s="22">
        <v>8792</v>
      </c>
      <c r="B8793" s="21">
        <v>41306</v>
      </c>
      <c r="C8793" s="22" t="s">
        <v>51</v>
      </c>
      <c r="D8793" s="22" t="s">
        <v>52</v>
      </c>
      <c r="E8793" s="22" t="s">
        <v>53</v>
      </c>
      <c r="F8793" s="22">
        <v>703</v>
      </c>
      <c r="G8793" s="22">
        <v>80</v>
      </c>
      <c r="H8793" s="22">
        <v>21.6</v>
      </c>
      <c r="I8793" s="22">
        <v>11.7</v>
      </c>
      <c r="J8793" s="22" t="s">
        <v>54</v>
      </c>
      <c r="K8793" s="23">
        <v>0</v>
      </c>
      <c r="L8793" s="23" t="s">
        <v>55</v>
      </c>
      <c r="M8793" s="23" t="s">
        <v>84</v>
      </c>
      <c r="N8793" s="27">
        <v>41968</v>
      </c>
      <c r="O8793" s="23" t="s">
        <v>56</v>
      </c>
      <c r="P8793" t="str">
        <f t="shared" si="137"/>
        <v>INSERT INTO @DataTable (Deal, AdvanceDate, PROV, DealPurpose, RateType, BEACON, LTV, TDS, GDS, InsuranceType, PrincipalBalance, OccupancyType, AccountStatus, Closed_Date, DelinquencyBucket) VALUES (8792, '2013-02-01', 'AB', 'Refinance External', 'Fixed', 703, 80, 21.6, 11.7, 'Conv', 0, 'Owner-Occupied', 'Closed', '2014-11-25', 'Current');</v>
      </c>
    </row>
    <row r="8794" spans="1:16" x14ac:dyDescent="0.35">
      <c r="A8794" s="19">
        <v>8793</v>
      </c>
      <c r="B8794" s="18">
        <v>41583</v>
      </c>
      <c r="C8794" s="19" t="s">
        <v>51</v>
      </c>
      <c r="D8794" s="19" t="s">
        <v>52</v>
      </c>
      <c r="E8794" s="19" t="s">
        <v>53</v>
      </c>
      <c r="F8794" s="19">
        <v>715</v>
      </c>
      <c r="G8794" s="19">
        <v>80</v>
      </c>
      <c r="H8794" s="19">
        <v>36.6</v>
      </c>
      <c r="I8794" s="19">
        <v>19.57</v>
      </c>
      <c r="J8794" s="19" t="s">
        <v>60</v>
      </c>
      <c r="K8794" s="20">
        <v>219955.8</v>
      </c>
      <c r="L8794" s="20" t="s">
        <v>55</v>
      </c>
      <c r="M8794" s="20" t="s">
        <v>83</v>
      </c>
      <c r="N8794" s="26"/>
      <c r="O8794" s="20" t="s">
        <v>56</v>
      </c>
      <c r="P8794" t="str">
        <f t="shared" si="137"/>
        <v>INSERT INTO @DataTable (Deal, AdvanceDate, PROV, DealPurpose, RateType, BEACON, LTV, TDS, GDS, InsuranceType, PrincipalBalance, OccupancyType, AccountStatus, Closed_Date, DelinquencyBucket) VALUES (8793, '2013-11-05', 'AB', 'Refinance External', 'Fixed', 715, 80, 36.6, 19.57, 'HiRatio', 219955.8, 'Owner-Occupied', 'Open', '1900-01-00', 'Current');</v>
      </c>
    </row>
    <row r="8795" spans="1:16" x14ac:dyDescent="0.35">
      <c r="A8795" s="22">
        <v>8794</v>
      </c>
      <c r="B8795" s="21">
        <v>41116</v>
      </c>
      <c r="C8795" s="22" t="s">
        <v>51</v>
      </c>
      <c r="D8795" s="22" t="s">
        <v>61</v>
      </c>
      <c r="E8795" s="22" t="s">
        <v>53</v>
      </c>
      <c r="F8795" s="22">
        <v>751</v>
      </c>
      <c r="G8795" s="22">
        <v>95</v>
      </c>
      <c r="H8795" s="22">
        <v>34.99</v>
      </c>
      <c r="I8795" s="22">
        <v>16.690000000000001</v>
      </c>
      <c r="J8795" s="22" t="s">
        <v>60</v>
      </c>
      <c r="K8795" s="23">
        <v>0</v>
      </c>
      <c r="L8795" s="23" t="s">
        <v>55</v>
      </c>
      <c r="M8795" s="23" t="s">
        <v>84</v>
      </c>
      <c r="N8795" s="27">
        <v>42565</v>
      </c>
      <c r="O8795" s="23" t="s">
        <v>56</v>
      </c>
      <c r="P8795" t="str">
        <f t="shared" si="137"/>
        <v>INSERT INTO @DataTable (Deal, AdvanceDate, PROV, DealPurpose, RateType, BEACON, LTV, TDS, GDS, InsuranceType, PrincipalBalance, OccupancyType, AccountStatus, Closed_Date, DelinquencyBucket) VALUES (8794, '2012-07-26', 'AB', 'Purchase', 'Fixed', 751, 95, 34.99, 16.69, 'HiRatio', 0, 'Owner-Occupied', 'Closed', '2016-07-14', 'Current');</v>
      </c>
    </row>
    <row r="8796" spans="1:16" x14ac:dyDescent="0.35">
      <c r="A8796" s="19">
        <v>8795</v>
      </c>
      <c r="B8796" s="18">
        <v>42460</v>
      </c>
      <c r="C8796" s="19" t="s">
        <v>58</v>
      </c>
      <c r="D8796" s="19" t="s">
        <v>61</v>
      </c>
      <c r="E8796" s="19" t="s">
        <v>53</v>
      </c>
      <c r="F8796" s="19">
        <v>756</v>
      </c>
      <c r="G8796" s="19">
        <v>80</v>
      </c>
      <c r="H8796" s="19">
        <v>30.58</v>
      </c>
      <c r="I8796" s="19">
        <v>26.54</v>
      </c>
      <c r="J8796" s="19" t="s">
        <v>54</v>
      </c>
      <c r="K8796" s="20">
        <v>487475.47</v>
      </c>
      <c r="L8796" s="20" t="s">
        <v>55</v>
      </c>
      <c r="M8796" s="20" t="s">
        <v>83</v>
      </c>
      <c r="N8796" s="26"/>
      <c r="O8796" s="20" t="s">
        <v>56</v>
      </c>
      <c r="P8796" t="str">
        <f t="shared" si="137"/>
        <v>INSERT INTO @DataTable (Deal, AdvanceDate, PROV, DealPurpose, RateType, BEACON, LTV, TDS, GDS, InsuranceType, PrincipalBalance, OccupancyType, AccountStatus, Closed_Date, DelinquencyBucket) VALUES (8795, '2016-03-31', 'BC', 'Purchase', 'Fixed', 756, 80, 30.58, 26.54, 'Conv', 487475.47, 'Owner-Occupied', 'Open', '1900-01-00', 'Current');</v>
      </c>
    </row>
    <row r="8797" spans="1:16" x14ac:dyDescent="0.35">
      <c r="A8797" s="22">
        <v>8796</v>
      </c>
      <c r="B8797" s="21">
        <v>42221</v>
      </c>
      <c r="C8797" s="22" t="s">
        <v>57</v>
      </c>
      <c r="D8797" s="22" t="s">
        <v>61</v>
      </c>
      <c r="E8797" s="22" t="s">
        <v>53</v>
      </c>
      <c r="F8797" s="22">
        <v>762</v>
      </c>
      <c r="G8797" s="22">
        <v>80</v>
      </c>
      <c r="H8797" s="22">
        <v>33.01</v>
      </c>
      <c r="I8797" s="22">
        <v>32.43</v>
      </c>
      <c r="J8797" s="22" t="s">
        <v>54</v>
      </c>
      <c r="K8797" s="23">
        <v>387268.25</v>
      </c>
      <c r="L8797" s="23" t="s">
        <v>55</v>
      </c>
      <c r="M8797" s="23" t="s">
        <v>83</v>
      </c>
      <c r="N8797" s="27"/>
      <c r="O8797" s="23" t="s">
        <v>56</v>
      </c>
      <c r="P8797" t="str">
        <f t="shared" si="137"/>
        <v>INSERT INTO @DataTable (Deal, AdvanceDate, PROV, DealPurpose, RateType, BEACON, LTV, TDS, GDS, InsuranceType, PrincipalBalance, OccupancyType, AccountStatus, Closed_Date, DelinquencyBucket) VALUES (8796, '2015-08-05', 'ON', 'Purchase', 'Fixed', 762, 80, 33.01, 32.43, 'Conv', 387268.25, 'Owner-Occupied', 'Open', '1900-01-00', 'Current');</v>
      </c>
    </row>
    <row r="8798" spans="1:16" x14ac:dyDescent="0.35">
      <c r="A8798" s="19">
        <v>8797</v>
      </c>
      <c r="B8798" s="18">
        <v>42121</v>
      </c>
      <c r="C8798" s="19" t="s">
        <v>58</v>
      </c>
      <c r="D8798" s="19" t="s">
        <v>52</v>
      </c>
      <c r="E8798" s="19" t="s">
        <v>53</v>
      </c>
      <c r="F8798" s="19">
        <v>751</v>
      </c>
      <c r="G8798" s="19">
        <v>79.77</v>
      </c>
      <c r="H8798" s="19">
        <v>39.46</v>
      </c>
      <c r="I8798" s="19">
        <v>37.130000000000003</v>
      </c>
      <c r="J8798" s="19" t="s">
        <v>54</v>
      </c>
      <c r="K8798" s="20">
        <v>0</v>
      </c>
      <c r="L8798" s="20" t="s">
        <v>55</v>
      </c>
      <c r="M8798" s="20" t="s">
        <v>84</v>
      </c>
      <c r="N8798" s="26">
        <v>42544</v>
      </c>
      <c r="O8798" s="20" t="s">
        <v>56</v>
      </c>
      <c r="P8798" t="str">
        <f t="shared" si="137"/>
        <v>INSERT INTO @DataTable (Deal, AdvanceDate, PROV, DealPurpose, RateType, BEACON, LTV, TDS, GDS, InsuranceType, PrincipalBalance, OccupancyType, AccountStatus, Closed_Date, DelinquencyBucket) VALUES (8797, '2015-04-27', 'BC', 'Refinance External', 'Fixed', 751, 79.77, 39.46, 37.13, 'Conv', 0, 'Owner-Occupied', 'Closed', '2016-06-23', 'Current');</v>
      </c>
    </row>
    <row r="8799" spans="1:16" x14ac:dyDescent="0.35">
      <c r="A8799" s="22">
        <v>8798</v>
      </c>
      <c r="B8799" s="21">
        <v>41359</v>
      </c>
      <c r="C8799" s="22" t="s">
        <v>57</v>
      </c>
      <c r="D8799" s="22" t="s">
        <v>52</v>
      </c>
      <c r="E8799" s="22" t="s">
        <v>53</v>
      </c>
      <c r="F8799" s="22">
        <v>765</v>
      </c>
      <c r="G8799" s="22">
        <v>63.16</v>
      </c>
      <c r="H8799" s="22">
        <v>41.79</v>
      </c>
      <c r="I8799" s="22">
        <v>34.79</v>
      </c>
      <c r="J8799" s="22" t="s">
        <v>54</v>
      </c>
      <c r="K8799" s="23">
        <v>269746.5</v>
      </c>
      <c r="L8799" s="23" t="s">
        <v>55</v>
      </c>
      <c r="M8799" s="23" t="s">
        <v>83</v>
      </c>
      <c r="N8799" s="27"/>
      <c r="O8799" s="23" t="s">
        <v>56</v>
      </c>
      <c r="P8799" t="str">
        <f t="shared" si="137"/>
        <v>INSERT INTO @DataTable (Deal, AdvanceDate, PROV, DealPurpose, RateType, BEACON, LTV, TDS, GDS, InsuranceType, PrincipalBalance, OccupancyType, AccountStatus, Closed_Date, DelinquencyBucket) VALUES (8798, '2013-03-26', 'ON', 'Refinance External', 'Fixed', 765, 63.16, 41.79, 34.79, 'Conv', 269746.5, 'Owner-Occupied', 'Open', '1900-01-00', 'Current');</v>
      </c>
    </row>
    <row r="8800" spans="1:16" x14ac:dyDescent="0.35">
      <c r="A8800" s="19">
        <v>8799</v>
      </c>
      <c r="B8800" s="18">
        <v>42569</v>
      </c>
      <c r="C8800" s="19" t="s">
        <v>58</v>
      </c>
      <c r="D8800" s="19" t="s">
        <v>68</v>
      </c>
      <c r="E8800" s="19" t="s">
        <v>53</v>
      </c>
      <c r="F8800" s="19">
        <v>706</v>
      </c>
      <c r="G8800" s="19">
        <v>90</v>
      </c>
      <c r="H8800" s="19">
        <v>34.549999999999997</v>
      </c>
      <c r="I8800" s="19">
        <v>22.11</v>
      </c>
      <c r="J8800" s="19" t="s">
        <v>60</v>
      </c>
      <c r="K8800" s="20">
        <v>476298.4</v>
      </c>
      <c r="L8800" s="20" t="s">
        <v>55</v>
      </c>
      <c r="M8800" s="20" t="s">
        <v>83</v>
      </c>
      <c r="N8800" s="26"/>
      <c r="O8800" s="20" t="s">
        <v>56</v>
      </c>
      <c r="P8800" t="str">
        <f t="shared" si="137"/>
        <v>INSERT INTO @DataTable (Deal, AdvanceDate, PROV, DealPurpose, RateType, BEACON, LTV, TDS, GDS, InsuranceType, PrincipalBalance, OccupancyType, AccountStatus, Closed_Date, DelinquencyBucket) VALUES (8799, '2016-07-18', 'BC', 'Portable', 'Fixed', 706, 90, 34.55, 22.11, 'HiRatio', 476298.4, 'Owner-Occupied', 'Open', '1900-01-00', 'Current');</v>
      </c>
    </row>
    <row r="8801" spans="1:16" x14ac:dyDescent="0.35">
      <c r="A8801" s="22">
        <v>8800</v>
      </c>
      <c r="B8801" s="21">
        <v>42436</v>
      </c>
      <c r="C8801" s="22" t="s">
        <v>57</v>
      </c>
      <c r="D8801" s="22" t="s">
        <v>52</v>
      </c>
      <c r="E8801" s="22" t="s">
        <v>40</v>
      </c>
      <c r="F8801" s="22">
        <v>763</v>
      </c>
      <c r="G8801" s="22">
        <v>80</v>
      </c>
      <c r="H8801" s="22">
        <v>29.66</v>
      </c>
      <c r="I8801" s="22">
        <v>21.92</v>
      </c>
      <c r="J8801" s="22" t="s">
        <v>54</v>
      </c>
      <c r="K8801" s="23">
        <v>233579.83</v>
      </c>
      <c r="L8801" s="23" t="s">
        <v>55</v>
      </c>
      <c r="M8801" s="23" t="s">
        <v>83</v>
      </c>
      <c r="N8801" s="27"/>
      <c r="O8801" s="23" t="s">
        <v>56</v>
      </c>
      <c r="P8801" t="str">
        <f t="shared" si="137"/>
        <v>INSERT INTO @DataTable (Deal, AdvanceDate, PROV, DealPurpose, RateType, BEACON, LTV, TDS, GDS, InsuranceType, PrincipalBalance, OccupancyType, AccountStatus, Closed_Date, DelinquencyBucket) VALUES (8800, '2016-03-07', 'ON', 'Refinance External', 'ARM', 763, 80, 29.66, 21.92, 'Conv', 233579.83, 'Owner-Occupied', 'Open', '1900-01-00', 'Current');</v>
      </c>
    </row>
    <row r="8802" spans="1:16" x14ac:dyDescent="0.35">
      <c r="A8802" s="19">
        <v>8801</v>
      </c>
      <c r="B8802" s="18">
        <v>40746</v>
      </c>
      <c r="C8802" s="19" t="s">
        <v>57</v>
      </c>
      <c r="D8802" s="19" t="s">
        <v>52</v>
      </c>
      <c r="E8802" s="19" t="s">
        <v>53</v>
      </c>
      <c r="F8802" s="19">
        <v>662</v>
      </c>
      <c r="G8802" s="19">
        <v>85</v>
      </c>
      <c r="H8802" s="19">
        <v>34.049999999999997</v>
      </c>
      <c r="I8802" s="19">
        <v>33.729999999999997</v>
      </c>
      <c r="J8802" s="19" t="s">
        <v>60</v>
      </c>
      <c r="K8802" s="20">
        <v>161960.79999999999</v>
      </c>
      <c r="L8802" s="20" t="s">
        <v>55</v>
      </c>
      <c r="M8802" s="20" t="s">
        <v>83</v>
      </c>
      <c r="N8802" s="26"/>
      <c r="O8802" s="20" t="s">
        <v>56</v>
      </c>
      <c r="P8802" t="str">
        <f t="shared" si="137"/>
        <v>INSERT INTO @DataTable (Deal, AdvanceDate, PROV, DealPurpose, RateType, BEACON, LTV, TDS, GDS, InsuranceType, PrincipalBalance, OccupancyType, AccountStatus, Closed_Date, DelinquencyBucket) VALUES (8801, '2011-07-22', 'ON', 'Refinance External', 'Fixed', 662, 85, 34.05, 33.73, 'HiRatio', 161960.8, 'Owner-Occupied', 'Open', '1900-01-00', 'Current');</v>
      </c>
    </row>
    <row r="8803" spans="1:16" x14ac:dyDescent="0.35">
      <c r="A8803" s="22">
        <v>8802</v>
      </c>
      <c r="B8803" s="21">
        <v>41019</v>
      </c>
      <c r="C8803" s="22" t="s">
        <v>51</v>
      </c>
      <c r="D8803" s="22" t="s">
        <v>61</v>
      </c>
      <c r="E8803" s="22" t="s">
        <v>53</v>
      </c>
      <c r="F8803" s="22">
        <v>786</v>
      </c>
      <c r="G8803" s="22">
        <v>94.35</v>
      </c>
      <c r="H8803" s="22">
        <v>42.06</v>
      </c>
      <c r="I8803" s="22">
        <v>24.72</v>
      </c>
      <c r="J8803" s="22" t="s">
        <v>60</v>
      </c>
      <c r="K8803" s="23">
        <v>0</v>
      </c>
      <c r="L8803" s="23" t="s">
        <v>55</v>
      </c>
      <c r="M8803" s="23" t="s">
        <v>84</v>
      </c>
      <c r="N8803" s="27">
        <v>42123</v>
      </c>
      <c r="O8803" s="23" t="s">
        <v>56</v>
      </c>
      <c r="P8803" t="str">
        <f t="shared" si="137"/>
        <v>INSERT INTO @DataTable (Deal, AdvanceDate, PROV, DealPurpose, RateType, BEACON, LTV, TDS, GDS, InsuranceType, PrincipalBalance, OccupancyType, AccountStatus, Closed_Date, DelinquencyBucket) VALUES (8802, '2012-04-20', 'AB', 'Purchase', 'Fixed', 786, 94.35, 42.06, 24.72, 'HiRatio', 0, 'Owner-Occupied', 'Closed', '2015-04-29', 'Current');</v>
      </c>
    </row>
    <row r="8804" spans="1:16" x14ac:dyDescent="0.35">
      <c r="A8804" s="19">
        <v>8803</v>
      </c>
      <c r="B8804" s="18">
        <v>41012</v>
      </c>
      <c r="C8804" s="19" t="s">
        <v>51</v>
      </c>
      <c r="D8804" s="19" t="s">
        <v>52</v>
      </c>
      <c r="E8804" s="19" t="s">
        <v>53</v>
      </c>
      <c r="F8804" s="19">
        <v>722</v>
      </c>
      <c r="G8804" s="19">
        <v>80</v>
      </c>
      <c r="H8804" s="19">
        <v>31.22</v>
      </c>
      <c r="I8804" s="19">
        <v>11.48</v>
      </c>
      <c r="J8804" s="19" t="s">
        <v>54</v>
      </c>
      <c r="K8804" s="20">
        <v>257411.84</v>
      </c>
      <c r="L8804" s="20" t="s">
        <v>62</v>
      </c>
      <c r="M8804" s="20" t="s">
        <v>83</v>
      </c>
      <c r="N8804" s="26"/>
      <c r="O8804" s="20" t="s">
        <v>56</v>
      </c>
      <c r="P8804" t="str">
        <f t="shared" si="137"/>
        <v>INSERT INTO @DataTable (Deal, AdvanceDate, PROV, DealPurpose, RateType, BEACON, LTV, TDS, GDS, InsuranceType, PrincipalBalance, OccupancyType, AccountStatus, Closed_Date, DelinquencyBucket) VALUES (8803, '2012-04-13', 'AB', 'Refinance External', 'Fixed', 722, 80, 31.22, 11.48, 'Conv', 257411.84, 'Rental', 'Open', '1900-01-00', 'Current');</v>
      </c>
    </row>
    <row r="8805" spans="1:16" x14ac:dyDescent="0.35">
      <c r="A8805" s="22">
        <v>8804</v>
      </c>
      <c r="B8805" s="21">
        <v>41383</v>
      </c>
      <c r="C8805" s="22" t="s">
        <v>57</v>
      </c>
      <c r="D8805" s="22" t="s">
        <v>59</v>
      </c>
      <c r="E8805" s="22" t="s">
        <v>53</v>
      </c>
      <c r="F8805" s="22">
        <v>725</v>
      </c>
      <c r="G8805" s="22">
        <v>85.65</v>
      </c>
      <c r="H8805" s="22">
        <v>37</v>
      </c>
      <c r="I8805" s="22">
        <v>21.68</v>
      </c>
      <c r="J8805" s="22" t="s">
        <v>60</v>
      </c>
      <c r="K8805" s="23">
        <v>0</v>
      </c>
      <c r="L8805" s="23" t="s">
        <v>55</v>
      </c>
      <c r="M8805" s="23" t="s">
        <v>84</v>
      </c>
      <c r="N8805" s="27">
        <v>42744</v>
      </c>
      <c r="O8805" s="23" t="s">
        <v>56</v>
      </c>
      <c r="P8805" t="str">
        <f t="shared" si="137"/>
        <v>INSERT INTO @DataTable (Deal, AdvanceDate, PROV, DealPurpose, RateType, BEACON, LTV, TDS, GDS, InsuranceType, PrincipalBalance, OccupancyType, AccountStatus, Closed_Date, DelinquencyBucket) VALUES (8804, '2013-04-19', 'ON', 'Transfer', 'Fixed', 725, 85.65, 37, 21.68, 'HiRatio', 0, 'Owner-Occupied', 'Closed', '2017-01-09', 'Current');</v>
      </c>
    </row>
    <row r="8806" spans="1:16" x14ac:dyDescent="0.35">
      <c r="A8806" s="19">
        <v>8805</v>
      </c>
      <c r="B8806" s="18">
        <v>41682</v>
      </c>
      <c r="C8806" s="19" t="s">
        <v>63</v>
      </c>
      <c r="D8806" s="19" t="s">
        <v>61</v>
      </c>
      <c r="E8806" s="19" t="s">
        <v>53</v>
      </c>
      <c r="F8806" s="19">
        <v>716</v>
      </c>
      <c r="G8806" s="19">
        <v>95</v>
      </c>
      <c r="H8806" s="19">
        <v>41.33</v>
      </c>
      <c r="I8806" s="19">
        <v>34.86</v>
      </c>
      <c r="J8806" s="19" t="s">
        <v>60</v>
      </c>
      <c r="K8806" s="20">
        <v>600365.73</v>
      </c>
      <c r="L8806" s="20" t="s">
        <v>55</v>
      </c>
      <c r="M8806" s="20" t="s">
        <v>83</v>
      </c>
      <c r="N8806" s="26"/>
      <c r="O8806" s="20" t="s">
        <v>56</v>
      </c>
      <c r="P8806" t="str">
        <f t="shared" si="137"/>
        <v>INSERT INTO @DataTable (Deal, AdvanceDate, PROV, DealPurpose, RateType, BEACON, LTV, TDS, GDS, InsuranceType, PrincipalBalance, OccupancyType, AccountStatus, Closed_Date, DelinquencyBucket) VALUES (8805, '2014-02-12', 'SK', 'Purchase', 'Fixed', 716, 95, 41.33, 34.86, 'HiRatio', 600365.73, 'Owner-Occupied', 'Open', '1900-01-00', 'Current');</v>
      </c>
    </row>
    <row r="8807" spans="1:16" x14ac:dyDescent="0.35">
      <c r="A8807" s="22">
        <v>8806</v>
      </c>
      <c r="B8807" s="21">
        <v>40618</v>
      </c>
      <c r="C8807" s="22" t="s">
        <v>51</v>
      </c>
      <c r="D8807" s="22" t="s">
        <v>52</v>
      </c>
      <c r="E8807" s="22" t="s">
        <v>53</v>
      </c>
      <c r="F8807" s="22">
        <v>698</v>
      </c>
      <c r="G8807" s="22">
        <v>85</v>
      </c>
      <c r="H8807" s="22">
        <v>41.2</v>
      </c>
      <c r="I8807" s="22">
        <v>25.87</v>
      </c>
      <c r="J8807" s="22" t="s">
        <v>60</v>
      </c>
      <c r="K8807" s="23">
        <v>0</v>
      </c>
      <c r="L8807" s="23" t="s">
        <v>55</v>
      </c>
      <c r="M8807" s="23" t="s">
        <v>84</v>
      </c>
      <c r="N8807" s="27">
        <v>42255</v>
      </c>
      <c r="O8807" s="23" t="s">
        <v>56</v>
      </c>
      <c r="P8807" t="str">
        <f t="shared" si="137"/>
        <v>INSERT INTO @DataTable (Deal, AdvanceDate, PROV, DealPurpose, RateType, BEACON, LTV, TDS, GDS, InsuranceType, PrincipalBalance, OccupancyType, AccountStatus, Closed_Date, DelinquencyBucket) VALUES (8806, '2011-03-16', 'AB', 'Refinance External', 'Fixed', 698, 85, 41.2, 25.87, 'HiRatio', 0, 'Owner-Occupied', 'Closed', '2015-09-08', 'Current');</v>
      </c>
    </row>
    <row r="8808" spans="1:16" x14ac:dyDescent="0.35">
      <c r="A8808" s="19">
        <v>8807</v>
      </c>
      <c r="B8808" s="18">
        <v>42310</v>
      </c>
      <c r="C8808" s="19" t="s">
        <v>57</v>
      </c>
      <c r="D8808" s="19" t="s">
        <v>61</v>
      </c>
      <c r="E8808" s="19" t="s">
        <v>53</v>
      </c>
      <c r="F8808" s="19">
        <v>797</v>
      </c>
      <c r="G8808" s="19">
        <v>80</v>
      </c>
      <c r="H8808" s="19">
        <v>43.53</v>
      </c>
      <c r="I8808" s="19">
        <v>19.03</v>
      </c>
      <c r="J8808" s="19" t="s">
        <v>54</v>
      </c>
      <c r="K8808" s="20">
        <v>166391.65</v>
      </c>
      <c r="L8808" s="20" t="s">
        <v>55</v>
      </c>
      <c r="M8808" s="20" t="s">
        <v>83</v>
      </c>
      <c r="N8808" s="26"/>
      <c r="O8808" s="20" t="s">
        <v>56</v>
      </c>
      <c r="P8808" t="str">
        <f t="shared" si="137"/>
        <v>INSERT INTO @DataTable (Deal, AdvanceDate, PROV, DealPurpose, RateType, BEACON, LTV, TDS, GDS, InsuranceType, PrincipalBalance, OccupancyType, AccountStatus, Closed_Date, DelinquencyBucket) VALUES (8807, '2015-11-02', 'ON', 'Purchase', 'Fixed', 797, 80, 43.53, 19.03, 'Conv', 166391.65, 'Owner-Occupied', 'Open', '1900-01-00', 'Current');</v>
      </c>
    </row>
    <row r="8809" spans="1:16" x14ac:dyDescent="0.35">
      <c r="A8809" s="22">
        <v>8808</v>
      </c>
      <c r="B8809" s="21">
        <v>40991</v>
      </c>
      <c r="C8809" s="22" t="s">
        <v>51</v>
      </c>
      <c r="D8809" s="22" t="s">
        <v>61</v>
      </c>
      <c r="E8809" s="22" t="s">
        <v>53</v>
      </c>
      <c r="F8809" s="22">
        <v>785</v>
      </c>
      <c r="G8809" s="22">
        <v>92</v>
      </c>
      <c r="H8809" s="22">
        <v>25.27</v>
      </c>
      <c r="I8809" s="22">
        <v>25.27</v>
      </c>
      <c r="J8809" s="22" t="s">
        <v>60</v>
      </c>
      <c r="K8809" s="23">
        <v>164302.16</v>
      </c>
      <c r="L8809" s="23" t="s">
        <v>55</v>
      </c>
      <c r="M8809" s="23" t="s">
        <v>83</v>
      </c>
      <c r="N8809" s="27"/>
      <c r="O8809" s="23" t="s">
        <v>56</v>
      </c>
      <c r="P8809" t="str">
        <f t="shared" si="137"/>
        <v>INSERT INTO @DataTable (Deal, AdvanceDate, PROV, DealPurpose, RateType, BEACON, LTV, TDS, GDS, InsuranceType, PrincipalBalance, OccupancyType, AccountStatus, Closed_Date, DelinquencyBucket) VALUES (8808, '2012-03-23', 'AB', 'Purchase', 'Fixed', 785, 92, 25.27, 25.27, 'HiRatio', 164302.16, 'Owner-Occupied', 'Open', '1900-01-00', 'Current');</v>
      </c>
    </row>
    <row r="8810" spans="1:16" x14ac:dyDescent="0.35">
      <c r="A8810" s="19">
        <v>8809</v>
      </c>
      <c r="B8810" s="18">
        <v>41816</v>
      </c>
      <c r="C8810" s="19" t="s">
        <v>51</v>
      </c>
      <c r="D8810" s="19" t="s">
        <v>61</v>
      </c>
      <c r="E8810" s="19" t="s">
        <v>53</v>
      </c>
      <c r="F8810" s="19">
        <v>695</v>
      </c>
      <c r="G8810" s="19">
        <v>95</v>
      </c>
      <c r="H8810" s="19">
        <v>41.63</v>
      </c>
      <c r="I8810" s="19">
        <v>28.04</v>
      </c>
      <c r="J8810" s="19" t="s">
        <v>60</v>
      </c>
      <c r="K8810" s="20">
        <v>220352.68</v>
      </c>
      <c r="L8810" s="20" t="s">
        <v>55</v>
      </c>
      <c r="M8810" s="20" t="s">
        <v>83</v>
      </c>
      <c r="N8810" s="26"/>
      <c r="O8810" s="20" t="s">
        <v>56</v>
      </c>
      <c r="P8810" t="str">
        <f t="shared" si="137"/>
        <v>INSERT INTO @DataTable (Deal, AdvanceDate, PROV, DealPurpose, RateType, BEACON, LTV, TDS, GDS, InsuranceType, PrincipalBalance, OccupancyType, AccountStatus, Closed_Date, DelinquencyBucket) VALUES (8809, '2014-06-26', 'AB', 'Purchase', 'Fixed', 695, 95, 41.63, 28.04, 'HiRatio', 220352.68, 'Owner-Occupied', 'Open', '1900-01-00', 'Current');</v>
      </c>
    </row>
    <row r="8811" spans="1:16" x14ac:dyDescent="0.35">
      <c r="A8811" s="22">
        <v>8810</v>
      </c>
      <c r="B8811" s="21">
        <v>41715</v>
      </c>
      <c r="C8811" s="22" t="s">
        <v>51</v>
      </c>
      <c r="D8811" s="22" t="s">
        <v>61</v>
      </c>
      <c r="E8811" s="22" t="s">
        <v>53</v>
      </c>
      <c r="F8811" s="22">
        <v>756</v>
      </c>
      <c r="G8811" s="22">
        <v>95</v>
      </c>
      <c r="H8811" s="22">
        <v>41.14</v>
      </c>
      <c r="I8811" s="22">
        <v>17.3</v>
      </c>
      <c r="J8811" s="22" t="s">
        <v>60</v>
      </c>
      <c r="K8811" s="23">
        <v>405374.5</v>
      </c>
      <c r="L8811" s="23" t="s">
        <v>55</v>
      </c>
      <c r="M8811" s="23" t="s">
        <v>83</v>
      </c>
      <c r="N8811" s="27"/>
      <c r="O8811" s="23" t="s">
        <v>56</v>
      </c>
      <c r="P8811" t="str">
        <f t="shared" si="137"/>
        <v>INSERT INTO @DataTable (Deal, AdvanceDate, PROV, DealPurpose, RateType, BEACON, LTV, TDS, GDS, InsuranceType, PrincipalBalance, OccupancyType, AccountStatus, Closed_Date, DelinquencyBucket) VALUES (8810, '2014-03-17', 'AB', 'Purchase', 'Fixed', 756, 95, 41.14, 17.3, 'HiRatio', 405374.5, 'Owner-Occupied', 'Open', '1900-01-00', 'Current');</v>
      </c>
    </row>
    <row r="8812" spans="1:16" x14ac:dyDescent="0.35">
      <c r="A8812" s="19">
        <v>8811</v>
      </c>
      <c r="B8812" s="18">
        <v>41849</v>
      </c>
      <c r="C8812" s="19" t="s">
        <v>57</v>
      </c>
      <c r="D8812" s="19" t="s">
        <v>61</v>
      </c>
      <c r="E8812" s="19" t="s">
        <v>40</v>
      </c>
      <c r="F8812" s="19">
        <v>792</v>
      </c>
      <c r="G8812" s="19">
        <v>80</v>
      </c>
      <c r="H8812" s="19">
        <v>24.05</v>
      </c>
      <c r="I8812" s="19">
        <v>23.93</v>
      </c>
      <c r="J8812" s="19" t="s">
        <v>54</v>
      </c>
      <c r="K8812" s="20">
        <v>361414.63</v>
      </c>
      <c r="L8812" s="20" t="s">
        <v>55</v>
      </c>
      <c r="M8812" s="20" t="s">
        <v>83</v>
      </c>
      <c r="N8812" s="26"/>
      <c r="O8812" s="20" t="s">
        <v>56</v>
      </c>
      <c r="P8812" t="str">
        <f t="shared" si="137"/>
        <v>INSERT INTO @DataTable (Deal, AdvanceDate, PROV, DealPurpose, RateType, BEACON, LTV, TDS, GDS, InsuranceType, PrincipalBalance, OccupancyType, AccountStatus, Closed_Date, DelinquencyBucket) VALUES (8811, '2014-07-29', 'ON', 'Purchase', 'ARM', 792, 80, 24.05, 23.93, 'Conv', 361414.63, 'Owner-Occupied', 'Open', '1900-01-00', 'Current');</v>
      </c>
    </row>
    <row r="8813" spans="1:16" x14ac:dyDescent="0.35">
      <c r="A8813" s="22">
        <v>8812</v>
      </c>
      <c r="B8813" s="21">
        <v>41460</v>
      </c>
      <c r="C8813" s="22" t="s">
        <v>51</v>
      </c>
      <c r="D8813" s="22" t="s">
        <v>61</v>
      </c>
      <c r="E8813" s="22" t="s">
        <v>53</v>
      </c>
      <c r="F8813" s="22">
        <v>776</v>
      </c>
      <c r="G8813" s="22">
        <v>94.91</v>
      </c>
      <c r="H8813" s="22">
        <v>43.48</v>
      </c>
      <c r="I8813" s="22">
        <v>12.8</v>
      </c>
      <c r="J8813" s="22" t="s">
        <v>60</v>
      </c>
      <c r="K8813" s="23">
        <v>171824.04</v>
      </c>
      <c r="L8813" s="23" t="s">
        <v>66</v>
      </c>
      <c r="M8813" s="23" t="s">
        <v>83</v>
      </c>
      <c r="N8813" s="27"/>
      <c r="O8813" s="23" t="s">
        <v>56</v>
      </c>
      <c r="P8813" t="str">
        <f t="shared" si="137"/>
        <v>INSERT INTO @DataTable (Deal, AdvanceDate, PROV, DealPurpose, RateType, BEACON, LTV, TDS, GDS, InsuranceType, PrincipalBalance, OccupancyType, AccountStatus, Closed_Date, DelinquencyBucket) VALUES (8812, '2013-07-05', 'AB', 'Purchase', 'Fixed', 776, 94.91, 43.48, 12.8, 'HiRatio', 171824.04, 'Second Home', 'Open', '1900-01-00', 'Current');</v>
      </c>
    </row>
    <row r="8814" spans="1:16" x14ac:dyDescent="0.35">
      <c r="A8814" s="19">
        <v>8813</v>
      </c>
      <c r="B8814" s="18">
        <v>41023</v>
      </c>
      <c r="C8814" s="19" t="s">
        <v>51</v>
      </c>
      <c r="D8814" s="19" t="s">
        <v>61</v>
      </c>
      <c r="E8814" s="19" t="s">
        <v>53</v>
      </c>
      <c r="F8814" s="19">
        <v>797</v>
      </c>
      <c r="G8814" s="19">
        <v>95</v>
      </c>
      <c r="H8814" s="19">
        <v>38.69</v>
      </c>
      <c r="I8814" s="19">
        <v>29.34</v>
      </c>
      <c r="J8814" s="19" t="s">
        <v>60</v>
      </c>
      <c r="K8814" s="20">
        <v>355625.99</v>
      </c>
      <c r="L8814" s="20" t="s">
        <v>55</v>
      </c>
      <c r="M8814" s="20" t="s">
        <v>83</v>
      </c>
      <c r="N8814" s="26"/>
      <c r="O8814" s="20" t="s">
        <v>56</v>
      </c>
      <c r="P8814" t="str">
        <f t="shared" si="137"/>
        <v>INSERT INTO @DataTable (Deal, AdvanceDate, PROV, DealPurpose, RateType, BEACON, LTV, TDS, GDS, InsuranceType, PrincipalBalance, OccupancyType, AccountStatus, Closed_Date, DelinquencyBucket) VALUES (8813, '2012-04-24', 'AB', 'Purchase', 'Fixed', 797, 95, 38.69, 29.34, 'HiRatio', 355625.99, 'Owner-Occupied', 'Open', '1900-01-00', 'Current');</v>
      </c>
    </row>
    <row r="8815" spans="1:16" x14ac:dyDescent="0.35">
      <c r="A8815" s="22">
        <v>8814</v>
      </c>
      <c r="B8815" s="21">
        <v>41871</v>
      </c>
      <c r="C8815" s="22" t="s">
        <v>57</v>
      </c>
      <c r="D8815" s="22" t="s">
        <v>52</v>
      </c>
      <c r="E8815" s="22" t="s">
        <v>53</v>
      </c>
      <c r="F8815" s="22">
        <v>755</v>
      </c>
      <c r="G8815" s="22">
        <v>75.760000000000005</v>
      </c>
      <c r="H8815" s="22">
        <v>33.96</v>
      </c>
      <c r="I8815" s="22">
        <v>25.71</v>
      </c>
      <c r="J8815" s="22" t="s">
        <v>54</v>
      </c>
      <c r="K8815" s="23">
        <v>237116.44</v>
      </c>
      <c r="L8815" s="23" t="s">
        <v>55</v>
      </c>
      <c r="M8815" s="23" t="s">
        <v>83</v>
      </c>
      <c r="N8815" s="27"/>
      <c r="O8815" s="23" t="s">
        <v>56</v>
      </c>
      <c r="P8815" t="str">
        <f t="shared" si="137"/>
        <v>INSERT INTO @DataTable (Deal, AdvanceDate, PROV, DealPurpose, RateType, BEACON, LTV, TDS, GDS, InsuranceType, PrincipalBalance, OccupancyType, AccountStatus, Closed_Date, DelinquencyBucket) VALUES (8814, '2014-08-20', 'ON', 'Refinance External', 'Fixed', 755, 75.76, 33.96, 25.71, 'Conv', 237116.44, 'Owner-Occupied', 'Open', '1900-01-00', 'Current');</v>
      </c>
    </row>
    <row r="8816" spans="1:16" x14ac:dyDescent="0.35">
      <c r="A8816" s="19">
        <v>8815</v>
      </c>
      <c r="B8816" s="18">
        <v>40795</v>
      </c>
      <c r="C8816" s="19" t="s">
        <v>57</v>
      </c>
      <c r="D8816" s="19" t="s">
        <v>61</v>
      </c>
      <c r="E8816" s="19" t="s">
        <v>53</v>
      </c>
      <c r="F8816" s="19">
        <v>733</v>
      </c>
      <c r="G8816" s="19">
        <v>95</v>
      </c>
      <c r="H8816" s="19">
        <v>42.87</v>
      </c>
      <c r="I8816" s="19">
        <v>26.88</v>
      </c>
      <c r="J8816" s="19" t="s">
        <v>60</v>
      </c>
      <c r="K8816" s="20">
        <v>0</v>
      </c>
      <c r="L8816" s="20" t="s">
        <v>55</v>
      </c>
      <c r="M8816" s="20" t="s">
        <v>84</v>
      </c>
      <c r="N8816" s="26">
        <v>42598</v>
      </c>
      <c r="O8816" s="20" t="s">
        <v>56</v>
      </c>
      <c r="P8816" t="str">
        <f t="shared" si="137"/>
        <v>INSERT INTO @DataTable (Deal, AdvanceDate, PROV, DealPurpose, RateType, BEACON, LTV, TDS, GDS, InsuranceType, PrincipalBalance, OccupancyType, AccountStatus, Closed_Date, DelinquencyBucket) VALUES (8815, '2011-09-09', 'ON', 'Purchase', 'Fixed', 733, 95, 42.87, 26.88, 'HiRatio', 0, 'Owner-Occupied', 'Closed', '2016-08-16', 'Current');</v>
      </c>
    </row>
    <row r="8817" spans="1:16" x14ac:dyDescent="0.35">
      <c r="A8817" s="22">
        <v>8816</v>
      </c>
      <c r="B8817" s="21">
        <v>41187</v>
      </c>
      <c r="C8817" s="22" t="s">
        <v>51</v>
      </c>
      <c r="D8817" s="22" t="s">
        <v>61</v>
      </c>
      <c r="E8817" s="22" t="s">
        <v>53</v>
      </c>
      <c r="F8817" s="22">
        <v>767</v>
      </c>
      <c r="G8817" s="22">
        <v>95</v>
      </c>
      <c r="H8817" s="22">
        <v>38.46</v>
      </c>
      <c r="I8817" s="22">
        <v>29.68</v>
      </c>
      <c r="J8817" s="22" t="s">
        <v>60</v>
      </c>
      <c r="K8817" s="23">
        <v>347035.47</v>
      </c>
      <c r="L8817" s="23" t="s">
        <v>55</v>
      </c>
      <c r="M8817" s="23" t="s">
        <v>83</v>
      </c>
      <c r="N8817" s="27"/>
      <c r="O8817" s="23" t="s">
        <v>56</v>
      </c>
      <c r="P8817" t="str">
        <f t="shared" si="137"/>
        <v>INSERT INTO @DataTable (Deal, AdvanceDate, PROV, DealPurpose, RateType, BEACON, LTV, TDS, GDS, InsuranceType, PrincipalBalance, OccupancyType, AccountStatus, Closed_Date, DelinquencyBucket) VALUES (8816, '2012-10-05', 'AB', 'Purchase', 'Fixed', 767, 95, 38.46, 29.68, 'HiRatio', 347035.47, 'Owner-Occupied', 'Open', '1900-01-00', 'Current');</v>
      </c>
    </row>
    <row r="8818" spans="1:16" x14ac:dyDescent="0.35">
      <c r="A8818" s="19">
        <v>8817</v>
      </c>
      <c r="B8818" s="18">
        <v>41243</v>
      </c>
      <c r="C8818" s="19" t="s">
        <v>51</v>
      </c>
      <c r="D8818" s="19" t="s">
        <v>59</v>
      </c>
      <c r="E8818" s="19" t="s">
        <v>53</v>
      </c>
      <c r="F8818" s="19">
        <v>781</v>
      </c>
      <c r="G8818" s="19">
        <v>82.8</v>
      </c>
      <c r="H8818" s="19">
        <v>32.01</v>
      </c>
      <c r="I8818" s="19">
        <v>21.34</v>
      </c>
      <c r="J8818" s="19" t="s">
        <v>60</v>
      </c>
      <c r="K8818" s="20">
        <v>152862.60999999999</v>
      </c>
      <c r="L8818" s="20" t="s">
        <v>55</v>
      </c>
      <c r="M8818" s="20" t="s">
        <v>83</v>
      </c>
      <c r="N8818" s="26"/>
      <c r="O8818" s="20" t="s">
        <v>56</v>
      </c>
      <c r="P8818" t="str">
        <f t="shared" si="137"/>
        <v>INSERT INTO @DataTable (Deal, AdvanceDate, PROV, DealPurpose, RateType, BEACON, LTV, TDS, GDS, InsuranceType, PrincipalBalance, OccupancyType, AccountStatus, Closed_Date, DelinquencyBucket) VALUES (8817, '2012-11-30', 'AB', 'Transfer', 'Fixed', 781, 82.8, 32.01, 21.34, 'HiRatio', 152862.61, 'Owner-Occupied', 'Open', '1900-01-00', 'Current');</v>
      </c>
    </row>
    <row r="8819" spans="1:16" x14ac:dyDescent="0.35">
      <c r="A8819" s="22">
        <v>8818</v>
      </c>
      <c r="B8819" s="21">
        <v>41746</v>
      </c>
      <c r="C8819" s="22" t="s">
        <v>70</v>
      </c>
      <c r="D8819" s="22" t="s">
        <v>52</v>
      </c>
      <c r="E8819" s="22" t="s">
        <v>40</v>
      </c>
      <c r="F8819" s="22">
        <v>732</v>
      </c>
      <c r="G8819" s="22">
        <v>80</v>
      </c>
      <c r="H8819" s="22">
        <v>38.11</v>
      </c>
      <c r="I8819" s="22">
        <v>19.39</v>
      </c>
      <c r="J8819" s="22" t="s">
        <v>54</v>
      </c>
      <c r="K8819" s="23">
        <v>140849.35999999999</v>
      </c>
      <c r="L8819" s="23" t="s">
        <v>55</v>
      </c>
      <c r="M8819" s="23" t="s">
        <v>83</v>
      </c>
      <c r="N8819" s="27"/>
      <c r="O8819" s="23" t="s">
        <v>56</v>
      </c>
      <c r="P8819" t="str">
        <f t="shared" si="137"/>
        <v>INSERT INTO @DataTable (Deal, AdvanceDate, PROV, DealPurpose, RateType, BEACON, LTV, TDS, GDS, InsuranceType, PrincipalBalance, OccupancyType, AccountStatus, Closed_Date, DelinquencyBucket) VALUES (8818, '2014-04-17', 'NB', 'Refinance External', 'ARM', 732, 80, 38.11, 19.39, 'Conv', 140849.36, 'Owner-Occupied', 'Open', '1900-01-00', 'Current');</v>
      </c>
    </row>
    <row r="8820" spans="1:16" x14ac:dyDescent="0.35">
      <c r="A8820" s="19">
        <v>8819</v>
      </c>
      <c r="B8820" s="18">
        <v>42236</v>
      </c>
      <c r="C8820" s="19" t="s">
        <v>57</v>
      </c>
      <c r="D8820" s="19" t="s">
        <v>61</v>
      </c>
      <c r="E8820" s="19" t="s">
        <v>40</v>
      </c>
      <c r="F8820" s="19">
        <v>733</v>
      </c>
      <c r="G8820" s="19">
        <v>80</v>
      </c>
      <c r="H8820" s="19">
        <v>30.57</v>
      </c>
      <c r="I8820" s="19">
        <v>26.56</v>
      </c>
      <c r="J8820" s="19" t="s">
        <v>54</v>
      </c>
      <c r="K8820" s="20">
        <v>474648.71</v>
      </c>
      <c r="L8820" s="20" t="s">
        <v>55</v>
      </c>
      <c r="M8820" s="20" t="s">
        <v>83</v>
      </c>
      <c r="N8820" s="26"/>
      <c r="O8820" s="20" t="s">
        <v>56</v>
      </c>
      <c r="P8820" t="str">
        <f t="shared" si="137"/>
        <v>INSERT INTO @DataTable (Deal, AdvanceDate, PROV, DealPurpose, RateType, BEACON, LTV, TDS, GDS, InsuranceType, PrincipalBalance, OccupancyType, AccountStatus, Closed_Date, DelinquencyBucket) VALUES (8819, '2015-08-20', 'ON', 'Purchase', 'ARM', 733, 80, 30.57, 26.56, 'Conv', 474648.71, 'Owner-Occupied', 'Open', '1900-01-00', 'Current');</v>
      </c>
    </row>
    <row r="8821" spans="1:16" x14ac:dyDescent="0.35">
      <c r="A8821" s="22">
        <v>8820</v>
      </c>
      <c r="B8821" s="21">
        <v>42349</v>
      </c>
      <c r="C8821" s="22" t="s">
        <v>57</v>
      </c>
      <c r="D8821" s="22" t="s">
        <v>61</v>
      </c>
      <c r="E8821" s="22" t="s">
        <v>53</v>
      </c>
      <c r="F8821" s="22">
        <v>802</v>
      </c>
      <c r="G8821" s="22">
        <v>75</v>
      </c>
      <c r="H8821" s="22">
        <v>28.71</v>
      </c>
      <c r="I8821" s="22">
        <v>22.6</v>
      </c>
      <c r="J8821" s="22" t="s">
        <v>54</v>
      </c>
      <c r="K8821" s="23">
        <v>176849.6</v>
      </c>
      <c r="L8821" s="23" t="s">
        <v>55</v>
      </c>
      <c r="M8821" s="23" t="s">
        <v>83</v>
      </c>
      <c r="N8821" s="27"/>
      <c r="O8821" s="23" t="s">
        <v>56</v>
      </c>
      <c r="P8821" t="str">
        <f t="shared" si="137"/>
        <v>INSERT INTO @DataTable (Deal, AdvanceDate, PROV, DealPurpose, RateType, BEACON, LTV, TDS, GDS, InsuranceType, PrincipalBalance, OccupancyType, AccountStatus, Closed_Date, DelinquencyBucket) VALUES (8820, '2015-12-11', 'ON', 'Purchase', 'Fixed', 802, 75, 28.71, 22.6, 'Conv', 176849.6, 'Owner-Occupied', 'Open', '1900-01-00', 'Current');</v>
      </c>
    </row>
    <row r="8822" spans="1:16" x14ac:dyDescent="0.35">
      <c r="A8822" s="19">
        <v>8821</v>
      </c>
      <c r="B8822" s="18">
        <v>41820</v>
      </c>
      <c r="C8822" s="19" t="s">
        <v>57</v>
      </c>
      <c r="D8822" s="19" t="s">
        <v>61</v>
      </c>
      <c r="E8822" s="19" t="s">
        <v>53</v>
      </c>
      <c r="F8822" s="19">
        <v>798</v>
      </c>
      <c r="G8822" s="19">
        <v>80</v>
      </c>
      <c r="H8822" s="19">
        <v>42.39</v>
      </c>
      <c r="I8822" s="19">
        <v>38.71</v>
      </c>
      <c r="J8822" s="19" t="s">
        <v>54</v>
      </c>
      <c r="K8822" s="20">
        <v>253346.26</v>
      </c>
      <c r="L8822" s="20" t="s">
        <v>55</v>
      </c>
      <c r="M8822" s="20" t="s">
        <v>83</v>
      </c>
      <c r="N8822" s="26"/>
      <c r="O8822" s="20" t="s">
        <v>56</v>
      </c>
      <c r="P8822" t="str">
        <f t="shared" si="137"/>
        <v>INSERT INTO @DataTable (Deal, AdvanceDate, PROV, DealPurpose, RateType, BEACON, LTV, TDS, GDS, InsuranceType, PrincipalBalance, OccupancyType, AccountStatus, Closed_Date, DelinquencyBucket) VALUES (8821, '2014-06-30', 'ON', 'Purchase', 'Fixed', 798, 80, 42.39, 38.71, 'Conv', 253346.26, 'Owner-Occupied', 'Open', '1900-01-00', 'Current');</v>
      </c>
    </row>
    <row r="8823" spans="1:16" x14ac:dyDescent="0.35">
      <c r="A8823" s="22">
        <v>8822</v>
      </c>
      <c r="B8823" s="21">
        <v>42131</v>
      </c>
      <c r="C8823" s="22" t="s">
        <v>57</v>
      </c>
      <c r="D8823" s="22" t="s">
        <v>68</v>
      </c>
      <c r="E8823" s="22" t="s">
        <v>53</v>
      </c>
      <c r="F8823" s="22">
        <v>667</v>
      </c>
      <c r="G8823" s="22">
        <v>95</v>
      </c>
      <c r="H8823" s="22">
        <v>36.340000000000003</v>
      </c>
      <c r="I8823" s="22">
        <v>26.97</v>
      </c>
      <c r="J8823" s="22" t="s">
        <v>60</v>
      </c>
      <c r="K8823" s="23">
        <v>376934.03</v>
      </c>
      <c r="L8823" s="23" t="s">
        <v>55</v>
      </c>
      <c r="M8823" s="23" t="s">
        <v>83</v>
      </c>
      <c r="N8823" s="27"/>
      <c r="O8823" s="23" t="s">
        <v>56</v>
      </c>
      <c r="P8823" t="str">
        <f t="shared" si="137"/>
        <v>INSERT INTO @DataTable (Deal, AdvanceDate, PROV, DealPurpose, RateType, BEACON, LTV, TDS, GDS, InsuranceType, PrincipalBalance, OccupancyType, AccountStatus, Closed_Date, DelinquencyBucket) VALUES (8822, '2015-05-07', 'ON', 'Portable', 'Fixed', 667, 95, 36.34, 26.97, 'HiRatio', 376934.03, 'Owner-Occupied', 'Open', '1900-01-00', 'Current');</v>
      </c>
    </row>
    <row r="8824" spans="1:16" x14ac:dyDescent="0.35">
      <c r="A8824" s="19">
        <v>8823</v>
      </c>
      <c r="B8824" s="18">
        <v>41116</v>
      </c>
      <c r="C8824" s="19" t="s">
        <v>51</v>
      </c>
      <c r="D8824" s="19" t="s">
        <v>61</v>
      </c>
      <c r="E8824" s="19" t="s">
        <v>53</v>
      </c>
      <c r="F8824" s="19">
        <v>718</v>
      </c>
      <c r="G8824" s="19">
        <v>80</v>
      </c>
      <c r="H8824" s="19">
        <v>39.72</v>
      </c>
      <c r="I8824" s="19">
        <v>27.97</v>
      </c>
      <c r="J8824" s="19" t="s">
        <v>54</v>
      </c>
      <c r="K8824" s="20">
        <v>695127.92</v>
      </c>
      <c r="L8824" s="20" t="s">
        <v>55</v>
      </c>
      <c r="M8824" s="20" t="s">
        <v>83</v>
      </c>
      <c r="N8824" s="26"/>
      <c r="O8824" s="20" t="s">
        <v>56</v>
      </c>
      <c r="P8824" t="str">
        <f t="shared" si="137"/>
        <v>INSERT INTO @DataTable (Deal, AdvanceDate, PROV, DealPurpose, RateType, BEACON, LTV, TDS, GDS, InsuranceType, PrincipalBalance, OccupancyType, AccountStatus, Closed_Date, DelinquencyBucket) VALUES (8823, '2012-07-26', 'AB', 'Purchase', 'Fixed', 718, 80, 39.72, 27.97, 'Conv', 695127.92, 'Owner-Occupied', 'Open', '1900-01-00', 'Current');</v>
      </c>
    </row>
    <row r="8825" spans="1:16" x14ac:dyDescent="0.35">
      <c r="A8825" s="22">
        <v>8824</v>
      </c>
      <c r="B8825" s="21">
        <v>41887</v>
      </c>
      <c r="C8825" s="22" t="s">
        <v>58</v>
      </c>
      <c r="D8825" s="22" t="s">
        <v>59</v>
      </c>
      <c r="E8825" s="22" t="s">
        <v>40</v>
      </c>
      <c r="F8825" s="22">
        <v>796</v>
      </c>
      <c r="G8825" s="22">
        <v>23.67</v>
      </c>
      <c r="H8825" s="22">
        <v>30.53</v>
      </c>
      <c r="I8825" s="22">
        <v>23.74</v>
      </c>
      <c r="J8825" s="22" t="s">
        <v>54</v>
      </c>
      <c r="K8825" s="23">
        <v>86404.47</v>
      </c>
      <c r="L8825" s="23" t="s">
        <v>55</v>
      </c>
      <c r="M8825" s="23" t="s">
        <v>83</v>
      </c>
      <c r="N8825" s="27"/>
      <c r="O8825" s="23" t="s">
        <v>56</v>
      </c>
      <c r="P8825" t="str">
        <f t="shared" si="137"/>
        <v>INSERT INTO @DataTable (Deal, AdvanceDate, PROV, DealPurpose, RateType, BEACON, LTV, TDS, GDS, InsuranceType, PrincipalBalance, OccupancyType, AccountStatus, Closed_Date, DelinquencyBucket) VALUES (8824, '2014-09-05', 'BC', 'Transfer', 'ARM', 796, 23.67, 30.53, 23.74, 'Conv', 86404.47, 'Owner-Occupied', 'Open', '1900-01-00', 'Current');</v>
      </c>
    </row>
    <row r="8826" spans="1:16" x14ac:dyDescent="0.35">
      <c r="A8826" s="19">
        <v>8825</v>
      </c>
      <c r="B8826" s="18">
        <v>42446</v>
      </c>
      <c r="C8826" s="19" t="s">
        <v>57</v>
      </c>
      <c r="D8826" s="19" t="s">
        <v>61</v>
      </c>
      <c r="E8826" s="19" t="s">
        <v>53</v>
      </c>
      <c r="F8826" s="19">
        <v>699</v>
      </c>
      <c r="G8826" s="19">
        <v>93.25</v>
      </c>
      <c r="H8826" s="19">
        <v>43.93</v>
      </c>
      <c r="I8826" s="19">
        <v>38.18</v>
      </c>
      <c r="J8826" s="19" t="s">
        <v>60</v>
      </c>
      <c r="K8826" s="20">
        <v>0</v>
      </c>
      <c r="L8826" s="20" t="s">
        <v>55</v>
      </c>
      <c r="M8826" s="20" t="s">
        <v>84</v>
      </c>
      <c r="N8826" s="26">
        <v>42688</v>
      </c>
      <c r="O8826" s="20" t="s">
        <v>56</v>
      </c>
      <c r="P8826" t="str">
        <f t="shared" si="137"/>
        <v>INSERT INTO @DataTable (Deal, AdvanceDate, PROV, DealPurpose, RateType, BEACON, LTV, TDS, GDS, InsuranceType, PrincipalBalance, OccupancyType, AccountStatus, Closed_Date, DelinquencyBucket) VALUES (8825, '2016-03-17', 'ON', 'Purchase', 'Fixed', 699, 93.25, 43.93, 38.18, 'HiRatio', 0, 'Owner-Occupied', 'Closed', '2016-11-14', 'Current');</v>
      </c>
    </row>
    <row r="8827" spans="1:16" x14ac:dyDescent="0.35">
      <c r="A8827" s="22">
        <v>8826</v>
      </c>
      <c r="B8827" s="21">
        <v>40994</v>
      </c>
      <c r="C8827" s="22" t="s">
        <v>51</v>
      </c>
      <c r="D8827" s="22" t="s">
        <v>59</v>
      </c>
      <c r="E8827" s="22" t="s">
        <v>53</v>
      </c>
      <c r="F8827" s="22">
        <v>762</v>
      </c>
      <c r="G8827" s="22">
        <v>84.07</v>
      </c>
      <c r="H8827" s="22">
        <v>28.93</v>
      </c>
      <c r="I8827" s="22">
        <v>19.32</v>
      </c>
      <c r="J8827" s="22" t="s">
        <v>60</v>
      </c>
      <c r="K8827" s="23">
        <v>0</v>
      </c>
      <c r="L8827" s="23" t="s">
        <v>55</v>
      </c>
      <c r="M8827" s="23" t="s">
        <v>84</v>
      </c>
      <c r="N8827" s="27">
        <v>41192</v>
      </c>
      <c r="O8827" s="23" t="s">
        <v>56</v>
      </c>
      <c r="P8827" t="str">
        <f t="shared" si="137"/>
        <v>INSERT INTO @DataTable (Deal, AdvanceDate, PROV, DealPurpose, RateType, BEACON, LTV, TDS, GDS, InsuranceType, PrincipalBalance, OccupancyType, AccountStatus, Closed_Date, DelinquencyBucket) VALUES (8826, '2012-03-26', 'AB', 'Transfer', 'Fixed', 762, 84.07, 28.93, 19.32, 'HiRatio', 0, 'Owner-Occupied', 'Closed', '2012-10-10', 'Current');</v>
      </c>
    </row>
    <row r="8828" spans="1:16" x14ac:dyDescent="0.35">
      <c r="A8828" s="19">
        <v>8827</v>
      </c>
      <c r="B8828" s="18">
        <v>40704</v>
      </c>
      <c r="C8828" s="19" t="s">
        <v>57</v>
      </c>
      <c r="D8828" s="19" t="s">
        <v>52</v>
      </c>
      <c r="E8828" s="19" t="s">
        <v>53</v>
      </c>
      <c r="F8828" s="19">
        <v>696</v>
      </c>
      <c r="G8828" s="19">
        <v>77.95</v>
      </c>
      <c r="H8828" s="19">
        <v>42.91</v>
      </c>
      <c r="I8828" s="19">
        <v>36.21</v>
      </c>
      <c r="J8828" s="19" t="s">
        <v>54</v>
      </c>
      <c r="K8828" s="20">
        <v>135086.03</v>
      </c>
      <c r="L8828" s="20" t="s">
        <v>55</v>
      </c>
      <c r="M8828" s="20" t="s">
        <v>83</v>
      </c>
      <c r="N8828" s="26"/>
      <c r="O8828" s="20" t="s">
        <v>56</v>
      </c>
      <c r="P8828" t="str">
        <f t="shared" si="137"/>
        <v>INSERT INTO @DataTable (Deal, AdvanceDate, PROV, DealPurpose, RateType, BEACON, LTV, TDS, GDS, InsuranceType, PrincipalBalance, OccupancyType, AccountStatus, Closed_Date, DelinquencyBucket) VALUES (8827, '2011-06-10', 'ON', 'Refinance External', 'Fixed', 696, 77.95, 42.91, 36.21, 'Conv', 135086.03, 'Owner-Occupied', 'Open', '1900-01-00', 'Current');</v>
      </c>
    </row>
    <row r="8829" spans="1:16" x14ac:dyDescent="0.35">
      <c r="A8829" s="22">
        <v>8828</v>
      </c>
      <c r="B8829" s="21">
        <v>42489</v>
      </c>
      <c r="C8829" s="22" t="s">
        <v>57</v>
      </c>
      <c r="D8829" s="22" t="s">
        <v>61</v>
      </c>
      <c r="E8829" s="22" t="s">
        <v>53</v>
      </c>
      <c r="F8829" s="22">
        <v>781</v>
      </c>
      <c r="G8829" s="22">
        <v>80</v>
      </c>
      <c r="H8829" s="22">
        <v>22.54</v>
      </c>
      <c r="I8829" s="22">
        <v>21.55</v>
      </c>
      <c r="J8829" s="22" t="s">
        <v>54</v>
      </c>
      <c r="K8829" s="23">
        <v>202261.31</v>
      </c>
      <c r="L8829" s="23" t="s">
        <v>55</v>
      </c>
      <c r="M8829" s="23" t="s">
        <v>83</v>
      </c>
      <c r="N8829" s="27"/>
      <c r="O8829" s="23" t="s">
        <v>56</v>
      </c>
      <c r="P8829" t="str">
        <f t="shared" si="137"/>
        <v>INSERT INTO @DataTable (Deal, AdvanceDate, PROV, DealPurpose, RateType, BEACON, LTV, TDS, GDS, InsuranceType, PrincipalBalance, OccupancyType, AccountStatus, Closed_Date, DelinquencyBucket) VALUES (8828, '2016-04-29', 'ON', 'Purchase', 'Fixed', 781, 80, 22.54, 21.55, 'Conv', 202261.31, 'Owner-Occupied', 'Open', '1900-01-00', 'Current');</v>
      </c>
    </row>
    <row r="8830" spans="1:16" x14ac:dyDescent="0.35">
      <c r="A8830" s="19">
        <v>8829</v>
      </c>
      <c r="B8830" s="18">
        <v>41452</v>
      </c>
      <c r="C8830" s="19" t="s">
        <v>51</v>
      </c>
      <c r="D8830" s="19" t="s">
        <v>61</v>
      </c>
      <c r="E8830" s="19" t="s">
        <v>53</v>
      </c>
      <c r="F8830" s="19">
        <v>718</v>
      </c>
      <c r="G8830" s="19">
        <v>94.95</v>
      </c>
      <c r="H8830" s="19">
        <v>32.76</v>
      </c>
      <c r="I8830" s="19">
        <v>21.91</v>
      </c>
      <c r="J8830" s="19" t="s">
        <v>60</v>
      </c>
      <c r="K8830" s="20">
        <v>423097.87</v>
      </c>
      <c r="L8830" s="20" t="s">
        <v>55</v>
      </c>
      <c r="M8830" s="20" t="s">
        <v>83</v>
      </c>
      <c r="N8830" s="26"/>
      <c r="O8830" s="20" t="s">
        <v>56</v>
      </c>
      <c r="P8830" t="str">
        <f t="shared" si="137"/>
        <v>INSERT INTO @DataTable (Deal, AdvanceDate, PROV, DealPurpose, RateType, BEACON, LTV, TDS, GDS, InsuranceType, PrincipalBalance, OccupancyType, AccountStatus, Closed_Date, DelinquencyBucket) VALUES (8829, '2013-06-27', 'AB', 'Purchase', 'Fixed', 718, 94.95, 32.76, 21.91, 'HiRatio', 423097.87, 'Owner-Occupied', 'Open', '1900-01-00', 'Current');</v>
      </c>
    </row>
    <row r="8831" spans="1:16" x14ac:dyDescent="0.35">
      <c r="A8831" s="22">
        <v>8830</v>
      </c>
      <c r="B8831" s="21">
        <v>41598</v>
      </c>
      <c r="C8831" s="22" t="s">
        <v>65</v>
      </c>
      <c r="D8831" s="22" t="s">
        <v>61</v>
      </c>
      <c r="E8831" s="22" t="s">
        <v>40</v>
      </c>
      <c r="F8831" s="22">
        <v>751</v>
      </c>
      <c r="G8831" s="22">
        <v>95</v>
      </c>
      <c r="H8831" s="22">
        <v>28.32</v>
      </c>
      <c r="I8831" s="22">
        <v>22.63</v>
      </c>
      <c r="J8831" s="22" t="s">
        <v>60</v>
      </c>
      <c r="K8831" s="23">
        <v>209690.89</v>
      </c>
      <c r="L8831" s="23" t="s">
        <v>55</v>
      </c>
      <c r="M8831" s="23" t="s">
        <v>83</v>
      </c>
      <c r="N8831" s="27"/>
      <c r="O8831" s="23" t="s">
        <v>56</v>
      </c>
      <c r="P8831" t="str">
        <f t="shared" si="137"/>
        <v>INSERT INTO @DataTable (Deal, AdvanceDate, PROV, DealPurpose, RateType, BEACON, LTV, TDS, GDS, InsuranceType, PrincipalBalance, OccupancyType, AccountStatus, Closed_Date, DelinquencyBucket) VALUES (8830, '2013-11-20', 'NS', 'Purchase', 'ARM', 751, 95, 28.32, 22.63, 'HiRatio', 209690.89, 'Owner-Occupied', 'Open', '1900-01-00', 'Current');</v>
      </c>
    </row>
    <row r="8832" spans="1:16" x14ac:dyDescent="0.35">
      <c r="A8832" s="19">
        <v>8831</v>
      </c>
      <c r="B8832" s="18">
        <v>41871</v>
      </c>
      <c r="C8832" s="19" t="s">
        <v>57</v>
      </c>
      <c r="D8832" s="19" t="s">
        <v>61</v>
      </c>
      <c r="E8832" s="19" t="s">
        <v>53</v>
      </c>
      <c r="F8832" s="19">
        <v>755</v>
      </c>
      <c r="G8832" s="19">
        <v>80</v>
      </c>
      <c r="H8832" s="19">
        <v>28.48</v>
      </c>
      <c r="I8832" s="19">
        <v>19.649999999999999</v>
      </c>
      <c r="J8832" s="19" t="s">
        <v>54</v>
      </c>
      <c r="K8832" s="20">
        <v>0</v>
      </c>
      <c r="L8832" s="20" t="s">
        <v>62</v>
      </c>
      <c r="M8832" s="20" t="s">
        <v>84</v>
      </c>
      <c r="N8832" s="26">
        <v>42706</v>
      </c>
      <c r="O8832" s="20" t="s">
        <v>56</v>
      </c>
      <c r="P8832" t="str">
        <f t="shared" si="137"/>
        <v>INSERT INTO @DataTable (Deal, AdvanceDate, PROV, DealPurpose, RateType, BEACON, LTV, TDS, GDS, InsuranceType, PrincipalBalance, OccupancyType, AccountStatus, Closed_Date, DelinquencyBucket) VALUES (8831, '2014-08-20', 'ON', 'Purchase', 'Fixed', 755, 80, 28.48, 19.65, 'Conv', 0, 'Rental', 'Closed', '2016-12-02', 'Current');</v>
      </c>
    </row>
    <row r="8833" spans="1:16" x14ac:dyDescent="0.35">
      <c r="A8833" s="22">
        <v>8832</v>
      </c>
      <c r="B8833" s="21">
        <v>41641</v>
      </c>
      <c r="C8833" s="22" t="s">
        <v>57</v>
      </c>
      <c r="D8833" s="22" t="s">
        <v>59</v>
      </c>
      <c r="E8833" s="22" t="s">
        <v>40</v>
      </c>
      <c r="F8833" s="22">
        <v>789</v>
      </c>
      <c r="G8833" s="22">
        <v>78.849999999999994</v>
      </c>
      <c r="H8833" s="22">
        <v>31.6</v>
      </c>
      <c r="I8833" s="22">
        <v>21.58</v>
      </c>
      <c r="J8833" s="22" t="s">
        <v>54</v>
      </c>
      <c r="K8833" s="23">
        <v>175888.82</v>
      </c>
      <c r="L8833" s="23" t="s">
        <v>55</v>
      </c>
      <c r="M8833" s="23" t="s">
        <v>83</v>
      </c>
      <c r="N8833" s="27"/>
      <c r="O8833" s="23" t="s">
        <v>56</v>
      </c>
      <c r="P8833" t="str">
        <f t="shared" si="137"/>
        <v>INSERT INTO @DataTable (Deal, AdvanceDate, PROV, DealPurpose, RateType, BEACON, LTV, TDS, GDS, InsuranceType, PrincipalBalance, OccupancyType, AccountStatus, Closed_Date, DelinquencyBucket) VALUES (8832, '2014-01-02', 'ON', 'Transfer', 'ARM', 789, 78.85, 31.6, 21.58, 'Conv', 175888.82, 'Owner-Occupied', 'Open', '1900-01-00', 'Current');</v>
      </c>
    </row>
    <row r="8834" spans="1:16" x14ac:dyDescent="0.35">
      <c r="A8834" s="19">
        <v>8833</v>
      </c>
      <c r="B8834" s="18">
        <v>41929</v>
      </c>
      <c r="C8834" s="19" t="s">
        <v>51</v>
      </c>
      <c r="D8834" s="19" t="s">
        <v>52</v>
      </c>
      <c r="E8834" s="19" t="s">
        <v>53</v>
      </c>
      <c r="F8834" s="19">
        <v>672</v>
      </c>
      <c r="G8834" s="19">
        <v>80</v>
      </c>
      <c r="H8834" s="19">
        <v>37.92</v>
      </c>
      <c r="I8834" s="19">
        <v>18.45</v>
      </c>
      <c r="J8834" s="19" t="s">
        <v>54</v>
      </c>
      <c r="K8834" s="20">
        <v>0</v>
      </c>
      <c r="L8834" s="20" t="s">
        <v>55</v>
      </c>
      <c r="M8834" s="20" t="s">
        <v>84</v>
      </c>
      <c r="N8834" s="26">
        <v>42233</v>
      </c>
      <c r="O8834" s="20" t="s">
        <v>56</v>
      </c>
      <c r="P8834" t="str">
        <f t="shared" si="137"/>
        <v>INSERT INTO @DataTable (Deal, AdvanceDate, PROV, DealPurpose, RateType, BEACON, LTV, TDS, GDS, InsuranceType, PrincipalBalance, OccupancyType, AccountStatus, Closed_Date, DelinquencyBucket) VALUES (8833, '2014-10-17', 'AB', 'Refinance External', 'Fixed', 672, 80, 37.92, 18.45, 'Conv', 0, 'Owner-Occupied', 'Closed', '2015-08-17', 'Current');</v>
      </c>
    </row>
    <row r="8835" spans="1:16" x14ac:dyDescent="0.35">
      <c r="A8835" s="22">
        <v>8834</v>
      </c>
      <c r="B8835" s="21">
        <v>42629</v>
      </c>
      <c r="C8835" s="22" t="s">
        <v>51</v>
      </c>
      <c r="D8835" s="22" t="s">
        <v>61</v>
      </c>
      <c r="E8835" s="22" t="s">
        <v>53</v>
      </c>
      <c r="F8835" s="22">
        <v>799</v>
      </c>
      <c r="G8835" s="22">
        <v>90</v>
      </c>
      <c r="H8835" s="22">
        <v>42.51</v>
      </c>
      <c r="I8835" s="22">
        <v>20.56</v>
      </c>
      <c r="J8835" s="22" t="s">
        <v>60</v>
      </c>
      <c r="K8835" s="23">
        <v>372294.05</v>
      </c>
      <c r="L8835" s="23" t="s">
        <v>55</v>
      </c>
      <c r="M8835" s="23" t="s">
        <v>83</v>
      </c>
      <c r="N8835" s="27"/>
      <c r="O8835" s="23" t="s">
        <v>56</v>
      </c>
      <c r="P8835" t="str">
        <f t="shared" ref="P8835:P8898" si="138">"INSERT INTO @DataTable (Deal, AdvanceDate, PROV, DealPurpose, RateType, BEACON, LTV, TDS, GDS, InsuranceType, PrincipalBalance, OccupancyType, AccountStatus, Closed_Date, DelinquencyBucket) VALUES (" &amp; A8835 &amp; ", " &amp; "'" &amp; TEXT(B8835, "yyyy-mm-dd") &amp; "', '" &amp; C8835 &amp; "', '" &amp; D8835 &amp; "', '" &amp; E8835 &amp; "', " &amp; F8835 &amp; ", " &amp; G8835 &amp; ", " &amp; H8835 &amp; ", " &amp; I8835 &amp; ", '" &amp; J8835 &amp; "', " &amp; K8835 &amp; ", '" &amp; L8835 &amp; "', '" &amp; M8835 &amp; "', '" &amp;TEXT(N8835, "yyyy-mm-dd") &amp; "', '" &amp; O8835 &amp; "');"</f>
        <v>INSERT INTO @DataTable (Deal, AdvanceDate, PROV, DealPurpose, RateType, BEACON, LTV, TDS, GDS, InsuranceType, PrincipalBalance, OccupancyType, AccountStatus, Closed_Date, DelinquencyBucket) VALUES (8834, '2016-09-16', 'AB', 'Purchase', 'Fixed', 799, 90, 42.51, 20.56, 'HiRatio', 372294.05, 'Owner-Occupied', 'Open', '1900-01-00', 'Current');</v>
      </c>
    </row>
    <row r="8836" spans="1:16" x14ac:dyDescent="0.35">
      <c r="A8836" s="19">
        <v>8835</v>
      </c>
      <c r="B8836" s="18">
        <v>41848</v>
      </c>
      <c r="C8836" s="19" t="s">
        <v>51</v>
      </c>
      <c r="D8836" s="19" t="s">
        <v>61</v>
      </c>
      <c r="E8836" s="19" t="s">
        <v>53</v>
      </c>
      <c r="F8836" s="19">
        <v>770</v>
      </c>
      <c r="G8836" s="19">
        <v>90</v>
      </c>
      <c r="H8836" s="19">
        <v>41.97</v>
      </c>
      <c r="I8836" s="19">
        <v>25.92</v>
      </c>
      <c r="J8836" s="19" t="s">
        <v>60</v>
      </c>
      <c r="K8836" s="20">
        <v>338078.47</v>
      </c>
      <c r="L8836" s="20" t="s">
        <v>55</v>
      </c>
      <c r="M8836" s="20" t="s">
        <v>83</v>
      </c>
      <c r="N8836" s="26"/>
      <c r="O8836" s="20" t="s">
        <v>56</v>
      </c>
      <c r="P8836" t="str">
        <f t="shared" si="138"/>
        <v>INSERT INTO @DataTable (Deal, AdvanceDate, PROV, DealPurpose, RateType, BEACON, LTV, TDS, GDS, InsuranceType, PrincipalBalance, OccupancyType, AccountStatus, Closed_Date, DelinquencyBucket) VALUES (8835, '2014-07-28', 'AB', 'Purchase', 'Fixed', 770, 90, 41.97, 25.92, 'HiRatio', 338078.47, 'Owner-Occupied', 'Open', '1900-01-00', 'Current');</v>
      </c>
    </row>
    <row r="8837" spans="1:16" x14ac:dyDescent="0.35">
      <c r="A8837" s="22">
        <v>8836</v>
      </c>
      <c r="B8837" s="21">
        <v>42459</v>
      </c>
      <c r="C8837" s="22" t="s">
        <v>57</v>
      </c>
      <c r="D8837" s="22" t="s">
        <v>52</v>
      </c>
      <c r="E8837" s="22" t="s">
        <v>40</v>
      </c>
      <c r="F8837" s="22">
        <v>768</v>
      </c>
      <c r="G8837" s="22">
        <v>72.37</v>
      </c>
      <c r="H8837" s="22">
        <v>29.02</v>
      </c>
      <c r="I8837" s="22">
        <v>27.86</v>
      </c>
      <c r="J8837" s="22" t="s">
        <v>54</v>
      </c>
      <c r="K8837" s="23">
        <v>0</v>
      </c>
      <c r="L8837" s="23" t="s">
        <v>55</v>
      </c>
      <c r="M8837" s="23" t="s">
        <v>84</v>
      </c>
      <c r="N8837" s="27">
        <v>42604</v>
      </c>
      <c r="O8837" s="23" t="s">
        <v>56</v>
      </c>
      <c r="P8837" t="str">
        <f t="shared" si="138"/>
        <v>INSERT INTO @DataTable (Deal, AdvanceDate, PROV, DealPurpose, RateType, BEACON, LTV, TDS, GDS, InsuranceType, PrincipalBalance, OccupancyType, AccountStatus, Closed_Date, DelinquencyBucket) VALUES (8836, '2016-03-30', 'ON', 'Refinance External', 'ARM', 768, 72.37, 29.02, 27.86, 'Conv', 0, 'Owner-Occupied', 'Closed', '2016-08-22', 'Current');</v>
      </c>
    </row>
    <row r="8838" spans="1:16" x14ac:dyDescent="0.35">
      <c r="A8838" s="19">
        <v>8837</v>
      </c>
      <c r="B8838" s="18">
        <v>41096</v>
      </c>
      <c r="C8838" s="19" t="s">
        <v>57</v>
      </c>
      <c r="D8838" s="19" t="s">
        <v>52</v>
      </c>
      <c r="E8838" s="19" t="s">
        <v>53</v>
      </c>
      <c r="F8838" s="19">
        <v>760</v>
      </c>
      <c r="G8838" s="19">
        <v>80</v>
      </c>
      <c r="H8838" s="19">
        <v>36.43</v>
      </c>
      <c r="I8838" s="19">
        <v>29.59</v>
      </c>
      <c r="J8838" s="19" t="s">
        <v>54</v>
      </c>
      <c r="K8838" s="20">
        <v>314008.39</v>
      </c>
      <c r="L8838" s="20" t="s">
        <v>55</v>
      </c>
      <c r="M8838" s="20" t="s">
        <v>83</v>
      </c>
      <c r="N8838" s="26"/>
      <c r="O8838" s="20" t="s">
        <v>56</v>
      </c>
      <c r="P8838" t="str">
        <f t="shared" si="138"/>
        <v>INSERT INTO @DataTable (Deal, AdvanceDate, PROV, DealPurpose, RateType, BEACON, LTV, TDS, GDS, InsuranceType, PrincipalBalance, OccupancyType, AccountStatus, Closed_Date, DelinquencyBucket) VALUES (8837, '2012-07-06', 'ON', 'Refinance External', 'Fixed', 760, 80, 36.43, 29.59, 'Conv', 314008.39, 'Owner-Occupied', 'Open', '1900-01-00', 'Current');</v>
      </c>
    </row>
    <row r="8839" spans="1:16" x14ac:dyDescent="0.35">
      <c r="A8839" s="22">
        <v>8838</v>
      </c>
      <c r="B8839" s="21">
        <v>40911</v>
      </c>
      <c r="C8839" s="22" t="s">
        <v>51</v>
      </c>
      <c r="D8839" s="22" t="s">
        <v>61</v>
      </c>
      <c r="E8839" s="22" t="s">
        <v>53</v>
      </c>
      <c r="F8839" s="22">
        <v>724</v>
      </c>
      <c r="G8839" s="22">
        <v>90</v>
      </c>
      <c r="H8839" s="22">
        <v>23.92</v>
      </c>
      <c r="I8839" s="22">
        <v>23.04</v>
      </c>
      <c r="J8839" s="22" t="s">
        <v>60</v>
      </c>
      <c r="K8839" s="23">
        <v>275265.11</v>
      </c>
      <c r="L8839" s="23" t="s">
        <v>55</v>
      </c>
      <c r="M8839" s="23" t="s">
        <v>83</v>
      </c>
      <c r="N8839" s="27"/>
      <c r="O8839" s="23" t="s">
        <v>56</v>
      </c>
      <c r="P8839" t="str">
        <f t="shared" si="138"/>
        <v>INSERT INTO @DataTable (Deal, AdvanceDate, PROV, DealPurpose, RateType, BEACON, LTV, TDS, GDS, InsuranceType, PrincipalBalance, OccupancyType, AccountStatus, Closed_Date, DelinquencyBucket) VALUES (8838, '2012-01-03', 'AB', 'Purchase', 'Fixed', 724, 90, 23.92, 23.04, 'HiRatio', 275265.11, 'Owner-Occupied', 'Open', '1900-01-00', 'Current');</v>
      </c>
    </row>
    <row r="8840" spans="1:16" x14ac:dyDescent="0.35">
      <c r="A8840" s="19">
        <v>8839</v>
      </c>
      <c r="B8840" s="18">
        <v>41017</v>
      </c>
      <c r="C8840" s="19" t="s">
        <v>57</v>
      </c>
      <c r="D8840" s="19" t="s">
        <v>61</v>
      </c>
      <c r="E8840" s="19" t="s">
        <v>53</v>
      </c>
      <c r="F8840" s="19">
        <v>803</v>
      </c>
      <c r="G8840" s="19">
        <v>80</v>
      </c>
      <c r="H8840" s="19">
        <v>43.83</v>
      </c>
      <c r="I8840" s="19">
        <v>42.85</v>
      </c>
      <c r="J8840" s="19" t="s">
        <v>54</v>
      </c>
      <c r="K8840" s="20">
        <v>201963.51</v>
      </c>
      <c r="L8840" s="20" t="s">
        <v>62</v>
      </c>
      <c r="M8840" s="20" t="s">
        <v>83</v>
      </c>
      <c r="N8840" s="26"/>
      <c r="O8840" s="20" t="s">
        <v>56</v>
      </c>
      <c r="P8840" t="str">
        <f t="shared" si="138"/>
        <v>INSERT INTO @DataTable (Deal, AdvanceDate, PROV, DealPurpose, RateType, BEACON, LTV, TDS, GDS, InsuranceType, PrincipalBalance, OccupancyType, AccountStatus, Closed_Date, DelinquencyBucket) VALUES (8839, '2012-04-18', 'ON', 'Purchase', 'Fixed', 803, 80, 43.83, 42.85, 'Conv', 201963.51, 'Rental', 'Open', '1900-01-00', 'Current');</v>
      </c>
    </row>
    <row r="8841" spans="1:16" x14ac:dyDescent="0.35">
      <c r="A8841" s="22">
        <v>8840</v>
      </c>
      <c r="B8841" s="21">
        <v>42667</v>
      </c>
      <c r="C8841" s="22" t="s">
        <v>57</v>
      </c>
      <c r="D8841" s="22" t="s">
        <v>52</v>
      </c>
      <c r="E8841" s="22" t="s">
        <v>53</v>
      </c>
      <c r="F8841" s="22">
        <v>661</v>
      </c>
      <c r="G8841" s="22">
        <v>80</v>
      </c>
      <c r="H8841" s="22">
        <v>43.08</v>
      </c>
      <c r="I8841" s="22">
        <v>16.25</v>
      </c>
      <c r="J8841" s="22" t="s">
        <v>54</v>
      </c>
      <c r="K8841" s="23">
        <v>258000.67</v>
      </c>
      <c r="L8841" s="23" t="s">
        <v>66</v>
      </c>
      <c r="M8841" s="23" t="s">
        <v>83</v>
      </c>
      <c r="N8841" s="27"/>
      <c r="O8841" s="23" t="s">
        <v>56</v>
      </c>
      <c r="P8841" t="str">
        <f t="shared" si="138"/>
        <v>INSERT INTO @DataTable (Deal, AdvanceDate, PROV, DealPurpose, RateType, BEACON, LTV, TDS, GDS, InsuranceType, PrincipalBalance, OccupancyType, AccountStatus, Closed_Date, DelinquencyBucket) VALUES (8840, '2016-10-24', 'ON', 'Refinance External', 'Fixed', 661, 80, 43.08, 16.25, 'Conv', 258000.67, 'Second Home', 'Open', '1900-01-00', 'Current');</v>
      </c>
    </row>
    <row r="8842" spans="1:16" x14ac:dyDescent="0.35">
      <c r="A8842" s="19">
        <v>8841</v>
      </c>
      <c r="B8842" s="18">
        <v>42628</v>
      </c>
      <c r="C8842" s="19" t="s">
        <v>58</v>
      </c>
      <c r="D8842" s="19" t="s">
        <v>61</v>
      </c>
      <c r="E8842" s="19" t="s">
        <v>40</v>
      </c>
      <c r="F8842" s="19">
        <v>725</v>
      </c>
      <c r="G8842" s="19">
        <v>95</v>
      </c>
      <c r="H8842" s="19">
        <v>28.32</v>
      </c>
      <c r="I8842" s="19">
        <v>28.15</v>
      </c>
      <c r="J8842" s="19" t="s">
        <v>60</v>
      </c>
      <c r="K8842" s="20">
        <v>316654.33</v>
      </c>
      <c r="L8842" s="20" t="s">
        <v>55</v>
      </c>
      <c r="M8842" s="20" t="s">
        <v>83</v>
      </c>
      <c r="N8842" s="26"/>
      <c r="O8842" s="20" t="s">
        <v>56</v>
      </c>
      <c r="P8842" t="str">
        <f t="shared" si="138"/>
        <v>INSERT INTO @DataTable (Deal, AdvanceDate, PROV, DealPurpose, RateType, BEACON, LTV, TDS, GDS, InsuranceType, PrincipalBalance, OccupancyType, AccountStatus, Closed_Date, DelinquencyBucket) VALUES (8841, '2016-09-15', 'BC', 'Purchase', 'ARM', 725, 95, 28.32, 28.15, 'HiRatio', 316654.33, 'Owner-Occupied', 'Open', '1900-01-00', 'Current');</v>
      </c>
    </row>
    <row r="8843" spans="1:16" x14ac:dyDescent="0.35">
      <c r="A8843" s="22">
        <v>8842</v>
      </c>
      <c r="B8843" s="21">
        <v>41024</v>
      </c>
      <c r="C8843" s="22" t="s">
        <v>51</v>
      </c>
      <c r="D8843" s="22" t="s">
        <v>52</v>
      </c>
      <c r="E8843" s="22" t="s">
        <v>53</v>
      </c>
      <c r="F8843" s="22">
        <v>713</v>
      </c>
      <c r="G8843" s="22">
        <v>85</v>
      </c>
      <c r="H8843" s="22">
        <v>40.58</v>
      </c>
      <c r="I8843" s="22">
        <v>19.5</v>
      </c>
      <c r="J8843" s="22" t="s">
        <v>60</v>
      </c>
      <c r="K8843" s="23">
        <v>299254.18</v>
      </c>
      <c r="L8843" s="23" t="s">
        <v>55</v>
      </c>
      <c r="M8843" s="23" t="s">
        <v>83</v>
      </c>
      <c r="N8843" s="27"/>
      <c r="O8843" s="23" t="s">
        <v>56</v>
      </c>
      <c r="P8843" t="str">
        <f t="shared" si="138"/>
        <v>INSERT INTO @DataTable (Deal, AdvanceDate, PROV, DealPurpose, RateType, BEACON, LTV, TDS, GDS, InsuranceType, PrincipalBalance, OccupancyType, AccountStatus, Closed_Date, DelinquencyBucket) VALUES (8842, '2012-04-25', 'AB', 'Refinance External', 'Fixed', 713, 85, 40.58, 19.5, 'HiRatio', 299254.18, 'Owner-Occupied', 'Open', '1900-01-00', 'Current');</v>
      </c>
    </row>
    <row r="8844" spans="1:16" x14ac:dyDescent="0.35">
      <c r="A8844" s="19">
        <v>8843</v>
      </c>
      <c r="B8844" s="18">
        <v>42375</v>
      </c>
      <c r="C8844" s="19" t="s">
        <v>57</v>
      </c>
      <c r="D8844" s="19" t="s">
        <v>61</v>
      </c>
      <c r="E8844" s="19" t="s">
        <v>40</v>
      </c>
      <c r="F8844" s="19">
        <v>780</v>
      </c>
      <c r="G8844" s="19">
        <v>80</v>
      </c>
      <c r="H8844" s="19">
        <v>41.02</v>
      </c>
      <c r="I8844" s="19">
        <v>16.760000000000002</v>
      </c>
      <c r="J8844" s="19" t="s">
        <v>54</v>
      </c>
      <c r="K8844" s="20">
        <v>189454.94</v>
      </c>
      <c r="L8844" s="20" t="s">
        <v>55</v>
      </c>
      <c r="M8844" s="20" t="s">
        <v>83</v>
      </c>
      <c r="N8844" s="26"/>
      <c r="O8844" s="20" t="s">
        <v>56</v>
      </c>
      <c r="P8844" t="str">
        <f t="shared" si="138"/>
        <v>INSERT INTO @DataTable (Deal, AdvanceDate, PROV, DealPurpose, RateType, BEACON, LTV, TDS, GDS, InsuranceType, PrincipalBalance, OccupancyType, AccountStatus, Closed_Date, DelinquencyBucket) VALUES (8843, '2016-01-06', 'ON', 'Purchase', 'ARM', 780, 80, 41.02, 16.76, 'Conv', 189454.94, 'Owner-Occupied', 'Open', '1900-01-00', 'Current');</v>
      </c>
    </row>
    <row r="8845" spans="1:16" x14ac:dyDescent="0.35">
      <c r="A8845" s="22">
        <v>8844</v>
      </c>
      <c r="B8845" s="21">
        <v>42481</v>
      </c>
      <c r="C8845" s="22" t="s">
        <v>57</v>
      </c>
      <c r="D8845" s="22" t="s">
        <v>61</v>
      </c>
      <c r="E8845" s="22" t="s">
        <v>40</v>
      </c>
      <c r="F8845" s="22">
        <v>747</v>
      </c>
      <c r="G8845" s="22">
        <v>95</v>
      </c>
      <c r="H8845" s="22">
        <v>33.82</v>
      </c>
      <c r="I8845" s="22">
        <v>10.48</v>
      </c>
      <c r="J8845" s="22" t="s">
        <v>60</v>
      </c>
      <c r="K8845" s="23">
        <v>317185.45</v>
      </c>
      <c r="L8845" s="23" t="s">
        <v>66</v>
      </c>
      <c r="M8845" s="23" t="s">
        <v>83</v>
      </c>
      <c r="N8845" s="27"/>
      <c r="O8845" s="23" t="s">
        <v>56</v>
      </c>
      <c r="P8845" t="str">
        <f t="shared" si="138"/>
        <v>INSERT INTO @DataTable (Deal, AdvanceDate, PROV, DealPurpose, RateType, BEACON, LTV, TDS, GDS, InsuranceType, PrincipalBalance, OccupancyType, AccountStatus, Closed_Date, DelinquencyBucket) VALUES (8844, '2016-04-21', 'ON', 'Purchase', 'ARM', 747, 95, 33.82, 10.48, 'HiRatio', 317185.45, 'Second Home', 'Open', '1900-01-00', 'Current');</v>
      </c>
    </row>
    <row r="8846" spans="1:16" x14ac:dyDescent="0.35">
      <c r="A8846" s="19">
        <v>8845</v>
      </c>
      <c r="B8846" s="18">
        <v>41641</v>
      </c>
      <c r="C8846" s="19" t="s">
        <v>57</v>
      </c>
      <c r="D8846" s="19" t="s">
        <v>61</v>
      </c>
      <c r="E8846" s="19" t="s">
        <v>53</v>
      </c>
      <c r="F8846" s="19">
        <v>758</v>
      </c>
      <c r="G8846" s="19">
        <v>95</v>
      </c>
      <c r="H8846" s="19">
        <v>42.04</v>
      </c>
      <c r="I8846" s="19">
        <v>36.82</v>
      </c>
      <c r="J8846" s="19" t="s">
        <v>60</v>
      </c>
      <c r="K8846" s="20">
        <v>233600.6</v>
      </c>
      <c r="L8846" s="20" t="s">
        <v>55</v>
      </c>
      <c r="M8846" s="20" t="s">
        <v>83</v>
      </c>
      <c r="N8846" s="26"/>
      <c r="O8846" s="20" t="s">
        <v>56</v>
      </c>
      <c r="P8846" t="str">
        <f t="shared" si="138"/>
        <v>INSERT INTO @DataTable (Deal, AdvanceDate, PROV, DealPurpose, RateType, BEACON, LTV, TDS, GDS, InsuranceType, PrincipalBalance, OccupancyType, AccountStatus, Closed_Date, DelinquencyBucket) VALUES (8845, '2014-01-02', 'ON', 'Purchase', 'Fixed', 758, 95, 42.04, 36.82, 'HiRatio', 233600.6, 'Owner-Occupied', 'Open', '1900-01-00', 'Current');</v>
      </c>
    </row>
    <row r="8847" spans="1:16" x14ac:dyDescent="0.35">
      <c r="A8847" s="22">
        <v>8846</v>
      </c>
      <c r="B8847" s="21">
        <v>41621</v>
      </c>
      <c r="C8847" s="22" t="s">
        <v>70</v>
      </c>
      <c r="D8847" s="22" t="s">
        <v>61</v>
      </c>
      <c r="E8847" s="22" t="s">
        <v>40</v>
      </c>
      <c r="F8847" s="22">
        <v>716</v>
      </c>
      <c r="G8847" s="22">
        <v>95</v>
      </c>
      <c r="H8847" s="22">
        <v>37.21</v>
      </c>
      <c r="I8847" s="22">
        <v>13.31</v>
      </c>
      <c r="J8847" s="22" t="s">
        <v>60</v>
      </c>
      <c r="K8847" s="23">
        <v>191106.05</v>
      </c>
      <c r="L8847" s="23" t="s">
        <v>55</v>
      </c>
      <c r="M8847" s="23" t="s">
        <v>83</v>
      </c>
      <c r="N8847" s="27"/>
      <c r="O8847" s="23" t="s">
        <v>56</v>
      </c>
      <c r="P8847" t="str">
        <f t="shared" si="138"/>
        <v>INSERT INTO @DataTable (Deal, AdvanceDate, PROV, DealPurpose, RateType, BEACON, LTV, TDS, GDS, InsuranceType, PrincipalBalance, OccupancyType, AccountStatus, Closed_Date, DelinquencyBucket) VALUES (8846, '2013-12-13', 'NB', 'Purchase', 'ARM', 716, 95, 37.21, 13.31, 'HiRatio', 191106.05, 'Owner-Occupied', 'Open', '1900-01-00', 'Current');</v>
      </c>
    </row>
    <row r="8848" spans="1:16" x14ac:dyDescent="0.35">
      <c r="A8848" s="19">
        <v>8847</v>
      </c>
      <c r="B8848" s="18">
        <v>41710</v>
      </c>
      <c r="C8848" s="19" t="s">
        <v>57</v>
      </c>
      <c r="D8848" s="19" t="s">
        <v>59</v>
      </c>
      <c r="E8848" s="19" t="s">
        <v>40</v>
      </c>
      <c r="F8848" s="19">
        <v>784</v>
      </c>
      <c r="G8848" s="19">
        <v>76.41</v>
      </c>
      <c r="H8848" s="19">
        <v>36.49</v>
      </c>
      <c r="I8848" s="19">
        <v>25.42</v>
      </c>
      <c r="J8848" s="19" t="s">
        <v>54</v>
      </c>
      <c r="K8848" s="20">
        <v>0</v>
      </c>
      <c r="L8848" s="20" t="s">
        <v>55</v>
      </c>
      <c r="M8848" s="20" t="s">
        <v>84</v>
      </c>
      <c r="N8848" s="26">
        <v>41940</v>
      </c>
      <c r="O8848" s="20" t="s">
        <v>56</v>
      </c>
      <c r="P8848" t="str">
        <f t="shared" si="138"/>
        <v>INSERT INTO @DataTable (Deal, AdvanceDate, PROV, DealPurpose, RateType, BEACON, LTV, TDS, GDS, InsuranceType, PrincipalBalance, OccupancyType, AccountStatus, Closed_Date, DelinquencyBucket) VALUES (8847, '2014-03-12', 'ON', 'Transfer', 'ARM', 784, 76.41, 36.49, 25.42, 'Conv', 0, 'Owner-Occupied', 'Closed', '2014-10-28', 'Current');</v>
      </c>
    </row>
    <row r="8849" spans="1:16" x14ac:dyDescent="0.35">
      <c r="A8849" s="22">
        <v>8848</v>
      </c>
      <c r="B8849" s="21">
        <v>41642</v>
      </c>
      <c r="C8849" s="22" t="s">
        <v>57</v>
      </c>
      <c r="D8849" s="22" t="s">
        <v>61</v>
      </c>
      <c r="E8849" s="22" t="s">
        <v>40</v>
      </c>
      <c r="F8849" s="22">
        <v>761</v>
      </c>
      <c r="G8849" s="22">
        <v>94.75</v>
      </c>
      <c r="H8849" s="22">
        <v>31.26</v>
      </c>
      <c r="I8849" s="22">
        <v>30.84</v>
      </c>
      <c r="J8849" s="22" t="s">
        <v>60</v>
      </c>
      <c r="K8849" s="23">
        <v>193927.3</v>
      </c>
      <c r="L8849" s="23" t="s">
        <v>55</v>
      </c>
      <c r="M8849" s="23" t="s">
        <v>83</v>
      </c>
      <c r="N8849" s="27"/>
      <c r="O8849" s="23" t="s">
        <v>56</v>
      </c>
      <c r="P8849" t="str">
        <f t="shared" si="138"/>
        <v>INSERT INTO @DataTable (Deal, AdvanceDate, PROV, DealPurpose, RateType, BEACON, LTV, TDS, GDS, InsuranceType, PrincipalBalance, OccupancyType, AccountStatus, Closed_Date, DelinquencyBucket) VALUES (8848, '2014-01-03', 'ON', 'Purchase', 'ARM', 761, 94.75, 31.26, 30.84, 'HiRatio', 193927.3, 'Owner-Occupied', 'Open', '1900-01-00', 'Current');</v>
      </c>
    </row>
    <row r="8850" spans="1:16" x14ac:dyDescent="0.35">
      <c r="A8850" s="19">
        <v>8849</v>
      </c>
      <c r="B8850" s="18">
        <v>42458</v>
      </c>
      <c r="C8850" s="19" t="s">
        <v>57</v>
      </c>
      <c r="D8850" s="19" t="s">
        <v>61</v>
      </c>
      <c r="E8850" s="19" t="s">
        <v>40</v>
      </c>
      <c r="F8850" s="19">
        <v>791</v>
      </c>
      <c r="G8850" s="19">
        <v>60.68</v>
      </c>
      <c r="H8850" s="19">
        <v>32.369999999999997</v>
      </c>
      <c r="I8850" s="19">
        <v>31.97</v>
      </c>
      <c r="J8850" s="19" t="s">
        <v>54</v>
      </c>
      <c r="K8850" s="20">
        <v>240725.49</v>
      </c>
      <c r="L8850" s="20" t="s">
        <v>55</v>
      </c>
      <c r="M8850" s="20" t="s">
        <v>83</v>
      </c>
      <c r="N8850" s="26"/>
      <c r="O8850" s="20" t="s">
        <v>56</v>
      </c>
      <c r="P8850" t="str">
        <f t="shared" si="138"/>
        <v>INSERT INTO @DataTable (Deal, AdvanceDate, PROV, DealPurpose, RateType, BEACON, LTV, TDS, GDS, InsuranceType, PrincipalBalance, OccupancyType, AccountStatus, Closed_Date, DelinquencyBucket) VALUES (8849, '2016-03-29', 'ON', 'Purchase', 'ARM', 791, 60.68, 32.37, 31.97, 'Conv', 240725.49, 'Owner-Occupied', 'Open', '1900-01-00', 'Current');</v>
      </c>
    </row>
    <row r="8851" spans="1:16" x14ac:dyDescent="0.35">
      <c r="A8851" s="22">
        <v>8850</v>
      </c>
      <c r="B8851" s="21">
        <v>42697</v>
      </c>
      <c r="C8851" s="22" t="s">
        <v>58</v>
      </c>
      <c r="D8851" s="22" t="s">
        <v>61</v>
      </c>
      <c r="E8851" s="22" t="s">
        <v>53</v>
      </c>
      <c r="F8851" s="22">
        <v>731</v>
      </c>
      <c r="G8851" s="22">
        <v>94.59</v>
      </c>
      <c r="H8851" s="22">
        <v>42.37</v>
      </c>
      <c r="I8851" s="22">
        <v>29.56</v>
      </c>
      <c r="J8851" s="22" t="s">
        <v>60</v>
      </c>
      <c r="K8851" s="23">
        <v>531463.19999999995</v>
      </c>
      <c r="L8851" s="23" t="s">
        <v>55</v>
      </c>
      <c r="M8851" s="23" t="s">
        <v>83</v>
      </c>
      <c r="N8851" s="27"/>
      <c r="O8851" s="23" t="s">
        <v>56</v>
      </c>
      <c r="P8851" t="str">
        <f t="shared" si="138"/>
        <v>INSERT INTO @DataTable (Deal, AdvanceDate, PROV, DealPurpose, RateType, BEACON, LTV, TDS, GDS, InsuranceType, PrincipalBalance, OccupancyType, AccountStatus, Closed_Date, DelinquencyBucket) VALUES (8850, '2016-11-23', 'BC', 'Purchase', 'Fixed', 731, 94.59, 42.37, 29.56, 'HiRatio', 531463.2, 'Owner-Occupied', 'Open', '1900-01-00', 'Current');</v>
      </c>
    </row>
    <row r="8852" spans="1:16" x14ac:dyDescent="0.35">
      <c r="A8852" s="19">
        <v>8851</v>
      </c>
      <c r="B8852" s="18">
        <v>41978</v>
      </c>
      <c r="C8852" s="19" t="s">
        <v>57</v>
      </c>
      <c r="D8852" s="19" t="s">
        <v>61</v>
      </c>
      <c r="E8852" s="19" t="s">
        <v>53</v>
      </c>
      <c r="F8852" s="19">
        <v>682</v>
      </c>
      <c r="G8852" s="19">
        <v>95</v>
      </c>
      <c r="H8852" s="19">
        <v>40.89</v>
      </c>
      <c r="I8852" s="19">
        <v>35.46</v>
      </c>
      <c r="J8852" s="19" t="s">
        <v>60</v>
      </c>
      <c r="K8852" s="20">
        <v>147267.71</v>
      </c>
      <c r="L8852" s="20" t="s">
        <v>55</v>
      </c>
      <c r="M8852" s="20" t="s">
        <v>83</v>
      </c>
      <c r="N8852" s="26"/>
      <c r="O8852" s="20" t="s">
        <v>56</v>
      </c>
      <c r="P8852" t="str">
        <f t="shared" si="138"/>
        <v>INSERT INTO @DataTable (Deal, AdvanceDate, PROV, DealPurpose, RateType, BEACON, LTV, TDS, GDS, InsuranceType, PrincipalBalance, OccupancyType, AccountStatus, Closed_Date, DelinquencyBucket) VALUES (8851, '2014-12-05', 'ON', 'Purchase', 'Fixed', 682, 95, 40.89, 35.46, 'HiRatio', 147267.71, 'Owner-Occupied', 'Open', '1900-01-00', 'Current');</v>
      </c>
    </row>
    <row r="8853" spans="1:16" x14ac:dyDescent="0.35">
      <c r="A8853" s="22">
        <v>8852</v>
      </c>
      <c r="B8853" s="21">
        <v>42310</v>
      </c>
      <c r="C8853" s="22" t="s">
        <v>57</v>
      </c>
      <c r="D8853" s="22" t="s">
        <v>52</v>
      </c>
      <c r="E8853" s="22" t="s">
        <v>40</v>
      </c>
      <c r="F8853" s="22">
        <v>774</v>
      </c>
      <c r="G8853" s="22">
        <v>73.28</v>
      </c>
      <c r="H8853" s="22">
        <v>30.51</v>
      </c>
      <c r="I8853" s="22">
        <v>20.22</v>
      </c>
      <c r="J8853" s="22" t="s">
        <v>54</v>
      </c>
      <c r="K8853" s="23">
        <v>320298.96000000002</v>
      </c>
      <c r="L8853" s="23" t="s">
        <v>55</v>
      </c>
      <c r="M8853" s="23" t="s">
        <v>83</v>
      </c>
      <c r="N8853" s="27"/>
      <c r="O8853" s="23" t="s">
        <v>56</v>
      </c>
      <c r="P8853" t="str">
        <f t="shared" si="138"/>
        <v>INSERT INTO @DataTable (Deal, AdvanceDate, PROV, DealPurpose, RateType, BEACON, LTV, TDS, GDS, InsuranceType, PrincipalBalance, OccupancyType, AccountStatus, Closed_Date, DelinquencyBucket) VALUES (8852, '2015-11-02', 'ON', 'Refinance External', 'ARM', 774, 73.28, 30.51, 20.22, 'Conv', 320298.96, 'Owner-Occupied', 'Open', '1900-01-00', 'Current');</v>
      </c>
    </row>
    <row r="8854" spans="1:16" x14ac:dyDescent="0.35">
      <c r="A8854" s="19">
        <v>8853</v>
      </c>
      <c r="B8854" s="18">
        <v>41866</v>
      </c>
      <c r="C8854" s="19" t="s">
        <v>51</v>
      </c>
      <c r="D8854" s="19" t="s">
        <v>61</v>
      </c>
      <c r="E8854" s="19" t="s">
        <v>53</v>
      </c>
      <c r="F8854" s="19">
        <v>737</v>
      </c>
      <c r="G8854" s="19">
        <v>95</v>
      </c>
      <c r="H8854" s="19">
        <v>41.99</v>
      </c>
      <c r="I8854" s="19">
        <v>36.97</v>
      </c>
      <c r="J8854" s="19" t="s">
        <v>60</v>
      </c>
      <c r="K8854" s="20">
        <v>293887.69</v>
      </c>
      <c r="L8854" s="20" t="s">
        <v>55</v>
      </c>
      <c r="M8854" s="20" t="s">
        <v>83</v>
      </c>
      <c r="N8854" s="26"/>
      <c r="O8854" s="20" t="s">
        <v>56</v>
      </c>
      <c r="P8854" t="str">
        <f t="shared" si="138"/>
        <v>INSERT INTO @DataTable (Deal, AdvanceDate, PROV, DealPurpose, RateType, BEACON, LTV, TDS, GDS, InsuranceType, PrincipalBalance, OccupancyType, AccountStatus, Closed_Date, DelinquencyBucket) VALUES (8853, '2014-08-15', 'AB', 'Purchase', 'Fixed', 737, 95, 41.99, 36.97, 'HiRatio', 293887.69, 'Owner-Occupied', 'Open', '1900-01-00', 'Current');</v>
      </c>
    </row>
    <row r="8855" spans="1:16" x14ac:dyDescent="0.35">
      <c r="A8855" s="22">
        <v>8854</v>
      </c>
      <c r="B8855" s="21">
        <v>41109</v>
      </c>
      <c r="C8855" s="22" t="s">
        <v>58</v>
      </c>
      <c r="D8855" s="22" t="s">
        <v>61</v>
      </c>
      <c r="E8855" s="22" t="s">
        <v>53</v>
      </c>
      <c r="F8855" s="22">
        <v>691</v>
      </c>
      <c r="G8855" s="22">
        <v>94.87</v>
      </c>
      <c r="H8855" s="22">
        <v>37.590000000000003</v>
      </c>
      <c r="I8855" s="22">
        <v>35.69</v>
      </c>
      <c r="J8855" s="22" t="s">
        <v>60</v>
      </c>
      <c r="K8855" s="23">
        <v>343938.96</v>
      </c>
      <c r="L8855" s="23" t="s">
        <v>55</v>
      </c>
      <c r="M8855" s="23" t="s">
        <v>83</v>
      </c>
      <c r="N8855" s="27"/>
      <c r="O8855" s="23" t="s">
        <v>56</v>
      </c>
      <c r="P8855" t="str">
        <f t="shared" si="138"/>
        <v>INSERT INTO @DataTable (Deal, AdvanceDate, PROV, DealPurpose, RateType, BEACON, LTV, TDS, GDS, InsuranceType, PrincipalBalance, OccupancyType, AccountStatus, Closed_Date, DelinquencyBucket) VALUES (8854, '2012-07-19', 'BC', 'Purchase', 'Fixed', 691, 94.87, 37.59, 35.69, 'HiRatio', 343938.96, 'Owner-Occupied', 'Open', '1900-01-00', 'Current');</v>
      </c>
    </row>
    <row r="8856" spans="1:16" x14ac:dyDescent="0.35">
      <c r="A8856" s="19">
        <v>8855</v>
      </c>
      <c r="B8856" s="18">
        <v>40571</v>
      </c>
      <c r="C8856" s="19" t="s">
        <v>57</v>
      </c>
      <c r="D8856" s="19" t="s">
        <v>61</v>
      </c>
      <c r="E8856" s="19" t="s">
        <v>40</v>
      </c>
      <c r="F8856" s="19">
        <v>748</v>
      </c>
      <c r="G8856" s="19">
        <v>80</v>
      </c>
      <c r="H8856" s="19">
        <v>39.42</v>
      </c>
      <c r="I8856" s="19">
        <v>37.94</v>
      </c>
      <c r="J8856" s="19" t="s">
        <v>54</v>
      </c>
      <c r="K8856" s="20">
        <v>234097.88</v>
      </c>
      <c r="L8856" s="20" t="s">
        <v>55</v>
      </c>
      <c r="M8856" s="20" t="s">
        <v>83</v>
      </c>
      <c r="N8856" s="26"/>
      <c r="O8856" s="20" t="s">
        <v>56</v>
      </c>
      <c r="P8856" t="str">
        <f t="shared" si="138"/>
        <v>INSERT INTO @DataTable (Deal, AdvanceDate, PROV, DealPurpose, RateType, BEACON, LTV, TDS, GDS, InsuranceType, PrincipalBalance, OccupancyType, AccountStatus, Closed_Date, DelinquencyBucket) VALUES (8855, '2011-01-28', 'ON', 'Purchase', 'ARM', 748, 80, 39.42, 37.94, 'Conv', 234097.88, 'Owner-Occupied', 'Open', '1900-01-00', 'Current');</v>
      </c>
    </row>
    <row r="8857" spans="1:16" x14ac:dyDescent="0.35">
      <c r="A8857" s="22">
        <v>8856</v>
      </c>
      <c r="B8857" s="21">
        <v>42271</v>
      </c>
      <c r="C8857" s="22" t="s">
        <v>51</v>
      </c>
      <c r="D8857" s="22" t="s">
        <v>61</v>
      </c>
      <c r="E8857" s="22" t="s">
        <v>53</v>
      </c>
      <c r="F8857" s="22">
        <v>816</v>
      </c>
      <c r="G8857" s="22">
        <v>48.83</v>
      </c>
      <c r="H8857" s="22">
        <v>18.350000000000001</v>
      </c>
      <c r="I8857" s="22">
        <v>18.059999999999999</v>
      </c>
      <c r="J8857" s="22" t="s">
        <v>54</v>
      </c>
      <c r="K8857" s="23">
        <v>91670.3</v>
      </c>
      <c r="L8857" s="23" t="s">
        <v>55</v>
      </c>
      <c r="M8857" s="23" t="s">
        <v>83</v>
      </c>
      <c r="N8857" s="27"/>
      <c r="O8857" s="23" t="s">
        <v>56</v>
      </c>
      <c r="P8857" t="str">
        <f t="shared" si="138"/>
        <v>INSERT INTO @DataTable (Deal, AdvanceDate, PROV, DealPurpose, RateType, BEACON, LTV, TDS, GDS, InsuranceType, PrincipalBalance, OccupancyType, AccountStatus, Closed_Date, DelinquencyBucket) VALUES (8856, '2015-09-24', 'AB', 'Purchase', 'Fixed', 816, 48.83, 18.35, 18.06, 'Conv', 91670.3, 'Owner-Occupied', 'Open', '1900-01-00', 'Current');</v>
      </c>
    </row>
    <row r="8858" spans="1:16" x14ac:dyDescent="0.35">
      <c r="A8858" s="19">
        <v>8857</v>
      </c>
      <c r="B8858" s="18">
        <v>40800</v>
      </c>
      <c r="C8858" s="19" t="s">
        <v>57</v>
      </c>
      <c r="D8858" s="19" t="s">
        <v>52</v>
      </c>
      <c r="E8858" s="19" t="s">
        <v>40</v>
      </c>
      <c r="F8858" s="19">
        <v>757</v>
      </c>
      <c r="G8858" s="19">
        <v>85</v>
      </c>
      <c r="H8858" s="19">
        <v>29.9</v>
      </c>
      <c r="I8858" s="19">
        <v>24.16</v>
      </c>
      <c r="J8858" s="19" t="s">
        <v>60</v>
      </c>
      <c r="K8858" s="20">
        <v>0</v>
      </c>
      <c r="L8858" s="20" t="s">
        <v>55</v>
      </c>
      <c r="M8858" s="20" t="s">
        <v>84</v>
      </c>
      <c r="N8858" s="26">
        <v>41674</v>
      </c>
      <c r="O8858" s="20" t="s">
        <v>56</v>
      </c>
      <c r="P8858" t="str">
        <f t="shared" si="138"/>
        <v>INSERT INTO @DataTable (Deal, AdvanceDate, PROV, DealPurpose, RateType, BEACON, LTV, TDS, GDS, InsuranceType, PrincipalBalance, OccupancyType, AccountStatus, Closed_Date, DelinquencyBucket) VALUES (8857, '2011-09-14', 'ON', 'Refinance External', 'ARM', 757, 85, 29.9, 24.16, 'HiRatio', 0, 'Owner-Occupied', 'Closed', '2014-02-04', 'Current');</v>
      </c>
    </row>
    <row r="8859" spans="1:16" x14ac:dyDescent="0.35">
      <c r="A8859" s="22">
        <v>8858</v>
      </c>
      <c r="B8859" s="21">
        <v>42027</v>
      </c>
      <c r="C8859" s="22" t="s">
        <v>58</v>
      </c>
      <c r="D8859" s="22" t="s">
        <v>52</v>
      </c>
      <c r="E8859" s="22" t="s">
        <v>40</v>
      </c>
      <c r="F8859" s="22">
        <v>785</v>
      </c>
      <c r="G8859" s="22">
        <v>80</v>
      </c>
      <c r="H8859" s="22">
        <v>30.58</v>
      </c>
      <c r="I8859" s="22">
        <v>17.07</v>
      </c>
      <c r="J8859" s="22" t="s">
        <v>54</v>
      </c>
      <c r="K8859" s="23">
        <v>148458.98000000001</v>
      </c>
      <c r="L8859" s="23" t="s">
        <v>55</v>
      </c>
      <c r="M8859" s="23" t="s">
        <v>83</v>
      </c>
      <c r="N8859" s="27"/>
      <c r="O8859" s="23" t="s">
        <v>56</v>
      </c>
      <c r="P8859" t="str">
        <f t="shared" si="138"/>
        <v>INSERT INTO @DataTable (Deal, AdvanceDate, PROV, DealPurpose, RateType, BEACON, LTV, TDS, GDS, InsuranceType, PrincipalBalance, OccupancyType, AccountStatus, Closed_Date, DelinquencyBucket) VALUES (8858, '2015-01-23', 'BC', 'Refinance External', 'ARM', 785, 80, 30.58, 17.07, 'Conv', 148458.98, 'Owner-Occupied', 'Open', '1900-01-00', 'Current');</v>
      </c>
    </row>
    <row r="8860" spans="1:16" x14ac:dyDescent="0.35">
      <c r="A8860" s="19">
        <v>8859</v>
      </c>
      <c r="B8860" s="18">
        <v>40828</v>
      </c>
      <c r="C8860" s="19" t="s">
        <v>51</v>
      </c>
      <c r="D8860" s="19" t="s">
        <v>52</v>
      </c>
      <c r="E8860" s="19" t="s">
        <v>53</v>
      </c>
      <c r="F8860" s="19">
        <v>660</v>
      </c>
      <c r="G8860" s="19">
        <v>70</v>
      </c>
      <c r="H8860" s="19">
        <v>34.49</v>
      </c>
      <c r="I8860" s="19">
        <v>17.55</v>
      </c>
      <c r="J8860" s="19" t="s">
        <v>54</v>
      </c>
      <c r="K8860" s="20">
        <v>0</v>
      </c>
      <c r="L8860" s="20" t="s">
        <v>55</v>
      </c>
      <c r="M8860" s="20" t="s">
        <v>84</v>
      </c>
      <c r="N8860" s="26">
        <v>42677</v>
      </c>
      <c r="O8860" s="20" t="s">
        <v>56</v>
      </c>
      <c r="P8860" t="str">
        <f t="shared" si="138"/>
        <v>INSERT INTO @DataTable (Deal, AdvanceDate, PROV, DealPurpose, RateType, BEACON, LTV, TDS, GDS, InsuranceType, PrincipalBalance, OccupancyType, AccountStatus, Closed_Date, DelinquencyBucket) VALUES (8859, '2011-10-12', 'AB', 'Refinance External', 'Fixed', 660, 70, 34.49, 17.55, 'Conv', 0, 'Owner-Occupied', 'Closed', '2016-11-03', 'Current');</v>
      </c>
    </row>
    <row r="8861" spans="1:16" x14ac:dyDescent="0.35">
      <c r="A8861" s="22">
        <v>8860</v>
      </c>
      <c r="B8861" s="21">
        <v>41885</v>
      </c>
      <c r="C8861" s="22" t="s">
        <v>57</v>
      </c>
      <c r="D8861" s="22" t="s">
        <v>52</v>
      </c>
      <c r="E8861" s="22" t="s">
        <v>53</v>
      </c>
      <c r="F8861" s="22">
        <v>729</v>
      </c>
      <c r="G8861" s="22">
        <v>80</v>
      </c>
      <c r="H8861" s="22">
        <v>39.57</v>
      </c>
      <c r="I8861" s="22">
        <v>16.59</v>
      </c>
      <c r="J8861" s="22" t="s">
        <v>54</v>
      </c>
      <c r="K8861" s="23">
        <v>703066.81</v>
      </c>
      <c r="L8861" s="23" t="s">
        <v>55</v>
      </c>
      <c r="M8861" s="23" t="s">
        <v>83</v>
      </c>
      <c r="N8861" s="27"/>
      <c r="O8861" s="23" t="s">
        <v>56</v>
      </c>
      <c r="P8861" t="str">
        <f t="shared" si="138"/>
        <v>INSERT INTO @DataTable (Deal, AdvanceDate, PROV, DealPurpose, RateType, BEACON, LTV, TDS, GDS, InsuranceType, PrincipalBalance, OccupancyType, AccountStatus, Closed_Date, DelinquencyBucket) VALUES (8860, '2014-09-03', 'ON', 'Refinance External', 'Fixed', 729, 80, 39.57, 16.59, 'Conv', 703066.81, 'Owner-Occupied', 'Open', '1900-01-00', 'Current');</v>
      </c>
    </row>
    <row r="8862" spans="1:16" x14ac:dyDescent="0.35">
      <c r="A8862" s="19">
        <v>8861</v>
      </c>
      <c r="B8862" s="18">
        <v>40892</v>
      </c>
      <c r="C8862" s="19" t="s">
        <v>57</v>
      </c>
      <c r="D8862" s="19" t="s">
        <v>61</v>
      </c>
      <c r="E8862" s="19" t="s">
        <v>53</v>
      </c>
      <c r="F8862" s="19">
        <v>663</v>
      </c>
      <c r="G8862" s="19">
        <v>85</v>
      </c>
      <c r="H8862" s="19">
        <v>33.93</v>
      </c>
      <c r="I8862" s="19">
        <v>29.99</v>
      </c>
      <c r="J8862" s="19" t="s">
        <v>60</v>
      </c>
      <c r="K8862" s="20">
        <v>276352.58</v>
      </c>
      <c r="L8862" s="20" t="s">
        <v>55</v>
      </c>
      <c r="M8862" s="20" t="s">
        <v>83</v>
      </c>
      <c r="N8862" s="26"/>
      <c r="O8862" s="20" t="s">
        <v>56</v>
      </c>
      <c r="P8862" t="str">
        <f t="shared" si="138"/>
        <v>INSERT INTO @DataTable (Deal, AdvanceDate, PROV, DealPurpose, RateType, BEACON, LTV, TDS, GDS, InsuranceType, PrincipalBalance, OccupancyType, AccountStatus, Closed_Date, DelinquencyBucket) VALUES (8861, '2011-12-15', 'ON', 'Purchase', 'Fixed', 663, 85, 33.93, 29.99, 'HiRatio', 276352.58, 'Owner-Occupied', 'Open', '1900-01-00', 'Current');</v>
      </c>
    </row>
    <row r="8863" spans="1:16" x14ac:dyDescent="0.35">
      <c r="A8863" s="22">
        <v>8862</v>
      </c>
      <c r="B8863" s="21">
        <v>41585</v>
      </c>
      <c r="C8863" s="22" t="s">
        <v>57</v>
      </c>
      <c r="D8863" s="22" t="s">
        <v>52</v>
      </c>
      <c r="E8863" s="22" t="s">
        <v>40</v>
      </c>
      <c r="F8863" s="22">
        <v>743</v>
      </c>
      <c r="G8863" s="22">
        <v>72.86</v>
      </c>
      <c r="H8863" s="22">
        <v>34.31</v>
      </c>
      <c r="I8863" s="22">
        <v>16.100000000000001</v>
      </c>
      <c r="J8863" s="22" t="s">
        <v>54</v>
      </c>
      <c r="K8863" s="23">
        <v>169381.01</v>
      </c>
      <c r="L8863" s="23" t="s">
        <v>55</v>
      </c>
      <c r="M8863" s="23" t="s">
        <v>83</v>
      </c>
      <c r="N8863" s="27"/>
      <c r="O8863" s="23" t="s">
        <v>56</v>
      </c>
      <c r="P8863" t="str">
        <f t="shared" si="138"/>
        <v>INSERT INTO @DataTable (Deal, AdvanceDate, PROV, DealPurpose, RateType, BEACON, LTV, TDS, GDS, InsuranceType, PrincipalBalance, OccupancyType, AccountStatus, Closed_Date, DelinquencyBucket) VALUES (8862, '2013-11-07', 'ON', 'Refinance External', 'ARM', 743, 72.86, 34.31, 16.1, 'Conv', 169381.01, 'Owner-Occupied', 'Open', '1900-01-00', 'Current');</v>
      </c>
    </row>
    <row r="8864" spans="1:16" x14ac:dyDescent="0.35">
      <c r="A8864" s="19">
        <v>8863</v>
      </c>
      <c r="B8864" s="18">
        <v>41991</v>
      </c>
      <c r="C8864" s="19" t="s">
        <v>57</v>
      </c>
      <c r="D8864" s="19" t="s">
        <v>52</v>
      </c>
      <c r="E8864" s="19" t="s">
        <v>53</v>
      </c>
      <c r="F8864" s="19">
        <v>736</v>
      </c>
      <c r="G8864" s="19">
        <v>80</v>
      </c>
      <c r="H8864" s="19">
        <v>36.28</v>
      </c>
      <c r="I8864" s="19">
        <v>34.28</v>
      </c>
      <c r="J8864" s="19" t="s">
        <v>54</v>
      </c>
      <c r="K8864" s="20">
        <v>161999.51</v>
      </c>
      <c r="L8864" s="20" t="s">
        <v>62</v>
      </c>
      <c r="M8864" s="20" t="s">
        <v>83</v>
      </c>
      <c r="N8864" s="26"/>
      <c r="O8864" s="20" t="s">
        <v>56</v>
      </c>
      <c r="P8864" t="str">
        <f t="shared" si="138"/>
        <v>INSERT INTO @DataTable (Deal, AdvanceDate, PROV, DealPurpose, RateType, BEACON, LTV, TDS, GDS, InsuranceType, PrincipalBalance, OccupancyType, AccountStatus, Closed_Date, DelinquencyBucket) VALUES (8863, '2014-12-18', 'ON', 'Refinance External', 'Fixed', 736, 80, 36.28, 34.28, 'Conv', 161999.51, 'Rental', 'Open', '1900-01-00', 'Current');</v>
      </c>
    </row>
    <row r="8865" spans="1:16" x14ac:dyDescent="0.35">
      <c r="A8865" s="22">
        <v>8864</v>
      </c>
      <c r="B8865" s="21">
        <v>42398</v>
      </c>
      <c r="C8865" s="22" t="s">
        <v>57</v>
      </c>
      <c r="D8865" s="22" t="s">
        <v>59</v>
      </c>
      <c r="E8865" s="22" t="s">
        <v>40</v>
      </c>
      <c r="F8865" s="22">
        <v>784</v>
      </c>
      <c r="G8865" s="22">
        <v>28.49</v>
      </c>
      <c r="H8865" s="22">
        <v>33.700000000000003</v>
      </c>
      <c r="I8865" s="22">
        <v>31.6</v>
      </c>
      <c r="J8865" s="22" t="s">
        <v>54</v>
      </c>
      <c r="K8865" s="23">
        <v>143459.01</v>
      </c>
      <c r="L8865" s="23" t="s">
        <v>55</v>
      </c>
      <c r="M8865" s="23" t="s">
        <v>83</v>
      </c>
      <c r="N8865" s="27"/>
      <c r="O8865" s="23" t="s">
        <v>56</v>
      </c>
      <c r="P8865" t="str">
        <f t="shared" si="138"/>
        <v>INSERT INTO @DataTable (Deal, AdvanceDate, PROV, DealPurpose, RateType, BEACON, LTV, TDS, GDS, InsuranceType, PrincipalBalance, OccupancyType, AccountStatus, Closed_Date, DelinquencyBucket) VALUES (8864, '2016-01-29', 'ON', 'Transfer', 'ARM', 784, 28.49, 33.7, 31.6, 'Conv', 143459.01, 'Owner-Occupied', 'Open', '1900-01-00', 'Current');</v>
      </c>
    </row>
    <row r="8866" spans="1:16" x14ac:dyDescent="0.35">
      <c r="A8866" s="19">
        <v>8865</v>
      </c>
      <c r="B8866" s="18">
        <v>42566</v>
      </c>
      <c r="C8866" s="19" t="s">
        <v>57</v>
      </c>
      <c r="D8866" s="19" t="s">
        <v>61</v>
      </c>
      <c r="E8866" s="19" t="s">
        <v>40</v>
      </c>
      <c r="F8866" s="19">
        <v>701</v>
      </c>
      <c r="G8866" s="19">
        <v>76.459999999999994</v>
      </c>
      <c r="H8866" s="19">
        <v>34.68</v>
      </c>
      <c r="I8866" s="19">
        <v>18.43</v>
      </c>
      <c r="J8866" s="19" t="s">
        <v>54</v>
      </c>
      <c r="K8866" s="20">
        <v>256594.97</v>
      </c>
      <c r="L8866" s="20" t="s">
        <v>55</v>
      </c>
      <c r="M8866" s="20" t="s">
        <v>83</v>
      </c>
      <c r="N8866" s="26"/>
      <c r="O8866" s="20" t="s">
        <v>56</v>
      </c>
      <c r="P8866" t="str">
        <f t="shared" si="138"/>
        <v>INSERT INTO @DataTable (Deal, AdvanceDate, PROV, DealPurpose, RateType, BEACON, LTV, TDS, GDS, InsuranceType, PrincipalBalance, OccupancyType, AccountStatus, Closed_Date, DelinquencyBucket) VALUES (8865, '2016-07-15', 'ON', 'Purchase', 'ARM', 701, 76.46, 34.68, 18.43, 'Conv', 256594.97, 'Owner-Occupied', 'Open', '1900-01-00', 'Current');</v>
      </c>
    </row>
    <row r="8867" spans="1:16" x14ac:dyDescent="0.35">
      <c r="A8867" s="22">
        <v>8866</v>
      </c>
      <c r="B8867" s="21">
        <v>42185</v>
      </c>
      <c r="C8867" s="22" t="s">
        <v>57</v>
      </c>
      <c r="D8867" s="22" t="s">
        <v>59</v>
      </c>
      <c r="E8867" s="22" t="s">
        <v>53</v>
      </c>
      <c r="F8867" s="22">
        <v>788</v>
      </c>
      <c r="G8867" s="22">
        <v>65.08</v>
      </c>
      <c r="H8867" s="22">
        <v>43.35</v>
      </c>
      <c r="I8867" s="22">
        <v>35.44</v>
      </c>
      <c r="J8867" s="22" t="s">
        <v>54</v>
      </c>
      <c r="K8867" s="23">
        <v>144400.97</v>
      </c>
      <c r="L8867" s="23" t="s">
        <v>55</v>
      </c>
      <c r="M8867" s="23" t="s">
        <v>83</v>
      </c>
      <c r="N8867" s="27"/>
      <c r="O8867" s="23" t="s">
        <v>56</v>
      </c>
      <c r="P8867" t="str">
        <f t="shared" si="138"/>
        <v>INSERT INTO @DataTable (Deal, AdvanceDate, PROV, DealPurpose, RateType, BEACON, LTV, TDS, GDS, InsuranceType, PrincipalBalance, OccupancyType, AccountStatus, Closed_Date, DelinquencyBucket) VALUES (8866, '2015-06-30', 'ON', 'Transfer', 'Fixed', 788, 65.08, 43.35, 35.44, 'Conv', 144400.97, 'Owner-Occupied', 'Open', '1900-01-00', 'Current');</v>
      </c>
    </row>
    <row r="8868" spans="1:16" x14ac:dyDescent="0.35">
      <c r="A8868" s="19">
        <v>8867</v>
      </c>
      <c r="B8868" s="18">
        <v>42688</v>
      </c>
      <c r="C8868" s="19" t="s">
        <v>57</v>
      </c>
      <c r="D8868" s="19" t="s">
        <v>61</v>
      </c>
      <c r="E8868" s="19" t="s">
        <v>53</v>
      </c>
      <c r="F8868" s="19">
        <v>757</v>
      </c>
      <c r="G8868" s="19">
        <v>94.9</v>
      </c>
      <c r="H8868" s="19">
        <v>31.86</v>
      </c>
      <c r="I8868" s="19">
        <v>21.93</v>
      </c>
      <c r="J8868" s="19" t="s">
        <v>60</v>
      </c>
      <c r="K8868" s="20">
        <v>498167.84</v>
      </c>
      <c r="L8868" s="20" t="s">
        <v>55</v>
      </c>
      <c r="M8868" s="20" t="s">
        <v>83</v>
      </c>
      <c r="N8868" s="26"/>
      <c r="O8868" s="20" t="s">
        <v>56</v>
      </c>
      <c r="P8868" t="str">
        <f t="shared" si="138"/>
        <v>INSERT INTO @DataTable (Deal, AdvanceDate, PROV, DealPurpose, RateType, BEACON, LTV, TDS, GDS, InsuranceType, PrincipalBalance, OccupancyType, AccountStatus, Closed_Date, DelinquencyBucket) VALUES (8867, '2016-11-14', 'ON', 'Purchase', 'Fixed', 757, 94.9, 31.86, 21.93, 'HiRatio', 498167.84, 'Owner-Occupied', 'Open', '1900-01-00', 'Current');</v>
      </c>
    </row>
    <row r="8869" spans="1:16" x14ac:dyDescent="0.35">
      <c r="A8869" s="22">
        <v>8868</v>
      </c>
      <c r="B8869" s="21">
        <v>42535</v>
      </c>
      <c r="C8869" s="22" t="s">
        <v>57</v>
      </c>
      <c r="D8869" s="22" t="s">
        <v>52</v>
      </c>
      <c r="E8869" s="22" t="s">
        <v>40</v>
      </c>
      <c r="F8869" s="22">
        <v>799</v>
      </c>
      <c r="G8869" s="22">
        <v>61.67</v>
      </c>
      <c r="H8869" s="22">
        <v>30.24</v>
      </c>
      <c r="I8869" s="22">
        <v>17.559999999999999</v>
      </c>
      <c r="J8869" s="22" t="s">
        <v>54</v>
      </c>
      <c r="K8869" s="23">
        <v>181870.81</v>
      </c>
      <c r="L8869" s="23" t="s">
        <v>55</v>
      </c>
      <c r="M8869" s="23" t="s">
        <v>83</v>
      </c>
      <c r="N8869" s="27"/>
      <c r="O8869" s="23" t="s">
        <v>56</v>
      </c>
      <c r="P8869" t="str">
        <f t="shared" si="138"/>
        <v>INSERT INTO @DataTable (Deal, AdvanceDate, PROV, DealPurpose, RateType, BEACON, LTV, TDS, GDS, InsuranceType, PrincipalBalance, OccupancyType, AccountStatus, Closed_Date, DelinquencyBucket) VALUES (8868, '2016-06-14', 'ON', 'Refinance External', 'ARM', 799, 61.67, 30.24, 17.56, 'Conv', 181870.81, 'Owner-Occupied', 'Open', '1900-01-00', 'Current');</v>
      </c>
    </row>
    <row r="8870" spans="1:16" x14ac:dyDescent="0.35">
      <c r="A8870" s="19">
        <v>8869</v>
      </c>
      <c r="B8870" s="18">
        <v>42230</v>
      </c>
      <c r="C8870" s="19" t="s">
        <v>57</v>
      </c>
      <c r="D8870" s="19" t="s">
        <v>52</v>
      </c>
      <c r="E8870" s="19" t="s">
        <v>40</v>
      </c>
      <c r="F8870" s="19">
        <v>688</v>
      </c>
      <c r="G8870" s="19">
        <v>67</v>
      </c>
      <c r="H8870" s="19">
        <v>28.28</v>
      </c>
      <c r="I8870" s="19">
        <v>27.92</v>
      </c>
      <c r="J8870" s="19" t="s">
        <v>54</v>
      </c>
      <c r="K8870" s="20">
        <v>321104.46000000002</v>
      </c>
      <c r="L8870" s="20" t="s">
        <v>55</v>
      </c>
      <c r="M8870" s="20" t="s">
        <v>83</v>
      </c>
      <c r="N8870" s="26"/>
      <c r="O8870" s="20" t="s">
        <v>56</v>
      </c>
      <c r="P8870" t="str">
        <f t="shared" si="138"/>
        <v>INSERT INTO @DataTable (Deal, AdvanceDate, PROV, DealPurpose, RateType, BEACON, LTV, TDS, GDS, InsuranceType, PrincipalBalance, OccupancyType, AccountStatus, Closed_Date, DelinquencyBucket) VALUES (8869, '2015-08-14', 'ON', 'Refinance External', 'ARM', 688, 67, 28.28, 27.92, 'Conv', 321104.46, 'Owner-Occupied', 'Open', '1900-01-00', 'Current');</v>
      </c>
    </row>
    <row r="8871" spans="1:16" x14ac:dyDescent="0.35">
      <c r="A8871" s="22">
        <v>8870</v>
      </c>
      <c r="B8871" s="21">
        <v>41439</v>
      </c>
      <c r="C8871" s="22" t="s">
        <v>58</v>
      </c>
      <c r="D8871" s="22" t="s">
        <v>61</v>
      </c>
      <c r="E8871" s="22" t="s">
        <v>53</v>
      </c>
      <c r="F8871" s="22">
        <v>795</v>
      </c>
      <c r="G8871" s="22">
        <v>87.26</v>
      </c>
      <c r="H8871" s="22">
        <v>26.35</v>
      </c>
      <c r="I8871" s="22">
        <v>23.26</v>
      </c>
      <c r="J8871" s="22" t="s">
        <v>60</v>
      </c>
      <c r="K8871" s="23">
        <v>0</v>
      </c>
      <c r="L8871" s="23" t="s">
        <v>55</v>
      </c>
      <c r="M8871" s="23" t="s">
        <v>84</v>
      </c>
      <c r="N8871" s="27">
        <v>42647</v>
      </c>
      <c r="O8871" s="23" t="s">
        <v>56</v>
      </c>
      <c r="P8871" t="str">
        <f t="shared" si="138"/>
        <v>INSERT INTO @DataTable (Deal, AdvanceDate, PROV, DealPurpose, RateType, BEACON, LTV, TDS, GDS, InsuranceType, PrincipalBalance, OccupancyType, AccountStatus, Closed_Date, DelinquencyBucket) VALUES (8870, '2013-06-14', 'BC', 'Purchase', 'Fixed', 795, 87.26, 26.35, 23.26, 'HiRatio', 0, 'Owner-Occupied', 'Closed', '2016-10-04', 'Current');</v>
      </c>
    </row>
    <row r="8872" spans="1:16" x14ac:dyDescent="0.35">
      <c r="A8872" s="19">
        <v>8871</v>
      </c>
      <c r="B8872" s="18">
        <v>42024</v>
      </c>
      <c r="C8872" s="19" t="s">
        <v>74</v>
      </c>
      <c r="D8872" s="19" t="s">
        <v>61</v>
      </c>
      <c r="E8872" s="19" t="s">
        <v>53</v>
      </c>
      <c r="F8872" s="19">
        <v>671</v>
      </c>
      <c r="G8872" s="19">
        <v>95</v>
      </c>
      <c r="H8872" s="19">
        <v>36.9</v>
      </c>
      <c r="I8872" s="19">
        <v>30.68</v>
      </c>
      <c r="J8872" s="19" t="s">
        <v>60</v>
      </c>
      <c r="K8872" s="20">
        <v>214621.69</v>
      </c>
      <c r="L8872" s="20" t="s">
        <v>55</v>
      </c>
      <c r="M8872" s="20" t="s">
        <v>83</v>
      </c>
      <c r="N8872" s="26"/>
      <c r="O8872" s="20" t="s">
        <v>56</v>
      </c>
      <c r="P8872" t="str">
        <f t="shared" si="138"/>
        <v>INSERT INTO @DataTable (Deal, AdvanceDate, PROV, DealPurpose, RateType, BEACON, LTV, TDS, GDS, InsuranceType, PrincipalBalance, OccupancyType, AccountStatus, Closed_Date, DelinquencyBucket) VALUES (8871, '2015-01-20', 'MB', 'Purchase', 'Fixed', 671, 95, 36.9, 30.68, 'HiRatio', 214621.69, 'Owner-Occupied', 'Open', '1900-01-00', 'Current');</v>
      </c>
    </row>
    <row r="8873" spans="1:16" x14ac:dyDescent="0.35">
      <c r="A8873" s="22">
        <v>8872</v>
      </c>
      <c r="B8873" s="21">
        <v>42496</v>
      </c>
      <c r="C8873" s="22" t="s">
        <v>51</v>
      </c>
      <c r="D8873" s="22" t="s">
        <v>61</v>
      </c>
      <c r="E8873" s="22" t="s">
        <v>53</v>
      </c>
      <c r="F8873" s="22">
        <v>738</v>
      </c>
      <c r="G8873" s="22">
        <v>80</v>
      </c>
      <c r="H8873" s="22">
        <v>35.89</v>
      </c>
      <c r="I8873" s="22">
        <v>22.05</v>
      </c>
      <c r="J8873" s="22" t="s">
        <v>54</v>
      </c>
      <c r="K8873" s="23">
        <v>341389.62</v>
      </c>
      <c r="L8873" s="23" t="s">
        <v>55</v>
      </c>
      <c r="M8873" s="23" t="s">
        <v>83</v>
      </c>
      <c r="N8873" s="27"/>
      <c r="O8873" s="23" t="s">
        <v>56</v>
      </c>
      <c r="P8873" t="str">
        <f t="shared" si="138"/>
        <v>INSERT INTO @DataTable (Deal, AdvanceDate, PROV, DealPurpose, RateType, BEACON, LTV, TDS, GDS, InsuranceType, PrincipalBalance, OccupancyType, AccountStatus, Closed_Date, DelinquencyBucket) VALUES (8872, '2016-05-06', 'AB', 'Purchase', 'Fixed', 738, 80, 35.89, 22.05, 'Conv', 341389.62, 'Owner-Occupied', 'Open', '1900-01-00', 'Current');</v>
      </c>
    </row>
    <row r="8874" spans="1:16" x14ac:dyDescent="0.35">
      <c r="A8874" s="19">
        <v>8873</v>
      </c>
      <c r="B8874" s="18">
        <v>42453</v>
      </c>
      <c r="C8874" s="19" t="s">
        <v>57</v>
      </c>
      <c r="D8874" s="19" t="s">
        <v>61</v>
      </c>
      <c r="E8874" s="19" t="s">
        <v>40</v>
      </c>
      <c r="F8874" s="19">
        <v>776</v>
      </c>
      <c r="G8874" s="19">
        <v>80</v>
      </c>
      <c r="H8874" s="19">
        <v>38.15</v>
      </c>
      <c r="I8874" s="19">
        <v>19.010000000000002</v>
      </c>
      <c r="J8874" s="19" t="s">
        <v>54</v>
      </c>
      <c r="K8874" s="20">
        <v>257844.02</v>
      </c>
      <c r="L8874" s="20" t="s">
        <v>55</v>
      </c>
      <c r="M8874" s="20" t="s">
        <v>83</v>
      </c>
      <c r="N8874" s="26"/>
      <c r="O8874" s="20" t="s">
        <v>56</v>
      </c>
      <c r="P8874" t="str">
        <f t="shared" si="138"/>
        <v>INSERT INTO @DataTable (Deal, AdvanceDate, PROV, DealPurpose, RateType, BEACON, LTV, TDS, GDS, InsuranceType, PrincipalBalance, OccupancyType, AccountStatus, Closed_Date, DelinquencyBucket) VALUES (8873, '2016-03-24', 'ON', 'Purchase', 'ARM', 776, 80, 38.15, 19.01, 'Conv', 257844.02, 'Owner-Occupied', 'Open', '1900-01-00', 'Current');</v>
      </c>
    </row>
    <row r="8875" spans="1:16" x14ac:dyDescent="0.35">
      <c r="A8875" s="22">
        <v>8874</v>
      </c>
      <c r="B8875" s="21">
        <v>42093</v>
      </c>
      <c r="C8875" s="22" t="s">
        <v>57</v>
      </c>
      <c r="D8875" s="22" t="s">
        <v>52</v>
      </c>
      <c r="E8875" s="22" t="s">
        <v>40</v>
      </c>
      <c r="F8875" s="22">
        <v>793</v>
      </c>
      <c r="G8875" s="22">
        <v>75</v>
      </c>
      <c r="H8875" s="22">
        <v>36.21</v>
      </c>
      <c r="I8875" s="22">
        <v>29.32</v>
      </c>
      <c r="J8875" s="22" t="s">
        <v>54</v>
      </c>
      <c r="K8875" s="23">
        <v>0</v>
      </c>
      <c r="L8875" s="23" t="s">
        <v>55</v>
      </c>
      <c r="M8875" s="23" t="s">
        <v>84</v>
      </c>
      <c r="N8875" s="27">
        <v>42675</v>
      </c>
      <c r="O8875" s="23" t="s">
        <v>56</v>
      </c>
      <c r="P8875" t="str">
        <f t="shared" si="138"/>
        <v>INSERT INTO @DataTable (Deal, AdvanceDate, PROV, DealPurpose, RateType, BEACON, LTV, TDS, GDS, InsuranceType, PrincipalBalance, OccupancyType, AccountStatus, Closed_Date, DelinquencyBucket) VALUES (8874, '2015-03-30', 'ON', 'Refinance External', 'ARM', 793, 75, 36.21, 29.32, 'Conv', 0, 'Owner-Occupied', 'Closed', '2016-11-01', 'Current');</v>
      </c>
    </row>
    <row r="8876" spans="1:16" x14ac:dyDescent="0.35">
      <c r="A8876" s="19">
        <v>8875</v>
      </c>
      <c r="B8876" s="18">
        <v>42166</v>
      </c>
      <c r="C8876" s="19" t="s">
        <v>58</v>
      </c>
      <c r="D8876" s="19" t="s">
        <v>61</v>
      </c>
      <c r="E8876" s="19" t="s">
        <v>40</v>
      </c>
      <c r="F8876" s="19">
        <v>740</v>
      </c>
      <c r="G8876" s="19">
        <v>95</v>
      </c>
      <c r="H8876" s="19">
        <v>34.92</v>
      </c>
      <c r="I8876" s="19">
        <v>31.25</v>
      </c>
      <c r="J8876" s="19" t="s">
        <v>60</v>
      </c>
      <c r="K8876" s="20">
        <v>264243.87</v>
      </c>
      <c r="L8876" s="20" t="s">
        <v>55</v>
      </c>
      <c r="M8876" s="20" t="s">
        <v>83</v>
      </c>
      <c r="N8876" s="26"/>
      <c r="O8876" s="20" t="s">
        <v>56</v>
      </c>
      <c r="P8876" t="str">
        <f t="shared" si="138"/>
        <v>INSERT INTO @DataTable (Deal, AdvanceDate, PROV, DealPurpose, RateType, BEACON, LTV, TDS, GDS, InsuranceType, PrincipalBalance, OccupancyType, AccountStatus, Closed_Date, DelinquencyBucket) VALUES (8875, '2015-06-11', 'BC', 'Purchase', 'ARM', 740, 95, 34.92, 31.25, 'HiRatio', 264243.87, 'Owner-Occupied', 'Open', '1900-01-00', 'Current');</v>
      </c>
    </row>
    <row r="8877" spans="1:16" x14ac:dyDescent="0.35">
      <c r="A8877" s="22">
        <v>8876</v>
      </c>
      <c r="B8877" s="21">
        <v>42760</v>
      </c>
      <c r="C8877" s="22" t="s">
        <v>74</v>
      </c>
      <c r="D8877" s="22" t="s">
        <v>61</v>
      </c>
      <c r="E8877" s="22" t="s">
        <v>53</v>
      </c>
      <c r="F8877" s="22">
        <v>817</v>
      </c>
      <c r="G8877" s="22">
        <v>89.74</v>
      </c>
      <c r="H8877" s="22">
        <v>30.06</v>
      </c>
      <c r="I8877" s="22">
        <v>17.77</v>
      </c>
      <c r="J8877" s="22" t="s">
        <v>60</v>
      </c>
      <c r="K8877" s="23">
        <v>358400</v>
      </c>
      <c r="L8877" s="23" t="s">
        <v>55</v>
      </c>
      <c r="M8877" s="23" t="s">
        <v>83</v>
      </c>
      <c r="N8877" s="27"/>
      <c r="O8877" s="23" t="s">
        <v>56</v>
      </c>
      <c r="P8877" t="str">
        <f t="shared" si="138"/>
        <v>INSERT INTO @DataTable (Deal, AdvanceDate, PROV, DealPurpose, RateType, BEACON, LTV, TDS, GDS, InsuranceType, PrincipalBalance, OccupancyType, AccountStatus, Closed_Date, DelinquencyBucket) VALUES (8876, '2017-01-25', 'MB', 'Purchase', 'Fixed', 817, 89.74, 30.06, 17.77, 'HiRatio', 358400, 'Owner-Occupied', 'Open', '1900-01-00', 'Current');</v>
      </c>
    </row>
    <row r="8878" spans="1:16" x14ac:dyDescent="0.35">
      <c r="A8878" s="19">
        <v>8877</v>
      </c>
      <c r="B8878" s="18">
        <v>42674</v>
      </c>
      <c r="C8878" s="19" t="s">
        <v>58</v>
      </c>
      <c r="D8878" s="19" t="s">
        <v>61</v>
      </c>
      <c r="E8878" s="19" t="s">
        <v>53</v>
      </c>
      <c r="F8878" s="19">
        <v>627</v>
      </c>
      <c r="G8878" s="19">
        <v>94.29</v>
      </c>
      <c r="H8878" s="19">
        <v>42.32</v>
      </c>
      <c r="I8878" s="19">
        <v>24.56</v>
      </c>
      <c r="J8878" s="19" t="s">
        <v>60</v>
      </c>
      <c r="K8878" s="20">
        <v>169783.49</v>
      </c>
      <c r="L8878" s="20" t="s">
        <v>55</v>
      </c>
      <c r="M8878" s="20" t="s">
        <v>83</v>
      </c>
      <c r="N8878" s="26"/>
      <c r="O8878" s="20" t="s">
        <v>56</v>
      </c>
      <c r="P8878" t="str">
        <f t="shared" si="138"/>
        <v>INSERT INTO @DataTable (Deal, AdvanceDate, PROV, DealPurpose, RateType, BEACON, LTV, TDS, GDS, InsuranceType, PrincipalBalance, OccupancyType, AccountStatus, Closed_Date, DelinquencyBucket) VALUES (8877, '2016-10-31', 'BC', 'Purchase', 'Fixed', 627, 94.29, 42.32, 24.56, 'HiRatio', 169783.49, 'Owner-Occupied', 'Open', '1900-01-00', 'Current');</v>
      </c>
    </row>
    <row r="8879" spans="1:16" x14ac:dyDescent="0.35">
      <c r="A8879" s="22">
        <v>8878</v>
      </c>
      <c r="B8879" s="21">
        <v>41446</v>
      </c>
      <c r="C8879" s="22" t="s">
        <v>51</v>
      </c>
      <c r="D8879" s="22" t="s">
        <v>61</v>
      </c>
      <c r="E8879" s="22" t="s">
        <v>53</v>
      </c>
      <c r="F8879" s="22">
        <v>754</v>
      </c>
      <c r="G8879" s="22">
        <v>95</v>
      </c>
      <c r="H8879" s="22">
        <v>31.28</v>
      </c>
      <c r="I8879" s="22">
        <v>13.42</v>
      </c>
      <c r="J8879" s="22" t="s">
        <v>60</v>
      </c>
      <c r="K8879" s="23">
        <v>0</v>
      </c>
      <c r="L8879" s="23" t="s">
        <v>55</v>
      </c>
      <c r="M8879" s="23" t="s">
        <v>84</v>
      </c>
      <c r="N8879" s="27">
        <v>42607</v>
      </c>
      <c r="O8879" s="23" t="s">
        <v>56</v>
      </c>
      <c r="P8879" t="str">
        <f t="shared" si="138"/>
        <v>INSERT INTO @DataTable (Deal, AdvanceDate, PROV, DealPurpose, RateType, BEACON, LTV, TDS, GDS, InsuranceType, PrincipalBalance, OccupancyType, AccountStatus, Closed_Date, DelinquencyBucket) VALUES (8878, '2013-06-21', 'AB', 'Purchase', 'Fixed', 754, 95, 31.28, 13.42, 'HiRatio', 0, 'Owner-Occupied', 'Closed', '2016-08-25', 'Current');</v>
      </c>
    </row>
    <row r="8880" spans="1:16" x14ac:dyDescent="0.35">
      <c r="A8880" s="19">
        <v>8879</v>
      </c>
      <c r="B8880" s="18">
        <v>42416</v>
      </c>
      <c r="C8880" s="19" t="s">
        <v>57</v>
      </c>
      <c r="D8880" s="19" t="s">
        <v>61</v>
      </c>
      <c r="E8880" s="19" t="s">
        <v>53</v>
      </c>
      <c r="F8880" s="19">
        <v>750</v>
      </c>
      <c r="G8880" s="19">
        <v>95</v>
      </c>
      <c r="H8880" s="19">
        <v>42.65</v>
      </c>
      <c r="I8880" s="19">
        <v>34.450000000000003</v>
      </c>
      <c r="J8880" s="19" t="s">
        <v>60</v>
      </c>
      <c r="K8880" s="20">
        <v>344932.12</v>
      </c>
      <c r="L8880" s="20" t="s">
        <v>55</v>
      </c>
      <c r="M8880" s="20" t="s">
        <v>83</v>
      </c>
      <c r="N8880" s="26"/>
      <c r="O8880" s="20" t="s">
        <v>56</v>
      </c>
      <c r="P8880" t="str">
        <f t="shared" si="138"/>
        <v>INSERT INTO @DataTable (Deal, AdvanceDate, PROV, DealPurpose, RateType, BEACON, LTV, TDS, GDS, InsuranceType, PrincipalBalance, OccupancyType, AccountStatus, Closed_Date, DelinquencyBucket) VALUES (8879, '2016-02-16', 'ON', 'Purchase', 'Fixed', 750, 95, 42.65, 34.45, 'HiRatio', 344932.12, 'Owner-Occupied', 'Open', '1900-01-00', 'Current');</v>
      </c>
    </row>
    <row r="8881" spans="1:16" x14ac:dyDescent="0.35">
      <c r="A8881" s="22">
        <v>8880</v>
      </c>
      <c r="B8881" s="21">
        <v>42033</v>
      </c>
      <c r="C8881" s="22" t="s">
        <v>58</v>
      </c>
      <c r="D8881" s="22" t="s">
        <v>52</v>
      </c>
      <c r="E8881" s="22" t="s">
        <v>53</v>
      </c>
      <c r="F8881" s="22">
        <v>710</v>
      </c>
      <c r="G8881" s="22">
        <v>80</v>
      </c>
      <c r="H8881" s="22">
        <v>39</v>
      </c>
      <c r="I8881" s="22">
        <v>33.42</v>
      </c>
      <c r="J8881" s="22" t="s">
        <v>54</v>
      </c>
      <c r="K8881" s="23">
        <v>0</v>
      </c>
      <c r="L8881" s="23" t="s">
        <v>55</v>
      </c>
      <c r="M8881" s="23" t="s">
        <v>84</v>
      </c>
      <c r="N8881" s="27">
        <v>42558</v>
      </c>
      <c r="O8881" s="23" t="s">
        <v>56</v>
      </c>
      <c r="P8881" t="str">
        <f t="shared" si="138"/>
        <v>INSERT INTO @DataTable (Deal, AdvanceDate, PROV, DealPurpose, RateType, BEACON, LTV, TDS, GDS, InsuranceType, PrincipalBalance, OccupancyType, AccountStatus, Closed_Date, DelinquencyBucket) VALUES (8880, '2015-01-29', 'BC', 'Refinance External', 'Fixed', 710, 80, 39, 33.42, 'Conv', 0, 'Owner-Occupied', 'Closed', '2016-07-07', 'Current');</v>
      </c>
    </row>
    <row r="8882" spans="1:16" x14ac:dyDescent="0.35">
      <c r="A8882" s="19">
        <v>8881</v>
      </c>
      <c r="B8882" s="18">
        <v>40688</v>
      </c>
      <c r="C8882" s="19" t="s">
        <v>51</v>
      </c>
      <c r="D8882" s="19" t="s">
        <v>61</v>
      </c>
      <c r="E8882" s="19" t="s">
        <v>53</v>
      </c>
      <c r="F8882" s="19">
        <v>667</v>
      </c>
      <c r="G8882" s="19">
        <v>92.02</v>
      </c>
      <c r="H8882" s="19">
        <v>16.32</v>
      </c>
      <c r="I8882" s="19">
        <v>11.71</v>
      </c>
      <c r="J8882" s="19" t="s">
        <v>60</v>
      </c>
      <c r="K8882" s="20">
        <v>0</v>
      </c>
      <c r="L8882" s="20" t="s">
        <v>55</v>
      </c>
      <c r="M8882" s="20" t="s">
        <v>84</v>
      </c>
      <c r="N8882" s="26">
        <v>42752</v>
      </c>
      <c r="O8882" s="20" t="s">
        <v>56</v>
      </c>
      <c r="P8882" t="str">
        <f t="shared" si="138"/>
        <v>INSERT INTO @DataTable (Deal, AdvanceDate, PROV, DealPurpose, RateType, BEACON, LTV, TDS, GDS, InsuranceType, PrincipalBalance, OccupancyType, AccountStatus, Closed_Date, DelinquencyBucket) VALUES (8881, '2011-05-25', 'AB', 'Purchase', 'Fixed', 667, 92.02, 16.32, 11.71, 'HiRatio', 0, 'Owner-Occupied', 'Closed', '2017-01-17', 'Current');</v>
      </c>
    </row>
    <row r="8883" spans="1:16" x14ac:dyDescent="0.35">
      <c r="A8883" s="22">
        <v>8882</v>
      </c>
      <c r="B8883" s="21">
        <v>42080</v>
      </c>
      <c r="C8883" s="22" t="s">
        <v>51</v>
      </c>
      <c r="D8883" s="22" t="s">
        <v>59</v>
      </c>
      <c r="E8883" s="22" t="s">
        <v>40</v>
      </c>
      <c r="F8883" s="22">
        <v>776</v>
      </c>
      <c r="G8883" s="22">
        <v>80.67</v>
      </c>
      <c r="H8883" s="22">
        <v>32.61</v>
      </c>
      <c r="I8883" s="22">
        <v>21.67</v>
      </c>
      <c r="J8883" s="22" t="s">
        <v>60</v>
      </c>
      <c r="K8883" s="23">
        <v>271921.46999999997</v>
      </c>
      <c r="L8883" s="23" t="s">
        <v>55</v>
      </c>
      <c r="M8883" s="23" t="s">
        <v>83</v>
      </c>
      <c r="N8883" s="27"/>
      <c r="O8883" s="23" t="s">
        <v>56</v>
      </c>
      <c r="P8883" t="str">
        <f t="shared" si="138"/>
        <v>INSERT INTO @DataTable (Deal, AdvanceDate, PROV, DealPurpose, RateType, BEACON, LTV, TDS, GDS, InsuranceType, PrincipalBalance, OccupancyType, AccountStatus, Closed_Date, DelinquencyBucket) VALUES (8882, '2015-03-17', 'AB', 'Transfer', 'ARM', 776, 80.67, 32.61, 21.67, 'HiRatio', 271921.47, 'Owner-Occupied', 'Open', '1900-01-00', 'Current');</v>
      </c>
    </row>
    <row r="8884" spans="1:16" x14ac:dyDescent="0.35">
      <c r="A8884" s="19">
        <v>8883</v>
      </c>
      <c r="B8884" s="18">
        <v>40704</v>
      </c>
      <c r="C8884" s="19" t="s">
        <v>51</v>
      </c>
      <c r="D8884" s="19" t="s">
        <v>61</v>
      </c>
      <c r="E8884" s="19" t="s">
        <v>53</v>
      </c>
      <c r="F8884" s="19">
        <v>752</v>
      </c>
      <c r="G8884" s="19">
        <v>95</v>
      </c>
      <c r="H8884" s="19">
        <v>34.5</v>
      </c>
      <c r="I8884" s="19">
        <v>29.33</v>
      </c>
      <c r="J8884" s="19" t="s">
        <v>60</v>
      </c>
      <c r="K8884" s="20">
        <v>263084.82</v>
      </c>
      <c r="L8884" s="20" t="s">
        <v>55</v>
      </c>
      <c r="M8884" s="20" t="s">
        <v>83</v>
      </c>
      <c r="N8884" s="26"/>
      <c r="O8884" s="20" t="s">
        <v>56</v>
      </c>
      <c r="P8884" t="str">
        <f t="shared" si="138"/>
        <v>INSERT INTO @DataTable (Deal, AdvanceDate, PROV, DealPurpose, RateType, BEACON, LTV, TDS, GDS, InsuranceType, PrincipalBalance, OccupancyType, AccountStatus, Closed_Date, DelinquencyBucket) VALUES (8883, '2011-06-10', 'AB', 'Purchase', 'Fixed', 752, 95, 34.5, 29.33, 'HiRatio', 263084.82, 'Owner-Occupied', 'Open', '1900-01-00', 'Current');</v>
      </c>
    </row>
    <row r="8885" spans="1:16" x14ac:dyDescent="0.35">
      <c r="A8885" s="22">
        <v>8884</v>
      </c>
      <c r="B8885" s="21">
        <v>41876</v>
      </c>
      <c r="C8885" s="22" t="s">
        <v>58</v>
      </c>
      <c r="D8885" s="22" t="s">
        <v>61</v>
      </c>
      <c r="E8885" s="22" t="s">
        <v>40</v>
      </c>
      <c r="F8885" s="22">
        <v>788</v>
      </c>
      <c r="G8885" s="22">
        <v>68.22</v>
      </c>
      <c r="H8885" s="22">
        <v>29.71</v>
      </c>
      <c r="I8885" s="22">
        <v>29.51</v>
      </c>
      <c r="J8885" s="22" t="s">
        <v>54</v>
      </c>
      <c r="K8885" s="23">
        <v>199010.96</v>
      </c>
      <c r="L8885" s="23" t="s">
        <v>55</v>
      </c>
      <c r="M8885" s="23" t="s">
        <v>83</v>
      </c>
      <c r="N8885" s="27"/>
      <c r="O8885" s="23" t="s">
        <v>56</v>
      </c>
      <c r="P8885" t="str">
        <f t="shared" si="138"/>
        <v>INSERT INTO @DataTable (Deal, AdvanceDate, PROV, DealPurpose, RateType, BEACON, LTV, TDS, GDS, InsuranceType, PrincipalBalance, OccupancyType, AccountStatus, Closed_Date, DelinquencyBucket) VALUES (8884, '2014-08-25', 'BC', 'Purchase', 'ARM', 788, 68.22, 29.71, 29.51, 'Conv', 199010.96, 'Owner-Occupied', 'Open', '1900-01-00', 'Current');</v>
      </c>
    </row>
    <row r="8886" spans="1:16" x14ac:dyDescent="0.35">
      <c r="A8886" s="19">
        <v>8885</v>
      </c>
      <c r="B8886" s="18">
        <v>42766</v>
      </c>
      <c r="C8886" s="19" t="s">
        <v>51</v>
      </c>
      <c r="D8886" s="19" t="s">
        <v>61</v>
      </c>
      <c r="E8886" s="19" t="s">
        <v>53</v>
      </c>
      <c r="F8886" s="19">
        <v>765</v>
      </c>
      <c r="G8886" s="19">
        <v>95</v>
      </c>
      <c r="H8886" s="19">
        <v>34.880000000000003</v>
      </c>
      <c r="I8886" s="19">
        <v>25.76</v>
      </c>
      <c r="J8886" s="19" t="s">
        <v>60</v>
      </c>
      <c r="K8886" s="20">
        <v>316912.40000000002</v>
      </c>
      <c r="L8886" s="20" t="s">
        <v>55</v>
      </c>
      <c r="M8886" s="20" t="s">
        <v>83</v>
      </c>
      <c r="N8886" s="26"/>
      <c r="O8886" s="20" t="s">
        <v>56</v>
      </c>
      <c r="P8886" t="str">
        <f t="shared" si="138"/>
        <v>INSERT INTO @DataTable (Deal, AdvanceDate, PROV, DealPurpose, RateType, BEACON, LTV, TDS, GDS, InsuranceType, PrincipalBalance, OccupancyType, AccountStatus, Closed_Date, DelinquencyBucket) VALUES (8885, '2017-01-31', 'AB', 'Purchase', 'Fixed', 765, 95, 34.88, 25.76, 'HiRatio', 316912.4, 'Owner-Occupied', 'Open', '1900-01-00', 'Current');</v>
      </c>
    </row>
    <row r="8887" spans="1:16" x14ac:dyDescent="0.35">
      <c r="A8887" s="22">
        <v>8886</v>
      </c>
      <c r="B8887" s="21">
        <v>42656</v>
      </c>
      <c r="C8887" s="22" t="s">
        <v>58</v>
      </c>
      <c r="D8887" s="22" t="s">
        <v>61</v>
      </c>
      <c r="E8887" s="22" t="s">
        <v>53</v>
      </c>
      <c r="F8887" s="22">
        <v>715</v>
      </c>
      <c r="G8887" s="22">
        <v>95</v>
      </c>
      <c r="H8887" s="22">
        <v>36.81</v>
      </c>
      <c r="I8887" s="22">
        <v>13.71</v>
      </c>
      <c r="J8887" s="22" t="s">
        <v>60</v>
      </c>
      <c r="K8887" s="23">
        <v>330998.27</v>
      </c>
      <c r="L8887" s="23" t="s">
        <v>55</v>
      </c>
      <c r="M8887" s="23" t="s">
        <v>83</v>
      </c>
      <c r="N8887" s="27"/>
      <c r="O8887" s="23" t="s">
        <v>56</v>
      </c>
      <c r="P8887" t="str">
        <f t="shared" si="138"/>
        <v>INSERT INTO @DataTable (Deal, AdvanceDate, PROV, DealPurpose, RateType, BEACON, LTV, TDS, GDS, InsuranceType, PrincipalBalance, OccupancyType, AccountStatus, Closed_Date, DelinquencyBucket) VALUES (8886, '2016-10-13', 'BC', 'Purchase', 'Fixed', 715, 95, 36.81, 13.71, 'HiRatio', 330998.27, 'Owner-Occupied', 'Open', '1900-01-00', 'Current');</v>
      </c>
    </row>
    <row r="8888" spans="1:16" x14ac:dyDescent="0.35">
      <c r="A8888" s="19">
        <v>8887</v>
      </c>
      <c r="B8888" s="18">
        <v>40815</v>
      </c>
      <c r="C8888" s="19" t="s">
        <v>65</v>
      </c>
      <c r="D8888" s="19" t="s">
        <v>52</v>
      </c>
      <c r="E8888" s="19" t="s">
        <v>53</v>
      </c>
      <c r="F8888" s="19">
        <v>716</v>
      </c>
      <c r="G8888" s="19">
        <v>85</v>
      </c>
      <c r="H8888" s="19">
        <v>38.43</v>
      </c>
      <c r="I8888" s="19">
        <v>12.93</v>
      </c>
      <c r="J8888" s="19" t="s">
        <v>60</v>
      </c>
      <c r="K8888" s="20">
        <v>138329.68</v>
      </c>
      <c r="L8888" s="20" t="s">
        <v>55</v>
      </c>
      <c r="M8888" s="20" t="s">
        <v>83</v>
      </c>
      <c r="N8888" s="26"/>
      <c r="O8888" s="20" t="s">
        <v>56</v>
      </c>
      <c r="P8888" t="str">
        <f t="shared" si="138"/>
        <v>INSERT INTO @DataTable (Deal, AdvanceDate, PROV, DealPurpose, RateType, BEACON, LTV, TDS, GDS, InsuranceType, PrincipalBalance, OccupancyType, AccountStatus, Closed_Date, DelinquencyBucket) VALUES (8887, '2011-09-29', 'NS', 'Refinance External', 'Fixed', 716, 85, 38.43, 12.93, 'HiRatio', 138329.68, 'Owner-Occupied', 'Open', '1900-01-00', 'Current');</v>
      </c>
    </row>
    <row r="8889" spans="1:16" x14ac:dyDescent="0.35">
      <c r="A8889" s="22">
        <v>8888</v>
      </c>
      <c r="B8889" s="21">
        <v>41617</v>
      </c>
      <c r="C8889" s="22" t="s">
        <v>57</v>
      </c>
      <c r="D8889" s="22" t="s">
        <v>61</v>
      </c>
      <c r="E8889" s="22" t="s">
        <v>53</v>
      </c>
      <c r="F8889" s="22">
        <v>758</v>
      </c>
      <c r="G8889" s="22">
        <v>90</v>
      </c>
      <c r="H8889" s="22">
        <v>31.04</v>
      </c>
      <c r="I8889" s="22">
        <v>25.03</v>
      </c>
      <c r="J8889" s="22" t="s">
        <v>60</v>
      </c>
      <c r="K8889" s="23">
        <v>236030.12</v>
      </c>
      <c r="L8889" s="23" t="s">
        <v>55</v>
      </c>
      <c r="M8889" s="23" t="s">
        <v>83</v>
      </c>
      <c r="N8889" s="27"/>
      <c r="O8889" s="23" t="s">
        <v>56</v>
      </c>
      <c r="P8889" t="str">
        <f t="shared" si="138"/>
        <v>INSERT INTO @DataTable (Deal, AdvanceDate, PROV, DealPurpose, RateType, BEACON, LTV, TDS, GDS, InsuranceType, PrincipalBalance, OccupancyType, AccountStatus, Closed_Date, DelinquencyBucket) VALUES (8888, '2013-12-09', 'ON', 'Purchase', 'Fixed', 758, 90, 31.04, 25.03, 'HiRatio', 236030.12, 'Owner-Occupied', 'Open', '1900-01-00', 'Current');</v>
      </c>
    </row>
    <row r="8890" spans="1:16" x14ac:dyDescent="0.35">
      <c r="A8890" s="19">
        <v>8889</v>
      </c>
      <c r="B8890" s="18">
        <v>40837</v>
      </c>
      <c r="C8890" s="19" t="s">
        <v>51</v>
      </c>
      <c r="D8890" s="19" t="s">
        <v>61</v>
      </c>
      <c r="E8890" s="19" t="s">
        <v>53</v>
      </c>
      <c r="F8890" s="19">
        <v>704</v>
      </c>
      <c r="G8890" s="19">
        <v>89.98</v>
      </c>
      <c r="H8890" s="19">
        <v>25.5</v>
      </c>
      <c r="I8890" s="19">
        <v>19.52</v>
      </c>
      <c r="J8890" s="19" t="s">
        <v>60</v>
      </c>
      <c r="K8890" s="20">
        <v>0</v>
      </c>
      <c r="L8890" s="20" t="s">
        <v>55</v>
      </c>
      <c r="M8890" s="20" t="s">
        <v>84</v>
      </c>
      <c r="N8890" s="26">
        <v>42632</v>
      </c>
      <c r="O8890" s="20" t="s">
        <v>56</v>
      </c>
      <c r="P8890" t="str">
        <f t="shared" si="138"/>
        <v>INSERT INTO @DataTable (Deal, AdvanceDate, PROV, DealPurpose, RateType, BEACON, LTV, TDS, GDS, InsuranceType, PrincipalBalance, OccupancyType, AccountStatus, Closed_Date, DelinquencyBucket) VALUES (8889, '2011-10-21', 'AB', 'Purchase', 'Fixed', 704, 89.98, 25.5, 19.52, 'HiRatio', 0, 'Owner-Occupied', 'Closed', '2016-09-19', 'Current');</v>
      </c>
    </row>
    <row r="8891" spans="1:16" x14ac:dyDescent="0.35">
      <c r="A8891" s="22">
        <v>8890</v>
      </c>
      <c r="B8891" s="21">
        <v>41047</v>
      </c>
      <c r="C8891" s="22" t="s">
        <v>51</v>
      </c>
      <c r="D8891" s="22" t="s">
        <v>52</v>
      </c>
      <c r="E8891" s="22" t="s">
        <v>53</v>
      </c>
      <c r="F8891" s="22">
        <v>758</v>
      </c>
      <c r="G8891" s="22">
        <v>38.909999999999997</v>
      </c>
      <c r="H8891" s="22">
        <v>41.36</v>
      </c>
      <c r="I8891" s="22">
        <v>37.299999999999997</v>
      </c>
      <c r="J8891" s="22" t="s">
        <v>54</v>
      </c>
      <c r="K8891" s="23">
        <v>152077.29999999999</v>
      </c>
      <c r="L8891" s="23" t="s">
        <v>55</v>
      </c>
      <c r="M8891" s="23" t="s">
        <v>83</v>
      </c>
      <c r="N8891" s="27"/>
      <c r="O8891" s="23" t="s">
        <v>69</v>
      </c>
      <c r="P8891" t="str">
        <f t="shared" si="138"/>
        <v>INSERT INTO @DataTable (Deal, AdvanceDate, PROV, DealPurpose, RateType, BEACON, LTV, TDS, GDS, InsuranceType, PrincipalBalance, OccupancyType, AccountStatus, Closed_Date, DelinquencyBucket) VALUES (8890, '2012-05-18', 'AB', 'Refinance External', 'Fixed', 758, 38.91, 41.36, 37.3, 'Conv', 152077.3, 'Owner-Occupied', 'Open', '1900-01-00', '0-29');</v>
      </c>
    </row>
    <row r="8892" spans="1:16" x14ac:dyDescent="0.35">
      <c r="A8892" s="19">
        <v>8891</v>
      </c>
      <c r="B8892" s="18">
        <v>41607</v>
      </c>
      <c r="C8892" s="19" t="s">
        <v>58</v>
      </c>
      <c r="D8892" s="19" t="s">
        <v>61</v>
      </c>
      <c r="E8892" s="19" t="s">
        <v>53</v>
      </c>
      <c r="F8892" s="19">
        <v>737</v>
      </c>
      <c r="G8892" s="19">
        <v>90</v>
      </c>
      <c r="H8892" s="19">
        <v>39.86</v>
      </c>
      <c r="I8892" s="19">
        <v>23.82</v>
      </c>
      <c r="J8892" s="19" t="s">
        <v>60</v>
      </c>
      <c r="K8892" s="20">
        <v>0</v>
      </c>
      <c r="L8892" s="20" t="s">
        <v>55</v>
      </c>
      <c r="M8892" s="20" t="s">
        <v>84</v>
      </c>
      <c r="N8892" s="26">
        <v>42397</v>
      </c>
      <c r="O8892" s="20" t="s">
        <v>56</v>
      </c>
      <c r="P8892" t="str">
        <f t="shared" si="138"/>
        <v>INSERT INTO @DataTable (Deal, AdvanceDate, PROV, DealPurpose, RateType, BEACON, LTV, TDS, GDS, InsuranceType, PrincipalBalance, OccupancyType, AccountStatus, Closed_Date, DelinquencyBucket) VALUES (8891, '2013-11-29', 'BC', 'Purchase', 'Fixed', 737, 90, 39.86, 23.82, 'HiRatio', 0, 'Owner-Occupied', 'Closed', '2016-01-28', 'Current');</v>
      </c>
    </row>
    <row r="8893" spans="1:16" x14ac:dyDescent="0.35">
      <c r="A8893" s="22">
        <v>8892</v>
      </c>
      <c r="B8893" s="21">
        <v>42472</v>
      </c>
      <c r="C8893" s="22" t="s">
        <v>57</v>
      </c>
      <c r="D8893" s="22" t="s">
        <v>52</v>
      </c>
      <c r="E8893" s="22" t="s">
        <v>53</v>
      </c>
      <c r="F8893" s="22">
        <v>725</v>
      </c>
      <c r="G8893" s="22">
        <v>74.64</v>
      </c>
      <c r="H8893" s="22">
        <v>41.47</v>
      </c>
      <c r="I8893" s="22">
        <v>28.07</v>
      </c>
      <c r="J8893" s="22" t="s">
        <v>54</v>
      </c>
      <c r="K8893" s="23">
        <v>408662.64</v>
      </c>
      <c r="L8893" s="23" t="s">
        <v>55</v>
      </c>
      <c r="M8893" s="23" t="s">
        <v>83</v>
      </c>
      <c r="N8893" s="27"/>
      <c r="O8893" s="23" t="s">
        <v>56</v>
      </c>
      <c r="P8893" t="str">
        <f t="shared" si="138"/>
        <v>INSERT INTO @DataTable (Deal, AdvanceDate, PROV, DealPurpose, RateType, BEACON, LTV, TDS, GDS, InsuranceType, PrincipalBalance, OccupancyType, AccountStatus, Closed_Date, DelinquencyBucket) VALUES (8892, '2016-04-12', 'ON', 'Refinance External', 'Fixed', 725, 74.64, 41.47, 28.07, 'Conv', 408662.64, 'Owner-Occupied', 'Open', '1900-01-00', 'Current');</v>
      </c>
    </row>
    <row r="8894" spans="1:16" x14ac:dyDescent="0.35">
      <c r="A8894" s="19">
        <v>8893</v>
      </c>
      <c r="B8894" s="18">
        <v>41802</v>
      </c>
      <c r="C8894" s="19" t="s">
        <v>51</v>
      </c>
      <c r="D8894" s="19" t="s">
        <v>61</v>
      </c>
      <c r="E8894" s="19" t="s">
        <v>53</v>
      </c>
      <c r="F8894" s="19">
        <v>783</v>
      </c>
      <c r="G8894" s="19">
        <v>80</v>
      </c>
      <c r="H8894" s="19">
        <v>38.07</v>
      </c>
      <c r="I8894" s="19">
        <v>37.39</v>
      </c>
      <c r="J8894" s="19" t="s">
        <v>54</v>
      </c>
      <c r="K8894" s="20">
        <v>0</v>
      </c>
      <c r="L8894" s="20" t="s">
        <v>55</v>
      </c>
      <c r="M8894" s="20" t="s">
        <v>84</v>
      </c>
      <c r="N8894" s="26">
        <v>41990</v>
      </c>
      <c r="O8894" s="20" t="s">
        <v>56</v>
      </c>
      <c r="P8894" t="str">
        <f t="shared" si="138"/>
        <v>INSERT INTO @DataTable (Deal, AdvanceDate, PROV, DealPurpose, RateType, BEACON, LTV, TDS, GDS, InsuranceType, PrincipalBalance, OccupancyType, AccountStatus, Closed_Date, DelinquencyBucket) VALUES (8893, '2014-06-12', 'AB', 'Purchase', 'Fixed', 783, 80, 38.07, 37.39, 'Conv', 0, 'Owner-Occupied', 'Closed', '2014-12-17', 'Current');</v>
      </c>
    </row>
    <row r="8895" spans="1:16" x14ac:dyDescent="0.35">
      <c r="A8895" s="22">
        <v>8894</v>
      </c>
      <c r="B8895" s="21">
        <v>42489</v>
      </c>
      <c r="C8895" s="22" t="s">
        <v>58</v>
      </c>
      <c r="D8895" s="22" t="s">
        <v>52</v>
      </c>
      <c r="E8895" s="22" t="s">
        <v>40</v>
      </c>
      <c r="F8895" s="22">
        <v>782</v>
      </c>
      <c r="G8895" s="22">
        <v>64.63</v>
      </c>
      <c r="H8895" s="22">
        <v>38.89</v>
      </c>
      <c r="I8895" s="22">
        <v>25.72</v>
      </c>
      <c r="J8895" s="22" t="s">
        <v>54</v>
      </c>
      <c r="K8895" s="23">
        <v>297149.95</v>
      </c>
      <c r="L8895" s="23" t="s">
        <v>55</v>
      </c>
      <c r="M8895" s="23" t="s">
        <v>83</v>
      </c>
      <c r="N8895" s="27"/>
      <c r="O8895" s="23" t="s">
        <v>56</v>
      </c>
      <c r="P8895" t="str">
        <f t="shared" si="138"/>
        <v>INSERT INTO @DataTable (Deal, AdvanceDate, PROV, DealPurpose, RateType, BEACON, LTV, TDS, GDS, InsuranceType, PrincipalBalance, OccupancyType, AccountStatus, Closed_Date, DelinquencyBucket) VALUES (8894, '2016-04-29', 'BC', 'Refinance External', 'ARM', 782, 64.63, 38.89, 25.72, 'Conv', 297149.95, 'Owner-Occupied', 'Open', '1900-01-00', 'Current');</v>
      </c>
    </row>
    <row r="8896" spans="1:16" x14ac:dyDescent="0.35">
      <c r="A8896" s="19">
        <v>8895</v>
      </c>
      <c r="B8896" s="18">
        <v>41677</v>
      </c>
      <c r="C8896" s="19" t="s">
        <v>57</v>
      </c>
      <c r="D8896" s="19" t="s">
        <v>61</v>
      </c>
      <c r="E8896" s="19" t="s">
        <v>40</v>
      </c>
      <c r="F8896" s="19">
        <v>752</v>
      </c>
      <c r="G8896" s="19">
        <v>95</v>
      </c>
      <c r="H8896" s="19">
        <v>33.799999999999997</v>
      </c>
      <c r="I8896" s="19">
        <v>24.75</v>
      </c>
      <c r="J8896" s="19" t="s">
        <v>60</v>
      </c>
      <c r="K8896" s="20">
        <v>0</v>
      </c>
      <c r="L8896" s="20" t="s">
        <v>55</v>
      </c>
      <c r="M8896" s="20" t="s">
        <v>84</v>
      </c>
      <c r="N8896" s="26">
        <v>42608</v>
      </c>
      <c r="O8896" s="20" t="s">
        <v>56</v>
      </c>
      <c r="P8896" t="str">
        <f t="shared" si="138"/>
        <v>INSERT INTO @DataTable (Deal, AdvanceDate, PROV, DealPurpose, RateType, BEACON, LTV, TDS, GDS, InsuranceType, PrincipalBalance, OccupancyType, AccountStatus, Closed_Date, DelinquencyBucket) VALUES (8895, '2014-02-07', 'ON', 'Purchase', 'ARM', 752, 95, 33.8, 24.75, 'HiRatio', 0, 'Owner-Occupied', 'Closed', '2016-08-26', 'Current');</v>
      </c>
    </row>
    <row r="8897" spans="1:16" x14ac:dyDescent="0.35">
      <c r="A8897" s="22">
        <v>8896</v>
      </c>
      <c r="B8897" s="21">
        <v>41575</v>
      </c>
      <c r="C8897" s="22" t="s">
        <v>51</v>
      </c>
      <c r="D8897" s="22" t="s">
        <v>61</v>
      </c>
      <c r="E8897" s="22" t="s">
        <v>53</v>
      </c>
      <c r="F8897" s="22">
        <v>760</v>
      </c>
      <c r="G8897" s="22">
        <v>95</v>
      </c>
      <c r="H8897" s="22">
        <v>41.28</v>
      </c>
      <c r="I8897" s="22">
        <v>38.74</v>
      </c>
      <c r="J8897" s="22" t="s">
        <v>60</v>
      </c>
      <c r="K8897" s="23">
        <v>214128.59</v>
      </c>
      <c r="L8897" s="23" t="s">
        <v>55</v>
      </c>
      <c r="M8897" s="23" t="s">
        <v>83</v>
      </c>
      <c r="N8897" s="27"/>
      <c r="O8897" s="23" t="s">
        <v>56</v>
      </c>
      <c r="P8897" t="str">
        <f t="shared" si="138"/>
        <v>INSERT INTO @DataTable (Deal, AdvanceDate, PROV, DealPurpose, RateType, BEACON, LTV, TDS, GDS, InsuranceType, PrincipalBalance, OccupancyType, AccountStatus, Closed_Date, DelinquencyBucket) VALUES (8896, '2013-10-28', 'AB', 'Purchase', 'Fixed', 760, 95, 41.28, 38.74, 'HiRatio', 214128.59, 'Owner-Occupied', 'Open', '1900-01-00', 'Current');</v>
      </c>
    </row>
    <row r="8898" spans="1:16" x14ac:dyDescent="0.35">
      <c r="A8898" s="19">
        <v>8897</v>
      </c>
      <c r="B8898" s="18">
        <v>41754</v>
      </c>
      <c r="C8898" s="19" t="s">
        <v>51</v>
      </c>
      <c r="D8898" s="19" t="s">
        <v>61</v>
      </c>
      <c r="E8898" s="19" t="s">
        <v>40</v>
      </c>
      <c r="F8898" s="19">
        <v>789</v>
      </c>
      <c r="G8898" s="19">
        <v>80</v>
      </c>
      <c r="H8898" s="19">
        <v>26.48</v>
      </c>
      <c r="I8898" s="19">
        <v>23.79</v>
      </c>
      <c r="J8898" s="19" t="s">
        <v>60</v>
      </c>
      <c r="K8898" s="20">
        <v>0</v>
      </c>
      <c r="L8898" s="20" t="s">
        <v>55</v>
      </c>
      <c r="M8898" s="20" t="s">
        <v>84</v>
      </c>
      <c r="N8898" s="26">
        <v>42268</v>
      </c>
      <c r="O8898" s="20" t="s">
        <v>56</v>
      </c>
      <c r="P8898" t="str">
        <f t="shared" si="138"/>
        <v>INSERT INTO @DataTable (Deal, AdvanceDate, PROV, DealPurpose, RateType, BEACON, LTV, TDS, GDS, InsuranceType, PrincipalBalance, OccupancyType, AccountStatus, Closed_Date, DelinquencyBucket) VALUES (8897, '2014-04-25', 'AB', 'Purchase', 'ARM', 789, 80, 26.48, 23.79, 'HiRatio', 0, 'Owner-Occupied', 'Closed', '2015-09-21', 'Current');</v>
      </c>
    </row>
    <row r="8899" spans="1:16" x14ac:dyDescent="0.35">
      <c r="A8899" s="22">
        <v>8898</v>
      </c>
      <c r="B8899" s="21">
        <v>42277</v>
      </c>
      <c r="C8899" s="22" t="s">
        <v>51</v>
      </c>
      <c r="D8899" s="22" t="s">
        <v>61</v>
      </c>
      <c r="E8899" s="22" t="s">
        <v>53</v>
      </c>
      <c r="F8899" s="22">
        <v>755</v>
      </c>
      <c r="G8899" s="22">
        <v>93.79</v>
      </c>
      <c r="H8899" s="22">
        <v>42.64</v>
      </c>
      <c r="I8899" s="22">
        <v>29.44</v>
      </c>
      <c r="J8899" s="22" t="s">
        <v>60</v>
      </c>
      <c r="K8899" s="23">
        <v>299001.78999999998</v>
      </c>
      <c r="L8899" s="23" t="s">
        <v>55</v>
      </c>
      <c r="M8899" s="23" t="s">
        <v>83</v>
      </c>
      <c r="N8899" s="27"/>
      <c r="O8899" s="23" t="s">
        <v>56</v>
      </c>
      <c r="P8899" t="str">
        <f t="shared" ref="P8899:P8962" si="139">"INSERT INTO @DataTable (Deal, AdvanceDate, PROV, DealPurpose, RateType, BEACON, LTV, TDS, GDS, InsuranceType, PrincipalBalance, OccupancyType, AccountStatus, Closed_Date, DelinquencyBucket) VALUES (" &amp; A8899 &amp; ", " &amp; "'" &amp; TEXT(B8899, "yyyy-mm-dd") &amp; "', '" &amp; C8899 &amp; "', '" &amp; D8899 &amp; "', '" &amp; E8899 &amp; "', " &amp; F8899 &amp; ", " &amp; G8899 &amp; ", " &amp; H8899 &amp; ", " &amp; I8899 &amp; ", '" &amp; J8899 &amp; "', " &amp; K8899 &amp; ", '" &amp; L8899 &amp; "', '" &amp; M8899 &amp; "', '" &amp;TEXT(N8899, "yyyy-mm-dd") &amp; "', '" &amp; O8899 &amp; "');"</f>
        <v>INSERT INTO @DataTable (Deal, AdvanceDate, PROV, DealPurpose, RateType, BEACON, LTV, TDS, GDS, InsuranceType, PrincipalBalance, OccupancyType, AccountStatus, Closed_Date, DelinquencyBucket) VALUES (8898, '2015-09-30', 'AB', 'Purchase', 'Fixed', 755, 93.79, 42.64, 29.44, 'HiRatio', 299001.79, 'Owner-Occupied', 'Open', '1900-01-00', 'Current');</v>
      </c>
    </row>
    <row r="8900" spans="1:16" x14ac:dyDescent="0.35">
      <c r="A8900" s="19">
        <v>8899</v>
      </c>
      <c r="B8900" s="18">
        <v>41712</v>
      </c>
      <c r="C8900" s="19" t="s">
        <v>57</v>
      </c>
      <c r="D8900" s="19" t="s">
        <v>61</v>
      </c>
      <c r="E8900" s="19" t="s">
        <v>53</v>
      </c>
      <c r="F8900" s="19">
        <v>806</v>
      </c>
      <c r="G8900" s="19">
        <v>26.44</v>
      </c>
      <c r="H8900" s="19">
        <v>30.58</v>
      </c>
      <c r="I8900" s="19">
        <v>29.92</v>
      </c>
      <c r="J8900" s="19" t="s">
        <v>54</v>
      </c>
      <c r="K8900" s="20">
        <v>91047.85</v>
      </c>
      <c r="L8900" s="20" t="s">
        <v>55</v>
      </c>
      <c r="M8900" s="20" t="s">
        <v>83</v>
      </c>
      <c r="N8900" s="26"/>
      <c r="O8900" s="20" t="s">
        <v>56</v>
      </c>
      <c r="P8900" t="str">
        <f t="shared" si="139"/>
        <v>INSERT INTO @DataTable (Deal, AdvanceDate, PROV, DealPurpose, RateType, BEACON, LTV, TDS, GDS, InsuranceType, PrincipalBalance, OccupancyType, AccountStatus, Closed_Date, DelinquencyBucket) VALUES (8899, '2014-03-14', 'ON', 'Purchase', 'Fixed', 806, 26.44, 30.58, 29.92, 'Conv', 91047.85, 'Owner-Occupied', 'Open', '1900-01-00', 'Current');</v>
      </c>
    </row>
    <row r="8901" spans="1:16" x14ac:dyDescent="0.35">
      <c r="A8901" s="22">
        <v>8900</v>
      </c>
      <c r="B8901" s="21">
        <v>41726</v>
      </c>
      <c r="C8901" s="22" t="s">
        <v>51</v>
      </c>
      <c r="D8901" s="22" t="s">
        <v>61</v>
      </c>
      <c r="E8901" s="22" t="s">
        <v>53</v>
      </c>
      <c r="F8901" s="22">
        <v>775</v>
      </c>
      <c r="G8901" s="22">
        <v>95</v>
      </c>
      <c r="H8901" s="22">
        <v>41.16</v>
      </c>
      <c r="I8901" s="22">
        <v>32.15</v>
      </c>
      <c r="J8901" s="22" t="s">
        <v>60</v>
      </c>
      <c r="K8901" s="23">
        <v>324077.56</v>
      </c>
      <c r="L8901" s="23" t="s">
        <v>55</v>
      </c>
      <c r="M8901" s="23" t="s">
        <v>83</v>
      </c>
      <c r="N8901" s="27"/>
      <c r="O8901" s="23" t="s">
        <v>56</v>
      </c>
      <c r="P8901" t="str">
        <f t="shared" si="139"/>
        <v>INSERT INTO @DataTable (Deal, AdvanceDate, PROV, DealPurpose, RateType, BEACON, LTV, TDS, GDS, InsuranceType, PrincipalBalance, OccupancyType, AccountStatus, Closed_Date, DelinquencyBucket) VALUES (8900, '2014-03-28', 'AB', 'Purchase', 'Fixed', 775, 95, 41.16, 32.15, 'HiRatio', 324077.56, 'Owner-Occupied', 'Open', '1900-01-00', 'Current');</v>
      </c>
    </row>
    <row r="8902" spans="1:16" x14ac:dyDescent="0.35">
      <c r="A8902" s="19">
        <v>8901</v>
      </c>
      <c r="B8902" s="18">
        <v>42090</v>
      </c>
      <c r="C8902" s="19" t="s">
        <v>57</v>
      </c>
      <c r="D8902" s="19" t="s">
        <v>59</v>
      </c>
      <c r="E8902" s="19" t="s">
        <v>53</v>
      </c>
      <c r="F8902" s="19">
        <v>745</v>
      </c>
      <c r="G8902" s="19">
        <v>77.599999999999994</v>
      </c>
      <c r="H8902" s="19">
        <v>21.03</v>
      </c>
      <c r="I8902" s="19">
        <v>18.11</v>
      </c>
      <c r="J8902" s="19" t="s">
        <v>54</v>
      </c>
      <c r="K8902" s="20">
        <v>110668.77</v>
      </c>
      <c r="L8902" s="20" t="s">
        <v>55</v>
      </c>
      <c r="M8902" s="20" t="s">
        <v>83</v>
      </c>
      <c r="N8902" s="26"/>
      <c r="O8902" s="20" t="s">
        <v>56</v>
      </c>
      <c r="P8902" t="str">
        <f t="shared" si="139"/>
        <v>INSERT INTO @DataTable (Deal, AdvanceDate, PROV, DealPurpose, RateType, BEACON, LTV, TDS, GDS, InsuranceType, PrincipalBalance, OccupancyType, AccountStatus, Closed_Date, DelinquencyBucket) VALUES (8901, '2015-03-27', 'ON', 'Transfer', 'Fixed', 745, 77.6, 21.03, 18.11, 'Conv', 110668.77, 'Owner-Occupied', 'Open', '1900-01-00', 'Current');</v>
      </c>
    </row>
    <row r="8903" spans="1:16" x14ac:dyDescent="0.35">
      <c r="A8903" s="22">
        <v>8902</v>
      </c>
      <c r="B8903" s="21">
        <v>42360</v>
      </c>
      <c r="C8903" s="22" t="s">
        <v>57</v>
      </c>
      <c r="D8903" s="22" t="s">
        <v>52</v>
      </c>
      <c r="E8903" s="22" t="s">
        <v>53</v>
      </c>
      <c r="F8903" s="22">
        <v>771</v>
      </c>
      <c r="G8903" s="22">
        <v>74.94</v>
      </c>
      <c r="H8903" s="22">
        <v>33.159999999999997</v>
      </c>
      <c r="I8903" s="22">
        <v>28.52</v>
      </c>
      <c r="J8903" s="22" t="s">
        <v>54</v>
      </c>
      <c r="K8903" s="23">
        <v>299265.46999999997</v>
      </c>
      <c r="L8903" s="23" t="s">
        <v>55</v>
      </c>
      <c r="M8903" s="23" t="s">
        <v>83</v>
      </c>
      <c r="N8903" s="27"/>
      <c r="O8903" s="23" t="s">
        <v>56</v>
      </c>
      <c r="P8903" t="str">
        <f t="shared" si="139"/>
        <v>INSERT INTO @DataTable (Deal, AdvanceDate, PROV, DealPurpose, RateType, BEACON, LTV, TDS, GDS, InsuranceType, PrincipalBalance, OccupancyType, AccountStatus, Closed_Date, DelinquencyBucket) VALUES (8902, '2015-12-22', 'ON', 'Refinance External', 'Fixed', 771, 74.94, 33.16, 28.52, 'Conv', 299265.47, 'Owner-Occupied', 'Open', '1900-01-00', 'Current');</v>
      </c>
    </row>
    <row r="8904" spans="1:16" x14ac:dyDescent="0.35">
      <c r="A8904" s="19">
        <v>8903</v>
      </c>
      <c r="B8904" s="18">
        <v>42507</v>
      </c>
      <c r="C8904" s="19" t="s">
        <v>57</v>
      </c>
      <c r="D8904" s="19" t="s">
        <v>61</v>
      </c>
      <c r="E8904" s="19" t="s">
        <v>53</v>
      </c>
      <c r="F8904" s="19">
        <v>739</v>
      </c>
      <c r="G8904" s="19">
        <v>89.88</v>
      </c>
      <c r="H8904" s="19">
        <v>35.04</v>
      </c>
      <c r="I8904" s="19">
        <v>28.79</v>
      </c>
      <c r="J8904" s="19" t="s">
        <v>60</v>
      </c>
      <c r="K8904" s="20">
        <v>316721.53999999998</v>
      </c>
      <c r="L8904" s="20" t="s">
        <v>55</v>
      </c>
      <c r="M8904" s="20" t="s">
        <v>83</v>
      </c>
      <c r="N8904" s="26"/>
      <c r="O8904" s="20" t="s">
        <v>56</v>
      </c>
      <c r="P8904" t="str">
        <f t="shared" si="139"/>
        <v>INSERT INTO @DataTable (Deal, AdvanceDate, PROV, DealPurpose, RateType, BEACON, LTV, TDS, GDS, InsuranceType, PrincipalBalance, OccupancyType, AccountStatus, Closed_Date, DelinquencyBucket) VALUES (8903, '2016-05-17', 'ON', 'Purchase', 'Fixed', 739, 89.88, 35.04, 28.79, 'HiRatio', 316721.54, 'Owner-Occupied', 'Open', '1900-01-00', 'Current');</v>
      </c>
    </row>
    <row r="8905" spans="1:16" x14ac:dyDescent="0.35">
      <c r="A8905" s="22">
        <v>8904</v>
      </c>
      <c r="B8905" s="21">
        <v>42026</v>
      </c>
      <c r="C8905" s="22" t="s">
        <v>51</v>
      </c>
      <c r="D8905" s="22" t="s">
        <v>52</v>
      </c>
      <c r="E8905" s="22" t="s">
        <v>53</v>
      </c>
      <c r="F8905" s="22">
        <v>737</v>
      </c>
      <c r="G8905" s="22">
        <v>80</v>
      </c>
      <c r="H8905" s="22">
        <v>22.24</v>
      </c>
      <c r="I8905" s="22">
        <v>22.01</v>
      </c>
      <c r="J8905" s="22" t="s">
        <v>54</v>
      </c>
      <c r="K8905" s="23">
        <v>243280.28</v>
      </c>
      <c r="L8905" s="23" t="s">
        <v>55</v>
      </c>
      <c r="M8905" s="23" t="s">
        <v>83</v>
      </c>
      <c r="N8905" s="27"/>
      <c r="O8905" s="23" t="s">
        <v>56</v>
      </c>
      <c r="P8905" t="str">
        <f t="shared" si="139"/>
        <v>INSERT INTO @DataTable (Deal, AdvanceDate, PROV, DealPurpose, RateType, BEACON, LTV, TDS, GDS, InsuranceType, PrincipalBalance, OccupancyType, AccountStatus, Closed_Date, DelinquencyBucket) VALUES (8904, '2015-01-22', 'AB', 'Refinance External', 'Fixed', 737, 80, 22.24, 22.01, 'Conv', 243280.28, 'Owner-Occupied', 'Open', '1900-01-00', 'Current');</v>
      </c>
    </row>
    <row r="8906" spans="1:16" x14ac:dyDescent="0.35">
      <c r="A8906" s="19">
        <v>8905</v>
      </c>
      <c r="B8906" s="18">
        <v>42642</v>
      </c>
      <c r="C8906" s="19" t="s">
        <v>58</v>
      </c>
      <c r="D8906" s="19" t="s">
        <v>61</v>
      </c>
      <c r="E8906" s="19" t="s">
        <v>53</v>
      </c>
      <c r="F8906" s="19">
        <v>789</v>
      </c>
      <c r="G8906" s="19">
        <v>90</v>
      </c>
      <c r="H8906" s="19">
        <v>38.770000000000003</v>
      </c>
      <c r="I8906" s="19">
        <v>34.78</v>
      </c>
      <c r="J8906" s="19" t="s">
        <v>60</v>
      </c>
      <c r="K8906" s="20">
        <v>330570.39</v>
      </c>
      <c r="L8906" s="20" t="s">
        <v>55</v>
      </c>
      <c r="M8906" s="20" t="s">
        <v>83</v>
      </c>
      <c r="N8906" s="26"/>
      <c r="O8906" s="20" t="s">
        <v>56</v>
      </c>
      <c r="P8906" t="str">
        <f t="shared" si="139"/>
        <v>INSERT INTO @DataTable (Deal, AdvanceDate, PROV, DealPurpose, RateType, BEACON, LTV, TDS, GDS, InsuranceType, PrincipalBalance, OccupancyType, AccountStatus, Closed_Date, DelinquencyBucket) VALUES (8905, '2016-09-29', 'BC', 'Purchase', 'Fixed', 789, 90, 38.77, 34.78, 'HiRatio', 330570.39, 'Owner-Occupied', 'Open', '1900-01-00', 'Current');</v>
      </c>
    </row>
    <row r="8907" spans="1:16" x14ac:dyDescent="0.35">
      <c r="A8907" s="22">
        <v>8906</v>
      </c>
      <c r="B8907" s="21">
        <v>42432</v>
      </c>
      <c r="C8907" s="22" t="s">
        <v>51</v>
      </c>
      <c r="D8907" s="22" t="s">
        <v>59</v>
      </c>
      <c r="E8907" s="22" t="s">
        <v>53</v>
      </c>
      <c r="F8907" s="22">
        <v>788</v>
      </c>
      <c r="G8907" s="22">
        <v>82.35</v>
      </c>
      <c r="H8907" s="22">
        <v>30.66</v>
      </c>
      <c r="I8907" s="22">
        <v>29.36</v>
      </c>
      <c r="J8907" s="22" t="s">
        <v>54</v>
      </c>
      <c r="K8907" s="23">
        <v>239008.63</v>
      </c>
      <c r="L8907" s="23" t="s">
        <v>55</v>
      </c>
      <c r="M8907" s="23" t="s">
        <v>83</v>
      </c>
      <c r="N8907" s="27"/>
      <c r="O8907" s="23" t="s">
        <v>56</v>
      </c>
      <c r="P8907" t="str">
        <f t="shared" si="139"/>
        <v>INSERT INTO @DataTable (Deal, AdvanceDate, PROV, DealPurpose, RateType, BEACON, LTV, TDS, GDS, InsuranceType, PrincipalBalance, OccupancyType, AccountStatus, Closed_Date, DelinquencyBucket) VALUES (8906, '2016-03-03', 'AB', 'Transfer', 'Fixed', 788, 82.35, 30.66, 29.36, 'Conv', 239008.63, 'Owner-Occupied', 'Open', '1900-01-00', 'Current');</v>
      </c>
    </row>
    <row r="8908" spans="1:16" x14ac:dyDescent="0.35">
      <c r="A8908" s="19">
        <v>8907</v>
      </c>
      <c r="B8908" s="18">
        <v>41892</v>
      </c>
      <c r="C8908" s="19" t="s">
        <v>57</v>
      </c>
      <c r="D8908" s="19" t="s">
        <v>61</v>
      </c>
      <c r="E8908" s="19" t="s">
        <v>53</v>
      </c>
      <c r="F8908" s="19">
        <v>799</v>
      </c>
      <c r="G8908" s="19">
        <v>75</v>
      </c>
      <c r="H8908" s="19">
        <v>24.12</v>
      </c>
      <c r="I8908" s="19">
        <v>20.07</v>
      </c>
      <c r="J8908" s="19" t="s">
        <v>54</v>
      </c>
      <c r="K8908" s="20">
        <v>345336.9</v>
      </c>
      <c r="L8908" s="20" t="s">
        <v>55</v>
      </c>
      <c r="M8908" s="20" t="s">
        <v>83</v>
      </c>
      <c r="N8908" s="26"/>
      <c r="O8908" s="20" t="s">
        <v>56</v>
      </c>
      <c r="P8908" t="str">
        <f t="shared" si="139"/>
        <v>INSERT INTO @DataTable (Deal, AdvanceDate, PROV, DealPurpose, RateType, BEACON, LTV, TDS, GDS, InsuranceType, PrincipalBalance, OccupancyType, AccountStatus, Closed_Date, DelinquencyBucket) VALUES (8907, '2014-09-10', 'ON', 'Purchase', 'Fixed', 799, 75, 24.12, 20.07, 'Conv', 345336.9, 'Owner-Occupied', 'Open', '1900-01-00', 'Current');</v>
      </c>
    </row>
    <row r="8909" spans="1:16" x14ac:dyDescent="0.35">
      <c r="A8909" s="22">
        <v>8908</v>
      </c>
      <c r="B8909" s="21">
        <v>42152</v>
      </c>
      <c r="C8909" s="22" t="s">
        <v>57</v>
      </c>
      <c r="D8909" s="22" t="s">
        <v>59</v>
      </c>
      <c r="E8909" s="22" t="s">
        <v>53</v>
      </c>
      <c r="F8909" s="22">
        <v>829</v>
      </c>
      <c r="G8909" s="22">
        <v>81.12</v>
      </c>
      <c r="H8909" s="22">
        <v>25.63</v>
      </c>
      <c r="I8909" s="22">
        <v>24.42</v>
      </c>
      <c r="J8909" s="22" t="s">
        <v>54</v>
      </c>
      <c r="K8909" s="23">
        <v>120195.09</v>
      </c>
      <c r="L8909" s="23" t="s">
        <v>55</v>
      </c>
      <c r="M8909" s="23" t="s">
        <v>83</v>
      </c>
      <c r="N8909" s="27"/>
      <c r="O8909" s="23" t="s">
        <v>56</v>
      </c>
      <c r="P8909" t="str">
        <f t="shared" si="139"/>
        <v>INSERT INTO @DataTable (Deal, AdvanceDate, PROV, DealPurpose, RateType, BEACON, LTV, TDS, GDS, InsuranceType, PrincipalBalance, OccupancyType, AccountStatus, Closed_Date, DelinquencyBucket) VALUES (8908, '2015-05-28', 'ON', 'Transfer', 'Fixed', 829, 81.12, 25.63, 24.42, 'Conv', 120195.09, 'Owner-Occupied', 'Open', '1900-01-00', 'Current');</v>
      </c>
    </row>
    <row r="8910" spans="1:16" x14ac:dyDescent="0.35">
      <c r="A8910" s="19">
        <v>8909</v>
      </c>
      <c r="B8910" s="18">
        <v>40877</v>
      </c>
      <c r="C8910" s="19" t="s">
        <v>57</v>
      </c>
      <c r="D8910" s="19" t="s">
        <v>61</v>
      </c>
      <c r="E8910" s="19" t="s">
        <v>53</v>
      </c>
      <c r="F8910" s="19">
        <v>695</v>
      </c>
      <c r="G8910" s="19">
        <v>95</v>
      </c>
      <c r="H8910" s="19">
        <v>39.01</v>
      </c>
      <c r="I8910" s="19">
        <v>22.55</v>
      </c>
      <c r="J8910" s="19" t="s">
        <v>60</v>
      </c>
      <c r="K8910" s="20">
        <v>288687.11</v>
      </c>
      <c r="L8910" s="20" t="s">
        <v>55</v>
      </c>
      <c r="M8910" s="20" t="s">
        <v>83</v>
      </c>
      <c r="N8910" s="26"/>
      <c r="O8910" s="20" t="s">
        <v>56</v>
      </c>
      <c r="P8910" t="str">
        <f t="shared" si="139"/>
        <v>INSERT INTO @DataTable (Deal, AdvanceDate, PROV, DealPurpose, RateType, BEACON, LTV, TDS, GDS, InsuranceType, PrincipalBalance, OccupancyType, AccountStatus, Closed_Date, DelinquencyBucket) VALUES (8909, '2011-11-30', 'ON', 'Purchase', 'Fixed', 695, 95, 39.01, 22.55, 'HiRatio', 288687.11, 'Owner-Occupied', 'Open', '1900-01-00', 'Current');</v>
      </c>
    </row>
    <row r="8911" spans="1:16" x14ac:dyDescent="0.35">
      <c r="A8911" s="22">
        <v>8910</v>
      </c>
      <c r="B8911" s="21">
        <v>42765</v>
      </c>
      <c r="C8911" s="22" t="s">
        <v>63</v>
      </c>
      <c r="D8911" s="22" t="s">
        <v>61</v>
      </c>
      <c r="E8911" s="22" t="s">
        <v>53</v>
      </c>
      <c r="F8911" s="22">
        <v>763</v>
      </c>
      <c r="G8911" s="22">
        <v>90</v>
      </c>
      <c r="H8911" s="22">
        <v>28.96</v>
      </c>
      <c r="I8911" s="22">
        <v>24.02</v>
      </c>
      <c r="J8911" s="22" t="s">
        <v>60</v>
      </c>
      <c r="K8911" s="23">
        <v>123033.60000000001</v>
      </c>
      <c r="L8911" s="23" t="s">
        <v>55</v>
      </c>
      <c r="M8911" s="23" t="s">
        <v>83</v>
      </c>
      <c r="N8911" s="27"/>
      <c r="O8911" s="23" t="s">
        <v>56</v>
      </c>
      <c r="P8911" t="str">
        <f t="shared" si="139"/>
        <v>INSERT INTO @DataTable (Deal, AdvanceDate, PROV, DealPurpose, RateType, BEACON, LTV, TDS, GDS, InsuranceType, PrincipalBalance, OccupancyType, AccountStatus, Closed_Date, DelinquencyBucket) VALUES (8910, '2017-01-30', 'SK', 'Purchase', 'Fixed', 763, 90, 28.96, 24.02, 'HiRatio', 123033.6, 'Owner-Occupied', 'Open', '1900-01-00', 'Current');</v>
      </c>
    </row>
    <row r="8912" spans="1:16" x14ac:dyDescent="0.35">
      <c r="A8912" s="19">
        <v>8911</v>
      </c>
      <c r="B8912" s="18">
        <v>42293</v>
      </c>
      <c r="C8912" s="19" t="s">
        <v>57</v>
      </c>
      <c r="D8912" s="19" t="s">
        <v>59</v>
      </c>
      <c r="E8912" s="19" t="s">
        <v>40</v>
      </c>
      <c r="F8912" s="19">
        <v>797</v>
      </c>
      <c r="G8912" s="19">
        <v>40.700000000000003</v>
      </c>
      <c r="H8912" s="19">
        <v>30.55</v>
      </c>
      <c r="I8912" s="19">
        <v>30.22</v>
      </c>
      <c r="J8912" s="19" t="s">
        <v>54</v>
      </c>
      <c r="K8912" s="20">
        <v>0</v>
      </c>
      <c r="L8912" s="20" t="s">
        <v>55</v>
      </c>
      <c r="M8912" s="20" t="s">
        <v>84</v>
      </c>
      <c r="N8912" s="26">
        <v>42464</v>
      </c>
      <c r="O8912" s="20" t="s">
        <v>56</v>
      </c>
      <c r="P8912" t="str">
        <f t="shared" si="139"/>
        <v>INSERT INTO @DataTable (Deal, AdvanceDate, PROV, DealPurpose, RateType, BEACON, LTV, TDS, GDS, InsuranceType, PrincipalBalance, OccupancyType, AccountStatus, Closed_Date, DelinquencyBucket) VALUES (8911, '2015-10-16', 'ON', 'Transfer', 'ARM', 797, 40.7, 30.55, 30.22, 'Conv', 0, 'Owner-Occupied', 'Closed', '2016-04-04', 'Current');</v>
      </c>
    </row>
    <row r="8913" spans="1:16" x14ac:dyDescent="0.35">
      <c r="A8913" s="22">
        <v>8912</v>
      </c>
      <c r="B8913" s="21">
        <v>42766</v>
      </c>
      <c r="C8913" s="22" t="s">
        <v>57</v>
      </c>
      <c r="D8913" s="22" t="s">
        <v>61</v>
      </c>
      <c r="E8913" s="22" t="s">
        <v>40</v>
      </c>
      <c r="F8913" s="22">
        <v>856</v>
      </c>
      <c r="G8913" s="22">
        <v>80</v>
      </c>
      <c r="H8913" s="22">
        <v>18.13</v>
      </c>
      <c r="I8913" s="22">
        <v>13.11</v>
      </c>
      <c r="J8913" s="22" t="s">
        <v>54</v>
      </c>
      <c r="K8913" s="23">
        <v>420000</v>
      </c>
      <c r="L8913" s="23" t="s">
        <v>55</v>
      </c>
      <c r="M8913" s="23" t="s">
        <v>83</v>
      </c>
      <c r="N8913" s="27"/>
      <c r="O8913" s="23" t="s">
        <v>56</v>
      </c>
      <c r="P8913" t="str">
        <f t="shared" si="139"/>
        <v>INSERT INTO @DataTable (Deal, AdvanceDate, PROV, DealPurpose, RateType, BEACON, LTV, TDS, GDS, InsuranceType, PrincipalBalance, OccupancyType, AccountStatus, Closed_Date, DelinquencyBucket) VALUES (8912, '2017-01-31', 'ON', 'Purchase', 'ARM', 856, 80, 18.13, 13.11, 'Conv', 420000, 'Owner-Occupied', 'Open', '1900-01-00', 'Current');</v>
      </c>
    </row>
    <row r="8914" spans="1:16" x14ac:dyDescent="0.35">
      <c r="A8914" s="19">
        <v>8913</v>
      </c>
      <c r="B8914" s="18">
        <v>42151</v>
      </c>
      <c r="C8914" s="19" t="s">
        <v>57</v>
      </c>
      <c r="D8914" s="19" t="s">
        <v>61</v>
      </c>
      <c r="E8914" s="19" t="s">
        <v>40</v>
      </c>
      <c r="F8914" s="19">
        <v>810</v>
      </c>
      <c r="G8914" s="19">
        <v>74.41</v>
      </c>
      <c r="H8914" s="19">
        <v>36.17</v>
      </c>
      <c r="I8914" s="19">
        <v>17.899999999999999</v>
      </c>
      <c r="J8914" s="19" t="s">
        <v>54</v>
      </c>
      <c r="K8914" s="20">
        <v>278682.49</v>
      </c>
      <c r="L8914" s="20" t="s">
        <v>55</v>
      </c>
      <c r="M8914" s="20" t="s">
        <v>83</v>
      </c>
      <c r="N8914" s="26"/>
      <c r="O8914" s="20" t="s">
        <v>56</v>
      </c>
      <c r="P8914" t="str">
        <f t="shared" si="139"/>
        <v>INSERT INTO @DataTable (Deal, AdvanceDate, PROV, DealPurpose, RateType, BEACON, LTV, TDS, GDS, InsuranceType, PrincipalBalance, OccupancyType, AccountStatus, Closed_Date, DelinquencyBucket) VALUES (8913, '2015-05-27', 'ON', 'Purchase', 'ARM', 810, 74.41, 36.17, 17.9, 'Conv', 278682.49, 'Owner-Occupied', 'Open', '1900-01-00', 'Current');</v>
      </c>
    </row>
    <row r="8915" spans="1:16" x14ac:dyDescent="0.35">
      <c r="A8915" s="22">
        <v>8914</v>
      </c>
      <c r="B8915" s="21">
        <v>41095</v>
      </c>
      <c r="C8915" s="22" t="s">
        <v>51</v>
      </c>
      <c r="D8915" s="22" t="s">
        <v>61</v>
      </c>
      <c r="E8915" s="22" t="s">
        <v>53</v>
      </c>
      <c r="F8915" s="22">
        <v>770</v>
      </c>
      <c r="G8915" s="22">
        <v>95</v>
      </c>
      <c r="H8915" s="22">
        <v>33.380000000000003</v>
      </c>
      <c r="I8915" s="22">
        <v>14.24</v>
      </c>
      <c r="J8915" s="22" t="s">
        <v>60</v>
      </c>
      <c r="K8915" s="23">
        <v>357917.02</v>
      </c>
      <c r="L8915" s="23" t="s">
        <v>55</v>
      </c>
      <c r="M8915" s="23" t="s">
        <v>83</v>
      </c>
      <c r="N8915" s="27"/>
      <c r="O8915" s="23" t="s">
        <v>56</v>
      </c>
      <c r="P8915" t="str">
        <f t="shared" si="139"/>
        <v>INSERT INTO @DataTable (Deal, AdvanceDate, PROV, DealPurpose, RateType, BEACON, LTV, TDS, GDS, InsuranceType, PrincipalBalance, OccupancyType, AccountStatus, Closed_Date, DelinquencyBucket) VALUES (8914, '2012-07-05', 'AB', 'Purchase', 'Fixed', 770, 95, 33.38, 14.24, 'HiRatio', 357917.02, 'Owner-Occupied', 'Open', '1900-01-00', 'Current');</v>
      </c>
    </row>
    <row r="8916" spans="1:16" x14ac:dyDescent="0.35">
      <c r="A8916" s="19">
        <v>8915</v>
      </c>
      <c r="B8916" s="18">
        <v>40786</v>
      </c>
      <c r="C8916" s="19" t="s">
        <v>57</v>
      </c>
      <c r="D8916" s="19" t="s">
        <v>61</v>
      </c>
      <c r="E8916" s="19" t="s">
        <v>53</v>
      </c>
      <c r="F8916" s="19">
        <v>680</v>
      </c>
      <c r="G8916" s="19">
        <v>75</v>
      </c>
      <c r="H8916" s="19">
        <v>40.369999999999997</v>
      </c>
      <c r="I8916" s="19">
        <v>25.89</v>
      </c>
      <c r="J8916" s="19" t="s">
        <v>54</v>
      </c>
      <c r="K8916" s="20">
        <v>281744.82</v>
      </c>
      <c r="L8916" s="20" t="s">
        <v>55</v>
      </c>
      <c r="M8916" s="20" t="s">
        <v>83</v>
      </c>
      <c r="N8916" s="26"/>
      <c r="O8916" s="20" t="s">
        <v>56</v>
      </c>
      <c r="P8916" t="str">
        <f t="shared" si="139"/>
        <v>INSERT INTO @DataTable (Deal, AdvanceDate, PROV, DealPurpose, RateType, BEACON, LTV, TDS, GDS, InsuranceType, PrincipalBalance, OccupancyType, AccountStatus, Closed_Date, DelinquencyBucket) VALUES (8915, '2011-08-31', 'ON', 'Purchase', 'Fixed', 680, 75, 40.37, 25.89, 'Conv', 281744.82, 'Owner-Occupied', 'Open', '1900-01-00', 'Current');</v>
      </c>
    </row>
    <row r="8917" spans="1:16" x14ac:dyDescent="0.35">
      <c r="A8917" s="22">
        <v>8916</v>
      </c>
      <c r="B8917" s="21">
        <v>42166</v>
      </c>
      <c r="C8917" s="22" t="s">
        <v>58</v>
      </c>
      <c r="D8917" s="22" t="s">
        <v>61</v>
      </c>
      <c r="E8917" s="22" t="s">
        <v>53</v>
      </c>
      <c r="F8917" s="22">
        <v>688</v>
      </c>
      <c r="G8917" s="22">
        <v>95</v>
      </c>
      <c r="H8917" s="22">
        <v>38.24</v>
      </c>
      <c r="I8917" s="22">
        <v>16.309999999999999</v>
      </c>
      <c r="J8917" s="22" t="s">
        <v>60</v>
      </c>
      <c r="K8917" s="23">
        <v>208385.73</v>
      </c>
      <c r="L8917" s="23" t="s">
        <v>55</v>
      </c>
      <c r="M8917" s="23" t="s">
        <v>83</v>
      </c>
      <c r="N8917" s="27"/>
      <c r="O8917" s="23" t="s">
        <v>56</v>
      </c>
      <c r="P8917" t="str">
        <f t="shared" si="139"/>
        <v>INSERT INTO @DataTable (Deal, AdvanceDate, PROV, DealPurpose, RateType, BEACON, LTV, TDS, GDS, InsuranceType, PrincipalBalance, OccupancyType, AccountStatus, Closed_Date, DelinquencyBucket) VALUES (8916, '2015-06-11', 'BC', 'Purchase', 'Fixed', 688, 95, 38.24, 16.31, 'HiRatio', 208385.73, 'Owner-Occupied', 'Open', '1900-01-00', 'Current');</v>
      </c>
    </row>
    <row r="8918" spans="1:16" x14ac:dyDescent="0.35">
      <c r="A8918" s="19">
        <v>8917</v>
      </c>
      <c r="B8918" s="18">
        <v>42033</v>
      </c>
      <c r="C8918" s="19" t="s">
        <v>57</v>
      </c>
      <c r="D8918" s="19" t="s">
        <v>61</v>
      </c>
      <c r="E8918" s="19" t="s">
        <v>40</v>
      </c>
      <c r="F8918" s="19">
        <v>774</v>
      </c>
      <c r="G8918" s="19">
        <v>88.46</v>
      </c>
      <c r="H8918" s="19">
        <v>31.36</v>
      </c>
      <c r="I8918" s="19">
        <v>30.14</v>
      </c>
      <c r="J8918" s="19" t="s">
        <v>60</v>
      </c>
      <c r="K8918" s="20">
        <v>220762.93</v>
      </c>
      <c r="L8918" s="20" t="s">
        <v>55</v>
      </c>
      <c r="M8918" s="20" t="s">
        <v>83</v>
      </c>
      <c r="N8918" s="26"/>
      <c r="O8918" s="20" t="s">
        <v>56</v>
      </c>
      <c r="P8918" t="str">
        <f t="shared" si="139"/>
        <v>INSERT INTO @DataTable (Deal, AdvanceDate, PROV, DealPurpose, RateType, BEACON, LTV, TDS, GDS, InsuranceType, PrincipalBalance, OccupancyType, AccountStatus, Closed_Date, DelinquencyBucket) VALUES (8917, '2015-01-29', 'ON', 'Purchase', 'ARM', 774, 88.46, 31.36, 30.14, 'HiRatio', 220762.93, 'Owner-Occupied', 'Open', '1900-01-00', 'Current');</v>
      </c>
    </row>
    <row r="8919" spans="1:16" x14ac:dyDescent="0.35">
      <c r="A8919" s="22">
        <v>8918</v>
      </c>
      <c r="B8919" s="21">
        <v>41851</v>
      </c>
      <c r="C8919" s="22" t="s">
        <v>70</v>
      </c>
      <c r="D8919" s="22" t="s">
        <v>61</v>
      </c>
      <c r="E8919" s="22" t="s">
        <v>53</v>
      </c>
      <c r="F8919" s="22">
        <v>671</v>
      </c>
      <c r="G8919" s="22">
        <v>95</v>
      </c>
      <c r="H8919" s="22">
        <v>31.39</v>
      </c>
      <c r="I8919" s="22">
        <v>21.28</v>
      </c>
      <c r="J8919" s="22" t="s">
        <v>60</v>
      </c>
      <c r="K8919" s="23">
        <v>134892.31</v>
      </c>
      <c r="L8919" s="23" t="s">
        <v>55</v>
      </c>
      <c r="M8919" s="23" t="s">
        <v>83</v>
      </c>
      <c r="N8919" s="27"/>
      <c r="O8919" s="23" t="s">
        <v>56</v>
      </c>
      <c r="P8919" t="str">
        <f t="shared" si="139"/>
        <v>INSERT INTO @DataTable (Deal, AdvanceDate, PROV, DealPurpose, RateType, BEACON, LTV, TDS, GDS, InsuranceType, PrincipalBalance, OccupancyType, AccountStatus, Closed_Date, DelinquencyBucket) VALUES (8918, '2014-07-31', 'NB', 'Purchase', 'Fixed', 671, 95, 31.39, 21.28, 'HiRatio', 134892.31, 'Owner-Occupied', 'Open', '1900-01-00', 'Current');</v>
      </c>
    </row>
    <row r="8920" spans="1:16" x14ac:dyDescent="0.35">
      <c r="A8920" s="19">
        <v>8919</v>
      </c>
      <c r="B8920" s="18">
        <v>42130</v>
      </c>
      <c r="C8920" s="19" t="s">
        <v>58</v>
      </c>
      <c r="D8920" s="19" t="s">
        <v>61</v>
      </c>
      <c r="E8920" s="19" t="s">
        <v>40</v>
      </c>
      <c r="F8920" s="19">
        <v>755</v>
      </c>
      <c r="G8920" s="19">
        <v>66.81</v>
      </c>
      <c r="H8920" s="19">
        <v>30.77</v>
      </c>
      <c r="I8920" s="19">
        <v>29.84</v>
      </c>
      <c r="J8920" s="19" t="s">
        <v>54</v>
      </c>
      <c r="K8920" s="20">
        <v>289183.3</v>
      </c>
      <c r="L8920" s="20" t="s">
        <v>55</v>
      </c>
      <c r="M8920" s="20" t="s">
        <v>83</v>
      </c>
      <c r="N8920" s="26"/>
      <c r="O8920" s="20" t="s">
        <v>56</v>
      </c>
      <c r="P8920" t="str">
        <f t="shared" si="139"/>
        <v>INSERT INTO @DataTable (Deal, AdvanceDate, PROV, DealPurpose, RateType, BEACON, LTV, TDS, GDS, InsuranceType, PrincipalBalance, OccupancyType, AccountStatus, Closed_Date, DelinquencyBucket) VALUES (8919, '2015-05-06', 'BC', 'Purchase', 'ARM', 755, 66.81, 30.77, 29.84, 'Conv', 289183.3, 'Owner-Occupied', 'Open', '1900-01-00', 'Current');</v>
      </c>
    </row>
    <row r="8921" spans="1:16" x14ac:dyDescent="0.35">
      <c r="A8921" s="22">
        <v>8920</v>
      </c>
      <c r="B8921" s="21">
        <v>41908</v>
      </c>
      <c r="C8921" s="22" t="s">
        <v>51</v>
      </c>
      <c r="D8921" s="22" t="s">
        <v>52</v>
      </c>
      <c r="E8921" s="22" t="s">
        <v>40</v>
      </c>
      <c r="F8921" s="22">
        <v>667</v>
      </c>
      <c r="G8921" s="22">
        <v>62.13</v>
      </c>
      <c r="H8921" s="22">
        <v>28.15</v>
      </c>
      <c r="I8921" s="22">
        <v>16.96</v>
      </c>
      <c r="J8921" s="22" t="s">
        <v>54</v>
      </c>
      <c r="K8921" s="23">
        <v>390462.96</v>
      </c>
      <c r="L8921" s="23" t="s">
        <v>55</v>
      </c>
      <c r="M8921" s="23" t="s">
        <v>83</v>
      </c>
      <c r="N8921" s="27"/>
      <c r="O8921" s="23" t="s">
        <v>56</v>
      </c>
      <c r="P8921" t="str">
        <f t="shared" si="139"/>
        <v>INSERT INTO @DataTable (Deal, AdvanceDate, PROV, DealPurpose, RateType, BEACON, LTV, TDS, GDS, InsuranceType, PrincipalBalance, OccupancyType, AccountStatus, Closed_Date, DelinquencyBucket) VALUES (8920, '2014-09-26', 'AB', 'Refinance External', 'ARM', 667, 62.13, 28.15, 16.96, 'Conv', 390462.96, 'Owner-Occupied', 'Open', '1900-01-00', 'Current');</v>
      </c>
    </row>
    <row r="8922" spans="1:16" x14ac:dyDescent="0.35">
      <c r="A8922" s="19">
        <v>8921</v>
      </c>
      <c r="B8922" s="18">
        <v>42578</v>
      </c>
      <c r="C8922" s="19" t="s">
        <v>51</v>
      </c>
      <c r="D8922" s="19" t="s">
        <v>61</v>
      </c>
      <c r="E8922" s="19" t="s">
        <v>53</v>
      </c>
      <c r="F8922" s="19">
        <v>790</v>
      </c>
      <c r="G8922" s="19">
        <v>95</v>
      </c>
      <c r="H8922" s="19">
        <v>38.08</v>
      </c>
      <c r="I8922" s="19">
        <v>32.81</v>
      </c>
      <c r="J8922" s="19" t="s">
        <v>60</v>
      </c>
      <c r="K8922" s="20">
        <v>375489.4</v>
      </c>
      <c r="L8922" s="20" t="s">
        <v>55</v>
      </c>
      <c r="M8922" s="20" t="s">
        <v>83</v>
      </c>
      <c r="N8922" s="26"/>
      <c r="O8922" s="20" t="s">
        <v>56</v>
      </c>
      <c r="P8922" t="str">
        <f t="shared" si="139"/>
        <v>INSERT INTO @DataTable (Deal, AdvanceDate, PROV, DealPurpose, RateType, BEACON, LTV, TDS, GDS, InsuranceType, PrincipalBalance, OccupancyType, AccountStatus, Closed_Date, DelinquencyBucket) VALUES (8921, '2016-07-27', 'AB', 'Purchase', 'Fixed', 790, 95, 38.08, 32.81, 'HiRatio', 375489.4, 'Owner-Occupied', 'Open', '1900-01-00', 'Current');</v>
      </c>
    </row>
    <row r="8923" spans="1:16" x14ac:dyDescent="0.35">
      <c r="A8923" s="22">
        <v>8922</v>
      </c>
      <c r="B8923" s="21">
        <v>42556</v>
      </c>
      <c r="C8923" s="22" t="s">
        <v>57</v>
      </c>
      <c r="D8923" s="22" t="s">
        <v>67</v>
      </c>
      <c r="E8923" s="22" t="s">
        <v>53</v>
      </c>
      <c r="F8923" s="22">
        <v>708</v>
      </c>
      <c r="G8923" s="22">
        <v>95</v>
      </c>
      <c r="H8923" s="22">
        <v>41.23</v>
      </c>
      <c r="I8923" s="22">
        <v>25.63</v>
      </c>
      <c r="J8923" s="22" t="s">
        <v>60</v>
      </c>
      <c r="K8923" s="23">
        <v>326484.53000000003</v>
      </c>
      <c r="L8923" s="23" t="s">
        <v>55</v>
      </c>
      <c r="M8923" s="23" t="s">
        <v>83</v>
      </c>
      <c r="N8923" s="27"/>
      <c r="O8923" s="23" t="s">
        <v>56</v>
      </c>
      <c r="P8923" t="str">
        <f t="shared" si="139"/>
        <v>INSERT INTO @DataTable (Deal, AdvanceDate, PROV, DealPurpose, RateType, BEACON, LTV, TDS, GDS, InsuranceType, PrincipalBalance, OccupancyType, AccountStatus, Closed_Date, DelinquencyBucket) VALUES (8922, '2016-07-05', 'ON', 'Port Increase', 'Fixed', 708, 95, 41.23, 25.63, 'HiRatio', 326484.53, 'Owner-Occupied', 'Open', '1900-01-00', 'Current');</v>
      </c>
    </row>
    <row r="8924" spans="1:16" x14ac:dyDescent="0.35">
      <c r="A8924" s="19">
        <v>8923</v>
      </c>
      <c r="B8924" s="18">
        <v>40739</v>
      </c>
      <c r="C8924" s="19" t="s">
        <v>51</v>
      </c>
      <c r="D8924" s="19" t="s">
        <v>61</v>
      </c>
      <c r="E8924" s="19" t="s">
        <v>53</v>
      </c>
      <c r="F8924" s="19">
        <v>763</v>
      </c>
      <c r="G8924" s="19">
        <v>80</v>
      </c>
      <c r="H8924" s="19">
        <v>38.590000000000003</v>
      </c>
      <c r="I8924" s="19">
        <v>35.950000000000003</v>
      </c>
      <c r="J8924" s="19" t="s">
        <v>54</v>
      </c>
      <c r="K8924" s="20">
        <v>0</v>
      </c>
      <c r="L8924" s="20" t="s">
        <v>55</v>
      </c>
      <c r="M8924" s="20" t="s">
        <v>84</v>
      </c>
      <c r="N8924" s="26">
        <v>42178</v>
      </c>
      <c r="O8924" s="20" t="s">
        <v>56</v>
      </c>
      <c r="P8924" t="str">
        <f t="shared" si="139"/>
        <v>INSERT INTO @DataTable (Deal, AdvanceDate, PROV, DealPurpose, RateType, BEACON, LTV, TDS, GDS, InsuranceType, PrincipalBalance, OccupancyType, AccountStatus, Closed_Date, DelinquencyBucket) VALUES (8923, '2011-07-15', 'AB', 'Purchase', 'Fixed', 763, 80, 38.59, 35.95, 'Conv', 0, 'Owner-Occupied', 'Closed', '2015-06-23', 'Current');</v>
      </c>
    </row>
    <row r="8925" spans="1:16" x14ac:dyDescent="0.35">
      <c r="A8925" s="22">
        <v>8924</v>
      </c>
      <c r="B8925" s="21">
        <v>40675</v>
      </c>
      <c r="C8925" s="22" t="s">
        <v>58</v>
      </c>
      <c r="D8925" s="22" t="s">
        <v>52</v>
      </c>
      <c r="E8925" s="22" t="s">
        <v>40</v>
      </c>
      <c r="F8925" s="22">
        <v>725</v>
      </c>
      <c r="G8925" s="22">
        <v>83.24</v>
      </c>
      <c r="H8925" s="22">
        <v>23.55</v>
      </c>
      <c r="I8925" s="22">
        <v>23.55</v>
      </c>
      <c r="J8925" s="22" t="s">
        <v>60</v>
      </c>
      <c r="K8925" s="23">
        <v>0</v>
      </c>
      <c r="L8925" s="23" t="s">
        <v>55</v>
      </c>
      <c r="M8925" s="23" t="s">
        <v>84</v>
      </c>
      <c r="N8925" s="27">
        <v>41458</v>
      </c>
      <c r="O8925" s="23" t="s">
        <v>56</v>
      </c>
      <c r="P8925" t="str">
        <f t="shared" si="139"/>
        <v>INSERT INTO @DataTable (Deal, AdvanceDate, PROV, DealPurpose, RateType, BEACON, LTV, TDS, GDS, InsuranceType, PrincipalBalance, OccupancyType, AccountStatus, Closed_Date, DelinquencyBucket) VALUES (8924, '2011-05-12', 'BC', 'Refinance External', 'ARM', 725, 83.24, 23.55, 23.55, 'HiRatio', 0, 'Owner-Occupied', 'Closed', '2013-07-03', 'Current');</v>
      </c>
    </row>
    <row r="8926" spans="1:16" x14ac:dyDescent="0.35">
      <c r="A8926" s="19">
        <v>8925</v>
      </c>
      <c r="B8926" s="18">
        <v>40942</v>
      </c>
      <c r="C8926" s="19" t="s">
        <v>51</v>
      </c>
      <c r="D8926" s="19" t="s">
        <v>52</v>
      </c>
      <c r="E8926" s="19" t="s">
        <v>53</v>
      </c>
      <c r="F8926" s="19">
        <v>785</v>
      </c>
      <c r="G8926" s="19">
        <v>74.63</v>
      </c>
      <c r="H8926" s="19">
        <v>38.159999999999997</v>
      </c>
      <c r="I8926" s="19">
        <v>37.700000000000003</v>
      </c>
      <c r="J8926" s="19" t="s">
        <v>54</v>
      </c>
      <c r="K8926" s="20">
        <v>0</v>
      </c>
      <c r="L8926" s="20" t="s">
        <v>55</v>
      </c>
      <c r="M8926" s="20" t="s">
        <v>84</v>
      </c>
      <c r="N8926" s="26">
        <v>42557</v>
      </c>
      <c r="O8926" s="20" t="s">
        <v>56</v>
      </c>
      <c r="P8926" t="str">
        <f t="shared" si="139"/>
        <v>INSERT INTO @DataTable (Deal, AdvanceDate, PROV, DealPurpose, RateType, BEACON, LTV, TDS, GDS, InsuranceType, PrincipalBalance, OccupancyType, AccountStatus, Closed_Date, DelinquencyBucket) VALUES (8925, '2012-02-03', 'AB', 'Refinance External', 'Fixed', 785, 74.63, 38.16, 37.7, 'Conv', 0, 'Owner-Occupied', 'Closed', '2016-07-06', 'Current');</v>
      </c>
    </row>
    <row r="8927" spans="1:16" x14ac:dyDescent="0.35">
      <c r="A8927" s="22">
        <v>8926</v>
      </c>
      <c r="B8927" s="21">
        <v>42223</v>
      </c>
      <c r="C8927" s="22" t="s">
        <v>57</v>
      </c>
      <c r="D8927" s="22" t="s">
        <v>61</v>
      </c>
      <c r="E8927" s="22" t="s">
        <v>53</v>
      </c>
      <c r="F8927" s="22">
        <v>721</v>
      </c>
      <c r="G8927" s="22">
        <v>80</v>
      </c>
      <c r="H8927" s="22">
        <v>38.44</v>
      </c>
      <c r="I8927" s="22">
        <v>36.68</v>
      </c>
      <c r="J8927" s="22" t="s">
        <v>54</v>
      </c>
      <c r="K8927" s="23">
        <v>362915.94</v>
      </c>
      <c r="L8927" s="23" t="s">
        <v>55</v>
      </c>
      <c r="M8927" s="23" t="s">
        <v>83</v>
      </c>
      <c r="N8927" s="27"/>
      <c r="O8927" s="23" t="s">
        <v>56</v>
      </c>
      <c r="P8927" t="str">
        <f t="shared" si="139"/>
        <v>INSERT INTO @DataTable (Deal, AdvanceDate, PROV, DealPurpose, RateType, BEACON, LTV, TDS, GDS, InsuranceType, PrincipalBalance, OccupancyType, AccountStatus, Closed_Date, DelinquencyBucket) VALUES (8926, '2015-08-07', 'ON', 'Purchase', 'Fixed', 721, 80, 38.44, 36.68, 'Conv', 362915.94, 'Owner-Occupied', 'Open', '1900-01-00', 'Current');</v>
      </c>
    </row>
    <row r="8928" spans="1:16" x14ac:dyDescent="0.35">
      <c r="A8928" s="19">
        <v>8927</v>
      </c>
      <c r="B8928" s="18">
        <v>41942</v>
      </c>
      <c r="C8928" s="19" t="s">
        <v>57</v>
      </c>
      <c r="D8928" s="19" t="s">
        <v>61</v>
      </c>
      <c r="E8928" s="19" t="s">
        <v>40</v>
      </c>
      <c r="F8928" s="19">
        <v>763</v>
      </c>
      <c r="G8928" s="19">
        <v>86.93</v>
      </c>
      <c r="H8928" s="19">
        <v>34.03</v>
      </c>
      <c r="I8928" s="19">
        <v>30.74</v>
      </c>
      <c r="J8928" s="19" t="s">
        <v>60</v>
      </c>
      <c r="K8928" s="20">
        <v>0</v>
      </c>
      <c r="L8928" s="20" t="s">
        <v>55</v>
      </c>
      <c r="M8928" s="20" t="s">
        <v>84</v>
      </c>
      <c r="N8928" s="26">
        <v>42676</v>
      </c>
      <c r="O8928" s="20" t="s">
        <v>56</v>
      </c>
      <c r="P8928" t="str">
        <f t="shared" si="139"/>
        <v>INSERT INTO @DataTable (Deal, AdvanceDate, PROV, DealPurpose, RateType, BEACON, LTV, TDS, GDS, InsuranceType, PrincipalBalance, OccupancyType, AccountStatus, Closed_Date, DelinquencyBucket) VALUES (8927, '2014-10-30', 'ON', 'Purchase', 'ARM', 763, 86.93, 34.03, 30.74, 'HiRatio', 0, 'Owner-Occupied', 'Closed', '2016-11-02', 'Current');</v>
      </c>
    </row>
    <row r="8929" spans="1:16" x14ac:dyDescent="0.35">
      <c r="A8929" s="22">
        <v>8928</v>
      </c>
      <c r="B8929" s="21">
        <v>42488</v>
      </c>
      <c r="C8929" s="22" t="s">
        <v>51</v>
      </c>
      <c r="D8929" s="22" t="s">
        <v>52</v>
      </c>
      <c r="E8929" s="22" t="s">
        <v>53</v>
      </c>
      <c r="F8929" s="22">
        <v>804</v>
      </c>
      <c r="G8929" s="22">
        <v>44.62</v>
      </c>
      <c r="H8929" s="22">
        <v>26.75</v>
      </c>
      <c r="I8929" s="22">
        <v>25.69</v>
      </c>
      <c r="J8929" s="22" t="s">
        <v>54</v>
      </c>
      <c r="K8929" s="23">
        <v>561033.09</v>
      </c>
      <c r="L8929" s="23" t="s">
        <v>55</v>
      </c>
      <c r="M8929" s="23" t="s">
        <v>83</v>
      </c>
      <c r="N8929" s="27"/>
      <c r="O8929" s="23" t="s">
        <v>56</v>
      </c>
      <c r="P8929" t="str">
        <f t="shared" si="139"/>
        <v>INSERT INTO @DataTable (Deal, AdvanceDate, PROV, DealPurpose, RateType, BEACON, LTV, TDS, GDS, InsuranceType, PrincipalBalance, OccupancyType, AccountStatus, Closed_Date, DelinquencyBucket) VALUES (8928, '2016-04-28', 'AB', 'Refinance External', 'Fixed', 804, 44.62, 26.75, 25.69, 'Conv', 561033.09, 'Owner-Occupied', 'Open', '1900-01-00', 'Current');</v>
      </c>
    </row>
    <row r="8930" spans="1:16" x14ac:dyDescent="0.35">
      <c r="A8930" s="19">
        <v>8929</v>
      </c>
      <c r="B8930" s="18">
        <v>42200</v>
      </c>
      <c r="C8930" s="19" t="s">
        <v>57</v>
      </c>
      <c r="D8930" s="19" t="s">
        <v>61</v>
      </c>
      <c r="E8930" s="19" t="s">
        <v>40</v>
      </c>
      <c r="F8930" s="19">
        <v>806</v>
      </c>
      <c r="G8930" s="19">
        <v>95</v>
      </c>
      <c r="H8930" s="19">
        <v>26.74</v>
      </c>
      <c r="I8930" s="19">
        <v>25.51</v>
      </c>
      <c r="J8930" s="19" t="s">
        <v>60</v>
      </c>
      <c r="K8930" s="20">
        <v>337615.59</v>
      </c>
      <c r="L8930" s="20" t="s">
        <v>55</v>
      </c>
      <c r="M8930" s="20" t="s">
        <v>83</v>
      </c>
      <c r="N8930" s="26"/>
      <c r="O8930" s="20" t="s">
        <v>56</v>
      </c>
      <c r="P8930" t="str">
        <f t="shared" si="139"/>
        <v>INSERT INTO @DataTable (Deal, AdvanceDate, PROV, DealPurpose, RateType, BEACON, LTV, TDS, GDS, InsuranceType, PrincipalBalance, OccupancyType, AccountStatus, Closed_Date, DelinquencyBucket) VALUES (8929, '2015-07-15', 'ON', 'Purchase', 'ARM', 806, 95, 26.74, 25.51, 'HiRatio', 337615.59, 'Owner-Occupied', 'Open', '1900-01-00', 'Current');</v>
      </c>
    </row>
    <row r="8931" spans="1:16" x14ac:dyDescent="0.35">
      <c r="A8931" s="22">
        <v>8930</v>
      </c>
      <c r="B8931" s="21">
        <v>42107</v>
      </c>
      <c r="C8931" s="22" t="s">
        <v>51</v>
      </c>
      <c r="D8931" s="22" t="s">
        <v>61</v>
      </c>
      <c r="E8931" s="22" t="s">
        <v>40</v>
      </c>
      <c r="F8931" s="22">
        <v>767</v>
      </c>
      <c r="G8931" s="22">
        <v>95</v>
      </c>
      <c r="H8931" s="22">
        <v>36.020000000000003</v>
      </c>
      <c r="I8931" s="22">
        <v>26.54</v>
      </c>
      <c r="J8931" s="22" t="s">
        <v>60</v>
      </c>
      <c r="K8931" s="23">
        <v>344561.77</v>
      </c>
      <c r="L8931" s="23" t="s">
        <v>55</v>
      </c>
      <c r="M8931" s="23" t="s">
        <v>83</v>
      </c>
      <c r="N8931" s="27"/>
      <c r="O8931" s="23" t="s">
        <v>56</v>
      </c>
      <c r="P8931" t="str">
        <f t="shared" si="139"/>
        <v>INSERT INTO @DataTable (Deal, AdvanceDate, PROV, DealPurpose, RateType, BEACON, LTV, TDS, GDS, InsuranceType, PrincipalBalance, OccupancyType, AccountStatus, Closed_Date, DelinquencyBucket) VALUES (8930, '2015-04-13', 'AB', 'Purchase', 'ARM', 767, 95, 36.02, 26.54, 'HiRatio', 344561.77, 'Owner-Occupied', 'Open', '1900-01-00', 'Current');</v>
      </c>
    </row>
    <row r="8932" spans="1:16" x14ac:dyDescent="0.35">
      <c r="A8932" s="19">
        <v>8931</v>
      </c>
      <c r="B8932" s="18">
        <v>42244</v>
      </c>
      <c r="C8932" s="19" t="s">
        <v>51</v>
      </c>
      <c r="D8932" s="19" t="s">
        <v>61</v>
      </c>
      <c r="E8932" s="19" t="s">
        <v>53</v>
      </c>
      <c r="F8932" s="19">
        <v>805</v>
      </c>
      <c r="G8932" s="19">
        <v>95</v>
      </c>
      <c r="H8932" s="19">
        <v>30.35</v>
      </c>
      <c r="I8932" s="19">
        <v>29.51</v>
      </c>
      <c r="J8932" s="19" t="s">
        <v>60</v>
      </c>
      <c r="K8932" s="20">
        <v>339669.38</v>
      </c>
      <c r="L8932" s="20" t="s">
        <v>55</v>
      </c>
      <c r="M8932" s="20" t="s">
        <v>83</v>
      </c>
      <c r="N8932" s="26"/>
      <c r="O8932" s="20" t="s">
        <v>56</v>
      </c>
      <c r="P8932" t="str">
        <f t="shared" si="139"/>
        <v>INSERT INTO @DataTable (Deal, AdvanceDate, PROV, DealPurpose, RateType, BEACON, LTV, TDS, GDS, InsuranceType, PrincipalBalance, OccupancyType, AccountStatus, Closed_Date, DelinquencyBucket) VALUES (8931, '2015-08-28', 'AB', 'Purchase', 'Fixed', 805, 95, 30.35, 29.51, 'HiRatio', 339669.38, 'Owner-Occupied', 'Open', '1900-01-00', 'Current');</v>
      </c>
    </row>
    <row r="8933" spans="1:16" x14ac:dyDescent="0.35">
      <c r="A8933" s="22">
        <v>8932</v>
      </c>
      <c r="B8933" s="21">
        <v>41515</v>
      </c>
      <c r="C8933" s="22" t="s">
        <v>57</v>
      </c>
      <c r="D8933" s="22" t="s">
        <v>52</v>
      </c>
      <c r="E8933" s="22" t="s">
        <v>40</v>
      </c>
      <c r="F8933" s="22">
        <v>699</v>
      </c>
      <c r="G8933" s="22">
        <v>80</v>
      </c>
      <c r="H8933" s="22">
        <v>24.55</v>
      </c>
      <c r="I8933" s="22">
        <v>19.100000000000001</v>
      </c>
      <c r="J8933" s="22" t="s">
        <v>54</v>
      </c>
      <c r="K8933" s="23">
        <v>0</v>
      </c>
      <c r="L8933" s="23" t="s">
        <v>55</v>
      </c>
      <c r="M8933" s="23" t="s">
        <v>84</v>
      </c>
      <c r="N8933" s="27">
        <v>42558</v>
      </c>
      <c r="O8933" s="23" t="s">
        <v>56</v>
      </c>
      <c r="P8933" t="str">
        <f t="shared" si="139"/>
        <v>INSERT INTO @DataTable (Deal, AdvanceDate, PROV, DealPurpose, RateType, BEACON, LTV, TDS, GDS, InsuranceType, PrincipalBalance, OccupancyType, AccountStatus, Closed_Date, DelinquencyBucket) VALUES (8932, '2013-08-29', 'ON', 'Refinance External', 'ARM', 699, 80, 24.55, 19.1, 'Conv', 0, 'Owner-Occupied', 'Closed', '2016-07-07', 'Current');</v>
      </c>
    </row>
    <row r="8934" spans="1:16" x14ac:dyDescent="0.35">
      <c r="A8934" s="19">
        <v>8933</v>
      </c>
      <c r="B8934" s="18">
        <v>41670</v>
      </c>
      <c r="C8934" s="19" t="s">
        <v>57</v>
      </c>
      <c r="D8934" s="19" t="s">
        <v>61</v>
      </c>
      <c r="E8934" s="19" t="s">
        <v>40</v>
      </c>
      <c r="F8934" s="19">
        <v>741</v>
      </c>
      <c r="G8934" s="19">
        <v>85.4</v>
      </c>
      <c r="H8934" s="19">
        <v>35.53</v>
      </c>
      <c r="I8934" s="19">
        <v>24.84</v>
      </c>
      <c r="J8934" s="19" t="s">
        <v>60</v>
      </c>
      <c r="K8934" s="20">
        <v>0</v>
      </c>
      <c r="L8934" s="20" t="s">
        <v>55</v>
      </c>
      <c r="M8934" s="20" t="s">
        <v>84</v>
      </c>
      <c r="N8934" s="26">
        <v>42579</v>
      </c>
      <c r="O8934" s="20" t="s">
        <v>56</v>
      </c>
      <c r="P8934" t="str">
        <f t="shared" si="139"/>
        <v>INSERT INTO @DataTable (Deal, AdvanceDate, PROV, DealPurpose, RateType, BEACON, LTV, TDS, GDS, InsuranceType, PrincipalBalance, OccupancyType, AccountStatus, Closed_Date, DelinquencyBucket) VALUES (8933, '2014-01-31', 'ON', 'Purchase', 'ARM', 741, 85.4, 35.53, 24.84, 'HiRatio', 0, 'Owner-Occupied', 'Closed', '2016-07-28', 'Current');</v>
      </c>
    </row>
    <row r="8935" spans="1:16" x14ac:dyDescent="0.35">
      <c r="A8935" s="22">
        <v>8934</v>
      </c>
      <c r="B8935" s="21">
        <v>41964</v>
      </c>
      <c r="C8935" s="22" t="s">
        <v>57</v>
      </c>
      <c r="D8935" s="22" t="s">
        <v>61</v>
      </c>
      <c r="E8935" s="22" t="s">
        <v>40</v>
      </c>
      <c r="F8935" s="22">
        <v>781</v>
      </c>
      <c r="G8935" s="22">
        <v>95</v>
      </c>
      <c r="H8935" s="22">
        <v>33.57</v>
      </c>
      <c r="I8935" s="22">
        <v>28.62</v>
      </c>
      <c r="J8935" s="22" t="s">
        <v>60</v>
      </c>
      <c r="K8935" s="23">
        <v>0</v>
      </c>
      <c r="L8935" s="23" t="s">
        <v>55</v>
      </c>
      <c r="M8935" s="23" t="s">
        <v>84</v>
      </c>
      <c r="N8935" s="27">
        <v>42655</v>
      </c>
      <c r="O8935" s="23" t="s">
        <v>56</v>
      </c>
      <c r="P8935" t="str">
        <f t="shared" si="139"/>
        <v>INSERT INTO @DataTable (Deal, AdvanceDate, PROV, DealPurpose, RateType, BEACON, LTV, TDS, GDS, InsuranceType, PrincipalBalance, OccupancyType, AccountStatus, Closed_Date, DelinquencyBucket) VALUES (8934, '2014-11-21', 'ON', 'Purchase', 'ARM', 781, 95, 33.57, 28.62, 'HiRatio', 0, 'Owner-Occupied', 'Closed', '2016-10-12', 'Current');</v>
      </c>
    </row>
    <row r="8936" spans="1:16" x14ac:dyDescent="0.35">
      <c r="A8936" s="19">
        <v>8935</v>
      </c>
      <c r="B8936" s="18">
        <v>41849</v>
      </c>
      <c r="C8936" s="19" t="s">
        <v>51</v>
      </c>
      <c r="D8936" s="19" t="s">
        <v>59</v>
      </c>
      <c r="E8936" s="19" t="s">
        <v>40</v>
      </c>
      <c r="F8936" s="19">
        <v>775</v>
      </c>
      <c r="G8936" s="19">
        <v>87.32</v>
      </c>
      <c r="H8936" s="19">
        <v>28.59</v>
      </c>
      <c r="I8936" s="19">
        <v>23.38</v>
      </c>
      <c r="J8936" s="19" t="s">
        <v>54</v>
      </c>
      <c r="K8936" s="20">
        <v>361537.22</v>
      </c>
      <c r="L8936" s="20" t="s">
        <v>55</v>
      </c>
      <c r="M8936" s="20" t="s">
        <v>83</v>
      </c>
      <c r="N8936" s="26"/>
      <c r="O8936" s="20" t="s">
        <v>56</v>
      </c>
      <c r="P8936" t="str">
        <f t="shared" si="139"/>
        <v>INSERT INTO @DataTable (Deal, AdvanceDate, PROV, DealPurpose, RateType, BEACON, LTV, TDS, GDS, InsuranceType, PrincipalBalance, OccupancyType, AccountStatus, Closed_Date, DelinquencyBucket) VALUES (8935, '2014-07-29', 'AB', 'Transfer', 'ARM', 775, 87.32, 28.59, 23.38, 'Conv', 361537.22, 'Owner-Occupied', 'Open', '1900-01-00', 'Current');</v>
      </c>
    </row>
    <row r="8937" spans="1:16" x14ac:dyDescent="0.35">
      <c r="A8937" s="22">
        <v>8936</v>
      </c>
      <c r="B8937" s="21">
        <v>40631</v>
      </c>
      <c r="C8937" s="22" t="s">
        <v>57</v>
      </c>
      <c r="D8937" s="22" t="s">
        <v>61</v>
      </c>
      <c r="E8937" s="22" t="s">
        <v>40</v>
      </c>
      <c r="F8937" s="22">
        <v>700</v>
      </c>
      <c r="G8937" s="22">
        <v>90</v>
      </c>
      <c r="H8937" s="22">
        <v>34.06</v>
      </c>
      <c r="I8937" s="22">
        <v>11.38</v>
      </c>
      <c r="J8937" s="22" t="s">
        <v>60</v>
      </c>
      <c r="K8937" s="23">
        <v>0</v>
      </c>
      <c r="L8937" s="23" t="s">
        <v>55</v>
      </c>
      <c r="M8937" s="23" t="s">
        <v>84</v>
      </c>
      <c r="N8937" s="27">
        <v>42121</v>
      </c>
      <c r="O8937" s="23" t="s">
        <v>56</v>
      </c>
      <c r="P8937" t="str">
        <f t="shared" si="139"/>
        <v>INSERT INTO @DataTable (Deal, AdvanceDate, PROV, DealPurpose, RateType, BEACON, LTV, TDS, GDS, InsuranceType, PrincipalBalance, OccupancyType, AccountStatus, Closed_Date, DelinquencyBucket) VALUES (8936, '2011-03-29', 'ON', 'Purchase', 'ARM', 700, 90, 34.06, 11.38, 'HiRatio', 0, 'Owner-Occupied', 'Closed', '2015-04-27', 'Current');</v>
      </c>
    </row>
    <row r="8938" spans="1:16" x14ac:dyDescent="0.35">
      <c r="A8938" s="19">
        <v>8937</v>
      </c>
      <c r="B8938" s="18">
        <v>42615</v>
      </c>
      <c r="C8938" s="19" t="s">
        <v>58</v>
      </c>
      <c r="D8938" s="19" t="s">
        <v>52</v>
      </c>
      <c r="E8938" s="19" t="s">
        <v>53</v>
      </c>
      <c r="F8938" s="19">
        <v>744</v>
      </c>
      <c r="G8938" s="19">
        <v>62.02</v>
      </c>
      <c r="H8938" s="19">
        <v>31.82</v>
      </c>
      <c r="I8938" s="19">
        <v>15.23</v>
      </c>
      <c r="J8938" s="19" t="s">
        <v>54</v>
      </c>
      <c r="K8938" s="20">
        <v>236895.71</v>
      </c>
      <c r="L8938" s="20" t="s">
        <v>55</v>
      </c>
      <c r="M8938" s="20" t="s">
        <v>83</v>
      </c>
      <c r="N8938" s="26"/>
      <c r="O8938" s="20" t="s">
        <v>56</v>
      </c>
      <c r="P8938" t="str">
        <f t="shared" si="139"/>
        <v>INSERT INTO @DataTable (Deal, AdvanceDate, PROV, DealPurpose, RateType, BEACON, LTV, TDS, GDS, InsuranceType, PrincipalBalance, OccupancyType, AccountStatus, Closed_Date, DelinquencyBucket) VALUES (8937, '2016-09-02', 'BC', 'Refinance External', 'Fixed', 744, 62.02, 31.82, 15.23, 'Conv', 236895.71, 'Owner-Occupied', 'Open', '1900-01-00', 'Current');</v>
      </c>
    </row>
    <row r="8939" spans="1:16" x14ac:dyDescent="0.35">
      <c r="A8939" s="22">
        <v>8938</v>
      </c>
      <c r="B8939" s="21">
        <v>42131</v>
      </c>
      <c r="C8939" s="22" t="s">
        <v>74</v>
      </c>
      <c r="D8939" s="22" t="s">
        <v>61</v>
      </c>
      <c r="E8939" s="22" t="s">
        <v>40</v>
      </c>
      <c r="F8939" s="22">
        <v>797</v>
      </c>
      <c r="G8939" s="22">
        <v>90</v>
      </c>
      <c r="H8939" s="22">
        <v>29.4</v>
      </c>
      <c r="I8939" s="22">
        <v>21.94</v>
      </c>
      <c r="J8939" s="22" t="s">
        <v>60</v>
      </c>
      <c r="K8939" s="23">
        <v>250783.57</v>
      </c>
      <c r="L8939" s="23" t="s">
        <v>55</v>
      </c>
      <c r="M8939" s="23" t="s">
        <v>83</v>
      </c>
      <c r="N8939" s="27"/>
      <c r="O8939" s="23" t="s">
        <v>56</v>
      </c>
      <c r="P8939" t="str">
        <f t="shared" si="139"/>
        <v>INSERT INTO @DataTable (Deal, AdvanceDate, PROV, DealPurpose, RateType, BEACON, LTV, TDS, GDS, InsuranceType, PrincipalBalance, OccupancyType, AccountStatus, Closed_Date, DelinquencyBucket) VALUES (8938, '2015-05-07', 'MB', 'Purchase', 'ARM', 797, 90, 29.4, 21.94, 'HiRatio', 250783.57, 'Owner-Occupied', 'Open', '1900-01-00', 'Current');</v>
      </c>
    </row>
    <row r="8940" spans="1:16" x14ac:dyDescent="0.35">
      <c r="A8940" s="19">
        <v>8939</v>
      </c>
      <c r="B8940" s="18">
        <v>42761</v>
      </c>
      <c r="C8940" s="19" t="s">
        <v>57</v>
      </c>
      <c r="D8940" s="19" t="s">
        <v>61</v>
      </c>
      <c r="E8940" s="19" t="s">
        <v>53</v>
      </c>
      <c r="F8940" s="19">
        <v>786</v>
      </c>
      <c r="G8940" s="19">
        <v>80</v>
      </c>
      <c r="H8940" s="19">
        <v>36.619999999999997</v>
      </c>
      <c r="I8940" s="19">
        <v>15.34</v>
      </c>
      <c r="J8940" s="19" t="s">
        <v>54</v>
      </c>
      <c r="K8940" s="20">
        <v>183992</v>
      </c>
      <c r="L8940" s="20" t="s">
        <v>55</v>
      </c>
      <c r="M8940" s="20" t="s">
        <v>83</v>
      </c>
      <c r="N8940" s="26"/>
      <c r="O8940" s="20" t="s">
        <v>56</v>
      </c>
      <c r="P8940" t="str">
        <f t="shared" si="139"/>
        <v>INSERT INTO @DataTable (Deal, AdvanceDate, PROV, DealPurpose, RateType, BEACON, LTV, TDS, GDS, InsuranceType, PrincipalBalance, OccupancyType, AccountStatus, Closed_Date, DelinquencyBucket) VALUES (8939, '2017-01-26', 'ON', 'Purchase', 'Fixed', 786, 80, 36.62, 15.34, 'Conv', 183992, 'Owner-Occupied', 'Open', '1900-01-00', 'Current');</v>
      </c>
    </row>
    <row r="8941" spans="1:16" x14ac:dyDescent="0.35">
      <c r="A8941" s="22">
        <v>8940</v>
      </c>
      <c r="B8941" s="21">
        <v>40941</v>
      </c>
      <c r="C8941" s="22" t="s">
        <v>58</v>
      </c>
      <c r="D8941" s="22" t="s">
        <v>61</v>
      </c>
      <c r="E8941" s="22" t="s">
        <v>53</v>
      </c>
      <c r="F8941" s="22">
        <v>787</v>
      </c>
      <c r="G8941" s="22">
        <v>79.66</v>
      </c>
      <c r="H8941" s="22">
        <v>32.25</v>
      </c>
      <c r="I8941" s="22">
        <v>31.86</v>
      </c>
      <c r="J8941" s="22" t="s">
        <v>54</v>
      </c>
      <c r="K8941" s="23">
        <v>420745.03</v>
      </c>
      <c r="L8941" s="23" t="s">
        <v>55</v>
      </c>
      <c r="M8941" s="23" t="s">
        <v>83</v>
      </c>
      <c r="N8941" s="27"/>
      <c r="O8941" s="23" t="s">
        <v>56</v>
      </c>
      <c r="P8941" t="str">
        <f t="shared" si="139"/>
        <v>INSERT INTO @DataTable (Deal, AdvanceDate, PROV, DealPurpose, RateType, BEACON, LTV, TDS, GDS, InsuranceType, PrincipalBalance, OccupancyType, AccountStatus, Closed_Date, DelinquencyBucket) VALUES (8940, '2012-02-02', 'BC', 'Purchase', 'Fixed', 787, 79.66, 32.25, 31.86, 'Conv', 420745.03, 'Owner-Occupied', 'Open', '1900-01-00', 'Current');</v>
      </c>
    </row>
    <row r="8942" spans="1:16" x14ac:dyDescent="0.35">
      <c r="A8942" s="19">
        <v>8941</v>
      </c>
      <c r="B8942" s="18">
        <v>42536</v>
      </c>
      <c r="C8942" s="19" t="s">
        <v>63</v>
      </c>
      <c r="D8942" s="19" t="s">
        <v>61</v>
      </c>
      <c r="E8942" s="19" t="s">
        <v>53</v>
      </c>
      <c r="F8942" s="19">
        <v>773</v>
      </c>
      <c r="G8942" s="19">
        <v>95</v>
      </c>
      <c r="H8942" s="19">
        <v>33.82</v>
      </c>
      <c r="I8942" s="19">
        <v>33.4</v>
      </c>
      <c r="J8942" s="19" t="s">
        <v>60</v>
      </c>
      <c r="K8942" s="20">
        <v>289290.38</v>
      </c>
      <c r="L8942" s="20" t="s">
        <v>55</v>
      </c>
      <c r="M8942" s="20" t="s">
        <v>83</v>
      </c>
      <c r="N8942" s="26"/>
      <c r="O8942" s="20" t="s">
        <v>56</v>
      </c>
      <c r="P8942" t="str">
        <f t="shared" si="139"/>
        <v>INSERT INTO @DataTable (Deal, AdvanceDate, PROV, DealPurpose, RateType, BEACON, LTV, TDS, GDS, InsuranceType, PrincipalBalance, OccupancyType, AccountStatus, Closed_Date, DelinquencyBucket) VALUES (8941, '2016-06-15', 'SK', 'Purchase', 'Fixed', 773, 95, 33.82, 33.4, 'HiRatio', 289290.38, 'Owner-Occupied', 'Open', '1900-01-00', 'Current');</v>
      </c>
    </row>
    <row r="8943" spans="1:16" x14ac:dyDescent="0.35">
      <c r="A8943" s="22">
        <v>8942</v>
      </c>
      <c r="B8943" s="21">
        <v>41606</v>
      </c>
      <c r="C8943" s="22" t="s">
        <v>58</v>
      </c>
      <c r="D8943" s="22" t="s">
        <v>61</v>
      </c>
      <c r="E8943" s="22" t="s">
        <v>53</v>
      </c>
      <c r="F8943" s="22">
        <v>763</v>
      </c>
      <c r="G8943" s="22">
        <v>90</v>
      </c>
      <c r="H8943" s="22">
        <v>39.15</v>
      </c>
      <c r="I8943" s="22">
        <v>24.4</v>
      </c>
      <c r="J8943" s="22" t="s">
        <v>60</v>
      </c>
      <c r="K8943" s="23">
        <v>292974.17</v>
      </c>
      <c r="L8943" s="23" t="s">
        <v>55</v>
      </c>
      <c r="M8943" s="23" t="s">
        <v>83</v>
      </c>
      <c r="N8943" s="27"/>
      <c r="O8943" s="23" t="s">
        <v>56</v>
      </c>
      <c r="P8943" t="str">
        <f t="shared" si="139"/>
        <v>INSERT INTO @DataTable (Deal, AdvanceDate, PROV, DealPurpose, RateType, BEACON, LTV, TDS, GDS, InsuranceType, PrincipalBalance, OccupancyType, AccountStatus, Closed_Date, DelinquencyBucket) VALUES (8942, '2013-11-28', 'BC', 'Purchase', 'Fixed', 763, 90, 39.15, 24.4, 'HiRatio', 292974.17, 'Owner-Occupied', 'Open', '1900-01-00', 'Current');</v>
      </c>
    </row>
    <row r="8944" spans="1:16" x14ac:dyDescent="0.35">
      <c r="A8944" s="19">
        <v>8943</v>
      </c>
      <c r="B8944" s="18">
        <v>42704</v>
      </c>
      <c r="C8944" s="19" t="s">
        <v>58</v>
      </c>
      <c r="D8944" s="19" t="s">
        <v>61</v>
      </c>
      <c r="E8944" s="19" t="s">
        <v>40</v>
      </c>
      <c r="F8944" s="19">
        <v>836</v>
      </c>
      <c r="G8944" s="19">
        <v>80</v>
      </c>
      <c r="H8944" s="19">
        <v>36.020000000000003</v>
      </c>
      <c r="I8944" s="19">
        <v>26.48</v>
      </c>
      <c r="J8944" s="19" t="s">
        <v>54</v>
      </c>
      <c r="K8944" s="20">
        <v>354713.11</v>
      </c>
      <c r="L8944" s="20" t="s">
        <v>55</v>
      </c>
      <c r="M8944" s="20" t="s">
        <v>83</v>
      </c>
      <c r="N8944" s="26"/>
      <c r="O8944" s="20" t="s">
        <v>56</v>
      </c>
      <c r="P8944" t="str">
        <f t="shared" si="139"/>
        <v>INSERT INTO @DataTable (Deal, AdvanceDate, PROV, DealPurpose, RateType, BEACON, LTV, TDS, GDS, InsuranceType, PrincipalBalance, OccupancyType, AccountStatus, Closed_Date, DelinquencyBucket) VALUES (8943, '2016-11-30', 'BC', 'Purchase', 'ARM', 836, 80, 36.02, 26.48, 'Conv', 354713.11, 'Owner-Occupied', 'Open', '1900-01-00', 'Current');</v>
      </c>
    </row>
    <row r="8945" spans="1:16" x14ac:dyDescent="0.35">
      <c r="A8945" s="22">
        <v>8944</v>
      </c>
      <c r="B8945" s="21">
        <v>42129</v>
      </c>
      <c r="C8945" s="22" t="s">
        <v>51</v>
      </c>
      <c r="D8945" s="22" t="s">
        <v>52</v>
      </c>
      <c r="E8945" s="22" t="s">
        <v>53</v>
      </c>
      <c r="F8945" s="22">
        <v>744</v>
      </c>
      <c r="G8945" s="22">
        <v>79.180000000000007</v>
      </c>
      <c r="H8945" s="22">
        <v>38.51</v>
      </c>
      <c r="I8945" s="22">
        <v>17.850000000000001</v>
      </c>
      <c r="J8945" s="22" t="s">
        <v>54</v>
      </c>
      <c r="K8945" s="23">
        <v>281367.49</v>
      </c>
      <c r="L8945" s="23" t="s">
        <v>62</v>
      </c>
      <c r="M8945" s="23" t="s">
        <v>83</v>
      </c>
      <c r="N8945" s="27"/>
      <c r="O8945" s="23" t="s">
        <v>56</v>
      </c>
      <c r="P8945" t="str">
        <f t="shared" si="139"/>
        <v>INSERT INTO @DataTable (Deal, AdvanceDate, PROV, DealPurpose, RateType, BEACON, LTV, TDS, GDS, InsuranceType, PrincipalBalance, OccupancyType, AccountStatus, Closed_Date, DelinquencyBucket) VALUES (8944, '2015-05-05', 'AB', 'Refinance External', 'Fixed', 744, 79.18, 38.51, 17.85, 'Conv', 281367.49, 'Rental', 'Open', '1900-01-00', 'Current');</v>
      </c>
    </row>
    <row r="8946" spans="1:16" x14ac:dyDescent="0.35">
      <c r="A8946" s="19">
        <v>8945</v>
      </c>
      <c r="B8946" s="18">
        <v>41354</v>
      </c>
      <c r="C8946" s="19" t="s">
        <v>51</v>
      </c>
      <c r="D8946" s="19" t="s">
        <v>61</v>
      </c>
      <c r="E8946" s="19" t="s">
        <v>53</v>
      </c>
      <c r="F8946" s="19">
        <v>702</v>
      </c>
      <c r="G8946" s="19">
        <v>95</v>
      </c>
      <c r="H8946" s="19">
        <v>40.5</v>
      </c>
      <c r="I8946" s="19">
        <v>30.65</v>
      </c>
      <c r="J8946" s="19" t="s">
        <v>60</v>
      </c>
      <c r="K8946" s="20">
        <v>499880.7</v>
      </c>
      <c r="L8946" s="20" t="s">
        <v>55</v>
      </c>
      <c r="M8946" s="20" t="s">
        <v>83</v>
      </c>
      <c r="N8946" s="26"/>
      <c r="O8946" s="20" t="s">
        <v>56</v>
      </c>
      <c r="P8946" t="str">
        <f t="shared" si="139"/>
        <v>INSERT INTO @DataTable (Deal, AdvanceDate, PROV, DealPurpose, RateType, BEACON, LTV, TDS, GDS, InsuranceType, PrincipalBalance, OccupancyType, AccountStatus, Closed_Date, DelinquencyBucket) VALUES (8945, '2013-03-21', 'AB', 'Purchase', 'Fixed', 702, 95, 40.5, 30.65, 'HiRatio', 499880.7, 'Owner-Occupied', 'Open', '1900-01-00', 'Current');</v>
      </c>
    </row>
    <row r="8947" spans="1:16" x14ac:dyDescent="0.35">
      <c r="A8947" s="22">
        <v>8946</v>
      </c>
      <c r="B8947" s="21">
        <v>42489</v>
      </c>
      <c r="C8947" s="22" t="s">
        <v>57</v>
      </c>
      <c r="D8947" s="22" t="s">
        <v>61</v>
      </c>
      <c r="E8947" s="22" t="s">
        <v>53</v>
      </c>
      <c r="F8947" s="22">
        <v>754</v>
      </c>
      <c r="G8947" s="22">
        <v>80</v>
      </c>
      <c r="H8947" s="22">
        <v>28.67</v>
      </c>
      <c r="I8947" s="22">
        <v>21.46</v>
      </c>
      <c r="J8947" s="22" t="s">
        <v>54</v>
      </c>
      <c r="K8947" s="23">
        <v>249760.41</v>
      </c>
      <c r="L8947" s="23" t="s">
        <v>55</v>
      </c>
      <c r="M8947" s="23" t="s">
        <v>83</v>
      </c>
      <c r="N8947" s="27"/>
      <c r="O8947" s="23" t="s">
        <v>56</v>
      </c>
      <c r="P8947" t="str">
        <f t="shared" si="139"/>
        <v>INSERT INTO @DataTable (Deal, AdvanceDate, PROV, DealPurpose, RateType, BEACON, LTV, TDS, GDS, InsuranceType, PrincipalBalance, OccupancyType, AccountStatus, Closed_Date, DelinquencyBucket) VALUES (8946, '2016-04-29', 'ON', 'Purchase', 'Fixed', 754, 80, 28.67, 21.46, 'Conv', 249760.41, 'Owner-Occupied', 'Open', '1900-01-00', 'Current');</v>
      </c>
    </row>
    <row r="8948" spans="1:16" x14ac:dyDescent="0.35">
      <c r="A8948" s="19">
        <v>8947</v>
      </c>
      <c r="B8948" s="18">
        <v>42067</v>
      </c>
      <c r="C8948" s="19" t="s">
        <v>51</v>
      </c>
      <c r="D8948" s="19" t="s">
        <v>52</v>
      </c>
      <c r="E8948" s="19" t="s">
        <v>53</v>
      </c>
      <c r="F8948" s="19">
        <v>763</v>
      </c>
      <c r="G8948" s="19">
        <v>73.680000000000007</v>
      </c>
      <c r="H8948" s="19">
        <v>39.11</v>
      </c>
      <c r="I8948" s="19">
        <v>16.48</v>
      </c>
      <c r="J8948" s="19" t="s">
        <v>54</v>
      </c>
      <c r="K8948" s="20">
        <v>0</v>
      </c>
      <c r="L8948" s="20" t="s">
        <v>55</v>
      </c>
      <c r="M8948" s="20" t="s">
        <v>84</v>
      </c>
      <c r="N8948" s="26">
        <v>42242</v>
      </c>
      <c r="O8948" s="20" t="s">
        <v>56</v>
      </c>
      <c r="P8948" t="str">
        <f t="shared" si="139"/>
        <v>INSERT INTO @DataTable (Deal, AdvanceDate, PROV, DealPurpose, RateType, BEACON, LTV, TDS, GDS, InsuranceType, PrincipalBalance, OccupancyType, AccountStatus, Closed_Date, DelinquencyBucket) VALUES (8947, '2015-03-04', 'AB', 'Refinance External', 'Fixed', 763, 73.68, 39.11, 16.48, 'Conv', 0, 'Owner-Occupied', 'Closed', '2015-08-26', 'Current');</v>
      </c>
    </row>
    <row r="8949" spans="1:16" x14ac:dyDescent="0.35">
      <c r="A8949" s="22">
        <v>8948</v>
      </c>
      <c r="B8949" s="21">
        <v>42202</v>
      </c>
      <c r="C8949" s="22" t="s">
        <v>57</v>
      </c>
      <c r="D8949" s="22" t="s">
        <v>61</v>
      </c>
      <c r="E8949" s="22" t="s">
        <v>40</v>
      </c>
      <c r="F8949" s="22">
        <v>786</v>
      </c>
      <c r="G8949" s="22">
        <v>90</v>
      </c>
      <c r="H8949" s="22">
        <v>33.36</v>
      </c>
      <c r="I8949" s="22">
        <v>30.66</v>
      </c>
      <c r="J8949" s="22" t="s">
        <v>60</v>
      </c>
      <c r="K8949" s="23">
        <v>487733.09</v>
      </c>
      <c r="L8949" s="23" t="s">
        <v>55</v>
      </c>
      <c r="M8949" s="23" t="s">
        <v>83</v>
      </c>
      <c r="N8949" s="27"/>
      <c r="O8949" s="23" t="s">
        <v>56</v>
      </c>
      <c r="P8949" t="str">
        <f t="shared" si="139"/>
        <v>INSERT INTO @DataTable (Deal, AdvanceDate, PROV, DealPurpose, RateType, BEACON, LTV, TDS, GDS, InsuranceType, PrincipalBalance, OccupancyType, AccountStatus, Closed_Date, DelinquencyBucket) VALUES (8948, '2015-07-17', 'ON', 'Purchase', 'ARM', 786, 90, 33.36, 30.66, 'HiRatio', 487733.09, 'Owner-Occupied', 'Open', '1900-01-00', 'Current');</v>
      </c>
    </row>
    <row r="8950" spans="1:16" x14ac:dyDescent="0.35">
      <c r="A8950" s="19">
        <v>8949</v>
      </c>
      <c r="B8950" s="18">
        <v>42417</v>
      </c>
      <c r="C8950" s="19" t="s">
        <v>70</v>
      </c>
      <c r="D8950" s="19" t="s">
        <v>59</v>
      </c>
      <c r="E8950" s="19" t="s">
        <v>53</v>
      </c>
      <c r="F8950" s="19">
        <v>702</v>
      </c>
      <c r="G8950" s="19">
        <v>80.55</v>
      </c>
      <c r="H8950" s="19">
        <v>34.58</v>
      </c>
      <c r="I8950" s="19">
        <v>16.73</v>
      </c>
      <c r="J8950" s="19" t="s">
        <v>60</v>
      </c>
      <c r="K8950" s="20">
        <v>235763.5</v>
      </c>
      <c r="L8950" s="20" t="s">
        <v>55</v>
      </c>
      <c r="M8950" s="20" t="s">
        <v>83</v>
      </c>
      <c r="N8950" s="26"/>
      <c r="O8950" s="20" t="s">
        <v>56</v>
      </c>
      <c r="P8950" t="str">
        <f t="shared" si="139"/>
        <v>INSERT INTO @DataTable (Deal, AdvanceDate, PROV, DealPurpose, RateType, BEACON, LTV, TDS, GDS, InsuranceType, PrincipalBalance, OccupancyType, AccountStatus, Closed_Date, DelinquencyBucket) VALUES (8949, '2016-02-17', 'NB', 'Transfer', 'Fixed', 702, 80.55, 34.58, 16.73, 'HiRatio', 235763.5, 'Owner-Occupied', 'Open', '1900-01-00', 'Current');</v>
      </c>
    </row>
    <row r="8951" spans="1:16" x14ac:dyDescent="0.35">
      <c r="A8951" s="22">
        <v>8950</v>
      </c>
      <c r="B8951" s="21">
        <v>41183</v>
      </c>
      <c r="C8951" s="22" t="s">
        <v>51</v>
      </c>
      <c r="D8951" s="22" t="s">
        <v>67</v>
      </c>
      <c r="E8951" s="22" t="s">
        <v>53</v>
      </c>
      <c r="F8951" s="22">
        <v>753</v>
      </c>
      <c r="G8951" s="22">
        <v>95</v>
      </c>
      <c r="H8951" s="22">
        <v>28</v>
      </c>
      <c r="I8951" s="22">
        <v>26.59</v>
      </c>
      <c r="J8951" s="22" t="s">
        <v>60</v>
      </c>
      <c r="K8951" s="23">
        <v>0</v>
      </c>
      <c r="L8951" s="23" t="s">
        <v>55</v>
      </c>
      <c r="M8951" s="23" t="s">
        <v>84</v>
      </c>
      <c r="N8951" s="27">
        <v>41365</v>
      </c>
      <c r="O8951" s="23" t="s">
        <v>56</v>
      </c>
      <c r="P8951" t="str">
        <f t="shared" si="139"/>
        <v>INSERT INTO @DataTable (Deal, AdvanceDate, PROV, DealPurpose, RateType, BEACON, LTV, TDS, GDS, InsuranceType, PrincipalBalance, OccupancyType, AccountStatus, Closed_Date, DelinquencyBucket) VALUES (8950, '2012-10-01', 'AB', 'Port Increase', 'Fixed', 753, 95, 28, 26.59, 'HiRatio', 0, 'Owner-Occupied', 'Closed', '2013-04-01', 'Current');</v>
      </c>
    </row>
    <row r="8952" spans="1:16" x14ac:dyDescent="0.35">
      <c r="A8952" s="19">
        <v>8951</v>
      </c>
      <c r="B8952" s="18">
        <v>42384</v>
      </c>
      <c r="C8952" s="19" t="s">
        <v>58</v>
      </c>
      <c r="D8952" s="19" t="s">
        <v>61</v>
      </c>
      <c r="E8952" s="19" t="s">
        <v>40</v>
      </c>
      <c r="F8952" s="19">
        <v>0</v>
      </c>
      <c r="G8952" s="19">
        <v>60</v>
      </c>
      <c r="H8952" s="19">
        <v>34.24</v>
      </c>
      <c r="I8952" s="19">
        <v>20.2</v>
      </c>
      <c r="J8952" s="19" t="s">
        <v>54</v>
      </c>
      <c r="K8952" s="20">
        <v>362227.28</v>
      </c>
      <c r="L8952" s="20" t="s">
        <v>62</v>
      </c>
      <c r="M8952" s="20" t="s">
        <v>83</v>
      </c>
      <c r="N8952" s="26"/>
      <c r="O8952" s="20" t="s">
        <v>56</v>
      </c>
      <c r="P8952" t="str">
        <f t="shared" si="139"/>
        <v>INSERT INTO @DataTable (Deal, AdvanceDate, PROV, DealPurpose, RateType, BEACON, LTV, TDS, GDS, InsuranceType, PrincipalBalance, OccupancyType, AccountStatus, Closed_Date, DelinquencyBucket) VALUES (8951, '2016-01-15', 'BC', 'Purchase', 'ARM', 0, 60, 34.24, 20.2, 'Conv', 362227.28, 'Rental', 'Open', '1900-01-00', 'Current');</v>
      </c>
    </row>
    <row r="8953" spans="1:16" x14ac:dyDescent="0.35">
      <c r="A8953" s="22">
        <v>8952</v>
      </c>
      <c r="B8953" s="21">
        <v>42034</v>
      </c>
      <c r="C8953" s="22" t="s">
        <v>51</v>
      </c>
      <c r="D8953" s="22" t="s">
        <v>61</v>
      </c>
      <c r="E8953" s="22" t="s">
        <v>53</v>
      </c>
      <c r="F8953" s="22">
        <v>740</v>
      </c>
      <c r="G8953" s="22">
        <v>95</v>
      </c>
      <c r="H8953" s="22">
        <v>41.84</v>
      </c>
      <c r="I8953" s="22">
        <v>37.04</v>
      </c>
      <c r="J8953" s="22" t="s">
        <v>60</v>
      </c>
      <c r="K8953" s="23">
        <v>391643.98</v>
      </c>
      <c r="L8953" s="23" t="s">
        <v>55</v>
      </c>
      <c r="M8953" s="23" t="s">
        <v>83</v>
      </c>
      <c r="N8953" s="27"/>
      <c r="O8953" s="23" t="s">
        <v>56</v>
      </c>
      <c r="P8953" t="str">
        <f t="shared" si="139"/>
        <v>INSERT INTO @DataTable (Deal, AdvanceDate, PROV, DealPurpose, RateType, BEACON, LTV, TDS, GDS, InsuranceType, PrincipalBalance, OccupancyType, AccountStatus, Closed_Date, DelinquencyBucket) VALUES (8952, '2015-01-30', 'AB', 'Purchase', 'Fixed', 740, 95, 41.84, 37.04, 'HiRatio', 391643.98, 'Owner-Occupied', 'Open', '1900-01-00', 'Current');</v>
      </c>
    </row>
    <row r="8954" spans="1:16" x14ac:dyDescent="0.35">
      <c r="A8954" s="19">
        <v>8953</v>
      </c>
      <c r="B8954" s="18">
        <v>41625</v>
      </c>
      <c r="C8954" s="19" t="s">
        <v>57</v>
      </c>
      <c r="D8954" s="19" t="s">
        <v>64</v>
      </c>
      <c r="E8954" s="19" t="s">
        <v>53</v>
      </c>
      <c r="F8954" s="19">
        <v>751</v>
      </c>
      <c r="G8954" s="19">
        <v>90</v>
      </c>
      <c r="H8954" s="19">
        <v>31.71</v>
      </c>
      <c r="I8954" s="19">
        <v>30.42</v>
      </c>
      <c r="J8954" s="19" t="s">
        <v>60</v>
      </c>
      <c r="K8954" s="20">
        <v>0</v>
      </c>
      <c r="L8954" s="20" t="s">
        <v>55</v>
      </c>
      <c r="M8954" s="20" t="s">
        <v>84</v>
      </c>
      <c r="N8954" s="26">
        <v>42094</v>
      </c>
      <c r="O8954" s="20" t="s">
        <v>56</v>
      </c>
      <c r="P8954" t="str">
        <f t="shared" si="139"/>
        <v>INSERT INTO @DataTable (Deal, AdvanceDate, PROV, DealPurpose, RateType, BEACON, LTV, TDS, GDS, InsuranceType, PrincipalBalance, OccupancyType, AccountStatus, Closed_Date, DelinquencyBucket) VALUES (8953, '2013-12-17', 'ON', 'Purchase with Improvements', 'Fixed', 751, 90, 31.71, 30.42, 'HiRatio', 0, 'Owner-Occupied', 'Closed', '2015-03-31', 'Current');</v>
      </c>
    </row>
    <row r="8955" spans="1:16" x14ac:dyDescent="0.35">
      <c r="A8955" s="22">
        <v>8954</v>
      </c>
      <c r="B8955" s="21">
        <v>41361</v>
      </c>
      <c r="C8955" s="22" t="s">
        <v>63</v>
      </c>
      <c r="D8955" s="22" t="s">
        <v>61</v>
      </c>
      <c r="E8955" s="22" t="s">
        <v>53</v>
      </c>
      <c r="F8955" s="22">
        <v>794</v>
      </c>
      <c r="G8955" s="22">
        <v>95</v>
      </c>
      <c r="H8955" s="22">
        <v>40.909999999999997</v>
      </c>
      <c r="I8955" s="22">
        <v>26.25</v>
      </c>
      <c r="J8955" s="22" t="s">
        <v>60</v>
      </c>
      <c r="K8955" s="23">
        <v>157066.32</v>
      </c>
      <c r="L8955" s="23" t="s">
        <v>55</v>
      </c>
      <c r="M8955" s="23" t="s">
        <v>83</v>
      </c>
      <c r="N8955" s="27"/>
      <c r="O8955" s="23" t="s">
        <v>56</v>
      </c>
      <c r="P8955" t="str">
        <f t="shared" si="139"/>
        <v>INSERT INTO @DataTable (Deal, AdvanceDate, PROV, DealPurpose, RateType, BEACON, LTV, TDS, GDS, InsuranceType, PrincipalBalance, OccupancyType, AccountStatus, Closed_Date, DelinquencyBucket) VALUES (8954, '2013-03-28', 'SK', 'Purchase', 'Fixed', 794, 95, 40.91, 26.25, 'HiRatio', 157066.32, 'Owner-Occupied', 'Open', '1900-01-00', 'Current');</v>
      </c>
    </row>
    <row r="8956" spans="1:16" x14ac:dyDescent="0.35">
      <c r="A8956" s="19">
        <v>8955</v>
      </c>
      <c r="B8956" s="18">
        <v>41761</v>
      </c>
      <c r="C8956" s="19" t="s">
        <v>51</v>
      </c>
      <c r="D8956" s="19" t="s">
        <v>61</v>
      </c>
      <c r="E8956" s="19" t="s">
        <v>53</v>
      </c>
      <c r="F8956" s="19">
        <v>719</v>
      </c>
      <c r="G8956" s="19">
        <v>95</v>
      </c>
      <c r="H8956" s="19">
        <v>36.159999999999997</v>
      </c>
      <c r="I8956" s="19">
        <v>26.55</v>
      </c>
      <c r="J8956" s="19" t="s">
        <v>60</v>
      </c>
      <c r="K8956" s="20">
        <v>334656</v>
      </c>
      <c r="L8956" s="20" t="s">
        <v>55</v>
      </c>
      <c r="M8956" s="20" t="s">
        <v>83</v>
      </c>
      <c r="N8956" s="26"/>
      <c r="O8956" s="20" t="s">
        <v>56</v>
      </c>
      <c r="P8956" t="str">
        <f t="shared" si="139"/>
        <v>INSERT INTO @DataTable (Deal, AdvanceDate, PROV, DealPurpose, RateType, BEACON, LTV, TDS, GDS, InsuranceType, PrincipalBalance, OccupancyType, AccountStatus, Closed_Date, DelinquencyBucket) VALUES (8955, '2014-05-02', 'AB', 'Purchase', 'Fixed', 719, 95, 36.16, 26.55, 'HiRatio', 334656, 'Owner-Occupied', 'Open', '1900-01-00', 'Current');</v>
      </c>
    </row>
    <row r="8957" spans="1:16" x14ac:dyDescent="0.35">
      <c r="A8957" s="22">
        <v>8956</v>
      </c>
      <c r="B8957" s="21">
        <v>42125</v>
      </c>
      <c r="C8957" s="22" t="s">
        <v>51</v>
      </c>
      <c r="D8957" s="22" t="s">
        <v>61</v>
      </c>
      <c r="E8957" s="22" t="s">
        <v>53</v>
      </c>
      <c r="F8957" s="22">
        <v>786</v>
      </c>
      <c r="G8957" s="22">
        <v>89.93</v>
      </c>
      <c r="H8957" s="22">
        <v>23.76</v>
      </c>
      <c r="I8957" s="22">
        <v>18.96</v>
      </c>
      <c r="J8957" s="22" t="s">
        <v>60</v>
      </c>
      <c r="K8957" s="23">
        <v>365883.99</v>
      </c>
      <c r="L8957" s="23" t="s">
        <v>55</v>
      </c>
      <c r="M8957" s="23" t="s">
        <v>83</v>
      </c>
      <c r="N8957" s="27"/>
      <c r="O8957" s="23" t="s">
        <v>56</v>
      </c>
      <c r="P8957" t="str">
        <f t="shared" si="139"/>
        <v>INSERT INTO @DataTable (Deal, AdvanceDate, PROV, DealPurpose, RateType, BEACON, LTV, TDS, GDS, InsuranceType, PrincipalBalance, OccupancyType, AccountStatus, Closed_Date, DelinquencyBucket) VALUES (8956, '2015-05-01', 'AB', 'Purchase', 'Fixed', 786, 89.93, 23.76, 18.96, 'HiRatio', 365883.99, 'Owner-Occupied', 'Open', '1900-01-00', 'Current');</v>
      </c>
    </row>
    <row r="8958" spans="1:16" x14ac:dyDescent="0.35">
      <c r="A8958" s="19">
        <v>8957</v>
      </c>
      <c r="B8958" s="18">
        <v>40724</v>
      </c>
      <c r="C8958" s="19" t="s">
        <v>51</v>
      </c>
      <c r="D8958" s="19" t="s">
        <v>61</v>
      </c>
      <c r="E8958" s="19" t="s">
        <v>53</v>
      </c>
      <c r="F8958" s="19">
        <v>703</v>
      </c>
      <c r="G8958" s="19">
        <v>95</v>
      </c>
      <c r="H8958" s="19">
        <v>41.2</v>
      </c>
      <c r="I8958" s="19">
        <v>32.340000000000003</v>
      </c>
      <c r="J8958" s="19" t="s">
        <v>60</v>
      </c>
      <c r="K8958" s="20">
        <v>0</v>
      </c>
      <c r="L8958" s="20" t="s">
        <v>55</v>
      </c>
      <c r="M8958" s="20" t="s">
        <v>84</v>
      </c>
      <c r="N8958" s="26">
        <v>42576</v>
      </c>
      <c r="O8958" s="20" t="s">
        <v>56</v>
      </c>
      <c r="P8958" t="str">
        <f t="shared" si="139"/>
        <v>INSERT INTO @DataTable (Deal, AdvanceDate, PROV, DealPurpose, RateType, BEACON, LTV, TDS, GDS, InsuranceType, PrincipalBalance, OccupancyType, AccountStatus, Closed_Date, DelinquencyBucket) VALUES (8957, '2011-06-30', 'AB', 'Purchase', 'Fixed', 703, 95, 41.2, 32.34, 'HiRatio', 0, 'Owner-Occupied', 'Closed', '2016-07-25', 'Current');</v>
      </c>
    </row>
    <row r="8959" spans="1:16" x14ac:dyDescent="0.35">
      <c r="A8959" s="22">
        <v>8958</v>
      </c>
      <c r="B8959" s="21">
        <v>41768</v>
      </c>
      <c r="C8959" s="22" t="s">
        <v>57</v>
      </c>
      <c r="D8959" s="22" t="s">
        <v>52</v>
      </c>
      <c r="E8959" s="22" t="s">
        <v>40</v>
      </c>
      <c r="F8959" s="22">
        <v>740</v>
      </c>
      <c r="G8959" s="22">
        <v>80</v>
      </c>
      <c r="H8959" s="22">
        <v>20.64</v>
      </c>
      <c r="I8959" s="22">
        <v>16.59</v>
      </c>
      <c r="J8959" s="22" t="s">
        <v>54</v>
      </c>
      <c r="K8959" s="23">
        <v>0</v>
      </c>
      <c r="L8959" s="23" t="s">
        <v>55</v>
      </c>
      <c r="M8959" s="23" t="s">
        <v>84</v>
      </c>
      <c r="N8959" s="27">
        <v>42548</v>
      </c>
      <c r="O8959" s="23" t="s">
        <v>56</v>
      </c>
      <c r="P8959" t="str">
        <f t="shared" si="139"/>
        <v>INSERT INTO @DataTable (Deal, AdvanceDate, PROV, DealPurpose, RateType, BEACON, LTV, TDS, GDS, InsuranceType, PrincipalBalance, OccupancyType, AccountStatus, Closed_Date, DelinquencyBucket) VALUES (8958, '2014-05-09', 'ON', 'Refinance External', 'ARM', 740, 80, 20.64, 16.59, 'Conv', 0, 'Owner-Occupied', 'Closed', '2016-06-27', 'Current');</v>
      </c>
    </row>
    <row r="8960" spans="1:16" x14ac:dyDescent="0.35">
      <c r="A8960" s="19">
        <v>8959</v>
      </c>
      <c r="B8960" s="18">
        <v>41282</v>
      </c>
      <c r="C8960" s="19" t="s">
        <v>57</v>
      </c>
      <c r="D8960" s="19" t="s">
        <v>52</v>
      </c>
      <c r="E8960" s="19" t="s">
        <v>53</v>
      </c>
      <c r="F8960" s="19">
        <v>717</v>
      </c>
      <c r="G8960" s="19">
        <v>68.44</v>
      </c>
      <c r="H8960" s="19">
        <v>29</v>
      </c>
      <c r="I8960" s="19">
        <v>29</v>
      </c>
      <c r="J8960" s="19" t="s">
        <v>54</v>
      </c>
      <c r="K8960" s="20">
        <v>134566.73000000001</v>
      </c>
      <c r="L8960" s="20" t="s">
        <v>55</v>
      </c>
      <c r="M8960" s="20" t="s">
        <v>83</v>
      </c>
      <c r="N8960" s="26"/>
      <c r="O8960" s="20" t="s">
        <v>56</v>
      </c>
      <c r="P8960" t="str">
        <f t="shared" si="139"/>
        <v>INSERT INTO @DataTable (Deal, AdvanceDate, PROV, DealPurpose, RateType, BEACON, LTV, TDS, GDS, InsuranceType, PrincipalBalance, OccupancyType, AccountStatus, Closed_Date, DelinquencyBucket) VALUES (8959, '2013-01-08', 'ON', 'Refinance External', 'Fixed', 717, 68.44, 29, 29, 'Conv', 134566.73, 'Owner-Occupied', 'Open', '1900-01-00', 'Current');</v>
      </c>
    </row>
    <row r="8961" spans="1:16" x14ac:dyDescent="0.35">
      <c r="A8961" s="22">
        <v>8960</v>
      </c>
      <c r="B8961" s="21">
        <v>42314</v>
      </c>
      <c r="C8961" s="22" t="s">
        <v>51</v>
      </c>
      <c r="D8961" s="22" t="s">
        <v>61</v>
      </c>
      <c r="E8961" s="22" t="s">
        <v>53</v>
      </c>
      <c r="F8961" s="22">
        <v>796</v>
      </c>
      <c r="G8961" s="22">
        <v>33.659999999999997</v>
      </c>
      <c r="H8961" s="22">
        <v>27.35</v>
      </c>
      <c r="I8961" s="22">
        <v>20.34</v>
      </c>
      <c r="J8961" s="22" t="s">
        <v>54</v>
      </c>
      <c r="K8961" s="23">
        <v>301755.34999999998</v>
      </c>
      <c r="L8961" s="23" t="s">
        <v>55</v>
      </c>
      <c r="M8961" s="23" t="s">
        <v>83</v>
      </c>
      <c r="N8961" s="27"/>
      <c r="O8961" s="23" t="s">
        <v>56</v>
      </c>
      <c r="P8961" t="str">
        <f t="shared" si="139"/>
        <v>INSERT INTO @DataTable (Deal, AdvanceDate, PROV, DealPurpose, RateType, BEACON, LTV, TDS, GDS, InsuranceType, PrincipalBalance, OccupancyType, AccountStatus, Closed_Date, DelinquencyBucket) VALUES (8960, '2015-11-06', 'AB', 'Purchase', 'Fixed', 796, 33.66, 27.35, 20.34, 'Conv', 301755.35, 'Owner-Occupied', 'Open', '1900-01-00', 'Current');</v>
      </c>
    </row>
    <row r="8962" spans="1:16" x14ac:dyDescent="0.35">
      <c r="A8962" s="19">
        <v>8961</v>
      </c>
      <c r="B8962" s="18">
        <v>41548</v>
      </c>
      <c r="C8962" s="19" t="s">
        <v>57</v>
      </c>
      <c r="D8962" s="19" t="s">
        <v>52</v>
      </c>
      <c r="E8962" s="19" t="s">
        <v>40</v>
      </c>
      <c r="F8962" s="19">
        <v>802</v>
      </c>
      <c r="G8962" s="19">
        <v>80</v>
      </c>
      <c r="H8962" s="19">
        <v>36.32</v>
      </c>
      <c r="I8962" s="19">
        <v>28.42</v>
      </c>
      <c r="J8962" s="19" t="s">
        <v>54</v>
      </c>
      <c r="K8962" s="20">
        <v>264615.90000000002</v>
      </c>
      <c r="L8962" s="20" t="s">
        <v>55</v>
      </c>
      <c r="M8962" s="20" t="s">
        <v>83</v>
      </c>
      <c r="N8962" s="26"/>
      <c r="O8962" s="20" t="s">
        <v>56</v>
      </c>
      <c r="P8962" t="str">
        <f t="shared" si="139"/>
        <v>INSERT INTO @DataTable (Deal, AdvanceDate, PROV, DealPurpose, RateType, BEACON, LTV, TDS, GDS, InsuranceType, PrincipalBalance, OccupancyType, AccountStatus, Closed_Date, DelinquencyBucket) VALUES (8961, '2013-10-01', 'ON', 'Refinance External', 'ARM', 802, 80, 36.32, 28.42, 'Conv', 264615.9, 'Owner-Occupied', 'Open', '1900-01-00', 'Current');</v>
      </c>
    </row>
    <row r="8963" spans="1:16" x14ac:dyDescent="0.35">
      <c r="A8963" s="22">
        <v>8962</v>
      </c>
      <c r="B8963" s="21">
        <v>42095</v>
      </c>
      <c r="C8963" s="22" t="s">
        <v>57</v>
      </c>
      <c r="D8963" s="22" t="s">
        <v>52</v>
      </c>
      <c r="E8963" s="22" t="s">
        <v>40</v>
      </c>
      <c r="F8963" s="22">
        <v>791</v>
      </c>
      <c r="G8963" s="22">
        <v>75</v>
      </c>
      <c r="H8963" s="22">
        <v>32.590000000000003</v>
      </c>
      <c r="I8963" s="22">
        <v>16.3</v>
      </c>
      <c r="J8963" s="22" t="s">
        <v>54</v>
      </c>
      <c r="K8963" s="23">
        <v>326209.82</v>
      </c>
      <c r="L8963" s="23" t="s">
        <v>55</v>
      </c>
      <c r="M8963" s="23" t="s">
        <v>83</v>
      </c>
      <c r="N8963" s="27"/>
      <c r="O8963" s="23" t="s">
        <v>56</v>
      </c>
      <c r="P8963" t="str">
        <f t="shared" ref="P8963:P9026" si="140">"INSERT INTO @DataTable (Deal, AdvanceDate, PROV, DealPurpose, RateType, BEACON, LTV, TDS, GDS, InsuranceType, PrincipalBalance, OccupancyType, AccountStatus, Closed_Date, DelinquencyBucket) VALUES (" &amp; A8963 &amp; ", " &amp; "'" &amp; TEXT(B8963, "yyyy-mm-dd") &amp; "', '" &amp; C8963 &amp; "', '" &amp; D8963 &amp; "', '" &amp; E8963 &amp; "', " &amp; F8963 &amp; ", " &amp; G8963 &amp; ", " &amp; H8963 &amp; ", " &amp; I8963 &amp; ", '" &amp; J8963 &amp; "', " &amp; K8963 &amp; ", '" &amp; L8963 &amp; "', '" &amp; M8963 &amp; "', '" &amp;TEXT(N8963, "yyyy-mm-dd") &amp; "', '" &amp; O8963 &amp; "');"</f>
        <v>INSERT INTO @DataTable (Deal, AdvanceDate, PROV, DealPurpose, RateType, BEACON, LTV, TDS, GDS, InsuranceType, PrincipalBalance, OccupancyType, AccountStatus, Closed_Date, DelinquencyBucket) VALUES (8962, '2015-04-01', 'ON', 'Refinance External', 'ARM', 791, 75, 32.59, 16.3, 'Conv', 326209.82, 'Owner-Occupied', 'Open', '1900-01-00', 'Current');</v>
      </c>
    </row>
    <row r="8964" spans="1:16" x14ac:dyDescent="0.35">
      <c r="A8964" s="19">
        <v>8963</v>
      </c>
      <c r="B8964" s="18">
        <v>40742</v>
      </c>
      <c r="C8964" s="19" t="s">
        <v>51</v>
      </c>
      <c r="D8964" s="19" t="s">
        <v>52</v>
      </c>
      <c r="E8964" s="19" t="s">
        <v>53</v>
      </c>
      <c r="F8964" s="19">
        <v>651</v>
      </c>
      <c r="G8964" s="19">
        <v>80</v>
      </c>
      <c r="H8964" s="19">
        <v>37.799999999999997</v>
      </c>
      <c r="I8964" s="19">
        <v>23.43</v>
      </c>
      <c r="J8964" s="19" t="s">
        <v>54</v>
      </c>
      <c r="K8964" s="20">
        <v>223411.66</v>
      </c>
      <c r="L8964" s="20" t="s">
        <v>62</v>
      </c>
      <c r="M8964" s="20" t="s">
        <v>83</v>
      </c>
      <c r="N8964" s="26"/>
      <c r="O8964" s="20" t="s">
        <v>56</v>
      </c>
      <c r="P8964" t="str">
        <f t="shared" si="140"/>
        <v>INSERT INTO @DataTable (Deal, AdvanceDate, PROV, DealPurpose, RateType, BEACON, LTV, TDS, GDS, InsuranceType, PrincipalBalance, OccupancyType, AccountStatus, Closed_Date, DelinquencyBucket) VALUES (8963, '2011-07-18', 'AB', 'Refinance External', 'Fixed', 651, 80, 37.8, 23.43, 'Conv', 223411.66, 'Rental', 'Open', '1900-01-00', 'Current');</v>
      </c>
    </row>
    <row r="8965" spans="1:16" x14ac:dyDescent="0.35">
      <c r="A8965" s="22">
        <v>8964</v>
      </c>
      <c r="B8965" s="21">
        <v>42061</v>
      </c>
      <c r="C8965" s="22" t="s">
        <v>57</v>
      </c>
      <c r="D8965" s="22" t="s">
        <v>61</v>
      </c>
      <c r="E8965" s="22" t="s">
        <v>53</v>
      </c>
      <c r="F8965" s="22">
        <v>800</v>
      </c>
      <c r="G8965" s="22">
        <v>40.54</v>
      </c>
      <c r="H8965" s="22">
        <v>22.07</v>
      </c>
      <c r="I8965" s="22">
        <v>22.07</v>
      </c>
      <c r="J8965" s="22" t="s">
        <v>54</v>
      </c>
      <c r="K8965" s="23">
        <v>40227.129999999997</v>
      </c>
      <c r="L8965" s="23" t="s">
        <v>55</v>
      </c>
      <c r="M8965" s="23" t="s">
        <v>83</v>
      </c>
      <c r="N8965" s="27"/>
      <c r="O8965" s="23" t="s">
        <v>56</v>
      </c>
      <c r="P8965" t="str">
        <f t="shared" si="140"/>
        <v>INSERT INTO @DataTable (Deal, AdvanceDate, PROV, DealPurpose, RateType, BEACON, LTV, TDS, GDS, InsuranceType, PrincipalBalance, OccupancyType, AccountStatus, Closed_Date, DelinquencyBucket) VALUES (8964, '2015-02-26', 'ON', 'Purchase', 'Fixed', 800, 40.54, 22.07, 22.07, 'Conv', 40227.13, 'Owner-Occupied', 'Open', '1900-01-00', 'Current');</v>
      </c>
    </row>
    <row r="8966" spans="1:16" x14ac:dyDescent="0.35">
      <c r="A8966" s="19">
        <v>8965</v>
      </c>
      <c r="B8966" s="18">
        <v>41774</v>
      </c>
      <c r="C8966" s="19" t="s">
        <v>51</v>
      </c>
      <c r="D8966" s="19" t="s">
        <v>59</v>
      </c>
      <c r="E8966" s="19" t="s">
        <v>53</v>
      </c>
      <c r="F8966" s="19">
        <v>681</v>
      </c>
      <c r="G8966" s="19">
        <v>82.02</v>
      </c>
      <c r="H8966" s="19">
        <v>42.26</v>
      </c>
      <c r="I8966" s="19">
        <v>13.99</v>
      </c>
      <c r="J8966" s="19" t="s">
        <v>60</v>
      </c>
      <c r="K8966" s="20">
        <v>0</v>
      </c>
      <c r="L8966" s="20" t="s">
        <v>55</v>
      </c>
      <c r="M8966" s="20" t="s">
        <v>84</v>
      </c>
      <c r="N8966" s="26">
        <v>41929</v>
      </c>
      <c r="O8966" s="20" t="s">
        <v>56</v>
      </c>
      <c r="P8966" t="str">
        <f t="shared" si="140"/>
        <v>INSERT INTO @DataTable (Deal, AdvanceDate, PROV, DealPurpose, RateType, BEACON, LTV, TDS, GDS, InsuranceType, PrincipalBalance, OccupancyType, AccountStatus, Closed_Date, DelinquencyBucket) VALUES (8965, '2014-05-15', 'AB', 'Transfer', 'Fixed', 681, 82.02, 42.26, 13.99, 'HiRatio', 0, 'Owner-Occupied', 'Closed', '2014-10-17', 'Current');</v>
      </c>
    </row>
    <row r="8967" spans="1:16" x14ac:dyDescent="0.35">
      <c r="A8967" s="22">
        <v>8966</v>
      </c>
      <c r="B8967" s="21">
        <v>42636</v>
      </c>
      <c r="C8967" s="22" t="s">
        <v>63</v>
      </c>
      <c r="D8967" s="22" t="s">
        <v>61</v>
      </c>
      <c r="E8967" s="22" t="s">
        <v>53</v>
      </c>
      <c r="F8967" s="22">
        <v>758</v>
      </c>
      <c r="G8967" s="22">
        <v>94.9</v>
      </c>
      <c r="H8967" s="22">
        <v>42.94</v>
      </c>
      <c r="I8967" s="22">
        <v>29.09</v>
      </c>
      <c r="J8967" s="22" t="s">
        <v>60</v>
      </c>
      <c r="K8967" s="23">
        <v>495523.3</v>
      </c>
      <c r="L8967" s="23" t="s">
        <v>55</v>
      </c>
      <c r="M8967" s="23" t="s">
        <v>83</v>
      </c>
      <c r="N8967" s="27"/>
      <c r="O8967" s="23" t="s">
        <v>56</v>
      </c>
      <c r="P8967" t="str">
        <f t="shared" si="140"/>
        <v>INSERT INTO @DataTable (Deal, AdvanceDate, PROV, DealPurpose, RateType, BEACON, LTV, TDS, GDS, InsuranceType, PrincipalBalance, OccupancyType, AccountStatus, Closed_Date, DelinquencyBucket) VALUES (8966, '2016-09-23', 'SK', 'Purchase', 'Fixed', 758, 94.9, 42.94, 29.09, 'HiRatio', 495523.3, 'Owner-Occupied', 'Open', '1900-01-00', 'Current');</v>
      </c>
    </row>
    <row r="8968" spans="1:16" x14ac:dyDescent="0.35">
      <c r="A8968" s="19">
        <v>8967</v>
      </c>
      <c r="B8968" s="18">
        <v>42649</v>
      </c>
      <c r="C8968" s="19" t="s">
        <v>51</v>
      </c>
      <c r="D8968" s="19" t="s">
        <v>61</v>
      </c>
      <c r="E8968" s="19" t="s">
        <v>53</v>
      </c>
      <c r="F8968" s="19">
        <v>673</v>
      </c>
      <c r="G8968" s="19">
        <v>95</v>
      </c>
      <c r="H8968" s="19">
        <v>39.46</v>
      </c>
      <c r="I8968" s="19">
        <v>30.56</v>
      </c>
      <c r="J8968" s="19" t="s">
        <v>60</v>
      </c>
      <c r="K8968" s="20">
        <v>206468.88</v>
      </c>
      <c r="L8968" s="20" t="s">
        <v>55</v>
      </c>
      <c r="M8968" s="20" t="s">
        <v>83</v>
      </c>
      <c r="N8968" s="26"/>
      <c r="O8968" s="20" t="s">
        <v>56</v>
      </c>
      <c r="P8968" t="str">
        <f t="shared" si="140"/>
        <v>INSERT INTO @DataTable (Deal, AdvanceDate, PROV, DealPurpose, RateType, BEACON, LTV, TDS, GDS, InsuranceType, PrincipalBalance, OccupancyType, AccountStatus, Closed_Date, DelinquencyBucket) VALUES (8967, '2016-10-06', 'AB', 'Purchase', 'Fixed', 673, 95, 39.46, 30.56, 'HiRatio', 206468.88, 'Owner-Occupied', 'Open', '1900-01-00', 'Current');</v>
      </c>
    </row>
    <row r="8969" spans="1:16" x14ac:dyDescent="0.35">
      <c r="A8969" s="22">
        <v>8968</v>
      </c>
      <c r="B8969" s="21">
        <v>42087</v>
      </c>
      <c r="C8969" s="22" t="s">
        <v>51</v>
      </c>
      <c r="D8969" s="22" t="s">
        <v>52</v>
      </c>
      <c r="E8969" s="22" t="s">
        <v>40</v>
      </c>
      <c r="F8969" s="22">
        <v>772</v>
      </c>
      <c r="G8969" s="22">
        <v>65.95</v>
      </c>
      <c r="H8969" s="22">
        <v>29.57</v>
      </c>
      <c r="I8969" s="22">
        <v>28.91</v>
      </c>
      <c r="J8969" s="22" t="s">
        <v>54</v>
      </c>
      <c r="K8969" s="23">
        <v>267188.7</v>
      </c>
      <c r="L8969" s="23" t="s">
        <v>55</v>
      </c>
      <c r="M8969" s="23" t="s">
        <v>83</v>
      </c>
      <c r="N8969" s="27"/>
      <c r="O8969" s="23" t="s">
        <v>56</v>
      </c>
      <c r="P8969" t="str">
        <f t="shared" si="140"/>
        <v>INSERT INTO @DataTable (Deal, AdvanceDate, PROV, DealPurpose, RateType, BEACON, LTV, TDS, GDS, InsuranceType, PrincipalBalance, OccupancyType, AccountStatus, Closed_Date, DelinquencyBucket) VALUES (8968, '2015-03-24', 'AB', 'Refinance External', 'ARM', 772, 65.95, 29.57, 28.91, 'Conv', 267188.7, 'Owner-Occupied', 'Open', '1900-01-00', 'Current');</v>
      </c>
    </row>
    <row r="8970" spans="1:16" x14ac:dyDescent="0.35">
      <c r="A8970" s="19">
        <v>8969</v>
      </c>
      <c r="B8970" s="18">
        <v>42033</v>
      </c>
      <c r="C8970" s="19" t="s">
        <v>57</v>
      </c>
      <c r="D8970" s="19" t="s">
        <v>52</v>
      </c>
      <c r="E8970" s="19" t="s">
        <v>53</v>
      </c>
      <c r="F8970" s="19">
        <v>689</v>
      </c>
      <c r="G8970" s="19">
        <v>67.42</v>
      </c>
      <c r="H8970" s="19">
        <v>43.54</v>
      </c>
      <c r="I8970" s="19">
        <v>19.760000000000002</v>
      </c>
      <c r="J8970" s="19" t="s">
        <v>54</v>
      </c>
      <c r="K8970" s="20">
        <v>415378.42</v>
      </c>
      <c r="L8970" s="20" t="s">
        <v>55</v>
      </c>
      <c r="M8970" s="20" t="s">
        <v>83</v>
      </c>
      <c r="N8970" s="26"/>
      <c r="O8970" s="20" t="s">
        <v>56</v>
      </c>
      <c r="P8970" t="str">
        <f t="shared" si="140"/>
        <v>INSERT INTO @DataTable (Deal, AdvanceDate, PROV, DealPurpose, RateType, BEACON, LTV, TDS, GDS, InsuranceType, PrincipalBalance, OccupancyType, AccountStatus, Closed_Date, DelinquencyBucket) VALUES (8969, '2015-01-29', 'ON', 'Refinance External', 'Fixed', 689, 67.42, 43.54, 19.76, 'Conv', 415378.42, 'Owner-Occupied', 'Open', '1900-01-00', 'Current');</v>
      </c>
    </row>
    <row r="8971" spans="1:16" x14ac:dyDescent="0.35">
      <c r="A8971" s="22">
        <v>8970</v>
      </c>
      <c r="B8971" s="21">
        <v>41957</v>
      </c>
      <c r="C8971" s="22" t="s">
        <v>57</v>
      </c>
      <c r="D8971" s="22" t="s">
        <v>61</v>
      </c>
      <c r="E8971" s="22" t="s">
        <v>53</v>
      </c>
      <c r="F8971" s="22">
        <v>723</v>
      </c>
      <c r="G8971" s="22">
        <v>95</v>
      </c>
      <c r="H8971" s="22">
        <v>40.520000000000003</v>
      </c>
      <c r="I8971" s="22">
        <v>28.01</v>
      </c>
      <c r="J8971" s="22" t="s">
        <v>60</v>
      </c>
      <c r="K8971" s="23">
        <v>0</v>
      </c>
      <c r="L8971" s="23" t="s">
        <v>55</v>
      </c>
      <c r="M8971" s="23" t="s">
        <v>84</v>
      </c>
      <c r="N8971" s="27">
        <v>42646</v>
      </c>
      <c r="O8971" s="23" t="s">
        <v>56</v>
      </c>
      <c r="P8971" t="str">
        <f t="shared" si="140"/>
        <v>INSERT INTO @DataTable (Deal, AdvanceDate, PROV, DealPurpose, RateType, BEACON, LTV, TDS, GDS, InsuranceType, PrincipalBalance, OccupancyType, AccountStatus, Closed_Date, DelinquencyBucket) VALUES (8970, '2014-11-14', 'ON', 'Purchase', 'Fixed', 723, 95, 40.52, 28.01, 'HiRatio', 0, 'Owner-Occupied', 'Closed', '2016-10-03', 'Current');</v>
      </c>
    </row>
    <row r="8972" spans="1:16" x14ac:dyDescent="0.35">
      <c r="A8972" s="19">
        <v>8971</v>
      </c>
      <c r="B8972" s="18">
        <v>41760</v>
      </c>
      <c r="C8972" s="19" t="s">
        <v>51</v>
      </c>
      <c r="D8972" s="19" t="s">
        <v>59</v>
      </c>
      <c r="E8972" s="19" t="s">
        <v>40</v>
      </c>
      <c r="F8972" s="19">
        <v>741</v>
      </c>
      <c r="G8972" s="19">
        <v>79.97</v>
      </c>
      <c r="H8972" s="19">
        <v>37.21</v>
      </c>
      <c r="I8972" s="19">
        <v>24.64</v>
      </c>
      <c r="J8972" s="19" t="s">
        <v>54</v>
      </c>
      <c r="K8972" s="20">
        <v>546630.97</v>
      </c>
      <c r="L8972" s="20" t="s">
        <v>55</v>
      </c>
      <c r="M8972" s="20" t="s">
        <v>83</v>
      </c>
      <c r="N8972" s="26"/>
      <c r="O8972" s="20" t="s">
        <v>56</v>
      </c>
      <c r="P8972" t="str">
        <f t="shared" si="140"/>
        <v>INSERT INTO @DataTable (Deal, AdvanceDate, PROV, DealPurpose, RateType, BEACON, LTV, TDS, GDS, InsuranceType, PrincipalBalance, OccupancyType, AccountStatus, Closed_Date, DelinquencyBucket) VALUES (8971, '2014-05-01', 'AB', 'Transfer', 'ARM', 741, 79.97, 37.21, 24.64, 'Conv', 546630.97, 'Owner-Occupied', 'Open', '1900-01-00', 'Current');</v>
      </c>
    </row>
    <row r="8973" spans="1:16" x14ac:dyDescent="0.35">
      <c r="A8973" s="22">
        <v>8972</v>
      </c>
      <c r="B8973" s="21">
        <v>41535</v>
      </c>
      <c r="C8973" s="22" t="s">
        <v>58</v>
      </c>
      <c r="D8973" s="22" t="s">
        <v>52</v>
      </c>
      <c r="E8973" s="22" t="s">
        <v>40</v>
      </c>
      <c r="F8973" s="22">
        <v>756</v>
      </c>
      <c r="G8973" s="22">
        <v>73.33</v>
      </c>
      <c r="H8973" s="22">
        <v>23.33</v>
      </c>
      <c r="I8973" s="22">
        <v>22.82</v>
      </c>
      <c r="J8973" s="22" t="s">
        <v>54</v>
      </c>
      <c r="K8973" s="23">
        <v>347630.75</v>
      </c>
      <c r="L8973" s="23" t="s">
        <v>55</v>
      </c>
      <c r="M8973" s="23" t="s">
        <v>83</v>
      </c>
      <c r="N8973" s="27"/>
      <c r="O8973" s="23" t="s">
        <v>56</v>
      </c>
      <c r="P8973" t="str">
        <f t="shared" si="140"/>
        <v>INSERT INTO @DataTable (Deal, AdvanceDate, PROV, DealPurpose, RateType, BEACON, LTV, TDS, GDS, InsuranceType, PrincipalBalance, OccupancyType, AccountStatus, Closed_Date, DelinquencyBucket) VALUES (8972, '2013-09-18', 'BC', 'Refinance External', 'ARM', 756, 73.33, 23.33, 22.82, 'Conv', 347630.75, 'Owner-Occupied', 'Open', '1900-01-00', 'Current');</v>
      </c>
    </row>
    <row r="8974" spans="1:16" x14ac:dyDescent="0.35">
      <c r="A8974" s="19">
        <v>8973</v>
      </c>
      <c r="B8974" s="18">
        <v>41607</v>
      </c>
      <c r="C8974" s="19" t="s">
        <v>57</v>
      </c>
      <c r="D8974" s="19" t="s">
        <v>61</v>
      </c>
      <c r="E8974" s="19" t="s">
        <v>40</v>
      </c>
      <c r="F8974" s="19">
        <v>690</v>
      </c>
      <c r="G8974" s="19">
        <v>95</v>
      </c>
      <c r="H8974" s="19">
        <v>22.21</v>
      </c>
      <c r="I8974" s="19">
        <v>13.54</v>
      </c>
      <c r="J8974" s="19" t="s">
        <v>60</v>
      </c>
      <c r="K8974" s="20">
        <v>246205.32</v>
      </c>
      <c r="L8974" s="20" t="s">
        <v>55</v>
      </c>
      <c r="M8974" s="20" t="s">
        <v>83</v>
      </c>
      <c r="N8974" s="26"/>
      <c r="O8974" s="20" t="s">
        <v>56</v>
      </c>
      <c r="P8974" t="str">
        <f t="shared" si="140"/>
        <v>INSERT INTO @DataTable (Deal, AdvanceDate, PROV, DealPurpose, RateType, BEACON, LTV, TDS, GDS, InsuranceType, PrincipalBalance, OccupancyType, AccountStatus, Closed_Date, DelinquencyBucket) VALUES (8973, '2013-11-29', 'ON', 'Purchase', 'ARM', 690, 95, 22.21, 13.54, 'HiRatio', 246205.32, 'Owner-Occupied', 'Open', '1900-01-00', 'Current');</v>
      </c>
    </row>
    <row r="8975" spans="1:16" x14ac:dyDescent="0.35">
      <c r="A8975" s="22">
        <v>8974</v>
      </c>
      <c r="B8975" s="21">
        <v>41929</v>
      </c>
      <c r="C8975" s="22" t="s">
        <v>51</v>
      </c>
      <c r="D8975" s="22" t="s">
        <v>61</v>
      </c>
      <c r="E8975" s="22" t="s">
        <v>53</v>
      </c>
      <c r="F8975" s="22">
        <v>732</v>
      </c>
      <c r="G8975" s="22">
        <v>95</v>
      </c>
      <c r="H8975" s="22">
        <v>40.71</v>
      </c>
      <c r="I8975" s="22">
        <v>15.47</v>
      </c>
      <c r="J8975" s="22" t="s">
        <v>60</v>
      </c>
      <c r="K8975" s="23">
        <v>250058.21</v>
      </c>
      <c r="L8975" s="23" t="s">
        <v>55</v>
      </c>
      <c r="M8975" s="23" t="s">
        <v>83</v>
      </c>
      <c r="N8975" s="27"/>
      <c r="O8975" s="23" t="s">
        <v>56</v>
      </c>
      <c r="P8975" t="str">
        <f t="shared" si="140"/>
        <v>INSERT INTO @DataTable (Deal, AdvanceDate, PROV, DealPurpose, RateType, BEACON, LTV, TDS, GDS, InsuranceType, PrincipalBalance, OccupancyType, AccountStatus, Closed_Date, DelinquencyBucket) VALUES (8974, '2014-10-17', 'AB', 'Purchase', 'Fixed', 732, 95, 40.71, 15.47, 'HiRatio', 250058.21, 'Owner-Occupied', 'Open', '1900-01-00', 'Current');</v>
      </c>
    </row>
    <row r="8976" spans="1:16" x14ac:dyDescent="0.35">
      <c r="A8976" s="19">
        <v>8975</v>
      </c>
      <c r="B8976" s="18">
        <v>42745</v>
      </c>
      <c r="C8976" s="19" t="s">
        <v>57</v>
      </c>
      <c r="D8976" s="19" t="s">
        <v>61</v>
      </c>
      <c r="E8976" s="19" t="s">
        <v>53</v>
      </c>
      <c r="F8976" s="19">
        <v>812</v>
      </c>
      <c r="G8976" s="19">
        <v>80</v>
      </c>
      <c r="H8976" s="19">
        <v>27.1</v>
      </c>
      <c r="I8976" s="19">
        <v>24.78</v>
      </c>
      <c r="J8976" s="19" t="s">
        <v>54</v>
      </c>
      <c r="K8976" s="20">
        <v>138222.21</v>
      </c>
      <c r="L8976" s="20" t="s">
        <v>55</v>
      </c>
      <c r="M8976" s="20" t="s">
        <v>83</v>
      </c>
      <c r="N8976" s="26"/>
      <c r="O8976" s="20" t="s">
        <v>56</v>
      </c>
      <c r="P8976" t="str">
        <f t="shared" si="140"/>
        <v>INSERT INTO @DataTable (Deal, AdvanceDate, PROV, DealPurpose, RateType, BEACON, LTV, TDS, GDS, InsuranceType, PrincipalBalance, OccupancyType, AccountStatus, Closed_Date, DelinquencyBucket) VALUES (8975, '2017-01-10', 'ON', 'Purchase', 'Fixed', 812, 80, 27.1, 24.78, 'Conv', 138222.21, 'Owner-Occupied', 'Open', '1900-01-00', 'Current');</v>
      </c>
    </row>
    <row r="8977" spans="1:16" x14ac:dyDescent="0.35">
      <c r="A8977" s="22">
        <v>8976</v>
      </c>
      <c r="B8977" s="21">
        <v>42095</v>
      </c>
      <c r="C8977" s="22" t="s">
        <v>58</v>
      </c>
      <c r="D8977" s="22" t="s">
        <v>59</v>
      </c>
      <c r="E8977" s="22" t="s">
        <v>53</v>
      </c>
      <c r="F8977" s="22">
        <v>774</v>
      </c>
      <c r="G8977" s="22">
        <v>82.73</v>
      </c>
      <c r="H8977" s="22">
        <v>25.04</v>
      </c>
      <c r="I8977" s="22">
        <v>16.920000000000002</v>
      </c>
      <c r="J8977" s="22" t="s">
        <v>60</v>
      </c>
      <c r="K8977" s="23">
        <v>233297.4</v>
      </c>
      <c r="L8977" s="23" t="s">
        <v>55</v>
      </c>
      <c r="M8977" s="23" t="s">
        <v>83</v>
      </c>
      <c r="N8977" s="27"/>
      <c r="O8977" s="23" t="s">
        <v>56</v>
      </c>
      <c r="P8977" t="str">
        <f t="shared" si="140"/>
        <v>INSERT INTO @DataTable (Deal, AdvanceDate, PROV, DealPurpose, RateType, BEACON, LTV, TDS, GDS, InsuranceType, PrincipalBalance, OccupancyType, AccountStatus, Closed_Date, DelinquencyBucket) VALUES (8976, '2015-04-01', 'BC', 'Transfer', 'Fixed', 774, 82.73, 25.04, 16.92, 'HiRatio', 233297.4, 'Owner-Occupied', 'Open', '1900-01-00', 'Current');</v>
      </c>
    </row>
    <row r="8978" spans="1:16" x14ac:dyDescent="0.35">
      <c r="A8978" s="19">
        <v>8977</v>
      </c>
      <c r="B8978" s="18">
        <v>42299</v>
      </c>
      <c r="C8978" s="19" t="s">
        <v>51</v>
      </c>
      <c r="D8978" s="19" t="s">
        <v>59</v>
      </c>
      <c r="E8978" s="19" t="s">
        <v>40</v>
      </c>
      <c r="F8978" s="19">
        <v>808</v>
      </c>
      <c r="G8978" s="19">
        <v>79.73</v>
      </c>
      <c r="H8978" s="19">
        <v>21.52</v>
      </c>
      <c r="I8978" s="19">
        <v>20.91</v>
      </c>
      <c r="J8978" s="19" t="s">
        <v>60</v>
      </c>
      <c r="K8978" s="20">
        <v>243335.07</v>
      </c>
      <c r="L8978" s="20" t="s">
        <v>55</v>
      </c>
      <c r="M8978" s="20" t="s">
        <v>83</v>
      </c>
      <c r="N8978" s="26"/>
      <c r="O8978" s="20" t="s">
        <v>56</v>
      </c>
      <c r="P8978" t="str">
        <f t="shared" si="140"/>
        <v>INSERT INTO @DataTable (Deal, AdvanceDate, PROV, DealPurpose, RateType, BEACON, LTV, TDS, GDS, InsuranceType, PrincipalBalance, OccupancyType, AccountStatus, Closed_Date, DelinquencyBucket) VALUES (8977, '2015-10-22', 'AB', 'Transfer', 'ARM', 808, 79.73, 21.52, 20.91, 'HiRatio', 243335.07, 'Owner-Occupied', 'Open', '1900-01-00', 'Current');</v>
      </c>
    </row>
    <row r="8979" spans="1:16" x14ac:dyDescent="0.35">
      <c r="A8979" s="22">
        <v>8978</v>
      </c>
      <c r="B8979" s="21">
        <v>42391</v>
      </c>
      <c r="C8979" s="22" t="s">
        <v>57</v>
      </c>
      <c r="D8979" s="22" t="s">
        <v>72</v>
      </c>
      <c r="E8979" s="22" t="s">
        <v>40</v>
      </c>
      <c r="F8979" s="22">
        <v>669</v>
      </c>
      <c r="G8979" s="22">
        <v>40.39</v>
      </c>
      <c r="H8979" s="22">
        <v>26.41</v>
      </c>
      <c r="I8979" s="22">
        <v>24.97</v>
      </c>
      <c r="J8979" s="22" t="s">
        <v>54</v>
      </c>
      <c r="K8979" s="23">
        <v>179439.78</v>
      </c>
      <c r="L8979" s="23" t="s">
        <v>55</v>
      </c>
      <c r="M8979" s="23" t="s">
        <v>83</v>
      </c>
      <c r="N8979" s="27"/>
      <c r="O8979" s="23" t="s">
        <v>56</v>
      </c>
      <c r="P8979" t="str">
        <f t="shared" si="140"/>
        <v>INSERT INTO @DataTable (Deal, AdvanceDate, PROV, DealPurpose, RateType, BEACON, LTV, TDS, GDS, InsuranceType, PrincipalBalance, OccupancyType, AccountStatus, Closed_Date, DelinquencyBucket) VALUES (8978, '2016-01-22', 'ON', 'ETO Existing Client', 'ARM', 669, 40.39, 26.41, 24.97, 'Conv', 179439.78, 'Owner-Occupied', 'Open', '1900-01-00', 'Current');</v>
      </c>
    </row>
    <row r="8980" spans="1:16" x14ac:dyDescent="0.35">
      <c r="A8980" s="19">
        <v>8979</v>
      </c>
      <c r="B8980" s="18">
        <v>41593</v>
      </c>
      <c r="C8980" s="19" t="s">
        <v>70</v>
      </c>
      <c r="D8980" s="19" t="s">
        <v>52</v>
      </c>
      <c r="E8980" s="19" t="s">
        <v>53</v>
      </c>
      <c r="F8980" s="19">
        <v>788</v>
      </c>
      <c r="G8980" s="19">
        <v>50.63</v>
      </c>
      <c r="H8980" s="19">
        <v>24.25</v>
      </c>
      <c r="I8980" s="19">
        <v>13.93</v>
      </c>
      <c r="J8980" s="19" t="s">
        <v>54</v>
      </c>
      <c r="K8980" s="20">
        <v>0</v>
      </c>
      <c r="L8980" s="20" t="s">
        <v>55</v>
      </c>
      <c r="M8980" s="20" t="s">
        <v>84</v>
      </c>
      <c r="N8980" s="26">
        <v>42331</v>
      </c>
      <c r="O8980" s="20" t="s">
        <v>56</v>
      </c>
      <c r="P8980" t="str">
        <f t="shared" si="140"/>
        <v>INSERT INTO @DataTable (Deal, AdvanceDate, PROV, DealPurpose, RateType, BEACON, LTV, TDS, GDS, InsuranceType, PrincipalBalance, OccupancyType, AccountStatus, Closed_Date, DelinquencyBucket) VALUES (8979, '2013-11-15', 'NB', 'Refinance External', 'Fixed', 788, 50.63, 24.25, 13.93, 'Conv', 0, 'Owner-Occupied', 'Closed', '2015-11-23', 'Current');</v>
      </c>
    </row>
    <row r="8981" spans="1:16" x14ac:dyDescent="0.35">
      <c r="A8981" s="22">
        <v>8980</v>
      </c>
      <c r="B8981" s="21">
        <v>40843</v>
      </c>
      <c r="C8981" s="22" t="s">
        <v>51</v>
      </c>
      <c r="D8981" s="22" t="s">
        <v>61</v>
      </c>
      <c r="E8981" s="22" t="s">
        <v>53</v>
      </c>
      <c r="F8981" s="22">
        <v>739</v>
      </c>
      <c r="G8981" s="22">
        <v>95</v>
      </c>
      <c r="H8981" s="22">
        <v>36.81</v>
      </c>
      <c r="I8981" s="22">
        <v>25.97</v>
      </c>
      <c r="J8981" s="22" t="s">
        <v>60</v>
      </c>
      <c r="K8981" s="23">
        <v>247679.78</v>
      </c>
      <c r="L8981" s="23" t="s">
        <v>55</v>
      </c>
      <c r="M8981" s="23" t="s">
        <v>83</v>
      </c>
      <c r="N8981" s="27"/>
      <c r="O8981" s="23" t="s">
        <v>56</v>
      </c>
      <c r="P8981" t="str">
        <f t="shared" si="140"/>
        <v>INSERT INTO @DataTable (Deal, AdvanceDate, PROV, DealPurpose, RateType, BEACON, LTV, TDS, GDS, InsuranceType, PrincipalBalance, OccupancyType, AccountStatus, Closed_Date, DelinquencyBucket) VALUES (8980, '2011-10-27', 'AB', 'Purchase', 'Fixed', 739, 95, 36.81, 25.97, 'HiRatio', 247679.78, 'Owner-Occupied', 'Open', '1900-01-00', 'Current');</v>
      </c>
    </row>
    <row r="8982" spans="1:16" x14ac:dyDescent="0.35">
      <c r="A8982" s="19">
        <v>8981</v>
      </c>
      <c r="B8982" s="18">
        <v>41430</v>
      </c>
      <c r="C8982" s="19" t="s">
        <v>57</v>
      </c>
      <c r="D8982" s="19" t="s">
        <v>61</v>
      </c>
      <c r="E8982" s="19" t="s">
        <v>53</v>
      </c>
      <c r="F8982" s="19">
        <v>738</v>
      </c>
      <c r="G8982" s="19">
        <v>89.91</v>
      </c>
      <c r="H8982" s="19">
        <v>31.87</v>
      </c>
      <c r="I8982" s="19">
        <v>22.59</v>
      </c>
      <c r="J8982" s="19" t="s">
        <v>60</v>
      </c>
      <c r="K8982" s="20">
        <v>282504.53000000003</v>
      </c>
      <c r="L8982" s="20" t="s">
        <v>55</v>
      </c>
      <c r="M8982" s="20" t="s">
        <v>83</v>
      </c>
      <c r="N8982" s="26"/>
      <c r="O8982" s="20" t="s">
        <v>56</v>
      </c>
      <c r="P8982" t="str">
        <f t="shared" si="140"/>
        <v>INSERT INTO @DataTable (Deal, AdvanceDate, PROV, DealPurpose, RateType, BEACON, LTV, TDS, GDS, InsuranceType, PrincipalBalance, OccupancyType, AccountStatus, Closed_Date, DelinquencyBucket) VALUES (8981, '2013-06-05', 'ON', 'Purchase', 'Fixed', 738, 89.91, 31.87, 22.59, 'HiRatio', 282504.53, 'Owner-Occupied', 'Open', '1900-01-00', 'Current');</v>
      </c>
    </row>
    <row r="8983" spans="1:16" x14ac:dyDescent="0.35">
      <c r="A8983" s="22">
        <v>8982</v>
      </c>
      <c r="B8983" s="21">
        <v>42473</v>
      </c>
      <c r="C8983" s="22" t="s">
        <v>51</v>
      </c>
      <c r="D8983" s="22" t="s">
        <v>52</v>
      </c>
      <c r="E8983" s="22" t="s">
        <v>40</v>
      </c>
      <c r="F8983" s="22">
        <v>789</v>
      </c>
      <c r="G8983" s="22">
        <v>43.89</v>
      </c>
      <c r="H8983" s="22">
        <v>31.14</v>
      </c>
      <c r="I8983" s="22">
        <v>28.17</v>
      </c>
      <c r="J8983" s="22" t="s">
        <v>54</v>
      </c>
      <c r="K8983" s="23">
        <v>0</v>
      </c>
      <c r="L8983" s="23" t="s">
        <v>55</v>
      </c>
      <c r="M8983" s="23" t="s">
        <v>84</v>
      </c>
      <c r="N8983" s="27">
        <v>42615</v>
      </c>
      <c r="O8983" s="23" t="s">
        <v>56</v>
      </c>
      <c r="P8983" t="str">
        <f t="shared" si="140"/>
        <v>INSERT INTO @DataTable (Deal, AdvanceDate, PROV, DealPurpose, RateType, BEACON, LTV, TDS, GDS, InsuranceType, PrincipalBalance, OccupancyType, AccountStatus, Closed_Date, DelinquencyBucket) VALUES (8982, '2016-04-13', 'AB', 'Refinance External', 'ARM', 789, 43.89, 31.14, 28.17, 'Conv', 0, 'Owner-Occupied', 'Closed', '2016-09-02', 'Current');</v>
      </c>
    </row>
    <row r="8984" spans="1:16" x14ac:dyDescent="0.35">
      <c r="A8984" s="19">
        <v>8983</v>
      </c>
      <c r="B8984" s="18">
        <v>42531</v>
      </c>
      <c r="C8984" s="19" t="s">
        <v>58</v>
      </c>
      <c r="D8984" s="19" t="s">
        <v>52</v>
      </c>
      <c r="E8984" s="19" t="s">
        <v>53</v>
      </c>
      <c r="F8984" s="19">
        <v>725</v>
      </c>
      <c r="G8984" s="19">
        <v>80</v>
      </c>
      <c r="H8984" s="19">
        <v>39.520000000000003</v>
      </c>
      <c r="I8984" s="19">
        <v>26.68</v>
      </c>
      <c r="J8984" s="19" t="s">
        <v>54</v>
      </c>
      <c r="K8984" s="20">
        <v>232942.48</v>
      </c>
      <c r="L8984" s="20" t="s">
        <v>55</v>
      </c>
      <c r="M8984" s="20" t="s">
        <v>83</v>
      </c>
      <c r="N8984" s="26"/>
      <c r="O8984" s="20" t="s">
        <v>56</v>
      </c>
      <c r="P8984" t="str">
        <f t="shared" si="140"/>
        <v>INSERT INTO @DataTable (Deal, AdvanceDate, PROV, DealPurpose, RateType, BEACON, LTV, TDS, GDS, InsuranceType, PrincipalBalance, OccupancyType, AccountStatus, Closed_Date, DelinquencyBucket) VALUES (8983, '2016-06-10', 'BC', 'Refinance External', 'Fixed', 725, 80, 39.52, 26.68, 'Conv', 232942.48, 'Owner-Occupied', 'Open', '1900-01-00', 'Current');</v>
      </c>
    </row>
    <row r="8985" spans="1:16" x14ac:dyDescent="0.35">
      <c r="A8985" s="22">
        <v>8984</v>
      </c>
      <c r="B8985" s="21">
        <v>41171</v>
      </c>
      <c r="C8985" s="22" t="s">
        <v>57</v>
      </c>
      <c r="D8985" s="22" t="s">
        <v>61</v>
      </c>
      <c r="E8985" s="22" t="s">
        <v>53</v>
      </c>
      <c r="F8985" s="22">
        <v>813</v>
      </c>
      <c r="G8985" s="22">
        <v>70</v>
      </c>
      <c r="H8985" s="22">
        <v>31.57</v>
      </c>
      <c r="I8985" s="22">
        <v>30.52</v>
      </c>
      <c r="J8985" s="22" t="s">
        <v>54</v>
      </c>
      <c r="K8985" s="23">
        <v>0</v>
      </c>
      <c r="L8985" s="23" t="s">
        <v>55</v>
      </c>
      <c r="M8985" s="23" t="s">
        <v>84</v>
      </c>
      <c r="N8985" s="27">
        <v>42691</v>
      </c>
      <c r="O8985" s="23" t="s">
        <v>56</v>
      </c>
      <c r="P8985" t="str">
        <f t="shared" si="140"/>
        <v>INSERT INTO @DataTable (Deal, AdvanceDate, PROV, DealPurpose, RateType, BEACON, LTV, TDS, GDS, InsuranceType, PrincipalBalance, OccupancyType, AccountStatus, Closed_Date, DelinquencyBucket) VALUES (8984, '2012-09-19', 'ON', 'Purchase', 'Fixed', 813, 70, 31.57, 30.52, 'Conv', 0, 'Owner-Occupied', 'Closed', '2016-11-17', 'Current');</v>
      </c>
    </row>
    <row r="8986" spans="1:16" x14ac:dyDescent="0.35">
      <c r="A8986" s="19">
        <v>8985</v>
      </c>
      <c r="B8986" s="18">
        <v>41971</v>
      </c>
      <c r="C8986" s="19" t="s">
        <v>57</v>
      </c>
      <c r="D8986" s="19" t="s">
        <v>61</v>
      </c>
      <c r="E8986" s="19" t="s">
        <v>53</v>
      </c>
      <c r="F8986" s="19">
        <v>744</v>
      </c>
      <c r="G8986" s="19">
        <v>56.52</v>
      </c>
      <c r="H8986" s="19">
        <v>25.52</v>
      </c>
      <c r="I8986" s="19">
        <v>25.35</v>
      </c>
      <c r="J8986" s="19" t="s">
        <v>54</v>
      </c>
      <c r="K8986" s="20">
        <v>0</v>
      </c>
      <c r="L8986" s="20" t="s">
        <v>55</v>
      </c>
      <c r="M8986" s="20" t="s">
        <v>84</v>
      </c>
      <c r="N8986" s="26">
        <v>42517</v>
      </c>
      <c r="O8986" s="20" t="s">
        <v>56</v>
      </c>
      <c r="P8986" t="str">
        <f t="shared" si="140"/>
        <v>INSERT INTO @DataTable (Deal, AdvanceDate, PROV, DealPurpose, RateType, BEACON, LTV, TDS, GDS, InsuranceType, PrincipalBalance, OccupancyType, AccountStatus, Closed_Date, DelinquencyBucket) VALUES (8985, '2014-11-28', 'ON', 'Purchase', 'Fixed', 744, 56.52, 25.52, 25.35, 'Conv', 0, 'Owner-Occupied', 'Closed', '2016-05-27', 'Current');</v>
      </c>
    </row>
    <row r="8987" spans="1:16" x14ac:dyDescent="0.35">
      <c r="A8987" s="22">
        <v>8986</v>
      </c>
      <c r="B8987" s="21">
        <v>42419</v>
      </c>
      <c r="C8987" s="22" t="s">
        <v>57</v>
      </c>
      <c r="D8987" s="22" t="s">
        <v>52</v>
      </c>
      <c r="E8987" s="22" t="s">
        <v>53</v>
      </c>
      <c r="F8987" s="22">
        <v>651</v>
      </c>
      <c r="G8987" s="22">
        <v>72.22</v>
      </c>
      <c r="H8987" s="22">
        <v>32.75</v>
      </c>
      <c r="I8987" s="22">
        <v>31.47</v>
      </c>
      <c r="J8987" s="22" t="s">
        <v>54</v>
      </c>
      <c r="K8987" s="23">
        <v>253659.06</v>
      </c>
      <c r="L8987" s="23" t="s">
        <v>55</v>
      </c>
      <c r="M8987" s="23" t="s">
        <v>83</v>
      </c>
      <c r="N8987" s="27"/>
      <c r="O8987" s="23" t="s">
        <v>56</v>
      </c>
      <c r="P8987" t="str">
        <f t="shared" si="140"/>
        <v>INSERT INTO @DataTable (Deal, AdvanceDate, PROV, DealPurpose, RateType, BEACON, LTV, TDS, GDS, InsuranceType, PrincipalBalance, OccupancyType, AccountStatus, Closed_Date, DelinquencyBucket) VALUES (8986, '2016-02-19', 'ON', 'Refinance External', 'Fixed', 651, 72.22, 32.75, 31.47, 'Conv', 253659.06, 'Owner-Occupied', 'Open', '1900-01-00', 'Current');</v>
      </c>
    </row>
    <row r="8988" spans="1:16" x14ac:dyDescent="0.35">
      <c r="A8988" s="19">
        <v>8987</v>
      </c>
      <c r="B8988" s="18">
        <v>41894</v>
      </c>
      <c r="C8988" s="19" t="s">
        <v>57</v>
      </c>
      <c r="D8988" s="19" t="s">
        <v>52</v>
      </c>
      <c r="E8988" s="19" t="s">
        <v>53</v>
      </c>
      <c r="F8988" s="19">
        <v>720</v>
      </c>
      <c r="G8988" s="19">
        <v>80</v>
      </c>
      <c r="H8988" s="19">
        <v>35.53</v>
      </c>
      <c r="I8988" s="19">
        <v>27.39</v>
      </c>
      <c r="J8988" s="19" t="s">
        <v>54</v>
      </c>
      <c r="K8988" s="20">
        <v>399475.18</v>
      </c>
      <c r="L8988" s="20" t="s">
        <v>55</v>
      </c>
      <c r="M8988" s="20" t="s">
        <v>83</v>
      </c>
      <c r="N8988" s="26"/>
      <c r="O8988" s="20" t="s">
        <v>56</v>
      </c>
      <c r="P8988" t="str">
        <f t="shared" si="140"/>
        <v>INSERT INTO @DataTable (Deal, AdvanceDate, PROV, DealPurpose, RateType, BEACON, LTV, TDS, GDS, InsuranceType, PrincipalBalance, OccupancyType, AccountStatus, Closed_Date, DelinquencyBucket) VALUES (8987, '2014-09-12', 'ON', 'Refinance External', 'Fixed', 720, 80, 35.53, 27.39, 'Conv', 399475.18, 'Owner-Occupied', 'Open', '1900-01-00', 'Current');</v>
      </c>
    </row>
    <row r="8989" spans="1:16" x14ac:dyDescent="0.35">
      <c r="A8989" s="22">
        <v>8988</v>
      </c>
      <c r="B8989" s="21">
        <v>41817</v>
      </c>
      <c r="C8989" s="22" t="s">
        <v>57</v>
      </c>
      <c r="D8989" s="22" t="s">
        <v>61</v>
      </c>
      <c r="E8989" s="22" t="s">
        <v>40</v>
      </c>
      <c r="F8989" s="22">
        <v>742</v>
      </c>
      <c r="G8989" s="22">
        <v>90</v>
      </c>
      <c r="H8989" s="22">
        <v>34.950000000000003</v>
      </c>
      <c r="I8989" s="22">
        <v>25.75</v>
      </c>
      <c r="J8989" s="22" t="s">
        <v>60</v>
      </c>
      <c r="K8989" s="23">
        <v>275417.3</v>
      </c>
      <c r="L8989" s="23" t="s">
        <v>55</v>
      </c>
      <c r="M8989" s="23" t="s">
        <v>83</v>
      </c>
      <c r="N8989" s="27"/>
      <c r="O8989" s="23" t="s">
        <v>56</v>
      </c>
      <c r="P8989" t="str">
        <f t="shared" si="140"/>
        <v>INSERT INTO @DataTable (Deal, AdvanceDate, PROV, DealPurpose, RateType, BEACON, LTV, TDS, GDS, InsuranceType, PrincipalBalance, OccupancyType, AccountStatus, Closed_Date, DelinquencyBucket) VALUES (8988, '2014-06-27', 'ON', 'Purchase', 'ARM', 742, 90, 34.95, 25.75, 'HiRatio', 275417.3, 'Owner-Occupied', 'Open', '1900-01-00', 'Current');</v>
      </c>
    </row>
    <row r="8990" spans="1:16" x14ac:dyDescent="0.35">
      <c r="A8990" s="19">
        <v>8989</v>
      </c>
      <c r="B8990" s="18">
        <v>42100</v>
      </c>
      <c r="C8990" s="19" t="s">
        <v>57</v>
      </c>
      <c r="D8990" s="19" t="s">
        <v>52</v>
      </c>
      <c r="E8990" s="19" t="s">
        <v>53</v>
      </c>
      <c r="F8990" s="19">
        <v>730</v>
      </c>
      <c r="G8990" s="19">
        <v>80</v>
      </c>
      <c r="H8990" s="19">
        <v>29.01</v>
      </c>
      <c r="I8990" s="19">
        <v>19.02</v>
      </c>
      <c r="J8990" s="19" t="s">
        <v>54</v>
      </c>
      <c r="K8990" s="20">
        <v>294399.71999999997</v>
      </c>
      <c r="L8990" s="20" t="s">
        <v>55</v>
      </c>
      <c r="M8990" s="20" t="s">
        <v>83</v>
      </c>
      <c r="N8990" s="26"/>
      <c r="O8990" s="20" t="s">
        <v>56</v>
      </c>
      <c r="P8990" t="str">
        <f t="shared" si="140"/>
        <v>INSERT INTO @DataTable (Deal, AdvanceDate, PROV, DealPurpose, RateType, BEACON, LTV, TDS, GDS, InsuranceType, PrincipalBalance, OccupancyType, AccountStatus, Closed_Date, DelinquencyBucket) VALUES (8989, '2015-04-06', 'ON', 'Refinance External', 'Fixed', 730, 80, 29.01, 19.02, 'Conv', 294399.72, 'Owner-Occupied', 'Open', '1900-01-00', 'Current');</v>
      </c>
    </row>
    <row r="8991" spans="1:16" x14ac:dyDescent="0.35">
      <c r="A8991" s="22">
        <v>8990</v>
      </c>
      <c r="B8991" s="21">
        <v>42550</v>
      </c>
      <c r="C8991" s="22" t="s">
        <v>51</v>
      </c>
      <c r="D8991" s="22" t="s">
        <v>64</v>
      </c>
      <c r="E8991" s="22" t="s">
        <v>53</v>
      </c>
      <c r="F8991" s="22">
        <v>674</v>
      </c>
      <c r="G8991" s="22">
        <v>95</v>
      </c>
      <c r="H8991" s="22">
        <v>35.49</v>
      </c>
      <c r="I8991" s="22">
        <v>21.1</v>
      </c>
      <c r="J8991" s="22" t="s">
        <v>60</v>
      </c>
      <c r="K8991" s="23">
        <v>400575.42</v>
      </c>
      <c r="L8991" s="23" t="s">
        <v>55</v>
      </c>
      <c r="M8991" s="23" t="s">
        <v>83</v>
      </c>
      <c r="N8991" s="27"/>
      <c r="O8991" s="23" t="s">
        <v>56</v>
      </c>
      <c r="P8991" t="str">
        <f t="shared" si="140"/>
        <v>INSERT INTO @DataTable (Deal, AdvanceDate, PROV, DealPurpose, RateType, BEACON, LTV, TDS, GDS, InsuranceType, PrincipalBalance, OccupancyType, AccountStatus, Closed_Date, DelinquencyBucket) VALUES (8990, '2016-06-29', 'AB', 'Purchase with Improvements', 'Fixed', 674, 95, 35.49, 21.1, 'HiRatio', 400575.42, 'Owner-Occupied', 'Open', '1900-01-00', 'Current');</v>
      </c>
    </row>
    <row r="8992" spans="1:16" x14ac:dyDescent="0.35">
      <c r="A8992" s="19">
        <v>8991</v>
      </c>
      <c r="B8992" s="18">
        <v>41620</v>
      </c>
      <c r="C8992" s="19" t="s">
        <v>51</v>
      </c>
      <c r="D8992" s="19" t="s">
        <v>61</v>
      </c>
      <c r="E8992" s="19" t="s">
        <v>53</v>
      </c>
      <c r="F8992" s="19">
        <v>722</v>
      </c>
      <c r="G8992" s="19">
        <v>95</v>
      </c>
      <c r="H8992" s="19">
        <v>42.24</v>
      </c>
      <c r="I8992" s="19">
        <v>34.21</v>
      </c>
      <c r="J8992" s="19" t="s">
        <v>60</v>
      </c>
      <c r="K8992" s="20">
        <v>236551.64</v>
      </c>
      <c r="L8992" s="20" t="s">
        <v>55</v>
      </c>
      <c r="M8992" s="20" t="s">
        <v>83</v>
      </c>
      <c r="N8992" s="26"/>
      <c r="O8992" s="20" t="s">
        <v>56</v>
      </c>
      <c r="P8992" t="str">
        <f t="shared" si="140"/>
        <v>INSERT INTO @DataTable (Deal, AdvanceDate, PROV, DealPurpose, RateType, BEACON, LTV, TDS, GDS, InsuranceType, PrincipalBalance, OccupancyType, AccountStatus, Closed_Date, DelinquencyBucket) VALUES (8991, '2013-12-12', 'AB', 'Purchase', 'Fixed', 722, 95, 42.24, 34.21, 'HiRatio', 236551.64, 'Owner-Occupied', 'Open', '1900-01-00', 'Current');</v>
      </c>
    </row>
    <row r="8993" spans="1:16" x14ac:dyDescent="0.35">
      <c r="A8993" s="22">
        <v>8992</v>
      </c>
      <c r="B8993" s="21">
        <v>40885</v>
      </c>
      <c r="C8993" s="22" t="s">
        <v>58</v>
      </c>
      <c r="D8993" s="22" t="s">
        <v>52</v>
      </c>
      <c r="E8993" s="22" t="s">
        <v>40</v>
      </c>
      <c r="F8993" s="22">
        <v>767</v>
      </c>
      <c r="G8993" s="22">
        <v>80</v>
      </c>
      <c r="H8993" s="22">
        <v>41.04</v>
      </c>
      <c r="I8993" s="22">
        <v>21.39</v>
      </c>
      <c r="J8993" s="22" t="s">
        <v>54</v>
      </c>
      <c r="K8993" s="23">
        <v>0</v>
      </c>
      <c r="L8993" s="23" t="s">
        <v>62</v>
      </c>
      <c r="M8993" s="23" t="s">
        <v>84</v>
      </c>
      <c r="N8993" s="27">
        <v>42614</v>
      </c>
      <c r="O8993" s="23" t="s">
        <v>56</v>
      </c>
      <c r="P8993" t="str">
        <f t="shared" si="140"/>
        <v>INSERT INTO @DataTable (Deal, AdvanceDate, PROV, DealPurpose, RateType, BEACON, LTV, TDS, GDS, InsuranceType, PrincipalBalance, OccupancyType, AccountStatus, Closed_Date, DelinquencyBucket) VALUES (8992, '2011-12-08', 'BC', 'Refinance External', 'ARM', 767, 80, 41.04, 21.39, 'Conv', 0, 'Rental', 'Closed', '2016-09-01', 'Current');</v>
      </c>
    </row>
    <row r="8994" spans="1:16" x14ac:dyDescent="0.35">
      <c r="A8994" s="19">
        <v>8993</v>
      </c>
      <c r="B8994" s="18">
        <v>42146</v>
      </c>
      <c r="C8994" s="19" t="s">
        <v>57</v>
      </c>
      <c r="D8994" s="19" t="s">
        <v>61</v>
      </c>
      <c r="E8994" s="19" t="s">
        <v>53</v>
      </c>
      <c r="F8994" s="19">
        <v>733</v>
      </c>
      <c r="G8994" s="19">
        <v>95</v>
      </c>
      <c r="H8994" s="19">
        <v>37.869999999999997</v>
      </c>
      <c r="I8994" s="19">
        <v>33.840000000000003</v>
      </c>
      <c r="J8994" s="19" t="s">
        <v>60</v>
      </c>
      <c r="K8994" s="20">
        <v>425712.98</v>
      </c>
      <c r="L8994" s="20" t="s">
        <v>55</v>
      </c>
      <c r="M8994" s="20" t="s">
        <v>83</v>
      </c>
      <c r="N8994" s="26"/>
      <c r="O8994" s="20" t="s">
        <v>56</v>
      </c>
      <c r="P8994" t="str">
        <f t="shared" si="140"/>
        <v>INSERT INTO @DataTable (Deal, AdvanceDate, PROV, DealPurpose, RateType, BEACON, LTV, TDS, GDS, InsuranceType, PrincipalBalance, OccupancyType, AccountStatus, Closed_Date, DelinquencyBucket) VALUES (8993, '2015-05-22', 'ON', 'Purchase', 'Fixed', 733, 95, 37.87, 33.84, 'HiRatio', 425712.98, 'Owner-Occupied', 'Open', '1900-01-00', 'Current');</v>
      </c>
    </row>
    <row r="8995" spans="1:16" x14ac:dyDescent="0.35">
      <c r="A8995" s="22">
        <v>8994</v>
      </c>
      <c r="B8995" s="21">
        <v>41366</v>
      </c>
      <c r="C8995" s="22" t="s">
        <v>51</v>
      </c>
      <c r="D8995" s="22" t="s">
        <v>61</v>
      </c>
      <c r="E8995" s="22" t="s">
        <v>53</v>
      </c>
      <c r="F8995" s="22">
        <v>696</v>
      </c>
      <c r="G8995" s="22">
        <v>95</v>
      </c>
      <c r="H8995" s="22">
        <v>36.619999999999997</v>
      </c>
      <c r="I8995" s="22">
        <v>28.19</v>
      </c>
      <c r="J8995" s="22" t="s">
        <v>60</v>
      </c>
      <c r="K8995" s="23">
        <v>0</v>
      </c>
      <c r="L8995" s="23" t="s">
        <v>55</v>
      </c>
      <c r="M8995" s="23" t="s">
        <v>84</v>
      </c>
      <c r="N8995" s="27">
        <v>42612</v>
      </c>
      <c r="O8995" s="23" t="s">
        <v>56</v>
      </c>
      <c r="P8995" t="str">
        <f t="shared" si="140"/>
        <v>INSERT INTO @DataTable (Deal, AdvanceDate, PROV, DealPurpose, RateType, BEACON, LTV, TDS, GDS, InsuranceType, PrincipalBalance, OccupancyType, AccountStatus, Closed_Date, DelinquencyBucket) VALUES (8994, '2013-04-02', 'AB', 'Purchase', 'Fixed', 696, 95, 36.62, 28.19, 'HiRatio', 0, 'Owner-Occupied', 'Closed', '2016-08-30', 'Current');</v>
      </c>
    </row>
    <row r="8996" spans="1:16" x14ac:dyDescent="0.35">
      <c r="A8996" s="19">
        <v>8995</v>
      </c>
      <c r="B8996" s="18">
        <v>40589</v>
      </c>
      <c r="C8996" s="19" t="s">
        <v>51</v>
      </c>
      <c r="D8996" s="19" t="s">
        <v>61</v>
      </c>
      <c r="E8996" s="19" t="s">
        <v>53</v>
      </c>
      <c r="F8996" s="19">
        <v>725</v>
      </c>
      <c r="G8996" s="19">
        <v>95</v>
      </c>
      <c r="H8996" s="19">
        <v>39.979999999999997</v>
      </c>
      <c r="I8996" s="19">
        <v>28.92</v>
      </c>
      <c r="J8996" s="19" t="s">
        <v>60</v>
      </c>
      <c r="K8996" s="20">
        <v>0</v>
      </c>
      <c r="L8996" s="20" t="s">
        <v>55</v>
      </c>
      <c r="M8996" s="20" t="s">
        <v>84</v>
      </c>
      <c r="N8996" s="26">
        <v>41789</v>
      </c>
      <c r="O8996" s="20" t="s">
        <v>56</v>
      </c>
      <c r="P8996" t="str">
        <f t="shared" si="140"/>
        <v>INSERT INTO @DataTable (Deal, AdvanceDate, PROV, DealPurpose, RateType, BEACON, LTV, TDS, GDS, InsuranceType, PrincipalBalance, OccupancyType, AccountStatus, Closed_Date, DelinquencyBucket) VALUES (8995, '2011-02-15', 'AB', 'Purchase', 'Fixed', 725, 95, 39.98, 28.92, 'HiRatio', 0, 'Owner-Occupied', 'Closed', '2014-05-30', 'Current');</v>
      </c>
    </row>
    <row r="8997" spans="1:16" x14ac:dyDescent="0.35">
      <c r="A8997" s="22">
        <v>8996</v>
      </c>
      <c r="B8997" s="21">
        <v>41424</v>
      </c>
      <c r="C8997" s="22" t="s">
        <v>51</v>
      </c>
      <c r="D8997" s="22" t="s">
        <v>61</v>
      </c>
      <c r="E8997" s="22" t="s">
        <v>53</v>
      </c>
      <c r="F8997" s="22">
        <v>683</v>
      </c>
      <c r="G8997" s="22">
        <v>93.85</v>
      </c>
      <c r="H8997" s="22">
        <v>38.22</v>
      </c>
      <c r="I8997" s="22">
        <v>37.270000000000003</v>
      </c>
      <c r="J8997" s="22" t="s">
        <v>60</v>
      </c>
      <c r="K8997" s="23">
        <v>279681.43</v>
      </c>
      <c r="L8997" s="23" t="s">
        <v>55</v>
      </c>
      <c r="M8997" s="23" t="s">
        <v>83</v>
      </c>
      <c r="N8997" s="27"/>
      <c r="O8997" s="23" t="s">
        <v>56</v>
      </c>
      <c r="P8997" t="str">
        <f t="shared" si="140"/>
        <v>INSERT INTO @DataTable (Deal, AdvanceDate, PROV, DealPurpose, RateType, BEACON, LTV, TDS, GDS, InsuranceType, PrincipalBalance, OccupancyType, AccountStatus, Closed_Date, DelinquencyBucket) VALUES (8996, '2013-05-30', 'AB', 'Purchase', 'Fixed', 683, 93.85, 38.22, 37.27, 'HiRatio', 279681.43, 'Owner-Occupied', 'Open', '1900-01-00', 'Current');</v>
      </c>
    </row>
    <row r="8998" spans="1:16" x14ac:dyDescent="0.35">
      <c r="A8998" s="19">
        <v>8997</v>
      </c>
      <c r="B8998" s="18">
        <v>41705</v>
      </c>
      <c r="C8998" s="19" t="s">
        <v>51</v>
      </c>
      <c r="D8998" s="19" t="s">
        <v>61</v>
      </c>
      <c r="E8998" s="19" t="s">
        <v>40</v>
      </c>
      <c r="F8998" s="19">
        <v>780</v>
      </c>
      <c r="G8998" s="19">
        <v>43.55</v>
      </c>
      <c r="H8998" s="19">
        <v>30.76</v>
      </c>
      <c r="I8998" s="19">
        <v>30.03</v>
      </c>
      <c r="J8998" s="19" t="s">
        <v>54</v>
      </c>
      <c r="K8998" s="20">
        <v>525672.85</v>
      </c>
      <c r="L8998" s="20" t="s">
        <v>55</v>
      </c>
      <c r="M8998" s="20" t="s">
        <v>83</v>
      </c>
      <c r="N8998" s="26"/>
      <c r="O8998" s="20" t="s">
        <v>56</v>
      </c>
      <c r="P8998" t="str">
        <f t="shared" si="140"/>
        <v>INSERT INTO @DataTable (Deal, AdvanceDate, PROV, DealPurpose, RateType, BEACON, LTV, TDS, GDS, InsuranceType, PrincipalBalance, OccupancyType, AccountStatus, Closed_Date, DelinquencyBucket) VALUES (8997, '2014-03-07', 'AB', 'Purchase', 'ARM', 780, 43.55, 30.76, 30.03, 'Conv', 525672.85, 'Owner-Occupied', 'Open', '1900-01-00', 'Current');</v>
      </c>
    </row>
    <row r="8999" spans="1:16" x14ac:dyDescent="0.35">
      <c r="A8999" s="22">
        <v>8998</v>
      </c>
      <c r="B8999" s="21">
        <v>41605</v>
      </c>
      <c r="C8999" s="22" t="s">
        <v>58</v>
      </c>
      <c r="D8999" s="22" t="s">
        <v>61</v>
      </c>
      <c r="E8999" s="22" t="s">
        <v>53</v>
      </c>
      <c r="F8999" s="22">
        <v>779</v>
      </c>
      <c r="G8999" s="22">
        <v>95</v>
      </c>
      <c r="H8999" s="22">
        <v>36.78</v>
      </c>
      <c r="I8999" s="22">
        <v>36.65</v>
      </c>
      <c r="J8999" s="22" t="s">
        <v>60</v>
      </c>
      <c r="K8999" s="23">
        <v>0</v>
      </c>
      <c r="L8999" s="23" t="s">
        <v>55</v>
      </c>
      <c r="M8999" s="23" t="s">
        <v>84</v>
      </c>
      <c r="N8999" s="27">
        <v>42620</v>
      </c>
      <c r="O8999" s="23" t="s">
        <v>56</v>
      </c>
      <c r="P8999" t="str">
        <f t="shared" si="140"/>
        <v>INSERT INTO @DataTable (Deal, AdvanceDate, PROV, DealPurpose, RateType, BEACON, LTV, TDS, GDS, InsuranceType, PrincipalBalance, OccupancyType, AccountStatus, Closed_Date, DelinquencyBucket) VALUES (8998, '2013-11-27', 'BC', 'Purchase', 'Fixed', 779, 95, 36.78, 36.65, 'HiRatio', 0, 'Owner-Occupied', 'Closed', '2016-09-07', 'Current');</v>
      </c>
    </row>
    <row r="9000" spans="1:16" x14ac:dyDescent="0.35">
      <c r="A9000" s="19">
        <v>8999</v>
      </c>
      <c r="B9000" s="18">
        <v>41739</v>
      </c>
      <c r="C9000" s="19" t="s">
        <v>57</v>
      </c>
      <c r="D9000" s="19" t="s">
        <v>52</v>
      </c>
      <c r="E9000" s="19" t="s">
        <v>53</v>
      </c>
      <c r="F9000" s="19">
        <v>713</v>
      </c>
      <c r="G9000" s="19">
        <v>80</v>
      </c>
      <c r="H9000" s="19">
        <v>34.81</v>
      </c>
      <c r="I9000" s="19">
        <v>19.54</v>
      </c>
      <c r="J9000" s="19" t="s">
        <v>54</v>
      </c>
      <c r="K9000" s="20">
        <v>125870.85</v>
      </c>
      <c r="L9000" s="20" t="s">
        <v>55</v>
      </c>
      <c r="M9000" s="20" t="s">
        <v>83</v>
      </c>
      <c r="N9000" s="26"/>
      <c r="O9000" s="20" t="s">
        <v>56</v>
      </c>
      <c r="P9000" t="str">
        <f t="shared" si="140"/>
        <v>INSERT INTO @DataTable (Deal, AdvanceDate, PROV, DealPurpose, RateType, BEACON, LTV, TDS, GDS, InsuranceType, PrincipalBalance, OccupancyType, AccountStatus, Closed_Date, DelinquencyBucket) VALUES (8999, '2014-04-10', 'ON', 'Refinance External', 'Fixed', 713, 80, 34.81, 19.54, 'Conv', 125870.85, 'Owner-Occupied', 'Open', '1900-01-00', 'Current');</v>
      </c>
    </row>
    <row r="9001" spans="1:16" x14ac:dyDescent="0.35">
      <c r="A9001" s="22">
        <v>9000</v>
      </c>
      <c r="B9001" s="21">
        <v>41808</v>
      </c>
      <c r="C9001" s="22" t="s">
        <v>51</v>
      </c>
      <c r="D9001" s="22" t="s">
        <v>61</v>
      </c>
      <c r="E9001" s="22" t="s">
        <v>53</v>
      </c>
      <c r="F9001" s="22">
        <v>728</v>
      </c>
      <c r="G9001" s="22">
        <v>95</v>
      </c>
      <c r="H9001" s="22">
        <v>41.54</v>
      </c>
      <c r="I9001" s="22">
        <v>31.46</v>
      </c>
      <c r="J9001" s="22" t="s">
        <v>60</v>
      </c>
      <c r="K9001" s="23">
        <v>195627.15</v>
      </c>
      <c r="L9001" s="23" t="s">
        <v>55</v>
      </c>
      <c r="M9001" s="23" t="s">
        <v>83</v>
      </c>
      <c r="N9001" s="27"/>
      <c r="O9001" s="23" t="s">
        <v>56</v>
      </c>
      <c r="P9001" t="str">
        <f t="shared" si="140"/>
        <v>INSERT INTO @DataTable (Deal, AdvanceDate, PROV, DealPurpose, RateType, BEACON, LTV, TDS, GDS, InsuranceType, PrincipalBalance, OccupancyType, AccountStatus, Closed_Date, DelinquencyBucket) VALUES (9000, '2014-06-18', 'AB', 'Purchase', 'Fixed', 728, 95, 41.54, 31.46, 'HiRatio', 195627.15, 'Owner-Occupied', 'Open', '1900-01-00', 'Current');</v>
      </c>
    </row>
    <row r="9002" spans="1:16" x14ac:dyDescent="0.35">
      <c r="A9002" s="19">
        <v>9001</v>
      </c>
      <c r="B9002" s="18">
        <v>41628</v>
      </c>
      <c r="C9002" s="19" t="s">
        <v>51</v>
      </c>
      <c r="D9002" s="19" t="s">
        <v>61</v>
      </c>
      <c r="E9002" s="19" t="s">
        <v>40</v>
      </c>
      <c r="F9002" s="19">
        <v>759</v>
      </c>
      <c r="G9002" s="19">
        <v>66.45</v>
      </c>
      <c r="H9002" s="19">
        <v>33.17</v>
      </c>
      <c r="I9002" s="19">
        <v>31.24</v>
      </c>
      <c r="J9002" s="19" t="s">
        <v>54</v>
      </c>
      <c r="K9002" s="20">
        <v>329218.25</v>
      </c>
      <c r="L9002" s="20" t="s">
        <v>55</v>
      </c>
      <c r="M9002" s="20" t="s">
        <v>83</v>
      </c>
      <c r="N9002" s="26"/>
      <c r="O9002" s="20" t="s">
        <v>56</v>
      </c>
      <c r="P9002" t="str">
        <f t="shared" si="140"/>
        <v>INSERT INTO @DataTable (Deal, AdvanceDate, PROV, DealPurpose, RateType, BEACON, LTV, TDS, GDS, InsuranceType, PrincipalBalance, OccupancyType, AccountStatus, Closed_Date, DelinquencyBucket) VALUES (9001, '2013-12-20', 'AB', 'Purchase', 'ARM', 759, 66.45, 33.17, 31.24, 'Conv', 329218.25, 'Owner-Occupied', 'Open', '1900-01-00', 'Current');</v>
      </c>
    </row>
    <row r="9003" spans="1:16" x14ac:dyDescent="0.35">
      <c r="A9003" s="22">
        <v>9002</v>
      </c>
      <c r="B9003" s="21">
        <v>41232</v>
      </c>
      <c r="C9003" s="22" t="s">
        <v>57</v>
      </c>
      <c r="D9003" s="22" t="s">
        <v>61</v>
      </c>
      <c r="E9003" s="22" t="s">
        <v>53</v>
      </c>
      <c r="F9003" s="22">
        <v>793</v>
      </c>
      <c r="G9003" s="22">
        <v>90</v>
      </c>
      <c r="H9003" s="22">
        <v>23.62</v>
      </c>
      <c r="I9003" s="22">
        <v>20.18</v>
      </c>
      <c r="J9003" s="22" t="s">
        <v>60</v>
      </c>
      <c r="K9003" s="23">
        <v>0</v>
      </c>
      <c r="L9003" s="23" t="s">
        <v>55</v>
      </c>
      <c r="M9003" s="23" t="s">
        <v>84</v>
      </c>
      <c r="N9003" s="27">
        <v>42696</v>
      </c>
      <c r="O9003" s="23" t="s">
        <v>56</v>
      </c>
      <c r="P9003" t="str">
        <f t="shared" si="140"/>
        <v>INSERT INTO @DataTable (Deal, AdvanceDate, PROV, DealPurpose, RateType, BEACON, LTV, TDS, GDS, InsuranceType, PrincipalBalance, OccupancyType, AccountStatus, Closed_Date, DelinquencyBucket) VALUES (9002, '2012-11-19', 'ON', 'Purchase', 'Fixed', 793, 90, 23.62, 20.18, 'HiRatio', 0, 'Owner-Occupied', 'Closed', '2016-11-22', 'Current');</v>
      </c>
    </row>
    <row r="9004" spans="1:16" x14ac:dyDescent="0.35">
      <c r="A9004" s="19">
        <v>9003</v>
      </c>
      <c r="B9004" s="18">
        <v>42171</v>
      </c>
      <c r="C9004" s="19" t="s">
        <v>57</v>
      </c>
      <c r="D9004" s="19" t="s">
        <v>61</v>
      </c>
      <c r="E9004" s="19" t="s">
        <v>53</v>
      </c>
      <c r="F9004" s="19">
        <v>672</v>
      </c>
      <c r="G9004" s="19">
        <v>95</v>
      </c>
      <c r="H9004" s="19">
        <v>41.3</v>
      </c>
      <c r="I9004" s="19">
        <v>31.33</v>
      </c>
      <c r="J9004" s="19" t="s">
        <v>60</v>
      </c>
      <c r="K9004" s="20">
        <v>521041.96</v>
      </c>
      <c r="L9004" s="20" t="s">
        <v>55</v>
      </c>
      <c r="M9004" s="20" t="s">
        <v>83</v>
      </c>
      <c r="N9004" s="26"/>
      <c r="O9004" s="20" t="s">
        <v>56</v>
      </c>
      <c r="P9004" t="str">
        <f t="shared" si="140"/>
        <v>INSERT INTO @DataTable (Deal, AdvanceDate, PROV, DealPurpose, RateType, BEACON, LTV, TDS, GDS, InsuranceType, PrincipalBalance, OccupancyType, AccountStatus, Closed_Date, DelinquencyBucket) VALUES (9003, '2015-06-16', 'ON', 'Purchase', 'Fixed', 672, 95, 41.3, 31.33, 'HiRatio', 521041.96, 'Owner-Occupied', 'Open', '1900-01-00', 'Current');</v>
      </c>
    </row>
    <row r="9005" spans="1:16" x14ac:dyDescent="0.35">
      <c r="A9005" s="22">
        <v>9004</v>
      </c>
      <c r="B9005" s="21">
        <v>41004</v>
      </c>
      <c r="C9005" s="22" t="s">
        <v>51</v>
      </c>
      <c r="D9005" s="22" t="s">
        <v>61</v>
      </c>
      <c r="E9005" s="22" t="s">
        <v>53</v>
      </c>
      <c r="F9005" s="22">
        <v>758</v>
      </c>
      <c r="G9005" s="22">
        <v>95</v>
      </c>
      <c r="H9005" s="22">
        <v>36.700000000000003</v>
      </c>
      <c r="I9005" s="22">
        <v>35.520000000000003</v>
      </c>
      <c r="J9005" s="22" t="s">
        <v>60</v>
      </c>
      <c r="K9005" s="23">
        <v>290822.89</v>
      </c>
      <c r="L9005" s="23" t="s">
        <v>55</v>
      </c>
      <c r="M9005" s="23" t="s">
        <v>83</v>
      </c>
      <c r="N9005" s="27"/>
      <c r="O9005" s="23" t="s">
        <v>56</v>
      </c>
      <c r="P9005" t="str">
        <f t="shared" si="140"/>
        <v>INSERT INTO @DataTable (Deal, AdvanceDate, PROV, DealPurpose, RateType, BEACON, LTV, TDS, GDS, InsuranceType, PrincipalBalance, OccupancyType, AccountStatus, Closed_Date, DelinquencyBucket) VALUES (9004, '2012-04-05', 'AB', 'Purchase', 'Fixed', 758, 95, 36.7, 35.52, 'HiRatio', 290822.89, 'Owner-Occupied', 'Open', '1900-01-00', 'Current');</v>
      </c>
    </row>
    <row r="9006" spans="1:16" x14ac:dyDescent="0.35">
      <c r="A9006" s="19">
        <v>9005</v>
      </c>
      <c r="B9006" s="18">
        <v>42338</v>
      </c>
      <c r="C9006" s="19" t="s">
        <v>57</v>
      </c>
      <c r="D9006" s="19" t="s">
        <v>61</v>
      </c>
      <c r="E9006" s="19" t="s">
        <v>40</v>
      </c>
      <c r="F9006" s="19">
        <v>782</v>
      </c>
      <c r="G9006" s="19">
        <v>80</v>
      </c>
      <c r="H9006" s="19">
        <v>22.43</v>
      </c>
      <c r="I9006" s="19">
        <v>17.53</v>
      </c>
      <c r="J9006" s="19" t="s">
        <v>54</v>
      </c>
      <c r="K9006" s="20">
        <v>406251.65</v>
      </c>
      <c r="L9006" s="20" t="s">
        <v>55</v>
      </c>
      <c r="M9006" s="20" t="s">
        <v>83</v>
      </c>
      <c r="N9006" s="26"/>
      <c r="O9006" s="20" t="s">
        <v>56</v>
      </c>
      <c r="P9006" t="str">
        <f t="shared" si="140"/>
        <v>INSERT INTO @DataTable (Deal, AdvanceDate, PROV, DealPurpose, RateType, BEACON, LTV, TDS, GDS, InsuranceType, PrincipalBalance, OccupancyType, AccountStatus, Closed_Date, DelinquencyBucket) VALUES (9005, '2015-11-30', 'ON', 'Purchase', 'ARM', 782, 80, 22.43, 17.53, 'Conv', 406251.65, 'Owner-Occupied', 'Open', '1900-01-00', 'Current');</v>
      </c>
    </row>
    <row r="9007" spans="1:16" x14ac:dyDescent="0.35">
      <c r="A9007" s="22">
        <v>9006</v>
      </c>
      <c r="B9007" s="21">
        <v>41767</v>
      </c>
      <c r="C9007" s="22" t="s">
        <v>57</v>
      </c>
      <c r="D9007" s="22" t="s">
        <v>52</v>
      </c>
      <c r="E9007" s="22" t="s">
        <v>40</v>
      </c>
      <c r="F9007" s="22">
        <v>673</v>
      </c>
      <c r="G9007" s="22">
        <v>80</v>
      </c>
      <c r="H9007" s="22">
        <v>29.57</v>
      </c>
      <c r="I9007" s="22">
        <v>20.65</v>
      </c>
      <c r="J9007" s="22" t="s">
        <v>54</v>
      </c>
      <c r="K9007" s="23">
        <v>151975.81</v>
      </c>
      <c r="L9007" s="23" t="s">
        <v>55</v>
      </c>
      <c r="M9007" s="23" t="s">
        <v>83</v>
      </c>
      <c r="N9007" s="27"/>
      <c r="O9007" s="23" t="s">
        <v>56</v>
      </c>
      <c r="P9007" t="str">
        <f t="shared" si="140"/>
        <v>INSERT INTO @DataTable (Deal, AdvanceDate, PROV, DealPurpose, RateType, BEACON, LTV, TDS, GDS, InsuranceType, PrincipalBalance, OccupancyType, AccountStatus, Closed_Date, DelinquencyBucket) VALUES (9006, '2014-05-08', 'ON', 'Refinance External', 'ARM', 673, 80, 29.57, 20.65, 'Conv', 151975.81, 'Owner-Occupied', 'Open', '1900-01-00', 'Current');</v>
      </c>
    </row>
    <row r="9008" spans="1:16" x14ac:dyDescent="0.35">
      <c r="A9008" s="19">
        <v>9007</v>
      </c>
      <c r="B9008" s="18">
        <v>41870</v>
      </c>
      <c r="C9008" s="19" t="s">
        <v>51</v>
      </c>
      <c r="D9008" s="19" t="s">
        <v>52</v>
      </c>
      <c r="E9008" s="19" t="s">
        <v>53</v>
      </c>
      <c r="F9008" s="19">
        <v>671</v>
      </c>
      <c r="G9008" s="19">
        <v>67.11</v>
      </c>
      <c r="H9008" s="19">
        <v>38.47</v>
      </c>
      <c r="I9008" s="19">
        <v>26.41</v>
      </c>
      <c r="J9008" s="19" t="s">
        <v>54</v>
      </c>
      <c r="K9008" s="20">
        <v>0</v>
      </c>
      <c r="L9008" s="20" t="s">
        <v>55</v>
      </c>
      <c r="M9008" s="20" t="s">
        <v>84</v>
      </c>
      <c r="N9008" s="26">
        <v>42040</v>
      </c>
      <c r="O9008" s="20" t="s">
        <v>56</v>
      </c>
      <c r="P9008" t="str">
        <f t="shared" si="140"/>
        <v>INSERT INTO @DataTable (Deal, AdvanceDate, PROV, DealPurpose, RateType, BEACON, LTV, TDS, GDS, InsuranceType, PrincipalBalance, OccupancyType, AccountStatus, Closed_Date, DelinquencyBucket) VALUES (9007, '2014-08-19', 'AB', 'Refinance External', 'Fixed', 671, 67.11, 38.47, 26.41, 'Conv', 0, 'Owner-Occupied', 'Closed', '2015-02-05', 'Current');</v>
      </c>
    </row>
    <row r="9009" spans="1:16" x14ac:dyDescent="0.35">
      <c r="A9009" s="22">
        <v>9008</v>
      </c>
      <c r="B9009" s="21">
        <v>41026</v>
      </c>
      <c r="C9009" s="22" t="s">
        <v>57</v>
      </c>
      <c r="D9009" s="22" t="s">
        <v>61</v>
      </c>
      <c r="E9009" s="22" t="s">
        <v>53</v>
      </c>
      <c r="F9009" s="22">
        <v>763</v>
      </c>
      <c r="G9009" s="22">
        <v>95</v>
      </c>
      <c r="H9009" s="22">
        <v>29.92</v>
      </c>
      <c r="I9009" s="22">
        <v>24.04</v>
      </c>
      <c r="J9009" s="22" t="s">
        <v>60</v>
      </c>
      <c r="K9009" s="23">
        <v>0</v>
      </c>
      <c r="L9009" s="23" t="s">
        <v>55</v>
      </c>
      <c r="M9009" s="23" t="s">
        <v>84</v>
      </c>
      <c r="N9009" s="27">
        <v>42121</v>
      </c>
      <c r="O9009" s="23" t="s">
        <v>56</v>
      </c>
      <c r="P9009" t="str">
        <f t="shared" si="140"/>
        <v>INSERT INTO @DataTable (Deal, AdvanceDate, PROV, DealPurpose, RateType, BEACON, LTV, TDS, GDS, InsuranceType, PrincipalBalance, OccupancyType, AccountStatus, Closed_Date, DelinquencyBucket) VALUES (9008, '2012-04-27', 'ON', 'Purchase', 'Fixed', 763, 95, 29.92, 24.04, 'HiRatio', 0, 'Owner-Occupied', 'Closed', '2015-04-27', 'Current');</v>
      </c>
    </row>
    <row r="9010" spans="1:16" x14ac:dyDescent="0.35">
      <c r="A9010" s="19">
        <v>9009</v>
      </c>
      <c r="B9010" s="18">
        <v>42067</v>
      </c>
      <c r="C9010" s="19" t="s">
        <v>57</v>
      </c>
      <c r="D9010" s="19" t="s">
        <v>61</v>
      </c>
      <c r="E9010" s="19" t="s">
        <v>40</v>
      </c>
      <c r="F9010" s="19">
        <v>787</v>
      </c>
      <c r="G9010" s="19">
        <v>75</v>
      </c>
      <c r="H9010" s="19">
        <v>26.77</v>
      </c>
      <c r="I9010" s="19">
        <v>5.01</v>
      </c>
      <c r="J9010" s="19" t="s">
        <v>54</v>
      </c>
      <c r="K9010" s="20">
        <v>0</v>
      </c>
      <c r="L9010" s="20" t="s">
        <v>55</v>
      </c>
      <c r="M9010" s="20" t="s">
        <v>84</v>
      </c>
      <c r="N9010" s="26">
        <v>42601</v>
      </c>
      <c r="O9010" s="20" t="s">
        <v>56</v>
      </c>
      <c r="P9010" t="str">
        <f t="shared" si="140"/>
        <v>INSERT INTO @DataTable (Deal, AdvanceDate, PROV, DealPurpose, RateType, BEACON, LTV, TDS, GDS, InsuranceType, PrincipalBalance, OccupancyType, AccountStatus, Closed_Date, DelinquencyBucket) VALUES (9009, '2015-03-04', 'ON', 'Purchase', 'ARM', 787, 75, 26.77, 5.01, 'Conv', 0, 'Owner-Occupied', 'Closed', '2016-08-19', 'Current');</v>
      </c>
    </row>
    <row r="9011" spans="1:16" x14ac:dyDescent="0.35">
      <c r="A9011" s="22">
        <v>9010</v>
      </c>
      <c r="B9011" s="21">
        <v>42600</v>
      </c>
      <c r="C9011" s="22" t="s">
        <v>57</v>
      </c>
      <c r="D9011" s="22" t="s">
        <v>61</v>
      </c>
      <c r="E9011" s="22" t="s">
        <v>40</v>
      </c>
      <c r="F9011" s="22">
        <v>854</v>
      </c>
      <c r="G9011" s="22">
        <v>60.33</v>
      </c>
      <c r="H9011" s="22">
        <v>19.64</v>
      </c>
      <c r="I9011" s="22">
        <v>19.32</v>
      </c>
      <c r="J9011" s="22" t="s">
        <v>54</v>
      </c>
      <c r="K9011" s="23">
        <v>900887.71</v>
      </c>
      <c r="L9011" s="23" t="s">
        <v>55</v>
      </c>
      <c r="M9011" s="23" t="s">
        <v>83</v>
      </c>
      <c r="N9011" s="27"/>
      <c r="O9011" s="23" t="s">
        <v>56</v>
      </c>
      <c r="P9011" t="str">
        <f t="shared" si="140"/>
        <v>INSERT INTO @DataTable (Deal, AdvanceDate, PROV, DealPurpose, RateType, BEACON, LTV, TDS, GDS, InsuranceType, PrincipalBalance, OccupancyType, AccountStatus, Closed_Date, DelinquencyBucket) VALUES (9010, '2016-08-18', 'ON', 'Purchase', 'ARM', 854, 60.33, 19.64, 19.32, 'Conv', 900887.71, 'Owner-Occupied', 'Open', '1900-01-00', 'Current');</v>
      </c>
    </row>
    <row r="9012" spans="1:16" x14ac:dyDescent="0.35">
      <c r="A9012" s="19">
        <v>9011</v>
      </c>
      <c r="B9012" s="18">
        <v>40815</v>
      </c>
      <c r="C9012" s="19" t="s">
        <v>51</v>
      </c>
      <c r="D9012" s="19" t="s">
        <v>59</v>
      </c>
      <c r="E9012" s="19" t="s">
        <v>53</v>
      </c>
      <c r="F9012" s="19">
        <v>790</v>
      </c>
      <c r="G9012" s="19">
        <v>70.7</v>
      </c>
      <c r="H9012" s="19">
        <v>42.05</v>
      </c>
      <c r="I9012" s="19">
        <v>41.48</v>
      </c>
      <c r="J9012" s="19" t="s">
        <v>54</v>
      </c>
      <c r="K9012" s="20">
        <v>0</v>
      </c>
      <c r="L9012" s="20" t="s">
        <v>55</v>
      </c>
      <c r="M9012" s="20" t="s">
        <v>84</v>
      </c>
      <c r="N9012" s="26">
        <v>42339</v>
      </c>
      <c r="O9012" s="20" t="s">
        <v>56</v>
      </c>
      <c r="P9012" t="str">
        <f t="shared" si="140"/>
        <v>INSERT INTO @DataTable (Deal, AdvanceDate, PROV, DealPurpose, RateType, BEACON, LTV, TDS, GDS, InsuranceType, PrincipalBalance, OccupancyType, AccountStatus, Closed_Date, DelinquencyBucket) VALUES (9011, '2011-09-29', 'AB', 'Transfer', 'Fixed', 790, 70.7, 42.05, 41.48, 'Conv', 0, 'Owner-Occupied', 'Closed', '2015-12-01', 'Current');</v>
      </c>
    </row>
    <row r="9013" spans="1:16" x14ac:dyDescent="0.35">
      <c r="A9013" s="22">
        <v>9012</v>
      </c>
      <c r="B9013" s="21">
        <v>40864</v>
      </c>
      <c r="C9013" s="22" t="s">
        <v>57</v>
      </c>
      <c r="D9013" s="22" t="s">
        <v>61</v>
      </c>
      <c r="E9013" s="22" t="s">
        <v>53</v>
      </c>
      <c r="F9013" s="22">
        <v>0</v>
      </c>
      <c r="G9013" s="22">
        <v>80</v>
      </c>
      <c r="H9013" s="22">
        <v>38.33</v>
      </c>
      <c r="I9013" s="22">
        <v>10.87</v>
      </c>
      <c r="J9013" s="22" t="s">
        <v>54</v>
      </c>
      <c r="K9013" s="23">
        <v>0</v>
      </c>
      <c r="L9013" s="23" t="s">
        <v>62</v>
      </c>
      <c r="M9013" s="23" t="s">
        <v>84</v>
      </c>
      <c r="N9013" s="27">
        <v>41354</v>
      </c>
      <c r="O9013" s="23" t="s">
        <v>56</v>
      </c>
      <c r="P9013" t="str">
        <f t="shared" si="140"/>
        <v>INSERT INTO @DataTable (Deal, AdvanceDate, PROV, DealPurpose, RateType, BEACON, LTV, TDS, GDS, InsuranceType, PrincipalBalance, OccupancyType, AccountStatus, Closed_Date, DelinquencyBucket) VALUES (9012, '2011-11-17', 'ON', 'Purchase', 'Fixed', 0, 80, 38.33, 10.87, 'Conv', 0, 'Rental', 'Closed', '2013-03-21', 'Current');</v>
      </c>
    </row>
    <row r="9014" spans="1:16" x14ac:dyDescent="0.35">
      <c r="A9014" s="19">
        <v>9013</v>
      </c>
      <c r="B9014" s="18">
        <v>40963</v>
      </c>
      <c r="C9014" s="19" t="s">
        <v>57</v>
      </c>
      <c r="D9014" s="19" t="s">
        <v>68</v>
      </c>
      <c r="E9014" s="19" t="s">
        <v>53</v>
      </c>
      <c r="F9014" s="19">
        <v>759</v>
      </c>
      <c r="G9014" s="19">
        <v>95</v>
      </c>
      <c r="H9014" s="19">
        <v>35.21</v>
      </c>
      <c r="I9014" s="19">
        <v>30.5</v>
      </c>
      <c r="J9014" s="19" t="s">
        <v>60</v>
      </c>
      <c r="K9014" s="20">
        <v>0</v>
      </c>
      <c r="L9014" s="20" t="s">
        <v>55</v>
      </c>
      <c r="M9014" s="20" t="s">
        <v>84</v>
      </c>
      <c r="N9014" s="26">
        <v>41493</v>
      </c>
      <c r="O9014" s="20" t="s">
        <v>56</v>
      </c>
      <c r="P9014" t="str">
        <f t="shared" si="140"/>
        <v>INSERT INTO @DataTable (Deal, AdvanceDate, PROV, DealPurpose, RateType, BEACON, LTV, TDS, GDS, InsuranceType, PrincipalBalance, OccupancyType, AccountStatus, Closed_Date, DelinquencyBucket) VALUES (9013, '2012-02-24', 'ON', 'Portable', 'Fixed', 759, 95, 35.21, 30.5, 'HiRatio', 0, 'Owner-Occupied', 'Closed', '2013-08-07', 'Current');</v>
      </c>
    </row>
    <row r="9015" spans="1:16" x14ac:dyDescent="0.35">
      <c r="A9015" s="22">
        <v>9014</v>
      </c>
      <c r="B9015" s="21">
        <v>41197</v>
      </c>
      <c r="C9015" s="22" t="s">
        <v>51</v>
      </c>
      <c r="D9015" s="22" t="s">
        <v>61</v>
      </c>
      <c r="E9015" s="22" t="s">
        <v>53</v>
      </c>
      <c r="F9015" s="22">
        <v>663</v>
      </c>
      <c r="G9015" s="22">
        <v>72.510000000000005</v>
      </c>
      <c r="H9015" s="22">
        <v>42.77</v>
      </c>
      <c r="I9015" s="22">
        <v>24.39</v>
      </c>
      <c r="J9015" s="22" t="s">
        <v>54</v>
      </c>
      <c r="K9015" s="23">
        <v>0</v>
      </c>
      <c r="L9015" s="23" t="s">
        <v>55</v>
      </c>
      <c r="M9015" s="23" t="s">
        <v>84</v>
      </c>
      <c r="N9015" s="27">
        <v>42324</v>
      </c>
      <c r="O9015" s="23" t="s">
        <v>56</v>
      </c>
      <c r="P9015" t="str">
        <f t="shared" si="140"/>
        <v>INSERT INTO @DataTable (Deal, AdvanceDate, PROV, DealPurpose, RateType, BEACON, LTV, TDS, GDS, InsuranceType, PrincipalBalance, OccupancyType, AccountStatus, Closed_Date, DelinquencyBucket) VALUES (9014, '2012-10-15', 'AB', 'Purchase', 'Fixed', 663, 72.51, 42.77, 24.39, 'Conv', 0, 'Owner-Occupied', 'Closed', '2015-11-16', 'Current');</v>
      </c>
    </row>
    <row r="9016" spans="1:16" x14ac:dyDescent="0.35">
      <c r="A9016" s="19">
        <v>9015</v>
      </c>
      <c r="B9016" s="18">
        <v>42444</v>
      </c>
      <c r="C9016" s="19" t="s">
        <v>58</v>
      </c>
      <c r="D9016" s="19" t="s">
        <v>59</v>
      </c>
      <c r="E9016" s="19" t="s">
        <v>53</v>
      </c>
      <c r="F9016" s="19">
        <v>762</v>
      </c>
      <c r="G9016" s="19">
        <v>89.51</v>
      </c>
      <c r="H9016" s="19">
        <v>30.81</v>
      </c>
      <c r="I9016" s="19">
        <v>21.38</v>
      </c>
      <c r="J9016" s="19" t="s">
        <v>60</v>
      </c>
      <c r="K9016" s="20">
        <v>350908.78</v>
      </c>
      <c r="L9016" s="20" t="s">
        <v>55</v>
      </c>
      <c r="M9016" s="20" t="s">
        <v>83</v>
      </c>
      <c r="N9016" s="26"/>
      <c r="O9016" s="20" t="s">
        <v>56</v>
      </c>
      <c r="P9016" t="str">
        <f t="shared" si="140"/>
        <v>INSERT INTO @DataTable (Deal, AdvanceDate, PROV, DealPurpose, RateType, BEACON, LTV, TDS, GDS, InsuranceType, PrincipalBalance, OccupancyType, AccountStatus, Closed_Date, DelinquencyBucket) VALUES (9015, '2016-03-15', 'BC', 'Transfer', 'Fixed', 762, 89.51, 30.81, 21.38, 'HiRatio', 350908.78, 'Owner-Occupied', 'Open', '1900-01-00', 'Current');</v>
      </c>
    </row>
    <row r="9017" spans="1:16" x14ac:dyDescent="0.35">
      <c r="A9017" s="22">
        <v>9016</v>
      </c>
      <c r="B9017" s="21">
        <v>41607</v>
      </c>
      <c r="C9017" s="22" t="s">
        <v>57</v>
      </c>
      <c r="D9017" s="22" t="s">
        <v>61</v>
      </c>
      <c r="E9017" s="22" t="s">
        <v>40</v>
      </c>
      <c r="F9017" s="22">
        <v>673</v>
      </c>
      <c r="G9017" s="22">
        <v>75</v>
      </c>
      <c r="H9017" s="22">
        <v>24.46</v>
      </c>
      <c r="I9017" s="22">
        <v>7.07</v>
      </c>
      <c r="J9017" s="22" t="s">
        <v>54</v>
      </c>
      <c r="K9017" s="23">
        <v>0</v>
      </c>
      <c r="L9017" s="23" t="s">
        <v>66</v>
      </c>
      <c r="M9017" s="23" t="s">
        <v>84</v>
      </c>
      <c r="N9017" s="27">
        <v>42622</v>
      </c>
      <c r="O9017" s="23" t="s">
        <v>56</v>
      </c>
      <c r="P9017" t="str">
        <f t="shared" si="140"/>
        <v>INSERT INTO @DataTable (Deal, AdvanceDate, PROV, DealPurpose, RateType, BEACON, LTV, TDS, GDS, InsuranceType, PrincipalBalance, OccupancyType, AccountStatus, Closed_Date, DelinquencyBucket) VALUES (9016, '2013-11-29', 'ON', 'Purchase', 'ARM', 673, 75, 24.46, 7.07, 'Conv', 0, 'Second Home', 'Closed', '2016-09-09', 'Current');</v>
      </c>
    </row>
    <row r="9018" spans="1:16" x14ac:dyDescent="0.35">
      <c r="A9018" s="19">
        <v>9017</v>
      </c>
      <c r="B9018" s="18">
        <v>42517</v>
      </c>
      <c r="C9018" s="19" t="s">
        <v>58</v>
      </c>
      <c r="D9018" s="19" t="s">
        <v>61</v>
      </c>
      <c r="E9018" s="19" t="s">
        <v>40</v>
      </c>
      <c r="F9018" s="19">
        <v>730</v>
      </c>
      <c r="G9018" s="19">
        <v>67.86</v>
      </c>
      <c r="H9018" s="19">
        <v>34.840000000000003</v>
      </c>
      <c r="I9018" s="19">
        <v>15.76</v>
      </c>
      <c r="J9018" s="19" t="s">
        <v>54</v>
      </c>
      <c r="K9018" s="20">
        <v>279312.63</v>
      </c>
      <c r="L9018" s="20" t="s">
        <v>55</v>
      </c>
      <c r="M9018" s="20" t="s">
        <v>83</v>
      </c>
      <c r="N9018" s="26"/>
      <c r="O9018" s="20" t="s">
        <v>56</v>
      </c>
      <c r="P9018" t="str">
        <f t="shared" si="140"/>
        <v>INSERT INTO @DataTable (Deal, AdvanceDate, PROV, DealPurpose, RateType, BEACON, LTV, TDS, GDS, InsuranceType, PrincipalBalance, OccupancyType, AccountStatus, Closed_Date, DelinquencyBucket) VALUES (9017, '2016-05-27', 'BC', 'Purchase', 'ARM', 730, 67.86, 34.84, 15.76, 'Conv', 279312.63, 'Owner-Occupied', 'Open', '1900-01-00', 'Current');</v>
      </c>
    </row>
    <row r="9019" spans="1:16" x14ac:dyDescent="0.35">
      <c r="A9019" s="22">
        <v>9018</v>
      </c>
      <c r="B9019" s="21">
        <v>42108</v>
      </c>
      <c r="C9019" s="22" t="s">
        <v>57</v>
      </c>
      <c r="D9019" s="22" t="s">
        <v>52</v>
      </c>
      <c r="E9019" s="22" t="s">
        <v>40</v>
      </c>
      <c r="F9019" s="22">
        <v>790</v>
      </c>
      <c r="G9019" s="22">
        <v>75</v>
      </c>
      <c r="H9019" s="22">
        <v>22.68</v>
      </c>
      <c r="I9019" s="22">
        <v>12.73</v>
      </c>
      <c r="J9019" s="22" t="s">
        <v>54</v>
      </c>
      <c r="K9019" s="23">
        <v>0</v>
      </c>
      <c r="L9019" s="23" t="s">
        <v>55</v>
      </c>
      <c r="M9019" s="23" t="s">
        <v>84</v>
      </c>
      <c r="N9019" s="27">
        <v>42576</v>
      </c>
      <c r="O9019" s="23" t="s">
        <v>56</v>
      </c>
      <c r="P9019" t="str">
        <f t="shared" si="140"/>
        <v>INSERT INTO @DataTable (Deal, AdvanceDate, PROV, DealPurpose, RateType, BEACON, LTV, TDS, GDS, InsuranceType, PrincipalBalance, OccupancyType, AccountStatus, Closed_Date, DelinquencyBucket) VALUES (9018, '2015-04-14', 'ON', 'Refinance External', 'ARM', 790, 75, 22.68, 12.73, 'Conv', 0, 'Owner-Occupied', 'Closed', '2016-07-25', 'Current');</v>
      </c>
    </row>
    <row r="9020" spans="1:16" x14ac:dyDescent="0.35">
      <c r="A9020" s="19">
        <v>9019</v>
      </c>
      <c r="B9020" s="18">
        <v>40949</v>
      </c>
      <c r="C9020" s="19" t="s">
        <v>51</v>
      </c>
      <c r="D9020" s="19" t="s">
        <v>61</v>
      </c>
      <c r="E9020" s="19" t="s">
        <v>53</v>
      </c>
      <c r="F9020" s="19">
        <v>799</v>
      </c>
      <c r="G9020" s="19">
        <v>85</v>
      </c>
      <c r="H9020" s="19">
        <v>25.42</v>
      </c>
      <c r="I9020" s="19">
        <v>22.13</v>
      </c>
      <c r="J9020" s="19" t="s">
        <v>60</v>
      </c>
      <c r="K9020" s="20">
        <v>0</v>
      </c>
      <c r="L9020" s="20" t="s">
        <v>55</v>
      </c>
      <c r="M9020" s="20" t="s">
        <v>84</v>
      </c>
      <c r="N9020" s="26">
        <v>42410</v>
      </c>
      <c r="O9020" s="20" t="s">
        <v>56</v>
      </c>
      <c r="P9020" t="str">
        <f t="shared" si="140"/>
        <v>INSERT INTO @DataTable (Deal, AdvanceDate, PROV, DealPurpose, RateType, BEACON, LTV, TDS, GDS, InsuranceType, PrincipalBalance, OccupancyType, AccountStatus, Closed_Date, DelinquencyBucket) VALUES (9019, '2012-02-10', 'AB', 'Purchase', 'Fixed', 799, 85, 25.42, 22.13, 'HiRatio', 0, 'Owner-Occupied', 'Closed', '2016-02-10', 'Current');</v>
      </c>
    </row>
    <row r="9021" spans="1:16" x14ac:dyDescent="0.35">
      <c r="A9021" s="22">
        <v>9020</v>
      </c>
      <c r="B9021" s="21">
        <v>41024</v>
      </c>
      <c r="C9021" s="22" t="s">
        <v>63</v>
      </c>
      <c r="D9021" s="22" t="s">
        <v>61</v>
      </c>
      <c r="E9021" s="22" t="s">
        <v>53</v>
      </c>
      <c r="F9021" s="22">
        <v>758</v>
      </c>
      <c r="G9021" s="22">
        <v>95</v>
      </c>
      <c r="H9021" s="22">
        <v>24.92</v>
      </c>
      <c r="I9021" s="22">
        <v>14.95</v>
      </c>
      <c r="J9021" s="22" t="s">
        <v>60</v>
      </c>
      <c r="K9021" s="23">
        <v>0</v>
      </c>
      <c r="L9021" s="23" t="s">
        <v>55</v>
      </c>
      <c r="M9021" s="23" t="s">
        <v>84</v>
      </c>
      <c r="N9021" s="27">
        <v>42354</v>
      </c>
      <c r="O9021" s="23" t="s">
        <v>56</v>
      </c>
      <c r="P9021" t="str">
        <f t="shared" si="140"/>
        <v>INSERT INTO @DataTable (Deal, AdvanceDate, PROV, DealPurpose, RateType, BEACON, LTV, TDS, GDS, InsuranceType, PrincipalBalance, OccupancyType, AccountStatus, Closed_Date, DelinquencyBucket) VALUES (9020, '2012-04-25', 'SK', 'Purchase', 'Fixed', 758, 95, 24.92, 14.95, 'HiRatio', 0, 'Owner-Occupied', 'Closed', '2015-12-16', 'Current');</v>
      </c>
    </row>
    <row r="9022" spans="1:16" x14ac:dyDescent="0.35">
      <c r="A9022" s="19">
        <v>9021</v>
      </c>
      <c r="B9022" s="18">
        <v>40998</v>
      </c>
      <c r="C9022" s="19" t="s">
        <v>57</v>
      </c>
      <c r="D9022" s="19" t="s">
        <v>61</v>
      </c>
      <c r="E9022" s="19" t="s">
        <v>53</v>
      </c>
      <c r="F9022" s="19">
        <v>783</v>
      </c>
      <c r="G9022" s="19">
        <v>95</v>
      </c>
      <c r="H9022" s="19">
        <v>32.83</v>
      </c>
      <c r="I9022" s="19">
        <v>31.3</v>
      </c>
      <c r="J9022" s="19" t="s">
        <v>60</v>
      </c>
      <c r="K9022" s="20">
        <v>0</v>
      </c>
      <c r="L9022" s="20" t="s">
        <v>55</v>
      </c>
      <c r="M9022" s="20" t="s">
        <v>84</v>
      </c>
      <c r="N9022" s="26">
        <v>42499</v>
      </c>
      <c r="O9022" s="20" t="s">
        <v>56</v>
      </c>
      <c r="P9022" t="str">
        <f t="shared" si="140"/>
        <v>INSERT INTO @DataTable (Deal, AdvanceDate, PROV, DealPurpose, RateType, BEACON, LTV, TDS, GDS, InsuranceType, PrincipalBalance, OccupancyType, AccountStatus, Closed_Date, DelinquencyBucket) VALUES (9021, '2012-03-30', 'ON', 'Purchase', 'Fixed', 783, 95, 32.83, 31.3, 'HiRatio', 0, 'Owner-Occupied', 'Closed', '2016-05-09', 'Current');</v>
      </c>
    </row>
    <row r="9023" spans="1:16" x14ac:dyDescent="0.35">
      <c r="A9023" s="22">
        <v>9022</v>
      </c>
      <c r="B9023" s="21">
        <v>42695</v>
      </c>
      <c r="C9023" s="22" t="s">
        <v>63</v>
      </c>
      <c r="D9023" s="22" t="s">
        <v>61</v>
      </c>
      <c r="E9023" s="22" t="s">
        <v>53</v>
      </c>
      <c r="F9023" s="22">
        <v>834</v>
      </c>
      <c r="G9023" s="22">
        <v>95</v>
      </c>
      <c r="H9023" s="22">
        <v>30.68</v>
      </c>
      <c r="I9023" s="22">
        <v>19.95</v>
      </c>
      <c r="J9023" s="22" t="s">
        <v>60</v>
      </c>
      <c r="K9023" s="23">
        <v>357477.09</v>
      </c>
      <c r="L9023" s="23" t="s">
        <v>55</v>
      </c>
      <c r="M9023" s="23" t="s">
        <v>83</v>
      </c>
      <c r="N9023" s="27"/>
      <c r="O9023" s="23" t="s">
        <v>56</v>
      </c>
      <c r="P9023" t="str">
        <f t="shared" si="140"/>
        <v>INSERT INTO @DataTable (Deal, AdvanceDate, PROV, DealPurpose, RateType, BEACON, LTV, TDS, GDS, InsuranceType, PrincipalBalance, OccupancyType, AccountStatus, Closed_Date, DelinquencyBucket) VALUES (9022, '2016-11-21', 'SK', 'Purchase', 'Fixed', 834, 95, 30.68, 19.95, 'HiRatio', 357477.09, 'Owner-Occupied', 'Open', '1900-01-00', 'Current');</v>
      </c>
    </row>
    <row r="9024" spans="1:16" x14ac:dyDescent="0.35">
      <c r="A9024" s="19">
        <v>9023</v>
      </c>
      <c r="B9024" s="18">
        <v>40837</v>
      </c>
      <c r="C9024" s="19" t="s">
        <v>63</v>
      </c>
      <c r="D9024" s="19" t="s">
        <v>61</v>
      </c>
      <c r="E9024" s="19" t="s">
        <v>53</v>
      </c>
      <c r="F9024" s="19">
        <v>708</v>
      </c>
      <c r="G9024" s="19">
        <v>86.72</v>
      </c>
      <c r="H9024" s="19">
        <v>35.18</v>
      </c>
      <c r="I9024" s="19">
        <v>24.55</v>
      </c>
      <c r="J9024" s="19" t="s">
        <v>60</v>
      </c>
      <c r="K9024" s="20">
        <v>0</v>
      </c>
      <c r="L9024" s="20" t="s">
        <v>55</v>
      </c>
      <c r="M9024" s="20" t="s">
        <v>84</v>
      </c>
      <c r="N9024" s="26">
        <v>42502</v>
      </c>
      <c r="O9024" s="20" t="s">
        <v>56</v>
      </c>
      <c r="P9024" t="str">
        <f t="shared" si="140"/>
        <v>INSERT INTO @DataTable (Deal, AdvanceDate, PROV, DealPurpose, RateType, BEACON, LTV, TDS, GDS, InsuranceType, PrincipalBalance, OccupancyType, AccountStatus, Closed_Date, DelinquencyBucket) VALUES (9023, '2011-10-21', 'SK', 'Purchase', 'Fixed', 708, 86.72, 35.18, 24.55, 'HiRatio', 0, 'Owner-Occupied', 'Closed', '2016-05-12', 'Current');</v>
      </c>
    </row>
    <row r="9025" spans="1:16" x14ac:dyDescent="0.35">
      <c r="A9025" s="22">
        <v>9024</v>
      </c>
      <c r="B9025" s="21">
        <v>42216</v>
      </c>
      <c r="C9025" s="22" t="s">
        <v>57</v>
      </c>
      <c r="D9025" s="22" t="s">
        <v>61</v>
      </c>
      <c r="E9025" s="22" t="s">
        <v>53</v>
      </c>
      <c r="F9025" s="22">
        <v>748</v>
      </c>
      <c r="G9025" s="22">
        <v>88</v>
      </c>
      <c r="H9025" s="22">
        <v>40.01</v>
      </c>
      <c r="I9025" s="22">
        <v>24.22</v>
      </c>
      <c r="J9025" s="22" t="s">
        <v>60</v>
      </c>
      <c r="K9025" s="23">
        <v>502076.35</v>
      </c>
      <c r="L9025" s="23" t="s">
        <v>55</v>
      </c>
      <c r="M9025" s="23" t="s">
        <v>83</v>
      </c>
      <c r="N9025" s="27"/>
      <c r="O9025" s="23" t="s">
        <v>56</v>
      </c>
      <c r="P9025" t="str">
        <f t="shared" si="140"/>
        <v>INSERT INTO @DataTable (Deal, AdvanceDate, PROV, DealPurpose, RateType, BEACON, LTV, TDS, GDS, InsuranceType, PrincipalBalance, OccupancyType, AccountStatus, Closed_Date, DelinquencyBucket) VALUES (9024, '2015-07-31', 'ON', 'Purchase', 'Fixed', 748, 88, 40.01, 24.22, 'HiRatio', 502076.35, 'Owner-Occupied', 'Open', '1900-01-00', 'Current');</v>
      </c>
    </row>
    <row r="9026" spans="1:16" x14ac:dyDescent="0.35">
      <c r="A9026" s="19">
        <v>9025</v>
      </c>
      <c r="B9026" s="18">
        <v>42167</v>
      </c>
      <c r="C9026" s="19" t="s">
        <v>57</v>
      </c>
      <c r="D9026" s="19" t="s">
        <v>59</v>
      </c>
      <c r="E9026" s="19" t="s">
        <v>40</v>
      </c>
      <c r="F9026" s="19">
        <v>717</v>
      </c>
      <c r="G9026" s="19">
        <v>58.33</v>
      </c>
      <c r="H9026" s="19">
        <v>33.549999999999997</v>
      </c>
      <c r="I9026" s="19">
        <v>17.95</v>
      </c>
      <c r="J9026" s="19" t="s">
        <v>54</v>
      </c>
      <c r="K9026" s="20">
        <v>240004.52</v>
      </c>
      <c r="L9026" s="20" t="s">
        <v>55</v>
      </c>
      <c r="M9026" s="20" t="s">
        <v>83</v>
      </c>
      <c r="N9026" s="26"/>
      <c r="O9026" s="20" t="s">
        <v>56</v>
      </c>
      <c r="P9026" t="str">
        <f t="shared" si="140"/>
        <v>INSERT INTO @DataTable (Deal, AdvanceDate, PROV, DealPurpose, RateType, BEACON, LTV, TDS, GDS, InsuranceType, PrincipalBalance, OccupancyType, AccountStatus, Closed_Date, DelinquencyBucket) VALUES (9025, '2015-06-12', 'ON', 'Transfer', 'ARM', 717, 58.33, 33.55, 17.95, 'Conv', 240004.52, 'Owner-Occupied', 'Open', '1900-01-00', 'Current');</v>
      </c>
    </row>
    <row r="9027" spans="1:16" x14ac:dyDescent="0.35">
      <c r="A9027" s="22">
        <v>9026</v>
      </c>
      <c r="B9027" s="21">
        <v>42695</v>
      </c>
      <c r="C9027" s="22" t="s">
        <v>57</v>
      </c>
      <c r="D9027" s="22" t="s">
        <v>61</v>
      </c>
      <c r="E9027" s="22" t="s">
        <v>53</v>
      </c>
      <c r="F9027" s="22">
        <v>707</v>
      </c>
      <c r="G9027" s="22">
        <v>95</v>
      </c>
      <c r="H9027" s="22">
        <v>42.93</v>
      </c>
      <c r="I9027" s="22">
        <v>27.26</v>
      </c>
      <c r="J9027" s="22" t="s">
        <v>60</v>
      </c>
      <c r="K9027" s="23">
        <v>195877.86</v>
      </c>
      <c r="L9027" s="23" t="s">
        <v>55</v>
      </c>
      <c r="M9027" s="23" t="s">
        <v>83</v>
      </c>
      <c r="N9027" s="27"/>
      <c r="O9027" s="23" t="s">
        <v>56</v>
      </c>
      <c r="P9027" t="str">
        <f t="shared" ref="P9027:P9090" si="141">"INSERT INTO @DataTable (Deal, AdvanceDate, PROV, DealPurpose, RateType, BEACON, LTV, TDS, GDS, InsuranceType, PrincipalBalance, OccupancyType, AccountStatus, Closed_Date, DelinquencyBucket) VALUES (" &amp; A9027 &amp; ", " &amp; "'" &amp; TEXT(B9027, "yyyy-mm-dd") &amp; "', '" &amp; C9027 &amp; "', '" &amp; D9027 &amp; "', '" &amp; E9027 &amp; "', " &amp; F9027 &amp; ", " &amp; G9027 &amp; ", " &amp; H9027 &amp; ", " &amp; I9027 &amp; ", '" &amp; J9027 &amp; "', " &amp; K9027 &amp; ", '" &amp; L9027 &amp; "', '" &amp; M9027 &amp; "', '" &amp;TEXT(N9027, "yyyy-mm-dd") &amp; "', '" &amp; O9027 &amp; "');"</f>
        <v>INSERT INTO @DataTable (Deal, AdvanceDate, PROV, DealPurpose, RateType, BEACON, LTV, TDS, GDS, InsuranceType, PrincipalBalance, OccupancyType, AccountStatus, Closed_Date, DelinquencyBucket) VALUES (9026, '2016-11-21', 'ON', 'Purchase', 'Fixed', 707, 95, 42.93, 27.26, 'HiRatio', 195877.86, 'Owner-Occupied', 'Open', '1900-01-00', 'Current');</v>
      </c>
    </row>
    <row r="9028" spans="1:16" x14ac:dyDescent="0.35">
      <c r="A9028" s="19">
        <v>9027</v>
      </c>
      <c r="B9028" s="18">
        <v>42118</v>
      </c>
      <c r="C9028" s="19" t="s">
        <v>51</v>
      </c>
      <c r="D9028" s="19" t="s">
        <v>61</v>
      </c>
      <c r="E9028" s="19" t="s">
        <v>53</v>
      </c>
      <c r="F9028" s="19">
        <v>780</v>
      </c>
      <c r="G9028" s="19">
        <v>94.77</v>
      </c>
      <c r="H9028" s="19">
        <v>40.07</v>
      </c>
      <c r="I9028" s="19">
        <v>20.97</v>
      </c>
      <c r="J9028" s="19" t="s">
        <v>60</v>
      </c>
      <c r="K9028" s="20">
        <v>527224.05000000005</v>
      </c>
      <c r="L9028" s="20" t="s">
        <v>55</v>
      </c>
      <c r="M9028" s="20" t="s">
        <v>83</v>
      </c>
      <c r="N9028" s="26"/>
      <c r="O9028" s="20" t="s">
        <v>56</v>
      </c>
      <c r="P9028" t="str">
        <f t="shared" si="141"/>
        <v>INSERT INTO @DataTable (Deal, AdvanceDate, PROV, DealPurpose, RateType, BEACON, LTV, TDS, GDS, InsuranceType, PrincipalBalance, OccupancyType, AccountStatus, Closed_Date, DelinquencyBucket) VALUES (9027, '2015-04-24', 'AB', 'Purchase', 'Fixed', 780, 94.77, 40.07, 20.97, 'HiRatio', 527224.05, 'Owner-Occupied', 'Open', '1900-01-00', 'Current');</v>
      </c>
    </row>
    <row r="9029" spans="1:16" x14ac:dyDescent="0.35">
      <c r="A9029" s="22">
        <v>9028</v>
      </c>
      <c r="B9029" s="21">
        <v>42222</v>
      </c>
      <c r="C9029" s="22" t="s">
        <v>57</v>
      </c>
      <c r="D9029" s="22" t="s">
        <v>61</v>
      </c>
      <c r="E9029" s="22" t="s">
        <v>53</v>
      </c>
      <c r="F9029" s="22">
        <v>760</v>
      </c>
      <c r="G9029" s="22">
        <v>90</v>
      </c>
      <c r="H9029" s="22">
        <v>42.94</v>
      </c>
      <c r="I9029" s="22">
        <v>33.58</v>
      </c>
      <c r="J9029" s="22" t="s">
        <v>60</v>
      </c>
      <c r="K9029" s="23">
        <v>577124.42000000004</v>
      </c>
      <c r="L9029" s="23" t="s">
        <v>55</v>
      </c>
      <c r="M9029" s="23" t="s">
        <v>83</v>
      </c>
      <c r="N9029" s="27"/>
      <c r="O9029" s="23" t="s">
        <v>56</v>
      </c>
      <c r="P9029" t="str">
        <f t="shared" si="141"/>
        <v>INSERT INTO @DataTable (Deal, AdvanceDate, PROV, DealPurpose, RateType, BEACON, LTV, TDS, GDS, InsuranceType, PrincipalBalance, OccupancyType, AccountStatus, Closed_Date, DelinquencyBucket) VALUES (9028, '2015-08-06', 'ON', 'Purchase', 'Fixed', 760, 90, 42.94, 33.58, 'HiRatio', 577124.42, 'Owner-Occupied', 'Open', '1900-01-00', 'Current');</v>
      </c>
    </row>
    <row r="9030" spans="1:16" x14ac:dyDescent="0.35">
      <c r="A9030" s="19">
        <v>9029</v>
      </c>
      <c r="B9030" s="18">
        <v>42705</v>
      </c>
      <c r="C9030" s="19" t="s">
        <v>57</v>
      </c>
      <c r="D9030" s="19" t="s">
        <v>52</v>
      </c>
      <c r="E9030" s="19" t="s">
        <v>53</v>
      </c>
      <c r="F9030" s="19">
        <v>715</v>
      </c>
      <c r="G9030" s="19">
        <v>57.14</v>
      </c>
      <c r="H9030" s="19">
        <v>18.5</v>
      </c>
      <c r="I9030" s="19">
        <v>14.23</v>
      </c>
      <c r="J9030" s="19" t="s">
        <v>54</v>
      </c>
      <c r="K9030" s="20">
        <v>397910.58</v>
      </c>
      <c r="L9030" s="20" t="s">
        <v>55</v>
      </c>
      <c r="M9030" s="20" t="s">
        <v>83</v>
      </c>
      <c r="N9030" s="26"/>
      <c r="O9030" s="20" t="s">
        <v>56</v>
      </c>
      <c r="P9030" t="str">
        <f t="shared" si="141"/>
        <v>INSERT INTO @DataTable (Deal, AdvanceDate, PROV, DealPurpose, RateType, BEACON, LTV, TDS, GDS, InsuranceType, PrincipalBalance, OccupancyType, AccountStatus, Closed_Date, DelinquencyBucket) VALUES (9029, '2016-12-01', 'ON', 'Refinance External', 'Fixed', 715, 57.14, 18.5, 14.23, 'Conv', 397910.58, 'Owner-Occupied', 'Open', '1900-01-00', 'Current');</v>
      </c>
    </row>
    <row r="9031" spans="1:16" x14ac:dyDescent="0.35">
      <c r="A9031" s="22">
        <v>9030</v>
      </c>
      <c r="B9031" s="21">
        <v>41921</v>
      </c>
      <c r="C9031" s="22" t="s">
        <v>58</v>
      </c>
      <c r="D9031" s="22" t="s">
        <v>61</v>
      </c>
      <c r="E9031" s="22" t="s">
        <v>40</v>
      </c>
      <c r="F9031" s="22">
        <v>799</v>
      </c>
      <c r="G9031" s="22">
        <v>89.12</v>
      </c>
      <c r="H9031" s="22">
        <v>21.48</v>
      </c>
      <c r="I9031" s="22">
        <v>19.87</v>
      </c>
      <c r="J9031" s="22" t="s">
        <v>60</v>
      </c>
      <c r="K9031" s="23">
        <v>312444.2</v>
      </c>
      <c r="L9031" s="23" t="s">
        <v>55</v>
      </c>
      <c r="M9031" s="23" t="s">
        <v>83</v>
      </c>
      <c r="N9031" s="27"/>
      <c r="O9031" s="23" t="s">
        <v>56</v>
      </c>
      <c r="P9031" t="str">
        <f t="shared" si="141"/>
        <v>INSERT INTO @DataTable (Deal, AdvanceDate, PROV, DealPurpose, RateType, BEACON, LTV, TDS, GDS, InsuranceType, PrincipalBalance, OccupancyType, AccountStatus, Closed_Date, DelinquencyBucket) VALUES (9030, '2014-10-09', 'BC', 'Purchase', 'ARM', 799, 89.12, 21.48, 19.87, 'HiRatio', 312444.2, 'Owner-Occupied', 'Open', '1900-01-00', 'Current');</v>
      </c>
    </row>
    <row r="9032" spans="1:16" x14ac:dyDescent="0.35">
      <c r="A9032" s="19">
        <v>9031</v>
      </c>
      <c r="B9032" s="18">
        <v>40890</v>
      </c>
      <c r="C9032" s="19" t="s">
        <v>57</v>
      </c>
      <c r="D9032" s="19" t="s">
        <v>61</v>
      </c>
      <c r="E9032" s="19" t="s">
        <v>40</v>
      </c>
      <c r="F9032" s="19">
        <v>766</v>
      </c>
      <c r="G9032" s="19">
        <v>80</v>
      </c>
      <c r="H9032" s="19">
        <v>31.91</v>
      </c>
      <c r="I9032" s="19">
        <v>16.190000000000001</v>
      </c>
      <c r="J9032" s="19" t="s">
        <v>54</v>
      </c>
      <c r="K9032" s="20">
        <v>0</v>
      </c>
      <c r="L9032" s="20" t="s">
        <v>62</v>
      </c>
      <c r="M9032" s="20" t="s">
        <v>84</v>
      </c>
      <c r="N9032" s="26">
        <v>41850</v>
      </c>
      <c r="O9032" s="20" t="s">
        <v>56</v>
      </c>
      <c r="P9032" t="str">
        <f t="shared" si="141"/>
        <v>INSERT INTO @DataTable (Deal, AdvanceDate, PROV, DealPurpose, RateType, BEACON, LTV, TDS, GDS, InsuranceType, PrincipalBalance, OccupancyType, AccountStatus, Closed_Date, DelinquencyBucket) VALUES (9031, '2011-12-13', 'ON', 'Purchase', 'ARM', 766, 80, 31.91, 16.19, 'Conv', 0, 'Rental', 'Closed', '2014-07-30', 'Current');</v>
      </c>
    </row>
    <row r="9033" spans="1:16" x14ac:dyDescent="0.35">
      <c r="A9033" s="22">
        <v>9032</v>
      </c>
      <c r="B9033" s="21">
        <v>42030</v>
      </c>
      <c r="C9033" s="22" t="s">
        <v>58</v>
      </c>
      <c r="D9033" s="22" t="s">
        <v>52</v>
      </c>
      <c r="E9033" s="22" t="s">
        <v>53</v>
      </c>
      <c r="F9033" s="22">
        <v>788</v>
      </c>
      <c r="G9033" s="22">
        <v>70</v>
      </c>
      <c r="H9033" s="22">
        <v>23.65</v>
      </c>
      <c r="I9033" s="22">
        <v>22.1</v>
      </c>
      <c r="J9033" s="22" t="s">
        <v>54</v>
      </c>
      <c r="K9033" s="23">
        <v>295016.40000000002</v>
      </c>
      <c r="L9033" s="23" t="s">
        <v>55</v>
      </c>
      <c r="M9033" s="23" t="s">
        <v>83</v>
      </c>
      <c r="N9033" s="27"/>
      <c r="O9033" s="23" t="s">
        <v>56</v>
      </c>
      <c r="P9033" t="str">
        <f t="shared" si="141"/>
        <v>INSERT INTO @DataTable (Deal, AdvanceDate, PROV, DealPurpose, RateType, BEACON, LTV, TDS, GDS, InsuranceType, PrincipalBalance, OccupancyType, AccountStatus, Closed_Date, DelinquencyBucket) VALUES (9032, '2015-01-26', 'BC', 'Refinance External', 'Fixed', 788, 70, 23.65, 22.1, 'Conv', 295016.4, 'Owner-Occupied', 'Open', '1900-01-00', 'Current');</v>
      </c>
    </row>
    <row r="9034" spans="1:16" x14ac:dyDescent="0.35">
      <c r="A9034" s="19">
        <v>9033</v>
      </c>
      <c r="B9034" s="18">
        <v>40723</v>
      </c>
      <c r="C9034" s="19" t="s">
        <v>51</v>
      </c>
      <c r="D9034" s="19" t="s">
        <v>61</v>
      </c>
      <c r="E9034" s="19" t="s">
        <v>53</v>
      </c>
      <c r="F9034" s="19">
        <v>0</v>
      </c>
      <c r="G9034" s="19">
        <v>77.459999999999994</v>
      </c>
      <c r="H9034" s="19">
        <v>16.93</v>
      </c>
      <c r="I9034" s="19">
        <v>15.31</v>
      </c>
      <c r="J9034" s="19" t="s">
        <v>54</v>
      </c>
      <c r="K9034" s="20">
        <v>0</v>
      </c>
      <c r="L9034" s="20" t="s">
        <v>62</v>
      </c>
      <c r="M9034" s="20" t="s">
        <v>84</v>
      </c>
      <c r="N9034" s="26">
        <v>42565</v>
      </c>
      <c r="O9034" s="20" t="s">
        <v>56</v>
      </c>
      <c r="P9034" t="str">
        <f t="shared" si="141"/>
        <v>INSERT INTO @DataTable (Deal, AdvanceDate, PROV, DealPurpose, RateType, BEACON, LTV, TDS, GDS, InsuranceType, PrincipalBalance, OccupancyType, AccountStatus, Closed_Date, DelinquencyBucket) VALUES (9033, '2011-06-29', 'AB', 'Purchase', 'Fixed', 0, 77.46, 16.93, 15.31, 'Conv', 0, 'Rental', 'Closed', '2016-07-14', 'Current');</v>
      </c>
    </row>
    <row r="9035" spans="1:16" x14ac:dyDescent="0.35">
      <c r="A9035" s="22">
        <v>9034</v>
      </c>
      <c r="B9035" s="21">
        <v>42608</v>
      </c>
      <c r="C9035" s="22" t="s">
        <v>57</v>
      </c>
      <c r="D9035" s="22" t="s">
        <v>61</v>
      </c>
      <c r="E9035" s="22" t="s">
        <v>53</v>
      </c>
      <c r="F9035" s="22">
        <v>692</v>
      </c>
      <c r="G9035" s="22">
        <v>90</v>
      </c>
      <c r="H9035" s="22">
        <v>40.25</v>
      </c>
      <c r="I9035" s="22">
        <v>32.67</v>
      </c>
      <c r="J9035" s="22" t="s">
        <v>60</v>
      </c>
      <c r="K9035" s="23">
        <v>492357.28</v>
      </c>
      <c r="L9035" s="23" t="s">
        <v>55</v>
      </c>
      <c r="M9035" s="23" t="s">
        <v>83</v>
      </c>
      <c r="N9035" s="27"/>
      <c r="O9035" s="23" t="s">
        <v>56</v>
      </c>
      <c r="P9035" t="str">
        <f t="shared" si="141"/>
        <v>INSERT INTO @DataTable (Deal, AdvanceDate, PROV, DealPurpose, RateType, BEACON, LTV, TDS, GDS, InsuranceType, PrincipalBalance, OccupancyType, AccountStatus, Closed_Date, DelinquencyBucket) VALUES (9034, '2016-08-26', 'ON', 'Purchase', 'Fixed', 692, 90, 40.25, 32.67, 'HiRatio', 492357.28, 'Owner-Occupied', 'Open', '1900-01-00', 'Current');</v>
      </c>
    </row>
    <row r="9036" spans="1:16" x14ac:dyDescent="0.35">
      <c r="A9036" s="19">
        <v>9035</v>
      </c>
      <c r="B9036" s="18">
        <v>42230</v>
      </c>
      <c r="C9036" s="19" t="s">
        <v>63</v>
      </c>
      <c r="D9036" s="19" t="s">
        <v>59</v>
      </c>
      <c r="E9036" s="19" t="s">
        <v>40</v>
      </c>
      <c r="F9036" s="19">
        <v>777</v>
      </c>
      <c r="G9036" s="19">
        <v>49.16</v>
      </c>
      <c r="H9036" s="19">
        <v>24.26</v>
      </c>
      <c r="I9036" s="19">
        <v>11.98</v>
      </c>
      <c r="J9036" s="19" t="s">
        <v>54</v>
      </c>
      <c r="K9036" s="20">
        <v>214043.76</v>
      </c>
      <c r="L9036" s="20" t="s">
        <v>55</v>
      </c>
      <c r="M9036" s="20" t="s">
        <v>83</v>
      </c>
      <c r="N9036" s="26"/>
      <c r="O9036" s="20" t="s">
        <v>56</v>
      </c>
      <c r="P9036" t="str">
        <f t="shared" si="141"/>
        <v>INSERT INTO @DataTable (Deal, AdvanceDate, PROV, DealPurpose, RateType, BEACON, LTV, TDS, GDS, InsuranceType, PrincipalBalance, OccupancyType, AccountStatus, Closed_Date, DelinquencyBucket) VALUES (9035, '2015-08-14', 'SK', 'Transfer', 'ARM', 777, 49.16, 24.26, 11.98, 'Conv', 214043.76, 'Owner-Occupied', 'Open', '1900-01-00', 'Current');</v>
      </c>
    </row>
    <row r="9037" spans="1:16" x14ac:dyDescent="0.35">
      <c r="A9037" s="22">
        <v>9036</v>
      </c>
      <c r="B9037" s="21">
        <v>40900</v>
      </c>
      <c r="C9037" s="22" t="s">
        <v>57</v>
      </c>
      <c r="D9037" s="22" t="s">
        <v>52</v>
      </c>
      <c r="E9037" s="22" t="s">
        <v>53</v>
      </c>
      <c r="F9037" s="22">
        <v>0</v>
      </c>
      <c r="G9037" s="22">
        <v>80</v>
      </c>
      <c r="H9037" s="22">
        <v>36.68</v>
      </c>
      <c r="I9037" s="22">
        <v>13.72</v>
      </c>
      <c r="J9037" s="22" t="s">
        <v>54</v>
      </c>
      <c r="K9037" s="23">
        <v>116490.48</v>
      </c>
      <c r="L9037" s="23" t="s">
        <v>62</v>
      </c>
      <c r="M9037" s="23" t="s">
        <v>83</v>
      </c>
      <c r="N9037" s="27"/>
      <c r="O9037" s="23" t="s">
        <v>56</v>
      </c>
      <c r="P9037" t="str">
        <f t="shared" si="141"/>
        <v>INSERT INTO @DataTable (Deal, AdvanceDate, PROV, DealPurpose, RateType, BEACON, LTV, TDS, GDS, InsuranceType, PrincipalBalance, OccupancyType, AccountStatus, Closed_Date, DelinquencyBucket) VALUES (9036, '2011-12-23', 'ON', 'Refinance External', 'Fixed', 0, 80, 36.68, 13.72, 'Conv', 116490.48, 'Rental', 'Open', '1900-01-00', 'Current');</v>
      </c>
    </row>
    <row r="9038" spans="1:16" x14ac:dyDescent="0.35">
      <c r="A9038" s="19">
        <v>9037</v>
      </c>
      <c r="B9038" s="18">
        <v>42487</v>
      </c>
      <c r="C9038" s="19" t="s">
        <v>57</v>
      </c>
      <c r="D9038" s="19" t="s">
        <v>52</v>
      </c>
      <c r="E9038" s="19" t="s">
        <v>40</v>
      </c>
      <c r="F9038" s="19">
        <v>684</v>
      </c>
      <c r="G9038" s="19">
        <v>80</v>
      </c>
      <c r="H9038" s="19">
        <v>37.14</v>
      </c>
      <c r="I9038" s="19">
        <v>28.55</v>
      </c>
      <c r="J9038" s="19" t="s">
        <v>54</v>
      </c>
      <c r="K9038" s="20">
        <v>237581.55</v>
      </c>
      <c r="L9038" s="20" t="s">
        <v>55</v>
      </c>
      <c r="M9038" s="20" t="s">
        <v>83</v>
      </c>
      <c r="N9038" s="26"/>
      <c r="O9038" s="20" t="s">
        <v>56</v>
      </c>
      <c r="P9038" t="str">
        <f t="shared" si="141"/>
        <v>INSERT INTO @DataTable (Deal, AdvanceDate, PROV, DealPurpose, RateType, BEACON, LTV, TDS, GDS, InsuranceType, PrincipalBalance, OccupancyType, AccountStatus, Closed_Date, DelinquencyBucket) VALUES (9037, '2016-04-27', 'ON', 'Refinance External', 'ARM', 684, 80, 37.14, 28.55, 'Conv', 237581.55, 'Owner-Occupied', 'Open', '1900-01-00', 'Current');</v>
      </c>
    </row>
    <row r="9039" spans="1:16" x14ac:dyDescent="0.35">
      <c r="A9039" s="22">
        <v>9038</v>
      </c>
      <c r="B9039" s="21">
        <v>41799</v>
      </c>
      <c r="C9039" s="22" t="s">
        <v>58</v>
      </c>
      <c r="D9039" s="22" t="s">
        <v>52</v>
      </c>
      <c r="E9039" s="22" t="s">
        <v>40</v>
      </c>
      <c r="F9039" s="22">
        <v>830</v>
      </c>
      <c r="G9039" s="22">
        <v>14.71</v>
      </c>
      <c r="H9039" s="22">
        <v>9.64</v>
      </c>
      <c r="I9039" s="22">
        <v>9.64</v>
      </c>
      <c r="J9039" s="22" t="s">
        <v>54</v>
      </c>
      <c r="K9039" s="23">
        <v>0</v>
      </c>
      <c r="L9039" s="23" t="s">
        <v>55</v>
      </c>
      <c r="M9039" s="23" t="s">
        <v>84</v>
      </c>
      <c r="N9039" s="27">
        <v>42646</v>
      </c>
      <c r="O9039" s="23" t="s">
        <v>56</v>
      </c>
      <c r="P9039" t="str">
        <f t="shared" si="141"/>
        <v>INSERT INTO @DataTable (Deal, AdvanceDate, PROV, DealPurpose, RateType, BEACON, LTV, TDS, GDS, InsuranceType, PrincipalBalance, OccupancyType, AccountStatus, Closed_Date, DelinquencyBucket) VALUES (9038, '2014-06-09', 'BC', 'Refinance External', 'ARM', 830, 14.71, 9.64, 9.64, 'Conv', 0, 'Owner-Occupied', 'Closed', '2016-10-03', 'Current');</v>
      </c>
    </row>
    <row r="9040" spans="1:16" x14ac:dyDescent="0.35">
      <c r="A9040" s="19">
        <v>9039</v>
      </c>
      <c r="B9040" s="18">
        <v>42375</v>
      </c>
      <c r="C9040" s="19" t="s">
        <v>58</v>
      </c>
      <c r="D9040" s="19" t="s">
        <v>61</v>
      </c>
      <c r="E9040" s="19" t="s">
        <v>53</v>
      </c>
      <c r="F9040" s="19">
        <v>783</v>
      </c>
      <c r="G9040" s="19">
        <v>94.94</v>
      </c>
      <c r="H9040" s="19">
        <v>31.9</v>
      </c>
      <c r="I9040" s="19">
        <v>23.59</v>
      </c>
      <c r="J9040" s="19" t="s">
        <v>60</v>
      </c>
      <c r="K9040" s="20">
        <v>374502.15</v>
      </c>
      <c r="L9040" s="20" t="s">
        <v>55</v>
      </c>
      <c r="M9040" s="20" t="s">
        <v>83</v>
      </c>
      <c r="N9040" s="26"/>
      <c r="O9040" s="20" t="s">
        <v>56</v>
      </c>
      <c r="P9040" t="str">
        <f t="shared" si="141"/>
        <v>INSERT INTO @DataTable (Deal, AdvanceDate, PROV, DealPurpose, RateType, BEACON, LTV, TDS, GDS, InsuranceType, PrincipalBalance, OccupancyType, AccountStatus, Closed_Date, DelinquencyBucket) VALUES (9039, '2016-01-06', 'BC', 'Purchase', 'Fixed', 783, 94.94, 31.9, 23.59, 'HiRatio', 374502.15, 'Owner-Occupied', 'Open', '1900-01-00', 'Current');</v>
      </c>
    </row>
    <row r="9041" spans="1:16" x14ac:dyDescent="0.35">
      <c r="A9041" s="22">
        <v>9040</v>
      </c>
      <c r="B9041" s="21">
        <v>41556</v>
      </c>
      <c r="C9041" s="22" t="s">
        <v>58</v>
      </c>
      <c r="D9041" s="22" t="s">
        <v>52</v>
      </c>
      <c r="E9041" s="22" t="s">
        <v>53</v>
      </c>
      <c r="F9041" s="22">
        <v>792</v>
      </c>
      <c r="G9041" s="22">
        <v>68.75</v>
      </c>
      <c r="H9041" s="22">
        <v>23.23</v>
      </c>
      <c r="I9041" s="22">
        <v>22.66</v>
      </c>
      <c r="J9041" s="22" t="s">
        <v>54</v>
      </c>
      <c r="K9041" s="23">
        <v>214141.43</v>
      </c>
      <c r="L9041" s="23" t="s">
        <v>55</v>
      </c>
      <c r="M9041" s="23" t="s">
        <v>83</v>
      </c>
      <c r="N9041" s="27"/>
      <c r="O9041" s="23" t="s">
        <v>56</v>
      </c>
      <c r="P9041" t="str">
        <f t="shared" si="141"/>
        <v>INSERT INTO @DataTable (Deal, AdvanceDate, PROV, DealPurpose, RateType, BEACON, LTV, TDS, GDS, InsuranceType, PrincipalBalance, OccupancyType, AccountStatus, Closed_Date, DelinquencyBucket) VALUES (9040, '2013-10-09', 'BC', 'Refinance External', 'Fixed', 792, 68.75, 23.23, 22.66, 'Conv', 214141.43, 'Owner-Occupied', 'Open', '1900-01-00', 'Current');</v>
      </c>
    </row>
    <row r="9042" spans="1:16" x14ac:dyDescent="0.35">
      <c r="A9042" s="19">
        <v>9041</v>
      </c>
      <c r="B9042" s="18">
        <v>41453</v>
      </c>
      <c r="C9042" s="19" t="s">
        <v>63</v>
      </c>
      <c r="D9042" s="19" t="s">
        <v>61</v>
      </c>
      <c r="E9042" s="19" t="s">
        <v>53</v>
      </c>
      <c r="F9042" s="19">
        <v>749</v>
      </c>
      <c r="G9042" s="19">
        <v>85.71</v>
      </c>
      <c r="H9042" s="19">
        <v>39.43</v>
      </c>
      <c r="I9042" s="19">
        <v>37.86</v>
      </c>
      <c r="J9042" s="19" t="s">
        <v>60</v>
      </c>
      <c r="K9042" s="20">
        <v>246992.08</v>
      </c>
      <c r="L9042" s="20" t="s">
        <v>55</v>
      </c>
      <c r="M9042" s="20" t="s">
        <v>83</v>
      </c>
      <c r="N9042" s="26"/>
      <c r="O9042" s="20" t="s">
        <v>56</v>
      </c>
      <c r="P9042" t="str">
        <f t="shared" si="141"/>
        <v>INSERT INTO @DataTable (Deal, AdvanceDate, PROV, DealPurpose, RateType, BEACON, LTV, TDS, GDS, InsuranceType, PrincipalBalance, OccupancyType, AccountStatus, Closed_Date, DelinquencyBucket) VALUES (9041, '2013-06-28', 'SK', 'Purchase', 'Fixed', 749, 85.71, 39.43, 37.86, 'HiRatio', 246992.08, 'Owner-Occupied', 'Open', '1900-01-00', 'Current');</v>
      </c>
    </row>
    <row r="9043" spans="1:16" x14ac:dyDescent="0.35">
      <c r="A9043" s="22">
        <v>9042</v>
      </c>
      <c r="B9043" s="21">
        <v>42458</v>
      </c>
      <c r="C9043" s="22" t="s">
        <v>57</v>
      </c>
      <c r="D9043" s="22" t="s">
        <v>59</v>
      </c>
      <c r="E9043" s="22" t="s">
        <v>53</v>
      </c>
      <c r="F9043" s="22">
        <v>805</v>
      </c>
      <c r="G9043" s="22">
        <v>56.4</v>
      </c>
      <c r="H9043" s="22">
        <v>37.880000000000003</v>
      </c>
      <c r="I9043" s="22">
        <v>31.88</v>
      </c>
      <c r="J9043" s="22" t="s">
        <v>54</v>
      </c>
      <c r="K9043" s="23">
        <v>325541.18</v>
      </c>
      <c r="L9043" s="23" t="s">
        <v>55</v>
      </c>
      <c r="M9043" s="23" t="s">
        <v>83</v>
      </c>
      <c r="N9043" s="27"/>
      <c r="O9043" s="23" t="s">
        <v>56</v>
      </c>
      <c r="P9043" t="str">
        <f t="shared" si="141"/>
        <v>INSERT INTO @DataTable (Deal, AdvanceDate, PROV, DealPurpose, RateType, BEACON, LTV, TDS, GDS, InsuranceType, PrincipalBalance, OccupancyType, AccountStatus, Closed_Date, DelinquencyBucket) VALUES (9042, '2016-03-29', 'ON', 'Transfer', 'Fixed', 805, 56.4, 37.88, 31.88, 'Conv', 325541.18, 'Owner-Occupied', 'Open', '1900-01-00', 'Current');</v>
      </c>
    </row>
    <row r="9044" spans="1:16" x14ac:dyDescent="0.35">
      <c r="A9044" s="19">
        <v>9043</v>
      </c>
      <c r="B9044" s="18">
        <v>41730</v>
      </c>
      <c r="C9044" s="19" t="s">
        <v>63</v>
      </c>
      <c r="D9044" s="19" t="s">
        <v>61</v>
      </c>
      <c r="E9044" s="19" t="s">
        <v>40</v>
      </c>
      <c r="F9044" s="19">
        <v>771</v>
      </c>
      <c r="G9044" s="19">
        <v>80</v>
      </c>
      <c r="H9044" s="19">
        <v>26.92</v>
      </c>
      <c r="I9044" s="19">
        <v>17.170000000000002</v>
      </c>
      <c r="J9044" s="19" t="s">
        <v>54</v>
      </c>
      <c r="K9044" s="20">
        <v>118953.02</v>
      </c>
      <c r="L9044" s="20" t="s">
        <v>55</v>
      </c>
      <c r="M9044" s="20" t="s">
        <v>83</v>
      </c>
      <c r="N9044" s="26"/>
      <c r="O9044" s="20" t="s">
        <v>56</v>
      </c>
      <c r="P9044" t="str">
        <f t="shared" si="141"/>
        <v>INSERT INTO @DataTable (Deal, AdvanceDate, PROV, DealPurpose, RateType, BEACON, LTV, TDS, GDS, InsuranceType, PrincipalBalance, OccupancyType, AccountStatus, Closed_Date, DelinquencyBucket) VALUES (9043, '2014-04-01', 'SK', 'Purchase', 'ARM', 771, 80, 26.92, 17.17, 'Conv', 118953.02, 'Owner-Occupied', 'Open', '1900-01-00', 'Current');</v>
      </c>
    </row>
    <row r="9045" spans="1:16" x14ac:dyDescent="0.35">
      <c r="A9045" s="22">
        <v>9044</v>
      </c>
      <c r="B9045" s="21">
        <v>41607</v>
      </c>
      <c r="C9045" s="22" t="s">
        <v>70</v>
      </c>
      <c r="D9045" s="22" t="s">
        <v>52</v>
      </c>
      <c r="E9045" s="22" t="s">
        <v>53</v>
      </c>
      <c r="F9045" s="22">
        <v>691</v>
      </c>
      <c r="G9045" s="22">
        <v>80</v>
      </c>
      <c r="H9045" s="22">
        <v>23.1</v>
      </c>
      <c r="I9045" s="22">
        <v>9.36</v>
      </c>
      <c r="J9045" s="22" t="s">
        <v>54</v>
      </c>
      <c r="K9045" s="23">
        <v>0</v>
      </c>
      <c r="L9045" s="23" t="s">
        <v>55</v>
      </c>
      <c r="M9045" s="23" t="s">
        <v>84</v>
      </c>
      <c r="N9045" s="27">
        <v>42709</v>
      </c>
      <c r="O9045" s="23" t="s">
        <v>56</v>
      </c>
      <c r="P9045" t="str">
        <f t="shared" si="141"/>
        <v>INSERT INTO @DataTable (Deal, AdvanceDate, PROV, DealPurpose, RateType, BEACON, LTV, TDS, GDS, InsuranceType, PrincipalBalance, OccupancyType, AccountStatus, Closed_Date, DelinquencyBucket) VALUES (9044, '2013-11-29', 'NB', 'Refinance External', 'Fixed', 691, 80, 23.1, 9.36, 'Conv', 0, 'Owner-Occupied', 'Closed', '2016-12-05', 'Current');</v>
      </c>
    </row>
    <row r="9046" spans="1:16" x14ac:dyDescent="0.35">
      <c r="A9046" s="19">
        <v>9045</v>
      </c>
      <c r="B9046" s="18">
        <v>42256</v>
      </c>
      <c r="C9046" s="19" t="s">
        <v>58</v>
      </c>
      <c r="D9046" s="19" t="s">
        <v>59</v>
      </c>
      <c r="E9046" s="19" t="s">
        <v>40</v>
      </c>
      <c r="F9046" s="19">
        <v>812</v>
      </c>
      <c r="G9046" s="19">
        <v>55.5</v>
      </c>
      <c r="H9046" s="19">
        <v>22.02</v>
      </c>
      <c r="I9046" s="19">
        <v>21.45</v>
      </c>
      <c r="J9046" s="19" t="s">
        <v>54</v>
      </c>
      <c r="K9046" s="20">
        <v>221923.23</v>
      </c>
      <c r="L9046" s="20" t="s">
        <v>55</v>
      </c>
      <c r="M9046" s="20" t="s">
        <v>83</v>
      </c>
      <c r="N9046" s="26"/>
      <c r="O9046" s="20" t="s">
        <v>56</v>
      </c>
      <c r="P9046" t="str">
        <f t="shared" si="141"/>
        <v>INSERT INTO @DataTable (Deal, AdvanceDate, PROV, DealPurpose, RateType, BEACON, LTV, TDS, GDS, InsuranceType, PrincipalBalance, OccupancyType, AccountStatus, Closed_Date, DelinquencyBucket) VALUES (9045, '2015-09-09', 'BC', 'Transfer', 'ARM', 812, 55.5, 22.02, 21.45, 'Conv', 221923.23, 'Owner-Occupied', 'Open', '1900-01-00', 'Current');</v>
      </c>
    </row>
    <row r="9047" spans="1:16" x14ac:dyDescent="0.35">
      <c r="A9047" s="22">
        <v>9046</v>
      </c>
      <c r="B9047" s="21">
        <v>41908</v>
      </c>
      <c r="C9047" s="22" t="s">
        <v>57</v>
      </c>
      <c r="D9047" s="22" t="s">
        <v>61</v>
      </c>
      <c r="E9047" s="22" t="s">
        <v>53</v>
      </c>
      <c r="F9047" s="22">
        <v>814</v>
      </c>
      <c r="G9047" s="22">
        <v>95</v>
      </c>
      <c r="H9047" s="22">
        <v>28.66</v>
      </c>
      <c r="I9047" s="22">
        <v>24.31</v>
      </c>
      <c r="J9047" s="22" t="s">
        <v>60</v>
      </c>
      <c r="K9047" s="23">
        <v>114771.96</v>
      </c>
      <c r="L9047" s="23" t="s">
        <v>55</v>
      </c>
      <c r="M9047" s="23" t="s">
        <v>83</v>
      </c>
      <c r="N9047" s="27"/>
      <c r="O9047" s="23" t="s">
        <v>56</v>
      </c>
      <c r="P9047" t="str">
        <f t="shared" si="141"/>
        <v>INSERT INTO @DataTable (Deal, AdvanceDate, PROV, DealPurpose, RateType, BEACON, LTV, TDS, GDS, InsuranceType, PrincipalBalance, OccupancyType, AccountStatus, Closed_Date, DelinquencyBucket) VALUES (9046, '2014-09-26', 'ON', 'Purchase', 'Fixed', 814, 95, 28.66, 24.31, 'HiRatio', 114771.96, 'Owner-Occupied', 'Open', '1900-01-00', 'Current');</v>
      </c>
    </row>
    <row r="9048" spans="1:16" x14ac:dyDescent="0.35">
      <c r="A9048" s="19">
        <v>9047</v>
      </c>
      <c r="B9048" s="18">
        <v>42013</v>
      </c>
      <c r="C9048" s="19" t="s">
        <v>51</v>
      </c>
      <c r="D9048" s="19" t="s">
        <v>52</v>
      </c>
      <c r="E9048" s="19" t="s">
        <v>53</v>
      </c>
      <c r="F9048" s="19">
        <v>761</v>
      </c>
      <c r="G9048" s="19">
        <v>73.02</v>
      </c>
      <c r="H9048" s="19">
        <v>41.84</v>
      </c>
      <c r="I9048" s="19">
        <v>21.72</v>
      </c>
      <c r="J9048" s="19" t="s">
        <v>54</v>
      </c>
      <c r="K9048" s="20">
        <v>146443.35</v>
      </c>
      <c r="L9048" s="20" t="s">
        <v>55</v>
      </c>
      <c r="M9048" s="20" t="s">
        <v>83</v>
      </c>
      <c r="N9048" s="26"/>
      <c r="O9048" s="20" t="s">
        <v>56</v>
      </c>
      <c r="P9048" t="str">
        <f t="shared" si="141"/>
        <v>INSERT INTO @DataTable (Deal, AdvanceDate, PROV, DealPurpose, RateType, BEACON, LTV, TDS, GDS, InsuranceType, PrincipalBalance, OccupancyType, AccountStatus, Closed_Date, DelinquencyBucket) VALUES (9047, '2015-01-09', 'AB', 'Refinance External', 'Fixed', 761, 73.02, 41.84, 21.72, 'Conv', 146443.35, 'Owner-Occupied', 'Open', '1900-01-00', 'Current');</v>
      </c>
    </row>
    <row r="9049" spans="1:16" x14ac:dyDescent="0.35">
      <c r="A9049" s="22">
        <v>9048</v>
      </c>
      <c r="B9049" s="21">
        <v>41816</v>
      </c>
      <c r="C9049" s="22" t="s">
        <v>51</v>
      </c>
      <c r="D9049" s="22" t="s">
        <v>59</v>
      </c>
      <c r="E9049" s="22" t="s">
        <v>53</v>
      </c>
      <c r="F9049" s="22">
        <v>737</v>
      </c>
      <c r="G9049" s="22">
        <v>85.91</v>
      </c>
      <c r="H9049" s="22">
        <v>38.67</v>
      </c>
      <c r="I9049" s="22">
        <v>34.869999999999997</v>
      </c>
      <c r="J9049" s="22" t="s">
        <v>60</v>
      </c>
      <c r="K9049" s="23">
        <v>178622.63</v>
      </c>
      <c r="L9049" s="23" t="s">
        <v>55</v>
      </c>
      <c r="M9049" s="23" t="s">
        <v>83</v>
      </c>
      <c r="N9049" s="27"/>
      <c r="O9049" s="23" t="s">
        <v>56</v>
      </c>
      <c r="P9049" t="str">
        <f t="shared" si="141"/>
        <v>INSERT INTO @DataTable (Deal, AdvanceDate, PROV, DealPurpose, RateType, BEACON, LTV, TDS, GDS, InsuranceType, PrincipalBalance, OccupancyType, AccountStatus, Closed_Date, DelinquencyBucket) VALUES (9048, '2014-06-26', 'AB', 'Transfer', 'Fixed', 737, 85.91, 38.67, 34.87, 'HiRatio', 178622.63, 'Owner-Occupied', 'Open', '1900-01-00', 'Current');</v>
      </c>
    </row>
    <row r="9050" spans="1:16" x14ac:dyDescent="0.35">
      <c r="A9050" s="19">
        <v>9049</v>
      </c>
      <c r="B9050" s="18">
        <v>41562</v>
      </c>
      <c r="C9050" s="19" t="s">
        <v>57</v>
      </c>
      <c r="D9050" s="19" t="s">
        <v>61</v>
      </c>
      <c r="E9050" s="19" t="s">
        <v>40</v>
      </c>
      <c r="F9050" s="19">
        <v>703</v>
      </c>
      <c r="G9050" s="19">
        <v>80</v>
      </c>
      <c r="H9050" s="19">
        <v>21.83</v>
      </c>
      <c r="I9050" s="19">
        <v>21.75</v>
      </c>
      <c r="J9050" s="19" t="s">
        <v>54</v>
      </c>
      <c r="K9050" s="20">
        <v>118258.62</v>
      </c>
      <c r="L9050" s="20" t="s">
        <v>55</v>
      </c>
      <c r="M9050" s="20" t="s">
        <v>83</v>
      </c>
      <c r="N9050" s="26"/>
      <c r="O9050" s="20" t="s">
        <v>56</v>
      </c>
      <c r="P9050" t="str">
        <f t="shared" si="141"/>
        <v>INSERT INTO @DataTable (Deal, AdvanceDate, PROV, DealPurpose, RateType, BEACON, LTV, TDS, GDS, InsuranceType, PrincipalBalance, OccupancyType, AccountStatus, Closed_Date, DelinquencyBucket) VALUES (9049, '2013-10-15', 'ON', 'Purchase', 'ARM', 703, 80, 21.83, 21.75, 'Conv', 118258.62, 'Owner-Occupied', 'Open', '1900-01-00', 'Current');</v>
      </c>
    </row>
    <row r="9051" spans="1:16" x14ac:dyDescent="0.35">
      <c r="A9051" s="22">
        <v>9050</v>
      </c>
      <c r="B9051" s="21">
        <v>41173</v>
      </c>
      <c r="C9051" s="22" t="s">
        <v>51</v>
      </c>
      <c r="D9051" s="22" t="s">
        <v>52</v>
      </c>
      <c r="E9051" s="22" t="s">
        <v>53</v>
      </c>
      <c r="F9051" s="22">
        <v>708</v>
      </c>
      <c r="G9051" s="22">
        <v>75</v>
      </c>
      <c r="H9051" s="22">
        <v>41.63</v>
      </c>
      <c r="I9051" s="22">
        <v>30.53</v>
      </c>
      <c r="J9051" s="22" t="s">
        <v>54</v>
      </c>
      <c r="K9051" s="23">
        <v>0</v>
      </c>
      <c r="L9051" s="23" t="s">
        <v>55</v>
      </c>
      <c r="M9051" s="23" t="s">
        <v>84</v>
      </c>
      <c r="N9051" s="27">
        <v>41572</v>
      </c>
      <c r="O9051" s="23" t="s">
        <v>56</v>
      </c>
      <c r="P9051" t="str">
        <f t="shared" si="141"/>
        <v>INSERT INTO @DataTable (Deal, AdvanceDate, PROV, DealPurpose, RateType, BEACON, LTV, TDS, GDS, InsuranceType, PrincipalBalance, OccupancyType, AccountStatus, Closed_Date, DelinquencyBucket) VALUES (9050, '2012-09-21', 'AB', 'Refinance External', 'Fixed', 708, 75, 41.63, 30.53, 'Conv', 0, 'Owner-Occupied', 'Closed', '2013-10-25', 'Current');</v>
      </c>
    </row>
    <row r="9052" spans="1:16" x14ac:dyDescent="0.35">
      <c r="A9052" s="19">
        <v>9051</v>
      </c>
      <c r="B9052" s="18">
        <v>42688</v>
      </c>
      <c r="C9052" s="19" t="s">
        <v>57</v>
      </c>
      <c r="D9052" s="19" t="s">
        <v>61</v>
      </c>
      <c r="E9052" s="19" t="s">
        <v>40</v>
      </c>
      <c r="F9052" s="19">
        <v>837</v>
      </c>
      <c r="G9052" s="19">
        <v>95</v>
      </c>
      <c r="H9052" s="19">
        <v>36.67</v>
      </c>
      <c r="I9052" s="19">
        <v>31.37</v>
      </c>
      <c r="J9052" s="19" t="s">
        <v>60</v>
      </c>
      <c r="K9052" s="20">
        <v>315357</v>
      </c>
      <c r="L9052" s="20" t="s">
        <v>55</v>
      </c>
      <c r="M9052" s="20" t="s">
        <v>83</v>
      </c>
      <c r="N9052" s="26"/>
      <c r="O9052" s="20" t="s">
        <v>56</v>
      </c>
      <c r="P9052" t="str">
        <f t="shared" si="141"/>
        <v>INSERT INTO @DataTable (Deal, AdvanceDate, PROV, DealPurpose, RateType, BEACON, LTV, TDS, GDS, InsuranceType, PrincipalBalance, OccupancyType, AccountStatus, Closed_Date, DelinquencyBucket) VALUES (9051, '2016-11-14', 'ON', 'Purchase', 'ARM', 837, 95, 36.67, 31.37, 'HiRatio', 315357, 'Owner-Occupied', 'Open', '1900-01-00', 'Current');</v>
      </c>
    </row>
    <row r="9053" spans="1:16" x14ac:dyDescent="0.35">
      <c r="A9053" s="22">
        <v>9052</v>
      </c>
      <c r="B9053" s="21">
        <v>40863</v>
      </c>
      <c r="C9053" s="22" t="s">
        <v>51</v>
      </c>
      <c r="D9053" s="22" t="s">
        <v>61</v>
      </c>
      <c r="E9053" s="22" t="s">
        <v>53</v>
      </c>
      <c r="F9053" s="22">
        <v>766</v>
      </c>
      <c r="G9053" s="22">
        <v>95</v>
      </c>
      <c r="H9053" s="22">
        <v>21.71</v>
      </c>
      <c r="I9053" s="22">
        <v>20.67</v>
      </c>
      <c r="J9053" s="22" t="s">
        <v>60</v>
      </c>
      <c r="K9053" s="23">
        <v>344745.34</v>
      </c>
      <c r="L9053" s="23" t="s">
        <v>55</v>
      </c>
      <c r="M9053" s="23" t="s">
        <v>83</v>
      </c>
      <c r="N9053" s="27"/>
      <c r="O9053" s="23" t="s">
        <v>56</v>
      </c>
      <c r="P9053" t="str">
        <f t="shared" si="141"/>
        <v>INSERT INTO @DataTable (Deal, AdvanceDate, PROV, DealPurpose, RateType, BEACON, LTV, TDS, GDS, InsuranceType, PrincipalBalance, OccupancyType, AccountStatus, Closed_Date, DelinquencyBucket) VALUES (9052, '2011-11-16', 'AB', 'Purchase', 'Fixed', 766, 95, 21.71, 20.67, 'HiRatio', 344745.34, 'Owner-Occupied', 'Open', '1900-01-00', 'Current');</v>
      </c>
    </row>
    <row r="9054" spans="1:16" x14ac:dyDescent="0.35">
      <c r="A9054" s="19">
        <v>9053</v>
      </c>
      <c r="B9054" s="18">
        <v>42466</v>
      </c>
      <c r="C9054" s="19" t="s">
        <v>57</v>
      </c>
      <c r="D9054" s="19" t="s">
        <v>61</v>
      </c>
      <c r="E9054" s="19" t="s">
        <v>53</v>
      </c>
      <c r="F9054" s="19">
        <v>769</v>
      </c>
      <c r="G9054" s="19">
        <v>80</v>
      </c>
      <c r="H9054" s="19">
        <v>23.56</v>
      </c>
      <c r="I9054" s="19">
        <v>19.45</v>
      </c>
      <c r="J9054" s="19" t="s">
        <v>54</v>
      </c>
      <c r="K9054" s="20">
        <v>419843.42</v>
      </c>
      <c r="L9054" s="20" t="s">
        <v>55</v>
      </c>
      <c r="M9054" s="20" t="s">
        <v>83</v>
      </c>
      <c r="N9054" s="26"/>
      <c r="O9054" s="20" t="s">
        <v>56</v>
      </c>
      <c r="P9054" t="str">
        <f t="shared" si="141"/>
        <v>INSERT INTO @DataTable (Deal, AdvanceDate, PROV, DealPurpose, RateType, BEACON, LTV, TDS, GDS, InsuranceType, PrincipalBalance, OccupancyType, AccountStatus, Closed_Date, DelinquencyBucket) VALUES (9053, '2016-04-06', 'ON', 'Purchase', 'Fixed', 769, 80, 23.56, 19.45, 'Conv', 419843.42, 'Owner-Occupied', 'Open', '1900-01-00', 'Current');</v>
      </c>
    </row>
    <row r="9055" spans="1:16" x14ac:dyDescent="0.35">
      <c r="A9055" s="22">
        <v>9054</v>
      </c>
      <c r="B9055" s="21">
        <v>41962</v>
      </c>
      <c r="C9055" s="22" t="s">
        <v>51</v>
      </c>
      <c r="D9055" s="22" t="s">
        <v>59</v>
      </c>
      <c r="E9055" s="22" t="s">
        <v>53</v>
      </c>
      <c r="F9055" s="22">
        <v>799</v>
      </c>
      <c r="G9055" s="22">
        <v>86.26</v>
      </c>
      <c r="H9055" s="22">
        <v>28.56</v>
      </c>
      <c r="I9055" s="22">
        <v>21.82</v>
      </c>
      <c r="J9055" s="22" t="s">
        <v>60</v>
      </c>
      <c r="K9055" s="23">
        <v>0</v>
      </c>
      <c r="L9055" s="23" t="s">
        <v>55</v>
      </c>
      <c r="M9055" s="23" t="s">
        <v>84</v>
      </c>
      <c r="N9055" s="27">
        <v>42495</v>
      </c>
      <c r="O9055" s="23" t="s">
        <v>56</v>
      </c>
      <c r="P9055" t="str">
        <f t="shared" si="141"/>
        <v>INSERT INTO @DataTable (Deal, AdvanceDate, PROV, DealPurpose, RateType, BEACON, LTV, TDS, GDS, InsuranceType, PrincipalBalance, OccupancyType, AccountStatus, Closed_Date, DelinquencyBucket) VALUES (9054, '2014-11-19', 'AB', 'Transfer', 'Fixed', 799, 86.26, 28.56, 21.82, 'HiRatio', 0, 'Owner-Occupied', 'Closed', '2016-05-05', 'Current');</v>
      </c>
    </row>
    <row r="9056" spans="1:16" x14ac:dyDescent="0.35">
      <c r="A9056" s="19">
        <v>9055</v>
      </c>
      <c r="B9056" s="18">
        <v>41542</v>
      </c>
      <c r="C9056" s="19" t="s">
        <v>57</v>
      </c>
      <c r="D9056" s="19" t="s">
        <v>61</v>
      </c>
      <c r="E9056" s="19" t="s">
        <v>53</v>
      </c>
      <c r="F9056" s="19">
        <v>725</v>
      </c>
      <c r="G9056" s="19">
        <v>95</v>
      </c>
      <c r="H9056" s="19">
        <v>20.74</v>
      </c>
      <c r="I9056" s="19">
        <v>11.98</v>
      </c>
      <c r="J9056" s="19" t="s">
        <v>60</v>
      </c>
      <c r="K9056" s="20">
        <v>67291.23</v>
      </c>
      <c r="L9056" s="20" t="s">
        <v>55</v>
      </c>
      <c r="M9056" s="20" t="s">
        <v>83</v>
      </c>
      <c r="N9056" s="26"/>
      <c r="O9056" s="20" t="s">
        <v>56</v>
      </c>
      <c r="P9056" t="str">
        <f t="shared" si="141"/>
        <v>INSERT INTO @DataTable (Deal, AdvanceDate, PROV, DealPurpose, RateType, BEACON, LTV, TDS, GDS, InsuranceType, PrincipalBalance, OccupancyType, AccountStatus, Closed_Date, DelinquencyBucket) VALUES (9055, '2013-09-25', 'ON', 'Purchase', 'Fixed', 725, 95, 20.74, 11.98, 'HiRatio', 67291.23, 'Owner-Occupied', 'Open', '1900-01-00', 'Current');</v>
      </c>
    </row>
    <row r="9057" spans="1:16" x14ac:dyDescent="0.35">
      <c r="A9057" s="22">
        <v>9056</v>
      </c>
      <c r="B9057" s="21">
        <v>41787</v>
      </c>
      <c r="C9057" s="22" t="s">
        <v>57</v>
      </c>
      <c r="D9057" s="22" t="s">
        <v>61</v>
      </c>
      <c r="E9057" s="22" t="s">
        <v>40</v>
      </c>
      <c r="F9057" s="22">
        <v>796</v>
      </c>
      <c r="G9057" s="22">
        <v>95</v>
      </c>
      <c r="H9057" s="22">
        <v>22.43</v>
      </c>
      <c r="I9057" s="22">
        <v>21.73</v>
      </c>
      <c r="J9057" s="22" t="s">
        <v>60</v>
      </c>
      <c r="K9057" s="23">
        <v>406833.01</v>
      </c>
      <c r="L9057" s="23" t="s">
        <v>55</v>
      </c>
      <c r="M9057" s="23" t="s">
        <v>83</v>
      </c>
      <c r="N9057" s="27"/>
      <c r="O9057" s="23" t="s">
        <v>56</v>
      </c>
      <c r="P9057" t="str">
        <f t="shared" si="141"/>
        <v>INSERT INTO @DataTable (Deal, AdvanceDate, PROV, DealPurpose, RateType, BEACON, LTV, TDS, GDS, InsuranceType, PrincipalBalance, OccupancyType, AccountStatus, Closed_Date, DelinquencyBucket) VALUES (9056, '2014-05-28', 'ON', 'Purchase', 'ARM', 796, 95, 22.43, 21.73, 'HiRatio', 406833.01, 'Owner-Occupied', 'Open', '1900-01-00', 'Current');</v>
      </c>
    </row>
    <row r="9058" spans="1:16" x14ac:dyDescent="0.35">
      <c r="A9058" s="19">
        <v>9057</v>
      </c>
      <c r="B9058" s="18">
        <v>42711</v>
      </c>
      <c r="C9058" s="19" t="s">
        <v>51</v>
      </c>
      <c r="D9058" s="19" t="s">
        <v>61</v>
      </c>
      <c r="E9058" s="19" t="s">
        <v>53</v>
      </c>
      <c r="F9058" s="19">
        <v>713</v>
      </c>
      <c r="G9058" s="19">
        <v>87.28</v>
      </c>
      <c r="H9058" s="19">
        <v>36.25</v>
      </c>
      <c r="I9058" s="19">
        <v>22.04</v>
      </c>
      <c r="J9058" s="19" t="s">
        <v>60</v>
      </c>
      <c r="K9058" s="20">
        <v>733391.35</v>
      </c>
      <c r="L9058" s="20" t="s">
        <v>55</v>
      </c>
      <c r="M9058" s="20" t="s">
        <v>83</v>
      </c>
      <c r="N9058" s="26"/>
      <c r="O9058" s="20" t="s">
        <v>56</v>
      </c>
      <c r="P9058" t="str">
        <f t="shared" si="141"/>
        <v>INSERT INTO @DataTable (Deal, AdvanceDate, PROV, DealPurpose, RateType, BEACON, LTV, TDS, GDS, InsuranceType, PrincipalBalance, OccupancyType, AccountStatus, Closed_Date, DelinquencyBucket) VALUES (9057, '2016-12-07', 'AB', 'Purchase', 'Fixed', 713, 87.28, 36.25, 22.04, 'HiRatio', 733391.35, 'Owner-Occupied', 'Open', '1900-01-00', 'Current');</v>
      </c>
    </row>
    <row r="9059" spans="1:16" x14ac:dyDescent="0.35">
      <c r="A9059" s="22">
        <v>9058</v>
      </c>
      <c r="B9059" s="21">
        <v>41106</v>
      </c>
      <c r="C9059" s="22" t="s">
        <v>51</v>
      </c>
      <c r="D9059" s="22" t="s">
        <v>61</v>
      </c>
      <c r="E9059" s="22" t="s">
        <v>53</v>
      </c>
      <c r="F9059" s="22">
        <v>707</v>
      </c>
      <c r="G9059" s="22">
        <v>95</v>
      </c>
      <c r="H9059" s="22">
        <v>31.64</v>
      </c>
      <c r="I9059" s="22">
        <v>23.7</v>
      </c>
      <c r="J9059" s="22" t="s">
        <v>60</v>
      </c>
      <c r="K9059" s="23">
        <v>0</v>
      </c>
      <c r="L9059" s="23" t="s">
        <v>55</v>
      </c>
      <c r="M9059" s="23" t="s">
        <v>84</v>
      </c>
      <c r="N9059" s="27">
        <v>42229</v>
      </c>
      <c r="O9059" s="23" t="s">
        <v>56</v>
      </c>
      <c r="P9059" t="str">
        <f t="shared" si="141"/>
        <v>INSERT INTO @DataTable (Deal, AdvanceDate, PROV, DealPurpose, RateType, BEACON, LTV, TDS, GDS, InsuranceType, PrincipalBalance, OccupancyType, AccountStatus, Closed_Date, DelinquencyBucket) VALUES (9058, '2012-07-16', 'AB', 'Purchase', 'Fixed', 707, 95, 31.64, 23.7, 'HiRatio', 0, 'Owner-Occupied', 'Closed', '2015-08-13', 'Current');</v>
      </c>
    </row>
    <row r="9060" spans="1:16" x14ac:dyDescent="0.35">
      <c r="A9060" s="19">
        <v>9059</v>
      </c>
      <c r="B9060" s="18">
        <v>42605</v>
      </c>
      <c r="C9060" s="19" t="s">
        <v>58</v>
      </c>
      <c r="D9060" s="19" t="s">
        <v>61</v>
      </c>
      <c r="E9060" s="19" t="s">
        <v>53</v>
      </c>
      <c r="F9060" s="19">
        <v>824</v>
      </c>
      <c r="G9060" s="19">
        <v>77.05</v>
      </c>
      <c r="H9060" s="19">
        <v>39.5</v>
      </c>
      <c r="I9060" s="19">
        <v>30.03</v>
      </c>
      <c r="J9060" s="19" t="s">
        <v>54</v>
      </c>
      <c r="K9060" s="20">
        <v>633999.34</v>
      </c>
      <c r="L9060" s="20" t="s">
        <v>55</v>
      </c>
      <c r="M9060" s="20" t="s">
        <v>83</v>
      </c>
      <c r="N9060" s="26"/>
      <c r="O9060" s="20" t="s">
        <v>56</v>
      </c>
      <c r="P9060" t="str">
        <f t="shared" si="141"/>
        <v>INSERT INTO @DataTable (Deal, AdvanceDate, PROV, DealPurpose, RateType, BEACON, LTV, TDS, GDS, InsuranceType, PrincipalBalance, OccupancyType, AccountStatus, Closed_Date, DelinquencyBucket) VALUES (9059, '2016-08-23', 'BC', 'Purchase', 'Fixed', 824, 77.05, 39.5, 30.03, 'Conv', 633999.34, 'Owner-Occupied', 'Open', '1900-01-00', 'Current');</v>
      </c>
    </row>
    <row r="9061" spans="1:16" x14ac:dyDescent="0.35">
      <c r="A9061" s="22">
        <v>9060</v>
      </c>
      <c r="B9061" s="21">
        <v>40938</v>
      </c>
      <c r="C9061" s="22" t="s">
        <v>57</v>
      </c>
      <c r="D9061" s="22" t="s">
        <v>61</v>
      </c>
      <c r="E9061" s="22" t="s">
        <v>53</v>
      </c>
      <c r="F9061" s="22">
        <v>746</v>
      </c>
      <c r="G9061" s="22">
        <v>95</v>
      </c>
      <c r="H9061" s="22">
        <v>36.54</v>
      </c>
      <c r="I9061" s="22">
        <v>34.04</v>
      </c>
      <c r="J9061" s="22" t="s">
        <v>60</v>
      </c>
      <c r="K9061" s="23">
        <v>0</v>
      </c>
      <c r="L9061" s="23" t="s">
        <v>55</v>
      </c>
      <c r="M9061" s="23" t="s">
        <v>84</v>
      </c>
      <c r="N9061" s="27">
        <v>42765</v>
      </c>
      <c r="O9061" s="23" t="s">
        <v>56</v>
      </c>
      <c r="P9061" t="str">
        <f t="shared" si="141"/>
        <v>INSERT INTO @DataTable (Deal, AdvanceDate, PROV, DealPurpose, RateType, BEACON, LTV, TDS, GDS, InsuranceType, PrincipalBalance, OccupancyType, AccountStatus, Closed_Date, DelinquencyBucket) VALUES (9060, '2012-01-30', 'ON', 'Purchase', 'Fixed', 746, 95, 36.54, 34.04, 'HiRatio', 0, 'Owner-Occupied', 'Closed', '2017-01-30', 'Current');</v>
      </c>
    </row>
    <row r="9062" spans="1:16" x14ac:dyDescent="0.35">
      <c r="A9062" s="19">
        <v>9061</v>
      </c>
      <c r="B9062" s="18">
        <v>40954</v>
      </c>
      <c r="C9062" s="19" t="s">
        <v>57</v>
      </c>
      <c r="D9062" s="19" t="s">
        <v>61</v>
      </c>
      <c r="E9062" s="19" t="s">
        <v>40</v>
      </c>
      <c r="F9062" s="19">
        <v>785</v>
      </c>
      <c r="G9062" s="19">
        <v>69.55</v>
      </c>
      <c r="H9062" s="19">
        <v>19.38</v>
      </c>
      <c r="I9062" s="19">
        <v>17.61</v>
      </c>
      <c r="J9062" s="19" t="s">
        <v>54</v>
      </c>
      <c r="K9062" s="20">
        <v>0</v>
      </c>
      <c r="L9062" s="20" t="s">
        <v>55</v>
      </c>
      <c r="M9062" s="20" t="s">
        <v>84</v>
      </c>
      <c r="N9062" s="26">
        <v>42628</v>
      </c>
      <c r="O9062" s="20" t="s">
        <v>56</v>
      </c>
      <c r="P9062" t="str">
        <f t="shared" si="141"/>
        <v>INSERT INTO @DataTable (Deal, AdvanceDate, PROV, DealPurpose, RateType, BEACON, LTV, TDS, GDS, InsuranceType, PrincipalBalance, OccupancyType, AccountStatus, Closed_Date, DelinquencyBucket) VALUES (9061, '2012-02-15', 'ON', 'Purchase', 'ARM', 785, 69.55, 19.38, 17.61, 'Conv', 0, 'Owner-Occupied', 'Closed', '2016-09-15', 'Current');</v>
      </c>
    </row>
    <row r="9063" spans="1:16" x14ac:dyDescent="0.35">
      <c r="A9063" s="22">
        <v>9062</v>
      </c>
      <c r="B9063" s="21">
        <v>42109</v>
      </c>
      <c r="C9063" s="22" t="s">
        <v>57</v>
      </c>
      <c r="D9063" s="22" t="s">
        <v>61</v>
      </c>
      <c r="E9063" s="22" t="s">
        <v>40</v>
      </c>
      <c r="F9063" s="22">
        <v>690</v>
      </c>
      <c r="G9063" s="22">
        <v>95</v>
      </c>
      <c r="H9063" s="22">
        <v>27.4</v>
      </c>
      <c r="I9063" s="22">
        <v>26.87</v>
      </c>
      <c r="J9063" s="22" t="s">
        <v>60</v>
      </c>
      <c r="K9063" s="23">
        <v>206546.29</v>
      </c>
      <c r="L9063" s="23" t="s">
        <v>55</v>
      </c>
      <c r="M9063" s="23" t="s">
        <v>83</v>
      </c>
      <c r="N9063" s="27"/>
      <c r="O9063" s="23" t="s">
        <v>56</v>
      </c>
      <c r="P9063" t="str">
        <f t="shared" si="141"/>
        <v>INSERT INTO @DataTable (Deal, AdvanceDate, PROV, DealPurpose, RateType, BEACON, LTV, TDS, GDS, InsuranceType, PrincipalBalance, OccupancyType, AccountStatus, Closed_Date, DelinquencyBucket) VALUES (9062, '2015-04-15', 'ON', 'Purchase', 'ARM', 690, 95, 27.4, 26.87, 'HiRatio', 206546.29, 'Owner-Occupied', 'Open', '1900-01-00', 'Current');</v>
      </c>
    </row>
    <row r="9064" spans="1:16" x14ac:dyDescent="0.35">
      <c r="A9064" s="19">
        <v>9063</v>
      </c>
      <c r="B9064" s="18">
        <v>40868</v>
      </c>
      <c r="C9064" s="19" t="s">
        <v>57</v>
      </c>
      <c r="D9064" s="19" t="s">
        <v>61</v>
      </c>
      <c r="E9064" s="19" t="s">
        <v>53</v>
      </c>
      <c r="F9064" s="19">
        <v>778</v>
      </c>
      <c r="G9064" s="19">
        <v>80</v>
      </c>
      <c r="H9064" s="19">
        <v>39.36</v>
      </c>
      <c r="I9064" s="19">
        <v>37.75</v>
      </c>
      <c r="J9064" s="19" t="s">
        <v>54</v>
      </c>
      <c r="K9064" s="20">
        <v>191894.3</v>
      </c>
      <c r="L9064" s="20" t="s">
        <v>55</v>
      </c>
      <c r="M9064" s="20" t="s">
        <v>83</v>
      </c>
      <c r="N9064" s="26"/>
      <c r="O9064" s="20" t="s">
        <v>56</v>
      </c>
      <c r="P9064" t="str">
        <f t="shared" si="141"/>
        <v>INSERT INTO @DataTable (Deal, AdvanceDate, PROV, DealPurpose, RateType, BEACON, LTV, TDS, GDS, InsuranceType, PrincipalBalance, OccupancyType, AccountStatus, Closed_Date, DelinquencyBucket) VALUES (9063, '2011-11-21', 'ON', 'Purchase', 'Fixed', 778, 80, 39.36, 37.75, 'Conv', 191894.3, 'Owner-Occupied', 'Open', '1900-01-00', 'Current');</v>
      </c>
    </row>
    <row r="9065" spans="1:16" x14ac:dyDescent="0.35">
      <c r="A9065" s="22">
        <v>9064</v>
      </c>
      <c r="B9065" s="21">
        <v>41479</v>
      </c>
      <c r="C9065" s="22" t="s">
        <v>81</v>
      </c>
      <c r="D9065" s="22" t="s">
        <v>61</v>
      </c>
      <c r="E9065" s="22" t="s">
        <v>53</v>
      </c>
      <c r="F9065" s="22">
        <v>646</v>
      </c>
      <c r="G9065" s="22">
        <v>90</v>
      </c>
      <c r="H9065" s="22">
        <v>33.19</v>
      </c>
      <c r="I9065" s="22">
        <v>32.75</v>
      </c>
      <c r="J9065" s="22" t="s">
        <v>60</v>
      </c>
      <c r="K9065" s="23">
        <v>128740.39</v>
      </c>
      <c r="L9065" s="23" t="s">
        <v>55</v>
      </c>
      <c r="M9065" s="23" t="s">
        <v>83</v>
      </c>
      <c r="N9065" s="27"/>
      <c r="O9065" s="23" t="s">
        <v>56</v>
      </c>
      <c r="P9065" t="str">
        <f t="shared" si="141"/>
        <v>INSERT INTO @DataTable (Deal, AdvanceDate, PROV, DealPurpose, RateType, BEACON, LTV, TDS, GDS, InsuranceType, PrincipalBalance, OccupancyType, AccountStatus, Closed_Date, DelinquencyBucket) VALUES (9064, '2013-07-24', 'PE', 'Purchase', 'Fixed', 646, 90, 33.19, 32.75, 'HiRatio', 128740.39, 'Owner-Occupied', 'Open', '1900-01-00', 'Current');</v>
      </c>
    </row>
    <row r="9066" spans="1:16" x14ac:dyDescent="0.35">
      <c r="A9066" s="19">
        <v>9065</v>
      </c>
      <c r="B9066" s="18">
        <v>42628</v>
      </c>
      <c r="C9066" s="19" t="s">
        <v>51</v>
      </c>
      <c r="D9066" s="19" t="s">
        <v>52</v>
      </c>
      <c r="E9066" s="19" t="s">
        <v>53</v>
      </c>
      <c r="F9066" s="19">
        <v>859</v>
      </c>
      <c r="G9066" s="19">
        <v>74.67</v>
      </c>
      <c r="H9066" s="19">
        <v>21.54</v>
      </c>
      <c r="I9066" s="19">
        <v>21.12</v>
      </c>
      <c r="J9066" s="19" t="s">
        <v>54</v>
      </c>
      <c r="K9066" s="20">
        <v>276704.59999999998</v>
      </c>
      <c r="L9066" s="20" t="s">
        <v>55</v>
      </c>
      <c r="M9066" s="20" t="s">
        <v>83</v>
      </c>
      <c r="N9066" s="26"/>
      <c r="O9066" s="20" t="s">
        <v>56</v>
      </c>
      <c r="P9066" t="str">
        <f t="shared" si="141"/>
        <v>INSERT INTO @DataTable (Deal, AdvanceDate, PROV, DealPurpose, RateType, BEACON, LTV, TDS, GDS, InsuranceType, PrincipalBalance, OccupancyType, AccountStatus, Closed_Date, DelinquencyBucket) VALUES (9065, '2016-09-15', 'AB', 'Refinance External', 'Fixed', 859, 74.67, 21.54, 21.12, 'Conv', 276704.6, 'Owner-Occupied', 'Open', '1900-01-00', 'Current');</v>
      </c>
    </row>
    <row r="9067" spans="1:16" x14ac:dyDescent="0.35">
      <c r="A9067" s="22">
        <v>9066</v>
      </c>
      <c r="B9067" s="21">
        <v>41347</v>
      </c>
      <c r="C9067" s="22" t="s">
        <v>51</v>
      </c>
      <c r="D9067" s="22" t="s">
        <v>61</v>
      </c>
      <c r="E9067" s="22" t="s">
        <v>53</v>
      </c>
      <c r="F9067" s="22">
        <v>781</v>
      </c>
      <c r="G9067" s="22">
        <v>95</v>
      </c>
      <c r="H9067" s="22">
        <v>26.11</v>
      </c>
      <c r="I9067" s="22">
        <v>16.91</v>
      </c>
      <c r="J9067" s="22" t="s">
        <v>60</v>
      </c>
      <c r="K9067" s="23">
        <v>0</v>
      </c>
      <c r="L9067" s="23" t="s">
        <v>55</v>
      </c>
      <c r="M9067" s="23" t="s">
        <v>84</v>
      </c>
      <c r="N9067" s="27">
        <v>42298</v>
      </c>
      <c r="O9067" s="23" t="s">
        <v>56</v>
      </c>
      <c r="P9067" t="str">
        <f t="shared" si="141"/>
        <v>INSERT INTO @DataTable (Deal, AdvanceDate, PROV, DealPurpose, RateType, BEACON, LTV, TDS, GDS, InsuranceType, PrincipalBalance, OccupancyType, AccountStatus, Closed_Date, DelinquencyBucket) VALUES (9066, '2013-03-14', 'AB', 'Purchase', 'Fixed', 781, 95, 26.11, 16.91, 'HiRatio', 0, 'Owner-Occupied', 'Closed', '2015-10-21', 'Current');</v>
      </c>
    </row>
    <row r="9068" spans="1:16" x14ac:dyDescent="0.35">
      <c r="A9068" s="19">
        <v>9067</v>
      </c>
      <c r="B9068" s="18">
        <v>41451</v>
      </c>
      <c r="C9068" s="19" t="s">
        <v>57</v>
      </c>
      <c r="D9068" s="19" t="s">
        <v>61</v>
      </c>
      <c r="E9068" s="19" t="s">
        <v>53</v>
      </c>
      <c r="F9068" s="19">
        <v>786</v>
      </c>
      <c r="G9068" s="19">
        <v>90</v>
      </c>
      <c r="H9068" s="19">
        <v>16.25</v>
      </c>
      <c r="I9068" s="19">
        <v>12.69</v>
      </c>
      <c r="J9068" s="19" t="s">
        <v>60</v>
      </c>
      <c r="K9068" s="20">
        <v>0</v>
      </c>
      <c r="L9068" s="20" t="s">
        <v>55</v>
      </c>
      <c r="M9068" s="20" t="s">
        <v>84</v>
      </c>
      <c r="N9068" s="26">
        <v>42555</v>
      </c>
      <c r="O9068" s="20" t="s">
        <v>56</v>
      </c>
      <c r="P9068" t="str">
        <f t="shared" si="141"/>
        <v>INSERT INTO @DataTable (Deal, AdvanceDate, PROV, DealPurpose, RateType, BEACON, LTV, TDS, GDS, InsuranceType, PrincipalBalance, OccupancyType, AccountStatus, Closed_Date, DelinquencyBucket) VALUES (9067, '2013-06-26', 'ON', 'Purchase', 'Fixed', 786, 90, 16.25, 12.69, 'HiRatio', 0, 'Owner-Occupied', 'Closed', '2016-07-04', 'Current');</v>
      </c>
    </row>
    <row r="9069" spans="1:16" x14ac:dyDescent="0.35">
      <c r="A9069" s="22">
        <v>9068</v>
      </c>
      <c r="B9069" s="21">
        <v>42286</v>
      </c>
      <c r="C9069" s="22" t="s">
        <v>57</v>
      </c>
      <c r="D9069" s="22" t="s">
        <v>52</v>
      </c>
      <c r="E9069" s="22" t="s">
        <v>40</v>
      </c>
      <c r="F9069" s="22">
        <v>826</v>
      </c>
      <c r="G9069" s="22">
        <v>67.39</v>
      </c>
      <c r="H9069" s="22">
        <v>29.72</v>
      </c>
      <c r="I9069" s="22">
        <v>29.16</v>
      </c>
      <c r="J9069" s="22" t="s">
        <v>54</v>
      </c>
      <c r="K9069" s="23">
        <v>381025.03</v>
      </c>
      <c r="L9069" s="23" t="s">
        <v>55</v>
      </c>
      <c r="M9069" s="23" t="s">
        <v>83</v>
      </c>
      <c r="N9069" s="27"/>
      <c r="O9069" s="23" t="s">
        <v>56</v>
      </c>
      <c r="P9069" t="str">
        <f t="shared" si="141"/>
        <v>INSERT INTO @DataTable (Deal, AdvanceDate, PROV, DealPurpose, RateType, BEACON, LTV, TDS, GDS, InsuranceType, PrincipalBalance, OccupancyType, AccountStatus, Closed_Date, DelinquencyBucket) VALUES (9068, '2015-10-09', 'ON', 'Refinance External', 'ARM', 826, 67.39, 29.72, 29.16, 'Conv', 381025.03, 'Owner-Occupied', 'Open', '1900-01-00', 'Current');</v>
      </c>
    </row>
    <row r="9070" spans="1:16" x14ac:dyDescent="0.35">
      <c r="A9070" s="19">
        <v>9069</v>
      </c>
      <c r="B9070" s="18">
        <v>41793</v>
      </c>
      <c r="C9070" s="19" t="s">
        <v>51</v>
      </c>
      <c r="D9070" s="19" t="s">
        <v>61</v>
      </c>
      <c r="E9070" s="19" t="s">
        <v>53</v>
      </c>
      <c r="F9070" s="19">
        <v>741</v>
      </c>
      <c r="G9070" s="19">
        <v>95</v>
      </c>
      <c r="H9070" s="19">
        <v>28.96</v>
      </c>
      <c r="I9070" s="19">
        <v>18.89</v>
      </c>
      <c r="J9070" s="19" t="s">
        <v>60</v>
      </c>
      <c r="K9070" s="20">
        <v>249362.25</v>
      </c>
      <c r="L9070" s="20" t="s">
        <v>55</v>
      </c>
      <c r="M9070" s="20" t="s">
        <v>83</v>
      </c>
      <c r="N9070" s="26"/>
      <c r="O9070" s="20" t="s">
        <v>56</v>
      </c>
      <c r="P9070" t="str">
        <f t="shared" si="141"/>
        <v>INSERT INTO @DataTable (Deal, AdvanceDate, PROV, DealPurpose, RateType, BEACON, LTV, TDS, GDS, InsuranceType, PrincipalBalance, OccupancyType, AccountStatus, Closed_Date, DelinquencyBucket) VALUES (9069, '2014-06-03', 'AB', 'Purchase', 'Fixed', 741, 95, 28.96, 18.89, 'HiRatio', 249362.25, 'Owner-Occupied', 'Open', '1900-01-00', 'Current');</v>
      </c>
    </row>
    <row r="9071" spans="1:16" x14ac:dyDescent="0.35">
      <c r="A9071" s="22">
        <v>9070</v>
      </c>
      <c r="B9071" s="21">
        <v>41886</v>
      </c>
      <c r="C9071" s="22" t="s">
        <v>51</v>
      </c>
      <c r="D9071" s="22" t="s">
        <v>59</v>
      </c>
      <c r="E9071" s="22" t="s">
        <v>53</v>
      </c>
      <c r="F9071" s="22">
        <v>781</v>
      </c>
      <c r="G9071" s="22">
        <v>39.64</v>
      </c>
      <c r="H9071" s="22">
        <v>27.51</v>
      </c>
      <c r="I9071" s="22">
        <v>22.42</v>
      </c>
      <c r="J9071" s="22" t="s">
        <v>54</v>
      </c>
      <c r="K9071" s="23">
        <v>152314.70000000001</v>
      </c>
      <c r="L9071" s="23" t="s">
        <v>55</v>
      </c>
      <c r="M9071" s="23" t="s">
        <v>83</v>
      </c>
      <c r="N9071" s="27"/>
      <c r="O9071" s="23" t="s">
        <v>56</v>
      </c>
      <c r="P9071" t="str">
        <f t="shared" si="141"/>
        <v>INSERT INTO @DataTable (Deal, AdvanceDate, PROV, DealPurpose, RateType, BEACON, LTV, TDS, GDS, InsuranceType, PrincipalBalance, OccupancyType, AccountStatus, Closed_Date, DelinquencyBucket) VALUES (9070, '2014-09-04', 'AB', 'Transfer', 'Fixed', 781, 39.64, 27.51, 22.42, 'Conv', 152314.7, 'Owner-Occupied', 'Open', '1900-01-00', 'Current');</v>
      </c>
    </row>
    <row r="9072" spans="1:16" x14ac:dyDescent="0.35">
      <c r="A9072" s="19">
        <v>9071</v>
      </c>
      <c r="B9072" s="18">
        <v>42090</v>
      </c>
      <c r="C9072" s="19" t="s">
        <v>58</v>
      </c>
      <c r="D9072" s="19" t="s">
        <v>61</v>
      </c>
      <c r="E9072" s="19" t="s">
        <v>53</v>
      </c>
      <c r="F9072" s="19">
        <v>759</v>
      </c>
      <c r="G9072" s="19">
        <v>95</v>
      </c>
      <c r="H9072" s="19">
        <v>40.85</v>
      </c>
      <c r="I9072" s="19">
        <v>35.43</v>
      </c>
      <c r="J9072" s="19" t="s">
        <v>60</v>
      </c>
      <c r="K9072" s="20">
        <v>649795.94999999995</v>
      </c>
      <c r="L9072" s="20" t="s">
        <v>55</v>
      </c>
      <c r="M9072" s="20" t="s">
        <v>83</v>
      </c>
      <c r="N9072" s="26"/>
      <c r="O9072" s="20" t="s">
        <v>56</v>
      </c>
      <c r="P9072" t="str">
        <f t="shared" si="141"/>
        <v>INSERT INTO @DataTable (Deal, AdvanceDate, PROV, DealPurpose, RateType, BEACON, LTV, TDS, GDS, InsuranceType, PrincipalBalance, OccupancyType, AccountStatus, Closed_Date, DelinquencyBucket) VALUES (9071, '2015-03-27', 'BC', 'Purchase', 'Fixed', 759, 95, 40.85, 35.43, 'HiRatio', 649795.95, 'Owner-Occupied', 'Open', '1900-01-00', 'Current');</v>
      </c>
    </row>
    <row r="9073" spans="1:16" x14ac:dyDescent="0.35">
      <c r="A9073" s="22">
        <v>9072</v>
      </c>
      <c r="B9073" s="21">
        <v>42144</v>
      </c>
      <c r="C9073" s="22" t="s">
        <v>58</v>
      </c>
      <c r="D9073" s="22" t="s">
        <v>64</v>
      </c>
      <c r="E9073" s="22" t="s">
        <v>53</v>
      </c>
      <c r="F9073" s="22">
        <v>657</v>
      </c>
      <c r="G9073" s="22">
        <v>76.11</v>
      </c>
      <c r="H9073" s="22">
        <v>40.54</v>
      </c>
      <c r="I9073" s="22">
        <v>34.15</v>
      </c>
      <c r="J9073" s="22" t="s">
        <v>54</v>
      </c>
      <c r="K9073" s="23">
        <v>0</v>
      </c>
      <c r="L9073" s="23" t="s">
        <v>55</v>
      </c>
      <c r="M9073" s="23" t="s">
        <v>84</v>
      </c>
      <c r="N9073" s="27">
        <v>42709</v>
      </c>
      <c r="O9073" s="23" t="s">
        <v>56</v>
      </c>
      <c r="P9073" t="str">
        <f t="shared" si="141"/>
        <v>INSERT INTO @DataTable (Deal, AdvanceDate, PROV, DealPurpose, RateType, BEACON, LTV, TDS, GDS, InsuranceType, PrincipalBalance, OccupancyType, AccountStatus, Closed_Date, DelinquencyBucket) VALUES (9072, '2015-05-20', 'BC', 'Purchase with Improvements', 'Fixed', 657, 76.11, 40.54, 34.15, 'Conv', 0, 'Owner-Occupied', 'Closed', '2016-12-05', 'Current');</v>
      </c>
    </row>
    <row r="9074" spans="1:16" x14ac:dyDescent="0.35">
      <c r="A9074" s="19">
        <v>9073</v>
      </c>
      <c r="B9074" s="18">
        <v>41725</v>
      </c>
      <c r="C9074" s="19" t="s">
        <v>51</v>
      </c>
      <c r="D9074" s="19" t="s">
        <v>61</v>
      </c>
      <c r="E9074" s="19" t="s">
        <v>40</v>
      </c>
      <c r="F9074" s="19">
        <v>698</v>
      </c>
      <c r="G9074" s="19">
        <v>75</v>
      </c>
      <c r="H9074" s="19">
        <v>28.67</v>
      </c>
      <c r="I9074" s="19">
        <v>21.65</v>
      </c>
      <c r="J9074" s="19" t="s">
        <v>54</v>
      </c>
      <c r="K9074" s="20">
        <v>178140.79999999999</v>
      </c>
      <c r="L9074" s="20" t="s">
        <v>55</v>
      </c>
      <c r="M9074" s="20" t="s">
        <v>83</v>
      </c>
      <c r="N9074" s="26"/>
      <c r="O9074" s="20" t="s">
        <v>56</v>
      </c>
      <c r="P9074" t="str">
        <f t="shared" si="141"/>
        <v>INSERT INTO @DataTable (Deal, AdvanceDate, PROV, DealPurpose, RateType, BEACON, LTV, TDS, GDS, InsuranceType, PrincipalBalance, OccupancyType, AccountStatus, Closed_Date, DelinquencyBucket) VALUES (9073, '2014-03-27', 'AB', 'Purchase', 'ARM', 698, 75, 28.67, 21.65, 'Conv', 178140.8, 'Owner-Occupied', 'Open', '1900-01-00', 'Current');</v>
      </c>
    </row>
    <row r="9075" spans="1:16" x14ac:dyDescent="0.35">
      <c r="A9075" s="22">
        <v>9074</v>
      </c>
      <c r="B9075" s="21">
        <v>40956</v>
      </c>
      <c r="C9075" s="22" t="s">
        <v>57</v>
      </c>
      <c r="D9075" s="22" t="s">
        <v>52</v>
      </c>
      <c r="E9075" s="22" t="s">
        <v>53</v>
      </c>
      <c r="F9075" s="22">
        <v>620</v>
      </c>
      <c r="G9075" s="22">
        <v>80</v>
      </c>
      <c r="H9075" s="22">
        <v>37.92</v>
      </c>
      <c r="I9075" s="22">
        <v>7.59</v>
      </c>
      <c r="J9075" s="22" t="s">
        <v>54</v>
      </c>
      <c r="K9075" s="23">
        <v>172461.14</v>
      </c>
      <c r="L9075" s="23" t="s">
        <v>62</v>
      </c>
      <c r="M9075" s="23" t="s">
        <v>83</v>
      </c>
      <c r="N9075" s="27"/>
      <c r="O9075" s="23" t="s">
        <v>56</v>
      </c>
      <c r="P9075" t="str">
        <f t="shared" si="141"/>
        <v>INSERT INTO @DataTable (Deal, AdvanceDate, PROV, DealPurpose, RateType, BEACON, LTV, TDS, GDS, InsuranceType, PrincipalBalance, OccupancyType, AccountStatus, Closed_Date, DelinquencyBucket) VALUES (9074, '2012-02-17', 'ON', 'Refinance External', 'Fixed', 620, 80, 37.92, 7.59, 'Conv', 172461.14, 'Rental', 'Open', '1900-01-00', 'Current');</v>
      </c>
    </row>
    <row r="9076" spans="1:16" x14ac:dyDescent="0.35">
      <c r="A9076" s="19">
        <v>9075</v>
      </c>
      <c r="B9076" s="18">
        <v>42611</v>
      </c>
      <c r="C9076" s="19" t="s">
        <v>57</v>
      </c>
      <c r="D9076" s="19" t="s">
        <v>61</v>
      </c>
      <c r="E9076" s="19" t="s">
        <v>53</v>
      </c>
      <c r="F9076" s="19">
        <v>820</v>
      </c>
      <c r="G9076" s="19">
        <v>90</v>
      </c>
      <c r="H9076" s="19">
        <v>27.66</v>
      </c>
      <c r="I9076" s="19">
        <v>21.16</v>
      </c>
      <c r="J9076" s="19" t="s">
        <v>60</v>
      </c>
      <c r="K9076" s="20">
        <v>341808.84</v>
      </c>
      <c r="L9076" s="20" t="s">
        <v>55</v>
      </c>
      <c r="M9076" s="20" t="s">
        <v>83</v>
      </c>
      <c r="N9076" s="26"/>
      <c r="O9076" s="20" t="s">
        <v>56</v>
      </c>
      <c r="P9076" t="str">
        <f t="shared" si="141"/>
        <v>INSERT INTO @DataTable (Deal, AdvanceDate, PROV, DealPurpose, RateType, BEACON, LTV, TDS, GDS, InsuranceType, PrincipalBalance, OccupancyType, AccountStatus, Closed_Date, DelinquencyBucket) VALUES (9075, '2016-08-29', 'ON', 'Purchase', 'Fixed', 820, 90, 27.66, 21.16, 'HiRatio', 341808.84, 'Owner-Occupied', 'Open', '1900-01-00', 'Current');</v>
      </c>
    </row>
    <row r="9077" spans="1:16" x14ac:dyDescent="0.35">
      <c r="A9077" s="22">
        <v>9076</v>
      </c>
      <c r="B9077" s="21">
        <v>42272</v>
      </c>
      <c r="C9077" s="22" t="s">
        <v>57</v>
      </c>
      <c r="D9077" s="22" t="s">
        <v>61</v>
      </c>
      <c r="E9077" s="22" t="s">
        <v>53</v>
      </c>
      <c r="F9077" s="22">
        <v>752</v>
      </c>
      <c r="G9077" s="22">
        <v>90</v>
      </c>
      <c r="H9077" s="22">
        <v>41.16</v>
      </c>
      <c r="I9077" s="22">
        <v>23.3</v>
      </c>
      <c r="J9077" s="22" t="s">
        <v>60</v>
      </c>
      <c r="K9077" s="23">
        <v>388048.68</v>
      </c>
      <c r="L9077" s="23" t="s">
        <v>55</v>
      </c>
      <c r="M9077" s="23" t="s">
        <v>83</v>
      </c>
      <c r="N9077" s="27"/>
      <c r="O9077" s="23" t="s">
        <v>56</v>
      </c>
      <c r="P9077" t="str">
        <f t="shared" si="141"/>
        <v>INSERT INTO @DataTable (Deal, AdvanceDate, PROV, DealPurpose, RateType, BEACON, LTV, TDS, GDS, InsuranceType, PrincipalBalance, OccupancyType, AccountStatus, Closed_Date, DelinquencyBucket) VALUES (9076, '2015-09-25', 'ON', 'Purchase', 'Fixed', 752, 90, 41.16, 23.3, 'HiRatio', 388048.68, 'Owner-Occupied', 'Open', '1900-01-00', 'Current');</v>
      </c>
    </row>
    <row r="9078" spans="1:16" x14ac:dyDescent="0.35">
      <c r="A9078" s="19">
        <v>9077</v>
      </c>
      <c r="B9078" s="18">
        <v>41593</v>
      </c>
      <c r="C9078" s="19" t="s">
        <v>57</v>
      </c>
      <c r="D9078" s="19" t="s">
        <v>61</v>
      </c>
      <c r="E9078" s="19" t="s">
        <v>53</v>
      </c>
      <c r="F9078" s="19">
        <v>663</v>
      </c>
      <c r="G9078" s="19">
        <v>90</v>
      </c>
      <c r="H9078" s="19">
        <v>41.27</v>
      </c>
      <c r="I9078" s="19">
        <v>34.25</v>
      </c>
      <c r="J9078" s="19" t="s">
        <v>60</v>
      </c>
      <c r="K9078" s="20">
        <v>0</v>
      </c>
      <c r="L9078" s="20" t="s">
        <v>55</v>
      </c>
      <c r="M9078" s="20" t="s">
        <v>84</v>
      </c>
      <c r="N9078" s="26">
        <v>42654</v>
      </c>
      <c r="O9078" s="20" t="s">
        <v>56</v>
      </c>
      <c r="P9078" t="str">
        <f t="shared" si="141"/>
        <v>INSERT INTO @DataTable (Deal, AdvanceDate, PROV, DealPurpose, RateType, BEACON, LTV, TDS, GDS, InsuranceType, PrincipalBalance, OccupancyType, AccountStatus, Closed_Date, DelinquencyBucket) VALUES (9077, '2013-11-15', 'ON', 'Purchase', 'Fixed', 663, 90, 41.27, 34.25, 'HiRatio', 0, 'Owner-Occupied', 'Closed', '2016-10-11', 'Current');</v>
      </c>
    </row>
    <row r="9079" spans="1:16" x14ac:dyDescent="0.35">
      <c r="A9079" s="22">
        <v>9078</v>
      </c>
      <c r="B9079" s="21">
        <v>42243</v>
      </c>
      <c r="C9079" s="22" t="s">
        <v>63</v>
      </c>
      <c r="D9079" s="22" t="s">
        <v>59</v>
      </c>
      <c r="E9079" s="22" t="s">
        <v>53</v>
      </c>
      <c r="F9079" s="22">
        <v>806</v>
      </c>
      <c r="G9079" s="22">
        <v>62.09</v>
      </c>
      <c r="H9079" s="22">
        <v>31.78</v>
      </c>
      <c r="I9079" s="22">
        <v>22.46</v>
      </c>
      <c r="J9079" s="22" t="s">
        <v>54</v>
      </c>
      <c r="K9079" s="23">
        <v>372553.08</v>
      </c>
      <c r="L9079" s="23" t="s">
        <v>55</v>
      </c>
      <c r="M9079" s="23" t="s">
        <v>83</v>
      </c>
      <c r="N9079" s="27"/>
      <c r="O9079" s="23" t="s">
        <v>56</v>
      </c>
      <c r="P9079" t="str">
        <f t="shared" si="141"/>
        <v>INSERT INTO @DataTable (Deal, AdvanceDate, PROV, DealPurpose, RateType, BEACON, LTV, TDS, GDS, InsuranceType, PrincipalBalance, OccupancyType, AccountStatus, Closed_Date, DelinquencyBucket) VALUES (9078, '2015-08-27', 'SK', 'Transfer', 'Fixed', 806, 62.09, 31.78, 22.46, 'Conv', 372553.08, 'Owner-Occupied', 'Open', '1900-01-00', 'Current');</v>
      </c>
    </row>
    <row r="9080" spans="1:16" x14ac:dyDescent="0.35">
      <c r="A9080" s="19">
        <v>9079</v>
      </c>
      <c r="B9080" s="18">
        <v>40961</v>
      </c>
      <c r="C9080" s="19" t="s">
        <v>51</v>
      </c>
      <c r="D9080" s="19" t="s">
        <v>61</v>
      </c>
      <c r="E9080" s="19" t="s">
        <v>53</v>
      </c>
      <c r="F9080" s="19">
        <v>708</v>
      </c>
      <c r="G9080" s="19">
        <v>95</v>
      </c>
      <c r="H9080" s="19">
        <v>36.619999999999997</v>
      </c>
      <c r="I9080" s="19">
        <v>31.69</v>
      </c>
      <c r="J9080" s="19" t="s">
        <v>60</v>
      </c>
      <c r="K9080" s="20">
        <v>262005.2</v>
      </c>
      <c r="L9080" s="20" t="s">
        <v>55</v>
      </c>
      <c r="M9080" s="20" t="s">
        <v>83</v>
      </c>
      <c r="N9080" s="26"/>
      <c r="O9080" s="20" t="s">
        <v>56</v>
      </c>
      <c r="P9080" t="str">
        <f t="shared" si="141"/>
        <v>INSERT INTO @DataTable (Deal, AdvanceDate, PROV, DealPurpose, RateType, BEACON, LTV, TDS, GDS, InsuranceType, PrincipalBalance, OccupancyType, AccountStatus, Closed_Date, DelinquencyBucket) VALUES (9079, '2012-02-22', 'AB', 'Purchase', 'Fixed', 708, 95, 36.62, 31.69, 'HiRatio', 262005.2, 'Owner-Occupied', 'Open', '1900-01-00', 'Current');</v>
      </c>
    </row>
    <row r="9081" spans="1:16" x14ac:dyDescent="0.35">
      <c r="A9081" s="22">
        <v>9080</v>
      </c>
      <c r="B9081" s="21">
        <v>42087</v>
      </c>
      <c r="C9081" s="22" t="s">
        <v>51</v>
      </c>
      <c r="D9081" s="22" t="s">
        <v>61</v>
      </c>
      <c r="E9081" s="22" t="s">
        <v>53</v>
      </c>
      <c r="F9081" s="22">
        <v>740</v>
      </c>
      <c r="G9081" s="22">
        <v>51.4</v>
      </c>
      <c r="H9081" s="22">
        <v>40.75</v>
      </c>
      <c r="I9081" s="22">
        <v>33.840000000000003</v>
      </c>
      <c r="J9081" s="22" t="s">
        <v>54</v>
      </c>
      <c r="K9081" s="23">
        <v>0</v>
      </c>
      <c r="L9081" s="23" t="s">
        <v>55</v>
      </c>
      <c r="M9081" s="23" t="s">
        <v>84</v>
      </c>
      <c r="N9081" s="27">
        <v>42611</v>
      </c>
      <c r="O9081" s="23" t="s">
        <v>56</v>
      </c>
      <c r="P9081" t="str">
        <f t="shared" si="141"/>
        <v>INSERT INTO @DataTable (Deal, AdvanceDate, PROV, DealPurpose, RateType, BEACON, LTV, TDS, GDS, InsuranceType, PrincipalBalance, OccupancyType, AccountStatus, Closed_Date, DelinquencyBucket) VALUES (9080, '2015-03-24', 'AB', 'Purchase', 'Fixed', 740, 51.4, 40.75, 33.84, 'Conv', 0, 'Owner-Occupied', 'Closed', '2016-08-29', 'Current');</v>
      </c>
    </row>
    <row r="9082" spans="1:16" x14ac:dyDescent="0.35">
      <c r="A9082" s="19">
        <v>9081</v>
      </c>
      <c r="B9082" s="18">
        <v>40757</v>
      </c>
      <c r="C9082" s="19" t="s">
        <v>58</v>
      </c>
      <c r="D9082" s="19" t="s">
        <v>61</v>
      </c>
      <c r="E9082" s="19" t="s">
        <v>40</v>
      </c>
      <c r="F9082" s="19">
        <v>717</v>
      </c>
      <c r="G9082" s="19">
        <v>95</v>
      </c>
      <c r="H9082" s="19">
        <v>32.979999999999997</v>
      </c>
      <c r="I9082" s="19">
        <v>16.72</v>
      </c>
      <c r="J9082" s="19" t="s">
        <v>60</v>
      </c>
      <c r="K9082" s="20">
        <v>0</v>
      </c>
      <c r="L9082" s="20" t="s">
        <v>55</v>
      </c>
      <c r="M9082" s="20" t="s">
        <v>84</v>
      </c>
      <c r="N9082" s="26">
        <v>42090</v>
      </c>
      <c r="O9082" s="20" t="s">
        <v>56</v>
      </c>
      <c r="P9082" t="str">
        <f t="shared" si="141"/>
        <v>INSERT INTO @DataTable (Deal, AdvanceDate, PROV, DealPurpose, RateType, BEACON, LTV, TDS, GDS, InsuranceType, PrincipalBalance, OccupancyType, AccountStatus, Closed_Date, DelinquencyBucket) VALUES (9081, '2011-08-02', 'BC', 'Purchase', 'ARM', 717, 95, 32.98, 16.72, 'HiRatio', 0, 'Owner-Occupied', 'Closed', '2015-03-27', 'Current');</v>
      </c>
    </row>
    <row r="9083" spans="1:16" x14ac:dyDescent="0.35">
      <c r="A9083" s="22">
        <v>9082</v>
      </c>
      <c r="B9083" s="21">
        <v>42102</v>
      </c>
      <c r="C9083" s="22" t="s">
        <v>51</v>
      </c>
      <c r="D9083" s="22" t="s">
        <v>59</v>
      </c>
      <c r="E9083" s="22" t="s">
        <v>40</v>
      </c>
      <c r="F9083" s="22">
        <v>843</v>
      </c>
      <c r="G9083" s="22">
        <v>48.39</v>
      </c>
      <c r="H9083" s="22">
        <v>12.93</v>
      </c>
      <c r="I9083" s="22">
        <v>12.8</v>
      </c>
      <c r="J9083" s="22" t="s">
        <v>54</v>
      </c>
      <c r="K9083" s="23">
        <v>0</v>
      </c>
      <c r="L9083" s="23" t="s">
        <v>55</v>
      </c>
      <c r="M9083" s="23" t="s">
        <v>84</v>
      </c>
      <c r="N9083" s="27">
        <v>42479</v>
      </c>
      <c r="O9083" s="23" t="s">
        <v>56</v>
      </c>
      <c r="P9083" t="str">
        <f t="shared" si="141"/>
        <v>INSERT INTO @DataTable (Deal, AdvanceDate, PROV, DealPurpose, RateType, BEACON, LTV, TDS, GDS, InsuranceType, PrincipalBalance, OccupancyType, AccountStatus, Closed_Date, DelinquencyBucket) VALUES (9082, '2015-04-08', 'AB', 'Transfer', 'ARM', 843, 48.39, 12.93, 12.8, 'Conv', 0, 'Owner-Occupied', 'Closed', '2016-04-19', 'Current');</v>
      </c>
    </row>
    <row r="9084" spans="1:16" x14ac:dyDescent="0.35">
      <c r="A9084" s="19">
        <v>9083</v>
      </c>
      <c r="B9084" s="18">
        <v>40884</v>
      </c>
      <c r="C9084" s="19" t="s">
        <v>57</v>
      </c>
      <c r="D9084" s="19" t="s">
        <v>61</v>
      </c>
      <c r="E9084" s="19" t="s">
        <v>53</v>
      </c>
      <c r="F9084" s="19">
        <v>784</v>
      </c>
      <c r="G9084" s="19">
        <v>80</v>
      </c>
      <c r="H9084" s="19">
        <v>28.61</v>
      </c>
      <c r="I9084" s="19">
        <v>28.42</v>
      </c>
      <c r="J9084" s="19" t="s">
        <v>54</v>
      </c>
      <c r="K9084" s="20">
        <v>0</v>
      </c>
      <c r="L9084" s="20" t="s">
        <v>55</v>
      </c>
      <c r="M9084" s="20" t="s">
        <v>84</v>
      </c>
      <c r="N9084" s="26">
        <v>41458</v>
      </c>
      <c r="O9084" s="20" t="s">
        <v>56</v>
      </c>
      <c r="P9084" t="str">
        <f t="shared" si="141"/>
        <v>INSERT INTO @DataTable (Deal, AdvanceDate, PROV, DealPurpose, RateType, BEACON, LTV, TDS, GDS, InsuranceType, PrincipalBalance, OccupancyType, AccountStatus, Closed_Date, DelinquencyBucket) VALUES (9083, '2011-12-07', 'ON', 'Purchase', 'Fixed', 784, 80, 28.61, 28.42, 'Conv', 0, 'Owner-Occupied', 'Closed', '2013-07-03', 'Current');</v>
      </c>
    </row>
    <row r="9085" spans="1:16" x14ac:dyDescent="0.35">
      <c r="A9085" s="22">
        <v>9084</v>
      </c>
      <c r="B9085" s="21">
        <v>40997</v>
      </c>
      <c r="C9085" s="22" t="s">
        <v>51</v>
      </c>
      <c r="D9085" s="22" t="s">
        <v>61</v>
      </c>
      <c r="E9085" s="22" t="s">
        <v>53</v>
      </c>
      <c r="F9085" s="22">
        <v>760</v>
      </c>
      <c r="G9085" s="22">
        <v>95</v>
      </c>
      <c r="H9085" s="22">
        <v>30.85</v>
      </c>
      <c r="I9085" s="22">
        <v>22.56</v>
      </c>
      <c r="J9085" s="22" t="s">
        <v>60</v>
      </c>
      <c r="K9085" s="23">
        <v>394152.76</v>
      </c>
      <c r="L9085" s="23" t="s">
        <v>55</v>
      </c>
      <c r="M9085" s="23" t="s">
        <v>83</v>
      </c>
      <c r="N9085" s="27"/>
      <c r="O9085" s="23" t="s">
        <v>56</v>
      </c>
      <c r="P9085" t="str">
        <f t="shared" si="141"/>
        <v>INSERT INTO @DataTable (Deal, AdvanceDate, PROV, DealPurpose, RateType, BEACON, LTV, TDS, GDS, InsuranceType, PrincipalBalance, OccupancyType, AccountStatus, Closed_Date, DelinquencyBucket) VALUES (9084, '2012-03-29', 'AB', 'Purchase', 'Fixed', 760, 95, 30.85, 22.56, 'HiRatio', 394152.76, 'Owner-Occupied', 'Open', '1900-01-00', 'Current');</v>
      </c>
    </row>
    <row r="9086" spans="1:16" x14ac:dyDescent="0.35">
      <c r="A9086" s="19">
        <v>9085</v>
      </c>
      <c r="B9086" s="18">
        <v>40688</v>
      </c>
      <c r="C9086" s="19" t="s">
        <v>51</v>
      </c>
      <c r="D9086" s="19" t="s">
        <v>61</v>
      </c>
      <c r="E9086" s="19" t="s">
        <v>40</v>
      </c>
      <c r="F9086" s="19">
        <v>715</v>
      </c>
      <c r="G9086" s="19">
        <v>90</v>
      </c>
      <c r="H9086" s="19">
        <v>27.64</v>
      </c>
      <c r="I9086" s="19">
        <v>24.07</v>
      </c>
      <c r="J9086" s="19" t="s">
        <v>60</v>
      </c>
      <c r="K9086" s="20">
        <v>0</v>
      </c>
      <c r="L9086" s="20" t="s">
        <v>55</v>
      </c>
      <c r="M9086" s="20" t="s">
        <v>84</v>
      </c>
      <c r="N9086" s="26">
        <v>41479</v>
      </c>
      <c r="O9086" s="20" t="s">
        <v>56</v>
      </c>
      <c r="P9086" t="str">
        <f t="shared" si="141"/>
        <v>INSERT INTO @DataTable (Deal, AdvanceDate, PROV, DealPurpose, RateType, BEACON, LTV, TDS, GDS, InsuranceType, PrincipalBalance, OccupancyType, AccountStatus, Closed_Date, DelinquencyBucket) VALUES (9085, '2011-05-25', 'AB', 'Purchase', 'ARM', 715, 90, 27.64, 24.07, 'HiRatio', 0, 'Owner-Occupied', 'Closed', '2013-07-24', 'Current');</v>
      </c>
    </row>
    <row r="9087" spans="1:16" x14ac:dyDescent="0.35">
      <c r="A9087" s="22">
        <v>9086</v>
      </c>
      <c r="B9087" s="21">
        <v>41871</v>
      </c>
      <c r="C9087" s="22" t="s">
        <v>51</v>
      </c>
      <c r="D9087" s="22" t="s">
        <v>61</v>
      </c>
      <c r="E9087" s="22" t="s">
        <v>53</v>
      </c>
      <c r="F9087" s="22">
        <v>741</v>
      </c>
      <c r="G9087" s="22">
        <v>80</v>
      </c>
      <c r="H9087" s="22">
        <v>42.16</v>
      </c>
      <c r="I9087" s="22">
        <v>26.98</v>
      </c>
      <c r="J9087" s="22" t="s">
        <v>54</v>
      </c>
      <c r="K9087" s="23">
        <v>347580.26</v>
      </c>
      <c r="L9087" s="23" t="s">
        <v>55</v>
      </c>
      <c r="M9087" s="23" t="s">
        <v>83</v>
      </c>
      <c r="N9087" s="27"/>
      <c r="O9087" s="23" t="s">
        <v>56</v>
      </c>
      <c r="P9087" t="str">
        <f t="shared" si="141"/>
        <v>INSERT INTO @DataTable (Deal, AdvanceDate, PROV, DealPurpose, RateType, BEACON, LTV, TDS, GDS, InsuranceType, PrincipalBalance, OccupancyType, AccountStatus, Closed_Date, DelinquencyBucket) VALUES (9086, '2014-08-20', 'AB', 'Purchase', 'Fixed', 741, 80, 42.16, 26.98, 'Conv', 347580.26, 'Owner-Occupied', 'Open', '1900-01-00', 'Current');</v>
      </c>
    </row>
    <row r="9088" spans="1:16" x14ac:dyDescent="0.35">
      <c r="A9088" s="19">
        <v>9087</v>
      </c>
      <c r="B9088" s="18">
        <v>42508</v>
      </c>
      <c r="C9088" s="19" t="s">
        <v>57</v>
      </c>
      <c r="D9088" s="19" t="s">
        <v>61</v>
      </c>
      <c r="E9088" s="19" t="s">
        <v>53</v>
      </c>
      <c r="F9088" s="19">
        <v>747</v>
      </c>
      <c r="G9088" s="19">
        <v>80</v>
      </c>
      <c r="H9088" s="19">
        <v>38.159999999999997</v>
      </c>
      <c r="I9088" s="19">
        <v>34.130000000000003</v>
      </c>
      <c r="J9088" s="19" t="s">
        <v>54</v>
      </c>
      <c r="K9088" s="20">
        <v>278188.31</v>
      </c>
      <c r="L9088" s="20" t="s">
        <v>55</v>
      </c>
      <c r="M9088" s="20" t="s">
        <v>83</v>
      </c>
      <c r="N9088" s="26"/>
      <c r="O9088" s="20" t="s">
        <v>56</v>
      </c>
      <c r="P9088" t="str">
        <f t="shared" si="141"/>
        <v>INSERT INTO @DataTable (Deal, AdvanceDate, PROV, DealPurpose, RateType, BEACON, LTV, TDS, GDS, InsuranceType, PrincipalBalance, OccupancyType, AccountStatus, Closed_Date, DelinquencyBucket) VALUES (9087, '2016-05-18', 'ON', 'Purchase', 'Fixed', 747, 80, 38.16, 34.13, 'Conv', 278188.31, 'Owner-Occupied', 'Open', '1900-01-00', 'Current');</v>
      </c>
    </row>
    <row r="9089" spans="1:16" x14ac:dyDescent="0.35">
      <c r="A9089" s="22">
        <v>9088</v>
      </c>
      <c r="B9089" s="21">
        <v>40704</v>
      </c>
      <c r="C9089" s="22" t="s">
        <v>57</v>
      </c>
      <c r="D9089" s="22" t="s">
        <v>61</v>
      </c>
      <c r="E9089" s="22" t="s">
        <v>53</v>
      </c>
      <c r="F9089" s="22">
        <v>757</v>
      </c>
      <c r="G9089" s="22">
        <v>76.47</v>
      </c>
      <c r="H9089" s="22">
        <v>38.979999999999997</v>
      </c>
      <c r="I9089" s="22">
        <v>25.13</v>
      </c>
      <c r="J9089" s="22" t="s">
        <v>54</v>
      </c>
      <c r="K9089" s="23">
        <v>166532.25</v>
      </c>
      <c r="L9089" s="23" t="s">
        <v>55</v>
      </c>
      <c r="M9089" s="23" t="s">
        <v>83</v>
      </c>
      <c r="N9089" s="27"/>
      <c r="O9089" s="23" t="s">
        <v>56</v>
      </c>
      <c r="P9089" t="str">
        <f t="shared" si="141"/>
        <v>INSERT INTO @DataTable (Deal, AdvanceDate, PROV, DealPurpose, RateType, BEACON, LTV, TDS, GDS, InsuranceType, PrincipalBalance, OccupancyType, AccountStatus, Closed_Date, DelinquencyBucket) VALUES (9088, '2011-06-10', 'ON', 'Purchase', 'Fixed', 757, 76.47, 38.98, 25.13, 'Conv', 166532.25, 'Owner-Occupied', 'Open', '1900-01-00', 'Current');</v>
      </c>
    </row>
    <row r="9090" spans="1:16" x14ac:dyDescent="0.35">
      <c r="A9090" s="19">
        <v>9089</v>
      </c>
      <c r="B9090" s="18">
        <v>42339</v>
      </c>
      <c r="C9090" s="19" t="s">
        <v>57</v>
      </c>
      <c r="D9090" s="19" t="s">
        <v>52</v>
      </c>
      <c r="E9090" s="19" t="s">
        <v>53</v>
      </c>
      <c r="F9090" s="19">
        <v>772</v>
      </c>
      <c r="G9090" s="19">
        <v>74.680000000000007</v>
      </c>
      <c r="H9090" s="19">
        <v>40.159999999999997</v>
      </c>
      <c r="I9090" s="19">
        <v>29.16</v>
      </c>
      <c r="J9090" s="19" t="s">
        <v>54</v>
      </c>
      <c r="K9090" s="20">
        <v>222712.01</v>
      </c>
      <c r="L9090" s="20" t="s">
        <v>55</v>
      </c>
      <c r="M9090" s="20" t="s">
        <v>83</v>
      </c>
      <c r="N9090" s="26"/>
      <c r="O9090" s="20" t="s">
        <v>56</v>
      </c>
      <c r="P9090" t="str">
        <f t="shared" si="141"/>
        <v>INSERT INTO @DataTable (Deal, AdvanceDate, PROV, DealPurpose, RateType, BEACON, LTV, TDS, GDS, InsuranceType, PrincipalBalance, OccupancyType, AccountStatus, Closed_Date, DelinquencyBucket) VALUES (9089, '2015-12-01', 'ON', 'Refinance External', 'Fixed', 772, 74.68, 40.16, 29.16, 'Conv', 222712.01, 'Owner-Occupied', 'Open', '1900-01-00', 'Current');</v>
      </c>
    </row>
    <row r="9091" spans="1:16" x14ac:dyDescent="0.35">
      <c r="A9091" s="22">
        <v>9090</v>
      </c>
      <c r="B9091" s="21">
        <v>40786</v>
      </c>
      <c r="C9091" s="22" t="s">
        <v>57</v>
      </c>
      <c r="D9091" s="22" t="s">
        <v>61</v>
      </c>
      <c r="E9091" s="22" t="s">
        <v>53</v>
      </c>
      <c r="F9091" s="22">
        <v>753</v>
      </c>
      <c r="G9091" s="22">
        <v>80</v>
      </c>
      <c r="H9091" s="22">
        <v>30.18</v>
      </c>
      <c r="I9091" s="22">
        <v>27.51</v>
      </c>
      <c r="J9091" s="22" t="s">
        <v>54</v>
      </c>
      <c r="K9091" s="23">
        <v>326772.42</v>
      </c>
      <c r="L9091" s="23" t="s">
        <v>55</v>
      </c>
      <c r="M9091" s="23" t="s">
        <v>83</v>
      </c>
      <c r="N9091" s="27"/>
      <c r="O9091" s="23" t="s">
        <v>56</v>
      </c>
      <c r="P9091" t="str">
        <f t="shared" ref="P9091:P9154" si="142">"INSERT INTO @DataTable (Deal, AdvanceDate, PROV, DealPurpose, RateType, BEACON, LTV, TDS, GDS, InsuranceType, PrincipalBalance, OccupancyType, AccountStatus, Closed_Date, DelinquencyBucket) VALUES (" &amp; A9091 &amp; ", " &amp; "'" &amp; TEXT(B9091, "yyyy-mm-dd") &amp; "', '" &amp; C9091 &amp; "', '" &amp; D9091 &amp; "', '" &amp; E9091 &amp; "', " &amp; F9091 &amp; ", " &amp; G9091 &amp; ", " &amp; H9091 &amp; ", " &amp; I9091 &amp; ", '" &amp; J9091 &amp; "', " &amp; K9091 &amp; ", '" &amp; L9091 &amp; "', '" &amp; M9091 &amp; "', '" &amp;TEXT(N9091, "yyyy-mm-dd") &amp; "', '" &amp; O9091 &amp; "');"</f>
        <v>INSERT INTO @DataTable (Deal, AdvanceDate, PROV, DealPurpose, RateType, BEACON, LTV, TDS, GDS, InsuranceType, PrincipalBalance, OccupancyType, AccountStatus, Closed_Date, DelinquencyBucket) VALUES (9090, '2011-08-31', 'ON', 'Purchase', 'Fixed', 753, 80, 30.18, 27.51, 'Conv', 326772.42, 'Owner-Occupied', 'Open', '1900-01-00', 'Current');</v>
      </c>
    </row>
    <row r="9092" spans="1:16" x14ac:dyDescent="0.35">
      <c r="A9092" s="19">
        <v>9091</v>
      </c>
      <c r="B9092" s="18">
        <v>42496</v>
      </c>
      <c r="C9092" s="19" t="s">
        <v>58</v>
      </c>
      <c r="D9092" s="19" t="s">
        <v>52</v>
      </c>
      <c r="E9092" s="19" t="s">
        <v>53</v>
      </c>
      <c r="F9092" s="19">
        <v>811</v>
      </c>
      <c r="G9092" s="19">
        <v>14.97</v>
      </c>
      <c r="H9092" s="19">
        <v>24.79</v>
      </c>
      <c r="I9092" s="19">
        <v>21.65</v>
      </c>
      <c r="J9092" s="19" t="s">
        <v>54</v>
      </c>
      <c r="K9092" s="20">
        <v>117769.57</v>
      </c>
      <c r="L9092" s="20" t="s">
        <v>55</v>
      </c>
      <c r="M9092" s="20" t="s">
        <v>83</v>
      </c>
      <c r="N9092" s="26"/>
      <c r="O9092" s="20" t="s">
        <v>56</v>
      </c>
      <c r="P9092" t="str">
        <f t="shared" si="142"/>
        <v>INSERT INTO @DataTable (Deal, AdvanceDate, PROV, DealPurpose, RateType, BEACON, LTV, TDS, GDS, InsuranceType, PrincipalBalance, OccupancyType, AccountStatus, Closed_Date, DelinquencyBucket) VALUES (9091, '2016-05-06', 'BC', 'Refinance External', 'Fixed', 811, 14.97, 24.79, 21.65, 'Conv', 117769.57, 'Owner-Occupied', 'Open', '1900-01-00', 'Current');</v>
      </c>
    </row>
    <row r="9093" spans="1:16" x14ac:dyDescent="0.35">
      <c r="A9093" s="22">
        <v>9092</v>
      </c>
      <c r="B9093" s="21">
        <v>42627</v>
      </c>
      <c r="C9093" s="22" t="s">
        <v>57</v>
      </c>
      <c r="D9093" s="22" t="s">
        <v>61</v>
      </c>
      <c r="E9093" s="22" t="s">
        <v>53</v>
      </c>
      <c r="F9093" s="22">
        <v>661</v>
      </c>
      <c r="G9093" s="22">
        <v>95</v>
      </c>
      <c r="H9093" s="22">
        <v>38.57</v>
      </c>
      <c r="I9093" s="22">
        <v>24.56</v>
      </c>
      <c r="J9093" s="22" t="s">
        <v>60</v>
      </c>
      <c r="K9093" s="23">
        <v>268020.31</v>
      </c>
      <c r="L9093" s="23" t="s">
        <v>55</v>
      </c>
      <c r="M9093" s="23" t="s">
        <v>83</v>
      </c>
      <c r="N9093" s="27"/>
      <c r="O9093" s="23" t="s">
        <v>56</v>
      </c>
      <c r="P9093" t="str">
        <f t="shared" si="142"/>
        <v>INSERT INTO @DataTable (Deal, AdvanceDate, PROV, DealPurpose, RateType, BEACON, LTV, TDS, GDS, InsuranceType, PrincipalBalance, OccupancyType, AccountStatus, Closed_Date, DelinquencyBucket) VALUES (9092, '2016-09-14', 'ON', 'Purchase', 'Fixed', 661, 95, 38.57, 24.56, 'HiRatio', 268020.31, 'Owner-Occupied', 'Open', '1900-01-00', 'Current');</v>
      </c>
    </row>
    <row r="9094" spans="1:16" x14ac:dyDescent="0.35">
      <c r="A9094" s="19">
        <v>9093</v>
      </c>
      <c r="B9094" s="18">
        <v>42704</v>
      </c>
      <c r="C9094" s="19" t="s">
        <v>57</v>
      </c>
      <c r="D9094" s="19" t="s">
        <v>52</v>
      </c>
      <c r="E9094" s="19" t="s">
        <v>53</v>
      </c>
      <c r="F9094" s="19">
        <v>744</v>
      </c>
      <c r="G9094" s="19">
        <v>63.75</v>
      </c>
      <c r="H9094" s="19">
        <v>28.84</v>
      </c>
      <c r="I9094" s="19">
        <v>28.39</v>
      </c>
      <c r="J9094" s="19" t="s">
        <v>54</v>
      </c>
      <c r="K9094" s="20">
        <v>253779.1</v>
      </c>
      <c r="L9094" s="20" t="s">
        <v>55</v>
      </c>
      <c r="M9094" s="20" t="s">
        <v>83</v>
      </c>
      <c r="N9094" s="26"/>
      <c r="O9094" s="20" t="s">
        <v>56</v>
      </c>
      <c r="P9094" t="str">
        <f t="shared" si="142"/>
        <v>INSERT INTO @DataTable (Deal, AdvanceDate, PROV, DealPurpose, RateType, BEACON, LTV, TDS, GDS, InsuranceType, PrincipalBalance, OccupancyType, AccountStatus, Closed_Date, DelinquencyBucket) VALUES (9093, '2016-11-30', 'ON', 'Refinance External', 'Fixed', 744, 63.75, 28.84, 28.39, 'Conv', 253779.1, 'Owner-Occupied', 'Open', '1900-01-00', 'Current');</v>
      </c>
    </row>
    <row r="9095" spans="1:16" x14ac:dyDescent="0.35">
      <c r="A9095" s="22">
        <v>9094</v>
      </c>
      <c r="B9095" s="21">
        <v>41599</v>
      </c>
      <c r="C9095" s="22" t="s">
        <v>57</v>
      </c>
      <c r="D9095" s="22" t="s">
        <v>61</v>
      </c>
      <c r="E9095" s="22" t="s">
        <v>53</v>
      </c>
      <c r="F9095" s="22">
        <v>729</v>
      </c>
      <c r="G9095" s="22">
        <v>95</v>
      </c>
      <c r="H9095" s="22">
        <v>41.72</v>
      </c>
      <c r="I9095" s="22">
        <v>12.83</v>
      </c>
      <c r="J9095" s="22" t="s">
        <v>60</v>
      </c>
      <c r="K9095" s="23">
        <v>285674.17</v>
      </c>
      <c r="L9095" s="23" t="s">
        <v>55</v>
      </c>
      <c r="M9095" s="23" t="s">
        <v>83</v>
      </c>
      <c r="N9095" s="27"/>
      <c r="O9095" s="23" t="s">
        <v>56</v>
      </c>
      <c r="P9095" t="str">
        <f t="shared" si="142"/>
        <v>INSERT INTO @DataTable (Deal, AdvanceDate, PROV, DealPurpose, RateType, BEACON, LTV, TDS, GDS, InsuranceType, PrincipalBalance, OccupancyType, AccountStatus, Closed_Date, DelinquencyBucket) VALUES (9094, '2013-11-21', 'ON', 'Purchase', 'Fixed', 729, 95, 41.72, 12.83, 'HiRatio', 285674.17, 'Owner-Occupied', 'Open', '1900-01-00', 'Current');</v>
      </c>
    </row>
    <row r="9096" spans="1:16" x14ac:dyDescent="0.35">
      <c r="A9096" s="19">
        <v>9095</v>
      </c>
      <c r="B9096" s="18">
        <v>41724</v>
      </c>
      <c r="C9096" s="19" t="s">
        <v>57</v>
      </c>
      <c r="D9096" s="19" t="s">
        <v>52</v>
      </c>
      <c r="E9096" s="19" t="s">
        <v>40</v>
      </c>
      <c r="F9096" s="19">
        <v>735</v>
      </c>
      <c r="G9096" s="19">
        <v>80</v>
      </c>
      <c r="H9096" s="19">
        <v>36.479999999999997</v>
      </c>
      <c r="I9096" s="19">
        <v>17.649999999999999</v>
      </c>
      <c r="J9096" s="19" t="s">
        <v>54</v>
      </c>
      <c r="K9096" s="20">
        <v>0</v>
      </c>
      <c r="L9096" s="20" t="s">
        <v>55</v>
      </c>
      <c r="M9096" s="20" t="s">
        <v>84</v>
      </c>
      <c r="N9096" s="26">
        <v>42450</v>
      </c>
      <c r="O9096" s="20" t="s">
        <v>56</v>
      </c>
      <c r="P9096" t="str">
        <f t="shared" si="142"/>
        <v>INSERT INTO @DataTable (Deal, AdvanceDate, PROV, DealPurpose, RateType, BEACON, LTV, TDS, GDS, InsuranceType, PrincipalBalance, OccupancyType, AccountStatus, Closed_Date, DelinquencyBucket) VALUES (9095, '2014-03-26', 'ON', 'Refinance External', 'ARM', 735, 80, 36.48, 17.65, 'Conv', 0, 'Owner-Occupied', 'Closed', '2016-03-21', 'Current');</v>
      </c>
    </row>
    <row r="9097" spans="1:16" x14ac:dyDescent="0.35">
      <c r="A9097" s="22">
        <v>9096</v>
      </c>
      <c r="B9097" s="21">
        <v>42318</v>
      </c>
      <c r="C9097" s="22" t="s">
        <v>57</v>
      </c>
      <c r="D9097" s="22" t="s">
        <v>52</v>
      </c>
      <c r="E9097" s="22" t="s">
        <v>53</v>
      </c>
      <c r="F9097" s="22">
        <v>725</v>
      </c>
      <c r="G9097" s="22">
        <v>80</v>
      </c>
      <c r="H9097" s="22">
        <v>19.48</v>
      </c>
      <c r="I9097" s="22">
        <v>18.55</v>
      </c>
      <c r="J9097" s="22" t="s">
        <v>54</v>
      </c>
      <c r="K9097" s="23">
        <v>470252.68</v>
      </c>
      <c r="L9097" s="23" t="s">
        <v>55</v>
      </c>
      <c r="M9097" s="23" t="s">
        <v>83</v>
      </c>
      <c r="N9097" s="27"/>
      <c r="O9097" s="23" t="s">
        <v>56</v>
      </c>
      <c r="P9097" t="str">
        <f t="shared" si="142"/>
        <v>INSERT INTO @DataTable (Deal, AdvanceDate, PROV, DealPurpose, RateType, BEACON, LTV, TDS, GDS, InsuranceType, PrincipalBalance, OccupancyType, AccountStatus, Closed_Date, DelinquencyBucket) VALUES (9096, '2015-11-10', 'ON', 'Refinance External', 'Fixed', 725, 80, 19.48, 18.55, 'Conv', 470252.68, 'Owner-Occupied', 'Open', '1900-01-00', 'Current');</v>
      </c>
    </row>
    <row r="9098" spans="1:16" x14ac:dyDescent="0.35">
      <c r="A9098" s="19">
        <v>9097</v>
      </c>
      <c r="B9098" s="18">
        <v>41620</v>
      </c>
      <c r="C9098" s="19" t="s">
        <v>51</v>
      </c>
      <c r="D9098" s="19" t="s">
        <v>61</v>
      </c>
      <c r="E9098" s="19" t="s">
        <v>53</v>
      </c>
      <c r="F9098" s="19">
        <v>770</v>
      </c>
      <c r="G9098" s="19">
        <v>64.53</v>
      </c>
      <c r="H9098" s="19">
        <v>42.45</v>
      </c>
      <c r="I9098" s="19">
        <v>32.67</v>
      </c>
      <c r="J9098" s="19" t="s">
        <v>54</v>
      </c>
      <c r="K9098" s="20">
        <v>368988.96</v>
      </c>
      <c r="L9098" s="20" t="s">
        <v>55</v>
      </c>
      <c r="M9098" s="20" t="s">
        <v>83</v>
      </c>
      <c r="N9098" s="26"/>
      <c r="O9098" s="20" t="s">
        <v>56</v>
      </c>
      <c r="P9098" t="str">
        <f t="shared" si="142"/>
        <v>INSERT INTO @DataTable (Deal, AdvanceDate, PROV, DealPurpose, RateType, BEACON, LTV, TDS, GDS, InsuranceType, PrincipalBalance, OccupancyType, AccountStatus, Closed_Date, DelinquencyBucket) VALUES (9097, '2013-12-12', 'AB', 'Purchase', 'Fixed', 770, 64.53, 42.45, 32.67, 'Conv', 368988.96, 'Owner-Occupied', 'Open', '1900-01-00', 'Current');</v>
      </c>
    </row>
    <row r="9099" spans="1:16" x14ac:dyDescent="0.35">
      <c r="A9099" s="22">
        <v>9098</v>
      </c>
      <c r="B9099" s="21">
        <v>42052</v>
      </c>
      <c r="C9099" s="22" t="s">
        <v>51</v>
      </c>
      <c r="D9099" s="22" t="s">
        <v>61</v>
      </c>
      <c r="E9099" s="22" t="s">
        <v>53</v>
      </c>
      <c r="F9099" s="22">
        <v>767</v>
      </c>
      <c r="G9099" s="22">
        <v>92.3</v>
      </c>
      <c r="H9099" s="22">
        <v>39.21</v>
      </c>
      <c r="I9099" s="22">
        <v>28.08</v>
      </c>
      <c r="J9099" s="22" t="s">
        <v>60</v>
      </c>
      <c r="K9099" s="23">
        <v>231772.05</v>
      </c>
      <c r="L9099" s="23" t="s">
        <v>55</v>
      </c>
      <c r="M9099" s="23" t="s">
        <v>83</v>
      </c>
      <c r="N9099" s="27"/>
      <c r="O9099" s="23" t="s">
        <v>56</v>
      </c>
      <c r="P9099" t="str">
        <f t="shared" si="142"/>
        <v>INSERT INTO @DataTable (Deal, AdvanceDate, PROV, DealPurpose, RateType, BEACON, LTV, TDS, GDS, InsuranceType, PrincipalBalance, OccupancyType, AccountStatus, Closed_Date, DelinquencyBucket) VALUES (9098, '2015-02-17', 'AB', 'Purchase', 'Fixed', 767, 92.3, 39.21, 28.08, 'HiRatio', 231772.05, 'Owner-Occupied', 'Open', '1900-01-00', 'Current');</v>
      </c>
    </row>
    <row r="9100" spans="1:16" x14ac:dyDescent="0.35">
      <c r="A9100" s="19">
        <v>9099</v>
      </c>
      <c r="B9100" s="18">
        <v>42432</v>
      </c>
      <c r="C9100" s="19" t="s">
        <v>57</v>
      </c>
      <c r="D9100" s="19" t="s">
        <v>59</v>
      </c>
      <c r="E9100" s="19" t="s">
        <v>40</v>
      </c>
      <c r="F9100" s="19">
        <v>799</v>
      </c>
      <c r="G9100" s="19">
        <v>55.83</v>
      </c>
      <c r="H9100" s="19">
        <v>25.17</v>
      </c>
      <c r="I9100" s="19">
        <v>22.35</v>
      </c>
      <c r="J9100" s="19" t="s">
        <v>54</v>
      </c>
      <c r="K9100" s="20">
        <v>242286.61</v>
      </c>
      <c r="L9100" s="20" t="s">
        <v>55</v>
      </c>
      <c r="M9100" s="20" t="s">
        <v>83</v>
      </c>
      <c r="N9100" s="26"/>
      <c r="O9100" s="20" t="s">
        <v>56</v>
      </c>
      <c r="P9100" t="str">
        <f t="shared" si="142"/>
        <v>INSERT INTO @DataTable (Deal, AdvanceDate, PROV, DealPurpose, RateType, BEACON, LTV, TDS, GDS, InsuranceType, PrincipalBalance, OccupancyType, AccountStatus, Closed_Date, DelinquencyBucket) VALUES (9099, '2016-03-03', 'ON', 'Transfer', 'ARM', 799, 55.83, 25.17, 22.35, 'Conv', 242286.61, 'Owner-Occupied', 'Open', '1900-01-00', 'Current');</v>
      </c>
    </row>
    <row r="9101" spans="1:16" x14ac:dyDescent="0.35">
      <c r="A9101" s="22">
        <v>9100</v>
      </c>
      <c r="B9101" s="21">
        <v>41715</v>
      </c>
      <c r="C9101" s="22" t="s">
        <v>51</v>
      </c>
      <c r="D9101" s="22" t="s">
        <v>59</v>
      </c>
      <c r="E9101" s="22" t="s">
        <v>40</v>
      </c>
      <c r="F9101" s="22">
        <v>783</v>
      </c>
      <c r="G9101" s="22">
        <v>67.94</v>
      </c>
      <c r="H9101" s="22">
        <v>26.04</v>
      </c>
      <c r="I9101" s="22">
        <v>11.54</v>
      </c>
      <c r="J9101" s="22" t="s">
        <v>54</v>
      </c>
      <c r="K9101" s="23">
        <v>220031.78</v>
      </c>
      <c r="L9101" s="23" t="s">
        <v>66</v>
      </c>
      <c r="M9101" s="23" t="s">
        <v>83</v>
      </c>
      <c r="N9101" s="27"/>
      <c r="O9101" s="23" t="s">
        <v>56</v>
      </c>
      <c r="P9101" t="str">
        <f t="shared" si="142"/>
        <v>INSERT INTO @DataTable (Deal, AdvanceDate, PROV, DealPurpose, RateType, BEACON, LTV, TDS, GDS, InsuranceType, PrincipalBalance, OccupancyType, AccountStatus, Closed_Date, DelinquencyBucket) VALUES (9100, '2014-03-17', 'AB', 'Transfer', 'ARM', 783, 67.94, 26.04, 11.54, 'Conv', 220031.78, 'Second Home', 'Open', '1900-01-00', 'Current');</v>
      </c>
    </row>
    <row r="9102" spans="1:16" x14ac:dyDescent="0.35">
      <c r="A9102" s="19">
        <v>9101</v>
      </c>
      <c r="B9102" s="18">
        <v>42355</v>
      </c>
      <c r="C9102" s="19" t="s">
        <v>51</v>
      </c>
      <c r="D9102" s="19" t="s">
        <v>61</v>
      </c>
      <c r="E9102" s="19" t="s">
        <v>53</v>
      </c>
      <c r="F9102" s="19">
        <v>726</v>
      </c>
      <c r="G9102" s="19">
        <v>90</v>
      </c>
      <c r="H9102" s="19">
        <v>35.08</v>
      </c>
      <c r="I9102" s="19">
        <v>28.77</v>
      </c>
      <c r="J9102" s="19" t="s">
        <v>60</v>
      </c>
      <c r="K9102" s="20">
        <v>504706.76</v>
      </c>
      <c r="L9102" s="20" t="s">
        <v>55</v>
      </c>
      <c r="M9102" s="20" t="s">
        <v>83</v>
      </c>
      <c r="N9102" s="26"/>
      <c r="O9102" s="20" t="s">
        <v>56</v>
      </c>
      <c r="P9102" t="str">
        <f t="shared" si="142"/>
        <v>INSERT INTO @DataTable (Deal, AdvanceDate, PROV, DealPurpose, RateType, BEACON, LTV, TDS, GDS, InsuranceType, PrincipalBalance, OccupancyType, AccountStatus, Closed_Date, DelinquencyBucket) VALUES (9101, '2015-12-17', 'AB', 'Purchase', 'Fixed', 726, 90, 35.08, 28.77, 'HiRatio', 504706.76, 'Owner-Occupied', 'Open', '1900-01-00', 'Current');</v>
      </c>
    </row>
    <row r="9103" spans="1:16" x14ac:dyDescent="0.35">
      <c r="A9103" s="22">
        <v>9102</v>
      </c>
      <c r="B9103" s="21">
        <v>42569</v>
      </c>
      <c r="C9103" s="22" t="s">
        <v>57</v>
      </c>
      <c r="D9103" s="22" t="s">
        <v>71</v>
      </c>
      <c r="E9103" s="22" t="s">
        <v>40</v>
      </c>
      <c r="F9103" s="22">
        <v>753</v>
      </c>
      <c r="G9103" s="22">
        <v>65.66</v>
      </c>
      <c r="H9103" s="22">
        <v>32.44</v>
      </c>
      <c r="I9103" s="22">
        <v>23.13</v>
      </c>
      <c r="J9103" s="22" t="s">
        <v>54</v>
      </c>
      <c r="K9103" s="23">
        <v>639232.96</v>
      </c>
      <c r="L9103" s="23" t="s">
        <v>55</v>
      </c>
      <c r="M9103" s="23" t="s">
        <v>83</v>
      </c>
      <c r="N9103" s="27"/>
      <c r="O9103" s="23" t="s">
        <v>56</v>
      </c>
      <c r="P9103" t="str">
        <f t="shared" si="142"/>
        <v>INSERT INTO @DataTable (Deal, AdvanceDate, PROV, DealPurpose, RateType, BEACON, LTV, TDS, GDS, InsuranceType, PrincipalBalance, OccupancyType, AccountStatus, Closed_Date, DelinquencyBucket) VALUES (9102, '2016-07-18', 'ON', 'Refinance Existing Client', 'ARM', 753, 65.66, 32.44, 23.13, 'Conv', 639232.96, 'Owner-Occupied', 'Open', '1900-01-00', 'Current');</v>
      </c>
    </row>
    <row r="9104" spans="1:16" x14ac:dyDescent="0.35">
      <c r="A9104" s="19">
        <v>9103</v>
      </c>
      <c r="B9104" s="18">
        <v>42027</v>
      </c>
      <c r="C9104" s="19" t="s">
        <v>51</v>
      </c>
      <c r="D9104" s="19" t="s">
        <v>52</v>
      </c>
      <c r="E9104" s="19" t="s">
        <v>53</v>
      </c>
      <c r="F9104" s="19">
        <v>694</v>
      </c>
      <c r="G9104" s="19">
        <v>80</v>
      </c>
      <c r="H9104" s="19">
        <v>9.32</v>
      </c>
      <c r="I9104" s="19">
        <v>5.99</v>
      </c>
      <c r="J9104" s="19" t="s">
        <v>54</v>
      </c>
      <c r="K9104" s="20">
        <v>0</v>
      </c>
      <c r="L9104" s="20" t="s">
        <v>55</v>
      </c>
      <c r="M9104" s="20" t="s">
        <v>83</v>
      </c>
      <c r="N9104" s="26"/>
      <c r="O9104" s="20" t="s">
        <v>73</v>
      </c>
      <c r="P9104" t="str">
        <f t="shared" si="142"/>
        <v>INSERT INTO @DataTable (Deal, AdvanceDate, PROV, DealPurpose, RateType, BEACON, LTV, TDS, GDS, InsuranceType, PrincipalBalance, OccupancyType, AccountStatus, Closed_Date, DelinquencyBucket) VALUES (9103, '2015-01-23', 'AB', 'Refinance External', 'Fixed', 694, 80, 9.32, 5.99, 'Conv', 0, 'Owner-Occupied', 'Open', '1900-01-00', '90+');</v>
      </c>
    </row>
    <row r="9105" spans="1:16" x14ac:dyDescent="0.35">
      <c r="A9105" s="22">
        <v>9104</v>
      </c>
      <c r="B9105" s="21">
        <v>41515</v>
      </c>
      <c r="C9105" s="22" t="s">
        <v>57</v>
      </c>
      <c r="D9105" s="22" t="s">
        <v>59</v>
      </c>
      <c r="E9105" s="22" t="s">
        <v>40</v>
      </c>
      <c r="F9105" s="22">
        <v>787</v>
      </c>
      <c r="G9105" s="22">
        <v>59.27</v>
      </c>
      <c r="H9105" s="22">
        <v>17.239999999999998</v>
      </c>
      <c r="I9105" s="22">
        <v>16.46</v>
      </c>
      <c r="J9105" s="22" t="s">
        <v>54</v>
      </c>
      <c r="K9105" s="23">
        <v>0</v>
      </c>
      <c r="L9105" s="23" t="s">
        <v>55</v>
      </c>
      <c r="M9105" s="23" t="s">
        <v>84</v>
      </c>
      <c r="N9105" s="27">
        <v>41976</v>
      </c>
      <c r="O9105" s="23" t="s">
        <v>56</v>
      </c>
      <c r="P9105" t="str">
        <f t="shared" si="142"/>
        <v>INSERT INTO @DataTable (Deal, AdvanceDate, PROV, DealPurpose, RateType, BEACON, LTV, TDS, GDS, InsuranceType, PrincipalBalance, OccupancyType, AccountStatus, Closed_Date, DelinquencyBucket) VALUES (9104, '2013-08-29', 'ON', 'Transfer', 'ARM', 787, 59.27, 17.24, 16.46, 'Conv', 0, 'Owner-Occupied', 'Closed', '2014-12-03', 'Current');</v>
      </c>
    </row>
    <row r="9106" spans="1:16" x14ac:dyDescent="0.35">
      <c r="A9106" s="19">
        <v>9105</v>
      </c>
      <c r="B9106" s="18">
        <v>41619</v>
      </c>
      <c r="C9106" s="19" t="s">
        <v>57</v>
      </c>
      <c r="D9106" s="19" t="s">
        <v>61</v>
      </c>
      <c r="E9106" s="19" t="s">
        <v>53</v>
      </c>
      <c r="F9106" s="19">
        <v>798</v>
      </c>
      <c r="G9106" s="19">
        <v>95</v>
      </c>
      <c r="H9106" s="19">
        <v>43.09</v>
      </c>
      <c r="I9106" s="19">
        <v>17.37</v>
      </c>
      <c r="J9106" s="19" t="s">
        <v>60</v>
      </c>
      <c r="K9106" s="20">
        <v>119782.11</v>
      </c>
      <c r="L9106" s="20" t="s">
        <v>55</v>
      </c>
      <c r="M9106" s="20" t="s">
        <v>83</v>
      </c>
      <c r="N9106" s="26"/>
      <c r="O9106" s="20" t="s">
        <v>56</v>
      </c>
      <c r="P9106" t="str">
        <f t="shared" si="142"/>
        <v>INSERT INTO @DataTable (Deal, AdvanceDate, PROV, DealPurpose, RateType, BEACON, LTV, TDS, GDS, InsuranceType, PrincipalBalance, OccupancyType, AccountStatus, Closed_Date, DelinquencyBucket) VALUES (9105, '2013-12-11', 'ON', 'Purchase', 'Fixed', 798, 95, 43.09, 17.37, 'HiRatio', 119782.11, 'Owner-Occupied', 'Open', '1900-01-00', 'Current');</v>
      </c>
    </row>
    <row r="9107" spans="1:16" x14ac:dyDescent="0.35">
      <c r="A9107" s="22">
        <v>9106</v>
      </c>
      <c r="B9107" s="21">
        <v>42558</v>
      </c>
      <c r="C9107" s="22" t="s">
        <v>57</v>
      </c>
      <c r="D9107" s="22" t="s">
        <v>52</v>
      </c>
      <c r="E9107" s="22" t="s">
        <v>53</v>
      </c>
      <c r="F9107" s="22">
        <v>726</v>
      </c>
      <c r="G9107" s="22">
        <v>64.45</v>
      </c>
      <c r="H9107" s="22">
        <v>30.99</v>
      </c>
      <c r="I9107" s="22">
        <v>27.91</v>
      </c>
      <c r="J9107" s="22" t="s">
        <v>54</v>
      </c>
      <c r="K9107" s="23">
        <v>175322.79</v>
      </c>
      <c r="L9107" s="23" t="s">
        <v>55</v>
      </c>
      <c r="M9107" s="23" t="s">
        <v>83</v>
      </c>
      <c r="N9107" s="27"/>
      <c r="O9107" s="23" t="s">
        <v>56</v>
      </c>
      <c r="P9107" t="str">
        <f t="shared" si="142"/>
        <v>INSERT INTO @DataTable (Deal, AdvanceDate, PROV, DealPurpose, RateType, BEACON, LTV, TDS, GDS, InsuranceType, PrincipalBalance, OccupancyType, AccountStatus, Closed_Date, DelinquencyBucket) VALUES (9106, '2016-07-07', 'ON', 'Refinance External', 'Fixed', 726, 64.45, 30.99, 27.91, 'Conv', 175322.79, 'Owner-Occupied', 'Open', '1900-01-00', 'Current');</v>
      </c>
    </row>
    <row r="9108" spans="1:16" x14ac:dyDescent="0.35">
      <c r="A9108" s="19">
        <v>9107</v>
      </c>
      <c r="B9108" s="18">
        <v>42342</v>
      </c>
      <c r="C9108" s="19" t="s">
        <v>57</v>
      </c>
      <c r="D9108" s="19" t="s">
        <v>59</v>
      </c>
      <c r="E9108" s="19" t="s">
        <v>53</v>
      </c>
      <c r="F9108" s="19">
        <v>790</v>
      </c>
      <c r="G9108" s="19">
        <v>75.58</v>
      </c>
      <c r="H9108" s="19">
        <v>39.15</v>
      </c>
      <c r="I9108" s="19">
        <v>28.72</v>
      </c>
      <c r="J9108" s="19" t="s">
        <v>54</v>
      </c>
      <c r="K9108" s="20">
        <v>199064.34</v>
      </c>
      <c r="L9108" s="20" t="s">
        <v>55</v>
      </c>
      <c r="M9108" s="20" t="s">
        <v>83</v>
      </c>
      <c r="N9108" s="26"/>
      <c r="O9108" s="20" t="s">
        <v>56</v>
      </c>
      <c r="P9108" t="str">
        <f t="shared" si="142"/>
        <v>INSERT INTO @DataTable (Deal, AdvanceDate, PROV, DealPurpose, RateType, BEACON, LTV, TDS, GDS, InsuranceType, PrincipalBalance, OccupancyType, AccountStatus, Closed_Date, DelinquencyBucket) VALUES (9107, '2015-12-04', 'ON', 'Transfer', 'Fixed', 790, 75.58, 39.15, 28.72, 'Conv', 199064.34, 'Owner-Occupied', 'Open', '1900-01-00', 'Current');</v>
      </c>
    </row>
    <row r="9109" spans="1:16" x14ac:dyDescent="0.35">
      <c r="A9109" s="22">
        <v>9108</v>
      </c>
      <c r="B9109" s="21">
        <v>41645</v>
      </c>
      <c r="C9109" s="22" t="s">
        <v>58</v>
      </c>
      <c r="D9109" s="22" t="s">
        <v>61</v>
      </c>
      <c r="E9109" s="22" t="s">
        <v>53</v>
      </c>
      <c r="F9109" s="22">
        <v>759</v>
      </c>
      <c r="G9109" s="22">
        <v>80</v>
      </c>
      <c r="H9109" s="22">
        <v>26.99</v>
      </c>
      <c r="I9109" s="22">
        <v>25.19</v>
      </c>
      <c r="J9109" s="22" t="s">
        <v>54</v>
      </c>
      <c r="K9109" s="23">
        <v>260683.43</v>
      </c>
      <c r="L9109" s="23" t="s">
        <v>55</v>
      </c>
      <c r="M9109" s="23" t="s">
        <v>83</v>
      </c>
      <c r="N9109" s="27"/>
      <c r="O9109" s="23" t="s">
        <v>56</v>
      </c>
      <c r="P9109" t="str">
        <f t="shared" si="142"/>
        <v>INSERT INTO @DataTable (Deal, AdvanceDate, PROV, DealPurpose, RateType, BEACON, LTV, TDS, GDS, InsuranceType, PrincipalBalance, OccupancyType, AccountStatus, Closed_Date, DelinquencyBucket) VALUES (9108, '2014-01-06', 'BC', 'Purchase', 'Fixed', 759, 80, 26.99, 25.19, 'Conv', 260683.43, 'Owner-Occupied', 'Open', '1900-01-00', 'Current');</v>
      </c>
    </row>
    <row r="9110" spans="1:16" x14ac:dyDescent="0.35">
      <c r="A9110" s="19">
        <v>9109</v>
      </c>
      <c r="B9110" s="18">
        <v>42566</v>
      </c>
      <c r="C9110" s="19" t="s">
        <v>51</v>
      </c>
      <c r="D9110" s="19" t="s">
        <v>52</v>
      </c>
      <c r="E9110" s="19" t="s">
        <v>53</v>
      </c>
      <c r="F9110" s="19">
        <v>843</v>
      </c>
      <c r="G9110" s="19">
        <v>66.67</v>
      </c>
      <c r="H9110" s="19">
        <v>24.89</v>
      </c>
      <c r="I9110" s="19">
        <v>18.28</v>
      </c>
      <c r="J9110" s="19" t="s">
        <v>54</v>
      </c>
      <c r="K9110" s="20">
        <v>292810.69</v>
      </c>
      <c r="L9110" s="20" t="s">
        <v>55</v>
      </c>
      <c r="M9110" s="20" t="s">
        <v>83</v>
      </c>
      <c r="N9110" s="26"/>
      <c r="O9110" s="20" t="s">
        <v>56</v>
      </c>
      <c r="P9110" t="str">
        <f t="shared" si="142"/>
        <v>INSERT INTO @DataTable (Deal, AdvanceDate, PROV, DealPurpose, RateType, BEACON, LTV, TDS, GDS, InsuranceType, PrincipalBalance, OccupancyType, AccountStatus, Closed_Date, DelinquencyBucket) VALUES (9109, '2016-07-15', 'AB', 'Refinance External', 'Fixed', 843, 66.67, 24.89, 18.28, 'Conv', 292810.69, 'Owner-Occupied', 'Open', '1900-01-00', 'Current');</v>
      </c>
    </row>
    <row r="9111" spans="1:16" x14ac:dyDescent="0.35">
      <c r="A9111" s="22">
        <v>9110</v>
      </c>
      <c r="B9111" s="21">
        <v>42261</v>
      </c>
      <c r="C9111" s="22" t="s">
        <v>57</v>
      </c>
      <c r="D9111" s="22" t="s">
        <v>61</v>
      </c>
      <c r="E9111" s="22" t="s">
        <v>40</v>
      </c>
      <c r="F9111" s="22">
        <v>781</v>
      </c>
      <c r="G9111" s="22">
        <v>93.08</v>
      </c>
      <c r="H9111" s="22">
        <v>24.86</v>
      </c>
      <c r="I9111" s="22">
        <v>19.29</v>
      </c>
      <c r="J9111" s="22" t="s">
        <v>60</v>
      </c>
      <c r="K9111" s="23">
        <v>534175.81000000006</v>
      </c>
      <c r="L9111" s="23" t="s">
        <v>55</v>
      </c>
      <c r="M9111" s="23" t="s">
        <v>83</v>
      </c>
      <c r="N9111" s="27"/>
      <c r="O9111" s="23" t="s">
        <v>56</v>
      </c>
      <c r="P9111" t="str">
        <f t="shared" si="142"/>
        <v>INSERT INTO @DataTable (Deal, AdvanceDate, PROV, DealPurpose, RateType, BEACON, LTV, TDS, GDS, InsuranceType, PrincipalBalance, OccupancyType, AccountStatus, Closed_Date, DelinquencyBucket) VALUES (9110, '2015-09-14', 'ON', 'Purchase', 'ARM', 781, 93.08, 24.86, 19.29, 'HiRatio', 534175.81, 'Owner-Occupied', 'Open', '1900-01-00', 'Current');</v>
      </c>
    </row>
    <row r="9112" spans="1:16" x14ac:dyDescent="0.35">
      <c r="A9112" s="19">
        <v>9111</v>
      </c>
      <c r="B9112" s="18">
        <v>42272</v>
      </c>
      <c r="C9112" s="19" t="s">
        <v>57</v>
      </c>
      <c r="D9112" s="19" t="s">
        <v>52</v>
      </c>
      <c r="E9112" s="19" t="s">
        <v>40</v>
      </c>
      <c r="F9112" s="19">
        <v>703</v>
      </c>
      <c r="G9112" s="19">
        <v>74.89</v>
      </c>
      <c r="H9112" s="19">
        <v>22.83</v>
      </c>
      <c r="I9112" s="19">
        <v>21.88</v>
      </c>
      <c r="J9112" s="19" t="s">
        <v>54</v>
      </c>
      <c r="K9112" s="20">
        <v>278290.7</v>
      </c>
      <c r="L9112" s="20" t="s">
        <v>55</v>
      </c>
      <c r="M9112" s="20" t="s">
        <v>83</v>
      </c>
      <c r="N9112" s="26"/>
      <c r="O9112" s="20" t="s">
        <v>56</v>
      </c>
      <c r="P9112" t="str">
        <f t="shared" si="142"/>
        <v>INSERT INTO @DataTable (Deal, AdvanceDate, PROV, DealPurpose, RateType, BEACON, LTV, TDS, GDS, InsuranceType, PrincipalBalance, OccupancyType, AccountStatus, Closed_Date, DelinquencyBucket) VALUES (9111, '2015-09-25', 'ON', 'Refinance External', 'ARM', 703, 74.89, 22.83, 21.88, 'Conv', 278290.7, 'Owner-Occupied', 'Open', '1900-01-00', 'Current');</v>
      </c>
    </row>
    <row r="9113" spans="1:16" x14ac:dyDescent="0.35">
      <c r="A9113" s="22">
        <v>9112</v>
      </c>
      <c r="B9113" s="21">
        <v>42093</v>
      </c>
      <c r="C9113" s="22" t="s">
        <v>51</v>
      </c>
      <c r="D9113" s="22" t="s">
        <v>61</v>
      </c>
      <c r="E9113" s="22" t="s">
        <v>40</v>
      </c>
      <c r="F9113" s="22">
        <v>682</v>
      </c>
      <c r="G9113" s="22">
        <v>95</v>
      </c>
      <c r="H9113" s="22">
        <v>30.96</v>
      </c>
      <c r="I9113" s="22">
        <v>17.54</v>
      </c>
      <c r="J9113" s="22" t="s">
        <v>60</v>
      </c>
      <c r="K9113" s="23">
        <v>365037.63</v>
      </c>
      <c r="L9113" s="23" t="s">
        <v>55</v>
      </c>
      <c r="M9113" s="23" t="s">
        <v>83</v>
      </c>
      <c r="N9113" s="27"/>
      <c r="O9113" s="23" t="s">
        <v>56</v>
      </c>
      <c r="P9113" t="str">
        <f t="shared" si="142"/>
        <v>INSERT INTO @DataTable (Deal, AdvanceDate, PROV, DealPurpose, RateType, BEACON, LTV, TDS, GDS, InsuranceType, PrincipalBalance, OccupancyType, AccountStatus, Closed_Date, DelinquencyBucket) VALUES (9112, '2015-03-30', 'AB', 'Purchase', 'ARM', 682, 95, 30.96, 17.54, 'HiRatio', 365037.63, 'Owner-Occupied', 'Open', '1900-01-00', 'Current');</v>
      </c>
    </row>
    <row r="9114" spans="1:16" x14ac:dyDescent="0.35">
      <c r="A9114" s="19">
        <v>9113</v>
      </c>
      <c r="B9114" s="18">
        <v>42472</v>
      </c>
      <c r="C9114" s="19" t="s">
        <v>57</v>
      </c>
      <c r="D9114" s="19" t="s">
        <v>59</v>
      </c>
      <c r="E9114" s="19" t="s">
        <v>53</v>
      </c>
      <c r="F9114" s="19">
        <v>781</v>
      </c>
      <c r="G9114" s="19">
        <v>49.59</v>
      </c>
      <c r="H9114" s="19">
        <v>30.47</v>
      </c>
      <c r="I9114" s="19">
        <v>25.04</v>
      </c>
      <c r="J9114" s="19" t="s">
        <v>54</v>
      </c>
      <c r="K9114" s="20">
        <v>237434.69</v>
      </c>
      <c r="L9114" s="20" t="s">
        <v>55</v>
      </c>
      <c r="M9114" s="20" t="s">
        <v>83</v>
      </c>
      <c r="N9114" s="26"/>
      <c r="O9114" s="20" t="s">
        <v>56</v>
      </c>
      <c r="P9114" t="str">
        <f t="shared" si="142"/>
        <v>INSERT INTO @DataTable (Deal, AdvanceDate, PROV, DealPurpose, RateType, BEACON, LTV, TDS, GDS, InsuranceType, PrincipalBalance, OccupancyType, AccountStatus, Closed_Date, DelinquencyBucket) VALUES (9113, '2016-04-12', 'ON', 'Transfer', 'Fixed', 781, 49.59, 30.47, 25.04, 'Conv', 237434.69, 'Owner-Occupied', 'Open', '1900-01-00', 'Current');</v>
      </c>
    </row>
    <row r="9115" spans="1:16" x14ac:dyDescent="0.35">
      <c r="A9115" s="22">
        <v>9114</v>
      </c>
      <c r="B9115" s="21">
        <v>40876</v>
      </c>
      <c r="C9115" s="22" t="s">
        <v>57</v>
      </c>
      <c r="D9115" s="22" t="s">
        <v>61</v>
      </c>
      <c r="E9115" s="22" t="s">
        <v>53</v>
      </c>
      <c r="F9115" s="22">
        <v>752</v>
      </c>
      <c r="G9115" s="22">
        <v>95</v>
      </c>
      <c r="H9115" s="22">
        <v>26.39</v>
      </c>
      <c r="I9115" s="22">
        <v>22.18</v>
      </c>
      <c r="J9115" s="22" t="s">
        <v>60</v>
      </c>
      <c r="K9115" s="23">
        <v>347382.89</v>
      </c>
      <c r="L9115" s="23" t="s">
        <v>55</v>
      </c>
      <c r="M9115" s="23" t="s">
        <v>83</v>
      </c>
      <c r="N9115" s="27"/>
      <c r="O9115" s="23" t="s">
        <v>56</v>
      </c>
      <c r="P9115" t="str">
        <f t="shared" si="142"/>
        <v>INSERT INTO @DataTable (Deal, AdvanceDate, PROV, DealPurpose, RateType, BEACON, LTV, TDS, GDS, InsuranceType, PrincipalBalance, OccupancyType, AccountStatus, Closed_Date, DelinquencyBucket) VALUES (9114, '2011-11-29', 'ON', 'Purchase', 'Fixed', 752, 95, 26.39, 22.18, 'HiRatio', 347382.89, 'Owner-Occupied', 'Open', '1900-01-00', 'Current');</v>
      </c>
    </row>
    <row r="9116" spans="1:16" x14ac:dyDescent="0.35">
      <c r="A9116" s="19">
        <v>9115</v>
      </c>
      <c r="B9116" s="18">
        <v>42473</v>
      </c>
      <c r="C9116" s="19" t="s">
        <v>57</v>
      </c>
      <c r="D9116" s="19" t="s">
        <v>72</v>
      </c>
      <c r="E9116" s="19" t="s">
        <v>53</v>
      </c>
      <c r="F9116" s="19">
        <v>779</v>
      </c>
      <c r="G9116" s="19">
        <v>80</v>
      </c>
      <c r="H9116" s="19">
        <v>31.57</v>
      </c>
      <c r="I9116" s="19">
        <v>20.85</v>
      </c>
      <c r="J9116" s="19" t="s">
        <v>54</v>
      </c>
      <c r="K9116" s="20">
        <v>233884.07</v>
      </c>
      <c r="L9116" s="20" t="s">
        <v>55</v>
      </c>
      <c r="M9116" s="20" t="s">
        <v>83</v>
      </c>
      <c r="N9116" s="26"/>
      <c r="O9116" s="20" t="s">
        <v>56</v>
      </c>
      <c r="P9116" t="str">
        <f t="shared" si="142"/>
        <v>INSERT INTO @DataTable (Deal, AdvanceDate, PROV, DealPurpose, RateType, BEACON, LTV, TDS, GDS, InsuranceType, PrincipalBalance, OccupancyType, AccountStatus, Closed_Date, DelinquencyBucket) VALUES (9115, '2016-04-13', 'ON', 'ETO Existing Client', 'Fixed', 779, 80, 31.57, 20.85, 'Conv', 233884.07, 'Owner-Occupied', 'Open', '1900-01-00', 'Current');</v>
      </c>
    </row>
    <row r="9117" spans="1:16" x14ac:dyDescent="0.35">
      <c r="A9117" s="22">
        <v>9116</v>
      </c>
      <c r="B9117" s="21">
        <v>41991</v>
      </c>
      <c r="C9117" s="22" t="s">
        <v>51</v>
      </c>
      <c r="D9117" s="22" t="s">
        <v>61</v>
      </c>
      <c r="E9117" s="22" t="s">
        <v>53</v>
      </c>
      <c r="F9117" s="22">
        <v>760</v>
      </c>
      <c r="G9117" s="22">
        <v>93.6</v>
      </c>
      <c r="H9117" s="22">
        <v>42.72</v>
      </c>
      <c r="I9117" s="22">
        <v>34.270000000000003</v>
      </c>
      <c r="J9117" s="22" t="s">
        <v>60</v>
      </c>
      <c r="K9117" s="23">
        <v>227297.01</v>
      </c>
      <c r="L9117" s="23" t="s">
        <v>55</v>
      </c>
      <c r="M9117" s="23" t="s">
        <v>83</v>
      </c>
      <c r="N9117" s="27"/>
      <c r="O9117" s="23" t="s">
        <v>56</v>
      </c>
      <c r="P9117" t="str">
        <f t="shared" si="142"/>
        <v>INSERT INTO @DataTable (Deal, AdvanceDate, PROV, DealPurpose, RateType, BEACON, LTV, TDS, GDS, InsuranceType, PrincipalBalance, OccupancyType, AccountStatus, Closed_Date, DelinquencyBucket) VALUES (9116, '2014-12-18', 'AB', 'Purchase', 'Fixed', 760, 93.6, 42.72, 34.27, 'HiRatio', 227297.01, 'Owner-Occupied', 'Open', '1900-01-00', 'Current');</v>
      </c>
    </row>
    <row r="9118" spans="1:16" x14ac:dyDescent="0.35">
      <c r="A9118" s="19">
        <v>9117</v>
      </c>
      <c r="B9118" s="18">
        <v>42115</v>
      </c>
      <c r="C9118" s="19" t="s">
        <v>57</v>
      </c>
      <c r="D9118" s="19" t="s">
        <v>61</v>
      </c>
      <c r="E9118" s="19" t="s">
        <v>40</v>
      </c>
      <c r="F9118" s="19">
        <v>791</v>
      </c>
      <c r="G9118" s="19">
        <v>72.680000000000007</v>
      </c>
      <c r="H9118" s="19">
        <v>18.38</v>
      </c>
      <c r="I9118" s="19">
        <v>17.29</v>
      </c>
      <c r="J9118" s="19" t="s">
        <v>54</v>
      </c>
      <c r="K9118" s="20">
        <v>248897.7</v>
      </c>
      <c r="L9118" s="20" t="s">
        <v>55</v>
      </c>
      <c r="M9118" s="20" t="s">
        <v>83</v>
      </c>
      <c r="N9118" s="26"/>
      <c r="O9118" s="20" t="s">
        <v>56</v>
      </c>
      <c r="P9118" t="str">
        <f t="shared" si="142"/>
        <v>INSERT INTO @DataTable (Deal, AdvanceDate, PROV, DealPurpose, RateType, BEACON, LTV, TDS, GDS, InsuranceType, PrincipalBalance, OccupancyType, AccountStatus, Closed_Date, DelinquencyBucket) VALUES (9117, '2015-04-21', 'ON', 'Purchase', 'ARM', 791, 72.68, 18.38, 17.29, 'Conv', 248897.7, 'Owner-Occupied', 'Open', '1900-01-00', 'Current');</v>
      </c>
    </row>
    <row r="9119" spans="1:16" x14ac:dyDescent="0.35">
      <c r="A9119" s="22">
        <v>9118</v>
      </c>
      <c r="B9119" s="21">
        <v>42172</v>
      </c>
      <c r="C9119" s="22" t="s">
        <v>57</v>
      </c>
      <c r="D9119" s="22" t="s">
        <v>59</v>
      </c>
      <c r="E9119" s="22" t="s">
        <v>53</v>
      </c>
      <c r="F9119" s="22">
        <v>724</v>
      </c>
      <c r="G9119" s="22">
        <v>69.459999999999994</v>
      </c>
      <c r="H9119" s="22">
        <v>28.58</v>
      </c>
      <c r="I9119" s="22">
        <v>25.91</v>
      </c>
      <c r="J9119" s="22" t="s">
        <v>54</v>
      </c>
      <c r="K9119" s="23">
        <v>623141.57999999996</v>
      </c>
      <c r="L9119" s="23" t="s">
        <v>55</v>
      </c>
      <c r="M9119" s="23" t="s">
        <v>83</v>
      </c>
      <c r="N9119" s="27"/>
      <c r="O9119" s="23" t="s">
        <v>56</v>
      </c>
      <c r="P9119" t="str">
        <f t="shared" si="142"/>
        <v>INSERT INTO @DataTable (Deal, AdvanceDate, PROV, DealPurpose, RateType, BEACON, LTV, TDS, GDS, InsuranceType, PrincipalBalance, OccupancyType, AccountStatus, Closed_Date, DelinquencyBucket) VALUES (9118, '2015-06-17', 'ON', 'Transfer', 'Fixed', 724, 69.46, 28.58, 25.91, 'Conv', 623141.58, 'Owner-Occupied', 'Open', '1900-01-00', 'Current');</v>
      </c>
    </row>
    <row r="9120" spans="1:16" x14ac:dyDescent="0.35">
      <c r="A9120" s="19">
        <v>9119</v>
      </c>
      <c r="B9120" s="18">
        <v>40813</v>
      </c>
      <c r="C9120" s="19" t="s">
        <v>51</v>
      </c>
      <c r="D9120" s="19" t="s">
        <v>52</v>
      </c>
      <c r="E9120" s="19" t="s">
        <v>53</v>
      </c>
      <c r="F9120" s="19">
        <v>692</v>
      </c>
      <c r="G9120" s="19">
        <v>84.98</v>
      </c>
      <c r="H9120" s="19">
        <v>41.06</v>
      </c>
      <c r="I9120" s="19">
        <v>13.76</v>
      </c>
      <c r="J9120" s="19" t="s">
        <v>60</v>
      </c>
      <c r="K9120" s="20">
        <v>156341.15</v>
      </c>
      <c r="L9120" s="20" t="s">
        <v>55</v>
      </c>
      <c r="M9120" s="20" t="s">
        <v>83</v>
      </c>
      <c r="N9120" s="26"/>
      <c r="O9120" s="20" t="s">
        <v>56</v>
      </c>
      <c r="P9120" t="str">
        <f t="shared" si="142"/>
        <v>INSERT INTO @DataTable (Deal, AdvanceDate, PROV, DealPurpose, RateType, BEACON, LTV, TDS, GDS, InsuranceType, PrincipalBalance, OccupancyType, AccountStatus, Closed_Date, DelinquencyBucket) VALUES (9119, '2011-09-27', 'AB', 'Refinance External', 'Fixed', 692, 84.98, 41.06, 13.76, 'HiRatio', 156341.15, 'Owner-Occupied', 'Open', '1900-01-00', 'Current');</v>
      </c>
    </row>
    <row r="9121" spans="1:16" x14ac:dyDescent="0.35">
      <c r="A9121" s="22">
        <v>9120</v>
      </c>
      <c r="B9121" s="21">
        <v>42208</v>
      </c>
      <c r="C9121" s="22" t="s">
        <v>57</v>
      </c>
      <c r="D9121" s="22" t="s">
        <v>52</v>
      </c>
      <c r="E9121" s="22" t="s">
        <v>53</v>
      </c>
      <c r="F9121" s="22">
        <v>768</v>
      </c>
      <c r="G9121" s="22">
        <v>76.34</v>
      </c>
      <c r="H9121" s="22">
        <v>35.21</v>
      </c>
      <c r="I9121" s="22">
        <v>33.479999999999997</v>
      </c>
      <c r="J9121" s="22" t="s">
        <v>54</v>
      </c>
      <c r="K9121" s="23">
        <v>186629.2</v>
      </c>
      <c r="L9121" s="23" t="s">
        <v>55</v>
      </c>
      <c r="M9121" s="23" t="s">
        <v>83</v>
      </c>
      <c r="N9121" s="27"/>
      <c r="O9121" s="23" t="s">
        <v>56</v>
      </c>
      <c r="P9121" t="str">
        <f t="shared" si="142"/>
        <v>INSERT INTO @DataTable (Deal, AdvanceDate, PROV, DealPurpose, RateType, BEACON, LTV, TDS, GDS, InsuranceType, PrincipalBalance, OccupancyType, AccountStatus, Closed_Date, DelinquencyBucket) VALUES (9120, '2015-07-23', 'ON', 'Refinance External', 'Fixed', 768, 76.34, 35.21, 33.48, 'Conv', 186629.2, 'Owner-Occupied', 'Open', '1900-01-00', 'Current');</v>
      </c>
    </row>
    <row r="9122" spans="1:16" x14ac:dyDescent="0.35">
      <c r="A9122" s="19">
        <v>9121</v>
      </c>
      <c r="B9122" s="18">
        <v>41838</v>
      </c>
      <c r="C9122" s="19" t="s">
        <v>51</v>
      </c>
      <c r="D9122" s="19" t="s">
        <v>52</v>
      </c>
      <c r="E9122" s="19" t="s">
        <v>53</v>
      </c>
      <c r="F9122" s="19">
        <v>754</v>
      </c>
      <c r="G9122" s="19">
        <v>75</v>
      </c>
      <c r="H9122" s="19">
        <v>42.63</v>
      </c>
      <c r="I9122" s="19">
        <v>34.090000000000003</v>
      </c>
      <c r="J9122" s="19" t="s">
        <v>54</v>
      </c>
      <c r="K9122" s="20">
        <v>362744.86</v>
      </c>
      <c r="L9122" s="20" t="s">
        <v>55</v>
      </c>
      <c r="M9122" s="20" t="s">
        <v>83</v>
      </c>
      <c r="N9122" s="26"/>
      <c r="O9122" s="20" t="s">
        <v>56</v>
      </c>
      <c r="P9122" t="str">
        <f t="shared" si="142"/>
        <v>INSERT INTO @DataTable (Deal, AdvanceDate, PROV, DealPurpose, RateType, BEACON, LTV, TDS, GDS, InsuranceType, PrincipalBalance, OccupancyType, AccountStatus, Closed_Date, DelinquencyBucket) VALUES (9121, '2014-07-18', 'AB', 'Refinance External', 'Fixed', 754, 75, 42.63, 34.09, 'Conv', 362744.86, 'Owner-Occupied', 'Open', '1900-01-00', 'Current');</v>
      </c>
    </row>
    <row r="9123" spans="1:16" x14ac:dyDescent="0.35">
      <c r="A9123" s="22">
        <v>9122</v>
      </c>
      <c r="B9123" s="21">
        <v>41673</v>
      </c>
      <c r="C9123" s="22" t="s">
        <v>51</v>
      </c>
      <c r="D9123" s="22" t="s">
        <v>59</v>
      </c>
      <c r="E9123" s="22" t="s">
        <v>53</v>
      </c>
      <c r="F9123" s="22">
        <v>709</v>
      </c>
      <c r="G9123" s="22">
        <v>91.99</v>
      </c>
      <c r="H9123" s="22">
        <v>43.32</v>
      </c>
      <c r="I9123" s="22">
        <v>17.53</v>
      </c>
      <c r="J9123" s="22" t="s">
        <v>60</v>
      </c>
      <c r="K9123" s="23">
        <v>242246.85</v>
      </c>
      <c r="L9123" s="23" t="s">
        <v>55</v>
      </c>
      <c r="M9123" s="23" t="s">
        <v>83</v>
      </c>
      <c r="N9123" s="27"/>
      <c r="O9123" s="23" t="s">
        <v>56</v>
      </c>
      <c r="P9123" t="str">
        <f t="shared" si="142"/>
        <v>INSERT INTO @DataTable (Deal, AdvanceDate, PROV, DealPurpose, RateType, BEACON, LTV, TDS, GDS, InsuranceType, PrincipalBalance, OccupancyType, AccountStatus, Closed_Date, DelinquencyBucket) VALUES (9122, '2014-02-03', 'AB', 'Transfer', 'Fixed', 709, 91.99, 43.32, 17.53, 'HiRatio', 242246.85, 'Owner-Occupied', 'Open', '1900-01-00', 'Current');</v>
      </c>
    </row>
    <row r="9124" spans="1:16" x14ac:dyDescent="0.35">
      <c r="A9124" s="19">
        <v>9123</v>
      </c>
      <c r="B9124" s="18">
        <v>40724</v>
      </c>
      <c r="C9124" s="19" t="s">
        <v>51</v>
      </c>
      <c r="D9124" s="19" t="s">
        <v>61</v>
      </c>
      <c r="E9124" s="19" t="s">
        <v>53</v>
      </c>
      <c r="F9124" s="19">
        <v>792</v>
      </c>
      <c r="G9124" s="19">
        <v>95</v>
      </c>
      <c r="H9124" s="19">
        <v>42.63</v>
      </c>
      <c r="I9124" s="19">
        <v>42.05</v>
      </c>
      <c r="J9124" s="19" t="s">
        <v>60</v>
      </c>
      <c r="K9124" s="20">
        <v>238343.82</v>
      </c>
      <c r="L9124" s="20" t="s">
        <v>55</v>
      </c>
      <c r="M9124" s="20" t="s">
        <v>83</v>
      </c>
      <c r="N9124" s="26"/>
      <c r="O9124" s="20" t="s">
        <v>56</v>
      </c>
      <c r="P9124" t="str">
        <f t="shared" si="142"/>
        <v>INSERT INTO @DataTable (Deal, AdvanceDate, PROV, DealPurpose, RateType, BEACON, LTV, TDS, GDS, InsuranceType, PrincipalBalance, OccupancyType, AccountStatus, Closed_Date, DelinquencyBucket) VALUES (9123, '2011-06-30', 'AB', 'Purchase', 'Fixed', 792, 95, 42.63, 42.05, 'HiRatio', 238343.82, 'Owner-Occupied', 'Open', '1900-01-00', 'Current');</v>
      </c>
    </row>
    <row r="9125" spans="1:16" x14ac:dyDescent="0.35">
      <c r="A9125" s="22">
        <v>9124</v>
      </c>
      <c r="B9125" s="21">
        <v>41963</v>
      </c>
      <c r="C9125" s="22" t="s">
        <v>57</v>
      </c>
      <c r="D9125" s="22" t="s">
        <v>61</v>
      </c>
      <c r="E9125" s="22" t="s">
        <v>53</v>
      </c>
      <c r="F9125" s="22">
        <v>739</v>
      </c>
      <c r="G9125" s="22">
        <v>93.24</v>
      </c>
      <c r="H9125" s="22">
        <v>43.12</v>
      </c>
      <c r="I9125" s="22">
        <v>38.31</v>
      </c>
      <c r="J9125" s="22" t="s">
        <v>60</v>
      </c>
      <c r="K9125" s="23">
        <v>263821</v>
      </c>
      <c r="L9125" s="23" t="s">
        <v>55</v>
      </c>
      <c r="M9125" s="23" t="s">
        <v>83</v>
      </c>
      <c r="N9125" s="27"/>
      <c r="O9125" s="23" t="s">
        <v>56</v>
      </c>
      <c r="P9125" t="str">
        <f t="shared" si="142"/>
        <v>INSERT INTO @DataTable (Deal, AdvanceDate, PROV, DealPurpose, RateType, BEACON, LTV, TDS, GDS, InsuranceType, PrincipalBalance, OccupancyType, AccountStatus, Closed_Date, DelinquencyBucket) VALUES (9124, '2014-11-20', 'ON', 'Purchase', 'Fixed', 739, 93.24, 43.12, 38.31, 'HiRatio', 263821, 'Owner-Occupied', 'Open', '1900-01-00', 'Current');</v>
      </c>
    </row>
    <row r="9126" spans="1:16" x14ac:dyDescent="0.35">
      <c r="A9126" s="19">
        <v>9125</v>
      </c>
      <c r="B9126" s="18">
        <v>42104</v>
      </c>
      <c r="C9126" s="19" t="s">
        <v>58</v>
      </c>
      <c r="D9126" s="19" t="s">
        <v>59</v>
      </c>
      <c r="E9126" s="19" t="s">
        <v>40</v>
      </c>
      <c r="F9126" s="19">
        <v>820</v>
      </c>
      <c r="G9126" s="19">
        <v>54.11</v>
      </c>
      <c r="H9126" s="19">
        <v>33.700000000000003</v>
      </c>
      <c r="I9126" s="19">
        <v>32.72</v>
      </c>
      <c r="J9126" s="19" t="s">
        <v>54</v>
      </c>
      <c r="K9126" s="20">
        <v>389447.83</v>
      </c>
      <c r="L9126" s="20" t="s">
        <v>55</v>
      </c>
      <c r="M9126" s="20" t="s">
        <v>83</v>
      </c>
      <c r="N9126" s="26"/>
      <c r="O9126" s="20" t="s">
        <v>56</v>
      </c>
      <c r="P9126" t="str">
        <f t="shared" si="142"/>
        <v>INSERT INTO @DataTable (Deal, AdvanceDate, PROV, DealPurpose, RateType, BEACON, LTV, TDS, GDS, InsuranceType, PrincipalBalance, OccupancyType, AccountStatus, Closed_Date, DelinquencyBucket) VALUES (9125, '2015-04-10', 'BC', 'Transfer', 'ARM', 820, 54.11, 33.7, 32.72, 'Conv', 389447.83, 'Owner-Occupied', 'Open', '1900-01-00', 'Current');</v>
      </c>
    </row>
    <row r="9127" spans="1:16" x14ac:dyDescent="0.35">
      <c r="A9127" s="22">
        <v>9126</v>
      </c>
      <c r="B9127" s="21">
        <v>41057</v>
      </c>
      <c r="C9127" s="22" t="s">
        <v>58</v>
      </c>
      <c r="D9127" s="22" t="s">
        <v>61</v>
      </c>
      <c r="E9127" s="22" t="s">
        <v>53</v>
      </c>
      <c r="F9127" s="22">
        <v>755</v>
      </c>
      <c r="G9127" s="22">
        <v>94.95</v>
      </c>
      <c r="H9127" s="22">
        <v>42.97</v>
      </c>
      <c r="I9127" s="22">
        <v>37.950000000000003</v>
      </c>
      <c r="J9127" s="22" t="s">
        <v>60</v>
      </c>
      <c r="K9127" s="23">
        <v>435301.01</v>
      </c>
      <c r="L9127" s="23" t="s">
        <v>55</v>
      </c>
      <c r="M9127" s="23" t="s">
        <v>83</v>
      </c>
      <c r="N9127" s="27"/>
      <c r="O9127" s="23" t="s">
        <v>56</v>
      </c>
      <c r="P9127" t="str">
        <f t="shared" si="142"/>
        <v>INSERT INTO @DataTable (Deal, AdvanceDate, PROV, DealPurpose, RateType, BEACON, LTV, TDS, GDS, InsuranceType, PrincipalBalance, OccupancyType, AccountStatus, Closed_Date, DelinquencyBucket) VALUES (9126, '2012-05-28', 'BC', 'Purchase', 'Fixed', 755, 94.95, 42.97, 37.95, 'HiRatio', 435301.01, 'Owner-Occupied', 'Open', '1900-01-00', 'Current');</v>
      </c>
    </row>
    <row r="9128" spans="1:16" x14ac:dyDescent="0.35">
      <c r="A9128" s="19">
        <v>9127</v>
      </c>
      <c r="B9128" s="18">
        <v>41025</v>
      </c>
      <c r="C9128" s="19" t="s">
        <v>57</v>
      </c>
      <c r="D9128" s="19" t="s">
        <v>52</v>
      </c>
      <c r="E9128" s="19" t="s">
        <v>53</v>
      </c>
      <c r="F9128" s="19">
        <v>745</v>
      </c>
      <c r="G9128" s="19">
        <v>85</v>
      </c>
      <c r="H9128" s="19">
        <v>33.270000000000003</v>
      </c>
      <c r="I9128" s="19">
        <v>23.55</v>
      </c>
      <c r="J9128" s="19" t="s">
        <v>60</v>
      </c>
      <c r="K9128" s="20">
        <v>407283.24</v>
      </c>
      <c r="L9128" s="20" t="s">
        <v>55</v>
      </c>
      <c r="M9128" s="20" t="s">
        <v>83</v>
      </c>
      <c r="N9128" s="26"/>
      <c r="O9128" s="20" t="s">
        <v>56</v>
      </c>
      <c r="P9128" t="str">
        <f t="shared" si="142"/>
        <v>INSERT INTO @DataTable (Deal, AdvanceDate, PROV, DealPurpose, RateType, BEACON, LTV, TDS, GDS, InsuranceType, PrincipalBalance, OccupancyType, AccountStatus, Closed_Date, DelinquencyBucket) VALUES (9127, '2012-04-26', 'ON', 'Refinance External', 'Fixed', 745, 85, 33.27, 23.55, 'HiRatio', 407283.24, 'Owner-Occupied', 'Open', '1900-01-00', 'Current');</v>
      </c>
    </row>
    <row r="9129" spans="1:16" x14ac:dyDescent="0.35">
      <c r="A9129" s="22">
        <v>9128</v>
      </c>
      <c r="B9129" s="21">
        <v>42706</v>
      </c>
      <c r="C9129" s="22" t="s">
        <v>57</v>
      </c>
      <c r="D9129" s="22" t="s">
        <v>61</v>
      </c>
      <c r="E9129" s="22" t="s">
        <v>53</v>
      </c>
      <c r="F9129" s="22">
        <v>826</v>
      </c>
      <c r="G9129" s="22">
        <v>94.85</v>
      </c>
      <c r="H9129" s="22">
        <v>37.200000000000003</v>
      </c>
      <c r="I9129" s="22">
        <v>15.22</v>
      </c>
      <c r="J9129" s="22" t="s">
        <v>60</v>
      </c>
      <c r="K9129" s="23">
        <v>323480.73</v>
      </c>
      <c r="L9129" s="23" t="s">
        <v>66</v>
      </c>
      <c r="M9129" s="23" t="s">
        <v>83</v>
      </c>
      <c r="N9129" s="27"/>
      <c r="O9129" s="23" t="s">
        <v>56</v>
      </c>
      <c r="P9129" t="str">
        <f t="shared" si="142"/>
        <v>INSERT INTO @DataTable (Deal, AdvanceDate, PROV, DealPurpose, RateType, BEACON, LTV, TDS, GDS, InsuranceType, PrincipalBalance, OccupancyType, AccountStatus, Closed_Date, DelinquencyBucket) VALUES (9128, '2016-12-02', 'ON', 'Purchase', 'Fixed', 826, 94.85, 37.2, 15.22, 'HiRatio', 323480.73, 'Second Home', 'Open', '1900-01-00', 'Current');</v>
      </c>
    </row>
    <row r="9130" spans="1:16" x14ac:dyDescent="0.35">
      <c r="A9130" s="19">
        <v>9129</v>
      </c>
      <c r="B9130" s="18">
        <v>42460</v>
      </c>
      <c r="C9130" s="19" t="s">
        <v>51</v>
      </c>
      <c r="D9130" s="19" t="s">
        <v>61</v>
      </c>
      <c r="E9130" s="19" t="s">
        <v>53</v>
      </c>
      <c r="F9130" s="19">
        <v>716</v>
      </c>
      <c r="G9130" s="19">
        <v>80</v>
      </c>
      <c r="H9130" s="19">
        <v>19.84</v>
      </c>
      <c r="I9130" s="19">
        <v>18.170000000000002</v>
      </c>
      <c r="J9130" s="19" t="s">
        <v>54</v>
      </c>
      <c r="K9130" s="20">
        <v>283567.14</v>
      </c>
      <c r="L9130" s="20" t="s">
        <v>55</v>
      </c>
      <c r="M9130" s="20" t="s">
        <v>83</v>
      </c>
      <c r="N9130" s="26"/>
      <c r="O9130" s="20" t="s">
        <v>56</v>
      </c>
      <c r="P9130" t="str">
        <f t="shared" si="142"/>
        <v>INSERT INTO @DataTable (Deal, AdvanceDate, PROV, DealPurpose, RateType, BEACON, LTV, TDS, GDS, InsuranceType, PrincipalBalance, OccupancyType, AccountStatus, Closed_Date, DelinquencyBucket) VALUES (9129, '2016-03-31', 'AB', 'Purchase', 'Fixed', 716, 80, 19.84, 18.17, 'Conv', 283567.14, 'Owner-Occupied', 'Open', '1900-01-00', 'Current');</v>
      </c>
    </row>
    <row r="9131" spans="1:16" x14ac:dyDescent="0.35">
      <c r="A9131" s="22">
        <v>9130</v>
      </c>
      <c r="B9131" s="21">
        <v>42719</v>
      </c>
      <c r="C9131" s="22" t="s">
        <v>63</v>
      </c>
      <c r="D9131" s="22" t="s">
        <v>52</v>
      </c>
      <c r="E9131" s="22" t="s">
        <v>53</v>
      </c>
      <c r="F9131" s="22">
        <v>836</v>
      </c>
      <c r="G9131" s="22">
        <v>80</v>
      </c>
      <c r="H9131" s="22">
        <v>36.11</v>
      </c>
      <c r="I9131" s="22">
        <v>27.29</v>
      </c>
      <c r="J9131" s="22" t="s">
        <v>54</v>
      </c>
      <c r="K9131" s="23">
        <v>435915.04</v>
      </c>
      <c r="L9131" s="23" t="s">
        <v>55</v>
      </c>
      <c r="M9131" s="23" t="s">
        <v>83</v>
      </c>
      <c r="N9131" s="27"/>
      <c r="O9131" s="23" t="s">
        <v>56</v>
      </c>
      <c r="P9131" t="str">
        <f t="shared" si="142"/>
        <v>INSERT INTO @DataTable (Deal, AdvanceDate, PROV, DealPurpose, RateType, BEACON, LTV, TDS, GDS, InsuranceType, PrincipalBalance, OccupancyType, AccountStatus, Closed_Date, DelinquencyBucket) VALUES (9130, '2016-12-15', 'SK', 'Refinance External', 'Fixed', 836, 80, 36.11, 27.29, 'Conv', 435915.04, 'Owner-Occupied', 'Open', '1900-01-00', 'Current');</v>
      </c>
    </row>
    <row r="9132" spans="1:16" x14ac:dyDescent="0.35">
      <c r="A9132" s="19">
        <v>9131</v>
      </c>
      <c r="B9132" s="18">
        <v>41934</v>
      </c>
      <c r="C9132" s="19" t="s">
        <v>57</v>
      </c>
      <c r="D9132" s="19" t="s">
        <v>52</v>
      </c>
      <c r="E9132" s="19" t="s">
        <v>53</v>
      </c>
      <c r="F9132" s="19">
        <v>671</v>
      </c>
      <c r="G9132" s="19">
        <v>80</v>
      </c>
      <c r="H9132" s="19">
        <v>41.74</v>
      </c>
      <c r="I9132" s="19">
        <v>18.05</v>
      </c>
      <c r="J9132" s="19" t="s">
        <v>54</v>
      </c>
      <c r="K9132" s="20">
        <v>0</v>
      </c>
      <c r="L9132" s="20" t="s">
        <v>55</v>
      </c>
      <c r="M9132" s="20" t="s">
        <v>84</v>
      </c>
      <c r="N9132" s="26">
        <v>42165</v>
      </c>
      <c r="O9132" s="20" t="s">
        <v>56</v>
      </c>
      <c r="P9132" t="str">
        <f t="shared" si="142"/>
        <v>INSERT INTO @DataTable (Deal, AdvanceDate, PROV, DealPurpose, RateType, BEACON, LTV, TDS, GDS, InsuranceType, PrincipalBalance, OccupancyType, AccountStatus, Closed_Date, DelinquencyBucket) VALUES (9131, '2014-10-22', 'ON', 'Refinance External', 'Fixed', 671, 80, 41.74, 18.05, 'Conv', 0, 'Owner-Occupied', 'Closed', '2015-06-10', 'Current');</v>
      </c>
    </row>
    <row r="9133" spans="1:16" x14ac:dyDescent="0.35">
      <c r="A9133" s="22">
        <v>9132</v>
      </c>
      <c r="B9133" s="21">
        <v>42002</v>
      </c>
      <c r="C9133" s="22" t="s">
        <v>57</v>
      </c>
      <c r="D9133" s="22" t="s">
        <v>59</v>
      </c>
      <c r="E9133" s="22" t="s">
        <v>53</v>
      </c>
      <c r="F9133" s="22">
        <v>775</v>
      </c>
      <c r="G9133" s="22">
        <v>52.97</v>
      </c>
      <c r="H9133" s="22">
        <v>25.07</v>
      </c>
      <c r="I9133" s="22">
        <v>23.1</v>
      </c>
      <c r="J9133" s="22" t="s">
        <v>54</v>
      </c>
      <c r="K9133" s="23">
        <v>153683.29</v>
      </c>
      <c r="L9133" s="23" t="s">
        <v>55</v>
      </c>
      <c r="M9133" s="23" t="s">
        <v>83</v>
      </c>
      <c r="N9133" s="27"/>
      <c r="O9133" s="23" t="s">
        <v>56</v>
      </c>
      <c r="P9133" t="str">
        <f t="shared" si="142"/>
        <v>INSERT INTO @DataTable (Deal, AdvanceDate, PROV, DealPurpose, RateType, BEACON, LTV, TDS, GDS, InsuranceType, PrincipalBalance, OccupancyType, AccountStatus, Closed_Date, DelinquencyBucket) VALUES (9132, '2014-12-29', 'ON', 'Transfer', 'Fixed', 775, 52.97, 25.07, 23.1, 'Conv', 153683.29, 'Owner-Occupied', 'Open', '1900-01-00', 'Current');</v>
      </c>
    </row>
    <row r="9134" spans="1:16" x14ac:dyDescent="0.35">
      <c r="A9134" s="19">
        <v>9133</v>
      </c>
      <c r="B9134" s="18">
        <v>41831</v>
      </c>
      <c r="C9134" s="19" t="s">
        <v>58</v>
      </c>
      <c r="D9134" s="19" t="s">
        <v>61</v>
      </c>
      <c r="E9134" s="19" t="s">
        <v>53</v>
      </c>
      <c r="F9134" s="19">
        <v>793</v>
      </c>
      <c r="G9134" s="19">
        <v>95</v>
      </c>
      <c r="H9134" s="19">
        <v>40.799999999999997</v>
      </c>
      <c r="I9134" s="19">
        <v>36.92</v>
      </c>
      <c r="J9134" s="19" t="s">
        <v>60</v>
      </c>
      <c r="K9134" s="20">
        <v>0</v>
      </c>
      <c r="L9134" s="20" t="s">
        <v>55</v>
      </c>
      <c r="M9134" s="20" t="s">
        <v>84</v>
      </c>
      <c r="N9134" s="26">
        <v>42551</v>
      </c>
      <c r="O9134" s="20" t="s">
        <v>56</v>
      </c>
      <c r="P9134" t="str">
        <f t="shared" si="142"/>
        <v>INSERT INTO @DataTable (Deal, AdvanceDate, PROV, DealPurpose, RateType, BEACON, LTV, TDS, GDS, InsuranceType, PrincipalBalance, OccupancyType, AccountStatus, Closed_Date, DelinquencyBucket) VALUES (9133, '2014-07-11', 'BC', 'Purchase', 'Fixed', 793, 95, 40.8, 36.92, 'HiRatio', 0, 'Owner-Occupied', 'Closed', '2016-06-30', 'Current');</v>
      </c>
    </row>
    <row r="9135" spans="1:16" x14ac:dyDescent="0.35">
      <c r="A9135" s="22">
        <v>9134</v>
      </c>
      <c r="B9135" s="21">
        <v>42216</v>
      </c>
      <c r="C9135" s="22" t="s">
        <v>57</v>
      </c>
      <c r="D9135" s="22" t="s">
        <v>52</v>
      </c>
      <c r="E9135" s="22" t="s">
        <v>40</v>
      </c>
      <c r="F9135" s="22">
        <v>756</v>
      </c>
      <c r="G9135" s="22">
        <v>62.86</v>
      </c>
      <c r="H9135" s="22">
        <v>29.13</v>
      </c>
      <c r="I9135" s="22">
        <v>29.13</v>
      </c>
      <c r="J9135" s="22" t="s">
        <v>54</v>
      </c>
      <c r="K9135" s="23">
        <v>423235.03</v>
      </c>
      <c r="L9135" s="23" t="s">
        <v>55</v>
      </c>
      <c r="M9135" s="23" t="s">
        <v>83</v>
      </c>
      <c r="N9135" s="27"/>
      <c r="O9135" s="23" t="s">
        <v>56</v>
      </c>
      <c r="P9135" t="str">
        <f t="shared" si="142"/>
        <v>INSERT INTO @DataTable (Deal, AdvanceDate, PROV, DealPurpose, RateType, BEACON, LTV, TDS, GDS, InsuranceType, PrincipalBalance, OccupancyType, AccountStatus, Closed_Date, DelinquencyBucket) VALUES (9134, '2015-07-31', 'ON', 'Refinance External', 'ARM', 756, 62.86, 29.13, 29.13, 'Conv', 423235.03, 'Owner-Occupied', 'Open', '1900-01-00', 'Current');</v>
      </c>
    </row>
    <row r="9136" spans="1:16" x14ac:dyDescent="0.35">
      <c r="A9136" s="19">
        <v>9135</v>
      </c>
      <c r="B9136" s="18">
        <v>40865</v>
      </c>
      <c r="C9136" s="19" t="s">
        <v>57</v>
      </c>
      <c r="D9136" s="19" t="s">
        <v>52</v>
      </c>
      <c r="E9136" s="19" t="s">
        <v>53</v>
      </c>
      <c r="F9136" s="19">
        <v>690</v>
      </c>
      <c r="G9136" s="19">
        <v>77.88</v>
      </c>
      <c r="H9136" s="19">
        <v>28.54</v>
      </c>
      <c r="I9136" s="19">
        <v>24.49</v>
      </c>
      <c r="J9136" s="19" t="s">
        <v>54</v>
      </c>
      <c r="K9136" s="20">
        <v>0</v>
      </c>
      <c r="L9136" s="20" t="s">
        <v>55</v>
      </c>
      <c r="M9136" s="20" t="s">
        <v>84</v>
      </c>
      <c r="N9136" s="26">
        <v>42256</v>
      </c>
      <c r="O9136" s="20" t="s">
        <v>56</v>
      </c>
      <c r="P9136" t="str">
        <f t="shared" si="142"/>
        <v>INSERT INTO @DataTable (Deal, AdvanceDate, PROV, DealPurpose, RateType, BEACON, LTV, TDS, GDS, InsuranceType, PrincipalBalance, OccupancyType, AccountStatus, Closed_Date, DelinquencyBucket) VALUES (9135, '2011-11-18', 'ON', 'Refinance External', 'Fixed', 690, 77.88, 28.54, 24.49, 'Conv', 0, 'Owner-Occupied', 'Closed', '2015-09-09', 'Current');</v>
      </c>
    </row>
    <row r="9137" spans="1:16" x14ac:dyDescent="0.35">
      <c r="A9137" s="22">
        <v>9136</v>
      </c>
      <c r="B9137" s="21">
        <v>42391</v>
      </c>
      <c r="C9137" s="22" t="s">
        <v>51</v>
      </c>
      <c r="D9137" s="22" t="s">
        <v>59</v>
      </c>
      <c r="E9137" s="22" t="s">
        <v>53</v>
      </c>
      <c r="F9137" s="22">
        <v>638</v>
      </c>
      <c r="G9137" s="22">
        <v>57.22</v>
      </c>
      <c r="H9137" s="22">
        <v>34.14</v>
      </c>
      <c r="I9137" s="22">
        <v>13.47</v>
      </c>
      <c r="J9137" s="22" t="s">
        <v>54</v>
      </c>
      <c r="K9137" s="23">
        <v>369339.42</v>
      </c>
      <c r="L9137" s="23" t="s">
        <v>55</v>
      </c>
      <c r="M9137" s="23" t="s">
        <v>83</v>
      </c>
      <c r="N9137" s="27"/>
      <c r="O9137" s="23" t="s">
        <v>56</v>
      </c>
      <c r="P9137" t="str">
        <f t="shared" si="142"/>
        <v>INSERT INTO @DataTable (Deal, AdvanceDate, PROV, DealPurpose, RateType, BEACON, LTV, TDS, GDS, InsuranceType, PrincipalBalance, OccupancyType, AccountStatus, Closed_Date, DelinquencyBucket) VALUES (9136, '2016-01-22', 'AB', 'Transfer', 'Fixed', 638, 57.22, 34.14, 13.47, 'Conv', 369339.42, 'Owner-Occupied', 'Open', '1900-01-00', 'Current');</v>
      </c>
    </row>
    <row r="9138" spans="1:16" x14ac:dyDescent="0.35">
      <c r="A9138" s="19">
        <v>9137</v>
      </c>
      <c r="B9138" s="18">
        <v>41774</v>
      </c>
      <c r="C9138" s="19" t="s">
        <v>63</v>
      </c>
      <c r="D9138" s="19" t="s">
        <v>61</v>
      </c>
      <c r="E9138" s="19" t="s">
        <v>53</v>
      </c>
      <c r="F9138" s="19">
        <v>750</v>
      </c>
      <c r="G9138" s="19">
        <v>95</v>
      </c>
      <c r="H9138" s="19">
        <v>31.47</v>
      </c>
      <c r="I9138" s="19">
        <v>31.15</v>
      </c>
      <c r="J9138" s="19" t="s">
        <v>60</v>
      </c>
      <c r="K9138" s="20">
        <v>410579.34</v>
      </c>
      <c r="L9138" s="20" t="s">
        <v>55</v>
      </c>
      <c r="M9138" s="20" t="s">
        <v>83</v>
      </c>
      <c r="N9138" s="26"/>
      <c r="O9138" s="20" t="s">
        <v>56</v>
      </c>
      <c r="P9138" t="str">
        <f t="shared" si="142"/>
        <v>INSERT INTO @DataTable (Deal, AdvanceDate, PROV, DealPurpose, RateType, BEACON, LTV, TDS, GDS, InsuranceType, PrincipalBalance, OccupancyType, AccountStatus, Closed_Date, DelinquencyBucket) VALUES (9137, '2014-05-15', 'SK', 'Purchase', 'Fixed', 750, 95, 31.47, 31.15, 'HiRatio', 410579.34, 'Owner-Occupied', 'Open', '1900-01-00', 'Current');</v>
      </c>
    </row>
    <row r="9139" spans="1:16" x14ac:dyDescent="0.35">
      <c r="A9139" s="22">
        <v>9138</v>
      </c>
      <c r="B9139" s="21">
        <v>42038</v>
      </c>
      <c r="C9139" s="22" t="s">
        <v>58</v>
      </c>
      <c r="D9139" s="22" t="s">
        <v>52</v>
      </c>
      <c r="E9139" s="22" t="s">
        <v>40</v>
      </c>
      <c r="F9139" s="22">
        <v>750</v>
      </c>
      <c r="G9139" s="22">
        <v>74.55</v>
      </c>
      <c r="H9139" s="22">
        <v>20.77</v>
      </c>
      <c r="I9139" s="22">
        <v>16.82</v>
      </c>
      <c r="J9139" s="22" t="s">
        <v>54</v>
      </c>
      <c r="K9139" s="23">
        <v>0</v>
      </c>
      <c r="L9139" s="23" t="s">
        <v>55</v>
      </c>
      <c r="M9139" s="23" t="s">
        <v>84</v>
      </c>
      <c r="N9139" s="27">
        <v>42474</v>
      </c>
      <c r="O9139" s="23" t="s">
        <v>56</v>
      </c>
      <c r="P9139" t="str">
        <f t="shared" si="142"/>
        <v>INSERT INTO @DataTable (Deal, AdvanceDate, PROV, DealPurpose, RateType, BEACON, LTV, TDS, GDS, InsuranceType, PrincipalBalance, OccupancyType, AccountStatus, Closed_Date, DelinquencyBucket) VALUES (9138, '2015-02-03', 'BC', 'Refinance External', 'ARM', 750, 74.55, 20.77, 16.82, 'Conv', 0, 'Owner-Occupied', 'Closed', '2016-04-14', 'Current');</v>
      </c>
    </row>
    <row r="9140" spans="1:16" x14ac:dyDescent="0.35">
      <c r="A9140" s="19">
        <v>9139</v>
      </c>
      <c r="B9140" s="18">
        <v>42542</v>
      </c>
      <c r="C9140" s="19" t="s">
        <v>51</v>
      </c>
      <c r="D9140" s="19" t="s">
        <v>61</v>
      </c>
      <c r="E9140" s="19" t="s">
        <v>53</v>
      </c>
      <c r="F9140" s="19">
        <v>740</v>
      </c>
      <c r="G9140" s="19">
        <v>80</v>
      </c>
      <c r="H9140" s="19">
        <v>40.64</v>
      </c>
      <c r="I9140" s="19">
        <v>17.309999999999999</v>
      </c>
      <c r="J9140" s="19" t="s">
        <v>54</v>
      </c>
      <c r="K9140" s="20">
        <v>0</v>
      </c>
      <c r="L9140" s="20" t="s">
        <v>55</v>
      </c>
      <c r="M9140" s="20" t="s">
        <v>84</v>
      </c>
      <c r="N9140" s="26">
        <v>42738</v>
      </c>
      <c r="O9140" s="20" t="s">
        <v>56</v>
      </c>
      <c r="P9140" t="str">
        <f t="shared" si="142"/>
        <v>INSERT INTO @DataTable (Deal, AdvanceDate, PROV, DealPurpose, RateType, BEACON, LTV, TDS, GDS, InsuranceType, PrincipalBalance, OccupancyType, AccountStatus, Closed_Date, DelinquencyBucket) VALUES (9139, '2016-06-21', 'AB', 'Purchase', 'Fixed', 740, 80, 40.64, 17.31, 'Conv', 0, 'Owner-Occupied', 'Closed', '2017-01-03', 'Current');</v>
      </c>
    </row>
    <row r="9141" spans="1:16" x14ac:dyDescent="0.35">
      <c r="A9141" s="22">
        <v>9140</v>
      </c>
      <c r="B9141" s="21">
        <v>42710</v>
      </c>
      <c r="C9141" s="22" t="s">
        <v>57</v>
      </c>
      <c r="D9141" s="22" t="s">
        <v>64</v>
      </c>
      <c r="E9141" s="22" t="s">
        <v>53</v>
      </c>
      <c r="F9141" s="22">
        <v>830</v>
      </c>
      <c r="G9141" s="22">
        <v>76.27</v>
      </c>
      <c r="H9141" s="22">
        <v>37.22</v>
      </c>
      <c r="I9141" s="22">
        <v>35.32</v>
      </c>
      <c r="J9141" s="22" t="s">
        <v>54</v>
      </c>
      <c r="K9141" s="23">
        <v>641619.48</v>
      </c>
      <c r="L9141" s="23" t="s">
        <v>55</v>
      </c>
      <c r="M9141" s="23" t="s">
        <v>83</v>
      </c>
      <c r="N9141" s="27"/>
      <c r="O9141" s="23" t="s">
        <v>56</v>
      </c>
      <c r="P9141" t="str">
        <f t="shared" si="142"/>
        <v>INSERT INTO @DataTable (Deal, AdvanceDate, PROV, DealPurpose, RateType, BEACON, LTV, TDS, GDS, InsuranceType, PrincipalBalance, OccupancyType, AccountStatus, Closed_Date, DelinquencyBucket) VALUES (9140, '2016-12-06', 'ON', 'Purchase with Improvements', 'Fixed', 830, 76.27, 37.22, 35.32, 'Conv', 641619.48, 'Owner-Occupied', 'Open', '1900-01-00', 'Current');</v>
      </c>
    </row>
    <row r="9142" spans="1:16" x14ac:dyDescent="0.35">
      <c r="A9142" s="19">
        <v>9141</v>
      </c>
      <c r="B9142" s="18">
        <v>41822</v>
      </c>
      <c r="C9142" s="19" t="s">
        <v>51</v>
      </c>
      <c r="D9142" s="19" t="s">
        <v>68</v>
      </c>
      <c r="E9142" s="19" t="s">
        <v>40</v>
      </c>
      <c r="F9142" s="19">
        <v>738</v>
      </c>
      <c r="G9142" s="19">
        <v>94.35</v>
      </c>
      <c r="H9142" s="19">
        <v>23.51</v>
      </c>
      <c r="I9142" s="19">
        <v>17.440000000000001</v>
      </c>
      <c r="J9142" s="19" t="s">
        <v>60</v>
      </c>
      <c r="K9142" s="20">
        <v>0</v>
      </c>
      <c r="L9142" s="20" t="s">
        <v>55</v>
      </c>
      <c r="M9142" s="20" t="s">
        <v>84</v>
      </c>
      <c r="N9142" s="26">
        <v>42326</v>
      </c>
      <c r="O9142" s="20" t="s">
        <v>56</v>
      </c>
      <c r="P9142" t="str">
        <f t="shared" si="142"/>
        <v>INSERT INTO @DataTable (Deal, AdvanceDate, PROV, DealPurpose, RateType, BEACON, LTV, TDS, GDS, InsuranceType, PrincipalBalance, OccupancyType, AccountStatus, Closed_Date, DelinquencyBucket) VALUES (9141, '2014-07-02', 'AB', 'Portable', 'ARM', 738, 94.35, 23.51, 17.44, 'HiRatio', 0, 'Owner-Occupied', 'Closed', '2015-11-18', 'Current');</v>
      </c>
    </row>
    <row r="9143" spans="1:16" x14ac:dyDescent="0.35">
      <c r="A9143" s="22">
        <v>9142</v>
      </c>
      <c r="B9143" s="21">
        <v>40801</v>
      </c>
      <c r="C9143" s="22" t="s">
        <v>74</v>
      </c>
      <c r="D9143" s="22" t="s">
        <v>61</v>
      </c>
      <c r="E9143" s="22" t="s">
        <v>53</v>
      </c>
      <c r="F9143" s="22">
        <v>830</v>
      </c>
      <c r="G9143" s="22">
        <v>51.92</v>
      </c>
      <c r="H9143" s="22">
        <v>39.25</v>
      </c>
      <c r="I9143" s="22">
        <v>33.15</v>
      </c>
      <c r="J9143" s="22" t="s">
        <v>54</v>
      </c>
      <c r="K9143" s="23">
        <v>0</v>
      </c>
      <c r="L9143" s="23" t="s">
        <v>66</v>
      </c>
      <c r="M9143" s="23" t="s">
        <v>84</v>
      </c>
      <c r="N9143" s="27">
        <v>41897</v>
      </c>
      <c r="O9143" s="23" t="s">
        <v>56</v>
      </c>
      <c r="P9143" t="str">
        <f t="shared" si="142"/>
        <v>INSERT INTO @DataTable (Deal, AdvanceDate, PROV, DealPurpose, RateType, BEACON, LTV, TDS, GDS, InsuranceType, PrincipalBalance, OccupancyType, AccountStatus, Closed_Date, DelinquencyBucket) VALUES (9142, '2011-09-15', 'MB', 'Purchase', 'Fixed', 830, 51.92, 39.25, 33.15, 'Conv', 0, 'Second Home', 'Closed', '2014-09-15', 'Current');</v>
      </c>
    </row>
    <row r="9144" spans="1:16" x14ac:dyDescent="0.35">
      <c r="A9144" s="19">
        <v>9143</v>
      </c>
      <c r="B9144" s="18">
        <v>41571</v>
      </c>
      <c r="C9144" s="19" t="s">
        <v>51</v>
      </c>
      <c r="D9144" s="19" t="s">
        <v>61</v>
      </c>
      <c r="E9144" s="19" t="s">
        <v>40</v>
      </c>
      <c r="F9144" s="19">
        <v>774</v>
      </c>
      <c r="G9144" s="19">
        <v>95</v>
      </c>
      <c r="H9144" s="19">
        <v>26.21</v>
      </c>
      <c r="I9144" s="19">
        <v>23.82</v>
      </c>
      <c r="J9144" s="19" t="s">
        <v>60</v>
      </c>
      <c r="K9144" s="20">
        <v>347378.71</v>
      </c>
      <c r="L9144" s="20" t="s">
        <v>55</v>
      </c>
      <c r="M9144" s="20" t="s">
        <v>83</v>
      </c>
      <c r="N9144" s="26"/>
      <c r="O9144" s="20" t="s">
        <v>56</v>
      </c>
      <c r="P9144" t="str">
        <f t="shared" si="142"/>
        <v>INSERT INTO @DataTable (Deal, AdvanceDate, PROV, DealPurpose, RateType, BEACON, LTV, TDS, GDS, InsuranceType, PrincipalBalance, OccupancyType, AccountStatus, Closed_Date, DelinquencyBucket) VALUES (9143, '2013-10-24', 'AB', 'Purchase', 'ARM', 774, 95, 26.21, 23.82, 'HiRatio', 347378.71, 'Owner-Occupied', 'Open', '1900-01-00', 'Current');</v>
      </c>
    </row>
    <row r="9145" spans="1:16" x14ac:dyDescent="0.35">
      <c r="A9145" s="22">
        <v>9144</v>
      </c>
      <c r="B9145" s="21">
        <v>41089</v>
      </c>
      <c r="C9145" s="22" t="s">
        <v>57</v>
      </c>
      <c r="D9145" s="22" t="s">
        <v>61</v>
      </c>
      <c r="E9145" s="22" t="s">
        <v>53</v>
      </c>
      <c r="F9145" s="22">
        <v>715</v>
      </c>
      <c r="G9145" s="22">
        <v>95</v>
      </c>
      <c r="H9145" s="22">
        <v>34.47</v>
      </c>
      <c r="I9145" s="22">
        <v>33.270000000000003</v>
      </c>
      <c r="J9145" s="22" t="s">
        <v>60</v>
      </c>
      <c r="K9145" s="23">
        <v>0</v>
      </c>
      <c r="L9145" s="23" t="s">
        <v>55</v>
      </c>
      <c r="M9145" s="23" t="s">
        <v>84</v>
      </c>
      <c r="N9145" s="27">
        <v>42262</v>
      </c>
      <c r="O9145" s="23" t="s">
        <v>56</v>
      </c>
      <c r="P9145" t="str">
        <f t="shared" si="142"/>
        <v>INSERT INTO @DataTable (Deal, AdvanceDate, PROV, DealPurpose, RateType, BEACON, LTV, TDS, GDS, InsuranceType, PrincipalBalance, OccupancyType, AccountStatus, Closed_Date, DelinquencyBucket) VALUES (9144, '2012-06-29', 'ON', 'Purchase', 'Fixed', 715, 95, 34.47, 33.27, 'HiRatio', 0, 'Owner-Occupied', 'Closed', '2015-09-15', 'Current');</v>
      </c>
    </row>
    <row r="9146" spans="1:16" x14ac:dyDescent="0.35">
      <c r="A9146" s="19">
        <v>9145</v>
      </c>
      <c r="B9146" s="18">
        <v>41143</v>
      </c>
      <c r="C9146" s="19" t="s">
        <v>57</v>
      </c>
      <c r="D9146" s="19" t="s">
        <v>52</v>
      </c>
      <c r="E9146" s="19" t="s">
        <v>53</v>
      </c>
      <c r="F9146" s="19">
        <v>713</v>
      </c>
      <c r="G9146" s="19">
        <v>71.489999999999995</v>
      </c>
      <c r="H9146" s="19">
        <v>36.340000000000003</v>
      </c>
      <c r="I9146" s="19">
        <v>25.57</v>
      </c>
      <c r="J9146" s="19" t="s">
        <v>54</v>
      </c>
      <c r="K9146" s="20">
        <v>303447.78999999998</v>
      </c>
      <c r="L9146" s="20" t="s">
        <v>55</v>
      </c>
      <c r="M9146" s="20" t="s">
        <v>83</v>
      </c>
      <c r="N9146" s="26"/>
      <c r="O9146" s="20" t="s">
        <v>56</v>
      </c>
      <c r="P9146" t="str">
        <f t="shared" si="142"/>
        <v>INSERT INTO @DataTable (Deal, AdvanceDate, PROV, DealPurpose, RateType, BEACON, LTV, TDS, GDS, InsuranceType, PrincipalBalance, OccupancyType, AccountStatus, Closed_Date, DelinquencyBucket) VALUES (9145, '2012-08-22', 'ON', 'Refinance External', 'Fixed', 713, 71.49, 36.34, 25.57, 'Conv', 303447.79, 'Owner-Occupied', 'Open', '1900-01-00', 'Current');</v>
      </c>
    </row>
    <row r="9147" spans="1:16" x14ac:dyDescent="0.35">
      <c r="A9147" s="22">
        <v>9146</v>
      </c>
      <c r="B9147" s="21">
        <v>42178</v>
      </c>
      <c r="C9147" s="22" t="s">
        <v>74</v>
      </c>
      <c r="D9147" s="22" t="s">
        <v>52</v>
      </c>
      <c r="E9147" s="22" t="s">
        <v>40</v>
      </c>
      <c r="F9147" s="22">
        <v>768</v>
      </c>
      <c r="G9147" s="22">
        <v>80</v>
      </c>
      <c r="H9147" s="22">
        <v>31.34</v>
      </c>
      <c r="I9147" s="22">
        <v>14.89</v>
      </c>
      <c r="J9147" s="22" t="s">
        <v>54</v>
      </c>
      <c r="K9147" s="23">
        <v>0</v>
      </c>
      <c r="L9147" s="23" t="s">
        <v>55</v>
      </c>
      <c r="M9147" s="23" t="s">
        <v>84</v>
      </c>
      <c r="N9147" s="27">
        <v>42453</v>
      </c>
      <c r="O9147" s="23" t="s">
        <v>56</v>
      </c>
      <c r="P9147" t="str">
        <f t="shared" si="142"/>
        <v>INSERT INTO @DataTable (Deal, AdvanceDate, PROV, DealPurpose, RateType, BEACON, LTV, TDS, GDS, InsuranceType, PrincipalBalance, OccupancyType, AccountStatus, Closed_Date, DelinquencyBucket) VALUES (9146, '2015-06-23', 'MB', 'Refinance External', 'ARM', 768, 80, 31.34, 14.89, 'Conv', 0, 'Owner-Occupied', 'Closed', '2016-03-24', 'Current');</v>
      </c>
    </row>
    <row r="9148" spans="1:16" x14ac:dyDescent="0.35">
      <c r="A9148" s="19">
        <v>9147</v>
      </c>
      <c r="B9148" s="18">
        <v>41995</v>
      </c>
      <c r="C9148" s="19" t="s">
        <v>51</v>
      </c>
      <c r="D9148" s="19" t="s">
        <v>61</v>
      </c>
      <c r="E9148" s="19" t="s">
        <v>40</v>
      </c>
      <c r="F9148" s="19">
        <v>795</v>
      </c>
      <c r="G9148" s="19">
        <v>90</v>
      </c>
      <c r="H9148" s="19">
        <v>23.51</v>
      </c>
      <c r="I9148" s="19">
        <v>20.46</v>
      </c>
      <c r="J9148" s="19" t="s">
        <v>60</v>
      </c>
      <c r="K9148" s="20">
        <v>366097.44</v>
      </c>
      <c r="L9148" s="20" t="s">
        <v>55</v>
      </c>
      <c r="M9148" s="20" t="s">
        <v>83</v>
      </c>
      <c r="N9148" s="26"/>
      <c r="O9148" s="20" t="s">
        <v>56</v>
      </c>
      <c r="P9148" t="str">
        <f t="shared" si="142"/>
        <v>INSERT INTO @DataTable (Deal, AdvanceDate, PROV, DealPurpose, RateType, BEACON, LTV, TDS, GDS, InsuranceType, PrincipalBalance, OccupancyType, AccountStatus, Closed_Date, DelinquencyBucket) VALUES (9147, '2014-12-22', 'AB', 'Purchase', 'ARM', 795, 90, 23.51, 20.46, 'HiRatio', 366097.44, 'Owner-Occupied', 'Open', '1900-01-00', 'Current');</v>
      </c>
    </row>
    <row r="9149" spans="1:16" x14ac:dyDescent="0.35">
      <c r="A9149" s="22">
        <v>9148</v>
      </c>
      <c r="B9149" s="21">
        <v>41579</v>
      </c>
      <c r="C9149" s="22" t="s">
        <v>57</v>
      </c>
      <c r="D9149" s="22" t="s">
        <v>61</v>
      </c>
      <c r="E9149" s="22" t="s">
        <v>53</v>
      </c>
      <c r="F9149" s="22">
        <v>798</v>
      </c>
      <c r="G9149" s="22">
        <v>75</v>
      </c>
      <c r="H9149" s="22">
        <v>38.71</v>
      </c>
      <c r="I9149" s="22">
        <v>36.270000000000003</v>
      </c>
      <c r="J9149" s="22" t="s">
        <v>54</v>
      </c>
      <c r="K9149" s="23">
        <v>0</v>
      </c>
      <c r="L9149" s="23" t="s">
        <v>55</v>
      </c>
      <c r="M9149" s="23" t="s">
        <v>84</v>
      </c>
      <c r="N9149" s="27">
        <v>42710</v>
      </c>
      <c r="O9149" s="23" t="s">
        <v>56</v>
      </c>
      <c r="P9149" t="str">
        <f t="shared" si="142"/>
        <v>INSERT INTO @DataTable (Deal, AdvanceDate, PROV, DealPurpose, RateType, BEACON, LTV, TDS, GDS, InsuranceType, PrincipalBalance, OccupancyType, AccountStatus, Closed_Date, DelinquencyBucket) VALUES (9148, '2013-11-01', 'ON', 'Purchase', 'Fixed', 798, 75, 38.71, 36.27, 'Conv', 0, 'Owner-Occupied', 'Closed', '2016-12-06', 'Current');</v>
      </c>
    </row>
    <row r="9150" spans="1:16" x14ac:dyDescent="0.35">
      <c r="A9150" s="19">
        <v>9149</v>
      </c>
      <c r="B9150" s="18">
        <v>41696</v>
      </c>
      <c r="C9150" s="19" t="s">
        <v>57</v>
      </c>
      <c r="D9150" s="19" t="s">
        <v>52</v>
      </c>
      <c r="E9150" s="19" t="s">
        <v>53</v>
      </c>
      <c r="F9150" s="19">
        <v>666</v>
      </c>
      <c r="G9150" s="19">
        <v>80</v>
      </c>
      <c r="H9150" s="19">
        <v>39.75</v>
      </c>
      <c r="I9150" s="19">
        <v>31.29</v>
      </c>
      <c r="J9150" s="19" t="s">
        <v>54</v>
      </c>
      <c r="K9150" s="20">
        <v>0</v>
      </c>
      <c r="L9150" s="20" t="s">
        <v>55</v>
      </c>
      <c r="M9150" s="20" t="s">
        <v>84</v>
      </c>
      <c r="N9150" s="26">
        <v>42639</v>
      </c>
      <c r="O9150" s="20" t="s">
        <v>56</v>
      </c>
      <c r="P9150" t="str">
        <f t="shared" si="142"/>
        <v>INSERT INTO @DataTable (Deal, AdvanceDate, PROV, DealPurpose, RateType, BEACON, LTV, TDS, GDS, InsuranceType, PrincipalBalance, OccupancyType, AccountStatus, Closed_Date, DelinquencyBucket) VALUES (9149, '2014-02-26', 'ON', 'Refinance External', 'Fixed', 666, 80, 39.75, 31.29, 'Conv', 0, 'Owner-Occupied', 'Closed', '2016-09-26', 'Current');</v>
      </c>
    </row>
    <row r="9151" spans="1:16" x14ac:dyDescent="0.35">
      <c r="A9151" s="22">
        <v>9150</v>
      </c>
      <c r="B9151" s="21">
        <v>40898</v>
      </c>
      <c r="C9151" s="22" t="s">
        <v>51</v>
      </c>
      <c r="D9151" s="22" t="s">
        <v>61</v>
      </c>
      <c r="E9151" s="22" t="s">
        <v>53</v>
      </c>
      <c r="F9151" s="22">
        <v>767</v>
      </c>
      <c r="G9151" s="22">
        <v>92.54</v>
      </c>
      <c r="H9151" s="22">
        <v>37.5</v>
      </c>
      <c r="I9151" s="22">
        <v>29.68</v>
      </c>
      <c r="J9151" s="22" t="s">
        <v>60</v>
      </c>
      <c r="K9151" s="23">
        <v>0</v>
      </c>
      <c r="L9151" s="23" t="s">
        <v>55</v>
      </c>
      <c r="M9151" s="23" t="s">
        <v>84</v>
      </c>
      <c r="N9151" s="27">
        <v>42725</v>
      </c>
      <c r="O9151" s="23" t="s">
        <v>56</v>
      </c>
      <c r="P9151" t="str">
        <f t="shared" si="142"/>
        <v>INSERT INTO @DataTable (Deal, AdvanceDate, PROV, DealPurpose, RateType, BEACON, LTV, TDS, GDS, InsuranceType, PrincipalBalance, OccupancyType, AccountStatus, Closed_Date, DelinquencyBucket) VALUES (9150, '2011-12-21', 'AB', 'Purchase', 'Fixed', 767, 92.54, 37.5, 29.68, 'HiRatio', 0, 'Owner-Occupied', 'Closed', '2016-12-21', 'Current');</v>
      </c>
    </row>
    <row r="9152" spans="1:16" x14ac:dyDescent="0.35">
      <c r="A9152" s="19">
        <v>9151</v>
      </c>
      <c r="B9152" s="18">
        <v>41641</v>
      </c>
      <c r="C9152" s="19" t="s">
        <v>57</v>
      </c>
      <c r="D9152" s="19" t="s">
        <v>61</v>
      </c>
      <c r="E9152" s="19" t="s">
        <v>40</v>
      </c>
      <c r="F9152" s="19">
        <v>708</v>
      </c>
      <c r="G9152" s="19">
        <v>69.19</v>
      </c>
      <c r="H9152" s="19">
        <v>23.39</v>
      </c>
      <c r="I9152" s="19">
        <v>15.04</v>
      </c>
      <c r="J9152" s="19" t="s">
        <v>54</v>
      </c>
      <c r="K9152" s="20">
        <v>90229.48</v>
      </c>
      <c r="L9152" s="20" t="s">
        <v>55</v>
      </c>
      <c r="M9152" s="20" t="s">
        <v>83</v>
      </c>
      <c r="N9152" s="26"/>
      <c r="O9152" s="20" t="s">
        <v>56</v>
      </c>
      <c r="P9152" t="str">
        <f t="shared" si="142"/>
        <v>INSERT INTO @DataTable (Deal, AdvanceDate, PROV, DealPurpose, RateType, BEACON, LTV, TDS, GDS, InsuranceType, PrincipalBalance, OccupancyType, AccountStatus, Closed_Date, DelinquencyBucket) VALUES (9151, '2014-01-02', 'ON', 'Purchase', 'ARM', 708, 69.19, 23.39, 15.04, 'Conv', 90229.48, 'Owner-Occupied', 'Open', '1900-01-00', 'Current');</v>
      </c>
    </row>
    <row r="9153" spans="1:16" x14ac:dyDescent="0.35">
      <c r="A9153" s="22">
        <v>9152</v>
      </c>
      <c r="B9153" s="21">
        <v>42620</v>
      </c>
      <c r="C9153" s="22" t="s">
        <v>58</v>
      </c>
      <c r="D9153" s="22" t="s">
        <v>52</v>
      </c>
      <c r="E9153" s="22" t="s">
        <v>40</v>
      </c>
      <c r="F9153" s="22">
        <v>759</v>
      </c>
      <c r="G9153" s="22">
        <v>72</v>
      </c>
      <c r="H9153" s="22">
        <v>31</v>
      </c>
      <c r="I9153" s="22">
        <v>28.47</v>
      </c>
      <c r="J9153" s="22" t="s">
        <v>54</v>
      </c>
      <c r="K9153" s="23">
        <v>531578.07999999996</v>
      </c>
      <c r="L9153" s="23" t="s">
        <v>55</v>
      </c>
      <c r="M9153" s="23" t="s">
        <v>83</v>
      </c>
      <c r="N9153" s="27"/>
      <c r="O9153" s="23" t="s">
        <v>56</v>
      </c>
      <c r="P9153" t="str">
        <f t="shared" si="142"/>
        <v>INSERT INTO @DataTable (Deal, AdvanceDate, PROV, DealPurpose, RateType, BEACON, LTV, TDS, GDS, InsuranceType, PrincipalBalance, OccupancyType, AccountStatus, Closed_Date, DelinquencyBucket) VALUES (9152, '2016-09-07', 'BC', 'Refinance External', 'ARM', 759, 72, 31, 28.47, 'Conv', 531578.08, 'Owner-Occupied', 'Open', '1900-01-00', 'Current');</v>
      </c>
    </row>
    <row r="9154" spans="1:16" x14ac:dyDescent="0.35">
      <c r="A9154" s="19">
        <v>9153</v>
      </c>
      <c r="B9154" s="18">
        <v>42671</v>
      </c>
      <c r="C9154" s="19" t="s">
        <v>51</v>
      </c>
      <c r="D9154" s="19" t="s">
        <v>61</v>
      </c>
      <c r="E9154" s="19" t="s">
        <v>53</v>
      </c>
      <c r="F9154" s="19">
        <v>746</v>
      </c>
      <c r="G9154" s="19">
        <v>77.27</v>
      </c>
      <c r="H9154" s="19">
        <v>38.29</v>
      </c>
      <c r="I9154" s="19">
        <v>30.17</v>
      </c>
      <c r="J9154" s="19" t="s">
        <v>54</v>
      </c>
      <c r="K9154" s="20">
        <v>338074.15</v>
      </c>
      <c r="L9154" s="20" t="s">
        <v>55</v>
      </c>
      <c r="M9154" s="20" t="s">
        <v>83</v>
      </c>
      <c r="N9154" s="26"/>
      <c r="O9154" s="20" t="s">
        <v>56</v>
      </c>
      <c r="P9154" t="str">
        <f t="shared" si="142"/>
        <v>INSERT INTO @DataTable (Deal, AdvanceDate, PROV, DealPurpose, RateType, BEACON, LTV, TDS, GDS, InsuranceType, PrincipalBalance, OccupancyType, AccountStatus, Closed_Date, DelinquencyBucket) VALUES (9153, '2016-10-28', 'AB', 'Purchase', 'Fixed', 746, 77.27, 38.29, 30.17, 'Conv', 338074.15, 'Owner-Occupied', 'Open', '1900-01-00', 'Current');</v>
      </c>
    </row>
    <row r="9155" spans="1:16" x14ac:dyDescent="0.35">
      <c r="A9155" s="22">
        <v>9154</v>
      </c>
      <c r="B9155" s="21">
        <v>41670</v>
      </c>
      <c r="C9155" s="22" t="s">
        <v>57</v>
      </c>
      <c r="D9155" s="22" t="s">
        <v>61</v>
      </c>
      <c r="E9155" s="22" t="s">
        <v>53</v>
      </c>
      <c r="F9155" s="22">
        <v>672</v>
      </c>
      <c r="G9155" s="22">
        <v>95</v>
      </c>
      <c r="H9155" s="22">
        <v>38.15</v>
      </c>
      <c r="I9155" s="22">
        <v>26.11</v>
      </c>
      <c r="J9155" s="22" t="s">
        <v>60</v>
      </c>
      <c r="K9155" s="23">
        <v>0</v>
      </c>
      <c r="L9155" s="23" t="s">
        <v>55</v>
      </c>
      <c r="M9155" s="23" t="s">
        <v>84</v>
      </c>
      <c r="N9155" s="27">
        <v>42594</v>
      </c>
      <c r="O9155" s="23" t="s">
        <v>56</v>
      </c>
      <c r="P9155" t="str">
        <f t="shared" ref="P9155:P9218" si="143">"INSERT INTO @DataTable (Deal, AdvanceDate, PROV, DealPurpose, RateType, BEACON, LTV, TDS, GDS, InsuranceType, PrincipalBalance, OccupancyType, AccountStatus, Closed_Date, DelinquencyBucket) VALUES (" &amp; A9155 &amp; ", " &amp; "'" &amp; TEXT(B9155, "yyyy-mm-dd") &amp; "', '" &amp; C9155 &amp; "', '" &amp; D9155 &amp; "', '" &amp; E9155 &amp; "', " &amp; F9155 &amp; ", " &amp; G9155 &amp; ", " &amp; H9155 &amp; ", " &amp; I9155 &amp; ", '" &amp; J9155 &amp; "', " &amp; K9155 &amp; ", '" &amp; L9155 &amp; "', '" &amp; M9155 &amp; "', '" &amp;TEXT(N9155, "yyyy-mm-dd") &amp; "', '" &amp; O9155 &amp; "');"</f>
        <v>INSERT INTO @DataTable (Deal, AdvanceDate, PROV, DealPurpose, RateType, BEACON, LTV, TDS, GDS, InsuranceType, PrincipalBalance, OccupancyType, AccountStatus, Closed_Date, DelinquencyBucket) VALUES (9154, '2014-01-31', 'ON', 'Purchase', 'Fixed', 672, 95, 38.15, 26.11, 'HiRatio', 0, 'Owner-Occupied', 'Closed', '2016-08-12', 'Current');</v>
      </c>
    </row>
    <row r="9156" spans="1:16" x14ac:dyDescent="0.35">
      <c r="A9156" s="19">
        <v>9155</v>
      </c>
      <c r="B9156" s="18">
        <v>42244</v>
      </c>
      <c r="C9156" s="19" t="s">
        <v>57</v>
      </c>
      <c r="D9156" s="19" t="s">
        <v>52</v>
      </c>
      <c r="E9156" s="19" t="s">
        <v>40</v>
      </c>
      <c r="F9156" s="19">
        <v>814</v>
      </c>
      <c r="G9156" s="19">
        <v>65</v>
      </c>
      <c r="H9156" s="19">
        <v>24.08</v>
      </c>
      <c r="I9156" s="19">
        <v>14.62</v>
      </c>
      <c r="J9156" s="19" t="s">
        <v>54</v>
      </c>
      <c r="K9156" s="20">
        <v>171885.41</v>
      </c>
      <c r="L9156" s="20" t="s">
        <v>62</v>
      </c>
      <c r="M9156" s="20" t="s">
        <v>83</v>
      </c>
      <c r="N9156" s="26"/>
      <c r="O9156" s="20" t="s">
        <v>56</v>
      </c>
      <c r="P9156" t="str">
        <f t="shared" si="143"/>
        <v>INSERT INTO @DataTable (Deal, AdvanceDate, PROV, DealPurpose, RateType, BEACON, LTV, TDS, GDS, InsuranceType, PrincipalBalance, OccupancyType, AccountStatus, Closed_Date, DelinquencyBucket) VALUES (9155, '2015-08-28', 'ON', 'Refinance External', 'ARM', 814, 65, 24.08, 14.62, 'Conv', 171885.41, 'Rental', 'Open', '1900-01-00', 'Current');</v>
      </c>
    </row>
    <row r="9157" spans="1:16" x14ac:dyDescent="0.35">
      <c r="A9157" s="22">
        <v>9156</v>
      </c>
      <c r="B9157" s="21">
        <v>41387</v>
      </c>
      <c r="C9157" s="22" t="s">
        <v>51</v>
      </c>
      <c r="D9157" s="22" t="s">
        <v>59</v>
      </c>
      <c r="E9157" s="22" t="s">
        <v>53</v>
      </c>
      <c r="F9157" s="22">
        <v>739</v>
      </c>
      <c r="G9157" s="22">
        <v>93.37</v>
      </c>
      <c r="H9157" s="22">
        <v>33.65</v>
      </c>
      <c r="I9157" s="22">
        <v>23.13</v>
      </c>
      <c r="J9157" s="22" t="s">
        <v>60</v>
      </c>
      <c r="K9157" s="23">
        <v>273400.26</v>
      </c>
      <c r="L9157" s="23" t="s">
        <v>55</v>
      </c>
      <c r="M9157" s="23" t="s">
        <v>83</v>
      </c>
      <c r="N9157" s="27"/>
      <c r="O9157" s="23" t="s">
        <v>56</v>
      </c>
      <c r="P9157" t="str">
        <f t="shared" si="143"/>
        <v>INSERT INTO @DataTable (Deal, AdvanceDate, PROV, DealPurpose, RateType, BEACON, LTV, TDS, GDS, InsuranceType, PrincipalBalance, OccupancyType, AccountStatus, Closed_Date, DelinquencyBucket) VALUES (9156, '2013-04-23', 'AB', 'Transfer', 'Fixed', 739, 93.37, 33.65, 23.13, 'HiRatio', 273400.26, 'Owner-Occupied', 'Open', '1900-01-00', 'Current');</v>
      </c>
    </row>
    <row r="9158" spans="1:16" x14ac:dyDescent="0.35">
      <c r="A9158" s="19">
        <v>9157</v>
      </c>
      <c r="B9158" s="18">
        <v>41817</v>
      </c>
      <c r="C9158" s="19" t="s">
        <v>57</v>
      </c>
      <c r="D9158" s="19" t="s">
        <v>61</v>
      </c>
      <c r="E9158" s="19" t="s">
        <v>40</v>
      </c>
      <c r="F9158" s="19">
        <v>758</v>
      </c>
      <c r="G9158" s="19">
        <v>67.430000000000007</v>
      </c>
      <c r="H9158" s="19">
        <v>20.079999999999998</v>
      </c>
      <c r="I9158" s="19">
        <v>18.170000000000002</v>
      </c>
      <c r="J9158" s="19" t="s">
        <v>54</v>
      </c>
      <c r="K9158" s="20">
        <v>95829.19</v>
      </c>
      <c r="L9158" s="20" t="s">
        <v>55</v>
      </c>
      <c r="M9158" s="20" t="s">
        <v>83</v>
      </c>
      <c r="N9158" s="26"/>
      <c r="O9158" s="20" t="s">
        <v>56</v>
      </c>
      <c r="P9158" t="str">
        <f t="shared" si="143"/>
        <v>INSERT INTO @DataTable (Deal, AdvanceDate, PROV, DealPurpose, RateType, BEACON, LTV, TDS, GDS, InsuranceType, PrincipalBalance, OccupancyType, AccountStatus, Closed_Date, DelinquencyBucket) VALUES (9157, '2014-06-27', 'ON', 'Purchase', 'ARM', 758, 67.43, 20.08, 18.17, 'Conv', 95829.19, 'Owner-Occupied', 'Open', '1900-01-00', 'Current');</v>
      </c>
    </row>
    <row r="9159" spans="1:16" x14ac:dyDescent="0.35">
      <c r="A9159" s="22">
        <v>9158</v>
      </c>
      <c r="B9159" s="21">
        <v>41472</v>
      </c>
      <c r="C9159" s="22" t="s">
        <v>57</v>
      </c>
      <c r="D9159" s="22" t="s">
        <v>61</v>
      </c>
      <c r="E9159" s="22" t="s">
        <v>53</v>
      </c>
      <c r="F9159" s="22">
        <v>656</v>
      </c>
      <c r="G9159" s="22">
        <v>90</v>
      </c>
      <c r="H9159" s="22">
        <v>40.61</v>
      </c>
      <c r="I9159" s="22">
        <v>25.3</v>
      </c>
      <c r="J9159" s="22" t="s">
        <v>60</v>
      </c>
      <c r="K9159" s="23">
        <v>288979.81</v>
      </c>
      <c r="L9159" s="23" t="s">
        <v>55</v>
      </c>
      <c r="M9159" s="23" t="s">
        <v>83</v>
      </c>
      <c r="N9159" s="27"/>
      <c r="O9159" s="23" t="s">
        <v>56</v>
      </c>
      <c r="P9159" t="str">
        <f t="shared" si="143"/>
        <v>INSERT INTO @DataTable (Deal, AdvanceDate, PROV, DealPurpose, RateType, BEACON, LTV, TDS, GDS, InsuranceType, PrincipalBalance, OccupancyType, AccountStatus, Closed_Date, DelinquencyBucket) VALUES (9158, '2013-07-17', 'ON', 'Purchase', 'Fixed', 656, 90, 40.61, 25.3, 'HiRatio', 288979.81, 'Owner-Occupied', 'Open', '1900-01-00', 'Current');</v>
      </c>
    </row>
    <row r="9160" spans="1:16" x14ac:dyDescent="0.35">
      <c r="A9160" s="19">
        <v>9159</v>
      </c>
      <c r="B9160" s="18">
        <v>42039</v>
      </c>
      <c r="C9160" s="19" t="s">
        <v>57</v>
      </c>
      <c r="D9160" s="19" t="s">
        <v>52</v>
      </c>
      <c r="E9160" s="19" t="s">
        <v>53</v>
      </c>
      <c r="F9160" s="19">
        <v>733</v>
      </c>
      <c r="G9160" s="19">
        <v>77.55</v>
      </c>
      <c r="H9160" s="19">
        <v>34.11</v>
      </c>
      <c r="I9160" s="19">
        <v>34.11</v>
      </c>
      <c r="J9160" s="19" t="s">
        <v>54</v>
      </c>
      <c r="K9160" s="20">
        <v>173648.26</v>
      </c>
      <c r="L9160" s="20" t="s">
        <v>55</v>
      </c>
      <c r="M9160" s="20" t="s">
        <v>83</v>
      </c>
      <c r="N9160" s="26"/>
      <c r="O9160" s="20" t="s">
        <v>56</v>
      </c>
      <c r="P9160" t="str">
        <f t="shared" si="143"/>
        <v>INSERT INTO @DataTable (Deal, AdvanceDate, PROV, DealPurpose, RateType, BEACON, LTV, TDS, GDS, InsuranceType, PrincipalBalance, OccupancyType, AccountStatus, Closed_Date, DelinquencyBucket) VALUES (9159, '2015-02-04', 'ON', 'Refinance External', 'Fixed', 733, 77.55, 34.11, 34.11, 'Conv', 173648.26, 'Owner-Occupied', 'Open', '1900-01-00', 'Current');</v>
      </c>
    </row>
    <row r="9161" spans="1:16" x14ac:dyDescent="0.35">
      <c r="A9161" s="22">
        <v>9160</v>
      </c>
      <c r="B9161" s="21">
        <v>42184</v>
      </c>
      <c r="C9161" s="22" t="s">
        <v>57</v>
      </c>
      <c r="D9161" s="22" t="s">
        <v>59</v>
      </c>
      <c r="E9161" s="22" t="s">
        <v>40</v>
      </c>
      <c r="F9161" s="22">
        <v>755</v>
      </c>
      <c r="G9161" s="22">
        <v>85</v>
      </c>
      <c r="H9161" s="22">
        <v>32.07</v>
      </c>
      <c r="I9161" s="22">
        <v>27.49</v>
      </c>
      <c r="J9161" s="22" t="s">
        <v>60</v>
      </c>
      <c r="K9161" s="23">
        <v>193602.02</v>
      </c>
      <c r="L9161" s="23" t="s">
        <v>55</v>
      </c>
      <c r="M9161" s="23" t="s">
        <v>83</v>
      </c>
      <c r="N9161" s="27"/>
      <c r="O9161" s="23" t="s">
        <v>56</v>
      </c>
      <c r="P9161" t="str">
        <f t="shared" si="143"/>
        <v>INSERT INTO @DataTable (Deal, AdvanceDate, PROV, DealPurpose, RateType, BEACON, LTV, TDS, GDS, InsuranceType, PrincipalBalance, OccupancyType, AccountStatus, Closed_Date, DelinquencyBucket) VALUES (9160, '2015-06-29', 'ON', 'Transfer', 'ARM', 755, 85, 32.07, 27.49, 'HiRatio', 193602.02, 'Owner-Occupied', 'Open', '1900-01-00', 'Current');</v>
      </c>
    </row>
    <row r="9162" spans="1:16" x14ac:dyDescent="0.35">
      <c r="A9162" s="19">
        <v>9161</v>
      </c>
      <c r="B9162" s="18">
        <v>41764</v>
      </c>
      <c r="C9162" s="19" t="s">
        <v>51</v>
      </c>
      <c r="D9162" s="19" t="s">
        <v>59</v>
      </c>
      <c r="E9162" s="19" t="s">
        <v>53</v>
      </c>
      <c r="F9162" s="19">
        <v>806</v>
      </c>
      <c r="G9162" s="19">
        <v>80</v>
      </c>
      <c r="H9162" s="19">
        <v>21.37</v>
      </c>
      <c r="I9162" s="19">
        <v>15.14</v>
      </c>
      <c r="J9162" s="19" t="s">
        <v>54</v>
      </c>
      <c r="K9162" s="20">
        <v>0</v>
      </c>
      <c r="L9162" s="20" t="s">
        <v>55</v>
      </c>
      <c r="M9162" s="20" t="s">
        <v>84</v>
      </c>
      <c r="N9162" s="26">
        <v>42143</v>
      </c>
      <c r="O9162" s="20" t="s">
        <v>56</v>
      </c>
      <c r="P9162" t="str">
        <f t="shared" si="143"/>
        <v>INSERT INTO @DataTable (Deal, AdvanceDate, PROV, DealPurpose, RateType, BEACON, LTV, TDS, GDS, InsuranceType, PrincipalBalance, OccupancyType, AccountStatus, Closed_Date, DelinquencyBucket) VALUES (9161, '2014-05-05', 'AB', 'Transfer', 'Fixed', 806, 80, 21.37, 15.14, 'Conv', 0, 'Owner-Occupied', 'Closed', '2015-05-19', 'Current');</v>
      </c>
    </row>
    <row r="9163" spans="1:16" x14ac:dyDescent="0.35">
      <c r="A9163" s="22">
        <v>9162</v>
      </c>
      <c r="B9163" s="21">
        <v>42586</v>
      </c>
      <c r="C9163" s="22" t="s">
        <v>58</v>
      </c>
      <c r="D9163" s="22" t="s">
        <v>61</v>
      </c>
      <c r="E9163" s="22" t="s">
        <v>53</v>
      </c>
      <c r="F9163" s="22">
        <v>826</v>
      </c>
      <c r="G9163" s="22">
        <v>95</v>
      </c>
      <c r="H9163" s="22">
        <v>33.03</v>
      </c>
      <c r="I9163" s="22">
        <v>24.55</v>
      </c>
      <c r="J9163" s="22" t="s">
        <v>60</v>
      </c>
      <c r="K9163" s="23">
        <v>187642.82</v>
      </c>
      <c r="L9163" s="23" t="s">
        <v>55</v>
      </c>
      <c r="M9163" s="23" t="s">
        <v>83</v>
      </c>
      <c r="N9163" s="27"/>
      <c r="O9163" s="23" t="s">
        <v>56</v>
      </c>
      <c r="P9163" t="str">
        <f t="shared" si="143"/>
        <v>INSERT INTO @DataTable (Deal, AdvanceDate, PROV, DealPurpose, RateType, BEACON, LTV, TDS, GDS, InsuranceType, PrincipalBalance, OccupancyType, AccountStatus, Closed_Date, DelinquencyBucket) VALUES (9162, '2016-08-04', 'BC', 'Purchase', 'Fixed', 826, 95, 33.03, 24.55, 'HiRatio', 187642.82, 'Owner-Occupied', 'Open', '1900-01-00', 'Current');</v>
      </c>
    </row>
    <row r="9164" spans="1:16" x14ac:dyDescent="0.35">
      <c r="A9164" s="19">
        <v>9163</v>
      </c>
      <c r="B9164" s="18">
        <v>42683</v>
      </c>
      <c r="C9164" s="19" t="s">
        <v>51</v>
      </c>
      <c r="D9164" s="19" t="s">
        <v>61</v>
      </c>
      <c r="E9164" s="19" t="s">
        <v>53</v>
      </c>
      <c r="F9164" s="19">
        <v>735</v>
      </c>
      <c r="G9164" s="19">
        <v>56.24</v>
      </c>
      <c r="H9164" s="19">
        <v>40.119999999999997</v>
      </c>
      <c r="I9164" s="19">
        <v>29.47</v>
      </c>
      <c r="J9164" s="19" t="s">
        <v>54</v>
      </c>
      <c r="K9164" s="20">
        <v>127443.11</v>
      </c>
      <c r="L9164" s="20" t="s">
        <v>55</v>
      </c>
      <c r="M9164" s="20" t="s">
        <v>83</v>
      </c>
      <c r="N9164" s="26"/>
      <c r="O9164" s="20" t="s">
        <v>56</v>
      </c>
      <c r="P9164" t="str">
        <f t="shared" si="143"/>
        <v>INSERT INTO @DataTable (Deal, AdvanceDate, PROV, DealPurpose, RateType, BEACON, LTV, TDS, GDS, InsuranceType, PrincipalBalance, OccupancyType, AccountStatus, Closed_Date, DelinquencyBucket) VALUES (9163, '2016-11-09', 'AB', 'Purchase', 'Fixed', 735, 56.24, 40.12, 29.47, 'Conv', 127443.11, 'Owner-Occupied', 'Open', '1900-01-00', 'Current');</v>
      </c>
    </row>
    <row r="9165" spans="1:16" x14ac:dyDescent="0.35">
      <c r="A9165" s="22">
        <v>9164</v>
      </c>
      <c r="B9165" s="21">
        <v>42356</v>
      </c>
      <c r="C9165" s="22" t="s">
        <v>51</v>
      </c>
      <c r="D9165" s="22" t="s">
        <v>61</v>
      </c>
      <c r="E9165" s="22" t="s">
        <v>53</v>
      </c>
      <c r="F9165" s="22">
        <v>728</v>
      </c>
      <c r="G9165" s="22">
        <v>95</v>
      </c>
      <c r="H9165" s="22">
        <v>42.91</v>
      </c>
      <c r="I9165" s="22">
        <v>24.78</v>
      </c>
      <c r="J9165" s="22" t="s">
        <v>60</v>
      </c>
      <c r="K9165" s="23">
        <v>336962.58</v>
      </c>
      <c r="L9165" s="23" t="s">
        <v>55</v>
      </c>
      <c r="M9165" s="23" t="s">
        <v>83</v>
      </c>
      <c r="N9165" s="27"/>
      <c r="O9165" s="23" t="s">
        <v>56</v>
      </c>
      <c r="P9165" t="str">
        <f t="shared" si="143"/>
        <v>INSERT INTO @DataTable (Deal, AdvanceDate, PROV, DealPurpose, RateType, BEACON, LTV, TDS, GDS, InsuranceType, PrincipalBalance, OccupancyType, AccountStatus, Closed_Date, DelinquencyBucket) VALUES (9164, '2015-12-18', 'AB', 'Purchase', 'Fixed', 728, 95, 42.91, 24.78, 'HiRatio', 336962.58, 'Owner-Occupied', 'Open', '1900-01-00', 'Current');</v>
      </c>
    </row>
    <row r="9166" spans="1:16" x14ac:dyDescent="0.35">
      <c r="A9166" s="19">
        <v>9165</v>
      </c>
      <c r="B9166" s="18">
        <v>42237</v>
      </c>
      <c r="C9166" s="19" t="s">
        <v>57</v>
      </c>
      <c r="D9166" s="19" t="s">
        <v>61</v>
      </c>
      <c r="E9166" s="19" t="s">
        <v>40</v>
      </c>
      <c r="F9166" s="19">
        <v>805</v>
      </c>
      <c r="G9166" s="19">
        <v>80</v>
      </c>
      <c r="H9166" s="19">
        <v>19.54</v>
      </c>
      <c r="I9166" s="19">
        <v>18.79</v>
      </c>
      <c r="J9166" s="19" t="s">
        <v>54</v>
      </c>
      <c r="K9166" s="20">
        <v>319431.25</v>
      </c>
      <c r="L9166" s="20" t="s">
        <v>55</v>
      </c>
      <c r="M9166" s="20" t="s">
        <v>83</v>
      </c>
      <c r="N9166" s="26"/>
      <c r="O9166" s="20" t="s">
        <v>56</v>
      </c>
      <c r="P9166" t="str">
        <f t="shared" si="143"/>
        <v>INSERT INTO @DataTable (Deal, AdvanceDate, PROV, DealPurpose, RateType, BEACON, LTV, TDS, GDS, InsuranceType, PrincipalBalance, OccupancyType, AccountStatus, Closed_Date, DelinquencyBucket) VALUES (9165, '2015-08-21', 'ON', 'Purchase', 'ARM', 805, 80, 19.54, 18.79, 'Conv', 319431.25, 'Owner-Occupied', 'Open', '1900-01-00', 'Current');</v>
      </c>
    </row>
    <row r="9167" spans="1:16" x14ac:dyDescent="0.35">
      <c r="A9167" s="22">
        <v>9166</v>
      </c>
      <c r="B9167" s="21">
        <v>41031</v>
      </c>
      <c r="C9167" s="22" t="s">
        <v>57</v>
      </c>
      <c r="D9167" s="22" t="s">
        <v>61</v>
      </c>
      <c r="E9167" s="22" t="s">
        <v>53</v>
      </c>
      <c r="F9167" s="22">
        <v>777</v>
      </c>
      <c r="G9167" s="22">
        <v>90</v>
      </c>
      <c r="H9167" s="22">
        <v>39.79</v>
      </c>
      <c r="I9167" s="22">
        <v>30.24</v>
      </c>
      <c r="J9167" s="22" t="s">
        <v>60</v>
      </c>
      <c r="K9167" s="23">
        <v>143315.34</v>
      </c>
      <c r="L9167" s="23" t="s">
        <v>55</v>
      </c>
      <c r="M9167" s="23" t="s">
        <v>83</v>
      </c>
      <c r="N9167" s="27"/>
      <c r="O9167" s="23" t="s">
        <v>56</v>
      </c>
      <c r="P9167" t="str">
        <f t="shared" si="143"/>
        <v>INSERT INTO @DataTable (Deal, AdvanceDate, PROV, DealPurpose, RateType, BEACON, LTV, TDS, GDS, InsuranceType, PrincipalBalance, OccupancyType, AccountStatus, Closed_Date, DelinquencyBucket) VALUES (9166, '2012-05-02', 'ON', 'Purchase', 'Fixed', 777, 90, 39.79, 30.24, 'HiRatio', 143315.34, 'Owner-Occupied', 'Open', '1900-01-00', 'Current');</v>
      </c>
    </row>
    <row r="9168" spans="1:16" x14ac:dyDescent="0.35">
      <c r="A9168" s="19">
        <v>9167</v>
      </c>
      <c r="B9168" s="18">
        <v>40830</v>
      </c>
      <c r="C9168" s="19" t="s">
        <v>57</v>
      </c>
      <c r="D9168" s="19" t="s">
        <v>61</v>
      </c>
      <c r="E9168" s="19" t="s">
        <v>53</v>
      </c>
      <c r="F9168" s="19">
        <v>750</v>
      </c>
      <c r="G9168" s="19">
        <v>95</v>
      </c>
      <c r="H9168" s="19">
        <v>36.49</v>
      </c>
      <c r="I9168" s="19">
        <v>34.04</v>
      </c>
      <c r="J9168" s="19" t="s">
        <v>60</v>
      </c>
      <c r="K9168" s="20">
        <v>0</v>
      </c>
      <c r="L9168" s="20" t="s">
        <v>55</v>
      </c>
      <c r="M9168" s="20" t="s">
        <v>84</v>
      </c>
      <c r="N9168" s="26">
        <v>42660</v>
      </c>
      <c r="O9168" s="20" t="s">
        <v>56</v>
      </c>
      <c r="P9168" t="str">
        <f t="shared" si="143"/>
        <v>INSERT INTO @DataTable (Deal, AdvanceDate, PROV, DealPurpose, RateType, BEACON, LTV, TDS, GDS, InsuranceType, PrincipalBalance, OccupancyType, AccountStatus, Closed_Date, DelinquencyBucket) VALUES (9167, '2011-10-14', 'ON', 'Purchase', 'Fixed', 750, 95, 36.49, 34.04, 'HiRatio', 0, 'Owner-Occupied', 'Closed', '2016-10-17', 'Current');</v>
      </c>
    </row>
    <row r="9169" spans="1:16" x14ac:dyDescent="0.35">
      <c r="A9169" s="22">
        <v>9168</v>
      </c>
      <c r="B9169" s="21">
        <v>41908</v>
      </c>
      <c r="C9169" s="22" t="s">
        <v>58</v>
      </c>
      <c r="D9169" s="22" t="s">
        <v>52</v>
      </c>
      <c r="E9169" s="22" t="s">
        <v>40</v>
      </c>
      <c r="F9169" s="22">
        <v>680</v>
      </c>
      <c r="G9169" s="22">
        <v>52.73</v>
      </c>
      <c r="H9169" s="22">
        <v>34.5</v>
      </c>
      <c r="I9169" s="22">
        <v>19.16</v>
      </c>
      <c r="J9169" s="22" t="s">
        <v>54</v>
      </c>
      <c r="K9169" s="23">
        <v>200042.2</v>
      </c>
      <c r="L9169" s="23" t="s">
        <v>55</v>
      </c>
      <c r="M9169" s="23" t="s">
        <v>83</v>
      </c>
      <c r="N9169" s="27"/>
      <c r="O9169" s="23" t="s">
        <v>56</v>
      </c>
      <c r="P9169" t="str">
        <f t="shared" si="143"/>
        <v>INSERT INTO @DataTable (Deal, AdvanceDate, PROV, DealPurpose, RateType, BEACON, LTV, TDS, GDS, InsuranceType, PrincipalBalance, OccupancyType, AccountStatus, Closed_Date, DelinquencyBucket) VALUES (9168, '2014-09-26', 'BC', 'Refinance External', 'ARM', 680, 52.73, 34.5, 19.16, 'Conv', 200042.2, 'Owner-Occupied', 'Open', '1900-01-00', 'Current');</v>
      </c>
    </row>
    <row r="9170" spans="1:16" x14ac:dyDescent="0.35">
      <c r="A9170" s="19">
        <v>9169</v>
      </c>
      <c r="B9170" s="18">
        <v>41662</v>
      </c>
      <c r="C9170" s="19" t="s">
        <v>51</v>
      </c>
      <c r="D9170" s="19" t="s">
        <v>61</v>
      </c>
      <c r="E9170" s="19" t="s">
        <v>53</v>
      </c>
      <c r="F9170" s="19">
        <v>768</v>
      </c>
      <c r="G9170" s="19">
        <v>86.16</v>
      </c>
      <c r="H9170" s="19">
        <v>36.869999999999997</v>
      </c>
      <c r="I9170" s="19">
        <v>29.4</v>
      </c>
      <c r="J9170" s="19" t="s">
        <v>54</v>
      </c>
      <c r="K9170" s="20">
        <v>0</v>
      </c>
      <c r="L9170" s="20" t="s">
        <v>55</v>
      </c>
      <c r="M9170" s="20" t="s">
        <v>84</v>
      </c>
      <c r="N9170" s="26">
        <v>42347</v>
      </c>
      <c r="O9170" s="20" t="s">
        <v>56</v>
      </c>
      <c r="P9170" t="str">
        <f t="shared" si="143"/>
        <v>INSERT INTO @DataTable (Deal, AdvanceDate, PROV, DealPurpose, RateType, BEACON, LTV, TDS, GDS, InsuranceType, PrincipalBalance, OccupancyType, AccountStatus, Closed_Date, DelinquencyBucket) VALUES (9169, '2014-01-23', 'AB', 'Purchase', 'Fixed', 768, 86.16, 36.87, 29.4, 'Conv', 0, 'Owner-Occupied', 'Closed', '2015-12-09', 'Current');</v>
      </c>
    </row>
    <row r="9171" spans="1:16" x14ac:dyDescent="0.35">
      <c r="A9171" s="22">
        <v>9170</v>
      </c>
      <c r="B9171" s="21">
        <v>41067</v>
      </c>
      <c r="C9171" s="22" t="s">
        <v>57</v>
      </c>
      <c r="D9171" s="22" t="s">
        <v>52</v>
      </c>
      <c r="E9171" s="22" t="s">
        <v>53</v>
      </c>
      <c r="F9171" s="22">
        <v>645</v>
      </c>
      <c r="G9171" s="22">
        <v>85</v>
      </c>
      <c r="H9171" s="22">
        <v>31.87</v>
      </c>
      <c r="I9171" s="22">
        <v>24.85</v>
      </c>
      <c r="J9171" s="22" t="s">
        <v>60</v>
      </c>
      <c r="K9171" s="23">
        <v>356489.7</v>
      </c>
      <c r="L9171" s="23" t="s">
        <v>55</v>
      </c>
      <c r="M9171" s="23" t="s">
        <v>83</v>
      </c>
      <c r="N9171" s="27"/>
      <c r="O9171" s="23" t="s">
        <v>56</v>
      </c>
      <c r="P9171" t="str">
        <f t="shared" si="143"/>
        <v>INSERT INTO @DataTable (Deal, AdvanceDate, PROV, DealPurpose, RateType, BEACON, LTV, TDS, GDS, InsuranceType, PrincipalBalance, OccupancyType, AccountStatus, Closed_Date, DelinquencyBucket) VALUES (9170, '2012-06-07', 'ON', 'Refinance External', 'Fixed', 645, 85, 31.87, 24.85, 'HiRatio', 356489.7, 'Owner-Occupied', 'Open', '1900-01-00', 'Current');</v>
      </c>
    </row>
    <row r="9172" spans="1:16" x14ac:dyDescent="0.35">
      <c r="A9172" s="19">
        <v>9171</v>
      </c>
      <c r="B9172" s="18">
        <v>42464</v>
      </c>
      <c r="C9172" s="19" t="s">
        <v>58</v>
      </c>
      <c r="D9172" s="19" t="s">
        <v>61</v>
      </c>
      <c r="E9172" s="19" t="s">
        <v>53</v>
      </c>
      <c r="F9172" s="19">
        <v>790</v>
      </c>
      <c r="G9172" s="19">
        <v>58.14</v>
      </c>
      <c r="H9172" s="19">
        <v>42.79</v>
      </c>
      <c r="I9172" s="19">
        <v>14.53</v>
      </c>
      <c r="J9172" s="19" t="s">
        <v>54</v>
      </c>
      <c r="K9172" s="20">
        <v>122912.17</v>
      </c>
      <c r="L9172" s="20" t="s">
        <v>66</v>
      </c>
      <c r="M9172" s="20" t="s">
        <v>83</v>
      </c>
      <c r="N9172" s="26"/>
      <c r="O9172" s="20" t="s">
        <v>56</v>
      </c>
      <c r="P9172" t="str">
        <f t="shared" si="143"/>
        <v>INSERT INTO @DataTable (Deal, AdvanceDate, PROV, DealPurpose, RateType, BEACON, LTV, TDS, GDS, InsuranceType, PrincipalBalance, OccupancyType, AccountStatus, Closed_Date, DelinquencyBucket) VALUES (9171, '2016-04-04', 'BC', 'Purchase', 'Fixed', 790, 58.14, 42.79, 14.53, 'Conv', 122912.17, 'Second Home', 'Open', '1900-01-00', 'Current');</v>
      </c>
    </row>
    <row r="9173" spans="1:16" x14ac:dyDescent="0.35">
      <c r="A9173" s="22">
        <v>9172</v>
      </c>
      <c r="B9173" s="21">
        <v>41614</v>
      </c>
      <c r="C9173" s="22" t="s">
        <v>57</v>
      </c>
      <c r="D9173" s="22" t="s">
        <v>61</v>
      </c>
      <c r="E9173" s="22" t="s">
        <v>53</v>
      </c>
      <c r="F9173" s="22">
        <v>713</v>
      </c>
      <c r="G9173" s="22">
        <v>95</v>
      </c>
      <c r="H9173" s="22">
        <v>34.770000000000003</v>
      </c>
      <c r="I9173" s="22">
        <v>26.1</v>
      </c>
      <c r="J9173" s="22" t="s">
        <v>60</v>
      </c>
      <c r="K9173" s="23">
        <v>144046.78</v>
      </c>
      <c r="L9173" s="23" t="s">
        <v>55</v>
      </c>
      <c r="M9173" s="23" t="s">
        <v>83</v>
      </c>
      <c r="N9173" s="27"/>
      <c r="O9173" s="23" t="s">
        <v>56</v>
      </c>
      <c r="P9173" t="str">
        <f t="shared" si="143"/>
        <v>INSERT INTO @DataTable (Deal, AdvanceDate, PROV, DealPurpose, RateType, BEACON, LTV, TDS, GDS, InsuranceType, PrincipalBalance, OccupancyType, AccountStatus, Closed_Date, DelinquencyBucket) VALUES (9172, '2013-12-06', 'ON', 'Purchase', 'Fixed', 713, 95, 34.77, 26.1, 'HiRatio', 144046.78, 'Owner-Occupied', 'Open', '1900-01-00', 'Current');</v>
      </c>
    </row>
    <row r="9174" spans="1:16" x14ac:dyDescent="0.35">
      <c r="A9174" s="19">
        <v>9173</v>
      </c>
      <c r="B9174" s="18">
        <v>40914</v>
      </c>
      <c r="C9174" s="19" t="s">
        <v>57</v>
      </c>
      <c r="D9174" s="19" t="s">
        <v>61</v>
      </c>
      <c r="E9174" s="19" t="s">
        <v>53</v>
      </c>
      <c r="F9174" s="19">
        <v>700</v>
      </c>
      <c r="G9174" s="19">
        <v>95</v>
      </c>
      <c r="H9174" s="19">
        <v>41.07</v>
      </c>
      <c r="I9174" s="19">
        <v>24.87</v>
      </c>
      <c r="J9174" s="19" t="s">
        <v>60</v>
      </c>
      <c r="K9174" s="20">
        <v>0</v>
      </c>
      <c r="L9174" s="20" t="s">
        <v>55</v>
      </c>
      <c r="M9174" s="20" t="s">
        <v>84</v>
      </c>
      <c r="N9174" s="26">
        <v>42398</v>
      </c>
      <c r="O9174" s="20" t="s">
        <v>56</v>
      </c>
      <c r="P9174" t="str">
        <f t="shared" si="143"/>
        <v>INSERT INTO @DataTable (Deal, AdvanceDate, PROV, DealPurpose, RateType, BEACON, LTV, TDS, GDS, InsuranceType, PrincipalBalance, OccupancyType, AccountStatus, Closed_Date, DelinquencyBucket) VALUES (9173, '2012-01-06', 'ON', 'Purchase', 'Fixed', 700, 95, 41.07, 24.87, 'HiRatio', 0, 'Owner-Occupied', 'Closed', '2016-01-29', 'Current');</v>
      </c>
    </row>
    <row r="9175" spans="1:16" x14ac:dyDescent="0.35">
      <c r="A9175" s="22">
        <v>9174</v>
      </c>
      <c r="B9175" s="21">
        <v>41261</v>
      </c>
      <c r="C9175" s="22" t="s">
        <v>57</v>
      </c>
      <c r="D9175" s="22" t="s">
        <v>61</v>
      </c>
      <c r="E9175" s="22" t="s">
        <v>40</v>
      </c>
      <c r="F9175" s="22">
        <v>802</v>
      </c>
      <c r="G9175" s="22">
        <v>90</v>
      </c>
      <c r="H9175" s="22">
        <v>34.97</v>
      </c>
      <c r="I9175" s="22">
        <v>29.38</v>
      </c>
      <c r="J9175" s="22" t="s">
        <v>60</v>
      </c>
      <c r="K9175" s="23">
        <v>0</v>
      </c>
      <c r="L9175" s="23" t="s">
        <v>55</v>
      </c>
      <c r="M9175" s="23" t="s">
        <v>84</v>
      </c>
      <c r="N9175" s="27">
        <v>42146</v>
      </c>
      <c r="O9175" s="23" t="s">
        <v>56</v>
      </c>
      <c r="P9175" t="str">
        <f t="shared" si="143"/>
        <v>INSERT INTO @DataTable (Deal, AdvanceDate, PROV, DealPurpose, RateType, BEACON, LTV, TDS, GDS, InsuranceType, PrincipalBalance, OccupancyType, AccountStatus, Closed_Date, DelinquencyBucket) VALUES (9174, '2012-12-18', 'ON', 'Purchase', 'ARM', 802, 90, 34.97, 29.38, 'HiRatio', 0, 'Owner-Occupied', 'Closed', '2015-05-22', 'Current');</v>
      </c>
    </row>
    <row r="9176" spans="1:16" x14ac:dyDescent="0.35">
      <c r="A9176" s="19">
        <v>9175</v>
      </c>
      <c r="B9176" s="18">
        <v>42303</v>
      </c>
      <c r="C9176" s="19" t="s">
        <v>51</v>
      </c>
      <c r="D9176" s="19" t="s">
        <v>59</v>
      </c>
      <c r="E9176" s="19" t="s">
        <v>40</v>
      </c>
      <c r="F9176" s="19">
        <v>750</v>
      </c>
      <c r="G9176" s="19">
        <v>65.319999999999993</v>
      </c>
      <c r="H9176" s="19">
        <v>27.99</v>
      </c>
      <c r="I9176" s="19">
        <v>12.09</v>
      </c>
      <c r="J9176" s="19" t="s">
        <v>54</v>
      </c>
      <c r="K9176" s="20">
        <v>0</v>
      </c>
      <c r="L9176" s="20" t="s">
        <v>55</v>
      </c>
      <c r="M9176" s="20" t="s">
        <v>84</v>
      </c>
      <c r="N9176" s="26">
        <v>42478</v>
      </c>
      <c r="O9176" s="20" t="s">
        <v>56</v>
      </c>
      <c r="P9176" t="str">
        <f t="shared" si="143"/>
        <v>INSERT INTO @DataTable (Deal, AdvanceDate, PROV, DealPurpose, RateType, BEACON, LTV, TDS, GDS, InsuranceType, PrincipalBalance, OccupancyType, AccountStatus, Closed_Date, DelinquencyBucket) VALUES (9175, '2015-10-26', 'AB', 'Transfer', 'ARM', 750, 65.32, 27.99, 12.09, 'Conv', 0, 'Owner-Occupied', 'Closed', '2016-04-18', 'Current');</v>
      </c>
    </row>
    <row r="9177" spans="1:16" x14ac:dyDescent="0.35">
      <c r="A9177" s="22">
        <v>9176</v>
      </c>
      <c r="B9177" s="21">
        <v>40847</v>
      </c>
      <c r="C9177" s="22" t="s">
        <v>63</v>
      </c>
      <c r="D9177" s="22" t="s">
        <v>61</v>
      </c>
      <c r="E9177" s="22" t="s">
        <v>53</v>
      </c>
      <c r="F9177" s="22">
        <v>696</v>
      </c>
      <c r="G9177" s="22">
        <v>90</v>
      </c>
      <c r="H9177" s="22">
        <v>25.9</v>
      </c>
      <c r="I9177" s="22">
        <v>23.63</v>
      </c>
      <c r="J9177" s="22" t="s">
        <v>60</v>
      </c>
      <c r="K9177" s="23">
        <v>203638.92</v>
      </c>
      <c r="L9177" s="23" t="s">
        <v>55</v>
      </c>
      <c r="M9177" s="23" t="s">
        <v>83</v>
      </c>
      <c r="N9177" s="27"/>
      <c r="O9177" s="23" t="s">
        <v>56</v>
      </c>
      <c r="P9177" t="str">
        <f t="shared" si="143"/>
        <v>INSERT INTO @DataTable (Deal, AdvanceDate, PROV, DealPurpose, RateType, BEACON, LTV, TDS, GDS, InsuranceType, PrincipalBalance, OccupancyType, AccountStatus, Closed_Date, DelinquencyBucket) VALUES (9176, '2011-10-31', 'SK', 'Purchase', 'Fixed', 696, 90, 25.9, 23.63, 'HiRatio', 203638.92, 'Owner-Occupied', 'Open', '1900-01-00', 'Current');</v>
      </c>
    </row>
    <row r="9178" spans="1:16" x14ac:dyDescent="0.35">
      <c r="A9178" s="19">
        <v>9177</v>
      </c>
      <c r="B9178" s="18">
        <v>41844</v>
      </c>
      <c r="C9178" s="19" t="s">
        <v>57</v>
      </c>
      <c r="D9178" s="19" t="s">
        <v>61</v>
      </c>
      <c r="E9178" s="19" t="s">
        <v>53</v>
      </c>
      <c r="F9178" s="19">
        <v>814</v>
      </c>
      <c r="G9178" s="19">
        <v>60.61</v>
      </c>
      <c r="H9178" s="19">
        <v>31.19</v>
      </c>
      <c r="I9178" s="19">
        <v>30.98</v>
      </c>
      <c r="J9178" s="19" t="s">
        <v>54</v>
      </c>
      <c r="K9178" s="20">
        <v>62073</v>
      </c>
      <c r="L9178" s="20" t="s">
        <v>55</v>
      </c>
      <c r="M9178" s="20" t="s">
        <v>83</v>
      </c>
      <c r="N9178" s="26"/>
      <c r="O9178" s="20" t="s">
        <v>56</v>
      </c>
      <c r="P9178" t="str">
        <f t="shared" si="143"/>
        <v>INSERT INTO @DataTable (Deal, AdvanceDate, PROV, DealPurpose, RateType, BEACON, LTV, TDS, GDS, InsuranceType, PrincipalBalance, OccupancyType, AccountStatus, Closed_Date, DelinquencyBucket) VALUES (9177, '2014-07-24', 'ON', 'Purchase', 'Fixed', 814, 60.61, 31.19, 30.98, 'Conv', 62073, 'Owner-Occupied', 'Open', '1900-01-00', 'Current');</v>
      </c>
    </row>
    <row r="9179" spans="1:16" x14ac:dyDescent="0.35">
      <c r="A9179" s="22">
        <v>9178</v>
      </c>
      <c r="B9179" s="21">
        <v>42534</v>
      </c>
      <c r="C9179" s="22" t="s">
        <v>57</v>
      </c>
      <c r="D9179" s="22" t="s">
        <v>71</v>
      </c>
      <c r="E9179" s="22" t="s">
        <v>40</v>
      </c>
      <c r="F9179" s="22">
        <v>811</v>
      </c>
      <c r="G9179" s="22">
        <v>70.52</v>
      </c>
      <c r="H9179" s="22">
        <v>25.8</v>
      </c>
      <c r="I9179" s="22">
        <v>22.47</v>
      </c>
      <c r="J9179" s="22" t="s">
        <v>54</v>
      </c>
      <c r="K9179" s="23">
        <v>465883.49</v>
      </c>
      <c r="L9179" s="23" t="s">
        <v>55</v>
      </c>
      <c r="M9179" s="23" t="s">
        <v>83</v>
      </c>
      <c r="N9179" s="27"/>
      <c r="O9179" s="23" t="s">
        <v>56</v>
      </c>
      <c r="P9179" t="str">
        <f t="shared" si="143"/>
        <v>INSERT INTO @DataTable (Deal, AdvanceDate, PROV, DealPurpose, RateType, BEACON, LTV, TDS, GDS, InsuranceType, PrincipalBalance, OccupancyType, AccountStatus, Closed_Date, DelinquencyBucket) VALUES (9178, '2016-06-13', 'ON', 'Refinance Existing Client', 'ARM', 811, 70.52, 25.8, 22.47, 'Conv', 465883.49, 'Owner-Occupied', 'Open', '1900-01-00', 'Current');</v>
      </c>
    </row>
    <row r="9180" spans="1:16" x14ac:dyDescent="0.35">
      <c r="A9180" s="19">
        <v>9179</v>
      </c>
      <c r="B9180" s="18">
        <v>41624</v>
      </c>
      <c r="C9180" s="19" t="s">
        <v>57</v>
      </c>
      <c r="D9180" s="19" t="s">
        <v>61</v>
      </c>
      <c r="E9180" s="19" t="s">
        <v>53</v>
      </c>
      <c r="F9180" s="19">
        <v>758</v>
      </c>
      <c r="G9180" s="19">
        <v>94.2</v>
      </c>
      <c r="H9180" s="19">
        <v>21.18</v>
      </c>
      <c r="I9180" s="19">
        <v>20.5</v>
      </c>
      <c r="J9180" s="19" t="s">
        <v>60</v>
      </c>
      <c r="K9180" s="20">
        <v>301184.19</v>
      </c>
      <c r="L9180" s="20" t="s">
        <v>55</v>
      </c>
      <c r="M9180" s="20" t="s">
        <v>83</v>
      </c>
      <c r="N9180" s="26"/>
      <c r="O9180" s="20" t="s">
        <v>56</v>
      </c>
      <c r="P9180" t="str">
        <f t="shared" si="143"/>
        <v>INSERT INTO @DataTable (Deal, AdvanceDate, PROV, DealPurpose, RateType, BEACON, LTV, TDS, GDS, InsuranceType, PrincipalBalance, OccupancyType, AccountStatus, Closed_Date, DelinquencyBucket) VALUES (9179, '2013-12-16', 'ON', 'Purchase', 'Fixed', 758, 94.2, 21.18, 20.5, 'HiRatio', 301184.19, 'Owner-Occupied', 'Open', '1900-01-00', 'Current');</v>
      </c>
    </row>
    <row r="9181" spans="1:16" x14ac:dyDescent="0.35">
      <c r="A9181" s="22">
        <v>9180</v>
      </c>
      <c r="B9181" s="21">
        <v>41088</v>
      </c>
      <c r="C9181" s="22" t="s">
        <v>57</v>
      </c>
      <c r="D9181" s="22" t="s">
        <v>61</v>
      </c>
      <c r="E9181" s="22" t="s">
        <v>53</v>
      </c>
      <c r="F9181" s="22">
        <v>750</v>
      </c>
      <c r="G9181" s="22">
        <v>80</v>
      </c>
      <c r="H9181" s="22">
        <v>29.48</v>
      </c>
      <c r="I9181" s="22">
        <v>27.99</v>
      </c>
      <c r="J9181" s="22" t="s">
        <v>54</v>
      </c>
      <c r="K9181" s="23">
        <v>0</v>
      </c>
      <c r="L9181" s="23" t="s">
        <v>55</v>
      </c>
      <c r="M9181" s="23" t="s">
        <v>84</v>
      </c>
      <c r="N9181" s="27">
        <v>41967</v>
      </c>
      <c r="O9181" s="23" t="s">
        <v>56</v>
      </c>
      <c r="P9181" t="str">
        <f t="shared" si="143"/>
        <v>INSERT INTO @DataTable (Deal, AdvanceDate, PROV, DealPurpose, RateType, BEACON, LTV, TDS, GDS, InsuranceType, PrincipalBalance, OccupancyType, AccountStatus, Closed_Date, DelinquencyBucket) VALUES (9180, '2012-06-28', 'ON', 'Purchase', 'Fixed', 750, 80, 29.48, 27.99, 'Conv', 0, 'Owner-Occupied', 'Closed', '2014-11-24', 'Current');</v>
      </c>
    </row>
    <row r="9182" spans="1:16" x14ac:dyDescent="0.35">
      <c r="A9182" s="19">
        <v>9181</v>
      </c>
      <c r="B9182" s="18">
        <v>41710</v>
      </c>
      <c r="C9182" s="19" t="s">
        <v>57</v>
      </c>
      <c r="D9182" s="19" t="s">
        <v>59</v>
      </c>
      <c r="E9182" s="19" t="s">
        <v>40</v>
      </c>
      <c r="F9182" s="19">
        <v>777</v>
      </c>
      <c r="G9182" s="19">
        <v>68.16</v>
      </c>
      <c r="H9182" s="19">
        <v>32.46</v>
      </c>
      <c r="I9182" s="19">
        <v>25.96</v>
      </c>
      <c r="J9182" s="19" t="s">
        <v>54</v>
      </c>
      <c r="K9182" s="20">
        <v>210679.2</v>
      </c>
      <c r="L9182" s="20" t="s">
        <v>55</v>
      </c>
      <c r="M9182" s="20" t="s">
        <v>83</v>
      </c>
      <c r="N9182" s="26"/>
      <c r="O9182" s="20" t="s">
        <v>56</v>
      </c>
      <c r="P9182" t="str">
        <f t="shared" si="143"/>
        <v>INSERT INTO @DataTable (Deal, AdvanceDate, PROV, DealPurpose, RateType, BEACON, LTV, TDS, GDS, InsuranceType, PrincipalBalance, OccupancyType, AccountStatus, Closed_Date, DelinquencyBucket) VALUES (9181, '2014-03-12', 'ON', 'Transfer', 'ARM', 777, 68.16, 32.46, 25.96, 'Conv', 210679.2, 'Owner-Occupied', 'Open', '1900-01-00', 'Current');</v>
      </c>
    </row>
    <row r="9183" spans="1:16" x14ac:dyDescent="0.35">
      <c r="A9183" s="22">
        <v>9182</v>
      </c>
      <c r="B9183" s="21">
        <v>40913</v>
      </c>
      <c r="C9183" s="22" t="s">
        <v>57</v>
      </c>
      <c r="D9183" s="22" t="s">
        <v>61</v>
      </c>
      <c r="E9183" s="22" t="s">
        <v>53</v>
      </c>
      <c r="F9183" s="22">
        <v>727</v>
      </c>
      <c r="G9183" s="22">
        <v>90</v>
      </c>
      <c r="H9183" s="22">
        <v>31.26</v>
      </c>
      <c r="I9183" s="22">
        <v>22.49</v>
      </c>
      <c r="J9183" s="22" t="s">
        <v>60</v>
      </c>
      <c r="K9183" s="23">
        <v>0</v>
      </c>
      <c r="L9183" s="23" t="s">
        <v>55</v>
      </c>
      <c r="M9183" s="23" t="s">
        <v>84</v>
      </c>
      <c r="N9183" s="27">
        <v>42383</v>
      </c>
      <c r="O9183" s="23" t="s">
        <v>56</v>
      </c>
      <c r="P9183" t="str">
        <f t="shared" si="143"/>
        <v>INSERT INTO @DataTable (Deal, AdvanceDate, PROV, DealPurpose, RateType, BEACON, LTV, TDS, GDS, InsuranceType, PrincipalBalance, OccupancyType, AccountStatus, Closed_Date, DelinquencyBucket) VALUES (9182, '2012-01-05', 'ON', 'Purchase', 'Fixed', 727, 90, 31.26, 22.49, 'HiRatio', 0, 'Owner-Occupied', 'Closed', '2016-01-14', 'Current');</v>
      </c>
    </row>
    <row r="9184" spans="1:16" x14ac:dyDescent="0.35">
      <c r="A9184" s="19">
        <v>9183</v>
      </c>
      <c r="B9184" s="18">
        <v>42333</v>
      </c>
      <c r="C9184" s="19" t="s">
        <v>57</v>
      </c>
      <c r="D9184" s="19" t="s">
        <v>59</v>
      </c>
      <c r="E9184" s="19" t="s">
        <v>53</v>
      </c>
      <c r="F9184" s="19">
        <v>734</v>
      </c>
      <c r="G9184" s="19">
        <v>70.98</v>
      </c>
      <c r="H9184" s="19">
        <v>35.68</v>
      </c>
      <c r="I9184" s="19">
        <v>14.51</v>
      </c>
      <c r="J9184" s="19" t="s">
        <v>54</v>
      </c>
      <c r="K9184" s="20">
        <v>179504.85</v>
      </c>
      <c r="L9184" s="20" t="s">
        <v>55</v>
      </c>
      <c r="M9184" s="20" t="s">
        <v>83</v>
      </c>
      <c r="N9184" s="26"/>
      <c r="O9184" s="20" t="s">
        <v>56</v>
      </c>
      <c r="P9184" t="str">
        <f t="shared" si="143"/>
        <v>INSERT INTO @DataTable (Deal, AdvanceDate, PROV, DealPurpose, RateType, BEACON, LTV, TDS, GDS, InsuranceType, PrincipalBalance, OccupancyType, AccountStatus, Closed_Date, DelinquencyBucket) VALUES (9183, '2015-11-25', 'ON', 'Transfer', 'Fixed', 734, 70.98, 35.68, 14.51, 'Conv', 179504.85, 'Owner-Occupied', 'Open', '1900-01-00', 'Current');</v>
      </c>
    </row>
    <row r="9185" spans="1:16" x14ac:dyDescent="0.35">
      <c r="A9185" s="22">
        <v>9184</v>
      </c>
      <c r="B9185" s="21">
        <v>40899</v>
      </c>
      <c r="C9185" s="22" t="s">
        <v>58</v>
      </c>
      <c r="D9185" s="22" t="s">
        <v>61</v>
      </c>
      <c r="E9185" s="22" t="s">
        <v>40</v>
      </c>
      <c r="F9185" s="22">
        <v>779</v>
      </c>
      <c r="G9185" s="22">
        <v>75.209999999999994</v>
      </c>
      <c r="H9185" s="22">
        <v>32.74</v>
      </c>
      <c r="I9185" s="22">
        <v>32.31</v>
      </c>
      <c r="J9185" s="22" t="s">
        <v>54</v>
      </c>
      <c r="K9185" s="23">
        <v>0</v>
      </c>
      <c r="L9185" s="23" t="s">
        <v>55</v>
      </c>
      <c r="M9185" s="23" t="s">
        <v>84</v>
      </c>
      <c r="N9185" s="27">
        <v>42709</v>
      </c>
      <c r="O9185" s="23" t="s">
        <v>56</v>
      </c>
      <c r="P9185" t="str">
        <f t="shared" si="143"/>
        <v>INSERT INTO @DataTable (Deal, AdvanceDate, PROV, DealPurpose, RateType, BEACON, LTV, TDS, GDS, InsuranceType, PrincipalBalance, OccupancyType, AccountStatus, Closed_Date, DelinquencyBucket) VALUES (9184, '2011-12-22', 'BC', 'Purchase', 'ARM', 779, 75.21, 32.74, 32.31, 'Conv', 0, 'Owner-Occupied', 'Closed', '2016-12-05', 'Current');</v>
      </c>
    </row>
    <row r="9186" spans="1:16" x14ac:dyDescent="0.35">
      <c r="A9186" s="19">
        <v>9185</v>
      </c>
      <c r="B9186" s="18">
        <v>42062</v>
      </c>
      <c r="C9186" s="19" t="s">
        <v>57</v>
      </c>
      <c r="D9186" s="19" t="s">
        <v>52</v>
      </c>
      <c r="E9186" s="19" t="s">
        <v>40</v>
      </c>
      <c r="F9186" s="19">
        <v>768</v>
      </c>
      <c r="G9186" s="19">
        <v>54.53</v>
      </c>
      <c r="H9186" s="19">
        <v>25.93</v>
      </c>
      <c r="I9186" s="19">
        <v>24.48</v>
      </c>
      <c r="J9186" s="19" t="s">
        <v>54</v>
      </c>
      <c r="K9186" s="20">
        <v>330111.53999999998</v>
      </c>
      <c r="L9186" s="20" t="s">
        <v>55</v>
      </c>
      <c r="M9186" s="20" t="s">
        <v>83</v>
      </c>
      <c r="N9186" s="26"/>
      <c r="O9186" s="20" t="s">
        <v>56</v>
      </c>
      <c r="P9186" t="str">
        <f t="shared" si="143"/>
        <v>INSERT INTO @DataTable (Deal, AdvanceDate, PROV, DealPurpose, RateType, BEACON, LTV, TDS, GDS, InsuranceType, PrincipalBalance, OccupancyType, AccountStatus, Closed_Date, DelinquencyBucket) VALUES (9185, '2015-02-27', 'ON', 'Refinance External', 'ARM', 768, 54.53, 25.93, 24.48, 'Conv', 330111.54, 'Owner-Occupied', 'Open', '1900-01-00', 'Current');</v>
      </c>
    </row>
    <row r="9187" spans="1:16" x14ac:dyDescent="0.35">
      <c r="A9187" s="22">
        <v>9186</v>
      </c>
      <c r="B9187" s="21">
        <v>42338</v>
      </c>
      <c r="C9187" s="22" t="s">
        <v>57</v>
      </c>
      <c r="D9187" s="22" t="s">
        <v>61</v>
      </c>
      <c r="E9187" s="22" t="s">
        <v>53</v>
      </c>
      <c r="F9187" s="22">
        <v>727</v>
      </c>
      <c r="G9187" s="22">
        <v>95</v>
      </c>
      <c r="H9187" s="22">
        <v>43</v>
      </c>
      <c r="I9187" s="22">
        <v>30.53</v>
      </c>
      <c r="J9187" s="22" t="s">
        <v>60</v>
      </c>
      <c r="K9187" s="23">
        <v>220154.87</v>
      </c>
      <c r="L9187" s="23" t="s">
        <v>55</v>
      </c>
      <c r="M9187" s="23" t="s">
        <v>83</v>
      </c>
      <c r="N9187" s="27"/>
      <c r="O9187" s="23" t="s">
        <v>56</v>
      </c>
      <c r="P9187" t="str">
        <f t="shared" si="143"/>
        <v>INSERT INTO @DataTable (Deal, AdvanceDate, PROV, DealPurpose, RateType, BEACON, LTV, TDS, GDS, InsuranceType, PrincipalBalance, OccupancyType, AccountStatus, Closed_Date, DelinquencyBucket) VALUES (9186, '2015-11-30', 'ON', 'Purchase', 'Fixed', 727, 95, 43, 30.53, 'HiRatio', 220154.87, 'Owner-Occupied', 'Open', '1900-01-00', 'Current');</v>
      </c>
    </row>
    <row r="9188" spans="1:16" x14ac:dyDescent="0.35">
      <c r="A9188" s="19">
        <v>9187</v>
      </c>
      <c r="B9188" s="18">
        <v>42541</v>
      </c>
      <c r="C9188" s="19" t="s">
        <v>57</v>
      </c>
      <c r="D9188" s="19" t="s">
        <v>52</v>
      </c>
      <c r="E9188" s="19" t="s">
        <v>40</v>
      </c>
      <c r="F9188" s="19">
        <v>746</v>
      </c>
      <c r="G9188" s="19">
        <v>57.55</v>
      </c>
      <c r="H9188" s="19">
        <v>35.83</v>
      </c>
      <c r="I9188" s="19">
        <v>30.68</v>
      </c>
      <c r="J9188" s="19" t="s">
        <v>54</v>
      </c>
      <c r="K9188" s="20">
        <v>391456.76</v>
      </c>
      <c r="L9188" s="20" t="s">
        <v>55</v>
      </c>
      <c r="M9188" s="20" t="s">
        <v>83</v>
      </c>
      <c r="N9188" s="26"/>
      <c r="O9188" s="20" t="s">
        <v>56</v>
      </c>
      <c r="P9188" t="str">
        <f t="shared" si="143"/>
        <v>INSERT INTO @DataTable (Deal, AdvanceDate, PROV, DealPurpose, RateType, BEACON, LTV, TDS, GDS, InsuranceType, PrincipalBalance, OccupancyType, AccountStatus, Closed_Date, DelinquencyBucket) VALUES (9187, '2016-06-20', 'ON', 'Refinance External', 'ARM', 746, 57.55, 35.83, 30.68, 'Conv', 391456.76, 'Owner-Occupied', 'Open', '1900-01-00', 'Current');</v>
      </c>
    </row>
    <row r="9189" spans="1:16" x14ac:dyDescent="0.35">
      <c r="A9189" s="22">
        <v>9188</v>
      </c>
      <c r="B9189" s="21">
        <v>41445</v>
      </c>
      <c r="C9189" s="22" t="s">
        <v>51</v>
      </c>
      <c r="D9189" s="22" t="s">
        <v>61</v>
      </c>
      <c r="E9189" s="22" t="s">
        <v>53</v>
      </c>
      <c r="F9189" s="22">
        <v>793</v>
      </c>
      <c r="G9189" s="22">
        <v>95</v>
      </c>
      <c r="H9189" s="22">
        <v>34.369999999999997</v>
      </c>
      <c r="I9189" s="22">
        <v>33.130000000000003</v>
      </c>
      <c r="J9189" s="22" t="s">
        <v>60</v>
      </c>
      <c r="K9189" s="23">
        <v>263932.34000000003</v>
      </c>
      <c r="L9189" s="23" t="s">
        <v>55</v>
      </c>
      <c r="M9189" s="23" t="s">
        <v>83</v>
      </c>
      <c r="N9189" s="27"/>
      <c r="O9189" s="23" t="s">
        <v>56</v>
      </c>
      <c r="P9189" t="str">
        <f t="shared" si="143"/>
        <v>INSERT INTO @DataTable (Deal, AdvanceDate, PROV, DealPurpose, RateType, BEACON, LTV, TDS, GDS, InsuranceType, PrincipalBalance, OccupancyType, AccountStatus, Closed_Date, DelinquencyBucket) VALUES (9188, '2013-06-20', 'AB', 'Purchase', 'Fixed', 793, 95, 34.37, 33.13, 'HiRatio', 263932.34, 'Owner-Occupied', 'Open', '1900-01-00', 'Current');</v>
      </c>
    </row>
    <row r="9190" spans="1:16" x14ac:dyDescent="0.35">
      <c r="A9190" s="19">
        <v>9189</v>
      </c>
      <c r="B9190" s="18">
        <v>42033</v>
      </c>
      <c r="C9190" s="19" t="s">
        <v>58</v>
      </c>
      <c r="D9190" s="19" t="s">
        <v>52</v>
      </c>
      <c r="E9190" s="19" t="s">
        <v>40</v>
      </c>
      <c r="F9190" s="19">
        <v>766</v>
      </c>
      <c r="G9190" s="19">
        <v>71.25</v>
      </c>
      <c r="H9190" s="19">
        <v>37.159999999999997</v>
      </c>
      <c r="I9190" s="19">
        <v>19.920000000000002</v>
      </c>
      <c r="J9190" s="19" t="s">
        <v>54</v>
      </c>
      <c r="K9190" s="20">
        <v>267253.49</v>
      </c>
      <c r="L9190" s="20" t="s">
        <v>55</v>
      </c>
      <c r="M9190" s="20" t="s">
        <v>83</v>
      </c>
      <c r="N9190" s="26"/>
      <c r="O9190" s="20" t="s">
        <v>56</v>
      </c>
      <c r="P9190" t="str">
        <f t="shared" si="143"/>
        <v>INSERT INTO @DataTable (Deal, AdvanceDate, PROV, DealPurpose, RateType, BEACON, LTV, TDS, GDS, InsuranceType, PrincipalBalance, OccupancyType, AccountStatus, Closed_Date, DelinquencyBucket) VALUES (9189, '2015-01-29', 'BC', 'Refinance External', 'ARM', 766, 71.25, 37.16, 19.92, 'Conv', 267253.49, 'Owner-Occupied', 'Open', '1900-01-00', 'Current');</v>
      </c>
    </row>
    <row r="9191" spans="1:16" x14ac:dyDescent="0.35">
      <c r="A9191" s="22">
        <v>9190</v>
      </c>
      <c r="B9191" s="21">
        <v>41696</v>
      </c>
      <c r="C9191" s="22" t="s">
        <v>58</v>
      </c>
      <c r="D9191" s="22" t="s">
        <v>61</v>
      </c>
      <c r="E9191" s="22" t="s">
        <v>53</v>
      </c>
      <c r="F9191" s="22">
        <v>728</v>
      </c>
      <c r="G9191" s="22">
        <v>94.95</v>
      </c>
      <c r="H9191" s="22">
        <v>26.83</v>
      </c>
      <c r="I9191" s="22">
        <v>19.489999999999998</v>
      </c>
      <c r="J9191" s="22" t="s">
        <v>60</v>
      </c>
      <c r="K9191" s="23">
        <v>245077.66</v>
      </c>
      <c r="L9191" s="23" t="s">
        <v>55</v>
      </c>
      <c r="M9191" s="23" t="s">
        <v>83</v>
      </c>
      <c r="N9191" s="27"/>
      <c r="O9191" s="23" t="s">
        <v>56</v>
      </c>
      <c r="P9191" t="str">
        <f t="shared" si="143"/>
        <v>INSERT INTO @DataTable (Deal, AdvanceDate, PROV, DealPurpose, RateType, BEACON, LTV, TDS, GDS, InsuranceType, PrincipalBalance, OccupancyType, AccountStatus, Closed_Date, DelinquencyBucket) VALUES (9190, '2014-02-26', 'BC', 'Purchase', 'Fixed', 728, 94.95, 26.83, 19.49, 'HiRatio', 245077.66, 'Owner-Occupied', 'Open', '1900-01-00', 'Current');</v>
      </c>
    </row>
    <row r="9192" spans="1:16" x14ac:dyDescent="0.35">
      <c r="A9192" s="19">
        <v>9191</v>
      </c>
      <c r="B9192" s="18">
        <v>41809</v>
      </c>
      <c r="C9192" s="19" t="s">
        <v>58</v>
      </c>
      <c r="D9192" s="19" t="s">
        <v>61</v>
      </c>
      <c r="E9192" s="19" t="s">
        <v>40</v>
      </c>
      <c r="F9192" s="19">
        <v>803</v>
      </c>
      <c r="G9192" s="19">
        <v>16.420000000000002</v>
      </c>
      <c r="H9192" s="19">
        <v>25.21</v>
      </c>
      <c r="I9192" s="19">
        <v>14.91</v>
      </c>
      <c r="J9192" s="19" t="s">
        <v>54</v>
      </c>
      <c r="K9192" s="20">
        <v>69221.34</v>
      </c>
      <c r="L9192" s="20" t="s">
        <v>55</v>
      </c>
      <c r="M9192" s="20" t="s">
        <v>83</v>
      </c>
      <c r="N9192" s="26"/>
      <c r="O9192" s="20" t="s">
        <v>56</v>
      </c>
      <c r="P9192" t="str">
        <f t="shared" si="143"/>
        <v>INSERT INTO @DataTable (Deal, AdvanceDate, PROV, DealPurpose, RateType, BEACON, LTV, TDS, GDS, InsuranceType, PrincipalBalance, OccupancyType, AccountStatus, Closed_Date, DelinquencyBucket) VALUES (9191, '2014-06-19', 'BC', 'Purchase', 'ARM', 803, 16.42, 25.21, 14.91, 'Conv', 69221.34, 'Owner-Occupied', 'Open', '1900-01-00', 'Current');</v>
      </c>
    </row>
    <row r="9193" spans="1:16" x14ac:dyDescent="0.35">
      <c r="A9193" s="22">
        <v>9192</v>
      </c>
      <c r="B9193" s="21">
        <v>42082</v>
      </c>
      <c r="C9193" s="22" t="s">
        <v>58</v>
      </c>
      <c r="D9193" s="22" t="s">
        <v>61</v>
      </c>
      <c r="E9193" s="22" t="s">
        <v>53</v>
      </c>
      <c r="F9193" s="22">
        <v>755</v>
      </c>
      <c r="G9193" s="22">
        <v>89.98</v>
      </c>
      <c r="H9193" s="22">
        <v>38.93</v>
      </c>
      <c r="I9193" s="22">
        <v>30.16</v>
      </c>
      <c r="J9193" s="22" t="s">
        <v>60</v>
      </c>
      <c r="K9193" s="23">
        <v>258083.79</v>
      </c>
      <c r="L9193" s="23" t="s">
        <v>55</v>
      </c>
      <c r="M9193" s="23" t="s">
        <v>83</v>
      </c>
      <c r="N9193" s="27"/>
      <c r="O9193" s="23" t="s">
        <v>56</v>
      </c>
      <c r="P9193" t="str">
        <f t="shared" si="143"/>
        <v>INSERT INTO @DataTable (Deal, AdvanceDate, PROV, DealPurpose, RateType, BEACON, LTV, TDS, GDS, InsuranceType, PrincipalBalance, OccupancyType, AccountStatus, Closed_Date, DelinquencyBucket) VALUES (9192, '2015-03-19', 'BC', 'Purchase', 'Fixed', 755, 89.98, 38.93, 30.16, 'HiRatio', 258083.79, 'Owner-Occupied', 'Open', '1900-01-00', 'Current');</v>
      </c>
    </row>
    <row r="9194" spans="1:16" x14ac:dyDescent="0.35">
      <c r="A9194" s="19">
        <v>9193</v>
      </c>
      <c r="B9194" s="18">
        <v>41060</v>
      </c>
      <c r="C9194" s="19" t="s">
        <v>57</v>
      </c>
      <c r="D9194" s="19" t="s">
        <v>61</v>
      </c>
      <c r="E9194" s="19" t="s">
        <v>53</v>
      </c>
      <c r="F9194" s="19">
        <v>771</v>
      </c>
      <c r="G9194" s="19">
        <v>95</v>
      </c>
      <c r="H9194" s="19">
        <v>40.93</v>
      </c>
      <c r="I9194" s="19">
        <v>34.97</v>
      </c>
      <c r="J9194" s="19" t="s">
        <v>60</v>
      </c>
      <c r="K9194" s="20">
        <v>420540.82</v>
      </c>
      <c r="L9194" s="20" t="s">
        <v>55</v>
      </c>
      <c r="M9194" s="20" t="s">
        <v>83</v>
      </c>
      <c r="N9194" s="26"/>
      <c r="O9194" s="20" t="s">
        <v>56</v>
      </c>
      <c r="P9194" t="str">
        <f t="shared" si="143"/>
        <v>INSERT INTO @DataTable (Deal, AdvanceDate, PROV, DealPurpose, RateType, BEACON, LTV, TDS, GDS, InsuranceType, PrincipalBalance, OccupancyType, AccountStatus, Closed_Date, DelinquencyBucket) VALUES (9193, '2012-05-31', 'ON', 'Purchase', 'Fixed', 771, 95, 40.93, 34.97, 'HiRatio', 420540.82, 'Owner-Occupied', 'Open', '1900-01-00', 'Current');</v>
      </c>
    </row>
    <row r="9195" spans="1:16" x14ac:dyDescent="0.35">
      <c r="A9195" s="22">
        <v>9194</v>
      </c>
      <c r="B9195" s="21">
        <v>41670</v>
      </c>
      <c r="C9195" s="22" t="s">
        <v>57</v>
      </c>
      <c r="D9195" s="22" t="s">
        <v>61</v>
      </c>
      <c r="E9195" s="22" t="s">
        <v>40</v>
      </c>
      <c r="F9195" s="22">
        <v>779</v>
      </c>
      <c r="G9195" s="22">
        <v>95</v>
      </c>
      <c r="H9195" s="22">
        <v>34.4</v>
      </c>
      <c r="I9195" s="22">
        <v>24.03</v>
      </c>
      <c r="J9195" s="22" t="s">
        <v>60</v>
      </c>
      <c r="K9195" s="23">
        <v>283833.81</v>
      </c>
      <c r="L9195" s="23" t="s">
        <v>55</v>
      </c>
      <c r="M9195" s="23" t="s">
        <v>83</v>
      </c>
      <c r="N9195" s="27"/>
      <c r="O9195" s="23" t="s">
        <v>56</v>
      </c>
      <c r="P9195" t="str">
        <f t="shared" si="143"/>
        <v>INSERT INTO @DataTable (Deal, AdvanceDate, PROV, DealPurpose, RateType, BEACON, LTV, TDS, GDS, InsuranceType, PrincipalBalance, OccupancyType, AccountStatus, Closed_Date, DelinquencyBucket) VALUES (9194, '2014-01-31', 'ON', 'Purchase', 'ARM', 779, 95, 34.4, 24.03, 'HiRatio', 283833.81, 'Owner-Occupied', 'Open', '1900-01-00', 'Current');</v>
      </c>
    </row>
    <row r="9196" spans="1:16" x14ac:dyDescent="0.35">
      <c r="A9196" s="19">
        <v>9195</v>
      </c>
      <c r="B9196" s="18">
        <v>42360</v>
      </c>
      <c r="C9196" s="19" t="s">
        <v>57</v>
      </c>
      <c r="D9196" s="19" t="s">
        <v>52</v>
      </c>
      <c r="E9196" s="19" t="s">
        <v>40</v>
      </c>
      <c r="F9196" s="19">
        <v>751</v>
      </c>
      <c r="G9196" s="19">
        <v>80</v>
      </c>
      <c r="H9196" s="19">
        <v>38.39</v>
      </c>
      <c r="I9196" s="19">
        <v>24.45</v>
      </c>
      <c r="J9196" s="19" t="s">
        <v>54</v>
      </c>
      <c r="K9196" s="20">
        <v>189998.56</v>
      </c>
      <c r="L9196" s="20" t="s">
        <v>55</v>
      </c>
      <c r="M9196" s="20" t="s">
        <v>83</v>
      </c>
      <c r="N9196" s="26"/>
      <c r="O9196" s="20" t="s">
        <v>56</v>
      </c>
      <c r="P9196" t="str">
        <f t="shared" si="143"/>
        <v>INSERT INTO @DataTable (Deal, AdvanceDate, PROV, DealPurpose, RateType, BEACON, LTV, TDS, GDS, InsuranceType, PrincipalBalance, OccupancyType, AccountStatus, Closed_Date, DelinquencyBucket) VALUES (9195, '2015-12-22', 'ON', 'Refinance External', 'ARM', 751, 80, 38.39, 24.45, 'Conv', 189998.56, 'Owner-Occupied', 'Open', '1900-01-00', 'Current');</v>
      </c>
    </row>
    <row r="9197" spans="1:16" x14ac:dyDescent="0.35">
      <c r="A9197" s="22">
        <v>9196</v>
      </c>
      <c r="B9197" s="21">
        <v>42503</v>
      </c>
      <c r="C9197" s="22" t="s">
        <v>51</v>
      </c>
      <c r="D9197" s="22" t="s">
        <v>61</v>
      </c>
      <c r="E9197" s="22" t="s">
        <v>53</v>
      </c>
      <c r="F9197" s="22">
        <v>795</v>
      </c>
      <c r="G9197" s="22">
        <v>59.15</v>
      </c>
      <c r="H9197" s="22">
        <v>21.55</v>
      </c>
      <c r="I9197" s="22">
        <v>21.28</v>
      </c>
      <c r="J9197" s="22" t="s">
        <v>54</v>
      </c>
      <c r="K9197" s="23">
        <v>354803.62</v>
      </c>
      <c r="L9197" s="23" t="s">
        <v>55</v>
      </c>
      <c r="M9197" s="23" t="s">
        <v>83</v>
      </c>
      <c r="N9197" s="27"/>
      <c r="O9197" s="23" t="s">
        <v>56</v>
      </c>
      <c r="P9197" t="str">
        <f t="shared" si="143"/>
        <v>INSERT INTO @DataTable (Deal, AdvanceDate, PROV, DealPurpose, RateType, BEACON, LTV, TDS, GDS, InsuranceType, PrincipalBalance, OccupancyType, AccountStatus, Closed_Date, DelinquencyBucket) VALUES (9196, '2016-05-13', 'AB', 'Purchase', 'Fixed', 795, 59.15, 21.55, 21.28, 'Conv', 354803.62, 'Owner-Occupied', 'Open', '1900-01-00', 'Current');</v>
      </c>
    </row>
    <row r="9198" spans="1:16" x14ac:dyDescent="0.35">
      <c r="A9198" s="19">
        <v>9197</v>
      </c>
      <c r="B9198" s="18">
        <v>40347</v>
      </c>
      <c r="C9198" s="19" t="s">
        <v>57</v>
      </c>
      <c r="D9198" s="19" t="s">
        <v>52</v>
      </c>
      <c r="E9198" s="19" t="s">
        <v>40</v>
      </c>
      <c r="F9198" s="19">
        <v>787</v>
      </c>
      <c r="G9198" s="19">
        <v>72.34</v>
      </c>
      <c r="H9198" s="19">
        <v>35.69</v>
      </c>
      <c r="I9198" s="19">
        <v>5.94</v>
      </c>
      <c r="J9198" s="19" t="s">
        <v>54</v>
      </c>
      <c r="K9198" s="20">
        <v>0</v>
      </c>
      <c r="L9198" s="20" t="s">
        <v>62</v>
      </c>
      <c r="M9198" s="20" t="s">
        <v>84</v>
      </c>
      <c r="N9198" s="26">
        <v>42150</v>
      </c>
      <c r="O9198" s="20" t="s">
        <v>56</v>
      </c>
      <c r="P9198" t="str">
        <f t="shared" si="143"/>
        <v>INSERT INTO @DataTable (Deal, AdvanceDate, PROV, DealPurpose, RateType, BEACON, LTV, TDS, GDS, InsuranceType, PrincipalBalance, OccupancyType, AccountStatus, Closed_Date, DelinquencyBucket) VALUES (9197, '2010-06-18', 'ON', 'Refinance External', 'ARM', 787, 72.34, 35.69, 5.94, 'Conv', 0, 'Rental', 'Closed', '2015-05-26', 'Current');</v>
      </c>
    </row>
    <row r="9199" spans="1:16" x14ac:dyDescent="0.35">
      <c r="A9199" s="22">
        <v>9198</v>
      </c>
      <c r="B9199" s="21">
        <v>41442</v>
      </c>
      <c r="C9199" s="22" t="s">
        <v>70</v>
      </c>
      <c r="D9199" s="22" t="s">
        <v>59</v>
      </c>
      <c r="E9199" s="22" t="s">
        <v>53</v>
      </c>
      <c r="F9199" s="22">
        <v>775</v>
      </c>
      <c r="G9199" s="22">
        <v>76.12</v>
      </c>
      <c r="H9199" s="22">
        <v>43.27</v>
      </c>
      <c r="I9199" s="22">
        <v>9.99</v>
      </c>
      <c r="J9199" s="22" t="s">
        <v>54</v>
      </c>
      <c r="K9199" s="23">
        <v>0</v>
      </c>
      <c r="L9199" s="23" t="s">
        <v>55</v>
      </c>
      <c r="M9199" s="23" t="s">
        <v>84</v>
      </c>
      <c r="N9199" s="27">
        <v>42558</v>
      </c>
      <c r="O9199" s="23" t="s">
        <v>56</v>
      </c>
      <c r="P9199" t="str">
        <f t="shared" si="143"/>
        <v>INSERT INTO @DataTable (Deal, AdvanceDate, PROV, DealPurpose, RateType, BEACON, LTV, TDS, GDS, InsuranceType, PrincipalBalance, OccupancyType, AccountStatus, Closed_Date, DelinquencyBucket) VALUES (9198, '2013-06-17', 'NB', 'Transfer', 'Fixed', 775, 76.12, 43.27, 9.99, 'Conv', 0, 'Owner-Occupied', 'Closed', '2016-07-07', 'Current');</v>
      </c>
    </row>
    <row r="9200" spans="1:16" x14ac:dyDescent="0.35">
      <c r="A9200" s="19">
        <v>9199</v>
      </c>
      <c r="B9200" s="18">
        <v>41501</v>
      </c>
      <c r="C9200" s="19" t="s">
        <v>57</v>
      </c>
      <c r="D9200" s="19" t="s">
        <v>61</v>
      </c>
      <c r="E9200" s="19" t="s">
        <v>53</v>
      </c>
      <c r="F9200" s="19">
        <v>736</v>
      </c>
      <c r="G9200" s="19">
        <v>85</v>
      </c>
      <c r="H9200" s="19">
        <v>34.99</v>
      </c>
      <c r="I9200" s="19">
        <v>31.66</v>
      </c>
      <c r="J9200" s="19" t="s">
        <v>60</v>
      </c>
      <c r="K9200" s="20">
        <v>287948.17</v>
      </c>
      <c r="L9200" s="20" t="s">
        <v>55</v>
      </c>
      <c r="M9200" s="20" t="s">
        <v>83</v>
      </c>
      <c r="N9200" s="26"/>
      <c r="O9200" s="20" t="s">
        <v>56</v>
      </c>
      <c r="P9200" t="str">
        <f t="shared" si="143"/>
        <v>INSERT INTO @DataTable (Deal, AdvanceDate, PROV, DealPurpose, RateType, BEACON, LTV, TDS, GDS, InsuranceType, PrincipalBalance, OccupancyType, AccountStatus, Closed_Date, DelinquencyBucket) VALUES (9199, '2013-08-15', 'ON', 'Purchase', 'Fixed', 736, 85, 34.99, 31.66, 'HiRatio', 287948.17, 'Owner-Occupied', 'Open', '1900-01-00', 'Current');</v>
      </c>
    </row>
    <row r="9201" spans="1:16" x14ac:dyDescent="0.35">
      <c r="A9201" s="22">
        <v>9200</v>
      </c>
      <c r="B9201" s="21">
        <v>41095</v>
      </c>
      <c r="C9201" s="22" t="s">
        <v>57</v>
      </c>
      <c r="D9201" s="22" t="s">
        <v>61</v>
      </c>
      <c r="E9201" s="22" t="s">
        <v>53</v>
      </c>
      <c r="F9201" s="22">
        <v>736</v>
      </c>
      <c r="G9201" s="22">
        <v>80</v>
      </c>
      <c r="H9201" s="22">
        <v>40.200000000000003</v>
      </c>
      <c r="I9201" s="22">
        <v>15.86</v>
      </c>
      <c r="J9201" s="22" t="s">
        <v>54</v>
      </c>
      <c r="K9201" s="23">
        <v>0</v>
      </c>
      <c r="L9201" s="23" t="s">
        <v>55</v>
      </c>
      <c r="M9201" s="23" t="s">
        <v>84</v>
      </c>
      <c r="N9201" s="27">
        <v>41759</v>
      </c>
      <c r="O9201" s="23" t="s">
        <v>56</v>
      </c>
      <c r="P9201" t="str">
        <f t="shared" si="143"/>
        <v>INSERT INTO @DataTable (Deal, AdvanceDate, PROV, DealPurpose, RateType, BEACON, LTV, TDS, GDS, InsuranceType, PrincipalBalance, OccupancyType, AccountStatus, Closed_Date, DelinquencyBucket) VALUES (9200, '2012-07-05', 'ON', 'Purchase', 'Fixed', 736, 80, 40.2, 15.86, 'Conv', 0, 'Owner-Occupied', 'Closed', '2014-04-30', 'Current');</v>
      </c>
    </row>
    <row r="9202" spans="1:16" x14ac:dyDescent="0.35">
      <c r="A9202" s="19">
        <v>9201</v>
      </c>
      <c r="B9202" s="18">
        <v>41234</v>
      </c>
      <c r="C9202" s="19" t="s">
        <v>51</v>
      </c>
      <c r="D9202" s="19" t="s">
        <v>61</v>
      </c>
      <c r="E9202" s="19" t="s">
        <v>53</v>
      </c>
      <c r="F9202" s="19">
        <v>809</v>
      </c>
      <c r="G9202" s="19">
        <v>95</v>
      </c>
      <c r="H9202" s="19">
        <v>31.95</v>
      </c>
      <c r="I9202" s="19">
        <v>31.7</v>
      </c>
      <c r="J9202" s="19" t="s">
        <v>60</v>
      </c>
      <c r="K9202" s="20">
        <v>182410.6</v>
      </c>
      <c r="L9202" s="20" t="s">
        <v>55</v>
      </c>
      <c r="M9202" s="20" t="s">
        <v>83</v>
      </c>
      <c r="N9202" s="26"/>
      <c r="O9202" s="20" t="s">
        <v>56</v>
      </c>
      <c r="P9202" t="str">
        <f t="shared" si="143"/>
        <v>INSERT INTO @DataTable (Deal, AdvanceDate, PROV, DealPurpose, RateType, BEACON, LTV, TDS, GDS, InsuranceType, PrincipalBalance, OccupancyType, AccountStatus, Closed_Date, DelinquencyBucket) VALUES (9201, '2012-11-21', 'AB', 'Purchase', 'Fixed', 809, 95, 31.95, 31.7, 'HiRatio', 182410.6, 'Owner-Occupied', 'Open', '1900-01-00', 'Current');</v>
      </c>
    </row>
    <row r="9203" spans="1:16" x14ac:dyDescent="0.35">
      <c r="A9203" s="22">
        <v>9202</v>
      </c>
      <c r="B9203" s="21">
        <v>41879</v>
      </c>
      <c r="C9203" s="22" t="s">
        <v>58</v>
      </c>
      <c r="D9203" s="22" t="s">
        <v>52</v>
      </c>
      <c r="E9203" s="22" t="s">
        <v>40</v>
      </c>
      <c r="F9203" s="22">
        <v>729</v>
      </c>
      <c r="G9203" s="22">
        <v>80</v>
      </c>
      <c r="H9203" s="22">
        <v>35.24</v>
      </c>
      <c r="I9203" s="22">
        <v>18.13</v>
      </c>
      <c r="J9203" s="22" t="s">
        <v>54</v>
      </c>
      <c r="K9203" s="23">
        <v>482690.88</v>
      </c>
      <c r="L9203" s="23" t="s">
        <v>55</v>
      </c>
      <c r="M9203" s="23" t="s">
        <v>83</v>
      </c>
      <c r="N9203" s="27"/>
      <c r="O9203" s="23" t="s">
        <v>56</v>
      </c>
      <c r="P9203" t="str">
        <f t="shared" si="143"/>
        <v>INSERT INTO @DataTable (Deal, AdvanceDate, PROV, DealPurpose, RateType, BEACON, LTV, TDS, GDS, InsuranceType, PrincipalBalance, OccupancyType, AccountStatus, Closed_Date, DelinquencyBucket) VALUES (9202, '2014-08-28', 'BC', 'Refinance External', 'ARM', 729, 80, 35.24, 18.13, 'Conv', 482690.88, 'Owner-Occupied', 'Open', '1900-01-00', 'Current');</v>
      </c>
    </row>
    <row r="9204" spans="1:16" x14ac:dyDescent="0.35">
      <c r="A9204" s="19">
        <v>9203</v>
      </c>
      <c r="B9204" s="18">
        <v>42517</v>
      </c>
      <c r="C9204" s="19" t="s">
        <v>57</v>
      </c>
      <c r="D9204" s="19" t="s">
        <v>52</v>
      </c>
      <c r="E9204" s="19" t="s">
        <v>53</v>
      </c>
      <c r="F9204" s="19">
        <v>704</v>
      </c>
      <c r="G9204" s="19">
        <v>73.81</v>
      </c>
      <c r="H9204" s="19">
        <v>28.57</v>
      </c>
      <c r="I9204" s="19">
        <v>22.97</v>
      </c>
      <c r="J9204" s="19" t="s">
        <v>54</v>
      </c>
      <c r="K9204" s="20">
        <v>304101.67</v>
      </c>
      <c r="L9204" s="20" t="s">
        <v>55</v>
      </c>
      <c r="M9204" s="20" t="s">
        <v>83</v>
      </c>
      <c r="N9204" s="26"/>
      <c r="O9204" s="20" t="s">
        <v>56</v>
      </c>
      <c r="P9204" t="str">
        <f t="shared" si="143"/>
        <v>INSERT INTO @DataTable (Deal, AdvanceDate, PROV, DealPurpose, RateType, BEACON, LTV, TDS, GDS, InsuranceType, PrincipalBalance, OccupancyType, AccountStatus, Closed_Date, DelinquencyBucket) VALUES (9203, '2016-05-27', 'ON', 'Refinance External', 'Fixed', 704, 73.81, 28.57, 22.97, 'Conv', 304101.67, 'Owner-Occupied', 'Open', '1900-01-00', 'Current');</v>
      </c>
    </row>
    <row r="9205" spans="1:16" x14ac:dyDescent="0.35">
      <c r="A9205" s="22">
        <v>9204</v>
      </c>
      <c r="B9205" s="21">
        <v>42453</v>
      </c>
      <c r="C9205" s="22" t="s">
        <v>57</v>
      </c>
      <c r="D9205" s="22" t="s">
        <v>52</v>
      </c>
      <c r="E9205" s="22" t="s">
        <v>53</v>
      </c>
      <c r="F9205" s="22">
        <v>716</v>
      </c>
      <c r="G9205" s="22">
        <v>71.67</v>
      </c>
      <c r="H9205" s="22">
        <v>29.9</v>
      </c>
      <c r="I9205" s="22">
        <v>25.68</v>
      </c>
      <c r="J9205" s="22" t="s">
        <v>54</v>
      </c>
      <c r="K9205" s="23">
        <v>421739.68</v>
      </c>
      <c r="L9205" s="23" t="s">
        <v>55</v>
      </c>
      <c r="M9205" s="23" t="s">
        <v>83</v>
      </c>
      <c r="N9205" s="27"/>
      <c r="O9205" s="23" t="s">
        <v>56</v>
      </c>
      <c r="P9205" t="str">
        <f t="shared" si="143"/>
        <v>INSERT INTO @DataTable (Deal, AdvanceDate, PROV, DealPurpose, RateType, BEACON, LTV, TDS, GDS, InsuranceType, PrincipalBalance, OccupancyType, AccountStatus, Closed_Date, DelinquencyBucket) VALUES (9204, '2016-03-24', 'ON', 'Refinance External', 'Fixed', 716, 71.67, 29.9, 25.68, 'Conv', 421739.68, 'Owner-Occupied', 'Open', '1900-01-00', 'Current');</v>
      </c>
    </row>
    <row r="9206" spans="1:16" x14ac:dyDescent="0.35">
      <c r="A9206" s="19">
        <v>9205</v>
      </c>
      <c r="B9206" s="18">
        <v>41312</v>
      </c>
      <c r="C9206" s="19" t="s">
        <v>51</v>
      </c>
      <c r="D9206" s="19" t="s">
        <v>61</v>
      </c>
      <c r="E9206" s="19" t="s">
        <v>53</v>
      </c>
      <c r="F9206" s="19">
        <v>744</v>
      </c>
      <c r="G9206" s="19">
        <v>94.93</v>
      </c>
      <c r="H9206" s="19">
        <v>36.840000000000003</v>
      </c>
      <c r="I9206" s="19">
        <v>24.46</v>
      </c>
      <c r="J9206" s="19" t="s">
        <v>60</v>
      </c>
      <c r="K9206" s="20">
        <v>0</v>
      </c>
      <c r="L9206" s="20" t="s">
        <v>55</v>
      </c>
      <c r="M9206" s="20" t="s">
        <v>84</v>
      </c>
      <c r="N9206" s="26">
        <v>41939</v>
      </c>
      <c r="O9206" s="20" t="s">
        <v>56</v>
      </c>
      <c r="P9206" t="str">
        <f t="shared" si="143"/>
        <v>INSERT INTO @DataTable (Deal, AdvanceDate, PROV, DealPurpose, RateType, BEACON, LTV, TDS, GDS, InsuranceType, PrincipalBalance, OccupancyType, AccountStatus, Closed_Date, DelinquencyBucket) VALUES (9205, '2013-02-07', 'AB', 'Purchase', 'Fixed', 744, 94.93, 36.84, 24.46, 'HiRatio', 0, 'Owner-Occupied', 'Closed', '2014-10-27', 'Current');</v>
      </c>
    </row>
    <row r="9207" spans="1:16" x14ac:dyDescent="0.35">
      <c r="A9207" s="22">
        <v>9206</v>
      </c>
      <c r="B9207" s="21">
        <v>42139</v>
      </c>
      <c r="C9207" s="22" t="s">
        <v>57</v>
      </c>
      <c r="D9207" s="22" t="s">
        <v>64</v>
      </c>
      <c r="E9207" s="22" t="s">
        <v>40</v>
      </c>
      <c r="F9207" s="22">
        <v>748</v>
      </c>
      <c r="G9207" s="22">
        <v>95</v>
      </c>
      <c r="H9207" s="22">
        <v>27.96</v>
      </c>
      <c r="I9207" s="22">
        <v>19.48</v>
      </c>
      <c r="J9207" s="22" t="s">
        <v>60</v>
      </c>
      <c r="K9207" s="23">
        <v>368338.19</v>
      </c>
      <c r="L9207" s="23" t="s">
        <v>55</v>
      </c>
      <c r="M9207" s="23" t="s">
        <v>83</v>
      </c>
      <c r="N9207" s="27"/>
      <c r="O9207" s="23" t="s">
        <v>56</v>
      </c>
      <c r="P9207" t="str">
        <f t="shared" si="143"/>
        <v>INSERT INTO @DataTable (Deal, AdvanceDate, PROV, DealPurpose, RateType, BEACON, LTV, TDS, GDS, InsuranceType, PrincipalBalance, OccupancyType, AccountStatus, Closed_Date, DelinquencyBucket) VALUES (9206, '2015-05-15', 'ON', 'Purchase with Improvements', 'ARM', 748, 95, 27.96, 19.48, 'HiRatio', 368338.19, 'Owner-Occupied', 'Open', '1900-01-00', 'Current');</v>
      </c>
    </row>
    <row r="9208" spans="1:16" x14ac:dyDescent="0.35">
      <c r="A9208" s="19">
        <v>9207</v>
      </c>
      <c r="B9208" s="18">
        <v>41355</v>
      </c>
      <c r="C9208" s="19" t="s">
        <v>58</v>
      </c>
      <c r="D9208" s="19" t="s">
        <v>59</v>
      </c>
      <c r="E9208" s="19" t="s">
        <v>53</v>
      </c>
      <c r="F9208" s="19">
        <v>718</v>
      </c>
      <c r="G9208" s="19">
        <v>94.03</v>
      </c>
      <c r="H9208" s="19">
        <v>38.47</v>
      </c>
      <c r="I9208" s="19">
        <v>29.36</v>
      </c>
      <c r="J9208" s="19" t="s">
        <v>60</v>
      </c>
      <c r="K9208" s="20">
        <v>262794.90999999997</v>
      </c>
      <c r="L9208" s="20" t="s">
        <v>55</v>
      </c>
      <c r="M9208" s="20" t="s">
        <v>83</v>
      </c>
      <c r="N9208" s="26"/>
      <c r="O9208" s="20" t="s">
        <v>56</v>
      </c>
      <c r="P9208" t="str">
        <f t="shared" si="143"/>
        <v>INSERT INTO @DataTable (Deal, AdvanceDate, PROV, DealPurpose, RateType, BEACON, LTV, TDS, GDS, InsuranceType, PrincipalBalance, OccupancyType, AccountStatus, Closed_Date, DelinquencyBucket) VALUES (9207, '2013-03-22', 'BC', 'Transfer', 'Fixed', 718, 94.03, 38.47, 29.36, 'HiRatio', 262794.91, 'Owner-Occupied', 'Open', '1900-01-00', 'Current');</v>
      </c>
    </row>
    <row r="9209" spans="1:16" x14ac:dyDescent="0.35">
      <c r="A9209" s="22">
        <v>9208</v>
      </c>
      <c r="B9209" s="21">
        <v>41942</v>
      </c>
      <c r="C9209" s="22" t="s">
        <v>57</v>
      </c>
      <c r="D9209" s="22" t="s">
        <v>61</v>
      </c>
      <c r="E9209" s="22" t="s">
        <v>53</v>
      </c>
      <c r="F9209" s="22">
        <v>789</v>
      </c>
      <c r="G9209" s="22">
        <v>94.87</v>
      </c>
      <c r="H9209" s="22">
        <v>32.06</v>
      </c>
      <c r="I9209" s="22">
        <v>25.37</v>
      </c>
      <c r="J9209" s="22" t="s">
        <v>60</v>
      </c>
      <c r="K9209" s="23">
        <v>191869.75</v>
      </c>
      <c r="L9209" s="23" t="s">
        <v>55</v>
      </c>
      <c r="M9209" s="23" t="s">
        <v>83</v>
      </c>
      <c r="N9209" s="27"/>
      <c r="O9209" s="23" t="s">
        <v>56</v>
      </c>
      <c r="P9209" t="str">
        <f t="shared" si="143"/>
        <v>INSERT INTO @DataTable (Deal, AdvanceDate, PROV, DealPurpose, RateType, BEACON, LTV, TDS, GDS, InsuranceType, PrincipalBalance, OccupancyType, AccountStatus, Closed_Date, DelinquencyBucket) VALUES (9208, '2014-10-30', 'ON', 'Purchase', 'Fixed', 789, 94.87, 32.06, 25.37, 'HiRatio', 191869.75, 'Owner-Occupied', 'Open', '1900-01-00', 'Current');</v>
      </c>
    </row>
    <row r="9210" spans="1:16" x14ac:dyDescent="0.35">
      <c r="A9210" s="19">
        <v>9209</v>
      </c>
      <c r="B9210" s="18">
        <v>42174</v>
      </c>
      <c r="C9210" s="19" t="s">
        <v>57</v>
      </c>
      <c r="D9210" s="19" t="s">
        <v>61</v>
      </c>
      <c r="E9210" s="19" t="s">
        <v>40</v>
      </c>
      <c r="F9210" s="19">
        <v>729</v>
      </c>
      <c r="G9210" s="19">
        <v>95</v>
      </c>
      <c r="H9210" s="19">
        <v>32.99</v>
      </c>
      <c r="I9210" s="19">
        <v>21.59</v>
      </c>
      <c r="J9210" s="19" t="s">
        <v>60</v>
      </c>
      <c r="K9210" s="20">
        <v>0</v>
      </c>
      <c r="L9210" s="20" t="s">
        <v>55</v>
      </c>
      <c r="M9210" s="20" t="s">
        <v>84</v>
      </c>
      <c r="N9210" s="26">
        <v>42725</v>
      </c>
      <c r="O9210" s="20" t="s">
        <v>56</v>
      </c>
      <c r="P9210" t="str">
        <f t="shared" si="143"/>
        <v>INSERT INTO @DataTable (Deal, AdvanceDate, PROV, DealPurpose, RateType, BEACON, LTV, TDS, GDS, InsuranceType, PrincipalBalance, OccupancyType, AccountStatus, Closed_Date, DelinquencyBucket) VALUES (9209, '2015-06-19', 'ON', 'Purchase', 'ARM', 729, 95, 32.99, 21.59, 'HiRatio', 0, 'Owner-Occupied', 'Closed', '2016-12-21', 'Current');</v>
      </c>
    </row>
    <row r="9211" spans="1:16" x14ac:dyDescent="0.35">
      <c r="A9211" s="22">
        <v>9210</v>
      </c>
      <c r="B9211" s="21">
        <v>42214</v>
      </c>
      <c r="C9211" s="22" t="s">
        <v>63</v>
      </c>
      <c r="D9211" s="22" t="s">
        <v>52</v>
      </c>
      <c r="E9211" s="22" t="s">
        <v>53</v>
      </c>
      <c r="F9211" s="22">
        <v>718</v>
      </c>
      <c r="G9211" s="22">
        <v>80</v>
      </c>
      <c r="H9211" s="22">
        <v>37.39</v>
      </c>
      <c r="I9211" s="22">
        <v>15.92</v>
      </c>
      <c r="J9211" s="22" t="s">
        <v>54</v>
      </c>
      <c r="K9211" s="23">
        <v>309967.82</v>
      </c>
      <c r="L9211" s="23" t="s">
        <v>55</v>
      </c>
      <c r="M9211" s="23" t="s">
        <v>83</v>
      </c>
      <c r="N9211" s="27"/>
      <c r="O9211" s="23" t="s">
        <v>56</v>
      </c>
      <c r="P9211" t="str">
        <f t="shared" si="143"/>
        <v>INSERT INTO @DataTable (Deal, AdvanceDate, PROV, DealPurpose, RateType, BEACON, LTV, TDS, GDS, InsuranceType, PrincipalBalance, OccupancyType, AccountStatus, Closed_Date, DelinquencyBucket) VALUES (9210, '2015-07-29', 'SK', 'Refinance External', 'Fixed', 718, 80, 37.39, 15.92, 'Conv', 309967.82, 'Owner-Occupied', 'Open', '1900-01-00', 'Current');</v>
      </c>
    </row>
    <row r="9212" spans="1:16" x14ac:dyDescent="0.35">
      <c r="A9212" s="19">
        <v>9211</v>
      </c>
      <c r="B9212" s="18">
        <v>41984</v>
      </c>
      <c r="C9212" s="19" t="s">
        <v>51</v>
      </c>
      <c r="D9212" s="19" t="s">
        <v>61</v>
      </c>
      <c r="E9212" s="19" t="s">
        <v>40</v>
      </c>
      <c r="F9212" s="19">
        <v>753</v>
      </c>
      <c r="G9212" s="19">
        <v>80</v>
      </c>
      <c r="H9212" s="19">
        <v>23.26</v>
      </c>
      <c r="I9212" s="19">
        <v>15.43</v>
      </c>
      <c r="J9212" s="19" t="s">
        <v>54</v>
      </c>
      <c r="K9212" s="20">
        <v>285963.59999999998</v>
      </c>
      <c r="L9212" s="20" t="s">
        <v>55</v>
      </c>
      <c r="M9212" s="20" t="s">
        <v>83</v>
      </c>
      <c r="N9212" s="26"/>
      <c r="O9212" s="20" t="s">
        <v>56</v>
      </c>
      <c r="P9212" t="str">
        <f t="shared" si="143"/>
        <v>INSERT INTO @DataTable (Deal, AdvanceDate, PROV, DealPurpose, RateType, BEACON, LTV, TDS, GDS, InsuranceType, PrincipalBalance, OccupancyType, AccountStatus, Closed_Date, DelinquencyBucket) VALUES (9211, '2014-12-11', 'AB', 'Purchase', 'ARM', 753, 80, 23.26, 15.43, 'Conv', 285963.6, 'Owner-Occupied', 'Open', '1900-01-00', 'Current');</v>
      </c>
    </row>
    <row r="9213" spans="1:16" x14ac:dyDescent="0.35">
      <c r="A9213" s="22">
        <v>9212</v>
      </c>
      <c r="B9213" s="21">
        <v>41696</v>
      </c>
      <c r="C9213" s="22" t="s">
        <v>58</v>
      </c>
      <c r="D9213" s="22" t="s">
        <v>52</v>
      </c>
      <c r="E9213" s="22" t="s">
        <v>40</v>
      </c>
      <c r="F9213" s="22">
        <v>777</v>
      </c>
      <c r="G9213" s="22">
        <v>74.959999999999994</v>
      </c>
      <c r="H9213" s="22">
        <v>30.52</v>
      </c>
      <c r="I9213" s="22">
        <v>24.12</v>
      </c>
      <c r="J9213" s="22" t="s">
        <v>54</v>
      </c>
      <c r="K9213" s="23">
        <v>0</v>
      </c>
      <c r="L9213" s="23" t="s">
        <v>55</v>
      </c>
      <c r="M9213" s="23" t="s">
        <v>84</v>
      </c>
      <c r="N9213" s="27">
        <v>42398</v>
      </c>
      <c r="O9213" s="23" t="s">
        <v>56</v>
      </c>
      <c r="P9213" t="str">
        <f t="shared" si="143"/>
        <v>INSERT INTO @DataTable (Deal, AdvanceDate, PROV, DealPurpose, RateType, BEACON, LTV, TDS, GDS, InsuranceType, PrincipalBalance, OccupancyType, AccountStatus, Closed_Date, DelinquencyBucket) VALUES (9212, '2014-02-26', 'BC', 'Refinance External', 'ARM', 777, 74.96, 30.52, 24.12, 'Conv', 0, 'Owner-Occupied', 'Closed', '2016-01-29', 'Current');</v>
      </c>
    </row>
    <row r="9214" spans="1:16" x14ac:dyDescent="0.35">
      <c r="A9214" s="19">
        <v>9213</v>
      </c>
      <c r="B9214" s="18">
        <v>42178</v>
      </c>
      <c r="C9214" s="19" t="s">
        <v>57</v>
      </c>
      <c r="D9214" s="19" t="s">
        <v>52</v>
      </c>
      <c r="E9214" s="19" t="s">
        <v>40</v>
      </c>
      <c r="F9214" s="19">
        <v>731</v>
      </c>
      <c r="G9214" s="19">
        <v>74.5</v>
      </c>
      <c r="H9214" s="19">
        <v>33.630000000000003</v>
      </c>
      <c r="I9214" s="19">
        <v>27.36</v>
      </c>
      <c r="J9214" s="19" t="s">
        <v>54</v>
      </c>
      <c r="K9214" s="20">
        <v>354061.45</v>
      </c>
      <c r="L9214" s="20" t="s">
        <v>55</v>
      </c>
      <c r="M9214" s="20" t="s">
        <v>83</v>
      </c>
      <c r="N9214" s="26"/>
      <c r="O9214" s="20" t="s">
        <v>56</v>
      </c>
      <c r="P9214" t="str">
        <f t="shared" si="143"/>
        <v>INSERT INTO @DataTable (Deal, AdvanceDate, PROV, DealPurpose, RateType, BEACON, LTV, TDS, GDS, InsuranceType, PrincipalBalance, OccupancyType, AccountStatus, Closed_Date, DelinquencyBucket) VALUES (9213, '2015-06-23', 'ON', 'Refinance External', 'ARM', 731, 74.5, 33.63, 27.36, 'Conv', 354061.45, 'Owner-Occupied', 'Open', '1900-01-00', 'Current');</v>
      </c>
    </row>
    <row r="9215" spans="1:16" x14ac:dyDescent="0.35">
      <c r="A9215" s="22">
        <v>9214</v>
      </c>
      <c r="B9215" s="21">
        <v>41957</v>
      </c>
      <c r="C9215" s="22" t="s">
        <v>51</v>
      </c>
      <c r="D9215" s="22" t="s">
        <v>64</v>
      </c>
      <c r="E9215" s="22" t="s">
        <v>53</v>
      </c>
      <c r="F9215" s="22">
        <v>764</v>
      </c>
      <c r="G9215" s="22">
        <v>95</v>
      </c>
      <c r="H9215" s="22">
        <v>43.39</v>
      </c>
      <c r="I9215" s="22">
        <v>31.35</v>
      </c>
      <c r="J9215" s="22" t="s">
        <v>60</v>
      </c>
      <c r="K9215" s="23">
        <v>371070.5</v>
      </c>
      <c r="L9215" s="23" t="s">
        <v>55</v>
      </c>
      <c r="M9215" s="23" t="s">
        <v>83</v>
      </c>
      <c r="N9215" s="27"/>
      <c r="O9215" s="23" t="s">
        <v>56</v>
      </c>
      <c r="P9215" t="str">
        <f t="shared" si="143"/>
        <v>INSERT INTO @DataTable (Deal, AdvanceDate, PROV, DealPurpose, RateType, BEACON, LTV, TDS, GDS, InsuranceType, PrincipalBalance, OccupancyType, AccountStatus, Closed_Date, DelinquencyBucket) VALUES (9214, '2014-11-14', 'AB', 'Purchase with Improvements', 'Fixed', 764, 95, 43.39, 31.35, 'HiRatio', 371070.5, 'Owner-Occupied', 'Open', '1900-01-00', 'Current');</v>
      </c>
    </row>
    <row r="9216" spans="1:16" x14ac:dyDescent="0.35">
      <c r="A9216" s="19">
        <v>9215</v>
      </c>
      <c r="B9216" s="18">
        <v>42306</v>
      </c>
      <c r="C9216" s="19" t="s">
        <v>57</v>
      </c>
      <c r="D9216" s="19" t="s">
        <v>61</v>
      </c>
      <c r="E9216" s="19" t="s">
        <v>53</v>
      </c>
      <c r="F9216" s="19">
        <v>801</v>
      </c>
      <c r="G9216" s="19">
        <v>79.37</v>
      </c>
      <c r="H9216" s="19">
        <v>39.21</v>
      </c>
      <c r="I9216" s="19">
        <v>36.44</v>
      </c>
      <c r="J9216" s="19" t="s">
        <v>54</v>
      </c>
      <c r="K9216" s="20">
        <v>483589.41</v>
      </c>
      <c r="L9216" s="20" t="s">
        <v>55</v>
      </c>
      <c r="M9216" s="20" t="s">
        <v>83</v>
      </c>
      <c r="N9216" s="26"/>
      <c r="O9216" s="20" t="s">
        <v>56</v>
      </c>
      <c r="P9216" t="str">
        <f t="shared" si="143"/>
        <v>INSERT INTO @DataTable (Deal, AdvanceDate, PROV, DealPurpose, RateType, BEACON, LTV, TDS, GDS, InsuranceType, PrincipalBalance, OccupancyType, AccountStatus, Closed_Date, DelinquencyBucket) VALUES (9215, '2015-10-29', 'ON', 'Purchase', 'Fixed', 801, 79.37, 39.21, 36.44, 'Conv', 483589.41, 'Owner-Occupied', 'Open', '1900-01-00', 'Current');</v>
      </c>
    </row>
    <row r="9217" spans="1:16" x14ac:dyDescent="0.35">
      <c r="A9217" s="22">
        <v>9216</v>
      </c>
      <c r="B9217" s="21">
        <v>41816</v>
      </c>
      <c r="C9217" s="22" t="s">
        <v>58</v>
      </c>
      <c r="D9217" s="22" t="s">
        <v>61</v>
      </c>
      <c r="E9217" s="22" t="s">
        <v>40</v>
      </c>
      <c r="F9217" s="22">
        <v>797</v>
      </c>
      <c r="G9217" s="22">
        <v>90</v>
      </c>
      <c r="H9217" s="22">
        <v>35.049999999999997</v>
      </c>
      <c r="I9217" s="22">
        <v>28.36</v>
      </c>
      <c r="J9217" s="22" t="s">
        <v>60</v>
      </c>
      <c r="K9217" s="23">
        <v>0</v>
      </c>
      <c r="L9217" s="23" t="s">
        <v>55</v>
      </c>
      <c r="M9217" s="23" t="s">
        <v>84</v>
      </c>
      <c r="N9217" s="27">
        <v>42310</v>
      </c>
      <c r="O9217" s="23" t="s">
        <v>56</v>
      </c>
      <c r="P9217" t="str">
        <f t="shared" si="143"/>
        <v>INSERT INTO @DataTable (Deal, AdvanceDate, PROV, DealPurpose, RateType, BEACON, LTV, TDS, GDS, InsuranceType, PrincipalBalance, OccupancyType, AccountStatus, Closed_Date, DelinquencyBucket) VALUES (9216, '2014-06-26', 'BC', 'Purchase', 'ARM', 797, 90, 35.05, 28.36, 'HiRatio', 0, 'Owner-Occupied', 'Closed', '2015-11-02', 'Current');</v>
      </c>
    </row>
    <row r="9218" spans="1:16" x14ac:dyDescent="0.35">
      <c r="A9218" s="19">
        <v>9217</v>
      </c>
      <c r="B9218" s="18">
        <v>40721</v>
      </c>
      <c r="C9218" s="19" t="s">
        <v>51</v>
      </c>
      <c r="D9218" s="19" t="s">
        <v>52</v>
      </c>
      <c r="E9218" s="19" t="s">
        <v>40</v>
      </c>
      <c r="F9218" s="19">
        <v>706</v>
      </c>
      <c r="G9218" s="19">
        <v>84.94</v>
      </c>
      <c r="H9218" s="19">
        <v>30.09</v>
      </c>
      <c r="I9218" s="19">
        <v>29.89</v>
      </c>
      <c r="J9218" s="19" t="s">
        <v>60</v>
      </c>
      <c r="K9218" s="20">
        <v>239390.34</v>
      </c>
      <c r="L9218" s="20" t="s">
        <v>55</v>
      </c>
      <c r="M9218" s="20" t="s">
        <v>83</v>
      </c>
      <c r="N9218" s="26"/>
      <c r="O9218" s="20" t="s">
        <v>56</v>
      </c>
      <c r="P9218" t="str">
        <f t="shared" si="143"/>
        <v>INSERT INTO @DataTable (Deal, AdvanceDate, PROV, DealPurpose, RateType, BEACON, LTV, TDS, GDS, InsuranceType, PrincipalBalance, OccupancyType, AccountStatus, Closed_Date, DelinquencyBucket) VALUES (9217, '2011-06-27', 'AB', 'Refinance External', 'ARM', 706, 84.94, 30.09, 29.89, 'HiRatio', 239390.34, 'Owner-Occupied', 'Open', '1900-01-00', 'Current');</v>
      </c>
    </row>
    <row r="9219" spans="1:16" x14ac:dyDescent="0.35">
      <c r="A9219" s="22">
        <v>9218</v>
      </c>
      <c r="B9219" s="21">
        <v>41850</v>
      </c>
      <c r="C9219" s="22" t="s">
        <v>57</v>
      </c>
      <c r="D9219" s="22" t="s">
        <v>52</v>
      </c>
      <c r="E9219" s="22" t="s">
        <v>53</v>
      </c>
      <c r="F9219" s="22">
        <v>712</v>
      </c>
      <c r="G9219" s="22">
        <v>80</v>
      </c>
      <c r="H9219" s="22">
        <v>25.97</v>
      </c>
      <c r="I9219" s="22">
        <v>16.829999999999998</v>
      </c>
      <c r="J9219" s="22" t="s">
        <v>54</v>
      </c>
      <c r="K9219" s="23">
        <v>251900.84</v>
      </c>
      <c r="L9219" s="23" t="s">
        <v>55</v>
      </c>
      <c r="M9219" s="23" t="s">
        <v>83</v>
      </c>
      <c r="N9219" s="27"/>
      <c r="O9219" s="23" t="s">
        <v>56</v>
      </c>
      <c r="P9219" t="str">
        <f t="shared" ref="P9219:P9282" si="144">"INSERT INTO @DataTable (Deal, AdvanceDate, PROV, DealPurpose, RateType, BEACON, LTV, TDS, GDS, InsuranceType, PrincipalBalance, OccupancyType, AccountStatus, Closed_Date, DelinquencyBucket) VALUES (" &amp; A9219 &amp; ", " &amp; "'" &amp; TEXT(B9219, "yyyy-mm-dd") &amp; "', '" &amp; C9219 &amp; "', '" &amp; D9219 &amp; "', '" &amp; E9219 &amp; "', " &amp; F9219 &amp; ", " &amp; G9219 &amp; ", " &amp; H9219 &amp; ", " &amp; I9219 &amp; ", '" &amp; J9219 &amp; "', " &amp; K9219 &amp; ", '" &amp; L9219 &amp; "', '" &amp; M9219 &amp; "', '" &amp;TEXT(N9219, "yyyy-mm-dd") &amp; "', '" &amp; O9219 &amp; "');"</f>
        <v>INSERT INTO @DataTable (Deal, AdvanceDate, PROV, DealPurpose, RateType, BEACON, LTV, TDS, GDS, InsuranceType, PrincipalBalance, OccupancyType, AccountStatus, Closed_Date, DelinquencyBucket) VALUES (9218, '2014-07-30', 'ON', 'Refinance External', 'Fixed', 712, 80, 25.97, 16.83, 'Conv', 251900.84, 'Owner-Occupied', 'Open', '1900-01-00', 'Current');</v>
      </c>
    </row>
    <row r="9220" spans="1:16" x14ac:dyDescent="0.35">
      <c r="A9220" s="19">
        <v>9219</v>
      </c>
      <c r="B9220" s="18">
        <v>41585</v>
      </c>
      <c r="C9220" s="19" t="s">
        <v>57</v>
      </c>
      <c r="D9220" s="19" t="s">
        <v>61</v>
      </c>
      <c r="E9220" s="19" t="s">
        <v>40</v>
      </c>
      <c r="F9220" s="19">
        <v>802</v>
      </c>
      <c r="G9220" s="19">
        <v>94.84</v>
      </c>
      <c r="H9220" s="19">
        <v>28.43</v>
      </c>
      <c r="I9220" s="19">
        <v>24.03</v>
      </c>
      <c r="J9220" s="19" t="s">
        <v>60</v>
      </c>
      <c r="K9220" s="20">
        <v>255152.7</v>
      </c>
      <c r="L9220" s="20" t="s">
        <v>55</v>
      </c>
      <c r="M9220" s="20" t="s">
        <v>83</v>
      </c>
      <c r="N9220" s="26"/>
      <c r="O9220" s="20" t="s">
        <v>56</v>
      </c>
      <c r="P9220" t="str">
        <f t="shared" si="144"/>
        <v>INSERT INTO @DataTable (Deal, AdvanceDate, PROV, DealPurpose, RateType, BEACON, LTV, TDS, GDS, InsuranceType, PrincipalBalance, OccupancyType, AccountStatus, Closed_Date, DelinquencyBucket) VALUES (9219, '2013-11-07', 'ON', 'Purchase', 'ARM', 802, 94.84, 28.43, 24.03, 'HiRatio', 255152.7, 'Owner-Occupied', 'Open', '1900-01-00', 'Current');</v>
      </c>
    </row>
    <row r="9221" spans="1:16" x14ac:dyDescent="0.35">
      <c r="A9221" s="22">
        <v>9220</v>
      </c>
      <c r="B9221" s="21">
        <v>41871</v>
      </c>
      <c r="C9221" s="22" t="s">
        <v>51</v>
      </c>
      <c r="D9221" s="22" t="s">
        <v>61</v>
      </c>
      <c r="E9221" s="22" t="s">
        <v>53</v>
      </c>
      <c r="F9221" s="22">
        <v>765</v>
      </c>
      <c r="G9221" s="22">
        <v>92.49</v>
      </c>
      <c r="H9221" s="22">
        <v>38.01</v>
      </c>
      <c r="I9221" s="22">
        <v>36.83</v>
      </c>
      <c r="J9221" s="22" t="s">
        <v>60</v>
      </c>
      <c r="K9221" s="23">
        <v>296250.34999999998</v>
      </c>
      <c r="L9221" s="23" t="s">
        <v>55</v>
      </c>
      <c r="M9221" s="23" t="s">
        <v>83</v>
      </c>
      <c r="N9221" s="27"/>
      <c r="O9221" s="23" t="s">
        <v>56</v>
      </c>
      <c r="P9221" t="str">
        <f t="shared" si="144"/>
        <v>INSERT INTO @DataTable (Deal, AdvanceDate, PROV, DealPurpose, RateType, BEACON, LTV, TDS, GDS, InsuranceType, PrincipalBalance, OccupancyType, AccountStatus, Closed_Date, DelinquencyBucket) VALUES (9220, '2014-08-20', 'AB', 'Purchase', 'Fixed', 765, 92.49, 38.01, 36.83, 'HiRatio', 296250.35, 'Owner-Occupied', 'Open', '1900-01-00', 'Current');</v>
      </c>
    </row>
    <row r="9222" spans="1:16" x14ac:dyDescent="0.35">
      <c r="A9222" s="19">
        <v>9221</v>
      </c>
      <c r="B9222" s="18">
        <v>42338</v>
      </c>
      <c r="C9222" s="19" t="s">
        <v>57</v>
      </c>
      <c r="D9222" s="19" t="s">
        <v>61</v>
      </c>
      <c r="E9222" s="19" t="s">
        <v>53</v>
      </c>
      <c r="F9222" s="19">
        <v>757</v>
      </c>
      <c r="G9222" s="19">
        <v>94.71</v>
      </c>
      <c r="H9222" s="19">
        <v>43.73</v>
      </c>
      <c r="I9222" s="19">
        <v>35.869999999999997</v>
      </c>
      <c r="J9222" s="19" t="s">
        <v>60</v>
      </c>
      <c r="K9222" s="20">
        <v>267602.51</v>
      </c>
      <c r="L9222" s="20" t="s">
        <v>55</v>
      </c>
      <c r="M9222" s="20" t="s">
        <v>83</v>
      </c>
      <c r="N9222" s="26"/>
      <c r="O9222" s="20" t="s">
        <v>56</v>
      </c>
      <c r="P9222" t="str">
        <f t="shared" si="144"/>
        <v>INSERT INTO @DataTable (Deal, AdvanceDate, PROV, DealPurpose, RateType, BEACON, LTV, TDS, GDS, InsuranceType, PrincipalBalance, OccupancyType, AccountStatus, Closed_Date, DelinquencyBucket) VALUES (9221, '2015-11-30', 'ON', 'Purchase', 'Fixed', 757, 94.71, 43.73, 35.87, 'HiRatio', 267602.51, 'Owner-Occupied', 'Open', '1900-01-00', 'Current');</v>
      </c>
    </row>
    <row r="9223" spans="1:16" x14ac:dyDescent="0.35">
      <c r="A9223" s="22">
        <v>9222</v>
      </c>
      <c r="B9223" s="21">
        <v>41789</v>
      </c>
      <c r="C9223" s="22" t="s">
        <v>58</v>
      </c>
      <c r="D9223" s="22" t="s">
        <v>52</v>
      </c>
      <c r="E9223" s="22" t="s">
        <v>53</v>
      </c>
      <c r="F9223" s="22">
        <v>758</v>
      </c>
      <c r="G9223" s="22">
        <v>73.260000000000005</v>
      </c>
      <c r="H9223" s="22">
        <v>26.46</v>
      </c>
      <c r="I9223" s="22">
        <v>25.75</v>
      </c>
      <c r="J9223" s="22" t="s">
        <v>54</v>
      </c>
      <c r="K9223" s="23">
        <v>167040.98000000001</v>
      </c>
      <c r="L9223" s="23" t="s">
        <v>55</v>
      </c>
      <c r="M9223" s="23" t="s">
        <v>83</v>
      </c>
      <c r="N9223" s="27"/>
      <c r="O9223" s="23" t="s">
        <v>56</v>
      </c>
      <c r="P9223" t="str">
        <f t="shared" si="144"/>
        <v>INSERT INTO @DataTable (Deal, AdvanceDate, PROV, DealPurpose, RateType, BEACON, LTV, TDS, GDS, InsuranceType, PrincipalBalance, OccupancyType, AccountStatus, Closed_Date, DelinquencyBucket) VALUES (9222, '2014-05-30', 'BC', 'Refinance External', 'Fixed', 758, 73.26, 26.46, 25.75, 'Conv', 167040.98, 'Owner-Occupied', 'Open', '1900-01-00', 'Current');</v>
      </c>
    </row>
    <row r="9224" spans="1:16" x14ac:dyDescent="0.35">
      <c r="A9224" s="19">
        <v>9223</v>
      </c>
      <c r="B9224" s="18">
        <v>42178</v>
      </c>
      <c r="C9224" s="19" t="s">
        <v>63</v>
      </c>
      <c r="D9224" s="19" t="s">
        <v>68</v>
      </c>
      <c r="E9224" s="19" t="s">
        <v>53</v>
      </c>
      <c r="F9224" s="19">
        <v>690</v>
      </c>
      <c r="G9224" s="19">
        <v>90</v>
      </c>
      <c r="H9224" s="19">
        <v>33.1</v>
      </c>
      <c r="I9224" s="19">
        <v>25.2</v>
      </c>
      <c r="J9224" s="19" t="s">
        <v>60</v>
      </c>
      <c r="K9224" s="20">
        <v>347193.33</v>
      </c>
      <c r="L9224" s="20" t="s">
        <v>55</v>
      </c>
      <c r="M9224" s="20" t="s">
        <v>83</v>
      </c>
      <c r="N9224" s="26"/>
      <c r="O9224" s="20" t="s">
        <v>56</v>
      </c>
      <c r="P9224" t="str">
        <f t="shared" si="144"/>
        <v>INSERT INTO @DataTable (Deal, AdvanceDate, PROV, DealPurpose, RateType, BEACON, LTV, TDS, GDS, InsuranceType, PrincipalBalance, OccupancyType, AccountStatus, Closed_Date, DelinquencyBucket) VALUES (9223, '2015-06-23', 'SK', 'Portable', 'Fixed', 690, 90, 33.1, 25.2, 'HiRatio', 347193.33, 'Owner-Occupied', 'Open', '1900-01-00', 'Current');</v>
      </c>
    </row>
    <row r="9225" spans="1:16" x14ac:dyDescent="0.35">
      <c r="A9225" s="22">
        <v>9224</v>
      </c>
      <c r="B9225" s="21">
        <v>41418</v>
      </c>
      <c r="C9225" s="22" t="s">
        <v>58</v>
      </c>
      <c r="D9225" s="22" t="s">
        <v>61</v>
      </c>
      <c r="E9225" s="22" t="s">
        <v>53</v>
      </c>
      <c r="F9225" s="22">
        <v>804</v>
      </c>
      <c r="G9225" s="22">
        <v>95</v>
      </c>
      <c r="H9225" s="22">
        <v>33.89</v>
      </c>
      <c r="I9225" s="22">
        <v>32.909999999999997</v>
      </c>
      <c r="J9225" s="22" t="s">
        <v>60</v>
      </c>
      <c r="K9225" s="23">
        <v>269570.86</v>
      </c>
      <c r="L9225" s="23" t="s">
        <v>55</v>
      </c>
      <c r="M9225" s="23" t="s">
        <v>83</v>
      </c>
      <c r="N9225" s="27"/>
      <c r="O9225" s="23" t="s">
        <v>56</v>
      </c>
      <c r="P9225" t="str">
        <f t="shared" si="144"/>
        <v>INSERT INTO @DataTable (Deal, AdvanceDate, PROV, DealPurpose, RateType, BEACON, LTV, TDS, GDS, InsuranceType, PrincipalBalance, OccupancyType, AccountStatus, Closed_Date, DelinquencyBucket) VALUES (9224, '2013-05-24', 'BC', 'Purchase', 'Fixed', 804, 95, 33.89, 32.91, 'HiRatio', 269570.86, 'Owner-Occupied', 'Open', '1900-01-00', 'Current');</v>
      </c>
    </row>
    <row r="9226" spans="1:16" x14ac:dyDescent="0.35">
      <c r="A9226" s="19">
        <v>9225</v>
      </c>
      <c r="B9226" s="18">
        <v>42045</v>
      </c>
      <c r="C9226" s="19" t="s">
        <v>57</v>
      </c>
      <c r="D9226" s="19" t="s">
        <v>52</v>
      </c>
      <c r="E9226" s="19" t="s">
        <v>53</v>
      </c>
      <c r="F9226" s="19">
        <v>692</v>
      </c>
      <c r="G9226" s="19">
        <v>78.37</v>
      </c>
      <c r="H9226" s="19">
        <v>41.92</v>
      </c>
      <c r="I9226" s="19">
        <v>27.98</v>
      </c>
      <c r="J9226" s="19" t="s">
        <v>54</v>
      </c>
      <c r="K9226" s="20">
        <v>182141.26</v>
      </c>
      <c r="L9226" s="20" t="s">
        <v>55</v>
      </c>
      <c r="M9226" s="20" t="s">
        <v>83</v>
      </c>
      <c r="N9226" s="26"/>
      <c r="O9226" s="20" t="s">
        <v>56</v>
      </c>
      <c r="P9226" t="str">
        <f t="shared" si="144"/>
        <v>INSERT INTO @DataTable (Deal, AdvanceDate, PROV, DealPurpose, RateType, BEACON, LTV, TDS, GDS, InsuranceType, PrincipalBalance, OccupancyType, AccountStatus, Closed_Date, DelinquencyBucket) VALUES (9225, '2015-02-10', 'ON', 'Refinance External', 'Fixed', 692, 78.37, 41.92, 27.98, 'Conv', 182141.26, 'Owner-Occupied', 'Open', '1900-01-00', 'Current');</v>
      </c>
    </row>
    <row r="9227" spans="1:16" x14ac:dyDescent="0.35">
      <c r="A9227" s="22">
        <v>9226</v>
      </c>
      <c r="B9227" s="21">
        <v>42095</v>
      </c>
      <c r="C9227" s="22" t="s">
        <v>57</v>
      </c>
      <c r="D9227" s="22" t="s">
        <v>61</v>
      </c>
      <c r="E9227" s="22" t="s">
        <v>40</v>
      </c>
      <c r="F9227" s="22">
        <v>729</v>
      </c>
      <c r="G9227" s="22">
        <v>95</v>
      </c>
      <c r="H9227" s="22">
        <v>24.21</v>
      </c>
      <c r="I9227" s="22">
        <v>19.420000000000002</v>
      </c>
      <c r="J9227" s="22" t="s">
        <v>60</v>
      </c>
      <c r="K9227" s="23">
        <v>226116.68</v>
      </c>
      <c r="L9227" s="23" t="s">
        <v>55</v>
      </c>
      <c r="M9227" s="23" t="s">
        <v>83</v>
      </c>
      <c r="N9227" s="27"/>
      <c r="O9227" s="23" t="s">
        <v>56</v>
      </c>
      <c r="P9227" t="str">
        <f t="shared" si="144"/>
        <v>INSERT INTO @DataTable (Deal, AdvanceDate, PROV, DealPurpose, RateType, BEACON, LTV, TDS, GDS, InsuranceType, PrincipalBalance, OccupancyType, AccountStatus, Closed_Date, DelinquencyBucket) VALUES (9226, '2015-04-01', 'ON', 'Purchase', 'ARM', 729, 95, 24.21, 19.42, 'HiRatio', 226116.68, 'Owner-Occupied', 'Open', '1900-01-00', 'Current');</v>
      </c>
    </row>
    <row r="9228" spans="1:16" x14ac:dyDescent="0.35">
      <c r="A9228" s="19">
        <v>9227</v>
      </c>
      <c r="B9228" s="18">
        <v>42048</v>
      </c>
      <c r="C9228" s="19" t="s">
        <v>57</v>
      </c>
      <c r="D9228" s="19" t="s">
        <v>52</v>
      </c>
      <c r="E9228" s="19" t="s">
        <v>53</v>
      </c>
      <c r="F9228" s="19">
        <v>820</v>
      </c>
      <c r="G9228" s="19">
        <v>63.89</v>
      </c>
      <c r="H9228" s="19">
        <v>37.770000000000003</v>
      </c>
      <c r="I9228" s="19">
        <v>37.770000000000003</v>
      </c>
      <c r="J9228" s="19" t="s">
        <v>54</v>
      </c>
      <c r="K9228" s="20">
        <v>213222.61</v>
      </c>
      <c r="L9228" s="20" t="s">
        <v>55</v>
      </c>
      <c r="M9228" s="20" t="s">
        <v>83</v>
      </c>
      <c r="N9228" s="26"/>
      <c r="O9228" s="20" t="s">
        <v>56</v>
      </c>
      <c r="P9228" t="str">
        <f t="shared" si="144"/>
        <v>INSERT INTO @DataTable (Deal, AdvanceDate, PROV, DealPurpose, RateType, BEACON, LTV, TDS, GDS, InsuranceType, PrincipalBalance, OccupancyType, AccountStatus, Closed_Date, DelinquencyBucket) VALUES (9227, '2015-02-13', 'ON', 'Refinance External', 'Fixed', 820, 63.89, 37.77, 37.77, 'Conv', 213222.61, 'Owner-Occupied', 'Open', '1900-01-00', 'Current');</v>
      </c>
    </row>
    <row r="9229" spans="1:16" x14ac:dyDescent="0.35">
      <c r="A9229" s="22">
        <v>9228</v>
      </c>
      <c r="B9229" s="21">
        <v>41138</v>
      </c>
      <c r="C9229" s="22" t="s">
        <v>57</v>
      </c>
      <c r="D9229" s="22" t="s">
        <v>61</v>
      </c>
      <c r="E9229" s="22" t="s">
        <v>53</v>
      </c>
      <c r="F9229" s="22">
        <v>636</v>
      </c>
      <c r="G9229" s="22">
        <v>95</v>
      </c>
      <c r="H9229" s="22">
        <v>21.84</v>
      </c>
      <c r="I9229" s="22">
        <v>21.42</v>
      </c>
      <c r="J9229" s="22" t="s">
        <v>60</v>
      </c>
      <c r="K9229" s="23">
        <v>0</v>
      </c>
      <c r="L9229" s="23" t="s">
        <v>55</v>
      </c>
      <c r="M9229" s="23" t="s">
        <v>84</v>
      </c>
      <c r="N9229" s="27">
        <v>42109</v>
      </c>
      <c r="O9229" s="23" t="s">
        <v>56</v>
      </c>
      <c r="P9229" t="str">
        <f t="shared" si="144"/>
        <v>INSERT INTO @DataTable (Deal, AdvanceDate, PROV, DealPurpose, RateType, BEACON, LTV, TDS, GDS, InsuranceType, PrincipalBalance, OccupancyType, AccountStatus, Closed_Date, DelinquencyBucket) VALUES (9228, '2012-08-17', 'ON', 'Purchase', 'Fixed', 636, 95, 21.84, 21.42, 'HiRatio', 0, 'Owner-Occupied', 'Closed', '2015-04-15', 'Current');</v>
      </c>
    </row>
    <row r="9230" spans="1:16" x14ac:dyDescent="0.35">
      <c r="A9230" s="19">
        <v>9229</v>
      </c>
      <c r="B9230" s="18">
        <v>41501</v>
      </c>
      <c r="C9230" s="19" t="s">
        <v>57</v>
      </c>
      <c r="D9230" s="19" t="s">
        <v>61</v>
      </c>
      <c r="E9230" s="19" t="s">
        <v>53</v>
      </c>
      <c r="F9230" s="19">
        <v>749</v>
      </c>
      <c r="G9230" s="19">
        <v>95</v>
      </c>
      <c r="H9230" s="19">
        <v>38.61</v>
      </c>
      <c r="I9230" s="19">
        <v>38.61</v>
      </c>
      <c r="J9230" s="19" t="s">
        <v>60</v>
      </c>
      <c r="K9230" s="20">
        <v>0</v>
      </c>
      <c r="L9230" s="20" t="s">
        <v>55</v>
      </c>
      <c r="M9230" s="20" t="s">
        <v>84</v>
      </c>
      <c r="N9230" s="26">
        <v>42723</v>
      </c>
      <c r="O9230" s="20" t="s">
        <v>56</v>
      </c>
      <c r="P9230" t="str">
        <f t="shared" si="144"/>
        <v>INSERT INTO @DataTable (Deal, AdvanceDate, PROV, DealPurpose, RateType, BEACON, LTV, TDS, GDS, InsuranceType, PrincipalBalance, OccupancyType, AccountStatus, Closed_Date, DelinquencyBucket) VALUES (9229, '2013-08-15', 'ON', 'Purchase', 'Fixed', 749, 95, 38.61, 38.61, 'HiRatio', 0, 'Owner-Occupied', 'Closed', '2016-12-19', 'Current');</v>
      </c>
    </row>
    <row r="9231" spans="1:16" x14ac:dyDescent="0.35">
      <c r="A9231" s="22">
        <v>9230</v>
      </c>
      <c r="B9231" s="21">
        <v>42065</v>
      </c>
      <c r="C9231" s="22" t="s">
        <v>58</v>
      </c>
      <c r="D9231" s="22" t="s">
        <v>61</v>
      </c>
      <c r="E9231" s="22" t="s">
        <v>53</v>
      </c>
      <c r="F9231" s="22">
        <v>662</v>
      </c>
      <c r="G9231" s="22">
        <v>95</v>
      </c>
      <c r="H9231" s="22">
        <v>39.229999999999997</v>
      </c>
      <c r="I9231" s="22">
        <v>12.11</v>
      </c>
      <c r="J9231" s="22" t="s">
        <v>60</v>
      </c>
      <c r="K9231" s="23">
        <v>314565.28000000003</v>
      </c>
      <c r="L9231" s="23" t="s">
        <v>55</v>
      </c>
      <c r="M9231" s="23" t="s">
        <v>83</v>
      </c>
      <c r="N9231" s="27"/>
      <c r="O9231" s="23" t="s">
        <v>56</v>
      </c>
      <c r="P9231" t="str">
        <f t="shared" si="144"/>
        <v>INSERT INTO @DataTable (Deal, AdvanceDate, PROV, DealPurpose, RateType, BEACON, LTV, TDS, GDS, InsuranceType, PrincipalBalance, OccupancyType, AccountStatus, Closed_Date, DelinquencyBucket) VALUES (9230, '2015-03-02', 'BC', 'Purchase', 'Fixed', 662, 95, 39.23, 12.11, 'HiRatio', 314565.28, 'Owner-Occupied', 'Open', '1900-01-00', 'Current');</v>
      </c>
    </row>
    <row r="9232" spans="1:16" x14ac:dyDescent="0.35">
      <c r="A9232" s="19">
        <v>9231</v>
      </c>
      <c r="B9232" s="18">
        <v>41610</v>
      </c>
      <c r="C9232" s="19" t="s">
        <v>57</v>
      </c>
      <c r="D9232" s="19" t="s">
        <v>52</v>
      </c>
      <c r="E9232" s="19" t="s">
        <v>40</v>
      </c>
      <c r="F9232" s="19">
        <v>608</v>
      </c>
      <c r="G9232" s="19">
        <v>74.569999999999993</v>
      </c>
      <c r="H9232" s="19">
        <v>29.16</v>
      </c>
      <c r="I9232" s="19">
        <v>22.28</v>
      </c>
      <c r="J9232" s="19" t="s">
        <v>60</v>
      </c>
      <c r="K9232" s="20">
        <v>0</v>
      </c>
      <c r="L9232" s="20" t="s">
        <v>55</v>
      </c>
      <c r="M9232" s="20" t="s">
        <v>84</v>
      </c>
      <c r="N9232" s="26">
        <v>42342</v>
      </c>
      <c r="O9232" s="20" t="s">
        <v>56</v>
      </c>
      <c r="P9232" t="str">
        <f t="shared" si="144"/>
        <v>INSERT INTO @DataTable (Deal, AdvanceDate, PROV, DealPurpose, RateType, BEACON, LTV, TDS, GDS, InsuranceType, PrincipalBalance, OccupancyType, AccountStatus, Closed_Date, DelinquencyBucket) VALUES (9231, '2013-12-02', 'ON', 'Refinance External', 'ARM', 608, 74.57, 29.16, 22.28, 'HiRatio', 0, 'Owner-Occupied', 'Closed', '2015-12-04', 'Current');</v>
      </c>
    </row>
    <row r="9233" spans="1:16" x14ac:dyDescent="0.35">
      <c r="A9233" s="22">
        <v>9232</v>
      </c>
      <c r="B9233" s="21">
        <v>41180</v>
      </c>
      <c r="C9233" s="22" t="s">
        <v>51</v>
      </c>
      <c r="D9233" s="22" t="s">
        <v>61</v>
      </c>
      <c r="E9233" s="22" t="s">
        <v>53</v>
      </c>
      <c r="F9233" s="22">
        <v>773</v>
      </c>
      <c r="G9233" s="22">
        <v>95</v>
      </c>
      <c r="H9233" s="22">
        <v>32.46</v>
      </c>
      <c r="I9233" s="22">
        <v>41.51</v>
      </c>
      <c r="J9233" s="22" t="s">
        <v>60</v>
      </c>
      <c r="K9233" s="23">
        <v>278771.86</v>
      </c>
      <c r="L9233" s="23" t="s">
        <v>55</v>
      </c>
      <c r="M9233" s="23" t="s">
        <v>83</v>
      </c>
      <c r="N9233" s="27"/>
      <c r="O9233" s="23" t="s">
        <v>56</v>
      </c>
      <c r="P9233" t="str">
        <f t="shared" si="144"/>
        <v>INSERT INTO @DataTable (Deal, AdvanceDate, PROV, DealPurpose, RateType, BEACON, LTV, TDS, GDS, InsuranceType, PrincipalBalance, OccupancyType, AccountStatus, Closed_Date, DelinquencyBucket) VALUES (9232, '2012-09-28', 'AB', 'Purchase', 'Fixed', 773, 95, 32.46, 41.51, 'HiRatio', 278771.86, 'Owner-Occupied', 'Open', '1900-01-00', 'Current');</v>
      </c>
    </row>
    <row r="9234" spans="1:16" x14ac:dyDescent="0.35">
      <c r="A9234" s="19">
        <v>9233</v>
      </c>
      <c r="B9234" s="18">
        <v>42208</v>
      </c>
      <c r="C9234" s="19" t="s">
        <v>51</v>
      </c>
      <c r="D9234" s="19" t="s">
        <v>61</v>
      </c>
      <c r="E9234" s="19" t="s">
        <v>53</v>
      </c>
      <c r="F9234" s="19">
        <v>787</v>
      </c>
      <c r="G9234" s="19">
        <v>95</v>
      </c>
      <c r="H9234" s="19">
        <v>36.61</v>
      </c>
      <c r="I9234" s="19">
        <v>36.29</v>
      </c>
      <c r="J9234" s="19" t="s">
        <v>60</v>
      </c>
      <c r="K9234" s="20">
        <v>170462.44</v>
      </c>
      <c r="L9234" s="20" t="s">
        <v>55</v>
      </c>
      <c r="M9234" s="20" t="s">
        <v>83</v>
      </c>
      <c r="N9234" s="26"/>
      <c r="O9234" s="20" t="s">
        <v>56</v>
      </c>
      <c r="P9234" t="str">
        <f t="shared" si="144"/>
        <v>INSERT INTO @DataTable (Deal, AdvanceDate, PROV, DealPurpose, RateType, BEACON, LTV, TDS, GDS, InsuranceType, PrincipalBalance, OccupancyType, AccountStatus, Closed_Date, DelinquencyBucket) VALUES (9233, '2015-07-23', 'AB', 'Purchase', 'Fixed', 787, 95, 36.61, 36.29, 'HiRatio', 170462.44, 'Owner-Occupied', 'Open', '1900-01-00', 'Current');</v>
      </c>
    </row>
    <row r="9235" spans="1:16" x14ac:dyDescent="0.35">
      <c r="A9235" s="22">
        <v>9234</v>
      </c>
      <c r="B9235" s="21">
        <v>42216</v>
      </c>
      <c r="C9235" s="22" t="s">
        <v>57</v>
      </c>
      <c r="D9235" s="22" t="s">
        <v>61</v>
      </c>
      <c r="E9235" s="22" t="s">
        <v>40</v>
      </c>
      <c r="F9235" s="22">
        <v>0</v>
      </c>
      <c r="G9235" s="22">
        <v>65</v>
      </c>
      <c r="H9235" s="22">
        <v>28.44</v>
      </c>
      <c r="I9235" s="22">
        <v>5.17</v>
      </c>
      <c r="J9235" s="22" t="s">
        <v>54</v>
      </c>
      <c r="K9235" s="23">
        <v>0</v>
      </c>
      <c r="L9235" s="23" t="s">
        <v>62</v>
      </c>
      <c r="M9235" s="23" t="s">
        <v>84</v>
      </c>
      <c r="N9235" s="27">
        <v>42338</v>
      </c>
      <c r="O9235" s="23" t="s">
        <v>56</v>
      </c>
      <c r="P9235" t="str">
        <f t="shared" si="144"/>
        <v>INSERT INTO @DataTable (Deal, AdvanceDate, PROV, DealPurpose, RateType, BEACON, LTV, TDS, GDS, InsuranceType, PrincipalBalance, OccupancyType, AccountStatus, Closed_Date, DelinquencyBucket) VALUES (9234, '2015-07-31', 'ON', 'Purchase', 'ARM', 0, 65, 28.44, 5.17, 'Conv', 0, 'Rental', 'Closed', '2015-11-30', 'Current');</v>
      </c>
    </row>
    <row r="9236" spans="1:16" x14ac:dyDescent="0.35">
      <c r="A9236" s="19">
        <v>9235</v>
      </c>
      <c r="B9236" s="18">
        <v>41649</v>
      </c>
      <c r="C9236" s="19" t="s">
        <v>57</v>
      </c>
      <c r="D9236" s="19" t="s">
        <v>61</v>
      </c>
      <c r="E9236" s="19" t="s">
        <v>40</v>
      </c>
      <c r="F9236" s="19">
        <v>761</v>
      </c>
      <c r="G9236" s="19">
        <v>95</v>
      </c>
      <c r="H9236" s="19">
        <v>31.29</v>
      </c>
      <c r="I9236" s="19">
        <v>30.66</v>
      </c>
      <c r="J9236" s="19" t="s">
        <v>60</v>
      </c>
      <c r="K9236" s="20">
        <v>178703.99</v>
      </c>
      <c r="L9236" s="20" t="s">
        <v>55</v>
      </c>
      <c r="M9236" s="20" t="s">
        <v>83</v>
      </c>
      <c r="N9236" s="26"/>
      <c r="O9236" s="20" t="s">
        <v>56</v>
      </c>
      <c r="P9236" t="str">
        <f t="shared" si="144"/>
        <v>INSERT INTO @DataTable (Deal, AdvanceDate, PROV, DealPurpose, RateType, BEACON, LTV, TDS, GDS, InsuranceType, PrincipalBalance, OccupancyType, AccountStatus, Closed_Date, DelinquencyBucket) VALUES (9235, '2014-01-10', 'ON', 'Purchase', 'ARM', 761, 95, 31.29, 30.66, 'HiRatio', 178703.99, 'Owner-Occupied', 'Open', '1900-01-00', 'Current');</v>
      </c>
    </row>
    <row r="9237" spans="1:16" x14ac:dyDescent="0.35">
      <c r="A9237" s="22">
        <v>9236</v>
      </c>
      <c r="B9237" s="21">
        <v>41948</v>
      </c>
      <c r="C9237" s="22" t="s">
        <v>58</v>
      </c>
      <c r="D9237" s="22" t="s">
        <v>61</v>
      </c>
      <c r="E9237" s="22" t="s">
        <v>53</v>
      </c>
      <c r="F9237" s="22">
        <v>701</v>
      </c>
      <c r="G9237" s="22">
        <v>80</v>
      </c>
      <c r="H9237" s="22">
        <v>36.82</v>
      </c>
      <c r="I9237" s="22">
        <v>22.22</v>
      </c>
      <c r="J9237" s="22" t="s">
        <v>54</v>
      </c>
      <c r="K9237" s="23">
        <v>0</v>
      </c>
      <c r="L9237" s="23" t="s">
        <v>55</v>
      </c>
      <c r="M9237" s="23" t="s">
        <v>84</v>
      </c>
      <c r="N9237" s="27">
        <v>42447</v>
      </c>
      <c r="O9237" s="23" t="s">
        <v>56</v>
      </c>
      <c r="P9237" t="str">
        <f t="shared" si="144"/>
        <v>INSERT INTO @DataTable (Deal, AdvanceDate, PROV, DealPurpose, RateType, BEACON, LTV, TDS, GDS, InsuranceType, PrincipalBalance, OccupancyType, AccountStatus, Closed_Date, DelinquencyBucket) VALUES (9236, '2014-11-05', 'BC', 'Purchase', 'Fixed', 701, 80, 36.82, 22.22, 'Conv', 0, 'Owner-Occupied', 'Closed', '2016-03-18', 'Current');</v>
      </c>
    </row>
    <row r="9238" spans="1:16" x14ac:dyDescent="0.35">
      <c r="A9238" s="19">
        <v>9237</v>
      </c>
      <c r="B9238" s="18">
        <v>40641</v>
      </c>
      <c r="C9238" s="19" t="s">
        <v>51</v>
      </c>
      <c r="D9238" s="19" t="s">
        <v>61</v>
      </c>
      <c r="E9238" s="19" t="s">
        <v>40</v>
      </c>
      <c r="F9238" s="19">
        <v>828</v>
      </c>
      <c r="G9238" s="19">
        <v>95</v>
      </c>
      <c r="H9238" s="19">
        <v>33.270000000000003</v>
      </c>
      <c r="I9238" s="19">
        <v>16.45</v>
      </c>
      <c r="J9238" s="19" t="s">
        <v>60</v>
      </c>
      <c r="K9238" s="20">
        <v>256295.58</v>
      </c>
      <c r="L9238" s="20" t="s">
        <v>55</v>
      </c>
      <c r="M9238" s="20" t="s">
        <v>83</v>
      </c>
      <c r="N9238" s="26"/>
      <c r="O9238" s="20" t="s">
        <v>56</v>
      </c>
      <c r="P9238" t="str">
        <f t="shared" si="144"/>
        <v>INSERT INTO @DataTable (Deal, AdvanceDate, PROV, DealPurpose, RateType, BEACON, LTV, TDS, GDS, InsuranceType, PrincipalBalance, OccupancyType, AccountStatus, Closed_Date, DelinquencyBucket) VALUES (9237, '2011-04-08', 'AB', 'Purchase', 'ARM', 828, 95, 33.27, 16.45, 'HiRatio', 256295.58, 'Owner-Occupied', 'Open', '1900-01-00', 'Current');</v>
      </c>
    </row>
    <row r="9239" spans="1:16" x14ac:dyDescent="0.35">
      <c r="A9239" s="22">
        <v>9238</v>
      </c>
      <c r="B9239" s="21">
        <v>42174</v>
      </c>
      <c r="C9239" s="22" t="s">
        <v>51</v>
      </c>
      <c r="D9239" s="22" t="s">
        <v>61</v>
      </c>
      <c r="E9239" s="22" t="s">
        <v>40</v>
      </c>
      <c r="F9239" s="22">
        <v>753</v>
      </c>
      <c r="G9239" s="22">
        <v>95</v>
      </c>
      <c r="H9239" s="22">
        <v>37.1</v>
      </c>
      <c r="I9239" s="22">
        <v>19.38</v>
      </c>
      <c r="J9239" s="22" t="s">
        <v>60</v>
      </c>
      <c r="K9239" s="23">
        <v>410772.32</v>
      </c>
      <c r="L9239" s="23" t="s">
        <v>55</v>
      </c>
      <c r="M9239" s="23" t="s">
        <v>83</v>
      </c>
      <c r="N9239" s="27"/>
      <c r="O9239" s="23" t="s">
        <v>56</v>
      </c>
      <c r="P9239" t="str">
        <f t="shared" si="144"/>
        <v>INSERT INTO @DataTable (Deal, AdvanceDate, PROV, DealPurpose, RateType, BEACON, LTV, TDS, GDS, InsuranceType, PrincipalBalance, OccupancyType, AccountStatus, Closed_Date, DelinquencyBucket) VALUES (9238, '2015-06-19', 'AB', 'Purchase', 'ARM', 753, 95, 37.1, 19.38, 'HiRatio', 410772.32, 'Owner-Occupied', 'Open', '1900-01-00', 'Current');</v>
      </c>
    </row>
    <row r="9240" spans="1:16" x14ac:dyDescent="0.35">
      <c r="A9240" s="19">
        <v>9239</v>
      </c>
      <c r="B9240" s="18">
        <v>41884</v>
      </c>
      <c r="C9240" s="19" t="s">
        <v>51</v>
      </c>
      <c r="D9240" s="19" t="s">
        <v>59</v>
      </c>
      <c r="E9240" s="19" t="s">
        <v>53</v>
      </c>
      <c r="F9240" s="19">
        <v>755</v>
      </c>
      <c r="G9240" s="19">
        <v>79.819999999999993</v>
      </c>
      <c r="H9240" s="19">
        <v>35.08</v>
      </c>
      <c r="I9240" s="19">
        <v>20.92</v>
      </c>
      <c r="J9240" s="19" t="s">
        <v>60</v>
      </c>
      <c r="K9240" s="20">
        <v>243356.95</v>
      </c>
      <c r="L9240" s="20" t="s">
        <v>55</v>
      </c>
      <c r="M9240" s="20" t="s">
        <v>83</v>
      </c>
      <c r="N9240" s="26"/>
      <c r="O9240" s="20" t="s">
        <v>56</v>
      </c>
      <c r="P9240" t="str">
        <f t="shared" si="144"/>
        <v>INSERT INTO @DataTable (Deal, AdvanceDate, PROV, DealPurpose, RateType, BEACON, LTV, TDS, GDS, InsuranceType, PrincipalBalance, OccupancyType, AccountStatus, Closed_Date, DelinquencyBucket) VALUES (9239, '2014-09-02', 'AB', 'Transfer', 'Fixed', 755, 79.82, 35.08, 20.92, 'HiRatio', 243356.95, 'Owner-Occupied', 'Open', '1900-01-00', 'Current');</v>
      </c>
    </row>
    <row r="9241" spans="1:16" x14ac:dyDescent="0.35">
      <c r="A9241" s="22">
        <v>9240</v>
      </c>
      <c r="B9241" s="21">
        <v>42577</v>
      </c>
      <c r="C9241" s="22" t="s">
        <v>57</v>
      </c>
      <c r="D9241" s="22" t="s">
        <v>71</v>
      </c>
      <c r="E9241" s="22" t="s">
        <v>40</v>
      </c>
      <c r="F9241" s="22">
        <v>805</v>
      </c>
      <c r="G9241" s="22">
        <v>80</v>
      </c>
      <c r="H9241" s="22">
        <v>27.86</v>
      </c>
      <c r="I9241" s="22">
        <v>27.75</v>
      </c>
      <c r="J9241" s="22" t="s">
        <v>54</v>
      </c>
      <c r="K9241" s="23">
        <v>204781.99</v>
      </c>
      <c r="L9241" s="23" t="s">
        <v>55</v>
      </c>
      <c r="M9241" s="23" t="s">
        <v>83</v>
      </c>
      <c r="N9241" s="27"/>
      <c r="O9241" s="23" t="s">
        <v>56</v>
      </c>
      <c r="P9241" t="str">
        <f t="shared" si="144"/>
        <v>INSERT INTO @DataTable (Deal, AdvanceDate, PROV, DealPurpose, RateType, BEACON, LTV, TDS, GDS, InsuranceType, PrincipalBalance, OccupancyType, AccountStatus, Closed_Date, DelinquencyBucket) VALUES (9240, '2016-07-26', 'ON', 'Refinance Existing Client', 'ARM', 805, 80, 27.86, 27.75, 'Conv', 204781.99, 'Owner-Occupied', 'Open', '1900-01-00', 'Current');</v>
      </c>
    </row>
    <row r="9242" spans="1:16" x14ac:dyDescent="0.35">
      <c r="A9242" s="19">
        <v>9241</v>
      </c>
      <c r="B9242" s="18">
        <v>41845</v>
      </c>
      <c r="C9242" s="19" t="s">
        <v>58</v>
      </c>
      <c r="D9242" s="19" t="s">
        <v>64</v>
      </c>
      <c r="E9242" s="19" t="s">
        <v>53</v>
      </c>
      <c r="F9242" s="19">
        <v>769</v>
      </c>
      <c r="G9242" s="19">
        <v>94.72</v>
      </c>
      <c r="H9242" s="19">
        <v>37.69</v>
      </c>
      <c r="I9242" s="19">
        <v>21.07</v>
      </c>
      <c r="J9242" s="19" t="s">
        <v>60</v>
      </c>
      <c r="K9242" s="20">
        <v>281800.59999999998</v>
      </c>
      <c r="L9242" s="20" t="s">
        <v>55</v>
      </c>
      <c r="M9242" s="20" t="s">
        <v>83</v>
      </c>
      <c r="N9242" s="26"/>
      <c r="O9242" s="20" t="s">
        <v>56</v>
      </c>
      <c r="P9242" t="str">
        <f t="shared" si="144"/>
        <v>INSERT INTO @DataTable (Deal, AdvanceDate, PROV, DealPurpose, RateType, BEACON, LTV, TDS, GDS, InsuranceType, PrincipalBalance, OccupancyType, AccountStatus, Closed_Date, DelinquencyBucket) VALUES (9241, '2014-07-25', 'BC', 'Purchase with Improvements', 'Fixed', 769, 94.72, 37.69, 21.07, 'HiRatio', 281800.6, 'Owner-Occupied', 'Open', '1900-01-00', 'Current');</v>
      </c>
    </row>
    <row r="9243" spans="1:16" x14ac:dyDescent="0.35">
      <c r="A9243" s="22">
        <v>9242</v>
      </c>
      <c r="B9243" s="21">
        <v>40609</v>
      </c>
      <c r="C9243" s="22" t="s">
        <v>51</v>
      </c>
      <c r="D9243" s="22" t="s">
        <v>52</v>
      </c>
      <c r="E9243" s="22" t="s">
        <v>53</v>
      </c>
      <c r="F9243" s="22">
        <v>727</v>
      </c>
      <c r="G9243" s="22">
        <v>75.760000000000005</v>
      </c>
      <c r="H9243" s="22">
        <v>38.15</v>
      </c>
      <c r="I9243" s="22">
        <v>19.53</v>
      </c>
      <c r="J9243" s="22" t="s">
        <v>54</v>
      </c>
      <c r="K9243" s="23">
        <v>103265.72</v>
      </c>
      <c r="L9243" s="23" t="s">
        <v>55</v>
      </c>
      <c r="M9243" s="23" t="s">
        <v>83</v>
      </c>
      <c r="N9243" s="27"/>
      <c r="O9243" s="23" t="s">
        <v>56</v>
      </c>
      <c r="P9243" t="str">
        <f t="shared" si="144"/>
        <v>INSERT INTO @DataTable (Deal, AdvanceDate, PROV, DealPurpose, RateType, BEACON, LTV, TDS, GDS, InsuranceType, PrincipalBalance, OccupancyType, AccountStatus, Closed_Date, DelinquencyBucket) VALUES (9242, '2011-03-07', 'AB', 'Refinance External', 'Fixed', 727, 75.76, 38.15, 19.53, 'Conv', 103265.72, 'Owner-Occupied', 'Open', '1900-01-00', 'Current');</v>
      </c>
    </row>
    <row r="9244" spans="1:16" x14ac:dyDescent="0.35">
      <c r="A9244" s="19">
        <v>9243</v>
      </c>
      <c r="B9244" s="18">
        <v>41729</v>
      </c>
      <c r="C9244" s="19" t="s">
        <v>51</v>
      </c>
      <c r="D9244" s="19" t="s">
        <v>61</v>
      </c>
      <c r="E9244" s="19" t="s">
        <v>53</v>
      </c>
      <c r="F9244" s="19">
        <v>811</v>
      </c>
      <c r="G9244" s="19">
        <v>95</v>
      </c>
      <c r="H9244" s="19">
        <v>25.45</v>
      </c>
      <c r="I9244" s="19">
        <v>21.21</v>
      </c>
      <c r="J9244" s="19" t="s">
        <v>60</v>
      </c>
      <c r="K9244" s="20">
        <v>360539.77</v>
      </c>
      <c r="L9244" s="20" t="s">
        <v>55</v>
      </c>
      <c r="M9244" s="20" t="s">
        <v>83</v>
      </c>
      <c r="N9244" s="26"/>
      <c r="O9244" s="20" t="s">
        <v>56</v>
      </c>
      <c r="P9244" t="str">
        <f t="shared" si="144"/>
        <v>INSERT INTO @DataTable (Deal, AdvanceDate, PROV, DealPurpose, RateType, BEACON, LTV, TDS, GDS, InsuranceType, PrincipalBalance, OccupancyType, AccountStatus, Closed_Date, DelinquencyBucket) VALUES (9243, '2014-03-31', 'AB', 'Purchase', 'Fixed', 811, 95, 25.45, 21.21, 'HiRatio', 360539.77, 'Owner-Occupied', 'Open', '1900-01-00', 'Current');</v>
      </c>
    </row>
    <row r="9245" spans="1:16" x14ac:dyDescent="0.35">
      <c r="A9245" s="22">
        <v>9244</v>
      </c>
      <c r="B9245" s="21">
        <v>40654</v>
      </c>
      <c r="C9245" s="22" t="s">
        <v>57</v>
      </c>
      <c r="D9245" s="22" t="s">
        <v>61</v>
      </c>
      <c r="E9245" s="22" t="s">
        <v>40</v>
      </c>
      <c r="F9245" s="22">
        <v>775</v>
      </c>
      <c r="G9245" s="22">
        <v>94.93</v>
      </c>
      <c r="H9245" s="22">
        <v>36.200000000000003</v>
      </c>
      <c r="I9245" s="22">
        <v>18.23</v>
      </c>
      <c r="J9245" s="22" t="s">
        <v>60</v>
      </c>
      <c r="K9245" s="23">
        <v>0</v>
      </c>
      <c r="L9245" s="23" t="s">
        <v>55</v>
      </c>
      <c r="M9245" s="23" t="s">
        <v>84</v>
      </c>
      <c r="N9245" s="27">
        <v>42079</v>
      </c>
      <c r="O9245" s="23" t="s">
        <v>56</v>
      </c>
      <c r="P9245" t="str">
        <f t="shared" si="144"/>
        <v>INSERT INTO @DataTable (Deal, AdvanceDate, PROV, DealPurpose, RateType, BEACON, LTV, TDS, GDS, InsuranceType, PrincipalBalance, OccupancyType, AccountStatus, Closed_Date, DelinquencyBucket) VALUES (9244, '2011-04-21', 'ON', 'Purchase', 'ARM', 775, 94.93, 36.2, 18.23, 'HiRatio', 0, 'Owner-Occupied', 'Closed', '2015-03-16', 'Current');</v>
      </c>
    </row>
    <row r="9246" spans="1:16" x14ac:dyDescent="0.35">
      <c r="A9246" s="19">
        <v>9245</v>
      </c>
      <c r="B9246" s="18">
        <v>41394</v>
      </c>
      <c r="C9246" s="19" t="s">
        <v>57</v>
      </c>
      <c r="D9246" s="19" t="s">
        <v>61</v>
      </c>
      <c r="E9246" s="19" t="s">
        <v>53</v>
      </c>
      <c r="F9246" s="19">
        <v>794</v>
      </c>
      <c r="G9246" s="19">
        <v>95</v>
      </c>
      <c r="H9246" s="19">
        <v>29.48</v>
      </c>
      <c r="I9246" s="19">
        <v>22.93</v>
      </c>
      <c r="J9246" s="19" t="s">
        <v>60</v>
      </c>
      <c r="K9246" s="20">
        <v>205361.86</v>
      </c>
      <c r="L9246" s="20" t="s">
        <v>55</v>
      </c>
      <c r="M9246" s="20" t="s">
        <v>83</v>
      </c>
      <c r="N9246" s="26"/>
      <c r="O9246" s="20" t="s">
        <v>56</v>
      </c>
      <c r="P9246" t="str">
        <f t="shared" si="144"/>
        <v>INSERT INTO @DataTable (Deal, AdvanceDate, PROV, DealPurpose, RateType, BEACON, LTV, TDS, GDS, InsuranceType, PrincipalBalance, OccupancyType, AccountStatus, Closed_Date, DelinquencyBucket) VALUES (9245, '2013-04-30', 'ON', 'Purchase', 'Fixed', 794, 95, 29.48, 22.93, 'HiRatio', 205361.86, 'Owner-Occupied', 'Open', '1900-01-00', 'Current');</v>
      </c>
    </row>
    <row r="9247" spans="1:16" x14ac:dyDescent="0.35">
      <c r="A9247" s="22">
        <v>9246</v>
      </c>
      <c r="B9247" s="21">
        <v>41782</v>
      </c>
      <c r="C9247" s="22" t="s">
        <v>51</v>
      </c>
      <c r="D9247" s="22" t="s">
        <v>64</v>
      </c>
      <c r="E9247" s="22" t="s">
        <v>53</v>
      </c>
      <c r="F9247" s="22">
        <v>716</v>
      </c>
      <c r="G9247" s="22">
        <v>95</v>
      </c>
      <c r="H9247" s="22">
        <v>39.21</v>
      </c>
      <c r="I9247" s="22">
        <v>25.87</v>
      </c>
      <c r="J9247" s="22" t="s">
        <v>60</v>
      </c>
      <c r="K9247" s="23">
        <v>0</v>
      </c>
      <c r="L9247" s="23" t="s">
        <v>55</v>
      </c>
      <c r="M9247" s="23" t="s">
        <v>84</v>
      </c>
      <c r="N9247" s="27">
        <v>42521</v>
      </c>
      <c r="O9247" s="23" t="s">
        <v>56</v>
      </c>
      <c r="P9247" t="str">
        <f t="shared" si="144"/>
        <v>INSERT INTO @DataTable (Deal, AdvanceDate, PROV, DealPurpose, RateType, BEACON, LTV, TDS, GDS, InsuranceType, PrincipalBalance, OccupancyType, AccountStatus, Closed_Date, DelinquencyBucket) VALUES (9246, '2014-05-23', 'AB', 'Purchase with Improvements', 'Fixed', 716, 95, 39.21, 25.87, 'HiRatio', 0, 'Owner-Occupied', 'Closed', '2016-05-31', 'Current');</v>
      </c>
    </row>
    <row r="9248" spans="1:16" x14ac:dyDescent="0.35">
      <c r="A9248" s="19">
        <v>9247</v>
      </c>
      <c r="B9248" s="18">
        <v>42577</v>
      </c>
      <c r="C9248" s="19" t="s">
        <v>58</v>
      </c>
      <c r="D9248" s="19" t="s">
        <v>61</v>
      </c>
      <c r="E9248" s="19" t="s">
        <v>53</v>
      </c>
      <c r="F9248" s="19">
        <v>829</v>
      </c>
      <c r="G9248" s="19">
        <v>95</v>
      </c>
      <c r="H9248" s="19">
        <v>42.79</v>
      </c>
      <c r="I9248" s="19">
        <v>16.489999999999998</v>
      </c>
      <c r="J9248" s="19" t="s">
        <v>60</v>
      </c>
      <c r="K9248" s="20">
        <v>189124.01</v>
      </c>
      <c r="L9248" s="20" t="s">
        <v>66</v>
      </c>
      <c r="M9248" s="20" t="s">
        <v>83</v>
      </c>
      <c r="N9248" s="26"/>
      <c r="O9248" s="20" t="s">
        <v>56</v>
      </c>
      <c r="P9248" t="str">
        <f t="shared" si="144"/>
        <v>INSERT INTO @DataTable (Deal, AdvanceDate, PROV, DealPurpose, RateType, BEACON, LTV, TDS, GDS, InsuranceType, PrincipalBalance, OccupancyType, AccountStatus, Closed_Date, DelinquencyBucket) VALUES (9247, '2016-07-26', 'BC', 'Purchase', 'Fixed', 829, 95, 42.79, 16.49, 'HiRatio', 189124.01, 'Second Home', 'Open', '1900-01-00', 'Current');</v>
      </c>
    </row>
    <row r="9249" spans="1:16" x14ac:dyDescent="0.35">
      <c r="A9249" s="22">
        <v>9248</v>
      </c>
      <c r="B9249" s="21">
        <v>42030</v>
      </c>
      <c r="C9249" s="22" t="s">
        <v>51</v>
      </c>
      <c r="D9249" s="22" t="s">
        <v>52</v>
      </c>
      <c r="E9249" s="22" t="s">
        <v>40</v>
      </c>
      <c r="F9249" s="22">
        <v>611</v>
      </c>
      <c r="G9249" s="22">
        <v>73.680000000000007</v>
      </c>
      <c r="H9249" s="22">
        <v>28.86</v>
      </c>
      <c r="I9249" s="22">
        <v>27.19</v>
      </c>
      <c r="J9249" s="22" t="s">
        <v>54</v>
      </c>
      <c r="K9249" s="23">
        <v>266283.12</v>
      </c>
      <c r="L9249" s="23" t="s">
        <v>55</v>
      </c>
      <c r="M9249" s="23" t="s">
        <v>83</v>
      </c>
      <c r="N9249" s="27"/>
      <c r="O9249" s="23" t="s">
        <v>56</v>
      </c>
      <c r="P9249" t="str">
        <f t="shared" si="144"/>
        <v>INSERT INTO @DataTable (Deal, AdvanceDate, PROV, DealPurpose, RateType, BEACON, LTV, TDS, GDS, InsuranceType, PrincipalBalance, OccupancyType, AccountStatus, Closed_Date, DelinquencyBucket) VALUES (9248, '2015-01-26', 'AB', 'Refinance External', 'ARM', 611, 73.68, 28.86, 27.19, 'Conv', 266283.12, 'Owner-Occupied', 'Open', '1900-01-00', 'Current');</v>
      </c>
    </row>
    <row r="9250" spans="1:16" x14ac:dyDescent="0.35">
      <c r="A9250" s="19">
        <v>9249</v>
      </c>
      <c r="B9250" s="18">
        <v>42361</v>
      </c>
      <c r="C9250" s="19" t="s">
        <v>57</v>
      </c>
      <c r="D9250" s="19" t="s">
        <v>59</v>
      </c>
      <c r="E9250" s="19" t="s">
        <v>40</v>
      </c>
      <c r="F9250" s="19">
        <v>740</v>
      </c>
      <c r="G9250" s="19">
        <v>66.28</v>
      </c>
      <c r="H9250" s="19">
        <v>41.18</v>
      </c>
      <c r="I9250" s="19">
        <v>23.5</v>
      </c>
      <c r="J9250" s="19" t="s">
        <v>54</v>
      </c>
      <c r="K9250" s="20">
        <v>0</v>
      </c>
      <c r="L9250" s="20" t="s">
        <v>55</v>
      </c>
      <c r="M9250" s="20" t="s">
        <v>84</v>
      </c>
      <c r="N9250" s="26">
        <v>42716</v>
      </c>
      <c r="O9250" s="20" t="s">
        <v>56</v>
      </c>
      <c r="P9250" t="str">
        <f t="shared" si="144"/>
        <v>INSERT INTO @DataTable (Deal, AdvanceDate, PROV, DealPurpose, RateType, BEACON, LTV, TDS, GDS, InsuranceType, PrincipalBalance, OccupancyType, AccountStatus, Closed_Date, DelinquencyBucket) VALUES (9249, '2015-12-23', 'ON', 'Transfer', 'ARM', 740, 66.28, 41.18, 23.5, 'Conv', 0, 'Owner-Occupied', 'Closed', '2016-12-12', 'Current');</v>
      </c>
    </row>
    <row r="9251" spans="1:16" x14ac:dyDescent="0.35">
      <c r="A9251" s="22">
        <v>9250</v>
      </c>
      <c r="B9251" s="21">
        <v>40844</v>
      </c>
      <c r="C9251" s="22" t="s">
        <v>57</v>
      </c>
      <c r="D9251" s="22" t="s">
        <v>52</v>
      </c>
      <c r="E9251" s="22" t="s">
        <v>53</v>
      </c>
      <c r="F9251" s="22">
        <v>711</v>
      </c>
      <c r="G9251" s="22">
        <v>84.42</v>
      </c>
      <c r="H9251" s="22">
        <v>41.17</v>
      </c>
      <c r="I9251" s="22">
        <v>22.06</v>
      </c>
      <c r="J9251" s="22" t="s">
        <v>60</v>
      </c>
      <c r="K9251" s="23">
        <v>0</v>
      </c>
      <c r="L9251" s="23" t="s">
        <v>55</v>
      </c>
      <c r="M9251" s="23" t="s">
        <v>84</v>
      </c>
      <c r="N9251" s="27">
        <v>42671</v>
      </c>
      <c r="O9251" s="23" t="s">
        <v>56</v>
      </c>
      <c r="P9251" t="str">
        <f t="shared" si="144"/>
        <v>INSERT INTO @DataTable (Deal, AdvanceDate, PROV, DealPurpose, RateType, BEACON, LTV, TDS, GDS, InsuranceType, PrincipalBalance, OccupancyType, AccountStatus, Closed_Date, DelinquencyBucket) VALUES (9250, '2011-10-28', 'ON', 'Refinance External', 'Fixed', 711, 84.42, 41.17, 22.06, 'HiRatio', 0, 'Owner-Occupied', 'Closed', '2016-10-28', 'Current');</v>
      </c>
    </row>
    <row r="9252" spans="1:16" x14ac:dyDescent="0.35">
      <c r="A9252" s="19">
        <v>9251</v>
      </c>
      <c r="B9252" s="18">
        <v>40787</v>
      </c>
      <c r="C9252" s="19" t="s">
        <v>57</v>
      </c>
      <c r="D9252" s="19" t="s">
        <v>61</v>
      </c>
      <c r="E9252" s="19" t="s">
        <v>53</v>
      </c>
      <c r="F9252" s="19">
        <v>789</v>
      </c>
      <c r="G9252" s="19">
        <v>80</v>
      </c>
      <c r="H9252" s="19">
        <v>25.83</v>
      </c>
      <c r="I9252" s="19">
        <v>25.63</v>
      </c>
      <c r="J9252" s="19" t="s">
        <v>54</v>
      </c>
      <c r="K9252" s="20">
        <v>0</v>
      </c>
      <c r="L9252" s="20" t="s">
        <v>55</v>
      </c>
      <c r="M9252" s="20" t="s">
        <v>84</v>
      </c>
      <c r="N9252" s="26">
        <v>42614</v>
      </c>
      <c r="O9252" s="20" t="s">
        <v>56</v>
      </c>
      <c r="P9252" t="str">
        <f t="shared" si="144"/>
        <v>INSERT INTO @DataTable (Deal, AdvanceDate, PROV, DealPurpose, RateType, BEACON, LTV, TDS, GDS, InsuranceType, PrincipalBalance, OccupancyType, AccountStatus, Closed_Date, DelinquencyBucket) VALUES (9251, '2011-09-01', 'ON', 'Purchase', 'Fixed', 789, 80, 25.83, 25.63, 'Conv', 0, 'Owner-Occupied', 'Closed', '2016-09-01', 'Current');</v>
      </c>
    </row>
    <row r="9253" spans="1:16" x14ac:dyDescent="0.35">
      <c r="A9253" s="22">
        <v>9252</v>
      </c>
      <c r="B9253" s="21">
        <v>41501</v>
      </c>
      <c r="C9253" s="22" t="s">
        <v>51</v>
      </c>
      <c r="D9253" s="22" t="s">
        <v>61</v>
      </c>
      <c r="E9253" s="22" t="s">
        <v>53</v>
      </c>
      <c r="F9253" s="22">
        <v>746</v>
      </c>
      <c r="G9253" s="22">
        <v>93.08</v>
      </c>
      <c r="H9253" s="22">
        <v>34.74</v>
      </c>
      <c r="I9253" s="22">
        <v>22.48</v>
      </c>
      <c r="J9253" s="22" t="s">
        <v>60</v>
      </c>
      <c r="K9253" s="23">
        <v>354376.68</v>
      </c>
      <c r="L9253" s="23" t="s">
        <v>55</v>
      </c>
      <c r="M9253" s="23" t="s">
        <v>83</v>
      </c>
      <c r="N9253" s="27"/>
      <c r="O9253" s="23" t="s">
        <v>56</v>
      </c>
      <c r="P9253" t="str">
        <f t="shared" si="144"/>
        <v>INSERT INTO @DataTable (Deal, AdvanceDate, PROV, DealPurpose, RateType, BEACON, LTV, TDS, GDS, InsuranceType, PrincipalBalance, OccupancyType, AccountStatus, Closed_Date, DelinquencyBucket) VALUES (9252, '2013-08-15', 'AB', 'Purchase', 'Fixed', 746, 93.08, 34.74, 22.48, 'HiRatio', 354376.68, 'Owner-Occupied', 'Open', '1900-01-00', 'Current');</v>
      </c>
    </row>
    <row r="9254" spans="1:16" x14ac:dyDescent="0.35">
      <c r="A9254" s="19">
        <v>9253</v>
      </c>
      <c r="B9254" s="18">
        <v>41670</v>
      </c>
      <c r="C9254" s="19" t="s">
        <v>57</v>
      </c>
      <c r="D9254" s="19" t="s">
        <v>61</v>
      </c>
      <c r="E9254" s="19" t="s">
        <v>40</v>
      </c>
      <c r="F9254" s="19">
        <v>758</v>
      </c>
      <c r="G9254" s="19">
        <v>95</v>
      </c>
      <c r="H9254" s="19">
        <v>33.71</v>
      </c>
      <c r="I9254" s="19">
        <v>28.56</v>
      </c>
      <c r="J9254" s="19" t="s">
        <v>60</v>
      </c>
      <c r="K9254" s="20">
        <v>370234.08</v>
      </c>
      <c r="L9254" s="20" t="s">
        <v>55</v>
      </c>
      <c r="M9254" s="20" t="s">
        <v>83</v>
      </c>
      <c r="N9254" s="26"/>
      <c r="O9254" s="20" t="s">
        <v>56</v>
      </c>
      <c r="P9254" t="str">
        <f t="shared" si="144"/>
        <v>INSERT INTO @DataTable (Deal, AdvanceDate, PROV, DealPurpose, RateType, BEACON, LTV, TDS, GDS, InsuranceType, PrincipalBalance, OccupancyType, AccountStatus, Closed_Date, DelinquencyBucket) VALUES (9253, '2014-01-31', 'ON', 'Purchase', 'ARM', 758, 95, 33.71, 28.56, 'HiRatio', 370234.08, 'Owner-Occupied', 'Open', '1900-01-00', 'Current');</v>
      </c>
    </row>
    <row r="9255" spans="1:16" x14ac:dyDescent="0.35">
      <c r="A9255" s="22">
        <v>9254</v>
      </c>
      <c r="B9255" s="21">
        <v>42073</v>
      </c>
      <c r="C9255" s="22" t="s">
        <v>57</v>
      </c>
      <c r="D9255" s="22" t="s">
        <v>59</v>
      </c>
      <c r="E9255" s="22" t="s">
        <v>40</v>
      </c>
      <c r="F9255" s="22">
        <v>786</v>
      </c>
      <c r="G9255" s="22">
        <v>53.63</v>
      </c>
      <c r="H9255" s="22">
        <v>28.15</v>
      </c>
      <c r="I9255" s="22">
        <v>19.940000000000001</v>
      </c>
      <c r="J9255" s="22" t="s">
        <v>54</v>
      </c>
      <c r="K9255" s="23">
        <v>184916.49</v>
      </c>
      <c r="L9255" s="23" t="s">
        <v>55</v>
      </c>
      <c r="M9255" s="23" t="s">
        <v>83</v>
      </c>
      <c r="N9255" s="27"/>
      <c r="O9255" s="23" t="s">
        <v>56</v>
      </c>
      <c r="P9255" t="str">
        <f t="shared" si="144"/>
        <v>INSERT INTO @DataTable (Deal, AdvanceDate, PROV, DealPurpose, RateType, BEACON, LTV, TDS, GDS, InsuranceType, PrincipalBalance, OccupancyType, AccountStatus, Closed_Date, DelinquencyBucket) VALUES (9254, '2015-03-10', 'ON', 'Transfer', 'ARM', 786, 53.63, 28.15, 19.94, 'Conv', 184916.49, 'Owner-Occupied', 'Open', '1900-01-00', 'Current');</v>
      </c>
    </row>
    <row r="9256" spans="1:16" x14ac:dyDescent="0.35">
      <c r="A9256" s="19">
        <v>9255</v>
      </c>
      <c r="B9256" s="18">
        <v>41831</v>
      </c>
      <c r="C9256" s="19" t="s">
        <v>51</v>
      </c>
      <c r="D9256" s="19" t="s">
        <v>61</v>
      </c>
      <c r="E9256" s="19" t="s">
        <v>53</v>
      </c>
      <c r="F9256" s="19">
        <v>766</v>
      </c>
      <c r="G9256" s="19">
        <v>95</v>
      </c>
      <c r="H9256" s="19">
        <v>39.24</v>
      </c>
      <c r="I9256" s="19">
        <v>35.979999999999997</v>
      </c>
      <c r="J9256" s="19" t="s">
        <v>60</v>
      </c>
      <c r="K9256" s="20">
        <v>205075.34</v>
      </c>
      <c r="L9256" s="20" t="s">
        <v>55</v>
      </c>
      <c r="M9256" s="20" t="s">
        <v>83</v>
      </c>
      <c r="N9256" s="26"/>
      <c r="O9256" s="20" t="s">
        <v>56</v>
      </c>
      <c r="P9256" t="str">
        <f t="shared" si="144"/>
        <v>INSERT INTO @DataTable (Deal, AdvanceDate, PROV, DealPurpose, RateType, BEACON, LTV, TDS, GDS, InsuranceType, PrincipalBalance, OccupancyType, AccountStatus, Closed_Date, DelinquencyBucket) VALUES (9255, '2014-07-11', 'AB', 'Purchase', 'Fixed', 766, 95, 39.24, 35.98, 'HiRatio', 205075.34, 'Owner-Occupied', 'Open', '1900-01-00', 'Current');</v>
      </c>
    </row>
    <row r="9257" spans="1:16" x14ac:dyDescent="0.35">
      <c r="A9257" s="22">
        <v>9256</v>
      </c>
      <c r="B9257" s="21">
        <v>41438</v>
      </c>
      <c r="C9257" s="22" t="s">
        <v>57</v>
      </c>
      <c r="D9257" s="22" t="s">
        <v>61</v>
      </c>
      <c r="E9257" s="22" t="s">
        <v>53</v>
      </c>
      <c r="F9257" s="22">
        <v>772</v>
      </c>
      <c r="G9257" s="22">
        <v>90</v>
      </c>
      <c r="H9257" s="22">
        <v>28.92</v>
      </c>
      <c r="I9257" s="22">
        <v>14.06</v>
      </c>
      <c r="J9257" s="22" t="s">
        <v>60</v>
      </c>
      <c r="K9257" s="23">
        <v>83920.13</v>
      </c>
      <c r="L9257" s="23" t="s">
        <v>55</v>
      </c>
      <c r="M9257" s="23" t="s">
        <v>83</v>
      </c>
      <c r="N9257" s="27"/>
      <c r="O9257" s="23" t="s">
        <v>56</v>
      </c>
      <c r="P9257" t="str">
        <f t="shared" si="144"/>
        <v>INSERT INTO @DataTable (Deal, AdvanceDate, PROV, DealPurpose, RateType, BEACON, LTV, TDS, GDS, InsuranceType, PrincipalBalance, OccupancyType, AccountStatus, Closed_Date, DelinquencyBucket) VALUES (9256, '2013-06-13', 'ON', 'Purchase', 'Fixed', 772, 90, 28.92, 14.06, 'HiRatio', 83920.13, 'Owner-Occupied', 'Open', '1900-01-00', 'Current');</v>
      </c>
    </row>
    <row r="9258" spans="1:16" x14ac:dyDescent="0.35">
      <c r="A9258" s="19">
        <v>9257</v>
      </c>
      <c r="B9258" s="18">
        <v>42020</v>
      </c>
      <c r="C9258" s="19" t="s">
        <v>57</v>
      </c>
      <c r="D9258" s="19" t="s">
        <v>52</v>
      </c>
      <c r="E9258" s="19" t="s">
        <v>40</v>
      </c>
      <c r="F9258" s="19">
        <v>786</v>
      </c>
      <c r="G9258" s="19">
        <v>72.86</v>
      </c>
      <c r="H9258" s="19">
        <v>33.75</v>
      </c>
      <c r="I9258" s="19">
        <v>21.82</v>
      </c>
      <c r="J9258" s="19" t="s">
        <v>54</v>
      </c>
      <c r="K9258" s="20">
        <v>0</v>
      </c>
      <c r="L9258" s="20" t="s">
        <v>55</v>
      </c>
      <c r="M9258" s="20" t="s">
        <v>84</v>
      </c>
      <c r="N9258" s="26">
        <v>42474</v>
      </c>
      <c r="O9258" s="20" t="s">
        <v>56</v>
      </c>
      <c r="P9258" t="str">
        <f t="shared" si="144"/>
        <v>INSERT INTO @DataTable (Deal, AdvanceDate, PROV, DealPurpose, RateType, BEACON, LTV, TDS, GDS, InsuranceType, PrincipalBalance, OccupancyType, AccountStatus, Closed_Date, DelinquencyBucket) VALUES (9257, '2015-01-16', 'ON', 'Refinance External', 'ARM', 786, 72.86, 33.75, 21.82, 'Conv', 0, 'Owner-Occupied', 'Closed', '2016-04-14', 'Current');</v>
      </c>
    </row>
    <row r="9259" spans="1:16" x14ac:dyDescent="0.35">
      <c r="A9259" s="22">
        <v>9258</v>
      </c>
      <c r="B9259" s="21">
        <v>42034</v>
      </c>
      <c r="C9259" s="22" t="s">
        <v>57</v>
      </c>
      <c r="D9259" s="22" t="s">
        <v>61</v>
      </c>
      <c r="E9259" s="22" t="s">
        <v>53</v>
      </c>
      <c r="F9259" s="22">
        <v>0</v>
      </c>
      <c r="G9259" s="22">
        <v>40.82</v>
      </c>
      <c r="H9259" s="22">
        <v>21.1</v>
      </c>
      <c r="I9259" s="22">
        <v>2.86</v>
      </c>
      <c r="J9259" s="22" t="s">
        <v>54</v>
      </c>
      <c r="K9259" s="23">
        <v>94423.039999999994</v>
      </c>
      <c r="L9259" s="23" t="s">
        <v>62</v>
      </c>
      <c r="M9259" s="23" t="s">
        <v>83</v>
      </c>
      <c r="N9259" s="27"/>
      <c r="O9259" s="23" t="s">
        <v>56</v>
      </c>
      <c r="P9259" t="str">
        <f t="shared" si="144"/>
        <v>INSERT INTO @DataTable (Deal, AdvanceDate, PROV, DealPurpose, RateType, BEACON, LTV, TDS, GDS, InsuranceType, PrincipalBalance, OccupancyType, AccountStatus, Closed_Date, DelinquencyBucket) VALUES (9258, '2015-01-30', 'ON', 'Purchase', 'Fixed', 0, 40.82, 21.1, 2.86, 'Conv', 94423.04, 'Rental', 'Open', '1900-01-00', 'Current');</v>
      </c>
    </row>
    <row r="9260" spans="1:16" x14ac:dyDescent="0.35">
      <c r="A9260" s="19">
        <v>9259</v>
      </c>
      <c r="B9260" s="18">
        <v>41208</v>
      </c>
      <c r="C9260" s="19" t="s">
        <v>51</v>
      </c>
      <c r="D9260" s="19" t="s">
        <v>61</v>
      </c>
      <c r="E9260" s="19" t="s">
        <v>53</v>
      </c>
      <c r="F9260" s="19">
        <v>699</v>
      </c>
      <c r="G9260" s="19">
        <v>90</v>
      </c>
      <c r="H9260" s="19">
        <v>40.090000000000003</v>
      </c>
      <c r="I9260" s="19">
        <v>28.88</v>
      </c>
      <c r="J9260" s="19" t="s">
        <v>60</v>
      </c>
      <c r="K9260" s="20">
        <v>0</v>
      </c>
      <c r="L9260" s="20" t="s">
        <v>55</v>
      </c>
      <c r="M9260" s="20" t="s">
        <v>84</v>
      </c>
      <c r="N9260" s="26">
        <v>42292</v>
      </c>
      <c r="O9260" s="20" t="s">
        <v>56</v>
      </c>
      <c r="P9260" t="str">
        <f t="shared" si="144"/>
        <v>INSERT INTO @DataTable (Deal, AdvanceDate, PROV, DealPurpose, RateType, BEACON, LTV, TDS, GDS, InsuranceType, PrincipalBalance, OccupancyType, AccountStatus, Closed_Date, DelinquencyBucket) VALUES (9259, '2012-10-26', 'AB', 'Purchase', 'Fixed', 699, 90, 40.09, 28.88, 'HiRatio', 0, 'Owner-Occupied', 'Closed', '2015-10-15', 'Current');</v>
      </c>
    </row>
    <row r="9261" spans="1:16" x14ac:dyDescent="0.35">
      <c r="A9261" s="22">
        <v>9260</v>
      </c>
      <c r="B9261" s="21">
        <v>40662</v>
      </c>
      <c r="C9261" s="22" t="s">
        <v>57</v>
      </c>
      <c r="D9261" s="22" t="s">
        <v>52</v>
      </c>
      <c r="E9261" s="22" t="s">
        <v>53</v>
      </c>
      <c r="F9261" s="22">
        <v>678</v>
      </c>
      <c r="G9261" s="22">
        <v>80</v>
      </c>
      <c r="H9261" s="22">
        <v>21.99</v>
      </c>
      <c r="I9261" s="22">
        <v>21.99</v>
      </c>
      <c r="J9261" s="22" t="s">
        <v>54</v>
      </c>
      <c r="K9261" s="23">
        <v>0</v>
      </c>
      <c r="L9261" s="23" t="s">
        <v>55</v>
      </c>
      <c r="M9261" s="23" t="s">
        <v>84</v>
      </c>
      <c r="N9261" s="27">
        <v>42178</v>
      </c>
      <c r="O9261" s="23" t="s">
        <v>56</v>
      </c>
      <c r="P9261" t="str">
        <f t="shared" si="144"/>
        <v>INSERT INTO @DataTable (Deal, AdvanceDate, PROV, DealPurpose, RateType, BEACON, LTV, TDS, GDS, InsuranceType, PrincipalBalance, OccupancyType, AccountStatus, Closed_Date, DelinquencyBucket) VALUES (9260, '2011-04-29', 'ON', 'Refinance External', 'Fixed', 678, 80, 21.99, 21.99, 'Conv', 0, 'Owner-Occupied', 'Closed', '2015-06-23', 'Current');</v>
      </c>
    </row>
    <row r="9262" spans="1:16" x14ac:dyDescent="0.35">
      <c r="A9262" s="19">
        <v>9261</v>
      </c>
      <c r="B9262" s="18">
        <v>42464</v>
      </c>
      <c r="C9262" s="19" t="s">
        <v>58</v>
      </c>
      <c r="D9262" s="19" t="s">
        <v>52</v>
      </c>
      <c r="E9262" s="19" t="s">
        <v>40</v>
      </c>
      <c r="F9262" s="19">
        <v>828</v>
      </c>
      <c r="G9262" s="19">
        <v>31.82</v>
      </c>
      <c r="H9262" s="19">
        <v>34.299999999999997</v>
      </c>
      <c r="I9262" s="19">
        <v>32.85</v>
      </c>
      <c r="J9262" s="19" t="s">
        <v>54</v>
      </c>
      <c r="K9262" s="20">
        <v>168642.34</v>
      </c>
      <c r="L9262" s="20" t="s">
        <v>55</v>
      </c>
      <c r="M9262" s="20" t="s">
        <v>83</v>
      </c>
      <c r="N9262" s="26"/>
      <c r="O9262" s="20" t="s">
        <v>56</v>
      </c>
      <c r="P9262" t="str">
        <f t="shared" si="144"/>
        <v>INSERT INTO @DataTable (Deal, AdvanceDate, PROV, DealPurpose, RateType, BEACON, LTV, TDS, GDS, InsuranceType, PrincipalBalance, OccupancyType, AccountStatus, Closed_Date, DelinquencyBucket) VALUES (9261, '2016-04-04', 'BC', 'Refinance External', 'ARM', 828, 31.82, 34.3, 32.85, 'Conv', 168642.34, 'Owner-Occupied', 'Open', '1900-01-00', 'Current');</v>
      </c>
    </row>
    <row r="9263" spans="1:16" x14ac:dyDescent="0.35">
      <c r="A9263" s="22">
        <v>9262</v>
      </c>
      <c r="B9263" s="21">
        <v>41810</v>
      </c>
      <c r="C9263" s="22" t="s">
        <v>57</v>
      </c>
      <c r="D9263" s="22" t="s">
        <v>61</v>
      </c>
      <c r="E9263" s="22" t="s">
        <v>53</v>
      </c>
      <c r="F9263" s="22">
        <v>639</v>
      </c>
      <c r="G9263" s="22">
        <v>95</v>
      </c>
      <c r="H9263" s="22">
        <v>39.369999999999997</v>
      </c>
      <c r="I9263" s="22">
        <v>28.29</v>
      </c>
      <c r="J9263" s="22" t="s">
        <v>60</v>
      </c>
      <c r="K9263" s="23">
        <v>255848.75</v>
      </c>
      <c r="L9263" s="23" t="s">
        <v>55</v>
      </c>
      <c r="M9263" s="23" t="s">
        <v>83</v>
      </c>
      <c r="N9263" s="27"/>
      <c r="O9263" s="23" t="s">
        <v>56</v>
      </c>
      <c r="P9263" t="str">
        <f t="shared" si="144"/>
        <v>INSERT INTO @DataTable (Deal, AdvanceDate, PROV, DealPurpose, RateType, BEACON, LTV, TDS, GDS, InsuranceType, PrincipalBalance, OccupancyType, AccountStatus, Closed_Date, DelinquencyBucket) VALUES (9262, '2014-06-20', 'ON', 'Purchase', 'Fixed', 639, 95, 39.37, 28.29, 'HiRatio', 255848.75, 'Owner-Occupied', 'Open', '1900-01-00', 'Current');</v>
      </c>
    </row>
    <row r="9264" spans="1:16" x14ac:dyDescent="0.35">
      <c r="A9264" s="19">
        <v>9263</v>
      </c>
      <c r="B9264" s="18">
        <v>42460</v>
      </c>
      <c r="C9264" s="19" t="s">
        <v>57</v>
      </c>
      <c r="D9264" s="19" t="s">
        <v>61</v>
      </c>
      <c r="E9264" s="19" t="s">
        <v>53</v>
      </c>
      <c r="F9264" s="19">
        <v>682</v>
      </c>
      <c r="G9264" s="19">
        <v>95</v>
      </c>
      <c r="H9264" s="19">
        <v>29.28</v>
      </c>
      <c r="I9264" s="19">
        <v>16.28</v>
      </c>
      <c r="J9264" s="19" t="s">
        <v>60</v>
      </c>
      <c r="K9264" s="20">
        <v>237147.53</v>
      </c>
      <c r="L9264" s="20" t="s">
        <v>55</v>
      </c>
      <c r="M9264" s="20" t="s">
        <v>83</v>
      </c>
      <c r="N9264" s="26"/>
      <c r="O9264" s="20" t="s">
        <v>56</v>
      </c>
      <c r="P9264" t="str">
        <f t="shared" si="144"/>
        <v>INSERT INTO @DataTable (Deal, AdvanceDate, PROV, DealPurpose, RateType, BEACON, LTV, TDS, GDS, InsuranceType, PrincipalBalance, OccupancyType, AccountStatus, Closed_Date, DelinquencyBucket) VALUES (9263, '2016-03-31', 'ON', 'Purchase', 'Fixed', 682, 95, 29.28, 16.28, 'HiRatio', 237147.53, 'Owner-Occupied', 'Open', '1900-01-00', 'Current');</v>
      </c>
    </row>
    <row r="9265" spans="1:16" x14ac:dyDescent="0.35">
      <c r="A9265" s="22">
        <v>9264</v>
      </c>
      <c r="B9265" s="21">
        <v>42649</v>
      </c>
      <c r="C9265" s="22" t="s">
        <v>51</v>
      </c>
      <c r="D9265" s="22" t="s">
        <v>52</v>
      </c>
      <c r="E9265" s="22" t="s">
        <v>53</v>
      </c>
      <c r="F9265" s="22">
        <v>855</v>
      </c>
      <c r="G9265" s="22">
        <v>78.84</v>
      </c>
      <c r="H9265" s="22">
        <v>32.56</v>
      </c>
      <c r="I9265" s="22">
        <v>19.05</v>
      </c>
      <c r="J9265" s="22" t="s">
        <v>54</v>
      </c>
      <c r="K9265" s="23">
        <v>333746.34999999998</v>
      </c>
      <c r="L9265" s="23" t="s">
        <v>55</v>
      </c>
      <c r="M9265" s="23" t="s">
        <v>83</v>
      </c>
      <c r="N9265" s="27"/>
      <c r="O9265" s="23" t="s">
        <v>56</v>
      </c>
      <c r="P9265" t="str">
        <f t="shared" si="144"/>
        <v>INSERT INTO @DataTable (Deal, AdvanceDate, PROV, DealPurpose, RateType, BEACON, LTV, TDS, GDS, InsuranceType, PrincipalBalance, OccupancyType, AccountStatus, Closed_Date, DelinquencyBucket) VALUES (9264, '2016-10-06', 'AB', 'Refinance External', 'Fixed', 855, 78.84, 32.56, 19.05, 'Conv', 333746.35, 'Owner-Occupied', 'Open', '1900-01-00', 'Current');</v>
      </c>
    </row>
    <row r="9266" spans="1:16" x14ac:dyDescent="0.35">
      <c r="A9266" s="19">
        <v>9265</v>
      </c>
      <c r="B9266" s="18">
        <v>42200</v>
      </c>
      <c r="C9266" s="19" t="s">
        <v>51</v>
      </c>
      <c r="D9266" s="19" t="s">
        <v>61</v>
      </c>
      <c r="E9266" s="19" t="s">
        <v>53</v>
      </c>
      <c r="F9266" s="19">
        <v>759</v>
      </c>
      <c r="G9266" s="19">
        <v>84.68</v>
      </c>
      <c r="H9266" s="19">
        <v>34.79</v>
      </c>
      <c r="I9266" s="19">
        <v>26.07</v>
      </c>
      <c r="J9266" s="19" t="s">
        <v>60</v>
      </c>
      <c r="K9266" s="20">
        <v>186824.23</v>
      </c>
      <c r="L9266" s="20" t="s">
        <v>55</v>
      </c>
      <c r="M9266" s="20" t="s">
        <v>83</v>
      </c>
      <c r="N9266" s="26"/>
      <c r="O9266" s="20" t="s">
        <v>56</v>
      </c>
      <c r="P9266" t="str">
        <f t="shared" si="144"/>
        <v>INSERT INTO @DataTable (Deal, AdvanceDate, PROV, DealPurpose, RateType, BEACON, LTV, TDS, GDS, InsuranceType, PrincipalBalance, OccupancyType, AccountStatus, Closed_Date, DelinquencyBucket) VALUES (9265, '2015-07-15', 'AB', 'Purchase', 'Fixed', 759, 84.68, 34.79, 26.07, 'HiRatio', 186824.23, 'Owner-Occupied', 'Open', '1900-01-00', 'Current');</v>
      </c>
    </row>
    <row r="9267" spans="1:16" x14ac:dyDescent="0.35">
      <c r="A9267" s="22">
        <v>9266</v>
      </c>
      <c r="B9267" s="21">
        <v>42193</v>
      </c>
      <c r="C9267" s="22" t="s">
        <v>57</v>
      </c>
      <c r="D9267" s="22" t="s">
        <v>61</v>
      </c>
      <c r="E9267" s="22" t="s">
        <v>40</v>
      </c>
      <c r="F9267" s="22">
        <v>792</v>
      </c>
      <c r="G9267" s="22">
        <v>90</v>
      </c>
      <c r="H9267" s="22">
        <v>35.15</v>
      </c>
      <c r="I9267" s="22">
        <v>17.61</v>
      </c>
      <c r="J9267" s="22" t="s">
        <v>60</v>
      </c>
      <c r="K9267" s="23">
        <v>285018.07</v>
      </c>
      <c r="L9267" s="23" t="s">
        <v>55</v>
      </c>
      <c r="M9267" s="23" t="s">
        <v>83</v>
      </c>
      <c r="N9267" s="27"/>
      <c r="O9267" s="23" t="s">
        <v>56</v>
      </c>
      <c r="P9267" t="str">
        <f t="shared" si="144"/>
        <v>INSERT INTO @DataTable (Deal, AdvanceDate, PROV, DealPurpose, RateType, BEACON, LTV, TDS, GDS, InsuranceType, PrincipalBalance, OccupancyType, AccountStatus, Closed_Date, DelinquencyBucket) VALUES (9266, '2015-07-08', 'ON', 'Purchase', 'ARM', 792, 90, 35.15, 17.61, 'HiRatio', 285018.07, 'Owner-Occupied', 'Open', '1900-01-00', 'Current');</v>
      </c>
    </row>
    <row r="9268" spans="1:16" x14ac:dyDescent="0.35">
      <c r="A9268" s="19">
        <v>9267</v>
      </c>
      <c r="B9268" s="18">
        <v>40765</v>
      </c>
      <c r="C9268" s="19" t="s">
        <v>51</v>
      </c>
      <c r="D9268" s="19" t="s">
        <v>61</v>
      </c>
      <c r="E9268" s="19" t="s">
        <v>53</v>
      </c>
      <c r="F9268" s="19">
        <v>660</v>
      </c>
      <c r="G9268" s="19">
        <v>90</v>
      </c>
      <c r="H9268" s="19">
        <v>32.47</v>
      </c>
      <c r="I9268" s="19">
        <v>29.92</v>
      </c>
      <c r="J9268" s="19" t="s">
        <v>60</v>
      </c>
      <c r="K9268" s="20">
        <v>0</v>
      </c>
      <c r="L9268" s="20" t="s">
        <v>55</v>
      </c>
      <c r="M9268" s="20" t="s">
        <v>84</v>
      </c>
      <c r="N9268" s="26">
        <v>42433</v>
      </c>
      <c r="O9268" s="20" t="s">
        <v>56</v>
      </c>
      <c r="P9268" t="str">
        <f t="shared" si="144"/>
        <v>INSERT INTO @DataTable (Deal, AdvanceDate, PROV, DealPurpose, RateType, BEACON, LTV, TDS, GDS, InsuranceType, PrincipalBalance, OccupancyType, AccountStatus, Closed_Date, DelinquencyBucket) VALUES (9267, '2011-08-10', 'AB', 'Purchase', 'Fixed', 660, 90, 32.47, 29.92, 'HiRatio', 0, 'Owner-Occupied', 'Closed', '2016-03-04', 'Current');</v>
      </c>
    </row>
    <row r="9269" spans="1:16" x14ac:dyDescent="0.35">
      <c r="A9269" s="22">
        <v>9268</v>
      </c>
      <c r="B9269" s="21">
        <v>42298</v>
      </c>
      <c r="C9269" s="22" t="s">
        <v>57</v>
      </c>
      <c r="D9269" s="22" t="s">
        <v>52</v>
      </c>
      <c r="E9269" s="22" t="s">
        <v>40</v>
      </c>
      <c r="F9269" s="22">
        <v>731</v>
      </c>
      <c r="G9269" s="22">
        <v>69.180000000000007</v>
      </c>
      <c r="H9269" s="22">
        <v>26.6</v>
      </c>
      <c r="I9269" s="22">
        <v>20.56</v>
      </c>
      <c r="J9269" s="22" t="s">
        <v>54</v>
      </c>
      <c r="K9269" s="23">
        <v>468306.54</v>
      </c>
      <c r="L9269" s="23" t="s">
        <v>55</v>
      </c>
      <c r="M9269" s="23" t="s">
        <v>83</v>
      </c>
      <c r="N9269" s="27"/>
      <c r="O9269" s="23" t="s">
        <v>56</v>
      </c>
      <c r="P9269" t="str">
        <f t="shared" si="144"/>
        <v>INSERT INTO @DataTable (Deal, AdvanceDate, PROV, DealPurpose, RateType, BEACON, LTV, TDS, GDS, InsuranceType, PrincipalBalance, OccupancyType, AccountStatus, Closed_Date, DelinquencyBucket) VALUES (9268, '2015-10-21', 'ON', 'Refinance External', 'ARM', 731, 69.18, 26.6, 20.56, 'Conv', 468306.54, 'Owner-Occupied', 'Open', '1900-01-00', 'Current');</v>
      </c>
    </row>
    <row r="9270" spans="1:16" x14ac:dyDescent="0.35">
      <c r="A9270" s="19">
        <v>9269</v>
      </c>
      <c r="B9270" s="18">
        <v>41106</v>
      </c>
      <c r="C9270" s="19" t="s">
        <v>57</v>
      </c>
      <c r="D9270" s="19" t="s">
        <v>61</v>
      </c>
      <c r="E9270" s="19" t="s">
        <v>53</v>
      </c>
      <c r="F9270" s="19">
        <v>737</v>
      </c>
      <c r="G9270" s="19">
        <v>85</v>
      </c>
      <c r="H9270" s="19">
        <v>35.94</v>
      </c>
      <c r="I9270" s="19">
        <v>21.2</v>
      </c>
      <c r="J9270" s="19" t="s">
        <v>60</v>
      </c>
      <c r="K9270" s="20">
        <v>0</v>
      </c>
      <c r="L9270" s="20" t="s">
        <v>55</v>
      </c>
      <c r="M9270" s="20" t="s">
        <v>84</v>
      </c>
      <c r="N9270" s="26">
        <v>42205</v>
      </c>
      <c r="O9270" s="20" t="s">
        <v>56</v>
      </c>
      <c r="P9270" t="str">
        <f t="shared" si="144"/>
        <v>INSERT INTO @DataTable (Deal, AdvanceDate, PROV, DealPurpose, RateType, BEACON, LTV, TDS, GDS, InsuranceType, PrincipalBalance, OccupancyType, AccountStatus, Closed_Date, DelinquencyBucket) VALUES (9269, '2012-07-16', 'ON', 'Purchase', 'Fixed', 737, 85, 35.94, 21.2, 'HiRatio', 0, 'Owner-Occupied', 'Closed', '2015-07-20', 'Current');</v>
      </c>
    </row>
    <row r="9271" spans="1:16" x14ac:dyDescent="0.35">
      <c r="A9271" s="22">
        <v>9270</v>
      </c>
      <c r="B9271" s="21">
        <v>42215</v>
      </c>
      <c r="C9271" s="22" t="s">
        <v>51</v>
      </c>
      <c r="D9271" s="22" t="s">
        <v>61</v>
      </c>
      <c r="E9271" s="22" t="s">
        <v>53</v>
      </c>
      <c r="F9271" s="22">
        <v>704</v>
      </c>
      <c r="G9271" s="22">
        <v>95</v>
      </c>
      <c r="H9271" s="22">
        <v>41.96</v>
      </c>
      <c r="I9271" s="22">
        <v>24.61</v>
      </c>
      <c r="J9271" s="22" t="s">
        <v>60</v>
      </c>
      <c r="K9271" s="23">
        <v>251220.28</v>
      </c>
      <c r="L9271" s="23" t="s">
        <v>55</v>
      </c>
      <c r="M9271" s="23" t="s">
        <v>83</v>
      </c>
      <c r="N9271" s="27"/>
      <c r="O9271" s="23" t="s">
        <v>56</v>
      </c>
      <c r="P9271" t="str">
        <f t="shared" si="144"/>
        <v>INSERT INTO @DataTable (Deal, AdvanceDate, PROV, DealPurpose, RateType, BEACON, LTV, TDS, GDS, InsuranceType, PrincipalBalance, OccupancyType, AccountStatus, Closed_Date, DelinquencyBucket) VALUES (9270, '2015-07-30', 'AB', 'Purchase', 'Fixed', 704, 95, 41.96, 24.61, 'HiRatio', 251220.28, 'Owner-Occupied', 'Open', '1900-01-00', 'Current');</v>
      </c>
    </row>
    <row r="9272" spans="1:16" x14ac:dyDescent="0.35">
      <c r="A9272" s="19">
        <v>9271</v>
      </c>
      <c r="B9272" s="18">
        <v>41726</v>
      </c>
      <c r="C9272" s="19" t="s">
        <v>57</v>
      </c>
      <c r="D9272" s="19" t="s">
        <v>59</v>
      </c>
      <c r="E9272" s="19" t="s">
        <v>40</v>
      </c>
      <c r="F9272" s="19">
        <v>807</v>
      </c>
      <c r="G9272" s="19">
        <v>36.549999999999997</v>
      </c>
      <c r="H9272" s="19">
        <v>24.22</v>
      </c>
      <c r="I9272" s="19">
        <v>17.75</v>
      </c>
      <c r="J9272" s="19" t="s">
        <v>54</v>
      </c>
      <c r="K9272" s="20">
        <v>187012.6</v>
      </c>
      <c r="L9272" s="20" t="s">
        <v>55</v>
      </c>
      <c r="M9272" s="20" t="s">
        <v>83</v>
      </c>
      <c r="N9272" s="26"/>
      <c r="O9272" s="20" t="s">
        <v>56</v>
      </c>
      <c r="P9272" t="str">
        <f t="shared" si="144"/>
        <v>INSERT INTO @DataTable (Deal, AdvanceDate, PROV, DealPurpose, RateType, BEACON, LTV, TDS, GDS, InsuranceType, PrincipalBalance, OccupancyType, AccountStatus, Closed_Date, DelinquencyBucket) VALUES (9271, '2014-03-28', 'ON', 'Transfer', 'ARM', 807, 36.55, 24.22, 17.75, 'Conv', 187012.6, 'Owner-Occupied', 'Open', '1900-01-00', 'Current');</v>
      </c>
    </row>
    <row r="9273" spans="1:16" x14ac:dyDescent="0.35">
      <c r="A9273" s="22">
        <v>9272</v>
      </c>
      <c r="B9273" s="21">
        <v>40380</v>
      </c>
      <c r="C9273" s="22" t="s">
        <v>58</v>
      </c>
      <c r="D9273" s="22" t="s">
        <v>61</v>
      </c>
      <c r="E9273" s="22" t="s">
        <v>40</v>
      </c>
      <c r="F9273" s="22">
        <v>754</v>
      </c>
      <c r="G9273" s="22">
        <v>80</v>
      </c>
      <c r="H9273" s="22">
        <v>24.47</v>
      </c>
      <c r="I9273" s="22">
        <v>10.1</v>
      </c>
      <c r="J9273" s="22" t="s">
        <v>54</v>
      </c>
      <c r="K9273" s="23">
        <v>0</v>
      </c>
      <c r="L9273" s="23" t="s">
        <v>66</v>
      </c>
      <c r="M9273" s="23" t="s">
        <v>84</v>
      </c>
      <c r="N9273" s="27">
        <v>42312</v>
      </c>
      <c r="O9273" s="23" t="s">
        <v>56</v>
      </c>
      <c r="P9273" t="str">
        <f t="shared" si="144"/>
        <v>INSERT INTO @DataTable (Deal, AdvanceDate, PROV, DealPurpose, RateType, BEACON, LTV, TDS, GDS, InsuranceType, PrincipalBalance, OccupancyType, AccountStatus, Closed_Date, DelinquencyBucket) VALUES (9272, '2010-07-21', 'BC', 'Purchase', 'ARM', 754, 80, 24.47, 10.1, 'Conv', 0, 'Second Home', 'Closed', '2015-11-04', 'Current');</v>
      </c>
    </row>
    <row r="9274" spans="1:16" x14ac:dyDescent="0.35">
      <c r="A9274" s="19">
        <v>9273</v>
      </c>
      <c r="B9274" s="18">
        <v>42216</v>
      </c>
      <c r="C9274" s="19" t="s">
        <v>57</v>
      </c>
      <c r="D9274" s="19" t="s">
        <v>61</v>
      </c>
      <c r="E9274" s="19" t="s">
        <v>53</v>
      </c>
      <c r="F9274" s="19">
        <v>786</v>
      </c>
      <c r="G9274" s="19">
        <v>95</v>
      </c>
      <c r="H9274" s="19">
        <v>36.44</v>
      </c>
      <c r="I9274" s="19">
        <v>29.09</v>
      </c>
      <c r="J9274" s="19" t="s">
        <v>60</v>
      </c>
      <c r="K9274" s="20">
        <v>0</v>
      </c>
      <c r="L9274" s="20" t="s">
        <v>55</v>
      </c>
      <c r="M9274" s="20" t="s">
        <v>84</v>
      </c>
      <c r="N9274" s="26">
        <v>42340</v>
      </c>
      <c r="O9274" s="20" t="s">
        <v>56</v>
      </c>
      <c r="P9274" t="str">
        <f t="shared" si="144"/>
        <v>INSERT INTO @DataTable (Deal, AdvanceDate, PROV, DealPurpose, RateType, BEACON, LTV, TDS, GDS, InsuranceType, PrincipalBalance, OccupancyType, AccountStatus, Closed_Date, DelinquencyBucket) VALUES (9273, '2015-07-31', 'ON', 'Purchase', 'Fixed', 786, 95, 36.44, 29.09, 'HiRatio', 0, 'Owner-Occupied', 'Closed', '2015-12-02', 'Current');</v>
      </c>
    </row>
    <row r="9275" spans="1:16" x14ac:dyDescent="0.35">
      <c r="A9275" s="22">
        <v>9274</v>
      </c>
      <c r="B9275" s="21">
        <v>41866</v>
      </c>
      <c r="C9275" s="22" t="s">
        <v>51</v>
      </c>
      <c r="D9275" s="22" t="s">
        <v>61</v>
      </c>
      <c r="E9275" s="22" t="s">
        <v>53</v>
      </c>
      <c r="F9275" s="22">
        <v>738</v>
      </c>
      <c r="G9275" s="22">
        <v>79.17</v>
      </c>
      <c r="H9275" s="22">
        <v>40.22</v>
      </c>
      <c r="I9275" s="22">
        <v>30.65</v>
      </c>
      <c r="J9275" s="22" t="s">
        <v>54</v>
      </c>
      <c r="K9275" s="23">
        <v>396285.46</v>
      </c>
      <c r="L9275" s="23" t="s">
        <v>55</v>
      </c>
      <c r="M9275" s="23" t="s">
        <v>83</v>
      </c>
      <c r="N9275" s="27"/>
      <c r="O9275" s="23" t="s">
        <v>56</v>
      </c>
      <c r="P9275" t="str">
        <f t="shared" si="144"/>
        <v>INSERT INTO @DataTable (Deal, AdvanceDate, PROV, DealPurpose, RateType, BEACON, LTV, TDS, GDS, InsuranceType, PrincipalBalance, OccupancyType, AccountStatus, Closed_Date, DelinquencyBucket) VALUES (9274, '2014-08-15', 'AB', 'Purchase', 'Fixed', 738, 79.17, 40.22, 30.65, 'Conv', 396285.46, 'Owner-Occupied', 'Open', '1900-01-00', 'Current');</v>
      </c>
    </row>
    <row r="9276" spans="1:16" x14ac:dyDescent="0.35">
      <c r="A9276" s="19">
        <v>9275</v>
      </c>
      <c r="B9276" s="18">
        <v>40830</v>
      </c>
      <c r="C9276" s="19" t="s">
        <v>63</v>
      </c>
      <c r="D9276" s="19" t="s">
        <v>61</v>
      </c>
      <c r="E9276" s="19" t="s">
        <v>53</v>
      </c>
      <c r="F9276" s="19">
        <v>781</v>
      </c>
      <c r="G9276" s="19">
        <v>90</v>
      </c>
      <c r="H9276" s="19">
        <v>31.48</v>
      </c>
      <c r="I9276" s="19">
        <v>30.18</v>
      </c>
      <c r="J9276" s="19" t="s">
        <v>60</v>
      </c>
      <c r="K9276" s="20">
        <v>201076.34</v>
      </c>
      <c r="L9276" s="20" t="s">
        <v>55</v>
      </c>
      <c r="M9276" s="20" t="s">
        <v>83</v>
      </c>
      <c r="N9276" s="26"/>
      <c r="O9276" s="20" t="s">
        <v>56</v>
      </c>
      <c r="P9276" t="str">
        <f t="shared" si="144"/>
        <v>INSERT INTO @DataTable (Deal, AdvanceDate, PROV, DealPurpose, RateType, BEACON, LTV, TDS, GDS, InsuranceType, PrincipalBalance, OccupancyType, AccountStatus, Closed_Date, DelinquencyBucket) VALUES (9275, '2011-10-14', 'SK', 'Purchase', 'Fixed', 781, 90, 31.48, 30.18, 'HiRatio', 201076.34, 'Owner-Occupied', 'Open', '1900-01-00', 'Current');</v>
      </c>
    </row>
    <row r="9277" spans="1:16" x14ac:dyDescent="0.35">
      <c r="A9277" s="22">
        <v>9276</v>
      </c>
      <c r="B9277" s="21">
        <v>41920</v>
      </c>
      <c r="C9277" s="22" t="s">
        <v>78</v>
      </c>
      <c r="D9277" s="22" t="s">
        <v>61</v>
      </c>
      <c r="E9277" s="22" t="s">
        <v>40</v>
      </c>
      <c r="F9277" s="22">
        <v>763</v>
      </c>
      <c r="G9277" s="22">
        <v>84.55</v>
      </c>
      <c r="H9277" s="22">
        <v>28.26</v>
      </c>
      <c r="I9277" s="22">
        <v>28</v>
      </c>
      <c r="J9277" s="22" t="s">
        <v>60</v>
      </c>
      <c r="K9277" s="23">
        <v>173742.38</v>
      </c>
      <c r="L9277" s="23" t="s">
        <v>55</v>
      </c>
      <c r="M9277" s="23" t="s">
        <v>83</v>
      </c>
      <c r="N9277" s="27"/>
      <c r="O9277" s="23" t="s">
        <v>56</v>
      </c>
      <c r="P9277" t="str">
        <f t="shared" si="144"/>
        <v>INSERT INTO @DataTable (Deal, AdvanceDate, PROV, DealPurpose, RateType, BEACON, LTV, TDS, GDS, InsuranceType, PrincipalBalance, OccupancyType, AccountStatus, Closed_Date, DelinquencyBucket) VALUES (9276, '2014-10-08', 'NL', 'Purchase', 'ARM', 763, 84.55, 28.26, 28, 'HiRatio', 173742.38, 'Owner-Occupied', 'Open', '1900-01-00', 'Current');</v>
      </c>
    </row>
    <row r="9278" spans="1:16" x14ac:dyDescent="0.35">
      <c r="A9278" s="19">
        <v>9277</v>
      </c>
      <c r="B9278" s="18">
        <v>41837</v>
      </c>
      <c r="C9278" s="19" t="s">
        <v>58</v>
      </c>
      <c r="D9278" s="19" t="s">
        <v>61</v>
      </c>
      <c r="E9278" s="19" t="s">
        <v>40</v>
      </c>
      <c r="F9278" s="19">
        <v>747</v>
      </c>
      <c r="G9278" s="19">
        <v>39.32</v>
      </c>
      <c r="H9278" s="19">
        <v>22.51</v>
      </c>
      <c r="I9278" s="19">
        <v>22.11</v>
      </c>
      <c r="J9278" s="19" t="s">
        <v>54</v>
      </c>
      <c r="K9278" s="20">
        <v>0</v>
      </c>
      <c r="L9278" s="20" t="s">
        <v>55</v>
      </c>
      <c r="M9278" s="20" t="s">
        <v>84</v>
      </c>
      <c r="N9278" s="26">
        <v>42614</v>
      </c>
      <c r="O9278" s="20" t="s">
        <v>56</v>
      </c>
      <c r="P9278" t="str">
        <f t="shared" si="144"/>
        <v>INSERT INTO @DataTable (Deal, AdvanceDate, PROV, DealPurpose, RateType, BEACON, LTV, TDS, GDS, InsuranceType, PrincipalBalance, OccupancyType, AccountStatus, Closed_Date, DelinquencyBucket) VALUES (9277, '2014-07-17', 'BC', 'Purchase', 'ARM', 747, 39.32, 22.51, 22.11, 'Conv', 0, 'Owner-Occupied', 'Closed', '2016-09-01', 'Current');</v>
      </c>
    </row>
    <row r="9279" spans="1:16" x14ac:dyDescent="0.35">
      <c r="A9279" s="22">
        <v>9278</v>
      </c>
      <c r="B9279" s="21">
        <v>40766</v>
      </c>
      <c r="C9279" s="22" t="s">
        <v>57</v>
      </c>
      <c r="D9279" s="22" t="s">
        <v>52</v>
      </c>
      <c r="E9279" s="22" t="s">
        <v>53</v>
      </c>
      <c r="F9279" s="22">
        <v>701</v>
      </c>
      <c r="G9279" s="22">
        <v>85</v>
      </c>
      <c r="H9279" s="22">
        <v>35.619999999999997</v>
      </c>
      <c r="I9279" s="22">
        <v>29.91</v>
      </c>
      <c r="J9279" s="22" t="s">
        <v>60</v>
      </c>
      <c r="K9279" s="23">
        <v>188138.54</v>
      </c>
      <c r="L9279" s="23" t="s">
        <v>55</v>
      </c>
      <c r="M9279" s="23" t="s">
        <v>83</v>
      </c>
      <c r="N9279" s="27"/>
      <c r="O9279" s="23" t="s">
        <v>56</v>
      </c>
      <c r="P9279" t="str">
        <f t="shared" si="144"/>
        <v>INSERT INTO @DataTable (Deal, AdvanceDate, PROV, DealPurpose, RateType, BEACON, LTV, TDS, GDS, InsuranceType, PrincipalBalance, OccupancyType, AccountStatus, Closed_Date, DelinquencyBucket) VALUES (9278, '2011-08-11', 'ON', 'Refinance External', 'Fixed', 701, 85, 35.62, 29.91, 'HiRatio', 188138.54, 'Owner-Occupied', 'Open', '1900-01-00', 'Current');</v>
      </c>
    </row>
    <row r="9280" spans="1:16" x14ac:dyDescent="0.35">
      <c r="A9280" s="19">
        <v>9279</v>
      </c>
      <c r="B9280" s="18">
        <v>41575</v>
      </c>
      <c r="C9280" s="19" t="s">
        <v>58</v>
      </c>
      <c r="D9280" s="19" t="s">
        <v>61</v>
      </c>
      <c r="E9280" s="19" t="s">
        <v>53</v>
      </c>
      <c r="F9280" s="19">
        <v>800</v>
      </c>
      <c r="G9280" s="19">
        <v>84.44</v>
      </c>
      <c r="H9280" s="19">
        <v>35.979999999999997</v>
      </c>
      <c r="I9280" s="19">
        <v>29.92</v>
      </c>
      <c r="J9280" s="19" t="s">
        <v>60</v>
      </c>
      <c r="K9280" s="20">
        <v>0</v>
      </c>
      <c r="L9280" s="20" t="s">
        <v>55</v>
      </c>
      <c r="M9280" s="20" t="s">
        <v>84</v>
      </c>
      <c r="N9280" s="26">
        <v>42632</v>
      </c>
      <c r="O9280" s="20" t="s">
        <v>56</v>
      </c>
      <c r="P9280" t="str">
        <f t="shared" si="144"/>
        <v>INSERT INTO @DataTable (Deal, AdvanceDate, PROV, DealPurpose, RateType, BEACON, LTV, TDS, GDS, InsuranceType, PrincipalBalance, OccupancyType, AccountStatus, Closed_Date, DelinquencyBucket) VALUES (9279, '2013-10-28', 'BC', 'Purchase', 'Fixed', 800, 84.44, 35.98, 29.92, 'HiRatio', 0, 'Owner-Occupied', 'Closed', '2016-09-19', 'Current');</v>
      </c>
    </row>
    <row r="9281" spans="1:16" x14ac:dyDescent="0.35">
      <c r="A9281" s="22">
        <v>9280</v>
      </c>
      <c r="B9281" s="21">
        <v>40861</v>
      </c>
      <c r="C9281" s="22" t="s">
        <v>51</v>
      </c>
      <c r="D9281" s="22" t="s">
        <v>52</v>
      </c>
      <c r="E9281" s="22" t="s">
        <v>40</v>
      </c>
      <c r="F9281" s="22">
        <v>786</v>
      </c>
      <c r="G9281" s="22">
        <v>79.22</v>
      </c>
      <c r="H9281" s="22">
        <v>22.46</v>
      </c>
      <c r="I9281" s="22">
        <v>22.14</v>
      </c>
      <c r="J9281" s="22" t="s">
        <v>54</v>
      </c>
      <c r="K9281" s="23">
        <v>112141.8</v>
      </c>
      <c r="L9281" s="23" t="s">
        <v>55</v>
      </c>
      <c r="M9281" s="23" t="s">
        <v>83</v>
      </c>
      <c r="N9281" s="27"/>
      <c r="O9281" s="23" t="s">
        <v>56</v>
      </c>
      <c r="P9281" t="str">
        <f t="shared" si="144"/>
        <v>INSERT INTO @DataTable (Deal, AdvanceDate, PROV, DealPurpose, RateType, BEACON, LTV, TDS, GDS, InsuranceType, PrincipalBalance, OccupancyType, AccountStatus, Closed_Date, DelinquencyBucket) VALUES (9280, '2011-11-14', 'AB', 'Refinance External', 'ARM', 786, 79.22, 22.46, 22.14, 'Conv', 112141.8, 'Owner-Occupied', 'Open', '1900-01-00', 'Current');</v>
      </c>
    </row>
    <row r="9282" spans="1:16" x14ac:dyDescent="0.35">
      <c r="A9282" s="19">
        <v>9281</v>
      </c>
      <c r="B9282" s="18">
        <v>42720</v>
      </c>
      <c r="C9282" s="19" t="s">
        <v>57</v>
      </c>
      <c r="D9282" s="19" t="s">
        <v>52</v>
      </c>
      <c r="E9282" s="19" t="s">
        <v>53</v>
      </c>
      <c r="F9282" s="19">
        <v>782</v>
      </c>
      <c r="G9282" s="19">
        <v>78.33</v>
      </c>
      <c r="H9282" s="19">
        <v>41.21</v>
      </c>
      <c r="I9282" s="19">
        <v>29.67</v>
      </c>
      <c r="J9282" s="19" t="s">
        <v>54</v>
      </c>
      <c r="K9282" s="20">
        <v>938302.32</v>
      </c>
      <c r="L9282" s="20" t="s">
        <v>55</v>
      </c>
      <c r="M9282" s="20" t="s">
        <v>83</v>
      </c>
      <c r="N9282" s="26"/>
      <c r="O9282" s="20" t="s">
        <v>56</v>
      </c>
      <c r="P9282" t="str">
        <f t="shared" si="144"/>
        <v>INSERT INTO @DataTable (Deal, AdvanceDate, PROV, DealPurpose, RateType, BEACON, LTV, TDS, GDS, InsuranceType, PrincipalBalance, OccupancyType, AccountStatus, Closed_Date, DelinquencyBucket) VALUES (9281, '2016-12-16', 'ON', 'Refinance External', 'Fixed', 782, 78.33, 41.21, 29.67, 'Conv', 938302.32, 'Owner-Occupied', 'Open', '1900-01-00', 'Current');</v>
      </c>
    </row>
    <row r="9283" spans="1:16" x14ac:dyDescent="0.35">
      <c r="A9283" s="22">
        <v>9282</v>
      </c>
      <c r="B9283" s="21">
        <v>42262</v>
      </c>
      <c r="C9283" s="22" t="s">
        <v>57</v>
      </c>
      <c r="D9283" s="22" t="s">
        <v>61</v>
      </c>
      <c r="E9283" s="22" t="s">
        <v>53</v>
      </c>
      <c r="F9283" s="22">
        <v>710</v>
      </c>
      <c r="G9283" s="22">
        <v>95</v>
      </c>
      <c r="H9283" s="22">
        <v>35.68</v>
      </c>
      <c r="I9283" s="22">
        <v>27.18</v>
      </c>
      <c r="J9283" s="22" t="s">
        <v>60</v>
      </c>
      <c r="K9283" s="23">
        <v>224300.46</v>
      </c>
      <c r="L9283" s="23" t="s">
        <v>55</v>
      </c>
      <c r="M9283" s="23" t="s">
        <v>83</v>
      </c>
      <c r="N9283" s="27"/>
      <c r="O9283" s="23" t="s">
        <v>56</v>
      </c>
      <c r="P9283" t="str">
        <f t="shared" ref="P9283:P9346" si="145">"INSERT INTO @DataTable (Deal, AdvanceDate, PROV, DealPurpose, RateType, BEACON, LTV, TDS, GDS, InsuranceType, PrincipalBalance, OccupancyType, AccountStatus, Closed_Date, DelinquencyBucket) VALUES (" &amp; A9283 &amp; ", " &amp; "'" &amp; TEXT(B9283, "yyyy-mm-dd") &amp; "', '" &amp; C9283 &amp; "', '" &amp; D9283 &amp; "', '" &amp; E9283 &amp; "', " &amp; F9283 &amp; ", " &amp; G9283 &amp; ", " &amp; H9283 &amp; ", " &amp; I9283 &amp; ", '" &amp; J9283 &amp; "', " &amp; K9283 &amp; ", '" &amp; L9283 &amp; "', '" &amp; M9283 &amp; "', '" &amp;TEXT(N9283, "yyyy-mm-dd") &amp; "', '" &amp; O9283 &amp; "');"</f>
        <v>INSERT INTO @DataTable (Deal, AdvanceDate, PROV, DealPurpose, RateType, BEACON, LTV, TDS, GDS, InsuranceType, PrincipalBalance, OccupancyType, AccountStatus, Closed_Date, DelinquencyBucket) VALUES (9282, '2015-09-15', 'ON', 'Purchase', 'Fixed', 710, 95, 35.68, 27.18, 'HiRatio', 224300.46, 'Owner-Occupied', 'Open', '1900-01-00', 'Current');</v>
      </c>
    </row>
    <row r="9284" spans="1:16" x14ac:dyDescent="0.35">
      <c r="A9284" s="19">
        <v>9283</v>
      </c>
      <c r="B9284" s="18">
        <v>41141</v>
      </c>
      <c r="C9284" s="19" t="s">
        <v>57</v>
      </c>
      <c r="D9284" s="19" t="s">
        <v>61</v>
      </c>
      <c r="E9284" s="19" t="s">
        <v>53</v>
      </c>
      <c r="F9284" s="19">
        <v>791</v>
      </c>
      <c r="G9284" s="19">
        <v>95</v>
      </c>
      <c r="H9284" s="19">
        <v>26.79</v>
      </c>
      <c r="I9284" s="19">
        <v>26.57</v>
      </c>
      <c r="J9284" s="19" t="s">
        <v>60</v>
      </c>
      <c r="K9284" s="20">
        <v>0</v>
      </c>
      <c r="L9284" s="20" t="s">
        <v>55</v>
      </c>
      <c r="M9284" s="20" t="s">
        <v>84</v>
      </c>
      <c r="N9284" s="26">
        <v>42517</v>
      </c>
      <c r="O9284" s="20" t="s">
        <v>56</v>
      </c>
      <c r="P9284" t="str">
        <f t="shared" si="145"/>
        <v>INSERT INTO @DataTable (Deal, AdvanceDate, PROV, DealPurpose, RateType, BEACON, LTV, TDS, GDS, InsuranceType, PrincipalBalance, OccupancyType, AccountStatus, Closed_Date, DelinquencyBucket) VALUES (9283, '2012-08-20', 'ON', 'Purchase', 'Fixed', 791, 95, 26.79, 26.57, 'HiRatio', 0, 'Owner-Occupied', 'Closed', '2016-05-27', 'Current');</v>
      </c>
    </row>
    <row r="9285" spans="1:16" x14ac:dyDescent="0.35">
      <c r="A9285" s="22">
        <v>9284</v>
      </c>
      <c r="B9285" s="21">
        <v>40928</v>
      </c>
      <c r="C9285" s="22" t="s">
        <v>57</v>
      </c>
      <c r="D9285" s="22" t="s">
        <v>61</v>
      </c>
      <c r="E9285" s="22" t="s">
        <v>53</v>
      </c>
      <c r="F9285" s="22">
        <v>801</v>
      </c>
      <c r="G9285" s="22">
        <v>94.87</v>
      </c>
      <c r="H9285" s="22">
        <v>40.49</v>
      </c>
      <c r="I9285" s="22">
        <v>40.04</v>
      </c>
      <c r="J9285" s="22" t="s">
        <v>60</v>
      </c>
      <c r="K9285" s="23">
        <v>339688.79</v>
      </c>
      <c r="L9285" s="23" t="s">
        <v>55</v>
      </c>
      <c r="M9285" s="23" t="s">
        <v>83</v>
      </c>
      <c r="N9285" s="27"/>
      <c r="O9285" s="23" t="s">
        <v>56</v>
      </c>
      <c r="P9285" t="str">
        <f t="shared" si="145"/>
        <v>INSERT INTO @DataTable (Deal, AdvanceDate, PROV, DealPurpose, RateType, BEACON, LTV, TDS, GDS, InsuranceType, PrincipalBalance, OccupancyType, AccountStatus, Closed_Date, DelinquencyBucket) VALUES (9284, '2012-01-20', 'ON', 'Purchase', 'Fixed', 801, 94.87, 40.49, 40.04, 'HiRatio', 339688.79, 'Owner-Occupied', 'Open', '1900-01-00', 'Current');</v>
      </c>
    </row>
    <row r="9286" spans="1:16" x14ac:dyDescent="0.35">
      <c r="A9286" s="19">
        <v>9285</v>
      </c>
      <c r="B9286" s="18">
        <v>42545</v>
      </c>
      <c r="C9286" s="19" t="s">
        <v>51</v>
      </c>
      <c r="D9286" s="19" t="s">
        <v>61</v>
      </c>
      <c r="E9286" s="19" t="s">
        <v>53</v>
      </c>
      <c r="F9286" s="19">
        <v>747</v>
      </c>
      <c r="G9286" s="19">
        <v>90</v>
      </c>
      <c r="H9286" s="19">
        <v>42.87</v>
      </c>
      <c r="I9286" s="19">
        <v>29.9</v>
      </c>
      <c r="J9286" s="19" t="s">
        <v>60</v>
      </c>
      <c r="K9286" s="20">
        <v>318732.42</v>
      </c>
      <c r="L9286" s="20" t="s">
        <v>55</v>
      </c>
      <c r="M9286" s="20" t="s">
        <v>83</v>
      </c>
      <c r="N9286" s="26"/>
      <c r="O9286" s="20" t="s">
        <v>56</v>
      </c>
      <c r="P9286" t="str">
        <f t="shared" si="145"/>
        <v>INSERT INTO @DataTable (Deal, AdvanceDate, PROV, DealPurpose, RateType, BEACON, LTV, TDS, GDS, InsuranceType, PrincipalBalance, OccupancyType, AccountStatus, Closed_Date, DelinquencyBucket) VALUES (9285, '2016-06-24', 'AB', 'Purchase', 'Fixed', 747, 90, 42.87, 29.9, 'HiRatio', 318732.42, 'Owner-Occupied', 'Open', '1900-01-00', 'Current');</v>
      </c>
    </row>
    <row r="9287" spans="1:16" x14ac:dyDescent="0.35">
      <c r="A9287" s="22">
        <v>9286</v>
      </c>
      <c r="B9287" s="21">
        <v>42437</v>
      </c>
      <c r="C9287" s="22" t="s">
        <v>58</v>
      </c>
      <c r="D9287" s="22" t="s">
        <v>59</v>
      </c>
      <c r="E9287" s="22" t="s">
        <v>53</v>
      </c>
      <c r="F9287" s="22">
        <v>786</v>
      </c>
      <c r="G9287" s="22">
        <v>91.43</v>
      </c>
      <c r="H9287" s="22">
        <v>34.32</v>
      </c>
      <c r="I9287" s="22">
        <v>18.829999999999998</v>
      </c>
      <c r="J9287" s="22" t="s">
        <v>60</v>
      </c>
      <c r="K9287" s="23">
        <v>221798.5</v>
      </c>
      <c r="L9287" s="23" t="s">
        <v>55</v>
      </c>
      <c r="M9287" s="23" t="s">
        <v>83</v>
      </c>
      <c r="N9287" s="27"/>
      <c r="O9287" s="23" t="s">
        <v>56</v>
      </c>
      <c r="P9287" t="str">
        <f t="shared" si="145"/>
        <v>INSERT INTO @DataTable (Deal, AdvanceDate, PROV, DealPurpose, RateType, BEACON, LTV, TDS, GDS, InsuranceType, PrincipalBalance, OccupancyType, AccountStatus, Closed_Date, DelinquencyBucket) VALUES (9286, '2016-03-08', 'BC', 'Transfer', 'Fixed', 786, 91.43, 34.32, 18.83, 'HiRatio', 221798.5, 'Owner-Occupied', 'Open', '1900-01-00', 'Current');</v>
      </c>
    </row>
    <row r="9288" spans="1:16" x14ac:dyDescent="0.35">
      <c r="A9288" s="19">
        <v>9287</v>
      </c>
      <c r="B9288" s="18">
        <v>42081</v>
      </c>
      <c r="C9288" s="19" t="s">
        <v>58</v>
      </c>
      <c r="D9288" s="19" t="s">
        <v>59</v>
      </c>
      <c r="E9288" s="19" t="s">
        <v>40</v>
      </c>
      <c r="F9288" s="19">
        <v>806</v>
      </c>
      <c r="G9288" s="19">
        <v>59.53</v>
      </c>
      <c r="H9288" s="19">
        <v>36.409999999999997</v>
      </c>
      <c r="I9288" s="19">
        <v>17.829999999999998</v>
      </c>
      <c r="J9288" s="19" t="s">
        <v>54</v>
      </c>
      <c r="K9288" s="20">
        <v>92905.65</v>
      </c>
      <c r="L9288" s="20" t="s">
        <v>55</v>
      </c>
      <c r="M9288" s="20" t="s">
        <v>83</v>
      </c>
      <c r="N9288" s="26"/>
      <c r="O9288" s="20" t="s">
        <v>56</v>
      </c>
      <c r="P9288" t="str">
        <f t="shared" si="145"/>
        <v>INSERT INTO @DataTable (Deal, AdvanceDate, PROV, DealPurpose, RateType, BEACON, LTV, TDS, GDS, InsuranceType, PrincipalBalance, OccupancyType, AccountStatus, Closed_Date, DelinquencyBucket) VALUES (9287, '2015-03-18', 'BC', 'Transfer', 'ARM', 806, 59.53, 36.41, 17.83, 'Conv', 92905.65, 'Owner-Occupied', 'Open', '1900-01-00', 'Current');</v>
      </c>
    </row>
    <row r="9289" spans="1:16" x14ac:dyDescent="0.35">
      <c r="A9289" s="22">
        <v>9288</v>
      </c>
      <c r="B9289" s="21">
        <v>42684</v>
      </c>
      <c r="C9289" s="22" t="s">
        <v>57</v>
      </c>
      <c r="D9289" s="22" t="s">
        <v>52</v>
      </c>
      <c r="E9289" s="22" t="s">
        <v>53</v>
      </c>
      <c r="F9289" s="22">
        <v>830</v>
      </c>
      <c r="G9289" s="22">
        <v>65.31</v>
      </c>
      <c r="H9289" s="22">
        <v>41.79</v>
      </c>
      <c r="I9289" s="22">
        <v>34.96</v>
      </c>
      <c r="J9289" s="22" t="s">
        <v>54</v>
      </c>
      <c r="K9289" s="23">
        <v>416431.49</v>
      </c>
      <c r="L9289" s="23" t="s">
        <v>55</v>
      </c>
      <c r="M9289" s="23" t="s">
        <v>83</v>
      </c>
      <c r="N9289" s="27"/>
      <c r="O9289" s="23" t="s">
        <v>56</v>
      </c>
      <c r="P9289" t="str">
        <f t="shared" si="145"/>
        <v>INSERT INTO @DataTable (Deal, AdvanceDate, PROV, DealPurpose, RateType, BEACON, LTV, TDS, GDS, InsuranceType, PrincipalBalance, OccupancyType, AccountStatus, Closed_Date, DelinquencyBucket) VALUES (9288, '2016-11-10', 'ON', 'Refinance External', 'Fixed', 830, 65.31, 41.79, 34.96, 'Conv', 416431.49, 'Owner-Occupied', 'Open', '1900-01-00', 'Current');</v>
      </c>
    </row>
    <row r="9290" spans="1:16" x14ac:dyDescent="0.35">
      <c r="A9290" s="19">
        <v>9289</v>
      </c>
      <c r="B9290" s="18">
        <v>42191</v>
      </c>
      <c r="C9290" s="19" t="s">
        <v>57</v>
      </c>
      <c r="D9290" s="19" t="s">
        <v>61</v>
      </c>
      <c r="E9290" s="19" t="s">
        <v>40</v>
      </c>
      <c r="F9290" s="19">
        <v>710</v>
      </c>
      <c r="G9290" s="19">
        <v>95</v>
      </c>
      <c r="H9290" s="19">
        <v>29.09</v>
      </c>
      <c r="I9290" s="19">
        <v>22.5</v>
      </c>
      <c r="J9290" s="19" t="s">
        <v>60</v>
      </c>
      <c r="K9290" s="20">
        <v>312904.69</v>
      </c>
      <c r="L9290" s="20" t="s">
        <v>55</v>
      </c>
      <c r="M9290" s="20" t="s">
        <v>83</v>
      </c>
      <c r="N9290" s="26"/>
      <c r="O9290" s="20" t="s">
        <v>56</v>
      </c>
      <c r="P9290" t="str">
        <f t="shared" si="145"/>
        <v>INSERT INTO @DataTable (Deal, AdvanceDate, PROV, DealPurpose, RateType, BEACON, LTV, TDS, GDS, InsuranceType, PrincipalBalance, OccupancyType, AccountStatus, Closed_Date, DelinquencyBucket) VALUES (9289, '2015-07-06', 'ON', 'Purchase', 'ARM', 710, 95, 29.09, 22.5, 'HiRatio', 312904.69, 'Owner-Occupied', 'Open', '1900-01-00', 'Current');</v>
      </c>
    </row>
    <row r="9291" spans="1:16" x14ac:dyDescent="0.35">
      <c r="A9291" s="22">
        <v>9290</v>
      </c>
      <c r="B9291" s="21">
        <v>42334</v>
      </c>
      <c r="C9291" s="22" t="s">
        <v>57</v>
      </c>
      <c r="D9291" s="22" t="s">
        <v>61</v>
      </c>
      <c r="E9291" s="22" t="s">
        <v>53</v>
      </c>
      <c r="F9291" s="22">
        <v>774</v>
      </c>
      <c r="G9291" s="22">
        <v>95</v>
      </c>
      <c r="H9291" s="22">
        <v>34.4</v>
      </c>
      <c r="I9291" s="22">
        <v>22.1</v>
      </c>
      <c r="J9291" s="22" t="s">
        <v>60</v>
      </c>
      <c r="K9291" s="23">
        <v>366674.75</v>
      </c>
      <c r="L9291" s="23" t="s">
        <v>55</v>
      </c>
      <c r="M9291" s="23" t="s">
        <v>83</v>
      </c>
      <c r="N9291" s="27"/>
      <c r="O9291" s="23" t="s">
        <v>56</v>
      </c>
      <c r="P9291" t="str">
        <f t="shared" si="145"/>
        <v>INSERT INTO @DataTable (Deal, AdvanceDate, PROV, DealPurpose, RateType, BEACON, LTV, TDS, GDS, InsuranceType, PrincipalBalance, OccupancyType, AccountStatus, Closed_Date, DelinquencyBucket) VALUES (9290, '2015-11-26', 'ON', 'Purchase', 'Fixed', 774, 95, 34.4, 22.1, 'HiRatio', 366674.75, 'Owner-Occupied', 'Open', '1900-01-00', 'Current');</v>
      </c>
    </row>
    <row r="9292" spans="1:16" x14ac:dyDescent="0.35">
      <c r="A9292" s="19">
        <v>9291</v>
      </c>
      <c r="B9292" s="18">
        <v>41922</v>
      </c>
      <c r="C9292" s="19" t="s">
        <v>74</v>
      </c>
      <c r="D9292" s="19" t="s">
        <v>61</v>
      </c>
      <c r="E9292" s="19" t="s">
        <v>53</v>
      </c>
      <c r="F9292" s="19">
        <v>743</v>
      </c>
      <c r="G9292" s="19">
        <v>90</v>
      </c>
      <c r="H9292" s="19">
        <v>35.78</v>
      </c>
      <c r="I9292" s="19">
        <v>25.32</v>
      </c>
      <c r="J9292" s="19" t="s">
        <v>60</v>
      </c>
      <c r="K9292" s="20">
        <v>220805.78</v>
      </c>
      <c r="L9292" s="20" t="s">
        <v>55</v>
      </c>
      <c r="M9292" s="20" t="s">
        <v>83</v>
      </c>
      <c r="N9292" s="26"/>
      <c r="O9292" s="20" t="s">
        <v>56</v>
      </c>
      <c r="P9292" t="str">
        <f t="shared" si="145"/>
        <v>INSERT INTO @DataTable (Deal, AdvanceDate, PROV, DealPurpose, RateType, BEACON, LTV, TDS, GDS, InsuranceType, PrincipalBalance, OccupancyType, AccountStatus, Closed_Date, DelinquencyBucket) VALUES (9291, '2014-10-10', 'MB', 'Purchase', 'Fixed', 743, 90, 35.78, 25.32, 'HiRatio', 220805.78, 'Owner-Occupied', 'Open', '1900-01-00', 'Current');</v>
      </c>
    </row>
    <row r="9293" spans="1:16" x14ac:dyDescent="0.35">
      <c r="A9293" s="22">
        <v>9292</v>
      </c>
      <c r="B9293" s="21">
        <v>41102</v>
      </c>
      <c r="C9293" s="22" t="s">
        <v>63</v>
      </c>
      <c r="D9293" s="22" t="s">
        <v>61</v>
      </c>
      <c r="E9293" s="22" t="s">
        <v>53</v>
      </c>
      <c r="F9293" s="22">
        <v>754</v>
      </c>
      <c r="G9293" s="22">
        <v>95</v>
      </c>
      <c r="H9293" s="22">
        <v>30.97</v>
      </c>
      <c r="I9293" s="22">
        <v>18</v>
      </c>
      <c r="J9293" s="22" t="s">
        <v>60</v>
      </c>
      <c r="K9293" s="23">
        <v>250372.98</v>
      </c>
      <c r="L9293" s="23" t="s">
        <v>55</v>
      </c>
      <c r="M9293" s="23" t="s">
        <v>83</v>
      </c>
      <c r="N9293" s="27"/>
      <c r="O9293" s="23" t="s">
        <v>56</v>
      </c>
      <c r="P9293" t="str">
        <f t="shared" si="145"/>
        <v>INSERT INTO @DataTable (Deal, AdvanceDate, PROV, DealPurpose, RateType, BEACON, LTV, TDS, GDS, InsuranceType, PrincipalBalance, OccupancyType, AccountStatus, Closed_Date, DelinquencyBucket) VALUES (9292, '2012-07-12', 'SK', 'Purchase', 'Fixed', 754, 95, 30.97, 18, 'HiRatio', 250372.98, 'Owner-Occupied', 'Open', '1900-01-00', 'Current');</v>
      </c>
    </row>
    <row r="9294" spans="1:16" x14ac:dyDescent="0.35">
      <c r="A9294" s="19">
        <v>9293</v>
      </c>
      <c r="B9294" s="18">
        <v>40640</v>
      </c>
      <c r="C9294" s="19" t="s">
        <v>51</v>
      </c>
      <c r="D9294" s="19" t="s">
        <v>52</v>
      </c>
      <c r="E9294" s="19" t="s">
        <v>53</v>
      </c>
      <c r="F9294" s="19">
        <v>790</v>
      </c>
      <c r="G9294" s="19">
        <v>80</v>
      </c>
      <c r="H9294" s="19">
        <v>38.33</v>
      </c>
      <c r="I9294" s="19">
        <v>24.08</v>
      </c>
      <c r="J9294" s="19" t="s">
        <v>54</v>
      </c>
      <c r="K9294" s="20">
        <v>0</v>
      </c>
      <c r="L9294" s="20" t="s">
        <v>55</v>
      </c>
      <c r="M9294" s="20" t="s">
        <v>84</v>
      </c>
      <c r="N9294" s="26">
        <v>41324</v>
      </c>
      <c r="O9294" s="20" t="s">
        <v>56</v>
      </c>
      <c r="P9294" t="str">
        <f t="shared" si="145"/>
        <v>INSERT INTO @DataTable (Deal, AdvanceDate, PROV, DealPurpose, RateType, BEACON, LTV, TDS, GDS, InsuranceType, PrincipalBalance, OccupancyType, AccountStatus, Closed_Date, DelinquencyBucket) VALUES (9293, '2011-04-07', 'AB', 'Refinance External', 'Fixed', 790, 80, 38.33, 24.08, 'Conv', 0, 'Owner-Occupied', 'Closed', '2013-02-19', 'Current');</v>
      </c>
    </row>
    <row r="9295" spans="1:16" x14ac:dyDescent="0.35">
      <c r="A9295" s="22">
        <v>9294</v>
      </c>
      <c r="B9295" s="21">
        <v>42664</v>
      </c>
      <c r="C9295" s="22" t="s">
        <v>58</v>
      </c>
      <c r="D9295" s="22" t="s">
        <v>61</v>
      </c>
      <c r="E9295" s="22" t="s">
        <v>53</v>
      </c>
      <c r="F9295" s="22">
        <v>812</v>
      </c>
      <c r="G9295" s="22">
        <v>80</v>
      </c>
      <c r="H9295" s="22">
        <v>39.590000000000003</v>
      </c>
      <c r="I9295" s="22">
        <v>19.13</v>
      </c>
      <c r="J9295" s="22" t="s">
        <v>54</v>
      </c>
      <c r="K9295" s="23">
        <v>502618.55</v>
      </c>
      <c r="L9295" s="23" t="s">
        <v>62</v>
      </c>
      <c r="M9295" s="23" t="s">
        <v>83</v>
      </c>
      <c r="N9295" s="27"/>
      <c r="O9295" s="23" t="s">
        <v>56</v>
      </c>
      <c r="P9295" t="str">
        <f t="shared" si="145"/>
        <v>INSERT INTO @DataTable (Deal, AdvanceDate, PROV, DealPurpose, RateType, BEACON, LTV, TDS, GDS, InsuranceType, PrincipalBalance, OccupancyType, AccountStatus, Closed_Date, DelinquencyBucket) VALUES (9294, '2016-10-21', 'BC', 'Purchase', 'Fixed', 812, 80, 39.59, 19.13, 'Conv', 502618.55, 'Rental', 'Open', '1900-01-00', 'Current');</v>
      </c>
    </row>
    <row r="9296" spans="1:16" x14ac:dyDescent="0.35">
      <c r="A9296" s="19">
        <v>9295</v>
      </c>
      <c r="B9296" s="18">
        <v>42054</v>
      </c>
      <c r="C9296" s="19" t="s">
        <v>57</v>
      </c>
      <c r="D9296" s="19" t="s">
        <v>61</v>
      </c>
      <c r="E9296" s="19" t="s">
        <v>53</v>
      </c>
      <c r="F9296" s="19">
        <v>817</v>
      </c>
      <c r="G9296" s="19">
        <v>90</v>
      </c>
      <c r="H9296" s="19">
        <v>28.86</v>
      </c>
      <c r="I9296" s="19">
        <v>27.95</v>
      </c>
      <c r="J9296" s="19" t="s">
        <v>60</v>
      </c>
      <c r="K9296" s="20">
        <v>292998.94</v>
      </c>
      <c r="L9296" s="20" t="s">
        <v>55</v>
      </c>
      <c r="M9296" s="20" t="s">
        <v>83</v>
      </c>
      <c r="N9296" s="26"/>
      <c r="O9296" s="20" t="s">
        <v>56</v>
      </c>
      <c r="P9296" t="str">
        <f t="shared" si="145"/>
        <v>INSERT INTO @DataTable (Deal, AdvanceDate, PROV, DealPurpose, RateType, BEACON, LTV, TDS, GDS, InsuranceType, PrincipalBalance, OccupancyType, AccountStatus, Closed_Date, DelinquencyBucket) VALUES (9295, '2015-02-19', 'ON', 'Purchase', 'Fixed', 817, 90, 28.86, 27.95, 'HiRatio', 292998.94, 'Owner-Occupied', 'Open', '1900-01-00', 'Current');</v>
      </c>
    </row>
    <row r="9297" spans="1:16" x14ac:dyDescent="0.35">
      <c r="A9297" s="22">
        <v>9296</v>
      </c>
      <c r="B9297" s="21">
        <v>42397</v>
      </c>
      <c r="C9297" s="22" t="s">
        <v>57</v>
      </c>
      <c r="D9297" s="22" t="s">
        <v>61</v>
      </c>
      <c r="E9297" s="22" t="s">
        <v>40</v>
      </c>
      <c r="F9297" s="22">
        <v>791</v>
      </c>
      <c r="G9297" s="22">
        <v>78.03</v>
      </c>
      <c r="H9297" s="22">
        <v>35.69</v>
      </c>
      <c r="I9297" s="22">
        <v>30.8</v>
      </c>
      <c r="J9297" s="22" t="s">
        <v>60</v>
      </c>
      <c r="K9297" s="23">
        <v>444111.99</v>
      </c>
      <c r="L9297" s="23" t="s">
        <v>55</v>
      </c>
      <c r="M9297" s="23" t="s">
        <v>83</v>
      </c>
      <c r="N9297" s="27"/>
      <c r="O9297" s="23" t="s">
        <v>56</v>
      </c>
      <c r="P9297" t="str">
        <f t="shared" si="145"/>
        <v>INSERT INTO @DataTable (Deal, AdvanceDate, PROV, DealPurpose, RateType, BEACON, LTV, TDS, GDS, InsuranceType, PrincipalBalance, OccupancyType, AccountStatus, Closed_Date, DelinquencyBucket) VALUES (9296, '2016-01-28', 'ON', 'Purchase', 'ARM', 791, 78.03, 35.69, 30.8, 'HiRatio', 444111.99, 'Owner-Occupied', 'Open', '1900-01-00', 'Current');</v>
      </c>
    </row>
    <row r="9298" spans="1:16" x14ac:dyDescent="0.35">
      <c r="A9298" s="19">
        <v>9297</v>
      </c>
      <c r="B9298" s="18">
        <v>41612</v>
      </c>
      <c r="C9298" s="19" t="s">
        <v>57</v>
      </c>
      <c r="D9298" s="19" t="s">
        <v>52</v>
      </c>
      <c r="E9298" s="19" t="s">
        <v>53</v>
      </c>
      <c r="F9298" s="19">
        <v>711</v>
      </c>
      <c r="G9298" s="19">
        <v>80</v>
      </c>
      <c r="H9298" s="19">
        <v>38.46</v>
      </c>
      <c r="I9298" s="19">
        <v>36.880000000000003</v>
      </c>
      <c r="J9298" s="19" t="s">
        <v>54</v>
      </c>
      <c r="K9298" s="20">
        <v>0</v>
      </c>
      <c r="L9298" s="20" t="s">
        <v>55</v>
      </c>
      <c r="M9298" s="20" t="s">
        <v>84</v>
      </c>
      <c r="N9298" s="26">
        <v>42395</v>
      </c>
      <c r="O9298" s="20" t="s">
        <v>56</v>
      </c>
      <c r="P9298" t="str">
        <f t="shared" si="145"/>
        <v>INSERT INTO @DataTable (Deal, AdvanceDate, PROV, DealPurpose, RateType, BEACON, LTV, TDS, GDS, InsuranceType, PrincipalBalance, OccupancyType, AccountStatus, Closed_Date, DelinquencyBucket) VALUES (9297, '2013-12-04', 'ON', 'Refinance External', 'Fixed', 711, 80, 38.46, 36.88, 'Conv', 0, 'Owner-Occupied', 'Closed', '2016-01-26', 'Current');</v>
      </c>
    </row>
    <row r="9299" spans="1:16" x14ac:dyDescent="0.35">
      <c r="A9299" s="22">
        <v>9298</v>
      </c>
      <c r="B9299" s="21">
        <v>41949</v>
      </c>
      <c r="C9299" s="22" t="s">
        <v>57</v>
      </c>
      <c r="D9299" s="22" t="s">
        <v>61</v>
      </c>
      <c r="E9299" s="22" t="s">
        <v>53</v>
      </c>
      <c r="F9299" s="22">
        <v>728</v>
      </c>
      <c r="G9299" s="22">
        <v>94</v>
      </c>
      <c r="H9299" s="22">
        <v>41.71</v>
      </c>
      <c r="I9299" s="22">
        <v>25.79</v>
      </c>
      <c r="J9299" s="22" t="s">
        <v>60</v>
      </c>
      <c r="K9299" s="23">
        <v>447695.75</v>
      </c>
      <c r="L9299" s="23" t="s">
        <v>55</v>
      </c>
      <c r="M9299" s="23" t="s">
        <v>83</v>
      </c>
      <c r="N9299" s="27"/>
      <c r="O9299" s="23" t="s">
        <v>56</v>
      </c>
      <c r="P9299" t="str">
        <f t="shared" si="145"/>
        <v>INSERT INTO @DataTable (Deal, AdvanceDate, PROV, DealPurpose, RateType, BEACON, LTV, TDS, GDS, InsuranceType, PrincipalBalance, OccupancyType, AccountStatus, Closed_Date, DelinquencyBucket) VALUES (9298, '2014-11-06', 'ON', 'Purchase', 'Fixed', 728, 94, 41.71, 25.79, 'HiRatio', 447695.75, 'Owner-Occupied', 'Open', '1900-01-00', 'Current');</v>
      </c>
    </row>
    <row r="9300" spans="1:16" x14ac:dyDescent="0.35">
      <c r="A9300" s="19">
        <v>9299</v>
      </c>
      <c r="B9300" s="18">
        <v>42062</v>
      </c>
      <c r="C9300" s="19" t="s">
        <v>57</v>
      </c>
      <c r="D9300" s="19" t="s">
        <v>61</v>
      </c>
      <c r="E9300" s="19" t="s">
        <v>40</v>
      </c>
      <c r="F9300" s="19">
        <v>801</v>
      </c>
      <c r="G9300" s="19">
        <v>80</v>
      </c>
      <c r="H9300" s="19">
        <v>32.65</v>
      </c>
      <c r="I9300" s="19">
        <v>19.59</v>
      </c>
      <c r="J9300" s="19" t="s">
        <v>54</v>
      </c>
      <c r="K9300" s="20">
        <v>531124.54</v>
      </c>
      <c r="L9300" s="20" t="s">
        <v>55</v>
      </c>
      <c r="M9300" s="20" t="s">
        <v>83</v>
      </c>
      <c r="N9300" s="26"/>
      <c r="O9300" s="20" t="s">
        <v>56</v>
      </c>
      <c r="P9300" t="str">
        <f t="shared" si="145"/>
        <v>INSERT INTO @DataTable (Deal, AdvanceDate, PROV, DealPurpose, RateType, BEACON, LTV, TDS, GDS, InsuranceType, PrincipalBalance, OccupancyType, AccountStatus, Closed_Date, DelinquencyBucket) VALUES (9299, '2015-02-27', 'ON', 'Purchase', 'ARM', 801, 80, 32.65, 19.59, 'Conv', 531124.54, 'Owner-Occupied', 'Open', '1900-01-00', 'Current');</v>
      </c>
    </row>
    <row r="9301" spans="1:16" x14ac:dyDescent="0.35">
      <c r="A9301" s="22">
        <v>9300</v>
      </c>
      <c r="B9301" s="21">
        <v>40872</v>
      </c>
      <c r="C9301" s="22" t="s">
        <v>57</v>
      </c>
      <c r="D9301" s="22" t="s">
        <v>52</v>
      </c>
      <c r="E9301" s="22"/>
      <c r="F9301" s="22">
        <v>690</v>
      </c>
      <c r="G9301" s="22">
        <v>80</v>
      </c>
      <c r="H9301" s="22">
        <v>38.89</v>
      </c>
      <c r="I9301" s="22">
        <v>31.29</v>
      </c>
      <c r="J9301" s="22" t="s">
        <v>77</v>
      </c>
      <c r="K9301" s="23">
        <v>0</v>
      </c>
      <c r="L9301" s="23" t="s">
        <v>55</v>
      </c>
      <c r="M9301" s="23" t="s">
        <v>84</v>
      </c>
      <c r="N9301" s="27">
        <v>42069</v>
      </c>
      <c r="O9301" s="23" t="s">
        <v>56</v>
      </c>
      <c r="P9301" t="str">
        <f t="shared" si="145"/>
        <v>INSERT INTO @DataTable (Deal, AdvanceDate, PROV, DealPurpose, RateType, BEACON, LTV, TDS, GDS, InsuranceType, PrincipalBalance, OccupancyType, AccountStatus, Closed_Date, DelinquencyBucket) VALUES (9300, '2011-11-25', 'ON', 'Refinance External', '', 690, 80, 38.89, 31.29, 'Other', 0, 'Owner-Occupied', 'Closed', '2015-03-06', 'Current');</v>
      </c>
    </row>
    <row r="9302" spans="1:16" x14ac:dyDescent="0.35">
      <c r="A9302" s="19">
        <v>9301</v>
      </c>
      <c r="B9302" s="18">
        <v>41858</v>
      </c>
      <c r="C9302" s="19" t="s">
        <v>57</v>
      </c>
      <c r="D9302" s="19" t="s">
        <v>61</v>
      </c>
      <c r="E9302" s="19" t="s">
        <v>53</v>
      </c>
      <c r="F9302" s="19">
        <v>779</v>
      </c>
      <c r="G9302" s="19">
        <v>95</v>
      </c>
      <c r="H9302" s="19">
        <v>24.67</v>
      </c>
      <c r="I9302" s="19">
        <v>20.239999999999998</v>
      </c>
      <c r="J9302" s="19" t="s">
        <v>60</v>
      </c>
      <c r="K9302" s="20">
        <v>134365.63</v>
      </c>
      <c r="L9302" s="20" t="s">
        <v>55</v>
      </c>
      <c r="M9302" s="20" t="s">
        <v>83</v>
      </c>
      <c r="N9302" s="26"/>
      <c r="O9302" s="20" t="s">
        <v>56</v>
      </c>
      <c r="P9302" t="str">
        <f t="shared" si="145"/>
        <v>INSERT INTO @DataTable (Deal, AdvanceDate, PROV, DealPurpose, RateType, BEACON, LTV, TDS, GDS, InsuranceType, PrincipalBalance, OccupancyType, AccountStatus, Closed_Date, DelinquencyBucket) VALUES (9301, '2014-08-07', 'ON', 'Purchase', 'Fixed', 779, 95, 24.67, 20.24, 'HiRatio', 134365.63, 'Owner-Occupied', 'Open', '1900-01-00', 'Current');</v>
      </c>
    </row>
    <row r="9303" spans="1:16" x14ac:dyDescent="0.35">
      <c r="A9303" s="22">
        <v>9302</v>
      </c>
      <c r="B9303" s="21">
        <v>41719</v>
      </c>
      <c r="C9303" s="22" t="s">
        <v>57</v>
      </c>
      <c r="D9303" s="22" t="s">
        <v>52</v>
      </c>
      <c r="E9303" s="22" t="s">
        <v>53</v>
      </c>
      <c r="F9303" s="22">
        <v>778</v>
      </c>
      <c r="G9303" s="22">
        <v>70.88</v>
      </c>
      <c r="H9303" s="22">
        <v>22.84</v>
      </c>
      <c r="I9303" s="22">
        <v>22.84</v>
      </c>
      <c r="J9303" s="22" t="s">
        <v>54</v>
      </c>
      <c r="K9303" s="23">
        <v>187481.89</v>
      </c>
      <c r="L9303" s="23" t="s">
        <v>55</v>
      </c>
      <c r="M9303" s="23" t="s">
        <v>83</v>
      </c>
      <c r="N9303" s="27"/>
      <c r="O9303" s="23" t="s">
        <v>56</v>
      </c>
      <c r="P9303" t="str">
        <f t="shared" si="145"/>
        <v>INSERT INTO @DataTable (Deal, AdvanceDate, PROV, DealPurpose, RateType, BEACON, LTV, TDS, GDS, InsuranceType, PrincipalBalance, OccupancyType, AccountStatus, Closed_Date, DelinquencyBucket) VALUES (9302, '2014-03-21', 'ON', 'Refinance External', 'Fixed', 778, 70.88, 22.84, 22.84, 'Conv', 187481.89, 'Owner-Occupied', 'Open', '1900-01-00', 'Current');</v>
      </c>
    </row>
    <row r="9304" spans="1:16" x14ac:dyDescent="0.35">
      <c r="A9304" s="19">
        <v>9303</v>
      </c>
      <c r="B9304" s="18">
        <v>41044</v>
      </c>
      <c r="C9304" s="19" t="s">
        <v>58</v>
      </c>
      <c r="D9304" s="19" t="s">
        <v>61</v>
      </c>
      <c r="E9304" s="19" t="s">
        <v>53</v>
      </c>
      <c r="F9304" s="19">
        <v>640</v>
      </c>
      <c r="G9304" s="19">
        <v>95</v>
      </c>
      <c r="H9304" s="19">
        <v>41.78</v>
      </c>
      <c r="I9304" s="19">
        <v>27.05</v>
      </c>
      <c r="J9304" s="19" t="s">
        <v>60</v>
      </c>
      <c r="K9304" s="20">
        <v>325761.42</v>
      </c>
      <c r="L9304" s="20" t="s">
        <v>55</v>
      </c>
      <c r="M9304" s="20" t="s">
        <v>83</v>
      </c>
      <c r="N9304" s="26"/>
      <c r="O9304" s="20" t="s">
        <v>56</v>
      </c>
      <c r="P9304" t="str">
        <f t="shared" si="145"/>
        <v>INSERT INTO @DataTable (Deal, AdvanceDate, PROV, DealPurpose, RateType, BEACON, LTV, TDS, GDS, InsuranceType, PrincipalBalance, OccupancyType, AccountStatus, Closed_Date, DelinquencyBucket) VALUES (9303, '2012-05-15', 'BC', 'Purchase', 'Fixed', 640, 95, 41.78, 27.05, 'HiRatio', 325761.42, 'Owner-Occupied', 'Open', '1900-01-00', 'Current');</v>
      </c>
    </row>
    <row r="9305" spans="1:16" x14ac:dyDescent="0.35">
      <c r="A9305" s="22">
        <v>9304</v>
      </c>
      <c r="B9305" s="21">
        <v>42331</v>
      </c>
      <c r="C9305" s="22" t="s">
        <v>51</v>
      </c>
      <c r="D9305" s="22" t="s">
        <v>59</v>
      </c>
      <c r="E9305" s="22" t="s">
        <v>40</v>
      </c>
      <c r="F9305" s="22">
        <v>814</v>
      </c>
      <c r="G9305" s="22">
        <v>63.08</v>
      </c>
      <c r="H9305" s="22">
        <v>13.81</v>
      </c>
      <c r="I9305" s="22">
        <v>12.66</v>
      </c>
      <c r="J9305" s="22" t="s">
        <v>54</v>
      </c>
      <c r="K9305" s="23">
        <v>219946.19</v>
      </c>
      <c r="L9305" s="23" t="s">
        <v>55</v>
      </c>
      <c r="M9305" s="23" t="s">
        <v>83</v>
      </c>
      <c r="N9305" s="27"/>
      <c r="O9305" s="23" t="s">
        <v>56</v>
      </c>
      <c r="P9305" t="str">
        <f t="shared" si="145"/>
        <v>INSERT INTO @DataTable (Deal, AdvanceDate, PROV, DealPurpose, RateType, BEACON, LTV, TDS, GDS, InsuranceType, PrincipalBalance, OccupancyType, AccountStatus, Closed_Date, DelinquencyBucket) VALUES (9304, '2015-11-23', 'AB', 'Transfer', 'ARM', 814, 63.08, 13.81, 12.66, 'Conv', 219946.19, 'Owner-Occupied', 'Open', '1900-01-00', 'Current');</v>
      </c>
    </row>
    <row r="9306" spans="1:16" x14ac:dyDescent="0.35">
      <c r="A9306" s="19">
        <v>9305</v>
      </c>
      <c r="B9306" s="18">
        <v>42180</v>
      </c>
      <c r="C9306" s="19" t="s">
        <v>57</v>
      </c>
      <c r="D9306" s="19" t="s">
        <v>52</v>
      </c>
      <c r="E9306" s="19" t="s">
        <v>40</v>
      </c>
      <c r="F9306" s="19">
        <v>802</v>
      </c>
      <c r="G9306" s="19">
        <v>45.71</v>
      </c>
      <c r="H9306" s="19">
        <v>38.1</v>
      </c>
      <c r="I9306" s="19">
        <v>24.42</v>
      </c>
      <c r="J9306" s="19" t="s">
        <v>54</v>
      </c>
      <c r="K9306" s="20">
        <v>149482.16</v>
      </c>
      <c r="L9306" s="20" t="s">
        <v>55</v>
      </c>
      <c r="M9306" s="20" t="s">
        <v>83</v>
      </c>
      <c r="N9306" s="26"/>
      <c r="O9306" s="20" t="s">
        <v>56</v>
      </c>
      <c r="P9306" t="str">
        <f t="shared" si="145"/>
        <v>INSERT INTO @DataTable (Deal, AdvanceDate, PROV, DealPurpose, RateType, BEACON, LTV, TDS, GDS, InsuranceType, PrincipalBalance, OccupancyType, AccountStatus, Closed_Date, DelinquencyBucket) VALUES (9305, '2015-06-25', 'ON', 'Refinance External', 'ARM', 802, 45.71, 38.1, 24.42, 'Conv', 149482.16, 'Owner-Occupied', 'Open', '1900-01-00', 'Current');</v>
      </c>
    </row>
    <row r="9307" spans="1:16" x14ac:dyDescent="0.35">
      <c r="A9307" s="22">
        <v>9306</v>
      </c>
      <c r="B9307" s="21">
        <v>41919</v>
      </c>
      <c r="C9307" s="22" t="s">
        <v>51</v>
      </c>
      <c r="D9307" s="22" t="s">
        <v>61</v>
      </c>
      <c r="E9307" s="22" t="s">
        <v>40</v>
      </c>
      <c r="F9307" s="22">
        <v>795</v>
      </c>
      <c r="G9307" s="22">
        <v>75</v>
      </c>
      <c r="H9307" s="22">
        <v>32.47</v>
      </c>
      <c r="I9307" s="22">
        <v>21.29</v>
      </c>
      <c r="J9307" s="22" t="s">
        <v>54</v>
      </c>
      <c r="K9307" s="23">
        <v>790124.8</v>
      </c>
      <c r="L9307" s="23" t="s">
        <v>55</v>
      </c>
      <c r="M9307" s="23" t="s">
        <v>83</v>
      </c>
      <c r="N9307" s="27"/>
      <c r="O9307" s="23" t="s">
        <v>56</v>
      </c>
      <c r="P9307" t="str">
        <f t="shared" si="145"/>
        <v>INSERT INTO @DataTable (Deal, AdvanceDate, PROV, DealPurpose, RateType, BEACON, LTV, TDS, GDS, InsuranceType, PrincipalBalance, OccupancyType, AccountStatus, Closed_Date, DelinquencyBucket) VALUES (9306, '2014-10-07', 'AB', 'Purchase', 'ARM', 795, 75, 32.47, 21.29, 'Conv', 790124.8, 'Owner-Occupied', 'Open', '1900-01-00', 'Current');</v>
      </c>
    </row>
    <row r="9308" spans="1:16" x14ac:dyDescent="0.35">
      <c r="A9308" s="19">
        <v>9307</v>
      </c>
      <c r="B9308" s="18">
        <v>41261</v>
      </c>
      <c r="C9308" s="19" t="s">
        <v>51</v>
      </c>
      <c r="D9308" s="19" t="s">
        <v>59</v>
      </c>
      <c r="E9308" s="19" t="s">
        <v>53</v>
      </c>
      <c r="F9308" s="19">
        <v>777</v>
      </c>
      <c r="G9308" s="19">
        <v>91.47</v>
      </c>
      <c r="H9308" s="19">
        <v>34.770000000000003</v>
      </c>
      <c r="I9308" s="19">
        <v>7.65</v>
      </c>
      <c r="J9308" s="19" t="s">
        <v>60</v>
      </c>
      <c r="K9308" s="20">
        <v>0</v>
      </c>
      <c r="L9308" s="20" t="s">
        <v>55</v>
      </c>
      <c r="M9308" s="20" t="s">
        <v>84</v>
      </c>
      <c r="N9308" s="26">
        <v>42635</v>
      </c>
      <c r="O9308" s="20" t="s">
        <v>56</v>
      </c>
      <c r="P9308" t="str">
        <f t="shared" si="145"/>
        <v>INSERT INTO @DataTable (Deal, AdvanceDate, PROV, DealPurpose, RateType, BEACON, LTV, TDS, GDS, InsuranceType, PrincipalBalance, OccupancyType, AccountStatus, Closed_Date, DelinquencyBucket) VALUES (9307, '2012-12-18', 'AB', 'Transfer', 'Fixed', 777, 91.47, 34.77, 7.65, 'HiRatio', 0, 'Owner-Occupied', 'Closed', '2016-09-22', 'Current');</v>
      </c>
    </row>
    <row r="9309" spans="1:16" x14ac:dyDescent="0.35">
      <c r="A9309" s="22">
        <v>9308</v>
      </c>
      <c r="B9309" s="21">
        <v>42110</v>
      </c>
      <c r="C9309" s="22" t="s">
        <v>57</v>
      </c>
      <c r="D9309" s="22" t="s">
        <v>59</v>
      </c>
      <c r="E9309" s="22" t="s">
        <v>40</v>
      </c>
      <c r="F9309" s="22">
        <v>809</v>
      </c>
      <c r="G9309" s="22">
        <v>50.66</v>
      </c>
      <c r="H9309" s="22">
        <v>30.39</v>
      </c>
      <c r="I9309" s="22">
        <v>30.12</v>
      </c>
      <c r="J9309" s="22" t="s">
        <v>54</v>
      </c>
      <c r="K9309" s="23">
        <v>101031.35</v>
      </c>
      <c r="L9309" s="23" t="s">
        <v>55</v>
      </c>
      <c r="M9309" s="23" t="s">
        <v>83</v>
      </c>
      <c r="N9309" s="27"/>
      <c r="O9309" s="23" t="s">
        <v>56</v>
      </c>
      <c r="P9309" t="str">
        <f t="shared" si="145"/>
        <v>INSERT INTO @DataTable (Deal, AdvanceDate, PROV, DealPurpose, RateType, BEACON, LTV, TDS, GDS, InsuranceType, PrincipalBalance, OccupancyType, AccountStatus, Closed_Date, DelinquencyBucket) VALUES (9308, '2015-04-16', 'ON', 'Transfer', 'ARM', 809, 50.66, 30.39, 30.12, 'Conv', 101031.35, 'Owner-Occupied', 'Open', '1900-01-00', 'Current');</v>
      </c>
    </row>
    <row r="9310" spans="1:16" x14ac:dyDescent="0.35">
      <c r="A9310" s="19">
        <v>9309</v>
      </c>
      <c r="B9310" s="18">
        <v>41828</v>
      </c>
      <c r="C9310" s="19" t="s">
        <v>51</v>
      </c>
      <c r="D9310" s="19" t="s">
        <v>61</v>
      </c>
      <c r="E9310" s="19" t="s">
        <v>53</v>
      </c>
      <c r="F9310" s="19">
        <v>644</v>
      </c>
      <c r="G9310" s="19">
        <v>90</v>
      </c>
      <c r="H9310" s="19">
        <v>26.16</v>
      </c>
      <c r="I9310" s="19">
        <v>24.55</v>
      </c>
      <c r="J9310" s="19" t="s">
        <v>60</v>
      </c>
      <c r="K9310" s="20">
        <v>325183.02</v>
      </c>
      <c r="L9310" s="20" t="s">
        <v>55</v>
      </c>
      <c r="M9310" s="20" t="s">
        <v>83</v>
      </c>
      <c r="N9310" s="26"/>
      <c r="O9310" s="20" t="s">
        <v>56</v>
      </c>
      <c r="P9310" t="str">
        <f t="shared" si="145"/>
        <v>INSERT INTO @DataTable (Deal, AdvanceDate, PROV, DealPurpose, RateType, BEACON, LTV, TDS, GDS, InsuranceType, PrincipalBalance, OccupancyType, AccountStatus, Closed_Date, DelinquencyBucket) VALUES (9309, '2014-07-08', 'AB', 'Purchase', 'Fixed', 644, 90, 26.16, 24.55, 'HiRatio', 325183.02, 'Owner-Occupied', 'Open', '1900-01-00', 'Current');</v>
      </c>
    </row>
    <row r="9311" spans="1:16" x14ac:dyDescent="0.35">
      <c r="A9311" s="22">
        <v>9310</v>
      </c>
      <c r="B9311" s="21">
        <v>42464</v>
      </c>
      <c r="C9311" s="22" t="s">
        <v>57</v>
      </c>
      <c r="D9311" s="22" t="s">
        <v>59</v>
      </c>
      <c r="E9311" s="22" t="s">
        <v>53</v>
      </c>
      <c r="F9311" s="22">
        <v>788</v>
      </c>
      <c r="G9311" s="22">
        <v>58.3</v>
      </c>
      <c r="H9311" s="22">
        <v>21.63</v>
      </c>
      <c r="I9311" s="22">
        <v>20.99</v>
      </c>
      <c r="J9311" s="22" t="s">
        <v>54</v>
      </c>
      <c r="K9311" s="23">
        <v>740259.03</v>
      </c>
      <c r="L9311" s="23" t="s">
        <v>55</v>
      </c>
      <c r="M9311" s="23" t="s">
        <v>83</v>
      </c>
      <c r="N9311" s="27"/>
      <c r="O9311" s="23" t="s">
        <v>56</v>
      </c>
      <c r="P9311" t="str">
        <f t="shared" si="145"/>
        <v>INSERT INTO @DataTable (Deal, AdvanceDate, PROV, DealPurpose, RateType, BEACON, LTV, TDS, GDS, InsuranceType, PrincipalBalance, OccupancyType, AccountStatus, Closed_Date, DelinquencyBucket) VALUES (9310, '2016-04-04', 'ON', 'Transfer', 'Fixed', 788, 58.3, 21.63, 20.99, 'Conv', 740259.03, 'Owner-Occupied', 'Open', '1900-01-00', 'Current');</v>
      </c>
    </row>
    <row r="9312" spans="1:16" x14ac:dyDescent="0.35">
      <c r="A9312" s="19">
        <v>9311</v>
      </c>
      <c r="B9312" s="18">
        <v>42081</v>
      </c>
      <c r="C9312" s="19" t="s">
        <v>57</v>
      </c>
      <c r="D9312" s="19" t="s">
        <v>61</v>
      </c>
      <c r="E9312" s="19" t="s">
        <v>53</v>
      </c>
      <c r="F9312" s="19">
        <v>760</v>
      </c>
      <c r="G9312" s="19">
        <v>93.88</v>
      </c>
      <c r="H9312" s="19">
        <v>38.380000000000003</v>
      </c>
      <c r="I9312" s="19">
        <v>25.52</v>
      </c>
      <c r="J9312" s="19" t="s">
        <v>60</v>
      </c>
      <c r="K9312" s="20">
        <v>0</v>
      </c>
      <c r="L9312" s="20" t="s">
        <v>55</v>
      </c>
      <c r="M9312" s="20" t="s">
        <v>84</v>
      </c>
      <c r="N9312" s="26">
        <v>42676</v>
      </c>
      <c r="O9312" s="20" t="s">
        <v>56</v>
      </c>
      <c r="P9312" t="str">
        <f t="shared" si="145"/>
        <v>INSERT INTO @DataTable (Deal, AdvanceDate, PROV, DealPurpose, RateType, BEACON, LTV, TDS, GDS, InsuranceType, PrincipalBalance, OccupancyType, AccountStatus, Closed_Date, DelinquencyBucket) VALUES (9311, '2015-03-18', 'ON', 'Purchase', 'Fixed', 760, 93.88, 38.38, 25.52, 'HiRatio', 0, 'Owner-Occupied', 'Closed', '2016-11-02', 'Current');</v>
      </c>
    </row>
    <row r="9313" spans="1:16" x14ac:dyDescent="0.35">
      <c r="A9313" s="22">
        <v>9312</v>
      </c>
      <c r="B9313" s="21">
        <v>41760</v>
      </c>
      <c r="C9313" s="22" t="s">
        <v>51</v>
      </c>
      <c r="D9313" s="22" t="s">
        <v>61</v>
      </c>
      <c r="E9313" s="22" t="s">
        <v>53</v>
      </c>
      <c r="F9313" s="22">
        <v>662</v>
      </c>
      <c r="G9313" s="22">
        <v>89.74</v>
      </c>
      <c r="H9313" s="22">
        <v>36.35</v>
      </c>
      <c r="I9313" s="22">
        <v>32.159999999999997</v>
      </c>
      <c r="J9313" s="22" t="s">
        <v>60</v>
      </c>
      <c r="K9313" s="23">
        <v>162739.64000000001</v>
      </c>
      <c r="L9313" s="23" t="s">
        <v>55</v>
      </c>
      <c r="M9313" s="23" t="s">
        <v>83</v>
      </c>
      <c r="N9313" s="27"/>
      <c r="O9313" s="23" t="s">
        <v>56</v>
      </c>
      <c r="P9313" t="str">
        <f t="shared" si="145"/>
        <v>INSERT INTO @DataTable (Deal, AdvanceDate, PROV, DealPurpose, RateType, BEACON, LTV, TDS, GDS, InsuranceType, PrincipalBalance, OccupancyType, AccountStatus, Closed_Date, DelinquencyBucket) VALUES (9312, '2014-05-01', 'AB', 'Purchase', 'Fixed', 662, 89.74, 36.35, 32.16, 'HiRatio', 162739.64, 'Owner-Occupied', 'Open', '1900-01-00', 'Current');</v>
      </c>
    </row>
    <row r="9314" spans="1:16" x14ac:dyDescent="0.35">
      <c r="A9314" s="19">
        <v>9313</v>
      </c>
      <c r="B9314" s="18">
        <v>42436</v>
      </c>
      <c r="C9314" s="19" t="s">
        <v>51</v>
      </c>
      <c r="D9314" s="19" t="s">
        <v>61</v>
      </c>
      <c r="E9314" s="19" t="s">
        <v>53</v>
      </c>
      <c r="F9314" s="19">
        <v>716</v>
      </c>
      <c r="G9314" s="19">
        <v>95</v>
      </c>
      <c r="H9314" s="19">
        <v>36.5</v>
      </c>
      <c r="I9314" s="19">
        <v>28.53</v>
      </c>
      <c r="J9314" s="19" t="s">
        <v>60</v>
      </c>
      <c r="K9314" s="20">
        <v>590202.82999999996</v>
      </c>
      <c r="L9314" s="20" t="s">
        <v>55</v>
      </c>
      <c r="M9314" s="20" t="s">
        <v>83</v>
      </c>
      <c r="N9314" s="26"/>
      <c r="O9314" s="20" t="s">
        <v>56</v>
      </c>
      <c r="P9314" t="str">
        <f t="shared" si="145"/>
        <v>INSERT INTO @DataTable (Deal, AdvanceDate, PROV, DealPurpose, RateType, BEACON, LTV, TDS, GDS, InsuranceType, PrincipalBalance, OccupancyType, AccountStatus, Closed_Date, DelinquencyBucket) VALUES (9313, '2016-03-07', 'AB', 'Purchase', 'Fixed', 716, 95, 36.5, 28.53, 'HiRatio', 590202.83, 'Owner-Occupied', 'Open', '1900-01-00', 'Current');</v>
      </c>
    </row>
    <row r="9315" spans="1:16" x14ac:dyDescent="0.35">
      <c r="A9315" s="22">
        <v>9314</v>
      </c>
      <c r="B9315" s="21">
        <v>42200</v>
      </c>
      <c r="C9315" s="22" t="s">
        <v>51</v>
      </c>
      <c r="D9315" s="22" t="s">
        <v>61</v>
      </c>
      <c r="E9315" s="22" t="s">
        <v>53</v>
      </c>
      <c r="F9315" s="22">
        <v>667</v>
      </c>
      <c r="G9315" s="22">
        <v>92.34</v>
      </c>
      <c r="H9315" s="22">
        <v>40.17</v>
      </c>
      <c r="I9315" s="22">
        <v>33.51</v>
      </c>
      <c r="J9315" s="22" t="s">
        <v>60</v>
      </c>
      <c r="K9315" s="23">
        <v>191301.49</v>
      </c>
      <c r="L9315" s="23" t="s">
        <v>55</v>
      </c>
      <c r="M9315" s="23" t="s">
        <v>83</v>
      </c>
      <c r="N9315" s="27"/>
      <c r="O9315" s="23" t="s">
        <v>56</v>
      </c>
      <c r="P9315" t="str">
        <f t="shared" si="145"/>
        <v>INSERT INTO @DataTable (Deal, AdvanceDate, PROV, DealPurpose, RateType, BEACON, LTV, TDS, GDS, InsuranceType, PrincipalBalance, OccupancyType, AccountStatus, Closed_Date, DelinquencyBucket) VALUES (9314, '2015-07-15', 'AB', 'Purchase', 'Fixed', 667, 92.34, 40.17, 33.51, 'HiRatio', 191301.49, 'Owner-Occupied', 'Open', '1900-01-00', 'Current');</v>
      </c>
    </row>
    <row r="9316" spans="1:16" x14ac:dyDescent="0.35">
      <c r="A9316" s="19">
        <v>9315</v>
      </c>
      <c r="B9316" s="18">
        <v>41043</v>
      </c>
      <c r="C9316" s="19" t="s">
        <v>63</v>
      </c>
      <c r="D9316" s="19" t="s">
        <v>59</v>
      </c>
      <c r="E9316" s="19" t="s">
        <v>53</v>
      </c>
      <c r="F9316" s="19">
        <v>563</v>
      </c>
      <c r="G9316" s="19">
        <v>89.62</v>
      </c>
      <c r="H9316" s="19">
        <v>32.590000000000003</v>
      </c>
      <c r="I9316" s="19">
        <v>11.07</v>
      </c>
      <c r="J9316" s="19" t="s">
        <v>54</v>
      </c>
      <c r="K9316" s="20">
        <v>0</v>
      </c>
      <c r="L9316" s="20" t="s">
        <v>55</v>
      </c>
      <c r="M9316" s="20" t="s">
        <v>84</v>
      </c>
      <c r="N9316" s="26">
        <v>41101</v>
      </c>
      <c r="O9316" s="20" t="s">
        <v>56</v>
      </c>
      <c r="P9316" t="str">
        <f t="shared" si="145"/>
        <v>INSERT INTO @DataTable (Deal, AdvanceDate, PROV, DealPurpose, RateType, BEACON, LTV, TDS, GDS, InsuranceType, PrincipalBalance, OccupancyType, AccountStatus, Closed_Date, DelinquencyBucket) VALUES (9315, '2012-05-14', 'SK', 'Transfer', 'Fixed', 563, 89.62, 32.59, 11.07, 'Conv', 0, 'Owner-Occupied', 'Closed', '2012-07-11', 'Current');</v>
      </c>
    </row>
    <row r="9317" spans="1:16" x14ac:dyDescent="0.35">
      <c r="A9317" s="22">
        <v>9316</v>
      </c>
      <c r="B9317" s="21">
        <v>41089</v>
      </c>
      <c r="C9317" s="22" t="s">
        <v>57</v>
      </c>
      <c r="D9317" s="22" t="s">
        <v>61</v>
      </c>
      <c r="E9317" s="22" t="s">
        <v>53</v>
      </c>
      <c r="F9317" s="22">
        <v>665</v>
      </c>
      <c r="G9317" s="22">
        <v>95</v>
      </c>
      <c r="H9317" s="22">
        <v>40.39</v>
      </c>
      <c r="I9317" s="22">
        <v>26.66</v>
      </c>
      <c r="J9317" s="22" t="s">
        <v>60</v>
      </c>
      <c r="K9317" s="23">
        <v>203653.7</v>
      </c>
      <c r="L9317" s="23" t="s">
        <v>55</v>
      </c>
      <c r="M9317" s="23" t="s">
        <v>83</v>
      </c>
      <c r="N9317" s="27"/>
      <c r="O9317" s="23" t="s">
        <v>56</v>
      </c>
      <c r="P9317" t="str">
        <f t="shared" si="145"/>
        <v>INSERT INTO @DataTable (Deal, AdvanceDate, PROV, DealPurpose, RateType, BEACON, LTV, TDS, GDS, InsuranceType, PrincipalBalance, OccupancyType, AccountStatus, Closed_Date, DelinquencyBucket) VALUES (9316, '2012-06-29', 'ON', 'Purchase', 'Fixed', 665, 95, 40.39, 26.66, 'HiRatio', 203653.7, 'Owner-Occupied', 'Open', '1900-01-00', 'Current');</v>
      </c>
    </row>
    <row r="9318" spans="1:16" x14ac:dyDescent="0.35">
      <c r="A9318" s="19">
        <v>9317</v>
      </c>
      <c r="B9318" s="18">
        <v>41956</v>
      </c>
      <c r="C9318" s="19" t="s">
        <v>57</v>
      </c>
      <c r="D9318" s="19" t="s">
        <v>61</v>
      </c>
      <c r="E9318" s="19" t="s">
        <v>53</v>
      </c>
      <c r="F9318" s="19">
        <v>788</v>
      </c>
      <c r="G9318" s="19">
        <v>75</v>
      </c>
      <c r="H9318" s="19">
        <v>27.29</v>
      </c>
      <c r="I9318" s="19">
        <v>24.98</v>
      </c>
      <c r="J9318" s="19" t="s">
        <v>54</v>
      </c>
      <c r="K9318" s="20">
        <v>147833.25</v>
      </c>
      <c r="L9318" s="20" t="s">
        <v>55</v>
      </c>
      <c r="M9318" s="20" t="s">
        <v>83</v>
      </c>
      <c r="N9318" s="26"/>
      <c r="O9318" s="20" t="s">
        <v>56</v>
      </c>
      <c r="P9318" t="str">
        <f t="shared" si="145"/>
        <v>INSERT INTO @DataTable (Deal, AdvanceDate, PROV, DealPurpose, RateType, BEACON, LTV, TDS, GDS, InsuranceType, PrincipalBalance, OccupancyType, AccountStatus, Closed_Date, DelinquencyBucket) VALUES (9317, '2014-11-13', 'ON', 'Purchase', 'Fixed', 788, 75, 27.29, 24.98, 'Conv', 147833.25, 'Owner-Occupied', 'Open', '1900-01-00', 'Current');</v>
      </c>
    </row>
    <row r="9319" spans="1:16" x14ac:dyDescent="0.35">
      <c r="A9319" s="22">
        <v>9318</v>
      </c>
      <c r="B9319" s="21">
        <v>42145</v>
      </c>
      <c r="C9319" s="22" t="s">
        <v>57</v>
      </c>
      <c r="D9319" s="22" t="s">
        <v>52</v>
      </c>
      <c r="E9319" s="22" t="s">
        <v>53</v>
      </c>
      <c r="F9319" s="22">
        <v>742</v>
      </c>
      <c r="G9319" s="22">
        <v>63.68</v>
      </c>
      <c r="H9319" s="22">
        <v>22.46</v>
      </c>
      <c r="I9319" s="22">
        <v>14.61</v>
      </c>
      <c r="J9319" s="22" t="s">
        <v>54</v>
      </c>
      <c r="K9319" s="23">
        <v>528811.30000000005</v>
      </c>
      <c r="L9319" s="23" t="s">
        <v>55</v>
      </c>
      <c r="M9319" s="23" t="s">
        <v>83</v>
      </c>
      <c r="N9319" s="27"/>
      <c r="O9319" s="23" t="s">
        <v>56</v>
      </c>
      <c r="P9319" t="str">
        <f t="shared" si="145"/>
        <v>INSERT INTO @DataTable (Deal, AdvanceDate, PROV, DealPurpose, RateType, BEACON, LTV, TDS, GDS, InsuranceType, PrincipalBalance, OccupancyType, AccountStatus, Closed_Date, DelinquencyBucket) VALUES (9318, '2015-05-21', 'ON', 'Refinance External', 'Fixed', 742, 63.68, 22.46, 14.61, 'Conv', 528811.3, 'Owner-Occupied', 'Open', '1900-01-00', 'Current');</v>
      </c>
    </row>
    <row r="9320" spans="1:16" x14ac:dyDescent="0.35">
      <c r="A9320" s="19">
        <v>9319</v>
      </c>
      <c r="B9320" s="18">
        <v>42459</v>
      </c>
      <c r="C9320" s="19" t="s">
        <v>57</v>
      </c>
      <c r="D9320" s="19" t="s">
        <v>52</v>
      </c>
      <c r="E9320" s="19" t="s">
        <v>53</v>
      </c>
      <c r="F9320" s="19">
        <v>806</v>
      </c>
      <c r="G9320" s="19">
        <v>42.11</v>
      </c>
      <c r="H9320" s="19">
        <v>30.19</v>
      </c>
      <c r="I9320" s="19">
        <v>26.55</v>
      </c>
      <c r="J9320" s="19" t="s">
        <v>54</v>
      </c>
      <c r="K9320" s="20">
        <v>381441.9</v>
      </c>
      <c r="L9320" s="20" t="s">
        <v>55</v>
      </c>
      <c r="M9320" s="20" t="s">
        <v>83</v>
      </c>
      <c r="N9320" s="26"/>
      <c r="O9320" s="20" t="s">
        <v>56</v>
      </c>
      <c r="P9320" t="str">
        <f t="shared" si="145"/>
        <v>INSERT INTO @DataTable (Deal, AdvanceDate, PROV, DealPurpose, RateType, BEACON, LTV, TDS, GDS, InsuranceType, PrincipalBalance, OccupancyType, AccountStatus, Closed_Date, DelinquencyBucket) VALUES (9319, '2016-03-30', 'ON', 'Refinance External', 'Fixed', 806, 42.11, 30.19, 26.55, 'Conv', 381441.9, 'Owner-Occupied', 'Open', '1900-01-00', 'Current');</v>
      </c>
    </row>
    <row r="9321" spans="1:16" x14ac:dyDescent="0.35">
      <c r="A9321" s="22">
        <v>9320</v>
      </c>
      <c r="B9321" s="21">
        <v>40886</v>
      </c>
      <c r="C9321" s="22" t="s">
        <v>57</v>
      </c>
      <c r="D9321" s="22" t="s">
        <v>61</v>
      </c>
      <c r="E9321" s="22" t="s">
        <v>53</v>
      </c>
      <c r="F9321" s="22">
        <v>731</v>
      </c>
      <c r="G9321" s="22">
        <v>90.9</v>
      </c>
      <c r="H9321" s="22">
        <v>41.54</v>
      </c>
      <c r="I9321" s="22">
        <v>24.2</v>
      </c>
      <c r="J9321" s="22" t="s">
        <v>60</v>
      </c>
      <c r="K9321" s="23">
        <v>0</v>
      </c>
      <c r="L9321" s="23" t="s">
        <v>55</v>
      </c>
      <c r="M9321" s="23" t="s">
        <v>84</v>
      </c>
      <c r="N9321" s="27">
        <v>42054</v>
      </c>
      <c r="O9321" s="23" t="s">
        <v>56</v>
      </c>
      <c r="P9321" t="str">
        <f t="shared" si="145"/>
        <v>INSERT INTO @DataTable (Deal, AdvanceDate, PROV, DealPurpose, RateType, BEACON, LTV, TDS, GDS, InsuranceType, PrincipalBalance, OccupancyType, AccountStatus, Closed_Date, DelinquencyBucket) VALUES (9320, '2011-12-09', 'ON', 'Purchase', 'Fixed', 731, 90.9, 41.54, 24.2, 'HiRatio', 0, 'Owner-Occupied', 'Closed', '2015-02-19', 'Current');</v>
      </c>
    </row>
    <row r="9322" spans="1:16" x14ac:dyDescent="0.35">
      <c r="A9322" s="19">
        <v>9321</v>
      </c>
      <c r="B9322" s="18">
        <v>41815</v>
      </c>
      <c r="C9322" s="19" t="s">
        <v>51</v>
      </c>
      <c r="D9322" s="19" t="s">
        <v>52</v>
      </c>
      <c r="E9322" s="19" t="s">
        <v>53</v>
      </c>
      <c r="F9322" s="19">
        <v>695</v>
      </c>
      <c r="G9322" s="19">
        <v>72.73</v>
      </c>
      <c r="H9322" s="19">
        <v>38.29</v>
      </c>
      <c r="I9322" s="19">
        <v>38.29</v>
      </c>
      <c r="J9322" s="19" t="s">
        <v>54</v>
      </c>
      <c r="K9322" s="20">
        <v>209742.47</v>
      </c>
      <c r="L9322" s="20" t="s">
        <v>55</v>
      </c>
      <c r="M9322" s="20" t="s">
        <v>83</v>
      </c>
      <c r="N9322" s="26"/>
      <c r="O9322" s="20" t="s">
        <v>56</v>
      </c>
      <c r="P9322" t="str">
        <f t="shared" si="145"/>
        <v>INSERT INTO @DataTable (Deal, AdvanceDate, PROV, DealPurpose, RateType, BEACON, LTV, TDS, GDS, InsuranceType, PrincipalBalance, OccupancyType, AccountStatus, Closed_Date, DelinquencyBucket) VALUES (9321, '2014-06-25', 'AB', 'Refinance External', 'Fixed', 695, 72.73, 38.29, 38.29, 'Conv', 209742.47, 'Owner-Occupied', 'Open', '1900-01-00', 'Current');</v>
      </c>
    </row>
    <row r="9323" spans="1:16" x14ac:dyDescent="0.35">
      <c r="A9323" s="22">
        <v>9322</v>
      </c>
      <c r="B9323" s="21">
        <v>42450</v>
      </c>
      <c r="C9323" s="22" t="s">
        <v>58</v>
      </c>
      <c r="D9323" s="22" t="s">
        <v>59</v>
      </c>
      <c r="E9323" s="22" t="s">
        <v>40</v>
      </c>
      <c r="F9323" s="22">
        <v>811</v>
      </c>
      <c r="G9323" s="22">
        <v>32.21</v>
      </c>
      <c r="H9323" s="22">
        <v>23.62</v>
      </c>
      <c r="I9323" s="22">
        <v>20.98</v>
      </c>
      <c r="J9323" s="22" t="s">
        <v>54</v>
      </c>
      <c r="K9323" s="23">
        <v>0</v>
      </c>
      <c r="L9323" s="23" t="s">
        <v>55</v>
      </c>
      <c r="M9323" s="23" t="s">
        <v>84</v>
      </c>
      <c r="N9323" s="27">
        <v>42586</v>
      </c>
      <c r="O9323" s="23" t="s">
        <v>56</v>
      </c>
      <c r="P9323" t="str">
        <f t="shared" si="145"/>
        <v>INSERT INTO @DataTable (Deal, AdvanceDate, PROV, DealPurpose, RateType, BEACON, LTV, TDS, GDS, InsuranceType, PrincipalBalance, OccupancyType, AccountStatus, Closed_Date, DelinquencyBucket) VALUES (9322, '2016-03-21', 'BC', 'Transfer', 'ARM', 811, 32.21, 23.62, 20.98, 'Conv', 0, 'Owner-Occupied', 'Closed', '2016-08-04', 'Current');</v>
      </c>
    </row>
    <row r="9324" spans="1:16" x14ac:dyDescent="0.35">
      <c r="A9324" s="19">
        <v>9323</v>
      </c>
      <c r="B9324" s="18">
        <v>41654</v>
      </c>
      <c r="C9324" s="19" t="s">
        <v>57</v>
      </c>
      <c r="D9324" s="19" t="s">
        <v>61</v>
      </c>
      <c r="E9324" s="19" t="s">
        <v>53</v>
      </c>
      <c r="F9324" s="19">
        <v>721</v>
      </c>
      <c r="G9324" s="19">
        <v>90</v>
      </c>
      <c r="H9324" s="19">
        <v>43.38</v>
      </c>
      <c r="I9324" s="19">
        <v>26.46</v>
      </c>
      <c r="J9324" s="19" t="s">
        <v>60</v>
      </c>
      <c r="K9324" s="20">
        <v>101285.26</v>
      </c>
      <c r="L9324" s="20" t="s">
        <v>55</v>
      </c>
      <c r="M9324" s="20" t="s">
        <v>83</v>
      </c>
      <c r="N9324" s="26"/>
      <c r="O9324" s="20" t="s">
        <v>56</v>
      </c>
      <c r="P9324" t="str">
        <f t="shared" si="145"/>
        <v>INSERT INTO @DataTable (Deal, AdvanceDate, PROV, DealPurpose, RateType, BEACON, LTV, TDS, GDS, InsuranceType, PrincipalBalance, OccupancyType, AccountStatus, Closed_Date, DelinquencyBucket) VALUES (9323, '2014-01-15', 'ON', 'Purchase', 'Fixed', 721, 90, 43.38, 26.46, 'HiRatio', 101285.26, 'Owner-Occupied', 'Open', '1900-01-00', 'Current');</v>
      </c>
    </row>
    <row r="9325" spans="1:16" x14ac:dyDescent="0.35">
      <c r="A9325" s="22">
        <v>9324</v>
      </c>
      <c r="B9325" s="21">
        <v>42509</v>
      </c>
      <c r="C9325" s="22" t="s">
        <v>57</v>
      </c>
      <c r="D9325" s="22" t="s">
        <v>52</v>
      </c>
      <c r="E9325" s="22" t="s">
        <v>53</v>
      </c>
      <c r="F9325" s="22">
        <v>718</v>
      </c>
      <c r="G9325" s="22">
        <v>75</v>
      </c>
      <c r="H9325" s="22">
        <v>21.65</v>
      </c>
      <c r="I9325" s="22">
        <v>21.42</v>
      </c>
      <c r="J9325" s="22" t="s">
        <v>54</v>
      </c>
      <c r="K9325" s="23">
        <v>512828.38</v>
      </c>
      <c r="L9325" s="23" t="s">
        <v>55</v>
      </c>
      <c r="M9325" s="23" t="s">
        <v>83</v>
      </c>
      <c r="N9325" s="27"/>
      <c r="O9325" s="23" t="s">
        <v>56</v>
      </c>
      <c r="P9325" t="str">
        <f t="shared" si="145"/>
        <v>INSERT INTO @DataTable (Deal, AdvanceDate, PROV, DealPurpose, RateType, BEACON, LTV, TDS, GDS, InsuranceType, PrincipalBalance, OccupancyType, AccountStatus, Closed_Date, DelinquencyBucket) VALUES (9324, '2016-05-19', 'ON', 'Refinance External', 'Fixed', 718, 75, 21.65, 21.42, 'Conv', 512828.38, 'Owner-Occupied', 'Open', '1900-01-00', 'Current');</v>
      </c>
    </row>
    <row r="9326" spans="1:16" x14ac:dyDescent="0.35">
      <c r="A9326" s="19">
        <v>9325</v>
      </c>
      <c r="B9326" s="18">
        <v>40550</v>
      </c>
      <c r="C9326" s="19" t="s">
        <v>57</v>
      </c>
      <c r="D9326" s="19" t="s">
        <v>61</v>
      </c>
      <c r="E9326" s="19" t="s">
        <v>53</v>
      </c>
      <c r="F9326" s="19">
        <v>715</v>
      </c>
      <c r="G9326" s="19">
        <v>95</v>
      </c>
      <c r="H9326" s="19">
        <v>29.88</v>
      </c>
      <c r="I9326" s="19">
        <v>29.17</v>
      </c>
      <c r="J9326" s="19" t="s">
        <v>60</v>
      </c>
      <c r="K9326" s="20">
        <v>0</v>
      </c>
      <c r="L9326" s="20" t="s">
        <v>55</v>
      </c>
      <c r="M9326" s="20" t="s">
        <v>84</v>
      </c>
      <c r="N9326" s="26">
        <v>41898</v>
      </c>
      <c r="O9326" s="20" t="s">
        <v>56</v>
      </c>
      <c r="P9326" t="str">
        <f t="shared" si="145"/>
        <v>INSERT INTO @DataTable (Deal, AdvanceDate, PROV, DealPurpose, RateType, BEACON, LTV, TDS, GDS, InsuranceType, PrincipalBalance, OccupancyType, AccountStatus, Closed_Date, DelinquencyBucket) VALUES (9325, '2011-01-07', 'ON', 'Purchase', 'Fixed', 715, 95, 29.88, 29.17, 'HiRatio', 0, 'Owner-Occupied', 'Closed', '2014-09-16', 'Current');</v>
      </c>
    </row>
    <row r="9327" spans="1:16" x14ac:dyDescent="0.35">
      <c r="A9327" s="22">
        <v>9326</v>
      </c>
      <c r="B9327" s="21">
        <v>41001</v>
      </c>
      <c r="C9327" s="22" t="s">
        <v>58</v>
      </c>
      <c r="D9327" s="22" t="s">
        <v>61</v>
      </c>
      <c r="E9327" s="22" t="s">
        <v>53</v>
      </c>
      <c r="F9327" s="22">
        <v>720</v>
      </c>
      <c r="G9327" s="22">
        <v>67.86</v>
      </c>
      <c r="H9327" s="22">
        <v>34.64</v>
      </c>
      <c r="I9327" s="22">
        <v>44.88</v>
      </c>
      <c r="J9327" s="22" t="s">
        <v>54</v>
      </c>
      <c r="K9327" s="23">
        <v>0</v>
      </c>
      <c r="L9327" s="23" t="s">
        <v>55</v>
      </c>
      <c r="M9327" s="23" t="s">
        <v>84</v>
      </c>
      <c r="N9327" s="27">
        <v>41527</v>
      </c>
      <c r="O9327" s="23" t="s">
        <v>56</v>
      </c>
      <c r="P9327" t="str">
        <f t="shared" si="145"/>
        <v>INSERT INTO @DataTable (Deal, AdvanceDate, PROV, DealPurpose, RateType, BEACON, LTV, TDS, GDS, InsuranceType, PrincipalBalance, OccupancyType, AccountStatus, Closed_Date, DelinquencyBucket) VALUES (9326, '2012-04-02', 'BC', 'Purchase', 'Fixed', 720, 67.86, 34.64, 44.88, 'Conv', 0, 'Owner-Occupied', 'Closed', '2013-09-10', 'Current');</v>
      </c>
    </row>
    <row r="9328" spans="1:16" x14ac:dyDescent="0.35">
      <c r="A9328" s="19">
        <v>9327</v>
      </c>
      <c r="B9328" s="18">
        <v>42557</v>
      </c>
      <c r="C9328" s="19" t="s">
        <v>57</v>
      </c>
      <c r="D9328" s="19" t="s">
        <v>61</v>
      </c>
      <c r="E9328" s="19" t="s">
        <v>53</v>
      </c>
      <c r="F9328" s="19">
        <v>681</v>
      </c>
      <c r="G9328" s="19">
        <v>90</v>
      </c>
      <c r="H9328" s="19">
        <v>43.69</v>
      </c>
      <c r="I9328" s="19">
        <v>31.46</v>
      </c>
      <c r="J9328" s="19" t="s">
        <v>60</v>
      </c>
      <c r="K9328" s="20">
        <v>358257.44</v>
      </c>
      <c r="L9328" s="20" t="s">
        <v>55</v>
      </c>
      <c r="M9328" s="20" t="s">
        <v>83</v>
      </c>
      <c r="N9328" s="26"/>
      <c r="O9328" s="20" t="s">
        <v>56</v>
      </c>
      <c r="P9328" t="str">
        <f t="shared" si="145"/>
        <v>INSERT INTO @DataTable (Deal, AdvanceDate, PROV, DealPurpose, RateType, BEACON, LTV, TDS, GDS, InsuranceType, PrincipalBalance, OccupancyType, AccountStatus, Closed_Date, DelinquencyBucket) VALUES (9327, '2016-07-06', 'ON', 'Purchase', 'Fixed', 681, 90, 43.69, 31.46, 'HiRatio', 358257.44, 'Owner-Occupied', 'Open', '1900-01-00', 'Current');</v>
      </c>
    </row>
    <row r="9329" spans="1:16" x14ac:dyDescent="0.35">
      <c r="A9329" s="22">
        <v>9328</v>
      </c>
      <c r="B9329" s="21">
        <v>42614</v>
      </c>
      <c r="C9329" s="22" t="s">
        <v>51</v>
      </c>
      <c r="D9329" s="22" t="s">
        <v>52</v>
      </c>
      <c r="E9329" s="22" t="s">
        <v>53</v>
      </c>
      <c r="F9329" s="22">
        <v>868</v>
      </c>
      <c r="G9329" s="22">
        <v>56.67</v>
      </c>
      <c r="H9329" s="22">
        <v>25.89</v>
      </c>
      <c r="I9329" s="22">
        <v>24.89</v>
      </c>
      <c r="J9329" s="22" t="s">
        <v>54</v>
      </c>
      <c r="K9329" s="23">
        <v>248544.9</v>
      </c>
      <c r="L9329" s="23" t="s">
        <v>55</v>
      </c>
      <c r="M9329" s="23" t="s">
        <v>83</v>
      </c>
      <c r="N9329" s="27"/>
      <c r="O9329" s="23" t="s">
        <v>56</v>
      </c>
      <c r="P9329" t="str">
        <f t="shared" si="145"/>
        <v>INSERT INTO @DataTable (Deal, AdvanceDate, PROV, DealPurpose, RateType, BEACON, LTV, TDS, GDS, InsuranceType, PrincipalBalance, OccupancyType, AccountStatus, Closed_Date, DelinquencyBucket) VALUES (9328, '2016-09-01', 'AB', 'Refinance External', 'Fixed', 868, 56.67, 25.89, 24.89, 'Conv', 248544.9, 'Owner-Occupied', 'Open', '1900-01-00', 'Current');</v>
      </c>
    </row>
    <row r="9330" spans="1:16" x14ac:dyDescent="0.35">
      <c r="A9330" s="19">
        <v>9329</v>
      </c>
      <c r="B9330" s="18">
        <v>41235</v>
      </c>
      <c r="C9330" s="19" t="s">
        <v>51</v>
      </c>
      <c r="D9330" s="19" t="s">
        <v>61</v>
      </c>
      <c r="E9330" s="19" t="s">
        <v>53</v>
      </c>
      <c r="F9330" s="19">
        <v>784</v>
      </c>
      <c r="G9330" s="19">
        <v>95</v>
      </c>
      <c r="H9330" s="19">
        <v>41.36</v>
      </c>
      <c r="I9330" s="19">
        <v>38.97</v>
      </c>
      <c r="J9330" s="19" t="s">
        <v>60</v>
      </c>
      <c r="K9330" s="20">
        <v>138190.47</v>
      </c>
      <c r="L9330" s="20" t="s">
        <v>55</v>
      </c>
      <c r="M9330" s="20" t="s">
        <v>83</v>
      </c>
      <c r="N9330" s="26"/>
      <c r="O9330" s="20" t="s">
        <v>56</v>
      </c>
      <c r="P9330" t="str">
        <f t="shared" si="145"/>
        <v>INSERT INTO @DataTable (Deal, AdvanceDate, PROV, DealPurpose, RateType, BEACON, LTV, TDS, GDS, InsuranceType, PrincipalBalance, OccupancyType, AccountStatus, Closed_Date, DelinquencyBucket) VALUES (9329, '2012-11-22', 'AB', 'Purchase', 'Fixed', 784, 95, 41.36, 38.97, 'HiRatio', 138190.47, 'Owner-Occupied', 'Open', '1900-01-00', 'Current');</v>
      </c>
    </row>
    <row r="9331" spans="1:16" x14ac:dyDescent="0.35">
      <c r="A9331" s="22">
        <v>9330</v>
      </c>
      <c r="B9331" s="21">
        <v>42069</v>
      </c>
      <c r="C9331" s="22" t="s">
        <v>57</v>
      </c>
      <c r="D9331" s="22" t="s">
        <v>52</v>
      </c>
      <c r="E9331" s="22" t="s">
        <v>53</v>
      </c>
      <c r="F9331" s="22">
        <v>720</v>
      </c>
      <c r="G9331" s="22">
        <v>63.65</v>
      </c>
      <c r="H9331" s="22">
        <v>36.659999999999997</v>
      </c>
      <c r="I9331" s="22">
        <v>36.659999999999997</v>
      </c>
      <c r="J9331" s="22" t="s">
        <v>54</v>
      </c>
      <c r="K9331" s="23">
        <v>317632.40999999997</v>
      </c>
      <c r="L9331" s="23" t="s">
        <v>55</v>
      </c>
      <c r="M9331" s="23" t="s">
        <v>83</v>
      </c>
      <c r="N9331" s="27"/>
      <c r="O9331" s="23" t="s">
        <v>56</v>
      </c>
      <c r="P9331" t="str">
        <f t="shared" si="145"/>
        <v>INSERT INTO @DataTable (Deal, AdvanceDate, PROV, DealPurpose, RateType, BEACON, LTV, TDS, GDS, InsuranceType, PrincipalBalance, OccupancyType, AccountStatus, Closed_Date, DelinquencyBucket) VALUES (9330, '2015-03-06', 'ON', 'Refinance External', 'Fixed', 720, 63.65, 36.66, 36.66, 'Conv', 317632.41, 'Owner-Occupied', 'Open', '1900-01-00', 'Current');</v>
      </c>
    </row>
    <row r="9332" spans="1:16" x14ac:dyDescent="0.35">
      <c r="A9332" s="19">
        <v>9331</v>
      </c>
      <c r="B9332" s="18">
        <v>41409</v>
      </c>
      <c r="C9332" s="19" t="s">
        <v>51</v>
      </c>
      <c r="D9332" s="19" t="s">
        <v>61</v>
      </c>
      <c r="E9332" s="19" t="s">
        <v>53</v>
      </c>
      <c r="F9332" s="19">
        <v>674</v>
      </c>
      <c r="G9332" s="19">
        <v>95</v>
      </c>
      <c r="H9332" s="19">
        <v>38.479999999999997</v>
      </c>
      <c r="I9332" s="19">
        <v>8.57</v>
      </c>
      <c r="J9332" s="19" t="s">
        <v>60</v>
      </c>
      <c r="K9332" s="20">
        <v>205523.23</v>
      </c>
      <c r="L9332" s="20" t="s">
        <v>55</v>
      </c>
      <c r="M9332" s="20" t="s">
        <v>83</v>
      </c>
      <c r="N9332" s="26"/>
      <c r="O9332" s="20" t="s">
        <v>56</v>
      </c>
      <c r="P9332" t="str">
        <f t="shared" si="145"/>
        <v>INSERT INTO @DataTable (Deal, AdvanceDate, PROV, DealPurpose, RateType, BEACON, LTV, TDS, GDS, InsuranceType, PrincipalBalance, OccupancyType, AccountStatus, Closed_Date, DelinquencyBucket) VALUES (9331, '2013-05-15', 'AB', 'Purchase', 'Fixed', 674, 95, 38.48, 8.57, 'HiRatio', 205523.23, 'Owner-Occupied', 'Open', '1900-01-00', 'Current');</v>
      </c>
    </row>
    <row r="9333" spans="1:16" x14ac:dyDescent="0.35">
      <c r="A9333" s="22">
        <v>9332</v>
      </c>
      <c r="B9333" s="21">
        <v>42269</v>
      </c>
      <c r="C9333" s="22" t="s">
        <v>51</v>
      </c>
      <c r="D9333" s="22" t="s">
        <v>61</v>
      </c>
      <c r="E9333" s="22" t="s">
        <v>40</v>
      </c>
      <c r="F9333" s="22">
        <v>688</v>
      </c>
      <c r="G9333" s="22">
        <v>80</v>
      </c>
      <c r="H9333" s="22">
        <v>29.91</v>
      </c>
      <c r="I9333" s="22">
        <v>24.16</v>
      </c>
      <c r="J9333" s="22" t="s">
        <v>54</v>
      </c>
      <c r="K9333" s="23">
        <v>318045.28999999998</v>
      </c>
      <c r="L9333" s="23" t="s">
        <v>55</v>
      </c>
      <c r="M9333" s="23" t="s">
        <v>83</v>
      </c>
      <c r="N9333" s="27"/>
      <c r="O9333" s="23" t="s">
        <v>56</v>
      </c>
      <c r="P9333" t="str">
        <f t="shared" si="145"/>
        <v>INSERT INTO @DataTable (Deal, AdvanceDate, PROV, DealPurpose, RateType, BEACON, LTV, TDS, GDS, InsuranceType, PrincipalBalance, OccupancyType, AccountStatus, Closed_Date, DelinquencyBucket) VALUES (9332, '2015-09-22', 'AB', 'Purchase', 'ARM', 688, 80, 29.91, 24.16, 'Conv', 318045.29, 'Owner-Occupied', 'Open', '1900-01-00', 'Current');</v>
      </c>
    </row>
    <row r="9334" spans="1:16" x14ac:dyDescent="0.35">
      <c r="A9334" s="19">
        <v>9333</v>
      </c>
      <c r="B9334" s="18">
        <v>42397</v>
      </c>
      <c r="C9334" s="19" t="s">
        <v>57</v>
      </c>
      <c r="D9334" s="19" t="s">
        <v>61</v>
      </c>
      <c r="E9334" s="19" t="s">
        <v>40</v>
      </c>
      <c r="F9334" s="19">
        <v>784</v>
      </c>
      <c r="G9334" s="19">
        <v>80</v>
      </c>
      <c r="H9334" s="19">
        <v>32.15</v>
      </c>
      <c r="I9334" s="19">
        <v>23.97</v>
      </c>
      <c r="J9334" s="19" t="s">
        <v>60</v>
      </c>
      <c r="K9334" s="20">
        <v>344055.08</v>
      </c>
      <c r="L9334" s="20" t="s">
        <v>55</v>
      </c>
      <c r="M9334" s="20" t="s">
        <v>83</v>
      </c>
      <c r="N9334" s="26"/>
      <c r="O9334" s="20" t="s">
        <v>56</v>
      </c>
      <c r="P9334" t="str">
        <f t="shared" si="145"/>
        <v>INSERT INTO @DataTable (Deal, AdvanceDate, PROV, DealPurpose, RateType, BEACON, LTV, TDS, GDS, InsuranceType, PrincipalBalance, OccupancyType, AccountStatus, Closed_Date, DelinquencyBucket) VALUES (9333, '2016-01-28', 'ON', 'Purchase', 'ARM', 784, 80, 32.15, 23.97, 'HiRatio', 344055.08, 'Owner-Occupied', 'Open', '1900-01-00', 'Current');</v>
      </c>
    </row>
    <row r="9335" spans="1:16" x14ac:dyDescent="0.35">
      <c r="A9335" s="22">
        <v>9334</v>
      </c>
      <c r="B9335" s="21">
        <v>41974</v>
      </c>
      <c r="C9335" s="22" t="s">
        <v>51</v>
      </c>
      <c r="D9335" s="22" t="s">
        <v>61</v>
      </c>
      <c r="E9335" s="22" t="s">
        <v>40</v>
      </c>
      <c r="F9335" s="22">
        <v>749</v>
      </c>
      <c r="G9335" s="22">
        <v>93.07</v>
      </c>
      <c r="H9335" s="22">
        <v>26.01</v>
      </c>
      <c r="I9335" s="22">
        <v>25.31</v>
      </c>
      <c r="J9335" s="22" t="s">
        <v>60</v>
      </c>
      <c r="K9335" s="23">
        <v>453417.49</v>
      </c>
      <c r="L9335" s="23" t="s">
        <v>55</v>
      </c>
      <c r="M9335" s="23" t="s">
        <v>83</v>
      </c>
      <c r="N9335" s="27"/>
      <c r="O9335" s="23" t="s">
        <v>56</v>
      </c>
      <c r="P9335" t="str">
        <f t="shared" si="145"/>
        <v>INSERT INTO @DataTable (Deal, AdvanceDate, PROV, DealPurpose, RateType, BEACON, LTV, TDS, GDS, InsuranceType, PrincipalBalance, OccupancyType, AccountStatus, Closed_Date, DelinquencyBucket) VALUES (9334, '2014-12-01', 'AB', 'Purchase', 'ARM', 749, 93.07, 26.01, 25.31, 'HiRatio', 453417.49, 'Owner-Occupied', 'Open', '1900-01-00', 'Current');</v>
      </c>
    </row>
    <row r="9336" spans="1:16" x14ac:dyDescent="0.35">
      <c r="A9336" s="19">
        <v>9335</v>
      </c>
      <c r="B9336" s="18">
        <v>41712</v>
      </c>
      <c r="C9336" s="19" t="s">
        <v>58</v>
      </c>
      <c r="D9336" s="19" t="s">
        <v>52</v>
      </c>
      <c r="E9336" s="19" t="s">
        <v>53</v>
      </c>
      <c r="F9336" s="19">
        <v>810</v>
      </c>
      <c r="G9336" s="19">
        <v>53.95</v>
      </c>
      <c r="H9336" s="19">
        <v>42.72</v>
      </c>
      <c r="I9336" s="19">
        <v>40.659999999999997</v>
      </c>
      <c r="J9336" s="19" t="s">
        <v>54</v>
      </c>
      <c r="K9336" s="20">
        <v>193084.75</v>
      </c>
      <c r="L9336" s="20" t="s">
        <v>55</v>
      </c>
      <c r="M9336" s="20" t="s">
        <v>83</v>
      </c>
      <c r="N9336" s="26"/>
      <c r="O9336" s="20" t="s">
        <v>56</v>
      </c>
      <c r="P9336" t="str">
        <f t="shared" si="145"/>
        <v>INSERT INTO @DataTable (Deal, AdvanceDate, PROV, DealPurpose, RateType, BEACON, LTV, TDS, GDS, InsuranceType, PrincipalBalance, OccupancyType, AccountStatus, Closed_Date, DelinquencyBucket) VALUES (9335, '2014-03-14', 'BC', 'Refinance External', 'Fixed', 810, 53.95, 42.72, 40.66, 'Conv', 193084.75, 'Owner-Occupied', 'Open', '1900-01-00', 'Current');</v>
      </c>
    </row>
    <row r="9337" spans="1:16" x14ac:dyDescent="0.35">
      <c r="A9337" s="22">
        <v>9336</v>
      </c>
      <c r="B9337" s="21">
        <v>41863</v>
      </c>
      <c r="C9337" s="22" t="s">
        <v>58</v>
      </c>
      <c r="D9337" s="22" t="s">
        <v>61</v>
      </c>
      <c r="E9337" s="22" t="s">
        <v>40</v>
      </c>
      <c r="F9337" s="22">
        <v>789</v>
      </c>
      <c r="G9337" s="22">
        <v>80</v>
      </c>
      <c r="H9337" s="22">
        <v>18.11</v>
      </c>
      <c r="I9337" s="22">
        <v>16.739999999999998</v>
      </c>
      <c r="J9337" s="22" t="s">
        <v>54</v>
      </c>
      <c r="K9337" s="23">
        <v>0</v>
      </c>
      <c r="L9337" s="23" t="s">
        <v>55</v>
      </c>
      <c r="M9337" s="23" t="s">
        <v>84</v>
      </c>
      <c r="N9337" s="27">
        <v>42143</v>
      </c>
      <c r="O9337" s="23" t="s">
        <v>56</v>
      </c>
      <c r="P9337" t="str">
        <f t="shared" si="145"/>
        <v>INSERT INTO @DataTable (Deal, AdvanceDate, PROV, DealPurpose, RateType, BEACON, LTV, TDS, GDS, InsuranceType, PrincipalBalance, OccupancyType, AccountStatus, Closed_Date, DelinquencyBucket) VALUES (9336, '2014-08-12', 'BC', 'Purchase', 'ARM', 789, 80, 18.11, 16.74, 'Conv', 0, 'Owner-Occupied', 'Closed', '2015-05-19', 'Current');</v>
      </c>
    </row>
    <row r="9338" spans="1:16" x14ac:dyDescent="0.35">
      <c r="A9338" s="19">
        <v>9337</v>
      </c>
      <c r="B9338" s="18">
        <v>42447</v>
      </c>
      <c r="C9338" s="19" t="s">
        <v>51</v>
      </c>
      <c r="D9338" s="19" t="s">
        <v>52</v>
      </c>
      <c r="E9338" s="19" t="s">
        <v>53</v>
      </c>
      <c r="F9338" s="19">
        <v>730</v>
      </c>
      <c r="G9338" s="19">
        <v>75</v>
      </c>
      <c r="H9338" s="19">
        <v>32.81</v>
      </c>
      <c r="I9338" s="19">
        <v>29.92</v>
      </c>
      <c r="J9338" s="19" t="s">
        <v>54</v>
      </c>
      <c r="K9338" s="20">
        <v>227170.13</v>
      </c>
      <c r="L9338" s="20" t="s">
        <v>55</v>
      </c>
      <c r="M9338" s="20" t="s">
        <v>83</v>
      </c>
      <c r="N9338" s="26"/>
      <c r="O9338" s="20" t="s">
        <v>56</v>
      </c>
      <c r="P9338" t="str">
        <f t="shared" si="145"/>
        <v>INSERT INTO @DataTable (Deal, AdvanceDate, PROV, DealPurpose, RateType, BEACON, LTV, TDS, GDS, InsuranceType, PrincipalBalance, OccupancyType, AccountStatus, Closed_Date, DelinquencyBucket) VALUES (9337, '2016-03-18', 'AB', 'Refinance External', 'Fixed', 730, 75, 32.81, 29.92, 'Conv', 227170.13, 'Owner-Occupied', 'Open', '1900-01-00', 'Current');</v>
      </c>
    </row>
    <row r="9339" spans="1:16" x14ac:dyDescent="0.35">
      <c r="A9339" s="22">
        <v>9338</v>
      </c>
      <c r="B9339" s="21">
        <v>41543</v>
      </c>
      <c r="C9339" s="22" t="s">
        <v>51</v>
      </c>
      <c r="D9339" s="22" t="s">
        <v>61</v>
      </c>
      <c r="E9339" s="22" t="s">
        <v>53</v>
      </c>
      <c r="F9339" s="22">
        <v>695</v>
      </c>
      <c r="G9339" s="22">
        <v>95</v>
      </c>
      <c r="H9339" s="22">
        <v>31.42</v>
      </c>
      <c r="I9339" s="22">
        <v>30.46</v>
      </c>
      <c r="J9339" s="22" t="s">
        <v>60</v>
      </c>
      <c r="K9339" s="23">
        <v>307018.34000000003</v>
      </c>
      <c r="L9339" s="23" t="s">
        <v>55</v>
      </c>
      <c r="M9339" s="23" t="s">
        <v>83</v>
      </c>
      <c r="N9339" s="27"/>
      <c r="O9339" s="23" t="s">
        <v>56</v>
      </c>
      <c r="P9339" t="str">
        <f t="shared" si="145"/>
        <v>INSERT INTO @DataTable (Deal, AdvanceDate, PROV, DealPurpose, RateType, BEACON, LTV, TDS, GDS, InsuranceType, PrincipalBalance, OccupancyType, AccountStatus, Closed_Date, DelinquencyBucket) VALUES (9338, '2013-09-26', 'AB', 'Purchase', 'Fixed', 695, 95, 31.42, 30.46, 'HiRatio', 307018.34, 'Owner-Occupied', 'Open', '1900-01-00', 'Current');</v>
      </c>
    </row>
    <row r="9340" spans="1:16" x14ac:dyDescent="0.35">
      <c r="A9340" s="19">
        <v>9339</v>
      </c>
      <c r="B9340" s="18">
        <v>40997</v>
      </c>
      <c r="C9340" s="19" t="s">
        <v>57</v>
      </c>
      <c r="D9340" s="19" t="s">
        <v>52</v>
      </c>
      <c r="E9340" s="19" t="s">
        <v>53</v>
      </c>
      <c r="F9340" s="19">
        <v>760</v>
      </c>
      <c r="G9340" s="19">
        <v>85</v>
      </c>
      <c r="H9340" s="19">
        <v>34.58</v>
      </c>
      <c r="I9340" s="19">
        <v>25.9</v>
      </c>
      <c r="J9340" s="19" t="s">
        <v>60</v>
      </c>
      <c r="K9340" s="20">
        <v>0</v>
      </c>
      <c r="L9340" s="20" t="s">
        <v>55</v>
      </c>
      <c r="M9340" s="20" t="s">
        <v>84</v>
      </c>
      <c r="N9340" s="26">
        <v>41442</v>
      </c>
      <c r="O9340" s="20" t="s">
        <v>56</v>
      </c>
      <c r="P9340" t="str">
        <f t="shared" si="145"/>
        <v>INSERT INTO @DataTable (Deal, AdvanceDate, PROV, DealPurpose, RateType, BEACON, LTV, TDS, GDS, InsuranceType, PrincipalBalance, OccupancyType, AccountStatus, Closed_Date, DelinquencyBucket) VALUES (9339, '2012-03-29', 'ON', 'Refinance External', 'Fixed', 760, 85, 34.58, 25.9, 'HiRatio', 0, 'Owner-Occupied', 'Closed', '2013-06-17', 'Current');</v>
      </c>
    </row>
    <row r="9341" spans="1:16" x14ac:dyDescent="0.35">
      <c r="A9341" s="22">
        <v>9340</v>
      </c>
      <c r="B9341" s="21">
        <v>42209</v>
      </c>
      <c r="C9341" s="22" t="s">
        <v>57</v>
      </c>
      <c r="D9341" s="22" t="s">
        <v>61</v>
      </c>
      <c r="E9341" s="22" t="s">
        <v>53</v>
      </c>
      <c r="F9341" s="22">
        <v>738</v>
      </c>
      <c r="G9341" s="22">
        <v>80</v>
      </c>
      <c r="H9341" s="22">
        <v>0</v>
      </c>
      <c r="I9341" s="22">
        <v>4.47</v>
      </c>
      <c r="J9341" s="22" t="s">
        <v>54</v>
      </c>
      <c r="K9341" s="23">
        <v>359356.34</v>
      </c>
      <c r="L9341" s="23" t="s">
        <v>55</v>
      </c>
      <c r="M9341" s="23" t="s">
        <v>83</v>
      </c>
      <c r="N9341" s="27"/>
      <c r="O9341" s="23" t="s">
        <v>56</v>
      </c>
      <c r="P9341" t="str">
        <f t="shared" si="145"/>
        <v>INSERT INTO @DataTable (Deal, AdvanceDate, PROV, DealPurpose, RateType, BEACON, LTV, TDS, GDS, InsuranceType, PrincipalBalance, OccupancyType, AccountStatus, Closed_Date, DelinquencyBucket) VALUES (9340, '2015-07-24', 'ON', 'Purchase', 'Fixed', 738, 80, 0, 4.47, 'Conv', 359356.34, 'Owner-Occupied', 'Open', '1900-01-00', 'Current');</v>
      </c>
    </row>
    <row r="9342" spans="1:16" x14ac:dyDescent="0.35">
      <c r="A9342" s="19">
        <v>9341</v>
      </c>
      <c r="B9342" s="18">
        <v>41354</v>
      </c>
      <c r="C9342" s="19" t="s">
        <v>58</v>
      </c>
      <c r="D9342" s="19" t="s">
        <v>61</v>
      </c>
      <c r="E9342" s="19" t="s">
        <v>53</v>
      </c>
      <c r="F9342" s="19">
        <v>735</v>
      </c>
      <c r="G9342" s="19">
        <v>95</v>
      </c>
      <c r="H9342" s="19">
        <v>31.34</v>
      </c>
      <c r="I9342" s="19">
        <v>30.68</v>
      </c>
      <c r="J9342" s="19" t="s">
        <v>60</v>
      </c>
      <c r="K9342" s="20">
        <v>0</v>
      </c>
      <c r="L9342" s="20" t="s">
        <v>55</v>
      </c>
      <c r="M9342" s="20" t="s">
        <v>84</v>
      </c>
      <c r="N9342" s="26">
        <v>42733</v>
      </c>
      <c r="O9342" s="20" t="s">
        <v>56</v>
      </c>
      <c r="P9342" t="str">
        <f t="shared" si="145"/>
        <v>INSERT INTO @DataTable (Deal, AdvanceDate, PROV, DealPurpose, RateType, BEACON, LTV, TDS, GDS, InsuranceType, PrincipalBalance, OccupancyType, AccountStatus, Closed_Date, DelinquencyBucket) VALUES (9341, '2013-03-21', 'BC', 'Purchase', 'Fixed', 735, 95, 31.34, 30.68, 'HiRatio', 0, 'Owner-Occupied', 'Closed', '2016-12-29', 'Current');</v>
      </c>
    </row>
    <row r="9343" spans="1:16" x14ac:dyDescent="0.35">
      <c r="A9343" s="22">
        <v>9342</v>
      </c>
      <c r="B9343" s="21">
        <v>41912</v>
      </c>
      <c r="C9343" s="22" t="s">
        <v>57</v>
      </c>
      <c r="D9343" s="22" t="s">
        <v>59</v>
      </c>
      <c r="E9343" s="22" t="s">
        <v>40</v>
      </c>
      <c r="F9343" s="22">
        <v>776</v>
      </c>
      <c r="G9343" s="22">
        <v>68.06</v>
      </c>
      <c r="H9343" s="22">
        <v>25.7</v>
      </c>
      <c r="I9343" s="22">
        <v>19.73</v>
      </c>
      <c r="J9343" s="22" t="s">
        <v>54</v>
      </c>
      <c r="K9343" s="23">
        <v>235095.36</v>
      </c>
      <c r="L9343" s="23" t="s">
        <v>55</v>
      </c>
      <c r="M9343" s="23" t="s">
        <v>83</v>
      </c>
      <c r="N9343" s="27"/>
      <c r="O9343" s="23" t="s">
        <v>56</v>
      </c>
      <c r="P9343" t="str">
        <f t="shared" si="145"/>
        <v>INSERT INTO @DataTable (Deal, AdvanceDate, PROV, DealPurpose, RateType, BEACON, LTV, TDS, GDS, InsuranceType, PrincipalBalance, OccupancyType, AccountStatus, Closed_Date, DelinquencyBucket) VALUES (9342, '2014-09-30', 'ON', 'Transfer', 'ARM', 776, 68.06, 25.7, 19.73, 'Conv', 235095.36, 'Owner-Occupied', 'Open', '1900-01-00', 'Current');</v>
      </c>
    </row>
    <row r="9344" spans="1:16" x14ac:dyDescent="0.35">
      <c r="A9344" s="19">
        <v>9343</v>
      </c>
      <c r="B9344" s="18">
        <v>40676</v>
      </c>
      <c r="C9344" s="19" t="s">
        <v>51</v>
      </c>
      <c r="D9344" s="19" t="s">
        <v>61</v>
      </c>
      <c r="E9344" s="19" t="s">
        <v>53</v>
      </c>
      <c r="F9344" s="19">
        <v>641</v>
      </c>
      <c r="G9344" s="19">
        <v>70.150000000000006</v>
      </c>
      <c r="H9344" s="19">
        <v>34.58</v>
      </c>
      <c r="I9344" s="19">
        <v>31.26</v>
      </c>
      <c r="J9344" s="19" t="s">
        <v>54</v>
      </c>
      <c r="K9344" s="20">
        <v>205367.8</v>
      </c>
      <c r="L9344" s="20" t="s">
        <v>55</v>
      </c>
      <c r="M9344" s="20" t="s">
        <v>83</v>
      </c>
      <c r="N9344" s="26"/>
      <c r="O9344" s="20" t="s">
        <v>56</v>
      </c>
      <c r="P9344" t="str">
        <f t="shared" si="145"/>
        <v>INSERT INTO @DataTable (Deal, AdvanceDate, PROV, DealPurpose, RateType, BEACON, LTV, TDS, GDS, InsuranceType, PrincipalBalance, OccupancyType, AccountStatus, Closed_Date, DelinquencyBucket) VALUES (9343, '2011-05-13', 'AB', 'Purchase', 'Fixed', 641, 70.15, 34.58, 31.26, 'Conv', 205367.8, 'Owner-Occupied', 'Open', '1900-01-00', 'Current');</v>
      </c>
    </row>
    <row r="9345" spans="1:16" x14ac:dyDescent="0.35">
      <c r="A9345" s="22">
        <v>9344</v>
      </c>
      <c r="B9345" s="21">
        <v>42537</v>
      </c>
      <c r="C9345" s="22" t="s">
        <v>58</v>
      </c>
      <c r="D9345" s="22" t="s">
        <v>61</v>
      </c>
      <c r="E9345" s="22" t="s">
        <v>53</v>
      </c>
      <c r="F9345" s="22">
        <v>760</v>
      </c>
      <c r="G9345" s="22">
        <v>95</v>
      </c>
      <c r="H9345" s="22">
        <v>29.52</v>
      </c>
      <c r="I9345" s="22">
        <v>29.14</v>
      </c>
      <c r="J9345" s="22" t="s">
        <v>60</v>
      </c>
      <c r="K9345" s="23">
        <v>321708.19</v>
      </c>
      <c r="L9345" s="23" t="s">
        <v>55</v>
      </c>
      <c r="M9345" s="23" t="s">
        <v>83</v>
      </c>
      <c r="N9345" s="27"/>
      <c r="O9345" s="23" t="s">
        <v>56</v>
      </c>
      <c r="P9345" t="str">
        <f t="shared" si="145"/>
        <v>INSERT INTO @DataTable (Deal, AdvanceDate, PROV, DealPurpose, RateType, BEACON, LTV, TDS, GDS, InsuranceType, PrincipalBalance, OccupancyType, AccountStatus, Closed_Date, DelinquencyBucket) VALUES (9344, '2016-06-16', 'BC', 'Purchase', 'Fixed', 760, 95, 29.52, 29.14, 'HiRatio', 321708.19, 'Owner-Occupied', 'Open', '1900-01-00', 'Current');</v>
      </c>
    </row>
    <row r="9346" spans="1:16" x14ac:dyDescent="0.35">
      <c r="A9346" s="19">
        <v>9345</v>
      </c>
      <c r="B9346" s="18">
        <v>41621</v>
      </c>
      <c r="C9346" s="19" t="s">
        <v>57</v>
      </c>
      <c r="D9346" s="19" t="s">
        <v>61</v>
      </c>
      <c r="E9346" s="19" t="s">
        <v>53</v>
      </c>
      <c r="F9346" s="19">
        <v>742</v>
      </c>
      <c r="G9346" s="19">
        <v>93.07</v>
      </c>
      <c r="H9346" s="19">
        <v>41.6</v>
      </c>
      <c r="I9346" s="19">
        <v>25.18</v>
      </c>
      <c r="J9346" s="19" t="s">
        <v>60</v>
      </c>
      <c r="K9346" s="20">
        <v>328007.33</v>
      </c>
      <c r="L9346" s="20" t="s">
        <v>55</v>
      </c>
      <c r="M9346" s="20" t="s">
        <v>83</v>
      </c>
      <c r="N9346" s="26"/>
      <c r="O9346" s="20" t="s">
        <v>56</v>
      </c>
      <c r="P9346" t="str">
        <f t="shared" si="145"/>
        <v>INSERT INTO @DataTable (Deal, AdvanceDate, PROV, DealPurpose, RateType, BEACON, LTV, TDS, GDS, InsuranceType, PrincipalBalance, OccupancyType, AccountStatus, Closed_Date, DelinquencyBucket) VALUES (9345, '2013-12-13', 'ON', 'Purchase', 'Fixed', 742, 93.07, 41.6, 25.18, 'HiRatio', 328007.33, 'Owner-Occupied', 'Open', '1900-01-00', 'Current');</v>
      </c>
    </row>
    <row r="9347" spans="1:16" x14ac:dyDescent="0.35">
      <c r="A9347" s="22">
        <v>9346</v>
      </c>
      <c r="B9347" s="21">
        <v>42209</v>
      </c>
      <c r="C9347" s="22" t="s">
        <v>74</v>
      </c>
      <c r="D9347" s="22" t="s">
        <v>61</v>
      </c>
      <c r="E9347" s="22" t="s">
        <v>53</v>
      </c>
      <c r="F9347" s="22">
        <v>734</v>
      </c>
      <c r="G9347" s="22">
        <v>95</v>
      </c>
      <c r="H9347" s="22">
        <v>39.01</v>
      </c>
      <c r="I9347" s="22">
        <v>17.86</v>
      </c>
      <c r="J9347" s="22" t="s">
        <v>60</v>
      </c>
      <c r="K9347" s="23">
        <v>260768.72</v>
      </c>
      <c r="L9347" s="23" t="s">
        <v>55</v>
      </c>
      <c r="M9347" s="23" t="s">
        <v>83</v>
      </c>
      <c r="N9347" s="27"/>
      <c r="O9347" s="23" t="s">
        <v>56</v>
      </c>
      <c r="P9347" t="str">
        <f t="shared" ref="P9347:P9410" si="146">"INSERT INTO @DataTable (Deal, AdvanceDate, PROV, DealPurpose, RateType, BEACON, LTV, TDS, GDS, InsuranceType, PrincipalBalance, OccupancyType, AccountStatus, Closed_Date, DelinquencyBucket) VALUES (" &amp; A9347 &amp; ", " &amp; "'" &amp; TEXT(B9347, "yyyy-mm-dd") &amp; "', '" &amp; C9347 &amp; "', '" &amp; D9347 &amp; "', '" &amp; E9347 &amp; "', " &amp; F9347 &amp; ", " &amp; G9347 &amp; ", " &amp; H9347 &amp; ", " &amp; I9347 &amp; ", '" &amp; J9347 &amp; "', " &amp; K9347 &amp; ", '" &amp; L9347 &amp; "', '" &amp; M9347 &amp; "', '" &amp;TEXT(N9347, "yyyy-mm-dd") &amp; "', '" &amp; O9347 &amp; "');"</f>
        <v>INSERT INTO @DataTable (Deal, AdvanceDate, PROV, DealPurpose, RateType, BEACON, LTV, TDS, GDS, InsuranceType, PrincipalBalance, OccupancyType, AccountStatus, Closed_Date, DelinquencyBucket) VALUES (9346, '2015-07-24', 'MB', 'Purchase', 'Fixed', 734, 95, 39.01, 17.86, 'HiRatio', 260768.72, 'Owner-Occupied', 'Open', '1900-01-00', 'Current');</v>
      </c>
    </row>
    <row r="9348" spans="1:16" x14ac:dyDescent="0.35">
      <c r="A9348" s="19">
        <v>9347</v>
      </c>
      <c r="B9348" s="18">
        <v>42429</v>
      </c>
      <c r="C9348" s="19" t="s">
        <v>57</v>
      </c>
      <c r="D9348" s="19" t="s">
        <v>61</v>
      </c>
      <c r="E9348" s="19" t="s">
        <v>53</v>
      </c>
      <c r="F9348" s="19">
        <v>735</v>
      </c>
      <c r="G9348" s="19">
        <v>71.7</v>
      </c>
      <c r="H9348" s="19">
        <v>42.73</v>
      </c>
      <c r="I9348" s="19">
        <v>29.06</v>
      </c>
      <c r="J9348" s="19" t="s">
        <v>54</v>
      </c>
      <c r="K9348" s="20">
        <v>645270.35</v>
      </c>
      <c r="L9348" s="20" t="s">
        <v>55</v>
      </c>
      <c r="M9348" s="20" t="s">
        <v>83</v>
      </c>
      <c r="N9348" s="26"/>
      <c r="O9348" s="20" t="s">
        <v>56</v>
      </c>
      <c r="P9348" t="str">
        <f t="shared" si="146"/>
        <v>INSERT INTO @DataTable (Deal, AdvanceDate, PROV, DealPurpose, RateType, BEACON, LTV, TDS, GDS, InsuranceType, PrincipalBalance, OccupancyType, AccountStatus, Closed_Date, DelinquencyBucket) VALUES (9347, '2016-02-29', 'ON', 'Purchase', 'Fixed', 735, 71.7, 42.73, 29.06, 'Conv', 645270.35, 'Owner-Occupied', 'Open', '1900-01-00', 'Current');</v>
      </c>
    </row>
    <row r="9349" spans="1:16" x14ac:dyDescent="0.35">
      <c r="A9349" s="22">
        <v>9348</v>
      </c>
      <c r="B9349" s="21">
        <v>40885</v>
      </c>
      <c r="C9349" s="22" t="s">
        <v>51</v>
      </c>
      <c r="D9349" s="22" t="s">
        <v>59</v>
      </c>
      <c r="E9349" s="22" t="s">
        <v>40</v>
      </c>
      <c r="F9349" s="22">
        <v>784</v>
      </c>
      <c r="G9349" s="22">
        <v>86.4</v>
      </c>
      <c r="H9349" s="22">
        <v>33.65</v>
      </c>
      <c r="I9349" s="22">
        <v>33.65</v>
      </c>
      <c r="J9349" s="22" t="s">
        <v>60</v>
      </c>
      <c r="K9349" s="23">
        <v>246878.1</v>
      </c>
      <c r="L9349" s="23" t="s">
        <v>55</v>
      </c>
      <c r="M9349" s="23" t="s">
        <v>83</v>
      </c>
      <c r="N9349" s="27"/>
      <c r="O9349" s="23" t="s">
        <v>56</v>
      </c>
      <c r="P9349" t="str">
        <f t="shared" si="146"/>
        <v>INSERT INTO @DataTable (Deal, AdvanceDate, PROV, DealPurpose, RateType, BEACON, LTV, TDS, GDS, InsuranceType, PrincipalBalance, OccupancyType, AccountStatus, Closed_Date, DelinquencyBucket) VALUES (9348, '2011-12-08', 'AB', 'Transfer', 'ARM', 784, 86.4, 33.65, 33.65, 'HiRatio', 246878.1, 'Owner-Occupied', 'Open', '1900-01-00', 'Current');</v>
      </c>
    </row>
    <row r="9350" spans="1:16" x14ac:dyDescent="0.35">
      <c r="A9350" s="19">
        <v>9349</v>
      </c>
      <c r="B9350" s="18">
        <v>42713</v>
      </c>
      <c r="C9350" s="19" t="s">
        <v>57</v>
      </c>
      <c r="D9350" s="19" t="s">
        <v>52</v>
      </c>
      <c r="E9350" s="19" t="s">
        <v>53</v>
      </c>
      <c r="F9350" s="19">
        <v>828</v>
      </c>
      <c r="G9350" s="19">
        <v>80</v>
      </c>
      <c r="H9350" s="19">
        <v>24.16</v>
      </c>
      <c r="I9350" s="19">
        <v>16.93</v>
      </c>
      <c r="J9350" s="19" t="s">
        <v>54</v>
      </c>
      <c r="K9350" s="20">
        <v>452958.54</v>
      </c>
      <c r="L9350" s="20" t="s">
        <v>55</v>
      </c>
      <c r="M9350" s="20" t="s">
        <v>83</v>
      </c>
      <c r="N9350" s="26"/>
      <c r="O9350" s="20" t="s">
        <v>56</v>
      </c>
      <c r="P9350" t="str">
        <f t="shared" si="146"/>
        <v>INSERT INTO @DataTable (Deal, AdvanceDate, PROV, DealPurpose, RateType, BEACON, LTV, TDS, GDS, InsuranceType, PrincipalBalance, OccupancyType, AccountStatus, Closed_Date, DelinquencyBucket) VALUES (9349, '2016-12-09', 'ON', 'Refinance External', 'Fixed', 828, 80, 24.16, 16.93, 'Conv', 452958.54, 'Owner-Occupied', 'Open', '1900-01-00', 'Current');</v>
      </c>
    </row>
    <row r="9351" spans="1:16" x14ac:dyDescent="0.35">
      <c r="A9351" s="22">
        <v>9350</v>
      </c>
      <c r="B9351" s="21">
        <v>42461</v>
      </c>
      <c r="C9351" s="22" t="s">
        <v>57</v>
      </c>
      <c r="D9351" s="22" t="s">
        <v>61</v>
      </c>
      <c r="E9351" s="22" t="s">
        <v>40</v>
      </c>
      <c r="F9351" s="22">
        <v>748</v>
      </c>
      <c r="G9351" s="22">
        <v>80</v>
      </c>
      <c r="H9351" s="22">
        <v>38.229999999999997</v>
      </c>
      <c r="I9351" s="22">
        <v>10.55</v>
      </c>
      <c r="J9351" s="22" t="s">
        <v>54</v>
      </c>
      <c r="K9351" s="23">
        <v>273695.69</v>
      </c>
      <c r="L9351" s="23" t="s">
        <v>66</v>
      </c>
      <c r="M9351" s="23" t="s">
        <v>83</v>
      </c>
      <c r="N9351" s="27"/>
      <c r="O9351" s="23" t="s">
        <v>56</v>
      </c>
      <c r="P9351" t="str">
        <f t="shared" si="146"/>
        <v>INSERT INTO @DataTable (Deal, AdvanceDate, PROV, DealPurpose, RateType, BEACON, LTV, TDS, GDS, InsuranceType, PrincipalBalance, OccupancyType, AccountStatus, Closed_Date, DelinquencyBucket) VALUES (9350, '2016-04-01', 'ON', 'Purchase', 'ARM', 748, 80, 38.23, 10.55, 'Conv', 273695.69, 'Second Home', 'Open', '1900-01-00', 'Current');</v>
      </c>
    </row>
    <row r="9352" spans="1:16" x14ac:dyDescent="0.35">
      <c r="A9352" s="19">
        <v>9351</v>
      </c>
      <c r="B9352" s="18">
        <v>42663</v>
      </c>
      <c r="C9352" s="19" t="s">
        <v>57</v>
      </c>
      <c r="D9352" s="19" t="s">
        <v>61</v>
      </c>
      <c r="E9352" s="19" t="s">
        <v>53</v>
      </c>
      <c r="F9352" s="19">
        <v>812</v>
      </c>
      <c r="G9352" s="19">
        <v>90</v>
      </c>
      <c r="H9352" s="19">
        <v>43.89</v>
      </c>
      <c r="I9352" s="19">
        <v>37.909999999999997</v>
      </c>
      <c r="J9352" s="19" t="s">
        <v>60</v>
      </c>
      <c r="K9352" s="20">
        <v>676972.36</v>
      </c>
      <c r="L9352" s="20" t="s">
        <v>55</v>
      </c>
      <c r="M9352" s="20" t="s">
        <v>83</v>
      </c>
      <c r="N9352" s="26"/>
      <c r="O9352" s="20" t="s">
        <v>56</v>
      </c>
      <c r="P9352" t="str">
        <f t="shared" si="146"/>
        <v>INSERT INTO @DataTable (Deal, AdvanceDate, PROV, DealPurpose, RateType, BEACON, LTV, TDS, GDS, InsuranceType, PrincipalBalance, OccupancyType, AccountStatus, Closed_Date, DelinquencyBucket) VALUES (9351, '2016-10-20', 'ON', 'Purchase', 'Fixed', 812, 90, 43.89, 37.91, 'HiRatio', 676972.36, 'Owner-Occupied', 'Open', '1900-01-00', 'Current');</v>
      </c>
    </row>
    <row r="9353" spans="1:16" x14ac:dyDescent="0.35">
      <c r="A9353" s="22">
        <v>9352</v>
      </c>
      <c r="B9353" s="21">
        <v>42467</v>
      </c>
      <c r="C9353" s="22" t="s">
        <v>57</v>
      </c>
      <c r="D9353" s="22" t="s">
        <v>52</v>
      </c>
      <c r="E9353" s="22" t="s">
        <v>40</v>
      </c>
      <c r="F9353" s="22">
        <v>782</v>
      </c>
      <c r="G9353" s="22">
        <v>67.67</v>
      </c>
      <c r="H9353" s="22">
        <v>30.95</v>
      </c>
      <c r="I9353" s="22">
        <v>27.39</v>
      </c>
      <c r="J9353" s="22" t="s">
        <v>54</v>
      </c>
      <c r="K9353" s="23">
        <v>433267.44</v>
      </c>
      <c r="L9353" s="23" t="s">
        <v>55</v>
      </c>
      <c r="M9353" s="23" t="s">
        <v>83</v>
      </c>
      <c r="N9353" s="27"/>
      <c r="O9353" s="23" t="s">
        <v>56</v>
      </c>
      <c r="P9353" t="str">
        <f t="shared" si="146"/>
        <v>INSERT INTO @DataTable (Deal, AdvanceDate, PROV, DealPurpose, RateType, BEACON, LTV, TDS, GDS, InsuranceType, PrincipalBalance, OccupancyType, AccountStatus, Closed_Date, DelinquencyBucket) VALUES (9352, '2016-04-07', 'ON', 'Refinance External', 'ARM', 782, 67.67, 30.95, 27.39, 'Conv', 433267.44, 'Owner-Occupied', 'Open', '1900-01-00', 'Current');</v>
      </c>
    </row>
    <row r="9354" spans="1:16" x14ac:dyDescent="0.35">
      <c r="A9354" s="19">
        <v>9353</v>
      </c>
      <c r="B9354" s="18">
        <v>41206</v>
      </c>
      <c r="C9354" s="19" t="s">
        <v>51</v>
      </c>
      <c r="D9354" s="19" t="s">
        <v>61</v>
      </c>
      <c r="E9354" s="19" t="s">
        <v>53</v>
      </c>
      <c r="F9354" s="19">
        <v>715</v>
      </c>
      <c r="G9354" s="19">
        <v>95</v>
      </c>
      <c r="H9354" s="19">
        <v>38.44</v>
      </c>
      <c r="I9354" s="19">
        <v>23.98</v>
      </c>
      <c r="J9354" s="19" t="s">
        <v>60</v>
      </c>
      <c r="K9354" s="20">
        <v>0</v>
      </c>
      <c r="L9354" s="20" t="s">
        <v>55</v>
      </c>
      <c r="M9354" s="20" t="s">
        <v>84</v>
      </c>
      <c r="N9354" s="26">
        <v>41992</v>
      </c>
      <c r="O9354" s="20" t="s">
        <v>56</v>
      </c>
      <c r="P9354" t="str">
        <f t="shared" si="146"/>
        <v>INSERT INTO @DataTable (Deal, AdvanceDate, PROV, DealPurpose, RateType, BEACON, LTV, TDS, GDS, InsuranceType, PrincipalBalance, OccupancyType, AccountStatus, Closed_Date, DelinquencyBucket) VALUES (9353, '2012-10-24', 'AB', 'Purchase', 'Fixed', 715, 95, 38.44, 23.98, 'HiRatio', 0, 'Owner-Occupied', 'Closed', '2014-12-19', 'Current');</v>
      </c>
    </row>
    <row r="9355" spans="1:16" x14ac:dyDescent="0.35">
      <c r="A9355" s="22">
        <v>9354</v>
      </c>
      <c r="B9355" s="21">
        <v>41723</v>
      </c>
      <c r="C9355" s="22" t="s">
        <v>51</v>
      </c>
      <c r="D9355" s="22" t="s">
        <v>61</v>
      </c>
      <c r="E9355" s="22" t="s">
        <v>53</v>
      </c>
      <c r="F9355" s="22">
        <v>708</v>
      </c>
      <c r="G9355" s="22">
        <v>95</v>
      </c>
      <c r="H9355" s="22">
        <v>39.549999999999997</v>
      </c>
      <c r="I9355" s="22">
        <v>30.87</v>
      </c>
      <c r="J9355" s="22" t="s">
        <v>60</v>
      </c>
      <c r="K9355" s="23">
        <v>359951.21</v>
      </c>
      <c r="L9355" s="23" t="s">
        <v>55</v>
      </c>
      <c r="M9355" s="23" t="s">
        <v>83</v>
      </c>
      <c r="N9355" s="27"/>
      <c r="O9355" s="23" t="s">
        <v>56</v>
      </c>
      <c r="P9355" t="str">
        <f t="shared" si="146"/>
        <v>INSERT INTO @DataTable (Deal, AdvanceDate, PROV, DealPurpose, RateType, BEACON, LTV, TDS, GDS, InsuranceType, PrincipalBalance, OccupancyType, AccountStatus, Closed_Date, DelinquencyBucket) VALUES (9354, '2014-03-25', 'AB', 'Purchase', 'Fixed', 708, 95, 39.55, 30.87, 'HiRatio', 359951.21, 'Owner-Occupied', 'Open', '1900-01-00', 'Current');</v>
      </c>
    </row>
    <row r="9356" spans="1:16" x14ac:dyDescent="0.35">
      <c r="A9356" s="19">
        <v>9355</v>
      </c>
      <c r="B9356" s="18">
        <v>42251</v>
      </c>
      <c r="C9356" s="19" t="s">
        <v>57</v>
      </c>
      <c r="D9356" s="19" t="s">
        <v>61</v>
      </c>
      <c r="E9356" s="19" t="s">
        <v>40</v>
      </c>
      <c r="F9356" s="19">
        <v>786</v>
      </c>
      <c r="G9356" s="19">
        <v>55.56</v>
      </c>
      <c r="H9356" s="19">
        <v>35.61</v>
      </c>
      <c r="I9356" s="19">
        <v>14.07</v>
      </c>
      <c r="J9356" s="19" t="s">
        <v>54</v>
      </c>
      <c r="K9356" s="20">
        <v>358162.67</v>
      </c>
      <c r="L9356" s="20" t="s">
        <v>55</v>
      </c>
      <c r="M9356" s="20" t="s">
        <v>83</v>
      </c>
      <c r="N9356" s="26"/>
      <c r="O9356" s="20" t="s">
        <v>56</v>
      </c>
      <c r="P9356" t="str">
        <f t="shared" si="146"/>
        <v>INSERT INTO @DataTable (Deal, AdvanceDate, PROV, DealPurpose, RateType, BEACON, LTV, TDS, GDS, InsuranceType, PrincipalBalance, OccupancyType, AccountStatus, Closed_Date, DelinquencyBucket) VALUES (9355, '2015-09-04', 'ON', 'Purchase', 'ARM', 786, 55.56, 35.61, 14.07, 'Conv', 358162.67, 'Owner-Occupied', 'Open', '1900-01-00', 'Current');</v>
      </c>
    </row>
    <row r="9357" spans="1:16" x14ac:dyDescent="0.35">
      <c r="A9357" s="22">
        <v>9356</v>
      </c>
      <c r="B9357" s="21">
        <v>41935</v>
      </c>
      <c r="C9357" s="22" t="s">
        <v>65</v>
      </c>
      <c r="D9357" s="22" t="s">
        <v>61</v>
      </c>
      <c r="E9357" s="22" t="s">
        <v>53</v>
      </c>
      <c r="F9357" s="22">
        <v>729</v>
      </c>
      <c r="G9357" s="22">
        <v>95</v>
      </c>
      <c r="H9357" s="22">
        <v>42.09</v>
      </c>
      <c r="I9357" s="22">
        <v>11.6</v>
      </c>
      <c r="J9357" s="22" t="s">
        <v>60</v>
      </c>
      <c r="K9357" s="23">
        <v>98754.67</v>
      </c>
      <c r="L9357" s="23" t="s">
        <v>55</v>
      </c>
      <c r="M9357" s="23" t="s">
        <v>83</v>
      </c>
      <c r="N9357" s="27"/>
      <c r="O9357" s="23" t="s">
        <v>56</v>
      </c>
      <c r="P9357" t="str">
        <f t="shared" si="146"/>
        <v>INSERT INTO @DataTable (Deal, AdvanceDate, PROV, DealPurpose, RateType, BEACON, LTV, TDS, GDS, InsuranceType, PrincipalBalance, OccupancyType, AccountStatus, Closed_Date, DelinquencyBucket) VALUES (9356, '2014-10-23', 'NS', 'Purchase', 'Fixed', 729, 95, 42.09, 11.6, 'HiRatio', 98754.67, 'Owner-Occupied', 'Open', '1900-01-00', 'Current');</v>
      </c>
    </row>
    <row r="9358" spans="1:16" x14ac:dyDescent="0.35">
      <c r="A9358" s="19">
        <v>9357</v>
      </c>
      <c r="B9358" s="18">
        <v>41628</v>
      </c>
      <c r="C9358" s="19" t="s">
        <v>57</v>
      </c>
      <c r="D9358" s="19" t="s">
        <v>52</v>
      </c>
      <c r="E9358" s="19" t="s">
        <v>53</v>
      </c>
      <c r="F9358" s="19">
        <v>761</v>
      </c>
      <c r="G9358" s="19">
        <v>77.42</v>
      </c>
      <c r="H9358" s="19">
        <v>34.53</v>
      </c>
      <c r="I9358" s="19">
        <v>34.53</v>
      </c>
      <c r="J9358" s="19" t="s">
        <v>54</v>
      </c>
      <c r="K9358" s="20">
        <v>227660.16</v>
      </c>
      <c r="L9358" s="20" t="s">
        <v>55</v>
      </c>
      <c r="M9358" s="20" t="s">
        <v>83</v>
      </c>
      <c r="N9358" s="26"/>
      <c r="O9358" s="20" t="s">
        <v>56</v>
      </c>
      <c r="P9358" t="str">
        <f t="shared" si="146"/>
        <v>INSERT INTO @DataTable (Deal, AdvanceDate, PROV, DealPurpose, RateType, BEACON, LTV, TDS, GDS, InsuranceType, PrincipalBalance, OccupancyType, AccountStatus, Closed_Date, DelinquencyBucket) VALUES (9357, '2013-12-20', 'ON', 'Refinance External', 'Fixed', 761, 77.42, 34.53, 34.53, 'Conv', 227660.16, 'Owner-Occupied', 'Open', '1900-01-00', 'Current');</v>
      </c>
    </row>
    <row r="9359" spans="1:16" x14ac:dyDescent="0.35">
      <c r="A9359" s="22">
        <v>9358</v>
      </c>
      <c r="B9359" s="21">
        <v>41774</v>
      </c>
      <c r="C9359" s="22" t="s">
        <v>58</v>
      </c>
      <c r="D9359" s="22" t="s">
        <v>61</v>
      </c>
      <c r="E9359" s="22" t="s">
        <v>53</v>
      </c>
      <c r="F9359" s="22">
        <v>818</v>
      </c>
      <c r="G9359" s="22">
        <v>74.900000000000006</v>
      </c>
      <c r="H9359" s="22">
        <v>43.29</v>
      </c>
      <c r="I9359" s="22">
        <v>26.22</v>
      </c>
      <c r="J9359" s="22" t="s">
        <v>54</v>
      </c>
      <c r="K9359" s="23">
        <v>255503.85</v>
      </c>
      <c r="L9359" s="23" t="s">
        <v>66</v>
      </c>
      <c r="M9359" s="23" t="s">
        <v>83</v>
      </c>
      <c r="N9359" s="27"/>
      <c r="O9359" s="23" t="s">
        <v>56</v>
      </c>
      <c r="P9359" t="str">
        <f t="shared" si="146"/>
        <v>INSERT INTO @DataTable (Deal, AdvanceDate, PROV, DealPurpose, RateType, BEACON, LTV, TDS, GDS, InsuranceType, PrincipalBalance, OccupancyType, AccountStatus, Closed_Date, DelinquencyBucket) VALUES (9358, '2014-05-15', 'BC', 'Purchase', 'Fixed', 818, 74.9, 43.29, 26.22, 'Conv', 255503.85, 'Second Home', 'Open', '1900-01-00', 'Current');</v>
      </c>
    </row>
    <row r="9360" spans="1:16" x14ac:dyDescent="0.35">
      <c r="A9360" s="19">
        <v>9359</v>
      </c>
      <c r="B9360" s="18">
        <v>40744</v>
      </c>
      <c r="C9360" s="19" t="s">
        <v>57</v>
      </c>
      <c r="D9360" s="19" t="s">
        <v>61</v>
      </c>
      <c r="E9360" s="19" t="s">
        <v>53</v>
      </c>
      <c r="F9360" s="19">
        <v>761</v>
      </c>
      <c r="G9360" s="19">
        <v>95</v>
      </c>
      <c r="H9360" s="19">
        <v>38.39</v>
      </c>
      <c r="I9360" s="19">
        <v>32.43</v>
      </c>
      <c r="J9360" s="19" t="s">
        <v>60</v>
      </c>
      <c r="K9360" s="20">
        <v>0</v>
      </c>
      <c r="L9360" s="20" t="s">
        <v>55</v>
      </c>
      <c r="M9360" s="20" t="s">
        <v>84</v>
      </c>
      <c r="N9360" s="26">
        <v>41732</v>
      </c>
      <c r="O9360" s="20" t="s">
        <v>56</v>
      </c>
      <c r="P9360" t="str">
        <f t="shared" si="146"/>
        <v>INSERT INTO @DataTable (Deal, AdvanceDate, PROV, DealPurpose, RateType, BEACON, LTV, TDS, GDS, InsuranceType, PrincipalBalance, OccupancyType, AccountStatus, Closed_Date, DelinquencyBucket) VALUES (9359, '2011-07-20', 'ON', 'Purchase', 'Fixed', 761, 95, 38.39, 32.43, 'HiRatio', 0, 'Owner-Occupied', 'Closed', '2014-04-03', 'Current');</v>
      </c>
    </row>
    <row r="9361" spans="1:16" x14ac:dyDescent="0.35">
      <c r="A9361" s="22">
        <v>9360</v>
      </c>
      <c r="B9361" s="21">
        <v>40787</v>
      </c>
      <c r="C9361" s="22" t="s">
        <v>51</v>
      </c>
      <c r="D9361" s="22" t="s">
        <v>61</v>
      </c>
      <c r="E9361" s="22" t="s">
        <v>53</v>
      </c>
      <c r="F9361" s="22">
        <v>763</v>
      </c>
      <c r="G9361" s="22">
        <v>85.99</v>
      </c>
      <c r="H9361" s="22">
        <v>38.369999999999997</v>
      </c>
      <c r="I9361" s="22">
        <v>38.08</v>
      </c>
      <c r="J9361" s="22" t="s">
        <v>60</v>
      </c>
      <c r="K9361" s="23">
        <v>268851.73</v>
      </c>
      <c r="L9361" s="23" t="s">
        <v>55</v>
      </c>
      <c r="M9361" s="23" t="s">
        <v>83</v>
      </c>
      <c r="N9361" s="27"/>
      <c r="O9361" s="23" t="s">
        <v>56</v>
      </c>
      <c r="P9361" t="str">
        <f t="shared" si="146"/>
        <v>INSERT INTO @DataTable (Deal, AdvanceDate, PROV, DealPurpose, RateType, BEACON, LTV, TDS, GDS, InsuranceType, PrincipalBalance, OccupancyType, AccountStatus, Closed_Date, DelinquencyBucket) VALUES (9360, '2011-09-01', 'AB', 'Purchase', 'Fixed', 763, 85.99, 38.37, 38.08, 'HiRatio', 268851.73, 'Owner-Occupied', 'Open', '1900-01-00', 'Current');</v>
      </c>
    </row>
    <row r="9362" spans="1:16" x14ac:dyDescent="0.35">
      <c r="A9362" s="19">
        <v>9361</v>
      </c>
      <c r="B9362" s="18">
        <v>41439</v>
      </c>
      <c r="C9362" s="19" t="s">
        <v>70</v>
      </c>
      <c r="D9362" s="19" t="s">
        <v>52</v>
      </c>
      <c r="E9362" s="19" t="s">
        <v>53</v>
      </c>
      <c r="F9362" s="19">
        <v>622</v>
      </c>
      <c r="G9362" s="19">
        <v>80</v>
      </c>
      <c r="H9362" s="19">
        <v>40.409999999999997</v>
      </c>
      <c r="I9362" s="19">
        <v>18.37</v>
      </c>
      <c r="J9362" s="19" t="s">
        <v>54</v>
      </c>
      <c r="K9362" s="20">
        <v>141157.53</v>
      </c>
      <c r="L9362" s="20" t="s">
        <v>55</v>
      </c>
      <c r="M9362" s="20" t="s">
        <v>83</v>
      </c>
      <c r="N9362" s="26"/>
      <c r="O9362" s="20" t="s">
        <v>56</v>
      </c>
      <c r="P9362" t="str">
        <f t="shared" si="146"/>
        <v>INSERT INTO @DataTable (Deal, AdvanceDate, PROV, DealPurpose, RateType, BEACON, LTV, TDS, GDS, InsuranceType, PrincipalBalance, OccupancyType, AccountStatus, Closed_Date, DelinquencyBucket) VALUES (9361, '2013-06-14', 'NB', 'Refinance External', 'Fixed', 622, 80, 40.41, 18.37, 'Conv', 141157.53, 'Owner-Occupied', 'Open', '1900-01-00', 'Current');</v>
      </c>
    </row>
    <row r="9363" spans="1:16" x14ac:dyDescent="0.35">
      <c r="A9363" s="22">
        <v>9362</v>
      </c>
      <c r="B9363" s="21">
        <v>41607</v>
      </c>
      <c r="C9363" s="22" t="s">
        <v>70</v>
      </c>
      <c r="D9363" s="22" t="s">
        <v>61</v>
      </c>
      <c r="E9363" s="22" t="s">
        <v>53</v>
      </c>
      <c r="F9363" s="22">
        <v>792</v>
      </c>
      <c r="G9363" s="22">
        <v>95</v>
      </c>
      <c r="H9363" s="22">
        <v>13.8</v>
      </c>
      <c r="I9363" s="22">
        <v>13.09</v>
      </c>
      <c r="J9363" s="22" t="s">
        <v>60</v>
      </c>
      <c r="K9363" s="23">
        <v>56331.75</v>
      </c>
      <c r="L9363" s="23" t="s">
        <v>55</v>
      </c>
      <c r="M9363" s="23" t="s">
        <v>83</v>
      </c>
      <c r="N9363" s="27"/>
      <c r="O9363" s="23" t="s">
        <v>56</v>
      </c>
      <c r="P9363" t="str">
        <f t="shared" si="146"/>
        <v>INSERT INTO @DataTable (Deal, AdvanceDate, PROV, DealPurpose, RateType, BEACON, LTV, TDS, GDS, InsuranceType, PrincipalBalance, OccupancyType, AccountStatus, Closed_Date, DelinquencyBucket) VALUES (9362, '2013-11-29', 'NB', 'Purchase', 'Fixed', 792, 95, 13.8, 13.09, 'HiRatio', 56331.75, 'Owner-Occupied', 'Open', '1900-01-00', 'Current');</v>
      </c>
    </row>
    <row r="9364" spans="1:16" x14ac:dyDescent="0.35">
      <c r="A9364" s="19">
        <v>9363</v>
      </c>
      <c r="B9364" s="18">
        <v>41964</v>
      </c>
      <c r="C9364" s="19" t="s">
        <v>58</v>
      </c>
      <c r="D9364" s="19" t="s">
        <v>61</v>
      </c>
      <c r="E9364" s="19" t="s">
        <v>53</v>
      </c>
      <c r="F9364" s="19">
        <v>731</v>
      </c>
      <c r="G9364" s="19">
        <v>88.83</v>
      </c>
      <c r="H9364" s="19">
        <v>40.06</v>
      </c>
      <c r="I9364" s="19">
        <v>22.64</v>
      </c>
      <c r="J9364" s="19" t="s">
        <v>60</v>
      </c>
      <c r="K9364" s="20">
        <v>229121.61</v>
      </c>
      <c r="L9364" s="20" t="s">
        <v>55</v>
      </c>
      <c r="M9364" s="20" t="s">
        <v>83</v>
      </c>
      <c r="N9364" s="26"/>
      <c r="O9364" s="20" t="s">
        <v>56</v>
      </c>
      <c r="P9364" t="str">
        <f t="shared" si="146"/>
        <v>INSERT INTO @DataTable (Deal, AdvanceDate, PROV, DealPurpose, RateType, BEACON, LTV, TDS, GDS, InsuranceType, PrincipalBalance, OccupancyType, AccountStatus, Closed_Date, DelinquencyBucket) VALUES (9363, '2014-11-21', 'BC', 'Purchase', 'Fixed', 731, 88.83, 40.06, 22.64, 'HiRatio', 229121.61, 'Owner-Occupied', 'Open', '1900-01-00', 'Current');</v>
      </c>
    </row>
    <row r="9365" spans="1:16" x14ac:dyDescent="0.35">
      <c r="A9365" s="22">
        <v>9364</v>
      </c>
      <c r="B9365" s="21">
        <v>42447</v>
      </c>
      <c r="C9365" s="22" t="s">
        <v>51</v>
      </c>
      <c r="D9365" s="22" t="s">
        <v>52</v>
      </c>
      <c r="E9365" s="22" t="s">
        <v>53</v>
      </c>
      <c r="F9365" s="22">
        <v>741</v>
      </c>
      <c r="G9365" s="22">
        <v>62.59</v>
      </c>
      <c r="H9365" s="22">
        <v>25.55</v>
      </c>
      <c r="I9365" s="22">
        <v>15.45</v>
      </c>
      <c r="J9365" s="22" t="s">
        <v>54</v>
      </c>
      <c r="K9365" s="23">
        <v>254704.99</v>
      </c>
      <c r="L9365" s="23" t="s">
        <v>55</v>
      </c>
      <c r="M9365" s="23" t="s">
        <v>83</v>
      </c>
      <c r="N9365" s="27"/>
      <c r="O9365" s="23" t="s">
        <v>56</v>
      </c>
      <c r="P9365" t="str">
        <f t="shared" si="146"/>
        <v>INSERT INTO @DataTable (Deal, AdvanceDate, PROV, DealPurpose, RateType, BEACON, LTV, TDS, GDS, InsuranceType, PrincipalBalance, OccupancyType, AccountStatus, Closed_Date, DelinquencyBucket) VALUES (9364, '2016-03-18', 'AB', 'Refinance External', 'Fixed', 741, 62.59, 25.55, 15.45, 'Conv', 254704.99, 'Owner-Occupied', 'Open', '1900-01-00', 'Current');</v>
      </c>
    </row>
    <row r="9366" spans="1:16" x14ac:dyDescent="0.35">
      <c r="A9366" s="19">
        <v>9365</v>
      </c>
      <c r="B9366" s="18">
        <v>41649</v>
      </c>
      <c r="C9366" s="19" t="s">
        <v>57</v>
      </c>
      <c r="D9366" s="19" t="s">
        <v>61</v>
      </c>
      <c r="E9366" s="19" t="s">
        <v>40</v>
      </c>
      <c r="F9366" s="19">
        <v>690</v>
      </c>
      <c r="G9366" s="19">
        <v>95</v>
      </c>
      <c r="H9366" s="19">
        <v>37.97</v>
      </c>
      <c r="I9366" s="19">
        <v>21.54</v>
      </c>
      <c r="J9366" s="19" t="s">
        <v>60</v>
      </c>
      <c r="K9366" s="20">
        <v>322904.26</v>
      </c>
      <c r="L9366" s="20" t="s">
        <v>55</v>
      </c>
      <c r="M9366" s="20" t="s">
        <v>83</v>
      </c>
      <c r="N9366" s="26"/>
      <c r="O9366" s="20" t="s">
        <v>56</v>
      </c>
      <c r="P9366" t="str">
        <f t="shared" si="146"/>
        <v>INSERT INTO @DataTable (Deal, AdvanceDate, PROV, DealPurpose, RateType, BEACON, LTV, TDS, GDS, InsuranceType, PrincipalBalance, OccupancyType, AccountStatus, Closed_Date, DelinquencyBucket) VALUES (9365, '2014-01-10', 'ON', 'Purchase', 'ARM', 690, 95, 37.97, 21.54, 'HiRatio', 322904.26, 'Owner-Occupied', 'Open', '1900-01-00', 'Current');</v>
      </c>
    </row>
    <row r="9367" spans="1:16" x14ac:dyDescent="0.35">
      <c r="A9367" s="22">
        <v>9366</v>
      </c>
      <c r="B9367" s="21">
        <v>42426</v>
      </c>
      <c r="C9367" s="22" t="s">
        <v>57</v>
      </c>
      <c r="D9367" s="22" t="s">
        <v>61</v>
      </c>
      <c r="E9367" s="22" t="s">
        <v>53</v>
      </c>
      <c r="F9367" s="22">
        <v>708</v>
      </c>
      <c r="G9367" s="22">
        <v>71.81</v>
      </c>
      <c r="H9367" s="22">
        <v>32.32</v>
      </c>
      <c r="I9367" s="22">
        <v>29.97</v>
      </c>
      <c r="J9367" s="22" t="s">
        <v>54</v>
      </c>
      <c r="K9367" s="23">
        <v>226414.96</v>
      </c>
      <c r="L9367" s="23" t="s">
        <v>55</v>
      </c>
      <c r="M9367" s="23" t="s">
        <v>83</v>
      </c>
      <c r="N9367" s="27"/>
      <c r="O9367" s="23" t="s">
        <v>56</v>
      </c>
      <c r="P9367" t="str">
        <f t="shared" si="146"/>
        <v>INSERT INTO @DataTable (Deal, AdvanceDate, PROV, DealPurpose, RateType, BEACON, LTV, TDS, GDS, InsuranceType, PrincipalBalance, OccupancyType, AccountStatus, Closed_Date, DelinquencyBucket) VALUES (9366, '2016-02-26', 'ON', 'Purchase', 'Fixed', 708, 71.81, 32.32, 29.97, 'Conv', 226414.96, 'Owner-Occupied', 'Open', '1900-01-00', 'Current');</v>
      </c>
    </row>
    <row r="9368" spans="1:16" x14ac:dyDescent="0.35">
      <c r="A9368" s="19">
        <v>9367</v>
      </c>
      <c r="B9368" s="18">
        <v>41067</v>
      </c>
      <c r="C9368" s="19" t="s">
        <v>57</v>
      </c>
      <c r="D9368" s="19" t="s">
        <v>61</v>
      </c>
      <c r="E9368" s="19" t="s">
        <v>53</v>
      </c>
      <c r="F9368" s="19">
        <v>704</v>
      </c>
      <c r="G9368" s="19">
        <v>94.81</v>
      </c>
      <c r="H9368" s="19">
        <v>43.58</v>
      </c>
      <c r="I9368" s="19">
        <v>32.9</v>
      </c>
      <c r="J9368" s="19" t="s">
        <v>60</v>
      </c>
      <c r="K9368" s="20">
        <v>212401.89</v>
      </c>
      <c r="L9368" s="20" t="s">
        <v>55</v>
      </c>
      <c r="M9368" s="20" t="s">
        <v>83</v>
      </c>
      <c r="N9368" s="26"/>
      <c r="O9368" s="20" t="s">
        <v>56</v>
      </c>
      <c r="P9368" t="str">
        <f t="shared" si="146"/>
        <v>INSERT INTO @DataTable (Deal, AdvanceDate, PROV, DealPurpose, RateType, BEACON, LTV, TDS, GDS, InsuranceType, PrincipalBalance, OccupancyType, AccountStatus, Closed_Date, DelinquencyBucket) VALUES (9367, '2012-06-07', 'ON', 'Purchase', 'Fixed', 704, 94.81, 43.58, 32.9, 'HiRatio', 212401.89, 'Owner-Occupied', 'Open', '1900-01-00', 'Current');</v>
      </c>
    </row>
    <row r="9369" spans="1:16" x14ac:dyDescent="0.35">
      <c r="A9369" s="22">
        <v>9368</v>
      </c>
      <c r="B9369" s="21">
        <v>41438</v>
      </c>
      <c r="C9369" s="22" t="s">
        <v>57</v>
      </c>
      <c r="D9369" s="22" t="s">
        <v>61</v>
      </c>
      <c r="E9369" s="22" t="s">
        <v>53</v>
      </c>
      <c r="F9369" s="22">
        <v>805</v>
      </c>
      <c r="G9369" s="22">
        <v>92.31</v>
      </c>
      <c r="H9369" s="22">
        <v>37.67</v>
      </c>
      <c r="I9369" s="22">
        <v>32.64</v>
      </c>
      <c r="J9369" s="22" t="s">
        <v>60</v>
      </c>
      <c r="K9369" s="23">
        <v>260910.05</v>
      </c>
      <c r="L9369" s="23" t="s">
        <v>55</v>
      </c>
      <c r="M9369" s="23" t="s">
        <v>83</v>
      </c>
      <c r="N9369" s="27"/>
      <c r="O9369" s="23" t="s">
        <v>56</v>
      </c>
      <c r="P9369" t="str">
        <f t="shared" si="146"/>
        <v>INSERT INTO @DataTable (Deal, AdvanceDate, PROV, DealPurpose, RateType, BEACON, LTV, TDS, GDS, InsuranceType, PrincipalBalance, OccupancyType, AccountStatus, Closed_Date, DelinquencyBucket) VALUES (9368, '2013-06-13', 'ON', 'Purchase', 'Fixed', 805, 92.31, 37.67, 32.64, 'HiRatio', 260910.05, 'Owner-Occupied', 'Open', '1900-01-00', 'Current');</v>
      </c>
    </row>
    <row r="9370" spans="1:16" x14ac:dyDescent="0.35">
      <c r="A9370" s="19">
        <v>9369</v>
      </c>
      <c r="B9370" s="18">
        <v>40816</v>
      </c>
      <c r="C9370" s="19" t="s">
        <v>51</v>
      </c>
      <c r="D9370" s="19" t="s">
        <v>52</v>
      </c>
      <c r="E9370" s="19" t="s">
        <v>53</v>
      </c>
      <c r="F9370" s="19">
        <v>712</v>
      </c>
      <c r="G9370" s="19">
        <v>75</v>
      </c>
      <c r="H9370" s="19">
        <v>29.46</v>
      </c>
      <c r="I9370" s="19">
        <v>29.46</v>
      </c>
      <c r="J9370" s="19" t="s">
        <v>54</v>
      </c>
      <c r="K9370" s="20">
        <v>0</v>
      </c>
      <c r="L9370" s="20" t="s">
        <v>55</v>
      </c>
      <c r="M9370" s="20" t="s">
        <v>84</v>
      </c>
      <c r="N9370" s="26">
        <v>42293</v>
      </c>
      <c r="O9370" s="20" t="s">
        <v>56</v>
      </c>
      <c r="P9370" t="str">
        <f t="shared" si="146"/>
        <v>INSERT INTO @DataTable (Deal, AdvanceDate, PROV, DealPurpose, RateType, BEACON, LTV, TDS, GDS, InsuranceType, PrincipalBalance, OccupancyType, AccountStatus, Closed_Date, DelinquencyBucket) VALUES (9369, '2011-09-30', 'AB', 'Refinance External', 'Fixed', 712, 75, 29.46, 29.46, 'Conv', 0, 'Owner-Occupied', 'Closed', '2015-10-16', 'Current');</v>
      </c>
    </row>
    <row r="9371" spans="1:16" x14ac:dyDescent="0.35">
      <c r="A9371" s="22">
        <v>9370</v>
      </c>
      <c r="B9371" s="21">
        <v>42138</v>
      </c>
      <c r="C9371" s="22" t="s">
        <v>58</v>
      </c>
      <c r="D9371" s="22" t="s">
        <v>61</v>
      </c>
      <c r="E9371" s="22" t="s">
        <v>53</v>
      </c>
      <c r="F9371" s="22">
        <v>763</v>
      </c>
      <c r="G9371" s="22">
        <v>90</v>
      </c>
      <c r="H9371" s="22">
        <v>35.28</v>
      </c>
      <c r="I9371" s="22">
        <v>27.18</v>
      </c>
      <c r="J9371" s="22" t="s">
        <v>60</v>
      </c>
      <c r="K9371" s="23">
        <v>408304.57</v>
      </c>
      <c r="L9371" s="23" t="s">
        <v>55</v>
      </c>
      <c r="M9371" s="23" t="s">
        <v>83</v>
      </c>
      <c r="N9371" s="27"/>
      <c r="O9371" s="23" t="s">
        <v>56</v>
      </c>
      <c r="P9371" t="str">
        <f t="shared" si="146"/>
        <v>INSERT INTO @DataTable (Deal, AdvanceDate, PROV, DealPurpose, RateType, BEACON, LTV, TDS, GDS, InsuranceType, PrincipalBalance, OccupancyType, AccountStatus, Closed_Date, DelinquencyBucket) VALUES (9370, '2015-05-14', 'BC', 'Purchase', 'Fixed', 763, 90, 35.28, 27.18, 'HiRatio', 408304.57, 'Owner-Occupied', 'Open', '1900-01-00', 'Current');</v>
      </c>
    </row>
    <row r="9372" spans="1:16" x14ac:dyDescent="0.35">
      <c r="A9372" s="19">
        <v>9371</v>
      </c>
      <c r="B9372" s="18">
        <v>41817</v>
      </c>
      <c r="C9372" s="19" t="s">
        <v>57</v>
      </c>
      <c r="D9372" s="19" t="s">
        <v>61</v>
      </c>
      <c r="E9372" s="19" t="s">
        <v>40</v>
      </c>
      <c r="F9372" s="19">
        <v>719</v>
      </c>
      <c r="G9372" s="19">
        <v>80</v>
      </c>
      <c r="H9372" s="19">
        <v>27.47</v>
      </c>
      <c r="I9372" s="19">
        <v>25.33</v>
      </c>
      <c r="J9372" s="19" t="s">
        <v>54</v>
      </c>
      <c r="K9372" s="20">
        <v>0</v>
      </c>
      <c r="L9372" s="20" t="s">
        <v>55</v>
      </c>
      <c r="M9372" s="20" t="s">
        <v>84</v>
      </c>
      <c r="N9372" s="26">
        <v>42647</v>
      </c>
      <c r="O9372" s="20" t="s">
        <v>56</v>
      </c>
      <c r="P9372" t="str">
        <f t="shared" si="146"/>
        <v>INSERT INTO @DataTable (Deal, AdvanceDate, PROV, DealPurpose, RateType, BEACON, LTV, TDS, GDS, InsuranceType, PrincipalBalance, OccupancyType, AccountStatus, Closed_Date, DelinquencyBucket) VALUES (9371, '2014-06-27', 'ON', 'Purchase', 'ARM', 719, 80, 27.47, 25.33, 'Conv', 0, 'Owner-Occupied', 'Closed', '2016-10-04', 'Current');</v>
      </c>
    </row>
    <row r="9373" spans="1:16" x14ac:dyDescent="0.35">
      <c r="A9373" s="22">
        <v>9372</v>
      </c>
      <c r="B9373" s="21">
        <v>42492</v>
      </c>
      <c r="C9373" s="22" t="s">
        <v>57</v>
      </c>
      <c r="D9373" s="22" t="s">
        <v>61</v>
      </c>
      <c r="E9373" s="22" t="s">
        <v>53</v>
      </c>
      <c r="F9373" s="22">
        <v>776</v>
      </c>
      <c r="G9373" s="22">
        <v>73.66</v>
      </c>
      <c r="H9373" s="22">
        <v>38.93</v>
      </c>
      <c r="I9373" s="22">
        <v>27.44</v>
      </c>
      <c r="J9373" s="22" t="s">
        <v>54</v>
      </c>
      <c r="K9373" s="23">
        <v>435239.95</v>
      </c>
      <c r="L9373" s="23" t="s">
        <v>55</v>
      </c>
      <c r="M9373" s="23" t="s">
        <v>83</v>
      </c>
      <c r="N9373" s="27"/>
      <c r="O9373" s="23" t="s">
        <v>56</v>
      </c>
      <c r="P9373" t="str">
        <f t="shared" si="146"/>
        <v>INSERT INTO @DataTable (Deal, AdvanceDate, PROV, DealPurpose, RateType, BEACON, LTV, TDS, GDS, InsuranceType, PrincipalBalance, OccupancyType, AccountStatus, Closed_Date, DelinquencyBucket) VALUES (9372, '2016-05-02', 'ON', 'Purchase', 'Fixed', 776, 73.66, 38.93, 27.44, 'Conv', 435239.95, 'Owner-Occupied', 'Open', '1900-01-00', 'Current');</v>
      </c>
    </row>
    <row r="9374" spans="1:16" x14ac:dyDescent="0.35">
      <c r="A9374" s="19">
        <v>9373</v>
      </c>
      <c r="B9374" s="18">
        <v>41457</v>
      </c>
      <c r="C9374" s="19" t="s">
        <v>57</v>
      </c>
      <c r="D9374" s="19" t="s">
        <v>59</v>
      </c>
      <c r="E9374" s="19" t="s">
        <v>53</v>
      </c>
      <c r="F9374" s="19">
        <v>774</v>
      </c>
      <c r="G9374" s="19">
        <v>88.62</v>
      </c>
      <c r="H9374" s="19">
        <v>33.96</v>
      </c>
      <c r="I9374" s="19">
        <v>26.33</v>
      </c>
      <c r="J9374" s="19" t="s">
        <v>60</v>
      </c>
      <c r="K9374" s="20">
        <v>0</v>
      </c>
      <c r="L9374" s="20" t="s">
        <v>55</v>
      </c>
      <c r="M9374" s="20" t="s">
        <v>84</v>
      </c>
      <c r="N9374" s="26">
        <v>42431</v>
      </c>
      <c r="O9374" s="20" t="s">
        <v>56</v>
      </c>
      <c r="P9374" t="str">
        <f t="shared" si="146"/>
        <v>INSERT INTO @DataTable (Deal, AdvanceDate, PROV, DealPurpose, RateType, BEACON, LTV, TDS, GDS, InsuranceType, PrincipalBalance, OccupancyType, AccountStatus, Closed_Date, DelinquencyBucket) VALUES (9373, '2013-07-02', 'ON', 'Transfer', 'Fixed', 774, 88.62, 33.96, 26.33, 'HiRatio', 0, 'Owner-Occupied', 'Closed', '2016-03-02', 'Current');</v>
      </c>
    </row>
    <row r="9375" spans="1:16" x14ac:dyDescent="0.35">
      <c r="A9375" s="22">
        <v>9374</v>
      </c>
      <c r="B9375" s="21">
        <v>40940</v>
      </c>
      <c r="C9375" s="22" t="s">
        <v>57</v>
      </c>
      <c r="D9375" s="22" t="s">
        <v>61</v>
      </c>
      <c r="E9375" s="22" t="s">
        <v>40</v>
      </c>
      <c r="F9375" s="22">
        <v>739</v>
      </c>
      <c r="G9375" s="22">
        <v>90</v>
      </c>
      <c r="H9375" s="22">
        <v>30.8</v>
      </c>
      <c r="I9375" s="22">
        <v>23.2</v>
      </c>
      <c r="J9375" s="22" t="s">
        <v>60</v>
      </c>
      <c r="K9375" s="23">
        <v>214577.15</v>
      </c>
      <c r="L9375" s="23" t="s">
        <v>55</v>
      </c>
      <c r="M9375" s="23" t="s">
        <v>83</v>
      </c>
      <c r="N9375" s="27"/>
      <c r="O9375" s="23" t="s">
        <v>56</v>
      </c>
      <c r="P9375" t="str">
        <f t="shared" si="146"/>
        <v>INSERT INTO @DataTable (Deal, AdvanceDate, PROV, DealPurpose, RateType, BEACON, LTV, TDS, GDS, InsuranceType, PrincipalBalance, OccupancyType, AccountStatus, Closed_Date, DelinquencyBucket) VALUES (9374, '2012-02-01', 'ON', 'Purchase', 'ARM', 739, 90, 30.8, 23.2, 'HiRatio', 214577.15, 'Owner-Occupied', 'Open', '1900-01-00', 'Current');</v>
      </c>
    </row>
    <row r="9376" spans="1:16" x14ac:dyDescent="0.35">
      <c r="A9376" s="19">
        <v>9375</v>
      </c>
      <c r="B9376" s="18">
        <v>40844</v>
      </c>
      <c r="C9376" s="19" t="s">
        <v>57</v>
      </c>
      <c r="D9376" s="19" t="s">
        <v>61</v>
      </c>
      <c r="E9376" s="19" t="s">
        <v>53</v>
      </c>
      <c r="F9376" s="19">
        <v>712</v>
      </c>
      <c r="G9376" s="19">
        <v>95</v>
      </c>
      <c r="H9376" s="19">
        <v>33.36</v>
      </c>
      <c r="I9376" s="19">
        <v>20.77</v>
      </c>
      <c r="J9376" s="19" t="s">
        <v>60</v>
      </c>
      <c r="K9376" s="20">
        <v>0</v>
      </c>
      <c r="L9376" s="20" t="s">
        <v>55</v>
      </c>
      <c r="M9376" s="20" t="s">
        <v>84</v>
      </c>
      <c r="N9376" s="26">
        <v>42185</v>
      </c>
      <c r="O9376" s="20" t="s">
        <v>56</v>
      </c>
      <c r="P9376" t="str">
        <f t="shared" si="146"/>
        <v>INSERT INTO @DataTable (Deal, AdvanceDate, PROV, DealPurpose, RateType, BEACON, LTV, TDS, GDS, InsuranceType, PrincipalBalance, OccupancyType, AccountStatus, Closed_Date, DelinquencyBucket) VALUES (9375, '2011-10-28', 'ON', 'Purchase', 'Fixed', 712, 95, 33.36, 20.77, 'HiRatio', 0, 'Owner-Occupied', 'Closed', '2015-06-30', 'Current');</v>
      </c>
    </row>
    <row r="9377" spans="1:16" x14ac:dyDescent="0.35">
      <c r="A9377" s="22">
        <v>9376</v>
      </c>
      <c r="B9377" s="21">
        <v>42065</v>
      </c>
      <c r="C9377" s="22" t="s">
        <v>51</v>
      </c>
      <c r="D9377" s="22" t="s">
        <v>61</v>
      </c>
      <c r="E9377" s="22" t="s">
        <v>53</v>
      </c>
      <c r="F9377" s="22">
        <v>799</v>
      </c>
      <c r="G9377" s="22">
        <v>95</v>
      </c>
      <c r="H9377" s="22">
        <v>34.909999999999997</v>
      </c>
      <c r="I9377" s="22">
        <v>27.58</v>
      </c>
      <c r="J9377" s="22" t="s">
        <v>60</v>
      </c>
      <c r="K9377" s="23">
        <v>297654.61</v>
      </c>
      <c r="L9377" s="23" t="s">
        <v>55</v>
      </c>
      <c r="M9377" s="23" t="s">
        <v>83</v>
      </c>
      <c r="N9377" s="27"/>
      <c r="O9377" s="23" t="s">
        <v>56</v>
      </c>
      <c r="P9377" t="str">
        <f t="shared" si="146"/>
        <v>INSERT INTO @DataTable (Deal, AdvanceDate, PROV, DealPurpose, RateType, BEACON, LTV, TDS, GDS, InsuranceType, PrincipalBalance, OccupancyType, AccountStatus, Closed_Date, DelinquencyBucket) VALUES (9376, '2015-03-02', 'AB', 'Purchase', 'Fixed', 799, 95, 34.91, 27.58, 'HiRatio', 297654.61, 'Owner-Occupied', 'Open', '1900-01-00', 'Current');</v>
      </c>
    </row>
    <row r="9378" spans="1:16" x14ac:dyDescent="0.35">
      <c r="A9378" s="19">
        <v>9377</v>
      </c>
      <c r="B9378" s="18">
        <v>41388</v>
      </c>
      <c r="C9378" s="19" t="s">
        <v>58</v>
      </c>
      <c r="D9378" s="19" t="s">
        <v>59</v>
      </c>
      <c r="E9378" s="19" t="s">
        <v>53</v>
      </c>
      <c r="F9378" s="19">
        <v>680</v>
      </c>
      <c r="G9378" s="19">
        <v>87.46</v>
      </c>
      <c r="H9378" s="19">
        <v>43.4</v>
      </c>
      <c r="I9378" s="19">
        <v>20.23</v>
      </c>
      <c r="J9378" s="19" t="s">
        <v>60</v>
      </c>
      <c r="K9378" s="20">
        <v>0</v>
      </c>
      <c r="L9378" s="20" t="s">
        <v>55</v>
      </c>
      <c r="M9378" s="20" t="s">
        <v>84</v>
      </c>
      <c r="N9378" s="26">
        <v>42650</v>
      </c>
      <c r="O9378" s="20" t="s">
        <v>56</v>
      </c>
      <c r="P9378" t="str">
        <f t="shared" si="146"/>
        <v>INSERT INTO @DataTable (Deal, AdvanceDate, PROV, DealPurpose, RateType, BEACON, LTV, TDS, GDS, InsuranceType, PrincipalBalance, OccupancyType, AccountStatus, Closed_Date, DelinquencyBucket) VALUES (9377, '2013-04-24', 'BC', 'Transfer', 'Fixed', 680, 87.46, 43.4, 20.23, 'HiRatio', 0, 'Owner-Occupied', 'Closed', '2016-10-07', 'Current');</v>
      </c>
    </row>
    <row r="9379" spans="1:16" x14ac:dyDescent="0.35">
      <c r="A9379" s="22">
        <v>9378</v>
      </c>
      <c r="B9379" s="21">
        <v>41019</v>
      </c>
      <c r="C9379" s="22" t="s">
        <v>51</v>
      </c>
      <c r="D9379" s="22" t="s">
        <v>61</v>
      </c>
      <c r="E9379" s="22" t="s">
        <v>53</v>
      </c>
      <c r="F9379" s="22">
        <v>677</v>
      </c>
      <c r="G9379" s="22">
        <v>90</v>
      </c>
      <c r="H9379" s="22">
        <v>24.24</v>
      </c>
      <c r="I9379" s="22">
        <v>23.83</v>
      </c>
      <c r="J9379" s="22" t="s">
        <v>60</v>
      </c>
      <c r="K9379" s="23">
        <v>220402.49</v>
      </c>
      <c r="L9379" s="23" t="s">
        <v>55</v>
      </c>
      <c r="M9379" s="23" t="s">
        <v>83</v>
      </c>
      <c r="N9379" s="27"/>
      <c r="O9379" s="23" t="s">
        <v>56</v>
      </c>
      <c r="P9379" t="str">
        <f t="shared" si="146"/>
        <v>INSERT INTO @DataTable (Deal, AdvanceDate, PROV, DealPurpose, RateType, BEACON, LTV, TDS, GDS, InsuranceType, PrincipalBalance, OccupancyType, AccountStatus, Closed_Date, DelinquencyBucket) VALUES (9378, '2012-04-20', 'AB', 'Purchase', 'Fixed', 677, 90, 24.24, 23.83, 'HiRatio', 220402.49, 'Owner-Occupied', 'Open', '1900-01-00', 'Current');</v>
      </c>
    </row>
    <row r="9380" spans="1:16" x14ac:dyDescent="0.35">
      <c r="A9380" s="19">
        <v>9379</v>
      </c>
      <c r="B9380" s="18">
        <v>40630</v>
      </c>
      <c r="C9380" s="19" t="s">
        <v>57</v>
      </c>
      <c r="D9380" s="19" t="s">
        <v>61</v>
      </c>
      <c r="E9380" s="19" t="s">
        <v>40</v>
      </c>
      <c r="F9380" s="19">
        <v>689</v>
      </c>
      <c r="G9380" s="19">
        <v>90</v>
      </c>
      <c r="H9380" s="19">
        <v>29.62</v>
      </c>
      <c r="I9380" s="19">
        <v>18.82</v>
      </c>
      <c r="J9380" s="19" t="s">
        <v>60</v>
      </c>
      <c r="K9380" s="20">
        <v>0</v>
      </c>
      <c r="L9380" s="20" t="s">
        <v>55</v>
      </c>
      <c r="M9380" s="20" t="s">
        <v>84</v>
      </c>
      <c r="N9380" s="26">
        <v>42318</v>
      </c>
      <c r="O9380" s="20" t="s">
        <v>56</v>
      </c>
      <c r="P9380" t="str">
        <f t="shared" si="146"/>
        <v>INSERT INTO @DataTable (Deal, AdvanceDate, PROV, DealPurpose, RateType, BEACON, LTV, TDS, GDS, InsuranceType, PrincipalBalance, OccupancyType, AccountStatus, Closed_Date, DelinquencyBucket) VALUES (9379, '2011-03-28', 'ON', 'Purchase', 'ARM', 689, 90, 29.62, 18.82, 'HiRatio', 0, 'Owner-Occupied', 'Closed', '2015-11-10', 'Current');</v>
      </c>
    </row>
    <row r="9381" spans="1:16" x14ac:dyDescent="0.35">
      <c r="A9381" s="22">
        <v>9380</v>
      </c>
      <c r="B9381" s="21">
        <v>42416</v>
      </c>
      <c r="C9381" s="22" t="s">
        <v>57</v>
      </c>
      <c r="D9381" s="22" t="s">
        <v>61</v>
      </c>
      <c r="E9381" s="22" t="s">
        <v>53</v>
      </c>
      <c r="F9381" s="22">
        <v>811</v>
      </c>
      <c r="G9381" s="22">
        <v>80</v>
      </c>
      <c r="H9381" s="22">
        <v>23.09</v>
      </c>
      <c r="I9381" s="22">
        <v>22.79</v>
      </c>
      <c r="J9381" s="22" t="s">
        <v>54</v>
      </c>
      <c r="K9381" s="23">
        <v>467297.59</v>
      </c>
      <c r="L9381" s="23" t="s">
        <v>55</v>
      </c>
      <c r="M9381" s="23" t="s">
        <v>83</v>
      </c>
      <c r="N9381" s="27"/>
      <c r="O9381" s="23" t="s">
        <v>56</v>
      </c>
      <c r="P9381" t="str">
        <f t="shared" si="146"/>
        <v>INSERT INTO @DataTable (Deal, AdvanceDate, PROV, DealPurpose, RateType, BEACON, LTV, TDS, GDS, InsuranceType, PrincipalBalance, OccupancyType, AccountStatus, Closed_Date, DelinquencyBucket) VALUES (9380, '2016-02-16', 'ON', 'Purchase', 'Fixed', 811, 80, 23.09, 22.79, 'Conv', 467297.59, 'Owner-Occupied', 'Open', '1900-01-00', 'Current');</v>
      </c>
    </row>
    <row r="9382" spans="1:16" x14ac:dyDescent="0.35">
      <c r="A9382" s="19">
        <v>9381</v>
      </c>
      <c r="B9382" s="18">
        <v>42201</v>
      </c>
      <c r="C9382" s="19" t="s">
        <v>58</v>
      </c>
      <c r="D9382" s="19" t="s">
        <v>52</v>
      </c>
      <c r="E9382" s="19" t="s">
        <v>40</v>
      </c>
      <c r="F9382" s="19">
        <v>759</v>
      </c>
      <c r="G9382" s="19">
        <v>80</v>
      </c>
      <c r="H9382" s="19">
        <v>33.549999999999997</v>
      </c>
      <c r="I9382" s="19">
        <v>16.32</v>
      </c>
      <c r="J9382" s="19" t="s">
        <v>54</v>
      </c>
      <c r="K9382" s="20">
        <v>312101.15000000002</v>
      </c>
      <c r="L9382" s="20" t="s">
        <v>55</v>
      </c>
      <c r="M9382" s="20" t="s">
        <v>83</v>
      </c>
      <c r="N9382" s="26"/>
      <c r="O9382" s="20" t="s">
        <v>56</v>
      </c>
      <c r="P9382" t="str">
        <f t="shared" si="146"/>
        <v>INSERT INTO @DataTable (Deal, AdvanceDate, PROV, DealPurpose, RateType, BEACON, LTV, TDS, GDS, InsuranceType, PrincipalBalance, OccupancyType, AccountStatus, Closed_Date, DelinquencyBucket) VALUES (9381, '2015-07-16', 'BC', 'Refinance External', 'ARM', 759, 80, 33.55, 16.32, 'Conv', 312101.15, 'Owner-Occupied', 'Open', '1900-01-00', 'Current');</v>
      </c>
    </row>
    <row r="9383" spans="1:16" x14ac:dyDescent="0.35">
      <c r="A9383" s="22">
        <v>9382</v>
      </c>
      <c r="B9383" s="21">
        <v>40634</v>
      </c>
      <c r="C9383" s="22" t="s">
        <v>57</v>
      </c>
      <c r="D9383" s="22" t="s">
        <v>61</v>
      </c>
      <c r="E9383" s="22" t="s">
        <v>40</v>
      </c>
      <c r="F9383" s="22">
        <v>786</v>
      </c>
      <c r="G9383" s="22">
        <v>95</v>
      </c>
      <c r="H9383" s="22">
        <v>34.64</v>
      </c>
      <c r="I9383" s="22">
        <v>34.46</v>
      </c>
      <c r="J9383" s="22" t="s">
        <v>60</v>
      </c>
      <c r="K9383" s="23">
        <v>0</v>
      </c>
      <c r="L9383" s="23" t="s">
        <v>55</v>
      </c>
      <c r="M9383" s="23" t="s">
        <v>84</v>
      </c>
      <c r="N9383" s="27">
        <v>42696</v>
      </c>
      <c r="O9383" s="23" t="s">
        <v>56</v>
      </c>
      <c r="P9383" t="str">
        <f t="shared" si="146"/>
        <v>INSERT INTO @DataTable (Deal, AdvanceDate, PROV, DealPurpose, RateType, BEACON, LTV, TDS, GDS, InsuranceType, PrincipalBalance, OccupancyType, AccountStatus, Closed_Date, DelinquencyBucket) VALUES (9382, '2011-04-01', 'ON', 'Purchase', 'ARM', 786, 95, 34.64, 34.46, 'HiRatio', 0, 'Owner-Occupied', 'Closed', '2016-11-22', 'Current');</v>
      </c>
    </row>
    <row r="9384" spans="1:16" x14ac:dyDescent="0.35">
      <c r="A9384" s="19">
        <v>9383</v>
      </c>
      <c r="B9384" s="18">
        <v>41029</v>
      </c>
      <c r="C9384" s="19" t="s">
        <v>57</v>
      </c>
      <c r="D9384" s="19" t="s">
        <v>61</v>
      </c>
      <c r="E9384" s="19" t="s">
        <v>53</v>
      </c>
      <c r="F9384" s="19">
        <v>706</v>
      </c>
      <c r="G9384" s="19">
        <v>95</v>
      </c>
      <c r="H9384" s="19">
        <v>33.93</v>
      </c>
      <c r="I9384" s="19">
        <v>15.93</v>
      </c>
      <c r="J9384" s="19" t="s">
        <v>60</v>
      </c>
      <c r="K9384" s="20">
        <v>226527.13</v>
      </c>
      <c r="L9384" s="20" t="s">
        <v>55</v>
      </c>
      <c r="M9384" s="20" t="s">
        <v>83</v>
      </c>
      <c r="N9384" s="26"/>
      <c r="O9384" s="20" t="s">
        <v>56</v>
      </c>
      <c r="P9384" t="str">
        <f t="shared" si="146"/>
        <v>INSERT INTO @DataTable (Deal, AdvanceDate, PROV, DealPurpose, RateType, BEACON, LTV, TDS, GDS, InsuranceType, PrincipalBalance, OccupancyType, AccountStatus, Closed_Date, DelinquencyBucket) VALUES (9383, '2012-04-30', 'ON', 'Purchase', 'Fixed', 706, 95, 33.93, 15.93, 'HiRatio', 226527.13, 'Owner-Occupied', 'Open', '1900-01-00', 'Current');</v>
      </c>
    </row>
    <row r="9385" spans="1:16" x14ac:dyDescent="0.35">
      <c r="A9385" s="22">
        <v>9384</v>
      </c>
      <c r="B9385" s="21">
        <v>41060</v>
      </c>
      <c r="C9385" s="22" t="s">
        <v>57</v>
      </c>
      <c r="D9385" s="22" t="s">
        <v>52</v>
      </c>
      <c r="E9385" s="22" t="s">
        <v>53</v>
      </c>
      <c r="F9385" s="22">
        <v>730</v>
      </c>
      <c r="G9385" s="22">
        <v>85</v>
      </c>
      <c r="H9385" s="22">
        <v>37.53</v>
      </c>
      <c r="I9385" s="22">
        <v>28.99</v>
      </c>
      <c r="J9385" s="22" t="s">
        <v>60</v>
      </c>
      <c r="K9385" s="23">
        <v>208419.69</v>
      </c>
      <c r="L9385" s="23" t="s">
        <v>55</v>
      </c>
      <c r="M9385" s="23" t="s">
        <v>83</v>
      </c>
      <c r="N9385" s="27"/>
      <c r="O9385" s="23" t="s">
        <v>56</v>
      </c>
      <c r="P9385" t="str">
        <f t="shared" si="146"/>
        <v>INSERT INTO @DataTable (Deal, AdvanceDate, PROV, DealPurpose, RateType, BEACON, LTV, TDS, GDS, InsuranceType, PrincipalBalance, OccupancyType, AccountStatus, Closed_Date, DelinquencyBucket) VALUES (9384, '2012-05-31', 'ON', 'Refinance External', 'Fixed', 730, 85, 37.53, 28.99, 'HiRatio', 208419.69, 'Owner-Occupied', 'Open', '1900-01-00', 'Current');</v>
      </c>
    </row>
    <row r="9386" spans="1:16" x14ac:dyDescent="0.35">
      <c r="A9386" s="19">
        <v>9385</v>
      </c>
      <c r="B9386" s="18">
        <v>40968</v>
      </c>
      <c r="C9386" s="19" t="s">
        <v>57</v>
      </c>
      <c r="D9386" s="19" t="s">
        <v>61</v>
      </c>
      <c r="E9386" s="19" t="s">
        <v>53</v>
      </c>
      <c r="F9386" s="19">
        <v>793</v>
      </c>
      <c r="G9386" s="19">
        <v>89.42</v>
      </c>
      <c r="H9386" s="19">
        <v>30.78</v>
      </c>
      <c r="I9386" s="19">
        <v>30.26</v>
      </c>
      <c r="J9386" s="19" t="s">
        <v>60</v>
      </c>
      <c r="K9386" s="20">
        <v>0</v>
      </c>
      <c r="L9386" s="20" t="s">
        <v>55</v>
      </c>
      <c r="M9386" s="20" t="s">
        <v>84</v>
      </c>
      <c r="N9386" s="26">
        <v>42429</v>
      </c>
      <c r="O9386" s="20" t="s">
        <v>56</v>
      </c>
      <c r="P9386" t="str">
        <f t="shared" si="146"/>
        <v>INSERT INTO @DataTable (Deal, AdvanceDate, PROV, DealPurpose, RateType, BEACON, LTV, TDS, GDS, InsuranceType, PrincipalBalance, OccupancyType, AccountStatus, Closed_Date, DelinquencyBucket) VALUES (9385, '2012-02-29', 'ON', 'Purchase', 'Fixed', 793, 89.42, 30.78, 30.26, 'HiRatio', 0, 'Owner-Occupied', 'Closed', '2016-02-29', 'Current');</v>
      </c>
    </row>
    <row r="9387" spans="1:16" x14ac:dyDescent="0.35">
      <c r="A9387" s="22">
        <v>9386</v>
      </c>
      <c r="B9387" s="21">
        <v>42160</v>
      </c>
      <c r="C9387" s="22" t="s">
        <v>57</v>
      </c>
      <c r="D9387" s="22" t="s">
        <v>52</v>
      </c>
      <c r="E9387" s="22" t="s">
        <v>53</v>
      </c>
      <c r="F9387" s="22">
        <v>781</v>
      </c>
      <c r="G9387" s="22">
        <v>70.77</v>
      </c>
      <c r="H9387" s="22">
        <v>29.81</v>
      </c>
      <c r="I9387" s="22">
        <v>20.309999999999999</v>
      </c>
      <c r="J9387" s="22" t="s">
        <v>54</v>
      </c>
      <c r="K9387" s="23">
        <v>426029.36</v>
      </c>
      <c r="L9387" s="23" t="s">
        <v>55</v>
      </c>
      <c r="M9387" s="23" t="s">
        <v>83</v>
      </c>
      <c r="N9387" s="27"/>
      <c r="O9387" s="23" t="s">
        <v>56</v>
      </c>
      <c r="P9387" t="str">
        <f t="shared" si="146"/>
        <v>INSERT INTO @DataTable (Deal, AdvanceDate, PROV, DealPurpose, RateType, BEACON, LTV, TDS, GDS, InsuranceType, PrincipalBalance, OccupancyType, AccountStatus, Closed_Date, DelinquencyBucket) VALUES (9386, '2015-06-05', 'ON', 'Refinance External', 'Fixed', 781, 70.77, 29.81, 20.31, 'Conv', 426029.36, 'Owner-Occupied', 'Open', '1900-01-00', 'Current');</v>
      </c>
    </row>
    <row r="9388" spans="1:16" x14ac:dyDescent="0.35">
      <c r="A9388" s="19">
        <v>9387</v>
      </c>
      <c r="B9388" s="18">
        <v>42206</v>
      </c>
      <c r="C9388" s="19" t="s">
        <v>57</v>
      </c>
      <c r="D9388" s="19" t="s">
        <v>61</v>
      </c>
      <c r="E9388" s="19" t="s">
        <v>40</v>
      </c>
      <c r="F9388" s="19">
        <v>755</v>
      </c>
      <c r="G9388" s="19">
        <v>83.53</v>
      </c>
      <c r="H9388" s="19">
        <v>36.76</v>
      </c>
      <c r="I9388" s="19">
        <v>23.88</v>
      </c>
      <c r="J9388" s="19" t="s">
        <v>60</v>
      </c>
      <c r="K9388" s="20">
        <v>341999.56</v>
      </c>
      <c r="L9388" s="20" t="s">
        <v>55</v>
      </c>
      <c r="M9388" s="20" t="s">
        <v>83</v>
      </c>
      <c r="N9388" s="26"/>
      <c r="O9388" s="20" t="s">
        <v>56</v>
      </c>
      <c r="P9388" t="str">
        <f t="shared" si="146"/>
        <v>INSERT INTO @DataTable (Deal, AdvanceDate, PROV, DealPurpose, RateType, BEACON, LTV, TDS, GDS, InsuranceType, PrincipalBalance, OccupancyType, AccountStatus, Closed_Date, DelinquencyBucket) VALUES (9387, '2015-07-21', 'ON', 'Purchase', 'ARM', 755, 83.53, 36.76, 23.88, 'HiRatio', 341999.56, 'Owner-Occupied', 'Open', '1900-01-00', 'Current');</v>
      </c>
    </row>
    <row r="9389" spans="1:16" x14ac:dyDescent="0.35">
      <c r="A9389" s="22">
        <v>9388</v>
      </c>
      <c r="B9389" s="21">
        <v>42174</v>
      </c>
      <c r="C9389" s="22" t="s">
        <v>57</v>
      </c>
      <c r="D9389" s="22" t="s">
        <v>59</v>
      </c>
      <c r="E9389" s="22" t="s">
        <v>40</v>
      </c>
      <c r="F9389" s="22">
        <v>779</v>
      </c>
      <c r="G9389" s="22">
        <v>51.26</v>
      </c>
      <c r="H9389" s="22">
        <v>37.49</v>
      </c>
      <c r="I9389" s="22">
        <v>28.09</v>
      </c>
      <c r="J9389" s="22" t="s">
        <v>54</v>
      </c>
      <c r="K9389" s="23">
        <v>187485.7</v>
      </c>
      <c r="L9389" s="23" t="s">
        <v>55</v>
      </c>
      <c r="M9389" s="23" t="s">
        <v>83</v>
      </c>
      <c r="N9389" s="27"/>
      <c r="O9389" s="23" t="s">
        <v>56</v>
      </c>
      <c r="P9389" t="str">
        <f t="shared" si="146"/>
        <v>INSERT INTO @DataTable (Deal, AdvanceDate, PROV, DealPurpose, RateType, BEACON, LTV, TDS, GDS, InsuranceType, PrincipalBalance, OccupancyType, AccountStatus, Closed_Date, DelinquencyBucket) VALUES (9388, '2015-06-19', 'ON', 'Transfer', 'ARM', 779, 51.26, 37.49, 28.09, 'Conv', 187485.7, 'Owner-Occupied', 'Open', '1900-01-00', 'Current');</v>
      </c>
    </row>
    <row r="9390" spans="1:16" x14ac:dyDescent="0.35">
      <c r="A9390" s="19">
        <v>9389</v>
      </c>
      <c r="B9390" s="18">
        <v>41612</v>
      </c>
      <c r="C9390" s="19" t="s">
        <v>58</v>
      </c>
      <c r="D9390" s="19" t="s">
        <v>59</v>
      </c>
      <c r="E9390" s="19" t="s">
        <v>40</v>
      </c>
      <c r="F9390" s="19">
        <v>750</v>
      </c>
      <c r="G9390" s="19">
        <v>83.75</v>
      </c>
      <c r="H9390" s="19">
        <v>29.45</v>
      </c>
      <c r="I9390" s="19">
        <v>28.77</v>
      </c>
      <c r="J9390" s="19" t="s">
        <v>60</v>
      </c>
      <c r="K9390" s="20">
        <v>153795.04</v>
      </c>
      <c r="L9390" s="20" t="s">
        <v>55</v>
      </c>
      <c r="M9390" s="20" t="s">
        <v>83</v>
      </c>
      <c r="N9390" s="26"/>
      <c r="O9390" s="20" t="s">
        <v>56</v>
      </c>
      <c r="P9390" t="str">
        <f t="shared" si="146"/>
        <v>INSERT INTO @DataTable (Deal, AdvanceDate, PROV, DealPurpose, RateType, BEACON, LTV, TDS, GDS, InsuranceType, PrincipalBalance, OccupancyType, AccountStatus, Closed_Date, DelinquencyBucket) VALUES (9389, '2013-12-04', 'BC', 'Transfer', 'ARM', 750, 83.75, 29.45, 28.77, 'HiRatio', 153795.04, 'Owner-Occupied', 'Open', '1900-01-00', 'Current');</v>
      </c>
    </row>
    <row r="9391" spans="1:16" x14ac:dyDescent="0.35">
      <c r="A9391" s="22">
        <v>9390</v>
      </c>
      <c r="B9391" s="21">
        <v>41649</v>
      </c>
      <c r="C9391" s="22" t="s">
        <v>58</v>
      </c>
      <c r="D9391" s="22" t="s">
        <v>52</v>
      </c>
      <c r="E9391" s="22" t="s">
        <v>53</v>
      </c>
      <c r="F9391" s="22">
        <v>698</v>
      </c>
      <c r="G9391" s="22">
        <v>39.409999999999997</v>
      </c>
      <c r="H9391" s="22">
        <v>42.06</v>
      </c>
      <c r="I9391" s="22">
        <v>25.5</v>
      </c>
      <c r="J9391" s="22" t="s">
        <v>54</v>
      </c>
      <c r="K9391" s="23">
        <v>0</v>
      </c>
      <c r="L9391" s="23" t="s">
        <v>55</v>
      </c>
      <c r="M9391" s="23" t="s">
        <v>84</v>
      </c>
      <c r="N9391" s="27">
        <v>42611</v>
      </c>
      <c r="O9391" s="23" t="s">
        <v>56</v>
      </c>
      <c r="P9391" t="str">
        <f t="shared" si="146"/>
        <v>INSERT INTO @DataTable (Deal, AdvanceDate, PROV, DealPurpose, RateType, BEACON, LTV, TDS, GDS, InsuranceType, PrincipalBalance, OccupancyType, AccountStatus, Closed_Date, DelinquencyBucket) VALUES (9390, '2014-01-10', 'BC', 'Refinance External', 'Fixed', 698, 39.41, 42.06, 25.5, 'Conv', 0, 'Owner-Occupied', 'Closed', '2016-08-29', 'Current');</v>
      </c>
    </row>
    <row r="9392" spans="1:16" x14ac:dyDescent="0.35">
      <c r="A9392" s="19">
        <v>9391</v>
      </c>
      <c r="B9392" s="18">
        <v>41302</v>
      </c>
      <c r="C9392" s="19" t="s">
        <v>57</v>
      </c>
      <c r="D9392" s="19" t="s">
        <v>61</v>
      </c>
      <c r="E9392" s="19" t="s">
        <v>53</v>
      </c>
      <c r="F9392" s="19">
        <v>720</v>
      </c>
      <c r="G9392" s="19">
        <v>94.2</v>
      </c>
      <c r="H9392" s="19">
        <v>39.880000000000003</v>
      </c>
      <c r="I9392" s="19">
        <v>36.06</v>
      </c>
      <c r="J9392" s="19" t="s">
        <v>60</v>
      </c>
      <c r="K9392" s="20">
        <v>360764.47</v>
      </c>
      <c r="L9392" s="20" t="s">
        <v>55</v>
      </c>
      <c r="M9392" s="20" t="s">
        <v>83</v>
      </c>
      <c r="N9392" s="26"/>
      <c r="O9392" s="20" t="s">
        <v>56</v>
      </c>
      <c r="P9392" t="str">
        <f t="shared" si="146"/>
        <v>INSERT INTO @DataTable (Deal, AdvanceDate, PROV, DealPurpose, RateType, BEACON, LTV, TDS, GDS, InsuranceType, PrincipalBalance, OccupancyType, AccountStatus, Closed_Date, DelinquencyBucket) VALUES (9391, '2013-01-28', 'ON', 'Purchase', 'Fixed', 720, 94.2, 39.88, 36.06, 'HiRatio', 360764.47, 'Owner-Occupied', 'Open', '1900-01-00', 'Current');</v>
      </c>
    </row>
    <row r="9393" spans="1:16" x14ac:dyDescent="0.35">
      <c r="A9393" s="22">
        <v>9392</v>
      </c>
      <c r="B9393" s="21">
        <v>41726</v>
      </c>
      <c r="C9393" s="22" t="s">
        <v>57</v>
      </c>
      <c r="D9393" s="22" t="s">
        <v>52</v>
      </c>
      <c r="E9393" s="22" t="s">
        <v>40</v>
      </c>
      <c r="F9393" s="22">
        <v>813</v>
      </c>
      <c r="G9393" s="22">
        <v>75</v>
      </c>
      <c r="H9393" s="22">
        <v>29.2</v>
      </c>
      <c r="I9393" s="22">
        <v>29.07</v>
      </c>
      <c r="J9393" s="22" t="s">
        <v>54</v>
      </c>
      <c r="K9393" s="23">
        <v>417330.23</v>
      </c>
      <c r="L9393" s="23" t="s">
        <v>55</v>
      </c>
      <c r="M9393" s="23" t="s">
        <v>83</v>
      </c>
      <c r="N9393" s="27"/>
      <c r="O9393" s="23" t="s">
        <v>56</v>
      </c>
      <c r="P9393" t="str">
        <f t="shared" si="146"/>
        <v>INSERT INTO @DataTable (Deal, AdvanceDate, PROV, DealPurpose, RateType, BEACON, LTV, TDS, GDS, InsuranceType, PrincipalBalance, OccupancyType, AccountStatus, Closed_Date, DelinquencyBucket) VALUES (9392, '2014-03-28', 'ON', 'Refinance External', 'ARM', 813, 75, 29.2, 29.07, 'Conv', 417330.23, 'Owner-Occupied', 'Open', '1900-01-00', 'Current');</v>
      </c>
    </row>
    <row r="9394" spans="1:16" x14ac:dyDescent="0.35">
      <c r="A9394" s="19">
        <v>9393</v>
      </c>
      <c r="B9394" s="18">
        <v>42586</v>
      </c>
      <c r="C9394" s="19" t="s">
        <v>58</v>
      </c>
      <c r="D9394" s="19" t="s">
        <v>59</v>
      </c>
      <c r="E9394" s="19" t="s">
        <v>53</v>
      </c>
      <c r="F9394" s="19">
        <v>859</v>
      </c>
      <c r="G9394" s="19">
        <v>68.2</v>
      </c>
      <c r="H9394" s="19">
        <v>27.26</v>
      </c>
      <c r="I9394" s="19">
        <v>22.78</v>
      </c>
      <c r="J9394" s="19" t="s">
        <v>54</v>
      </c>
      <c r="K9394" s="20">
        <v>180370.86</v>
      </c>
      <c r="L9394" s="20" t="s">
        <v>55</v>
      </c>
      <c r="M9394" s="20" t="s">
        <v>83</v>
      </c>
      <c r="N9394" s="26"/>
      <c r="O9394" s="20" t="s">
        <v>56</v>
      </c>
      <c r="P9394" t="str">
        <f t="shared" si="146"/>
        <v>INSERT INTO @DataTable (Deal, AdvanceDate, PROV, DealPurpose, RateType, BEACON, LTV, TDS, GDS, InsuranceType, PrincipalBalance, OccupancyType, AccountStatus, Closed_Date, DelinquencyBucket) VALUES (9393, '2016-08-04', 'BC', 'Transfer', 'Fixed', 859, 68.2, 27.26, 22.78, 'Conv', 180370.86, 'Owner-Occupied', 'Open', '1900-01-00', 'Current');</v>
      </c>
    </row>
    <row r="9395" spans="1:16" x14ac:dyDescent="0.35">
      <c r="A9395" s="22">
        <v>9394</v>
      </c>
      <c r="B9395" s="21">
        <v>41655</v>
      </c>
      <c r="C9395" s="22" t="s">
        <v>57</v>
      </c>
      <c r="D9395" s="22" t="s">
        <v>52</v>
      </c>
      <c r="E9395" s="22" t="s">
        <v>40</v>
      </c>
      <c r="F9395" s="22">
        <v>759</v>
      </c>
      <c r="G9395" s="22">
        <v>70.709999999999994</v>
      </c>
      <c r="H9395" s="22">
        <v>38.96</v>
      </c>
      <c r="I9395" s="22">
        <v>17.86</v>
      </c>
      <c r="J9395" s="22" t="s">
        <v>54</v>
      </c>
      <c r="K9395" s="23">
        <v>0</v>
      </c>
      <c r="L9395" s="23" t="s">
        <v>55</v>
      </c>
      <c r="M9395" s="23" t="s">
        <v>84</v>
      </c>
      <c r="N9395" s="27">
        <v>42384</v>
      </c>
      <c r="O9395" s="23" t="s">
        <v>56</v>
      </c>
      <c r="P9395" t="str">
        <f t="shared" si="146"/>
        <v>INSERT INTO @DataTable (Deal, AdvanceDate, PROV, DealPurpose, RateType, BEACON, LTV, TDS, GDS, InsuranceType, PrincipalBalance, OccupancyType, AccountStatus, Closed_Date, DelinquencyBucket) VALUES (9394, '2014-01-16', 'ON', 'Refinance External', 'ARM', 759, 70.71, 38.96, 17.86, 'Conv', 0, 'Owner-Occupied', 'Closed', '2016-01-15', 'Current');</v>
      </c>
    </row>
    <row r="9396" spans="1:16" x14ac:dyDescent="0.35">
      <c r="A9396" s="19">
        <v>9395</v>
      </c>
      <c r="B9396" s="18">
        <v>42130</v>
      </c>
      <c r="C9396" s="19" t="s">
        <v>51</v>
      </c>
      <c r="D9396" s="19" t="s">
        <v>59</v>
      </c>
      <c r="E9396" s="19" t="s">
        <v>40</v>
      </c>
      <c r="F9396" s="19">
        <v>775</v>
      </c>
      <c r="G9396" s="19">
        <v>81.87</v>
      </c>
      <c r="H9396" s="19">
        <v>17.12</v>
      </c>
      <c r="I9396" s="19">
        <v>16.239999999999998</v>
      </c>
      <c r="J9396" s="19" t="s">
        <v>60</v>
      </c>
      <c r="K9396" s="20">
        <v>268722.36</v>
      </c>
      <c r="L9396" s="20" t="s">
        <v>55</v>
      </c>
      <c r="M9396" s="20" t="s">
        <v>83</v>
      </c>
      <c r="N9396" s="26"/>
      <c r="O9396" s="20" t="s">
        <v>56</v>
      </c>
      <c r="P9396" t="str">
        <f t="shared" si="146"/>
        <v>INSERT INTO @DataTable (Deal, AdvanceDate, PROV, DealPurpose, RateType, BEACON, LTV, TDS, GDS, InsuranceType, PrincipalBalance, OccupancyType, AccountStatus, Closed_Date, DelinquencyBucket) VALUES (9395, '2015-05-06', 'AB', 'Transfer', 'ARM', 775, 81.87, 17.12, 16.24, 'HiRatio', 268722.36, 'Owner-Occupied', 'Open', '1900-01-00', 'Current');</v>
      </c>
    </row>
    <row r="9397" spans="1:16" x14ac:dyDescent="0.35">
      <c r="A9397" s="22">
        <v>9396</v>
      </c>
      <c r="B9397" s="21">
        <v>40969</v>
      </c>
      <c r="C9397" s="22" t="s">
        <v>57</v>
      </c>
      <c r="D9397" s="22" t="s">
        <v>61</v>
      </c>
      <c r="E9397" s="22" t="s">
        <v>53</v>
      </c>
      <c r="F9397" s="22">
        <v>790</v>
      </c>
      <c r="G9397" s="22">
        <v>84.62</v>
      </c>
      <c r="H9397" s="22">
        <v>41.1</v>
      </c>
      <c r="I9397" s="22">
        <v>40.700000000000003</v>
      </c>
      <c r="J9397" s="22" t="s">
        <v>60</v>
      </c>
      <c r="K9397" s="23">
        <v>150681.66</v>
      </c>
      <c r="L9397" s="23" t="s">
        <v>55</v>
      </c>
      <c r="M9397" s="23" t="s">
        <v>83</v>
      </c>
      <c r="N9397" s="27"/>
      <c r="O9397" s="23" t="s">
        <v>56</v>
      </c>
      <c r="P9397" t="str">
        <f t="shared" si="146"/>
        <v>INSERT INTO @DataTable (Deal, AdvanceDate, PROV, DealPurpose, RateType, BEACON, LTV, TDS, GDS, InsuranceType, PrincipalBalance, OccupancyType, AccountStatus, Closed_Date, DelinquencyBucket) VALUES (9396, '2012-03-01', 'ON', 'Purchase', 'Fixed', 790, 84.62, 41.1, 40.7, 'HiRatio', 150681.66, 'Owner-Occupied', 'Open', '1900-01-00', 'Current');</v>
      </c>
    </row>
    <row r="9398" spans="1:16" x14ac:dyDescent="0.35">
      <c r="A9398" s="19">
        <v>9397</v>
      </c>
      <c r="B9398" s="18">
        <v>41087</v>
      </c>
      <c r="C9398" s="19" t="s">
        <v>51</v>
      </c>
      <c r="D9398" s="19" t="s">
        <v>68</v>
      </c>
      <c r="E9398" s="19" t="s">
        <v>53</v>
      </c>
      <c r="F9398" s="19">
        <v>685</v>
      </c>
      <c r="G9398" s="19">
        <v>95</v>
      </c>
      <c r="H9398" s="19">
        <v>36.19</v>
      </c>
      <c r="I9398" s="19">
        <v>26.59</v>
      </c>
      <c r="J9398" s="19" t="s">
        <v>60</v>
      </c>
      <c r="K9398" s="20">
        <v>467060.31</v>
      </c>
      <c r="L9398" s="20" t="s">
        <v>55</v>
      </c>
      <c r="M9398" s="20" t="s">
        <v>83</v>
      </c>
      <c r="N9398" s="26"/>
      <c r="O9398" s="20" t="s">
        <v>56</v>
      </c>
      <c r="P9398" t="str">
        <f t="shared" si="146"/>
        <v>INSERT INTO @DataTable (Deal, AdvanceDate, PROV, DealPurpose, RateType, BEACON, LTV, TDS, GDS, InsuranceType, PrincipalBalance, OccupancyType, AccountStatus, Closed_Date, DelinquencyBucket) VALUES (9397, '2012-06-27', 'AB', 'Portable', 'Fixed', 685, 95, 36.19, 26.59, 'HiRatio', 467060.31, 'Owner-Occupied', 'Open', '1900-01-00', 'Current');</v>
      </c>
    </row>
    <row r="9399" spans="1:16" x14ac:dyDescent="0.35">
      <c r="A9399" s="22">
        <v>9398</v>
      </c>
      <c r="B9399" s="21">
        <v>42627</v>
      </c>
      <c r="C9399" s="22" t="s">
        <v>51</v>
      </c>
      <c r="D9399" s="22" t="s">
        <v>72</v>
      </c>
      <c r="E9399" s="22" t="s">
        <v>40</v>
      </c>
      <c r="F9399" s="22">
        <v>0</v>
      </c>
      <c r="G9399" s="22">
        <v>80</v>
      </c>
      <c r="H9399" s="22">
        <v>25.74</v>
      </c>
      <c r="I9399" s="22">
        <v>5.31</v>
      </c>
      <c r="J9399" s="22" t="s">
        <v>54</v>
      </c>
      <c r="K9399" s="23">
        <v>306806.89</v>
      </c>
      <c r="L9399" s="23" t="s">
        <v>62</v>
      </c>
      <c r="M9399" s="23" t="s">
        <v>83</v>
      </c>
      <c r="N9399" s="27"/>
      <c r="O9399" s="23" t="s">
        <v>56</v>
      </c>
      <c r="P9399" t="str">
        <f t="shared" si="146"/>
        <v>INSERT INTO @DataTable (Deal, AdvanceDate, PROV, DealPurpose, RateType, BEACON, LTV, TDS, GDS, InsuranceType, PrincipalBalance, OccupancyType, AccountStatus, Closed_Date, DelinquencyBucket) VALUES (9398, '2016-09-14', 'AB', 'ETO Existing Client', 'ARM', 0, 80, 25.74, 5.31, 'Conv', 306806.89, 'Rental', 'Open', '1900-01-00', 'Current');</v>
      </c>
    </row>
    <row r="9400" spans="1:16" x14ac:dyDescent="0.35">
      <c r="A9400" s="19">
        <v>9399</v>
      </c>
      <c r="B9400" s="18">
        <v>41516</v>
      </c>
      <c r="C9400" s="19" t="s">
        <v>51</v>
      </c>
      <c r="D9400" s="19" t="s">
        <v>52</v>
      </c>
      <c r="E9400" s="19" t="s">
        <v>53</v>
      </c>
      <c r="F9400" s="19">
        <v>675</v>
      </c>
      <c r="G9400" s="19">
        <v>80</v>
      </c>
      <c r="H9400" s="19">
        <v>39.200000000000003</v>
      </c>
      <c r="I9400" s="19">
        <v>22.98</v>
      </c>
      <c r="J9400" s="19" t="s">
        <v>54</v>
      </c>
      <c r="K9400" s="20">
        <v>382825.77</v>
      </c>
      <c r="L9400" s="20" t="s">
        <v>55</v>
      </c>
      <c r="M9400" s="20" t="s">
        <v>83</v>
      </c>
      <c r="N9400" s="26"/>
      <c r="O9400" s="20" t="s">
        <v>56</v>
      </c>
      <c r="P9400" t="str">
        <f t="shared" si="146"/>
        <v>INSERT INTO @DataTable (Deal, AdvanceDate, PROV, DealPurpose, RateType, BEACON, LTV, TDS, GDS, InsuranceType, PrincipalBalance, OccupancyType, AccountStatus, Closed_Date, DelinquencyBucket) VALUES (9399, '2013-08-30', 'AB', 'Refinance External', 'Fixed', 675, 80, 39.2, 22.98, 'Conv', 382825.77, 'Owner-Occupied', 'Open', '1900-01-00', 'Current');</v>
      </c>
    </row>
    <row r="9401" spans="1:16" x14ac:dyDescent="0.35">
      <c r="A9401" s="22">
        <v>9400</v>
      </c>
      <c r="B9401" s="21">
        <v>40711</v>
      </c>
      <c r="C9401" s="22" t="s">
        <v>51</v>
      </c>
      <c r="D9401" s="22" t="s">
        <v>61</v>
      </c>
      <c r="E9401" s="22" t="s">
        <v>53</v>
      </c>
      <c r="F9401" s="22">
        <v>690</v>
      </c>
      <c r="G9401" s="22">
        <v>94.62</v>
      </c>
      <c r="H9401" s="22">
        <v>32.549999999999997</v>
      </c>
      <c r="I9401" s="22">
        <v>12.28</v>
      </c>
      <c r="J9401" s="22" t="s">
        <v>60</v>
      </c>
      <c r="K9401" s="23">
        <v>0</v>
      </c>
      <c r="L9401" s="23" t="s">
        <v>55</v>
      </c>
      <c r="M9401" s="23" t="s">
        <v>84</v>
      </c>
      <c r="N9401" s="27">
        <v>42535</v>
      </c>
      <c r="O9401" s="23" t="s">
        <v>56</v>
      </c>
      <c r="P9401" t="str">
        <f t="shared" si="146"/>
        <v>INSERT INTO @DataTable (Deal, AdvanceDate, PROV, DealPurpose, RateType, BEACON, LTV, TDS, GDS, InsuranceType, PrincipalBalance, OccupancyType, AccountStatus, Closed_Date, DelinquencyBucket) VALUES (9400, '2011-06-17', 'AB', 'Purchase', 'Fixed', 690, 94.62, 32.55, 12.28, 'HiRatio', 0, 'Owner-Occupied', 'Closed', '2016-06-14', 'Current');</v>
      </c>
    </row>
    <row r="9402" spans="1:16" x14ac:dyDescent="0.35">
      <c r="A9402" s="19">
        <v>9401</v>
      </c>
      <c r="B9402" s="18">
        <v>42296</v>
      </c>
      <c r="C9402" s="19" t="s">
        <v>63</v>
      </c>
      <c r="D9402" s="19" t="s">
        <v>52</v>
      </c>
      <c r="E9402" s="19" t="s">
        <v>40</v>
      </c>
      <c r="F9402" s="19">
        <v>761</v>
      </c>
      <c r="G9402" s="19">
        <v>80</v>
      </c>
      <c r="H9402" s="19">
        <v>26.62</v>
      </c>
      <c r="I9402" s="19">
        <v>14.98</v>
      </c>
      <c r="J9402" s="19" t="s">
        <v>54</v>
      </c>
      <c r="K9402" s="20">
        <v>205834.87</v>
      </c>
      <c r="L9402" s="20" t="s">
        <v>55</v>
      </c>
      <c r="M9402" s="20" t="s">
        <v>83</v>
      </c>
      <c r="N9402" s="26"/>
      <c r="O9402" s="20" t="s">
        <v>56</v>
      </c>
      <c r="P9402" t="str">
        <f t="shared" si="146"/>
        <v>INSERT INTO @DataTable (Deal, AdvanceDate, PROV, DealPurpose, RateType, BEACON, LTV, TDS, GDS, InsuranceType, PrincipalBalance, OccupancyType, AccountStatus, Closed_Date, DelinquencyBucket) VALUES (9401, '2015-10-19', 'SK', 'Refinance External', 'ARM', 761, 80, 26.62, 14.98, 'Conv', 205834.87, 'Owner-Occupied', 'Open', '1900-01-00', 'Current');</v>
      </c>
    </row>
    <row r="9403" spans="1:16" x14ac:dyDescent="0.35">
      <c r="A9403" s="22">
        <v>9402</v>
      </c>
      <c r="B9403" s="21">
        <v>42668</v>
      </c>
      <c r="C9403" s="22" t="s">
        <v>57</v>
      </c>
      <c r="D9403" s="22" t="s">
        <v>52</v>
      </c>
      <c r="E9403" s="22" t="s">
        <v>40</v>
      </c>
      <c r="F9403" s="22">
        <v>692</v>
      </c>
      <c r="G9403" s="22">
        <v>67.11</v>
      </c>
      <c r="H9403" s="22">
        <v>28.93</v>
      </c>
      <c r="I9403" s="22">
        <v>28.16</v>
      </c>
      <c r="J9403" s="22" t="s">
        <v>54</v>
      </c>
      <c r="K9403" s="23">
        <v>198753.16</v>
      </c>
      <c r="L9403" s="23" t="s">
        <v>55</v>
      </c>
      <c r="M9403" s="23" t="s">
        <v>83</v>
      </c>
      <c r="N9403" s="27"/>
      <c r="O9403" s="23" t="s">
        <v>56</v>
      </c>
      <c r="P9403" t="str">
        <f t="shared" si="146"/>
        <v>INSERT INTO @DataTable (Deal, AdvanceDate, PROV, DealPurpose, RateType, BEACON, LTV, TDS, GDS, InsuranceType, PrincipalBalance, OccupancyType, AccountStatus, Closed_Date, DelinquencyBucket) VALUES (9402, '2016-10-25', 'ON', 'Refinance External', 'ARM', 692, 67.11, 28.93, 28.16, 'Conv', 198753.16, 'Owner-Occupied', 'Open', '1900-01-00', 'Current');</v>
      </c>
    </row>
    <row r="9404" spans="1:16" x14ac:dyDescent="0.35">
      <c r="A9404" s="19">
        <v>9403</v>
      </c>
      <c r="B9404" s="18">
        <v>42578</v>
      </c>
      <c r="C9404" s="19" t="s">
        <v>58</v>
      </c>
      <c r="D9404" s="19" t="s">
        <v>52</v>
      </c>
      <c r="E9404" s="19" t="s">
        <v>53</v>
      </c>
      <c r="F9404" s="19">
        <v>712</v>
      </c>
      <c r="G9404" s="19">
        <v>64.650000000000006</v>
      </c>
      <c r="H9404" s="19">
        <v>22.66</v>
      </c>
      <c r="I9404" s="19">
        <v>22.66</v>
      </c>
      <c r="J9404" s="19" t="s">
        <v>54</v>
      </c>
      <c r="K9404" s="20">
        <v>316404.59999999998</v>
      </c>
      <c r="L9404" s="20" t="s">
        <v>55</v>
      </c>
      <c r="M9404" s="20" t="s">
        <v>83</v>
      </c>
      <c r="N9404" s="26"/>
      <c r="O9404" s="20" t="s">
        <v>56</v>
      </c>
      <c r="P9404" t="str">
        <f t="shared" si="146"/>
        <v>INSERT INTO @DataTable (Deal, AdvanceDate, PROV, DealPurpose, RateType, BEACON, LTV, TDS, GDS, InsuranceType, PrincipalBalance, OccupancyType, AccountStatus, Closed_Date, DelinquencyBucket) VALUES (9403, '2016-07-27', 'BC', 'Refinance External', 'Fixed', 712, 64.65, 22.66, 22.66, 'Conv', 316404.6, 'Owner-Occupied', 'Open', '1900-01-00', 'Current');</v>
      </c>
    </row>
    <row r="9405" spans="1:16" x14ac:dyDescent="0.35">
      <c r="A9405" s="22">
        <v>9404</v>
      </c>
      <c r="B9405" s="21">
        <v>41578</v>
      </c>
      <c r="C9405" s="22" t="s">
        <v>57</v>
      </c>
      <c r="D9405" s="22" t="s">
        <v>64</v>
      </c>
      <c r="E9405" s="22" t="s">
        <v>53</v>
      </c>
      <c r="F9405" s="22">
        <v>744</v>
      </c>
      <c r="G9405" s="22">
        <v>94.45</v>
      </c>
      <c r="H9405" s="22">
        <v>38.65</v>
      </c>
      <c r="I9405" s="22">
        <v>27.62</v>
      </c>
      <c r="J9405" s="22" t="s">
        <v>60</v>
      </c>
      <c r="K9405" s="23">
        <v>0</v>
      </c>
      <c r="L9405" s="23" t="s">
        <v>55</v>
      </c>
      <c r="M9405" s="23" t="s">
        <v>84</v>
      </c>
      <c r="N9405" s="27">
        <v>42178</v>
      </c>
      <c r="O9405" s="23" t="s">
        <v>56</v>
      </c>
      <c r="P9405" t="str">
        <f t="shared" si="146"/>
        <v>INSERT INTO @DataTable (Deal, AdvanceDate, PROV, DealPurpose, RateType, BEACON, LTV, TDS, GDS, InsuranceType, PrincipalBalance, OccupancyType, AccountStatus, Closed_Date, DelinquencyBucket) VALUES (9404, '2013-10-31', 'ON', 'Purchase with Improvements', 'Fixed', 744, 94.45, 38.65, 27.62, 'HiRatio', 0, 'Owner-Occupied', 'Closed', '2015-06-23', 'Current');</v>
      </c>
    </row>
    <row r="9406" spans="1:16" x14ac:dyDescent="0.35">
      <c r="A9406" s="19">
        <v>9405</v>
      </c>
      <c r="B9406" s="18">
        <v>42094</v>
      </c>
      <c r="C9406" s="19" t="s">
        <v>57</v>
      </c>
      <c r="D9406" s="19" t="s">
        <v>61</v>
      </c>
      <c r="E9406" s="19" t="s">
        <v>53</v>
      </c>
      <c r="F9406" s="19">
        <v>808</v>
      </c>
      <c r="G9406" s="19">
        <v>74</v>
      </c>
      <c r="H9406" s="19">
        <v>34.85</v>
      </c>
      <c r="I9406" s="19">
        <v>34.57</v>
      </c>
      <c r="J9406" s="19" t="s">
        <v>54</v>
      </c>
      <c r="K9406" s="20">
        <v>171284.64</v>
      </c>
      <c r="L9406" s="20" t="s">
        <v>55</v>
      </c>
      <c r="M9406" s="20" t="s">
        <v>83</v>
      </c>
      <c r="N9406" s="26"/>
      <c r="O9406" s="20" t="s">
        <v>56</v>
      </c>
      <c r="P9406" t="str">
        <f t="shared" si="146"/>
        <v>INSERT INTO @DataTable (Deal, AdvanceDate, PROV, DealPurpose, RateType, BEACON, LTV, TDS, GDS, InsuranceType, PrincipalBalance, OccupancyType, AccountStatus, Closed_Date, DelinquencyBucket) VALUES (9405, '2015-03-31', 'ON', 'Purchase', 'Fixed', 808, 74, 34.85, 34.57, 'Conv', 171284.64, 'Owner-Occupied', 'Open', '1900-01-00', 'Current');</v>
      </c>
    </row>
    <row r="9407" spans="1:16" x14ac:dyDescent="0.35">
      <c r="A9407" s="22">
        <v>9406</v>
      </c>
      <c r="B9407" s="21">
        <v>41138</v>
      </c>
      <c r="C9407" s="22" t="s">
        <v>57</v>
      </c>
      <c r="D9407" s="22" t="s">
        <v>61</v>
      </c>
      <c r="E9407" s="22" t="s">
        <v>53</v>
      </c>
      <c r="F9407" s="22">
        <v>723</v>
      </c>
      <c r="G9407" s="22">
        <v>90</v>
      </c>
      <c r="H9407" s="22">
        <v>30.44</v>
      </c>
      <c r="I9407" s="22">
        <v>30.44</v>
      </c>
      <c r="J9407" s="22" t="s">
        <v>60</v>
      </c>
      <c r="K9407" s="23">
        <v>310194.81</v>
      </c>
      <c r="L9407" s="23" t="s">
        <v>55</v>
      </c>
      <c r="M9407" s="23" t="s">
        <v>83</v>
      </c>
      <c r="N9407" s="27"/>
      <c r="O9407" s="23" t="s">
        <v>56</v>
      </c>
      <c r="P9407" t="str">
        <f t="shared" si="146"/>
        <v>INSERT INTO @DataTable (Deal, AdvanceDate, PROV, DealPurpose, RateType, BEACON, LTV, TDS, GDS, InsuranceType, PrincipalBalance, OccupancyType, AccountStatus, Closed_Date, DelinquencyBucket) VALUES (9406, '2012-08-17', 'ON', 'Purchase', 'Fixed', 723, 90, 30.44, 30.44, 'HiRatio', 310194.81, 'Owner-Occupied', 'Open', '1900-01-00', 'Current');</v>
      </c>
    </row>
    <row r="9408" spans="1:16" x14ac:dyDescent="0.35">
      <c r="A9408" s="19">
        <v>9407</v>
      </c>
      <c r="B9408" s="18">
        <v>42188</v>
      </c>
      <c r="C9408" s="19" t="s">
        <v>74</v>
      </c>
      <c r="D9408" s="19" t="s">
        <v>61</v>
      </c>
      <c r="E9408" s="19" t="s">
        <v>53</v>
      </c>
      <c r="F9408" s="19">
        <v>688</v>
      </c>
      <c r="G9408" s="19">
        <v>95</v>
      </c>
      <c r="H9408" s="19">
        <v>38.450000000000003</v>
      </c>
      <c r="I9408" s="19">
        <v>24.84</v>
      </c>
      <c r="J9408" s="19" t="s">
        <v>60</v>
      </c>
      <c r="K9408" s="20">
        <v>238434.74</v>
      </c>
      <c r="L9408" s="20" t="s">
        <v>55</v>
      </c>
      <c r="M9408" s="20" t="s">
        <v>83</v>
      </c>
      <c r="N9408" s="26"/>
      <c r="O9408" s="20" t="s">
        <v>56</v>
      </c>
      <c r="P9408" t="str">
        <f t="shared" si="146"/>
        <v>INSERT INTO @DataTable (Deal, AdvanceDate, PROV, DealPurpose, RateType, BEACON, LTV, TDS, GDS, InsuranceType, PrincipalBalance, OccupancyType, AccountStatus, Closed_Date, DelinquencyBucket) VALUES (9407, '2015-07-03', 'MB', 'Purchase', 'Fixed', 688, 95, 38.45, 24.84, 'HiRatio', 238434.74, 'Owner-Occupied', 'Open', '1900-01-00', 'Current');</v>
      </c>
    </row>
    <row r="9409" spans="1:16" x14ac:dyDescent="0.35">
      <c r="A9409" s="22">
        <v>9408</v>
      </c>
      <c r="B9409" s="21">
        <v>41124</v>
      </c>
      <c r="C9409" s="22" t="s">
        <v>57</v>
      </c>
      <c r="D9409" s="22" t="s">
        <v>61</v>
      </c>
      <c r="E9409" s="22" t="s">
        <v>53</v>
      </c>
      <c r="F9409" s="22">
        <v>782</v>
      </c>
      <c r="G9409" s="22">
        <v>90</v>
      </c>
      <c r="H9409" s="22">
        <v>27.22</v>
      </c>
      <c r="I9409" s="22">
        <v>25.79</v>
      </c>
      <c r="J9409" s="22" t="s">
        <v>60</v>
      </c>
      <c r="K9409" s="23">
        <v>0</v>
      </c>
      <c r="L9409" s="23" t="s">
        <v>55</v>
      </c>
      <c r="M9409" s="23" t="s">
        <v>84</v>
      </c>
      <c r="N9409" s="27">
        <v>42139</v>
      </c>
      <c r="O9409" s="23" t="s">
        <v>56</v>
      </c>
      <c r="P9409" t="str">
        <f t="shared" si="146"/>
        <v>INSERT INTO @DataTable (Deal, AdvanceDate, PROV, DealPurpose, RateType, BEACON, LTV, TDS, GDS, InsuranceType, PrincipalBalance, OccupancyType, AccountStatus, Closed_Date, DelinquencyBucket) VALUES (9408, '2012-08-03', 'ON', 'Purchase', 'Fixed', 782, 90, 27.22, 25.79, 'HiRatio', 0, 'Owner-Occupied', 'Closed', '2015-05-15', 'Current');</v>
      </c>
    </row>
    <row r="9410" spans="1:16" x14ac:dyDescent="0.35">
      <c r="A9410" s="19">
        <v>9409</v>
      </c>
      <c r="B9410" s="18">
        <v>41901</v>
      </c>
      <c r="C9410" s="19" t="s">
        <v>57</v>
      </c>
      <c r="D9410" s="19" t="s">
        <v>52</v>
      </c>
      <c r="E9410" s="19" t="s">
        <v>53</v>
      </c>
      <c r="F9410" s="19">
        <v>763</v>
      </c>
      <c r="G9410" s="19">
        <v>80</v>
      </c>
      <c r="H9410" s="19">
        <v>38.299999999999997</v>
      </c>
      <c r="I9410" s="19">
        <v>23.32</v>
      </c>
      <c r="J9410" s="19" t="s">
        <v>54</v>
      </c>
      <c r="K9410" s="20">
        <v>239424.57</v>
      </c>
      <c r="L9410" s="20" t="s">
        <v>55</v>
      </c>
      <c r="M9410" s="20" t="s">
        <v>83</v>
      </c>
      <c r="N9410" s="26"/>
      <c r="O9410" s="20" t="s">
        <v>56</v>
      </c>
      <c r="P9410" t="str">
        <f t="shared" si="146"/>
        <v>INSERT INTO @DataTable (Deal, AdvanceDate, PROV, DealPurpose, RateType, BEACON, LTV, TDS, GDS, InsuranceType, PrincipalBalance, OccupancyType, AccountStatus, Closed_Date, DelinquencyBucket) VALUES (9409, '2014-09-19', 'ON', 'Refinance External', 'Fixed', 763, 80, 38.3, 23.32, 'Conv', 239424.57, 'Owner-Occupied', 'Open', '1900-01-00', 'Current');</v>
      </c>
    </row>
    <row r="9411" spans="1:16" x14ac:dyDescent="0.35">
      <c r="A9411" s="22">
        <v>9410</v>
      </c>
      <c r="B9411" s="21">
        <v>42096</v>
      </c>
      <c r="C9411" s="22" t="s">
        <v>57</v>
      </c>
      <c r="D9411" s="22" t="s">
        <v>61</v>
      </c>
      <c r="E9411" s="22" t="s">
        <v>53</v>
      </c>
      <c r="F9411" s="22">
        <v>801</v>
      </c>
      <c r="G9411" s="22">
        <v>95</v>
      </c>
      <c r="H9411" s="22">
        <v>35.5</v>
      </c>
      <c r="I9411" s="22">
        <v>22.73</v>
      </c>
      <c r="J9411" s="22" t="s">
        <v>60</v>
      </c>
      <c r="K9411" s="23">
        <v>222795.72</v>
      </c>
      <c r="L9411" s="23" t="s">
        <v>55</v>
      </c>
      <c r="M9411" s="23" t="s">
        <v>83</v>
      </c>
      <c r="N9411" s="27"/>
      <c r="O9411" s="23" t="s">
        <v>56</v>
      </c>
      <c r="P9411" t="str">
        <f t="shared" ref="P9411:P9474" si="147">"INSERT INTO @DataTable (Deal, AdvanceDate, PROV, DealPurpose, RateType, BEACON, LTV, TDS, GDS, InsuranceType, PrincipalBalance, OccupancyType, AccountStatus, Closed_Date, DelinquencyBucket) VALUES (" &amp; A9411 &amp; ", " &amp; "'" &amp; TEXT(B9411, "yyyy-mm-dd") &amp; "', '" &amp; C9411 &amp; "', '" &amp; D9411 &amp; "', '" &amp; E9411 &amp; "', " &amp; F9411 &amp; ", " &amp; G9411 &amp; ", " &amp; H9411 &amp; ", " &amp; I9411 &amp; ", '" &amp; J9411 &amp; "', " &amp; K9411 &amp; ", '" &amp; L9411 &amp; "', '" &amp; M9411 &amp; "', '" &amp;TEXT(N9411, "yyyy-mm-dd") &amp; "', '" &amp; O9411 &amp; "');"</f>
        <v>INSERT INTO @DataTable (Deal, AdvanceDate, PROV, DealPurpose, RateType, BEACON, LTV, TDS, GDS, InsuranceType, PrincipalBalance, OccupancyType, AccountStatus, Closed_Date, DelinquencyBucket) VALUES (9410, '2015-04-02', 'ON', 'Purchase', 'Fixed', 801, 95, 35.5, 22.73, 'HiRatio', 222795.72, 'Owner-Occupied', 'Open', '1900-01-00', 'Current');</v>
      </c>
    </row>
    <row r="9412" spans="1:16" x14ac:dyDescent="0.35">
      <c r="A9412" s="19">
        <v>9411</v>
      </c>
      <c r="B9412" s="18">
        <v>42090</v>
      </c>
      <c r="C9412" s="19" t="s">
        <v>51</v>
      </c>
      <c r="D9412" s="19" t="s">
        <v>61</v>
      </c>
      <c r="E9412" s="19" t="s">
        <v>40</v>
      </c>
      <c r="F9412" s="19">
        <v>745</v>
      </c>
      <c r="G9412" s="19">
        <v>90</v>
      </c>
      <c r="H9412" s="19">
        <v>35.299999999999997</v>
      </c>
      <c r="I9412" s="19">
        <v>25.35</v>
      </c>
      <c r="J9412" s="19" t="s">
        <v>60</v>
      </c>
      <c r="K9412" s="20">
        <v>0</v>
      </c>
      <c r="L9412" s="20" t="s">
        <v>55</v>
      </c>
      <c r="M9412" s="20" t="s">
        <v>84</v>
      </c>
      <c r="N9412" s="26">
        <v>42293</v>
      </c>
      <c r="O9412" s="20" t="s">
        <v>56</v>
      </c>
      <c r="P9412" t="str">
        <f t="shared" si="147"/>
        <v>INSERT INTO @DataTable (Deal, AdvanceDate, PROV, DealPurpose, RateType, BEACON, LTV, TDS, GDS, InsuranceType, PrincipalBalance, OccupancyType, AccountStatus, Closed_Date, DelinquencyBucket) VALUES (9411, '2015-03-27', 'AB', 'Purchase', 'ARM', 745, 90, 35.3, 25.35, 'HiRatio', 0, 'Owner-Occupied', 'Closed', '2015-10-16', 'Current');</v>
      </c>
    </row>
    <row r="9413" spans="1:16" x14ac:dyDescent="0.35">
      <c r="A9413" s="22">
        <v>9412</v>
      </c>
      <c r="B9413" s="21">
        <v>41859</v>
      </c>
      <c r="C9413" s="22" t="s">
        <v>51</v>
      </c>
      <c r="D9413" s="22" t="s">
        <v>61</v>
      </c>
      <c r="E9413" s="22" t="s">
        <v>53</v>
      </c>
      <c r="F9413" s="22">
        <v>784</v>
      </c>
      <c r="G9413" s="22">
        <v>95</v>
      </c>
      <c r="H9413" s="22">
        <v>35.369999999999997</v>
      </c>
      <c r="I9413" s="22">
        <v>35.18</v>
      </c>
      <c r="J9413" s="22" t="s">
        <v>60</v>
      </c>
      <c r="K9413" s="23">
        <v>355452.47</v>
      </c>
      <c r="L9413" s="23" t="s">
        <v>55</v>
      </c>
      <c r="M9413" s="23" t="s">
        <v>83</v>
      </c>
      <c r="N9413" s="27"/>
      <c r="O9413" s="23" t="s">
        <v>56</v>
      </c>
      <c r="P9413" t="str">
        <f t="shared" si="147"/>
        <v>INSERT INTO @DataTable (Deal, AdvanceDate, PROV, DealPurpose, RateType, BEACON, LTV, TDS, GDS, InsuranceType, PrincipalBalance, OccupancyType, AccountStatus, Closed_Date, DelinquencyBucket) VALUES (9412, '2014-08-08', 'AB', 'Purchase', 'Fixed', 784, 95, 35.37, 35.18, 'HiRatio', 355452.47, 'Owner-Occupied', 'Open', '1900-01-00', 'Current');</v>
      </c>
    </row>
    <row r="9414" spans="1:16" x14ac:dyDescent="0.35">
      <c r="A9414" s="19">
        <v>9413</v>
      </c>
      <c r="B9414" s="18">
        <v>40665</v>
      </c>
      <c r="C9414" s="19" t="s">
        <v>57</v>
      </c>
      <c r="D9414" s="19" t="s">
        <v>61</v>
      </c>
      <c r="E9414" s="19" t="s">
        <v>40</v>
      </c>
      <c r="F9414" s="19">
        <v>684</v>
      </c>
      <c r="G9414" s="19">
        <v>90</v>
      </c>
      <c r="H9414" s="19">
        <v>24.53</v>
      </c>
      <c r="I9414" s="19">
        <v>20.82</v>
      </c>
      <c r="J9414" s="19" t="s">
        <v>60</v>
      </c>
      <c r="K9414" s="20">
        <v>0</v>
      </c>
      <c r="L9414" s="20" t="s">
        <v>55</v>
      </c>
      <c r="M9414" s="20" t="s">
        <v>84</v>
      </c>
      <c r="N9414" s="26">
        <v>41156</v>
      </c>
      <c r="O9414" s="20" t="s">
        <v>56</v>
      </c>
      <c r="P9414" t="str">
        <f t="shared" si="147"/>
        <v>INSERT INTO @DataTable (Deal, AdvanceDate, PROV, DealPurpose, RateType, BEACON, LTV, TDS, GDS, InsuranceType, PrincipalBalance, OccupancyType, AccountStatus, Closed_Date, DelinquencyBucket) VALUES (9413, '2011-05-02', 'ON', 'Purchase', 'ARM', 684, 90, 24.53, 20.82, 'HiRatio', 0, 'Owner-Occupied', 'Closed', '2012-09-04', 'Current');</v>
      </c>
    </row>
    <row r="9415" spans="1:16" x14ac:dyDescent="0.35">
      <c r="A9415" s="22">
        <v>9414</v>
      </c>
      <c r="B9415" s="21">
        <v>42248</v>
      </c>
      <c r="C9415" s="22" t="s">
        <v>57</v>
      </c>
      <c r="D9415" s="22" t="s">
        <v>61</v>
      </c>
      <c r="E9415" s="22" t="s">
        <v>53</v>
      </c>
      <c r="F9415" s="22">
        <v>723</v>
      </c>
      <c r="G9415" s="22">
        <v>90</v>
      </c>
      <c r="H9415" s="22">
        <v>43.37</v>
      </c>
      <c r="I9415" s="22">
        <v>30.97</v>
      </c>
      <c r="J9415" s="22" t="s">
        <v>60</v>
      </c>
      <c r="K9415" s="23">
        <v>160447.23000000001</v>
      </c>
      <c r="L9415" s="23" t="s">
        <v>55</v>
      </c>
      <c r="M9415" s="23" t="s">
        <v>83</v>
      </c>
      <c r="N9415" s="27"/>
      <c r="O9415" s="23" t="s">
        <v>56</v>
      </c>
      <c r="P9415" t="str">
        <f t="shared" si="147"/>
        <v>INSERT INTO @DataTable (Deal, AdvanceDate, PROV, DealPurpose, RateType, BEACON, LTV, TDS, GDS, InsuranceType, PrincipalBalance, OccupancyType, AccountStatus, Closed_Date, DelinquencyBucket) VALUES (9414, '2015-09-01', 'ON', 'Purchase', 'Fixed', 723, 90, 43.37, 30.97, 'HiRatio', 160447.23, 'Owner-Occupied', 'Open', '1900-01-00', 'Current');</v>
      </c>
    </row>
    <row r="9416" spans="1:16" x14ac:dyDescent="0.35">
      <c r="A9416" s="19">
        <v>9415</v>
      </c>
      <c r="B9416" s="18">
        <v>42488</v>
      </c>
      <c r="C9416" s="19" t="s">
        <v>58</v>
      </c>
      <c r="D9416" s="19" t="s">
        <v>61</v>
      </c>
      <c r="E9416" s="19" t="s">
        <v>40</v>
      </c>
      <c r="F9416" s="19">
        <v>731</v>
      </c>
      <c r="G9416" s="19">
        <v>68.290000000000006</v>
      </c>
      <c r="H9416" s="19">
        <v>32.1</v>
      </c>
      <c r="I9416" s="19">
        <v>24.29</v>
      </c>
      <c r="J9416" s="19" t="s">
        <v>54</v>
      </c>
      <c r="K9416" s="20">
        <v>559319.32999999996</v>
      </c>
      <c r="L9416" s="20" t="s">
        <v>55</v>
      </c>
      <c r="M9416" s="20" t="s">
        <v>83</v>
      </c>
      <c r="N9416" s="26"/>
      <c r="O9416" s="20" t="s">
        <v>56</v>
      </c>
      <c r="P9416" t="str">
        <f t="shared" si="147"/>
        <v>INSERT INTO @DataTable (Deal, AdvanceDate, PROV, DealPurpose, RateType, BEACON, LTV, TDS, GDS, InsuranceType, PrincipalBalance, OccupancyType, AccountStatus, Closed_Date, DelinquencyBucket) VALUES (9415, '2016-04-28', 'BC', 'Purchase', 'ARM', 731, 68.29, 32.1, 24.29, 'Conv', 559319.33, 'Owner-Occupied', 'Open', '1900-01-00', 'Current');</v>
      </c>
    </row>
    <row r="9417" spans="1:16" x14ac:dyDescent="0.35">
      <c r="A9417" s="22">
        <v>9416</v>
      </c>
      <c r="B9417" s="21">
        <v>42475</v>
      </c>
      <c r="C9417" s="22" t="s">
        <v>57</v>
      </c>
      <c r="D9417" s="22" t="s">
        <v>52</v>
      </c>
      <c r="E9417" s="22" t="s">
        <v>53</v>
      </c>
      <c r="F9417" s="22">
        <v>765</v>
      </c>
      <c r="G9417" s="22">
        <v>73.239999999999995</v>
      </c>
      <c r="H9417" s="22">
        <v>33.03</v>
      </c>
      <c r="I9417" s="22">
        <v>26.92</v>
      </c>
      <c r="J9417" s="22" t="s">
        <v>54</v>
      </c>
      <c r="K9417" s="23">
        <v>510566.76</v>
      </c>
      <c r="L9417" s="23" t="s">
        <v>55</v>
      </c>
      <c r="M9417" s="23" t="s">
        <v>83</v>
      </c>
      <c r="N9417" s="27"/>
      <c r="O9417" s="23" t="s">
        <v>56</v>
      </c>
      <c r="P9417" t="str">
        <f t="shared" si="147"/>
        <v>INSERT INTO @DataTable (Deal, AdvanceDate, PROV, DealPurpose, RateType, BEACON, LTV, TDS, GDS, InsuranceType, PrincipalBalance, OccupancyType, AccountStatus, Closed_Date, DelinquencyBucket) VALUES (9416, '2016-04-15', 'ON', 'Refinance External', 'Fixed', 765, 73.24, 33.03, 26.92, 'Conv', 510566.76, 'Owner-Occupied', 'Open', '1900-01-00', 'Current');</v>
      </c>
    </row>
    <row r="9418" spans="1:16" x14ac:dyDescent="0.35">
      <c r="A9418" s="19">
        <v>9417</v>
      </c>
      <c r="B9418" s="18">
        <v>42023</v>
      </c>
      <c r="C9418" s="19" t="s">
        <v>57</v>
      </c>
      <c r="D9418" s="19" t="s">
        <v>59</v>
      </c>
      <c r="E9418" s="19" t="s">
        <v>40</v>
      </c>
      <c r="F9418" s="19">
        <v>813</v>
      </c>
      <c r="G9418" s="19">
        <v>69.37</v>
      </c>
      <c r="H9418" s="19">
        <v>22.26</v>
      </c>
      <c r="I9418" s="19">
        <v>17.559999999999999</v>
      </c>
      <c r="J9418" s="19" t="s">
        <v>54</v>
      </c>
      <c r="K9418" s="20">
        <v>166419.56</v>
      </c>
      <c r="L9418" s="20" t="s">
        <v>55</v>
      </c>
      <c r="M9418" s="20" t="s">
        <v>83</v>
      </c>
      <c r="N9418" s="26"/>
      <c r="O9418" s="20" t="s">
        <v>56</v>
      </c>
      <c r="P9418" t="str">
        <f t="shared" si="147"/>
        <v>INSERT INTO @DataTable (Deal, AdvanceDate, PROV, DealPurpose, RateType, BEACON, LTV, TDS, GDS, InsuranceType, PrincipalBalance, OccupancyType, AccountStatus, Closed_Date, DelinquencyBucket) VALUES (9417, '2015-01-19', 'ON', 'Transfer', 'ARM', 813, 69.37, 22.26, 17.56, 'Conv', 166419.56, 'Owner-Occupied', 'Open', '1900-01-00', 'Current');</v>
      </c>
    </row>
    <row r="9419" spans="1:16" x14ac:dyDescent="0.35">
      <c r="A9419" s="22">
        <v>9418</v>
      </c>
      <c r="B9419" s="21">
        <v>41106</v>
      </c>
      <c r="C9419" s="22" t="s">
        <v>57</v>
      </c>
      <c r="D9419" s="22" t="s">
        <v>61</v>
      </c>
      <c r="E9419" s="22" t="s">
        <v>53</v>
      </c>
      <c r="F9419" s="22">
        <v>759</v>
      </c>
      <c r="G9419" s="22">
        <v>90</v>
      </c>
      <c r="H9419" s="22">
        <v>32.74</v>
      </c>
      <c r="I9419" s="22">
        <v>27.66</v>
      </c>
      <c r="J9419" s="22" t="s">
        <v>60</v>
      </c>
      <c r="K9419" s="23">
        <v>0</v>
      </c>
      <c r="L9419" s="23" t="s">
        <v>55</v>
      </c>
      <c r="M9419" s="23" t="s">
        <v>84</v>
      </c>
      <c r="N9419" s="27">
        <v>42725</v>
      </c>
      <c r="O9419" s="23" t="s">
        <v>56</v>
      </c>
      <c r="P9419" t="str">
        <f t="shared" si="147"/>
        <v>INSERT INTO @DataTable (Deal, AdvanceDate, PROV, DealPurpose, RateType, BEACON, LTV, TDS, GDS, InsuranceType, PrincipalBalance, OccupancyType, AccountStatus, Closed_Date, DelinquencyBucket) VALUES (9418, '2012-07-16', 'ON', 'Purchase', 'Fixed', 759, 90, 32.74, 27.66, 'HiRatio', 0, 'Owner-Occupied', 'Closed', '2016-12-21', 'Current');</v>
      </c>
    </row>
    <row r="9420" spans="1:16" x14ac:dyDescent="0.35">
      <c r="A9420" s="19">
        <v>9419</v>
      </c>
      <c r="B9420" s="18">
        <v>42206</v>
      </c>
      <c r="C9420" s="19" t="s">
        <v>57</v>
      </c>
      <c r="D9420" s="19" t="s">
        <v>59</v>
      </c>
      <c r="E9420" s="19" t="s">
        <v>53</v>
      </c>
      <c r="F9420" s="19">
        <v>753</v>
      </c>
      <c r="G9420" s="19">
        <v>40.31</v>
      </c>
      <c r="H9420" s="19">
        <v>37.49</v>
      </c>
      <c r="I9420" s="19">
        <v>21.76</v>
      </c>
      <c r="J9420" s="19" t="s">
        <v>54</v>
      </c>
      <c r="K9420" s="20">
        <v>146737.76999999999</v>
      </c>
      <c r="L9420" s="20" t="s">
        <v>55</v>
      </c>
      <c r="M9420" s="20" t="s">
        <v>83</v>
      </c>
      <c r="N9420" s="26"/>
      <c r="O9420" s="20" t="s">
        <v>56</v>
      </c>
      <c r="P9420" t="str">
        <f t="shared" si="147"/>
        <v>INSERT INTO @DataTable (Deal, AdvanceDate, PROV, DealPurpose, RateType, BEACON, LTV, TDS, GDS, InsuranceType, PrincipalBalance, OccupancyType, AccountStatus, Closed_Date, DelinquencyBucket) VALUES (9419, '2015-07-21', 'ON', 'Transfer', 'Fixed', 753, 40.31, 37.49, 21.76, 'Conv', 146737.77, 'Owner-Occupied', 'Open', '1900-01-00', 'Current');</v>
      </c>
    </row>
    <row r="9421" spans="1:16" x14ac:dyDescent="0.35">
      <c r="A9421" s="22">
        <v>9420</v>
      </c>
      <c r="B9421" s="21">
        <v>42146</v>
      </c>
      <c r="C9421" s="22" t="s">
        <v>65</v>
      </c>
      <c r="D9421" s="22" t="s">
        <v>59</v>
      </c>
      <c r="E9421" s="22" t="s">
        <v>53</v>
      </c>
      <c r="F9421" s="22">
        <v>800</v>
      </c>
      <c r="G9421" s="22">
        <v>63.81</v>
      </c>
      <c r="H9421" s="22">
        <v>23.78</v>
      </c>
      <c r="I9421" s="22">
        <v>23.4</v>
      </c>
      <c r="J9421" s="22" t="s">
        <v>54</v>
      </c>
      <c r="K9421" s="23">
        <v>165384.16</v>
      </c>
      <c r="L9421" s="23" t="s">
        <v>55</v>
      </c>
      <c r="M9421" s="23" t="s">
        <v>83</v>
      </c>
      <c r="N9421" s="27"/>
      <c r="O9421" s="23" t="s">
        <v>56</v>
      </c>
      <c r="P9421" t="str">
        <f t="shared" si="147"/>
        <v>INSERT INTO @DataTable (Deal, AdvanceDate, PROV, DealPurpose, RateType, BEACON, LTV, TDS, GDS, InsuranceType, PrincipalBalance, OccupancyType, AccountStatus, Closed_Date, DelinquencyBucket) VALUES (9420, '2015-05-22', 'NS', 'Transfer', 'Fixed', 800, 63.81, 23.78, 23.4, 'Conv', 165384.16, 'Owner-Occupied', 'Open', '1900-01-00', 'Current');</v>
      </c>
    </row>
    <row r="9422" spans="1:16" x14ac:dyDescent="0.35">
      <c r="A9422" s="19">
        <v>9421</v>
      </c>
      <c r="B9422" s="18">
        <v>42345</v>
      </c>
      <c r="C9422" s="19" t="s">
        <v>57</v>
      </c>
      <c r="D9422" s="19" t="s">
        <v>61</v>
      </c>
      <c r="E9422" s="19" t="s">
        <v>40</v>
      </c>
      <c r="F9422" s="19">
        <v>765</v>
      </c>
      <c r="G9422" s="19">
        <v>75.47</v>
      </c>
      <c r="H9422" s="19">
        <v>29.76</v>
      </c>
      <c r="I9422" s="19">
        <v>29.26</v>
      </c>
      <c r="J9422" s="19" t="s">
        <v>54</v>
      </c>
      <c r="K9422" s="20">
        <v>385813.89</v>
      </c>
      <c r="L9422" s="20" t="s">
        <v>55</v>
      </c>
      <c r="M9422" s="20" t="s">
        <v>83</v>
      </c>
      <c r="N9422" s="26"/>
      <c r="O9422" s="20" t="s">
        <v>56</v>
      </c>
      <c r="P9422" t="str">
        <f t="shared" si="147"/>
        <v>INSERT INTO @DataTable (Deal, AdvanceDate, PROV, DealPurpose, RateType, BEACON, LTV, TDS, GDS, InsuranceType, PrincipalBalance, OccupancyType, AccountStatus, Closed_Date, DelinquencyBucket) VALUES (9421, '2015-12-07', 'ON', 'Purchase', 'ARM', 765, 75.47, 29.76, 29.26, 'Conv', 385813.89, 'Owner-Occupied', 'Open', '1900-01-00', 'Current');</v>
      </c>
    </row>
    <row r="9423" spans="1:16" x14ac:dyDescent="0.35">
      <c r="A9423" s="22">
        <v>9422</v>
      </c>
      <c r="B9423" s="21">
        <v>42069</v>
      </c>
      <c r="C9423" s="22" t="s">
        <v>58</v>
      </c>
      <c r="D9423" s="22" t="s">
        <v>52</v>
      </c>
      <c r="E9423" s="22" t="s">
        <v>53</v>
      </c>
      <c r="F9423" s="22">
        <v>621</v>
      </c>
      <c r="G9423" s="22">
        <v>68.45</v>
      </c>
      <c r="H9423" s="22">
        <v>29.11</v>
      </c>
      <c r="I9423" s="22">
        <v>18.82</v>
      </c>
      <c r="J9423" s="22" t="s">
        <v>54</v>
      </c>
      <c r="K9423" s="23">
        <v>551964.26</v>
      </c>
      <c r="L9423" s="23" t="s">
        <v>55</v>
      </c>
      <c r="M9423" s="23" t="s">
        <v>83</v>
      </c>
      <c r="N9423" s="27"/>
      <c r="O9423" s="23" t="s">
        <v>56</v>
      </c>
      <c r="P9423" t="str">
        <f t="shared" si="147"/>
        <v>INSERT INTO @DataTable (Deal, AdvanceDate, PROV, DealPurpose, RateType, BEACON, LTV, TDS, GDS, InsuranceType, PrincipalBalance, OccupancyType, AccountStatus, Closed_Date, DelinquencyBucket) VALUES (9422, '2015-03-06', 'BC', 'Refinance External', 'Fixed', 621, 68.45, 29.11, 18.82, 'Conv', 551964.26, 'Owner-Occupied', 'Open', '1900-01-00', 'Current');</v>
      </c>
    </row>
    <row r="9424" spans="1:16" x14ac:dyDescent="0.35">
      <c r="A9424" s="19">
        <v>9423</v>
      </c>
      <c r="B9424" s="18">
        <v>42506</v>
      </c>
      <c r="C9424" s="19" t="s">
        <v>57</v>
      </c>
      <c r="D9424" s="19" t="s">
        <v>61</v>
      </c>
      <c r="E9424" s="19" t="s">
        <v>53</v>
      </c>
      <c r="F9424" s="19">
        <v>780</v>
      </c>
      <c r="G9424" s="19">
        <v>95</v>
      </c>
      <c r="H9424" s="19">
        <v>32.049999999999997</v>
      </c>
      <c r="I9424" s="19">
        <v>28.68</v>
      </c>
      <c r="J9424" s="19" t="s">
        <v>60</v>
      </c>
      <c r="K9424" s="20">
        <v>320337.53999999998</v>
      </c>
      <c r="L9424" s="20" t="s">
        <v>55</v>
      </c>
      <c r="M9424" s="20" t="s">
        <v>83</v>
      </c>
      <c r="N9424" s="26"/>
      <c r="O9424" s="20" t="s">
        <v>56</v>
      </c>
      <c r="P9424" t="str">
        <f t="shared" si="147"/>
        <v>INSERT INTO @DataTable (Deal, AdvanceDate, PROV, DealPurpose, RateType, BEACON, LTV, TDS, GDS, InsuranceType, PrincipalBalance, OccupancyType, AccountStatus, Closed_Date, DelinquencyBucket) VALUES (9423, '2016-05-16', 'ON', 'Purchase', 'Fixed', 780, 95, 32.05, 28.68, 'HiRatio', 320337.54, 'Owner-Occupied', 'Open', '1900-01-00', 'Current');</v>
      </c>
    </row>
    <row r="9425" spans="1:16" x14ac:dyDescent="0.35">
      <c r="A9425" s="22">
        <v>9424</v>
      </c>
      <c r="B9425" s="21">
        <v>42300</v>
      </c>
      <c r="C9425" s="22" t="s">
        <v>57</v>
      </c>
      <c r="D9425" s="22" t="s">
        <v>61</v>
      </c>
      <c r="E9425" s="22" t="s">
        <v>40</v>
      </c>
      <c r="F9425" s="22">
        <v>747</v>
      </c>
      <c r="G9425" s="22">
        <v>77.92</v>
      </c>
      <c r="H9425" s="22">
        <v>29.3</v>
      </c>
      <c r="I9425" s="22">
        <v>18.32</v>
      </c>
      <c r="J9425" s="22" t="s">
        <v>54</v>
      </c>
      <c r="K9425" s="23">
        <v>543327.98</v>
      </c>
      <c r="L9425" s="23" t="s">
        <v>55</v>
      </c>
      <c r="M9425" s="23" t="s">
        <v>83</v>
      </c>
      <c r="N9425" s="27"/>
      <c r="O9425" s="23" t="s">
        <v>56</v>
      </c>
      <c r="P9425" t="str">
        <f t="shared" si="147"/>
        <v>INSERT INTO @DataTable (Deal, AdvanceDate, PROV, DealPurpose, RateType, BEACON, LTV, TDS, GDS, InsuranceType, PrincipalBalance, OccupancyType, AccountStatus, Closed_Date, DelinquencyBucket) VALUES (9424, '2015-10-23', 'ON', 'Purchase', 'ARM', 747, 77.92, 29.3, 18.32, 'Conv', 543327.98, 'Owner-Occupied', 'Open', '1900-01-00', 'Current');</v>
      </c>
    </row>
    <row r="9426" spans="1:16" x14ac:dyDescent="0.35">
      <c r="A9426" s="19">
        <v>9425</v>
      </c>
      <c r="B9426" s="18">
        <v>41390</v>
      </c>
      <c r="C9426" s="19" t="s">
        <v>58</v>
      </c>
      <c r="D9426" s="19" t="s">
        <v>61</v>
      </c>
      <c r="E9426" s="19" t="s">
        <v>53</v>
      </c>
      <c r="F9426" s="19">
        <v>750</v>
      </c>
      <c r="G9426" s="19">
        <v>95</v>
      </c>
      <c r="H9426" s="19">
        <v>29.41</v>
      </c>
      <c r="I9426" s="19">
        <v>28.42</v>
      </c>
      <c r="J9426" s="19" t="s">
        <v>60</v>
      </c>
      <c r="K9426" s="20">
        <v>162249.82999999999</v>
      </c>
      <c r="L9426" s="20" t="s">
        <v>55</v>
      </c>
      <c r="M9426" s="20" t="s">
        <v>83</v>
      </c>
      <c r="N9426" s="26"/>
      <c r="O9426" s="20" t="s">
        <v>56</v>
      </c>
      <c r="P9426" t="str">
        <f t="shared" si="147"/>
        <v>INSERT INTO @DataTable (Deal, AdvanceDate, PROV, DealPurpose, RateType, BEACON, LTV, TDS, GDS, InsuranceType, PrincipalBalance, OccupancyType, AccountStatus, Closed_Date, DelinquencyBucket) VALUES (9425, '2013-04-26', 'BC', 'Purchase', 'Fixed', 750, 95, 29.41, 28.42, 'HiRatio', 162249.83, 'Owner-Occupied', 'Open', '1900-01-00', 'Current');</v>
      </c>
    </row>
    <row r="9427" spans="1:16" x14ac:dyDescent="0.35">
      <c r="A9427" s="22">
        <v>9426</v>
      </c>
      <c r="B9427" s="21">
        <v>41814</v>
      </c>
      <c r="C9427" s="22" t="s">
        <v>57</v>
      </c>
      <c r="D9427" s="22" t="s">
        <v>52</v>
      </c>
      <c r="E9427" s="22" t="s">
        <v>40</v>
      </c>
      <c r="F9427" s="22">
        <v>820</v>
      </c>
      <c r="G9427" s="22">
        <v>65.569999999999993</v>
      </c>
      <c r="H9427" s="22">
        <v>29.33</v>
      </c>
      <c r="I9427" s="22">
        <v>28.3</v>
      </c>
      <c r="J9427" s="22" t="s">
        <v>54</v>
      </c>
      <c r="K9427" s="23">
        <v>0</v>
      </c>
      <c r="L9427" s="23" t="s">
        <v>55</v>
      </c>
      <c r="M9427" s="23" t="s">
        <v>84</v>
      </c>
      <c r="N9427" s="27">
        <v>42291</v>
      </c>
      <c r="O9427" s="23" t="s">
        <v>56</v>
      </c>
      <c r="P9427" t="str">
        <f t="shared" si="147"/>
        <v>INSERT INTO @DataTable (Deal, AdvanceDate, PROV, DealPurpose, RateType, BEACON, LTV, TDS, GDS, InsuranceType, PrincipalBalance, OccupancyType, AccountStatus, Closed_Date, DelinquencyBucket) VALUES (9426, '2014-06-24', 'ON', 'Refinance External', 'ARM', 820, 65.57, 29.33, 28.3, 'Conv', 0, 'Owner-Occupied', 'Closed', '2015-10-14', 'Current');</v>
      </c>
    </row>
    <row r="9428" spans="1:16" x14ac:dyDescent="0.35">
      <c r="A9428" s="19">
        <v>9427</v>
      </c>
      <c r="B9428" s="18">
        <v>41915</v>
      </c>
      <c r="C9428" s="19" t="s">
        <v>57</v>
      </c>
      <c r="D9428" s="19" t="s">
        <v>61</v>
      </c>
      <c r="E9428" s="19" t="s">
        <v>53</v>
      </c>
      <c r="F9428" s="19">
        <v>686</v>
      </c>
      <c r="G9428" s="19">
        <v>89.69</v>
      </c>
      <c r="H9428" s="19">
        <v>36.4</v>
      </c>
      <c r="I9428" s="19">
        <v>23.31</v>
      </c>
      <c r="J9428" s="19" t="s">
        <v>60</v>
      </c>
      <c r="K9428" s="20">
        <v>189419.6</v>
      </c>
      <c r="L9428" s="20" t="s">
        <v>55</v>
      </c>
      <c r="M9428" s="20" t="s">
        <v>83</v>
      </c>
      <c r="N9428" s="26"/>
      <c r="O9428" s="20" t="s">
        <v>56</v>
      </c>
      <c r="P9428" t="str">
        <f t="shared" si="147"/>
        <v>INSERT INTO @DataTable (Deal, AdvanceDate, PROV, DealPurpose, RateType, BEACON, LTV, TDS, GDS, InsuranceType, PrincipalBalance, OccupancyType, AccountStatus, Closed_Date, DelinquencyBucket) VALUES (9427, '2014-10-03', 'ON', 'Purchase', 'Fixed', 686, 89.69, 36.4, 23.31, 'HiRatio', 189419.6, 'Owner-Occupied', 'Open', '1900-01-00', 'Current');</v>
      </c>
    </row>
    <row r="9429" spans="1:16" x14ac:dyDescent="0.35">
      <c r="A9429" s="22">
        <v>9428</v>
      </c>
      <c r="B9429" s="21">
        <v>42150</v>
      </c>
      <c r="C9429" s="22" t="s">
        <v>58</v>
      </c>
      <c r="D9429" s="22" t="s">
        <v>61</v>
      </c>
      <c r="E9429" s="22" t="s">
        <v>53</v>
      </c>
      <c r="F9429" s="22">
        <v>669</v>
      </c>
      <c r="G9429" s="22">
        <v>95</v>
      </c>
      <c r="H9429" s="22">
        <v>34.15</v>
      </c>
      <c r="I9429" s="22">
        <v>20.34</v>
      </c>
      <c r="J9429" s="22" t="s">
        <v>60</v>
      </c>
      <c r="K9429" s="23">
        <v>269077.43</v>
      </c>
      <c r="L9429" s="23" t="s">
        <v>55</v>
      </c>
      <c r="M9429" s="23" t="s">
        <v>83</v>
      </c>
      <c r="N9429" s="27"/>
      <c r="O9429" s="23" t="s">
        <v>56</v>
      </c>
      <c r="P9429" t="str">
        <f t="shared" si="147"/>
        <v>INSERT INTO @DataTable (Deal, AdvanceDate, PROV, DealPurpose, RateType, BEACON, LTV, TDS, GDS, InsuranceType, PrincipalBalance, OccupancyType, AccountStatus, Closed_Date, DelinquencyBucket) VALUES (9428, '2015-05-26', 'BC', 'Purchase', 'Fixed', 669, 95, 34.15, 20.34, 'HiRatio', 269077.43, 'Owner-Occupied', 'Open', '1900-01-00', 'Current');</v>
      </c>
    </row>
    <row r="9430" spans="1:16" x14ac:dyDescent="0.35">
      <c r="A9430" s="19">
        <v>9429</v>
      </c>
      <c r="B9430" s="18">
        <v>41089</v>
      </c>
      <c r="C9430" s="19" t="s">
        <v>57</v>
      </c>
      <c r="D9430" s="19" t="s">
        <v>52</v>
      </c>
      <c r="E9430" s="19" t="s">
        <v>53</v>
      </c>
      <c r="F9430" s="19">
        <v>751</v>
      </c>
      <c r="G9430" s="19">
        <v>83.16</v>
      </c>
      <c r="H9430" s="19">
        <v>25.11</v>
      </c>
      <c r="I9430" s="19">
        <v>12.58</v>
      </c>
      <c r="J9430" s="19" t="s">
        <v>60</v>
      </c>
      <c r="K9430" s="20">
        <v>0</v>
      </c>
      <c r="L9430" s="20" t="s">
        <v>55</v>
      </c>
      <c r="M9430" s="20" t="s">
        <v>84</v>
      </c>
      <c r="N9430" s="26">
        <v>42604</v>
      </c>
      <c r="O9430" s="20" t="s">
        <v>56</v>
      </c>
      <c r="P9430" t="str">
        <f t="shared" si="147"/>
        <v>INSERT INTO @DataTable (Deal, AdvanceDate, PROV, DealPurpose, RateType, BEACON, LTV, TDS, GDS, InsuranceType, PrincipalBalance, OccupancyType, AccountStatus, Closed_Date, DelinquencyBucket) VALUES (9429, '2012-06-29', 'ON', 'Refinance External', 'Fixed', 751, 83.16, 25.11, 12.58, 'HiRatio', 0, 'Owner-Occupied', 'Closed', '2016-08-22', 'Current');</v>
      </c>
    </row>
    <row r="9431" spans="1:16" x14ac:dyDescent="0.35">
      <c r="A9431" s="22">
        <v>9430</v>
      </c>
      <c r="B9431" s="21">
        <v>41122</v>
      </c>
      <c r="C9431" s="22" t="s">
        <v>51</v>
      </c>
      <c r="D9431" s="22" t="s">
        <v>61</v>
      </c>
      <c r="E9431" s="22" t="s">
        <v>53</v>
      </c>
      <c r="F9431" s="22">
        <v>747</v>
      </c>
      <c r="G9431" s="22">
        <v>95</v>
      </c>
      <c r="H9431" s="22">
        <v>33.700000000000003</v>
      </c>
      <c r="I9431" s="22">
        <v>23.73</v>
      </c>
      <c r="J9431" s="22" t="s">
        <v>60</v>
      </c>
      <c r="K9431" s="23">
        <v>667401.89</v>
      </c>
      <c r="L9431" s="23" t="s">
        <v>55</v>
      </c>
      <c r="M9431" s="23" t="s">
        <v>83</v>
      </c>
      <c r="N9431" s="27"/>
      <c r="O9431" s="23" t="s">
        <v>56</v>
      </c>
      <c r="P9431" t="str">
        <f t="shared" si="147"/>
        <v>INSERT INTO @DataTable (Deal, AdvanceDate, PROV, DealPurpose, RateType, BEACON, LTV, TDS, GDS, InsuranceType, PrincipalBalance, OccupancyType, AccountStatus, Closed_Date, DelinquencyBucket) VALUES (9430, '2012-08-01', 'AB', 'Purchase', 'Fixed', 747, 95, 33.7, 23.73, 'HiRatio', 667401.89, 'Owner-Occupied', 'Open', '1900-01-00', 'Current');</v>
      </c>
    </row>
    <row r="9432" spans="1:16" x14ac:dyDescent="0.35">
      <c r="A9432" s="19">
        <v>9431</v>
      </c>
      <c r="B9432" s="18">
        <v>40732</v>
      </c>
      <c r="C9432" s="19" t="s">
        <v>51</v>
      </c>
      <c r="D9432" s="19" t="s">
        <v>52</v>
      </c>
      <c r="E9432" s="19" t="s">
        <v>53</v>
      </c>
      <c r="F9432" s="19">
        <v>642</v>
      </c>
      <c r="G9432" s="19">
        <v>80</v>
      </c>
      <c r="H9432" s="19">
        <v>24.98</v>
      </c>
      <c r="I9432" s="19">
        <v>24.98</v>
      </c>
      <c r="J9432" s="19" t="s">
        <v>54</v>
      </c>
      <c r="K9432" s="20">
        <v>161687.06</v>
      </c>
      <c r="L9432" s="20" t="s">
        <v>55</v>
      </c>
      <c r="M9432" s="20" t="s">
        <v>83</v>
      </c>
      <c r="N9432" s="26"/>
      <c r="O9432" s="20" t="s">
        <v>56</v>
      </c>
      <c r="P9432" t="str">
        <f t="shared" si="147"/>
        <v>INSERT INTO @DataTable (Deal, AdvanceDate, PROV, DealPurpose, RateType, BEACON, LTV, TDS, GDS, InsuranceType, PrincipalBalance, OccupancyType, AccountStatus, Closed_Date, DelinquencyBucket) VALUES (9431, '2011-07-08', 'AB', 'Refinance External', 'Fixed', 642, 80, 24.98, 24.98, 'Conv', 161687.06, 'Owner-Occupied', 'Open', '1900-01-00', 'Current');</v>
      </c>
    </row>
    <row r="9433" spans="1:16" x14ac:dyDescent="0.35">
      <c r="A9433" s="22">
        <v>9432</v>
      </c>
      <c r="B9433" s="21">
        <v>42446</v>
      </c>
      <c r="C9433" s="22" t="s">
        <v>57</v>
      </c>
      <c r="D9433" s="22" t="s">
        <v>52</v>
      </c>
      <c r="E9433" s="22" t="s">
        <v>53</v>
      </c>
      <c r="F9433" s="22">
        <v>772</v>
      </c>
      <c r="G9433" s="22">
        <v>48.61</v>
      </c>
      <c r="H9433" s="22">
        <v>18.43</v>
      </c>
      <c r="I9433" s="22">
        <v>17.350000000000001</v>
      </c>
      <c r="J9433" s="22" t="s">
        <v>54</v>
      </c>
      <c r="K9433" s="23">
        <v>353712.59</v>
      </c>
      <c r="L9433" s="23" t="s">
        <v>55</v>
      </c>
      <c r="M9433" s="23" t="s">
        <v>83</v>
      </c>
      <c r="N9433" s="27"/>
      <c r="O9433" s="23" t="s">
        <v>56</v>
      </c>
      <c r="P9433" t="str">
        <f t="shared" si="147"/>
        <v>INSERT INTO @DataTable (Deal, AdvanceDate, PROV, DealPurpose, RateType, BEACON, LTV, TDS, GDS, InsuranceType, PrincipalBalance, OccupancyType, AccountStatus, Closed_Date, DelinquencyBucket) VALUES (9432, '2016-03-17', 'ON', 'Refinance External', 'Fixed', 772, 48.61, 18.43, 17.35, 'Conv', 353712.59, 'Owner-Occupied', 'Open', '1900-01-00', 'Current');</v>
      </c>
    </row>
    <row r="9434" spans="1:16" x14ac:dyDescent="0.35">
      <c r="A9434" s="19">
        <v>9433</v>
      </c>
      <c r="B9434" s="18">
        <v>41995</v>
      </c>
      <c r="C9434" s="19" t="s">
        <v>58</v>
      </c>
      <c r="D9434" s="19" t="s">
        <v>59</v>
      </c>
      <c r="E9434" s="19" t="s">
        <v>53</v>
      </c>
      <c r="F9434" s="19">
        <v>711</v>
      </c>
      <c r="G9434" s="19">
        <v>59.8</v>
      </c>
      <c r="H9434" s="19">
        <v>23.81</v>
      </c>
      <c r="I9434" s="19">
        <v>23.03</v>
      </c>
      <c r="J9434" s="19" t="s">
        <v>54</v>
      </c>
      <c r="K9434" s="20">
        <v>285817.67</v>
      </c>
      <c r="L9434" s="20" t="s">
        <v>55</v>
      </c>
      <c r="M9434" s="20" t="s">
        <v>83</v>
      </c>
      <c r="N9434" s="26"/>
      <c r="O9434" s="20" t="s">
        <v>56</v>
      </c>
      <c r="P9434" t="str">
        <f t="shared" si="147"/>
        <v>INSERT INTO @DataTable (Deal, AdvanceDate, PROV, DealPurpose, RateType, BEACON, LTV, TDS, GDS, InsuranceType, PrincipalBalance, OccupancyType, AccountStatus, Closed_Date, DelinquencyBucket) VALUES (9433, '2014-12-22', 'BC', 'Transfer', 'Fixed', 711, 59.8, 23.81, 23.03, 'Conv', 285817.67, 'Owner-Occupied', 'Open', '1900-01-00', 'Current');</v>
      </c>
    </row>
    <row r="9435" spans="1:16" x14ac:dyDescent="0.35">
      <c r="A9435" s="22">
        <v>9434</v>
      </c>
      <c r="B9435" s="21">
        <v>42422</v>
      </c>
      <c r="C9435" s="22" t="s">
        <v>58</v>
      </c>
      <c r="D9435" s="22" t="s">
        <v>61</v>
      </c>
      <c r="E9435" s="22" t="s">
        <v>53</v>
      </c>
      <c r="F9435" s="22">
        <v>786</v>
      </c>
      <c r="G9435" s="22">
        <v>66.36</v>
      </c>
      <c r="H9435" s="22">
        <v>31.54</v>
      </c>
      <c r="I9435" s="22">
        <v>19.09</v>
      </c>
      <c r="J9435" s="22" t="s">
        <v>54</v>
      </c>
      <c r="K9435" s="23">
        <v>193636.29</v>
      </c>
      <c r="L9435" s="23" t="s">
        <v>55</v>
      </c>
      <c r="M9435" s="23" t="s">
        <v>83</v>
      </c>
      <c r="N9435" s="27"/>
      <c r="O9435" s="23" t="s">
        <v>56</v>
      </c>
      <c r="P9435" t="str">
        <f t="shared" si="147"/>
        <v>INSERT INTO @DataTable (Deal, AdvanceDate, PROV, DealPurpose, RateType, BEACON, LTV, TDS, GDS, InsuranceType, PrincipalBalance, OccupancyType, AccountStatus, Closed_Date, DelinquencyBucket) VALUES (9434, '2016-02-22', 'BC', 'Purchase', 'Fixed', 786, 66.36, 31.54, 19.09, 'Conv', 193636.29, 'Owner-Occupied', 'Open', '1900-01-00', 'Current');</v>
      </c>
    </row>
    <row r="9436" spans="1:16" x14ac:dyDescent="0.35">
      <c r="A9436" s="19">
        <v>9435</v>
      </c>
      <c r="B9436" s="18">
        <v>42139</v>
      </c>
      <c r="C9436" s="19" t="s">
        <v>63</v>
      </c>
      <c r="D9436" s="19" t="s">
        <v>61</v>
      </c>
      <c r="E9436" s="19" t="s">
        <v>40</v>
      </c>
      <c r="F9436" s="19">
        <v>664</v>
      </c>
      <c r="G9436" s="19">
        <v>95</v>
      </c>
      <c r="H9436" s="19">
        <v>29.19</v>
      </c>
      <c r="I9436" s="19">
        <v>16.28</v>
      </c>
      <c r="J9436" s="19" t="s">
        <v>60</v>
      </c>
      <c r="K9436" s="20">
        <v>299183.90999999997</v>
      </c>
      <c r="L9436" s="20" t="s">
        <v>55</v>
      </c>
      <c r="M9436" s="20" t="s">
        <v>83</v>
      </c>
      <c r="N9436" s="26"/>
      <c r="O9436" s="20" t="s">
        <v>56</v>
      </c>
      <c r="P9436" t="str">
        <f t="shared" si="147"/>
        <v>INSERT INTO @DataTable (Deal, AdvanceDate, PROV, DealPurpose, RateType, BEACON, LTV, TDS, GDS, InsuranceType, PrincipalBalance, OccupancyType, AccountStatus, Closed_Date, DelinquencyBucket) VALUES (9435, '2015-05-15', 'SK', 'Purchase', 'ARM', 664, 95, 29.19, 16.28, 'HiRatio', 299183.91, 'Owner-Occupied', 'Open', '1900-01-00', 'Current');</v>
      </c>
    </row>
    <row r="9437" spans="1:16" x14ac:dyDescent="0.35">
      <c r="A9437" s="22">
        <v>9436</v>
      </c>
      <c r="B9437" s="21">
        <v>40667</v>
      </c>
      <c r="C9437" s="22" t="s">
        <v>57</v>
      </c>
      <c r="D9437" s="22" t="s">
        <v>61</v>
      </c>
      <c r="E9437" s="22" t="s">
        <v>53</v>
      </c>
      <c r="F9437" s="22">
        <v>744</v>
      </c>
      <c r="G9437" s="22">
        <v>80</v>
      </c>
      <c r="H9437" s="22">
        <v>36.31</v>
      </c>
      <c r="I9437" s="22">
        <v>33.68</v>
      </c>
      <c r="J9437" s="22" t="s">
        <v>54</v>
      </c>
      <c r="K9437" s="23">
        <v>411973.51</v>
      </c>
      <c r="L9437" s="23" t="s">
        <v>55</v>
      </c>
      <c r="M9437" s="23" t="s">
        <v>83</v>
      </c>
      <c r="N9437" s="27"/>
      <c r="O9437" s="23" t="s">
        <v>56</v>
      </c>
      <c r="P9437" t="str">
        <f t="shared" si="147"/>
        <v>INSERT INTO @DataTable (Deal, AdvanceDate, PROV, DealPurpose, RateType, BEACON, LTV, TDS, GDS, InsuranceType, PrincipalBalance, OccupancyType, AccountStatus, Closed_Date, DelinquencyBucket) VALUES (9436, '2011-05-04', 'ON', 'Purchase', 'Fixed', 744, 80, 36.31, 33.68, 'Conv', 411973.51, 'Owner-Occupied', 'Open', '1900-01-00', 'Current');</v>
      </c>
    </row>
    <row r="9438" spans="1:16" x14ac:dyDescent="0.35">
      <c r="A9438" s="19">
        <v>9437</v>
      </c>
      <c r="B9438" s="18">
        <v>42443</v>
      </c>
      <c r="C9438" s="19" t="s">
        <v>57</v>
      </c>
      <c r="D9438" s="19" t="s">
        <v>61</v>
      </c>
      <c r="E9438" s="19" t="s">
        <v>53</v>
      </c>
      <c r="F9438" s="19">
        <v>683</v>
      </c>
      <c r="G9438" s="19">
        <v>95</v>
      </c>
      <c r="H9438" s="19">
        <v>43.92</v>
      </c>
      <c r="I9438" s="19">
        <v>14.81</v>
      </c>
      <c r="J9438" s="19" t="s">
        <v>60</v>
      </c>
      <c r="K9438" s="20">
        <v>287231.87</v>
      </c>
      <c r="L9438" s="20" t="s">
        <v>55</v>
      </c>
      <c r="M9438" s="20" t="s">
        <v>83</v>
      </c>
      <c r="N9438" s="26"/>
      <c r="O9438" s="20" t="s">
        <v>56</v>
      </c>
      <c r="P9438" t="str">
        <f t="shared" si="147"/>
        <v>INSERT INTO @DataTable (Deal, AdvanceDate, PROV, DealPurpose, RateType, BEACON, LTV, TDS, GDS, InsuranceType, PrincipalBalance, OccupancyType, AccountStatus, Closed_Date, DelinquencyBucket) VALUES (9437, '2016-03-14', 'ON', 'Purchase', 'Fixed', 683, 95, 43.92, 14.81, 'HiRatio', 287231.87, 'Owner-Occupied', 'Open', '1900-01-00', 'Current');</v>
      </c>
    </row>
    <row r="9439" spans="1:16" x14ac:dyDescent="0.35">
      <c r="A9439" s="22">
        <v>9438</v>
      </c>
      <c r="B9439" s="21">
        <v>42482</v>
      </c>
      <c r="C9439" s="22" t="s">
        <v>57</v>
      </c>
      <c r="D9439" s="22" t="s">
        <v>52</v>
      </c>
      <c r="E9439" s="22" t="s">
        <v>53</v>
      </c>
      <c r="F9439" s="22">
        <v>759</v>
      </c>
      <c r="G9439" s="22">
        <v>69.42</v>
      </c>
      <c r="H9439" s="22">
        <v>37.85</v>
      </c>
      <c r="I9439" s="22">
        <v>31.19</v>
      </c>
      <c r="J9439" s="22" t="s">
        <v>54</v>
      </c>
      <c r="K9439" s="23">
        <v>410585.16</v>
      </c>
      <c r="L9439" s="23" t="s">
        <v>55</v>
      </c>
      <c r="M9439" s="23" t="s">
        <v>83</v>
      </c>
      <c r="N9439" s="27"/>
      <c r="O9439" s="23" t="s">
        <v>56</v>
      </c>
      <c r="P9439" t="str">
        <f t="shared" si="147"/>
        <v>INSERT INTO @DataTable (Deal, AdvanceDate, PROV, DealPurpose, RateType, BEACON, LTV, TDS, GDS, InsuranceType, PrincipalBalance, OccupancyType, AccountStatus, Closed_Date, DelinquencyBucket) VALUES (9438, '2016-04-22', 'ON', 'Refinance External', 'Fixed', 759, 69.42, 37.85, 31.19, 'Conv', 410585.16, 'Owner-Occupied', 'Open', '1900-01-00', 'Current');</v>
      </c>
    </row>
    <row r="9440" spans="1:16" x14ac:dyDescent="0.35">
      <c r="A9440" s="19">
        <v>9439</v>
      </c>
      <c r="B9440" s="18">
        <v>42537</v>
      </c>
      <c r="C9440" s="19" t="s">
        <v>57</v>
      </c>
      <c r="D9440" s="19" t="s">
        <v>61</v>
      </c>
      <c r="E9440" s="19" t="s">
        <v>40</v>
      </c>
      <c r="F9440" s="19">
        <v>777</v>
      </c>
      <c r="G9440" s="19">
        <v>95</v>
      </c>
      <c r="H9440" s="19">
        <v>36.47</v>
      </c>
      <c r="I9440" s="19">
        <v>15.94</v>
      </c>
      <c r="J9440" s="19" t="s">
        <v>60</v>
      </c>
      <c r="K9440" s="20">
        <v>270729.61</v>
      </c>
      <c r="L9440" s="20" t="s">
        <v>66</v>
      </c>
      <c r="M9440" s="20" t="s">
        <v>83</v>
      </c>
      <c r="N9440" s="26"/>
      <c r="O9440" s="20" t="s">
        <v>56</v>
      </c>
      <c r="P9440" t="str">
        <f t="shared" si="147"/>
        <v>INSERT INTO @DataTable (Deal, AdvanceDate, PROV, DealPurpose, RateType, BEACON, LTV, TDS, GDS, InsuranceType, PrincipalBalance, OccupancyType, AccountStatus, Closed_Date, DelinquencyBucket) VALUES (9439, '2016-06-16', 'ON', 'Purchase', 'ARM', 777, 95, 36.47, 15.94, 'HiRatio', 270729.61, 'Second Home', 'Open', '1900-01-00', 'Current');</v>
      </c>
    </row>
    <row r="9441" spans="1:16" x14ac:dyDescent="0.35">
      <c r="A9441" s="22">
        <v>9440</v>
      </c>
      <c r="B9441" s="21">
        <v>41547</v>
      </c>
      <c r="C9441" s="22" t="s">
        <v>51</v>
      </c>
      <c r="D9441" s="22" t="s">
        <v>61</v>
      </c>
      <c r="E9441" s="22" t="s">
        <v>53</v>
      </c>
      <c r="F9441" s="22">
        <v>747</v>
      </c>
      <c r="G9441" s="22">
        <v>95</v>
      </c>
      <c r="H9441" s="22">
        <v>32.89</v>
      </c>
      <c r="I9441" s="22">
        <v>26.69</v>
      </c>
      <c r="J9441" s="22" t="s">
        <v>60</v>
      </c>
      <c r="K9441" s="23">
        <v>350441.07</v>
      </c>
      <c r="L9441" s="23" t="s">
        <v>55</v>
      </c>
      <c r="M9441" s="23" t="s">
        <v>83</v>
      </c>
      <c r="N9441" s="27"/>
      <c r="O9441" s="23" t="s">
        <v>56</v>
      </c>
      <c r="P9441" t="str">
        <f t="shared" si="147"/>
        <v>INSERT INTO @DataTable (Deal, AdvanceDate, PROV, DealPurpose, RateType, BEACON, LTV, TDS, GDS, InsuranceType, PrincipalBalance, OccupancyType, AccountStatus, Closed_Date, DelinquencyBucket) VALUES (9440, '2013-09-30', 'AB', 'Purchase', 'Fixed', 747, 95, 32.89, 26.69, 'HiRatio', 350441.07, 'Owner-Occupied', 'Open', '1900-01-00', 'Current');</v>
      </c>
    </row>
    <row r="9442" spans="1:16" x14ac:dyDescent="0.35">
      <c r="A9442" s="19">
        <v>9441</v>
      </c>
      <c r="B9442" s="18">
        <v>42150</v>
      </c>
      <c r="C9442" s="19" t="s">
        <v>57</v>
      </c>
      <c r="D9442" s="19" t="s">
        <v>61</v>
      </c>
      <c r="E9442" s="19" t="s">
        <v>53</v>
      </c>
      <c r="F9442" s="19">
        <v>808</v>
      </c>
      <c r="G9442" s="19">
        <v>75</v>
      </c>
      <c r="H9442" s="19">
        <v>20.239999999999998</v>
      </c>
      <c r="I9442" s="19">
        <v>19.75</v>
      </c>
      <c r="J9442" s="19" t="s">
        <v>54</v>
      </c>
      <c r="K9442" s="20">
        <v>280662.23</v>
      </c>
      <c r="L9442" s="20" t="s">
        <v>55</v>
      </c>
      <c r="M9442" s="20" t="s">
        <v>83</v>
      </c>
      <c r="N9442" s="26"/>
      <c r="O9442" s="20" t="s">
        <v>56</v>
      </c>
      <c r="P9442" t="str">
        <f t="shared" si="147"/>
        <v>INSERT INTO @DataTable (Deal, AdvanceDate, PROV, DealPurpose, RateType, BEACON, LTV, TDS, GDS, InsuranceType, PrincipalBalance, OccupancyType, AccountStatus, Closed_Date, DelinquencyBucket) VALUES (9441, '2015-05-26', 'ON', 'Purchase', 'Fixed', 808, 75, 20.24, 19.75, 'Conv', 280662.23, 'Owner-Occupied', 'Open', '1900-01-00', 'Current');</v>
      </c>
    </row>
    <row r="9443" spans="1:16" x14ac:dyDescent="0.35">
      <c r="A9443" s="22">
        <v>9442</v>
      </c>
      <c r="B9443" s="21">
        <v>42251</v>
      </c>
      <c r="C9443" s="22" t="s">
        <v>57</v>
      </c>
      <c r="D9443" s="22" t="s">
        <v>52</v>
      </c>
      <c r="E9443" s="22" t="s">
        <v>40</v>
      </c>
      <c r="F9443" s="22">
        <v>783</v>
      </c>
      <c r="G9443" s="22">
        <v>45.64</v>
      </c>
      <c r="H9443" s="22">
        <v>33.65</v>
      </c>
      <c r="I9443" s="22">
        <v>27.56</v>
      </c>
      <c r="J9443" s="22" t="s">
        <v>54</v>
      </c>
      <c r="K9443" s="23">
        <v>148160.54999999999</v>
      </c>
      <c r="L9443" s="23" t="s">
        <v>55</v>
      </c>
      <c r="M9443" s="23" t="s">
        <v>83</v>
      </c>
      <c r="N9443" s="27"/>
      <c r="O9443" s="23" t="s">
        <v>56</v>
      </c>
      <c r="P9443" t="str">
        <f t="shared" si="147"/>
        <v>INSERT INTO @DataTable (Deal, AdvanceDate, PROV, DealPurpose, RateType, BEACON, LTV, TDS, GDS, InsuranceType, PrincipalBalance, OccupancyType, AccountStatus, Closed_Date, DelinquencyBucket) VALUES (9442, '2015-09-04', 'ON', 'Refinance External', 'ARM', 783, 45.64, 33.65, 27.56, 'Conv', 148160.55, 'Owner-Occupied', 'Open', '1900-01-00', 'Current');</v>
      </c>
    </row>
    <row r="9444" spans="1:16" x14ac:dyDescent="0.35">
      <c r="A9444" s="19">
        <v>9443</v>
      </c>
      <c r="B9444" s="18">
        <v>41505</v>
      </c>
      <c r="C9444" s="19" t="s">
        <v>57</v>
      </c>
      <c r="D9444" s="19" t="s">
        <v>52</v>
      </c>
      <c r="E9444" s="19" t="s">
        <v>40</v>
      </c>
      <c r="F9444" s="19">
        <v>789</v>
      </c>
      <c r="G9444" s="19">
        <v>61.25</v>
      </c>
      <c r="H9444" s="19">
        <v>33.119999999999997</v>
      </c>
      <c r="I9444" s="19">
        <v>31.58</v>
      </c>
      <c r="J9444" s="19" t="s">
        <v>54</v>
      </c>
      <c r="K9444" s="20">
        <v>0</v>
      </c>
      <c r="L9444" s="20" t="s">
        <v>55</v>
      </c>
      <c r="M9444" s="20" t="s">
        <v>84</v>
      </c>
      <c r="N9444" s="26">
        <v>42584</v>
      </c>
      <c r="O9444" s="20" t="s">
        <v>56</v>
      </c>
      <c r="P9444" t="str">
        <f t="shared" si="147"/>
        <v>INSERT INTO @DataTable (Deal, AdvanceDate, PROV, DealPurpose, RateType, BEACON, LTV, TDS, GDS, InsuranceType, PrincipalBalance, OccupancyType, AccountStatus, Closed_Date, DelinquencyBucket) VALUES (9443, '2013-08-19', 'ON', 'Refinance External', 'ARM', 789, 61.25, 33.12, 31.58, 'Conv', 0, 'Owner-Occupied', 'Closed', '2016-08-02', 'Current');</v>
      </c>
    </row>
    <row r="9445" spans="1:16" x14ac:dyDescent="0.35">
      <c r="A9445" s="22">
        <v>9444</v>
      </c>
      <c r="B9445" s="21">
        <v>40991</v>
      </c>
      <c r="C9445" s="22" t="s">
        <v>51</v>
      </c>
      <c r="D9445" s="22" t="s">
        <v>61</v>
      </c>
      <c r="E9445" s="22" t="s">
        <v>53</v>
      </c>
      <c r="F9445" s="22">
        <v>736</v>
      </c>
      <c r="G9445" s="22">
        <v>93.49</v>
      </c>
      <c r="H9445" s="22">
        <v>43.77</v>
      </c>
      <c r="I9445" s="22">
        <v>34.68</v>
      </c>
      <c r="J9445" s="22" t="s">
        <v>60</v>
      </c>
      <c r="K9445" s="23">
        <v>330105.68</v>
      </c>
      <c r="L9445" s="23" t="s">
        <v>55</v>
      </c>
      <c r="M9445" s="23" t="s">
        <v>83</v>
      </c>
      <c r="N9445" s="27"/>
      <c r="O9445" s="23" t="s">
        <v>56</v>
      </c>
      <c r="P9445" t="str">
        <f t="shared" si="147"/>
        <v>INSERT INTO @DataTable (Deal, AdvanceDate, PROV, DealPurpose, RateType, BEACON, LTV, TDS, GDS, InsuranceType, PrincipalBalance, OccupancyType, AccountStatus, Closed_Date, DelinquencyBucket) VALUES (9444, '2012-03-23', 'AB', 'Purchase', 'Fixed', 736, 93.49, 43.77, 34.68, 'HiRatio', 330105.68, 'Owner-Occupied', 'Open', '1900-01-00', 'Current');</v>
      </c>
    </row>
    <row r="9446" spans="1:16" x14ac:dyDescent="0.35">
      <c r="A9446" s="19">
        <v>9445</v>
      </c>
      <c r="B9446" s="18">
        <v>42338</v>
      </c>
      <c r="C9446" s="19" t="s">
        <v>57</v>
      </c>
      <c r="D9446" s="19" t="s">
        <v>61</v>
      </c>
      <c r="E9446" s="19" t="s">
        <v>53</v>
      </c>
      <c r="F9446" s="19">
        <v>767</v>
      </c>
      <c r="G9446" s="19">
        <v>80</v>
      </c>
      <c r="H9446" s="19">
        <v>43.98</v>
      </c>
      <c r="I9446" s="19">
        <v>23.83</v>
      </c>
      <c r="J9446" s="19" t="s">
        <v>54</v>
      </c>
      <c r="K9446" s="20">
        <v>294357.36</v>
      </c>
      <c r="L9446" s="20" t="s">
        <v>55</v>
      </c>
      <c r="M9446" s="20" t="s">
        <v>83</v>
      </c>
      <c r="N9446" s="26"/>
      <c r="O9446" s="20" t="s">
        <v>56</v>
      </c>
      <c r="P9446" t="str">
        <f t="shared" si="147"/>
        <v>INSERT INTO @DataTable (Deal, AdvanceDate, PROV, DealPurpose, RateType, BEACON, LTV, TDS, GDS, InsuranceType, PrincipalBalance, OccupancyType, AccountStatus, Closed_Date, DelinquencyBucket) VALUES (9445, '2015-11-30', 'ON', 'Purchase', 'Fixed', 767, 80, 43.98, 23.83, 'Conv', 294357.36, 'Owner-Occupied', 'Open', '1900-01-00', 'Current');</v>
      </c>
    </row>
    <row r="9447" spans="1:16" x14ac:dyDescent="0.35">
      <c r="A9447" s="22">
        <v>9446</v>
      </c>
      <c r="B9447" s="21">
        <v>40893</v>
      </c>
      <c r="C9447" s="22" t="s">
        <v>51</v>
      </c>
      <c r="D9447" s="22" t="s">
        <v>61</v>
      </c>
      <c r="E9447" s="22" t="s">
        <v>40</v>
      </c>
      <c r="F9447" s="22">
        <v>806</v>
      </c>
      <c r="G9447" s="22">
        <v>92.02</v>
      </c>
      <c r="H9447" s="22">
        <v>28.11</v>
      </c>
      <c r="I9447" s="22">
        <v>9.27</v>
      </c>
      <c r="J9447" s="22" t="s">
        <v>60</v>
      </c>
      <c r="K9447" s="23">
        <v>134158.1</v>
      </c>
      <c r="L9447" s="23" t="s">
        <v>55</v>
      </c>
      <c r="M9447" s="23" t="s">
        <v>83</v>
      </c>
      <c r="N9447" s="27"/>
      <c r="O9447" s="23" t="s">
        <v>56</v>
      </c>
      <c r="P9447" t="str">
        <f t="shared" si="147"/>
        <v>INSERT INTO @DataTable (Deal, AdvanceDate, PROV, DealPurpose, RateType, BEACON, LTV, TDS, GDS, InsuranceType, PrincipalBalance, OccupancyType, AccountStatus, Closed_Date, DelinquencyBucket) VALUES (9446, '2011-12-16', 'AB', 'Purchase', 'ARM', 806, 92.02, 28.11, 9.27, 'HiRatio', 134158.1, 'Owner-Occupied', 'Open', '1900-01-00', 'Current');</v>
      </c>
    </row>
    <row r="9448" spans="1:16" x14ac:dyDescent="0.35">
      <c r="A9448" s="19">
        <v>9447</v>
      </c>
      <c r="B9448" s="18">
        <v>41814</v>
      </c>
      <c r="C9448" s="19" t="s">
        <v>58</v>
      </c>
      <c r="D9448" s="19" t="s">
        <v>61</v>
      </c>
      <c r="E9448" s="19" t="s">
        <v>40</v>
      </c>
      <c r="F9448" s="19">
        <v>787</v>
      </c>
      <c r="G9448" s="19">
        <v>64.290000000000006</v>
      </c>
      <c r="H9448" s="19">
        <v>29.96</v>
      </c>
      <c r="I9448" s="19">
        <v>29.2</v>
      </c>
      <c r="J9448" s="19" t="s">
        <v>54</v>
      </c>
      <c r="K9448" s="20">
        <v>609366.89</v>
      </c>
      <c r="L9448" s="20" t="s">
        <v>55</v>
      </c>
      <c r="M9448" s="20" t="s">
        <v>83</v>
      </c>
      <c r="N9448" s="26"/>
      <c r="O9448" s="20" t="s">
        <v>56</v>
      </c>
      <c r="P9448" t="str">
        <f t="shared" si="147"/>
        <v>INSERT INTO @DataTable (Deal, AdvanceDate, PROV, DealPurpose, RateType, BEACON, LTV, TDS, GDS, InsuranceType, PrincipalBalance, OccupancyType, AccountStatus, Closed_Date, DelinquencyBucket) VALUES (9447, '2014-06-24', 'BC', 'Purchase', 'ARM', 787, 64.29, 29.96, 29.2, 'Conv', 609366.89, 'Owner-Occupied', 'Open', '1900-01-00', 'Current');</v>
      </c>
    </row>
    <row r="9449" spans="1:16" x14ac:dyDescent="0.35">
      <c r="A9449" s="22">
        <v>9448</v>
      </c>
      <c r="B9449" s="21">
        <v>41162</v>
      </c>
      <c r="C9449" s="22" t="s">
        <v>57</v>
      </c>
      <c r="D9449" s="22" t="s">
        <v>61</v>
      </c>
      <c r="E9449" s="22" t="s">
        <v>53</v>
      </c>
      <c r="F9449" s="22">
        <v>689</v>
      </c>
      <c r="G9449" s="22">
        <v>95</v>
      </c>
      <c r="H9449" s="22">
        <v>38.630000000000003</v>
      </c>
      <c r="I9449" s="22">
        <v>19.37</v>
      </c>
      <c r="J9449" s="22" t="s">
        <v>60</v>
      </c>
      <c r="K9449" s="23">
        <v>0</v>
      </c>
      <c r="L9449" s="23" t="s">
        <v>55</v>
      </c>
      <c r="M9449" s="23" t="s">
        <v>84</v>
      </c>
      <c r="N9449" s="27">
        <v>41485</v>
      </c>
      <c r="O9449" s="23" t="s">
        <v>56</v>
      </c>
      <c r="P9449" t="str">
        <f t="shared" si="147"/>
        <v>INSERT INTO @DataTable (Deal, AdvanceDate, PROV, DealPurpose, RateType, BEACON, LTV, TDS, GDS, InsuranceType, PrincipalBalance, OccupancyType, AccountStatus, Closed_Date, DelinquencyBucket) VALUES (9448, '2012-09-10', 'ON', 'Purchase', 'Fixed', 689, 95, 38.63, 19.37, 'HiRatio', 0, 'Owner-Occupied', 'Closed', '2013-07-30', 'Current');</v>
      </c>
    </row>
    <row r="9450" spans="1:16" x14ac:dyDescent="0.35">
      <c r="A9450" s="19">
        <v>9449</v>
      </c>
      <c r="B9450" s="18">
        <v>42424</v>
      </c>
      <c r="C9450" s="19" t="s">
        <v>63</v>
      </c>
      <c r="D9450" s="19" t="s">
        <v>61</v>
      </c>
      <c r="E9450" s="19" t="s">
        <v>53</v>
      </c>
      <c r="F9450" s="19">
        <v>741</v>
      </c>
      <c r="G9450" s="19">
        <v>95</v>
      </c>
      <c r="H9450" s="19">
        <v>28.78</v>
      </c>
      <c r="I9450" s="19">
        <v>28.42</v>
      </c>
      <c r="J9450" s="19" t="s">
        <v>60</v>
      </c>
      <c r="K9450" s="20">
        <v>258291.39</v>
      </c>
      <c r="L9450" s="20" t="s">
        <v>55</v>
      </c>
      <c r="M9450" s="20" t="s">
        <v>83</v>
      </c>
      <c r="N9450" s="26"/>
      <c r="O9450" s="20" t="s">
        <v>56</v>
      </c>
      <c r="P9450" t="str">
        <f t="shared" si="147"/>
        <v>INSERT INTO @DataTable (Deal, AdvanceDate, PROV, DealPurpose, RateType, BEACON, LTV, TDS, GDS, InsuranceType, PrincipalBalance, OccupancyType, AccountStatus, Closed_Date, DelinquencyBucket) VALUES (9449, '2016-02-24', 'SK', 'Purchase', 'Fixed', 741, 95, 28.78, 28.42, 'HiRatio', 258291.39, 'Owner-Occupied', 'Open', '1900-01-00', 'Current');</v>
      </c>
    </row>
    <row r="9451" spans="1:16" x14ac:dyDescent="0.35">
      <c r="A9451" s="22">
        <v>9450</v>
      </c>
      <c r="B9451" s="21">
        <v>41715</v>
      </c>
      <c r="C9451" s="22" t="s">
        <v>51</v>
      </c>
      <c r="D9451" s="22" t="s">
        <v>61</v>
      </c>
      <c r="E9451" s="22" t="s">
        <v>53</v>
      </c>
      <c r="F9451" s="22">
        <v>773</v>
      </c>
      <c r="G9451" s="22">
        <v>75</v>
      </c>
      <c r="H9451" s="22">
        <v>29.06</v>
      </c>
      <c r="I9451" s="22">
        <v>14.43</v>
      </c>
      <c r="J9451" s="22" t="s">
        <v>54</v>
      </c>
      <c r="K9451" s="23">
        <v>156425.74</v>
      </c>
      <c r="L9451" s="23" t="s">
        <v>55</v>
      </c>
      <c r="M9451" s="23" t="s">
        <v>83</v>
      </c>
      <c r="N9451" s="27"/>
      <c r="O9451" s="23" t="s">
        <v>56</v>
      </c>
      <c r="P9451" t="str">
        <f t="shared" si="147"/>
        <v>INSERT INTO @DataTable (Deal, AdvanceDate, PROV, DealPurpose, RateType, BEACON, LTV, TDS, GDS, InsuranceType, PrincipalBalance, OccupancyType, AccountStatus, Closed_Date, DelinquencyBucket) VALUES (9450, '2014-03-17', 'AB', 'Purchase', 'Fixed', 773, 75, 29.06, 14.43, 'Conv', 156425.74, 'Owner-Occupied', 'Open', '1900-01-00', 'Current');</v>
      </c>
    </row>
    <row r="9452" spans="1:16" x14ac:dyDescent="0.35">
      <c r="A9452" s="19">
        <v>9451</v>
      </c>
      <c r="B9452" s="18">
        <v>41792</v>
      </c>
      <c r="C9452" s="19" t="s">
        <v>57</v>
      </c>
      <c r="D9452" s="19" t="s">
        <v>61</v>
      </c>
      <c r="E9452" s="19" t="s">
        <v>53</v>
      </c>
      <c r="F9452" s="19">
        <v>762</v>
      </c>
      <c r="G9452" s="19">
        <v>80</v>
      </c>
      <c r="H9452" s="19">
        <v>42.24</v>
      </c>
      <c r="I9452" s="19">
        <v>31.96</v>
      </c>
      <c r="J9452" s="19" t="s">
        <v>54</v>
      </c>
      <c r="K9452" s="20">
        <v>0</v>
      </c>
      <c r="L9452" s="20" t="s">
        <v>55</v>
      </c>
      <c r="M9452" s="20" t="s">
        <v>84</v>
      </c>
      <c r="N9452" s="26">
        <v>42290</v>
      </c>
      <c r="O9452" s="20" t="s">
        <v>56</v>
      </c>
      <c r="P9452" t="str">
        <f t="shared" si="147"/>
        <v>INSERT INTO @DataTable (Deal, AdvanceDate, PROV, DealPurpose, RateType, BEACON, LTV, TDS, GDS, InsuranceType, PrincipalBalance, OccupancyType, AccountStatus, Closed_Date, DelinquencyBucket) VALUES (9451, '2014-06-02', 'ON', 'Purchase', 'Fixed', 762, 80, 42.24, 31.96, 'Conv', 0, 'Owner-Occupied', 'Closed', '2015-10-13', 'Current');</v>
      </c>
    </row>
    <row r="9453" spans="1:16" x14ac:dyDescent="0.35">
      <c r="A9453" s="22">
        <v>9452</v>
      </c>
      <c r="B9453" s="21">
        <v>42573</v>
      </c>
      <c r="C9453" s="22" t="s">
        <v>57</v>
      </c>
      <c r="D9453" s="22" t="s">
        <v>61</v>
      </c>
      <c r="E9453" s="22" t="s">
        <v>53</v>
      </c>
      <c r="F9453" s="22">
        <v>730</v>
      </c>
      <c r="G9453" s="22">
        <v>90</v>
      </c>
      <c r="H9453" s="22">
        <v>42.19</v>
      </c>
      <c r="I9453" s="22">
        <v>32.369999999999997</v>
      </c>
      <c r="J9453" s="22" t="s">
        <v>60</v>
      </c>
      <c r="K9453" s="23">
        <v>345072.78</v>
      </c>
      <c r="L9453" s="23" t="s">
        <v>55</v>
      </c>
      <c r="M9453" s="23" t="s">
        <v>83</v>
      </c>
      <c r="N9453" s="27"/>
      <c r="O9453" s="23" t="s">
        <v>56</v>
      </c>
      <c r="P9453" t="str">
        <f t="shared" si="147"/>
        <v>INSERT INTO @DataTable (Deal, AdvanceDate, PROV, DealPurpose, RateType, BEACON, LTV, TDS, GDS, InsuranceType, PrincipalBalance, OccupancyType, AccountStatus, Closed_Date, DelinquencyBucket) VALUES (9452, '2016-07-22', 'ON', 'Purchase', 'Fixed', 730, 90, 42.19, 32.37, 'HiRatio', 345072.78, 'Owner-Occupied', 'Open', '1900-01-00', 'Current');</v>
      </c>
    </row>
    <row r="9454" spans="1:16" x14ac:dyDescent="0.35">
      <c r="A9454" s="19">
        <v>9453</v>
      </c>
      <c r="B9454" s="18">
        <v>42124</v>
      </c>
      <c r="C9454" s="19" t="s">
        <v>57</v>
      </c>
      <c r="D9454" s="19" t="s">
        <v>52</v>
      </c>
      <c r="E9454" s="19" t="s">
        <v>40</v>
      </c>
      <c r="F9454" s="19">
        <v>702</v>
      </c>
      <c r="G9454" s="19">
        <v>77.33</v>
      </c>
      <c r="H9454" s="19">
        <v>27.79</v>
      </c>
      <c r="I9454" s="19">
        <v>14.75</v>
      </c>
      <c r="J9454" s="19" t="s">
        <v>54</v>
      </c>
      <c r="K9454" s="20">
        <v>266873.27</v>
      </c>
      <c r="L9454" s="20" t="s">
        <v>55</v>
      </c>
      <c r="M9454" s="20" t="s">
        <v>83</v>
      </c>
      <c r="N9454" s="26"/>
      <c r="O9454" s="20" t="s">
        <v>69</v>
      </c>
      <c r="P9454" t="str">
        <f t="shared" si="147"/>
        <v>INSERT INTO @DataTable (Deal, AdvanceDate, PROV, DealPurpose, RateType, BEACON, LTV, TDS, GDS, InsuranceType, PrincipalBalance, OccupancyType, AccountStatus, Closed_Date, DelinquencyBucket) VALUES (9453, '2015-04-30', 'ON', 'Refinance External', 'ARM', 702, 77.33, 27.79, 14.75, 'Conv', 266873.27, 'Owner-Occupied', 'Open', '1900-01-00', '0-29');</v>
      </c>
    </row>
    <row r="9455" spans="1:16" x14ac:dyDescent="0.35">
      <c r="A9455" s="22">
        <v>9454</v>
      </c>
      <c r="B9455" s="21">
        <v>42447</v>
      </c>
      <c r="C9455" s="22" t="s">
        <v>58</v>
      </c>
      <c r="D9455" s="22" t="s">
        <v>59</v>
      </c>
      <c r="E9455" s="22" t="s">
        <v>53</v>
      </c>
      <c r="F9455" s="22">
        <v>807</v>
      </c>
      <c r="G9455" s="22">
        <v>62.63</v>
      </c>
      <c r="H9455" s="22">
        <v>35.049999999999997</v>
      </c>
      <c r="I9455" s="22">
        <v>23.42</v>
      </c>
      <c r="J9455" s="22" t="s">
        <v>54</v>
      </c>
      <c r="K9455" s="23">
        <v>409917.29</v>
      </c>
      <c r="L9455" s="23" t="s">
        <v>55</v>
      </c>
      <c r="M9455" s="23" t="s">
        <v>83</v>
      </c>
      <c r="N9455" s="27"/>
      <c r="O9455" s="23" t="s">
        <v>56</v>
      </c>
      <c r="P9455" t="str">
        <f t="shared" si="147"/>
        <v>INSERT INTO @DataTable (Deal, AdvanceDate, PROV, DealPurpose, RateType, BEACON, LTV, TDS, GDS, InsuranceType, PrincipalBalance, OccupancyType, AccountStatus, Closed_Date, DelinquencyBucket) VALUES (9454, '2016-03-18', 'BC', 'Transfer', 'Fixed', 807, 62.63, 35.05, 23.42, 'Conv', 409917.29, 'Owner-Occupied', 'Open', '1900-01-00', 'Current');</v>
      </c>
    </row>
    <row r="9456" spans="1:16" x14ac:dyDescent="0.35">
      <c r="A9456" s="19">
        <v>9455</v>
      </c>
      <c r="B9456" s="18">
        <v>41172</v>
      </c>
      <c r="C9456" s="19" t="s">
        <v>57</v>
      </c>
      <c r="D9456" s="19" t="s">
        <v>61</v>
      </c>
      <c r="E9456" s="19" t="s">
        <v>53</v>
      </c>
      <c r="F9456" s="19">
        <v>725</v>
      </c>
      <c r="G9456" s="19">
        <v>90</v>
      </c>
      <c r="H9456" s="19">
        <v>30.93</v>
      </c>
      <c r="I9456" s="19">
        <v>26.43</v>
      </c>
      <c r="J9456" s="19" t="s">
        <v>60</v>
      </c>
      <c r="K9456" s="20">
        <v>175149.81</v>
      </c>
      <c r="L9456" s="20" t="s">
        <v>55</v>
      </c>
      <c r="M9456" s="20" t="s">
        <v>83</v>
      </c>
      <c r="N9456" s="26"/>
      <c r="O9456" s="20" t="s">
        <v>56</v>
      </c>
      <c r="P9456" t="str">
        <f t="shared" si="147"/>
        <v>INSERT INTO @DataTable (Deal, AdvanceDate, PROV, DealPurpose, RateType, BEACON, LTV, TDS, GDS, InsuranceType, PrincipalBalance, OccupancyType, AccountStatus, Closed_Date, DelinquencyBucket) VALUES (9455, '2012-09-20', 'ON', 'Purchase', 'Fixed', 725, 90, 30.93, 26.43, 'HiRatio', 175149.81, 'Owner-Occupied', 'Open', '1900-01-00', 'Current');</v>
      </c>
    </row>
    <row r="9457" spans="1:16" x14ac:dyDescent="0.35">
      <c r="A9457" s="22">
        <v>9456</v>
      </c>
      <c r="B9457" s="21">
        <v>42321</v>
      </c>
      <c r="C9457" s="22" t="s">
        <v>57</v>
      </c>
      <c r="D9457" s="22" t="s">
        <v>59</v>
      </c>
      <c r="E9457" s="22" t="s">
        <v>53</v>
      </c>
      <c r="F9457" s="22">
        <v>723</v>
      </c>
      <c r="G9457" s="22">
        <v>86.33</v>
      </c>
      <c r="H9457" s="22">
        <v>24.34</v>
      </c>
      <c r="I9457" s="22">
        <v>11.56</v>
      </c>
      <c r="J9457" s="22" t="s">
        <v>60</v>
      </c>
      <c r="K9457" s="23">
        <v>163478.10999999999</v>
      </c>
      <c r="L9457" s="23" t="s">
        <v>55</v>
      </c>
      <c r="M9457" s="23" t="s">
        <v>83</v>
      </c>
      <c r="N9457" s="27"/>
      <c r="O9457" s="23" t="s">
        <v>56</v>
      </c>
      <c r="P9457" t="str">
        <f t="shared" si="147"/>
        <v>INSERT INTO @DataTable (Deal, AdvanceDate, PROV, DealPurpose, RateType, BEACON, LTV, TDS, GDS, InsuranceType, PrincipalBalance, OccupancyType, AccountStatus, Closed_Date, DelinquencyBucket) VALUES (9456, '2015-11-13', 'ON', 'Transfer', 'Fixed', 723, 86.33, 24.34, 11.56, 'HiRatio', 163478.11, 'Owner-Occupied', 'Open', '1900-01-00', 'Current');</v>
      </c>
    </row>
    <row r="9458" spans="1:16" x14ac:dyDescent="0.35">
      <c r="A9458" s="19">
        <v>9457</v>
      </c>
      <c r="B9458" s="18">
        <v>41409</v>
      </c>
      <c r="C9458" s="19" t="s">
        <v>51</v>
      </c>
      <c r="D9458" s="19" t="s">
        <v>61</v>
      </c>
      <c r="E9458" s="19" t="s">
        <v>53</v>
      </c>
      <c r="F9458" s="19">
        <v>690</v>
      </c>
      <c r="G9458" s="19">
        <v>95</v>
      </c>
      <c r="H9458" s="19">
        <v>40.630000000000003</v>
      </c>
      <c r="I9458" s="19">
        <v>27.68</v>
      </c>
      <c r="J9458" s="19" t="s">
        <v>60</v>
      </c>
      <c r="K9458" s="20">
        <v>239587.27</v>
      </c>
      <c r="L9458" s="20" t="s">
        <v>55</v>
      </c>
      <c r="M9458" s="20" t="s">
        <v>83</v>
      </c>
      <c r="N9458" s="26"/>
      <c r="O9458" s="20" t="s">
        <v>56</v>
      </c>
      <c r="P9458" t="str">
        <f t="shared" si="147"/>
        <v>INSERT INTO @DataTable (Deal, AdvanceDate, PROV, DealPurpose, RateType, BEACON, LTV, TDS, GDS, InsuranceType, PrincipalBalance, OccupancyType, AccountStatus, Closed_Date, DelinquencyBucket) VALUES (9457, '2013-05-15', 'AB', 'Purchase', 'Fixed', 690, 95, 40.63, 27.68, 'HiRatio', 239587.27, 'Owner-Occupied', 'Open', '1900-01-00', 'Current');</v>
      </c>
    </row>
    <row r="9459" spans="1:16" x14ac:dyDescent="0.35">
      <c r="A9459" s="22">
        <v>9458</v>
      </c>
      <c r="B9459" s="21">
        <v>40774</v>
      </c>
      <c r="C9459" s="22" t="s">
        <v>57</v>
      </c>
      <c r="D9459" s="22" t="s">
        <v>61</v>
      </c>
      <c r="E9459" s="22"/>
      <c r="F9459" s="22">
        <v>791</v>
      </c>
      <c r="G9459" s="22">
        <v>90</v>
      </c>
      <c r="H9459" s="22">
        <v>33.71</v>
      </c>
      <c r="I9459" s="22">
        <v>11.46</v>
      </c>
      <c r="J9459" s="22" t="s">
        <v>77</v>
      </c>
      <c r="K9459" s="23">
        <v>0</v>
      </c>
      <c r="L9459" s="23" t="s">
        <v>66</v>
      </c>
      <c r="M9459" s="23" t="s">
        <v>84</v>
      </c>
      <c r="N9459" s="27">
        <v>41879</v>
      </c>
      <c r="O9459" s="23" t="s">
        <v>56</v>
      </c>
      <c r="P9459" t="str">
        <f t="shared" si="147"/>
        <v>INSERT INTO @DataTable (Deal, AdvanceDate, PROV, DealPurpose, RateType, BEACON, LTV, TDS, GDS, InsuranceType, PrincipalBalance, OccupancyType, AccountStatus, Closed_Date, DelinquencyBucket) VALUES (9458, '2011-08-19', 'ON', 'Purchase', '', 791, 90, 33.71, 11.46, 'Other', 0, 'Second Home', 'Closed', '2014-08-28', 'Current');</v>
      </c>
    </row>
    <row r="9460" spans="1:16" x14ac:dyDescent="0.35">
      <c r="A9460" s="19">
        <v>9459</v>
      </c>
      <c r="B9460" s="18">
        <v>40627</v>
      </c>
      <c r="C9460" s="19" t="s">
        <v>57</v>
      </c>
      <c r="D9460" s="19" t="s">
        <v>61</v>
      </c>
      <c r="E9460" s="19" t="s">
        <v>53</v>
      </c>
      <c r="F9460" s="19">
        <v>692</v>
      </c>
      <c r="G9460" s="19">
        <v>90</v>
      </c>
      <c r="H9460" s="19">
        <v>40.450000000000003</v>
      </c>
      <c r="I9460" s="19">
        <v>39.78</v>
      </c>
      <c r="J9460" s="19" t="s">
        <v>60</v>
      </c>
      <c r="K9460" s="20">
        <v>0</v>
      </c>
      <c r="L9460" s="20" t="s">
        <v>55</v>
      </c>
      <c r="M9460" s="20" t="s">
        <v>84</v>
      </c>
      <c r="N9460" s="26">
        <v>41149</v>
      </c>
      <c r="O9460" s="20" t="s">
        <v>56</v>
      </c>
      <c r="P9460" t="str">
        <f t="shared" si="147"/>
        <v>INSERT INTO @DataTable (Deal, AdvanceDate, PROV, DealPurpose, RateType, BEACON, LTV, TDS, GDS, InsuranceType, PrincipalBalance, OccupancyType, AccountStatus, Closed_Date, DelinquencyBucket) VALUES (9459, '2011-03-25', 'ON', 'Purchase', 'Fixed', 692, 90, 40.45, 39.78, 'HiRatio', 0, 'Owner-Occupied', 'Closed', '2012-08-28', 'Current');</v>
      </c>
    </row>
    <row r="9461" spans="1:16" x14ac:dyDescent="0.35">
      <c r="A9461" s="22">
        <v>9460</v>
      </c>
      <c r="B9461" s="21">
        <v>42468</v>
      </c>
      <c r="C9461" s="22" t="s">
        <v>51</v>
      </c>
      <c r="D9461" s="22" t="s">
        <v>61</v>
      </c>
      <c r="E9461" s="22" t="s">
        <v>53</v>
      </c>
      <c r="F9461" s="22">
        <v>805</v>
      </c>
      <c r="G9461" s="22">
        <v>95</v>
      </c>
      <c r="H9461" s="22">
        <v>32.9</v>
      </c>
      <c r="I9461" s="22">
        <v>26.33</v>
      </c>
      <c r="J9461" s="22" t="s">
        <v>60</v>
      </c>
      <c r="K9461" s="23">
        <v>300934.73</v>
      </c>
      <c r="L9461" s="23" t="s">
        <v>55</v>
      </c>
      <c r="M9461" s="23" t="s">
        <v>83</v>
      </c>
      <c r="N9461" s="27"/>
      <c r="O9461" s="23" t="s">
        <v>56</v>
      </c>
      <c r="P9461" t="str">
        <f t="shared" si="147"/>
        <v>INSERT INTO @DataTable (Deal, AdvanceDate, PROV, DealPurpose, RateType, BEACON, LTV, TDS, GDS, InsuranceType, PrincipalBalance, OccupancyType, AccountStatus, Closed_Date, DelinquencyBucket) VALUES (9460, '2016-04-08', 'AB', 'Purchase', 'Fixed', 805, 95, 32.9, 26.33, 'HiRatio', 300934.73, 'Owner-Occupied', 'Open', '1900-01-00', 'Current');</v>
      </c>
    </row>
    <row r="9462" spans="1:16" x14ac:dyDescent="0.35">
      <c r="A9462" s="19">
        <v>9461</v>
      </c>
      <c r="B9462" s="18">
        <v>41361</v>
      </c>
      <c r="C9462" s="19" t="s">
        <v>57</v>
      </c>
      <c r="D9462" s="19" t="s">
        <v>61</v>
      </c>
      <c r="E9462" s="19" t="s">
        <v>40</v>
      </c>
      <c r="F9462" s="19">
        <v>711</v>
      </c>
      <c r="G9462" s="19">
        <v>75</v>
      </c>
      <c r="H9462" s="19">
        <v>41.7</v>
      </c>
      <c r="I9462" s="19">
        <v>9.27</v>
      </c>
      <c r="J9462" s="19" t="s">
        <v>54</v>
      </c>
      <c r="K9462" s="20">
        <v>0</v>
      </c>
      <c r="L9462" s="20" t="s">
        <v>62</v>
      </c>
      <c r="M9462" s="20" t="s">
        <v>84</v>
      </c>
      <c r="N9462" s="26">
        <v>41544</v>
      </c>
      <c r="O9462" s="20" t="s">
        <v>56</v>
      </c>
      <c r="P9462" t="str">
        <f t="shared" si="147"/>
        <v>INSERT INTO @DataTable (Deal, AdvanceDate, PROV, DealPurpose, RateType, BEACON, LTV, TDS, GDS, InsuranceType, PrincipalBalance, OccupancyType, AccountStatus, Closed_Date, DelinquencyBucket) VALUES (9461, '2013-03-28', 'ON', 'Purchase', 'ARM', 711, 75, 41.7, 9.27, 'Conv', 0, 'Rental', 'Closed', '2013-09-27', 'Current');</v>
      </c>
    </row>
    <row r="9463" spans="1:16" x14ac:dyDescent="0.35">
      <c r="A9463" s="22">
        <v>9462</v>
      </c>
      <c r="B9463" s="21">
        <v>41729</v>
      </c>
      <c r="C9463" s="22" t="s">
        <v>51</v>
      </c>
      <c r="D9463" s="22" t="s">
        <v>61</v>
      </c>
      <c r="E9463" s="22" t="s">
        <v>40</v>
      </c>
      <c r="F9463" s="22">
        <v>739</v>
      </c>
      <c r="G9463" s="22">
        <v>94.05</v>
      </c>
      <c r="H9463" s="22">
        <v>31.87</v>
      </c>
      <c r="I9463" s="22">
        <v>21.37</v>
      </c>
      <c r="J9463" s="22" t="s">
        <v>60</v>
      </c>
      <c r="K9463" s="23">
        <v>365769.37</v>
      </c>
      <c r="L9463" s="23" t="s">
        <v>55</v>
      </c>
      <c r="M9463" s="23" t="s">
        <v>83</v>
      </c>
      <c r="N9463" s="27"/>
      <c r="O9463" s="23" t="s">
        <v>56</v>
      </c>
      <c r="P9463" t="str">
        <f t="shared" si="147"/>
        <v>INSERT INTO @DataTable (Deal, AdvanceDate, PROV, DealPurpose, RateType, BEACON, LTV, TDS, GDS, InsuranceType, PrincipalBalance, OccupancyType, AccountStatus, Closed_Date, DelinquencyBucket) VALUES (9462, '2014-03-31', 'AB', 'Purchase', 'ARM', 739, 94.05, 31.87, 21.37, 'HiRatio', 365769.37, 'Owner-Occupied', 'Open', '1900-01-00', 'Current');</v>
      </c>
    </row>
    <row r="9464" spans="1:16" x14ac:dyDescent="0.35">
      <c r="A9464" s="19">
        <v>9463</v>
      </c>
      <c r="B9464" s="18">
        <v>42681</v>
      </c>
      <c r="C9464" s="19" t="s">
        <v>57</v>
      </c>
      <c r="D9464" s="19" t="s">
        <v>61</v>
      </c>
      <c r="E9464" s="19" t="s">
        <v>53</v>
      </c>
      <c r="F9464" s="19">
        <v>714</v>
      </c>
      <c r="G9464" s="19">
        <v>95</v>
      </c>
      <c r="H9464" s="19">
        <v>37.270000000000003</v>
      </c>
      <c r="I9464" s="19">
        <v>29.9</v>
      </c>
      <c r="J9464" s="19" t="s">
        <v>60</v>
      </c>
      <c r="K9464" s="20">
        <v>323229.56</v>
      </c>
      <c r="L9464" s="20" t="s">
        <v>55</v>
      </c>
      <c r="M9464" s="20" t="s">
        <v>83</v>
      </c>
      <c r="N9464" s="26"/>
      <c r="O9464" s="20" t="s">
        <v>56</v>
      </c>
      <c r="P9464" t="str">
        <f t="shared" si="147"/>
        <v>INSERT INTO @DataTable (Deal, AdvanceDate, PROV, DealPurpose, RateType, BEACON, LTV, TDS, GDS, InsuranceType, PrincipalBalance, OccupancyType, AccountStatus, Closed_Date, DelinquencyBucket) VALUES (9463, '2016-11-07', 'ON', 'Purchase', 'Fixed', 714, 95, 37.27, 29.9, 'HiRatio', 323229.56, 'Owner-Occupied', 'Open', '1900-01-00', 'Current');</v>
      </c>
    </row>
    <row r="9465" spans="1:16" x14ac:dyDescent="0.35">
      <c r="A9465" s="22">
        <v>9464</v>
      </c>
      <c r="B9465" s="21">
        <v>42200</v>
      </c>
      <c r="C9465" s="22" t="s">
        <v>57</v>
      </c>
      <c r="D9465" s="22" t="s">
        <v>52</v>
      </c>
      <c r="E9465" s="22" t="s">
        <v>40</v>
      </c>
      <c r="F9465" s="22">
        <v>793</v>
      </c>
      <c r="G9465" s="22">
        <v>25</v>
      </c>
      <c r="H9465" s="22">
        <v>11.34</v>
      </c>
      <c r="I9465" s="22">
        <v>7.3</v>
      </c>
      <c r="J9465" s="22" t="s">
        <v>54</v>
      </c>
      <c r="K9465" s="23">
        <v>105938.77</v>
      </c>
      <c r="L9465" s="23" t="s">
        <v>55</v>
      </c>
      <c r="M9465" s="23" t="s">
        <v>83</v>
      </c>
      <c r="N9465" s="27"/>
      <c r="O9465" s="23" t="s">
        <v>56</v>
      </c>
      <c r="P9465" t="str">
        <f t="shared" si="147"/>
        <v>INSERT INTO @DataTable (Deal, AdvanceDate, PROV, DealPurpose, RateType, BEACON, LTV, TDS, GDS, InsuranceType, PrincipalBalance, OccupancyType, AccountStatus, Closed_Date, DelinquencyBucket) VALUES (9464, '2015-07-15', 'ON', 'Refinance External', 'ARM', 793, 25, 11.34, 7.3, 'Conv', 105938.77, 'Owner-Occupied', 'Open', '1900-01-00', 'Current');</v>
      </c>
    </row>
    <row r="9466" spans="1:16" x14ac:dyDescent="0.35">
      <c r="A9466" s="19">
        <v>9465</v>
      </c>
      <c r="B9466" s="18">
        <v>42338</v>
      </c>
      <c r="C9466" s="19" t="s">
        <v>51</v>
      </c>
      <c r="D9466" s="19" t="s">
        <v>61</v>
      </c>
      <c r="E9466" s="19" t="s">
        <v>53</v>
      </c>
      <c r="F9466" s="19">
        <v>755</v>
      </c>
      <c r="G9466" s="19">
        <v>94.74</v>
      </c>
      <c r="H9466" s="19">
        <v>33.96</v>
      </c>
      <c r="I9466" s="19">
        <v>20.149999999999999</v>
      </c>
      <c r="J9466" s="19" t="s">
        <v>60</v>
      </c>
      <c r="K9466" s="20">
        <v>450363.33</v>
      </c>
      <c r="L9466" s="20" t="s">
        <v>55</v>
      </c>
      <c r="M9466" s="20" t="s">
        <v>83</v>
      </c>
      <c r="N9466" s="26"/>
      <c r="O9466" s="20" t="s">
        <v>56</v>
      </c>
      <c r="P9466" t="str">
        <f t="shared" si="147"/>
        <v>INSERT INTO @DataTable (Deal, AdvanceDate, PROV, DealPurpose, RateType, BEACON, LTV, TDS, GDS, InsuranceType, PrincipalBalance, OccupancyType, AccountStatus, Closed_Date, DelinquencyBucket) VALUES (9465, '2015-11-30', 'AB', 'Purchase', 'Fixed', 755, 94.74, 33.96, 20.15, 'HiRatio', 450363.33, 'Owner-Occupied', 'Open', '1900-01-00', 'Current');</v>
      </c>
    </row>
    <row r="9467" spans="1:16" x14ac:dyDescent="0.35">
      <c r="A9467" s="22">
        <v>9466</v>
      </c>
      <c r="B9467" s="21">
        <v>42118</v>
      </c>
      <c r="C9467" s="22" t="s">
        <v>57</v>
      </c>
      <c r="D9467" s="22" t="s">
        <v>61</v>
      </c>
      <c r="E9467" s="22" t="s">
        <v>40</v>
      </c>
      <c r="F9467" s="22">
        <v>800</v>
      </c>
      <c r="G9467" s="22">
        <v>80</v>
      </c>
      <c r="H9467" s="22">
        <v>29.05</v>
      </c>
      <c r="I9467" s="22">
        <v>27.88</v>
      </c>
      <c r="J9467" s="22" t="s">
        <v>54</v>
      </c>
      <c r="K9467" s="23">
        <v>352567.99</v>
      </c>
      <c r="L9467" s="23" t="s">
        <v>55</v>
      </c>
      <c r="M9467" s="23" t="s">
        <v>83</v>
      </c>
      <c r="N9467" s="27"/>
      <c r="O9467" s="23" t="s">
        <v>56</v>
      </c>
      <c r="P9467" t="str">
        <f t="shared" si="147"/>
        <v>INSERT INTO @DataTable (Deal, AdvanceDate, PROV, DealPurpose, RateType, BEACON, LTV, TDS, GDS, InsuranceType, PrincipalBalance, OccupancyType, AccountStatus, Closed_Date, DelinquencyBucket) VALUES (9466, '2015-04-24', 'ON', 'Purchase', 'ARM', 800, 80, 29.05, 27.88, 'Conv', 352567.99, 'Owner-Occupied', 'Open', '1900-01-00', 'Current');</v>
      </c>
    </row>
    <row r="9468" spans="1:16" x14ac:dyDescent="0.35">
      <c r="A9468" s="19">
        <v>9467</v>
      </c>
      <c r="B9468" s="18">
        <v>42335</v>
      </c>
      <c r="C9468" s="19" t="s">
        <v>51</v>
      </c>
      <c r="D9468" s="19" t="s">
        <v>61</v>
      </c>
      <c r="E9468" s="19" t="s">
        <v>53</v>
      </c>
      <c r="F9468" s="19">
        <v>772</v>
      </c>
      <c r="G9468" s="19">
        <v>95</v>
      </c>
      <c r="H9468" s="19">
        <v>33.53</v>
      </c>
      <c r="I9468" s="19">
        <v>30.8</v>
      </c>
      <c r="J9468" s="19" t="s">
        <v>60</v>
      </c>
      <c r="K9468" s="20">
        <v>175053.61</v>
      </c>
      <c r="L9468" s="20" t="s">
        <v>55</v>
      </c>
      <c r="M9468" s="20" t="s">
        <v>83</v>
      </c>
      <c r="N9468" s="26"/>
      <c r="O9468" s="20" t="s">
        <v>56</v>
      </c>
      <c r="P9468" t="str">
        <f t="shared" si="147"/>
        <v>INSERT INTO @DataTable (Deal, AdvanceDate, PROV, DealPurpose, RateType, BEACON, LTV, TDS, GDS, InsuranceType, PrincipalBalance, OccupancyType, AccountStatus, Closed_Date, DelinquencyBucket) VALUES (9467, '2015-11-27', 'AB', 'Purchase', 'Fixed', 772, 95, 33.53, 30.8, 'HiRatio', 175053.61, 'Owner-Occupied', 'Open', '1900-01-00', 'Current');</v>
      </c>
    </row>
    <row r="9469" spans="1:16" x14ac:dyDescent="0.35">
      <c r="A9469" s="22">
        <v>9468</v>
      </c>
      <c r="B9469" s="21">
        <v>41733</v>
      </c>
      <c r="C9469" s="22" t="s">
        <v>57</v>
      </c>
      <c r="D9469" s="22" t="s">
        <v>52</v>
      </c>
      <c r="E9469" s="22" t="s">
        <v>53</v>
      </c>
      <c r="F9469" s="22">
        <v>805</v>
      </c>
      <c r="G9469" s="22">
        <v>32</v>
      </c>
      <c r="H9469" s="22">
        <v>21.89</v>
      </c>
      <c r="I9469" s="22">
        <v>16.850000000000001</v>
      </c>
      <c r="J9469" s="22" t="s">
        <v>54</v>
      </c>
      <c r="K9469" s="23">
        <v>134521.10999999999</v>
      </c>
      <c r="L9469" s="23" t="s">
        <v>55</v>
      </c>
      <c r="M9469" s="23" t="s">
        <v>83</v>
      </c>
      <c r="N9469" s="27"/>
      <c r="O9469" s="23" t="s">
        <v>56</v>
      </c>
      <c r="P9469" t="str">
        <f t="shared" si="147"/>
        <v>INSERT INTO @DataTable (Deal, AdvanceDate, PROV, DealPurpose, RateType, BEACON, LTV, TDS, GDS, InsuranceType, PrincipalBalance, OccupancyType, AccountStatus, Closed_Date, DelinquencyBucket) VALUES (9468, '2014-04-04', 'ON', 'Refinance External', 'Fixed', 805, 32, 21.89, 16.85, 'Conv', 134521.11, 'Owner-Occupied', 'Open', '1900-01-00', 'Current');</v>
      </c>
    </row>
    <row r="9470" spans="1:16" x14ac:dyDescent="0.35">
      <c r="A9470" s="19">
        <v>9469</v>
      </c>
      <c r="B9470" s="18">
        <v>41669</v>
      </c>
      <c r="C9470" s="19" t="s">
        <v>57</v>
      </c>
      <c r="D9470" s="19" t="s">
        <v>52</v>
      </c>
      <c r="E9470" s="19" t="s">
        <v>53</v>
      </c>
      <c r="F9470" s="19">
        <v>749</v>
      </c>
      <c r="G9470" s="19">
        <v>53.17</v>
      </c>
      <c r="H9470" s="19">
        <v>42.6</v>
      </c>
      <c r="I9470" s="19">
        <v>40.520000000000003</v>
      </c>
      <c r="J9470" s="19" t="s">
        <v>54</v>
      </c>
      <c r="K9470" s="20">
        <v>0</v>
      </c>
      <c r="L9470" s="20" t="s">
        <v>55</v>
      </c>
      <c r="M9470" s="20" t="s">
        <v>84</v>
      </c>
      <c r="N9470" s="26">
        <v>42305</v>
      </c>
      <c r="O9470" s="20" t="s">
        <v>56</v>
      </c>
      <c r="P9470" t="str">
        <f t="shared" si="147"/>
        <v>INSERT INTO @DataTable (Deal, AdvanceDate, PROV, DealPurpose, RateType, BEACON, LTV, TDS, GDS, InsuranceType, PrincipalBalance, OccupancyType, AccountStatus, Closed_Date, DelinquencyBucket) VALUES (9469, '2014-01-30', 'ON', 'Refinance External', 'Fixed', 749, 53.17, 42.6, 40.52, 'Conv', 0, 'Owner-Occupied', 'Closed', '2015-10-28', 'Current');</v>
      </c>
    </row>
    <row r="9471" spans="1:16" x14ac:dyDescent="0.35">
      <c r="A9471" s="22">
        <v>9470</v>
      </c>
      <c r="B9471" s="21">
        <v>41068</v>
      </c>
      <c r="C9471" s="22" t="s">
        <v>51</v>
      </c>
      <c r="D9471" s="22" t="s">
        <v>61</v>
      </c>
      <c r="E9471" s="22" t="s">
        <v>53</v>
      </c>
      <c r="F9471" s="22">
        <v>749</v>
      </c>
      <c r="G9471" s="22">
        <v>95</v>
      </c>
      <c r="H9471" s="22">
        <v>32.729999999999997</v>
      </c>
      <c r="I9471" s="22">
        <v>16.7</v>
      </c>
      <c r="J9471" s="22" t="s">
        <v>60</v>
      </c>
      <c r="K9471" s="23">
        <v>0</v>
      </c>
      <c r="L9471" s="23" t="s">
        <v>55</v>
      </c>
      <c r="M9471" s="23" t="s">
        <v>84</v>
      </c>
      <c r="N9471" s="27">
        <v>41799</v>
      </c>
      <c r="O9471" s="23" t="s">
        <v>56</v>
      </c>
      <c r="P9471" t="str">
        <f t="shared" si="147"/>
        <v>INSERT INTO @DataTable (Deal, AdvanceDate, PROV, DealPurpose, RateType, BEACON, LTV, TDS, GDS, InsuranceType, PrincipalBalance, OccupancyType, AccountStatus, Closed_Date, DelinquencyBucket) VALUES (9470, '2012-06-08', 'AB', 'Purchase', 'Fixed', 749, 95, 32.73, 16.7, 'HiRatio', 0, 'Owner-Occupied', 'Closed', '2014-06-09', 'Current');</v>
      </c>
    </row>
    <row r="9472" spans="1:16" x14ac:dyDescent="0.35">
      <c r="A9472" s="19">
        <v>9471</v>
      </c>
      <c r="B9472" s="18">
        <v>42090</v>
      </c>
      <c r="C9472" s="19" t="s">
        <v>57</v>
      </c>
      <c r="D9472" s="19" t="s">
        <v>52</v>
      </c>
      <c r="E9472" s="19" t="s">
        <v>53</v>
      </c>
      <c r="F9472" s="19">
        <v>682</v>
      </c>
      <c r="G9472" s="19">
        <v>80</v>
      </c>
      <c r="H9472" s="19">
        <v>37.619999999999997</v>
      </c>
      <c r="I9472" s="19">
        <v>35.25</v>
      </c>
      <c r="J9472" s="19" t="s">
        <v>54</v>
      </c>
      <c r="K9472" s="20">
        <v>132271.04000000001</v>
      </c>
      <c r="L9472" s="20" t="s">
        <v>55</v>
      </c>
      <c r="M9472" s="20" t="s">
        <v>83</v>
      </c>
      <c r="N9472" s="26"/>
      <c r="O9472" s="20" t="s">
        <v>56</v>
      </c>
      <c r="P9472" t="str">
        <f t="shared" si="147"/>
        <v>INSERT INTO @DataTable (Deal, AdvanceDate, PROV, DealPurpose, RateType, BEACON, LTV, TDS, GDS, InsuranceType, PrincipalBalance, OccupancyType, AccountStatus, Closed_Date, DelinquencyBucket) VALUES (9471, '2015-03-27', 'ON', 'Refinance External', 'Fixed', 682, 80, 37.62, 35.25, 'Conv', 132271.04, 'Owner-Occupied', 'Open', '1900-01-00', 'Current');</v>
      </c>
    </row>
    <row r="9473" spans="1:16" x14ac:dyDescent="0.35">
      <c r="A9473" s="22">
        <v>9472</v>
      </c>
      <c r="B9473" s="21">
        <v>40739</v>
      </c>
      <c r="C9473" s="22" t="s">
        <v>51</v>
      </c>
      <c r="D9473" s="22" t="s">
        <v>61</v>
      </c>
      <c r="E9473" s="22" t="s">
        <v>53</v>
      </c>
      <c r="F9473" s="22">
        <v>764</v>
      </c>
      <c r="G9473" s="22">
        <v>80</v>
      </c>
      <c r="H9473" s="22">
        <v>40.39</v>
      </c>
      <c r="I9473" s="22">
        <v>34.69</v>
      </c>
      <c r="J9473" s="22" t="s">
        <v>54</v>
      </c>
      <c r="K9473" s="23">
        <v>294196.90999999997</v>
      </c>
      <c r="L9473" s="23" t="s">
        <v>55</v>
      </c>
      <c r="M9473" s="23" t="s">
        <v>83</v>
      </c>
      <c r="N9473" s="27"/>
      <c r="O9473" s="23" t="s">
        <v>56</v>
      </c>
      <c r="P9473" t="str">
        <f t="shared" si="147"/>
        <v>INSERT INTO @DataTable (Deal, AdvanceDate, PROV, DealPurpose, RateType, BEACON, LTV, TDS, GDS, InsuranceType, PrincipalBalance, OccupancyType, AccountStatus, Closed_Date, DelinquencyBucket) VALUES (9472, '2011-07-15', 'AB', 'Purchase', 'Fixed', 764, 80, 40.39, 34.69, 'Conv', 294196.91, 'Owner-Occupied', 'Open', '1900-01-00', 'Current');</v>
      </c>
    </row>
    <row r="9474" spans="1:16" x14ac:dyDescent="0.35">
      <c r="A9474" s="19">
        <v>9473</v>
      </c>
      <c r="B9474" s="18">
        <v>41540</v>
      </c>
      <c r="C9474" s="19" t="s">
        <v>57</v>
      </c>
      <c r="D9474" s="19" t="s">
        <v>52</v>
      </c>
      <c r="E9474" s="19" t="s">
        <v>40</v>
      </c>
      <c r="F9474" s="19">
        <v>746</v>
      </c>
      <c r="G9474" s="19">
        <v>80</v>
      </c>
      <c r="H9474" s="19">
        <v>37.31</v>
      </c>
      <c r="I9474" s="19">
        <v>17.05</v>
      </c>
      <c r="J9474" s="19" t="s">
        <v>54</v>
      </c>
      <c r="K9474" s="20">
        <v>114325.22</v>
      </c>
      <c r="L9474" s="20" t="s">
        <v>55</v>
      </c>
      <c r="M9474" s="20" t="s">
        <v>83</v>
      </c>
      <c r="N9474" s="26"/>
      <c r="O9474" s="20" t="s">
        <v>56</v>
      </c>
      <c r="P9474" t="str">
        <f t="shared" si="147"/>
        <v>INSERT INTO @DataTable (Deal, AdvanceDate, PROV, DealPurpose, RateType, BEACON, LTV, TDS, GDS, InsuranceType, PrincipalBalance, OccupancyType, AccountStatus, Closed_Date, DelinquencyBucket) VALUES (9473, '2013-09-23', 'ON', 'Refinance External', 'ARM', 746, 80, 37.31, 17.05, 'Conv', 114325.22, 'Owner-Occupied', 'Open', '1900-01-00', 'Current');</v>
      </c>
    </row>
    <row r="9475" spans="1:16" x14ac:dyDescent="0.35">
      <c r="A9475" s="22">
        <v>9474</v>
      </c>
      <c r="B9475" s="21">
        <v>42122</v>
      </c>
      <c r="C9475" s="22" t="s">
        <v>57</v>
      </c>
      <c r="D9475" s="22" t="s">
        <v>61</v>
      </c>
      <c r="E9475" s="22" t="s">
        <v>53</v>
      </c>
      <c r="F9475" s="22">
        <v>801</v>
      </c>
      <c r="G9475" s="22">
        <v>79.91</v>
      </c>
      <c r="H9475" s="22">
        <v>30.95</v>
      </c>
      <c r="I9475" s="22">
        <v>30.76</v>
      </c>
      <c r="J9475" s="22" t="s">
        <v>54</v>
      </c>
      <c r="K9475" s="23">
        <v>367879.18</v>
      </c>
      <c r="L9475" s="23" t="s">
        <v>55</v>
      </c>
      <c r="M9475" s="23" t="s">
        <v>83</v>
      </c>
      <c r="N9475" s="27"/>
      <c r="O9475" s="23" t="s">
        <v>56</v>
      </c>
      <c r="P9475" t="str">
        <f t="shared" ref="P9475:P9538" si="148">"INSERT INTO @DataTable (Deal, AdvanceDate, PROV, DealPurpose, RateType, BEACON, LTV, TDS, GDS, InsuranceType, PrincipalBalance, OccupancyType, AccountStatus, Closed_Date, DelinquencyBucket) VALUES (" &amp; A9475 &amp; ", " &amp; "'" &amp; TEXT(B9475, "yyyy-mm-dd") &amp; "', '" &amp; C9475 &amp; "', '" &amp; D9475 &amp; "', '" &amp; E9475 &amp; "', " &amp; F9475 &amp; ", " &amp; G9475 &amp; ", " &amp; H9475 &amp; ", " &amp; I9475 &amp; ", '" &amp; J9475 &amp; "', " &amp; K9475 &amp; ", '" &amp; L9475 &amp; "', '" &amp; M9475 &amp; "', '" &amp;TEXT(N9475, "yyyy-mm-dd") &amp; "', '" &amp; O9475 &amp; "');"</f>
        <v>INSERT INTO @DataTable (Deal, AdvanceDate, PROV, DealPurpose, RateType, BEACON, LTV, TDS, GDS, InsuranceType, PrincipalBalance, OccupancyType, AccountStatus, Closed_Date, DelinquencyBucket) VALUES (9474, '2015-04-28', 'ON', 'Purchase', 'Fixed', 801, 79.91, 30.95, 30.76, 'Conv', 367879.18, 'Owner-Occupied', 'Open', '1900-01-00', 'Current');</v>
      </c>
    </row>
    <row r="9476" spans="1:16" x14ac:dyDescent="0.35">
      <c r="A9476" s="19">
        <v>9475</v>
      </c>
      <c r="B9476" s="18">
        <v>41892</v>
      </c>
      <c r="C9476" s="19" t="s">
        <v>51</v>
      </c>
      <c r="D9476" s="19" t="s">
        <v>61</v>
      </c>
      <c r="E9476" s="19" t="s">
        <v>53</v>
      </c>
      <c r="F9476" s="19">
        <v>696</v>
      </c>
      <c r="G9476" s="19">
        <v>95</v>
      </c>
      <c r="H9476" s="19">
        <v>40.61</v>
      </c>
      <c r="I9476" s="19">
        <v>14.04</v>
      </c>
      <c r="J9476" s="19" t="s">
        <v>54</v>
      </c>
      <c r="K9476" s="20">
        <v>357896.63</v>
      </c>
      <c r="L9476" s="20" t="s">
        <v>55</v>
      </c>
      <c r="M9476" s="20" t="s">
        <v>83</v>
      </c>
      <c r="N9476" s="26"/>
      <c r="O9476" s="20" t="s">
        <v>56</v>
      </c>
      <c r="P9476" t="str">
        <f t="shared" si="148"/>
        <v>INSERT INTO @DataTable (Deal, AdvanceDate, PROV, DealPurpose, RateType, BEACON, LTV, TDS, GDS, InsuranceType, PrincipalBalance, OccupancyType, AccountStatus, Closed_Date, DelinquencyBucket) VALUES (9475, '2014-09-10', 'AB', 'Purchase', 'Fixed', 696, 95, 40.61, 14.04, 'Conv', 357896.63, 'Owner-Occupied', 'Open', '1900-01-00', 'Current');</v>
      </c>
    </row>
    <row r="9477" spans="1:16" x14ac:dyDescent="0.35">
      <c r="A9477" s="22">
        <v>9476</v>
      </c>
      <c r="B9477" s="21">
        <v>41899</v>
      </c>
      <c r="C9477" s="22" t="s">
        <v>74</v>
      </c>
      <c r="D9477" s="22" t="s">
        <v>61</v>
      </c>
      <c r="E9477" s="22" t="s">
        <v>53</v>
      </c>
      <c r="F9477" s="22">
        <v>755</v>
      </c>
      <c r="G9477" s="22">
        <v>95</v>
      </c>
      <c r="H9477" s="22">
        <v>35.54</v>
      </c>
      <c r="I9477" s="22">
        <v>27.26</v>
      </c>
      <c r="J9477" s="22" t="s">
        <v>60</v>
      </c>
      <c r="K9477" s="23">
        <v>250198.31</v>
      </c>
      <c r="L9477" s="23" t="s">
        <v>55</v>
      </c>
      <c r="M9477" s="23" t="s">
        <v>83</v>
      </c>
      <c r="N9477" s="27"/>
      <c r="O9477" s="23" t="s">
        <v>56</v>
      </c>
      <c r="P9477" t="str">
        <f t="shared" si="148"/>
        <v>INSERT INTO @DataTable (Deal, AdvanceDate, PROV, DealPurpose, RateType, BEACON, LTV, TDS, GDS, InsuranceType, PrincipalBalance, OccupancyType, AccountStatus, Closed_Date, DelinquencyBucket) VALUES (9476, '2014-09-17', 'MB', 'Purchase', 'Fixed', 755, 95, 35.54, 27.26, 'HiRatio', 250198.31, 'Owner-Occupied', 'Open', '1900-01-00', 'Current');</v>
      </c>
    </row>
    <row r="9478" spans="1:16" x14ac:dyDescent="0.35">
      <c r="A9478" s="19">
        <v>9477</v>
      </c>
      <c r="B9478" s="18">
        <v>42206</v>
      </c>
      <c r="C9478" s="19" t="s">
        <v>74</v>
      </c>
      <c r="D9478" s="19" t="s">
        <v>61</v>
      </c>
      <c r="E9478" s="19" t="s">
        <v>40</v>
      </c>
      <c r="F9478" s="19">
        <v>709</v>
      </c>
      <c r="G9478" s="19">
        <v>95</v>
      </c>
      <c r="H9478" s="19">
        <v>32.76</v>
      </c>
      <c r="I9478" s="19">
        <v>15.78</v>
      </c>
      <c r="J9478" s="19" t="s">
        <v>60</v>
      </c>
      <c r="K9478" s="20">
        <v>252529.92000000001</v>
      </c>
      <c r="L9478" s="20" t="s">
        <v>55</v>
      </c>
      <c r="M9478" s="20" t="s">
        <v>83</v>
      </c>
      <c r="N9478" s="26"/>
      <c r="O9478" s="20" t="s">
        <v>56</v>
      </c>
      <c r="P9478" t="str">
        <f t="shared" si="148"/>
        <v>INSERT INTO @DataTable (Deal, AdvanceDate, PROV, DealPurpose, RateType, BEACON, LTV, TDS, GDS, InsuranceType, PrincipalBalance, OccupancyType, AccountStatus, Closed_Date, DelinquencyBucket) VALUES (9477, '2015-07-21', 'MB', 'Purchase', 'ARM', 709, 95, 32.76, 15.78, 'HiRatio', 252529.92, 'Owner-Occupied', 'Open', '1900-01-00', 'Current');</v>
      </c>
    </row>
    <row r="9479" spans="1:16" x14ac:dyDescent="0.35">
      <c r="A9479" s="22">
        <v>9478</v>
      </c>
      <c r="B9479" s="21">
        <v>41673</v>
      </c>
      <c r="C9479" s="22" t="s">
        <v>57</v>
      </c>
      <c r="D9479" s="22" t="s">
        <v>61</v>
      </c>
      <c r="E9479" s="22" t="s">
        <v>53</v>
      </c>
      <c r="F9479" s="22">
        <v>745</v>
      </c>
      <c r="G9479" s="22">
        <v>85</v>
      </c>
      <c r="H9479" s="22">
        <v>40.31</v>
      </c>
      <c r="I9479" s="22">
        <v>32.409999999999997</v>
      </c>
      <c r="J9479" s="22" t="s">
        <v>60</v>
      </c>
      <c r="K9479" s="23">
        <v>0</v>
      </c>
      <c r="L9479" s="23" t="s">
        <v>55</v>
      </c>
      <c r="M9479" s="23" t="s">
        <v>84</v>
      </c>
      <c r="N9479" s="27">
        <v>41884</v>
      </c>
      <c r="O9479" s="23" t="s">
        <v>56</v>
      </c>
      <c r="P9479" t="str">
        <f t="shared" si="148"/>
        <v>INSERT INTO @DataTable (Deal, AdvanceDate, PROV, DealPurpose, RateType, BEACON, LTV, TDS, GDS, InsuranceType, PrincipalBalance, OccupancyType, AccountStatus, Closed_Date, DelinquencyBucket) VALUES (9478, '2014-02-03', 'ON', 'Purchase', 'Fixed', 745, 85, 40.31, 32.41, 'HiRatio', 0, 'Owner-Occupied', 'Closed', '2014-09-02', 'Current');</v>
      </c>
    </row>
    <row r="9480" spans="1:16" x14ac:dyDescent="0.35">
      <c r="A9480" s="19">
        <v>9479</v>
      </c>
      <c r="B9480" s="18">
        <v>41957</v>
      </c>
      <c r="C9480" s="19" t="s">
        <v>57</v>
      </c>
      <c r="D9480" s="19" t="s">
        <v>61</v>
      </c>
      <c r="E9480" s="19" t="s">
        <v>53</v>
      </c>
      <c r="F9480" s="19">
        <v>823</v>
      </c>
      <c r="G9480" s="19">
        <v>95</v>
      </c>
      <c r="H9480" s="19">
        <v>36.74</v>
      </c>
      <c r="I9480" s="19">
        <v>36.74</v>
      </c>
      <c r="J9480" s="19" t="s">
        <v>60</v>
      </c>
      <c r="K9480" s="20">
        <v>264582.78000000003</v>
      </c>
      <c r="L9480" s="20" t="s">
        <v>55</v>
      </c>
      <c r="M9480" s="20" t="s">
        <v>83</v>
      </c>
      <c r="N9480" s="26"/>
      <c r="O9480" s="20" t="s">
        <v>56</v>
      </c>
      <c r="P9480" t="str">
        <f t="shared" si="148"/>
        <v>INSERT INTO @DataTable (Deal, AdvanceDate, PROV, DealPurpose, RateType, BEACON, LTV, TDS, GDS, InsuranceType, PrincipalBalance, OccupancyType, AccountStatus, Closed_Date, DelinquencyBucket) VALUES (9479, '2014-11-14', 'ON', 'Purchase', 'Fixed', 823, 95, 36.74, 36.74, 'HiRatio', 264582.78, 'Owner-Occupied', 'Open', '1900-01-00', 'Current');</v>
      </c>
    </row>
    <row r="9481" spans="1:16" x14ac:dyDescent="0.35">
      <c r="A9481" s="22">
        <v>9480</v>
      </c>
      <c r="B9481" s="21">
        <v>41842</v>
      </c>
      <c r="C9481" s="22" t="s">
        <v>74</v>
      </c>
      <c r="D9481" s="22" t="s">
        <v>61</v>
      </c>
      <c r="E9481" s="22" t="s">
        <v>40</v>
      </c>
      <c r="F9481" s="22">
        <v>746</v>
      </c>
      <c r="G9481" s="22">
        <v>95</v>
      </c>
      <c r="H9481" s="22">
        <v>33.76</v>
      </c>
      <c r="I9481" s="22">
        <v>20.95</v>
      </c>
      <c r="J9481" s="22" t="s">
        <v>60</v>
      </c>
      <c r="K9481" s="23">
        <v>0</v>
      </c>
      <c r="L9481" s="23" t="s">
        <v>55</v>
      </c>
      <c r="M9481" s="23" t="s">
        <v>84</v>
      </c>
      <c r="N9481" s="27">
        <v>42569</v>
      </c>
      <c r="O9481" s="23" t="s">
        <v>56</v>
      </c>
      <c r="P9481" t="str">
        <f t="shared" si="148"/>
        <v>INSERT INTO @DataTable (Deal, AdvanceDate, PROV, DealPurpose, RateType, BEACON, LTV, TDS, GDS, InsuranceType, PrincipalBalance, OccupancyType, AccountStatus, Closed_Date, DelinquencyBucket) VALUES (9480, '2014-07-22', 'MB', 'Purchase', 'ARM', 746, 95, 33.76, 20.95, 'HiRatio', 0, 'Owner-Occupied', 'Closed', '2016-07-18', 'Current');</v>
      </c>
    </row>
    <row r="9482" spans="1:16" x14ac:dyDescent="0.35">
      <c r="A9482" s="19">
        <v>9481</v>
      </c>
      <c r="B9482" s="18">
        <v>41827</v>
      </c>
      <c r="C9482" s="19" t="s">
        <v>57</v>
      </c>
      <c r="D9482" s="19" t="s">
        <v>52</v>
      </c>
      <c r="E9482" s="19" t="s">
        <v>40</v>
      </c>
      <c r="F9482" s="19">
        <v>757</v>
      </c>
      <c r="G9482" s="19">
        <v>35.78</v>
      </c>
      <c r="H9482" s="19">
        <v>27.29</v>
      </c>
      <c r="I9482" s="19">
        <v>25.7</v>
      </c>
      <c r="J9482" s="19" t="s">
        <v>54</v>
      </c>
      <c r="K9482" s="20">
        <v>292036.24</v>
      </c>
      <c r="L9482" s="20" t="s">
        <v>55</v>
      </c>
      <c r="M9482" s="20" t="s">
        <v>83</v>
      </c>
      <c r="N9482" s="26"/>
      <c r="O9482" s="20" t="s">
        <v>56</v>
      </c>
      <c r="P9482" t="str">
        <f t="shared" si="148"/>
        <v>INSERT INTO @DataTable (Deal, AdvanceDate, PROV, DealPurpose, RateType, BEACON, LTV, TDS, GDS, InsuranceType, PrincipalBalance, OccupancyType, AccountStatus, Closed_Date, DelinquencyBucket) VALUES (9481, '2014-07-07', 'ON', 'Refinance External', 'ARM', 757, 35.78, 27.29, 25.7, 'Conv', 292036.24, 'Owner-Occupied', 'Open', '1900-01-00', 'Current');</v>
      </c>
    </row>
    <row r="9483" spans="1:16" x14ac:dyDescent="0.35">
      <c r="A9483" s="22">
        <v>9482</v>
      </c>
      <c r="B9483" s="21">
        <v>40879</v>
      </c>
      <c r="C9483" s="22" t="s">
        <v>51</v>
      </c>
      <c r="D9483" s="22" t="s">
        <v>52</v>
      </c>
      <c r="E9483" s="22" t="s">
        <v>53</v>
      </c>
      <c r="F9483" s="22">
        <v>776</v>
      </c>
      <c r="G9483" s="22">
        <v>85</v>
      </c>
      <c r="H9483" s="22">
        <v>22.38</v>
      </c>
      <c r="I9483" s="22">
        <v>22.38</v>
      </c>
      <c r="J9483" s="22" t="s">
        <v>60</v>
      </c>
      <c r="K9483" s="23">
        <v>0</v>
      </c>
      <c r="L9483" s="23" t="s">
        <v>55</v>
      </c>
      <c r="M9483" s="23" t="s">
        <v>84</v>
      </c>
      <c r="N9483" s="27">
        <v>41093</v>
      </c>
      <c r="O9483" s="23" t="s">
        <v>56</v>
      </c>
      <c r="P9483" t="str">
        <f t="shared" si="148"/>
        <v>INSERT INTO @DataTable (Deal, AdvanceDate, PROV, DealPurpose, RateType, BEACON, LTV, TDS, GDS, InsuranceType, PrincipalBalance, OccupancyType, AccountStatus, Closed_Date, DelinquencyBucket) VALUES (9482, '2011-12-02', 'AB', 'Refinance External', 'Fixed', 776, 85, 22.38, 22.38, 'HiRatio', 0, 'Owner-Occupied', 'Closed', '2012-07-03', 'Current');</v>
      </c>
    </row>
    <row r="9484" spans="1:16" x14ac:dyDescent="0.35">
      <c r="A9484" s="19">
        <v>9483</v>
      </c>
      <c r="B9484" s="18">
        <v>42641</v>
      </c>
      <c r="C9484" s="19" t="s">
        <v>70</v>
      </c>
      <c r="D9484" s="19" t="s">
        <v>61</v>
      </c>
      <c r="E9484" s="19" t="s">
        <v>53</v>
      </c>
      <c r="F9484" s="19">
        <v>763</v>
      </c>
      <c r="G9484" s="19">
        <v>95</v>
      </c>
      <c r="H9484" s="19">
        <v>32.729999999999997</v>
      </c>
      <c r="I9484" s="19">
        <v>26.02</v>
      </c>
      <c r="J9484" s="19" t="s">
        <v>60</v>
      </c>
      <c r="K9484" s="20">
        <v>136543.60999999999</v>
      </c>
      <c r="L9484" s="20" t="s">
        <v>55</v>
      </c>
      <c r="M9484" s="20" t="s">
        <v>83</v>
      </c>
      <c r="N9484" s="26"/>
      <c r="O9484" s="20" t="s">
        <v>56</v>
      </c>
      <c r="P9484" t="str">
        <f t="shared" si="148"/>
        <v>INSERT INTO @DataTable (Deal, AdvanceDate, PROV, DealPurpose, RateType, BEACON, LTV, TDS, GDS, InsuranceType, PrincipalBalance, OccupancyType, AccountStatus, Closed_Date, DelinquencyBucket) VALUES (9483, '2016-09-28', 'NB', 'Purchase', 'Fixed', 763, 95, 32.73, 26.02, 'HiRatio', 136543.61, 'Owner-Occupied', 'Open', '1900-01-00', 'Current');</v>
      </c>
    </row>
    <row r="9485" spans="1:16" x14ac:dyDescent="0.35">
      <c r="A9485" s="22">
        <v>9484</v>
      </c>
      <c r="B9485" s="21">
        <v>41120</v>
      </c>
      <c r="C9485" s="22" t="s">
        <v>57</v>
      </c>
      <c r="D9485" s="22" t="s">
        <v>52</v>
      </c>
      <c r="E9485" s="22" t="s">
        <v>53</v>
      </c>
      <c r="F9485" s="22">
        <v>656</v>
      </c>
      <c r="G9485" s="22">
        <v>80</v>
      </c>
      <c r="H9485" s="22">
        <v>38.68</v>
      </c>
      <c r="I9485" s="22">
        <v>24.45</v>
      </c>
      <c r="J9485" s="22" t="s">
        <v>54</v>
      </c>
      <c r="K9485" s="23">
        <v>0</v>
      </c>
      <c r="L9485" s="23" t="s">
        <v>62</v>
      </c>
      <c r="M9485" s="23" t="s">
        <v>84</v>
      </c>
      <c r="N9485" s="27">
        <v>41526</v>
      </c>
      <c r="O9485" s="23" t="s">
        <v>56</v>
      </c>
      <c r="P9485" t="str">
        <f t="shared" si="148"/>
        <v>INSERT INTO @DataTable (Deal, AdvanceDate, PROV, DealPurpose, RateType, BEACON, LTV, TDS, GDS, InsuranceType, PrincipalBalance, OccupancyType, AccountStatus, Closed_Date, DelinquencyBucket) VALUES (9484, '2012-07-30', 'ON', 'Refinance External', 'Fixed', 656, 80, 38.68, 24.45, 'Conv', 0, 'Rental', 'Closed', '2013-09-09', 'Current');</v>
      </c>
    </row>
    <row r="9486" spans="1:16" x14ac:dyDescent="0.35">
      <c r="A9486" s="19">
        <v>9485</v>
      </c>
      <c r="B9486" s="18">
        <v>41453</v>
      </c>
      <c r="C9486" s="19" t="s">
        <v>57</v>
      </c>
      <c r="D9486" s="19" t="s">
        <v>61</v>
      </c>
      <c r="E9486" s="19" t="s">
        <v>53</v>
      </c>
      <c r="F9486" s="19">
        <v>793</v>
      </c>
      <c r="G9486" s="19">
        <v>90</v>
      </c>
      <c r="H9486" s="19">
        <v>28.21</v>
      </c>
      <c r="I9486" s="19">
        <v>27.57</v>
      </c>
      <c r="J9486" s="19" t="s">
        <v>60</v>
      </c>
      <c r="K9486" s="20">
        <v>227045.18</v>
      </c>
      <c r="L9486" s="20" t="s">
        <v>55</v>
      </c>
      <c r="M9486" s="20" t="s">
        <v>83</v>
      </c>
      <c r="N9486" s="26"/>
      <c r="O9486" s="20" t="s">
        <v>56</v>
      </c>
      <c r="P9486" t="str">
        <f t="shared" si="148"/>
        <v>INSERT INTO @DataTable (Deal, AdvanceDate, PROV, DealPurpose, RateType, BEACON, LTV, TDS, GDS, InsuranceType, PrincipalBalance, OccupancyType, AccountStatus, Closed_Date, DelinquencyBucket) VALUES (9485, '2013-06-28', 'ON', 'Purchase', 'Fixed', 793, 90, 28.21, 27.57, 'HiRatio', 227045.18, 'Owner-Occupied', 'Open', '1900-01-00', 'Current');</v>
      </c>
    </row>
    <row r="9487" spans="1:16" x14ac:dyDescent="0.35">
      <c r="A9487" s="22">
        <v>9486</v>
      </c>
      <c r="B9487" s="21">
        <v>42373</v>
      </c>
      <c r="C9487" s="22" t="s">
        <v>57</v>
      </c>
      <c r="D9487" s="22" t="s">
        <v>52</v>
      </c>
      <c r="E9487" s="22" t="s">
        <v>53</v>
      </c>
      <c r="F9487" s="22">
        <v>650</v>
      </c>
      <c r="G9487" s="22">
        <v>62.71</v>
      </c>
      <c r="H9487" s="22">
        <v>28.62</v>
      </c>
      <c r="I9487" s="22">
        <v>14.36</v>
      </c>
      <c r="J9487" s="22" t="s">
        <v>54</v>
      </c>
      <c r="K9487" s="23">
        <v>361344.41</v>
      </c>
      <c r="L9487" s="23" t="s">
        <v>55</v>
      </c>
      <c r="M9487" s="23" t="s">
        <v>83</v>
      </c>
      <c r="N9487" s="27"/>
      <c r="O9487" s="23" t="s">
        <v>56</v>
      </c>
      <c r="P9487" t="str">
        <f t="shared" si="148"/>
        <v>INSERT INTO @DataTable (Deal, AdvanceDate, PROV, DealPurpose, RateType, BEACON, LTV, TDS, GDS, InsuranceType, PrincipalBalance, OccupancyType, AccountStatus, Closed_Date, DelinquencyBucket) VALUES (9486, '2016-01-04', 'ON', 'Refinance External', 'Fixed', 650, 62.71, 28.62, 14.36, 'Conv', 361344.41, 'Owner-Occupied', 'Open', '1900-01-00', 'Current');</v>
      </c>
    </row>
    <row r="9488" spans="1:16" x14ac:dyDescent="0.35">
      <c r="A9488" s="19">
        <v>9487</v>
      </c>
      <c r="B9488" s="18">
        <v>42461</v>
      </c>
      <c r="C9488" s="19" t="s">
        <v>57</v>
      </c>
      <c r="D9488" s="19" t="s">
        <v>61</v>
      </c>
      <c r="E9488" s="19" t="s">
        <v>53</v>
      </c>
      <c r="F9488" s="19">
        <v>723</v>
      </c>
      <c r="G9488" s="19">
        <v>80</v>
      </c>
      <c r="H9488" s="19">
        <v>39.32</v>
      </c>
      <c r="I9488" s="19">
        <v>22.43</v>
      </c>
      <c r="J9488" s="19" t="s">
        <v>54</v>
      </c>
      <c r="K9488" s="20">
        <v>295682.23</v>
      </c>
      <c r="L9488" s="20" t="s">
        <v>55</v>
      </c>
      <c r="M9488" s="20" t="s">
        <v>83</v>
      </c>
      <c r="N9488" s="26"/>
      <c r="O9488" s="20" t="s">
        <v>56</v>
      </c>
      <c r="P9488" t="str">
        <f t="shared" si="148"/>
        <v>INSERT INTO @DataTable (Deal, AdvanceDate, PROV, DealPurpose, RateType, BEACON, LTV, TDS, GDS, InsuranceType, PrincipalBalance, OccupancyType, AccountStatus, Closed_Date, DelinquencyBucket) VALUES (9487, '2016-04-01', 'ON', 'Purchase', 'Fixed', 723, 80, 39.32, 22.43, 'Conv', 295682.23, 'Owner-Occupied', 'Open', '1900-01-00', 'Current');</v>
      </c>
    </row>
    <row r="9489" spans="1:16" x14ac:dyDescent="0.35">
      <c r="A9489" s="22">
        <v>9488</v>
      </c>
      <c r="B9489" s="21">
        <v>41932</v>
      </c>
      <c r="C9489" s="22" t="s">
        <v>51</v>
      </c>
      <c r="D9489" s="22" t="s">
        <v>52</v>
      </c>
      <c r="E9489" s="22" t="s">
        <v>53</v>
      </c>
      <c r="F9489" s="22">
        <v>723</v>
      </c>
      <c r="G9489" s="22">
        <v>80</v>
      </c>
      <c r="H9489" s="22">
        <v>38.57</v>
      </c>
      <c r="I9489" s="22">
        <v>21.04</v>
      </c>
      <c r="J9489" s="22" t="s">
        <v>54</v>
      </c>
      <c r="K9489" s="23">
        <v>274674.32</v>
      </c>
      <c r="L9489" s="23" t="s">
        <v>55</v>
      </c>
      <c r="M9489" s="23" t="s">
        <v>83</v>
      </c>
      <c r="N9489" s="27"/>
      <c r="O9489" s="23" t="s">
        <v>56</v>
      </c>
      <c r="P9489" t="str">
        <f t="shared" si="148"/>
        <v>INSERT INTO @DataTable (Deal, AdvanceDate, PROV, DealPurpose, RateType, BEACON, LTV, TDS, GDS, InsuranceType, PrincipalBalance, OccupancyType, AccountStatus, Closed_Date, DelinquencyBucket) VALUES (9488, '2014-10-20', 'AB', 'Refinance External', 'Fixed', 723, 80, 38.57, 21.04, 'Conv', 274674.32, 'Owner-Occupied', 'Open', '1900-01-00', 'Current');</v>
      </c>
    </row>
    <row r="9490" spans="1:16" x14ac:dyDescent="0.35">
      <c r="A9490" s="19">
        <v>9489</v>
      </c>
      <c r="B9490" s="18">
        <v>42170</v>
      </c>
      <c r="C9490" s="19" t="s">
        <v>57</v>
      </c>
      <c r="D9490" s="19" t="s">
        <v>52</v>
      </c>
      <c r="E9490" s="19" t="s">
        <v>53</v>
      </c>
      <c r="F9490" s="19">
        <v>707</v>
      </c>
      <c r="G9490" s="19">
        <v>80</v>
      </c>
      <c r="H9490" s="19">
        <v>43.54</v>
      </c>
      <c r="I9490" s="19">
        <v>20.92</v>
      </c>
      <c r="J9490" s="19" t="s">
        <v>54</v>
      </c>
      <c r="K9490" s="20">
        <v>0</v>
      </c>
      <c r="L9490" s="20" t="s">
        <v>55</v>
      </c>
      <c r="M9490" s="20" t="s">
        <v>84</v>
      </c>
      <c r="N9490" s="26">
        <v>42571</v>
      </c>
      <c r="O9490" s="20" t="s">
        <v>56</v>
      </c>
      <c r="P9490" t="str">
        <f t="shared" si="148"/>
        <v>INSERT INTO @DataTable (Deal, AdvanceDate, PROV, DealPurpose, RateType, BEACON, LTV, TDS, GDS, InsuranceType, PrincipalBalance, OccupancyType, AccountStatus, Closed_Date, DelinquencyBucket) VALUES (9489, '2015-06-15', 'ON', 'Refinance External', 'Fixed', 707, 80, 43.54, 20.92, 'Conv', 0, 'Owner-Occupied', 'Closed', '2016-07-20', 'Current');</v>
      </c>
    </row>
    <row r="9491" spans="1:16" x14ac:dyDescent="0.35">
      <c r="A9491" s="22">
        <v>9490</v>
      </c>
      <c r="B9491" s="21">
        <v>42223</v>
      </c>
      <c r="C9491" s="22" t="s">
        <v>57</v>
      </c>
      <c r="D9491" s="22" t="s">
        <v>61</v>
      </c>
      <c r="E9491" s="22" t="s">
        <v>40</v>
      </c>
      <c r="F9491" s="22">
        <v>726</v>
      </c>
      <c r="G9491" s="22">
        <v>95</v>
      </c>
      <c r="H9491" s="22">
        <v>36.56</v>
      </c>
      <c r="I9491" s="22">
        <v>25.16</v>
      </c>
      <c r="J9491" s="22" t="s">
        <v>60</v>
      </c>
      <c r="K9491" s="23">
        <v>378725.05</v>
      </c>
      <c r="L9491" s="23" t="s">
        <v>55</v>
      </c>
      <c r="M9491" s="23" t="s">
        <v>83</v>
      </c>
      <c r="N9491" s="27"/>
      <c r="O9491" s="23" t="s">
        <v>56</v>
      </c>
      <c r="P9491" t="str">
        <f t="shared" si="148"/>
        <v>INSERT INTO @DataTable (Deal, AdvanceDate, PROV, DealPurpose, RateType, BEACON, LTV, TDS, GDS, InsuranceType, PrincipalBalance, OccupancyType, AccountStatus, Closed_Date, DelinquencyBucket) VALUES (9490, '2015-08-07', 'ON', 'Purchase', 'ARM', 726, 95, 36.56, 25.16, 'HiRatio', 378725.05, 'Owner-Occupied', 'Open', '1900-01-00', 'Current');</v>
      </c>
    </row>
    <row r="9492" spans="1:16" x14ac:dyDescent="0.35">
      <c r="A9492" s="19">
        <v>9491</v>
      </c>
      <c r="B9492" s="18">
        <v>41850</v>
      </c>
      <c r="C9492" s="19" t="s">
        <v>57</v>
      </c>
      <c r="D9492" s="19" t="s">
        <v>61</v>
      </c>
      <c r="E9492" s="19" t="s">
        <v>53</v>
      </c>
      <c r="F9492" s="19">
        <v>787</v>
      </c>
      <c r="G9492" s="19">
        <v>93.09</v>
      </c>
      <c r="H9492" s="19">
        <v>39.93</v>
      </c>
      <c r="I9492" s="19">
        <v>17.600000000000001</v>
      </c>
      <c r="J9492" s="19" t="s">
        <v>60</v>
      </c>
      <c r="K9492" s="20">
        <v>216859.7</v>
      </c>
      <c r="L9492" s="20" t="s">
        <v>55</v>
      </c>
      <c r="M9492" s="20" t="s">
        <v>83</v>
      </c>
      <c r="N9492" s="26"/>
      <c r="O9492" s="20" t="s">
        <v>56</v>
      </c>
      <c r="P9492" t="str">
        <f t="shared" si="148"/>
        <v>INSERT INTO @DataTable (Deal, AdvanceDate, PROV, DealPurpose, RateType, BEACON, LTV, TDS, GDS, InsuranceType, PrincipalBalance, OccupancyType, AccountStatus, Closed_Date, DelinquencyBucket) VALUES (9491, '2014-07-30', 'ON', 'Purchase', 'Fixed', 787, 93.09, 39.93, 17.6, 'HiRatio', 216859.7, 'Owner-Occupied', 'Open', '1900-01-00', 'Current');</v>
      </c>
    </row>
    <row r="9493" spans="1:16" x14ac:dyDescent="0.35">
      <c r="A9493" s="22">
        <v>9492</v>
      </c>
      <c r="B9493" s="21">
        <v>41649</v>
      </c>
      <c r="C9493" s="22" t="s">
        <v>57</v>
      </c>
      <c r="D9493" s="22" t="s">
        <v>61</v>
      </c>
      <c r="E9493" s="22" t="s">
        <v>53</v>
      </c>
      <c r="F9493" s="22">
        <v>716</v>
      </c>
      <c r="G9493" s="22">
        <v>94.48</v>
      </c>
      <c r="H9493" s="22">
        <v>37.19</v>
      </c>
      <c r="I9493" s="22">
        <v>33.94</v>
      </c>
      <c r="J9493" s="22" t="s">
        <v>60</v>
      </c>
      <c r="K9493" s="23">
        <v>484908.97</v>
      </c>
      <c r="L9493" s="23" t="s">
        <v>55</v>
      </c>
      <c r="M9493" s="23" t="s">
        <v>83</v>
      </c>
      <c r="N9493" s="27"/>
      <c r="O9493" s="23" t="s">
        <v>56</v>
      </c>
      <c r="P9493" t="str">
        <f t="shared" si="148"/>
        <v>INSERT INTO @DataTable (Deal, AdvanceDate, PROV, DealPurpose, RateType, BEACON, LTV, TDS, GDS, InsuranceType, PrincipalBalance, OccupancyType, AccountStatus, Closed_Date, DelinquencyBucket) VALUES (9492, '2014-01-10', 'ON', 'Purchase', 'Fixed', 716, 94.48, 37.19, 33.94, 'HiRatio', 484908.97, 'Owner-Occupied', 'Open', '1900-01-00', 'Current');</v>
      </c>
    </row>
    <row r="9494" spans="1:16" x14ac:dyDescent="0.35">
      <c r="A9494" s="19">
        <v>9493</v>
      </c>
      <c r="B9494" s="18">
        <v>42247</v>
      </c>
      <c r="C9494" s="19" t="s">
        <v>57</v>
      </c>
      <c r="D9494" s="19" t="s">
        <v>52</v>
      </c>
      <c r="E9494" s="19" t="s">
        <v>40</v>
      </c>
      <c r="F9494" s="19">
        <v>746</v>
      </c>
      <c r="G9494" s="19">
        <v>69.2</v>
      </c>
      <c r="H9494" s="19">
        <v>12.26</v>
      </c>
      <c r="I9494" s="19">
        <v>11.43</v>
      </c>
      <c r="J9494" s="19" t="s">
        <v>54</v>
      </c>
      <c r="K9494" s="20">
        <v>0</v>
      </c>
      <c r="L9494" s="20" t="s">
        <v>55</v>
      </c>
      <c r="M9494" s="20" t="s">
        <v>84</v>
      </c>
      <c r="N9494" s="26">
        <v>42439</v>
      </c>
      <c r="O9494" s="20" t="s">
        <v>56</v>
      </c>
      <c r="P9494" t="str">
        <f t="shared" si="148"/>
        <v>INSERT INTO @DataTable (Deal, AdvanceDate, PROV, DealPurpose, RateType, BEACON, LTV, TDS, GDS, InsuranceType, PrincipalBalance, OccupancyType, AccountStatus, Closed_Date, DelinquencyBucket) VALUES (9493, '2015-08-31', 'ON', 'Refinance External', 'ARM', 746, 69.2, 12.26, 11.43, 'Conv', 0, 'Owner-Occupied', 'Closed', '2016-03-10', 'Current');</v>
      </c>
    </row>
    <row r="9495" spans="1:16" x14ac:dyDescent="0.35">
      <c r="A9495" s="22">
        <v>9494</v>
      </c>
      <c r="B9495" s="21">
        <v>41141</v>
      </c>
      <c r="C9495" s="22" t="s">
        <v>57</v>
      </c>
      <c r="D9495" s="22" t="s">
        <v>52</v>
      </c>
      <c r="E9495" s="22" t="s">
        <v>53</v>
      </c>
      <c r="F9495" s="22">
        <v>795</v>
      </c>
      <c r="G9495" s="22">
        <v>48</v>
      </c>
      <c r="H9495" s="22">
        <v>43.23</v>
      </c>
      <c r="I9495" s="22">
        <v>42.87</v>
      </c>
      <c r="J9495" s="22" t="s">
        <v>54</v>
      </c>
      <c r="K9495" s="23">
        <v>0</v>
      </c>
      <c r="L9495" s="23" t="s">
        <v>55</v>
      </c>
      <c r="M9495" s="23" t="s">
        <v>84</v>
      </c>
      <c r="N9495" s="27">
        <v>42149</v>
      </c>
      <c r="O9495" s="23" t="s">
        <v>56</v>
      </c>
      <c r="P9495" t="str">
        <f t="shared" si="148"/>
        <v>INSERT INTO @DataTable (Deal, AdvanceDate, PROV, DealPurpose, RateType, BEACON, LTV, TDS, GDS, InsuranceType, PrincipalBalance, OccupancyType, AccountStatus, Closed_Date, DelinquencyBucket) VALUES (9494, '2012-08-20', 'ON', 'Refinance External', 'Fixed', 795, 48, 43.23, 42.87, 'Conv', 0, 'Owner-Occupied', 'Closed', '2015-05-25', 'Current');</v>
      </c>
    </row>
    <row r="9496" spans="1:16" x14ac:dyDescent="0.35">
      <c r="A9496" s="19">
        <v>9495</v>
      </c>
      <c r="B9496" s="18">
        <v>42699</v>
      </c>
      <c r="C9496" s="19" t="s">
        <v>63</v>
      </c>
      <c r="D9496" s="19" t="s">
        <v>61</v>
      </c>
      <c r="E9496" s="19" t="s">
        <v>53</v>
      </c>
      <c r="F9496" s="19">
        <v>753</v>
      </c>
      <c r="G9496" s="19">
        <v>94.9</v>
      </c>
      <c r="H9496" s="19">
        <v>34.31</v>
      </c>
      <c r="I9496" s="19">
        <v>20.2</v>
      </c>
      <c r="J9496" s="19" t="s">
        <v>60</v>
      </c>
      <c r="K9496" s="20">
        <v>210762.23999999999</v>
      </c>
      <c r="L9496" s="20" t="s">
        <v>55</v>
      </c>
      <c r="M9496" s="20" t="s">
        <v>83</v>
      </c>
      <c r="N9496" s="26"/>
      <c r="O9496" s="20" t="s">
        <v>56</v>
      </c>
      <c r="P9496" t="str">
        <f t="shared" si="148"/>
        <v>INSERT INTO @DataTable (Deal, AdvanceDate, PROV, DealPurpose, RateType, BEACON, LTV, TDS, GDS, InsuranceType, PrincipalBalance, OccupancyType, AccountStatus, Closed_Date, DelinquencyBucket) VALUES (9495, '2016-11-25', 'SK', 'Purchase', 'Fixed', 753, 94.9, 34.31, 20.2, 'HiRatio', 210762.24, 'Owner-Occupied', 'Open', '1900-01-00', 'Current');</v>
      </c>
    </row>
    <row r="9497" spans="1:16" x14ac:dyDescent="0.35">
      <c r="A9497" s="22">
        <v>9496</v>
      </c>
      <c r="B9497" s="21">
        <v>41502</v>
      </c>
      <c r="C9497" s="22" t="s">
        <v>51</v>
      </c>
      <c r="D9497" s="22" t="s">
        <v>52</v>
      </c>
      <c r="E9497" s="22" t="s">
        <v>53</v>
      </c>
      <c r="F9497" s="22">
        <v>678</v>
      </c>
      <c r="G9497" s="22">
        <v>80</v>
      </c>
      <c r="H9497" s="22">
        <v>32.130000000000003</v>
      </c>
      <c r="I9497" s="22">
        <v>16.739999999999998</v>
      </c>
      <c r="J9497" s="22" t="s">
        <v>54</v>
      </c>
      <c r="K9497" s="23">
        <v>335689.95</v>
      </c>
      <c r="L9497" s="23" t="s">
        <v>55</v>
      </c>
      <c r="M9497" s="23" t="s">
        <v>83</v>
      </c>
      <c r="N9497" s="27"/>
      <c r="O9497" s="23" t="s">
        <v>56</v>
      </c>
      <c r="P9497" t="str">
        <f t="shared" si="148"/>
        <v>INSERT INTO @DataTable (Deal, AdvanceDate, PROV, DealPurpose, RateType, BEACON, LTV, TDS, GDS, InsuranceType, PrincipalBalance, OccupancyType, AccountStatus, Closed_Date, DelinquencyBucket) VALUES (9496, '2013-08-16', 'AB', 'Refinance External', 'Fixed', 678, 80, 32.13, 16.74, 'Conv', 335689.95, 'Owner-Occupied', 'Open', '1900-01-00', 'Current');</v>
      </c>
    </row>
    <row r="9498" spans="1:16" x14ac:dyDescent="0.35">
      <c r="A9498" s="19">
        <v>9497</v>
      </c>
      <c r="B9498" s="18">
        <v>42082</v>
      </c>
      <c r="C9498" s="19" t="s">
        <v>57</v>
      </c>
      <c r="D9498" s="19" t="s">
        <v>61</v>
      </c>
      <c r="E9498" s="19" t="s">
        <v>40</v>
      </c>
      <c r="F9498" s="19">
        <v>780</v>
      </c>
      <c r="G9498" s="19">
        <v>95</v>
      </c>
      <c r="H9498" s="19">
        <v>26.89</v>
      </c>
      <c r="I9498" s="19">
        <v>23.69</v>
      </c>
      <c r="J9498" s="19" t="s">
        <v>60</v>
      </c>
      <c r="K9498" s="20">
        <v>354783.16</v>
      </c>
      <c r="L9498" s="20" t="s">
        <v>55</v>
      </c>
      <c r="M9498" s="20" t="s">
        <v>83</v>
      </c>
      <c r="N9498" s="26"/>
      <c r="O9498" s="20" t="s">
        <v>56</v>
      </c>
      <c r="P9498" t="str">
        <f t="shared" si="148"/>
        <v>INSERT INTO @DataTable (Deal, AdvanceDate, PROV, DealPurpose, RateType, BEACON, LTV, TDS, GDS, InsuranceType, PrincipalBalance, OccupancyType, AccountStatus, Closed_Date, DelinquencyBucket) VALUES (9497, '2015-03-19', 'ON', 'Purchase', 'ARM', 780, 95, 26.89, 23.69, 'HiRatio', 354783.16, 'Owner-Occupied', 'Open', '1900-01-00', 'Current');</v>
      </c>
    </row>
    <row r="9499" spans="1:16" x14ac:dyDescent="0.35">
      <c r="A9499" s="22">
        <v>9498</v>
      </c>
      <c r="B9499" s="21">
        <v>41985</v>
      </c>
      <c r="C9499" s="22" t="s">
        <v>51</v>
      </c>
      <c r="D9499" s="22" t="s">
        <v>61</v>
      </c>
      <c r="E9499" s="22" t="s">
        <v>53</v>
      </c>
      <c r="F9499" s="22">
        <v>672</v>
      </c>
      <c r="G9499" s="22">
        <v>95</v>
      </c>
      <c r="H9499" s="22">
        <v>33.85</v>
      </c>
      <c r="I9499" s="22">
        <v>33.85</v>
      </c>
      <c r="J9499" s="22" t="s">
        <v>60</v>
      </c>
      <c r="K9499" s="23">
        <v>300685.23</v>
      </c>
      <c r="L9499" s="23" t="s">
        <v>55</v>
      </c>
      <c r="M9499" s="23" t="s">
        <v>83</v>
      </c>
      <c r="N9499" s="27"/>
      <c r="O9499" s="23" t="s">
        <v>56</v>
      </c>
      <c r="P9499" t="str">
        <f t="shared" si="148"/>
        <v>INSERT INTO @DataTable (Deal, AdvanceDate, PROV, DealPurpose, RateType, BEACON, LTV, TDS, GDS, InsuranceType, PrincipalBalance, OccupancyType, AccountStatus, Closed_Date, DelinquencyBucket) VALUES (9498, '2014-12-12', 'AB', 'Purchase', 'Fixed', 672, 95, 33.85, 33.85, 'HiRatio', 300685.23, 'Owner-Occupied', 'Open', '1900-01-00', 'Current');</v>
      </c>
    </row>
    <row r="9500" spans="1:16" x14ac:dyDescent="0.35">
      <c r="A9500" s="19">
        <v>9499</v>
      </c>
      <c r="B9500" s="18">
        <v>41715</v>
      </c>
      <c r="C9500" s="19" t="s">
        <v>58</v>
      </c>
      <c r="D9500" s="19" t="s">
        <v>64</v>
      </c>
      <c r="E9500" s="19" t="s">
        <v>40</v>
      </c>
      <c r="F9500" s="19">
        <v>717</v>
      </c>
      <c r="G9500" s="19">
        <v>94.87</v>
      </c>
      <c r="H9500" s="19">
        <v>30.1</v>
      </c>
      <c r="I9500" s="19">
        <v>26.78</v>
      </c>
      <c r="J9500" s="19" t="s">
        <v>60</v>
      </c>
      <c r="K9500" s="20">
        <v>440867.9</v>
      </c>
      <c r="L9500" s="20" t="s">
        <v>55</v>
      </c>
      <c r="M9500" s="20" t="s">
        <v>83</v>
      </c>
      <c r="N9500" s="26"/>
      <c r="O9500" s="20" t="s">
        <v>56</v>
      </c>
      <c r="P9500" t="str">
        <f t="shared" si="148"/>
        <v>INSERT INTO @DataTable (Deal, AdvanceDate, PROV, DealPurpose, RateType, BEACON, LTV, TDS, GDS, InsuranceType, PrincipalBalance, OccupancyType, AccountStatus, Closed_Date, DelinquencyBucket) VALUES (9499, '2014-03-17', 'BC', 'Purchase with Improvements', 'ARM', 717, 94.87, 30.1, 26.78, 'HiRatio', 440867.9, 'Owner-Occupied', 'Open', '1900-01-00', 'Current');</v>
      </c>
    </row>
    <row r="9501" spans="1:16" x14ac:dyDescent="0.35">
      <c r="A9501" s="22">
        <v>9500</v>
      </c>
      <c r="B9501" s="21">
        <v>41761</v>
      </c>
      <c r="C9501" s="22" t="s">
        <v>57</v>
      </c>
      <c r="D9501" s="22" t="s">
        <v>61</v>
      </c>
      <c r="E9501" s="22" t="s">
        <v>53</v>
      </c>
      <c r="F9501" s="22">
        <v>713</v>
      </c>
      <c r="G9501" s="22">
        <v>95</v>
      </c>
      <c r="H9501" s="22">
        <v>41.61</v>
      </c>
      <c r="I9501" s="22">
        <v>27.76</v>
      </c>
      <c r="J9501" s="22" t="s">
        <v>60</v>
      </c>
      <c r="K9501" s="23">
        <v>0</v>
      </c>
      <c r="L9501" s="23" t="s">
        <v>55</v>
      </c>
      <c r="M9501" s="23" t="s">
        <v>84</v>
      </c>
      <c r="N9501" s="27">
        <v>42699</v>
      </c>
      <c r="O9501" s="23" t="s">
        <v>56</v>
      </c>
      <c r="P9501" t="str">
        <f t="shared" si="148"/>
        <v>INSERT INTO @DataTable (Deal, AdvanceDate, PROV, DealPurpose, RateType, BEACON, LTV, TDS, GDS, InsuranceType, PrincipalBalance, OccupancyType, AccountStatus, Closed_Date, DelinquencyBucket) VALUES (9500, '2014-05-02', 'ON', 'Purchase', 'Fixed', 713, 95, 41.61, 27.76, 'HiRatio', 0, 'Owner-Occupied', 'Closed', '2016-11-25', 'Current');</v>
      </c>
    </row>
    <row r="9502" spans="1:16" x14ac:dyDescent="0.35">
      <c r="A9502" s="19">
        <v>9501</v>
      </c>
      <c r="B9502" s="18">
        <v>41759</v>
      </c>
      <c r="C9502" s="19" t="s">
        <v>51</v>
      </c>
      <c r="D9502" s="19" t="s">
        <v>61</v>
      </c>
      <c r="E9502" s="19" t="s">
        <v>40</v>
      </c>
      <c r="F9502" s="19">
        <v>799</v>
      </c>
      <c r="G9502" s="19">
        <v>90</v>
      </c>
      <c r="H9502" s="19">
        <v>39.340000000000003</v>
      </c>
      <c r="I9502" s="19">
        <v>16.559999999999999</v>
      </c>
      <c r="J9502" s="19" t="s">
        <v>60</v>
      </c>
      <c r="K9502" s="20">
        <v>469566.2</v>
      </c>
      <c r="L9502" s="20" t="s">
        <v>55</v>
      </c>
      <c r="M9502" s="20" t="s">
        <v>83</v>
      </c>
      <c r="N9502" s="26"/>
      <c r="O9502" s="20" t="s">
        <v>56</v>
      </c>
      <c r="P9502" t="str">
        <f t="shared" si="148"/>
        <v>INSERT INTO @DataTable (Deal, AdvanceDate, PROV, DealPurpose, RateType, BEACON, LTV, TDS, GDS, InsuranceType, PrincipalBalance, OccupancyType, AccountStatus, Closed_Date, DelinquencyBucket) VALUES (9501, '2014-04-30', 'AB', 'Purchase', 'ARM', 799, 90, 39.34, 16.56, 'HiRatio', 469566.2, 'Owner-Occupied', 'Open', '1900-01-00', 'Current');</v>
      </c>
    </row>
    <row r="9503" spans="1:16" x14ac:dyDescent="0.35">
      <c r="A9503" s="22">
        <v>9502</v>
      </c>
      <c r="B9503" s="21">
        <v>42220</v>
      </c>
      <c r="C9503" s="22" t="s">
        <v>57</v>
      </c>
      <c r="D9503" s="22" t="s">
        <v>59</v>
      </c>
      <c r="E9503" s="22" t="s">
        <v>53</v>
      </c>
      <c r="F9503" s="22">
        <v>801</v>
      </c>
      <c r="G9503" s="22">
        <v>36.83</v>
      </c>
      <c r="H9503" s="22">
        <v>22.46</v>
      </c>
      <c r="I9503" s="22">
        <v>21.99</v>
      </c>
      <c r="J9503" s="22" t="s">
        <v>54</v>
      </c>
      <c r="K9503" s="23">
        <v>139305.54999999999</v>
      </c>
      <c r="L9503" s="23" t="s">
        <v>55</v>
      </c>
      <c r="M9503" s="23" t="s">
        <v>83</v>
      </c>
      <c r="N9503" s="27"/>
      <c r="O9503" s="23" t="s">
        <v>56</v>
      </c>
      <c r="P9503" t="str">
        <f t="shared" si="148"/>
        <v>INSERT INTO @DataTable (Deal, AdvanceDate, PROV, DealPurpose, RateType, BEACON, LTV, TDS, GDS, InsuranceType, PrincipalBalance, OccupancyType, AccountStatus, Closed_Date, DelinquencyBucket) VALUES (9502, '2015-08-04', 'ON', 'Transfer', 'Fixed', 801, 36.83, 22.46, 21.99, 'Conv', 139305.55, 'Owner-Occupied', 'Open', '1900-01-00', 'Current');</v>
      </c>
    </row>
    <row r="9504" spans="1:16" x14ac:dyDescent="0.35">
      <c r="A9504" s="19">
        <v>9503</v>
      </c>
      <c r="B9504" s="18">
        <v>42237</v>
      </c>
      <c r="C9504" s="19" t="s">
        <v>57</v>
      </c>
      <c r="D9504" s="19" t="s">
        <v>52</v>
      </c>
      <c r="E9504" s="19" t="s">
        <v>53</v>
      </c>
      <c r="F9504" s="19">
        <v>709</v>
      </c>
      <c r="G9504" s="19">
        <v>80</v>
      </c>
      <c r="H9504" s="19">
        <v>27</v>
      </c>
      <c r="I9504" s="19">
        <v>19.04</v>
      </c>
      <c r="J9504" s="19" t="s">
        <v>54</v>
      </c>
      <c r="K9504" s="20">
        <v>214862.25</v>
      </c>
      <c r="L9504" s="20" t="s">
        <v>55</v>
      </c>
      <c r="M9504" s="20" t="s">
        <v>83</v>
      </c>
      <c r="N9504" s="26"/>
      <c r="O9504" s="20" t="s">
        <v>56</v>
      </c>
      <c r="P9504" t="str">
        <f t="shared" si="148"/>
        <v>INSERT INTO @DataTable (Deal, AdvanceDate, PROV, DealPurpose, RateType, BEACON, LTV, TDS, GDS, InsuranceType, PrincipalBalance, OccupancyType, AccountStatus, Closed_Date, DelinquencyBucket) VALUES (9503, '2015-08-21', 'ON', 'Refinance External', 'Fixed', 709, 80, 27, 19.04, 'Conv', 214862.25, 'Owner-Occupied', 'Open', '1900-01-00', 'Current');</v>
      </c>
    </row>
    <row r="9505" spans="1:16" x14ac:dyDescent="0.35">
      <c r="A9505" s="22">
        <v>9504</v>
      </c>
      <c r="B9505" s="21">
        <v>42247</v>
      </c>
      <c r="C9505" s="22" t="s">
        <v>57</v>
      </c>
      <c r="D9505" s="22" t="s">
        <v>61</v>
      </c>
      <c r="E9505" s="22" t="s">
        <v>53</v>
      </c>
      <c r="F9505" s="22">
        <v>752</v>
      </c>
      <c r="G9505" s="22">
        <v>90</v>
      </c>
      <c r="H9505" s="22">
        <v>25.49</v>
      </c>
      <c r="I9505" s="22">
        <v>12.71</v>
      </c>
      <c r="J9505" s="22" t="s">
        <v>60</v>
      </c>
      <c r="K9505" s="23">
        <v>293385.42</v>
      </c>
      <c r="L9505" s="23" t="s">
        <v>55</v>
      </c>
      <c r="M9505" s="23" t="s">
        <v>83</v>
      </c>
      <c r="N9505" s="27"/>
      <c r="O9505" s="23" t="s">
        <v>56</v>
      </c>
      <c r="P9505" t="str">
        <f t="shared" si="148"/>
        <v>INSERT INTO @DataTable (Deal, AdvanceDate, PROV, DealPurpose, RateType, BEACON, LTV, TDS, GDS, InsuranceType, PrincipalBalance, OccupancyType, AccountStatus, Closed_Date, DelinquencyBucket) VALUES (9504, '2015-08-31', 'ON', 'Purchase', 'Fixed', 752, 90, 25.49, 12.71, 'HiRatio', 293385.42, 'Owner-Occupied', 'Open', '1900-01-00', 'Current');</v>
      </c>
    </row>
    <row r="9506" spans="1:16" x14ac:dyDescent="0.35">
      <c r="A9506" s="19">
        <v>9505</v>
      </c>
      <c r="B9506" s="18">
        <v>42325</v>
      </c>
      <c r="C9506" s="19" t="s">
        <v>57</v>
      </c>
      <c r="D9506" s="19" t="s">
        <v>61</v>
      </c>
      <c r="E9506" s="19" t="s">
        <v>40</v>
      </c>
      <c r="F9506" s="19">
        <v>764</v>
      </c>
      <c r="G9506" s="19">
        <v>79.650000000000006</v>
      </c>
      <c r="H9506" s="19">
        <v>25.27</v>
      </c>
      <c r="I9506" s="19">
        <v>24.8</v>
      </c>
      <c r="J9506" s="19" t="s">
        <v>54</v>
      </c>
      <c r="K9506" s="20">
        <v>664142.02</v>
      </c>
      <c r="L9506" s="20" t="s">
        <v>55</v>
      </c>
      <c r="M9506" s="20" t="s">
        <v>83</v>
      </c>
      <c r="N9506" s="26"/>
      <c r="O9506" s="20" t="s">
        <v>56</v>
      </c>
      <c r="P9506" t="str">
        <f t="shared" si="148"/>
        <v>INSERT INTO @DataTable (Deal, AdvanceDate, PROV, DealPurpose, RateType, BEACON, LTV, TDS, GDS, InsuranceType, PrincipalBalance, OccupancyType, AccountStatus, Closed_Date, DelinquencyBucket) VALUES (9505, '2015-11-17', 'ON', 'Purchase', 'ARM', 764, 79.65, 25.27, 24.8, 'Conv', 664142.02, 'Owner-Occupied', 'Open', '1900-01-00', 'Current');</v>
      </c>
    </row>
    <row r="9507" spans="1:16" x14ac:dyDescent="0.35">
      <c r="A9507" s="22">
        <v>9506</v>
      </c>
      <c r="B9507" s="21">
        <v>42181</v>
      </c>
      <c r="C9507" s="22" t="s">
        <v>57</v>
      </c>
      <c r="D9507" s="22" t="s">
        <v>61</v>
      </c>
      <c r="E9507" s="22" t="s">
        <v>53</v>
      </c>
      <c r="F9507" s="22">
        <v>736</v>
      </c>
      <c r="G9507" s="22">
        <v>90</v>
      </c>
      <c r="H9507" s="22">
        <v>33.270000000000003</v>
      </c>
      <c r="I9507" s="22">
        <v>31.11</v>
      </c>
      <c r="J9507" s="22" t="s">
        <v>60</v>
      </c>
      <c r="K9507" s="23">
        <v>362048.6</v>
      </c>
      <c r="L9507" s="23" t="s">
        <v>55</v>
      </c>
      <c r="M9507" s="23" t="s">
        <v>83</v>
      </c>
      <c r="N9507" s="27"/>
      <c r="O9507" s="23" t="s">
        <v>56</v>
      </c>
      <c r="P9507" t="str">
        <f t="shared" si="148"/>
        <v>INSERT INTO @DataTable (Deal, AdvanceDate, PROV, DealPurpose, RateType, BEACON, LTV, TDS, GDS, InsuranceType, PrincipalBalance, OccupancyType, AccountStatus, Closed_Date, DelinquencyBucket) VALUES (9506, '2015-06-26', 'ON', 'Purchase', 'Fixed', 736, 90, 33.27, 31.11, 'HiRatio', 362048.6, 'Owner-Occupied', 'Open', '1900-01-00', 'Current');</v>
      </c>
    </row>
    <row r="9508" spans="1:16" x14ac:dyDescent="0.35">
      <c r="A9508" s="19">
        <v>9507</v>
      </c>
      <c r="B9508" s="18">
        <v>41396</v>
      </c>
      <c r="C9508" s="19" t="s">
        <v>57</v>
      </c>
      <c r="D9508" s="19" t="s">
        <v>72</v>
      </c>
      <c r="E9508" s="19" t="s">
        <v>53</v>
      </c>
      <c r="F9508" s="19">
        <v>624</v>
      </c>
      <c r="G9508" s="19">
        <v>80</v>
      </c>
      <c r="H9508" s="19">
        <v>35.770000000000003</v>
      </c>
      <c r="I9508" s="19">
        <v>26.92</v>
      </c>
      <c r="J9508" s="19" t="s">
        <v>54</v>
      </c>
      <c r="K9508" s="20">
        <v>0</v>
      </c>
      <c r="L9508" s="20" t="s">
        <v>55</v>
      </c>
      <c r="M9508" s="20" t="s">
        <v>84</v>
      </c>
      <c r="N9508" s="26">
        <v>41940</v>
      </c>
      <c r="O9508" s="20" t="s">
        <v>56</v>
      </c>
      <c r="P9508" t="str">
        <f t="shared" si="148"/>
        <v>INSERT INTO @DataTable (Deal, AdvanceDate, PROV, DealPurpose, RateType, BEACON, LTV, TDS, GDS, InsuranceType, PrincipalBalance, OccupancyType, AccountStatus, Closed_Date, DelinquencyBucket) VALUES (9507, '2013-05-02', 'ON', 'ETO Existing Client', 'Fixed', 624, 80, 35.77, 26.92, 'Conv', 0, 'Owner-Occupied', 'Closed', '2014-10-28', 'Current');</v>
      </c>
    </row>
    <row r="9509" spans="1:16" x14ac:dyDescent="0.35">
      <c r="A9509" s="22">
        <v>9508</v>
      </c>
      <c r="B9509" s="21">
        <v>41390</v>
      </c>
      <c r="C9509" s="22" t="s">
        <v>57</v>
      </c>
      <c r="D9509" s="22" t="s">
        <v>61</v>
      </c>
      <c r="E9509" s="22" t="s">
        <v>53</v>
      </c>
      <c r="F9509" s="22">
        <v>791</v>
      </c>
      <c r="G9509" s="22">
        <v>84.35</v>
      </c>
      <c r="H9509" s="22">
        <v>38.72</v>
      </c>
      <c r="I9509" s="22">
        <v>34.74</v>
      </c>
      <c r="J9509" s="22" t="s">
        <v>60</v>
      </c>
      <c r="K9509" s="23">
        <v>237517.13</v>
      </c>
      <c r="L9509" s="23" t="s">
        <v>55</v>
      </c>
      <c r="M9509" s="23" t="s">
        <v>83</v>
      </c>
      <c r="N9509" s="27"/>
      <c r="O9509" s="23" t="s">
        <v>56</v>
      </c>
      <c r="P9509" t="str">
        <f t="shared" si="148"/>
        <v>INSERT INTO @DataTable (Deal, AdvanceDate, PROV, DealPurpose, RateType, BEACON, LTV, TDS, GDS, InsuranceType, PrincipalBalance, OccupancyType, AccountStatus, Closed_Date, DelinquencyBucket) VALUES (9508, '2013-04-26', 'ON', 'Purchase', 'Fixed', 791, 84.35, 38.72, 34.74, 'HiRatio', 237517.13, 'Owner-Occupied', 'Open', '1900-01-00', 'Current');</v>
      </c>
    </row>
    <row r="9510" spans="1:16" x14ac:dyDescent="0.35">
      <c r="A9510" s="19">
        <v>9509</v>
      </c>
      <c r="B9510" s="18">
        <v>41744</v>
      </c>
      <c r="C9510" s="19" t="s">
        <v>51</v>
      </c>
      <c r="D9510" s="19" t="s">
        <v>64</v>
      </c>
      <c r="E9510" s="19" t="s">
        <v>40</v>
      </c>
      <c r="F9510" s="19">
        <v>714</v>
      </c>
      <c r="G9510" s="19">
        <v>95</v>
      </c>
      <c r="H9510" s="19">
        <v>30.81</v>
      </c>
      <c r="I9510" s="19">
        <v>17.02</v>
      </c>
      <c r="J9510" s="19" t="s">
        <v>60</v>
      </c>
      <c r="K9510" s="20">
        <v>473748.07</v>
      </c>
      <c r="L9510" s="20" t="s">
        <v>55</v>
      </c>
      <c r="M9510" s="20" t="s">
        <v>83</v>
      </c>
      <c r="N9510" s="26"/>
      <c r="O9510" s="20" t="s">
        <v>56</v>
      </c>
      <c r="P9510" t="str">
        <f t="shared" si="148"/>
        <v>INSERT INTO @DataTable (Deal, AdvanceDate, PROV, DealPurpose, RateType, BEACON, LTV, TDS, GDS, InsuranceType, PrincipalBalance, OccupancyType, AccountStatus, Closed_Date, DelinquencyBucket) VALUES (9509, '2014-04-15', 'AB', 'Purchase with Improvements', 'ARM', 714, 95, 30.81, 17.02, 'HiRatio', 473748.07, 'Owner-Occupied', 'Open', '1900-01-00', 'Current');</v>
      </c>
    </row>
    <row r="9511" spans="1:16" x14ac:dyDescent="0.35">
      <c r="A9511" s="22">
        <v>9510</v>
      </c>
      <c r="B9511" s="21">
        <v>42094</v>
      </c>
      <c r="C9511" s="22" t="s">
        <v>51</v>
      </c>
      <c r="D9511" s="22" t="s">
        <v>61</v>
      </c>
      <c r="E9511" s="22" t="s">
        <v>53</v>
      </c>
      <c r="F9511" s="22">
        <v>679</v>
      </c>
      <c r="G9511" s="22">
        <v>21.84</v>
      </c>
      <c r="H9511" s="22">
        <v>31.31</v>
      </c>
      <c r="I9511" s="22">
        <v>15.28</v>
      </c>
      <c r="J9511" s="22" t="s">
        <v>54</v>
      </c>
      <c r="K9511" s="23">
        <v>85398.74</v>
      </c>
      <c r="L9511" s="23" t="s">
        <v>55</v>
      </c>
      <c r="M9511" s="23" t="s">
        <v>83</v>
      </c>
      <c r="N9511" s="27"/>
      <c r="O9511" s="23" t="s">
        <v>56</v>
      </c>
      <c r="P9511" t="str">
        <f t="shared" si="148"/>
        <v>INSERT INTO @DataTable (Deal, AdvanceDate, PROV, DealPurpose, RateType, BEACON, LTV, TDS, GDS, InsuranceType, PrincipalBalance, OccupancyType, AccountStatus, Closed_Date, DelinquencyBucket) VALUES (9510, '2015-03-31', 'AB', 'Purchase', 'Fixed', 679, 21.84, 31.31, 15.28, 'Conv', 85398.74, 'Owner-Occupied', 'Open', '1900-01-00', 'Current');</v>
      </c>
    </row>
    <row r="9512" spans="1:16" x14ac:dyDescent="0.35">
      <c r="A9512" s="19">
        <v>9511</v>
      </c>
      <c r="B9512" s="18">
        <v>41071</v>
      </c>
      <c r="C9512" s="19" t="s">
        <v>57</v>
      </c>
      <c r="D9512" s="19" t="s">
        <v>61</v>
      </c>
      <c r="E9512" s="19" t="s">
        <v>40</v>
      </c>
      <c r="F9512" s="19">
        <v>648</v>
      </c>
      <c r="G9512" s="19">
        <v>80</v>
      </c>
      <c r="H9512" s="19">
        <v>40.770000000000003</v>
      </c>
      <c r="I9512" s="19">
        <v>23.94</v>
      </c>
      <c r="J9512" s="19" t="s">
        <v>54</v>
      </c>
      <c r="K9512" s="20">
        <v>0</v>
      </c>
      <c r="L9512" s="20" t="s">
        <v>55</v>
      </c>
      <c r="M9512" s="20" t="s">
        <v>84</v>
      </c>
      <c r="N9512" s="26">
        <v>42688</v>
      </c>
      <c r="O9512" s="20" t="s">
        <v>56</v>
      </c>
      <c r="P9512" t="str">
        <f t="shared" si="148"/>
        <v>INSERT INTO @DataTable (Deal, AdvanceDate, PROV, DealPurpose, RateType, BEACON, LTV, TDS, GDS, InsuranceType, PrincipalBalance, OccupancyType, AccountStatus, Closed_Date, DelinquencyBucket) VALUES (9511, '2012-06-11', 'ON', 'Purchase', 'ARM', 648, 80, 40.77, 23.94, 'Conv', 0, 'Owner-Occupied', 'Closed', '2016-11-14', 'Current');</v>
      </c>
    </row>
    <row r="9513" spans="1:16" x14ac:dyDescent="0.35">
      <c r="A9513" s="22">
        <v>9512</v>
      </c>
      <c r="B9513" s="21">
        <v>42090</v>
      </c>
      <c r="C9513" s="22" t="s">
        <v>57</v>
      </c>
      <c r="D9513" s="22" t="s">
        <v>52</v>
      </c>
      <c r="E9513" s="22" t="s">
        <v>40</v>
      </c>
      <c r="F9513" s="22">
        <v>797</v>
      </c>
      <c r="G9513" s="22">
        <v>68.180000000000007</v>
      </c>
      <c r="H9513" s="22">
        <v>32.299999999999997</v>
      </c>
      <c r="I9513" s="22">
        <v>25.47</v>
      </c>
      <c r="J9513" s="22" t="s">
        <v>54</v>
      </c>
      <c r="K9513" s="23">
        <v>280164.03000000003</v>
      </c>
      <c r="L9513" s="23" t="s">
        <v>55</v>
      </c>
      <c r="M9513" s="23" t="s">
        <v>83</v>
      </c>
      <c r="N9513" s="27"/>
      <c r="O9513" s="23" t="s">
        <v>56</v>
      </c>
      <c r="P9513" t="str">
        <f t="shared" si="148"/>
        <v>INSERT INTO @DataTable (Deal, AdvanceDate, PROV, DealPurpose, RateType, BEACON, LTV, TDS, GDS, InsuranceType, PrincipalBalance, OccupancyType, AccountStatus, Closed_Date, DelinquencyBucket) VALUES (9512, '2015-03-27', 'ON', 'Refinance External', 'ARM', 797, 68.18, 32.3, 25.47, 'Conv', 280164.03, 'Owner-Occupied', 'Open', '1900-01-00', 'Current');</v>
      </c>
    </row>
    <row r="9514" spans="1:16" x14ac:dyDescent="0.35">
      <c r="A9514" s="19">
        <v>9513</v>
      </c>
      <c r="B9514" s="18">
        <v>42699</v>
      </c>
      <c r="C9514" s="19" t="s">
        <v>51</v>
      </c>
      <c r="D9514" s="19" t="s">
        <v>61</v>
      </c>
      <c r="E9514" s="19" t="s">
        <v>53</v>
      </c>
      <c r="F9514" s="19">
        <v>684</v>
      </c>
      <c r="G9514" s="19">
        <v>95</v>
      </c>
      <c r="H9514" s="19">
        <v>26.89</v>
      </c>
      <c r="I9514" s="19">
        <v>24.85</v>
      </c>
      <c r="J9514" s="19" t="s">
        <v>60</v>
      </c>
      <c r="K9514" s="20">
        <v>301098.96999999997</v>
      </c>
      <c r="L9514" s="20" t="s">
        <v>55</v>
      </c>
      <c r="M9514" s="20" t="s">
        <v>83</v>
      </c>
      <c r="N9514" s="26"/>
      <c r="O9514" s="20" t="s">
        <v>56</v>
      </c>
      <c r="P9514" t="str">
        <f t="shared" si="148"/>
        <v>INSERT INTO @DataTable (Deal, AdvanceDate, PROV, DealPurpose, RateType, BEACON, LTV, TDS, GDS, InsuranceType, PrincipalBalance, OccupancyType, AccountStatus, Closed_Date, DelinquencyBucket) VALUES (9513, '2016-11-25', 'AB', 'Purchase', 'Fixed', 684, 95, 26.89, 24.85, 'HiRatio', 301098.97, 'Owner-Occupied', 'Open', '1900-01-00', 'Current');</v>
      </c>
    </row>
    <row r="9515" spans="1:16" x14ac:dyDescent="0.35">
      <c r="A9515" s="22">
        <v>9514</v>
      </c>
      <c r="B9515" s="21">
        <v>42255</v>
      </c>
      <c r="C9515" s="22" t="s">
        <v>57</v>
      </c>
      <c r="D9515" s="22" t="s">
        <v>59</v>
      </c>
      <c r="E9515" s="22" t="s">
        <v>40</v>
      </c>
      <c r="F9515" s="22">
        <v>753</v>
      </c>
      <c r="G9515" s="22">
        <v>58.08</v>
      </c>
      <c r="H9515" s="22">
        <v>40.020000000000003</v>
      </c>
      <c r="I9515" s="22">
        <v>23.09</v>
      </c>
      <c r="J9515" s="22" t="s">
        <v>54</v>
      </c>
      <c r="K9515" s="23">
        <v>160048.98000000001</v>
      </c>
      <c r="L9515" s="23" t="s">
        <v>55</v>
      </c>
      <c r="M9515" s="23" t="s">
        <v>83</v>
      </c>
      <c r="N9515" s="27"/>
      <c r="O9515" s="23" t="s">
        <v>56</v>
      </c>
      <c r="P9515" t="str">
        <f t="shared" si="148"/>
        <v>INSERT INTO @DataTable (Deal, AdvanceDate, PROV, DealPurpose, RateType, BEACON, LTV, TDS, GDS, InsuranceType, PrincipalBalance, OccupancyType, AccountStatus, Closed_Date, DelinquencyBucket) VALUES (9514, '2015-09-08', 'ON', 'Transfer', 'ARM', 753, 58.08, 40.02, 23.09, 'Conv', 160048.98, 'Owner-Occupied', 'Open', '1900-01-00', 'Current');</v>
      </c>
    </row>
    <row r="9516" spans="1:16" x14ac:dyDescent="0.35">
      <c r="A9516" s="19">
        <v>9515</v>
      </c>
      <c r="B9516" s="18">
        <v>41957</v>
      </c>
      <c r="C9516" s="19" t="s">
        <v>63</v>
      </c>
      <c r="D9516" s="19" t="s">
        <v>61</v>
      </c>
      <c r="E9516" s="19" t="s">
        <v>40</v>
      </c>
      <c r="F9516" s="19">
        <v>683</v>
      </c>
      <c r="G9516" s="19">
        <v>40.479999999999997</v>
      </c>
      <c r="H9516" s="19">
        <v>28.34</v>
      </c>
      <c r="I9516" s="19">
        <v>26.03</v>
      </c>
      <c r="J9516" s="19" t="s">
        <v>54</v>
      </c>
      <c r="K9516" s="20">
        <v>157924.01</v>
      </c>
      <c r="L9516" s="20" t="s">
        <v>55</v>
      </c>
      <c r="M9516" s="20" t="s">
        <v>83</v>
      </c>
      <c r="N9516" s="26"/>
      <c r="O9516" s="20" t="s">
        <v>56</v>
      </c>
      <c r="P9516" t="str">
        <f t="shared" si="148"/>
        <v>INSERT INTO @DataTable (Deal, AdvanceDate, PROV, DealPurpose, RateType, BEACON, LTV, TDS, GDS, InsuranceType, PrincipalBalance, OccupancyType, AccountStatus, Closed_Date, DelinquencyBucket) VALUES (9515, '2014-11-14', 'SK', 'Purchase', 'ARM', 683, 40.48, 28.34, 26.03, 'Conv', 157924.01, 'Owner-Occupied', 'Open', '1900-01-00', 'Current');</v>
      </c>
    </row>
    <row r="9517" spans="1:16" x14ac:dyDescent="0.35">
      <c r="A9517" s="22">
        <v>9516</v>
      </c>
      <c r="B9517" s="21">
        <v>42744</v>
      </c>
      <c r="C9517" s="22" t="s">
        <v>57</v>
      </c>
      <c r="D9517" s="22" t="s">
        <v>61</v>
      </c>
      <c r="E9517" s="22" t="s">
        <v>40</v>
      </c>
      <c r="F9517" s="22">
        <v>750</v>
      </c>
      <c r="G9517" s="22">
        <v>95</v>
      </c>
      <c r="H9517" s="22">
        <v>39.06</v>
      </c>
      <c r="I9517" s="22">
        <v>19.510000000000002</v>
      </c>
      <c r="J9517" s="22" t="s">
        <v>60</v>
      </c>
      <c r="K9517" s="23">
        <v>359233</v>
      </c>
      <c r="L9517" s="23" t="s">
        <v>66</v>
      </c>
      <c r="M9517" s="23" t="s">
        <v>83</v>
      </c>
      <c r="N9517" s="27"/>
      <c r="O9517" s="23" t="s">
        <v>56</v>
      </c>
      <c r="P9517" t="str">
        <f t="shared" si="148"/>
        <v>INSERT INTO @DataTable (Deal, AdvanceDate, PROV, DealPurpose, RateType, BEACON, LTV, TDS, GDS, InsuranceType, PrincipalBalance, OccupancyType, AccountStatus, Closed_Date, DelinquencyBucket) VALUES (9516, '2017-01-09', 'ON', 'Purchase', 'ARM', 750, 95, 39.06, 19.51, 'HiRatio', 359233, 'Second Home', 'Open', '1900-01-00', 'Current');</v>
      </c>
    </row>
    <row r="9518" spans="1:16" x14ac:dyDescent="0.35">
      <c r="A9518" s="19">
        <v>9517</v>
      </c>
      <c r="B9518" s="18">
        <v>40869</v>
      </c>
      <c r="C9518" s="19" t="s">
        <v>58</v>
      </c>
      <c r="D9518" s="19" t="s">
        <v>61</v>
      </c>
      <c r="E9518" s="19" t="s">
        <v>53</v>
      </c>
      <c r="F9518" s="19">
        <v>730</v>
      </c>
      <c r="G9518" s="19">
        <v>86.52</v>
      </c>
      <c r="H9518" s="19">
        <v>27.74</v>
      </c>
      <c r="I9518" s="19">
        <v>21.66</v>
      </c>
      <c r="J9518" s="19" t="s">
        <v>60</v>
      </c>
      <c r="K9518" s="20">
        <v>0</v>
      </c>
      <c r="L9518" s="20" t="s">
        <v>55</v>
      </c>
      <c r="M9518" s="20" t="s">
        <v>84</v>
      </c>
      <c r="N9518" s="26">
        <v>41579</v>
      </c>
      <c r="O9518" s="20" t="s">
        <v>56</v>
      </c>
      <c r="P9518" t="str">
        <f t="shared" si="148"/>
        <v>INSERT INTO @DataTable (Deal, AdvanceDate, PROV, DealPurpose, RateType, BEACON, LTV, TDS, GDS, InsuranceType, PrincipalBalance, OccupancyType, AccountStatus, Closed_Date, DelinquencyBucket) VALUES (9517, '2011-11-22', 'BC', 'Purchase', 'Fixed', 730, 86.52, 27.74, 21.66, 'HiRatio', 0, 'Owner-Occupied', 'Closed', '2013-11-01', 'Current');</v>
      </c>
    </row>
    <row r="9519" spans="1:16" x14ac:dyDescent="0.35">
      <c r="A9519" s="22">
        <v>9518</v>
      </c>
      <c r="B9519" s="21">
        <v>42200</v>
      </c>
      <c r="C9519" s="22" t="s">
        <v>57</v>
      </c>
      <c r="D9519" s="22" t="s">
        <v>61</v>
      </c>
      <c r="E9519" s="22" t="s">
        <v>40</v>
      </c>
      <c r="F9519" s="22">
        <v>797</v>
      </c>
      <c r="G9519" s="22">
        <v>95</v>
      </c>
      <c r="H9519" s="22">
        <v>32.159999999999997</v>
      </c>
      <c r="I9519" s="22">
        <v>28.03</v>
      </c>
      <c r="J9519" s="22" t="s">
        <v>60</v>
      </c>
      <c r="K9519" s="23">
        <v>774420.65</v>
      </c>
      <c r="L9519" s="23" t="s">
        <v>55</v>
      </c>
      <c r="M9519" s="23" t="s">
        <v>83</v>
      </c>
      <c r="N9519" s="27"/>
      <c r="O9519" s="23" t="s">
        <v>56</v>
      </c>
      <c r="P9519" t="str">
        <f t="shared" si="148"/>
        <v>INSERT INTO @DataTable (Deal, AdvanceDate, PROV, DealPurpose, RateType, BEACON, LTV, TDS, GDS, InsuranceType, PrincipalBalance, OccupancyType, AccountStatus, Closed_Date, DelinquencyBucket) VALUES (9518, '2015-07-15', 'ON', 'Purchase', 'ARM', 797, 95, 32.16, 28.03, 'HiRatio', 774420.65, 'Owner-Occupied', 'Open', '1900-01-00', 'Current');</v>
      </c>
    </row>
    <row r="9520" spans="1:16" x14ac:dyDescent="0.35">
      <c r="A9520" s="19">
        <v>9519</v>
      </c>
      <c r="B9520" s="18">
        <v>40693</v>
      </c>
      <c r="C9520" s="19" t="s">
        <v>57</v>
      </c>
      <c r="D9520" s="19" t="s">
        <v>61</v>
      </c>
      <c r="E9520" s="19" t="s">
        <v>53</v>
      </c>
      <c r="F9520" s="19">
        <v>786</v>
      </c>
      <c r="G9520" s="19">
        <v>95</v>
      </c>
      <c r="H9520" s="19">
        <v>42.69</v>
      </c>
      <c r="I9520" s="19">
        <v>40.479999999999997</v>
      </c>
      <c r="J9520" s="19" t="s">
        <v>60</v>
      </c>
      <c r="K9520" s="20">
        <v>0</v>
      </c>
      <c r="L9520" s="20" t="s">
        <v>55</v>
      </c>
      <c r="M9520" s="20" t="s">
        <v>84</v>
      </c>
      <c r="N9520" s="26">
        <v>41968</v>
      </c>
      <c r="O9520" s="20" t="s">
        <v>56</v>
      </c>
      <c r="P9520" t="str">
        <f t="shared" si="148"/>
        <v>INSERT INTO @DataTable (Deal, AdvanceDate, PROV, DealPurpose, RateType, BEACON, LTV, TDS, GDS, InsuranceType, PrincipalBalance, OccupancyType, AccountStatus, Closed_Date, DelinquencyBucket) VALUES (9519, '2011-05-30', 'ON', 'Purchase', 'Fixed', 786, 95, 42.69, 40.48, 'HiRatio', 0, 'Owner-Occupied', 'Closed', '2014-11-25', 'Current');</v>
      </c>
    </row>
    <row r="9521" spans="1:16" x14ac:dyDescent="0.35">
      <c r="A9521" s="22">
        <v>9520</v>
      </c>
      <c r="B9521" s="21">
        <v>42094</v>
      </c>
      <c r="C9521" s="22" t="s">
        <v>58</v>
      </c>
      <c r="D9521" s="22" t="s">
        <v>61</v>
      </c>
      <c r="E9521" s="22" t="s">
        <v>40</v>
      </c>
      <c r="F9521" s="22">
        <v>692</v>
      </c>
      <c r="G9521" s="22">
        <v>95</v>
      </c>
      <c r="H9521" s="22">
        <v>34.4</v>
      </c>
      <c r="I9521" s="22">
        <v>15.74</v>
      </c>
      <c r="J9521" s="22" t="s">
        <v>60</v>
      </c>
      <c r="K9521" s="23">
        <v>147251.78</v>
      </c>
      <c r="L9521" s="23" t="s">
        <v>55</v>
      </c>
      <c r="M9521" s="23" t="s">
        <v>83</v>
      </c>
      <c r="N9521" s="27"/>
      <c r="O9521" s="23" t="s">
        <v>56</v>
      </c>
      <c r="P9521" t="str">
        <f t="shared" si="148"/>
        <v>INSERT INTO @DataTable (Deal, AdvanceDate, PROV, DealPurpose, RateType, BEACON, LTV, TDS, GDS, InsuranceType, PrincipalBalance, OccupancyType, AccountStatus, Closed_Date, DelinquencyBucket) VALUES (9520, '2015-03-31', 'BC', 'Purchase', 'ARM', 692, 95, 34.4, 15.74, 'HiRatio', 147251.78, 'Owner-Occupied', 'Open', '1900-01-00', 'Current');</v>
      </c>
    </row>
    <row r="9522" spans="1:16" x14ac:dyDescent="0.35">
      <c r="A9522" s="19">
        <v>9521</v>
      </c>
      <c r="B9522" s="18">
        <v>41612</v>
      </c>
      <c r="C9522" s="19" t="s">
        <v>57</v>
      </c>
      <c r="D9522" s="19" t="s">
        <v>52</v>
      </c>
      <c r="E9522" s="19" t="s">
        <v>40</v>
      </c>
      <c r="F9522" s="19">
        <v>777</v>
      </c>
      <c r="G9522" s="19">
        <v>73.64</v>
      </c>
      <c r="H9522" s="19">
        <v>35.369999999999997</v>
      </c>
      <c r="I9522" s="19">
        <v>16.98</v>
      </c>
      <c r="J9522" s="19" t="s">
        <v>54</v>
      </c>
      <c r="K9522" s="20">
        <v>334500.99</v>
      </c>
      <c r="L9522" s="20" t="s">
        <v>55</v>
      </c>
      <c r="M9522" s="20" t="s">
        <v>83</v>
      </c>
      <c r="N9522" s="26"/>
      <c r="O9522" s="20" t="s">
        <v>56</v>
      </c>
      <c r="P9522" t="str">
        <f t="shared" si="148"/>
        <v>INSERT INTO @DataTable (Deal, AdvanceDate, PROV, DealPurpose, RateType, BEACON, LTV, TDS, GDS, InsuranceType, PrincipalBalance, OccupancyType, AccountStatus, Closed_Date, DelinquencyBucket) VALUES (9521, '2013-12-04', 'ON', 'Refinance External', 'ARM', 777, 73.64, 35.37, 16.98, 'Conv', 334500.99, 'Owner-Occupied', 'Open', '1900-01-00', 'Current');</v>
      </c>
    </row>
    <row r="9523" spans="1:16" x14ac:dyDescent="0.35">
      <c r="A9523" s="22">
        <v>9522</v>
      </c>
      <c r="B9523" s="21">
        <v>41817</v>
      </c>
      <c r="C9523" s="22" t="s">
        <v>57</v>
      </c>
      <c r="D9523" s="22" t="s">
        <v>61</v>
      </c>
      <c r="E9523" s="22" t="s">
        <v>53</v>
      </c>
      <c r="F9523" s="22">
        <v>701</v>
      </c>
      <c r="G9523" s="22">
        <v>95</v>
      </c>
      <c r="H9523" s="22">
        <v>37.47</v>
      </c>
      <c r="I9523" s="22">
        <v>13.72</v>
      </c>
      <c r="J9523" s="22" t="s">
        <v>60</v>
      </c>
      <c r="K9523" s="23">
        <v>252110.57</v>
      </c>
      <c r="L9523" s="23" t="s">
        <v>55</v>
      </c>
      <c r="M9523" s="23" t="s">
        <v>83</v>
      </c>
      <c r="N9523" s="27"/>
      <c r="O9523" s="23" t="s">
        <v>56</v>
      </c>
      <c r="P9523" t="str">
        <f t="shared" si="148"/>
        <v>INSERT INTO @DataTable (Deal, AdvanceDate, PROV, DealPurpose, RateType, BEACON, LTV, TDS, GDS, InsuranceType, PrincipalBalance, OccupancyType, AccountStatus, Closed_Date, DelinquencyBucket) VALUES (9522, '2014-06-27', 'ON', 'Purchase', 'Fixed', 701, 95, 37.47, 13.72, 'HiRatio', 252110.57, 'Owner-Occupied', 'Open', '1900-01-00', 'Current');</v>
      </c>
    </row>
    <row r="9524" spans="1:16" x14ac:dyDescent="0.35">
      <c r="A9524" s="19">
        <v>9523</v>
      </c>
      <c r="B9524" s="18">
        <v>41943</v>
      </c>
      <c r="C9524" s="19" t="s">
        <v>57</v>
      </c>
      <c r="D9524" s="19" t="s">
        <v>61</v>
      </c>
      <c r="E9524" s="19" t="s">
        <v>53</v>
      </c>
      <c r="F9524" s="19">
        <v>691</v>
      </c>
      <c r="G9524" s="19">
        <v>95</v>
      </c>
      <c r="H9524" s="19">
        <v>39.28</v>
      </c>
      <c r="I9524" s="19">
        <v>26.86</v>
      </c>
      <c r="J9524" s="19" t="s">
        <v>60</v>
      </c>
      <c r="K9524" s="20">
        <v>0</v>
      </c>
      <c r="L9524" s="20" t="s">
        <v>55</v>
      </c>
      <c r="M9524" s="20" t="s">
        <v>84</v>
      </c>
      <c r="N9524" s="26">
        <v>42682</v>
      </c>
      <c r="O9524" s="20" t="s">
        <v>56</v>
      </c>
      <c r="P9524" t="str">
        <f t="shared" si="148"/>
        <v>INSERT INTO @DataTable (Deal, AdvanceDate, PROV, DealPurpose, RateType, BEACON, LTV, TDS, GDS, InsuranceType, PrincipalBalance, OccupancyType, AccountStatus, Closed_Date, DelinquencyBucket) VALUES (9523, '2014-10-31', 'ON', 'Purchase', 'Fixed', 691, 95, 39.28, 26.86, 'HiRatio', 0, 'Owner-Occupied', 'Closed', '2016-11-08', 'Current');</v>
      </c>
    </row>
    <row r="9525" spans="1:16" x14ac:dyDescent="0.35">
      <c r="A9525" s="22">
        <v>9524</v>
      </c>
      <c r="B9525" s="21">
        <v>42403</v>
      </c>
      <c r="C9525" s="22" t="s">
        <v>57</v>
      </c>
      <c r="D9525" s="22" t="s">
        <v>59</v>
      </c>
      <c r="E9525" s="22" t="s">
        <v>40</v>
      </c>
      <c r="F9525" s="22">
        <v>774</v>
      </c>
      <c r="G9525" s="22">
        <v>53.48</v>
      </c>
      <c r="H9525" s="22">
        <v>30.74</v>
      </c>
      <c r="I9525" s="22">
        <v>29.42</v>
      </c>
      <c r="J9525" s="22" t="s">
        <v>54</v>
      </c>
      <c r="K9525" s="23">
        <v>208533.39</v>
      </c>
      <c r="L9525" s="23" t="s">
        <v>55</v>
      </c>
      <c r="M9525" s="23" t="s">
        <v>83</v>
      </c>
      <c r="N9525" s="27"/>
      <c r="O9525" s="23" t="s">
        <v>56</v>
      </c>
      <c r="P9525" t="str">
        <f t="shared" si="148"/>
        <v>INSERT INTO @DataTable (Deal, AdvanceDate, PROV, DealPurpose, RateType, BEACON, LTV, TDS, GDS, InsuranceType, PrincipalBalance, OccupancyType, AccountStatus, Closed_Date, DelinquencyBucket) VALUES (9524, '2016-02-03', 'ON', 'Transfer', 'ARM', 774, 53.48, 30.74, 29.42, 'Conv', 208533.39, 'Owner-Occupied', 'Open', '1900-01-00', 'Current');</v>
      </c>
    </row>
    <row r="9526" spans="1:16" x14ac:dyDescent="0.35">
      <c r="A9526" s="19">
        <v>9525</v>
      </c>
      <c r="B9526" s="18">
        <v>42090</v>
      </c>
      <c r="C9526" s="19" t="s">
        <v>58</v>
      </c>
      <c r="D9526" s="19" t="s">
        <v>52</v>
      </c>
      <c r="E9526" s="19" t="s">
        <v>40</v>
      </c>
      <c r="F9526" s="19">
        <v>790</v>
      </c>
      <c r="G9526" s="19">
        <v>80</v>
      </c>
      <c r="H9526" s="19">
        <v>24.63</v>
      </c>
      <c r="I9526" s="19">
        <v>19.09</v>
      </c>
      <c r="J9526" s="19" t="s">
        <v>54</v>
      </c>
      <c r="K9526" s="20">
        <v>408390.62</v>
      </c>
      <c r="L9526" s="20" t="s">
        <v>55</v>
      </c>
      <c r="M9526" s="20" t="s">
        <v>83</v>
      </c>
      <c r="N9526" s="26"/>
      <c r="O9526" s="20" t="s">
        <v>56</v>
      </c>
      <c r="P9526" t="str">
        <f t="shared" si="148"/>
        <v>INSERT INTO @DataTable (Deal, AdvanceDate, PROV, DealPurpose, RateType, BEACON, LTV, TDS, GDS, InsuranceType, PrincipalBalance, OccupancyType, AccountStatus, Closed_Date, DelinquencyBucket) VALUES (9525, '2015-03-27', 'BC', 'Refinance External', 'ARM', 790, 80, 24.63, 19.09, 'Conv', 408390.62, 'Owner-Occupied', 'Open', '1900-01-00', 'Current');</v>
      </c>
    </row>
    <row r="9527" spans="1:16" x14ac:dyDescent="0.35">
      <c r="A9527" s="22">
        <v>9526</v>
      </c>
      <c r="B9527" s="21">
        <v>41606</v>
      </c>
      <c r="C9527" s="22" t="s">
        <v>57</v>
      </c>
      <c r="D9527" s="22" t="s">
        <v>61</v>
      </c>
      <c r="E9527" s="22" t="s">
        <v>53</v>
      </c>
      <c r="F9527" s="22">
        <v>646</v>
      </c>
      <c r="G9527" s="22">
        <v>80</v>
      </c>
      <c r="H9527" s="22">
        <v>36.090000000000003</v>
      </c>
      <c r="I9527" s="22">
        <v>14.25</v>
      </c>
      <c r="J9527" s="22" t="s">
        <v>54</v>
      </c>
      <c r="K9527" s="23">
        <v>173479.71</v>
      </c>
      <c r="L9527" s="23" t="s">
        <v>66</v>
      </c>
      <c r="M9527" s="23" t="s">
        <v>83</v>
      </c>
      <c r="N9527" s="27"/>
      <c r="O9527" s="23" t="s">
        <v>56</v>
      </c>
      <c r="P9527" t="str">
        <f t="shared" si="148"/>
        <v>INSERT INTO @DataTable (Deal, AdvanceDate, PROV, DealPurpose, RateType, BEACON, LTV, TDS, GDS, InsuranceType, PrincipalBalance, OccupancyType, AccountStatus, Closed_Date, DelinquencyBucket) VALUES (9526, '2013-11-28', 'ON', 'Purchase', 'Fixed', 646, 80, 36.09, 14.25, 'Conv', 173479.71, 'Second Home', 'Open', '1900-01-00', 'Current');</v>
      </c>
    </row>
    <row r="9528" spans="1:16" x14ac:dyDescent="0.35">
      <c r="A9528" s="19">
        <v>9527</v>
      </c>
      <c r="B9528" s="18">
        <v>41571</v>
      </c>
      <c r="C9528" s="19" t="s">
        <v>58</v>
      </c>
      <c r="D9528" s="19" t="s">
        <v>61</v>
      </c>
      <c r="E9528" s="19" t="s">
        <v>40</v>
      </c>
      <c r="F9528" s="19">
        <v>764</v>
      </c>
      <c r="G9528" s="19">
        <v>95</v>
      </c>
      <c r="H9528" s="19">
        <v>39.229999999999997</v>
      </c>
      <c r="I9528" s="19">
        <v>16.61</v>
      </c>
      <c r="J9528" s="19" t="s">
        <v>60</v>
      </c>
      <c r="K9528" s="20">
        <v>187090.1</v>
      </c>
      <c r="L9528" s="20" t="s">
        <v>55</v>
      </c>
      <c r="M9528" s="20" t="s">
        <v>83</v>
      </c>
      <c r="N9528" s="26"/>
      <c r="O9528" s="20" t="s">
        <v>56</v>
      </c>
      <c r="P9528" t="str">
        <f t="shared" si="148"/>
        <v>INSERT INTO @DataTable (Deal, AdvanceDate, PROV, DealPurpose, RateType, BEACON, LTV, TDS, GDS, InsuranceType, PrincipalBalance, OccupancyType, AccountStatus, Closed_Date, DelinquencyBucket) VALUES (9527, '2013-10-24', 'BC', 'Purchase', 'ARM', 764, 95, 39.23, 16.61, 'HiRatio', 187090.1, 'Owner-Occupied', 'Open', '1900-01-00', 'Current');</v>
      </c>
    </row>
    <row r="9529" spans="1:16" x14ac:dyDescent="0.35">
      <c r="A9529" s="22">
        <v>9528</v>
      </c>
      <c r="B9529" s="21">
        <v>42209</v>
      </c>
      <c r="C9529" s="22" t="s">
        <v>57</v>
      </c>
      <c r="D9529" s="22" t="s">
        <v>61</v>
      </c>
      <c r="E9529" s="22" t="s">
        <v>40</v>
      </c>
      <c r="F9529" s="22">
        <v>734</v>
      </c>
      <c r="G9529" s="22">
        <v>95</v>
      </c>
      <c r="H9529" s="22">
        <v>21.05</v>
      </c>
      <c r="I9529" s="22">
        <v>11.71</v>
      </c>
      <c r="J9529" s="22" t="s">
        <v>60</v>
      </c>
      <c r="K9529" s="23">
        <v>349234.3</v>
      </c>
      <c r="L9529" s="23" t="s">
        <v>55</v>
      </c>
      <c r="M9529" s="23" t="s">
        <v>83</v>
      </c>
      <c r="N9529" s="27"/>
      <c r="O9529" s="23" t="s">
        <v>56</v>
      </c>
      <c r="P9529" t="str">
        <f t="shared" si="148"/>
        <v>INSERT INTO @DataTable (Deal, AdvanceDate, PROV, DealPurpose, RateType, BEACON, LTV, TDS, GDS, InsuranceType, PrincipalBalance, OccupancyType, AccountStatus, Closed_Date, DelinquencyBucket) VALUES (9528, '2015-07-24', 'ON', 'Purchase', 'ARM', 734, 95, 21.05, 11.71, 'HiRatio', 349234.3, 'Owner-Occupied', 'Open', '1900-01-00', 'Current');</v>
      </c>
    </row>
    <row r="9530" spans="1:16" x14ac:dyDescent="0.35">
      <c r="A9530" s="19">
        <v>9529</v>
      </c>
      <c r="B9530" s="18">
        <v>40981</v>
      </c>
      <c r="C9530" s="19" t="s">
        <v>51</v>
      </c>
      <c r="D9530" s="19" t="s">
        <v>52</v>
      </c>
      <c r="E9530" s="19" t="s">
        <v>53</v>
      </c>
      <c r="F9530" s="19">
        <v>634</v>
      </c>
      <c r="G9530" s="19">
        <v>66.959999999999994</v>
      </c>
      <c r="H9530" s="19">
        <v>37.28</v>
      </c>
      <c r="I9530" s="19">
        <v>22.51</v>
      </c>
      <c r="J9530" s="19" t="s">
        <v>54</v>
      </c>
      <c r="K9530" s="20">
        <v>0</v>
      </c>
      <c r="L9530" s="20" t="s">
        <v>55</v>
      </c>
      <c r="M9530" s="20" t="s">
        <v>84</v>
      </c>
      <c r="N9530" s="26">
        <v>42184</v>
      </c>
      <c r="O9530" s="20" t="s">
        <v>56</v>
      </c>
      <c r="P9530" t="str">
        <f t="shared" si="148"/>
        <v>INSERT INTO @DataTable (Deal, AdvanceDate, PROV, DealPurpose, RateType, BEACON, LTV, TDS, GDS, InsuranceType, PrincipalBalance, OccupancyType, AccountStatus, Closed_Date, DelinquencyBucket) VALUES (9529, '2012-03-13', 'AB', 'Refinance External', 'Fixed', 634, 66.96, 37.28, 22.51, 'Conv', 0, 'Owner-Occupied', 'Closed', '2015-06-29', 'Current');</v>
      </c>
    </row>
    <row r="9531" spans="1:16" x14ac:dyDescent="0.35">
      <c r="A9531" s="22">
        <v>9530</v>
      </c>
      <c r="B9531" s="21">
        <v>42419</v>
      </c>
      <c r="C9531" s="22" t="s">
        <v>57</v>
      </c>
      <c r="D9531" s="22" t="s">
        <v>52</v>
      </c>
      <c r="E9531" s="22" t="s">
        <v>40</v>
      </c>
      <c r="F9531" s="22">
        <v>798</v>
      </c>
      <c r="G9531" s="22">
        <v>28.1</v>
      </c>
      <c r="H9531" s="22">
        <v>29.03</v>
      </c>
      <c r="I9531" s="22">
        <v>27.87</v>
      </c>
      <c r="J9531" s="22" t="s">
        <v>54</v>
      </c>
      <c r="K9531" s="23">
        <v>109342.1</v>
      </c>
      <c r="L9531" s="23" t="s">
        <v>55</v>
      </c>
      <c r="M9531" s="23" t="s">
        <v>83</v>
      </c>
      <c r="N9531" s="27"/>
      <c r="O9531" s="23" t="s">
        <v>56</v>
      </c>
      <c r="P9531" t="str">
        <f t="shared" si="148"/>
        <v>INSERT INTO @DataTable (Deal, AdvanceDate, PROV, DealPurpose, RateType, BEACON, LTV, TDS, GDS, InsuranceType, PrincipalBalance, OccupancyType, AccountStatus, Closed_Date, DelinquencyBucket) VALUES (9530, '2016-02-19', 'ON', 'Refinance External', 'ARM', 798, 28.1, 29.03, 27.87, 'Conv', 109342.1, 'Owner-Occupied', 'Open', '1900-01-00', 'Current');</v>
      </c>
    </row>
    <row r="9532" spans="1:16" x14ac:dyDescent="0.35">
      <c r="A9532" s="19">
        <v>9531</v>
      </c>
      <c r="B9532" s="18">
        <v>41108</v>
      </c>
      <c r="C9532" s="19" t="s">
        <v>57</v>
      </c>
      <c r="D9532" s="19" t="s">
        <v>61</v>
      </c>
      <c r="E9532" s="19" t="s">
        <v>53</v>
      </c>
      <c r="F9532" s="19">
        <v>807</v>
      </c>
      <c r="G9532" s="19">
        <v>95</v>
      </c>
      <c r="H9532" s="19">
        <v>26.11</v>
      </c>
      <c r="I9532" s="19">
        <v>18.64</v>
      </c>
      <c r="J9532" s="19" t="s">
        <v>60</v>
      </c>
      <c r="K9532" s="20">
        <v>438877.46</v>
      </c>
      <c r="L9532" s="20" t="s">
        <v>55</v>
      </c>
      <c r="M9532" s="20" t="s">
        <v>83</v>
      </c>
      <c r="N9532" s="26"/>
      <c r="O9532" s="20" t="s">
        <v>56</v>
      </c>
      <c r="P9532" t="str">
        <f t="shared" si="148"/>
        <v>INSERT INTO @DataTable (Deal, AdvanceDate, PROV, DealPurpose, RateType, BEACON, LTV, TDS, GDS, InsuranceType, PrincipalBalance, OccupancyType, AccountStatus, Closed_Date, DelinquencyBucket) VALUES (9531, '2012-07-18', 'ON', 'Purchase', 'Fixed', 807, 95, 26.11, 18.64, 'HiRatio', 438877.46, 'Owner-Occupied', 'Open', '1900-01-00', 'Current');</v>
      </c>
    </row>
    <row r="9533" spans="1:16" x14ac:dyDescent="0.35">
      <c r="A9533" s="22">
        <v>9532</v>
      </c>
      <c r="B9533" s="21">
        <v>40771</v>
      </c>
      <c r="C9533" s="22" t="s">
        <v>51</v>
      </c>
      <c r="D9533" s="22" t="s">
        <v>52</v>
      </c>
      <c r="E9533" s="22" t="s">
        <v>53</v>
      </c>
      <c r="F9533" s="22">
        <v>741</v>
      </c>
      <c r="G9533" s="22">
        <v>90</v>
      </c>
      <c r="H9533" s="22">
        <v>41.03</v>
      </c>
      <c r="I9533" s="22">
        <v>34.08</v>
      </c>
      <c r="J9533" s="22" t="s">
        <v>60</v>
      </c>
      <c r="K9533" s="23">
        <v>301575.73</v>
      </c>
      <c r="L9533" s="23" t="s">
        <v>55</v>
      </c>
      <c r="M9533" s="23" t="s">
        <v>83</v>
      </c>
      <c r="N9533" s="27"/>
      <c r="O9533" s="23" t="s">
        <v>56</v>
      </c>
      <c r="P9533" t="str">
        <f t="shared" si="148"/>
        <v>INSERT INTO @DataTable (Deal, AdvanceDate, PROV, DealPurpose, RateType, BEACON, LTV, TDS, GDS, InsuranceType, PrincipalBalance, OccupancyType, AccountStatus, Closed_Date, DelinquencyBucket) VALUES (9532, '2011-08-16', 'AB', 'Refinance External', 'Fixed', 741, 90, 41.03, 34.08, 'HiRatio', 301575.73, 'Owner-Occupied', 'Open', '1900-01-00', 'Current');</v>
      </c>
    </row>
    <row r="9534" spans="1:16" x14ac:dyDescent="0.35">
      <c r="A9534" s="19">
        <v>9533</v>
      </c>
      <c r="B9534" s="18">
        <v>42629</v>
      </c>
      <c r="C9534" s="19" t="s">
        <v>51</v>
      </c>
      <c r="D9534" s="19" t="s">
        <v>61</v>
      </c>
      <c r="E9534" s="19" t="s">
        <v>53</v>
      </c>
      <c r="F9534" s="19">
        <v>883</v>
      </c>
      <c r="G9534" s="19">
        <v>45.61</v>
      </c>
      <c r="H9534" s="19">
        <v>18.96</v>
      </c>
      <c r="I9534" s="19">
        <v>18.62</v>
      </c>
      <c r="J9534" s="19" t="s">
        <v>54</v>
      </c>
      <c r="K9534" s="20">
        <v>197514.15</v>
      </c>
      <c r="L9534" s="20" t="s">
        <v>55</v>
      </c>
      <c r="M9534" s="20" t="s">
        <v>83</v>
      </c>
      <c r="N9534" s="26"/>
      <c r="O9534" s="20" t="s">
        <v>56</v>
      </c>
      <c r="P9534" t="str">
        <f t="shared" si="148"/>
        <v>INSERT INTO @DataTable (Deal, AdvanceDate, PROV, DealPurpose, RateType, BEACON, LTV, TDS, GDS, InsuranceType, PrincipalBalance, OccupancyType, AccountStatus, Closed_Date, DelinquencyBucket) VALUES (9533, '2016-09-16', 'AB', 'Purchase', 'Fixed', 883, 45.61, 18.96, 18.62, 'Conv', 197514.15, 'Owner-Occupied', 'Open', '1900-01-00', 'Current');</v>
      </c>
    </row>
    <row r="9535" spans="1:16" x14ac:dyDescent="0.35">
      <c r="A9535" s="22">
        <v>9534</v>
      </c>
      <c r="B9535" s="21">
        <v>42248</v>
      </c>
      <c r="C9535" s="22" t="s">
        <v>51</v>
      </c>
      <c r="D9535" s="22" t="s">
        <v>52</v>
      </c>
      <c r="E9535" s="22" t="s">
        <v>40</v>
      </c>
      <c r="F9535" s="22">
        <v>771</v>
      </c>
      <c r="G9535" s="22">
        <v>80</v>
      </c>
      <c r="H9535" s="22">
        <v>19.79</v>
      </c>
      <c r="I9535" s="22">
        <v>19.16</v>
      </c>
      <c r="J9535" s="22" t="s">
        <v>54</v>
      </c>
      <c r="K9535" s="23">
        <v>303390.03000000003</v>
      </c>
      <c r="L9535" s="23" t="s">
        <v>55</v>
      </c>
      <c r="M9535" s="23" t="s">
        <v>83</v>
      </c>
      <c r="N9535" s="27"/>
      <c r="O9535" s="23" t="s">
        <v>56</v>
      </c>
      <c r="P9535" t="str">
        <f t="shared" si="148"/>
        <v>INSERT INTO @DataTable (Deal, AdvanceDate, PROV, DealPurpose, RateType, BEACON, LTV, TDS, GDS, InsuranceType, PrincipalBalance, OccupancyType, AccountStatus, Closed_Date, DelinquencyBucket) VALUES (9534, '2015-09-01', 'AB', 'Refinance External', 'ARM', 771, 80, 19.79, 19.16, 'Conv', 303390.03, 'Owner-Occupied', 'Open', '1900-01-00', 'Current');</v>
      </c>
    </row>
    <row r="9536" spans="1:16" x14ac:dyDescent="0.35">
      <c r="A9536" s="19">
        <v>9535</v>
      </c>
      <c r="B9536" s="18">
        <v>42313</v>
      </c>
      <c r="C9536" s="19" t="s">
        <v>51</v>
      </c>
      <c r="D9536" s="19" t="s">
        <v>61</v>
      </c>
      <c r="E9536" s="19" t="s">
        <v>53</v>
      </c>
      <c r="F9536" s="19">
        <v>725</v>
      </c>
      <c r="G9536" s="19">
        <v>95</v>
      </c>
      <c r="H9536" s="19">
        <v>41.82</v>
      </c>
      <c r="I9536" s="19">
        <v>37.89</v>
      </c>
      <c r="J9536" s="19" t="s">
        <v>60</v>
      </c>
      <c r="K9536" s="20">
        <v>231081.7</v>
      </c>
      <c r="L9536" s="20" t="s">
        <v>55</v>
      </c>
      <c r="M9536" s="20" t="s">
        <v>83</v>
      </c>
      <c r="N9536" s="26"/>
      <c r="O9536" s="20" t="s">
        <v>56</v>
      </c>
      <c r="P9536" t="str">
        <f t="shared" si="148"/>
        <v>INSERT INTO @DataTable (Deal, AdvanceDate, PROV, DealPurpose, RateType, BEACON, LTV, TDS, GDS, InsuranceType, PrincipalBalance, OccupancyType, AccountStatus, Closed_Date, DelinquencyBucket) VALUES (9535, '2015-11-05', 'AB', 'Purchase', 'Fixed', 725, 95, 41.82, 37.89, 'HiRatio', 231081.7, 'Owner-Occupied', 'Open', '1900-01-00', 'Current');</v>
      </c>
    </row>
    <row r="9537" spans="1:16" x14ac:dyDescent="0.35">
      <c r="A9537" s="22">
        <v>9536</v>
      </c>
      <c r="B9537" s="21">
        <v>41547</v>
      </c>
      <c r="C9537" s="22" t="s">
        <v>57</v>
      </c>
      <c r="D9537" s="22" t="s">
        <v>61</v>
      </c>
      <c r="E9537" s="22" t="s">
        <v>53</v>
      </c>
      <c r="F9537" s="22">
        <v>722</v>
      </c>
      <c r="G9537" s="22">
        <v>95</v>
      </c>
      <c r="H9537" s="22">
        <v>31.21</v>
      </c>
      <c r="I9537" s="22">
        <v>27.91</v>
      </c>
      <c r="J9537" s="22" t="s">
        <v>60</v>
      </c>
      <c r="K9537" s="23">
        <v>0</v>
      </c>
      <c r="L9537" s="23" t="s">
        <v>55</v>
      </c>
      <c r="M9537" s="23" t="s">
        <v>84</v>
      </c>
      <c r="N9537" s="27">
        <v>42751</v>
      </c>
      <c r="O9537" s="23" t="s">
        <v>56</v>
      </c>
      <c r="P9537" t="str">
        <f t="shared" si="148"/>
        <v>INSERT INTO @DataTable (Deal, AdvanceDate, PROV, DealPurpose, RateType, BEACON, LTV, TDS, GDS, InsuranceType, PrincipalBalance, OccupancyType, AccountStatus, Closed_Date, DelinquencyBucket) VALUES (9536, '2013-09-30', 'ON', 'Purchase', 'Fixed', 722, 95, 31.21, 27.91, 'HiRatio', 0, 'Owner-Occupied', 'Closed', '2017-01-16', 'Current');</v>
      </c>
    </row>
    <row r="9538" spans="1:16" x14ac:dyDescent="0.35">
      <c r="A9538" s="19">
        <v>9537</v>
      </c>
      <c r="B9538" s="18">
        <v>41029</v>
      </c>
      <c r="C9538" s="19" t="s">
        <v>51</v>
      </c>
      <c r="D9538" s="19" t="s">
        <v>61</v>
      </c>
      <c r="E9538" s="19" t="s">
        <v>53</v>
      </c>
      <c r="F9538" s="19">
        <v>746</v>
      </c>
      <c r="G9538" s="19">
        <v>95</v>
      </c>
      <c r="H9538" s="19">
        <v>42.48</v>
      </c>
      <c r="I9538" s="19">
        <v>34.630000000000003</v>
      </c>
      <c r="J9538" s="19" t="s">
        <v>60</v>
      </c>
      <c r="K9538" s="20">
        <v>0</v>
      </c>
      <c r="L9538" s="20" t="s">
        <v>55</v>
      </c>
      <c r="M9538" s="20" t="s">
        <v>84</v>
      </c>
      <c r="N9538" s="26">
        <v>41982</v>
      </c>
      <c r="O9538" s="20" t="s">
        <v>56</v>
      </c>
      <c r="P9538" t="str">
        <f t="shared" si="148"/>
        <v>INSERT INTO @DataTable (Deal, AdvanceDate, PROV, DealPurpose, RateType, BEACON, LTV, TDS, GDS, InsuranceType, PrincipalBalance, OccupancyType, AccountStatus, Closed_Date, DelinquencyBucket) VALUES (9537, '2012-04-30', 'AB', 'Purchase', 'Fixed', 746, 95, 42.48, 34.63, 'HiRatio', 0, 'Owner-Occupied', 'Closed', '2014-12-09', 'Current');</v>
      </c>
    </row>
    <row r="9539" spans="1:16" x14ac:dyDescent="0.35">
      <c r="A9539" s="22">
        <v>9538</v>
      </c>
      <c r="B9539" s="21">
        <v>40792</v>
      </c>
      <c r="C9539" s="22" t="s">
        <v>57</v>
      </c>
      <c r="D9539" s="22" t="s">
        <v>52</v>
      </c>
      <c r="E9539" s="22" t="s">
        <v>53</v>
      </c>
      <c r="F9539" s="22">
        <v>677</v>
      </c>
      <c r="G9539" s="22">
        <v>85</v>
      </c>
      <c r="H9539" s="22">
        <v>37.909999999999997</v>
      </c>
      <c r="I9539" s="22">
        <v>13.47</v>
      </c>
      <c r="J9539" s="22" t="s">
        <v>60</v>
      </c>
      <c r="K9539" s="23">
        <v>202197.87</v>
      </c>
      <c r="L9539" s="23" t="s">
        <v>55</v>
      </c>
      <c r="M9539" s="23" t="s">
        <v>83</v>
      </c>
      <c r="N9539" s="27"/>
      <c r="O9539" s="23" t="s">
        <v>56</v>
      </c>
      <c r="P9539" t="str">
        <f t="shared" ref="P9539:P9602" si="149">"INSERT INTO @DataTable (Deal, AdvanceDate, PROV, DealPurpose, RateType, BEACON, LTV, TDS, GDS, InsuranceType, PrincipalBalance, OccupancyType, AccountStatus, Closed_Date, DelinquencyBucket) VALUES (" &amp; A9539 &amp; ", " &amp; "'" &amp; TEXT(B9539, "yyyy-mm-dd") &amp; "', '" &amp; C9539 &amp; "', '" &amp; D9539 &amp; "', '" &amp; E9539 &amp; "', " &amp; F9539 &amp; ", " &amp; G9539 &amp; ", " &amp; H9539 &amp; ", " &amp; I9539 &amp; ", '" &amp; J9539 &amp; "', " &amp; K9539 &amp; ", '" &amp; L9539 &amp; "', '" &amp; M9539 &amp; "', '" &amp;TEXT(N9539, "yyyy-mm-dd") &amp; "', '" &amp; O9539 &amp; "');"</f>
        <v>INSERT INTO @DataTable (Deal, AdvanceDate, PROV, DealPurpose, RateType, BEACON, LTV, TDS, GDS, InsuranceType, PrincipalBalance, OccupancyType, AccountStatus, Closed_Date, DelinquencyBucket) VALUES (9538, '2011-09-06', 'ON', 'Refinance External', 'Fixed', 677, 85, 37.91, 13.47, 'HiRatio', 202197.87, 'Owner-Occupied', 'Open', '1900-01-00', 'Current');</v>
      </c>
    </row>
    <row r="9540" spans="1:16" x14ac:dyDescent="0.35">
      <c r="A9540" s="19">
        <v>9539</v>
      </c>
      <c r="B9540" s="18">
        <v>41103</v>
      </c>
      <c r="C9540" s="19" t="s">
        <v>57</v>
      </c>
      <c r="D9540" s="19" t="s">
        <v>61</v>
      </c>
      <c r="E9540" s="19" t="s">
        <v>53</v>
      </c>
      <c r="F9540" s="19">
        <v>675</v>
      </c>
      <c r="G9540" s="19">
        <v>90</v>
      </c>
      <c r="H9540" s="19">
        <v>34.76</v>
      </c>
      <c r="I9540" s="19">
        <v>20.43</v>
      </c>
      <c r="J9540" s="19" t="s">
        <v>60</v>
      </c>
      <c r="K9540" s="20">
        <v>439825.27</v>
      </c>
      <c r="L9540" s="20" t="s">
        <v>55</v>
      </c>
      <c r="M9540" s="20" t="s">
        <v>83</v>
      </c>
      <c r="N9540" s="26"/>
      <c r="O9540" s="20" t="s">
        <v>56</v>
      </c>
      <c r="P9540" t="str">
        <f t="shared" si="149"/>
        <v>INSERT INTO @DataTable (Deal, AdvanceDate, PROV, DealPurpose, RateType, BEACON, LTV, TDS, GDS, InsuranceType, PrincipalBalance, OccupancyType, AccountStatus, Closed_Date, DelinquencyBucket) VALUES (9539, '2012-07-13', 'ON', 'Purchase', 'Fixed', 675, 90, 34.76, 20.43, 'HiRatio', 439825.27, 'Owner-Occupied', 'Open', '1900-01-00', 'Current');</v>
      </c>
    </row>
    <row r="9541" spans="1:16" x14ac:dyDescent="0.35">
      <c r="A9541" s="22">
        <v>9540</v>
      </c>
      <c r="B9541" s="21">
        <v>41886</v>
      </c>
      <c r="C9541" s="22" t="s">
        <v>51</v>
      </c>
      <c r="D9541" s="22" t="s">
        <v>72</v>
      </c>
      <c r="E9541" s="22" t="s">
        <v>53</v>
      </c>
      <c r="F9541" s="22">
        <v>692</v>
      </c>
      <c r="G9541" s="22">
        <v>80</v>
      </c>
      <c r="H9541" s="22">
        <v>39.270000000000003</v>
      </c>
      <c r="I9541" s="22">
        <v>32.53</v>
      </c>
      <c r="J9541" s="22" t="s">
        <v>54</v>
      </c>
      <c r="K9541" s="23">
        <v>344816.72</v>
      </c>
      <c r="L9541" s="23" t="s">
        <v>55</v>
      </c>
      <c r="M9541" s="23" t="s">
        <v>83</v>
      </c>
      <c r="N9541" s="27"/>
      <c r="O9541" s="23" t="s">
        <v>56</v>
      </c>
      <c r="P9541" t="str">
        <f t="shared" si="149"/>
        <v>INSERT INTO @DataTable (Deal, AdvanceDate, PROV, DealPurpose, RateType, BEACON, LTV, TDS, GDS, InsuranceType, PrincipalBalance, OccupancyType, AccountStatus, Closed_Date, DelinquencyBucket) VALUES (9540, '2014-09-04', 'AB', 'ETO Existing Client', 'Fixed', 692, 80, 39.27, 32.53, 'Conv', 344816.72, 'Owner-Occupied', 'Open', '1900-01-00', 'Current');</v>
      </c>
    </row>
    <row r="9542" spans="1:16" x14ac:dyDescent="0.35">
      <c r="A9542" s="19">
        <v>9541</v>
      </c>
      <c r="B9542" s="18">
        <v>42691</v>
      </c>
      <c r="C9542" s="19" t="s">
        <v>57</v>
      </c>
      <c r="D9542" s="19" t="s">
        <v>61</v>
      </c>
      <c r="E9542" s="19" t="s">
        <v>53</v>
      </c>
      <c r="F9542" s="19">
        <v>716</v>
      </c>
      <c r="G9542" s="19">
        <v>80</v>
      </c>
      <c r="H9542" s="19">
        <v>40.78</v>
      </c>
      <c r="I9542" s="19">
        <v>26.24</v>
      </c>
      <c r="J9542" s="19" t="s">
        <v>54</v>
      </c>
      <c r="K9542" s="20">
        <v>254242.72</v>
      </c>
      <c r="L9542" s="20" t="s">
        <v>55</v>
      </c>
      <c r="M9542" s="20" t="s">
        <v>83</v>
      </c>
      <c r="N9542" s="26"/>
      <c r="O9542" s="20" t="s">
        <v>56</v>
      </c>
      <c r="P9542" t="str">
        <f t="shared" si="149"/>
        <v>INSERT INTO @DataTable (Deal, AdvanceDate, PROV, DealPurpose, RateType, BEACON, LTV, TDS, GDS, InsuranceType, PrincipalBalance, OccupancyType, AccountStatus, Closed_Date, DelinquencyBucket) VALUES (9541, '2016-11-17', 'ON', 'Purchase', 'Fixed', 716, 80, 40.78, 26.24, 'Conv', 254242.72, 'Owner-Occupied', 'Open', '1900-01-00', 'Current');</v>
      </c>
    </row>
    <row r="9543" spans="1:16" x14ac:dyDescent="0.35">
      <c r="A9543" s="22">
        <v>9542</v>
      </c>
      <c r="B9543" s="21">
        <v>42129</v>
      </c>
      <c r="C9543" s="22" t="s">
        <v>57</v>
      </c>
      <c r="D9543" s="22" t="s">
        <v>61</v>
      </c>
      <c r="E9543" s="22" t="s">
        <v>40</v>
      </c>
      <c r="F9543" s="22">
        <v>678</v>
      </c>
      <c r="G9543" s="22">
        <v>78</v>
      </c>
      <c r="H9543" s="22">
        <v>18</v>
      </c>
      <c r="I9543" s="22">
        <v>17.600000000000001</v>
      </c>
      <c r="J9543" s="22" t="s">
        <v>54</v>
      </c>
      <c r="K9543" s="23">
        <v>322280.2</v>
      </c>
      <c r="L9543" s="23" t="s">
        <v>55</v>
      </c>
      <c r="M9543" s="23" t="s">
        <v>83</v>
      </c>
      <c r="N9543" s="27"/>
      <c r="O9543" s="23" t="s">
        <v>56</v>
      </c>
      <c r="P9543" t="str">
        <f t="shared" si="149"/>
        <v>INSERT INTO @DataTable (Deal, AdvanceDate, PROV, DealPurpose, RateType, BEACON, LTV, TDS, GDS, InsuranceType, PrincipalBalance, OccupancyType, AccountStatus, Closed_Date, DelinquencyBucket) VALUES (9542, '2015-05-05', 'ON', 'Purchase', 'ARM', 678, 78, 18, 17.6, 'Conv', 322280.2, 'Owner-Occupied', 'Open', '1900-01-00', 'Current');</v>
      </c>
    </row>
    <row r="9544" spans="1:16" x14ac:dyDescent="0.35">
      <c r="A9544" s="19">
        <v>9543</v>
      </c>
      <c r="B9544" s="18">
        <v>41151</v>
      </c>
      <c r="C9544" s="19" t="s">
        <v>58</v>
      </c>
      <c r="D9544" s="19" t="s">
        <v>52</v>
      </c>
      <c r="E9544" s="19" t="s">
        <v>53</v>
      </c>
      <c r="F9544" s="19">
        <v>608</v>
      </c>
      <c r="G9544" s="19">
        <v>85</v>
      </c>
      <c r="H9544" s="19">
        <v>39.39</v>
      </c>
      <c r="I9544" s="19">
        <v>34.78</v>
      </c>
      <c r="J9544" s="19" t="s">
        <v>60</v>
      </c>
      <c r="K9544" s="20">
        <v>0</v>
      </c>
      <c r="L9544" s="20" t="s">
        <v>55</v>
      </c>
      <c r="M9544" s="20" t="s">
        <v>84</v>
      </c>
      <c r="N9544" s="26">
        <v>42103</v>
      </c>
      <c r="O9544" s="20" t="s">
        <v>56</v>
      </c>
      <c r="P9544" t="str">
        <f t="shared" si="149"/>
        <v>INSERT INTO @DataTable (Deal, AdvanceDate, PROV, DealPurpose, RateType, BEACON, LTV, TDS, GDS, InsuranceType, PrincipalBalance, OccupancyType, AccountStatus, Closed_Date, DelinquencyBucket) VALUES (9543, '2012-08-30', 'BC', 'Refinance External', 'Fixed', 608, 85, 39.39, 34.78, 'HiRatio', 0, 'Owner-Occupied', 'Closed', '2015-04-09', 'Current');</v>
      </c>
    </row>
    <row r="9545" spans="1:16" x14ac:dyDescent="0.35">
      <c r="A9545" s="22">
        <v>9544</v>
      </c>
      <c r="B9545" s="21">
        <v>41970</v>
      </c>
      <c r="C9545" s="22" t="s">
        <v>51</v>
      </c>
      <c r="D9545" s="22" t="s">
        <v>61</v>
      </c>
      <c r="E9545" s="22" t="s">
        <v>53</v>
      </c>
      <c r="F9545" s="22">
        <v>785</v>
      </c>
      <c r="G9545" s="22">
        <v>95</v>
      </c>
      <c r="H9545" s="22">
        <v>12.81</v>
      </c>
      <c r="I9545" s="22">
        <v>11.97</v>
      </c>
      <c r="J9545" s="22" t="s">
        <v>60</v>
      </c>
      <c r="K9545" s="23">
        <v>195031.28</v>
      </c>
      <c r="L9545" s="23" t="s">
        <v>55</v>
      </c>
      <c r="M9545" s="23" t="s">
        <v>83</v>
      </c>
      <c r="N9545" s="27"/>
      <c r="O9545" s="23" t="s">
        <v>56</v>
      </c>
      <c r="P9545" t="str">
        <f t="shared" si="149"/>
        <v>INSERT INTO @DataTable (Deal, AdvanceDate, PROV, DealPurpose, RateType, BEACON, LTV, TDS, GDS, InsuranceType, PrincipalBalance, OccupancyType, AccountStatus, Closed_Date, DelinquencyBucket) VALUES (9544, '2014-11-27', 'AB', 'Purchase', 'Fixed', 785, 95, 12.81, 11.97, 'HiRatio', 195031.28, 'Owner-Occupied', 'Open', '1900-01-00', 'Current');</v>
      </c>
    </row>
    <row r="9546" spans="1:16" x14ac:dyDescent="0.35">
      <c r="A9546" s="19">
        <v>9545</v>
      </c>
      <c r="B9546" s="18">
        <v>42233</v>
      </c>
      <c r="C9546" s="19" t="s">
        <v>57</v>
      </c>
      <c r="D9546" s="19" t="s">
        <v>61</v>
      </c>
      <c r="E9546" s="19" t="s">
        <v>53</v>
      </c>
      <c r="F9546" s="19">
        <v>729</v>
      </c>
      <c r="G9546" s="19">
        <v>95</v>
      </c>
      <c r="H9546" s="19">
        <v>35.69</v>
      </c>
      <c r="I9546" s="19">
        <v>25</v>
      </c>
      <c r="J9546" s="19" t="s">
        <v>60</v>
      </c>
      <c r="K9546" s="20">
        <v>358804.65</v>
      </c>
      <c r="L9546" s="20" t="s">
        <v>55</v>
      </c>
      <c r="M9546" s="20" t="s">
        <v>83</v>
      </c>
      <c r="N9546" s="26"/>
      <c r="O9546" s="20" t="s">
        <v>56</v>
      </c>
      <c r="P9546" t="str">
        <f t="shared" si="149"/>
        <v>INSERT INTO @DataTable (Deal, AdvanceDate, PROV, DealPurpose, RateType, BEACON, LTV, TDS, GDS, InsuranceType, PrincipalBalance, OccupancyType, AccountStatus, Closed_Date, DelinquencyBucket) VALUES (9545, '2015-08-17', 'ON', 'Purchase', 'Fixed', 729, 95, 35.69, 25, 'HiRatio', 358804.65, 'Owner-Occupied', 'Open', '1900-01-00', 'Current');</v>
      </c>
    </row>
    <row r="9547" spans="1:16" x14ac:dyDescent="0.35">
      <c r="A9547" s="22">
        <v>9546</v>
      </c>
      <c r="B9547" s="21">
        <v>40718</v>
      </c>
      <c r="C9547" s="22" t="s">
        <v>51</v>
      </c>
      <c r="D9547" s="22" t="s">
        <v>61</v>
      </c>
      <c r="E9547" s="22" t="s">
        <v>53</v>
      </c>
      <c r="F9547" s="22">
        <v>657</v>
      </c>
      <c r="G9547" s="22">
        <v>95</v>
      </c>
      <c r="H9547" s="22">
        <v>34.840000000000003</v>
      </c>
      <c r="I9547" s="22">
        <v>29.22</v>
      </c>
      <c r="J9547" s="22" t="s">
        <v>60</v>
      </c>
      <c r="K9547" s="23">
        <v>277068.74</v>
      </c>
      <c r="L9547" s="23" t="s">
        <v>55</v>
      </c>
      <c r="M9547" s="23" t="s">
        <v>83</v>
      </c>
      <c r="N9547" s="27"/>
      <c r="O9547" s="23" t="s">
        <v>56</v>
      </c>
      <c r="P9547" t="str">
        <f t="shared" si="149"/>
        <v>INSERT INTO @DataTable (Deal, AdvanceDate, PROV, DealPurpose, RateType, BEACON, LTV, TDS, GDS, InsuranceType, PrincipalBalance, OccupancyType, AccountStatus, Closed_Date, DelinquencyBucket) VALUES (9546, '2011-06-24', 'AB', 'Purchase', 'Fixed', 657, 95, 34.84, 29.22, 'HiRatio', 277068.74, 'Owner-Occupied', 'Open', '1900-01-00', 'Current');</v>
      </c>
    </row>
    <row r="9548" spans="1:16" x14ac:dyDescent="0.35">
      <c r="A9548" s="19">
        <v>9547</v>
      </c>
      <c r="B9548" s="18">
        <v>41732</v>
      </c>
      <c r="C9548" s="19" t="s">
        <v>57</v>
      </c>
      <c r="D9548" s="19" t="s">
        <v>61</v>
      </c>
      <c r="E9548" s="19" t="s">
        <v>40</v>
      </c>
      <c r="F9548" s="19">
        <v>701</v>
      </c>
      <c r="G9548" s="19">
        <v>93.22</v>
      </c>
      <c r="H9548" s="19">
        <v>32.520000000000003</v>
      </c>
      <c r="I9548" s="19">
        <v>23.29</v>
      </c>
      <c r="J9548" s="19" t="s">
        <v>60</v>
      </c>
      <c r="K9548" s="20">
        <v>318319.90000000002</v>
      </c>
      <c r="L9548" s="20" t="s">
        <v>55</v>
      </c>
      <c r="M9548" s="20" t="s">
        <v>83</v>
      </c>
      <c r="N9548" s="26"/>
      <c r="O9548" s="20" t="s">
        <v>56</v>
      </c>
      <c r="P9548" t="str">
        <f t="shared" si="149"/>
        <v>INSERT INTO @DataTable (Deal, AdvanceDate, PROV, DealPurpose, RateType, BEACON, LTV, TDS, GDS, InsuranceType, PrincipalBalance, OccupancyType, AccountStatus, Closed_Date, DelinquencyBucket) VALUES (9547, '2014-04-03', 'ON', 'Purchase', 'ARM', 701, 93.22, 32.52, 23.29, 'HiRatio', 318319.9, 'Owner-Occupied', 'Open', '1900-01-00', 'Current');</v>
      </c>
    </row>
    <row r="9549" spans="1:16" x14ac:dyDescent="0.35">
      <c r="A9549" s="22">
        <v>9548</v>
      </c>
      <c r="B9549" s="21">
        <v>42324</v>
      </c>
      <c r="C9549" s="22" t="s">
        <v>57</v>
      </c>
      <c r="D9549" s="22" t="s">
        <v>61</v>
      </c>
      <c r="E9549" s="22" t="s">
        <v>53</v>
      </c>
      <c r="F9549" s="22">
        <v>751</v>
      </c>
      <c r="G9549" s="22">
        <v>95</v>
      </c>
      <c r="H9549" s="22">
        <v>34.299999999999997</v>
      </c>
      <c r="I9549" s="22">
        <v>33.46</v>
      </c>
      <c r="J9549" s="22" t="s">
        <v>60</v>
      </c>
      <c r="K9549" s="23">
        <v>269879.7</v>
      </c>
      <c r="L9549" s="23" t="s">
        <v>55</v>
      </c>
      <c r="M9549" s="23" t="s">
        <v>83</v>
      </c>
      <c r="N9549" s="27"/>
      <c r="O9549" s="23" t="s">
        <v>56</v>
      </c>
      <c r="P9549" t="str">
        <f t="shared" si="149"/>
        <v>INSERT INTO @DataTable (Deal, AdvanceDate, PROV, DealPurpose, RateType, BEACON, LTV, TDS, GDS, InsuranceType, PrincipalBalance, OccupancyType, AccountStatus, Closed_Date, DelinquencyBucket) VALUES (9548, '2015-11-16', 'ON', 'Purchase', 'Fixed', 751, 95, 34.3, 33.46, 'HiRatio', 269879.7, 'Owner-Occupied', 'Open', '1900-01-00', 'Current');</v>
      </c>
    </row>
    <row r="9550" spans="1:16" x14ac:dyDescent="0.35">
      <c r="A9550" s="19">
        <v>9549</v>
      </c>
      <c r="B9550" s="18">
        <v>42740</v>
      </c>
      <c r="C9550" s="19" t="s">
        <v>57</v>
      </c>
      <c r="D9550" s="19" t="s">
        <v>61</v>
      </c>
      <c r="E9550" s="19" t="s">
        <v>40</v>
      </c>
      <c r="F9550" s="19">
        <v>900</v>
      </c>
      <c r="G9550" s="19">
        <v>95</v>
      </c>
      <c r="H9550" s="19">
        <v>30.61</v>
      </c>
      <c r="I9550" s="19">
        <v>11.64</v>
      </c>
      <c r="J9550" s="19" t="s">
        <v>60</v>
      </c>
      <c r="K9550" s="20">
        <v>314944</v>
      </c>
      <c r="L9550" s="20" t="s">
        <v>66</v>
      </c>
      <c r="M9550" s="20" t="s">
        <v>83</v>
      </c>
      <c r="N9550" s="26"/>
      <c r="O9550" s="20" t="s">
        <v>56</v>
      </c>
      <c r="P9550" t="str">
        <f t="shared" si="149"/>
        <v>INSERT INTO @DataTable (Deal, AdvanceDate, PROV, DealPurpose, RateType, BEACON, LTV, TDS, GDS, InsuranceType, PrincipalBalance, OccupancyType, AccountStatus, Closed_Date, DelinquencyBucket) VALUES (9549, '2017-01-05', 'ON', 'Purchase', 'ARM', 900, 95, 30.61, 11.64, 'HiRatio', 314944, 'Second Home', 'Open', '1900-01-00', 'Current');</v>
      </c>
    </row>
    <row r="9551" spans="1:16" x14ac:dyDescent="0.35">
      <c r="A9551" s="22">
        <v>9550</v>
      </c>
      <c r="B9551" s="21">
        <v>41781</v>
      </c>
      <c r="C9551" s="22" t="s">
        <v>57</v>
      </c>
      <c r="D9551" s="22" t="s">
        <v>61</v>
      </c>
      <c r="E9551" s="22" t="s">
        <v>40</v>
      </c>
      <c r="F9551" s="22">
        <v>726</v>
      </c>
      <c r="G9551" s="22">
        <v>80</v>
      </c>
      <c r="H9551" s="22">
        <v>35.35</v>
      </c>
      <c r="I9551" s="22">
        <v>8.31</v>
      </c>
      <c r="J9551" s="22" t="s">
        <v>54</v>
      </c>
      <c r="K9551" s="23">
        <v>197165.7</v>
      </c>
      <c r="L9551" s="23" t="s">
        <v>62</v>
      </c>
      <c r="M9551" s="23" t="s">
        <v>83</v>
      </c>
      <c r="N9551" s="27"/>
      <c r="O9551" s="23" t="s">
        <v>56</v>
      </c>
      <c r="P9551" t="str">
        <f t="shared" si="149"/>
        <v>INSERT INTO @DataTable (Deal, AdvanceDate, PROV, DealPurpose, RateType, BEACON, LTV, TDS, GDS, InsuranceType, PrincipalBalance, OccupancyType, AccountStatus, Closed_Date, DelinquencyBucket) VALUES (9550, '2014-05-22', 'ON', 'Purchase', 'ARM', 726, 80, 35.35, 8.31, 'Conv', 197165.7, 'Rental', 'Open', '1900-01-00', 'Current');</v>
      </c>
    </row>
    <row r="9552" spans="1:16" x14ac:dyDescent="0.35">
      <c r="A9552" s="19">
        <v>9551</v>
      </c>
      <c r="B9552" s="18">
        <v>42605</v>
      </c>
      <c r="C9552" s="19" t="s">
        <v>51</v>
      </c>
      <c r="D9552" s="19" t="s">
        <v>61</v>
      </c>
      <c r="E9552" s="19" t="s">
        <v>40</v>
      </c>
      <c r="F9552" s="19">
        <v>0</v>
      </c>
      <c r="G9552" s="19">
        <v>65</v>
      </c>
      <c r="H9552" s="19">
        <v>40.01</v>
      </c>
      <c r="I9552" s="19">
        <v>8.91</v>
      </c>
      <c r="J9552" s="19" t="s">
        <v>54</v>
      </c>
      <c r="K9552" s="20">
        <v>199586.08</v>
      </c>
      <c r="L9552" s="20" t="s">
        <v>62</v>
      </c>
      <c r="M9552" s="20" t="s">
        <v>83</v>
      </c>
      <c r="N9552" s="26"/>
      <c r="O9552" s="20" t="s">
        <v>56</v>
      </c>
      <c r="P9552" t="str">
        <f t="shared" si="149"/>
        <v>INSERT INTO @DataTable (Deal, AdvanceDate, PROV, DealPurpose, RateType, BEACON, LTV, TDS, GDS, InsuranceType, PrincipalBalance, OccupancyType, AccountStatus, Closed_Date, DelinquencyBucket) VALUES (9551, '2016-08-23', 'AB', 'Purchase', 'ARM', 0, 65, 40.01, 8.91, 'Conv', 199586.08, 'Rental', 'Open', '1900-01-00', 'Current');</v>
      </c>
    </row>
    <row r="9553" spans="1:16" x14ac:dyDescent="0.35">
      <c r="A9553" s="22">
        <v>9552</v>
      </c>
      <c r="B9553" s="21">
        <v>41368</v>
      </c>
      <c r="C9553" s="22" t="s">
        <v>57</v>
      </c>
      <c r="D9553" s="22" t="s">
        <v>52</v>
      </c>
      <c r="E9553" s="22" t="s">
        <v>53</v>
      </c>
      <c r="F9553" s="22">
        <v>691</v>
      </c>
      <c r="G9553" s="22">
        <v>67.290000000000006</v>
      </c>
      <c r="H9553" s="22">
        <v>25.42</v>
      </c>
      <c r="I9553" s="22">
        <v>25.28</v>
      </c>
      <c r="J9553" s="22" t="s">
        <v>54</v>
      </c>
      <c r="K9553" s="23">
        <v>330524.03000000003</v>
      </c>
      <c r="L9553" s="23" t="s">
        <v>55</v>
      </c>
      <c r="M9553" s="23" t="s">
        <v>83</v>
      </c>
      <c r="N9553" s="27"/>
      <c r="O9553" s="23" t="s">
        <v>56</v>
      </c>
      <c r="P9553" t="str">
        <f t="shared" si="149"/>
        <v>INSERT INTO @DataTable (Deal, AdvanceDate, PROV, DealPurpose, RateType, BEACON, LTV, TDS, GDS, InsuranceType, PrincipalBalance, OccupancyType, AccountStatus, Closed_Date, DelinquencyBucket) VALUES (9552, '2013-04-04', 'ON', 'Refinance External', 'Fixed', 691, 67.29, 25.42, 25.28, 'Conv', 330524.03, 'Owner-Occupied', 'Open', '1900-01-00', 'Current');</v>
      </c>
    </row>
    <row r="9554" spans="1:16" x14ac:dyDescent="0.35">
      <c r="A9554" s="19">
        <v>9553</v>
      </c>
      <c r="B9554" s="18">
        <v>42110</v>
      </c>
      <c r="C9554" s="19" t="s">
        <v>58</v>
      </c>
      <c r="D9554" s="19" t="s">
        <v>61</v>
      </c>
      <c r="E9554" s="19" t="s">
        <v>40</v>
      </c>
      <c r="F9554" s="19">
        <v>802</v>
      </c>
      <c r="G9554" s="19">
        <v>80</v>
      </c>
      <c r="H9554" s="19">
        <v>24.78</v>
      </c>
      <c r="I9554" s="19">
        <v>20.69</v>
      </c>
      <c r="J9554" s="19" t="s">
        <v>54</v>
      </c>
      <c r="K9554" s="20">
        <v>0</v>
      </c>
      <c r="L9554" s="20" t="s">
        <v>55</v>
      </c>
      <c r="M9554" s="20" t="s">
        <v>84</v>
      </c>
      <c r="N9554" s="26">
        <v>42641</v>
      </c>
      <c r="O9554" s="20" t="s">
        <v>56</v>
      </c>
      <c r="P9554" t="str">
        <f t="shared" si="149"/>
        <v>INSERT INTO @DataTable (Deal, AdvanceDate, PROV, DealPurpose, RateType, BEACON, LTV, TDS, GDS, InsuranceType, PrincipalBalance, OccupancyType, AccountStatus, Closed_Date, DelinquencyBucket) VALUES (9553, '2015-04-16', 'BC', 'Purchase', 'ARM', 802, 80, 24.78, 20.69, 'Conv', 0, 'Owner-Occupied', 'Closed', '2016-09-28', 'Current');</v>
      </c>
    </row>
    <row r="9555" spans="1:16" x14ac:dyDescent="0.35">
      <c r="A9555" s="22">
        <v>9554</v>
      </c>
      <c r="B9555" s="21">
        <v>41152</v>
      </c>
      <c r="C9555" s="22" t="s">
        <v>57</v>
      </c>
      <c r="D9555" s="22" t="s">
        <v>61</v>
      </c>
      <c r="E9555" s="22" t="s">
        <v>53</v>
      </c>
      <c r="F9555" s="22">
        <v>685</v>
      </c>
      <c r="G9555" s="22">
        <v>95</v>
      </c>
      <c r="H9555" s="22">
        <v>40.380000000000003</v>
      </c>
      <c r="I9555" s="22">
        <v>36.07</v>
      </c>
      <c r="J9555" s="22" t="s">
        <v>60</v>
      </c>
      <c r="K9555" s="23">
        <v>0</v>
      </c>
      <c r="L9555" s="23" t="s">
        <v>55</v>
      </c>
      <c r="M9555" s="23" t="s">
        <v>84</v>
      </c>
      <c r="N9555" s="27">
        <v>42151</v>
      </c>
      <c r="O9555" s="23" t="s">
        <v>56</v>
      </c>
      <c r="P9555" t="str">
        <f t="shared" si="149"/>
        <v>INSERT INTO @DataTable (Deal, AdvanceDate, PROV, DealPurpose, RateType, BEACON, LTV, TDS, GDS, InsuranceType, PrincipalBalance, OccupancyType, AccountStatus, Closed_Date, DelinquencyBucket) VALUES (9554, '2012-08-31', 'ON', 'Purchase', 'Fixed', 685, 95, 40.38, 36.07, 'HiRatio', 0, 'Owner-Occupied', 'Closed', '2015-05-27', 'Current');</v>
      </c>
    </row>
    <row r="9556" spans="1:16" x14ac:dyDescent="0.35">
      <c r="A9556" s="19">
        <v>9555</v>
      </c>
      <c r="B9556" s="18">
        <v>42167</v>
      </c>
      <c r="C9556" s="19" t="s">
        <v>57</v>
      </c>
      <c r="D9556" s="19" t="s">
        <v>52</v>
      </c>
      <c r="E9556" s="19" t="s">
        <v>40</v>
      </c>
      <c r="F9556" s="19">
        <v>815</v>
      </c>
      <c r="G9556" s="19">
        <v>38.33</v>
      </c>
      <c r="H9556" s="19">
        <v>17.77</v>
      </c>
      <c r="I9556" s="19">
        <v>17.77</v>
      </c>
      <c r="J9556" s="19" t="s">
        <v>54</v>
      </c>
      <c r="K9556" s="20">
        <v>216575.13</v>
      </c>
      <c r="L9556" s="20" t="s">
        <v>55</v>
      </c>
      <c r="M9556" s="20" t="s">
        <v>83</v>
      </c>
      <c r="N9556" s="26"/>
      <c r="O9556" s="20" t="s">
        <v>56</v>
      </c>
      <c r="P9556" t="str">
        <f t="shared" si="149"/>
        <v>INSERT INTO @DataTable (Deal, AdvanceDate, PROV, DealPurpose, RateType, BEACON, LTV, TDS, GDS, InsuranceType, PrincipalBalance, OccupancyType, AccountStatus, Closed_Date, DelinquencyBucket) VALUES (9555, '2015-06-12', 'ON', 'Refinance External', 'ARM', 815, 38.33, 17.77, 17.77, 'Conv', 216575.13, 'Owner-Occupied', 'Open', '1900-01-00', 'Current');</v>
      </c>
    </row>
    <row r="9557" spans="1:16" x14ac:dyDescent="0.35">
      <c r="A9557" s="22">
        <v>9556</v>
      </c>
      <c r="B9557" s="21">
        <v>40954</v>
      </c>
      <c r="C9557" s="22" t="s">
        <v>51</v>
      </c>
      <c r="D9557" s="22" t="s">
        <v>61</v>
      </c>
      <c r="E9557" s="22" t="s">
        <v>53</v>
      </c>
      <c r="F9557" s="22">
        <v>729</v>
      </c>
      <c r="G9557" s="22">
        <v>94.69</v>
      </c>
      <c r="H9557" s="22">
        <v>34.880000000000003</v>
      </c>
      <c r="I9557" s="22">
        <v>33.29</v>
      </c>
      <c r="J9557" s="22" t="s">
        <v>60</v>
      </c>
      <c r="K9557" s="23">
        <v>255467.8</v>
      </c>
      <c r="L9557" s="23" t="s">
        <v>55</v>
      </c>
      <c r="M9557" s="23" t="s">
        <v>83</v>
      </c>
      <c r="N9557" s="27"/>
      <c r="O9557" s="23" t="s">
        <v>56</v>
      </c>
      <c r="P9557" t="str">
        <f t="shared" si="149"/>
        <v>INSERT INTO @DataTable (Deal, AdvanceDate, PROV, DealPurpose, RateType, BEACON, LTV, TDS, GDS, InsuranceType, PrincipalBalance, OccupancyType, AccountStatus, Closed_Date, DelinquencyBucket) VALUES (9556, '2012-02-15', 'AB', 'Purchase', 'Fixed', 729, 94.69, 34.88, 33.29, 'HiRatio', 255467.8, 'Owner-Occupied', 'Open', '1900-01-00', 'Current');</v>
      </c>
    </row>
    <row r="9558" spans="1:16" x14ac:dyDescent="0.35">
      <c r="A9558" s="19">
        <v>9557</v>
      </c>
      <c r="B9558" s="18">
        <v>41775</v>
      </c>
      <c r="C9558" s="19" t="s">
        <v>57</v>
      </c>
      <c r="D9558" s="19" t="s">
        <v>61</v>
      </c>
      <c r="E9558" s="19" t="s">
        <v>53</v>
      </c>
      <c r="F9558" s="19">
        <v>759</v>
      </c>
      <c r="G9558" s="19">
        <v>90</v>
      </c>
      <c r="H9558" s="19">
        <v>35.450000000000003</v>
      </c>
      <c r="I9558" s="19">
        <v>26.85</v>
      </c>
      <c r="J9558" s="19" t="s">
        <v>60</v>
      </c>
      <c r="K9558" s="20">
        <v>251510.7</v>
      </c>
      <c r="L9558" s="20" t="s">
        <v>55</v>
      </c>
      <c r="M9558" s="20" t="s">
        <v>83</v>
      </c>
      <c r="N9558" s="26"/>
      <c r="O9558" s="20" t="s">
        <v>56</v>
      </c>
      <c r="P9558" t="str">
        <f t="shared" si="149"/>
        <v>INSERT INTO @DataTable (Deal, AdvanceDate, PROV, DealPurpose, RateType, BEACON, LTV, TDS, GDS, InsuranceType, PrincipalBalance, OccupancyType, AccountStatus, Closed_Date, DelinquencyBucket) VALUES (9557, '2014-05-16', 'ON', 'Purchase', 'Fixed', 759, 90, 35.45, 26.85, 'HiRatio', 251510.7, 'Owner-Occupied', 'Open', '1900-01-00', 'Current');</v>
      </c>
    </row>
    <row r="9559" spans="1:16" x14ac:dyDescent="0.35">
      <c r="A9559" s="22">
        <v>9558</v>
      </c>
      <c r="B9559" s="21">
        <v>41731</v>
      </c>
      <c r="C9559" s="22" t="s">
        <v>51</v>
      </c>
      <c r="D9559" s="22" t="s">
        <v>61</v>
      </c>
      <c r="E9559" s="22" t="s">
        <v>53</v>
      </c>
      <c r="F9559" s="22">
        <v>721</v>
      </c>
      <c r="G9559" s="22">
        <v>95</v>
      </c>
      <c r="H9559" s="22">
        <v>42.25</v>
      </c>
      <c r="I9559" s="22">
        <v>31.95</v>
      </c>
      <c r="J9559" s="22" t="s">
        <v>60</v>
      </c>
      <c r="K9559" s="23">
        <v>415121.63</v>
      </c>
      <c r="L9559" s="23" t="s">
        <v>55</v>
      </c>
      <c r="M9559" s="23" t="s">
        <v>83</v>
      </c>
      <c r="N9559" s="27"/>
      <c r="O9559" s="23" t="s">
        <v>56</v>
      </c>
      <c r="P9559" t="str">
        <f t="shared" si="149"/>
        <v>INSERT INTO @DataTable (Deal, AdvanceDate, PROV, DealPurpose, RateType, BEACON, LTV, TDS, GDS, InsuranceType, PrincipalBalance, OccupancyType, AccountStatus, Closed_Date, DelinquencyBucket) VALUES (9558, '2014-04-02', 'AB', 'Purchase', 'Fixed', 721, 95, 42.25, 31.95, 'HiRatio', 415121.63, 'Owner-Occupied', 'Open', '1900-01-00', 'Current');</v>
      </c>
    </row>
    <row r="9560" spans="1:16" x14ac:dyDescent="0.35">
      <c r="A9560" s="19">
        <v>9559</v>
      </c>
      <c r="B9560" s="18">
        <v>41257</v>
      </c>
      <c r="C9560" s="19" t="s">
        <v>57</v>
      </c>
      <c r="D9560" s="19" t="s">
        <v>61</v>
      </c>
      <c r="E9560" s="19" t="s">
        <v>53</v>
      </c>
      <c r="F9560" s="19">
        <v>792</v>
      </c>
      <c r="G9560" s="19">
        <v>89.05</v>
      </c>
      <c r="H9560" s="19">
        <v>25.29</v>
      </c>
      <c r="I9560" s="19">
        <v>24</v>
      </c>
      <c r="J9560" s="19" t="s">
        <v>60</v>
      </c>
      <c r="K9560" s="20">
        <v>169915.23</v>
      </c>
      <c r="L9560" s="20" t="s">
        <v>55</v>
      </c>
      <c r="M9560" s="20" t="s">
        <v>83</v>
      </c>
      <c r="N9560" s="26"/>
      <c r="O9560" s="20" t="s">
        <v>56</v>
      </c>
      <c r="P9560" t="str">
        <f t="shared" si="149"/>
        <v>INSERT INTO @DataTable (Deal, AdvanceDate, PROV, DealPurpose, RateType, BEACON, LTV, TDS, GDS, InsuranceType, PrincipalBalance, OccupancyType, AccountStatus, Closed_Date, DelinquencyBucket) VALUES (9559, '2012-12-14', 'ON', 'Purchase', 'Fixed', 792, 89.05, 25.29, 24, 'HiRatio', 169915.23, 'Owner-Occupied', 'Open', '1900-01-00', 'Current');</v>
      </c>
    </row>
    <row r="9561" spans="1:16" x14ac:dyDescent="0.35">
      <c r="A9561" s="22">
        <v>9560</v>
      </c>
      <c r="B9561" s="21">
        <v>41842</v>
      </c>
      <c r="C9561" s="22" t="s">
        <v>57</v>
      </c>
      <c r="D9561" s="22" t="s">
        <v>64</v>
      </c>
      <c r="E9561" s="22" t="s">
        <v>53</v>
      </c>
      <c r="F9561" s="22">
        <v>693</v>
      </c>
      <c r="G9561" s="22">
        <v>95</v>
      </c>
      <c r="H9561" s="22">
        <v>38.39</v>
      </c>
      <c r="I9561" s="22">
        <v>37.729999999999997</v>
      </c>
      <c r="J9561" s="22" t="s">
        <v>60</v>
      </c>
      <c r="K9561" s="23">
        <v>0</v>
      </c>
      <c r="L9561" s="23" t="s">
        <v>55</v>
      </c>
      <c r="M9561" s="23" t="s">
        <v>84</v>
      </c>
      <c r="N9561" s="27">
        <v>42619</v>
      </c>
      <c r="O9561" s="23" t="s">
        <v>56</v>
      </c>
      <c r="P9561" t="str">
        <f t="shared" si="149"/>
        <v>INSERT INTO @DataTable (Deal, AdvanceDate, PROV, DealPurpose, RateType, BEACON, LTV, TDS, GDS, InsuranceType, PrincipalBalance, OccupancyType, AccountStatus, Closed_Date, DelinquencyBucket) VALUES (9560, '2014-07-22', 'ON', 'Purchase with Improvements', 'Fixed', 693, 95, 38.39, 37.73, 'HiRatio', 0, 'Owner-Occupied', 'Closed', '2016-09-06', 'Current');</v>
      </c>
    </row>
    <row r="9562" spans="1:16" x14ac:dyDescent="0.35">
      <c r="A9562" s="19">
        <v>9561</v>
      </c>
      <c r="B9562" s="18">
        <v>42117</v>
      </c>
      <c r="C9562" s="19" t="s">
        <v>58</v>
      </c>
      <c r="D9562" s="19" t="s">
        <v>61</v>
      </c>
      <c r="E9562" s="19" t="s">
        <v>40</v>
      </c>
      <c r="F9562" s="19">
        <v>813</v>
      </c>
      <c r="G9562" s="19">
        <v>80</v>
      </c>
      <c r="H9562" s="19">
        <v>15.99</v>
      </c>
      <c r="I9562" s="19">
        <v>15.47</v>
      </c>
      <c r="J9562" s="19" t="s">
        <v>54</v>
      </c>
      <c r="K9562" s="20">
        <v>413662.56</v>
      </c>
      <c r="L9562" s="20" t="s">
        <v>55</v>
      </c>
      <c r="M9562" s="20" t="s">
        <v>83</v>
      </c>
      <c r="N9562" s="26"/>
      <c r="O9562" s="20" t="s">
        <v>56</v>
      </c>
      <c r="P9562" t="str">
        <f t="shared" si="149"/>
        <v>INSERT INTO @DataTable (Deal, AdvanceDate, PROV, DealPurpose, RateType, BEACON, LTV, TDS, GDS, InsuranceType, PrincipalBalance, OccupancyType, AccountStatus, Closed_Date, DelinquencyBucket) VALUES (9561, '2015-04-23', 'BC', 'Purchase', 'ARM', 813, 80, 15.99, 15.47, 'Conv', 413662.56, 'Owner-Occupied', 'Open', '1900-01-00', 'Current');</v>
      </c>
    </row>
    <row r="9563" spans="1:16" x14ac:dyDescent="0.35">
      <c r="A9563" s="22">
        <v>9562</v>
      </c>
      <c r="B9563" s="21">
        <v>42184</v>
      </c>
      <c r="C9563" s="22" t="s">
        <v>51</v>
      </c>
      <c r="D9563" s="22" t="s">
        <v>61</v>
      </c>
      <c r="E9563" s="22" t="s">
        <v>53</v>
      </c>
      <c r="F9563" s="22">
        <v>800</v>
      </c>
      <c r="G9563" s="22">
        <v>80</v>
      </c>
      <c r="H9563" s="22">
        <v>16.04</v>
      </c>
      <c r="I9563" s="22">
        <v>15.37</v>
      </c>
      <c r="J9563" s="22" t="s">
        <v>54</v>
      </c>
      <c r="K9563" s="23">
        <v>461743.2</v>
      </c>
      <c r="L9563" s="23" t="s">
        <v>55</v>
      </c>
      <c r="M9563" s="23" t="s">
        <v>83</v>
      </c>
      <c r="N9563" s="27"/>
      <c r="O9563" s="23" t="s">
        <v>56</v>
      </c>
      <c r="P9563" t="str">
        <f t="shared" si="149"/>
        <v>INSERT INTO @DataTable (Deal, AdvanceDate, PROV, DealPurpose, RateType, BEACON, LTV, TDS, GDS, InsuranceType, PrincipalBalance, OccupancyType, AccountStatus, Closed_Date, DelinquencyBucket) VALUES (9562, '2015-06-29', 'AB', 'Purchase', 'Fixed', 800, 80, 16.04, 15.37, 'Conv', 461743.2, 'Owner-Occupied', 'Open', '1900-01-00', 'Current');</v>
      </c>
    </row>
    <row r="9564" spans="1:16" x14ac:dyDescent="0.35">
      <c r="A9564" s="19">
        <v>9563</v>
      </c>
      <c r="B9564" s="18">
        <v>41911</v>
      </c>
      <c r="C9564" s="19" t="s">
        <v>51</v>
      </c>
      <c r="D9564" s="19" t="s">
        <v>61</v>
      </c>
      <c r="E9564" s="19" t="s">
        <v>53</v>
      </c>
      <c r="F9564" s="19">
        <v>790</v>
      </c>
      <c r="G9564" s="19">
        <v>95</v>
      </c>
      <c r="H9564" s="19">
        <v>33.18</v>
      </c>
      <c r="I9564" s="19">
        <v>7.54</v>
      </c>
      <c r="J9564" s="19" t="s">
        <v>60</v>
      </c>
      <c r="K9564" s="20">
        <v>203916.15</v>
      </c>
      <c r="L9564" s="20" t="s">
        <v>66</v>
      </c>
      <c r="M9564" s="20" t="s">
        <v>83</v>
      </c>
      <c r="N9564" s="26"/>
      <c r="O9564" s="20" t="s">
        <v>56</v>
      </c>
      <c r="P9564" t="str">
        <f t="shared" si="149"/>
        <v>INSERT INTO @DataTable (Deal, AdvanceDate, PROV, DealPurpose, RateType, BEACON, LTV, TDS, GDS, InsuranceType, PrincipalBalance, OccupancyType, AccountStatus, Closed_Date, DelinquencyBucket) VALUES (9563, '2014-09-29', 'AB', 'Purchase', 'Fixed', 790, 95, 33.18, 7.54, 'HiRatio', 203916.15, 'Second Home', 'Open', '1900-01-00', 'Current');</v>
      </c>
    </row>
    <row r="9565" spans="1:16" x14ac:dyDescent="0.35">
      <c r="A9565" s="22">
        <v>9564</v>
      </c>
      <c r="B9565" s="21">
        <v>42150</v>
      </c>
      <c r="C9565" s="22" t="s">
        <v>57</v>
      </c>
      <c r="D9565" s="22" t="s">
        <v>61</v>
      </c>
      <c r="E9565" s="22" t="s">
        <v>53</v>
      </c>
      <c r="F9565" s="22">
        <v>758</v>
      </c>
      <c r="G9565" s="22">
        <v>94.16</v>
      </c>
      <c r="H9565" s="22">
        <v>40.83</v>
      </c>
      <c r="I9565" s="22">
        <v>31.17</v>
      </c>
      <c r="J9565" s="22" t="s">
        <v>60</v>
      </c>
      <c r="K9565" s="23">
        <v>235434.73</v>
      </c>
      <c r="L9565" s="23" t="s">
        <v>55</v>
      </c>
      <c r="M9565" s="23" t="s">
        <v>83</v>
      </c>
      <c r="N9565" s="27"/>
      <c r="O9565" s="23" t="s">
        <v>56</v>
      </c>
      <c r="P9565" t="str">
        <f t="shared" si="149"/>
        <v>INSERT INTO @DataTable (Deal, AdvanceDate, PROV, DealPurpose, RateType, BEACON, LTV, TDS, GDS, InsuranceType, PrincipalBalance, OccupancyType, AccountStatus, Closed_Date, DelinquencyBucket) VALUES (9564, '2015-05-26', 'ON', 'Purchase', 'Fixed', 758, 94.16, 40.83, 31.17, 'HiRatio', 235434.73, 'Owner-Occupied', 'Open', '1900-01-00', 'Current');</v>
      </c>
    </row>
    <row r="9566" spans="1:16" x14ac:dyDescent="0.35">
      <c r="A9566" s="19">
        <v>9565</v>
      </c>
      <c r="B9566" s="18">
        <v>42669</v>
      </c>
      <c r="C9566" s="19" t="s">
        <v>58</v>
      </c>
      <c r="D9566" s="19" t="s">
        <v>61</v>
      </c>
      <c r="E9566" s="19" t="s">
        <v>53</v>
      </c>
      <c r="F9566" s="19">
        <v>795</v>
      </c>
      <c r="G9566" s="19">
        <v>78.430000000000007</v>
      </c>
      <c r="H9566" s="19">
        <v>36.69</v>
      </c>
      <c r="I9566" s="19">
        <v>29.94</v>
      </c>
      <c r="J9566" s="19" t="s">
        <v>54</v>
      </c>
      <c r="K9566" s="20">
        <v>994400.75</v>
      </c>
      <c r="L9566" s="20" t="s">
        <v>55</v>
      </c>
      <c r="M9566" s="20" t="s">
        <v>83</v>
      </c>
      <c r="N9566" s="26"/>
      <c r="O9566" s="20" t="s">
        <v>56</v>
      </c>
      <c r="P9566" t="str">
        <f t="shared" si="149"/>
        <v>INSERT INTO @DataTable (Deal, AdvanceDate, PROV, DealPurpose, RateType, BEACON, LTV, TDS, GDS, InsuranceType, PrincipalBalance, OccupancyType, AccountStatus, Closed_Date, DelinquencyBucket) VALUES (9565, '2016-10-26', 'BC', 'Purchase', 'Fixed', 795, 78.43, 36.69, 29.94, 'Conv', 994400.75, 'Owner-Occupied', 'Open', '1900-01-00', 'Current');</v>
      </c>
    </row>
    <row r="9567" spans="1:16" x14ac:dyDescent="0.35">
      <c r="A9567" s="22">
        <v>9566</v>
      </c>
      <c r="B9567" s="21">
        <v>40631</v>
      </c>
      <c r="C9567" s="22" t="s">
        <v>57</v>
      </c>
      <c r="D9567" s="22" t="s">
        <v>61</v>
      </c>
      <c r="E9567" s="22" t="s">
        <v>53</v>
      </c>
      <c r="F9567" s="22">
        <v>764</v>
      </c>
      <c r="G9567" s="22">
        <v>95</v>
      </c>
      <c r="H9567" s="22">
        <v>17.73</v>
      </c>
      <c r="I9567" s="22">
        <v>17.39</v>
      </c>
      <c r="J9567" s="22" t="s">
        <v>60</v>
      </c>
      <c r="K9567" s="23">
        <v>0</v>
      </c>
      <c r="L9567" s="23" t="s">
        <v>55</v>
      </c>
      <c r="M9567" s="23" t="s">
        <v>84</v>
      </c>
      <c r="N9567" s="27">
        <v>41376</v>
      </c>
      <c r="O9567" s="23" t="s">
        <v>56</v>
      </c>
      <c r="P9567" t="str">
        <f t="shared" si="149"/>
        <v>INSERT INTO @DataTable (Deal, AdvanceDate, PROV, DealPurpose, RateType, BEACON, LTV, TDS, GDS, InsuranceType, PrincipalBalance, OccupancyType, AccountStatus, Closed_Date, DelinquencyBucket) VALUES (9566, '2011-03-29', 'ON', 'Purchase', 'Fixed', 764, 95, 17.73, 17.39, 'HiRatio', 0, 'Owner-Occupied', 'Closed', '2013-04-12', 'Current');</v>
      </c>
    </row>
    <row r="9568" spans="1:16" x14ac:dyDescent="0.35">
      <c r="A9568" s="19">
        <v>9567</v>
      </c>
      <c r="B9568" s="18">
        <v>41873</v>
      </c>
      <c r="C9568" s="19" t="s">
        <v>57</v>
      </c>
      <c r="D9568" s="19" t="s">
        <v>61</v>
      </c>
      <c r="E9568" s="19" t="s">
        <v>40</v>
      </c>
      <c r="F9568" s="19">
        <v>694</v>
      </c>
      <c r="G9568" s="19">
        <v>80</v>
      </c>
      <c r="H9568" s="19">
        <v>31.5</v>
      </c>
      <c r="I9568" s="19">
        <v>13.82</v>
      </c>
      <c r="J9568" s="19" t="s">
        <v>54</v>
      </c>
      <c r="K9568" s="20">
        <v>0</v>
      </c>
      <c r="L9568" s="20" t="s">
        <v>55</v>
      </c>
      <c r="M9568" s="20" t="s">
        <v>84</v>
      </c>
      <c r="N9568" s="26">
        <v>42417</v>
      </c>
      <c r="O9568" s="20" t="s">
        <v>56</v>
      </c>
      <c r="P9568" t="str">
        <f t="shared" si="149"/>
        <v>INSERT INTO @DataTable (Deal, AdvanceDate, PROV, DealPurpose, RateType, BEACON, LTV, TDS, GDS, InsuranceType, PrincipalBalance, OccupancyType, AccountStatus, Closed_Date, DelinquencyBucket) VALUES (9567, '2014-08-22', 'ON', 'Purchase', 'ARM', 694, 80, 31.5, 13.82, 'Conv', 0, 'Owner-Occupied', 'Closed', '2016-02-17', 'Current');</v>
      </c>
    </row>
    <row r="9569" spans="1:16" x14ac:dyDescent="0.35">
      <c r="A9569" s="22">
        <v>9568</v>
      </c>
      <c r="B9569" s="21">
        <v>41942</v>
      </c>
      <c r="C9569" s="22" t="s">
        <v>57</v>
      </c>
      <c r="D9569" s="22" t="s">
        <v>61</v>
      </c>
      <c r="E9569" s="22" t="s">
        <v>53</v>
      </c>
      <c r="F9569" s="22">
        <v>767</v>
      </c>
      <c r="G9569" s="22">
        <v>80</v>
      </c>
      <c r="H9569" s="22">
        <v>36.33</v>
      </c>
      <c r="I9569" s="22">
        <v>28.5</v>
      </c>
      <c r="J9569" s="22" t="s">
        <v>54</v>
      </c>
      <c r="K9569" s="23">
        <v>0</v>
      </c>
      <c r="L9569" s="23" t="s">
        <v>55</v>
      </c>
      <c r="M9569" s="23" t="s">
        <v>84</v>
      </c>
      <c r="N9569" s="27">
        <v>42592</v>
      </c>
      <c r="O9569" s="23" t="s">
        <v>56</v>
      </c>
      <c r="P9569" t="str">
        <f t="shared" si="149"/>
        <v>INSERT INTO @DataTable (Deal, AdvanceDate, PROV, DealPurpose, RateType, BEACON, LTV, TDS, GDS, InsuranceType, PrincipalBalance, OccupancyType, AccountStatus, Closed_Date, DelinquencyBucket) VALUES (9568, '2014-10-30', 'ON', 'Purchase', 'Fixed', 767, 80, 36.33, 28.5, 'Conv', 0, 'Owner-Occupied', 'Closed', '2016-08-10', 'Current');</v>
      </c>
    </row>
    <row r="9570" spans="1:16" x14ac:dyDescent="0.35">
      <c r="A9570" s="19">
        <v>9569</v>
      </c>
      <c r="B9570" s="18">
        <v>41894</v>
      </c>
      <c r="C9570" s="19" t="s">
        <v>57</v>
      </c>
      <c r="D9570" s="19" t="s">
        <v>52</v>
      </c>
      <c r="E9570" s="19" t="s">
        <v>40</v>
      </c>
      <c r="F9570" s="19">
        <v>762</v>
      </c>
      <c r="G9570" s="19">
        <v>80</v>
      </c>
      <c r="H9570" s="19">
        <v>34.99</v>
      </c>
      <c r="I9570" s="19">
        <v>29.74</v>
      </c>
      <c r="J9570" s="19" t="s">
        <v>54</v>
      </c>
      <c r="K9570" s="20">
        <v>679695.1</v>
      </c>
      <c r="L9570" s="20" t="s">
        <v>55</v>
      </c>
      <c r="M9570" s="20" t="s">
        <v>83</v>
      </c>
      <c r="N9570" s="26"/>
      <c r="O9570" s="20" t="s">
        <v>56</v>
      </c>
      <c r="P9570" t="str">
        <f t="shared" si="149"/>
        <v>INSERT INTO @DataTable (Deal, AdvanceDate, PROV, DealPurpose, RateType, BEACON, LTV, TDS, GDS, InsuranceType, PrincipalBalance, OccupancyType, AccountStatus, Closed_Date, DelinquencyBucket) VALUES (9569, '2014-09-12', 'ON', 'Refinance External', 'ARM', 762, 80, 34.99, 29.74, 'Conv', 679695.1, 'Owner-Occupied', 'Open', '1900-01-00', 'Current');</v>
      </c>
    </row>
    <row r="9571" spans="1:16" x14ac:dyDescent="0.35">
      <c r="A9571" s="22">
        <v>9570</v>
      </c>
      <c r="B9571" s="21">
        <v>42468</v>
      </c>
      <c r="C9571" s="22" t="s">
        <v>57</v>
      </c>
      <c r="D9571" s="22" t="s">
        <v>52</v>
      </c>
      <c r="E9571" s="22" t="s">
        <v>53</v>
      </c>
      <c r="F9571" s="22">
        <v>710</v>
      </c>
      <c r="G9571" s="22">
        <v>62.14</v>
      </c>
      <c r="H9571" s="22">
        <v>38.549999999999997</v>
      </c>
      <c r="I9571" s="22">
        <v>38.549999999999997</v>
      </c>
      <c r="J9571" s="22" t="s">
        <v>54</v>
      </c>
      <c r="K9571" s="23">
        <v>425625.63</v>
      </c>
      <c r="L9571" s="23" t="s">
        <v>55</v>
      </c>
      <c r="M9571" s="23" t="s">
        <v>83</v>
      </c>
      <c r="N9571" s="27"/>
      <c r="O9571" s="23" t="s">
        <v>56</v>
      </c>
      <c r="P9571" t="str">
        <f t="shared" si="149"/>
        <v>INSERT INTO @DataTable (Deal, AdvanceDate, PROV, DealPurpose, RateType, BEACON, LTV, TDS, GDS, InsuranceType, PrincipalBalance, OccupancyType, AccountStatus, Closed_Date, DelinquencyBucket) VALUES (9570, '2016-04-08', 'ON', 'Refinance External', 'Fixed', 710, 62.14, 38.55, 38.55, 'Conv', 425625.63, 'Owner-Occupied', 'Open', '1900-01-00', 'Current');</v>
      </c>
    </row>
    <row r="9572" spans="1:16" x14ac:dyDescent="0.35">
      <c r="A9572" s="19">
        <v>9571</v>
      </c>
      <c r="B9572" s="18">
        <v>41152</v>
      </c>
      <c r="C9572" s="19" t="s">
        <v>57</v>
      </c>
      <c r="D9572" s="19" t="s">
        <v>61</v>
      </c>
      <c r="E9572" s="19" t="s">
        <v>53</v>
      </c>
      <c r="F9572" s="19">
        <v>730</v>
      </c>
      <c r="G9572" s="19">
        <v>95</v>
      </c>
      <c r="H9572" s="19">
        <v>40.57</v>
      </c>
      <c r="I9572" s="19">
        <v>28.09</v>
      </c>
      <c r="J9572" s="19" t="s">
        <v>60</v>
      </c>
      <c r="K9572" s="20">
        <v>204364.5</v>
      </c>
      <c r="L9572" s="20" t="s">
        <v>55</v>
      </c>
      <c r="M9572" s="20" t="s">
        <v>83</v>
      </c>
      <c r="N9572" s="26"/>
      <c r="O9572" s="20" t="s">
        <v>56</v>
      </c>
      <c r="P9572" t="str">
        <f t="shared" si="149"/>
        <v>INSERT INTO @DataTable (Deal, AdvanceDate, PROV, DealPurpose, RateType, BEACON, LTV, TDS, GDS, InsuranceType, PrincipalBalance, OccupancyType, AccountStatus, Closed_Date, DelinquencyBucket) VALUES (9571, '2012-08-31', 'ON', 'Purchase', 'Fixed', 730, 95, 40.57, 28.09, 'HiRatio', 204364.5, 'Owner-Occupied', 'Open', '1900-01-00', 'Current');</v>
      </c>
    </row>
    <row r="9573" spans="1:16" x14ac:dyDescent="0.35">
      <c r="A9573" s="22">
        <v>9572</v>
      </c>
      <c r="B9573" s="21">
        <v>41921</v>
      </c>
      <c r="C9573" s="22" t="s">
        <v>51</v>
      </c>
      <c r="D9573" s="22" t="s">
        <v>59</v>
      </c>
      <c r="E9573" s="22" t="s">
        <v>40</v>
      </c>
      <c r="F9573" s="22">
        <v>798</v>
      </c>
      <c r="G9573" s="22">
        <v>35</v>
      </c>
      <c r="H9573" s="22">
        <v>25.56</v>
      </c>
      <c r="I9573" s="22">
        <v>21.1</v>
      </c>
      <c r="J9573" s="22" t="s">
        <v>54</v>
      </c>
      <c r="K9573" s="23">
        <v>0</v>
      </c>
      <c r="L9573" s="23" t="s">
        <v>55</v>
      </c>
      <c r="M9573" s="23" t="s">
        <v>84</v>
      </c>
      <c r="N9573" s="27">
        <v>42478</v>
      </c>
      <c r="O9573" s="23" t="s">
        <v>56</v>
      </c>
      <c r="P9573" t="str">
        <f t="shared" si="149"/>
        <v>INSERT INTO @DataTable (Deal, AdvanceDate, PROV, DealPurpose, RateType, BEACON, LTV, TDS, GDS, InsuranceType, PrincipalBalance, OccupancyType, AccountStatus, Closed_Date, DelinquencyBucket) VALUES (9572, '2014-10-09', 'AB', 'Transfer', 'ARM', 798, 35, 25.56, 21.1, 'Conv', 0, 'Owner-Occupied', 'Closed', '2016-04-18', 'Current');</v>
      </c>
    </row>
    <row r="9574" spans="1:16" x14ac:dyDescent="0.35">
      <c r="A9574" s="19">
        <v>9573</v>
      </c>
      <c r="B9574" s="18">
        <v>42562</v>
      </c>
      <c r="C9574" s="19" t="s">
        <v>57</v>
      </c>
      <c r="D9574" s="19" t="s">
        <v>59</v>
      </c>
      <c r="E9574" s="19" t="s">
        <v>53</v>
      </c>
      <c r="F9574" s="19">
        <v>814</v>
      </c>
      <c r="G9574" s="19">
        <v>62.69</v>
      </c>
      <c r="H9574" s="19">
        <v>21.81</v>
      </c>
      <c r="I9574" s="19">
        <v>16.329999999999998</v>
      </c>
      <c r="J9574" s="19" t="s">
        <v>54</v>
      </c>
      <c r="K9574" s="20">
        <v>180092.03</v>
      </c>
      <c r="L9574" s="20" t="s">
        <v>55</v>
      </c>
      <c r="M9574" s="20" t="s">
        <v>83</v>
      </c>
      <c r="N9574" s="26"/>
      <c r="O9574" s="20" t="s">
        <v>56</v>
      </c>
      <c r="P9574" t="str">
        <f t="shared" si="149"/>
        <v>INSERT INTO @DataTable (Deal, AdvanceDate, PROV, DealPurpose, RateType, BEACON, LTV, TDS, GDS, InsuranceType, PrincipalBalance, OccupancyType, AccountStatus, Closed_Date, DelinquencyBucket) VALUES (9573, '2016-07-11', 'ON', 'Transfer', 'Fixed', 814, 62.69, 21.81, 16.33, 'Conv', 180092.03, 'Owner-Occupied', 'Open', '1900-01-00', 'Current');</v>
      </c>
    </row>
    <row r="9575" spans="1:16" x14ac:dyDescent="0.35">
      <c r="A9575" s="22">
        <v>9574</v>
      </c>
      <c r="B9575" s="21">
        <v>41942</v>
      </c>
      <c r="C9575" s="22" t="s">
        <v>57</v>
      </c>
      <c r="D9575" s="22" t="s">
        <v>59</v>
      </c>
      <c r="E9575" s="22" t="s">
        <v>53</v>
      </c>
      <c r="F9575" s="22">
        <v>787</v>
      </c>
      <c r="G9575" s="22">
        <v>61.67</v>
      </c>
      <c r="H9575" s="22">
        <v>21.38</v>
      </c>
      <c r="I9575" s="22">
        <v>19.78</v>
      </c>
      <c r="J9575" s="22" t="s">
        <v>54</v>
      </c>
      <c r="K9575" s="23">
        <v>0</v>
      </c>
      <c r="L9575" s="23" t="s">
        <v>55</v>
      </c>
      <c r="M9575" s="23" t="s">
        <v>84</v>
      </c>
      <c r="N9575" s="27">
        <v>42129</v>
      </c>
      <c r="O9575" s="23" t="s">
        <v>56</v>
      </c>
      <c r="P9575" t="str">
        <f t="shared" si="149"/>
        <v>INSERT INTO @DataTable (Deal, AdvanceDate, PROV, DealPurpose, RateType, BEACON, LTV, TDS, GDS, InsuranceType, PrincipalBalance, OccupancyType, AccountStatus, Closed_Date, DelinquencyBucket) VALUES (9574, '2014-10-30', 'ON', 'Transfer', 'Fixed', 787, 61.67, 21.38, 19.78, 'Conv', 0, 'Owner-Occupied', 'Closed', '2015-05-05', 'Current');</v>
      </c>
    </row>
    <row r="9576" spans="1:16" x14ac:dyDescent="0.35">
      <c r="A9576" s="19">
        <v>9575</v>
      </c>
      <c r="B9576" s="18">
        <v>41186</v>
      </c>
      <c r="C9576" s="19" t="s">
        <v>51</v>
      </c>
      <c r="D9576" s="19" t="s">
        <v>61</v>
      </c>
      <c r="E9576" s="19" t="s">
        <v>53</v>
      </c>
      <c r="F9576" s="19">
        <v>728</v>
      </c>
      <c r="G9576" s="19">
        <v>90</v>
      </c>
      <c r="H9576" s="19">
        <v>32.72</v>
      </c>
      <c r="I9576" s="19">
        <v>30.56</v>
      </c>
      <c r="J9576" s="19" t="s">
        <v>60</v>
      </c>
      <c r="K9576" s="20">
        <v>0</v>
      </c>
      <c r="L9576" s="20" t="s">
        <v>55</v>
      </c>
      <c r="M9576" s="20" t="s">
        <v>84</v>
      </c>
      <c r="N9576" s="26">
        <v>42306</v>
      </c>
      <c r="O9576" s="20" t="s">
        <v>56</v>
      </c>
      <c r="P9576" t="str">
        <f t="shared" si="149"/>
        <v>INSERT INTO @DataTable (Deal, AdvanceDate, PROV, DealPurpose, RateType, BEACON, LTV, TDS, GDS, InsuranceType, PrincipalBalance, OccupancyType, AccountStatus, Closed_Date, DelinquencyBucket) VALUES (9575, '2012-10-04', 'AB', 'Purchase', 'Fixed', 728, 90, 32.72, 30.56, 'HiRatio', 0, 'Owner-Occupied', 'Closed', '2015-10-29', 'Current');</v>
      </c>
    </row>
    <row r="9577" spans="1:16" x14ac:dyDescent="0.35">
      <c r="A9577" s="22">
        <v>9576</v>
      </c>
      <c r="B9577" s="21">
        <v>40584</v>
      </c>
      <c r="C9577" s="22" t="s">
        <v>51</v>
      </c>
      <c r="D9577" s="22" t="s">
        <v>52</v>
      </c>
      <c r="E9577" s="22" t="s">
        <v>53</v>
      </c>
      <c r="F9577" s="22">
        <v>657</v>
      </c>
      <c r="G9577" s="22">
        <v>76.92</v>
      </c>
      <c r="H9577" s="22">
        <v>41.19</v>
      </c>
      <c r="I9577" s="22">
        <v>34.659999999999997</v>
      </c>
      <c r="J9577" s="22" t="s">
        <v>54</v>
      </c>
      <c r="K9577" s="23">
        <v>0</v>
      </c>
      <c r="L9577" s="23" t="s">
        <v>55</v>
      </c>
      <c r="M9577" s="23" t="s">
        <v>84</v>
      </c>
      <c r="N9577" s="27">
        <v>40844</v>
      </c>
      <c r="O9577" s="23" t="s">
        <v>56</v>
      </c>
      <c r="P9577" t="str">
        <f t="shared" si="149"/>
        <v>INSERT INTO @DataTable (Deal, AdvanceDate, PROV, DealPurpose, RateType, BEACON, LTV, TDS, GDS, InsuranceType, PrincipalBalance, OccupancyType, AccountStatus, Closed_Date, DelinquencyBucket) VALUES (9576, '2011-02-10', 'AB', 'Refinance External', 'Fixed', 657, 76.92, 41.19, 34.66, 'Conv', 0, 'Owner-Occupied', 'Closed', '2011-10-28', 'Current');</v>
      </c>
    </row>
    <row r="9578" spans="1:16" x14ac:dyDescent="0.35">
      <c r="A9578" s="19">
        <v>9577</v>
      </c>
      <c r="B9578" s="18">
        <v>42408</v>
      </c>
      <c r="C9578" s="19" t="s">
        <v>57</v>
      </c>
      <c r="D9578" s="19" t="s">
        <v>61</v>
      </c>
      <c r="E9578" s="19" t="s">
        <v>53</v>
      </c>
      <c r="F9578" s="19">
        <v>807</v>
      </c>
      <c r="G9578" s="19">
        <v>90</v>
      </c>
      <c r="H9578" s="19">
        <v>37.42</v>
      </c>
      <c r="I9578" s="19">
        <v>37.08</v>
      </c>
      <c r="J9578" s="19" t="s">
        <v>60</v>
      </c>
      <c r="K9578" s="20">
        <v>552773.93999999994</v>
      </c>
      <c r="L9578" s="20" t="s">
        <v>55</v>
      </c>
      <c r="M9578" s="20" t="s">
        <v>83</v>
      </c>
      <c r="N9578" s="26"/>
      <c r="O9578" s="20" t="s">
        <v>56</v>
      </c>
      <c r="P9578" t="str">
        <f t="shared" si="149"/>
        <v>INSERT INTO @DataTable (Deal, AdvanceDate, PROV, DealPurpose, RateType, BEACON, LTV, TDS, GDS, InsuranceType, PrincipalBalance, OccupancyType, AccountStatus, Closed_Date, DelinquencyBucket) VALUES (9577, '2016-02-08', 'ON', 'Purchase', 'Fixed', 807, 90, 37.42, 37.08, 'HiRatio', 552773.94, 'Owner-Occupied', 'Open', '1900-01-00', 'Current');</v>
      </c>
    </row>
    <row r="9579" spans="1:16" x14ac:dyDescent="0.35">
      <c r="A9579" s="22">
        <v>9578</v>
      </c>
      <c r="B9579" s="21">
        <v>41593</v>
      </c>
      <c r="C9579" s="22" t="s">
        <v>58</v>
      </c>
      <c r="D9579" s="22" t="s">
        <v>61</v>
      </c>
      <c r="E9579" s="22" t="s">
        <v>53</v>
      </c>
      <c r="F9579" s="22">
        <v>810</v>
      </c>
      <c r="G9579" s="22">
        <v>86.67</v>
      </c>
      <c r="H9579" s="22">
        <v>32.200000000000003</v>
      </c>
      <c r="I9579" s="22">
        <v>32.200000000000003</v>
      </c>
      <c r="J9579" s="22" t="s">
        <v>60</v>
      </c>
      <c r="K9579" s="23">
        <v>178552.21</v>
      </c>
      <c r="L9579" s="23" t="s">
        <v>55</v>
      </c>
      <c r="M9579" s="23" t="s">
        <v>83</v>
      </c>
      <c r="N9579" s="27"/>
      <c r="O9579" s="23" t="s">
        <v>56</v>
      </c>
      <c r="P9579" t="str">
        <f t="shared" si="149"/>
        <v>INSERT INTO @DataTable (Deal, AdvanceDate, PROV, DealPurpose, RateType, BEACON, LTV, TDS, GDS, InsuranceType, PrincipalBalance, OccupancyType, AccountStatus, Closed_Date, DelinquencyBucket) VALUES (9578, '2013-11-15', 'BC', 'Purchase', 'Fixed', 810, 86.67, 32.2, 32.2, 'HiRatio', 178552.21, 'Owner-Occupied', 'Open', '1900-01-00', 'Current');</v>
      </c>
    </row>
    <row r="9580" spans="1:16" x14ac:dyDescent="0.35">
      <c r="A9580" s="19">
        <v>9579</v>
      </c>
      <c r="B9580" s="18">
        <v>41061</v>
      </c>
      <c r="C9580" s="19" t="s">
        <v>57</v>
      </c>
      <c r="D9580" s="19" t="s">
        <v>61</v>
      </c>
      <c r="E9580" s="19" t="s">
        <v>53</v>
      </c>
      <c r="F9580" s="19">
        <v>754</v>
      </c>
      <c r="G9580" s="19">
        <v>93.29</v>
      </c>
      <c r="H9580" s="19">
        <v>32.57</v>
      </c>
      <c r="I9580" s="19">
        <v>24.3</v>
      </c>
      <c r="J9580" s="19" t="s">
        <v>60</v>
      </c>
      <c r="K9580" s="20">
        <v>0</v>
      </c>
      <c r="L9580" s="20" t="s">
        <v>55</v>
      </c>
      <c r="M9580" s="20" t="s">
        <v>84</v>
      </c>
      <c r="N9580" s="26">
        <v>42153</v>
      </c>
      <c r="O9580" s="20" t="s">
        <v>56</v>
      </c>
      <c r="P9580" t="str">
        <f t="shared" si="149"/>
        <v>INSERT INTO @DataTable (Deal, AdvanceDate, PROV, DealPurpose, RateType, BEACON, LTV, TDS, GDS, InsuranceType, PrincipalBalance, OccupancyType, AccountStatus, Closed_Date, DelinquencyBucket) VALUES (9579, '2012-06-01', 'ON', 'Purchase', 'Fixed', 754, 93.29, 32.57, 24.3, 'HiRatio', 0, 'Owner-Occupied', 'Closed', '2015-05-29', 'Current');</v>
      </c>
    </row>
    <row r="9581" spans="1:16" x14ac:dyDescent="0.35">
      <c r="A9581" s="22">
        <v>9580</v>
      </c>
      <c r="B9581" s="21">
        <v>41397</v>
      </c>
      <c r="C9581" s="22" t="s">
        <v>51</v>
      </c>
      <c r="D9581" s="22" t="s">
        <v>59</v>
      </c>
      <c r="E9581" s="22" t="s">
        <v>53</v>
      </c>
      <c r="F9581" s="22">
        <v>720</v>
      </c>
      <c r="G9581" s="22">
        <v>93.52</v>
      </c>
      <c r="H9581" s="22">
        <v>32.04</v>
      </c>
      <c r="I9581" s="22">
        <v>24.55</v>
      </c>
      <c r="J9581" s="22" t="s">
        <v>60</v>
      </c>
      <c r="K9581" s="23">
        <v>0</v>
      </c>
      <c r="L9581" s="23" t="s">
        <v>55</v>
      </c>
      <c r="M9581" s="23" t="s">
        <v>84</v>
      </c>
      <c r="N9581" s="27">
        <v>42058</v>
      </c>
      <c r="O9581" s="23" t="s">
        <v>56</v>
      </c>
      <c r="P9581" t="str">
        <f t="shared" si="149"/>
        <v>INSERT INTO @DataTable (Deal, AdvanceDate, PROV, DealPurpose, RateType, BEACON, LTV, TDS, GDS, InsuranceType, PrincipalBalance, OccupancyType, AccountStatus, Closed_Date, DelinquencyBucket) VALUES (9580, '2013-05-03', 'AB', 'Transfer', 'Fixed', 720, 93.52, 32.04, 24.55, 'HiRatio', 0, 'Owner-Occupied', 'Closed', '2015-02-23', 'Current');</v>
      </c>
    </row>
    <row r="9582" spans="1:16" x14ac:dyDescent="0.35">
      <c r="A9582" s="19">
        <v>9581</v>
      </c>
      <c r="B9582" s="18">
        <v>42171</v>
      </c>
      <c r="C9582" s="19" t="s">
        <v>57</v>
      </c>
      <c r="D9582" s="19" t="s">
        <v>61</v>
      </c>
      <c r="E9582" s="19" t="s">
        <v>53</v>
      </c>
      <c r="F9582" s="19">
        <v>792</v>
      </c>
      <c r="G9582" s="19">
        <v>73.2</v>
      </c>
      <c r="H9582" s="19">
        <v>35.68</v>
      </c>
      <c r="I9582" s="19">
        <v>34.270000000000003</v>
      </c>
      <c r="J9582" s="19" t="s">
        <v>54</v>
      </c>
      <c r="K9582" s="20">
        <v>451971.34</v>
      </c>
      <c r="L9582" s="20" t="s">
        <v>55</v>
      </c>
      <c r="M9582" s="20" t="s">
        <v>83</v>
      </c>
      <c r="N9582" s="26"/>
      <c r="O9582" s="20" t="s">
        <v>56</v>
      </c>
      <c r="P9582" t="str">
        <f t="shared" si="149"/>
        <v>INSERT INTO @DataTable (Deal, AdvanceDate, PROV, DealPurpose, RateType, BEACON, LTV, TDS, GDS, InsuranceType, PrincipalBalance, OccupancyType, AccountStatus, Closed_Date, DelinquencyBucket) VALUES (9581, '2015-06-16', 'ON', 'Purchase', 'Fixed', 792, 73.2, 35.68, 34.27, 'Conv', 451971.34, 'Owner-Occupied', 'Open', '1900-01-00', 'Current');</v>
      </c>
    </row>
    <row r="9583" spans="1:16" x14ac:dyDescent="0.35">
      <c r="A9583" s="22">
        <v>9582</v>
      </c>
      <c r="B9583" s="21">
        <v>42401</v>
      </c>
      <c r="C9583" s="22" t="s">
        <v>58</v>
      </c>
      <c r="D9583" s="22" t="s">
        <v>52</v>
      </c>
      <c r="E9583" s="22" t="s">
        <v>53</v>
      </c>
      <c r="F9583" s="22">
        <v>831</v>
      </c>
      <c r="G9583" s="22">
        <v>67.22</v>
      </c>
      <c r="H9583" s="22">
        <v>22.8</v>
      </c>
      <c r="I9583" s="22">
        <v>22.69</v>
      </c>
      <c r="J9583" s="22" t="s">
        <v>54</v>
      </c>
      <c r="K9583" s="23">
        <v>352431.74</v>
      </c>
      <c r="L9583" s="23" t="s">
        <v>55</v>
      </c>
      <c r="M9583" s="23" t="s">
        <v>83</v>
      </c>
      <c r="N9583" s="27"/>
      <c r="O9583" s="23" t="s">
        <v>56</v>
      </c>
      <c r="P9583" t="str">
        <f t="shared" si="149"/>
        <v>INSERT INTO @DataTable (Deal, AdvanceDate, PROV, DealPurpose, RateType, BEACON, LTV, TDS, GDS, InsuranceType, PrincipalBalance, OccupancyType, AccountStatus, Closed_Date, DelinquencyBucket) VALUES (9582, '2016-02-01', 'BC', 'Refinance External', 'Fixed', 831, 67.22, 22.8, 22.69, 'Conv', 352431.74, 'Owner-Occupied', 'Open', '1900-01-00', 'Current');</v>
      </c>
    </row>
    <row r="9584" spans="1:16" x14ac:dyDescent="0.35">
      <c r="A9584" s="19">
        <v>9583</v>
      </c>
      <c r="B9584" s="18">
        <v>41443</v>
      </c>
      <c r="C9584" s="19" t="s">
        <v>57</v>
      </c>
      <c r="D9584" s="19" t="s">
        <v>61</v>
      </c>
      <c r="E9584" s="19" t="s">
        <v>53</v>
      </c>
      <c r="F9584" s="19">
        <v>678</v>
      </c>
      <c r="G9584" s="19">
        <v>80</v>
      </c>
      <c r="H9584" s="19">
        <v>39.630000000000003</v>
      </c>
      <c r="I9584" s="19">
        <v>26.85</v>
      </c>
      <c r="J9584" s="19" t="s">
        <v>54</v>
      </c>
      <c r="K9584" s="20">
        <v>724004.15</v>
      </c>
      <c r="L9584" s="20" t="s">
        <v>55</v>
      </c>
      <c r="M9584" s="20" t="s">
        <v>83</v>
      </c>
      <c r="N9584" s="26"/>
      <c r="O9584" s="20" t="s">
        <v>56</v>
      </c>
      <c r="P9584" t="str">
        <f t="shared" si="149"/>
        <v>INSERT INTO @DataTable (Deal, AdvanceDate, PROV, DealPurpose, RateType, BEACON, LTV, TDS, GDS, InsuranceType, PrincipalBalance, OccupancyType, AccountStatus, Closed_Date, DelinquencyBucket) VALUES (9583, '2013-06-18', 'ON', 'Purchase', 'Fixed', 678, 80, 39.63, 26.85, 'Conv', 724004.15, 'Owner-Occupied', 'Open', '1900-01-00', 'Current');</v>
      </c>
    </row>
    <row r="9585" spans="1:16" x14ac:dyDescent="0.35">
      <c r="A9585" s="22">
        <v>9584</v>
      </c>
      <c r="B9585" s="21">
        <v>41145</v>
      </c>
      <c r="C9585" s="22" t="s">
        <v>57</v>
      </c>
      <c r="D9585" s="22" t="s">
        <v>59</v>
      </c>
      <c r="E9585" s="22" t="s">
        <v>53</v>
      </c>
      <c r="F9585" s="22">
        <v>788</v>
      </c>
      <c r="G9585" s="22">
        <v>83.92</v>
      </c>
      <c r="H9585" s="22">
        <v>30.76</v>
      </c>
      <c r="I9585" s="22">
        <v>19.27</v>
      </c>
      <c r="J9585" s="22" t="s">
        <v>60</v>
      </c>
      <c r="K9585" s="23">
        <v>0</v>
      </c>
      <c r="L9585" s="23" t="s">
        <v>55</v>
      </c>
      <c r="M9585" s="23" t="s">
        <v>84</v>
      </c>
      <c r="N9585" s="27">
        <v>42607</v>
      </c>
      <c r="O9585" s="23" t="s">
        <v>56</v>
      </c>
      <c r="P9585" t="str">
        <f t="shared" si="149"/>
        <v>INSERT INTO @DataTable (Deal, AdvanceDate, PROV, DealPurpose, RateType, BEACON, LTV, TDS, GDS, InsuranceType, PrincipalBalance, OccupancyType, AccountStatus, Closed_Date, DelinquencyBucket) VALUES (9584, '2012-08-24', 'ON', 'Transfer', 'Fixed', 788, 83.92, 30.76, 19.27, 'HiRatio', 0, 'Owner-Occupied', 'Closed', '2016-08-25', 'Current');</v>
      </c>
    </row>
    <row r="9586" spans="1:16" x14ac:dyDescent="0.35">
      <c r="A9586" s="19">
        <v>9585</v>
      </c>
      <c r="B9586" s="18">
        <v>41464</v>
      </c>
      <c r="C9586" s="19" t="s">
        <v>57</v>
      </c>
      <c r="D9586" s="19" t="s">
        <v>52</v>
      </c>
      <c r="E9586" s="19" t="s">
        <v>53</v>
      </c>
      <c r="F9586" s="19">
        <v>715</v>
      </c>
      <c r="G9586" s="19">
        <v>80</v>
      </c>
      <c r="H9586" s="19">
        <v>42.43</v>
      </c>
      <c r="I9586" s="19">
        <v>15.68</v>
      </c>
      <c r="J9586" s="19" t="s">
        <v>54</v>
      </c>
      <c r="K9586" s="20">
        <v>0</v>
      </c>
      <c r="L9586" s="20" t="s">
        <v>55</v>
      </c>
      <c r="M9586" s="20" t="s">
        <v>84</v>
      </c>
      <c r="N9586" s="26">
        <v>42474</v>
      </c>
      <c r="O9586" s="20" t="s">
        <v>56</v>
      </c>
      <c r="P9586" t="str">
        <f t="shared" si="149"/>
        <v>INSERT INTO @DataTable (Deal, AdvanceDate, PROV, DealPurpose, RateType, BEACON, LTV, TDS, GDS, InsuranceType, PrincipalBalance, OccupancyType, AccountStatus, Closed_Date, DelinquencyBucket) VALUES (9585, '2013-07-09', 'ON', 'Refinance External', 'Fixed', 715, 80, 42.43, 15.68, 'Conv', 0, 'Owner-Occupied', 'Closed', '2016-04-14', 'Current');</v>
      </c>
    </row>
    <row r="9587" spans="1:16" x14ac:dyDescent="0.35">
      <c r="A9587" s="22">
        <v>9586</v>
      </c>
      <c r="B9587" s="21">
        <v>42401</v>
      </c>
      <c r="C9587" s="22" t="s">
        <v>57</v>
      </c>
      <c r="D9587" s="22" t="s">
        <v>61</v>
      </c>
      <c r="E9587" s="22" t="s">
        <v>53</v>
      </c>
      <c r="F9587" s="22">
        <v>757</v>
      </c>
      <c r="G9587" s="22">
        <v>76.62</v>
      </c>
      <c r="H9587" s="22">
        <v>43.7</v>
      </c>
      <c r="I9587" s="22">
        <v>31.92</v>
      </c>
      <c r="J9587" s="22" t="s">
        <v>54</v>
      </c>
      <c r="K9587" s="23">
        <v>266367.34999999998</v>
      </c>
      <c r="L9587" s="23" t="s">
        <v>55</v>
      </c>
      <c r="M9587" s="23" t="s">
        <v>83</v>
      </c>
      <c r="N9587" s="27"/>
      <c r="O9587" s="23" t="s">
        <v>56</v>
      </c>
      <c r="P9587" t="str">
        <f t="shared" si="149"/>
        <v>INSERT INTO @DataTable (Deal, AdvanceDate, PROV, DealPurpose, RateType, BEACON, LTV, TDS, GDS, InsuranceType, PrincipalBalance, OccupancyType, AccountStatus, Closed_Date, DelinquencyBucket) VALUES (9586, '2016-02-01', 'ON', 'Purchase', 'Fixed', 757, 76.62, 43.7, 31.92, 'Conv', 266367.35, 'Owner-Occupied', 'Open', '1900-01-00', 'Current');</v>
      </c>
    </row>
    <row r="9588" spans="1:16" x14ac:dyDescent="0.35">
      <c r="A9588" s="19">
        <v>9587</v>
      </c>
      <c r="B9588" s="18">
        <v>42338</v>
      </c>
      <c r="C9588" s="19" t="s">
        <v>57</v>
      </c>
      <c r="D9588" s="19" t="s">
        <v>61</v>
      </c>
      <c r="E9588" s="19" t="s">
        <v>53</v>
      </c>
      <c r="F9588" s="19">
        <v>798</v>
      </c>
      <c r="G9588" s="19">
        <v>95</v>
      </c>
      <c r="H9588" s="19">
        <v>37.909999999999997</v>
      </c>
      <c r="I9588" s="19">
        <v>37</v>
      </c>
      <c r="J9588" s="19" t="s">
        <v>60</v>
      </c>
      <c r="K9588" s="20">
        <v>199427.34</v>
      </c>
      <c r="L9588" s="20" t="s">
        <v>55</v>
      </c>
      <c r="M9588" s="20" t="s">
        <v>83</v>
      </c>
      <c r="N9588" s="26"/>
      <c r="O9588" s="20" t="s">
        <v>56</v>
      </c>
      <c r="P9588" t="str">
        <f t="shared" si="149"/>
        <v>INSERT INTO @DataTable (Deal, AdvanceDate, PROV, DealPurpose, RateType, BEACON, LTV, TDS, GDS, InsuranceType, PrincipalBalance, OccupancyType, AccountStatus, Closed_Date, DelinquencyBucket) VALUES (9587, '2015-11-30', 'ON', 'Purchase', 'Fixed', 798, 95, 37.91, 37, 'HiRatio', 199427.34, 'Owner-Occupied', 'Open', '1900-01-00', 'Current');</v>
      </c>
    </row>
    <row r="9589" spans="1:16" x14ac:dyDescent="0.35">
      <c r="A9589" s="22">
        <v>9588</v>
      </c>
      <c r="B9589" s="21">
        <v>41093</v>
      </c>
      <c r="C9589" s="22" t="s">
        <v>57</v>
      </c>
      <c r="D9589" s="22" t="s">
        <v>61</v>
      </c>
      <c r="E9589" s="22" t="s">
        <v>53</v>
      </c>
      <c r="F9589" s="22">
        <v>670</v>
      </c>
      <c r="G9589" s="22">
        <v>95</v>
      </c>
      <c r="H9589" s="22">
        <v>36.51</v>
      </c>
      <c r="I9589" s="22">
        <v>15.21</v>
      </c>
      <c r="J9589" s="22" t="s">
        <v>60</v>
      </c>
      <c r="K9589" s="23">
        <v>223916.95</v>
      </c>
      <c r="L9589" s="23" t="s">
        <v>55</v>
      </c>
      <c r="M9589" s="23" t="s">
        <v>83</v>
      </c>
      <c r="N9589" s="27"/>
      <c r="O9589" s="23" t="s">
        <v>56</v>
      </c>
      <c r="P9589" t="str">
        <f t="shared" si="149"/>
        <v>INSERT INTO @DataTable (Deal, AdvanceDate, PROV, DealPurpose, RateType, BEACON, LTV, TDS, GDS, InsuranceType, PrincipalBalance, OccupancyType, AccountStatus, Closed_Date, DelinquencyBucket) VALUES (9588, '2012-07-03', 'ON', 'Purchase', 'Fixed', 670, 95, 36.51, 15.21, 'HiRatio', 223916.95, 'Owner-Occupied', 'Open', '1900-01-00', 'Current');</v>
      </c>
    </row>
    <row r="9590" spans="1:16" x14ac:dyDescent="0.35">
      <c r="A9590" s="19">
        <v>9589</v>
      </c>
      <c r="B9590" s="18">
        <v>42648</v>
      </c>
      <c r="C9590" s="19" t="s">
        <v>51</v>
      </c>
      <c r="D9590" s="19" t="s">
        <v>61</v>
      </c>
      <c r="E9590" s="19" t="s">
        <v>53</v>
      </c>
      <c r="F9590" s="19">
        <v>820</v>
      </c>
      <c r="G9590" s="19">
        <v>80</v>
      </c>
      <c r="H9590" s="19">
        <v>28.65</v>
      </c>
      <c r="I9590" s="19">
        <v>28.65</v>
      </c>
      <c r="J9590" s="19" t="s">
        <v>54</v>
      </c>
      <c r="K9590" s="20">
        <v>385567.84</v>
      </c>
      <c r="L9590" s="20" t="s">
        <v>55</v>
      </c>
      <c r="M9590" s="20" t="s">
        <v>83</v>
      </c>
      <c r="N9590" s="26"/>
      <c r="O9590" s="20" t="s">
        <v>56</v>
      </c>
      <c r="P9590" t="str">
        <f t="shared" si="149"/>
        <v>INSERT INTO @DataTable (Deal, AdvanceDate, PROV, DealPurpose, RateType, BEACON, LTV, TDS, GDS, InsuranceType, PrincipalBalance, OccupancyType, AccountStatus, Closed_Date, DelinquencyBucket) VALUES (9589, '2016-10-05', 'AB', 'Purchase', 'Fixed', 820, 80, 28.65, 28.65, 'Conv', 385567.84, 'Owner-Occupied', 'Open', '1900-01-00', 'Current');</v>
      </c>
    </row>
    <row r="9591" spans="1:16" x14ac:dyDescent="0.35">
      <c r="A9591" s="22">
        <v>9590</v>
      </c>
      <c r="B9591" s="21">
        <v>41452</v>
      </c>
      <c r="C9591" s="22" t="s">
        <v>58</v>
      </c>
      <c r="D9591" s="22" t="s">
        <v>61</v>
      </c>
      <c r="E9591" s="22" t="s">
        <v>53</v>
      </c>
      <c r="F9591" s="22">
        <v>660</v>
      </c>
      <c r="G9591" s="22">
        <v>95</v>
      </c>
      <c r="H9591" s="22">
        <v>41.95</v>
      </c>
      <c r="I9591" s="22">
        <v>23.68</v>
      </c>
      <c r="J9591" s="22" t="s">
        <v>60</v>
      </c>
      <c r="K9591" s="23">
        <v>165143.37</v>
      </c>
      <c r="L9591" s="23" t="s">
        <v>55</v>
      </c>
      <c r="M9591" s="23" t="s">
        <v>83</v>
      </c>
      <c r="N9591" s="27"/>
      <c r="O9591" s="23" t="s">
        <v>56</v>
      </c>
      <c r="P9591" t="str">
        <f t="shared" si="149"/>
        <v>INSERT INTO @DataTable (Deal, AdvanceDate, PROV, DealPurpose, RateType, BEACON, LTV, TDS, GDS, InsuranceType, PrincipalBalance, OccupancyType, AccountStatus, Closed_Date, DelinquencyBucket) VALUES (9590, '2013-06-27', 'BC', 'Purchase', 'Fixed', 660, 95, 41.95, 23.68, 'HiRatio', 165143.37, 'Owner-Occupied', 'Open', '1900-01-00', 'Current');</v>
      </c>
    </row>
    <row r="9592" spans="1:16" x14ac:dyDescent="0.35">
      <c r="A9592" s="19">
        <v>9591</v>
      </c>
      <c r="B9592" s="18">
        <v>42471</v>
      </c>
      <c r="C9592" s="19" t="s">
        <v>51</v>
      </c>
      <c r="D9592" s="19" t="s">
        <v>68</v>
      </c>
      <c r="E9592" s="19" t="s">
        <v>53</v>
      </c>
      <c r="F9592" s="19">
        <v>817</v>
      </c>
      <c r="G9592" s="19">
        <v>89.6</v>
      </c>
      <c r="H9592" s="19">
        <v>23.26</v>
      </c>
      <c r="I9592" s="19">
        <v>19.48</v>
      </c>
      <c r="J9592" s="19" t="s">
        <v>60</v>
      </c>
      <c r="K9592" s="20">
        <v>427571.33</v>
      </c>
      <c r="L9592" s="20" t="s">
        <v>55</v>
      </c>
      <c r="M9592" s="20" t="s">
        <v>83</v>
      </c>
      <c r="N9592" s="26"/>
      <c r="O9592" s="20" t="s">
        <v>56</v>
      </c>
      <c r="P9592" t="str">
        <f t="shared" si="149"/>
        <v>INSERT INTO @DataTable (Deal, AdvanceDate, PROV, DealPurpose, RateType, BEACON, LTV, TDS, GDS, InsuranceType, PrincipalBalance, OccupancyType, AccountStatus, Closed_Date, DelinquencyBucket) VALUES (9591, '2016-04-11', 'AB', 'Portable', 'Fixed', 817, 89.6, 23.26, 19.48, 'HiRatio', 427571.33, 'Owner-Occupied', 'Open', '1900-01-00', 'Current');</v>
      </c>
    </row>
    <row r="9593" spans="1:16" x14ac:dyDescent="0.35">
      <c r="A9593" s="22">
        <v>9592</v>
      </c>
      <c r="B9593" s="21">
        <v>42145</v>
      </c>
      <c r="C9593" s="22" t="s">
        <v>58</v>
      </c>
      <c r="D9593" s="22" t="s">
        <v>52</v>
      </c>
      <c r="E9593" s="22" t="s">
        <v>40</v>
      </c>
      <c r="F9593" s="22">
        <v>704</v>
      </c>
      <c r="G9593" s="22">
        <v>80</v>
      </c>
      <c r="H9593" s="22">
        <v>33.14</v>
      </c>
      <c r="I9593" s="22">
        <v>9.5299999999999994</v>
      </c>
      <c r="J9593" s="22" t="s">
        <v>54</v>
      </c>
      <c r="K9593" s="23">
        <v>293189.57</v>
      </c>
      <c r="L9593" s="23" t="s">
        <v>55</v>
      </c>
      <c r="M9593" s="23" t="s">
        <v>83</v>
      </c>
      <c r="N9593" s="27"/>
      <c r="O9593" s="23" t="s">
        <v>56</v>
      </c>
      <c r="P9593" t="str">
        <f t="shared" si="149"/>
        <v>INSERT INTO @DataTable (Deal, AdvanceDate, PROV, DealPurpose, RateType, BEACON, LTV, TDS, GDS, InsuranceType, PrincipalBalance, OccupancyType, AccountStatus, Closed_Date, DelinquencyBucket) VALUES (9592, '2015-05-21', 'BC', 'Refinance External', 'ARM', 704, 80, 33.14, 9.53, 'Conv', 293189.57, 'Owner-Occupied', 'Open', '1900-01-00', 'Current');</v>
      </c>
    </row>
    <row r="9594" spans="1:16" x14ac:dyDescent="0.35">
      <c r="A9594" s="19">
        <v>9593</v>
      </c>
      <c r="B9594" s="18">
        <v>41411</v>
      </c>
      <c r="C9594" s="19" t="s">
        <v>57</v>
      </c>
      <c r="D9594" s="19" t="s">
        <v>61</v>
      </c>
      <c r="E9594" s="19" t="s">
        <v>53</v>
      </c>
      <c r="F9594" s="19">
        <v>685</v>
      </c>
      <c r="G9594" s="19">
        <v>95</v>
      </c>
      <c r="H9594" s="19">
        <v>40.53</v>
      </c>
      <c r="I9594" s="19">
        <v>31.61</v>
      </c>
      <c r="J9594" s="19" t="s">
        <v>60</v>
      </c>
      <c r="K9594" s="20">
        <v>113981.15</v>
      </c>
      <c r="L9594" s="20" t="s">
        <v>55</v>
      </c>
      <c r="M9594" s="20" t="s">
        <v>83</v>
      </c>
      <c r="N9594" s="26"/>
      <c r="O9594" s="20" t="s">
        <v>56</v>
      </c>
      <c r="P9594" t="str">
        <f t="shared" si="149"/>
        <v>INSERT INTO @DataTable (Deal, AdvanceDate, PROV, DealPurpose, RateType, BEACON, LTV, TDS, GDS, InsuranceType, PrincipalBalance, OccupancyType, AccountStatus, Closed_Date, DelinquencyBucket) VALUES (9593, '2013-05-17', 'ON', 'Purchase', 'Fixed', 685, 95, 40.53, 31.61, 'HiRatio', 113981.15, 'Owner-Occupied', 'Open', '1900-01-00', 'Current');</v>
      </c>
    </row>
    <row r="9595" spans="1:16" x14ac:dyDescent="0.35">
      <c r="A9595" s="22">
        <v>9594</v>
      </c>
      <c r="B9595" s="21">
        <v>42121</v>
      </c>
      <c r="C9595" s="22" t="s">
        <v>51</v>
      </c>
      <c r="D9595" s="22" t="s">
        <v>61</v>
      </c>
      <c r="E9595" s="22" t="s">
        <v>53</v>
      </c>
      <c r="F9595" s="22">
        <v>710</v>
      </c>
      <c r="G9595" s="22">
        <v>95</v>
      </c>
      <c r="H9595" s="22">
        <v>26.05</v>
      </c>
      <c r="I9595" s="22">
        <v>13.66</v>
      </c>
      <c r="J9595" s="22" t="s">
        <v>60</v>
      </c>
      <c r="K9595" s="23">
        <v>274729.76</v>
      </c>
      <c r="L9595" s="23" t="s">
        <v>55</v>
      </c>
      <c r="M9595" s="23" t="s">
        <v>83</v>
      </c>
      <c r="N9595" s="27"/>
      <c r="O9595" s="23" t="s">
        <v>56</v>
      </c>
      <c r="P9595" t="str">
        <f t="shared" si="149"/>
        <v>INSERT INTO @DataTable (Deal, AdvanceDate, PROV, DealPurpose, RateType, BEACON, LTV, TDS, GDS, InsuranceType, PrincipalBalance, OccupancyType, AccountStatus, Closed_Date, DelinquencyBucket) VALUES (9594, '2015-04-27', 'AB', 'Purchase', 'Fixed', 710, 95, 26.05, 13.66, 'HiRatio', 274729.76, 'Owner-Occupied', 'Open', '1900-01-00', 'Current');</v>
      </c>
    </row>
    <row r="9596" spans="1:16" x14ac:dyDescent="0.35">
      <c r="A9596" s="19">
        <v>9595</v>
      </c>
      <c r="B9596" s="18">
        <v>41872</v>
      </c>
      <c r="C9596" s="19" t="s">
        <v>58</v>
      </c>
      <c r="D9596" s="19" t="s">
        <v>52</v>
      </c>
      <c r="E9596" s="19" t="s">
        <v>40</v>
      </c>
      <c r="F9596" s="19">
        <v>714</v>
      </c>
      <c r="G9596" s="19">
        <v>51.89</v>
      </c>
      <c r="H9596" s="19">
        <v>30.52</v>
      </c>
      <c r="I9596" s="19">
        <v>16.16</v>
      </c>
      <c r="J9596" s="19" t="s">
        <v>54</v>
      </c>
      <c r="K9596" s="20">
        <v>181480.84</v>
      </c>
      <c r="L9596" s="20" t="s">
        <v>55</v>
      </c>
      <c r="M9596" s="20" t="s">
        <v>83</v>
      </c>
      <c r="N9596" s="26"/>
      <c r="O9596" s="20" t="s">
        <v>56</v>
      </c>
      <c r="P9596" t="str">
        <f t="shared" si="149"/>
        <v>INSERT INTO @DataTable (Deal, AdvanceDate, PROV, DealPurpose, RateType, BEACON, LTV, TDS, GDS, InsuranceType, PrincipalBalance, OccupancyType, AccountStatus, Closed_Date, DelinquencyBucket) VALUES (9595, '2014-08-21', 'BC', 'Refinance External', 'ARM', 714, 51.89, 30.52, 16.16, 'Conv', 181480.84, 'Owner-Occupied', 'Open', '1900-01-00', 'Current');</v>
      </c>
    </row>
    <row r="9597" spans="1:16" x14ac:dyDescent="0.35">
      <c r="A9597" s="22">
        <v>9596</v>
      </c>
      <c r="B9597" s="21">
        <v>42327</v>
      </c>
      <c r="C9597" s="22" t="s">
        <v>57</v>
      </c>
      <c r="D9597" s="22" t="s">
        <v>61</v>
      </c>
      <c r="E9597" s="22" t="s">
        <v>53</v>
      </c>
      <c r="F9597" s="22">
        <v>773</v>
      </c>
      <c r="G9597" s="22">
        <v>22.53</v>
      </c>
      <c r="H9597" s="22">
        <v>43.48</v>
      </c>
      <c r="I9597" s="22">
        <v>23.41</v>
      </c>
      <c r="J9597" s="22" t="s">
        <v>54</v>
      </c>
      <c r="K9597" s="23">
        <v>88618.5</v>
      </c>
      <c r="L9597" s="23" t="s">
        <v>55</v>
      </c>
      <c r="M9597" s="23" t="s">
        <v>83</v>
      </c>
      <c r="N9597" s="27"/>
      <c r="O9597" s="23" t="s">
        <v>56</v>
      </c>
      <c r="P9597" t="str">
        <f t="shared" si="149"/>
        <v>INSERT INTO @DataTable (Deal, AdvanceDate, PROV, DealPurpose, RateType, BEACON, LTV, TDS, GDS, InsuranceType, PrincipalBalance, OccupancyType, AccountStatus, Closed_Date, DelinquencyBucket) VALUES (9596, '2015-11-19', 'ON', 'Purchase', 'Fixed', 773, 22.53, 43.48, 23.41, 'Conv', 88618.5, 'Owner-Occupied', 'Open', '1900-01-00', 'Current');</v>
      </c>
    </row>
    <row r="9598" spans="1:16" x14ac:dyDescent="0.35">
      <c r="A9598" s="19">
        <v>9597</v>
      </c>
      <c r="B9598" s="18">
        <v>41075</v>
      </c>
      <c r="C9598" s="19" t="s">
        <v>57</v>
      </c>
      <c r="D9598" s="19" t="s">
        <v>52</v>
      </c>
      <c r="E9598" s="19" t="s">
        <v>53</v>
      </c>
      <c r="F9598" s="19">
        <v>686</v>
      </c>
      <c r="G9598" s="19">
        <v>80</v>
      </c>
      <c r="H9598" s="19">
        <v>35.83</v>
      </c>
      <c r="I9598" s="19">
        <v>38.43</v>
      </c>
      <c r="J9598" s="19" t="s">
        <v>54</v>
      </c>
      <c r="K9598" s="20">
        <v>0</v>
      </c>
      <c r="L9598" s="20" t="s">
        <v>62</v>
      </c>
      <c r="M9598" s="20" t="s">
        <v>84</v>
      </c>
      <c r="N9598" s="26">
        <v>42333</v>
      </c>
      <c r="O9598" s="20" t="s">
        <v>56</v>
      </c>
      <c r="P9598" t="str">
        <f t="shared" si="149"/>
        <v>INSERT INTO @DataTable (Deal, AdvanceDate, PROV, DealPurpose, RateType, BEACON, LTV, TDS, GDS, InsuranceType, PrincipalBalance, OccupancyType, AccountStatus, Closed_Date, DelinquencyBucket) VALUES (9597, '2012-06-15', 'ON', 'Refinance External', 'Fixed', 686, 80, 35.83, 38.43, 'Conv', 0, 'Rental', 'Closed', '2015-11-25', 'Current');</v>
      </c>
    </row>
    <row r="9599" spans="1:16" x14ac:dyDescent="0.35">
      <c r="A9599" s="22">
        <v>9598</v>
      </c>
      <c r="B9599" s="21">
        <v>40662</v>
      </c>
      <c r="C9599" s="22" t="s">
        <v>57</v>
      </c>
      <c r="D9599" s="22" t="s">
        <v>61</v>
      </c>
      <c r="E9599" s="22" t="s">
        <v>53</v>
      </c>
      <c r="F9599" s="22">
        <v>743</v>
      </c>
      <c r="G9599" s="22">
        <v>95</v>
      </c>
      <c r="H9599" s="22">
        <v>44.21</v>
      </c>
      <c r="I9599" s="22">
        <v>38.75</v>
      </c>
      <c r="J9599" s="22" t="s">
        <v>60</v>
      </c>
      <c r="K9599" s="23">
        <v>0</v>
      </c>
      <c r="L9599" s="23" t="s">
        <v>55</v>
      </c>
      <c r="M9599" s="23" t="s">
        <v>84</v>
      </c>
      <c r="N9599" s="27">
        <v>41990</v>
      </c>
      <c r="O9599" s="23" t="s">
        <v>56</v>
      </c>
      <c r="P9599" t="str">
        <f t="shared" si="149"/>
        <v>INSERT INTO @DataTable (Deal, AdvanceDate, PROV, DealPurpose, RateType, BEACON, LTV, TDS, GDS, InsuranceType, PrincipalBalance, OccupancyType, AccountStatus, Closed_Date, DelinquencyBucket) VALUES (9598, '2011-04-29', 'ON', 'Purchase', 'Fixed', 743, 95, 44.21, 38.75, 'HiRatio', 0, 'Owner-Occupied', 'Closed', '2014-12-17', 'Current');</v>
      </c>
    </row>
    <row r="9600" spans="1:16" x14ac:dyDescent="0.35">
      <c r="A9600" s="19">
        <v>9599</v>
      </c>
      <c r="B9600" s="18">
        <v>42170</v>
      </c>
      <c r="C9600" s="19" t="s">
        <v>57</v>
      </c>
      <c r="D9600" s="19" t="s">
        <v>61</v>
      </c>
      <c r="E9600" s="19" t="s">
        <v>40</v>
      </c>
      <c r="F9600" s="19">
        <v>709</v>
      </c>
      <c r="G9600" s="19">
        <v>59.11</v>
      </c>
      <c r="H9600" s="19">
        <v>20.13</v>
      </c>
      <c r="I9600" s="19">
        <v>19.059999999999999</v>
      </c>
      <c r="J9600" s="19" t="s">
        <v>54</v>
      </c>
      <c r="K9600" s="20">
        <v>286122.34999999998</v>
      </c>
      <c r="L9600" s="20" t="s">
        <v>55</v>
      </c>
      <c r="M9600" s="20" t="s">
        <v>83</v>
      </c>
      <c r="N9600" s="26"/>
      <c r="O9600" s="20" t="s">
        <v>56</v>
      </c>
      <c r="P9600" t="str">
        <f t="shared" si="149"/>
        <v>INSERT INTO @DataTable (Deal, AdvanceDate, PROV, DealPurpose, RateType, BEACON, LTV, TDS, GDS, InsuranceType, PrincipalBalance, OccupancyType, AccountStatus, Closed_Date, DelinquencyBucket) VALUES (9599, '2015-06-15', 'ON', 'Purchase', 'ARM', 709, 59.11, 20.13, 19.06, 'Conv', 286122.35, 'Owner-Occupied', 'Open', '1900-01-00', 'Current');</v>
      </c>
    </row>
    <row r="9601" spans="1:16" x14ac:dyDescent="0.35">
      <c r="A9601" s="22">
        <v>9600</v>
      </c>
      <c r="B9601" s="21">
        <v>41297</v>
      </c>
      <c r="C9601" s="22" t="s">
        <v>58</v>
      </c>
      <c r="D9601" s="22" t="s">
        <v>61</v>
      </c>
      <c r="E9601" s="22" t="s">
        <v>53</v>
      </c>
      <c r="F9601" s="22">
        <v>726</v>
      </c>
      <c r="G9601" s="22">
        <v>88.24</v>
      </c>
      <c r="H9601" s="22">
        <v>39.19</v>
      </c>
      <c r="I9601" s="22">
        <v>37.85</v>
      </c>
      <c r="J9601" s="22" t="s">
        <v>60</v>
      </c>
      <c r="K9601" s="23">
        <v>338407.15</v>
      </c>
      <c r="L9601" s="23" t="s">
        <v>55</v>
      </c>
      <c r="M9601" s="23" t="s">
        <v>83</v>
      </c>
      <c r="N9601" s="27"/>
      <c r="O9601" s="23" t="s">
        <v>56</v>
      </c>
      <c r="P9601" t="str">
        <f t="shared" si="149"/>
        <v>INSERT INTO @DataTable (Deal, AdvanceDate, PROV, DealPurpose, RateType, BEACON, LTV, TDS, GDS, InsuranceType, PrincipalBalance, OccupancyType, AccountStatus, Closed_Date, DelinquencyBucket) VALUES (9600, '2013-01-23', 'BC', 'Purchase', 'Fixed', 726, 88.24, 39.19, 37.85, 'HiRatio', 338407.15, 'Owner-Occupied', 'Open', '1900-01-00', 'Current');</v>
      </c>
    </row>
    <row r="9602" spans="1:16" x14ac:dyDescent="0.35">
      <c r="A9602" s="19">
        <v>9601</v>
      </c>
      <c r="B9602" s="18">
        <v>42758</v>
      </c>
      <c r="C9602" s="19" t="s">
        <v>57</v>
      </c>
      <c r="D9602" s="19" t="s">
        <v>64</v>
      </c>
      <c r="E9602" s="19" t="s">
        <v>53</v>
      </c>
      <c r="F9602" s="19">
        <v>847</v>
      </c>
      <c r="G9602" s="19">
        <v>85</v>
      </c>
      <c r="H9602" s="19">
        <v>32.57</v>
      </c>
      <c r="I9602" s="19">
        <v>23.71</v>
      </c>
      <c r="J9602" s="19" t="s">
        <v>60</v>
      </c>
      <c r="K9602" s="20">
        <v>207185.16</v>
      </c>
      <c r="L9602" s="20" t="s">
        <v>55</v>
      </c>
      <c r="M9602" s="20" t="s">
        <v>83</v>
      </c>
      <c r="N9602" s="26"/>
      <c r="O9602" s="20" t="s">
        <v>56</v>
      </c>
      <c r="P9602" t="str">
        <f t="shared" si="149"/>
        <v>INSERT INTO @DataTable (Deal, AdvanceDate, PROV, DealPurpose, RateType, BEACON, LTV, TDS, GDS, InsuranceType, PrincipalBalance, OccupancyType, AccountStatus, Closed_Date, DelinquencyBucket) VALUES (9601, '2017-01-23', 'ON', 'Purchase with Improvements', 'Fixed', 847, 85, 32.57, 23.71, 'HiRatio', 207185.16, 'Owner-Occupied', 'Open', '1900-01-00', 'Current');</v>
      </c>
    </row>
    <row r="9603" spans="1:16" x14ac:dyDescent="0.35">
      <c r="A9603" s="22">
        <v>9602</v>
      </c>
      <c r="B9603" s="21">
        <v>40443</v>
      </c>
      <c r="C9603" s="22" t="s">
        <v>57</v>
      </c>
      <c r="D9603" s="22" t="s">
        <v>52</v>
      </c>
      <c r="E9603" s="22" t="s">
        <v>76</v>
      </c>
      <c r="F9603" s="22">
        <v>782</v>
      </c>
      <c r="G9603" s="22">
        <v>45.98</v>
      </c>
      <c r="H9603" s="22">
        <v>39.56</v>
      </c>
      <c r="I9603" s="22">
        <v>20.73</v>
      </c>
      <c r="J9603" s="22" t="s">
        <v>77</v>
      </c>
      <c r="K9603" s="23">
        <v>0</v>
      </c>
      <c r="L9603" s="23" t="s">
        <v>66</v>
      </c>
      <c r="M9603" s="23" t="s">
        <v>84</v>
      </c>
      <c r="N9603" s="27">
        <v>41036</v>
      </c>
      <c r="O9603" s="23" t="s">
        <v>56</v>
      </c>
      <c r="P9603" t="str">
        <f t="shared" ref="P9603:P9666" si="150">"INSERT INTO @DataTable (Deal, AdvanceDate, PROV, DealPurpose, RateType, BEACON, LTV, TDS, GDS, InsuranceType, PrincipalBalance, OccupancyType, AccountStatus, Closed_Date, DelinquencyBucket) VALUES (" &amp; A9603 &amp; ", " &amp; "'" &amp; TEXT(B9603, "yyyy-mm-dd") &amp; "', '" &amp; C9603 &amp; "', '" &amp; D9603 &amp; "', '" &amp; E9603 &amp; "', " &amp; F9603 &amp; ", " &amp; G9603 &amp; ", " &amp; H9603 &amp; ", " &amp; I9603 &amp; ", '" &amp; J9603 &amp; "', " &amp; K9603 &amp; ", '" &amp; L9603 &amp; "', '" &amp; M9603 &amp; "', '" &amp;TEXT(N9603, "yyyy-mm-dd") &amp; "', '" &amp; O9603 &amp; "');"</f>
        <v>INSERT INTO @DataTable (Deal, AdvanceDate, PROV, DealPurpose, RateType, BEACON, LTV, TDS, GDS, InsuranceType, PrincipalBalance, OccupancyType, AccountStatus, Closed_Date, DelinquencyBucket) VALUES (9602, '2010-09-22', 'ON', 'Refinance External', 'Variable', 782, 45.98, 39.56, 20.73, 'Other', 0, 'Second Home', 'Closed', '2012-05-07', 'Current');</v>
      </c>
    </row>
    <row r="9604" spans="1:16" x14ac:dyDescent="0.35">
      <c r="A9604" s="19">
        <v>9603</v>
      </c>
      <c r="B9604" s="18">
        <v>40799</v>
      </c>
      <c r="C9604" s="19" t="s">
        <v>57</v>
      </c>
      <c r="D9604" s="19" t="s">
        <v>61</v>
      </c>
      <c r="E9604" s="19" t="s">
        <v>53</v>
      </c>
      <c r="F9604" s="19">
        <v>750</v>
      </c>
      <c r="G9604" s="19">
        <v>85</v>
      </c>
      <c r="H9604" s="19">
        <v>26.7</v>
      </c>
      <c r="I9604" s="19">
        <v>22.85</v>
      </c>
      <c r="J9604" s="19" t="s">
        <v>60</v>
      </c>
      <c r="K9604" s="20">
        <v>0</v>
      </c>
      <c r="L9604" s="20" t="s">
        <v>55</v>
      </c>
      <c r="M9604" s="20" t="s">
        <v>84</v>
      </c>
      <c r="N9604" s="26">
        <v>42628</v>
      </c>
      <c r="O9604" s="20" t="s">
        <v>56</v>
      </c>
      <c r="P9604" t="str">
        <f t="shared" si="150"/>
        <v>INSERT INTO @DataTable (Deal, AdvanceDate, PROV, DealPurpose, RateType, BEACON, LTV, TDS, GDS, InsuranceType, PrincipalBalance, OccupancyType, AccountStatus, Closed_Date, DelinquencyBucket) VALUES (9603, '2011-09-13', 'ON', 'Purchase', 'Fixed', 750, 85, 26.7, 22.85, 'HiRatio', 0, 'Owner-Occupied', 'Closed', '2016-09-15', 'Current');</v>
      </c>
    </row>
    <row r="9605" spans="1:16" x14ac:dyDescent="0.35">
      <c r="A9605" s="22">
        <v>9604</v>
      </c>
      <c r="B9605" s="21">
        <v>40422</v>
      </c>
      <c r="C9605" s="22" t="s">
        <v>57</v>
      </c>
      <c r="D9605" s="22" t="s">
        <v>61</v>
      </c>
      <c r="E9605" s="22" t="s">
        <v>53</v>
      </c>
      <c r="F9605" s="22">
        <v>710</v>
      </c>
      <c r="G9605" s="22">
        <v>95</v>
      </c>
      <c r="H9605" s="22">
        <v>32.76</v>
      </c>
      <c r="I9605" s="22">
        <v>18.95</v>
      </c>
      <c r="J9605" s="22" t="s">
        <v>60</v>
      </c>
      <c r="K9605" s="23">
        <v>0</v>
      </c>
      <c r="L9605" s="23" t="s">
        <v>55</v>
      </c>
      <c r="M9605" s="23" t="s">
        <v>84</v>
      </c>
      <c r="N9605" s="27">
        <v>42249</v>
      </c>
      <c r="O9605" s="23" t="s">
        <v>56</v>
      </c>
      <c r="P9605" t="str">
        <f t="shared" si="150"/>
        <v>INSERT INTO @DataTable (Deal, AdvanceDate, PROV, DealPurpose, RateType, BEACON, LTV, TDS, GDS, InsuranceType, PrincipalBalance, OccupancyType, AccountStatus, Closed_Date, DelinquencyBucket) VALUES (9604, '2010-09-01', 'ON', 'Purchase', 'Fixed', 710, 95, 32.76, 18.95, 'HiRatio', 0, 'Owner-Occupied', 'Closed', '2015-09-02', 'Current');</v>
      </c>
    </row>
    <row r="9606" spans="1:16" x14ac:dyDescent="0.35">
      <c r="A9606" s="19">
        <v>9605</v>
      </c>
      <c r="B9606" s="18">
        <v>41115</v>
      </c>
      <c r="C9606" s="19" t="s">
        <v>57</v>
      </c>
      <c r="D9606" s="19" t="s">
        <v>61</v>
      </c>
      <c r="E9606" s="19" t="s">
        <v>53</v>
      </c>
      <c r="F9606" s="19">
        <v>715</v>
      </c>
      <c r="G9606" s="19">
        <v>76.180000000000007</v>
      </c>
      <c r="H9606" s="19">
        <v>38.22</v>
      </c>
      <c r="I9606" s="19">
        <v>37.99</v>
      </c>
      <c r="J9606" s="19" t="s">
        <v>54</v>
      </c>
      <c r="K9606" s="20">
        <v>0</v>
      </c>
      <c r="L9606" s="20" t="s">
        <v>55</v>
      </c>
      <c r="M9606" s="20" t="s">
        <v>84</v>
      </c>
      <c r="N9606" s="26">
        <v>41697</v>
      </c>
      <c r="O9606" s="20" t="s">
        <v>56</v>
      </c>
      <c r="P9606" t="str">
        <f t="shared" si="150"/>
        <v>INSERT INTO @DataTable (Deal, AdvanceDate, PROV, DealPurpose, RateType, BEACON, LTV, TDS, GDS, InsuranceType, PrincipalBalance, OccupancyType, AccountStatus, Closed_Date, DelinquencyBucket) VALUES (9605, '2012-07-25', 'ON', 'Purchase', 'Fixed', 715, 76.18, 38.22, 37.99, 'Conv', 0, 'Owner-Occupied', 'Closed', '2014-02-27', 'Current');</v>
      </c>
    </row>
    <row r="9607" spans="1:16" x14ac:dyDescent="0.35">
      <c r="A9607" s="22">
        <v>9606</v>
      </c>
      <c r="B9607" s="21">
        <v>41435</v>
      </c>
      <c r="C9607" s="22" t="s">
        <v>57</v>
      </c>
      <c r="D9607" s="22" t="s">
        <v>59</v>
      </c>
      <c r="E9607" s="22" t="s">
        <v>53</v>
      </c>
      <c r="F9607" s="22">
        <v>680</v>
      </c>
      <c r="G9607" s="22">
        <v>78.27</v>
      </c>
      <c r="H9607" s="22">
        <v>24.56</v>
      </c>
      <c r="I9607" s="22">
        <v>12</v>
      </c>
      <c r="J9607" s="22" t="s">
        <v>54</v>
      </c>
      <c r="K9607" s="23">
        <v>0</v>
      </c>
      <c r="L9607" s="23" t="s">
        <v>55</v>
      </c>
      <c r="M9607" s="23" t="s">
        <v>84</v>
      </c>
      <c r="N9607" s="27">
        <v>42465</v>
      </c>
      <c r="O9607" s="23" t="s">
        <v>56</v>
      </c>
      <c r="P9607" t="str">
        <f t="shared" si="150"/>
        <v>INSERT INTO @DataTable (Deal, AdvanceDate, PROV, DealPurpose, RateType, BEACON, LTV, TDS, GDS, InsuranceType, PrincipalBalance, OccupancyType, AccountStatus, Closed_Date, DelinquencyBucket) VALUES (9606, '2013-06-10', 'ON', 'Transfer', 'Fixed', 680, 78.27, 24.56, 12, 'Conv', 0, 'Owner-Occupied', 'Closed', '2016-04-05', 'Current');</v>
      </c>
    </row>
    <row r="9608" spans="1:16" x14ac:dyDescent="0.35">
      <c r="A9608" s="19">
        <v>9607</v>
      </c>
      <c r="B9608" s="18">
        <v>40781</v>
      </c>
      <c r="C9608" s="19" t="s">
        <v>57</v>
      </c>
      <c r="D9608" s="19" t="s">
        <v>52</v>
      </c>
      <c r="E9608" s="19" t="s">
        <v>53</v>
      </c>
      <c r="F9608" s="19">
        <v>748</v>
      </c>
      <c r="G9608" s="19">
        <v>85</v>
      </c>
      <c r="H9608" s="19">
        <v>27.22</v>
      </c>
      <c r="I9608" s="19">
        <v>18.75</v>
      </c>
      <c r="J9608" s="19" t="s">
        <v>60</v>
      </c>
      <c r="K9608" s="20">
        <v>0</v>
      </c>
      <c r="L9608" s="20" t="s">
        <v>55</v>
      </c>
      <c r="M9608" s="20" t="s">
        <v>84</v>
      </c>
      <c r="N9608" s="26">
        <v>41585</v>
      </c>
      <c r="O9608" s="20" t="s">
        <v>56</v>
      </c>
      <c r="P9608" t="str">
        <f t="shared" si="150"/>
        <v>INSERT INTO @DataTable (Deal, AdvanceDate, PROV, DealPurpose, RateType, BEACON, LTV, TDS, GDS, InsuranceType, PrincipalBalance, OccupancyType, AccountStatus, Closed_Date, DelinquencyBucket) VALUES (9607, '2011-08-26', 'ON', 'Refinance External', 'Fixed', 748, 85, 27.22, 18.75, 'HiRatio', 0, 'Owner-Occupied', 'Closed', '2013-11-07', 'Current');</v>
      </c>
    </row>
    <row r="9609" spans="1:16" x14ac:dyDescent="0.35">
      <c r="A9609" s="22">
        <v>9608</v>
      </c>
      <c r="B9609" s="21">
        <v>40736</v>
      </c>
      <c r="C9609" s="22" t="s">
        <v>58</v>
      </c>
      <c r="D9609" s="22" t="s">
        <v>61</v>
      </c>
      <c r="E9609" s="22" t="s">
        <v>53</v>
      </c>
      <c r="F9609" s="22">
        <v>755</v>
      </c>
      <c r="G9609" s="22">
        <v>85</v>
      </c>
      <c r="H9609" s="22">
        <v>40.76</v>
      </c>
      <c r="I9609" s="22">
        <v>35.19</v>
      </c>
      <c r="J9609" s="22" t="s">
        <v>60</v>
      </c>
      <c r="K9609" s="23">
        <v>0</v>
      </c>
      <c r="L9609" s="23" t="s">
        <v>55</v>
      </c>
      <c r="M9609" s="23" t="s">
        <v>84</v>
      </c>
      <c r="N9609" s="27">
        <v>42573</v>
      </c>
      <c r="O9609" s="23" t="s">
        <v>56</v>
      </c>
      <c r="P9609" t="str">
        <f t="shared" si="150"/>
        <v>INSERT INTO @DataTable (Deal, AdvanceDate, PROV, DealPurpose, RateType, BEACON, LTV, TDS, GDS, InsuranceType, PrincipalBalance, OccupancyType, AccountStatus, Closed_Date, DelinquencyBucket) VALUES (9608, '2011-07-12', 'BC', 'Purchase', 'Fixed', 755, 85, 40.76, 35.19, 'HiRatio', 0, 'Owner-Occupied', 'Closed', '2016-07-22', 'Current');</v>
      </c>
    </row>
    <row r="9610" spans="1:16" x14ac:dyDescent="0.35">
      <c r="A9610" s="19">
        <v>9609</v>
      </c>
      <c r="B9610" s="18">
        <v>40778</v>
      </c>
      <c r="C9610" s="19" t="s">
        <v>58</v>
      </c>
      <c r="D9610" s="19" t="s">
        <v>61</v>
      </c>
      <c r="E9610" s="19" t="s">
        <v>53</v>
      </c>
      <c r="F9610" s="19">
        <v>657</v>
      </c>
      <c r="G9610" s="19">
        <v>79.97</v>
      </c>
      <c r="H9610" s="19">
        <v>36.32</v>
      </c>
      <c r="I9610" s="19">
        <v>23.41</v>
      </c>
      <c r="J9610" s="19" t="s">
        <v>54</v>
      </c>
      <c r="K9610" s="20">
        <v>0</v>
      </c>
      <c r="L9610" s="20" t="s">
        <v>55</v>
      </c>
      <c r="M9610" s="20" t="s">
        <v>84</v>
      </c>
      <c r="N9610" s="26">
        <v>41115</v>
      </c>
      <c r="O9610" s="20" t="s">
        <v>56</v>
      </c>
      <c r="P9610" t="str">
        <f t="shared" si="150"/>
        <v>INSERT INTO @DataTable (Deal, AdvanceDate, PROV, DealPurpose, RateType, BEACON, LTV, TDS, GDS, InsuranceType, PrincipalBalance, OccupancyType, AccountStatus, Closed_Date, DelinquencyBucket) VALUES (9609, '2011-08-23', 'BC', 'Purchase', 'Fixed', 657, 79.97, 36.32, 23.41, 'Conv', 0, 'Owner-Occupied', 'Closed', '2012-07-25', 'Current');</v>
      </c>
    </row>
    <row r="9611" spans="1:16" x14ac:dyDescent="0.35">
      <c r="A9611" s="22">
        <v>9610</v>
      </c>
      <c r="B9611" s="21">
        <v>40324</v>
      </c>
      <c r="C9611" s="22" t="s">
        <v>57</v>
      </c>
      <c r="D9611" s="22" t="s">
        <v>52</v>
      </c>
      <c r="E9611" s="22" t="s">
        <v>53</v>
      </c>
      <c r="F9611" s="22">
        <v>714</v>
      </c>
      <c r="G9611" s="22">
        <v>79.69</v>
      </c>
      <c r="H9611" s="22">
        <v>42.03</v>
      </c>
      <c r="I9611" s="22">
        <v>31.5</v>
      </c>
      <c r="J9611" s="22" t="s">
        <v>54</v>
      </c>
      <c r="K9611" s="23">
        <v>205113.08</v>
      </c>
      <c r="L9611" s="23" t="s">
        <v>55</v>
      </c>
      <c r="M9611" s="23" t="s">
        <v>83</v>
      </c>
      <c r="N9611" s="27"/>
      <c r="O9611" s="23" t="s">
        <v>56</v>
      </c>
      <c r="P9611" t="str">
        <f t="shared" si="150"/>
        <v>INSERT INTO @DataTable (Deal, AdvanceDate, PROV, DealPurpose, RateType, BEACON, LTV, TDS, GDS, InsuranceType, PrincipalBalance, OccupancyType, AccountStatus, Closed_Date, DelinquencyBucket) VALUES (9610, '2010-05-26', 'ON', 'Refinance External', 'Fixed', 714, 79.69, 42.03, 31.5, 'Conv', 205113.08, 'Owner-Occupied', 'Open', '1900-01-00', 'Current');</v>
      </c>
    </row>
    <row r="9612" spans="1:16" x14ac:dyDescent="0.35">
      <c r="A9612" s="19">
        <v>9611</v>
      </c>
      <c r="B9612" s="18">
        <v>40801</v>
      </c>
      <c r="C9612" s="19" t="s">
        <v>51</v>
      </c>
      <c r="D9612" s="19" t="s">
        <v>61</v>
      </c>
      <c r="E9612" s="19" t="s">
        <v>53</v>
      </c>
      <c r="F9612" s="19">
        <v>759</v>
      </c>
      <c r="G9612" s="19">
        <v>95</v>
      </c>
      <c r="H9612" s="19">
        <v>41.62</v>
      </c>
      <c r="I9612" s="19">
        <v>24.26</v>
      </c>
      <c r="J9612" s="19" t="s">
        <v>60</v>
      </c>
      <c r="K9612" s="20">
        <v>292606.53999999998</v>
      </c>
      <c r="L9612" s="20" t="s">
        <v>55</v>
      </c>
      <c r="M9612" s="20" t="s">
        <v>83</v>
      </c>
      <c r="N9612" s="26"/>
      <c r="O9612" s="20" t="s">
        <v>56</v>
      </c>
      <c r="P9612" t="str">
        <f t="shared" si="150"/>
        <v>INSERT INTO @DataTable (Deal, AdvanceDate, PROV, DealPurpose, RateType, BEACON, LTV, TDS, GDS, InsuranceType, PrincipalBalance, OccupancyType, AccountStatus, Closed_Date, DelinquencyBucket) VALUES (9611, '2011-09-15', 'AB', 'Purchase', 'Fixed', 759, 95, 41.62, 24.26, 'HiRatio', 292606.54, 'Owner-Occupied', 'Open', '1900-01-00', 'Current');</v>
      </c>
    </row>
    <row r="9613" spans="1:16" x14ac:dyDescent="0.35">
      <c r="A9613" s="22">
        <v>9612</v>
      </c>
      <c r="B9613" s="21">
        <v>40889</v>
      </c>
      <c r="C9613" s="22" t="s">
        <v>58</v>
      </c>
      <c r="D9613" s="22" t="s">
        <v>61</v>
      </c>
      <c r="E9613" s="22" t="s">
        <v>53</v>
      </c>
      <c r="F9613" s="22">
        <v>784</v>
      </c>
      <c r="G9613" s="22">
        <v>80</v>
      </c>
      <c r="H9613" s="22">
        <v>41.8</v>
      </c>
      <c r="I9613" s="22">
        <v>1.85</v>
      </c>
      <c r="J9613" s="22" t="s">
        <v>54</v>
      </c>
      <c r="K9613" s="23">
        <v>0</v>
      </c>
      <c r="L9613" s="23" t="s">
        <v>55</v>
      </c>
      <c r="M9613" s="23" t="s">
        <v>84</v>
      </c>
      <c r="N9613" s="27">
        <v>42087</v>
      </c>
      <c r="O9613" s="23" t="s">
        <v>56</v>
      </c>
      <c r="P9613" t="str">
        <f t="shared" si="150"/>
        <v>INSERT INTO @DataTable (Deal, AdvanceDate, PROV, DealPurpose, RateType, BEACON, LTV, TDS, GDS, InsuranceType, PrincipalBalance, OccupancyType, AccountStatus, Closed_Date, DelinquencyBucket) VALUES (9612, '2011-12-12', 'BC', 'Purchase', 'Fixed', 784, 80, 41.8, 1.85, 'Conv', 0, 'Owner-Occupied', 'Closed', '2015-03-24', 'Current');</v>
      </c>
    </row>
    <row r="9614" spans="1:16" x14ac:dyDescent="0.35">
      <c r="A9614" s="19">
        <v>9613</v>
      </c>
      <c r="B9614" s="18">
        <v>40424</v>
      </c>
      <c r="C9614" s="19" t="s">
        <v>51</v>
      </c>
      <c r="D9614" s="19" t="s">
        <v>61</v>
      </c>
      <c r="E9614" s="19" t="s">
        <v>40</v>
      </c>
      <c r="F9614" s="19">
        <v>769</v>
      </c>
      <c r="G9614" s="19">
        <v>89.55</v>
      </c>
      <c r="H9614" s="19">
        <v>10</v>
      </c>
      <c r="I9614" s="19">
        <v>8.61</v>
      </c>
      <c r="J9614" s="19" t="s">
        <v>60</v>
      </c>
      <c r="K9614" s="20">
        <v>0</v>
      </c>
      <c r="L9614" s="20" t="s">
        <v>66</v>
      </c>
      <c r="M9614" s="20" t="s">
        <v>84</v>
      </c>
      <c r="N9614" s="26">
        <v>42443</v>
      </c>
      <c r="O9614" s="20" t="s">
        <v>56</v>
      </c>
      <c r="P9614" t="str">
        <f t="shared" si="150"/>
        <v>INSERT INTO @DataTable (Deal, AdvanceDate, PROV, DealPurpose, RateType, BEACON, LTV, TDS, GDS, InsuranceType, PrincipalBalance, OccupancyType, AccountStatus, Closed_Date, DelinquencyBucket) VALUES (9613, '2010-09-03', 'AB', 'Purchase', 'ARM', 769, 89.55, 10, 8.61, 'HiRatio', 0, 'Second Home', 'Closed', '2016-03-14', 'Current');</v>
      </c>
    </row>
    <row r="9615" spans="1:16" x14ac:dyDescent="0.35">
      <c r="A9615" s="22">
        <v>9614</v>
      </c>
      <c r="B9615" s="21">
        <v>40512</v>
      </c>
      <c r="C9615" s="22" t="s">
        <v>51</v>
      </c>
      <c r="D9615" s="22" t="s">
        <v>61</v>
      </c>
      <c r="E9615" s="22" t="s">
        <v>53</v>
      </c>
      <c r="F9615" s="22">
        <v>629</v>
      </c>
      <c r="G9615" s="22">
        <v>65</v>
      </c>
      <c r="H9615" s="22">
        <v>36.520000000000003</v>
      </c>
      <c r="I9615" s="22">
        <v>25.04</v>
      </c>
      <c r="J9615" s="22" t="s">
        <v>54</v>
      </c>
      <c r="K9615" s="23">
        <v>0</v>
      </c>
      <c r="L9615" s="23" t="s">
        <v>55</v>
      </c>
      <c r="M9615" s="23" t="s">
        <v>84</v>
      </c>
      <c r="N9615" s="27">
        <v>41213</v>
      </c>
      <c r="O9615" s="23" t="s">
        <v>56</v>
      </c>
      <c r="P9615" t="str">
        <f t="shared" si="150"/>
        <v>INSERT INTO @DataTable (Deal, AdvanceDate, PROV, DealPurpose, RateType, BEACON, LTV, TDS, GDS, InsuranceType, PrincipalBalance, OccupancyType, AccountStatus, Closed_Date, DelinquencyBucket) VALUES (9614, '2010-11-30', 'AB', 'Purchase', 'Fixed', 629, 65, 36.52, 25.04, 'Conv', 0, 'Owner-Occupied', 'Closed', '2012-10-31', 'Current');</v>
      </c>
    </row>
    <row r="9616" spans="1:16" x14ac:dyDescent="0.35">
      <c r="A9616" s="19">
        <v>9615</v>
      </c>
      <c r="B9616" s="18">
        <v>40484</v>
      </c>
      <c r="C9616" s="19" t="s">
        <v>74</v>
      </c>
      <c r="D9616" s="19" t="s">
        <v>61</v>
      </c>
      <c r="E9616" s="19" t="s">
        <v>53</v>
      </c>
      <c r="F9616" s="19">
        <v>746</v>
      </c>
      <c r="G9616" s="19">
        <v>90</v>
      </c>
      <c r="H9616" s="19">
        <v>40.07</v>
      </c>
      <c r="I9616" s="19">
        <v>29.92</v>
      </c>
      <c r="J9616" s="19" t="s">
        <v>60</v>
      </c>
      <c r="K9616" s="20">
        <v>0</v>
      </c>
      <c r="L9616" s="20" t="s">
        <v>55</v>
      </c>
      <c r="M9616" s="20" t="s">
        <v>84</v>
      </c>
      <c r="N9616" s="26">
        <v>41625</v>
      </c>
      <c r="O9616" s="20" t="s">
        <v>56</v>
      </c>
      <c r="P9616" t="str">
        <f t="shared" si="150"/>
        <v>INSERT INTO @DataTable (Deal, AdvanceDate, PROV, DealPurpose, RateType, BEACON, LTV, TDS, GDS, InsuranceType, PrincipalBalance, OccupancyType, AccountStatus, Closed_Date, DelinquencyBucket) VALUES (9615, '2010-11-02', 'MB', 'Purchase', 'Fixed', 746, 90, 40.07, 29.92, 'HiRatio', 0, 'Owner-Occupied', 'Closed', '2013-12-17', 'Current');</v>
      </c>
    </row>
    <row r="9617" spans="1:16" x14ac:dyDescent="0.35">
      <c r="A9617" s="22">
        <v>9616</v>
      </c>
      <c r="B9617" s="21">
        <v>40514</v>
      </c>
      <c r="C9617" s="22" t="s">
        <v>57</v>
      </c>
      <c r="D9617" s="22" t="s">
        <v>59</v>
      </c>
      <c r="E9617" s="22" t="s">
        <v>53</v>
      </c>
      <c r="F9617" s="22">
        <v>743</v>
      </c>
      <c r="G9617" s="22">
        <v>64.64</v>
      </c>
      <c r="H9617" s="22">
        <v>37.42</v>
      </c>
      <c r="I9617" s="22">
        <v>37.409999999999997</v>
      </c>
      <c r="J9617" s="22" t="s">
        <v>54</v>
      </c>
      <c r="K9617" s="23">
        <v>0</v>
      </c>
      <c r="L9617" s="23" t="s">
        <v>55</v>
      </c>
      <c r="M9617" s="23" t="s">
        <v>84</v>
      </c>
      <c r="N9617" s="27">
        <v>42724</v>
      </c>
      <c r="O9617" s="23" t="s">
        <v>56</v>
      </c>
      <c r="P9617" t="str">
        <f t="shared" si="150"/>
        <v>INSERT INTO @DataTable (Deal, AdvanceDate, PROV, DealPurpose, RateType, BEACON, LTV, TDS, GDS, InsuranceType, PrincipalBalance, OccupancyType, AccountStatus, Closed_Date, DelinquencyBucket) VALUES (9616, '2010-12-02', 'ON', 'Transfer', 'Fixed', 743, 64.64, 37.42, 37.41, 'Conv', 0, 'Owner-Occupied', 'Closed', '2016-12-20', 'Current');</v>
      </c>
    </row>
    <row r="9618" spans="1:16" x14ac:dyDescent="0.35">
      <c r="A9618" s="19">
        <v>9617</v>
      </c>
      <c r="B9618" s="18">
        <v>40375</v>
      </c>
      <c r="C9618" s="19" t="s">
        <v>51</v>
      </c>
      <c r="D9618" s="19" t="s">
        <v>52</v>
      </c>
      <c r="E9618" s="19" t="s">
        <v>53</v>
      </c>
      <c r="F9618" s="19">
        <v>675</v>
      </c>
      <c r="G9618" s="19">
        <v>80</v>
      </c>
      <c r="H9618" s="19">
        <v>37.9</v>
      </c>
      <c r="I9618" s="19">
        <v>13.51</v>
      </c>
      <c r="J9618" s="19" t="s">
        <v>54</v>
      </c>
      <c r="K9618" s="20">
        <v>234831.22</v>
      </c>
      <c r="L9618" s="20" t="s">
        <v>62</v>
      </c>
      <c r="M9618" s="20" t="s">
        <v>83</v>
      </c>
      <c r="N9618" s="26"/>
      <c r="O9618" s="20" t="s">
        <v>56</v>
      </c>
      <c r="P9618" t="str">
        <f t="shared" si="150"/>
        <v>INSERT INTO @DataTable (Deal, AdvanceDate, PROV, DealPurpose, RateType, BEACON, LTV, TDS, GDS, InsuranceType, PrincipalBalance, OccupancyType, AccountStatus, Closed_Date, DelinquencyBucket) VALUES (9617, '2010-07-16', 'AB', 'Refinance External', 'Fixed', 675, 80, 37.9, 13.51, 'Conv', 234831.22, 'Rental', 'Open', '1900-01-00', 'Current');</v>
      </c>
    </row>
    <row r="9619" spans="1:16" x14ac:dyDescent="0.35">
      <c r="A9619" s="22">
        <v>9618</v>
      </c>
      <c r="B9619" s="21">
        <v>42489</v>
      </c>
      <c r="C9619" s="22" t="s">
        <v>57</v>
      </c>
      <c r="D9619" s="22" t="s">
        <v>67</v>
      </c>
      <c r="E9619" s="22" t="s">
        <v>53</v>
      </c>
      <c r="F9619" s="22">
        <v>761</v>
      </c>
      <c r="G9619" s="22">
        <v>59.09</v>
      </c>
      <c r="H9619" s="22">
        <v>38.46</v>
      </c>
      <c r="I9619" s="22">
        <v>17.440000000000001</v>
      </c>
      <c r="J9619" s="22" t="s">
        <v>54</v>
      </c>
      <c r="K9619" s="23">
        <v>253634.18</v>
      </c>
      <c r="L9619" s="23" t="s">
        <v>55</v>
      </c>
      <c r="M9619" s="23" t="s">
        <v>83</v>
      </c>
      <c r="N9619" s="27"/>
      <c r="O9619" s="23" t="s">
        <v>56</v>
      </c>
      <c r="P9619" t="str">
        <f t="shared" si="150"/>
        <v>INSERT INTO @DataTable (Deal, AdvanceDate, PROV, DealPurpose, RateType, BEACON, LTV, TDS, GDS, InsuranceType, PrincipalBalance, OccupancyType, AccountStatus, Closed_Date, DelinquencyBucket) VALUES (9618, '2016-04-29', 'ON', 'Port Increase', 'Fixed', 761, 59.09, 38.46, 17.44, 'Conv', 253634.18, 'Owner-Occupied', 'Open', '1900-01-00', 'Current');</v>
      </c>
    </row>
    <row r="9620" spans="1:16" x14ac:dyDescent="0.35">
      <c r="A9620" s="19">
        <v>9619</v>
      </c>
      <c r="B9620" s="18">
        <v>40508</v>
      </c>
      <c r="C9620" s="19" t="s">
        <v>51</v>
      </c>
      <c r="D9620" s="19" t="s">
        <v>61</v>
      </c>
      <c r="E9620" s="19" t="s">
        <v>53</v>
      </c>
      <c r="F9620" s="19">
        <v>747</v>
      </c>
      <c r="G9620" s="19">
        <v>95</v>
      </c>
      <c r="H9620" s="19">
        <v>39.81</v>
      </c>
      <c r="I9620" s="19">
        <v>24.21</v>
      </c>
      <c r="J9620" s="19" t="s">
        <v>60</v>
      </c>
      <c r="K9620" s="20">
        <v>232883.79</v>
      </c>
      <c r="L9620" s="20" t="s">
        <v>55</v>
      </c>
      <c r="M9620" s="20" t="s">
        <v>83</v>
      </c>
      <c r="N9620" s="26"/>
      <c r="O9620" s="20" t="s">
        <v>56</v>
      </c>
      <c r="P9620" t="str">
        <f t="shared" si="150"/>
        <v>INSERT INTO @DataTable (Deal, AdvanceDate, PROV, DealPurpose, RateType, BEACON, LTV, TDS, GDS, InsuranceType, PrincipalBalance, OccupancyType, AccountStatus, Closed_Date, DelinquencyBucket) VALUES (9619, '2010-11-26', 'AB', 'Purchase', 'Fixed', 747, 95, 39.81, 24.21, 'HiRatio', 232883.79, 'Owner-Occupied', 'Open', '1900-01-00', 'Current');</v>
      </c>
    </row>
    <row r="9621" spans="1:16" x14ac:dyDescent="0.35">
      <c r="A9621" s="22">
        <v>9620</v>
      </c>
      <c r="B9621" s="21">
        <v>40319</v>
      </c>
      <c r="C9621" s="22" t="s">
        <v>51</v>
      </c>
      <c r="D9621" s="22" t="s">
        <v>52</v>
      </c>
      <c r="E9621" s="22" t="s">
        <v>53</v>
      </c>
      <c r="F9621" s="22">
        <v>715</v>
      </c>
      <c r="G9621" s="22">
        <v>90</v>
      </c>
      <c r="H9621" s="22">
        <v>26.1</v>
      </c>
      <c r="I9621" s="22">
        <v>19.239999999999998</v>
      </c>
      <c r="J9621" s="22" t="s">
        <v>60</v>
      </c>
      <c r="K9621" s="23">
        <v>0</v>
      </c>
      <c r="L9621" s="23" t="s">
        <v>55</v>
      </c>
      <c r="M9621" s="23" t="s">
        <v>84</v>
      </c>
      <c r="N9621" s="27">
        <v>42146</v>
      </c>
      <c r="O9621" s="23" t="s">
        <v>56</v>
      </c>
      <c r="P9621" t="str">
        <f t="shared" si="150"/>
        <v>INSERT INTO @DataTable (Deal, AdvanceDate, PROV, DealPurpose, RateType, BEACON, LTV, TDS, GDS, InsuranceType, PrincipalBalance, OccupancyType, AccountStatus, Closed_Date, DelinquencyBucket) VALUES (9620, '2010-05-21', 'AB', 'Refinance External', 'Fixed', 715, 90, 26.1, 19.24, 'HiRatio', 0, 'Owner-Occupied', 'Closed', '2015-05-22', 'Current');</v>
      </c>
    </row>
    <row r="9622" spans="1:16" x14ac:dyDescent="0.35">
      <c r="A9622" s="19">
        <v>9621</v>
      </c>
      <c r="B9622" s="18">
        <v>40354</v>
      </c>
      <c r="C9622" s="19" t="s">
        <v>57</v>
      </c>
      <c r="D9622" s="19" t="s">
        <v>52</v>
      </c>
      <c r="E9622" s="19" t="s">
        <v>53</v>
      </c>
      <c r="F9622" s="19">
        <v>817</v>
      </c>
      <c r="G9622" s="19">
        <v>80</v>
      </c>
      <c r="H9622" s="19">
        <v>43.71</v>
      </c>
      <c r="I9622" s="19">
        <v>43.71</v>
      </c>
      <c r="J9622" s="19" t="s">
        <v>54</v>
      </c>
      <c r="K9622" s="20">
        <v>0</v>
      </c>
      <c r="L9622" s="20" t="s">
        <v>55</v>
      </c>
      <c r="M9622" s="20" t="s">
        <v>84</v>
      </c>
      <c r="N9622" s="26">
        <v>41128</v>
      </c>
      <c r="O9622" s="20" t="s">
        <v>56</v>
      </c>
      <c r="P9622" t="str">
        <f t="shared" si="150"/>
        <v>INSERT INTO @DataTable (Deal, AdvanceDate, PROV, DealPurpose, RateType, BEACON, LTV, TDS, GDS, InsuranceType, PrincipalBalance, OccupancyType, AccountStatus, Closed_Date, DelinquencyBucket) VALUES (9621, '2010-06-25', 'ON', 'Refinance External', 'Fixed', 817, 80, 43.71, 43.71, 'Conv', 0, 'Owner-Occupied', 'Closed', '2012-08-07', 'Current');</v>
      </c>
    </row>
    <row r="9623" spans="1:16" x14ac:dyDescent="0.35">
      <c r="A9623" s="22">
        <v>9622</v>
      </c>
      <c r="B9623" s="21">
        <v>40296</v>
      </c>
      <c r="C9623" s="22" t="s">
        <v>57</v>
      </c>
      <c r="D9623" s="22" t="s">
        <v>52</v>
      </c>
      <c r="E9623" s="22" t="s">
        <v>53</v>
      </c>
      <c r="F9623" s="22">
        <v>779</v>
      </c>
      <c r="G9623" s="22">
        <v>76.459999999999994</v>
      </c>
      <c r="H9623" s="22">
        <v>25.33</v>
      </c>
      <c r="I9623" s="22">
        <v>22.7</v>
      </c>
      <c r="J9623" s="22" t="s">
        <v>54</v>
      </c>
      <c r="K9623" s="23">
        <v>0</v>
      </c>
      <c r="L9623" s="23" t="s">
        <v>55</v>
      </c>
      <c r="M9623" s="23" t="s">
        <v>84</v>
      </c>
      <c r="N9623" s="27">
        <v>42409</v>
      </c>
      <c r="O9623" s="23" t="s">
        <v>56</v>
      </c>
      <c r="P9623" t="str">
        <f t="shared" si="150"/>
        <v>INSERT INTO @DataTable (Deal, AdvanceDate, PROV, DealPurpose, RateType, BEACON, LTV, TDS, GDS, InsuranceType, PrincipalBalance, OccupancyType, AccountStatus, Closed_Date, DelinquencyBucket) VALUES (9622, '2010-04-28', 'ON', 'Refinance External', 'Fixed', 779, 76.46, 25.33, 22.7, 'Conv', 0, 'Owner-Occupied', 'Closed', '2016-02-09', 'Current');</v>
      </c>
    </row>
    <row r="9624" spans="1:16" x14ac:dyDescent="0.35">
      <c r="A9624" s="19">
        <v>9623</v>
      </c>
      <c r="B9624" s="18">
        <v>42059</v>
      </c>
      <c r="C9624" s="19" t="s">
        <v>51</v>
      </c>
      <c r="D9624" s="19" t="s">
        <v>61</v>
      </c>
      <c r="E9624" s="19" t="s">
        <v>53</v>
      </c>
      <c r="F9624" s="19">
        <v>747</v>
      </c>
      <c r="G9624" s="19">
        <v>93.79</v>
      </c>
      <c r="H9624" s="19">
        <v>36.35</v>
      </c>
      <c r="I9624" s="19">
        <v>24.67</v>
      </c>
      <c r="J9624" s="19" t="s">
        <v>60</v>
      </c>
      <c r="K9624" s="20">
        <v>294381.90000000002</v>
      </c>
      <c r="L9624" s="20" t="s">
        <v>55</v>
      </c>
      <c r="M9624" s="20" t="s">
        <v>83</v>
      </c>
      <c r="N9624" s="26"/>
      <c r="O9624" s="20" t="s">
        <v>56</v>
      </c>
      <c r="P9624" t="str">
        <f t="shared" si="150"/>
        <v>INSERT INTO @DataTable (Deal, AdvanceDate, PROV, DealPurpose, RateType, BEACON, LTV, TDS, GDS, InsuranceType, PrincipalBalance, OccupancyType, AccountStatus, Closed_Date, DelinquencyBucket) VALUES (9623, '2015-02-24', 'AB', 'Purchase', 'Fixed', 747, 93.79, 36.35, 24.67, 'HiRatio', 294381.9, 'Owner-Occupied', 'Open', '1900-01-00', 'Current');</v>
      </c>
    </row>
    <row r="9625" spans="1:16" x14ac:dyDescent="0.35">
      <c r="A9625" s="22">
        <v>9624</v>
      </c>
      <c r="B9625" s="21">
        <v>41754</v>
      </c>
      <c r="C9625" s="22" t="s">
        <v>57</v>
      </c>
      <c r="D9625" s="22" t="s">
        <v>52</v>
      </c>
      <c r="E9625" s="22" t="s">
        <v>40</v>
      </c>
      <c r="F9625" s="22">
        <v>798</v>
      </c>
      <c r="G9625" s="22">
        <v>53.55</v>
      </c>
      <c r="H9625" s="22">
        <v>35.61</v>
      </c>
      <c r="I9625" s="22">
        <v>25.92</v>
      </c>
      <c r="J9625" s="22" t="s">
        <v>54</v>
      </c>
      <c r="K9625" s="23">
        <v>132641.10999999999</v>
      </c>
      <c r="L9625" s="23" t="s">
        <v>55</v>
      </c>
      <c r="M9625" s="23" t="s">
        <v>83</v>
      </c>
      <c r="N9625" s="27"/>
      <c r="O9625" s="23" t="s">
        <v>56</v>
      </c>
      <c r="P9625" t="str">
        <f t="shared" si="150"/>
        <v>INSERT INTO @DataTable (Deal, AdvanceDate, PROV, DealPurpose, RateType, BEACON, LTV, TDS, GDS, InsuranceType, PrincipalBalance, OccupancyType, AccountStatus, Closed_Date, DelinquencyBucket) VALUES (9624, '2014-04-25', 'ON', 'Refinance External', 'ARM', 798, 53.55, 35.61, 25.92, 'Conv', 132641.11, 'Owner-Occupied', 'Open', '1900-01-00', 'Current');</v>
      </c>
    </row>
    <row r="9626" spans="1:16" x14ac:dyDescent="0.35">
      <c r="A9626" s="19">
        <v>9625</v>
      </c>
      <c r="B9626" s="18">
        <v>41592</v>
      </c>
      <c r="C9626" s="19" t="s">
        <v>57</v>
      </c>
      <c r="D9626" s="19" t="s">
        <v>61</v>
      </c>
      <c r="E9626" s="19" t="s">
        <v>53</v>
      </c>
      <c r="F9626" s="19">
        <v>750</v>
      </c>
      <c r="G9626" s="19">
        <v>95</v>
      </c>
      <c r="H9626" s="19">
        <v>38.47</v>
      </c>
      <c r="I9626" s="19">
        <v>17.760000000000002</v>
      </c>
      <c r="J9626" s="19" t="s">
        <v>60</v>
      </c>
      <c r="K9626" s="20">
        <v>0</v>
      </c>
      <c r="L9626" s="20" t="s">
        <v>55</v>
      </c>
      <c r="M9626" s="20" t="s">
        <v>84</v>
      </c>
      <c r="N9626" s="26">
        <v>42312</v>
      </c>
      <c r="O9626" s="20" t="s">
        <v>56</v>
      </c>
      <c r="P9626" t="str">
        <f t="shared" si="150"/>
        <v>INSERT INTO @DataTable (Deal, AdvanceDate, PROV, DealPurpose, RateType, BEACON, LTV, TDS, GDS, InsuranceType, PrincipalBalance, OccupancyType, AccountStatus, Closed_Date, DelinquencyBucket) VALUES (9625, '2013-11-14', 'ON', 'Purchase', 'Fixed', 750, 95, 38.47, 17.76, 'HiRatio', 0, 'Owner-Occupied', 'Closed', '2015-11-04', 'Current');</v>
      </c>
    </row>
    <row r="9627" spans="1:16" x14ac:dyDescent="0.35">
      <c r="A9627" s="22">
        <v>9626</v>
      </c>
      <c r="B9627" s="21">
        <v>41625</v>
      </c>
      <c r="C9627" s="22" t="s">
        <v>57</v>
      </c>
      <c r="D9627" s="22" t="s">
        <v>61</v>
      </c>
      <c r="E9627" s="22" t="s">
        <v>40</v>
      </c>
      <c r="F9627" s="22">
        <v>785</v>
      </c>
      <c r="G9627" s="22">
        <v>95</v>
      </c>
      <c r="H9627" s="22">
        <v>26.48</v>
      </c>
      <c r="I9627" s="22">
        <v>16.47</v>
      </c>
      <c r="J9627" s="22" t="s">
        <v>60</v>
      </c>
      <c r="K9627" s="23">
        <v>0</v>
      </c>
      <c r="L9627" s="23" t="s">
        <v>55</v>
      </c>
      <c r="M9627" s="23" t="s">
        <v>84</v>
      </c>
      <c r="N9627" s="27">
        <v>42241</v>
      </c>
      <c r="O9627" s="23" t="s">
        <v>56</v>
      </c>
      <c r="P9627" t="str">
        <f t="shared" si="150"/>
        <v>INSERT INTO @DataTable (Deal, AdvanceDate, PROV, DealPurpose, RateType, BEACON, LTV, TDS, GDS, InsuranceType, PrincipalBalance, OccupancyType, AccountStatus, Closed_Date, DelinquencyBucket) VALUES (9626, '2013-12-17', 'ON', 'Purchase', 'ARM', 785, 95, 26.48, 16.47, 'HiRatio', 0, 'Owner-Occupied', 'Closed', '2015-08-25', 'Current');</v>
      </c>
    </row>
    <row r="9628" spans="1:16" x14ac:dyDescent="0.35">
      <c r="A9628" s="19">
        <v>9627</v>
      </c>
      <c r="B9628" s="18">
        <v>40708</v>
      </c>
      <c r="C9628" s="19" t="s">
        <v>57</v>
      </c>
      <c r="D9628" s="19" t="s">
        <v>52</v>
      </c>
      <c r="E9628" s="19" t="s">
        <v>53</v>
      </c>
      <c r="F9628" s="19">
        <v>801</v>
      </c>
      <c r="G9628" s="19">
        <v>79.25</v>
      </c>
      <c r="H9628" s="19">
        <v>31.62</v>
      </c>
      <c r="I9628" s="19">
        <v>27.25</v>
      </c>
      <c r="J9628" s="19" t="s">
        <v>54</v>
      </c>
      <c r="K9628" s="20">
        <v>171064.99</v>
      </c>
      <c r="L9628" s="20" t="s">
        <v>55</v>
      </c>
      <c r="M9628" s="20" t="s">
        <v>83</v>
      </c>
      <c r="N9628" s="26"/>
      <c r="O9628" s="20" t="s">
        <v>56</v>
      </c>
      <c r="P9628" t="str">
        <f t="shared" si="150"/>
        <v>INSERT INTO @DataTable (Deal, AdvanceDate, PROV, DealPurpose, RateType, BEACON, LTV, TDS, GDS, InsuranceType, PrincipalBalance, OccupancyType, AccountStatus, Closed_Date, DelinquencyBucket) VALUES (9627, '2011-06-14', 'ON', 'Refinance External', 'Fixed', 801, 79.25, 31.62, 27.25, 'Conv', 171064.99, 'Owner-Occupied', 'Open', '1900-01-00', 'Current');</v>
      </c>
    </row>
    <row r="9629" spans="1:16" x14ac:dyDescent="0.35">
      <c r="A9629" s="22">
        <v>9628</v>
      </c>
      <c r="B9629" s="21">
        <v>40396</v>
      </c>
      <c r="C9629" s="22" t="s">
        <v>57</v>
      </c>
      <c r="D9629" s="22" t="s">
        <v>52</v>
      </c>
      <c r="E9629" s="22" t="s">
        <v>40</v>
      </c>
      <c r="F9629" s="22">
        <v>742</v>
      </c>
      <c r="G9629" s="22">
        <v>90</v>
      </c>
      <c r="H9629" s="22">
        <v>33.86</v>
      </c>
      <c r="I9629" s="22">
        <v>14.14</v>
      </c>
      <c r="J9629" s="22" t="s">
        <v>60</v>
      </c>
      <c r="K9629" s="23">
        <v>0</v>
      </c>
      <c r="L9629" s="23" t="s">
        <v>55</v>
      </c>
      <c r="M9629" s="23" t="s">
        <v>84</v>
      </c>
      <c r="N9629" s="27">
        <v>42222</v>
      </c>
      <c r="O9629" s="23" t="s">
        <v>56</v>
      </c>
      <c r="P9629" t="str">
        <f t="shared" si="150"/>
        <v>INSERT INTO @DataTable (Deal, AdvanceDate, PROV, DealPurpose, RateType, BEACON, LTV, TDS, GDS, InsuranceType, PrincipalBalance, OccupancyType, AccountStatus, Closed_Date, DelinquencyBucket) VALUES (9628, '2010-08-06', 'ON', 'Refinance External', 'ARM', 742, 90, 33.86, 14.14, 'HiRatio', 0, 'Owner-Occupied', 'Closed', '2015-08-06', 'Current');</v>
      </c>
    </row>
    <row r="9630" spans="1:16" x14ac:dyDescent="0.35">
      <c r="A9630" s="19">
        <v>9629</v>
      </c>
      <c r="B9630" s="18">
        <v>40430</v>
      </c>
      <c r="C9630" s="19" t="s">
        <v>58</v>
      </c>
      <c r="D9630" s="19" t="s">
        <v>61</v>
      </c>
      <c r="E9630" s="19" t="s">
        <v>53</v>
      </c>
      <c r="F9630" s="19">
        <v>732</v>
      </c>
      <c r="G9630" s="19">
        <v>95</v>
      </c>
      <c r="H9630" s="19">
        <v>43.41</v>
      </c>
      <c r="I9630" s="19">
        <v>22.95</v>
      </c>
      <c r="J9630" s="19" t="s">
        <v>60</v>
      </c>
      <c r="K9630" s="20">
        <v>0</v>
      </c>
      <c r="L9630" s="20" t="s">
        <v>55</v>
      </c>
      <c r="M9630" s="20" t="s">
        <v>84</v>
      </c>
      <c r="N9630" s="26">
        <v>41100</v>
      </c>
      <c r="O9630" s="20" t="s">
        <v>56</v>
      </c>
      <c r="P9630" t="str">
        <f t="shared" si="150"/>
        <v>INSERT INTO @DataTable (Deal, AdvanceDate, PROV, DealPurpose, RateType, BEACON, LTV, TDS, GDS, InsuranceType, PrincipalBalance, OccupancyType, AccountStatus, Closed_Date, DelinquencyBucket) VALUES (9629, '2010-09-09', 'BC', 'Purchase', 'Fixed', 732, 95, 43.41, 22.95, 'HiRatio', 0, 'Owner-Occupied', 'Closed', '2012-07-10', 'Current');</v>
      </c>
    </row>
    <row r="9631" spans="1:16" x14ac:dyDescent="0.35">
      <c r="A9631" s="22">
        <v>9630</v>
      </c>
      <c r="B9631" s="21">
        <v>40527</v>
      </c>
      <c r="C9631" s="22" t="s">
        <v>51</v>
      </c>
      <c r="D9631" s="22" t="s">
        <v>61</v>
      </c>
      <c r="E9631" s="22" t="s">
        <v>53</v>
      </c>
      <c r="F9631" s="22">
        <v>730</v>
      </c>
      <c r="G9631" s="22">
        <v>95</v>
      </c>
      <c r="H9631" s="22">
        <v>37.14</v>
      </c>
      <c r="I9631" s="22">
        <v>20.07</v>
      </c>
      <c r="J9631" s="22" t="s">
        <v>60</v>
      </c>
      <c r="K9631" s="23">
        <v>284558.11</v>
      </c>
      <c r="L9631" s="23" t="s">
        <v>55</v>
      </c>
      <c r="M9631" s="23" t="s">
        <v>83</v>
      </c>
      <c r="N9631" s="27"/>
      <c r="O9631" s="23" t="s">
        <v>56</v>
      </c>
      <c r="P9631" t="str">
        <f t="shared" si="150"/>
        <v>INSERT INTO @DataTable (Deal, AdvanceDate, PROV, DealPurpose, RateType, BEACON, LTV, TDS, GDS, InsuranceType, PrincipalBalance, OccupancyType, AccountStatus, Closed_Date, DelinquencyBucket) VALUES (9630, '2010-12-15', 'AB', 'Purchase', 'Fixed', 730, 95, 37.14, 20.07, 'HiRatio', 284558.11, 'Owner-Occupied', 'Open', '1900-01-00', 'Current');</v>
      </c>
    </row>
    <row r="9632" spans="1:16" x14ac:dyDescent="0.35">
      <c r="A9632" s="19">
        <v>9631</v>
      </c>
      <c r="B9632" s="18">
        <v>40548</v>
      </c>
      <c r="C9632" s="19" t="s">
        <v>51</v>
      </c>
      <c r="D9632" s="19" t="s">
        <v>61</v>
      </c>
      <c r="E9632" s="19" t="s">
        <v>53</v>
      </c>
      <c r="F9632" s="19">
        <v>701</v>
      </c>
      <c r="G9632" s="19">
        <v>95</v>
      </c>
      <c r="H9632" s="19">
        <v>43.57</v>
      </c>
      <c r="I9632" s="19">
        <v>14.82</v>
      </c>
      <c r="J9632" s="19" t="s">
        <v>60</v>
      </c>
      <c r="K9632" s="20">
        <v>0</v>
      </c>
      <c r="L9632" s="20" t="s">
        <v>55</v>
      </c>
      <c r="M9632" s="20" t="s">
        <v>84</v>
      </c>
      <c r="N9632" s="26">
        <v>42061</v>
      </c>
      <c r="O9632" s="20" t="s">
        <v>56</v>
      </c>
      <c r="P9632" t="str">
        <f t="shared" si="150"/>
        <v>INSERT INTO @DataTable (Deal, AdvanceDate, PROV, DealPurpose, RateType, BEACON, LTV, TDS, GDS, InsuranceType, PrincipalBalance, OccupancyType, AccountStatus, Closed_Date, DelinquencyBucket) VALUES (9631, '2011-01-05', 'AB', 'Purchase', 'Fixed', 701, 95, 43.57, 14.82, 'HiRatio', 0, 'Owner-Occupied', 'Closed', '2015-02-26', 'Current');</v>
      </c>
    </row>
    <row r="9633" spans="1:16" x14ac:dyDescent="0.35">
      <c r="A9633" s="22">
        <v>9632</v>
      </c>
      <c r="B9633" s="21">
        <v>40779</v>
      </c>
      <c r="C9633" s="22" t="s">
        <v>57</v>
      </c>
      <c r="D9633" s="22" t="s">
        <v>61</v>
      </c>
      <c r="E9633" s="22" t="s">
        <v>53</v>
      </c>
      <c r="F9633" s="22">
        <v>698</v>
      </c>
      <c r="G9633" s="22">
        <v>95</v>
      </c>
      <c r="H9633" s="22">
        <v>41.72</v>
      </c>
      <c r="I9633" s="22">
        <v>28.91</v>
      </c>
      <c r="J9633" s="22" t="s">
        <v>60</v>
      </c>
      <c r="K9633" s="23">
        <v>0</v>
      </c>
      <c r="L9633" s="23" t="s">
        <v>55</v>
      </c>
      <c r="M9633" s="23" t="s">
        <v>84</v>
      </c>
      <c r="N9633" s="27">
        <v>41513</v>
      </c>
      <c r="O9633" s="23" t="s">
        <v>56</v>
      </c>
      <c r="P9633" t="str">
        <f t="shared" si="150"/>
        <v>INSERT INTO @DataTable (Deal, AdvanceDate, PROV, DealPurpose, RateType, BEACON, LTV, TDS, GDS, InsuranceType, PrincipalBalance, OccupancyType, AccountStatus, Closed_Date, DelinquencyBucket) VALUES (9632, '2011-08-24', 'ON', 'Purchase', 'Fixed', 698, 95, 41.72, 28.91, 'HiRatio', 0, 'Owner-Occupied', 'Closed', '2013-08-27', 'Current');</v>
      </c>
    </row>
    <row r="9634" spans="1:16" x14ac:dyDescent="0.35">
      <c r="A9634" s="19">
        <v>9633</v>
      </c>
      <c r="B9634" s="18">
        <v>40319</v>
      </c>
      <c r="C9634" s="19" t="s">
        <v>58</v>
      </c>
      <c r="D9634" s="19" t="s">
        <v>52</v>
      </c>
      <c r="E9634" s="19" t="s">
        <v>53</v>
      </c>
      <c r="F9634" s="19">
        <v>772</v>
      </c>
      <c r="G9634" s="19">
        <v>78.790000000000006</v>
      </c>
      <c r="H9634" s="19">
        <v>22.12</v>
      </c>
      <c r="I9634" s="19">
        <v>21.79</v>
      </c>
      <c r="J9634" s="19" t="s">
        <v>54</v>
      </c>
      <c r="K9634" s="20">
        <v>227151.46</v>
      </c>
      <c r="L9634" s="20" t="s">
        <v>55</v>
      </c>
      <c r="M9634" s="20" t="s">
        <v>83</v>
      </c>
      <c r="N9634" s="26"/>
      <c r="O9634" s="20" t="s">
        <v>56</v>
      </c>
      <c r="P9634" t="str">
        <f t="shared" si="150"/>
        <v>INSERT INTO @DataTable (Deal, AdvanceDate, PROV, DealPurpose, RateType, BEACON, LTV, TDS, GDS, InsuranceType, PrincipalBalance, OccupancyType, AccountStatus, Closed_Date, DelinquencyBucket) VALUES (9633, '2010-05-21', 'BC', 'Refinance External', 'Fixed', 772, 78.79, 22.12, 21.79, 'Conv', 227151.46, 'Owner-Occupied', 'Open', '1900-01-00', 'Current');</v>
      </c>
    </row>
    <row r="9635" spans="1:16" x14ac:dyDescent="0.35">
      <c r="A9635" s="22">
        <v>9634</v>
      </c>
      <c r="B9635" s="21">
        <v>40529</v>
      </c>
      <c r="C9635" s="22" t="s">
        <v>74</v>
      </c>
      <c r="D9635" s="22" t="s">
        <v>52</v>
      </c>
      <c r="E9635" s="22" t="s">
        <v>53</v>
      </c>
      <c r="F9635" s="22">
        <v>767</v>
      </c>
      <c r="G9635" s="22">
        <v>83.33</v>
      </c>
      <c r="H9635" s="22">
        <v>36.57</v>
      </c>
      <c r="I9635" s="22">
        <v>25.11</v>
      </c>
      <c r="J9635" s="22" t="s">
        <v>60</v>
      </c>
      <c r="K9635" s="23">
        <v>0</v>
      </c>
      <c r="L9635" s="23" t="s">
        <v>55</v>
      </c>
      <c r="M9635" s="23" t="s">
        <v>84</v>
      </c>
      <c r="N9635" s="27">
        <v>41569</v>
      </c>
      <c r="O9635" s="23" t="s">
        <v>56</v>
      </c>
      <c r="P9635" t="str">
        <f t="shared" si="150"/>
        <v>INSERT INTO @DataTable (Deal, AdvanceDate, PROV, DealPurpose, RateType, BEACON, LTV, TDS, GDS, InsuranceType, PrincipalBalance, OccupancyType, AccountStatus, Closed_Date, DelinquencyBucket) VALUES (9634, '2010-12-17', 'MB', 'Refinance External', 'Fixed', 767, 83.33, 36.57, 25.11, 'HiRatio', 0, 'Owner-Occupied', 'Closed', '2013-10-22', 'Current');</v>
      </c>
    </row>
    <row r="9636" spans="1:16" x14ac:dyDescent="0.35">
      <c r="A9636" s="19">
        <v>9635</v>
      </c>
      <c r="B9636" s="18">
        <v>40856</v>
      </c>
      <c r="C9636" s="19" t="s">
        <v>58</v>
      </c>
      <c r="D9636" s="19" t="s">
        <v>52</v>
      </c>
      <c r="E9636" s="19" t="s">
        <v>53</v>
      </c>
      <c r="F9636" s="19">
        <v>705</v>
      </c>
      <c r="G9636" s="19">
        <v>79.36</v>
      </c>
      <c r="H9636" s="19">
        <v>38.880000000000003</v>
      </c>
      <c r="I9636" s="19">
        <v>34.049999999999997</v>
      </c>
      <c r="J9636" s="19" t="s">
        <v>54</v>
      </c>
      <c r="K9636" s="20">
        <v>0</v>
      </c>
      <c r="L9636" s="20" t="s">
        <v>55</v>
      </c>
      <c r="M9636" s="20" t="s">
        <v>84</v>
      </c>
      <c r="N9636" s="26">
        <v>41947</v>
      </c>
      <c r="O9636" s="20" t="s">
        <v>56</v>
      </c>
      <c r="P9636" t="str">
        <f t="shared" si="150"/>
        <v>INSERT INTO @DataTable (Deal, AdvanceDate, PROV, DealPurpose, RateType, BEACON, LTV, TDS, GDS, InsuranceType, PrincipalBalance, OccupancyType, AccountStatus, Closed_Date, DelinquencyBucket) VALUES (9635, '2011-11-09', 'BC', 'Refinance External', 'Fixed', 705, 79.36, 38.88, 34.05, 'Conv', 0, 'Owner-Occupied', 'Closed', '2014-11-04', 'Current');</v>
      </c>
    </row>
    <row r="9637" spans="1:16" x14ac:dyDescent="0.35">
      <c r="A9637" s="22">
        <v>9636</v>
      </c>
      <c r="B9637" s="21">
        <v>40508</v>
      </c>
      <c r="C9637" s="22" t="s">
        <v>57</v>
      </c>
      <c r="D9637" s="22" t="s">
        <v>52</v>
      </c>
      <c r="E9637" s="22" t="s">
        <v>53</v>
      </c>
      <c r="F9637" s="22">
        <v>761</v>
      </c>
      <c r="G9637" s="22">
        <v>90</v>
      </c>
      <c r="H9637" s="22">
        <v>26.05</v>
      </c>
      <c r="I9637" s="22">
        <v>24.07</v>
      </c>
      <c r="J9637" s="22" t="s">
        <v>60</v>
      </c>
      <c r="K9637" s="23">
        <v>318848</v>
      </c>
      <c r="L9637" s="23" t="s">
        <v>55</v>
      </c>
      <c r="M9637" s="23" t="s">
        <v>83</v>
      </c>
      <c r="N9637" s="27"/>
      <c r="O9637" s="23" t="s">
        <v>56</v>
      </c>
      <c r="P9637" t="str">
        <f t="shared" si="150"/>
        <v>INSERT INTO @DataTable (Deal, AdvanceDate, PROV, DealPurpose, RateType, BEACON, LTV, TDS, GDS, InsuranceType, PrincipalBalance, OccupancyType, AccountStatus, Closed_Date, DelinquencyBucket) VALUES (9636, '2010-11-26', 'ON', 'Refinance External', 'Fixed', 761, 90, 26.05, 24.07, 'HiRatio', 318848, 'Owner-Occupied', 'Open', '1900-01-00', 'Current');</v>
      </c>
    </row>
    <row r="9638" spans="1:16" x14ac:dyDescent="0.35">
      <c r="A9638" s="19">
        <v>9637</v>
      </c>
      <c r="B9638" s="18">
        <v>40780</v>
      </c>
      <c r="C9638" s="19" t="s">
        <v>58</v>
      </c>
      <c r="D9638" s="19" t="s">
        <v>52</v>
      </c>
      <c r="E9638" s="19" t="s">
        <v>53</v>
      </c>
      <c r="F9638" s="19">
        <v>674</v>
      </c>
      <c r="G9638" s="19">
        <v>85</v>
      </c>
      <c r="H9638" s="19">
        <v>41.87</v>
      </c>
      <c r="I9638" s="19">
        <v>35.82</v>
      </c>
      <c r="J9638" s="19" t="s">
        <v>60</v>
      </c>
      <c r="K9638" s="20">
        <v>211035.06</v>
      </c>
      <c r="L9638" s="20" t="s">
        <v>55</v>
      </c>
      <c r="M9638" s="20" t="s">
        <v>83</v>
      </c>
      <c r="N9638" s="26"/>
      <c r="O9638" s="20" t="s">
        <v>56</v>
      </c>
      <c r="P9638" t="str">
        <f t="shared" si="150"/>
        <v>INSERT INTO @DataTable (Deal, AdvanceDate, PROV, DealPurpose, RateType, BEACON, LTV, TDS, GDS, InsuranceType, PrincipalBalance, OccupancyType, AccountStatus, Closed_Date, DelinquencyBucket) VALUES (9637, '2011-08-25', 'BC', 'Refinance External', 'Fixed', 674, 85, 41.87, 35.82, 'HiRatio', 211035.06, 'Owner-Occupied', 'Open', '1900-01-00', 'Current');</v>
      </c>
    </row>
    <row r="9639" spans="1:16" x14ac:dyDescent="0.35">
      <c r="A9639" s="22">
        <v>9638</v>
      </c>
      <c r="B9639" s="21">
        <v>40513</v>
      </c>
      <c r="C9639" s="22" t="s">
        <v>51</v>
      </c>
      <c r="D9639" s="22" t="s">
        <v>61</v>
      </c>
      <c r="E9639" s="22" t="s">
        <v>53</v>
      </c>
      <c r="F9639" s="22">
        <v>750</v>
      </c>
      <c r="G9639" s="22">
        <v>95</v>
      </c>
      <c r="H9639" s="22">
        <v>30.38</v>
      </c>
      <c r="I9639" s="22">
        <v>17.18</v>
      </c>
      <c r="J9639" s="22" t="s">
        <v>60</v>
      </c>
      <c r="K9639" s="23">
        <v>0</v>
      </c>
      <c r="L9639" s="23" t="s">
        <v>55</v>
      </c>
      <c r="M9639" s="23" t="s">
        <v>84</v>
      </c>
      <c r="N9639" s="27">
        <v>42341</v>
      </c>
      <c r="O9639" s="23" t="s">
        <v>56</v>
      </c>
      <c r="P9639" t="str">
        <f t="shared" si="150"/>
        <v>INSERT INTO @DataTable (Deal, AdvanceDate, PROV, DealPurpose, RateType, BEACON, LTV, TDS, GDS, InsuranceType, PrincipalBalance, OccupancyType, AccountStatus, Closed_Date, DelinquencyBucket) VALUES (9638, '2010-12-01', 'AB', 'Purchase', 'Fixed', 750, 95, 30.38, 17.18, 'HiRatio', 0, 'Owner-Occupied', 'Closed', '2015-12-03', 'Current');</v>
      </c>
    </row>
    <row r="9640" spans="1:16" x14ac:dyDescent="0.35">
      <c r="A9640" s="19">
        <v>9639</v>
      </c>
      <c r="B9640" s="18">
        <v>40483</v>
      </c>
      <c r="C9640" s="19" t="s">
        <v>51</v>
      </c>
      <c r="D9640" s="19" t="s">
        <v>61</v>
      </c>
      <c r="E9640" s="19" t="s">
        <v>53</v>
      </c>
      <c r="F9640" s="19">
        <v>765</v>
      </c>
      <c r="G9640" s="19">
        <v>80</v>
      </c>
      <c r="H9640" s="19">
        <v>34.76</v>
      </c>
      <c r="I9640" s="19">
        <v>13.78</v>
      </c>
      <c r="J9640" s="19" t="s">
        <v>54</v>
      </c>
      <c r="K9640" s="20">
        <v>0</v>
      </c>
      <c r="L9640" s="20" t="s">
        <v>62</v>
      </c>
      <c r="M9640" s="20" t="s">
        <v>84</v>
      </c>
      <c r="N9640" s="26">
        <v>42493</v>
      </c>
      <c r="O9640" s="20" t="s">
        <v>56</v>
      </c>
      <c r="P9640" t="str">
        <f t="shared" si="150"/>
        <v>INSERT INTO @DataTable (Deal, AdvanceDate, PROV, DealPurpose, RateType, BEACON, LTV, TDS, GDS, InsuranceType, PrincipalBalance, OccupancyType, AccountStatus, Closed_Date, DelinquencyBucket) VALUES (9639, '2010-11-01', 'AB', 'Purchase', 'Fixed', 765, 80, 34.76, 13.78, 'Conv', 0, 'Rental', 'Closed', '2016-05-03', 'Current');</v>
      </c>
    </row>
    <row r="9641" spans="1:16" x14ac:dyDescent="0.35">
      <c r="A9641" s="22">
        <v>9640</v>
      </c>
      <c r="B9641" s="21">
        <v>40389</v>
      </c>
      <c r="C9641" s="22" t="s">
        <v>57</v>
      </c>
      <c r="D9641" s="22" t="s">
        <v>52</v>
      </c>
      <c r="E9641" s="22" t="s">
        <v>40</v>
      </c>
      <c r="F9641" s="22">
        <v>793</v>
      </c>
      <c r="G9641" s="22">
        <v>66.81</v>
      </c>
      <c r="H9641" s="22">
        <v>14.15</v>
      </c>
      <c r="I9641" s="22">
        <v>14.01</v>
      </c>
      <c r="J9641" s="22" t="s">
        <v>54</v>
      </c>
      <c r="K9641" s="23">
        <v>0</v>
      </c>
      <c r="L9641" s="23" t="s">
        <v>55</v>
      </c>
      <c r="M9641" s="23" t="s">
        <v>84</v>
      </c>
      <c r="N9641" s="27">
        <v>42066</v>
      </c>
      <c r="O9641" s="23" t="s">
        <v>56</v>
      </c>
      <c r="P9641" t="str">
        <f t="shared" si="150"/>
        <v>INSERT INTO @DataTable (Deal, AdvanceDate, PROV, DealPurpose, RateType, BEACON, LTV, TDS, GDS, InsuranceType, PrincipalBalance, OccupancyType, AccountStatus, Closed_Date, DelinquencyBucket) VALUES (9640, '2010-07-30', 'ON', 'Refinance External', 'ARM', 793, 66.81, 14.15, 14.01, 'Conv', 0, 'Owner-Occupied', 'Closed', '2015-03-03', 'Current');</v>
      </c>
    </row>
    <row r="9642" spans="1:16" x14ac:dyDescent="0.35">
      <c r="A9642" s="19">
        <v>9641</v>
      </c>
      <c r="B9642" s="18">
        <v>42018</v>
      </c>
      <c r="C9642" s="19" t="s">
        <v>51</v>
      </c>
      <c r="D9642" s="19" t="s">
        <v>52</v>
      </c>
      <c r="E9642" s="19" t="s">
        <v>53</v>
      </c>
      <c r="F9642" s="19">
        <v>745</v>
      </c>
      <c r="G9642" s="19">
        <v>80</v>
      </c>
      <c r="H9642" s="19">
        <v>32.75</v>
      </c>
      <c r="I9642" s="19">
        <v>3.94</v>
      </c>
      <c r="J9642" s="19" t="s">
        <v>54</v>
      </c>
      <c r="K9642" s="20">
        <v>104993.41</v>
      </c>
      <c r="L9642" s="20" t="s">
        <v>62</v>
      </c>
      <c r="M9642" s="20" t="s">
        <v>83</v>
      </c>
      <c r="N9642" s="26"/>
      <c r="O9642" s="20" t="s">
        <v>56</v>
      </c>
      <c r="P9642" t="str">
        <f t="shared" si="150"/>
        <v>INSERT INTO @DataTable (Deal, AdvanceDate, PROV, DealPurpose, RateType, BEACON, LTV, TDS, GDS, InsuranceType, PrincipalBalance, OccupancyType, AccountStatus, Closed_Date, DelinquencyBucket) VALUES (9641, '2015-01-14', 'AB', 'Refinance External', 'Fixed', 745, 80, 32.75, 3.94, 'Conv', 104993.41, 'Rental', 'Open', '1900-01-00', 'Current');</v>
      </c>
    </row>
    <row r="9643" spans="1:16" x14ac:dyDescent="0.35">
      <c r="A9643" s="22">
        <v>9642</v>
      </c>
      <c r="B9643" s="21">
        <v>40359</v>
      </c>
      <c r="C9643" s="22" t="s">
        <v>51</v>
      </c>
      <c r="D9643" s="22" t="s">
        <v>61</v>
      </c>
      <c r="E9643" s="22" t="s">
        <v>40</v>
      </c>
      <c r="F9643" s="22">
        <v>731</v>
      </c>
      <c r="G9643" s="22">
        <v>77.72</v>
      </c>
      <c r="H9643" s="22">
        <v>25.76</v>
      </c>
      <c r="I9643" s="22">
        <v>22.09</v>
      </c>
      <c r="J9643" s="22" t="s">
        <v>54</v>
      </c>
      <c r="K9643" s="23">
        <v>178269.06</v>
      </c>
      <c r="L9643" s="23" t="s">
        <v>55</v>
      </c>
      <c r="M9643" s="23" t="s">
        <v>83</v>
      </c>
      <c r="N9643" s="27"/>
      <c r="O9643" s="23" t="s">
        <v>56</v>
      </c>
      <c r="P9643" t="str">
        <f t="shared" si="150"/>
        <v>INSERT INTO @DataTable (Deal, AdvanceDate, PROV, DealPurpose, RateType, BEACON, LTV, TDS, GDS, InsuranceType, PrincipalBalance, OccupancyType, AccountStatus, Closed_Date, DelinquencyBucket) VALUES (9642, '2010-06-30', 'AB', 'Purchase', 'ARM', 731, 77.72, 25.76, 22.09, 'Conv', 178269.06, 'Owner-Occupied', 'Open', '1900-01-00', 'Current');</v>
      </c>
    </row>
    <row r="9644" spans="1:16" x14ac:dyDescent="0.35">
      <c r="A9644" s="19">
        <v>9643</v>
      </c>
      <c r="B9644" s="18">
        <v>40354</v>
      </c>
      <c r="C9644" s="19" t="s">
        <v>51</v>
      </c>
      <c r="D9644" s="19" t="s">
        <v>52</v>
      </c>
      <c r="E9644" s="19" t="s">
        <v>53</v>
      </c>
      <c r="F9644" s="19">
        <v>744</v>
      </c>
      <c r="G9644" s="19">
        <v>83.33</v>
      </c>
      <c r="H9644" s="19">
        <v>13.85</v>
      </c>
      <c r="I9644" s="19">
        <v>13.85</v>
      </c>
      <c r="J9644" s="19" t="s">
        <v>60</v>
      </c>
      <c r="K9644" s="20">
        <v>0</v>
      </c>
      <c r="L9644" s="20" t="s">
        <v>55</v>
      </c>
      <c r="M9644" s="20" t="s">
        <v>84</v>
      </c>
      <c r="N9644" s="26">
        <v>41066</v>
      </c>
      <c r="O9644" s="20" t="s">
        <v>56</v>
      </c>
      <c r="P9644" t="str">
        <f t="shared" si="150"/>
        <v>INSERT INTO @DataTable (Deal, AdvanceDate, PROV, DealPurpose, RateType, BEACON, LTV, TDS, GDS, InsuranceType, PrincipalBalance, OccupancyType, AccountStatus, Closed_Date, DelinquencyBucket) VALUES (9643, '2010-06-25', 'AB', 'Refinance External', 'Fixed', 744, 83.33, 13.85, 13.85, 'HiRatio', 0, 'Owner-Occupied', 'Closed', '2012-06-06', 'Current');</v>
      </c>
    </row>
    <row r="9645" spans="1:16" x14ac:dyDescent="0.35">
      <c r="A9645" s="22">
        <v>9644</v>
      </c>
      <c r="B9645" s="21">
        <v>40487</v>
      </c>
      <c r="C9645" s="22" t="s">
        <v>57</v>
      </c>
      <c r="D9645" s="22" t="s">
        <v>52</v>
      </c>
      <c r="E9645" s="22" t="s">
        <v>53</v>
      </c>
      <c r="F9645" s="22">
        <v>690</v>
      </c>
      <c r="G9645" s="22">
        <v>90</v>
      </c>
      <c r="H9645" s="22">
        <v>33.729999999999997</v>
      </c>
      <c r="I9645" s="22">
        <v>33.729999999999997</v>
      </c>
      <c r="J9645" s="22" t="s">
        <v>60</v>
      </c>
      <c r="K9645" s="23">
        <v>0</v>
      </c>
      <c r="L9645" s="23" t="s">
        <v>55</v>
      </c>
      <c r="M9645" s="23" t="s">
        <v>84</v>
      </c>
      <c r="N9645" s="27">
        <v>42320</v>
      </c>
      <c r="O9645" s="23" t="s">
        <v>56</v>
      </c>
      <c r="P9645" t="str">
        <f t="shared" si="150"/>
        <v>INSERT INTO @DataTable (Deal, AdvanceDate, PROV, DealPurpose, RateType, BEACON, LTV, TDS, GDS, InsuranceType, PrincipalBalance, OccupancyType, AccountStatus, Closed_Date, DelinquencyBucket) VALUES (9644, '2010-11-05', 'ON', 'Refinance External', 'Fixed', 690, 90, 33.73, 33.73, 'HiRatio', 0, 'Owner-Occupied', 'Closed', '2015-11-12', 'Current');</v>
      </c>
    </row>
    <row r="9646" spans="1:16" x14ac:dyDescent="0.35">
      <c r="A9646" s="19">
        <v>9645</v>
      </c>
      <c r="B9646" s="18">
        <v>40389</v>
      </c>
      <c r="C9646" s="19" t="s">
        <v>51</v>
      </c>
      <c r="D9646" s="19" t="s">
        <v>61</v>
      </c>
      <c r="E9646" s="19" t="s">
        <v>40</v>
      </c>
      <c r="F9646" s="19">
        <v>738</v>
      </c>
      <c r="G9646" s="19">
        <v>95</v>
      </c>
      <c r="H9646" s="19">
        <v>15.33</v>
      </c>
      <c r="I9646" s="19">
        <v>14.92</v>
      </c>
      <c r="J9646" s="19" t="s">
        <v>60</v>
      </c>
      <c r="K9646" s="20">
        <v>0</v>
      </c>
      <c r="L9646" s="20" t="s">
        <v>55</v>
      </c>
      <c r="M9646" s="20" t="s">
        <v>84</v>
      </c>
      <c r="N9646" s="26">
        <v>42173</v>
      </c>
      <c r="O9646" s="20" t="s">
        <v>56</v>
      </c>
      <c r="P9646" t="str">
        <f t="shared" si="150"/>
        <v>INSERT INTO @DataTable (Deal, AdvanceDate, PROV, DealPurpose, RateType, BEACON, LTV, TDS, GDS, InsuranceType, PrincipalBalance, OccupancyType, AccountStatus, Closed_Date, DelinquencyBucket) VALUES (9645, '2010-07-30', 'AB', 'Purchase', 'ARM', 738, 95, 15.33, 14.92, 'HiRatio', 0, 'Owner-Occupied', 'Closed', '2015-06-18', 'Current');</v>
      </c>
    </row>
    <row r="9647" spans="1:16" x14ac:dyDescent="0.35">
      <c r="A9647" s="22">
        <v>9646</v>
      </c>
      <c r="B9647" s="21">
        <v>40386</v>
      </c>
      <c r="C9647" s="22" t="s">
        <v>57</v>
      </c>
      <c r="D9647" s="22" t="s">
        <v>52</v>
      </c>
      <c r="E9647" s="22" t="s">
        <v>53</v>
      </c>
      <c r="F9647" s="22">
        <v>696</v>
      </c>
      <c r="G9647" s="22">
        <v>90</v>
      </c>
      <c r="H9647" s="22">
        <v>42.47</v>
      </c>
      <c r="I9647" s="22">
        <v>41.91</v>
      </c>
      <c r="J9647" s="22" t="s">
        <v>60</v>
      </c>
      <c r="K9647" s="23">
        <v>0</v>
      </c>
      <c r="L9647" s="23" t="s">
        <v>55</v>
      </c>
      <c r="M9647" s="23" t="s">
        <v>84</v>
      </c>
      <c r="N9647" s="27">
        <v>42199</v>
      </c>
      <c r="O9647" s="23" t="s">
        <v>56</v>
      </c>
      <c r="P9647" t="str">
        <f t="shared" si="150"/>
        <v>INSERT INTO @DataTable (Deal, AdvanceDate, PROV, DealPurpose, RateType, BEACON, LTV, TDS, GDS, InsuranceType, PrincipalBalance, OccupancyType, AccountStatus, Closed_Date, DelinquencyBucket) VALUES (9646, '2010-07-27', 'ON', 'Refinance External', 'Fixed', 696, 90, 42.47, 41.91, 'HiRatio', 0, 'Owner-Occupied', 'Closed', '2015-07-14', 'Current');</v>
      </c>
    </row>
    <row r="9648" spans="1:16" x14ac:dyDescent="0.35">
      <c r="A9648" s="19">
        <v>9647</v>
      </c>
      <c r="B9648" s="18">
        <v>42122</v>
      </c>
      <c r="C9648" s="19" t="s">
        <v>51</v>
      </c>
      <c r="D9648" s="19" t="s">
        <v>52</v>
      </c>
      <c r="E9648" s="19" t="s">
        <v>40</v>
      </c>
      <c r="F9648" s="19">
        <v>798</v>
      </c>
      <c r="G9648" s="19">
        <v>36.76</v>
      </c>
      <c r="H9648" s="19">
        <v>15.89</v>
      </c>
      <c r="I9648" s="19">
        <v>14.75</v>
      </c>
      <c r="J9648" s="19" t="s">
        <v>54</v>
      </c>
      <c r="K9648" s="20">
        <v>114552.92</v>
      </c>
      <c r="L9648" s="20" t="s">
        <v>55</v>
      </c>
      <c r="M9648" s="20" t="s">
        <v>83</v>
      </c>
      <c r="N9648" s="26"/>
      <c r="O9648" s="20" t="s">
        <v>56</v>
      </c>
      <c r="P9648" t="str">
        <f t="shared" si="150"/>
        <v>INSERT INTO @DataTable (Deal, AdvanceDate, PROV, DealPurpose, RateType, BEACON, LTV, TDS, GDS, InsuranceType, PrincipalBalance, OccupancyType, AccountStatus, Closed_Date, DelinquencyBucket) VALUES (9647, '2015-04-28', 'AB', 'Refinance External', 'ARM', 798, 36.76, 15.89, 14.75, 'Conv', 114552.92, 'Owner-Occupied', 'Open', '1900-01-00', 'Current');</v>
      </c>
    </row>
    <row r="9649" spans="1:16" x14ac:dyDescent="0.35">
      <c r="A9649" s="22">
        <v>9648</v>
      </c>
      <c r="B9649" s="21">
        <v>42458</v>
      </c>
      <c r="C9649" s="22" t="s">
        <v>57</v>
      </c>
      <c r="D9649" s="22" t="s">
        <v>61</v>
      </c>
      <c r="E9649" s="22" t="s">
        <v>53</v>
      </c>
      <c r="F9649" s="22">
        <v>774</v>
      </c>
      <c r="G9649" s="22">
        <v>73.97</v>
      </c>
      <c r="H9649" s="22">
        <v>26.87</v>
      </c>
      <c r="I9649" s="22">
        <v>19.149999999999999</v>
      </c>
      <c r="J9649" s="22" t="s">
        <v>54</v>
      </c>
      <c r="K9649" s="23">
        <v>473504.68</v>
      </c>
      <c r="L9649" s="23" t="s">
        <v>55</v>
      </c>
      <c r="M9649" s="23" t="s">
        <v>83</v>
      </c>
      <c r="N9649" s="27"/>
      <c r="O9649" s="23" t="s">
        <v>56</v>
      </c>
      <c r="P9649" t="str">
        <f t="shared" si="150"/>
        <v>INSERT INTO @DataTable (Deal, AdvanceDate, PROV, DealPurpose, RateType, BEACON, LTV, TDS, GDS, InsuranceType, PrincipalBalance, OccupancyType, AccountStatus, Closed_Date, DelinquencyBucket) VALUES (9648, '2016-03-29', 'ON', 'Purchase', 'Fixed', 774, 73.97, 26.87, 19.15, 'Conv', 473504.68, 'Owner-Occupied', 'Open', '1900-01-00', 'Current');</v>
      </c>
    </row>
    <row r="9650" spans="1:16" x14ac:dyDescent="0.35">
      <c r="A9650" s="19">
        <v>9649</v>
      </c>
      <c r="B9650" s="18">
        <v>40521</v>
      </c>
      <c r="C9650" s="19" t="s">
        <v>58</v>
      </c>
      <c r="D9650" s="19" t="s">
        <v>61</v>
      </c>
      <c r="E9650" s="19" t="s">
        <v>53</v>
      </c>
      <c r="F9650" s="19">
        <v>754</v>
      </c>
      <c r="G9650" s="19">
        <v>71.39</v>
      </c>
      <c r="H9650" s="19">
        <v>29.67</v>
      </c>
      <c r="I9650" s="19">
        <v>22.64</v>
      </c>
      <c r="J9650" s="19" t="s">
        <v>54</v>
      </c>
      <c r="K9650" s="20">
        <v>242746.91</v>
      </c>
      <c r="L9650" s="20" t="s">
        <v>55</v>
      </c>
      <c r="M9650" s="20" t="s">
        <v>83</v>
      </c>
      <c r="N9650" s="26"/>
      <c r="O9650" s="20" t="s">
        <v>56</v>
      </c>
      <c r="P9650" t="str">
        <f t="shared" si="150"/>
        <v>INSERT INTO @DataTable (Deal, AdvanceDate, PROV, DealPurpose, RateType, BEACON, LTV, TDS, GDS, InsuranceType, PrincipalBalance, OccupancyType, AccountStatus, Closed_Date, DelinquencyBucket) VALUES (9649, '2010-12-09', 'BC', 'Purchase', 'Fixed', 754, 71.39, 29.67, 22.64, 'Conv', 242746.91, 'Owner-Occupied', 'Open', '1900-01-00', 'Current');</v>
      </c>
    </row>
    <row r="9651" spans="1:16" x14ac:dyDescent="0.35">
      <c r="A9651" s="22">
        <v>9650</v>
      </c>
      <c r="B9651" s="21">
        <v>40416</v>
      </c>
      <c r="C9651" s="22" t="s">
        <v>58</v>
      </c>
      <c r="D9651" s="22" t="s">
        <v>59</v>
      </c>
      <c r="E9651" s="22" t="s">
        <v>40</v>
      </c>
      <c r="F9651" s="22">
        <v>808</v>
      </c>
      <c r="G9651" s="22">
        <v>18.559999999999999</v>
      </c>
      <c r="H9651" s="22">
        <v>19.41</v>
      </c>
      <c r="I9651" s="22">
        <v>9.7799999999999994</v>
      </c>
      <c r="J9651" s="22" t="s">
        <v>54</v>
      </c>
      <c r="K9651" s="23">
        <v>0</v>
      </c>
      <c r="L9651" s="23" t="s">
        <v>55</v>
      </c>
      <c r="M9651" s="23" t="s">
        <v>84</v>
      </c>
      <c r="N9651" s="27">
        <v>41508</v>
      </c>
      <c r="O9651" s="23" t="s">
        <v>56</v>
      </c>
      <c r="P9651" t="str">
        <f t="shared" si="150"/>
        <v>INSERT INTO @DataTable (Deal, AdvanceDate, PROV, DealPurpose, RateType, BEACON, LTV, TDS, GDS, InsuranceType, PrincipalBalance, OccupancyType, AccountStatus, Closed_Date, DelinquencyBucket) VALUES (9650, '2010-08-26', 'BC', 'Transfer', 'ARM', 808, 18.56, 19.41, 9.78, 'Conv', 0, 'Owner-Occupied', 'Closed', '2013-08-22', 'Current');</v>
      </c>
    </row>
    <row r="9652" spans="1:16" x14ac:dyDescent="0.35">
      <c r="A9652" s="19">
        <v>9651</v>
      </c>
      <c r="B9652" s="18">
        <v>40514</v>
      </c>
      <c r="C9652" s="19" t="s">
        <v>57</v>
      </c>
      <c r="D9652" s="19" t="s">
        <v>52</v>
      </c>
      <c r="E9652" s="19" t="s">
        <v>53</v>
      </c>
      <c r="F9652" s="19">
        <v>784</v>
      </c>
      <c r="G9652" s="19">
        <v>80</v>
      </c>
      <c r="H9652" s="19">
        <v>32.82</v>
      </c>
      <c r="I9652" s="19">
        <v>28.83</v>
      </c>
      <c r="J9652" s="19" t="s">
        <v>54</v>
      </c>
      <c r="K9652" s="20">
        <v>0</v>
      </c>
      <c r="L9652" s="20" t="s">
        <v>55</v>
      </c>
      <c r="M9652" s="20" t="s">
        <v>84</v>
      </c>
      <c r="N9652" s="26">
        <v>41793</v>
      </c>
      <c r="O9652" s="20" t="s">
        <v>56</v>
      </c>
      <c r="P9652" t="str">
        <f t="shared" si="150"/>
        <v>INSERT INTO @DataTable (Deal, AdvanceDate, PROV, DealPurpose, RateType, BEACON, LTV, TDS, GDS, InsuranceType, PrincipalBalance, OccupancyType, AccountStatus, Closed_Date, DelinquencyBucket) VALUES (9651, '2010-12-02', 'ON', 'Refinance External', 'Fixed', 784, 80, 32.82, 28.83, 'Conv', 0, 'Owner-Occupied', 'Closed', '2014-06-03', 'Current');</v>
      </c>
    </row>
    <row r="9653" spans="1:16" x14ac:dyDescent="0.35">
      <c r="A9653" s="22">
        <v>9652</v>
      </c>
      <c r="B9653" s="21">
        <v>40527</v>
      </c>
      <c r="C9653" s="22" t="s">
        <v>57</v>
      </c>
      <c r="D9653" s="22" t="s">
        <v>61</v>
      </c>
      <c r="E9653" s="22" t="s">
        <v>53</v>
      </c>
      <c r="F9653" s="22">
        <v>758</v>
      </c>
      <c r="G9653" s="22">
        <v>95</v>
      </c>
      <c r="H9653" s="22">
        <v>43.67</v>
      </c>
      <c r="I9653" s="22">
        <v>33.229999999999997</v>
      </c>
      <c r="J9653" s="22" t="s">
        <v>60</v>
      </c>
      <c r="K9653" s="23">
        <v>231903.81</v>
      </c>
      <c r="L9653" s="23" t="s">
        <v>55</v>
      </c>
      <c r="M9653" s="23" t="s">
        <v>83</v>
      </c>
      <c r="N9653" s="27"/>
      <c r="O9653" s="23" t="s">
        <v>56</v>
      </c>
      <c r="P9653" t="str">
        <f t="shared" si="150"/>
        <v>INSERT INTO @DataTable (Deal, AdvanceDate, PROV, DealPurpose, RateType, BEACON, LTV, TDS, GDS, InsuranceType, PrincipalBalance, OccupancyType, AccountStatus, Closed_Date, DelinquencyBucket) VALUES (9652, '2010-12-15', 'ON', 'Purchase', 'Fixed', 758, 95, 43.67, 33.23, 'HiRatio', 231903.81, 'Owner-Occupied', 'Open', '1900-01-00', 'Current');</v>
      </c>
    </row>
    <row r="9654" spans="1:16" x14ac:dyDescent="0.35">
      <c r="A9654" s="19">
        <v>9653</v>
      </c>
      <c r="B9654" s="18">
        <v>40892</v>
      </c>
      <c r="C9654" s="19" t="s">
        <v>63</v>
      </c>
      <c r="D9654" s="19" t="s">
        <v>61</v>
      </c>
      <c r="E9654" s="19" t="s">
        <v>53</v>
      </c>
      <c r="F9654" s="19">
        <v>789</v>
      </c>
      <c r="G9654" s="19">
        <v>91.84</v>
      </c>
      <c r="H9654" s="19">
        <v>38.36</v>
      </c>
      <c r="I9654" s="19">
        <v>17.36</v>
      </c>
      <c r="J9654" s="19" t="s">
        <v>60</v>
      </c>
      <c r="K9654" s="20">
        <v>0</v>
      </c>
      <c r="L9654" s="20" t="s">
        <v>55</v>
      </c>
      <c r="M9654" s="20" t="s">
        <v>84</v>
      </c>
      <c r="N9654" s="26">
        <v>42723</v>
      </c>
      <c r="O9654" s="20" t="s">
        <v>56</v>
      </c>
      <c r="P9654" t="str">
        <f t="shared" si="150"/>
        <v>INSERT INTO @DataTable (Deal, AdvanceDate, PROV, DealPurpose, RateType, BEACON, LTV, TDS, GDS, InsuranceType, PrincipalBalance, OccupancyType, AccountStatus, Closed_Date, DelinquencyBucket) VALUES (9653, '2011-12-15', 'SK', 'Purchase', 'Fixed', 789, 91.84, 38.36, 17.36, 'HiRatio', 0, 'Owner-Occupied', 'Closed', '2016-12-19', 'Current');</v>
      </c>
    </row>
    <row r="9655" spans="1:16" x14ac:dyDescent="0.35">
      <c r="A9655" s="22">
        <v>9654</v>
      </c>
      <c r="B9655" s="21">
        <v>41556</v>
      </c>
      <c r="C9655" s="22" t="s">
        <v>57</v>
      </c>
      <c r="D9655" s="22" t="s">
        <v>52</v>
      </c>
      <c r="E9655" s="22" t="s">
        <v>53</v>
      </c>
      <c r="F9655" s="22">
        <v>641</v>
      </c>
      <c r="G9655" s="22">
        <v>80</v>
      </c>
      <c r="H9655" s="22">
        <v>37.340000000000003</v>
      </c>
      <c r="I9655" s="22">
        <v>29.7</v>
      </c>
      <c r="J9655" s="22" t="s">
        <v>54</v>
      </c>
      <c r="K9655" s="23">
        <v>0</v>
      </c>
      <c r="L9655" s="23" t="s">
        <v>55</v>
      </c>
      <c r="M9655" s="23" t="s">
        <v>84</v>
      </c>
      <c r="N9655" s="27">
        <v>42585</v>
      </c>
      <c r="O9655" s="23" t="s">
        <v>56</v>
      </c>
      <c r="P9655" t="str">
        <f t="shared" si="150"/>
        <v>INSERT INTO @DataTable (Deal, AdvanceDate, PROV, DealPurpose, RateType, BEACON, LTV, TDS, GDS, InsuranceType, PrincipalBalance, OccupancyType, AccountStatus, Closed_Date, DelinquencyBucket) VALUES (9654, '2013-10-09', 'ON', 'Refinance External', 'Fixed', 641, 80, 37.34, 29.7, 'Conv', 0, 'Owner-Occupied', 'Closed', '2016-08-03', 'Current');</v>
      </c>
    </row>
    <row r="9656" spans="1:16" x14ac:dyDescent="0.35">
      <c r="A9656" s="19">
        <v>9655</v>
      </c>
      <c r="B9656" s="18">
        <v>40316</v>
      </c>
      <c r="C9656" s="19" t="s">
        <v>57</v>
      </c>
      <c r="D9656" s="19" t="s">
        <v>52</v>
      </c>
      <c r="E9656" s="19" t="s">
        <v>40</v>
      </c>
      <c r="F9656" s="19">
        <v>746</v>
      </c>
      <c r="G9656" s="19">
        <v>70</v>
      </c>
      <c r="H9656" s="19">
        <v>34.979999999999997</v>
      </c>
      <c r="I9656" s="19">
        <v>15.12</v>
      </c>
      <c r="J9656" s="19" t="s">
        <v>54</v>
      </c>
      <c r="K9656" s="20">
        <v>0</v>
      </c>
      <c r="L9656" s="20" t="s">
        <v>55</v>
      </c>
      <c r="M9656" s="20" t="s">
        <v>84</v>
      </c>
      <c r="N9656" s="26">
        <v>40805</v>
      </c>
      <c r="O9656" s="20" t="s">
        <v>56</v>
      </c>
      <c r="P9656" t="str">
        <f t="shared" si="150"/>
        <v>INSERT INTO @DataTable (Deal, AdvanceDate, PROV, DealPurpose, RateType, BEACON, LTV, TDS, GDS, InsuranceType, PrincipalBalance, OccupancyType, AccountStatus, Closed_Date, DelinquencyBucket) VALUES (9655, '2010-05-18', 'ON', 'Refinance External', 'ARM', 746, 70, 34.98, 15.12, 'Conv', 0, 'Owner-Occupied', 'Closed', '2011-09-19', 'Current');</v>
      </c>
    </row>
    <row r="9657" spans="1:16" x14ac:dyDescent="0.35">
      <c r="A9657" s="22">
        <v>9656</v>
      </c>
      <c r="B9657" s="21">
        <v>40830</v>
      </c>
      <c r="C9657" s="22" t="s">
        <v>57</v>
      </c>
      <c r="D9657" s="22" t="s">
        <v>61</v>
      </c>
      <c r="E9657" s="22" t="s">
        <v>53</v>
      </c>
      <c r="F9657" s="22">
        <v>697</v>
      </c>
      <c r="G9657" s="22">
        <v>95</v>
      </c>
      <c r="H9657" s="22">
        <v>38.44</v>
      </c>
      <c r="I9657" s="22">
        <v>25.26</v>
      </c>
      <c r="J9657" s="22" t="s">
        <v>60</v>
      </c>
      <c r="K9657" s="23">
        <v>0</v>
      </c>
      <c r="L9657" s="23" t="s">
        <v>55</v>
      </c>
      <c r="M9657" s="23" t="s">
        <v>84</v>
      </c>
      <c r="N9657" s="27">
        <v>42660</v>
      </c>
      <c r="O9657" s="23" t="s">
        <v>56</v>
      </c>
      <c r="P9657" t="str">
        <f t="shared" si="150"/>
        <v>INSERT INTO @DataTable (Deal, AdvanceDate, PROV, DealPurpose, RateType, BEACON, LTV, TDS, GDS, InsuranceType, PrincipalBalance, OccupancyType, AccountStatus, Closed_Date, DelinquencyBucket) VALUES (9656, '2011-10-14', 'ON', 'Purchase', 'Fixed', 697, 95, 38.44, 25.26, 'HiRatio', 0, 'Owner-Occupied', 'Closed', '2016-10-17', 'Current');</v>
      </c>
    </row>
    <row r="9658" spans="1:16" x14ac:dyDescent="0.35">
      <c r="A9658" s="19">
        <v>9657</v>
      </c>
      <c r="B9658" s="18">
        <v>40338</v>
      </c>
      <c r="C9658" s="19" t="s">
        <v>57</v>
      </c>
      <c r="D9658" s="19" t="s">
        <v>61</v>
      </c>
      <c r="E9658" s="19" t="s">
        <v>53</v>
      </c>
      <c r="F9658" s="19">
        <v>750</v>
      </c>
      <c r="G9658" s="19">
        <v>95</v>
      </c>
      <c r="H9658" s="19">
        <v>34.89</v>
      </c>
      <c r="I9658" s="19">
        <v>33.04</v>
      </c>
      <c r="J9658" s="19" t="s">
        <v>60</v>
      </c>
      <c r="K9658" s="20">
        <v>102888.96000000001</v>
      </c>
      <c r="L9658" s="20" t="s">
        <v>55</v>
      </c>
      <c r="M9658" s="20" t="s">
        <v>83</v>
      </c>
      <c r="N9658" s="26"/>
      <c r="O9658" s="20" t="s">
        <v>56</v>
      </c>
      <c r="P9658" t="str">
        <f t="shared" si="150"/>
        <v>INSERT INTO @DataTable (Deal, AdvanceDate, PROV, DealPurpose, RateType, BEACON, LTV, TDS, GDS, InsuranceType, PrincipalBalance, OccupancyType, AccountStatus, Closed_Date, DelinquencyBucket) VALUES (9657, '2010-06-09', 'ON', 'Purchase', 'Fixed', 750, 95, 34.89, 33.04, 'HiRatio', 102888.96, 'Owner-Occupied', 'Open', '1900-01-00', 'Current');</v>
      </c>
    </row>
    <row r="9659" spans="1:16" x14ac:dyDescent="0.35">
      <c r="A9659" s="22">
        <v>9658</v>
      </c>
      <c r="B9659" s="21">
        <v>40359</v>
      </c>
      <c r="C9659" s="22" t="s">
        <v>51</v>
      </c>
      <c r="D9659" s="22" t="s">
        <v>61</v>
      </c>
      <c r="E9659" s="22" t="s">
        <v>40</v>
      </c>
      <c r="F9659" s="22">
        <v>742</v>
      </c>
      <c r="G9659" s="22">
        <v>80</v>
      </c>
      <c r="H9659" s="22">
        <v>34.67</v>
      </c>
      <c r="I9659" s="22">
        <v>7.2</v>
      </c>
      <c r="J9659" s="22" t="s">
        <v>54</v>
      </c>
      <c r="K9659" s="23">
        <v>0</v>
      </c>
      <c r="L9659" s="23" t="s">
        <v>62</v>
      </c>
      <c r="M9659" s="23" t="s">
        <v>84</v>
      </c>
      <c r="N9659" s="27">
        <v>40637</v>
      </c>
      <c r="O9659" s="23" t="s">
        <v>56</v>
      </c>
      <c r="P9659" t="str">
        <f t="shared" si="150"/>
        <v>INSERT INTO @DataTable (Deal, AdvanceDate, PROV, DealPurpose, RateType, BEACON, LTV, TDS, GDS, InsuranceType, PrincipalBalance, OccupancyType, AccountStatus, Closed_Date, DelinquencyBucket) VALUES (9658, '2010-06-30', 'AB', 'Purchase', 'ARM', 742, 80, 34.67, 7.2, 'Conv', 0, 'Rental', 'Closed', '2011-04-04', 'Current');</v>
      </c>
    </row>
    <row r="9660" spans="1:16" x14ac:dyDescent="0.35">
      <c r="A9660" s="19">
        <v>9659</v>
      </c>
      <c r="B9660" s="18">
        <v>40501</v>
      </c>
      <c r="C9660" s="19" t="s">
        <v>51</v>
      </c>
      <c r="D9660" s="19" t="s">
        <v>52</v>
      </c>
      <c r="E9660" s="19" t="s">
        <v>53</v>
      </c>
      <c r="F9660" s="19">
        <v>786</v>
      </c>
      <c r="G9660" s="19">
        <v>39.729999999999997</v>
      </c>
      <c r="H9660" s="19">
        <v>30.52</v>
      </c>
      <c r="I9660" s="19">
        <v>28.77</v>
      </c>
      <c r="J9660" s="19" t="s">
        <v>54</v>
      </c>
      <c r="K9660" s="20">
        <v>0</v>
      </c>
      <c r="L9660" s="20" t="s">
        <v>55</v>
      </c>
      <c r="M9660" s="20" t="s">
        <v>84</v>
      </c>
      <c r="N9660" s="26">
        <v>41033</v>
      </c>
      <c r="O9660" s="20" t="s">
        <v>56</v>
      </c>
      <c r="P9660" t="str">
        <f t="shared" si="150"/>
        <v>INSERT INTO @DataTable (Deal, AdvanceDate, PROV, DealPurpose, RateType, BEACON, LTV, TDS, GDS, InsuranceType, PrincipalBalance, OccupancyType, AccountStatus, Closed_Date, DelinquencyBucket) VALUES (9659, '2010-11-19', 'AB', 'Refinance External', 'Fixed', 786, 39.73, 30.52, 28.77, 'Conv', 0, 'Owner-Occupied', 'Closed', '2012-05-04', 'Current');</v>
      </c>
    </row>
    <row r="9661" spans="1:16" x14ac:dyDescent="0.35">
      <c r="A9661" s="22">
        <v>9660</v>
      </c>
      <c r="B9661" s="21">
        <v>40786</v>
      </c>
      <c r="C9661" s="22" t="s">
        <v>58</v>
      </c>
      <c r="D9661" s="22" t="s">
        <v>61</v>
      </c>
      <c r="E9661" s="22" t="s">
        <v>40</v>
      </c>
      <c r="F9661" s="22">
        <v>690</v>
      </c>
      <c r="G9661" s="22">
        <v>79.290000000000006</v>
      </c>
      <c r="H9661" s="22">
        <v>41.88</v>
      </c>
      <c r="I9661" s="22">
        <v>24.17</v>
      </c>
      <c r="J9661" s="22" t="s">
        <v>54</v>
      </c>
      <c r="K9661" s="23">
        <v>430677.72</v>
      </c>
      <c r="L9661" s="23" t="s">
        <v>55</v>
      </c>
      <c r="M9661" s="23" t="s">
        <v>83</v>
      </c>
      <c r="N9661" s="27"/>
      <c r="O9661" s="23" t="s">
        <v>56</v>
      </c>
      <c r="P9661" t="str">
        <f t="shared" si="150"/>
        <v>INSERT INTO @DataTable (Deal, AdvanceDate, PROV, DealPurpose, RateType, BEACON, LTV, TDS, GDS, InsuranceType, PrincipalBalance, OccupancyType, AccountStatus, Closed_Date, DelinquencyBucket) VALUES (9660, '2011-08-31', 'BC', 'Purchase', 'ARM', 690, 79.29, 41.88, 24.17, 'Conv', 430677.72, 'Owner-Occupied', 'Open', '1900-01-00', 'Current');</v>
      </c>
    </row>
    <row r="9662" spans="1:16" x14ac:dyDescent="0.35">
      <c r="A9662" s="19">
        <v>9661</v>
      </c>
      <c r="B9662" s="18">
        <v>40764</v>
      </c>
      <c r="C9662" s="19" t="s">
        <v>58</v>
      </c>
      <c r="D9662" s="19" t="s">
        <v>61</v>
      </c>
      <c r="E9662" s="19" t="s">
        <v>53</v>
      </c>
      <c r="F9662" s="19">
        <v>680</v>
      </c>
      <c r="G9662" s="19">
        <v>90.33</v>
      </c>
      <c r="H9662" s="19">
        <v>37.880000000000003</v>
      </c>
      <c r="I9662" s="19">
        <v>30.99</v>
      </c>
      <c r="J9662" s="19" t="s">
        <v>60</v>
      </c>
      <c r="K9662" s="20">
        <v>0</v>
      </c>
      <c r="L9662" s="20" t="s">
        <v>55</v>
      </c>
      <c r="M9662" s="20" t="s">
        <v>84</v>
      </c>
      <c r="N9662" s="26">
        <v>42593</v>
      </c>
      <c r="O9662" s="20" t="s">
        <v>56</v>
      </c>
      <c r="P9662" t="str">
        <f t="shared" si="150"/>
        <v>INSERT INTO @DataTable (Deal, AdvanceDate, PROV, DealPurpose, RateType, BEACON, LTV, TDS, GDS, InsuranceType, PrincipalBalance, OccupancyType, AccountStatus, Closed_Date, DelinquencyBucket) VALUES (9661, '2011-08-09', 'BC', 'Purchase', 'Fixed', 680, 90.33, 37.88, 30.99, 'HiRatio', 0, 'Owner-Occupied', 'Closed', '2016-08-11', 'Current');</v>
      </c>
    </row>
    <row r="9663" spans="1:16" x14ac:dyDescent="0.35">
      <c r="A9663" s="22">
        <v>9662</v>
      </c>
      <c r="B9663" s="21">
        <v>40354</v>
      </c>
      <c r="C9663" s="22" t="s">
        <v>51</v>
      </c>
      <c r="D9663" s="22" t="s">
        <v>61</v>
      </c>
      <c r="E9663" s="22" t="s">
        <v>40</v>
      </c>
      <c r="F9663" s="22">
        <v>760</v>
      </c>
      <c r="G9663" s="22">
        <v>75</v>
      </c>
      <c r="H9663" s="22">
        <v>19.559999999999999</v>
      </c>
      <c r="I9663" s="22">
        <v>13.34</v>
      </c>
      <c r="J9663" s="22" t="s">
        <v>54</v>
      </c>
      <c r="K9663" s="23">
        <v>268125.89</v>
      </c>
      <c r="L9663" s="23" t="s">
        <v>62</v>
      </c>
      <c r="M9663" s="23" t="s">
        <v>83</v>
      </c>
      <c r="N9663" s="27"/>
      <c r="O9663" s="23" t="s">
        <v>56</v>
      </c>
      <c r="P9663" t="str">
        <f t="shared" si="150"/>
        <v>INSERT INTO @DataTable (Deal, AdvanceDate, PROV, DealPurpose, RateType, BEACON, LTV, TDS, GDS, InsuranceType, PrincipalBalance, OccupancyType, AccountStatus, Closed_Date, DelinquencyBucket) VALUES (9662, '2010-06-25', 'AB', 'Purchase', 'ARM', 760, 75, 19.56, 13.34, 'Conv', 268125.89, 'Rental', 'Open', '1900-01-00', 'Current');</v>
      </c>
    </row>
    <row r="9664" spans="1:16" x14ac:dyDescent="0.35">
      <c r="A9664" s="19">
        <v>9663</v>
      </c>
      <c r="B9664" s="18">
        <v>40886</v>
      </c>
      <c r="C9664" s="19" t="s">
        <v>57</v>
      </c>
      <c r="D9664" s="19" t="s">
        <v>61</v>
      </c>
      <c r="E9664" s="19" t="s">
        <v>53</v>
      </c>
      <c r="F9664" s="19">
        <v>708</v>
      </c>
      <c r="G9664" s="19">
        <v>80</v>
      </c>
      <c r="H9664" s="19">
        <v>43.36</v>
      </c>
      <c r="I9664" s="19">
        <v>21.82</v>
      </c>
      <c r="J9664" s="19" t="s">
        <v>54</v>
      </c>
      <c r="K9664" s="20">
        <v>0</v>
      </c>
      <c r="L9664" s="20" t="s">
        <v>55</v>
      </c>
      <c r="M9664" s="20" t="s">
        <v>84</v>
      </c>
      <c r="N9664" s="26">
        <v>42256</v>
      </c>
      <c r="O9664" s="20" t="s">
        <v>56</v>
      </c>
      <c r="P9664" t="str">
        <f t="shared" si="150"/>
        <v>INSERT INTO @DataTable (Deal, AdvanceDate, PROV, DealPurpose, RateType, BEACON, LTV, TDS, GDS, InsuranceType, PrincipalBalance, OccupancyType, AccountStatus, Closed_Date, DelinquencyBucket) VALUES (9663, '2011-12-09', 'ON', 'Purchase', 'Fixed', 708, 80, 43.36, 21.82, 'Conv', 0, 'Owner-Occupied', 'Closed', '2015-09-09', 'Current');</v>
      </c>
    </row>
    <row r="9665" spans="1:16" x14ac:dyDescent="0.35">
      <c r="A9665" s="22">
        <v>9664</v>
      </c>
      <c r="B9665" s="21">
        <v>40793</v>
      </c>
      <c r="C9665" s="22" t="s">
        <v>57</v>
      </c>
      <c r="D9665" s="22" t="s">
        <v>79</v>
      </c>
      <c r="E9665" s="22" t="s">
        <v>53</v>
      </c>
      <c r="F9665" s="22">
        <v>626</v>
      </c>
      <c r="G9665" s="22">
        <v>47.69</v>
      </c>
      <c r="H9665" s="22">
        <v>29.82</v>
      </c>
      <c r="I9665" s="22">
        <v>29.82</v>
      </c>
      <c r="J9665" s="22" t="s">
        <v>54</v>
      </c>
      <c r="K9665" s="23">
        <v>0</v>
      </c>
      <c r="L9665" s="23" t="s">
        <v>55</v>
      </c>
      <c r="M9665" s="23" t="s">
        <v>84</v>
      </c>
      <c r="N9665" s="27">
        <v>41372</v>
      </c>
      <c r="O9665" s="23" t="s">
        <v>56</v>
      </c>
      <c r="P9665" t="str">
        <f t="shared" si="150"/>
        <v>INSERT INTO @DataTable (Deal, AdvanceDate, PROV, DealPurpose, RateType, BEACON, LTV, TDS, GDS, InsuranceType, PrincipalBalance, OccupancyType, AccountStatus, Closed_Date, DelinquencyBucket) VALUES (9664, '2011-09-07', 'ON', 'ETO External', 'Fixed', 626, 47.69, 29.82, 29.82, 'Conv', 0, 'Owner-Occupied', 'Closed', '2013-04-08', 'Current');</v>
      </c>
    </row>
    <row r="9666" spans="1:16" x14ac:dyDescent="0.35">
      <c r="A9666" s="19">
        <v>9665</v>
      </c>
      <c r="B9666" s="18">
        <v>40809</v>
      </c>
      <c r="C9666" s="19" t="s">
        <v>51</v>
      </c>
      <c r="D9666" s="19" t="s">
        <v>61</v>
      </c>
      <c r="E9666" s="19" t="s">
        <v>53</v>
      </c>
      <c r="F9666" s="19">
        <v>738</v>
      </c>
      <c r="G9666" s="19">
        <v>90</v>
      </c>
      <c r="H9666" s="19">
        <v>34.36</v>
      </c>
      <c r="I9666" s="19">
        <v>24.11</v>
      </c>
      <c r="J9666" s="19" t="s">
        <v>60</v>
      </c>
      <c r="K9666" s="20">
        <v>0</v>
      </c>
      <c r="L9666" s="20" t="s">
        <v>55</v>
      </c>
      <c r="M9666" s="20" t="s">
        <v>84</v>
      </c>
      <c r="N9666" s="26">
        <v>42639</v>
      </c>
      <c r="O9666" s="20" t="s">
        <v>56</v>
      </c>
      <c r="P9666" t="str">
        <f t="shared" si="150"/>
        <v>INSERT INTO @DataTable (Deal, AdvanceDate, PROV, DealPurpose, RateType, BEACON, LTV, TDS, GDS, InsuranceType, PrincipalBalance, OccupancyType, AccountStatus, Closed_Date, DelinquencyBucket) VALUES (9665, '2011-09-23', 'AB', 'Purchase', 'Fixed', 738, 90, 34.36, 24.11, 'HiRatio', 0, 'Owner-Occupied', 'Closed', '2016-09-26', 'Current');</v>
      </c>
    </row>
    <row r="9667" spans="1:16" x14ac:dyDescent="0.35">
      <c r="A9667" s="22">
        <v>9666</v>
      </c>
      <c r="B9667" s="21">
        <v>40774</v>
      </c>
      <c r="C9667" s="22" t="s">
        <v>51</v>
      </c>
      <c r="D9667" s="22" t="s">
        <v>61</v>
      </c>
      <c r="E9667" s="22" t="s">
        <v>40</v>
      </c>
      <c r="F9667" s="22">
        <v>682</v>
      </c>
      <c r="G9667" s="22">
        <v>90</v>
      </c>
      <c r="H9667" s="22">
        <v>38.24</v>
      </c>
      <c r="I9667" s="22">
        <v>12.17</v>
      </c>
      <c r="J9667" s="22" t="s">
        <v>60</v>
      </c>
      <c r="K9667" s="23">
        <v>0</v>
      </c>
      <c r="L9667" s="23" t="s">
        <v>55</v>
      </c>
      <c r="M9667" s="23" t="s">
        <v>84</v>
      </c>
      <c r="N9667" s="27">
        <v>41460</v>
      </c>
      <c r="O9667" s="23" t="s">
        <v>56</v>
      </c>
      <c r="P9667" t="str">
        <f t="shared" ref="P9667:P9730" si="151">"INSERT INTO @DataTable (Deal, AdvanceDate, PROV, DealPurpose, RateType, BEACON, LTV, TDS, GDS, InsuranceType, PrincipalBalance, OccupancyType, AccountStatus, Closed_Date, DelinquencyBucket) VALUES (" &amp; A9667 &amp; ", " &amp; "'" &amp; TEXT(B9667, "yyyy-mm-dd") &amp; "', '" &amp; C9667 &amp; "', '" &amp; D9667 &amp; "', '" &amp; E9667 &amp; "', " &amp; F9667 &amp; ", " &amp; G9667 &amp; ", " &amp; H9667 &amp; ", " &amp; I9667 &amp; ", '" &amp; J9667 &amp; "', " &amp; K9667 &amp; ", '" &amp; L9667 &amp; "', '" &amp; M9667 &amp; "', '" &amp;TEXT(N9667, "yyyy-mm-dd") &amp; "', '" &amp; O9667 &amp; "');"</f>
        <v>INSERT INTO @DataTable (Deal, AdvanceDate, PROV, DealPurpose, RateType, BEACON, LTV, TDS, GDS, InsuranceType, PrincipalBalance, OccupancyType, AccountStatus, Closed_Date, DelinquencyBucket) VALUES (9666, '2011-08-19', 'AB', 'Purchase', 'ARM', 682, 90, 38.24, 12.17, 'HiRatio', 0, 'Owner-Occupied', 'Closed', '2013-07-05', 'Current');</v>
      </c>
    </row>
    <row r="9668" spans="1:16" x14ac:dyDescent="0.35">
      <c r="A9668" s="19">
        <v>9667</v>
      </c>
      <c r="B9668" s="18">
        <v>40403</v>
      </c>
      <c r="C9668" s="19" t="s">
        <v>51</v>
      </c>
      <c r="D9668" s="19" t="s">
        <v>52</v>
      </c>
      <c r="E9668" s="19" t="s">
        <v>53</v>
      </c>
      <c r="F9668" s="19">
        <v>710</v>
      </c>
      <c r="G9668" s="19">
        <v>90</v>
      </c>
      <c r="H9668" s="19">
        <v>35.119999999999997</v>
      </c>
      <c r="I9668" s="19">
        <v>35.119999999999997</v>
      </c>
      <c r="J9668" s="19" t="s">
        <v>60</v>
      </c>
      <c r="K9668" s="20">
        <v>0</v>
      </c>
      <c r="L9668" s="20" t="s">
        <v>55</v>
      </c>
      <c r="M9668" s="20" t="s">
        <v>84</v>
      </c>
      <c r="N9668" s="26">
        <v>42279</v>
      </c>
      <c r="O9668" s="20" t="s">
        <v>56</v>
      </c>
      <c r="P9668" t="str">
        <f t="shared" si="151"/>
        <v>INSERT INTO @DataTable (Deal, AdvanceDate, PROV, DealPurpose, RateType, BEACON, LTV, TDS, GDS, InsuranceType, PrincipalBalance, OccupancyType, AccountStatus, Closed_Date, DelinquencyBucket) VALUES (9667, '2010-08-13', 'AB', 'Refinance External', 'Fixed', 710, 90, 35.12, 35.12, 'HiRatio', 0, 'Owner-Occupied', 'Closed', '2015-10-02', 'Current');</v>
      </c>
    </row>
    <row r="9669" spans="1:16" x14ac:dyDescent="0.35">
      <c r="A9669" s="22">
        <v>9668</v>
      </c>
      <c r="B9669" s="21">
        <v>40822</v>
      </c>
      <c r="C9669" s="22" t="s">
        <v>70</v>
      </c>
      <c r="D9669" s="22" t="s">
        <v>52</v>
      </c>
      <c r="E9669" s="22" t="s">
        <v>40</v>
      </c>
      <c r="F9669" s="22">
        <v>644</v>
      </c>
      <c r="G9669" s="22">
        <v>85</v>
      </c>
      <c r="H9669" s="22">
        <v>35.520000000000003</v>
      </c>
      <c r="I9669" s="22">
        <v>18.420000000000002</v>
      </c>
      <c r="J9669" s="22" t="s">
        <v>60</v>
      </c>
      <c r="K9669" s="23">
        <v>0</v>
      </c>
      <c r="L9669" s="23" t="s">
        <v>55</v>
      </c>
      <c r="M9669" s="23" t="s">
        <v>84</v>
      </c>
      <c r="N9669" s="27">
        <v>42023</v>
      </c>
      <c r="O9669" s="23" t="s">
        <v>56</v>
      </c>
      <c r="P9669" t="str">
        <f t="shared" si="151"/>
        <v>INSERT INTO @DataTable (Deal, AdvanceDate, PROV, DealPurpose, RateType, BEACON, LTV, TDS, GDS, InsuranceType, PrincipalBalance, OccupancyType, AccountStatus, Closed_Date, DelinquencyBucket) VALUES (9668, '2011-10-06', 'NB', 'Refinance External', 'ARM', 644, 85, 35.52, 18.42, 'HiRatio', 0, 'Owner-Occupied', 'Closed', '2015-01-19', 'Current');</v>
      </c>
    </row>
    <row r="9670" spans="1:16" x14ac:dyDescent="0.35">
      <c r="A9670" s="19">
        <v>9669</v>
      </c>
      <c r="B9670" s="18">
        <v>40350</v>
      </c>
      <c r="C9670" s="19" t="s">
        <v>58</v>
      </c>
      <c r="D9670" s="19" t="s">
        <v>52</v>
      </c>
      <c r="E9670" s="19" t="s">
        <v>53</v>
      </c>
      <c r="F9670" s="19">
        <v>0</v>
      </c>
      <c r="G9670" s="19">
        <v>53.33</v>
      </c>
      <c r="H9670" s="19">
        <v>5.2</v>
      </c>
      <c r="I9670" s="19">
        <v>2.65</v>
      </c>
      <c r="J9670" s="19" t="s">
        <v>54</v>
      </c>
      <c r="K9670" s="20">
        <v>180019.56</v>
      </c>
      <c r="L9670" s="20" t="s">
        <v>62</v>
      </c>
      <c r="M9670" s="20" t="s">
        <v>83</v>
      </c>
      <c r="N9670" s="26"/>
      <c r="O9670" s="20" t="s">
        <v>56</v>
      </c>
      <c r="P9670" t="str">
        <f t="shared" si="151"/>
        <v>INSERT INTO @DataTable (Deal, AdvanceDate, PROV, DealPurpose, RateType, BEACON, LTV, TDS, GDS, InsuranceType, PrincipalBalance, OccupancyType, AccountStatus, Closed_Date, DelinquencyBucket) VALUES (9669, '2010-06-21', 'BC', 'Refinance External', 'Fixed', 0, 53.33, 5.2, 2.65, 'Conv', 180019.56, 'Rental', 'Open', '1900-01-00', 'Current');</v>
      </c>
    </row>
    <row r="9671" spans="1:16" x14ac:dyDescent="0.35">
      <c r="A9671" s="22">
        <v>9670</v>
      </c>
      <c r="B9671" s="21">
        <v>40522</v>
      </c>
      <c r="C9671" s="22" t="s">
        <v>57</v>
      </c>
      <c r="D9671" s="22" t="s">
        <v>61</v>
      </c>
      <c r="E9671" s="22" t="s">
        <v>53</v>
      </c>
      <c r="F9671" s="22">
        <v>786</v>
      </c>
      <c r="G9671" s="22">
        <v>90</v>
      </c>
      <c r="H9671" s="22">
        <v>42.32</v>
      </c>
      <c r="I9671" s="22">
        <v>42.12</v>
      </c>
      <c r="J9671" s="22" t="s">
        <v>60</v>
      </c>
      <c r="K9671" s="23">
        <v>0</v>
      </c>
      <c r="L9671" s="23" t="s">
        <v>55</v>
      </c>
      <c r="M9671" s="23" t="s">
        <v>84</v>
      </c>
      <c r="N9671" s="27">
        <v>41550</v>
      </c>
      <c r="O9671" s="23" t="s">
        <v>56</v>
      </c>
      <c r="P9671" t="str">
        <f t="shared" si="151"/>
        <v>INSERT INTO @DataTable (Deal, AdvanceDate, PROV, DealPurpose, RateType, BEACON, LTV, TDS, GDS, InsuranceType, PrincipalBalance, OccupancyType, AccountStatus, Closed_Date, DelinquencyBucket) VALUES (9670, '2010-12-10', 'ON', 'Purchase', 'Fixed', 786, 90, 42.32, 42.12, 'HiRatio', 0, 'Owner-Occupied', 'Closed', '2013-10-03', 'Current');</v>
      </c>
    </row>
    <row r="9672" spans="1:16" x14ac:dyDescent="0.35">
      <c r="A9672" s="19">
        <v>9671</v>
      </c>
      <c r="B9672" s="18">
        <v>40379</v>
      </c>
      <c r="C9672" s="19" t="s">
        <v>51</v>
      </c>
      <c r="D9672" s="19" t="s">
        <v>52</v>
      </c>
      <c r="E9672" s="19" t="s">
        <v>40</v>
      </c>
      <c r="F9672" s="19">
        <v>653</v>
      </c>
      <c r="G9672" s="19">
        <v>80</v>
      </c>
      <c r="H9672" s="19">
        <v>35.369999999999997</v>
      </c>
      <c r="I9672" s="19">
        <v>25.69</v>
      </c>
      <c r="J9672" s="19" t="s">
        <v>54</v>
      </c>
      <c r="K9672" s="20">
        <v>0</v>
      </c>
      <c r="L9672" s="20" t="s">
        <v>55</v>
      </c>
      <c r="M9672" s="20" t="s">
        <v>84</v>
      </c>
      <c r="N9672" s="26">
        <v>41260</v>
      </c>
      <c r="O9672" s="20" t="s">
        <v>56</v>
      </c>
      <c r="P9672" t="str">
        <f t="shared" si="151"/>
        <v>INSERT INTO @DataTable (Deal, AdvanceDate, PROV, DealPurpose, RateType, BEACON, LTV, TDS, GDS, InsuranceType, PrincipalBalance, OccupancyType, AccountStatus, Closed_Date, DelinquencyBucket) VALUES (9671, '2010-07-20', 'AB', 'Refinance External', 'ARM', 653, 80, 35.37, 25.69, 'Conv', 0, 'Owner-Occupied', 'Closed', '2012-12-17', 'Current');</v>
      </c>
    </row>
    <row r="9673" spans="1:16" x14ac:dyDescent="0.35">
      <c r="A9673" s="22">
        <v>9672</v>
      </c>
      <c r="B9673" s="21">
        <v>40724</v>
      </c>
      <c r="C9673" s="22" t="s">
        <v>58</v>
      </c>
      <c r="D9673" s="22" t="s">
        <v>52</v>
      </c>
      <c r="E9673" s="22" t="s">
        <v>53</v>
      </c>
      <c r="F9673" s="22">
        <v>719</v>
      </c>
      <c r="G9673" s="22">
        <v>79.41</v>
      </c>
      <c r="H9673" s="22">
        <v>33.369999999999997</v>
      </c>
      <c r="I9673" s="22">
        <v>37.36</v>
      </c>
      <c r="J9673" s="22" t="s">
        <v>54</v>
      </c>
      <c r="K9673" s="23">
        <v>358703.16</v>
      </c>
      <c r="L9673" s="23" t="s">
        <v>55</v>
      </c>
      <c r="M9673" s="23" t="s">
        <v>83</v>
      </c>
      <c r="N9673" s="27"/>
      <c r="O9673" s="23" t="s">
        <v>56</v>
      </c>
      <c r="P9673" t="str">
        <f t="shared" si="151"/>
        <v>INSERT INTO @DataTable (Deal, AdvanceDate, PROV, DealPurpose, RateType, BEACON, LTV, TDS, GDS, InsuranceType, PrincipalBalance, OccupancyType, AccountStatus, Closed_Date, DelinquencyBucket) VALUES (9672, '2011-06-30', 'BC', 'Refinance External', 'Fixed', 719, 79.41, 33.37, 37.36, 'Conv', 358703.16, 'Owner-Occupied', 'Open', '1900-01-00', 'Current');</v>
      </c>
    </row>
    <row r="9674" spans="1:16" x14ac:dyDescent="0.35">
      <c r="A9674" s="19">
        <v>9673</v>
      </c>
      <c r="B9674" s="18">
        <v>40393</v>
      </c>
      <c r="C9674" s="19" t="s">
        <v>51</v>
      </c>
      <c r="D9674" s="19" t="s">
        <v>61</v>
      </c>
      <c r="E9674" s="19"/>
      <c r="F9674" s="19">
        <v>786</v>
      </c>
      <c r="G9674" s="19">
        <v>80</v>
      </c>
      <c r="H9674" s="19">
        <v>27.01</v>
      </c>
      <c r="I9674" s="19">
        <v>26.7</v>
      </c>
      <c r="J9674" s="19" t="s">
        <v>77</v>
      </c>
      <c r="K9674" s="20">
        <v>0</v>
      </c>
      <c r="L9674" s="20" t="s">
        <v>55</v>
      </c>
      <c r="M9674" s="20" t="s">
        <v>84</v>
      </c>
      <c r="N9674" s="26">
        <v>41576</v>
      </c>
      <c r="O9674" s="20" t="s">
        <v>56</v>
      </c>
      <c r="P9674" t="str">
        <f t="shared" si="151"/>
        <v>INSERT INTO @DataTable (Deal, AdvanceDate, PROV, DealPurpose, RateType, BEACON, LTV, TDS, GDS, InsuranceType, PrincipalBalance, OccupancyType, AccountStatus, Closed_Date, DelinquencyBucket) VALUES (9673, '2010-08-03', 'AB', 'Purchase', '', 786, 80, 27.01, 26.7, 'Other', 0, 'Owner-Occupied', 'Closed', '2013-10-29', 'Current');</v>
      </c>
    </row>
    <row r="9675" spans="1:16" x14ac:dyDescent="0.35">
      <c r="A9675" s="22">
        <v>9674</v>
      </c>
      <c r="B9675" s="21">
        <v>40497</v>
      </c>
      <c r="C9675" s="22" t="s">
        <v>51</v>
      </c>
      <c r="D9675" s="22" t="s">
        <v>61</v>
      </c>
      <c r="E9675" s="22" t="s">
        <v>53</v>
      </c>
      <c r="F9675" s="22">
        <v>782</v>
      </c>
      <c r="G9675" s="22">
        <v>95</v>
      </c>
      <c r="H9675" s="22">
        <v>42.09</v>
      </c>
      <c r="I9675" s="22">
        <v>41.58</v>
      </c>
      <c r="J9675" s="22" t="s">
        <v>60</v>
      </c>
      <c r="K9675" s="23">
        <v>288659.55</v>
      </c>
      <c r="L9675" s="23" t="s">
        <v>55</v>
      </c>
      <c r="M9675" s="23" t="s">
        <v>83</v>
      </c>
      <c r="N9675" s="27"/>
      <c r="O9675" s="23" t="s">
        <v>56</v>
      </c>
      <c r="P9675" t="str">
        <f t="shared" si="151"/>
        <v>INSERT INTO @DataTable (Deal, AdvanceDate, PROV, DealPurpose, RateType, BEACON, LTV, TDS, GDS, InsuranceType, PrincipalBalance, OccupancyType, AccountStatus, Closed_Date, DelinquencyBucket) VALUES (9674, '2010-11-15', 'AB', 'Purchase', 'Fixed', 782, 95, 42.09, 41.58, 'HiRatio', 288659.55, 'Owner-Occupied', 'Open', '1900-01-00', 'Current');</v>
      </c>
    </row>
    <row r="9676" spans="1:16" x14ac:dyDescent="0.35">
      <c r="A9676" s="19">
        <v>9675</v>
      </c>
      <c r="B9676" s="18">
        <v>40765</v>
      </c>
      <c r="C9676" s="19" t="s">
        <v>51</v>
      </c>
      <c r="D9676" s="19" t="s">
        <v>52</v>
      </c>
      <c r="E9676" s="19" t="s">
        <v>53</v>
      </c>
      <c r="F9676" s="19">
        <v>723</v>
      </c>
      <c r="G9676" s="19">
        <v>85</v>
      </c>
      <c r="H9676" s="19">
        <v>34.76</v>
      </c>
      <c r="I9676" s="19">
        <v>24.44</v>
      </c>
      <c r="J9676" s="19" t="s">
        <v>60</v>
      </c>
      <c r="K9676" s="20">
        <v>238681.68</v>
      </c>
      <c r="L9676" s="20" t="s">
        <v>55</v>
      </c>
      <c r="M9676" s="20" t="s">
        <v>83</v>
      </c>
      <c r="N9676" s="26"/>
      <c r="O9676" s="20" t="s">
        <v>56</v>
      </c>
      <c r="P9676" t="str">
        <f t="shared" si="151"/>
        <v>INSERT INTO @DataTable (Deal, AdvanceDate, PROV, DealPurpose, RateType, BEACON, LTV, TDS, GDS, InsuranceType, PrincipalBalance, OccupancyType, AccountStatus, Closed_Date, DelinquencyBucket) VALUES (9675, '2011-08-10', 'AB', 'Refinance External', 'Fixed', 723, 85, 34.76, 24.44, 'HiRatio', 238681.68, 'Owner-Occupied', 'Open', '1900-01-00', 'Current');</v>
      </c>
    </row>
    <row r="9677" spans="1:16" x14ac:dyDescent="0.35">
      <c r="A9677" s="22">
        <v>9676</v>
      </c>
      <c r="B9677" s="21">
        <v>42240</v>
      </c>
      <c r="C9677" s="22" t="s">
        <v>51</v>
      </c>
      <c r="D9677" s="22" t="s">
        <v>61</v>
      </c>
      <c r="E9677" s="22" t="s">
        <v>53</v>
      </c>
      <c r="F9677" s="22">
        <v>713</v>
      </c>
      <c r="G9677" s="22">
        <v>80</v>
      </c>
      <c r="H9677" s="22">
        <v>33.31</v>
      </c>
      <c r="I9677" s="22">
        <v>20.72</v>
      </c>
      <c r="J9677" s="22" t="s">
        <v>54</v>
      </c>
      <c r="K9677" s="23">
        <v>471546.02</v>
      </c>
      <c r="L9677" s="23" t="s">
        <v>55</v>
      </c>
      <c r="M9677" s="23" t="s">
        <v>83</v>
      </c>
      <c r="N9677" s="27"/>
      <c r="O9677" s="23" t="s">
        <v>56</v>
      </c>
      <c r="P9677" t="str">
        <f t="shared" si="151"/>
        <v>INSERT INTO @DataTable (Deal, AdvanceDate, PROV, DealPurpose, RateType, BEACON, LTV, TDS, GDS, InsuranceType, PrincipalBalance, OccupancyType, AccountStatus, Closed_Date, DelinquencyBucket) VALUES (9676, '2015-08-24', 'AB', 'Purchase', 'Fixed', 713, 80, 33.31, 20.72, 'Conv', 471546.02, 'Owner-Occupied', 'Open', '1900-01-00', 'Current');</v>
      </c>
    </row>
    <row r="9678" spans="1:16" x14ac:dyDescent="0.35">
      <c r="A9678" s="19">
        <v>9677</v>
      </c>
      <c r="B9678" s="18">
        <v>40346</v>
      </c>
      <c r="C9678" s="19" t="s">
        <v>57</v>
      </c>
      <c r="D9678" s="19" t="s">
        <v>61</v>
      </c>
      <c r="E9678" s="19" t="s">
        <v>40</v>
      </c>
      <c r="F9678" s="19">
        <v>753</v>
      </c>
      <c r="G9678" s="19">
        <v>80</v>
      </c>
      <c r="H9678" s="19">
        <v>41.4</v>
      </c>
      <c r="I9678" s="19">
        <v>14.04</v>
      </c>
      <c r="J9678" s="19" t="s">
        <v>54</v>
      </c>
      <c r="K9678" s="20">
        <v>0</v>
      </c>
      <c r="L9678" s="20" t="s">
        <v>66</v>
      </c>
      <c r="M9678" s="20" t="s">
        <v>84</v>
      </c>
      <c r="N9678" s="26">
        <v>41226</v>
      </c>
      <c r="O9678" s="20" t="s">
        <v>56</v>
      </c>
      <c r="P9678" t="str">
        <f t="shared" si="151"/>
        <v>INSERT INTO @DataTable (Deal, AdvanceDate, PROV, DealPurpose, RateType, BEACON, LTV, TDS, GDS, InsuranceType, PrincipalBalance, OccupancyType, AccountStatus, Closed_Date, DelinquencyBucket) VALUES (9677, '2010-06-17', 'ON', 'Purchase', 'ARM', 753, 80, 41.4, 14.04, 'Conv', 0, 'Second Home', 'Closed', '2012-11-13', 'Current');</v>
      </c>
    </row>
    <row r="9679" spans="1:16" x14ac:dyDescent="0.35">
      <c r="A9679" s="22">
        <v>9678</v>
      </c>
      <c r="B9679" s="21">
        <v>40525</v>
      </c>
      <c r="C9679" s="22" t="s">
        <v>63</v>
      </c>
      <c r="D9679" s="22" t="s">
        <v>52</v>
      </c>
      <c r="E9679" s="22" t="s">
        <v>53</v>
      </c>
      <c r="F9679" s="22">
        <v>756</v>
      </c>
      <c r="G9679" s="22">
        <v>80</v>
      </c>
      <c r="H9679" s="22">
        <v>32.53</v>
      </c>
      <c r="I9679" s="22">
        <v>36.29</v>
      </c>
      <c r="J9679" s="22" t="s">
        <v>54</v>
      </c>
      <c r="K9679" s="23">
        <v>0</v>
      </c>
      <c r="L9679" s="23" t="s">
        <v>62</v>
      </c>
      <c r="M9679" s="23" t="s">
        <v>84</v>
      </c>
      <c r="N9679" s="27">
        <v>41703</v>
      </c>
      <c r="O9679" s="23" t="s">
        <v>56</v>
      </c>
      <c r="P9679" t="str">
        <f t="shared" si="151"/>
        <v>INSERT INTO @DataTable (Deal, AdvanceDate, PROV, DealPurpose, RateType, BEACON, LTV, TDS, GDS, InsuranceType, PrincipalBalance, OccupancyType, AccountStatus, Closed_Date, DelinquencyBucket) VALUES (9678, '2010-12-13', 'SK', 'Refinance External', 'Fixed', 756, 80, 32.53, 36.29, 'Conv', 0, 'Rental', 'Closed', '2014-03-05', 'Current');</v>
      </c>
    </row>
    <row r="9680" spans="1:16" x14ac:dyDescent="0.35">
      <c r="A9680" s="19">
        <v>9679</v>
      </c>
      <c r="B9680" s="18">
        <v>40480</v>
      </c>
      <c r="C9680" s="19" t="s">
        <v>57</v>
      </c>
      <c r="D9680" s="19" t="s">
        <v>61</v>
      </c>
      <c r="E9680" s="19" t="s">
        <v>53</v>
      </c>
      <c r="F9680" s="19">
        <v>755</v>
      </c>
      <c r="G9680" s="19">
        <v>68.989999999999995</v>
      </c>
      <c r="H9680" s="19">
        <v>39.409999999999997</v>
      </c>
      <c r="I9680" s="19">
        <v>26.53</v>
      </c>
      <c r="J9680" s="19" t="s">
        <v>54</v>
      </c>
      <c r="K9680" s="20">
        <v>189395.38</v>
      </c>
      <c r="L9680" s="20" t="s">
        <v>55</v>
      </c>
      <c r="M9680" s="20" t="s">
        <v>83</v>
      </c>
      <c r="N9680" s="26"/>
      <c r="O9680" s="20" t="s">
        <v>56</v>
      </c>
      <c r="P9680" t="str">
        <f t="shared" si="151"/>
        <v>INSERT INTO @DataTable (Deal, AdvanceDate, PROV, DealPurpose, RateType, BEACON, LTV, TDS, GDS, InsuranceType, PrincipalBalance, OccupancyType, AccountStatus, Closed_Date, DelinquencyBucket) VALUES (9679, '2010-10-29', 'ON', 'Purchase', 'Fixed', 755, 68.99, 39.41, 26.53, 'Conv', 189395.38, 'Owner-Occupied', 'Open', '1900-01-00', 'Current');</v>
      </c>
    </row>
    <row r="9681" spans="1:16" x14ac:dyDescent="0.35">
      <c r="A9681" s="22">
        <v>9680</v>
      </c>
      <c r="B9681" s="21">
        <v>40781</v>
      </c>
      <c r="C9681" s="22" t="s">
        <v>57</v>
      </c>
      <c r="D9681" s="22" t="s">
        <v>61</v>
      </c>
      <c r="E9681" s="22" t="s">
        <v>40</v>
      </c>
      <c r="F9681" s="22">
        <v>801</v>
      </c>
      <c r="G9681" s="22">
        <v>88.01</v>
      </c>
      <c r="H9681" s="22">
        <v>38.03</v>
      </c>
      <c r="I9681" s="22">
        <v>37</v>
      </c>
      <c r="J9681" s="22" t="s">
        <v>60</v>
      </c>
      <c r="K9681" s="23">
        <v>225358.58</v>
      </c>
      <c r="L9681" s="23" t="s">
        <v>55</v>
      </c>
      <c r="M9681" s="23" t="s">
        <v>83</v>
      </c>
      <c r="N9681" s="27"/>
      <c r="O9681" s="23" t="s">
        <v>56</v>
      </c>
      <c r="P9681" t="str">
        <f t="shared" si="151"/>
        <v>INSERT INTO @DataTable (Deal, AdvanceDate, PROV, DealPurpose, RateType, BEACON, LTV, TDS, GDS, InsuranceType, PrincipalBalance, OccupancyType, AccountStatus, Closed_Date, DelinquencyBucket) VALUES (9680, '2011-08-26', 'ON', 'Purchase', 'ARM', 801, 88.01, 38.03, 37, 'HiRatio', 225358.58, 'Owner-Occupied', 'Open', '1900-01-00', 'Current');</v>
      </c>
    </row>
    <row r="9682" spans="1:16" x14ac:dyDescent="0.35">
      <c r="A9682" s="19">
        <v>9681</v>
      </c>
      <c r="B9682" s="18">
        <v>40812</v>
      </c>
      <c r="C9682" s="19" t="s">
        <v>58</v>
      </c>
      <c r="D9682" s="19" t="s">
        <v>61</v>
      </c>
      <c r="E9682" s="19" t="s">
        <v>53</v>
      </c>
      <c r="F9682" s="19">
        <v>769</v>
      </c>
      <c r="G9682" s="19">
        <v>95</v>
      </c>
      <c r="H9682" s="19">
        <v>41.11</v>
      </c>
      <c r="I9682" s="19">
        <v>34.29</v>
      </c>
      <c r="J9682" s="19" t="s">
        <v>60</v>
      </c>
      <c r="K9682" s="20">
        <v>0</v>
      </c>
      <c r="L9682" s="20" t="s">
        <v>55</v>
      </c>
      <c r="M9682" s="20" t="s">
        <v>84</v>
      </c>
      <c r="N9682" s="26">
        <v>42628</v>
      </c>
      <c r="O9682" s="20" t="s">
        <v>56</v>
      </c>
      <c r="P9682" t="str">
        <f t="shared" si="151"/>
        <v>INSERT INTO @DataTable (Deal, AdvanceDate, PROV, DealPurpose, RateType, BEACON, LTV, TDS, GDS, InsuranceType, PrincipalBalance, OccupancyType, AccountStatus, Closed_Date, DelinquencyBucket) VALUES (9681, '2011-09-26', 'BC', 'Purchase', 'Fixed', 769, 95, 41.11, 34.29, 'HiRatio', 0, 'Owner-Occupied', 'Closed', '2016-09-15', 'Current');</v>
      </c>
    </row>
    <row r="9683" spans="1:16" x14ac:dyDescent="0.35">
      <c r="A9683" s="22">
        <v>9682</v>
      </c>
      <c r="B9683" s="21">
        <v>40329</v>
      </c>
      <c r="C9683" s="22" t="s">
        <v>51</v>
      </c>
      <c r="D9683" s="22" t="s">
        <v>52</v>
      </c>
      <c r="E9683" s="22" t="s">
        <v>53</v>
      </c>
      <c r="F9683" s="22">
        <v>704</v>
      </c>
      <c r="G9683" s="22">
        <v>90</v>
      </c>
      <c r="H9683" s="22">
        <v>34.69</v>
      </c>
      <c r="I9683" s="22">
        <v>34.69</v>
      </c>
      <c r="J9683" s="22" t="s">
        <v>60</v>
      </c>
      <c r="K9683" s="23">
        <v>0</v>
      </c>
      <c r="L9683" s="23" t="s">
        <v>55</v>
      </c>
      <c r="M9683" s="23" t="s">
        <v>84</v>
      </c>
      <c r="N9683" s="27">
        <v>40996</v>
      </c>
      <c r="O9683" s="23" t="s">
        <v>56</v>
      </c>
      <c r="P9683" t="str">
        <f t="shared" si="151"/>
        <v>INSERT INTO @DataTable (Deal, AdvanceDate, PROV, DealPurpose, RateType, BEACON, LTV, TDS, GDS, InsuranceType, PrincipalBalance, OccupancyType, AccountStatus, Closed_Date, DelinquencyBucket) VALUES (9682, '2010-05-31', 'AB', 'Refinance External', 'Fixed', 704, 90, 34.69, 34.69, 'HiRatio', 0, 'Owner-Occupied', 'Closed', '2012-03-28', 'Current');</v>
      </c>
    </row>
    <row r="9684" spans="1:16" x14ac:dyDescent="0.35">
      <c r="A9684" s="19">
        <v>9683</v>
      </c>
      <c r="B9684" s="18">
        <v>40479</v>
      </c>
      <c r="C9684" s="19" t="s">
        <v>58</v>
      </c>
      <c r="D9684" s="19" t="s">
        <v>61</v>
      </c>
      <c r="E9684" s="19" t="s">
        <v>40</v>
      </c>
      <c r="F9684" s="19">
        <v>699</v>
      </c>
      <c r="G9684" s="19">
        <v>90</v>
      </c>
      <c r="H9684" s="19">
        <v>30.79</v>
      </c>
      <c r="I9684" s="19">
        <v>27.67</v>
      </c>
      <c r="J9684" s="19" t="s">
        <v>60</v>
      </c>
      <c r="K9684" s="20">
        <v>196966.52</v>
      </c>
      <c r="L9684" s="20" t="s">
        <v>55</v>
      </c>
      <c r="M9684" s="20" t="s">
        <v>83</v>
      </c>
      <c r="N9684" s="26"/>
      <c r="O9684" s="20" t="s">
        <v>56</v>
      </c>
      <c r="P9684" t="str">
        <f t="shared" si="151"/>
        <v>INSERT INTO @DataTable (Deal, AdvanceDate, PROV, DealPurpose, RateType, BEACON, LTV, TDS, GDS, InsuranceType, PrincipalBalance, OccupancyType, AccountStatus, Closed_Date, DelinquencyBucket) VALUES (9683, '2010-10-28', 'BC', 'Purchase', 'ARM', 699, 90, 30.79, 27.67, 'HiRatio', 196966.52, 'Owner-Occupied', 'Open', '1900-01-00', 'Current');</v>
      </c>
    </row>
    <row r="9685" spans="1:16" x14ac:dyDescent="0.35">
      <c r="A9685" s="22">
        <v>9684</v>
      </c>
      <c r="B9685" s="21">
        <v>40746</v>
      </c>
      <c r="C9685" s="22" t="s">
        <v>57</v>
      </c>
      <c r="D9685" s="22" t="s">
        <v>61</v>
      </c>
      <c r="E9685" s="22" t="s">
        <v>53</v>
      </c>
      <c r="F9685" s="22">
        <v>700</v>
      </c>
      <c r="G9685" s="22">
        <v>90</v>
      </c>
      <c r="H9685" s="22">
        <v>25.39</v>
      </c>
      <c r="I9685" s="22">
        <v>21.72</v>
      </c>
      <c r="J9685" s="22" t="s">
        <v>60</v>
      </c>
      <c r="K9685" s="23">
        <v>0</v>
      </c>
      <c r="L9685" s="23" t="s">
        <v>55</v>
      </c>
      <c r="M9685" s="23" t="s">
        <v>84</v>
      </c>
      <c r="N9685" s="27">
        <v>41617</v>
      </c>
      <c r="O9685" s="23" t="s">
        <v>56</v>
      </c>
      <c r="P9685" t="str">
        <f t="shared" si="151"/>
        <v>INSERT INTO @DataTable (Deal, AdvanceDate, PROV, DealPurpose, RateType, BEACON, LTV, TDS, GDS, InsuranceType, PrincipalBalance, OccupancyType, AccountStatus, Closed_Date, DelinquencyBucket) VALUES (9684, '2011-07-22', 'ON', 'Purchase', 'Fixed', 700, 90, 25.39, 21.72, 'HiRatio', 0, 'Owner-Occupied', 'Closed', '2013-12-09', 'Current');</v>
      </c>
    </row>
    <row r="9686" spans="1:16" x14ac:dyDescent="0.35">
      <c r="A9686" s="19">
        <v>9685</v>
      </c>
      <c r="B9686" s="18">
        <v>40406</v>
      </c>
      <c r="C9686" s="19" t="s">
        <v>57</v>
      </c>
      <c r="D9686" s="19" t="s">
        <v>61</v>
      </c>
      <c r="E9686" s="19" t="s">
        <v>53</v>
      </c>
      <c r="F9686" s="19">
        <v>731</v>
      </c>
      <c r="G9686" s="19">
        <v>80</v>
      </c>
      <c r="H9686" s="19">
        <v>37.78</v>
      </c>
      <c r="I9686" s="19">
        <v>12.29</v>
      </c>
      <c r="J9686" s="19" t="s">
        <v>54</v>
      </c>
      <c r="K9686" s="20">
        <v>0</v>
      </c>
      <c r="L9686" s="20" t="s">
        <v>62</v>
      </c>
      <c r="M9686" s="20" t="s">
        <v>84</v>
      </c>
      <c r="N9686" s="26">
        <v>42460</v>
      </c>
      <c r="O9686" s="20" t="s">
        <v>56</v>
      </c>
      <c r="P9686" t="str">
        <f t="shared" si="151"/>
        <v>INSERT INTO @DataTable (Deal, AdvanceDate, PROV, DealPurpose, RateType, BEACON, LTV, TDS, GDS, InsuranceType, PrincipalBalance, OccupancyType, AccountStatus, Closed_Date, DelinquencyBucket) VALUES (9685, '2010-08-16', 'ON', 'Purchase', 'Fixed', 731, 80, 37.78, 12.29, 'Conv', 0, 'Rental', 'Closed', '2016-03-31', 'Current');</v>
      </c>
    </row>
    <row r="9687" spans="1:16" x14ac:dyDescent="0.35">
      <c r="A9687" s="22">
        <v>9686</v>
      </c>
      <c r="B9687" s="21">
        <v>40463</v>
      </c>
      <c r="C9687" s="22" t="s">
        <v>63</v>
      </c>
      <c r="D9687" s="22" t="s">
        <v>61</v>
      </c>
      <c r="E9687" s="22" t="s">
        <v>40</v>
      </c>
      <c r="F9687" s="22">
        <v>751</v>
      </c>
      <c r="G9687" s="22">
        <v>80</v>
      </c>
      <c r="H9687" s="22">
        <v>36.21</v>
      </c>
      <c r="I9687" s="22">
        <v>24.72</v>
      </c>
      <c r="J9687" s="22" t="s">
        <v>54</v>
      </c>
      <c r="K9687" s="23">
        <v>0</v>
      </c>
      <c r="L9687" s="23" t="s">
        <v>55</v>
      </c>
      <c r="M9687" s="23" t="s">
        <v>84</v>
      </c>
      <c r="N9687" s="27">
        <v>41183</v>
      </c>
      <c r="O9687" s="23" t="s">
        <v>56</v>
      </c>
      <c r="P9687" t="str">
        <f t="shared" si="151"/>
        <v>INSERT INTO @DataTable (Deal, AdvanceDate, PROV, DealPurpose, RateType, BEACON, LTV, TDS, GDS, InsuranceType, PrincipalBalance, OccupancyType, AccountStatus, Closed_Date, DelinquencyBucket) VALUES (9686, '2010-10-12', 'SK', 'Purchase', 'ARM', 751, 80, 36.21, 24.72, 'Conv', 0, 'Owner-Occupied', 'Closed', '2012-10-01', 'Current');</v>
      </c>
    </row>
    <row r="9688" spans="1:16" x14ac:dyDescent="0.35">
      <c r="A9688" s="19">
        <v>9687</v>
      </c>
      <c r="B9688" s="18">
        <v>40325</v>
      </c>
      <c r="C9688" s="19" t="s">
        <v>57</v>
      </c>
      <c r="D9688" s="19" t="s">
        <v>61</v>
      </c>
      <c r="E9688" s="19" t="s">
        <v>53</v>
      </c>
      <c r="F9688" s="19">
        <v>719</v>
      </c>
      <c r="G9688" s="19">
        <v>95</v>
      </c>
      <c r="H9688" s="19">
        <v>20.72</v>
      </c>
      <c r="I9688" s="19">
        <v>18.989999999999998</v>
      </c>
      <c r="J9688" s="19" t="s">
        <v>60</v>
      </c>
      <c r="K9688" s="20">
        <v>0</v>
      </c>
      <c r="L9688" s="20" t="s">
        <v>55</v>
      </c>
      <c r="M9688" s="20" t="s">
        <v>84</v>
      </c>
      <c r="N9688" s="26">
        <v>42198</v>
      </c>
      <c r="O9688" s="20" t="s">
        <v>56</v>
      </c>
      <c r="P9688" t="str">
        <f t="shared" si="151"/>
        <v>INSERT INTO @DataTable (Deal, AdvanceDate, PROV, DealPurpose, RateType, BEACON, LTV, TDS, GDS, InsuranceType, PrincipalBalance, OccupancyType, AccountStatus, Closed_Date, DelinquencyBucket) VALUES (9687, '2010-05-27', 'ON', 'Purchase', 'Fixed', 719, 95, 20.72, 18.99, 'HiRatio', 0, 'Owner-Occupied', 'Closed', '2015-07-13', 'Current');</v>
      </c>
    </row>
    <row r="9689" spans="1:16" x14ac:dyDescent="0.35">
      <c r="A9689" s="22">
        <v>9688</v>
      </c>
      <c r="B9689" s="21">
        <v>40403</v>
      </c>
      <c r="C9689" s="22" t="s">
        <v>57</v>
      </c>
      <c r="D9689" s="22" t="s">
        <v>52</v>
      </c>
      <c r="E9689" s="22"/>
      <c r="F9689" s="22">
        <v>696</v>
      </c>
      <c r="G9689" s="22">
        <v>79.959999999999994</v>
      </c>
      <c r="H9689" s="22">
        <v>34.11</v>
      </c>
      <c r="I9689" s="22">
        <v>33.700000000000003</v>
      </c>
      <c r="J9689" s="22" t="s">
        <v>77</v>
      </c>
      <c r="K9689" s="23">
        <v>0</v>
      </c>
      <c r="L9689" s="23" t="s">
        <v>55</v>
      </c>
      <c r="M9689" s="23" t="s">
        <v>84</v>
      </c>
      <c r="N9689" s="27">
        <v>41509</v>
      </c>
      <c r="O9689" s="23" t="s">
        <v>56</v>
      </c>
      <c r="P9689" t="str">
        <f t="shared" si="151"/>
        <v>INSERT INTO @DataTable (Deal, AdvanceDate, PROV, DealPurpose, RateType, BEACON, LTV, TDS, GDS, InsuranceType, PrincipalBalance, OccupancyType, AccountStatus, Closed_Date, DelinquencyBucket) VALUES (9688, '2010-08-13', 'ON', 'Refinance External', '', 696, 79.96, 34.11, 33.7, 'Other', 0, 'Owner-Occupied', 'Closed', '2013-08-23', 'Current');</v>
      </c>
    </row>
    <row r="9690" spans="1:16" x14ac:dyDescent="0.35">
      <c r="A9690" s="19">
        <v>9689</v>
      </c>
      <c r="B9690" s="18">
        <v>40952</v>
      </c>
      <c r="C9690" s="19" t="s">
        <v>57</v>
      </c>
      <c r="D9690" s="19" t="s">
        <v>61</v>
      </c>
      <c r="E9690" s="19" t="s">
        <v>53</v>
      </c>
      <c r="F9690" s="19">
        <v>704</v>
      </c>
      <c r="G9690" s="19">
        <v>95</v>
      </c>
      <c r="H9690" s="19">
        <v>43.89</v>
      </c>
      <c r="I9690" s="19">
        <v>32.57</v>
      </c>
      <c r="J9690" s="19" t="s">
        <v>60</v>
      </c>
      <c r="K9690" s="20">
        <v>0</v>
      </c>
      <c r="L9690" s="20" t="s">
        <v>55</v>
      </c>
      <c r="M9690" s="20" t="s">
        <v>84</v>
      </c>
      <c r="N9690" s="26">
        <v>42586</v>
      </c>
      <c r="O9690" s="20" t="s">
        <v>56</v>
      </c>
      <c r="P9690" t="str">
        <f t="shared" si="151"/>
        <v>INSERT INTO @DataTable (Deal, AdvanceDate, PROV, DealPurpose, RateType, BEACON, LTV, TDS, GDS, InsuranceType, PrincipalBalance, OccupancyType, AccountStatus, Closed_Date, DelinquencyBucket) VALUES (9689, '2012-02-13', 'ON', 'Purchase', 'Fixed', 704, 95, 43.89, 32.57, 'HiRatio', 0, 'Owner-Occupied', 'Closed', '2016-08-04', 'Current');</v>
      </c>
    </row>
    <row r="9691" spans="1:16" x14ac:dyDescent="0.35">
      <c r="A9691" s="22">
        <v>9690</v>
      </c>
      <c r="B9691" s="21">
        <v>40451</v>
      </c>
      <c r="C9691" s="22" t="s">
        <v>57</v>
      </c>
      <c r="D9691" s="22" t="s">
        <v>52</v>
      </c>
      <c r="E9691" s="22" t="s">
        <v>40</v>
      </c>
      <c r="F9691" s="22">
        <v>722</v>
      </c>
      <c r="G9691" s="22">
        <v>80</v>
      </c>
      <c r="H9691" s="22">
        <v>20.47</v>
      </c>
      <c r="I9691" s="22">
        <v>24.97</v>
      </c>
      <c r="J9691" s="22" t="s">
        <v>54</v>
      </c>
      <c r="K9691" s="23">
        <v>153783.17000000001</v>
      </c>
      <c r="L9691" s="23" t="s">
        <v>55</v>
      </c>
      <c r="M9691" s="23" t="s">
        <v>83</v>
      </c>
      <c r="N9691" s="27"/>
      <c r="O9691" s="23" t="s">
        <v>56</v>
      </c>
      <c r="P9691" t="str">
        <f t="shared" si="151"/>
        <v>INSERT INTO @DataTable (Deal, AdvanceDate, PROV, DealPurpose, RateType, BEACON, LTV, TDS, GDS, InsuranceType, PrincipalBalance, OccupancyType, AccountStatus, Closed_Date, DelinquencyBucket) VALUES (9690, '2010-09-30', 'ON', 'Refinance External', 'ARM', 722, 80, 20.47, 24.97, 'Conv', 153783.17, 'Owner-Occupied', 'Open', '1900-01-00', 'Current');</v>
      </c>
    </row>
    <row r="9692" spans="1:16" x14ac:dyDescent="0.35">
      <c r="A9692" s="19">
        <v>9691</v>
      </c>
      <c r="B9692" s="18">
        <v>40424</v>
      </c>
      <c r="C9692" s="19" t="s">
        <v>51</v>
      </c>
      <c r="D9692" s="19" t="s">
        <v>52</v>
      </c>
      <c r="E9692" s="19" t="s">
        <v>53</v>
      </c>
      <c r="F9692" s="19">
        <v>720</v>
      </c>
      <c r="G9692" s="19">
        <v>79.62</v>
      </c>
      <c r="H9692" s="19">
        <v>19.309999999999999</v>
      </c>
      <c r="I9692" s="19">
        <v>18.920000000000002</v>
      </c>
      <c r="J9692" s="19" t="s">
        <v>54</v>
      </c>
      <c r="K9692" s="20">
        <v>0</v>
      </c>
      <c r="L9692" s="20" t="s">
        <v>55</v>
      </c>
      <c r="M9692" s="20" t="s">
        <v>84</v>
      </c>
      <c r="N9692" s="26">
        <v>42604</v>
      </c>
      <c r="O9692" s="20" t="s">
        <v>56</v>
      </c>
      <c r="P9692" t="str">
        <f t="shared" si="151"/>
        <v>INSERT INTO @DataTable (Deal, AdvanceDate, PROV, DealPurpose, RateType, BEACON, LTV, TDS, GDS, InsuranceType, PrincipalBalance, OccupancyType, AccountStatus, Closed_Date, DelinquencyBucket) VALUES (9691, '2010-09-03', 'AB', 'Refinance External', 'Fixed', 720, 79.62, 19.31, 18.92, 'Conv', 0, 'Owner-Occupied', 'Closed', '2016-08-22', 'Current');</v>
      </c>
    </row>
    <row r="9693" spans="1:16" x14ac:dyDescent="0.35">
      <c r="A9693" s="22">
        <v>9692</v>
      </c>
      <c r="B9693" s="21">
        <v>40389</v>
      </c>
      <c r="C9693" s="22" t="s">
        <v>58</v>
      </c>
      <c r="D9693" s="22" t="s">
        <v>61</v>
      </c>
      <c r="E9693" s="22"/>
      <c r="F9693" s="22">
        <v>806</v>
      </c>
      <c r="G9693" s="22">
        <v>80</v>
      </c>
      <c r="H9693" s="22">
        <v>26.95</v>
      </c>
      <c r="I9693" s="22">
        <v>25.76</v>
      </c>
      <c r="J9693" s="22" t="s">
        <v>77</v>
      </c>
      <c r="K9693" s="23">
        <v>0</v>
      </c>
      <c r="L9693" s="23" t="s">
        <v>55</v>
      </c>
      <c r="M9693" s="23" t="s">
        <v>84</v>
      </c>
      <c r="N9693" s="27">
        <v>41498</v>
      </c>
      <c r="O9693" s="23" t="s">
        <v>56</v>
      </c>
      <c r="P9693" t="str">
        <f t="shared" si="151"/>
        <v>INSERT INTO @DataTable (Deal, AdvanceDate, PROV, DealPurpose, RateType, BEACON, LTV, TDS, GDS, InsuranceType, PrincipalBalance, OccupancyType, AccountStatus, Closed_Date, DelinquencyBucket) VALUES (9692, '2010-07-30', 'BC', 'Purchase', '', 806, 80, 26.95, 25.76, 'Other', 0, 'Owner-Occupied', 'Closed', '2013-08-12', 'Current');</v>
      </c>
    </row>
    <row r="9694" spans="1:16" x14ac:dyDescent="0.35">
      <c r="A9694" s="19">
        <v>9693</v>
      </c>
      <c r="B9694" s="18">
        <v>40494</v>
      </c>
      <c r="C9694" s="19" t="s">
        <v>63</v>
      </c>
      <c r="D9694" s="19" t="s">
        <v>61</v>
      </c>
      <c r="E9694" s="19" t="s">
        <v>53</v>
      </c>
      <c r="F9694" s="19">
        <v>759</v>
      </c>
      <c r="G9694" s="19">
        <v>80</v>
      </c>
      <c r="H9694" s="19">
        <v>43.06</v>
      </c>
      <c r="I9694" s="19">
        <v>27.73</v>
      </c>
      <c r="J9694" s="19" t="s">
        <v>54</v>
      </c>
      <c r="K9694" s="20">
        <v>0</v>
      </c>
      <c r="L9694" s="20" t="s">
        <v>55</v>
      </c>
      <c r="M9694" s="20" t="s">
        <v>84</v>
      </c>
      <c r="N9694" s="26">
        <v>41851</v>
      </c>
      <c r="O9694" s="20" t="s">
        <v>56</v>
      </c>
      <c r="P9694" t="str">
        <f t="shared" si="151"/>
        <v>INSERT INTO @DataTable (Deal, AdvanceDate, PROV, DealPurpose, RateType, BEACON, LTV, TDS, GDS, InsuranceType, PrincipalBalance, OccupancyType, AccountStatus, Closed_Date, DelinquencyBucket) VALUES (9693, '2010-11-12', 'SK', 'Purchase', 'Fixed', 759, 80, 43.06, 27.73, 'Conv', 0, 'Owner-Occupied', 'Closed', '2014-07-31', 'Current');</v>
      </c>
    </row>
    <row r="9695" spans="1:16" x14ac:dyDescent="0.35">
      <c r="A9695" s="22">
        <v>9694</v>
      </c>
      <c r="B9695" s="21">
        <v>40456</v>
      </c>
      <c r="C9695" s="22" t="s">
        <v>57</v>
      </c>
      <c r="D9695" s="22" t="s">
        <v>59</v>
      </c>
      <c r="E9695" s="22" t="s">
        <v>53</v>
      </c>
      <c r="F9695" s="22">
        <v>786</v>
      </c>
      <c r="G9695" s="22">
        <v>69.44</v>
      </c>
      <c r="H9695" s="22">
        <v>36.15</v>
      </c>
      <c r="I9695" s="22">
        <v>35.94</v>
      </c>
      <c r="J9695" s="22" t="s">
        <v>54</v>
      </c>
      <c r="K9695" s="23">
        <v>0</v>
      </c>
      <c r="L9695" s="23" t="s">
        <v>55</v>
      </c>
      <c r="M9695" s="23" t="s">
        <v>84</v>
      </c>
      <c r="N9695" s="27">
        <v>42283</v>
      </c>
      <c r="O9695" s="23" t="s">
        <v>56</v>
      </c>
      <c r="P9695" t="str">
        <f t="shared" si="151"/>
        <v>INSERT INTO @DataTable (Deal, AdvanceDate, PROV, DealPurpose, RateType, BEACON, LTV, TDS, GDS, InsuranceType, PrincipalBalance, OccupancyType, AccountStatus, Closed_Date, DelinquencyBucket) VALUES (9694, '2010-10-05', 'ON', 'Transfer', 'Fixed', 786, 69.44, 36.15, 35.94, 'Conv', 0, 'Owner-Occupied', 'Closed', '2015-10-06', 'Current');</v>
      </c>
    </row>
    <row r="9696" spans="1:16" x14ac:dyDescent="0.35">
      <c r="A9696" s="19">
        <v>9695</v>
      </c>
      <c r="B9696" s="18">
        <v>40739</v>
      </c>
      <c r="C9696" s="19" t="s">
        <v>51</v>
      </c>
      <c r="D9696" s="19" t="s">
        <v>52</v>
      </c>
      <c r="E9696" s="19" t="s">
        <v>53</v>
      </c>
      <c r="F9696" s="19">
        <v>812</v>
      </c>
      <c r="G9696" s="19">
        <v>82.13</v>
      </c>
      <c r="H9696" s="19">
        <v>26.7</v>
      </c>
      <c r="I9696" s="19">
        <v>26.55</v>
      </c>
      <c r="J9696" s="19" t="s">
        <v>60</v>
      </c>
      <c r="K9696" s="20">
        <v>0</v>
      </c>
      <c r="L9696" s="20" t="s">
        <v>55</v>
      </c>
      <c r="M9696" s="20" t="s">
        <v>84</v>
      </c>
      <c r="N9696" s="26">
        <v>42236</v>
      </c>
      <c r="O9696" s="20" t="s">
        <v>56</v>
      </c>
      <c r="P9696" t="str">
        <f t="shared" si="151"/>
        <v>INSERT INTO @DataTable (Deal, AdvanceDate, PROV, DealPurpose, RateType, BEACON, LTV, TDS, GDS, InsuranceType, PrincipalBalance, OccupancyType, AccountStatus, Closed_Date, DelinquencyBucket) VALUES (9695, '2011-07-15', 'AB', 'Refinance External', 'Fixed', 812, 82.13, 26.7, 26.55, 'HiRatio', 0, 'Owner-Occupied', 'Closed', '2015-08-20', 'Current');</v>
      </c>
    </row>
    <row r="9697" spans="1:16" x14ac:dyDescent="0.35">
      <c r="A9697" s="22">
        <v>9696</v>
      </c>
      <c r="B9697" s="21">
        <v>40704</v>
      </c>
      <c r="C9697" s="22" t="s">
        <v>58</v>
      </c>
      <c r="D9697" s="22" t="s">
        <v>61</v>
      </c>
      <c r="E9697" s="22" t="s">
        <v>53</v>
      </c>
      <c r="F9697" s="22">
        <v>785</v>
      </c>
      <c r="G9697" s="22">
        <v>89.18</v>
      </c>
      <c r="H9697" s="22">
        <v>41.03</v>
      </c>
      <c r="I9697" s="22">
        <v>41.03</v>
      </c>
      <c r="J9697" s="22" t="s">
        <v>60</v>
      </c>
      <c r="K9697" s="23">
        <v>0</v>
      </c>
      <c r="L9697" s="23" t="s">
        <v>55</v>
      </c>
      <c r="M9697" s="23" t="s">
        <v>84</v>
      </c>
      <c r="N9697" s="27">
        <v>41908</v>
      </c>
      <c r="O9697" s="23" t="s">
        <v>56</v>
      </c>
      <c r="P9697" t="str">
        <f t="shared" si="151"/>
        <v>INSERT INTO @DataTable (Deal, AdvanceDate, PROV, DealPurpose, RateType, BEACON, LTV, TDS, GDS, InsuranceType, PrincipalBalance, OccupancyType, AccountStatus, Closed_Date, DelinquencyBucket) VALUES (9696, '2011-06-10', 'BC', 'Purchase', 'Fixed', 785, 89.18, 41.03, 41.03, 'HiRatio', 0, 'Owner-Occupied', 'Closed', '2014-09-26', 'Current');</v>
      </c>
    </row>
    <row r="9698" spans="1:16" x14ac:dyDescent="0.35">
      <c r="A9698" s="19">
        <v>9697</v>
      </c>
      <c r="B9698" s="18">
        <v>40767</v>
      </c>
      <c r="C9698" s="19" t="s">
        <v>57</v>
      </c>
      <c r="D9698" s="19" t="s">
        <v>61</v>
      </c>
      <c r="E9698" s="19" t="s">
        <v>53</v>
      </c>
      <c r="F9698" s="19">
        <v>704</v>
      </c>
      <c r="G9698" s="19">
        <v>80</v>
      </c>
      <c r="H9698" s="19">
        <v>40.49</v>
      </c>
      <c r="I9698" s="19">
        <v>27.46</v>
      </c>
      <c r="J9698" s="19" t="s">
        <v>54</v>
      </c>
      <c r="K9698" s="20">
        <v>299937.49</v>
      </c>
      <c r="L9698" s="20" t="s">
        <v>55</v>
      </c>
      <c r="M9698" s="20" t="s">
        <v>83</v>
      </c>
      <c r="N9698" s="26"/>
      <c r="O9698" s="20" t="s">
        <v>56</v>
      </c>
      <c r="P9698" t="str">
        <f t="shared" si="151"/>
        <v>INSERT INTO @DataTable (Deal, AdvanceDate, PROV, DealPurpose, RateType, BEACON, LTV, TDS, GDS, InsuranceType, PrincipalBalance, OccupancyType, AccountStatus, Closed_Date, DelinquencyBucket) VALUES (9697, '2011-08-12', 'ON', 'Purchase', 'Fixed', 704, 80, 40.49, 27.46, 'Conv', 299937.49, 'Owner-Occupied', 'Open', '1900-01-00', 'Current');</v>
      </c>
    </row>
    <row r="9699" spans="1:16" x14ac:dyDescent="0.35">
      <c r="A9699" s="22">
        <v>9698</v>
      </c>
      <c r="B9699" s="21">
        <v>40829</v>
      </c>
      <c r="C9699" s="22" t="s">
        <v>58</v>
      </c>
      <c r="D9699" s="22" t="s">
        <v>52</v>
      </c>
      <c r="E9699" s="22" t="s">
        <v>53</v>
      </c>
      <c r="F9699" s="22">
        <v>767</v>
      </c>
      <c r="G9699" s="22">
        <v>80</v>
      </c>
      <c r="H9699" s="22">
        <v>24.69</v>
      </c>
      <c r="I9699" s="22">
        <v>22.01</v>
      </c>
      <c r="J9699" s="22" t="s">
        <v>54</v>
      </c>
      <c r="K9699" s="23">
        <v>0</v>
      </c>
      <c r="L9699" s="23" t="s">
        <v>55</v>
      </c>
      <c r="M9699" s="23" t="s">
        <v>84</v>
      </c>
      <c r="N9699" s="27">
        <v>41064</v>
      </c>
      <c r="O9699" s="23" t="s">
        <v>56</v>
      </c>
      <c r="P9699" t="str">
        <f t="shared" si="151"/>
        <v>INSERT INTO @DataTable (Deal, AdvanceDate, PROV, DealPurpose, RateType, BEACON, LTV, TDS, GDS, InsuranceType, PrincipalBalance, OccupancyType, AccountStatus, Closed_Date, DelinquencyBucket) VALUES (9698, '2011-10-13', 'BC', 'Refinance External', 'Fixed', 767, 80, 24.69, 22.01, 'Conv', 0, 'Owner-Occupied', 'Closed', '2012-06-04', 'Current');</v>
      </c>
    </row>
    <row r="9700" spans="1:16" x14ac:dyDescent="0.35">
      <c r="A9700" s="19">
        <v>9699</v>
      </c>
      <c r="B9700" s="18">
        <v>40998</v>
      </c>
      <c r="C9700" s="19" t="s">
        <v>51</v>
      </c>
      <c r="D9700" s="19" t="s">
        <v>61</v>
      </c>
      <c r="E9700" s="19" t="s">
        <v>53</v>
      </c>
      <c r="F9700" s="19">
        <v>796</v>
      </c>
      <c r="G9700" s="19">
        <v>95</v>
      </c>
      <c r="H9700" s="19">
        <v>29.96</v>
      </c>
      <c r="I9700" s="19">
        <v>19.63</v>
      </c>
      <c r="J9700" s="19" t="s">
        <v>60</v>
      </c>
      <c r="K9700" s="20">
        <v>215093.89</v>
      </c>
      <c r="L9700" s="20" t="s">
        <v>55</v>
      </c>
      <c r="M9700" s="20" t="s">
        <v>83</v>
      </c>
      <c r="N9700" s="26"/>
      <c r="O9700" s="20" t="s">
        <v>56</v>
      </c>
      <c r="P9700" t="str">
        <f t="shared" si="151"/>
        <v>INSERT INTO @DataTable (Deal, AdvanceDate, PROV, DealPurpose, RateType, BEACON, LTV, TDS, GDS, InsuranceType, PrincipalBalance, OccupancyType, AccountStatus, Closed_Date, DelinquencyBucket) VALUES (9699, '2012-03-30', 'AB', 'Purchase', 'Fixed', 796, 95, 29.96, 19.63, 'HiRatio', 215093.89, 'Owner-Occupied', 'Open', '1900-01-00', 'Current');</v>
      </c>
    </row>
    <row r="9701" spans="1:16" x14ac:dyDescent="0.35">
      <c r="A9701" s="22">
        <v>9700</v>
      </c>
      <c r="B9701" s="21">
        <v>40409</v>
      </c>
      <c r="C9701" s="22" t="s">
        <v>51</v>
      </c>
      <c r="D9701" s="22" t="s">
        <v>61</v>
      </c>
      <c r="E9701" s="22" t="s">
        <v>53</v>
      </c>
      <c r="F9701" s="22">
        <v>793</v>
      </c>
      <c r="G9701" s="22">
        <v>80</v>
      </c>
      <c r="H9701" s="22">
        <v>11.99</v>
      </c>
      <c r="I9701" s="22">
        <v>52.07</v>
      </c>
      <c r="J9701" s="22" t="s">
        <v>54</v>
      </c>
      <c r="K9701" s="23">
        <v>0</v>
      </c>
      <c r="L9701" s="23" t="s">
        <v>62</v>
      </c>
      <c r="M9701" s="23" t="s">
        <v>84</v>
      </c>
      <c r="N9701" s="27">
        <v>41870</v>
      </c>
      <c r="O9701" s="23" t="s">
        <v>56</v>
      </c>
      <c r="P9701" t="str">
        <f t="shared" si="151"/>
        <v>INSERT INTO @DataTable (Deal, AdvanceDate, PROV, DealPurpose, RateType, BEACON, LTV, TDS, GDS, InsuranceType, PrincipalBalance, OccupancyType, AccountStatus, Closed_Date, DelinquencyBucket) VALUES (9700, '2010-08-19', 'AB', 'Purchase', 'Fixed', 793, 80, 11.99, 52.07, 'Conv', 0, 'Rental', 'Closed', '2014-08-19', 'Current');</v>
      </c>
    </row>
    <row r="9702" spans="1:16" x14ac:dyDescent="0.35">
      <c r="A9702" s="19">
        <v>9701</v>
      </c>
      <c r="B9702" s="18">
        <v>40781</v>
      </c>
      <c r="C9702" s="19" t="s">
        <v>57</v>
      </c>
      <c r="D9702" s="19" t="s">
        <v>61</v>
      </c>
      <c r="E9702" s="19" t="s">
        <v>53</v>
      </c>
      <c r="F9702" s="19">
        <v>750</v>
      </c>
      <c r="G9702" s="19">
        <v>90</v>
      </c>
      <c r="H9702" s="19">
        <v>35.04</v>
      </c>
      <c r="I9702" s="19">
        <v>33.369999999999997</v>
      </c>
      <c r="J9702" s="19" t="s">
        <v>60</v>
      </c>
      <c r="K9702" s="20">
        <v>0</v>
      </c>
      <c r="L9702" s="20" t="s">
        <v>55</v>
      </c>
      <c r="M9702" s="20" t="s">
        <v>84</v>
      </c>
      <c r="N9702" s="26">
        <v>42690</v>
      </c>
      <c r="O9702" s="20" t="s">
        <v>56</v>
      </c>
      <c r="P9702" t="str">
        <f t="shared" si="151"/>
        <v>INSERT INTO @DataTable (Deal, AdvanceDate, PROV, DealPurpose, RateType, BEACON, LTV, TDS, GDS, InsuranceType, PrincipalBalance, OccupancyType, AccountStatus, Closed_Date, DelinquencyBucket) VALUES (9701, '2011-08-26', 'ON', 'Purchase', 'Fixed', 750, 90, 35.04, 33.37, 'HiRatio', 0, 'Owner-Occupied', 'Closed', '2016-11-16', 'Current');</v>
      </c>
    </row>
    <row r="9703" spans="1:16" x14ac:dyDescent="0.35">
      <c r="A9703" s="22">
        <v>9702</v>
      </c>
      <c r="B9703" s="21">
        <v>40633</v>
      </c>
      <c r="C9703" s="22" t="s">
        <v>57</v>
      </c>
      <c r="D9703" s="22" t="s">
        <v>61</v>
      </c>
      <c r="E9703" s="22" t="s">
        <v>53</v>
      </c>
      <c r="F9703" s="22">
        <v>807</v>
      </c>
      <c r="G9703" s="22">
        <v>90</v>
      </c>
      <c r="H9703" s="22">
        <v>25.72</v>
      </c>
      <c r="I9703" s="22">
        <v>21.36</v>
      </c>
      <c r="J9703" s="22" t="s">
        <v>60</v>
      </c>
      <c r="K9703" s="23">
        <v>0</v>
      </c>
      <c r="L9703" s="23" t="s">
        <v>55</v>
      </c>
      <c r="M9703" s="23" t="s">
        <v>84</v>
      </c>
      <c r="N9703" s="27">
        <v>41829</v>
      </c>
      <c r="O9703" s="23" t="s">
        <v>56</v>
      </c>
      <c r="P9703" t="str">
        <f t="shared" si="151"/>
        <v>INSERT INTO @DataTable (Deal, AdvanceDate, PROV, DealPurpose, RateType, BEACON, LTV, TDS, GDS, InsuranceType, PrincipalBalance, OccupancyType, AccountStatus, Closed_Date, DelinquencyBucket) VALUES (9702, '2011-03-31', 'ON', 'Purchase', 'Fixed', 807, 90, 25.72, 21.36, 'HiRatio', 0, 'Owner-Occupied', 'Closed', '2014-07-09', 'Current');</v>
      </c>
    </row>
    <row r="9704" spans="1:16" x14ac:dyDescent="0.35">
      <c r="A9704" s="19">
        <v>9703</v>
      </c>
      <c r="B9704" s="18">
        <v>41011</v>
      </c>
      <c r="C9704" s="19" t="s">
        <v>57</v>
      </c>
      <c r="D9704" s="19" t="s">
        <v>61</v>
      </c>
      <c r="E9704" s="19" t="s">
        <v>53</v>
      </c>
      <c r="F9704" s="19">
        <v>799</v>
      </c>
      <c r="G9704" s="19">
        <v>88.42</v>
      </c>
      <c r="H9704" s="19">
        <v>29.95</v>
      </c>
      <c r="I9704" s="19">
        <v>29.9</v>
      </c>
      <c r="J9704" s="19" t="s">
        <v>60</v>
      </c>
      <c r="K9704" s="20">
        <v>161800.32999999999</v>
      </c>
      <c r="L9704" s="20" t="s">
        <v>55</v>
      </c>
      <c r="M9704" s="20" t="s">
        <v>83</v>
      </c>
      <c r="N9704" s="26"/>
      <c r="O9704" s="20" t="s">
        <v>56</v>
      </c>
      <c r="P9704" t="str">
        <f t="shared" si="151"/>
        <v>INSERT INTO @DataTable (Deal, AdvanceDate, PROV, DealPurpose, RateType, BEACON, LTV, TDS, GDS, InsuranceType, PrincipalBalance, OccupancyType, AccountStatus, Closed_Date, DelinquencyBucket) VALUES (9703, '2012-04-12', 'ON', 'Purchase', 'Fixed', 799, 88.42, 29.95, 29.9, 'HiRatio', 161800.33, 'Owner-Occupied', 'Open', '1900-01-00', 'Current');</v>
      </c>
    </row>
    <row r="9705" spans="1:16" x14ac:dyDescent="0.35">
      <c r="A9705" s="22">
        <v>9704</v>
      </c>
      <c r="B9705" s="21">
        <v>40848</v>
      </c>
      <c r="C9705" s="22" t="s">
        <v>57</v>
      </c>
      <c r="D9705" s="22" t="s">
        <v>61</v>
      </c>
      <c r="E9705" s="22" t="s">
        <v>53</v>
      </c>
      <c r="F9705" s="22">
        <v>697</v>
      </c>
      <c r="G9705" s="22">
        <v>95</v>
      </c>
      <c r="H9705" s="22">
        <v>39.18</v>
      </c>
      <c r="I9705" s="22">
        <v>18.760000000000002</v>
      </c>
      <c r="J9705" s="22" t="s">
        <v>60</v>
      </c>
      <c r="K9705" s="23">
        <v>0</v>
      </c>
      <c r="L9705" s="23" t="s">
        <v>55</v>
      </c>
      <c r="M9705" s="23" t="s">
        <v>84</v>
      </c>
      <c r="N9705" s="27">
        <v>42586</v>
      </c>
      <c r="O9705" s="23" t="s">
        <v>56</v>
      </c>
      <c r="P9705" t="str">
        <f t="shared" si="151"/>
        <v>INSERT INTO @DataTable (Deal, AdvanceDate, PROV, DealPurpose, RateType, BEACON, LTV, TDS, GDS, InsuranceType, PrincipalBalance, OccupancyType, AccountStatus, Closed_Date, DelinquencyBucket) VALUES (9704, '2011-11-01', 'ON', 'Purchase', 'Fixed', 697, 95, 39.18, 18.76, 'HiRatio', 0, 'Owner-Occupied', 'Closed', '2016-08-04', 'Current');</v>
      </c>
    </row>
    <row r="9706" spans="1:16" x14ac:dyDescent="0.35">
      <c r="A9706" s="19">
        <v>9705</v>
      </c>
      <c r="B9706" s="18">
        <v>40816</v>
      </c>
      <c r="C9706" s="19" t="s">
        <v>57</v>
      </c>
      <c r="D9706" s="19" t="s">
        <v>52</v>
      </c>
      <c r="E9706" s="19" t="s">
        <v>53</v>
      </c>
      <c r="F9706" s="19">
        <v>680</v>
      </c>
      <c r="G9706" s="19">
        <v>80</v>
      </c>
      <c r="H9706" s="19">
        <v>32.409999999999997</v>
      </c>
      <c r="I9706" s="19">
        <v>32.409999999999997</v>
      </c>
      <c r="J9706" s="19" t="s">
        <v>54</v>
      </c>
      <c r="K9706" s="20">
        <v>504189.48</v>
      </c>
      <c r="L9706" s="20" t="s">
        <v>55</v>
      </c>
      <c r="M9706" s="20" t="s">
        <v>83</v>
      </c>
      <c r="N9706" s="26"/>
      <c r="O9706" s="20" t="s">
        <v>56</v>
      </c>
      <c r="P9706" t="str">
        <f t="shared" si="151"/>
        <v>INSERT INTO @DataTable (Deal, AdvanceDate, PROV, DealPurpose, RateType, BEACON, LTV, TDS, GDS, InsuranceType, PrincipalBalance, OccupancyType, AccountStatus, Closed_Date, DelinquencyBucket) VALUES (9705, '2011-09-30', 'ON', 'Refinance External', 'Fixed', 680, 80, 32.41, 32.41, 'Conv', 504189.48, 'Owner-Occupied', 'Open', '1900-01-00', 'Current');</v>
      </c>
    </row>
    <row r="9707" spans="1:16" x14ac:dyDescent="0.35">
      <c r="A9707" s="22">
        <v>9706</v>
      </c>
      <c r="B9707" s="21">
        <v>40872</v>
      </c>
      <c r="C9707" s="22" t="s">
        <v>57</v>
      </c>
      <c r="D9707" s="22" t="s">
        <v>61</v>
      </c>
      <c r="E9707" s="22" t="s">
        <v>53</v>
      </c>
      <c r="F9707" s="22">
        <v>713</v>
      </c>
      <c r="G9707" s="22">
        <v>80</v>
      </c>
      <c r="H9707" s="22">
        <v>29.56</v>
      </c>
      <c r="I9707" s="22">
        <v>39.76</v>
      </c>
      <c r="J9707" s="22" t="s">
        <v>54</v>
      </c>
      <c r="K9707" s="23">
        <v>0</v>
      </c>
      <c r="L9707" s="23" t="s">
        <v>55</v>
      </c>
      <c r="M9707" s="23" t="s">
        <v>84</v>
      </c>
      <c r="N9707" s="27">
        <v>42009</v>
      </c>
      <c r="O9707" s="23" t="s">
        <v>56</v>
      </c>
      <c r="P9707" t="str">
        <f t="shared" si="151"/>
        <v>INSERT INTO @DataTable (Deal, AdvanceDate, PROV, DealPurpose, RateType, BEACON, LTV, TDS, GDS, InsuranceType, PrincipalBalance, OccupancyType, AccountStatus, Closed_Date, DelinquencyBucket) VALUES (9706, '2011-11-25', 'ON', 'Purchase', 'Fixed', 713, 80, 29.56, 39.76, 'Conv', 0, 'Owner-Occupied', 'Closed', '2015-01-05', 'Current');</v>
      </c>
    </row>
    <row r="9708" spans="1:16" x14ac:dyDescent="0.35">
      <c r="A9708" s="19">
        <v>9707</v>
      </c>
      <c r="B9708" s="18">
        <v>40781</v>
      </c>
      <c r="C9708" s="19" t="s">
        <v>51</v>
      </c>
      <c r="D9708" s="19" t="s">
        <v>61</v>
      </c>
      <c r="E9708" s="19" t="s">
        <v>53</v>
      </c>
      <c r="F9708" s="19">
        <v>797</v>
      </c>
      <c r="G9708" s="19">
        <v>95</v>
      </c>
      <c r="H9708" s="19">
        <v>39.1</v>
      </c>
      <c r="I9708" s="19">
        <v>15.46</v>
      </c>
      <c r="J9708" s="19" t="s">
        <v>60</v>
      </c>
      <c r="K9708" s="20">
        <v>0</v>
      </c>
      <c r="L9708" s="20" t="s">
        <v>66</v>
      </c>
      <c r="M9708" s="20" t="s">
        <v>84</v>
      </c>
      <c r="N9708" s="26">
        <v>42615</v>
      </c>
      <c r="O9708" s="20" t="s">
        <v>56</v>
      </c>
      <c r="P9708" t="str">
        <f t="shared" si="151"/>
        <v>INSERT INTO @DataTable (Deal, AdvanceDate, PROV, DealPurpose, RateType, BEACON, LTV, TDS, GDS, InsuranceType, PrincipalBalance, OccupancyType, AccountStatus, Closed_Date, DelinquencyBucket) VALUES (9707, '2011-08-26', 'AB', 'Purchase', 'Fixed', 797, 95, 39.1, 15.46, 'HiRatio', 0, 'Second Home', 'Closed', '2016-09-02', 'Current');</v>
      </c>
    </row>
    <row r="9709" spans="1:16" x14ac:dyDescent="0.35">
      <c r="A9709" s="22">
        <v>9708</v>
      </c>
      <c r="B9709" s="21">
        <v>41030</v>
      </c>
      <c r="C9709" s="22" t="s">
        <v>57</v>
      </c>
      <c r="D9709" s="22" t="s">
        <v>61</v>
      </c>
      <c r="E9709" s="22" t="s">
        <v>53</v>
      </c>
      <c r="F9709" s="22">
        <v>790</v>
      </c>
      <c r="G9709" s="22">
        <v>80</v>
      </c>
      <c r="H9709" s="22">
        <v>30.93</v>
      </c>
      <c r="I9709" s="22">
        <v>29.85</v>
      </c>
      <c r="J9709" s="22" t="s">
        <v>54</v>
      </c>
      <c r="K9709" s="23">
        <v>517903.4</v>
      </c>
      <c r="L9709" s="23" t="s">
        <v>55</v>
      </c>
      <c r="M9709" s="23" t="s">
        <v>83</v>
      </c>
      <c r="N9709" s="27"/>
      <c r="O9709" s="23" t="s">
        <v>56</v>
      </c>
      <c r="P9709" t="str">
        <f t="shared" si="151"/>
        <v>INSERT INTO @DataTable (Deal, AdvanceDate, PROV, DealPurpose, RateType, BEACON, LTV, TDS, GDS, InsuranceType, PrincipalBalance, OccupancyType, AccountStatus, Closed_Date, DelinquencyBucket) VALUES (9708, '2012-05-01', 'ON', 'Purchase', 'Fixed', 790, 80, 30.93, 29.85, 'Conv', 517903.4, 'Owner-Occupied', 'Open', '1900-01-00', 'Current');</v>
      </c>
    </row>
    <row r="9710" spans="1:16" x14ac:dyDescent="0.35">
      <c r="A9710" s="19">
        <v>9709</v>
      </c>
      <c r="B9710" s="18">
        <v>40350</v>
      </c>
      <c r="C9710" s="19" t="s">
        <v>57</v>
      </c>
      <c r="D9710" s="19" t="s">
        <v>61</v>
      </c>
      <c r="E9710" s="19" t="s">
        <v>53</v>
      </c>
      <c r="F9710" s="19">
        <v>700</v>
      </c>
      <c r="G9710" s="19">
        <v>95</v>
      </c>
      <c r="H9710" s="19">
        <v>41.46</v>
      </c>
      <c r="I9710" s="19">
        <v>41.33</v>
      </c>
      <c r="J9710" s="19" t="s">
        <v>60</v>
      </c>
      <c r="K9710" s="20">
        <v>0</v>
      </c>
      <c r="L9710" s="20" t="s">
        <v>55</v>
      </c>
      <c r="M9710" s="20" t="s">
        <v>84</v>
      </c>
      <c r="N9710" s="26">
        <v>41876</v>
      </c>
      <c r="O9710" s="20" t="s">
        <v>56</v>
      </c>
      <c r="P9710" t="str">
        <f t="shared" si="151"/>
        <v>INSERT INTO @DataTable (Deal, AdvanceDate, PROV, DealPurpose, RateType, BEACON, LTV, TDS, GDS, InsuranceType, PrincipalBalance, OccupancyType, AccountStatus, Closed_Date, DelinquencyBucket) VALUES (9709, '2010-06-21', 'ON', 'Purchase', 'Fixed', 700, 95, 41.46, 41.33, 'HiRatio', 0, 'Owner-Occupied', 'Closed', '2014-08-25', 'Current');</v>
      </c>
    </row>
    <row r="9711" spans="1:16" x14ac:dyDescent="0.35">
      <c r="A9711" s="22">
        <v>9710</v>
      </c>
      <c r="B9711" s="21">
        <v>40479</v>
      </c>
      <c r="C9711" s="22" t="s">
        <v>51</v>
      </c>
      <c r="D9711" s="22" t="s">
        <v>61</v>
      </c>
      <c r="E9711" s="22" t="s">
        <v>53</v>
      </c>
      <c r="F9711" s="22">
        <v>717</v>
      </c>
      <c r="G9711" s="22">
        <v>80</v>
      </c>
      <c r="H9711" s="22">
        <v>33.36</v>
      </c>
      <c r="I9711" s="22">
        <v>17.84</v>
      </c>
      <c r="J9711" s="22" t="s">
        <v>54</v>
      </c>
      <c r="K9711" s="23">
        <v>0</v>
      </c>
      <c r="L9711" s="23" t="s">
        <v>62</v>
      </c>
      <c r="M9711" s="23" t="s">
        <v>84</v>
      </c>
      <c r="N9711" s="27">
        <v>42306</v>
      </c>
      <c r="O9711" s="23" t="s">
        <v>56</v>
      </c>
      <c r="P9711" t="str">
        <f t="shared" si="151"/>
        <v>INSERT INTO @DataTable (Deal, AdvanceDate, PROV, DealPurpose, RateType, BEACON, LTV, TDS, GDS, InsuranceType, PrincipalBalance, OccupancyType, AccountStatus, Closed_Date, DelinquencyBucket) VALUES (9710, '2010-10-28', 'AB', 'Purchase', 'Fixed', 717, 80, 33.36, 17.84, 'Conv', 0, 'Rental', 'Closed', '2015-10-29', 'Current');</v>
      </c>
    </row>
    <row r="9712" spans="1:16" x14ac:dyDescent="0.35">
      <c r="A9712" s="19">
        <v>9711</v>
      </c>
      <c r="B9712" s="18">
        <v>40724</v>
      </c>
      <c r="C9712" s="19" t="s">
        <v>57</v>
      </c>
      <c r="D9712" s="19" t="s">
        <v>61</v>
      </c>
      <c r="E9712" s="19" t="s">
        <v>53</v>
      </c>
      <c r="F9712" s="19">
        <v>779</v>
      </c>
      <c r="G9712" s="19">
        <v>66.709999999999994</v>
      </c>
      <c r="H9712" s="19">
        <v>42.9</v>
      </c>
      <c r="I9712" s="19">
        <v>42.9</v>
      </c>
      <c r="J9712" s="19" t="s">
        <v>54</v>
      </c>
      <c r="K9712" s="20">
        <v>88600.69</v>
      </c>
      <c r="L9712" s="20" t="s">
        <v>55</v>
      </c>
      <c r="M9712" s="20" t="s">
        <v>83</v>
      </c>
      <c r="N9712" s="26"/>
      <c r="O9712" s="20" t="s">
        <v>56</v>
      </c>
      <c r="P9712" t="str">
        <f t="shared" si="151"/>
        <v>INSERT INTO @DataTable (Deal, AdvanceDate, PROV, DealPurpose, RateType, BEACON, LTV, TDS, GDS, InsuranceType, PrincipalBalance, OccupancyType, AccountStatus, Closed_Date, DelinquencyBucket) VALUES (9711, '2011-06-30', 'ON', 'Purchase', 'Fixed', 779, 66.71, 42.9, 42.9, 'Conv', 88600.69, 'Owner-Occupied', 'Open', '1900-01-00', 'Current');</v>
      </c>
    </row>
    <row r="9713" spans="1:16" x14ac:dyDescent="0.35">
      <c r="A9713" s="22">
        <v>9712</v>
      </c>
      <c r="B9713" s="21">
        <v>40913</v>
      </c>
      <c r="C9713" s="22" t="s">
        <v>57</v>
      </c>
      <c r="D9713" s="22" t="s">
        <v>59</v>
      </c>
      <c r="E9713" s="22" t="s">
        <v>53</v>
      </c>
      <c r="F9713" s="22">
        <v>790</v>
      </c>
      <c r="G9713" s="22">
        <v>83.7</v>
      </c>
      <c r="H9713" s="22">
        <v>15.95</v>
      </c>
      <c r="I9713" s="22">
        <v>15.29</v>
      </c>
      <c r="J9713" s="22" t="s">
        <v>60</v>
      </c>
      <c r="K9713" s="23">
        <v>197132.91</v>
      </c>
      <c r="L9713" s="23" t="s">
        <v>55</v>
      </c>
      <c r="M9713" s="23" t="s">
        <v>83</v>
      </c>
      <c r="N9713" s="27"/>
      <c r="O9713" s="23" t="s">
        <v>56</v>
      </c>
      <c r="P9713" t="str">
        <f t="shared" si="151"/>
        <v>INSERT INTO @DataTable (Deal, AdvanceDate, PROV, DealPurpose, RateType, BEACON, LTV, TDS, GDS, InsuranceType, PrincipalBalance, OccupancyType, AccountStatus, Closed_Date, DelinquencyBucket) VALUES (9712, '2012-01-05', 'ON', 'Transfer', 'Fixed', 790, 83.7, 15.95, 15.29, 'HiRatio', 197132.91, 'Owner-Occupied', 'Open', '1900-01-00', 'Current');</v>
      </c>
    </row>
    <row r="9714" spans="1:16" x14ac:dyDescent="0.35">
      <c r="A9714" s="19">
        <v>9713</v>
      </c>
      <c r="B9714" s="18">
        <v>40658</v>
      </c>
      <c r="C9714" s="19" t="s">
        <v>57</v>
      </c>
      <c r="D9714" s="19" t="s">
        <v>52</v>
      </c>
      <c r="E9714" s="19" t="s">
        <v>40</v>
      </c>
      <c r="F9714" s="19">
        <v>637</v>
      </c>
      <c r="G9714" s="19">
        <v>60.24</v>
      </c>
      <c r="H9714" s="19">
        <v>33.44</v>
      </c>
      <c r="I9714" s="19">
        <v>32.03</v>
      </c>
      <c r="J9714" s="19" t="s">
        <v>54</v>
      </c>
      <c r="K9714" s="20">
        <v>0</v>
      </c>
      <c r="L9714" s="20" t="s">
        <v>55</v>
      </c>
      <c r="M9714" s="20" t="s">
        <v>84</v>
      </c>
      <c r="N9714" s="26">
        <v>42177</v>
      </c>
      <c r="O9714" s="20" t="s">
        <v>56</v>
      </c>
      <c r="P9714" t="str">
        <f t="shared" si="151"/>
        <v>INSERT INTO @DataTable (Deal, AdvanceDate, PROV, DealPurpose, RateType, BEACON, LTV, TDS, GDS, InsuranceType, PrincipalBalance, OccupancyType, AccountStatus, Closed_Date, DelinquencyBucket) VALUES (9713, '2011-04-25', 'ON', 'Refinance External', 'ARM', 637, 60.24, 33.44, 32.03, 'Conv', 0, 'Owner-Occupied', 'Closed', '2015-06-22', 'Current');</v>
      </c>
    </row>
    <row r="9715" spans="1:16" x14ac:dyDescent="0.35">
      <c r="A9715" s="22">
        <v>9714</v>
      </c>
      <c r="B9715" s="21">
        <v>40690</v>
      </c>
      <c r="C9715" s="22" t="s">
        <v>57</v>
      </c>
      <c r="D9715" s="22" t="s">
        <v>61</v>
      </c>
      <c r="E9715" s="22" t="s">
        <v>53</v>
      </c>
      <c r="F9715" s="22">
        <v>725</v>
      </c>
      <c r="G9715" s="22">
        <v>94.98</v>
      </c>
      <c r="H9715" s="22">
        <v>37.74</v>
      </c>
      <c r="I9715" s="22">
        <v>27.32</v>
      </c>
      <c r="J9715" s="22" t="s">
        <v>60</v>
      </c>
      <c r="K9715" s="23">
        <v>0</v>
      </c>
      <c r="L9715" s="23" t="s">
        <v>55</v>
      </c>
      <c r="M9715" s="23" t="s">
        <v>84</v>
      </c>
      <c r="N9715" s="27">
        <v>42522</v>
      </c>
      <c r="O9715" s="23" t="s">
        <v>56</v>
      </c>
      <c r="P9715" t="str">
        <f t="shared" si="151"/>
        <v>INSERT INTO @DataTable (Deal, AdvanceDate, PROV, DealPurpose, RateType, BEACON, LTV, TDS, GDS, InsuranceType, PrincipalBalance, OccupancyType, AccountStatus, Closed_Date, DelinquencyBucket) VALUES (9714, '2011-05-27', 'ON', 'Purchase', 'Fixed', 725, 94.98, 37.74, 27.32, 'HiRatio', 0, 'Owner-Occupied', 'Closed', '2016-06-01', 'Current');</v>
      </c>
    </row>
    <row r="9716" spans="1:16" x14ac:dyDescent="0.35">
      <c r="A9716" s="19">
        <v>9715</v>
      </c>
      <c r="B9716" s="18">
        <v>40743</v>
      </c>
      <c r="C9716" s="19" t="s">
        <v>57</v>
      </c>
      <c r="D9716" s="19" t="s">
        <v>61</v>
      </c>
      <c r="E9716" s="19" t="s">
        <v>53</v>
      </c>
      <c r="F9716" s="19">
        <v>682</v>
      </c>
      <c r="G9716" s="19">
        <v>95</v>
      </c>
      <c r="H9716" s="19">
        <v>38.299999999999997</v>
      </c>
      <c r="I9716" s="19">
        <v>38.299999999999997</v>
      </c>
      <c r="J9716" s="19" t="s">
        <v>60</v>
      </c>
      <c r="K9716" s="20">
        <v>247127.75</v>
      </c>
      <c r="L9716" s="20" t="s">
        <v>55</v>
      </c>
      <c r="M9716" s="20" t="s">
        <v>83</v>
      </c>
      <c r="N9716" s="26"/>
      <c r="O9716" s="20" t="s">
        <v>56</v>
      </c>
      <c r="P9716" t="str">
        <f t="shared" si="151"/>
        <v>INSERT INTO @DataTable (Deal, AdvanceDate, PROV, DealPurpose, RateType, BEACON, LTV, TDS, GDS, InsuranceType, PrincipalBalance, OccupancyType, AccountStatus, Closed_Date, DelinquencyBucket) VALUES (9715, '2011-07-19', 'ON', 'Purchase', 'Fixed', 682, 95, 38.3, 38.3, 'HiRatio', 247127.75, 'Owner-Occupied', 'Open', '1900-01-00', 'Current');</v>
      </c>
    </row>
    <row r="9717" spans="1:16" x14ac:dyDescent="0.35">
      <c r="A9717" s="22">
        <v>9716</v>
      </c>
      <c r="B9717" s="21">
        <v>40732</v>
      </c>
      <c r="C9717" s="22" t="s">
        <v>51</v>
      </c>
      <c r="D9717" s="22" t="s">
        <v>61</v>
      </c>
      <c r="E9717" s="22" t="s">
        <v>40</v>
      </c>
      <c r="F9717" s="22">
        <v>681</v>
      </c>
      <c r="G9717" s="22">
        <v>93.39</v>
      </c>
      <c r="H9717" s="22">
        <v>34.86</v>
      </c>
      <c r="I9717" s="22">
        <v>19.78</v>
      </c>
      <c r="J9717" s="22" t="s">
        <v>60</v>
      </c>
      <c r="K9717" s="23">
        <v>188591.99</v>
      </c>
      <c r="L9717" s="23" t="s">
        <v>55</v>
      </c>
      <c r="M9717" s="23" t="s">
        <v>83</v>
      </c>
      <c r="N9717" s="27"/>
      <c r="O9717" s="23" t="s">
        <v>56</v>
      </c>
      <c r="P9717" t="str">
        <f t="shared" si="151"/>
        <v>INSERT INTO @DataTable (Deal, AdvanceDate, PROV, DealPurpose, RateType, BEACON, LTV, TDS, GDS, InsuranceType, PrincipalBalance, OccupancyType, AccountStatus, Closed_Date, DelinquencyBucket) VALUES (9716, '2011-07-08', 'AB', 'Purchase', 'ARM', 681, 93.39, 34.86, 19.78, 'HiRatio', 188591.99, 'Owner-Occupied', 'Open', '1900-01-00', 'Current');</v>
      </c>
    </row>
    <row r="9718" spans="1:16" x14ac:dyDescent="0.35">
      <c r="A9718" s="19">
        <v>9717</v>
      </c>
      <c r="B9718" s="18">
        <v>40953</v>
      </c>
      <c r="C9718" s="19" t="s">
        <v>57</v>
      </c>
      <c r="D9718" s="19" t="s">
        <v>61</v>
      </c>
      <c r="E9718" s="19" t="s">
        <v>53</v>
      </c>
      <c r="F9718" s="19">
        <v>776</v>
      </c>
      <c r="G9718" s="19">
        <v>89.68</v>
      </c>
      <c r="H9718" s="19">
        <v>23.21</v>
      </c>
      <c r="I9718" s="19">
        <v>20.88</v>
      </c>
      <c r="J9718" s="19" t="s">
        <v>60</v>
      </c>
      <c r="K9718" s="20">
        <v>181499.3</v>
      </c>
      <c r="L9718" s="20" t="s">
        <v>55</v>
      </c>
      <c r="M9718" s="20" t="s">
        <v>83</v>
      </c>
      <c r="N9718" s="26"/>
      <c r="O9718" s="20" t="s">
        <v>56</v>
      </c>
      <c r="P9718" t="str">
        <f t="shared" si="151"/>
        <v>INSERT INTO @DataTable (Deal, AdvanceDate, PROV, DealPurpose, RateType, BEACON, LTV, TDS, GDS, InsuranceType, PrincipalBalance, OccupancyType, AccountStatus, Closed_Date, DelinquencyBucket) VALUES (9717, '2012-02-14', 'ON', 'Purchase', 'Fixed', 776, 89.68, 23.21, 20.88, 'HiRatio', 181499.3, 'Owner-Occupied', 'Open', '1900-01-00', 'Current');</v>
      </c>
    </row>
    <row r="9719" spans="1:16" x14ac:dyDescent="0.35">
      <c r="A9719" s="22">
        <v>9718</v>
      </c>
      <c r="B9719" s="21">
        <v>41019</v>
      </c>
      <c r="C9719" s="22" t="s">
        <v>57</v>
      </c>
      <c r="D9719" s="22" t="s">
        <v>61</v>
      </c>
      <c r="E9719" s="22" t="s">
        <v>53</v>
      </c>
      <c r="F9719" s="22">
        <v>762</v>
      </c>
      <c r="G9719" s="22">
        <v>95</v>
      </c>
      <c r="H9719" s="22">
        <v>31.13</v>
      </c>
      <c r="I9719" s="22">
        <v>14.84</v>
      </c>
      <c r="J9719" s="22" t="s">
        <v>60</v>
      </c>
      <c r="K9719" s="23">
        <v>0</v>
      </c>
      <c r="L9719" s="23" t="s">
        <v>55</v>
      </c>
      <c r="M9719" s="23" t="s">
        <v>84</v>
      </c>
      <c r="N9719" s="27">
        <v>42482</v>
      </c>
      <c r="O9719" s="23" t="s">
        <v>56</v>
      </c>
      <c r="P9719" t="str">
        <f t="shared" si="151"/>
        <v>INSERT INTO @DataTable (Deal, AdvanceDate, PROV, DealPurpose, RateType, BEACON, LTV, TDS, GDS, InsuranceType, PrincipalBalance, OccupancyType, AccountStatus, Closed_Date, DelinquencyBucket) VALUES (9718, '2012-04-20', 'ON', 'Purchase', 'Fixed', 762, 95, 31.13, 14.84, 'HiRatio', 0, 'Owner-Occupied', 'Closed', '2016-04-22', 'Current');</v>
      </c>
    </row>
    <row r="9720" spans="1:16" x14ac:dyDescent="0.35">
      <c r="A9720" s="19">
        <v>9719</v>
      </c>
      <c r="B9720" s="18">
        <v>40883</v>
      </c>
      <c r="C9720" s="19" t="s">
        <v>51</v>
      </c>
      <c r="D9720" s="19" t="s">
        <v>52</v>
      </c>
      <c r="E9720" s="19" t="s">
        <v>53</v>
      </c>
      <c r="F9720" s="19">
        <v>723</v>
      </c>
      <c r="G9720" s="19">
        <v>66.23</v>
      </c>
      <c r="H9720" s="19">
        <v>23.91</v>
      </c>
      <c r="I9720" s="19">
        <v>23.91</v>
      </c>
      <c r="J9720" s="19" t="s">
        <v>54</v>
      </c>
      <c r="K9720" s="20">
        <v>0</v>
      </c>
      <c r="L9720" s="20" t="s">
        <v>55</v>
      </c>
      <c r="M9720" s="20" t="s">
        <v>84</v>
      </c>
      <c r="N9720" s="26">
        <v>42249</v>
      </c>
      <c r="O9720" s="20" t="s">
        <v>56</v>
      </c>
      <c r="P9720" t="str">
        <f t="shared" si="151"/>
        <v>INSERT INTO @DataTable (Deal, AdvanceDate, PROV, DealPurpose, RateType, BEACON, LTV, TDS, GDS, InsuranceType, PrincipalBalance, OccupancyType, AccountStatus, Closed_Date, DelinquencyBucket) VALUES (9719, '2011-12-06', 'AB', 'Refinance External', 'Fixed', 723, 66.23, 23.91, 23.91, 'Conv', 0, 'Owner-Occupied', 'Closed', '2015-09-02', 'Current');</v>
      </c>
    </row>
    <row r="9721" spans="1:16" x14ac:dyDescent="0.35">
      <c r="A9721" s="22">
        <v>9720</v>
      </c>
      <c r="B9721" s="21">
        <v>40654</v>
      </c>
      <c r="C9721" s="22" t="s">
        <v>57</v>
      </c>
      <c r="D9721" s="22" t="s">
        <v>61</v>
      </c>
      <c r="E9721" s="22" t="s">
        <v>40</v>
      </c>
      <c r="F9721" s="22">
        <v>749</v>
      </c>
      <c r="G9721" s="22">
        <v>90</v>
      </c>
      <c r="H9721" s="22">
        <v>33.26</v>
      </c>
      <c r="I9721" s="22">
        <v>24.49</v>
      </c>
      <c r="J9721" s="22" t="s">
        <v>60</v>
      </c>
      <c r="K9721" s="23">
        <v>172504.47</v>
      </c>
      <c r="L9721" s="23" t="s">
        <v>55</v>
      </c>
      <c r="M9721" s="23" t="s">
        <v>83</v>
      </c>
      <c r="N9721" s="27"/>
      <c r="O9721" s="23" t="s">
        <v>56</v>
      </c>
      <c r="P9721" t="str">
        <f t="shared" si="151"/>
        <v>INSERT INTO @DataTable (Deal, AdvanceDate, PROV, DealPurpose, RateType, BEACON, LTV, TDS, GDS, InsuranceType, PrincipalBalance, OccupancyType, AccountStatus, Closed_Date, DelinquencyBucket) VALUES (9720, '2011-04-21', 'ON', 'Purchase', 'ARM', 749, 90, 33.26, 24.49, 'HiRatio', 172504.47, 'Owner-Occupied', 'Open', '1900-01-00', 'Current');</v>
      </c>
    </row>
    <row r="9722" spans="1:16" x14ac:dyDescent="0.35">
      <c r="A9722" s="19">
        <v>9721</v>
      </c>
      <c r="B9722" s="18">
        <v>41576</v>
      </c>
      <c r="C9722" s="19" t="s">
        <v>58</v>
      </c>
      <c r="D9722" s="19" t="s">
        <v>61</v>
      </c>
      <c r="E9722" s="19" t="s">
        <v>40</v>
      </c>
      <c r="F9722" s="19">
        <v>777</v>
      </c>
      <c r="G9722" s="19">
        <v>61.18</v>
      </c>
      <c r="H9722" s="19">
        <v>27.83</v>
      </c>
      <c r="I9722" s="19">
        <v>22.82</v>
      </c>
      <c r="J9722" s="19" t="s">
        <v>54</v>
      </c>
      <c r="K9722" s="20">
        <v>0</v>
      </c>
      <c r="L9722" s="20" t="s">
        <v>55</v>
      </c>
      <c r="M9722" s="20" t="s">
        <v>84</v>
      </c>
      <c r="N9722" s="26">
        <v>42278</v>
      </c>
      <c r="O9722" s="20" t="s">
        <v>56</v>
      </c>
      <c r="P9722" t="str">
        <f t="shared" si="151"/>
        <v>INSERT INTO @DataTable (Deal, AdvanceDate, PROV, DealPurpose, RateType, BEACON, LTV, TDS, GDS, InsuranceType, PrincipalBalance, OccupancyType, AccountStatus, Closed_Date, DelinquencyBucket) VALUES (9721, '2013-10-29', 'BC', 'Purchase', 'ARM', 777, 61.18, 27.83, 22.82, 'Conv', 0, 'Owner-Occupied', 'Closed', '2015-10-01', 'Current');</v>
      </c>
    </row>
    <row r="9723" spans="1:16" x14ac:dyDescent="0.35">
      <c r="A9723" s="22">
        <v>9722</v>
      </c>
      <c r="B9723" s="21">
        <v>40779</v>
      </c>
      <c r="C9723" s="22" t="s">
        <v>58</v>
      </c>
      <c r="D9723" s="22" t="s">
        <v>61</v>
      </c>
      <c r="E9723" s="22" t="s">
        <v>53</v>
      </c>
      <c r="F9723" s="22">
        <v>763</v>
      </c>
      <c r="G9723" s="22">
        <v>85.71</v>
      </c>
      <c r="H9723" s="22">
        <v>28.21</v>
      </c>
      <c r="I9723" s="22">
        <v>28.21</v>
      </c>
      <c r="J9723" s="22" t="s">
        <v>60</v>
      </c>
      <c r="K9723" s="23">
        <v>0</v>
      </c>
      <c r="L9723" s="23" t="s">
        <v>55</v>
      </c>
      <c r="M9723" s="23" t="s">
        <v>84</v>
      </c>
      <c r="N9723" s="27">
        <v>42607</v>
      </c>
      <c r="O9723" s="23" t="s">
        <v>56</v>
      </c>
      <c r="P9723" t="str">
        <f t="shared" si="151"/>
        <v>INSERT INTO @DataTable (Deal, AdvanceDate, PROV, DealPurpose, RateType, BEACON, LTV, TDS, GDS, InsuranceType, PrincipalBalance, OccupancyType, AccountStatus, Closed_Date, DelinquencyBucket) VALUES (9722, '2011-08-24', 'BC', 'Purchase', 'Fixed', 763, 85.71, 28.21, 28.21, 'HiRatio', 0, 'Owner-Occupied', 'Closed', '2016-08-25', 'Current');</v>
      </c>
    </row>
    <row r="9724" spans="1:16" x14ac:dyDescent="0.35">
      <c r="A9724" s="19">
        <v>9723</v>
      </c>
      <c r="B9724" s="18">
        <v>40486</v>
      </c>
      <c r="C9724" s="19" t="s">
        <v>58</v>
      </c>
      <c r="D9724" s="19" t="s">
        <v>52</v>
      </c>
      <c r="E9724" s="19" t="s">
        <v>53</v>
      </c>
      <c r="F9724" s="19">
        <v>692</v>
      </c>
      <c r="G9724" s="19">
        <v>80</v>
      </c>
      <c r="H9724" s="19">
        <v>36.880000000000003</v>
      </c>
      <c r="I9724" s="19">
        <v>19.61</v>
      </c>
      <c r="J9724" s="19" t="s">
        <v>54</v>
      </c>
      <c r="K9724" s="20">
        <v>0</v>
      </c>
      <c r="L9724" s="20" t="s">
        <v>55</v>
      </c>
      <c r="M9724" s="20" t="s">
        <v>84</v>
      </c>
      <c r="N9724" s="26">
        <v>42317</v>
      </c>
      <c r="O9724" s="20" t="s">
        <v>56</v>
      </c>
      <c r="P9724" t="str">
        <f t="shared" si="151"/>
        <v>INSERT INTO @DataTable (Deal, AdvanceDate, PROV, DealPurpose, RateType, BEACON, LTV, TDS, GDS, InsuranceType, PrincipalBalance, OccupancyType, AccountStatus, Closed_Date, DelinquencyBucket) VALUES (9723, '2010-11-04', 'BC', 'Refinance External', 'Fixed', 692, 80, 36.88, 19.61, 'Conv', 0, 'Owner-Occupied', 'Closed', '2015-11-09', 'Current');</v>
      </c>
    </row>
    <row r="9725" spans="1:16" x14ac:dyDescent="0.35">
      <c r="A9725" s="22">
        <v>9724</v>
      </c>
      <c r="B9725" s="21">
        <v>40445</v>
      </c>
      <c r="C9725" s="22" t="s">
        <v>57</v>
      </c>
      <c r="D9725" s="22" t="s">
        <v>61</v>
      </c>
      <c r="E9725" s="22" t="s">
        <v>53</v>
      </c>
      <c r="F9725" s="22">
        <v>806</v>
      </c>
      <c r="G9725" s="22">
        <v>95</v>
      </c>
      <c r="H9725" s="22">
        <v>15.75</v>
      </c>
      <c r="I9725" s="22">
        <v>15.69</v>
      </c>
      <c r="J9725" s="22" t="s">
        <v>60</v>
      </c>
      <c r="K9725" s="23">
        <v>0</v>
      </c>
      <c r="L9725" s="23" t="s">
        <v>55</v>
      </c>
      <c r="M9725" s="23" t="s">
        <v>84</v>
      </c>
      <c r="N9725" s="27">
        <v>41548</v>
      </c>
      <c r="O9725" s="23" t="s">
        <v>56</v>
      </c>
      <c r="P9725" t="str">
        <f t="shared" si="151"/>
        <v>INSERT INTO @DataTable (Deal, AdvanceDate, PROV, DealPurpose, RateType, BEACON, LTV, TDS, GDS, InsuranceType, PrincipalBalance, OccupancyType, AccountStatus, Closed_Date, DelinquencyBucket) VALUES (9724, '2010-09-24', 'ON', 'Purchase', 'Fixed', 806, 95, 15.75, 15.69, 'HiRatio', 0, 'Owner-Occupied', 'Closed', '2013-10-01', 'Current');</v>
      </c>
    </row>
    <row r="9726" spans="1:16" x14ac:dyDescent="0.35">
      <c r="A9726" s="19">
        <v>9725</v>
      </c>
      <c r="B9726" s="18">
        <v>40752</v>
      </c>
      <c r="C9726" s="19" t="s">
        <v>57</v>
      </c>
      <c r="D9726" s="19" t="s">
        <v>61</v>
      </c>
      <c r="E9726" s="19" t="s">
        <v>53</v>
      </c>
      <c r="F9726" s="19">
        <v>732</v>
      </c>
      <c r="G9726" s="19">
        <v>71.84</v>
      </c>
      <c r="H9726" s="19">
        <v>42.52</v>
      </c>
      <c r="I9726" s="19">
        <v>42.39</v>
      </c>
      <c r="J9726" s="19" t="s">
        <v>54</v>
      </c>
      <c r="K9726" s="20">
        <v>0</v>
      </c>
      <c r="L9726" s="20" t="s">
        <v>55</v>
      </c>
      <c r="M9726" s="20" t="s">
        <v>84</v>
      </c>
      <c r="N9726" s="26">
        <v>42038</v>
      </c>
      <c r="O9726" s="20" t="s">
        <v>56</v>
      </c>
      <c r="P9726" t="str">
        <f t="shared" si="151"/>
        <v>INSERT INTO @DataTable (Deal, AdvanceDate, PROV, DealPurpose, RateType, BEACON, LTV, TDS, GDS, InsuranceType, PrincipalBalance, OccupancyType, AccountStatus, Closed_Date, DelinquencyBucket) VALUES (9725, '2011-07-28', 'ON', 'Purchase', 'Fixed', 732, 71.84, 42.52, 42.39, 'Conv', 0, 'Owner-Occupied', 'Closed', '2015-02-03', 'Current');</v>
      </c>
    </row>
    <row r="9727" spans="1:16" x14ac:dyDescent="0.35">
      <c r="A9727" s="22">
        <v>9726</v>
      </c>
      <c r="B9727" s="21">
        <v>40960</v>
      </c>
      <c r="C9727" s="22" t="s">
        <v>57</v>
      </c>
      <c r="D9727" s="22" t="s">
        <v>61</v>
      </c>
      <c r="E9727" s="22" t="s">
        <v>40</v>
      </c>
      <c r="F9727" s="22">
        <v>752</v>
      </c>
      <c r="G9727" s="22">
        <v>80</v>
      </c>
      <c r="H9727" s="22">
        <v>37.54</v>
      </c>
      <c r="I9727" s="22">
        <v>22.81</v>
      </c>
      <c r="J9727" s="22" t="s">
        <v>54</v>
      </c>
      <c r="K9727" s="23">
        <v>0</v>
      </c>
      <c r="L9727" s="23" t="s">
        <v>62</v>
      </c>
      <c r="M9727" s="23" t="s">
        <v>84</v>
      </c>
      <c r="N9727" s="27">
        <v>41278</v>
      </c>
      <c r="O9727" s="23" t="s">
        <v>56</v>
      </c>
      <c r="P9727" t="str">
        <f t="shared" si="151"/>
        <v>INSERT INTO @DataTable (Deal, AdvanceDate, PROV, DealPurpose, RateType, BEACON, LTV, TDS, GDS, InsuranceType, PrincipalBalance, OccupancyType, AccountStatus, Closed_Date, DelinquencyBucket) VALUES (9726, '2012-02-21', 'ON', 'Purchase', 'ARM', 752, 80, 37.54, 22.81, 'Conv', 0, 'Rental', 'Closed', '2013-01-04', 'Current');</v>
      </c>
    </row>
    <row r="9728" spans="1:16" x14ac:dyDescent="0.35">
      <c r="A9728" s="19">
        <v>9727</v>
      </c>
      <c r="B9728" s="18">
        <v>40527</v>
      </c>
      <c r="C9728" s="19" t="s">
        <v>57</v>
      </c>
      <c r="D9728" s="19" t="s">
        <v>52</v>
      </c>
      <c r="E9728" s="19" t="s">
        <v>53</v>
      </c>
      <c r="F9728" s="19">
        <v>691</v>
      </c>
      <c r="G9728" s="19">
        <v>80</v>
      </c>
      <c r="H9728" s="19">
        <v>40.340000000000003</v>
      </c>
      <c r="I9728" s="19">
        <v>13.62</v>
      </c>
      <c r="J9728" s="19" t="s">
        <v>54</v>
      </c>
      <c r="K9728" s="20">
        <v>0</v>
      </c>
      <c r="L9728" s="20" t="s">
        <v>62</v>
      </c>
      <c r="M9728" s="20" t="s">
        <v>84</v>
      </c>
      <c r="N9728" s="26">
        <v>41254</v>
      </c>
      <c r="O9728" s="20" t="s">
        <v>56</v>
      </c>
      <c r="P9728" t="str">
        <f t="shared" si="151"/>
        <v>INSERT INTO @DataTable (Deal, AdvanceDate, PROV, DealPurpose, RateType, BEACON, LTV, TDS, GDS, InsuranceType, PrincipalBalance, OccupancyType, AccountStatus, Closed_Date, DelinquencyBucket) VALUES (9727, '2010-12-15', 'ON', 'Refinance External', 'Fixed', 691, 80, 40.34, 13.62, 'Conv', 0, 'Rental', 'Closed', '2012-12-11', 'Current');</v>
      </c>
    </row>
    <row r="9729" spans="1:16" x14ac:dyDescent="0.35">
      <c r="A9729" s="22">
        <v>9728</v>
      </c>
      <c r="B9729" s="21">
        <v>40415</v>
      </c>
      <c r="C9729" s="22" t="s">
        <v>57</v>
      </c>
      <c r="D9729" s="22" t="s">
        <v>61</v>
      </c>
      <c r="E9729" s="22"/>
      <c r="F9729" s="22">
        <v>789</v>
      </c>
      <c r="G9729" s="22">
        <v>80</v>
      </c>
      <c r="H9729" s="22">
        <v>27.18</v>
      </c>
      <c r="I9729" s="22">
        <v>19.87</v>
      </c>
      <c r="J9729" s="22" t="s">
        <v>77</v>
      </c>
      <c r="K9729" s="23">
        <v>0</v>
      </c>
      <c r="L9729" s="23" t="s">
        <v>55</v>
      </c>
      <c r="M9729" s="23" t="s">
        <v>84</v>
      </c>
      <c r="N9729" s="27">
        <v>41541</v>
      </c>
      <c r="O9729" s="23" t="s">
        <v>56</v>
      </c>
      <c r="P9729" t="str">
        <f t="shared" si="151"/>
        <v>INSERT INTO @DataTable (Deal, AdvanceDate, PROV, DealPurpose, RateType, BEACON, LTV, TDS, GDS, InsuranceType, PrincipalBalance, OccupancyType, AccountStatus, Closed_Date, DelinquencyBucket) VALUES (9728, '2010-08-25', 'ON', 'Purchase', '', 789, 80, 27.18, 19.87, 'Other', 0, 'Owner-Occupied', 'Closed', '2013-09-24', 'Current');</v>
      </c>
    </row>
    <row r="9730" spans="1:16" x14ac:dyDescent="0.35">
      <c r="A9730" s="19">
        <v>9729</v>
      </c>
      <c r="B9730" s="18">
        <v>40675</v>
      </c>
      <c r="C9730" s="19" t="s">
        <v>57</v>
      </c>
      <c r="D9730" s="19" t="s">
        <v>52</v>
      </c>
      <c r="E9730" s="19" t="s">
        <v>53</v>
      </c>
      <c r="F9730" s="19">
        <v>726</v>
      </c>
      <c r="G9730" s="19">
        <v>79.27</v>
      </c>
      <c r="H9730" s="19">
        <v>37.17</v>
      </c>
      <c r="I9730" s="19">
        <v>37.17</v>
      </c>
      <c r="J9730" s="19" t="s">
        <v>54</v>
      </c>
      <c r="K9730" s="20">
        <v>0</v>
      </c>
      <c r="L9730" s="20" t="s">
        <v>55</v>
      </c>
      <c r="M9730" s="20" t="s">
        <v>84</v>
      </c>
      <c r="N9730" s="26">
        <v>42104</v>
      </c>
      <c r="O9730" s="20" t="s">
        <v>56</v>
      </c>
      <c r="P9730" t="str">
        <f t="shared" si="151"/>
        <v>INSERT INTO @DataTable (Deal, AdvanceDate, PROV, DealPurpose, RateType, BEACON, LTV, TDS, GDS, InsuranceType, PrincipalBalance, OccupancyType, AccountStatus, Closed_Date, DelinquencyBucket) VALUES (9729, '2011-05-12', 'ON', 'Refinance External', 'Fixed', 726, 79.27, 37.17, 37.17, 'Conv', 0, 'Owner-Occupied', 'Closed', '2015-04-10', 'Current');</v>
      </c>
    </row>
    <row r="9731" spans="1:16" x14ac:dyDescent="0.35">
      <c r="A9731" s="22">
        <v>9730</v>
      </c>
      <c r="B9731" s="21">
        <v>40989</v>
      </c>
      <c r="C9731" s="22" t="s">
        <v>57</v>
      </c>
      <c r="D9731" s="22" t="s">
        <v>59</v>
      </c>
      <c r="E9731" s="22" t="s">
        <v>53</v>
      </c>
      <c r="F9731" s="22">
        <v>712</v>
      </c>
      <c r="G9731" s="22">
        <v>85</v>
      </c>
      <c r="H9731" s="22">
        <v>33.18</v>
      </c>
      <c r="I9731" s="22">
        <v>16.18</v>
      </c>
      <c r="J9731" s="22" t="s">
        <v>60</v>
      </c>
      <c r="K9731" s="23">
        <v>0</v>
      </c>
      <c r="L9731" s="23" t="s">
        <v>55</v>
      </c>
      <c r="M9731" s="23" t="s">
        <v>84</v>
      </c>
      <c r="N9731" s="27">
        <v>41674</v>
      </c>
      <c r="O9731" s="23" t="s">
        <v>56</v>
      </c>
      <c r="P9731" t="str">
        <f t="shared" ref="P9731:P9794" si="152">"INSERT INTO @DataTable (Deal, AdvanceDate, PROV, DealPurpose, RateType, BEACON, LTV, TDS, GDS, InsuranceType, PrincipalBalance, OccupancyType, AccountStatus, Closed_Date, DelinquencyBucket) VALUES (" &amp; A9731 &amp; ", " &amp; "'" &amp; TEXT(B9731, "yyyy-mm-dd") &amp; "', '" &amp; C9731 &amp; "', '" &amp; D9731 &amp; "', '" &amp; E9731 &amp; "', " &amp; F9731 &amp; ", " &amp; G9731 &amp; ", " &amp; H9731 &amp; ", " &amp; I9731 &amp; ", '" &amp; J9731 &amp; "', " &amp; K9731 &amp; ", '" &amp; L9731 &amp; "', '" &amp; M9731 &amp; "', '" &amp;TEXT(N9731, "yyyy-mm-dd") &amp; "', '" &amp; O9731 &amp; "');"</f>
        <v>INSERT INTO @DataTable (Deal, AdvanceDate, PROV, DealPurpose, RateType, BEACON, LTV, TDS, GDS, InsuranceType, PrincipalBalance, OccupancyType, AccountStatus, Closed_Date, DelinquencyBucket) VALUES (9730, '2012-03-21', 'ON', 'Transfer', 'Fixed', 712, 85, 33.18, 16.18, 'HiRatio', 0, 'Owner-Occupied', 'Closed', '2014-02-04', 'Current');</v>
      </c>
    </row>
    <row r="9732" spans="1:16" x14ac:dyDescent="0.35">
      <c r="A9732" s="19">
        <v>9731</v>
      </c>
      <c r="B9732" s="18">
        <v>40931</v>
      </c>
      <c r="C9732" s="19" t="s">
        <v>51</v>
      </c>
      <c r="D9732" s="19" t="s">
        <v>52</v>
      </c>
      <c r="E9732" s="19" t="s">
        <v>53</v>
      </c>
      <c r="F9732" s="19">
        <v>703</v>
      </c>
      <c r="G9732" s="19">
        <v>67.61</v>
      </c>
      <c r="H9732" s="19">
        <v>35.4</v>
      </c>
      <c r="I9732" s="19">
        <v>35.4</v>
      </c>
      <c r="J9732" s="19" t="s">
        <v>54</v>
      </c>
      <c r="K9732" s="20">
        <v>162529.82</v>
      </c>
      <c r="L9732" s="20" t="s">
        <v>55</v>
      </c>
      <c r="M9732" s="20" t="s">
        <v>83</v>
      </c>
      <c r="N9732" s="26"/>
      <c r="O9732" s="20" t="s">
        <v>56</v>
      </c>
      <c r="P9732" t="str">
        <f t="shared" si="152"/>
        <v>INSERT INTO @DataTable (Deal, AdvanceDate, PROV, DealPurpose, RateType, BEACON, LTV, TDS, GDS, InsuranceType, PrincipalBalance, OccupancyType, AccountStatus, Closed_Date, DelinquencyBucket) VALUES (9731, '2012-01-23', 'AB', 'Refinance External', 'Fixed', 703, 67.61, 35.4, 35.4, 'Conv', 162529.82, 'Owner-Occupied', 'Open', '1900-01-00', 'Current');</v>
      </c>
    </row>
    <row r="9733" spans="1:16" x14ac:dyDescent="0.35">
      <c r="A9733" s="22">
        <v>9732</v>
      </c>
      <c r="B9733" s="21">
        <v>40343</v>
      </c>
      <c r="C9733" s="22" t="s">
        <v>51</v>
      </c>
      <c r="D9733" s="22" t="s">
        <v>61</v>
      </c>
      <c r="E9733" s="22" t="s">
        <v>40</v>
      </c>
      <c r="F9733" s="22">
        <v>779</v>
      </c>
      <c r="G9733" s="22">
        <v>80</v>
      </c>
      <c r="H9733" s="22">
        <v>33.89</v>
      </c>
      <c r="I9733" s="22">
        <v>20.2</v>
      </c>
      <c r="J9733" s="22" t="s">
        <v>54</v>
      </c>
      <c r="K9733" s="23">
        <v>0</v>
      </c>
      <c r="L9733" s="23" t="s">
        <v>55</v>
      </c>
      <c r="M9733" s="23" t="s">
        <v>84</v>
      </c>
      <c r="N9733" s="27">
        <v>41977</v>
      </c>
      <c r="O9733" s="23" t="s">
        <v>56</v>
      </c>
      <c r="P9733" t="str">
        <f t="shared" si="152"/>
        <v>INSERT INTO @DataTable (Deal, AdvanceDate, PROV, DealPurpose, RateType, BEACON, LTV, TDS, GDS, InsuranceType, PrincipalBalance, OccupancyType, AccountStatus, Closed_Date, DelinquencyBucket) VALUES (9732, '2010-06-14', 'AB', 'Purchase', 'ARM', 779, 80, 33.89, 20.2, 'Conv', 0, 'Owner-Occupied', 'Closed', '2014-12-04', 'Current');</v>
      </c>
    </row>
    <row r="9734" spans="1:16" x14ac:dyDescent="0.35">
      <c r="A9734" s="19">
        <v>9733</v>
      </c>
      <c r="B9734" s="18">
        <v>40924</v>
      </c>
      <c r="C9734" s="19" t="s">
        <v>57</v>
      </c>
      <c r="D9734" s="19" t="s">
        <v>61</v>
      </c>
      <c r="E9734" s="19" t="s">
        <v>53</v>
      </c>
      <c r="F9734" s="19">
        <v>812</v>
      </c>
      <c r="G9734" s="19">
        <v>44.84</v>
      </c>
      <c r="H9734" s="19">
        <v>17.899999999999999</v>
      </c>
      <c r="I9734" s="19">
        <v>11.55</v>
      </c>
      <c r="J9734" s="19" t="s">
        <v>54</v>
      </c>
      <c r="K9734" s="20">
        <v>0</v>
      </c>
      <c r="L9734" s="20" t="s">
        <v>55</v>
      </c>
      <c r="M9734" s="20" t="s">
        <v>84</v>
      </c>
      <c r="N9734" s="26">
        <v>41737</v>
      </c>
      <c r="O9734" s="20" t="s">
        <v>56</v>
      </c>
      <c r="P9734" t="str">
        <f t="shared" si="152"/>
        <v>INSERT INTO @DataTable (Deal, AdvanceDate, PROV, DealPurpose, RateType, BEACON, LTV, TDS, GDS, InsuranceType, PrincipalBalance, OccupancyType, AccountStatus, Closed_Date, DelinquencyBucket) VALUES (9733, '2012-01-16', 'ON', 'Purchase', 'Fixed', 812, 44.84, 17.9, 11.55, 'Conv', 0, 'Owner-Occupied', 'Closed', '2014-04-08', 'Current');</v>
      </c>
    </row>
    <row r="9735" spans="1:16" x14ac:dyDescent="0.35">
      <c r="A9735" s="22">
        <v>9734</v>
      </c>
      <c r="B9735" s="21">
        <v>40770</v>
      </c>
      <c r="C9735" s="22" t="s">
        <v>51</v>
      </c>
      <c r="D9735" s="22" t="s">
        <v>61</v>
      </c>
      <c r="E9735" s="22" t="s">
        <v>53</v>
      </c>
      <c r="F9735" s="22">
        <v>770</v>
      </c>
      <c r="G9735" s="22">
        <v>94.29</v>
      </c>
      <c r="H9735" s="22">
        <v>32.590000000000003</v>
      </c>
      <c r="I9735" s="22">
        <v>29.76</v>
      </c>
      <c r="J9735" s="22" t="s">
        <v>60</v>
      </c>
      <c r="K9735" s="23">
        <v>0</v>
      </c>
      <c r="L9735" s="23" t="s">
        <v>55</v>
      </c>
      <c r="M9735" s="23" t="s">
        <v>84</v>
      </c>
      <c r="N9735" s="27">
        <v>42604</v>
      </c>
      <c r="O9735" s="23" t="s">
        <v>56</v>
      </c>
      <c r="P9735" t="str">
        <f t="shared" si="152"/>
        <v>INSERT INTO @DataTable (Deal, AdvanceDate, PROV, DealPurpose, RateType, BEACON, LTV, TDS, GDS, InsuranceType, PrincipalBalance, OccupancyType, AccountStatus, Closed_Date, DelinquencyBucket) VALUES (9734, '2011-08-15', 'AB', 'Purchase', 'Fixed', 770, 94.29, 32.59, 29.76, 'HiRatio', 0, 'Owner-Occupied', 'Closed', '2016-08-22', 'Current');</v>
      </c>
    </row>
    <row r="9736" spans="1:16" x14ac:dyDescent="0.35">
      <c r="A9736" s="19">
        <v>9735</v>
      </c>
      <c r="B9736" s="18">
        <v>40905</v>
      </c>
      <c r="C9736" s="19" t="s">
        <v>57</v>
      </c>
      <c r="D9736" s="19" t="s">
        <v>61</v>
      </c>
      <c r="E9736" s="19" t="s">
        <v>40</v>
      </c>
      <c r="F9736" s="19">
        <v>799</v>
      </c>
      <c r="G9736" s="19">
        <v>95</v>
      </c>
      <c r="H9736" s="19">
        <v>37.61</v>
      </c>
      <c r="I9736" s="19">
        <v>28.38</v>
      </c>
      <c r="J9736" s="19" t="s">
        <v>60</v>
      </c>
      <c r="K9736" s="20">
        <v>299631.99</v>
      </c>
      <c r="L9736" s="20" t="s">
        <v>55</v>
      </c>
      <c r="M9736" s="20" t="s">
        <v>83</v>
      </c>
      <c r="N9736" s="26"/>
      <c r="O9736" s="20" t="s">
        <v>56</v>
      </c>
      <c r="P9736" t="str">
        <f t="shared" si="152"/>
        <v>INSERT INTO @DataTable (Deal, AdvanceDate, PROV, DealPurpose, RateType, BEACON, LTV, TDS, GDS, InsuranceType, PrincipalBalance, OccupancyType, AccountStatus, Closed_Date, DelinquencyBucket) VALUES (9735, '2011-12-28', 'ON', 'Purchase', 'ARM', 799, 95, 37.61, 28.38, 'HiRatio', 299631.99, 'Owner-Occupied', 'Open', '1900-01-00', 'Current');</v>
      </c>
    </row>
    <row r="9737" spans="1:16" x14ac:dyDescent="0.35">
      <c r="A9737" s="22">
        <v>9736</v>
      </c>
      <c r="B9737" s="21">
        <v>41015</v>
      </c>
      <c r="C9737" s="22" t="s">
        <v>58</v>
      </c>
      <c r="D9737" s="22" t="s">
        <v>52</v>
      </c>
      <c r="E9737" s="22" t="s">
        <v>53</v>
      </c>
      <c r="F9737" s="22">
        <v>747</v>
      </c>
      <c r="G9737" s="22">
        <v>85</v>
      </c>
      <c r="H9737" s="22">
        <v>40.69</v>
      </c>
      <c r="I9737" s="22">
        <v>17.41</v>
      </c>
      <c r="J9737" s="22" t="s">
        <v>60</v>
      </c>
      <c r="K9737" s="23">
        <v>150544.64000000001</v>
      </c>
      <c r="L9737" s="23" t="s">
        <v>55</v>
      </c>
      <c r="M9737" s="23" t="s">
        <v>83</v>
      </c>
      <c r="N9737" s="27"/>
      <c r="O9737" s="23" t="s">
        <v>56</v>
      </c>
      <c r="P9737" t="str">
        <f t="shared" si="152"/>
        <v>INSERT INTO @DataTable (Deal, AdvanceDate, PROV, DealPurpose, RateType, BEACON, LTV, TDS, GDS, InsuranceType, PrincipalBalance, OccupancyType, AccountStatus, Closed_Date, DelinquencyBucket) VALUES (9736, '2012-04-16', 'BC', 'Refinance External', 'Fixed', 747, 85, 40.69, 17.41, 'HiRatio', 150544.64, 'Owner-Occupied', 'Open', '1900-01-00', 'Current');</v>
      </c>
    </row>
    <row r="9738" spans="1:16" x14ac:dyDescent="0.35">
      <c r="A9738" s="19">
        <v>9737</v>
      </c>
      <c r="B9738" s="18">
        <v>40969</v>
      </c>
      <c r="C9738" s="19" t="s">
        <v>57</v>
      </c>
      <c r="D9738" s="19" t="s">
        <v>61</v>
      </c>
      <c r="E9738" s="19" t="s">
        <v>53</v>
      </c>
      <c r="F9738" s="19">
        <v>724</v>
      </c>
      <c r="G9738" s="19">
        <v>95</v>
      </c>
      <c r="H9738" s="19">
        <v>42.58</v>
      </c>
      <c r="I9738" s="19">
        <v>16.05</v>
      </c>
      <c r="J9738" s="19" t="s">
        <v>60</v>
      </c>
      <c r="K9738" s="20">
        <v>0</v>
      </c>
      <c r="L9738" s="20" t="s">
        <v>55</v>
      </c>
      <c r="M9738" s="20" t="s">
        <v>84</v>
      </c>
      <c r="N9738" s="26">
        <v>42305</v>
      </c>
      <c r="O9738" s="20" t="s">
        <v>56</v>
      </c>
      <c r="P9738" t="str">
        <f t="shared" si="152"/>
        <v>INSERT INTO @DataTable (Deal, AdvanceDate, PROV, DealPurpose, RateType, BEACON, LTV, TDS, GDS, InsuranceType, PrincipalBalance, OccupancyType, AccountStatus, Closed_Date, DelinquencyBucket) VALUES (9737, '2012-03-01', 'ON', 'Purchase', 'Fixed', 724, 95, 42.58, 16.05, 'HiRatio', 0, 'Owner-Occupied', 'Closed', '2015-10-28', 'Current');</v>
      </c>
    </row>
    <row r="9739" spans="1:16" x14ac:dyDescent="0.35">
      <c r="A9739" s="22">
        <v>9738</v>
      </c>
      <c r="B9739" s="21">
        <v>40814</v>
      </c>
      <c r="C9739" s="22" t="s">
        <v>57</v>
      </c>
      <c r="D9739" s="22" t="s">
        <v>52</v>
      </c>
      <c r="E9739" s="22" t="s">
        <v>53</v>
      </c>
      <c r="F9739" s="22">
        <v>746</v>
      </c>
      <c r="G9739" s="22">
        <v>69.05</v>
      </c>
      <c r="H9739" s="22">
        <v>42.15</v>
      </c>
      <c r="I9739" s="22">
        <v>48.27</v>
      </c>
      <c r="J9739" s="22" t="s">
        <v>54</v>
      </c>
      <c r="K9739" s="23">
        <v>0</v>
      </c>
      <c r="L9739" s="23" t="s">
        <v>55</v>
      </c>
      <c r="M9739" s="23" t="s">
        <v>84</v>
      </c>
      <c r="N9739" s="27">
        <v>42643</v>
      </c>
      <c r="O9739" s="23" t="s">
        <v>56</v>
      </c>
      <c r="P9739" t="str">
        <f t="shared" si="152"/>
        <v>INSERT INTO @DataTable (Deal, AdvanceDate, PROV, DealPurpose, RateType, BEACON, LTV, TDS, GDS, InsuranceType, PrincipalBalance, OccupancyType, AccountStatus, Closed_Date, DelinquencyBucket) VALUES (9738, '2011-09-28', 'ON', 'Refinance External', 'Fixed', 746, 69.05, 42.15, 48.27, 'Conv', 0, 'Owner-Occupied', 'Closed', '2016-09-30', 'Current');</v>
      </c>
    </row>
    <row r="9740" spans="1:16" x14ac:dyDescent="0.35">
      <c r="A9740" s="19">
        <v>9739</v>
      </c>
      <c r="B9740" s="18">
        <v>40984</v>
      </c>
      <c r="C9740" s="19" t="s">
        <v>51</v>
      </c>
      <c r="D9740" s="19" t="s">
        <v>61</v>
      </c>
      <c r="E9740" s="19" t="s">
        <v>53</v>
      </c>
      <c r="F9740" s="19">
        <v>729</v>
      </c>
      <c r="G9740" s="19">
        <v>90</v>
      </c>
      <c r="H9740" s="19">
        <v>33.24</v>
      </c>
      <c r="I9740" s="19">
        <v>32.979999999999997</v>
      </c>
      <c r="J9740" s="19" t="s">
        <v>60</v>
      </c>
      <c r="K9740" s="20">
        <v>0</v>
      </c>
      <c r="L9740" s="20" t="s">
        <v>55</v>
      </c>
      <c r="M9740" s="20" t="s">
        <v>84</v>
      </c>
      <c r="N9740" s="26">
        <v>41807</v>
      </c>
      <c r="O9740" s="20" t="s">
        <v>56</v>
      </c>
      <c r="P9740" t="str">
        <f t="shared" si="152"/>
        <v>INSERT INTO @DataTable (Deal, AdvanceDate, PROV, DealPurpose, RateType, BEACON, LTV, TDS, GDS, InsuranceType, PrincipalBalance, OccupancyType, AccountStatus, Closed_Date, DelinquencyBucket) VALUES (9739, '2012-03-16', 'AB', 'Purchase', 'Fixed', 729, 90, 33.24, 32.98, 'HiRatio', 0, 'Owner-Occupied', 'Closed', '2014-06-17', 'Current');</v>
      </c>
    </row>
    <row r="9741" spans="1:16" x14ac:dyDescent="0.35">
      <c r="A9741" s="22">
        <v>9740</v>
      </c>
      <c r="B9741" s="21">
        <v>40809</v>
      </c>
      <c r="C9741" s="22" t="s">
        <v>51</v>
      </c>
      <c r="D9741" s="22" t="s">
        <v>52</v>
      </c>
      <c r="E9741" s="22" t="s">
        <v>53</v>
      </c>
      <c r="F9741" s="22">
        <v>724</v>
      </c>
      <c r="G9741" s="22">
        <v>62.5</v>
      </c>
      <c r="H9741" s="22">
        <v>38.409999999999997</v>
      </c>
      <c r="I9741" s="22">
        <v>32.69</v>
      </c>
      <c r="J9741" s="22" t="s">
        <v>54</v>
      </c>
      <c r="K9741" s="23">
        <v>177021.35</v>
      </c>
      <c r="L9741" s="23" t="s">
        <v>55</v>
      </c>
      <c r="M9741" s="23" t="s">
        <v>83</v>
      </c>
      <c r="N9741" s="27"/>
      <c r="O9741" s="23" t="s">
        <v>56</v>
      </c>
      <c r="P9741" t="str">
        <f t="shared" si="152"/>
        <v>INSERT INTO @DataTable (Deal, AdvanceDate, PROV, DealPurpose, RateType, BEACON, LTV, TDS, GDS, InsuranceType, PrincipalBalance, OccupancyType, AccountStatus, Closed_Date, DelinquencyBucket) VALUES (9740, '2011-09-23', 'AB', 'Refinance External', 'Fixed', 724, 62.5, 38.41, 32.69, 'Conv', 177021.35, 'Owner-Occupied', 'Open', '1900-01-00', 'Current');</v>
      </c>
    </row>
    <row r="9742" spans="1:16" x14ac:dyDescent="0.35">
      <c r="A9742" s="19">
        <v>9741</v>
      </c>
      <c r="B9742" s="18">
        <v>40977</v>
      </c>
      <c r="C9742" s="19" t="s">
        <v>57</v>
      </c>
      <c r="D9742" s="19" t="s">
        <v>52</v>
      </c>
      <c r="E9742" s="19" t="s">
        <v>53</v>
      </c>
      <c r="F9742" s="19">
        <v>696</v>
      </c>
      <c r="G9742" s="19">
        <v>84.92</v>
      </c>
      <c r="H9742" s="19">
        <v>33.51</v>
      </c>
      <c r="I9742" s="19">
        <v>32.119999999999997</v>
      </c>
      <c r="J9742" s="19" t="s">
        <v>60</v>
      </c>
      <c r="K9742" s="20">
        <v>0</v>
      </c>
      <c r="L9742" s="20" t="s">
        <v>55</v>
      </c>
      <c r="M9742" s="20" t="s">
        <v>84</v>
      </c>
      <c r="N9742" s="26">
        <v>41977</v>
      </c>
      <c r="O9742" s="20" t="s">
        <v>56</v>
      </c>
      <c r="P9742" t="str">
        <f t="shared" si="152"/>
        <v>INSERT INTO @DataTable (Deal, AdvanceDate, PROV, DealPurpose, RateType, BEACON, LTV, TDS, GDS, InsuranceType, PrincipalBalance, OccupancyType, AccountStatus, Closed_Date, DelinquencyBucket) VALUES (9741, '2012-03-09', 'ON', 'Refinance External', 'Fixed', 696, 84.92, 33.51, 32.12, 'HiRatio', 0, 'Owner-Occupied', 'Closed', '2014-12-04', 'Current');</v>
      </c>
    </row>
    <row r="9743" spans="1:16" x14ac:dyDescent="0.35">
      <c r="A9743" s="22">
        <v>9742</v>
      </c>
      <c r="B9743" s="21">
        <v>40730</v>
      </c>
      <c r="C9743" s="22" t="s">
        <v>51</v>
      </c>
      <c r="D9743" s="22" t="s">
        <v>61</v>
      </c>
      <c r="E9743" s="22" t="s">
        <v>53</v>
      </c>
      <c r="F9743" s="22">
        <v>769</v>
      </c>
      <c r="G9743" s="22">
        <v>95</v>
      </c>
      <c r="H9743" s="22">
        <v>23.14</v>
      </c>
      <c r="I9743" s="22">
        <v>16.100000000000001</v>
      </c>
      <c r="J9743" s="22" t="s">
        <v>60</v>
      </c>
      <c r="K9743" s="23">
        <v>0</v>
      </c>
      <c r="L9743" s="23" t="s">
        <v>55</v>
      </c>
      <c r="M9743" s="23" t="s">
        <v>84</v>
      </c>
      <c r="N9743" s="27">
        <v>42031</v>
      </c>
      <c r="O9743" s="23" t="s">
        <v>56</v>
      </c>
      <c r="P9743" t="str">
        <f t="shared" si="152"/>
        <v>INSERT INTO @DataTable (Deal, AdvanceDate, PROV, DealPurpose, RateType, BEACON, LTV, TDS, GDS, InsuranceType, PrincipalBalance, OccupancyType, AccountStatus, Closed_Date, DelinquencyBucket) VALUES (9742, '2011-07-06', 'AB', 'Purchase', 'Fixed', 769, 95, 23.14, 16.1, 'HiRatio', 0, 'Owner-Occupied', 'Closed', '2015-01-27', 'Current');</v>
      </c>
    </row>
    <row r="9744" spans="1:16" x14ac:dyDescent="0.35">
      <c r="A9744" s="19">
        <v>9743</v>
      </c>
      <c r="B9744" s="18">
        <v>40983</v>
      </c>
      <c r="C9744" s="19" t="s">
        <v>51</v>
      </c>
      <c r="D9744" s="19" t="s">
        <v>52</v>
      </c>
      <c r="E9744" s="19" t="s">
        <v>53</v>
      </c>
      <c r="F9744" s="19">
        <v>753</v>
      </c>
      <c r="G9744" s="19">
        <v>63.7</v>
      </c>
      <c r="H9744" s="19">
        <v>43.5</v>
      </c>
      <c r="I9744" s="19">
        <v>18.84</v>
      </c>
      <c r="J9744" s="19" t="s">
        <v>54</v>
      </c>
      <c r="K9744" s="20">
        <v>0</v>
      </c>
      <c r="L9744" s="20" t="s">
        <v>55</v>
      </c>
      <c r="M9744" s="20" t="s">
        <v>84</v>
      </c>
      <c r="N9744" s="26">
        <v>42422</v>
      </c>
      <c r="O9744" s="20" t="s">
        <v>56</v>
      </c>
      <c r="P9744" t="str">
        <f t="shared" si="152"/>
        <v>INSERT INTO @DataTable (Deal, AdvanceDate, PROV, DealPurpose, RateType, BEACON, LTV, TDS, GDS, InsuranceType, PrincipalBalance, OccupancyType, AccountStatus, Closed_Date, DelinquencyBucket) VALUES (9743, '2012-03-15', 'AB', 'Refinance External', 'Fixed', 753, 63.7, 43.5, 18.84, 'Conv', 0, 'Owner-Occupied', 'Closed', '2016-02-22', 'Current');</v>
      </c>
    </row>
    <row r="9745" spans="1:16" x14ac:dyDescent="0.35">
      <c r="A9745" s="22">
        <v>9744</v>
      </c>
      <c r="B9745" s="21">
        <v>40940</v>
      </c>
      <c r="C9745" s="22" t="s">
        <v>57</v>
      </c>
      <c r="D9745" s="22" t="s">
        <v>61</v>
      </c>
      <c r="E9745" s="22" t="s">
        <v>53</v>
      </c>
      <c r="F9745" s="22">
        <v>783</v>
      </c>
      <c r="G9745" s="22">
        <v>93</v>
      </c>
      <c r="H9745" s="22">
        <v>24.11</v>
      </c>
      <c r="I9745" s="22">
        <v>21.33</v>
      </c>
      <c r="J9745" s="22" t="s">
        <v>60</v>
      </c>
      <c r="K9745" s="23">
        <v>0</v>
      </c>
      <c r="L9745" s="23" t="s">
        <v>55</v>
      </c>
      <c r="M9745" s="23" t="s">
        <v>84</v>
      </c>
      <c r="N9745" s="27">
        <v>42037</v>
      </c>
      <c r="O9745" s="23" t="s">
        <v>56</v>
      </c>
      <c r="P9745" t="str">
        <f t="shared" si="152"/>
        <v>INSERT INTO @DataTable (Deal, AdvanceDate, PROV, DealPurpose, RateType, BEACON, LTV, TDS, GDS, InsuranceType, PrincipalBalance, OccupancyType, AccountStatus, Closed_Date, DelinquencyBucket) VALUES (9744, '2012-02-01', 'ON', 'Purchase', 'Fixed', 783, 93, 24.11, 21.33, 'HiRatio', 0, 'Owner-Occupied', 'Closed', '2015-02-02', 'Current');</v>
      </c>
    </row>
    <row r="9746" spans="1:16" x14ac:dyDescent="0.35">
      <c r="A9746" s="19">
        <v>9745</v>
      </c>
      <c r="B9746" s="18">
        <v>42188</v>
      </c>
      <c r="C9746" s="19" t="s">
        <v>57</v>
      </c>
      <c r="D9746" s="19" t="s">
        <v>52</v>
      </c>
      <c r="E9746" s="19" t="s">
        <v>40</v>
      </c>
      <c r="F9746" s="19">
        <v>778</v>
      </c>
      <c r="G9746" s="19">
        <v>27.56</v>
      </c>
      <c r="H9746" s="19">
        <v>24.09</v>
      </c>
      <c r="I9746" s="19">
        <v>8.1</v>
      </c>
      <c r="J9746" s="19" t="s">
        <v>54</v>
      </c>
      <c r="K9746" s="20">
        <v>240696.37</v>
      </c>
      <c r="L9746" s="20" t="s">
        <v>55</v>
      </c>
      <c r="M9746" s="20" t="s">
        <v>83</v>
      </c>
      <c r="N9746" s="26"/>
      <c r="O9746" s="20" t="s">
        <v>56</v>
      </c>
      <c r="P9746" t="str">
        <f t="shared" si="152"/>
        <v>INSERT INTO @DataTable (Deal, AdvanceDate, PROV, DealPurpose, RateType, BEACON, LTV, TDS, GDS, InsuranceType, PrincipalBalance, OccupancyType, AccountStatus, Closed_Date, DelinquencyBucket) VALUES (9745, '2015-07-03', 'ON', 'Refinance External', 'ARM', 778, 27.56, 24.09, 8.1, 'Conv', 240696.37, 'Owner-Occupied', 'Open', '1900-01-00', 'Current');</v>
      </c>
    </row>
    <row r="9747" spans="1:16" x14ac:dyDescent="0.35">
      <c r="A9747" s="22">
        <v>9746</v>
      </c>
      <c r="B9747" s="21">
        <v>40648</v>
      </c>
      <c r="C9747" s="22" t="s">
        <v>57</v>
      </c>
      <c r="D9747" s="22" t="s">
        <v>52</v>
      </c>
      <c r="E9747" s="22" t="s">
        <v>40</v>
      </c>
      <c r="F9747" s="22">
        <v>725</v>
      </c>
      <c r="G9747" s="22">
        <v>90</v>
      </c>
      <c r="H9747" s="22">
        <v>31.46</v>
      </c>
      <c r="I9747" s="22">
        <v>23.91</v>
      </c>
      <c r="J9747" s="22" t="s">
        <v>60</v>
      </c>
      <c r="K9747" s="23">
        <v>0</v>
      </c>
      <c r="L9747" s="23" t="s">
        <v>55</v>
      </c>
      <c r="M9747" s="23" t="s">
        <v>84</v>
      </c>
      <c r="N9747" s="27">
        <v>42215</v>
      </c>
      <c r="O9747" s="23" t="s">
        <v>56</v>
      </c>
      <c r="P9747" t="str">
        <f t="shared" si="152"/>
        <v>INSERT INTO @DataTable (Deal, AdvanceDate, PROV, DealPurpose, RateType, BEACON, LTV, TDS, GDS, InsuranceType, PrincipalBalance, OccupancyType, AccountStatus, Closed_Date, DelinquencyBucket) VALUES (9746, '2011-04-15', 'ON', 'Refinance External', 'ARM', 725, 90, 31.46, 23.91, 'HiRatio', 0, 'Owner-Occupied', 'Closed', '2015-07-30', 'Current');</v>
      </c>
    </row>
    <row r="9748" spans="1:16" x14ac:dyDescent="0.35">
      <c r="A9748" s="19">
        <v>9747</v>
      </c>
      <c r="B9748" s="18">
        <v>40634</v>
      </c>
      <c r="C9748" s="19" t="s">
        <v>51</v>
      </c>
      <c r="D9748" s="19" t="s">
        <v>61</v>
      </c>
      <c r="E9748" s="19" t="s">
        <v>53</v>
      </c>
      <c r="F9748" s="19">
        <v>843</v>
      </c>
      <c r="G9748" s="19">
        <v>80</v>
      </c>
      <c r="H9748" s="19">
        <v>38</v>
      </c>
      <c r="I9748" s="19">
        <v>22.52</v>
      </c>
      <c r="J9748" s="19" t="s">
        <v>54</v>
      </c>
      <c r="K9748" s="20">
        <v>0</v>
      </c>
      <c r="L9748" s="20" t="s">
        <v>62</v>
      </c>
      <c r="M9748" s="20" t="s">
        <v>84</v>
      </c>
      <c r="N9748" s="26">
        <v>42255</v>
      </c>
      <c r="O9748" s="20" t="s">
        <v>56</v>
      </c>
      <c r="P9748" t="str">
        <f t="shared" si="152"/>
        <v>INSERT INTO @DataTable (Deal, AdvanceDate, PROV, DealPurpose, RateType, BEACON, LTV, TDS, GDS, InsuranceType, PrincipalBalance, OccupancyType, AccountStatus, Closed_Date, DelinquencyBucket) VALUES (9747, '2011-04-01', 'AB', 'Purchase', 'Fixed', 843, 80, 38, 22.52, 'Conv', 0, 'Rental', 'Closed', '2015-09-08', 'Current');</v>
      </c>
    </row>
    <row r="9749" spans="1:16" x14ac:dyDescent="0.35">
      <c r="A9749" s="22">
        <v>9748</v>
      </c>
      <c r="B9749" s="21">
        <v>40767</v>
      </c>
      <c r="C9749" s="22" t="s">
        <v>57</v>
      </c>
      <c r="D9749" s="22" t="s">
        <v>61</v>
      </c>
      <c r="E9749" s="22" t="s">
        <v>53</v>
      </c>
      <c r="F9749" s="22">
        <v>728</v>
      </c>
      <c r="G9749" s="22">
        <v>95</v>
      </c>
      <c r="H9749" s="22">
        <v>38.94</v>
      </c>
      <c r="I9749" s="22">
        <v>33.21</v>
      </c>
      <c r="J9749" s="22" t="s">
        <v>60</v>
      </c>
      <c r="K9749" s="23">
        <v>0</v>
      </c>
      <c r="L9749" s="23" t="s">
        <v>55</v>
      </c>
      <c r="M9749" s="23" t="s">
        <v>84</v>
      </c>
      <c r="N9749" s="27">
        <v>42548</v>
      </c>
      <c r="O9749" s="23" t="s">
        <v>56</v>
      </c>
      <c r="P9749" t="str">
        <f t="shared" si="152"/>
        <v>INSERT INTO @DataTable (Deal, AdvanceDate, PROV, DealPurpose, RateType, BEACON, LTV, TDS, GDS, InsuranceType, PrincipalBalance, OccupancyType, AccountStatus, Closed_Date, DelinquencyBucket) VALUES (9748, '2011-08-12', 'ON', 'Purchase', 'Fixed', 728, 95, 38.94, 33.21, 'HiRatio', 0, 'Owner-Occupied', 'Closed', '2016-06-27', 'Current');</v>
      </c>
    </row>
    <row r="9750" spans="1:16" x14ac:dyDescent="0.35">
      <c r="A9750" s="19">
        <v>9749</v>
      </c>
      <c r="B9750" s="18">
        <v>40914</v>
      </c>
      <c r="C9750" s="19" t="s">
        <v>57</v>
      </c>
      <c r="D9750" s="19" t="s">
        <v>61</v>
      </c>
      <c r="E9750" s="19" t="s">
        <v>53</v>
      </c>
      <c r="F9750" s="19">
        <v>811</v>
      </c>
      <c r="G9750" s="19">
        <v>90</v>
      </c>
      <c r="H9750" s="19">
        <v>33.17</v>
      </c>
      <c r="I9750" s="19">
        <v>32.950000000000003</v>
      </c>
      <c r="J9750" s="19" t="s">
        <v>60</v>
      </c>
      <c r="K9750" s="20">
        <v>0</v>
      </c>
      <c r="L9750" s="20" t="s">
        <v>55</v>
      </c>
      <c r="M9750" s="20" t="s">
        <v>84</v>
      </c>
      <c r="N9750" s="26">
        <v>42131</v>
      </c>
      <c r="O9750" s="20" t="s">
        <v>56</v>
      </c>
      <c r="P9750" t="str">
        <f t="shared" si="152"/>
        <v>INSERT INTO @DataTable (Deal, AdvanceDate, PROV, DealPurpose, RateType, BEACON, LTV, TDS, GDS, InsuranceType, PrincipalBalance, OccupancyType, AccountStatus, Closed_Date, DelinquencyBucket) VALUES (9749, '2012-01-06', 'ON', 'Purchase', 'Fixed', 811, 90, 33.17, 32.95, 'HiRatio', 0, 'Owner-Occupied', 'Closed', '2015-05-07', 'Current');</v>
      </c>
    </row>
    <row r="9751" spans="1:16" x14ac:dyDescent="0.35">
      <c r="A9751" s="22">
        <v>9750</v>
      </c>
      <c r="B9751" s="21">
        <v>40718</v>
      </c>
      <c r="C9751" s="22" t="s">
        <v>57</v>
      </c>
      <c r="D9751" s="22" t="s">
        <v>61</v>
      </c>
      <c r="E9751" s="22" t="s">
        <v>53</v>
      </c>
      <c r="F9751" s="22">
        <v>793</v>
      </c>
      <c r="G9751" s="22">
        <v>89.46</v>
      </c>
      <c r="H9751" s="22">
        <v>38.729999999999997</v>
      </c>
      <c r="I9751" s="22">
        <v>36.950000000000003</v>
      </c>
      <c r="J9751" s="22" t="s">
        <v>60</v>
      </c>
      <c r="K9751" s="23">
        <v>226200.93</v>
      </c>
      <c r="L9751" s="23" t="s">
        <v>55</v>
      </c>
      <c r="M9751" s="23" t="s">
        <v>83</v>
      </c>
      <c r="N9751" s="27"/>
      <c r="O9751" s="23" t="s">
        <v>56</v>
      </c>
      <c r="P9751" t="str">
        <f t="shared" si="152"/>
        <v>INSERT INTO @DataTable (Deal, AdvanceDate, PROV, DealPurpose, RateType, BEACON, LTV, TDS, GDS, InsuranceType, PrincipalBalance, OccupancyType, AccountStatus, Closed_Date, DelinquencyBucket) VALUES (9750, '2011-06-24', 'ON', 'Purchase', 'Fixed', 793, 89.46, 38.73, 36.95, 'HiRatio', 226200.93, 'Owner-Occupied', 'Open', '1900-01-00', 'Current');</v>
      </c>
    </row>
    <row r="9752" spans="1:16" x14ac:dyDescent="0.35">
      <c r="A9752" s="19">
        <v>9751</v>
      </c>
      <c r="B9752" s="18">
        <v>40998</v>
      </c>
      <c r="C9752" s="19" t="s">
        <v>58</v>
      </c>
      <c r="D9752" s="19" t="s">
        <v>61</v>
      </c>
      <c r="E9752" s="19" t="s">
        <v>53</v>
      </c>
      <c r="F9752" s="19">
        <v>733</v>
      </c>
      <c r="G9752" s="19">
        <v>95</v>
      </c>
      <c r="H9752" s="19">
        <v>39.200000000000003</v>
      </c>
      <c r="I9752" s="19">
        <v>37.409999999999997</v>
      </c>
      <c r="J9752" s="19" t="s">
        <v>60</v>
      </c>
      <c r="K9752" s="20">
        <v>0</v>
      </c>
      <c r="L9752" s="20" t="s">
        <v>55</v>
      </c>
      <c r="M9752" s="20" t="s">
        <v>84</v>
      </c>
      <c r="N9752" s="26">
        <v>42614</v>
      </c>
      <c r="O9752" s="20" t="s">
        <v>56</v>
      </c>
      <c r="P9752" t="str">
        <f t="shared" si="152"/>
        <v>INSERT INTO @DataTable (Deal, AdvanceDate, PROV, DealPurpose, RateType, BEACON, LTV, TDS, GDS, InsuranceType, PrincipalBalance, OccupancyType, AccountStatus, Closed_Date, DelinquencyBucket) VALUES (9751, '2012-03-30', 'BC', 'Purchase', 'Fixed', 733, 95, 39.2, 37.41, 'HiRatio', 0, 'Owner-Occupied', 'Closed', '2016-09-01', 'Current');</v>
      </c>
    </row>
    <row r="9753" spans="1:16" x14ac:dyDescent="0.35">
      <c r="A9753" s="22">
        <v>9752</v>
      </c>
      <c r="B9753" s="21">
        <v>40830</v>
      </c>
      <c r="C9753" s="22" t="s">
        <v>51</v>
      </c>
      <c r="D9753" s="22" t="s">
        <v>59</v>
      </c>
      <c r="E9753" s="22" t="s">
        <v>53</v>
      </c>
      <c r="F9753" s="22">
        <v>690</v>
      </c>
      <c r="G9753" s="22">
        <v>84.91</v>
      </c>
      <c r="H9753" s="22">
        <v>28.81</v>
      </c>
      <c r="I9753" s="22">
        <v>19.489999999999998</v>
      </c>
      <c r="J9753" s="22" t="s">
        <v>60</v>
      </c>
      <c r="K9753" s="23">
        <v>0</v>
      </c>
      <c r="L9753" s="23" t="s">
        <v>55</v>
      </c>
      <c r="M9753" s="23" t="s">
        <v>84</v>
      </c>
      <c r="N9753" s="27">
        <v>41792</v>
      </c>
      <c r="O9753" s="23" t="s">
        <v>56</v>
      </c>
      <c r="P9753" t="str">
        <f t="shared" si="152"/>
        <v>INSERT INTO @DataTable (Deal, AdvanceDate, PROV, DealPurpose, RateType, BEACON, LTV, TDS, GDS, InsuranceType, PrincipalBalance, OccupancyType, AccountStatus, Closed_Date, DelinquencyBucket) VALUES (9752, '2011-10-14', 'AB', 'Transfer', 'Fixed', 690, 84.91, 28.81, 19.49, 'HiRatio', 0, 'Owner-Occupied', 'Closed', '2014-06-02', 'Current');</v>
      </c>
    </row>
    <row r="9754" spans="1:16" x14ac:dyDescent="0.35">
      <c r="A9754" s="19">
        <v>9753</v>
      </c>
      <c r="B9754" s="18">
        <v>41033</v>
      </c>
      <c r="C9754" s="19" t="s">
        <v>58</v>
      </c>
      <c r="D9754" s="19" t="s">
        <v>52</v>
      </c>
      <c r="E9754" s="19" t="s">
        <v>40</v>
      </c>
      <c r="F9754" s="19">
        <v>833</v>
      </c>
      <c r="G9754" s="19">
        <v>44.64</v>
      </c>
      <c r="H9754" s="19">
        <v>43.69</v>
      </c>
      <c r="I9754" s="19">
        <v>26.62</v>
      </c>
      <c r="J9754" s="19" t="s">
        <v>54</v>
      </c>
      <c r="K9754" s="20">
        <v>89646.26</v>
      </c>
      <c r="L9754" s="20" t="s">
        <v>55</v>
      </c>
      <c r="M9754" s="20" t="s">
        <v>83</v>
      </c>
      <c r="N9754" s="26"/>
      <c r="O9754" s="20" t="s">
        <v>56</v>
      </c>
      <c r="P9754" t="str">
        <f t="shared" si="152"/>
        <v>INSERT INTO @DataTable (Deal, AdvanceDate, PROV, DealPurpose, RateType, BEACON, LTV, TDS, GDS, InsuranceType, PrincipalBalance, OccupancyType, AccountStatus, Closed_Date, DelinquencyBucket) VALUES (9753, '2012-05-04', 'BC', 'Refinance External', 'ARM', 833, 44.64, 43.69, 26.62, 'Conv', 89646.26, 'Owner-Occupied', 'Open', '1900-01-00', 'Current');</v>
      </c>
    </row>
    <row r="9755" spans="1:16" x14ac:dyDescent="0.35">
      <c r="A9755" s="22">
        <v>9754</v>
      </c>
      <c r="B9755" s="21">
        <v>41975</v>
      </c>
      <c r="C9755" s="22" t="s">
        <v>57</v>
      </c>
      <c r="D9755" s="22" t="s">
        <v>52</v>
      </c>
      <c r="E9755" s="22" t="s">
        <v>40</v>
      </c>
      <c r="F9755" s="22">
        <v>763</v>
      </c>
      <c r="G9755" s="22">
        <v>60</v>
      </c>
      <c r="H9755" s="22">
        <v>38.520000000000003</v>
      </c>
      <c r="I9755" s="22">
        <v>19.36</v>
      </c>
      <c r="J9755" s="22" t="s">
        <v>54</v>
      </c>
      <c r="K9755" s="23">
        <v>0</v>
      </c>
      <c r="L9755" s="23" t="s">
        <v>62</v>
      </c>
      <c r="M9755" s="23" t="s">
        <v>84</v>
      </c>
      <c r="N9755" s="27">
        <v>42170</v>
      </c>
      <c r="O9755" s="23" t="s">
        <v>56</v>
      </c>
      <c r="P9755" t="str">
        <f t="shared" si="152"/>
        <v>INSERT INTO @DataTable (Deal, AdvanceDate, PROV, DealPurpose, RateType, BEACON, LTV, TDS, GDS, InsuranceType, PrincipalBalance, OccupancyType, AccountStatus, Closed_Date, DelinquencyBucket) VALUES (9754, '2014-12-02', 'ON', 'Refinance External', 'ARM', 763, 60, 38.52, 19.36, 'Conv', 0, 'Rental', 'Closed', '2015-06-15', 'Current');</v>
      </c>
    </row>
    <row r="9756" spans="1:16" x14ac:dyDescent="0.35">
      <c r="A9756" s="19">
        <v>9755</v>
      </c>
      <c r="B9756" s="18">
        <v>40955</v>
      </c>
      <c r="C9756" s="19" t="s">
        <v>51</v>
      </c>
      <c r="D9756" s="19" t="s">
        <v>61</v>
      </c>
      <c r="E9756" s="19" t="s">
        <v>40</v>
      </c>
      <c r="F9756" s="19">
        <v>784</v>
      </c>
      <c r="G9756" s="19">
        <v>80</v>
      </c>
      <c r="H9756" s="19">
        <v>39.549999999999997</v>
      </c>
      <c r="I9756" s="19">
        <v>28.25</v>
      </c>
      <c r="J9756" s="19" t="s">
        <v>54</v>
      </c>
      <c r="K9756" s="20">
        <v>0</v>
      </c>
      <c r="L9756" s="20" t="s">
        <v>55</v>
      </c>
      <c r="M9756" s="20" t="s">
        <v>84</v>
      </c>
      <c r="N9756" s="26">
        <v>41815</v>
      </c>
      <c r="O9756" s="20" t="s">
        <v>56</v>
      </c>
      <c r="P9756" t="str">
        <f t="shared" si="152"/>
        <v>INSERT INTO @DataTable (Deal, AdvanceDate, PROV, DealPurpose, RateType, BEACON, LTV, TDS, GDS, InsuranceType, PrincipalBalance, OccupancyType, AccountStatus, Closed_Date, DelinquencyBucket) VALUES (9755, '2012-02-16', 'AB', 'Purchase', 'ARM', 784, 80, 39.55, 28.25, 'Conv', 0, 'Owner-Occupied', 'Closed', '2014-06-25', 'Current');</v>
      </c>
    </row>
    <row r="9757" spans="1:16" x14ac:dyDescent="0.35">
      <c r="A9757" s="22">
        <v>9756</v>
      </c>
      <c r="B9757" s="21">
        <v>41551</v>
      </c>
      <c r="C9757" s="22" t="s">
        <v>57</v>
      </c>
      <c r="D9757" s="22" t="s">
        <v>61</v>
      </c>
      <c r="E9757" s="22" t="s">
        <v>40</v>
      </c>
      <c r="F9757" s="22">
        <v>776</v>
      </c>
      <c r="G9757" s="22">
        <v>43.09</v>
      </c>
      <c r="H9757" s="22">
        <v>39.11</v>
      </c>
      <c r="I9757" s="22">
        <v>15.22</v>
      </c>
      <c r="J9757" s="22" t="s">
        <v>54</v>
      </c>
      <c r="K9757" s="23">
        <v>0</v>
      </c>
      <c r="L9757" s="23" t="s">
        <v>55</v>
      </c>
      <c r="M9757" s="23" t="s">
        <v>84</v>
      </c>
      <c r="N9757" s="27">
        <v>42451</v>
      </c>
      <c r="O9757" s="23" t="s">
        <v>56</v>
      </c>
      <c r="P9757" t="str">
        <f t="shared" si="152"/>
        <v>INSERT INTO @DataTable (Deal, AdvanceDate, PROV, DealPurpose, RateType, BEACON, LTV, TDS, GDS, InsuranceType, PrincipalBalance, OccupancyType, AccountStatus, Closed_Date, DelinquencyBucket) VALUES (9756, '2013-10-04', 'ON', 'Purchase', 'ARM', 776, 43.09, 39.11, 15.22, 'Conv', 0, 'Owner-Occupied', 'Closed', '2016-03-22', 'Current');</v>
      </c>
    </row>
    <row r="9758" spans="1:16" x14ac:dyDescent="0.35">
      <c r="A9758" s="19">
        <v>9757</v>
      </c>
      <c r="B9758" s="18">
        <v>40571</v>
      </c>
      <c r="C9758" s="19" t="s">
        <v>51</v>
      </c>
      <c r="D9758" s="19" t="s">
        <v>52</v>
      </c>
      <c r="E9758" s="19" t="s">
        <v>40</v>
      </c>
      <c r="F9758" s="19">
        <v>733</v>
      </c>
      <c r="G9758" s="19">
        <v>80</v>
      </c>
      <c r="H9758" s="19">
        <v>39.200000000000003</v>
      </c>
      <c r="I9758" s="19">
        <v>20.96</v>
      </c>
      <c r="J9758" s="19" t="s">
        <v>54</v>
      </c>
      <c r="K9758" s="20">
        <v>137133.10999999999</v>
      </c>
      <c r="L9758" s="20" t="s">
        <v>62</v>
      </c>
      <c r="M9758" s="20" t="s">
        <v>83</v>
      </c>
      <c r="N9758" s="26"/>
      <c r="O9758" s="20" t="s">
        <v>56</v>
      </c>
      <c r="P9758" t="str">
        <f t="shared" si="152"/>
        <v>INSERT INTO @DataTable (Deal, AdvanceDate, PROV, DealPurpose, RateType, BEACON, LTV, TDS, GDS, InsuranceType, PrincipalBalance, OccupancyType, AccountStatus, Closed_Date, DelinquencyBucket) VALUES (9757, '2011-01-28', 'AB', 'Refinance External', 'ARM', 733, 80, 39.2, 20.96, 'Conv', 137133.11, 'Rental', 'Open', '1900-01-00', 'Current');</v>
      </c>
    </row>
    <row r="9759" spans="1:16" x14ac:dyDescent="0.35">
      <c r="A9759" s="22">
        <v>9758</v>
      </c>
      <c r="B9759" s="21">
        <v>40840</v>
      </c>
      <c r="C9759" s="22" t="s">
        <v>57</v>
      </c>
      <c r="D9759" s="22" t="s">
        <v>52</v>
      </c>
      <c r="E9759" s="22" t="s">
        <v>53</v>
      </c>
      <c r="F9759" s="22">
        <v>654</v>
      </c>
      <c r="G9759" s="22">
        <v>85</v>
      </c>
      <c r="H9759" s="22">
        <v>31.09</v>
      </c>
      <c r="I9759" s="22">
        <v>24.84</v>
      </c>
      <c r="J9759" s="22" t="s">
        <v>60</v>
      </c>
      <c r="K9759" s="23">
        <v>0</v>
      </c>
      <c r="L9759" s="23" t="s">
        <v>55</v>
      </c>
      <c r="M9759" s="23" t="s">
        <v>84</v>
      </c>
      <c r="N9759" s="27">
        <v>42668</v>
      </c>
      <c r="O9759" s="23" t="s">
        <v>56</v>
      </c>
      <c r="P9759" t="str">
        <f t="shared" si="152"/>
        <v>INSERT INTO @DataTable (Deal, AdvanceDate, PROV, DealPurpose, RateType, BEACON, LTV, TDS, GDS, InsuranceType, PrincipalBalance, OccupancyType, AccountStatus, Closed_Date, DelinquencyBucket) VALUES (9758, '2011-10-24', 'ON', 'Refinance External', 'Fixed', 654, 85, 31.09, 24.84, 'HiRatio', 0, 'Owner-Occupied', 'Closed', '2016-10-25', 'Current');</v>
      </c>
    </row>
    <row r="9760" spans="1:16" x14ac:dyDescent="0.35">
      <c r="A9760" s="19">
        <v>9759</v>
      </c>
      <c r="B9760" s="18">
        <v>40921</v>
      </c>
      <c r="C9760" s="19" t="s">
        <v>57</v>
      </c>
      <c r="D9760" s="19" t="s">
        <v>52</v>
      </c>
      <c r="E9760" s="19" t="s">
        <v>53</v>
      </c>
      <c r="F9760" s="19">
        <v>701</v>
      </c>
      <c r="G9760" s="19">
        <v>60.39</v>
      </c>
      <c r="H9760" s="19">
        <v>27.64</v>
      </c>
      <c r="I9760" s="19">
        <v>25.77</v>
      </c>
      <c r="J9760" s="19" t="s">
        <v>54</v>
      </c>
      <c r="K9760" s="20">
        <v>0</v>
      </c>
      <c r="L9760" s="20" t="s">
        <v>55</v>
      </c>
      <c r="M9760" s="20" t="s">
        <v>84</v>
      </c>
      <c r="N9760" s="26">
        <v>41488</v>
      </c>
      <c r="O9760" s="20" t="s">
        <v>56</v>
      </c>
      <c r="P9760" t="str">
        <f t="shared" si="152"/>
        <v>INSERT INTO @DataTable (Deal, AdvanceDate, PROV, DealPurpose, RateType, BEACON, LTV, TDS, GDS, InsuranceType, PrincipalBalance, OccupancyType, AccountStatus, Closed_Date, DelinquencyBucket) VALUES (9759, '2012-01-13', 'ON', 'Refinance External', 'Fixed', 701, 60.39, 27.64, 25.77, 'Conv', 0, 'Owner-Occupied', 'Closed', '2013-08-02', 'Current');</v>
      </c>
    </row>
    <row r="9761" spans="1:16" x14ac:dyDescent="0.35">
      <c r="A9761" s="22">
        <v>9760</v>
      </c>
      <c r="B9761" s="21">
        <v>41030</v>
      </c>
      <c r="C9761" s="22" t="s">
        <v>57</v>
      </c>
      <c r="D9761" s="22" t="s">
        <v>61</v>
      </c>
      <c r="E9761" s="22" t="s">
        <v>53</v>
      </c>
      <c r="F9761" s="22">
        <v>803</v>
      </c>
      <c r="G9761" s="22">
        <v>90</v>
      </c>
      <c r="H9761" s="22">
        <v>33.590000000000003</v>
      </c>
      <c r="I9761" s="22">
        <v>7.23</v>
      </c>
      <c r="J9761" s="22" t="s">
        <v>60</v>
      </c>
      <c r="K9761" s="23">
        <v>0</v>
      </c>
      <c r="L9761" s="23" t="s">
        <v>66</v>
      </c>
      <c r="M9761" s="23" t="s">
        <v>84</v>
      </c>
      <c r="N9761" s="27">
        <v>42125</v>
      </c>
      <c r="O9761" s="23" t="s">
        <v>56</v>
      </c>
      <c r="P9761" t="str">
        <f t="shared" si="152"/>
        <v>INSERT INTO @DataTable (Deal, AdvanceDate, PROV, DealPurpose, RateType, BEACON, LTV, TDS, GDS, InsuranceType, PrincipalBalance, OccupancyType, AccountStatus, Closed_Date, DelinquencyBucket) VALUES (9760, '2012-05-01', 'ON', 'Purchase', 'Fixed', 803, 90, 33.59, 7.23, 'HiRatio', 0, 'Second Home', 'Closed', '2015-05-01', 'Current');</v>
      </c>
    </row>
    <row r="9762" spans="1:16" x14ac:dyDescent="0.35">
      <c r="A9762" s="19">
        <v>9761</v>
      </c>
      <c r="B9762" s="18">
        <v>40837</v>
      </c>
      <c r="C9762" s="19" t="s">
        <v>57</v>
      </c>
      <c r="D9762" s="19" t="s">
        <v>59</v>
      </c>
      <c r="E9762" s="19" t="s">
        <v>53</v>
      </c>
      <c r="F9762" s="19">
        <v>784</v>
      </c>
      <c r="G9762" s="19">
        <v>43.07</v>
      </c>
      <c r="H9762" s="19">
        <v>38.86</v>
      </c>
      <c r="I9762" s="19">
        <v>31.72</v>
      </c>
      <c r="J9762" s="19" t="s">
        <v>54</v>
      </c>
      <c r="K9762" s="20">
        <v>0</v>
      </c>
      <c r="L9762" s="20" t="s">
        <v>55</v>
      </c>
      <c r="M9762" s="20" t="s">
        <v>84</v>
      </c>
      <c r="N9762" s="26">
        <v>42307</v>
      </c>
      <c r="O9762" s="20" t="s">
        <v>56</v>
      </c>
      <c r="P9762" t="str">
        <f t="shared" si="152"/>
        <v>INSERT INTO @DataTable (Deal, AdvanceDate, PROV, DealPurpose, RateType, BEACON, LTV, TDS, GDS, InsuranceType, PrincipalBalance, OccupancyType, AccountStatus, Closed_Date, DelinquencyBucket) VALUES (9761, '2011-10-21', 'ON', 'Transfer', 'Fixed', 784, 43.07, 38.86, 31.72, 'Conv', 0, 'Owner-Occupied', 'Closed', '2015-10-30', 'Current');</v>
      </c>
    </row>
    <row r="9763" spans="1:16" x14ac:dyDescent="0.35">
      <c r="A9763" s="22">
        <v>9762</v>
      </c>
      <c r="B9763" s="21">
        <v>40988</v>
      </c>
      <c r="C9763" s="22" t="s">
        <v>51</v>
      </c>
      <c r="D9763" s="22" t="s">
        <v>61</v>
      </c>
      <c r="E9763" s="22" t="s">
        <v>53</v>
      </c>
      <c r="F9763" s="22">
        <v>738</v>
      </c>
      <c r="G9763" s="22">
        <v>95</v>
      </c>
      <c r="H9763" s="22">
        <v>34.08</v>
      </c>
      <c r="I9763" s="22">
        <v>24.22</v>
      </c>
      <c r="J9763" s="22" t="s">
        <v>60</v>
      </c>
      <c r="K9763" s="23">
        <v>288018.77</v>
      </c>
      <c r="L9763" s="23" t="s">
        <v>55</v>
      </c>
      <c r="M9763" s="23" t="s">
        <v>83</v>
      </c>
      <c r="N9763" s="27"/>
      <c r="O9763" s="23" t="s">
        <v>56</v>
      </c>
      <c r="P9763" t="str">
        <f t="shared" si="152"/>
        <v>INSERT INTO @DataTable (Deal, AdvanceDate, PROV, DealPurpose, RateType, BEACON, LTV, TDS, GDS, InsuranceType, PrincipalBalance, OccupancyType, AccountStatus, Closed_Date, DelinquencyBucket) VALUES (9762, '2012-03-20', 'AB', 'Purchase', 'Fixed', 738, 95, 34.08, 24.22, 'HiRatio', 288018.77, 'Owner-Occupied', 'Open', '1900-01-00', 'Current');</v>
      </c>
    </row>
    <row r="9764" spans="1:16" x14ac:dyDescent="0.35">
      <c r="A9764" s="19">
        <v>9763</v>
      </c>
      <c r="B9764" s="18">
        <v>40962</v>
      </c>
      <c r="C9764" s="19" t="s">
        <v>51</v>
      </c>
      <c r="D9764" s="19" t="s">
        <v>61</v>
      </c>
      <c r="E9764" s="19" t="s">
        <v>53</v>
      </c>
      <c r="F9764" s="19">
        <v>724</v>
      </c>
      <c r="G9764" s="19">
        <v>95</v>
      </c>
      <c r="H9764" s="19">
        <v>35.68</v>
      </c>
      <c r="I9764" s="19">
        <v>27.51</v>
      </c>
      <c r="J9764" s="19" t="s">
        <v>60</v>
      </c>
      <c r="K9764" s="20">
        <v>286244.81</v>
      </c>
      <c r="L9764" s="20" t="s">
        <v>55</v>
      </c>
      <c r="M9764" s="20" t="s">
        <v>83</v>
      </c>
      <c r="N9764" s="26"/>
      <c r="O9764" s="20" t="s">
        <v>56</v>
      </c>
      <c r="P9764" t="str">
        <f t="shared" si="152"/>
        <v>INSERT INTO @DataTable (Deal, AdvanceDate, PROV, DealPurpose, RateType, BEACON, LTV, TDS, GDS, InsuranceType, PrincipalBalance, OccupancyType, AccountStatus, Closed_Date, DelinquencyBucket) VALUES (9763, '2012-02-23', 'AB', 'Purchase', 'Fixed', 724, 95, 35.68, 27.51, 'HiRatio', 286244.81, 'Owner-Occupied', 'Open', '1900-01-00', 'Current');</v>
      </c>
    </row>
    <row r="9765" spans="1:16" x14ac:dyDescent="0.35">
      <c r="A9765" s="22">
        <v>9764</v>
      </c>
      <c r="B9765" s="21">
        <v>40812</v>
      </c>
      <c r="C9765" s="22" t="s">
        <v>57</v>
      </c>
      <c r="D9765" s="22" t="s">
        <v>61</v>
      </c>
      <c r="E9765" s="22" t="s">
        <v>53</v>
      </c>
      <c r="F9765" s="22">
        <v>674</v>
      </c>
      <c r="G9765" s="22">
        <v>95</v>
      </c>
      <c r="H9765" s="22">
        <v>40.380000000000003</v>
      </c>
      <c r="I9765" s="22">
        <v>29.06</v>
      </c>
      <c r="J9765" s="22" t="s">
        <v>60</v>
      </c>
      <c r="K9765" s="23">
        <v>114223.49</v>
      </c>
      <c r="L9765" s="23" t="s">
        <v>55</v>
      </c>
      <c r="M9765" s="23" t="s">
        <v>83</v>
      </c>
      <c r="N9765" s="27"/>
      <c r="O9765" s="23" t="s">
        <v>56</v>
      </c>
      <c r="P9765" t="str">
        <f t="shared" si="152"/>
        <v>INSERT INTO @DataTable (Deal, AdvanceDate, PROV, DealPurpose, RateType, BEACON, LTV, TDS, GDS, InsuranceType, PrincipalBalance, OccupancyType, AccountStatus, Closed_Date, DelinquencyBucket) VALUES (9764, '2011-09-26', 'ON', 'Purchase', 'Fixed', 674, 95, 40.38, 29.06, 'HiRatio', 114223.49, 'Owner-Occupied', 'Open', '1900-01-00', 'Current');</v>
      </c>
    </row>
    <row r="9766" spans="1:16" x14ac:dyDescent="0.35">
      <c r="A9766" s="19">
        <v>9765</v>
      </c>
      <c r="B9766" s="18">
        <v>40742</v>
      </c>
      <c r="C9766" s="19" t="s">
        <v>58</v>
      </c>
      <c r="D9766" s="19" t="s">
        <v>52</v>
      </c>
      <c r="E9766" s="19"/>
      <c r="F9766" s="19">
        <v>728</v>
      </c>
      <c r="G9766" s="19">
        <v>80</v>
      </c>
      <c r="H9766" s="19">
        <v>42.1</v>
      </c>
      <c r="I9766" s="19">
        <v>18.559999999999999</v>
      </c>
      <c r="J9766" s="19" t="s">
        <v>77</v>
      </c>
      <c r="K9766" s="20">
        <v>0</v>
      </c>
      <c r="L9766" s="20" t="s">
        <v>55</v>
      </c>
      <c r="M9766" s="20" t="s">
        <v>84</v>
      </c>
      <c r="N9766" s="26">
        <v>41499</v>
      </c>
      <c r="O9766" s="20" t="s">
        <v>56</v>
      </c>
      <c r="P9766" t="str">
        <f t="shared" si="152"/>
        <v>INSERT INTO @DataTable (Deal, AdvanceDate, PROV, DealPurpose, RateType, BEACON, LTV, TDS, GDS, InsuranceType, PrincipalBalance, OccupancyType, AccountStatus, Closed_Date, DelinquencyBucket) VALUES (9765, '2011-07-18', 'BC', 'Refinance External', '', 728, 80, 42.1, 18.56, 'Other', 0, 'Owner-Occupied', 'Closed', '2013-08-13', 'Current');</v>
      </c>
    </row>
    <row r="9767" spans="1:16" x14ac:dyDescent="0.35">
      <c r="A9767" s="22">
        <v>9766</v>
      </c>
      <c r="B9767" s="21">
        <v>40486</v>
      </c>
      <c r="C9767" s="22" t="s">
        <v>63</v>
      </c>
      <c r="D9767" s="22" t="s">
        <v>52</v>
      </c>
      <c r="E9767" s="22" t="s">
        <v>40</v>
      </c>
      <c r="F9767" s="22">
        <v>704</v>
      </c>
      <c r="G9767" s="22">
        <v>74.180000000000007</v>
      </c>
      <c r="H9767" s="22">
        <v>36.11</v>
      </c>
      <c r="I9767" s="22">
        <v>26.92</v>
      </c>
      <c r="J9767" s="22" t="s">
        <v>54</v>
      </c>
      <c r="K9767" s="23">
        <v>0</v>
      </c>
      <c r="L9767" s="23" t="s">
        <v>55</v>
      </c>
      <c r="M9767" s="23" t="s">
        <v>84</v>
      </c>
      <c r="N9767" s="27">
        <v>41565</v>
      </c>
      <c r="O9767" s="23" t="s">
        <v>56</v>
      </c>
      <c r="P9767" t="str">
        <f t="shared" si="152"/>
        <v>INSERT INTO @DataTable (Deal, AdvanceDate, PROV, DealPurpose, RateType, BEACON, LTV, TDS, GDS, InsuranceType, PrincipalBalance, OccupancyType, AccountStatus, Closed_Date, DelinquencyBucket) VALUES (9766, '2010-11-04', 'SK', 'Refinance External', 'ARM', 704, 74.18, 36.11, 26.92, 'Conv', 0, 'Owner-Occupied', 'Closed', '2013-10-18', 'Current');</v>
      </c>
    </row>
    <row r="9768" spans="1:16" x14ac:dyDescent="0.35">
      <c r="A9768" s="19">
        <v>9767</v>
      </c>
      <c r="B9768" s="18">
        <v>40722</v>
      </c>
      <c r="C9768" s="19" t="s">
        <v>51</v>
      </c>
      <c r="D9768" s="19" t="s">
        <v>61</v>
      </c>
      <c r="E9768" s="19" t="s">
        <v>40</v>
      </c>
      <c r="F9768" s="19">
        <v>654</v>
      </c>
      <c r="G9768" s="19">
        <v>90</v>
      </c>
      <c r="H9768" s="19">
        <v>28.01</v>
      </c>
      <c r="I9768" s="19">
        <v>18.53</v>
      </c>
      <c r="J9768" s="19" t="s">
        <v>60</v>
      </c>
      <c r="K9768" s="20">
        <v>341663.03</v>
      </c>
      <c r="L9768" s="20" t="s">
        <v>55</v>
      </c>
      <c r="M9768" s="20" t="s">
        <v>83</v>
      </c>
      <c r="N9768" s="26"/>
      <c r="O9768" s="20" t="s">
        <v>56</v>
      </c>
      <c r="P9768" t="str">
        <f t="shared" si="152"/>
        <v>INSERT INTO @DataTable (Deal, AdvanceDate, PROV, DealPurpose, RateType, BEACON, LTV, TDS, GDS, InsuranceType, PrincipalBalance, OccupancyType, AccountStatus, Closed_Date, DelinquencyBucket) VALUES (9767, '2011-06-28', 'AB', 'Purchase', 'ARM', 654, 90, 28.01, 18.53, 'HiRatio', 341663.03, 'Owner-Occupied', 'Open', '1900-01-00', 'Current');</v>
      </c>
    </row>
    <row r="9769" spans="1:16" x14ac:dyDescent="0.35">
      <c r="A9769" s="22">
        <v>9768</v>
      </c>
      <c r="B9769" s="21">
        <v>41873</v>
      </c>
      <c r="C9769" s="22" t="s">
        <v>51</v>
      </c>
      <c r="D9769" s="22" t="s">
        <v>52</v>
      </c>
      <c r="E9769" s="22" t="s">
        <v>40</v>
      </c>
      <c r="F9769" s="22">
        <v>797</v>
      </c>
      <c r="G9769" s="22">
        <v>33</v>
      </c>
      <c r="H9769" s="22">
        <v>23.42</v>
      </c>
      <c r="I9769" s="22">
        <v>17.41</v>
      </c>
      <c r="J9769" s="22" t="s">
        <v>54</v>
      </c>
      <c r="K9769" s="23">
        <v>0</v>
      </c>
      <c r="L9769" s="23" t="s">
        <v>55</v>
      </c>
      <c r="M9769" s="23" t="s">
        <v>84</v>
      </c>
      <c r="N9769" s="27">
        <v>42129</v>
      </c>
      <c r="O9769" s="23" t="s">
        <v>56</v>
      </c>
      <c r="P9769" t="str">
        <f t="shared" si="152"/>
        <v>INSERT INTO @DataTable (Deal, AdvanceDate, PROV, DealPurpose, RateType, BEACON, LTV, TDS, GDS, InsuranceType, PrincipalBalance, OccupancyType, AccountStatus, Closed_Date, DelinquencyBucket) VALUES (9768, '2014-08-22', 'AB', 'Refinance External', 'ARM', 797, 33, 23.42, 17.41, 'Conv', 0, 'Owner-Occupied', 'Closed', '2015-05-05', 'Current');</v>
      </c>
    </row>
    <row r="9770" spans="1:16" x14ac:dyDescent="0.35">
      <c r="A9770" s="19">
        <v>9769</v>
      </c>
      <c r="B9770" s="18">
        <v>41393</v>
      </c>
      <c r="C9770" s="19" t="s">
        <v>57</v>
      </c>
      <c r="D9770" s="19" t="s">
        <v>67</v>
      </c>
      <c r="E9770" s="19" t="s">
        <v>53</v>
      </c>
      <c r="F9770" s="19">
        <v>730</v>
      </c>
      <c r="G9770" s="19">
        <v>90</v>
      </c>
      <c r="H9770" s="19">
        <v>26.66</v>
      </c>
      <c r="I9770" s="19">
        <v>13.54</v>
      </c>
      <c r="J9770" s="19" t="s">
        <v>60</v>
      </c>
      <c r="K9770" s="20">
        <v>285529.90999999997</v>
      </c>
      <c r="L9770" s="20" t="s">
        <v>55</v>
      </c>
      <c r="M9770" s="20" t="s">
        <v>83</v>
      </c>
      <c r="N9770" s="26"/>
      <c r="O9770" s="20" t="s">
        <v>56</v>
      </c>
      <c r="P9770" t="str">
        <f t="shared" si="152"/>
        <v>INSERT INTO @DataTable (Deal, AdvanceDate, PROV, DealPurpose, RateType, BEACON, LTV, TDS, GDS, InsuranceType, PrincipalBalance, OccupancyType, AccountStatus, Closed_Date, DelinquencyBucket) VALUES (9769, '2013-04-29', 'ON', 'Port Increase', 'Fixed', 730, 90, 26.66, 13.54, 'HiRatio', 285529.91, 'Owner-Occupied', 'Open', '1900-01-00', 'Current');</v>
      </c>
    </row>
    <row r="9771" spans="1:16" x14ac:dyDescent="0.35">
      <c r="A9771" s="22">
        <v>9770</v>
      </c>
      <c r="B9771" s="21">
        <v>40988</v>
      </c>
      <c r="C9771" s="22" t="s">
        <v>58</v>
      </c>
      <c r="D9771" s="22" t="s">
        <v>61</v>
      </c>
      <c r="E9771" s="22" t="s">
        <v>53</v>
      </c>
      <c r="F9771" s="22">
        <v>793</v>
      </c>
      <c r="G9771" s="22">
        <v>90</v>
      </c>
      <c r="H9771" s="22">
        <v>39.24</v>
      </c>
      <c r="I9771" s="22">
        <v>33.4</v>
      </c>
      <c r="J9771" s="22" t="s">
        <v>60</v>
      </c>
      <c r="K9771" s="23">
        <v>642667.9</v>
      </c>
      <c r="L9771" s="23" t="s">
        <v>66</v>
      </c>
      <c r="M9771" s="23" t="s">
        <v>83</v>
      </c>
      <c r="N9771" s="27"/>
      <c r="O9771" s="23" t="s">
        <v>56</v>
      </c>
      <c r="P9771" t="str">
        <f t="shared" si="152"/>
        <v>INSERT INTO @DataTable (Deal, AdvanceDate, PROV, DealPurpose, RateType, BEACON, LTV, TDS, GDS, InsuranceType, PrincipalBalance, OccupancyType, AccountStatus, Closed_Date, DelinquencyBucket) VALUES (9770, '2012-03-20', 'BC', 'Purchase', 'Fixed', 793, 90, 39.24, 33.4, 'HiRatio', 642667.9, 'Second Home', 'Open', '1900-01-00', 'Current');</v>
      </c>
    </row>
    <row r="9772" spans="1:16" x14ac:dyDescent="0.35">
      <c r="A9772" s="19">
        <v>9771</v>
      </c>
      <c r="B9772" s="18">
        <v>40987</v>
      </c>
      <c r="C9772" s="19" t="s">
        <v>57</v>
      </c>
      <c r="D9772" s="19" t="s">
        <v>52</v>
      </c>
      <c r="E9772" s="19" t="s">
        <v>53</v>
      </c>
      <c r="F9772" s="19">
        <v>647</v>
      </c>
      <c r="G9772" s="19">
        <v>0</v>
      </c>
      <c r="H9772" s="19">
        <v>39.770000000000003</v>
      </c>
      <c r="I9772" s="19">
        <v>29.79</v>
      </c>
      <c r="J9772" s="19" t="s">
        <v>54</v>
      </c>
      <c r="K9772" s="20">
        <v>208854.84</v>
      </c>
      <c r="L9772" s="20" t="s">
        <v>55</v>
      </c>
      <c r="M9772" s="20" t="s">
        <v>83</v>
      </c>
      <c r="N9772" s="26"/>
      <c r="O9772" s="20" t="s">
        <v>56</v>
      </c>
      <c r="P9772" t="str">
        <f t="shared" si="152"/>
        <v>INSERT INTO @DataTable (Deal, AdvanceDate, PROV, DealPurpose, RateType, BEACON, LTV, TDS, GDS, InsuranceType, PrincipalBalance, OccupancyType, AccountStatus, Closed_Date, DelinquencyBucket) VALUES (9771, '2012-03-19', 'ON', 'Refinance External', 'Fixed', 647, 0, 39.77, 29.79, 'Conv', 208854.84, 'Owner-Occupied', 'Open', '1900-01-00', 'Current');</v>
      </c>
    </row>
    <row r="9773" spans="1:16" x14ac:dyDescent="0.35">
      <c r="A9773" s="22">
        <v>9772</v>
      </c>
      <c r="B9773" s="21">
        <v>41487</v>
      </c>
      <c r="C9773" s="22" t="s">
        <v>78</v>
      </c>
      <c r="D9773" s="22" t="s">
        <v>61</v>
      </c>
      <c r="E9773" s="22" t="s">
        <v>40</v>
      </c>
      <c r="F9773" s="22">
        <v>751</v>
      </c>
      <c r="G9773" s="22">
        <v>95</v>
      </c>
      <c r="H9773" s="22">
        <v>36.47</v>
      </c>
      <c r="I9773" s="22">
        <v>21.63</v>
      </c>
      <c r="J9773" s="22" t="s">
        <v>60</v>
      </c>
      <c r="K9773" s="23">
        <v>226008.35</v>
      </c>
      <c r="L9773" s="23" t="s">
        <v>55</v>
      </c>
      <c r="M9773" s="23" t="s">
        <v>83</v>
      </c>
      <c r="N9773" s="27"/>
      <c r="O9773" s="23" t="s">
        <v>56</v>
      </c>
      <c r="P9773" t="str">
        <f t="shared" si="152"/>
        <v>INSERT INTO @DataTable (Deal, AdvanceDate, PROV, DealPurpose, RateType, BEACON, LTV, TDS, GDS, InsuranceType, PrincipalBalance, OccupancyType, AccountStatus, Closed_Date, DelinquencyBucket) VALUES (9772, '2013-08-01', 'NL', 'Purchase', 'ARM', 751, 95, 36.47, 21.63, 'HiRatio', 226008.35, 'Owner-Occupied', 'Open', '1900-01-00', 'Current');</v>
      </c>
    </row>
    <row r="9774" spans="1:16" x14ac:dyDescent="0.35">
      <c r="A9774" s="19">
        <v>9773</v>
      </c>
      <c r="B9774" s="18">
        <v>40834</v>
      </c>
      <c r="C9774" s="19" t="s">
        <v>57</v>
      </c>
      <c r="D9774" s="19" t="s">
        <v>61</v>
      </c>
      <c r="E9774" s="19" t="s">
        <v>53</v>
      </c>
      <c r="F9774" s="19">
        <v>765</v>
      </c>
      <c r="G9774" s="19">
        <v>59.73</v>
      </c>
      <c r="H9774" s="19">
        <v>23.71</v>
      </c>
      <c r="I9774" s="19">
        <v>23.52</v>
      </c>
      <c r="J9774" s="19" t="s">
        <v>54</v>
      </c>
      <c r="K9774" s="20">
        <v>0</v>
      </c>
      <c r="L9774" s="20" t="s">
        <v>55</v>
      </c>
      <c r="M9774" s="20" t="s">
        <v>84</v>
      </c>
      <c r="N9774" s="26">
        <v>42310</v>
      </c>
      <c r="O9774" s="20" t="s">
        <v>56</v>
      </c>
      <c r="P9774" t="str">
        <f t="shared" si="152"/>
        <v>INSERT INTO @DataTable (Deal, AdvanceDate, PROV, DealPurpose, RateType, BEACON, LTV, TDS, GDS, InsuranceType, PrincipalBalance, OccupancyType, AccountStatus, Closed_Date, DelinquencyBucket) VALUES (9773, '2011-10-18', 'ON', 'Purchase', 'Fixed', 765, 59.73, 23.71, 23.52, 'Conv', 0, 'Owner-Occupied', 'Closed', '2015-11-02', 'Current');</v>
      </c>
    </row>
    <row r="9775" spans="1:16" x14ac:dyDescent="0.35">
      <c r="A9775" s="22">
        <v>9774</v>
      </c>
      <c r="B9775" s="21">
        <v>40932</v>
      </c>
      <c r="C9775" s="22" t="s">
        <v>57</v>
      </c>
      <c r="D9775" s="22" t="s">
        <v>61</v>
      </c>
      <c r="E9775" s="22" t="s">
        <v>53</v>
      </c>
      <c r="F9775" s="22">
        <v>770</v>
      </c>
      <c r="G9775" s="22">
        <v>95</v>
      </c>
      <c r="H9775" s="22">
        <v>20.329999999999998</v>
      </c>
      <c r="I9775" s="22">
        <v>14.38</v>
      </c>
      <c r="J9775" s="22" t="s">
        <v>60</v>
      </c>
      <c r="K9775" s="23">
        <v>0</v>
      </c>
      <c r="L9775" s="23" t="s">
        <v>55</v>
      </c>
      <c r="M9775" s="23" t="s">
        <v>84</v>
      </c>
      <c r="N9775" s="27">
        <v>41822</v>
      </c>
      <c r="O9775" s="23" t="s">
        <v>56</v>
      </c>
      <c r="P9775" t="str">
        <f t="shared" si="152"/>
        <v>INSERT INTO @DataTable (Deal, AdvanceDate, PROV, DealPurpose, RateType, BEACON, LTV, TDS, GDS, InsuranceType, PrincipalBalance, OccupancyType, AccountStatus, Closed_Date, DelinquencyBucket) VALUES (9774, '2012-01-24', 'ON', 'Purchase', 'Fixed', 770, 95, 20.33, 14.38, 'HiRatio', 0, 'Owner-Occupied', 'Closed', '2014-07-02', 'Current');</v>
      </c>
    </row>
    <row r="9776" spans="1:16" x14ac:dyDescent="0.35">
      <c r="A9776" s="19">
        <v>9775</v>
      </c>
      <c r="B9776" s="18">
        <v>42425</v>
      </c>
      <c r="C9776" s="19" t="s">
        <v>57</v>
      </c>
      <c r="D9776" s="19" t="s">
        <v>61</v>
      </c>
      <c r="E9776" s="19" t="s">
        <v>53</v>
      </c>
      <c r="F9776" s="19">
        <v>811</v>
      </c>
      <c r="G9776" s="19">
        <v>75</v>
      </c>
      <c r="H9776" s="19">
        <v>24.86</v>
      </c>
      <c r="I9776" s="19">
        <v>10.65</v>
      </c>
      <c r="J9776" s="19" t="s">
        <v>54</v>
      </c>
      <c r="K9776" s="20">
        <v>159898.46</v>
      </c>
      <c r="L9776" s="20" t="s">
        <v>55</v>
      </c>
      <c r="M9776" s="20" t="s">
        <v>83</v>
      </c>
      <c r="N9776" s="26"/>
      <c r="O9776" s="20" t="s">
        <v>56</v>
      </c>
      <c r="P9776" t="str">
        <f t="shared" si="152"/>
        <v>INSERT INTO @DataTable (Deal, AdvanceDate, PROV, DealPurpose, RateType, BEACON, LTV, TDS, GDS, InsuranceType, PrincipalBalance, OccupancyType, AccountStatus, Closed_Date, DelinquencyBucket) VALUES (9775, '2016-02-25', 'ON', 'Purchase', 'Fixed', 811, 75, 24.86, 10.65, 'Conv', 159898.46, 'Owner-Occupied', 'Open', '1900-01-00', 'Current');</v>
      </c>
    </row>
    <row r="9777" spans="1:16" x14ac:dyDescent="0.35">
      <c r="A9777" s="22">
        <v>9776</v>
      </c>
      <c r="B9777" s="21">
        <v>41040</v>
      </c>
      <c r="C9777" s="22" t="s">
        <v>57</v>
      </c>
      <c r="D9777" s="22" t="s">
        <v>61</v>
      </c>
      <c r="E9777" s="22" t="s">
        <v>53</v>
      </c>
      <c r="F9777" s="22">
        <v>646</v>
      </c>
      <c r="G9777" s="22">
        <v>95</v>
      </c>
      <c r="H9777" s="22">
        <v>28.33</v>
      </c>
      <c r="I9777" s="22">
        <v>27.9</v>
      </c>
      <c r="J9777" s="22" t="s">
        <v>60</v>
      </c>
      <c r="K9777" s="23">
        <v>154227.87</v>
      </c>
      <c r="L9777" s="23" t="s">
        <v>55</v>
      </c>
      <c r="M9777" s="23" t="s">
        <v>83</v>
      </c>
      <c r="N9777" s="27"/>
      <c r="O9777" s="23" t="s">
        <v>56</v>
      </c>
      <c r="P9777" t="str">
        <f t="shared" si="152"/>
        <v>INSERT INTO @DataTable (Deal, AdvanceDate, PROV, DealPurpose, RateType, BEACON, LTV, TDS, GDS, InsuranceType, PrincipalBalance, OccupancyType, AccountStatus, Closed_Date, DelinquencyBucket) VALUES (9776, '2012-05-11', 'ON', 'Purchase', 'Fixed', 646, 95, 28.33, 27.9, 'HiRatio', 154227.87, 'Owner-Occupied', 'Open', '1900-01-00', 'Current');</v>
      </c>
    </row>
    <row r="9778" spans="1:16" x14ac:dyDescent="0.35">
      <c r="A9778" s="19">
        <v>9777</v>
      </c>
      <c r="B9778" s="18">
        <v>40940</v>
      </c>
      <c r="C9778" s="19" t="s">
        <v>57</v>
      </c>
      <c r="D9778" s="19" t="s">
        <v>61</v>
      </c>
      <c r="E9778" s="19" t="s">
        <v>53</v>
      </c>
      <c r="F9778" s="19">
        <v>754</v>
      </c>
      <c r="G9778" s="19">
        <v>78.569999999999993</v>
      </c>
      <c r="H9778" s="19">
        <v>31.55</v>
      </c>
      <c r="I9778" s="19">
        <v>19.37</v>
      </c>
      <c r="J9778" s="19" t="s">
        <v>54</v>
      </c>
      <c r="K9778" s="20">
        <v>258577.02</v>
      </c>
      <c r="L9778" s="20" t="s">
        <v>55</v>
      </c>
      <c r="M9778" s="20" t="s">
        <v>83</v>
      </c>
      <c r="N9778" s="26"/>
      <c r="O9778" s="20" t="s">
        <v>56</v>
      </c>
      <c r="P9778" t="str">
        <f t="shared" si="152"/>
        <v>INSERT INTO @DataTable (Deal, AdvanceDate, PROV, DealPurpose, RateType, BEACON, LTV, TDS, GDS, InsuranceType, PrincipalBalance, OccupancyType, AccountStatus, Closed_Date, DelinquencyBucket) VALUES (9777, '2012-02-01', 'ON', 'Purchase', 'Fixed', 754, 78.57, 31.55, 19.37, 'Conv', 258577.02, 'Owner-Occupied', 'Open', '1900-01-00', 'Current');</v>
      </c>
    </row>
    <row r="9779" spans="1:16" x14ac:dyDescent="0.35">
      <c r="A9779" s="22">
        <v>9778</v>
      </c>
      <c r="B9779" s="21">
        <v>40515</v>
      </c>
      <c r="C9779" s="22" t="s">
        <v>51</v>
      </c>
      <c r="D9779" s="22" t="s">
        <v>52</v>
      </c>
      <c r="E9779" s="22" t="s">
        <v>40</v>
      </c>
      <c r="F9779" s="22">
        <v>769</v>
      </c>
      <c r="G9779" s="22">
        <v>79.87</v>
      </c>
      <c r="H9779" s="22">
        <v>33.51</v>
      </c>
      <c r="I9779" s="22">
        <v>20.45</v>
      </c>
      <c r="J9779" s="22" t="s">
        <v>54</v>
      </c>
      <c r="K9779" s="23">
        <v>0</v>
      </c>
      <c r="L9779" s="23" t="s">
        <v>55</v>
      </c>
      <c r="M9779" s="23" t="s">
        <v>84</v>
      </c>
      <c r="N9779" s="27">
        <v>42185</v>
      </c>
      <c r="O9779" s="23" t="s">
        <v>56</v>
      </c>
      <c r="P9779" t="str">
        <f t="shared" si="152"/>
        <v>INSERT INTO @DataTable (Deal, AdvanceDate, PROV, DealPurpose, RateType, BEACON, LTV, TDS, GDS, InsuranceType, PrincipalBalance, OccupancyType, AccountStatus, Closed_Date, DelinquencyBucket) VALUES (9778, '2010-12-03', 'AB', 'Refinance External', 'ARM', 769, 79.87, 33.51, 20.45, 'Conv', 0, 'Owner-Occupied', 'Closed', '2015-06-30', 'Current');</v>
      </c>
    </row>
    <row r="9780" spans="1:16" x14ac:dyDescent="0.35">
      <c r="A9780" s="19">
        <v>9779</v>
      </c>
      <c r="B9780" s="18">
        <v>40897</v>
      </c>
      <c r="C9780" s="19" t="s">
        <v>57</v>
      </c>
      <c r="D9780" s="19" t="s">
        <v>61</v>
      </c>
      <c r="E9780" s="19" t="s">
        <v>40</v>
      </c>
      <c r="F9780" s="19">
        <v>785</v>
      </c>
      <c r="G9780" s="19">
        <v>80</v>
      </c>
      <c r="H9780" s="19">
        <v>34.630000000000003</v>
      </c>
      <c r="I9780" s="19">
        <v>33.46</v>
      </c>
      <c r="J9780" s="19" t="s">
        <v>54</v>
      </c>
      <c r="K9780" s="20">
        <v>201324.11</v>
      </c>
      <c r="L9780" s="20" t="s">
        <v>55</v>
      </c>
      <c r="M9780" s="20" t="s">
        <v>83</v>
      </c>
      <c r="N9780" s="26"/>
      <c r="O9780" s="20" t="s">
        <v>56</v>
      </c>
      <c r="P9780" t="str">
        <f t="shared" si="152"/>
        <v>INSERT INTO @DataTable (Deal, AdvanceDate, PROV, DealPurpose, RateType, BEACON, LTV, TDS, GDS, InsuranceType, PrincipalBalance, OccupancyType, AccountStatus, Closed_Date, DelinquencyBucket) VALUES (9779, '2011-12-20', 'ON', 'Purchase', 'ARM', 785, 80, 34.63, 33.46, 'Conv', 201324.11, 'Owner-Occupied', 'Open', '1900-01-00', 'Current');</v>
      </c>
    </row>
    <row r="9781" spans="1:16" x14ac:dyDescent="0.35">
      <c r="A9781" s="22">
        <v>9780</v>
      </c>
      <c r="B9781" s="21">
        <v>40602</v>
      </c>
      <c r="C9781" s="22" t="s">
        <v>57</v>
      </c>
      <c r="D9781" s="22" t="s">
        <v>52</v>
      </c>
      <c r="E9781" s="22" t="s">
        <v>53</v>
      </c>
      <c r="F9781" s="22">
        <v>675</v>
      </c>
      <c r="G9781" s="22">
        <v>89.74</v>
      </c>
      <c r="H9781" s="22">
        <v>41.58</v>
      </c>
      <c r="I9781" s="22">
        <v>27.83</v>
      </c>
      <c r="J9781" s="22" t="s">
        <v>60</v>
      </c>
      <c r="K9781" s="23">
        <v>0</v>
      </c>
      <c r="L9781" s="23" t="s">
        <v>55</v>
      </c>
      <c r="M9781" s="23" t="s">
        <v>84</v>
      </c>
      <c r="N9781" s="27">
        <v>41988</v>
      </c>
      <c r="O9781" s="23" t="s">
        <v>56</v>
      </c>
      <c r="P9781" t="str">
        <f t="shared" si="152"/>
        <v>INSERT INTO @DataTable (Deal, AdvanceDate, PROV, DealPurpose, RateType, BEACON, LTV, TDS, GDS, InsuranceType, PrincipalBalance, OccupancyType, AccountStatus, Closed_Date, DelinquencyBucket) VALUES (9780, '2011-02-28', 'ON', 'Refinance External', 'Fixed', 675, 89.74, 41.58, 27.83, 'HiRatio', 0, 'Owner-Occupied', 'Closed', '2014-12-15', 'Current');</v>
      </c>
    </row>
    <row r="9782" spans="1:16" x14ac:dyDescent="0.35">
      <c r="A9782" s="19">
        <v>9781</v>
      </c>
      <c r="B9782" s="18">
        <v>41004</v>
      </c>
      <c r="C9782" s="19" t="s">
        <v>51</v>
      </c>
      <c r="D9782" s="19" t="s">
        <v>52</v>
      </c>
      <c r="E9782" s="19" t="s">
        <v>53</v>
      </c>
      <c r="F9782" s="19">
        <v>658</v>
      </c>
      <c r="G9782" s="19">
        <v>82.36</v>
      </c>
      <c r="H9782" s="19">
        <v>36.049999999999997</v>
      </c>
      <c r="I9782" s="19">
        <v>34.869999999999997</v>
      </c>
      <c r="J9782" s="19" t="s">
        <v>60</v>
      </c>
      <c r="K9782" s="20">
        <v>168615.94</v>
      </c>
      <c r="L9782" s="20" t="s">
        <v>55</v>
      </c>
      <c r="M9782" s="20" t="s">
        <v>83</v>
      </c>
      <c r="N9782" s="26"/>
      <c r="O9782" s="20" t="s">
        <v>56</v>
      </c>
      <c r="P9782" t="str">
        <f t="shared" si="152"/>
        <v>INSERT INTO @DataTable (Deal, AdvanceDate, PROV, DealPurpose, RateType, BEACON, LTV, TDS, GDS, InsuranceType, PrincipalBalance, OccupancyType, AccountStatus, Closed_Date, DelinquencyBucket) VALUES (9781, '2012-04-05', 'AB', 'Refinance External', 'Fixed', 658, 82.36, 36.05, 34.87, 'HiRatio', 168615.94, 'Owner-Occupied', 'Open', '1900-01-00', 'Current');</v>
      </c>
    </row>
    <row r="9783" spans="1:16" x14ac:dyDescent="0.35">
      <c r="A9783" s="22">
        <v>9782</v>
      </c>
      <c r="B9783" s="21">
        <v>40857</v>
      </c>
      <c r="C9783" s="22" t="s">
        <v>51</v>
      </c>
      <c r="D9783" s="22" t="s">
        <v>61</v>
      </c>
      <c r="E9783" s="22" t="s">
        <v>53</v>
      </c>
      <c r="F9783" s="22">
        <v>672</v>
      </c>
      <c r="G9783" s="22">
        <v>92.75</v>
      </c>
      <c r="H9783" s="22">
        <v>35.82</v>
      </c>
      <c r="I9783" s="22">
        <v>25.78</v>
      </c>
      <c r="J9783" s="22" t="s">
        <v>60</v>
      </c>
      <c r="K9783" s="23">
        <v>0</v>
      </c>
      <c r="L9783" s="23" t="s">
        <v>55</v>
      </c>
      <c r="M9783" s="23" t="s">
        <v>84</v>
      </c>
      <c r="N9783" s="27">
        <v>41108</v>
      </c>
      <c r="O9783" s="23" t="s">
        <v>56</v>
      </c>
      <c r="P9783" t="str">
        <f t="shared" si="152"/>
        <v>INSERT INTO @DataTable (Deal, AdvanceDate, PROV, DealPurpose, RateType, BEACON, LTV, TDS, GDS, InsuranceType, PrincipalBalance, OccupancyType, AccountStatus, Closed_Date, DelinquencyBucket) VALUES (9782, '2011-11-10', 'AB', 'Purchase', 'Fixed', 672, 92.75, 35.82, 25.78, 'HiRatio', 0, 'Owner-Occupied', 'Closed', '2012-07-18', 'Current');</v>
      </c>
    </row>
    <row r="9784" spans="1:16" x14ac:dyDescent="0.35">
      <c r="A9784" s="19">
        <v>9783</v>
      </c>
      <c r="B9784" s="18">
        <v>41030</v>
      </c>
      <c r="C9784" s="19" t="s">
        <v>57</v>
      </c>
      <c r="D9784" s="19" t="s">
        <v>61</v>
      </c>
      <c r="E9784" s="19" t="s">
        <v>53</v>
      </c>
      <c r="F9784" s="19">
        <v>699</v>
      </c>
      <c r="G9784" s="19">
        <v>80</v>
      </c>
      <c r="H9784" s="19">
        <v>40.51</v>
      </c>
      <c r="I9784" s="19">
        <v>8.34</v>
      </c>
      <c r="J9784" s="19" t="s">
        <v>54</v>
      </c>
      <c r="K9784" s="20">
        <v>173847.74</v>
      </c>
      <c r="L9784" s="20" t="s">
        <v>62</v>
      </c>
      <c r="M9784" s="20" t="s">
        <v>83</v>
      </c>
      <c r="N9784" s="26"/>
      <c r="O9784" s="20" t="s">
        <v>56</v>
      </c>
      <c r="P9784" t="str">
        <f t="shared" si="152"/>
        <v>INSERT INTO @DataTable (Deal, AdvanceDate, PROV, DealPurpose, RateType, BEACON, LTV, TDS, GDS, InsuranceType, PrincipalBalance, OccupancyType, AccountStatus, Closed_Date, DelinquencyBucket) VALUES (9783, '2012-05-01', 'ON', 'Purchase', 'Fixed', 699, 80, 40.51, 8.34, 'Conv', 173847.74, 'Rental', 'Open', '1900-01-00', 'Current');</v>
      </c>
    </row>
    <row r="9785" spans="1:16" x14ac:dyDescent="0.35">
      <c r="A9785" s="22">
        <v>9784</v>
      </c>
      <c r="B9785" s="21">
        <v>40865</v>
      </c>
      <c r="C9785" s="22" t="s">
        <v>57</v>
      </c>
      <c r="D9785" s="22" t="s">
        <v>61</v>
      </c>
      <c r="E9785" s="22" t="s">
        <v>53</v>
      </c>
      <c r="F9785" s="22">
        <v>770</v>
      </c>
      <c r="G9785" s="22">
        <v>90</v>
      </c>
      <c r="H9785" s="22">
        <v>41.92</v>
      </c>
      <c r="I9785" s="22">
        <v>21.22</v>
      </c>
      <c r="J9785" s="22" t="s">
        <v>60</v>
      </c>
      <c r="K9785" s="23">
        <v>184761.8</v>
      </c>
      <c r="L9785" s="23" t="s">
        <v>55</v>
      </c>
      <c r="M9785" s="23" t="s">
        <v>83</v>
      </c>
      <c r="N9785" s="27"/>
      <c r="O9785" s="23" t="s">
        <v>56</v>
      </c>
      <c r="P9785" t="str">
        <f t="shared" si="152"/>
        <v>INSERT INTO @DataTable (Deal, AdvanceDate, PROV, DealPurpose, RateType, BEACON, LTV, TDS, GDS, InsuranceType, PrincipalBalance, OccupancyType, AccountStatus, Closed_Date, DelinquencyBucket) VALUES (9784, '2011-11-18', 'ON', 'Purchase', 'Fixed', 770, 90, 41.92, 21.22, 'HiRatio', 184761.8, 'Owner-Occupied', 'Open', '1900-01-00', 'Current');</v>
      </c>
    </row>
    <row r="9786" spans="1:16" x14ac:dyDescent="0.35">
      <c r="A9786" s="19">
        <v>9785</v>
      </c>
      <c r="B9786" s="18">
        <v>40864</v>
      </c>
      <c r="C9786" s="19" t="s">
        <v>57</v>
      </c>
      <c r="D9786" s="19" t="s">
        <v>61</v>
      </c>
      <c r="E9786" s="19" t="s">
        <v>53</v>
      </c>
      <c r="F9786" s="19">
        <v>751</v>
      </c>
      <c r="G9786" s="19">
        <v>68.38</v>
      </c>
      <c r="H9786" s="19">
        <v>44.07</v>
      </c>
      <c r="I9786" s="19">
        <v>34.869999999999997</v>
      </c>
      <c r="J9786" s="19" t="s">
        <v>54</v>
      </c>
      <c r="K9786" s="20">
        <v>0</v>
      </c>
      <c r="L9786" s="20" t="s">
        <v>55</v>
      </c>
      <c r="M9786" s="20" t="s">
        <v>84</v>
      </c>
      <c r="N9786" s="26">
        <v>41817</v>
      </c>
      <c r="O9786" s="20" t="s">
        <v>56</v>
      </c>
      <c r="P9786" t="str">
        <f t="shared" si="152"/>
        <v>INSERT INTO @DataTable (Deal, AdvanceDate, PROV, DealPurpose, RateType, BEACON, LTV, TDS, GDS, InsuranceType, PrincipalBalance, OccupancyType, AccountStatus, Closed_Date, DelinquencyBucket) VALUES (9785, '2011-11-17', 'ON', 'Purchase', 'Fixed', 751, 68.38, 44.07, 34.87, 'Conv', 0, 'Owner-Occupied', 'Closed', '2014-06-27', 'Current');</v>
      </c>
    </row>
    <row r="9787" spans="1:16" x14ac:dyDescent="0.35">
      <c r="A9787" s="22">
        <v>9786</v>
      </c>
      <c r="B9787" s="21">
        <v>40947</v>
      </c>
      <c r="C9787" s="22" t="s">
        <v>65</v>
      </c>
      <c r="D9787" s="22" t="s">
        <v>52</v>
      </c>
      <c r="E9787" s="22" t="s">
        <v>40</v>
      </c>
      <c r="F9787" s="22">
        <v>648</v>
      </c>
      <c r="G9787" s="22">
        <v>78.55</v>
      </c>
      <c r="H9787" s="22">
        <v>37.71</v>
      </c>
      <c r="I9787" s="22">
        <v>27.6</v>
      </c>
      <c r="J9787" s="22" t="s">
        <v>54</v>
      </c>
      <c r="K9787" s="23">
        <v>0</v>
      </c>
      <c r="L9787" s="23" t="s">
        <v>62</v>
      </c>
      <c r="M9787" s="23" t="s">
        <v>84</v>
      </c>
      <c r="N9787" s="27">
        <v>41509</v>
      </c>
      <c r="O9787" s="23" t="s">
        <v>56</v>
      </c>
      <c r="P9787" t="str">
        <f t="shared" si="152"/>
        <v>INSERT INTO @DataTable (Deal, AdvanceDate, PROV, DealPurpose, RateType, BEACON, LTV, TDS, GDS, InsuranceType, PrincipalBalance, OccupancyType, AccountStatus, Closed_Date, DelinquencyBucket) VALUES (9786, '2012-02-08', 'NS', 'Refinance External', 'ARM', 648, 78.55, 37.71, 27.6, 'Conv', 0, 'Rental', 'Closed', '2013-08-23', 'Current');</v>
      </c>
    </row>
    <row r="9788" spans="1:16" x14ac:dyDescent="0.35">
      <c r="A9788" s="19">
        <v>9787</v>
      </c>
      <c r="B9788" s="18">
        <v>40928</v>
      </c>
      <c r="C9788" s="19" t="s">
        <v>51</v>
      </c>
      <c r="D9788" s="19" t="s">
        <v>61</v>
      </c>
      <c r="E9788" s="19" t="s">
        <v>53</v>
      </c>
      <c r="F9788" s="19">
        <v>687</v>
      </c>
      <c r="G9788" s="19">
        <v>88.7</v>
      </c>
      <c r="H9788" s="19">
        <v>32.74</v>
      </c>
      <c r="I9788" s="19">
        <v>32.340000000000003</v>
      </c>
      <c r="J9788" s="19" t="s">
        <v>60</v>
      </c>
      <c r="K9788" s="20">
        <v>348030.42</v>
      </c>
      <c r="L9788" s="20" t="s">
        <v>55</v>
      </c>
      <c r="M9788" s="20" t="s">
        <v>83</v>
      </c>
      <c r="N9788" s="26"/>
      <c r="O9788" s="20" t="s">
        <v>56</v>
      </c>
      <c r="P9788" t="str">
        <f t="shared" si="152"/>
        <v>INSERT INTO @DataTable (Deal, AdvanceDate, PROV, DealPurpose, RateType, BEACON, LTV, TDS, GDS, InsuranceType, PrincipalBalance, OccupancyType, AccountStatus, Closed_Date, DelinquencyBucket) VALUES (9787, '2012-01-20', 'AB', 'Purchase', 'Fixed', 687, 88.7, 32.74, 32.34, 'HiRatio', 348030.42, 'Owner-Occupied', 'Open', '1900-01-00', 'Current');</v>
      </c>
    </row>
    <row r="9789" spans="1:16" x14ac:dyDescent="0.35">
      <c r="A9789" s="22">
        <v>9788</v>
      </c>
      <c r="B9789" s="21">
        <v>40969</v>
      </c>
      <c r="C9789" s="22" t="s">
        <v>51</v>
      </c>
      <c r="D9789" s="22" t="s">
        <v>61</v>
      </c>
      <c r="E9789" s="22" t="s">
        <v>53</v>
      </c>
      <c r="F9789" s="22">
        <v>721</v>
      </c>
      <c r="G9789" s="22">
        <v>95</v>
      </c>
      <c r="H9789" s="22">
        <v>27.1</v>
      </c>
      <c r="I9789" s="22">
        <v>19.63</v>
      </c>
      <c r="J9789" s="22" t="s">
        <v>60</v>
      </c>
      <c r="K9789" s="23">
        <v>0</v>
      </c>
      <c r="L9789" s="23" t="s">
        <v>55</v>
      </c>
      <c r="M9789" s="23" t="s">
        <v>84</v>
      </c>
      <c r="N9789" s="27">
        <v>42662</v>
      </c>
      <c r="O9789" s="23" t="s">
        <v>56</v>
      </c>
      <c r="P9789" t="str">
        <f t="shared" si="152"/>
        <v>INSERT INTO @DataTable (Deal, AdvanceDate, PROV, DealPurpose, RateType, BEACON, LTV, TDS, GDS, InsuranceType, PrincipalBalance, OccupancyType, AccountStatus, Closed_Date, DelinquencyBucket) VALUES (9788, '2012-03-01', 'AB', 'Purchase', 'Fixed', 721, 95, 27.1, 19.63, 'HiRatio', 0, 'Owner-Occupied', 'Closed', '2016-10-19', 'Current');</v>
      </c>
    </row>
    <row r="9790" spans="1:16" x14ac:dyDescent="0.35">
      <c r="A9790" s="19">
        <v>9789</v>
      </c>
      <c r="B9790" s="18">
        <v>40737</v>
      </c>
      <c r="C9790" s="19" t="s">
        <v>57</v>
      </c>
      <c r="D9790" s="19" t="s">
        <v>52</v>
      </c>
      <c r="E9790" s="19" t="s">
        <v>40</v>
      </c>
      <c r="F9790" s="19">
        <v>661</v>
      </c>
      <c r="G9790" s="19">
        <v>85</v>
      </c>
      <c r="H9790" s="19">
        <v>36.56</v>
      </c>
      <c r="I9790" s="19">
        <v>32.06</v>
      </c>
      <c r="J9790" s="19" t="s">
        <v>60</v>
      </c>
      <c r="K9790" s="20">
        <v>245405.71</v>
      </c>
      <c r="L9790" s="20" t="s">
        <v>55</v>
      </c>
      <c r="M9790" s="20" t="s">
        <v>83</v>
      </c>
      <c r="N9790" s="26"/>
      <c r="O9790" s="20" t="s">
        <v>56</v>
      </c>
      <c r="P9790" t="str">
        <f t="shared" si="152"/>
        <v>INSERT INTO @DataTable (Deal, AdvanceDate, PROV, DealPurpose, RateType, BEACON, LTV, TDS, GDS, InsuranceType, PrincipalBalance, OccupancyType, AccountStatus, Closed_Date, DelinquencyBucket) VALUES (9789, '2011-07-13', 'ON', 'Refinance External', 'ARM', 661, 85, 36.56, 32.06, 'HiRatio', 245405.71, 'Owner-Occupied', 'Open', '1900-01-00', 'Current');</v>
      </c>
    </row>
    <row r="9791" spans="1:16" x14ac:dyDescent="0.35">
      <c r="A9791" s="22">
        <v>9790</v>
      </c>
      <c r="B9791" s="21">
        <v>40569</v>
      </c>
      <c r="C9791" s="22" t="s">
        <v>63</v>
      </c>
      <c r="D9791" s="22" t="s">
        <v>72</v>
      </c>
      <c r="E9791" s="22" t="s">
        <v>53</v>
      </c>
      <c r="F9791" s="22">
        <v>0</v>
      </c>
      <c r="G9791" s="22">
        <v>80</v>
      </c>
      <c r="H9791" s="22">
        <v>28.87</v>
      </c>
      <c r="I9791" s="22">
        <v>16.079999999999998</v>
      </c>
      <c r="J9791" s="22" t="s">
        <v>54</v>
      </c>
      <c r="K9791" s="23">
        <v>121505.42</v>
      </c>
      <c r="L9791" s="23" t="s">
        <v>55</v>
      </c>
      <c r="M9791" s="23" t="s">
        <v>83</v>
      </c>
      <c r="N9791" s="27"/>
      <c r="O9791" s="23" t="s">
        <v>56</v>
      </c>
      <c r="P9791" t="str">
        <f t="shared" si="152"/>
        <v>INSERT INTO @DataTable (Deal, AdvanceDate, PROV, DealPurpose, RateType, BEACON, LTV, TDS, GDS, InsuranceType, PrincipalBalance, OccupancyType, AccountStatus, Closed_Date, DelinquencyBucket) VALUES (9790, '2011-01-26', 'SK', 'ETO Existing Client', 'Fixed', 0, 80, 28.87, 16.08, 'Conv', 121505.42, 'Owner-Occupied', 'Open', '1900-01-00', 'Current');</v>
      </c>
    </row>
    <row r="9792" spans="1:16" x14ac:dyDescent="0.35">
      <c r="A9792" s="19">
        <v>9791</v>
      </c>
      <c r="B9792" s="18">
        <v>40602</v>
      </c>
      <c r="C9792" s="19" t="s">
        <v>51</v>
      </c>
      <c r="D9792" s="19" t="s">
        <v>52</v>
      </c>
      <c r="E9792" s="19" t="s">
        <v>53</v>
      </c>
      <c r="F9792" s="19">
        <v>710</v>
      </c>
      <c r="G9792" s="19">
        <v>90</v>
      </c>
      <c r="H9792" s="19">
        <v>37.57</v>
      </c>
      <c r="I9792" s="19">
        <v>13.23</v>
      </c>
      <c r="J9792" s="19" t="s">
        <v>60</v>
      </c>
      <c r="K9792" s="20">
        <v>232534.74</v>
      </c>
      <c r="L9792" s="20" t="s">
        <v>55</v>
      </c>
      <c r="M9792" s="20" t="s">
        <v>83</v>
      </c>
      <c r="N9792" s="26"/>
      <c r="O9792" s="20" t="s">
        <v>56</v>
      </c>
      <c r="P9792" t="str">
        <f t="shared" si="152"/>
        <v>INSERT INTO @DataTable (Deal, AdvanceDate, PROV, DealPurpose, RateType, BEACON, LTV, TDS, GDS, InsuranceType, PrincipalBalance, OccupancyType, AccountStatus, Closed_Date, DelinquencyBucket) VALUES (9791, '2011-02-28', 'AB', 'Refinance External', 'Fixed', 710, 90, 37.57, 13.23, 'HiRatio', 232534.74, 'Owner-Occupied', 'Open', '1900-01-00', 'Current');</v>
      </c>
    </row>
    <row r="9793" spans="1:16" x14ac:dyDescent="0.35">
      <c r="A9793" s="22">
        <v>9792</v>
      </c>
      <c r="B9793" s="21">
        <v>40924</v>
      </c>
      <c r="C9793" s="22" t="s">
        <v>57</v>
      </c>
      <c r="D9793" s="22" t="s">
        <v>61</v>
      </c>
      <c r="E9793" s="22" t="s">
        <v>53</v>
      </c>
      <c r="F9793" s="22">
        <v>670</v>
      </c>
      <c r="G9793" s="22">
        <v>95</v>
      </c>
      <c r="H9793" s="22">
        <v>24.91</v>
      </c>
      <c r="I9793" s="22">
        <v>18.260000000000002</v>
      </c>
      <c r="J9793" s="22" t="s">
        <v>60</v>
      </c>
      <c r="K9793" s="23">
        <v>0</v>
      </c>
      <c r="L9793" s="23" t="s">
        <v>55</v>
      </c>
      <c r="M9793" s="23" t="s">
        <v>84</v>
      </c>
      <c r="N9793" s="27">
        <v>42331</v>
      </c>
      <c r="O9793" s="23" t="s">
        <v>56</v>
      </c>
      <c r="P9793" t="str">
        <f t="shared" si="152"/>
        <v>INSERT INTO @DataTable (Deal, AdvanceDate, PROV, DealPurpose, RateType, BEACON, LTV, TDS, GDS, InsuranceType, PrincipalBalance, OccupancyType, AccountStatus, Closed_Date, DelinquencyBucket) VALUES (9792, '2012-01-16', 'ON', 'Purchase', 'Fixed', 670, 95, 24.91, 18.26, 'HiRatio', 0, 'Owner-Occupied', 'Closed', '2015-11-23', 'Current');</v>
      </c>
    </row>
    <row r="9794" spans="1:16" x14ac:dyDescent="0.35">
      <c r="A9794" s="19">
        <v>9793</v>
      </c>
      <c r="B9794" s="18">
        <v>40842</v>
      </c>
      <c r="C9794" s="19" t="s">
        <v>51</v>
      </c>
      <c r="D9794" s="19" t="s">
        <v>61</v>
      </c>
      <c r="E9794" s="19" t="s">
        <v>53</v>
      </c>
      <c r="F9794" s="19">
        <v>724</v>
      </c>
      <c r="G9794" s="19">
        <v>94.63</v>
      </c>
      <c r="H9794" s="19">
        <v>40.909999999999997</v>
      </c>
      <c r="I9794" s="19">
        <v>33.57</v>
      </c>
      <c r="J9794" s="19" t="s">
        <v>60</v>
      </c>
      <c r="K9794" s="20">
        <v>0</v>
      </c>
      <c r="L9794" s="20" t="s">
        <v>55</v>
      </c>
      <c r="M9794" s="20" t="s">
        <v>84</v>
      </c>
      <c r="N9794" s="26">
        <v>41886</v>
      </c>
      <c r="O9794" s="20" t="s">
        <v>56</v>
      </c>
      <c r="P9794" t="str">
        <f t="shared" si="152"/>
        <v>INSERT INTO @DataTable (Deal, AdvanceDate, PROV, DealPurpose, RateType, BEACON, LTV, TDS, GDS, InsuranceType, PrincipalBalance, OccupancyType, AccountStatus, Closed_Date, DelinquencyBucket) VALUES (9793, '2011-10-26', 'AB', 'Purchase', 'Fixed', 724, 94.63, 40.91, 33.57, 'HiRatio', 0, 'Owner-Occupied', 'Closed', '2014-09-04', 'Current');</v>
      </c>
    </row>
    <row r="9795" spans="1:16" x14ac:dyDescent="0.35">
      <c r="A9795" s="22">
        <v>9794</v>
      </c>
      <c r="B9795" s="21">
        <v>40885</v>
      </c>
      <c r="C9795" s="22" t="s">
        <v>57</v>
      </c>
      <c r="D9795" s="22" t="s">
        <v>61</v>
      </c>
      <c r="E9795" s="22" t="s">
        <v>40</v>
      </c>
      <c r="F9795" s="22">
        <v>747</v>
      </c>
      <c r="G9795" s="22">
        <v>80</v>
      </c>
      <c r="H9795" s="22">
        <v>22.76</v>
      </c>
      <c r="I9795" s="22">
        <v>22.76</v>
      </c>
      <c r="J9795" s="22" t="s">
        <v>54</v>
      </c>
      <c r="K9795" s="23">
        <v>227811.58</v>
      </c>
      <c r="L9795" s="23" t="s">
        <v>55</v>
      </c>
      <c r="M9795" s="23" t="s">
        <v>83</v>
      </c>
      <c r="N9795" s="27"/>
      <c r="O9795" s="23" t="s">
        <v>56</v>
      </c>
      <c r="P9795" t="str">
        <f t="shared" ref="P9795:P9858" si="153">"INSERT INTO @DataTable (Deal, AdvanceDate, PROV, DealPurpose, RateType, BEACON, LTV, TDS, GDS, InsuranceType, PrincipalBalance, OccupancyType, AccountStatus, Closed_Date, DelinquencyBucket) VALUES (" &amp; A9795 &amp; ", " &amp; "'" &amp; TEXT(B9795, "yyyy-mm-dd") &amp; "', '" &amp; C9795 &amp; "', '" &amp; D9795 &amp; "', '" &amp; E9795 &amp; "', " &amp; F9795 &amp; ", " &amp; G9795 &amp; ", " &amp; H9795 &amp; ", " &amp; I9795 &amp; ", '" &amp; J9795 &amp; "', " &amp; K9795 &amp; ", '" &amp; L9795 &amp; "', '" &amp; M9795 &amp; "', '" &amp;TEXT(N9795, "yyyy-mm-dd") &amp; "', '" &amp; O9795 &amp; "');"</f>
        <v>INSERT INTO @DataTable (Deal, AdvanceDate, PROV, DealPurpose, RateType, BEACON, LTV, TDS, GDS, InsuranceType, PrincipalBalance, OccupancyType, AccountStatus, Closed_Date, DelinquencyBucket) VALUES (9794, '2011-12-08', 'ON', 'Purchase', 'ARM', 747, 80, 22.76, 22.76, 'Conv', 227811.58, 'Owner-Occupied', 'Open', '1900-01-00', 'Current');</v>
      </c>
    </row>
    <row r="9796" spans="1:16" x14ac:dyDescent="0.35">
      <c r="A9796" s="19">
        <v>9795</v>
      </c>
      <c r="B9796" s="18">
        <v>40913</v>
      </c>
      <c r="C9796" s="19" t="s">
        <v>74</v>
      </c>
      <c r="D9796" s="19" t="s">
        <v>61</v>
      </c>
      <c r="E9796" s="19" t="s">
        <v>53</v>
      </c>
      <c r="F9796" s="19">
        <v>765</v>
      </c>
      <c r="G9796" s="19">
        <v>90</v>
      </c>
      <c r="H9796" s="19">
        <v>24.94</v>
      </c>
      <c r="I9796" s="19">
        <v>23.64</v>
      </c>
      <c r="J9796" s="19" t="s">
        <v>60</v>
      </c>
      <c r="K9796" s="20">
        <v>0</v>
      </c>
      <c r="L9796" s="20" t="s">
        <v>55</v>
      </c>
      <c r="M9796" s="20" t="s">
        <v>84</v>
      </c>
      <c r="N9796" s="26">
        <v>42013</v>
      </c>
      <c r="O9796" s="20" t="s">
        <v>56</v>
      </c>
      <c r="P9796" t="str">
        <f t="shared" si="153"/>
        <v>INSERT INTO @DataTable (Deal, AdvanceDate, PROV, DealPurpose, RateType, BEACON, LTV, TDS, GDS, InsuranceType, PrincipalBalance, OccupancyType, AccountStatus, Closed_Date, DelinquencyBucket) VALUES (9795, '2012-01-05', 'MB', 'Purchase', 'Fixed', 765, 90, 24.94, 23.64, 'HiRatio', 0, 'Owner-Occupied', 'Closed', '2015-01-09', 'Current');</v>
      </c>
    </row>
    <row r="9797" spans="1:16" x14ac:dyDescent="0.35">
      <c r="A9797" s="22">
        <v>9796</v>
      </c>
      <c r="B9797" s="21">
        <v>40570</v>
      </c>
      <c r="C9797" s="22" t="s">
        <v>57</v>
      </c>
      <c r="D9797" s="22" t="s">
        <v>61</v>
      </c>
      <c r="E9797" s="22" t="s">
        <v>53</v>
      </c>
      <c r="F9797" s="22">
        <v>722</v>
      </c>
      <c r="G9797" s="22">
        <v>94.64</v>
      </c>
      <c r="H9797" s="22">
        <v>39.35</v>
      </c>
      <c r="I9797" s="22">
        <v>23.35</v>
      </c>
      <c r="J9797" s="22" t="s">
        <v>60</v>
      </c>
      <c r="K9797" s="23">
        <v>0</v>
      </c>
      <c r="L9797" s="23" t="s">
        <v>55</v>
      </c>
      <c r="M9797" s="23" t="s">
        <v>84</v>
      </c>
      <c r="N9797" s="27">
        <v>42439</v>
      </c>
      <c r="O9797" s="23" t="s">
        <v>56</v>
      </c>
      <c r="P9797" t="str">
        <f t="shared" si="153"/>
        <v>INSERT INTO @DataTable (Deal, AdvanceDate, PROV, DealPurpose, RateType, BEACON, LTV, TDS, GDS, InsuranceType, PrincipalBalance, OccupancyType, AccountStatus, Closed_Date, DelinquencyBucket) VALUES (9796, '2011-01-27', 'ON', 'Purchase', 'Fixed', 722, 94.64, 39.35, 23.35, 'HiRatio', 0, 'Owner-Occupied', 'Closed', '2016-03-10', 'Current');</v>
      </c>
    </row>
    <row r="9798" spans="1:16" x14ac:dyDescent="0.35">
      <c r="A9798" s="19">
        <v>9797</v>
      </c>
      <c r="B9798" s="18">
        <v>41053</v>
      </c>
      <c r="C9798" s="19" t="s">
        <v>58</v>
      </c>
      <c r="D9798" s="19" t="s">
        <v>61</v>
      </c>
      <c r="E9798" s="19" t="s">
        <v>53</v>
      </c>
      <c r="F9798" s="19">
        <v>785</v>
      </c>
      <c r="G9798" s="19">
        <v>90</v>
      </c>
      <c r="H9798" s="19">
        <v>39.659999999999997</v>
      </c>
      <c r="I9798" s="19">
        <v>38.880000000000003</v>
      </c>
      <c r="J9798" s="19" t="s">
        <v>60</v>
      </c>
      <c r="K9798" s="20">
        <v>0</v>
      </c>
      <c r="L9798" s="20" t="s">
        <v>55</v>
      </c>
      <c r="M9798" s="20" t="s">
        <v>84</v>
      </c>
      <c r="N9798" s="26">
        <v>42521</v>
      </c>
      <c r="O9798" s="20" t="s">
        <v>56</v>
      </c>
      <c r="P9798" t="str">
        <f t="shared" si="153"/>
        <v>INSERT INTO @DataTable (Deal, AdvanceDate, PROV, DealPurpose, RateType, BEACON, LTV, TDS, GDS, InsuranceType, PrincipalBalance, OccupancyType, AccountStatus, Closed_Date, DelinquencyBucket) VALUES (9797, '2012-05-24', 'BC', 'Purchase', 'Fixed', 785, 90, 39.66, 38.88, 'HiRatio', 0, 'Owner-Occupied', 'Closed', '2016-05-31', 'Current');</v>
      </c>
    </row>
    <row r="9799" spans="1:16" x14ac:dyDescent="0.35">
      <c r="A9799" s="22">
        <v>9798</v>
      </c>
      <c r="B9799" s="21">
        <v>40669</v>
      </c>
      <c r="C9799" s="22" t="s">
        <v>51</v>
      </c>
      <c r="D9799" s="22" t="s">
        <v>61</v>
      </c>
      <c r="E9799" s="22" t="s">
        <v>40</v>
      </c>
      <c r="F9799" s="22">
        <v>776</v>
      </c>
      <c r="G9799" s="22">
        <v>80</v>
      </c>
      <c r="H9799" s="22">
        <v>33.74</v>
      </c>
      <c r="I9799" s="22">
        <v>40.25</v>
      </c>
      <c r="J9799" s="22" t="s">
        <v>54</v>
      </c>
      <c r="K9799" s="23">
        <v>0</v>
      </c>
      <c r="L9799" s="23" t="s">
        <v>62</v>
      </c>
      <c r="M9799" s="23" t="s">
        <v>84</v>
      </c>
      <c r="N9799" s="27">
        <v>41726</v>
      </c>
      <c r="O9799" s="23" t="s">
        <v>56</v>
      </c>
      <c r="P9799" t="str">
        <f t="shared" si="153"/>
        <v>INSERT INTO @DataTable (Deal, AdvanceDate, PROV, DealPurpose, RateType, BEACON, LTV, TDS, GDS, InsuranceType, PrincipalBalance, OccupancyType, AccountStatus, Closed_Date, DelinquencyBucket) VALUES (9798, '2011-05-06', 'AB', 'Purchase', 'ARM', 776, 80, 33.74, 40.25, 'Conv', 0, 'Rental', 'Closed', '2014-03-28', 'Current');</v>
      </c>
    </row>
    <row r="9800" spans="1:16" x14ac:dyDescent="0.35">
      <c r="A9800" s="19">
        <v>9799</v>
      </c>
      <c r="B9800" s="18">
        <v>40948</v>
      </c>
      <c r="C9800" s="19" t="s">
        <v>57</v>
      </c>
      <c r="D9800" s="19" t="s">
        <v>61</v>
      </c>
      <c r="E9800" s="19" t="s">
        <v>53</v>
      </c>
      <c r="F9800" s="19">
        <v>810</v>
      </c>
      <c r="G9800" s="19">
        <v>80</v>
      </c>
      <c r="H9800" s="19">
        <v>23.46</v>
      </c>
      <c r="I9800" s="19">
        <v>15.63</v>
      </c>
      <c r="J9800" s="19" t="s">
        <v>54</v>
      </c>
      <c r="K9800" s="20">
        <v>151226.85999999999</v>
      </c>
      <c r="L9800" s="20" t="s">
        <v>55</v>
      </c>
      <c r="M9800" s="20" t="s">
        <v>83</v>
      </c>
      <c r="N9800" s="26"/>
      <c r="O9800" s="20" t="s">
        <v>56</v>
      </c>
      <c r="P9800" t="str">
        <f t="shared" si="153"/>
        <v>INSERT INTO @DataTable (Deal, AdvanceDate, PROV, DealPurpose, RateType, BEACON, LTV, TDS, GDS, InsuranceType, PrincipalBalance, OccupancyType, AccountStatus, Closed_Date, DelinquencyBucket) VALUES (9799, '2012-02-09', 'ON', 'Purchase', 'Fixed', 810, 80, 23.46, 15.63, 'Conv', 151226.86, 'Owner-Occupied', 'Open', '1900-01-00', 'Current');</v>
      </c>
    </row>
    <row r="9801" spans="1:16" x14ac:dyDescent="0.35">
      <c r="A9801" s="22">
        <v>9800</v>
      </c>
      <c r="B9801" s="21">
        <v>41789</v>
      </c>
      <c r="C9801" s="22" t="s">
        <v>57</v>
      </c>
      <c r="D9801" s="22" t="s">
        <v>61</v>
      </c>
      <c r="E9801" s="22" t="s">
        <v>40</v>
      </c>
      <c r="F9801" s="22">
        <v>789</v>
      </c>
      <c r="G9801" s="22">
        <v>95</v>
      </c>
      <c r="H9801" s="22">
        <v>25.92</v>
      </c>
      <c r="I9801" s="22">
        <v>25.57</v>
      </c>
      <c r="J9801" s="22" t="s">
        <v>60</v>
      </c>
      <c r="K9801" s="23">
        <v>303476.64</v>
      </c>
      <c r="L9801" s="23" t="s">
        <v>55</v>
      </c>
      <c r="M9801" s="23" t="s">
        <v>83</v>
      </c>
      <c r="N9801" s="27"/>
      <c r="O9801" s="23" t="s">
        <v>56</v>
      </c>
      <c r="P9801" t="str">
        <f t="shared" si="153"/>
        <v>INSERT INTO @DataTable (Deal, AdvanceDate, PROV, DealPurpose, RateType, BEACON, LTV, TDS, GDS, InsuranceType, PrincipalBalance, OccupancyType, AccountStatus, Closed_Date, DelinquencyBucket) VALUES (9800, '2014-05-30', 'ON', 'Purchase', 'ARM', 789, 95, 25.92, 25.57, 'HiRatio', 303476.64, 'Owner-Occupied', 'Open', '1900-01-00', 'Current');</v>
      </c>
    </row>
    <row r="9802" spans="1:16" x14ac:dyDescent="0.35">
      <c r="A9802" s="19">
        <v>9801</v>
      </c>
      <c r="B9802" s="18">
        <v>40724</v>
      </c>
      <c r="C9802" s="19" t="s">
        <v>57</v>
      </c>
      <c r="D9802" s="19" t="s">
        <v>61</v>
      </c>
      <c r="E9802" s="19" t="s">
        <v>53</v>
      </c>
      <c r="F9802" s="19">
        <v>698</v>
      </c>
      <c r="G9802" s="19">
        <v>95</v>
      </c>
      <c r="H9802" s="19">
        <v>31.48</v>
      </c>
      <c r="I9802" s="19">
        <v>22.83</v>
      </c>
      <c r="J9802" s="19" t="s">
        <v>60</v>
      </c>
      <c r="K9802" s="20">
        <v>0</v>
      </c>
      <c r="L9802" s="20" t="s">
        <v>55</v>
      </c>
      <c r="M9802" s="20" t="s">
        <v>84</v>
      </c>
      <c r="N9802" s="26">
        <v>42118</v>
      </c>
      <c r="O9802" s="20" t="s">
        <v>56</v>
      </c>
      <c r="P9802" t="str">
        <f t="shared" si="153"/>
        <v>INSERT INTO @DataTable (Deal, AdvanceDate, PROV, DealPurpose, RateType, BEACON, LTV, TDS, GDS, InsuranceType, PrincipalBalance, OccupancyType, AccountStatus, Closed_Date, DelinquencyBucket) VALUES (9801, '2011-06-30', 'ON', 'Purchase', 'Fixed', 698, 95, 31.48, 22.83, 'HiRatio', 0, 'Owner-Occupied', 'Closed', '2015-04-24', 'Current');</v>
      </c>
    </row>
    <row r="9803" spans="1:16" x14ac:dyDescent="0.35">
      <c r="A9803" s="22">
        <v>9802</v>
      </c>
      <c r="B9803" s="21">
        <v>40855</v>
      </c>
      <c r="C9803" s="22" t="s">
        <v>57</v>
      </c>
      <c r="D9803" s="22" t="s">
        <v>61</v>
      </c>
      <c r="E9803" s="22" t="s">
        <v>53</v>
      </c>
      <c r="F9803" s="22">
        <v>770</v>
      </c>
      <c r="G9803" s="22">
        <v>80</v>
      </c>
      <c r="H9803" s="22">
        <v>40.950000000000003</v>
      </c>
      <c r="I9803" s="22">
        <v>20.77</v>
      </c>
      <c r="J9803" s="22" t="s">
        <v>54</v>
      </c>
      <c r="K9803" s="23">
        <v>0</v>
      </c>
      <c r="L9803" s="23" t="s">
        <v>62</v>
      </c>
      <c r="M9803" s="23" t="s">
        <v>84</v>
      </c>
      <c r="N9803" s="27">
        <v>42320</v>
      </c>
      <c r="O9803" s="23" t="s">
        <v>56</v>
      </c>
      <c r="P9803" t="str">
        <f t="shared" si="153"/>
        <v>INSERT INTO @DataTable (Deal, AdvanceDate, PROV, DealPurpose, RateType, BEACON, LTV, TDS, GDS, InsuranceType, PrincipalBalance, OccupancyType, AccountStatus, Closed_Date, DelinquencyBucket) VALUES (9802, '2011-11-08', 'ON', 'Purchase', 'Fixed', 770, 80, 40.95, 20.77, 'Conv', 0, 'Rental', 'Closed', '2015-11-12', 'Current');</v>
      </c>
    </row>
    <row r="9804" spans="1:16" x14ac:dyDescent="0.35">
      <c r="A9804" s="19">
        <v>9803</v>
      </c>
      <c r="B9804" s="18">
        <v>40732</v>
      </c>
      <c r="C9804" s="19" t="s">
        <v>57</v>
      </c>
      <c r="D9804" s="19" t="s">
        <v>61</v>
      </c>
      <c r="E9804" s="19" t="s">
        <v>53</v>
      </c>
      <c r="F9804" s="19">
        <v>687</v>
      </c>
      <c r="G9804" s="19">
        <v>95</v>
      </c>
      <c r="H9804" s="19">
        <v>40.340000000000003</v>
      </c>
      <c r="I9804" s="19">
        <v>29.49</v>
      </c>
      <c r="J9804" s="19" t="s">
        <v>60</v>
      </c>
      <c r="K9804" s="20">
        <v>225392.39</v>
      </c>
      <c r="L9804" s="20" t="s">
        <v>55</v>
      </c>
      <c r="M9804" s="20" t="s">
        <v>83</v>
      </c>
      <c r="N9804" s="26"/>
      <c r="O9804" s="20" t="s">
        <v>56</v>
      </c>
      <c r="P9804" t="str">
        <f t="shared" si="153"/>
        <v>INSERT INTO @DataTable (Deal, AdvanceDate, PROV, DealPurpose, RateType, BEACON, LTV, TDS, GDS, InsuranceType, PrincipalBalance, OccupancyType, AccountStatus, Closed_Date, DelinquencyBucket) VALUES (9803, '2011-07-08', 'ON', 'Purchase', 'Fixed', 687, 95, 40.34, 29.49, 'HiRatio', 225392.39, 'Owner-Occupied', 'Open', '1900-01-00', 'Current');</v>
      </c>
    </row>
    <row r="9805" spans="1:16" x14ac:dyDescent="0.35">
      <c r="A9805" s="22">
        <v>9804</v>
      </c>
      <c r="B9805" s="21">
        <v>41969</v>
      </c>
      <c r="C9805" s="22" t="s">
        <v>58</v>
      </c>
      <c r="D9805" s="22" t="s">
        <v>52</v>
      </c>
      <c r="E9805" s="22" t="s">
        <v>53</v>
      </c>
      <c r="F9805" s="22">
        <v>824</v>
      </c>
      <c r="G9805" s="22">
        <v>38</v>
      </c>
      <c r="H9805" s="22">
        <v>25.53</v>
      </c>
      <c r="I9805" s="22">
        <v>23.32</v>
      </c>
      <c r="J9805" s="22" t="s">
        <v>54</v>
      </c>
      <c r="K9805" s="23">
        <v>0</v>
      </c>
      <c r="L9805" s="23" t="s">
        <v>55</v>
      </c>
      <c r="M9805" s="23" t="s">
        <v>84</v>
      </c>
      <c r="N9805" s="27">
        <v>42458</v>
      </c>
      <c r="O9805" s="23" t="s">
        <v>56</v>
      </c>
      <c r="P9805" t="str">
        <f t="shared" si="153"/>
        <v>INSERT INTO @DataTable (Deal, AdvanceDate, PROV, DealPurpose, RateType, BEACON, LTV, TDS, GDS, InsuranceType, PrincipalBalance, OccupancyType, AccountStatus, Closed_Date, DelinquencyBucket) VALUES (9804, '2014-11-26', 'BC', 'Refinance External', 'Fixed', 824, 38, 25.53, 23.32, 'Conv', 0, 'Owner-Occupied', 'Closed', '2016-03-29', 'Current');</v>
      </c>
    </row>
    <row r="9806" spans="1:16" x14ac:dyDescent="0.35">
      <c r="A9806" s="19">
        <v>9805</v>
      </c>
      <c r="B9806" s="18">
        <v>41760</v>
      </c>
      <c r="C9806" s="19" t="s">
        <v>51</v>
      </c>
      <c r="D9806" s="19" t="s">
        <v>61</v>
      </c>
      <c r="E9806" s="19" t="s">
        <v>40</v>
      </c>
      <c r="F9806" s="19">
        <v>787</v>
      </c>
      <c r="G9806" s="19">
        <v>90</v>
      </c>
      <c r="H9806" s="19">
        <v>38.880000000000003</v>
      </c>
      <c r="I9806" s="19">
        <v>13.64</v>
      </c>
      <c r="J9806" s="19" t="s">
        <v>60</v>
      </c>
      <c r="K9806" s="20">
        <v>346792.34</v>
      </c>
      <c r="L9806" s="20" t="s">
        <v>66</v>
      </c>
      <c r="M9806" s="20" t="s">
        <v>83</v>
      </c>
      <c r="N9806" s="26"/>
      <c r="O9806" s="20" t="s">
        <v>56</v>
      </c>
      <c r="P9806" t="str">
        <f t="shared" si="153"/>
        <v>INSERT INTO @DataTable (Deal, AdvanceDate, PROV, DealPurpose, RateType, BEACON, LTV, TDS, GDS, InsuranceType, PrincipalBalance, OccupancyType, AccountStatus, Closed_Date, DelinquencyBucket) VALUES (9805, '2014-05-01', 'AB', 'Purchase', 'ARM', 787, 90, 38.88, 13.64, 'HiRatio', 346792.34, 'Second Home', 'Open', '1900-01-00', 'Current');</v>
      </c>
    </row>
    <row r="9807" spans="1:16" x14ac:dyDescent="0.35">
      <c r="A9807" s="22">
        <v>9806</v>
      </c>
      <c r="B9807" s="21">
        <v>40753</v>
      </c>
      <c r="C9807" s="22" t="s">
        <v>51</v>
      </c>
      <c r="D9807" s="22" t="s">
        <v>52</v>
      </c>
      <c r="E9807" s="22" t="s">
        <v>53</v>
      </c>
      <c r="F9807" s="22">
        <v>763</v>
      </c>
      <c r="G9807" s="22">
        <v>85</v>
      </c>
      <c r="H9807" s="22">
        <v>31.1</v>
      </c>
      <c r="I9807" s="22">
        <v>19.48</v>
      </c>
      <c r="J9807" s="22" t="s">
        <v>60</v>
      </c>
      <c r="K9807" s="23">
        <v>0</v>
      </c>
      <c r="L9807" s="23" t="s">
        <v>55</v>
      </c>
      <c r="M9807" s="23" t="s">
        <v>84</v>
      </c>
      <c r="N9807" s="27">
        <v>42584</v>
      </c>
      <c r="O9807" s="23" t="s">
        <v>56</v>
      </c>
      <c r="P9807" t="str">
        <f t="shared" si="153"/>
        <v>INSERT INTO @DataTable (Deal, AdvanceDate, PROV, DealPurpose, RateType, BEACON, LTV, TDS, GDS, InsuranceType, PrincipalBalance, OccupancyType, AccountStatus, Closed_Date, DelinquencyBucket) VALUES (9806, '2011-07-29', 'AB', 'Refinance External', 'Fixed', 763, 85, 31.1, 19.48, 'HiRatio', 0, 'Owner-Occupied', 'Closed', '2016-08-02', 'Current');</v>
      </c>
    </row>
    <row r="9808" spans="1:16" x14ac:dyDescent="0.35">
      <c r="A9808" s="19">
        <v>9807</v>
      </c>
      <c r="B9808" s="18">
        <v>40708</v>
      </c>
      <c r="C9808" s="19" t="s">
        <v>57</v>
      </c>
      <c r="D9808" s="19" t="s">
        <v>61</v>
      </c>
      <c r="E9808" s="19" t="s">
        <v>40</v>
      </c>
      <c r="F9808" s="19">
        <v>734</v>
      </c>
      <c r="G9808" s="19">
        <v>90</v>
      </c>
      <c r="H9808" s="19">
        <v>22.84</v>
      </c>
      <c r="I9808" s="19">
        <v>22.59</v>
      </c>
      <c r="J9808" s="19" t="s">
        <v>60</v>
      </c>
      <c r="K9808" s="20">
        <v>0</v>
      </c>
      <c r="L9808" s="20" t="s">
        <v>55</v>
      </c>
      <c r="M9808" s="20" t="s">
        <v>84</v>
      </c>
      <c r="N9808" s="26">
        <v>42417</v>
      </c>
      <c r="O9808" s="20" t="s">
        <v>56</v>
      </c>
      <c r="P9808" t="str">
        <f t="shared" si="153"/>
        <v>INSERT INTO @DataTable (Deal, AdvanceDate, PROV, DealPurpose, RateType, BEACON, LTV, TDS, GDS, InsuranceType, PrincipalBalance, OccupancyType, AccountStatus, Closed_Date, DelinquencyBucket) VALUES (9807, '2011-06-14', 'ON', 'Purchase', 'ARM', 734, 90, 22.84, 22.59, 'HiRatio', 0, 'Owner-Occupied', 'Closed', '2016-02-17', 'Current');</v>
      </c>
    </row>
    <row r="9809" spans="1:16" x14ac:dyDescent="0.35">
      <c r="A9809" s="22">
        <v>9808</v>
      </c>
      <c r="B9809" s="21">
        <v>40534</v>
      </c>
      <c r="C9809" s="22" t="s">
        <v>51</v>
      </c>
      <c r="D9809" s="22" t="s">
        <v>61</v>
      </c>
      <c r="E9809" s="22" t="s">
        <v>40</v>
      </c>
      <c r="F9809" s="22">
        <v>679</v>
      </c>
      <c r="G9809" s="22">
        <v>80</v>
      </c>
      <c r="H9809" s="22">
        <v>38</v>
      </c>
      <c r="I9809" s="22">
        <v>12.47</v>
      </c>
      <c r="J9809" s="22" t="s">
        <v>54</v>
      </c>
      <c r="K9809" s="23">
        <v>136207.57</v>
      </c>
      <c r="L9809" s="23" t="s">
        <v>62</v>
      </c>
      <c r="M9809" s="23" t="s">
        <v>83</v>
      </c>
      <c r="N9809" s="27"/>
      <c r="O9809" s="23" t="s">
        <v>56</v>
      </c>
      <c r="P9809" t="str">
        <f t="shared" si="153"/>
        <v>INSERT INTO @DataTable (Deal, AdvanceDate, PROV, DealPurpose, RateType, BEACON, LTV, TDS, GDS, InsuranceType, PrincipalBalance, OccupancyType, AccountStatus, Closed_Date, DelinquencyBucket) VALUES (9808, '2010-12-22', 'AB', 'Purchase', 'ARM', 679, 80, 38, 12.47, 'Conv', 136207.57, 'Rental', 'Open', '1900-01-00', 'Current');</v>
      </c>
    </row>
    <row r="9810" spans="1:16" x14ac:dyDescent="0.35">
      <c r="A9810" s="19">
        <v>9809</v>
      </c>
      <c r="B9810" s="18">
        <v>42657</v>
      </c>
      <c r="C9810" s="19" t="s">
        <v>51</v>
      </c>
      <c r="D9810" s="19" t="s">
        <v>61</v>
      </c>
      <c r="E9810" s="19" t="s">
        <v>53</v>
      </c>
      <c r="F9810" s="19">
        <v>679</v>
      </c>
      <c r="G9810" s="19">
        <v>80</v>
      </c>
      <c r="H9810" s="19">
        <v>41.48</v>
      </c>
      <c r="I9810" s="19">
        <v>24.01</v>
      </c>
      <c r="J9810" s="19" t="s">
        <v>54</v>
      </c>
      <c r="K9810" s="20">
        <v>359353.98</v>
      </c>
      <c r="L9810" s="20" t="s">
        <v>55</v>
      </c>
      <c r="M9810" s="20" t="s">
        <v>83</v>
      </c>
      <c r="N9810" s="26"/>
      <c r="O9810" s="20" t="s">
        <v>56</v>
      </c>
      <c r="P9810" t="str">
        <f t="shared" si="153"/>
        <v>INSERT INTO @DataTable (Deal, AdvanceDate, PROV, DealPurpose, RateType, BEACON, LTV, TDS, GDS, InsuranceType, PrincipalBalance, OccupancyType, AccountStatus, Closed_Date, DelinquencyBucket) VALUES (9809, '2016-10-14', 'AB', 'Purchase', 'Fixed', 679, 80, 41.48, 24.01, 'Conv', 359353.98, 'Owner-Occupied', 'Open', '1900-01-00', 'Current');</v>
      </c>
    </row>
    <row r="9811" spans="1:16" x14ac:dyDescent="0.35">
      <c r="A9811" s="22">
        <v>9810</v>
      </c>
      <c r="B9811" s="21">
        <v>41753</v>
      </c>
      <c r="C9811" s="22" t="s">
        <v>57</v>
      </c>
      <c r="D9811" s="22" t="s">
        <v>59</v>
      </c>
      <c r="E9811" s="22" t="s">
        <v>40</v>
      </c>
      <c r="F9811" s="22">
        <v>816</v>
      </c>
      <c r="G9811" s="22">
        <v>50.29</v>
      </c>
      <c r="H9811" s="22">
        <v>36.6</v>
      </c>
      <c r="I9811" s="22">
        <v>35.479999999999997</v>
      </c>
      <c r="J9811" s="22" t="s">
        <v>60</v>
      </c>
      <c r="K9811" s="23">
        <v>238999.05</v>
      </c>
      <c r="L9811" s="23" t="s">
        <v>55</v>
      </c>
      <c r="M9811" s="23" t="s">
        <v>83</v>
      </c>
      <c r="N9811" s="27"/>
      <c r="O9811" s="23" t="s">
        <v>56</v>
      </c>
      <c r="P9811" t="str">
        <f t="shared" si="153"/>
        <v>INSERT INTO @DataTable (Deal, AdvanceDate, PROV, DealPurpose, RateType, BEACON, LTV, TDS, GDS, InsuranceType, PrincipalBalance, OccupancyType, AccountStatus, Closed_Date, DelinquencyBucket) VALUES (9810, '2014-04-24', 'ON', 'Transfer', 'ARM', 816, 50.29, 36.6, 35.48, 'HiRatio', 238999.05, 'Owner-Occupied', 'Open', '1900-01-00', 'Current');</v>
      </c>
    </row>
    <row r="9812" spans="1:16" x14ac:dyDescent="0.35">
      <c r="A9812" s="19">
        <v>9811</v>
      </c>
      <c r="B9812" s="18">
        <v>42159</v>
      </c>
      <c r="C9812" s="19" t="s">
        <v>57</v>
      </c>
      <c r="D9812" s="19" t="s">
        <v>61</v>
      </c>
      <c r="E9812" s="19" t="s">
        <v>40</v>
      </c>
      <c r="F9812" s="19">
        <v>790</v>
      </c>
      <c r="G9812" s="19">
        <v>80</v>
      </c>
      <c r="H9812" s="19">
        <v>17.8</v>
      </c>
      <c r="I9812" s="19">
        <v>16.079999999999998</v>
      </c>
      <c r="J9812" s="19" t="s">
        <v>54</v>
      </c>
      <c r="K9812" s="20">
        <v>253890.47</v>
      </c>
      <c r="L9812" s="20" t="s">
        <v>55</v>
      </c>
      <c r="M9812" s="20" t="s">
        <v>83</v>
      </c>
      <c r="N9812" s="26"/>
      <c r="O9812" s="20" t="s">
        <v>56</v>
      </c>
      <c r="P9812" t="str">
        <f t="shared" si="153"/>
        <v>INSERT INTO @DataTable (Deal, AdvanceDate, PROV, DealPurpose, RateType, BEACON, LTV, TDS, GDS, InsuranceType, PrincipalBalance, OccupancyType, AccountStatus, Closed_Date, DelinquencyBucket) VALUES (9811, '2015-06-04', 'ON', 'Purchase', 'ARM', 790, 80, 17.8, 16.08, 'Conv', 253890.47, 'Owner-Occupied', 'Open', '1900-01-00', 'Current');</v>
      </c>
    </row>
    <row r="9813" spans="1:16" x14ac:dyDescent="0.35">
      <c r="A9813" s="22">
        <v>9812</v>
      </c>
      <c r="B9813" s="21">
        <v>40969</v>
      </c>
      <c r="C9813" s="22" t="s">
        <v>63</v>
      </c>
      <c r="D9813" s="22" t="s">
        <v>61</v>
      </c>
      <c r="E9813" s="22" t="s">
        <v>53</v>
      </c>
      <c r="F9813" s="22">
        <v>773</v>
      </c>
      <c r="G9813" s="22">
        <v>95</v>
      </c>
      <c r="H9813" s="22">
        <v>34.42</v>
      </c>
      <c r="I9813" s="22">
        <v>33.82</v>
      </c>
      <c r="J9813" s="22" t="s">
        <v>60</v>
      </c>
      <c r="K9813" s="23">
        <v>199342.72</v>
      </c>
      <c r="L9813" s="23" t="s">
        <v>55</v>
      </c>
      <c r="M9813" s="23" t="s">
        <v>83</v>
      </c>
      <c r="N9813" s="27"/>
      <c r="O9813" s="23" t="s">
        <v>56</v>
      </c>
      <c r="P9813" t="str">
        <f t="shared" si="153"/>
        <v>INSERT INTO @DataTable (Deal, AdvanceDate, PROV, DealPurpose, RateType, BEACON, LTV, TDS, GDS, InsuranceType, PrincipalBalance, OccupancyType, AccountStatus, Closed_Date, DelinquencyBucket) VALUES (9812, '2012-03-01', 'SK', 'Purchase', 'Fixed', 773, 95, 34.42, 33.82, 'HiRatio', 199342.72, 'Owner-Occupied', 'Open', '1900-01-00', 'Current');</v>
      </c>
    </row>
    <row r="9814" spans="1:16" x14ac:dyDescent="0.35">
      <c r="A9814" s="19">
        <v>9813</v>
      </c>
      <c r="B9814" s="18">
        <v>40827</v>
      </c>
      <c r="C9814" s="19" t="s">
        <v>51</v>
      </c>
      <c r="D9814" s="19" t="s">
        <v>64</v>
      </c>
      <c r="E9814" s="19" t="s">
        <v>53</v>
      </c>
      <c r="F9814" s="19">
        <v>655</v>
      </c>
      <c r="G9814" s="19">
        <v>95</v>
      </c>
      <c r="H9814" s="19">
        <v>29.83</v>
      </c>
      <c r="I9814" s="19">
        <v>13.98</v>
      </c>
      <c r="J9814" s="19" t="s">
        <v>60</v>
      </c>
      <c r="K9814" s="20">
        <v>0</v>
      </c>
      <c r="L9814" s="20" t="s">
        <v>55</v>
      </c>
      <c r="M9814" s="20" t="s">
        <v>84</v>
      </c>
      <c r="N9814" s="26">
        <v>41611</v>
      </c>
      <c r="O9814" s="20" t="s">
        <v>56</v>
      </c>
      <c r="P9814" t="str">
        <f t="shared" si="153"/>
        <v>INSERT INTO @DataTable (Deal, AdvanceDate, PROV, DealPurpose, RateType, BEACON, LTV, TDS, GDS, InsuranceType, PrincipalBalance, OccupancyType, AccountStatus, Closed_Date, DelinquencyBucket) VALUES (9813, '2011-10-11', 'AB', 'Purchase with Improvements', 'Fixed', 655, 95, 29.83, 13.98, 'HiRatio', 0, 'Owner-Occupied', 'Closed', '2013-12-03', 'Current');</v>
      </c>
    </row>
    <row r="9815" spans="1:16" x14ac:dyDescent="0.35">
      <c r="A9815" s="22">
        <v>9814</v>
      </c>
      <c r="B9815" s="21">
        <v>40851</v>
      </c>
      <c r="C9815" s="22" t="s">
        <v>51</v>
      </c>
      <c r="D9815" s="22" t="s">
        <v>61</v>
      </c>
      <c r="E9815" s="22" t="s">
        <v>40</v>
      </c>
      <c r="F9815" s="22">
        <v>790</v>
      </c>
      <c r="G9815" s="22">
        <v>80</v>
      </c>
      <c r="H9815" s="22">
        <v>32.799999999999997</v>
      </c>
      <c r="I9815" s="22">
        <v>32.799999999999997</v>
      </c>
      <c r="J9815" s="22" t="s">
        <v>54</v>
      </c>
      <c r="K9815" s="23">
        <v>226460.19</v>
      </c>
      <c r="L9815" s="23" t="s">
        <v>55</v>
      </c>
      <c r="M9815" s="23" t="s">
        <v>83</v>
      </c>
      <c r="N9815" s="27"/>
      <c r="O9815" s="23" t="s">
        <v>56</v>
      </c>
      <c r="P9815" t="str">
        <f t="shared" si="153"/>
        <v>INSERT INTO @DataTable (Deal, AdvanceDate, PROV, DealPurpose, RateType, BEACON, LTV, TDS, GDS, InsuranceType, PrincipalBalance, OccupancyType, AccountStatus, Closed_Date, DelinquencyBucket) VALUES (9814, '2011-11-04', 'AB', 'Purchase', 'ARM', 790, 80, 32.8, 32.8, 'Conv', 226460.19, 'Owner-Occupied', 'Open', '1900-01-00', 'Current');</v>
      </c>
    </row>
    <row r="9816" spans="1:16" x14ac:dyDescent="0.35">
      <c r="A9816" s="19">
        <v>9815</v>
      </c>
      <c r="B9816" s="18">
        <v>40759</v>
      </c>
      <c r="C9816" s="19" t="s">
        <v>51</v>
      </c>
      <c r="D9816" s="19" t="s">
        <v>61</v>
      </c>
      <c r="E9816" s="19" t="s">
        <v>40</v>
      </c>
      <c r="F9816" s="19">
        <v>790</v>
      </c>
      <c r="G9816" s="19">
        <v>80</v>
      </c>
      <c r="H9816" s="19">
        <v>37.08</v>
      </c>
      <c r="I9816" s="19">
        <v>26.13</v>
      </c>
      <c r="J9816" s="19" t="s">
        <v>54</v>
      </c>
      <c r="K9816" s="20">
        <v>255321.60000000001</v>
      </c>
      <c r="L9816" s="20" t="s">
        <v>55</v>
      </c>
      <c r="M9816" s="20" t="s">
        <v>83</v>
      </c>
      <c r="N9816" s="26"/>
      <c r="O9816" s="20" t="s">
        <v>56</v>
      </c>
      <c r="P9816" t="str">
        <f t="shared" si="153"/>
        <v>INSERT INTO @DataTable (Deal, AdvanceDate, PROV, DealPurpose, RateType, BEACON, LTV, TDS, GDS, InsuranceType, PrincipalBalance, OccupancyType, AccountStatus, Closed_Date, DelinquencyBucket) VALUES (9815, '2011-08-04', 'AB', 'Purchase', 'ARM', 790, 80, 37.08, 26.13, 'Conv', 255321.6, 'Owner-Occupied', 'Open', '1900-01-00', 'Current');</v>
      </c>
    </row>
    <row r="9817" spans="1:16" x14ac:dyDescent="0.35">
      <c r="A9817" s="22">
        <v>9816</v>
      </c>
      <c r="B9817" s="21">
        <v>41516</v>
      </c>
      <c r="C9817" s="22" t="s">
        <v>57</v>
      </c>
      <c r="D9817" s="22" t="s">
        <v>52</v>
      </c>
      <c r="E9817" s="22" t="s">
        <v>40</v>
      </c>
      <c r="F9817" s="22">
        <v>717</v>
      </c>
      <c r="G9817" s="22">
        <v>63.18</v>
      </c>
      <c r="H9817" s="22">
        <v>37</v>
      </c>
      <c r="I9817" s="22">
        <v>28.6</v>
      </c>
      <c r="J9817" s="22" t="s">
        <v>54</v>
      </c>
      <c r="K9817" s="23">
        <v>0</v>
      </c>
      <c r="L9817" s="23" t="s">
        <v>55</v>
      </c>
      <c r="M9817" s="23" t="s">
        <v>84</v>
      </c>
      <c r="N9817" s="27">
        <v>42520</v>
      </c>
      <c r="O9817" s="23" t="s">
        <v>56</v>
      </c>
      <c r="P9817" t="str">
        <f t="shared" si="153"/>
        <v>INSERT INTO @DataTable (Deal, AdvanceDate, PROV, DealPurpose, RateType, BEACON, LTV, TDS, GDS, InsuranceType, PrincipalBalance, OccupancyType, AccountStatus, Closed_Date, DelinquencyBucket) VALUES (9816, '2013-08-30', 'ON', 'Refinance External', 'ARM', 717, 63.18, 37, 28.6, 'Conv', 0, 'Owner-Occupied', 'Closed', '2016-05-30', 'Current');</v>
      </c>
    </row>
    <row r="9818" spans="1:16" x14ac:dyDescent="0.35">
      <c r="A9818" s="19">
        <v>9817</v>
      </c>
      <c r="B9818" s="18">
        <v>42447</v>
      </c>
      <c r="C9818" s="19" t="s">
        <v>63</v>
      </c>
      <c r="D9818" s="19" t="s">
        <v>61</v>
      </c>
      <c r="E9818" s="19" t="s">
        <v>53</v>
      </c>
      <c r="F9818" s="19">
        <v>760</v>
      </c>
      <c r="G9818" s="19">
        <v>95</v>
      </c>
      <c r="H9818" s="19">
        <v>25.67</v>
      </c>
      <c r="I9818" s="19">
        <v>24.1</v>
      </c>
      <c r="J9818" s="19" t="s">
        <v>60</v>
      </c>
      <c r="K9818" s="20">
        <v>226496.59</v>
      </c>
      <c r="L9818" s="20" t="s">
        <v>55</v>
      </c>
      <c r="M9818" s="20" t="s">
        <v>83</v>
      </c>
      <c r="N9818" s="26"/>
      <c r="O9818" s="20" t="s">
        <v>56</v>
      </c>
      <c r="P9818" t="str">
        <f t="shared" si="153"/>
        <v>INSERT INTO @DataTable (Deal, AdvanceDate, PROV, DealPurpose, RateType, BEACON, LTV, TDS, GDS, InsuranceType, PrincipalBalance, OccupancyType, AccountStatus, Closed_Date, DelinquencyBucket) VALUES (9817, '2016-03-18', 'SK', 'Purchase', 'Fixed', 760, 95, 25.67, 24.1, 'HiRatio', 226496.59, 'Owner-Occupied', 'Open', '1900-01-00', 'Current');</v>
      </c>
    </row>
    <row r="9819" spans="1:16" x14ac:dyDescent="0.35">
      <c r="A9819" s="22">
        <v>9818</v>
      </c>
      <c r="B9819" s="21">
        <v>40795</v>
      </c>
      <c r="C9819" s="22" t="s">
        <v>57</v>
      </c>
      <c r="D9819" s="22" t="s">
        <v>61</v>
      </c>
      <c r="E9819" s="22" t="s">
        <v>53</v>
      </c>
      <c r="F9819" s="22">
        <v>686</v>
      </c>
      <c r="G9819" s="22">
        <v>95</v>
      </c>
      <c r="H9819" s="22">
        <v>29.3</v>
      </c>
      <c r="I9819" s="22">
        <v>12.19</v>
      </c>
      <c r="J9819" s="22" t="s">
        <v>60</v>
      </c>
      <c r="K9819" s="23">
        <v>196988.15</v>
      </c>
      <c r="L9819" s="23" t="s">
        <v>55</v>
      </c>
      <c r="M9819" s="23" t="s">
        <v>83</v>
      </c>
      <c r="N9819" s="27"/>
      <c r="O9819" s="23" t="s">
        <v>56</v>
      </c>
      <c r="P9819" t="str">
        <f t="shared" si="153"/>
        <v>INSERT INTO @DataTable (Deal, AdvanceDate, PROV, DealPurpose, RateType, BEACON, LTV, TDS, GDS, InsuranceType, PrincipalBalance, OccupancyType, AccountStatus, Closed_Date, DelinquencyBucket) VALUES (9818, '2011-09-09', 'ON', 'Purchase', 'Fixed', 686, 95, 29.3, 12.19, 'HiRatio', 196988.15, 'Owner-Occupied', 'Open', '1900-01-00', 'Current');</v>
      </c>
    </row>
    <row r="9820" spans="1:16" x14ac:dyDescent="0.35">
      <c r="A9820" s="19">
        <v>9819</v>
      </c>
      <c r="B9820" s="18">
        <v>40584</v>
      </c>
      <c r="C9820" s="19" t="s">
        <v>51</v>
      </c>
      <c r="D9820" s="19" t="s">
        <v>61</v>
      </c>
      <c r="E9820" s="19" t="s">
        <v>53</v>
      </c>
      <c r="F9820" s="19">
        <v>687</v>
      </c>
      <c r="G9820" s="19">
        <v>95</v>
      </c>
      <c r="H9820" s="19">
        <v>30.11</v>
      </c>
      <c r="I9820" s="19">
        <v>17.63</v>
      </c>
      <c r="J9820" s="19" t="s">
        <v>60</v>
      </c>
      <c r="K9820" s="20">
        <v>0</v>
      </c>
      <c r="L9820" s="20" t="s">
        <v>55</v>
      </c>
      <c r="M9820" s="20" t="s">
        <v>84</v>
      </c>
      <c r="N9820" s="26">
        <v>41444</v>
      </c>
      <c r="O9820" s="20" t="s">
        <v>56</v>
      </c>
      <c r="P9820" t="str">
        <f t="shared" si="153"/>
        <v>INSERT INTO @DataTable (Deal, AdvanceDate, PROV, DealPurpose, RateType, BEACON, LTV, TDS, GDS, InsuranceType, PrincipalBalance, OccupancyType, AccountStatus, Closed_Date, DelinquencyBucket) VALUES (9819, '2011-02-10', 'AB', 'Purchase', 'Fixed', 687, 95, 30.11, 17.63, 'HiRatio', 0, 'Owner-Occupied', 'Closed', '2013-06-19', 'Current');</v>
      </c>
    </row>
    <row r="9821" spans="1:16" x14ac:dyDescent="0.35">
      <c r="A9821" s="22">
        <v>9820</v>
      </c>
      <c r="B9821" s="21">
        <v>42643</v>
      </c>
      <c r="C9821" s="22" t="s">
        <v>70</v>
      </c>
      <c r="D9821" s="22" t="s">
        <v>61</v>
      </c>
      <c r="E9821" s="22" t="s">
        <v>40</v>
      </c>
      <c r="F9821" s="22">
        <v>837</v>
      </c>
      <c r="G9821" s="22">
        <v>80</v>
      </c>
      <c r="H9821" s="22">
        <v>30.08</v>
      </c>
      <c r="I9821" s="22">
        <v>11.8</v>
      </c>
      <c r="J9821" s="22" t="s">
        <v>54</v>
      </c>
      <c r="K9821" s="23">
        <v>214284.88</v>
      </c>
      <c r="L9821" s="23" t="s">
        <v>55</v>
      </c>
      <c r="M9821" s="23" t="s">
        <v>83</v>
      </c>
      <c r="N9821" s="27"/>
      <c r="O9821" s="23" t="s">
        <v>56</v>
      </c>
      <c r="P9821" t="str">
        <f t="shared" si="153"/>
        <v>INSERT INTO @DataTable (Deal, AdvanceDate, PROV, DealPurpose, RateType, BEACON, LTV, TDS, GDS, InsuranceType, PrincipalBalance, OccupancyType, AccountStatus, Closed_Date, DelinquencyBucket) VALUES (9820, '2016-09-30', 'NB', 'Purchase', 'ARM', 837, 80, 30.08, 11.8, 'Conv', 214284.88, 'Owner-Occupied', 'Open', '1900-01-00', 'Current');</v>
      </c>
    </row>
    <row r="9822" spans="1:16" x14ac:dyDescent="0.35">
      <c r="A9822" s="19">
        <v>9821</v>
      </c>
      <c r="B9822" s="18">
        <v>42453</v>
      </c>
      <c r="C9822" s="19" t="s">
        <v>57</v>
      </c>
      <c r="D9822" s="19" t="s">
        <v>59</v>
      </c>
      <c r="E9822" s="19" t="s">
        <v>53</v>
      </c>
      <c r="F9822" s="19">
        <v>795</v>
      </c>
      <c r="G9822" s="19">
        <v>34.64</v>
      </c>
      <c r="H9822" s="19">
        <v>11.77</v>
      </c>
      <c r="I9822" s="19">
        <v>8.39</v>
      </c>
      <c r="J9822" s="19" t="s">
        <v>54</v>
      </c>
      <c r="K9822" s="20">
        <v>106668.67</v>
      </c>
      <c r="L9822" s="20" t="s">
        <v>55</v>
      </c>
      <c r="M9822" s="20" t="s">
        <v>83</v>
      </c>
      <c r="N9822" s="26"/>
      <c r="O9822" s="20" t="s">
        <v>56</v>
      </c>
      <c r="P9822" t="str">
        <f t="shared" si="153"/>
        <v>INSERT INTO @DataTable (Deal, AdvanceDate, PROV, DealPurpose, RateType, BEACON, LTV, TDS, GDS, InsuranceType, PrincipalBalance, OccupancyType, AccountStatus, Closed_Date, DelinquencyBucket) VALUES (9821, '2016-03-24', 'ON', 'Transfer', 'Fixed', 795, 34.64, 11.77, 8.39, 'Conv', 106668.67, 'Owner-Occupied', 'Open', '1900-01-00', 'Current');</v>
      </c>
    </row>
    <row r="9823" spans="1:16" x14ac:dyDescent="0.35">
      <c r="A9823" s="22">
        <v>9822</v>
      </c>
      <c r="B9823" s="21">
        <v>41025</v>
      </c>
      <c r="C9823" s="22" t="s">
        <v>58</v>
      </c>
      <c r="D9823" s="22" t="s">
        <v>61</v>
      </c>
      <c r="E9823" s="22" t="s">
        <v>53</v>
      </c>
      <c r="F9823" s="22">
        <v>792</v>
      </c>
      <c r="G9823" s="22">
        <v>88</v>
      </c>
      <c r="H9823" s="22">
        <v>39.85</v>
      </c>
      <c r="I9823" s="22">
        <v>37.200000000000003</v>
      </c>
      <c r="J9823" s="22" t="s">
        <v>60</v>
      </c>
      <c r="K9823" s="23">
        <v>1009138.31</v>
      </c>
      <c r="L9823" s="23" t="s">
        <v>55</v>
      </c>
      <c r="M9823" s="23" t="s">
        <v>83</v>
      </c>
      <c r="N9823" s="27"/>
      <c r="O9823" s="23" t="s">
        <v>56</v>
      </c>
      <c r="P9823" t="str">
        <f t="shared" si="153"/>
        <v>INSERT INTO @DataTable (Deal, AdvanceDate, PROV, DealPurpose, RateType, BEACON, LTV, TDS, GDS, InsuranceType, PrincipalBalance, OccupancyType, AccountStatus, Closed_Date, DelinquencyBucket) VALUES (9822, '2012-04-26', 'BC', 'Purchase', 'Fixed', 792, 88, 39.85, 37.2, 'HiRatio', 1009138.31, 'Owner-Occupied', 'Open', '1900-01-00', 'Current');</v>
      </c>
    </row>
    <row r="9824" spans="1:16" x14ac:dyDescent="0.35">
      <c r="A9824" s="19">
        <v>9823</v>
      </c>
      <c r="B9824" s="18">
        <v>41004</v>
      </c>
      <c r="C9824" s="19" t="s">
        <v>57</v>
      </c>
      <c r="D9824" s="19" t="s">
        <v>61</v>
      </c>
      <c r="E9824" s="19" t="s">
        <v>53</v>
      </c>
      <c r="F9824" s="19">
        <v>674</v>
      </c>
      <c r="G9824" s="19">
        <v>95</v>
      </c>
      <c r="H9824" s="19">
        <v>38.01</v>
      </c>
      <c r="I9824" s="19">
        <v>29.39</v>
      </c>
      <c r="J9824" s="19" t="s">
        <v>60</v>
      </c>
      <c r="K9824" s="20">
        <v>0</v>
      </c>
      <c r="L9824" s="20" t="s">
        <v>55</v>
      </c>
      <c r="M9824" s="20" t="s">
        <v>84</v>
      </c>
      <c r="N9824" s="26">
        <v>42487</v>
      </c>
      <c r="O9824" s="20" t="s">
        <v>56</v>
      </c>
      <c r="P9824" t="str">
        <f t="shared" si="153"/>
        <v>INSERT INTO @DataTable (Deal, AdvanceDate, PROV, DealPurpose, RateType, BEACON, LTV, TDS, GDS, InsuranceType, PrincipalBalance, OccupancyType, AccountStatus, Closed_Date, DelinquencyBucket) VALUES (9823, '2012-04-05', 'ON', 'Purchase', 'Fixed', 674, 95, 38.01, 29.39, 'HiRatio', 0, 'Owner-Occupied', 'Closed', '2016-04-27', 'Current');</v>
      </c>
    </row>
    <row r="9825" spans="1:16" x14ac:dyDescent="0.35">
      <c r="A9825" s="22">
        <v>9824</v>
      </c>
      <c r="B9825" s="21">
        <v>42248</v>
      </c>
      <c r="C9825" s="22" t="s">
        <v>57</v>
      </c>
      <c r="D9825" s="22" t="s">
        <v>61</v>
      </c>
      <c r="E9825" s="22" t="s">
        <v>53</v>
      </c>
      <c r="F9825" s="22">
        <v>739</v>
      </c>
      <c r="G9825" s="22">
        <v>95</v>
      </c>
      <c r="H9825" s="22">
        <v>42.64</v>
      </c>
      <c r="I9825" s="22">
        <v>37.06</v>
      </c>
      <c r="J9825" s="22" t="s">
        <v>60</v>
      </c>
      <c r="K9825" s="23">
        <v>342269.42</v>
      </c>
      <c r="L9825" s="23" t="s">
        <v>55</v>
      </c>
      <c r="M9825" s="23" t="s">
        <v>83</v>
      </c>
      <c r="N9825" s="27"/>
      <c r="O9825" s="23" t="s">
        <v>56</v>
      </c>
      <c r="P9825" t="str">
        <f t="shared" si="153"/>
        <v>INSERT INTO @DataTable (Deal, AdvanceDate, PROV, DealPurpose, RateType, BEACON, LTV, TDS, GDS, InsuranceType, PrincipalBalance, OccupancyType, AccountStatus, Closed_Date, DelinquencyBucket) VALUES (9824, '2015-09-01', 'ON', 'Purchase', 'Fixed', 739, 95, 42.64, 37.06, 'HiRatio', 342269.42, 'Owner-Occupied', 'Open', '1900-01-00', 'Current');</v>
      </c>
    </row>
    <row r="9826" spans="1:16" x14ac:dyDescent="0.35">
      <c r="A9826" s="19">
        <v>9825</v>
      </c>
      <c r="B9826" s="18">
        <v>42723</v>
      </c>
      <c r="C9826" s="19" t="s">
        <v>58</v>
      </c>
      <c r="D9826" s="19" t="s">
        <v>61</v>
      </c>
      <c r="E9826" s="19" t="s">
        <v>53</v>
      </c>
      <c r="F9826" s="19">
        <v>662</v>
      </c>
      <c r="G9826" s="19">
        <v>95</v>
      </c>
      <c r="H9826" s="19">
        <v>29.16</v>
      </c>
      <c r="I9826" s="19">
        <v>23.87</v>
      </c>
      <c r="J9826" s="19" t="s">
        <v>60</v>
      </c>
      <c r="K9826" s="20">
        <v>392627.20000000001</v>
      </c>
      <c r="L9826" s="20" t="s">
        <v>55</v>
      </c>
      <c r="M9826" s="20" t="s">
        <v>83</v>
      </c>
      <c r="N9826" s="26"/>
      <c r="O9826" s="20" t="s">
        <v>56</v>
      </c>
      <c r="P9826" t="str">
        <f t="shared" si="153"/>
        <v>INSERT INTO @DataTable (Deal, AdvanceDate, PROV, DealPurpose, RateType, BEACON, LTV, TDS, GDS, InsuranceType, PrincipalBalance, OccupancyType, AccountStatus, Closed_Date, DelinquencyBucket) VALUES (9825, '2016-12-19', 'BC', 'Purchase', 'Fixed', 662, 95, 29.16, 23.87, 'HiRatio', 392627.2, 'Owner-Occupied', 'Open', '1900-01-00', 'Current');</v>
      </c>
    </row>
    <row r="9827" spans="1:16" x14ac:dyDescent="0.35">
      <c r="A9827" s="22">
        <v>9826</v>
      </c>
      <c r="B9827" s="21">
        <v>42109</v>
      </c>
      <c r="C9827" s="22" t="s">
        <v>51</v>
      </c>
      <c r="D9827" s="22" t="s">
        <v>61</v>
      </c>
      <c r="E9827" s="22" t="s">
        <v>53</v>
      </c>
      <c r="F9827" s="22">
        <v>735</v>
      </c>
      <c r="G9827" s="22">
        <v>89</v>
      </c>
      <c r="H9827" s="22">
        <v>43.97</v>
      </c>
      <c r="I9827" s="22">
        <v>36.840000000000003</v>
      </c>
      <c r="J9827" s="22" t="s">
        <v>60</v>
      </c>
      <c r="K9827" s="23">
        <v>434044.35</v>
      </c>
      <c r="L9827" s="23" t="s">
        <v>55</v>
      </c>
      <c r="M9827" s="23" t="s">
        <v>83</v>
      </c>
      <c r="N9827" s="27"/>
      <c r="O9827" s="23" t="s">
        <v>56</v>
      </c>
      <c r="P9827" t="str">
        <f t="shared" si="153"/>
        <v>INSERT INTO @DataTable (Deal, AdvanceDate, PROV, DealPurpose, RateType, BEACON, LTV, TDS, GDS, InsuranceType, PrincipalBalance, OccupancyType, AccountStatus, Closed_Date, DelinquencyBucket) VALUES (9826, '2015-04-15', 'AB', 'Purchase', 'Fixed', 735, 89, 43.97, 36.84, 'HiRatio', 434044.35, 'Owner-Occupied', 'Open', '1900-01-00', 'Current');</v>
      </c>
    </row>
    <row r="9828" spans="1:16" x14ac:dyDescent="0.35">
      <c r="A9828" s="19">
        <v>9827</v>
      </c>
      <c r="B9828" s="18">
        <v>40781</v>
      </c>
      <c r="C9828" s="19" t="s">
        <v>57</v>
      </c>
      <c r="D9828" s="19" t="s">
        <v>52</v>
      </c>
      <c r="E9828" s="19" t="s">
        <v>53</v>
      </c>
      <c r="F9828" s="19">
        <v>692</v>
      </c>
      <c r="G9828" s="19">
        <v>85</v>
      </c>
      <c r="H9828" s="19">
        <v>42.75</v>
      </c>
      <c r="I9828" s="19">
        <v>27.79</v>
      </c>
      <c r="J9828" s="19" t="s">
        <v>60</v>
      </c>
      <c r="K9828" s="20">
        <v>0</v>
      </c>
      <c r="L9828" s="20" t="s">
        <v>55</v>
      </c>
      <c r="M9828" s="20" t="s">
        <v>84</v>
      </c>
      <c r="N9828" s="26">
        <v>42555</v>
      </c>
      <c r="O9828" s="20" t="s">
        <v>56</v>
      </c>
      <c r="P9828" t="str">
        <f t="shared" si="153"/>
        <v>INSERT INTO @DataTable (Deal, AdvanceDate, PROV, DealPurpose, RateType, BEACON, LTV, TDS, GDS, InsuranceType, PrincipalBalance, OccupancyType, AccountStatus, Closed_Date, DelinquencyBucket) VALUES (9827, '2011-08-26', 'ON', 'Refinance External', 'Fixed', 692, 85, 42.75, 27.79, 'HiRatio', 0, 'Owner-Occupied', 'Closed', '2016-07-04', 'Current');</v>
      </c>
    </row>
    <row r="9829" spans="1:16" x14ac:dyDescent="0.35">
      <c r="A9829" s="22">
        <v>9828</v>
      </c>
      <c r="B9829" s="21">
        <v>42727</v>
      </c>
      <c r="C9829" s="22" t="s">
        <v>51</v>
      </c>
      <c r="D9829" s="22" t="s">
        <v>52</v>
      </c>
      <c r="E9829" s="22" t="s">
        <v>40</v>
      </c>
      <c r="F9829" s="22">
        <v>782</v>
      </c>
      <c r="G9829" s="22">
        <v>66.67</v>
      </c>
      <c r="H9829" s="22">
        <v>37.409999999999997</v>
      </c>
      <c r="I9829" s="22">
        <v>21.16</v>
      </c>
      <c r="J9829" s="22" t="s">
        <v>54</v>
      </c>
      <c r="K9829" s="23">
        <v>277954.98</v>
      </c>
      <c r="L9829" s="23" t="s">
        <v>55</v>
      </c>
      <c r="M9829" s="23" t="s">
        <v>83</v>
      </c>
      <c r="N9829" s="27"/>
      <c r="O9829" s="23" t="s">
        <v>56</v>
      </c>
      <c r="P9829" t="str">
        <f t="shared" si="153"/>
        <v>INSERT INTO @DataTable (Deal, AdvanceDate, PROV, DealPurpose, RateType, BEACON, LTV, TDS, GDS, InsuranceType, PrincipalBalance, OccupancyType, AccountStatus, Closed_Date, DelinquencyBucket) VALUES (9828, '2016-12-23', 'AB', 'Refinance External', 'ARM', 782, 66.67, 37.41, 21.16, 'Conv', 277954.98, 'Owner-Occupied', 'Open', '1900-01-00', 'Current');</v>
      </c>
    </row>
    <row r="9830" spans="1:16" x14ac:dyDescent="0.35">
      <c r="A9830" s="19">
        <v>9829</v>
      </c>
      <c r="B9830" s="18">
        <v>40878</v>
      </c>
      <c r="C9830" s="19" t="s">
        <v>57</v>
      </c>
      <c r="D9830" s="19" t="s">
        <v>61</v>
      </c>
      <c r="E9830" s="19" t="s">
        <v>53</v>
      </c>
      <c r="F9830" s="19">
        <v>759</v>
      </c>
      <c r="G9830" s="19">
        <v>74.14</v>
      </c>
      <c r="H9830" s="19">
        <v>41.85</v>
      </c>
      <c r="I9830" s="19">
        <v>36.6</v>
      </c>
      <c r="J9830" s="19" t="s">
        <v>54</v>
      </c>
      <c r="K9830" s="20">
        <v>0</v>
      </c>
      <c r="L9830" s="20" t="s">
        <v>55</v>
      </c>
      <c r="M9830" s="20" t="s">
        <v>84</v>
      </c>
      <c r="N9830" s="26">
        <v>41813</v>
      </c>
      <c r="O9830" s="20" t="s">
        <v>56</v>
      </c>
      <c r="P9830" t="str">
        <f t="shared" si="153"/>
        <v>INSERT INTO @DataTable (Deal, AdvanceDate, PROV, DealPurpose, RateType, BEACON, LTV, TDS, GDS, InsuranceType, PrincipalBalance, OccupancyType, AccountStatus, Closed_Date, DelinquencyBucket) VALUES (9829, '2011-12-01', 'ON', 'Purchase', 'Fixed', 759, 74.14, 41.85, 36.6, 'Conv', 0, 'Owner-Occupied', 'Closed', '2014-06-23', 'Current');</v>
      </c>
    </row>
    <row r="9831" spans="1:16" x14ac:dyDescent="0.35">
      <c r="A9831" s="22">
        <v>9830</v>
      </c>
      <c r="B9831" s="21">
        <v>40864</v>
      </c>
      <c r="C9831" s="22" t="s">
        <v>58</v>
      </c>
      <c r="D9831" s="22" t="s">
        <v>61</v>
      </c>
      <c r="E9831" s="22" t="s">
        <v>53</v>
      </c>
      <c r="F9831" s="22">
        <v>697</v>
      </c>
      <c r="G9831" s="22">
        <v>95</v>
      </c>
      <c r="H9831" s="22">
        <v>42.46</v>
      </c>
      <c r="I9831" s="22">
        <v>26.17</v>
      </c>
      <c r="J9831" s="22" t="s">
        <v>60</v>
      </c>
      <c r="K9831" s="23">
        <v>0</v>
      </c>
      <c r="L9831" s="23" t="s">
        <v>55</v>
      </c>
      <c r="M9831" s="23" t="s">
        <v>84</v>
      </c>
      <c r="N9831" s="27">
        <v>42221</v>
      </c>
      <c r="O9831" s="23" t="s">
        <v>56</v>
      </c>
      <c r="P9831" t="str">
        <f t="shared" si="153"/>
        <v>INSERT INTO @DataTable (Deal, AdvanceDate, PROV, DealPurpose, RateType, BEACON, LTV, TDS, GDS, InsuranceType, PrincipalBalance, OccupancyType, AccountStatus, Closed_Date, DelinquencyBucket) VALUES (9830, '2011-11-17', 'BC', 'Purchase', 'Fixed', 697, 95, 42.46, 26.17, 'HiRatio', 0, 'Owner-Occupied', 'Closed', '2015-08-05', 'Current');</v>
      </c>
    </row>
    <row r="9832" spans="1:16" x14ac:dyDescent="0.35">
      <c r="A9832" s="19">
        <v>9831</v>
      </c>
      <c r="B9832" s="18">
        <v>41771</v>
      </c>
      <c r="C9832" s="19" t="s">
        <v>51</v>
      </c>
      <c r="D9832" s="19" t="s">
        <v>52</v>
      </c>
      <c r="E9832" s="19" t="s">
        <v>53</v>
      </c>
      <c r="F9832" s="19">
        <v>699</v>
      </c>
      <c r="G9832" s="19">
        <v>79.849999999999994</v>
      </c>
      <c r="H9832" s="19">
        <v>38.450000000000003</v>
      </c>
      <c r="I9832" s="19">
        <v>38.450000000000003</v>
      </c>
      <c r="J9832" s="19" t="s">
        <v>54</v>
      </c>
      <c r="K9832" s="20">
        <v>244336.03</v>
      </c>
      <c r="L9832" s="20" t="s">
        <v>55</v>
      </c>
      <c r="M9832" s="20" t="s">
        <v>83</v>
      </c>
      <c r="N9832" s="26"/>
      <c r="O9832" s="20" t="s">
        <v>56</v>
      </c>
      <c r="P9832" t="str">
        <f t="shared" si="153"/>
        <v>INSERT INTO @DataTable (Deal, AdvanceDate, PROV, DealPurpose, RateType, BEACON, LTV, TDS, GDS, InsuranceType, PrincipalBalance, OccupancyType, AccountStatus, Closed_Date, DelinquencyBucket) VALUES (9831, '2014-05-12', 'AB', 'Refinance External', 'Fixed', 699, 79.85, 38.45, 38.45, 'Conv', 244336.03, 'Owner-Occupied', 'Open', '1900-01-00', 'Current');</v>
      </c>
    </row>
    <row r="9833" spans="1:16" x14ac:dyDescent="0.35">
      <c r="A9833" s="22">
        <v>9832</v>
      </c>
      <c r="B9833" s="21">
        <v>42571</v>
      </c>
      <c r="C9833" s="22" t="s">
        <v>51</v>
      </c>
      <c r="D9833" s="22" t="s">
        <v>61</v>
      </c>
      <c r="E9833" s="22" t="s">
        <v>53</v>
      </c>
      <c r="F9833" s="22">
        <v>787</v>
      </c>
      <c r="G9833" s="22">
        <v>94.31</v>
      </c>
      <c r="H9833" s="22">
        <v>25.68</v>
      </c>
      <c r="I9833" s="22">
        <v>25.33</v>
      </c>
      <c r="J9833" s="22" t="s">
        <v>60</v>
      </c>
      <c r="K9833" s="23">
        <v>253060.99</v>
      </c>
      <c r="L9833" s="23" t="s">
        <v>55</v>
      </c>
      <c r="M9833" s="23" t="s">
        <v>83</v>
      </c>
      <c r="N9833" s="27"/>
      <c r="O9833" s="23" t="s">
        <v>56</v>
      </c>
      <c r="P9833" t="str">
        <f t="shared" si="153"/>
        <v>INSERT INTO @DataTable (Deal, AdvanceDate, PROV, DealPurpose, RateType, BEACON, LTV, TDS, GDS, InsuranceType, PrincipalBalance, OccupancyType, AccountStatus, Closed_Date, DelinquencyBucket) VALUES (9832, '2016-07-20', 'AB', 'Purchase', 'Fixed', 787, 94.31, 25.68, 25.33, 'HiRatio', 253060.99, 'Owner-Occupied', 'Open', '1900-01-00', 'Current');</v>
      </c>
    </row>
    <row r="9834" spans="1:16" x14ac:dyDescent="0.35">
      <c r="A9834" s="19">
        <v>9833</v>
      </c>
      <c r="B9834" s="18">
        <v>41626</v>
      </c>
      <c r="C9834" s="19" t="s">
        <v>51</v>
      </c>
      <c r="D9834" s="19" t="s">
        <v>61</v>
      </c>
      <c r="E9834" s="19" t="s">
        <v>53</v>
      </c>
      <c r="F9834" s="19">
        <v>719</v>
      </c>
      <c r="G9834" s="19">
        <v>95</v>
      </c>
      <c r="H9834" s="19">
        <v>43.67</v>
      </c>
      <c r="I9834" s="19">
        <v>15.21</v>
      </c>
      <c r="J9834" s="19" t="s">
        <v>60</v>
      </c>
      <c r="K9834" s="20">
        <v>0</v>
      </c>
      <c r="L9834" s="20" t="s">
        <v>66</v>
      </c>
      <c r="M9834" s="20" t="s">
        <v>84</v>
      </c>
      <c r="N9834" s="26">
        <v>42590</v>
      </c>
      <c r="O9834" s="20" t="s">
        <v>56</v>
      </c>
      <c r="P9834" t="str">
        <f t="shared" si="153"/>
        <v>INSERT INTO @DataTable (Deal, AdvanceDate, PROV, DealPurpose, RateType, BEACON, LTV, TDS, GDS, InsuranceType, PrincipalBalance, OccupancyType, AccountStatus, Closed_Date, DelinquencyBucket) VALUES (9833, '2013-12-18', 'AB', 'Purchase', 'Fixed', 719, 95, 43.67, 15.21, 'HiRatio', 0, 'Second Home', 'Closed', '2016-08-08', 'Current');</v>
      </c>
    </row>
    <row r="9835" spans="1:16" x14ac:dyDescent="0.35">
      <c r="A9835" s="22">
        <v>9834</v>
      </c>
      <c r="B9835" s="21">
        <v>40966</v>
      </c>
      <c r="C9835" s="22" t="s">
        <v>57</v>
      </c>
      <c r="D9835" s="22" t="s">
        <v>61</v>
      </c>
      <c r="E9835" s="22" t="s">
        <v>53</v>
      </c>
      <c r="F9835" s="22">
        <v>706</v>
      </c>
      <c r="G9835" s="22">
        <v>94.98</v>
      </c>
      <c r="H9835" s="22">
        <v>27.52</v>
      </c>
      <c r="I9835" s="22">
        <v>19.489999999999998</v>
      </c>
      <c r="J9835" s="22" t="s">
        <v>60</v>
      </c>
      <c r="K9835" s="23">
        <v>0</v>
      </c>
      <c r="L9835" s="23" t="s">
        <v>55</v>
      </c>
      <c r="M9835" s="23" t="s">
        <v>84</v>
      </c>
      <c r="N9835" s="27">
        <v>42216</v>
      </c>
      <c r="O9835" s="23" t="s">
        <v>56</v>
      </c>
      <c r="P9835" t="str">
        <f t="shared" si="153"/>
        <v>INSERT INTO @DataTable (Deal, AdvanceDate, PROV, DealPurpose, RateType, BEACON, LTV, TDS, GDS, InsuranceType, PrincipalBalance, OccupancyType, AccountStatus, Closed_Date, DelinquencyBucket) VALUES (9834, '2012-02-27', 'ON', 'Purchase', 'Fixed', 706, 94.98, 27.52, 19.49, 'HiRatio', 0, 'Owner-Occupied', 'Closed', '2015-07-31', 'Current');</v>
      </c>
    </row>
    <row r="9836" spans="1:16" x14ac:dyDescent="0.35">
      <c r="A9836" s="19">
        <v>9835</v>
      </c>
      <c r="B9836" s="18">
        <v>41025</v>
      </c>
      <c r="C9836" s="19" t="s">
        <v>57</v>
      </c>
      <c r="D9836" s="19" t="s">
        <v>61</v>
      </c>
      <c r="E9836" s="19" t="s">
        <v>53</v>
      </c>
      <c r="F9836" s="19">
        <v>732</v>
      </c>
      <c r="G9836" s="19">
        <v>90</v>
      </c>
      <c r="H9836" s="19">
        <v>36.270000000000003</v>
      </c>
      <c r="I9836" s="19">
        <v>30.84</v>
      </c>
      <c r="J9836" s="19" t="s">
        <v>60</v>
      </c>
      <c r="K9836" s="20">
        <v>0</v>
      </c>
      <c r="L9836" s="20" t="s">
        <v>55</v>
      </c>
      <c r="M9836" s="20" t="s">
        <v>84</v>
      </c>
      <c r="N9836" s="26">
        <v>42517</v>
      </c>
      <c r="O9836" s="20" t="s">
        <v>56</v>
      </c>
      <c r="P9836" t="str">
        <f t="shared" si="153"/>
        <v>INSERT INTO @DataTable (Deal, AdvanceDate, PROV, DealPurpose, RateType, BEACON, LTV, TDS, GDS, InsuranceType, PrincipalBalance, OccupancyType, AccountStatus, Closed_Date, DelinquencyBucket) VALUES (9835, '2012-04-26', 'ON', 'Purchase', 'Fixed', 732, 90, 36.27, 30.84, 'HiRatio', 0, 'Owner-Occupied', 'Closed', '2016-05-27', 'Current');</v>
      </c>
    </row>
    <row r="9837" spans="1:16" x14ac:dyDescent="0.35">
      <c r="A9837" s="22">
        <v>9836</v>
      </c>
      <c r="B9837" s="21">
        <v>40969</v>
      </c>
      <c r="C9837" s="22" t="s">
        <v>57</v>
      </c>
      <c r="D9837" s="22" t="s">
        <v>61</v>
      </c>
      <c r="E9837" s="22" t="s">
        <v>53</v>
      </c>
      <c r="F9837" s="22">
        <v>738</v>
      </c>
      <c r="G9837" s="22">
        <v>95</v>
      </c>
      <c r="H9837" s="22">
        <v>38.51</v>
      </c>
      <c r="I9837" s="22">
        <v>25.6</v>
      </c>
      <c r="J9837" s="22" t="s">
        <v>60</v>
      </c>
      <c r="K9837" s="23">
        <v>0</v>
      </c>
      <c r="L9837" s="23" t="s">
        <v>55</v>
      </c>
      <c r="M9837" s="23" t="s">
        <v>84</v>
      </c>
      <c r="N9837" s="27">
        <v>42213</v>
      </c>
      <c r="O9837" s="23" t="s">
        <v>56</v>
      </c>
      <c r="P9837" t="str">
        <f t="shared" si="153"/>
        <v>INSERT INTO @DataTable (Deal, AdvanceDate, PROV, DealPurpose, RateType, BEACON, LTV, TDS, GDS, InsuranceType, PrincipalBalance, OccupancyType, AccountStatus, Closed_Date, DelinquencyBucket) VALUES (9836, '2012-03-01', 'ON', 'Purchase', 'Fixed', 738, 95, 38.51, 25.6, 'HiRatio', 0, 'Owner-Occupied', 'Closed', '2015-07-28', 'Current');</v>
      </c>
    </row>
    <row r="9838" spans="1:16" x14ac:dyDescent="0.35">
      <c r="A9838" s="19">
        <v>9837</v>
      </c>
      <c r="B9838" s="18">
        <v>40802</v>
      </c>
      <c r="C9838" s="19" t="s">
        <v>51</v>
      </c>
      <c r="D9838" s="19" t="s">
        <v>61</v>
      </c>
      <c r="E9838" s="19" t="s">
        <v>53</v>
      </c>
      <c r="F9838" s="19">
        <v>745</v>
      </c>
      <c r="G9838" s="19">
        <v>95</v>
      </c>
      <c r="H9838" s="19">
        <v>30.83</v>
      </c>
      <c r="I9838" s="19">
        <v>19.77</v>
      </c>
      <c r="J9838" s="19" t="s">
        <v>60</v>
      </c>
      <c r="K9838" s="20">
        <v>173962.3</v>
      </c>
      <c r="L9838" s="20" t="s">
        <v>55</v>
      </c>
      <c r="M9838" s="20" t="s">
        <v>83</v>
      </c>
      <c r="N9838" s="26"/>
      <c r="O9838" s="20" t="s">
        <v>56</v>
      </c>
      <c r="P9838" t="str">
        <f t="shared" si="153"/>
        <v>INSERT INTO @DataTable (Deal, AdvanceDate, PROV, DealPurpose, RateType, BEACON, LTV, TDS, GDS, InsuranceType, PrincipalBalance, OccupancyType, AccountStatus, Closed_Date, DelinquencyBucket) VALUES (9837, '2011-09-16', 'AB', 'Purchase', 'Fixed', 745, 95, 30.83, 19.77, 'HiRatio', 173962.3, 'Owner-Occupied', 'Open', '1900-01-00', 'Current');</v>
      </c>
    </row>
    <row r="9839" spans="1:16" x14ac:dyDescent="0.35">
      <c r="A9839" s="22">
        <v>9838</v>
      </c>
      <c r="B9839" s="21">
        <v>41866</v>
      </c>
      <c r="C9839" s="22" t="s">
        <v>51</v>
      </c>
      <c r="D9839" s="22" t="s">
        <v>61</v>
      </c>
      <c r="E9839" s="22" t="s">
        <v>53</v>
      </c>
      <c r="F9839" s="22">
        <v>708</v>
      </c>
      <c r="G9839" s="22">
        <v>94.99</v>
      </c>
      <c r="H9839" s="22">
        <v>36.69</v>
      </c>
      <c r="I9839" s="22">
        <v>16.649999999999999</v>
      </c>
      <c r="J9839" s="22" t="s">
        <v>60</v>
      </c>
      <c r="K9839" s="23">
        <v>343281.71</v>
      </c>
      <c r="L9839" s="23" t="s">
        <v>55</v>
      </c>
      <c r="M9839" s="23" t="s">
        <v>83</v>
      </c>
      <c r="N9839" s="27"/>
      <c r="O9839" s="23" t="s">
        <v>56</v>
      </c>
      <c r="P9839" t="str">
        <f t="shared" si="153"/>
        <v>INSERT INTO @DataTable (Deal, AdvanceDate, PROV, DealPurpose, RateType, BEACON, LTV, TDS, GDS, InsuranceType, PrincipalBalance, OccupancyType, AccountStatus, Closed_Date, DelinquencyBucket) VALUES (9838, '2014-08-15', 'AB', 'Purchase', 'Fixed', 708, 94.99, 36.69, 16.65, 'HiRatio', 343281.71, 'Owner-Occupied', 'Open', '1900-01-00', 'Current');</v>
      </c>
    </row>
    <row r="9840" spans="1:16" x14ac:dyDescent="0.35">
      <c r="A9840" s="19">
        <v>9839</v>
      </c>
      <c r="B9840" s="18">
        <v>41039</v>
      </c>
      <c r="C9840" s="19" t="s">
        <v>57</v>
      </c>
      <c r="D9840" s="19" t="s">
        <v>61</v>
      </c>
      <c r="E9840" s="19" t="s">
        <v>53</v>
      </c>
      <c r="F9840" s="19">
        <v>690</v>
      </c>
      <c r="G9840" s="19">
        <v>93.6</v>
      </c>
      <c r="H9840" s="19">
        <v>34.549999999999997</v>
      </c>
      <c r="I9840" s="19">
        <v>24.04</v>
      </c>
      <c r="J9840" s="19" t="s">
        <v>60</v>
      </c>
      <c r="K9840" s="20">
        <v>0</v>
      </c>
      <c r="L9840" s="20" t="s">
        <v>55</v>
      </c>
      <c r="M9840" s="20" t="s">
        <v>84</v>
      </c>
      <c r="N9840" s="26">
        <v>41673</v>
      </c>
      <c r="O9840" s="20" t="s">
        <v>56</v>
      </c>
      <c r="P9840" t="str">
        <f t="shared" si="153"/>
        <v>INSERT INTO @DataTable (Deal, AdvanceDate, PROV, DealPurpose, RateType, BEACON, LTV, TDS, GDS, InsuranceType, PrincipalBalance, OccupancyType, AccountStatus, Closed_Date, DelinquencyBucket) VALUES (9839, '2012-05-10', 'ON', 'Purchase', 'Fixed', 690, 93.6, 34.55, 24.04, 'HiRatio', 0, 'Owner-Occupied', 'Closed', '2014-02-03', 'Current');</v>
      </c>
    </row>
    <row r="9841" spans="1:16" x14ac:dyDescent="0.35">
      <c r="A9841" s="22">
        <v>9840</v>
      </c>
      <c r="B9841" s="21">
        <v>41033</v>
      </c>
      <c r="C9841" s="22" t="s">
        <v>57</v>
      </c>
      <c r="D9841" s="22" t="s">
        <v>52</v>
      </c>
      <c r="E9841" s="22" t="s">
        <v>53</v>
      </c>
      <c r="F9841" s="22">
        <v>632</v>
      </c>
      <c r="G9841" s="22">
        <v>79.290000000000006</v>
      </c>
      <c r="H9841" s="22">
        <v>32.93</v>
      </c>
      <c r="I9841" s="22">
        <v>32.47</v>
      </c>
      <c r="J9841" s="22" t="s">
        <v>54</v>
      </c>
      <c r="K9841" s="23">
        <v>0</v>
      </c>
      <c r="L9841" s="23" t="s">
        <v>55</v>
      </c>
      <c r="M9841" s="23" t="s">
        <v>84</v>
      </c>
      <c r="N9841" s="27">
        <v>41466</v>
      </c>
      <c r="O9841" s="23" t="s">
        <v>56</v>
      </c>
      <c r="P9841" t="str">
        <f t="shared" si="153"/>
        <v>INSERT INTO @DataTable (Deal, AdvanceDate, PROV, DealPurpose, RateType, BEACON, LTV, TDS, GDS, InsuranceType, PrincipalBalance, OccupancyType, AccountStatus, Closed_Date, DelinquencyBucket) VALUES (9840, '2012-05-04', 'ON', 'Refinance External', 'Fixed', 632, 79.29, 32.93, 32.47, 'Conv', 0, 'Owner-Occupied', 'Closed', '2013-07-11', 'Current');</v>
      </c>
    </row>
    <row r="9842" spans="1:16" x14ac:dyDescent="0.35">
      <c r="A9842" s="19">
        <v>9841</v>
      </c>
      <c r="B9842" s="18">
        <v>41249</v>
      </c>
      <c r="C9842" s="19" t="s">
        <v>57</v>
      </c>
      <c r="D9842" s="19" t="s">
        <v>72</v>
      </c>
      <c r="E9842" s="19" t="s">
        <v>53</v>
      </c>
      <c r="F9842" s="19">
        <v>663</v>
      </c>
      <c r="G9842" s="19">
        <v>80</v>
      </c>
      <c r="H9842" s="19">
        <v>41.97</v>
      </c>
      <c r="I9842" s="19">
        <v>9.4499999999999993</v>
      </c>
      <c r="J9842" s="19" t="s">
        <v>54</v>
      </c>
      <c r="K9842" s="20">
        <v>0</v>
      </c>
      <c r="L9842" s="20" t="s">
        <v>62</v>
      </c>
      <c r="M9842" s="20" t="s">
        <v>84</v>
      </c>
      <c r="N9842" s="26">
        <v>42192</v>
      </c>
      <c r="O9842" s="20" t="s">
        <v>56</v>
      </c>
      <c r="P9842" t="str">
        <f t="shared" si="153"/>
        <v>INSERT INTO @DataTable (Deal, AdvanceDate, PROV, DealPurpose, RateType, BEACON, LTV, TDS, GDS, InsuranceType, PrincipalBalance, OccupancyType, AccountStatus, Closed_Date, DelinquencyBucket) VALUES (9841, '2012-12-06', 'ON', 'ETO Existing Client', 'Fixed', 663, 80, 41.97, 9.45, 'Conv', 0, 'Rental', 'Closed', '2015-07-07', 'Current');</v>
      </c>
    </row>
    <row r="9843" spans="1:16" x14ac:dyDescent="0.35">
      <c r="A9843" s="22">
        <v>9842</v>
      </c>
      <c r="B9843" s="21">
        <v>40907</v>
      </c>
      <c r="C9843" s="22" t="s">
        <v>58</v>
      </c>
      <c r="D9843" s="22" t="s">
        <v>61</v>
      </c>
      <c r="E9843" s="22" t="s">
        <v>53</v>
      </c>
      <c r="F9843" s="22">
        <v>0</v>
      </c>
      <c r="G9843" s="22">
        <v>80</v>
      </c>
      <c r="H9843" s="22">
        <v>33.770000000000003</v>
      </c>
      <c r="I9843" s="22">
        <v>30.15</v>
      </c>
      <c r="J9843" s="22" t="s">
        <v>54</v>
      </c>
      <c r="K9843" s="23">
        <v>294747.69</v>
      </c>
      <c r="L9843" s="23" t="s">
        <v>55</v>
      </c>
      <c r="M9843" s="23" t="s">
        <v>83</v>
      </c>
      <c r="N9843" s="27"/>
      <c r="O9843" s="23" t="s">
        <v>56</v>
      </c>
      <c r="P9843" t="str">
        <f t="shared" si="153"/>
        <v>INSERT INTO @DataTable (Deal, AdvanceDate, PROV, DealPurpose, RateType, BEACON, LTV, TDS, GDS, InsuranceType, PrincipalBalance, OccupancyType, AccountStatus, Closed_Date, DelinquencyBucket) VALUES (9842, '2011-12-30', 'BC', 'Purchase', 'Fixed', 0, 80, 33.77, 30.15, 'Conv', 294747.69, 'Owner-Occupied', 'Open', '1900-01-00', 'Current');</v>
      </c>
    </row>
    <row r="9844" spans="1:16" x14ac:dyDescent="0.35">
      <c r="A9844" s="19">
        <v>9843</v>
      </c>
      <c r="B9844" s="18">
        <v>41746</v>
      </c>
      <c r="C9844" s="19" t="s">
        <v>57</v>
      </c>
      <c r="D9844" s="19" t="s">
        <v>61</v>
      </c>
      <c r="E9844" s="19" t="s">
        <v>40</v>
      </c>
      <c r="F9844" s="19">
        <v>774</v>
      </c>
      <c r="G9844" s="19">
        <v>85</v>
      </c>
      <c r="H9844" s="19">
        <v>31.56</v>
      </c>
      <c r="I9844" s="19">
        <v>28.01</v>
      </c>
      <c r="J9844" s="19" t="s">
        <v>60</v>
      </c>
      <c r="K9844" s="20">
        <v>0</v>
      </c>
      <c r="L9844" s="20" t="s">
        <v>55</v>
      </c>
      <c r="M9844" s="20" t="s">
        <v>84</v>
      </c>
      <c r="N9844" s="26">
        <v>42695</v>
      </c>
      <c r="O9844" s="20" t="s">
        <v>56</v>
      </c>
      <c r="P9844" t="str">
        <f t="shared" si="153"/>
        <v>INSERT INTO @DataTable (Deal, AdvanceDate, PROV, DealPurpose, RateType, BEACON, LTV, TDS, GDS, InsuranceType, PrincipalBalance, OccupancyType, AccountStatus, Closed_Date, DelinquencyBucket) VALUES (9843, '2014-04-17', 'ON', 'Purchase', 'ARM', 774, 85, 31.56, 28.01, 'HiRatio', 0, 'Owner-Occupied', 'Closed', '2016-11-21', 'Current');</v>
      </c>
    </row>
    <row r="9845" spans="1:16" x14ac:dyDescent="0.35">
      <c r="A9845" s="22">
        <v>9844</v>
      </c>
      <c r="B9845" s="21">
        <v>40375</v>
      </c>
      <c r="C9845" s="22" t="s">
        <v>51</v>
      </c>
      <c r="D9845" s="22" t="s">
        <v>52</v>
      </c>
      <c r="E9845" s="22" t="s">
        <v>53</v>
      </c>
      <c r="F9845" s="22">
        <v>721</v>
      </c>
      <c r="G9845" s="22">
        <v>80</v>
      </c>
      <c r="H9845" s="22">
        <v>42.42</v>
      </c>
      <c r="I9845" s="22">
        <v>30.92</v>
      </c>
      <c r="J9845" s="22" t="s">
        <v>54</v>
      </c>
      <c r="K9845" s="23">
        <v>223434.55</v>
      </c>
      <c r="L9845" s="23" t="s">
        <v>55</v>
      </c>
      <c r="M9845" s="23" t="s">
        <v>83</v>
      </c>
      <c r="N9845" s="27"/>
      <c r="O9845" s="23" t="s">
        <v>56</v>
      </c>
      <c r="P9845" t="str">
        <f t="shared" si="153"/>
        <v>INSERT INTO @DataTable (Deal, AdvanceDate, PROV, DealPurpose, RateType, BEACON, LTV, TDS, GDS, InsuranceType, PrincipalBalance, OccupancyType, AccountStatus, Closed_Date, DelinquencyBucket) VALUES (9844, '2010-07-16', 'AB', 'Refinance External', 'Fixed', 721, 80, 42.42, 30.92, 'Conv', 223434.55, 'Owner-Occupied', 'Open', '1900-01-00', 'Current');</v>
      </c>
    </row>
    <row r="9846" spans="1:16" x14ac:dyDescent="0.35">
      <c r="A9846" s="19">
        <v>9845</v>
      </c>
      <c r="B9846" s="18">
        <v>40983</v>
      </c>
      <c r="C9846" s="19" t="s">
        <v>51</v>
      </c>
      <c r="D9846" s="19" t="s">
        <v>59</v>
      </c>
      <c r="E9846" s="19" t="s">
        <v>40</v>
      </c>
      <c r="F9846" s="19">
        <v>785</v>
      </c>
      <c r="G9846" s="19">
        <v>31.7</v>
      </c>
      <c r="H9846" s="19">
        <v>34.799999999999997</v>
      </c>
      <c r="I9846" s="19">
        <v>18.46</v>
      </c>
      <c r="J9846" s="19" t="s">
        <v>54</v>
      </c>
      <c r="K9846" s="20">
        <v>135313.74</v>
      </c>
      <c r="L9846" s="20" t="s">
        <v>55</v>
      </c>
      <c r="M9846" s="20" t="s">
        <v>83</v>
      </c>
      <c r="N9846" s="26"/>
      <c r="O9846" s="20" t="s">
        <v>56</v>
      </c>
      <c r="P9846" t="str">
        <f t="shared" si="153"/>
        <v>INSERT INTO @DataTable (Deal, AdvanceDate, PROV, DealPurpose, RateType, BEACON, LTV, TDS, GDS, InsuranceType, PrincipalBalance, OccupancyType, AccountStatus, Closed_Date, DelinquencyBucket) VALUES (9845, '2012-03-15', 'AB', 'Transfer', 'ARM', 785, 31.7, 34.8, 18.46, 'Conv', 135313.74, 'Owner-Occupied', 'Open', '1900-01-00', 'Current');</v>
      </c>
    </row>
    <row r="9847" spans="1:16" x14ac:dyDescent="0.35">
      <c r="A9847" s="22">
        <v>9846</v>
      </c>
      <c r="B9847" s="21">
        <v>42495</v>
      </c>
      <c r="C9847" s="22" t="s">
        <v>57</v>
      </c>
      <c r="D9847" s="22" t="s">
        <v>61</v>
      </c>
      <c r="E9847" s="22" t="s">
        <v>53</v>
      </c>
      <c r="F9847" s="22">
        <v>693</v>
      </c>
      <c r="G9847" s="22">
        <v>90</v>
      </c>
      <c r="H9847" s="22">
        <v>41.01</v>
      </c>
      <c r="I9847" s="22">
        <v>26.61</v>
      </c>
      <c r="J9847" s="22" t="s">
        <v>60</v>
      </c>
      <c r="K9847" s="23">
        <v>451143.38</v>
      </c>
      <c r="L9847" s="23" t="s">
        <v>55</v>
      </c>
      <c r="M9847" s="23" t="s">
        <v>83</v>
      </c>
      <c r="N9847" s="27"/>
      <c r="O9847" s="23" t="s">
        <v>56</v>
      </c>
      <c r="P9847" t="str">
        <f t="shared" si="153"/>
        <v>INSERT INTO @DataTable (Deal, AdvanceDate, PROV, DealPurpose, RateType, BEACON, LTV, TDS, GDS, InsuranceType, PrincipalBalance, OccupancyType, AccountStatus, Closed_Date, DelinquencyBucket) VALUES (9846, '2016-05-05', 'ON', 'Purchase', 'Fixed', 693, 90, 41.01, 26.61, 'HiRatio', 451143.38, 'Owner-Occupied', 'Open', '1900-01-00', 'Current');</v>
      </c>
    </row>
    <row r="9848" spans="1:16" x14ac:dyDescent="0.35">
      <c r="A9848" s="19">
        <v>9847</v>
      </c>
      <c r="B9848" s="18">
        <v>40940</v>
      </c>
      <c r="C9848" s="19" t="s">
        <v>51</v>
      </c>
      <c r="D9848" s="19" t="s">
        <v>61</v>
      </c>
      <c r="E9848" s="19" t="s">
        <v>53</v>
      </c>
      <c r="F9848" s="19">
        <v>769</v>
      </c>
      <c r="G9848" s="19">
        <v>95</v>
      </c>
      <c r="H9848" s="19">
        <v>39.67</v>
      </c>
      <c r="I9848" s="19">
        <v>21.57</v>
      </c>
      <c r="J9848" s="19" t="s">
        <v>60</v>
      </c>
      <c r="K9848" s="20">
        <v>291796.23</v>
      </c>
      <c r="L9848" s="20" t="s">
        <v>55</v>
      </c>
      <c r="M9848" s="20" t="s">
        <v>83</v>
      </c>
      <c r="N9848" s="26"/>
      <c r="O9848" s="20" t="s">
        <v>56</v>
      </c>
      <c r="P9848" t="str">
        <f t="shared" si="153"/>
        <v>INSERT INTO @DataTable (Deal, AdvanceDate, PROV, DealPurpose, RateType, BEACON, LTV, TDS, GDS, InsuranceType, PrincipalBalance, OccupancyType, AccountStatus, Closed_Date, DelinquencyBucket) VALUES (9847, '2012-02-01', 'AB', 'Purchase', 'Fixed', 769, 95, 39.67, 21.57, 'HiRatio', 291796.23, 'Owner-Occupied', 'Open', '1900-01-00', 'Current');</v>
      </c>
    </row>
    <row r="9849" spans="1:16" x14ac:dyDescent="0.35">
      <c r="A9849" s="22">
        <v>9848</v>
      </c>
      <c r="B9849" s="21">
        <v>41130</v>
      </c>
      <c r="C9849" s="22" t="s">
        <v>57</v>
      </c>
      <c r="D9849" s="22" t="s">
        <v>61</v>
      </c>
      <c r="E9849" s="22" t="s">
        <v>53</v>
      </c>
      <c r="F9849" s="22">
        <v>713</v>
      </c>
      <c r="G9849" s="22">
        <v>95</v>
      </c>
      <c r="H9849" s="22">
        <v>22.56</v>
      </c>
      <c r="I9849" s="22">
        <v>11.85</v>
      </c>
      <c r="J9849" s="22" t="s">
        <v>60</v>
      </c>
      <c r="K9849" s="23">
        <v>0</v>
      </c>
      <c r="L9849" s="23" t="s">
        <v>55</v>
      </c>
      <c r="M9849" s="23" t="s">
        <v>84</v>
      </c>
      <c r="N9849" s="27">
        <v>41605</v>
      </c>
      <c r="O9849" s="23" t="s">
        <v>56</v>
      </c>
      <c r="P9849" t="str">
        <f t="shared" si="153"/>
        <v>INSERT INTO @DataTable (Deal, AdvanceDate, PROV, DealPurpose, RateType, BEACON, LTV, TDS, GDS, InsuranceType, PrincipalBalance, OccupancyType, AccountStatus, Closed_Date, DelinquencyBucket) VALUES (9848, '2012-08-09', 'ON', 'Purchase', 'Fixed', 713, 95, 22.56, 11.85, 'HiRatio', 0, 'Owner-Occupied', 'Closed', '2013-11-27', 'Current');</v>
      </c>
    </row>
    <row r="9850" spans="1:16" x14ac:dyDescent="0.35">
      <c r="A9850" s="19">
        <v>9849</v>
      </c>
      <c r="B9850" s="18">
        <v>41639</v>
      </c>
      <c r="C9850" s="19" t="s">
        <v>57</v>
      </c>
      <c r="D9850" s="19" t="s">
        <v>61</v>
      </c>
      <c r="E9850" s="19" t="s">
        <v>40</v>
      </c>
      <c r="F9850" s="19">
        <v>682</v>
      </c>
      <c r="G9850" s="19">
        <v>80</v>
      </c>
      <c r="H9850" s="19">
        <v>22.31</v>
      </c>
      <c r="I9850" s="19">
        <v>16.48</v>
      </c>
      <c r="J9850" s="19" t="s">
        <v>54</v>
      </c>
      <c r="K9850" s="20">
        <v>0</v>
      </c>
      <c r="L9850" s="20" t="s">
        <v>55</v>
      </c>
      <c r="M9850" s="20" t="s">
        <v>84</v>
      </c>
      <c r="N9850" s="26">
        <v>42200</v>
      </c>
      <c r="O9850" s="20" t="s">
        <v>56</v>
      </c>
      <c r="P9850" t="str">
        <f t="shared" si="153"/>
        <v>INSERT INTO @DataTable (Deal, AdvanceDate, PROV, DealPurpose, RateType, BEACON, LTV, TDS, GDS, InsuranceType, PrincipalBalance, OccupancyType, AccountStatus, Closed_Date, DelinquencyBucket) VALUES (9849, '2013-12-31', 'ON', 'Purchase', 'ARM', 682, 80, 22.31, 16.48, 'Conv', 0, 'Owner-Occupied', 'Closed', '2015-07-15', 'Current');</v>
      </c>
    </row>
    <row r="9851" spans="1:16" x14ac:dyDescent="0.35">
      <c r="A9851" s="22">
        <v>9850</v>
      </c>
      <c r="B9851" s="21">
        <v>40687</v>
      </c>
      <c r="C9851" s="22" t="s">
        <v>57</v>
      </c>
      <c r="D9851" s="22" t="s">
        <v>61</v>
      </c>
      <c r="E9851" s="22" t="s">
        <v>40</v>
      </c>
      <c r="F9851" s="22">
        <v>706</v>
      </c>
      <c r="G9851" s="22">
        <v>95</v>
      </c>
      <c r="H9851" s="22">
        <v>26.44</v>
      </c>
      <c r="I9851" s="22">
        <v>25.1</v>
      </c>
      <c r="J9851" s="22" t="s">
        <v>60</v>
      </c>
      <c r="K9851" s="23">
        <v>372580.84</v>
      </c>
      <c r="L9851" s="23" t="s">
        <v>55</v>
      </c>
      <c r="M9851" s="23" t="s">
        <v>83</v>
      </c>
      <c r="N9851" s="27"/>
      <c r="O9851" s="23" t="s">
        <v>56</v>
      </c>
      <c r="P9851" t="str">
        <f t="shared" si="153"/>
        <v>INSERT INTO @DataTable (Deal, AdvanceDate, PROV, DealPurpose, RateType, BEACON, LTV, TDS, GDS, InsuranceType, PrincipalBalance, OccupancyType, AccountStatus, Closed_Date, DelinquencyBucket) VALUES (9850, '2011-05-24', 'ON', 'Purchase', 'ARM', 706, 95, 26.44, 25.1, 'HiRatio', 372580.84, 'Owner-Occupied', 'Open', '1900-01-00', 'Current');</v>
      </c>
    </row>
    <row r="9852" spans="1:16" x14ac:dyDescent="0.35">
      <c r="A9852" s="19">
        <v>9851</v>
      </c>
      <c r="B9852" s="18">
        <v>41031</v>
      </c>
      <c r="C9852" s="19" t="s">
        <v>58</v>
      </c>
      <c r="D9852" s="19" t="s">
        <v>61</v>
      </c>
      <c r="E9852" s="19" t="s">
        <v>53</v>
      </c>
      <c r="F9852" s="19">
        <v>658</v>
      </c>
      <c r="G9852" s="19">
        <v>95</v>
      </c>
      <c r="H9852" s="19">
        <v>36.450000000000003</v>
      </c>
      <c r="I9852" s="19">
        <v>26.66</v>
      </c>
      <c r="J9852" s="19" t="s">
        <v>60</v>
      </c>
      <c r="K9852" s="20">
        <v>0</v>
      </c>
      <c r="L9852" s="20" t="s">
        <v>55</v>
      </c>
      <c r="M9852" s="20" t="s">
        <v>84</v>
      </c>
      <c r="N9852" s="26">
        <v>41898</v>
      </c>
      <c r="O9852" s="20" t="s">
        <v>56</v>
      </c>
      <c r="P9852" t="str">
        <f t="shared" si="153"/>
        <v>INSERT INTO @DataTable (Deal, AdvanceDate, PROV, DealPurpose, RateType, BEACON, LTV, TDS, GDS, InsuranceType, PrincipalBalance, OccupancyType, AccountStatus, Closed_Date, DelinquencyBucket) VALUES (9851, '2012-05-02', 'BC', 'Purchase', 'Fixed', 658, 95, 36.45, 26.66, 'HiRatio', 0, 'Owner-Occupied', 'Closed', '2014-09-16', 'Current');</v>
      </c>
    </row>
    <row r="9853" spans="1:16" x14ac:dyDescent="0.35">
      <c r="A9853" s="22">
        <v>9852</v>
      </c>
      <c r="B9853" s="21">
        <v>40617</v>
      </c>
      <c r="C9853" s="22" t="s">
        <v>51</v>
      </c>
      <c r="D9853" s="22" t="s">
        <v>61</v>
      </c>
      <c r="E9853" s="22" t="s">
        <v>53</v>
      </c>
      <c r="F9853" s="22">
        <v>701</v>
      </c>
      <c r="G9853" s="22">
        <v>90</v>
      </c>
      <c r="H9853" s="22">
        <v>36.81</v>
      </c>
      <c r="I9853" s="22">
        <v>24.47</v>
      </c>
      <c r="J9853" s="22" t="s">
        <v>60</v>
      </c>
      <c r="K9853" s="23">
        <v>275232.65999999997</v>
      </c>
      <c r="L9853" s="23" t="s">
        <v>55</v>
      </c>
      <c r="M9853" s="23" t="s">
        <v>83</v>
      </c>
      <c r="N9853" s="27"/>
      <c r="O9853" s="23" t="s">
        <v>56</v>
      </c>
      <c r="P9853" t="str">
        <f t="shared" si="153"/>
        <v>INSERT INTO @DataTable (Deal, AdvanceDate, PROV, DealPurpose, RateType, BEACON, LTV, TDS, GDS, InsuranceType, PrincipalBalance, OccupancyType, AccountStatus, Closed_Date, DelinquencyBucket) VALUES (9852, '2011-03-15', 'AB', 'Purchase', 'Fixed', 701, 90, 36.81, 24.47, 'HiRatio', 275232.66, 'Owner-Occupied', 'Open', '1900-01-00', 'Current');</v>
      </c>
    </row>
    <row r="9854" spans="1:16" x14ac:dyDescent="0.35">
      <c r="A9854" s="19">
        <v>9853</v>
      </c>
      <c r="B9854" s="18">
        <v>41723</v>
      </c>
      <c r="C9854" s="19" t="s">
        <v>65</v>
      </c>
      <c r="D9854" s="19" t="s">
        <v>52</v>
      </c>
      <c r="E9854" s="19" t="s">
        <v>40</v>
      </c>
      <c r="F9854" s="19">
        <v>802</v>
      </c>
      <c r="G9854" s="19">
        <v>79.19</v>
      </c>
      <c r="H9854" s="19">
        <v>37.31</v>
      </c>
      <c r="I9854" s="19">
        <v>27.02</v>
      </c>
      <c r="J9854" s="19" t="s">
        <v>54</v>
      </c>
      <c r="K9854" s="20">
        <v>137737.35</v>
      </c>
      <c r="L9854" s="20" t="s">
        <v>55</v>
      </c>
      <c r="M9854" s="20" t="s">
        <v>83</v>
      </c>
      <c r="N9854" s="26"/>
      <c r="O9854" s="20" t="s">
        <v>56</v>
      </c>
      <c r="P9854" t="str">
        <f t="shared" si="153"/>
        <v>INSERT INTO @DataTable (Deal, AdvanceDate, PROV, DealPurpose, RateType, BEACON, LTV, TDS, GDS, InsuranceType, PrincipalBalance, OccupancyType, AccountStatus, Closed_Date, DelinquencyBucket) VALUES (9853, '2014-03-25', 'NS', 'Refinance External', 'ARM', 802, 79.19, 37.31, 27.02, 'Conv', 137737.35, 'Owner-Occupied', 'Open', '1900-01-00', 'Current');</v>
      </c>
    </row>
    <row r="9855" spans="1:16" x14ac:dyDescent="0.35">
      <c r="A9855" s="22">
        <v>9854</v>
      </c>
      <c r="B9855" s="21">
        <v>41289</v>
      </c>
      <c r="C9855" s="22" t="s">
        <v>57</v>
      </c>
      <c r="D9855" s="22" t="s">
        <v>61</v>
      </c>
      <c r="E9855" s="22" t="s">
        <v>53</v>
      </c>
      <c r="F9855" s="22">
        <v>704</v>
      </c>
      <c r="G9855" s="22">
        <v>95</v>
      </c>
      <c r="H9855" s="22">
        <v>37.78</v>
      </c>
      <c r="I9855" s="22">
        <v>34.340000000000003</v>
      </c>
      <c r="J9855" s="22" t="s">
        <v>60</v>
      </c>
      <c r="K9855" s="23">
        <v>0</v>
      </c>
      <c r="L9855" s="23" t="s">
        <v>55</v>
      </c>
      <c r="M9855" s="23" t="s">
        <v>84</v>
      </c>
      <c r="N9855" s="27">
        <v>42704</v>
      </c>
      <c r="O9855" s="23" t="s">
        <v>56</v>
      </c>
      <c r="P9855" t="str">
        <f t="shared" si="153"/>
        <v>INSERT INTO @DataTable (Deal, AdvanceDate, PROV, DealPurpose, RateType, BEACON, LTV, TDS, GDS, InsuranceType, PrincipalBalance, OccupancyType, AccountStatus, Closed_Date, DelinquencyBucket) VALUES (9854, '2013-01-15', 'ON', 'Purchase', 'Fixed', 704, 95, 37.78, 34.34, 'HiRatio', 0, 'Owner-Occupied', 'Closed', '2016-11-30', 'Current');</v>
      </c>
    </row>
    <row r="9856" spans="1:16" x14ac:dyDescent="0.35">
      <c r="A9856" s="19">
        <v>9855</v>
      </c>
      <c r="B9856" s="18">
        <v>40969</v>
      </c>
      <c r="C9856" s="19" t="s">
        <v>51</v>
      </c>
      <c r="D9856" s="19" t="s">
        <v>61</v>
      </c>
      <c r="E9856" s="19" t="s">
        <v>53</v>
      </c>
      <c r="F9856" s="19">
        <v>682</v>
      </c>
      <c r="G9856" s="19">
        <v>95</v>
      </c>
      <c r="H9856" s="19">
        <v>26.8</v>
      </c>
      <c r="I9856" s="19">
        <v>10.65</v>
      </c>
      <c r="J9856" s="19" t="s">
        <v>60</v>
      </c>
      <c r="K9856" s="20">
        <v>0</v>
      </c>
      <c r="L9856" s="20" t="s">
        <v>55</v>
      </c>
      <c r="M9856" s="20" t="s">
        <v>84</v>
      </c>
      <c r="N9856" s="26">
        <v>41976</v>
      </c>
      <c r="O9856" s="20" t="s">
        <v>56</v>
      </c>
      <c r="P9856" t="str">
        <f t="shared" si="153"/>
        <v>INSERT INTO @DataTable (Deal, AdvanceDate, PROV, DealPurpose, RateType, BEACON, LTV, TDS, GDS, InsuranceType, PrincipalBalance, OccupancyType, AccountStatus, Closed_Date, DelinquencyBucket) VALUES (9855, '2012-03-01', 'AB', 'Purchase', 'Fixed', 682, 95, 26.8, 10.65, 'HiRatio', 0, 'Owner-Occupied', 'Closed', '2014-12-03', 'Current');</v>
      </c>
    </row>
    <row r="9857" spans="1:16" x14ac:dyDescent="0.35">
      <c r="A9857" s="22">
        <v>9856</v>
      </c>
      <c r="B9857" s="21">
        <v>42334</v>
      </c>
      <c r="C9857" s="22" t="s">
        <v>57</v>
      </c>
      <c r="D9857" s="22" t="s">
        <v>61</v>
      </c>
      <c r="E9857" s="22" t="s">
        <v>53</v>
      </c>
      <c r="F9857" s="22">
        <v>768</v>
      </c>
      <c r="G9857" s="22">
        <v>95</v>
      </c>
      <c r="H9857" s="22">
        <v>31.75</v>
      </c>
      <c r="I9857" s="22">
        <v>26.96</v>
      </c>
      <c r="J9857" s="22" t="s">
        <v>60</v>
      </c>
      <c r="K9857" s="23">
        <v>213971.68</v>
      </c>
      <c r="L9857" s="23" t="s">
        <v>55</v>
      </c>
      <c r="M9857" s="23" t="s">
        <v>83</v>
      </c>
      <c r="N9857" s="27"/>
      <c r="O9857" s="23" t="s">
        <v>56</v>
      </c>
      <c r="P9857" t="str">
        <f t="shared" si="153"/>
        <v>INSERT INTO @DataTable (Deal, AdvanceDate, PROV, DealPurpose, RateType, BEACON, LTV, TDS, GDS, InsuranceType, PrincipalBalance, OccupancyType, AccountStatus, Closed_Date, DelinquencyBucket) VALUES (9856, '2015-11-26', 'ON', 'Purchase', 'Fixed', 768, 95, 31.75, 26.96, 'HiRatio', 213971.68, 'Owner-Occupied', 'Open', '1900-01-00', 'Current');</v>
      </c>
    </row>
    <row r="9858" spans="1:16" x14ac:dyDescent="0.35">
      <c r="A9858" s="19">
        <v>9857</v>
      </c>
      <c r="B9858" s="18">
        <v>40967</v>
      </c>
      <c r="C9858" s="19" t="s">
        <v>57</v>
      </c>
      <c r="D9858" s="19" t="s">
        <v>61</v>
      </c>
      <c r="E9858" s="19" t="s">
        <v>53</v>
      </c>
      <c r="F9858" s="19">
        <v>790</v>
      </c>
      <c r="G9858" s="19">
        <v>78.790000000000006</v>
      </c>
      <c r="H9858" s="19">
        <v>36.75</v>
      </c>
      <c r="I9858" s="19">
        <v>25.36</v>
      </c>
      <c r="J9858" s="19" t="s">
        <v>54</v>
      </c>
      <c r="K9858" s="20">
        <v>0</v>
      </c>
      <c r="L9858" s="20" t="s">
        <v>55</v>
      </c>
      <c r="M9858" s="20" t="s">
        <v>84</v>
      </c>
      <c r="N9858" s="26">
        <v>41400</v>
      </c>
      <c r="O9858" s="20" t="s">
        <v>56</v>
      </c>
      <c r="P9858" t="str">
        <f t="shared" si="153"/>
        <v>INSERT INTO @DataTable (Deal, AdvanceDate, PROV, DealPurpose, RateType, BEACON, LTV, TDS, GDS, InsuranceType, PrincipalBalance, OccupancyType, AccountStatus, Closed_Date, DelinquencyBucket) VALUES (9857, '2012-02-28', 'ON', 'Purchase', 'Fixed', 790, 78.79, 36.75, 25.36, 'Conv', 0, 'Owner-Occupied', 'Closed', '2013-05-06', 'Current');</v>
      </c>
    </row>
    <row r="9859" spans="1:16" x14ac:dyDescent="0.35">
      <c r="A9859" s="22">
        <v>9858</v>
      </c>
      <c r="B9859" s="21">
        <v>41656</v>
      </c>
      <c r="C9859" s="22" t="s">
        <v>57</v>
      </c>
      <c r="D9859" s="22" t="s">
        <v>61</v>
      </c>
      <c r="E9859" s="22" t="s">
        <v>53</v>
      </c>
      <c r="F9859" s="22">
        <v>689</v>
      </c>
      <c r="G9859" s="22">
        <v>95</v>
      </c>
      <c r="H9859" s="22">
        <v>43.68</v>
      </c>
      <c r="I9859" s="22">
        <v>26.76</v>
      </c>
      <c r="J9859" s="22" t="s">
        <v>60</v>
      </c>
      <c r="K9859" s="23">
        <v>193719.82</v>
      </c>
      <c r="L9859" s="23" t="s">
        <v>55</v>
      </c>
      <c r="M9859" s="23" t="s">
        <v>83</v>
      </c>
      <c r="N9859" s="27"/>
      <c r="O9859" s="23" t="s">
        <v>56</v>
      </c>
      <c r="P9859" t="str">
        <f t="shared" ref="P9859:P9922" si="154">"INSERT INTO @DataTable (Deal, AdvanceDate, PROV, DealPurpose, RateType, BEACON, LTV, TDS, GDS, InsuranceType, PrincipalBalance, OccupancyType, AccountStatus, Closed_Date, DelinquencyBucket) VALUES (" &amp; A9859 &amp; ", " &amp; "'" &amp; TEXT(B9859, "yyyy-mm-dd") &amp; "', '" &amp; C9859 &amp; "', '" &amp; D9859 &amp; "', '" &amp; E9859 &amp; "', " &amp; F9859 &amp; ", " &amp; G9859 &amp; ", " &amp; H9859 &amp; ", " &amp; I9859 &amp; ", '" &amp; J9859 &amp; "', " &amp; K9859 &amp; ", '" &amp; L9859 &amp; "', '" &amp; M9859 &amp; "', '" &amp;TEXT(N9859, "yyyy-mm-dd") &amp; "', '" &amp; O9859 &amp; "');"</f>
        <v>INSERT INTO @DataTable (Deal, AdvanceDate, PROV, DealPurpose, RateType, BEACON, LTV, TDS, GDS, InsuranceType, PrincipalBalance, OccupancyType, AccountStatus, Closed_Date, DelinquencyBucket) VALUES (9858, '2014-01-17', 'ON', 'Purchase', 'Fixed', 689, 95, 43.68, 26.76, 'HiRatio', 193719.82, 'Owner-Occupied', 'Open', '1900-01-00', 'Current');</v>
      </c>
    </row>
    <row r="9860" spans="1:16" x14ac:dyDescent="0.35">
      <c r="A9860" s="19">
        <v>9859</v>
      </c>
      <c r="B9860" s="18">
        <v>42177</v>
      </c>
      <c r="C9860" s="19" t="s">
        <v>51</v>
      </c>
      <c r="D9860" s="19" t="s">
        <v>52</v>
      </c>
      <c r="E9860" s="19" t="s">
        <v>53</v>
      </c>
      <c r="F9860" s="19">
        <v>0</v>
      </c>
      <c r="G9860" s="19">
        <v>80</v>
      </c>
      <c r="H9860" s="19">
        <v>39.56</v>
      </c>
      <c r="I9860" s="19">
        <v>14.06</v>
      </c>
      <c r="J9860" s="19" t="s">
        <v>54</v>
      </c>
      <c r="K9860" s="20">
        <v>259646.07</v>
      </c>
      <c r="L9860" s="20" t="s">
        <v>62</v>
      </c>
      <c r="M9860" s="20" t="s">
        <v>83</v>
      </c>
      <c r="N9860" s="26"/>
      <c r="O9860" s="20" t="s">
        <v>56</v>
      </c>
      <c r="P9860" t="str">
        <f t="shared" si="154"/>
        <v>INSERT INTO @DataTable (Deal, AdvanceDate, PROV, DealPurpose, RateType, BEACON, LTV, TDS, GDS, InsuranceType, PrincipalBalance, OccupancyType, AccountStatus, Closed_Date, DelinquencyBucket) VALUES (9859, '2015-06-22', 'AB', 'Refinance External', 'Fixed', 0, 80, 39.56, 14.06, 'Conv', 259646.07, 'Rental', 'Open', '1900-01-00', 'Current');</v>
      </c>
    </row>
    <row r="9861" spans="1:16" x14ac:dyDescent="0.35">
      <c r="A9861" s="22">
        <v>9860</v>
      </c>
      <c r="B9861" s="21">
        <v>40984</v>
      </c>
      <c r="C9861" s="22" t="s">
        <v>57</v>
      </c>
      <c r="D9861" s="22" t="s">
        <v>61</v>
      </c>
      <c r="E9861" s="22" t="s">
        <v>53</v>
      </c>
      <c r="F9861" s="22">
        <v>795</v>
      </c>
      <c r="G9861" s="22">
        <v>93.48</v>
      </c>
      <c r="H9861" s="22">
        <v>34.369999999999997</v>
      </c>
      <c r="I9861" s="22">
        <v>11.09</v>
      </c>
      <c r="J9861" s="22" t="s">
        <v>60</v>
      </c>
      <c r="K9861" s="23">
        <v>198233.94</v>
      </c>
      <c r="L9861" s="23" t="s">
        <v>55</v>
      </c>
      <c r="M9861" s="23" t="s">
        <v>83</v>
      </c>
      <c r="N9861" s="27"/>
      <c r="O9861" s="23" t="s">
        <v>56</v>
      </c>
      <c r="P9861" t="str">
        <f t="shared" si="154"/>
        <v>INSERT INTO @DataTable (Deal, AdvanceDate, PROV, DealPurpose, RateType, BEACON, LTV, TDS, GDS, InsuranceType, PrincipalBalance, OccupancyType, AccountStatus, Closed_Date, DelinquencyBucket) VALUES (9860, '2012-03-16', 'ON', 'Purchase', 'Fixed', 795, 93.48, 34.37, 11.09, 'HiRatio', 198233.94, 'Owner-Occupied', 'Open', '1900-01-00', 'Current');</v>
      </c>
    </row>
    <row r="9862" spans="1:16" x14ac:dyDescent="0.35">
      <c r="A9862" s="19">
        <v>9861</v>
      </c>
      <c r="B9862" s="18">
        <v>40851</v>
      </c>
      <c r="C9862" s="19" t="s">
        <v>57</v>
      </c>
      <c r="D9862" s="19" t="s">
        <v>61</v>
      </c>
      <c r="E9862" s="19" t="s">
        <v>53</v>
      </c>
      <c r="F9862" s="19">
        <v>692</v>
      </c>
      <c r="G9862" s="19">
        <v>95</v>
      </c>
      <c r="H9862" s="19">
        <v>39.590000000000003</v>
      </c>
      <c r="I9862" s="19">
        <v>33.81</v>
      </c>
      <c r="J9862" s="19" t="s">
        <v>60</v>
      </c>
      <c r="K9862" s="20">
        <v>297838.13</v>
      </c>
      <c r="L9862" s="20" t="s">
        <v>55</v>
      </c>
      <c r="M9862" s="20" t="s">
        <v>83</v>
      </c>
      <c r="N9862" s="26"/>
      <c r="O9862" s="20" t="s">
        <v>56</v>
      </c>
      <c r="P9862" t="str">
        <f t="shared" si="154"/>
        <v>INSERT INTO @DataTable (Deal, AdvanceDate, PROV, DealPurpose, RateType, BEACON, LTV, TDS, GDS, InsuranceType, PrincipalBalance, OccupancyType, AccountStatus, Closed_Date, DelinquencyBucket) VALUES (9861, '2011-11-04', 'ON', 'Purchase', 'Fixed', 692, 95, 39.59, 33.81, 'HiRatio', 297838.13, 'Owner-Occupied', 'Open', '1900-01-00', 'Current');</v>
      </c>
    </row>
    <row r="9863" spans="1:16" x14ac:dyDescent="0.35">
      <c r="A9863" s="22">
        <v>9862</v>
      </c>
      <c r="B9863" s="21">
        <v>41845</v>
      </c>
      <c r="C9863" s="22" t="s">
        <v>51</v>
      </c>
      <c r="D9863" s="22" t="s">
        <v>61</v>
      </c>
      <c r="E9863" s="22" t="s">
        <v>53</v>
      </c>
      <c r="F9863" s="22">
        <v>674</v>
      </c>
      <c r="G9863" s="22">
        <v>85</v>
      </c>
      <c r="H9863" s="22">
        <v>38.880000000000003</v>
      </c>
      <c r="I9863" s="22">
        <v>37.479999999999997</v>
      </c>
      <c r="J9863" s="22" t="s">
        <v>60</v>
      </c>
      <c r="K9863" s="23">
        <v>266314.71999999997</v>
      </c>
      <c r="L9863" s="23" t="s">
        <v>55</v>
      </c>
      <c r="M9863" s="23" t="s">
        <v>83</v>
      </c>
      <c r="N9863" s="27"/>
      <c r="O9863" s="23" t="s">
        <v>56</v>
      </c>
      <c r="P9863" t="str">
        <f t="shared" si="154"/>
        <v>INSERT INTO @DataTable (Deal, AdvanceDate, PROV, DealPurpose, RateType, BEACON, LTV, TDS, GDS, InsuranceType, PrincipalBalance, OccupancyType, AccountStatus, Closed_Date, DelinquencyBucket) VALUES (9862, '2014-07-25', 'AB', 'Purchase', 'Fixed', 674, 85, 38.88, 37.48, 'HiRatio', 266314.72, 'Owner-Occupied', 'Open', '1900-01-00', 'Current');</v>
      </c>
    </row>
    <row r="9864" spans="1:16" x14ac:dyDescent="0.35">
      <c r="A9864" s="19">
        <v>9863</v>
      </c>
      <c r="B9864" s="18">
        <v>42185</v>
      </c>
      <c r="C9864" s="19" t="s">
        <v>51</v>
      </c>
      <c r="D9864" s="19" t="s">
        <v>61</v>
      </c>
      <c r="E9864" s="19" t="s">
        <v>53</v>
      </c>
      <c r="F9864" s="19">
        <v>758</v>
      </c>
      <c r="G9864" s="19">
        <v>95</v>
      </c>
      <c r="H9864" s="19">
        <v>30.1</v>
      </c>
      <c r="I9864" s="19">
        <v>18.07</v>
      </c>
      <c r="J9864" s="19" t="s">
        <v>60</v>
      </c>
      <c r="K9864" s="20">
        <v>292275.73</v>
      </c>
      <c r="L9864" s="20" t="s">
        <v>55</v>
      </c>
      <c r="M9864" s="20" t="s">
        <v>83</v>
      </c>
      <c r="N9864" s="26"/>
      <c r="O9864" s="20" t="s">
        <v>56</v>
      </c>
      <c r="P9864" t="str">
        <f t="shared" si="154"/>
        <v>INSERT INTO @DataTable (Deal, AdvanceDate, PROV, DealPurpose, RateType, BEACON, LTV, TDS, GDS, InsuranceType, PrincipalBalance, OccupancyType, AccountStatus, Closed_Date, DelinquencyBucket) VALUES (9863, '2015-06-30', 'AB', 'Purchase', 'Fixed', 758, 95, 30.1, 18.07, 'HiRatio', 292275.73, 'Owner-Occupied', 'Open', '1900-01-00', 'Current');</v>
      </c>
    </row>
    <row r="9865" spans="1:16" x14ac:dyDescent="0.35">
      <c r="A9865" s="22">
        <v>9864</v>
      </c>
      <c r="B9865" s="21">
        <v>41004</v>
      </c>
      <c r="C9865" s="22" t="s">
        <v>57</v>
      </c>
      <c r="D9865" s="22" t="s">
        <v>52</v>
      </c>
      <c r="E9865" s="22" t="s">
        <v>53</v>
      </c>
      <c r="F9865" s="22">
        <v>687</v>
      </c>
      <c r="G9865" s="22">
        <v>80</v>
      </c>
      <c r="H9865" s="22">
        <v>35.89</v>
      </c>
      <c r="I9865" s="22">
        <v>35.89</v>
      </c>
      <c r="J9865" s="22" t="s">
        <v>54</v>
      </c>
      <c r="K9865" s="23">
        <v>0</v>
      </c>
      <c r="L9865" s="23" t="s">
        <v>55</v>
      </c>
      <c r="M9865" s="23" t="s">
        <v>84</v>
      </c>
      <c r="N9865" s="27">
        <v>41395</v>
      </c>
      <c r="O9865" s="23" t="s">
        <v>56</v>
      </c>
      <c r="P9865" t="str">
        <f t="shared" si="154"/>
        <v>INSERT INTO @DataTable (Deal, AdvanceDate, PROV, DealPurpose, RateType, BEACON, LTV, TDS, GDS, InsuranceType, PrincipalBalance, OccupancyType, AccountStatus, Closed_Date, DelinquencyBucket) VALUES (9864, '2012-04-05', 'ON', 'Refinance External', 'Fixed', 687, 80, 35.89, 35.89, 'Conv', 0, 'Owner-Occupied', 'Closed', '2013-05-01', 'Current');</v>
      </c>
    </row>
    <row r="9866" spans="1:16" x14ac:dyDescent="0.35">
      <c r="A9866" s="19">
        <v>9865</v>
      </c>
      <c r="B9866" s="18">
        <v>40851</v>
      </c>
      <c r="C9866" s="19" t="s">
        <v>57</v>
      </c>
      <c r="D9866" s="19" t="s">
        <v>61</v>
      </c>
      <c r="E9866" s="19" t="s">
        <v>53</v>
      </c>
      <c r="F9866" s="19">
        <v>803</v>
      </c>
      <c r="G9866" s="19">
        <v>28.74</v>
      </c>
      <c r="H9866" s="19">
        <v>15.21</v>
      </c>
      <c r="I9866" s="19">
        <v>14.63</v>
      </c>
      <c r="J9866" s="19" t="s">
        <v>54</v>
      </c>
      <c r="K9866" s="20">
        <v>0</v>
      </c>
      <c r="L9866" s="20" t="s">
        <v>55</v>
      </c>
      <c r="M9866" s="20" t="s">
        <v>84</v>
      </c>
      <c r="N9866" s="26">
        <v>41773</v>
      </c>
      <c r="O9866" s="20" t="s">
        <v>56</v>
      </c>
      <c r="P9866" t="str">
        <f t="shared" si="154"/>
        <v>INSERT INTO @DataTable (Deal, AdvanceDate, PROV, DealPurpose, RateType, BEACON, LTV, TDS, GDS, InsuranceType, PrincipalBalance, OccupancyType, AccountStatus, Closed_Date, DelinquencyBucket) VALUES (9865, '2011-11-04', 'ON', 'Purchase', 'Fixed', 803, 28.74, 15.21, 14.63, 'Conv', 0, 'Owner-Occupied', 'Closed', '2014-05-14', 'Current');</v>
      </c>
    </row>
    <row r="9867" spans="1:16" x14ac:dyDescent="0.35">
      <c r="A9867" s="22">
        <v>9866</v>
      </c>
      <c r="B9867" s="21">
        <v>40942</v>
      </c>
      <c r="C9867" s="22" t="s">
        <v>51</v>
      </c>
      <c r="D9867" s="22" t="s">
        <v>71</v>
      </c>
      <c r="E9867" s="22" t="s">
        <v>53</v>
      </c>
      <c r="F9867" s="22">
        <v>631</v>
      </c>
      <c r="G9867" s="22">
        <v>80</v>
      </c>
      <c r="H9867" s="22">
        <v>42.51</v>
      </c>
      <c r="I9867" s="22">
        <v>30.1</v>
      </c>
      <c r="J9867" s="22" t="s">
        <v>54</v>
      </c>
      <c r="K9867" s="23">
        <v>279504.93</v>
      </c>
      <c r="L9867" s="23" t="s">
        <v>55</v>
      </c>
      <c r="M9867" s="23" t="s">
        <v>83</v>
      </c>
      <c r="N9867" s="27"/>
      <c r="O9867" s="23" t="s">
        <v>56</v>
      </c>
      <c r="P9867" t="str">
        <f t="shared" si="154"/>
        <v>INSERT INTO @DataTable (Deal, AdvanceDate, PROV, DealPurpose, RateType, BEACON, LTV, TDS, GDS, InsuranceType, PrincipalBalance, OccupancyType, AccountStatus, Closed_Date, DelinquencyBucket) VALUES (9866, '2012-02-03', 'AB', 'Refinance Existing Client', 'Fixed', 631, 80, 42.51, 30.1, 'Conv', 279504.93, 'Owner-Occupied', 'Open', '1900-01-00', 'Current');</v>
      </c>
    </row>
    <row r="9868" spans="1:16" x14ac:dyDescent="0.35">
      <c r="A9868" s="19">
        <v>9867</v>
      </c>
      <c r="B9868" s="18">
        <v>42160</v>
      </c>
      <c r="C9868" s="19" t="s">
        <v>63</v>
      </c>
      <c r="D9868" s="19" t="s">
        <v>61</v>
      </c>
      <c r="E9868" s="19" t="s">
        <v>40</v>
      </c>
      <c r="F9868" s="19">
        <v>775</v>
      </c>
      <c r="G9868" s="19">
        <v>80</v>
      </c>
      <c r="H9868" s="19">
        <v>38.42</v>
      </c>
      <c r="I9868" s="19">
        <v>10.6</v>
      </c>
      <c r="J9868" s="19" t="s">
        <v>54</v>
      </c>
      <c r="K9868" s="20">
        <v>137616.60999999999</v>
      </c>
      <c r="L9868" s="20" t="s">
        <v>66</v>
      </c>
      <c r="M9868" s="20" t="s">
        <v>83</v>
      </c>
      <c r="N9868" s="26"/>
      <c r="O9868" s="20" t="s">
        <v>56</v>
      </c>
      <c r="P9868" t="str">
        <f t="shared" si="154"/>
        <v>INSERT INTO @DataTable (Deal, AdvanceDate, PROV, DealPurpose, RateType, BEACON, LTV, TDS, GDS, InsuranceType, PrincipalBalance, OccupancyType, AccountStatus, Closed_Date, DelinquencyBucket) VALUES (9867, '2015-06-05', 'SK', 'Purchase', 'ARM', 775, 80, 38.42, 10.6, 'Conv', 137616.61, 'Second Home', 'Open', '1900-01-00', 'Current');</v>
      </c>
    </row>
    <row r="9869" spans="1:16" x14ac:dyDescent="0.35">
      <c r="A9869" s="22">
        <v>9868</v>
      </c>
      <c r="B9869" s="21">
        <v>41752</v>
      </c>
      <c r="C9869" s="22" t="s">
        <v>57</v>
      </c>
      <c r="D9869" s="22" t="s">
        <v>59</v>
      </c>
      <c r="E9869" s="22" t="s">
        <v>53</v>
      </c>
      <c r="F9869" s="22">
        <v>777</v>
      </c>
      <c r="G9869" s="22">
        <v>71.55</v>
      </c>
      <c r="H9869" s="22">
        <v>25.88</v>
      </c>
      <c r="I9869" s="22">
        <v>18.760000000000002</v>
      </c>
      <c r="J9869" s="22" t="s">
        <v>54</v>
      </c>
      <c r="K9869" s="23">
        <v>215549.93</v>
      </c>
      <c r="L9869" s="23" t="s">
        <v>55</v>
      </c>
      <c r="M9869" s="23" t="s">
        <v>83</v>
      </c>
      <c r="N9869" s="27"/>
      <c r="O9869" s="23" t="s">
        <v>56</v>
      </c>
      <c r="P9869" t="str">
        <f t="shared" si="154"/>
        <v>INSERT INTO @DataTable (Deal, AdvanceDate, PROV, DealPurpose, RateType, BEACON, LTV, TDS, GDS, InsuranceType, PrincipalBalance, OccupancyType, AccountStatus, Closed_Date, DelinquencyBucket) VALUES (9868, '2014-04-23', 'ON', 'Transfer', 'Fixed', 777, 71.55, 25.88, 18.76, 'Conv', 215549.93, 'Owner-Occupied', 'Open', '1900-01-00', 'Current');</v>
      </c>
    </row>
    <row r="9870" spans="1:16" x14ac:dyDescent="0.35">
      <c r="A9870" s="19">
        <v>9869</v>
      </c>
      <c r="B9870" s="18">
        <v>40749</v>
      </c>
      <c r="C9870" s="19" t="s">
        <v>57</v>
      </c>
      <c r="D9870" s="19" t="s">
        <v>61</v>
      </c>
      <c r="E9870" s="19" t="s">
        <v>40</v>
      </c>
      <c r="F9870" s="19">
        <v>732</v>
      </c>
      <c r="G9870" s="19">
        <v>95</v>
      </c>
      <c r="H9870" s="19">
        <v>36.380000000000003</v>
      </c>
      <c r="I9870" s="19">
        <v>15.19</v>
      </c>
      <c r="J9870" s="19" t="s">
        <v>60</v>
      </c>
      <c r="K9870" s="20">
        <v>0</v>
      </c>
      <c r="L9870" s="20" t="s">
        <v>55</v>
      </c>
      <c r="M9870" s="20" t="s">
        <v>84</v>
      </c>
      <c r="N9870" s="26">
        <v>41568</v>
      </c>
      <c r="O9870" s="20" t="s">
        <v>56</v>
      </c>
      <c r="P9870" t="str">
        <f t="shared" si="154"/>
        <v>INSERT INTO @DataTable (Deal, AdvanceDate, PROV, DealPurpose, RateType, BEACON, LTV, TDS, GDS, InsuranceType, PrincipalBalance, OccupancyType, AccountStatus, Closed_Date, DelinquencyBucket) VALUES (9869, '2011-07-25', 'ON', 'Purchase', 'ARM', 732, 95, 36.38, 15.19, 'HiRatio', 0, 'Owner-Occupied', 'Closed', '2013-10-21', 'Current');</v>
      </c>
    </row>
    <row r="9871" spans="1:16" x14ac:dyDescent="0.35">
      <c r="A9871" s="22">
        <v>9870</v>
      </c>
      <c r="B9871" s="21">
        <v>41964</v>
      </c>
      <c r="C9871" s="22" t="s">
        <v>51</v>
      </c>
      <c r="D9871" s="22" t="s">
        <v>61</v>
      </c>
      <c r="E9871" s="22" t="s">
        <v>53</v>
      </c>
      <c r="F9871" s="22">
        <v>786</v>
      </c>
      <c r="G9871" s="22">
        <v>80</v>
      </c>
      <c r="H9871" s="22">
        <v>41.53</v>
      </c>
      <c r="I9871" s="22">
        <v>38.19</v>
      </c>
      <c r="J9871" s="22" t="s">
        <v>54</v>
      </c>
      <c r="K9871" s="23">
        <v>378572.58</v>
      </c>
      <c r="L9871" s="23" t="s">
        <v>55</v>
      </c>
      <c r="M9871" s="23" t="s">
        <v>83</v>
      </c>
      <c r="N9871" s="27"/>
      <c r="O9871" s="23" t="s">
        <v>56</v>
      </c>
      <c r="P9871" t="str">
        <f t="shared" si="154"/>
        <v>INSERT INTO @DataTable (Deal, AdvanceDate, PROV, DealPurpose, RateType, BEACON, LTV, TDS, GDS, InsuranceType, PrincipalBalance, OccupancyType, AccountStatus, Closed_Date, DelinquencyBucket) VALUES (9870, '2014-11-21', 'AB', 'Purchase', 'Fixed', 786, 80, 41.53, 38.19, 'Conv', 378572.58, 'Owner-Occupied', 'Open', '1900-01-00', 'Current');</v>
      </c>
    </row>
    <row r="9872" spans="1:16" x14ac:dyDescent="0.35">
      <c r="A9872" s="19">
        <v>9871</v>
      </c>
      <c r="B9872" s="18">
        <v>40724</v>
      </c>
      <c r="C9872" s="19" t="s">
        <v>57</v>
      </c>
      <c r="D9872" s="19" t="s">
        <v>52</v>
      </c>
      <c r="E9872" s="19" t="s">
        <v>53</v>
      </c>
      <c r="F9872" s="19">
        <v>733</v>
      </c>
      <c r="G9872" s="19">
        <v>85</v>
      </c>
      <c r="H9872" s="19">
        <v>38.24</v>
      </c>
      <c r="I9872" s="19">
        <v>25.85</v>
      </c>
      <c r="J9872" s="19" t="s">
        <v>60</v>
      </c>
      <c r="K9872" s="20">
        <v>0</v>
      </c>
      <c r="L9872" s="20" t="s">
        <v>55</v>
      </c>
      <c r="M9872" s="20" t="s">
        <v>84</v>
      </c>
      <c r="N9872" s="26">
        <v>41610</v>
      </c>
      <c r="O9872" s="20" t="s">
        <v>56</v>
      </c>
      <c r="P9872" t="str">
        <f t="shared" si="154"/>
        <v>INSERT INTO @DataTable (Deal, AdvanceDate, PROV, DealPurpose, RateType, BEACON, LTV, TDS, GDS, InsuranceType, PrincipalBalance, OccupancyType, AccountStatus, Closed_Date, DelinquencyBucket) VALUES (9871, '2011-06-30', 'ON', 'Refinance External', 'Fixed', 733, 85, 38.24, 25.85, 'HiRatio', 0, 'Owner-Occupied', 'Closed', '2013-12-02', 'Current');</v>
      </c>
    </row>
    <row r="9873" spans="1:16" x14ac:dyDescent="0.35">
      <c r="A9873" s="22">
        <v>9872</v>
      </c>
      <c r="B9873" s="21">
        <v>41985</v>
      </c>
      <c r="C9873" s="22" t="s">
        <v>58</v>
      </c>
      <c r="D9873" s="22" t="s">
        <v>59</v>
      </c>
      <c r="E9873" s="22" t="s">
        <v>53</v>
      </c>
      <c r="F9873" s="22">
        <v>797</v>
      </c>
      <c r="G9873" s="22">
        <v>66.53</v>
      </c>
      <c r="H9873" s="22">
        <v>26.06</v>
      </c>
      <c r="I9873" s="22">
        <v>25.19</v>
      </c>
      <c r="J9873" s="22" t="s">
        <v>54</v>
      </c>
      <c r="K9873" s="23">
        <v>277903.95</v>
      </c>
      <c r="L9873" s="23" t="s">
        <v>55</v>
      </c>
      <c r="M9873" s="23" t="s">
        <v>83</v>
      </c>
      <c r="N9873" s="27"/>
      <c r="O9873" s="23" t="s">
        <v>56</v>
      </c>
      <c r="P9873" t="str">
        <f t="shared" si="154"/>
        <v>INSERT INTO @DataTable (Deal, AdvanceDate, PROV, DealPurpose, RateType, BEACON, LTV, TDS, GDS, InsuranceType, PrincipalBalance, OccupancyType, AccountStatus, Closed_Date, DelinquencyBucket) VALUES (9872, '2014-12-12', 'BC', 'Transfer', 'Fixed', 797, 66.53, 26.06, 25.19, 'Conv', 277903.95, 'Owner-Occupied', 'Open', '1900-01-00', 'Current');</v>
      </c>
    </row>
    <row r="9874" spans="1:16" x14ac:dyDescent="0.35">
      <c r="A9874" s="19">
        <v>9873</v>
      </c>
      <c r="B9874" s="18">
        <v>40997</v>
      </c>
      <c r="C9874" s="19" t="s">
        <v>58</v>
      </c>
      <c r="D9874" s="19" t="s">
        <v>61</v>
      </c>
      <c r="E9874" s="19" t="s">
        <v>53</v>
      </c>
      <c r="F9874" s="19">
        <v>703</v>
      </c>
      <c r="G9874" s="19">
        <v>89.96</v>
      </c>
      <c r="H9874" s="19">
        <v>37.770000000000003</v>
      </c>
      <c r="I9874" s="19">
        <v>26.64</v>
      </c>
      <c r="J9874" s="19" t="s">
        <v>60</v>
      </c>
      <c r="K9874" s="20">
        <v>516892.45</v>
      </c>
      <c r="L9874" s="20" t="s">
        <v>55</v>
      </c>
      <c r="M9874" s="20" t="s">
        <v>83</v>
      </c>
      <c r="N9874" s="26"/>
      <c r="O9874" s="20" t="s">
        <v>56</v>
      </c>
      <c r="P9874" t="str">
        <f t="shared" si="154"/>
        <v>INSERT INTO @DataTable (Deal, AdvanceDate, PROV, DealPurpose, RateType, BEACON, LTV, TDS, GDS, InsuranceType, PrincipalBalance, OccupancyType, AccountStatus, Closed_Date, DelinquencyBucket) VALUES (9873, '2012-03-29', 'BC', 'Purchase', 'Fixed', 703, 89.96, 37.77, 26.64, 'HiRatio', 516892.45, 'Owner-Occupied', 'Open', '1900-01-00', 'Current');</v>
      </c>
    </row>
    <row r="9875" spans="1:16" x14ac:dyDescent="0.35">
      <c r="A9875" s="22">
        <v>9874</v>
      </c>
      <c r="B9875" s="21">
        <v>40773</v>
      </c>
      <c r="C9875" s="22" t="s">
        <v>51</v>
      </c>
      <c r="D9875" s="22" t="s">
        <v>61</v>
      </c>
      <c r="E9875" s="22" t="s">
        <v>53</v>
      </c>
      <c r="F9875" s="22">
        <v>741</v>
      </c>
      <c r="G9875" s="22">
        <v>80</v>
      </c>
      <c r="H9875" s="22">
        <v>32.619999999999997</v>
      </c>
      <c r="I9875" s="22">
        <v>30.99</v>
      </c>
      <c r="J9875" s="22" t="s">
        <v>54</v>
      </c>
      <c r="K9875" s="23">
        <v>0</v>
      </c>
      <c r="L9875" s="23" t="s">
        <v>55</v>
      </c>
      <c r="M9875" s="23" t="s">
        <v>84</v>
      </c>
      <c r="N9875" s="27">
        <v>42066</v>
      </c>
      <c r="O9875" s="23" t="s">
        <v>56</v>
      </c>
      <c r="P9875" t="str">
        <f t="shared" si="154"/>
        <v>INSERT INTO @DataTable (Deal, AdvanceDate, PROV, DealPurpose, RateType, BEACON, LTV, TDS, GDS, InsuranceType, PrincipalBalance, OccupancyType, AccountStatus, Closed_Date, DelinquencyBucket) VALUES (9874, '2011-08-18', 'AB', 'Purchase', 'Fixed', 741, 80, 32.62, 30.99, 'Conv', 0, 'Owner-Occupied', 'Closed', '2015-03-03', 'Current');</v>
      </c>
    </row>
    <row r="9876" spans="1:16" x14ac:dyDescent="0.35">
      <c r="A9876" s="19">
        <v>9875</v>
      </c>
      <c r="B9876" s="18">
        <v>42125</v>
      </c>
      <c r="C9876" s="19" t="s">
        <v>57</v>
      </c>
      <c r="D9876" s="19" t="s">
        <v>52</v>
      </c>
      <c r="E9876" s="19" t="s">
        <v>40</v>
      </c>
      <c r="F9876" s="19">
        <v>823</v>
      </c>
      <c r="G9876" s="19">
        <v>52.05</v>
      </c>
      <c r="H9876" s="19">
        <v>23.92</v>
      </c>
      <c r="I9876" s="19">
        <v>23.18</v>
      </c>
      <c r="J9876" s="19" t="s">
        <v>54</v>
      </c>
      <c r="K9876" s="20">
        <v>188175.4</v>
      </c>
      <c r="L9876" s="20" t="s">
        <v>55</v>
      </c>
      <c r="M9876" s="20" t="s">
        <v>83</v>
      </c>
      <c r="N9876" s="26"/>
      <c r="O9876" s="20" t="s">
        <v>56</v>
      </c>
      <c r="P9876" t="str">
        <f t="shared" si="154"/>
        <v>INSERT INTO @DataTable (Deal, AdvanceDate, PROV, DealPurpose, RateType, BEACON, LTV, TDS, GDS, InsuranceType, PrincipalBalance, OccupancyType, AccountStatus, Closed_Date, DelinquencyBucket) VALUES (9875, '2015-05-01', 'ON', 'Refinance External', 'ARM', 823, 52.05, 23.92, 23.18, 'Conv', 188175.4, 'Owner-Occupied', 'Open', '1900-01-00', 'Current');</v>
      </c>
    </row>
    <row r="9877" spans="1:16" x14ac:dyDescent="0.35">
      <c r="A9877" s="22">
        <v>9876</v>
      </c>
      <c r="B9877" s="21">
        <v>40599</v>
      </c>
      <c r="C9877" s="22" t="s">
        <v>57</v>
      </c>
      <c r="D9877" s="22" t="s">
        <v>52</v>
      </c>
      <c r="E9877" s="22" t="s">
        <v>53</v>
      </c>
      <c r="F9877" s="22">
        <v>673</v>
      </c>
      <c r="G9877" s="22">
        <v>90</v>
      </c>
      <c r="H9877" s="22">
        <v>37.61</v>
      </c>
      <c r="I9877" s="22">
        <v>19.95</v>
      </c>
      <c r="J9877" s="22" t="s">
        <v>60</v>
      </c>
      <c r="K9877" s="23">
        <v>0</v>
      </c>
      <c r="L9877" s="23" t="s">
        <v>55</v>
      </c>
      <c r="M9877" s="23" t="s">
        <v>84</v>
      </c>
      <c r="N9877" s="27">
        <v>41716</v>
      </c>
      <c r="O9877" s="23" t="s">
        <v>56</v>
      </c>
      <c r="P9877" t="str">
        <f t="shared" si="154"/>
        <v>INSERT INTO @DataTable (Deal, AdvanceDate, PROV, DealPurpose, RateType, BEACON, LTV, TDS, GDS, InsuranceType, PrincipalBalance, OccupancyType, AccountStatus, Closed_Date, DelinquencyBucket) VALUES (9876, '2011-02-25', 'ON', 'Refinance External', 'Fixed', 673, 90, 37.61, 19.95, 'HiRatio', 0, 'Owner-Occupied', 'Closed', '2014-03-18', 'Current');</v>
      </c>
    </row>
    <row r="9878" spans="1:16" x14ac:dyDescent="0.35">
      <c r="A9878" s="19">
        <v>9877</v>
      </c>
      <c r="B9878" s="18">
        <v>42335</v>
      </c>
      <c r="C9878" s="19" t="s">
        <v>58</v>
      </c>
      <c r="D9878" s="19" t="s">
        <v>61</v>
      </c>
      <c r="E9878" s="19" t="s">
        <v>40</v>
      </c>
      <c r="F9878" s="19">
        <v>742</v>
      </c>
      <c r="G9878" s="19">
        <v>95</v>
      </c>
      <c r="H9878" s="19">
        <v>28.6</v>
      </c>
      <c r="I9878" s="19">
        <v>13.46</v>
      </c>
      <c r="J9878" s="19" t="s">
        <v>60</v>
      </c>
      <c r="K9878" s="20">
        <v>0</v>
      </c>
      <c r="L9878" s="20" t="s">
        <v>55</v>
      </c>
      <c r="M9878" s="20" t="s">
        <v>84</v>
      </c>
      <c r="N9878" s="26">
        <v>42681</v>
      </c>
      <c r="O9878" s="20" t="s">
        <v>56</v>
      </c>
      <c r="P9878" t="str">
        <f t="shared" si="154"/>
        <v>INSERT INTO @DataTable (Deal, AdvanceDate, PROV, DealPurpose, RateType, BEACON, LTV, TDS, GDS, InsuranceType, PrincipalBalance, OccupancyType, AccountStatus, Closed_Date, DelinquencyBucket) VALUES (9877, '2015-11-27', 'BC', 'Purchase', 'ARM', 742, 95, 28.6, 13.46, 'HiRatio', 0, 'Owner-Occupied', 'Closed', '2016-11-07', 'Current');</v>
      </c>
    </row>
    <row r="9879" spans="1:16" x14ac:dyDescent="0.35">
      <c r="A9879" s="22">
        <v>9878</v>
      </c>
      <c r="B9879" s="21">
        <v>40669</v>
      </c>
      <c r="C9879" s="22" t="s">
        <v>51</v>
      </c>
      <c r="D9879" s="22" t="s">
        <v>59</v>
      </c>
      <c r="E9879" s="22" t="s">
        <v>53</v>
      </c>
      <c r="F9879" s="22">
        <v>763</v>
      </c>
      <c r="G9879" s="22">
        <v>50.64</v>
      </c>
      <c r="H9879" s="22">
        <v>33.82</v>
      </c>
      <c r="I9879" s="22">
        <v>21.89</v>
      </c>
      <c r="J9879" s="22" t="s">
        <v>54</v>
      </c>
      <c r="K9879" s="23">
        <v>168692</v>
      </c>
      <c r="L9879" s="23" t="s">
        <v>55</v>
      </c>
      <c r="M9879" s="23" t="s">
        <v>83</v>
      </c>
      <c r="N9879" s="27"/>
      <c r="O9879" s="23" t="s">
        <v>56</v>
      </c>
      <c r="P9879" t="str">
        <f t="shared" si="154"/>
        <v>INSERT INTO @DataTable (Deal, AdvanceDate, PROV, DealPurpose, RateType, BEACON, LTV, TDS, GDS, InsuranceType, PrincipalBalance, OccupancyType, AccountStatus, Closed_Date, DelinquencyBucket) VALUES (9878, '2011-05-06', 'AB', 'Transfer', 'Fixed', 763, 50.64, 33.82, 21.89, 'Conv', 168692, 'Owner-Occupied', 'Open', '1900-01-00', 'Current');</v>
      </c>
    </row>
    <row r="9880" spans="1:16" x14ac:dyDescent="0.35">
      <c r="A9880" s="19">
        <v>9879</v>
      </c>
      <c r="B9880" s="18">
        <v>40819</v>
      </c>
      <c r="C9880" s="19" t="s">
        <v>51</v>
      </c>
      <c r="D9880" s="19" t="s">
        <v>61</v>
      </c>
      <c r="E9880" s="19" t="s">
        <v>53</v>
      </c>
      <c r="F9880" s="19">
        <v>779</v>
      </c>
      <c r="G9880" s="19">
        <v>61.11</v>
      </c>
      <c r="H9880" s="19">
        <v>30.4</v>
      </c>
      <c r="I9880" s="19">
        <v>14.7</v>
      </c>
      <c r="J9880" s="19" t="s">
        <v>54</v>
      </c>
      <c r="K9880" s="20">
        <v>0</v>
      </c>
      <c r="L9880" s="20" t="s">
        <v>55</v>
      </c>
      <c r="M9880" s="20" t="s">
        <v>84</v>
      </c>
      <c r="N9880" s="26">
        <v>42276</v>
      </c>
      <c r="O9880" s="20" t="s">
        <v>56</v>
      </c>
      <c r="P9880" t="str">
        <f t="shared" si="154"/>
        <v>INSERT INTO @DataTable (Deal, AdvanceDate, PROV, DealPurpose, RateType, BEACON, LTV, TDS, GDS, InsuranceType, PrincipalBalance, OccupancyType, AccountStatus, Closed_Date, DelinquencyBucket) VALUES (9879, '2011-10-03', 'AB', 'Purchase', 'Fixed', 779, 61.11, 30.4, 14.7, 'Conv', 0, 'Owner-Occupied', 'Closed', '2015-09-29', 'Current');</v>
      </c>
    </row>
    <row r="9881" spans="1:16" x14ac:dyDescent="0.35">
      <c r="A9881" s="22">
        <v>9880</v>
      </c>
      <c r="B9881" s="21">
        <v>41033</v>
      </c>
      <c r="C9881" s="22" t="s">
        <v>51</v>
      </c>
      <c r="D9881" s="22" t="s">
        <v>61</v>
      </c>
      <c r="E9881" s="22" t="s">
        <v>53</v>
      </c>
      <c r="F9881" s="22">
        <v>688</v>
      </c>
      <c r="G9881" s="22">
        <v>94.79</v>
      </c>
      <c r="H9881" s="22">
        <v>40.07</v>
      </c>
      <c r="I9881" s="22">
        <v>33.08</v>
      </c>
      <c r="J9881" s="22" t="s">
        <v>60</v>
      </c>
      <c r="K9881" s="23">
        <v>317662.34000000003</v>
      </c>
      <c r="L9881" s="23" t="s">
        <v>55</v>
      </c>
      <c r="M9881" s="23" t="s">
        <v>83</v>
      </c>
      <c r="N9881" s="27"/>
      <c r="O9881" s="23" t="s">
        <v>56</v>
      </c>
      <c r="P9881" t="str">
        <f t="shared" si="154"/>
        <v>INSERT INTO @DataTable (Deal, AdvanceDate, PROV, DealPurpose, RateType, BEACON, LTV, TDS, GDS, InsuranceType, PrincipalBalance, OccupancyType, AccountStatus, Closed_Date, DelinquencyBucket) VALUES (9880, '2012-05-04', 'AB', 'Purchase', 'Fixed', 688, 94.79, 40.07, 33.08, 'HiRatio', 317662.34, 'Owner-Occupied', 'Open', '1900-01-00', 'Current');</v>
      </c>
    </row>
    <row r="9882" spans="1:16" x14ac:dyDescent="0.35">
      <c r="A9882" s="19">
        <v>9881</v>
      </c>
      <c r="B9882" s="18">
        <v>40878</v>
      </c>
      <c r="C9882" s="19" t="s">
        <v>57</v>
      </c>
      <c r="D9882" s="19" t="s">
        <v>61</v>
      </c>
      <c r="E9882" s="19" t="s">
        <v>53</v>
      </c>
      <c r="F9882" s="19">
        <v>751</v>
      </c>
      <c r="G9882" s="19">
        <v>89.06</v>
      </c>
      <c r="H9882" s="19">
        <v>23.62</v>
      </c>
      <c r="I9882" s="19">
        <v>22.06</v>
      </c>
      <c r="J9882" s="19" t="s">
        <v>60</v>
      </c>
      <c r="K9882" s="20">
        <v>0</v>
      </c>
      <c r="L9882" s="20" t="s">
        <v>55</v>
      </c>
      <c r="M9882" s="20" t="s">
        <v>84</v>
      </c>
      <c r="N9882" s="26">
        <v>42180</v>
      </c>
      <c r="O9882" s="20" t="s">
        <v>56</v>
      </c>
      <c r="P9882" t="str">
        <f t="shared" si="154"/>
        <v>INSERT INTO @DataTable (Deal, AdvanceDate, PROV, DealPurpose, RateType, BEACON, LTV, TDS, GDS, InsuranceType, PrincipalBalance, OccupancyType, AccountStatus, Closed_Date, DelinquencyBucket) VALUES (9881, '2011-12-01', 'ON', 'Purchase', 'Fixed', 751, 89.06, 23.62, 22.06, 'HiRatio', 0, 'Owner-Occupied', 'Closed', '2015-06-25', 'Current');</v>
      </c>
    </row>
    <row r="9883" spans="1:16" x14ac:dyDescent="0.35">
      <c r="A9883" s="22">
        <v>9882</v>
      </c>
      <c r="B9883" s="21">
        <v>41012</v>
      </c>
      <c r="C9883" s="22" t="s">
        <v>63</v>
      </c>
      <c r="D9883" s="22" t="s">
        <v>61</v>
      </c>
      <c r="E9883" s="22" t="s">
        <v>53</v>
      </c>
      <c r="F9883" s="22">
        <v>808</v>
      </c>
      <c r="G9883" s="22">
        <v>69.44</v>
      </c>
      <c r="H9883" s="22">
        <v>27.75</v>
      </c>
      <c r="I9883" s="22">
        <v>27.56</v>
      </c>
      <c r="J9883" s="22" t="s">
        <v>54</v>
      </c>
      <c r="K9883" s="23">
        <v>175240.85</v>
      </c>
      <c r="L9883" s="23" t="s">
        <v>55</v>
      </c>
      <c r="M9883" s="23" t="s">
        <v>83</v>
      </c>
      <c r="N9883" s="27"/>
      <c r="O9883" s="23" t="s">
        <v>56</v>
      </c>
      <c r="P9883" t="str">
        <f t="shared" si="154"/>
        <v>INSERT INTO @DataTable (Deal, AdvanceDate, PROV, DealPurpose, RateType, BEACON, LTV, TDS, GDS, InsuranceType, PrincipalBalance, OccupancyType, AccountStatus, Closed_Date, DelinquencyBucket) VALUES (9882, '2012-04-13', 'SK', 'Purchase', 'Fixed', 808, 69.44, 27.75, 27.56, 'Conv', 175240.85, 'Owner-Occupied', 'Open', '1900-01-00', 'Current');</v>
      </c>
    </row>
    <row r="9884" spans="1:16" x14ac:dyDescent="0.35">
      <c r="A9884" s="19">
        <v>9883</v>
      </c>
      <c r="B9884" s="18">
        <v>41152</v>
      </c>
      <c r="C9884" s="19" t="s">
        <v>51</v>
      </c>
      <c r="D9884" s="19" t="s">
        <v>61</v>
      </c>
      <c r="E9884" s="19" t="s">
        <v>53</v>
      </c>
      <c r="F9884" s="19">
        <v>0</v>
      </c>
      <c r="G9884" s="19">
        <v>80</v>
      </c>
      <c r="H9884" s="19">
        <v>37.869999999999997</v>
      </c>
      <c r="I9884" s="19">
        <v>8.0399999999999991</v>
      </c>
      <c r="J9884" s="19" t="s">
        <v>54</v>
      </c>
      <c r="K9884" s="20">
        <v>0</v>
      </c>
      <c r="L9884" s="20" t="s">
        <v>62</v>
      </c>
      <c r="M9884" s="20" t="s">
        <v>84</v>
      </c>
      <c r="N9884" s="26">
        <v>41932</v>
      </c>
      <c r="O9884" s="20" t="s">
        <v>56</v>
      </c>
      <c r="P9884" t="str">
        <f t="shared" si="154"/>
        <v>INSERT INTO @DataTable (Deal, AdvanceDate, PROV, DealPurpose, RateType, BEACON, LTV, TDS, GDS, InsuranceType, PrincipalBalance, OccupancyType, AccountStatus, Closed_Date, DelinquencyBucket) VALUES (9883, '2012-08-31', 'AB', 'Purchase', 'Fixed', 0, 80, 37.87, 8.04, 'Conv', 0, 'Rental', 'Closed', '2014-10-20', 'Current');</v>
      </c>
    </row>
    <row r="9885" spans="1:16" x14ac:dyDescent="0.35">
      <c r="A9885" s="22">
        <v>9884</v>
      </c>
      <c r="B9885" s="21">
        <v>42156</v>
      </c>
      <c r="C9885" s="22" t="s">
        <v>57</v>
      </c>
      <c r="D9885" s="22" t="s">
        <v>52</v>
      </c>
      <c r="E9885" s="22" t="s">
        <v>40</v>
      </c>
      <c r="F9885" s="22">
        <v>797</v>
      </c>
      <c r="G9885" s="22">
        <v>61.67</v>
      </c>
      <c r="H9885" s="22">
        <v>23.35</v>
      </c>
      <c r="I9885" s="22">
        <v>14.22</v>
      </c>
      <c r="J9885" s="22" t="s">
        <v>54</v>
      </c>
      <c r="K9885" s="23">
        <v>334659.62</v>
      </c>
      <c r="L9885" s="23" t="s">
        <v>55</v>
      </c>
      <c r="M9885" s="23" t="s">
        <v>83</v>
      </c>
      <c r="N9885" s="27"/>
      <c r="O9885" s="23" t="s">
        <v>56</v>
      </c>
      <c r="P9885" t="str">
        <f t="shared" si="154"/>
        <v>INSERT INTO @DataTable (Deal, AdvanceDate, PROV, DealPurpose, RateType, BEACON, LTV, TDS, GDS, InsuranceType, PrincipalBalance, OccupancyType, AccountStatus, Closed_Date, DelinquencyBucket) VALUES (9884, '2015-06-01', 'ON', 'Refinance External', 'ARM', 797, 61.67, 23.35, 14.22, 'Conv', 334659.62, 'Owner-Occupied', 'Open', '1900-01-00', 'Current');</v>
      </c>
    </row>
    <row r="9886" spans="1:16" x14ac:dyDescent="0.35">
      <c r="A9886" s="19">
        <v>9885</v>
      </c>
      <c r="B9886" s="18">
        <v>42251</v>
      </c>
      <c r="C9886" s="19" t="s">
        <v>63</v>
      </c>
      <c r="D9886" s="19" t="s">
        <v>61</v>
      </c>
      <c r="E9886" s="19" t="s">
        <v>40</v>
      </c>
      <c r="F9886" s="19">
        <v>734</v>
      </c>
      <c r="G9886" s="19">
        <v>95</v>
      </c>
      <c r="H9886" s="19">
        <v>35.119999999999997</v>
      </c>
      <c r="I9886" s="19">
        <v>26.41</v>
      </c>
      <c r="J9886" s="19" t="s">
        <v>60</v>
      </c>
      <c r="K9886" s="20">
        <v>304630.34999999998</v>
      </c>
      <c r="L9886" s="20" t="s">
        <v>55</v>
      </c>
      <c r="M9886" s="20" t="s">
        <v>83</v>
      </c>
      <c r="N9886" s="26"/>
      <c r="O9886" s="20" t="s">
        <v>56</v>
      </c>
      <c r="P9886" t="str">
        <f t="shared" si="154"/>
        <v>INSERT INTO @DataTable (Deal, AdvanceDate, PROV, DealPurpose, RateType, BEACON, LTV, TDS, GDS, InsuranceType, PrincipalBalance, OccupancyType, AccountStatus, Closed_Date, DelinquencyBucket) VALUES (9885, '2015-09-04', 'SK', 'Purchase', 'ARM', 734, 95, 35.12, 26.41, 'HiRatio', 304630.35, 'Owner-Occupied', 'Open', '1900-01-00', 'Current');</v>
      </c>
    </row>
    <row r="9887" spans="1:16" x14ac:dyDescent="0.35">
      <c r="A9887" s="22">
        <v>9886</v>
      </c>
      <c r="B9887" s="21">
        <v>42684</v>
      </c>
      <c r="C9887" s="22" t="s">
        <v>51</v>
      </c>
      <c r="D9887" s="22" t="s">
        <v>61</v>
      </c>
      <c r="E9887" s="22" t="s">
        <v>53</v>
      </c>
      <c r="F9887" s="22">
        <v>789</v>
      </c>
      <c r="G9887" s="22">
        <v>95</v>
      </c>
      <c r="H9887" s="22">
        <v>33.17</v>
      </c>
      <c r="I9887" s="22">
        <v>26.25</v>
      </c>
      <c r="J9887" s="22" t="s">
        <v>60</v>
      </c>
      <c r="K9887" s="23">
        <v>374216.99</v>
      </c>
      <c r="L9887" s="23" t="s">
        <v>55</v>
      </c>
      <c r="M9887" s="23" t="s">
        <v>83</v>
      </c>
      <c r="N9887" s="27"/>
      <c r="O9887" s="23" t="s">
        <v>56</v>
      </c>
      <c r="P9887" t="str">
        <f t="shared" si="154"/>
        <v>INSERT INTO @DataTable (Deal, AdvanceDate, PROV, DealPurpose, RateType, BEACON, LTV, TDS, GDS, InsuranceType, PrincipalBalance, OccupancyType, AccountStatus, Closed_Date, DelinquencyBucket) VALUES (9886, '2016-11-10', 'AB', 'Purchase', 'Fixed', 789, 95, 33.17, 26.25, 'HiRatio', 374216.99, 'Owner-Occupied', 'Open', '1900-01-00', 'Current');</v>
      </c>
    </row>
    <row r="9888" spans="1:16" x14ac:dyDescent="0.35">
      <c r="A9888" s="19">
        <v>9887</v>
      </c>
      <c r="B9888" s="18">
        <v>40932</v>
      </c>
      <c r="C9888" s="19" t="s">
        <v>57</v>
      </c>
      <c r="D9888" s="19" t="s">
        <v>61</v>
      </c>
      <c r="E9888" s="19" t="s">
        <v>53</v>
      </c>
      <c r="F9888" s="19">
        <v>698</v>
      </c>
      <c r="G9888" s="19">
        <v>95</v>
      </c>
      <c r="H9888" s="19">
        <v>34.74</v>
      </c>
      <c r="I9888" s="19">
        <v>22.51</v>
      </c>
      <c r="J9888" s="19" t="s">
        <v>60</v>
      </c>
      <c r="K9888" s="20">
        <v>0</v>
      </c>
      <c r="L9888" s="20" t="s">
        <v>55</v>
      </c>
      <c r="M9888" s="20" t="s">
        <v>84</v>
      </c>
      <c r="N9888" s="26">
        <v>42221</v>
      </c>
      <c r="O9888" s="20" t="s">
        <v>56</v>
      </c>
      <c r="P9888" t="str">
        <f t="shared" si="154"/>
        <v>INSERT INTO @DataTable (Deal, AdvanceDate, PROV, DealPurpose, RateType, BEACON, LTV, TDS, GDS, InsuranceType, PrincipalBalance, OccupancyType, AccountStatus, Closed_Date, DelinquencyBucket) VALUES (9887, '2012-01-24', 'ON', 'Purchase', 'Fixed', 698, 95, 34.74, 22.51, 'HiRatio', 0, 'Owner-Occupied', 'Closed', '2015-08-05', 'Current');</v>
      </c>
    </row>
    <row r="9889" spans="1:16" x14ac:dyDescent="0.35">
      <c r="A9889" s="22">
        <v>9888</v>
      </c>
      <c r="B9889" s="21">
        <v>40928</v>
      </c>
      <c r="C9889" s="22" t="s">
        <v>51</v>
      </c>
      <c r="D9889" s="22" t="s">
        <v>52</v>
      </c>
      <c r="E9889" s="22" t="s">
        <v>40</v>
      </c>
      <c r="F9889" s="22">
        <v>685</v>
      </c>
      <c r="G9889" s="22">
        <v>66.55</v>
      </c>
      <c r="H9889" s="22">
        <v>27.18</v>
      </c>
      <c r="I9889" s="22">
        <v>27.18</v>
      </c>
      <c r="J9889" s="22" t="s">
        <v>54</v>
      </c>
      <c r="K9889" s="23">
        <v>166536.1</v>
      </c>
      <c r="L9889" s="23" t="s">
        <v>55</v>
      </c>
      <c r="M9889" s="23" t="s">
        <v>83</v>
      </c>
      <c r="N9889" s="27"/>
      <c r="O9889" s="23" t="s">
        <v>56</v>
      </c>
      <c r="P9889" t="str">
        <f t="shared" si="154"/>
        <v>INSERT INTO @DataTable (Deal, AdvanceDate, PROV, DealPurpose, RateType, BEACON, LTV, TDS, GDS, InsuranceType, PrincipalBalance, OccupancyType, AccountStatus, Closed_Date, DelinquencyBucket) VALUES (9888, '2012-01-20', 'AB', 'Refinance External', 'ARM', 685, 66.55, 27.18, 27.18, 'Conv', 166536.1, 'Owner-Occupied', 'Open', '1900-01-00', 'Current');</v>
      </c>
    </row>
    <row r="9890" spans="1:16" x14ac:dyDescent="0.35">
      <c r="A9890" s="19">
        <v>9889</v>
      </c>
      <c r="B9890" s="18">
        <v>42233</v>
      </c>
      <c r="C9890" s="19" t="s">
        <v>57</v>
      </c>
      <c r="D9890" s="19" t="s">
        <v>52</v>
      </c>
      <c r="E9890" s="19" t="s">
        <v>40</v>
      </c>
      <c r="F9890" s="19">
        <v>763</v>
      </c>
      <c r="G9890" s="19">
        <v>64</v>
      </c>
      <c r="H9890" s="19">
        <v>18.3</v>
      </c>
      <c r="I9890" s="19">
        <v>17.14</v>
      </c>
      <c r="J9890" s="19" t="s">
        <v>54</v>
      </c>
      <c r="K9890" s="20">
        <v>450827.55</v>
      </c>
      <c r="L9890" s="20" t="s">
        <v>55</v>
      </c>
      <c r="M9890" s="20" t="s">
        <v>83</v>
      </c>
      <c r="N9890" s="26"/>
      <c r="O9890" s="20" t="s">
        <v>56</v>
      </c>
      <c r="P9890" t="str">
        <f t="shared" si="154"/>
        <v>INSERT INTO @DataTable (Deal, AdvanceDate, PROV, DealPurpose, RateType, BEACON, LTV, TDS, GDS, InsuranceType, PrincipalBalance, OccupancyType, AccountStatus, Closed_Date, DelinquencyBucket) VALUES (9889, '2015-08-17', 'ON', 'Refinance External', 'ARM', 763, 64, 18.3, 17.14, 'Conv', 450827.55, 'Owner-Occupied', 'Open', '1900-01-00', 'Current');</v>
      </c>
    </row>
    <row r="9891" spans="1:16" x14ac:dyDescent="0.35">
      <c r="A9891" s="22">
        <v>9890</v>
      </c>
      <c r="B9891" s="21">
        <v>40931</v>
      </c>
      <c r="C9891" s="22" t="s">
        <v>57</v>
      </c>
      <c r="D9891" s="22" t="s">
        <v>52</v>
      </c>
      <c r="E9891" s="22" t="s">
        <v>53</v>
      </c>
      <c r="F9891" s="22">
        <v>758</v>
      </c>
      <c r="G9891" s="22">
        <v>85</v>
      </c>
      <c r="H9891" s="22">
        <v>41.75</v>
      </c>
      <c r="I9891" s="22">
        <v>31.63</v>
      </c>
      <c r="J9891" s="22" t="s">
        <v>60</v>
      </c>
      <c r="K9891" s="23">
        <v>0</v>
      </c>
      <c r="L9891" s="23" t="s">
        <v>55</v>
      </c>
      <c r="M9891" s="23" t="s">
        <v>84</v>
      </c>
      <c r="N9891" s="27">
        <v>42398</v>
      </c>
      <c r="O9891" s="23" t="s">
        <v>56</v>
      </c>
      <c r="P9891" t="str">
        <f t="shared" si="154"/>
        <v>INSERT INTO @DataTable (Deal, AdvanceDate, PROV, DealPurpose, RateType, BEACON, LTV, TDS, GDS, InsuranceType, PrincipalBalance, OccupancyType, AccountStatus, Closed_Date, DelinquencyBucket) VALUES (9890, '2012-01-23', 'ON', 'Refinance External', 'Fixed', 758, 85, 41.75, 31.63, 'HiRatio', 0, 'Owner-Occupied', 'Closed', '2016-01-29', 'Current');</v>
      </c>
    </row>
    <row r="9892" spans="1:16" x14ac:dyDescent="0.35">
      <c r="A9892" s="19">
        <v>9891</v>
      </c>
      <c r="B9892" s="18">
        <v>40757</v>
      </c>
      <c r="C9892" s="19" t="s">
        <v>51</v>
      </c>
      <c r="D9892" s="19" t="s">
        <v>52</v>
      </c>
      <c r="E9892" s="19" t="s">
        <v>53</v>
      </c>
      <c r="F9892" s="19">
        <v>698</v>
      </c>
      <c r="G9892" s="19">
        <v>76.540000000000006</v>
      </c>
      <c r="H9892" s="19">
        <v>34.61</v>
      </c>
      <c r="I9892" s="19">
        <v>21.77</v>
      </c>
      <c r="J9892" s="19" t="s">
        <v>54</v>
      </c>
      <c r="K9892" s="20">
        <v>0</v>
      </c>
      <c r="L9892" s="20" t="s">
        <v>55</v>
      </c>
      <c r="M9892" s="20" t="s">
        <v>84</v>
      </c>
      <c r="N9892" s="26">
        <v>41822</v>
      </c>
      <c r="O9892" s="20" t="s">
        <v>56</v>
      </c>
      <c r="P9892" t="str">
        <f t="shared" si="154"/>
        <v>INSERT INTO @DataTable (Deal, AdvanceDate, PROV, DealPurpose, RateType, BEACON, LTV, TDS, GDS, InsuranceType, PrincipalBalance, OccupancyType, AccountStatus, Closed_Date, DelinquencyBucket) VALUES (9891, '2011-08-02', 'AB', 'Refinance External', 'Fixed', 698, 76.54, 34.61, 21.77, 'Conv', 0, 'Owner-Occupied', 'Closed', '2014-07-02', 'Current');</v>
      </c>
    </row>
    <row r="9893" spans="1:16" x14ac:dyDescent="0.35">
      <c r="A9893" s="22">
        <v>9892</v>
      </c>
      <c r="B9893" s="21">
        <v>40800</v>
      </c>
      <c r="C9893" s="22" t="s">
        <v>51</v>
      </c>
      <c r="D9893" s="22" t="s">
        <v>61</v>
      </c>
      <c r="E9893" s="22" t="s">
        <v>53</v>
      </c>
      <c r="F9893" s="22">
        <v>758</v>
      </c>
      <c r="G9893" s="22">
        <v>95</v>
      </c>
      <c r="H9893" s="22">
        <v>41.17</v>
      </c>
      <c r="I9893" s="22">
        <v>38.9</v>
      </c>
      <c r="J9893" s="22" t="s">
        <v>60</v>
      </c>
      <c r="K9893" s="23">
        <v>256534.21</v>
      </c>
      <c r="L9893" s="23" t="s">
        <v>55</v>
      </c>
      <c r="M9893" s="23" t="s">
        <v>83</v>
      </c>
      <c r="N9893" s="27"/>
      <c r="O9893" s="23" t="s">
        <v>56</v>
      </c>
      <c r="P9893" t="str">
        <f t="shared" si="154"/>
        <v>INSERT INTO @DataTable (Deal, AdvanceDate, PROV, DealPurpose, RateType, BEACON, LTV, TDS, GDS, InsuranceType, PrincipalBalance, OccupancyType, AccountStatus, Closed_Date, DelinquencyBucket) VALUES (9892, '2011-09-14', 'AB', 'Purchase', 'Fixed', 758, 95, 41.17, 38.9, 'HiRatio', 256534.21, 'Owner-Occupied', 'Open', '1900-01-00', 'Current');</v>
      </c>
    </row>
    <row r="9894" spans="1:16" x14ac:dyDescent="0.35">
      <c r="A9894" s="19">
        <v>9893</v>
      </c>
      <c r="B9894" s="18">
        <v>40877</v>
      </c>
      <c r="C9894" s="19" t="s">
        <v>51</v>
      </c>
      <c r="D9894" s="19" t="s">
        <v>61</v>
      </c>
      <c r="E9894" s="19" t="s">
        <v>53</v>
      </c>
      <c r="F9894" s="19">
        <v>737</v>
      </c>
      <c r="G9894" s="19">
        <v>95</v>
      </c>
      <c r="H9894" s="19">
        <v>40.11</v>
      </c>
      <c r="I9894" s="19">
        <v>33.299999999999997</v>
      </c>
      <c r="J9894" s="19" t="s">
        <v>60</v>
      </c>
      <c r="K9894" s="20">
        <v>177769.47</v>
      </c>
      <c r="L9894" s="20" t="s">
        <v>55</v>
      </c>
      <c r="M9894" s="20" t="s">
        <v>83</v>
      </c>
      <c r="N9894" s="26"/>
      <c r="O9894" s="20" t="s">
        <v>56</v>
      </c>
      <c r="P9894" t="str">
        <f t="shared" si="154"/>
        <v>INSERT INTO @DataTable (Deal, AdvanceDate, PROV, DealPurpose, RateType, BEACON, LTV, TDS, GDS, InsuranceType, PrincipalBalance, OccupancyType, AccountStatus, Closed_Date, DelinquencyBucket) VALUES (9893, '2011-11-30', 'AB', 'Purchase', 'Fixed', 737, 95, 40.11, 33.3, 'HiRatio', 177769.47, 'Owner-Occupied', 'Open', '1900-01-00', 'Current');</v>
      </c>
    </row>
    <row r="9895" spans="1:16" x14ac:dyDescent="0.35">
      <c r="A9895" s="22">
        <v>9894</v>
      </c>
      <c r="B9895" s="21">
        <v>42410</v>
      </c>
      <c r="C9895" s="22" t="s">
        <v>57</v>
      </c>
      <c r="D9895" s="22" t="s">
        <v>52</v>
      </c>
      <c r="E9895" s="22" t="s">
        <v>40</v>
      </c>
      <c r="F9895" s="22">
        <v>767</v>
      </c>
      <c r="G9895" s="22">
        <v>50</v>
      </c>
      <c r="H9895" s="22">
        <v>39.24</v>
      </c>
      <c r="I9895" s="22">
        <v>23.54</v>
      </c>
      <c r="J9895" s="22" t="s">
        <v>54</v>
      </c>
      <c r="K9895" s="23">
        <v>0</v>
      </c>
      <c r="L9895" s="23" t="s">
        <v>55</v>
      </c>
      <c r="M9895" s="23" t="s">
        <v>84</v>
      </c>
      <c r="N9895" s="27">
        <v>42550</v>
      </c>
      <c r="O9895" s="23" t="s">
        <v>56</v>
      </c>
      <c r="P9895" t="str">
        <f t="shared" si="154"/>
        <v>INSERT INTO @DataTable (Deal, AdvanceDate, PROV, DealPurpose, RateType, BEACON, LTV, TDS, GDS, InsuranceType, PrincipalBalance, OccupancyType, AccountStatus, Closed_Date, DelinquencyBucket) VALUES (9894, '2016-02-10', 'ON', 'Refinance External', 'ARM', 767, 50, 39.24, 23.54, 'Conv', 0, 'Owner-Occupied', 'Closed', '2016-06-29', 'Current');</v>
      </c>
    </row>
    <row r="9896" spans="1:16" x14ac:dyDescent="0.35">
      <c r="A9896" s="19">
        <v>9895</v>
      </c>
      <c r="B9896" s="18">
        <v>42453</v>
      </c>
      <c r="C9896" s="19" t="s">
        <v>57</v>
      </c>
      <c r="D9896" s="19" t="s">
        <v>61</v>
      </c>
      <c r="E9896" s="19" t="s">
        <v>53</v>
      </c>
      <c r="F9896" s="19">
        <v>734</v>
      </c>
      <c r="G9896" s="19">
        <v>80</v>
      </c>
      <c r="H9896" s="19">
        <v>23.18</v>
      </c>
      <c r="I9896" s="19">
        <v>18.670000000000002</v>
      </c>
      <c r="J9896" s="19" t="s">
        <v>54</v>
      </c>
      <c r="K9896" s="20">
        <v>269583.62</v>
      </c>
      <c r="L9896" s="20" t="s">
        <v>55</v>
      </c>
      <c r="M9896" s="20" t="s">
        <v>83</v>
      </c>
      <c r="N9896" s="26"/>
      <c r="O9896" s="20" t="s">
        <v>56</v>
      </c>
      <c r="P9896" t="str">
        <f t="shared" si="154"/>
        <v>INSERT INTO @DataTable (Deal, AdvanceDate, PROV, DealPurpose, RateType, BEACON, LTV, TDS, GDS, InsuranceType, PrincipalBalance, OccupancyType, AccountStatus, Closed_Date, DelinquencyBucket) VALUES (9895, '2016-03-24', 'ON', 'Purchase', 'Fixed', 734, 80, 23.18, 18.67, 'Conv', 269583.62, 'Owner-Occupied', 'Open', '1900-01-00', 'Current');</v>
      </c>
    </row>
    <row r="9897" spans="1:16" x14ac:dyDescent="0.35">
      <c r="A9897" s="22">
        <v>9896</v>
      </c>
      <c r="B9897" s="21">
        <v>41486</v>
      </c>
      <c r="C9897" s="22" t="s">
        <v>70</v>
      </c>
      <c r="D9897" s="22" t="s">
        <v>64</v>
      </c>
      <c r="E9897" s="22" t="s">
        <v>53</v>
      </c>
      <c r="F9897" s="22">
        <v>766</v>
      </c>
      <c r="G9897" s="22">
        <v>95</v>
      </c>
      <c r="H9897" s="22">
        <v>35.51</v>
      </c>
      <c r="I9897" s="22">
        <v>27.73</v>
      </c>
      <c r="J9897" s="22" t="s">
        <v>60</v>
      </c>
      <c r="K9897" s="23">
        <v>96678.03</v>
      </c>
      <c r="L9897" s="23" t="s">
        <v>55</v>
      </c>
      <c r="M9897" s="23" t="s">
        <v>83</v>
      </c>
      <c r="N9897" s="27"/>
      <c r="O9897" s="23" t="s">
        <v>56</v>
      </c>
      <c r="P9897" t="str">
        <f t="shared" si="154"/>
        <v>INSERT INTO @DataTable (Deal, AdvanceDate, PROV, DealPurpose, RateType, BEACON, LTV, TDS, GDS, InsuranceType, PrincipalBalance, OccupancyType, AccountStatus, Closed_Date, DelinquencyBucket) VALUES (9896, '2013-07-31', 'NB', 'Purchase with Improvements', 'Fixed', 766, 95, 35.51, 27.73, 'HiRatio', 96678.03, 'Owner-Occupied', 'Open', '1900-01-00', 'Current');</v>
      </c>
    </row>
    <row r="9898" spans="1:16" x14ac:dyDescent="0.35">
      <c r="A9898" s="19">
        <v>9897</v>
      </c>
      <c r="B9898" s="18">
        <v>40998</v>
      </c>
      <c r="C9898" s="19" t="s">
        <v>57</v>
      </c>
      <c r="D9898" s="19" t="s">
        <v>61</v>
      </c>
      <c r="E9898" s="19" t="s">
        <v>53</v>
      </c>
      <c r="F9898" s="19">
        <v>710</v>
      </c>
      <c r="G9898" s="19">
        <v>95</v>
      </c>
      <c r="H9898" s="19">
        <v>41.1</v>
      </c>
      <c r="I9898" s="19">
        <v>10.52</v>
      </c>
      <c r="J9898" s="19" t="s">
        <v>60</v>
      </c>
      <c r="K9898" s="20">
        <v>0</v>
      </c>
      <c r="L9898" s="20" t="s">
        <v>55</v>
      </c>
      <c r="M9898" s="20" t="s">
        <v>84</v>
      </c>
      <c r="N9898" s="26">
        <v>42249</v>
      </c>
      <c r="O9898" s="20" t="s">
        <v>56</v>
      </c>
      <c r="P9898" t="str">
        <f t="shared" si="154"/>
        <v>INSERT INTO @DataTable (Deal, AdvanceDate, PROV, DealPurpose, RateType, BEACON, LTV, TDS, GDS, InsuranceType, PrincipalBalance, OccupancyType, AccountStatus, Closed_Date, DelinquencyBucket) VALUES (9897, '2012-03-30', 'ON', 'Purchase', 'Fixed', 710, 95, 41.1, 10.52, 'HiRatio', 0, 'Owner-Occupied', 'Closed', '2015-09-02', 'Current');</v>
      </c>
    </row>
    <row r="9899" spans="1:16" x14ac:dyDescent="0.35">
      <c r="A9899" s="22">
        <v>9898</v>
      </c>
      <c r="B9899" s="21">
        <v>40519</v>
      </c>
      <c r="C9899" s="22" t="s">
        <v>57</v>
      </c>
      <c r="D9899" s="22" t="s">
        <v>61</v>
      </c>
      <c r="E9899" s="22" t="s">
        <v>53</v>
      </c>
      <c r="F9899" s="22">
        <v>776</v>
      </c>
      <c r="G9899" s="22">
        <v>79.17</v>
      </c>
      <c r="H9899" s="22">
        <v>44.96</v>
      </c>
      <c r="I9899" s="22">
        <v>44.16</v>
      </c>
      <c r="J9899" s="22" t="s">
        <v>54</v>
      </c>
      <c r="K9899" s="23">
        <v>0</v>
      </c>
      <c r="L9899" s="23" t="s">
        <v>55</v>
      </c>
      <c r="M9899" s="23" t="s">
        <v>84</v>
      </c>
      <c r="N9899" s="27">
        <v>42349</v>
      </c>
      <c r="O9899" s="23" t="s">
        <v>56</v>
      </c>
      <c r="P9899" t="str">
        <f t="shared" si="154"/>
        <v>INSERT INTO @DataTable (Deal, AdvanceDate, PROV, DealPurpose, RateType, BEACON, LTV, TDS, GDS, InsuranceType, PrincipalBalance, OccupancyType, AccountStatus, Closed_Date, DelinquencyBucket) VALUES (9898, '2010-12-07', 'ON', 'Purchase', 'Fixed', 776, 79.17, 44.96, 44.16, 'Conv', 0, 'Owner-Occupied', 'Closed', '2015-12-11', 'Current');</v>
      </c>
    </row>
    <row r="9900" spans="1:16" x14ac:dyDescent="0.35">
      <c r="A9900" s="19">
        <v>9899</v>
      </c>
      <c r="B9900" s="18">
        <v>42296</v>
      </c>
      <c r="C9900" s="19" t="s">
        <v>57</v>
      </c>
      <c r="D9900" s="19" t="s">
        <v>52</v>
      </c>
      <c r="E9900" s="19" t="s">
        <v>40</v>
      </c>
      <c r="F9900" s="19">
        <v>776</v>
      </c>
      <c r="G9900" s="19">
        <v>76.86</v>
      </c>
      <c r="H9900" s="19">
        <v>28.11</v>
      </c>
      <c r="I9900" s="19">
        <v>24.35</v>
      </c>
      <c r="J9900" s="19" t="s">
        <v>54</v>
      </c>
      <c r="K9900" s="20">
        <v>322947.34999999998</v>
      </c>
      <c r="L9900" s="20" t="s">
        <v>55</v>
      </c>
      <c r="M9900" s="20" t="s">
        <v>83</v>
      </c>
      <c r="N9900" s="26"/>
      <c r="O9900" s="20" t="s">
        <v>56</v>
      </c>
      <c r="P9900" t="str">
        <f t="shared" si="154"/>
        <v>INSERT INTO @DataTable (Deal, AdvanceDate, PROV, DealPurpose, RateType, BEACON, LTV, TDS, GDS, InsuranceType, PrincipalBalance, OccupancyType, AccountStatus, Closed_Date, DelinquencyBucket) VALUES (9899, '2015-10-19', 'ON', 'Refinance External', 'ARM', 776, 76.86, 28.11, 24.35, 'Conv', 322947.35, 'Owner-Occupied', 'Open', '1900-01-00', 'Current');</v>
      </c>
    </row>
    <row r="9901" spans="1:16" x14ac:dyDescent="0.35">
      <c r="A9901" s="22">
        <v>9900</v>
      </c>
      <c r="B9901" s="21">
        <v>41884</v>
      </c>
      <c r="C9901" s="22" t="s">
        <v>57</v>
      </c>
      <c r="D9901" s="22" t="s">
        <v>59</v>
      </c>
      <c r="E9901" s="22" t="s">
        <v>40</v>
      </c>
      <c r="F9901" s="22">
        <v>776</v>
      </c>
      <c r="G9901" s="22">
        <v>45.08</v>
      </c>
      <c r="H9901" s="22">
        <v>30.28</v>
      </c>
      <c r="I9901" s="22">
        <v>12.87</v>
      </c>
      <c r="J9901" s="22" t="s">
        <v>54</v>
      </c>
      <c r="K9901" s="23">
        <v>288948.08</v>
      </c>
      <c r="L9901" s="23" t="s">
        <v>55</v>
      </c>
      <c r="M9901" s="23" t="s">
        <v>83</v>
      </c>
      <c r="N9901" s="27"/>
      <c r="O9901" s="23" t="s">
        <v>56</v>
      </c>
      <c r="P9901" t="str">
        <f t="shared" si="154"/>
        <v>INSERT INTO @DataTable (Deal, AdvanceDate, PROV, DealPurpose, RateType, BEACON, LTV, TDS, GDS, InsuranceType, PrincipalBalance, OccupancyType, AccountStatus, Closed_Date, DelinquencyBucket) VALUES (9900, '2014-09-02', 'ON', 'Transfer', 'ARM', 776, 45.08, 30.28, 12.87, 'Conv', 288948.08, 'Owner-Occupied', 'Open', '1900-01-00', 'Current');</v>
      </c>
    </row>
    <row r="9902" spans="1:16" x14ac:dyDescent="0.35">
      <c r="A9902" s="19">
        <v>9901</v>
      </c>
      <c r="B9902" s="18">
        <v>42496</v>
      </c>
      <c r="C9902" s="19" t="s">
        <v>63</v>
      </c>
      <c r="D9902" s="19" t="s">
        <v>61</v>
      </c>
      <c r="E9902" s="19" t="s">
        <v>40</v>
      </c>
      <c r="F9902" s="19">
        <v>729</v>
      </c>
      <c r="G9902" s="19">
        <v>80</v>
      </c>
      <c r="H9902" s="19">
        <v>30.69</v>
      </c>
      <c r="I9902" s="19">
        <v>30.69</v>
      </c>
      <c r="J9902" s="19" t="s">
        <v>54</v>
      </c>
      <c r="K9902" s="20">
        <v>259944.18</v>
      </c>
      <c r="L9902" s="20" t="s">
        <v>55</v>
      </c>
      <c r="M9902" s="20" t="s">
        <v>83</v>
      </c>
      <c r="N9902" s="26"/>
      <c r="O9902" s="20" t="s">
        <v>56</v>
      </c>
      <c r="P9902" t="str">
        <f t="shared" si="154"/>
        <v>INSERT INTO @DataTable (Deal, AdvanceDate, PROV, DealPurpose, RateType, BEACON, LTV, TDS, GDS, InsuranceType, PrincipalBalance, OccupancyType, AccountStatus, Closed_Date, DelinquencyBucket) VALUES (9901, '2016-05-06', 'SK', 'Purchase', 'ARM', 729, 80, 30.69, 30.69, 'Conv', 259944.18, 'Owner-Occupied', 'Open', '1900-01-00', 'Current');</v>
      </c>
    </row>
    <row r="9903" spans="1:16" x14ac:dyDescent="0.35">
      <c r="A9903" s="22">
        <v>9902</v>
      </c>
      <c r="B9903" s="21">
        <v>42116</v>
      </c>
      <c r="C9903" s="22" t="s">
        <v>57</v>
      </c>
      <c r="D9903" s="22" t="s">
        <v>52</v>
      </c>
      <c r="E9903" s="22" t="s">
        <v>53</v>
      </c>
      <c r="F9903" s="22">
        <v>771</v>
      </c>
      <c r="G9903" s="22">
        <v>64.290000000000006</v>
      </c>
      <c r="H9903" s="22">
        <v>22.46</v>
      </c>
      <c r="I9903" s="22">
        <v>20.62</v>
      </c>
      <c r="J9903" s="22" t="s">
        <v>54</v>
      </c>
      <c r="K9903" s="23">
        <v>414008.1</v>
      </c>
      <c r="L9903" s="23" t="s">
        <v>55</v>
      </c>
      <c r="M9903" s="23" t="s">
        <v>83</v>
      </c>
      <c r="N9903" s="27"/>
      <c r="O9903" s="23" t="s">
        <v>56</v>
      </c>
      <c r="P9903" t="str">
        <f t="shared" si="154"/>
        <v>INSERT INTO @DataTable (Deal, AdvanceDate, PROV, DealPurpose, RateType, BEACON, LTV, TDS, GDS, InsuranceType, PrincipalBalance, OccupancyType, AccountStatus, Closed_Date, DelinquencyBucket) VALUES (9902, '2015-04-22', 'ON', 'Refinance External', 'Fixed', 771, 64.29, 22.46, 20.62, 'Conv', 414008.1, 'Owner-Occupied', 'Open', '1900-01-00', 'Current');</v>
      </c>
    </row>
    <row r="9904" spans="1:16" x14ac:dyDescent="0.35">
      <c r="A9904" s="19">
        <v>9903</v>
      </c>
      <c r="B9904" s="18">
        <v>41893</v>
      </c>
      <c r="C9904" s="19" t="s">
        <v>58</v>
      </c>
      <c r="D9904" s="19" t="s">
        <v>61</v>
      </c>
      <c r="E9904" s="19" t="s">
        <v>40</v>
      </c>
      <c r="F9904" s="19">
        <v>794</v>
      </c>
      <c r="G9904" s="19">
        <v>63.54</v>
      </c>
      <c r="H9904" s="19">
        <v>25.96</v>
      </c>
      <c r="I9904" s="19">
        <v>25.8</v>
      </c>
      <c r="J9904" s="19" t="s">
        <v>54</v>
      </c>
      <c r="K9904" s="20">
        <v>252389.11</v>
      </c>
      <c r="L9904" s="20" t="s">
        <v>55</v>
      </c>
      <c r="M9904" s="20" t="s">
        <v>83</v>
      </c>
      <c r="N9904" s="26"/>
      <c r="O9904" s="20" t="s">
        <v>56</v>
      </c>
      <c r="P9904" t="str">
        <f t="shared" si="154"/>
        <v>INSERT INTO @DataTable (Deal, AdvanceDate, PROV, DealPurpose, RateType, BEACON, LTV, TDS, GDS, InsuranceType, PrincipalBalance, OccupancyType, AccountStatus, Closed_Date, DelinquencyBucket) VALUES (9903, '2014-09-11', 'BC', 'Purchase', 'ARM', 794, 63.54, 25.96, 25.8, 'Conv', 252389.11, 'Owner-Occupied', 'Open', '1900-01-00', 'Current');</v>
      </c>
    </row>
    <row r="9905" spans="1:16" x14ac:dyDescent="0.35">
      <c r="A9905" s="22">
        <v>9904</v>
      </c>
      <c r="B9905" s="21">
        <v>40676</v>
      </c>
      <c r="C9905" s="22" t="s">
        <v>57</v>
      </c>
      <c r="D9905" s="22" t="s">
        <v>61</v>
      </c>
      <c r="E9905" s="22" t="s">
        <v>53</v>
      </c>
      <c r="F9905" s="22">
        <v>628</v>
      </c>
      <c r="G9905" s="22">
        <v>80</v>
      </c>
      <c r="H9905" s="22">
        <v>34.4</v>
      </c>
      <c r="I9905" s="22">
        <v>63.05</v>
      </c>
      <c r="J9905" s="22" t="s">
        <v>54</v>
      </c>
      <c r="K9905" s="23">
        <v>171771.64</v>
      </c>
      <c r="L9905" s="23" t="s">
        <v>55</v>
      </c>
      <c r="M9905" s="23" t="s">
        <v>83</v>
      </c>
      <c r="N9905" s="27"/>
      <c r="O9905" s="23" t="s">
        <v>56</v>
      </c>
      <c r="P9905" t="str">
        <f t="shared" si="154"/>
        <v>INSERT INTO @DataTable (Deal, AdvanceDate, PROV, DealPurpose, RateType, BEACON, LTV, TDS, GDS, InsuranceType, PrincipalBalance, OccupancyType, AccountStatus, Closed_Date, DelinquencyBucket) VALUES (9904, '2011-05-13', 'ON', 'Purchase', 'Fixed', 628, 80, 34.4, 63.05, 'Conv', 171771.64, 'Owner-Occupied', 'Open', '1900-01-00', 'Current');</v>
      </c>
    </row>
    <row r="9906" spans="1:16" x14ac:dyDescent="0.35">
      <c r="A9906" s="19">
        <v>9905</v>
      </c>
      <c r="B9906" s="18">
        <v>41851</v>
      </c>
      <c r="C9906" s="19" t="s">
        <v>57</v>
      </c>
      <c r="D9906" s="19" t="s">
        <v>61</v>
      </c>
      <c r="E9906" s="19" t="s">
        <v>53</v>
      </c>
      <c r="F9906" s="19">
        <v>797</v>
      </c>
      <c r="G9906" s="19">
        <v>75</v>
      </c>
      <c r="H9906" s="19">
        <v>38.19</v>
      </c>
      <c r="I9906" s="19">
        <v>7.26</v>
      </c>
      <c r="J9906" s="19" t="s">
        <v>54</v>
      </c>
      <c r="K9906" s="20">
        <v>0</v>
      </c>
      <c r="L9906" s="20" t="s">
        <v>66</v>
      </c>
      <c r="M9906" s="20" t="s">
        <v>84</v>
      </c>
      <c r="N9906" s="26">
        <v>42682</v>
      </c>
      <c r="O9906" s="20" t="s">
        <v>56</v>
      </c>
      <c r="P9906" t="str">
        <f t="shared" si="154"/>
        <v>INSERT INTO @DataTable (Deal, AdvanceDate, PROV, DealPurpose, RateType, BEACON, LTV, TDS, GDS, InsuranceType, PrincipalBalance, OccupancyType, AccountStatus, Closed_Date, DelinquencyBucket) VALUES (9905, '2014-07-31', 'ON', 'Purchase', 'Fixed', 797, 75, 38.19, 7.26, 'Conv', 0, 'Second Home', 'Closed', '2016-11-08', 'Current');</v>
      </c>
    </row>
    <row r="9907" spans="1:16" x14ac:dyDescent="0.35">
      <c r="A9907" s="22">
        <v>9906</v>
      </c>
      <c r="B9907" s="21">
        <v>41928</v>
      </c>
      <c r="C9907" s="22" t="s">
        <v>51</v>
      </c>
      <c r="D9907" s="22" t="s">
        <v>52</v>
      </c>
      <c r="E9907" s="22" t="s">
        <v>53</v>
      </c>
      <c r="F9907" s="22">
        <v>735</v>
      </c>
      <c r="G9907" s="22">
        <v>68.290000000000006</v>
      </c>
      <c r="H9907" s="22">
        <v>37.229999999999997</v>
      </c>
      <c r="I9907" s="22">
        <v>37.229999999999997</v>
      </c>
      <c r="J9907" s="22" t="s">
        <v>54</v>
      </c>
      <c r="K9907" s="23">
        <v>131693.29999999999</v>
      </c>
      <c r="L9907" s="23" t="s">
        <v>55</v>
      </c>
      <c r="M9907" s="23" t="s">
        <v>83</v>
      </c>
      <c r="N9907" s="27"/>
      <c r="O9907" s="23" t="s">
        <v>56</v>
      </c>
      <c r="P9907" t="str">
        <f t="shared" si="154"/>
        <v>INSERT INTO @DataTable (Deal, AdvanceDate, PROV, DealPurpose, RateType, BEACON, LTV, TDS, GDS, InsuranceType, PrincipalBalance, OccupancyType, AccountStatus, Closed_Date, DelinquencyBucket) VALUES (9906, '2014-10-16', 'AB', 'Refinance External', 'Fixed', 735, 68.29, 37.23, 37.23, 'Conv', 131693.3, 'Owner-Occupied', 'Open', '1900-01-00', 'Current');</v>
      </c>
    </row>
    <row r="9908" spans="1:16" x14ac:dyDescent="0.35">
      <c r="A9908" s="19">
        <v>9907</v>
      </c>
      <c r="B9908" s="18">
        <v>42530</v>
      </c>
      <c r="C9908" s="19" t="s">
        <v>51</v>
      </c>
      <c r="D9908" s="19" t="s">
        <v>52</v>
      </c>
      <c r="E9908" s="19" t="s">
        <v>53</v>
      </c>
      <c r="F9908" s="19">
        <v>814</v>
      </c>
      <c r="G9908" s="19">
        <v>56.71</v>
      </c>
      <c r="H9908" s="19">
        <v>29.72</v>
      </c>
      <c r="I9908" s="19">
        <v>29.45</v>
      </c>
      <c r="J9908" s="19" t="s">
        <v>54</v>
      </c>
      <c r="K9908" s="20">
        <v>456186.29</v>
      </c>
      <c r="L9908" s="20" t="s">
        <v>55</v>
      </c>
      <c r="M9908" s="20" t="s">
        <v>83</v>
      </c>
      <c r="N9908" s="26"/>
      <c r="O9908" s="20" t="s">
        <v>56</v>
      </c>
      <c r="P9908" t="str">
        <f t="shared" si="154"/>
        <v>INSERT INTO @DataTable (Deal, AdvanceDate, PROV, DealPurpose, RateType, BEACON, LTV, TDS, GDS, InsuranceType, PrincipalBalance, OccupancyType, AccountStatus, Closed_Date, DelinquencyBucket) VALUES (9907, '2016-06-09', 'AB', 'Refinance External', 'Fixed', 814, 56.71, 29.72, 29.45, 'Conv', 456186.29, 'Owner-Occupied', 'Open', '1900-01-00', 'Current');</v>
      </c>
    </row>
    <row r="9909" spans="1:16" x14ac:dyDescent="0.35">
      <c r="A9909" s="22">
        <v>9908</v>
      </c>
      <c r="B9909" s="21">
        <v>42517</v>
      </c>
      <c r="C9909" s="22" t="s">
        <v>57</v>
      </c>
      <c r="D9909" s="22" t="s">
        <v>61</v>
      </c>
      <c r="E9909" s="22" t="s">
        <v>53</v>
      </c>
      <c r="F9909" s="22">
        <v>796</v>
      </c>
      <c r="G9909" s="22">
        <v>95</v>
      </c>
      <c r="H9909" s="22">
        <v>25.5</v>
      </c>
      <c r="I9909" s="22">
        <v>16.149999999999999</v>
      </c>
      <c r="J9909" s="22" t="s">
        <v>60</v>
      </c>
      <c r="K9909" s="23">
        <v>256588.76</v>
      </c>
      <c r="L9909" s="23" t="s">
        <v>55</v>
      </c>
      <c r="M9909" s="23" t="s">
        <v>83</v>
      </c>
      <c r="N9909" s="27"/>
      <c r="O9909" s="23" t="s">
        <v>56</v>
      </c>
      <c r="P9909" t="str">
        <f t="shared" si="154"/>
        <v>INSERT INTO @DataTable (Deal, AdvanceDate, PROV, DealPurpose, RateType, BEACON, LTV, TDS, GDS, InsuranceType, PrincipalBalance, OccupancyType, AccountStatus, Closed_Date, DelinquencyBucket) VALUES (9908, '2016-05-27', 'ON', 'Purchase', 'Fixed', 796, 95, 25.5, 16.15, 'HiRatio', 256588.76, 'Owner-Occupied', 'Open', '1900-01-00', 'Current');</v>
      </c>
    </row>
    <row r="9910" spans="1:16" x14ac:dyDescent="0.35">
      <c r="A9910" s="19">
        <v>9909</v>
      </c>
      <c r="B9910" s="18">
        <v>41544</v>
      </c>
      <c r="C9910" s="19" t="s">
        <v>57</v>
      </c>
      <c r="D9910" s="19" t="s">
        <v>61</v>
      </c>
      <c r="E9910" s="19" t="s">
        <v>53</v>
      </c>
      <c r="F9910" s="19">
        <v>762</v>
      </c>
      <c r="G9910" s="19">
        <v>75</v>
      </c>
      <c r="H9910" s="19">
        <v>37.31</v>
      </c>
      <c r="I9910" s="19">
        <v>37.01</v>
      </c>
      <c r="J9910" s="19" t="s">
        <v>54</v>
      </c>
      <c r="K9910" s="20">
        <v>0</v>
      </c>
      <c r="L9910" s="20" t="s">
        <v>55</v>
      </c>
      <c r="M9910" s="20" t="s">
        <v>84</v>
      </c>
      <c r="N9910" s="26">
        <v>42171</v>
      </c>
      <c r="O9910" s="20" t="s">
        <v>56</v>
      </c>
      <c r="P9910" t="str">
        <f t="shared" si="154"/>
        <v>INSERT INTO @DataTable (Deal, AdvanceDate, PROV, DealPurpose, RateType, BEACON, LTV, TDS, GDS, InsuranceType, PrincipalBalance, OccupancyType, AccountStatus, Closed_Date, DelinquencyBucket) VALUES (9909, '2013-09-27', 'ON', 'Purchase', 'Fixed', 762, 75, 37.31, 37.01, 'Conv', 0, 'Owner-Occupied', 'Closed', '2015-06-16', 'Current');</v>
      </c>
    </row>
    <row r="9911" spans="1:16" x14ac:dyDescent="0.35">
      <c r="A9911" s="22">
        <v>9910</v>
      </c>
      <c r="B9911" s="21">
        <v>41781</v>
      </c>
      <c r="C9911" s="22" t="s">
        <v>70</v>
      </c>
      <c r="D9911" s="22" t="s">
        <v>64</v>
      </c>
      <c r="E9911" s="22" t="s">
        <v>53</v>
      </c>
      <c r="F9911" s="22">
        <v>720</v>
      </c>
      <c r="G9911" s="22">
        <v>95</v>
      </c>
      <c r="H9911" s="22">
        <v>30.48</v>
      </c>
      <c r="I9911" s="22">
        <v>21.43</v>
      </c>
      <c r="J9911" s="22" t="s">
        <v>60</v>
      </c>
      <c r="K9911" s="23">
        <v>0</v>
      </c>
      <c r="L9911" s="23" t="s">
        <v>55</v>
      </c>
      <c r="M9911" s="23" t="s">
        <v>84</v>
      </c>
      <c r="N9911" s="27">
        <v>42094</v>
      </c>
      <c r="O9911" s="23" t="s">
        <v>56</v>
      </c>
      <c r="P9911" t="str">
        <f t="shared" si="154"/>
        <v>INSERT INTO @DataTable (Deal, AdvanceDate, PROV, DealPurpose, RateType, BEACON, LTV, TDS, GDS, InsuranceType, PrincipalBalance, OccupancyType, AccountStatus, Closed_Date, DelinquencyBucket) VALUES (9910, '2014-05-22', 'NB', 'Purchase with Improvements', 'Fixed', 720, 95, 30.48, 21.43, 'HiRatio', 0, 'Owner-Occupied', 'Closed', '2015-03-31', 'Current');</v>
      </c>
    </row>
    <row r="9912" spans="1:16" x14ac:dyDescent="0.35">
      <c r="A9912" s="19">
        <v>9911</v>
      </c>
      <c r="B9912" s="18">
        <v>42699</v>
      </c>
      <c r="C9912" s="19" t="s">
        <v>57</v>
      </c>
      <c r="D9912" s="19" t="s">
        <v>61</v>
      </c>
      <c r="E9912" s="19" t="s">
        <v>53</v>
      </c>
      <c r="F9912" s="19">
        <v>846</v>
      </c>
      <c r="G9912" s="19">
        <v>79.239999999999995</v>
      </c>
      <c r="H9912" s="19">
        <v>28.97</v>
      </c>
      <c r="I9912" s="19">
        <v>22.57</v>
      </c>
      <c r="J9912" s="19" t="s">
        <v>54</v>
      </c>
      <c r="K9912" s="20">
        <v>228537.22</v>
      </c>
      <c r="L9912" s="20" t="s">
        <v>55</v>
      </c>
      <c r="M9912" s="20" t="s">
        <v>83</v>
      </c>
      <c r="N9912" s="26"/>
      <c r="O9912" s="20" t="s">
        <v>69</v>
      </c>
      <c r="P9912" t="str">
        <f t="shared" si="154"/>
        <v>INSERT INTO @DataTable (Deal, AdvanceDate, PROV, DealPurpose, RateType, BEACON, LTV, TDS, GDS, InsuranceType, PrincipalBalance, OccupancyType, AccountStatus, Closed_Date, DelinquencyBucket) VALUES (9911, '2016-11-25', 'ON', 'Purchase', 'Fixed', 846, 79.24, 28.97, 22.57, 'Conv', 228537.22, 'Owner-Occupied', 'Open', '1900-01-00', '0-29');</v>
      </c>
    </row>
    <row r="9913" spans="1:16" x14ac:dyDescent="0.35">
      <c r="A9913" s="22">
        <v>9912</v>
      </c>
      <c r="B9913" s="21">
        <v>41093</v>
      </c>
      <c r="C9913" s="22" t="s">
        <v>57</v>
      </c>
      <c r="D9913" s="22" t="s">
        <v>61</v>
      </c>
      <c r="E9913" s="22" t="s">
        <v>53</v>
      </c>
      <c r="F9913" s="22">
        <v>782</v>
      </c>
      <c r="G9913" s="22">
        <v>90</v>
      </c>
      <c r="H9913" s="22">
        <v>19.5</v>
      </c>
      <c r="I9913" s="22">
        <v>17.760000000000002</v>
      </c>
      <c r="J9913" s="22" t="s">
        <v>60</v>
      </c>
      <c r="K9913" s="23">
        <v>0</v>
      </c>
      <c r="L9913" s="23" t="s">
        <v>55</v>
      </c>
      <c r="M9913" s="23" t="s">
        <v>84</v>
      </c>
      <c r="N9913" s="27">
        <v>42384</v>
      </c>
      <c r="O9913" s="23" t="s">
        <v>56</v>
      </c>
      <c r="P9913" t="str">
        <f t="shared" si="154"/>
        <v>INSERT INTO @DataTable (Deal, AdvanceDate, PROV, DealPurpose, RateType, BEACON, LTV, TDS, GDS, InsuranceType, PrincipalBalance, OccupancyType, AccountStatus, Closed_Date, DelinquencyBucket) VALUES (9912, '2012-07-03', 'ON', 'Purchase', 'Fixed', 782, 90, 19.5, 17.76, 'HiRatio', 0, 'Owner-Occupied', 'Closed', '2016-01-15', 'Current');</v>
      </c>
    </row>
    <row r="9914" spans="1:16" x14ac:dyDescent="0.35">
      <c r="A9914" s="19">
        <v>9913</v>
      </c>
      <c r="B9914" s="18">
        <v>41152</v>
      </c>
      <c r="C9914" s="19" t="s">
        <v>57</v>
      </c>
      <c r="D9914" s="19" t="s">
        <v>52</v>
      </c>
      <c r="E9914" s="19" t="s">
        <v>53</v>
      </c>
      <c r="F9914" s="19">
        <v>714</v>
      </c>
      <c r="G9914" s="19">
        <v>85</v>
      </c>
      <c r="H9914" s="19">
        <v>36.86</v>
      </c>
      <c r="I9914" s="19">
        <v>34.01</v>
      </c>
      <c r="J9914" s="19" t="s">
        <v>60</v>
      </c>
      <c r="K9914" s="20">
        <v>406034.6</v>
      </c>
      <c r="L9914" s="20" t="s">
        <v>55</v>
      </c>
      <c r="M9914" s="20" t="s">
        <v>83</v>
      </c>
      <c r="N9914" s="26"/>
      <c r="O9914" s="20" t="s">
        <v>56</v>
      </c>
      <c r="P9914" t="str">
        <f t="shared" si="154"/>
        <v>INSERT INTO @DataTable (Deal, AdvanceDate, PROV, DealPurpose, RateType, BEACON, LTV, TDS, GDS, InsuranceType, PrincipalBalance, OccupancyType, AccountStatus, Closed_Date, DelinquencyBucket) VALUES (9913, '2012-08-31', 'ON', 'Refinance External', 'Fixed', 714, 85, 36.86, 34.01, 'HiRatio', 406034.6, 'Owner-Occupied', 'Open', '1900-01-00', 'Current');</v>
      </c>
    </row>
    <row r="9915" spans="1:16" x14ac:dyDescent="0.35">
      <c r="A9915" s="22">
        <v>9914</v>
      </c>
      <c r="B9915" s="21">
        <v>42095</v>
      </c>
      <c r="C9915" s="22" t="s">
        <v>57</v>
      </c>
      <c r="D9915" s="22" t="s">
        <v>61</v>
      </c>
      <c r="E9915" s="22" t="s">
        <v>40</v>
      </c>
      <c r="F9915" s="22">
        <v>651</v>
      </c>
      <c r="G9915" s="22">
        <v>57.53</v>
      </c>
      <c r="H9915" s="22">
        <v>32.04</v>
      </c>
      <c r="I9915" s="22">
        <v>26.75</v>
      </c>
      <c r="J9915" s="22" t="s">
        <v>54</v>
      </c>
      <c r="K9915" s="23">
        <v>574355.43000000005</v>
      </c>
      <c r="L9915" s="23" t="s">
        <v>55</v>
      </c>
      <c r="M9915" s="23" t="s">
        <v>83</v>
      </c>
      <c r="N9915" s="27"/>
      <c r="O9915" s="23" t="s">
        <v>56</v>
      </c>
      <c r="P9915" t="str">
        <f t="shared" si="154"/>
        <v>INSERT INTO @DataTable (Deal, AdvanceDate, PROV, DealPurpose, RateType, BEACON, LTV, TDS, GDS, InsuranceType, PrincipalBalance, OccupancyType, AccountStatus, Closed_Date, DelinquencyBucket) VALUES (9914, '2015-04-01', 'ON', 'Purchase', 'ARM', 651, 57.53, 32.04, 26.75, 'Conv', 574355.43, 'Owner-Occupied', 'Open', '1900-01-00', 'Current');</v>
      </c>
    </row>
    <row r="9916" spans="1:16" x14ac:dyDescent="0.35">
      <c r="A9916" s="19">
        <v>9915</v>
      </c>
      <c r="B9916" s="18">
        <v>42258</v>
      </c>
      <c r="C9916" s="19" t="s">
        <v>63</v>
      </c>
      <c r="D9916" s="19" t="s">
        <v>52</v>
      </c>
      <c r="E9916" s="19" t="s">
        <v>40</v>
      </c>
      <c r="F9916" s="19">
        <v>760</v>
      </c>
      <c r="G9916" s="19">
        <v>80</v>
      </c>
      <c r="H9916" s="19">
        <v>28.09</v>
      </c>
      <c r="I9916" s="19">
        <v>26.42</v>
      </c>
      <c r="J9916" s="19" t="s">
        <v>54</v>
      </c>
      <c r="K9916" s="20">
        <v>199157.26</v>
      </c>
      <c r="L9916" s="20" t="s">
        <v>55</v>
      </c>
      <c r="M9916" s="20" t="s">
        <v>83</v>
      </c>
      <c r="N9916" s="26"/>
      <c r="O9916" s="20" t="s">
        <v>56</v>
      </c>
      <c r="P9916" t="str">
        <f t="shared" si="154"/>
        <v>INSERT INTO @DataTable (Deal, AdvanceDate, PROV, DealPurpose, RateType, BEACON, LTV, TDS, GDS, InsuranceType, PrincipalBalance, OccupancyType, AccountStatus, Closed_Date, DelinquencyBucket) VALUES (9915, '2015-09-11', 'SK', 'Refinance External', 'ARM', 760, 80, 28.09, 26.42, 'Conv', 199157.26, 'Owner-Occupied', 'Open', '1900-01-00', 'Current');</v>
      </c>
    </row>
    <row r="9917" spans="1:16" x14ac:dyDescent="0.35">
      <c r="A9917" s="22">
        <v>9916</v>
      </c>
      <c r="B9917" s="21">
        <v>40816</v>
      </c>
      <c r="C9917" s="22" t="s">
        <v>51</v>
      </c>
      <c r="D9917" s="22" t="s">
        <v>61</v>
      </c>
      <c r="E9917" s="22" t="s">
        <v>53</v>
      </c>
      <c r="F9917" s="22">
        <v>763</v>
      </c>
      <c r="G9917" s="22">
        <v>67.2</v>
      </c>
      <c r="H9917" s="22">
        <v>41.12</v>
      </c>
      <c r="I9917" s="22">
        <v>37.659999999999997</v>
      </c>
      <c r="J9917" s="22" t="s">
        <v>54</v>
      </c>
      <c r="K9917" s="23">
        <v>0</v>
      </c>
      <c r="L9917" s="23" t="s">
        <v>55</v>
      </c>
      <c r="M9917" s="23" t="s">
        <v>84</v>
      </c>
      <c r="N9917" s="27">
        <v>42277</v>
      </c>
      <c r="O9917" s="23" t="s">
        <v>56</v>
      </c>
      <c r="P9917" t="str">
        <f t="shared" si="154"/>
        <v>INSERT INTO @DataTable (Deal, AdvanceDate, PROV, DealPurpose, RateType, BEACON, LTV, TDS, GDS, InsuranceType, PrincipalBalance, OccupancyType, AccountStatus, Closed_Date, DelinquencyBucket) VALUES (9916, '2011-09-30', 'AB', 'Purchase', 'Fixed', 763, 67.2, 41.12, 37.66, 'Conv', 0, 'Owner-Occupied', 'Closed', '2015-09-30', 'Current');</v>
      </c>
    </row>
    <row r="9918" spans="1:16" x14ac:dyDescent="0.35">
      <c r="A9918" s="19">
        <v>9917</v>
      </c>
      <c r="B9918" s="18">
        <v>40618</v>
      </c>
      <c r="C9918" s="19" t="s">
        <v>57</v>
      </c>
      <c r="D9918" s="19" t="s">
        <v>61</v>
      </c>
      <c r="E9918" s="19" t="s">
        <v>53</v>
      </c>
      <c r="F9918" s="19">
        <v>745</v>
      </c>
      <c r="G9918" s="19">
        <v>88.83</v>
      </c>
      <c r="H9918" s="19">
        <v>33.46</v>
      </c>
      <c r="I9918" s="19">
        <v>26.61</v>
      </c>
      <c r="J9918" s="19" t="s">
        <v>60</v>
      </c>
      <c r="K9918" s="20">
        <v>0</v>
      </c>
      <c r="L9918" s="20" t="s">
        <v>55</v>
      </c>
      <c r="M9918" s="20" t="s">
        <v>84</v>
      </c>
      <c r="N9918" s="26">
        <v>42024</v>
      </c>
      <c r="O9918" s="20" t="s">
        <v>56</v>
      </c>
      <c r="P9918" t="str">
        <f t="shared" si="154"/>
        <v>INSERT INTO @DataTable (Deal, AdvanceDate, PROV, DealPurpose, RateType, BEACON, LTV, TDS, GDS, InsuranceType, PrincipalBalance, OccupancyType, AccountStatus, Closed_Date, DelinquencyBucket) VALUES (9917, '2011-03-16', 'ON', 'Purchase', 'Fixed', 745, 88.83, 33.46, 26.61, 'HiRatio', 0, 'Owner-Occupied', 'Closed', '2015-01-20', 'Current');</v>
      </c>
    </row>
    <row r="9919" spans="1:16" x14ac:dyDescent="0.35">
      <c r="A9919" s="22">
        <v>9918</v>
      </c>
      <c r="B9919" s="21">
        <v>40871</v>
      </c>
      <c r="C9919" s="22" t="s">
        <v>51</v>
      </c>
      <c r="D9919" s="22" t="s">
        <v>61</v>
      </c>
      <c r="E9919" s="22" t="s">
        <v>53</v>
      </c>
      <c r="F9919" s="22">
        <v>782</v>
      </c>
      <c r="G9919" s="22">
        <v>89.67</v>
      </c>
      <c r="H9919" s="22">
        <v>19.68</v>
      </c>
      <c r="I9919" s="22">
        <v>17.84</v>
      </c>
      <c r="J9919" s="22" t="s">
        <v>60</v>
      </c>
      <c r="K9919" s="23">
        <v>0</v>
      </c>
      <c r="L9919" s="23" t="s">
        <v>55</v>
      </c>
      <c r="M9919" s="23" t="s">
        <v>84</v>
      </c>
      <c r="N9919" s="27">
        <v>41928</v>
      </c>
      <c r="O9919" s="23" t="s">
        <v>56</v>
      </c>
      <c r="P9919" t="str">
        <f t="shared" si="154"/>
        <v>INSERT INTO @DataTable (Deal, AdvanceDate, PROV, DealPurpose, RateType, BEACON, LTV, TDS, GDS, InsuranceType, PrincipalBalance, OccupancyType, AccountStatus, Closed_Date, DelinquencyBucket) VALUES (9918, '2011-11-24', 'AB', 'Purchase', 'Fixed', 782, 89.67, 19.68, 17.84, 'HiRatio', 0, 'Owner-Occupied', 'Closed', '2014-10-16', 'Current');</v>
      </c>
    </row>
    <row r="9920" spans="1:16" x14ac:dyDescent="0.35">
      <c r="A9920" s="19">
        <v>9919</v>
      </c>
      <c r="B9920" s="18">
        <v>40711</v>
      </c>
      <c r="C9920" s="19" t="s">
        <v>57</v>
      </c>
      <c r="D9920" s="19" t="s">
        <v>61</v>
      </c>
      <c r="E9920" s="19" t="s">
        <v>53</v>
      </c>
      <c r="F9920" s="19">
        <v>716</v>
      </c>
      <c r="G9920" s="19">
        <v>95</v>
      </c>
      <c r="H9920" s="19">
        <v>34.44</v>
      </c>
      <c r="I9920" s="19">
        <v>27.37</v>
      </c>
      <c r="J9920" s="19" t="s">
        <v>60</v>
      </c>
      <c r="K9920" s="20">
        <v>175003.57</v>
      </c>
      <c r="L9920" s="20" t="s">
        <v>55</v>
      </c>
      <c r="M9920" s="20" t="s">
        <v>83</v>
      </c>
      <c r="N9920" s="26"/>
      <c r="O9920" s="20" t="s">
        <v>56</v>
      </c>
      <c r="P9920" t="str">
        <f t="shared" si="154"/>
        <v>INSERT INTO @DataTable (Deal, AdvanceDate, PROV, DealPurpose, RateType, BEACON, LTV, TDS, GDS, InsuranceType, PrincipalBalance, OccupancyType, AccountStatus, Closed_Date, DelinquencyBucket) VALUES (9919, '2011-06-17', 'ON', 'Purchase', 'Fixed', 716, 95, 34.44, 27.37, 'HiRatio', 175003.57, 'Owner-Occupied', 'Open', '1900-01-00', 'Current');</v>
      </c>
    </row>
    <row r="9921" spans="1:16" x14ac:dyDescent="0.35">
      <c r="A9921" s="22">
        <v>9920</v>
      </c>
      <c r="B9921" s="21">
        <v>41110</v>
      </c>
      <c r="C9921" s="22" t="s">
        <v>57</v>
      </c>
      <c r="D9921" s="22" t="s">
        <v>61</v>
      </c>
      <c r="E9921" s="22" t="s">
        <v>40</v>
      </c>
      <c r="F9921" s="22">
        <v>715</v>
      </c>
      <c r="G9921" s="22">
        <v>80</v>
      </c>
      <c r="H9921" s="22">
        <v>25.86</v>
      </c>
      <c r="I9921" s="22">
        <v>13.75</v>
      </c>
      <c r="J9921" s="22" t="s">
        <v>60</v>
      </c>
      <c r="K9921" s="23">
        <v>0</v>
      </c>
      <c r="L9921" s="23" t="s">
        <v>55</v>
      </c>
      <c r="M9921" s="23" t="s">
        <v>84</v>
      </c>
      <c r="N9921" s="27">
        <v>42156</v>
      </c>
      <c r="O9921" s="23" t="s">
        <v>56</v>
      </c>
      <c r="P9921" t="str">
        <f t="shared" si="154"/>
        <v>INSERT INTO @DataTable (Deal, AdvanceDate, PROV, DealPurpose, RateType, BEACON, LTV, TDS, GDS, InsuranceType, PrincipalBalance, OccupancyType, AccountStatus, Closed_Date, DelinquencyBucket) VALUES (9920, '2012-07-20', 'ON', 'Purchase', 'ARM', 715, 80, 25.86, 13.75, 'HiRatio', 0, 'Owner-Occupied', 'Closed', '2015-06-01', 'Current');</v>
      </c>
    </row>
    <row r="9922" spans="1:16" x14ac:dyDescent="0.35">
      <c r="A9922" s="19">
        <v>9921</v>
      </c>
      <c r="B9922" s="18">
        <v>42181</v>
      </c>
      <c r="C9922" s="19" t="s">
        <v>51</v>
      </c>
      <c r="D9922" s="19" t="s">
        <v>61</v>
      </c>
      <c r="E9922" s="19" t="s">
        <v>40</v>
      </c>
      <c r="F9922" s="19">
        <v>747</v>
      </c>
      <c r="G9922" s="19">
        <v>79.98</v>
      </c>
      <c r="H9922" s="19">
        <v>37.369999999999997</v>
      </c>
      <c r="I9922" s="19">
        <v>15.11</v>
      </c>
      <c r="J9922" s="19" t="s">
        <v>54</v>
      </c>
      <c r="K9922" s="20">
        <v>480536.75</v>
      </c>
      <c r="L9922" s="20" t="s">
        <v>55</v>
      </c>
      <c r="M9922" s="20" t="s">
        <v>83</v>
      </c>
      <c r="N9922" s="26"/>
      <c r="O9922" s="20" t="s">
        <v>56</v>
      </c>
      <c r="P9922" t="str">
        <f t="shared" si="154"/>
        <v>INSERT INTO @DataTable (Deal, AdvanceDate, PROV, DealPurpose, RateType, BEACON, LTV, TDS, GDS, InsuranceType, PrincipalBalance, OccupancyType, AccountStatus, Closed_Date, DelinquencyBucket) VALUES (9921, '2015-06-26', 'AB', 'Purchase', 'ARM', 747, 79.98, 37.37, 15.11, 'Conv', 480536.75, 'Owner-Occupied', 'Open', '1900-01-00', 'Current');</v>
      </c>
    </row>
    <row r="9923" spans="1:16" x14ac:dyDescent="0.35">
      <c r="A9923" s="22">
        <v>9922</v>
      </c>
      <c r="B9923" s="21">
        <v>41977</v>
      </c>
      <c r="C9923" s="22" t="s">
        <v>57</v>
      </c>
      <c r="D9923" s="22" t="s">
        <v>61</v>
      </c>
      <c r="E9923" s="22" t="s">
        <v>53</v>
      </c>
      <c r="F9923" s="22">
        <v>767</v>
      </c>
      <c r="G9923" s="22">
        <v>90.65</v>
      </c>
      <c r="H9923" s="22">
        <v>41.75</v>
      </c>
      <c r="I9923" s="22">
        <v>28.99</v>
      </c>
      <c r="J9923" s="22" t="s">
        <v>60</v>
      </c>
      <c r="K9923" s="23">
        <v>153242.78</v>
      </c>
      <c r="L9923" s="23" t="s">
        <v>55</v>
      </c>
      <c r="M9923" s="23" t="s">
        <v>83</v>
      </c>
      <c r="N9923" s="27"/>
      <c r="O9923" s="23" t="s">
        <v>56</v>
      </c>
      <c r="P9923" t="str">
        <f t="shared" ref="P9923:P9986" si="155">"INSERT INTO @DataTable (Deal, AdvanceDate, PROV, DealPurpose, RateType, BEACON, LTV, TDS, GDS, InsuranceType, PrincipalBalance, OccupancyType, AccountStatus, Closed_Date, DelinquencyBucket) VALUES (" &amp; A9923 &amp; ", " &amp; "'" &amp; TEXT(B9923, "yyyy-mm-dd") &amp; "', '" &amp; C9923 &amp; "', '" &amp; D9923 &amp; "', '" &amp; E9923 &amp; "', " &amp; F9923 &amp; ", " &amp; G9923 &amp; ", " &amp; H9923 &amp; ", " &amp; I9923 &amp; ", '" &amp; J9923 &amp; "', " &amp; K9923 &amp; ", '" &amp; L9923 &amp; "', '" &amp; M9923 &amp; "', '" &amp;TEXT(N9923, "yyyy-mm-dd") &amp; "', '" &amp; O9923 &amp; "');"</f>
        <v>INSERT INTO @DataTable (Deal, AdvanceDate, PROV, DealPurpose, RateType, BEACON, LTV, TDS, GDS, InsuranceType, PrincipalBalance, OccupancyType, AccountStatus, Closed_Date, DelinquencyBucket) VALUES (9922, '2014-12-04', 'ON', 'Purchase', 'Fixed', 767, 90.65, 41.75, 28.99, 'HiRatio', 153242.78, 'Owner-Occupied', 'Open', '1900-01-00', 'Current');</v>
      </c>
    </row>
    <row r="9924" spans="1:16" x14ac:dyDescent="0.35">
      <c r="A9924" s="19">
        <v>9923</v>
      </c>
      <c r="B9924" s="18">
        <v>40998</v>
      </c>
      <c r="C9924" s="19" t="s">
        <v>51</v>
      </c>
      <c r="D9924" s="19" t="s">
        <v>61</v>
      </c>
      <c r="E9924" s="19" t="s">
        <v>53</v>
      </c>
      <c r="F9924" s="19">
        <v>786</v>
      </c>
      <c r="G9924" s="19">
        <v>86.49</v>
      </c>
      <c r="H9924" s="19">
        <v>20.11</v>
      </c>
      <c r="I9924" s="19">
        <v>19.989999999999998</v>
      </c>
      <c r="J9924" s="19" t="s">
        <v>60</v>
      </c>
      <c r="K9924" s="20">
        <v>0</v>
      </c>
      <c r="L9924" s="20" t="s">
        <v>55</v>
      </c>
      <c r="M9924" s="20" t="s">
        <v>84</v>
      </c>
      <c r="N9924" s="26">
        <v>42605</v>
      </c>
      <c r="O9924" s="20" t="s">
        <v>56</v>
      </c>
      <c r="P9924" t="str">
        <f t="shared" si="155"/>
        <v>INSERT INTO @DataTable (Deal, AdvanceDate, PROV, DealPurpose, RateType, BEACON, LTV, TDS, GDS, InsuranceType, PrincipalBalance, OccupancyType, AccountStatus, Closed_Date, DelinquencyBucket) VALUES (9923, '2012-03-30', 'AB', 'Purchase', 'Fixed', 786, 86.49, 20.11, 19.99, 'HiRatio', 0, 'Owner-Occupied', 'Closed', '2016-08-23', 'Current');</v>
      </c>
    </row>
    <row r="9925" spans="1:16" x14ac:dyDescent="0.35">
      <c r="A9925" s="22">
        <v>9924</v>
      </c>
      <c r="B9925" s="21">
        <v>40921</v>
      </c>
      <c r="C9925" s="22" t="s">
        <v>51</v>
      </c>
      <c r="D9925" s="22" t="s">
        <v>61</v>
      </c>
      <c r="E9925" s="22" t="s">
        <v>53</v>
      </c>
      <c r="F9925" s="22">
        <v>798</v>
      </c>
      <c r="G9925" s="22">
        <v>90.78</v>
      </c>
      <c r="H9925" s="22">
        <v>34.93</v>
      </c>
      <c r="I9925" s="22">
        <v>21.48</v>
      </c>
      <c r="J9925" s="22" t="s">
        <v>60</v>
      </c>
      <c r="K9925" s="23">
        <v>0</v>
      </c>
      <c r="L9925" s="23" t="s">
        <v>55</v>
      </c>
      <c r="M9925" s="23" t="s">
        <v>84</v>
      </c>
      <c r="N9925" s="27">
        <v>42466</v>
      </c>
      <c r="O9925" s="23" t="s">
        <v>56</v>
      </c>
      <c r="P9925" t="str">
        <f t="shared" si="155"/>
        <v>INSERT INTO @DataTable (Deal, AdvanceDate, PROV, DealPurpose, RateType, BEACON, LTV, TDS, GDS, InsuranceType, PrincipalBalance, OccupancyType, AccountStatus, Closed_Date, DelinquencyBucket) VALUES (9924, '2012-01-13', 'AB', 'Purchase', 'Fixed', 798, 90.78, 34.93, 21.48, 'HiRatio', 0, 'Owner-Occupied', 'Closed', '2016-04-06', 'Current');</v>
      </c>
    </row>
    <row r="9926" spans="1:16" x14ac:dyDescent="0.35">
      <c r="A9926" s="19">
        <v>9925</v>
      </c>
      <c r="B9926" s="18">
        <v>41869</v>
      </c>
      <c r="C9926" s="19" t="s">
        <v>63</v>
      </c>
      <c r="D9926" s="19" t="s">
        <v>61</v>
      </c>
      <c r="E9926" s="19" t="s">
        <v>53</v>
      </c>
      <c r="F9926" s="19">
        <v>745</v>
      </c>
      <c r="G9926" s="19">
        <v>90</v>
      </c>
      <c r="H9926" s="19">
        <v>36.450000000000003</v>
      </c>
      <c r="I9926" s="19">
        <v>35.92</v>
      </c>
      <c r="J9926" s="19" t="s">
        <v>60</v>
      </c>
      <c r="K9926" s="20">
        <v>220127.74</v>
      </c>
      <c r="L9926" s="20" t="s">
        <v>55</v>
      </c>
      <c r="M9926" s="20" t="s">
        <v>83</v>
      </c>
      <c r="N9926" s="26"/>
      <c r="O9926" s="20" t="s">
        <v>56</v>
      </c>
      <c r="P9926" t="str">
        <f t="shared" si="155"/>
        <v>INSERT INTO @DataTable (Deal, AdvanceDate, PROV, DealPurpose, RateType, BEACON, LTV, TDS, GDS, InsuranceType, PrincipalBalance, OccupancyType, AccountStatus, Closed_Date, DelinquencyBucket) VALUES (9925, '2014-08-18', 'SK', 'Purchase', 'Fixed', 745, 90, 36.45, 35.92, 'HiRatio', 220127.74, 'Owner-Occupied', 'Open', '1900-01-00', 'Current');</v>
      </c>
    </row>
    <row r="9927" spans="1:16" x14ac:dyDescent="0.35">
      <c r="A9927" s="22">
        <v>9926</v>
      </c>
      <c r="B9927" s="21">
        <v>42664</v>
      </c>
      <c r="C9927" s="22" t="s">
        <v>57</v>
      </c>
      <c r="D9927" s="22" t="s">
        <v>61</v>
      </c>
      <c r="E9927" s="22" t="s">
        <v>53</v>
      </c>
      <c r="F9927" s="22">
        <v>760</v>
      </c>
      <c r="G9927" s="22">
        <v>95</v>
      </c>
      <c r="H9927" s="22">
        <v>15.98</v>
      </c>
      <c r="I9927" s="22">
        <v>13.02</v>
      </c>
      <c r="J9927" s="22" t="s">
        <v>60</v>
      </c>
      <c r="K9927" s="23">
        <v>180543.87</v>
      </c>
      <c r="L9927" s="23" t="s">
        <v>55</v>
      </c>
      <c r="M9927" s="23" t="s">
        <v>83</v>
      </c>
      <c r="N9927" s="27"/>
      <c r="O9927" s="23" t="s">
        <v>56</v>
      </c>
      <c r="P9927" t="str">
        <f t="shared" si="155"/>
        <v>INSERT INTO @DataTable (Deal, AdvanceDate, PROV, DealPurpose, RateType, BEACON, LTV, TDS, GDS, InsuranceType, PrincipalBalance, OccupancyType, AccountStatus, Closed_Date, DelinquencyBucket) VALUES (9926, '2016-10-21', 'ON', 'Purchase', 'Fixed', 760, 95, 15.98, 13.02, 'HiRatio', 180543.87, 'Owner-Occupied', 'Open', '1900-01-00', 'Current');</v>
      </c>
    </row>
    <row r="9928" spans="1:16" x14ac:dyDescent="0.35">
      <c r="A9928" s="19">
        <v>9927</v>
      </c>
      <c r="B9928" s="18">
        <v>42062</v>
      </c>
      <c r="C9928" s="19" t="s">
        <v>51</v>
      </c>
      <c r="D9928" s="19" t="s">
        <v>61</v>
      </c>
      <c r="E9928" s="19" t="s">
        <v>53</v>
      </c>
      <c r="F9928" s="19">
        <v>769</v>
      </c>
      <c r="G9928" s="19">
        <v>93.22</v>
      </c>
      <c r="H9928" s="19">
        <v>38.94</v>
      </c>
      <c r="I9928" s="19">
        <v>38.659999999999997</v>
      </c>
      <c r="J9928" s="19" t="s">
        <v>60</v>
      </c>
      <c r="K9928" s="20">
        <v>219572.56</v>
      </c>
      <c r="L9928" s="20" t="s">
        <v>55</v>
      </c>
      <c r="M9928" s="20" t="s">
        <v>83</v>
      </c>
      <c r="N9928" s="26"/>
      <c r="O9928" s="20" t="s">
        <v>56</v>
      </c>
      <c r="P9928" t="str">
        <f t="shared" si="155"/>
        <v>INSERT INTO @DataTable (Deal, AdvanceDate, PROV, DealPurpose, RateType, BEACON, LTV, TDS, GDS, InsuranceType, PrincipalBalance, OccupancyType, AccountStatus, Closed_Date, DelinquencyBucket) VALUES (9927, '2015-02-27', 'AB', 'Purchase', 'Fixed', 769, 93.22, 38.94, 38.66, 'HiRatio', 219572.56, 'Owner-Occupied', 'Open', '1900-01-00', 'Current');</v>
      </c>
    </row>
    <row r="9929" spans="1:16" x14ac:dyDescent="0.35">
      <c r="A9929" s="22">
        <v>9928</v>
      </c>
      <c r="B9929" s="21">
        <v>42258</v>
      </c>
      <c r="C9929" s="22" t="s">
        <v>57</v>
      </c>
      <c r="D9929" s="22" t="s">
        <v>52</v>
      </c>
      <c r="E9929" s="22" t="s">
        <v>40</v>
      </c>
      <c r="F9929" s="22">
        <v>785</v>
      </c>
      <c r="G9929" s="22">
        <v>75.430000000000007</v>
      </c>
      <c r="H9929" s="22">
        <v>18.97</v>
      </c>
      <c r="I9929" s="22">
        <v>17</v>
      </c>
      <c r="J9929" s="22" t="s">
        <v>54</v>
      </c>
      <c r="K9929" s="23">
        <v>507024.61</v>
      </c>
      <c r="L9929" s="23" t="s">
        <v>55</v>
      </c>
      <c r="M9929" s="23" t="s">
        <v>83</v>
      </c>
      <c r="N9929" s="27"/>
      <c r="O9929" s="23" t="s">
        <v>56</v>
      </c>
      <c r="P9929" t="str">
        <f t="shared" si="155"/>
        <v>INSERT INTO @DataTable (Deal, AdvanceDate, PROV, DealPurpose, RateType, BEACON, LTV, TDS, GDS, InsuranceType, PrincipalBalance, OccupancyType, AccountStatus, Closed_Date, DelinquencyBucket) VALUES (9928, '2015-09-11', 'ON', 'Refinance External', 'ARM', 785, 75.43, 18.97, 17, 'Conv', 507024.61, 'Owner-Occupied', 'Open', '1900-01-00', 'Current');</v>
      </c>
    </row>
    <row r="9930" spans="1:16" x14ac:dyDescent="0.35">
      <c r="A9930" s="19">
        <v>9929</v>
      </c>
      <c r="B9930" s="18">
        <v>40711</v>
      </c>
      <c r="C9930" s="19" t="s">
        <v>57</v>
      </c>
      <c r="D9930" s="19" t="s">
        <v>61</v>
      </c>
      <c r="E9930" s="19" t="s">
        <v>40</v>
      </c>
      <c r="F9930" s="19">
        <v>695</v>
      </c>
      <c r="G9930" s="19">
        <v>90</v>
      </c>
      <c r="H9930" s="19">
        <v>26.05</v>
      </c>
      <c r="I9930" s="19">
        <v>25.92</v>
      </c>
      <c r="J9930" s="19" t="s">
        <v>60</v>
      </c>
      <c r="K9930" s="20">
        <v>0</v>
      </c>
      <c r="L9930" s="20" t="s">
        <v>55</v>
      </c>
      <c r="M9930" s="20" t="s">
        <v>84</v>
      </c>
      <c r="N9930" s="26">
        <v>42410</v>
      </c>
      <c r="O9930" s="20" t="s">
        <v>56</v>
      </c>
      <c r="P9930" t="str">
        <f t="shared" si="155"/>
        <v>INSERT INTO @DataTable (Deal, AdvanceDate, PROV, DealPurpose, RateType, BEACON, LTV, TDS, GDS, InsuranceType, PrincipalBalance, OccupancyType, AccountStatus, Closed_Date, DelinquencyBucket) VALUES (9929, '2011-06-17', 'ON', 'Purchase', 'ARM', 695, 90, 26.05, 25.92, 'HiRatio', 0, 'Owner-Occupied', 'Closed', '2016-02-10', 'Current');</v>
      </c>
    </row>
    <row r="9931" spans="1:16" x14ac:dyDescent="0.35">
      <c r="A9931" s="22">
        <v>9930</v>
      </c>
      <c r="B9931" s="21">
        <v>42282</v>
      </c>
      <c r="C9931" s="22" t="s">
        <v>57</v>
      </c>
      <c r="D9931" s="22" t="s">
        <v>52</v>
      </c>
      <c r="E9931" s="22" t="s">
        <v>40</v>
      </c>
      <c r="F9931" s="22">
        <v>831</v>
      </c>
      <c r="G9931" s="22">
        <v>20</v>
      </c>
      <c r="H9931" s="22">
        <v>15.33</v>
      </c>
      <c r="I9931" s="22">
        <v>14.84</v>
      </c>
      <c r="J9931" s="22" t="s">
        <v>54</v>
      </c>
      <c r="K9931" s="23">
        <v>86797.49</v>
      </c>
      <c r="L9931" s="23" t="s">
        <v>55</v>
      </c>
      <c r="M9931" s="23" t="s">
        <v>83</v>
      </c>
      <c r="N9931" s="27"/>
      <c r="O9931" s="23" t="s">
        <v>56</v>
      </c>
      <c r="P9931" t="str">
        <f t="shared" si="155"/>
        <v>INSERT INTO @DataTable (Deal, AdvanceDate, PROV, DealPurpose, RateType, BEACON, LTV, TDS, GDS, InsuranceType, PrincipalBalance, OccupancyType, AccountStatus, Closed_Date, DelinquencyBucket) VALUES (9930, '2015-10-05', 'ON', 'Refinance External', 'ARM', 831, 20, 15.33, 14.84, 'Conv', 86797.49, 'Owner-Occupied', 'Open', '1900-01-00', 'Current');</v>
      </c>
    </row>
    <row r="9932" spans="1:16" x14ac:dyDescent="0.35">
      <c r="A9932" s="19">
        <v>9931</v>
      </c>
      <c r="B9932" s="18">
        <v>40968</v>
      </c>
      <c r="C9932" s="19" t="s">
        <v>57</v>
      </c>
      <c r="D9932" s="19" t="s">
        <v>64</v>
      </c>
      <c r="E9932" s="19" t="s">
        <v>53</v>
      </c>
      <c r="F9932" s="19">
        <v>666</v>
      </c>
      <c r="G9932" s="19">
        <v>95</v>
      </c>
      <c r="H9932" s="19">
        <v>30.21</v>
      </c>
      <c r="I9932" s="19">
        <v>27.94</v>
      </c>
      <c r="J9932" s="19" t="s">
        <v>60</v>
      </c>
      <c r="K9932" s="20">
        <v>127917.12</v>
      </c>
      <c r="L9932" s="20" t="s">
        <v>55</v>
      </c>
      <c r="M9932" s="20" t="s">
        <v>83</v>
      </c>
      <c r="N9932" s="26"/>
      <c r="O9932" s="20" t="s">
        <v>56</v>
      </c>
      <c r="P9932" t="str">
        <f t="shared" si="155"/>
        <v>INSERT INTO @DataTable (Deal, AdvanceDate, PROV, DealPurpose, RateType, BEACON, LTV, TDS, GDS, InsuranceType, PrincipalBalance, OccupancyType, AccountStatus, Closed_Date, DelinquencyBucket) VALUES (9931, '2012-02-29', 'ON', 'Purchase with Improvements', 'Fixed', 666, 95, 30.21, 27.94, 'HiRatio', 127917.12, 'Owner-Occupied', 'Open', '1900-01-00', 'Current');</v>
      </c>
    </row>
    <row r="9933" spans="1:16" x14ac:dyDescent="0.35">
      <c r="A9933" s="22">
        <v>9932</v>
      </c>
      <c r="B9933" s="21">
        <v>41527</v>
      </c>
      <c r="C9933" s="22" t="s">
        <v>51</v>
      </c>
      <c r="D9933" s="22" t="s">
        <v>61</v>
      </c>
      <c r="E9933" s="22" t="s">
        <v>40</v>
      </c>
      <c r="F9933" s="22">
        <v>766</v>
      </c>
      <c r="G9933" s="22">
        <v>69.89</v>
      </c>
      <c r="H9933" s="22">
        <v>33</v>
      </c>
      <c r="I9933" s="22">
        <v>29.2</v>
      </c>
      <c r="J9933" s="22" t="s">
        <v>54</v>
      </c>
      <c r="K9933" s="23">
        <v>361923.45</v>
      </c>
      <c r="L9933" s="23" t="s">
        <v>55</v>
      </c>
      <c r="M9933" s="23" t="s">
        <v>83</v>
      </c>
      <c r="N9933" s="27"/>
      <c r="O9933" s="23" t="s">
        <v>56</v>
      </c>
      <c r="P9933" t="str">
        <f t="shared" si="155"/>
        <v>INSERT INTO @DataTable (Deal, AdvanceDate, PROV, DealPurpose, RateType, BEACON, LTV, TDS, GDS, InsuranceType, PrincipalBalance, OccupancyType, AccountStatus, Closed_Date, DelinquencyBucket) VALUES (9932, '2013-09-10', 'AB', 'Purchase', 'ARM', 766, 69.89, 33, 29.2, 'Conv', 361923.45, 'Owner-Occupied', 'Open', '1900-01-00', 'Current');</v>
      </c>
    </row>
    <row r="9934" spans="1:16" x14ac:dyDescent="0.35">
      <c r="A9934" s="19">
        <v>9933</v>
      </c>
      <c r="B9934" s="18">
        <v>40998</v>
      </c>
      <c r="C9934" s="19" t="s">
        <v>57</v>
      </c>
      <c r="D9934" s="19" t="s">
        <v>61</v>
      </c>
      <c r="E9934" s="19" t="s">
        <v>53</v>
      </c>
      <c r="F9934" s="19">
        <v>709</v>
      </c>
      <c r="G9934" s="19">
        <v>95</v>
      </c>
      <c r="H9934" s="19">
        <v>42.46</v>
      </c>
      <c r="I9934" s="19">
        <v>29.89</v>
      </c>
      <c r="J9934" s="19" t="s">
        <v>60</v>
      </c>
      <c r="K9934" s="20">
        <v>148830.46</v>
      </c>
      <c r="L9934" s="20" t="s">
        <v>55</v>
      </c>
      <c r="M9934" s="20" t="s">
        <v>83</v>
      </c>
      <c r="N9934" s="26"/>
      <c r="O9934" s="20" t="s">
        <v>56</v>
      </c>
      <c r="P9934" t="str">
        <f t="shared" si="155"/>
        <v>INSERT INTO @DataTable (Deal, AdvanceDate, PROV, DealPurpose, RateType, BEACON, LTV, TDS, GDS, InsuranceType, PrincipalBalance, OccupancyType, AccountStatus, Closed_Date, DelinquencyBucket) VALUES (9933, '2012-03-30', 'ON', 'Purchase', 'Fixed', 709, 95, 42.46, 29.89, 'HiRatio', 148830.46, 'Owner-Occupied', 'Open', '1900-01-00', 'Current');</v>
      </c>
    </row>
    <row r="9935" spans="1:16" x14ac:dyDescent="0.35">
      <c r="A9935" s="22">
        <v>9934</v>
      </c>
      <c r="B9935" s="21">
        <v>41789</v>
      </c>
      <c r="C9935" s="22" t="s">
        <v>57</v>
      </c>
      <c r="D9935" s="22" t="s">
        <v>52</v>
      </c>
      <c r="E9935" s="22" t="s">
        <v>53</v>
      </c>
      <c r="F9935" s="22">
        <v>697</v>
      </c>
      <c r="G9935" s="22">
        <v>78.72</v>
      </c>
      <c r="H9935" s="22">
        <v>38.89</v>
      </c>
      <c r="I9935" s="22">
        <v>38.47</v>
      </c>
      <c r="J9935" s="22" t="s">
        <v>54</v>
      </c>
      <c r="K9935" s="23">
        <v>187860.08</v>
      </c>
      <c r="L9935" s="23" t="s">
        <v>55</v>
      </c>
      <c r="M9935" s="23" t="s">
        <v>83</v>
      </c>
      <c r="N9935" s="27"/>
      <c r="O9935" s="23" t="s">
        <v>56</v>
      </c>
      <c r="P9935" t="str">
        <f t="shared" si="155"/>
        <v>INSERT INTO @DataTable (Deal, AdvanceDate, PROV, DealPurpose, RateType, BEACON, LTV, TDS, GDS, InsuranceType, PrincipalBalance, OccupancyType, AccountStatus, Closed_Date, DelinquencyBucket) VALUES (9934, '2014-05-30', 'ON', 'Refinance External', 'Fixed', 697, 78.72, 38.89, 38.47, 'Conv', 187860.08, 'Owner-Occupied', 'Open', '1900-01-00', 'Current');</v>
      </c>
    </row>
    <row r="9936" spans="1:16" x14ac:dyDescent="0.35">
      <c r="A9936" s="19">
        <v>9935</v>
      </c>
      <c r="B9936" s="18">
        <v>41990</v>
      </c>
      <c r="C9936" s="19" t="s">
        <v>51</v>
      </c>
      <c r="D9936" s="19" t="s">
        <v>61</v>
      </c>
      <c r="E9936" s="19" t="s">
        <v>53</v>
      </c>
      <c r="F9936" s="19">
        <v>695</v>
      </c>
      <c r="G9936" s="19">
        <v>95</v>
      </c>
      <c r="H9936" s="19">
        <v>36.22</v>
      </c>
      <c r="I9936" s="19">
        <v>32.51</v>
      </c>
      <c r="J9936" s="19" t="s">
        <v>60</v>
      </c>
      <c r="K9936" s="20">
        <v>431692.94</v>
      </c>
      <c r="L9936" s="20" t="s">
        <v>55</v>
      </c>
      <c r="M9936" s="20" t="s">
        <v>83</v>
      </c>
      <c r="N9936" s="26"/>
      <c r="O9936" s="20" t="s">
        <v>56</v>
      </c>
      <c r="P9936" t="str">
        <f t="shared" si="155"/>
        <v>INSERT INTO @DataTable (Deal, AdvanceDate, PROV, DealPurpose, RateType, BEACON, LTV, TDS, GDS, InsuranceType, PrincipalBalance, OccupancyType, AccountStatus, Closed_Date, DelinquencyBucket) VALUES (9935, '2014-12-17', 'AB', 'Purchase', 'Fixed', 695, 95, 36.22, 32.51, 'HiRatio', 431692.94, 'Owner-Occupied', 'Open', '1900-01-00', 'Current');</v>
      </c>
    </row>
    <row r="9937" spans="1:16" x14ac:dyDescent="0.35">
      <c r="A9937" s="22">
        <v>9936</v>
      </c>
      <c r="B9937" s="21">
        <v>41663</v>
      </c>
      <c r="C9937" s="22" t="s">
        <v>51</v>
      </c>
      <c r="D9937" s="22" t="s">
        <v>61</v>
      </c>
      <c r="E9937" s="22" t="s">
        <v>53</v>
      </c>
      <c r="F9937" s="22">
        <v>667</v>
      </c>
      <c r="G9937" s="22">
        <v>95</v>
      </c>
      <c r="H9937" s="22">
        <v>41.81</v>
      </c>
      <c r="I9937" s="22">
        <v>19.54</v>
      </c>
      <c r="J9937" s="22" t="s">
        <v>60</v>
      </c>
      <c r="K9937" s="23">
        <v>0</v>
      </c>
      <c r="L9937" s="23" t="s">
        <v>55</v>
      </c>
      <c r="M9937" s="23" t="s">
        <v>84</v>
      </c>
      <c r="N9937" s="27">
        <v>42312</v>
      </c>
      <c r="O9937" s="23" t="s">
        <v>56</v>
      </c>
      <c r="P9937" t="str">
        <f t="shared" si="155"/>
        <v>INSERT INTO @DataTable (Deal, AdvanceDate, PROV, DealPurpose, RateType, BEACON, LTV, TDS, GDS, InsuranceType, PrincipalBalance, OccupancyType, AccountStatus, Closed_Date, DelinquencyBucket) VALUES (9936, '2014-01-24', 'AB', 'Purchase', 'Fixed', 667, 95, 41.81, 19.54, 'HiRatio', 0, 'Owner-Occupied', 'Closed', '2015-11-04', 'Current');</v>
      </c>
    </row>
    <row r="9938" spans="1:16" x14ac:dyDescent="0.35">
      <c r="A9938" s="19">
        <v>9937</v>
      </c>
      <c r="B9938" s="18">
        <v>41831</v>
      </c>
      <c r="C9938" s="19" t="s">
        <v>58</v>
      </c>
      <c r="D9938" s="19" t="s">
        <v>61</v>
      </c>
      <c r="E9938" s="19" t="s">
        <v>40</v>
      </c>
      <c r="F9938" s="19">
        <v>750</v>
      </c>
      <c r="G9938" s="19">
        <v>80</v>
      </c>
      <c r="H9938" s="19">
        <v>36.42</v>
      </c>
      <c r="I9938" s="19">
        <v>15.84</v>
      </c>
      <c r="J9938" s="19" t="s">
        <v>54</v>
      </c>
      <c r="K9938" s="20">
        <v>376437.99</v>
      </c>
      <c r="L9938" s="20" t="s">
        <v>55</v>
      </c>
      <c r="M9938" s="20" t="s">
        <v>83</v>
      </c>
      <c r="N9938" s="26"/>
      <c r="O9938" s="20" t="s">
        <v>56</v>
      </c>
      <c r="P9938" t="str">
        <f t="shared" si="155"/>
        <v>INSERT INTO @DataTable (Deal, AdvanceDate, PROV, DealPurpose, RateType, BEACON, LTV, TDS, GDS, InsuranceType, PrincipalBalance, OccupancyType, AccountStatus, Closed_Date, DelinquencyBucket) VALUES (9937, '2014-07-11', 'BC', 'Purchase', 'ARM', 750, 80, 36.42, 15.84, 'Conv', 376437.99, 'Owner-Occupied', 'Open', '1900-01-00', 'Current');</v>
      </c>
    </row>
    <row r="9939" spans="1:16" x14ac:dyDescent="0.35">
      <c r="A9939" s="22">
        <v>9938</v>
      </c>
      <c r="B9939" s="21">
        <v>40975</v>
      </c>
      <c r="C9939" s="22" t="s">
        <v>57</v>
      </c>
      <c r="D9939" s="22" t="s">
        <v>61</v>
      </c>
      <c r="E9939" s="22" t="s">
        <v>53</v>
      </c>
      <c r="F9939" s="22">
        <v>779</v>
      </c>
      <c r="G9939" s="22">
        <v>95</v>
      </c>
      <c r="H9939" s="22">
        <v>32.950000000000003</v>
      </c>
      <c r="I9939" s="22">
        <v>14.88</v>
      </c>
      <c r="J9939" s="22" t="s">
        <v>60</v>
      </c>
      <c r="K9939" s="23">
        <v>154604.87</v>
      </c>
      <c r="L9939" s="23" t="s">
        <v>55</v>
      </c>
      <c r="M9939" s="23" t="s">
        <v>83</v>
      </c>
      <c r="N9939" s="27"/>
      <c r="O9939" s="23" t="s">
        <v>56</v>
      </c>
      <c r="P9939" t="str">
        <f t="shared" si="155"/>
        <v>INSERT INTO @DataTable (Deal, AdvanceDate, PROV, DealPurpose, RateType, BEACON, LTV, TDS, GDS, InsuranceType, PrincipalBalance, OccupancyType, AccountStatus, Closed_Date, DelinquencyBucket) VALUES (9938, '2012-03-07', 'ON', 'Purchase', 'Fixed', 779, 95, 32.95, 14.88, 'HiRatio', 154604.87, 'Owner-Occupied', 'Open', '1900-01-00', 'Current');</v>
      </c>
    </row>
    <row r="9940" spans="1:16" x14ac:dyDescent="0.35">
      <c r="A9940" s="19">
        <v>9939</v>
      </c>
      <c r="B9940" s="18">
        <v>40975</v>
      </c>
      <c r="C9940" s="19" t="s">
        <v>51</v>
      </c>
      <c r="D9940" s="19" t="s">
        <v>59</v>
      </c>
      <c r="E9940" s="19" t="s">
        <v>53</v>
      </c>
      <c r="F9940" s="19">
        <v>781</v>
      </c>
      <c r="G9940" s="19">
        <v>89.53</v>
      </c>
      <c r="H9940" s="19">
        <v>39.799999999999997</v>
      </c>
      <c r="I9940" s="19">
        <v>21.18</v>
      </c>
      <c r="J9940" s="19" t="s">
        <v>60</v>
      </c>
      <c r="K9940" s="20">
        <v>0</v>
      </c>
      <c r="L9940" s="20" t="s">
        <v>55</v>
      </c>
      <c r="M9940" s="20" t="s">
        <v>84</v>
      </c>
      <c r="N9940" s="26">
        <v>42436</v>
      </c>
      <c r="O9940" s="20" t="s">
        <v>56</v>
      </c>
      <c r="P9940" t="str">
        <f t="shared" si="155"/>
        <v>INSERT INTO @DataTable (Deal, AdvanceDate, PROV, DealPurpose, RateType, BEACON, LTV, TDS, GDS, InsuranceType, PrincipalBalance, OccupancyType, AccountStatus, Closed_Date, DelinquencyBucket) VALUES (9939, '2012-03-07', 'AB', 'Transfer', 'Fixed', 781, 89.53, 39.8, 21.18, 'HiRatio', 0, 'Owner-Occupied', 'Closed', '2016-03-07', 'Current');</v>
      </c>
    </row>
    <row r="9941" spans="1:16" x14ac:dyDescent="0.35">
      <c r="A9941" s="22">
        <v>9940</v>
      </c>
      <c r="B9941" s="21">
        <v>40899</v>
      </c>
      <c r="C9941" s="22" t="s">
        <v>51</v>
      </c>
      <c r="D9941" s="22" t="s">
        <v>61</v>
      </c>
      <c r="E9941" s="22" t="s">
        <v>53</v>
      </c>
      <c r="F9941" s="22">
        <v>728</v>
      </c>
      <c r="G9941" s="22">
        <v>95</v>
      </c>
      <c r="H9941" s="22">
        <v>42.37</v>
      </c>
      <c r="I9941" s="22">
        <v>26.88</v>
      </c>
      <c r="J9941" s="22" t="s">
        <v>60</v>
      </c>
      <c r="K9941" s="23">
        <v>0</v>
      </c>
      <c r="L9941" s="23" t="s">
        <v>55</v>
      </c>
      <c r="M9941" s="23" t="s">
        <v>84</v>
      </c>
      <c r="N9941" s="27">
        <v>42734</v>
      </c>
      <c r="O9941" s="23" t="s">
        <v>56</v>
      </c>
      <c r="P9941" t="str">
        <f t="shared" si="155"/>
        <v>INSERT INTO @DataTable (Deal, AdvanceDate, PROV, DealPurpose, RateType, BEACON, LTV, TDS, GDS, InsuranceType, PrincipalBalance, OccupancyType, AccountStatus, Closed_Date, DelinquencyBucket) VALUES (9940, '2011-12-22', 'AB', 'Purchase', 'Fixed', 728, 95, 42.37, 26.88, 'HiRatio', 0, 'Owner-Occupied', 'Closed', '2016-12-30', 'Current');</v>
      </c>
    </row>
    <row r="9942" spans="1:16" x14ac:dyDescent="0.35">
      <c r="A9942" s="19">
        <v>9941</v>
      </c>
      <c r="B9942" s="18">
        <v>42352</v>
      </c>
      <c r="C9942" s="19" t="s">
        <v>57</v>
      </c>
      <c r="D9942" s="19" t="s">
        <v>52</v>
      </c>
      <c r="E9942" s="19" t="s">
        <v>40</v>
      </c>
      <c r="F9942" s="19">
        <v>740</v>
      </c>
      <c r="G9942" s="19">
        <v>74.959999999999994</v>
      </c>
      <c r="H9942" s="19">
        <v>34.15</v>
      </c>
      <c r="I9942" s="19">
        <v>26.78</v>
      </c>
      <c r="J9942" s="19" t="s">
        <v>54</v>
      </c>
      <c r="K9942" s="20">
        <v>242417.55</v>
      </c>
      <c r="L9942" s="20" t="s">
        <v>55</v>
      </c>
      <c r="M9942" s="20" t="s">
        <v>83</v>
      </c>
      <c r="N9942" s="26"/>
      <c r="O9942" s="20" t="s">
        <v>56</v>
      </c>
      <c r="P9942" t="str">
        <f t="shared" si="155"/>
        <v>INSERT INTO @DataTable (Deal, AdvanceDate, PROV, DealPurpose, RateType, BEACON, LTV, TDS, GDS, InsuranceType, PrincipalBalance, OccupancyType, AccountStatus, Closed_Date, DelinquencyBucket) VALUES (9941, '2015-12-14', 'ON', 'Refinance External', 'ARM', 740, 74.96, 34.15, 26.78, 'Conv', 242417.55, 'Owner-Occupied', 'Open', '1900-01-00', 'Current');</v>
      </c>
    </row>
    <row r="9943" spans="1:16" x14ac:dyDescent="0.35">
      <c r="A9943" s="22">
        <v>9942</v>
      </c>
      <c r="B9943" s="21">
        <v>41621</v>
      </c>
      <c r="C9943" s="22" t="s">
        <v>78</v>
      </c>
      <c r="D9943" s="22" t="s">
        <v>52</v>
      </c>
      <c r="E9943" s="22" t="s">
        <v>53</v>
      </c>
      <c r="F9943" s="22">
        <v>694</v>
      </c>
      <c r="G9943" s="22">
        <v>80</v>
      </c>
      <c r="H9943" s="22">
        <v>26.51</v>
      </c>
      <c r="I9943" s="22">
        <v>17.73</v>
      </c>
      <c r="J9943" s="22" t="s">
        <v>54</v>
      </c>
      <c r="K9943" s="23">
        <v>101748.77</v>
      </c>
      <c r="L9943" s="23" t="s">
        <v>55</v>
      </c>
      <c r="M9943" s="23" t="s">
        <v>83</v>
      </c>
      <c r="N9943" s="27"/>
      <c r="O9943" s="23" t="s">
        <v>56</v>
      </c>
      <c r="P9943" t="str">
        <f t="shared" si="155"/>
        <v>INSERT INTO @DataTable (Deal, AdvanceDate, PROV, DealPurpose, RateType, BEACON, LTV, TDS, GDS, InsuranceType, PrincipalBalance, OccupancyType, AccountStatus, Closed_Date, DelinquencyBucket) VALUES (9942, '2013-12-13', 'NL', 'Refinance External', 'Fixed', 694, 80, 26.51, 17.73, 'Conv', 101748.77, 'Owner-Occupied', 'Open', '1900-01-00', 'Current');</v>
      </c>
    </row>
    <row r="9944" spans="1:16" x14ac:dyDescent="0.35">
      <c r="A9944" s="19">
        <v>9943</v>
      </c>
      <c r="B9944" s="18">
        <v>41562</v>
      </c>
      <c r="C9944" s="19" t="s">
        <v>57</v>
      </c>
      <c r="D9944" s="19" t="s">
        <v>52</v>
      </c>
      <c r="E9944" s="19" t="s">
        <v>40</v>
      </c>
      <c r="F9944" s="19">
        <v>712</v>
      </c>
      <c r="G9944" s="19">
        <v>80</v>
      </c>
      <c r="H9944" s="19">
        <v>21.83</v>
      </c>
      <c r="I9944" s="19">
        <v>13.61</v>
      </c>
      <c r="J9944" s="19" t="s">
        <v>54</v>
      </c>
      <c r="K9944" s="20">
        <v>203964.57</v>
      </c>
      <c r="L9944" s="20" t="s">
        <v>55</v>
      </c>
      <c r="M9944" s="20" t="s">
        <v>83</v>
      </c>
      <c r="N9944" s="26"/>
      <c r="O9944" s="20" t="s">
        <v>56</v>
      </c>
      <c r="P9944" t="str">
        <f t="shared" si="155"/>
        <v>INSERT INTO @DataTable (Deal, AdvanceDate, PROV, DealPurpose, RateType, BEACON, LTV, TDS, GDS, InsuranceType, PrincipalBalance, OccupancyType, AccountStatus, Closed_Date, DelinquencyBucket) VALUES (9943, '2013-10-15', 'ON', 'Refinance External', 'ARM', 712, 80, 21.83, 13.61, 'Conv', 203964.57, 'Owner-Occupied', 'Open', '1900-01-00', 'Current');</v>
      </c>
    </row>
    <row r="9945" spans="1:16" x14ac:dyDescent="0.35">
      <c r="A9945" s="22">
        <v>9944</v>
      </c>
      <c r="B9945" s="21">
        <v>40606</v>
      </c>
      <c r="C9945" s="22" t="s">
        <v>57</v>
      </c>
      <c r="D9945" s="22" t="s">
        <v>61</v>
      </c>
      <c r="E9945" s="22" t="s">
        <v>40</v>
      </c>
      <c r="F9945" s="22">
        <v>770</v>
      </c>
      <c r="G9945" s="22">
        <v>89.75</v>
      </c>
      <c r="H9945" s="22">
        <v>28.68</v>
      </c>
      <c r="I9945" s="22">
        <v>17.7</v>
      </c>
      <c r="J9945" s="22" t="s">
        <v>60</v>
      </c>
      <c r="K9945" s="23">
        <v>0</v>
      </c>
      <c r="L9945" s="23" t="s">
        <v>55</v>
      </c>
      <c r="M9945" s="23" t="s">
        <v>84</v>
      </c>
      <c r="N9945" s="27">
        <v>41334</v>
      </c>
      <c r="O9945" s="23" t="s">
        <v>56</v>
      </c>
      <c r="P9945" t="str">
        <f t="shared" si="155"/>
        <v>INSERT INTO @DataTable (Deal, AdvanceDate, PROV, DealPurpose, RateType, BEACON, LTV, TDS, GDS, InsuranceType, PrincipalBalance, OccupancyType, AccountStatus, Closed_Date, DelinquencyBucket) VALUES (9944, '2011-03-04', 'ON', 'Purchase', 'ARM', 770, 89.75, 28.68, 17.7, 'HiRatio', 0, 'Owner-Occupied', 'Closed', '2013-03-01', 'Current');</v>
      </c>
    </row>
    <row r="9946" spans="1:16" x14ac:dyDescent="0.35">
      <c r="A9946" s="19">
        <v>9945</v>
      </c>
      <c r="B9946" s="18">
        <v>42187</v>
      </c>
      <c r="C9946" s="19" t="s">
        <v>58</v>
      </c>
      <c r="D9946" s="19" t="s">
        <v>61</v>
      </c>
      <c r="E9946" s="19" t="s">
        <v>53</v>
      </c>
      <c r="F9946" s="19">
        <v>768</v>
      </c>
      <c r="G9946" s="19">
        <v>90</v>
      </c>
      <c r="H9946" s="19">
        <v>35.56</v>
      </c>
      <c r="I9946" s="19">
        <v>35.53</v>
      </c>
      <c r="J9946" s="19" t="s">
        <v>60</v>
      </c>
      <c r="K9946" s="20">
        <v>245064.18</v>
      </c>
      <c r="L9946" s="20" t="s">
        <v>55</v>
      </c>
      <c r="M9946" s="20" t="s">
        <v>83</v>
      </c>
      <c r="N9946" s="26"/>
      <c r="O9946" s="20" t="s">
        <v>56</v>
      </c>
      <c r="P9946" t="str">
        <f t="shared" si="155"/>
        <v>INSERT INTO @DataTable (Deal, AdvanceDate, PROV, DealPurpose, RateType, BEACON, LTV, TDS, GDS, InsuranceType, PrincipalBalance, OccupancyType, AccountStatus, Closed_Date, DelinquencyBucket) VALUES (9945, '2015-07-02', 'BC', 'Purchase', 'Fixed', 768, 90, 35.56, 35.53, 'HiRatio', 245064.18, 'Owner-Occupied', 'Open', '1900-01-00', 'Current');</v>
      </c>
    </row>
    <row r="9947" spans="1:16" x14ac:dyDescent="0.35">
      <c r="A9947" s="22">
        <v>9946</v>
      </c>
      <c r="B9947" s="21">
        <v>41523</v>
      </c>
      <c r="C9947" s="22" t="s">
        <v>57</v>
      </c>
      <c r="D9947" s="22" t="s">
        <v>61</v>
      </c>
      <c r="E9947" s="22" t="s">
        <v>53</v>
      </c>
      <c r="F9947" s="22">
        <v>714</v>
      </c>
      <c r="G9947" s="22">
        <v>94.55</v>
      </c>
      <c r="H9947" s="22">
        <v>38.69</v>
      </c>
      <c r="I9947" s="22">
        <v>13.25</v>
      </c>
      <c r="J9947" s="22" t="s">
        <v>60</v>
      </c>
      <c r="K9947" s="23">
        <v>243264.13</v>
      </c>
      <c r="L9947" s="23" t="s">
        <v>66</v>
      </c>
      <c r="M9947" s="23" t="s">
        <v>83</v>
      </c>
      <c r="N9947" s="27"/>
      <c r="O9947" s="23" t="s">
        <v>56</v>
      </c>
      <c r="P9947" t="str">
        <f t="shared" si="155"/>
        <v>INSERT INTO @DataTable (Deal, AdvanceDate, PROV, DealPurpose, RateType, BEACON, LTV, TDS, GDS, InsuranceType, PrincipalBalance, OccupancyType, AccountStatus, Closed_Date, DelinquencyBucket) VALUES (9946, '2013-09-06', 'ON', 'Purchase', 'Fixed', 714, 94.55, 38.69, 13.25, 'HiRatio', 243264.13, 'Second Home', 'Open', '1900-01-00', 'Current');</v>
      </c>
    </row>
    <row r="9948" spans="1:16" x14ac:dyDescent="0.35">
      <c r="A9948" s="19">
        <v>9947</v>
      </c>
      <c r="B9948" s="18">
        <v>42717</v>
      </c>
      <c r="C9948" s="19" t="s">
        <v>57</v>
      </c>
      <c r="D9948" s="19" t="s">
        <v>61</v>
      </c>
      <c r="E9948" s="19" t="s">
        <v>53</v>
      </c>
      <c r="F9948" s="19">
        <v>818</v>
      </c>
      <c r="G9948" s="19">
        <v>87.32</v>
      </c>
      <c r="H9948" s="19">
        <v>29.35</v>
      </c>
      <c r="I9948" s="19">
        <v>29.12</v>
      </c>
      <c r="J9948" s="19" t="s">
        <v>60</v>
      </c>
      <c r="K9948" s="20">
        <v>316266.28999999998</v>
      </c>
      <c r="L9948" s="20" t="s">
        <v>55</v>
      </c>
      <c r="M9948" s="20" t="s">
        <v>83</v>
      </c>
      <c r="N9948" s="26"/>
      <c r="O9948" s="20" t="s">
        <v>56</v>
      </c>
      <c r="P9948" t="str">
        <f t="shared" si="155"/>
        <v>INSERT INTO @DataTable (Deal, AdvanceDate, PROV, DealPurpose, RateType, BEACON, LTV, TDS, GDS, InsuranceType, PrincipalBalance, OccupancyType, AccountStatus, Closed_Date, DelinquencyBucket) VALUES (9947, '2016-12-13', 'ON', 'Purchase', 'Fixed', 818, 87.32, 29.35, 29.12, 'HiRatio', 316266.29, 'Owner-Occupied', 'Open', '1900-01-00', 'Current');</v>
      </c>
    </row>
    <row r="9949" spans="1:16" x14ac:dyDescent="0.35">
      <c r="A9949" s="22">
        <v>9948</v>
      </c>
      <c r="B9949" s="21">
        <v>41516</v>
      </c>
      <c r="C9949" s="22" t="s">
        <v>51</v>
      </c>
      <c r="D9949" s="22" t="s">
        <v>61</v>
      </c>
      <c r="E9949" s="22" t="s">
        <v>53</v>
      </c>
      <c r="F9949" s="22">
        <v>717</v>
      </c>
      <c r="G9949" s="22">
        <v>90</v>
      </c>
      <c r="H9949" s="22">
        <v>43.81</v>
      </c>
      <c r="I9949" s="22">
        <v>11.01</v>
      </c>
      <c r="J9949" s="22" t="s">
        <v>60</v>
      </c>
      <c r="K9949" s="23">
        <v>155055.32999999999</v>
      </c>
      <c r="L9949" s="23" t="s">
        <v>55</v>
      </c>
      <c r="M9949" s="23" t="s">
        <v>83</v>
      </c>
      <c r="N9949" s="27"/>
      <c r="O9949" s="23" t="s">
        <v>56</v>
      </c>
      <c r="P9949" t="str">
        <f t="shared" si="155"/>
        <v>INSERT INTO @DataTable (Deal, AdvanceDate, PROV, DealPurpose, RateType, BEACON, LTV, TDS, GDS, InsuranceType, PrincipalBalance, OccupancyType, AccountStatus, Closed_Date, DelinquencyBucket) VALUES (9948, '2013-08-30', 'AB', 'Purchase', 'Fixed', 717, 90, 43.81, 11.01, 'HiRatio', 155055.33, 'Owner-Occupied', 'Open', '1900-01-00', 'Current');</v>
      </c>
    </row>
    <row r="9950" spans="1:16" x14ac:dyDescent="0.35">
      <c r="A9950" s="19">
        <v>9949</v>
      </c>
      <c r="B9950" s="18">
        <v>42460</v>
      </c>
      <c r="C9950" s="19" t="s">
        <v>57</v>
      </c>
      <c r="D9950" s="19" t="s">
        <v>52</v>
      </c>
      <c r="E9950" s="19" t="s">
        <v>53</v>
      </c>
      <c r="F9950" s="19">
        <v>767</v>
      </c>
      <c r="G9950" s="19">
        <v>80</v>
      </c>
      <c r="H9950" s="19">
        <v>37.31</v>
      </c>
      <c r="I9950" s="19">
        <v>32.08</v>
      </c>
      <c r="J9950" s="19" t="s">
        <v>54</v>
      </c>
      <c r="K9950" s="20">
        <v>470769.39</v>
      </c>
      <c r="L9950" s="20" t="s">
        <v>55</v>
      </c>
      <c r="M9950" s="20" t="s">
        <v>83</v>
      </c>
      <c r="N9950" s="26"/>
      <c r="O9950" s="20" t="s">
        <v>56</v>
      </c>
      <c r="P9950" t="str">
        <f t="shared" si="155"/>
        <v>INSERT INTO @DataTable (Deal, AdvanceDate, PROV, DealPurpose, RateType, BEACON, LTV, TDS, GDS, InsuranceType, PrincipalBalance, OccupancyType, AccountStatus, Closed_Date, DelinquencyBucket) VALUES (9949, '2016-03-31', 'ON', 'Refinance External', 'Fixed', 767, 80, 37.31, 32.08, 'Conv', 470769.39, 'Owner-Occupied', 'Open', '1900-01-00', 'Current');</v>
      </c>
    </row>
    <row r="9951" spans="1:16" x14ac:dyDescent="0.35">
      <c r="A9951" s="22">
        <v>9950</v>
      </c>
      <c r="B9951" s="21">
        <v>41038</v>
      </c>
      <c r="C9951" s="22" t="s">
        <v>51</v>
      </c>
      <c r="D9951" s="22" t="s">
        <v>61</v>
      </c>
      <c r="E9951" s="22" t="s">
        <v>53</v>
      </c>
      <c r="F9951" s="22">
        <v>620</v>
      </c>
      <c r="G9951" s="22">
        <v>95</v>
      </c>
      <c r="H9951" s="22">
        <v>22.64</v>
      </c>
      <c r="I9951" s="22">
        <v>22.48</v>
      </c>
      <c r="J9951" s="22" t="s">
        <v>60</v>
      </c>
      <c r="K9951" s="23">
        <v>0</v>
      </c>
      <c r="L9951" s="23" t="s">
        <v>55</v>
      </c>
      <c r="M9951" s="23" t="s">
        <v>84</v>
      </c>
      <c r="N9951" s="27">
        <v>42606</v>
      </c>
      <c r="O9951" s="23" t="s">
        <v>56</v>
      </c>
      <c r="P9951" t="str">
        <f t="shared" si="155"/>
        <v>INSERT INTO @DataTable (Deal, AdvanceDate, PROV, DealPurpose, RateType, BEACON, LTV, TDS, GDS, InsuranceType, PrincipalBalance, OccupancyType, AccountStatus, Closed_Date, DelinquencyBucket) VALUES (9950, '2012-05-09', 'AB', 'Purchase', 'Fixed', 620, 95, 22.64, 22.48, 'HiRatio', 0, 'Owner-Occupied', 'Closed', '2016-08-24', 'Current');</v>
      </c>
    </row>
    <row r="9952" spans="1:16" x14ac:dyDescent="0.35">
      <c r="A9952" s="19">
        <v>9951</v>
      </c>
      <c r="B9952" s="18">
        <v>40956</v>
      </c>
      <c r="C9952" s="19" t="s">
        <v>51</v>
      </c>
      <c r="D9952" s="19" t="s">
        <v>52</v>
      </c>
      <c r="E9952" s="19" t="s">
        <v>53</v>
      </c>
      <c r="F9952" s="19">
        <v>748</v>
      </c>
      <c r="G9952" s="19">
        <v>80</v>
      </c>
      <c r="H9952" s="19">
        <v>18.309999999999999</v>
      </c>
      <c r="I9952" s="19">
        <v>95.99</v>
      </c>
      <c r="J9952" s="19" t="s">
        <v>54</v>
      </c>
      <c r="K9952" s="20">
        <v>0</v>
      </c>
      <c r="L9952" s="20" t="s">
        <v>62</v>
      </c>
      <c r="M9952" s="20" t="s">
        <v>84</v>
      </c>
      <c r="N9952" s="26">
        <v>42598</v>
      </c>
      <c r="O9952" s="20" t="s">
        <v>56</v>
      </c>
      <c r="P9952" t="str">
        <f t="shared" si="155"/>
        <v>INSERT INTO @DataTable (Deal, AdvanceDate, PROV, DealPurpose, RateType, BEACON, LTV, TDS, GDS, InsuranceType, PrincipalBalance, OccupancyType, AccountStatus, Closed_Date, DelinquencyBucket) VALUES (9951, '2012-02-17', 'AB', 'Refinance External', 'Fixed', 748, 80, 18.31, 95.99, 'Conv', 0, 'Rental', 'Closed', '2016-08-16', 'Current');</v>
      </c>
    </row>
    <row r="9953" spans="1:16" x14ac:dyDescent="0.35">
      <c r="A9953" s="22">
        <v>9952</v>
      </c>
      <c r="B9953" s="21">
        <v>42674</v>
      </c>
      <c r="C9953" s="22" t="s">
        <v>63</v>
      </c>
      <c r="D9953" s="22" t="s">
        <v>61</v>
      </c>
      <c r="E9953" s="22" t="s">
        <v>53</v>
      </c>
      <c r="F9953" s="22">
        <v>715</v>
      </c>
      <c r="G9953" s="22">
        <v>91.06</v>
      </c>
      <c r="H9953" s="22">
        <v>31.49</v>
      </c>
      <c r="I9953" s="22">
        <v>19.170000000000002</v>
      </c>
      <c r="J9953" s="22" t="s">
        <v>60</v>
      </c>
      <c r="K9953" s="23">
        <v>332057.59000000003</v>
      </c>
      <c r="L9953" s="23" t="s">
        <v>55</v>
      </c>
      <c r="M9953" s="23" t="s">
        <v>83</v>
      </c>
      <c r="N9953" s="27"/>
      <c r="O9953" s="23" t="s">
        <v>56</v>
      </c>
      <c r="P9953" t="str">
        <f t="shared" si="155"/>
        <v>INSERT INTO @DataTable (Deal, AdvanceDate, PROV, DealPurpose, RateType, BEACON, LTV, TDS, GDS, InsuranceType, PrincipalBalance, OccupancyType, AccountStatus, Closed_Date, DelinquencyBucket) VALUES (9952, '2016-10-31', 'SK', 'Purchase', 'Fixed', 715, 91.06, 31.49, 19.17, 'HiRatio', 332057.59, 'Owner-Occupied', 'Open', '1900-01-00', 'Current');</v>
      </c>
    </row>
    <row r="9954" spans="1:16" x14ac:dyDescent="0.35">
      <c r="A9954" s="19">
        <v>9953</v>
      </c>
      <c r="B9954" s="18">
        <v>40648</v>
      </c>
      <c r="C9954" s="19" t="s">
        <v>57</v>
      </c>
      <c r="D9954" s="19" t="s">
        <v>61</v>
      </c>
      <c r="E9954" s="19" t="s">
        <v>53</v>
      </c>
      <c r="F9954" s="19">
        <v>687</v>
      </c>
      <c r="G9954" s="19">
        <v>95</v>
      </c>
      <c r="H9954" s="19">
        <v>42.46</v>
      </c>
      <c r="I9954" s="19">
        <v>32.81</v>
      </c>
      <c r="J9954" s="19" t="s">
        <v>60</v>
      </c>
      <c r="K9954" s="20">
        <v>0</v>
      </c>
      <c r="L9954" s="20" t="s">
        <v>55</v>
      </c>
      <c r="M9954" s="20" t="s">
        <v>84</v>
      </c>
      <c r="N9954" s="26">
        <v>41450</v>
      </c>
      <c r="O9954" s="20" t="s">
        <v>56</v>
      </c>
      <c r="P9954" t="str">
        <f t="shared" si="155"/>
        <v>INSERT INTO @DataTable (Deal, AdvanceDate, PROV, DealPurpose, RateType, BEACON, LTV, TDS, GDS, InsuranceType, PrincipalBalance, OccupancyType, AccountStatus, Closed_Date, DelinquencyBucket) VALUES (9953, '2011-04-15', 'ON', 'Purchase', 'Fixed', 687, 95, 42.46, 32.81, 'HiRatio', 0, 'Owner-Occupied', 'Closed', '2013-06-25', 'Current');</v>
      </c>
    </row>
    <row r="9955" spans="1:16" x14ac:dyDescent="0.35">
      <c r="A9955" s="22">
        <v>9954</v>
      </c>
      <c r="B9955" s="21">
        <v>41096</v>
      </c>
      <c r="C9955" s="22" t="s">
        <v>51</v>
      </c>
      <c r="D9955" s="22" t="s">
        <v>61</v>
      </c>
      <c r="E9955" s="22" t="s">
        <v>53</v>
      </c>
      <c r="F9955" s="22">
        <v>752</v>
      </c>
      <c r="G9955" s="22">
        <v>84.56</v>
      </c>
      <c r="H9955" s="22">
        <v>32.26</v>
      </c>
      <c r="I9955" s="22">
        <v>28.65</v>
      </c>
      <c r="J9955" s="22" t="s">
        <v>60</v>
      </c>
      <c r="K9955" s="23">
        <v>187630.65</v>
      </c>
      <c r="L9955" s="23" t="s">
        <v>55</v>
      </c>
      <c r="M9955" s="23" t="s">
        <v>83</v>
      </c>
      <c r="N9955" s="27"/>
      <c r="O9955" s="23" t="s">
        <v>56</v>
      </c>
      <c r="P9955" t="str">
        <f t="shared" si="155"/>
        <v>INSERT INTO @DataTable (Deal, AdvanceDate, PROV, DealPurpose, RateType, BEACON, LTV, TDS, GDS, InsuranceType, PrincipalBalance, OccupancyType, AccountStatus, Closed_Date, DelinquencyBucket) VALUES (9954, '2012-07-06', 'AB', 'Purchase', 'Fixed', 752, 84.56, 32.26, 28.65, 'HiRatio', 187630.65, 'Owner-Occupied', 'Open', '1900-01-00', 'Current');</v>
      </c>
    </row>
    <row r="9956" spans="1:16" x14ac:dyDescent="0.35">
      <c r="A9956" s="19">
        <v>9955</v>
      </c>
      <c r="B9956" s="18">
        <v>41061</v>
      </c>
      <c r="C9956" s="19" t="s">
        <v>57</v>
      </c>
      <c r="D9956" s="19" t="s">
        <v>61</v>
      </c>
      <c r="E9956" s="19" t="s">
        <v>53</v>
      </c>
      <c r="F9956" s="19">
        <v>783</v>
      </c>
      <c r="G9956" s="19">
        <v>95</v>
      </c>
      <c r="H9956" s="19">
        <v>37.49</v>
      </c>
      <c r="I9956" s="19">
        <v>14.59</v>
      </c>
      <c r="J9956" s="19" t="s">
        <v>60</v>
      </c>
      <c r="K9956" s="20">
        <v>0</v>
      </c>
      <c r="L9956" s="20" t="s">
        <v>55</v>
      </c>
      <c r="M9956" s="20" t="s">
        <v>84</v>
      </c>
      <c r="N9956" s="26">
        <v>41750</v>
      </c>
      <c r="O9956" s="20" t="s">
        <v>56</v>
      </c>
      <c r="P9956" t="str">
        <f t="shared" si="155"/>
        <v>INSERT INTO @DataTable (Deal, AdvanceDate, PROV, DealPurpose, RateType, BEACON, LTV, TDS, GDS, InsuranceType, PrincipalBalance, OccupancyType, AccountStatus, Closed_Date, DelinquencyBucket) VALUES (9955, '2012-06-01', 'ON', 'Purchase', 'Fixed', 783, 95, 37.49, 14.59, 'HiRatio', 0, 'Owner-Occupied', 'Closed', '2014-04-21', 'Current');</v>
      </c>
    </row>
    <row r="9957" spans="1:16" x14ac:dyDescent="0.35">
      <c r="A9957" s="22">
        <v>9956</v>
      </c>
      <c r="B9957" s="21">
        <v>40844</v>
      </c>
      <c r="C9957" s="22" t="s">
        <v>57</v>
      </c>
      <c r="D9957" s="22" t="s">
        <v>61</v>
      </c>
      <c r="E9957" s="22" t="s">
        <v>53</v>
      </c>
      <c r="F9957" s="22">
        <v>755</v>
      </c>
      <c r="G9957" s="22">
        <v>77.650000000000006</v>
      </c>
      <c r="H9957" s="22">
        <v>43.94</v>
      </c>
      <c r="I9957" s="22">
        <v>36.19</v>
      </c>
      <c r="J9957" s="22" t="s">
        <v>54</v>
      </c>
      <c r="K9957" s="23">
        <v>117466.53</v>
      </c>
      <c r="L9957" s="23" t="s">
        <v>55</v>
      </c>
      <c r="M9957" s="23" t="s">
        <v>83</v>
      </c>
      <c r="N9957" s="27"/>
      <c r="O9957" s="23" t="s">
        <v>56</v>
      </c>
      <c r="P9957" t="str">
        <f t="shared" si="155"/>
        <v>INSERT INTO @DataTable (Deal, AdvanceDate, PROV, DealPurpose, RateType, BEACON, LTV, TDS, GDS, InsuranceType, PrincipalBalance, OccupancyType, AccountStatus, Closed_Date, DelinquencyBucket) VALUES (9956, '2011-10-28', 'ON', 'Purchase', 'Fixed', 755, 77.65, 43.94, 36.19, 'Conv', 117466.53, 'Owner-Occupied', 'Open', '1900-01-00', 'Current');</v>
      </c>
    </row>
    <row r="9958" spans="1:16" x14ac:dyDescent="0.35">
      <c r="A9958" s="19">
        <v>9957</v>
      </c>
      <c r="B9958" s="18">
        <v>40508</v>
      </c>
      <c r="C9958" s="19" t="s">
        <v>57</v>
      </c>
      <c r="D9958" s="19" t="s">
        <v>61</v>
      </c>
      <c r="E9958" s="19" t="s">
        <v>53</v>
      </c>
      <c r="F9958" s="19">
        <v>778</v>
      </c>
      <c r="G9958" s="19">
        <v>90</v>
      </c>
      <c r="H9958" s="19">
        <v>36.08</v>
      </c>
      <c r="I9958" s="19">
        <v>27.12</v>
      </c>
      <c r="J9958" s="19" t="s">
        <v>60</v>
      </c>
      <c r="K9958" s="20">
        <v>0</v>
      </c>
      <c r="L9958" s="20" t="s">
        <v>55</v>
      </c>
      <c r="M9958" s="20" t="s">
        <v>84</v>
      </c>
      <c r="N9958" s="26">
        <v>41722</v>
      </c>
      <c r="O9958" s="20" t="s">
        <v>56</v>
      </c>
      <c r="P9958" t="str">
        <f t="shared" si="155"/>
        <v>INSERT INTO @DataTable (Deal, AdvanceDate, PROV, DealPurpose, RateType, BEACON, LTV, TDS, GDS, InsuranceType, PrincipalBalance, OccupancyType, AccountStatus, Closed_Date, DelinquencyBucket) VALUES (9957, '2010-11-26', 'ON', 'Purchase', 'Fixed', 778, 90, 36.08, 27.12, 'HiRatio', 0, 'Owner-Occupied', 'Closed', '2014-03-24', 'Current');</v>
      </c>
    </row>
    <row r="9959" spans="1:16" x14ac:dyDescent="0.35">
      <c r="A9959" s="22">
        <v>9958</v>
      </c>
      <c r="B9959" s="21">
        <v>40718</v>
      </c>
      <c r="C9959" s="22" t="s">
        <v>51</v>
      </c>
      <c r="D9959" s="22" t="s">
        <v>52</v>
      </c>
      <c r="E9959" s="22" t="s">
        <v>53</v>
      </c>
      <c r="F9959" s="22">
        <v>744</v>
      </c>
      <c r="G9959" s="22">
        <v>80</v>
      </c>
      <c r="H9959" s="22">
        <v>38.28</v>
      </c>
      <c r="I9959" s="22">
        <v>38.28</v>
      </c>
      <c r="J9959" s="22" t="s">
        <v>54</v>
      </c>
      <c r="K9959" s="23">
        <v>201578.56</v>
      </c>
      <c r="L9959" s="23" t="s">
        <v>55</v>
      </c>
      <c r="M9959" s="23" t="s">
        <v>83</v>
      </c>
      <c r="N9959" s="27"/>
      <c r="O9959" s="23" t="s">
        <v>56</v>
      </c>
      <c r="P9959" t="str">
        <f t="shared" si="155"/>
        <v>INSERT INTO @DataTable (Deal, AdvanceDate, PROV, DealPurpose, RateType, BEACON, LTV, TDS, GDS, InsuranceType, PrincipalBalance, OccupancyType, AccountStatus, Closed_Date, DelinquencyBucket) VALUES (9958, '2011-06-24', 'AB', 'Refinance External', 'Fixed', 744, 80, 38.28, 38.28, 'Conv', 201578.56, 'Owner-Occupied', 'Open', '1900-01-00', 'Current');</v>
      </c>
    </row>
    <row r="9960" spans="1:16" x14ac:dyDescent="0.35">
      <c r="A9960" s="19">
        <v>9959</v>
      </c>
      <c r="B9960" s="18">
        <v>42079</v>
      </c>
      <c r="C9960" s="19" t="s">
        <v>57</v>
      </c>
      <c r="D9960" s="19" t="s">
        <v>61</v>
      </c>
      <c r="E9960" s="19" t="s">
        <v>40</v>
      </c>
      <c r="F9960" s="19">
        <v>799</v>
      </c>
      <c r="G9960" s="19">
        <v>75</v>
      </c>
      <c r="H9960" s="19">
        <v>22.79</v>
      </c>
      <c r="I9960" s="19">
        <v>12.09</v>
      </c>
      <c r="J9960" s="19" t="s">
        <v>54</v>
      </c>
      <c r="K9960" s="20">
        <v>0</v>
      </c>
      <c r="L9960" s="20" t="s">
        <v>55</v>
      </c>
      <c r="M9960" s="20" t="s">
        <v>84</v>
      </c>
      <c r="N9960" s="26">
        <v>42240</v>
      </c>
      <c r="O9960" s="20" t="s">
        <v>56</v>
      </c>
      <c r="P9960" t="str">
        <f t="shared" si="155"/>
        <v>INSERT INTO @DataTable (Deal, AdvanceDate, PROV, DealPurpose, RateType, BEACON, LTV, TDS, GDS, InsuranceType, PrincipalBalance, OccupancyType, AccountStatus, Closed_Date, DelinquencyBucket) VALUES (9959, '2015-03-16', 'ON', 'Purchase', 'ARM', 799, 75, 22.79, 12.09, 'Conv', 0, 'Owner-Occupied', 'Closed', '2015-08-24', 'Current');</v>
      </c>
    </row>
    <row r="9961" spans="1:16" x14ac:dyDescent="0.35">
      <c r="A9961" s="22">
        <v>9960</v>
      </c>
      <c r="B9961" s="21">
        <v>42585</v>
      </c>
      <c r="C9961" s="22" t="s">
        <v>58</v>
      </c>
      <c r="D9961" s="22" t="s">
        <v>61</v>
      </c>
      <c r="E9961" s="22" t="s">
        <v>53</v>
      </c>
      <c r="F9961" s="22">
        <v>689</v>
      </c>
      <c r="G9961" s="22">
        <v>95</v>
      </c>
      <c r="H9961" s="22">
        <v>39.01</v>
      </c>
      <c r="I9961" s="22">
        <v>27.7</v>
      </c>
      <c r="J9961" s="22" t="s">
        <v>60</v>
      </c>
      <c r="K9961" s="23">
        <v>374406.09</v>
      </c>
      <c r="L9961" s="23" t="s">
        <v>55</v>
      </c>
      <c r="M9961" s="23" t="s">
        <v>83</v>
      </c>
      <c r="N9961" s="27"/>
      <c r="O9961" s="23" t="s">
        <v>56</v>
      </c>
      <c r="P9961" t="str">
        <f t="shared" si="155"/>
        <v>INSERT INTO @DataTable (Deal, AdvanceDate, PROV, DealPurpose, RateType, BEACON, LTV, TDS, GDS, InsuranceType, PrincipalBalance, OccupancyType, AccountStatus, Closed_Date, DelinquencyBucket) VALUES (9960, '2016-08-03', 'BC', 'Purchase', 'Fixed', 689, 95, 39.01, 27.7, 'HiRatio', 374406.09, 'Owner-Occupied', 'Open', '1900-01-00', 'Current');</v>
      </c>
    </row>
    <row r="9962" spans="1:16" x14ac:dyDescent="0.35">
      <c r="A9962" s="19">
        <v>9961</v>
      </c>
      <c r="B9962" s="18">
        <v>42030</v>
      </c>
      <c r="C9962" s="19" t="s">
        <v>51</v>
      </c>
      <c r="D9962" s="19" t="s">
        <v>52</v>
      </c>
      <c r="E9962" s="19" t="s">
        <v>53</v>
      </c>
      <c r="F9962" s="19">
        <v>703</v>
      </c>
      <c r="G9962" s="19">
        <v>80</v>
      </c>
      <c r="H9962" s="19">
        <v>41.77</v>
      </c>
      <c r="I9962" s="19">
        <v>14.93</v>
      </c>
      <c r="J9962" s="19" t="s">
        <v>54</v>
      </c>
      <c r="K9962" s="20">
        <v>288274.86</v>
      </c>
      <c r="L9962" s="20" t="s">
        <v>55</v>
      </c>
      <c r="M9962" s="20" t="s">
        <v>83</v>
      </c>
      <c r="N9962" s="26"/>
      <c r="O9962" s="20" t="s">
        <v>56</v>
      </c>
      <c r="P9962" t="str">
        <f t="shared" si="155"/>
        <v>INSERT INTO @DataTable (Deal, AdvanceDate, PROV, DealPurpose, RateType, BEACON, LTV, TDS, GDS, InsuranceType, PrincipalBalance, OccupancyType, AccountStatus, Closed_Date, DelinquencyBucket) VALUES (9961, '2015-01-26', 'AB', 'Refinance External', 'Fixed', 703, 80, 41.77, 14.93, 'Conv', 288274.86, 'Owner-Occupied', 'Open', '1900-01-00', 'Current');</v>
      </c>
    </row>
    <row r="9963" spans="1:16" x14ac:dyDescent="0.35">
      <c r="A9963" s="22">
        <v>9962</v>
      </c>
      <c r="B9963" s="21">
        <v>40925</v>
      </c>
      <c r="C9963" s="22" t="s">
        <v>57</v>
      </c>
      <c r="D9963" s="22" t="s">
        <v>61</v>
      </c>
      <c r="E9963" s="22" t="s">
        <v>53</v>
      </c>
      <c r="F9963" s="22">
        <v>788</v>
      </c>
      <c r="G9963" s="22">
        <v>76.67</v>
      </c>
      <c r="H9963" s="22">
        <v>21.1</v>
      </c>
      <c r="I9963" s="22">
        <v>21</v>
      </c>
      <c r="J9963" s="22" t="s">
        <v>54</v>
      </c>
      <c r="K9963" s="23">
        <v>0</v>
      </c>
      <c r="L9963" s="23" t="s">
        <v>55</v>
      </c>
      <c r="M9963" s="23" t="s">
        <v>84</v>
      </c>
      <c r="N9963" s="27">
        <v>42752</v>
      </c>
      <c r="O9963" s="23" t="s">
        <v>56</v>
      </c>
      <c r="P9963" t="str">
        <f t="shared" si="155"/>
        <v>INSERT INTO @DataTable (Deal, AdvanceDate, PROV, DealPurpose, RateType, BEACON, LTV, TDS, GDS, InsuranceType, PrincipalBalance, OccupancyType, AccountStatus, Closed_Date, DelinquencyBucket) VALUES (9962, '2012-01-17', 'ON', 'Purchase', 'Fixed', 788, 76.67, 21.1, 21, 'Conv', 0, 'Owner-Occupied', 'Closed', '2017-01-17', 'Current');</v>
      </c>
    </row>
    <row r="9964" spans="1:16" x14ac:dyDescent="0.35">
      <c r="A9964" s="19">
        <v>9963</v>
      </c>
      <c r="B9964" s="18">
        <v>40820</v>
      </c>
      <c r="C9964" s="19" t="s">
        <v>70</v>
      </c>
      <c r="D9964" s="19" t="s">
        <v>52</v>
      </c>
      <c r="E9964" s="19" t="s">
        <v>40</v>
      </c>
      <c r="F9964" s="19">
        <v>724</v>
      </c>
      <c r="G9964" s="19">
        <v>86.66</v>
      </c>
      <c r="H9964" s="19">
        <v>34.14</v>
      </c>
      <c r="I9964" s="19">
        <v>19.579999999999998</v>
      </c>
      <c r="J9964" s="19" t="s">
        <v>60</v>
      </c>
      <c r="K9964" s="20">
        <v>0</v>
      </c>
      <c r="L9964" s="20" t="s">
        <v>55</v>
      </c>
      <c r="M9964" s="20" t="s">
        <v>84</v>
      </c>
      <c r="N9964" s="26">
        <v>42187</v>
      </c>
      <c r="O9964" s="20" t="s">
        <v>56</v>
      </c>
      <c r="P9964" t="str">
        <f t="shared" si="155"/>
        <v>INSERT INTO @DataTable (Deal, AdvanceDate, PROV, DealPurpose, RateType, BEACON, LTV, TDS, GDS, InsuranceType, PrincipalBalance, OccupancyType, AccountStatus, Closed_Date, DelinquencyBucket) VALUES (9963, '2011-10-04', 'NB', 'Refinance External', 'ARM', 724, 86.66, 34.14, 19.58, 'HiRatio', 0, 'Owner-Occupied', 'Closed', '2015-07-02', 'Current');</v>
      </c>
    </row>
    <row r="9965" spans="1:16" x14ac:dyDescent="0.35">
      <c r="A9965" s="22">
        <v>9964</v>
      </c>
      <c r="B9965" s="21">
        <v>41985</v>
      </c>
      <c r="C9965" s="22" t="s">
        <v>58</v>
      </c>
      <c r="D9965" s="22" t="s">
        <v>61</v>
      </c>
      <c r="E9965" s="22" t="s">
        <v>53</v>
      </c>
      <c r="F9965" s="22">
        <v>637</v>
      </c>
      <c r="G9965" s="22">
        <v>92.94</v>
      </c>
      <c r="H9965" s="22">
        <v>32.49</v>
      </c>
      <c r="I9965" s="22">
        <v>31.8</v>
      </c>
      <c r="J9965" s="22" t="s">
        <v>60</v>
      </c>
      <c r="K9965" s="23">
        <v>378093.57</v>
      </c>
      <c r="L9965" s="23" t="s">
        <v>55</v>
      </c>
      <c r="M9965" s="23" t="s">
        <v>83</v>
      </c>
      <c r="N9965" s="27"/>
      <c r="O9965" s="23" t="s">
        <v>56</v>
      </c>
      <c r="P9965" t="str">
        <f t="shared" si="155"/>
        <v>INSERT INTO @DataTable (Deal, AdvanceDate, PROV, DealPurpose, RateType, BEACON, LTV, TDS, GDS, InsuranceType, PrincipalBalance, OccupancyType, AccountStatus, Closed_Date, DelinquencyBucket) VALUES (9964, '2014-12-12', 'BC', 'Purchase', 'Fixed', 637, 92.94, 32.49, 31.8, 'HiRatio', 378093.57, 'Owner-Occupied', 'Open', '1900-01-00', 'Current');</v>
      </c>
    </row>
    <row r="9966" spans="1:16" x14ac:dyDescent="0.35">
      <c r="A9966" s="19">
        <v>9965</v>
      </c>
      <c r="B9966" s="18">
        <v>41760</v>
      </c>
      <c r="C9966" s="19" t="s">
        <v>58</v>
      </c>
      <c r="D9966" s="19" t="s">
        <v>61</v>
      </c>
      <c r="E9966" s="19" t="s">
        <v>53</v>
      </c>
      <c r="F9966" s="19">
        <v>745</v>
      </c>
      <c r="G9966" s="19">
        <v>52.04</v>
      </c>
      <c r="H9966" s="19">
        <v>37.549999999999997</v>
      </c>
      <c r="I9966" s="19">
        <v>22.59</v>
      </c>
      <c r="J9966" s="19" t="s">
        <v>54</v>
      </c>
      <c r="K9966" s="20">
        <v>102389.56</v>
      </c>
      <c r="L9966" s="20" t="s">
        <v>55</v>
      </c>
      <c r="M9966" s="20" t="s">
        <v>83</v>
      </c>
      <c r="N9966" s="26"/>
      <c r="O9966" s="20" t="s">
        <v>56</v>
      </c>
      <c r="P9966" t="str">
        <f t="shared" si="155"/>
        <v>INSERT INTO @DataTable (Deal, AdvanceDate, PROV, DealPurpose, RateType, BEACON, LTV, TDS, GDS, InsuranceType, PrincipalBalance, OccupancyType, AccountStatus, Closed_Date, DelinquencyBucket) VALUES (9965, '2014-05-01', 'BC', 'Purchase', 'Fixed', 745, 52.04, 37.55, 22.59, 'Conv', 102389.56, 'Owner-Occupied', 'Open', '1900-01-00', 'Current');</v>
      </c>
    </row>
    <row r="9967" spans="1:16" x14ac:dyDescent="0.35">
      <c r="A9967" s="22">
        <v>9966</v>
      </c>
      <c r="B9967" s="21">
        <v>42558</v>
      </c>
      <c r="C9967" s="22" t="s">
        <v>51</v>
      </c>
      <c r="D9967" s="22" t="s">
        <v>67</v>
      </c>
      <c r="E9967" s="22" t="s">
        <v>53</v>
      </c>
      <c r="F9967" s="22">
        <v>790</v>
      </c>
      <c r="G9967" s="22">
        <v>79.97</v>
      </c>
      <c r="H9967" s="22">
        <v>30.84</v>
      </c>
      <c r="I9967" s="22">
        <v>27.45</v>
      </c>
      <c r="J9967" s="22" t="s">
        <v>54</v>
      </c>
      <c r="K9967" s="23">
        <v>304797.45</v>
      </c>
      <c r="L9967" s="23" t="s">
        <v>55</v>
      </c>
      <c r="M9967" s="23" t="s">
        <v>83</v>
      </c>
      <c r="N9967" s="27"/>
      <c r="O9967" s="23" t="s">
        <v>56</v>
      </c>
      <c r="P9967" t="str">
        <f t="shared" si="155"/>
        <v>INSERT INTO @DataTable (Deal, AdvanceDate, PROV, DealPurpose, RateType, BEACON, LTV, TDS, GDS, InsuranceType, PrincipalBalance, OccupancyType, AccountStatus, Closed_Date, DelinquencyBucket) VALUES (9966, '2016-07-07', 'AB', 'Port Increase', 'Fixed', 790, 79.97, 30.84, 27.45, 'Conv', 304797.45, 'Owner-Occupied', 'Open', '1900-01-00', 'Current');</v>
      </c>
    </row>
    <row r="9968" spans="1:16" x14ac:dyDescent="0.35">
      <c r="A9968" s="19">
        <v>9967</v>
      </c>
      <c r="B9968" s="18">
        <v>41607</v>
      </c>
      <c r="C9968" s="19" t="s">
        <v>57</v>
      </c>
      <c r="D9968" s="19" t="s">
        <v>61</v>
      </c>
      <c r="E9968" s="19" t="s">
        <v>40</v>
      </c>
      <c r="F9968" s="19">
        <v>752</v>
      </c>
      <c r="G9968" s="19">
        <v>92.63</v>
      </c>
      <c r="H9968" s="19">
        <v>33.68</v>
      </c>
      <c r="I9968" s="19">
        <v>29.25</v>
      </c>
      <c r="J9968" s="19" t="s">
        <v>60</v>
      </c>
      <c r="K9968" s="20">
        <v>408325.68</v>
      </c>
      <c r="L9968" s="20" t="s">
        <v>55</v>
      </c>
      <c r="M9968" s="20" t="s">
        <v>83</v>
      </c>
      <c r="N9968" s="26"/>
      <c r="O9968" s="20" t="s">
        <v>56</v>
      </c>
      <c r="P9968" t="str">
        <f t="shared" si="155"/>
        <v>INSERT INTO @DataTable (Deal, AdvanceDate, PROV, DealPurpose, RateType, BEACON, LTV, TDS, GDS, InsuranceType, PrincipalBalance, OccupancyType, AccountStatus, Closed_Date, DelinquencyBucket) VALUES (9967, '2013-11-29', 'ON', 'Purchase', 'ARM', 752, 92.63, 33.68, 29.25, 'HiRatio', 408325.68, 'Owner-Occupied', 'Open', '1900-01-00', 'Current');</v>
      </c>
    </row>
    <row r="9969" spans="1:16" x14ac:dyDescent="0.35">
      <c r="A9969" s="22">
        <v>9968</v>
      </c>
      <c r="B9969" s="21">
        <v>41012</v>
      </c>
      <c r="C9969" s="22" t="s">
        <v>51</v>
      </c>
      <c r="D9969" s="22" t="s">
        <v>59</v>
      </c>
      <c r="E9969" s="22" t="s">
        <v>53</v>
      </c>
      <c r="F9969" s="22">
        <v>779</v>
      </c>
      <c r="G9969" s="22">
        <v>88</v>
      </c>
      <c r="H9969" s="22">
        <v>22.27</v>
      </c>
      <c r="I9969" s="22">
        <v>15.09</v>
      </c>
      <c r="J9969" s="22" t="s">
        <v>60</v>
      </c>
      <c r="K9969" s="23">
        <v>0</v>
      </c>
      <c r="L9969" s="23" t="s">
        <v>55</v>
      </c>
      <c r="M9969" s="23" t="s">
        <v>84</v>
      </c>
      <c r="N9969" s="27">
        <v>42473</v>
      </c>
      <c r="O9969" s="23" t="s">
        <v>56</v>
      </c>
      <c r="P9969" t="str">
        <f t="shared" si="155"/>
        <v>INSERT INTO @DataTable (Deal, AdvanceDate, PROV, DealPurpose, RateType, BEACON, LTV, TDS, GDS, InsuranceType, PrincipalBalance, OccupancyType, AccountStatus, Closed_Date, DelinquencyBucket) VALUES (9968, '2012-04-13', 'AB', 'Transfer', 'Fixed', 779, 88, 22.27, 15.09, 'HiRatio', 0, 'Owner-Occupied', 'Closed', '2016-04-13', 'Current');</v>
      </c>
    </row>
    <row r="9970" spans="1:16" x14ac:dyDescent="0.35">
      <c r="A9970" s="19">
        <v>9969</v>
      </c>
      <c r="B9970" s="18">
        <v>42103</v>
      </c>
      <c r="C9970" s="19" t="s">
        <v>58</v>
      </c>
      <c r="D9970" s="19" t="s">
        <v>61</v>
      </c>
      <c r="E9970" s="19" t="s">
        <v>53</v>
      </c>
      <c r="F9970" s="19">
        <v>684</v>
      </c>
      <c r="G9970" s="19">
        <v>93.48</v>
      </c>
      <c r="H9970" s="19">
        <v>41.69</v>
      </c>
      <c r="I9970" s="19">
        <v>37.700000000000003</v>
      </c>
      <c r="J9970" s="19" t="s">
        <v>60</v>
      </c>
      <c r="K9970" s="20">
        <v>213582.61</v>
      </c>
      <c r="L9970" s="20" t="s">
        <v>55</v>
      </c>
      <c r="M9970" s="20" t="s">
        <v>83</v>
      </c>
      <c r="N9970" s="26"/>
      <c r="O9970" s="20" t="s">
        <v>56</v>
      </c>
      <c r="P9970" t="str">
        <f t="shared" si="155"/>
        <v>INSERT INTO @DataTable (Deal, AdvanceDate, PROV, DealPurpose, RateType, BEACON, LTV, TDS, GDS, InsuranceType, PrincipalBalance, OccupancyType, AccountStatus, Closed_Date, DelinquencyBucket) VALUES (9969, '2015-04-09', 'BC', 'Purchase', 'Fixed', 684, 93.48, 41.69, 37.7, 'HiRatio', 213582.61, 'Owner-Occupied', 'Open', '1900-01-00', 'Current');</v>
      </c>
    </row>
    <row r="9971" spans="1:16" x14ac:dyDescent="0.35">
      <c r="A9971" s="22">
        <v>9970</v>
      </c>
      <c r="B9971" s="21">
        <v>42439</v>
      </c>
      <c r="C9971" s="22" t="s">
        <v>57</v>
      </c>
      <c r="D9971" s="22" t="s">
        <v>61</v>
      </c>
      <c r="E9971" s="22" t="s">
        <v>40</v>
      </c>
      <c r="F9971" s="22">
        <v>760</v>
      </c>
      <c r="G9971" s="22">
        <v>35.61</v>
      </c>
      <c r="H9971" s="22">
        <v>37.25</v>
      </c>
      <c r="I9971" s="22">
        <v>21.56</v>
      </c>
      <c r="J9971" s="22" t="s">
        <v>54</v>
      </c>
      <c r="K9971" s="23">
        <v>122347.83</v>
      </c>
      <c r="L9971" s="23" t="s">
        <v>55</v>
      </c>
      <c r="M9971" s="23" t="s">
        <v>83</v>
      </c>
      <c r="N9971" s="27"/>
      <c r="O9971" s="23" t="s">
        <v>56</v>
      </c>
      <c r="P9971" t="str">
        <f t="shared" si="155"/>
        <v>INSERT INTO @DataTable (Deal, AdvanceDate, PROV, DealPurpose, RateType, BEACON, LTV, TDS, GDS, InsuranceType, PrincipalBalance, OccupancyType, AccountStatus, Closed_Date, DelinquencyBucket) VALUES (9970, '2016-03-10', 'ON', 'Purchase', 'ARM', 760, 35.61, 37.25, 21.56, 'Conv', 122347.83, 'Owner-Occupied', 'Open', '1900-01-00', 'Current');</v>
      </c>
    </row>
    <row r="9972" spans="1:16" x14ac:dyDescent="0.35">
      <c r="A9972" s="19">
        <v>9971</v>
      </c>
      <c r="B9972" s="18">
        <v>42493</v>
      </c>
      <c r="C9972" s="19" t="s">
        <v>57</v>
      </c>
      <c r="D9972" s="19" t="s">
        <v>61</v>
      </c>
      <c r="E9972" s="19" t="s">
        <v>53</v>
      </c>
      <c r="F9972" s="19">
        <v>749</v>
      </c>
      <c r="G9972" s="19">
        <v>90</v>
      </c>
      <c r="H9972" s="19">
        <v>30.25</v>
      </c>
      <c r="I9972" s="19">
        <v>29.77</v>
      </c>
      <c r="J9972" s="19" t="s">
        <v>60</v>
      </c>
      <c r="K9972" s="20">
        <v>433182</v>
      </c>
      <c r="L9972" s="20" t="s">
        <v>55</v>
      </c>
      <c r="M9972" s="20" t="s">
        <v>83</v>
      </c>
      <c r="N9972" s="26"/>
      <c r="O9972" s="20" t="s">
        <v>56</v>
      </c>
      <c r="P9972" t="str">
        <f t="shared" si="155"/>
        <v>INSERT INTO @DataTable (Deal, AdvanceDate, PROV, DealPurpose, RateType, BEACON, LTV, TDS, GDS, InsuranceType, PrincipalBalance, OccupancyType, AccountStatus, Closed_Date, DelinquencyBucket) VALUES (9971, '2016-05-03', 'ON', 'Purchase', 'Fixed', 749, 90, 30.25, 29.77, 'HiRatio', 433182, 'Owner-Occupied', 'Open', '1900-01-00', 'Current');</v>
      </c>
    </row>
    <row r="9973" spans="1:16" x14ac:dyDescent="0.35">
      <c r="A9973" s="22">
        <v>9972</v>
      </c>
      <c r="B9973" s="21">
        <v>42300</v>
      </c>
      <c r="C9973" s="22" t="s">
        <v>57</v>
      </c>
      <c r="D9973" s="22" t="s">
        <v>52</v>
      </c>
      <c r="E9973" s="22" t="s">
        <v>40</v>
      </c>
      <c r="F9973" s="22">
        <v>732</v>
      </c>
      <c r="G9973" s="22">
        <v>73.33</v>
      </c>
      <c r="H9973" s="22">
        <v>22.06</v>
      </c>
      <c r="I9973" s="22">
        <v>21.26</v>
      </c>
      <c r="J9973" s="22" t="s">
        <v>54</v>
      </c>
      <c r="K9973" s="23">
        <v>211996.61</v>
      </c>
      <c r="L9973" s="23" t="s">
        <v>55</v>
      </c>
      <c r="M9973" s="23" t="s">
        <v>83</v>
      </c>
      <c r="N9973" s="27"/>
      <c r="O9973" s="23" t="s">
        <v>56</v>
      </c>
      <c r="P9973" t="str">
        <f t="shared" si="155"/>
        <v>INSERT INTO @DataTable (Deal, AdvanceDate, PROV, DealPurpose, RateType, BEACON, LTV, TDS, GDS, InsuranceType, PrincipalBalance, OccupancyType, AccountStatus, Closed_Date, DelinquencyBucket) VALUES (9972, '2015-10-23', 'ON', 'Refinance External', 'ARM', 732, 73.33, 22.06, 21.26, 'Conv', 211996.61, 'Owner-Occupied', 'Open', '1900-01-00', 'Current');</v>
      </c>
    </row>
    <row r="9974" spans="1:16" x14ac:dyDescent="0.35">
      <c r="A9974" s="19">
        <v>9973</v>
      </c>
      <c r="B9974" s="18">
        <v>42227</v>
      </c>
      <c r="C9974" s="19" t="s">
        <v>58</v>
      </c>
      <c r="D9974" s="19" t="s">
        <v>61</v>
      </c>
      <c r="E9974" s="19" t="s">
        <v>40</v>
      </c>
      <c r="F9974" s="19">
        <v>760</v>
      </c>
      <c r="G9974" s="19">
        <v>75</v>
      </c>
      <c r="H9974" s="19">
        <v>31.98</v>
      </c>
      <c r="I9974" s="19">
        <v>28.94</v>
      </c>
      <c r="J9974" s="19" t="s">
        <v>54</v>
      </c>
      <c r="K9974" s="20">
        <v>427418.86</v>
      </c>
      <c r="L9974" s="20" t="s">
        <v>55</v>
      </c>
      <c r="M9974" s="20" t="s">
        <v>83</v>
      </c>
      <c r="N9974" s="26"/>
      <c r="O9974" s="20" t="s">
        <v>56</v>
      </c>
      <c r="P9974" t="str">
        <f t="shared" si="155"/>
        <v>INSERT INTO @DataTable (Deal, AdvanceDate, PROV, DealPurpose, RateType, BEACON, LTV, TDS, GDS, InsuranceType, PrincipalBalance, OccupancyType, AccountStatus, Closed_Date, DelinquencyBucket) VALUES (9973, '2015-08-11', 'BC', 'Purchase', 'ARM', 760, 75, 31.98, 28.94, 'Conv', 427418.86, 'Owner-Occupied', 'Open', '1900-01-00', 'Current');</v>
      </c>
    </row>
    <row r="9975" spans="1:16" x14ac:dyDescent="0.35">
      <c r="A9975" s="22">
        <v>9974</v>
      </c>
      <c r="B9975" s="21">
        <v>41212</v>
      </c>
      <c r="C9975" s="22" t="s">
        <v>51</v>
      </c>
      <c r="D9975" s="22" t="s">
        <v>52</v>
      </c>
      <c r="E9975" s="22" t="s">
        <v>53</v>
      </c>
      <c r="F9975" s="22">
        <v>730</v>
      </c>
      <c r="G9975" s="22">
        <v>80</v>
      </c>
      <c r="H9975" s="22">
        <v>35.049999999999997</v>
      </c>
      <c r="I9975" s="22">
        <v>21.74</v>
      </c>
      <c r="J9975" s="22" t="s">
        <v>54</v>
      </c>
      <c r="K9975" s="23">
        <v>0</v>
      </c>
      <c r="L9975" s="23" t="s">
        <v>55</v>
      </c>
      <c r="M9975" s="23" t="s">
        <v>84</v>
      </c>
      <c r="N9975" s="27">
        <v>42685</v>
      </c>
      <c r="O9975" s="23" t="s">
        <v>56</v>
      </c>
      <c r="P9975" t="str">
        <f t="shared" si="155"/>
        <v>INSERT INTO @DataTable (Deal, AdvanceDate, PROV, DealPurpose, RateType, BEACON, LTV, TDS, GDS, InsuranceType, PrincipalBalance, OccupancyType, AccountStatus, Closed_Date, DelinquencyBucket) VALUES (9974, '2012-10-30', 'AB', 'Refinance External', 'Fixed', 730, 80, 35.05, 21.74, 'Conv', 0, 'Owner-Occupied', 'Closed', '2016-11-11', 'Current');</v>
      </c>
    </row>
    <row r="9976" spans="1:16" x14ac:dyDescent="0.35">
      <c r="A9976" s="19">
        <v>9975</v>
      </c>
      <c r="B9976" s="18">
        <v>41074</v>
      </c>
      <c r="C9976" s="19" t="s">
        <v>51</v>
      </c>
      <c r="D9976" s="19" t="s">
        <v>61</v>
      </c>
      <c r="E9976" s="19" t="s">
        <v>53</v>
      </c>
      <c r="F9976" s="19">
        <v>756</v>
      </c>
      <c r="G9976" s="19">
        <v>95</v>
      </c>
      <c r="H9976" s="19">
        <v>36.01</v>
      </c>
      <c r="I9976" s="19">
        <v>27.98</v>
      </c>
      <c r="J9976" s="19" t="s">
        <v>60</v>
      </c>
      <c r="K9976" s="20">
        <v>265400.18</v>
      </c>
      <c r="L9976" s="20" t="s">
        <v>55</v>
      </c>
      <c r="M9976" s="20" t="s">
        <v>83</v>
      </c>
      <c r="N9976" s="26"/>
      <c r="O9976" s="20" t="s">
        <v>56</v>
      </c>
      <c r="P9976" t="str">
        <f t="shared" si="155"/>
        <v>INSERT INTO @DataTable (Deal, AdvanceDate, PROV, DealPurpose, RateType, BEACON, LTV, TDS, GDS, InsuranceType, PrincipalBalance, OccupancyType, AccountStatus, Closed_Date, DelinquencyBucket) VALUES (9975, '2012-06-14', 'AB', 'Purchase', 'Fixed', 756, 95, 36.01, 27.98, 'HiRatio', 265400.18, 'Owner-Occupied', 'Open', '1900-01-00', 'Current');</v>
      </c>
    </row>
    <row r="9977" spans="1:16" x14ac:dyDescent="0.35">
      <c r="A9977" s="22">
        <v>9976</v>
      </c>
      <c r="B9977" s="21">
        <v>42620</v>
      </c>
      <c r="C9977" s="22" t="s">
        <v>51</v>
      </c>
      <c r="D9977" s="22" t="s">
        <v>61</v>
      </c>
      <c r="E9977" s="22" t="s">
        <v>53</v>
      </c>
      <c r="F9977" s="22">
        <v>740</v>
      </c>
      <c r="G9977" s="22">
        <v>75</v>
      </c>
      <c r="H9977" s="22">
        <v>31.86</v>
      </c>
      <c r="I9977" s="22">
        <v>29.26</v>
      </c>
      <c r="J9977" s="22" t="s">
        <v>54</v>
      </c>
      <c r="K9977" s="23">
        <v>232496.5</v>
      </c>
      <c r="L9977" s="23" t="s">
        <v>55</v>
      </c>
      <c r="M9977" s="23" t="s">
        <v>83</v>
      </c>
      <c r="N9977" s="27"/>
      <c r="O9977" s="23" t="s">
        <v>56</v>
      </c>
      <c r="P9977" t="str">
        <f t="shared" si="155"/>
        <v>INSERT INTO @DataTable (Deal, AdvanceDate, PROV, DealPurpose, RateType, BEACON, LTV, TDS, GDS, InsuranceType, PrincipalBalance, OccupancyType, AccountStatus, Closed_Date, DelinquencyBucket) VALUES (9976, '2016-09-07', 'AB', 'Purchase', 'Fixed', 740, 75, 31.86, 29.26, 'Conv', 232496.5, 'Owner-Occupied', 'Open', '1900-01-00', 'Current');</v>
      </c>
    </row>
    <row r="9978" spans="1:16" x14ac:dyDescent="0.35">
      <c r="A9978" s="19">
        <v>9977</v>
      </c>
      <c r="B9978" s="18">
        <v>41967</v>
      </c>
      <c r="C9978" s="19" t="s">
        <v>51</v>
      </c>
      <c r="D9978" s="19" t="s">
        <v>59</v>
      </c>
      <c r="E9978" s="19" t="s">
        <v>40</v>
      </c>
      <c r="F9978" s="19">
        <v>811</v>
      </c>
      <c r="G9978" s="19">
        <v>40.33</v>
      </c>
      <c r="H9978" s="19">
        <v>14.76</v>
      </c>
      <c r="I9978" s="19">
        <v>13.41</v>
      </c>
      <c r="J9978" s="19" t="s">
        <v>54</v>
      </c>
      <c r="K9978" s="20">
        <v>158948.57</v>
      </c>
      <c r="L9978" s="20" t="s">
        <v>55</v>
      </c>
      <c r="M9978" s="20" t="s">
        <v>83</v>
      </c>
      <c r="N9978" s="26"/>
      <c r="O9978" s="20" t="s">
        <v>56</v>
      </c>
      <c r="P9978" t="str">
        <f t="shared" si="155"/>
        <v>INSERT INTO @DataTable (Deal, AdvanceDate, PROV, DealPurpose, RateType, BEACON, LTV, TDS, GDS, InsuranceType, PrincipalBalance, OccupancyType, AccountStatus, Closed_Date, DelinquencyBucket) VALUES (9977, '2014-11-24', 'AB', 'Transfer', 'ARM', 811, 40.33, 14.76, 13.41, 'Conv', 158948.57, 'Owner-Occupied', 'Open', '1900-01-00', 'Current');</v>
      </c>
    </row>
    <row r="9979" spans="1:16" x14ac:dyDescent="0.35">
      <c r="A9979" s="22">
        <v>9978</v>
      </c>
      <c r="B9979" s="21">
        <v>40872</v>
      </c>
      <c r="C9979" s="22" t="s">
        <v>57</v>
      </c>
      <c r="D9979" s="22" t="s">
        <v>61</v>
      </c>
      <c r="E9979" s="22" t="s">
        <v>53</v>
      </c>
      <c r="F9979" s="22">
        <v>766</v>
      </c>
      <c r="G9979" s="22">
        <v>80</v>
      </c>
      <c r="H9979" s="22">
        <v>42.67</v>
      </c>
      <c r="I9979" s="22">
        <v>24.45</v>
      </c>
      <c r="J9979" s="22" t="s">
        <v>54</v>
      </c>
      <c r="K9979" s="23">
        <v>0</v>
      </c>
      <c r="L9979" s="23" t="s">
        <v>62</v>
      </c>
      <c r="M9979" s="23" t="s">
        <v>84</v>
      </c>
      <c r="N9979" s="27">
        <v>41606</v>
      </c>
      <c r="O9979" s="23" t="s">
        <v>56</v>
      </c>
      <c r="P9979" t="str">
        <f t="shared" si="155"/>
        <v>INSERT INTO @DataTable (Deal, AdvanceDate, PROV, DealPurpose, RateType, BEACON, LTV, TDS, GDS, InsuranceType, PrincipalBalance, OccupancyType, AccountStatus, Closed_Date, DelinquencyBucket) VALUES (9978, '2011-11-25', 'ON', 'Purchase', 'Fixed', 766, 80, 42.67, 24.45, 'Conv', 0, 'Rental', 'Closed', '2013-11-28', 'Current');</v>
      </c>
    </row>
    <row r="9980" spans="1:16" x14ac:dyDescent="0.35">
      <c r="A9980" s="19">
        <v>9979</v>
      </c>
      <c r="B9980" s="18">
        <v>42489</v>
      </c>
      <c r="C9980" s="19" t="s">
        <v>57</v>
      </c>
      <c r="D9980" s="19" t="s">
        <v>52</v>
      </c>
      <c r="E9980" s="19" t="s">
        <v>53</v>
      </c>
      <c r="F9980" s="19">
        <v>680</v>
      </c>
      <c r="G9980" s="19">
        <v>53.66</v>
      </c>
      <c r="H9980" s="19">
        <v>29.46</v>
      </c>
      <c r="I9980" s="19">
        <v>29.14</v>
      </c>
      <c r="J9980" s="19" t="s">
        <v>54</v>
      </c>
      <c r="K9980" s="20">
        <v>323020.99</v>
      </c>
      <c r="L9980" s="20" t="s">
        <v>55</v>
      </c>
      <c r="M9980" s="20" t="s">
        <v>83</v>
      </c>
      <c r="N9980" s="26"/>
      <c r="O9980" s="20" t="s">
        <v>56</v>
      </c>
      <c r="P9980" t="str">
        <f t="shared" si="155"/>
        <v>INSERT INTO @DataTable (Deal, AdvanceDate, PROV, DealPurpose, RateType, BEACON, LTV, TDS, GDS, InsuranceType, PrincipalBalance, OccupancyType, AccountStatus, Closed_Date, DelinquencyBucket) VALUES (9979, '2016-04-29', 'ON', 'Refinance External', 'Fixed', 680, 53.66, 29.46, 29.14, 'Conv', 323020.99, 'Owner-Occupied', 'Open', '1900-01-00', 'Current');</v>
      </c>
    </row>
    <row r="9981" spans="1:16" x14ac:dyDescent="0.35">
      <c r="A9981" s="22">
        <v>9980</v>
      </c>
      <c r="B9981" s="21">
        <v>42060</v>
      </c>
      <c r="C9981" s="22" t="s">
        <v>57</v>
      </c>
      <c r="D9981" s="22" t="s">
        <v>61</v>
      </c>
      <c r="E9981" s="22" t="s">
        <v>40</v>
      </c>
      <c r="F9981" s="22">
        <v>772</v>
      </c>
      <c r="G9981" s="22">
        <v>85</v>
      </c>
      <c r="H9981" s="22">
        <v>28.8</v>
      </c>
      <c r="I9981" s="22">
        <v>17.57</v>
      </c>
      <c r="J9981" s="22" t="s">
        <v>60</v>
      </c>
      <c r="K9981" s="23">
        <v>304549.84999999998</v>
      </c>
      <c r="L9981" s="23" t="s">
        <v>55</v>
      </c>
      <c r="M9981" s="23" t="s">
        <v>83</v>
      </c>
      <c r="N9981" s="27"/>
      <c r="O9981" s="23" t="s">
        <v>56</v>
      </c>
      <c r="P9981" t="str">
        <f t="shared" si="155"/>
        <v>INSERT INTO @DataTable (Deal, AdvanceDate, PROV, DealPurpose, RateType, BEACON, LTV, TDS, GDS, InsuranceType, PrincipalBalance, OccupancyType, AccountStatus, Closed_Date, DelinquencyBucket) VALUES (9980, '2015-02-25', 'ON', 'Purchase', 'ARM', 772, 85, 28.8, 17.57, 'HiRatio', 304549.85, 'Owner-Occupied', 'Open', '1900-01-00', 'Current');</v>
      </c>
    </row>
    <row r="9982" spans="1:16" x14ac:dyDescent="0.35">
      <c r="A9982" s="19">
        <v>9981</v>
      </c>
      <c r="B9982" s="18">
        <v>41613</v>
      </c>
      <c r="C9982" s="19" t="s">
        <v>57</v>
      </c>
      <c r="D9982" s="19" t="s">
        <v>61</v>
      </c>
      <c r="E9982" s="19" t="s">
        <v>53</v>
      </c>
      <c r="F9982" s="19">
        <v>780</v>
      </c>
      <c r="G9982" s="19">
        <v>81.569999999999993</v>
      </c>
      <c r="H9982" s="19">
        <v>38.1</v>
      </c>
      <c r="I9982" s="19">
        <v>37.22</v>
      </c>
      <c r="J9982" s="19" t="s">
        <v>60</v>
      </c>
      <c r="K9982" s="20">
        <v>165452.31</v>
      </c>
      <c r="L9982" s="20" t="s">
        <v>55</v>
      </c>
      <c r="M9982" s="20" t="s">
        <v>83</v>
      </c>
      <c r="N9982" s="26"/>
      <c r="O9982" s="20" t="s">
        <v>56</v>
      </c>
      <c r="P9982" t="str">
        <f t="shared" si="155"/>
        <v>INSERT INTO @DataTable (Deal, AdvanceDate, PROV, DealPurpose, RateType, BEACON, LTV, TDS, GDS, InsuranceType, PrincipalBalance, OccupancyType, AccountStatus, Closed_Date, DelinquencyBucket) VALUES (9981, '2013-12-05', 'ON', 'Purchase', 'Fixed', 780, 81.57, 38.1, 37.22, 'HiRatio', 165452.31, 'Owner-Occupied', 'Open', '1900-01-00', 'Current');</v>
      </c>
    </row>
    <row r="9983" spans="1:16" x14ac:dyDescent="0.35">
      <c r="A9983" s="22">
        <v>9982</v>
      </c>
      <c r="B9983" s="21">
        <v>40724</v>
      </c>
      <c r="C9983" s="22" t="s">
        <v>51</v>
      </c>
      <c r="D9983" s="22" t="s">
        <v>61</v>
      </c>
      <c r="E9983" s="22" t="s">
        <v>40</v>
      </c>
      <c r="F9983" s="22">
        <v>673</v>
      </c>
      <c r="G9983" s="22">
        <v>95</v>
      </c>
      <c r="H9983" s="22">
        <v>34.1</v>
      </c>
      <c r="I9983" s="22">
        <v>16.89</v>
      </c>
      <c r="J9983" s="22" t="s">
        <v>60</v>
      </c>
      <c r="K9983" s="23">
        <v>113226.02</v>
      </c>
      <c r="L9983" s="23" t="s">
        <v>55</v>
      </c>
      <c r="M9983" s="23" t="s">
        <v>83</v>
      </c>
      <c r="N9983" s="27"/>
      <c r="O9983" s="23" t="s">
        <v>56</v>
      </c>
      <c r="P9983" t="str">
        <f t="shared" si="155"/>
        <v>INSERT INTO @DataTable (Deal, AdvanceDate, PROV, DealPurpose, RateType, BEACON, LTV, TDS, GDS, InsuranceType, PrincipalBalance, OccupancyType, AccountStatus, Closed_Date, DelinquencyBucket) VALUES (9982, '2011-06-30', 'AB', 'Purchase', 'ARM', 673, 95, 34.1, 16.89, 'HiRatio', 113226.02, 'Owner-Occupied', 'Open', '1900-01-00', 'Current');</v>
      </c>
    </row>
    <row r="9984" spans="1:16" x14ac:dyDescent="0.35">
      <c r="A9984" s="19">
        <v>9983</v>
      </c>
      <c r="B9984" s="18">
        <v>42088</v>
      </c>
      <c r="C9984" s="19" t="s">
        <v>57</v>
      </c>
      <c r="D9984" s="19" t="s">
        <v>59</v>
      </c>
      <c r="E9984" s="19" t="s">
        <v>40</v>
      </c>
      <c r="F9984" s="19">
        <v>798</v>
      </c>
      <c r="G9984" s="19">
        <v>56.79</v>
      </c>
      <c r="H9984" s="19">
        <v>29.26</v>
      </c>
      <c r="I9984" s="19">
        <v>22.52</v>
      </c>
      <c r="J9984" s="19" t="s">
        <v>54</v>
      </c>
      <c r="K9984" s="20">
        <v>246446.5</v>
      </c>
      <c r="L9984" s="20" t="s">
        <v>55</v>
      </c>
      <c r="M9984" s="20" t="s">
        <v>83</v>
      </c>
      <c r="N9984" s="26"/>
      <c r="O9984" s="20" t="s">
        <v>56</v>
      </c>
      <c r="P9984" t="str">
        <f t="shared" si="155"/>
        <v>INSERT INTO @DataTable (Deal, AdvanceDate, PROV, DealPurpose, RateType, BEACON, LTV, TDS, GDS, InsuranceType, PrincipalBalance, OccupancyType, AccountStatus, Closed_Date, DelinquencyBucket) VALUES (9983, '2015-03-25', 'ON', 'Transfer', 'ARM', 798, 56.79, 29.26, 22.52, 'Conv', 246446.5, 'Owner-Occupied', 'Open', '1900-01-00', 'Current');</v>
      </c>
    </row>
    <row r="9985" spans="1:16" x14ac:dyDescent="0.35">
      <c r="A9985" s="22">
        <v>9984</v>
      </c>
      <c r="B9985" s="21">
        <v>41733</v>
      </c>
      <c r="C9985" s="22" t="s">
        <v>51</v>
      </c>
      <c r="D9985" s="22" t="s">
        <v>61</v>
      </c>
      <c r="E9985" s="22" t="s">
        <v>53</v>
      </c>
      <c r="F9985" s="22">
        <v>693</v>
      </c>
      <c r="G9985" s="22">
        <v>46.38</v>
      </c>
      <c r="H9985" s="22">
        <v>40.1</v>
      </c>
      <c r="I9985" s="22">
        <v>28.86</v>
      </c>
      <c r="J9985" s="22" t="s">
        <v>54</v>
      </c>
      <c r="K9985" s="23">
        <v>0</v>
      </c>
      <c r="L9985" s="23" t="s">
        <v>55</v>
      </c>
      <c r="M9985" s="23" t="s">
        <v>84</v>
      </c>
      <c r="N9985" s="27">
        <v>41842</v>
      </c>
      <c r="O9985" s="23" t="s">
        <v>56</v>
      </c>
      <c r="P9985" t="str">
        <f t="shared" si="155"/>
        <v>INSERT INTO @DataTable (Deal, AdvanceDate, PROV, DealPurpose, RateType, BEACON, LTV, TDS, GDS, InsuranceType, PrincipalBalance, OccupancyType, AccountStatus, Closed_Date, DelinquencyBucket) VALUES (9984, '2014-04-04', 'AB', 'Purchase', 'Fixed', 693, 46.38, 40.1, 28.86, 'Conv', 0, 'Owner-Occupied', 'Closed', '2014-07-22', 'Current');</v>
      </c>
    </row>
    <row r="9986" spans="1:16" x14ac:dyDescent="0.35">
      <c r="A9986" s="19">
        <v>9985</v>
      </c>
      <c r="B9986" s="18">
        <v>41142</v>
      </c>
      <c r="C9986" s="19" t="s">
        <v>57</v>
      </c>
      <c r="D9986" s="19" t="s">
        <v>61</v>
      </c>
      <c r="E9986" s="19" t="s">
        <v>53</v>
      </c>
      <c r="F9986" s="19">
        <v>696</v>
      </c>
      <c r="G9986" s="19">
        <v>80</v>
      </c>
      <c r="H9986" s="19">
        <v>39.65</v>
      </c>
      <c r="I9986" s="19">
        <v>31.09</v>
      </c>
      <c r="J9986" s="19" t="s">
        <v>54</v>
      </c>
      <c r="K9986" s="20">
        <v>0</v>
      </c>
      <c r="L9986" s="20" t="s">
        <v>55</v>
      </c>
      <c r="M9986" s="20" t="s">
        <v>84</v>
      </c>
      <c r="N9986" s="26">
        <v>42492</v>
      </c>
      <c r="O9986" s="20" t="s">
        <v>56</v>
      </c>
      <c r="P9986" t="str">
        <f t="shared" si="155"/>
        <v>INSERT INTO @DataTable (Deal, AdvanceDate, PROV, DealPurpose, RateType, BEACON, LTV, TDS, GDS, InsuranceType, PrincipalBalance, OccupancyType, AccountStatus, Closed_Date, DelinquencyBucket) VALUES (9985, '2012-08-21', 'ON', 'Purchase', 'Fixed', 696, 80, 39.65, 31.09, 'Conv', 0, 'Owner-Occupied', 'Closed', '2016-05-02', 'Current');</v>
      </c>
    </row>
    <row r="9987" spans="1:16" x14ac:dyDescent="0.35">
      <c r="A9987" s="22">
        <v>9986</v>
      </c>
      <c r="B9987" s="21">
        <v>41628</v>
      </c>
      <c r="C9987" s="22" t="s">
        <v>57</v>
      </c>
      <c r="D9987" s="22" t="s">
        <v>52</v>
      </c>
      <c r="E9987" s="22" t="s">
        <v>40</v>
      </c>
      <c r="F9987" s="22">
        <v>641</v>
      </c>
      <c r="G9987" s="22">
        <v>80</v>
      </c>
      <c r="H9987" s="22">
        <v>30.07</v>
      </c>
      <c r="I9987" s="22">
        <v>24.47</v>
      </c>
      <c r="J9987" s="22" t="s">
        <v>54</v>
      </c>
      <c r="K9987" s="23">
        <v>0</v>
      </c>
      <c r="L9987" s="23" t="s">
        <v>55</v>
      </c>
      <c r="M9987" s="23" t="s">
        <v>84</v>
      </c>
      <c r="N9987" s="27">
        <v>42422</v>
      </c>
      <c r="O9987" s="23" t="s">
        <v>56</v>
      </c>
      <c r="P9987" t="str">
        <f t="shared" ref="P9987:P10050" si="156">"INSERT INTO @DataTable (Deal, AdvanceDate, PROV, DealPurpose, RateType, BEACON, LTV, TDS, GDS, InsuranceType, PrincipalBalance, OccupancyType, AccountStatus, Closed_Date, DelinquencyBucket) VALUES (" &amp; A9987 &amp; ", " &amp; "'" &amp; TEXT(B9987, "yyyy-mm-dd") &amp; "', '" &amp; C9987 &amp; "', '" &amp; D9987 &amp; "', '" &amp; E9987 &amp; "', " &amp; F9987 &amp; ", " &amp; G9987 &amp; ", " &amp; H9987 &amp; ", " &amp; I9987 &amp; ", '" &amp; J9987 &amp; "', " &amp; K9987 &amp; ", '" &amp; L9987 &amp; "', '" &amp; M9987 &amp; "', '" &amp;TEXT(N9987, "yyyy-mm-dd") &amp; "', '" &amp; O9987 &amp; "');"</f>
        <v>INSERT INTO @DataTable (Deal, AdvanceDate, PROV, DealPurpose, RateType, BEACON, LTV, TDS, GDS, InsuranceType, PrincipalBalance, OccupancyType, AccountStatus, Closed_Date, DelinquencyBucket) VALUES (9986, '2013-12-20', 'ON', 'Refinance External', 'ARM', 641, 80, 30.07, 24.47, 'Conv', 0, 'Owner-Occupied', 'Closed', '2016-02-22', 'Current');</v>
      </c>
    </row>
    <row r="9988" spans="1:16" x14ac:dyDescent="0.35">
      <c r="A9988" s="19">
        <v>9987</v>
      </c>
      <c r="B9988" s="18">
        <v>42177</v>
      </c>
      <c r="C9988" s="19" t="s">
        <v>58</v>
      </c>
      <c r="D9988" s="19" t="s">
        <v>59</v>
      </c>
      <c r="E9988" s="19" t="s">
        <v>40</v>
      </c>
      <c r="F9988" s="19">
        <v>747</v>
      </c>
      <c r="G9988" s="19">
        <v>92.7</v>
      </c>
      <c r="H9988" s="19">
        <v>30.16</v>
      </c>
      <c r="I9988" s="19">
        <v>29.25</v>
      </c>
      <c r="J9988" s="19" t="s">
        <v>60</v>
      </c>
      <c r="K9988" s="20">
        <v>176864.26</v>
      </c>
      <c r="L9988" s="20" t="s">
        <v>55</v>
      </c>
      <c r="M9988" s="20" t="s">
        <v>83</v>
      </c>
      <c r="N9988" s="26"/>
      <c r="O9988" s="20" t="s">
        <v>56</v>
      </c>
      <c r="P9988" t="str">
        <f t="shared" si="156"/>
        <v>INSERT INTO @DataTable (Deal, AdvanceDate, PROV, DealPurpose, RateType, BEACON, LTV, TDS, GDS, InsuranceType, PrincipalBalance, OccupancyType, AccountStatus, Closed_Date, DelinquencyBucket) VALUES (9987, '2015-06-22', 'BC', 'Transfer', 'ARM', 747, 92.7, 30.16, 29.25, 'HiRatio', 176864.26, 'Owner-Occupied', 'Open', '1900-01-00', 'Current');</v>
      </c>
    </row>
    <row r="9989" spans="1:16" x14ac:dyDescent="0.35">
      <c r="A9989" s="22">
        <v>9988</v>
      </c>
      <c r="B9989" s="21">
        <v>40800</v>
      </c>
      <c r="C9989" s="22" t="s">
        <v>51</v>
      </c>
      <c r="D9989" s="22" t="s">
        <v>61</v>
      </c>
      <c r="E9989" s="22" t="s">
        <v>53</v>
      </c>
      <c r="F9989" s="22">
        <v>752</v>
      </c>
      <c r="G9989" s="22">
        <v>90</v>
      </c>
      <c r="H9989" s="22">
        <v>42.57</v>
      </c>
      <c r="I9989" s="22">
        <v>42.57</v>
      </c>
      <c r="J9989" s="22" t="s">
        <v>60</v>
      </c>
      <c r="K9989" s="23">
        <v>321218.13</v>
      </c>
      <c r="L9989" s="23" t="s">
        <v>55</v>
      </c>
      <c r="M9989" s="23" t="s">
        <v>83</v>
      </c>
      <c r="N9989" s="27"/>
      <c r="O9989" s="23" t="s">
        <v>56</v>
      </c>
      <c r="P9989" t="str">
        <f t="shared" si="156"/>
        <v>INSERT INTO @DataTable (Deal, AdvanceDate, PROV, DealPurpose, RateType, BEACON, LTV, TDS, GDS, InsuranceType, PrincipalBalance, OccupancyType, AccountStatus, Closed_Date, DelinquencyBucket) VALUES (9988, '2011-09-14', 'AB', 'Purchase', 'Fixed', 752, 90, 42.57, 42.57, 'HiRatio', 321218.13, 'Owner-Occupied', 'Open', '1900-01-00', 'Current');</v>
      </c>
    </row>
    <row r="9990" spans="1:16" x14ac:dyDescent="0.35">
      <c r="A9990" s="19">
        <v>9989</v>
      </c>
      <c r="B9990" s="18">
        <v>41319</v>
      </c>
      <c r="C9990" s="19" t="s">
        <v>58</v>
      </c>
      <c r="D9990" s="19" t="s">
        <v>52</v>
      </c>
      <c r="E9990" s="19" t="s">
        <v>53</v>
      </c>
      <c r="F9990" s="19">
        <v>725</v>
      </c>
      <c r="G9990" s="19">
        <v>80</v>
      </c>
      <c r="H9990" s="19">
        <v>40.14</v>
      </c>
      <c r="I9990" s="19">
        <v>13.17</v>
      </c>
      <c r="J9990" s="19" t="s">
        <v>54</v>
      </c>
      <c r="K9990" s="20">
        <v>0</v>
      </c>
      <c r="L9990" s="20" t="s">
        <v>55</v>
      </c>
      <c r="M9990" s="20" t="s">
        <v>84</v>
      </c>
      <c r="N9990" s="26">
        <v>42292</v>
      </c>
      <c r="O9990" s="20" t="s">
        <v>56</v>
      </c>
      <c r="P9990" t="str">
        <f t="shared" si="156"/>
        <v>INSERT INTO @DataTable (Deal, AdvanceDate, PROV, DealPurpose, RateType, BEACON, LTV, TDS, GDS, InsuranceType, PrincipalBalance, OccupancyType, AccountStatus, Closed_Date, DelinquencyBucket) VALUES (9989, '2013-02-14', 'BC', 'Refinance External', 'Fixed', 725, 80, 40.14, 13.17, 'Conv', 0, 'Owner-Occupied', 'Closed', '2015-10-15', 'Current');</v>
      </c>
    </row>
    <row r="9991" spans="1:16" x14ac:dyDescent="0.35">
      <c r="A9991" s="22">
        <v>9990</v>
      </c>
      <c r="B9991" s="21">
        <v>41760</v>
      </c>
      <c r="C9991" s="22" t="s">
        <v>51</v>
      </c>
      <c r="D9991" s="22" t="s">
        <v>61</v>
      </c>
      <c r="E9991" s="22" t="s">
        <v>40</v>
      </c>
      <c r="F9991" s="22">
        <v>801</v>
      </c>
      <c r="G9991" s="22">
        <v>75</v>
      </c>
      <c r="H9991" s="22">
        <v>29.42</v>
      </c>
      <c r="I9991" s="22">
        <v>25.29</v>
      </c>
      <c r="J9991" s="22" t="s">
        <v>54</v>
      </c>
      <c r="K9991" s="23">
        <v>354809.87</v>
      </c>
      <c r="L9991" s="23" t="s">
        <v>55</v>
      </c>
      <c r="M9991" s="23" t="s">
        <v>83</v>
      </c>
      <c r="N9991" s="27"/>
      <c r="O9991" s="23" t="s">
        <v>56</v>
      </c>
      <c r="P9991" t="str">
        <f t="shared" si="156"/>
        <v>INSERT INTO @DataTable (Deal, AdvanceDate, PROV, DealPurpose, RateType, BEACON, LTV, TDS, GDS, InsuranceType, PrincipalBalance, OccupancyType, AccountStatus, Closed_Date, DelinquencyBucket) VALUES (9990, '2014-05-01', 'AB', 'Purchase', 'ARM', 801, 75, 29.42, 25.29, 'Conv', 354809.87, 'Owner-Occupied', 'Open', '1900-01-00', 'Current');</v>
      </c>
    </row>
    <row r="9992" spans="1:16" x14ac:dyDescent="0.35">
      <c r="A9992" s="19">
        <v>9991</v>
      </c>
      <c r="B9992" s="18">
        <v>41494</v>
      </c>
      <c r="C9992" s="19" t="s">
        <v>57</v>
      </c>
      <c r="D9992" s="19" t="s">
        <v>61</v>
      </c>
      <c r="E9992" s="19" t="s">
        <v>53</v>
      </c>
      <c r="F9992" s="19">
        <v>750</v>
      </c>
      <c r="G9992" s="19">
        <v>56.34</v>
      </c>
      <c r="H9992" s="19">
        <v>24.66</v>
      </c>
      <c r="I9992" s="19">
        <v>22.81</v>
      </c>
      <c r="J9992" s="19" t="s">
        <v>54</v>
      </c>
      <c r="K9992" s="20">
        <v>0</v>
      </c>
      <c r="L9992" s="20" t="s">
        <v>55</v>
      </c>
      <c r="M9992" s="20" t="s">
        <v>84</v>
      </c>
      <c r="N9992" s="26">
        <v>42611</v>
      </c>
      <c r="O9992" s="20" t="s">
        <v>56</v>
      </c>
      <c r="P9992" t="str">
        <f t="shared" si="156"/>
        <v>INSERT INTO @DataTable (Deal, AdvanceDate, PROV, DealPurpose, RateType, BEACON, LTV, TDS, GDS, InsuranceType, PrincipalBalance, OccupancyType, AccountStatus, Closed_Date, DelinquencyBucket) VALUES (9991, '2013-08-08', 'ON', 'Purchase', 'Fixed', 750, 56.34, 24.66, 22.81, 'Conv', 0, 'Owner-Occupied', 'Closed', '2016-08-29', 'Current');</v>
      </c>
    </row>
    <row r="9993" spans="1:16" x14ac:dyDescent="0.35">
      <c r="A9993" s="22">
        <v>9992</v>
      </c>
      <c r="B9993" s="21">
        <v>42615</v>
      </c>
      <c r="C9993" s="22" t="s">
        <v>51</v>
      </c>
      <c r="D9993" s="22" t="s">
        <v>52</v>
      </c>
      <c r="E9993" s="22" t="s">
        <v>40</v>
      </c>
      <c r="F9993" s="22">
        <v>754</v>
      </c>
      <c r="G9993" s="22">
        <v>80</v>
      </c>
      <c r="H9993" s="22">
        <v>24.84</v>
      </c>
      <c r="I9993" s="22">
        <v>21.76</v>
      </c>
      <c r="J9993" s="22" t="s">
        <v>54</v>
      </c>
      <c r="K9993" s="23">
        <v>428653.01</v>
      </c>
      <c r="L9993" s="23" t="s">
        <v>55</v>
      </c>
      <c r="M9993" s="23" t="s">
        <v>83</v>
      </c>
      <c r="N9993" s="27"/>
      <c r="O9993" s="23" t="s">
        <v>56</v>
      </c>
      <c r="P9993" t="str">
        <f t="shared" si="156"/>
        <v>INSERT INTO @DataTable (Deal, AdvanceDate, PROV, DealPurpose, RateType, BEACON, LTV, TDS, GDS, InsuranceType, PrincipalBalance, OccupancyType, AccountStatus, Closed_Date, DelinquencyBucket) VALUES (9992, '2016-09-02', 'AB', 'Refinance External', 'ARM', 754, 80, 24.84, 21.76, 'Conv', 428653.01, 'Owner-Occupied', 'Open', '1900-01-00', 'Current');</v>
      </c>
    </row>
    <row r="9994" spans="1:16" x14ac:dyDescent="0.35">
      <c r="A9994" s="19">
        <v>9993</v>
      </c>
      <c r="B9994" s="18">
        <v>41253</v>
      </c>
      <c r="C9994" s="19" t="s">
        <v>57</v>
      </c>
      <c r="D9994" s="19" t="s">
        <v>61</v>
      </c>
      <c r="E9994" s="19" t="s">
        <v>53</v>
      </c>
      <c r="F9994" s="19">
        <v>754</v>
      </c>
      <c r="G9994" s="19">
        <v>90</v>
      </c>
      <c r="H9994" s="19">
        <v>40.06</v>
      </c>
      <c r="I9994" s="19">
        <v>33.24</v>
      </c>
      <c r="J9994" s="19" t="s">
        <v>60</v>
      </c>
      <c r="K9994" s="20">
        <v>446388.31</v>
      </c>
      <c r="L9994" s="20" t="s">
        <v>55</v>
      </c>
      <c r="M9994" s="20" t="s">
        <v>83</v>
      </c>
      <c r="N9994" s="26"/>
      <c r="O9994" s="20" t="s">
        <v>56</v>
      </c>
      <c r="P9994" t="str">
        <f t="shared" si="156"/>
        <v>INSERT INTO @DataTable (Deal, AdvanceDate, PROV, DealPurpose, RateType, BEACON, LTV, TDS, GDS, InsuranceType, PrincipalBalance, OccupancyType, AccountStatus, Closed_Date, DelinquencyBucket) VALUES (9993, '2012-12-10', 'ON', 'Purchase', 'Fixed', 754, 90, 40.06, 33.24, 'HiRatio', 446388.31, 'Owner-Occupied', 'Open', '1900-01-00', 'Current');</v>
      </c>
    </row>
    <row r="9995" spans="1:16" x14ac:dyDescent="0.35">
      <c r="A9995" s="22">
        <v>9994</v>
      </c>
      <c r="B9995" s="21">
        <v>41081</v>
      </c>
      <c r="C9995" s="22" t="s">
        <v>57</v>
      </c>
      <c r="D9995" s="22" t="s">
        <v>61</v>
      </c>
      <c r="E9995" s="22" t="s">
        <v>53</v>
      </c>
      <c r="F9995" s="22">
        <v>745</v>
      </c>
      <c r="G9995" s="22">
        <v>73.91</v>
      </c>
      <c r="H9995" s="22">
        <v>36.96</v>
      </c>
      <c r="I9995" s="22">
        <v>36.69</v>
      </c>
      <c r="J9995" s="22" t="s">
        <v>54</v>
      </c>
      <c r="K9995" s="23">
        <v>194382.22</v>
      </c>
      <c r="L9995" s="23" t="s">
        <v>55</v>
      </c>
      <c r="M9995" s="23" t="s">
        <v>83</v>
      </c>
      <c r="N9995" s="27"/>
      <c r="O9995" s="23" t="s">
        <v>56</v>
      </c>
      <c r="P9995" t="str">
        <f t="shared" si="156"/>
        <v>INSERT INTO @DataTable (Deal, AdvanceDate, PROV, DealPurpose, RateType, BEACON, LTV, TDS, GDS, InsuranceType, PrincipalBalance, OccupancyType, AccountStatus, Closed_Date, DelinquencyBucket) VALUES (9994, '2012-06-21', 'ON', 'Purchase', 'Fixed', 745, 73.91, 36.96, 36.69, 'Conv', 194382.22, 'Owner-Occupied', 'Open', '1900-01-00', 'Current');</v>
      </c>
    </row>
    <row r="9996" spans="1:16" x14ac:dyDescent="0.35">
      <c r="A9996" s="19">
        <v>9995</v>
      </c>
      <c r="B9996" s="18">
        <v>41060</v>
      </c>
      <c r="C9996" s="19" t="s">
        <v>51</v>
      </c>
      <c r="D9996" s="19" t="s">
        <v>61</v>
      </c>
      <c r="E9996" s="19" t="s">
        <v>53</v>
      </c>
      <c r="F9996" s="19">
        <v>775</v>
      </c>
      <c r="G9996" s="19">
        <v>95</v>
      </c>
      <c r="H9996" s="19">
        <v>39.229999999999997</v>
      </c>
      <c r="I9996" s="19">
        <v>30.2</v>
      </c>
      <c r="J9996" s="19" t="s">
        <v>60</v>
      </c>
      <c r="K9996" s="20">
        <v>302935.03000000003</v>
      </c>
      <c r="L9996" s="20" t="s">
        <v>55</v>
      </c>
      <c r="M9996" s="20" t="s">
        <v>83</v>
      </c>
      <c r="N9996" s="26"/>
      <c r="O9996" s="20" t="s">
        <v>56</v>
      </c>
      <c r="P9996" t="str">
        <f t="shared" si="156"/>
        <v>INSERT INTO @DataTable (Deal, AdvanceDate, PROV, DealPurpose, RateType, BEACON, LTV, TDS, GDS, InsuranceType, PrincipalBalance, OccupancyType, AccountStatus, Closed_Date, DelinquencyBucket) VALUES (9995, '2012-05-31', 'AB', 'Purchase', 'Fixed', 775, 95, 39.23, 30.2, 'HiRatio', 302935.03, 'Owner-Occupied', 'Open', '1900-01-00', 'Current');</v>
      </c>
    </row>
    <row r="9997" spans="1:16" x14ac:dyDescent="0.35">
      <c r="A9997" s="22">
        <v>9996</v>
      </c>
      <c r="B9997" s="21">
        <v>42572</v>
      </c>
      <c r="C9997" s="22" t="s">
        <v>58</v>
      </c>
      <c r="D9997" s="22" t="s">
        <v>61</v>
      </c>
      <c r="E9997" s="22" t="s">
        <v>53</v>
      </c>
      <c r="F9997" s="22">
        <v>715</v>
      </c>
      <c r="G9997" s="22">
        <v>90</v>
      </c>
      <c r="H9997" s="22">
        <v>40.5</v>
      </c>
      <c r="I9997" s="22">
        <v>38.74</v>
      </c>
      <c r="J9997" s="22" t="s">
        <v>60</v>
      </c>
      <c r="K9997" s="23">
        <v>360470.96</v>
      </c>
      <c r="L9997" s="23" t="s">
        <v>55</v>
      </c>
      <c r="M9997" s="23" t="s">
        <v>83</v>
      </c>
      <c r="N9997" s="27"/>
      <c r="O9997" s="23" t="s">
        <v>56</v>
      </c>
      <c r="P9997" t="str">
        <f t="shared" si="156"/>
        <v>INSERT INTO @DataTable (Deal, AdvanceDate, PROV, DealPurpose, RateType, BEACON, LTV, TDS, GDS, InsuranceType, PrincipalBalance, OccupancyType, AccountStatus, Closed_Date, DelinquencyBucket) VALUES (9996, '2016-07-21', 'BC', 'Purchase', 'Fixed', 715, 90, 40.5, 38.74, 'HiRatio', 360470.96, 'Owner-Occupied', 'Open', '1900-01-00', 'Current');</v>
      </c>
    </row>
    <row r="9998" spans="1:16" x14ac:dyDescent="0.35">
      <c r="A9998" s="19">
        <v>9997</v>
      </c>
      <c r="B9998" s="18">
        <v>41813</v>
      </c>
      <c r="C9998" s="19" t="s">
        <v>51</v>
      </c>
      <c r="D9998" s="19" t="s">
        <v>52</v>
      </c>
      <c r="E9998" s="19" t="s">
        <v>53</v>
      </c>
      <c r="F9998" s="19">
        <v>639</v>
      </c>
      <c r="G9998" s="19">
        <v>80</v>
      </c>
      <c r="H9998" s="19">
        <v>26.73</v>
      </c>
      <c r="I9998" s="19">
        <v>15.06</v>
      </c>
      <c r="J9998" s="19" t="s">
        <v>54</v>
      </c>
      <c r="K9998" s="20">
        <v>251854.15</v>
      </c>
      <c r="L9998" s="20" t="s">
        <v>55</v>
      </c>
      <c r="M9998" s="20" t="s">
        <v>83</v>
      </c>
      <c r="N9998" s="26"/>
      <c r="O9998" s="20" t="s">
        <v>56</v>
      </c>
      <c r="P9998" t="str">
        <f t="shared" si="156"/>
        <v>INSERT INTO @DataTable (Deal, AdvanceDate, PROV, DealPurpose, RateType, BEACON, LTV, TDS, GDS, InsuranceType, PrincipalBalance, OccupancyType, AccountStatus, Closed_Date, DelinquencyBucket) VALUES (9997, '2014-06-23', 'AB', 'Refinance External', 'Fixed', 639, 80, 26.73, 15.06, 'Conv', 251854.15, 'Owner-Occupied', 'Open', '1900-01-00', 'Current');</v>
      </c>
    </row>
    <row r="9999" spans="1:16" x14ac:dyDescent="0.35">
      <c r="A9999" s="22">
        <v>9998</v>
      </c>
      <c r="B9999" s="21">
        <v>41614</v>
      </c>
      <c r="C9999" s="22" t="s">
        <v>57</v>
      </c>
      <c r="D9999" s="22" t="s">
        <v>61</v>
      </c>
      <c r="E9999" s="22" t="s">
        <v>53</v>
      </c>
      <c r="F9999" s="22">
        <v>631</v>
      </c>
      <c r="G9999" s="22">
        <v>87.34</v>
      </c>
      <c r="H9999" s="22">
        <v>34.520000000000003</v>
      </c>
      <c r="I9999" s="22">
        <v>19.71</v>
      </c>
      <c r="J9999" s="22" t="s">
        <v>60</v>
      </c>
      <c r="K9999" s="23">
        <v>127112.64</v>
      </c>
      <c r="L9999" s="23" t="s">
        <v>55</v>
      </c>
      <c r="M9999" s="23" t="s">
        <v>83</v>
      </c>
      <c r="N9999" s="27"/>
      <c r="O9999" s="23" t="s">
        <v>69</v>
      </c>
      <c r="P9999" t="str">
        <f t="shared" si="156"/>
        <v>INSERT INTO @DataTable (Deal, AdvanceDate, PROV, DealPurpose, RateType, BEACON, LTV, TDS, GDS, InsuranceType, PrincipalBalance, OccupancyType, AccountStatus, Closed_Date, DelinquencyBucket) VALUES (9998, '2013-12-06', 'ON', 'Purchase', 'Fixed', 631, 87.34, 34.52, 19.71, 'HiRatio', 127112.64, 'Owner-Occupied', 'Open', '1900-01-00', '0-29');</v>
      </c>
    </row>
    <row r="10000" spans="1:16" x14ac:dyDescent="0.35">
      <c r="A10000" s="19">
        <v>9999</v>
      </c>
      <c r="B10000" s="18">
        <v>41004</v>
      </c>
      <c r="C10000" s="19" t="s">
        <v>57</v>
      </c>
      <c r="D10000" s="19" t="s">
        <v>52</v>
      </c>
      <c r="E10000" s="19" t="s">
        <v>53</v>
      </c>
      <c r="F10000" s="19">
        <v>710</v>
      </c>
      <c r="G10000" s="19">
        <v>84.85</v>
      </c>
      <c r="H10000" s="19">
        <v>37.35</v>
      </c>
      <c r="I10000" s="19">
        <v>37.35</v>
      </c>
      <c r="J10000" s="19" t="s">
        <v>60</v>
      </c>
      <c r="K10000" s="20">
        <v>128334.55</v>
      </c>
      <c r="L10000" s="20" t="s">
        <v>55</v>
      </c>
      <c r="M10000" s="20" t="s">
        <v>83</v>
      </c>
      <c r="N10000" s="26"/>
      <c r="O10000" s="20" t="s">
        <v>56</v>
      </c>
      <c r="P10000" t="str">
        <f t="shared" si="156"/>
        <v>INSERT INTO @DataTable (Deal, AdvanceDate, PROV, DealPurpose, RateType, BEACON, LTV, TDS, GDS, InsuranceType, PrincipalBalance, OccupancyType, AccountStatus, Closed_Date, DelinquencyBucket) VALUES (9999, '2012-04-05', 'ON', 'Refinance External', 'Fixed', 710, 84.85, 37.35, 37.35, 'HiRatio', 128334.55, 'Owner-Occupied', 'Open', '1900-01-00', 'Current');</v>
      </c>
    </row>
    <row r="10001" spans="1:16" x14ac:dyDescent="0.35">
      <c r="A10001" s="22">
        <v>10000</v>
      </c>
      <c r="B10001" s="21">
        <v>42566</v>
      </c>
      <c r="C10001" s="22" t="s">
        <v>57</v>
      </c>
      <c r="D10001" s="22" t="s">
        <v>61</v>
      </c>
      <c r="E10001" s="22" t="s">
        <v>53</v>
      </c>
      <c r="F10001" s="22">
        <v>820</v>
      </c>
      <c r="G10001" s="22">
        <v>66.37</v>
      </c>
      <c r="H10001" s="22">
        <v>34.51</v>
      </c>
      <c r="I10001" s="22">
        <v>30.25</v>
      </c>
      <c r="J10001" s="22" t="s">
        <v>54</v>
      </c>
      <c r="K10001" s="23">
        <v>370714.83</v>
      </c>
      <c r="L10001" s="23" t="s">
        <v>55</v>
      </c>
      <c r="M10001" s="23" t="s">
        <v>83</v>
      </c>
      <c r="N10001" s="27"/>
      <c r="O10001" s="23" t="s">
        <v>56</v>
      </c>
      <c r="P10001" t="str">
        <f t="shared" si="156"/>
        <v>INSERT INTO @DataTable (Deal, AdvanceDate, PROV, DealPurpose, RateType, BEACON, LTV, TDS, GDS, InsuranceType, PrincipalBalance, OccupancyType, AccountStatus, Closed_Date, DelinquencyBucket) VALUES (10000, '2016-07-15', 'ON', 'Purchase', 'Fixed', 820, 66.37, 34.51, 30.25, 'Conv', 370714.83, 'Owner-Occupied', 'Open', '1900-01-00', 'Current');</v>
      </c>
    </row>
    <row r="10002" spans="1:16" x14ac:dyDescent="0.35">
      <c r="A10002" s="19">
        <v>10001</v>
      </c>
      <c r="B10002" s="18">
        <v>41974</v>
      </c>
      <c r="C10002" s="19" t="s">
        <v>51</v>
      </c>
      <c r="D10002" s="19" t="s">
        <v>61</v>
      </c>
      <c r="E10002" s="19" t="s">
        <v>53</v>
      </c>
      <c r="F10002" s="19">
        <v>713</v>
      </c>
      <c r="G10002" s="19">
        <v>95</v>
      </c>
      <c r="H10002" s="19">
        <v>42.99</v>
      </c>
      <c r="I10002" s="19">
        <v>31.01</v>
      </c>
      <c r="J10002" s="19" t="s">
        <v>60</v>
      </c>
      <c r="K10002" s="20">
        <v>370775.64</v>
      </c>
      <c r="L10002" s="20" t="s">
        <v>55</v>
      </c>
      <c r="M10002" s="20" t="s">
        <v>83</v>
      </c>
      <c r="N10002" s="26"/>
      <c r="O10002" s="20" t="s">
        <v>56</v>
      </c>
      <c r="P10002" t="str">
        <f t="shared" si="156"/>
        <v>INSERT INTO @DataTable (Deal, AdvanceDate, PROV, DealPurpose, RateType, BEACON, LTV, TDS, GDS, InsuranceType, PrincipalBalance, OccupancyType, AccountStatus, Closed_Date, DelinquencyBucket) VALUES (10001, '2014-12-01', 'AB', 'Purchase', 'Fixed', 713, 95, 42.99, 31.01, 'HiRatio', 370775.64, 'Owner-Occupied', 'Open', '1900-01-00', 'Current');</v>
      </c>
    </row>
    <row r="10003" spans="1:16" x14ac:dyDescent="0.35">
      <c r="A10003" s="22">
        <v>10002</v>
      </c>
      <c r="B10003" s="21">
        <v>42468</v>
      </c>
      <c r="C10003" s="22" t="s">
        <v>57</v>
      </c>
      <c r="D10003" s="22" t="s">
        <v>61</v>
      </c>
      <c r="E10003" s="22" t="s">
        <v>40</v>
      </c>
      <c r="F10003" s="22">
        <v>807</v>
      </c>
      <c r="G10003" s="22">
        <v>64.06</v>
      </c>
      <c r="H10003" s="22">
        <v>31.67</v>
      </c>
      <c r="I10003" s="22">
        <v>31.67</v>
      </c>
      <c r="J10003" s="22" t="s">
        <v>54</v>
      </c>
      <c r="K10003" s="23">
        <v>201445.14</v>
      </c>
      <c r="L10003" s="23" t="s">
        <v>55</v>
      </c>
      <c r="M10003" s="23" t="s">
        <v>83</v>
      </c>
      <c r="N10003" s="27"/>
      <c r="O10003" s="23" t="s">
        <v>56</v>
      </c>
      <c r="P10003" t="str">
        <f t="shared" si="156"/>
        <v>INSERT INTO @DataTable (Deal, AdvanceDate, PROV, DealPurpose, RateType, BEACON, LTV, TDS, GDS, InsuranceType, PrincipalBalance, OccupancyType, AccountStatus, Closed_Date, DelinquencyBucket) VALUES (10002, '2016-04-08', 'ON', 'Purchase', 'ARM', 807, 64.06, 31.67, 31.67, 'Conv', 201445.14, 'Owner-Occupied', 'Open', '1900-01-00', 'Current');</v>
      </c>
    </row>
    <row r="10004" spans="1:16" x14ac:dyDescent="0.35">
      <c r="A10004" s="19">
        <v>10003</v>
      </c>
      <c r="B10004" s="18">
        <v>41935</v>
      </c>
      <c r="C10004" s="19" t="s">
        <v>57</v>
      </c>
      <c r="D10004" s="19" t="s">
        <v>61</v>
      </c>
      <c r="E10004" s="19" t="s">
        <v>53</v>
      </c>
      <c r="F10004" s="19">
        <v>745</v>
      </c>
      <c r="G10004" s="19">
        <v>94.44</v>
      </c>
      <c r="H10004" s="19">
        <v>43.64</v>
      </c>
      <c r="I10004" s="19">
        <v>28.15</v>
      </c>
      <c r="J10004" s="19" t="s">
        <v>60</v>
      </c>
      <c r="K10004" s="20">
        <v>246430.66</v>
      </c>
      <c r="L10004" s="20" t="s">
        <v>55</v>
      </c>
      <c r="M10004" s="20" t="s">
        <v>83</v>
      </c>
      <c r="N10004" s="26"/>
      <c r="O10004" s="20" t="s">
        <v>56</v>
      </c>
      <c r="P10004" t="str">
        <f t="shared" si="156"/>
        <v>INSERT INTO @DataTable (Deal, AdvanceDate, PROV, DealPurpose, RateType, BEACON, LTV, TDS, GDS, InsuranceType, PrincipalBalance, OccupancyType, AccountStatus, Closed_Date, DelinquencyBucket) VALUES (10003, '2014-10-23', 'ON', 'Purchase', 'Fixed', 745, 94.44, 43.64, 28.15, 'HiRatio', 246430.66, 'Owner-Occupied', 'Open', '1900-01-00', 'Current');</v>
      </c>
    </row>
    <row r="10005" spans="1:16" x14ac:dyDescent="0.35">
      <c r="A10005" s="22">
        <v>10004</v>
      </c>
      <c r="B10005" s="21">
        <v>42117</v>
      </c>
      <c r="C10005" s="22" t="s">
        <v>58</v>
      </c>
      <c r="D10005" s="22" t="s">
        <v>61</v>
      </c>
      <c r="E10005" s="22" t="s">
        <v>53</v>
      </c>
      <c r="F10005" s="22">
        <v>661</v>
      </c>
      <c r="G10005" s="22">
        <v>95</v>
      </c>
      <c r="H10005" s="22">
        <v>19.63</v>
      </c>
      <c r="I10005" s="22">
        <v>8.8000000000000007</v>
      </c>
      <c r="J10005" s="22" t="s">
        <v>60</v>
      </c>
      <c r="K10005" s="23">
        <v>161722.21</v>
      </c>
      <c r="L10005" s="23" t="s">
        <v>55</v>
      </c>
      <c r="M10005" s="23" t="s">
        <v>83</v>
      </c>
      <c r="N10005" s="27"/>
      <c r="O10005" s="23" t="s">
        <v>56</v>
      </c>
      <c r="P10005" t="str">
        <f t="shared" si="156"/>
        <v>INSERT INTO @DataTable (Deal, AdvanceDate, PROV, DealPurpose, RateType, BEACON, LTV, TDS, GDS, InsuranceType, PrincipalBalance, OccupancyType, AccountStatus, Closed_Date, DelinquencyBucket) VALUES (10004, '2015-04-23', 'BC', 'Purchase', 'Fixed', 661, 95, 19.63, 8.8, 'HiRatio', 161722.21, 'Owner-Occupied', 'Open', '1900-01-00', 'Current');</v>
      </c>
    </row>
    <row r="10006" spans="1:16" x14ac:dyDescent="0.35">
      <c r="A10006" s="19">
        <v>10005</v>
      </c>
      <c r="B10006" s="18">
        <v>41638</v>
      </c>
      <c r="C10006" s="19" t="s">
        <v>58</v>
      </c>
      <c r="D10006" s="19" t="s">
        <v>52</v>
      </c>
      <c r="E10006" s="19" t="s">
        <v>40</v>
      </c>
      <c r="F10006" s="19">
        <v>760</v>
      </c>
      <c r="G10006" s="19">
        <v>68.97</v>
      </c>
      <c r="H10006" s="19">
        <v>30.76</v>
      </c>
      <c r="I10006" s="19">
        <v>29.8</v>
      </c>
      <c r="J10006" s="19" t="s">
        <v>54</v>
      </c>
      <c r="K10006" s="20">
        <v>441070.31</v>
      </c>
      <c r="L10006" s="20" t="s">
        <v>55</v>
      </c>
      <c r="M10006" s="20" t="s">
        <v>83</v>
      </c>
      <c r="N10006" s="26"/>
      <c r="O10006" s="20" t="s">
        <v>56</v>
      </c>
      <c r="P10006" t="str">
        <f t="shared" si="156"/>
        <v>INSERT INTO @DataTable (Deal, AdvanceDate, PROV, DealPurpose, RateType, BEACON, LTV, TDS, GDS, InsuranceType, PrincipalBalance, OccupancyType, AccountStatus, Closed_Date, DelinquencyBucket) VALUES (10005, '2013-12-30', 'BC', 'Refinance External', 'ARM', 760, 68.97, 30.76, 29.8, 'Conv', 441070.31, 'Owner-Occupied', 'Open', '1900-01-00', 'Current');</v>
      </c>
    </row>
    <row r="10007" spans="1:16" x14ac:dyDescent="0.35">
      <c r="A10007" s="22">
        <v>10006</v>
      </c>
      <c r="B10007" s="21">
        <v>41334</v>
      </c>
      <c r="C10007" s="22" t="s">
        <v>57</v>
      </c>
      <c r="D10007" s="22" t="s">
        <v>59</v>
      </c>
      <c r="E10007" s="22" t="s">
        <v>53</v>
      </c>
      <c r="F10007" s="22">
        <v>754</v>
      </c>
      <c r="G10007" s="22">
        <v>79.42</v>
      </c>
      <c r="H10007" s="22">
        <v>32.56</v>
      </c>
      <c r="I10007" s="22">
        <v>30.5</v>
      </c>
      <c r="J10007" s="22" t="s">
        <v>54</v>
      </c>
      <c r="K10007" s="23">
        <v>0</v>
      </c>
      <c r="L10007" s="23" t="s">
        <v>55</v>
      </c>
      <c r="M10007" s="23" t="s">
        <v>84</v>
      </c>
      <c r="N10007" s="27">
        <v>42430</v>
      </c>
      <c r="O10007" s="23" t="s">
        <v>56</v>
      </c>
      <c r="P10007" t="str">
        <f t="shared" si="156"/>
        <v>INSERT INTO @DataTable (Deal, AdvanceDate, PROV, DealPurpose, RateType, BEACON, LTV, TDS, GDS, InsuranceType, PrincipalBalance, OccupancyType, AccountStatus, Closed_Date, DelinquencyBucket) VALUES (10006, '2013-03-01', 'ON', 'Transfer', 'Fixed', 754, 79.42, 32.56, 30.5, 'Conv', 0, 'Owner-Occupied', 'Closed', '2016-03-01', 'Current');</v>
      </c>
    </row>
    <row r="10008" spans="1:16" x14ac:dyDescent="0.35">
      <c r="A10008" s="19">
        <v>10007</v>
      </c>
      <c r="B10008" s="18">
        <v>42272</v>
      </c>
      <c r="C10008" s="19" t="s">
        <v>57</v>
      </c>
      <c r="D10008" s="19" t="s">
        <v>52</v>
      </c>
      <c r="E10008" s="19" t="s">
        <v>40</v>
      </c>
      <c r="F10008" s="19">
        <v>800</v>
      </c>
      <c r="G10008" s="19">
        <v>54.35</v>
      </c>
      <c r="H10008" s="19">
        <v>23.54</v>
      </c>
      <c r="I10008" s="19">
        <v>21.14</v>
      </c>
      <c r="J10008" s="19" t="s">
        <v>54</v>
      </c>
      <c r="K10008" s="20">
        <v>212292.11</v>
      </c>
      <c r="L10008" s="20" t="s">
        <v>55</v>
      </c>
      <c r="M10008" s="20" t="s">
        <v>83</v>
      </c>
      <c r="N10008" s="26"/>
      <c r="O10008" s="20" t="s">
        <v>56</v>
      </c>
      <c r="P10008" t="str">
        <f t="shared" si="156"/>
        <v>INSERT INTO @DataTable (Deal, AdvanceDate, PROV, DealPurpose, RateType, BEACON, LTV, TDS, GDS, InsuranceType, PrincipalBalance, OccupancyType, AccountStatus, Closed_Date, DelinquencyBucket) VALUES (10007, '2015-09-25', 'ON', 'Refinance External', 'ARM', 800, 54.35, 23.54, 21.14, 'Conv', 212292.11, 'Owner-Occupied', 'Open', '1900-01-00', 'Current');</v>
      </c>
    </row>
    <row r="10009" spans="1:16" x14ac:dyDescent="0.35">
      <c r="A10009" s="22">
        <v>10008</v>
      </c>
      <c r="B10009" s="21">
        <v>40954</v>
      </c>
      <c r="C10009" s="22" t="s">
        <v>51</v>
      </c>
      <c r="D10009" s="22" t="s">
        <v>61</v>
      </c>
      <c r="E10009" s="22" t="s">
        <v>53</v>
      </c>
      <c r="F10009" s="22">
        <v>754</v>
      </c>
      <c r="G10009" s="22">
        <v>90</v>
      </c>
      <c r="H10009" s="22">
        <v>28.28</v>
      </c>
      <c r="I10009" s="22">
        <v>27.9</v>
      </c>
      <c r="J10009" s="22" t="s">
        <v>60</v>
      </c>
      <c r="K10009" s="23">
        <v>315209.52</v>
      </c>
      <c r="L10009" s="23" t="s">
        <v>55</v>
      </c>
      <c r="M10009" s="23" t="s">
        <v>83</v>
      </c>
      <c r="N10009" s="27"/>
      <c r="O10009" s="23" t="s">
        <v>56</v>
      </c>
      <c r="P10009" t="str">
        <f t="shared" si="156"/>
        <v>INSERT INTO @DataTable (Deal, AdvanceDate, PROV, DealPurpose, RateType, BEACON, LTV, TDS, GDS, InsuranceType, PrincipalBalance, OccupancyType, AccountStatus, Closed_Date, DelinquencyBucket) VALUES (10008, '2012-02-15', 'AB', 'Purchase', 'Fixed', 754, 90, 28.28, 27.9, 'HiRatio', 315209.52, 'Owner-Occupied', 'Open', '1900-01-00', 'Current');</v>
      </c>
    </row>
    <row r="10010" spans="1:16" x14ac:dyDescent="0.35">
      <c r="A10010" s="19">
        <v>10009</v>
      </c>
      <c r="B10010" s="18">
        <v>42425</v>
      </c>
      <c r="C10010" s="19" t="s">
        <v>58</v>
      </c>
      <c r="D10010" s="19" t="s">
        <v>61</v>
      </c>
      <c r="E10010" s="19" t="s">
        <v>53</v>
      </c>
      <c r="F10010" s="19">
        <v>790</v>
      </c>
      <c r="G10010" s="19">
        <v>80</v>
      </c>
      <c r="H10010" s="19">
        <v>35.35</v>
      </c>
      <c r="I10010" s="19">
        <v>34.56</v>
      </c>
      <c r="J10010" s="19" t="s">
        <v>54</v>
      </c>
      <c r="K10010" s="20">
        <v>199423.9</v>
      </c>
      <c r="L10010" s="20" t="s">
        <v>55</v>
      </c>
      <c r="M10010" s="20" t="s">
        <v>83</v>
      </c>
      <c r="N10010" s="26"/>
      <c r="O10010" s="20" t="s">
        <v>56</v>
      </c>
      <c r="P10010" t="str">
        <f t="shared" si="156"/>
        <v>INSERT INTO @DataTable (Deal, AdvanceDate, PROV, DealPurpose, RateType, BEACON, LTV, TDS, GDS, InsuranceType, PrincipalBalance, OccupancyType, AccountStatus, Closed_Date, DelinquencyBucket) VALUES (10009, '2016-02-25', 'BC', 'Purchase', 'Fixed', 790, 80, 35.35, 34.56, 'Conv', 199423.9, 'Owner-Occupied', 'Open', '1900-01-00', 'Current');</v>
      </c>
    </row>
    <row r="10011" spans="1:16" x14ac:dyDescent="0.35">
      <c r="A10011" s="22">
        <v>10010</v>
      </c>
      <c r="B10011" s="21">
        <v>42548</v>
      </c>
      <c r="C10011" s="22" t="s">
        <v>57</v>
      </c>
      <c r="D10011" s="22" t="s">
        <v>52</v>
      </c>
      <c r="E10011" s="22" t="s">
        <v>53</v>
      </c>
      <c r="F10011" s="22">
        <v>837</v>
      </c>
      <c r="G10011" s="22">
        <v>50</v>
      </c>
      <c r="H10011" s="22">
        <v>21.43</v>
      </c>
      <c r="I10011" s="22">
        <v>21.06</v>
      </c>
      <c r="J10011" s="22" t="s">
        <v>54</v>
      </c>
      <c r="K10011" s="23">
        <v>163024.72</v>
      </c>
      <c r="L10011" s="23" t="s">
        <v>55</v>
      </c>
      <c r="M10011" s="23" t="s">
        <v>83</v>
      </c>
      <c r="N10011" s="27"/>
      <c r="O10011" s="23" t="s">
        <v>56</v>
      </c>
      <c r="P10011" t="str">
        <f t="shared" si="156"/>
        <v>INSERT INTO @DataTable (Deal, AdvanceDate, PROV, DealPurpose, RateType, BEACON, LTV, TDS, GDS, InsuranceType, PrincipalBalance, OccupancyType, AccountStatus, Closed_Date, DelinquencyBucket) VALUES (10010, '2016-06-27', 'ON', 'Refinance External', 'Fixed', 837, 50, 21.43, 21.06, 'Conv', 163024.72, 'Owner-Occupied', 'Open', '1900-01-00', 'Current');</v>
      </c>
    </row>
    <row r="10012" spans="1:16" x14ac:dyDescent="0.35">
      <c r="A10012" s="19">
        <v>10011</v>
      </c>
      <c r="B10012" s="18">
        <v>42069</v>
      </c>
      <c r="C10012" s="19" t="s">
        <v>58</v>
      </c>
      <c r="D10012" s="19" t="s">
        <v>59</v>
      </c>
      <c r="E10012" s="19" t="s">
        <v>40</v>
      </c>
      <c r="F10012" s="19">
        <v>798</v>
      </c>
      <c r="G10012" s="19">
        <v>46.79</v>
      </c>
      <c r="H10012" s="19">
        <v>28.09</v>
      </c>
      <c r="I10012" s="19">
        <v>27.13</v>
      </c>
      <c r="J10012" s="19" t="s">
        <v>54</v>
      </c>
      <c r="K10012" s="20">
        <v>290396.59999999998</v>
      </c>
      <c r="L10012" s="20" t="s">
        <v>55</v>
      </c>
      <c r="M10012" s="20" t="s">
        <v>83</v>
      </c>
      <c r="N10012" s="26"/>
      <c r="O10012" s="20" t="s">
        <v>56</v>
      </c>
      <c r="P10012" t="str">
        <f t="shared" si="156"/>
        <v>INSERT INTO @DataTable (Deal, AdvanceDate, PROV, DealPurpose, RateType, BEACON, LTV, TDS, GDS, InsuranceType, PrincipalBalance, OccupancyType, AccountStatus, Closed_Date, DelinquencyBucket) VALUES (10011, '2015-03-06', 'BC', 'Transfer', 'ARM', 798, 46.79, 28.09, 27.13, 'Conv', 290396.6, 'Owner-Occupied', 'Open', '1900-01-00', 'Current');</v>
      </c>
    </row>
    <row r="10013" spans="1:16" x14ac:dyDescent="0.35">
      <c r="A10013" s="22">
        <v>10012</v>
      </c>
      <c r="B10013" s="21">
        <v>42688</v>
      </c>
      <c r="C10013" s="22" t="s">
        <v>51</v>
      </c>
      <c r="D10013" s="22" t="s">
        <v>61</v>
      </c>
      <c r="E10013" s="22" t="s">
        <v>53</v>
      </c>
      <c r="F10013" s="22">
        <v>849</v>
      </c>
      <c r="G10013" s="22">
        <v>95</v>
      </c>
      <c r="H10013" s="22">
        <v>31.96</v>
      </c>
      <c r="I10013" s="22">
        <v>30.35</v>
      </c>
      <c r="J10013" s="22" t="s">
        <v>60</v>
      </c>
      <c r="K10013" s="23">
        <v>318301.13</v>
      </c>
      <c r="L10013" s="23" t="s">
        <v>55</v>
      </c>
      <c r="M10013" s="23" t="s">
        <v>83</v>
      </c>
      <c r="N10013" s="27"/>
      <c r="O10013" s="23" t="s">
        <v>56</v>
      </c>
      <c r="P10013" t="str">
        <f t="shared" si="156"/>
        <v>INSERT INTO @DataTable (Deal, AdvanceDate, PROV, DealPurpose, RateType, BEACON, LTV, TDS, GDS, InsuranceType, PrincipalBalance, OccupancyType, AccountStatus, Closed_Date, DelinquencyBucket) VALUES (10012, '2016-11-14', 'AB', 'Purchase', 'Fixed', 849, 95, 31.96, 30.35, 'HiRatio', 318301.13, 'Owner-Occupied', 'Open', '1900-01-00', 'Current');</v>
      </c>
    </row>
    <row r="10014" spans="1:16" x14ac:dyDescent="0.35">
      <c r="A10014" s="19">
        <v>10013</v>
      </c>
      <c r="B10014" s="18">
        <v>40919</v>
      </c>
      <c r="C10014" s="19" t="s">
        <v>51</v>
      </c>
      <c r="D10014" s="19" t="s">
        <v>52</v>
      </c>
      <c r="E10014" s="19" t="s">
        <v>53</v>
      </c>
      <c r="F10014" s="19">
        <v>813</v>
      </c>
      <c r="G10014" s="19">
        <v>80</v>
      </c>
      <c r="H10014" s="19">
        <v>15.85</v>
      </c>
      <c r="I10014" s="19">
        <v>13.59</v>
      </c>
      <c r="J10014" s="19" t="s">
        <v>54</v>
      </c>
      <c r="K10014" s="20">
        <v>300582.67</v>
      </c>
      <c r="L10014" s="20" t="s">
        <v>55</v>
      </c>
      <c r="M10014" s="20" t="s">
        <v>83</v>
      </c>
      <c r="N10014" s="26"/>
      <c r="O10014" s="20" t="s">
        <v>56</v>
      </c>
      <c r="P10014" t="str">
        <f t="shared" si="156"/>
        <v>INSERT INTO @DataTable (Deal, AdvanceDate, PROV, DealPurpose, RateType, BEACON, LTV, TDS, GDS, InsuranceType, PrincipalBalance, OccupancyType, AccountStatus, Closed_Date, DelinquencyBucket) VALUES (10013, '2012-01-11', 'AB', 'Refinance External', 'Fixed', 813, 80, 15.85, 13.59, 'Conv', 300582.67, 'Owner-Occupied', 'Open', '1900-01-00', 'Current');</v>
      </c>
    </row>
    <row r="10015" spans="1:16" x14ac:dyDescent="0.35">
      <c r="A10015" s="22">
        <v>10014</v>
      </c>
      <c r="B10015" s="21">
        <v>41921</v>
      </c>
      <c r="C10015" s="22" t="s">
        <v>57</v>
      </c>
      <c r="D10015" s="22" t="s">
        <v>52</v>
      </c>
      <c r="E10015" s="22" t="s">
        <v>40</v>
      </c>
      <c r="F10015" s="22">
        <v>783</v>
      </c>
      <c r="G10015" s="22">
        <v>44.62</v>
      </c>
      <c r="H10015" s="22">
        <v>33.72</v>
      </c>
      <c r="I10015" s="22">
        <v>28.11</v>
      </c>
      <c r="J10015" s="22" t="s">
        <v>54</v>
      </c>
      <c r="K10015" s="23">
        <v>262333.96999999997</v>
      </c>
      <c r="L10015" s="23" t="s">
        <v>55</v>
      </c>
      <c r="M10015" s="23" t="s">
        <v>83</v>
      </c>
      <c r="N10015" s="27"/>
      <c r="O10015" s="23" t="s">
        <v>56</v>
      </c>
      <c r="P10015" t="str">
        <f t="shared" si="156"/>
        <v>INSERT INTO @DataTable (Deal, AdvanceDate, PROV, DealPurpose, RateType, BEACON, LTV, TDS, GDS, InsuranceType, PrincipalBalance, OccupancyType, AccountStatus, Closed_Date, DelinquencyBucket) VALUES (10014, '2014-10-09', 'ON', 'Refinance External', 'ARM', 783, 44.62, 33.72, 28.11, 'Conv', 262333.97, 'Owner-Occupied', 'Open', '1900-01-00', 'Current');</v>
      </c>
    </row>
    <row r="10016" spans="1:16" x14ac:dyDescent="0.35">
      <c r="A10016" s="19">
        <v>10015</v>
      </c>
      <c r="B10016" s="18">
        <v>41305</v>
      </c>
      <c r="C10016" s="19" t="s">
        <v>51</v>
      </c>
      <c r="D10016" s="19" t="s">
        <v>61</v>
      </c>
      <c r="E10016" s="19" t="s">
        <v>53</v>
      </c>
      <c r="F10016" s="19">
        <v>743</v>
      </c>
      <c r="G10016" s="19">
        <v>95</v>
      </c>
      <c r="H10016" s="19">
        <v>32.56</v>
      </c>
      <c r="I10016" s="19">
        <v>18.14</v>
      </c>
      <c r="J10016" s="19" t="s">
        <v>60</v>
      </c>
      <c r="K10016" s="20">
        <v>0</v>
      </c>
      <c r="L10016" s="20" t="s">
        <v>55</v>
      </c>
      <c r="M10016" s="20" t="s">
        <v>84</v>
      </c>
      <c r="N10016" s="26">
        <v>42115</v>
      </c>
      <c r="O10016" s="20" t="s">
        <v>56</v>
      </c>
      <c r="P10016" t="str">
        <f t="shared" si="156"/>
        <v>INSERT INTO @DataTable (Deal, AdvanceDate, PROV, DealPurpose, RateType, BEACON, LTV, TDS, GDS, InsuranceType, PrincipalBalance, OccupancyType, AccountStatus, Closed_Date, DelinquencyBucket) VALUES (10015, '2013-01-31', 'AB', 'Purchase', 'Fixed', 743, 95, 32.56, 18.14, 'HiRatio', 0, 'Owner-Occupied', 'Closed', '2015-04-21', 'Current');</v>
      </c>
    </row>
    <row r="10017" spans="1:16" x14ac:dyDescent="0.35">
      <c r="A10017" s="22">
        <v>10016</v>
      </c>
      <c r="B10017" s="21">
        <v>41128</v>
      </c>
      <c r="C10017" s="22" t="s">
        <v>57</v>
      </c>
      <c r="D10017" s="22" t="s">
        <v>61</v>
      </c>
      <c r="E10017" s="22" t="s">
        <v>53</v>
      </c>
      <c r="F10017" s="22">
        <v>691</v>
      </c>
      <c r="G10017" s="22">
        <v>95</v>
      </c>
      <c r="H10017" s="22">
        <v>42.94</v>
      </c>
      <c r="I10017" s="22">
        <v>17.899999999999999</v>
      </c>
      <c r="J10017" s="22" t="s">
        <v>60</v>
      </c>
      <c r="K10017" s="23">
        <v>0</v>
      </c>
      <c r="L10017" s="23" t="s">
        <v>55</v>
      </c>
      <c r="M10017" s="23" t="s">
        <v>84</v>
      </c>
      <c r="N10017" s="27">
        <v>42635</v>
      </c>
      <c r="O10017" s="23" t="s">
        <v>56</v>
      </c>
      <c r="P10017" t="str">
        <f t="shared" si="156"/>
        <v>INSERT INTO @DataTable (Deal, AdvanceDate, PROV, DealPurpose, RateType, BEACON, LTV, TDS, GDS, InsuranceType, PrincipalBalance, OccupancyType, AccountStatus, Closed_Date, DelinquencyBucket) VALUES (10016, '2012-08-07', 'ON', 'Purchase', 'Fixed', 691, 95, 42.94, 17.9, 'HiRatio', 0, 'Owner-Occupied', 'Closed', '2016-09-22', 'Current');</v>
      </c>
    </row>
    <row r="10018" spans="1:16" x14ac:dyDescent="0.35">
      <c r="A10018" s="19">
        <v>10017</v>
      </c>
      <c r="B10018" s="18">
        <v>41641</v>
      </c>
      <c r="C10018" s="19" t="s">
        <v>57</v>
      </c>
      <c r="D10018" s="19" t="s">
        <v>52</v>
      </c>
      <c r="E10018" s="19" t="s">
        <v>40</v>
      </c>
      <c r="F10018" s="19">
        <v>753</v>
      </c>
      <c r="G10018" s="19">
        <v>74.83</v>
      </c>
      <c r="H10018" s="19">
        <v>29.51</v>
      </c>
      <c r="I10018" s="19">
        <v>29.51</v>
      </c>
      <c r="J10018" s="19" t="s">
        <v>54</v>
      </c>
      <c r="K10018" s="20">
        <v>146692.62</v>
      </c>
      <c r="L10018" s="20" t="s">
        <v>55</v>
      </c>
      <c r="M10018" s="20" t="s">
        <v>83</v>
      </c>
      <c r="N10018" s="26"/>
      <c r="O10018" s="20" t="s">
        <v>56</v>
      </c>
      <c r="P10018" t="str">
        <f t="shared" si="156"/>
        <v>INSERT INTO @DataTable (Deal, AdvanceDate, PROV, DealPurpose, RateType, BEACON, LTV, TDS, GDS, InsuranceType, PrincipalBalance, OccupancyType, AccountStatus, Closed_Date, DelinquencyBucket) VALUES (10017, '2014-01-02', 'ON', 'Refinance External', 'ARM', 753, 74.83, 29.51, 29.51, 'Conv', 146692.62, 'Owner-Occupied', 'Open', '1900-01-00', 'Current');</v>
      </c>
    </row>
    <row r="10019" spans="1:16" x14ac:dyDescent="0.35">
      <c r="A10019" s="22">
        <v>10018</v>
      </c>
      <c r="B10019" s="21">
        <v>41578</v>
      </c>
      <c r="C10019" s="22" t="s">
        <v>57</v>
      </c>
      <c r="D10019" s="22" t="s">
        <v>61</v>
      </c>
      <c r="E10019" s="22" t="s">
        <v>40</v>
      </c>
      <c r="F10019" s="22">
        <v>786</v>
      </c>
      <c r="G10019" s="22">
        <v>95</v>
      </c>
      <c r="H10019" s="22">
        <v>19.05</v>
      </c>
      <c r="I10019" s="22">
        <v>17.420000000000002</v>
      </c>
      <c r="J10019" s="22" t="s">
        <v>60</v>
      </c>
      <c r="K10019" s="23">
        <v>206841.91</v>
      </c>
      <c r="L10019" s="23" t="s">
        <v>66</v>
      </c>
      <c r="M10019" s="23" t="s">
        <v>83</v>
      </c>
      <c r="N10019" s="27"/>
      <c r="O10019" s="23" t="s">
        <v>56</v>
      </c>
      <c r="P10019" t="str">
        <f t="shared" si="156"/>
        <v>INSERT INTO @DataTable (Deal, AdvanceDate, PROV, DealPurpose, RateType, BEACON, LTV, TDS, GDS, InsuranceType, PrincipalBalance, OccupancyType, AccountStatus, Closed_Date, DelinquencyBucket) VALUES (10018, '2013-10-31', 'ON', 'Purchase', 'ARM', 786, 95, 19.05, 17.42, 'HiRatio', 206841.91, 'Second Home', 'Open', '1900-01-00', 'Current');</v>
      </c>
    </row>
    <row r="10020" spans="1:16" x14ac:dyDescent="0.35">
      <c r="A10020" s="19">
        <v>10019</v>
      </c>
      <c r="B10020" s="18">
        <v>42459</v>
      </c>
      <c r="C10020" s="19" t="s">
        <v>51</v>
      </c>
      <c r="D10020" s="19" t="s">
        <v>61</v>
      </c>
      <c r="E10020" s="19" t="s">
        <v>53</v>
      </c>
      <c r="F10020" s="19">
        <v>749</v>
      </c>
      <c r="G10020" s="19">
        <v>95</v>
      </c>
      <c r="H10020" s="19">
        <v>37.03</v>
      </c>
      <c r="I10020" s="19">
        <v>24.88</v>
      </c>
      <c r="J10020" s="19" t="s">
        <v>60</v>
      </c>
      <c r="K10020" s="20">
        <v>200298.39</v>
      </c>
      <c r="L10020" s="20" t="s">
        <v>55</v>
      </c>
      <c r="M10020" s="20" t="s">
        <v>83</v>
      </c>
      <c r="N10020" s="26"/>
      <c r="O10020" s="20" t="s">
        <v>56</v>
      </c>
      <c r="P10020" t="str">
        <f t="shared" si="156"/>
        <v>INSERT INTO @DataTable (Deal, AdvanceDate, PROV, DealPurpose, RateType, BEACON, LTV, TDS, GDS, InsuranceType, PrincipalBalance, OccupancyType, AccountStatus, Closed_Date, DelinquencyBucket) VALUES (10019, '2016-03-30', 'AB', 'Purchase', 'Fixed', 749, 95, 37.03, 24.88, 'HiRatio', 200298.39, 'Owner-Occupied', 'Open', '1900-01-00', 'Current');</v>
      </c>
    </row>
    <row r="10021" spans="1:16" x14ac:dyDescent="0.35">
      <c r="A10021" s="22">
        <v>10020</v>
      </c>
      <c r="B10021" s="21">
        <v>40830</v>
      </c>
      <c r="C10021" s="22" t="s">
        <v>57</v>
      </c>
      <c r="D10021" s="22" t="s">
        <v>64</v>
      </c>
      <c r="E10021" s="22" t="s">
        <v>53</v>
      </c>
      <c r="F10021" s="22">
        <v>788</v>
      </c>
      <c r="G10021" s="22">
        <v>90</v>
      </c>
      <c r="H10021" s="22">
        <v>22.48</v>
      </c>
      <c r="I10021" s="22">
        <v>22.23</v>
      </c>
      <c r="J10021" s="22" t="s">
        <v>60</v>
      </c>
      <c r="K10021" s="23">
        <v>0</v>
      </c>
      <c r="L10021" s="23" t="s">
        <v>55</v>
      </c>
      <c r="M10021" s="23" t="s">
        <v>84</v>
      </c>
      <c r="N10021" s="27">
        <v>42086</v>
      </c>
      <c r="O10021" s="23" t="s">
        <v>56</v>
      </c>
      <c r="P10021" t="str">
        <f t="shared" si="156"/>
        <v>INSERT INTO @DataTable (Deal, AdvanceDate, PROV, DealPurpose, RateType, BEACON, LTV, TDS, GDS, InsuranceType, PrincipalBalance, OccupancyType, AccountStatus, Closed_Date, DelinquencyBucket) VALUES (10020, '2011-10-14', 'ON', 'Purchase with Improvements', 'Fixed', 788, 90, 22.48, 22.23, 'HiRatio', 0, 'Owner-Occupied', 'Closed', '2015-03-23', 'Current');</v>
      </c>
    </row>
    <row r="10022" spans="1:16" x14ac:dyDescent="0.35">
      <c r="A10022" s="19">
        <v>10021</v>
      </c>
      <c r="B10022" s="18">
        <v>42430</v>
      </c>
      <c r="C10022" s="19" t="s">
        <v>57</v>
      </c>
      <c r="D10022" s="19" t="s">
        <v>52</v>
      </c>
      <c r="E10022" s="19" t="s">
        <v>53</v>
      </c>
      <c r="F10022" s="19">
        <v>769</v>
      </c>
      <c r="G10022" s="19">
        <v>63.43</v>
      </c>
      <c r="H10022" s="19">
        <v>30.76</v>
      </c>
      <c r="I10022" s="19">
        <v>27.12</v>
      </c>
      <c r="J10022" s="19" t="s">
        <v>54</v>
      </c>
      <c r="K10022" s="20">
        <v>429900.53</v>
      </c>
      <c r="L10022" s="20" t="s">
        <v>55</v>
      </c>
      <c r="M10022" s="20" t="s">
        <v>83</v>
      </c>
      <c r="N10022" s="26"/>
      <c r="O10022" s="20" t="s">
        <v>56</v>
      </c>
      <c r="P10022" t="str">
        <f t="shared" si="156"/>
        <v>INSERT INTO @DataTable (Deal, AdvanceDate, PROV, DealPurpose, RateType, BEACON, LTV, TDS, GDS, InsuranceType, PrincipalBalance, OccupancyType, AccountStatus, Closed_Date, DelinquencyBucket) VALUES (10021, '2016-03-01', 'ON', 'Refinance External', 'Fixed', 769, 63.43, 30.76, 27.12, 'Conv', 429900.53, 'Owner-Occupied', 'Open', '1900-01-00', 'Current');</v>
      </c>
    </row>
    <row r="10023" spans="1:16" x14ac:dyDescent="0.35">
      <c r="A10023" s="22">
        <v>10022</v>
      </c>
      <c r="B10023" s="21">
        <v>42240</v>
      </c>
      <c r="C10023" s="22" t="s">
        <v>74</v>
      </c>
      <c r="D10023" s="22" t="s">
        <v>61</v>
      </c>
      <c r="E10023" s="22" t="s">
        <v>53</v>
      </c>
      <c r="F10023" s="22">
        <v>795</v>
      </c>
      <c r="G10023" s="22">
        <v>77.040000000000006</v>
      </c>
      <c r="H10023" s="22">
        <v>39.43</v>
      </c>
      <c r="I10023" s="22">
        <v>38.99</v>
      </c>
      <c r="J10023" s="22" t="s">
        <v>54</v>
      </c>
      <c r="K10023" s="23">
        <v>281573.11</v>
      </c>
      <c r="L10023" s="23" t="s">
        <v>55</v>
      </c>
      <c r="M10023" s="23" t="s">
        <v>83</v>
      </c>
      <c r="N10023" s="27"/>
      <c r="O10023" s="23" t="s">
        <v>56</v>
      </c>
      <c r="P10023" t="str">
        <f t="shared" si="156"/>
        <v>INSERT INTO @DataTable (Deal, AdvanceDate, PROV, DealPurpose, RateType, BEACON, LTV, TDS, GDS, InsuranceType, PrincipalBalance, OccupancyType, AccountStatus, Closed_Date, DelinquencyBucket) VALUES (10022, '2015-08-24', 'MB', 'Purchase', 'Fixed', 795, 77.04, 39.43, 38.99, 'Conv', 281573.11, 'Owner-Occupied', 'Open', '1900-01-00', 'Current');</v>
      </c>
    </row>
    <row r="10024" spans="1:16" x14ac:dyDescent="0.35">
      <c r="A10024" s="19">
        <v>10023</v>
      </c>
      <c r="B10024" s="18">
        <v>42445</v>
      </c>
      <c r="C10024" s="19" t="s">
        <v>57</v>
      </c>
      <c r="D10024" s="19" t="s">
        <v>61</v>
      </c>
      <c r="E10024" s="19" t="s">
        <v>53</v>
      </c>
      <c r="F10024" s="19">
        <v>781</v>
      </c>
      <c r="G10024" s="19">
        <v>80</v>
      </c>
      <c r="H10024" s="19">
        <v>23.45</v>
      </c>
      <c r="I10024" s="19">
        <v>16.16</v>
      </c>
      <c r="J10024" s="19" t="s">
        <v>54</v>
      </c>
      <c r="K10024" s="20">
        <v>433419.32</v>
      </c>
      <c r="L10024" s="20" t="s">
        <v>55</v>
      </c>
      <c r="M10024" s="20" t="s">
        <v>83</v>
      </c>
      <c r="N10024" s="26"/>
      <c r="O10024" s="20" t="s">
        <v>56</v>
      </c>
      <c r="P10024" t="str">
        <f t="shared" si="156"/>
        <v>INSERT INTO @DataTable (Deal, AdvanceDate, PROV, DealPurpose, RateType, BEACON, LTV, TDS, GDS, InsuranceType, PrincipalBalance, OccupancyType, AccountStatus, Closed_Date, DelinquencyBucket) VALUES (10023, '2016-03-16', 'ON', 'Purchase', 'Fixed', 781, 80, 23.45, 16.16, 'Conv', 433419.32, 'Owner-Occupied', 'Open', '1900-01-00', 'Current');</v>
      </c>
    </row>
    <row r="10025" spans="1:16" x14ac:dyDescent="0.35">
      <c r="A10025" s="22">
        <v>10024</v>
      </c>
      <c r="B10025" s="21">
        <v>42075</v>
      </c>
      <c r="C10025" s="22" t="s">
        <v>57</v>
      </c>
      <c r="D10025" s="22" t="s">
        <v>61</v>
      </c>
      <c r="E10025" s="22" t="s">
        <v>40</v>
      </c>
      <c r="F10025" s="22">
        <v>715</v>
      </c>
      <c r="G10025" s="22">
        <v>75</v>
      </c>
      <c r="H10025" s="22">
        <v>29.05</v>
      </c>
      <c r="I10025" s="22">
        <v>24.2</v>
      </c>
      <c r="J10025" s="22" t="s">
        <v>54</v>
      </c>
      <c r="K10025" s="23">
        <v>259398.09</v>
      </c>
      <c r="L10025" s="23" t="s">
        <v>55</v>
      </c>
      <c r="M10025" s="23" t="s">
        <v>83</v>
      </c>
      <c r="N10025" s="27"/>
      <c r="O10025" s="23" t="s">
        <v>56</v>
      </c>
      <c r="P10025" t="str">
        <f t="shared" si="156"/>
        <v>INSERT INTO @DataTable (Deal, AdvanceDate, PROV, DealPurpose, RateType, BEACON, LTV, TDS, GDS, InsuranceType, PrincipalBalance, OccupancyType, AccountStatus, Closed_Date, DelinquencyBucket) VALUES (10024, '2015-03-12', 'ON', 'Purchase', 'ARM', 715, 75, 29.05, 24.2, 'Conv', 259398.09, 'Owner-Occupied', 'Open', '1900-01-00', 'Current');</v>
      </c>
    </row>
    <row r="10026" spans="1:16" x14ac:dyDescent="0.35">
      <c r="A10026" s="19">
        <v>10025</v>
      </c>
      <c r="B10026" s="18">
        <v>41624</v>
      </c>
      <c r="C10026" s="19" t="s">
        <v>51</v>
      </c>
      <c r="D10026" s="19" t="s">
        <v>61</v>
      </c>
      <c r="E10026" s="19" t="s">
        <v>53</v>
      </c>
      <c r="F10026" s="19">
        <v>707</v>
      </c>
      <c r="G10026" s="19">
        <v>73.33</v>
      </c>
      <c r="H10026" s="19">
        <v>41.15</v>
      </c>
      <c r="I10026" s="19">
        <v>24.82</v>
      </c>
      <c r="J10026" s="19" t="s">
        <v>54</v>
      </c>
      <c r="K10026" s="20">
        <v>0</v>
      </c>
      <c r="L10026" s="20" t="s">
        <v>55</v>
      </c>
      <c r="M10026" s="20" t="s">
        <v>84</v>
      </c>
      <c r="N10026" s="26">
        <v>42725</v>
      </c>
      <c r="O10026" s="20" t="s">
        <v>56</v>
      </c>
      <c r="P10026" t="str">
        <f t="shared" si="156"/>
        <v>INSERT INTO @DataTable (Deal, AdvanceDate, PROV, DealPurpose, RateType, BEACON, LTV, TDS, GDS, InsuranceType, PrincipalBalance, OccupancyType, AccountStatus, Closed_Date, DelinquencyBucket) VALUES (10025, '2013-12-16', 'AB', 'Purchase', 'Fixed', 707, 73.33, 41.15, 24.82, 'Conv', 0, 'Owner-Occupied', 'Closed', '2016-12-21', 'Current');</v>
      </c>
    </row>
    <row r="10027" spans="1:16" x14ac:dyDescent="0.35">
      <c r="A10027" s="22">
        <v>10026</v>
      </c>
      <c r="B10027" s="21">
        <v>42144</v>
      </c>
      <c r="C10027" s="22" t="s">
        <v>58</v>
      </c>
      <c r="D10027" s="22" t="s">
        <v>59</v>
      </c>
      <c r="E10027" s="22" t="s">
        <v>40</v>
      </c>
      <c r="F10027" s="22">
        <v>754</v>
      </c>
      <c r="G10027" s="22">
        <v>91.42</v>
      </c>
      <c r="H10027" s="22">
        <v>26.44</v>
      </c>
      <c r="I10027" s="22">
        <v>22.92</v>
      </c>
      <c r="J10027" s="22" t="s">
        <v>60</v>
      </c>
      <c r="K10027" s="23">
        <v>320244.23</v>
      </c>
      <c r="L10027" s="23" t="s">
        <v>55</v>
      </c>
      <c r="M10027" s="23" t="s">
        <v>83</v>
      </c>
      <c r="N10027" s="27"/>
      <c r="O10027" s="23" t="s">
        <v>56</v>
      </c>
      <c r="P10027" t="str">
        <f t="shared" si="156"/>
        <v>INSERT INTO @DataTable (Deal, AdvanceDate, PROV, DealPurpose, RateType, BEACON, LTV, TDS, GDS, InsuranceType, PrincipalBalance, OccupancyType, AccountStatus, Closed_Date, DelinquencyBucket) VALUES (10026, '2015-05-20', 'BC', 'Transfer', 'ARM', 754, 91.42, 26.44, 22.92, 'HiRatio', 320244.23, 'Owner-Occupied', 'Open', '1900-01-00', 'Current');</v>
      </c>
    </row>
    <row r="10028" spans="1:16" x14ac:dyDescent="0.35">
      <c r="A10028" s="19">
        <v>10027</v>
      </c>
      <c r="B10028" s="18">
        <v>41516</v>
      </c>
      <c r="C10028" s="19" t="s">
        <v>57</v>
      </c>
      <c r="D10028" s="19" t="s">
        <v>68</v>
      </c>
      <c r="E10028" s="19" t="s">
        <v>53</v>
      </c>
      <c r="F10028" s="19">
        <v>809</v>
      </c>
      <c r="G10028" s="19">
        <v>83.45</v>
      </c>
      <c r="H10028" s="19">
        <v>33.409999999999997</v>
      </c>
      <c r="I10028" s="19">
        <v>33</v>
      </c>
      <c r="J10028" s="19" t="s">
        <v>60</v>
      </c>
      <c r="K10028" s="20">
        <v>94680.56</v>
      </c>
      <c r="L10028" s="20" t="s">
        <v>55</v>
      </c>
      <c r="M10028" s="20" t="s">
        <v>83</v>
      </c>
      <c r="N10028" s="26"/>
      <c r="O10028" s="20" t="s">
        <v>56</v>
      </c>
      <c r="P10028" t="str">
        <f t="shared" si="156"/>
        <v>INSERT INTO @DataTable (Deal, AdvanceDate, PROV, DealPurpose, RateType, BEACON, LTV, TDS, GDS, InsuranceType, PrincipalBalance, OccupancyType, AccountStatus, Closed_Date, DelinquencyBucket) VALUES (10027, '2013-08-30', 'ON', 'Portable', 'Fixed', 809, 83.45, 33.41, 33, 'HiRatio', 94680.56, 'Owner-Occupied', 'Open', '1900-01-00', 'Current');</v>
      </c>
    </row>
    <row r="10029" spans="1:16" x14ac:dyDescent="0.35">
      <c r="A10029" s="22">
        <v>10028</v>
      </c>
      <c r="B10029" s="21">
        <v>42061</v>
      </c>
      <c r="C10029" s="22" t="s">
        <v>58</v>
      </c>
      <c r="D10029" s="22" t="s">
        <v>61</v>
      </c>
      <c r="E10029" s="22" t="s">
        <v>40</v>
      </c>
      <c r="F10029" s="22">
        <v>777</v>
      </c>
      <c r="G10029" s="22">
        <v>77.11</v>
      </c>
      <c r="H10029" s="22">
        <v>30.79</v>
      </c>
      <c r="I10029" s="22">
        <v>25.68</v>
      </c>
      <c r="J10029" s="22" t="s">
        <v>54</v>
      </c>
      <c r="K10029" s="23">
        <v>404331.65</v>
      </c>
      <c r="L10029" s="23" t="s">
        <v>55</v>
      </c>
      <c r="M10029" s="23" t="s">
        <v>83</v>
      </c>
      <c r="N10029" s="27"/>
      <c r="O10029" s="23" t="s">
        <v>56</v>
      </c>
      <c r="P10029" t="str">
        <f t="shared" si="156"/>
        <v>INSERT INTO @DataTable (Deal, AdvanceDate, PROV, DealPurpose, RateType, BEACON, LTV, TDS, GDS, InsuranceType, PrincipalBalance, OccupancyType, AccountStatus, Closed_Date, DelinquencyBucket) VALUES (10028, '2015-02-26', 'BC', 'Purchase', 'ARM', 777, 77.11, 30.79, 25.68, 'Conv', 404331.65, 'Owner-Occupied', 'Open', '1900-01-00', 'Current');</v>
      </c>
    </row>
    <row r="10030" spans="1:16" x14ac:dyDescent="0.35">
      <c r="A10030" s="19">
        <v>10029</v>
      </c>
      <c r="B10030" s="18">
        <v>41884</v>
      </c>
      <c r="C10030" s="19" t="s">
        <v>57</v>
      </c>
      <c r="D10030" s="19" t="s">
        <v>52</v>
      </c>
      <c r="E10030" s="19" t="s">
        <v>40</v>
      </c>
      <c r="F10030" s="19">
        <v>764</v>
      </c>
      <c r="G10030" s="19">
        <v>65.849999999999994</v>
      </c>
      <c r="H10030" s="19">
        <v>36.29</v>
      </c>
      <c r="I10030" s="19">
        <v>26.08</v>
      </c>
      <c r="J10030" s="19" t="s">
        <v>54</v>
      </c>
      <c r="K10030" s="20">
        <v>254889.12</v>
      </c>
      <c r="L10030" s="20" t="s">
        <v>55</v>
      </c>
      <c r="M10030" s="20" t="s">
        <v>83</v>
      </c>
      <c r="N10030" s="26"/>
      <c r="O10030" s="20" t="s">
        <v>56</v>
      </c>
      <c r="P10030" t="str">
        <f t="shared" si="156"/>
        <v>INSERT INTO @DataTable (Deal, AdvanceDate, PROV, DealPurpose, RateType, BEACON, LTV, TDS, GDS, InsuranceType, PrincipalBalance, OccupancyType, AccountStatus, Closed_Date, DelinquencyBucket) VALUES (10029, '2014-09-02', 'ON', 'Refinance External', 'ARM', 764, 65.85, 36.29, 26.08, 'Conv', 254889.12, 'Owner-Occupied', 'Open', '1900-01-00', 'Current');</v>
      </c>
    </row>
    <row r="10031" spans="1:16" x14ac:dyDescent="0.35">
      <c r="A10031" s="22">
        <v>10030</v>
      </c>
      <c r="B10031" s="21">
        <v>41579</v>
      </c>
      <c r="C10031" s="22" t="s">
        <v>57</v>
      </c>
      <c r="D10031" s="22" t="s">
        <v>61</v>
      </c>
      <c r="E10031" s="22" t="s">
        <v>40</v>
      </c>
      <c r="F10031" s="22">
        <v>736</v>
      </c>
      <c r="G10031" s="22">
        <v>90</v>
      </c>
      <c r="H10031" s="22">
        <v>26.04</v>
      </c>
      <c r="I10031" s="22">
        <v>9.16</v>
      </c>
      <c r="J10031" s="22" t="s">
        <v>60</v>
      </c>
      <c r="K10031" s="23">
        <v>149308.69</v>
      </c>
      <c r="L10031" s="23" t="s">
        <v>55</v>
      </c>
      <c r="M10031" s="23" t="s">
        <v>83</v>
      </c>
      <c r="N10031" s="27"/>
      <c r="O10031" s="23" t="s">
        <v>56</v>
      </c>
      <c r="P10031" t="str">
        <f t="shared" si="156"/>
        <v>INSERT INTO @DataTable (Deal, AdvanceDate, PROV, DealPurpose, RateType, BEACON, LTV, TDS, GDS, InsuranceType, PrincipalBalance, OccupancyType, AccountStatus, Closed_Date, DelinquencyBucket) VALUES (10030, '2013-11-01', 'ON', 'Purchase', 'ARM', 736, 90, 26.04, 9.16, 'HiRatio', 149308.69, 'Owner-Occupied', 'Open', '1900-01-00', 'Current');</v>
      </c>
    </row>
    <row r="10032" spans="1:16" x14ac:dyDescent="0.35">
      <c r="A10032" s="19">
        <v>10031</v>
      </c>
      <c r="B10032" s="18">
        <v>42184</v>
      </c>
      <c r="C10032" s="19" t="s">
        <v>51</v>
      </c>
      <c r="D10032" s="19" t="s">
        <v>61</v>
      </c>
      <c r="E10032" s="19" t="s">
        <v>53</v>
      </c>
      <c r="F10032" s="19">
        <v>787</v>
      </c>
      <c r="G10032" s="19">
        <v>80</v>
      </c>
      <c r="H10032" s="19">
        <v>24.25</v>
      </c>
      <c r="I10032" s="19">
        <v>24.07</v>
      </c>
      <c r="J10032" s="19" t="s">
        <v>54</v>
      </c>
      <c r="K10032" s="20">
        <v>215951.8</v>
      </c>
      <c r="L10032" s="20" t="s">
        <v>55</v>
      </c>
      <c r="M10032" s="20" t="s">
        <v>83</v>
      </c>
      <c r="N10032" s="26"/>
      <c r="O10032" s="20" t="s">
        <v>56</v>
      </c>
      <c r="P10032" t="str">
        <f t="shared" si="156"/>
        <v>INSERT INTO @DataTable (Deal, AdvanceDate, PROV, DealPurpose, RateType, BEACON, LTV, TDS, GDS, InsuranceType, PrincipalBalance, OccupancyType, AccountStatus, Closed_Date, DelinquencyBucket) VALUES (10031, '2015-06-29', 'AB', 'Purchase', 'Fixed', 787, 80, 24.25, 24.07, 'Conv', 215951.8, 'Owner-Occupied', 'Open', '1900-01-00', 'Current');</v>
      </c>
    </row>
    <row r="10033" spans="1:16" x14ac:dyDescent="0.35">
      <c r="A10033" s="22">
        <v>10032</v>
      </c>
      <c r="B10033" s="21">
        <v>42489</v>
      </c>
      <c r="C10033" s="22" t="s">
        <v>63</v>
      </c>
      <c r="D10033" s="22" t="s">
        <v>61</v>
      </c>
      <c r="E10033" s="22" t="s">
        <v>53</v>
      </c>
      <c r="F10033" s="22">
        <v>694</v>
      </c>
      <c r="G10033" s="22">
        <v>89.9</v>
      </c>
      <c r="H10033" s="22">
        <v>43.73</v>
      </c>
      <c r="I10033" s="22">
        <v>7.8</v>
      </c>
      <c r="J10033" s="22" t="s">
        <v>60</v>
      </c>
      <c r="K10033" s="23">
        <v>133738.96</v>
      </c>
      <c r="L10033" s="23" t="s">
        <v>66</v>
      </c>
      <c r="M10033" s="23" t="s">
        <v>83</v>
      </c>
      <c r="N10033" s="27"/>
      <c r="O10033" s="23" t="s">
        <v>56</v>
      </c>
      <c r="P10033" t="str">
        <f t="shared" si="156"/>
        <v>INSERT INTO @DataTable (Deal, AdvanceDate, PROV, DealPurpose, RateType, BEACON, LTV, TDS, GDS, InsuranceType, PrincipalBalance, OccupancyType, AccountStatus, Closed_Date, DelinquencyBucket) VALUES (10032, '2016-04-29', 'SK', 'Purchase', 'Fixed', 694, 89.9, 43.73, 7.8, 'HiRatio', 133738.96, 'Second Home', 'Open', '1900-01-00', 'Current');</v>
      </c>
    </row>
    <row r="10034" spans="1:16" x14ac:dyDescent="0.35">
      <c r="A10034" s="19">
        <v>10033</v>
      </c>
      <c r="B10034" s="18">
        <v>42205</v>
      </c>
      <c r="C10034" s="19" t="s">
        <v>57</v>
      </c>
      <c r="D10034" s="19" t="s">
        <v>61</v>
      </c>
      <c r="E10034" s="19" t="s">
        <v>53</v>
      </c>
      <c r="F10034" s="19">
        <v>714</v>
      </c>
      <c r="G10034" s="19">
        <v>95</v>
      </c>
      <c r="H10034" s="19">
        <v>37.700000000000003</v>
      </c>
      <c r="I10034" s="19">
        <v>28.3</v>
      </c>
      <c r="J10034" s="19" t="s">
        <v>60</v>
      </c>
      <c r="K10034" s="20">
        <v>223036.31</v>
      </c>
      <c r="L10034" s="20" t="s">
        <v>55</v>
      </c>
      <c r="M10034" s="20" t="s">
        <v>83</v>
      </c>
      <c r="N10034" s="26"/>
      <c r="O10034" s="20" t="s">
        <v>56</v>
      </c>
      <c r="P10034" t="str">
        <f t="shared" si="156"/>
        <v>INSERT INTO @DataTable (Deal, AdvanceDate, PROV, DealPurpose, RateType, BEACON, LTV, TDS, GDS, InsuranceType, PrincipalBalance, OccupancyType, AccountStatus, Closed_Date, DelinquencyBucket) VALUES (10033, '2015-07-20', 'ON', 'Purchase', 'Fixed', 714, 95, 37.7, 28.3, 'HiRatio', 223036.31, 'Owner-Occupied', 'Open', '1900-01-00', 'Current');</v>
      </c>
    </row>
    <row r="10035" spans="1:16" x14ac:dyDescent="0.35">
      <c r="A10035" s="22">
        <v>10034</v>
      </c>
      <c r="B10035" s="21">
        <v>42550</v>
      </c>
      <c r="C10035" s="22" t="s">
        <v>57</v>
      </c>
      <c r="D10035" s="22" t="s">
        <v>61</v>
      </c>
      <c r="E10035" s="22" t="s">
        <v>53</v>
      </c>
      <c r="F10035" s="22">
        <v>817</v>
      </c>
      <c r="G10035" s="22">
        <v>55.41</v>
      </c>
      <c r="H10035" s="22">
        <v>38.909999999999997</v>
      </c>
      <c r="I10035" s="22">
        <v>37.36</v>
      </c>
      <c r="J10035" s="22" t="s">
        <v>54</v>
      </c>
      <c r="K10035" s="23">
        <v>429671.16</v>
      </c>
      <c r="L10035" s="23" t="s">
        <v>55</v>
      </c>
      <c r="M10035" s="23" t="s">
        <v>83</v>
      </c>
      <c r="N10035" s="27"/>
      <c r="O10035" s="23" t="s">
        <v>56</v>
      </c>
      <c r="P10035" t="str">
        <f t="shared" si="156"/>
        <v>INSERT INTO @DataTable (Deal, AdvanceDate, PROV, DealPurpose, RateType, BEACON, LTV, TDS, GDS, InsuranceType, PrincipalBalance, OccupancyType, AccountStatus, Closed_Date, DelinquencyBucket) VALUES (10034, '2016-06-29', 'ON', 'Purchase', 'Fixed', 817, 55.41, 38.91, 37.36, 'Conv', 429671.16, 'Owner-Occupied', 'Open', '1900-01-00', 'Current');</v>
      </c>
    </row>
    <row r="10036" spans="1:16" x14ac:dyDescent="0.35">
      <c r="A10036" s="19">
        <v>10035</v>
      </c>
      <c r="B10036" s="18">
        <v>41523</v>
      </c>
      <c r="C10036" s="19" t="s">
        <v>51</v>
      </c>
      <c r="D10036" s="19" t="s">
        <v>52</v>
      </c>
      <c r="E10036" s="19" t="s">
        <v>40</v>
      </c>
      <c r="F10036" s="19">
        <v>705</v>
      </c>
      <c r="G10036" s="19">
        <v>80</v>
      </c>
      <c r="H10036" s="19">
        <v>18.809999999999999</v>
      </c>
      <c r="I10036" s="19">
        <v>16.98</v>
      </c>
      <c r="J10036" s="19" t="s">
        <v>54</v>
      </c>
      <c r="K10036" s="20">
        <v>214925.38</v>
      </c>
      <c r="L10036" s="20" t="s">
        <v>55</v>
      </c>
      <c r="M10036" s="20" t="s">
        <v>83</v>
      </c>
      <c r="N10036" s="26"/>
      <c r="O10036" s="20" t="s">
        <v>56</v>
      </c>
      <c r="P10036" t="str">
        <f t="shared" si="156"/>
        <v>INSERT INTO @DataTable (Deal, AdvanceDate, PROV, DealPurpose, RateType, BEACON, LTV, TDS, GDS, InsuranceType, PrincipalBalance, OccupancyType, AccountStatus, Closed_Date, DelinquencyBucket) VALUES (10035, '2013-09-06', 'AB', 'Refinance External', 'ARM', 705, 80, 18.81, 16.98, 'Conv', 214925.38, 'Owner-Occupied', 'Open', '1900-01-00', 'Current');</v>
      </c>
    </row>
    <row r="10037" spans="1:16" x14ac:dyDescent="0.35">
      <c r="A10037" s="22">
        <v>10036</v>
      </c>
      <c r="B10037" s="21">
        <v>41740</v>
      </c>
      <c r="C10037" s="22" t="s">
        <v>57</v>
      </c>
      <c r="D10037" s="22" t="s">
        <v>52</v>
      </c>
      <c r="E10037" s="22" t="s">
        <v>53</v>
      </c>
      <c r="F10037" s="22">
        <v>648</v>
      </c>
      <c r="G10037" s="22">
        <v>80</v>
      </c>
      <c r="H10037" s="22">
        <v>37.340000000000003</v>
      </c>
      <c r="I10037" s="22">
        <v>30.48</v>
      </c>
      <c r="J10037" s="22" t="s">
        <v>54</v>
      </c>
      <c r="K10037" s="23">
        <v>353063.14</v>
      </c>
      <c r="L10037" s="23" t="s">
        <v>55</v>
      </c>
      <c r="M10037" s="23" t="s">
        <v>83</v>
      </c>
      <c r="N10037" s="27"/>
      <c r="O10037" s="23" t="s">
        <v>56</v>
      </c>
      <c r="P10037" t="str">
        <f t="shared" si="156"/>
        <v>INSERT INTO @DataTable (Deal, AdvanceDate, PROV, DealPurpose, RateType, BEACON, LTV, TDS, GDS, InsuranceType, PrincipalBalance, OccupancyType, AccountStatus, Closed_Date, DelinquencyBucket) VALUES (10036, '2014-04-11', 'ON', 'Refinance External', 'Fixed', 648, 80, 37.34, 30.48, 'Conv', 353063.14, 'Owner-Occupied', 'Open', '1900-01-00', 'Current');</v>
      </c>
    </row>
    <row r="10038" spans="1:16" x14ac:dyDescent="0.35">
      <c r="A10038" s="19">
        <v>10037</v>
      </c>
      <c r="B10038" s="18">
        <v>41852</v>
      </c>
      <c r="C10038" s="19" t="s">
        <v>63</v>
      </c>
      <c r="D10038" s="19" t="s">
        <v>52</v>
      </c>
      <c r="E10038" s="19" t="s">
        <v>53</v>
      </c>
      <c r="F10038" s="19">
        <v>714</v>
      </c>
      <c r="G10038" s="19">
        <v>80</v>
      </c>
      <c r="H10038" s="19">
        <v>38.42</v>
      </c>
      <c r="I10038" s="19">
        <v>34.39</v>
      </c>
      <c r="J10038" s="19" t="s">
        <v>54</v>
      </c>
      <c r="K10038" s="20">
        <v>276690.2</v>
      </c>
      <c r="L10038" s="20" t="s">
        <v>55</v>
      </c>
      <c r="M10038" s="20" t="s">
        <v>83</v>
      </c>
      <c r="N10038" s="26"/>
      <c r="O10038" s="20" t="s">
        <v>56</v>
      </c>
      <c r="P10038" t="str">
        <f t="shared" si="156"/>
        <v>INSERT INTO @DataTable (Deal, AdvanceDate, PROV, DealPurpose, RateType, BEACON, LTV, TDS, GDS, InsuranceType, PrincipalBalance, OccupancyType, AccountStatus, Closed_Date, DelinquencyBucket) VALUES (10037, '2014-08-01', 'SK', 'Refinance External', 'Fixed', 714, 80, 38.42, 34.39, 'Conv', 276690.2, 'Owner-Occupied', 'Open', '1900-01-00', 'Current');</v>
      </c>
    </row>
    <row r="10039" spans="1:16" x14ac:dyDescent="0.35">
      <c r="A10039" s="22">
        <v>10038</v>
      </c>
      <c r="B10039" s="21">
        <v>42531</v>
      </c>
      <c r="C10039" s="22" t="s">
        <v>57</v>
      </c>
      <c r="D10039" s="22" t="s">
        <v>61</v>
      </c>
      <c r="E10039" s="22" t="s">
        <v>53</v>
      </c>
      <c r="F10039" s="22">
        <v>754</v>
      </c>
      <c r="G10039" s="22">
        <v>95</v>
      </c>
      <c r="H10039" s="22">
        <v>29.51</v>
      </c>
      <c r="I10039" s="22">
        <v>18.559999999999999</v>
      </c>
      <c r="J10039" s="22" t="s">
        <v>60</v>
      </c>
      <c r="K10039" s="23">
        <v>144093.85</v>
      </c>
      <c r="L10039" s="23" t="s">
        <v>55</v>
      </c>
      <c r="M10039" s="23" t="s">
        <v>83</v>
      </c>
      <c r="N10039" s="27"/>
      <c r="O10039" s="23" t="s">
        <v>56</v>
      </c>
      <c r="P10039" t="str">
        <f t="shared" si="156"/>
        <v>INSERT INTO @DataTable (Deal, AdvanceDate, PROV, DealPurpose, RateType, BEACON, LTV, TDS, GDS, InsuranceType, PrincipalBalance, OccupancyType, AccountStatus, Closed_Date, DelinquencyBucket) VALUES (10038, '2016-06-10', 'ON', 'Purchase', 'Fixed', 754, 95, 29.51, 18.56, 'HiRatio', 144093.85, 'Owner-Occupied', 'Open', '1900-01-00', 'Current');</v>
      </c>
    </row>
    <row r="10040" spans="1:16" x14ac:dyDescent="0.35">
      <c r="A10040" s="19">
        <v>10039</v>
      </c>
      <c r="B10040" s="18">
        <v>42278</v>
      </c>
      <c r="C10040" s="19" t="s">
        <v>51</v>
      </c>
      <c r="D10040" s="19" t="s">
        <v>61</v>
      </c>
      <c r="E10040" s="19" t="s">
        <v>40</v>
      </c>
      <c r="F10040" s="19">
        <v>770</v>
      </c>
      <c r="G10040" s="19">
        <v>80</v>
      </c>
      <c r="H10040" s="19">
        <v>23.12</v>
      </c>
      <c r="I10040" s="19">
        <v>21.85</v>
      </c>
      <c r="J10040" s="19" t="s">
        <v>54</v>
      </c>
      <c r="K10040" s="20">
        <v>342119.29</v>
      </c>
      <c r="L10040" s="20" t="s">
        <v>55</v>
      </c>
      <c r="M10040" s="20" t="s">
        <v>83</v>
      </c>
      <c r="N10040" s="26"/>
      <c r="O10040" s="20" t="s">
        <v>56</v>
      </c>
      <c r="P10040" t="str">
        <f t="shared" si="156"/>
        <v>INSERT INTO @DataTable (Deal, AdvanceDate, PROV, DealPurpose, RateType, BEACON, LTV, TDS, GDS, InsuranceType, PrincipalBalance, OccupancyType, AccountStatus, Closed_Date, DelinquencyBucket) VALUES (10039, '2015-10-01', 'AB', 'Purchase', 'ARM', 770, 80, 23.12, 21.85, 'Conv', 342119.29, 'Owner-Occupied', 'Open', '1900-01-00', 'Current');</v>
      </c>
    </row>
    <row r="10041" spans="1:16" x14ac:dyDescent="0.35">
      <c r="A10041" s="22">
        <v>10040</v>
      </c>
      <c r="B10041" s="21">
        <v>42101</v>
      </c>
      <c r="C10041" s="22" t="s">
        <v>57</v>
      </c>
      <c r="D10041" s="22" t="s">
        <v>52</v>
      </c>
      <c r="E10041" s="22" t="s">
        <v>53</v>
      </c>
      <c r="F10041" s="22">
        <v>723</v>
      </c>
      <c r="G10041" s="22">
        <v>80</v>
      </c>
      <c r="H10041" s="22">
        <v>36.18</v>
      </c>
      <c r="I10041" s="22">
        <v>19.399999999999999</v>
      </c>
      <c r="J10041" s="22" t="s">
        <v>54</v>
      </c>
      <c r="K10041" s="23">
        <v>232169.39</v>
      </c>
      <c r="L10041" s="23" t="s">
        <v>55</v>
      </c>
      <c r="M10041" s="23" t="s">
        <v>83</v>
      </c>
      <c r="N10041" s="27"/>
      <c r="O10041" s="23" t="s">
        <v>56</v>
      </c>
      <c r="P10041" t="str">
        <f t="shared" si="156"/>
        <v>INSERT INTO @DataTable (Deal, AdvanceDate, PROV, DealPurpose, RateType, BEACON, LTV, TDS, GDS, InsuranceType, PrincipalBalance, OccupancyType, AccountStatus, Closed_Date, DelinquencyBucket) VALUES (10040, '2015-04-07', 'ON', 'Refinance External', 'Fixed', 723, 80, 36.18, 19.4, 'Conv', 232169.39, 'Owner-Occupied', 'Open', '1900-01-00', 'Current');</v>
      </c>
    </row>
    <row r="10042" spans="1:16" x14ac:dyDescent="0.35">
      <c r="A10042" s="19">
        <v>10041</v>
      </c>
      <c r="B10042" s="18">
        <v>42180</v>
      </c>
      <c r="C10042" s="19" t="s">
        <v>57</v>
      </c>
      <c r="D10042" s="19" t="s">
        <v>61</v>
      </c>
      <c r="E10042" s="19" t="s">
        <v>40</v>
      </c>
      <c r="F10042" s="19">
        <v>698</v>
      </c>
      <c r="G10042" s="19">
        <v>95</v>
      </c>
      <c r="H10042" s="19">
        <v>36.58</v>
      </c>
      <c r="I10042" s="19">
        <v>29.06</v>
      </c>
      <c r="J10042" s="19" t="s">
        <v>60</v>
      </c>
      <c r="K10042" s="20">
        <v>465577.15</v>
      </c>
      <c r="L10042" s="20" t="s">
        <v>55</v>
      </c>
      <c r="M10042" s="20" t="s">
        <v>83</v>
      </c>
      <c r="N10042" s="26"/>
      <c r="O10042" s="20" t="s">
        <v>56</v>
      </c>
      <c r="P10042" t="str">
        <f t="shared" si="156"/>
        <v>INSERT INTO @DataTable (Deal, AdvanceDate, PROV, DealPurpose, RateType, BEACON, LTV, TDS, GDS, InsuranceType, PrincipalBalance, OccupancyType, AccountStatus, Closed_Date, DelinquencyBucket) VALUES (10041, '2015-06-25', 'ON', 'Purchase', 'ARM', 698, 95, 36.58, 29.06, 'HiRatio', 465577.15, 'Owner-Occupied', 'Open', '1900-01-00', 'Current');</v>
      </c>
    </row>
    <row r="10043" spans="1:16" x14ac:dyDescent="0.35">
      <c r="A10043" s="22">
        <v>10042</v>
      </c>
      <c r="B10043" s="21">
        <v>42465</v>
      </c>
      <c r="C10043" s="22" t="s">
        <v>74</v>
      </c>
      <c r="D10043" s="22" t="s">
        <v>61</v>
      </c>
      <c r="E10043" s="22" t="s">
        <v>53</v>
      </c>
      <c r="F10043" s="22">
        <v>786</v>
      </c>
      <c r="G10043" s="22">
        <v>90</v>
      </c>
      <c r="H10043" s="22">
        <v>39.97</v>
      </c>
      <c r="I10043" s="22">
        <v>38.31</v>
      </c>
      <c r="J10043" s="22" t="s">
        <v>60</v>
      </c>
      <c r="K10043" s="23">
        <v>247616.23</v>
      </c>
      <c r="L10043" s="23" t="s">
        <v>55</v>
      </c>
      <c r="M10043" s="23" t="s">
        <v>83</v>
      </c>
      <c r="N10043" s="27"/>
      <c r="O10043" s="23" t="s">
        <v>56</v>
      </c>
      <c r="P10043" t="str">
        <f t="shared" si="156"/>
        <v>INSERT INTO @DataTable (Deal, AdvanceDate, PROV, DealPurpose, RateType, BEACON, LTV, TDS, GDS, InsuranceType, PrincipalBalance, OccupancyType, AccountStatus, Closed_Date, DelinquencyBucket) VALUES (10042, '2016-04-05', 'MB', 'Purchase', 'Fixed', 786, 90, 39.97, 38.31, 'HiRatio', 247616.23, 'Owner-Occupied', 'Open', '1900-01-00', 'Current');</v>
      </c>
    </row>
    <row r="10044" spans="1:16" x14ac:dyDescent="0.35">
      <c r="A10044" s="19">
        <v>10043</v>
      </c>
      <c r="B10044" s="18">
        <v>42622</v>
      </c>
      <c r="C10044" s="19" t="s">
        <v>51</v>
      </c>
      <c r="D10044" s="19" t="s">
        <v>61</v>
      </c>
      <c r="E10044" s="19" t="s">
        <v>40</v>
      </c>
      <c r="F10044" s="19">
        <v>784</v>
      </c>
      <c r="G10044" s="19">
        <v>71.86</v>
      </c>
      <c r="H10044" s="19">
        <v>31.87</v>
      </c>
      <c r="I10044" s="19">
        <v>19.5</v>
      </c>
      <c r="J10044" s="19" t="s">
        <v>54</v>
      </c>
      <c r="K10044" s="20">
        <v>378986.49</v>
      </c>
      <c r="L10044" s="20" t="s">
        <v>55</v>
      </c>
      <c r="M10044" s="20" t="s">
        <v>83</v>
      </c>
      <c r="N10044" s="26"/>
      <c r="O10044" s="20" t="s">
        <v>56</v>
      </c>
      <c r="P10044" t="str">
        <f t="shared" si="156"/>
        <v>INSERT INTO @DataTable (Deal, AdvanceDate, PROV, DealPurpose, RateType, BEACON, LTV, TDS, GDS, InsuranceType, PrincipalBalance, OccupancyType, AccountStatus, Closed_Date, DelinquencyBucket) VALUES (10043, '2016-09-09', 'AB', 'Purchase', 'ARM', 784, 71.86, 31.87, 19.5, 'Conv', 378986.49, 'Owner-Occupied', 'Open', '1900-01-00', 'Current');</v>
      </c>
    </row>
    <row r="10045" spans="1:16" x14ac:dyDescent="0.35">
      <c r="A10045" s="22">
        <v>10044</v>
      </c>
      <c r="B10045" s="21">
        <v>41061</v>
      </c>
      <c r="C10045" s="22" t="s">
        <v>57</v>
      </c>
      <c r="D10045" s="22" t="s">
        <v>61</v>
      </c>
      <c r="E10045" s="22" t="s">
        <v>53</v>
      </c>
      <c r="F10045" s="22">
        <v>780</v>
      </c>
      <c r="G10045" s="22">
        <v>80</v>
      </c>
      <c r="H10045" s="22">
        <v>42.72</v>
      </c>
      <c r="I10045" s="22">
        <v>33.549999999999997</v>
      </c>
      <c r="J10045" s="22" t="s">
        <v>54</v>
      </c>
      <c r="K10045" s="23">
        <v>0</v>
      </c>
      <c r="L10045" s="23" t="s">
        <v>55</v>
      </c>
      <c r="M10045" s="23" t="s">
        <v>84</v>
      </c>
      <c r="N10045" s="27">
        <v>42104</v>
      </c>
      <c r="O10045" s="23" t="s">
        <v>56</v>
      </c>
      <c r="P10045" t="str">
        <f t="shared" si="156"/>
        <v>INSERT INTO @DataTable (Deal, AdvanceDate, PROV, DealPurpose, RateType, BEACON, LTV, TDS, GDS, InsuranceType, PrincipalBalance, OccupancyType, AccountStatus, Closed_Date, DelinquencyBucket) VALUES (10044, '2012-06-01', 'ON', 'Purchase', 'Fixed', 780, 80, 42.72, 33.55, 'Conv', 0, 'Owner-Occupied', 'Closed', '2015-04-10', 'Current');</v>
      </c>
    </row>
    <row r="10046" spans="1:16" x14ac:dyDescent="0.35">
      <c r="A10046" s="19">
        <v>10045</v>
      </c>
      <c r="B10046" s="18">
        <v>42485</v>
      </c>
      <c r="C10046" s="19" t="s">
        <v>57</v>
      </c>
      <c r="D10046" s="19" t="s">
        <v>52</v>
      </c>
      <c r="E10046" s="19" t="s">
        <v>53</v>
      </c>
      <c r="F10046" s="19">
        <v>649</v>
      </c>
      <c r="G10046" s="19">
        <v>78.48</v>
      </c>
      <c r="H10046" s="19">
        <v>26.12</v>
      </c>
      <c r="I10046" s="19">
        <v>24.63</v>
      </c>
      <c r="J10046" s="19" t="s">
        <v>54</v>
      </c>
      <c r="K10046" s="20">
        <v>322733</v>
      </c>
      <c r="L10046" s="20" t="s">
        <v>55</v>
      </c>
      <c r="M10046" s="20" t="s">
        <v>83</v>
      </c>
      <c r="N10046" s="26"/>
      <c r="O10046" s="20" t="s">
        <v>56</v>
      </c>
      <c r="P10046" t="str">
        <f t="shared" si="156"/>
        <v>INSERT INTO @DataTable (Deal, AdvanceDate, PROV, DealPurpose, RateType, BEACON, LTV, TDS, GDS, InsuranceType, PrincipalBalance, OccupancyType, AccountStatus, Closed_Date, DelinquencyBucket) VALUES (10045, '2016-04-25', 'ON', 'Refinance External', 'Fixed', 649, 78.48, 26.12, 24.63, 'Conv', 322733, 'Owner-Occupied', 'Open', '1900-01-00', 'Current');</v>
      </c>
    </row>
    <row r="10047" spans="1:16" x14ac:dyDescent="0.35">
      <c r="A10047" s="22">
        <v>10046</v>
      </c>
      <c r="B10047" s="21">
        <v>42027</v>
      </c>
      <c r="C10047" s="22" t="s">
        <v>65</v>
      </c>
      <c r="D10047" s="22" t="s">
        <v>52</v>
      </c>
      <c r="E10047" s="22" t="s">
        <v>40</v>
      </c>
      <c r="F10047" s="22">
        <v>649</v>
      </c>
      <c r="G10047" s="22">
        <v>80</v>
      </c>
      <c r="H10047" s="22">
        <v>29.79</v>
      </c>
      <c r="I10047" s="22">
        <v>16.75</v>
      </c>
      <c r="J10047" s="22" t="s">
        <v>54</v>
      </c>
      <c r="K10047" s="23">
        <v>142786.18</v>
      </c>
      <c r="L10047" s="23" t="s">
        <v>55</v>
      </c>
      <c r="M10047" s="23" t="s">
        <v>83</v>
      </c>
      <c r="N10047" s="27"/>
      <c r="O10047" s="23" t="s">
        <v>56</v>
      </c>
      <c r="P10047" t="str">
        <f t="shared" si="156"/>
        <v>INSERT INTO @DataTable (Deal, AdvanceDate, PROV, DealPurpose, RateType, BEACON, LTV, TDS, GDS, InsuranceType, PrincipalBalance, OccupancyType, AccountStatus, Closed_Date, DelinquencyBucket) VALUES (10046, '2015-01-23', 'NS', 'Refinance External', 'ARM', 649, 80, 29.79, 16.75, 'Conv', 142786.18, 'Owner-Occupied', 'Open', '1900-01-00', 'Current');</v>
      </c>
    </row>
    <row r="10048" spans="1:16" x14ac:dyDescent="0.35">
      <c r="A10048" s="19">
        <v>10047</v>
      </c>
      <c r="B10048" s="18">
        <v>42202</v>
      </c>
      <c r="C10048" s="19" t="s">
        <v>57</v>
      </c>
      <c r="D10048" s="19" t="s">
        <v>61</v>
      </c>
      <c r="E10048" s="19" t="s">
        <v>40</v>
      </c>
      <c r="F10048" s="19">
        <v>730</v>
      </c>
      <c r="G10048" s="19">
        <v>95</v>
      </c>
      <c r="H10048" s="19">
        <v>23.94</v>
      </c>
      <c r="I10048" s="19">
        <v>16.86</v>
      </c>
      <c r="J10048" s="19" t="s">
        <v>60</v>
      </c>
      <c r="K10048" s="20">
        <v>456749.45</v>
      </c>
      <c r="L10048" s="20" t="s">
        <v>55</v>
      </c>
      <c r="M10048" s="20" t="s">
        <v>83</v>
      </c>
      <c r="N10048" s="26"/>
      <c r="O10048" s="20" t="s">
        <v>56</v>
      </c>
      <c r="P10048" t="str">
        <f t="shared" si="156"/>
        <v>INSERT INTO @DataTable (Deal, AdvanceDate, PROV, DealPurpose, RateType, BEACON, LTV, TDS, GDS, InsuranceType, PrincipalBalance, OccupancyType, AccountStatus, Closed_Date, DelinquencyBucket) VALUES (10047, '2015-07-17', 'ON', 'Purchase', 'ARM', 730, 95, 23.94, 16.86, 'HiRatio', 456749.45, 'Owner-Occupied', 'Open', '1900-01-00', 'Current');</v>
      </c>
    </row>
    <row r="10049" spans="1:16" x14ac:dyDescent="0.35">
      <c r="A10049" s="22">
        <v>10048</v>
      </c>
      <c r="B10049" s="21">
        <v>41607</v>
      </c>
      <c r="C10049" s="22" t="s">
        <v>57</v>
      </c>
      <c r="D10049" s="22" t="s">
        <v>64</v>
      </c>
      <c r="E10049" s="22" t="s">
        <v>53</v>
      </c>
      <c r="F10049" s="22">
        <v>723</v>
      </c>
      <c r="G10049" s="22">
        <v>95</v>
      </c>
      <c r="H10049" s="22">
        <v>35.94</v>
      </c>
      <c r="I10049" s="22">
        <v>35.200000000000003</v>
      </c>
      <c r="J10049" s="22" t="s">
        <v>60</v>
      </c>
      <c r="K10049" s="23">
        <v>228901.71</v>
      </c>
      <c r="L10049" s="23" t="s">
        <v>55</v>
      </c>
      <c r="M10049" s="23" t="s">
        <v>83</v>
      </c>
      <c r="N10049" s="27"/>
      <c r="O10049" s="23" t="s">
        <v>56</v>
      </c>
      <c r="P10049" t="str">
        <f t="shared" si="156"/>
        <v>INSERT INTO @DataTable (Deal, AdvanceDate, PROV, DealPurpose, RateType, BEACON, LTV, TDS, GDS, InsuranceType, PrincipalBalance, OccupancyType, AccountStatus, Closed_Date, DelinquencyBucket) VALUES (10048, '2013-11-29', 'ON', 'Purchase with Improvements', 'Fixed', 723, 95, 35.94, 35.2, 'HiRatio', 228901.71, 'Owner-Occupied', 'Open', '1900-01-00', 'Current');</v>
      </c>
    </row>
    <row r="10050" spans="1:16" x14ac:dyDescent="0.35">
      <c r="A10050" s="19">
        <v>10049</v>
      </c>
      <c r="B10050" s="18">
        <v>41604</v>
      </c>
      <c r="C10050" s="19" t="s">
        <v>57</v>
      </c>
      <c r="D10050" s="19" t="s">
        <v>61</v>
      </c>
      <c r="E10050" s="19" t="s">
        <v>53</v>
      </c>
      <c r="F10050" s="19">
        <v>787</v>
      </c>
      <c r="G10050" s="19">
        <v>95</v>
      </c>
      <c r="H10050" s="19">
        <v>43.3</v>
      </c>
      <c r="I10050" s="19">
        <v>13.14</v>
      </c>
      <c r="J10050" s="19" t="s">
        <v>60</v>
      </c>
      <c r="K10050" s="20">
        <v>201635.21</v>
      </c>
      <c r="L10050" s="20" t="s">
        <v>55</v>
      </c>
      <c r="M10050" s="20" t="s">
        <v>83</v>
      </c>
      <c r="N10050" s="26"/>
      <c r="O10050" s="20" t="s">
        <v>56</v>
      </c>
      <c r="P10050" t="str">
        <f t="shared" si="156"/>
        <v>INSERT INTO @DataTable (Deal, AdvanceDate, PROV, DealPurpose, RateType, BEACON, LTV, TDS, GDS, InsuranceType, PrincipalBalance, OccupancyType, AccountStatus, Closed_Date, DelinquencyBucket) VALUES (10049, '2013-11-26', 'ON', 'Purchase', 'Fixed', 787, 95, 43.3, 13.14, 'HiRatio', 201635.21, 'Owner-Occupied', 'Open', '1900-01-00', 'Current');</v>
      </c>
    </row>
    <row r="10051" spans="1:16" x14ac:dyDescent="0.35">
      <c r="A10051" s="22">
        <v>10050</v>
      </c>
      <c r="B10051" s="21">
        <v>42286</v>
      </c>
      <c r="C10051" s="22" t="s">
        <v>58</v>
      </c>
      <c r="D10051" s="22" t="s">
        <v>61</v>
      </c>
      <c r="E10051" s="22" t="s">
        <v>40</v>
      </c>
      <c r="F10051" s="22">
        <v>772</v>
      </c>
      <c r="G10051" s="22">
        <v>95</v>
      </c>
      <c r="H10051" s="22">
        <v>20.86</v>
      </c>
      <c r="I10051" s="22">
        <v>19.98</v>
      </c>
      <c r="J10051" s="22" t="s">
        <v>60</v>
      </c>
      <c r="K10051" s="23">
        <v>872631.98</v>
      </c>
      <c r="L10051" s="23" t="s">
        <v>55</v>
      </c>
      <c r="M10051" s="23" t="s">
        <v>83</v>
      </c>
      <c r="N10051" s="27"/>
      <c r="O10051" s="23" t="s">
        <v>56</v>
      </c>
      <c r="P10051" t="str">
        <f t="shared" ref="P10051:P10114" si="157">"INSERT INTO @DataTable (Deal, AdvanceDate, PROV, DealPurpose, RateType, BEACON, LTV, TDS, GDS, InsuranceType, PrincipalBalance, OccupancyType, AccountStatus, Closed_Date, DelinquencyBucket) VALUES (" &amp; A10051 &amp; ", " &amp; "'" &amp; TEXT(B10051, "yyyy-mm-dd") &amp; "', '" &amp; C10051 &amp; "', '" &amp; D10051 &amp; "', '" &amp; E10051 &amp; "', " &amp; F10051 &amp; ", " &amp; G10051 &amp; ", " &amp; H10051 &amp; ", " &amp; I10051 &amp; ", '" &amp; J10051 &amp; "', " &amp; K10051 &amp; ", '" &amp; L10051 &amp; "', '" &amp; M10051 &amp; "', '" &amp;TEXT(N10051, "yyyy-mm-dd") &amp; "', '" &amp; O10051 &amp; "');"</f>
        <v>INSERT INTO @DataTable (Deal, AdvanceDate, PROV, DealPurpose, RateType, BEACON, LTV, TDS, GDS, InsuranceType, PrincipalBalance, OccupancyType, AccountStatus, Closed_Date, DelinquencyBucket) VALUES (10050, '2015-10-09', 'BC', 'Purchase', 'ARM', 772, 95, 20.86, 19.98, 'HiRatio', 872631.98, 'Owner-Occupied', 'Open', '1900-01-00', 'Current');</v>
      </c>
    </row>
    <row r="10052" spans="1:16" x14ac:dyDescent="0.35">
      <c r="A10052" s="19">
        <v>10051</v>
      </c>
      <c r="B10052" s="18">
        <v>41109</v>
      </c>
      <c r="C10052" s="19" t="s">
        <v>57</v>
      </c>
      <c r="D10052" s="19" t="s">
        <v>52</v>
      </c>
      <c r="E10052" s="19" t="s">
        <v>53</v>
      </c>
      <c r="F10052" s="19">
        <v>660</v>
      </c>
      <c r="G10052" s="19">
        <v>45.71</v>
      </c>
      <c r="H10052" s="19">
        <v>36.020000000000003</v>
      </c>
      <c r="I10052" s="19">
        <v>30.92</v>
      </c>
      <c r="J10052" s="19" t="s">
        <v>54</v>
      </c>
      <c r="K10052" s="20">
        <v>0</v>
      </c>
      <c r="L10052" s="20" t="s">
        <v>55</v>
      </c>
      <c r="M10052" s="20" t="s">
        <v>84</v>
      </c>
      <c r="N10052" s="26">
        <v>42531</v>
      </c>
      <c r="O10052" s="20" t="s">
        <v>56</v>
      </c>
      <c r="P10052" t="str">
        <f t="shared" si="157"/>
        <v>INSERT INTO @DataTable (Deal, AdvanceDate, PROV, DealPurpose, RateType, BEACON, LTV, TDS, GDS, InsuranceType, PrincipalBalance, OccupancyType, AccountStatus, Closed_Date, DelinquencyBucket) VALUES (10051, '2012-07-19', 'ON', 'Refinance External', 'Fixed', 660, 45.71, 36.02, 30.92, 'Conv', 0, 'Owner-Occupied', 'Closed', '2016-06-10', 'Current');</v>
      </c>
    </row>
    <row r="10053" spans="1:16" x14ac:dyDescent="0.35">
      <c r="A10053" s="22">
        <v>10052</v>
      </c>
      <c r="B10053" s="21">
        <v>41940</v>
      </c>
      <c r="C10053" s="22" t="s">
        <v>57</v>
      </c>
      <c r="D10053" s="22" t="s">
        <v>61</v>
      </c>
      <c r="E10053" s="22" t="s">
        <v>40</v>
      </c>
      <c r="F10053" s="22">
        <v>712</v>
      </c>
      <c r="G10053" s="22">
        <v>80</v>
      </c>
      <c r="H10053" s="22">
        <v>30.64</v>
      </c>
      <c r="I10053" s="22">
        <v>25.26</v>
      </c>
      <c r="J10053" s="22" t="s">
        <v>54</v>
      </c>
      <c r="K10053" s="23">
        <v>624734.37</v>
      </c>
      <c r="L10053" s="23" t="s">
        <v>55</v>
      </c>
      <c r="M10053" s="23" t="s">
        <v>83</v>
      </c>
      <c r="N10053" s="27"/>
      <c r="O10053" s="23" t="s">
        <v>56</v>
      </c>
      <c r="P10053" t="str">
        <f t="shared" si="157"/>
        <v>INSERT INTO @DataTable (Deal, AdvanceDate, PROV, DealPurpose, RateType, BEACON, LTV, TDS, GDS, InsuranceType, PrincipalBalance, OccupancyType, AccountStatus, Closed_Date, DelinquencyBucket) VALUES (10052, '2014-10-28', 'ON', 'Purchase', 'ARM', 712, 80, 30.64, 25.26, 'Conv', 624734.37, 'Owner-Occupied', 'Open', '1900-01-00', 'Current');</v>
      </c>
    </row>
    <row r="10054" spans="1:16" x14ac:dyDescent="0.35">
      <c r="A10054" s="19">
        <v>10053</v>
      </c>
      <c r="B10054" s="18">
        <v>41246</v>
      </c>
      <c r="C10054" s="19" t="s">
        <v>58</v>
      </c>
      <c r="D10054" s="19" t="s">
        <v>52</v>
      </c>
      <c r="E10054" s="19" t="s">
        <v>53</v>
      </c>
      <c r="F10054" s="19">
        <v>784</v>
      </c>
      <c r="G10054" s="19">
        <v>80</v>
      </c>
      <c r="H10054" s="19">
        <v>26.42</v>
      </c>
      <c r="I10054" s="19">
        <v>25.69</v>
      </c>
      <c r="J10054" s="19" t="s">
        <v>54</v>
      </c>
      <c r="K10054" s="20">
        <v>0</v>
      </c>
      <c r="L10054" s="20" t="s">
        <v>55</v>
      </c>
      <c r="M10054" s="20" t="s">
        <v>84</v>
      </c>
      <c r="N10054" s="26">
        <v>42733</v>
      </c>
      <c r="O10054" s="20" t="s">
        <v>56</v>
      </c>
      <c r="P10054" t="str">
        <f t="shared" si="157"/>
        <v>INSERT INTO @DataTable (Deal, AdvanceDate, PROV, DealPurpose, RateType, BEACON, LTV, TDS, GDS, InsuranceType, PrincipalBalance, OccupancyType, AccountStatus, Closed_Date, DelinquencyBucket) VALUES (10053, '2012-12-03', 'BC', 'Refinance External', 'Fixed', 784, 80, 26.42, 25.69, 'Conv', 0, 'Owner-Occupied', 'Closed', '2016-12-29', 'Current');</v>
      </c>
    </row>
    <row r="10055" spans="1:16" x14ac:dyDescent="0.35">
      <c r="A10055" s="22">
        <v>10054</v>
      </c>
      <c r="B10055" s="21">
        <v>41787</v>
      </c>
      <c r="C10055" s="22" t="s">
        <v>58</v>
      </c>
      <c r="D10055" s="22" t="s">
        <v>61</v>
      </c>
      <c r="E10055" s="22" t="s">
        <v>40</v>
      </c>
      <c r="F10055" s="22">
        <v>0</v>
      </c>
      <c r="G10055" s="22">
        <v>56.01</v>
      </c>
      <c r="H10055" s="22">
        <v>35.6</v>
      </c>
      <c r="I10055" s="22">
        <v>11.18</v>
      </c>
      <c r="J10055" s="22" t="s">
        <v>54</v>
      </c>
      <c r="K10055" s="23">
        <v>171591.51</v>
      </c>
      <c r="L10055" s="23" t="s">
        <v>62</v>
      </c>
      <c r="M10055" s="23" t="s">
        <v>83</v>
      </c>
      <c r="N10055" s="27"/>
      <c r="O10055" s="23" t="s">
        <v>56</v>
      </c>
      <c r="P10055" t="str">
        <f t="shared" si="157"/>
        <v>INSERT INTO @DataTable (Deal, AdvanceDate, PROV, DealPurpose, RateType, BEACON, LTV, TDS, GDS, InsuranceType, PrincipalBalance, OccupancyType, AccountStatus, Closed_Date, DelinquencyBucket) VALUES (10054, '2014-05-28', 'BC', 'Purchase', 'ARM', 0, 56.01, 35.6, 11.18, 'Conv', 171591.51, 'Rental', 'Open', '1900-01-00', 'Current');</v>
      </c>
    </row>
    <row r="10056" spans="1:16" x14ac:dyDescent="0.35">
      <c r="A10056" s="19">
        <v>10055</v>
      </c>
      <c r="B10056" s="18">
        <v>41991</v>
      </c>
      <c r="C10056" s="19" t="s">
        <v>57</v>
      </c>
      <c r="D10056" s="19" t="s">
        <v>61</v>
      </c>
      <c r="E10056" s="19" t="s">
        <v>40</v>
      </c>
      <c r="F10056" s="19">
        <v>762</v>
      </c>
      <c r="G10056" s="19">
        <v>90</v>
      </c>
      <c r="H10056" s="19">
        <v>29.2</v>
      </c>
      <c r="I10056" s="19">
        <v>28.93</v>
      </c>
      <c r="J10056" s="19" t="s">
        <v>60</v>
      </c>
      <c r="K10056" s="20">
        <v>439783.37</v>
      </c>
      <c r="L10056" s="20" t="s">
        <v>55</v>
      </c>
      <c r="M10056" s="20" t="s">
        <v>83</v>
      </c>
      <c r="N10056" s="26"/>
      <c r="O10056" s="20" t="s">
        <v>56</v>
      </c>
      <c r="P10056" t="str">
        <f t="shared" si="157"/>
        <v>INSERT INTO @DataTable (Deal, AdvanceDate, PROV, DealPurpose, RateType, BEACON, LTV, TDS, GDS, InsuranceType, PrincipalBalance, OccupancyType, AccountStatus, Closed_Date, DelinquencyBucket) VALUES (10055, '2014-12-18', 'ON', 'Purchase', 'ARM', 762, 90, 29.2, 28.93, 'HiRatio', 439783.37, 'Owner-Occupied', 'Open', '1900-01-00', 'Current');</v>
      </c>
    </row>
    <row r="10057" spans="1:16" x14ac:dyDescent="0.35">
      <c r="A10057" s="22">
        <v>10056</v>
      </c>
      <c r="B10057" s="21">
        <v>42374</v>
      </c>
      <c r="C10057" s="22" t="s">
        <v>57</v>
      </c>
      <c r="D10057" s="22" t="s">
        <v>59</v>
      </c>
      <c r="E10057" s="22" t="s">
        <v>53</v>
      </c>
      <c r="F10057" s="22">
        <v>806</v>
      </c>
      <c r="G10057" s="22">
        <v>47.72</v>
      </c>
      <c r="H10057" s="22">
        <v>27.31</v>
      </c>
      <c r="I10057" s="22">
        <v>24.96</v>
      </c>
      <c r="J10057" s="22" t="s">
        <v>54</v>
      </c>
      <c r="K10057" s="23">
        <v>198818.88</v>
      </c>
      <c r="L10057" s="23" t="s">
        <v>55</v>
      </c>
      <c r="M10057" s="23" t="s">
        <v>83</v>
      </c>
      <c r="N10057" s="27"/>
      <c r="O10057" s="23" t="s">
        <v>56</v>
      </c>
      <c r="P10057" t="str">
        <f t="shared" si="157"/>
        <v>INSERT INTO @DataTable (Deal, AdvanceDate, PROV, DealPurpose, RateType, BEACON, LTV, TDS, GDS, InsuranceType, PrincipalBalance, OccupancyType, AccountStatus, Closed_Date, DelinquencyBucket) VALUES (10056, '2016-01-05', 'ON', 'Transfer', 'Fixed', 806, 47.72, 27.31, 24.96, 'Conv', 198818.88, 'Owner-Occupied', 'Open', '1900-01-00', 'Current');</v>
      </c>
    </row>
    <row r="10058" spans="1:16" x14ac:dyDescent="0.35">
      <c r="A10058" s="19">
        <v>10057</v>
      </c>
      <c r="B10058" s="18">
        <v>41942</v>
      </c>
      <c r="C10058" s="19" t="s">
        <v>57</v>
      </c>
      <c r="D10058" s="19" t="s">
        <v>61</v>
      </c>
      <c r="E10058" s="19" t="s">
        <v>40</v>
      </c>
      <c r="F10058" s="19">
        <v>759</v>
      </c>
      <c r="G10058" s="19">
        <v>75</v>
      </c>
      <c r="H10058" s="19">
        <v>29.34</v>
      </c>
      <c r="I10058" s="19">
        <v>29.34</v>
      </c>
      <c r="J10058" s="19" t="s">
        <v>54</v>
      </c>
      <c r="K10058" s="20">
        <v>336727.96</v>
      </c>
      <c r="L10058" s="20" t="s">
        <v>55</v>
      </c>
      <c r="M10058" s="20" t="s">
        <v>83</v>
      </c>
      <c r="N10058" s="26"/>
      <c r="O10058" s="20" t="s">
        <v>56</v>
      </c>
      <c r="P10058" t="str">
        <f t="shared" si="157"/>
        <v>INSERT INTO @DataTable (Deal, AdvanceDate, PROV, DealPurpose, RateType, BEACON, LTV, TDS, GDS, InsuranceType, PrincipalBalance, OccupancyType, AccountStatus, Closed_Date, DelinquencyBucket) VALUES (10057, '2014-10-30', 'ON', 'Purchase', 'ARM', 759, 75, 29.34, 29.34, 'Conv', 336727.96, 'Owner-Occupied', 'Open', '1900-01-00', 'Current');</v>
      </c>
    </row>
    <row r="10059" spans="1:16" x14ac:dyDescent="0.35">
      <c r="A10059" s="22">
        <v>10058</v>
      </c>
      <c r="B10059" s="21">
        <v>41585</v>
      </c>
      <c r="C10059" s="22" t="s">
        <v>51</v>
      </c>
      <c r="D10059" s="22" t="s">
        <v>59</v>
      </c>
      <c r="E10059" s="22" t="s">
        <v>40</v>
      </c>
      <c r="F10059" s="22">
        <v>815</v>
      </c>
      <c r="G10059" s="22">
        <v>29.24</v>
      </c>
      <c r="H10059" s="22">
        <v>17.7</v>
      </c>
      <c r="I10059" s="22">
        <v>17.170000000000002</v>
      </c>
      <c r="J10059" s="22" t="s">
        <v>54</v>
      </c>
      <c r="K10059" s="23">
        <v>0</v>
      </c>
      <c r="L10059" s="23" t="s">
        <v>55</v>
      </c>
      <c r="M10059" s="23" t="s">
        <v>84</v>
      </c>
      <c r="N10059" s="27">
        <v>42536</v>
      </c>
      <c r="O10059" s="23" t="s">
        <v>56</v>
      </c>
      <c r="P10059" t="str">
        <f t="shared" si="157"/>
        <v>INSERT INTO @DataTable (Deal, AdvanceDate, PROV, DealPurpose, RateType, BEACON, LTV, TDS, GDS, InsuranceType, PrincipalBalance, OccupancyType, AccountStatus, Closed_Date, DelinquencyBucket) VALUES (10058, '2013-11-07', 'AB', 'Transfer', 'ARM', 815, 29.24, 17.7, 17.17, 'Conv', 0, 'Owner-Occupied', 'Closed', '2016-06-15', 'Current');</v>
      </c>
    </row>
    <row r="10060" spans="1:16" x14ac:dyDescent="0.35">
      <c r="A10060" s="19">
        <v>10059</v>
      </c>
      <c r="B10060" s="18">
        <v>42598</v>
      </c>
      <c r="C10060" s="19" t="s">
        <v>57</v>
      </c>
      <c r="D10060" s="19" t="s">
        <v>61</v>
      </c>
      <c r="E10060" s="19" t="s">
        <v>53</v>
      </c>
      <c r="F10060" s="19">
        <v>0</v>
      </c>
      <c r="G10060" s="19">
        <v>35.29</v>
      </c>
      <c r="H10060" s="19">
        <v>19.96</v>
      </c>
      <c r="I10060" s="19">
        <v>13.54</v>
      </c>
      <c r="J10060" s="19" t="s">
        <v>54</v>
      </c>
      <c r="K10060" s="20">
        <v>118657.8</v>
      </c>
      <c r="L10060" s="20" t="s">
        <v>62</v>
      </c>
      <c r="M10060" s="20" t="s">
        <v>83</v>
      </c>
      <c r="N10060" s="26"/>
      <c r="O10060" s="20" t="s">
        <v>56</v>
      </c>
      <c r="P10060" t="str">
        <f t="shared" si="157"/>
        <v>INSERT INTO @DataTable (Deal, AdvanceDate, PROV, DealPurpose, RateType, BEACON, LTV, TDS, GDS, InsuranceType, PrincipalBalance, OccupancyType, AccountStatus, Closed_Date, DelinquencyBucket) VALUES (10059, '2016-08-16', 'ON', 'Purchase', 'Fixed', 0, 35.29, 19.96, 13.54, 'Conv', 118657.8, 'Rental', 'Open', '1900-01-00', 'Current');</v>
      </c>
    </row>
    <row r="10061" spans="1:16" x14ac:dyDescent="0.35">
      <c r="A10061" s="22">
        <v>10060</v>
      </c>
      <c r="B10061" s="21">
        <v>42275</v>
      </c>
      <c r="C10061" s="22" t="s">
        <v>57</v>
      </c>
      <c r="D10061" s="22" t="s">
        <v>52</v>
      </c>
      <c r="E10061" s="22" t="s">
        <v>40</v>
      </c>
      <c r="F10061" s="22">
        <v>796</v>
      </c>
      <c r="G10061" s="22">
        <v>62.67</v>
      </c>
      <c r="H10061" s="22">
        <v>14.96</v>
      </c>
      <c r="I10061" s="22">
        <v>14.47</v>
      </c>
      <c r="J10061" s="22" t="s">
        <v>54</v>
      </c>
      <c r="K10061" s="23">
        <v>220227.69</v>
      </c>
      <c r="L10061" s="23" t="s">
        <v>55</v>
      </c>
      <c r="M10061" s="23" t="s">
        <v>83</v>
      </c>
      <c r="N10061" s="27"/>
      <c r="O10061" s="23" t="s">
        <v>56</v>
      </c>
      <c r="P10061" t="str">
        <f t="shared" si="157"/>
        <v>INSERT INTO @DataTable (Deal, AdvanceDate, PROV, DealPurpose, RateType, BEACON, LTV, TDS, GDS, InsuranceType, PrincipalBalance, OccupancyType, AccountStatus, Closed_Date, DelinquencyBucket) VALUES (10060, '2015-09-28', 'ON', 'Refinance External', 'ARM', 796, 62.67, 14.96, 14.47, 'Conv', 220227.69, 'Owner-Occupied', 'Open', '1900-01-00', 'Current');</v>
      </c>
    </row>
    <row r="10062" spans="1:16" x14ac:dyDescent="0.35">
      <c r="A10062" s="19">
        <v>10061</v>
      </c>
      <c r="B10062" s="18">
        <v>41995</v>
      </c>
      <c r="C10062" s="19" t="s">
        <v>74</v>
      </c>
      <c r="D10062" s="19" t="s">
        <v>61</v>
      </c>
      <c r="E10062" s="19" t="s">
        <v>53</v>
      </c>
      <c r="F10062" s="19">
        <v>745</v>
      </c>
      <c r="G10062" s="19">
        <v>95</v>
      </c>
      <c r="H10062" s="19">
        <v>34.9</v>
      </c>
      <c r="I10062" s="19">
        <v>22.31</v>
      </c>
      <c r="J10062" s="19" t="s">
        <v>60</v>
      </c>
      <c r="K10062" s="20">
        <v>161487.85</v>
      </c>
      <c r="L10062" s="20" t="s">
        <v>55</v>
      </c>
      <c r="M10062" s="20" t="s">
        <v>83</v>
      </c>
      <c r="N10062" s="26"/>
      <c r="O10062" s="20" t="s">
        <v>56</v>
      </c>
      <c r="P10062" t="str">
        <f t="shared" si="157"/>
        <v>INSERT INTO @DataTable (Deal, AdvanceDate, PROV, DealPurpose, RateType, BEACON, LTV, TDS, GDS, InsuranceType, PrincipalBalance, OccupancyType, AccountStatus, Closed_Date, DelinquencyBucket) VALUES (10061, '2014-12-22', 'MB', 'Purchase', 'Fixed', 745, 95, 34.9, 22.31, 'HiRatio', 161487.85, 'Owner-Occupied', 'Open', '1900-01-00', 'Current');</v>
      </c>
    </row>
    <row r="10063" spans="1:16" x14ac:dyDescent="0.35">
      <c r="A10063" s="22">
        <v>10062</v>
      </c>
      <c r="B10063" s="21">
        <v>42320</v>
      </c>
      <c r="C10063" s="22" t="s">
        <v>57</v>
      </c>
      <c r="D10063" s="22" t="s">
        <v>61</v>
      </c>
      <c r="E10063" s="22" t="s">
        <v>40</v>
      </c>
      <c r="F10063" s="22">
        <v>734</v>
      </c>
      <c r="G10063" s="22">
        <v>80</v>
      </c>
      <c r="H10063" s="22">
        <v>36.24</v>
      </c>
      <c r="I10063" s="22">
        <v>13.79</v>
      </c>
      <c r="J10063" s="22" t="s">
        <v>54</v>
      </c>
      <c r="K10063" s="23">
        <v>212229.41</v>
      </c>
      <c r="L10063" s="23" t="s">
        <v>55</v>
      </c>
      <c r="M10063" s="23" t="s">
        <v>83</v>
      </c>
      <c r="N10063" s="27"/>
      <c r="O10063" s="23" t="s">
        <v>56</v>
      </c>
      <c r="P10063" t="str">
        <f t="shared" si="157"/>
        <v>INSERT INTO @DataTable (Deal, AdvanceDate, PROV, DealPurpose, RateType, BEACON, LTV, TDS, GDS, InsuranceType, PrincipalBalance, OccupancyType, AccountStatus, Closed_Date, DelinquencyBucket) VALUES (10062, '2015-11-12', 'ON', 'Purchase', 'ARM', 734, 80, 36.24, 13.79, 'Conv', 212229.41, 'Owner-Occupied', 'Open', '1900-01-00', 'Current');</v>
      </c>
    </row>
    <row r="10064" spans="1:16" x14ac:dyDescent="0.35">
      <c r="A10064" s="19">
        <v>10063</v>
      </c>
      <c r="B10064" s="18">
        <v>42061</v>
      </c>
      <c r="C10064" s="19" t="s">
        <v>51</v>
      </c>
      <c r="D10064" s="19" t="s">
        <v>52</v>
      </c>
      <c r="E10064" s="19" t="s">
        <v>53</v>
      </c>
      <c r="F10064" s="19">
        <v>763</v>
      </c>
      <c r="G10064" s="19">
        <v>62.36</v>
      </c>
      <c r="H10064" s="19">
        <v>38.200000000000003</v>
      </c>
      <c r="I10064" s="19">
        <v>31.51</v>
      </c>
      <c r="J10064" s="19" t="s">
        <v>54</v>
      </c>
      <c r="K10064" s="20">
        <v>0</v>
      </c>
      <c r="L10064" s="20" t="s">
        <v>55</v>
      </c>
      <c r="M10064" s="20" t="s">
        <v>84</v>
      </c>
      <c r="N10064" s="26">
        <v>42508</v>
      </c>
      <c r="O10064" s="20" t="s">
        <v>56</v>
      </c>
      <c r="P10064" t="str">
        <f t="shared" si="157"/>
        <v>INSERT INTO @DataTable (Deal, AdvanceDate, PROV, DealPurpose, RateType, BEACON, LTV, TDS, GDS, InsuranceType, PrincipalBalance, OccupancyType, AccountStatus, Closed_Date, DelinquencyBucket) VALUES (10063, '2015-02-26', 'AB', 'Refinance External', 'Fixed', 763, 62.36, 38.2, 31.51, 'Conv', 0, 'Owner-Occupied', 'Closed', '2016-05-18', 'Current');</v>
      </c>
    </row>
    <row r="10065" spans="1:16" x14ac:dyDescent="0.35">
      <c r="A10065" s="22">
        <v>10064</v>
      </c>
      <c r="B10065" s="21">
        <v>42597</v>
      </c>
      <c r="C10065" s="22" t="s">
        <v>57</v>
      </c>
      <c r="D10065" s="22" t="s">
        <v>67</v>
      </c>
      <c r="E10065" s="22" t="s">
        <v>53</v>
      </c>
      <c r="F10065" s="22">
        <v>767</v>
      </c>
      <c r="G10065" s="22">
        <v>63.24</v>
      </c>
      <c r="H10065" s="22">
        <v>30.06</v>
      </c>
      <c r="I10065" s="22">
        <v>27.56</v>
      </c>
      <c r="J10065" s="22" t="s">
        <v>54</v>
      </c>
      <c r="K10065" s="23">
        <v>743025.14</v>
      </c>
      <c r="L10065" s="23" t="s">
        <v>55</v>
      </c>
      <c r="M10065" s="23" t="s">
        <v>83</v>
      </c>
      <c r="N10065" s="27"/>
      <c r="O10065" s="23" t="s">
        <v>56</v>
      </c>
      <c r="P10065" t="str">
        <f t="shared" si="157"/>
        <v>INSERT INTO @DataTable (Deal, AdvanceDate, PROV, DealPurpose, RateType, BEACON, LTV, TDS, GDS, InsuranceType, PrincipalBalance, OccupancyType, AccountStatus, Closed_Date, DelinquencyBucket) VALUES (10064, '2016-08-15', 'ON', 'Port Increase', 'Fixed', 767, 63.24, 30.06, 27.56, 'Conv', 743025.14, 'Owner-Occupied', 'Open', '1900-01-00', 'Current');</v>
      </c>
    </row>
    <row r="10066" spans="1:16" x14ac:dyDescent="0.35">
      <c r="A10066" s="19">
        <v>10065</v>
      </c>
      <c r="B10066" s="18">
        <v>41570</v>
      </c>
      <c r="C10066" s="19" t="s">
        <v>57</v>
      </c>
      <c r="D10066" s="19" t="s">
        <v>61</v>
      </c>
      <c r="E10066" s="19" t="s">
        <v>40</v>
      </c>
      <c r="F10066" s="19">
        <v>775</v>
      </c>
      <c r="G10066" s="19">
        <v>48.15</v>
      </c>
      <c r="H10066" s="19">
        <v>24.26</v>
      </c>
      <c r="I10066" s="19">
        <v>23.59</v>
      </c>
      <c r="J10066" s="19" t="s">
        <v>54</v>
      </c>
      <c r="K10066" s="20">
        <v>231251.77</v>
      </c>
      <c r="L10066" s="20" t="s">
        <v>55</v>
      </c>
      <c r="M10066" s="20" t="s">
        <v>83</v>
      </c>
      <c r="N10066" s="26"/>
      <c r="O10066" s="20" t="s">
        <v>56</v>
      </c>
      <c r="P10066" t="str">
        <f t="shared" si="157"/>
        <v>INSERT INTO @DataTable (Deal, AdvanceDate, PROV, DealPurpose, RateType, BEACON, LTV, TDS, GDS, InsuranceType, PrincipalBalance, OccupancyType, AccountStatus, Closed_Date, DelinquencyBucket) VALUES (10065, '2013-10-23', 'ON', 'Purchase', 'ARM', 775, 48.15, 24.26, 23.59, 'Conv', 231251.77, 'Owner-Occupied', 'Open', '1900-01-00', 'Current');</v>
      </c>
    </row>
    <row r="10067" spans="1:16" x14ac:dyDescent="0.35">
      <c r="A10067" s="22">
        <v>10066</v>
      </c>
      <c r="B10067" s="21">
        <v>42384</v>
      </c>
      <c r="C10067" s="22" t="s">
        <v>51</v>
      </c>
      <c r="D10067" s="22" t="s">
        <v>61</v>
      </c>
      <c r="E10067" s="22" t="s">
        <v>53</v>
      </c>
      <c r="F10067" s="22">
        <v>799</v>
      </c>
      <c r="G10067" s="22">
        <v>80</v>
      </c>
      <c r="H10067" s="22">
        <v>36.94</v>
      </c>
      <c r="I10067" s="22">
        <v>36.69</v>
      </c>
      <c r="J10067" s="22" t="s">
        <v>54</v>
      </c>
      <c r="K10067" s="23">
        <v>221032.06</v>
      </c>
      <c r="L10067" s="23" t="s">
        <v>55</v>
      </c>
      <c r="M10067" s="23" t="s">
        <v>83</v>
      </c>
      <c r="N10067" s="27"/>
      <c r="O10067" s="23" t="s">
        <v>56</v>
      </c>
      <c r="P10067" t="str">
        <f t="shared" si="157"/>
        <v>INSERT INTO @DataTable (Deal, AdvanceDate, PROV, DealPurpose, RateType, BEACON, LTV, TDS, GDS, InsuranceType, PrincipalBalance, OccupancyType, AccountStatus, Closed_Date, DelinquencyBucket) VALUES (10066, '2016-01-15', 'AB', 'Purchase', 'Fixed', 799, 80, 36.94, 36.69, 'Conv', 221032.06, 'Owner-Occupied', 'Open', '1900-01-00', 'Current');</v>
      </c>
    </row>
    <row r="10068" spans="1:16" x14ac:dyDescent="0.35">
      <c r="A10068" s="19">
        <v>10067</v>
      </c>
      <c r="B10068" s="18">
        <v>42242</v>
      </c>
      <c r="C10068" s="19" t="s">
        <v>51</v>
      </c>
      <c r="D10068" s="19" t="s">
        <v>61</v>
      </c>
      <c r="E10068" s="19" t="s">
        <v>53</v>
      </c>
      <c r="F10068" s="19">
        <v>758</v>
      </c>
      <c r="G10068" s="19">
        <v>75</v>
      </c>
      <c r="H10068" s="19">
        <v>35.07</v>
      </c>
      <c r="I10068" s="19">
        <v>8.86</v>
      </c>
      <c r="J10068" s="19" t="s">
        <v>54</v>
      </c>
      <c r="K10068" s="20">
        <v>284911.69</v>
      </c>
      <c r="L10068" s="20" t="s">
        <v>55</v>
      </c>
      <c r="M10068" s="20" t="s">
        <v>83</v>
      </c>
      <c r="N10068" s="26"/>
      <c r="O10068" s="20" t="s">
        <v>56</v>
      </c>
      <c r="P10068" t="str">
        <f t="shared" si="157"/>
        <v>INSERT INTO @DataTable (Deal, AdvanceDate, PROV, DealPurpose, RateType, BEACON, LTV, TDS, GDS, InsuranceType, PrincipalBalance, OccupancyType, AccountStatus, Closed_Date, DelinquencyBucket) VALUES (10067, '2015-08-26', 'AB', 'Purchase', 'Fixed', 758, 75, 35.07, 8.86, 'Conv', 284911.69, 'Owner-Occupied', 'Open', '1900-01-00', 'Current');</v>
      </c>
    </row>
    <row r="10069" spans="1:16" x14ac:dyDescent="0.35">
      <c r="A10069" s="22">
        <v>10068</v>
      </c>
      <c r="B10069" s="21">
        <v>41631</v>
      </c>
      <c r="C10069" s="22" t="s">
        <v>57</v>
      </c>
      <c r="D10069" s="22" t="s">
        <v>61</v>
      </c>
      <c r="E10069" s="22" t="s">
        <v>53</v>
      </c>
      <c r="F10069" s="22">
        <v>704</v>
      </c>
      <c r="G10069" s="22">
        <v>95</v>
      </c>
      <c r="H10069" s="22">
        <v>34.33</v>
      </c>
      <c r="I10069" s="22">
        <v>24.61</v>
      </c>
      <c r="J10069" s="22" t="s">
        <v>60</v>
      </c>
      <c r="K10069" s="23">
        <v>201193.46</v>
      </c>
      <c r="L10069" s="23" t="s">
        <v>55</v>
      </c>
      <c r="M10069" s="23" t="s">
        <v>83</v>
      </c>
      <c r="N10069" s="27"/>
      <c r="O10069" s="23" t="s">
        <v>56</v>
      </c>
      <c r="P10069" t="str">
        <f t="shared" si="157"/>
        <v>INSERT INTO @DataTable (Deal, AdvanceDate, PROV, DealPurpose, RateType, BEACON, LTV, TDS, GDS, InsuranceType, PrincipalBalance, OccupancyType, AccountStatus, Closed_Date, DelinquencyBucket) VALUES (10068, '2013-12-23', 'ON', 'Purchase', 'Fixed', 704, 95, 34.33, 24.61, 'HiRatio', 201193.46, 'Owner-Occupied', 'Open', '1900-01-00', 'Current');</v>
      </c>
    </row>
    <row r="10070" spans="1:16" x14ac:dyDescent="0.35">
      <c r="A10070" s="19">
        <v>10069</v>
      </c>
      <c r="B10070" s="18">
        <v>42587</v>
      </c>
      <c r="C10070" s="19" t="s">
        <v>57</v>
      </c>
      <c r="D10070" s="19" t="s">
        <v>61</v>
      </c>
      <c r="E10070" s="19" t="s">
        <v>53</v>
      </c>
      <c r="F10070" s="19">
        <v>749</v>
      </c>
      <c r="G10070" s="19">
        <v>93.1</v>
      </c>
      <c r="H10070" s="19">
        <v>27.18</v>
      </c>
      <c r="I10070" s="19">
        <v>26.75</v>
      </c>
      <c r="J10070" s="19" t="s">
        <v>60</v>
      </c>
      <c r="K10070" s="20">
        <v>752594.72</v>
      </c>
      <c r="L10070" s="20" t="s">
        <v>55</v>
      </c>
      <c r="M10070" s="20" t="s">
        <v>83</v>
      </c>
      <c r="N10070" s="26"/>
      <c r="O10070" s="20" t="s">
        <v>56</v>
      </c>
      <c r="P10070" t="str">
        <f t="shared" si="157"/>
        <v>INSERT INTO @DataTable (Deal, AdvanceDate, PROV, DealPurpose, RateType, BEACON, LTV, TDS, GDS, InsuranceType, PrincipalBalance, OccupancyType, AccountStatus, Closed_Date, DelinquencyBucket) VALUES (10069, '2016-08-05', 'ON', 'Purchase', 'Fixed', 749, 93.1, 27.18, 26.75, 'HiRatio', 752594.72, 'Owner-Occupied', 'Open', '1900-01-00', 'Current');</v>
      </c>
    </row>
    <row r="10071" spans="1:16" x14ac:dyDescent="0.35">
      <c r="A10071" s="22">
        <v>10070</v>
      </c>
      <c r="B10071" s="21">
        <v>41418</v>
      </c>
      <c r="C10071" s="22" t="s">
        <v>51</v>
      </c>
      <c r="D10071" s="22" t="s">
        <v>59</v>
      </c>
      <c r="E10071" s="22" t="s">
        <v>53</v>
      </c>
      <c r="F10071" s="22">
        <v>722</v>
      </c>
      <c r="G10071" s="22">
        <v>88.4</v>
      </c>
      <c r="H10071" s="22">
        <v>15.87</v>
      </c>
      <c r="I10071" s="22">
        <v>15.87</v>
      </c>
      <c r="J10071" s="22" t="s">
        <v>60</v>
      </c>
      <c r="K10071" s="23">
        <v>0</v>
      </c>
      <c r="L10071" s="23" t="s">
        <v>55</v>
      </c>
      <c r="M10071" s="23" t="s">
        <v>84</v>
      </c>
      <c r="N10071" s="27">
        <v>42188</v>
      </c>
      <c r="O10071" s="23" t="s">
        <v>56</v>
      </c>
      <c r="P10071" t="str">
        <f t="shared" si="157"/>
        <v>INSERT INTO @DataTable (Deal, AdvanceDate, PROV, DealPurpose, RateType, BEACON, LTV, TDS, GDS, InsuranceType, PrincipalBalance, OccupancyType, AccountStatus, Closed_Date, DelinquencyBucket) VALUES (10070, '2013-05-24', 'AB', 'Transfer', 'Fixed', 722, 88.4, 15.87, 15.87, 'HiRatio', 0, 'Owner-Occupied', 'Closed', '2015-07-03', 'Current');</v>
      </c>
    </row>
    <row r="10072" spans="1:16" x14ac:dyDescent="0.35">
      <c r="A10072" s="19">
        <v>10071</v>
      </c>
      <c r="B10072" s="18">
        <v>42031</v>
      </c>
      <c r="C10072" s="19" t="s">
        <v>58</v>
      </c>
      <c r="D10072" s="19" t="s">
        <v>52</v>
      </c>
      <c r="E10072" s="19" t="s">
        <v>53</v>
      </c>
      <c r="F10072" s="19">
        <v>675</v>
      </c>
      <c r="G10072" s="19">
        <v>73.209999999999994</v>
      </c>
      <c r="H10072" s="19">
        <v>33.56</v>
      </c>
      <c r="I10072" s="19">
        <v>32.58</v>
      </c>
      <c r="J10072" s="19" t="s">
        <v>54</v>
      </c>
      <c r="K10072" s="20">
        <v>398234.77</v>
      </c>
      <c r="L10072" s="20" t="s">
        <v>55</v>
      </c>
      <c r="M10072" s="20" t="s">
        <v>83</v>
      </c>
      <c r="N10072" s="26"/>
      <c r="O10072" s="20" t="s">
        <v>56</v>
      </c>
      <c r="P10072" t="str">
        <f t="shared" si="157"/>
        <v>INSERT INTO @DataTable (Deal, AdvanceDate, PROV, DealPurpose, RateType, BEACON, LTV, TDS, GDS, InsuranceType, PrincipalBalance, OccupancyType, AccountStatus, Closed_Date, DelinquencyBucket) VALUES (10071, '2015-01-27', 'BC', 'Refinance External', 'Fixed', 675, 73.21, 33.56, 32.58, 'Conv', 398234.77, 'Owner-Occupied', 'Open', '1900-01-00', 'Current');</v>
      </c>
    </row>
    <row r="10073" spans="1:16" x14ac:dyDescent="0.35">
      <c r="A10073" s="22">
        <v>10072</v>
      </c>
      <c r="B10073" s="21">
        <v>41977</v>
      </c>
      <c r="C10073" s="22" t="s">
        <v>65</v>
      </c>
      <c r="D10073" s="22" t="s">
        <v>52</v>
      </c>
      <c r="E10073" s="22" t="s">
        <v>53</v>
      </c>
      <c r="F10073" s="22">
        <v>634</v>
      </c>
      <c r="G10073" s="22">
        <v>74.64</v>
      </c>
      <c r="H10073" s="22">
        <v>38.729999999999997</v>
      </c>
      <c r="I10073" s="22">
        <v>34.67</v>
      </c>
      <c r="J10073" s="22" t="s">
        <v>54</v>
      </c>
      <c r="K10073" s="23">
        <v>194065.19</v>
      </c>
      <c r="L10073" s="23" t="s">
        <v>55</v>
      </c>
      <c r="M10073" s="23" t="s">
        <v>83</v>
      </c>
      <c r="N10073" s="27"/>
      <c r="O10073" s="23" t="s">
        <v>56</v>
      </c>
      <c r="P10073" t="str">
        <f t="shared" si="157"/>
        <v>INSERT INTO @DataTable (Deal, AdvanceDate, PROV, DealPurpose, RateType, BEACON, LTV, TDS, GDS, InsuranceType, PrincipalBalance, OccupancyType, AccountStatus, Closed_Date, DelinquencyBucket) VALUES (10072, '2014-12-04', 'NS', 'Refinance External', 'Fixed', 634, 74.64, 38.73, 34.67, 'Conv', 194065.19, 'Owner-Occupied', 'Open', '1900-01-00', 'Current');</v>
      </c>
    </row>
    <row r="10074" spans="1:16" x14ac:dyDescent="0.35">
      <c r="A10074" s="19">
        <v>10073</v>
      </c>
      <c r="B10074" s="18">
        <v>41830</v>
      </c>
      <c r="C10074" s="19" t="s">
        <v>57</v>
      </c>
      <c r="D10074" s="19" t="s">
        <v>61</v>
      </c>
      <c r="E10074" s="19" t="s">
        <v>40</v>
      </c>
      <c r="F10074" s="19">
        <v>763</v>
      </c>
      <c r="G10074" s="19">
        <v>80</v>
      </c>
      <c r="H10074" s="19">
        <v>25.06</v>
      </c>
      <c r="I10074" s="19">
        <v>19.010000000000002</v>
      </c>
      <c r="J10074" s="19" t="s">
        <v>54</v>
      </c>
      <c r="K10074" s="20">
        <v>463411.36</v>
      </c>
      <c r="L10074" s="20" t="s">
        <v>55</v>
      </c>
      <c r="M10074" s="20" t="s">
        <v>83</v>
      </c>
      <c r="N10074" s="26"/>
      <c r="O10074" s="20" t="s">
        <v>56</v>
      </c>
      <c r="P10074" t="str">
        <f t="shared" si="157"/>
        <v>INSERT INTO @DataTable (Deal, AdvanceDate, PROV, DealPurpose, RateType, BEACON, LTV, TDS, GDS, InsuranceType, PrincipalBalance, OccupancyType, AccountStatus, Closed_Date, DelinquencyBucket) VALUES (10073, '2014-07-10', 'ON', 'Purchase', 'ARM', 763, 80, 25.06, 19.01, 'Conv', 463411.36, 'Owner-Occupied', 'Open', '1900-01-00', 'Current');</v>
      </c>
    </row>
    <row r="10075" spans="1:16" x14ac:dyDescent="0.35">
      <c r="A10075" s="22">
        <v>10074</v>
      </c>
      <c r="B10075" s="21">
        <v>42338</v>
      </c>
      <c r="C10075" s="22" t="s">
        <v>58</v>
      </c>
      <c r="D10075" s="22" t="s">
        <v>52</v>
      </c>
      <c r="E10075" s="22" t="s">
        <v>53</v>
      </c>
      <c r="F10075" s="22">
        <v>736</v>
      </c>
      <c r="G10075" s="22">
        <v>70.319999999999993</v>
      </c>
      <c r="H10075" s="22">
        <v>36.78</v>
      </c>
      <c r="I10075" s="22">
        <v>18.579999999999998</v>
      </c>
      <c r="J10075" s="22" t="s">
        <v>54</v>
      </c>
      <c r="K10075" s="23">
        <v>647229.80000000005</v>
      </c>
      <c r="L10075" s="23" t="s">
        <v>55</v>
      </c>
      <c r="M10075" s="23" t="s">
        <v>83</v>
      </c>
      <c r="N10075" s="27"/>
      <c r="O10075" s="23" t="s">
        <v>56</v>
      </c>
      <c r="P10075" t="str">
        <f t="shared" si="157"/>
        <v>INSERT INTO @DataTable (Deal, AdvanceDate, PROV, DealPurpose, RateType, BEACON, LTV, TDS, GDS, InsuranceType, PrincipalBalance, OccupancyType, AccountStatus, Closed_Date, DelinquencyBucket) VALUES (10074, '2015-11-30', 'BC', 'Refinance External', 'Fixed', 736, 70.32, 36.78, 18.58, 'Conv', 647229.8, 'Owner-Occupied', 'Open', '1900-01-00', 'Current');</v>
      </c>
    </row>
    <row r="10076" spans="1:16" x14ac:dyDescent="0.35">
      <c r="A10076" s="19">
        <v>10075</v>
      </c>
      <c r="B10076" s="18">
        <v>41572</v>
      </c>
      <c r="C10076" s="19" t="s">
        <v>74</v>
      </c>
      <c r="D10076" s="19" t="s">
        <v>61</v>
      </c>
      <c r="E10076" s="19" t="s">
        <v>40</v>
      </c>
      <c r="F10076" s="19">
        <v>702</v>
      </c>
      <c r="G10076" s="19">
        <v>95</v>
      </c>
      <c r="H10076" s="19">
        <v>38.72</v>
      </c>
      <c r="I10076" s="19">
        <v>14.31</v>
      </c>
      <c r="J10076" s="19" t="s">
        <v>60</v>
      </c>
      <c r="K10076" s="20">
        <v>130337.89</v>
      </c>
      <c r="L10076" s="20" t="s">
        <v>66</v>
      </c>
      <c r="M10076" s="20" t="s">
        <v>83</v>
      </c>
      <c r="N10076" s="26"/>
      <c r="O10076" s="20" t="s">
        <v>56</v>
      </c>
      <c r="P10076" t="str">
        <f t="shared" si="157"/>
        <v>INSERT INTO @DataTable (Deal, AdvanceDate, PROV, DealPurpose, RateType, BEACON, LTV, TDS, GDS, InsuranceType, PrincipalBalance, OccupancyType, AccountStatus, Closed_Date, DelinquencyBucket) VALUES (10075, '2013-10-25', 'MB', 'Purchase', 'ARM', 702, 95, 38.72, 14.31, 'HiRatio', 130337.89, 'Second Home', 'Open', '1900-01-00', 'Current');</v>
      </c>
    </row>
    <row r="10077" spans="1:16" x14ac:dyDescent="0.35">
      <c r="A10077" s="22">
        <v>10076</v>
      </c>
      <c r="B10077" s="21">
        <v>41844</v>
      </c>
      <c r="C10077" s="22" t="s">
        <v>51</v>
      </c>
      <c r="D10077" s="22" t="s">
        <v>61</v>
      </c>
      <c r="E10077" s="22" t="s">
        <v>53</v>
      </c>
      <c r="F10077" s="22">
        <v>721</v>
      </c>
      <c r="G10077" s="22">
        <v>95</v>
      </c>
      <c r="H10077" s="22">
        <v>36.83</v>
      </c>
      <c r="I10077" s="22">
        <v>29.12</v>
      </c>
      <c r="J10077" s="22" t="s">
        <v>60</v>
      </c>
      <c r="K10077" s="23">
        <v>274175.75</v>
      </c>
      <c r="L10077" s="23" t="s">
        <v>55</v>
      </c>
      <c r="M10077" s="23" t="s">
        <v>83</v>
      </c>
      <c r="N10077" s="27"/>
      <c r="O10077" s="23" t="s">
        <v>56</v>
      </c>
      <c r="P10077" t="str">
        <f t="shared" si="157"/>
        <v>INSERT INTO @DataTable (Deal, AdvanceDate, PROV, DealPurpose, RateType, BEACON, LTV, TDS, GDS, InsuranceType, PrincipalBalance, OccupancyType, AccountStatus, Closed_Date, DelinquencyBucket) VALUES (10076, '2014-07-24', 'AB', 'Purchase', 'Fixed', 721, 95, 36.83, 29.12, 'HiRatio', 274175.75, 'Owner-Occupied', 'Open', '1900-01-00', 'Current');</v>
      </c>
    </row>
    <row r="10078" spans="1:16" x14ac:dyDescent="0.35">
      <c r="A10078" s="19">
        <v>10077</v>
      </c>
      <c r="B10078" s="18">
        <v>42185</v>
      </c>
      <c r="C10078" s="19" t="s">
        <v>57</v>
      </c>
      <c r="D10078" s="19" t="s">
        <v>52</v>
      </c>
      <c r="E10078" s="19" t="s">
        <v>53</v>
      </c>
      <c r="F10078" s="19">
        <v>632</v>
      </c>
      <c r="G10078" s="19">
        <v>74</v>
      </c>
      <c r="H10078" s="19">
        <v>34.4</v>
      </c>
      <c r="I10078" s="19">
        <v>34.4</v>
      </c>
      <c r="J10078" s="19" t="s">
        <v>54</v>
      </c>
      <c r="K10078" s="20">
        <v>350331.05</v>
      </c>
      <c r="L10078" s="20" t="s">
        <v>55</v>
      </c>
      <c r="M10078" s="20" t="s">
        <v>83</v>
      </c>
      <c r="N10078" s="26"/>
      <c r="O10078" s="20" t="s">
        <v>56</v>
      </c>
      <c r="P10078" t="str">
        <f t="shared" si="157"/>
        <v>INSERT INTO @DataTable (Deal, AdvanceDate, PROV, DealPurpose, RateType, BEACON, LTV, TDS, GDS, InsuranceType, PrincipalBalance, OccupancyType, AccountStatus, Closed_Date, DelinquencyBucket) VALUES (10077, '2015-06-30', 'ON', 'Refinance External', 'Fixed', 632, 74, 34.4, 34.4, 'Conv', 350331.05, 'Owner-Occupied', 'Open', '1900-01-00', 'Current');</v>
      </c>
    </row>
    <row r="10079" spans="1:16" x14ac:dyDescent="0.35">
      <c r="A10079" s="22">
        <v>10078</v>
      </c>
      <c r="B10079" s="21">
        <v>41529</v>
      </c>
      <c r="C10079" s="22" t="s">
        <v>58</v>
      </c>
      <c r="D10079" s="22" t="s">
        <v>61</v>
      </c>
      <c r="E10079" s="22" t="s">
        <v>53</v>
      </c>
      <c r="F10079" s="22">
        <v>767</v>
      </c>
      <c r="G10079" s="22">
        <v>94.9</v>
      </c>
      <c r="H10079" s="22">
        <v>36.03</v>
      </c>
      <c r="I10079" s="22">
        <v>34.520000000000003</v>
      </c>
      <c r="J10079" s="22" t="s">
        <v>60</v>
      </c>
      <c r="K10079" s="23">
        <v>0</v>
      </c>
      <c r="L10079" s="23" t="s">
        <v>55</v>
      </c>
      <c r="M10079" s="23" t="s">
        <v>84</v>
      </c>
      <c r="N10079" s="27">
        <v>42676</v>
      </c>
      <c r="O10079" s="23" t="s">
        <v>56</v>
      </c>
      <c r="P10079" t="str">
        <f t="shared" si="157"/>
        <v>INSERT INTO @DataTable (Deal, AdvanceDate, PROV, DealPurpose, RateType, BEACON, LTV, TDS, GDS, InsuranceType, PrincipalBalance, OccupancyType, AccountStatus, Closed_Date, DelinquencyBucket) VALUES (10078, '2013-09-12', 'BC', 'Purchase', 'Fixed', 767, 94.9, 36.03, 34.52, 'HiRatio', 0, 'Owner-Occupied', 'Closed', '2016-11-02', 'Current');</v>
      </c>
    </row>
    <row r="10080" spans="1:16" x14ac:dyDescent="0.35">
      <c r="A10080" s="19">
        <v>10079</v>
      </c>
      <c r="B10080" s="18">
        <v>42706</v>
      </c>
      <c r="C10080" s="19" t="s">
        <v>57</v>
      </c>
      <c r="D10080" s="19" t="s">
        <v>52</v>
      </c>
      <c r="E10080" s="19" t="s">
        <v>53</v>
      </c>
      <c r="F10080" s="19">
        <v>666</v>
      </c>
      <c r="G10080" s="19">
        <v>46.04</v>
      </c>
      <c r="H10080" s="19">
        <v>38.78</v>
      </c>
      <c r="I10080" s="19">
        <v>38.56</v>
      </c>
      <c r="J10080" s="19" t="s">
        <v>54</v>
      </c>
      <c r="K10080" s="20">
        <v>318875.3</v>
      </c>
      <c r="L10080" s="20" t="s">
        <v>55</v>
      </c>
      <c r="M10080" s="20" t="s">
        <v>83</v>
      </c>
      <c r="N10080" s="26"/>
      <c r="O10080" s="20" t="s">
        <v>56</v>
      </c>
      <c r="P10080" t="str">
        <f t="shared" si="157"/>
        <v>INSERT INTO @DataTable (Deal, AdvanceDate, PROV, DealPurpose, RateType, BEACON, LTV, TDS, GDS, InsuranceType, PrincipalBalance, OccupancyType, AccountStatus, Closed_Date, DelinquencyBucket) VALUES (10079, '2016-12-02', 'ON', 'Refinance External', 'Fixed', 666, 46.04, 38.78, 38.56, 'Conv', 318875.3, 'Owner-Occupied', 'Open', '1900-01-00', 'Current');</v>
      </c>
    </row>
    <row r="10081" spans="1:16" x14ac:dyDescent="0.35">
      <c r="A10081" s="22">
        <v>10080</v>
      </c>
      <c r="B10081" s="21">
        <v>41963</v>
      </c>
      <c r="C10081" s="22" t="s">
        <v>57</v>
      </c>
      <c r="D10081" s="22" t="s">
        <v>61</v>
      </c>
      <c r="E10081" s="22" t="s">
        <v>40</v>
      </c>
      <c r="F10081" s="22">
        <v>781</v>
      </c>
      <c r="G10081" s="22">
        <v>51.7</v>
      </c>
      <c r="H10081" s="22">
        <v>25.54</v>
      </c>
      <c r="I10081" s="22">
        <v>24.62</v>
      </c>
      <c r="J10081" s="22" t="s">
        <v>54</v>
      </c>
      <c r="K10081" s="23">
        <v>410560.26</v>
      </c>
      <c r="L10081" s="23" t="s">
        <v>55</v>
      </c>
      <c r="M10081" s="23" t="s">
        <v>83</v>
      </c>
      <c r="N10081" s="27"/>
      <c r="O10081" s="23" t="s">
        <v>56</v>
      </c>
      <c r="P10081" t="str">
        <f t="shared" si="157"/>
        <v>INSERT INTO @DataTable (Deal, AdvanceDate, PROV, DealPurpose, RateType, BEACON, LTV, TDS, GDS, InsuranceType, PrincipalBalance, OccupancyType, AccountStatus, Closed_Date, DelinquencyBucket) VALUES (10080, '2014-11-20', 'ON', 'Purchase', 'ARM', 781, 51.7, 25.54, 24.62, 'Conv', 410560.26, 'Owner-Occupied', 'Open', '1900-01-00', 'Current');</v>
      </c>
    </row>
    <row r="10082" spans="1:16" x14ac:dyDescent="0.35">
      <c r="A10082" s="19">
        <v>10081</v>
      </c>
      <c r="B10082" s="18">
        <v>41257</v>
      </c>
      <c r="C10082" s="19" t="s">
        <v>51</v>
      </c>
      <c r="D10082" s="19" t="s">
        <v>59</v>
      </c>
      <c r="E10082" s="19" t="s">
        <v>53</v>
      </c>
      <c r="F10082" s="19">
        <v>798</v>
      </c>
      <c r="G10082" s="19">
        <v>81.849999999999994</v>
      </c>
      <c r="H10082" s="19">
        <v>30.25</v>
      </c>
      <c r="I10082" s="19">
        <v>23.76</v>
      </c>
      <c r="J10082" s="19" t="s">
        <v>60</v>
      </c>
      <c r="K10082" s="20">
        <v>116584.42</v>
      </c>
      <c r="L10082" s="20" t="s">
        <v>55</v>
      </c>
      <c r="M10082" s="20" t="s">
        <v>83</v>
      </c>
      <c r="N10082" s="26"/>
      <c r="O10082" s="20" t="s">
        <v>56</v>
      </c>
      <c r="P10082" t="str">
        <f t="shared" si="157"/>
        <v>INSERT INTO @DataTable (Deal, AdvanceDate, PROV, DealPurpose, RateType, BEACON, LTV, TDS, GDS, InsuranceType, PrincipalBalance, OccupancyType, AccountStatus, Closed_Date, DelinquencyBucket) VALUES (10081, '2012-12-14', 'AB', 'Transfer', 'Fixed', 798, 81.85, 30.25, 23.76, 'HiRatio', 116584.42, 'Owner-Occupied', 'Open', '1900-01-00', 'Current');</v>
      </c>
    </row>
    <row r="10083" spans="1:16" x14ac:dyDescent="0.35">
      <c r="A10083" s="22">
        <v>10082</v>
      </c>
      <c r="B10083" s="21">
        <v>41135</v>
      </c>
      <c r="C10083" s="22" t="s">
        <v>51</v>
      </c>
      <c r="D10083" s="22" t="s">
        <v>61</v>
      </c>
      <c r="E10083" s="22" t="s">
        <v>53</v>
      </c>
      <c r="F10083" s="22">
        <v>757</v>
      </c>
      <c r="G10083" s="22">
        <v>80</v>
      </c>
      <c r="H10083" s="22">
        <v>43.48</v>
      </c>
      <c r="I10083" s="22">
        <v>23.31</v>
      </c>
      <c r="J10083" s="22" t="s">
        <v>54</v>
      </c>
      <c r="K10083" s="23">
        <v>145948.85</v>
      </c>
      <c r="L10083" s="23" t="s">
        <v>55</v>
      </c>
      <c r="M10083" s="23" t="s">
        <v>83</v>
      </c>
      <c r="N10083" s="27"/>
      <c r="O10083" s="23" t="s">
        <v>56</v>
      </c>
      <c r="P10083" t="str">
        <f t="shared" si="157"/>
        <v>INSERT INTO @DataTable (Deal, AdvanceDate, PROV, DealPurpose, RateType, BEACON, LTV, TDS, GDS, InsuranceType, PrincipalBalance, OccupancyType, AccountStatus, Closed_Date, DelinquencyBucket) VALUES (10082, '2012-08-14', 'AB', 'Purchase', 'Fixed', 757, 80, 43.48, 23.31, 'Conv', 145948.85, 'Owner-Occupied', 'Open', '1900-01-00', 'Current');</v>
      </c>
    </row>
    <row r="10084" spans="1:16" x14ac:dyDescent="0.35">
      <c r="A10084" s="19">
        <v>10083</v>
      </c>
      <c r="B10084" s="18">
        <v>42181</v>
      </c>
      <c r="C10084" s="19" t="s">
        <v>57</v>
      </c>
      <c r="D10084" s="19" t="s">
        <v>52</v>
      </c>
      <c r="E10084" s="19" t="s">
        <v>53</v>
      </c>
      <c r="F10084" s="19">
        <v>768</v>
      </c>
      <c r="G10084" s="19">
        <v>80</v>
      </c>
      <c r="H10084" s="19">
        <v>31.1</v>
      </c>
      <c r="I10084" s="19">
        <v>11.07</v>
      </c>
      <c r="J10084" s="19" t="s">
        <v>54</v>
      </c>
      <c r="K10084" s="20">
        <v>0</v>
      </c>
      <c r="L10084" s="20" t="s">
        <v>55</v>
      </c>
      <c r="M10084" s="20" t="s">
        <v>84</v>
      </c>
      <c r="N10084" s="26">
        <v>42508</v>
      </c>
      <c r="O10084" s="20" t="s">
        <v>56</v>
      </c>
      <c r="P10084" t="str">
        <f t="shared" si="157"/>
        <v>INSERT INTO @DataTable (Deal, AdvanceDate, PROV, DealPurpose, RateType, BEACON, LTV, TDS, GDS, InsuranceType, PrincipalBalance, OccupancyType, AccountStatus, Closed_Date, DelinquencyBucket) VALUES (10083, '2015-06-26', 'ON', 'Refinance External', 'Fixed', 768, 80, 31.1, 11.07, 'Conv', 0, 'Owner-Occupied', 'Closed', '2016-05-18', 'Current');</v>
      </c>
    </row>
    <row r="10085" spans="1:16" x14ac:dyDescent="0.35">
      <c r="A10085" s="22">
        <v>10084</v>
      </c>
      <c r="B10085" s="21">
        <v>42447</v>
      </c>
      <c r="C10085" s="22" t="s">
        <v>57</v>
      </c>
      <c r="D10085" s="22" t="s">
        <v>61</v>
      </c>
      <c r="E10085" s="22" t="s">
        <v>40</v>
      </c>
      <c r="F10085" s="22">
        <v>711</v>
      </c>
      <c r="G10085" s="22">
        <v>90</v>
      </c>
      <c r="H10085" s="22">
        <v>34.36</v>
      </c>
      <c r="I10085" s="22">
        <v>30.53</v>
      </c>
      <c r="J10085" s="22" t="s">
        <v>60</v>
      </c>
      <c r="K10085" s="23">
        <v>491956.67</v>
      </c>
      <c r="L10085" s="23" t="s">
        <v>55</v>
      </c>
      <c r="M10085" s="23" t="s">
        <v>83</v>
      </c>
      <c r="N10085" s="27"/>
      <c r="O10085" s="23" t="s">
        <v>56</v>
      </c>
      <c r="P10085" t="str">
        <f t="shared" si="157"/>
        <v>INSERT INTO @DataTable (Deal, AdvanceDate, PROV, DealPurpose, RateType, BEACON, LTV, TDS, GDS, InsuranceType, PrincipalBalance, OccupancyType, AccountStatus, Closed_Date, DelinquencyBucket) VALUES (10084, '2016-03-18', 'ON', 'Purchase', 'ARM', 711, 90, 34.36, 30.53, 'HiRatio', 491956.67, 'Owner-Occupied', 'Open', '1900-01-00', 'Current');</v>
      </c>
    </row>
    <row r="10086" spans="1:16" x14ac:dyDescent="0.35">
      <c r="A10086" s="19">
        <v>10085</v>
      </c>
      <c r="B10086" s="18">
        <v>41859</v>
      </c>
      <c r="C10086" s="19" t="s">
        <v>57</v>
      </c>
      <c r="D10086" s="19" t="s">
        <v>52</v>
      </c>
      <c r="E10086" s="19" t="s">
        <v>40</v>
      </c>
      <c r="F10086" s="19">
        <v>800</v>
      </c>
      <c r="G10086" s="19">
        <v>33.33</v>
      </c>
      <c r="H10086" s="19">
        <v>41.95</v>
      </c>
      <c r="I10086" s="19">
        <v>10.08</v>
      </c>
      <c r="J10086" s="19" t="s">
        <v>54</v>
      </c>
      <c r="K10086" s="20">
        <v>94244.73</v>
      </c>
      <c r="L10086" s="20" t="s">
        <v>62</v>
      </c>
      <c r="M10086" s="20" t="s">
        <v>83</v>
      </c>
      <c r="N10086" s="26"/>
      <c r="O10086" s="20" t="s">
        <v>56</v>
      </c>
      <c r="P10086" t="str">
        <f t="shared" si="157"/>
        <v>INSERT INTO @DataTable (Deal, AdvanceDate, PROV, DealPurpose, RateType, BEACON, LTV, TDS, GDS, InsuranceType, PrincipalBalance, OccupancyType, AccountStatus, Closed_Date, DelinquencyBucket) VALUES (10085, '2014-08-08', 'ON', 'Refinance External', 'ARM', 800, 33.33, 41.95, 10.08, 'Conv', 94244.73, 'Rental', 'Open', '1900-01-00', 'Current');</v>
      </c>
    </row>
    <row r="10087" spans="1:16" x14ac:dyDescent="0.35">
      <c r="A10087" s="22">
        <v>10086</v>
      </c>
      <c r="B10087" s="21">
        <v>41815</v>
      </c>
      <c r="C10087" s="22" t="s">
        <v>57</v>
      </c>
      <c r="D10087" s="22" t="s">
        <v>61</v>
      </c>
      <c r="E10087" s="22" t="s">
        <v>53</v>
      </c>
      <c r="F10087" s="22">
        <v>747</v>
      </c>
      <c r="G10087" s="22">
        <v>75</v>
      </c>
      <c r="H10087" s="22">
        <v>35.97</v>
      </c>
      <c r="I10087" s="22">
        <v>35.97</v>
      </c>
      <c r="J10087" s="22" t="s">
        <v>54</v>
      </c>
      <c r="K10087" s="23">
        <v>454854.09</v>
      </c>
      <c r="L10087" s="23" t="s">
        <v>55</v>
      </c>
      <c r="M10087" s="23" t="s">
        <v>83</v>
      </c>
      <c r="N10087" s="27"/>
      <c r="O10087" s="23" t="s">
        <v>56</v>
      </c>
      <c r="P10087" t="str">
        <f t="shared" si="157"/>
        <v>INSERT INTO @DataTable (Deal, AdvanceDate, PROV, DealPurpose, RateType, BEACON, LTV, TDS, GDS, InsuranceType, PrincipalBalance, OccupancyType, AccountStatus, Closed_Date, DelinquencyBucket) VALUES (10086, '2014-06-25', 'ON', 'Purchase', 'Fixed', 747, 75, 35.97, 35.97, 'Conv', 454854.09, 'Owner-Occupied', 'Open', '1900-01-00', 'Current');</v>
      </c>
    </row>
    <row r="10088" spans="1:16" x14ac:dyDescent="0.35">
      <c r="A10088" s="19">
        <v>10087</v>
      </c>
      <c r="B10088" s="18">
        <v>41835</v>
      </c>
      <c r="C10088" s="19" t="s">
        <v>57</v>
      </c>
      <c r="D10088" s="19" t="s">
        <v>61</v>
      </c>
      <c r="E10088" s="19" t="s">
        <v>40</v>
      </c>
      <c r="F10088" s="19">
        <v>784</v>
      </c>
      <c r="G10088" s="19">
        <v>51.61</v>
      </c>
      <c r="H10088" s="19">
        <v>29.44</v>
      </c>
      <c r="I10088" s="19">
        <v>13.65</v>
      </c>
      <c r="J10088" s="19" t="s">
        <v>54</v>
      </c>
      <c r="K10088" s="20">
        <v>268566.21999999997</v>
      </c>
      <c r="L10088" s="20" t="s">
        <v>66</v>
      </c>
      <c r="M10088" s="20" t="s">
        <v>83</v>
      </c>
      <c r="N10088" s="26"/>
      <c r="O10088" s="20" t="s">
        <v>56</v>
      </c>
      <c r="P10088" t="str">
        <f t="shared" si="157"/>
        <v>INSERT INTO @DataTable (Deal, AdvanceDate, PROV, DealPurpose, RateType, BEACON, LTV, TDS, GDS, InsuranceType, PrincipalBalance, OccupancyType, AccountStatus, Closed_Date, DelinquencyBucket) VALUES (10087, '2014-07-15', 'ON', 'Purchase', 'ARM', 784, 51.61, 29.44, 13.65, 'Conv', 268566.22, 'Second Home', 'Open', '1900-01-00', 'Current');</v>
      </c>
    </row>
    <row r="10089" spans="1:16" x14ac:dyDescent="0.35">
      <c r="A10089" s="22">
        <v>10088</v>
      </c>
      <c r="B10089" s="21">
        <v>42124</v>
      </c>
      <c r="C10089" s="22" t="s">
        <v>57</v>
      </c>
      <c r="D10089" s="22" t="s">
        <v>64</v>
      </c>
      <c r="E10089" s="22" t="s">
        <v>53</v>
      </c>
      <c r="F10089" s="22">
        <v>735</v>
      </c>
      <c r="G10089" s="22">
        <v>95</v>
      </c>
      <c r="H10089" s="22">
        <v>42.98</v>
      </c>
      <c r="I10089" s="22">
        <v>27.8</v>
      </c>
      <c r="J10089" s="22" t="s">
        <v>60</v>
      </c>
      <c r="K10089" s="23">
        <v>189789.89</v>
      </c>
      <c r="L10089" s="23" t="s">
        <v>55</v>
      </c>
      <c r="M10089" s="23" t="s">
        <v>83</v>
      </c>
      <c r="N10089" s="27"/>
      <c r="O10089" s="23" t="s">
        <v>56</v>
      </c>
      <c r="P10089" t="str">
        <f t="shared" si="157"/>
        <v>INSERT INTO @DataTable (Deal, AdvanceDate, PROV, DealPurpose, RateType, BEACON, LTV, TDS, GDS, InsuranceType, PrincipalBalance, OccupancyType, AccountStatus, Closed_Date, DelinquencyBucket) VALUES (10088, '2015-04-30', 'ON', 'Purchase with Improvements', 'Fixed', 735, 95, 42.98, 27.8, 'HiRatio', 189789.89, 'Owner-Occupied', 'Open', '1900-01-00', 'Current');</v>
      </c>
    </row>
    <row r="10090" spans="1:16" x14ac:dyDescent="0.35">
      <c r="A10090" s="19">
        <v>10089</v>
      </c>
      <c r="B10090" s="18">
        <v>41095</v>
      </c>
      <c r="C10090" s="19" t="s">
        <v>57</v>
      </c>
      <c r="D10090" s="19" t="s">
        <v>61</v>
      </c>
      <c r="E10090" s="19" t="s">
        <v>53</v>
      </c>
      <c r="F10090" s="19">
        <v>700</v>
      </c>
      <c r="G10090" s="19">
        <v>95</v>
      </c>
      <c r="H10090" s="19">
        <v>38.549999999999997</v>
      </c>
      <c r="I10090" s="19">
        <v>13.83</v>
      </c>
      <c r="J10090" s="19" t="s">
        <v>60</v>
      </c>
      <c r="K10090" s="20">
        <v>209787.79</v>
      </c>
      <c r="L10090" s="20" t="s">
        <v>55</v>
      </c>
      <c r="M10090" s="20" t="s">
        <v>83</v>
      </c>
      <c r="N10090" s="26"/>
      <c r="O10090" s="20" t="s">
        <v>56</v>
      </c>
      <c r="P10090" t="str">
        <f t="shared" si="157"/>
        <v>INSERT INTO @DataTable (Deal, AdvanceDate, PROV, DealPurpose, RateType, BEACON, LTV, TDS, GDS, InsuranceType, PrincipalBalance, OccupancyType, AccountStatus, Closed_Date, DelinquencyBucket) VALUES (10089, '2012-07-05', 'ON', 'Purchase', 'Fixed', 700, 95, 38.55, 13.83, 'HiRatio', 209787.79, 'Owner-Occupied', 'Open', '1900-01-00', 'Current');</v>
      </c>
    </row>
    <row r="10091" spans="1:16" x14ac:dyDescent="0.35">
      <c r="A10091" s="22">
        <v>10090</v>
      </c>
      <c r="B10091" s="21">
        <v>42216</v>
      </c>
      <c r="C10091" s="22" t="s">
        <v>57</v>
      </c>
      <c r="D10091" s="22" t="s">
        <v>61</v>
      </c>
      <c r="E10091" s="22" t="s">
        <v>40</v>
      </c>
      <c r="F10091" s="22">
        <v>768</v>
      </c>
      <c r="G10091" s="22">
        <v>95</v>
      </c>
      <c r="H10091" s="22">
        <v>33.979999999999997</v>
      </c>
      <c r="I10091" s="22">
        <v>30.57</v>
      </c>
      <c r="J10091" s="22" t="s">
        <v>60</v>
      </c>
      <c r="K10091" s="23">
        <v>356866.57</v>
      </c>
      <c r="L10091" s="23" t="s">
        <v>55</v>
      </c>
      <c r="M10091" s="23" t="s">
        <v>83</v>
      </c>
      <c r="N10091" s="27"/>
      <c r="O10091" s="23" t="s">
        <v>56</v>
      </c>
      <c r="P10091" t="str">
        <f t="shared" si="157"/>
        <v>INSERT INTO @DataTable (Deal, AdvanceDate, PROV, DealPurpose, RateType, BEACON, LTV, TDS, GDS, InsuranceType, PrincipalBalance, OccupancyType, AccountStatus, Closed_Date, DelinquencyBucket) VALUES (10090, '2015-07-31', 'ON', 'Purchase', 'ARM', 768, 95, 33.98, 30.57, 'HiRatio', 356866.57, 'Owner-Occupied', 'Open', '1900-01-00', 'Current');</v>
      </c>
    </row>
    <row r="10092" spans="1:16" x14ac:dyDescent="0.35">
      <c r="A10092" s="19">
        <v>10091</v>
      </c>
      <c r="B10092" s="18">
        <v>41829</v>
      </c>
      <c r="C10092" s="19" t="s">
        <v>51</v>
      </c>
      <c r="D10092" s="19" t="s">
        <v>52</v>
      </c>
      <c r="E10092" s="19" t="s">
        <v>53</v>
      </c>
      <c r="F10092" s="19">
        <v>681</v>
      </c>
      <c r="G10092" s="19">
        <v>79.900000000000006</v>
      </c>
      <c r="H10092" s="19">
        <v>38.86</v>
      </c>
      <c r="I10092" s="19">
        <v>38.86</v>
      </c>
      <c r="J10092" s="19" t="s">
        <v>54</v>
      </c>
      <c r="K10092" s="20">
        <v>231418.75</v>
      </c>
      <c r="L10092" s="20" t="s">
        <v>55</v>
      </c>
      <c r="M10092" s="20" t="s">
        <v>83</v>
      </c>
      <c r="N10092" s="26"/>
      <c r="O10092" s="20" t="s">
        <v>56</v>
      </c>
      <c r="P10092" t="str">
        <f t="shared" si="157"/>
        <v>INSERT INTO @DataTable (Deal, AdvanceDate, PROV, DealPurpose, RateType, BEACON, LTV, TDS, GDS, InsuranceType, PrincipalBalance, OccupancyType, AccountStatus, Closed_Date, DelinquencyBucket) VALUES (10091, '2014-07-09', 'AB', 'Refinance External', 'Fixed', 681, 79.9, 38.86, 38.86, 'Conv', 231418.75, 'Owner-Occupied', 'Open', '1900-01-00', 'Current');</v>
      </c>
    </row>
    <row r="10093" spans="1:16" x14ac:dyDescent="0.35">
      <c r="A10093" s="22">
        <v>10092</v>
      </c>
      <c r="B10093" s="21">
        <v>41558</v>
      </c>
      <c r="C10093" s="22" t="s">
        <v>57</v>
      </c>
      <c r="D10093" s="22" t="s">
        <v>52</v>
      </c>
      <c r="E10093" s="22" t="s">
        <v>40</v>
      </c>
      <c r="F10093" s="22">
        <v>659</v>
      </c>
      <c r="G10093" s="22">
        <v>80</v>
      </c>
      <c r="H10093" s="22">
        <v>32.159999999999997</v>
      </c>
      <c r="I10093" s="22">
        <v>27.4</v>
      </c>
      <c r="J10093" s="22" t="s">
        <v>54</v>
      </c>
      <c r="K10093" s="23">
        <v>0</v>
      </c>
      <c r="L10093" s="23" t="s">
        <v>55</v>
      </c>
      <c r="M10093" s="23" t="s">
        <v>84</v>
      </c>
      <c r="N10093" s="27">
        <v>42249</v>
      </c>
      <c r="O10093" s="23" t="s">
        <v>56</v>
      </c>
      <c r="P10093" t="str">
        <f t="shared" si="157"/>
        <v>INSERT INTO @DataTable (Deal, AdvanceDate, PROV, DealPurpose, RateType, BEACON, LTV, TDS, GDS, InsuranceType, PrincipalBalance, OccupancyType, AccountStatus, Closed_Date, DelinquencyBucket) VALUES (10092, '2013-10-11', 'ON', 'Refinance External', 'ARM', 659, 80, 32.16, 27.4, 'Conv', 0, 'Owner-Occupied', 'Closed', '2015-09-02', 'Current');</v>
      </c>
    </row>
    <row r="10094" spans="1:16" x14ac:dyDescent="0.35">
      <c r="A10094" s="19">
        <v>10093</v>
      </c>
      <c r="B10094" s="18">
        <v>41936</v>
      </c>
      <c r="C10094" s="19" t="s">
        <v>51</v>
      </c>
      <c r="D10094" s="19" t="s">
        <v>61</v>
      </c>
      <c r="E10094" s="19" t="s">
        <v>53</v>
      </c>
      <c r="F10094" s="19">
        <v>746</v>
      </c>
      <c r="G10094" s="19">
        <v>90</v>
      </c>
      <c r="H10094" s="19">
        <v>30.27</v>
      </c>
      <c r="I10094" s="19">
        <v>18.940000000000001</v>
      </c>
      <c r="J10094" s="19" t="s">
        <v>60</v>
      </c>
      <c r="K10094" s="20">
        <v>189954.88</v>
      </c>
      <c r="L10094" s="20" t="s">
        <v>55</v>
      </c>
      <c r="M10094" s="20" t="s">
        <v>83</v>
      </c>
      <c r="N10094" s="26"/>
      <c r="O10094" s="20" t="s">
        <v>56</v>
      </c>
      <c r="P10094" t="str">
        <f t="shared" si="157"/>
        <v>INSERT INTO @DataTable (Deal, AdvanceDate, PROV, DealPurpose, RateType, BEACON, LTV, TDS, GDS, InsuranceType, PrincipalBalance, OccupancyType, AccountStatus, Closed_Date, DelinquencyBucket) VALUES (10093, '2014-10-24', 'AB', 'Purchase', 'Fixed', 746, 90, 30.27, 18.94, 'HiRatio', 189954.88, 'Owner-Occupied', 'Open', '1900-01-00', 'Current');</v>
      </c>
    </row>
    <row r="10095" spans="1:16" x14ac:dyDescent="0.35">
      <c r="A10095" s="22">
        <v>10094</v>
      </c>
      <c r="B10095" s="21">
        <v>42171</v>
      </c>
      <c r="C10095" s="22" t="s">
        <v>57</v>
      </c>
      <c r="D10095" s="22" t="s">
        <v>61</v>
      </c>
      <c r="E10095" s="22" t="s">
        <v>53</v>
      </c>
      <c r="F10095" s="22">
        <v>747</v>
      </c>
      <c r="G10095" s="22">
        <v>80</v>
      </c>
      <c r="H10095" s="22">
        <v>12.09</v>
      </c>
      <c r="I10095" s="22">
        <v>8.73</v>
      </c>
      <c r="J10095" s="22" t="s">
        <v>54</v>
      </c>
      <c r="K10095" s="23">
        <v>154323.21</v>
      </c>
      <c r="L10095" s="23" t="s">
        <v>55</v>
      </c>
      <c r="M10095" s="23" t="s">
        <v>83</v>
      </c>
      <c r="N10095" s="27"/>
      <c r="O10095" s="23" t="s">
        <v>80</v>
      </c>
      <c r="P10095" t="str">
        <f t="shared" si="157"/>
        <v>INSERT INTO @DataTable (Deal, AdvanceDate, PROV, DealPurpose, RateType, BEACON, LTV, TDS, GDS, InsuranceType, PrincipalBalance, OccupancyType, AccountStatus, Closed_Date, DelinquencyBucket) VALUES (10094, '2015-06-16', 'ON', 'Purchase', 'Fixed', 747, 80, 12.09, 8.73, 'Conv', 154323.21, 'Owner-Occupied', 'Open', '1900-01-00', '30-59');</v>
      </c>
    </row>
    <row r="10096" spans="1:16" x14ac:dyDescent="0.35">
      <c r="A10096" s="19">
        <v>10095</v>
      </c>
      <c r="B10096" s="18">
        <v>42468</v>
      </c>
      <c r="C10096" s="19" t="s">
        <v>57</v>
      </c>
      <c r="D10096" s="19" t="s">
        <v>52</v>
      </c>
      <c r="E10096" s="19" t="s">
        <v>40</v>
      </c>
      <c r="F10096" s="19">
        <v>747</v>
      </c>
      <c r="G10096" s="19">
        <v>72.14</v>
      </c>
      <c r="H10096" s="19">
        <v>18.989999999999998</v>
      </c>
      <c r="I10096" s="19">
        <v>12.88</v>
      </c>
      <c r="J10096" s="19" t="s">
        <v>54</v>
      </c>
      <c r="K10096" s="20">
        <v>303281.86</v>
      </c>
      <c r="L10096" s="20" t="s">
        <v>55</v>
      </c>
      <c r="M10096" s="20" t="s">
        <v>83</v>
      </c>
      <c r="N10096" s="26"/>
      <c r="O10096" s="20" t="s">
        <v>56</v>
      </c>
      <c r="P10096" t="str">
        <f t="shared" si="157"/>
        <v>INSERT INTO @DataTable (Deal, AdvanceDate, PROV, DealPurpose, RateType, BEACON, LTV, TDS, GDS, InsuranceType, PrincipalBalance, OccupancyType, AccountStatus, Closed_Date, DelinquencyBucket) VALUES (10095, '2016-04-08', 'ON', 'Refinance External', 'ARM', 747, 72.14, 18.99, 12.88, 'Conv', 303281.86, 'Owner-Occupied', 'Open', '1900-01-00', 'Current');</v>
      </c>
    </row>
    <row r="10097" spans="1:16" x14ac:dyDescent="0.35">
      <c r="A10097" s="22">
        <v>10096</v>
      </c>
      <c r="B10097" s="21">
        <v>42094</v>
      </c>
      <c r="C10097" s="22" t="s">
        <v>57</v>
      </c>
      <c r="D10097" s="22" t="s">
        <v>52</v>
      </c>
      <c r="E10097" s="22" t="s">
        <v>53</v>
      </c>
      <c r="F10097" s="22">
        <v>781</v>
      </c>
      <c r="G10097" s="22">
        <v>80</v>
      </c>
      <c r="H10097" s="22">
        <v>31.31</v>
      </c>
      <c r="I10097" s="22">
        <v>21.1</v>
      </c>
      <c r="J10097" s="22" t="s">
        <v>54</v>
      </c>
      <c r="K10097" s="23">
        <v>172672.25</v>
      </c>
      <c r="L10097" s="23" t="s">
        <v>55</v>
      </c>
      <c r="M10097" s="23" t="s">
        <v>83</v>
      </c>
      <c r="N10097" s="27"/>
      <c r="O10097" s="23" t="s">
        <v>56</v>
      </c>
      <c r="P10097" t="str">
        <f t="shared" si="157"/>
        <v>INSERT INTO @DataTable (Deal, AdvanceDate, PROV, DealPurpose, RateType, BEACON, LTV, TDS, GDS, InsuranceType, PrincipalBalance, OccupancyType, AccountStatus, Closed_Date, DelinquencyBucket) VALUES (10096, '2015-03-31', 'ON', 'Refinance External', 'Fixed', 781, 80, 31.31, 21.1, 'Conv', 172672.25, 'Owner-Occupied', 'Open', '1900-01-00', 'Current');</v>
      </c>
    </row>
    <row r="10098" spans="1:16" x14ac:dyDescent="0.35">
      <c r="A10098" s="19">
        <v>10097</v>
      </c>
      <c r="B10098" s="18">
        <v>42417</v>
      </c>
      <c r="C10098" s="19" t="s">
        <v>57</v>
      </c>
      <c r="D10098" s="19" t="s">
        <v>61</v>
      </c>
      <c r="E10098" s="19" t="s">
        <v>53</v>
      </c>
      <c r="F10098" s="19">
        <v>775</v>
      </c>
      <c r="G10098" s="19">
        <v>72.290000000000006</v>
      </c>
      <c r="H10098" s="19">
        <v>37.94</v>
      </c>
      <c r="I10098" s="19">
        <v>34.54</v>
      </c>
      <c r="J10098" s="19" t="s">
        <v>54</v>
      </c>
      <c r="K10098" s="20">
        <v>293636.83</v>
      </c>
      <c r="L10098" s="20" t="s">
        <v>55</v>
      </c>
      <c r="M10098" s="20" t="s">
        <v>83</v>
      </c>
      <c r="N10098" s="26"/>
      <c r="O10098" s="20" t="s">
        <v>56</v>
      </c>
      <c r="P10098" t="str">
        <f t="shared" si="157"/>
        <v>INSERT INTO @DataTable (Deal, AdvanceDate, PROV, DealPurpose, RateType, BEACON, LTV, TDS, GDS, InsuranceType, PrincipalBalance, OccupancyType, AccountStatus, Closed_Date, DelinquencyBucket) VALUES (10097, '2016-02-17', 'ON', 'Purchase', 'Fixed', 775, 72.29, 37.94, 34.54, 'Conv', 293636.83, 'Owner-Occupied', 'Open', '1900-01-00', 'Current');</v>
      </c>
    </row>
    <row r="10099" spans="1:16" x14ac:dyDescent="0.35">
      <c r="A10099" s="22">
        <v>10098</v>
      </c>
      <c r="B10099" s="21">
        <v>41397</v>
      </c>
      <c r="C10099" s="22" t="s">
        <v>57</v>
      </c>
      <c r="D10099" s="22" t="s">
        <v>64</v>
      </c>
      <c r="E10099" s="22" t="s">
        <v>53</v>
      </c>
      <c r="F10099" s="22">
        <v>763</v>
      </c>
      <c r="G10099" s="22">
        <v>95</v>
      </c>
      <c r="H10099" s="22">
        <v>38.01</v>
      </c>
      <c r="I10099" s="22">
        <v>30.82</v>
      </c>
      <c r="J10099" s="22" t="s">
        <v>60</v>
      </c>
      <c r="K10099" s="23">
        <v>433931.18</v>
      </c>
      <c r="L10099" s="23" t="s">
        <v>55</v>
      </c>
      <c r="M10099" s="23" t="s">
        <v>83</v>
      </c>
      <c r="N10099" s="27"/>
      <c r="O10099" s="23" t="s">
        <v>56</v>
      </c>
      <c r="P10099" t="str">
        <f t="shared" si="157"/>
        <v>INSERT INTO @DataTable (Deal, AdvanceDate, PROV, DealPurpose, RateType, BEACON, LTV, TDS, GDS, InsuranceType, PrincipalBalance, OccupancyType, AccountStatus, Closed_Date, DelinquencyBucket) VALUES (10098, '2013-05-03', 'ON', 'Purchase with Improvements', 'Fixed', 763, 95, 38.01, 30.82, 'HiRatio', 433931.18, 'Owner-Occupied', 'Open', '1900-01-00', 'Current');</v>
      </c>
    </row>
    <row r="10100" spans="1:16" x14ac:dyDescent="0.35">
      <c r="A10100" s="19">
        <v>10099</v>
      </c>
      <c r="B10100" s="18">
        <v>42111</v>
      </c>
      <c r="C10100" s="19" t="s">
        <v>57</v>
      </c>
      <c r="D10100" s="19" t="s">
        <v>61</v>
      </c>
      <c r="E10100" s="19" t="s">
        <v>53</v>
      </c>
      <c r="F10100" s="19">
        <v>716</v>
      </c>
      <c r="G10100" s="19">
        <v>95</v>
      </c>
      <c r="H10100" s="19">
        <v>41.7</v>
      </c>
      <c r="I10100" s="19">
        <v>19.62</v>
      </c>
      <c r="J10100" s="19" t="s">
        <v>60</v>
      </c>
      <c r="K10100" s="20">
        <v>137224.32000000001</v>
      </c>
      <c r="L10100" s="20" t="s">
        <v>55</v>
      </c>
      <c r="M10100" s="20" t="s">
        <v>83</v>
      </c>
      <c r="N10100" s="26"/>
      <c r="O10100" s="20" t="s">
        <v>56</v>
      </c>
      <c r="P10100" t="str">
        <f t="shared" si="157"/>
        <v>INSERT INTO @DataTable (Deal, AdvanceDate, PROV, DealPurpose, RateType, BEACON, LTV, TDS, GDS, InsuranceType, PrincipalBalance, OccupancyType, AccountStatus, Closed_Date, DelinquencyBucket) VALUES (10099, '2015-04-17', 'ON', 'Purchase', 'Fixed', 716, 95, 41.7, 19.62, 'HiRatio', 137224.32, 'Owner-Occupied', 'Open', '1900-01-00', 'Current');</v>
      </c>
    </row>
    <row r="10101" spans="1:16" x14ac:dyDescent="0.35">
      <c r="A10101" s="22">
        <v>10100</v>
      </c>
      <c r="B10101" s="21">
        <v>42426</v>
      </c>
      <c r="C10101" s="22" t="s">
        <v>58</v>
      </c>
      <c r="D10101" s="22" t="s">
        <v>61</v>
      </c>
      <c r="E10101" s="22" t="s">
        <v>53</v>
      </c>
      <c r="F10101" s="22">
        <v>790</v>
      </c>
      <c r="G10101" s="22">
        <v>95</v>
      </c>
      <c r="H10101" s="22">
        <v>40.25</v>
      </c>
      <c r="I10101" s="22">
        <v>38.909999999999997</v>
      </c>
      <c r="J10101" s="22" t="s">
        <v>60</v>
      </c>
      <c r="K10101" s="23">
        <v>246394.78</v>
      </c>
      <c r="L10101" s="23" t="s">
        <v>55</v>
      </c>
      <c r="M10101" s="23" t="s">
        <v>83</v>
      </c>
      <c r="N10101" s="27"/>
      <c r="O10101" s="23" t="s">
        <v>56</v>
      </c>
      <c r="P10101" t="str">
        <f t="shared" si="157"/>
        <v>INSERT INTO @DataTable (Deal, AdvanceDate, PROV, DealPurpose, RateType, BEACON, LTV, TDS, GDS, InsuranceType, PrincipalBalance, OccupancyType, AccountStatus, Closed_Date, DelinquencyBucket) VALUES (10100, '2016-02-26', 'BC', 'Purchase', 'Fixed', 790, 95, 40.25, 38.91, 'HiRatio', 246394.78, 'Owner-Occupied', 'Open', '1900-01-00', 'Current');</v>
      </c>
    </row>
    <row r="10102" spans="1:16" x14ac:dyDescent="0.35">
      <c r="A10102" s="19">
        <v>10101</v>
      </c>
      <c r="B10102" s="18">
        <v>41075</v>
      </c>
      <c r="C10102" s="19" t="s">
        <v>63</v>
      </c>
      <c r="D10102" s="19" t="s">
        <v>61</v>
      </c>
      <c r="E10102" s="19" t="s">
        <v>53</v>
      </c>
      <c r="F10102" s="19">
        <v>721</v>
      </c>
      <c r="G10102" s="19">
        <v>95</v>
      </c>
      <c r="H10102" s="19">
        <v>39.299999999999997</v>
      </c>
      <c r="I10102" s="19">
        <v>12.32</v>
      </c>
      <c r="J10102" s="19" t="s">
        <v>60</v>
      </c>
      <c r="K10102" s="20">
        <v>287011.25</v>
      </c>
      <c r="L10102" s="20" t="s">
        <v>55</v>
      </c>
      <c r="M10102" s="20" t="s">
        <v>83</v>
      </c>
      <c r="N10102" s="26"/>
      <c r="O10102" s="20" t="s">
        <v>56</v>
      </c>
      <c r="P10102" t="str">
        <f t="shared" si="157"/>
        <v>INSERT INTO @DataTable (Deal, AdvanceDate, PROV, DealPurpose, RateType, BEACON, LTV, TDS, GDS, InsuranceType, PrincipalBalance, OccupancyType, AccountStatus, Closed_Date, DelinquencyBucket) VALUES (10101, '2012-06-15', 'SK', 'Purchase', 'Fixed', 721, 95, 39.3, 12.32, 'HiRatio', 287011.25, 'Owner-Occupied', 'Open', '1900-01-00', 'Current');</v>
      </c>
    </row>
    <row r="10103" spans="1:16" x14ac:dyDescent="0.35">
      <c r="A10103" s="22">
        <v>10102</v>
      </c>
      <c r="B10103" s="21">
        <v>42464</v>
      </c>
      <c r="C10103" s="22" t="s">
        <v>57</v>
      </c>
      <c r="D10103" s="22" t="s">
        <v>59</v>
      </c>
      <c r="E10103" s="22" t="s">
        <v>53</v>
      </c>
      <c r="F10103" s="22">
        <v>821</v>
      </c>
      <c r="G10103" s="22">
        <v>66.349999999999994</v>
      </c>
      <c r="H10103" s="22">
        <v>24.34</v>
      </c>
      <c r="I10103" s="22">
        <v>23.95</v>
      </c>
      <c r="J10103" s="22" t="s">
        <v>54</v>
      </c>
      <c r="K10103" s="23">
        <v>204646.27</v>
      </c>
      <c r="L10103" s="23" t="s">
        <v>55</v>
      </c>
      <c r="M10103" s="23" t="s">
        <v>83</v>
      </c>
      <c r="N10103" s="27"/>
      <c r="O10103" s="23" t="s">
        <v>56</v>
      </c>
      <c r="P10103" t="str">
        <f t="shared" si="157"/>
        <v>INSERT INTO @DataTable (Deal, AdvanceDate, PROV, DealPurpose, RateType, BEACON, LTV, TDS, GDS, InsuranceType, PrincipalBalance, OccupancyType, AccountStatus, Closed_Date, DelinquencyBucket) VALUES (10102, '2016-04-04', 'ON', 'Transfer', 'Fixed', 821, 66.35, 24.34, 23.95, 'Conv', 204646.27, 'Owner-Occupied', 'Open', '1900-01-00', 'Current');</v>
      </c>
    </row>
    <row r="10104" spans="1:16" x14ac:dyDescent="0.35">
      <c r="A10104" s="19">
        <v>10103</v>
      </c>
      <c r="B10104" s="18">
        <v>42016</v>
      </c>
      <c r="C10104" s="19" t="s">
        <v>65</v>
      </c>
      <c r="D10104" s="19" t="s">
        <v>52</v>
      </c>
      <c r="E10104" s="19" t="s">
        <v>53</v>
      </c>
      <c r="F10104" s="19">
        <v>625</v>
      </c>
      <c r="G10104" s="19">
        <v>69</v>
      </c>
      <c r="H10104" s="19">
        <v>24.53</v>
      </c>
      <c r="I10104" s="19">
        <v>24.53</v>
      </c>
      <c r="J10104" s="19" t="s">
        <v>54</v>
      </c>
      <c r="K10104" s="20">
        <v>130425.4</v>
      </c>
      <c r="L10104" s="20" t="s">
        <v>55</v>
      </c>
      <c r="M10104" s="20" t="s">
        <v>83</v>
      </c>
      <c r="N10104" s="26"/>
      <c r="O10104" s="20" t="s">
        <v>56</v>
      </c>
      <c r="P10104" t="str">
        <f t="shared" si="157"/>
        <v>INSERT INTO @DataTable (Deal, AdvanceDate, PROV, DealPurpose, RateType, BEACON, LTV, TDS, GDS, InsuranceType, PrincipalBalance, OccupancyType, AccountStatus, Closed_Date, DelinquencyBucket) VALUES (10103, '2015-01-12', 'NS', 'Refinance External', 'Fixed', 625, 69, 24.53, 24.53, 'Conv', 130425.4, 'Owner-Occupied', 'Open', '1900-01-00', 'Current');</v>
      </c>
    </row>
    <row r="10105" spans="1:16" x14ac:dyDescent="0.35">
      <c r="A10105" s="22">
        <v>10104</v>
      </c>
      <c r="B10105" s="21">
        <v>41810</v>
      </c>
      <c r="C10105" s="22" t="s">
        <v>57</v>
      </c>
      <c r="D10105" s="22" t="s">
        <v>64</v>
      </c>
      <c r="E10105" s="22" t="s">
        <v>53</v>
      </c>
      <c r="F10105" s="22">
        <v>703</v>
      </c>
      <c r="G10105" s="22">
        <v>95</v>
      </c>
      <c r="H10105" s="22">
        <v>42.74</v>
      </c>
      <c r="I10105" s="22">
        <v>25.84</v>
      </c>
      <c r="J10105" s="22" t="s">
        <v>60</v>
      </c>
      <c r="K10105" s="23">
        <v>0</v>
      </c>
      <c r="L10105" s="23" t="s">
        <v>55</v>
      </c>
      <c r="M10105" s="23" t="s">
        <v>84</v>
      </c>
      <c r="N10105" s="27">
        <v>42569</v>
      </c>
      <c r="O10105" s="23" t="s">
        <v>56</v>
      </c>
      <c r="P10105" t="str">
        <f t="shared" si="157"/>
        <v>INSERT INTO @DataTable (Deal, AdvanceDate, PROV, DealPurpose, RateType, BEACON, LTV, TDS, GDS, InsuranceType, PrincipalBalance, OccupancyType, AccountStatus, Closed_Date, DelinquencyBucket) VALUES (10104, '2014-06-20', 'ON', 'Purchase with Improvements', 'Fixed', 703, 95, 42.74, 25.84, 'HiRatio', 0, 'Owner-Occupied', 'Closed', '2016-07-18', 'Current');</v>
      </c>
    </row>
    <row r="10106" spans="1:16" x14ac:dyDescent="0.35">
      <c r="A10106" s="19">
        <v>10105</v>
      </c>
      <c r="B10106" s="18">
        <v>41423</v>
      </c>
      <c r="C10106" s="19" t="s">
        <v>74</v>
      </c>
      <c r="D10106" s="19" t="s">
        <v>61</v>
      </c>
      <c r="E10106" s="19" t="s">
        <v>53</v>
      </c>
      <c r="F10106" s="19">
        <v>787</v>
      </c>
      <c r="G10106" s="19">
        <v>88.64</v>
      </c>
      <c r="H10106" s="19">
        <v>35.28</v>
      </c>
      <c r="I10106" s="19">
        <v>34.99</v>
      </c>
      <c r="J10106" s="19" t="s">
        <v>60</v>
      </c>
      <c r="K10106" s="20">
        <v>177763.58</v>
      </c>
      <c r="L10106" s="20" t="s">
        <v>55</v>
      </c>
      <c r="M10106" s="20" t="s">
        <v>83</v>
      </c>
      <c r="N10106" s="26"/>
      <c r="O10106" s="20" t="s">
        <v>56</v>
      </c>
      <c r="P10106" t="str">
        <f t="shared" si="157"/>
        <v>INSERT INTO @DataTable (Deal, AdvanceDate, PROV, DealPurpose, RateType, BEACON, LTV, TDS, GDS, InsuranceType, PrincipalBalance, OccupancyType, AccountStatus, Closed_Date, DelinquencyBucket) VALUES (10105, '2013-05-29', 'MB', 'Purchase', 'Fixed', 787, 88.64, 35.28, 34.99, 'HiRatio', 177763.58, 'Owner-Occupied', 'Open', '1900-01-00', 'Current');</v>
      </c>
    </row>
    <row r="10107" spans="1:16" x14ac:dyDescent="0.35">
      <c r="A10107" s="22">
        <v>10106</v>
      </c>
      <c r="B10107" s="21">
        <v>41060</v>
      </c>
      <c r="C10107" s="22" t="s">
        <v>51</v>
      </c>
      <c r="D10107" s="22" t="s">
        <v>61</v>
      </c>
      <c r="E10107" s="22" t="s">
        <v>53</v>
      </c>
      <c r="F10107" s="22">
        <v>803</v>
      </c>
      <c r="G10107" s="22">
        <v>95</v>
      </c>
      <c r="H10107" s="22">
        <v>41.58</v>
      </c>
      <c r="I10107" s="22">
        <v>19.05</v>
      </c>
      <c r="J10107" s="22" t="s">
        <v>60</v>
      </c>
      <c r="K10107" s="23">
        <v>299119.8</v>
      </c>
      <c r="L10107" s="23" t="s">
        <v>55</v>
      </c>
      <c r="M10107" s="23" t="s">
        <v>83</v>
      </c>
      <c r="N10107" s="27"/>
      <c r="O10107" s="23" t="s">
        <v>56</v>
      </c>
      <c r="P10107" t="str">
        <f t="shared" si="157"/>
        <v>INSERT INTO @DataTable (Deal, AdvanceDate, PROV, DealPurpose, RateType, BEACON, LTV, TDS, GDS, InsuranceType, PrincipalBalance, OccupancyType, AccountStatus, Closed_Date, DelinquencyBucket) VALUES (10106, '2012-05-31', 'AB', 'Purchase', 'Fixed', 803, 95, 41.58, 19.05, 'HiRatio', 299119.8, 'Owner-Occupied', 'Open', '1900-01-00', 'Current');</v>
      </c>
    </row>
    <row r="10108" spans="1:16" x14ac:dyDescent="0.35">
      <c r="A10108" s="19">
        <v>10107</v>
      </c>
      <c r="B10108" s="18">
        <v>41445</v>
      </c>
      <c r="C10108" s="19" t="s">
        <v>57</v>
      </c>
      <c r="D10108" s="19" t="s">
        <v>61</v>
      </c>
      <c r="E10108" s="19" t="s">
        <v>53</v>
      </c>
      <c r="F10108" s="19">
        <v>684</v>
      </c>
      <c r="G10108" s="19">
        <v>89.97</v>
      </c>
      <c r="H10108" s="19">
        <v>40.71</v>
      </c>
      <c r="I10108" s="19">
        <v>25.19</v>
      </c>
      <c r="J10108" s="19" t="s">
        <v>60</v>
      </c>
      <c r="K10108" s="20">
        <v>265857.26</v>
      </c>
      <c r="L10108" s="20" t="s">
        <v>55</v>
      </c>
      <c r="M10108" s="20" t="s">
        <v>83</v>
      </c>
      <c r="N10108" s="26"/>
      <c r="O10108" s="20" t="s">
        <v>56</v>
      </c>
      <c r="P10108" t="str">
        <f t="shared" si="157"/>
        <v>INSERT INTO @DataTable (Deal, AdvanceDate, PROV, DealPurpose, RateType, BEACON, LTV, TDS, GDS, InsuranceType, PrincipalBalance, OccupancyType, AccountStatus, Closed_Date, DelinquencyBucket) VALUES (10107, '2013-06-20', 'ON', 'Purchase', 'Fixed', 684, 89.97, 40.71, 25.19, 'HiRatio', 265857.26, 'Owner-Occupied', 'Open', '1900-01-00', 'Current');</v>
      </c>
    </row>
    <row r="10109" spans="1:16" x14ac:dyDescent="0.35">
      <c r="A10109" s="22">
        <v>10108</v>
      </c>
      <c r="B10109" s="21">
        <v>42445</v>
      </c>
      <c r="C10109" s="22" t="s">
        <v>57</v>
      </c>
      <c r="D10109" s="22" t="s">
        <v>59</v>
      </c>
      <c r="E10109" s="22" t="s">
        <v>53</v>
      </c>
      <c r="F10109" s="22">
        <v>707</v>
      </c>
      <c r="G10109" s="22">
        <v>73.59</v>
      </c>
      <c r="H10109" s="22">
        <v>38.86</v>
      </c>
      <c r="I10109" s="22">
        <v>20.67</v>
      </c>
      <c r="J10109" s="22" t="s">
        <v>54</v>
      </c>
      <c r="K10109" s="23">
        <v>0</v>
      </c>
      <c r="L10109" s="23" t="s">
        <v>55</v>
      </c>
      <c r="M10109" s="23" t="s">
        <v>84</v>
      </c>
      <c r="N10109" s="27">
        <v>42622</v>
      </c>
      <c r="O10109" s="23" t="s">
        <v>56</v>
      </c>
      <c r="P10109" t="str">
        <f t="shared" si="157"/>
        <v>INSERT INTO @DataTable (Deal, AdvanceDate, PROV, DealPurpose, RateType, BEACON, LTV, TDS, GDS, InsuranceType, PrincipalBalance, OccupancyType, AccountStatus, Closed_Date, DelinquencyBucket) VALUES (10108, '2016-03-16', 'ON', 'Transfer', 'Fixed', 707, 73.59, 38.86, 20.67, 'Conv', 0, 'Owner-Occupied', 'Closed', '2016-09-09', 'Current');</v>
      </c>
    </row>
    <row r="10110" spans="1:16" x14ac:dyDescent="0.35">
      <c r="A10110" s="19">
        <v>10109</v>
      </c>
      <c r="B10110" s="18">
        <v>42381</v>
      </c>
      <c r="C10110" s="19" t="s">
        <v>57</v>
      </c>
      <c r="D10110" s="19" t="s">
        <v>61</v>
      </c>
      <c r="E10110" s="19" t="s">
        <v>40</v>
      </c>
      <c r="F10110" s="19">
        <v>795</v>
      </c>
      <c r="G10110" s="19">
        <v>41.75</v>
      </c>
      <c r="H10110" s="19">
        <v>33.270000000000003</v>
      </c>
      <c r="I10110" s="19">
        <v>20.190000000000001</v>
      </c>
      <c r="J10110" s="19" t="s">
        <v>54</v>
      </c>
      <c r="K10110" s="20">
        <v>381283.87</v>
      </c>
      <c r="L10110" s="20" t="s">
        <v>55</v>
      </c>
      <c r="M10110" s="20" t="s">
        <v>83</v>
      </c>
      <c r="N10110" s="26"/>
      <c r="O10110" s="20" t="s">
        <v>56</v>
      </c>
      <c r="P10110" t="str">
        <f t="shared" si="157"/>
        <v>INSERT INTO @DataTable (Deal, AdvanceDate, PROV, DealPurpose, RateType, BEACON, LTV, TDS, GDS, InsuranceType, PrincipalBalance, OccupancyType, AccountStatus, Closed_Date, DelinquencyBucket) VALUES (10109, '2016-01-12', 'ON', 'Purchase', 'ARM', 795, 41.75, 33.27, 20.19, 'Conv', 381283.87, 'Owner-Occupied', 'Open', '1900-01-00', 'Current');</v>
      </c>
    </row>
    <row r="10111" spans="1:16" x14ac:dyDescent="0.35">
      <c r="A10111" s="22">
        <v>10110</v>
      </c>
      <c r="B10111" s="21">
        <v>41513</v>
      </c>
      <c r="C10111" s="22" t="s">
        <v>57</v>
      </c>
      <c r="D10111" s="22" t="s">
        <v>61</v>
      </c>
      <c r="E10111" s="22" t="s">
        <v>53</v>
      </c>
      <c r="F10111" s="22">
        <v>778</v>
      </c>
      <c r="G10111" s="22">
        <v>92.59</v>
      </c>
      <c r="H10111" s="22">
        <v>34.130000000000003</v>
      </c>
      <c r="I10111" s="22">
        <v>26.38</v>
      </c>
      <c r="J10111" s="22" t="s">
        <v>60</v>
      </c>
      <c r="K10111" s="23">
        <v>349961.8</v>
      </c>
      <c r="L10111" s="23" t="s">
        <v>55</v>
      </c>
      <c r="M10111" s="23" t="s">
        <v>83</v>
      </c>
      <c r="N10111" s="27"/>
      <c r="O10111" s="23" t="s">
        <v>56</v>
      </c>
      <c r="P10111" t="str">
        <f t="shared" si="157"/>
        <v>INSERT INTO @DataTable (Deal, AdvanceDate, PROV, DealPurpose, RateType, BEACON, LTV, TDS, GDS, InsuranceType, PrincipalBalance, OccupancyType, AccountStatus, Closed_Date, DelinquencyBucket) VALUES (10110, '2013-08-27', 'ON', 'Purchase', 'Fixed', 778, 92.59, 34.13, 26.38, 'HiRatio', 349961.8, 'Owner-Occupied', 'Open', '1900-01-00', 'Current');</v>
      </c>
    </row>
    <row r="10112" spans="1:16" x14ac:dyDescent="0.35">
      <c r="A10112" s="19">
        <v>10111</v>
      </c>
      <c r="B10112" s="18">
        <v>42083</v>
      </c>
      <c r="C10112" s="19" t="s">
        <v>57</v>
      </c>
      <c r="D10112" s="19" t="s">
        <v>52</v>
      </c>
      <c r="E10112" s="19" t="s">
        <v>40</v>
      </c>
      <c r="F10112" s="19">
        <v>786</v>
      </c>
      <c r="G10112" s="19">
        <v>64.290000000000006</v>
      </c>
      <c r="H10112" s="19">
        <v>21.92</v>
      </c>
      <c r="I10112" s="19">
        <v>20.239999999999998</v>
      </c>
      <c r="J10112" s="19" t="s">
        <v>54</v>
      </c>
      <c r="K10112" s="20">
        <v>587504.76</v>
      </c>
      <c r="L10112" s="20" t="s">
        <v>55</v>
      </c>
      <c r="M10112" s="20" t="s">
        <v>83</v>
      </c>
      <c r="N10112" s="26"/>
      <c r="O10112" s="20" t="s">
        <v>56</v>
      </c>
      <c r="P10112" t="str">
        <f t="shared" si="157"/>
        <v>INSERT INTO @DataTable (Deal, AdvanceDate, PROV, DealPurpose, RateType, BEACON, LTV, TDS, GDS, InsuranceType, PrincipalBalance, OccupancyType, AccountStatus, Closed_Date, DelinquencyBucket) VALUES (10111, '2015-03-20', 'ON', 'Refinance External', 'ARM', 786, 64.29, 21.92, 20.24, 'Conv', 587504.76, 'Owner-Occupied', 'Open', '1900-01-00', 'Current');</v>
      </c>
    </row>
    <row r="10113" spans="1:16" x14ac:dyDescent="0.35">
      <c r="A10113" s="22">
        <v>10112</v>
      </c>
      <c r="B10113" s="21">
        <v>42334</v>
      </c>
      <c r="C10113" s="22" t="s">
        <v>57</v>
      </c>
      <c r="D10113" s="22" t="s">
        <v>61</v>
      </c>
      <c r="E10113" s="22" t="s">
        <v>53</v>
      </c>
      <c r="F10113" s="22">
        <v>778</v>
      </c>
      <c r="G10113" s="22">
        <v>67.069999999999993</v>
      </c>
      <c r="H10113" s="22">
        <v>39.049999999999997</v>
      </c>
      <c r="I10113" s="22">
        <v>31.3</v>
      </c>
      <c r="J10113" s="22" t="s">
        <v>54</v>
      </c>
      <c r="K10113" s="23">
        <v>214081.15</v>
      </c>
      <c r="L10113" s="23" t="s">
        <v>55</v>
      </c>
      <c r="M10113" s="23" t="s">
        <v>83</v>
      </c>
      <c r="N10113" s="27"/>
      <c r="O10113" s="23" t="s">
        <v>56</v>
      </c>
      <c r="P10113" t="str">
        <f t="shared" si="157"/>
        <v>INSERT INTO @DataTable (Deal, AdvanceDate, PROV, DealPurpose, RateType, BEACON, LTV, TDS, GDS, InsuranceType, PrincipalBalance, OccupancyType, AccountStatus, Closed_Date, DelinquencyBucket) VALUES (10112, '2015-11-26', 'ON', 'Purchase', 'Fixed', 778, 67.07, 39.05, 31.3, 'Conv', 214081.15, 'Owner-Occupied', 'Open', '1900-01-00', 'Current');</v>
      </c>
    </row>
    <row r="10114" spans="1:16" x14ac:dyDescent="0.35">
      <c r="A10114" s="19">
        <v>10113</v>
      </c>
      <c r="B10114" s="18">
        <v>42466</v>
      </c>
      <c r="C10114" s="19" t="s">
        <v>51</v>
      </c>
      <c r="D10114" s="19" t="s">
        <v>61</v>
      </c>
      <c r="E10114" s="19" t="s">
        <v>53</v>
      </c>
      <c r="F10114" s="19">
        <v>704</v>
      </c>
      <c r="G10114" s="19">
        <v>89.64</v>
      </c>
      <c r="H10114" s="19">
        <v>42.3</v>
      </c>
      <c r="I10114" s="19">
        <v>38.479999999999997</v>
      </c>
      <c r="J10114" s="19" t="s">
        <v>60</v>
      </c>
      <c r="K10114" s="20">
        <v>246139.76</v>
      </c>
      <c r="L10114" s="20" t="s">
        <v>55</v>
      </c>
      <c r="M10114" s="20" t="s">
        <v>83</v>
      </c>
      <c r="N10114" s="26"/>
      <c r="O10114" s="20" t="s">
        <v>56</v>
      </c>
      <c r="P10114" t="str">
        <f t="shared" si="157"/>
        <v>INSERT INTO @DataTable (Deal, AdvanceDate, PROV, DealPurpose, RateType, BEACON, LTV, TDS, GDS, InsuranceType, PrincipalBalance, OccupancyType, AccountStatus, Closed_Date, DelinquencyBucket) VALUES (10113, '2016-04-06', 'AB', 'Purchase', 'Fixed', 704, 89.64, 42.3, 38.48, 'HiRatio', 246139.76, 'Owner-Occupied', 'Open', '1900-01-00', 'Current');</v>
      </c>
    </row>
    <row r="10115" spans="1:16" x14ac:dyDescent="0.35">
      <c r="A10115" s="22">
        <v>10114</v>
      </c>
      <c r="B10115" s="21">
        <v>42605</v>
      </c>
      <c r="C10115" s="22" t="s">
        <v>57</v>
      </c>
      <c r="D10115" s="22" t="s">
        <v>61</v>
      </c>
      <c r="E10115" s="22" t="s">
        <v>40</v>
      </c>
      <c r="F10115" s="22">
        <v>672</v>
      </c>
      <c r="G10115" s="22">
        <v>80</v>
      </c>
      <c r="H10115" s="22">
        <v>39.130000000000003</v>
      </c>
      <c r="I10115" s="22">
        <v>19.95</v>
      </c>
      <c r="J10115" s="22" t="s">
        <v>54</v>
      </c>
      <c r="K10115" s="23">
        <v>113785.83</v>
      </c>
      <c r="L10115" s="23" t="s">
        <v>66</v>
      </c>
      <c r="M10115" s="23" t="s">
        <v>83</v>
      </c>
      <c r="N10115" s="27"/>
      <c r="O10115" s="23" t="s">
        <v>56</v>
      </c>
      <c r="P10115" t="str">
        <f t="shared" ref="P10115:P10178" si="158">"INSERT INTO @DataTable (Deal, AdvanceDate, PROV, DealPurpose, RateType, BEACON, LTV, TDS, GDS, InsuranceType, PrincipalBalance, OccupancyType, AccountStatus, Closed_Date, DelinquencyBucket) VALUES (" &amp; A10115 &amp; ", " &amp; "'" &amp; TEXT(B10115, "yyyy-mm-dd") &amp; "', '" &amp; C10115 &amp; "', '" &amp; D10115 &amp; "', '" &amp; E10115 &amp; "', " &amp; F10115 &amp; ", " &amp; G10115 &amp; ", " &amp; H10115 &amp; ", " &amp; I10115 &amp; ", '" &amp; J10115 &amp; "', " &amp; K10115 &amp; ", '" &amp; L10115 &amp; "', '" &amp; M10115 &amp; "', '" &amp;TEXT(N10115, "yyyy-mm-dd") &amp; "', '" &amp; O10115 &amp; "');"</f>
        <v>INSERT INTO @DataTable (Deal, AdvanceDate, PROV, DealPurpose, RateType, BEACON, LTV, TDS, GDS, InsuranceType, PrincipalBalance, OccupancyType, AccountStatus, Closed_Date, DelinquencyBucket) VALUES (10114, '2016-08-23', 'ON', 'Purchase', 'ARM', 672, 80, 39.13, 19.95, 'Conv', 113785.83, 'Second Home', 'Open', '1900-01-00', 'Current');</v>
      </c>
    </row>
    <row r="10116" spans="1:16" x14ac:dyDescent="0.35">
      <c r="A10116" s="19">
        <v>10115</v>
      </c>
      <c r="B10116" s="18">
        <v>42111</v>
      </c>
      <c r="C10116" s="19" t="s">
        <v>57</v>
      </c>
      <c r="D10116" s="19" t="s">
        <v>52</v>
      </c>
      <c r="E10116" s="19" t="s">
        <v>53</v>
      </c>
      <c r="F10116" s="19">
        <v>804</v>
      </c>
      <c r="G10116" s="19">
        <v>57.14</v>
      </c>
      <c r="H10116" s="19">
        <v>39.42</v>
      </c>
      <c r="I10116" s="19">
        <v>34.729999999999997</v>
      </c>
      <c r="J10116" s="19" t="s">
        <v>54</v>
      </c>
      <c r="K10116" s="20">
        <v>169135.75</v>
      </c>
      <c r="L10116" s="20" t="s">
        <v>55</v>
      </c>
      <c r="M10116" s="20" t="s">
        <v>83</v>
      </c>
      <c r="N10116" s="26"/>
      <c r="O10116" s="20" t="s">
        <v>56</v>
      </c>
      <c r="P10116" t="str">
        <f t="shared" si="158"/>
        <v>INSERT INTO @DataTable (Deal, AdvanceDate, PROV, DealPurpose, RateType, BEACON, LTV, TDS, GDS, InsuranceType, PrincipalBalance, OccupancyType, AccountStatus, Closed_Date, DelinquencyBucket) VALUES (10115, '2015-04-17', 'ON', 'Refinance External', 'Fixed', 804, 57.14, 39.42, 34.73, 'Conv', 169135.75, 'Owner-Occupied', 'Open', '1900-01-00', 'Current');</v>
      </c>
    </row>
    <row r="10117" spans="1:16" x14ac:dyDescent="0.35">
      <c r="A10117" s="22">
        <v>10116</v>
      </c>
      <c r="B10117" s="21">
        <v>42381</v>
      </c>
      <c r="C10117" s="22" t="s">
        <v>57</v>
      </c>
      <c r="D10117" s="22" t="s">
        <v>52</v>
      </c>
      <c r="E10117" s="22" t="s">
        <v>40</v>
      </c>
      <c r="F10117" s="22">
        <v>700</v>
      </c>
      <c r="G10117" s="22">
        <v>78.84</v>
      </c>
      <c r="H10117" s="22">
        <v>31.54</v>
      </c>
      <c r="I10117" s="22">
        <v>27.97</v>
      </c>
      <c r="J10117" s="22" t="s">
        <v>54</v>
      </c>
      <c r="K10117" s="23">
        <v>527934.80000000005</v>
      </c>
      <c r="L10117" s="23" t="s">
        <v>55</v>
      </c>
      <c r="M10117" s="23" t="s">
        <v>83</v>
      </c>
      <c r="N10117" s="27"/>
      <c r="O10117" s="23" t="s">
        <v>56</v>
      </c>
      <c r="P10117" t="str">
        <f t="shared" si="158"/>
        <v>INSERT INTO @DataTable (Deal, AdvanceDate, PROV, DealPurpose, RateType, BEACON, LTV, TDS, GDS, InsuranceType, PrincipalBalance, OccupancyType, AccountStatus, Closed_Date, DelinquencyBucket) VALUES (10116, '2016-01-12', 'ON', 'Refinance External', 'ARM', 700, 78.84, 31.54, 27.97, 'Conv', 527934.8, 'Owner-Occupied', 'Open', '1900-01-00', 'Current');</v>
      </c>
    </row>
    <row r="10118" spans="1:16" x14ac:dyDescent="0.35">
      <c r="A10118" s="19">
        <v>10117</v>
      </c>
      <c r="B10118" s="18">
        <v>42156</v>
      </c>
      <c r="C10118" s="19" t="s">
        <v>57</v>
      </c>
      <c r="D10118" s="19" t="s">
        <v>52</v>
      </c>
      <c r="E10118" s="19" t="s">
        <v>40</v>
      </c>
      <c r="F10118" s="19">
        <v>774</v>
      </c>
      <c r="G10118" s="19">
        <v>69.81</v>
      </c>
      <c r="H10118" s="19">
        <v>24.03</v>
      </c>
      <c r="I10118" s="19">
        <v>16.71</v>
      </c>
      <c r="J10118" s="19" t="s">
        <v>54</v>
      </c>
      <c r="K10118" s="20">
        <v>171898.98</v>
      </c>
      <c r="L10118" s="20" t="s">
        <v>55</v>
      </c>
      <c r="M10118" s="20" t="s">
        <v>83</v>
      </c>
      <c r="N10118" s="26"/>
      <c r="O10118" s="20" t="s">
        <v>56</v>
      </c>
      <c r="P10118" t="str">
        <f t="shared" si="158"/>
        <v>INSERT INTO @DataTable (Deal, AdvanceDate, PROV, DealPurpose, RateType, BEACON, LTV, TDS, GDS, InsuranceType, PrincipalBalance, OccupancyType, AccountStatus, Closed_Date, DelinquencyBucket) VALUES (10117, '2015-06-01', 'ON', 'Refinance External', 'ARM', 774, 69.81, 24.03, 16.71, 'Conv', 171898.98, 'Owner-Occupied', 'Open', '1900-01-00', 'Current');</v>
      </c>
    </row>
    <row r="10119" spans="1:16" x14ac:dyDescent="0.35">
      <c r="A10119" s="22">
        <v>10118</v>
      </c>
      <c r="B10119" s="21">
        <v>41368</v>
      </c>
      <c r="C10119" s="22" t="s">
        <v>57</v>
      </c>
      <c r="D10119" s="22" t="s">
        <v>52</v>
      </c>
      <c r="E10119" s="22" t="s">
        <v>53</v>
      </c>
      <c r="F10119" s="22">
        <v>652</v>
      </c>
      <c r="G10119" s="22">
        <v>80</v>
      </c>
      <c r="H10119" s="22">
        <v>28.42</v>
      </c>
      <c r="I10119" s="22">
        <v>18.62</v>
      </c>
      <c r="J10119" s="22" t="s">
        <v>54</v>
      </c>
      <c r="K10119" s="23">
        <v>0</v>
      </c>
      <c r="L10119" s="23" t="s">
        <v>55</v>
      </c>
      <c r="M10119" s="23" t="s">
        <v>84</v>
      </c>
      <c r="N10119" s="27">
        <v>41948</v>
      </c>
      <c r="O10119" s="23" t="s">
        <v>56</v>
      </c>
      <c r="P10119" t="str">
        <f t="shared" si="158"/>
        <v>INSERT INTO @DataTable (Deal, AdvanceDate, PROV, DealPurpose, RateType, BEACON, LTV, TDS, GDS, InsuranceType, PrincipalBalance, OccupancyType, AccountStatus, Closed_Date, DelinquencyBucket) VALUES (10118, '2013-04-04', 'ON', 'Refinance External', 'Fixed', 652, 80, 28.42, 18.62, 'Conv', 0, 'Owner-Occupied', 'Closed', '2014-11-05', 'Current');</v>
      </c>
    </row>
    <row r="10120" spans="1:16" x14ac:dyDescent="0.35">
      <c r="A10120" s="19">
        <v>10119</v>
      </c>
      <c r="B10120" s="18">
        <v>42209</v>
      </c>
      <c r="C10120" s="19" t="s">
        <v>51</v>
      </c>
      <c r="D10120" s="19" t="s">
        <v>61</v>
      </c>
      <c r="E10120" s="19" t="s">
        <v>53</v>
      </c>
      <c r="F10120" s="19">
        <v>793</v>
      </c>
      <c r="G10120" s="19">
        <v>85</v>
      </c>
      <c r="H10120" s="19">
        <v>37.61</v>
      </c>
      <c r="I10120" s="19">
        <v>31.12</v>
      </c>
      <c r="J10120" s="19" t="s">
        <v>60</v>
      </c>
      <c r="K10120" s="20">
        <v>427130.55</v>
      </c>
      <c r="L10120" s="20" t="s">
        <v>55</v>
      </c>
      <c r="M10120" s="20" t="s">
        <v>83</v>
      </c>
      <c r="N10120" s="26"/>
      <c r="O10120" s="20" t="s">
        <v>56</v>
      </c>
      <c r="P10120" t="str">
        <f t="shared" si="158"/>
        <v>INSERT INTO @DataTable (Deal, AdvanceDate, PROV, DealPurpose, RateType, BEACON, LTV, TDS, GDS, InsuranceType, PrincipalBalance, OccupancyType, AccountStatus, Closed_Date, DelinquencyBucket) VALUES (10119, '2015-07-24', 'AB', 'Purchase', 'Fixed', 793, 85, 37.61, 31.12, 'HiRatio', 427130.55, 'Owner-Occupied', 'Open', '1900-01-00', 'Current');</v>
      </c>
    </row>
    <row r="10121" spans="1:16" x14ac:dyDescent="0.35">
      <c r="A10121" s="22">
        <v>10120</v>
      </c>
      <c r="B10121" s="21">
        <v>41593</v>
      </c>
      <c r="C10121" s="22" t="s">
        <v>57</v>
      </c>
      <c r="D10121" s="22" t="s">
        <v>61</v>
      </c>
      <c r="E10121" s="22" t="s">
        <v>40</v>
      </c>
      <c r="F10121" s="22">
        <v>716</v>
      </c>
      <c r="G10121" s="22">
        <v>95</v>
      </c>
      <c r="H10121" s="22">
        <v>32.39</v>
      </c>
      <c r="I10121" s="22">
        <v>9.9</v>
      </c>
      <c r="J10121" s="22" t="s">
        <v>60</v>
      </c>
      <c r="K10121" s="23">
        <v>198304.43</v>
      </c>
      <c r="L10121" s="23" t="s">
        <v>55</v>
      </c>
      <c r="M10121" s="23" t="s">
        <v>83</v>
      </c>
      <c r="N10121" s="27"/>
      <c r="O10121" s="23" t="s">
        <v>56</v>
      </c>
      <c r="P10121" t="str">
        <f t="shared" si="158"/>
        <v>INSERT INTO @DataTable (Deal, AdvanceDate, PROV, DealPurpose, RateType, BEACON, LTV, TDS, GDS, InsuranceType, PrincipalBalance, OccupancyType, AccountStatus, Closed_Date, DelinquencyBucket) VALUES (10120, '2013-11-15', 'ON', 'Purchase', 'ARM', 716, 95, 32.39, 9.9, 'HiRatio', 198304.43, 'Owner-Occupied', 'Open', '1900-01-00', 'Current');</v>
      </c>
    </row>
    <row r="10122" spans="1:16" x14ac:dyDescent="0.35">
      <c r="A10122" s="19">
        <v>10121</v>
      </c>
      <c r="B10122" s="18">
        <v>42429</v>
      </c>
      <c r="C10122" s="19" t="s">
        <v>58</v>
      </c>
      <c r="D10122" s="19" t="s">
        <v>61</v>
      </c>
      <c r="E10122" s="19" t="s">
        <v>53</v>
      </c>
      <c r="F10122" s="19">
        <v>771</v>
      </c>
      <c r="G10122" s="19">
        <v>87.83</v>
      </c>
      <c r="H10122" s="19">
        <v>40.270000000000003</v>
      </c>
      <c r="I10122" s="19">
        <v>38.69</v>
      </c>
      <c r="J10122" s="19" t="s">
        <v>60</v>
      </c>
      <c r="K10122" s="20">
        <v>281921.90999999997</v>
      </c>
      <c r="L10122" s="20" t="s">
        <v>55</v>
      </c>
      <c r="M10122" s="20" t="s">
        <v>83</v>
      </c>
      <c r="N10122" s="26"/>
      <c r="O10122" s="20" t="s">
        <v>56</v>
      </c>
      <c r="P10122" t="str">
        <f t="shared" si="158"/>
        <v>INSERT INTO @DataTable (Deal, AdvanceDate, PROV, DealPurpose, RateType, BEACON, LTV, TDS, GDS, InsuranceType, PrincipalBalance, OccupancyType, AccountStatus, Closed_Date, DelinquencyBucket) VALUES (10121, '2016-02-29', 'BC', 'Purchase', 'Fixed', 771, 87.83, 40.27, 38.69, 'HiRatio', 281921.91, 'Owner-Occupied', 'Open', '1900-01-00', 'Current');</v>
      </c>
    </row>
    <row r="10123" spans="1:16" x14ac:dyDescent="0.35">
      <c r="A10123" s="22">
        <v>10122</v>
      </c>
      <c r="B10123" s="21">
        <v>41851</v>
      </c>
      <c r="C10123" s="22" t="s">
        <v>63</v>
      </c>
      <c r="D10123" s="22" t="s">
        <v>61</v>
      </c>
      <c r="E10123" s="22" t="s">
        <v>53</v>
      </c>
      <c r="F10123" s="22">
        <v>753</v>
      </c>
      <c r="G10123" s="22">
        <v>95</v>
      </c>
      <c r="H10123" s="22">
        <v>41.41</v>
      </c>
      <c r="I10123" s="22">
        <v>23.67</v>
      </c>
      <c r="J10123" s="22" t="s">
        <v>60</v>
      </c>
      <c r="K10123" s="23">
        <v>257935.76</v>
      </c>
      <c r="L10123" s="23" t="s">
        <v>55</v>
      </c>
      <c r="M10123" s="23" t="s">
        <v>83</v>
      </c>
      <c r="N10123" s="27"/>
      <c r="O10123" s="23" t="s">
        <v>56</v>
      </c>
      <c r="P10123" t="str">
        <f t="shared" si="158"/>
        <v>INSERT INTO @DataTable (Deal, AdvanceDate, PROV, DealPurpose, RateType, BEACON, LTV, TDS, GDS, InsuranceType, PrincipalBalance, OccupancyType, AccountStatus, Closed_Date, DelinquencyBucket) VALUES (10122, '2014-07-31', 'SK', 'Purchase', 'Fixed', 753, 95, 41.41, 23.67, 'HiRatio', 257935.76, 'Owner-Occupied', 'Open', '1900-01-00', 'Current');</v>
      </c>
    </row>
    <row r="10124" spans="1:16" x14ac:dyDescent="0.35">
      <c r="A10124" s="19">
        <v>10123</v>
      </c>
      <c r="B10124" s="18">
        <v>42489</v>
      </c>
      <c r="C10124" s="19" t="s">
        <v>57</v>
      </c>
      <c r="D10124" s="19" t="s">
        <v>61</v>
      </c>
      <c r="E10124" s="19" t="s">
        <v>53</v>
      </c>
      <c r="F10124" s="19">
        <v>797</v>
      </c>
      <c r="G10124" s="19">
        <v>95</v>
      </c>
      <c r="H10124" s="19">
        <v>32.08</v>
      </c>
      <c r="I10124" s="19">
        <v>26.44</v>
      </c>
      <c r="J10124" s="19" t="s">
        <v>60</v>
      </c>
      <c r="K10124" s="20">
        <v>152108.19</v>
      </c>
      <c r="L10124" s="20" t="s">
        <v>55</v>
      </c>
      <c r="M10124" s="20" t="s">
        <v>83</v>
      </c>
      <c r="N10124" s="26"/>
      <c r="O10124" s="20" t="s">
        <v>56</v>
      </c>
      <c r="P10124" t="str">
        <f t="shared" si="158"/>
        <v>INSERT INTO @DataTable (Deal, AdvanceDate, PROV, DealPurpose, RateType, BEACON, LTV, TDS, GDS, InsuranceType, PrincipalBalance, OccupancyType, AccountStatus, Closed_Date, DelinquencyBucket) VALUES (10123, '2016-04-29', 'ON', 'Purchase', 'Fixed', 797, 95, 32.08, 26.44, 'HiRatio', 152108.19, 'Owner-Occupied', 'Open', '1900-01-00', 'Current');</v>
      </c>
    </row>
    <row r="10125" spans="1:16" x14ac:dyDescent="0.35">
      <c r="A10125" s="22">
        <v>10124</v>
      </c>
      <c r="B10125" s="21">
        <v>42433</v>
      </c>
      <c r="C10125" s="22" t="s">
        <v>57</v>
      </c>
      <c r="D10125" s="22" t="s">
        <v>61</v>
      </c>
      <c r="E10125" s="22" t="s">
        <v>53</v>
      </c>
      <c r="F10125" s="22">
        <v>756</v>
      </c>
      <c r="G10125" s="22">
        <v>81.77</v>
      </c>
      <c r="H10125" s="22">
        <v>27.66</v>
      </c>
      <c r="I10125" s="22">
        <v>16.25</v>
      </c>
      <c r="J10125" s="22" t="s">
        <v>60</v>
      </c>
      <c r="K10125" s="23">
        <v>275836.31</v>
      </c>
      <c r="L10125" s="23" t="s">
        <v>55</v>
      </c>
      <c r="M10125" s="23" t="s">
        <v>83</v>
      </c>
      <c r="N10125" s="27"/>
      <c r="O10125" s="23" t="s">
        <v>56</v>
      </c>
      <c r="P10125" t="str">
        <f t="shared" si="158"/>
        <v>INSERT INTO @DataTable (Deal, AdvanceDate, PROV, DealPurpose, RateType, BEACON, LTV, TDS, GDS, InsuranceType, PrincipalBalance, OccupancyType, AccountStatus, Closed_Date, DelinquencyBucket) VALUES (10124, '2016-03-04', 'ON', 'Purchase', 'Fixed', 756, 81.77, 27.66, 16.25, 'HiRatio', 275836.31, 'Owner-Occupied', 'Open', '1900-01-00', 'Current');</v>
      </c>
    </row>
    <row r="10126" spans="1:16" x14ac:dyDescent="0.35">
      <c r="A10126" s="19">
        <v>10125</v>
      </c>
      <c r="B10126" s="18">
        <v>42160</v>
      </c>
      <c r="C10126" s="19" t="s">
        <v>57</v>
      </c>
      <c r="D10126" s="19" t="s">
        <v>61</v>
      </c>
      <c r="E10126" s="19" t="s">
        <v>40</v>
      </c>
      <c r="F10126" s="19">
        <v>790</v>
      </c>
      <c r="G10126" s="19">
        <v>92.15</v>
      </c>
      <c r="H10126" s="19">
        <v>37.270000000000003</v>
      </c>
      <c r="I10126" s="19">
        <v>24.39</v>
      </c>
      <c r="J10126" s="19" t="s">
        <v>60</v>
      </c>
      <c r="K10126" s="20">
        <v>376800.45</v>
      </c>
      <c r="L10126" s="20" t="s">
        <v>55</v>
      </c>
      <c r="M10126" s="20" t="s">
        <v>83</v>
      </c>
      <c r="N10126" s="26"/>
      <c r="O10126" s="20" t="s">
        <v>56</v>
      </c>
      <c r="P10126" t="str">
        <f t="shared" si="158"/>
        <v>INSERT INTO @DataTable (Deal, AdvanceDate, PROV, DealPurpose, RateType, BEACON, LTV, TDS, GDS, InsuranceType, PrincipalBalance, OccupancyType, AccountStatus, Closed_Date, DelinquencyBucket) VALUES (10125, '2015-06-05', 'ON', 'Purchase', 'ARM', 790, 92.15, 37.27, 24.39, 'HiRatio', 376800.45, 'Owner-Occupied', 'Open', '1900-01-00', 'Current');</v>
      </c>
    </row>
    <row r="10127" spans="1:16" x14ac:dyDescent="0.35">
      <c r="A10127" s="22">
        <v>10126</v>
      </c>
      <c r="B10127" s="21">
        <v>42095</v>
      </c>
      <c r="C10127" s="22" t="s">
        <v>57</v>
      </c>
      <c r="D10127" s="22" t="s">
        <v>61</v>
      </c>
      <c r="E10127" s="22" t="s">
        <v>40</v>
      </c>
      <c r="F10127" s="22">
        <v>784</v>
      </c>
      <c r="G10127" s="22">
        <v>80</v>
      </c>
      <c r="H10127" s="22">
        <v>24.65</v>
      </c>
      <c r="I10127" s="22">
        <v>22.73</v>
      </c>
      <c r="J10127" s="22" t="s">
        <v>54</v>
      </c>
      <c r="K10127" s="23">
        <v>160330.57</v>
      </c>
      <c r="L10127" s="23" t="s">
        <v>55</v>
      </c>
      <c r="M10127" s="23" t="s">
        <v>83</v>
      </c>
      <c r="N10127" s="27"/>
      <c r="O10127" s="23" t="s">
        <v>56</v>
      </c>
      <c r="P10127" t="str">
        <f t="shared" si="158"/>
        <v>INSERT INTO @DataTable (Deal, AdvanceDate, PROV, DealPurpose, RateType, BEACON, LTV, TDS, GDS, InsuranceType, PrincipalBalance, OccupancyType, AccountStatus, Closed_Date, DelinquencyBucket) VALUES (10126, '2015-04-01', 'ON', 'Purchase', 'ARM', 784, 80, 24.65, 22.73, 'Conv', 160330.57, 'Owner-Occupied', 'Open', '1900-01-00', 'Current');</v>
      </c>
    </row>
    <row r="10128" spans="1:16" x14ac:dyDescent="0.35">
      <c r="A10128" s="19">
        <v>10127</v>
      </c>
      <c r="B10128" s="18">
        <v>41627</v>
      </c>
      <c r="C10128" s="19" t="s">
        <v>57</v>
      </c>
      <c r="D10128" s="19" t="s">
        <v>61</v>
      </c>
      <c r="E10128" s="19" t="s">
        <v>40</v>
      </c>
      <c r="F10128" s="19">
        <v>730</v>
      </c>
      <c r="G10128" s="19">
        <v>95</v>
      </c>
      <c r="H10128" s="19">
        <v>25.68</v>
      </c>
      <c r="I10128" s="19">
        <v>20.09</v>
      </c>
      <c r="J10128" s="19" t="s">
        <v>60</v>
      </c>
      <c r="K10128" s="20">
        <v>0</v>
      </c>
      <c r="L10128" s="20" t="s">
        <v>55</v>
      </c>
      <c r="M10128" s="20" t="s">
        <v>84</v>
      </c>
      <c r="N10128" s="26">
        <v>42626</v>
      </c>
      <c r="O10128" s="20" t="s">
        <v>56</v>
      </c>
      <c r="P10128" t="str">
        <f t="shared" si="158"/>
        <v>INSERT INTO @DataTable (Deal, AdvanceDate, PROV, DealPurpose, RateType, BEACON, LTV, TDS, GDS, InsuranceType, PrincipalBalance, OccupancyType, AccountStatus, Closed_Date, DelinquencyBucket) VALUES (10127, '2013-12-19', 'ON', 'Purchase', 'ARM', 730, 95, 25.68, 20.09, 'HiRatio', 0, 'Owner-Occupied', 'Closed', '2016-09-13', 'Current');</v>
      </c>
    </row>
    <row r="10129" spans="1:16" x14ac:dyDescent="0.35">
      <c r="A10129" s="22">
        <v>10128</v>
      </c>
      <c r="B10129" s="21">
        <v>42517</v>
      </c>
      <c r="C10129" s="22" t="s">
        <v>57</v>
      </c>
      <c r="D10129" s="22" t="s">
        <v>61</v>
      </c>
      <c r="E10129" s="22" t="s">
        <v>40</v>
      </c>
      <c r="F10129" s="22">
        <v>693</v>
      </c>
      <c r="G10129" s="22">
        <v>72.22</v>
      </c>
      <c r="H10129" s="22">
        <v>24.42</v>
      </c>
      <c r="I10129" s="22">
        <v>16.79</v>
      </c>
      <c r="J10129" s="22" t="s">
        <v>54</v>
      </c>
      <c r="K10129" s="23">
        <v>380403.93</v>
      </c>
      <c r="L10129" s="23" t="s">
        <v>55</v>
      </c>
      <c r="M10129" s="23" t="s">
        <v>83</v>
      </c>
      <c r="N10129" s="27"/>
      <c r="O10129" s="23" t="s">
        <v>56</v>
      </c>
      <c r="P10129" t="str">
        <f t="shared" si="158"/>
        <v>INSERT INTO @DataTable (Deal, AdvanceDate, PROV, DealPurpose, RateType, BEACON, LTV, TDS, GDS, InsuranceType, PrincipalBalance, OccupancyType, AccountStatus, Closed_Date, DelinquencyBucket) VALUES (10128, '2016-05-27', 'ON', 'Purchase', 'ARM', 693, 72.22, 24.42, 16.79, 'Conv', 380403.93, 'Owner-Occupied', 'Open', '1900-01-00', 'Current');</v>
      </c>
    </row>
    <row r="10130" spans="1:16" x14ac:dyDescent="0.35">
      <c r="A10130" s="19">
        <v>10129</v>
      </c>
      <c r="B10130" s="18">
        <v>42373</v>
      </c>
      <c r="C10130" s="19" t="s">
        <v>57</v>
      </c>
      <c r="D10130" s="19" t="s">
        <v>61</v>
      </c>
      <c r="E10130" s="19" t="s">
        <v>53</v>
      </c>
      <c r="F10130" s="19">
        <v>800</v>
      </c>
      <c r="G10130" s="19">
        <v>66.709999999999994</v>
      </c>
      <c r="H10130" s="19">
        <v>30.41</v>
      </c>
      <c r="I10130" s="19">
        <v>25.91</v>
      </c>
      <c r="J10130" s="19" t="s">
        <v>54</v>
      </c>
      <c r="K10130" s="20">
        <v>534023.54</v>
      </c>
      <c r="L10130" s="20" t="s">
        <v>55</v>
      </c>
      <c r="M10130" s="20" t="s">
        <v>83</v>
      </c>
      <c r="N10130" s="26"/>
      <c r="O10130" s="20" t="s">
        <v>56</v>
      </c>
      <c r="P10130" t="str">
        <f t="shared" si="158"/>
        <v>INSERT INTO @DataTable (Deal, AdvanceDate, PROV, DealPurpose, RateType, BEACON, LTV, TDS, GDS, InsuranceType, PrincipalBalance, OccupancyType, AccountStatus, Closed_Date, DelinquencyBucket) VALUES (10129, '2016-01-04', 'ON', 'Purchase', 'Fixed', 800, 66.71, 30.41, 25.91, 'Conv', 534023.54, 'Owner-Occupied', 'Open', '1900-01-00', 'Current');</v>
      </c>
    </row>
    <row r="10131" spans="1:16" x14ac:dyDescent="0.35">
      <c r="A10131" s="22">
        <v>10130</v>
      </c>
      <c r="B10131" s="21">
        <v>42474</v>
      </c>
      <c r="C10131" s="22" t="s">
        <v>57</v>
      </c>
      <c r="D10131" s="22" t="s">
        <v>61</v>
      </c>
      <c r="E10131" s="22" t="s">
        <v>53</v>
      </c>
      <c r="F10131" s="22">
        <v>753</v>
      </c>
      <c r="G10131" s="22">
        <v>94.76</v>
      </c>
      <c r="H10131" s="22">
        <v>39.270000000000003</v>
      </c>
      <c r="I10131" s="22">
        <v>32.909999999999997</v>
      </c>
      <c r="J10131" s="22" t="s">
        <v>60</v>
      </c>
      <c r="K10131" s="23">
        <v>504079.44</v>
      </c>
      <c r="L10131" s="23" t="s">
        <v>55</v>
      </c>
      <c r="M10131" s="23" t="s">
        <v>83</v>
      </c>
      <c r="N10131" s="27"/>
      <c r="O10131" s="23" t="s">
        <v>56</v>
      </c>
      <c r="P10131" t="str">
        <f t="shared" si="158"/>
        <v>INSERT INTO @DataTable (Deal, AdvanceDate, PROV, DealPurpose, RateType, BEACON, LTV, TDS, GDS, InsuranceType, PrincipalBalance, OccupancyType, AccountStatus, Closed_Date, DelinquencyBucket) VALUES (10130, '2016-04-14', 'ON', 'Purchase', 'Fixed', 753, 94.76, 39.27, 32.91, 'HiRatio', 504079.44, 'Owner-Occupied', 'Open', '1900-01-00', 'Current');</v>
      </c>
    </row>
    <row r="10132" spans="1:16" x14ac:dyDescent="0.35">
      <c r="A10132" s="19">
        <v>10131</v>
      </c>
      <c r="B10132" s="18">
        <v>42516</v>
      </c>
      <c r="C10132" s="19" t="s">
        <v>58</v>
      </c>
      <c r="D10132" s="19" t="s">
        <v>61</v>
      </c>
      <c r="E10132" s="19" t="s">
        <v>40</v>
      </c>
      <c r="F10132" s="19">
        <v>789</v>
      </c>
      <c r="G10132" s="19">
        <v>33.17</v>
      </c>
      <c r="H10132" s="19">
        <v>20.329999999999998</v>
      </c>
      <c r="I10132" s="19">
        <v>16.149999999999999</v>
      </c>
      <c r="J10132" s="19" t="s">
        <v>54</v>
      </c>
      <c r="K10132" s="20">
        <v>322544.52</v>
      </c>
      <c r="L10132" s="20" t="s">
        <v>55</v>
      </c>
      <c r="M10132" s="20" t="s">
        <v>83</v>
      </c>
      <c r="N10132" s="26"/>
      <c r="O10132" s="20" t="s">
        <v>56</v>
      </c>
      <c r="P10132" t="str">
        <f t="shared" si="158"/>
        <v>INSERT INTO @DataTable (Deal, AdvanceDate, PROV, DealPurpose, RateType, BEACON, LTV, TDS, GDS, InsuranceType, PrincipalBalance, OccupancyType, AccountStatus, Closed_Date, DelinquencyBucket) VALUES (10131, '2016-05-26', 'BC', 'Purchase', 'ARM', 789, 33.17, 20.33, 16.15, 'Conv', 322544.52, 'Owner-Occupied', 'Open', '1900-01-00', 'Current');</v>
      </c>
    </row>
    <row r="10133" spans="1:16" x14ac:dyDescent="0.35">
      <c r="A10133" s="22">
        <v>10132</v>
      </c>
      <c r="B10133" s="21">
        <v>42412</v>
      </c>
      <c r="C10133" s="22" t="s">
        <v>57</v>
      </c>
      <c r="D10133" s="22" t="s">
        <v>52</v>
      </c>
      <c r="E10133" s="22" t="s">
        <v>53</v>
      </c>
      <c r="F10133" s="22">
        <v>730</v>
      </c>
      <c r="G10133" s="22">
        <v>64.209999999999994</v>
      </c>
      <c r="H10133" s="22">
        <v>21.64</v>
      </c>
      <c r="I10133" s="22">
        <v>21.64</v>
      </c>
      <c r="J10133" s="22" t="s">
        <v>54</v>
      </c>
      <c r="K10133" s="23">
        <v>295187.59999999998</v>
      </c>
      <c r="L10133" s="23" t="s">
        <v>55</v>
      </c>
      <c r="M10133" s="23" t="s">
        <v>83</v>
      </c>
      <c r="N10133" s="27"/>
      <c r="O10133" s="23" t="s">
        <v>56</v>
      </c>
      <c r="P10133" t="str">
        <f t="shared" si="158"/>
        <v>INSERT INTO @DataTable (Deal, AdvanceDate, PROV, DealPurpose, RateType, BEACON, LTV, TDS, GDS, InsuranceType, PrincipalBalance, OccupancyType, AccountStatus, Closed_Date, DelinquencyBucket) VALUES (10132, '2016-02-12', 'ON', 'Refinance External', 'Fixed', 730, 64.21, 21.64, 21.64, 'Conv', 295187.6, 'Owner-Occupied', 'Open', '1900-01-00', 'Current');</v>
      </c>
    </row>
    <row r="10134" spans="1:16" x14ac:dyDescent="0.35">
      <c r="A10134" s="19">
        <v>10133</v>
      </c>
      <c r="B10134" s="18">
        <v>41969</v>
      </c>
      <c r="C10134" s="19" t="s">
        <v>57</v>
      </c>
      <c r="D10134" s="19" t="s">
        <v>61</v>
      </c>
      <c r="E10134" s="19" t="s">
        <v>53</v>
      </c>
      <c r="F10134" s="19">
        <v>751</v>
      </c>
      <c r="G10134" s="19">
        <v>95</v>
      </c>
      <c r="H10134" s="19">
        <v>40.92</v>
      </c>
      <c r="I10134" s="19">
        <v>28.4</v>
      </c>
      <c r="J10134" s="19" t="s">
        <v>60</v>
      </c>
      <c r="K10134" s="20">
        <v>141031.26999999999</v>
      </c>
      <c r="L10134" s="20" t="s">
        <v>55</v>
      </c>
      <c r="M10134" s="20" t="s">
        <v>83</v>
      </c>
      <c r="N10134" s="26"/>
      <c r="O10134" s="20" t="s">
        <v>56</v>
      </c>
      <c r="P10134" t="str">
        <f t="shared" si="158"/>
        <v>INSERT INTO @DataTable (Deal, AdvanceDate, PROV, DealPurpose, RateType, BEACON, LTV, TDS, GDS, InsuranceType, PrincipalBalance, OccupancyType, AccountStatus, Closed_Date, DelinquencyBucket) VALUES (10133, '2014-11-26', 'ON', 'Purchase', 'Fixed', 751, 95, 40.92, 28.4, 'HiRatio', 141031.27, 'Owner-Occupied', 'Open', '1900-01-00', 'Current');</v>
      </c>
    </row>
    <row r="10135" spans="1:16" x14ac:dyDescent="0.35">
      <c r="A10135" s="22">
        <v>10134</v>
      </c>
      <c r="B10135" s="21">
        <v>41241</v>
      </c>
      <c r="C10135" s="22" t="s">
        <v>57</v>
      </c>
      <c r="D10135" s="22" t="s">
        <v>61</v>
      </c>
      <c r="E10135" s="22" t="s">
        <v>53</v>
      </c>
      <c r="F10135" s="22">
        <v>774</v>
      </c>
      <c r="G10135" s="22">
        <v>90</v>
      </c>
      <c r="H10135" s="22">
        <v>31.11</v>
      </c>
      <c r="I10135" s="22">
        <v>12.89</v>
      </c>
      <c r="J10135" s="22" t="s">
        <v>60</v>
      </c>
      <c r="K10135" s="23">
        <v>165748.29999999999</v>
      </c>
      <c r="L10135" s="23" t="s">
        <v>55</v>
      </c>
      <c r="M10135" s="23" t="s">
        <v>83</v>
      </c>
      <c r="N10135" s="27"/>
      <c r="O10135" s="23" t="s">
        <v>56</v>
      </c>
      <c r="P10135" t="str">
        <f t="shared" si="158"/>
        <v>INSERT INTO @DataTable (Deal, AdvanceDate, PROV, DealPurpose, RateType, BEACON, LTV, TDS, GDS, InsuranceType, PrincipalBalance, OccupancyType, AccountStatus, Closed_Date, DelinquencyBucket) VALUES (10134, '2012-11-28', 'ON', 'Purchase', 'Fixed', 774, 90, 31.11, 12.89, 'HiRatio', 165748.3, 'Owner-Occupied', 'Open', '1900-01-00', 'Current');</v>
      </c>
    </row>
    <row r="10136" spans="1:16" x14ac:dyDescent="0.35">
      <c r="A10136" s="19">
        <v>10135</v>
      </c>
      <c r="B10136" s="18">
        <v>41548</v>
      </c>
      <c r="C10136" s="19" t="s">
        <v>51</v>
      </c>
      <c r="D10136" s="19" t="s">
        <v>52</v>
      </c>
      <c r="E10136" s="19" t="s">
        <v>40</v>
      </c>
      <c r="F10136" s="19">
        <v>698</v>
      </c>
      <c r="G10136" s="19">
        <v>80</v>
      </c>
      <c r="H10136" s="19">
        <v>26.36</v>
      </c>
      <c r="I10136" s="19">
        <v>23.36</v>
      </c>
      <c r="J10136" s="19" t="s">
        <v>54</v>
      </c>
      <c r="K10136" s="20">
        <v>0</v>
      </c>
      <c r="L10136" s="20" t="s">
        <v>55</v>
      </c>
      <c r="M10136" s="20" t="s">
        <v>84</v>
      </c>
      <c r="N10136" s="26">
        <v>42585</v>
      </c>
      <c r="O10136" s="20" t="s">
        <v>56</v>
      </c>
      <c r="P10136" t="str">
        <f t="shared" si="158"/>
        <v>INSERT INTO @DataTable (Deal, AdvanceDate, PROV, DealPurpose, RateType, BEACON, LTV, TDS, GDS, InsuranceType, PrincipalBalance, OccupancyType, AccountStatus, Closed_Date, DelinquencyBucket) VALUES (10135, '2013-10-01', 'AB', 'Refinance External', 'ARM', 698, 80, 26.36, 23.36, 'Conv', 0, 'Owner-Occupied', 'Closed', '2016-08-03', 'Current');</v>
      </c>
    </row>
    <row r="10137" spans="1:16" x14ac:dyDescent="0.35">
      <c r="A10137" s="22">
        <v>10136</v>
      </c>
      <c r="B10137" s="21">
        <v>41823</v>
      </c>
      <c r="C10137" s="22" t="s">
        <v>74</v>
      </c>
      <c r="D10137" s="22" t="s">
        <v>61</v>
      </c>
      <c r="E10137" s="22" t="s">
        <v>40</v>
      </c>
      <c r="F10137" s="22">
        <v>677</v>
      </c>
      <c r="G10137" s="22">
        <v>95</v>
      </c>
      <c r="H10137" s="22">
        <v>38.26</v>
      </c>
      <c r="I10137" s="22">
        <v>20.61</v>
      </c>
      <c r="J10137" s="22" t="s">
        <v>60</v>
      </c>
      <c r="K10137" s="23">
        <v>195613.16</v>
      </c>
      <c r="L10137" s="23" t="s">
        <v>55</v>
      </c>
      <c r="M10137" s="23" t="s">
        <v>83</v>
      </c>
      <c r="N10137" s="27"/>
      <c r="O10137" s="23" t="s">
        <v>56</v>
      </c>
      <c r="P10137" t="str">
        <f t="shared" si="158"/>
        <v>INSERT INTO @DataTable (Deal, AdvanceDate, PROV, DealPurpose, RateType, BEACON, LTV, TDS, GDS, InsuranceType, PrincipalBalance, OccupancyType, AccountStatus, Closed_Date, DelinquencyBucket) VALUES (10136, '2014-07-03', 'MB', 'Purchase', 'ARM', 677, 95, 38.26, 20.61, 'HiRatio', 195613.16, 'Owner-Occupied', 'Open', '1900-01-00', 'Current');</v>
      </c>
    </row>
    <row r="10138" spans="1:16" x14ac:dyDescent="0.35">
      <c r="A10138" s="19">
        <v>10137</v>
      </c>
      <c r="B10138" s="18">
        <v>41957</v>
      </c>
      <c r="C10138" s="19" t="s">
        <v>51</v>
      </c>
      <c r="D10138" s="19" t="s">
        <v>52</v>
      </c>
      <c r="E10138" s="19" t="s">
        <v>53</v>
      </c>
      <c r="F10138" s="19">
        <v>766</v>
      </c>
      <c r="G10138" s="19">
        <v>80</v>
      </c>
      <c r="H10138" s="19">
        <v>31.94</v>
      </c>
      <c r="I10138" s="19">
        <v>27.59</v>
      </c>
      <c r="J10138" s="19" t="s">
        <v>54</v>
      </c>
      <c r="K10138" s="20">
        <v>481232.73</v>
      </c>
      <c r="L10138" s="20" t="s">
        <v>55</v>
      </c>
      <c r="M10138" s="20" t="s">
        <v>83</v>
      </c>
      <c r="N10138" s="26"/>
      <c r="O10138" s="20" t="s">
        <v>56</v>
      </c>
      <c r="P10138" t="str">
        <f t="shared" si="158"/>
        <v>INSERT INTO @DataTable (Deal, AdvanceDate, PROV, DealPurpose, RateType, BEACON, LTV, TDS, GDS, InsuranceType, PrincipalBalance, OccupancyType, AccountStatus, Closed_Date, DelinquencyBucket) VALUES (10137, '2014-11-14', 'AB', 'Refinance External', 'Fixed', 766, 80, 31.94, 27.59, 'Conv', 481232.73, 'Owner-Occupied', 'Open', '1900-01-00', 'Current');</v>
      </c>
    </row>
    <row r="10139" spans="1:16" x14ac:dyDescent="0.35">
      <c r="A10139" s="22">
        <v>10138</v>
      </c>
      <c r="B10139" s="21">
        <v>42516</v>
      </c>
      <c r="C10139" s="22" t="s">
        <v>57</v>
      </c>
      <c r="D10139" s="22" t="s">
        <v>61</v>
      </c>
      <c r="E10139" s="22" t="s">
        <v>53</v>
      </c>
      <c r="F10139" s="22">
        <v>775</v>
      </c>
      <c r="G10139" s="22">
        <v>58.99</v>
      </c>
      <c r="H10139" s="22">
        <v>31.09</v>
      </c>
      <c r="I10139" s="22">
        <v>29.8</v>
      </c>
      <c r="J10139" s="22" t="s">
        <v>54</v>
      </c>
      <c r="K10139" s="23">
        <v>218729.31</v>
      </c>
      <c r="L10139" s="23" t="s">
        <v>55</v>
      </c>
      <c r="M10139" s="23" t="s">
        <v>83</v>
      </c>
      <c r="N10139" s="27"/>
      <c r="O10139" s="23" t="s">
        <v>56</v>
      </c>
      <c r="P10139" t="str">
        <f t="shared" si="158"/>
        <v>INSERT INTO @DataTable (Deal, AdvanceDate, PROV, DealPurpose, RateType, BEACON, LTV, TDS, GDS, InsuranceType, PrincipalBalance, OccupancyType, AccountStatus, Closed_Date, DelinquencyBucket) VALUES (10138, '2016-05-26', 'ON', 'Purchase', 'Fixed', 775, 58.99, 31.09, 29.8, 'Conv', 218729.31, 'Owner-Occupied', 'Open', '1900-01-00', 'Current');</v>
      </c>
    </row>
    <row r="10140" spans="1:16" x14ac:dyDescent="0.35">
      <c r="A10140" s="19">
        <v>10139</v>
      </c>
      <c r="B10140" s="18">
        <v>42429</v>
      </c>
      <c r="C10140" s="19" t="s">
        <v>57</v>
      </c>
      <c r="D10140" s="19" t="s">
        <v>61</v>
      </c>
      <c r="E10140" s="19" t="s">
        <v>40</v>
      </c>
      <c r="F10140" s="19">
        <v>790</v>
      </c>
      <c r="G10140" s="19">
        <v>90</v>
      </c>
      <c r="H10140" s="19">
        <v>34.06</v>
      </c>
      <c r="I10140" s="19">
        <v>25.6</v>
      </c>
      <c r="J10140" s="19" t="s">
        <v>60</v>
      </c>
      <c r="K10140" s="20">
        <v>312865.81</v>
      </c>
      <c r="L10140" s="20" t="s">
        <v>55</v>
      </c>
      <c r="M10140" s="20" t="s">
        <v>83</v>
      </c>
      <c r="N10140" s="26"/>
      <c r="O10140" s="20" t="s">
        <v>56</v>
      </c>
      <c r="P10140" t="str">
        <f t="shared" si="158"/>
        <v>INSERT INTO @DataTable (Deal, AdvanceDate, PROV, DealPurpose, RateType, BEACON, LTV, TDS, GDS, InsuranceType, PrincipalBalance, OccupancyType, AccountStatus, Closed_Date, DelinquencyBucket) VALUES (10139, '2016-02-29', 'ON', 'Purchase', 'ARM', 790, 90, 34.06, 25.6, 'HiRatio', 312865.81, 'Owner-Occupied', 'Open', '1900-01-00', 'Current');</v>
      </c>
    </row>
    <row r="10141" spans="1:16" x14ac:dyDescent="0.35">
      <c r="A10141" s="22">
        <v>10140</v>
      </c>
      <c r="B10141" s="21">
        <v>42705</v>
      </c>
      <c r="C10141" s="22" t="s">
        <v>57</v>
      </c>
      <c r="D10141" s="22" t="s">
        <v>61</v>
      </c>
      <c r="E10141" s="22" t="s">
        <v>53</v>
      </c>
      <c r="F10141" s="22">
        <v>681</v>
      </c>
      <c r="G10141" s="22">
        <v>94.57</v>
      </c>
      <c r="H10141" s="22">
        <v>38.9</v>
      </c>
      <c r="I10141" s="22">
        <v>23.57</v>
      </c>
      <c r="J10141" s="22" t="s">
        <v>60</v>
      </c>
      <c r="K10141" s="23">
        <v>360615.02</v>
      </c>
      <c r="L10141" s="23" t="s">
        <v>55</v>
      </c>
      <c r="M10141" s="23" t="s">
        <v>83</v>
      </c>
      <c r="N10141" s="27"/>
      <c r="O10141" s="23" t="s">
        <v>56</v>
      </c>
      <c r="P10141" t="str">
        <f t="shared" si="158"/>
        <v>INSERT INTO @DataTable (Deal, AdvanceDate, PROV, DealPurpose, RateType, BEACON, LTV, TDS, GDS, InsuranceType, PrincipalBalance, OccupancyType, AccountStatus, Closed_Date, DelinquencyBucket) VALUES (10140, '2016-12-01', 'ON', 'Purchase', 'Fixed', 681, 94.57, 38.9, 23.57, 'HiRatio', 360615.02, 'Owner-Occupied', 'Open', '1900-01-00', 'Current');</v>
      </c>
    </row>
    <row r="10142" spans="1:16" x14ac:dyDescent="0.35">
      <c r="A10142" s="19">
        <v>10141</v>
      </c>
      <c r="B10142" s="18">
        <v>41422</v>
      </c>
      <c r="C10142" s="19" t="s">
        <v>57</v>
      </c>
      <c r="D10142" s="19" t="s">
        <v>61</v>
      </c>
      <c r="E10142" s="19" t="s">
        <v>53</v>
      </c>
      <c r="F10142" s="19">
        <v>694</v>
      </c>
      <c r="G10142" s="19">
        <v>95</v>
      </c>
      <c r="H10142" s="19">
        <v>35.520000000000003</v>
      </c>
      <c r="I10142" s="19">
        <v>18.64</v>
      </c>
      <c r="J10142" s="19" t="s">
        <v>60</v>
      </c>
      <c r="K10142" s="20">
        <v>0</v>
      </c>
      <c r="L10142" s="20" t="s">
        <v>55</v>
      </c>
      <c r="M10142" s="20" t="s">
        <v>84</v>
      </c>
      <c r="N10142" s="26">
        <v>42576</v>
      </c>
      <c r="O10142" s="20" t="s">
        <v>56</v>
      </c>
      <c r="P10142" t="str">
        <f t="shared" si="158"/>
        <v>INSERT INTO @DataTable (Deal, AdvanceDate, PROV, DealPurpose, RateType, BEACON, LTV, TDS, GDS, InsuranceType, PrincipalBalance, OccupancyType, AccountStatus, Closed_Date, DelinquencyBucket) VALUES (10141, '2013-05-28', 'ON', 'Purchase', 'Fixed', 694, 95, 35.52, 18.64, 'HiRatio', 0, 'Owner-Occupied', 'Closed', '2016-07-25', 'Current');</v>
      </c>
    </row>
    <row r="10143" spans="1:16" x14ac:dyDescent="0.35">
      <c r="A10143" s="22">
        <v>10142</v>
      </c>
      <c r="B10143" s="21">
        <v>42598</v>
      </c>
      <c r="C10143" s="22" t="s">
        <v>57</v>
      </c>
      <c r="D10143" s="22" t="s">
        <v>61</v>
      </c>
      <c r="E10143" s="22" t="s">
        <v>53</v>
      </c>
      <c r="F10143" s="22">
        <v>740</v>
      </c>
      <c r="G10143" s="22">
        <v>49.28</v>
      </c>
      <c r="H10143" s="22">
        <v>38.67</v>
      </c>
      <c r="I10143" s="22">
        <v>31.58</v>
      </c>
      <c r="J10143" s="22" t="s">
        <v>54</v>
      </c>
      <c r="K10143" s="23">
        <v>480924.58</v>
      </c>
      <c r="L10143" s="23" t="s">
        <v>55</v>
      </c>
      <c r="M10143" s="23" t="s">
        <v>83</v>
      </c>
      <c r="N10143" s="27"/>
      <c r="O10143" s="23" t="s">
        <v>56</v>
      </c>
      <c r="P10143" t="str">
        <f t="shared" si="158"/>
        <v>INSERT INTO @DataTable (Deal, AdvanceDate, PROV, DealPurpose, RateType, BEACON, LTV, TDS, GDS, InsuranceType, PrincipalBalance, OccupancyType, AccountStatus, Closed_Date, DelinquencyBucket) VALUES (10142, '2016-08-16', 'ON', 'Purchase', 'Fixed', 740, 49.28, 38.67, 31.58, 'Conv', 480924.58, 'Owner-Occupied', 'Open', '1900-01-00', 'Current');</v>
      </c>
    </row>
    <row r="10144" spans="1:16" x14ac:dyDescent="0.35">
      <c r="A10144" s="19">
        <v>10143</v>
      </c>
      <c r="B10144" s="18">
        <v>42194</v>
      </c>
      <c r="C10144" s="19" t="s">
        <v>51</v>
      </c>
      <c r="D10144" s="19" t="s">
        <v>59</v>
      </c>
      <c r="E10144" s="19" t="s">
        <v>53</v>
      </c>
      <c r="F10144" s="19">
        <v>763</v>
      </c>
      <c r="G10144" s="19">
        <v>77.27</v>
      </c>
      <c r="H10144" s="19">
        <v>40.01</v>
      </c>
      <c r="I10144" s="19">
        <v>25.05</v>
      </c>
      <c r="J10144" s="19" t="s">
        <v>54</v>
      </c>
      <c r="K10144" s="20">
        <v>229958.98</v>
      </c>
      <c r="L10144" s="20" t="s">
        <v>55</v>
      </c>
      <c r="M10144" s="20" t="s">
        <v>83</v>
      </c>
      <c r="N10144" s="26"/>
      <c r="O10144" s="20" t="s">
        <v>56</v>
      </c>
      <c r="P10144" t="str">
        <f t="shared" si="158"/>
        <v>INSERT INTO @DataTable (Deal, AdvanceDate, PROV, DealPurpose, RateType, BEACON, LTV, TDS, GDS, InsuranceType, PrincipalBalance, OccupancyType, AccountStatus, Closed_Date, DelinquencyBucket) VALUES (10143, '2015-07-09', 'AB', 'Transfer', 'Fixed', 763, 77.27, 40.01, 25.05, 'Conv', 229958.98, 'Owner-Occupied', 'Open', '1900-01-00', 'Current');</v>
      </c>
    </row>
    <row r="10145" spans="1:16" x14ac:dyDescent="0.35">
      <c r="A10145" s="22">
        <v>10144</v>
      </c>
      <c r="B10145" s="21">
        <v>42566</v>
      </c>
      <c r="C10145" s="22" t="s">
        <v>57</v>
      </c>
      <c r="D10145" s="22" t="s">
        <v>61</v>
      </c>
      <c r="E10145" s="22" t="s">
        <v>40</v>
      </c>
      <c r="F10145" s="22">
        <v>670</v>
      </c>
      <c r="G10145" s="22">
        <v>95</v>
      </c>
      <c r="H10145" s="22">
        <v>28.67</v>
      </c>
      <c r="I10145" s="22">
        <v>20.61</v>
      </c>
      <c r="J10145" s="22" t="s">
        <v>60</v>
      </c>
      <c r="K10145" s="23">
        <v>313922.17</v>
      </c>
      <c r="L10145" s="23" t="s">
        <v>55</v>
      </c>
      <c r="M10145" s="23" t="s">
        <v>83</v>
      </c>
      <c r="N10145" s="27"/>
      <c r="O10145" s="23" t="s">
        <v>56</v>
      </c>
      <c r="P10145" t="str">
        <f t="shared" si="158"/>
        <v>INSERT INTO @DataTable (Deal, AdvanceDate, PROV, DealPurpose, RateType, BEACON, LTV, TDS, GDS, InsuranceType, PrincipalBalance, OccupancyType, AccountStatus, Closed_Date, DelinquencyBucket) VALUES (10144, '2016-07-15', 'ON', 'Purchase', 'ARM', 670, 95, 28.67, 20.61, 'HiRatio', 313922.17, 'Owner-Occupied', 'Open', '1900-01-00', 'Current');</v>
      </c>
    </row>
    <row r="10146" spans="1:16" x14ac:dyDescent="0.35">
      <c r="A10146" s="19">
        <v>10145</v>
      </c>
      <c r="B10146" s="18">
        <v>42522</v>
      </c>
      <c r="C10146" s="19" t="s">
        <v>70</v>
      </c>
      <c r="D10146" s="19" t="s">
        <v>61</v>
      </c>
      <c r="E10146" s="19" t="s">
        <v>53</v>
      </c>
      <c r="F10146" s="19">
        <v>676</v>
      </c>
      <c r="G10146" s="19">
        <v>80</v>
      </c>
      <c r="H10146" s="19">
        <v>39.61</v>
      </c>
      <c r="I10146" s="19">
        <v>30.37</v>
      </c>
      <c r="J10146" s="19" t="s">
        <v>54</v>
      </c>
      <c r="K10146" s="20">
        <v>158027.46</v>
      </c>
      <c r="L10146" s="20" t="s">
        <v>55</v>
      </c>
      <c r="M10146" s="20" t="s">
        <v>83</v>
      </c>
      <c r="N10146" s="26"/>
      <c r="O10146" s="20" t="s">
        <v>56</v>
      </c>
      <c r="P10146" t="str">
        <f t="shared" si="158"/>
        <v>INSERT INTO @DataTable (Deal, AdvanceDate, PROV, DealPurpose, RateType, BEACON, LTV, TDS, GDS, InsuranceType, PrincipalBalance, OccupancyType, AccountStatus, Closed_Date, DelinquencyBucket) VALUES (10145, '2016-06-01', 'NB', 'Purchase', 'Fixed', 676, 80, 39.61, 30.37, 'Conv', 158027.46, 'Owner-Occupied', 'Open', '1900-01-00', 'Current');</v>
      </c>
    </row>
    <row r="10147" spans="1:16" x14ac:dyDescent="0.35">
      <c r="A10147" s="22">
        <v>10146</v>
      </c>
      <c r="B10147" s="21">
        <v>42265</v>
      </c>
      <c r="C10147" s="22" t="s">
        <v>57</v>
      </c>
      <c r="D10147" s="22" t="s">
        <v>59</v>
      </c>
      <c r="E10147" s="22" t="s">
        <v>40</v>
      </c>
      <c r="F10147" s="22">
        <v>819</v>
      </c>
      <c r="G10147" s="22">
        <v>55.53</v>
      </c>
      <c r="H10147" s="22">
        <v>24.94</v>
      </c>
      <c r="I10147" s="22">
        <v>24.22</v>
      </c>
      <c r="J10147" s="22" t="s">
        <v>54</v>
      </c>
      <c r="K10147" s="23">
        <v>257328</v>
      </c>
      <c r="L10147" s="23" t="s">
        <v>55</v>
      </c>
      <c r="M10147" s="23" t="s">
        <v>83</v>
      </c>
      <c r="N10147" s="27"/>
      <c r="O10147" s="23" t="s">
        <v>56</v>
      </c>
      <c r="P10147" t="str">
        <f t="shared" si="158"/>
        <v>INSERT INTO @DataTable (Deal, AdvanceDate, PROV, DealPurpose, RateType, BEACON, LTV, TDS, GDS, InsuranceType, PrincipalBalance, OccupancyType, AccountStatus, Closed_Date, DelinquencyBucket) VALUES (10146, '2015-09-18', 'ON', 'Transfer', 'ARM', 819, 55.53, 24.94, 24.22, 'Conv', 257328, 'Owner-Occupied', 'Open', '1900-01-00', 'Current');</v>
      </c>
    </row>
    <row r="10148" spans="1:16" x14ac:dyDescent="0.35">
      <c r="A10148" s="19">
        <v>10147</v>
      </c>
      <c r="B10148" s="18">
        <v>41505</v>
      </c>
      <c r="C10148" s="19" t="s">
        <v>57</v>
      </c>
      <c r="D10148" s="19" t="s">
        <v>61</v>
      </c>
      <c r="E10148" s="19" t="s">
        <v>53</v>
      </c>
      <c r="F10148" s="19">
        <v>696</v>
      </c>
      <c r="G10148" s="19">
        <v>88.32</v>
      </c>
      <c r="H10148" s="19">
        <v>42.07</v>
      </c>
      <c r="I10148" s="19">
        <v>18.329999999999998</v>
      </c>
      <c r="J10148" s="19" t="s">
        <v>60</v>
      </c>
      <c r="K10148" s="20">
        <v>174988.98</v>
      </c>
      <c r="L10148" s="20" t="s">
        <v>55</v>
      </c>
      <c r="M10148" s="20" t="s">
        <v>83</v>
      </c>
      <c r="N10148" s="26"/>
      <c r="O10148" s="20" t="s">
        <v>56</v>
      </c>
      <c r="P10148" t="str">
        <f t="shared" si="158"/>
        <v>INSERT INTO @DataTable (Deal, AdvanceDate, PROV, DealPurpose, RateType, BEACON, LTV, TDS, GDS, InsuranceType, PrincipalBalance, OccupancyType, AccountStatus, Closed_Date, DelinquencyBucket) VALUES (10147, '2013-08-19', 'ON', 'Purchase', 'Fixed', 696, 88.32, 42.07, 18.33, 'HiRatio', 174988.98, 'Owner-Occupied', 'Open', '1900-01-00', 'Current');</v>
      </c>
    </row>
    <row r="10149" spans="1:16" x14ac:dyDescent="0.35">
      <c r="A10149" s="22">
        <v>10148</v>
      </c>
      <c r="B10149" s="21">
        <v>41795</v>
      </c>
      <c r="C10149" s="22" t="s">
        <v>51</v>
      </c>
      <c r="D10149" s="22" t="s">
        <v>61</v>
      </c>
      <c r="E10149" s="22" t="s">
        <v>53</v>
      </c>
      <c r="F10149" s="22">
        <v>659</v>
      </c>
      <c r="G10149" s="22">
        <v>95</v>
      </c>
      <c r="H10149" s="22">
        <v>39.450000000000003</v>
      </c>
      <c r="I10149" s="22">
        <v>33.92</v>
      </c>
      <c r="J10149" s="22" t="s">
        <v>60</v>
      </c>
      <c r="K10149" s="23">
        <v>220091.6</v>
      </c>
      <c r="L10149" s="23" t="s">
        <v>55</v>
      </c>
      <c r="M10149" s="23" t="s">
        <v>83</v>
      </c>
      <c r="N10149" s="27"/>
      <c r="O10149" s="23" t="s">
        <v>56</v>
      </c>
      <c r="P10149" t="str">
        <f t="shared" si="158"/>
        <v>INSERT INTO @DataTable (Deal, AdvanceDate, PROV, DealPurpose, RateType, BEACON, LTV, TDS, GDS, InsuranceType, PrincipalBalance, OccupancyType, AccountStatus, Closed_Date, DelinquencyBucket) VALUES (10148, '2014-06-05', 'AB', 'Purchase', 'Fixed', 659, 95, 39.45, 33.92, 'HiRatio', 220091.6, 'Owner-Occupied', 'Open', '1900-01-00', 'Current');</v>
      </c>
    </row>
    <row r="10150" spans="1:16" x14ac:dyDescent="0.35">
      <c r="A10150" s="19">
        <v>10149</v>
      </c>
      <c r="B10150" s="18">
        <v>41136</v>
      </c>
      <c r="C10150" s="19" t="s">
        <v>51</v>
      </c>
      <c r="D10150" s="19" t="s">
        <v>61</v>
      </c>
      <c r="E10150" s="19" t="s">
        <v>53</v>
      </c>
      <c r="F10150" s="19">
        <v>0</v>
      </c>
      <c r="G10150" s="19">
        <v>80</v>
      </c>
      <c r="H10150" s="19">
        <v>17.239999999999998</v>
      </c>
      <c r="I10150" s="19">
        <v>17.239999999999998</v>
      </c>
      <c r="J10150" s="19" t="s">
        <v>54</v>
      </c>
      <c r="K10150" s="20">
        <v>0</v>
      </c>
      <c r="L10150" s="20" t="s">
        <v>55</v>
      </c>
      <c r="M10150" s="20" t="s">
        <v>84</v>
      </c>
      <c r="N10150" s="26">
        <v>42485</v>
      </c>
      <c r="O10150" s="20" t="s">
        <v>56</v>
      </c>
      <c r="P10150" t="str">
        <f t="shared" si="158"/>
        <v>INSERT INTO @DataTable (Deal, AdvanceDate, PROV, DealPurpose, RateType, BEACON, LTV, TDS, GDS, InsuranceType, PrincipalBalance, OccupancyType, AccountStatus, Closed_Date, DelinquencyBucket) VALUES (10149, '2012-08-15', 'AB', 'Purchase', 'Fixed', 0, 80, 17.24, 17.24, 'Conv', 0, 'Owner-Occupied', 'Closed', '2016-04-25', 'Current');</v>
      </c>
    </row>
    <row r="10151" spans="1:16" x14ac:dyDescent="0.35">
      <c r="A10151" s="22">
        <v>10150</v>
      </c>
      <c r="B10151" s="21">
        <v>41346</v>
      </c>
      <c r="C10151" s="22" t="s">
        <v>63</v>
      </c>
      <c r="D10151" s="22" t="s">
        <v>61</v>
      </c>
      <c r="E10151" s="22" t="s">
        <v>53</v>
      </c>
      <c r="F10151" s="22">
        <v>629</v>
      </c>
      <c r="G10151" s="22">
        <v>95</v>
      </c>
      <c r="H10151" s="22">
        <v>34.17</v>
      </c>
      <c r="I10151" s="22">
        <v>26.32</v>
      </c>
      <c r="J10151" s="22" t="s">
        <v>60</v>
      </c>
      <c r="K10151" s="23">
        <v>0</v>
      </c>
      <c r="L10151" s="23" t="s">
        <v>55</v>
      </c>
      <c r="M10151" s="23" t="s">
        <v>84</v>
      </c>
      <c r="N10151" s="27">
        <v>41815</v>
      </c>
      <c r="O10151" s="23" t="s">
        <v>56</v>
      </c>
      <c r="P10151" t="str">
        <f t="shared" si="158"/>
        <v>INSERT INTO @DataTable (Deal, AdvanceDate, PROV, DealPurpose, RateType, BEACON, LTV, TDS, GDS, InsuranceType, PrincipalBalance, OccupancyType, AccountStatus, Closed_Date, DelinquencyBucket) VALUES (10150, '2013-03-13', 'SK', 'Purchase', 'Fixed', 629, 95, 34.17, 26.32, 'HiRatio', 0, 'Owner-Occupied', 'Closed', '2014-06-25', 'Current');</v>
      </c>
    </row>
    <row r="10152" spans="1:16" x14ac:dyDescent="0.35">
      <c r="A10152" s="19">
        <v>10151</v>
      </c>
      <c r="B10152" s="18">
        <v>41089</v>
      </c>
      <c r="C10152" s="19" t="s">
        <v>51</v>
      </c>
      <c r="D10152" s="19" t="s">
        <v>61</v>
      </c>
      <c r="E10152" s="19" t="s">
        <v>53</v>
      </c>
      <c r="F10152" s="19">
        <v>0</v>
      </c>
      <c r="G10152" s="19">
        <v>95</v>
      </c>
      <c r="H10152" s="19">
        <v>32.14</v>
      </c>
      <c r="I10152" s="19">
        <v>32.14</v>
      </c>
      <c r="J10152" s="19" t="s">
        <v>60</v>
      </c>
      <c r="K10152" s="20">
        <v>245818.64</v>
      </c>
      <c r="L10152" s="20" t="s">
        <v>55</v>
      </c>
      <c r="M10152" s="20" t="s">
        <v>83</v>
      </c>
      <c r="N10152" s="26"/>
      <c r="O10152" s="20" t="s">
        <v>56</v>
      </c>
      <c r="P10152" t="str">
        <f t="shared" si="158"/>
        <v>INSERT INTO @DataTable (Deal, AdvanceDate, PROV, DealPurpose, RateType, BEACON, LTV, TDS, GDS, InsuranceType, PrincipalBalance, OccupancyType, AccountStatus, Closed_Date, DelinquencyBucket) VALUES (10151, '2012-06-29', 'AB', 'Purchase', 'Fixed', 0, 95, 32.14, 32.14, 'HiRatio', 245818.64, 'Owner-Occupied', 'Open', '1900-01-00', 'Current');</v>
      </c>
    </row>
    <row r="10153" spans="1:16" x14ac:dyDescent="0.35">
      <c r="A10153" s="22">
        <v>10152</v>
      </c>
      <c r="B10153" s="21">
        <v>42187</v>
      </c>
      <c r="C10153" s="22" t="s">
        <v>58</v>
      </c>
      <c r="D10153" s="22" t="s">
        <v>61</v>
      </c>
      <c r="E10153" s="22" t="s">
        <v>40</v>
      </c>
      <c r="F10153" s="22">
        <v>776</v>
      </c>
      <c r="G10153" s="22">
        <v>47.42</v>
      </c>
      <c r="H10153" s="22">
        <v>25.6</v>
      </c>
      <c r="I10153" s="22">
        <v>25.18</v>
      </c>
      <c r="J10153" s="22" t="s">
        <v>54</v>
      </c>
      <c r="K10153" s="23">
        <v>213922.89</v>
      </c>
      <c r="L10153" s="23" t="s">
        <v>55</v>
      </c>
      <c r="M10153" s="23" t="s">
        <v>83</v>
      </c>
      <c r="N10153" s="27"/>
      <c r="O10153" s="23" t="s">
        <v>56</v>
      </c>
      <c r="P10153" t="str">
        <f t="shared" si="158"/>
        <v>INSERT INTO @DataTable (Deal, AdvanceDate, PROV, DealPurpose, RateType, BEACON, LTV, TDS, GDS, InsuranceType, PrincipalBalance, OccupancyType, AccountStatus, Closed_Date, DelinquencyBucket) VALUES (10152, '2015-07-02', 'BC', 'Purchase', 'ARM', 776, 47.42, 25.6, 25.18, 'Conv', 213922.89, 'Owner-Occupied', 'Open', '1900-01-00', 'Current');</v>
      </c>
    </row>
    <row r="10154" spans="1:16" x14ac:dyDescent="0.35">
      <c r="A10154" s="19">
        <v>10153</v>
      </c>
      <c r="B10154" s="18">
        <v>42473</v>
      </c>
      <c r="C10154" s="19" t="s">
        <v>57</v>
      </c>
      <c r="D10154" s="19" t="s">
        <v>61</v>
      </c>
      <c r="E10154" s="19" t="s">
        <v>40</v>
      </c>
      <c r="F10154" s="19">
        <v>710</v>
      </c>
      <c r="G10154" s="19">
        <v>73.25</v>
      </c>
      <c r="H10154" s="19">
        <v>34.5</v>
      </c>
      <c r="I10154" s="19">
        <v>20.32</v>
      </c>
      <c r="J10154" s="19" t="s">
        <v>54</v>
      </c>
      <c r="K10154" s="20">
        <v>224856.39</v>
      </c>
      <c r="L10154" s="20" t="s">
        <v>55</v>
      </c>
      <c r="M10154" s="20" t="s">
        <v>83</v>
      </c>
      <c r="N10154" s="26"/>
      <c r="O10154" s="20" t="s">
        <v>56</v>
      </c>
      <c r="P10154" t="str">
        <f t="shared" si="158"/>
        <v>INSERT INTO @DataTable (Deal, AdvanceDate, PROV, DealPurpose, RateType, BEACON, LTV, TDS, GDS, InsuranceType, PrincipalBalance, OccupancyType, AccountStatus, Closed_Date, DelinquencyBucket) VALUES (10153, '2016-04-13', 'ON', 'Purchase', 'ARM', 710, 73.25, 34.5, 20.32, 'Conv', 224856.39, 'Owner-Occupied', 'Open', '1900-01-00', 'Current');</v>
      </c>
    </row>
    <row r="10155" spans="1:16" x14ac:dyDescent="0.35">
      <c r="A10155" s="22">
        <v>10154</v>
      </c>
      <c r="B10155" s="21">
        <v>41598</v>
      </c>
      <c r="C10155" s="22" t="s">
        <v>51</v>
      </c>
      <c r="D10155" s="22" t="s">
        <v>61</v>
      </c>
      <c r="E10155" s="22" t="s">
        <v>53</v>
      </c>
      <c r="F10155" s="22">
        <v>681</v>
      </c>
      <c r="G10155" s="22">
        <v>95</v>
      </c>
      <c r="H10155" s="22">
        <v>38.64</v>
      </c>
      <c r="I10155" s="22">
        <v>28.39</v>
      </c>
      <c r="J10155" s="22" t="s">
        <v>60</v>
      </c>
      <c r="K10155" s="23">
        <v>0</v>
      </c>
      <c r="L10155" s="23" t="s">
        <v>55</v>
      </c>
      <c r="M10155" s="23" t="s">
        <v>84</v>
      </c>
      <c r="N10155" s="27">
        <v>42716</v>
      </c>
      <c r="O10155" s="23" t="s">
        <v>56</v>
      </c>
      <c r="P10155" t="str">
        <f t="shared" si="158"/>
        <v>INSERT INTO @DataTable (Deal, AdvanceDate, PROV, DealPurpose, RateType, BEACON, LTV, TDS, GDS, InsuranceType, PrincipalBalance, OccupancyType, AccountStatus, Closed_Date, DelinquencyBucket) VALUES (10154, '2013-11-20', 'AB', 'Purchase', 'Fixed', 681, 95, 38.64, 28.39, 'HiRatio', 0, 'Owner-Occupied', 'Closed', '2016-12-12', 'Current');</v>
      </c>
    </row>
    <row r="10156" spans="1:16" x14ac:dyDescent="0.35">
      <c r="A10156" s="19">
        <v>10155</v>
      </c>
      <c r="B10156" s="18">
        <v>42087</v>
      </c>
      <c r="C10156" s="19" t="s">
        <v>57</v>
      </c>
      <c r="D10156" s="19" t="s">
        <v>52</v>
      </c>
      <c r="E10156" s="19" t="s">
        <v>40</v>
      </c>
      <c r="F10156" s="19">
        <v>798</v>
      </c>
      <c r="G10156" s="19">
        <v>36</v>
      </c>
      <c r="H10156" s="19">
        <v>24.42</v>
      </c>
      <c r="I10156" s="19">
        <v>21.67</v>
      </c>
      <c r="J10156" s="19" t="s">
        <v>54</v>
      </c>
      <c r="K10156" s="20">
        <v>0</v>
      </c>
      <c r="L10156" s="20" t="s">
        <v>55</v>
      </c>
      <c r="M10156" s="20" t="s">
        <v>84</v>
      </c>
      <c r="N10156" s="26">
        <v>42614</v>
      </c>
      <c r="O10156" s="20" t="s">
        <v>56</v>
      </c>
      <c r="P10156" t="str">
        <f t="shared" si="158"/>
        <v>INSERT INTO @DataTable (Deal, AdvanceDate, PROV, DealPurpose, RateType, BEACON, LTV, TDS, GDS, InsuranceType, PrincipalBalance, OccupancyType, AccountStatus, Closed_Date, DelinquencyBucket) VALUES (10155, '2015-03-24', 'ON', 'Refinance External', 'ARM', 798, 36, 24.42, 21.67, 'Conv', 0, 'Owner-Occupied', 'Closed', '2016-09-01', 'Current');</v>
      </c>
    </row>
    <row r="10157" spans="1:16" x14ac:dyDescent="0.35">
      <c r="A10157" s="22">
        <v>10156</v>
      </c>
      <c r="B10157" s="21">
        <v>42153</v>
      </c>
      <c r="C10157" s="22" t="s">
        <v>57</v>
      </c>
      <c r="D10157" s="22" t="s">
        <v>59</v>
      </c>
      <c r="E10157" s="22" t="s">
        <v>40</v>
      </c>
      <c r="F10157" s="22">
        <v>727</v>
      </c>
      <c r="G10157" s="22">
        <v>86.21</v>
      </c>
      <c r="H10157" s="22">
        <v>31.53</v>
      </c>
      <c r="I10157" s="22">
        <v>22.56</v>
      </c>
      <c r="J10157" s="22" t="s">
        <v>60</v>
      </c>
      <c r="K10157" s="23">
        <v>200077.7</v>
      </c>
      <c r="L10157" s="23" t="s">
        <v>55</v>
      </c>
      <c r="M10157" s="23" t="s">
        <v>83</v>
      </c>
      <c r="N10157" s="27"/>
      <c r="O10157" s="23" t="s">
        <v>56</v>
      </c>
      <c r="P10157" t="str">
        <f t="shared" si="158"/>
        <v>INSERT INTO @DataTable (Deal, AdvanceDate, PROV, DealPurpose, RateType, BEACON, LTV, TDS, GDS, InsuranceType, PrincipalBalance, OccupancyType, AccountStatus, Closed_Date, DelinquencyBucket) VALUES (10156, '2015-05-29', 'ON', 'Transfer', 'ARM', 727, 86.21, 31.53, 22.56, 'HiRatio', 200077.7, 'Owner-Occupied', 'Open', '1900-01-00', 'Current');</v>
      </c>
    </row>
    <row r="10158" spans="1:16" x14ac:dyDescent="0.35">
      <c r="A10158" s="19">
        <v>10157</v>
      </c>
      <c r="B10158" s="18">
        <v>41317</v>
      </c>
      <c r="C10158" s="19" t="s">
        <v>51</v>
      </c>
      <c r="D10158" s="19" t="s">
        <v>59</v>
      </c>
      <c r="E10158" s="19" t="s">
        <v>53</v>
      </c>
      <c r="F10158" s="19">
        <v>795</v>
      </c>
      <c r="G10158" s="19">
        <v>78.989999999999995</v>
      </c>
      <c r="H10158" s="19">
        <v>37.85</v>
      </c>
      <c r="I10158" s="19">
        <v>17.48</v>
      </c>
      <c r="J10158" s="19" t="s">
        <v>60</v>
      </c>
      <c r="K10158" s="20">
        <v>263715.40000000002</v>
      </c>
      <c r="L10158" s="20" t="s">
        <v>55</v>
      </c>
      <c r="M10158" s="20" t="s">
        <v>83</v>
      </c>
      <c r="N10158" s="26"/>
      <c r="O10158" s="20" t="s">
        <v>56</v>
      </c>
      <c r="P10158" t="str">
        <f t="shared" si="158"/>
        <v>INSERT INTO @DataTable (Deal, AdvanceDate, PROV, DealPurpose, RateType, BEACON, LTV, TDS, GDS, InsuranceType, PrincipalBalance, OccupancyType, AccountStatus, Closed_Date, DelinquencyBucket) VALUES (10157, '2013-02-12', 'AB', 'Transfer', 'Fixed', 795, 78.99, 37.85, 17.48, 'HiRatio', 263715.4, 'Owner-Occupied', 'Open', '1900-01-00', 'Current');</v>
      </c>
    </row>
    <row r="10159" spans="1:16" x14ac:dyDescent="0.35">
      <c r="A10159" s="22">
        <v>10158</v>
      </c>
      <c r="B10159" s="21">
        <v>42565</v>
      </c>
      <c r="C10159" s="22" t="s">
        <v>57</v>
      </c>
      <c r="D10159" s="22" t="s">
        <v>61</v>
      </c>
      <c r="E10159" s="22" t="s">
        <v>40</v>
      </c>
      <c r="F10159" s="22">
        <v>648</v>
      </c>
      <c r="G10159" s="22">
        <v>89.43</v>
      </c>
      <c r="H10159" s="22">
        <v>33.43</v>
      </c>
      <c r="I10159" s="22">
        <v>27.93</v>
      </c>
      <c r="J10159" s="22" t="s">
        <v>60</v>
      </c>
      <c r="K10159" s="23">
        <v>794390.84</v>
      </c>
      <c r="L10159" s="23" t="s">
        <v>55</v>
      </c>
      <c r="M10159" s="23" t="s">
        <v>83</v>
      </c>
      <c r="N10159" s="27"/>
      <c r="O10159" s="23" t="s">
        <v>56</v>
      </c>
      <c r="P10159" t="str">
        <f t="shared" si="158"/>
        <v>INSERT INTO @DataTable (Deal, AdvanceDate, PROV, DealPurpose, RateType, BEACON, LTV, TDS, GDS, InsuranceType, PrincipalBalance, OccupancyType, AccountStatus, Closed_Date, DelinquencyBucket) VALUES (10158, '2016-07-14', 'ON', 'Purchase', 'ARM', 648, 89.43, 33.43, 27.93, 'HiRatio', 794390.84, 'Owner-Occupied', 'Open', '1900-01-00', 'Current');</v>
      </c>
    </row>
    <row r="10160" spans="1:16" x14ac:dyDescent="0.35">
      <c r="A10160" s="19">
        <v>10159</v>
      </c>
      <c r="B10160" s="18">
        <v>42671</v>
      </c>
      <c r="C10160" s="19" t="s">
        <v>51</v>
      </c>
      <c r="D10160" s="19" t="s">
        <v>61</v>
      </c>
      <c r="E10160" s="19" t="s">
        <v>53</v>
      </c>
      <c r="F10160" s="19">
        <v>757</v>
      </c>
      <c r="G10160" s="19">
        <v>93.52</v>
      </c>
      <c r="H10160" s="19">
        <v>41.76</v>
      </c>
      <c r="I10160" s="19">
        <v>27.01</v>
      </c>
      <c r="J10160" s="19" t="s">
        <v>60</v>
      </c>
      <c r="K10160" s="20">
        <v>682333.12</v>
      </c>
      <c r="L10160" s="20" t="s">
        <v>55</v>
      </c>
      <c r="M10160" s="20" t="s">
        <v>83</v>
      </c>
      <c r="N10160" s="26"/>
      <c r="O10160" s="20" t="s">
        <v>56</v>
      </c>
      <c r="P10160" t="str">
        <f t="shared" si="158"/>
        <v>INSERT INTO @DataTable (Deal, AdvanceDate, PROV, DealPurpose, RateType, BEACON, LTV, TDS, GDS, InsuranceType, PrincipalBalance, OccupancyType, AccountStatus, Closed_Date, DelinquencyBucket) VALUES (10159, '2016-10-28', 'AB', 'Purchase', 'Fixed', 757, 93.52, 41.76, 27.01, 'HiRatio', 682333.12, 'Owner-Occupied', 'Open', '1900-01-00', 'Current');</v>
      </c>
    </row>
    <row r="10161" spans="1:16" x14ac:dyDescent="0.35">
      <c r="A10161" s="22">
        <v>10160</v>
      </c>
      <c r="B10161" s="21">
        <v>42480</v>
      </c>
      <c r="C10161" s="22" t="s">
        <v>58</v>
      </c>
      <c r="D10161" s="22" t="s">
        <v>52</v>
      </c>
      <c r="E10161" s="22" t="s">
        <v>53</v>
      </c>
      <c r="F10161" s="22">
        <v>792</v>
      </c>
      <c r="G10161" s="22">
        <v>54.51</v>
      </c>
      <c r="H10161" s="22">
        <v>38.729999999999997</v>
      </c>
      <c r="I10161" s="22">
        <v>28.04</v>
      </c>
      <c r="J10161" s="22" t="s">
        <v>54</v>
      </c>
      <c r="K10161" s="23">
        <v>0</v>
      </c>
      <c r="L10161" s="23" t="s">
        <v>55</v>
      </c>
      <c r="M10161" s="23" t="s">
        <v>84</v>
      </c>
      <c r="N10161" s="27">
        <v>42765</v>
      </c>
      <c r="O10161" s="23" t="s">
        <v>56</v>
      </c>
      <c r="P10161" t="str">
        <f t="shared" si="158"/>
        <v>INSERT INTO @DataTable (Deal, AdvanceDate, PROV, DealPurpose, RateType, BEACON, LTV, TDS, GDS, InsuranceType, PrincipalBalance, OccupancyType, AccountStatus, Closed_Date, DelinquencyBucket) VALUES (10160, '2016-04-20', 'BC', 'Refinance External', 'Fixed', 792, 54.51, 38.73, 28.04, 'Conv', 0, 'Owner-Occupied', 'Closed', '2017-01-30', 'Current');</v>
      </c>
    </row>
    <row r="10162" spans="1:16" x14ac:dyDescent="0.35">
      <c r="A10162" s="19">
        <v>10161</v>
      </c>
      <c r="B10162" s="18">
        <v>41711</v>
      </c>
      <c r="C10162" s="19" t="s">
        <v>57</v>
      </c>
      <c r="D10162" s="19" t="s">
        <v>61</v>
      </c>
      <c r="E10162" s="19" t="s">
        <v>40</v>
      </c>
      <c r="F10162" s="19">
        <v>654</v>
      </c>
      <c r="G10162" s="19">
        <v>68.930000000000007</v>
      </c>
      <c r="H10162" s="19">
        <v>27.65</v>
      </c>
      <c r="I10162" s="19">
        <v>25.18</v>
      </c>
      <c r="J10162" s="19" t="s">
        <v>54</v>
      </c>
      <c r="K10162" s="20">
        <v>573700.56999999995</v>
      </c>
      <c r="L10162" s="20" t="s">
        <v>55</v>
      </c>
      <c r="M10162" s="20" t="s">
        <v>83</v>
      </c>
      <c r="N10162" s="26"/>
      <c r="O10162" s="20" t="s">
        <v>56</v>
      </c>
      <c r="P10162" t="str">
        <f t="shared" si="158"/>
        <v>INSERT INTO @DataTable (Deal, AdvanceDate, PROV, DealPurpose, RateType, BEACON, LTV, TDS, GDS, InsuranceType, PrincipalBalance, OccupancyType, AccountStatus, Closed_Date, DelinquencyBucket) VALUES (10161, '2014-03-13', 'ON', 'Purchase', 'ARM', 654, 68.93, 27.65, 25.18, 'Conv', 573700.57, 'Owner-Occupied', 'Open', '1900-01-00', 'Current');</v>
      </c>
    </row>
    <row r="10163" spans="1:16" x14ac:dyDescent="0.35">
      <c r="A10163" s="22">
        <v>10162</v>
      </c>
      <c r="B10163" s="21">
        <v>41781</v>
      </c>
      <c r="C10163" s="22" t="s">
        <v>51</v>
      </c>
      <c r="D10163" s="22" t="s">
        <v>61</v>
      </c>
      <c r="E10163" s="22" t="s">
        <v>40</v>
      </c>
      <c r="F10163" s="22">
        <v>668</v>
      </c>
      <c r="G10163" s="22">
        <v>80</v>
      </c>
      <c r="H10163" s="22">
        <v>38.950000000000003</v>
      </c>
      <c r="I10163" s="22">
        <v>8.34</v>
      </c>
      <c r="J10163" s="22" t="s">
        <v>54</v>
      </c>
      <c r="K10163" s="23">
        <v>148129.1</v>
      </c>
      <c r="L10163" s="23" t="s">
        <v>62</v>
      </c>
      <c r="M10163" s="23" t="s">
        <v>83</v>
      </c>
      <c r="N10163" s="27"/>
      <c r="O10163" s="23" t="s">
        <v>56</v>
      </c>
      <c r="P10163" t="str">
        <f t="shared" si="158"/>
        <v>INSERT INTO @DataTable (Deal, AdvanceDate, PROV, DealPurpose, RateType, BEACON, LTV, TDS, GDS, InsuranceType, PrincipalBalance, OccupancyType, AccountStatus, Closed_Date, DelinquencyBucket) VALUES (10162, '2014-05-22', 'AB', 'Purchase', 'ARM', 668, 80, 38.95, 8.34, 'Conv', 148129.1, 'Rental', 'Open', '1900-01-00', 'Current');</v>
      </c>
    </row>
    <row r="10164" spans="1:16" x14ac:dyDescent="0.35">
      <c r="A10164" s="19">
        <v>10163</v>
      </c>
      <c r="B10164" s="18">
        <v>42170</v>
      </c>
      <c r="C10164" s="19" t="s">
        <v>57</v>
      </c>
      <c r="D10164" s="19" t="s">
        <v>61</v>
      </c>
      <c r="E10164" s="19" t="s">
        <v>53</v>
      </c>
      <c r="F10164" s="19">
        <v>765</v>
      </c>
      <c r="G10164" s="19">
        <v>95</v>
      </c>
      <c r="H10164" s="19">
        <v>33.36</v>
      </c>
      <c r="I10164" s="19">
        <v>32.409999999999997</v>
      </c>
      <c r="J10164" s="19" t="s">
        <v>60</v>
      </c>
      <c r="K10164" s="20">
        <v>364596.29</v>
      </c>
      <c r="L10164" s="20" t="s">
        <v>55</v>
      </c>
      <c r="M10164" s="20" t="s">
        <v>83</v>
      </c>
      <c r="N10164" s="26"/>
      <c r="O10164" s="20" t="s">
        <v>56</v>
      </c>
      <c r="P10164" t="str">
        <f t="shared" si="158"/>
        <v>INSERT INTO @DataTable (Deal, AdvanceDate, PROV, DealPurpose, RateType, BEACON, LTV, TDS, GDS, InsuranceType, PrincipalBalance, OccupancyType, AccountStatus, Closed_Date, DelinquencyBucket) VALUES (10163, '2015-06-15', 'ON', 'Purchase', 'Fixed', 765, 95, 33.36, 32.41, 'HiRatio', 364596.29, 'Owner-Occupied', 'Open', '1900-01-00', 'Current');</v>
      </c>
    </row>
    <row r="10165" spans="1:16" x14ac:dyDescent="0.35">
      <c r="A10165" s="22">
        <v>10164</v>
      </c>
      <c r="B10165" s="21">
        <v>41327</v>
      </c>
      <c r="C10165" s="22" t="s">
        <v>51</v>
      </c>
      <c r="D10165" s="22" t="s">
        <v>61</v>
      </c>
      <c r="E10165" s="22" t="s">
        <v>53</v>
      </c>
      <c r="F10165" s="22">
        <v>718</v>
      </c>
      <c r="G10165" s="22">
        <v>90</v>
      </c>
      <c r="H10165" s="22">
        <v>36.799999999999997</v>
      </c>
      <c r="I10165" s="22">
        <v>33.950000000000003</v>
      </c>
      <c r="J10165" s="22" t="s">
        <v>60</v>
      </c>
      <c r="K10165" s="23">
        <v>0</v>
      </c>
      <c r="L10165" s="23" t="s">
        <v>55</v>
      </c>
      <c r="M10165" s="23" t="s">
        <v>84</v>
      </c>
      <c r="N10165" s="27">
        <v>42494</v>
      </c>
      <c r="O10165" s="23" t="s">
        <v>56</v>
      </c>
      <c r="P10165" t="str">
        <f t="shared" si="158"/>
        <v>INSERT INTO @DataTable (Deal, AdvanceDate, PROV, DealPurpose, RateType, BEACON, LTV, TDS, GDS, InsuranceType, PrincipalBalance, OccupancyType, AccountStatus, Closed_Date, DelinquencyBucket) VALUES (10164, '2013-02-22', 'AB', 'Purchase', 'Fixed', 718, 90, 36.8, 33.95, 'HiRatio', 0, 'Owner-Occupied', 'Closed', '2016-05-04', 'Current');</v>
      </c>
    </row>
    <row r="10166" spans="1:16" x14ac:dyDescent="0.35">
      <c r="A10166" s="19">
        <v>10165</v>
      </c>
      <c r="B10166" s="18">
        <v>42537</v>
      </c>
      <c r="C10166" s="19" t="s">
        <v>70</v>
      </c>
      <c r="D10166" s="19" t="s">
        <v>64</v>
      </c>
      <c r="E10166" s="19" t="s">
        <v>53</v>
      </c>
      <c r="F10166" s="19">
        <v>653</v>
      </c>
      <c r="G10166" s="19">
        <v>95</v>
      </c>
      <c r="H10166" s="19">
        <v>21.26</v>
      </c>
      <c r="I10166" s="19">
        <v>13.33</v>
      </c>
      <c r="J10166" s="19" t="s">
        <v>60</v>
      </c>
      <c r="K10166" s="20">
        <v>139173.71</v>
      </c>
      <c r="L10166" s="20" t="s">
        <v>55</v>
      </c>
      <c r="M10166" s="20" t="s">
        <v>83</v>
      </c>
      <c r="N10166" s="26"/>
      <c r="O10166" s="20" t="s">
        <v>56</v>
      </c>
      <c r="P10166" t="str">
        <f t="shared" si="158"/>
        <v>INSERT INTO @DataTable (Deal, AdvanceDate, PROV, DealPurpose, RateType, BEACON, LTV, TDS, GDS, InsuranceType, PrincipalBalance, OccupancyType, AccountStatus, Closed_Date, DelinquencyBucket) VALUES (10165, '2016-06-16', 'NB', 'Purchase with Improvements', 'Fixed', 653, 95, 21.26, 13.33, 'HiRatio', 139173.71, 'Owner-Occupied', 'Open', '1900-01-00', 'Current');</v>
      </c>
    </row>
    <row r="10167" spans="1:16" x14ac:dyDescent="0.35">
      <c r="A10167" s="22">
        <v>10166</v>
      </c>
      <c r="B10167" s="21">
        <v>41082</v>
      </c>
      <c r="C10167" s="22" t="s">
        <v>51</v>
      </c>
      <c r="D10167" s="22" t="s">
        <v>61</v>
      </c>
      <c r="E10167" s="22" t="s">
        <v>40</v>
      </c>
      <c r="F10167" s="22">
        <v>656</v>
      </c>
      <c r="G10167" s="22">
        <v>65</v>
      </c>
      <c r="H10167" s="22">
        <v>40.950000000000003</v>
      </c>
      <c r="I10167" s="22">
        <v>36.39</v>
      </c>
      <c r="J10167" s="22" t="s">
        <v>54</v>
      </c>
      <c r="K10167" s="23">
        <v>309625.82</v>
      </c>
      <c r="L10167" s="23" t="s">
        <v>55</v>
      </c>
      <c r="M10167" s="23" t="s">
        <v>83</v>
      </c>
      <c r="N10167" s="27"/>
      <c r="O10167" s="23" t="s">
        <v>56</v>
      </c>
      <c r="P10167" t="str">
        <f t="shared" si="158"/>
        <v>INSERT INTO @DataTable (Deal, AdvanceDate, PROV, DealPurpose, RateType, BEACON, LTV, TDS, GDS, InsuranceType, PrincipalBalance, OccupancyType, AccountStatus, Closed_Date, DelinquencyBucket) VALUES (10166, '2012-06-22', 'AB', 'Purchase', 'ARM', 656, 65, 40.95, 36.39, 'Conv', 309625.82, 'Owner-Occupied', 'Open', '1900-01-00', 'Current');</v>
      </c>
    </row>
    <row r="10168" spans="1:16" x14ac:dyDescent="0.35">
      <c r="A10168" s="19">
        <v>10167</v>
      </c>
      <c r="B10168" s="18">
        <v>42275</v>
      </c>
      <c r="C10168" s="19" t="s">
        <v>57</v>
      </c>
      <c r="D10168" s="19" t="s">
        <v>52</v>
      </c>
      <c r="E10168" s="19" t="s">
        <v>40</v>
      </c>
      <c r="F10168" s="19">
        <v>812</v>
      </c>
      <c r="G10168" s="19">
        <v>78.05</v>
      </c>
      <c r="H10168" s="19">
        <v>32.630000000000003</v>
      </c>
      <c r="I10168" s="19">
        <v>29.67</v>
      </c>
      <c r="J10168" s="19" t="s">
        <v>54</v>
      </c>
      <c r="K10168" s="20">
        <v>305007</v>
      </c>
      <c r="L10168" s="20" t="s">
        <v>55</v>
      </c>
      <c r="M10168" s="20" t="s">
        <v>83</v>
      </c>
      <c r="N10168" s="26"/>
      <c r="O10168" s="20" t="s">
        <v>56</v>
      </c>
      <c r="P10168" t="str">
        <f t="shared" si="158"/>
        <v>INSERT INTO @DataTable (Deal, AdvanceDate, PROV, DealPurpose, RateType, BEACON, LTV, TDS, GDS, InsuranceType, PrincipalBalance, OccupancyType, AccountStatus, Closed_Date, DelinquencyBucket) VALUES (10167, '2015-09-28', 'ON', 'Refinance External', 'ARM', 812, 78.05, 32.63, 29.67, 'Conv', 305007, 'Owner-Occupied', 'Open', '1900-01-00', 'Current');</v>
      </c>
    </row>
    <row r="10169" spans="1:16" x14ac:dyDescent="0.35">
      <c r="A10169" s="22">
        <v>10168</v>
      </c>
      <c r="B10169" s="21">
        <v>42579</v>
      </c>
      <c r="C10169" s="22" t="s">
        <v>51</v>
      </c>
      <c r="D10169" s="22" t="s">
        <v>61</v>
      </c>
      <c r="E10169" s="22" t="s">
        <v>53</v>
      </c>
      <c r="F10169" s="22">
        <v>807</v>
      </c>
      <c r="G10169" s="22">
        <v>95</v>
      </c>
      <c r="H10169" s="22">
        <v>26.91</v>
      </c>
      <c r="I10169" s="22">
        <v>25.07</v>
      </c>
      <c r="J10169" s="22" t="s">
        <v>60</v>
      </c>
      <c r="K10169" s="23">
        <v>338603.3</v>
      </c>
      <c r="L10169" s="23" t="s">
        <v>55</v>
      </c>
      <c r="M10169" s="23" t="s">
        <v>83</v>
      </c>
      <c r="N10169" s="27"/>
      <c r="O10169" s="23" t="s">
        <v>56</v>
      </c>
      <c r="P10169" t="str">
        <f t="shared" si="158"/>
        <v>INSERT INTO @DataTable (Deal, AdvanceDate, PROV, DealPurpose, RateType, BEACON, LTV, TDS, GDS, InsuranceType, PrincipalBalance, OccupancyType, AccountStatus, Closed_Date, DelinquencyBucket) VALUES (10168, '2016-07-28', 'AB', 'Purchase', 'Fixed', 807, 95, 26.91, 25.07, 'HiRatio', 338603.3, 'Owner-Occupied', 'Open', '1900-01-00', 'Current');</v>
      </c>
    </row>
    <row r="10170" spans="1:16" x14ac:dyDescent="0.35">
      <c r="A10170" s="19">
        <v>10169</v>
      </c>
      <c r="B10170" s="18">
        <v>41912</v>
      </c>
      <c r="C10170" s="19" t="s">
        <v>51</v>
      </c>
      <c r="D10170" s="19" t="s">
        <v>61</v>
      </c>
      <c r="E10170" s="19" t="s">
        <v>53</v>
      </c>
      <c r="F10170" s="19">
        <v>759</v>
      </c>
      <c r="G10170" s="19">
        <v>90</v>
      </c>
      <c r="H10170" s="19">
        <v>33.229999999999997</v>
      </c>
      <c r="I10170" s="19">
        <v>16.2</v>
      </c>
      <c r="J10170" s="19" t="s">
        <v>60</v>
      </c>
      <c r="K10170" s="20">
        <v>284738.37</v>
      </c>
      <c r="L10170" s="20" t="s">
        <v>55</v>
      </c>
      <c r="M10170" s="20" t="s">
        <v>83</v>
      </c>
      <c r="N10170" s="26"/>
      <c r="O10170" s="20" t="s">
        <v>56</v>
      </c>
      <c r="P10170" t="str">
        <f t="shared" si="158"/>
        <v>INSERT INTO @DataTable (Deal, AdvanceDate, PROV, DealPurpose, RateType, BEACON, LTV, TDS, GDS, InsuranceType, PrincipalBalance, OccupancyType, AccountStatus, Closed_Date, DelinquencyBucket) VALUES (10169, '2014-09-30', 'AB', 'Purchase', 'Fixed', 759, 90, 33.23, 16.2, 'HiRatio', 284738.37, 'Owner-Occupied', 'Open', '1900-01-00', 'Current');</v>
      </c>
    </row>
    <row r="10171" spans="1:16" x14ac:dyDescent="0.35">
      <c r="A10171" s="22">
        <v>10170</v>
      </c>
      <c r="B10171" s="21">
        <v>41975</v>
      </c>
      <c r="C10171" s="22" t="s">
        <v>57</v>
      </c>
      <c r="D10171" s="22" t="s">
        <v>61</v>
      </c>
      <c r="E10171" s="22" t="s">
        <v>53</v>
      </c>
      <c r="F10171" s="22">
        <v>753</v>
      </c>
      <c r="G10171" s="22">
        <v>90</v>
      </c>
      <c r="H10171" s="22">
        <v>38.11</v>
      </c>
      <c r="I10171" s="22">
        <v>34.35</v>
      </c>
      <c r="J10171" s="22" t="s">
        <v>60</v>
      </c>
      <c r="K10171" s="23">
        <v>403598.48</v>
      </c>
      <c r="L10171" s="23" t="s">
        <v>55</v>
      </c>
      <c r="M10171" s="23" t="s">
        <v>83</v>
      </c>
      <c r="N10171" s="27"/>
      <c r="O10171" s="23" t="s">
        <v>56</v>
      </c>
      <c r="P10171" t="str">
        <f t="shared" si="158"/>
        <v>INSERT INTO @DataTable (Deal, AdvanceDate, PROV, DealPurpose, RateType, BEACON, LTV, TDS, GDS, InsuranceType, PrincipalBalance, OccupancyType, AccountStatus, Closed_Date, DelinquencyBucket) VALUES (10170, '2014-12-02', 'ON', 'Purchase', 'Fixed', 753, 90, 38.11, 34.35, 'HiRatio', 403598.48, 'Owner-Occupied', 'Open', '1900-01-00', 'Current');</v>
      </c>
    </row>
    <row r="10172" spans="1:16" x14ac:dyDescent="0.35">
      <c r="A10172" s="19">
        <v>10171</v>
      </c>
      <c r="B10172" s="18">
        <v>41057</v>
      </c>
      <c r="C10172" s="19" t="s">
        <v>51</v>
      </c>
      <c r="D10172" s="19" t="s">
        <v>61</v>
      </c>
      <c r="E10172" s="19" t="s">
        <v>40</v>
      </c>
      <c r="F10172" s="19">
        <v>745</v>
      </c>
      <c r="G10172" s="19">
        <v>95</v>
      </c>
      <c r="H10172" s="19">
        <v>32.96</v>
      </c>
      <c r="I10172" s="19">
        <v>25.53</v>
      </c>
      <c r="J10172" s="19" t="s">
        <v>60</v>
      </c>
      <c r="K10172" s="20">
        <v>383594.99</v>
      </c>
      <c r="L10172" s="20" t="s">
        <v>55</v>
      </c>
      <c r="M10172" s="20" t="s">
        <v>83</v>
      </c>
      <c r="N10172" s="26"/>
      <c r="O10172" s="20" t="s">
        <v>56</v>
      </c>
      <c r="P10172" t="str">
        <f t="shared" si="158"/>
        <v>INSERT INTO @DataTable (Deal, AdvanceDate, PROV, DealPurpose, RateType, BEACON, LTV, TDS, GDS, InsuranceType, PrincipalBalance, OccupancyType, AccountStatus, Closed_Date, DelinquencyBucket) VALUES (10171, '2012-05-28', 'AB', 'Purchase', 'ARM', 745, 95, 32.96, 25.53, 'HiRatio', 383594.99, 'Owner-Occupied', 'Open', '1900-01-00', 'Current');</v>
      </c>
    </row>
    <row r="10173" spans="1:16" x14ac:dyDescent="0.35">
      <c r="A10173" s="22">
        <v>10172</v>
      </c>
      <c r="B10173" s="21">
        <v>41044</v>
      </c>
      <c r="C10173" s="22" t="s">
        <v>51</v>
      </c>
      <c r="D10173" s="22" t="s">
        <v>61</v>
      </c>
      <c r="E10173" s="22" t="s">
        <v>53</v>
      </c>
      <c r="F10173" s="22">
        <v>739</v>
      </c>
      <c r="G10173" s="22">
        <v>89.64</v>
      </c>
      <c r="H10173" s="22">
        <v>43.14</v>
      </c>
      <c r="I10173" s="22">
        <v>15.99</v>
      </c>
      <c r="J10173" s="22" t="s">
        <v>60</v>
      </c>
      <c r="K10173" s="23">
        <v>0</v>
      </c>
      <c r="L10173" s="23" t="s">
        <v>55</v>
      </c>
      <c r="M10173" s="23" t="s">
        <v>84</v>
      </c>
      <c r="N10173" s="27">
        <v>42086</v>
      </c>
      <c r="O10173" s="23" t="s">
        <v>56</v>
      </c>
      <c r="P10173" t="str">
        <f t="shared" si="158"/>
        <v>INSERT INTO @DataTable (Deal, AdvanceDate, PROV, DealPurpose, RateType, BEACON, LTV, TDS, GDS, InsuranceType, PrincipalBalance, OccupancyType, AccountStatus, Closed_Date, DelinquencyBucket) VALUES (10172, '2012-05-15', 'AB', 'Purchase', 'Fixed', 739, 89.64, 43.14, 15.99, 'HiRatio', 0, 'Owner-Occupied', 'Closed', '2015-03-23', 'Current');</v>
      </c>
    </row>
    <row r="10174" spans="1:16" x14ac:dyDescent="0.35">
      <c r="A10174" s="19">
        <v>10173</v>
      </c>
      <c r="B10174" s="18">
        <v>42215</v>
      </c>
      <c r="C10174" s="19" t="s">
        <v>58</v>
      </c>
      <c r="D10174" s="19" t="s">
        <v>61</v>
      </c>
      <c r="E10174" s="19" t="s">
        <v>40</v>
      </c>
      <c r="F10174" s="19">
        <v>735</v>
      </c>
      <c r="G10174" s="19">
        <v>80</v>
      </c>
      <c r="H10174" s="19">
        <v>34.28</v>
      </c>
      <c r="I10174" s="19">
        <v>28.77</v>
      </c>
      <c r="J10174" s="19" t="s">
        <v>54</v>
      </c>
      <c r="K10174" s="20">
        <v>450200.12</v>
      </c>
      <c r="L10174" s="20" t="s">
        <v>55</v>
      </c>
      <c r="M10174" s="20" t="s">
        <v>83</v>
      </c>
      <c r="N10174" s="26"/>
      <c r="O10174" s="20" t="s">
        <v>56</v>
      </c>
      <c r="P10174" t="str">
        <f t="shared" si="158"/>
        <v>INSERT INTO @DataTable (Deal, AdvanceDate, PROV, DealPurpose, RateType, BEACON, LTV, TDS, GDS, InsuranceType, PrincipalBalance, OccupancyType, AccountStatus, Closed_Date, DelinquencyBucket) VALUES (10173, '2015-07-30', 'BC', 'Purchase', 'ARM', 735, 80, 34.28, 28.77, 'Conv', 450200.12, 'Owner-Occupied', 'Open', '1900-01-00', 'Current');</v>
      </c>
    </row>
    <row r="10175" spans="1:16" x14ac:dyDescent="0.35">
      <c r="A10175" s="22">
        <v>10174</v>
      </c>
      <c r="B10175" s="21">
        <v>42474</v>
      </c>
      <c r="C10175" s="22" t="s">
        <v>58</v>
      </c>
      <c r="D10175" s="22" t="s">
        <v>61</v>
      </c>
      <c r="E10175" s="22" t="s">
        <v>53</v>
      </c>
      <c r="F10175" s="22">
        <v>769</v>
      </c>
      <c r="G10175" s="22">
        <v>80</v>
      </c>
      <c r="H10175" s="22">
        <v>28.56</v>
      </c>
      <c r="I10175" s="22">
        <v>23.42</v>
      </c>
      <c r="J10175" s="22" t="s">
        <v>54</v>
      </c>
      <c r="K10175" s="23">
        <v>414508.72</v>
      </c>
      <c r="L10175" s="23" t="s">
        <v>55</v>
      </c>
      <c r="M10175" s="23" t="s">
        <v>83</v>
      </c>
      <c r="N10175" s="27"/>
      <c r="O10175" s="23" t="s">
        <v>56</v>
      </c>
      <c r="P10175" t="str">
        <f t="shared" si="158"/>
        <v>INSERT INTO @DataTable (Deal, AdvanceDate, PROV, DealPurpose, RateType, BEACON, LTV, TDS, GDS, InsuranceType, PrincipalBalance, OccupancyType, AccountStatus, Closed_Date, DelinquencyBucket) VALUES (10174, '2016-04-14', 'BC', 'Purchase', 'Fixed', 769, 80, 28.56, 23.42, 'Conv', 414508.72, 'Owner-Occupied', 'Open', '1900-01-00', 'Current');</v>
      </c>
    </row>
    <row r="10176" spans="1:16" x14ac:dyDescent="0.35">
      <c r="A10176" s="19">
        <v>10175</v>
      </c>
      <c r="B10176" s="18">
        <v>41569</v>
      </c>
      <c r="C10176" s="19" t="s">
        <v>58</v>
      </c>
      <c r="D10176" s="19" t="s">
        <v>59</v>
      </c>
      <c r="E10176" s="19" t="s">
        <v>40</v>
      </c>
      <c r="F10176" s="19">
        <v>700</v>
      </c>
      <c r="G10176" s="19">
        <v>78</v>
      </c>
      <c r="H10176" s="19">
        <v>29.23</v>
      </c>
      <c r="I10176" s="19">
        <v>21.03</v>
      </c>
      <c r="J10176" s="19" t="s">
        <v>54</v>
      </c>
      <c r="K10176" s="20">
        <v>0</v>
      </c>
      <c r="L10176" s="20" t="s">
        <v>55</v>
      </c>
      <c r="M10176" s="20" t="s">
        <v>84</v>
      </c>
      <c r="N10176" s="26">
        <v>42101</v>
      </c>
      <c r="O10176" s="20" t="s">
        <v>56</v>
      </c>
      <c r="P10176" t="str">
        <f t="shared" si="158"/>
        <v>INSERT INTO @DataTable (Deal, AdvanceDate, PROV, DealPurpose, RateType, BEACON, LTV, TDS, GDS, InsuranceType, PrincipalBalance, OccupancyType, AccountStatus, Closed_Date, DelinquencyBucket) VALUES (10175, '2013-10-22', 'BC', 'Transfer', 'ARM', 700, 78, 29.23, 21.03, 'Conv', 0, 'Owner-Occupied', 'Closed', '2015-04-07', 'Current');</v>
      </c>
    </row>
    <row r="10177" spans="1:16" x14ac:dyDescent="0.35">
      <c r="A10177" s="22">
        <v>10176</v>
      </c>
      <c r="B10177" s="21">
        <v>41628</v>
      </c>
      <c r="C10177" s="22" t="s">
        <v>57</v>
      </c>
      <c r="D10177" s="22" t="s">
        <v>61</v>
      </c>
      <c r="E10177" s="22" t="s">
        <v>40</v>
      </c>
      <c r="F10177" s="22">
        <v>743</v>
      </c>
      <c r="G10177" s="22">
        <v>95</v>
      </c>
      <c r="H10177" s="22">
        <v>21.66</v>
      </c>
      <c r="I10177" s="22">
        <v>19.100000000000001</v>
      </c>
      <c r="J10177" s="22" t="s">
        <v>60</v>
      </c>
      <c r="K10177" s="23">
        <v>237993.33</v>
      </c>
      <c r="L10177" s="23" t="s">
        <v>55</v>
      </c>
      <c r="M10177" s="23" t="s">
        <v>83</v>
      </c>
      <c r="N10177" s="27"/>
      <c r="O10177" s="23" t="s">
        <v>56</v>
      </c>
      <c r="P10177" t="str">
        <f t="shared" si="158"/>
        <v>INSERT INTO @DataTable (Deal, AdvanceDate, PROV, DealPurpose, RateType, BEACON, LTV, TDS, GDS, InsuranceType, PrincipalBalance, OccupancyType, AccountStatus, Closed_Date, DelinquencyBucket) VALUES (10176, '2013-12-20', 'ON', 'Purchase', 'ARM', 743, 95, 21.66, 19.1, 'HiRatio', 237993.33, 'Owner-Occupied', 'Open', '1900-01-00', 'Current');</v>
      </c>
    </row>
    <row r="10178" spans="1:16" x14ac:dyDescent="0.35">
      <c r="A10178" s="19">
        <v>10177</v>
      </c>
      <c r="B10178" s="18">
        <v>42527</v>
      </c>
      <c r="C10178" s="19" t="s">
        <v>58</v>
      </c>
      <c r="D10178" s="19" t="s">
        <v>52</v>
      </c>
      <c r="E10178" s="19" t="s">
        <v>40</v>
      </c>
      <c r="F10178" s="19">
        <v>801</v>
      </c>
      <c r="G10178" s="19">
        <v>48.59</v>
      </c>
      <c r="H10178" s="19">
        <v>34.21</v>
      </c>
      <c r="I10178" s="19">
        <v>30.02</v>
      </c>
      <c r="J10178" s="19" t="s">
        <v>54</v>
      </c>
      <c r="K10178" s="20">
        <v>353781.62</v>
      </c>
      <c r="L10178" s="20" t="s">
        <v>55</v>
      </c>
      <c r="M10178" s="20" t="s">
        <v>83</v>
      </c>
      <c r="N10178" s="26"/>
      <c r="O10178" s="20" t="s">
        <v>56</v>
      </c>
      <c r="P10178" t="str">
        <f t="shared" si="158"/>
        <v>INSERT INTO @DataTable (Deal, AdvanceDate, PROV, DealPurpose, RateType, BEACON, LTV, TDS, GDS, InsuranceType, PrincipalBalance, OccupancyType, AccountStatus, Closed_Date, DelinquencyBucket) VALUES (10177, '2016-06-06', 'BC', 'Refinance External', 'ARM', 801, 48.59, 34.21, 30.02, 'Conv', 353781.62, 'Owner-Occupied', 'Open', '1900-01-00', 'Current');</v>
      </c>
    </row>
    <row r="10179" spans="1:16" x14ac:dyDescent="0.35">
      <c r="A10179" s="22">
        <v>10178</v>
      </c>
      <c r="B10179" s="21">
        <v>41957</v>
      </c>
      <c r="C10179" s="22" t="s">
        <v>51</v>
      </c>
      <c r="D10179" s="22" t="s">
        <v>61</v>
      </c>
      <c r="E10179" s="22" t="s">
        <v>40</v>
      </c>
      <c r="F10179" s="22">
        <v>796</v>
      </c>
      <c r="G10179" s="22">
        <v>90</v>
      </c>
      <c r="H10179" s="22">
        <v>28.18</v>
      </c>
      <c r="I10179" s="22">
        <v>28.18</v>
      </c>
      <c r="J10179" s="22" t="s">
        <v>60</v>
      </c>
      <c r="K10179" s="23">
        <v>219627.75</v>
      </c>
      <c r="L10179" s="23" t="s">
        <v>55</v>
      </c>
      <c r="M10179" s="23" t="s">
        <v>83</v>
      </c>
      <c r="N10179" s="27"/>
      <c r="O10179" s="23" t="s">
        <v>56</v>
      </c>
      <c r="P10179" t="str">
        <f t="shared" ref="P10179:P10242" si="159">"INSERT INTO @DataTable (Deal, AdvanceDate, PROV, DealPurpose, RateType, BEACON, LTV, TDS, GDS, InsuranceType, PrincipalBalance, OccupancyType, AccountStatus, Closed_Date, DelinquencyBucket) VALUES (" &amp; A10179 &amp; ", " &amp; "'" &amp; TEXT(B10179, "yyyy-mm-dd") &amp; "', '" &amp; C10179 &amp; "', '" &amp; D10179 &amp; "', '" &amp; E10179 &amp; "', " &amp; F10179 &amp; ", " &amp; G10179 &amp; ", " &amp; H10179 &amp; ", " &amp; I10179 &amp; ", '" &amp; J10179 &amp; "', " &amp; K10179 &amp; ", '" &amp; L10179 &amp; "', '" &amp; M10179 &amp; "', '" &amp;TEXT(N10179, "yyyy-mm-dd") &amp; "', '" &amp; O10179 &amp; "');"</f>
        <v>INSERT INTO @DataTable (Deal, AdvanceDate, PROV, DealPurpose, RateType, BEACON, LTV, TDS, GDS, InsuranceType, PrincipalBalance, OccupancyType, AccountStatus, Closed_Date, DelinquencyBucket) VALUES (10178, '2014-11-14', 'AB', 'Purchase', 'ARM', 796, 90, 28.18, 28.18, 'HiRatio', 219627.75, 'Owner-Occupied', 'Open', '1900-01-00', 'Current');</v>
      </c>
    </row>
    <row r="10180" spans="1:16" x14ac:dyDescent="0.35">
      <c r="A10180" s="19">
        <v>10179</v>
      </c>
      <c r="B10180" s="18">
        <v>41355</v>
      </c>
      <c r="C10180" s="19" t="s">
        <v>58</v>
      </c>
      <c r="D10180" s="19" t="s">
        <v>59</v>
      </c>
      <c r="E10180" s="19" t="s">
        <v>53</v>
      </c>
      <c r="F10180" s="19">
        <v>0</v>
      </c>
      <c r="G10180" s="19">
        <v>79.510000000000005</v>
      </c>
      <c r="H10180" s="19">
        <v>35.78</v>
      </c>
      <c r="I10180" s="19">
        <v>31.26</v>
      </c>
      <c r="J10180" s="19" t="s">
        <v>60</v>
      </c>
      <c r="K10180" s="20">
        <v>178629.23</v>
      </c>
      <c r="L10180" s="20" t="s">
        <v>55</v>
      </c>
      <c r="M10180" s="20" t="s">
        <v>83</v>
      </c>
      <c r="N10180" s="26"/>
      <c r="O10180" s="20" t="s">
        <v>56</v>
      </c>
      <c r="P10180" t="str">
        <f t="shared" si="159"/>
        <v>INSERT INTO @DataTable (Deal, AdvanceDate, PROV, DealPurpose, RateType, BEACON, LTV, TDS, GDS, InsuranceType, PrincipalBalance, OccupancyType, AccountStatus, Closed_Date, DelinquencyBucket) VALUES (10179, '2013-03-22', 'BC', 'Transfer', 'Fixed', 0, 79.51, 35.78, 31.26, 'HiRatio', 178629.23, 'Owner-Occupied', 'Open', '1900-01-00', 'Current');</v>
      </c>
    </row>
    <row r="10181" spans="1:16" x14ac:dyDescent="0.35">
      <c r="A10181" s="22">
        <v>10180</v>
      </c>
      <c r="B10181" s="21">
        <v>41981</v>
      </c>
      <c r="C10181" s="22" t="s">
        <v>57</v>
      </c>
      <c r="D10181" s="22" t="s">
        <v>61</v>
      </c>
      <c r="E10181" s="22" t="s">
        <v>53</v>
      </c>
      <c r="F10181" s="22">
        <v>713</v>
      </c>
      <c r="G10181" s="22">
        <v>95</v>
      </c>
      <c r="H10181" s="22">
        <v>37.35</v>
      </c>
      <c r="I10181" s="22">
        <v>29.93</v>
      </c>
      <c r="J10181" s="22" t="s">
        <v>60</v>
      </c>
      <c r="K10181" s="23">
        <v>313564.64</v>
      </c>
      <c r="L10181" s="23" t="s">
        <v>55</v>
      </c>
      <c r="M10181" s="23" t="s">
        <v>83</v>
      </c>
      <c r="N10181" s="27"/>
      <c r="O10181" s="23" t="s">
        <v>56</v>
      </c>
      <c r="P10181" t="str">
        <f t="shared" si="159"/>
        <v>INSERT INTO @DataTable (Deal, AdvanceDate, PROV, DealPurpose, RateType, BEACON, LTV, TDS, GDS, InsuranceType, PrincipalBalance, OccupancyType, AccountStatus, Closed_Date, DelinquencyBucket) VALUES (10180, '2014-12-08', 'ON', 'Purchase', 'Fixed', 713, 95, 37.35, 29.93, 'HiRatio', 313564.64, 'Owner-Occupied', 'Open', '1900-01-00', 'Current');</v>
      </c>
    </row>
    <row r="10182" spans="1:16" x14ac:dyDescent="0.35">
      <c r="A10182" s="19">
        <v>10181</v>
      </c>
      <c r="B10182" s="18">
        <v>41830</v>
      </c>
      <c r="C10182" s="19" t="s">
        <v>51</v>
      </c>
      <c r="D10182" s="19" t="s">
        <v>61</v>
      </c>
      <c r="E10182" s="19" t="s">
        <v>53</v>
      </c>
      <c r="F10182" s="19">
        <v>725</v>
      </c>
      <c r="G10182" s="19">
        <v>73.53</v>
      </c>
      <c r="H10182" s="19">
        <v>39.700000000000003</v>
      </c>
      <c r="I10182" s="19">
        <v>39.229999999999997</v>
      </c>
      <c r="J10182" s="19" t="s">
        <v>54</v>
      </c>
      <c r="K10182" s="20">
        <v>117306.59</v>
      </c>
      <c r="L10182" s="20" t="s">
        <v>55</v>
      </c>
      <c r="M10182" s="20" t="s">
        <v>83</v>
      </c>
      <c r="N10182" s="26"/>
      <c r="O10182" s="20" t="s">
        <v>56</v>
      </c>
      <c r="P10182" t="str">
        <f t="shared" si="159"/>
        <v>INSERT INTO @DataTable (Deal, AdvanceDate, PROV, DealPurpose, RateType, BEACON, LTV, TDS, GDS, InsuranceType, PrincipalBalance, OccupancyType, AccountStatus, Closed_Date, DelinquencyBucket) VALUES (10181, '2014-07-10', 'AB', 'Purchase', 'Fixed', 725, 73.53, 39.7, 39.23, 'Conv', 117306.59, 'Owner-Occupied', 'Open', '1900-01-00', 'Current');</v>
      </c>
    </row>
    <row r="10183" spans="1:16" x14ac:dyDescent="0.35">
      <c r="A10183" s="22">
        <v>10182</v>
      </c>
      <c r="B10183" s="21">
        <v>41947</v>
      </c>
      <c r="C10183" s="22" t="s">
        <v>51</v>
      </c>
      <c r="D10183" s="22" t="s">
        <v>61</v>
      </c>
      <c r="E10183" s="22" t="s">
        <v>53</v>
      </c>
      <c r="F10183" s="22">
        <v>714</v>
      </c>
      <c r="G10183" s="22">
        <v>95</v>
      </c>
      <c r="H10183" s="22">
        <v>42.41</v>
      </c>
      <c r="I10183" s="22">
        <v>21.23</v>
      </c>
      <c r="J10183" s="22" t="s">
        <v>60</v>
      </c>
      <c r="K10183" s="23">
        <v>441515.48</v>
      </c>
      <c r="L10183" s="23" t="s">
        <v>55</v>
      </c>
      <c r="M10183" s="23" t="s">
        <v>83</v>
      </c>
      <c r="N10183" s="27"/>
      <c r="O10183" s="23" t="s">
        <v>56</v>
      </c>
      <c r="P10183" t="str">
        <f t="shared" si="159"/>
        <v>INSERT INTO @DataTable (Deal, AdvanceDate, PROV, DealPurpose, RateType, BEACON, LTV, TDS, GDS, InsuranceType, PrincipalBalance, OccupancyType, AccountStatus, Closed_Date, DelinquencyBucket) VALUES (10182, '2014-11-04', 'AB', 'Purchase', 'Fixed', 714, 95, 42.41, 21.23, 'HiRatio', 441515.48, 'Owner-Occupied', 'Open', '1900-01-00', 'Current');</v>
      </c>
    </row>
    <row r="10184" spans="1:16" x14ac:dyDescent="0.35">
      <c r="A10184" s="19">
        <v>10183</v>
      </c>
      <c r="B10184" s="18">
        <v>42691</v>
      </c>
      <c r="C10184" s="19" t="s">
        <v>51</v>
      </c>
      <c r="D10184" s="19" t="s">
        <v>61</v>
      </c>
      <c r="E10184" s="19" t="s">
        <v>53</v>
      </c>
      <c r="F10184" s="19">
        <v>778</v>
      </c>
      <c r="G10184" s="19">
        <v>95</v>
      </c>
      <c r="H10184" s="19">
        <v>31.26</v>
      </c>
      <c r="I10184" s="19">
        <v>30.85</v>
      </c>
      <c r="J10184" s="19" t="s">
        <v>60</v>
      </c>
      <c r="K10184" s="20">
        <v>251516.99</v>
      </c>
      <c r="L10184" s="20" t="s">
        <v>55</v>
      </c>
      <c r="M10184" s="20" t="s">
        <v>83</v>
      </c>
      <c r="N10184" s="26"/>
      <c r="O10184" s="20" t="s">
        <v>56</v>
      </c>
      <c r="P10184" t="str">
        <f t="shared" si="159"/>
        <v>INSERT INTO @DataTable (Deal, AdvanceDate, PROV, DealPurpose, RateType, BEACON, LTV, TDS, GDS, InsuranceType, PrincipalBalance, OccupancyType, AccountStatus, Closed_Date, DelinquencyBucket) VALUES (10183, '2016-11-17', 'AB', 'Purchase', 'Fixed', 778, 95, 31.26, 30.85, 'HiRatio', 251516.99, 'Owner-Occupied', 'Open', '1900-01-00', 'Current');</v>
      </c>
    </row>
    <row r="10185" spans="1:16" x14ac:dyDescent="0.35">
      <c r="A10185" s="22">
        <v>10184</v>
      </c>
      <c r="B10185" s="21">
        <v>41831</v>
      </c>
      <c r="C10185" s="22" t="s">
        <v>57</v>
      </c>
      <c r="D10185" s="22" t="s">
        <v>61</v>
      </c>
      <c r="E10185" s="22" t="s">
        <v>40</v>
      </c>
      <c r="F10185" s="22">
        <v>743</v>
      </c>
      <c r="G10185" s="22">
        <v>90</v>
      </c>
      <c r="H10185" s="22">
        <v>29.02</v>
      </c>
      <c r="I10185" s="22">
        <v>28.09</v>
      </c>
      <c r="J10185" s="22" t="s">
        <v>60</v>
      </c>
      <c r="K10185" s="23">
        <v>470013.97</v>
      </c>
      <c r="L10185" s="23" t="s">
        <v>55</v>
      </c>
      <c r="M10185" s="23" t="s">
        <v>83</v>
      </c>
      <c r="N10185" s="27"/>
      <c r="O10185" s="23" t="s">
        <v>56</v>
      </c>
      <c r="P10185" t="str">
        <f t="shared" si="159"/>
        <v>INSERT INTO @DataTable (Deal, AdvanceDate, PROV, DealPurpose, RateType, BEACON, LTV, TDS, GDS, InsuranceType, PrincipalBalance, OccupancyType, AccountStatus, Closed_Date, DelinquencyBucket) VALUES (10184, '2014-07-11', 'ON', 'Purchase', 'ARM', 743, 90, 29.02, 28.09, 'HiRatio', 470013.97, 'Owner-Occupied', 'Open', '1900-01-00', 'Current');</v>
      </c>
    </row>
    <row r="10186" spans="1:16" x14ac:dyDescent="0.35">
      <c r="A10186" s="19">
        <v>10185</v>
      </c>
      <c r="B10186" s="18">
        <v>42089</v>
      </c>
      <c r="C10186" s="19" t="s">
        <v>58</v>
      </c>
      <c r="D10186" s="19" t="s">
        <v>61</v>
      </c>
      <c r="E10186" s="19" t="s">
        <v>53</v>
      </c>
      <c r="F10186" s="19">
        <v>777</v>
      </c>
      <c r="G10186" s="19">
        <v>80</v>
      </c>
      <c r="H10186" s="19">
        <v>25.11</v>
      </c>
      <c r="I10186" s="19">
        <v>24.15</v>
      </c>
      <c r="J10186" s="19" t="s">
        <v>54</v>
      </c>
      <c r="K10186" s="20">
        <v>441837.9</v>
      </c>
      <c r="L10186" s="20" t="s">
        <v>55</v>
      </c>
      <c r="M10186" s="20" t="s">
        <v>83</v>
      </c>
      <c r="N10186" s="26"/>
      <c r="O10186" s="20" t="s">
        <v>56</v>
      </c>
      <c r="P10186" t="str">
        <f t="shared" si="159"/>
        <v>INSERT INTO @DataTable (Deal, AdvanceDate, PROV, DealPurpose, RateType, BEACON, LTV, TDS, GDS, InsuranceType, PrincipalBalance, OccupancyType, AccountStatus, Closed_Date, DelinquencyBucket) VALUES (10185, '2015-03-26', 'BC', 'Purchase', 'Fixed', 777, 80, 25.11, 24.15, 'Conv', 441837.9, 'Owner-Occupied', 'Open', '1900-01-00', 'Current');</v>
      </c>
    </row>
    <row r="10187" spans="1:16" x14ac:dyDescent="0.35">
      <c r="A10187" s="22">
        <v>10186</v>
      </c>
      <c r="B10187" s="21">
        <v>42613</v>
      </c>
      <c r="C10187" s="22" t="s">
        <v>58</v>
      </c>
      <c r="D10187" s="22" t="s">
        <v>61</v>
      </c>
      <c r="E10187" s="22" t="s">
        <v>53</v>
      </c>
      <c r="F10187" s="22">
        <v>710</v>
      </c>
      <c r="G10187" s="22">
        <v>90</v>
      </c>
      <c r="H10187" s="22">
        <v>42.39</v>
      </c>
      <c r="I10187" s="22">
        <v>23.33</v>
      </c>
      <c r="J10187" s="22" t="s">
        <v>60</v>
      </c>
      <c r="K10187" s="23">
        <v>409655.66</v>
      </c>
      <c r="L10187" s="23" t="s">
        <v>55</v>
      </c>
      <c r="M10187" s="23" t="s">
        <v>83</v>
      </c>
      <c r="N10187" s="27"/>
      <c r="O10187" s="23" t="s">
        <v>56</v>
      </c>
      <c r="P10187" t="str">
        <f t="shared" si="159"/>
        <v>INSERT INTO @DataTable (Deal, AdvanceDate, PROV, DealPurpose, RateType, BEACON, LTV, TDS, GDS, InsuranceType, PrincipalBalance, OccupancyType, AccountStatus, Closed_Date, DelinquencyBucket) VALUES (10186, '2016-08-31', 'BC', 'Purchase', 'Fixed', 710, 90, 42.39, 23.33, 'HiRatio', 409655.66, 'Owner-Occupied', 'Open', '1900-01-00', 'Current');</v>
      </c>
    </row>
    <row r="10188" spans="1:16" x14ac:dyDescent="0.35">
      <c r="A10188" s="19">
        <v>10187</v>
      </c>
      <c r="B10188" s="18">
        <v>41898</v>
      </c>
      <c r="C10188" s="19" t="s">
        <v>57</v>
      </c>
      <c r="D10188" s="19" t="s">
        <v>52</v>
      </c>
      <c r="E10188" s="19" t="s">
        <v>40</v>
      </c>
      <c r="F10188" s="19">
        <v>760</v>
      </c>
      <c r="G10188" s="19">
        <v>66.41</v>
      </c>
      <c r="H10188" s="19">
        <v>28.1</v>
      </c>
      <c r="I10188" s="19">
        <v>16</v>
      </c>
      <c r="J10188" s="19" t="s">
        <v>54</v>
      </c>
      <c r="K10188" s="20">
        <v>0</v>
      </c>
      <c r="L10188" s="20" t="s">
        <v>55</v>
      </c>
      <c r="M10188" s="20" t="s">
        <v>84</v>
      </c>
      <c r="N10188" s="26">
        <v>42307</v>
      </c>
      <c r="O10188" s="20" t="s">
        <v>56</v>
      </c>
      <c r="P10188" t="str">
        <f t="shared" si="159"/>
        <v>INSERT INTO @DataTable (Deal, AdvanceDate, PROV, DealPurpose, RateType, BEACON, LTV, TDS, GDS, InsuranceType, PrincipalBalance, OccupancyType, AccountStatus, Closed_Date, DelinquencyBucket) VALUES (10187, '2014-09-16', 'ON', 'Refinance External', 'ARM', 760, 66.41, 28.1, 16, 'Conv', 0, 'Owner-Occupied', 'Closed', '2015-10-30', 'Current');</v>
      </c>
    </row>
    <row r="10189" spans="1:16" x14ac:dyDescent="0.35">
      <c r="A10189" s="22">
        <v>10188</v>
      </c>
      <c r="B10189" s="21">
        <v>42459</v>
      </c>
      <c r="C10189" s="22" t="s">
        <v>58</v>
      </c>
      <c r="D10189" s="22" t="s">
        <v>52</v>
      </c>
      <c r="E10189" s="22" t="s">
        <v>53</v>
      </c>
      <c r="F10189" s="22">
        <v>717</v>
      </c>
      <c r="G10189" s="22">
        <v>65</v>
      </c>
      <c r="H10189" s="22">
        <v>25</v>
      </c>
      <c r="I10189" s="22">
        <v>24.2</v>
      </c>
      <c r="J10189" s="22" t="s">
        <v>54</v>
      </c>
      <c r="K10189" s="23">
        <v>0</v>
      </c>
      <c r="L10189" s="23" t="s">
        <v>55</v>
      </c>
      <c r="M10189" s="23" t="s">
        <v>84</v>
      </c>
      <c r="N10189" s="27">
        <v>42726</v>
      </c>
      <c r="O10189" s="23" t="s">
        <v>56</v>
      </c>
      <c r="P10189" t="str">
        <f t="shared" si="159"/>
        <v>INSERT INTO @DataTable (Deal, AdvanceDate, PROV, DealPurpose, RateType, BEACON, LTV, TDS, GDS, InsuranceType, PrincipalBalance, OccupancyType, AccountStatus, Closed_Date, DelinquencyBucket) VALUES (10188, '2016-03-30', 'BC', 'Refinance External', 'Fixed', 717, 65, 25, 24.2, 'Conv', 0, 'Owner-Occupied', 'Closed', '2016-12-22', 'Current');</v>
      </c>
    </row>
    <row r="10190" spans="1:16" x14ac:dyDescent="0.35">
      <c r="A10190" s="19">
        <v>10189</v>
      </c>
      <c r="B10190" s="18">
        <v>41816</v>
      </c>
      <c r="C10190" s="19" t="s">
        <v>51</v>
      </c>
      <c r="D10190" s="19" t="s">
        <v>59</v>
      </c>
      <c r="E10190" s="19" t="s">
        <v>40</v>
      </c>
      <c r="F10190" s="19">
        <v>764</v>
      </c>
      <c r="G10190" s="19">
        <v>42.15</v>
      </c>
      <c r="H10190" s="19">
        <v>23.89</v>
      </c>
      <c r="I10190" s="19">
        <v>23.77</v>
      </c>
      <c r="J10190" s="19" t="s">
        <v>54</v>
      </c>
      <c r="K10190" s="20">
        <v>169001.14</v>
      </c>
      <c r="L10190" s="20" t="s">
        <v>55</v>
      </c>
      <c r="M10190" s="20" t="s">
        <v>83</v>
      </c>
      <c r="N10190" s="26"/>
      <c r="O10190" s="20" t="s">
        <v>56</v>
      </c>
      <c r="P10190" t="str">
        <f t="shared" si="159"/>
        <v>INSERT INTO @DataTable (Deal, AdvanceDate, PROV, DealPurpose, RateType, BEACON, LTV, TDS, GDS, InsuranceType, PrincipalBalance, OccupancyType, AccountStatus, Closed_Date, DelinquencyBucket) VALUES (10189, '2014-06-26', 'AB', 'Transfer', 'ARM', 764, 42.15, 23.89, 23.77, 'Conv', 169001.14, 'Owner-Occupied', 'Open', '1900-01-00', 'Current');</v>
      </c>
    </row>
    <row r="10191" spans="1:16" x14ac:dyDescent="0.35">
      <c r="A10191" s="22">
        <v>10190</v>
      </c>
      <c r="B10191" s="21">
        <v>42433</v>
      </c>
      <c r="C10191" s="22" t="s">
        <v>57</v>
      </c>
      <c r="D10191" s="22" t="s">
        <v>52</v>
      </c>
      <c r="E10191" s="22" t="s">
        <v>40</v>
      </c>
      <c r="F10191" s="22">
        <v>735</v>
      </c>
      <c r="G10191" s="22">
        <v>17.440000000000001</v>
      </c>
      <c r="H10191" s="22">
        <v>40.31</v>
      </c>
      <c r="I10191" s="22">
        <v>7.77</v>
      </c>
      <c r="J10191" s="22" t="s">
        <v>54</v>
      </c>
      <c r="K10191" s="23">
        <v>72701.53</v>
      </c>
      <c r="L10191" s="23" t="s">
        <v>66</v>
      </c>
      <c r="M10191" s="23" t="s">
        <v>83</v>
      </c>
      <c r="N10191" s="27"/>
      <c r="O10191" s="23" t="s">
        <v>56</v>
      </c>
      <c r="P10191" t="str">
        <f t="shared" si="159"/>
        <v>INSERT INTO @DataTable (Deal, AdvanceDate, PROV, DealPurpose, RateType, BEACON, LTV, TDS, GDS, InsuranceType, PrincipalBalance, OccupancyType, AccountStatus, Closed_Date, DelinquencyBucket) VALUES (10190, '2016-03-04', 'ON', 'Refinance External', 'ARM', 735, 17.44, 40.31, 7.77, 'Conv', 72701.53, 'Second Home', 'Open', '1900-01-00', 'Current');</v>
      </c>
    </row>
    <row r="10192" spans="1:16" x14ac:dyDescent="0.35">
      <c r="A10192" s="19">
        <v>10191</v>
      </c>
      <c r="B10192" s="18">
        <v>42174</v>
      </c>
      <c r="C10192" s="19" t="s">
        <v>74</v>
      </c>
      <c r="D10192" s="19" t="s">
        <v>52</v>
      </c>
      <c r="E10192" s="19" t="s">
        <v>53</v>
      </c>
      <c r="F10192" s="19">
        <v>690</v>
      </c>
      <c r="G10192" s="19">
        <v>80</v>
      </c>
      <c r="H10192" s="19">
        <v>23.18</v>
      </c>
      <c r="I10192" s="19">
        <v>20.87</v>
      </c>
      <c r="J10192" s="19" t="s">
        <v>54</v>
      </c>
      <c r="K10192" s="20">
        <v>187879.59</v>
      </c>
      <c r="L10192" s="20" t="s">
        <v>55</v>
      </c>
      <c r="M10192" s="20" t="s">
        <v>83</v>
      </c>
      <c r="N10192" s="26"/>
      <c r="O10192" s="20" t="s">
        <v>56</v>
      </c>
      <c r="P10192" t="str">
        <f t="shared" si="159"/>
        <v>INSERT INTO @DataTable (Deal, AdvanceDate, PROV, DealPurpose, RateType, BEACON, LTV, TDS, GDS, InsuranceType, PrincipalBalance, OccupancyType, AccountStatus, Closed_Date, DelinquencyBucket) VALUES (10191, '2015-06-19', 'MB', 'Refinance External', 'Fixed', 690, 80, 23.18, 20.87, 'Conv', 187879.59, 'Owner-Occupied', 'Open', '1900-01-00', 'Current');</v>
      </c>
    </row>
    <row r="10193" spans="1:16" x14ac:dyDescent="0.35">
      <c r="A10193" s="22">
        <v>10192</v>
      </c>
      <c r="B10193" s="21">
        <v>42130</v>
      </c>
      <c r="C10193" s="22" t="s">
        <v>57</v>
      </c>
      <c r="D10193" s="22" t="s">
        <v>61</v>
      </c>
      <c r="E10193" s="22" t="s">
        <v>40</v>
      </c>
      <c r="F10193" s="22">
        <v>770</v>
      </c>
      <c r="G10193" s="22">
        <v>69.17</v>
      </c>
      <c r="H10193" s="22">
        <v>22.99</v>
      </c>
      <c r="I10193" s="22">
        <v>21.76</v>
      </c>
      <c r="J10193" s="22" t="s">
        <v>54</v>
      </c>
      <c r="K10193" s="23">
        <v>284194.46999999997</v>
      </c>
      <c r="L10193" s="23" t="s">
        <v>55</v>
      </c>
      <c r="M10193" s="23" t="s">
        <v>83</v>
      </c>
      <c r="N10193" s="27"/>
      <c r="O10193" s="23" t="s">
        <v>56</v>
      </c>
      <c r="P10193" t="str">
        <f t="shared" si="159"/>
        <v>INSERT INTO @DataTable (Deal, AdvanceDate, PROV, DealPurpose, RateType, BEACON, LTV, TDS, GDS, InsuranceType, PrincipalBalance, OccupancyType, AccountStatus, Closed_Date, DelinquencyBucket) VALUES (10192, '2015-05-06', 'ON', 'Purchase', 'ARM', 770, 69.17, 22.99, 21.76, 'Conv', 284194.47, 'Owner-Occupied', 'Open', '1900-01-00', 'Current');</v>
      </c>
    </row>
    <row r="10194" spans="1:16" x14ac:dyDescent="0.35">
      <c r="A10194" s="19">
        <v>10193</v>
      </c>
      <c r="B10194" s="18">
        <v>42335</v>
      </c>
      <c r="C10194" s="19" t="s">
        <v>57</v>
      </c>
      <c r="D10194" s="19" t="s">
        <v>52</v>
      </c>
      <c r="E10194" s="19" t="s">
        <v>53</v>
      </c>
      <c r="F10194" s="19">
        <v>857</v>
      </c>
      <c r="G10194" s="19">
        <v>68.16</v>
      </c>
      <c r="H10194" s="19">
        <v>34.229999999999997</v>
      </c>
      <c r="I10194" s="19">
        <v>19.489999999999998</v>
      </c>
      <c r="J10194" s="19" t="s">
        <v>54</v>
      </c>
      <c r="K10194" s="20">
        <v>252021.09</v>
      </c>
      <c r="L10194" s="20" t="s">
        <v>55</v>
      </c>
      <c r="M10194" s="20" t="s">
        <v>83</v>
      </c>
      <c r="N10194" s="26"/>
      <c r="O10194" s="20" t="s">
        <v>56</v>
      </c>
      <c r="P10194" t="str">
        <f t="shared" si="159"/>
        <v>INSERT INTO @DataTable (Deal, AdvanceDate, PROV, DealPurpose, RateType, BEACON, LTV, TDS, GDS, InsuranceType, PrincipalBalance, OccupancyType, AccountStatus, Closed_Date, DelinquencyBucket) VALUES (10193, '2015-11-27', 'ON', 'Refinance External', 'Fixed', 857, 68.16, 34.23, 19.49, 'Conv', 252021.09, 'Owner-Occupied', 'Open', '1900-01-00', 'Current');</v>
      </c>
    </row>
    <row r="10195" spans="1:16" x14ac:dyDescent="0.35">
      <c r="A10195" s="22">
        <v>10194</v>
      </c>
      <c r="B10195" s="21">
        <v>42437</v>
      </c>
      <c r="C10195" s="22" t="s">
        <v>58</v>
      </c>
      <c r="D10195" s="22" t="s">
        <v>52</v>
      </c>
      <c r="E10195" s="22" t="s">
        <v>40</v>
      </c>
      <c r="F10195" s="22">
        <v>831</v>
      </c>
      <c r="G10195" s="22">
        <v>70.19</v>
      </c>
      <c r="H10195" s="22">
        <v>22.59</v>
      </c>
      <c r="I10195" s="22">
        <v>21.03</v>
      </c>
      <c r="J10195" s="22" t="s">
        <v>54</v>
      </c>
      <c r="K10195" s="23">
        <v>358507</v>
      </c>
      <c r="L10195" s="23" t="s">
        <v>55</v>
      </c>
      <c r="M10195" s="23" t="s">
        <v>83</v>
      </c>
      <c r="N10195" s="27"/>
      <c r="O10195" s="23" t="s">
        <v>56</v>
      </c>
      <c r="P10195" t="str">
        <f t="shared" si="159"/>
        <v>INSERT INTO @DataTable (Deal, AdvanceDate, PROV, DealPurpose, RateType, BEACON, LTV, TDS, GDS, InsuranceType, PrincipalBalance, OccupancyType, AccountStatus, Closed_Date, DelinquencyBucket) VALUES (10194, '2016-03-08', 'BC', 'Refinance External', 'ARM', 831, 70.19, 22.59, 21.03, 'Conv', 358507, 'Owner-Occupied', 'Open', '1900-01-00', 'Current');</v>
      </c>
    </row>
    <row r="10196" spans="1:16" x14ac:dyDescent="0.35">
      <c r="A10196" s="19">
        <v>10195</v>
      </c>
      <c r="B10196" s="18">
        <v>42114</v>
      </c>
      <c r="C10196" s="19" t="s">
        <v>58</v>
      </c>
      <c r="D10196" s="19" t="s">
        <v>52</v>
      </c>
      <c r="E10196" s="19" t="s">
        <v>40</v>
      </c>
      <c r="F10196" s="19">
        <v>803</v>
      </c>
      <c r="G10196" s="19">
        <v>80</v>
      </c>
      <c r="H10196" s="19">
        <v>37.630000000000003</v>
      </c>
      <c r="I10196" s="19">
        <v>18.73</v>
      </c>
      <c r="J10196" s="19" t="s">
        <v>54</v>
      </c>
      <c r="K10196" s="20">
        <v>257056.72</v>
      </c>
      <c r="L10196" s="20" t="s">
        <v>66</v>
      </c>
      <c r="M10196" s="20" t="s">
        <v>83</v>
      </c>
      <c r="N10196" s="26"/>
      <c r="O10196" s="20" t="s">
        <v>56</v>
      </c>
      <c r="P10196" t="str">
        <f t="shared" si="159"/>
        <v>INSERT INTO @DataTable (Deal, AdvanceDate, PROV, DealPurpose, RateType, BEACON, LTV, TDS, GDS, InsuranceType, PrincipalBalance, OccupancyType, AccountStatus, Closed_Date, DelinquencyBucket) VALUES (10195, '2015-04-20', 'BC', 'Refinance External', 'ARM', 803, 80, 37.63, 18.73, 'Conv', 257056.72, 'Second Home', 'Open', '1900-01-00', 'Current');</v>
      </c>
    </row>
    <row r="10197" spans="1:16" x14ac:dyDescent="0.35">
      <c r="A10197" s="22">
        <v>10196</v>
      </c>
      <c r="B10197" s="21">
        <v>41757</v>
      </c>
      <c r="C10197" s="22" t="s">
        <v>51</v>
      </c>
      <c r="D10197" s="22" t="s">
        <v>61</v>
      </c>
      <c r="E10197" s="22" t="s">
        <v>53</v>
      </c>
      <c r="F10197" s="22">
        <v>787</v>
      </c>
      <c r="G10197" s="22">
        <v>95</v>
      </c>
      <c r="H10197" s="22">
        <v>37.979999999999997</v>
      </c>
      <c r="I10197" s="22">
        <v>37.25</v>
      </c>
      <c r="J10197" s="22" t="s">
        <v>60</v>
      </c>
      <c r="K10197" s="23">
        <v>415601.29</v>
      </c>
      <c r="L10197" s="23" t="s">
        <v>55</v>
      </c>
      <c r="M10197" s="23" t="s">
        <v>83</v>
      </c>
      <c r="N10197" s="27"/>
      <c r="O10197" s="23" t="s">
        <v>56</v>
      </c>
      <c r="P10197" t="str">
        <f t="shared" si="159"/>
        <v>INSERT INTO @DataTable (Deal, AdvanceDate, PROV, DealPurpose, RateType, BEACON, LTV, TDS, GDS, InsuranceType, PrincipalBalance, OccupancyType, AccountStatus, Closed_Date, DelinquencyBucket) VALUES (10196, '2014-04-28', 'AB', 'Purchase', 'Fixed', 787, 95, 37.98, 37.25, 'HiRatio', 415601.29, 'Owner-Occupied', 'Open', '1900-01-00', 'Current');</v>
      </c>
    </row>
    <row r="10198" spans="1:16" x14ac:dyDescent="0.35">
      <c r="A10198" s="19">
        <v>10197</v>
      </c>
      <c r="B10198" s="18">
        <v>42334</v>
      </c>
      <c r="C10198" s="19" t="s">
        <v>58</v>
      </c>
      <c r="D10198" s="19" t="s">
        <v>64</v>
      </c>
      <c r="E10198" s="19" t="s">
        <v>53</v>
      </c>
      <c r="F10198" s="19">
        <v>792</v>
      </c>
      <c r="G10198" s="19">
        <v>95</v>
      </c>
      <c r="H10198" s="19">
        <v>40.909999999999997</v>
      </c>
      <c r="I10198" s="19">
        <v>25.22</v>
      </c>
      <c r="J10198" s="19" t="s">
        <v>60</v>
      </c>
      <c r="K10198" s="20">
        <v>268164.02</v>
      </c>
      <c r="L10198" s="20" t="s">
        <v>55</v>
      </c>
      <c r="M10198" s="20" t="s">
        <v>83</v>
      </c>
      <c r="N10198" s="26"/>
      <c r="O10198" s="20" t="s">
        <v>56</v>
      </c>
      <c r="P10198" t="str">
        <f t="shared" si="159"/>
        <v>INSERT INTO @DataTable (Deal, AdvanceDate, PROV, DealPurpose, RateType, BEACON, LTV, TDS, GDS, InsuranceType, PrincipalBalance, OccupancyType, AccountStatus, Closed_Date, DelinquencyBucket) VALUES (10197, '2015-11-26', 'BC', 'Purchase with Improvements', 'Fixed', 792, 95, 40.91, 25.22, 'HiRatio', 268164.02, 'Owner-Occupied', 'Open', '1900-01-00', 'Current');</v>
      </c>
    </row>
    <row r="10199" spans="1:16" x14ac:dyDescent="0.35">
      <c r="A10199" s="22">
        <v>10198</v>
      </c>
      <c r="B10199" s="21">
        <v>41726</v>
      </c>
      <c r="C10199" s="22" t="s">
        <v>58</v>
      </c>
      <c r="D10199" s="22" t="s">
        <v>61</v>
      </c>
      <c r="E10199" s="22" t="s">
        <v>53</v>
      </c>
      <c r="F10199" s="22">
        <v>771</v>
      </c>
      <c r="G10199" s="22">
        <v>74.87</v>
      </c>
      <c r="H10199" s="22">
        <v>30.09</v>
      </c>
      <c r="I10199" s="22">
        <v>29.78</v>
      </c>
      <c r="J10199" s="22" t="s">
        <v>54</v>
      </c>
      <c r="K10199" s="23">
        <v>0</v>
      </c>
      <c r="L10199" s="23" t="s">
        <v>55</v>
      </c>
      <c r="M10199" s="23" t="s">
        <v>84</v>
      </c>
      <c r="N10199" s="27">
        <v>42747</v>
      </c>
      <c r="O10199" s="23" t="s">
        <v>56</v>
      </c>
      <c r="P10199" t="str">
        <f t="shared" si="159"/>
        <v>INSERT INTO @DataTable (Deal, AdvanceDate, PROV, DealPurpose, RateType, BEACON, LTV, TDS, GDS, InsuranceType, PrincipalBalance, OccupancyType, AccountStatus, Closed_Date, DelinquencyBucket) VALUES (10198, '2014-03-28', 'BC', 'Purchase', 'Fixed', 771, 74.87, 30.09, 29.78, 'Conv', 0, 'Owner-Occupied', 'Closed', '2017-01-12', 'Current');</v>
      </c>
    </row>
    <row r="10200" spans="1:16" x14ac:dyDescent="0.35">
      <c r="A10200" s="19">
        <v>10199</v>
      </c>
      <c r="B10200" s="18">
        <v>42522</v>
      </c>
      <c r="C10200" s="19" t="s">
        <v>57</v>
      </c>
      <c r="D10200" s="19" t="s">
        <v>61</v>
      </c>
      <c r="E10200" s="19" t="s">
        <v>53</v>
      </c>
      <c r="F10200" s="19">
        <v>712</v>
      </c>
      <c r="G10200" s="19">
        <v>79.73</v>
      </c>
      <c r="H10200" s="19">
        <v>30.66</v>
      </c>
      <c r="I10200" s="19">
        <v>19.649999999999999</v>
      </c>
      <c r="J10200" s="19" t="s">
        <v>54</v>
      </c>
      <c r="K10200" s="20">
        <v>198592.61</v>
      </c>
      <c r="L10200" s="20" t="s">
        <v>55</v>
      </c>
      <c r="M10200" s="20" t="s">
        <v>83</v>
      </c>
      <c r="N10200" s="26"/>
      <c r="O10200" s="20" t="s">
        <v>56</v>
      </c>
      <c r="P10200" t="str">
        <f t="shared" si="159"/>
        <v>INSERT INTO @DataTable (Deal, AdvanceDate, PROV, DealPurpose, RateType, BEACON, LTV, TDS, GDS, InsuranceType, PrincipalBalance, OccupancyType, AccountStatus, Closed_Date, DelinquencyBucket) VALUES (10199, '2016-06-01', 'ON', 'Purchase', 'Fixed', 712, 79.73, 30.66, 19.65, 'Conv', 198592.61, 'Owner-Occupied', 'Open', '1900-01-00', 'Current');</v>
      </c>
    </row>
    <row r="10201" spans="1:16" x14ac:dyDescent="0.35">
      <c r="A10201" s="22">
        <v>10200</v>
      </c>
      <c r="B10201" s="21">
        <v>41933</v>
      </c>
      <c r="C10201" s="22" t="s">
        <v>57</v>
      </c>
      <c r="D10201" s="22" t="s">
        <v>61</v>
      </c>
      <c r="E10201" s="22" t="s">
        <v>53</v>
      </c>
      <c r="F10201" s="22">
        <v>727</v>
      </c>
      <c r="G10201" s="22">
        <v>80</v>
      </c>
      <c r="H10201" s="22">
        <v>33.770000000000003</v>
      </c>
      <c r="I10201" s="22">
        <v>26.42</v>
      </c>
      <c r="J10201" s="22" t="s">
        <v>54</v>
      </c>
      <c r="K10201" s="23">
        <v>440564.84</v>
      </c>
      <c r="L10201" s="23" t="s">
        <v>55</v>
      </c>
      <c r="M10201" s="23" t="s">
        <v>83</v>
      </c>
      <c r="N10201" s="27"/>
      <c r="O10201" s="23" t="s">
        <v>56</v>
      </c>
      <c r="P10201" t="str">
        <f t="shared" si="159"/>
        <v>INSERT INTO @DataTable (Deal, AdvanceDate, PROV, DealPurpose, RateType, BEACON, LTV, TDS, GDS, InsuranceType, PrincipalBalance, OccupancyType, AccountStatus, Closed_Date, DelinquencyBucket) VALUES (10200, '2014-10-21', 'ON', 'Purchase', 'Fixed', 727, 80, 33.77, 26.42, 'Conv', 440564.84, 'Owner-Occupied', 'Open', '1900-01-00', 'Current');</v>
      </c>
    </row>
    <row r="10202" spans="1:16" x14ac:dyDescent="0.35">
      <c r="A10202" s="19">
        <v>10201</v>
      </c>
      <c r="B10202" s="18">
        <v>42615</v>
      </c>
      <c r="C10202" s="19" t="s">
        <v>57</v>
      </c>
      <c r="D10202" s="19" t="s">
        <v>52</v>
      </c>
      <c r="E10202" s="19" t="s">
        <v>40</v>
      </c>
      <c r="F10202" s="19">
        <v>879</v>
      </c>
      <c r="G10202" s="19">
        <v>63.69</v>
      </c>
      <c r="H10202" s="19">
        <v>38.020000000000003</v>
      </c>
      <c r="I10202" s="19">
        <v>14.16</v>
      </c>
      <c r="J10202" s="19" t="s">
        <v>54</v>
      </c>
      <c r="K10202" s="20">
        <v>496126.13</v>
      </c>
      <c r="L10202" s="20" t="s">
        <v>62</v>
      </c>
      <c r="M10202" s="20" t="s">
        <v>83</v>
      </c>
      <c r="N10202" s="26"/>
      <c r="O10202" s="20" t="s">
        <v>56</v>
      </c>
      <c r="P10202" t="str">
        <f t="shared" si="159"/>
        <v>INSERT INTO @DataTable (Deal, AdvanceDate, PROV, DealPurpose, RateType, BEACON, LTV, TDS, GDS, InsuranceType, PrincipalBalance, OccupancyType, AccountStatus, Closed_Date, DelinquencyBucket) VALUES (10201, '2016-09-02', 'ON', 'Refinance External', 'ARM', 879, 63.69, 38.02, 14.16, 'Conv', 496126.13, 'Rental', 'Open', '1900-01-00', 'Current');</v>
      </c>
    </row>
    <row r="10203" spans="1:16" x14ac:dyDescent="0.35">
      <c r="A10203" s="22">
        <v>10202</v>
      </c>
      <c r="B10203" s="21">
        <v>42090</v>
      </c>
      <c r="C10203" s="22" t="s">
        <v>63</v>
      </c>
      <c r="D10203" s="22" t="s">
        <v>71</v>
      </c>
      <c r="E10203" s="22" t="s">
        <v>40</v>
      </c>
      <c r="F10203" s="22">
        <v>774</v>
      </c>
      <c r="G10203" s="22">
        <v>76.47</v>
      </c>
      <c r="H10203" s="22">
        <v>14.56</v>
      </c>
      <c r="I10203" s="22">
        <v>10.68</v>
      </c>
      <c r="J10203" s="22" t="s">
        <v>54</v>
      </c>
      <c r="K10203" s="23">
        <v>121444.25</v>
      </c>
      <c r="L10203" s="23" t="s">
        <v>55</v>
      </c>
      <c r="M10203" s="23" t="s">
        <v>83</v>
      </c>
      <c r="N10203" s="27"/>
      <c r="O10203" s="23" t="s">
        <v>56</v>
      </c>
      <c r="P10203" t="str">
        <f t="shared" si="159"/>
        <v>INSERT INTO @DataTable (Deal, AdvanceDate, PROV, DealPurpose, RateType, BEACON, LTV, TDS, GDS, InsuranceType, PrincipalBalance, OccupancyType, AccountStatus, Closed_Date, DelinquencyBucket) VALUES (10202, '2015-03-27', 'SK', 'Refinance Existing Client', 'ARM', 774, 76.47, 14.56, 10.68, 'Conv', 121444.25, 'Owner-Occupied', 'Open', '1900-01-00', 'Current');</v>
      </c>
    </row>
    <row r="10204" spans="1:16" x14ac:dyDescent="0.35">
      <c r="A10204" s="19">
        <v>10203</v>
      </c>
      <c r="B10204" s="18">
        <v>42494</v>
      </c>
      <c r="C10204" s="19" t="s">
        <v>58</v>
      </c>
      <c r="D10204" s="19" t="s">
        <v>61</v>
      </c>
      <c r="E10204" s="19" t="s">
        <v>40</v>
      </c>
      <c r="F10204" s="19">
        <v>0</v>
      </c>
      <c r="G10204" s="19">
        <v>64</v>
      </c>
      <c r="H10204" s="19">
        <v>36.299999999999997</v>
      </c>
      <c r="I10204" s="19">
        <v>14.57</v>
      </c>
      <c r="J10204" s="19" t="s">
        <v>54</v>
      </c>
      <c r="K10204" s="20">
        <v>224769.83</v>
      </c>
      <c r="L10204" s="20" t="s">
        <v>62</v>
      </c>
      <c r="M10204" s="20" t="s">
        <v>83</v>
      </c>
      <c r="N10204" s="26"/>
      <c r="O10204" s="20" t="s">
        <v>56</v>
      </c>
      <c r="P10204" t="str">
        <f t="shared" si="159"/>
        <v>INSERT INTO @DataTable (Deal, AdvanceDate, PROV, DealPurpose, RateType, BEACON, LTV, TDS, GDS, InsuranceType, PrincipalBalance, OccupancyType, AccountStatus, Closed_Date, DelinquencyBucket) VALUES (10203, '2016-05-04', 'BC', 'Purchase', 'ARM', 0, 64, 36.3, 14.57, 'Conv', 224769.83, 'Rental', 'Open', '1900-01-00', 'Current');</v>
      </c>
    </row>
    <row r="10205" spans="1:16" x14ac:dyDescent="0.35">
      <c r="A10205" s="22">
        <v>10204</v>
      </c>
      <c r="B10205" s="21">
        <v>42311</v>
      </c>
      <c r="C10205" s="22" t="s">
        <v>51</v>
      </c>
      <c r="D10205" s="22" t="s">
        <v>68</v>
      </c>
      <c r="E10205" s="22" t="s">
        <v>53</v>
      </c>
      <c r="F10205" s="22">
        <v>783</v>
      </c>
      <c r="G10205" s="22">
        <v>90</v>
      </c>
      <c r="H10205" s="22">
        <v>30.88</v>
      </c>
      <c r="I10205" s="22">
        <v>23.96</v>
      </c>
      <c r="J10205" s="22" t="s">
        <v>60</v>
      </c>
      <c r="K10205" s="23">
        <v>477419.75</v>
      </c>
      <c r="L10205" s="23" t="s">
        <v>55</v>
      </c>
      <c r="M10205" s="23" t="s">
        <v>83</v>
      </c>
      <c r="N10205" s="27"/>
      <c r="O10205" s="23" t="s">
        <v>56</v>
      </c>
      <c r="P10205" t="str">
        <f t="shared" si="159"/>
        <v>INSERT INTO @DataTable (Deal, AdvanceDate, PROV, DealPurpose, RateType, BEACON, LTV, TDS, GDS, InsuranceType, PrincipalBalance, OccupancyType, AccountStatus, Closed_Date, DelinquencyBucket) VALUES (10204, '2015-11-03', 'AB', 'Portable', 'Fixed', 783, 90, 30.88, 23.96, 'HiRatio', 477419.75, 'Owner-Occupied', 'Open', '1900-01-00', 'Current');</v>
      </c>
    </row>
    <row r="10206" spans="1:16" x14ac:dyDescent="0.35">
      <c r="A10206" s="19">
        <v>10205</v>
      </c>
      <c r="B10206" s="18">
        <v>41101</v>
      </c>
      <c r="C10206" s="19" t="s">
        <v>57</v>
      </c>
      <c r="D10206" s="19" t="s">
        <v>61</v>
      </c>
      <c r="E10206" s="19" t="s">
        <v>53</v>
      </c>
      <c r="F10206" s="19">
        <v>798</v>
      </c>
      <c r="G10206" s="19">
        <v>80</v>
      </c>
      <c r="H10206" s="19">
        <v>42.91</v>
      </c>
      <c r="I10206" s="19">
        <v>18.170000000000002</v>
      </c>
      <c r="J10206" s="19" t="s">
        <v>54</v>
      </c>
      <c r="K10206" s="20">
        <v>216193.61</v>
      </c>
      <c r="L10206" s="20" t="s">
        <v>55</v>
      </c>
      <c r="M10206" s="20" t="s">
        <v>83</v>
      </c>
      <c r="N10206" s="26"/>
      <c r="O10206" s="20" t="s">
        <v>56</v>
      </c>
      <c r="P10206" t="str">
        <f t="shared" si="159"/>
        <v>INSERT INTO @DataTable (Deal, AdvanceDate, PROV, DealPurpose, RateType, BEACON, LTV, TDS, GDS, InsuranceType, PrincipalBalance, OccupancyType, AccountStatus, Closed_Date, DelinquencyBucket) VALUES (10205, '2012-07-11', 'ON', 'Purchase', 'Fixed', 798, 80, 42.91, 18.17, 'Conv', 216193.61, 'Owner-Occupied', 'Open', '1900-01-00', 'Current');</v>
      </c>
    </row>
    <row r="10207" spans="1:16" x14ac:dyDescent="0.35">
      <c r="A10207" s="22">
        <v>10206</v>
      </c>
      <c r="B10207" s="21">
        <v>41850</v>
      </c>
      <c r="C10207" s="22" t="s">
        <v>57</v>
      </c>
      <c r="D10207" s="22" t="s">
        <v>61</v>
      </c>
      <c r="E10207" s="22" t="s">
        <v>40</v>
      </c>
      <c r="F10207" s="22">
        <v>799</v>
      </c>
      <c r="G10207" s="22">
        <v>68.36</v>
      </c>
      <c r="H10207" s="22">
        <v>21.08</v>
      </c>
      <c r="I10207" s="22">
        <v>14.09</v>
      </c>
      <c r="J10207" s="22" t="s">
        <v>54</v>
      </c>
      <c r="K10207" s="23">
        <v>370133.06</v>
      </c>
      <c r="L10207" s="23" t="s">
        <v>55</v>
      </c>
      <c r="M10207" s="23" t="s">
        <v>83</v>
      </c>
      <c r="N10207" s="27"/>
      <c r="O10207" s="23" t="s">
        <v>56</v>
      </c>
      <c r="P10207" t="str">
        <f t="shared" si="159"/>
        <v>INSERT INTO @DataTable (Deal, AdvanceDate, PROV, DealPurpose, RateType, BEACON, LTV, TDS, GDS, InsuranceType, PrincipalBalance, OccupancyType, AccountStatus, Closed_Date, DelinquencyBucket) VALUES (10206, '2014-07-30', 'ON', 'Purchase', 'ARM', 799, 68.36, 21.08, 14.09, 'Conv', 370133.06, 'Owner-Occupied', 'Open', '1900-01-00', 'Current');</v>
      </c>
    </row>
    <row r="10208" spans="1:16" x14ac:dyDescent="0.35">
      <c r="A10208" s="19">
        <v>10207</v>
      </c>
      <c r="B10208" s="18">
        <v>42451</v>
      </c>
      <c r="C10208" s="19" t="s">
        <v>57</v>
      </c>
      <c r="D10208" s="19" t="s">
        <v>52</v>
      </c>
      <c r="E10208" s="19" t="s">
        <v>53</v>
      </c>
      <c r="F10208" s="19">
        <v>748</v>
      </c>
      <c r="G10208" s="19">
        <v>65.81</v>
      </c>
      <c r="H10208" s="19">
        <v>38.54</v>
      </c>
      <c r="I10208" s="19">
        <v>37.75</v>
      </c>
      <c r="J10208" s="19" t="s">
        <v>54</v>
      </c>
      <c r="K10208" s="20">
        <v>277609.34000000003</v>
      </c>
      <c r="L10208" s="20" t="s">
        <v>55</v>
      </c>
      <c r="M10208" s="20" t="s">
        <v>83</v>
      </c>
      <c r="N10208" s="26"/>
      <c r="O10208" s="20" t="s">
        <v>56</v>
      </c>
      <c r="P10208" t="str">
        <f t="shared" si="159"/>
        <v>INSERT INTO @DataTable (Deal, AdvanceDate, PROV, DealPurpose, RateType, BEACON, LTV, TDS, GDS, InsuranceType, PrincipalBalance, OccupancyType, AccountStatus, Closed_Date, DelinquencyBucket) VALUES (10207, '2016-03-22', 'ON', 'Refinance External', 'Fixed', 748, 65.81, 38.54, 37.75, 'Conv', 277609.34, 'Owner-Occupied', 'Open', '1900-01-00', 'Current');</v>
      </c>
    </row>
    <row r="10209" spans="1:16" x14ac:dyDescent="0.35">
      <c r="A10209" s="22">
        <v>10208</v>
      </c>
      <c r="B10209" s="21">
        <v>42089</v>
      </c>
      <c r="C10209" s="22" t="s">
        <v>57</v>
      </c>
      <c r="D10209" s="22" t="s">
        <v>52</v>
      </c>
      <c r="E10209" s="22" t="s">
        <v>40</v>
      </c>
      <c r="F10209" s="22">
        <v>779</v>
      </c>
      <c r="G10209" s="22">
        <v>71.11</v>
      </c>
      <c r="H10209" s="22">
        <v>27.68</v>
      </c>
      <c r="I10209" s="22">
        <v>24.42</v>
      </c>
      <c r="J10209" s="22" t="s">
        <v>54</v>
      </c>
      <c r="K10209" s="23">
        <v>0</v>
      </c>
      <c r="L10209" s="23" t="s">
        <v>55</v>
      </c>
      <c r="M10209" s="23" t="s">
        <v>84</v>
      </c>
      <c r="N10209" s="27">
        <v>42429</v>
      </c>
      <c r="O10209" s="23" t="s">
        <v>56</v>
      </c>
      <c r="P10209" t="str">
        <f t="shared" si="159"/>
        <v>INSERT INTO @DataTable (Deal, AdvanceDate, PROV, DealPurpose, RateType, BEACON, LTV, TDS, GDS, InsuranceType, PrincipalBalance, OccupancyType, AccountStatus, Closed_Date, DelinquencyBucket) VALUES (10208, '2015-03-26', 'ON', 'Refinance External', 'ARM', 779, 71.11, 27.68, 24.42, 'Conv', 0, 'Owner-Occupied', 'Closed', '2016-02-29', 'Current');</v>
      </c>
    </row>
    <row r="10210" spans="1:16" x14ac:dyDescent="0.35">
      <c r="A10210" s="19">
        <v>10209</v>
      </c>
      <c r="B10210" s="18">
        <v>41355</v>
      </c>
      <c r="C10210" s="19" t="s">
        <v>58</v>
      </c>
      <c r="D10210" s="19" t="s">
        <v>61</v>
      </c>
      <c r="E10210" s="19" t="s">
        <v>53</v>
      </c>
      <c r="F10210" s="19">
        <v>732</v>
      </c>
      <c r="G10210" s="19">
        <v>95</v>
      </c>
      <c r="H10210" s="19">
        <v>39.880000000000003</v>
      </c>
      <c r="I10210" s="19">
        <v>28.93</v>
      </c>
      <c r="J10210" s="19" t="s">
        <v>60</v>
      </c>
      <c r="K10210" s="20">
        <v>299158.83</v>
      </c>
      <c r="L10210" s="20" t="s">
        <v>55</v>
      </c>
      <c r="M10210" s="20" t="s">
        <v>83</v>
      </c>
      <c r="N10210" s="26"/>
      <c r="O10210" s="20" t="s">
        <v>56</v>
      </c>
      <c r="P10210" t="str">
        <f t="shared" si="159"/>
        <v>INSERT INTO @DataTable (Deal, AdvanceDate, PROV, DealPurpose, RateType, BEACON, LTV, TDS, GDS, InsuranceType, PrincipalBalance, OccupancyType, AccountStatus, Closed_Date, DelinquencyBucket) VALUES (10209, '2013-03-22', 'BC', 'Purchase', 'Fixed', 732, 95, 39.88, 28.93, 'HiRatio', 299158.83, 'Owner-Occupied', 'Open', '1900-01-00', 'Current');</v>
      </c>
    </row>
    <row r="10211" spans="1:16" x14ac:dyDescent="0.35">
      <c r="A10211" s="22">
        <v>10210</v>
      </c>
      <c r="B10211" s="21">
        <v>41537</v>
      </c>
      <c r="C10211" s="22" t="s">
        <v>57</v>
      </c>
      <c r="D10211" s="22" t="s">
        <v>52</v>
      </c>
      <c r="E10211" s="22" t="s">
        <v>40</v>
      </c>
      <c r="F10211" s="22">
        <v>666</v>
      </c>
      <c r="G10211" s="22">
        <v>80</v>
      </c>
      <c r="H10211" s="22">
        <v>33.69</v>
      </c>
      <c r="I10211" s="22">
        <v>17.66</v>
      </c>
      <c r="J10211" s="22" t="s">
        <v>54</v>
      </c>
      <c r="K10211" s="23">
        <v>0</v>
      </c>
      <c r="L10211" s="23" t="s">
        <v>55</v>
      </c>
      <c r="M10211" s="23" t="s">
        <v>84</v>
      </c>
      <c r="N10211" s="27">
        <v>42278</v>
      </c>
      <c r="O10211" s="23" t="s">
        <v>56</v>
      </c>
      <c r="P10211" t="str">
        <f t="shared" si="159"/>
        <v>INSERT INTO @DataTable (Deal, AdvanceDate, PROV, DealPurpose, RateType, BEACON, LTV, TDS, GDS, InsuranceType, PrincipalBalance, OccupancyType, AccountStatus, Closed_Date, DelinquencyBucket) VALUES (10210, '2013-09-20', 'ON', 'Refinance External', 'ARM', 666, 80, 33.69, 17.66, 'Conv', 0, 'Owner-Occupied', 'Closed', '2015-10-01', 'Current');</v>
      </c>
    </row>
    <row r="10212" spans="1:16" x14ac:dyDescent="0.35">
      <c r="A10212" s="19">
        <v>10211</v>
      </c>
      <c r="B10212" s="18">
        <v>41376</v>
      </c>
      <c r="C10212" s="19" t="s">
        <v>51</v>
      </c>
      <c r="D10212" s="19" t="s">
        <v>59</v>
      </c>
      <c r="E10212" s="19" t="s">
        <v>53</v>
      </c>
      <c r="F10212" s="19">
        <v>690</v>
      </c>
      <c r="G10212" s="19">
        <v>87.8</v>
      </c>
      <c r="H10212" s="19">
        <v>30.98</v>
      </c>
      <c r="I10212" s="19">
        <v>25.48</v>
      </c>
      <c r="J10212" s="19" t="s">
        <v>60</v>
      </c>
      <c r="K10212" s="20">
        <v>0</v>
      </c>
      <c r="L10212" s="20" t="s">
        <v>55</v>
      </c>
      <c r="M10212" s="20" t="s">
        <v>84</v>
      </c>
      <c r="N10212" s="26">
        <v>41864</v>
      </c>
      <c r="O10212" s="20" t="s">
        <v>56</v>
      </c>
      <c r="P10212" t="str">
        <f t="shared" si="159"/>
        <v>INSERT INTO @DataTable (Deal, AdvanceDate, PROV, DealPurpose, RateType, BEACON, LTV, TDS, GDS, InsuranceType, PrincipalBalance, OccupancyType, AccountStatus, Closed_Date, DelinquencyBucket) VALUES (10211, '2013-04-12', 'AB', 'Transfer', 'Fixed', 690, 87.8, 30.98, 25.48, 'HiRatio', 0, 'Owner-Occupied', 'Closed', '2014-08-13', 'Current');</v>
      </c>
    </row>
    <row r="10213" spans="1:16" x14ac:dyDescent="0.35">
      <c r="A10213" s="22">
        <v>10212</v>
      </c>
      <c r="B10213" s="21">
        <v>42418</v>
      </c>
      <c r="C10213" s="22" t="s">
        <v>57</v>
      </c>
      <c r="D10213" s="22" t="s">
        <v>59</v>
      </c>
      <c r="E10213" s="22" t="s">
        <v>53</v>
      </c>
      <c r="F10213" s="22">
        <v>777</v>
      </c>
      <c r="G10213" s="22">
        <v>59.56</v>
      </c>
      <c r="H10213" s="22">
        <v>33.58</v>
      </c>
      <c r="I10213" s="22">
        <v>24.99</v>
      </c>
      <c r="J10213" s="22" t="s">
        <v>54</v>
      </c>
      <c r="K10213" s="23">
        <v>288571.56</v>
      </c>
      <c r="L10213" s="23" t="s">
        <v>55</v>
      </c>
      <c r="M10213" s="23" t="s">
        <v>83</v>
      </c>
      <c r="N10213" s="27"/>
      <c r="O10213" s="23" t="s">
        <v>56</v>
      </c>
      <c r="P10213" t="str">
        <f t="shared" si="159"/>
        <v>INSERT INTO @DataTable (Deal, AdvanceDate, PROV, DealPurpose, RateType, BEACON, LTV, TDS, GDS, InsuranceType, PrincipalBalance, OccupancyType, AccountStatus, Closed_Date, DelinquencyBucket) VALUES (10212, '2016-02-18', 'ON', 'Transfer', 'Fixed', 777, 59.56, 33.58, 24.99, 'Conv', 288571.56, 'Owner-Occupied', 'Open', '1900-01-00', 'Current');</v>
      </c>
    </row>
    <row r="10214" spans="1:16" x14ac:dyDescent="0.35">
      <c r="A10214" s="19">
        <v>10213</v>
      </c>
      <c r="B10214" s="18">
        <v>41879</v>
      </c>
      <c r="C10214" s="19" t="s">
        <v>57</v>
      </c>
      <c r="D10214" s="19" t="s">
        <v>61</v>
      </c>
      <c r="E10214" s="19" t="s">
        <v>53</v>
      </c>
      <c r="F10214" s="19">
        <v>768</v>
      </c>
      <c r="G10214" s="19">
        <v>95</v>
      </c>
      <c r="H10214" s="19">
        <v>41.13</v>
      </c>
      <c r="I10214" s="19">
        <v>9.75</v>
      </c>
      <c r="J10214" s="19" t="s">
        <v>60</v>
      </c>
      <c r="K10214" s="20">
        <v>86807.11</v>
      </c>
      <c r="L10214" s="20" t="s">
        <v>55</v>
      </c>
      <c r="M10214" s="20" t="s">
        <v>83</v>
      </c>
      <c r="N10214" s="26"/>
      <c r="O10214" s="20" t="s">
        <v>56</v>
      </c>
      <c r="P10214" t="str">
        <f t="shared" si="159"/>
        <v>INSERT INTO @DataTable (Deal, AdvanceDate, PROV, DealPurpose, RateType, BEACON, LTV, TDS, GDS, InsuranceType, PrincipalBalance, OccupancyType, AccountStatus, Closed_Date, DelinquencyBucket) VALUES (10213, '2014-08-28', 'ON', 'Purchase', 'Fixed', 768, 95, 41.13, 9.75, 'HiRatio', 86807.11, 'Owner-Occupied', 'Open', '1900-01-00', 'Current');</v>
      </c>
    </row>
    <row r="10215" spans="1:16" x14ac:dyDescent="0.35">
      <c r="A10215" s="22">
        <v>10214</v>
      </c>
      <c r="B10215" s="21">
        <v>42250</v>
      </c>
      <c r="C10215" s="22" t="s">
        <v>57</v>
      </c>
      <c r="D10215" s="22" t="s">
        <v>52</v>
      </c>
      <c r="E10215" s="22" t="s">
        <v>40</v>
      </c>
      <c r="F10215" s="22">
        <v>757</v>
      </c>
      <c r="G10215" s="22">
        <v>68.64</v>
      </c>
      <c r="H10215" s="22">
        <v>39.130000000000003</v>
      </c>
      <c r="I10215" s="22">
        <v>18.100000000000001</v>
      </c>
      <c r="J10215" s="22" t="s">
        <v>54</v>
      </c>
      <c r="K10215" s="23">
        <v>211448.17</v>
      </c>
      <c r="L10215" s="23" t="s">
        <v>55</v>
      </c>
      <c r="M10215" s="23" t="s">
        <v>83</v>
      </c>
      <c r="N10215" s="27"/>
      <c r="O10215" s="23" t="s">
        <v>56</v>
      </c>
      <c r="P10215" t="str">
        <f t="shared" si="159"/>
        <v>INSERT INTO @DataTable (Deal, AdvanceDate, PROV, DealPurpose, RateType, BEACON, LTV, TDS, GDS, InsuranceType, PrincipalBalance, OccupancyType, AccountStatus, Closed_Date, DelinquencyBucket) VALUES (10214, '2015-09-03', 'ON', 'Refinance External', 'ARM', 757, 68.64, 39.13, 18.1, 'Conv', 211448.17, 'Owner-Occupied', 'Open', '1900-01-00', 'Current');</v>
      </c>
    </row>
    <row r="10216" spans="1:16" x14ac:dyDescent="0.35">
      <c r="A10216" s="19">
        <v>10215</v>
      </c>
      <c r="B10216" s="18">
        <v>41669</v>
      </c>
      <c r="C10216" s="19" t="s">
        <v>57</v>
      </c>
      <c r="D10216" s="19" t="s">
        <v>61</v>
      </c>
      <c r="E10216" s="19" t="s">
        <v>53</v>
      </c>
      <c r="F10216" s="19">
        <v>711</v>
      </c>
      <c r="G10216" s="19">
        <v>90</v>
      </c>
      <c r="H10216" s="19">
        <v>40.94</v>
      </c>
      <c r="I10216" s="19">
        <v>22.99</v>
      </c>
      <c r="J10216" s="19" t="s">
        <v>60</v>
      </c>
      <c r="K10216" s="20">
        <v>249511.83</v>
      </c>
      <c r="L10216" s="20" t="s">
        <v>55</v>
      </c>
      <c r="M10216" s="20" t="s">
        <v>83</v>
      </c>
      <c r="N10216" s="26"/>
      <c r="O10216" s="20" t="s">
        <v>56</v>
      </c>
      <c r="P10216" t="str">
        <f t="shared" si="159"/>
        <v>INSERT INTO @DataTable (Deal, AdvanceDate, PROV, DealPurpose, RateType, BEACON, LTV, TDS, GDS, InsuranceType, PrincipalBalance, OccupancyType, AccountStatus, Closed_Date, DelinquencyBucket) VALUES (10215, '2014-01-30', 'ON', 'Purchase', 'Fixed', 711, 90, 40.94, 22.99, 'HiRatio', 249511.83, 'Owner-Occupied', 'Open', '1900-01-00', 'Current');</v>
      </c>
    </row>
    <row r="10217" spans="1:16" x14ac:dyDescent="0.35">
      <c r="A10217" s="22">
        <v>10216</v>
      </c>
      <c r="B10217" s="21">
        <v>42068</v>
      </c>
      <c r="C10217" s="22" t="s">
        <v>58</v>
      </c>
      <c r="D10217" s="22" t="s">
        <v>52</v>
      </c>
      <c r="E10217" s="22" t="s">
        <v>40</v>
      </c>
      <c r="F10217" s="22">
        <v>810</v>
      </c>
      <c r="G10217" s="22">
        <v>74</v>
      </c>
      <c r="H10217" s="22">
        <v>32.94</v>
      </c>
      <c r="I10217" s="22">
        <v>25.33</v>
      </c>
      <c r="J10217" s="22" t="s">
        <v>54</v>
      </c>
      <c r="K10217" s="23">
        <v>247319.82</v>
      </c>
      <c r="L10217" s="23" t="s">
        <v>55</v>
      </c>
      <c r="M10217" s="23" t="s">
        <v>83</v>
      </c>
      <c r="N10217" s="27"/>
      <c r="O10217" s="23" t="s">
        <v>56</v>
      </c>
      <c r="P10217" t="str">
        <f t="shared" si="159"/>
        <v>INSERT INTO @DataTable (Deal, AdvanceDate, PROV, DealPurpose, RateType, BEACON, LTV, TDS, GDS, InsuranceType, PrincipalBalance, OccupancyType, AccountStatus, Closed_Date, DelinquencyBucket) VALUES (10216, '2015-03-05', 'BC', 'Refinance External', 'ARM', 810, 74, 32.94, 25.33, 'Conv', 247319.82, 'Owner-Occupied', 'Open', '1900-01-00', 'Current');</v>
      </c>
    </row>
    <row r="10218" spans="1:16" x14ac:dyDescent="0.35">
      <c r="A10218" s="19">
        <v>10217</v>
      </c>
      <c r="B10218" s="18">
        <v>42614</v>
      </c>
      <c r="C10218" s="19" t="s">
        <v>58</v>
      </c>
      <c r="D10218" s="19" t="s">
        <v>61</v>
      </c>
      <c r="E10218" s="19" t="s">
        <v>53</v>
      </c>
      <c r="F10218" s="19">
        <v>695</v>
      </c>
      <c r="G10218" s="19">
        <v>91.41</v>
      </c>
      <c r="H10218" s="19">
        <v>34.56</v>
      </c>
      <c r="I10218" s="19">
        <v>34.56</v>
      </c>
      <c r="J10218" s="19" t="s">
        <v>60</v>
      </c>
      <c r="K10218" s="20">
        <v>654322.14</v>
      </c>
      <c r="L10218" s="20" t="s">
        <v>55</v>
      </c>
      <c r="M10218" s="20" t="s">
        <v>83</v>
      </c>
      <c r="N10218" s="26"/>
      <c r="O10218" s="20" t="s">
        <v>56</v>
      </c>
      <c r="P10218" t="str">
        <f t="shared" si="159"/>
        <v>INSERT INTO @DataTable (Deal, AdvanceDate, PROV, DealPurpose, RateType, BEACON, LTV, TDS, GDS, InsuranceType, PrincipalBalance, OccupancyType, AccountStatus, Closed_Date, DelinquencyBucket) VALUES (10217, '2016-09-01', 'BC', 'Purchase', 'Fixed', 695, 91.41, 34.56, 34.56, 'HiRatio', 654322.14, 'Owner-Occupied', 'Open', '1900-01-00', 'Current');</v>
      </c>
    </row>
    <row r="10219" spans="1:16" x14ac:dyDescent="0.35">
      <c r="A10219" s="22">
        <v>10218</v>
      </c>
      <c r="B10219" s="21">
        <v>41754</v>
      </c>
      <c r="C10219" s="22" t="s">
        <v>51</v>
      </c>
      <c r="D10219" s="22" t="s">
        <v>61</v>
      </c>
      <c r="E10219" s="22" t="s">
        <v>53</v>
      </c>
      <c r="F10219" s="22">
        <v>729</v>
      </c>
      <c r="G10219" s="22">
        <v>90</v>
      </c>
      <c r="H10219" s="22">
        <v>28.22</v>
      </c>
      <c r="I10219" s="22">
        <v>27.59</v>
      </c>
      <c r="J10219" s="22" t="s">
        <v>60</v>
      </c>
      <c r="K10219" s="23">
        <v>356052.33</v>
      </c>
      <c r="L10219" s="23" t="s">
        <v>55</v>
      </c>
      <c r="M10219" s="23" t="s">
        <v>83</v>
      </c>
      <c r="N10219" s="27"/>
      <c r="O10219" s="23" t="s">
        <v>56</v>
      </c>
      <c r="P10219" t="str">
        <f t="shared" si="159"/>
        <v>INSERT INTO @DataTable (Deal, AdvanceDate, PROV, DealPurpose, RateType, BEACON, LTV, TDS, GDS, InsuranceType, PrincipalBalance, OccupancyType, AccountStatus, Closed_Date, DelinquencyBucket) VALUES (10218, '2014-04-25', 'AB', 'Purchase', 'Fixed', 729, 90, 28.22, 27.59, 'HiRatio', 356052.33, 'Owner-Occupied', 'Open', '1900-01-00', 'Current');</v>
      </c>
    </row>
    <row r="10220" spans="1:16" x14ac:dyDescent="0.35">
      <c r="A10220" s="19">
        <v>10219</v>
      </c>
      <c r="B10220" s="18">
        <v>41437</v>
      </c>
      <c r="C10220" s="19" t="s">
        <v>58</v>
      </c>
      <c r="D10220" s="19" t="s">
        <v>52</v>
      </c>
      <c r="E10220" s="19" t="s">
        <v>53</v>
      </c>
      <c r="F10220" s="19">
        <v>713</v>
      </c>
      <c r="G10220" s="19">
        <v>77.2</v>
      </c>
      <c r="H10220" s="19">
        <v>27.82</v>
      </c>
      <c r="I10220" s="19">
        <v>27.82</v>
      </c>
      <c r="J10220" s="19" t="s">
        <v>54</v>
      </c>
      <c r="K10220" s="20">
        <v>0</v>
      </c>
      <c r="L10220" s="20" t="s">
        <v>55</v>
      </c>
      <c r="M10220" s="20" t="s">
        <v>84</v>
      </c>
      <c r="N10220" s="26">
        <v>42530</v>
      </c>
      <c r="O10220" s="20" t="s">
        <v>56</v>
      </c>
      <c r="P10220" t="str">
        <f t="shared" si="159"/>
        <v>INSERT INTO @DataTable (Deal, AdvanceDate, PROV, DealPurpose, RateType, BEACON, LTV, TDS, GDS, InsuranceType, PrincipalBalance, OccupancyType, AccountStatus, Closed_Date, DelinquencyBucket) VALUES (10219, '2013-06-12', 'BC', 'Refinance External', 'Fixed', 713, 77.2, 27.82, 27.82, 'Conv', 0, 'Owner-Occupied', 'Closed', '2016-06-09', 'Current');</v>
      </c>
    </row>
    <row r="10221" spans="1:16" x14ac:dyDescent="0.35">
      <c r="A10221" s="22">
        <v>10220</v>
      </c>
      <c r="B10221" s="21">
        <v>41106</v>
      </c>
      <c r="C10221" s="22" t="s">
        <v>57</v>
      </c>
      <c r="D10221" s="22" t="s">
        <v>61</v>
      </c>
      <c r="E10221" s="22" t="s">
        <v>53</v>
      </c>
      <c r="F10221" s="22">
        <v>639</v>
      </c>
      <c r="G10221" s="22">
        <v>95</v>
      </c>
      <c r="H10221" s="22">
        <v>33.21</v>
      </c>
      <c r="I10221" s="22">
        <v>22.22</v>
      </c>
      <c r="J10221" s="22" t="s">
        <v>60</v>
      </c>
      <c r="K10221" s="23">
        <v>0</v>
      </c>
      <c r="L10221" s="23" t="s">
        <v>55</v>
      </c>
      <c r="M10221" s="23" t="s">
        <v>84</v>
      </c>
      <c r="N10221" s="27">
        <v>41961</v>
      </c>
      <c r="O10221" s="23" t="s">
        <v>56</v>
      </c>
      <c r="P10221" t="str">
        <f t="shared" si="159"/>
        <v>INSERT INTO @DataTable (Deal, AdvanceDate, PROV, DealPurpose, RateType, BEACON, LTV, TDS, GDS, InsuranceType, PrincipalBalance, OccupancyType, AccountStatus, Closed_Date, DelinquencyBucket) VALUES (10220, '2012-07-16', 'ON', 'Purchase', 'Fixed', 639, 95, 33.21, 22.22, 'HiRatio', 0, 'Owner-Occupied', 'Closed', '2014-11-18', 'Current');</v>
      </c>
    </row>
    <row r="10222" spans="1:16" x14ac:dyDescent="0.35">
      <c r="A10222" s="19">
        <v>10221</v>
      </c>
      <c r="B10222" s="18">
        <v>41095</v>
      </c>
      <c r="C10222" s="19" t="s">
        <v>57</v>
      </c>
      <c r="D10222" s="19" t="s">
        <v>52</v>
      </c>
      <c r="E10222" s="19" t="s">
        <v>40</v>
      </c>
      <c r="F10222" s="19">
        <v>726</v>
      </c>
      <c r="G10222" s="19">
        <v>50.72</v>
      </c>
      <c r="H10222" s="19">
        <v>35.67</v>
      </c>
      <c r="I10222" s="19">
        <v>20.76</v>
      </c>
      <c r="J10222" s="19" t="s">
        <v>54</v>
      </c>
      <c r="K10222" s="20">
        <v>628784.71</v>
      </c>
      <c r="L10222" s="20" t="s">
        <v>55</v>
      </c>
      <c r="M10222" s="20" t="s">
        <v>83</v>
      </c>
      <c r="N10222" s="26"/>
      <c r="O10222" s="20" t="s">
        <v>56</v>
      </c>
      <c r="P10222" t="str">
        <f t="shared" si="159"/>
        <v>INSERT INTO @DataTable (Deal, AdvanceDate, PROV, DealPurpose, RateType, BEACON, LTV, TDS, GDS, InsuranceType, PrincipalBalance, OccupancyType, AccountStatus, Closed_Date, DelinquencyBucket) VALUES (10221, '2012-07-05', 'ON', 'Refinance External', 'ARM', 726, 50.72, 35.67, 20.76, 'Conv', 628784.71, 'Owner-Occupied', 'Open', '1900-01-00', 'Current');</v>
      </c>
    </row>
    <row r="10223" spans="1:16" x14ac:dyDescent="0.35">
      <c r="A10223" s="22">
        <v>10222</v>
      </c>
      <c r="B10223" s="21">
        <v>42572</v>
      </c>
      <c r="C10223" s="22" t="s">
        <v>58</v>
      </c>
      <c r="D10223" s="22" t="s">
        <v>52</v>
      </c>
      <c r="E10223" s="22" t="s">
        <v>53</v>
      </c>
      <c r="F10223" s="22">
        <v>717</v>
      </c>
      <c r="G10223" s="22">
        <v>80</v>
      </c>
      <c r="H10223" s="22">
        <v>31.07</v>
      </c>
      <c r="I10223" s="22">
        <v>14.45</v>
      </c>
      <c r="J10223" s="22" t="s">
        <v>54</v>
      </c>
      <c r="K10223" s="23">
        <v>435030</v>
      </c>
      <c r="L10223" s="23" t="s">
        <v>55</v>
      </c>
      <c r="M10223" s="23" t="s">
        <v>83</v>
      </c>
      <c r="N10223" s="27"/>
      <c r="O10223" s="23" t="s">
        <v>56</v>
      </c>
      <c r="P10223" t="str">
        <f t="shared" si="159"/>
        <v>INSERT INTO @DataTable (Deal, AdvanceDate, PROV, DealPurpose, RateType, BEACON, LTV, TDS, GDS, InsuranceType, PrincipalBalance, OccupancyType, AccountStatus, Closed_Date, DelinquencyBucket) VALUES (10222, '2016-07-21', 'BC', 'Refinance External', 'Fixed', 717, 80, 31.07, 14.45, 'Conv', 435030, 'Owner-Occupied', 'Open', '1900-01-00', 'Current');</v>
      </c>
    </row>
    <row r="10224" spans="1:16" x14ac:dyDescent="0.35">
      <c r="A10224" s="19">
        <v>10223</v>
      </c>
      <c r="B10224" s="18">
        <v>42488</v>
      </c>
      <c r="C10224" s="19" t="s">
        <v>58</v>
      </c>
      <c r="D10224" s="19" t="s">
        <v>61</v>
      </c>
      <c r="E10224" s="19" t="s">
        <v>40</v>
      </c>
      <c r="F10224" s="19">
        <v>817</v>
      </c>
      <c r="G10224" s="19">
        <v>90</v>
      </c>
      <c r="H10224" s="19">
        <v>31.42</v>
      </c>
      <c r="I10224" s="19">
        <v>31.09</v>
      </c>
      <c r="J10224" s="19" t="s">
        <v>60</v>
      </c>
      <c r="K10224" s="20">
        <v>274760.51</v>
      </c>
      <c r="L10224" s="20" t="s">
        <v>55</v>
      </c>
      <c r="M10224" s="20" t="s">
        <v>83</v>
      </c>
      <c r="N10224" s="26"/>
      <c r="O10224" s="20" t="s">
        <v>56</v>
      </c>
      <c r="P10224" t="str">
        <f t="shared" si="159"/>
        <v>INSERT INTO @DataTable (Deal, AdvanceDate, PROV, DealPurpose, RateType, BEACON, LTV, TDS, GDS, InsuranceType, PrincipalBalance, OccupancyType, AccountStatus, Closed_Date, DelinquencyBucket) VALUES (10223, '2016-04-28', 'BC', 'Purchase', 'ARM', 817, 90, 31.42, 31.09, 'HiRatio', 274760.51, 'Owner-Occupied', 'Open', '1900-01-00', 'Current');</v>
      </c>
    </row>
    <row r="10225" spans="1:16" x14ac:dyDescent="0.35">
      <c r="A10225" s="22">
        <v>10224</v>
      </c>
      <c r="B10225" s="21">
        <v>42152</v>
      </c>
      <c r="C10225" s="22" t="s">
        <v>51</v>
      </c>
      <c r="D10225" s="22" t="s">
        <v>61</v>
      </c>
      <c r="E10225" s="22" t="s">
        <v>53</v>
      </c>
      <c r="F10225" s="22">
        <v>675</v>
      </c>
      <c r="G10225" s="22">
        <v>95</v>
      </c>
      <c r="H10225" s="22">
        <v>41.81</v>
      </c>
      <c r="I10225" s="22">
        <v>22.25</v>
      </c>
      <c r="J10225" s="22" t="s">
        <v>60</v>
      </c>
      <c r="K10225" s="23">
        <v>221874.63</v>
      </c>
      <c r="L10225" s="23" t="s">
        <v>55</v>
      </c>
      <c r="M10225" s="23" t="s">
        <v>83</v>
      </c>
      <c r="N10225" s="27"/>
      <c r="O10225" s="23" t="s">
        <v>56</v>
      </c>
      <c r="P10225" t="str">
        <f t="shared" si="159"/>
        <v>INSERT INTO @DataTable (Deal, AdvanceDate, PROV, DealPurpose, RateType, BEACON, LTV, TDS, GDS, InsuranceType, PrincipalBalance, OccupancyType, AccountStatus, Closed_Date, DelinquencyBucket) VALUES (10224, '2015-05-28', 'AB', 'Purchase', 'Fixed', 675, 95, 41.81, 22.25, 'HiRatio', 221874.63, 'Owner-Occupied', 'Open', '1900-01-00', 'Current');</v>
      </c>
    </row>
    <row r="10226" spans="1:16" x14ac:dyDescent="0.35">
      <c r="A10226" s="19">
        <v>10225</v>
      </c>
      <c r="B10226" s="18">
        <v>41698</v>
      </c>
      <c r="C10226" s="19" t="s">
        <v>58</v>
      </c>
      <c r="D10226" s="19" t="s">
        <v>61</v>
      </c>
      <c r="E10226" s="19" t="s">
        <v>53</v>
      </c>
      <c r="F10226" s="19">
        <v>748</v>
      </c>
      <c r="G10226" s="19">
        <v>95</v>
      </c>
      <c r="H10226" s="19">
        <v>41.54</v>
      </c>
      <c r="I10226" s="19">
        <v>29.38</v>
      </c>
      <c r="J10226" s="19" t="s">
        <v>60</v>
      </c>
      <c r="K10226" s="20">
        <v>119231.39</v>
      </c>
      <c r="L10226" s="20" t="s">
        <v>55</v>
      </c>
      <c r="M10226" s="20" t="s">
        <v>83</v>
      </c>
      <c r="N10226" s="26"/>
      <c r="O10226" s="20" t="s">
        <v>56</v>
      </c>
      <c r="P10226" t="str">
        <f t="shared" si="159"/>
        <v>INSERT INTO @DataTable (Deal, AdvanceDate, PROV, DealPurpose, RateType, BEACON, LTV, TDS, GDS, InsuranceType, PrincipalBalance, OccupancyType, AccountStatus, Closed_Date, DelinquencyBucket) VALUES (10225, '2014-02-28', 'BC', 'Purchase', 'Fixed', 748, 95, 41.54, 29.38, 'HiRatio', 119231.39, 'Owner-Occupied', 'Open', '1900-01-00', 'Current');</v>
      </c>
    </row>
    <row r="10227" spans="1:16" x14ac:dyDescent="0.35">
      <c r="A10227" s="22">
        <v>10226</v>
      </c>
      <c r="B10227" s="21">
        <v>42205</v>
      </c>
      <c r="C10227" s="22" t="s">
        <v>57</v>
      </c>
      <c r="D10227" s="22" t="s">
        <v>61</v>
      </c>
      <c r="E10227" s="22" t="s">
        <v>53</v>
      </c>
      <c r="F10227" s="22">
        <v>730</v>
      </c>
      <c r="G10227" s="22">
        <v>95</v>
      </c>
      <c r="H10227" s="22">
        <v>38.51</v>
      </c>
      <c r="I10227" s="22">
        <v>22.53</v>
      </c>
      <c r="J10227" s="22" t="s">
        <v>60</v>
      </c>
      <c r="K10227" s="23">
        <v>366678.58</v>
      </c>
      <c r="L10227" s="23" t="s">
        <v>55</v>
      </c>
      <c r="M10227" s="23" t="s">
        <v>83</v>
      </c>
      <c r="N10227" s="27"/>
      <c r="O10227" s="23" t="s">
        <v>56</v>
      </c>
      <c r="P10227" t="str">
        <f t="shared" si="159"/>
        <v>INSERT INTO @DataTable (Deal, AdvanceDate, PROV, DealPurpose, RateType, BEACON, LTV, TDS, GDS, InsuranceType, PrincipalBalance, OccupancyType, AccountStatus, Closed_Date, DelinquencyBucket) VALUES (10226, '2015-07-20', 'ON', 'Purchase', 'Fixed', 730, 95, 38.51, 22.53, 'HiRatio', 366678.58, 'Owner-Occupied', 'Open', '1900-01-00', 'Current');</v>
      </c>
    </row>
    <row r="10228" spans="1:16" x14ac:dyDescent="0.35">
      <c r="A10228" s="19">
        <v>10227</v>
      </c>
      <c r="B10228" s="18">
        <v>42688</v>
      </c>
      <c r="C10228" s="19" t="s">
        <v>51</v>
      </c>
      <c r="D10228" s="19" t="s">
        <v>61</v>
      </c>
      <c r="E10228" s="19" t="s">
        <v>53</v>
      </c>
      <c r="F10228" s="19">
        <v>672</v>
      </c>
      <c r="G10228" s="19">
        <v>92.81</v>
      </c>
      <c r="H10228" s="19">
        <v>34.67</v>
      </c>
      <c r="I10228" s="19">
        <v>24.9</v>
      </c>
      <c r="J10228" s="19" t="s">
        <v>60</v>
      </c>
      <c r="K10228" s="20">
        <v>799026.92</v>
      </c>
      <c r="L10228" s="20" t="s">
        <v>55</v>
      </c>
      <c r="M10228" s="20" t="s">
        <v>83</v>
      </c>
      <c r="N10228" s="26"/>
      <c r="O10228" s="20" t="s">
        <v>56</v>
      </c>
      <c r="P10228" t="str">
        <f t="shared" si="159"/>
        <v>INSERT INTO @DataTable (Deal, AdvanceDate, PROV, DealPurpose, RateType, BEACON, LTV, TDS, GDS, InsuranceType, PrincipalBalance, OccupancyType, AccountStatus, Closed_Date, DelinquencyBucket) VALUES (10227, '2016-11-14', 'AB', 'Purchase', 'Fixed', 672, 92.81, 34.67, 24.9, 'HiRatio', 799026.92, 'Owner-Occupied', 'Open', '1900-01-00', 'Current');</v>
      </c>
    </row>
    <row r="10229" spans="1:16" x14ac:dyDescent="0.35">
      <c r="A10229" s="22">
        <v>10228</v>
      </c>
      <c r="B10229" s="21">
        <v>41773</v>
      </c>
      <c r="C10229" s="22" t="s">
        <v>58</v>
      </c>
      <c r="D10229" s="22" t="s">
        <v>61</v>
      </c>
      <c r="E10229" s="22" t="s">
        <v>53</v>
      </c>
      <c r="F10229" s="22">
        <v>729</v>
      </c>
      <c r="G10229" s="22">
        <v>80</v>
      </c>
      <c r="H10229" s="22">
        <v>18.8</v>
      </c>
      <c r="I10229" s="22">
        <v>15.27</v>
      </c>
      <c r="J10229" s="22" t="s">
        <v>54</v>
      </c>
      <c r="K10229" s="23">
        <v>307141.05</v>
      </c>
      <c r="L10229" s="23" t="s">
        <v>55</v>
      </c>
      <c r="M10229" s="23" t="s">
        <v>83</v>
      </c>
      <c r="N10229" s="27"/>
      <c r="O10229" s="23" t="s">
        <v>56</v>
      </c>
      <c r="P10229" t="str">
        <f t="shared" si="159"/>
        <v>INSERT INTO @DataTable (Deal, AdvanceDate, PROV, DealPurpose, RateType, BEACON, LTV, TDS, GDS, InsuranceType, PrincipalBalance, OccupancyType, AccountStatus, Closed_Date, DelinquencyBucket) VALUES (10228, '2014-05-14', 'BC', 'Purchase', 'Fixed', 729, 80, 18.8, 15.27, 'Conv', 307141.05, 'Owner-Occupied', 'Open', '1900-01-00', 'Current');</v>
      </c>
    </row>
    <row r="10230" spans="1:16" x14ac:dyDescent="0.35">
      <c r="A10230" s="19">
        <v>10229</v>
      </c>
      <c r="B10230" s="18">
        <v>42215</v>
      </c>
      <c r="C10230" s="19" t="s">
        <v>57</v>
      </c>
      <c r="D10230" s="19" t="s">
        <v>52</v>
      </c>
      <c r="E10230" s="19" t="s">
        <v>40</v>
      </c>
      <c r="F10230" s="19">
        <v>765</v>
      </c>
      <c r="G10230" s="19">
        <v>69.599999999999994</v>
      </c>
      <c r="H10230" s="19">
        <v>32.31</v>
      </c>
      <c r="I10230" s="19">
        <v>19.16</v>
      </c>
      <c r="J10230" s="19" t="s">
        <v>54</v>
      </c>
      <c r="K10230" s="20">
        <v>0</v>
      </c>
      <c r="L10230" s="20" t="s">
        <v>55</v>
      </c>
      <c r="M10230" s="20" t="s">
        <v>84</v>
      </c>
      <c r="N10230" s="26">
        <v>42557</v>
      </c>
      <c r="O10230" s="20" t="s">
        <v>56</v>
      </c>
      <c r="P10230" t="str">
        <f t="shared" si="159"/>
        <v>INSERT INTO @DataTable (Deal, AdvanceDate, PROV, DealPurpose, RateType, BEACON, LTV, TDS, GDS, InsuranceType, PrincipalBalance, OccupancyType, AccountStatus, Closed_Date, DelinquencyBucket) VALUES (10229, '2015-07-30', 'ON', 'Refinance External', 'ARM', 765, 69.6, 32.31, 19.16, 'Conv', 0, 'Owner-Occupied', 'Closed', '2016-07-06', 'Current');</v>
      </c>
    </row>
    <row r="10231" spans="1:16" x14ac:dyDescent="0.35">
      <c r="A10231" s="22">
        <v>10230</v>
      </c>
      <c r="B10231" s="21">
        <v>42115</v>
      </c>
      <c r="C10231" s="22" t="s">
        <v>57</v>
      </c>
      <c r="D10231" s="22" t="s">
        <v>64</v>
      </c>
      <c r="E10231" s="22" t="s">
        <v>40</v>
      </c>
      <c r="F10231" s="22">
        <v>752</v>
      </c>
      <c r="G10231" s="22">
        <v>95</v>
      </c>
      <c r="H10231" s="22">
        <v>36.42</v>
      </c>
      <c r="I10231" s="22">
        <v>22.35</v>
      </c>
      <c r="J10231" s="22" t="s">
        <v>60</v>
      </c>
      <c r="K10231" s="23">
        <v>187347.87</v>
      </c>
      <c r="L10231" s="23" t="s">
        <v>55</v>
      </c>
      <c r="M10231" s="23" t="s">
        <v>83</v>
      </c>
      <c r="N10231" s="27"/>
      <c r="O10231" s="23" t="s">
        <v>56</v>
      </c>
      <c r="P10231" t="str">
        <f t="shared" si="159"/>
        <v>INSERT INTO @DataTable (Deal, AdvanceDate, PROV, DealPurpose, RateType, BEACON, LTV, TDS, GDS, InsuranceType, PrincipalBalance, OccupancyType, AccountStatus, Closed_Date, DelinquencyBucket) VALUES (10230, '2015-04-21', 'ON', 'Purchase with Improvements', 'ARM', 752, 95, 36.42, 22.35, 'HiRatio', 187347.87, 'Owner-Occupied', 'Open', '1900-01-00', 'Current');</v>
      </c>
    </row>
    <row r="10232" spans="1:16" x14ac:dyDescent="0.35">
      <c r="A10232" s="19">
        <v>10231</v>
      </c>
      <c r="B10232" s="18">
        <v>41121</v>
      </c>
      <c r="C10232" s="19" t="s">
        <v>57</v>
      </c>
      <c r="D10232" s="19" t="s">
        <v>61</v>
      </c>
      <c r="E10232" s="19" t="s">
        <v>53</v>
      </c>
      <c r="F10232" s="19">
        <v>745</v>
      </c>
      <c r="G10232" s="19">
        <v>95</v>
      </c>
      <c r="H10232" s="19">
        <v>33.36</v>
      </c>
      <c r="I10232" s="19">
        <v>23.87</v>
      </c>
      <c r="J10232" s="19" t="s">
        <v>60</v>
      </c>
      <c r="K10232" s="20">
        <v>135091</v>
      </c>
      <c r="L10232" s="20" t="s">
        <v>55</v>
      </c>
      <c r="M10232" s="20" t="s">
        <v>83</v>
      </c>
      <c r="N10232" s="26"/>
      <c r="O10232" s="20" t="s">
        <v>56</v>
      </c>
      <c r="P10232" t="str">
        <f t="shared" si="159"/>
        <v>INSERT INTO @DataTable (Deal, AdvanceDate, PROV, DealPurpose, RateType, BEACON, LTV, TDS, GDS, InsuranceType, PrincipalBalance, OccupancyType, AccountStatus, Closed_Date, DelinquencyBucket) VALUES (10231, '2012-07-31', 'ON', 'Purchase', 'Fixed', 745, 95, 33.36, 23.87, 'HiRatio', 135091, 'Owner-Occupied', 'Open', '1900-01-00', 'Current');</v>
      </c>
    </row>
    <row r="10233" spans="1:16" x14ac:dyDescent="0.35">
      <c r="A10233" s="22">
        <v>10232</v>
      </c>
      <c r="B10233" s="21">
        <v>41152</v>
      </c>
      <c r="C10233" s="22" t="s">
        <v>57</v>
      </c>
      <c r="D10233" s="22" t="s">
        <v>61</v>
      </c>
      <c r="E10233" s="22" t="s">
        <v>53</v>
      </c>
      <c r="F10233" s="22">
        <v>806</v>
      </c>
      <c r="G10233" s="22">
        <v>75</v>
      </c>
      <c r="H10233" s="22">
        <v>41.06</v>
      </c>
      <c r="I10233" s="22">
        <v>39.770000000000003</v>
      </c>
      <c r="J10233" s="22" t="s">
        <v>54</v>
      </c>
      <c r="K10233" s="23">
        <v>203994.71</v>
      </c>
      <c r="L10233" s="23" t="s">
        <v>55</v>
      </c>
      <c r="M10233" s="23" t="s">
        <v>83</v>
      </c>
      <c r="N10233" s="27"/>
      <c r="O10233" s="23" t="s">
        <v>56</v>
      </c>
      <c r="P10233" t="str">
        <f t="shared" si="159"/>
        <v>INSERT INTO @DataTable (Deal, AdvanceDate, PROV, DealPurpose, RateType, BEACON, LTV, TDS, GDS, InsuranceType, PrincipalBalance, OccupancyType, AccountStatus, Closed_Date, DelinquencyBucket) VALUES (10232, '2012-08-31', 'ON', 'Purchase', 'Fixed', 806, 75, 41.06, 39.77, 'Conv', 203994.71, 'Owner-Occupied', 'Open', '1900-01-00', 'Current');</v>
      </c>
    </row>
    <row r="10234" spans="1:16" x14ac:dyDescent="0.35">
      <c r="A10234" s="19">
        <v>10233</v>
      </c>
      <c r="B10234" s="18">
        <v>42069</v>
      </c>
      <c r="C10234" s="19" t="s">
        <v>65</v>
      </c>
      <c r="D10234" s="19" t="s">
        <v>59</v>
      </c>
      <c r="E10234" s="19" t="s">
        <v>53</v>
      </c>
      <c r="F10234" s="19">
        <v>691</v>
      </c>
      <c r="G10234" s="19">
        <v>90.67</v>
      </c>
      <c r="H10234" s="19">
        <v>33.729999999999997</v>
      </c>
      <c r="I10234" s="19">
        <v>13.57</v>
      </c>
      <c r="J10234" s="19" t="s">
        <v>60</v>
      </c>
      <c r="K10234" s="20">
        <v>149249.29</v>
      </c>
      <c r="L10234" s="20" t="s">
        <v>55</v>
      </c>
      <c r="M10234" s="20" t="s">
        <v>83</v>
      </c>
      <c r="N10234" s="26"/>
      <c r="O10234" s="20" t="s">
        <v>56</v>
      </c>
      <c r="P10234" t="str">
        <f t="shared" si="159"/>
        <v>INSERT INTO @DataTable (Deal, AdvanceDate, PROV, DealPurpose, RateType, BEACON, LTV, TDS, GDS, InsuranceType, PrincipalBalance, OccupancyType, AccountStatus, Closed_Date, DelinquencyBucket) VALUES (10233, '2015-03-06', 'NS', 'Transfer', 'Fixed', 691, 90.67, 33.73, 13.57, 'HiRatio', 149249.29, 'Owner-Occupied', 'Open', '1900-01-00', 'Current');</v>
      </c>
    </row>
    <row r="10235" spans="1:16" x14ac:dyDescent="0.35">
      <c r="A10235" s="22">
        <v>10234</v>
      </c>
      <c r="B10235" s="21">
        <v>42107</v>
      </c>
      <c r="C10235" s="22" t="s">
        <v>57</v>
      </c>
      <c r="D10235" s="22" t="s">
        <v>61</v>
      </c>
      <c r="E10235" s="22" t="s">
        <v>53</v>
      </c>
      <c r="F10235" s="22">
        <v>630</v>
      </c>
      <c r="G10235" s="22">
        <v>95</v>
      </c>
      <c r="H10235" s="22">
        <v>41.78</v>
      </c>
      <c r="I10235" s="22">
        <v>31.38</v>
      </c>
      <c r="J10235" s="22" t="s">
        <v>60</v>
      </c>
      <c r="K10235" s="23">
        <v>384818.31</v>
      </c>
      <c r="L10235" s="23" t="s">
        <v>55</v>
      </c>
      <c r="M10235" s="23" t="s">
        <v>83</v>
      </c>
      <c r="N10235" s="27"/>
      <c r="O10235" s="23" t="s">
        <v>56</v>
      </c>
      <c r="P10235" t="str">
        <f t="shared" si="159"/>
        <v>INSERT INTO @DataTable (Deal, AdvanceDate, PROV, DealPurpose, RateType, BEACON, LTV, TDS, GDS, InsuranceType, PrincipalBalance, OccupancyType, AccountStatus, Closed_Date, DelinquencyBucket) VALUES (10234, '2015-04-13', 'ON', 'Purchase', 'Fixed', 630, 95, 41.78, 31.38, 'HiRatio', 384818.31, 'Owner-Occupied', 'Open', '1900-01-00', 'Current');</v>
      </c>
    </row>
    <row r="10236" spans="1:16" x14ac:dyDescent="0.35">
      <c r="A10236" s="19">
        <v>10235</v>
      </c>
      <c r="B10236" s="18">
        <v>42256</v>
      </c>
      <c r="C10236" s="19" t="s">
        <v>57</v>
      </c>
      <c r="D10236" s="19" t="s">
        <v>52</v>
      </c>
      <c r="E10236" s="19" t="s">
        <v>40</v>
      </c>
      <c r="F10236" s="19">
        <v>740</v>
      </c>
      <c r="G10236" s="19">
        <v>80</v>
      </c>
      <c r="H10236" s="19">
        <v>16.02</v>
      </c>
      <c r="I10236" s="19">
        <v>16.02</v>
      </c>
      <c r="J10236" s="19" t="s">
        <v>54</v>
      </c>
      <c r="K10236" s="20">
        <v>518795.16</v>
      </c>
      <c r="L10236" s="20" t="s">
        <v>55</v>
      </c>
      <c r="M10236" s="20" t="s">
        <v>83</v>
      </c>
      <c r="N10236" s="26"/>
      <c r="O10236" s="20" t="s">
        <v>56</v>
      </c>
      <c r="P10236" t="str">
        <f t="shared" si="159"/>
        <v>INSERT INTO @DataTable (Deal, AdvanceDate, PROV, DealPurpose, RateType, BEACON, LTV, TDS, GDS, InsuranceType, PrincipalBalance, OccupancyType, AccountStatus, Closed_Date, DelinquencyBucket) VALUES (10235, '2015-09-09', 'ON', 'Refinance External', 'ARM', 740, 80, 16.02, 16.02, 'Conv', 518795.16, 'Owner-Occupied', 'Open', '1900-01-00', 'Current');</v>
      </c>
    </row>
    <row r="10237" spans="1:16" x14ac:dyDescent="0.35">
      <c r="A10237" s="22">
        <v>10236</v>
      </c>
      <c r="B10237" s="21">
        <v>41936</v>
      </c>
      <c r="C10237" s="22" t="s">
        <v>51</v>
      </c>
      <c r="D10237" s="22" t="s">
        <v>61</v>
      </c>
      <c r="E10237" s="22" t="s">
        <v>53</v>
      </c>
      <c r="F10237" s="22">
        <v>734</v>
      </c>
      <c r="G10237" s="22">
        <v>90</v>
      </c>
      <c r="H10237" s="22">
        <v>38.119999999999997</v>
      </c>
      <c r="I10237" s="22">
        <v>36.64</v>
      </c>
      <c r="J10237" s="22" t="s">
        <v>60</v>
      </c>
      <c r="K10237" s="23">
        <v>179298.79</v>
      </c>
      <c r="L10237" s="23" t="s">
        <v>55</v>
      </c>
      <c r="M10237" s="23" t="s">
        <v>83</v>
      </c>
      <c r="N10237" s="27"/>
      <c r="O10237" s="23" t="s">
        <v>56</v>
      </c>
      <c r="P10237" t="str">
        <f t="shared" si="159"/>
        <v>INSERT INTO @DataTable (Deal, AdvanceDate, PROV, DealPurpose, RateType, BEACON, LTV, TDS, GDS, InsuranceType, PrincipalBalance, OccupancyType, AccountStatus, Closed_Date, DelinquencyBucket) VALUES (10236, '2014-10-24', 'AB', 'Purchase', 'Fixed', 734, 90, 38.12, 36.64, 'HiRatio', 179298.79, 'Owner-Occupied', 'Open', '1900-01-00', 'Current');</v>
      </c>
    </row>
    <row r="10238" spans="1:16" x14ac:dyDescent="0.35">
      <c r="A10238" s="19">
        <v>10237</v>
      </c>
      <c r="B10238" s="18">
        <v>42334</v>
      </c>
      <c r="C10238" s="19" t="s">
        <v>57</v>
      </c>
      <c r="D10238" s="19" t="s">
        <v>52</v>
      </c>
      <c r="E10238" s="19" t="s">
        <v>53</v>
      </c>
      <c r="F10238" s="19">
        <v>773</v>
      </c>
      <c r="G10238" s="19">
        <v>70</v>
      </c>
      <c r="H10238" s="19">
        <v>37.75</v>
      </c>
      <c r="I10238" s="19">
        <v>32.44</v>
      </c>
      <c r="J10238" s="19" t="s">
        <v>54</v>
      </c>
      <c r="K10238" s="20">
        <v>467605.73</v>
      </c>
      <c r="L10238" s="20" t="s">
        <v>55</v>
      </c>
      <c r="M10238" s="20" t="s">
        <v>83</v>
      </c>
      <c r="N10238" s="26"/>
      <c r="O10238" s="20" t="s">
        <v>56</v>
      </c>
      <c r="P10238" t="str">
        <f t="shared" si="159"/>
        <v>INSERT INTO @DataTable (Deal, AdvanceDate, PROV, DealPurpose, RateType, BEACON, LTV, TDS, GDS, InsuranceType, PrincipalBalance, OccupancyType, AccountStatus, Closed_Date, DelinquencyBucket) VALUES (10237, '2015-11-26', 'ON', 'Refinance External', 'Fixed', 773, 70, 37.75, 32.44, 'Conv', 467605.73, 'Owner-Occupied', 'Open', '1900-01-00', 'Current');</v>
      </c>
    </row>
    <row r="10239" spans="1:16" x14ac:dyDescent="0.35">
      <c r="A10239" s="22">
        <v>10238</v>
      </c>
      <c r="B10239" s="21">
        <v>41716</v>
      </c>
      <c r="C10239" s="22" t="s">
        <v>57</v>
      </c>
      <c r="D10239" s="22" t="s">
        <v>61</v>
      </c>
      <c r="E10239" s="22" t="s">
        <v>40</v>
      </c>
      <c r="F10239" s="22">
        <v>789</v>
      </c>
      <c r="G10239" s="22">
        <v>95</v>
      </c>
      <c r="H10239" s="22">
        <v>33.409999999999997</v>
      </c>
      <c r="I10239" s="22">
        <v>18.09</v>
      </c>
      <c r="J10239" s="22" t="s">
        <v>60</v>
      </c>
      <c r="K10239" s="23">
        <v>0</v>
      </c>
      <c r="L10239" s="23" t="s">
        <v>66</v>
      </c>
      <c r="M10239" s="23" t="s">
        <v>84</v>
      </c>
      <c r="N10239" s="27">
        <v>42626</v>
      </c>
      <c r="O10239" s="23" t="s">
        <v>56</v>
      </c>
      <c r="P10239" t="str">
        <f t="shared" si="159"/>
        <v>INSERT INTO @DataTable (Deal, AdvanceDate, PROV, DealPurpose, RateType, BEACON, LTV, TDS, GDS, InsuranceType, PrincipalBalance, OccupancyType, AccountStatus, Closed_Date, DelinquencyBucket) VALUES (10238, '2014-03-18', 'ON', 'Purchase', 'ARM', 789, 95, 33.41, 18.09, 'HiRatio', 0, 'Second Home', 'Closed', '2016-09-13', 'Current');</v>
      </c>
    </row>
    <row r="10240" spans="1:16" x14ac:dyDescent="0.35">
      <c r="A10240" s="19">
        <v>10239</v>
      </c>
      <c r="B10240" s="18">
        <v>41106</v>
      </c>
      <c r="C10240" s="19" t="s">
        <v>51</v>
      </c>
      <c r="D10240" s="19" t="s">
        <v>61</v>
      </c>
      <c r="E10240" s="19" t="s">
        <v>53</v>
      </c>
      <c r="F10240" s="19">
        <v>723</v>
      </c>
      <c r="G10240" s="19">
        <v>80</v>
      </c>
      <c r="H10240" s="19">
        <v>27.8</v>
      </c>
      <c r="I10240" s="19">
        <v>15</v>
      </c>
      <c r="J10240" s="19" t="s">
        <v>54</v>
      </c>
      <c r="K10240" s="20">
        <v>385001.82</v>
      </c>
      <c r="L10240" s="20" t="s">
        <v>55</v>
      </c>
      <c r="M10240" s="20" t="s">
        <v>83</v>
      </c>
      <c r="N10240" s="26"/>
      <c r="O10240" s="20" t="s">
        <v>56</v>
      </c>
      <c r="P10240" t="str">
        <f t="shared" si="159"/>
        <v>INSERT INTO @DataTable (Deal, AdvanceDate, PROV, DealPurpose, RateType, BEACON, LTV, TDS, GDS, InsuranceType, PrincipalBalance, OccupancyType, AccountStatus, Closed_Date, DelinquencyBucket) VALUES (10239, '2012-07-16', 'AB', 'Purchase', 'Fixed', 723, 80, 27.8, 15, 'Conv', 385001.82, 'Owner-Occupied', 'Open', '1900-01-00', 'Current');</v>
      </c>
    </row>
    <row r="10241" spans="1:16" x14ac:dyDescent="0.35">
      <c r="A10241" s="22">
        <v>10240</v>
      </c>
      <c r="B10241" s="21">
        <v>41877</v>
      </c>
      <c r="C10241" s="22" t="s">
        <v>57</v>
      </c>
      <c r="D10241" s="22" t="s">
        <v>61</v>
      </c>
      <c r="E10241" s="22" t="s">
        <v>40</v>
      </c>
      <c r="F10241" s="22">
        <v>795</v>
      </c>
      <c r="G10241" s="22">
        <v>92.84</v>
      </c>
      <c r="H10241" s="22">
        <v>29.71</v>
      </c>
      <c r="I10241" s="22">
        <v>25.87</v>
      </c>
      <c r="J10241" s="22" t="s">
        <v>60</v>
      </c>
      <c r="K10241" s="23">
        <v>366839.33</v>
      </c>
      <c r="L10241" s="23" t="s">
        <v>55</v>
      </c>
      <c r="M10241" s="23" t="s">
        <v>83</v>
      </c>
      <c r="N10241" s="27"/>
      <c r="O10241" s="23" t="s">
        <v>56</v>
      </c>
      <c r="P10241" t="str">
        <f t="shared" si="159"/>
        <v>INSERT INTO @DataTable (Deal, AdvanceDate, PROV, DealPurpose, RateType, BEACON, LTV, TDS, GDS, InsuranceType, PrincipalBalance, OccupancyType, AccountStatus, Closed_Date, DelinquencyBucket) VALUES (10240, '2014-08-26', 'ON', 'Purchase', 'ARM', 795, 92.84, 29.71, 25.87, 'HiRatio', 366839.33, 'Owner-Occupied', 'Open', '1900-01-00', 'Current');</v>
      </c>
    </row>
    <row r="10242" spans="1:16" x14ac:dyDescent="0.35">
      <c r="A10242" s="19">
        <v>10241</v>
      </c>
      <c r="B10242" s="18">
        <v>42151</v>
      </c>
      <c r="C10242" s="19" t="s">
        <v>74</v>
      </c>
      <c r="D10242" s="19" t="s">
        <v>52</v>
      </c>
      <c r="E10242" s="19" t="s">
        <v>40</v>
      </c>
      <c r="F10242" s="19">
        <v>813</v>
      </c>
      <c r="G10242" s="19">
        <v>65.88</v>
      </c>
      <c r="H10242" s="19">
        <v>37.26</v>
      </c>
      <c r="I10242" s="19">
        <v>13.07</v>
      </c>
      <c r="J10242" s="19" t="s">
        <v>54</v>
      </c>
      <c r="K10242" s="20">
        <v>260064.14</v>
      </c>
      <c r="L10242" s="20" t="s">
        <v>55</v>
      </c>
      <c r="M10242" s="20" t="s">
        <v>83</v>
      </c>
      <c r="N10242" s="26"/>
      <c r="O10242" s="20" t="s">
        <v>56</v>
      </c>
      <c r="P10242" t="str">
        <f t="shared" si="159"/>
        <v>INSERT INTO @DataTable (Deal, AdvanceDate, PROV, DealPurpose, RateType, BEACON, LTV, TDS, GDS, InsuranceType, PrincipalBalance, OccupancyType, AccountStatus, Closed_Date, DelinquencyBucket) VALUES (10241, '2015-05-27', 'MB', 'Refinance External', 'ARM', 813, 65.88, 37.26, 13.07, 'Conv', 260064.14, 'Owner-Occupied', 'Open', '1900-01-00', 'Current');</v>
      </c>
    </row>
    <row r="10243" spans="1:16" x14ac:dyDescent="0.35">
      <c r="A10243" s="22">
        <v>10242</v>
      </c>
      <c r="B10243" s="21">
        <v>41684</v>
      </c>
      <c r="C10243" s="22" t="s">
        <v>51</v>
      </c>
      <c r="D10243" s="22" t="s">
        <v>61</v>
      </c>
      <c r="E10243" s="22" t="s">
        <v>53</v>
      </c>
      <c r="F10243" s="22">
        <v>788</v>
      </c>
      <c r="G10243" s="22">
        <v>94.39</v>
      </c>
      <c r="H10243" s="22">
        <v>37.85</v>
      </c>
      <c r="I10243" s="22">
        <v>37.590000000000003</v>
      </c>
      <c r="J10243" s="22" t="s">
        <v>60</v>
      </c>
      <c r="K10243" s="23">
        <v>289174.08</v>
      </c>
      <c r="L10243" s="23" t="s">
        <v>55</v>
      </c>
      <c r="M10243" s="23" t="s">
        <v>83</v>
      </c>
      <c r="N10243" s="27"/>
      <c r="O10243" s="23" t="s">
        <v>56</v>
      </c>
      <c r="P10243" t="str">
        <f t="shared" ref="P10243:P10306" si="160">"INSERT INTO @DataTable (Deal, AdvanceDate, PROV, DealPurpose, RateType, BEACON, LTV, TDS, GDS, InsuranceType, PrincipalBalance, OccupancyType, AccountStatus, Closed_Date, DelinquencyBucket) VALUES (" &amp; A10243 &amp; ", " &amp; "'" &amp; TEXT(B10243, "yyyy-mm-dd") &amp; "', '" &amp; C10243 &amp; "', '" &amp; D10243 &amp; "', '" &amp; E10243 &amp; "', " &amp; F10243 &amp; ", " &amp; G10243 &amp; ", " &amp; H10243 &amp; ", " &amp; I10243 &amp; ", '" &amp; J10243 &amp; "', " &amp; K10243 &amp; ", '" &amp; L10243 &amp; "', '" &amp; M10243 &amp; "', '" &amp;TEXT(N10243, "yyyy-mm-dd") &amp; "', '" &amp; O10243 &amp; "');"</f>
        <v>INSERT INTO @DataTable (Deal, AdvanceDate, PROV, DealPurpose, RateType, BEACON, LTV, TDS, GDS, InsuranceType, PrincipalBalance, OccupancyType, AccountStatus, Closed_Date, DelinquencyBucket) VALUES (10242, '2014-02-14', 'AB', 'Purchase', 'Fixed', 788, 94.39, 37.85, 37.59, 'HiRatio', 289174.08, 'Owner-Occupied', 'Open', '1900-01-00', 'Current');</v>
      </c>
    </row>
    <row r="10244" spans="1:16" x14ac:dyDescent="0.35">
      <c r="A10244" s="19">
        <v>10243</v>
      </c>
      <c r="B10244" s="18">
        <v>42384</v>
      </c>
      <c r="C10244" s="19" t="s">
        <v>57</v>
      </c>
      <c r="D10244" s="19" t="s">
        <v>61</v>
      </c>
      <c r="E10244" s="19" t="s">
        <v>40</v>
      </c>
      <c r="F10244" s="19">
        <v>773</v>
      </c>
      <c r="G10244" s="19">
        <v>33.33</v>
      </c>
      <c r="H10244" s="19">
        <v>26.71</v>
      </c>
      <c r="I10244" s="19">
        <v>26.52</v>
      </c>
      <c r="J10244" s="19" t="s">
        <v>54</v>
      </c>
      <c r="K10244" s="20">
        <v>144514.96</v>
      </c>
      <c r="L10244" s="20" t="s">
        <v>55</v>
      </c>
      <c r="M10244" s="20" t="s">
        <v>83</v>
      </c>
      <c r="N10244" s="26"/>
      <c r="O10244" s="20" t="s">
        <v>56</v>
      </c>
      <c r="P10244" t="str">
        <f t="shared" si="160"/>
        <v>INSERT INTO @DataTable (Deal, AdvanceDate, PROV, DealPurpose, RateType, BEACON, LTV, TDS, GDS, InsuranceType, PrincipalBalance, OccupancyType, AccountStatus, Closed_Date, DelinquencyBucket) VALUES (10243, '2016-01-15', 'ON', 'Purchase', 'ARM', 773, 33.33, 26.71, 26.52, 'Conv', 144514.96, 'Owner-Occupied', 'Open', '1900-01-00', 'Current');</v>
      </c>
    </row>
    <row r="10245" spans="1:16" x14ac:dyDescent="0.35">
      <c r="A10245" s="22">
        <v>10244</v>
      </c>
      <c r="B10245" s="21">
        <v>42342</v>
      </c>
      <c r="C10245" s="22" t="s">
        <v>51</v>
      </c>
      <c r="D10245" s="22" t="s">
        <v>52</v>
      </c>
      <c r="E10245" s="22" t="s">
        <v>53</v>
      </c>
      <c r="F10245" s="22">
        <v>683</v>
      </c>
      <c r="G10245" s="22">
        <v>75</v>
      </c>
      <c r="H10245" s="22">
        <v>38.54</v>
      </c>
      <c r="I10245" s="22">
        <v>18.54</v>
      </c>
      <c r="J10245" s="22" t="s">
        <v>54</v>
      </c>
      <c r="K10245" s="23">
        <v>0</v>
      </c>
      <c r="L10245" s="23" t="s">
        <v>55</v>
      </c>
      <c r="M10245" s="23" t="s">
        <v>84</v>
      </c>
      <c r="N10245" s="27">
        <v>42656</v>
      </c>
      <c r="O10245" s="23" t="s">
        <v>56</v>
      </c>
      <c r="P10245" t="str">
        <f t="shared" si="160"/>
        <v>INSERT INTO @DataTable (Deal, AdvanceDate, PROV, DealPurpose, RateType, BEACON, LTV, TDS, GDS, InsuranceType, PrincipalBalance, OccupancyType, AccountStatus, Closed_Date, DelinquencyBucket) VALUES (10244, '2015-12-04', 'AB', 'Refinance External', 'Fixed', 683, 75, 38.54, 18.54, 'Conv', 0, 'Owner-Occupied', 'Closed', '2016-10-13', 'Current');</v>
      </c>
    </row>
    <row r="10246" spans="1:16" x14ac:dyDescent="0.35">
      <c r="A10246" s="19">
        <v>10245</v>
      </c>
      <c r="B10246" s="18">
        <v>42179</v>
      </c>
      <c r="C10246" s="19" t="s">
        <v>57</v>
      </c>
      <c r="D10246" s="19" t="s">
        <v>61</v>
      </c>
      <c r="E10246" s="19" t="s">
        <v>53</v>
      </c>
      <c r="F10246" s="19">
        <v>770</v>
      </c>
      <c r="G10246" s="19">
        <v>94.42</v>
      </c>
      <c r="H10246" s="19">
        <v>41.82</v>
      </c>
      <c r="I10246" s="19">
        <v>38.270000000000003</v>
      </c>
      <c r="J10246" s="19" t="s">
        <v>60</v>
      </c>
      <c r="K10246" s="20">
        <v>446233.11</v>
      </c>
      <c r="L10246" s="20" t="s">
        <v>55</v>
      </c>
      <c r="M10246" s="20" t="s">
        <v>83</v>
      </c>
      <c r="N10246" s="26"/>
      <c r="O10246" s="20" t="s">
        <v>56</v>
      </c>
      <c r="P10246" t="str">
        <f t="shared" si="160"/>
        <v>INSERT INTO @DataTable (Deal, AdvanceDate, PROV, DealPurpose, RateType, BEACON, LTV, TDS, GDS, InsuranceType, PrincipalBalance, OccupancyType, AccountStatus, Closed_Date, DelinquencyBucket) VALUES (10245, '2015-06-24', 'ON', 'Purchase', 'Fixed', 770, 94.42, 41.82, 38.27, 'HiRatio', 446233.11, 'Owner-Occupied', 'Open', '1900-01-00', 'Current');</v>
      </c>
    </row>
    <row r="10247" spans="1:16" x14ac:dyDescent="0.35">
      <c r="A10247" s="22">
        <v>10246</v>
      </c>
      <c r="B10247" s="21">
        <v>42578</v>
      </c>
      <c r="C10247" s="22" t="s">
        <v>58</v>
      </c>
      <c r="D10247" s="22" t="s">
        <v>61</v>
      </c>
      <c r="E10247" s="22" t="s">
        <v>40</v>
      </c>
      <c r="F10247" s="22">
        <v>815</v>
      </c>
      <c r="G10247" s="22">
        <v>80</v>
      </c>
      <c r="H10247" s="22">
        <v>11.67</v>
      </c>
      <c r="I10247" s="22">
        <v>11.36</v>
      </c>
      <c r="J10247" s="22" t="s">
        <v>54</v>
      </c>
      <c r="K10247" s="23">
        <v>107319.47</v>
      </c>
      <c r="L10247" s="23" t="s">
        <v>55</v>
      </c>
      <c r="M10247" s="23" t="s">
        <v>83</v>
      </c>
      <c r="N10247" s="27"/>
      <c r="O10247" s="23" t="s">
        <v>56</v>
      </c>
      <c r="P10247" t="str">
        <f t="shared" si="160"/>
        <v>INSERT INTO @DataTable (Deal, AdvanceDate, PROV, DealPurpose, RateType, BEACON, LTV, TDS, GDS, InsuranceType, PrincipalBalance, OccupancyType, AccountStatus, Closed_Date, DelinquencyBucket) VALUES (10246, '2016-07-27', 'BC', 'Purchase', 'ARM', 815, 80, 11.67, 11.36, 'Conv', 107319.47, 'Owner-Occupied', 'Open', '1900-01-00', 'Current');</v>
      </c>
    </row>
    <row r="10248" spans="1:16" x14ac:dyDescent="0.35">
      <c r="A10248" s="19">
        <v>10247</v>
      </c>
      <c r="B10248" s="18">
        <v>42177</v>
      </c>
      <c r="C10248" s="19" t="s">
        <v>63</v>
      </c>
      <c r="D10248" s="19" t="s">
        <v>59</v>
      </c>
      <c r="E10248" s="19" t="s">
        <v>40</v>
      </c>
      <c r="F10248" s="19">
        <v>797</v>
      </c>
      <c r="G10248" s="19">
        <v>80.099999999999994</v>
      </c>
      <c r="H10248" s="19">
        <v>17.010000000000002</v>
      </c>
      <c r="I10248" s="19">
        <v>16.88</v>
      </c>
      <c r="J10248" s="19" t="s">
        <v>54</v>
      </c>
      <c r="K10248" s="20">
        <v>187212.91</v>
      </c>
      <c r="L10248" s="20" t="s">
        <v>55</v>
      </c>
      <c r="M10248" s="20" t="s">
        <v>83</v>
      </c>
      <c r="N10248" s="26"/>
      <c r="O10248" s="20" t="s">
        <v>56</v>
      </c>
      <c r="P10248" t="str">
        <f t="shared" si="160"/>
        <v>INSERT INTO @DataTable (Deal, AdvanceDate, PROV, DealPurpose, RateType, BEACON, LTV, TDS, GDS, InsuranceType, PrincipalBalance, OccupancyType, AccountStatus, Closed_Date, DelinquencyBucket) VALUES (10247, '2015-06-22', 'SK', 'Transfer', 'ARM', 797, 80.1, 17.01, 16.88, 'Conv', 187212.91, 'Owner-Occupied', 'Open', '1900-01-00', 'Current');</v>
      </c>
    </row>
    <row r="10249" spans="1:16" x14ac:dyDescent="0.35">
      <c r="A10249" s="22">
        <v>10248</v>
      </c>
      <c r="B10249" s="21">
        <v>41171</v>
      </c>
      <c r="C10249" s="22" t="s">
        <v>57</v>
      </c>
      <c r="D10249" s="22" t="s">
        <v>61</v>
      </c>
      <c r="E10249" s="22" t="s">
        <v>53</v>
      </c>
      <c r="F10249" s="22">
        <v>723</v>
      </c>
      <c r="G10249" s="22">
        <v>79.53</v>
      </c>
      <c r="H10249" s="22">
        <v>42.08</v>
      </c>
      <c r="I10249" s="22">
        <v>18.73</v>
      </c>
      <c r="J10249" s="22" t="s">
        <v>54</v>
      </c>
      <c r="K10249" s="23">
        <v>0</v>
      </c>
      <c r="L10249" s="23" t="s">
        <v>55</v>
      </c>
      <c r="M10249" s="23" t="s">
        <v>84</v>
      </c>
      <c r="N10249" s="27">
        <v>41354</v>
      </c>
      <c r="O10249" s="23" t="s">
        <v>56</v>
      </c>
      <c r="P10249" t="str">
        <f t="shared" si="160"/>
        <v>INSERT INTO @DataTable (Deal, AdvanceDate, PROV, DealPurpose, RateType, BEACON, LTV, TDS, GDS, InsuranceType, PrincipalBalance, OccupancyType, AccountStatus, Closed_Date, DelinquencyBucket) VALUES (10248, '2012-09-19', 'ON', 'Purchase', 'Fixed', 723, 79.53, 42.08, 18.73, 'Conv', 0, 'Owner-Occupied', 'Closed', '2013-03-21', 'Current');</v>
      </c>
    </row>
    <row r="10250" spans="1:16" x14ac:dyDescent="0.35">
      <c r="A10250" s="19">
        <v>10249</v>
      </c>
      <c r="B10250" s="18">
        <v>41243</v>
      </c>
      <c r="C10250" s="19" t="s">
        <v>51</v>
      </c>
      <c r="D10250" s="19" t="s">
        <v>61</v>
      </c>
      <c r="E10250" s="19" t="s">
        <v>53</v>
      </c>
      <c r="F10250" s="19">
        <v>775</v>
      </c>
      <c r="G10250" s="19">
        <v>95</v>
      </c>
      <c r="H10250" s="19">
        <v>30.29</v>
      </c>
      <c r="I10250" s="19">
        <v>30.16</v>
      </c>
      <c r="J10250" s="19" t="s">
        <v>60</v>
      </c>
      <c r="K10250" s="20">
        <v>267405.33</v>
      </c>
      <c r="L10250" s="20" t="s">
        <v>55</v>
      </c>
      <c r="M10250" s="20" t="s">
        <v>83</v>
      </c>
      <c r="N10250" s="26"/>
      <c r="O10250" s="20" t="s">
        <v>56</v>
      </c>
      <c r="P10250" t="str">
        <f t="shared" si="160"/>
        <v>INSERT INTO @DataTable (Deal, AdvanceDate, PROV, DealPurpose, RateType, BEACON, LTV, TDS, GDS, InsuranceType, PrincipalBalance, OccupancyType, AccountStatus, Closed_Date, DelinquencyBucket) VALUES (10249, '2012-11-30', 'AB', 'Purchase', 'Fixed', 775, 95, 30.29, 30.16, 'HiRatio', 267405.33, 'Owner-Occupied', 'Open', '1900-01-00', 'Current');</v>
      </c>
    </row>
    <row r="10251" spans="1:16" x14ac:dyDescent="0.35">
      <c r="A10251" s="22">
        <v>10250</v>
      </c>
      <c r="B10251" s="21">
        <v>41449</v>
      </c>
      <c r="C10251" s="22" t="s">
        <v>58</v>
      </c>
      <c r="D10251" s="22" t="s">
        <v>61</v>
      </c>
      <c r="E10251" s="22" t="s">
        <v>53</v>
      </c>
      <c r="F10251" s="22">
        <v>759</v>
      </c>
      <c r="G10251" s="22">
        <v>95</v>
      </c>
      <c r="H10251" s="22">
        <v>29.98</v>
      </c>
      <c r="I10251" s="22">
        <v>21.78</v>
      </c>
      <c r="J10251" s="22" t="s">
        <v>60</v>
      </c>
      <c r="K10251" s="23">
        <v>125755.38</v>
      </c>
      <c r="L10251" s="23" t="s">
        <v>55</v>
      </c>
      <c r="M10251" s="23" t="s">
        <v>83</v>
      </c>
      <c r="N10251" s="27"/>
      <c r="O10251" s="23" t="s">
        <v>56</v>
      </c>
      <c r="P10251" t="str">
        <f t="shared" si="160"/>
        <v>INSERT INTO @DataTable (Deal, AdvanceDate, PROV, DealPurpose, RateType, BEACON, LTV, TDS, GDS, InsuranceType, PrincipalBalance, OccupancyType, AccountStatus, Closed_Date, DelinquencyBucket) VALUES (10250, '2013-06-24', 'BC', 'Purchase', 'Fixed', 759, 95, 29.98, 21.78, 'HiRatio', 125755.38, 'Owner-Occupied', 'Open', '1900-01-00', 'Current');</v>
      </c>
    </row>
    <row r="10252" spans="1:16" x14ac:dyDescent="0.35">
      <c r="A10252" s="19">
        <v>10251</v>
      </c>
      <c r="B10252" s="18">
        <v>41729</v>
      </c>
      <c r="C10252" s="19" t="s">
        <v>58</v>
      </c>
      <c r="D10252" s="19" t="s">
        <v>61</v>
      </c>
      <c r="E10252" s="19" t="s">
        <v>53</v>
      </c>
      <c r="F10252" s="19">
        <v>648</v>
      </c>
      <c r="G10252" s="19">
        <v>95</v>
      </c>
      <c r="H10252" s="19">
        <v>39.200000000000003</v>
      </c>
      <c r="I10252" s="19">
        <v>22.03</v>
      </c>
      <c r="J10252" s="19" t="s">
        <v>60</v>
      </c>
      <c r="K10252" s="20">
        <v>338216.78</v>
      </c>
      <c r="L10252" s="20" t="s">
        <v>55</v>
      </c>
      <c r="M10252" s="20" t="s">
        <v>83</v>
      </c>
      <c r="N10252" s="26"/>
      <c r="O10252" s="20" t="s">
        <v>56</v>
      </c>
      <c r="P10252" t="str">
        <f t="shared" si="160"/>
        <v>INSERT INTO @DataTable (Deal, AdvanceDate, PROV, DealPurpose, RateType, BEACON, LTV, TDS, GDS, InsuranceType, PrincipalBalance, OccupancyType, AccountStatus, Closed_Date, DelinquencyBucket) VALUES (10251, '2014-03-31', 'BC', 'Purchase', 'Fixed', 648, 95, 39.2, 22.03, 'HiRatio', 338216.78, 'Owner-Occupied', 'Open', '1900-01-00', 'Current');</v>
      </c>
    </row>
    <row r="10253" spans="1:16" x14ac:dyDescent="0.35">
      <c r="A10253" s="22">
        <v>10252</v>
      </c>
      <c r="B10253" s="21">
        <v>42436</v>
      </c>
      <c r="C10253" s="22" t="s">
        <v>58</v>
      </c>
      <c r="D10253" s="22" t="s">
        <v>52</v>
      </c>
      <c r="E10253" s="22" t="s">
        <v>53</v>
      </c>
      <c r="F10253" s="22">
        <v>759</v>
      </c>
      <c r="G10253" s="22">
        <v>70.489999999999995</v>
      </c>
      <c r="H10253" s="22">
        <v>41.13</v>
      </c>
      <c r="I10253" s="22">
        <v>30.63</v>
      </c>
      <c r="J10253" s="22" t="s">
        <v>54</v>
      </c>
      <c r="K10253" s="23">
        <v>366023.26</v>
      </c>
      <c r="L10253" s="23" t="s">
        <v>55</v>
      </c>
      <c r="M10253" s="23" t="s">
        <v>83</v>
      </c>
      <c r="N10253" s="27"/>
      <c r="O10253" s="23" t="s">
        <v>56</v>
      </c>
      <c r="P10253" t="str">
        <f t="shared" si="160"/>
        <v>INSERT INTO @DataTable (Deal, AdvanceDate, PROV, DealPurpose, RateType, BEACON, LTV, TDS, GDS, InsuranceType, PrincipalBalance, OccupancyType, AccountStatus, Closed_Date, DelinquencyBucket) VALUES (10252, '2016-03-07', 'BC', 'Refinance External', 'Fixed', 759, 70.49, 41.13, 30.63, 'Conv', 366023.26, 'Owner-Occupied', 'Open', '1900-01-00', 'Current');</v>
      </c>
    </row>
    <row r="10254" spans="1:16" x14ac:dyDescent="0.35">
      <c r="A10254" s="19">
        <v>10253</v>
      </c>
      <c r="B10254" s="18">
        <v>42145</v>
      </c>
      <c r="C10254" s="19" t="s">
        <v>57</v>
      </c>
      <c r="D10254" s="19" t="s">
        <v>61</v>
      </c>
      <c r="E10254" s="19" t="s">
        <v>53</v>
      </c>
      <c r="F10254" s="19">
        <v>741</v>
      </c>
      <c r="G10254" s="19">
        <v>95</v>
      </c>
      <c r="H10254" s="19">
        <v>28.79</v>
      </c>
      <c r="I10254" s="19">
        <v>23.31</v>
      </c>
      <c r="J10254" s="19" t="s">
        <v>60</v>
      </c>
      <c r="K10254" s="20">
        <v>346264.55</v>
      </c>
      <c r="L10254" s="20" t="s">
        <v>55</v>
      </c>
      <c r="M10254" s="20" t="s">
        <v>83</v>
      </c>
      <c r="N10254" s="26"/>
      <c r="O10254" s="20" t="s">
        <v>56</v>
      </c>
      <c r="P10254" t="str">
        <f t="shared" si="160"/>
        <v>INSERT INTO @DataTable (Deal, AdvanceDate, PROV, DealPurpose, RateType, BEACON, LTV, TDS, GDS, InsuranceType, PrincipalBalance, OccupancyType, AccountStatus, Closed_Date, DelinquencyBucket) VALUES (10253, '2015-05-21', 'ON', 'Purchase', 'Fixed', 741, 95, 28.79, 23.31, 'HiRatio', 346264.55, 'Owner-Occupied', 'Open', '1900-01-00', 'Current');</v>
      </c>
    </row>
    <row r="10255" spans="1:16" x14ac:dyDescent="0.35">
      <c r="A10255" s="22">
        <v>10254</v>
      </c>
      <c r="B10255" s="21">
        <v>42604</v>
      </c>
      <c r="C10255" s="22" t="s">
        <v>51</v>
      </c>
      <c r="D10255" s="22" t="s">
        <v>61</v>
      </c>
      <c r="E10255" s="22" t="s">
        <v>53</v>
      </c>
      <c r="F10255" s="22">
        <v>858</v>
      </c>
      <c r="G10255" s="22">
        <v>95</v>
      </c>
      <c r="H10255" s="22">
        <v>27.78</v>
      </c>
      <c r="I10255" s="22">
        <v>21.22</v>
      </c>
      <c r="J10255" s="22" t="s">
        <v>60</v>
      </c>
      <c r="K10255" s="23">
        <v>298055.92</v>
      </c>
      <c r="L10255" s="23" t="s">
        <v>55</v>
      </c>
      <c r="M10255" s="23" t="s">
        <v>83</v>
      </c>
      <c r="N10255" s="27"/>
      <c r="O10255" s="23" t="s">
        <v>56</v>
      </c>
      <c r="P10255" t="str">
        <f t="shared" si="160"/>
        <v>INSERT INTO @DataTable (Deal, AdvanceDate, PROV, DealPurpose, RateType, BEACON, LTV, TDS, GDS, InsuranceType, PrincipalBalance, OccupancyType, AccountStatus, Closed_Date, DelinquencyBucket) VALUES (10254, '2016-08-22', 'AB', 'Purchase', 'Fixed', 858, 95, 27.78, 21.22, 'HiRatio', 298055.92, 'Owner-Occupied', 'Open', '1900-01-00', 'Current');</v>
      </c>
    </row>
    <row r="10256" spans="1:16" x14ac:dyDescent="0.35">
      <c r="A10256" s="19">
        <v>10255</v>
      </c>
      <c r="B10256" s="18">
        <v>41612</v>
      </c>
      <c r="C10256" s="19" t="s">
        <v>57</v>
      </c>
      <c r="D10256" s="19" t="s">
        <v>59</v>
      </c>
      <c r="E10256" s="19" t="s">
        <v>40</v>
      </c>
      <c r="F10256" s="19">
        <v>796</v>
      </c>
      <c r="G10256" s="19">
        <v>92.52</v>
      </c>
      <c r="H10256" s="19">
        <v>26.37</v>
      </c>
      <c r="I10256" s="19">
        <v>20.62</v>
      </c>
      <c r="J10256" s="19" t="s">
        <v>60</v>
      </c>
      <c r="K10256" s="20">
        <v>0</v>
      </c>
      <c r="L10256" s="20" t="s">
        <v>55</v>
      </c>
      <c r="M10256" s="20" t="s">
        <v>84</v>
      </c>
      <c r="N10256" s="26">
        <v>42706</v>
      </c>
      <c r="O10256" s="20" t="s">
        <v>56</v>
      </c>
      <c r="P10256" t="str">
        <f t="shared" si="160"/>
        <v>INSERT INTO @DataTable (Deal, AdvanceDate, PROV, DealPurpose, RateType, BEACON, LTV, TDS, GDS, InsuranceType, PrincipalBalance, OccupancyType, AccountStatus, Closed_Date, DelinquencyBucket) VALUES (10255, '2013-12-04', 'ON', 'Transfer', 'ARM', 796, 92.52, 26.37, 20.62, 'HiRatio', 0, 'Owner-Occupied', 'Closed', '2016-12-02', 'Current');</v>
      </c>
    </row>
    <row r="10257" spans="1:16" x14ac:dyDescent="0.35">
      <c r="A10257" s="22">
        <v>10256</v>
      </c>
      <c r="B10257" s="21">
        <v>42559</v>
      </c>
      <c r="C10257" s="22" t="s">
        <v>58</v>
      </c>
      <c r="D10257" s="22" t="s">
        <v>52</v>
      </c>
      <c r="E10257" s="22" t="s">
        <v>53</v>
      </c>
      <c r="F10257" s="22">
        <v>728</v>
      </c>
      <c r="G10257" s="22">
        <v>70</v>
      </c>
      <c r="H10257" s="22">
        <v>25.05</v>
      </c>
      <c r="I10257" s="22">
        <v>18.440000000000001</v>
      </c>
      <c r="J10257" s="22" t="s">
        <v>54</v>
      </c>
      <c r="K10257" s="23">
        <v>220377.69</v>
      </c>
      <c r="L10257" s="23" t="s">
        <v>55</v>
      </c>
      <c r="M10257" s="23" t="s">
        <v>83</v>
      </c>
      <c r="N10257" s="27"/>
      <c r="O10257" s="23" t="s">
        <v>56</v>
      </c>
      <c r="P10257" t="str">
        <f t="shared" si="160"/>
        <v>INSERT INTO @DataTable (Deal, AdvanceDate, PROV, DealPurpose, RateType, BEACON, LTV, TDS, GDS, InsuranceType, PrincipalBalance, OccupancyType, AccountStatus, Closed_Date, DelinquencyBucket) VALUES (10256, '2016-07-08', 'BC', 'Refinance External', 'Fixed', 728, 70, 25.05, 18.44, 'Conv', 220377.69, 'Owner-Occupied', 'Open', '1900-01-00', 'Current');</v>
      </c>
    </row>
    <row r="10258" spans="1:16" x14ac:dyDescent="0.35">
      <c r="A10258" s="19">
        <v>10257</v>
      </c>
      <c r="B10258" s="18">
        <v>41341</v>
      </c>
      <c r="C10258" s="19" t="s">
        <v>57</v>
      </c>
      <c r="D10258" s="19" t="s">
        <v>52</v>
      </c>
      <c r="E10258" s="19" t="s">
        <v>40</v>
      </c>
      <c r="F10258" s="19">
        <v>815</v>
      </c>
      <c r="G10258" s="19">
        <v>75</v>
      </c>
      <c r="H10258" s="19">
        <v>32.799999999999997</v>
      </c>
      <c r="I10258" s="19">
        <v>8.1</v>
      </c>
      <c r="J10258" s="19" t="s">
        <v>54</v>
      </c>
      <c r="K10258" s="20">
        <v>172610.66</v>
      </c>
      <c r="L10258" s="20" t="s">
        <v>62</v>
      </c>
      <c r="M10258" s="20" t="s">
        <v>83</v>
      </c>
      <c r="N10258" s="26"/>
      <c r="O10258" s="20" t="s">
        <v>56</v>
      </c>
      <c r="P10258" t="str">
        <f t="shared" si="160"/>
        <v>INSERT INTO @DataTable (Deal, AdvanceDate, PROV, DealPurpose, RateType, BEACON, LTV, TDS, GDS, InsuranceType, PrincipalBalance, OccupancyType, AccountStatus, Closed_Date, DelinquencyBucket) VALUES (10257, '2013-03-08', 'ON', 'Refinance External', 'ARM', 815, 75, 32.8, 8.1, 'Conv', 172610.66, 'Rental', 'Open', '1900-01-00', 'Current');</v>
      </c>
    </row>
    <row r="10259" spans="1:16" x14ac:dyDescent="0.35">
      <c r="A10259" s="22">
        <v>10258</v>
      </c>
      <c r="B10259" s="21">
        <v>41347</v>
      </c>
      <c r="C10259" s="22" t="s">
        <v>57</v>
      </c>
      <c r="D10259" s="22" t="s">
        <v>52</v>
      </c>
      <c r="E10259" s="22" t="s">
        <v>53</v>
      </c>
      <c r="F10259" s="22">
        <v>691</v>
      </c>
      <c r="G10259" s="22">
        <v>80</v>
      </c>
      <c r="H10259" s="22">
        <v>37.11</v>
      </c>
      <c r="I10259" s="22">
        <v>19.100000000000001</v>
      </c>
      <c r="J10259" s="22" t="s">
        <v>54</v>
      </c>
      <c r="K10259" s="23">
        <v>182654.42</v>
      </c>
      <c r="L10259" s="23" t="s">
        <v>55</v>
      </c>
      <c r="M10259" s="23" t="s">
        <v>83</v>
      </c>
      <c r="N10259" s="27"/>
      <c r="O10259" s="23" t="s">
        <v>56</v>
      </c>
      <c r="P10259" t="str">
        <f t="shared" si="160"/>
        <v>INSERT INTO @DataTable (Deal, AdvanceDate, PROV, DealPurpose, RateType, BEACON, LTV, TDS, GDS, InsuranceType, PrincipalBalance, OccupancyType, AccountStatus, Closed_Date, DelinquencyBucket) VALUES (10258, '2013-03-14', 'ON', 'Refinance External', 'Fixed', 691, 80, 37.11, 19.1, 'Conv', 182654.42, 'Owner-Occupied', 'Open', '1900-01-00', 'Current');</v>
      </c>
    </row>
    <row r="10260" spans="1:16" x14ac:dyDescent="0.35">
      <c r="A10260" s="19">
        <v>10259</v>
      </c>
      <c r="B10260" s="18">
        <v>42170</v>
      </c>
      <c r="C10260" s="19" t="s">
        <v>58</v>
      </c>
      <c r="D10260" s="19" t="s">
        <v>59</v>
      </c>
      <c r="E10260" s="19" t="s">
        <v>53</v>
      </c>
      <c r="F10260" s="19">
        <v>776</v>
      </c>
      <c r="G10260" s="19">
        <v>67.62</v>
      </c>
      <c r="H10260" s="19">
        <v>31.67</v>
      </c>
      <c r="I10260" s="19">
        <v>27.81</v>
      </c>
      <c r="J10260" s="19" t="s">
        <v>54</v>
      </c>
      <c r="K10260" s="20">
        <v>207682.19</v>
      </c>
      <c r="L10260" s="20" t="s">
        <v>55</v>
      </c>
      <c r="M10260" s="20" t="s">
        <v>83</v>
      </c>
      <c r="N10260" s="26"/>
      <c r="O10260" s="20" t="s">
        <v>56</v>
      </c>
      <c r="P10260" t="str">
        <f t="shared" si="160"/>
        <v>INSERT INTO @DataTable (Deal, AdvanceDate, PROV, DealPurpose, RateType, BEACON, LTV, TDS, GDS, InsuranceType, PrincipalBalance, OccupancyType, AccountStatus, Closed_Date, DelinquencyBucket) VALUES (10259, '2015-06-15', 'BC', 'Transfer', 'Fixed', 776, 67.62, 31.67, 27.81, 'Conv', 207682.19, 'Owner-Occupied', 'Open', '1900-01-00', 'Current');</v>
      </c>
    </row>
    <row r="10261" spans="1:16" x14ac:dyDescent="0.35">
      <c r="A10261" s="22">
        <v>10260</v>
      </c>
      <c r="B10261" s="21">
        <v>42369</v>
      </c>
      <c r="C10261" s="22" t="s">
        <v>57</v>
      </c>
      <c r="D10261" s="22" t="s">
        <v>59</v>
      </c>
      <c r="E10261" s="22" t="s">
        <v>53</v>
      </c>
      <c r="F10261" s="22">
        <v>768</v>
      </c>
      <c r="G10261" s="22">
        <v>76.91</v>
      </c>
      <c r="H10261" s="22">
        <v>38.770000000000003</v>
      </c>
      <c r="I10261" s="22">
        <v>20.97</v>
      </c>
      <c r="J10261" s="22" t="s">
        <v>54</v>
      </c>
      <c r="K10261" s="23">
        <v>177300.52</v>
      </c>
      <c r="L10261" s="23" t="s">
        <v>55</v>
      </c>
      <c r="M10261" s="23" t="s">
        <v>83</v>
      </c>
      <c r="N10261" s="27"/>
      <c r="O10261" s="23" t="s">
        <v>56</v>
      </c>
      <c r="P10261" t="str">
        <f t="shared" si="160"/>
        <v>INSERT INTO @DataTable (Deal, AdvanceDate, PROV, DealPurpose, RateType, BEACON, LTV, TDS, GDS, InsuranceType, PrincipalBalance, OccupancyType, AccountStatus, Closed_Date, DelinquencyBucket) VALUES (10260, '2015-12-31', 'ON', 'Transfer', 'Fixed', 768, 76.91, 38.77, 20.97, 'Conv', 177300.52, 'Owner-Occupied', 'Open', '1900-01-00', 'Current');</v>
      </c>
    </row>
    <row r="10262" spans="1:16" x14ac:dyDescent="0.35">
      <c r="A10262" s="19">
        <v>10261</v>
      </c>
      <c r="B10262" s="18">
        <v>42354</v>
      </c>
      <c r="C10262" s="19" t="s">
        <v>58</v>
      </c>
      <c r="D10262" s="19" t="s">
        <v>61</v>
      </c>
      <c r="E10262" s="19" t="s">
        <v>53</v>
      </c>
      <c r="F10262" s="19">
        <v>767</v>
      </c>
      <c r="G10262" s="19">
        <v>68.06</v>
      </c>
      <c r="H10262" s="19">
        <v>25.17</v>
      </c>
      <c r="I10262" s="19">
        <v>21.96</v>
      </c>
      <c r="J10262" s="19" t="s">
        <v>54</v>
      </c>
      <c r="K10262" s="20">
        <v>0</v>
      </c>
      <c r="L10262" s="20" t="s">
        <v>55</v>
      </c>
      <c r="M10262" s="20" t="s">
        <v>84</v>
      </c>
      <c r="N10262" s="26">
        <v>42585</v>
      </c>
      <c r="O10262" s="20" t="s">
        <v>56</v>
      </c>
      <c r="P10262" t="str">
        <f t="shared" si="160"/>
        <v>INSERT INTO @DataTable (Deal, AdvanceDate, PROV, DealPurpose, RateType, BEACON, LTV, TDS, GDS, InsuranceType, PrincipalBalance, OccupancyType, AccountStatus, Closed_Date, DelinquencyBucket) VALUES (10261, '2015-12-16', 'BC', 'Purchase', 'Fixed', 767, 68.06, 25.17, 21.96, 'Conv', 0, 'Owner-Occupied', 'Closed', '2016-08-03', 'Current');</v>
      </c>
    </row>
    <row r="10263" spans="1:16" x14ac:dyDescent="0.35">
      <c r="A10263" s="22">
        <v>10262</v>
      </c>
      <c r="B10263" s="21">
        <v>41061</v>
      </c>
      <c r="C10263" s="22" t="s">
        <v>51</v>
      </c>
      <c r="D10263" s="22" t="s">
        <v>61</v>
      </c>
      <c r="E10263" s="22" t="s">
        <v>53</v>
      </c>
      <c r="F10263" s="22">
        <v>632</v>
      </c>
      <c r="G10263" s="22">
        <v>90</v>
      </c>
      <c r="H10263" s="22">
        <v>31.25</v>
      </c>
      <c r="I10263" s="22">
        <v>19.809999999999999</v>
      </c>
      <c r="J10263" s="22" t="s">
        <v>60</v>
      </c>
      <c r="K10263" s="23">
        <v>431826.24</v>
      </c>
      <c r="L10263" s="23" t="s">
        <v>55</v>
      </c>
      <c r="M10263" s="23" t="s">
        <v>83</v>
      </c>
      <c r="N10263" s="27"/>
      <c r="O10263" s="23" t="s">
        <v>56</v>
      </c>
      <c r="P10263" t="str">
        <f t="shared" si="160"/>
        <v>INSERT INTO @DataTable (Deal, AdvanceDate, PROV, DealPurpose, RateType, BEACON, LTV, TDS, GDS, InsuranceType, PrincipalBalance, OccupancyType, AccountStatus, Closed_Date, DelinquencyBucket) VALUES (10262, '2012-06-01', 'AB', 'Purchase', 'Fixed', 632, 90, 31.25, 19.81, 'HiRatio', 431826.24, 'Owner-Occupied', 'Open', '1900-01-00', 'Current');</v>
      </c>
    </row>
    <row r="10264" spans="1:16" x14ac:dyDescent="0.35">
      <c r="A10264" s="19">
        <v>10263</v>
      </c>
      <c r="B10264" s="18">
        <v>42059</v>
      </c>
      <c r="C10264" s="19" t="s">
        <v>51</v>
      </c>
      <c r="D10264" s="19" t="s">
        <v>61</v>
      </c>
      <c r="E10264" s="19" t="s">
        <v>53</v>
      </c>
      <c r="F10264" s="19">
        <v>825</v>
      </c>
      <c r="G10264" s="19">
        <v>61.08</v>
      </c>
      <c r="H10264" s="19">
        <v>23.29</v>
      </c>
      <c r="I10264" s="19">
        <v>23.08</v>
      </c>
      <c r="J10264" s="19" t="s">
        <v>54</v>
      </c>
      <c r="K10264" s="20">
        <v>266865.43</v>
      </c>
      <c r="L10264" s="20" t="s">
        <v>55</v>
      </c>
      <c r="M10264" s="20" t="s">
        <v>83</v>
      </c>
      <c r="N10264" s="26"/>
      <c r="O10264" s="20" t="s">
        <v>56</v>
      </c>
      <c r="P10264" t="str">
        <f t="shared" si="160"/>
        <v>INSERT INTO @DataTable (Deal, AdvanceDate, PROV, DealPurpose, RateType, BEACON, LTV, TDS, GDS, InsuranceType, PrincipalBalance, OccupancyType, AccountStatus, Closed_Date, DelinquencyBucket) VALUES (10263, '2015-02-24', 'AB', 'Purchase', 'Fixed', 825, 61.08, 23.29, 23.08, 'Conv', 266865.43, 'Owner-Occupied', 'Open', '1900-01-00', 'Current');</v>
      </c>
    </row>
    <row r="10265" spans="1:16" x14ac:dyDescent="0.35">
      <c r="A10265" s="22">
        <v>10264</v>
      </c>
      <c r="B10265" s="21">
        <v>42048</v>
      </c>
      <c r="C10265" s="22" t="s">
        <v>57</v>
      </c>
      <c r="D10265" s="22" t="s">
        <v>61</v>
      </c>
      <c r="E10265" s="22" t="s">
        <v>53</v>
      </c>
      <c r="F10265" s="22">
        <v>649</v>
      </c>
      <c r="G10265" s="22">
        <v>90</v>
      </c>
      <c r="H10265" s="22">
        <v>40.43</v>
      </c>
      <c r="I10265" s="22">
        <v>27.1</v>
      </c>
      <c r="J10265" s="22" t="s">
        <v>60</v>
      </c>
      <c r="K10265" s="23">
        <v>298637.55</v>
      </c>
      <c r="L10265" s="23" t="s">
        <v>55</v>
      </c>
      <c r="M10265" s="23" t="s">
        <v>83</v>
      </c>
      <c r="N10265" s="27"/>
      <c r="O10265" s="23" t="s">
        <v>56</v>
      </c>
      <c r="P10265" t="str">
        <f t="shared" si="160"/>
        <v>INSERT INTO @DataTable (Deal, AdvanceDate, PROV, DealPurpose, RateType, BEACON, LTV, TDS, GDS, InsuranceType, PrincipalBalance, OccupancyType, AccountStatus, Closed_Date, DelinquencyBucket) VALUES (10264, '2015-02-13', 'ON', 'Purchase', 'Fixed', 649, 90, 40.43, 27.1, 'HiRatio', 298637.55, 'Owner-Occupied', 'Open', '1900-01-00', 'Current');</v>
      </c>
    </row>
    <row r="10266" spans="1:16" x14ac:dyDescent="0.35">
      <c r="A10266" s="19">
        <v>10265</v>
      </c>
      <c r="B10266" s="18">
        <v>42598</v>
      </c>
      <c r="C10266" s="19" t="s">
        <v>51</v>
      </c>
      <c r="D10266" s="19" t="s">
        <v>61</v>
      </c>
      <c r="E10266" s="19" t="s">
        <v>53</v>
      </c>
      <c r="F10266" s="19">
        <v>824</v>
      </c>
      <c r="G10266" s="19">
        <v>95</v>
      </c>
      <c r="H10266" s="19">
        <v>26.02</v>
      </c>
      <c r="I10266" s="19">
        <v>25.61</v>
      </c>
      <c r="J10266" s="19" t="s">
        <v>60</v>
      </c>
      <c r="K10266" s="20">
        <v>345146.9</v>
      </c>
      <c r="L10266" s="20" t="s">
        <v>55</v>
      </c>
      <c r="M10266" s="20" t="s">
        <v>83</v>
      </c>
      <c r="N10266" s="26"/>
      <c r="O10266" s="20" t="s">
        <v>56</v>
      </c>
      <c r="P10266" t="str">
        <f t="shared" si="160"/>
        <v>INSERT INTO @DataTable (Deal, AdvanceDate, PROV, DealPurpose, RateType, BEACON, LTV, TDS, GDS, InsuranceType, PrincipalBalance, OccupancyType, AccountStatus, Closed_Date, DelinquencyBucket) VALUES (10265, '2016-08-16', 'AB', 'Purchase', 'Fixed', 824, 95, 26.02, 25.61, 'HiRatio', 345146.9, 'Owner-Occupied', 'Open', '1900-01-00', 'Current');</v>
      </c>
    </row>
    <row r="10267" spans="1:16" x14ac:dyDescent="0.35">
      <c r="A10267" s="22">
        <v>10266</v>
      </c>
      <c r="B10267" s="21">
        <v>41884</v>
      </c>
      <c r="C10267" s="22" t="s">
        <v>58</v>
      </c>
      <c r="D10267" s="22" t="s">
        <v>61</v>
      </c>
      <c r="E10267" s="22" t="s">
        <v>40</v>
      </c>
      <c r="F10267" s="22">
        <v>723</v>
      </c>
      <c r="G10267" s="22">
        <v>95</v>
      </c>
      <c r="H10267" s="22">
        <v>36.51</v>
      </c>
      <c r="I10267" s="22">
        <v>11.34</v>
      </c>
      <c r="J10267" s="22" t="s">
        <v>60</v>
      </c>
      <c r="K10267" s="23">
        <v>281937.84999999998</v>
      </c>
      <c r="L10267" s="23" t="s">
        <v>66</v>
      </c>
      <c r="M10267" s="23" t="s">
        <v>83</v>
      </c>
      <c r="N10267" s="27"/>
      <c r="O10267" s="23" t="s">
        <v>56</v>
      </c>
      <c r="P10267" t="str">
        <f t="shared" si="160"/>
        <v>INSERT INTO @DataTable (Deal, AdvanceDate, PROV, DealPurpose, RateType, BEACON, LTV, TDS, GDS, InsuranceType, PrincipalBalance, OccupancyType, AccountStatus, Closed_Date, DelinquencyBucket) VALUES (10266, '2014-09-02', 'BC', 'Purchase', 'ARM', 723, 95, 36.51, 11.34, 'HiRatio', 281937.85, 'Second Home', 'Open', '1900-01-00', 'Current');</v>
      </c>
    </row>
    <row r="10268" spans="1:16" x14ac:dyDescent="0.35">
      <c r="A10268" s="19">
        <v>10267</v>
      </c>
      <c r="B10268" s="18">
        <v>42524</v>
      </c>
      <c r="C10268" s="19" t="s">
        <v>57</v>
      </c>
      <c r="D10268" s="19" t="s">
        <v>61</v>
      </c>
      <c r="E10268" s="19" t="s">
        <v>53</v>
      </c>
      <c r="F10268" s="19">
        <v>790</v>
      </c>
      <c r="G10268" s="19">
        <v>72.959999999999994</v>
      </c>
      <c r="H10268" s="19">
        <v>40</v>
      </c>
      <c r="I10268" s="19">
        <v>32.47</v>
      </c>
      <c r="J10268" s="19" t="s">
        <v>54</v>
      </c>
      <c r="K10268" s="20">
        <v>363917.66</v>
      </c>
      <c r="L10268" s="20" t="s">
        <v>55</v>
      </c>
      <c r="M10268" s="20" t="s">
        <v>83</v>
      </c>
      <c r="N10268" s="26"/>
      <c r="O10268" s="20" t="s">
        <v>56</v>
      </c>
      <c r="P10268" t="str">
        <f t="shared" si="160"/>
        <v>INSERT INTO @DataTable (Deal, AdvanceDate, PROV, DealPurpose, RateType, BEACON, LTV, TDS, GDS, InsuranceType, PrincipalBalance, OccupancyType, AccountStatus, Closed_Date, DelinquencyBucket) VALUES (10267, '2016-06-03', 'ON', 'Purchase', 'Fixed', 790, 72.96, 40, 32.47, 'Conv', 363917.66, 'Owner-Occupied', 'Open', '1900-01-00', 'Current');</v>
      </c>
    </row>
    <row r="10269" spans="1:16" x14ac:dyDescent="0.35">
      <c r="A10269" s="22">
        <v>10268</v>
      </c>
      <c r="B10269" s="21">
        <v>41810</v>
      </c>
      <c r="C10269" s="22" t="s">
        <v>57</v>
      </c>
      <c r="D10269" s="22" t="s">
        <v>52</v>
      </c>
      <c r="E10269" s="22" t="s">
        <v>40</v>
      </c>
      <c r="F10269" s="22">
        <v>744</v>
      </c>
      <c r="G10269" s="22">
        <v>47.29</v>
      </c>
      <c r="H10269" s="22">
        <v>30.56</v>
      </c>
      <c r="I10269" s="22">
        <v>28.62</v>
      </c>
      <c r="J10269" s="22" t="s">
        <v>54</v>
      </c>
      <c r="K10269" s="23">
        <v>0</v>
      </c>
      <c r="L10269" s="23" t="s">
        <v>55</v>
      </c>
      <c r="M10269" s="23" t="s">
        <v>84</v>
      </c>
      <c r="N10269" s="27">
        <v>42627</v>
      </c>
      <c r="O10269" s="23" t="s">
        <v>56</v>
      </c>
      <c r="P10269" t="str">
        <f t="shared" si="160"/>
        <v>INSERT INTO @DataTable (Deal, AdvanceDate, PROV, DealPurpose, RateType, BEACON, LTV, TDS, GDS, InsuranceType, PrincipalBalance, OccupancyType, AccountStatus, Closed_Date, DelinquencyBucket) VALUES (10268, '2014-06-20', 'ON', 'Refinance External', 'ARM', 744, 47.29, 30.56, 28.62, 'Conv', 0, 'Owner-Occupied', 'Closed', '2016-09-14', 'Current');</v>
      </c>
    </row>
    <row r="10270" spans="1:16" x14ac:dyDescent="0.35">
      <c r="A10270" s="19">
        <v>10269</v>
      </c>
      <c r="B10270" s="18">
        <v>42702</v>
      </c>
      <c r="C10270" s="19" t="s">
        <v>51</v>
      </c>
      <c r="D10270" s="19" t="s">
        <v>61</v>
      </c>
      <c r="E10270" s="19" t="s">
        <v>53</v>
      </c>
      <c r="F10270" s="19">
        <v>714</v>
      </c>
      <c r="G10270" s="19">
        <v>80</v>
      </c>
      <c r="H10270" s="19">
        <v>18.13</v>
      </c>
      <c r="I10270" s="19">
        <v>16.36</v>
      </c>
      <c r="J10270" s="19" t="s">
        <v>54</v>
      </c>
      <c r="K10270" s="20">
        <v>302554.14</v>
      </c>
      <c r="L10270" s="20" t="s">
        <v>55</v>
      </c>
      <c r="M10270" s="20" t="s">
        <v>83</v>
      </c>
      <c r="N10270" s="26"/>
      <c r="O10270" s="20" t="s">
        <v>56</v>
      </c>
      <c r="P10270" t="str">
        <f t="shared" si="160"/>
        <v>INSERT INTO @DataTable (Deal, AdvanceDate, PROV, DealPurpose, RateType, BEACON, LTV, TDS, GDS, InsuranceType, PrincipalBalance, OccupancyType, AccountStatus, Closed_Date, DelinquencyBucket) VALUES (10269, '2016-11-28', 'AB', 'Purchase', 'Fixed', 714, 80, 18.13, 16.36, 'Conv', 302554.14, 'Owner-Occupied', 'Open', '1900-01-00', 'Current');</v>
      </c>
    </row>
    <row r="10271" spans="1:16" x14ac:dyDescent="0.35">
      <c r="A10271" s="22">
        <v>10270</v>
      </c>
      <c r="B10271" s="21">
        <v>42053</v>
      </c>
      <c r="C10271" s="22" t="s">
        <v>57</v>
      </c>
      <c r="D10271" s="22" t="s">
        <v>52</v>
      </c>
      <c r="E10271" s="22" t="s">
        <v>53</v>
      </c>
      <c r="F10271" s="22">
        <v>715</v>
      </c>
      <c r="G10271" s="22">
        <v>80</v>
      </c>
      <c r="H10271" s="22">
        <v>43.44</v>
      </c>
      <c r="I10271" s="22">
        <v>22.93</v>
      </c>
      <c r="J10271" s="22" t="s">
        <v>54</v>
      </c>
      <c r="K10271" s="23">
        <v>0</v>
      </c>
      <c r="L10271" s="23" t="s">
        <v>55</v>
      </c>
      <c r="M10271" s="23" t="s">
        <v>84</v>
      </c>
      <c r="N10271" s="27">
        <v>42591</v>
      </c>
      <c r="O10271" s="23" t="s">
        <v>56</v>
      </c>
      <c r="P10271" t="str">
        <f t="shared" si="160"/>
        <v>INSERT INTO @DataTable (Deal, AdvanceDate, PROV, DealPurpose, RateType, BEACON, LTV, TDS, GDS, InsuranceType, PrincipalBalance, OccupancyType, AccountStatus, Closed_Date, DelinquencyBucket) VALUES (10270, '2015-02-18', 'ON', 'Refinance External', 'Fixed', 715, 80, 43.44, 22.93, 'Conv', 0, 'Owner-Occupied', 'Closed', '2016-08-09', 'Current');</v>
      </c>
    </row>
    <row r="10272" spans="1:16" x14ac:dyDescent="0.35">
      <c r="A10272" s="19">
        <v>10271</v>
      </c>
      <c r="B10272" s="18">
        <v>42613</v>
      </c>
      <c r="C10272" s="19" t="s">
        <v>58</v>
      </c>
      <c r="D10272" s="19" t="s">
        <v>61</v>
      </c>
      <c r="E10272" s="19" t="s">
        <v>53</v>
      </c>
      <c r="F10272" s="19">
        <v>780</v>
      </c>
      <c r="G10272" s="19">
        <v>95</v>
      </c>
      <c r="H10272" s="19">
        <v>23.16</v>
      </c>
      <c r="I10272" s="19">
        <v>19.3</v>
      </c>
      <c r="J10272" s="19" t="s">
        <v>60</v>
      </c>
      <c r="K10272" s="20">
        <v>482202.02</v>
      </c>
      <c r="L10272" s="20" t="s">
        <v>55</v>
      </c>
      <c r="M10272" s="20" t="s">
        <v>83</v>
      </c>
      <c r="N10272" s="26"/>
      <c r="O10272" s="20" t="s">
        <v>56</v>
      </c>
      <c r="P10272" t="str">
        <f t="shared" si="160"/>
        <v>INSERT INTO @DataTable (Deal, AdvanceDate, PROV, DealPurpose, RateType, BEACON, LTV, TDS, GDS, InsuranceType, PrincipalBalance, OccupancyType, AccountStatus, Closed_Date, DelinquencyBucket) VALUES (10271, '2016-08-31', 'BC', 'Purchase', 'Fixed', 780, 95, 23.16, 19.3, 'HiRatio', 482202.02, 'Owner-Occupied', 'Open', '1900-01-00', 'Current');</v>
      </c>
    </row>
    <row r="10273" spans="1:16" x14ac:dyDescent="0.35">
      <c r="A10273" s="22">
        <v>10272</v>
      </c>
      <c r="B10273" s="21">
        <v>42587</v>
      </c>
      <c r="C10273" s="22" t="s">
        <v>51</v>
      </c>
      <c r="D10273" s="22" t="s">
        <v>64</v>
      </c>
      <c r="E10273" s="22" t="s">
        <v>53</v>
      </c>
      <c r="F10273" s="22">
        <v>822</v>
      </c>
      <c r="G10273" s="22">
        <v>95</v>
      </c>
      <c r="H10273" s="22">
        <v>41.65</v>
      </c>
      <c r="I10273" s="22">
        <v>31.58</v>
      </c>
      <c r="J10273" s="22" t="s">
        <v>60</v>
      </c>
      <c r="K10273" s="23">
        <v>366424.12</v>
      </c>
      <c r="L10273" s="23" t="s">
        <v>55</v>
      </c>
      <c r="M10273" s="23" t="s">
        <v>83</v>
      </c>
      <c r="N10273" s="27"/>
      <c r="O10273" s="23" t="s">
        <v>56</v>
      </c>
      <c r="P10273" t="str">
        <f t="shared" si="160"/>
        <v>INSERT INTO @DataTable (Deal, AdvanceDate, PROV, DealPurpose, RateType, BEACON, LTV, TDS, GDS, InsuranceType, PrincipalBalance, OccupancyType, AccountStatus, Closed_Date, DelinquencyBucket) VALUES (10272, '2016-08-05', 'AB', 'Purchase with Improvements', 'Fixed', 822, 95, 41.65, 31.58, 'HiRatio', 366424.12, 'Owner-Occupied', 'Open', '1900-01-00', 'Current');</v>
      </c>
    </row>
    <row r="10274" spans="1:16" x14ac:dyDescent="0.35">
      <c r="A10274" s="19">
        <v>10273</v>
      </c>
      <c r="B10274" s="18">
        <v>42110</v>
      </c>
      <c r="C10274" s="19" t="s">
        <v>57</v>
      </c>
      <c r="D10274" s="19" t="s">
        <v>52</v>
      </c>
      <c r="E10274" s="19" t="s">
        <v>40</v>
      </c>
      <c r="F10274" s="19">
        <v>744</v>
      </c>
      <c r="G10274" s="19">
        <v>68.75</v>
      </c>
      <c r="H10274" s="19">
        <v>19.7</v>
      </c>
      <c r="I10274" s="19">
        <v>18.89</v>
      </c>
      <c r="J10274" s="19" t="s">
        <v>54</v>
      </c>
      <c r="K10274" s="20">
        <v>308902.82</v>
      </c>
      <c r="L10274" s="20" t="s">
        <v>55</v>
      </c>
      <c r="M10274" s="20" t="s">
        <v>83</v>
      </c>
      <c r="N10274" s="26"/>
      <c r="O10274" s="20" t="s">
        <v>56</v>
      </c>
      <c r="P10274" t="str">
        <f t="shared" si="160"/>
        <v>INSERT INTO @DataTable (Deal, AdvanceDate, PROV, DealPurpose, RateType, BEACON, LTV, TDS, GDS, InsuranceType, PrincipalBalance, OccupancyType, AccountStatus, Closed_Date, DelinquencyBucket) VALUES (10273, '2015-04-16', 'ON', 'Refinance External', 'ARM', 744, 68.75, 19.7, 18.89, 'Conv', 308902.82, 'Owner-Occupied', 'Open', '1900-01-00', 'Current');</v>
      </c>
    </row>
    <row r="10275" spans="1:16" x14ac:dyDescent="0.35">
      <c r="A10275" s="22">
        <v>10274</v>
      </c>
      <c r="B10275" s="21">
        <v>42094</v>
      </c>
      <c r="C10275" s="22" t="s">
        <v>57</v>
      </c>
      <c r="D10275" s="22" t="s">
        <v>52</v>
      </c>
      <c r="E10275" s="22" t="s">
        <v>40</v>
      </c>
      <c r="F10275" s="22">
        <v>692</v>
      </c>
      <c r="G10275" s="22">
        <v>58.33</v>
      </c>
      <c r="H10275" s="22">
        <v>32.299999999999997</v>
      </c>
      <c r="I10275" s="22">
        <v>22.61</v>
      </c>
      <c r="J10275" s="22" t="s">
        <v>54</v>
      </c>
      <c r="K10275" s="23">
        <v>320541.62</v>
      </c>
      <c r="L10275" s="23" t="s">
        <v>55</v>
      </c>
      <c r="M10275" s="23" t="s">
        <v>83</v>
      </c>
      <c r="N10275" s="27"/>
      <c r="O10275" s="23" t="s">
        <v>56</v>
      </c>
      <c r="P10275" t="str">
        <f t="shared" si="160"/>
        <v>INSERT INTO @DataTable (Deal, AdvanceDate, PROV, DealPurpose, RateType, BEACON, LTV, TDS, GDS, InsuranceType, PrincipalBalance, OccupancyType, AccountStatus, Closed_Date, DelinquencyBucket) VALUES (10274, '2015-03-31', 'ON', 'Refinance External', 'ARM', 692, 58.33, 32.3, 22.61, 'Conv', 320541.62, 'Owner-Occupied', 'Open', '1900-01-00', 'Current');</v>
      </c>
    </row>
    <row r="10276" spans="1:16" x14ac:dyDescent="0.35">
      <c r="A10276" s="19">
        <v>10275</v>
      </c>
      <c r="B10276" s="18">
        <v>41547</v>
      </c>
      <c r="C10276" s="19" t="s">
        <v>57</v>
      </c>
      <c r="D10276" s="19" t="s">
        <v>61</v>
      </c>
      <c r="E10276" s="19" t="s">
        <v>40</v>
      </c>
      <c r="F10276" s="19">
        <v>762</v>
      </c>
      <c r="G10276" s="19">
        <v>66.7</v>
      </c>
      <c r="H10276" s="19">
        <v>40.61</v>
      </c>
      <c r="I10276" s="19">
        <v>20.8</v>
      </c>
      <c r="J10276" s="19" t="s">
        <v>54</v>
      </c>
      <c r="K10276" s="20">
        <v>110527.81</v>
      </c>
      <c r="L10276" s="20" t="s">
        <v>55</v>
      </c>
      <c r="M10276" s="20" t="s">
        <v>83</v>
      </c>
      <c r="N10276" s="26"/>
      <c r="O10276" s="20" t="s">
        <v>56</v>
      </c>
      <c r="P10276" t="str">
        <f t="shared" si="160"/>
        <v>INSERT INTO @DataTable (Deal, AdvanceDate, PROV, DealPurpose, RateType, BEACON, LTV, TDS, GDS, InsuranceType, PrincipalBalance, OccupancyType, AccountStatus, Closed_Date, DelinquencyBucket) VALUES (10275, '2013-09-30', 'ON', 'Purchase', 'ARM', 762, 66.7, 40.61, 20.8, 'Conv', 110527.81, 'Owner-Occupied', 'Open', '1900-01-00', 'Current');</v>
      </c>
    </row>
    <row r="10277" spans="1:16" x14ac:dyDescent="0.35">
      <c r="A10277" s="22">
        <v>10276</v>
      </c>
      <c r="B10277" s="21">
        <v>42551</v>
      </c>
      <c r="C10277" s="22" t="s">
        <v>57</v>
      </c>
      <c r="D10277" s="22" t="s">
        <v>52</v>
      </c>
      <c r="E10277" s="22" t="s">
        <v>40</v>
      </c>
      <c r="F10277" s="22">
        <v>768</v>
      </c>
      <c r="G10277" s="22">
        <v>50</v>
      </c>
      <c r="H10277" s="22">
        <v>34.69</v>
      </c>
      <c r="I10277" s="22">
        <v>30.58</v>
      </c>
      <c r="J10277" s="22" t="s">
        <v>54</v>
      </c>
      <c r="K10277" s="23">
        <v>147392.28</v>
      </c>
      <c r="L10277" s="23" t="s">
        <v>55</v>
      </c>
      <c r="M10277" s="23" t="s">
        <v>83</v>
      </c>
      <c r="N10277" s="27"/>
      <c r="O10277" s="23" t="s">
        <v>56</v>
      </c>
      <c r="P10277" t="str">
        <f t="shared" si="160"/>
        <v>INSERT INTO @DataTable (Deal, AdvanceDate, PROV, DealPurpose, RateType, BEACON, LTV, TDS, GDS, InsuranceType, PrincipalBalance, OccupancyType, AccountStatus, Closed_Date, DelinquencyBucket) VALUES (10276, '2016-06-30', 'ON', 'Refinance External', 'ARM', 768, 50, 34.69, 30.58, 'Conv', 147392.28, 'Owner-Occupied', 'Open', '1900-01-00', 'Current');</v>
      </c>
    </row>
    <row r="10278" spans="1:16" x14ac:dyDescent="0.35">
      <c r="A10278" s="19">
        <v>10277</v>
      </c>
      <c r="B10278" s="18">
        <v>42332</v>
      </c>
      <c r="C10278" s="19" t="s">
        <v>57</v>
      </c>
      <c r="D10278" s="19" t="s">
        <v>61</v>
      </c>
      <c r="E10278" s="19" t="s">
        <v>53</v>
      </c>
      <c r="F10278" s="19">
        <v>785</v>
      </c>
      <c r="G10278" s="19">
        <v>77.58</v>
      </c>
      <c r="H10278" s="19">
        <v>43.11</v>
      </c>
      <c r="I10278" s="19">
        <v>23.6</v>
      </c>
      <c r="J10278" s="19" t="s">
        <v>54</v>
      </c>
      <c r="K10278" s="20">
        <v>505107.91</v>
      </c>
      <c r="L10278" s="20" t="s">
        <v>55</v>
      </c>
      <c r="M10278" s="20" t="s">
        <v>83</v>
      </c>
      <c r="N10278" s="26"/>
      <c r="O10278" s="20" t="s">
        <v>56</v>
      </c>
      <c r="P10278" t="str">
        <f t="shared" si="160"/>
        <v>INSERT INTO @DataTable (Deal, AdvanceDate, PROV, DealPurpose, RateType, BEACON, LTV, TDS, GDS, InsuranceType, PrincipalBalance, OccupancyType, AccountStatus, Closed_Date, DelinquencyBucket) VALUES (10277, '2015-11-24', 'ON', 'Purchase', 'Fixed', 785, 77.58, 43.11, 23.6, 'Conv', 505107.91, 'Owner-Occupied', 'Open', '1900-01-00', 'Current');</v>
      </c>
    </row>
    <row r="10279" spans="1:16" x14ac:dyDescent="0.35">
      <c r="A10279" s="22">
        <v>10278</v>
      </c>
      <c r="B10279" s="21">
        <v>42227</v>
      </c>
      <c r="C10279" s="22" t="s">
        <v>57</v>
      </c>
      <c r="D10279" s="22" t="s">
        <v>61</v>
      </c>
      <c r="E10279" s="22" t="s">
        <v>40</v>
      </c>
      <c r="F10279" s="22">
        <v>790</v>
      </c>
      <c r="G10279" s="22">
        <v>80</v>
      </c>
      <c r="H10279" s="22">
        <v>27.12</v>
      </c>
      <c r="I10279" s="22">
        <v>20.02</v>
      </c>
      <c r="J10279" s="22" t="s">
        <v>54</v>
      </c>
      <c r="K10279" s="23">
        <v>282995.74</v>
      </c>
      <c r="L10279" s="23" t="s">
        <v>55</v>
      </c>
      <c r="M10279" s="23" t="s">
        <v>83</v>
      </c>
      <c r="N10279" s="27"/>
      <c r="O10279" s="23" t="s">
        <v>56</v>
      </c>
      <c r="P10279" t="str">
        <f t="shared" si="160"/>
        <v>INSERT INTO @DataTable (Deal, AdvanceDate, PROV, DealPurpose, RateType, BEACON, LTV, TDS, GDS, InsuranceType, PrincipalBalance, OccupancyType, AccountStatus, Closed_Date, DelinquencyBucket) VALUES (10278, '2015-08-11', 'ON', 'Purchase', 'ARM', 790, 80, 27.12, 20.02, 'Conv', 282995.74, 'Owner-Occupied', 'Open', '1900-01-00', 'Current');</v>
      </c>
    </row>
    <row r="10280" spans="1:16" x14ac:dyDescent="0.35">
      <c r="A10280" s="19">
        <v>10279</v>
      </c>
      <c r="B10280" s="18">
        <v>42305</v>
      </c>
      <c r="C10280" s="19" t="s">
        <v>57</v>
      </c>
      <c r="D10280" s="19" t="s">
        <v>61</v>
      </c>
      <c r="E10280" s="19" t="s">
        <v>40</v>
      </c>
      <c r="F10280" s="19">
        <v>786</v>
      </c>
      <c r="G10280" s="19">
        <v>95</v>
      </c>
      <c r="H10280" s="19">
        <v>30.84</v>
      </c>
      <c r="I10280" s="19">
        <v>26.39</v>
      </c>
      <c r="J10280" s="19" t="s">
        <v>60</v>
      </c>
      <c r="K10280" s="20">
        <v>285639.09000000003</v>
      </c>
      <c r="L10280" s="20" t="s">
        <v>55</v>
      </c>
      <c r="M10280" s="20" t="s">
        <v>83</v>
      </c>
      <c r="N10280" s="26"/>
      <c r="O10280" s="20" t="s">
        <v>56</v>
      </c>
      <c r="P10280" t="str">
        <f t="shared" si="160"/>
        <v>INSERT INTO @DataTable (Deal, AdvanceDate, PROV, DealPurpose, RateType, BEACON, LTV, TDS, GDS, InsuranceType, PrincipalBalance, OccupancyType, AccountStatus, Closed_Date, DelinquencyBucket) VALUES (10279, '2015-10-28', 'ON', 'Purchase', 'ARM', 786, 95, 30.84, 26.39, 'HiRatio', 285639.09, 'Owner-Occupied', 'Open', '1900-01-00', 'Current');</v>
      </c>
    </row>
    <row r="10281" spans="1:16" x14ac:dyDescent="0.35">
      <c r="A10281" s="22">
        <v>10280</v>
      </c>
      <c r="B10281" s="21">
        <v>41939</v>
      </c>
      <c r="C10281" s="22" t="s">
        <v>51</v>
      </c>
      <c r="D10281" s="22" t="s">
        <v>68</v>
      </c>
      <c r="E10281" s="22" t="s">
        <v>53</v>
      </c>
      <c r="F10281" s="22">
        <v>760</v>
      </c>
      <c r="G10281" s="22">
        <v>34.67</v>
      </c>
      <c r="H10281" s="22">
        <v>27.67</v>
      </c>
      <c r="I10281" s="22">
        <v>8.81</v>
      </c>
      <c r="J10281" s="22" t="s">
        <v>54</v>
      </c>
      <c r="K10281" s="23">
        <v>93704.22</v>
      </c>
      <c r="L10281" s="23" t="s">
        <v>55</v>
      </c>
      <c r="M10281" s="23" t="s">
        <v>83</v>
      </c>
      <c r="N10281" s="27"/>
      <c r="O10281" s="23" t="s">
        <v>56</v>
      </c>
      <c r="P10281" t="str">
        <f t="shared" si="160"/>
        <v>INSERT INTO @DataTable (Deal, AdvanceDate, PROV, DealPurpose, RateType, BEACON, LTV, TDS, GDS, InsuranceType, PrincipalBalance, OccupancyType, AccountStatus, Closed_Date, DelinquencyBucket) VALUES (10280, '2014-10-27', 'AB', 'Portable', 'Fixed', 760, 34.67, 27.67, 8.81, 'Conv', 93704.22, 'Owner-Occupied', 'Open', '1900-01-00', 'Current');</v>
      </c>
    </row>
    <row r="10282" spans="1:16" x14ac:dyDescent="0.35">
      <c r="A10282" s="19">
        <v>10281</v>
      </c>
      <c r="B10282" s="18">
        <v>41892</v>
      </c>
      <c r="C10282" s="19" t="s">
        <v>57</v>
      </c>
      <c r="D10282" s="19" t="s">
        <v>52</v>
      </c>
      <c r="E10282" s="19" t="s">
        <v>40</v>
      </c>
      <c r="F10282" s="19">
        <v>741</v>
      </c>
      <c r="G10282" s="19">
        <v>80</v>
      </c>
      <c r="H10282" s="19">
        <v>30.6</v>
      </c>
      <c r="I10282" s="19">
        <v>29.45</v>
      </c>
      <c r="J10282" s="19" t="s">
        <v>54</v>
      </c>
      <c r="K10282" s="20">
        <v>469802.26</v>
      </c>
      <c r="L10282" s="20" t="s">
        <v>55</v>
      </c>
      <c r="M10282" s="20" t="s">
        <v>83</v>
      </c>
      <c r="N10282" s="26"/>
      <c r="O10282" s="20" t="s">
        <v>56</v>
      </c>
      <c r="P10282" t="str">
        <f t="shared" si="160"/>
        <v>INSERT INTO @DataTable (Deal, AdvanceDate, PROV, DealPurpose, RateType, BEACON, LTV, TDS, GDS, InsuranceType, PrincipalBalance, OccupancyType, AccountStatus, Closed_Date, DelinquencyBucket) VALUES (10281, '2014-09-10', 'ON', 'Refinance External', 'ARM', 741, 80, 30.6, 29.45, 'Conv', 469802.26, 'Owner-Occupied', 'Open', '1900-01-00', 'Current');</v>
      </c>
    </row>
    <row r="10283" spans="1:16" x14ac:dyDescent="0.35">
      <c r="A10283" s="22">
        <v>10282</v>
      </c>
      <c r="B10283" s="21">
        <v>41593</v>
      </c>
      <c r="C10283" s="22" t="s">
        <v>51</v>
      </c>
      <c r="D10283" s="22" t="s">
        <v>61</v>
      </c>
      <c r="E10283" s="22" t="s">
        <v>53</v>
      </c>
      <c r="F10283" s="22">
        <v>739</v>
      </c>
      <c r="G10283" s="22">
        <v>95</v>
      </c>
      <c r="H10283" s="22">
        <v>42.23</v>
      </c>
      <c r="I10283" s="22">
        <v>37.880000000000003</v>
      </c>
      <c r="J10283" s="22" t="s">
        <v>60</v>
      </c>
      <c r="K10283" s="23">
        <v>321357.74</v>
      </c>
      <c r="L10283" s="23" t="s">
        <v>55</v>
      </c>
      <c r="M10283" s="23" t="s">
        <v>83</v>
      </c>
      <c r="N10283" s="27"/>
      <c r="O10283" s="23" t="s">
        <v>56</v>
      </c>
      <c r="P10283" t="str">
        <f t="shared" si="160"/>
        <v>INSERT INTO @DataTable (Deal, AdvanceDate, PROV, DealPurpose, RateType, BEACON, LTV, TDS, GDS, InsuranceType, PrincipalBalance, OccupancyType, AccountStatus, Closed_Date, DelinquencyBucket) VALUES (10282, '2013-11-15', 'AB', 'Purchase', 'Fixed', 739, 95, 42.23, 37.88, 'HiRatio', 321357.74, 'Owner-Occupied', 'Open', '1900-01-00', 'Current');</v>
      </c>
    </row>
    <row r="10284" spans="1:16" x14ac:dyDescent="0.35">
      <c r="A10284" s="19">
        <v>10283</v>
      </c>
      <c r="B10284" s="18">
        <v>41956</v>
      </c>
      <c r="C10284" s="19" t="s">
        <v>57</v>
      </c>
      <c r="D10284" s="19" t="s">
        <v>52</v>
      </c>
      <c r="E10284" s="19" t="s">
        <v>40</v>
      </c>
      <c r="F10284" s="19">
        <v>807</v>
      </c>
      <c r="G10284" s="19">
        <v>56.66</v>
      </c>
      <c r="H10284" s="19">
        <v>22.76</v>
      </c>
      <c r="I10284" s="19">
        <v>20.16</v>
      </c>
      <c r="J10284" s="19" t="s">
        <v>54</v>
      </c>
      <c r="K10284" s="20">
        <v>170596.96</v>
      </c>
      <c r="L10284" s="20" t="s">
        <v>55</v>
      </c>
      <c r="M10284" s="20" t="s">
        <v>83</v>
      </c>
      <c r="N10284" s="26"/>
      <c r="O10284" s="20" t="s">
        <v>56</v>
      </c>
      <c r="P10284" t="str">
        <f t="shared" si="160"/>
        <v>INSERT INTO @DataTable (Deal, AdvanceDate, PROV, DealPurpose, RateType, BEACON, LTV, TDS, GDS, InsuranceType, PrincipalBalance, OccupancyType, AccountStatus, Closed_Date, DelinquencyBucket) VALUES (10283, '2014-11-13', 'ON', 'Refinance External', 'ARM', 807, 56.66, 22.76, 20.16, 'Conv', 170596.96, 'Owner-Occupied', 'Open', '1900-01-00', 'Current');</v>
      </c>
    </row>
    <row r="10285" spans="1:16" x14ac:dyDescent="0.35">
      <c r="A10285" s="22">
        <v>10284</v>
      </c>
      <c r="B10285" s="21">
        <v>42562</v>
      </c>
      <c r="C10285" s="22" t="s">
        <v>58</v>
      </c>
      <c r="D10285" s="22" t="s">
        <v>52</v>
      </c>
      <c r="E10285" s="22" t="s">
        <v>53</v>
      </c>
      <c r="F10285" s="22">
        <v>743</v>
      </c>
      <c r="G10285" s="22">
        <v>78.2</v>
      </c>
      <c r="H10285" s="22">
        <v>43.5</v>
      </c>
      <c r="I10285" s="22">
        <v>21.12</v>
      </c>
      <c r="J10285" s="22" t="s">
        <v>54</v>
      </c>
      <c r="K10285" s="23">
        <v>510596.92</v>
      </c>
      <c r="L10285" s="23" t="s">
        <v>55</v>
      </c>
      <c r="M10285" s="23" t="s">
        <v>83</v>
      </c>
      <c r="N10285" s="27"/>
      <c r="O10285" s="23" t="s">
        <v>56</v>
      </c>
      <c r="P10285" t="str">
        <f t="shared" si="160"/>
        <v>INSERT INTO @DataTable (Deal, AdvanceDate, PROV, DealPurpose, RateType, BEACON, LTV, TDS, GDS, InsuranceType, PrincipalBalance, OccupancyType, AccountStatus, Closed_Date, DelinquencyBucket) VALUES (10284, '2016-07-11', 'BC', 'Refinance External', 'Fixed', 743, 78.2, 43.5, 21.12, 'Conv', 510596.92, 'Owner-Occupied', 'Open', '1900-01-00', 'Current');</v>
      </c>
    </row>
    <row r="10286" spans="1:16" x14ac:dyDescent="0.35">
      <c r="A10286" s="19">
        <v>10285</v>
      </c>
      <c r="B10286" s="18">
        <v>41696</v>
      </c>
      <c r="C10286" s="19" t="s">
        <v>58</v>
      </c>
      <c r="D10286" s="19" t="s">
        <v>61</v>
      </c>
      <c r="E10286" s="19" t="s">
        <v>53</v>
      </c>
      <c r="F10286" s="19">
        <v>690</v>
      </c>
      <c r="G10286" s="19">
        <v>95</v>
      </c>
      <c r="H10286" s="19">
        <v>42.34</v>
      </c>
      <c r="I10286" s="19">
        <v>31.36</v>
      </c>
      <c r="J10286" s="19" t="s">
        <v>60</v>
      </c>
      <c r="K10286" s="20">
        <v>0</v>
      </c>
      <c r="L10286" s="20" t="s">
        <v>55</v>
      </c>
      <c r="M10286" s="20" t="s">
        <v>84</v>
      </c>
      <c r="N10286" s="26">
        <v>42571</v>
      </c>
      <c r="O10286" s="20" t="s">
        <v>56</v>
      </c>
      <c r="P10286" t="str">
        <f t="shared" si="160"/>
        <v>INSERT INTO @DataTable (Deal, AdvanceDate, PROV, DealPurpose, RateType, BEACON, LTV, TDS, GDS, InsuranceType, PrincipalBalance, OccupancyType, AccountStatus, Closed_Date, DelinquencyBucket) VALUES (10285, '2014-02-26', 'BC', 'Purchase', 'Fixed', 690, 95, 42.34, 31.36, 'HiRatio', 0, 'Owner-Occupied', 'Closed', '2016-07-20', 'Current');</v>
      </c>
    </row>
    <row r="10287" spans="1:16" x14ac:dyDescent="0.35">
      <c r="A10287" s="22">
        <v>10286</v>
      </c>
      <c r="B10287" s="21">
        <v>42503</v>
      </c>
      <c r="C10287" s="22" t="s">
        <v>57</v>
      </c>
      <c r="D10287" s="22" t="s">
        <v>52</v>
      </c>
      <c r="E10287" s="22" t="s">
        <v>53</v>
      </c>
      <c r="F10287" s="22">
        <v>705</v>
      </c>
      <c r="G10287" s="22">
        <v>72.349999999999994</v>
      </c>
      <c r="H10287" s="22">
        <v>25.85</v>
      </c>
      <c r="I10287" s="22">
        <v>23.76</v>
      </c>
      <c r="J10287" s="22" t="s">
        <v>54</v>
      </c>
      <c r="K10287" s="23">
        <v>595767.93000000005</v>
      </c>
      <c r="L10287" s="23" t="s">
        <v>55</v>
      </c>
      <c r="M10287" s="23" t="s">
        <v>83</v>
      </c>
      <c r="N10287" s="27"/>
      <c r="O10287" s="23" t="s">
        <v>56</v>
      </c>
      <c r="P10287" t="str">
        <f t="shared" si="160"/>
        <v>INSERT INTO @DataTable (Deal, AdvanceDate, PROV, DealPurpose, RateType, BEACON, LTV, TDS, GDS, InsuranceType, PrincipalBalance, OccupancyType, AccountStatus, Closed_Date, DelinquencyBucket) VALUES (10286, '2016-05-13', 'ON', 'Refinance External', 'Fixed', 705, 72.35, 25.85, 23.76, 'Conv', 595767.93, 'Owner-Occupied', 'Open', '1900-01-00', 'Current');</v>
      </c>
    </row>
    <row r="10288" spans="1:16" x14ac:dyDescent="0.35">
      <c r="A10288" s="19">
        <v>10287</v>
      </c>
      <c r="B10288" s="18">
        <v>42244</v>
      </c>
      <c r="C10288" s="19" t="s">
        <v>57</v>
      </c>
      <c r="D10288" s="19" t="s">
        <v>52</v>
      </c>
      <c r="E10288" s="19" t="s">
        <v>40</v>
      </c>
      <c r="F10288" s="19">
        <v>770</v>
      </c>
      <c r="G10288" s="19">
        <v>60.61</v>
      </c>
      <c r="H10288" s="19">
        <v>31.26</v>
      </c>
      <c r="I10288" s="19">
        <v>27.61</v>
      </c>
      <c r="J10288" s="19" t="s">
        <v>54</v>
      </c>
      <c r="K10288" s="20">
        <v>381908.34</v>
      </c>
      <c r="L10288" s="20" t="s">
        <v>55</v>
      </c>
      <c r="M10288" s="20" t="s">
        <v>83</v>
      </c>
      <c r="N10288" s="26"/>
      <c r="O10288" s="20" t="s">
        <v>56</v>
      </c>
      <c r="P10288" t="str">
        <f t="shared" si="160"/>
        <v>INSERT INTO @DataTable (Deal, AdvanceDate, PROV, DealPurpose, RateType, BEACON, LTV, TDS, GDS, InsuranceType, PrincipalBalance, OccupancyType, AccountStatus, Closed_Date, DelinquencyBucket) VALUES (10287, '2015-08-28', 'ON', 'Refinance External', 'ARM', 770, 60.61, 31.26, 27.61, 'Conv', 381908.34, 'Owner-Occupied', 'Open', '1900-01-00', 'Current');</v>
      </c>
    </row>
    <row r="10289" spans="1:16" x14ac:dyDescent="0.35">
      <c r="A10289" s="22">
        <v>10288</v>
      </c>
      <c r="B10289" s="21">
        <v>42170</v>
      </c>
      <c r="C10289" s="22" t="s">
        <v>57</v>
      </c>
      <c r="D10289" s="22" t="s">
        <v>61</v>
      </c>
      <c r="E10289" s="22" t="s">
        <v>53</v>
      </c>
      <c r="F10289" s="22">
        <v>674</v>
      </c>
      <c r="G10289" s="22">
        <v>85</v>
      </c>
      <c r="H10289" s="22">
        <v>32.14</v>
      </c>
      <c r="I10289" s="22">
        <v>31.93</v>
      </c>
      <c r="J10289" s="22" t="s">
        <v>60</v>
      </c>
      <c r="K10289" s="23">
        <v>314831.2</v>
      </c>
      <c r="L10289" s="23" t="s">
        <v>55</v>
      </c>
      <c r="M10289" s="23" t="s">
        <v>83</v>
      </c>
      <c r="N10289" s="27"/>
      <c r="O10289" s="23" t="s">
        <v>56</v>
      </c>
      <c r="P10289" t="str">
        <f t="shared" si="160"/>
        <v>INSERT INTO @DataTable (Deal, AdvanceDate, PROV, DealPurpose, RateType, BEACON, LTV, TDS, GDS, InsuranceType, PrincipalBalance, OccupancyType, AccountStatus, Closed_Date, DelinquencyBucket) VALUES (10288, '2015-06-15', 'ON', 'Purchase', 'Fixed', 674, 85, 32.14, 31.93, 'HiRatio', 314831.2, 'Owner-Occupied', 'Open', '1900-01-00', 'Current');</v>
      </c>
    </row>
    <row r="10290" spans="1:16" x14ac:dyDescent="0.35">
      <c r="A10290" s="19">
        <v>10289</v>
      </c>
      <c r="B10290" s="18">
        <v>42090</v>
      </c>
      <c r="C10290" s="19" t="s">
        <v>51</v>
      </c>
      <c r="D10290" s="19" t="s">
        <v>61</v>
      </c>
      <c r="E10290" s="19" t="s">
        <v>53</v>
      </c>
      <c r="F10290" s="19">
        <v>674</v>
      </c>
      <c r="G10290" s="19">
        <v>94.96</v>
      </c>
      <c r="H10290" s="19">
        <v>38.159999999999997</v>
      </c>
      <c r="I10290" s="19">
        <v>25.31</v>
      </c>
      <c r="J10290" s="19" t="s">
        <v>60</v>
      </c>
      <c r="K10290" s="20">
        <v>382727.76</v>
      </c>
      <c r="L10290" s="20" t="s">
        <v>55</v>
      </c>
      <c r="M10290" s="20" t="s">
        <v>83</v>
      </c>
      <c r="N10290" s="26"/>
      <c r="O10290" s="20" t="s">
        <v>56</v>
      </c>
      <c r="P10290" t="str">
        <f t="shared" si="160"/>
        <v>INSERT INTO @DataTable (Deal, AdvanceDate, PROV, DealPurpose, RateType, BEACON, LTV, TDS, GDS, InsuranceType, PrincipalBalance, OccupancyType, AccountStatus, Closed_Date, DelinquencyBucket) VALUES (10289, '2015-03-27', 'AB', 'Purchase', 'Fixed', 674, 94.96, 38.16, 25.31, 'HiRatio', 382727.76, 'Owner-Occupied', 'Open', '1900-01-00', 'Current');</v>
      </c>
    </row>
    <row r="10291" spans="1:16" x14ac:dyDescent="0.35">
      <c r="A10291" s="22">
        <v>10290</v>
      </c>
      <c r="B10291" s="21">
        <v>41138</v>
      </c>
      <c r="C10291" s="22" t="s">
        <v>57</v>
      </c>
      <c r="D10291" s="22" t="s">
        <v>61</v>
      </c>
      <c r="E10291" s="22" t="s">
        <v>53</v>
      </c>
      <c r="F10291" s="22">
        <v>803</v>
      </c>
      <c r="G10291" s="22">
        <v>75</v>
      </c>
      <c r="H10291" s="22">
        <v>38.83</v>
      </c>
      <c r="I10291" s="22">
        <v>21.28</v>
      </c>
      <c r="J10291" s="22" t="s">
        <v>54</v>
      </c>
      <c r="K10291" s="23">
        <v>0</v>
      </c>
      <c r="L10291" s="23" t="s">
        <v>66</v>
      </c>
      <c r="M10291" s="23" t="s">
        <v>84</v>
      </c>
      <c r="N10291" s="27">
        <v>42724</v>
      </c>
      <c r="O10291" s="23" t="s">
        <v>56</v>
      </c>
      <c r="P10291" t="str">
        <f t="shared" si="160"/>
        <v>INSERT INTO @DataTable (Deal, AdvanceDate, PROV, DealPurpose, RateType, BEACON, LTV, TDS, GDS, InsuranceType, PrincipalBalance, OccupancyType, AccountStatus, Closed_Date, DelinquencyBucket) VALUES (10290, '2012-08-17', 'ON', 'Purchase', 'Fixed', 803, 75, 38.83, 21.28, 'Conv', 0, 'Second Home', 'Closed', '2016-12-20', 'Current');</v>
      </c>
    </row>
    <row r="10292" spans="1:16" x14ac:dyDescent="0.35">
      <c r="A10292" s="19">
        <v>10291</v>
      </c>
      <c r="B10292" s="18">
        <v>42060</v>
      </c>
      <c r="C10292" s="19" t="s">
        <v>57</v>
      </c>
      <c r="D10292" s="19" t="s">
        <v>52</v>
      </c>
      <c r="E10292" s="19" t="s">
        <v>53</v>
      </c>
      <c r="F10292" s="19">
        <v>709</v>
      </c>
      <c r="G10292" s="19">
        <v>80</v>
      </c>
      <c r="H10292" s="19">
        <v>33.1</v>
      </c>
      <c r="I10292" s="19">
        <v>28.7</v>
      </c>
      <c r="J10292" s="19" t="s">
        <v>54</v>
      </c>
      <c r="K10292" s="20">
        <v>203898.7</v>
      </c>
      <c r="L10292" s="20" t="s">
        <v>55</v>
      </c>
      <c r="M10292" s="20" t="s">
        <v>83</v>
      </c>
      <c r="N10292" s="26"/>
      <c r="O10292" s="20" t="s">
        <v>56</v>
      </c>
      <c r="P10292" t="str">
        <f t="shared" si="160"/>
        <v>INSERT INTO @DataTable (Deal, AdvanceDate, PROV, DealPurpose, RateType, BEACON, LTV, TDS, GDS, InsuranceType, PrincipalBalance, OccupancyType, AccountStatus, Closed_Date, DelinquencyBucket) VALUES (10291, '2015-02-25', 'ON', 'Refinance External', 'Fixed', 709, 80, 33.1, 28.7, 'Conv', 203898.7, 'Owner-Occupied', 'Open', '1900-01-00', 'Current');</v>
      </c>
    </row>
    <row r="10293" spans="1:16" x14ac:dyDescent="0.35">
      <c r="A10293" s="22">
        <v>10292</v>
      </c>
      <c r="B10293" s="21">
        <v>41283</v>
      </c>
      <c r="C10293" s="22" t="s">
        <v>57</v>
      </c>
      <c r="D10293" s="22" t="s">
        <v>61</v>
      </c>
      <c r="E10293" s="22" t="s">
        <v>53</v>
      </c>
      <c r="F10293" s="22">
        <v>705</v>
      </c>
      <c r="G10293" s="22">
        <v>90</v>
      </c>
      <c r="H10293" s="22">
        <v>31.38</v>
      </c>
      <c r="I10293" s="22">
        <v>19.899999999999999</v>
      </c>
      <c r="J10293" s="22" t="s">
        <v>60</v>
      </c>
      <c r="K10293" s="23">
        <v>0</v>
      </c>
      <c r="L10293" s="23" t="s">
        <v>55</v>
      </c>
      <c r="M10293" s="23" t="s">
        <v>84</v>
      </c>
      <c r="N10293" s="27">
        <v>42423</v>
      </c>
      <c r="O10293" s="23" t="s">
        <v>56</v>
      </c>
      <c r="P10293" t="str">
        <f t="shared" si="160"/>
        <v>INSERT INTO @DataTable (Deal, AdvanceDate, PROV, DealPurpose, RateType, BEACON, LTV, TDS, GDS, InsuranceType, PrincipalBalance, OccupancyType, AccountStatus, Closed_Date, DelinquencyBucket) VALUES (10292, '2013-01-09', 'ON', 'Purchase', 'Fixed', 705, 90, 31.38, 19.9, 'HiRatio', 0, 'Owner-Occupied', 'Closed', '2016-02-23', 'Current');</v>
      </c>
    </row>
    <row r="10294" spans="1:16" x14ac:dyDescent="0.35">
      <c r="A10294" s="19">
        <v>10293</v>
      </c>
      <c r="B10294" s="18">
        <v>41929</v>
      </c>
      <c r="C10294" s="19" t="s">
        <v>51</v>
      </c>
      <c r="D10294" s="19" t="s">
        <v>61</v>
      </c>
      <c r="E10294" s="19" t="s">
        <v>53</v>
      </c>
      <c r="F10294" s="19">
        <v>752</v>
      </c>
      <c r="G10294" s="19">
        <v>95</v>
      </c>
      <c r="H10294" s="19">
        <v>35.89</v>
      </c>
      <c r="I10294" s="19">
        <v>35.89</v>
      </c>
      <c r="J10294" s="19" t="s">
        <v>60</v>
      </c>
      <c r="K10294" s="20">
        <v>278057.14</v>
      </c>
      <c r="L10294" s="20" t="s">
        <v>55</v>
      </c>
      <c r="M10294" s="20" t="s">
        <v>83</v>
      </c>
      <c r="N10294" s="26"/>
      <c r="O10294" s="20" t="s">
        <v>56</v>
      </c>
      <c r="P10294" t="str">
        <f t="shared" si="160"/>
        <v>INSERT INTO @DataTable (Deal, AdvanceDate, PROV, DealPurpose, RateType, BEACON, LTV, TDS, GDS, InsuranceType, PrincipalBalance, OccupancyType, AccountStatus, Closed_Date, DelinquencyBucket) VALUES (10293, '2014-10-17', 'AB', 'Purchase', 'Fixed', 752, 95, 35.89, 35.89, 'HiRatio', 278057.14, 'Owner-Occupied', 'Open', '1900-01-00', 'Current');</v>
      </c>
    </row>
    <row r="10295" spans="1:16" x14ac:dyDescent="0.35">
      <c r="A10295" s="22">
        <v>10294</v>
      </c>
      <c r="B10295" s="21">
        <v>41089</v>
      </c>
      <c r="C10295" s="22" t="s">
        <v>58</v>
      </c>
      <c r="D10295" s="22" t="s">
        <v>61</v>
      </c>
      <c r="E10295" s="22" t="s">
        <v>53</v>
      </c>
      <c r="F10295" s="22">
        <v>731</v>
      </c>
      <c r="G10295" s="22">
        <v>69.62</v>
      </c>
      <c r="H10295" s="22">
        <v>40.369999999999997</v>
      </c>
      <c r="I10295" s="22">
        <v>53.02</v>
      </c>
      <c r="J10295" s="22" t="s">
        <v>54</v>
      </c>
      <c r="K10295" s="23">
        <v>0</v>
      </c>
      <c r="L10295" s="23" t="s">
        <v>55</v>
      </c>
      <c r="M10295" s="23" t="s">
        <v>84</v>
      </c>
      <c r="N10295" s="27">
        <v>41701</v>
      </c>
      <c r="O10295" s="23" t="s">
        <v>56</v>
      </c>
      <c r="P10295" t="str">
        <f t="shared" si="160"/>
        <v>INSERT INTO @DataTable (Deal, AdvanceDate, PROV, DealPurpose, RateType, BEACON, LTV, TDS, GDS, InsuranceType, PrincipalBalance, OccupancyType, AccountStatus, Closed_Date, DelinquencyBucket) VALUES (10294, '2012-06-29', 'BC', 'Purchase', 'Fixed', 731, 69.62, 40.37, 53.02, 'Conv', 0, 'Owner-Occupied', 'Closed', '2014-03-03', 'Current');</v>
      </c>
    </row>
    <row r="10296" spans="1:16" x14ac:dyDescent="0.35">
      <c r="A10296" s="19">
        <v>10295</v>
      </c>
      <c r="B10296" s="18">
        <v>41850</v>
      </c>
      <c r="C10296" s="19" t="s">
        <v>57</v>
      </c>
      <c r="D10296" s="19" t="s">
        <v>61</v>
      </c>
      <c r="E10296" s="19" t="s">
        <v>40</v>
      </c>
      <c r="F10296" s="19">
        <v>763</v>
      </c>
      <c r="G10296" s="19">
        <v>90</v>
      </c>
      <c r="H10296" s="19">
        <v>26.82</v>
      </c>
      <c r="I10296" s="19">
        <v>9.26</v>
      </c>
      <c r="J10296" s="19" t="s">
        <v>60</v>
      </c>
      <c r="K10296" s="20">
        <v>200717.95</v>
      </c>
      <c r="L10296" s="20" t="s">
        <v>66</v>
      </c>
      <c r="M10296" s="20" t="s">
        <v>83</v>
      </c>
      <c r="N10296" s="26"/>
      <c r="O10296" s="20" t="s">
        <v>56</v>
      </c>
      <c r="P10296" t="str">
        <f t="shared" si="160"/>
        <v>INSERT INTO @DataTable (Deal, AdvanceDate, PROV, DealPurpose, RateType, BEACON, LTV, TDS, GDS, InsuranceType, PrincipalBalance, OccupancyType, AccountStatus, Closed_Date, DelinquencyBucket) VALUES (10295, '2014-07-30', 'ON', 'Purchase', 'ARM', 763, 90, 26.82, 9.26, 'HiRatio', 200717.95, 'Second Home', 'Open', '1900-01-00', 'Current');</v>
      </c>
    </row>
    <row r="10297" spans="1:16" x14ac:dyDescent="0.35">
      <c r="A10297" s="22">
        <v>10296</v>
      </c>
      <c r="B10297" s="21">
        <v>42173</v>
      </c>
      <c r="C10297" s="22" t="s">
        <v>57</v>
      </c>
      <c r="D10297" s="22" t="s">
        <v>61</v>
      </c>
      <c r="E10297" s="22" t="s">
        <v>40</v>
      </c>
      <c r="F10297" s="22">
        <v>787</v>
      </c>
      <c r="G10297" s="22">
        <v>95</v>
      </c>
      <c r="H10297" s="22">
        <v>17.690000000000001</v>
      </c>
      <c r="I10297" s="22">
        <v>16.2</v>
      </c>
      <c r="J10297" s="22" t="s">
        <v>60</v>
      </c>
      <c r="K10297" s="23">
        <v>291575.25</v>
      </c>
      <c r="L10297" s="23" t="s">
        <v>55</v>
      </c>
      <c r="M10297" s="23" t="s">
        <v>83</v>
      </c>
      <c r="N10297" s="27"/>
      <c r="O10297" s="23" t="s">
        <v>56</v>
      </c>
      <c r="P10297" t="str">
        <f t="shared" si="160"/>
        <v>INSERT INTO @DataTable (Deal, AdvanceDate, PROV, DealPurpose, RateType, BEACON, LTV, TDS, GDS, InsuranceType, PrincipalBalance, OccupancyType, AccountStatus, Closed_Date, DelinquencyBucket) VALUES (10296, '2015-06-18', 'ON', 'Purchase', 'ARM', 787, 95, 17.69, 16.2, 'HiRatio', 291575.25, 'Owner-Occupied', 'Open', '1900-01-00', 'Current');</v>
      </c>
    </row>
    <row r="10298" spans="1:16" x14ac:dyDescent="0.35">
      <c r="A10298" s="19">
        <v>10297</v>
      </c>
      <c r="B10298" s="18">
        <v>41179</v>
      </c>
      <c r="C10298" s="19" t="s">
        <v>57</v>
      </c>
      <c r="D10298" s="19" t="s">
        <v>61</v>
      </c>
      <c r="E10298" s="19" t="s">
        <v>53</v>
      </c>
      <c r="F10298" s="19">
        <v>698</v>
      </c>
      <c r="G10298" s="19">
        <v>95</v>
      </c>
      <c r="H10298" s="19">
        <v>40.19</v>
      </c>
      <c r="I10298" s="19">
        <v>18.649999999999999</v>
      </c>
      <c r="J10298" s="19" t="s">
        <v>60</v>
      </c>
      <c r="K10298" s="20">
        <v>185284.71</v>
      </c>
      <c r="L10298" s="20" t="s">
        <v>55</v>
      </c>
      <c r="M10298" s="20" t="s">
        <v>83</v>
      </c>
      <c r="N10298" s="26"/>
      <c r="O10298" s="20" t="s">
        <v>56</v>
      </c>
      <c r="P10298" t="str">
        <f t="shared" si="160"/>
        <v>INSERT INTO @DataTable (Deal, AdvanceDate, PROV, DealPurpose, RateType, BEACON, LTV, TDS, GDS, InsuranceType, PrincipalBalance, OccupancyType, AccountStatus, Closed_Date, DelinquencyBucket) VALUES (10297, '2012-09-27', 'ON', 'Purchase', 'Fixed', 698, 95, 40.19, 18.65, 'HiRatio', 185284.71, 'Owner-Occupied', 'Open', '1900-01-00', 'Current');</v>
      </c>
    </row>
    <row r="10299" spans="1:16" x14ac:dyDescent="0.35">
      <c r="A10299" s="22">
        <v>10298</v>
      </c>
      <c r="B10299" s="21">
        <v>42649</v>
      </c>
      <c r="C10299" s="22" t="s">
        <v>51</v>
      </c>
      <c r="D10299" s="22" t="s">
        <v>61</v>
      </c>
      <c r="E10299" s="22" t="s">
        <v>53</v>
      </c>
      <c r="F10299" s="22">
        <v>821</v>
      </c>
      <c r="G10299" s="22">
        <v>48.53</v>
      </c>
      <c r="H10299" s="22">
        <v>20.62</v>
      </c>
      <c r="I10299" s="22">
        <v>18.11</v>
      </c>
      <c r="J10299" s="22" t="s">
        <v>54</v>
      </c>
      <c r="K10299" s="23">
        <v>130635.59</v>
      </c>
      <c r="L10299" s="23" t="s">
        <v>55</v>
      </c>
      <c r="M10299" s="23" t="s">
        <v>83</v>
      </c>
      <c r="N10299" s="27"/>
      <c r="O10299" s="23" t="s">
        <v>56</v>
      </c>
      <c r="P10299" t="str">
        <f t="shared" si="160"/>
        <v>INSERT INTO @DataTable (Deal, AdvanceDate, PROV, DealPurpose, RateType, BEACON, LTV, TDS, GDS, InsuranceType, PrincipalBalance, OccupancyType, AccountStatus, Closed_Date, DelinquencyBucket) VALUES (10298, '2016-10-06', 'AB', 'Purchase', 'Fixed', 821, 48.53, 20.62, 18.11, 'Conv', 130635.59, 'Owner-Occupied', 'Open', '1900-01-00', 'Current');</v>
      </c>
    </row>
    <row r="10300" spans="1:16" x14ac:dyDescent="0.35">
      <c r="A10300" s="19">
        <v>10299</v>
      </c>
      <c r="B10300" s="18">
        <v>41800</v>
      </c>
      <c r="C10300" s="19" t="s">
        <v>57</v>
      </c>
      <c r="D10300" s="19" t="s">
        <v>52</v>
      </c>
      <c r="E10300" s="19" t="s">
        <v>40</v>
      </c>
      <c r="F10300" s="19">
        <v>794</v>
      </c>
      <c r="G10300" s="19">
        <v>63.02</v>
      </c>
      <c r="H10300" s="19">
        <v>36.83</v>
      </c>
      <c r="I10300" s="19">
        <v>10.99</v>
      </c>
      <c r="J10300" s="19" t="s">
        <v>54</v>
      </c>
      <c r="K10300" s="20">
        <v>0</v>
      </c>
      <c r="L10300" s="20" t="s">
        <v>62</v>
      </c>
      <c r="M10300" s="20" t="s">
        <v>84</v>
      </c>
      <c r="N10300" s="26">
        <v>42558</v>
      </c>
      <c r="O10300" s="20" t="s">
        <v>56</v>
      </c>
      <c r="P10300" t="str">
        <f t="shared" si="160"/>
        <v>INSERT INTO @DataTable (Deal, AdvanceDate, PROV, DealPurpose, RateType, BEACON, LTV, TDS, GDS, InsuranceType, PrincipalBalance, OccupancyType, AccountStatus, Closed_Date, DelinquencyBucket) VALUES (10299, '2014-06-10', 'ON', 'Refinance External', 'ARM', 794, 63.02, 36.83, 10.99, 'Conv', 0, 'Rental', 'Closed', '2016-07-07', 'Current');</v>
      </c>
    </row>
    <row r="10301" spans="1:16" x14ac:dyDescent="0.35">
      <c r="A10301" s="22">
        <v>10300</v>
      </c>
      <c r="B10301" s="21">
        <v>42565</v>
      </c>
      <c r="C10301" s="22" t="s">
        <v>58</v>
      </c>
      <c r="D10301" s="22" t="s">
        <v>61</v>
      </c>
      <c r="E10301" s="22" t="s">
        <v>53</v>
      </c>
      <c r="F10301" s="22">
        <v>711</v>
      </c>
      <c r="G10301" s="22">
        <v>95</v>
      </c>
      <c r="H10301" s="22">
        <v>41.22</v>
      </c>
      <c r="I10301" s="22">
        <v>16.32</v>
      </c>
      <c r="J10301" s="22" t="s">
        <v>60</v>
      </c>
      <c r="K10301" s="23">
        <v>280290.88</v>
      </c>
      <c r="L10301" s="23" t="s">
        <v>55</v>
      </c>
      <c r="M10301" s="23" t="s">
        <v>83</v>
      </c>
      <c r="N10301" s="27"/>
      <c r="O10301" s="23" t="s">
        <v>56</v>
      </c>
      <c r="P10301" t="str">
        <f t="shared" si="160"/>
        <v>INSERT INTO @DataTable (Deal, AdvanceDate, PROV, DealPurpose, RateType, BEACON, LTV, TDS, GDS, InsuranceType, PrincipalBalance, OccupancyType, AccountStatus, Closed_Date, DelinquencyBucket) VALUES (10300, '2016-07-14', 'BC', 'Purchase', 'Fixed', 711, 95, 41.22, 16.32, 'HiRatio', 280290.88, 'Owner-Occupied', 'Open', '1900-01-00', 'Current');</v>
      </c>
    </row>
    <row r="10302" spans="1:16" x14ac:dyDescent="0.35">
      <c r="A10302" s="19">
        <v>10301</v>
      </c>
      <c r="B10302" s="18">
        <v>42124</v>
      </c>
      <c r="C10302" s="19" t="s">
        <v>57</v>
      </c>
      <c r="D10302" s="19" t="s">
        <v>61</v>
      </c>
      <c r="E10302" s="19" t="s">
        <v>40</v>
      </c>
      <c r="F10302" s="19">
        <v>752</v>
      </c>
      <c r="G10302" s="19">
        <v>80</v>
      </c>
      <c r="H10302" s="19">
        <v>23.29</v>
      </c>
      <c r="I10302" s="19">
        <v>22.87</v>
      </c>
      <c r="J10302" s="19" t="s">
        <v>54</v>
      </c>
      <c r="K10302" s="20">
        <v>577836.69999999995</v>
      </c>
      <c r="L10302" s="20" t="s">
        <v>55</v>
      </c>
      <c r="M10302" s="20" t="s">
        <v>83</v>
      </c>
      <c r="N10302" s="26"/>
      <c r="O10302" s="20" t="s">
        <v>56</v>
      </c>
      <c r="P10302" t="str">
        <f t="shared" si="160"/>
        <v>INSERT INTO @DataTable (Deal, AdvanceDate, PROV, DealPurpose, RateType, BEACON, LTV, TDS, GDS, InsuranceType, PrincipalBalance, OccupancyType, AccountStatus, Closed_Date, DelinquencyBucket) VALUES (10301, '2015-04-30', 'ON', 'Purchase', 'ARM', 752, 80, 23.29, 22.87, 'Conv', 577836.7, 'Owner-Occupied', 'Open', '1900-01-00', 'Current');</v>
      </c>
    </row>
    <row r="10303" spans="1:16" x14ac:dyDescent="0.35">
      <c r="A10303" s="22">
        <v>10302</v>
      </c>
      <c r="B10303" s="21">
        <v>41096</v>
      </c>
      <c r="C10303" s="22" t="s">
        <v>57</v>
      </c>
      <c r="D10303" s="22" t="s">
        <v>61</v>
      </c>
      <c r="E10303" s="22" t="s">
        <v>40</v>
      </c>
      <c r="F10303" s="22">
        <v>776</v>
      </c>
      <c r="G10303" s="22">
        <v>95</v>
      </c>
      <c r="H10303" s="22">
        <v>33.72</v>
      </c>
      <c r="I10303" s="22">
        <v>33.520000000000003</v>
      </c>
      <c r="J10303" s="22" t="s">
        <v>60</v>
      </c>
      <c r="K10303" s="23">
        <v>294888.84999999998</v>
      </c>
      <c r="L10303" s="23" t="s">
        <v>55</v>
      </c>
      <c r="M10303" s="23" t="s">
        <v>83</v>
      </c>
      <c r="N10303" s="27"/>
      <c r="O10303" s="23" t="s">
        <v>56</v>
      </c>
      <c r="P10303" t="str">
        <f t="shared" si="160"/>
        <v>INSERT INTO @DataTable (Deal, AdvanceDate, PROV, DealPurpose, RateType, BEACON, LTV, TDS, GDS, InsuranceType, PrincipalBalance, OccupancyType, AccountStatus, Closed_Date, DelinquencyBucket) VALUES (10302, '2012-07-06', 'ON', 'Purchase', 'ARM', 776, 95, 33.72, 33.52, 'HiRatio', 294888.85, 'Owner-Occupied', 'Open', '1900-01-00', 'Current');</v>
      </c>
    </row>
    <row r="10304" spans="1:16" x14ac:dyDescent="0.35">
      <c r="A10304" s="19">
        <v>10303</v>
      </c>
      <c r="B10304" s="18">
        <v>41879</v>
      </c>
      <c r="C10304" s="19" t="s">
        <v>58</v>
      </c>
      <c r="D10304" s="19" t="s">
        <v>61</v>
      </c>
      <c r="E10304" s="19" t="s">
        <v>53</v>
      </c>
      <c r="F10304" s="19">
        <v>742</v>
      </c>
      <c r="G10304" s="19">
        <v>95</v>
      </c>
      <c r="H10304" s="19">
        <v>39.35</v>
      </c>
      <c r="I10304" s="19">
        <v>30.15</v>
      </c>
      <c r="J10304" s="19" t="s">
        <v>60</v>
      </c>
      <c r="K10304" s="20">
        <v>418424.75</v>
      </c>
      <c r="L10304" s="20" t="s">
        <v>55</v>
      </c>
      <c r="M10304" s="20" t="s">
        <v>83</v>
      </c>
      <c r="N10304" s="26"/>
      <c r="O10304" s="20" t="s">
        <v>56</v>
      </c>
      <c r="P10304" t="str">
        <f t="shared" si="160"/>
        <v>INSERT INTO @DataTable (Deal, AdvanceDate, PROV, DealPurpose, RateType, BEACON, LTV, TDS, GDS, InsuranceType, PrincipalBalance, OccupancyType, AccountStatus, Closed_Date, DelinquencyBucket) VALUES (10303, '2014-08-28', 'BC', 'Purchase', 'Fixed', 742, 95, 39.35, 30.15, 'HiRatio', 418424.75, 'Owner-Occupied', 'Open', '1900-01-00', 'Current');</v>
      </c>
    </row>
    <row r="10305" spans="1:16" x14ac:dyDescent="0.35">
      <c r="A10305" s="22">
        <v>10304</v>
      </c>
      <c r="B10305" s="21">
        <v>42468</v>
      </c>
      <c r="C10305" s="22" t="s">
        <v>58</v>
      </c>
      <c r="D10305" s="22" t="s">
        <v>61</v>
      </c>
      <c r="E10305" s="22" t="s">
        <v>53</v>
      </c>
      <c r="F10305" s="22">
        <v>768</v>
      </c>
      <c r="G10305" s="22">
        <v>79.760000000000005</v>
      </c>
      <c r="H10305" s="22">
        <v>38.76</v>
      </c>
      <c r="I10305" s="22">
        <v>37.18</v>
      </c>
      <c r="J10305" s="22" t="s">
        <v>54</v>
      </c>
      <c r="K10305" s="23">
        <v>156111.70000000001</v>
      </c>
      <c r="L10305" s="23" t="s">
        <v>55</v>
      </c>
      <c r="M10305" s="23" t="s">
        <v>83</v>
      </c>
      <c r="N10305" s="27"/>
      <c r="O10305" s="23" t="s">
        <v>56</v>
      </c>
      <c r="P10305" t="str">
        <f t="shared" si="160"/>
        <v>INSERT INTO @DataTable (Deal, AdvanceDate, PROV, DealPurpose, RateType, BEACON, LTV, TDS, GDS, InsuranceType, PrincipalBalance, OccupancyType, AccountStatus, Closed_Date, DelinquencyBucket) VALUES (10304, '2016-04-08', 'BC', 'Purchase', 'Fixed', 768, 79.76, 38.76, 37.18, 'Conv', 156111.7, 'Owner-Occupied', 'Open', '1900-01-00', 'Current');</v>
      </c>
    </row>
    <row r="10306" spans="1:16" x14ac:dyDescent="0.35">
      <c r="A10306" s="19">
        <v>10305</v>
      </c>
      <c r="B10306" s="18">
        <v>42243</v>
      </c>
      <c r="C10306" s="19" t="s">
        <v>57</v>
      </c>
      <c r="D10306" s="19" t="s">
        <v>61</v>
      </c>
      <c r="E10306" s="19" t="s">
        <v>53</v>
      </c>
      <c r="F10306" s="19">
        <v>790</v>
      </c>
      <c r="G10306" s="19">
        <v>80</v>
      </c>
      <c r="H10306" s="19">
        <v>37.24</v>
      </c>
      <c r="I10306" s="19">
        <v>30.53</v>
      </c>
      <c r="J10306" s="19" t="s">
        <v>54</v>
      </c>
      <c r="K10306" s="20">
        <v>470639.18</v>
      </c>
      <c r="L10306" s="20" t="s">
        <v>55</v>
      </c>
      <c r="M10306" s="20" t="s">
        <v>83</v>
      </c>
      <c r="N10306" s="26"/>
      <c r="O10306" s="20" t="s">
        <v>56</v>
      </c>
      <c r="P10306" t="str">
        <f t="shared" si="160"/>
        <v>INSERT INTO @DataTable (Deal, AdvanceDate, PROV, DealPurpose, RateType, BEACON, LTV, TDS, GDS, InsuranceType, PrincipalBalance, OccupancyType, AccountStatus, Closed_Date, DelinquencyBucket) VALUES (10305, '2015-08-27', 'ON', 'Purchase', 'Fixed', 790, 80, 37.24, 30.53, 'Conv', 470639.18, 'Owner-Occupied', 'Open', '1900-01-00', 'Current');</v>
      </c>
    </row>
    <row r="10307" spans="1:16" x14ac:dyDescent="0.35">
      <c r="A10307" s="22">
        <v>10306</v>
      </c>
      <c r="B10307" s="21">
        <v>41579</v>
      </c>
      <c r="C10307" s="22" t="s">
        <v>58</v>
      </c>
      <c r="D10307" s="22" t="s">
        <v>61</v>
      </c>
      <c r="E10307" s="22" t="s">
        <v>53</v>
      </c>
      <c r="F10307" s="22">
        <v>717</v>
      </c>
      <c r="G10307" s="22">
        <v>95</v>
      </c>
      <c r="H10307" s="22">
        <v>40.81</v>
      </c>
      <c r="I10307" s="22">
        <v>25.95</v>
      </c>
      <c r="J10307" s="22" t="s">
        <v>60</v>
      </c>
      <c r="K10307" s="23">
        <v>313130.42</v>
      </c>
      <c r="L10307" s="23" t="s">
        <v>55</v>
      </c>
      <c r="M10307" s="23" t="s">
        <v>83</v>
      </c>
      <c r="N10307" s="27"/>
      <c r="O10307" s="23" t="s">
        <v>56</v>
      </c>
      <c r="P10307" t="str">
        <f t="shared" ref="P10307:P10370" si="161">"INSERT INTO @DataTable (Deal, AdvanceDate, PROV, DealPurpose, RateType, BEACON, LTV, TDS, GDS, InsuranceType, PrincipalBalance, OccupancyType, AccountStatus, Closed_Date, DelinquencyBucket) VALUES (" &amp; A10307 &amp; ", " &amp; "'" &amp; TEXT(B10307, "yyyy-mm-dd") &amp; "', '" &amp; C10307 &amp; "', '" &amp; D10307 &amp; "', '" &amp; E10307 &amp; "', " &amp; F10307 &amp; ", " &amp; G10307 &amp; ", " &amp; H10307 &amp; ", " &amp; I10307 &amp; ", '" &amp; J10307 &amp; "', " &amp; K10307 &amp; ", '" &amp; L10307 &amp; "', '" &amp; M10307 &amp; "', '" &amp;TEXT(N10307, "yyyy-mm-dd") &amp; "', '" &amp; O10307 &amp; "');"</f>
        <v>INSERT INTO @DataTable (Deal, AdvanceDate, PROV, DealPurpose, RateType, BEACON, LTV, TDS, GDS, InsuranceType, PrincipalBalance, OccupancyType, AccountStatus, Closed_Date, DelinquencyBucket) VALUES (10306, '2013-11-01', 'BC', 'Purchase', 'Fixed', 717, 95, 40.81, 25.95, 'HiRatio', 313130.42, 'Owner-Occupied', 'Open', '1900-01-00', 'Current');</v>
      </c>
    </row>
    <row r="10308" spans="1:16" x14ac:dyDescent="0.35">
      <c r="A10308" s="19">
        <v>10307</v>
      </c>
      <c r="B10308" s="18">
        <v>42339</v>
      </c>
      <c r="C10308" s="19" t="s">
        <v>57</v>
      </c>
      <c r="D10308" s="19" t="s">
        <v>61</v>
      </c>
      <c r="E10308" s="19" t="s">
        <v>40</v>
      </c>
      <c r="F10308" s="19">
        <v>780</v>
      </c>
      <c r="G10308" s="19">
        <v>45.45</v>
      </c>
      <c r="H10308" s="19">
        <v>39.19</v>
      </c>
      <c r="I10308" s="19">
        <v>7.55</v>
      </c>
      <c r="J10308" s="19" t="s">
        <v>54</v>
      </c>
      <c r="K10308" s="20">
        <v>134995.37</v>
      </c>
      <c r="L10308" s="20" t="s">
        <v>66</v>
      </c>
      <c r="M10308" s="20" t="s">
        <v>83</v>
      </c>
      <c r="N10308" s="26"/>
      <c r="O10308" s="20" t="s">
        <v>56</v>
      </c>
      <c r="P10308" t="str">
        <f t="shared" si="161"/>
        <v>INSERT INTO @DataTable (Deal, AdvanceDate, PROV, DealPurpose, RateType, BEACON, LTV, TDS, GDS, InsuranceType, PrincipalBalance, OccupancyType, AccountStatus, Closed_Date, DelinquencyBucket) VALUES (10307, '2015-12-01', 'ON', 'Purchase', 'ARM', 780, 45.45, 39.19, 7.55, 'Conv', 134995.37, 'Second Home', 'Open', '1900-01-00', 'Current');</v>
      </c>
    </row>
    <row r="10309" spans="1:16" x14ac:dyDescent="0.35">
      <c r="A10309" s="22">
        <v>10308</v>
      </c>
      <c r="B10309" s="21">
        <v>41912</v>
      </c>
      <c r="C10309" s="22" t="s">
        <v>57</v>
      </c>
      <c r="D10309" s="22" t="s">
        <v>61</v>
      </c>
      <c r="E10309" s="22" t="s">
        <v>40</v>
      </c>
      <c r="F10309" s="22">
        <v>743</v>
      </c>
      <c r="G10309" s="22">
        <v>90</v>
      </c>
      <c r="H10309" s="22">
        <v>27.74</v>
      </c>
      <c r="I10309" s="22">
        <v>21.42</v>
      </c>
      <c r="J10309" s="22" t="s">
        <v>60</v>
      </c>
      <c r="K10309" s="23">
        <v>462005.1</v>
      </c>
      <c r="L10309" s="23" t="s">
        <v>55</v>
      </c>
      <c r="M10309" s="23" t="s">
        <v>83</v>
      </c>
      <c r="N10309" s="27"/>
      <c r="O10309" s="23" t="s">
        <v>56</v>
      </c>
      <c r="P10309" t="str">
        <f t="shared" si="161"/>
        <v>INSERT INTO @DataTable (Deal, AdvanceDate, PROV, DealPurpose, RateType, BEACON, LTV, TDS, GDS, InsuranceType, PrincipalBalance, OccupancyType, AccountStatus, Closed_Date, DelinquencyBucket) VALUES (10308, '2014-09-30', 'ON', 'Purchase', 'ARM', 743, 90, 27.74, 21.42, 'HiRatio', 462005.1, 'Owner-Occupied', 'Open', '1900-01-00', 'Current');</v>
      </c>
    </row>
    <row r="10310" spans="1:16" x14ac:dyDescent="0.35">
      <c r="A10310" s="19">
        <v>10309</v>
      </c>
      <c r="B10310" s="18">
        <v>42138</v>
      </c>
      <c r="C10310" s="19" t="s">
        <v>58</v>
      </c>
      <c r="D10310" s="19" t="s">
        <v>52</v>
      </c>
      <c r="E10310" s="19" t="s">
        <v>40</v>
      </c>
      <c r="F10310" s="19">
        <v>703</v>
      </c>
      <c r="G10310" s="19">
        <v>75</v>
      </c>
      <c r="H10310" s="19">
        <v>29.94</v>
      </c>
      <c r="I10310" s="19">
        <v>16.07</v>
      </c>
      <c r="J10310" s="19" t="s">
        <v>54</v>
      </c>
      <c r="K10310" s="20">
        <v>0</v>
      </c>
      <c r="L10310" s="20" t="s">
        <v>66</v>
      </c>
      <c r="M10310" s="20" t="s">
        <v>84</v>
      </c>
      <c r="N10310" s="26">
        <v>42606</v>
      </c>
      <c r="O10310" s="20" t="s">
        <v>56</v>
      </c>
      <c r="P10310" t="str">
        <f t="shared" si="161"/>
        <v>INSERT INTO @DataTable (Deal, AdvanceDate, PROV, DealPurpose, RateType, BEACON, LTV, TDS, GDS, InsuranceType, PrincipalBalance, OccupancyType, AccountStatus, Closed_Date, DelinquencyBucket) VALUES (10309, '2015-05-14', 'BC', 'Refinance External', 'ARM', 703, 75, 29.94, 16.07, 'Conv', 0, 'Second Home', 'Closed', '2016-08-24', 'Current');</v>
      </c>
    </row>
    <row r="10311" spans="1:16" x14ac:dyDescent="0.35">
      <c r="A10311" s="22">
        <v>10310</v>
      </c>
      <c r="B10311" s="21">
        <v>42424</v>
      </c>
      <c r="C10311" s="22" t="s">
        <v>58</v>
      </c>
      <c r="D10311" s="22" t="s">
        <v>61</v>
      </c>
      <c r="E10311" s="22" t="s">
        <v>53</v>
      </c>
      <c r="F10311" s="22">
        <v>796</v>
      </c>
      <c r="G10311" s="22">
        <v>80</v>
      </c>
      <c r="H10311" s="22">
        <v>29.5</v>
      </c>
      <c r="I10311" s="22">
        <v>27.32</v>
      </c>
      <c r="J10311" s="22" t="s">
        <v>54</v>
      </c>
      <c r="K10311" s="23">
        <v>0</v>
      </c>
      <c r="L10311" s="23" t="s">
        <v>55</v>
      </c>
      <c r="M10311" s="23" t="s">
        <v>84</v>
      </c>
      <c r="N10311" s="27">
        <v>42537</v>
      </c>
      <c r="O10311" s="23" t="s">
        <v>56</v>
      </c>
      <c r="P10311" t="str">
        <f t="shared" si="161"/>
        <v>INSERT INTO @DataTable (Deal, AdvanceDate, PROV, DealPurpose, RateType, BEACON, LTV, TDS, GDS, InsuranceType, PrincipalBalance, OccupancyType, AccountStatus, Closed_Date, DelinquencyBucket) VALUES (10310, '2016-02-24', 'BC', 'Purchase', 'Fixed', 796, 80, 29.5, 27.32, 'Conv', 0, 'Owner-Occupied', 'Closed', '2016-06-16', 'Current');</v>
      </c>
    </row>
    <row r="10312" spans="1:16" x14ac:dyDescent="0.35">
      <c r="A10312" s="19">
        <v>10311</v>
      </c>
      <c r="B10312" s="18">
        <v>42214</v>
      </c>
      <c r="C10312" s="19" t="s">
        <v>57</v>
      </c>
      <c r="D10312" s="19" t="s">
        <v>61</v>
      </c>
      <c r="E10312" s="19" t="s">
        <v>53</v>
      </c>
      <c r="F10312" s="19">
        <v>794</v>
      </c>
      <c r="G10312" s="19">
        <v>48</v>
      </c>
      <c r="H10312" s="19">
        <v>39.67</v>
      </c>
      <c r="I10312" s="19">
        <v>23.23</v>
      </c>
      <c r="J10312" s="19" t="s">
        <v>54</v>
      </c>
      <c r="K10312" s="20">
        <v>110383.31</v>
      </c>
      <c r="L10312" s="20" t="s">
        <v>55</v>
      </c>
      <c r="M10312" s="20" t="s">
        <v>83</v>
      </c>
      <c r="N10312" s="26"/>
      <c r="O10312" s="20" t="s">
        <v>56</v>
      </c>
      <c r="P10312" t="str">
        <f t="shared" si="161"/>
        <v>INSERT INTO @DataTable (Deal, AdvanceDate, PROV, DealPurpose, RateType, BEACON, LTV, TDS, GDS, InsuranceType, PrincipalBalance, OccupancyType, AccountStatus, Closed_Date, DelinquencyBucket) VALUES (10311, '2015-07-29', 'ON', 'Purchase', 'Fixed', 794, 48, 39.67, 23.23, 'Conv', 110383.31, 'Owner-Occupied', 'Open', '1900-01-00', 'Current');</v>
      </c>
    </row>
    <row r="10313" spans="1:16" x14ac:dyDescent="0.35">
      <c r="A10313" s="22">
        <v>10312</v>
      </c>
      <c r="B10313" s="21">
        <v>41794</v>
      </c>
      <c r="C10313" s="22" t="s">
        <v>57</v>
      </c>
      <c r="D10313" s="22" t="s">
        <v>61</v>
      </c>
      <c r="E10313" s="22" t="s">
        <v>40</v>
      </c>
      <c r="F10313" s="22">
        <v>735</v>
      </c>
      <c r="G10313" s="22">
        <v>93.27</v>
      </c>
      <c r="H10313" s="22">
        <v>37.93</v>
      </c>
      <c r="I10313" s="22">
        <v>11.95</v>
      </c>
      <c r="J10313" s="22" t="s">
        <v>60</v>
      </c>
      <c r="K10313" s="23">
        <v>197619.9</v>
      </c>
      <c r="L10313" s="23" t="s">
        <v>55</v>
      </c>
      <c r="M10313" s="23" t="s">
        <v>83</v>
      </c>
      <c r="N10313" s="27"/>
      <c r="O10313" s="23" t="s">
        <v>56</v>
      </c>
      <c r="P10313" t="str">
        <f t="shared" si="161"/>
        <v>INSERT INTO @DataTable (Deal, AdvanceDate, PROV, DealPurpose, RateType, BEACON, LTV, TDS, GDS, InsuranceType, PrincipalBalance, OccupancyType, AccountStatus, Closed_Date, DelinquencyBucket) VALUES (10312, '2014-06-04', 'ON', 'Purchase', 'ARM', 735, 93.27, 37.93, 11.95, 'HiRatio', 197619.9, 'Owner-Occupied', 'Open', '1900-01-00', 'Current');</v>
      </c>
    </row>
    <row r="10314" spans="1:16" x14ac:dyDescent="0.35">
      <c r="A10314" s="19">
        <v>10313</v>
      </c>
      <c r="B10314" s="18">
        <v>41859</v>
      </c>
      <c r="C10314" s="19" t="s">
        <v>58</v>
      </c>
      <c r="D10314" s="19" t="s">
        <v>52</v>
      </c>
      <c r="E10314" s="19" t="s">
        <v>40</v>
      </c>
      <c r="F10314" s="19">
        <v>745</v>
      </c>
      <c r="G10314" s="19">
        <v>48.88</v>
      </c>
      <c r="H10314" s="19">
        <v>24.87</v>
      </c>
      <c r="I10314" s="19">
        <v>21.73</v>
      </c>
      <c r="J10314" s="19" t="s">
        <v>54</v>
      </c>
      <c r="K10314" s="20">
        <v>377361.52</v>
      </c>
      <c r="L10314" s="20" t="s">
        <v>55</v>
      </c>
      <c r="M10314" s="20" t="s">
        <v>83</v>
      </c>
      <c r="N10314" s="26"/>
      <c r="O10314" s="20" t="s">
        <v>56</v>
      </c>
      <c r="P10314" t="str">
        <f t="shared" si="161"/>
        <v>INSERT INTO @DataTable (Deal, AdvanceDate, PROV, DealPurpose, RateType, BEACON, LTV, TDS, GDS, InsuranceType, PrincipalBalance, OccupancyType, AccountStatus, Closed_Date, DelinquencyBucket) VALUES (10313, '2014-08-08', 'BC', 'Refinance External', 'ARM', 745, 48.88, 24.87, 21.73, 'Conv', 377361.52, 'Owner-Occupied', 'Open', '1900-01-00', 'Current');</v>
      </c>
    </row>
    <row r="10315" spans="1:16" x14ac:dyDescent="0.35">
      <c r="A10315" s="22">
        <v>10314</v>
      </c>
      <c r="B10315" s="21">
        <v>41137</v>
      </c>
      <c r="C10315" s="22" t="s">
        <v>51</v>
      </c>
      <c r="D10315" s="22" t="s">
        <v>61</v>
      </c>
      <c r="E10315" s="22" t="s">
        <v>53</v>
      </c>
      <c r="F10315" s="22">
        <v>672</v>
      </c>
      <c r="G10315" s="22">
        <v>95</v>
      </c>
      <c r="H10315" s="22">
        <v>32.07</v>
      </c>
      <c r="I10315" s="22">
        <v>17.2</v>
      </c>
      <c r="J10315" s="22" t="s">
        <v>60</v>
      </c>
      <c r="K10315" s="23">
        <v>182381.91</v>
      </c>
      <c r="L10315" s="23" t="s">
        <v>55</v>
      </c>
      <c r="M10315" s="23" t="s">
        <v>83</v>
      </c>
      <c r="N10315" s="27"/>
      <c r="O10315" s="23" t="s">
        <v>56</v>
      </c>
      <c r="P10315" t="str">
        <f t="shared" si="161"/>
        <v>INSERT INTO @DataTable (Deal, AdvanceDate, PROV, DealPurpose, RateType, BEACON, LTV, TDS, GDS, InsuranceType, PrincipalBalance, OccupancyType, AccountStatus, Closed_Date, DelinquencyBucket) VALUES (10314, '2012-08-16', 'AB', 'Purchase', 'Fixed', 672, 95, 32.07, 17.2, 'HiRatio', 182381.91, 'Owner-Occupied', 'Open', '1900-01-00', 'Current');</v>
      </c>
    </row>
    <row r="10316" spans="1:16" x14ac:dyDescent="0.35">
      <c r="A10316" s="19">
        <v>10315</v>
      </c>
      <c r="B10316" s="18">
        <v>41332</v>
      </c>
      <c r="C10316" s="19" t="s">
        <v>51</v>
      </c>
      <c r="D10316" s="19" t="s">
        <v>52</v>
      </c>
      <c r="E10316" s="19" t="s">
        <v>53</v>
      </c>
      <c r="F10316" s="19">
        <v>681</v>
      </c>
      <c r="G10316" s="19">
        <v>38.28</v>
      </c>
      <c r="H10316" s="19">
        <v>32.700000000000003</v>
      </c>
      <c r="I10316" s="19">
        <v>32.700000000000003</v>
      </c>
      <c r="J10316" s="19" t="s">
        <v>54</v>
      </c>
      <c r="K10316" s="20">
        <v>0</v>
      </c>
      <c r="L10316" s="20" t="s">
        <v>55</v>
      </c>
      <c r="M10316" s="20" t="s">
        <v>84</v>
      </c>
      <c r="N10316" s="26">
        <v>42671</v>
      </c>
      <c r="O10316" s="20" t="s">
        <v>56</v>
      </c>
      <c r="P10316" t="str">
        <f t="shared" si="161"/>
        <v>INSERT INTO @DataTable (Deal, AdvanceDate, PROV, DealPurpose, RateType, BEACON, LTV, TDS, GDS, InsuranceType, PrincipalBalance, OccupancyType, AccountStatus, Closed_Date, DelinquencyBucket) VALUES (10315, '2013-02-27', 'AB', 'Refinance External', 'Fixed', 681, 38.28, 32.7, 32.7, 'Conv', 0, 'Owner-Occupied', 'Closed', '2016-10-28', 'Current');</v>
      </c>
    </row>
    <row r="10317" spans="1:16" x14ac:dyDescent="0.35">
      <c r="A10317" s="22">
        <v>10316</v>
      </c>
      <c r="B10317" s="21">
        <v>41604</v>
      </c>
      <c r="C10317" s="22" t="s">
        <v>57</v>
      </c>
      <c r="D10317" s="22" t="s">
        <v>52</v>
      </c>
      <c r="E10317" s="22" t="s">
        <v>40</v>
      </c>
      <c r="F10317" s="22">
        <v>780</v>
      </c>
      <c r="G10317" s="22">
        <v>75</v>
      </c>
      <c r="H10317" s="22">
        <v>13.52</v>
      </c>
      <c r="I10317" s="22">
        <v>11.13</v>
      </c>
      <c r="J10317" s="22" t="s">
        <v>54</v>
      </c>
      <c r="K10317" s="23">
        <v>71602.149999999994</v>
      </c>
      <c r="L10317" s="23" t="s">
        <v>55</v>
      </c>
      <c r="M10317" s="23" t="s">
        <v>83</v>
      </c>
      <c r="N10317" s="27"/>
      <c r="O10317" s="23" t="s">
        <v>56</v>
      </c>
      <c r="P10317" t="str">
        <f t="shared" si="161"/>
        <v>INSERT INTO @DataTable (Deal, AdvanceDate, PROV, DealPurpose, RateType, BEACON, LTV, TDS, GDS, InsuranceType, PrincipalBalance, OccupancyType, AccountStatus, Closed_Date, DelinquencyBucket) VALUES (10316, '2013-11-26', 'ON', 'Refinance External', 'ARM', 780, 75, 13.52, 11.13, 'Conv', 71602.15, 'Owner-Occupied', 'Open', '1900-01-00', 'Current');</v>
      </c>
    </row>
    <row r="10318" spans="1:16" x14ac:dyDescent="0.35">
      <c r="A10318" s="19">
        <v>10317</v>
      </c>
      <c r="B10318" s="18">
        <v>41113</v>
      </c>
      <c r="C10318" s="19" t="s">
        <v>57</v>
      </c>
      <c r="D10318" s="19" t="s">
        <v>61</v>
      </c>
      <c r="E10318" s="19" t="s">
        <v>53</v>
      </c>
      <c r="F10318" s="19">
        <v>705</v>
      </c>
      <c r="G10318" s="19">
        <v>95</v>
      </c>
      <c r="H10318" s="19">
        <v>41.23</v>
      </c>
      <c r="I10318" s="19">
        <v>32.03</v>
      </c>
      <c r="J10318" s="19" t="s">
        <v>60</v>
      </c>
      <c r="K10318" s="20">
        <v>148842.49</v>
      </c>
      <c r="L10318" s="20" t="s">
        <v>55</v>
      </c>
      <c r="M10318" s="20" t="s">
        <v>83</v>
      </c>
      <c r="N10318" s="26"/>
      <c r="O10318" s="20" t="s">
        <v>56</v>
      </c>
      <c r="P10318" t="str">
        <f t="shared" si="161"/>
        <v>INSERT INTO @DataTable (Deal, AdvanceDate, PROV, DealPurpose, RateType, BEACON, LTV, TDS, GDS, InsuranceType, PrincipalBalance, OccupancyType, AccountStatus, Closed_Date, DelinquencyBucket) VALUES (10317, '2012-07-23', 'ON', 'Purchase', 'Fixed', 705, 95, 41.23, 32.03, 'HiRatio', 148842.49, 'Owner-Occupied', 'Open', '1900-01-00', 'Current');</v>
      </c>
    </row>
    <row r="10319" spans="1:16" x14ac:dyDescent="0.35">
      <c r="A10319" s="22">
        <v>10318</v>
      </c>
      <c r="B10319" s="21">
        <v>41047</v>
      </c>
      <c r="C10319" s="22" t="s">
        <v>58</v>
      </c>
      <c r="D10319" s="22" t="s">
        <v>52</v>
      </c>
      <c r="E10319" s="22" t="s">
        <v>53</v>
      </c>
      <c r="F10319" s="22">
        <v>748</v>
      </c>
      <c r="G10319" s="22">
        <v>66.67</v>
      </c>
      <c r="H10319" s="22">
        <v>27.69</v>
      </c>
      <c r="I10319" s="22">
        <v>16.53</v>
      </c>
      <c r="J10319" s="22" t="s">
        <v>54</v>
      </c>
      <c r="K10319" s="23">
        <v>0</v>
      </c>
      <c r="L10319" s="23" t="s">
        <v>55</v>
      </c>
      <c r="M10319" s="23" t="s">
        <v>84</v>
      </c>
      <c r="N10319" s="27">
        <v>42158</v>
      </c>
      <c r="O10319" s="23" t="s">
        <v>56</v>
      </c>
      <c r="P10319" t="str">
        <f t="shared" si="161"/>
        <v>INSERT INTO @DataTable (Deal, AdvanceDate, PROV, DealPurpose, RateType, BEACON, LTV, TDS, GDS, InsuranceType, PrincipalBalance, OccupancyType, AccountStatus, Closed_Date, DelinquencyBucket) VALUES (10318, '2012-05-18', 'BC', 'Refinance External', 'Fixed', 748, 66.67, 27.69, 16.53, 'Conv', 0, 'Owner-Occupied', 'Closed', '2015-06-03', 'Current');</v>
      </c>
    </row>
    <row r="10320" spans="1:16" x14ac:dyDescent="0.35">
      <c r="A10320" s="19">
        <v>10319</v>
      </c>
      <c r="B10320" s="18">
        <v>42662</v>
      </c>
      <c r="C10320" s="19" t="s">
        <v>58</v>
      </c>
      <c r="D10320" s="19" t="s">
        <v>61</v>
      </c>
      <c r="E10320" s="19" t="s">
        <v>53</v>
      </c>
      <c r="F10320" s="19">
        <v>812</v>
      </c>
      <c r="G10320" s="19">
        <v>90</v>
      </c>
      <c r="H10320" s="19">
        <v>36.869999999999997</v>
      </c>
      <c r="I10320" s="19">
        <v>20.54</v>
      </c>
      <c r="J10320" s="19" t="s">
        <v>60</v>
      </c>
      <c r="K10320" s="20">
        <v>402560.61</v>
      </c>
      <c r="L10320" s="20" t="s">
        <v>55</v>
      </c>
      <c r="M10320" s="20" t="s">
        <v>83</v>
      </c>
      <c r="N10320" s="26"/>
      <c r="O10320" s="20" t="s">
        <v>56</v>
      </c>
      <c r="P10320" t="str">
        <f t="shared" si="161"/>
        <v>INSERT INTO @DataTable (Deal, AdvanceDate, PROV, DealPurpose, RateType, BEACON, LTV, TDS, GDS, InsuranceType, PrincipalBalance, OccupancyType, AccountStatus, Closed_Date, DelinquencyBucket) VALUES (10319, '2016-10-19', 'BC', 'Purchase', 'Fixed', 812, 90, 36.87, 20.54, 'HiRatio', 402560.61, 'Owner-Occupied', 'Open', '1900-01-00', 'Current');</v>
      </c>
    </row>
    <row r="10321" spans="1:16" x14ac:dyDescent="0.35">
      <c r="A10321" s="22">
        <v>10320</v>
      </c>
      <c r="B10321" s="21">
        <v>41851</v>
      </c>
      <c r="C10321" s="22" t="s">
        <v>57</v>
      </c>
      <c r="D10321" s="22" t="s">
        <v>61</v>
      </c>
      <c r="E10321" s="22" t="s">
        <v>53</v>
      </c>
      <c r="F10321" s="22">
        <v>780</v>
      </c>
      <c r="G10321" s="22">
        <v>95</v>
      </c>
      <c r="H10321" s="22">
        <v>44.21</v>
      </c>
      <c r="I10321" s="22">
        <v>13.18</v>
      </c>
      <c r="J10321" s="22" t="s">
        <v>60</v>
      </c>
      <c r="K10321" s="23">
        <v>130345.77</v>
      </c>
      <c r="L10321" s="23" t="s">
        <v>66</v>
      </c>
      <c r="M10321" s="23" t="s">
        <v>83</v>
      </c>
      <c r="N10321" s="27"/>
      <c r="O10321" s="23" t="s">
        <v>56</v>
      </c>
      <c r="P10321" t="str">
        <f t="shared" si="161"/>
        <v>INSERT INTO @DataTable (Deal, AdvanceDate, PROV, DealPurpose, RateType, BEACON, LTV, TDS, GDS, InsuranceType, PrincipalBalance, OccupancyType, AccountStatus, Closed_Date, DelinquencyBucket) VALUES (10320, '2014-07-31', 'ON', 'Purchase', 'Fixed', 780, 95, 44.21, 13.18, 'HiRatio', 130345.77, 'Second Home', 'Open', '1900-01-00', 'Current');</v>
      </c>
    </row>
    <row r="10322" spans="1:16" x14ac:dyDescent="0.35">
      <c r="A10322" s="19">
        <v>10321</v>
      </c>
      <c r="B10322" s="18">
        <v>41703</v>
      </c>
      <c r="C10322" s="19" t="s">
        <v>57</v>
      </c>
      <c r="D10322" s="19" t="s">
        <v>52</v>
      </c>
      <c r="E10322" s="19" t="s">
        <v>53</v>
      </c>
      <c r="F10322" s="19">
        <v>811</v>
      </c>
      <c r="G10322" s="19">
        <v>75</v>
      </c>
      <c r="H10322" s="19">
        <v>31.44</v>
      </c>
      <c r="I10322" s="19">
        <v>28.04</v>
      </c>
      <c r="J10322" s="19" t="s">
        <v>54</v>
      </c>
      <c r="K10322" s="20">
        <v>475639.11</v>
      </c>
      <c r="L10322" s="20" t="s">
        <v>55</v>
      </c>
      <c r="M10322" s="20" t="s">
        <v>83</v>
      </c>
      <c r="N10322" s="26"/>
      <c r="O10322" s="20" t="s">
        <v>56</v>
      </c>
      <c r="P10322" t="str">
        <f t="shared" si="161"/>
        <v>INSERT INTO @DataTable (Deal, AdvanceDate, PROV, DealPurpose, RateType, BEACON, LTV, TDS, GDS, InsuranceType, PrincipalBalance, OccupancyType, AccountStatus, Closed_Date, DelinquencyBucket) VALUES (10321, '2014-03-05', 'ON', 'Refinance External', 'Fixed', 811, 75, 31.44, 28.04, 'Conv', 475639.11, 'Owner-Occupied', 'Open', '1900-01-00', 'Current');</v>
      </c>
    </row>
    <row r="10323" spans="1:16" x14ac:dyDescent="0.35">
      <c r="A10323" s="22">
        <v>10322</v>
      </c>
      <c r="B10323" s="21">
        <v>42524</v>
      </c>
      <c r="C10323" s="22" t="s">
        <v>57</v>
      </c>
      <c r="D10323" s="22" t="s">
        <v>67</v>
      </c>
      <c r="E10323" s="22" t="s">
        <v>40</v>
      </c>
      <c r="F10323" s="22">
        <v>728</v>
      </c>
      <c r="G10323" s="22">
        <v>80</v>
      </c>
      <c r="H10323" s="22">
        <v>33.630000000000003</v>
      </c>
      <c r="I10323" s="22">
        <v>20.62</v>
      </c>
      <c r="J10323" s="22" t="s">
        <v>54</v>
      </c>
      <c r="K10323" s="23">
        <v>693201.23</v>
      </c>
      <c r="L10323" s="23" t="s">
        <v>55</v>
      </c>
      <c r="M10323" s="23" t="s">
        <v>83</v>
      </c>
      <c r="N10323" s="27"/>
      <c r="O10323" s="23" t="s">
        <v>56</v>
      </c>
      <c r="P10323" t="str">
        <f t="shared" si="161"/>
        <v>INSERT INTO @DataTable (Deal, AdvanceDate, PROV, DealPurpose, RateType, BEACON, LTV, TDS, GDS, InsuranceType, PrincipalBalance, OccupancyType, AccountStatus, Closed_Date, DelinquencyBucket) VALUES (10322, '2016-06-03', 'ON', 'Port Increase', 'ARM', 728, 80, 33.63, 20.62, 'Conv', 693201.23, 'Owner-Occupied', 'Open', '1900-01-00', 'Current');</v>
      </c>
    </row>
    <row r="10324" spans="1:16" x14ac:dyDescent="0.35">
      <c r="A10324" s="19">
        <v>10323</v>
      </c>
      <c r="B10324" s="18">
        <v>41963</v>
      </c>
      <c r="C10324" s="19" t="s">
        <v>57</v>
      </c>
      <c r="D10324" s="19" t="s">
        <v>64</v>
      </c>
      <c r="E10324" s="19" t="s">
        <v>53</v>
      </c>
      <c r="F10324" s="19">
        <v>763</v>
      </c>
      <c r="G10324" s="19">
        <v>95</v>
      </c>
      <c r="H10324" s="19">
        <v>37.71</v>
      </c>
      <c r="I10324" s="19">
        <v>12.07</v>
      </c>
      <c r="J10324" s="19" t="s">
        <v>60</v>
      </c>
      <c r="K10324" s="20">
        <v>293605.03999999998</v>
      </c>
      <c r="L10324" s="20" t="s">
        <v>55</v>
      </c>
      <c r="M10324" s="20" t="s">
        <v>83</v>
      </c>
      <c r="N10324" s="26"/>
      <c r="O10324" s="20" t="s">
        <v>56</v>
      </c>
      <c r="P10324" t="str">
        <f t="shared" si="161"/>
        <v>INSERT INTO @DataTable (Deal, AdvanceDate, PROV, DealPurpose, RateType, BEACON, LTV, TDS, GDS, InsuranceType, PrincipalBalance, OccupancyType, AccountStatus, Closed_Date, DelinquencyBucket) VALUES (10323, '2014-11-20', 'ON', 'Purchase with Improvements', 'Fixed', 763, 95, 37.71, 12.07, 'HiRatio', 293605.04, 'Owner-Occupied', 'Open', '1900-01-00', 'Current');</v>
      </c>
    </row>
    <row r="10325" spans="1:16" x14ac:dyDescent="0.35">
      <c r="A10325" s="22">
        <v>10324</v>
      </c>
      <c r="B10325" s="21">
        <v>42181</v>
      </c>
      <c r="C10325" s="22" t="s">
        <v>57</v>
      </c>
      <c r="D10325" s="22" t="s">
        <v>61</v>
      </c>
      <c r="E10325" s="22" t="s">
        <v>53</v>
      </c>
      <c r="F10325" s="22">
        <v>747</v>
      </c>
      <c r="G10325" s="22">
        <v>72.39</v>
      </c>
      <c r="H10325" s="22">
        <v>31.95</v>
      </c>
      <c r="I10325" s="22">
        <v>21.87</v>
      </c>
      <c r="J10325" s="22" t="s">
        <v>54</v>
      </c>
      <c r="K10325" s="23">
        <v>318940.78999999998</v>
      </c>
      <c r="L10325" s="23" t="s">
        <v>55</v>
      </c>
      <c r="M10325" s="23" t="s">
        <v>83</v>
      </c>
      <c r="N10325" s="27"/>
      <c r="O10325" s="23" t="s">
        <v>56</v>
      </c>
      <c r="P10325" t="str">
        <f t="shared" si="161"/>
        <v>INSERT INTO @DataTable (Deal, AdvanceDate, PROV, DealPurpose, RateType, BEACON, LTV, TDS, GDS, InsuranceType, PrincipalBalance, OccupancyType, AccountStatus, Closed_Date, DelinquencyBucket) VALUES (10324, '2015-06-26', 'ON', 'Purchase', 'Fixed', 747, 72.39, 31.95, 21.87, 'Conv', 318940.79, 'Owner-Occupied', 'Open', '1900-01-00', 'Current');</v>
      </c>
    </row>
    <row r="10326" spans="1:16" x14ac:dyDescent="0.35">
      <c r="A10326" s="19">
        <v>10325</v>
      </c>
      <c r="B10326" s="18">
        <v>42655</v>
      </c>
      <c r="C10326" s="19" t="s">
        <v>58</v>
      </c>
      <c r="D10326" s="19" t="s">
        <v>61</v>
      </c>
      <c r="E10326" s="19" t="s">
        <v>53</v>
      </c>
      <c r="F10326" s="19">
        <v>747</v>
      </c>
      <c r="G10326" s="19">
        <v>89.11</v>
      </c>
      <c r="H10326" s="19">
        <v>42.16</v>
      </c>
      <c r="I10326" s="19">
        <v>38.979999999999997</v>
      </c>
      <c r="J10326" s="19" t="s">
        <v>60</v>
      </c>
      <c r="K10326" s="20">
        <v>548890.18000000005</v>
      </c>
      <c r="L10326" s="20" t="s">
        <v>55</v>
      </c>
      <c r="M10326" s="20" t="s">
        <v>83</v>
      </c>
      <c r="N10326" s="26"/>
      <c r="O10326" s="20" t="s">
        <v>56</v>
      </c>
      <c r="P10326" t="str">
        <f t="shared" si="161"/>
        <v>INSERT INTO @DataTable (Deal, AdvanceDate, PROV, DealPurpose, RateType, BEACON, LTV, TDS, GDS, InsuranceType, PrincipalBalance, OccupancyType, AccountStatus, Closed_Date, DelinquencyBucket) VALUES (10325, '2016-10-12', 'BC', 'Purchase', 'Fixed', 747, 89.11, 42.16, 38.98, 'HiRatio', 548890.18, 'Owner-Occupied', 'Open', '1900-01-00', 'Current');</v>
      </c>
    </row>
    <row r="10327" spans="1:16" x14ac:dyDescent="0.35">
      <c r="A10327" s="22">
        <v>10326</v>
      </c>
      <c r="B10327" s="21">
        <v>41754</v>
      </c>
      <c r="C10327" s="22" t="s">
        <v>57</v>
      </c>
      <c r="D10327" s="22" t="s">
        <v>61</v>
      </c>
      <c r="E10327" s="22" t="s">
        <v>53</v>
      </c>
      <c r="F10327" s="22">
        <v>751</v>
      </c>
      <c r="G10327" s="22">
        <v>95</v>
      </c>
      <c r="H10327" s="22">
        <v>27.19</v>
      </c>
      <c r="I10327" s="22">
        <v>20.68</v>
      </c>
      <c r="J10327" s="22" t="s">
        <v>60</v>
      </c>
      <c r="K10327" s="23">
        <v>110102.88</v>
      </c>
      <c r="L10327" s="23" t="s">
        <v>55</v>
      </c>
      <c r="M10327" s="23" t="s">
        <v>83</v>
      </c>
      <c r="N10327" s="27"/>
      <c r="O10327" s="23" t="s">
        <v>56</v>
      </c>
      <c r="P10327" t="str">
        <f t="shared" si="161"/>
        <v>INSERT INTO @DataTable (Deal, AdvanceDate, PROV, DealPurpose, RateType, BEACON, LTV, TDS, GDS, InsuranceType, PrincipalBalance, OccupancyType, AccountStatus, Closed_Date, DelinquencyBucket) VALUES (10326, '2014-04-25', 'ON', 'Purchase', 'Fixed', 751, 95, 27.19, 20.68, 'HiRatio', 110102.88, 'Owner-Occupied', 'Open', '1900-01-00', 'Current');</v>
      </c>
    </row>
    <row r="10328" spans="1:16" x14ac:dyDescent="0.35">
      <c r="A10328" s="19">
        <v>10327</v>
      </c>
      <c r="B10328" s="18">
        <v>42573</v>
      </c>
      <c r="C10328" s="19" t="s">
        <v>51</v>
      </c>
      <c r="D10328" s="19" t="s">
        <v>61</v>
      </c>
      <c r="E10328" s="19" t="s">
        <v>53</v>
      </c>
      <c r="F10328" s="19">
        <v>790</v>
      </c>
      <c r="G10328" s="19">
        <v>87.21</v>
      </c>
      <c r="H10328" s="19">
        <v>37.39</v>
      </c>
      <c r="I10328" s="19">
        <v>34.65</v>
      </c>
      <c r="J10328" s="19" t="s">
        <v>60</v>
      </c>
      <c r="K10328" s="20">
        <v>206256.97</v>
      </c>
      <c r="L10328" s="20" t="s">
        <v>55</v>
      </c>
      <c r="M10328" s="20" t="s">
        <v>83</v>
      </c>
      <c r="N10328" s="26"/>
      <c r="O10328" s="20" t="s">
        <v>56</v>
      </c>
      <c r="P10328" t="str">
        <f t="shared" si="161"/>
        <v>INSERT INTO @DataTable (Deal, AdvanceDate, PROV, DealPurpose, RateType, BEACON, LTV, TDS, GDS, InsuranceType, PrincipalBalance, OccupancyType, AccountStatus, Closed_Date, DelinquencyBucket) VALUES (10327, '2016-07-22', 'AB', 'Purchase', 'Fixed', 790, 87.21, 37.39, 34.65, 'HiRatio', 206256.97, 'Owner-Occupied', 'Open', '1900-01-00', 'Current');</v>
      </c>
    </row>
    <row r="10329" spans="1:16" x14ac:dyDescent="0.35">
      <c r="A10329" s="22">
        <v>10328</v>
      </c>
      <c r="B10329" s="21">
        <v>42240</v>
      </c>
      <c r="C10329" s="22" t="s">
        <v>57</v>
      </c>
      <c r="D10329" s="22" t="s">
        <v>61</v>
      </c>
      <c r="E10329" s="22" t="s">
        <v>40</v>
      </c>
      <c r="F10329" s="22">
        <v>679</v>
      </c>
      <c r="G10329" s="22">
        <v>80</v>
      </c>
      <c r="H10329" s="22">
        <v>27.82</v>
      </c>
      <c r="I10329" s="22">
        <v>19.98</v>
      </c>
      <c r="J10329" s="22" t="s">
        <v>54</v>
      </c>
      <c r="K10329" s="23">
        <v>235795.52</v>
      </c>
      <c r="L10329" s="23" t="s">
        <v>55</v>
      </c>
      <c r="M10329" s="23" t="s">
        <v>83</v>
      </c>
      <c r="N10329" s="27"/>
      <c r="O10329" s="23" t="s">
        <v>56</v>
      </c>
      <c r="P10329" t="str">
        <f t="shared" si="161"/>
        <v>INSERT INTO @DataTable (Deal, AdvanceDate, PROV, DealPurpose, RateType, BEACON, LTV, TDS, GDS, InsuranceType, PrincipalBalance, OccupancyType, AccountStatus, Closed_Date, DelinquencyBucket) VALUES (10328, '2015-08-24', 'ON', 'Purchase', 'ARM', 679, 80, 27.82, 19.98, 'Conv', 235795.52, 'Owner-Occupied', 'Open', '1900-01-00', 'Current');</v>
      </c>
    </row>
    <row r="10330" spans="1:16" x14ac:dyDescent="0.35">
      <c r="A10330" s="19">
        <v>10329</v>
      </c>
      <c r="B10330" s="18">
        <v>42374</v>
      </c>
      <c r="C10330" s="19" t="s">
        <v>57</v>
      </c>
      <c r="D10330" s="19" t="s">
        <v>61</v>
      </c>
      <c r="E10330" s="19" t="s">
        <v>53</v>
      </c>
      <c r="F10330" s="19">
        <v>779</v>
      </c>
      <c r="G10330" s="19">
        <v>90</v>
      </c>
      <c r="H10330" s="19">
        <v>25.75</v>
      </c>
      <c r="I10330" s="19">
        <v>25.65</v>
      </c>
      <c r="J10330" s="19" t="s">
        <v>60</v>
      </c>
      <c r="K10330" s="20">
        <v>433262.71</v>
      </c>
      <c r="L10330" s="20" t="s">
        <v>55</v>
      </c>
      <c r="M10330" s="20" t="s">
        <v>83</v>
      </c>
      <c r="N10330" s="26"/>
      <c r="O10330" s="20" t="s">
        <v>56</v>
      </c>
      <c r="P10330" t="str">
        <f t="shared" si="161"/>
        <v>INSERT INTO @DataTable (Deal, AdvanceDate, PROV, DealPurpose, RateType, BEACON, LTV, TDS, GDS, InsuranceType, PrincipalBalance, OccupancyType, AccountStatus, Closed_Date, DelinquencyBucket) VALUES (10329, '2016-01-05', 'ON', 'Purchase', 'Fixed', 779, 90, 25.75, 25.65, 'HiRatio', 433262.71, 'Owner-Occupied', 'Open', '1900-01-00', 'Current');</v>
      </c>
    </row>
    <row r="10331" spans="1:16" x14ac:dyDescent="0.35">
      <c r="A10331" s="22">
        <v>10330</v>
      </c>
      <c r="B10331" s="21">
        <v>41178</v>
      </c>
      <c r="C10331" s="22" t="s">
        <v>57</v>
      </c>
      <c r="D10331" s="22" t="s">
        <v>52</v>
      </c>
      <c r="E10331" s="22" t="s">
        <v>53</v>
      </c>
      <c r="F10331" s="22">
        <v>661</v>
      </c>
      <c r="G10331" s="22">
        <v>80</v>
      </c>
      <c r="H10331" s="22">
        <v>16.510000000000002</v>
      </c>
      <c r="I10331" s="22">
        <v>15.09</v>
      </c>
      <c r="J10331" s="22" t="s">
        <v>54</v>
      </c>
      <c r="K10331" s="23">
        <v>232847.28</v>
      </c>
      <c r="L10331" s="23" t="s">
        <v>55</v>
      </c>
      <c r="M10331" s="23" t="s">
        <v>83</v>
      </c>
      <c r="N10331" s="27"/>
      <c r="O10331" s="23" t="s">
        <v>56</v>
      </c>
      <c r="P10331" t="str">
        <f t="shared" si="161"/>
        <v>INSERT INTO @DataTable (Deal, AdvanceDate, PROV, DealPurpose, RateType, BEACON, LTV, TDS, GDS, InsuranceType, PrincipalBalance, OccupancyType, AccountStatus, Closed_Date, DelinquencyBucket) VALUES (10330, '2012-09-26', 'ON', 'Refinance External', 'Fixed', 661, 80, 16.51, 15.09, 'Conv', 232847.28, 'Owner-Occupied', 'Open', '1900-01-00', 'Current');</v>
      </c>
    </row>
    <row r="10332" spans="1:16" x14ac:dyDescent="0.35">
      <c r="A10332" s="19">
        <v>10331</v>
      </c>
      <c r="B10332" s="18">
        <v>42311</v>
      </c>
      <c r="C10332" s="19" t="s">
        <v>58</v>
      </c>
      <c r="D10332" s="19" t="s">
        <v>52</v>
      </c>
      <c r="E10332" s="19" t="s">
        <v>53</v>
      </c>
      <c r="F10332" s="19">
        <v>714</v>
      </c>
      <c r="G10332" s="19">
        <v>50.53</v>
      </c>
      <c r="H10332" s="19">
        <v>40.619999999999997</v>
      </c>
      <c r="I10332" s="19">
        <v>23.11</v>
      </c>
      <c r="J10332" s="19" t="s">
        <v>54</v>
      </c>
      <c r="K10332" s="20">
        <v>462568.94</v>
      </c>
      <c r="L10332" s="20" t="s">
        <v>55</v>
      </c>
      <c r="M10332" s="20" t="s">
        <v>83</v>
      </c>
      <c r="N10332" s="26"/>
      <c r="O10332" s="20" t="s">
        <v>56</v>
      </c>
      <c r="P10332" t="str">
        <f t="shared" si="161"/>
        <v>INSERT INTO @DataTable (Deal, AdvanceDate, PROV, DealPurpose, RateType, BEACON, LTV, TDS, GDS, InsuranceType, PrincipalBalance, OccupancyType, AccountStatus, Closed_Date, DelinquencyBucket) VALUES (10331, '2015-11-03', 'BC', 'Refinance External', 'Fixed', 714, 50.53, 40.62, 23.11, 'Conv', 462568.94, 'Owner-Occupied', 'Open', '1900-01-00', 'Current');</v>
      </c>
    </row>
    <row r="10333" spans="1:16" x14ac:dyDescent="0.35">
      <c r="A10333" s="22">
        <v>10332</v>
      </c>
      <c r="B10333" s="21">
        <v>41355</v>
      </c>
      <c r="C10333" s="22" t="s">
        <v>57</v>
      </c>
      <c r="D10333" s="22" t="s">
        <v>52</v>
      </c>
      <c r="E10333" s="22" t="s">
        <v>53</v>
      </c>
      <c r="F10333" s="22">
        <v>688</v>
      </c>
      <c r="G10333" s="22">
        <v>80</v>
      </c>
      <c r="H10333" s="22">
        <v>36.619999999999997</v>
      </c>
      <c r="I10333" s="22">
        <v>17.71</v>
      </c>
      <c r="J10333" s="22" t="s">
        <v>54</v>
      </c>
      <c r="K10333" s="23">
        <v>0</v>
      </c>
      <c r="L10333" s="23" t="s">
        <v>55</v>
      </c>
      <c r="M10333" s="23" t="s">
        <v>84</v>
      </c>
      <c r="N10333" s="27">
        <v>42611</v>
      </c>
      <c r="O10333" s="23" t="s">
        <v>56</v>
      </c>
      <c r="P10333" t="str">
        <f t="shared" si="161"/>
        <v>INSERT INTO @DataTable (Deal, AdvanceDate, PROV, DealPurpose, RateType, BEACON, LTV, TDS, GDS, InsuranceType, PrincipalBalance, OccupancyType, AccountStatus, Closed_Date, DelinquencyBucket) VALUES (10332, '2013-03-22', 'ON', 'Refinance External', 'Fixed', 688, 80, 36.62, 17.71, 'Conv', 0, 'Owner-Occupied', 'Closed', '2016-08-29', 'Current');</v>
      </c>
    </row>
    <row r="10334" spans="1:16" x14ac:dyDescent="0.35">
      <c r="A10334" s="19">
        <v>10333</v>
      </c>
      <c r="B10334" s="18">
        <v>42230</v>
      </c>
      <c r="C10334" s="19" t="s">
        <v>51</v>
      </c>
      <c r="D10334" s="19" t="s">
        <v>61</v>
      </c>
      <c r="E10334" s="19" t="s">
        <v>53</v>
      </c>
      <c r="F10334" s="19">
        <v>658</v>
      </c>
      <c r="G10334" s="19">
        <v>80</v>
      </c>
      <c r="H10334" s="19">
        <v>41.07</v>
      </c>
      <c r="I10334" s="19">
        <v>31.02</v>
      </c>
      <c r="J10334" s="19" t="s">
        <v>54</v>
      </c>
      <c r="K10334" s="20">
        <v>365204.25</v>
      </c>
      <c r="L10334" s="20" t="s">
        <v>55</v>
      </c>
      <c r="M10334" s="20" t="s">
        <v>83</v>
      </c>
      <c r="N10334" s="26"/>
      <c r="O10334" s="20" t="s">
        <v>56</v>
      </c>
      <c r="P10334" t="str">
        <f t="shared" si="161"/>
        <v>INSERT INTO @DataTable (Deal, AdvanceDate, PROV, DealPurpose, RateType, BEACON, LTV, TDS, GDS, InsuranceType, PrincipalBalance, OccupancyType, AccountStatus, Closed_Date, DelinquencyBucket) VALUES (10333, '2015-08-14', 'AB', 'Purchase', 'Fixed', 658, 80, 41.07, 31.02, 'Conv', 365204.25, 'Owner-Occupied', 'Open', '1900-01-00', 'Current');</v>
      </c>
    </row>
    <row r="10335" spans="1:16" x14ac:dyDescent="0.35">
      <c r="A10335" s="22">
        <v>10334</v>
      </c>
      <c r="B10335" s="21">
        <v>41880</v>
      </c>
      <c r="C10335" s="22" t="s">
        <v>57</v>
      </c>
      <c r="D10335" s="22" t="s">
        <v>68</v>
      </c>
      <c r="E10335" s="22" t="s">
        <v>53</v>
      </c>
      <c r="F10335" s="22">
        <v>644</v>
      </c>
      <c r="G10335" s="22">
        <v>95</v>
      </c>
      <c r="H10335" s="22">
        <v>42.96</v>
      </c>
      <c r="I10335" s="22">
        <v>23.06</v>
      </c>
      <c r="J10335" s="22" t="s">
        <v>60</v>
      </c>
      <c r="K10335" s="23">
        <v>0</v>
      </c>
      <c r="L10335" s="23" t="s">
        <v>55</v>
      </c>
      <c r="M10335" s="23" t="s">
        <v>84</v>
      </c>
      <c r="N10335" s="27">
        <v>42492</v>
      </c>
      <c r="O10335" s="23" t="s">
        <v>56</v>
      </c>
      <c r="P10335" t="str">
        <f t="shared" si="161"/>
        <v>INSERT INTO @DataTable (Deal, AdvanceDate, PROV, DealPurpose, RateType, BEACON, LTV, TDS, GDS, InsuranceType, PrincipalBalance, OccupancyType, AccountStatus, Closed_Date, DelinquencyBucket) VALUES (10334, '2014-08-29', 'ON', 'Portable', 'Fixed', 644, 95, 42.96, 23.06, 'HiRatio', 0, 'Owner-Occupied', 'Closed', '2016-05-02', 'Current');</v>
      </c>
    </row>
    <row r="10336" spans="1:16" x14ac:dyDescent="0.35">
      <c r="A10336" s="19">
        <v>10335</v>
      </c>
      <c r="B10336" s="18">
        <v>42723</v>
      </c>
      <c r="C10336" s="19" t="s">
        <v>58</v>
      </c>
      <c r="D10336" s="19" t="s">
        <v>64</v>
      </c>
      <c r="E10336" s="19" t="s">
        <v>53</v>
      </c>
      <c r="F10336" s="19">
        <v>722</v>
      </c>
      <c r="G10336" s="19">
        <v>94.55</v>
      </c>
      <c r="H10336" s="19">
        <v>42.46</v>
      </c>
      <c r="I10336" s="19">
        <v>27.87</v>
      </c>
      <c r="J10336" s="19" t="s">
        <v>60</v>
      </c>
      <c r="K10336" s="20">
        <v>538720</v>
      </c>
      <c r="L10336" s="20" t="s">
        <v>55</v>
      </c>
      <c r="M10336" s="20" t="s">
        <v>83</v>
      </c>
      <c r="N10336" s="26"/>
      <c r="O10336" s="20" t="s">
        <v>56</v>
      </c>
      <c r="P10336" t="str">
        <f t="shared" si="161"/>
        <v>INSERT INTO @DataTable (Deal, AdvanceDate, PROV, DealPurpose, RateType, BEACON, LTV, TDS, GDS, InsuranceType, PrincipalBalance, OccupancyType, AccountStatus, Closed_Date, DelinquencyBucket) VALUES (10335, '2016-12-19', 'BC', 'Purchase with Improvements', 'Fixed', 722, 94.55, 42.46, 27.87, 'HiRatio', 538720, 'Owner-Occupied', 'Open', '1900-01-00', 'Current');</v>
      </c>
    </row>
    <row r="10337" spans="1:16" x14ac:dyDescent="0.35">
      <c r="A10337" s="22">
        <v>10336</v>
      </c>
      <c r="B10337" s="21">
        <v>41060</v>
      </c>
      <c r="C10337" s="22" t="s">
        <v>57</v>
      </c>
      <c r="D10337" s="22" t="s">
        <v>61</v>
      </c>
      <c r="E10337" s="22" t="s">
        <v>53</v>
      </c>
      <c r="F10337" s="22">
        <v>806</v>
      </c>
      <c r="G10337" s="22">
        <v>90</v>
      </c>
      <c r="H10337" s="22">
        <v>24.52</v>
      </c>
      <c r="I10337" s="22">
        <v>8.81</v>
      </c>
      <c r="J10337" s="22" t="s">
        <v>60</v>
      </c>
      <c r="K10337" s="23">
        <v>211533.94</v>
      </c>
      <c r="L10337" s="23" t="s">
        <v>66</v>
      </c>
      <c r="M10337" s="23" t="s">
        <v>83</v>
      </c>
      <c r="N10337" s="27"/>
      <c r="O10337" s="23" t="s">
        <v>56</v>
      </c>
      <c r="P10337" t="str">
        <f t="shared" si="161"/>
        <v>INSERT INTO @DataTable (Deal, AdvanceDate, PROV, DealPurpose, RateType, BEACON, LTV, TDS, GDS, InsuranceType, PrincipalBalance, OccupancyType, AccountStatus, Closed_Date, DelinquencyBucket) VALUES (10336, '2012-05-31', 'ON', 'Purchase', 'Fixed', 806, 90, 24.52, 8.81, 'HiRatio', 211533.94, 'Second Home', 'Open', '1900-01-00', 'Current');</v>
      </c>
    </row>
    <row r="10338" spans="1:16" x14ac:dyDescent="0.35">
      <c r="A10338" s="19">
        <v>10337</v>
      </c>
      <c r="B10338" s="18">
        <v>41908</v>
      </c>
      <c r="C10338" s="19" t="s">
        <v>51</v>
      </c>
      <c r="D10338" s="19" t="s">
        <v>61</v>
      </c>
      <c r="E10338" s="19" t="s">
        <v>53</v>
      </c>
      <c r="F10338" s="19">
        <v>783</v>
      </c>
      <c r="G10338" s="19">
        <v>95</v>
      </c>
      <c r="H10338" s="19">
        <v>35.659999999999997</v>
      </c>
      <c r="I10338" s="19">
        <v>34.26</v>
      </c>
      <c r="J10338" s="19" t="s">
        <v>60</v>
      </c>
      <c r="K10338" s="20">
        <v>284577.61</v>
      </c>
      <c r="L10338" s="20" t="s">
        <v>55</v>
      </c>
      <c r="M10338" s="20" t="s">
        <v>83</v>
      </c>
      <c r="N10338" s="26"/>
      <c r="O10338" s="20" t="s">
        <v>56</v>
      </c>
      <c r="P10338" t="str">
        <f t="shared" si="161"/>
        <v>INSERT INTO @DataTable (Deal, AdvanceDate, PROV, DealPurpose, RateType, BEACON, LTV, TDS, GDS, InsuranceType, PrincipalBalance, OccupancyType, AccountStatus, Closed_Date, DelinquencyBucket) VALUES (10337, '2014-09-26', 'AB', 'Purchase', 'Fixed', 783, 95, 35.66, 34.26, 'HiRatio', 284577.61, 'Owner-Occupied', 'Open', '1900-01-00', 'Current');</v>
      </c>
    </row>
    <row r="10339" spans="1:16" x14ac:dyDescent="0.35">
      <c r="A10339" s="22">
        <v>10338</v>
      </c>
      <c r="B10339" s="21">
        <v>42138</v>
      </c>
      <c r="C10339" s="22" t="s">
        <v>51</v>
      </c>
      <c r="D10339" s="22" t="s">
        <v>61</v>
      </c>
      <c r="E10339" s="22" t="s">
        <v>40</v>
      </c>
      <c r="F10339" s="22">
        <v>745</v>
      </c>
      <c r="G10339" s="22">
        <v>80</v>
      </c>
      <c r="H10339" s="22">
        <v>35.94</v>
      </c>
      <c r="I10339" s="22">
        <v>29.34</v>
      </c>
      <c r="J10339" s="22" t="s">
        <v>54</v>
      </c>
      <c r="K10339" s="23">
        <v>455394.02</v>
      </c>
      <c r="L10339" s="23" t="s">
        <v>55</v>
      </c>
      <c r="M10339" s="23" t="s">
        <v>83</v>
      </c>
      <c r="N10339" s="27"/>
      <c r="O10339" s="23" t="s">
        <v>56</v>
      </c>
      <c r="P10339" t="str">
        <f t="shared" si="161"/>
        <v>INSERT INTO @DataTable (Deal, AdvanceDate, PROV, DealPurpose, RateType, BEACON, LTV, TDS, GDS, InsuranceType, PrincipalBalance, OccupancyType, AccountStatus, Closed_Date, DelinquencyBucket) VALUES (10338, '2015-05-14', 'AB', 'Purchase', 'ARM', 745, 80, 35.94, 29.34, 'Conv', 455394.02, 'Owner-Occupied', 'Open', '1900-01-00', 'Current');</v>
      </c>
    </row>
    <row r="10340" spans="1:16" x14ac:dyDescent="0.35">
      <c r="A10340" s="19">
        <v>10339</v>
      </c>
      <c r="B10340" s="18">
        <v>42451</v>
      </c>
      <c r="C10340" s="19" t="s">
        <v>51</v>
      </c>
      <c r="D10340" s="19" t="s">
        <v>61</v>
      </c>
      <c r="E10340" s="19" t="s">
        <v>53</v>
      </c>
      <c r="F10340" s="19">
        <v>801</v>
      </c>
      <c r="G10340" s="19">
        <v>80</v>
      </c>
      <c r="H10340" s="19">
        <v>26.67</v>
      </c>
      <c r="I10340" s="19">
        <v>21.21</v>
      </c>
      <c r="J10340" s="19" t="s">
        <v>54</v>
      </c>
      <c r="K10340" s="20">
        <v>211421.94</v>
      </c>
      <c r="L10340" s="20" t="s">
        <v>55</v>
      </c>
      <c r="M10340" s="20" t="s">
        <v>83</v>
      </c>
      <c r="N10340" s="26"/>
      <c r="O10340" s="20" t="s">
        <v>56</v>
      </c>
      <c r="P10340" t="str">
        <f t="shared" si="161"/>
        <v>INSERT INTO @DataTable (Deal, AdvanceDate, PROV, DealPurpose, RateType, BEACON, LTV, TDS, GDS, InsuranceType, PrincipalBalance, OccupancyType, AccountStatus, Closed_Date, DelinquencyBucket) VALUES (10339, '2016-03-22', 'AB', 'Purchase', 'Fixed', 801, 80, 26.67, 21.21, 'Conv', 211421.94, 'Owner-Occupied', 'Open', '1900-01-00', 'Current');</v>
      </c>
    </row>
    <row r="10341" spans="1:16" x14ac:dyDescent="0.35">
      <c r="A10341" s="22">
        <v>10340</v>
      </c>
      <c r="B10341" s="21">
        <v>42185</v>
      </c>
      <c r="C10341" s="22" t="s">
        <v>57</v>
      </c>
      <c r="D10341" s="22" t="s">
        <v>52</v>
      </c>
      <c r="E10341" s="22" t="s">
        <v>53</v>
      </c>
      <c r="F10341" s="22">
        <v>691</v>
      </c>
      <c r="G10341" s="22">
        <v>80</v>
      </c>
      <c r="H10341" s="22">
        <v>39.340000000000003</v>
      </c>
      <c r="I10341" s="22">
        <v>16.239999999999998</v>
      </c>
      <c r="J10341" s="22" t="s">
        <v>54</v>
      </c>
      <c r="K10341" s="23">
        <v>367021.85</v>
      </c>
      <c r="L10341" s="23" t="s">
        <v>55</v>
      </c>
      <c r="M10341" s="23" t="s">
        <v>83</v>
      </c>
      <c r="N10341" s="27"/>
      <c r="O10341" s="23" t="s">
        <v>56</v>
      </c>
      <c r="P10341" t="str">
        <f t="shared" si="161"/>
        <v>INSERT INTO @DataTable (Deal, AdvanceDate, PROV, DealPurpose, RateType, BEACON, LTV, TDS, GDS, InsuranceType, PrincipalBalance, OccupancyType, AccountStatus, Closed_Date, DelinquencyBucket) VALUES (10340, '2015-06-30', 'ON', 'Refinance External', 'Fixed', 691, 80, 39.34, 16.24, 'Conv', 367021.85, 'Owner-Occupied', 'Open', '1900-01-00', 'Current');</v>
      </c>
    </row>
    <row r="10342" spans="1:16" x14ac:dyDescent="0.35">
      <c r="A10342" s="19">
        <v>10341</v>
      </c>
      <c r="B10342" s="18">
        <v>42492</v>
      </c>
      <c r="C10342" s="19" t="s">
        <v>58</v>
      </c>
      <c r="D10342" s="19" t="s">
        <v>52</v>
      </c>
      <c r="E10342" s="19" t="s">
        <v>53</v>
      </c>
      <c r="F10342" s="19">
        <v>694</v>
      </c>
      <c r="G10342" s="19">
        <v>67.5</v>
      </c>
      <c r="H10342" s="19">
        <v>31.51</v>
      </c>
      <c r="I10342" s="19">
        <v>26.9</v>
      </c>
      <c r="J10342" s="19" t="s">
        <v>54</v>
      </c>
      <c r="K10342" s="20">
        <v>291247.7</v>
      </c>
      <c r="L10342" s="20" t="s">
        <v>55</v>
      </c>
      <c r="M10342" s="20" t="s">
        <v>83</v>
      </c>
      <c r="N10342" s="26"/>
      <c r="O10342" s="20" t="s">
        <v>56</v>
      </c>
      <c r="P10342" t="str">
        <f t="shared" si="161"/>
        <v>INSERT INTO @DataTable (Deal, AdvanceDate, PROV, DealPurpose, RateType, BEACON, LTV, TDS, GDS, InsuranceType, PrincipalBalance, OccupancyType, AccountStatus, Closed_Date, DelinquencyBucket) VALUES (10341, '2016-05-02', 'BC', 'Refinance External', 'Fixed', 694, 67.5, 31.51, 26.9, 'Conv', 291247.7, 'Owner-Occupied', 'Open', '1900-01-00', 'Current');</v>
      </c>
    </row>
    <row r="10343" spans="1:16" x14ac:dyDescent="0.35">
      <c r="A10343" s="22">
        <v>10342</v>
      </c>
      <c r="B10343" s="21">
        <v>41554</v>
      </c>
      <c r="C10343" s="22" t="s">
        <v>58</v>
      </c>
      <c r="D10343" s="22" t="s">
        <v>61</v>
      </c>
      <c r="E10343" s="22" t="s">
        <v>40</v>
      </c>
      <c r="F10343" s="22">
        <v>745</v>
      </c>
      <c r="G10343" s="22">
        <v>80</v>
      </c>
      <c r="H10343" s="22">
        <v>24.58</v>
      </c>
      <c r="I10343" s="22">
        <v>15.1</v>
      </c>
      <c r="J10343" s="22" t="s">
        <v>54</v>
      </c>
      <c r="K10343" s="23">
        <v>159269.73000000001</v>
      </c>
      <c r="L10343" s="23" t="s">
        <v>66</v>
      </c>
      <c r="M10343" s="23" t="s">
        <v>83</v>
      </c>
      <c r="N10343" s="27"/>
      <c r="O10343" s="23" t="s">
        <v>56</v>
      </c>
      <c r="P10343" t="str">
        <f t="shared" si="161"/>
        <v>INSERT INTO @DataTable (Deal, AdvanceDate, PROV, DealPurpose, RateType, BEACON, LTV, TDS, GDS, InsuranceType, PrincipalBalance, OccupancyType, AccountStatus, Closed_Date, DelinquencyBucket) VALUES (10342, '2013-10-07', 'BC', 'Purchase', 'ARM', 745, 80, 24.58, 15.1, 'Conv', 159269.73, 'Second Home', 'Open', '1900-01-00', 'Current');</v>
      </c>
    </row>
    <row r="10344" spans="1:16" x14ac:dyDescent="0.35">
      <c r="A10344" s="19">
        <v>10343</v>
      </c>
      <c r="B10344" s="18">
        <v>42241</v>
      </c>
      <c r="C10344" s="19" t="s">
        <v>57</v>
      </c>
      <c r="D10344" s="19" t="s">
        <v>61</v>
      </c>
      <c r="E10344" s="19" t="s">
        <v>40</v>
      </c>
      <c r="F10344" s="19">
        <v>783</v>
      </c>
      <c r="G10344" s="19">
        <v>46.67</v>
      </c>
      <c r="H10344" s="19">
        <v>27.01</v>
      </c>
      <c r="I10344" s="19">
        <v>25.48</v>
      </c>
      <c r="J10344" s="19" t="s">
        <v>54</v>
      </c>
      <c r="K10344" s="20">
        <v>166137.72</v>
      </c>
      <c r="L10344" s="20" t="s">
        <v>55</v>
      </c>
      <c r="M10344" s="20" t="s">
        <v>83</v>
      </c>
      <c r="N10344" s="26"/>
      <c r="O10344" s="20" t="s">
        <v>56</v>
      </c>
      <c r="P10344" t="str">
        <f t="shared" si="161"/>
        <v>INSERT INTO @DataTable (Deal, AdvanceDate, PROV, DealPurpose, RateType, BEACON, LTV, TDS, GDS, InsuranceType, PrincipalBalance, OccupancyType, AccountStatus, Closed_Date, DelinquencyBucket) VALUES (10343, '2015-08-25', 'ON', 'Purchase', 'ARM', 783, 46.67, 27.01, 25.48, 'Conv', 166137.72, 'Owner-Occupied', 'Open', '1900-01-00', 'Current');</v>
      </c>
    </row>
    <row r="10345" spans="1:16" x14ac:dyDescent="0.35">
      <c r="A10345" s="22">
        <v>10344</v>
      </c>
      <c r="B10345" s="21">
        <v>42451</v>
      </c>
      <c r="C10345" s="22" t="s">
        <v>51</v>
      </c>
      <c r="D10345" s="22" t="s">
        <v>59</v>
      </c>
      <c r="E10345" s="22" t="s">
        <v>53</v>
      </c>
      <c r="F10345" s="22">
        <v>697</v>
      </c>
      <c r="G10345" s="22">
        <v>73.709999999999994</v>
      </c>
      <c r="H10345" s="22">
        <v>35.72</v>
      </c>
      <c r="I10345" s="22">
        <v>18.829999999999998</v>
      </c>
      <c r="J10345" s="22" t="s">
        <v>54</v>
      </c>
      <c r="K10345" s="23">
        <v>186371.95</v>
      </c>
      <c r="L10345" s="23" t="s">
        <v>55</v>
      </c>
      <c r="M10345" s="23" t="s">
        <v>83</v>
      </c>
      <c r="N10345" s="27"/>
      <c r="O10345" s="23" t="s">
        <v>56</v>
      </c>
      <c r="P10345" t="str">
        <f t="shared" si="161"/>
        <v>INSERT INTO @DataTable (Deal, AdvanceDate, PROV, DealPurpose, RateType, BEACON, LTV, TDS, GDS, InsuranceType, PrincipalBalance, OccupancyType, AccountStatus, Closed_Date, DelinquencyBucket) VALUES (10344, '2016-03-22', 'AB', 'Transfer', 'Fixed', 697, 73.71, 35.72, 18.83, 'Conv', 186371.95, 'Owner-Occupied', 'Open', '1900-01-00', 'Current');</v>
      </c>
    </row>
    <row r="10346" spans="1:16" x14ac:dyDescent="0.35">
      <c r="A10346" s="19">
        <v>10345</v>
      </c>
      <c r="B10346" s="18">
        <v>42156</v>
      </c>
      <c r="C10346" s="19" t="s">
        <v>57</v>
      </c>
      <c r="D10346" s="19" t="s">
        <v>61</v>
      </c>
      <c r="E10346" s="19" t="s">
        <v>53</v>
      </c>
      <c r="F10346" s="19">
        <v>781</v>
      </c>
      <c r="G10346" s="19">
        <v>95</v>
      </c>
      <c r="H10346" s="19">
        <v>39.82</v>
      </c>
      <c r="I10346" s="19">
        <v>20.57</v>
      </c>
      <c r="J10346" s="19" t="s">
        <v>60</v>
      </c>
      <c r="K10346" s="20">
        <v>303830.18</v>
      </c>
      <c r="L10346" s="20" t="s">
        <v>55</v>
      </c>
      <c r="M10346" s="20" t="s">
        <v>83</v>
      </c>
      <c r="N10346" s="26"/>
      <c r="O10346" s="20" t="s">
        <v>56</v>
      </c>
      <c r="P10346" t="str">
        <f t="shared" si="161"/>
        <v>INSERT INTO @DataTable (Deal, AdvanceDate, PROV, DealPurpose, RateType, BEACON, LTV, TDS, GDS, InsuranceType, PrincipalBalance, OccupancyType, AccountStatus, Closed_Date, DelinquencyBucket) VALUES (10345, '2015-06-01', 'ON', 'Purchase', 'Fixed', 781, 95, 39.82, 20.57, 'HiRatio', 303830.18, 'Owner-Occupied', 'Open', '1900-01-00', 'Current');</v>
      </c>
    </row>
    <row r="10347" spans="1:16" x14ac:dyDescent="0.35">
      <c r="A10347" s="22">
        <v>10346</v>
      </c>
      <c r="B10347" s="21">
        <v>41065</v>
      </c>
      <c r="C10347" s="22" t="s">
        <v>57</v>
      </c>
      <c r="D10347" s="22" t="s">
        <v>61</v>
      </c>
      <c r="E10347" s="22" t="s">
        <v>53</v>
      </c>
      <c r="F10347" s="22">
        <v>828</v>
      </c>
      <c r="G10347" s="22">
        <v>90</v>
      </c>
      <c r="H10347" s="22">
        <v>26.45</v>
      </c>
      <c r="I10347" s="22">
        <v>26.06</v>
      </c>
      <c r="J10347" s="22" t="s">
        <v>60</v>
      </c>
      <c r="K10347" s="23">
        <v>0</v>
      </c>
      <c r="L10347" s="23" t="s">
        <v>55</v>
      </c>
      <c r="M10347" s="23" t="s">
        <v>84</v>
      </c>
      <c r="N10347" s="27">
        <v>42221</v>
      </c>
      <c r="O10347" s="23" t="s">
        <v>56</v>
      </c>
      <c r="P10347" t="str">
        <f t="shared" si="161"/>
        <v>INSERT INTO @DataTable (Deal, AdvanceDate, PROV, DealPurpose, RateType, BEACON, LTV, TDS, GDS, InsuranceType, PrincipalBalance, OccupancyType, AccountStatus, Closed_Date, DelinquencyBucket) VALUES (10346, '2012-06-05', 'ON', 'Purchase', 'Fixed', 828, 90, 26.45, 26.06, 'HiRatio', 0, 'Owner-Occupied', 'Closed', '2015-08-05', 'Current');</v>
      </c>
    </row>
    <row r="10348" spans="1:16" x14ac:dyDescent="0.35">
      <c r="A10348" s="19">
        <v>10347</v>
      </c>
      <c r="B10348" s="18">
        <v>42473</v>
      </c>
      <c r="C10348" s="19" t="s">
        <v>63</v>
      </c>
      <c r="D10348" s="19" t="s">
        <v>52</v>
      </c>
      <c r="E10348" s="19" t="s">
        <v>53</v>
      </c>
      <c r="F10348" s="19">
        <v>801</v>
      </c>
      <c r="G10348" s="19">
        <v>61.82</v>
      </c>
      <c r="H10348" s="19">
        <v>38.6</v>
      </c>
      <c r="I10348" s="19">
        <v>30.02</v>
      </c>
      <c r="J10348" s="19" t="s">
        <v>54</v>
      </c>
      <c r="K10348" s="20">
        <v>0</v>
      </c>
      <c r="L10348" s="20" t="s">
        <v>55</v>
      </c>
      <c r="M10348" s="20" t="s">
        <v>84</v>
      </c>
      <c r="N10348" s="26">
        <v>42723</v>
      </c>
      <c r="O10348" s="20" t="s">
        <v>56</v>
      </c>
      <c r="P10348" t="str">
        <f t="shared" si="161"/>
        <v>INSERT INTO @DataTable (Deal, AdvanceDate, PROV, DealPurpose, RateType, BEACON, LTV, TDS, GDS, InsuranceType, PrincipalBalance, OccupancyType, AccountStatus, Closed_Date, DelinquencyBucket) VALUES (10347, '2016-04-13', 'SK', 'Refinance External', 'Fixed', 801, 61.82, 38.6, 30.02, 'Conv', 0, 'Owner-Occupied', 'Closed', '2016-12-19', 'Current');</v>
      </c>
    </row>
    <row r="10349" spans="1:16" x14ac:dyDescent="0.35">
      <c r="A10349" s="22">
        <v>10348</v>
      </c>
      <c r="B10349" s="21">
        <v>42706</v>
      </c>
      <c r="C10349" s="22" t="s">
        <v>51</v>
      </c>
      <c r="D10349" s="22" t="s">
        <v>61</v>
      </c>
      <c r="E10349" s="22" t="s">
        <v>53</v>
      </c>
      <c r="F10349" s="22">
        <v>839</v>
      </c>
      <c r="G10349" s="22">
        <v>94.85</v>
      </c>
      <c r="H10349" s="22">
        <v>43.4</v>
      </c>
      <c r="I10349" s="22">
        <v>27.21</v>
      </c>
      <c r="J10349" s="22" t="s">
        <v>60</v>
      </c>
      <c r="K10349" s="23">
        <v>504217.87</v>
      </c>
      <c r="L10349" s="23" t="s">
        <v>55</v>
      </c>
      <c r="M10349" s="23" t="s">
        <v>83</v>
      </c>
      <c r="N10349" s="27"/>
      <c r="O10349" s="23" t="s">
        <v>56</v>
      </c>
      <c r="P10349" t="str">
        <f t="shared" si="161"/>
        <v>INSERT INTO @DataTable (Deal, AdvanceDate, PROV, DealPurpose, RateType, BEACON, LTV, TDS, GDS, InsuranceType, PrincipalBalance, OccupancyType, AccountStatus, Closed_Date, DelinquencyBucket) VALUES (10348, '2016-12-02', 'AB', 'Purchase', 'Fixed', 839, 94.85, 43.4, 27.21, 'HiRatio', 504217.87, 'Owner-Occupied', 'Open', '1900-01-00', 'Current');</v>
      </c>
    </row>
    <row r="10350" spans="1:16" x14ac:dyDescent="0.35">
      <c r="A10350" s="19">
        <v>10349</v>
      </c>
      <c r="B10350" s="18">
        <v>42124</v>
      </c>
      <c r="C10350" s="19" t="s">
        <v>57</v>
      </c>
      <c r="D10350" s="19" t="s">
        <v>61</v>
      </c>
      <c r="E10350" s="19" t="s">
        <v>40</v>
      </c>
      <c r="F10350" s="19">
        <v>750</v>
      </c>
      <c r="G10350" s="19">
        <v>59.46</v>
      </c>
      <c r="H10350" s="19">
        <v>29.97</v>
      </c>
      <c r="I10350" s="19">
        <v>5.9</v>
      </c>
      <c r="J10350" s="19" t="s">
        <v>54</v>
      </c>
      <c r="K10350" s="20">
        <v>316313.02</v>
      </c>
      <c r="L10350" s="20" t="s">
        <v>62</v>
      </c>
      <c r="M10350" s="20" t="s">
        <v>83</v>
      </c>
      <c r="N10350" s="26"/>
      <c r="O10350" s="20" t="s">
        <v>56</v>
      </c>
      <c r="P10350" t="str">
        <f t="shared" si="161"/>
        <v>INSERT INTO @DataTable (Deal, AdvanceDate, PROV, DealPurpose, RateType, BEACON, LTV, TDS, GDS, InsuranceType, PrincipalBalance, OccupancyType, AccountStatus, Closed_Date, DelinquencyBucket) VALUES (10349, '2015-04-30', 'ON', 'Purchase', 'ARM', 750, 59.46, 29.97, 5.9, 'Conv', 316313.02, 'Rental', 'Open', '1900-01-00', 'Current');</v>
      </c>
    </row>
    <row r="10351" spans="1:16" x14ac:dyDescent="0.35">
      <c r="A10351" s="22">
        <v>10350</v>
      </c>
      <c r="B10351" s="21">
        <v>41178</v>
      </c>
      <c r="C10351" s="22" t="s">
        <v>58</v>
      </c>
      <c r="D10351" s="22" t="s">
        <v>52</v>
      </c>
      <c r="E10351" s="22" t="s">
        <v>40</v>
      </c>
      <c r="F10351" s="22">
        <v>736</v>
      </c>
      <c r="G10351" s="22">
        <v>73.099999999999994</v>
      </c>
      <c r="H10351" s="22">
        <v>22.94</v>
      </c>
      <c r="I10351" s="22">
        <v>17.12</v>
      </c>
      <c r="J10351" s="22" t="s">
        <v>54</v>
      </c>
      <c r="K10351" s="23">
        <v>467259.78</v>
      </c>
      <c r="L10351" s="23" t="s">
        <v>55</v>
      </c>
      <c r="M10351" s="23" t="s">
        <v>83</v>
      </c>
      <c r="N10351" s="27"/>
      <c r="O10351" s="23" t="s">
        <v>56</v>
      </c>
      <c r="P10351" t="str">
        <f t="shared" si="161"/>
        <v>INSERT INTO @DataTable (Deal, AdvanceDate, PROV, DealPurpose, RateType, BEACON, LTV, TDS, GDS, InsuranceType, PrincipalBalance, OccupancyType, AccountStatus, Closed_Date, DelinquencyBucket) VALUES (10350, '2012-09-26', 'BC', 'Refinance External', 'ARM', 736, 73.1, 22.94, 17.12, 'Conv', 467259.78, 'Owner-Occupied', 'Open', '1900-01-00', 'Current');</v>
      </c>
    </row>
    <row r="10352" spans="1:16" x14ac:dyDescent="0.35">
      <c r="A10352" s="19">
        <v>10351</v>
      </c>
      <c r="B10352" s="18">
        <v>42052</v>
      </c>
      <c r="C10352" s="19" t="s">
        <v>51</v>
      </c>
      <c r="D10352" s="19" t="s">
        <v>52</v>
      </c>
      <c r="E10352" s="19" t="s">
        <v>53</v>
      </c>
      <c r="F10352" s="19">
        <v>698</v>
      </c>
      <c r="G10352" s="19">
        <v>62.5</v>
      </c>
      <c r="H10352" s="19">
        <v>41.14</v>
      </c>
      <c r="I10352" s="19">
        <v>24</v>
      </c>
      <c r="J10352" s="19" t="s">
        <v>54</v>
      </c>
      <c r="K10352" s="20">
        <v>191771.59</v>
      </c>
      <c r="L10352" s="20" t="s">
        <v>55</v>
      </c>
      <c r="M10352" s="20" t="s">
        <v>83</v>
      </c>
      <c r="N10352" s="26"/>
      <c r="O10352" s="20" t="s">
        <v>56</v>
      </c>
      <c r="P10352" t="str">
        <f t="shared" si="161"/>
        <v>INSERT INTO @DataTable (Deal, AdvanceDate, PROV, DealPurpose, RateType, BEACON, LTV, TDS, GDS, InsuranceType, PrincipalBalance, OccupancyType, AccountStatus, Closed_Date, DelinquencyBucket) VALUES (10351, '2015-02-17', 'AB', 'Refinance External', 'Fixed', 698, 62.5, 41.14, 24, 'Conv', 191771.59, 'Owner-Occupied', 'Open', '1900-01-00', 'Current');</v>
      </c>
    </row>
    <row r="10353" spans="1:16" x14ac:dyDescent="0.35">
      <c r="A10353" s="22">
        <v>10352</v>
      </c>
      <c r="B10353" s="21">
        <v>42184</v>
      </c>
      <c r="C10353" s="22" t="s">
        <v>57</v>
      </c>
      <c r="D10353" s="22" t="s">
        <v>61</v>
      </c>
      <c r="E10353" s="22" t="s">
        <v>53</v>
      </c>
      <c r="F10353" s="22">
        <v>742</v>
      </c>
      <c r="G10353" s="22">
        <v>95</v>
      </c>
      <c r="H10353" s="22">
        <v>38.43</v>
      </c>
      <c r="I10353" s="22">
        <v>25.46</v>
      </c>
      <c r="J10353" s="22" t="s">
        <v>60</v>
      </c>
      <c r="K10353" s="23">
        <v>288872.45</v>
      </c>
      <c r="L10353" s="23" t="s">
        <v>55</v>
      </c>
      <c r="M10353" s="23" t="s">
        <v>83</v>
      </c>
      <c r="N10353" s="27"/>
      <c r="O10353" s="23" t="s">
        <v>56</v>
      </c>
      <c r="P10353" t="str">
        <f t="shared" si="161"/>
        <v>INSERT INTO @DataTable (Deal, AdvanceDate, PROV, DealPurpose, RateType, BEACON, LTV, TDS, GDS, InsuranceType, PrincipalBalance, OccupancyType, AccountStatus, Closed_Date, DelinquencyBucket) VALUES (10352, '2015-06-29', 'ON', 'Purchase', 'Fixed', 742, 95, 38.43, 25.46, 'HiRatio', 288872.45, 'Owner-Occupied', 'Open', '1900-01-00', 'Current');</v>
      </c>
    </row>
    <row r="10354" spans="1:16" x14ac:dyDescent="0.35">
      <c r="A10354" s="19">
        <v>10353</v>
      </c>
      <c r="B10354" s="18">
        <v>41992</v>
      </c>
      <c r="C10354" s="19" t="s">
        <v>57</v>
      </c>
      <c r="D10354" s="19" t="s">
        <v>59</v>
      </c>
      <c r="E10354" s="19" t="s">
        <v>53</v>
      </c>
      <c r="F10354" s="19">
        <v>763</v>
      </c>
      <c r="G10354" s="19">
        <v>81.790000000000006</v>
      </c>
      <c r="H10354" s="19">
        <v>39.630000000000003</v>
      </c>
      <c r="I10354" s="19">
        <v>38.58</v>
      </c>
      <c r="J10354" s="19" t="s">
        <v>60</v>
      </c>
      <c r="K10354" s="20">
        <v>238463.67</v>
      </c>
      <c r="L10354" s="20" t="s">
        <v>55</v>
      </c>
      <c r="M10354" s="20" t="s">
        <v>83</v>
      </c>
      <c r="N10354" s="26"/>
      <c r="O10354" s="20" t="s">
        <v>56</v>
      </c>
      <c r="P10354" t="str">
        <f t="shared" si="161"/>
        <v>INSERT INTO @DataTable (Deal, AdvanceDate, PROV, DealPurpose, RateType, BEACON, LTV, TDS, GDS, InsuranceType, PrincipalBalance, OccupancyType, AccountStatus, Closed_Date, DelinquencyBucket) VALUES (10353, '2014-12-19', 'ON', 'Transfer', 'Fixed', 763, 81.79, 39.63, 38.58, 'HiRatio', 238463.67, 'Owner-Occupied', 'Open', '1900-01-00', 'Current');</v>
      </c>
    </row>
    <row r="10355" spans="1:16" x14ac:dyDescent="0.35">
      <c r="A10355" s="22">
        <v>10354</v>
      </c>
      <c r="B10355" s="21">
        <v>42361</v>
      </c>
      <c r="C10355" s="22" t="s">
        <v>51</v>
      </c>
      <c r="D10355" s="22" t="s">
        <v>61</v>
      </c>
      <c r="E10355" s="22" t="s">
        <v>53</v>
      </c>
      <c r="F10355" s="22">
        <v>757</v>
      </c>
      <c r="G10355" s="22">
        <v>95</v>
      </c>
      <c r="H10355" s="22">
        <v>31.1</v>
      </c>
      <c r="I10355" s="22">
        <v>25.02</v>
      </c>
      <c r="J10355" s="22" t="s">
        <v>60</v>
      </c>
      <c r="K10355" s="23">
        <v>305202.75</v>
      </c>
      <c r="L10355" s="23" t="s">
        <v>55</v>
      </c>
      <c r="M10355" s="23" t="s">
        <v>83</v>
      </c>
      <c r="N10355" s="27"/>
      <c r="O10355" s="23" t="s">
        <v>56</v>
      </c>
      <c r="P10355" t="str">
        <f t="shared" si="161"/>
        <v>INSERT INTO @DataTable (Deal, AdvanceDate, PROV, DealPurpose, RateType, BEACON, LTV, TDS, GDS, InsuranceType, PrincipalBalance, OccupancyType, AccountStatus, Closed_Date, DelinquencyBucket) VALUES (10354, '2015-12-23', 'AB', 'Purchase', 'Fixed', 757, 95, 31.1, 25.02, 'HiRatio', 305202.75, 'Owner-Occupied', 'Open', '1900-01-00', 'Current');</v>
      </c>
    </row>
    <row r="10356" spans="1:16" x14ac:dyDescent="0.35">
      <c r="A10356" s="19">
        <v>10355</v>
      </c>
      <c r="B10356" s="18">
        <v>42012</v>
      </c>
      <c r="C10356" s="19" t="s">
        <v>57</v>
      </c>
      <c r="D10356" s="19" t="s">
        <v>61</v>
      </c>
      <c r="E10356" s="19" t="s">
        <v>53</v>
      </c>
      <c r="F10356" s="19">
        <v>801</v>
      </c>
      <c r="G10356" s="19">
        <v>95</v>
      </c>
      <c r="H10356" s="19">
        <v>30.64</v>
      </c>
      <c r="I10356" s="19">
        <v>27.54</v>
      </c>
      <c r="J10356" s="19" t="s">
        <v>60</v>
      </c>
      <c r="K10356" s="20">
        <v>621341.65</v>
      </c>
      <c r="L10356" s="20" t="s">
        <v>55</v>
      </c>
      <c r="M10356" s="20" t="s">
        <v>83</v>
      </c>
      <c r="N10356" s="26"/>
      <c r="O10356" s="20" t="s">
        <v>56</v>
      </c>
      <c r="P10356" t="str">
        <f t="shared" si="161"/>
        <v>INSERT INTO @DataTable (Deal, AdvanceDate, PROV, DealPurpose, RateType, BEACON, LTV, TDS, GDS, InsuranceType, PrincipalBalance, OccupancyType, AccountStatus, Closed_Date, DelinquencyBucket) VALUES (10355, '2015-01-08', 'ON', 'Purchase', 'Fixed', 801, 95, 30.64, 27.54, 'HiRatio', 621341.65, 'Owner-Occupied', 'Open', '1900-01-00', 'Current');</v>
      </c>
    </row>
    <row r="10357" spans="1:16" x14ac:dyDescent="0.35">
      <c r="A10357" s="22">
        <v>10356</v>
      </c>
      <c r="B10357" s="21">
        <v>42020</v>
      </c>
      <c r="C10357" s="22" t="s">
        <v>65</v>
      </c>
      <c r="D10357" s="22" t="s">
        <v>52</v>
      </c>
      <c r="E10357" s="22" t="s">
        <v>40</v>
      </c>
      <c r="F10357" s="22">
        <v>730</v>
      </c>
      <c r="G10357" s="22">
        <v>64.81</v>
      </c>
      <c r="H10357" s="22">
        <v>32.93</v>
      </c>
      <c r="I10357" s="22">
        <v>14.74</v>
      </c>
      <c r="J10357" s="22" t="s">
        <v>54</v>
      </c>
      <c r="K10357" s="23">
        <v>162230.49</v>
      </c>
      <c r="L10357" s="23" t="s">
        <v>55</v>
      </c>
      <c r="M10357" s="23" t="s">
        <v>83</v>
      </c>
      <c r="N10357" s="27"/>
      <c r="O10357" s="23" t="s">
        <v>56</v>
      </c>
      <c r="P10357" t="str">
        <f t="shared" si="161"/>
        <v>INSERT INTO @DataTable (Deal, AdvanceDate, PROV, DealPurpose, RateType, BEACON, LTV, TDS, GDS, InsuranceType, PrincipalBalance, OccupancyType, AccountStatus, Closed_Date, DelinquencyBucket) VALUES (10356, '2015-01-16', 'NS', 'Refinance External', 'ARM', 730, 64.81, 32.93, 14.74, 'Conv', 162230.49, 'Owner-Occupied', 'Open', '1900-01-00', 'Current');</v>
      </c>
    </row>
    <row r="10358" spans="1:16" x14ac:dyDescent="0.35">
      <c r="A10358" s="19">
        <v>10357</v>
      </c>
      <c r="B10358" s="18">
        <v>41117</v>
      </c>
      <c r="C10358" s="19" t="s">
        <v>51</v>
      </c>
      <c r="D10358" s="19" t="s">
        <v>61</v>
      </c>
      <c r="E10358" s="19" t="s">
        <v>53</v>
      </c>
      <c r="F10358" s="19">
        <v>738</v>
      </c>
      <c r="G10358" s="19">
        <v>65</v>
      </c>
      <c r="H10358" s="19">
        <v>33.36</v>
      </c>
      <c r="I10358" s="19">
        <v>33.36</v>
      </c>
      <c r="J10358" s="19" t="s">
        <v>54</v>
      </c>
      <c r="K10358" s="20">
        <v>101482.4</v>
      </c>
      <c r="L10358" s="20" t="s">
        <v>55</v>
      </c>
      <c r="M10358" s="20" t="s">
        <v>83</v>
      </c>
      <c r="N10358" s="26"/>
      <c r="O10358" s="20" t="s">
        <v>56</v>
      </c>
      <c r="P10358" t="str">
        <f t="shared" si="161"/>
        <v>INSERT INTO @DataTable (Deal, AdvanceDate, PROV, DealPurpose, RateType, BEACON, LTV, TDS, GDS, InsuranceType, PrincipalBalance, OccupancyType, AccountStatus, Closed_Date, DelinquencyBucket) VALUES (10357, '2012-07-27', 'AB', 'Purchase', 'Fixed', 738, 65, 33.36, 33.36, 'Conv', 101482.4, 'Owner-Occupied', 'Open', '1900-01-00', 'Current');</v>
      </c>
    </row>
    <row r="10359" spans="1:16" x14ac:dyDescent="0.35">
      <c r="A10359" s="22">
        <v>10358</v>
      </c>
      <c r="B10359" s="21">
        <v>41743</v>
      </c>
      <c r="C10359" s="22" t="s">
        <v>51</v>
      </c>
      <c r="D10359" s="22" t="s">
        <v>61</v>
      </c>
      <c r="E10359" s="22" t="s">
        <v>40</v>
      </c>
      <c r="F10359" s="22">
        <v>671</v>
      </c>
      <c r="G10359" s="22">
        <v>75</v>
      </c>
      <c r="H10359" s="22">
        <v>34.409999999999997</v>
      </c>
      <c r="I10359" s="22">
        <v>4.24</v>
      </c>
      <c r="J10359" s="22" t="s">
        <v>54</v>
      </c>
      <c r="K10359" s="23">
        <v>140624.1</v>
      </c>
      <c r="L10359" s="23" t="s">
        <v>66</v>
      </c>
      <c r="M10359" s="23" t="s">
        <v>83</v>
      </c>
      <c r="N10359" s="27"/>
      <c r="O10359" s="23" t="s">
        <v>56</v>
      </c>
      <c r="P10359" t="str">
        <f t="shared" si="161"/>
        <v>INSERT INTO @DataTable (Deal, AdvanceDate, PROV, DealPurpose, RateType, BEACON, LTV, TDS, GDS, InsuranceType, PrincipalBalance, OccupancyType, AccountStatus, Closed_Date, DelinquencyBucket) VALUES (10358, '2014-04-14', 'AB', 'Purchase', 'ARM', 671, 75, 34.41, 4.24, 'Conv', 140624.1, 'Second Home', 'Open', '1900-01-00', 'Current');</v>
      </c>
    </row>
    <row r="10360" spans="1:16" x14ac:dyDescent="0.35">
      <c r="A10360" s="19">
        <v>10359</v>
      </c>
      <c r="B10360" s="18">
        <v>41904</v>
      </c>
      <c r="C10360" s="19" t="s">
        <v>57</v>
      </c>
      <c r="D10360" s="19" t="s">
        <v>61</v>
      </c>
      <c r="E10360" s="19" t="s">
        <v>53</v>
      </c>
      <c r="F10360" s="19">
        <v>799</v>
      </c>
      <c r="G10360" s="19">
        <v>80</v>
      </c>
      <c r="H10360" s="19">
        <v>36.06</v>
      </c>
      <c r="I10360" s="19">
        <v>34.82</v>
      </c>
      <c r="J10360" s="19" t="s">
        <v>54</v>
      </c>
      <c r="K10360" s="20">
        <v>191808.3</v>
      </c>
      <c r="L10360" s="20" t="s">
        <v>55</v>
      </c>
      <c r="M10360" s="20" t="s">
        <v>83</v>
      </c>
      <c r="N10360" s="26"/>
      <c r="O10360" s="20" t="s">
        <v>56</v>
      </c>
      <c r="P10360" t="str">
        <f t="shared" si="161"/>
        <v>INSERT INTO @DataTable (Deal, AdvanceDate, PROV, DealPurpose, RateType, BEACON, LTV, TDS, GDS, InsuranceType, PrincipalBalance, OccupancyType, AccountStatus, Closed_Date, DelinquencyBucket) VALUES (10359, '2014-09-22', 'ON', 'Purchase', 'Fixed', 799, 80, 36.06, 34.82, 'Conv', 191808.3, 'Owner-Occupied', 'Open', '1900-01-00', 'Current');</v>
      </c>
    </row>
    <row r="10361" spans="1:16" x14ac:dyDescent="0.35">
      <c r="A10361" s="22">
        <v>10360</v>
      </c>
      <c r="B10361" s="21">
        <v>41395</v>
      </c>
      <c r="C10361" s="22" t="s">
        <v>51</v>
      </c>
      <c r="D10361" s="22" t="s">
        <v>61</v>
      </c>
      <c r="E10361" s="22" t="s">
        <v>53</v>
      </c>
      <c r="F10361" s="22">
        <v>755</v>
      </c>
      <c r="G10361" s="22">
        <v>95</v>
      </c>
      <c r="H10361" s="22">
        <v>38.04</v>
      </c>
      <c r="I10361" s="22">
        <v>25.19</v>
      </c>
      <c r="J10361" s="22" t="s">
        <v>60</v>
      </c>
      <c r="K10361" s="23">
        <v>293097.18</v>
      </c>
      <c r="L10361" s="23" t="s">
        <v>55</v>
      </c>
      <c r="M10361" s="23" t="s">
        <v>83</v>
      </c>
      <c r="N10361" s="27"/>
      <c r="O10361" s="23" t="s">
        <v>56</v>
      </c>
      <c r="P10361" t="str">
        <f t="shared" si="161"/>
        <v>INSERT INTO @DataTable (Deal, AdvanceDate, PROV, DealPurpose, RateType, BEACON, LTV, TDS, GDS, InsuranceType, PrincipalBalance, OccupancyType, AccountStatus, Closed_Date, DelinquencyBucket) VALUES (10360, '2013-05-01', 'AB', 'Purchase', 'Fixed', 755, 95, 38.04, 25.19, 'HiRatio', 293097.18, 'Owner-Occupied', 'Open', '1900-01-00', 'Current');</v>
      </c>
    </row>
    <row r="10362" spans="1:16" x14ac:dyDescent="0.35">
      <c r="A10362" s="19">
        <v>10361</v>
      </c>
      <c r="B10362" s="18">
        <v>42338</v>
      </c>
      <c r="C10362" s="19" t="s">
        <v>63</v>
      </c>
      <c r="D10362" s="19" t="s">
        <v>52</v>
      </c>
      <c r="E10362" s="19" t="s">
        <v>53</v>
      </c>
      <c r="F10362" s="19">
        <v>746</v>
      </c>
      <c r="G10362" s="19">
        <v>51.23</v>
      </c>
      <c r="H10362" s="19">
        <v>33.14</v>
      </c>
      <c r="I10362" s="19">
        <v>15.63</v>
      </c>
      <c r="J10362" s="19" t="s">
        <v>54</v>
      </c>
      <c r="K10362" s="20">
        <v>178388.88</v>
      </c>
      <c r="L10362" s="20" t="s">
        <v>55</v>
      </c>
      <c r="M10362" s="20" t="s">
        <v>83</v>
      </c>
      <c r="N10362" s="26"/>
      <c r="O10362" s="20" t="s">
        <v>56</v>
      </c>
      <c r="P10362" t="str">
        <f t="shared" si="161"/>
        <v>INSERT INTO @DataTable (Deal, AdvanceDate, PROV, DealPurpose, RateType, BEACON, LTV, TDS, GDS, InsuranceType, PrincipalBalance, OccupancyType, AccountStatus, Closed_Date, DelinquencyBucket) VALUES (10361, '2015-11-30', 'SK', 'Refinance External', 'Fixed', 746, 51.23, 33.14, 15.63, 'Conv', 178388.88, 'Owner-Occupied', 'Open', '1900-01-00', 'Current');</v>
      </c>
    </row>
    <row r="10363" spans="1:16" x14ac:dyDescent="0.35">
      <c r="A10363" s="22">
        <v>10362</v>
      </c>
      <c r="B10363" s="21">
        <v>41960</v>
      </c>
      <c r="C10363" s="22" t="s">
        <v>57</v>
      </c>
      <c r="D10363" s="22" t="s">
        <v>52</v>
      </c>
      <c r="E10363" s="22" t="s">
        <v>53</v>
      </c>
      <c r="F10363" s="22">
        <v>761</v>
      </c>
      <c r="G10363" s="22">
        <v>59.43</v>
      </c>
      <c r="H10363" s="22">
        <v>40.4</v>
      </c>
      <c r="I10363" s="22">
        <v>38.51</v>
      </c>
      <c r="J10363" s="22" t="s">
        <v>54</v>
      </c>
      <c r="K10363" s="23">
        <v>300317.96999999997</v>
      </c>
      <c r="L10363" s="23" t="s">
        <v>55</v>
      </c>
      <c r="M10363" s="23" t="s">
        <v>83</v>
      </c>
      <c r="N10363" s="27"/>
      <c r="O10363" s="23" t="s">
        <v>56</v>
      </c>
      <c r="P10363" t="str">
        <f t="shared" si="161"/>
        <v>INSERT INTO @DataTable (Deal, AdvanceDate, PROV, DealPurpose, RateType, BEACON, LTV, TDS, GDS, InsuranceType, PrincipalBalance, OccupancyType, AccountStatus, Closed_Date, DelinquencyBucket) VALUES (10362, '2014-11-17', 'ON', 'Refinance External', 'Fixed', 761, 59.43, 40.4, 38.51, 'Conv', 300317.97, 'Owner-Occupied', 'Open', '1900-01-00', 'Current');</v>
      </c>
    </row>
    <row r="10364" spans="1:16" x14ac:dyDescent="0.35">
      <c r="A10364" s="19">
        <v>10363</v>
      </c>
      <c r="B10364" s="18">
        <v>41152</v>
      </c>
      <c r="C10364" s="19" t="s">
        <v>51</v>
      </c>
      <c r="D10364" s="19" t="s">
        <v>61</v>
      </c>
      <c r="E10364" s="19" t="s">
        <v>53</v>
      </c>
      <c r="F10364" s="19">
        <v>688</v>
      </c>
      <c r="G10364" s="19">
        <v>95</v>
      </c>
      <c r="H10364" s="19">
        <v>31.97</v>
      </c>
      <c r="I10364" s="19">
        <v>22.55</v>
      </c>
      <c r="J10364" s="19" t="s">
        <v>60</v>
      </c>
      <c r="K10364" s="20">
        <v>269995.75</v>
      </c>
      <c r="L10364" s="20" t="s">
        <v>55</v>
      </c>
      <c r="M10364" s="20" t="s">
        <v>83</v>
      </c>
      <c r="N10364" s="26"/>
      <c r="O10364" s="20" t="s">
        <v>56</v>
      </c>
      <c r="P10364" t="str">
        <f t="shared" si="161"/>
        <v>INSERT INTO @DataTable (Deal, AdvanceDate, PROV, DealPurpose, RateType, BEACON, LTV, TDS, GDS, InsuranceType, PrincipalBalance, OccupancyType, AccountStatus, Closed_Date, DelinquencyBucket) VALUES (10363, '2012-08-31', 'AB', 'Purchase', 'Fixed', 688, 95, 31.97, 22.55, 'HiRatio', 269995.75, 'Owner-Occupied', 'Open', '1900-01-00', 'Current');</v>
      </c>
    </row>
    <row r="10365" spans="1:16" x14ac:dyDescent="0.35">
      <c r="A10365" s="22">
        <v>10364</v>
      </c>
      <c r="B10365" s="21">
        <v>42311</v>
      </c>
      <c r="C10365" s="22" t="s">
        <v>58</v>
      </c>
      <c r="D10365" s="22" t="s">
        <v>61</v>
      </c>
      <c r="E10365" s="22" t="s">
        <v>40</v>
      </c>
      <c r="F10365" s="22">
        <v>796</v>
      </c>
      <c r="G10365" s="22">
        <v>68</v>
      </c>
      <c r="H10365" s="22">
        <v>38.909999999999997</v>
      </c>
      <c r="I10365" s="22">
        <v>8.65</v>
      </c>
      <c r="J10365" s="22" t="s">
        <v>54</v>
      </c>
      <c r="K10365" s="23">
        <v>163813.59</v>
      </c>
      <c r="L10365" s="23" t="s">
        <v>66</v>
      </c>
      <c r="M10365" s="23" t="s">
        <v>83</v>
      </c>
      <c r="N10365" s="27"/>
      <c r="O10365" s="23" t="s">
        <v>56</v>
      </c>
      <c r="P10365" t="str">
        <f t="shared" si="161"/>
        <v>INSERT INTO @DataTable (Deal, AdvanceDate, PROV, DealPurpose, RateType, BEACON, LTV, TDS, GDS, InsuranceType, PrincipalBalance, OccupancyType, AccountStatus, Closed_Date, DelinquencyBucket) VALUES (10364, '2015-11-03', 'BC', 'Purchase', 'ARM', 796, 68, 38.91, 8.65, 'Conv', 163813.59, 'Second Home', 'Open', '1900-01-00', 'Current');</v>
      </c>
    </row>
    <row r="10366" spans="1:16" x14ac:dyDescent="0.35">
      <c r="A10366" s="19">
        <v>10365</v>
      </c>
      <c r="B10366" s="18">
        <v>42208</v>
      </c>
      <c r="C10366" s="19" t="s">
        <v>57</v>
      </c>
      <c r="D10366" s="19" t="s">
        <v>52</v>
      </c>
      <c r="E10366" s="19" t="s">
        <v>53</v>
      </c>
      <c r="F10366" s="19">
        <v>689</v>
      </c>
      <c r="G10366" s="19">
        <v>69.09</v>
      </c>
      <c r="H10366" s="19">
        <v>20.61</v>
      </c>
      <c r="I10366" s="19">
        <v>15.49</v>
      </c>
      <c r="J10366" s="19" t="s">
        <v>54</v>
      </c>
      <c r="K10366" s="20">
        <v>0</v>
      </c>
      <c r="L10366" s="20" t="s">
        <v>55</v>
      </c>
      <c r="M10366" s="20" t="s">
        <v>84</v>
      </c>
      <c r="N10366" s="26">
        <v>42649</v>
      </c>
      <c r="O10366" s="20" t="s">
        <v>56</v>
      </c>
      <c r="P10366" t="str">
        <f t="shared" si="161"/>
        <v>INSERT INTO @DataTable (Deal, AdvanceDate, PROV, DealPurpose, RateType, BEACON, LTV, TDS, GDS, InsuranceType, PrincipalBalance, OccupancyType, AccountStatus, Closed_Date, DelinquencyBucket) VALUES (10365, '2015-07-23', 'ON', 'Refinance External', 'Fixed', 689, 69.09, 20.61, 15.49, 'Conv', 0, 'Owner-Occupied', 'Closed', '2016-10-06', 'Current');</v>
      </c>
    </row>
    <row r="10367" spans="1:16" x14ac:dyDescent="0.35">
      <c r="A10367" s="22">
        <v>10366</v>
      </c>
      <c r="B10367" s="21">
        <v>42058</v>
      </c>
      <c r="C10367" s="22" t="s">
        <v>57</v>
      </c>
      <c r="D10367" s="22" t="s">
        <v>61</v>
      </c>
      <c r="E10367" s="22" t="s">
        <v>53</v>
      </c>
      <c r="F10367" s="22">
        <v>788</v>
      </c>
      <c r="G10367" s="22">
        <v>86.67</v>
      </c>
      <c r="H10367" s="22">
        <v>36.24</v>
      </c>
      <c r="I10367" s="22">
        <v>36.24</v>
      </c>
      <c r="J10367" s="22" t="s">
        <v>60</v>
      </c>
      <c r="K10367" s="23">
        <v>186861.25</v>
      </c>
      <c r="L10367" s="23" t="s">
        <v>55</v>
      </c>
      <c r="M10367" s="23" t="s">
        <v>83</v>
      </c>
      <c r="N10367" s="27"/>
      <c r="O10367" s="23" t="s">
        <v>56</v>
      </c>
      <c r="P10367" t="str">
        <f t="shared" si="161"/>
        <v>INSERT INTO @DataTable (Deal, AdvanceDate, PROV, DealPurpose, RateType, BEACON, LTV, TDS, GDS, InsuranceType, PrincipalBalance, OccupancyType, AccountStatus, Closed_Date, DelinquencyBucket) VALUES (10366, '2015-02-23', 'ON', 'Purchase', 'Fixed', 788, 86.67, 36.24, 36.24, 'HiRatio', 186861.25, 'Owner-Occupied', 'Open', '1900-01-00', 'Current');</v>
      </c>
    </row>
    <row r="10368" spans="1:16" x14ac:dyDescent="0.35">
      <c r="A10368" s="19">
        <v>10367</v>
      </c>
      <c r="B10368" s="18">
        <v>41124</v>
      </c>
      <c r="C10368" s="19" t="s">
        <v>57</v>
      </c>
      <c r="D10368" s="19" t="s">
        <v>52</v>
      </c>
      <c r="E10368" s="19" t="s">
        <v>53</v>
      </c>
      <c r="F10368" s="19">
        <v>759</v>
      </c>
      <c r="G10368" s="19">
        <v>80</v>
      </c>
      <c r="H10368" s="19">
        <v>36.33</v>
      </c>
      <c r="I10368" s="19">
        <v>27.62</v>
      </c>
      <c r="J10368" s="19" t="s">
        <v>54</v>
      </c>
      <c r="K10368" s="20">
        <v>0</v>
      </c>
      <c r="L10368" s="20" t="s">
        <v>55</v>
      </c>
      <c r="M10368" s="20" t="s">
        <v>84</v>
      </c>
      <c r="N10368" s="26">
        <v>42494</v>
      </c>
      <c r="O10368" s="20" t="s">
        <v>56</v>
      </c>
      <c r="P10368" t="str">
        <f t="shared" si="161"/>
        <v>INSERT INTO @DataTable (Deal, AdvanceDate, PROV, DealPurpose, RateType, BEACON, LTV, TDS, GDS, InsuranceType, PrincipalBalance, OccupancyType, AccountStatus, Closed_Date, DelinquencyBucket) VALUES (10367, '2012-08-03', 'ON', 'Refinance External', 'Fixed', 759, 80, 36.33, 27.62, 'Conv', 0, 'Owner-Occupied', 'Closed', '2016-05-04', 'Current');</v>
      </c>
    </row>
    <row r="10369" spans="1:16" x14ac:dyDescent="0.35">
      <c r="A10369" s="22">
        <v>10368</v>
      </c>
      <c r="B10369" s="21">
        <v>42198</v>
      </c>
      <c r="C10369" s="22" t="s">
        <v>58</v>
      </c>
      <c r="D10369" s="22" t="s">
        <v>61</v>
      </c>
      <c r="E10369" s="22" t="s">
        <v>53</v>
      </c>
      <c r="F10369" s="22">
        <v>741</v>
      </c>
      <c r="G10369" s="22">
        <v>89.63</v>
      </c>
      <c r="H10369" s="22">
        <v>35.909999999999997</v>
      </c>
      <c r="I10369" s="22">
        <v>26.95</v>
      </c>
      <c r="J10369" s="22" t="s">
        <v>60</v>
      </c>
      <c r="K10369" s="23">
        <v>356822.74</v>
      </c>
      <c r="L10369" s="23" t="s">
        <v>55</v>
      </c>
      <c r="M10369" s="23" t="s">
        <v>83</v>
      </c>
      <c r="N10369" s="27"/>
      <c r="O10369" s="23" t="s">
        <v>56</v>
      </c>
      <c r="P10369" t="str">
        <f t="shared" si="161"/>
        <v>INSERT INTO @DataTable (Deal, AdvanceDate, PROV, DealPurpose, RateType, BEACON, LTV, TDS, GDS, InsuranceType, PrincipalBalance, OccupancyType, AccountStatus, Closed_Date, DelinquencyBucket) VALUES (10368, '2015-07-13', 'BC', 'Purchase', 'Fixed', 741, 89.63, 35.91, 26.95, 'HiRatio', 356822.74, 'Owner-Occupied', 'Open', '1900-01-00', 'Current');</v>
      </c>
    </row>
    <row r="10370" spans="1:16" x14ac:dyDescent="0.35">
      <c r="A10370" s="19">
        <v>10369</v>
      </c>
      <c r="B10370" s="18">
        <v>42194</v>
      </c>
      <c r="C10370" s="19" t="s">
        <v>57</v>
      </c>
      <c r="D10370" s="19" t="s">
        <v>61</v>
      </c>
      <c r="E10370" s="19" t="s">
        <v>40</v>
      </c>
      <c r="F10370" s="19">
        <v>755</v>
      </c>
      <c r="G10370" s="19">
        <v>80</v>
      </c>
      <c r="H10370" s="19">
        <v>29.72</v>
      </c>
      <c r="I10370" s="19">
        <v>29.72</v>
      </c>
      <c r="J10370" s="19" t="s">
        <v>54</v>
      </c>
      <c r="K10370" s="20">
        <v>428974.39</v>
      </c>
      <c r="L10370" s="20" t="s">
        <v>55</v>
      </c>
      <c r="M10370" s="20" t="s">
        <v>83</v>
      </c>
      <c r="N10370" s="26"/>
      <c r="O10370" s="20" t="s">
        <v>56</v>
      </c>
      <c r="P10370" t="str">
        <f t="shared" si="161"/>
        <v>INSERT INTO @DataTable (Deal, AdvanceDate, PROV, DealPurpose, RateType, BEACON, LTV, TDS, GDS, InsuranceType, PrincipalBalance, OccupancyType, AccountStatus, Closed_Date, DelinquencyBucket) VALUES (10369, '2015-07-09', 'ON', 'Purchase', 'ARM', 755, 80, 29.72, 29.72, 'Conv', 428974.39, 'Owner-Occupied', 'Open', '1900-01-00', 'Current');</v>
      </c>
    </row>
    <row r="10371" spans="1:16" x14ac:dyDescent="0.35">
      <c r="A10371" s="22">
        <v>10370</v>
      </c>
      <c r="B10371" s="21">
        <v>41361</v>
      </c>
      <c r="C10371" s="22" t="s">
        <v>58</v>
      </c>
      <c r="D10371" s="22" t="s">
        <v>59</v>
      </c>
      <c r="E10371" s="22" t="s">
        <v>53</v>
      </c>
      <c r="F10371" s="22">
        <v>731</v>
      </c>
      <c r="G10371" s="22">
        <v>90.94</v>
      </c>
      <c r="H10371" s="22">
        <v>31.35</v>
      </c>
      <c r="I10371" s="22">
        <v>18.95</v>
      </c>
      <c r="J10371" s="22" t="s">
        <v>60</v>
      </c>
      <c r="K10371" s="23">
        <v>288665.11</v>
      </c>
      <c r="L10371" s="23" t="s">
        <v>55</v>
      </c>
      <c r="M10371" s="23" t="s">
        <v>83</v>
      </c>
      <c r="N10371" s="27"/>
      <c r="O10371" s="23" t="s">
        <v>56</v>
      </c>
      <c r="P10371" t="str">
        <f t="shared" ref="P10371:P10434" si="162">"INSERT INTO @DataTable (Deal, AdvanceDate, PROV, DealPurpose, RateType, BEACON, LTV, TDS, GDS, InsuranceType, PrincipalBalance, OccupancyType, AccountStatus, Closed_Date, DelinquencyBucket) VALUES (" &amp; A10371 &amp; ", " &amp; "'" &amp; TEXT(B10371, "yyyy-mm-dd") &amp; "', '" &amp; C10371 &amp; "', '" &amp; D10371 &amp; "', '" &amp; E10371 &amp; "', " &amp; F10371 &amp; ", " &amp; G10371 &amp; ", " &amp; H10371 &amp; ", " &amp; I10371 &amp; ", '" &amp; J10371 &amp; "', " &amp; K10371 &amp; ", '" &amp; L10371 &amp; "', '" &amp; M10371 &amp; "', '" &amp;TEXT(N10371, "yyyy-mm-dd") &amp; "', '" &amp; O10371 &amp; "');"</f>
        <v>INSERT INTO @DataTable (Deal, AdvanceDate, PROV, DealPurpose, RateType, BEACON, LTV, TDS, GDS, InsuranceType, PrincipalBalance, OccupancyType, AccountStatus, Closed_Date, DelinquencyBucket) VALUES (10370, '2013-03-28', 'BC', 'Transfer', 'Fixed', 731, 90.94, 31.35, 18.95, 'HiRatio', 288665.11, 'Owner-Occupied', 'Open', '1900-01-00', 'Current');</v>
      </c>
    </row>
    <row r="10372" spans="1:16" x14ac:dyDescent="0.35">
      <c r="A10372" s="19">
        <v>10371</v>
      </c>
      <c r="B10372" s="18">
        <v>42053</v>
      </c>
      <c r="C10372" s="19" t="s">
        <v>51</v>
      </c>
      <c r="D10372" s="19" t="s">
        <v>64</v>
      </c>
      <c r="E10372" s="19" t="s">
        <v>53</v>
      </c>
      <c r="F10372" s="19">
        <v>764</v>
      </c>
      <c r="G10372" s="19">
        <v>95</v>
      </c>
      <c r="H10372" s="19">
        <v>39.659999999999997</v>
      </c>
      <c r="I10372" s="19">
        <v>32.07</v>
      </c>
      <c r="J10372" s="19" t="s">
        <v>60</v>
      </c>
      <c r="K10372" s="20">
        <v>647214.53</v>
      </c>
      <c r="L10372" s="20" t="s">
        <v>55</v>
      </c>
      <c r="M10372" s="20" t="s">
        <v>83</v>
      </c>
      <c r="N10372" s="26"/>
      <c r="O10372" s="20" t="s">
        <v>56</v>
      </c>
      <c r="P10372" t="str">
        <f t="shared" si="162"/>
        <v>INSERT INTO @DataTable (Deal, AdvanceDate, PROV, DealPurpose, RateType, BEACON, LTV, TDS, GDS, InsuranceType, PrincipalBalance, OccupancyType, AccountStatus, Closed_Date, DelinquencyBucket) VALUES (10371, '2015-02-18', 'AB', 'Purchase with Improvements', 'Fixed', 764, 95, 39.66, 32.07, 'HiRatio', 647214.53, 'Owner-Occupied', 'Open', '1900-01-00', 'Current');</v>
      </c>
    </row>
    <row r="10373" spans="1:16" x14ac:dyDescent="0.35">
      <c r="A10373" s="22">
        <v>10372</v>
      </c>
      <c r="B10373" s="21">
        <v>42166</v>
      </c>
      <c r="C10373" s="22" t="s">
        <v>51</v>
      </c>
      <c r="D10373" s="22" t="s">
        <v>59</v>
      </c>
      <c r="E10373" s="22" t="s">
        <v>40</v>
      </c>
      <c r="F10373" s="22">
        <v>734</v>
      </c>
      <c r="G10373" s="22">
        <v>79.77</v>
      </c>
      <c r="H10373" s="22">
        <v>28.59</v>
      </c>
      <c r="I10373" s="22">
        <v>17.89</v>
      </c>
      <c r="J10373" s="22" t="s">
        <v>54</v>
      </c>
      <c r="K10373" s="23">
        <v>296821.24</v>
      </c>
      <c r="L10373" s="23" t="s">
        <v>55</v>
      </c>
      <c r="M10373" s="23" t="s">
        <v>83</v>
      </c>
      <c r="N10373" s="27"/>
      <c r="O10373" s="23" t="s">
        <v>56</v>
      </c>
      <c r="P10373" t="str">
        <f t="shared" si="162"/>
        <v>INSERT INTO @DataTable (Deal, AdvanceDate, PROV, DealPurpose, RateType, BEACON, LTV, TDS, GDS, InsuranceType, PrincipalBalance, OccupancyType, AccountStatus, Closed_Date, DelinquencyBucket) VALUES (10372, '2015-06-11', 'AB', 'Transfer', 'ARM', 734, 79.77, 28.59, 17.89, 'Conv', 296821.24, 'Owner-Occupied', 'Open', '1900-01-00', 'Current');</v>
      </c>
    </row>
    <row r="10374" spans="1:16" x14ac:dyDescent="0.35">
      <c r="A10374" s="19">
        <v>10373</v>
      </c>
      <c r="B10374" s="18">
        <v>42702</v>
      </c>
      <c r="C10374" s="19" t="s">
        <v>58</v>
      </c>
      <c r="D10374" s="19" t="s">
        <v>61</v>
      </c>
      <c r="E10374" s="19" t="s">
        <v>53</v>
      </c>
      <c r="F10374" s="19">
        <v>746</v>
      </c>
      <c r="G10374" s="19">
        <v>90</v>
      </c>
      <c r="H10374" s="19">
        <v>40.49</v>
      </c>
      <c r="I10374" s="19">
        <v>38.71</v>
      </c>
      <c r="J10374" s="19" t="s">
        <v>60</v>
      </c>
      <c r="K10374" s="20">
        <v>445402.22</v>
      </c>
      <c r="L10374" s="20" t="s">
        <v>55</v>
      </c>
      <c r="M10374" s="20" t="s">
        <v>83</v>
      </c>
      <c r="N10374" s="26"/>
      <c r="O10374" s="20" t="s">
        <v>56</v>
      </c>
      <c r="P10374" t="str">
        <f t="shared" si="162"/>
        <v>INSERT INTO @DataTable (Deal, AdvanceDate, PROV, DealPurpose, RateType, BEACON, LTV, TDS, GDS, InsuranceType, PrincipalBalance, OccupancyType, AccountStatus, Closed_Date, DelinquencyBucket) VALUES (10373, '2016-11-28', 'BC', 'Purchase', 'Fixed', 746, 90, 40.49, 38.71, 'HiRatio', 445402.22, 'Owner-Occupied', 'Open', '1900-01-00', 'Current');</v>
      </c>
    </row>
    <row r="10375" spans="1:16" x14ac:dyDescent="0.35">
      <c r="A10375" s="22">
        <v>10374</v>
      </c>
      <c r="B10375" s="21">
        <v>42081</v>
      </c>
      <c r="C10375" s="22" t="s">
        <v>65</v>
      </c>
      <c r="D10375" s="22" t="s">
        <v>61</v>
      </c>
      <c r="E10375" s="22" t="s">
        <v>53</v>
      </c>
      <c r="F10375" s="22">
        <v>803</v>
      </c>
      <c r="G10375" s="22">
        <v>90</v>
      </c>
      <c r="H10375" s="22">
        <v>22.91</v>
      </c>
      <c r="I10375" s="22">
        <v>22.71</v>
      </c>
      <c r="J10375" s="22" t="s">
        <v>60</v>
      </c>
      <c r="K10375" s="23">
        <v>355173.78</v>
      </c>
      <c r="L10375" s="23" t="s">
        <v>55</v>
      </c>
      <c r="M10375" s="23" t="s">
        <v>83</v>
      </c>
      <c r="N10375" s="27"/>
      <c r="O10375" s="23" t="s">
        <v>56</v>
      </c>
      <c r="P10375" t="str">
        <f t="shared" si="162"/>
        <v>INSERT INTO @DataTable (Deal, AdvanceDate, PROV, DealPurpose, RateType, BEACON, LTV, TDS, GDS, InsuranceType, PrincipalBalance, OccupancyType, AccountStatus, Closed_Date, DelinquencyBucket) VALUES (10374, '2015-03-18', 'NS', 'Purchase', 'Fixed', 803, 90, 22.91, 22.71, 'HiRatio', 355173.78, 'Owner-Occupied', 'Open', '1900-01-00', 'Current');</v>
      </c>
    </row>
    <row r="10376" spans="1:16" x14ac:dyDescent="0.35">
      <c r="A10376" s="19">
        <v>10375</v>
      </c>
      <c r="B10376" s="18">
        <v>41060</v>
      </c>
      <c r="C10376" s="19" t="s">
        <v>63</v>
      </c>
      <c r="D10376" s="19" t="s">
        <v>61</v>
      </c>
      <c r="E10376" s="19" t="s">
        <v>53</v>
      </c>
      <c r="F10376" s="19">
        <v>770</v>
      </c>
      <c r="G10376" s="19">
        <v>95</v>
      </c>
      <c r="H10376" s="19">
        <v>18.559999999999999</v>
      </c>
      <c r="I10376" s="19">
        <v>18.46</v>
      </c>
      <c r="J10376" s="19" t="s">
        <v>60</v>
      </c>
      <c r="K10376" s="20">
        <v>0</v>
      </c>
      <c r="L10376" s="20" t="s">
        <v>55</v>
      </c>
      <c r="M10376" s="20" t="s">
        <v>84</v>
      </c>
      <c r="N10376" s="26">
        <v>42429</v>
      </c>
      <c r="O10376" s="20" t="s">
        <v>56</v>
      </c>
      <c r="P10376" t="str">
        <f t="shared" si="162"/>
        <v>INSERT INTO @DataTable (Deal, AdvanceDate, PROV, DealPurpose, RateType, BEACON, LTV, TDS, GDS, InsuranceType, PrincipalBalance, OccupancyType, AccountStatus, Closed_Date, DelinquencyBucket) VALUES (10375, '2012-05-31', 'SK', 'Purchase', 'Fixed', 770, 95, 18.56, 18.46, 'HiRatio', 0, 'Owner-Occupied', 'Closed', '2016-02-29', 'Current');</v>
      </c>
    </row>
    <row r="10377" spans="1:16" x14ac:dyDescent="0.35">
      <c r="A10377" s="22">
        <v>10376</v>
      </c>
      <c r="B10377" s="21">
        <v>41582</v>
      </c>
      <c r="C10377" s="22" t="s">
        <v>57</v>
      </c>
      <c r="D10377" s="22" t="s">
        <v>59</v>
      </c>
      <c r="E10377" s="22" t="s">
        <v>40</v>
      </c>
      <c r="F10377" s="22">
        <v>763</v>
      </c>
      <c r="G10377" s="22">
        <v>80.83</v>
      </c>
      <c r="H10377" s="22">
        <v>34.770000000000003</v>
      </c>
      <c r="I10377" s="22">
        <v>23.56</v>
      </c>
      <c r="J10377" s="22" t="s">
        <v>60</v>
      </c>
      <c r="K10377" s="23">
        <v>0</v>
      </c>
      <c r="L10377" s="23" t="s">
        <v>55</v>
      </c>
      <c r="M10377" s="23" t="s">
        <v>84</v>
      </c>
      <c r="N10377" s="27">
        <v>42248</v>
      </c>
      <c r="O10377" s="23" t="s">
        <v>56</v>
      </c>
      <c r="P10377" t="str">
        <f t="shared" si="162"/>
        <v>INSERT INTO @DataTable (Deal, AdvanceDate, PROV, DealPurpose, RateType, BEACON, LTV, TDS, GDS, InsuranceType, PrincipalBalance, OccupancyType, AccountStatus, Closed_Date, DelinquencyBucket) VALUES (10376, '2013-11-04', 'ON', 'Transfer', 'ARM', 763, 80.83, 34.77, 23.56, 'HiRatio', 0, 'Owner-Occupied', 'Closed', '2015-09-01', 'Current');</v>
      </c>
    </row>
    <row r="10378" spans="1:16" x14ac:dyDescent="0.35">
      <c r="A10378" s="19">
        <v>10377</v>
      </c>
      <c r="B10378" s="18">
        <v>42326</v>
      </c>
      <c r="C10378" s="19" t="s">
        <v>57</v>
      </c>
      <c r="D10378" s="19" t="s">
        <v>52</v>
      </c>
      <c r="E10378" s="19" t="s">
        <v>40</v>
      </c>
      <c r="F10378" s="19">
        <v>730</v>
      </c>
      <c r="G10378" s="19">
        <v>61.18</v>
      </c>
      <c r="H10378" s="19">
        <v>17.02</v>
      </c>
      <c r="I10378" s="19">
        <v>15.67</v>
      </c>
      <c r="J10378" s="19" t="s">
        <v>54</v>
      </c>
      <c r="K10378" s="20">
        <v>500208.43</v>
      </c>
      <c r="L10378" s="20" t="s">
        <v>55</v>
      </c>
      <c r="M10378" s="20" t="s">
        <v>83</v>
      </c>
      <c r="N10378" s="26"/>
      <c r="O10378" s="20" t="s">
        <v>56</v>
      </c>
      <c r="P10378" t="str">
        <f t="shared" si="162"/>
        <v>INSERT INTO @DataTable (Deal, AdvanceDate, PROV, DealPurpose, RateType, BEACON, LTV, TDS, GDS, InsuranceType, PrincipalBalance, OccupancyType, AccountStatus, Closed_Date, DelinquencyBucket) VALUES (10377, '2015-11-18', 'ON', 'Refinance External', 'ARM', 730, 61.18, 17.02, 15.67, 'Conv', 500208.43, 'Owner-Occupied', 'Open', '1900-01-00', 'Current');</v>
      </c>
    </row>
    <row r="10379" spans="1:16" x14ac:dyDescent="0.35">
      <c r="A10379" s="22">
        <v>10378</v>
      </c>
      <c r="B10379" s="21">
        <v>42272</v>
      </c>
      <c r="C10379" s="22" t="s">
        <v>57</v>
      </c>
      <c r="D10379" s="22" t="s">
        <v>52</v>
      </c>
      <c r="E10379" s="22" t="s">
        <v>40</v>
      </c>
      <c r="F10379" s="22">
        <v>774</v>
      </c>
      <c r="G10379" s="22">
        <v>56.35</v>
      </c>
      <c r="H10379" s="22">
        <v>20.94</v>
      </c>
      <c r="I10379" s="22">
        <v>20.65</v>
      </c>
      <c r="J10379" s="22" t="s">
        <v>54</v>
      </c>
      <c r="K10379" s="23">
        <v>320305.98</v>
      </c>
      <c r="L10379" s="23" t="s">
        <v>55</v>
      </c>
      <c r="M10379" s="23" t="s">
        <v>83</v>
      </c>
      <c r="N10379" s="27"/>
      <c r="O10379" s="23" t="s">
        <v>56</v>
      </c>
      <c r="P10379" t="str">
        <f t="shared" si="162"/>
        <v>INSERT INTO @DataTable (Deal, AdvanceDate, PROV, DealPurpose, RateType, BEACON, LTV, TDS, GDS, InsuranceType, PrincipalBalance, OccupancyType, AccountStatus, Closed_Date, DelinquencyBucket) VALUES (10378, '2015-09-25', 'ON', 'Refinance External', 'ARM', 774, 56.35, 20.94, 20.65, 'Conv', 320305.98, 'Owner-Occupied', 'Open', '1900-01-00', 'Current');</v>
      </c>
    </row>
    <row r="10380" spans="1:16" x14ac:dyDescent="0.35">
      <c r="A10380" s="19">
        <v>10379</v>
      </c>
      <c r="B10380" s="18">
        <v>42192</v>
      </c>
      <c r="C10380" s="19" t="s">
        <v>57</v>
      </c>
      <c r="D10380" s="19" t="s">
        <v>61</v>
      </c>
      <c r="E10380" s="19" t="s">
        <v>53</v>
      </c>
      <c r="F10380" s="19">
        <v>747</v>
      </c>
      <c r="G10380" s="19">
        <v>90</v>
      </c>
      <c r="H10380" s="19">
        <v>32.619999999999997</v>
      </c>
      <c r="I10380" s="19">
        <v>32.6</v>
      </c>
      <c r="J10380" s="19" t="s">
        <v>60</v>
      </c>
      <c r="K10380" s="20">
        <v>264270.73</v>
      </c>
      <c r="L10380" s="20" t="s">
        <v>55</v>
      </c>
      <c r="M10380" s="20" t="s">
        <v>83</v>
      </c>
      <c r="N10380" s="26"/>
      <c r="O10380" s="20" t="s">
        <v>56</v>
      </c>
      <c r="P10380" t="str">
        <f t="shared" si="162"/>
        <v>INSERT INTO @DataTable (Deal, AdvanceDate, PROV, DealPurpose, RateType, BEACON, LTV, TDS, GDS, InsuranceType, PrincipalBalance, OccupancyType, AccountStatus, Closed_Date, DelinquencyBucket) VALUES (10379, '2015-07-07', 'ON', 'Purchase', 'Fixed', 747, 90, 32.62, 32.6, 'HiRatio', 264270.73, 'Owner-Occupied', 'Open', '1900-01-00', 'Current');</v>
      </c>
    </row>
    <row r="10381" spans="1:16" x14ac:dyDescent="0.35">
      <c r="A10381" s="22">
        <v>10380</v>
      </c>
      <c r="B10381" s="21">
        <v>41530</v>
      </c>
      <c r="C10381" s="22" t="s">
        <v>57</v>
      </c>
      <c r="D10381" s="22" t="s">
        <v>61</v>
      </c>
      <c r="E10381" s="22" t="s">
        <v>53</v>
      </c>
      <c r="F10381" s="22">
        <v>777</v>
      </c>
      <c r="G10381" s="22">
        <v>80</v>
      </c>
      <c r="H10381" s="22">
        <v>42.88</v>
      </c>
      <c r="I10381" s="22">
        <v>17.010000000000002</v>
      </c>
      <c r="J10381" s="22" t="s">
        <v>54</v>
      </c>
      <c r="K10381" s="23">
        <v>0</v>
      </c>
      <c r="L10381" s="23" t="s">
        <v>66</v>
      </c>
      <c r="M10381" s="23" t="s">
        <v>84</v>
      </c>
      <c r="N10381" s="27">
        <v>42313</v>
      </c>
      <c r="O10381" s="23" t="s">
        <v>56</v>
      </c>
      <c r="P10381" t="str">
        <f t="shared" si="162"/>
        <v>INSERT INTO @DataTable (Deal, AdvanceDate, PROV, DealPurpose, RateType, BEACON, LTV, TDS, GDS, InsuranceType, PrincipalBalance, OccupancyType, AccountStatus, Closed_Date, DelinquencyBucket) VALUES (10380, '2013-09-13', 'ON', 'Purchase', 'Fixed', 777, 80, 42.88, 17.01, 'Conv', 0, 'Second Home', 'Closed', '2015-11-05', 'Current');</v>
      </c>
    </row>
    <row r="10382" spans="1:16" x14ac:dyDescent="0.35">
      <c r="A10382" s="19">
        <v>10381</v>
      </c>
      <c r="B10382" s="18">
        <v>41871</v>
      </c>
      <c r="C10382" s="19" t="s">
        <v>51</v>
      </c>
      <c r="D10382" s="19" t="s">
        <v>59</v>
      </c>
      <c r="E10382" s="19" t="s">
        <v>40</v>
      </c>
      <c r="F10382" s="19">
        <v>792</v>
      </c>
      <c r="G10382" s="19">
        <v>94.71</v>
      </c>
      <c r="H10382" s="19">
        <v>30.83</v>
      </c>
      <c r="I10382" s="19">
        <v>20.92</v>
      </c>
      <c r="J10382" s="19" t="s">
        <v>60</v>
      </c>
      <c r="K10382" s="20">
        <v>437670.82</v>
      </c>
      <c r="L10382" s="20" t="s">
        <v>55</v>
      </c>
      <c r="M10382" s="20" t="s">
        <v>83</v>
      </c>
      <c r="N10382" s="26"/>
      <c r="O10382" s="20" t="s">
        <v>56</v>
      </c>
      <c r="P10382" t="str">
        <f t="shared" si="162"/>
        <v>INSERT INTO @DataTable (Deal, AdvanceDate, PROV, DealPurpose, RateType, BEACON, LTV, TDS, GDS, InsuranceType, PrincipalBalance, OccupancyType, AccountStatus, Closed_Date, DelinquencyBucket) VALUES (10381, '2014-08-20', 'AB', 'Transfer', 'ARM', 792, 94.71, 30.83, 20.92, 'HiRatio', 437670.82, 'Owner-Occupied', 'Open', '1900-01-00', 'Current');</v>
      </c>
    </row>
    <row r="10383" spans="1:16" x14ac:dyDescent="0.35">
      <c r="A10383" s="22">
        <v>10382</v>
      </c>
      <c r="B10383" s="21">
        <v>41711</v>
      </c>
      <c r="C10383" s="22" t="s">
        <v>51</v>
      </c>
      <c r="D10383" s="22" t="s">
        <v>61</v>
      </c>
      <c r="E10383" s="22" t="s">
        <v>53</v>
      </c>
      <c r="F10383" s="22">
        <v>759</v>
      </c>
      <c r="G10383" s="22">
        <v>90</v>
      </c>
      <c r="H10383" s="22">
        <v>27.28</v>
      </c>
      <c r="I10383" s="22">
        <v>14.84</v>
      </c>
      <c r="J10383" s="22" t="s">
        <v>60</v>
      </c>
      <c r="K10383" s="23">
        <v>0</v>
      </c>
      <c r="L10383" s="23" t="s">
        <v>55</v>
      </c>
      <c r="M10383" s="23" t="s">
        <v>84</v>
      </c>
      <c r="N10383" s="27">
        <v>42605</v>
      </c>
      <c r="O10383" s="23" t="s">
        <v>56</v>
      </c>
      <c r="P10383" t="str">
        <f t="shared" si="162"/>
        <v>INSERT INTO @DataTable (Deal, AdvanceDate, PROV, DealPurpose, RateType, BEACON, LTV, TDS, GDS, InsuranceType, PrincipalBalance, OccupancyType, AccountStatus, Closed_Date, DelinquencyBucket) VALUES (10382, '2014-03-13', 'AB', 'Purchase', 'Fixed', 759, 90, 27.28, 14.84, 'HiRatio', 0, 'Owner-Occupied', 'Closed', '2016-08-23', 'Current');</v>
      </c>
    </row>
    <row r="10384" spans="1:16" x14ac:dyDescent="0.35">
      <c r="A10384" s="19">
        <v>10383</v>
      </c>
      <c r="B10384" s="18">
        <v>41452</v>
      </c>
      <c r="C10384" s="19" t="s">
        <v>58</v>
      </c>
      <c r="D10384" s="19" t="s">
        <v>61</v>
      </c>
      <c r="E10384" s="19" t="s">
        <v>53</v>
      </c>
      <c r="F10384" s="19">
        <v>728</v>
      </c>
      <c r="G10384" s="19">
        <v>95</v>
      </c>
      <c r="H10384" s="19">
        <v>38.450000000000003</v>
      </c>
      <c r="I10384" s="19">
        <v>27.48</v>
      </c>
      <c r="J10384" s="19" t="s">
        <v>60</v>
      </c>
      <c r="K10384" s="20">
        <v>580849.07999999996</v>
      </c>
      <c r="L10384" s="20" t="s">
        <v>55</v>
      </c>
      <c r="M10384" s="20" t="s">
        <v>83</v>
      </c>
      <c r="N10384" s="26"/>
      <c r="O10384" s="20" t="s">
        <v>56</v>
      </c>
      <c r="P10384" t="str">
        <f t="shared" si="162"/>
        <v>INSERT INTO @DataTable (Deal, AdvanceDate, PROV, DealPurpose, RateType, BEACON, LTV, TDS, GDS, InsuranceType, PrincipalBalance, OccupancyType, AccountStatus, Closed_Date, DelinquencyBucket) VALUES (10383, '2013-06-27', 'BC', 'Purchase', 'Fixed', 728, 95, 38.45, 27.48, 'HiRatio', 580849.08, 'Owner-Occupied', 'Open', '1900-01-00', 'Current');</v>
      </c>
    </row>
    <row r="10385" spans="1:16" x14ac:dyDescent="0.35">
      <c r="A10385" s="22">
        <v>10384</v>
      </c>
      <c r="B10385" s="21">
        <v>42353</v>
      </c>
      <c r="C10385" s="22" t="s">
        <v>51</v>
      </c>
      <c r="D10385" s="22" t="s">
        <v>71</v>
      </c>
      <c r="E10385" s="22" t="s">
        <v>53</v>
      </c>
      <c r="F10385" s="22">
        <v>761</v>
      </c>
      <c r="G10385" s="22">
        <v>80</v>
      </c>
      <c r="H10385" s="22">
        <v>30.48</v>
      </c>
      <c r="I10385" s="22">
        <v>21.1</v>
      </c>
      <c r="J10385" s="22" t="s">
        <v>54</v>
      </c>
      <c r="K10385" s="23">
        <v>261749.02</v>
      </c>
      <c r="L10385" s="23" t="s">
        <v>55</v>
      </c>
      <c r="M10385" s="23" t="s">
        <v>83</v>
      </c>
      <c r="N10385" s="27"/>
      <c r="O10385" s="23" t="s">
        <v>56</v>
      </c>
      <c r="P10385" t="str">
        <f t="shared" si="162"/>
        <v>INSERT INTO @DataTable (Deal, AdvanceDate, PROV, DealPurpose, RateType, BEACON, LTV, TDS, GDS, InsuranceType, PrincipalBalance, OccupancyType, AccountStatus, Closed_Date, DelinquencyBucket) VALUES (10384, '2015-12-15', 'AB', 'Refinance Existing Client', 'Fixed', 761, 80, 30.48, 21.1, 'Conv', 261749.02, 'Owner-Occupied', 'Open', '1900-01-00', 'Current');</v>
      </c>
    </row>
    <row r="10386" spans="1:16" x14ac:dyDescent="0.35">
      <c r="A10386" s="19">
        <v>10385</v>
      </c>
      <c r="B10386" s="18">
        <v>42060</v>
      </c>
      <c r="C10386" s="19" t="s">
        <v>58</v>
      </c>
      <c r="D10386" s="19" t="s">
        <v>61</v>
      </c>
      <c r="E10386" s="19" t="s">
        <v>53</v>
      </c>
      <c r="F10386" s="19">
        <v>770</v>
      </c>
      <c r="G10386" s="19">
        <v>95</v>
      </c>
      <c r="H10386" s="19">
        <v>33.11</v>
      </c>
      <c r="I10386" s="19">
        <v>22.18</v>
      </c>
      <c r="J10386" s="19" t="s">
        <v>60</v>
      </c>
      <c r="K10386" s="20">
        <v>339138.41</v>
      </c>
      <c r="L10386" s="20" t="s">
        <v>55</v>
      </c>
      <c r="M10386" s="20" t="s">
        <v>83</v>
      </c>
      <c r="N10386" s="26"/>
      <c r="O10386" s="20" t="s">
        <v>56</v>
      </c>
      <c r="P10386" t="str">
        <f t="shared" si="162"/>
        <v>INSERT INTO @DataTable (Deal, AdvanceDate, PROV, DealPurpose, RateType, BEACON, LTV, TDS, GDS, InsuranceType, PrincipalBalance, OccupancyType, AccountStatus, Closed_Date, DelinquencyBucket) VALUES (10385, '2015-02-25', 'BC', 'Purchase', 'Fixed', 770, 95, 33.11, 22.18, 'HiRatio', 339138.41, 'Owner-Occupied', 'Open', '1900-01-00', 'Current');</v>
      </c>
    </row>
    <row r="10387" spans="1:16" x14ac:dyDescent="0.35">
      <c r="A10387" s="22">
        <v>10386</v>
      </c>
      <c r="B10387" s="21">
        <v>42083</v>
      </c>
      <c r="C10387" s="22" t="s">
        <v>63</v>
      </c>
      <c r="D10387" s="22" t="s">
        <v>61</v>
      </c>
      <c r="E10387" s="22" t="s">
        <v>53</v>
      </c>
      <c r="F10387" s="22">
        <v>694</v>
      </c>
      <c r="G10387" s="22">
        <v>94.41</v>
      </c>
      <c r="H10387" s="22">
        <v>32.979999999999997</v>
      </c>
      <c r="I10387" s="22">
        <v>15.34</v>
      </c>
      <c r="J10387" s="22" t="s">
        <v>60</v>
      </c>
      <c r="K10387" s="23">
        <v>156848.01</v>
      </c>
      <c r="L10387" s="23" t="s">
        <v>55</v>
      </c>
      <c r="M10387" s="23" t="s">
        <v>83</v>
      </c>
      <c r="N10387" s="27"/>
      <c r="O10387" s="23" t="s">
        <v>56</v>
      </c>
      <c r="P10387" t="str">
        <f t="shared" si="162"/>
        <v>INSERT INTO @DataTable (Deal, AdvanceDate, PROV, DealPurpose, RateType, BEACON, LTV, TDS, GDS, InsuranceType, PrincipalBalance, OccupancyType, AccountStatus, Closed_Date, DelinquencyBucket) VALUES (10386, '2015-03-20', 'SK', 'Purchase', 'Fixed', 694, 94.41, 32.98, 15.34, 'HiRatio', 156848.01, 'Owner-Occupied', 'Open', '1900-01-00', 'Current');</v>
      </c>
    </row>
    <row r="10388" spans="1:16" x14ac:dyDescent="0.35">
      <c r="A10388" s="19">
        <v>10387</v>
      </c>
      <c r="B10388" s="18">
        <v>42355</v>
      </c>
      <c r="C10388" s="19" t="s">
        <v>58</v>
      </c>
      <c r="D10388" s="19" t="s">
        <v>52</v>
      </c>
      <c r="E10388" s="19" t="s">
        <v>40</v>
      </c>
      <c r="F10388" s="19">
        <v>811</v>
      </c>
      <c r="G10388" s="19">
        <v>66.569999999999993</v>
      </c>
      <c r="H10388" s="19">
        <v>16.760000000000002</v>
      </c>
      <c r="I10388" s="19">
        <v>16.399999999999999</v>
      </c>
      <c r="J10388" s="19" t="s">
        <v>54</v>
      </c>
      <c r="K10388" s="20">
        <v>437988.87</v>
      </c>
      <c r="L10388" s="20" t="s">
        <v>55</v>
      </c>
      <c r="M10388" s="20" t="s">
        <v>83</v>
      </c>
      <c r="N10388" s="26"/>
      <c r="O10388" s="20" t="s">
        <v>56</v>
      </c>
      <c r="P10388" t="str">
        <f t="shared" si="162"/>
        <v>INSERT INTO @DataTable (Deal, AdvanceDate, PROV, DealPurpose, RateType, BEACON, LTV, TDS, GDS, InsuranceType, PrincipalBalance, OccupancyType, AccountStatus, Closed_Date, DelinquencyBucket) VALUES (10387, '2015-12-17', 'BC', 'Refinance External', 'ARM', 811, 66.57, 16.76, 16.4, 'Conv', 437988.87, 'Owner-Occupied', 'Open', '1900-01-00', 'Current');</v>
      </c>
    </row>
    <row r="10389" spans="1:16" x14ac:dyDescent="0.35">
      <c r="A10389" s="22">
        <v>10388</v>
      </c>
      <c r="B10389" s="21">
        <v>42590</v>
      </c>
      <c r="C10389" s="22" t="s">
        <v>51</v>
      </c>
      <c r="D10389" s="22" t="s">
        <v>61</v>
      </c>
      <c r="E10389" s="22" t="s">
        <v>53</v>
      </c>
      <c r="F10389" s="22">
        <v>792</v>
      </c>
      <c r="G10389" s="22">
        <v>90</v>
      </c>
      <c r="H10389" s="22">
        <v>43.86</v>
      </c>
      <c r="I10389" s="22">
        <v>38.31</v>
      </c>
      <c r="J10389" s="22" t="s">
        <v>60</v>
      </c>
      <c r="K10389" s="23">
        <v>344785.39</v>
      </c>
      <c r="L10389" s="23" t="s">
        <v>55</v>
      </c>
      <c r="M10389" s="23" t="s">
        <v>83</v>
      </c>
      <c r="N10389" s="27"/>
      <c r="O10389" s="23" t="s">
        <v>56</v>
      </c>
      <c r="P10389" t="str">
        <f t="shared" si="162"/>
        <v>INSERT INTO @DataTable (Deal, AdvanceDate, PROV, DealPurpose, RateType, BEACON, LTV, TDS, GDS, InsuranceType, PrincipalBalance, OccupancyType, AccountStatus, Closed_Date, DelinquencyBucket) VALUES (10388, '2016-08-08', 'AB', 'Purchase', 'Fixed', 792, 90, 43.86, 38.31, 'HiRatio', 344785.39, 'Owner-Occupied', 'Open', '1900-01-00', 'Current');</v>
      </c>
    </row>
    <row r="10390" spans="1:16" x14ac:dyDescent="0.35">
      <c r="A10390" s="19">
        <v>10389</v>
      </c>
      <c r="B10390" s="18">
        <v>42704</v>
      </c>
      <c r="C10390" s="19" t="s">
        <v>74</v>
      </c>
      <c r="D10390" s="19" t="s">
        <v>61</v>
      </c>
      <c r="E10390" s="19" t="s">
        <v>53</v>
      </c>
      <c r="F10390" s="19">
        <v>764</v>
      </c>
      <c r="G10390" s="19">
        <v>95</v>
      </c>
      <c r="H10390" s="19">
        <v>39.65</v>
      </c>
      <c r="I10390" s="19">
        <v>16.18</v>
      </c>
      <c r="J10390" s="19" t="s">
        <v>60</v>
      </c>
      <c r="K10390" s="20">
        <v>246890.37</v>
      </c>
      <c r="L10390" s="20" t="s">
        <v>66</v>
      </c>
      <c r="M10390" s="20" t="s">
        <v>83</v>
      </c>
      <c r="N10390" s="26"/>
      <c r="O10390" s="20" t="s">
        <v>56</v>
      </c>
      <c r="P10390" t="str">
        <f t="shared" si="162"/>
        <v>INSERT INTO @DataTable (Deal, AdvanceDate, PROV, DealPurpose, RateType, BEACON, LTV, TDS, GDS, InsuranceType, PrincipalBalance, OccupancyType, AccountStatus, Closed_Date, DelinquencyBucket) VALUES (10389, '2016-11-30', 'MB', 'Purchase', 'Fixed', 764, 95, 39.65, 16.18, 'HiRatio', 246890.37, 'Second Home', 'Open', '1900-01-00', 'Current');</v>
      </c>
    </row>
    <row r="10391" spans="1:16" x14ac:dyDescent="0.35">
      <c r="A10391" s="22">
        <v>10390</v>
      </c>
      <c r="B10391" s="21">
        <v>41059</v>
      </c>
      <c r="C10391" s="22" t="s">
        <v>51</v>
      </c>
      <c r="D10391" s="22" t="s">
        <v>61</v>
      </c>
      <c r="E10391" s="22" t="s">
        <v>53</v>
      </c>
      <c r="F10391" s="22">
        <v>677</v>
      </c>
      <c r="G10391" s="22">
        <v>95</v>
      </c>
      <c r="H10391" s="22">
        <v>30.23</v>
      </c>
      <c r="I10391" s="22">
        <v>25.84</v>
      </c>
      <c r="J10391" s="22" t="s">
        <v>60</v>
      </c>
      <c r="K10391" s="23">
        <v>0</v>
      </c>
      <c r="L10391" s="23" t="s">
        <v>55</v>
      </c>
      <c r="M10391" s="23" t="s">
        <v>84</v>
      </c>
      <c r="N10391" s="27">
        <v>41962</v>
      </c>
      <c r="O10391" s="23" t="s">
        <v>56</v>
      </c>
      <c r="P10391" t="str">
        <f t="shared" si="162"/>
        <v>INSERT INTO @DataTable (Deal, AdvanceDate, PROV, DealPurpose, RateType, BEACON, LTV, TDS, GDS, InsuranceType, PrincipalBalance, OccupancyType, AccountStatus, Closed_Date, DelinquencyBucket) VALUES (10390, '2012-05-30', 'AB', 'Purchase', 'Fixed', 677, 95, 30.23, 25.84, 'HiRatio', 0, 'Owner-Occupied', 'Closed', '2014-11-19', 'Current');</v>
      </c>
    </row>
    <row r="10392" spans="1:16" x14ac:dyDescent="0.35">
      <c r="A10392" s="19">
        <v>10391</v>
      </c>
      <c r="B10392" s="18">
        <v>42156</v>
      </c>
      <c r="C10392" s="19" t="s">
        <v>57</v>
      </c>
      <c r="D10392" s="19" t="s">
        <v>61</v>
      </c>
      <c r="E10392" s="19" t="s">
        <v>53</v>
      </c>
      <c r="F10392" s="19">
        <v>671</v>
      </c>
      <c r="G10392" s="19">
        <v>90</v>
      </c>
      <c r="H10392" s="19">
        <v>41.98</v>
      </c>
      <c r="I10392" s="19">
        <v>28.32</v>
      </c>
      <c r="J10392" s="19" t="s">
        <v>60</v>
      </c>
      <c r="K10392" s="20">
        <v>281173.64</v>
      </c>
      <c r="L10392" s="20" t="s">
        <v>55</v>
      </c>
      <c r="M10392" s="20" t="s">
        <v>83</v>
      </c>
      <c r="N10392" s="26"/>
      <c r="O10392" s="20" t="s">
        <v>56</v>
      </c>
      <c r="P10392" t="str">
        <f t="shared" si="162"/>
        <v>INSERT INTO @DataTable (Deal, AdvanceDate, PROV, DealPurpose, RateType, BEACON, LTV, TDS, GDS, InsuranceType, PrincipalBalance, OccupancyType, AccountStatus, Closed_Date, DelinquencyBucket) VALUES (10391, '2015-06-01', 'ON', 'Purchase', 'Fixed', 671, 90, 41.98, 28.32, 'HiRatio', 281173.64, 'Owner-Occupied', 'Open', '1900-01-00', 'Current');</v>
      </c>
    </row>
    <row r="10393" spans="1:16" x14ac:dyDescent="0.35">
      <c r="A10393" s="22">
        <v>10392</v>
      </c>
      <c r="B10393" s="21">
        <v>41170</v>
      </c>
      <c r="C10393" s="22" t="s">
        <v>57</v>
      </c>
      <c r="D10393" s="22" t="s">
        <v>61</v>
      </c>
      <c r="E10393" s="22" t="s">
        <v>53</v>
      </c>
      <c r="F10393" s="22">
        <v>749</v>
      </c>
      <c r="G10393" s="22">
        <v>89.76</v>
      </c>
      <c r="H10393" s="22">
        <v>34.06</v>
      </c>
      <c r="I10393" s="22">
        <v>30.66</v>
      </c>
      <c r="J10393" s="22" t="s">
        <v>60</v>
      </c>
      <c r="K10393" s="23">
        <v>351656.12</v>
      </c>
      <c r="L10393" s="23" t="s">
        <v>55</v>
      </c>
      <c r="M10393" s="23" t="s">
        <v>83</v>
      </c>
      <c r="N10393" s="27"/>
      <c r="O10393" s="23" t="s">
        <v>56</v>
      </c>
      <c r="P10393" t="str">
        <f t="shared" si="162"/>
        <v>INSERT INTO @DataTable (Deal, AdvanceDate, PROV, DealPurpose, RateType, BEACON, LTV, TDS, GDS, InsuranceType, PrincipalBalance, OccupancyType, AccountStatus, Closed_Date, DelinquencyBucket) VALUES (10392, '2012-09-18', 'ON', 'Purchase', 'Fixed', 749, 89.76, 34.06, 30.66, 'HiRatio', 351656.12, 'Owner-Occupied', 'Open', '1900-01-00', 'Current');</v>
      </c>
    </row>
    <row r="10394" spans="1:16" x14ac:dyDescent="0.35">
      <c r="A10394" s="19">
        <v>10393</v>
      </c>
      <c r="B10394" s="18">
        <v>42215</v>
      </c>
      <c r="C10394" s="19" t="s">
        <v>51</v>
      </c>
      <c r="D10394" s="19" t="s">
        <v>61</v>
      </c>
      <c r="E10394" s="19" t="s">
        <v>53</v>
      </c>
      <c r="F10394" s="19">
        <v>734</v>
      </c>
      <c r="G10394" s="19">
        <v>95</v>
      </c>
      <c r="H10394" s="19">
        <v>43.75</v>
      </c>
      <c r="I10394" s="19">
        <v>27.74</v>
      </c>
      <c r="J10394" s="19" t="s">
        <v>60</v>
      </c>
      <c r="K10394" s="20">
        <v>326547.3</v>
      </c>
      <c r="L10394" s="20" t="s">
        <v>55</v>
      </c>
      <c r="M10394" s="20" t="s">
        <v>83</v>
      </c>
      <c r="N10394" s="26"/>
      <c r="O10394" s="20" t="s">
        <v>56</v>
      </c>
      <c r="P10394" t="str">
        <f t="shared" si="162"/>
        <v>INSERT INTO @DataTable (Deal, AdvanceDate, PROV, DealPurpose, RateType, BEACON, LTV, TDS, GDS, InsuranceType, PrincipalBalance, OccupancyType, AccountStatus, Closed_Date, DelinquencyBucket) VALUES (10393, '2015-07-30', 'AB', 'Purchase', 'Fixed', 734, 95, 43.75, 27.74, 'HiRatio', 326547.3, 'Owner-Occupied', 'Open', '1900-01-00', 'Current');</v>
      </c>
    </row>
    <row r="10395" spans="1:16" x14ac:dyDescent="0.35">
      <c r="A10395" s="22">
        <v>10394</v>
      </c>
      <c r="B10395" s="21">
        <v>41809</v>
      </c>
      <c r="C10395" s="22" t="s">
        <v>58</v>
      </c>
      <c r="D10395" s="22" t="s">
        <v>61</v>
      </c>
      <c r="E10395" s="22" t="s">
        <v>53</v>
      </c>
      <c r="F10395" s="22">
        <v>792</v>
      </c>
      <c r="G10395" s="22">
        <v>94.06</v>
      </c>
      <c r="H10395" s="22">
        <v>37.869999999999997</v>
      </c>
      <c r="I10395" s="22">
        <v>37.869999999999997</v>
      </c>
      <c r="J10395" s="22" t="s">
        <v>60</v>
      </c>
      <c r="K10395" s="23">
        <v>227376.02</v>
      </c>
      <c r="L10395" s="23" t="s">
        <v>55</v>
      </c>
      <c r="M10395" s="23" t="s">
        <v>83</v>
      </c>
      <c r="N10395" s="27"/>
      <c r="O10395" s="23" t="s">
        <v>56</v>
      </c>
      <c r="P10395" t="str">
        <f t="shared" si="162"/>
        <v>INSERT INTO @DataTable (Deal, AdvanceDate, PROV, DealPurpose, RateType, BEACON, LTV, TDS, GDS, InsuranceType, PrincipalBalance, OccupancyType, AccountStatus, Closed_Date, DelinquencyBucket) VALUES (10394, '2014-06-19', 'BC', 'Purchase', 'Fixed', 792, 94.06, 37.87, 37.87, 'HiRatio', 227376.02, 'Owner-Occupied', 'Open', '1900-01-00', 'Current');</v>
      </c>
    </row>
    <row r="10396" spans="1:16" x14ac:dyDescent="0.35">
      <c r="A10396" s="19">
        <v>10395</v>
      </c>
      <c r="B10396" s="18">
        <v>42034</v>
      </c>
      <c r="C10396" s="19" t="s">
        <v>57</v>
      </c>
      <c r="D10396" s="19" t="s">
        <v>61</v>
      </c>
      <c r="E10396" s="19" t="s">
        <v>40</v>
      </c>
      <c r="F10396" s="19">
        <v>792</v>
      </c>
      <c r="G10396" s="19">
        <v>74.849999999999994</v>
      </c>
      <c r="H10396" s="19">
        <v>36.76</v>
      </c>
      <c r="I10396" s="19">
        <v>20.309999999999999</v>
      </c>
      <c r="J10396" s="19" t="s">
        <v>54</v>
      </c>
      <c r="K10396" s="20">
        <v>231466.29</v>
      </c>
      <c r="L10396" s="20" t="s">
        <v>55</v>
      </c>
      <c r="M10396" s="20" t="s">
        <v>83</v>
      </c>
      <c r="N10396" s="26"/>
      <c r="O10396" s="20" t="s">
        <v>56</v>
      </c>
      <c r="P10396" t="str">
        <f t="shared" si="162"/>
        <v>INSERT INTO @DataTable (Deal, AdvanceDate, PROV, DealPurpose, RateType, BEACON, LTV, TDS, GDS, InsuranceType, PrincipalBalance, OccupancyType, AccountStatus, Closed_Date, DelinquencyBucket) VALUES (10395, '2015-01-30', 'ON', 'Purchase', 'ARM', 792, 74.85, 36.76, 20.31, 'Conv', 231466.29, 'Owner-Occupied', 'Open', '1900-01-00', 'Current');</v>
      </c>
    </row>
    <row r="10397" spans="1:16" x14ac:dyDescent="0.35">
      <c r="A10397" s="22">
        <v>10396</v>
      </c>
      <c r="B10397" s="21">
        <v>42452</v>
      </c>
      <c r="C10397" s="22" t="s">
        <v>58</v>
      </c>
      <c r="D10397" s="22" t="s">
        <v>61</v>
      </c>
      <c r="E10397" s="22" t="s">
        <v>53</v>
      </c>
      <c r="F10397" s="22">
        <v>795</v>
      </c>
      <c r="G10397" s="22">
        <v>65</v>
      </c>
      <c r="H10397" s="22">
        <v>43.99</v>
      </c>
      <c r="I10397" s="22">
        <v>23.94</v>
      </c>
      <c r="J10397" s="22" t="s">
        <v>54</v>
      </c>
      <c r="K10397" s="23">
        <v>573512.81999999995</v>
      </c>
      <c r="L10397" s="23" t="s">
        <v>55</v>
      </c>
      <c r="M10397" s="23" t="s">
        <v>83</v>
      </c>
      <c r="N10397" s="27"/>
      <c r="O10397" s="23" t="s">
        <v>56</v>
      </c>
      <c r="P10397" t="str">
        <f t="shared" si="162"/>
        <v>INSERT INTO @DataTable (Deal, AdvanceDate, PROV, DealPurpose, RateType, BEACON, LTV, TDS, GDS, InsuranceType, PrincipalBalance, OccupancyType, AccountStatus, Closed_Date, DelinquencyBucket) VALUES (10396, '2016-03-23', 'BC', 'Purchase', 'Fixed', 795, 65, 43.99, 23.94, 'Conv', 573512.82, 'Owner-Occupied', 'Open', '1900-01-00', 'Current');</v>
      </c>
    </row>
    <row r="10398" spans="1:16" x14ac:dyDescent="0.35">
      <c r="A10398" s="19">
        <v>10397</v>
      </c>
      <c r="B10398" s="18">
        <v>42083</v>
      </c>
      <c r="C10398" s="19" t="s">
        <v>63</v>
      </c>
      <c r="D10398" s="19" t="s">
        <v>61</v>
      </c>
      <c r="E10398" s="19" t="s">
        <v>40</v>
      </c>
      <c r="F10398" s="19">
        <v>710</v>
      </c>
      <c r="G10398" s="19">
        <v>95</v>
      </c>
      <c r="H10398" s="19">
        <v>23.39</v>
      </c>
      <c r="I10398" s="19">
        <v>23.27</v>
      </c>
      <c r="J10398" s="19" t="s">
        <v>60</v>
      </c>
      <c r="K10398" s="20">
        <v>336342.79</v>
      </c>
      <c r="L10398" s="20" t="s">
        <v>55</v>
      </c>
      <c r="M10398" s="20" t="s">
        <v>83</v>
      </c>
      <c r="N10398" s="26"/>
      <c r="O10398" s="20" t="s">
        <v>56</v>
      </c>
      <c r="P10398" t="str">
        <f t="shared" si="162"/>
        <v>INSERT INTO @DataTable (Deal, AdvanceDate, PROV, DealPurpose, RateType, BEACON, LTV, TDS, GDS, InsuranceType, PrincipalBalance, OccupancyType, AccountStatus, Closed_Date, DelinquencyBucket) VALUES (10397, '2015-03-20', 'SK', 'Purchase', 'ARM', 710, 95, 23.39, 23.27, 'HiRatio', 336342.79, 'Owner-Occupied', 'Open', '1900-01-00', 'Current');</v>
      </c>
    </row>
    <row r="10399" spans="1:16" x14ac:dyDescent="0.35">
      <c r="A10399" s="22">
        <v>10398</v>
      </c>
      <c r="B10399" s="21">
        <v>41512</v>
      </c>
      <c r="C10399" s="22" t="s">
        <v>78</v>
      </c>
      <c r="D10399" s="22" t="s">
        <v>52</v>
      </c>
      <c r="E10399" s="22" t="s">
        <v>40</v>
      </c>
      <c r="F10399" s="22">
        <v>616</v>
      </c>
      <c r="G10399" s="22">
        <v>70</v>
      </c>
      <c r="H10399" s="22">
        <v>20.13</v>
      </c>
      <c r="I10399" s="22">
        <v>12.4</v>
      </c>
      <c r="J10399" s="22" t="s">
        <v>54</v>
      </c>
      <c r="K10399" s="23">
        <v>0</v>
      </c>
      <c r="L10399" s="23" t="s">
        <v>55</v>
      </c>
      <c r="M10399" s="23" t="s">
        <v>84</v>
      </c>
      <c r="N10399" s="27">
        <v>42580</v>
      </c>
      <c r="O10399" s="23" t="s">
        <v>56</v>
      </c>
      <c r="P10399" t="str">
        <f t="shared" si="162"/>
        <v>INSERT INTO @DataTable (Deal, AdvanceDate, PROV, DealPurpose, RateType, BEACON, LTV, TDS, GDS, InsuranceType, PrincipalBalance, OccupancyType, AccountStatus, Closed_Date, DelinquencyBucket) VALUES (10398, '2013-08-26', 'NL', 'Refinance External', 'ARM', 616, 70, 20.13, 12.4, 'Conv', 0, 'Owner-Occupied', 'Closed', '2016-07-29', 'Current');</v>
      </c>
    </row>
    <row r="10400" spans="1:16" x14ac:dyDescent="0.35">
      <c r="A10400" s="19">
        <v>10399</v>
      </c>
      <c r="B10400" s="18">
        <v>42403</v>
      </c>
      <c r="C10400" s="19" t="s">
        <v>57</v>
      </c>
      <c r="D10400" s="19" t="s">
        <v>52</v>
      </c>
      <c r="E10400" s="19" t="s">
        <v>53</v>
      </c>
      <c r="F10400" s="19">
        <v>654</v>
      </c>
      <c r="G10400" s="19">
        <v>80</v>
      </c>
      <c r="H10400" s="19">
        <v>37.590000000000003</v>
      </c>
      <c r="I10400" s="19">
        <v>33.619999999999997</v>
      </c>
      <c r="J10400" s="19" t="s">
        <v>54</v>
      </c>
      <c r="K10400" s="20">
        <v>294270.17</v>
      </c>
      <c r="L10400" s="20" t="s">
        <v>55</v>
      </c>
      <c r="M10400" s="20" t="s">
        <v>83</v>
      </c>
      <c r="N10400" s="26"/>
      <c r="O10400" s="20" t="s">
        <v>56</v>
      </c>
      <c r="P10400" t="str">
        <f t="shared" si="162"/>
        <v>INSERT INTO @DataTable (Deal, AdvanceDate, PROV, DealPurpose, RateType, BEACON, LTV, TDS, GDS, InsuranceType, PrincipalBalance, OccupancyType, AccountStatus, Closed_Date, DelinquencyBucket) VALUES (10399, '2016-02-03', 'ON', 'Refinance External', 'Fixed', 654, 80, 37.59, 33.62, 'Conv', 294270.17, 'Owner-Occupied', 'Open', '1900-01-00', 'Current');</v>
      </c>
    </row>
    <row r="10401" spans="1:16" x14ac:dyDescent="0.35">
      <c r="A10401" s="22">
        <v>10400</v>
      </c>
      <c r="B10401" s="21">
        <v>41659</v>
      </c>
      <c r="C10401" s="22" t="s">
        <v>57</v>
      </c>
      <c r="D10401" s="22" t="s">
        <v>59</v>
      </c>
      <c r="E10401" s="22" t="s">
        <v>53</v>
      </c>
      <c r="F10401" s="22">
        <v>757</v>
      </c>
      <c r="G10401" s="22">
        <v>79.150000000000006</v>
      </c>
      <c r="H10401" s="22">
        <v>33.08</v>
      </c>
      <c r="I10401" s="22">
        <v>21.73</v>
      </c>
      <c r="J10401" s="22" t="s">
        <v>60</v>
      </c>
      <c r="K10401" s="23">
        <v>127056.57</v>
      </c>
      <c r="L10401" s="23" t="s">
        <v>55</v>
      </c>
      <c r="M10401" s="23" t="s">
        <v>83</v>
      </c>
      <c r="N10401" s="27"/>
      <c r="O10401" s="23" t="s">
        <v>56</v>
      </c>
      <c r="P10401" t="str">
        <f t="shared" si="162"/>
        <v>INSERT INTO @DataTable (Deal, AdvanceDate, PROV, DealPurpose, RateType, BEACON, LTV, TDS, GDS, InsuranceType, PrincipalBalance, OccupancyType, AccountStatus, Closed_Date, DelinquencyBucket) VALUES (10400, '2014-01-20', 'ON', 'Transfer', 'Fixed', 757, 79.15, 33.08, 21.73, 'HiRatio', 127056.57, 'Owner-Occupied', 'Open', '1900-01-00', 'Current');</v>
      </c>
    </row>
    <row r="10402" spans="1:16" x14ac:dyDescent="0.35">
      <c r="A10402" s="19">
        <v>10401</v>
      </c>
      <c r="B10402" s="18">
        <v>42094</v>
      </c>
      <c r="C10402" s="19" t="s">
        <v>57</v>
      </c>
      <c r="D10402" s="19" t="s">
        <v>61</v>
      </c>
      <c r="E10402" s="19" t="s">
        <v>40</v>
      </c>
      <c r="F10402" s="19">
        <v>753</v>
      </c>
      <c r="G10402" s="19">
        <v>80</v>
      </c>
      <c r="H10402" s="19">
        <v>26.08</v>
      </c>
      <c r="I10402" s="19">
        <v>26.08</v>
      </c>
      <c r="J10402" s="19" t="s">
        <v>54</v>
      </c>
      <c r="K10402" s="20">
        <v>234615.49</v>
      </c>
      <c r="L10402" s="20" t="s">
        <v>55</v>
      </c>
      <c r="M10402" s="20" t="s">
        <v>83</v>
      </c>
      <c r="N10402" s="26"/>
      <c r="O10402" s="20" t="s">
        <v>56</v>
      </c>
      <c r="P10402" t="str">
        <f t="shared" si="162"/>
        <v>INSERT INTO @DataTable (Deal, AdvanceDate, PROV, DealPurpose, RateType, BEACON, LTV, TDS, GDS, InsuranceType, PrincipalBalance, OccupancyType, AccountStatus, Closed_Date, DelinquencyBucket) VALUES (10401, '2015-03-31', 'ON', 'Purchase', 'ARM', 753, 80, 26.08, 26.08, 'Conv', 234615.49, 'Owner-Occupied', 'Open', '1900-01-00', 'Current');</v>
      </c>
    </row>
    <row r="10403" spans="1:16" x14ac:dyDescent="0.35">
      <c r="A10403" s="22">
        <v>10402</v>
      </c>
      <c r="B10403" s="21">
        <v>42215</v>
      </c>
      <c r="C10403" s="22" t="s">
        <v>58</v>
      </c>
      <c r="D10403" s="22" t="s">
        <v>61</v>
      </c>
      <c r="E10403" s="22" t="s">
        <v>53</v>
      </c>
      <c r="F10403" s="22">
        <v>783</v>
      </c>
      <c r="G10403" s="22">
        <v>95</v>
      </c>
      <c r="H10403" s="22">
        <v>41.52</v>
      </c>
      <c r="I10403" s="22">
        <v>36.81</v>
      </c>
      <c r="J10403" s="22" t="s">
        <v>60</v>
      </c>
      <c r="K10403" s="23">
        <v>522167.39</v>
      </c>
      <c r="L10403" s="23" t="s">
        <v>55</v>
      </c>
      <c r="M10403" s="23" t="s">
        <v>83</v>
      </c>
      <c r="N10403" s="27"/>
      <c r="O10403" s="23" t="s">
        <v>56</v>
      </c>
      <c r="P10403" t="str">
        <f t="shared" si="162"/>
        <v>INSERT INTO @DataTable (Deal, AdvanceDate, PROV, DealPurpose, RateType, BEACON, LTV, TDS, GDS, InsuranceType, PrincipalBalance, OccupancyType, AccountStatus, Closed_Date, DelinquencyBucket) VALUES (10402, '2015-07-30', 'BC', 'Purchase', 'Fixed', 783, 95, 41.52, 36.81, 'HiRatio', 522167.39, 'Owner-Occupied', 'Open', '1900-01-00', 'Current');</v>
      </c>
    </row>
    <row r="10404" spans="1:16" x14ac:dyDescent="0.35">
      <c r="A10404" s="19">
        <v>10403</v>
      </c>
      <c r="B10404" s="18">
        <v>41387</v>
      </c>
      <c r="C10404" s="19" t="s">
        <v>51</v>
      </c>
      <c r="D10404" s="19" t="s">
        <v>52</v>
      </c>
      <c r="E10404" s="19" t="s">
        <v>53</v>
      </c>
      <c r="F10404" s="19">
        <v>742</v>
      </c>
      <c r="G10404" s="19">
        <v>80</v>
      </c>
      <c r="H10404" s="19">
        <v>21.17</v>
      </c>
      <c r="I10404" s="19">
        <v>14.21</v>
      </c>
      <c r="J10404" s="19" t="s">
        <v>54</v>
      </c>
      <c r="K10404" s="20">
        <v>0</v>
      </c>
      <c r="L10404" s="20" t="s">
        <v>55</v>
      </c>
      <c r="M10404" s="20" t="s">
        <v>84</v>
      </c>
      <c r="N10404" s="26">
        <v>42356</v>
      </c>
      <c r="O10404" s="20" t="s">
        <v>56</v>
      </c>
      <c r="P10404" t="str">
        <f t="shared" si="162"/>
        <v>INSERT INTO @DataTable (Deal, AdvanceDate, PROV, DealPurpose, RateType, BEACON, LTV, TDS, GDS, InsuranceType, PrincipalBalance, OccupancyType, AccountStatus, Closed_Date, DelinquencyBucket) VALUES (10403, '2013-04-23', 'AB', 'Refinance External', 'Fixed', 742, 80, 21.17, 14.21, 'Conv', 0, 'Owner-Occupied', 'Closed', '2015-12-18', 'Current');</v>
      </c>
    </row>
    <row r="10405" spans="1:16" x14ac:dyDescent="0.35">
      <c r="A10405" s="22">
        <v>10404</v>
      </c>
      <c r="B10405" s="21">
        <v>41180</v>
      </c>
      <c r="C10405" s="22" t="s">
        <v>57</v>
      </c>
      <c r="D10405" s="22" t="s">
        <v>52</v>
      </c>
      <c r="E10405" s="22" t="s">
        <v>53</v>
      </c>
      <c r="F10405" s="22">
        <v>662</v>
      </c>
      <c r="G10405" s="22">
        <v>80</v>
      </c>
      <c r="H10405" s="22">
        <v>38.03</v>
      </c>
      <c r="I10405" s="22">
        <v>10.23</v>
      </c>
      <c r="J10405" s="22" t="s">
        <v>54</v>
      </c>
      <c r="K10405" s="23">
        <v>0</v>
      </c>
      <c r="L10405" s="23" t="s">
        <v>62</v>
      </c>
      <c r="M10405" s="23" t="s">
        <v>84</v>
      </c>
      <c r="N10405" s="27">
        <v>42212</v>
      </c>
      <c r="O10405" s="23" t="s">
        <v>56</v>
      </c>
      <c r="P10405" t="str">
        <f t="shared" si="162"/>
        <v>INSERT INTO @DataTable (Deal, AdvanceDate, PROV, DealPurpose, RateType, BEACON, LTV, TDS, GDS, InsuranceType, PrincipalBalance, OccupancyType, AccountStatus, Closed_Date, DelinquencyBucket) VALUES (10404, '2012-09-28', 'ON', 'Refinance External', 'Fixed', 662, 80, 38.03, 10.23, 'Conv', 0, 'Rental', 'Closed', '2015-07-27', 'Current');</v>
      </c>
    </row>
    <row r="10406" spans="1:16" x14ac:dyDescent="0.35">
      <c r="A10406" s="19">
        <v>10405</v>
      </c>
      <c r="B10406" s="18">
        <v>42430</v>
      </c>
      <c r="C10406" s="19" t="s">
        <v>57</v>
      </c>
      <c r="D10406" s="19" t="s">
        <v>52</v>
      </c>
      <c r="E10406" s="19" t="s">
        <v>53</v>
      </c>
      <c r="F10406" s="19">
        <v>683</v>
      </c>
      <c r="G10406" s="19">
        <v>80</v>
      </c>
      <c r="H10406" s="19">
        <v>30.26</v>
      </c>
      <c r="I10406" s="19">
        <v>24.16</v>
      </c>
      <c r="J10406" s="19" t="s">
        <v>54</v>
      </c>
      <c r="K10406" s="20">
        <v>397624.44</v>
      </c>
      <c r="L10406" s="20" t="s">
        <v>55</v>
      </c>
      <c r="M10406" s="20" t="s">
        <v>83</v>
      </c>
      <c r="N10406" s="26"/>
      <c r="O10406" s="20" t="s">
        <v>56</v>
      </c>
      <c r="P10406" t="str">
        <f t="shared" si="162"/>
        <v>INSERT INTO @DataTable (Deal, AdvanceDate, PROV, DealPurpose, RateType, BEACON, LTV, TDS, GDS, InsuranceType, PrincipalBalance, OccupancyType, AccountStatus, Closed_Date, DelinquencyBucket) VALUES (10405, '2016-03-01', 'ON', 'Refinance External', 'Fixed', 683, 80, 30.26, 24.16, 'Conv', 397624.44, 'Owner-Occupied', 'Open', '1900-01-00', 'Current');</v>
      </c>
    </row>
    <row r="10407" spans="1:16" x14ac:dyDescent="0.35">
      <c r="A10407" s="22">
        <v>10406</v>
      </c>
      <c r="B10407" s="21">
        <v>41305</v>
      </c>
      <c r="C10407" s="22" t="s">
        <v>51</v>
      </c>
      <c r="D10407" s="22" t="s">
        <v>61</v>
      </c>
      <c r="E10407" s="22" t="s">
        <v>53</v>
      </c>
      <c r="F10407" s="22">
        <v>675</v>
      </c>
      <c r="G10407" s="22">
        <v>90.57</v>
      </c>
      <c r="H10407" s="22">
        <v>39.22</v>
      </c>
      <c r="I10407" s="22">
        <v>14.68</v>
      </c>
      <c r="J10407" s="22" t="s">
        <v>60</v>
      </c>
      <c r="K10407" s="23">
        <v>0</v>
      </c>
      <c r="L10407" s="23" t="s">
        <v>55</v>
      </c>
      <c r="M10407" s="23" t="s">
        <v>84</v>
      </c>
      <c r="N10407" s="27">
        <v>42713</v>
      </c>
      <c r="O10407" s="23" t="s">
        <v>56</v>
      </c>
      <c r="P10407" t="str">
        <f t="shared" si="162"/>
        <v>INSERT INTO @DataTable (Deal, AdvanceDate, PROV, DealPurpose, RateType, BEACON, LTV, TDS, GDS, InsuranceType, PrincipalBalance, OccupancyType, AccountStatus, Closed_Date, DelinquencyBucket) VALUES (10406, '2013-01-31', 'AB', 'Purchase', 'Fixed', 675, 90.57, 39.22, 14.68, 'HiRatio', 0, 'Owner-Occupied', 'Closed', '2016-12-09', 'Current');</v>
      </c>
    </row>
    <row r="10408" spans="1:16" x14ac:dyDescent="0.35">
      <c r="A10408" s="19">
        <v>10407</v>
      </c>
      <c r="B10408" s="18">
        <v>42503</v>
      </c>
      <c r="C10408" s="19" t="s">
        <v>58</v>
      </c>
      <c r="D10408" s="19" t="s">
        <v>52</v>
      </c>
      <c r="E10408" s="19" t="s">
        <v>53</v>
      </c>
      <c r="F10408" s="19">
        <v>742</v>
      </c>
      <c r="G10408" s="19">
        <v>71.11</v>
      </c>
      <c r="H10408" s="19">
        <v>19.12</v>
      </c>
      <c r="I10408" s="19">
        <v>18.899999999999999</v>
      </c>
      <c r="J10408" s="19" t="s">
        <v>54</v>
      </c>
      <c r="K10408" s="20">
        <v>785243.48</v>
      </c>
      <c r="L10408" s="20" t="s">
        <v>55</v>
      </c>
      <c r="M10408" s="20" t="s">
        <v>83</v>
      </c>
      <c r="N10408" s="26"/>
      <c r="O10408" s="20" t="s">
        <v>56</v>
      </c>
      <c r="P10408" t="str">
        <f t="shared" si="162"/>
        <v>INSERT INTO @DataTable (Deal, AdvanceDate, PROV, DealPurpose, RateType, BEACON, LTV, TDS, GDS, InsuranceType, PrincipalBalance, OccupancyType, AccountStatus, Closed_Date, DelinquencyBucket) VALUES (10407, '2016-05-13', 'BC', 'Refinance External', 'Fixed', 742, 71.11, 19.12, 18.9, 'Conv', 785243.48, 'Owner-Occupied', 'Open', '1900-01-00', 'Current');</v>
      </c>
    </row>
    <row r="10409" spans="1:16" x14ac:dyDescent="0.35">
      <c r="A10409" s="22">
        <v>10408</v>
      </c>
      <c r="B10409" s="21">
        <v>42122</v>
      </c>
      <c r="C10409" s="22" t="s">
        <v>58</v>
      </c>
      <c r="D10409" s="22" t="s">
        <v>52</v>
      </c>
      <c r="E10409" s="22" t="s">
        <v>40</v>
      </c>
      <c r="F10409" s="22">
        <v>799</v>
      </c>
      <c r="G10409" s="22">
        <v>75</v>
      </c>
      <c r="H10409" s="22">
        <v>26.16</v>
      </c>
      <c r="I10409" s="22">
        <v>23.33</v>
      </c>
      <c r="J10409" s="22" t="s">
        <v>54</v>
      </c>
      <c r="K10409" s="23">
        <v>129488.04</v>
      </c>
      <c r="L10409" s="23" t="s">
        <v>55</v>
      </c>
      <c r="M10409" s="23" t="s">
        <v>83</v>
      </c>
      <c r="N10409" s="27"/>
      <c r="O10409" s="23" t="s">
        <v>56</v>
      </c>
      <c r="P10409" t="str">
        <f t="shared" si="162"/>
        <v>INSERT INTO @DataTable (Deal, AdvanceDate, PROV, DealPurpose, RateType, BEACON, LTV, TDS, GDS, InsuranceType, PrincipalBalance, OccupancyType, AccountStatus, Closed_Date, DelinquencyBucket) VALUES (10408, '2015-04-28', 'BC', 'Refinance External', 'ARM', 799, 75, 26.16, 23.33, 'Conv', 129488.04, 'Owner-Occupied', 'Open', '1900-01-00', 'Current');</v>
      </c>
    </row>
    <row r="10410" spans="1:16" x14ac:dyDescent="0.35">
      <c r="A10410" s="19">
        <v>10409</v>
      </c>
      <c r="B10410" s="18">
        <v>41627</v>
      </c>
      <c r="C10410" s="19" t="s">
        <v>57</v>
      </c>
      <c r="D10410" s="19" t="s">
        <v>61</v>
      </c>
      <c r="E10410" s="19" t="s">
        <v>40</v>
      </c>
      <c r="F10410" s="19">
        <v>761</v>
      </c>
      <c r="G10410" s="19">
        <v>95</v>
      </c>
      <c r="H10410" s="19">
        <v>37.01</v>
      </c>
      <c r="I10410" s="19">
        <v>25.25</v>
      </c>
      <c r="J10410" s="19" t="s">
        <v>60</v>
      </c>
      <c r="K10410" s="20">
        <v>299695.96000000002</v>
      </c>
      <c r="L10410" s="20" t="s">
        <v>55</v>
      </c>
      <c r="M10410" s="20" t="s">
        <v>83</v>
      </c>
      <c r="N10410" s="26"/>
      <c r="O10410" s="20" t="s">
        <v>56</v>
      </c>
      <c r="P10410" t="str">
        <f t="shared" si="162"/>
        <v>INSERT INTO @DataTable (Deal, AdvanceDate, PROV, DealPurpose, RateType, BEACON, LTV, TDS, GDS, InsuranceType, PrincipalBalance, OccupancyType, AccountStatus, Closed_Date, DelinquencyBucket) VALUES (10409, '2013-12-19', 'ON', 'Purchase', 'ARM', 761, 95, 37.01, 25.25, 'HiRatio', 299695.96, 'Owner-Occupied', 'Open', '1900-01-00', 'Current');</v>
      </c>
    </row>
    <row r="10411" spans="1:16" x14ac:dyDescent="0.35">
      <c r="A10411" s="22">
        <v>10410</v>
      </c>
      <c r="B10411" s="21">
        <v>42188</v>
      </c>
      <c r="C10411" s="22" t="s">
        <v>57</v>
      </c>
      <c r="D10411" s="22" t="s">
        <v>61</v>
      </c>
      <c r="E10411" s="22" t="s">
        <v>53</v>
      </c>
      <c r="F10411" s="22">
        <v>691</v>
      </c>
      <c r="G10411" s="22">
        <v>95</v>
      </c>
      <c r="H10411" s="22">
        <v>35.26</v>
      </c>
      <c r="I10411" s="22">
        <v>20.100000000000001</v>
      </c>
      <c r="J10411" s="22" t="s">
        <v>60</v>
      </c>
      <c r="K10411" s="23">
        <v>492380.3</v>
      </c>
      <c r="L10411" s="23" t="s">
        <v>55</v>
      </c>
      <c r="M10411" s="23" t="s">
        <v>83</v>
      </c>
      <c r="N10411" s="27"/>
      <c r="O10411" s="23" t="s">
        <v>56</v>
      </c>
      <c r="P10411" t="str">
        <f t="shared" si="162"/>
        <v>INSERT INTO @DataTable (Deal, AdvanceDate, PROV, DealPurpose, RateType, BEACON, LTV, TDS, GDS, InsuranceType, PrincipalBalance, OccupancyType, AccountStatus, Closed_Date, DelinquencyBucket) VALUES (10410, '2015-07-03', 'ON', 'Purchase', 'Fixed', 691, 95, 35.26, 20.1, 'HiRatio', 492380.3, 'Owner-Occupied', 'Open', '1900-01-00', 'Current');</v>
      </c>
    </row>
    <row r="10412" spans="1:16" x14ac:dyDescent="0.35">
      <c r="A10412" s="19">
        <v>10411</v>
      </c>
      <c r="B10412" s="18">
        <v>41911</v>
      </c>
      <c r="C10412" s="19" t="s">
        <v>57</v>
      </c>
      <c r="D10412" s="19" t="s">
        <v>61</v>
      </c>
      <c r="E10412" s="19" t="s">
        <v>53</v>
      </c>
      <c r="F10412" s="19">
        <v>692</v>
      </c>
      <c r="G10412" s="19">
        <v>95</v>
      </c>
      <c r="H10412" s="19">
        <v>38.89</v>
      </c>
      <c r="I10412" s="19">
        <v>38.89</v>
      </c>
      <c r="J10412" s="19" t="s">
        <v>60</v>
      </c>
      <c r="K10412" s="20">
        <v>220516.73</v>
      </c>
      <c r="L10412" s="20" t="s">
        <v>55</v>
      </c>
      <c r="M10412" s="20" t="s">
        <v>83</v>
      </c>
      <c r="N10412" s="26"/>
      <c r="O10412" s="20" t="s">
        <v>56</v>
      </c>
      <c r="P10412" t="str">
        <f t="shared" si="162"/>
        <v>INSERT INTO @DataTable (Deal, AdvanceDate, PROV, DealPurpose, RateType, BEACON, LTV, TDS, GDS, InsuranceType, PrincipalBalance, OccupancyType, AccountStatus, Closed_Date, DelinquencyBucket) VALUES (10411, '2014-09-29', 'ON', 'Purchase', 'Fixed', 692, 95, 38.89, 38.89, 'HiRatio', 220516.73, 'Owner-Occupied', 'Open', '1900-01-00', 'Current');</v>
      </c>
    </row>
    <row r="10413" spans="1:16" x14ac:dyDescent="0.35">
      <c r="A10413" s="22">
        <v>10412</v>
      </c>
      <c r="B10413" s="21">
        <v>41606</v>
      </c>
      <c r="C10413" s="22" t="s">
        <v>57</v>
      </c>
      <c r="D10413" s="22" t="s">
        <v>61</v>
      </c>
      <c r="E10413" s="22" t="s">
        <v>53</v>
      </c>
      <c r="F10413" s="22">
        <v>635</v>
      </c>
      <c r="G10413" s="22">
        <v>95</v>
      </c>
      <c r="H10413" s="22">
        <v>35.06</v>
      </c>
      <c r="I10413" s="22">
        <v>11.14</v>
      </c>
      <c r="J10413" s="22" t="s">
        <v>60</v>
      </c>
      <c r="K10413" s="23">
        <v>0</v>
      </c>
      <c r="L10413" s="23" t="s">
        <v>55</v>
      </c>
      <c r="M10413" s="23" t="s">
        <v>84</v>
      </c>
      <c r="N10413" s="27">
        <v>42632</v>
      </c>
      <c r="O10413" s="23" t="s">
        <v>56</v>
      </c>
      <c r="P10413" t="str">
        <f t="shared" si="162"/>
        <v>INSERT INTO @DataTable (Deal, AdvanceDate, PROV, DealPurpose, RateType, BEACON, LTV, TDS, GDS, InsuranceType, PrincipalBalance, OccupancyType, AccountStatus, Closed_Date, DelinquencyBucket) VALUES (10412, '2013-11-28', 'ON', 'Purchase', 'Fixed', 635, 95, 35.06, 11.14, 'HiRatio', 0, 'Owner-Occupied', 'Closed', '2016-09-19', 'Current');</v>
      </c>
    </row>
    <row r="10414" spans="1:16" x14ac:dyDescent="0.35">
      <c r="A10414" s="19">
        <v>10413</v>
      </c>
      <c r="B10414" s="18">
        <v>42748</v>
      </c>
      <c r="C10414" s="19" t="s">
        <v>57</v>
      </c>
      <c r="D10414" s="19" t="s">
        <v>61</v>
      </c>
      <c r="E10414" s="19" t="s">
        <v>53</v>
      </c>
      <c r="F10414" s="19">
        <v>829</v>
      </c>
      <c r="G10414" s="19">
        <v>95</v>
      </c>
      <c r="H10414" s="19">
        <v>22.94</v>
      </c>
      <c r="I10414" s="19">
        <v>22.78</v>
      </c>
      <c r="J10414" s="19" t="s">
        <v>60</v>
      </c>
      <c r="K10414" s="20">
        <v>226074.85</v>
      </c>
      <c r="L10414" s="20" t="s">
        <v>55</v>
      </c>
      <c r="M10414" s="20" t="s">
        <v>83</v>
      </c>
      <c r="N10414" s="26"/>
      <c r="O10414" s="20" t="s">
        <v>56</v>
      </c>
      <c r="P10414" t="str">
        <f t="shared" si="162"/>
        <v>INSERT INTO @DataTable (Deal, AdvanceDate, PROV, DealPurpose, RateType, BEACON, LTV, TDS, GDS, InsuranceType, PrincipalBalance, OccupancyType, AccountStatus, Closed_Date, DelinquencyBucket) VALUES (10413, '2017-01-13', 'ON', 'Purchase', 'Fixed', 829, 95, 22.94, 22.78, 'HiRatio', 226074.85, 'Owner-Occupied', 'Open', '1900-01-00', 'Current');</v>
      </c>
    </row>
    <row r="10415" spans="1:16" x14ac:dyDescent="0.35">
      <c r="A10415" s="22">
        <v>10414</v>
      </c>
      <c r="B10415" s="21">
        <v>41822</v>
      </c>
      <c r="C10415" s="22" t="s">
        <v>51</v>
      </c>
      <c r="D10415" s="22" t="s">
        <v>64</v>
      </c>
      <c r="E10415" s="22" t="s">
        <v>53</v>
      </c>
      <c r="F10415" s="22">
        <v>683</v>
      </c>
      <c r="G10415" s="22">
        <v>90</v>
      </c>
      <c r="H10415" s="22">
        <v>42.76</v>
      </c>
      <c r="I10415" s="22">
        <v>21.92</v>
      </c>
      <c r="J10415" s="22" t="s">
        <v>60</v>
      </c>
      <c r="K10415" s="23">
        <v>0</v>
      </c>
      <c r="L10415" s="23" t="s">
        <v>66</v>
      </c>
      <c r="M10415" s="23" t="s">
        <v>84</v>
      </c>
      <c r="N10415" s="27">
        <v>41872</v>
      </c>
      <c r="O10415" s="23" t="s">
        <v>56</v>
      </c>
      <c r="P10415" t="str">
        <f t="shared" si="162"/>
        <v>INSERT INTO @DataTable (Deal, AdvanceDate, PROV, DealPurpose, RateType, BEACON, LTV, TDS, GDS, InsuranceType, PrincipalBalance, OccupancyType, AccountStatus, Closed_Date, DelinquencyBucket) VALUES (10414, '2014-07-02', 'AB', 'Purchase with Improvements', 'Fixed', 683, 90, 42.76, 21.92, 'HiRatio', 0, 'Second Home', 'Closed', '2014-08-21', 'Current');</v>
      </c>
    </row>
    <row r="10416" spans="1:16" x14ac:dyDescent="0.35">
      <c r="A10416" s="19">
        <v>10415</v>
      </c>
      <c r="B10416" s="18">
        <v>42489</v>
      </c>
      <c r="C10416" s="19" t="s">
        <v>51</v>
      </c>
      <c r="D10416" s="19" t="s">
        <v>59</v>
      </c>
      <c r="E10416" s="19" t="s">
        <v>53</v>
      </c>
      <c r="F10416" s="19">
        <v>811</v>
      </c>
      <c r="G10416" s="19">
        <v>50.52</v>
      </c>
      <c r="H10416" s="19">
        <v>17.399999999999999</v>
      </c>
      <c r="I10416" s="19">
        <v>17.29</v>
      </c>
      <c r="J10416" s="19" t="s">
        <v>54</v>
      </c>
      <c r="K10416" s="20">
        <v>220681.12</v>
      </c>
      <c r="L10416" s="20" t="s">
        <v>55</v>
      </c>
      <c r="M10416" s="20" t="s">
        <v>83</v>
      </c>
      <c r="N10416" s="26"/>
      <c r="O10416" s="20" t="s">
        <v>56</v>
      </c>
      <c r="P10416" t="str">
        <f t="shared" si="162"/>
        <v>INSERT INTO @DataTable (Deal, AdvanceDate, PROV, DealPurpose, RateType, BEACON, LTV, TDS, GDS, InsuranceType, PrincipalBalance, OccupancyType, AccountStatus, Closed_Date, DelinquencyBucket) VALUES (10415, '2016-04-29', 'AB', 'Transfer', 'Fixed', 811, 50.52, 17.4, 17.29, 'Conv', 220681.12, 'Owner-Occupied', 'Open', '1900-01-00', 'Current');</v>
      </c>
    </row>
    <row r="10417" spans="1:16" x14ac:dyDescent="0.35">
      <c r="A10417" s="22">
        <v>10416</v>
      </c>
      <c r="B10417" s="21">
        <v>41089</v>
      </c>
      <c r="C10417" s="22" t="s">
        <v>57</v>
      </c>
      <c r="D10417" s="22" t="s">
        <v>52</v>
      </c>
      <c r="E10417" s="22" t="s">
        <v>40</v>
      </c>
      <c r="F10417" s="22">
        <v>709</v>
      </c>
      <c r="G10417" s="22">
        <v>85</v>
      </c>
      <c r="H10417" s="22">
        <v>37.450000000000003</v>
      </c>
      <c r="I10417" s="22">
        <v>24.07</v>
      </c>
      <c r="J10417" s="22" t="s">
        <v>60</v>
      </c>
      <c r="K10417" s="23">
        <v>136308.16</v>
      </c>
      <c r="L10417" s="23" t="s">
        <v>55</v>
      </c>
      <c r="M10417" s="23" t="s">
        <v>83</v>
      </c>
      <c r="N10417" s="27"/>
      <c r="O10417" s="23" t="s">
        <v>56</v>
      </c>
      <c r="P10417" t="str">
        <f t="shared" si="162"/>
        <v>INSERT INTO @DataTable (Deal, AdvanceDate, PROV, DealPurpose, RateType, BEACON, LTV, TDS, GDS, InsuranceType, PrincipalBalance, OccupancyType, AccountStatus, Closed_Date, DelinquencyBucket) VALUES (10416, '2012-06-29', 'ON', 'Refinance External', 'ARM', 709, 85, 37.45, 24.07, 'HiRatio', 136308.16, 'Owner-Occupied', 'Open', '1900-01-00', 'Current');</v>
      </c>
    </row>
    <row r="10418" spans="1:16" x14ac:dyDescent="0.35">
      <c r="A10418" s="19">
        <v>10417</v>
      </c>
      <c r="B10418" s="18">
        <v>42440</v>
      </c>
      <c r="C10418" s="19" t="s">
        <v>51</v>
      </c>
      <c r="D10418" s="19" t="s">
        <v>59</v>
      </c>
      <c r="E10418" s="19" t="s">
        <v>53</v>
      </c>
      <c r="F10418" s="19">
        <v>741</v>
      </c>
      <c r="G10418" s="19">
        <v>70.989999999999995</v>
      </c>
      <c r="H10418" s="19">
        <v>22.73</v>
      </c>
      <c r="I10418" s="19">
        <v>17.32</v>
      </c>
      <c r="J10418" s="19" t="s">
        <v>54</v>
      </c>
      <c r="K10418" s="20">
        <v>264317.49</v>
      </c>
      <c r="L10418" s="20" t="s">
        <v>55</v>
      </c>
      <c r="M10418" s="20" t="s">
        <v>83</v>
      </c>
      <c r="N10418" s="26"/>
      <c r="O10418" s="20" t="s">
        <v>56</v>
      </c>
      <c r="P10418" t="str">
        <f t="shared" si="162"/>
        <v>INSERT INTO @DataTable (Deal, AdvanceDate, PROV, DealPurpose, RateType, BEACON, LTV, TDS, GDS, InsuranceType, PrincipalBalance, OccupancyType, AccountStatus, Closed_Date, DelinquencyBucket) VALUES (10417, '2016-03-11', 'AB', 'Transfer', 'Fixed', 741, 70.99, 22.73, 17.32, 'Conv', 264317.49, 'Owner-Occupied', 'Open', '1900-01-00', 'Current');</v>
      </c>
    </row>
    <row r="10419" spans="1:16" x14ac:dyDescent="0.35">
      <c r="A10419" s="22">
        <v>10418</v>
      </c>
      <c r="B10419" s="21">
        <v>41128</v>
      </c>
      <c r="C10419" s="22" t="s">
        <v>51</v>
      </c>
      <c r="D10419" s="22" t="s">
        <v>61</v>
      </c>
      <c r="E10419" s="22" t="s">
        <v>53</v>
      </c>
      <c r="F10419" s="22">
        <v>779</v>
      </c>
      <c r="G10419" s="22">
        <v>80</v>
      </c>
      <c r="H10419" s="22">
        <v>40.69</v>
      </c>
      <c r="I10419" s="22">
        <v>28.31</v>
      </c>
      <c r="J10419" s="22" t="s">
        <v>54</v>
      </c>
      <c r="K10419" s="23">
        <v>0</v>
      </c>
      <c r="L10419" s="23" t="s">
        <v>55</v>
      </c>
      <c r="M10419" s="23" t="s">
        <v>84</v>
      </c>
      <c r="N10419" s="27">
        <v>42425</v>
      </c>
      <c r="O10419" s="23" t="s">
        <v>56</v>
      </c>
      <c r="P10419" t="str">
        <f t="shared" si="162"/>
        <v>INSERT INTO @DataTable (Deal, AdvanceDate, PROV, DealPurpose, RateType, BEACON, LTV, TDS, GDS, InsuranceType, PrincipalBalance, OccupancyType, AccountStatus, Closed_Date, DelinquencyBucket) VALUES (10418, '2012-08-07', 'AB', 'Purchase', 'Fixed', 779, 80, 40.69, 28.31, 'Conv', 0, 'Owner-Occupied', 'Closed', '2016-02-25', 'Current');</v>
      </c>
    </row>
    <row r="10420" spans="1:16" x14ac:dyDescent="0.35">
      <c r="A10420" s="19">
        <v>10419</v>
      </c>
      <c r="B10420" s="18">
        <v>41508</v>
      </c>
      <c r="C10420" s="19" t="s">
        <v>51</v>
      </c>
      <c r="D10420" s="19" t="s">
        <v>52</v>
      </c>
      <c r="E10420" s="19" t="s">
        <v>53</v>
      </c>
      <c r="F10420" s="19">
        <v>702</v>
      </c>
      <c r="G10420" s="19">
        <v>70.48</v>
      </c>
      <c r="H10420" s="19">
        <v>34.32</v>
      </c>
      <c r="I10420" s="19">
        <v>18.62</v>
      </c>
      <c r="J10420" s="19" t="s">
        <v>54</v>
      </c>
      <c r="K10420" s="20">
        <v>0</v>
      </c>
      <c r="L10420" s="20" t="s">
        <v>55</v>
      </c>
      <c r="M10420" s="20" t="s">
        <v>84</v>
      </c>
      <c r="N10420" s="26">
        <v>42271</v>
      </c>
      <c r="O10420" s="20" t="s">
        <v>56</v>
      </c>
      <c r="P10420" t="str">
        <f t="shared" si="162"/>
        <v>INSERT INTO @DataTable (Deal, AdvanceDate, PROV, DealPurpose, RateType, BEACON, LTV, TDS, GDS, InsuranceType, PrincipalBalance, OccupancyType, AccountStatus, Closed_Date, DelinquencyBucket) VALUES (10419, '2013-08-22', 'AB', 'Refinance External', 'Fixed', 702, 70.48, 34.32, 18.62, 'Conv', 0, 'Owner-Occupied', 'Closed', '2015-09-24', 'Current');</v>
      </c>
    </row>
    <row r="10421" spans="1:16" x14ac:dyDescent="0.35">
      <c r="A10421" s="22">
        <v>10420</v>
      </c>
      <c r="B10421" s="21">
        <v>42384</v>
      </c>
      <c r="C10421" s="22" t="s">
        <v>51</v>
      </c>
      <c r="D10421" s="22" t="s">
        <v>61</v>
      </c>
      <c r="E10421" s="22" t="s">
        <v>53</v>
      </c>
      <c r="F10421" s="22">
        <v>784</v>
      </c>
      <c r="G10421" s="22">
        <v>80</v>
      </c>
      <c r="H10421" s="22">
        <v>27.48</v>
      </c>
      <c r="I10421" s="22">
        <v>27.3</v>
      </c>
      <c r="J10421" s="22" t="s">
        <v>54</v>
      </c>
      <c r="K10421" s="23">
        <v>232308.22</v>
      </c>
      <c r="L10421" s="23" t="s">
        <v>55</v>
      </c>
      <c r="M10421" s="23" t="s">
        <v>83</v>
      </c>
      <c r="N10421" s="27"/>
      <c r="O10421" s="23" t="s">
        <v>56</v>
      </c>
      <c r="P10421" t="str">
        <f t="shared" si="162"/>
        <v>INSERT INTO @DataTable (Deal, AdvanceDate, PROV, DealPurpose, RateType, BEACON, LTV, TDS, GDS, InsuranceType, PrincipalBalance, OccupancyType, AccountStatus, Closed_Date, DelinquencyBucket) VALUES (10420, '2016-01-15', 'AB', 'Purchase', 'Fixed', 784, 80, 27.48, 27.3, 'Conv', 232308.22, 'Owner-Occupied', 'Open', '1900-01-00', 'Current');</v>
      </c>
    </row>
    <row r="10422" spans="1:16" x14ac:dyDescent="0.35">
      <c r="A10422" s="19">
        <v>10421</v>
      </c>
      <c r="B10422" s="18">
        <v>41152</v>
      </c>
      <c r="C10422" s="19" t="s">
        <v>51</v>
      </c>
      <c r="D10422" s="19" t="s">
        <v>61</v>
      </c>
      <c r="E10422" s="19" t="s">
        <v>53</v>
      </c>
      <c r="F10422" s="19">
        <v>745</v>
      </c>
      <c r="G10422" s="19">
        <v>95</v>
      </c>
      <c r="H10422" s="19">
        <v>31.83</v>
      </c>
      <c r="I10422" s="19">
        <v>30.55</v>
      </c>
      <c r="J10422" s="19" t="s">
        <v>60</v>
      </c>
      <c r="K10422" s="20">
        <v>272234.23999999999</v>
      </c>
      <c r="L10422" s="20" t="s">
        <v>55</v>
      </c>
      <c r="M10422" s="20" t="s">
        <v>83</v>
      </c>
      <c r="N10422" s="26"/>
      <c r="O10422" s="20" t="s">
        <v>56</v>
      </c>
      <c r="P10422" t="str">
        <f t="shared" si="162"/>
        <v>INSERT INTO @DataTable (Deal, AdvanceDate, PROV, DealPurpose, RateType, BEACON, LTV, TDS, GDS, InsuranceType, PrincipalBalance, OccupancyType, AccountStatus, Closed_Date, DelinquencyBucket) VALUES (10421, '2012-08-31', 'AB', 'Purchase', 'Fixed', 745, 95, 31.83, 30.55, 'HiRatio', 272234.24, 'Owner-Occupied', 'Open', '1900-01-00', 'Current');</v>
      </c>
    </row>
    <row r="10423" spans="1:16" x14ac:dyDescent="0.35">
      <c r="A10423" s="22">
        <v>10422</v>
      </c>
      <c r="B10423" s="21">
        <v>41144</v>
      </c>
      <c r="C10423" s="22" t="s">
        <v>51</v>
      </c>
      <c r="D10423" s="22" t="s">
        <v>52</v>
      </c>
      <c r="E10423" s="22" t="s">
        <v>53</v>
      </c>
      <c r="F10423" s="22">
        <v>798</v>
      </c>
      <c r="G10423" s="22">
        <v>81.41</v>
      </c>
      <c r="H10423" s="22">
        <v>29.3</v>
      </c>
      <c r="I10423" s="22">
        <v>17.399999999999999</v>
      </c>
      <c r="J10423" s="22" t="s">
        <v>54</v>
      </c>
      <c r="K10423" s="23">
        <v>0</v>
      </c>
      <c r="L10423" s="23" t="s">
        <v>55</v>
      </c>
      <c r="M10423" s="23" t="s">
        <v>84</v>
      </c>
      <c r="N10423" s="27">
        <v>41843</v>
      </c>
      <c r="O10423" s="23" t="s">
        <v>56</v>
      </c>
      <c r="P10423" t="str">
        <f t="shared" si="162"/>
        <v>INSERT INTO @DataTable (Deal, AdvanceDate, PROV, DealPurpose, RateType, BEACON, LTV, TDS, GDS, InsuranceType, PrincipalBalance, OccupancyType, AccountStatus, Closed_Date, DelinquencyBucket) VALUES (10422, '2012-08-23', 'AB', 'Refinance External', 'Fixed', 798, 81.41, 29.3, 17.4, 'Conv', 0, 'Owner-Occupied', 'Closed', '2014-07-23', 'Current');</v>
      </c>
    </row>
    <row r="10424" spans="1:16" x14ac:dyDescent="0.35">
      <c r="A10424" s="19">
        <v>10423</v>
      </c>
      <c r="B10424" s="18">
        <v>42243</v>
      </c>
      <c r="C10424" s="19" t="s">
        <v>74</v>
      </c>
      <c r="D10424" s="19" t="s">
        <v>61</v>
      </c>
      <c r="E10424" s="19" t="s">
        <v>53</v>
      </c>
      <c r="F10424" s="19">
        <v>709</v>
      </c>
      <c r="G10424" s="19">
        <v>95</v>
      </c>
      <c r="H10424" s="19">
        <v>43.51</v>
      </c>
      <c r="I10424" s="19">
        <v>25.88</v>
      </c>
      <c r="J10424" s="19" t="s">
        <v>60</v>
      </c>
      <c r="K10424" s="20">
        <v>244676.33</v>
      </c>
      <c r="L10424" s="20" t="s">
        <v>55</v>
      </c>
      <c r="M10424" s="20" t="s">
        <v>83</v>
      </c>
      <c r="N10424" s="26"/>
      <c r="O10424" s="20" t="s">
        <v>56</v>
      </c>
      <c r="P10424" t="str">
        <f t="shared" si="162"/>
        <v>INSERT INTO @DataTable (Deal, AdvanceDate, PROV, DealPurpose, RateType, BEACON, LTV, TDS, GDS, InsuranceType, PrincipalBalance, OccupancyType, AccountStatus, Closed_Date, DelinquencyBucket) VALUES (10423, '2015-08-27', 'MB', 'Purchase', 'Fixed', 709, 95, 43.51, 25.88, 'HiRatio', 244676.33, 'Owner-Occupied', 'Open', '1900-01-00', 'Current');</v>
      </c>
    </row>
    <row r="10425" spans="1:16" x14ac:dyDescent="0.35">
      <c r="A10425" s="22">
        <v>10424</v>
      </c>
      <c r="B10425" s="21">
        <v>41607</v>
      </c>
      <c r="C10425" s="22" t="s">
        <v>51</v>
      </c>
      <c r="D10425" s="22" t="s">
        <v>61</v>
      </c>
      <c r="E10425" s="22" t="s">
        <v>53</v>
      </c>
      <c r="F10425" s="22">
        <v>806</v>
      </c>
      <c r="G10425" s="22">
        <v>93.56</v>
      </c>
      <c r="H10425" s="22">
        <v>26.22</v>
      </c>
      <c r="I10425" s="22">
        <v>25.75</v>
      </c>
      <c r="J10425" s="22" t="s">
        <v>60</v>
      </c>
      <c r="K10425" s="23">
        <v>424636.69</v>
      </c>
      <c r="L10425" s="23" t="s">
        <v>55</v>
      </c>
      <c r="M10425" s="23" t="s">
        <v>83</v>
      </c>
      <c r="N10425" s="27"/>
      <c r="O10425" s="23" t="s">
        <v>56</v>
      </c>
      <c r="P10425" t="str">
        <f t="shared" si="162"/>
        <v>INSERT INTO @DataTable (Deal, AdvanceDate, PROV, DealPurpose, RateType, BEACON, LTV, TDS, GDS, InsuranceType, PrincipalBalance, OccupancyType, AccountStatus, Closed_Date, DelinquencyBucket) VALUES (10424, '2013-11-29', 'AB', 'Purchase', 'Fixed', 806, 93.56, 26.22, 25.75, 'HiRatio', 424636.69, 'Owner-Occupied', 'Open', '1900-01-00', 'Current');</v>
      </c>
    </row>
    <row r="10426" spans="1:16" x14ac:dyDescent="0.35">
      <c r="A10426" s="19">
        <v>10425</v>
      </c>
      <c r="B10426" s="18">
        <v>42571</v>
      </c>
      <c r="C10426" s="19" t="s">
        <v>51</v>
      </c>
      <c r="D10426" s="19" t="s">
        <v>61</v>
      </c>
      <c r="E10426" s="19" t="s">
        <v>53</v>
      </c>
      <c r="F10426" s="19">
        <v>750</v>
      </c>
      <c r="G10426" s="19">
        <v>91.74</v>
      </c>
      <c r="H10426" s="19">
        <v>33.44</v>
      </c>
      <c r="I10426" s="19">
        <v>29.98</v>
      </c>
      <c r="J10426" s="19" t="s">
        <v>60</v>
      </c>
      <c r="K10426" s="20">
        <v>225941.51</v>
      </c>
      <c r="L10426" s="20" t="s">
        <v>55</v>
      </c>
      <c r="M10426" s="20" t="s">
        <v>83</v>
      </c>
      <c r="N10426" s="26"/>
      <c r="O10426" s="20" t="s">
        <v>56</v>
      </c>
      <c r="P10426" t="str">
        <f t="shared" si="162"/>
        <v>INSERT INTO @DataTable (Deal, AdvanceDate, PROV, DealPurpose, RateType, BEACON, LTV, TDS, GDS, InsuranceType, PrincipalBalance, OccupancyType, AccountStatus, Closed_Date, DelinquencyBucket) VALUES (10425, '2016-07-20', 'AB', 'Purchase', 'Fixed', 750, 91.74, 33.44, 29.98, 'HiRatio', 225941.51, 'Owner-Occupied', 'Open', '1900-01-00', 'Current');</v>
      </c>
    </row>
    <row r="10427" spans="1:16" x14ac:dyDescent="0.35">
      <c r="A10427" s="22">
        <v>10426</v>
      </c>
      <c r="B10427" s="21">
        <v>42361</v>
      </c>
      <c r="C10427" s="22" t="s">
        <v>63</v>
      </c>
      <c r="D10427" s="22" t="s">
        <v>71</v>
      </c>
      <c r="E10427" s="22" t="s">
        <v>40</v>
      </c>
      <c r="F10427" s="22">
        <v>715</v>
      </c>
      <c r="G10427" s="22">
        <v>80</v>
      </c>
      <c r="H10427" s="22">
        <v>32.28</v>
      </c>
      <c r="I10427" s="22">
        <v>20.89</v>
      </c>
      <c r="J10427" s="22" t="s">
        <v>54</v>
      </c>
      <c r="K10427" s="23">
        <v>146743.54999999999</v>
      </c>
      <c r="L10427" s="23" t="s">
        <v>55</v>
      </c>
      <c r="M10427" s="23" t="s">
        <v>83</v>
      </c>
      <c r="N10427" s="27"/>
      <c r="O10427" s="23" t="s">
        <v>56</v>
      </c>
      <c r="P10427" t="str">
        <f t="shared" si="162"/>
        <v>INSERT INTO @DataTable (Deal, AdvanceDate, PROV, DealPurpose, RateType, BEACON, LTV, TDS, GDS, InsuranceType, PrincipalBalance, OccupancyType, AccountStatus, Closed_Date, DelinquencyBucket) VALUES (10426, '2015-12-23', 'SK', 'Refinance Existing Client', 'ARM', 715, 80, 32.28, 20.89, 'Conv', 146743.55, 'Owner-Occupied', 'Open', '1900-01-00', 'Current');</v>
      </c>
    </row>
    <row r="10428" spans="1:16" x14ac:dyDescent="0.35">
      <c r="A10428" s="19">
        <v>10427</v>
      </c>
      <c r="B10428" s="18">
        <v>41768</v>
      </c>
      <c r="C10428" s="19" t="s">
        <v>57</v>
      </c>
      <c r="D10428" s="19" t="s">
        <v>61</v>
      </c>
      <c r="E10428" s="19" t="s">
        <v>40</v>
      </c>
      <c r="F10428" s="19">
        <v>780</v>
      </c>
      <c r="G10428" s="19">
        <v>90</v>
      </c>
      <c r="H10428" s="19">
        <v>20.14</v>
      </c>
      <c r="I10428" s="19">
        <v>19.91</v>
      </c>
      <c r="J10428" s="19" t="s">
        <v>60</v>
      </c>
      <c r="K10428" s="20">
        <v>225524.6</v>
      </c>
      <c r="L10428" s="20" t="s">
        <v>55</v>
      </c>
      <c r="M10428" s="20" t="s">
        <v>83</v>
      </c>
      <c r="N10428" s="26"/>
      <c r="O10428" s="20" t="s">
        <v>56</v>
      </c>
      <c r="P10428" t="str">
        <f t="shared" si="162"/>
        <v>INSERT INTO @DataTable (Deal, AdvanceDate, PROV, DealPurpose, RateType, BEACON, LTV, TDS, GDS, InsuranceType, PrincipalBalance, OccupancyType, AccountStatus, Closed_Date, DelinquencyBucket) VALUES (10427, '2014-05-09', 'ON', 'Purchase', 'ARM', 780, 90, 20.14, 19.91, 'HiRatio', 225524.6, 'Owner-Occupied', 'Open', '1900-01-00', 'Current');</v>
      </c>
    </row>
    <row r="10429" spans="1:16" x14ac:dyDescent="0.35">
      <c r="A10429" s="22">
        <v>10428</v>
      </c>
      <c r="B10429" s="21">
        <v>41823</v>
      </c>
      <c r="C10429" s="22" t="s">
        <v>57</v>
      </c>
      <c r="D10429" s="22" t="s">
        <v>61</v>
      </c>
      <c r="E10429" s="22" t="s">
        <v>53</v>
      </c>
      <c r="F10429" s="22">
        <v>757</v>
      </c>
      <c r="G10429" s="22">
        <v>93.55</v>
      </c>
      <c r="H10429" s="22">
        <v>31.23</v>
      </c>
      <c r="I10429" s="22">
        <v>30.56</v>
      </c>
      <c r="J10429" s="22" t="s">
        <v>60</v>
      </c>
      <c r="K10429" s="23">
        <v>278132.90000000002</v>
      </c>
      <c r="L10429" s="23" t="s">
        <v>55</v>
      </c>
      <c r="M10429" s="23" t="s">
        <v>83</v>
      </c>
      <c r="N10429" s="27"/>
      <c r="O10429" s="23" t="s">
        <v>56</v>
      </c>
      <c r="P10429" t="str">
        <f t="shared" si="162"/>
        <v>INSERT INTO @DataTable (Deal, AdvanceDate, PROV, DealPurpose, RateType, BEACON, LTV, TDS, GDS, InsuranceType, PrincipalBalance, OccupancyType, AccountStatus, Closed_Date, DelinquencyBucket) VALUES (10428, '2014-07-03', 'ON', 'Purchase', 'Fixed', 757, 93.55, 31.23, 30.56, 'HiRatio', 278132.9, 'Owner-Occupied', 'Open', '1900-01-00', 'Current');</v>
      </c>
    </row>
    <row r="10430" spans="1:16" x14ac:dyDescent="0.35">
      <c r="A10430" s="19">
        <v>10429</v>
      </c>
      <c r="B10430" s="18">
        <v>41123</v>
      </c>
      <c r="C10430" s="19" t="s">
        <v>57</v>
      </c>
      <c r="D10430" s="19" t="s">
        <v>52</v>
      </c>
      <c r="E10430" s="19" t="s">
        <v>53</v>
      </c>
      <c r="F10430" s="19">
        <v>684</v>
      </c>
      <c r="G10430" s="19">
        <v>80</v>
      </c>
      <c r="H10430" s="19">
        <v>28.12</v>
      </c>
      <c r="I10430" s="19">
        <v>26.56</v>
      </c>
      <c r="J10430" s="19" t="s">
        <v>54</v>
      </c>
      <c r="K10430" s="20">
        <v>140335.39000000001</v>
      </c>
      <c r="L10430" s="20" t="s">
        <v>55</v>
      </c>
      <c r="M10430" s="20" t="s">
        <v>83</v>
      </c>
      <c r="N10430" s="26"/>
      <c r="O10430" s="20" t="s">
        <v>56</v>
      </c>
      <c r="P10430" t="str">
        <f t="shared" si="162"/>
        <v>INSERT INTO @DataTable (Deal, AdvanceDate, PROV, DealPurpose, RateType, BEACON, LTV, TDS, GDS, InsuranceType, PrincipalBalance, OccupancyType, AccountStatus, Closed_Date, DelinquencyBucket) VALUES (10429, '2012-08-02', 'ON', 'Refinance External', 'Fixed', 684, 80, 28.12, 26.56, 'Conv', 140335.39, 'Owner-Occupied', 'Open', '1900-01-00', 'Current');</v>
      </c>
    </row>
    <row r="10431" spans="1:16" x14ac:dyDescent="0.35">
      <c r="A10431" s="22">
        <v>10430</v>
      </c>
      <c r="B10431" s="21">
        <v>41400</v>
      </c>
      <c r="C10431" s="22" t="s">
        <v>51</v>
      </c>
      <c r="D10431" s="22" t="s">
        <v>61</v>
      </c>
      <c r="E10431" s="22" t="s">
        <v>53</v>
      </c>
      <c r="F10431" s="22">
        <v>672</v>
      </c>
      <c r="G10431" s="22">
        <v>95</v>
      </c>
      <c r="H10431" s="22">
        <v>41.99</v>
      </c>
      <c r="I10431" s="22">
        <v>19.71</v>
      </c>
      <c r="J10431" s="22" t="s">
        <v>60</v>
      </c>
      <c r="K10431" s="23">
        <v>208747.91</v>
      </c>
      <c r="L10431" s="23" t="s">
        <v>55</v>
      </c>
      <c r="M10431" s="23" t="s">
        <v>83</v>
      </c>
      <c r="N10431" s="27"/>
      <c r="O10431" s="23" t="s">
        <v>56</v>
      </c>
      <c r="P10431" t="str">
        <f t="shared" si="162"/>
        <v>INSERT INTO @DataTable (Deal, AdvanceDate, PROV, DealPurpose, RateType, BEACON, LTV, TDS, GDS, InsuranceType, PrincipalBalance, OccupancyType, AccountStatus, Closed_Date, DelinquencyBucket) VALUES (10430, '2013-05-06', 'AB', 'Purchase', 'Fixed', 672, 95, 41.99, 19.71, 'HiRatio', 208747.91, 'Owner-Occupied', 'Open', '1900-01-00', 'Current');</v>
      </c>
    </row>
    <row r="10432" spans="1:16" x14ac:dyDescent="0.35">
      <c r="A10432" s="19">
        <v>10431</v>
      </c>
      <c r="B10432" s="18">
        <v>41851</v>
      </c>
      <c r="C10432" s="19" t="s">
        <v>57</v>
      </c>
      <c r="D10432" s="19" t="s">
        <v>59</v>
      </c>
      <c r="E10432" s="19" t="s">
        <v>40</v>
      </c>
      <c r="F10432" s="19">
        <v>799</v>
      </c>
      <c r="G10432" s="19">
        <v>82.93</v>
      </c>
      <c r="H10432" s="19">
        <v>17.04</v>
      </c>
      <c r="I10432" s="19">
        <v>16.899999999999999</v>
      </c>
      <c r="J10432" s="19" t="s">
        <v>54</v>
      </c>
      <c r="K10432" s="20">
        <v>0</v>
      </c>
      <c r="L10432" s="20" t="s">
        <v>55</v>
      </c>
      <c r="M10432" s="20" t="s">
        <v>84</v>
      </c>
      <c r="N10432" s="26">
        <v>42464</v>
      </c>
      <c r="O10432" s="20" t="s">
        <v>56</v>
      </c>
      <c r="P10432" t="str">
        <f t="shared" si="162"/>
        <v>INSERT INTO @DataTable (Deal, AdvanceDate, PROV, DealPurpose, RateType, BEACON, LTV, TDS, GDS, InsuranceType, PrincipalBalance, OccupancyType, AccountStatus, Closed_Date, DelinquencyBucket) VALUES (10431, '2014-07-31', 'ON', 'Transfer', 'ARM', 799, 82.93, 17.04, 16.9, 'Conv', 0, 'Owner-Occupied', 'Closed', '2016-04-04', 'Current');</v>
      </c>
    </row>
    <row r="10433" spans="1:16" x14ac:dyDescent="0.35">
      <c r="A10433" s="22">
        <v>10432</v>
      </c>
      <c r="B10433" s="21">
        <v>41577</v>
      </c>
      <c r="C10433" s="22" t="s">
        <v>57</v>
      </c>
      <c r="D10433" s="22" t="s">
        <v>52</v>
      </c>
      <c r="E10433" s="22" t="s">
        <v>53</v>
      </c>
      <c r="F10433" s="22">
        <v>740</v>
      </c>
      <c r="G10433" s="22">
        <v>68.75</v>
      </c>
      <c r="H10433" s="22">
        <v>39.17</v>
      </c>
      <c r="I10433" s="22">
        <v>39.14</v>
      </c>
      <c r="J10433" s="22" t="s">
        <v>54</v>
      </c>
      <c r="K10433" s="23">
        <v>0</v>
      </c>
      <c r="L10433" s="23" t="s">
        <v>55</v>
      </c>
      <c r="M10433" s="23" t="s">
        <v>84</v>
      </c>
      <c r="N10433" s="27">
        <v>42724</v>
      </c>
      <c r="O10433" s="23" t="s">
        <v>56</v>
      </c>
      <c r="P10433" t="str">
        <f t="shared" si="162"/>
        <v>INSERT INTO @DataTable (Deal, AdvanceDate, PROV, DealPurpose, RateType, BEACON, LTV, TDS, GDS, InsuranceType, PrincipalBalance, OccupancyType, AccountStatus, Closed_Date, DelinquencyBucket) VALUES (10432, '2013-10-30', 'ON', 'Refinance External', 'Fixed', 740, 68.75, 39.17, 39.14, 'Conv', 0, 'Owner-Occupied', 'Closed', '2016-12-20', 'Current');</v>
      </c>
    </row>
    <row r="10434" spans="1:16" x14ac:dyDescent="0.35">
      <c r="A10434" s="19">
        <v>10433</v>
      </c>
      <c r="B10434" s="18">
        <v>41088</v>
      </c>
      <c r="C10434" s="19" t="s">
        <v>51</v>
      </c>
      <c r="D10434" s="19" t="s">
        <v>61</v>
      </c>
      <c r="E10434" s="19" t="s">
        <v>53</v>
      </c>
      <c r="F10434" s="19">
        <v>709</v>
      </c>
      <c r="G10434" s="19">
        <v>88.6</v>
      </c>
      <c r="H10434" s="19">
        <v>27.26</v>
      </c>
      <c r="I10434" s="19">
        <v>14.87</v>
      </c>
      <c r="J10434" s="19" t="s">
        <v>60</v>
      </c>
      <c r="K10434" s="20">
        <v>0</v>
      </c>
      <c r="L10434" s="20" t="s">
        <v>55</v>
      </c>
      <c r="M10434" s="20" t="s">
        <v>84</v>
      </c>
      <c r="N10434" s="26">
        <v>41914</v>
      </c>
      <c r="O10434" s="20" t="s">
        <v>56</v>
      </c>
      <c r="P10434" t="str">
        <f t="shared" si="162"/>
        <v>INSERT INTO @DataTable (Deal, AdvanceDate, PROV, DealPurpose, RateType, BEACON, LTV, TDS, GDS, InsuranceType, PrincipalBalance, OccupancyType, AccountStatus, Closed_Date, DelinquencyBucket) VALUES (10433, '2012-06-28', 'AB', 'Purchase', 'Fixed', 709, 88.6, 27.26, 14.87, 'HiRatio', 0, 'Owner-Occupied', 'Closed', '2014-10-02', 'Current');</v>
      </c>
    </row>
    <row r="10435" spans="1:16" x14ac:dyDescent="0.35">
      <c r="A10435" s="22">
        <v>10434</v>
      </c>
      <c r="B10435" s="21">
        <v>41816</v>
      </c>
      <c r="C10435" s="22" t="s">
        <v>57</v>
      </c>
      <c r="D10435" s="22" t="s">
        <v>61</v>
      </c>
      <c r="E10435" s="22" t="s">
        <v>40</v>
      </c>
      <c r="F10435" s="22">
        <v>766</v>
      </c>
      <c r="G10435" s="22">
        <v>76.819999999999993</v>
      </c>
      <c r="H10435" s="22">
        <v>26.53</v>
      </c>
      <c r="I10435" s="22">
        <v>21.34</v>
      </c>
      <c r="J10435" s="22" t="s">
        <v>54</v>
      </c>
      <c r="K10435" s="23">
        <v>447144.53</v>
      </c>
      <c r="L10435" s="23" t="s">
        <v>55</v>
      </c>
      <c r="M10435" s="23" t="s">
        <v>83</v>
      </c>
      <c r="N10435" s="27"/>
      <c r="O10435" s="23" t="s">
        <v>56</v>
      </c>
      <c r="P10435" t="str">
        <f t="shared" ref="P10435:P10498" si="163">"INSERT INTO @DataTable (Deal, AdvanceDate, PROV, DealPurpose, RateType, BEACON, LTV, TDS, GDS, InsuranceType, PrincipalBalance, OccupancyType, AccountStatus, Closed_Date, DelinquencyBucket) VALUES (" &amp; A10435 &amp; ", " &amp; "'" &amp; TEXT(B10435, "yyyy-mm-dd") &amp; "', '" &amp; C10435 &amp; "', '" &amp; D10435 &amp; "', '" &amp; E10435 &amp; "', " &amp; F10435 &amp; ", " &amp; G10435 &amp; ", " &amp; H10435 &amp; ", " &amp; I10435 &amp; ", '" &amp; J10435 &amp; "', " &amp; K10435 &amp; ", '" &amp; L10435 &amp; "', '" &amp; M10435 &amp; "', '" &amp;TEXT(N10435, "yyyy-mm-dd") &amp; "', '" &amp; O10435 &amp; "');"</f>
        <v>INSERT INTO @DataTable (Deal, AdvanceDate, PROV, DealPurpose, RateType, BEACON, LTV, TDS, GDS, InsuranceType, PrincipalBalance, OccupancyType, AccountStatus, Closed_Date, DelinquencyBucket) VALUES (10434, '2014-06-26', 'ON', 'Purchase', 'ARM', 766, 76.82, 26.53, 21.34, 'Conv', 447144.53, 'Owner-Occupied', 'Open', '1900-01-00', 'Current');</v>
      </c>
    </row>
    <row r="10436" spans="1:16" x14ac:dyDescent="0.35">
      <c r="A10436" s="19">
        <v>10435</v>
      </c>
      <c r="B10436" s="18">
        <v>42688</v>
      </c>
      <c r="C10436" s="19" t="s">
        <v>58</v>
      </c>
      <c r="D10436" s="19" t="s">
        <v>61</v>
      </c>
      <c r="E10436" s="19" t="s">
        <v>53</v>
      </c>
      <c r="F10436" s="19">
        <v>704</v>
      </c>
      <c r="G10436" s="19">
        <v>80</v>
      </c>
      <c r="H10436" s="19">
        <v>38.67</v>
      </c>
      <c r="I10436" s="19">
        <v>27.7</v>
      </c>
      <c r="J10436" s="19" t="s">
        <v>54</v>
      </c>
      <c r="K10436" s="20">
        <v>485729.45</v>
      </c>
      <c r="L10436" s="20" t="s">
        <v>55</v>
      </c>
      <c r="M10436" s="20" t="s">
        <v>83</v>
      </c>
      <c r="N10436" s="26"/>
      <c r="O10436" s="20" t="s">
        <v>56</v>
      </c>
      <c r="P10436" t="str">
        <f t="shared" si="163"/>
        <v>INSERT INTO @DataTable (Deal, AdvanceDate, PROV, DealPurpose, RateType, BEACON, LTV, TDS, GDS, InsuranceType, PrincipalBalance, OccupancyType, AccountStatus, Closed_Date, DelinquencyBucket) VALUES (10435, '2016-11-14', 'BC', 'Purchase', 'Fixed', 704, 80, 38.67, 27.7, 'Conv', 485729.45, 'Owner-Occupied', 'Open', '1900-01-00', 'Current');</v>
      </c>
    </row>
    <row r="10437" spans="1:16" x14ac:dyDescent="0.35">
      <c r="A10437" s="22">
        <v>10436</v>
      </c>
      <c r="B10437" s="21">
        <v>42272</v>
      </c>
      <c r="C10437" s="22" t="s">
        <v>51</v>
      </c>
      <c r="D10437" s="22" t="s">
        <v>61</v>
      </c>
      <c r="E10437" s="22" t="s">
        <v>40</v>
      </c>
      <c r="F10437" s="22">
        <v>772</v>
      </c>
      <c r="G10437" s="22">
        <v>88.37</v>
      </c>
      <c r="H10437" s="22">
        <v>29.78</v>
      </c>
      <c r="I10437" s="22">
        <v>25.94</v>
      </c>
      <c r="J10437" s="22" t="s">
        <v>60</v>
      </c>
      <c r="K10437" s="23">
        <v>333476.32</v>
      </c>
      <c r="L10437" s="23" t="s">
        <v>55</v>
      </c>
      <c r="M10437" s="23" t="s">
        <v>83</v>
      </c>
      <c r="N10437" s="27"/>
      <c r="O10437" s="23" t="s">
        <v>56</v>
      </c>
      <c r="P10437" t="str">
        <f t="shared" si="163"/>
        <v>INSERT INTO @DataTable (Deal, AdvanceDate, PROV, DealPurpose, RateType, BEACON, LTV, TDS, GDS, InsuranceType, PrincipalBalance, OccupancyType, AccountStatus, Closed_Date, DelinquencyBucket) VALUES (10436, '2015-09-25', 'AB', 'Purchase', 'ARM', 772, 88.37, 29.78, 25.94, 'HiRatio', 333476.32, 'Owner-Occupied', 'Open', '1900-01-00', 'Current');</v>
      </c>
    </row>
    <row r="10438" spans="1:16" x14ac:dyDescent="0.35">
      <c r="A10438" s="19">
        <v>10437</v>
      </c>
      <c r="B10438" s="18">
        <v>42285</v>
      </c>
      <c r="C10438" s="19" t="s">
        <v>57</v>
      </c>
      <c r="D10438" s="19" t="s">
        <v>52</v>
      </c>
      <c r="E10438" s="19" t="s">
        <v>40</v>
      </c>
      <c r="F10438" s="19">
        <v>750</v>
      </c>
      <c r="G10438" s="19">
        <v>80</v>
      </c>
      <c r="H10438" s="19">
        <v>33.89</v>
      </c>
      <c r="I10438" s="19">
        <v>26.29</v>
      </c>
      <c r="J10438" s="19" t="s">
        <v>54</v>
      </c>
      <c r="K10438" s="20">
        <v>672750.8</v>
      </c>
      <c r="L10438" s="20" t="s">
        <v>55</v>
      </c>
      <c r="M10438" s="20" t="s">
        <v>83</v>
      </c>
      <c r="N10438" s="26"/>
      <c r="O10438" s="20" t="s">
        <v>56</v>
      </c>
      <c r="P10438" t="str">
        <f t="shared" si="163"/>
        <v>INSERT INTO @DataTable (Deal, AdvanceDate, PROV, DealPurpose, RateType, BEACON, LTV, TDS, GDS, InsuranceType, PrincipalBalance, OccupancyType, AccountStatus, Closed_Date, DelinquencyBucket) VALUES (10437, '2015-10-08', 'ON', 'Refinance External', 'ARM', 750, 80, 33.89, 26.29, 'Conv', 672750.8, 'Owner-Occupied', 'Open', '1900-01-00', 'Current');</v>
      </c>
    </row>
    <row r="10439" spans="1:16" x14ac:dyDescent="0.35">
      <c r="A10439" s="22">
        <v>10438</v>
      </c>
      <c r="B10439" s="21">
        <v>41080</v>
      </c>
      <c r="C10439" s="22" t="s">
        <v>57</v>
      </c>
      <c r="D10439" s="22" t="s">
        <v>52</v>
      </c>
      <c r="E10439" s="22" t="s">
        <v>53</v>
      </c>
      <c r="F10439" s="22">
        <v>693</v>
      </c>
      <c r="G10439" s="22">
        <v>71.11</v>
      </c>
      <c r="H10439" s="22">
        <v>40.46</v>
      </c>
      <c r="I10439" s="22">
        <v>40.46</v>
      </c>
      <c r="J10439" s="22" t="s">
        <v>54</v>
      </c>
      <c r="K10439" s="23">
        <v>0</v>
      </c>
      <c r="L10439" s="23" t="s">
        <v>55</v>
      </c>
      <c r="M10439" s="23" t="s">
        <v>84</v>
      </c>
      <c r="N10439" s="27">
        <v>42312</v>
      </c>
      <c r="O10439" s="23" t="s">
        <v>56</v>
      </c>
      <c r="P10439" t="str">
        <f t="shared" si="163"/>
        <v>INSERT INTO @DataTable (Deal, AdvanceDate, PROV, DealPurpose, RateType, BEACON, LTV, TDS, GDS, InsuranceType, PrincipalBalance, OccupancyType, AccountStatus, Closed_Date, DelinquencyBucket) VALUES (10438, '2012-06-20', 'ON', 'Refinance External', 'Fixed', 693, 71.11, 40.46, 40.46, 'Conv', 0, 'Owner-Occupied', 'Closed', '2015-11-04', 'Current');</v>
      </c>
    </row>
    <row r="10440" spans="1:16" x14ac:dyDescent="0.35">
      <c r="A10440" s="19">
        <v>10439</v>
      </c>
      <c r="B10440" s="18">
        <v>41355</v>
      </c>
      <c r="C10440" s="19" t="s">
        <v>51</v>
      </c>
      <c r="D10440" s="19" t="s">
        <v>64</v>
      </c>
      <c r="E10440" s="19" t="s">
        <v>53</v>
      </c>
      <c r="F10440" s="19">
        <v>800</v>
      </c>
      <c r="G10440" s="19">
        <v>95</v>
      </c>
      <c r="H10440" s="19">
        <v>42.94</v>
      </c>
      <c r="I10440" s="19">
        <v>19.239999999999998</v>
      </c>
      <c r="J10440" s="19" t="s">
        <v>60</v>
      </c>
      <c r="K10440" s="20">
        <v>270333.56</v>
      </c>
      <c r="L10440" s="20" t="s">
        <v>55</v>
      </c>
      <c r="M10440" s="20" t="s">
        <v>83</v>
      </c>
      <c r="N10440" s="26"/>
      <c r="O10440" s="20" t="s">
        <v>56</v>
      </c>
      <c r="P10440" t="str">
        <f t="shared" si="163"/>
        <v>INSERT INTO @DataTable (Deal, AdvanceDate, PROV, DealPurpose, RateType, BEACON, LTV, TDS, GDS, InsuranceType, PrincipalBalance, OccupancyType, AccountStatus, Closed_Date, DelinquencyBucket) VALUES (10439, '2013-03-22', 'AB', 'Purchase with Improvements', 'Fixed', 800, 95, 42.94, 19.24, 'HiRatio', 270333.56, 'Owner-Occupied', 'Open', '1900-01-00', 'Current');</v>
      </c>
    </row>
    <row r="10441" spans="1:16" x14ac:dyDescent="0.35">
      <c r="A10441" s="22">
        <v>10440</v>
      </c>
      <c r="B10441" s="21">
        <v>41606</v>
      </c>
      <c r="C10441" s="22" t="s">
        <v>57</v>
      </c>
      <c r="D10441" s="22" t="s">
        <v>64</v>
      </c>
      <c r="E10441" s="22" t="s">
        <v>53</v>
      </c>
      <c r="F10441" s="22">
        <v>712</v>
      </c>
      <c r="G10441" s="22">
        <v>95</v>
      </c>
      <c r="H10441" s="22">
        <v>35.94</v>
      </c>
      <c r="I10441" s="22">
        <v>8.61</v>
      </c>
      <c r="J10441" s="22" t="s">
        <v>60</v>
      </c>
      <c r="K10441" s="23">
        <v>117893.7</v>
      </c>
      <c r="L10441" s="23" t="s">
        <v>66</v>
      </c>
      <c r="M10441" s="23" t="s">
        <v>83</v>
      </c>
      <c r="N10441" s="27"/>
      <c r="O10441" s="23" t="s">
        <v>56</v>
      </c>
      <c r="P10441" t="str">
        <f t="shared" si="163"/>
        <v>INSERT INTO @DataTable (Deal, AdvanceDate, PROV, DealPurpose, RateType, BEACON, LTV, TDS, GDS, InsuranceType, PrincipalBalance, OccupancyType, AccountStatus, Closed_Date, DelinquencyBucket) VALUES (10440, '2013-11-28', 'ON', 'Purchase with Improvements', 'Fixed', 712, 95, 35.94, 8.61, 'HiRatio', 117893.7, 'Second Home', 'Open', '1900-01-00', 'Current');</v>
      </c>
    </row>
    <row r="10442" spans="1:16" x14ac:dyDescent="0.35">
      <c r="A10442" s="19">
        <v>10441</v>
      </c>
      <c r="B10442" s="18">
        <v>42761</v>
      </c>
      <c r="C10442" s="19" t="s">
        <v>51</v>
      </c>
      <c r="D10442" s="19" t="s">
        <v>61</v>
      </c>
      <c r="E10442" s="19" t="s">
        <v>53</v>
      </c>
      <c r="F10442" s="19">
        <v>806</v>
      </c>
      <c r="G10442" s="19">
        <v>94.08</v>
      </c>
      <c r="H10442" s="19">
        <v>32.46</v>
      </c>
      <c r="I10442" s="19">
        <v>31.98</v>
      </c>
      <c r="J10442" s="19" t="s">
        <v>60</v>
      </c>
      <c r="K10442" s="20">
        <v>411810</v>
      </c>
      <c r="L10442" s="20" t="s">
        <v>55</v>
      </c>
      <c r="M10442" s="20" t="s">
        <v>83</v>
      </c>
      <c r="N10442" s="26"/>
      <c r="O10442" s="20" t="s">
        <v>56</v>
      </c>
      <c r="P10442" t="str">
        <f t="shared" si="163"/>
        <v>INSERT INTO @DataTable (Deal, AdvanceDate, PROV, DealPurpose, RateType, BEACON, LTV, TDS, GDS, InsuranceType, PrincipalBalance, OccupancyType, AccountStatus, Closed_Date, DelinquencyBucket) VALUES (10441, '2017-01-26', 'AB', 'Purchase', 'Fixed', 806, 94.08, 32.46, 31.98, 'HiRatio', 411810, 'Owner-Occupied', 'Open', '1900-01-00', 'Current');</v>
      </c>
    </row>
    <row r="10443" spans="1:16" x14ac:dyDescent="0.35">
      <c r="A10443" s="22">
        <v>10442</v>
      </c>
      <c r="B10443" s="21">
        <v>42054</v>
      </c>
      <c r="C10443" s="22" t="s">
        <v>57</v>
      </c>
      <c r="D10443" s="22" t="s">
        <v>61</v>
      </c>
      <c r="E10443" s="22" t="s">
        <v>40</v>
      </c>
      <c r="F10443" s="22">
        <v>780</v>
      </c>
      <c r="G10443" s="22">
        <v>54.55</v>
      </c>
      <c r="H10443" s="22">
        <v>10.88</v>
      </c>
      <c r="I10443" s="22">
        <v>10.71</v>
      </c>
      <c r="J10443" s="22" t="s">
        <v>54</v>
      </c>
      <c r="K10443" s="23">
        <v>223709.58</v>
      </c>
      <c r="L10443" s="23" t="s">
        <v>55</v>
      </c>
      <c r="M10443" s="23" t="s">
        <v>83</v>
      </c>
      <c r="N10443" s="27"/>
      <c r="O10443" s="23" t="s">
        <v>56</v>
      </c>
      <c r="P10443" t="str">
        <f t="shared" si="163"/>
        <v>INSERT INTO @DataTable (Deal, AdvanceDate, PROV, DealPurpose, RateType, BEACON, LTV, TDS, GDS, InsuranceType, PrincipalBalance, OccupancyType, AccountStatus, Closed_Date, DelinquencyBucket) VALUES (10442, '2015-02-19', 'ON', 'Purchase', 'ARM', 780, 54.55, 10.88, 10.71, 'Conv', 223709.58, 'Owner-Occupied', 'Open', '1900-01-00', 'Current');</v>
      </c>
    </row>
    <row r="10444" spans="1:16" x14ac:dyDescent="0.35">
      <c r="A10444" s="19">
        <v>10443</v>
      </c>
      <c r="B10444" s="18">
        <v>41521</v>
      </c>
      <c r="C10444" s="19" t="s">
        <v>51</v>
      </c>
      <c r="D10444" s="19" t="s">
        <v>61</v>
      </c>
      <c r="E10444" s="19" t="s">
        <v>53</v>
      </c>
      <c r="F10444" s="19">
        <v>713</v>
      </c>
      <c r="G10444" s="19">
        <v>56.12</v>
      </c>
      <c r="H10444" s="19">
        <v>32.99</v>
      </c>
      <c r="I10444" s="19">
        <v>27.83</v>
      </c>
      <c r="J10444" s="19" t="s">
        <v>54</v>
      </c>
      <c r="K10444" s="20">
        <v>194387.67</v>
      </c>
      <c r="L10444" s="20" t="s">
        <v>55</v>
      </c>
      <c r="M10444" s="20" t="s">
        <v>83</v>
      </c>
      <c r="N10444" s="26"/>
      <c r="O10444" s="20" t="s">
        <v>56</v>
      </c>
      <c r="P10444" t="str">
        <f t="shared" si="163"/>
        <v>INSERT INTO @DataTable (Deal, AdvanceDate, PROV, DealPurpose, RateType, BEACON, LTV, TDS, GDS, InsuranceType, PrincipalBalance, OccupancyType, AccountStatus, Closed_Date, DelinquencyBucket) VALUES (10443, '2013-09-04', 'AB', 'Purchase', 'Fixed', 713, 56.12, 32.99, 27.83, 'Conv', 194387.67, 'Owner-Occupied', 'Open', '1900-01-00', 'Current');</v>
      </c>
    </row>
    <row r="10445" spans="1:16" x14ac:dyDescent="0.35">
      <c r="A10445" s="22">
        <v>10444</v>
      </c>
      <c r="B10445" s="21">
        <v>41442</v>
      </c>
      <c r="C10445" s="22" t="s">
        <v>57</v>
      </c>
      <c r="D10445" s="22" t="s">
        <v>61</v>
      </c>
      <c r="E10445" s="22" t="s">
        <v>53</v>
      </c>
      <c r="F10445" s="22">
        <v>698</v>
      </c>
      <c r="G10445" s="22">
        <v>90</v>
      </c>
      <c r="H10445" s="22">
        <v>38.6</v>
      </c>
      <c r="I10445" s="22">
        <v>38.6</v>
      </c>
      <c r="J10445" s="22" t="s">
        <v>60</v>
      </c>
      <c r="K10445" s="23">
        <v>0</v>
      </c>
      <c r="L10445" s="23" t="s">
        <v>55</v>
      </c>
      <c r="M10445" s="23" t="s">
        <v>84</v>
      </c>
      <c r="N10445" s="27">
        <v>42523</v>
      </c>
      <c r="O10445" s="23" t="s">
        <v>56</v>
      </c>
      <c r="P10445" t="str">
        <f t="shared" si="163"/>
        <v>INSERT INTO @DataTable (Deal, AdvanceDate, PROV, DealPurpose, RateType, BEACON, LTV, TDS, GDS, InsuranceType, PrincipalBalance, OccupancyType, AccountStatus, Closed_Date, DelinquencyBucket) VALUES (10444, '2013-06-17', 'ON', 'Purchase', 'Fixed', 698, 90, 38.6, 38.6, 'HiRatio', 0, 'Owner-Occupied', 'Closed', '2016-06-02', 'Current');</v>
      </c>
    </row>
    <row r="10446" spans="1:16" x14ac:dyDescent="0.35">
      <c r="A10446" s="19">
        <v>10445</v>
      </c>
      <c r="B10446" s="18">
        <v>41548</v>
      </c>
      <c r="C10446" s="19" t="s">
        <v>51</v>
      </c>
      <c r="D10446" s="19" t="s">
        <v>61</v>
      </c>
      <c r="E10446" s="19" t="s">
        <v>53</v>
      </c>
      <c r="F10446" s="19">
        <v>787</v>
      </c>
      <c r="G10446" s="19">
        <v>90.83</v>
      </c>
      <c r="H10446" s="19">
        <v>17.22</v>
      </c>
      <c r="I10446" s="19">
        <v>17.11</v>
      </c>
      <c r="J10446" s="19" t="s">
        <v>60</v>
      </c>
      <c r="K10446" s="20">
        <v>93035.65</v>
      </c>
      <c r="L10446" s="20" t="s">
        <v>55</v>
      </c>
      <c r="M10446" s="20" t="s">
        <v>83</v>
      </c>
      <c r="N10446" s="26"/>
      <c r="O10446" s="20" t="s">
        <v>56</v>
      </c>
      <c r="P10446" t="str">
        <f t="shared" si="163"/>
        <v>INSERT INTO @DataTable (Deal, AdvanceDate, PROV, DealPurpose, RateType, BEACON, LTV, TDS, GDS, InsuranceType, PrincipalBalance, OccupancyType, AccountStatus, Closed_Date, DelinquencyBucket) VALUES (10445, '2013-10-01', 'AB', 'Purchase', 'Fixed', 787, 90.83, 17.22, 17.11, 'HiRatio', 93035.65, 'Owner-Occupied', 'Open', '1900-01-00', 'Current');</v>
      </c>
    </row>
    <row r="10447" spans="1:16" x14ac:dyDescent="0.35">
      <c r="A10447" s="22">
        <v>10446</v>
      </c>
      <c r="B10447" s="21">
        <v>42522</v>
      </c>
      <c r="C10447" s="22" t="s">
        <v>51</v>
      </c>
      <c r="D10447" s="22" t="s">
        <v>61</v>
      </c>
      <c r="E10447" s="22" t="s">
        <v>53</v>
      </c>
      <c r="F10447" s="22">
        <v>801</v>
      </c>
      <c r="G10447" s="22">
        <v>71.150000000000006</v>
      </c>
      <c r="H10447" s="22">
        <v>30.78</v>
      </c>
      <c r="I10447" s="22">
        <v>26.91</v>
      </c>
      <c r="J10447" s="22" t="s">
        <v>54</v>
      </c>
      <c r="K10447" s="23">
        <v>327281.5</v>
      </c>
      <c r="L10447" s="23" t="s">
        <v>55</v>
      </c>
      <c r="M10447" s="23" t="s">
        <v>83</v>
      </c>
      <c r="N10447" s="27"/>
      <c r="O10447" s="23" t="s">
        <v>56</v>
      </c>
      <c r="P10447" t="str">
        <f t="shared" si="163"/>
        <v>INSERT INTO @DataTable (Deal, AdvanceDate, PROV, DealPurpose, RateType, BEACON, LTV, TDS, GDS, InsuranceType, PrincipalBalance, OccupancyType, AccountStatus, Closed_Date, DelinquencyBucket) VALUES (10446, '2016-06-01', 'AB', 'Purchase', 'Fixed', 801, 71.15, 30.78, 26.91, 'Conv', 327281.5, 'Owner-Occupied', 'Open', '1900-01-00', 'Current');</v>
      </c>
    </row>
    <row r="10448" spans="1:16" x14ac:dyDescent="0.35">
      <c r="A10448" s="19">
        <v>10447</v>
      </c>
      <c r="B10448" s="18">
        <v>41753</v>
      </c>
      <c r="C10448" s="19" t="s">
        <v>51</v>
      </c>
      <c r="D10448" s="19" t="s">
        <v>61</v>
      </c>
      <c r="E10448" s="19" t="s">
        <v>40</v>
      </c>
      <c r="F10448" s="19">
        <v>773</v>
      </c>
      <c r="G10448" s="19">
        <v>94.93</v>
      </c>
      <c r="H10448" s="19">
        <v>33.770000000000003</v>
      </c>
      <c r="I10448" s="19">
        <v>20.22</v>
      </c>
      <c r="J10448" s="19" t="s">
        <v>60</v>
      </c>
      <c r="K10448" s="20">
        <v>344352.34</v>
      </c>
      <c r="L10448" s="20" t="s">
        <v>55</v>
      </c>
      <c r="M10448" s="20" t="s">
        <v>83</v>
      </c>
      <c r="N10448" s="26"/>
      <c r="O10448" s="20" t="s">
        <v>56</v>
      </c>
      <c r="P10448" t="str">
        <f t="shared" si="163"/>
        <v>INSERT INTO @DataTable (Deal, AdvanceDate, PROV, DealPurpose, RateType, BEACON, LTV, TDS, GDS, InsuranceType, PrincipalBalance, OccupancyType, AccountStatus, Closed_Date, DelinquencyBucket) VALUES (10447, '2014-04-24', 'AB', 'Purchase', 'ARM', 773, 94.93, 33.77, 20.22, 'HiRatio', 344352.34, 'Owner-Occupied', 'Open', '1900-01-00', 'Current');</v>
      </c>
    </row>
    <row r="10449" spans="1:16" x14ac:dyDescent="0.35">
      <c r="A10449" s="22">
        <v>10448</v>
      </c>
      <c r="B10449" s="21">
        <v>42185</v>
      </c>
      <c r="C10449" s="22" t="s">
        <v>57</v>
      </c>
      <c r="D10449" s="22" t="s">
        <v>61</v>
      </c>
      <c r="E10449" s="22" t="s">
        <v>40</v>
      </c>
      <c r="F10449" s="22">
        <v>783</v>
      </c>
      <c r="G10449" s="22">
        <v>84.62</v>
      </c>
      <c r="H10449" s="22">
        <v>17.21</v>
      </c>
      <c r="I10449" s="22">
        <v>16.43</v>
      </c>
      <c r="J10449" s="22" t="s">
        <v>60</v>
      </c>
      <c r="K10449" s="23">
        <v>531828.9</v>
      </c>
      <c r="L10449" s="23" t="s">
        <v>55</v>
      </c>
      <c r="M10449" s="23" t="s">
        <v>83</v>
      </c>
      <c r="N10449" s="27"/>
      <c r="O10449" s="23" t="s">
        <v>56</v>
      </c>
      <c r="P10449" t="str">
        <f t="shared" si="163"/>
        <v>INSERT INTO @DataTable (Deal, AdvanceDate, PROV, DealPurpose, RateType, BEACON, LTV, TDS, GDS, InsuranceType, PrincipalBalance, OccupancyType, AccountStatus, Closed_Date, DelinquencyBucket) VALUES (10448, '2015-06-30', 'ON', 'Purchase', 'ARM', 783, 84.62, 17.21, 16.43, 'HiRatio', 531828.9, 'Owner-Occupied', 'Open', '1900-01-00', 'Current');</v>
      </c>
    </row>
    <row r="10450" spans="1:16" x14ac:dyDescent="0.35">
      <c r="A10450" s="19">
        <v>10449</v>
      </c>
      <c r="B10450" s="18">
        <v>42339</v>
      </c>
      <c r="C10450" s="19" t="s">
        <v>58</v>
      </c>
      <c r="D10450" s="19" t="s">
        <v>59</v>
      </c>
      <c r="E10450" s="19" t="s">
        <v>40</v>
      </c>
      <c r="F10450" s="19">
        <v>742</v>
      </c>
      <c r="G10450" s="19">
        <v>64.81</v>
      </c>
      <c r="H10450" s="19">
        <v>32.49</v>
      </c>
      <c r="I10450" s="19">
        <v>27.52</v>
      </c>
      <c r="J10450" s="19" t="s">
        <v>54</v>
      </c>
      <c r="K10450" s="20">
        <v>362913.41</v>
      </c>
      <c r="L10450" s="20" t="s">
        <v>55</v>
      </c>
      <c r="M10450" s="20" t="s">
        <v>83</v>
      </c>
      <c r="N10450" s="26"/>
      <c r="O10450" s="20" t="s">
        <v>56</v>
      </c>
      <c r="P10450" t="str">
        <f t="shared" si="163"/>
        <v>INSERT INTO @DataTable (Deal, AdvanceDate, PROV, DealPurpose, RateType, BEACON, LTV, TDS, GDS, InsuranceType, PrincipalBalance, OccupancyType, AccountStatus, Closed_Date, DelinquencyBucket) VALUES (10449, '2015-12-01', 'BC', 'Transfer', 'ARM', 742, 64.81, 32.49, 27.52, 'Conv', 362913.41, 'Owner-Occupied', 'Open', '1900-01-00', 'Current');</v>
      </c>
    </row>
    <row r="10451" spans="1:16" x14ac:dyDescent="0.35">
      <c r="A10451" s="22">
        <v>10450</v>
      </c>
      <c r="B10451" s="21">
        <v>42093</v>
      </c>
      <c r="C10451" s="22" t="s">
        <v>51</v>
      </c>
      <c r="D10451" s="22" t="s">
        <v>61</v>
      </c>
      <c r="E10451" s="22" t="s">
        <v>53</v>
      </c>
      <c r="F10451" s="22">
        <v>742</v>
      </c>
      <c r="G10451" s="22">
        <v>95</v>
      </c>
      <c r="H10451" s="22">
        <v>36.82</v>
      </c>
      <c r="I10451" s="22">
        <v>34.380000000000003</v>
      </c>
      <c r="J10451" s="22" t="s">
        <v>60</v>
      </c>
      <c r="K10451" s="23">
        <v>270325.15999999997</v>
      </c>
      <c r="L10451" s="23" t="s">
        <v>55</v>
      </c>
      <c r="M10451" s="23" t="s">
        <v>83</v>
      </c>
      <c r="N10451" s="27"/>
      <c r="O10451" s="23" t="s">
        <v>56</v>
      </c>
      <c r="P10451" t="str">
        <f t="shared" si="163"/>
        <v>INSERT INTO @DataTable (Deal, AdvanceDate, PROV, DealPurpose, RateType, BEACON, LTV, TDS, GDS, InsuranceType, PrincipalBalance, OccupancyType, AccountStatus, Closed_Date, DelinquencyBucket) VALUES (10450, '2015-03-30', 'AB', 'Purchase', 'Fixed', 742, 95, 36.82, 34.38, 'HiRatio', 270325.16, 'Owner-Occupied', 'Open', '1900-01-00', 'Current');</v>
      </c>
    </row>
    <row r="10452" spans="1:16" x14ac:dyDescent="0.35">
      <c r="A10452" s="19">
        <v>10451</v>
      </c>
      <c r="B10452" s="18">
        <v>41724</v>
      </c>
      <c r="C10452" s="19" t="s">
        <v>58</v>
      </c>
      <c r="D10452" s="19" t="s">
        <v>61</v>
      </c>
      <c r="E10452" s="19" t="s">
        <v>53</v>
      </c>
      <c r="F10452" s="19">
        <v>788</v>
      </c>
      <c r="G10452" s="19">
        <v>80</v>
      </c>
      <c r="H10452" s="19">
        <v>37.270000000000003</v>
      </c>
      <c r="I10452" s="19">
        <v>28.63</v>
      </c>
      <c r="J10452" s="19" t="s">
        <v>54</v>
      </c>
      <c r="K10452" s="20">
        <v>261483.79</v>
      </c>
      <c r="L10452" s="20" t="s">
        <v>55</v>
      </c>
      <c r="M10452" s="20" t="s">
        <v>83</v>
      </c>
      <c r="N10452" s="26"/>
      <c r="O10452" s="20" t="s">
        <v>56</v>
      </c>
      <c r="P10452" t="str">
        <f t="shared" si="163"/>
        <v>INSERT INTO @DataTable (Deal, AdvanceDate, PROV, DealPurpose, RateType, BEACON, LTV, TDS, GDS, InsuranceType, PrincipalBalance, OccupancyType, AccountStatus, Closed_Date, DelinquencyBucket) VALUES (10451, '2014-03-26', 'BC', 'Purchase', 'Fixed', 788, 80, 37.27, 28.63, 'Conv', 261483.79, 'Owner-Occupied', 'Open', '1900-01-00', 'Current');</v>
      </c>
    </row>
    <row r="10453" spans="1:16" x14ac:dyDescent="0.35">
      <c r="A10453" s="22">
        <v>10452</v>
      </c>
      <c r="B10453" s="21">
        <v>42199</v>
      </c>
      <c r="C10453" s="22" t="s">
        <v>57</v>
      </c>
      <c r="D10453" s="22" t="s">
        <v>59</v>
      </c>
      <c r="E10453" s="22" t="s">
        <v>40</v>
      </c>
      <c r="F10453" s="22">
        <v>781</v>
      </c>
      <c r="G10453" s="22">
        <v>50.41</v>
      </c>
      <c r="H10453" s="22">
        <v>26.11</v>
      </c>
      <c r="I10453" s="22">
        <v>21.06</v>
      </c>
      <c r="J10453" s="22" t="s">
        <v>54</v>
      </c>
      <c r="K10453" s="23">
        <v>160689.78</v>
      </c>
      <c r="L10453" s="23" t="s">
        <v>55</v>
      </c>
      <c r="M10453" s="23" t="s">
        <v>83</v>
      </c>
      <c r="N10453" s="27"/>
      <c r="O10453" s="23" t="s">
        <v>56</v>
      </c>
      <c r="P10453" t="str">
        <f t="shared" si="163"/>
        <v>INSERT INTO @DataTable (Deal, AdvanceDate, PROV, DealPurpose, RateType, BEACON, LTV, TDS, GDS, InsuranceType, PrincipalBalance, OccupancyType, AccountStatus, Closed_Date, DelinquencyBucket) VALUES (10452, '2015-07-14', 'ON', 'Transfer', 'ARM', 781, 50.41, 26.11, 21.06, 'Conv', 160689.78, 'Owner-Occupied', 'Open', '1900-01-00', 'Current');</v>
      </c>
    </row>
    <row r="10454" spans="1:16" x14ac:dyDescent="0.35">
      <c r="A10454" s="19">
        <v>10453</v>
      </c>
      <c r="B10454" s="18">
        <v>41393</v>
      </c>
      <c r="C10454" s="19" t="s">
        <v>51</v>
      </c>
      <c r="D10454" s="19" t="s">
        <v>61</v>
      </c>
      <c r="E10454" s="19" t="s">
        <v>53</v>
      </c>
      <c r="F10454" s="19">
        <v>713</v>
      </c>
      <c r="G10454" s="19">
        <v>95</v>
      </c>
      <c r="H10454" s="19">
        <v>37.18</v>
      </c>
      <c r="I10454" s="19">
        <v>25.28</v>
      </c>
      <c r="J10454" s="19" t="s">
        <v>60</v>
      </c>
      <c r="K10454" s="20">
        <v>221769.24</v>
      </c>
      <c r="L10454" s="20" t="s">
        <v>55</v>
      </c>
      <c r="M10454" s="20" t="s">
        <v>83</v>
      </c>
      <c r="N10454" s="26"/>
      <c r="O10454" s="20" t="s">
        <v>69</v>
      </c>
      <c r="P10454" t="str">
        <f t="shared" si="163"/>
        <v>INSERT INTO @DataTable (Deal, AdvanceDate, PROV, DealPurpose, RateType, BEACON, LTV, TDS, GDS, InsuranceType, PrincipalBalance, OccupancyType, AccountStatus, Closed_Date, DelinquencyBucket) VALUES (10453, '2013-04-29', 'AB', 'Purchase', 'Fixed', 713, 95, 37.18, 25.28, 'HiRatio', 221769.24, 'Owner-Occupied', 'Open', '1900-01-00', '0-29');</v>
      </c>
    </row>
    <row r="10455" spans="1:16" x14ac:dyDescent="0.35">
      <c r="A10455" s="22">
        <v>10454</v>
      </c>
      <c r="B10455" s="21">
        <v>42348</v>
      </c>
      <c r="C10455" s="22" t="s">
        <v>57</v>
      </c>
      <c r="D10455" s="22" t="s">
        <v>61</v>
      </c>
      <c r="E10455" s="22" t="s">
        <v>53</v>
      </c>
      <c r="F10455" s="22">
        <v>799</v>
      </c>
      <c r="G10455" s="22">
        <v>78.45</v>
      </c>
      <c r="H10455" s="22">
        <v>43.86</v>
      </c>
      <c r="I10455" s="22">
        <v>36.01</v>
      </c>
      <c r="J10455" s="22" t="s">
        <v>54</v>
      </c>
      <c r="K10455" s="23">
        <v>328377.63</v>
      </c>
      <c r="L10455" s="23" t="s">
        <v>55</v>
      </c>
      <c r="M10455" s="23" t="s">
        <v>83</v>
      </c>
      <c r="N10455" s="27"/>
      <c r="O10455" s="23" t="s">
        <v>56</v>
      </c>
      <c r="P10455" t="str">
        <f t="shared" si="163"/>
        <v>INSERT INTO @DataTable (Deal, AdvanceDate, PROV, DealPurpose, RateType, BEACON, LTV, TDS, GDS, InsuranceType, PrincipalBalance, OccupancyType, AccountStatus, Closed_Date, DelinquencyBucket) VALUES (10454, '2015-12-10', 'ON', 'Purchase', 'Fixed', 799, 78.45, 43.86, 36.01, 'Conv', 328377.63, 'Owner-Occupied', 'Open', '1900-01-00', 'Current');</v>
      </c>
    </row>
    <row r="10456" spans="1:16" x14ac:dyDescent="0.35">
      <c r="A10456" s="19">
        <v>10455</v>
      </c>
      <c r="B10456" s="18">
        <v>41764</v>
      </c>
      <c r="C10456" s="19" t="s">
        <v>58</v>
      </c>
      <c r="D10456" s="19" t="s">
        <v>52</v>
      </c>
      <c r="E10456" s="19" t="s">
        <v>53</v>
      </c>
      <c r="F10456" s="19">
        <v>762</v>
      </c>
      <c r="G10456" s="19">
        <v>33.409999999999997</v>
      </c>
      <c r="H10456" s="19">
        <v>34.200000000000003</v>
      </c>
      <c r="I10456" s="19">
        <v>30.89</v>
      </c>
      <c r="J10456" s="19" t="s">
        <v>54</v>
      </c>
      <c r="K10456" s="20">
        <v>0</v>
      </c>
      <c r="L10456" s="20" t="s">
        <v>55</v>
      </c>
      <c r="M10456" s="20" t="s">
        <v>84</v>
      </c>
      <c r="N10456" s="26">
        <v>41922</v>
      </c>
      <c r="O10456" s="20" t="s">
        <v>56</v>
      </c>
      <c r="P10456" t="str">
        <f t="shared" si="163"/>
        <v>INSERT INTO @DataTable (Deal, AdvanceDate, PROV, DealPurpose, RateType, BEACON, LTV, TDS, GDS, InsuranceType, PrincipalBalance, OccupancyType, AccountStatus, Closed_Date, DelinquencyBucket) VALUES (10455, '2014-05-05', 'BC', 'Refinance External', 'Fixed', 762, 33.41, 34.2, 30.89, 'Conv', 0, 'Owner-Occupied', 'Closed', '2014-10-10', 'Current');</v>
      </c>
    </row>
    <row r="10457" spans="1:16" x14ac:dyDescent="0.35">
      <c r="A10457" s="22">
        <v>10456</v>
      </c>
      <c r="B10457" s="21">
        <v>42083</v>
      </c>
      <c r="C10457" s="22" t="s">
        <v>57</v>
      </c>
      <c r="D10457" s="22" t="s">
        <v>61</v>
      </c>
      <c r="E10457" s="22" t="s">
        <v>53</v>
      </c>
      <c r="F10457" s="22">
        <v>760</v>
      </c>
      <c r="G10457" s="22">
        <v>95</v>
      </c>
      <c r="H10457" s="22">
        <v>41.77</v>
      </c>
      <c r="I10457" s="22">
        <v>23.56</v>
      </c>
      <c r="J10457" s="22" t="s">
        <v>60</v>
      </c>
      <c r="K10457" s="23">
        <v>516962.3</v>
      </c>
      <c r="L10457" s="23" t="s">
        <v>55</v>
      </c>
      <c r="M10457" s="23" t="s">
        <v>83</v>
      </c>
      <c r="N10457" s="27"/>
      <c r="O10457" s="23" t="s">
        <v>56</v>
      </c>
      <c r="P10457" t="str">
        <f t="shared" si="163"/>
        <v>INSERT INTO @DataTable (Deal, AdvanceDate, PROV, DealPurpose, RateType, BEACON, LTV, TDS, GDS, InsuranceType, PrincipalBalance, OccupancyType, AccountStatus, Closed_Date, DelinquencyBucket) VALUES (10456, '2015-03-20', 'ON', 'Purchase', 'Fixed', 760, 95, 41.77, 23.56, 'HiRatio', 516962.3, 'Owner-Occupied', 'Open', '1900-01-00', 'Current');</v>
      </c>
    </row>
    <row r="10458" spans="1:16" x14ac:dyDescent="0.35">
      <c r="A10458" s="19">
        <v>10457</v>
      </c>
      <c r="B10458" s="18">
        <v>42180</v>
      </c>
      <c r="C10458" s="19" t="s">
        <v>57</v>
      </c>
      <c r="D10458" s="19" t="s">
        <v>61</v>
      </c>
      <c r="E10458" s="19" t="s">
        <v>40</v>
      </c>
      <c r="F10458" s="19">
        <v>777</v>
      </c>
      <c r="G10458" s="19">
        <v>95</v>
      </c>
      <c r="H10458" s="19">
        <v>32.68</v>
      </c>
      <c r="I10458" s="19">
        <v>24.81</v>
      </c>
      <c r="J10458" s="19" t="s">
        <v>60</v>
      </c>
      <c r="K10458" s="20">
        <v>216822.15</v>
      </c>
      <c r="L10458" s="20" t="s">
        <v>55</v>
      </c>
      <c r="M10458" s="20" t="s">
        <v>83</v>
      </c>
      <c r="N10458" s="26"/>
      <c r="O10458" s="20" t="s">
        <v>56</v>
      </c>
      <c r="P10458" t="str">
        <f t="shared" si="163"/>
        <v>INSERT INTO @DataTable (Deal, AdvanceDate, PROV, DealPurpose, RateType, BEACON, LTV, TDS, GDS, InsuranceType, PrincipalBalance, OccupancyType, AccountStatus, Closed_Date, DelinquencyBucket) VALUES (10457, '2015-06-25', 'ON', 'Purchase', 'ARM', 777, 95, 32.68, 24.81, 'HiRatio', 216822.15, 'Owner-Occupied', 'Open', '1900-01-00', 'Current');</v>
      </c>
    </row>
    <row r="10459" spans="1:16" x14ac:dyDescent="0.35">
      <c r="A10459" s="22">
        <v>10458</v>
      </c>
      <c r="B10459" s="21">
        <v>42579</v>
      </c>
      <c r="C10459" s="22" t="s">
        <v>51</v>
      </c>
      <c r="D10459" s="22" t="s">
        <v>61</v>
      </c>
      <c r="E10459" s="22" t="s">
        <v>53</v>
      </c>
      <c r="F10459" s="22">
        <v>860</v>
      </c>
      <c r="G10459" s="22">
        <v>80</v>
      </c>
      <c r="H10459" s="22">
        <v>21.13</v>
      </c>
      <c r="I10459" s="22">
        <v>11.33</v>
      </c>
      <c r="J10459" s="22" t="s">
        <v>54</v>
      </c>
      <c r="K10459" s="23">
        <v>291008.11</v>
      </c>
      <c r="L10459" s="23" t="s">
        <v>55</v>
      </c>
      <c r="M10459" s="23" t="s">
        <v>83</v>
      </c>
      <c r="N10459" s="27"/>
      <c r="O10459" s="23" t="s">
        <v>56</v>
      </c>
      <c r="P10459" t="str">
        <f t="shared" si="163"/>
        <v>INSERT INTO @DataTable (Deal, AdvanceDate, PROV, DealPurpose, RateType, BEACON, LTV, TDS, GDS, InsuranceType, PrincipalBalance, OccupancyType, AccountStatus, Closed_Date, DelinquencyBucket) VALUES (10458, '2016-07-28', 'AB', 'Purchase', 'Fixed', 860, 80, 21.13, 11.33, 'Conv', 291008.11, 'Owner-Occupied', 'Open', '1900-01-00', 'Current');</v>
      </c>
    </row>
    <row r="10460" spans="1:16" x14ac:dyDescent="0.35">
      <c r="A10460" s="19">
        <v>10459</v>
      </c>
      <c r="B10460" s="18">
        <v>41400</v>
      </c>
      <c r="C10460" s="19" t="s">
        <v>57</v>
      </c>
      <c r="D10460" s="19" t="s">
        <v>61</v>
      </c>
      <c r="E10460" s="19" t="s">
        <v>53</v>
      </c>
      <c r="F10460" s="19">
        <v>721</v>
      </c>
      <c r="G10460" s="19">
        <v>80</v>
      </c>
      <c r="H10460" s="19">
        <v>24.22</v>
      </c>
      <c r="I10460" s="19">
        <v>23.13</v>
      </c>
      <c r="J10460" s="19" t="s">
        <v>54</v>
      </c>
      <c r="K10460" s="20">
        <v>373916.93</v>
      </c>
      <c r="L10460" s="20" t="s">
        <v>55</v>
      </c>
      <c r="M10460" s="20" t="s">
        <v>83</v>
      </c>
      <c r="N10460" s="26"/>
      <c r="O10460" s="20" t="s">
        <v>56</v>
      </c>
      <c r="P10460" t="str">
        <f t="shared" si="163"/>
        <v>INSERT INTO @DataTable (Deal, AdvanceDate, PROV, DealPurpose, RateType, BEACON, LTV, TDS, GDS, InsuranceType, PrincipalBalance, OccupancyType, AccountStatus, Closed_Date, DelinquencyBucket) VALUES (10459, '2013-05-06', 'ON', 'Purchase', 'Fixed', 721, 80, 24.22, 23.13, 'Conv', 373916.93, 'Owner-Occupied', 'Open', '1900-01-00', 'Current');</v>
      </c>
    </row>
    <row r="10461" spans="1:16" x14ac:dyDescent="0.35">
      <c r="A10461" s="22">
        <v>10460</v>
      </c>
      <c r="B10461" s="21">
        <v>42255</v>
      </c>
      <c r="C10461" s="22" t="s">
        <v>57</v>
      </c>
      <c r="D10461" s="22" t="s">
        <v>52</v>
      </c>
      <c r="E10461" s="22" t="s">
        <v>40</v>
      </c>
      <c r="F10461" s="22">
        <v>751</v>
      </c>
      <c r="G10461" s="22">
        <v>80</v>
      </c>
      <c r="H10461" s="22">
        <v>33.770000000000003</v>
      </c>
      <c r="I10461" s="22">
        <v>24.04</v>
      </c>
      <c r="J10461" s="22" t="s">
        <v>54</v>
      </c>
      <c r="K10461" s="23">
        <v>284232.28000000003</v>
      </c>
      <c r="L10461" s="23" t="s">
        <v>55</v>
      </c>
      <c r="M10461" s="23" t="s">
        <v>83</v>
      </c>
      <c r="N10461" s="27"/>
      <c r="O10461" s="23" t="s">
        <v>56</v>
      </c>
      <c r="P10461" t="str">
        <f t="shared" si="163"/>
        <v>INSERT INTO @DataTable (Deal, AdvanceDate, PROV, DealPurpose, RateType, BEACON, LTV, TDS, GDS, InsuranceType, PrincipalBalance, OccupancyType, AccountStatus, Closed_Date, DelinquencyBucket) VALUES (10460, '2015-09-08', 'ON', 'Refinance External', 'ARM', 751, 80, 33.77, 24.04, 'Conv', 284232.28, 'Owner-Occupied', 'Open', '1900-01-00', 'Current');</v>
      </c>
    </row>
    <row r="10462" spans="1:16" x14ac:dyDescent="0.35">
      <c r="A10462" s="19">
        <v>10461</v>
      </c>
      <c r="B10462" s="18">
        <v>41606</v>
      </c>
      <c r="C10462" s="19" t="s">
        <v>57</v>
      </c>
      <c r="D10462" s="19" t="s">
        <v>61</v>
      </c>
      <c r="E10462" s="19" t="s">
        <v>53</v>
      </c>
      <c r="F10462" s="19">
        <v>738</v>
      </c>
      <c r="G10462" s="19">
        <v>90</v>
      </c>
      <c r="H10462" s="19">
        <v>40.700000000000003</v>
      </c>
      <c r="I10462" s="19">
        <v>31.57</v>
      </c>
      <c r="J10462" s="19" t="s">
        <v>60</v>
      </c>
      <c r="K10462" s="20">
        <v>184862.54</v>
      </c>
      <c r="L10462" s="20" t="s">
        <v>55</v>
      </c>
      <c r="M10462" s="20" t="s">
        <v>83</v>
      </c>
      <c r="N10462" s="26"/>
      <c r="O10462" s="20" t="s">
        <v>56</v>
      </c>
      <c r="P10462" t="str">
        <f t="shared" si="163"/>
        <v>INSERT INTO @DataTable (Deal, AdvanceDate, PROV, DealPurpose, RateType, BEACON, LTV, TDS, GDS, InsuranceType, PrincipalBalance, OccupancyType, AccountStatus, Closed_Date, DelinquencyBucket) VALUES (10461, '2013-11-28', 'ON', 'Purchase', 'Fixed', 738, 90, 40.7, 31.57, 'HiRatio', 184862.54, 'Owner-Occupied', 'Open', '1900-01-00', 'Current');</v>
      </c>
    </row>
    <row r="10463" spans="1:16" x14ac:dyDescent="0.35">
      <c r="A10463" s="22">
        <v>10462</v>
      </c>
      <c r="B10463" s="21">
        <v>42587</v>
      </c>
      <c r="C10463" s="22" t="s">
        <v>57</v>
      </c>
      <c r="D10463" s="22" t="s">
        <v>61</v>
      </c>
      <c r="E10463" s="22" t="s">
        <v>53</v>
      </c>
      <c r="F10463" s="22">
        <v>691</v>
      </c>
      <c r="G10463" s="22">
        <v>95</v>
      </c>
      <c r="H10463" s="22">
        <v>34.75</v>
      </c>
      <c r="I10463" s="22">
        <v>25.52</v>
      </c>
      <c r="J10463" s="22" t="s">
        <v>60</v>
      </c>
      <c r="K10463" s="23">
        <v>284333.45</v>
      </c>
      <c r="L10463" s="23" t="s">
        <v>55</v>
      </c>
      <c r="M10463" s="23" t="s">
        <v>83</v>
      </c>
      <c r="N10463" s="27"/>
      <c r="O10463" s="23" t="s">
        <v>56</v>
      </c>
      <c r="P10463" t="str">
        <f t="shared" si="163"/>
        <v>INSERT INTO @DataTable (Deal, AdvanceDate, PROV, DealPurpose, RateType, BEACON, LTV, TDS, GDS, InsuranceType, PrincipalBalance, OccupancyType, AccountStatus, Closed_Date, DelinquencyBucket) VALUES (10462, '2016-08-05', 'ON', 'Purchase', 'Fixed', 691, 95, 34.75, 25.52, 'HiRatio', 284333.45, 'Owner-Occupied', 'Open', '1900-01-00', 'Current');</v>
      </c>
    </row>
    <row r="10464" spans="1:16" x14ac:dyDescent="0.35">
      <c r="A10464" s="19">
        <v>10463</v>
      </c>
      <c r="B10464" s="18">
        <v>42146</v>
      </c>
      <c r="C10464" s="19" t="s">
        <v>51</v>
      </c>
      <c r="D10464" s="19" t="s">
        <v>61</v>
      </c>
      <c r="E10464" s="19" t="s">
        <v>53</v>
      </c>
      <c r="F10464" s="19">
        <v>761</v>
      </c>
      <c r="G10464" s="19">
        <v>70.180000000000007</v>
      </c>
      <c r="H10464" s="19">
        <v>43.86</v>
      </c>
      <c r="I10464" s="19">
        <v>28.57</v>
      </c>
      <c r="J10464" s="19" t="s">
        <v>54</v>
      </c>
      <c r="K10464" s="20">
        <v>368155.71</v>
      </c>
      <c r="L10464" s="20" t="s">
        <v>55</v>
      </c>
      <c r="M10464" s="20" t="s">
        <v>83</v>
      </c>
      <c r="N10464" s="26"/>
      <c r="O10464" s="20" t="s">
        <v>56</v>
      </c>
      <c r="P10464" t="str">
        <f t="shared" si="163"/>
        <v>INSERT INTO @DataTable (Deal, AdvanceDate, PROV, DealPurpose, RateType, BEACON, LTV, TDS, GDS, InsuranceType, PrincipalBalance, OccupancyType, AccountStatus, Closed_Date, DelinquencyBucket) VALUES (10463, '2015-05-22', 'AB', 'Purchase', 'Fixed', 761, 70.18, 43.86, 28.57, 'Conv', 368155.71, 'Owner-Occupied', 'Open', '1900-01-00', 'Current');</v>
      </c>
    </row>
    <row r="10465" spans="1:16" x14ac:dyDescent="0.35">
      <c r="A10465" s="22">
        <v>10464</v>
      </c>
      <c r="B10465" s="21">
        <v>42339</v>
      </c>
      <c r="C10465" s="22" t="s">
        <v>57</v>
      </c>
      <c r="D10465" s="22" t="s">
        <v>61</v>
      </c>
      <c r="E10465" s="22" t="s">
        <v>53</v>
      </c>
      <c r="F10465" s="22">
        <v>777</v>
      </c>
      <c r="G10465" s="22">
        <v>72.209999999999994</v>
      </c>
      <c r="H10465" s="22">
        <v>41.7</v>
      </c>
      <c r="I10465" s="22">
        <v>38.909999999999997</v>
      </c>
      <c r="J10465" s="22" t="s">
        <v>54</v>
      </c>
      <c r="K10465" s="23">
        <v>330542.11</v>
      </c>
      <c r="L10465" s="23" t="s">
        <v>55</v>
      </c>
      <c r="M10465" s="23" t="s">
        <v>83</v>
      </c>
      <c r="N10465" s="27"/>
      <c r="O10465" s="23" t="s">
        <v>56</v>
      </c>
      <c r="P10465" t="str">
        <f t="shared" si="163"/>
        <v>INSERT INTO @DataTable (Deal, AdvanceDate, PROV, DealPurpose, RateType, BEACON, LTV, TDS, GDS, InsuranceType, PrincipalBalance, OccupancyType, AccountStatus, Closed_Date, DelinquencyBucket) VALUES (10464, '2015-12-01', 'ON', 'Purchase', 'Fixed', 777, 72.21, 41.7, 38.91, 'Conv', 330542.11, 'Owner-Occupied', 'Open', '1900-01-00', 'Current');</v>
      </c>
    </row>
    <row r="10466" spans="1:16" x14ac:dyDescent="0.35">
      <c r="A10466" s="19">
        <v>10465</v>
      </c>
      <c r="B10466" s="18">
        <v>42577</v>
      </c>
      <c r="C10466" s="19" t="s">
        <v>57</v>
      </c>
      <c r="D10466" s="19" t="s">
        <v>61</v>
      </c>
      <c r="E10466" s="19" t="s">
        <v>53</v>
      </c>
      <c r="F10466" s="19">
        <v>763</v>
      </c>
      <c r="G10466" s="19">
        <v>85</v>
      </c>
      <c r="H10466" s="19">
        <v>38.85</v>
      </c>
      <c r="I10466" s="19">
        <v>38.06</v>
      </c>
      <c r="J10466" s="19" t="s">
        <v>60</v>
      </c>
      <c r="K10466" s="20">
        <v>358009.42</v>
      </c>
      <c r="L10466" s="20" t="s">
        <v>55</v>
      </c>
      <c r="M10466" s="20" t="s">
        <v>83</v>
      </c>
      <c r="N10466" s="26"/>
      <c r="O10466" s="20" t="s">
        <v>56</v>
      </c>
      <c r="P10466" t="str">
        <f t="shared" si="163"/>
        <v>INSERT INTO @DataTable (Deal, AdvanceDate, PROV, DealPurpose, RateType, BEACON, LTV, TDS, GDS, InsuranceType, PrincipalBalance, OccupancyType, AccountStatus, Closed_Date, DelinquencyBucket) VALUES (10465, '2016-07-26', 'ON', 'Purchase', 'Fixed', 763, 85, 38.85, 38.06, 'HiRatio', 358009.42, 'Owner-Occupied', 'Open', '1900-01-00', 'Current');</v>
      </c>
    </row>
    <row r="10467" spans="1:16" x14ac:dyDescent="0.35">
      <c r="A10467" s="22">
        <v>10466</v>
      </c>
      <c r="B10467" s="21">
        <v>42460</v>
      </c>
      <c r="C10467" s="22" t="s">
        <v>51</v>
      </c>
      <c r="D10467" s="22" t="s">
        <v>61</v>
      </c>
      <c r="E10467" s="22" t="s">
        <v>53</v>
      </c>
      <c r="F10467" s="22">
        <v>746</v>
      </c>
      <c r="G10467" s="22">
        <v>95</v>
      </c>
      <c r="H10467" s="22">
        <v>38.700000000000003</v>
      </c>
      <c r="I10467" s="22">
        <v>34.9</v>
      </c>
      <c r="J10467" s="22" t="s">
        <v>60</v>
      </c>
      <c r="K10467" s="23">
        <v>612186.51</v>
      </c>
      <c r="L10467" s="23" t="s">
        <v>55</v>
      </c>
      <c r="M10467" s="23" t="s">
        <v>83</v>
      </c>
      <c r="N10467" s="27"/>
      <c r="O10467" s="23" t="s">
        <v>56</v>
      </c>
      <c r="P10467" t="str">
        <f t="shared" si="163"/>
        <v>INSERT INTO @DataTable (Deal, AdvanceDate, PROV, DealPurpose, RateType, BEACON, LTV, TDS, GDS, InsuranceType, PrincipalBalance, OccupancyType, AccountStatus, Closed_Date, DelinquencyBucket) VALUES (10466, '2016-03-31', 'AB', 'Purchase', 'Fixed', 746, 95, 38.7, 34.9, 'HiRatio', 612186.51, 'Owner-Occupied', 'Open', '1900-01-00', 'Current');</v>
      </c>
    </row>
    <row r="10468" spans="1:16" x14ac:dyDescent="0.35">
      <c r="A10468" s="19">
        <v>10467</v>
      </c>
      <c r="B10468" s="18">
        <v>41089</v>
      </c>
      <c r="C10468" s="19" t="s">
        <v>57</v>
      </c>
      <c r="D10468" s="19" t="s">
        <v>52</v>
      </c>
      <c r="E10468" s="19" t="s">
        <v>53</v>
      </c>
      <c r="F10468" s="19">
        <v>775</v>
      </c>
      <c r="G10468" s="19">
        <v>80</v>
      </c>
      <c r="H10468" s="19">
        <v>30.03</v>
      </c>
      <c r="I10468" s="19">
        <v>24.26</v>
      </c>
      <c r="J10468" s="19" t="s">
        <v>60</v>
      </c>
      <c r="K10468" s="20">
        <v>0</v>
      </c>
      <c r="L10468" s="20" t="s">
        <v>55</v>
      </c>
      <c r="M10468" s="20" t="s">
        <v>84</v>
      </c>
      <c r="N10468" s="26">
        <v>41480</v>
      </c>
      <c r="O10468" s="20" t="s">
        <v>56</v>
      </c>
      <c r="P10468" t="str">
        <f t="shared" si="163"/>
        <v>INSERT INTO @DataTable (Deal, AdvanceDate, PROV, DealPurpose, RateType, BEACON, LTV, TDS, GDS, InsuranceType, PrincipalBalance, OccupancyType, AccountStatus, Closed_Date, DelinquencyBucket) VALUES (10467, '2012-06-29', 'ON', 'Refinance External', 'Fixed', 775, 80, 30.03, 24.26, 'HiRatio', 0, 'Owner-Occupied', 'Closed', '2013-07-25', 'Current');</v>
      </c>
    </row>
    <row r="10469" spans="1:16" x14ac:dyDescent="0.35">
      <c r="A10469" s="22">
        <v>10468</v>
      </c>
      <c r="B10469" s="21">
        <v>42124</v>
      </c>
      <c r="C10469" s="22" t="s">
        <v>51</v>
      </c>
      <c r="D10469" s="22" t="s">
        <v>52</v>
      </c>
      <c r="E10469" s="22" t="s">
        <v>40</v>
      </c>
      <c r="F10469" s="22">
        <v>754</v>
      </c>
      <c r="G10469" s="22">
        <v>80</v>
      </c>
      <c r="H10469" s="22">
        <v>19.32</v>
      </c>
      <c r="I10469" s="22">
        <v>12.46</v>
      </c>
      <c r="J10469" s="22" t="s">
        <v>54</v>
      </c>
      <c r="K10469" s="23">
        <v>321518.03999999998</v>
      </c>
      <c r="L10469" s="23" t="s">
        <v>55</v>
      </c>
      <c r="M10469" s="23" t="s">
        <v>83</v>
      </c>
      <c r="N10469" s="27"/>
      <c r="O10469" s="23" t="s">
        <v>56</v>
      </c>
      <c r="P10469" t="str">
        <f t="shared" si="163"/>
        <v>INSERT INTO @DataTable (Deal, AdvanceDate, PROV, DealPurpose, RateType, BEACON, LTV, TDS, GDS, InsuranceType, PrincipalBalance, OccupancyType, AccountStatus, Closed_Date, DelinquencyBucket) VALUES (10468, '2015-04-30', 'AB', 'Refinance External', 'ARM', 754, 80, 19.32, 12.46, 'Conv', 321518.04, 'Owner-Occupied', 'Open', '1900-01-00', 'Current');</v>
      </c>
    </row>
    <row r="10470" spans="1:16" x14ac:dyDescent="0.35">
      <c r="A10470" s="19">
        <v>10469</v>
      </c>
      <c r="B10470" s="18">
        <v>42440</v>
      </c>
      <c r="C10470" s="19" t="s">
        <v>51</v>
      </c>
      <c r="D10470" s="19" t="s">
        <v>61</v>
      </c>
      <c r="E10470" s="19" t="s">
        <v>53</v>
      </c>
      <c r="F10470" s="19">
        <v>793</v>
      </c>
      <c r="G10470" s="19">
        <v>94.9</v>
      </c>
      <c r="H10470" s="19">
        <v>39.58</v>
      </c>
      <c r="I10470" s="19">
        <v>24</v>
      </c>
      <c r="J10470" s="19" t="s">
        <v>60</v>
      </c>
      <c r="K10470" s="20">
        <v>489421.41</v>
      </c>
      <c r="L10470" s="20" t="s">
        <v>55</v>
      </c>
      <c r="M10470" s="20" t="s">
        <v>83</v>
      </c>
      <c r="N10470" s="26"/>
      <c r="O10470" s="20" t="s">
        <v>56</v>
      </c>
      <c r="P10470" t="str">
        <f t="shared" si="163"/>
        <v>INSERT INTO @DataTable (Deal, AdvanceDate, PROV, DealPurpose, RateType, BEACON, LTV, TDS, GDS, InsuranceType, PrincipalBalance, OccupancyType, AccountStatus, Closed_Date, DelinquencyBucket) VALUES (10469, '2016-03-11', 'AB', 'Purchase', 'Fixed', 793, 94.9, 39.58, 24, 'HiRatio', 489421.41, 'Owner-Occupied', 'Open', '1900-01-00', 'Current');</v>
      </c>
    </row>
    <row r="10471" spans="1:16" x14ac:dyDescent="0.35">
      <c r="A10471" s="22">
        <v>10470</v>
      </c>
      <c r="B10471" s="21">
        <v>41052</v>
      </c>
      <c r="C10471" s="22" t="s">
        <v>58</v>
      </c>
      <c r="D10471" s="22" t="s">
        <v>61</v>
      </c>
      <c r="E10471" s="22" t="s">
        <v>53</v>
      </c>
      <c r="F10471" s="22">
        <v>705</v>
      </c>
      <c r="G10471" s="22">
        <v>93.64</v>
      </c>
      <c r="H10471" s="22">
        <v>32.76</v>
      </c>
      <c r="I10471" s="22">
        <v>30.8</v>
      </c>
      <c r="J10471" s="22" t="s">
        <v>60</v>
      </c>
      <c r="K10471" s="23">
        <v>0</v>
      </c>
      <c r="L10471" s="23" t="s">
        <v>55</v>
      </c>
      <c r="M10471" s="23" t="s">
        <v>84</v>
      </c>
      <c r="N10471" s="27">
        <v>42122</v>
      </c>
      <c r="O10471" s="23" t="s">
        <v>56</v>
      </c>
      <c r="P10471" t="str">
        <f t="shared" si="163"/>
        <v>INSERT INTO @DataTable (Deal, AdvanceDate, PROV, DealPurpose, RateType, BEACON, LTV, TDS, GDS, InsuranceType, PrincipalBalance, OccupancyType, AccountStatus, Closed_Date, DelinquencyBucket) VALUES (10470, '2012-05-23', 'BC', 'Purchase', 'Fixed', 705, 93.64, 32.76, 30.8, 'HiRatio', 0, 'Owner-Occupied', 'Closed', '2015-04-28', 'Current');</v>
      </c>
    </row>
    <row r="10472" spans="1:16" x14ac:dyDescent="0.35">
      <c r="A10472" s="19">
        <v>10471</v>
      </c>
      <c r="B10472" s="18">
        <v>41820</v>
      </c>
      <c r="C10472" s="19" t="s">
        <v>57</v>
      </c>
      <c r="D10472" s="19" t="s">
        <v>61</v>
      </c>
      <c r="E10472" s="19" t="s">
        <v>53</v>
      </c>
      <c r="F10472" s="19">
        <v>816</v>
      </c>
      <c r="G10472" s="19">
        <v>94.92</v>
      </c>
      <c r="H10472" s="19">
        <v>43.72</v>
      </c>
      <c r="I10472" s="19">
        <v>19.05</v>
      </c>
      <c r="J10472" s="19" t="s">
        <v>60</v>
      </c>
      <c r="K10472" s="20">
        <v>228495.48</v>
      </c>
      <c r="L10472" s="20" t="s">
        <v>66</v>
      </c>
      <c r="M10472" s="20" t="s">
        <v>83</v>
      </c>
      <c r="N10472" s="26"/>
      <c r="O10472" s="20" t="s">
        <v>56</v>
      </c>
      <c r="P10472" t="str">
        <f t="shared" si="163"/>
        <v>INSERT INTO @DataTable (Deal, AdvanceDate, PROV, DealPurpose, RateType, BEACON, LTV, TDS, GDS, InsuranceType, PrincipalBalance, OccupancyType, AccountStatus, Closed_Date, DelinquencyBucket) VALUES (10471, '2014-06-30', 'ON', 'Purchase', 'Fixed', 816, 94.92, 43.72, 19.05, 'HiRatio', 228495.48, 'Second Home', 'Open', '1900-01-00', 'Current');</v>
      </c>
    </row>
    <row r="10473" spans="1:16" x14ac:dyDescent="0.35">
      <c r="A10473" s="22">
        <v>10472</v>
      </c>
      <c r="B10473" s="21">
        <v>41941</v>
      </c>
      <c r="C10473" s="22" t="s">
        <v>57</v>
      </c>
      <c r="D10473" s="22" t="s">
        <v>61</v>
      </c>
      <c r="E10473" s="22" t="s">
        <v>53</v>
      </c>
      <c r="F10473" s="22">
        <v>718</v>
      </c>
      <c r="G10473" s="22">
        <v>95</v>
      </c>
      <c r="H10473" s="22">
        <v>43.82</v>
      </c>
      <c r="I10473" s="22">
        <v>33.51</v>
      </c>
      <c r="J10473" s="22" t="s">
        <v>60</v>
      </c>
      <c r="K10473" s="23">
        <v>306237.57</v>
      </c>
      <c r="L10473" s="23" t="s">
        <v>55</v>
      </c>
      <c r="M10473" s="23" t="s">
        <v>83</v>
      </c>
      <c r="N10473" s="27"/>
      <c r="O10473" s="23" t="s">
        <v>56</v>
      </c>
      <c r="P10473" t="str">
        <f t="shared" si="163"/>
        <v>INSERT INTO @DataTable (Deal, AdvanceDate, PROV, DealPurpose, RateType, BEACON, LTV, TDS, GDS, InsuranceType, PrincipalBalance, OccupancyType, AccountStatus, Closed_Date, DelinquencyBucket) VALUES (10472, '2014-10-29', 'ON', 'Purchase', 'Fixed', 718, 95, 43.82, 33.51, 'HiRatio', 306237.57, 'Owner-Occupied', 'Open', '1900-01-00', 'Current');</v>
      </c>
    </row>
    <row r="10474" spans="1:16" x14ac:dyDescent="0.35">
      <c r="A10474" s="19">
        <v>10473</v>
      </c>
      <c r="B10474" s="18">
        <v>41820</v>
      </c>
      <c r="C10474" s="19" t="s">
        <v>57</v>
      </c>
      <c r="D10474" s="19" t="s">
        <v>61</v>
      </c>
      <c r="E10474" s="19" t="s">
        <v>53</v>
      </c>
      <c r="F10474" s="19">
        <v>795</v>
      </c>
      <c r="G10474" s="19">
        <v>90</v>
      </c>
      <c r="H10474" s="19">
        <v>43.49</v>
      </c>
      <c r="I10474" s="19">
        <v>29.31</v>
      </c>
      <c r="J10474" s="19" t="s">
        <v>60</v>
      </c>
      <c r="K10474" s="20">
        <v>234652.51</v>
      </c>
      <c r="L10474" s="20" t="s">
        <v>55</v>
      </c>
      <c r="M10474" s="20" t="s">
        <v>83</v>
      </c>
      <c r="N10474" s="26"/>
      <c r="O10474" s="20" t="s">
        <v>56</v>
      </c>
      <c r="P10474" t="str">
        <f t="shared" si="163"/>
        <v>INSERT INTO @DataTable (Deal, AdvanceDate, PROV, DealPurpose, RateType, BEACON, LTV, TDS, GDS, InsuranceType, PrincipalBalance, OccupancyType, AccountStatus, Closed_Date, DelinquencyBucket) VALUES (10473, '2014-06-30', 'ON', 'Purchase', 'Fixed', 795, 90, 43.49, 29.31, 'HiRatio', 234652.51, 'Owner-Occupied', 'Open', '1900-01-00', 'Current');</v>
      </c>
    </row>
    <row r="10475" spans="1:16" x14ac:dyDescent="0.35">
      <c r="A10475" s="22">
        <v>10474</v>
      </c>
      <c r="B10475" s="21">
        <v>41243</v>
      </c>
      <c r="C10475" s="22" t="s">
        <v>57</v>
      </c>
      <c r="D10475" s="22" t="s">
        <v>61</v>
      </c>
      <c r="E10475" s="22" t="s">
        <v>53</v>
      </c>
      <c r="F10475" s="22">
        <v>701</v>
      </c>
      <c r="G10475" s="22">
        <v>93.07</v>
      </c>
      <c r="H10475" s="22">
        <v>41.66</v>
      </c>
      <c r="I10475" s="22">
        <v>37.33</v>
      </c>
      <c r="J10475" s="22" t="s">
        <v>60</v>
      </c>
      <c r="K10475" s="23">
        <v>0</v>
      </c>
      <c r="L10475" s="23" t="s">
        <v>55</v>
      </c>
      <c r="M10475" s="23" t="s">
        <v>84</v>
      </c>
      <c r="N10475" s="27">
        <v>41971</v>
      </c>
      <c r="O10475" s="23" t="s">
        <v>56</v>
      </c>
      <c r="P10475" t="str">
        <f t="shared" si="163"/>
        <v>INSERT INTO @DataTable (Deal, AdvanceDate, PROV, DealPurpose, RateType, BEACON, LTV, TDS, GDS, InsuranceType, PrincipalBalance, OccupancyType, AccountStatus, Closed_Date, DelinquencyBucket) VALUES (10474, '2012-11-30', 'ON', 'Purchase', 'Fixed', 701, 93.07, 41.66, 37.33, 'HiRatio', 0, 'Owner-Occupied', 'Closed', '2014-11-28', 'Current');</v>
      </c>
    </row>
    <row r="10476" spans="1:16" x14ac:dyDescent="0.35">
      <c r="A10476" s="19">
        <v>10475</v>
      </c>
      <c r="B10476" s="18">
        <v>41333</v>
      </c>
      <c r="C10476" s="19" t="s">
        <v>57</v>
      </c>
      <c r="D10476" s="19" t="s">
        <v>61</v>
      </c>
      <c r="E10476" s="19" t="s">
        <v>53</v>
      </c>
      <c r="F10476" s="19">
        <v>805</v>
      </c>
      <c r="G10476" s="19">
        <v>92.42</v>
      </c>
      <c r="H10476" s="19">
        <v>40.93</v>
      </c>
      <c r="I10476" s="19">
        <v>34.26</v>
      </c>
      <c r="J10476" s="19" t="s">
        <v>60</v>
      </c>
      <c r="K10476" s="20">
        <v>278932.98</v>
      </c>
      <c r="L10476" s="20" t="s">
        <v>55</v>
      </c>
      <c r="M10476" s="20" t="s">
        <v>83</v>
      </c>
      <c r="N10476" s="26"/>
      <c r="O10476" s="20" t="s">
        <v>56</v>
      </c>
      <c r="P10476" t="str">
        <f t="shared" si="163"/>
        <v>INSERT INTO @DataTable (Deal, AdvanceDate, PROV, DealPurpose, RateType, BEACON, LTV, TDS, GDS, InsuranceType, PrincipalBalance, OccupancyType, AccountStatus, Closed_Date, DelinquencyBucket) VALUES (10475, '2013-02-28', 'ON', 'Purchase', 'Fixed', 805, 92.42, 40.93, 34.26, 'HiRatio', 278932.98, 'Owner-Occupied', 'Open', '1900-01-00', 'Current');</v>
      </c>
    </row>
    <row r="10477" spans="1:16" x14ac:dyDescent="0.35">
      <c r="A10477" s="22">
        <v>10476</v>
      </c>
      <c r="B10477" s="21">
        <v>41810</v>
      </c>
      <c r="C10477" s="22" t="s">
        <v>57</v>
      </c>
      <c r="D10477" s="22" t="s">
        <v>61</v>
      </c>
      <c r="E10477" s="22" t="s">
        <v>40</v>
      </c>
      <c r="F10477" s="22">
        <v>805</v>
      </c>
      <c r="G10477" s="22">
        <v>72.86</v>
      </c>
      <c r="H10477" s="22">
        <v>26.32</v>
      </c>
      <c r="I10477" s="22">
        <v>25.57</v>
      </c>
      <c r="J10477" s="22" t="s">
        <v>54</v>
      </c>
      <c r="K10477" s="23">
        <v>302963.83</v>
      </c>
      <c r="L10477" s="23" t="s">
        <v>55</v>
      </c>
      <c r="M10477" s="23" t="s">
        <v>83</v>
      </c>
      <c r="N10477" s="27"/>
      <c r="O10477" s="23" t="s">
        <v>56</v>
      </c>
      <c r="P10477" t="str">
        <f t="shared" si="163"/>
        <v>INSERT INTO @DataTable (Deal, AdvanceDate, PROV, DealPurpose, RateType, BEACON, LTV, TDS, GDS, InsuranceType, PrincipalBalance, OccupancyType, AccountStatus, Closed_Date, DelinquencyBucket) VALUES (10476, '2014-06-20', 'ON', 'Purchase', 'ARM', 805, 72.86, 26.32, 25.57, 'Conv', 302963.83, 'Owner-Occupied', 'Open', '1900-01-00', 'Current');</v>
      </c>
    </row>
    <row r="10478" spans="1:16" x14ac:dyDescent="0.35">
      <c r="A10478" s="19">
        <v>10477</v>
      </c>
      <c r="B10478" s="18">
        <v>42090</v>
      </c>
      <c r="C10478" s="19" t="s">
        <v>51</v>
      </c>
      <c r="D10478" s="19" t="s">
        <v>61</v>
      </c>
      <c r="E10478" s="19" t="s">
        <v>40</v>
      </c>
      <c r="F10478" s="19">
        <v>718</v>
      </c>
      <c r="G10478" s="19">
        <v>80</v>
      </c>
      <c r="H10478" s="19">
        <v>26.83</v>
      </c>
      <c r="I10478" s="19">
        <v>26.44</v>
      </c>
      <c r="J10478" s="19" t="s">
        <v>54</v>
      </c>
      <c r="K10478" s="20">
        <v>488389.45</v>
      </c>
      <c r="L10478" s="20" t="s">
        <v>55</v>
      </c>
      <c r="M10478" s="20" t="s">
        <v>83</v>
      </c>
      <c r="N10478" s="26"/>
      <c r="O10478" s="20" t="s">
        <v>56</v>
      </c>
      <c r="P10478" t="str">
        <f t="shared" si="163"/>
        <v>INSERT INTO @DataTable (Deal, AdvanceDate, PROV, DealPurpose, RateType, BEACON, LTV, TDS, GDS, InsuranceType, PrincipalBalance, OccupancyType, AccountStatus, Closed_Date, DelinquencyBucket) VALUES (10477, '2015-03-27', 'AB', 'Purchase', 'ARM', 718, 80, 26.83, 26.44, 'Conv', 488389.45, 'Owner-Occupied', 'Open', '1900-01-00', 'Current');</v>
      </c>
    </row>
    <row r="10479" spans="1:16" x14ac:dyDescent="0.35">
      <c r="A10479" s="22">
        <v>10478</v>
      </c>
      <c r="B10479" s="21">
        <v>41484</v>
      </c>
      <c r="C10479" s="22" t="s">
        <v>74</v>
      </c>
      <c r="D10479" s="22" t="s">
        <v>61</v>
      </c>
      <c r="E10479" s="22" t="s">
        <v>53</v>
      </c>
      <c r="F10479" s="22">
        <v>808</v>
      </c>
      <c r="G10479" s="22">
        <v>94.99</v>
      </c>
      <c r="H10479" s="22">
        <v>36.49</v>
      </c>
      <c r="I10479" s="22">
        <v>36.49</v>
      </c>
      <c r="J10479" s="22" t="s">
        <v>60</v>
      </c>
      <c r="K10479" s="23">
        <v>171676.87</v>
      </c>
      <c r="L10479" s="23" t="s">
        <v>55</v>
      </c>
      <c r="M10479" s="23" t="s">
        <v>83</v>
      </c>
      <c r="N10479" s="27"/>
      <c r="O10479" s="23" t="s">
        <v>56</v>
      </c>
      <c r="P10479" t="str">
        <f t="shared" si="163"/>
        <v>INSERT INTO @DataTable (Deal, AdvanceDate, PROV, DealPurpose, RateType, BEACON, LTV, TDS, GDS, InsuranceType, PrincipalBalance, OccupancyType, AccountStatus, Closed_Date, DelinquencyBucket) VALUES (10478, '2013-07-29', 'MB', 'Purchase', 'Fixed', 808, 94.99, 36.49, 36.49, 'HiRatio', 171676.87, 'Owner-Occupied', 'Open', '1900-01-00', 'Current');</v>
      </c>
    </row>
    <row r="10480" spans="1:16" x14ac:dyDescent="0.35">
      <c r="A10480" s="19">
        <v>10479</v>
      </c>
      <c r="B10480" s="18">
        <v>42178</v>
      </c>
      <c r="C10480" s="19" t="s">
        <v>51</v>
      </c>
      <c r="D10480" s="19" t="s">
        <v>52</v>
      </c>
      <c r="E10480" s="19" t="s">
        <v>53</v>
      </c>
      <c r="F10480" s="19">
        <v>773</v>
      </c>
      <c r="G10480" s="19">
        <v>74.180000000000007</v>
      </c>
      <c r="H10480" s="19">
        <v>21.39</v>
      </c>
      <c r="I10480" s="19">
        <v>17.89</v>
      </c>
      <c r="J10480" s="19" t="s">
        <v>54</v>
      </c>
      <c r="K10480" s="20">
        <v>226517.94</v>
      </c>
      <c r="L10480" s="20" t="s">
        <v>55</v>
      </c>
      <c r="M10480" s="20" t="s">
        <v>83</v>
      </c>
      <c r="N10480" s="26"/>
      <c r="O10480" s="20" t="s">
        <v>56</v>
      </c>
      <c r="P10480" t="str">
        <f t="shared" si="163"/>
        <v>INSERT INTO @DataTable (Deal, AdvanceDate, PROV, DealPurpose, RateType, BEACON, LTV, TDS, GDS, InsuranceType, PrincipalBalance, OccupancyType, AccountStatus, Closed_Date, DelinquencyBucket) VALUES (10479, '2015-06-23', 'AB', 'Refinance External', 'Fixed', 773, 74.18, 21.39, 17.89, 'Conv', 226517.94, 'Owner-Occupied', 'Open', '1900-01-00', 'Current');</v>
      </c>
    </row>
    <row r="10481" spans="1:16" x14ac:dyDescent="0.35">
      <c r="A10481" s="22">
        <v>10480</v>
      </c>
      <c r="B10481" s="21">
        <v>41985</v>
      </c>
      <c r="C10481" s="22" t="s">
        <v>57</v>
      </c>
      <c r="D10481" s="22" t="s">
        <v>61</v>
      </c>
      <c r="E10481" s="22" t="s">
        <v>53</v>
      </c>
      <c r="F10481" s="22">
        <v>766</v>
      </c>
      <c r="G10481" s="22">
        <v>90</v>
      </c>
      <c r="H10481" s="22">
        <v>37.450000000000003</v>
      </c>
      <c r="I10481" s="22">
        <v>24.82</v>
      </c>
      <c r="J10481" s="22" t="s">
        <v>60</v>
      </c>
      <c r="K10481" s="23">
        <v>234229.84</v>
      </c>
      <c r="L10481" s="23" t="s">
        <v>55</v>
      </c>
      <c r="M10481" s="23" t="s">
        <v>83</v>
      </c>
      <c r="N10481" s="27"/>
      <c r="O10481" s="23" t="s">
        <v>56</v>
      </c>
      <c r="P10481" t="str">
        <f t="shared" si="163"/>
        <v>INSERT INTO @DataTable (Deal, AdvanceDate, PROV, DealPurpose, RateType, BEACON, LTV, TDS, GDS, InsuranceType, PrincipalBalance, OccupancyType, AccountStatus, Closed_Date, DelinquencyBucket) VALUES (10480, '2014-12-12', 'ON', 'Purchase', 'Fixed', 766, 90, 37.45, 24.82, 'HiRatio', 234229.84, 'Owner-Occupied', 'Open', '1900-01-00', 'Current');</v>
      </c>
    </row>
    <row r="10482" spans="1:16" x14ac:dyDescent="0.35">
      <c r="A10482" s="19">
        <v>10481</v>
      </c>
      <c r="B10482" s="18">
        <v>42185</v>
      </c>
      <c r="C10482" s="19" t="s">
        <v>58</v>
      </c>
      <c r="D10482" s="19" t="s">
        <v>61</v>
      </c>
      <c r="E10482" s="19" t="s">
        <v>53</v>
      </c>
      <c r="F10482" s="19">
        <v>753</v>
      </c>
      <c r="G10482" s="19">
        <v>90</v>
      </c>
      <c r="H10482" s="19">
        <v>30.27</v>
      </c>
      <c r="I10482" s="19">
        <v>29.99</v>
      </c>
      <c r="J10482" s="19" t="s">
        <v>60</v>
      </c>
      <c r="K10482" s="20">
        <v>505995.83</v>
      </c>
      <c r="L10482" s="20" t="s">
        <v>55</v>
      </c>
      <c r="M10482" s="20" t="s">
        <v>83</v>
      </c>
      <c r="N10482" s="26"/>
      <c r="O10482" s="20" t="s">
        <v>56</v>
      </c>
      <c r="P10482" t="str">
        <f t="shared" si="163"/>
        <v>INSERT INTO @DataTable (Deal, AdvanceDate, PROV, DealPurpose, RateType, BEACON, LTV, TDS, GDS, InsuranceType, PrincipalBalance, OccupancyType, AccountStatus, Closed_Date, DelinquencyBucket) VALUES (10481, '2015-06-30', 'BC', 'Purchase', 'Fixed', 753, 90, 30.27, 29.99, 'HiRatio', 505995.83, 'Owner-Occupied', 'Open', '1900-01-00', 'Current');</v>
      </c>
    </row>
    <row r="10483" spans="1:16" x14ac:dyDescent="0.35">
      <c r="A10483" s="22">
        <v>10482</v>
      </c>
      <c r="B10483" s="21">
        <v>41726</v>
      </c>
      <c r="C10483" s="22" t="s">
        <v>57</v>
      </c>
      <c r="D10483" s="22" t="s">
        <v>61</v>
      </c>
      <c r="E10483" s="22" t="s">
        <v>53</v>
      </c>
      <c r="F10483" s="22">
        <v>801</v>
      </c>
      <c r="G10483" s="22">
        <v>62.99</v>
      </c>
      <c r="H10483" s="22">
        <v>31.61</v>
      </c>
      <c r="I10483" s="22">
        <v>31.61</v>
      </c>
      <c r="J10483" s="22" t="s">
        <v>54</v>
      </c>
      <c r="K10483" s="23">
        <v>160367.20000000001</v>
      </c>
      <c r="L10483" s="23" t="s">
        <v>55</v>
      </c>
      <c r="M10483" s="23" t="s">
        <v>83</v>
      </c>
      <c r="N10483" s="27"/>
      <c r="O10483" s="23" t="s">
        <v>56</v>
      </c>
      <c r="P10483" t="str">
        <f t="shared" si="163"/>
        <v>INSERT INTO @DataTable (Deal, AdvanceDate, PROV, DealPurpose, RateType, BEACON, LTV, TDS, GDS, InsuranceType, PrincipalBalance, OccupancyType, AccountStatus, Closed_Date, DelinquencyBucket) VALUES (10482, '2014-03-28', 'ON', 'Purchase', 'Fixed', 801, 62.99, 31.61, 31.61, 'Conv', 160367.2, 'Owner-Occupied', 'Open', '1900-01-00', 'Current');</v>
      </c>
    </row>
    <row r="10484" spans="1:16" x14ac:dyDescent="0.35">
      <c r="A10484" s="19">
        <v>10483</v>
      </c>
      <c r="B10484" s="18">
        <v>42486</v>
      </c>
      <c r="C10484" s="19" t="s">
        <v>57</v>
      </c>
      <c r="D10484" s="19" t="s">
        <v>61</v>
      </c>
      <c r="E10484" s="19" t="s">
        <v>40</v>
      </c>
      <c r="F10484" s="19">
        <v>687</v>
      </c>
      <c r="G10484" s="19">
        <v>95</v>
      </c>
      <c r="H10484" s="19">
        <v>25.8</v>
      </c>
      <c r="I10484" s="19">
        <v>8.85</v>
      </c>
      <c r="J10484" s="19" t="s">
        <v>60</v>
      </c>
      <c r="K10484" s="20">
        <v>315069.82</v>
      </c>
      <c r="L10484" s="20" t="s">
        <v>66</v>
      </c>
      <c r="M10484" s="20" t="s">
        <v>83</v>
      </c>
      <c r="N10484" s="26"/>
      <c r="O10484" s="20" t="s">
        <v>56</v>
      </c>
      <c r="P10484" t="str">
        <f t="shared" si="163"/>
        <v>INSERT INTO @DataTable (Deal, AdvanceDate, PROV, DealPurpose, RateType, BEACON, LTV, TDS, GDS, InsuranceType, PrincipalBalance, OccupancyType, AccountStatus, Closed_Date, DelinquencyBucket) VALUES (10483, '2016-04-26', 'ON', 'Purchase', 'ARM', 687, 95, 25.8, 8.85, 'HiRatio', 315069.82, 'Second Home', 'Open', '1900-01-00', 'Current');</v>
      </c>
    </row>
    <row r="10485" spans="1:16" x14ac:dyDescent="0.35">
      <c r="A10485" s="22">
        <v>10484</v>
      </c>
      <c r="B10485" s="21">
        <v>42244</v>
      </c>
      <c r="C10485" s="22" t="s">
        <v>78</v>
      </c>
      <c r="D10485" s="22" t="s">
        <v>61</v>
      </c>
      <c r="E10485" s="22" t="s">
        <v>40</v>
      </c>
      <c r="F10485" s="22">
        <v>786</v>
      </c>
      <c r="G10485" s="22">
        <v>80</v>
      </c>
      <c r="H10485" s="22">
        <v>26.28</v>
      </c>
      <c r="I10485" s="22">
        <v>6.93</v>
      </c>
      <c r="J10485" s="22" t="s">
        <v>54</v>
      </c>
      <c r="K10485" s="23">
        <v>208828.3</v>
      </c>
      <c r="L10485" s="23" t="s">
        <v>66</v>
      </c>
      <c r="M10485" s="23" t="s">
        <v>83</v>
      </c>
      <c r="N10485" s="27"/>
      <c r="O10485" s="23" t="s">
        <v>56</v>
      </c>
      <c r="P10485" t="str">
        <f t="shared" si="163"/>
        <v>INSERT INTO @DataTable (Deal, AdvanceDate, PROV, DealPurpose, RateType, BEACON, LTV, TDS, GDS, InsuranceType, PrincipalBalance, OccupancyType, AccountStatus, Closed_Date, DelinquencyBucket) VALUES (10484, '2015-08-28', 'NL', 'Purchase', 'ARM', 786, 80, 26.28, 6.93, 'Conv', 208828.3, 'Second Home', 'Open', '1900-01-00', 'Current');</v>
      </c>
    </row>
    <row r="10486" spans="1:16" x14ac:dyDescent="0.35">
      <c r="A10486" s="19">
        <v>10485</v>
      </c>
      <c r="B10486" s="18">
        <v>42167</v>
      </c>
      <c r="C10486" s="19" t="s">
        <v>57</v>
      </c>
      <c r="D10486" s="19" t="s">
        <v>61</v>
      </c>
      <c r="E10486" s="19" t="s">
        <v>53</v>
      </c>
      <c r="F10486" s="19">
        <v>777</v>
      </c>
      <c r="G10486" s="19">
        <v>79.12</v>
      </c>
      <c r="H10486" s="19">
        <v>41.29</v>
      </c>
      <c r="I10486" s="19">
        <v>27.39</v>
      </c>
      <c r="J10486" s="19" t="s">
        <v>54</v>
      </c>
      <c r="K10486" s="20">
        <v>361344.59</v>
      </c>
      <c r="L10486" s="20" t="s">
        <v>55</v>
      </c>
      <c r="M10486" s="20" t="s">
        <v>83</v>
      </c>
      <c r="N10486" s="26"/>
      <c r="O10486" s="20" t="s">
        <v>56</v>
      </c>
      <c r="P10486" t="str">
        <f t="shared" si="163"/>
        <v>INSERT INTO @DataTable (Deal, AdvanceDate, PROV, DealPurpose, RateType, BEACON, LTV, TDS, GDS, InsuranceType, PrincipalBalance, OccupancyType, AccountStatus, Closed_Date, DelinquencyBucket) VALUES (10485, '2015-06-12', 'ON', 'Purchase', 'Fixed', 777, 79.12, 41.29, 27.39, 'Conv', 361344.59, 'Owner-Occupied', 'Open', '1900-01-00', 'Current');</v>
      </c>
    </row>
    <row r="10487" spans="1:16" x14ac:dyDescent="0.35">
      <c r="A10487" s="22">
        <v>10486</v>
      </c>
      <c r="B10487" s="21">
        <v>42467</v>
      </c>
      <c r="C10487" s="22" t="s">
        <v>58</v>
      </c>
      <c r="D10487" s="22" t="s">
        <v>61</v>
      </c>
      <c r="E10487" s="22" t="s">
        <v>53</v>
      </c>
      <c r="F10487" s="22">
        <v>832</v>
      </c>
      <c r="G10487" s="22">
        <v>80</v>
      </c>
      <c r="H10487" s="22">
        <v>31.28</v>
      </c>
      <c r="I10487" s="22">
        <v>30.88</v>
      </c>
      <c r="J10487" s="22" t="s">
        <v>54</v>
      </c>
      <c r="K10487" s="23">
        <v>277035.95</v>
      </c>
      <c r="L10487" s="23" t="s">
        <v>55</v>
      </c>
      <c r="M10487" s="23" t="s">
        <v>83</v>
      </c>
      <c r="N10487" s="27"/>
      <c r="O10487" s="23" t="s">
        <v>56</v>
      </c>
      <c r="P10487" t="str">
        <f t="shared" si="163"/>
        <v>INSERT INTO @DataTable (Deal, AdvanceDate, PROV, DealPurpose, RateType, BEACON, LTV, TDS, GDS, InsuranceType, PrincipalBalance, OccupancyType, AccountStatus, Closed_Date, DelinquencyBucket) VALUES (10486, '2016-04-07', 'BC', 'Purchase', 'Fixed', 832, 80, 31.28, 30.88, 'Conv', 277035.95, 'Owner-Occupied', 'Open', '1900-01-00', 'Current');</v>
      </c>
    </row>
    <row r="10488" spans="1:16" x14ac:dyDescent="0.35">
      <c r="A10488" s="19">
        <v>10487</v>
      </c>
      <c r="B10488" s="18">
        <v>42170</v>
      </c>
      <c r="C10488" s="19" t="s">
        <v>51</v>
      </c>
      <c r="D10488" s="19" t="s">
        <v>61</v>
      </c>
      <c r="E10488" s="19" t="s">
        <v>53</v>
      </c>
      <c r="F10488" s="19">
        <v>767</v>
      </c>
      <c r="G10488" s="19">
        <v>95</v>
      </c>
      <c r="H10488" s="19">
        <v>35.17</v>
      </c>
      <c r="I10488" s="19">
        <v>17.13</v>
      </c>
      <c r="J10488" s="19" t="s">
        <v>60</v>
      </c>
      <c r="K10488" s="20">
        <v>347461.71</v>
      </c>
      <c r="L10488" s="20" t="s">
        <v>55</v>
      </c>
      <c r="M10488" s="20" t="s">
        <v>83</v>
      </c>
      <c r="N10488" s="26"/>
      <c r="O10488" s="20" t="s">
        <v>56</v>
      </c>
      <c r="P10488" t="str">
        <f t="shared" si="163"/>
        <v>INSERT INTO @DataTable (Deal, AdvanceDate, PROV, DealPurpose, RateType, BEACON, LTV, TDS, GDS, InsuranceType, PrincipalBalance, OccupancyType, AccountStatus, Closed_Date, DelinquencyBucket) VALUES (10487, '2015-06-15', 'AB', 'Purchase', 'Fixed', 767, 95, 35.17, 17.13, 'HiRatio', 347461.71, 'Owner-Occupied', 'Open', '1900-01-00', 'Current');</v>
      </c>
    </row>
    <row r="10489" spans="1:16" x14ac:dyDescent="0.35">
      <c r="A10489" s="22">
        <v>10488</v>
      </c>
      <c r="B10489" s="21">
        <v>42111</v>
      </c>
      <c r="C10489" s="22" t="s">
        <v>57</v>
      </c>
      <c r="D10489" s="22" t="s">
        <v>52</v>
      </c>
      <c r="E10489" s="22" t="s">
        <v>53</v>
      </c>
      <c r="F10489" s="22">
        <v>672</v>
      </c>
      <c r="G10489" s="22">
        <v>75</v>
      </c>
      <c r="H10489" s="22">
        <v>33.39</v>
      </c>
      <c r="I10489" s="22">
        <v>32.92</v>
      </c>
      <c r="J10489" s="22" t="s">
        <v>54</v>
      </c>
      <c r="K10489" s="23">
        <v>199441.21</v>
      </c>
      <c r="L10489" s="23" t="s">
        <v>55</v>
      </c>
      <c r="M10489" s="23" t="s">
        <v>83</v>
      </c>
      <c r="N10489" s="27"/>
      <c r="O10489" s="23" t="s">
        <v>56</v>
      </c>
      <c r="P10489" t="str">
        <f t="shared" si="163"/>
        <v>INSERT INTO @DataTable (Deal, AdvanceDate, PROV, DealPurpose, RateType, BEACON, LTV, TDS, GDS, InsuranceType, PrincipalBalance, OccupancyType, AccountStatus, Closed_Date, DelinquencyBucket) VALUES (10488, '2015-04-17', 'ON', 'Refinance External', 'Fixed', 672, 75, 33.39, 32.92, 'Conv', 199441.21, 'Owner-Occupied', 'Open', '1900-01-00', 'Current');</v>
      </c>
    </row>
    <row r="10490" spans="1:16" x14ac:dyDescent="0.35">
      <c r="A10490" s="19">
        <v>10489</v>
      </c>
      <c r="B10490" s="18">
        <v>41865</v>
      </c>
      <c r="C10490" s="19" t="s">
        <v>57</v>
      </c>
      <c r="D10490" s="19" t="s">
        <v>61</v>
      </c>
      <c r="E10490" s="19" t="s">
        <v>53</v>
      </c>
      <c r="F10490" s="19">
        <v>643</v>
      </c>
      <c r="G10490" s="19">
        <v>80</v>
      </c>
      <c r="H10490" s="19">
        <v>41.7</v>
      </c>
      <c r="I10490" s="19">
        <v>32.840000000000003</v>
      </c>
      <c r="J10490" s="19" t="s">
        <v>54</v>
      </c>
      <c r="K10490" s="20">
        <v>0</v>
      </c>
      <c r="L10490" s="20" t="s">
        <v>55</v>
      </c>
      <c r="M10490" s="20" t="s">
        <v>84</v>
      </c>
      <c r="N10490" s="26">
        <v>42709</v>
      </c>
      <c r="O10490" s="20" t="s">
        <v>56</v>
      </c>
      <c r="P10490" t="str">
        <f t="shared" si="163"/>
        <v>INSERT INTO @DataTable (Deal, AdvanceDate, PROV, DealPurpose, RateType, BEACON, LTV, TDS, GDS, InsuranceType, PrincipalBalance, OccupancyType, AccountStatus, Closed_Date, DelinquencyBucket) VALUES (10489, '2014-08-14', 'ON', 'Purchase', 'Fixed', 643, 80, 41.7, 32.84, 'Conv', 0, 'Owner-Occupied', 'Closed', '2016-12-05', 'Current');</v>
      </c>
    </row>
    <row r="10491" spans="1:16" x14ac:dyDescent="0.35">
      <c r="A10491" s="22">
        <v>10490</v>
      </c>
      <c r="B10491" s="21">
        <v>41264</v>
      </c>
      <c r="C10491" s="22" t="s">
        <v>57</v>
      </c>
      <c r="D10491" s="22" t="s">
        <v>61</v>
      </c>
      <c r="E10491" s="22" t="s">
        <v>53</v>
      </c>
      <c r="F10491" s="22">
        <v>761</v>
      </c>
      <c r="G10491" s="22">
        <v>93.2</v>
      </c>
      <c r="H10491" s="22">
        <v>33.14</v>
      </c>
      <c r="I10491" s="22">
        <v>27.45</v>
      </c>
      <c r="J10491" s="22" t="s">
        <v>60</v>
      </c>
      <c r="K10491" s="23">
        <v>243188.78</v>
      </c>
      <c r="L10491" s="23" t="s">
        <v>55</v>
      </c>
      <c r="M10491" s="23" t="s">
        <v>83</v>
      </c>
      <c r="N10491" s="27"/>
      <c r="O10491" s="23" t="s">
        <v>56</v>
      </c>
      <c r="P10491" t="str">
        <f t="shared" si="163"/>
        <v>INSERT INTO @DataTable (Deal, AdvanceDate, PROV, DealPurpose, RateType, BEACON, LTV, TDS, GDS, InsuranceType, PrincipalBalance, OccupancyType, AccountStatus, Closed_Date, DelinquencyBucket) VALUES (10490, '2012-12-21', 'ON', 'Purchase', 'Fixed', 761, 93.2, 33.14, 27.45, 'HiRatio', 243188.78, 'Owner-Occupied', 'Open', '1900-01-00', 'Current');</v>
      </c>
    </row>
    <row r="10492" spans="1:16" x14ac:dyDescent="0.35">
      <c r="A10492" s="19">
        <v>10491</v>
      </c>
      <c r="B10492" s="18">
        <v>41551</v>
      </c>
      <c r="C10492" s="19" t="s">
        <v>51</v>
      </c>
      <c r="D10492" s="19" t="s">
        <v>61</v>
      </c>
      <c r="E10492" s="19" t="s">
        <v>53</v>
      </c>
      <c r="F10492" s="19">
        <v>813</v>
      </c>
      <c r="G10492" s="19">
        <v>80</v>
      </c>
      <c r="H10492" s="19">
        <v>37.799999999999997</v>
      </c>
      <c r="I10492" s="19">
        <v>36.619999999999997</v>
      </c>
      <c r="J10492" s="19" t="s">
        <v>54</v>
      </c>
      <c r="K10492" s="20">
        <v>299228.27</v>
      </c>
      <c r="L10492" s="20" t="s">
        <v>55</v>
      </c>
      <c r="M10492" s="20" t="s">
        <v>83</v>
      </c>
      <c r="N10492" s="26"/>
      <c r="O10492" s="20" t="s">
        <v>56</v>
      </c>
      <c r="P10492" t="str">
        <f t="shared" si="163"/>
        <v>INSERT INTO @DataTable (Deal, AdvanceDate, PROV, DealPurpose, RateType, BEACON, LTV, TDS, GDS, InsuranceType, PrincipalBalance, OccupancyType, AccountStatus, Closed_Date, DelinquencyBucket) VALUES (10491, '2013-10-04', 'AB', 'Purchase', 'Fixed', 813, 80, 37.8, 36.62, 'Conv', 299228.27, 'Owner-Occupied', 'Open', '1900-01-00', 'Current');</v>
      </c>
    </row>
    <row r="10493" spans="1:16" x14ac:dyDescent="0.35">
      <c r="A10493" s="22">
        <v>10492</v>
      </c>
      <c r="B10493" s="21">
        <v>42159</v>
      </c>
      <c r="C10493" s="22" t="s">
        <v>57</v>
      </c>
      <c r="D10493" s="22" t="s">
        <v>52</v>
      </c>
      <c r="E10493" s="22" t="s">
        <v>53</v>
      </c>
      <c r="F10493" s="22">
        <v>752</v>
      </c>
      <c r="G10493" s="22">
        <v>25</v>
      </c>
      <c r="H10493" s="22">
        <v>37.409999999999997</v>
      </c>
      <c r="I10493" s="22">
        <v>24.41</v>
      </c>
      <c r="J10493" s="22" t="s">
        <v>54</v>
      </c>
      <c r="K10493" s="23">
        <v>79754.75</v>
      </c>
      <c r="L10493" s="23" t="s">
        <v>55</v>
      </c>
      <c r="M10493" s="23" t="s">
        <v>83</v>
      </c>
      <c r="N10493" s="27"/>
      <c r="O10493" s="23" t="s">
        <v>56</v>
      </c>
      <c r="P10493" t="str">
        <f t="shared" si="163"/>
        <v>INSERT INTO @DataTable (Deal, AdvanceDate, PROV, DealPurpose, RateType, BEACON, LTV, TDS, GDS, InsuranceType, PrincipalBalance, OccupancyType, AccountStatus, Closed_Date, DelinquencyBucket) VALUES (10492, '2015-06-04', 'ON', 'Refinance External', 'Fixed', 752, 25, 37.41, 24.41, 'Conv', 79754.75, 'Owner-Occupied', 'Open', '1900-01-00', 'Current');</v>
      </c>
    </row>
    <row r="10494" spans="1:16" x14ac:dyDescent="0.35">
      <c r="A10494" s="19">
        <v>10493</v>
      </c>
      <c r="B10494" s="18">
        <v>41879</v>
      </c>
      <c r="C10494" s="19" t="s">
        <v>57</v>
      </c>
      <c r="D10494" s="19" t="s">
        <v>61</v>
      </c>
      <c r="E10494" s="19" t="s">
        <v>53</v>
      </c>
      <c r="F10494" s="19">
        <v>756</v>
      </c>
      <c r="G10494" s="19">
        <v>94.95</v>
      </c>
      <c r="H10494" s="19">
        <v>38.1</v>
      </c>
      <c r="I10494" s="19">
        <v>25.93</v>
      </c>
      <c r="J10494" s="19" t="s">
        <v>60</v>
      </c>
      <c r="K10494" s="20">
        <v>0</v>
      </c>
      <c r="L10494" s="20" t="s">
        <v>55</v>
      </c>
      <c r="M10494" s="20" t="s">
        <v>84</v>
      </c>
      <c r="N10494" s="26">
        <v>42654</v>
      </c>
      <c r="O10494" s="20" t="s">
        <v>56</v>
      </c>
      <c r="P10494" t="str">
        <f t="shared" si="163"/>
        <v>INSERT INTO @DataTable (Deal, AdvanceDate, PROV, DealPurpose, RateType, BEACON, LTV, TDS, GDS, InsuranceType, PrincipalBalance, OccupancyType, AccountStatus, Closed_Date, DelinquencyBucket) VALUES (10493, '2014-08-28', 'ON', 'Purchase', 'Fixed', 756, 94.95, 38.1, 25.93, 'HiRatio', 0, 'Owner-Occupied', 'Closed', '2016-10-11', 'Current');</v>
      </c>
    </row>
    <row r="10495" spans="1:16" x14ac:dyDescent="0.35">
      <c r="A10495" s="22">
        <v>10494</v>
      </c>
      <c r="B10495" s="21">
        <v>41927</v>
      </c>
      <c r="C10495" s="22" t="s">
        <v>51</v>
      </c>
      <c r="D10495" s="22" t="s">
        <v>61</v>
      </c>
      <c r="E10495" s="22" t="s">
        <v>53</v>
      </c>
      <c r="F10495" s="22">
        <v>747</v>
      </c>
      <c r="G10495" s="22">
        <v>95</v>
      </c>
      <c r="H10495" s="22">
        <v>31.65</v>
      </c>
      <c r="I10495" s="22">
        <v>26.09</v>
      </c>
      <c r="J10495" s="22" t="s">
        <v>60</v>
      </c>
      <c r="K10495" s="23">
        <v>277827.59000000003</v>
      </c>
      <c r="L10495" s="23" t="s">
        <v>55</v>
      </c>
      <c r="M10495" s="23" t="s">
        <v>83</v>
      </c>
      <c r="N10495" s="27"/>
      <c r="O10495" s="23" t="s">
        <v>56</v>
      </c>
      <c r="P10495" t="str">
        <f t="shared" si="163"/>
        <v>INSERT INTO @DataTable (Deal, AdvanceDate, PROV, DealPurpose, RateType, BEACON, LTV, TDS, GDS, InsuranceType, PrincipalBalance, OccupancyType, AccountStatus, Closed_Date, DelinquencyBucket) VALUES (10494, '2014-10-15', 'AB', 'Purchase', 'Fixed', 747, 95, 31.65, 26.09, 'HiRatio', 277827.59, 'Owner-Occupied', 'Open', '1900-01-00', 'Current');</v>
      </c>
    </row>
    <row r="10496" spans="1:16" x14ac:dyDescent="0.35">
      <c r="A10496" s="19">
        <v>10495</v>
      </c>
      <c r="B10496" s="18">
        <v>42003</v>
      </c>
      <c r="C10496" s="19" t="s">
        <v>58</v>
      </c>
      <c r="D10496" s="19" t="s">
        <v>61</v>
      </c>
      <c r="E10496" s="19" t="s">
        <v>53</v>
      </c>
      <c r="F10496" s="19">
        <v>711</v>
      </c>
      <c r="G10496" s="19">
        <v>90</v>
      </c>
      <c r="H10496" s="19">
        <v>30.96</v>
      </c>
      <c r="I10496" s="19">
        <v>30.38</v>
      </c>
      <c r="J10496" s="19" t="s">
        <v>60</v>
      </c>
      <c r="K10496" s="20">
        <v>280728.53999999998</v>
      </c>
      <c r="L10496" s="20" t="s">
        <v>55</v>
      </c>
      <c r="M10496" s="20" t="s">
        <v>83</v>
      </c>
      <c r="N10496" s="26"/>
      <c r="O10496" s="20" t="s">
        <v>56</v>
      </c>
      <c r="P10496" t="str">
        <f t="shared" si="163"/>
        <v>INSERT INTO @DataTable (Deal, AdvanceDate, PROV, DealPurpose, RateType, BEACON, LTV, TDS, GDS, InsuranceType, PrincipalBalance, OccupancyType, AccountStatus, Closed_Date, DelinquencyBucket) VALUES (10495, '2014-12-30', 'BC', 'Purchase', 'Fixed', 711, 90, 30.96, 30.38, 'HiRatio', 280728.54, 'Owner-Occupied', 'Open', '1900-01-00', 'Current');</v>
      </c>
    </row>
    <row r="10497" spans="1:16" x14ac:dyDescent="0.35">
      <c r="A10497" s="22">
        <v>10496</v>
      </c>
      <c r="B10497" s="21">
        <v>41046</v>
      </c>
      <c r="C10497" s="22" t="s">
        <v>57</v>
      </c>
      <c r="D10497" s="22" t="s">
        <v>59</v>
      </c>
      <c r="E10497" s="22" t="s">
        <v>40</v>
      </c>
      <c r="F10497" s="22">
        <v>781</v>
      </c>
      <c r="G10497" s="22">
        <v>93.09</v>
      </c>
      <c r="H10497" s="22">
        <v>32.200000000000003</v>
      </c>
      <c r="I10497" s="22">
        <v>23.26</v>
      </c>
      <c r="J10497" s="22" t="s">
        <v>60</v>
      </c>
      <c r="K10497" s="23">
        <v>0</v>
      </c>
      <c r="L10497" s="23" t="s">
        <v>55</v>
      </c>
      <c r="M10497" s="23" t="s">
        <v>84</v>
      </c>
      <c r="N10497" s="27">
        <v>41214</v>
      </c>
      <c r="O10497" s="23" t="s">
        <v>56</v>
      </c>
      <c r="P10497" t="str">
        <f t="shared" si="163"/>
        <v>INSERT INTO @DataTable (Deal, AdvanceDate, PROV, DealPurpose, RateType, BEACON, LTV, TDS, GDS, InsuranceType, PrincipalBalance, OccupancyType, AccountStatus, Closed_Date, DelinquencyBucket) VALUES (10496, '2012-05-17', 'ON', 'Transfer', 'ARM', 781, 93.09, 32.2, 23.26, 'HiRatio', 0, 'Owner-Occupied', 'Closed', '2012-11-01', 'Current');</v>
      </c>
    </row>
    <row r="10498" spans="1:16" x14ac:dyDescent="0.35">
      <c r="A10498" s="19">
        <v>10497</v>
      </c>
      <c r="B10498" s="18">
        <v>41533</v>
      </c>
      <c r="C10498" s="19" t="s">
        <v>63</v>
      </c>
      <c r="D10498" s="19" t="s">
        <v>61</v>
      </c>
      <c r="E10498" s="19" t="s">
        <v>53</v>
      </c>
      <c r="F10498" s="19">
        <v>752</v>
      </c>
      <c r="G10498" s="19">
        <v>94.94</v>
      </c>
      <c r="H10498" s="19">
        <v>34.659999999999997</v>
      </c>
      <c r="I10498" s="19">
        <v>27.16</v>
      </c>
      <c r="J10498" s="19" t="s">
        <v>60</v>
      </c>
      <c r="K10498" s="20">
        <v>137271.73000000001</v>
      </c>
      <c r="L10498" s="20" t="s">
        <v>55</v>
      </c>
      <c r="M10498" s="20" t="s">
        <v>83</v>
      </c>
      <c r="N10498" s="26"/>
      <c r="O10498" s="20" t="s">
        <v>56</v>
      </c>
      <c r="P10498" t="str">
        <f t="shared" si="163"/>
        <v>INSERT INTO @DataTable (Deal, AdvanceDate, PROV, DealPurpose, RateType, BEACON, LTV, TDS, GDS, InsuranceType, PrincipalBalance, OccupancyType, AccountStatus, Closed_Date, DelinquencyBucket) VALUES (10497, '2013-09-16', 'SK', 'Purchase', 'Fixed', 752, 94.94, 34.66, 27.16, 'HiRatio', 137271.73, 'Owner-Occupied', 'Open', '1900-01-00', 'Current');</v>
      </c>
    </row>
    <row r="10499" spans="1:16" x14ac:dyDescent="0.35">
      <c r="A10499" s="22">
        <v>10498</v>
      </c>
      <c r="B10499" s="21">
        <v>42241</v>
      </c>
      <c r="C10499" s="22" t="s">
        <v>57</v>
      </c>
      <c r="D10499" s="22" t="s">
        <v>52</v>
      </c>
      <c r="E10499" s="22" t="s">
        <v>53</v>
      </c>
      <c r="F10499" s="22">
        <v>680</v>
      </c>
      <c r="G10499" s="22">
        <v>80</v>
      </c>
      <c r="H10499" s="22">
        <v>42.17</v>
      </c>
      <c r="I10499" s="22">
        <v>33.700000000000003</v>
      </c>
      <c r="J10499" s="22" t="s">
        <v>54</v>
      </c>
      <c r="K10499" s="23">
        <v>188952.54</v>
      </c>
      <c r="L10499" s="23" t="s">
        <v>55</v>
      </c>
      <c r="M10499" s="23" t="s">
        <v>83</v>
      </c>
      <c r="N10499" s="27"/>
      <c r="O10499" s="23" t="s">
        <v>56</v>
      </c>
      <c r="P10499" t="str">
        <f t="shared" ref="P10499:P10562" si="164">"INSERT INTO @DataTable (Deal, AdvanceDate, PROV, DealPurpose, RateType, BEACON, LTV, TDS, GDS, InsuranceType, PrincipalBalance, OccupancyType, AccountStatus, Closed_Date, DelinquencyBucket) VALUES (" &amp; A10499 &amp; ", " &amp; "'" &amp; TEXT(B10499, "yyyy-mm-dd") &amp; "', '" &amp; C10499 &amp; "', '" &amp; D10499 &amp; "', '" &amp; E10499 &amp; "', " &amp; F10499 &amp; ", " &amp; G10499 &amp; ", " &amp; H10499 &amp; ", " &amp; I10499 &amp; ", '" &amp; J10499 &amp; "', " &amp; K10499 &amp; ", '" &amp; L10499 &amp; "', '" &amp; M10499 &amp; "', '" &amp;TEXT(N10499, "yyyy-mm-dd") &amp; "', '" &amp; O10499 &amp; "');"</f>
        <v>INSERT INTO @DataTable (Deal, AdvanceDate, PROV, DealPurpose, RateType, BEACON, LTV, TDS, GDS, InsuranceType, PrincipalBalance, OccupancyType, AccountStatus, Closed_Date, DelinquencyBucket) VALUES (10498, '2015-08-25', 'ON', 'Refinance External', 'Fixed', 680, 80, 42.17, 33.7, 'Conv', 188952.54, 'Owner-Occupied', 'Open', '1900-01-00', 'Current');</v>
      </c>
    </row>
    <row r="10500" spans="1:16" x14ac:dyDescent="0.35">
      <c r="A10500" s="19">
        <v>10499</v>
      </c>
      <c r="B10500" s="18">
        <v>42268</v>
      </c>
      <c r="C10500" s="19" t="s">
        <v>57</v>
      </c>
      <c r="D10500" s="19" t="s">
        <v>61</v>
      </c>
      <c r="E10500" s="19" t="s">
        <v>53</v>
      </c>
      <c r="F10500" s="19">
        <v>771</v>
      </c>
      <c r="G10500" s="19">
        <v>85</v>
      </c>
      <c r="H10500" s="19">
        <v>43</v>
      </c>
      <c r="I10500" s="19">
        <v>37.119999999999997</v>
      </c>
      <c r="J10500" s="19" t="s">
        <v>60</v>
      </c>
      <c r="K10500" s="20">
        <v>405715.31</v>
      </c>
      <c r="L10500" s="20" t="s">
        <v>55</v>
      </c>
      <c r="M10500" s="20" t="s">
        <v>83</v>
      </c>
      <c r="N10500" s="26"/>
      <c r="O10500" s="20" t="s">
        <v>56</v>
      </c>
      <c r="P10500" t="str">
        <f t="shared" si="164"/>
        <v>INSERT INTO @DataTable (Deal, AdvanceDate, PROV, DealPurpose, RateType, BEACON, LTV, TDS, GDS, InsuranceType, PrincipalBalance, OccupancyType, AccountStatus, Closed_Date, DelinquencyBucket) VALUES (10499, '2015-09-21', 'ON', 'Purchase', 'Fixed', 771, 85, 43, 37.12, 'HiRatio', 405715.31, 'Owner-Occupied', 'Open', '1900-01-00', 'Current');</v>
      </c>
    </row>
    <row r="10501" spans="1:16" x14ac:dyDescent="0.35">
      <c r="A10501" s="22">
        <v>10500</v>
      </c>
      <c r="B10501" s="21">
        <v>42422</v>
      </c>
      <c r="C10501" s="22" t="s">
        <v>57</v>
      </c>
      <c r="D10501" s="22" t="s">
        <v>52</v>
      </c>
      <c r="E10501" s="22" t="s">
        <v>53</v>
      </c>
      <c r="F10501" s="22">
        <v>721</v>
      </c>
      <c r="G10501" s="22">
        <v>74.290000000000006</v>
      </c>
      <c r="H10501" s="22">
        <v>38.04</v>
      </c>
      <c r="I10501" s="22">
        <v>38.04</v>
      </c>
      <c r="J10501" s="22" t="s">
        <v>54</v>
      </c>
      <c r="K10501" s="23">
        <v>126743.09</v>
      </c>
      <c r="L10501" s="23" t="s">
        <v>55</v>
      </c>
      <c r="M10501" s="23" t="s">
        <v>83</v>
      </c>
      <c r="N10501" s="27"/>
      <c r="O10501" s="23" t="s">
        <v>56</v>
      </c>
      <c r="P10501" t="str">
        <f t="shared" si="164"/>
        <v>INSERT INTO @DataTable (Deal, AdvanceDate, PROV, DealPurpose, RateType, BEACON, LTV, TDS, GDS, InsuranceType, PrincipalBalance, OccupancyType, AccountStatus, Closed_Date, DelinquencyBucket) VALUES (10500, '2016-02-22', 'ON', 'Refinance External', 'Fixed', 721, 74.29, 38.04, 38.04, 'Conv', 126743.09, 'Owner-Occupied', 'Open', '1900-01-00', 'Current');</v>
      </c>
    </row>
    <row r="10502" spans="1:16" x14ac:dyDescent="0.35">
      <c r="A10502" s="19">
        <v>10501</v>
      </c>
      <c r="B10502" s="18">
        <v>42177</v>
      </c>
      <c r="C10502" s="19" t="s">
        <v>63</v>
      </c>
      <c r="D10502" s="19" t="s">
        <v>61</v>
      </c>
      <c r="E10502" s="19" t="s">
        <v>53</v>
      </c>
      <c r="F10502" s="19">
        <v>811</v>
      </c>
      <c r="G10502" s="19">
        <v>83.78</v>
      </c>
      <c r="H10502" s="19">
        <v>38.56</v>
      </c>
      <c r="I10502" s="19">
        <v>38.49</v>
      </c>
      <c r="J10502" s="19" t="s">
        <v>60</v>
      </c>
      <c r="K10502" s="20">
        <v>189324.57</v>
      </c>
      <c r="L10502" s="20" t="s">
        <v>55</v>
      </c>
      <c r="M10502" s="20" t="s">
        <v>83</v>
      </c>
      <c r="N10502" s="26"/>
      <c r="O10502" s="20" t="s">
        <v>56</v>
      </c>
      <c r="P10502" t="str">
        <f t="shared" si="164"/>
        <v>INSERT INTO @DataTable (Deal, AdvanceDate, PROV, DealPurpose, RateType, BEACON, LTV, TDS, GDS, InsuranceType, PrincipalBalance, OccupancyType, AccountStatus, Closed_Date, DelinquencyBucket) VALUES (10501, '2015-06-22', 'SK', 'Purchase', 'Fixed', 811, 83.78, 38.56, 38.49, 'HiRatio', 189324.57, 'Owner-Occupied', 'Open', '1900-01-00', 'Current');</v>
      </c>
    </row>
    <row r="10503" spans="1:16" x14ac:dyDescent="0.35">
      <c r="A10503" s="22">
        <v>10502</v>
      </c>
      <c r="B10503" s="21">
        <v>42132</v>
      </c>
      <c r="C10503" s="22" t="s">
        <v>57</v>
      </c>
      <c r="D10503" s="22" t="s">
        <v>52</v>
      </c>
      <c r="E10503" s="22" t="s">
        <v>53</v>
      </c>
      <c r="F10503" s="22">
        <v>749</v>
      </c>
      <c r="G10503" s="22">
        <v>80</v>
      </c>
      <c r="H10503" s="22">
        <v>39.340000000000003</v>
      </c>
      <c r="I10503" s="22">
        <v>38.229999999999997</v>
      </c>
      <c r="J10503" s="22" t="s">
        <v>54</v>
      </c>
      <c r="K10503" s="23">
        <v>381140.05</v>
      </c>
      <c r="L10503" s="23" t="s">
        <v>55</v>
      </c>
      <c r="M10503" s="23" t="s">
        <v>83</v>
      </c>
      <c r="N10503" s="27"/>
      <c r="O10503" s="23" t="s">
        <v>56</v>
      </c>
      <c r="P10503" t="str">
        <f t="shared" si="164"/>
        <v>INSERT INTO @DataTable (Deal, AdvanceDate, PROV, DealPurpose, RateType, BEACON, LTV, TDS, GDS, InsuranceType, PrincipalBalance, OccupancyType, AccountStatus, Closed_Date, DelinquencyBucket) VALUES (10502, '2015-05-08', 'ON', 'Refinance External', 'Fixed', 749, 80, 39.34, 38.23, 'Conv', 381140.05, 'Owner-Occupied', 'Open', '1900-01-00', 'Current');</v>
      </c>
    </row>
    <row r="10504" spans="1:16" x14ac:dyDescent="0.35">
      <c r="A10504" s="19">
        <v>10503</v>
      </c>
      <c r="B10504" s="18">
        <v>42143</v>
      </c>
      <c r="C10504" s="19" t="s">
        <v>58</v>
      </c>
      <c r="D10504" s="19" t="s">
        <v>52</v>
      </c>
      <c r="E10504" s="19" t="s">
        <v>40</v>
      </c>
      <c r="F10504" s="19">
        <v>812</v>
      </c>
      <c r="G10504" s="19">
        <v>65.819999999999993</v>
      </c>
      <c r="H10504" s="19">
        <v>21.74</v>
      </c>
      <c r="I10504" s="19">
        <v>21.51</v>
      </c>
      <c r="J10504" s="19" t="s">
        <v>54</v>
      </c>
      <c r="K10504" s="20">
        <v>31205.93</v>
      </c>
      <c r="L10504" s="20" t="s">
        <v>55</v>
      </c>
      <c r="M10504" s="20" t="s">
        <v>83</v>
      </c>
      <c r="N10504" s="26"/>
      <c r="O10504" s="20" t="s">
        <v>56</v>
      </c>
      <c r="P10504" t="str">
        <f t="shared" si="164"/>
        <v>INSERT INTO @DataTable (Deal, AdvanceDate, PROV, DealPurpose, RateType, BEACON, LTV, TDS, GDS, InsuranceType, PrincipalBalance, OccupancyType, AccountStatus, Closed_Date, DelinquencyBucket) VALUES (10503, '2015-05-19', 'BC', 'Refinance External', 'ARM', 812, 65.82, 21.74, 21.51, 'Conv', 31205.93, 'Owner-Occupied', 'Open', '1900-01-00', 'Current');</v>
      </c>
    </row>
    <row r="10505" spans="1:16" x14ac:dyDescent="0.35">
      <c r="A10505" s="22">
        <v>10504</v>
      </c>
      <c r="B10505" s="21">
        <v>41936</v>
      </c>
      <c r="C10505" s="22" t="s">
        <v>57</v>
      </c>
      <c r="D10505" s="22" t="s">
        <v>61</v>
      </c>
      <c r="E10505" s="22" t="s">
        <v>53</v>
      </c>
      <c r="F10505" s="22">
        <v>662</v>
      </c>
      <c r="G10505" s="22">
        <v>95</v>
      </c>
      <c r="H10505" s="22">
        <v>39.53</v>
      </c>
      <c r="I10505" s="22">
        <v>15.96</v>
      </c>
      <c r="J10505" s="22" t="s">
        <v>60</v>
      </c>
      <c r="K10505" s="23">
        <v>126025.60000000001</v>
      </c>
      <c r="L10505" s="23" t="s">
        <v>55</v>
      </c>
      <c r="M10505" s="23" t="s">
        <v>83</v>
      </c>
      <c r="N10505" s="27"/>
      <c r="O10505" s="23" t="s">
        <v>56</v>
      </c>
      <c r="P10505" t="str">
        <f t="shared" si="164"/>
        <v>INSERT INTO @DataTable (Deal, AdvanceDate, PROV, DealPurpose, RateType, BEACON, LTV, TDS, GDS, InsuranceType, PrincipalBalance, OccupancyType, AccountStatus, Closed_Date, DelinquencyBucket) VALUES (10504, '2014-10-24', 'ON', 'Purchase', 'Fixed', 662, 95, 39.53, 15.96, 'HiRatio', 126025.6, 'Owner-Occupied', 'Open', '1900-01-00', 'Current');</v>
      </c>
    </row>
    <row r="10506" spans="1:16" x14ac:dyDescent="0.35">
      <c r="A10506" s="19">
        <v>10505</v>
      </c>
      <c r="B10506" s="18">
        <v>42088</v>
      </c>
      <c r="C10506" s="19" t="s">
        <v>58</v>
      </c>
      <c r="D10506" s="19" t="s">
        <v>61</v>
      </c>
      <c r="E10506" s="19" t="s">
        <v>53</v>
      </c>
      <c r="F10506" s="19">
        <v>619</v>
      </c>
      <c r="G10506" s="19">
        <v>95</v>
      </c>
      <c r="H10506" s="19">
        <v>34.4</v>
      </c>
      <c r="I10506" s="19">
        <v>14.51</v>
      </c>
      <c r="J10506" s="19" t="s">
        <v>60</v>
      </c>
      <c r="K10506" s="20">
        <v>194788.04</v>
      </c>
      <c r="L10506" s="20" t="s">
        <v>55</v>
      </c>
      <c r="M10506" s="20" t="s">
        <v>83</v>
      </c>
      <c r="N10506" s="26"/>
      <c r="O10506" s="20" t="s">
        <v>56</v>
      </c>
      <c r="P10506" t="str">
        <f t="shared" si="164"/>
        <v>INSERT INTO @DataTable (Deal, AdvanceDate, PROV, DealPurpose, RateType, BEACON, LTV, TDS, GDS, InsuranceType, PrincipalBalance, OccupancyType, AccountStatus, Closed_Date, DelinquencyBucket) VALUES (10505, '2015-03-25', 'BC', 'Purchase', 'Fixed', 619, 95, 34.4, 14.51, 'HiRatio', 194788.04, 'Owner-Occupied', 'Open', '1900-01-00', 'Current');</v>
      </c>
    </row>
    <row r="10507" spans="1:16" x14ac:dyDescent="0.35">
      <c r="A10507" s="22">
        <v>10506</v>
      </c>
      <c r="B10507" s="21">
        <v>42209</v>
      </c>
      <c r="C10507" s="22" t="s">
        <v>57</v>
      </c>
      <c r="D10507" s="22" t="s">
        <v>61</v>
      </c>
      <c r="E10507" s="22" t="s">
        <v>53</v>
      </c>
      <c r="F10507" s="22">
        <v>720</v>
      </c>
      <c r="G10507" s="22">
        <v>90</v>
      </c>
      <c r="H10507" s="22">
        <v>41.49</v>
      </c>
      <c r="I10507" s="22">
        <v>34.409999999999997</v>
      </c>
      <c r="J10507" s="22" t="s">
        <v>60</v>
      </c>
      <c r="K10507" s="23">
        <v>367527.57</v>
      </c>
      <c r="L10507" s="23" t="s">
        <v>55</v>
      </c>
      <c r="M10507" s="23" t="s">
        <v>83</v>
      </c>
      <c r="N10507" s="27"/>
      <c r="O10507" s="23" t="s">
        <v>56</v>
      </c>
      <c r="P10507" t="str">
        <f t="shared" si="164"/>
        <v>INSERT INTO @DataTable (Deal, AdvanceDate, PROV, DealPurpose, RateType, BEACON, LTV, TDS, GDS, InsuranceType, PrincipalBalance, OccupancyType, AccountStatus, Closed_Date, DelinquencyBucket) VALUES (10506, '2015-07-24', 'ON', 'Purchase', 'Fixed', 720, 90, 41.49, 34.41, 'HiRatio', 367527.57, 'Owner-Occupied', 'Open', '1900-01-00', 'Current');</v>
      </c>
    </row>
    <row r="10508" spans="1:16" x14ac:dyDescent="0.35">
      <c r="A10508" s="19">
        <v>10507</v>
      </c>
      <c r="B10508" s="18">
        <v>41299</v>
      </c>
      <c r="C10508" s="19" t="s">
        <v>57</v>
      </c>
      <c r="D10508" s="19" t="s">
        <v>72</v>
      </c>
      <c r="E10508" s="19" t="s">
        <v>40</v>
      </c>
      <c r="F10508" s="19">
        <v>744</v>
      </c>
      <c r="G10508" s="19">
        <v>80</v>
      </c>
      <c r="H10508" s="19">
        <v>28.31</v>
      </c>
      <c r="I10508" s="19">
        <v>23.92</v>
      </c>
      <c r="J10508" s="19" t="s">
        <v>54</v>
      </c>
      <c r="K10508" s="20">
        <v>238274.25</v>
      </c>
      <c r="L10508" s="20" t="s">
        <v>55</v>
      </c>
      <c r="M10508" s="20" t="s">
        <v>83</v>
      </c>
      <c r="N10508" s="26"/>
      <c r="O10508" s="20" t="s">
        <v>56</v>
      </c>
      <c r="P10508" t="str">
        <f t="shared" si="164"/>
        <v>INSERT INTO @DataTable (Deal, AdvanceDate, PROV, DealPurpose, RateType, BEACON, LTV, TDS, GDS, InsuranceType, PrincipalBalance, OccupancyType, AccountStatus, Closed_Date, DelinquencyBucket) VALUES (10507, '2013-01-25', 'ON', 'ETO Existing Client', 'ARM', 744, 80, 28.31, 23.92, 'Conv', 238274.25, 'Owner-Occupied', 'Open', '1900-01-00', 'Current');</v>
      </c>
    </row>
    <row r="10509" spans="1:16" x14ac:dyDescent="0.35">
      <c r="A10509" s="22">
        <v>10508</v>
      </c>
      <c r="B10509" s="21">
        <v>42243</v>
      </c>
      <c r="C10509" s="22" t="s">
        <v>57</v>
      </c>
      <c r="D10509" s="22" t="s">
        <v>61</v>
      </c>
      <c r="E10509" s="22" t="s">
        <v>53</v>
      </c>
      <c r="F10509" s="22">
        <v>746</v>
      </c>
      <c r="G10509" s="22">
        <v>80</v>
      </c>
      <c r="H10509" s="22">
        <v>31.44</v>
      </c>
      <c r="I10509" s="22">
        <v>24.08</v>
      </c>
      <c r="J10509" s="22" t="s">
        <v>54</v>
      </c>
      <c r="K10509" s="23">
        <v>246600.42</v>
      </c>
      <c r="L10509" s="23" t="s">
        <v>55</v>
      </c>
      <c r="M10509" s="23" t="s">
        <v>83</v>
      </c>
      <c r="N10509" s="27"/>
      <c r="O10509" s="23" t="s">
        <v>56</v>
      </c>
      <c r="P10509" t="str">
        <f t="shared" si="164"/>
        <v>INSERT INTO @DataTable (Deal, AdvanceDate, PROV, DealPurpose, RateType, BEACON, LTV, TDS, GDS, InsuranceType, PrincipalBalance, OccupancyType, AccountStatus, Closed_Date, DelinquencyBucket) VALUES (10508, '2015-08-27', 'ON', 'Purchase', 'Fixed', 746, 80, 31.44, 24.08, 'Conv', 246600.42, 'Owner-Occupied', 'Open', '1900-01-00', 'Current');</v>
      </c>
    </row>
    <row r="10510" spans="1:16" x14ac:dyDescent="0.35">
      <c r="A10510" s="19">
        <v>10509</v>
      </c>
      <c r="B10510" s="18">
        <v>41789</v>
      </c>
      <c r="C10510" s="19" t="s">
        <v>58</v>
      </c>
      <c r="D10510" s="19" t="s">
        <v>61</v>
      </c>
      <c r="E10510" s="19" t="s">
        <v>40</v>
      </c>
      <c r="F10510" s="19">
        <v>713</v>
      </c>
      <c r="G10510" s="19">
        <v>86.63</v>
      </c>
      <c r="H10510" s="19">
        <v>38.659999999999997</v>
      </c>
      <c r="I10510" s="19">
        <v>19.45</v>
      </c>
      <c r="J10510" s="19" t="s">
        <v>60</v>
      </c>
      <c r="K10510" s="20">
        <v>302488.17</v>
      </c>
      <c r="L10510" s="20" t="s">
        <v>55</v>
      </c>
      <c r="M10510" s="20" t="s">
        <v>83</v>
      </c>
      <c r="N10510" s="26"/>
      <c r="O10510" s="20" t="s">
        <v>56</v>
      </c>
      <c r="P10510" t="str">
        <f t="shared" si="164"/>
        <v>INSERT INTO @DataTable (Deal, AdvanceDate, PROV, DealPurpose, RateType, BEACON, LTV, TDS, GDS, InsuranceType, PrincipalBalance, OccupancyType, AccountStatus, Closed_Date, DelinquencyBucket) VALUES (10509, '2014-05-30', 'BC', 'Purchase', 'ARM', 713, 86.63, 38.66, 19.45, 'HiRatio', 302488.17, 'Owner-Occupied', 'Open', '1900-01-00', 'Current');</v>
      </c>
    </row>
    <row r="10511" spans="1:16" x14ac:dyDescent="0.35">
      <c r="A10511" s="22">
        <v>10510</v>
      </c>
      <c r="B10511" s="21">
        <v>41971</v>
      </c>
      <c r="C10511" s="22" t="s">
        <v>51</v>
      </c>
      <c r="D10511" s="22" t="s">
        <v>61</v>
      </c>
      <c r="E10511" s="22" t="s">
        <v>53</v>
      </c>
      <c r="F10511" s="22">
        <v>706</v>
      </c>
      <c r="G10511" s="22">
        <v>94.91</v>
      </c>
      <c r="H10511" s="22">
        <v>36.86</v>
      </c>
      <c r="I10511" s="22">
        <v>30.81</v>
      </c>
      <c r="J10511" s="22" t="s">
        <v>60</v>
      </c>
      <c r="K10511" s="23">
        <v>353353.26</v>
      </c>
      <c r="L10511" s="23" t="s">
        <v>55</v>
      </c>
      <c r="M10511" s="23" t="s">
        <v>83</v>
      </c>
      <c r="N10511" s="27"/>
      <c r="O10511" s="23" t="s">
        <v>56</v>
      </c>
      <c r="P10511" t="str">
        <f t="shared" si="164"/>
        <v>INSERT INTO @DataTable (Deal, AdvanceDate, PROV, DealPurpose, RateType, BEACON, LTV, TDS, GDS, InsuranceType, PrincipalBalance, OccupancyType, AccountStatus, Closed_Date, DelinquencyBucket) VALUES (10510, '2014-11-28', 'AB', 'Purchase', 'Fixed', 706, 94.91, 36.86, 30.81, 'HiRatio', 353353.26, 'Owner-Occupied', 'Open', '1900-01-00', 'Current');</v>
      </c>
    </row>
    <row r="10512" spans="1:16" x14ac:dyDescent="0.35">
      <c r="A10512" s="19">
        <v>10511</v>
      </c>
      <c r="B10512" s="18">
        <v>41059</v>
      </c>
      <c r="C10512" s="19" t="s">
        <v>51</v>
      </c>
      <c r="D10512" s="19" t="s">
        <v>61</v>
      </c>
      <c r="E10512" s="19" t="s">
        <v>53</v>
      </c>
      <c r="F10512" s="19">
        <v>826</v>
      </c>
      <c r="G10512" s="19">
        <v>90</v>
      </c>
      <c r="H10512" s="19">
        <v>11.01</v>
      </c>
      <c r="I10512" s="19">
        <v>8.25</v>
      </c>
      <c r="J10512" s="19" t="s">
        <v>60</v>
      </c>
      <c r="K10512" s="20">
        <v>0</v>
      </c>
      <c r="L10512" s="20" t="s">
        <v>55</v>
      </c>
      <c r="M10512" s="20" t="s">
        <v>84</v>
      </c>
      <c r="N10512" s="26">
        <v>41967</v>
      </c>
      <c r="O10512" s="20" t="s">
        <v>56</v>
      </c>
      <c r="P10512" t="str">
        <f t="shared" si="164"/>
        <v>INSERT INTO @DataTable (Deal, AdvanceDate, PROV, DealPurpose, RateType, BEACON, LTV, TDS, GDS, InsuranceType, PrincipalBalance, OccupancyType, AccountStatus, Closed_Date, DelinquencyBucket) VALUES (10511, '2012-05-30', 'AB', 'Purchase', 'Fixed', 826, 90, 11.01, 8.25, 'HiRatio', 0, 'Owner-Occupied', 'Closed', '2014-11-24', 'Current');</v>
      </c>
    </row>
    <row r="10513" spans="1:16" x14ac:dyDescent="0.35">
      <c r="A10513" s="22">
        <v>10512</v>
      </c>
      <c r="B10513" s="21">
        <v>42586</v>
      </c>
      <c r="C10513" s="22" t="s">
        <v>57</v>
      </c>
      <c r="D10513" s="22" t="s">
        <v>61</v>
      </c>
      <c r="E10513" s="22" t="s">
        <v>53</v>
      </c>
      <c r="F10513" s="22">
        <v>777</v>
      </c>
      <c r="G10513" s="22">
        <v>85</v>
      </c>
      <c r="H10513" s="22">
        <v>34.1</v>
      </c>
      <c r="I10513" s="22">
        <v>32.909999999999997</v>
      </c>
      <c r="J10513" s="22" t="s">
        <v>60</v>
      </c>
      <c r="K10513" s="23">
        <v>787585.83</v>
      </c>
      <c r="L10513" s="23" t="s">
        <v>55</v>
      </c>
      <c r="M10513" s="23" t="s">
        <v>83</v>
      </c>
      <c r="N10513" s="27"/>
      <c r="O10513" s="23" t="s">
        <v>56</v>
      </c>
      <c r="P10513" t="str">
        <f t="shared" si="164"/>
        <v>INSERT INTO @DataTable (Deal, AdvanceDate, PROV, DealPurpose, RateType, BEACON, LTV, TDS, GDS, InsuranceType, PrincipalBalance, OccupancyType, AccountStatus, Closed_Date, DelinquencyBucket) VALUES (10512, '2016-08-04', 'ON', 'Purchase', 'Fixed', 777, 85, 34.1, 32.91, 'HiRatio', 787585.83, 'Owner-Occupied', 'Open', '1900-01-00', 'Current');</v>
      </c>
    </row>
    <row r="10514" spans="1:16" x14ac:dyDescent="0.35">
      <c r="A10514" s="19">
        <v>10513</v>
      </c>
      <c r="B10514" s="18">
        <v>41689</v>
      </c>
      <c r="C10514" s="19" t="s">
        <v>58</v>
      </c>
      <c r="D10514" s="19" t="s">
        <v>61</v>
      </c>
      <c r="E10514" s="19" t="s">
        <v>53</v>
      </c>
      <c r="F10514" s="19">
        <v>775</v>
      </c>
      <c r="G10514" s="19">
        <v>95</v>
      </c>
      <c r="H10514" s="19">
        <v>39.270000000000003</v>
      </c>
      <c r="I10514" s="19">
        <v>38.08</v>
      </c>
      <c r="J10514" s="19" t="s">
        <v>60</v>
      </c>
      <c r="K10514" s="20">
        <v>0</v>
      </c>
      <c r="L10514" s="20" t="s">
        <v>55</v>
      </c>
      <c r="M10514" s="20" t="s">
        <v>84</v>
      </c>
      <c r="N10514" s="26">
        <v>42312</v>
      </c>
      <c r="O10514" s="20" t="s">
        <v>56</v>
      </c>
      <c r="P10514" t="str">
        <f t="shared" si="164"/>
        <v>INSERT INTO @DataTable (Deal, AdvanceDate, PROV, DealPurpose, RateType, BEACON, LTV, TDS, GDS, InsuranceType, PrincipalBalance, OccupancyType, AccountStatus, Closed_Date, DelinquencyBucket) VALUES (10513, '2014-02-19', 'BC', 'Purchase', 'Fixed', 775, 95, 39.27, 38.08, 'HiRatio', 0, 'Owner-Occupied', 'Closed', '2015-11-04', 'Current');</v>
      </c>
    </row>
    <row r="10515" spans="1:16" x14ac:dyDescent="0.35">
      <c r="A10515" s="22">
        <v>10514</v>
      </c>
      <c r="B10515" s="21">
        <v>41670</v>
      </c>
      <c r="C10515" s="22" t="s">
        <v>58</v>
      </c>
      <c r="D10515" s="22" t="s">
        <v>61</v>
      </c>
      <c r="E10515" s="22" t="s">
        <v>40</v>
      </c>
      <c r="F10515" s="22">
        <v>774</v>
      </c>
      <c r="G10515" s="22">
        <v>92.82</v>
      </c>
      <c r="H10515" s="22">
        <v>33.369999999999997</v>
      </c>
      <c r="I10515" s="22">
        <v>22.86</v>
      </c>
      <c r="J10515" s="22" t="s">
        <v>60</v>
      </c>
      <c r="K10515" s="23">
        <v>447609.04</v>
      </c>
      <c r="L10515" s="23" t="s">
        <v>55</v>
      </c>
      <c r="M10515" s="23" t="s">
        <v>83</v>
      </c>
      <c r="N10515" s="27"/>
      <c r="O10515" s="23" t="s">
        <v>56</v>
      </c>
      <c r="P10515" t="str">
        <f t="shared" si="164"/>
        <v>INSERT INTO @DataTable (Deal, AdvanceDate, PROV, DealPurpose, RateType, BEACON, LTV, TDS, GDS, InsuranceType, PrincipalBalance, OccupancyType, AccountStatus, Closed_Date, DelinquencyBucket) VALUES (10514, '2014-01-31', 'BC', 'Purchase', 'ARM', 774, 92.82, 33.37, 22.86, 'HiRatio', 447609.04, 'Owner-Occupied', 'Open', '1900-01-00', 'Current');</v>
      </c>
    </row>
    <row r="10516" spans="1:16" x14ac:dyDescent="0.35">
      <c r="A10516" s="19">
        <v>10515</v>
      </c>
      <c r="B10516" s="18">
        <v>42223</v>
      </c>
      <c r="C10516" s="19" t="s">
        <v>57</v>
      </c>
      <c r="D10516" s="19" t="s">
        <v>61</v>
      </c>
      <c r="E10516" s="19" t="s">
        <v>53</v>
      </c>
      <c r="F10516" s="19">
        <v>705</v>
      </c>
      <c r="G10516" s="19">
        <v>90</v>
      </c>
      <c r="H10516" s="19">
        <v>42.95</v>
      </c>
      <c r="I10516" s="19">
        <v>37.71</v>
      </c>
      <c r="J10516" s="19" t="s">
        <v>60</v>
      </c>
      <c r="K10516" s="20">
        <v>260787.09</v>
      </c>
      <c r="L10516" s="20" t="s">
        <v>55</v>
      </c>
      <c r="M10516" s="20" t="s">
        <v>83</v>
      </c>
      <c r="N10516" s="26"/>
      <c r="O10516" s="20" t="s">
        <v>56</v>
      </c>
      <c r="P10516" t="str">
        <f t="shared" si="164"/>
        <v>INSERT INTO @DataTable (Deal, AdvanceDate, PROV, DealPurpose, RateType, BEACON, LTV, TDS, GDS, InsuranceType, PrincipalBalance, OccupancyType, AccountStatus, Closed_Date, DelinquencyBucket) VALUES (10515, '2015-08-07', 'ON', 'Purchase', 'Fixed', 705, 90, 42.95, 37.71, 'HiRatio', 260787.09, 'Owner-Occupied', 'Open', '1900-01-00', 'Current');</v>
      </c>
    </row>
    <row r="10517" spans="1:16" x14ac:dyDescent="0.35">
      <c r="A10517" s="22">
        <v>10516</v>
      </c>
      <c r="B10517" s="21">
        <v>42150</v>
      </c>
      <c r="C10517" s="22" t="s">
        <v>57</v>
      </c>
      <c r="D10517" s="22" t="s">
        <v>52</v>
      </c>
      <c r="E10517" s="22" t="s">
        <v>40</v>
      </c>
      <c r="F10517" s="22">
        <v>771</v>
      </c>
      <c r="G10517" s="22">
        <v>59.26</v>
      </c>
      <c r="H10517" s="22">
        <v>37.700000000000003</v>
      </c>
      <c r="I10517" s="22">
        <v>27.07</v>
      </c>
      <c r="J10517" s="22" t="s">
        <v>54</v>
      </c>
      <c r="K10517" s="23">
        <v>0</v>
      </c>
      <c r="L10517" s="23" t="s">
        <v>55</v>
      </c>
      <c r="M10517" s="23" t="s">
        <v>84</v>
      </c>
      <c r="N10517" s="27">
        <v>42342</v>
      </c>
      <c r="O10517" s="23" t="s">
        <v>56</v>
      </c>
      <c r="P10517" t="str">
        <f t="shared" si="164"/>
        <v>INSERT INTO @DataTable (Deal, AdvanceDate, PROV, DealPurpose, RateType, BEACON, LTV, TDS, GDS, InsuranceType, PrincipalBalance, OccupancyType, AccountStatus, Closed_Date, DelinquencyBucket) VALUES (10516, '2015-05-26', 'ON', 'Refinance External', 'ARM', 771, 59.26, 37.7, 27.07, 'Conv', 0, 'Owner-Occupied', 'Closed', '2015-12-04', 'Current');</v>
      </c>
    </row>
    <row r="10518" spans="1:16" x14ac:dyDescent="0.35">
      <c r="A10518" s="19">
        <v>10517</v>
      </c>
      <c r="B10518" s="18">
        <v>42158</v>
      </c>
      <c r="C10518" s="19" t="s">
        <v>74</v>
      </c>
      <c r="D10518" s="19" t="s">
        <v>59</v>
      </c>
      <c r="E10518" s="19" t="s">
        <v>40</v>
      </c>
      <c r="F10518" s="19">
        <v>801</v>
      </c>
      <c r="G10518" s="19">
        <v>47.97</v>
      </c>
      <c r="H10518" s="19">
        <v>19.52</v>
      </c>
      <c r="I10518" s="19">
        <v>15.31</v>
      </c>
      <c r="J10518" s="19" t="s">
        <v>54</v>
      </c>
      <c r="K10518" s="20">
        <v>169177.13</v>
      </c>
      <c r="L10518" s="20" t="s">
        <v>55</v>
      </c>
      <c r="M10518" s="20" t="s">
        <v>83</v>
      </c>
      <c r="N10518" s="26"/>
      <c r="O10518" s="20" t="s">
        <v>56</v>
      </c>
      <c r="P10518" t="str">
        <f t="shared" si="164"/>
        <v>INSERT INTO @DataTable (Deal, AdvanceDate, PROV, DealPurpose, RateType, BEACON, LTV, TDS, GDS, InsuranceType, PrincipalBalance, OccupancyType, AccountStatus, Closed_Date, DelinquencyBucket) VALUES (10517, '2015-06-03', 'MB', 'Transfer', 'ARM', 801, 47.97, 19.52, 15.31, 'Conv', 169177.13, 'Owner-Occupied', 'Open', '1900-01-00', 'Current');</v>
      </c>
    </row>
    <row r="10519" spans="1:16" x14ac:dyDescent="0.35">
      <c r="A10519" s="22">
        <v>10518</v>
      </c>
      <c r="B10519" s="21">
        <v>42208</v>
      </c>
      <c r="C10519" s="22" t="s">
        <v>57</v>
      </c>
      <c r="D10519" s="22" t="s">
        <v>61</v>
      </c>
      <c r="E10519" s="22" t="s">
        <v>40</v>
      </c>
      <c r="F10519" s="22">
        <v>771</v>
      </c>
      <c r="G10519" s="22">
        <v>80</v>
      </c>
      <c r="H10519" s="22">
        <v>32.81</v>
      </c>
      <c r="I10519" s="22">
        <v>22.04</v>
      </c>
      <c r="J10519" s="22" t="s">
        <v>54</v>
      </c>
      <c r="K10519" s="23">
        <v>228912.08</v>
      </c>
      <c r="L10519" s="23" t="s">
        <v>55</v>
      </c>
      <c r="M10519" s="23" t="s">
        <v>83</v>
      </c>
      <c r="N10519" s="27"/>
      <c r="O10519" s="23" t="s">
        <v>56</v>
      </c>
      <c r="P10519" t="str">
        <f t="shared" si="164"/>
        <v>INSERT INTO @DataTable (Deal, AdvanceDate, PROV, DealPurpose, RateType, BEACON, LTV, TDS, GDS, InsuranceType, PrincipalBalance, OccupancyType, AccountStatus, Closed_Date, DelinquencyBucket) VALUES (10518, '2015-07-23', 'ON', 'Purchase', 'ARM', 771, 80, 32.81, 22.04, 'Conv', 228912.08, 'Owner-Occupied', 'Open', '1900-01-00', 'Current');</v>
      </c>
    </row>
    <row r="10520" spans="1:16" x14ac:dyDescent="0.35">
      <c r="A10520" s="19">
        <v>10519</v>
      </c>
      <c r="B10520" s="18">
        <v>42607</v>
      </c>
      <c r="C10520" s="19" t="s">
        <v>57</v>
      </c>
      <c r="D10520" s="19" t="s">
        <v>61</v>
      </c>
      <c r="E10520" s="19" t="s">
        <v>40</v>
      </c>
      <c r="F10520" s="19">
        <v>872</v>
      </c>
      <c r="G10520" s="19">
        <v>64.290000000000006</v>
      </c>
      <c r="H10520" s="19">
        <v>26.49</v>
      </c>
      <c r="I10520" s="19">
        <v>25.99</v>
      </c>
      <c r="J10520" s="19" t="s">
        <v>54</v>
      </c>
      <c r="K10520" s="20">
        <v>184915.48</v>
      </c>
      <c r="L10520" s="20" t="s">
        <v>55</v>
      </c>
      <c r="M10520" s="20" t="s">
        <v>83</v>
      </c>
      <c r="N10520" s="26"/>
      <c r="O10520" s="20" t="s">
        <v>56</v>
      </c>
      <c r="P10520" t="str">
        <f t="shared" si="164"/>
        <v>INSERT INTO @DataTable (Deal, AdvanceDate, PROV, DealPurpose, RateType, BEACON, LTV, TDS, GDS, InsuranceType, PrincipalBalance, OccupancyType, AccountStatus, Closed_Date, DelinquencyBucket) VALUES (10519, '2016-08-25', 'ON', 'Purchase', 'ARM', 872, 64.29, 26.49, 25.99, 'Conv', 184915.48, 'Owner-Occupied', 'Open', '1900-01-00', 'Current');</v>
      </c>
    </row>
    <row r="10521" spans="1:16" x14ac:dyDescent="0.35">
      <c r="A10521" s="22">
        <v>10520</v>
      </c>
      <c r="B10521" s="21">
        <v>42739</v>
      </c>
      <c r="C10521" s="22" t="s">
        <v>57</v>
      </c>
      <c r="D10521" s="22" t="s">
        <v>61</v>
      </c>
      <c r="E10521" s="22" t="s">
        <v>53</v>
      </c>
      <c r="F10521" s="22">
        <v>850</v>
      </c>
      <c r="G10521" s="22">
        <v>84.86</v>
      </c>
      <c r="H10521" s="22">
        <v>38.479999999999997</v>
      </c>
      <c r="I10521" s="22">
        <v>27.83</v>
      </c>
      <c r="J10521" s="22" t="s">
        <v>60</v>
      </c>
      <c r="K10521" s="23">
        <v>302346</v>
      </c>
      <c r="L10521" s="23" t="s">
        <v>55</v>
      </c>
      <c r="M10521" s="23" t="s">
        <v>83</v>
      </c>
      <c r="N10521" s="27"/>
      <c r="O10521" s="23" t="s">
        <v>56</v>
      </c>
      <c r="P10521" t="str">
        <f t="shared" si="164"/>
        <v>INSERT INTO @DataTable (Deal, AdvanceDate, PROV, DealPurpose, RateType, BEACON, LTV, TDS, GDS, InsuranceType, PrincipalBalance, OccupancyType, AccountStatus, Closed_Date, DelinquencyBucket) VALUES (10520, '2017-01-04', 'ON', 'Purchase', 'Fixed', 850, 84.86, 38.48, 27.83, 'HiRatio', 302346, 'Owner-Occupied', 'Open', '1900-01-00', 'Current');</v>
      </c>
    </row>
    <row r="10522" spans="1:16" x14ac:dyDescent="0.35">
      <c r="A10522" s="19">
        <v>10521</v>
      </c>
      <c r="B10522" s="18">
        <v>42082</v>
      </c>
      <c r="C10522" s="19" t="s">
        <v>57</v>
      </c>
      <c r="D10522" s="19" t="s">
        <v>52</v>
      </c>
      <c r="E10522" s="19" t="s">
        <v>40</v>
      </c>
      <c r="F10522" s="19">
        <v>769</v>
      </c>
      <c r="G10522" s="19">
        <v>71.08</v>
      </c>
      <c r="H10522" s="19">
        <v>22.09</v>
      </c>
      <c r="I10522" s="19">
        <v>20.54</v>
      </c>
      <c r="J10522" s="19" t="s">
        <v>54</v>
      </c>
      <c r="K10522" s="20">
        <v>220652.63</v>
      </c>
      <c r="L10522" s="20" t="s">
        <v>55</v>
      </c>
      <c r="M10522" s="20" t="s">
        <v>83</v>
      </c>
      <c r="N10522" s="26"/>
      <c r="O10522" s="20" t="s">
        <v>56</v>
      </c>
      <c r="P10522" t="str">
        <f t="shared" si="164"/>
        <v>INSERT INTO @DataTable (Deal, AdvanceDate, PROV, DealPurpose, RateType, BEACON, LTV, TDS, GDS, InsuranceType, PrincipalBalance, OccupancyType, AccountStatus, Closed_Date, DelinquencyBucket) VALUES (10521, '2015-03-19', 'ON', 'Refinance External', 'ARM', 769, 71.08, 22.09, 20.54, 'Conv', 220652.63, 'Owner-Occupied', 'Open', '1900-01-00', 'Current');</v>
      </c>
    </row>
    <row r="10523" spans="1:16" x14ac:dyDescent="0.35">
      <c r="A10523" s="22">
        <v>10522</v>
      </c>
      <c r="B10523" s="21">
        <v>42233</v>
      </c>
      <c r="C10523" s="22" t="s">
        <v>51</v>
      </c>
      <c r="D10523" s="22" t="s">
        <v>61</v>
      </c>
      <c r="E10523" s="22" t="s">
        <v>53</v>
      </c>
      <c r="F10523" s="22">
        <v>709</v>
      </c>
      <c r="G10523" s="22">
        <v>90</v>
      </c>
      <c r="H10523" s="22">
        <v>34.729999999999997</v>
      </c>
      <c r="I10523" s="22">
        <v>21.79</v>
      </c>
      <c r="J10523" s="22" t="s">
        <v>60</v>
      </c>
      <c r="K10523" s="23">
        <v>335358.64</v>
      </c>
      <c r="L10523" s="23" t="s">
        <v>55</v>
      </c>
      <c r="M10523" s="23" t="s">
        <v>83</v>
      </c>
      <c r="N10523" s="27"/>
      <c r="O10523" s="23" t="s">
        <v>56</v>
      </c>
      <c r="P10523" t="str">
        <f t="shared" si="164"/>
        <v>INSERT INTO @DataTable (Deal, AdvanceDate, PROV, DealPurpose, RateType, BEACON, LTV, TDS, GDS, InsuranceType, PrincipalBalance, OccupancyType, AccountStatus, Closed_Date, DelinquencyBucket) VALUES (10522, '2015-08-17', 'AB', 'Purchase', 'Fixed', 709, 90, 34.73, 21.79, 'HiRatio', 335358.64, 'Owner-Occupied', 'Open', '1900-01-00', 'Current');</v>
      </c>
    </row>
    <row r="10524" spans="1:16" x14ac:dyDescent="0.35">
      <c r="A10524" s="19">
        <v>10523</v>
      </c>
      <c r="B10524" s="18">
        <v>41621</v>
      </c>
      <c r="C10524" s="19" t="s">
        <v>57</v>
      </c>
      <c r="D10524" s="19" t="s">
        <v>52</v>
      </c>
      <c r="E10524" s="19" t="s">
        <v>53</v>
      </c>
      <c r="F10524" s="19">
        <v>671</v>
      </c>
      <c r="G10524" s="19">
        <v>67.5</v>
      </c>
      <c r="H10524" s="19">
        <v>33.67</v>
      </c>
      <c r="I10524" s="19">
        <v>14.78</v>
      </c>
      <c r="J10524" s="19" t="s">
        <v>54</v>
      </c>
      <c r="K10524" s="20">
        <v>249517.42</v>
      </c>
      <c r="L10524" s="20" t="s">
        <v>55</v>
      </c>
      <c r="M10524" s="20" t="s">
        <v>83</v>
      </c>
      <c r="N10524" s="26"/>
      <c r="O10524" s="20" t="s">
        <v>56</v>
      </c>
      <c r="P10524" t="str">
        <f t="shared" si="164"/>
        <v>INSERT INTO @DataTable (Deal, AdvanceDate, PROV, DealPurpose, RateType, BEACON, LTV, TDS, GDS, InsuranceType, PrincipalBalance, OccupancyType, AccountStatus, Closed_Date, DelinquencyBucket) VALUES (10523, '2013-12-13', 'ON', 'Refinance External', 'Fixed', 671, 67.5, 33.67, 14.78, 'Conv', 249517.42, 'Owner-Occupied', 'Open', '1900-01-00', 'Current');</v>
      </c>
    </row>
    <row r="10525" spans="1:16" x14ac:dyDescent="0.35">
      <c r="A10525" s="22">
        <v>10524</v>
      </c>
      <c r="B10525" s="21">
        <v>42591</v>
      </c>
      <c r="C10525" s="22" t="s">
        <v>57</v>
      </c>
      <c r="D10525" s="22" t="s">
        <v>61</v>
      </c>
      <c r="E10525" s="22" t="s">
        <v>53</v>
      </c>
      <c r="F10525" s="22">
        <v>869</v>
      </c>
      <c r="G10525" s="22">
        <v>93.99</v>
      </c>
      <c r="H10525" s="22">
        <v>43.7</v>
      </c>
      <c r="I10525" s="22">
        <v>21.08</v>
      </c>
      <c r="J10525" s="22" t="s">
        <v>60</v>
      </c>
      <c r="K10525" s="23">
        <v>320328.65000000002</v>
      </c>
      <c r="L10525" s="23" t="s">
        <v>66</v>
      </c>
      <c r="M10525" s="23" t="s">
        <v>83</v>
      </c>
      <c r="N10525" s="27"/>
      <c r="O10525" s="23" t="s">
        <v>56</v>
      </c>
      <c r="P10525" t="str">
        <f t="shared" si="164"/>
        <v>INSERT INTO @DataTable (Deal, AdvanceDate, PROV, DealPurpose, RateType, BEACON, LTV, TDS, GDS, InsuranceType, PrincipalBalance, OccupancyType, AccountStatus, Closed_Date, DelinquencyBucket) VALUES (10524, '2016-08-09', 'ON', 'Purchase', 'Fixed', 869, 93.99, 43.7, 21.08, 'HiRatio', 320328.65, 'Second Home', 'Open', '1900-01-00', 'Current');</v>
      </c>
    </row>
    <row r="10526" spans="1:16" x14ac:dyDescent="0.35">
      <c r="A10526" s="19">
        <v>10525</v>
      </c>
      <c r="B10526" s="18">
        <v>42472</v>
      </c>
      <c r="C10526" s="19" t="s">
        <v>51</v>
      </c>
      <c r="D10526" s="19" t="s">
        <v>61</v>
      </c>
      <c r="E10526" s="19" t="s">
        <v>53</v>
      </c>
      <c r="F10526" s="19">
        <v>737</v>
      </c>
      <c r="G10526" s="19">
        <v>95</v>
      </c>
      <c r="H10526" s="19">
        <v>40.700000000000003</v>
      </c>
      <c r="I10526" s="19">
        <v>19.27</v>
      </c>
      <c r="J10526" s="19" t="s">
        <v>60</v>
      </c>
      <c r="K10526" s="20">
        <v>352676.97</v>
      </c>
      <c r="L10526" s="20" t="s">
        <v>55</v>
      </c>
      <c r="M10526" s="20" t="s">
        <v>83</v>
      </c>
      <c r="N10526" s="26"/>
      <c r="O10526" s="20" t="s">
        <v>56</v>
      </c>
      <c r="P10526" t="str">
        <f t="shared" si="164"/>
        <v>INSERT INTO @DataTable (Deal, AdvanceDate, PROV, DealPurpose, RateType, BEACON, LTV, TDS, GDS, InsuranceType, PrincipalBalance, OccupancyType, AccountStatus, Closed_Date, DelinquencyBucket) VALUES (10525, '2016-04-12', 'AB', 'Purchase', 'Fixed', 737, 95, 40.7, 19.27, 'HiRatio', 352676.97, 'Owner-Occupied', 'Open', '1900-01-00', 'Current');</v>
      </c>
    </row>
    <row r="10527" spans="1:16" x14ac:dyDescent="0.35">
      <c r="A10527" s="22">
        <v>10526</v>
      </c>
      <c r="B10527" s="21">
        <v>42286</v>
      </c>
      <c r="C10527" s="22" t="s">
        <v>51</v>
      </c>
      <c r="D10527" s="22" t="s">
        <v>52</v>
      </c>
      <c r="E10527" s="22" t="s">
        <v>53</v>
      </c>
      <c r="F10527" s="22">
        <v>685</v>
      </c>
      <c r="G10527" s="22">
        <v>65.22</v>
      </c>
      <c r="H10527" s="22">
        <v>42.23</v>
      </c>
      <c r="I10527" s="22">
        <v>21.95</v>
      </c>
      <c r="J10527" s="22" t="s">
        <v>54</v>
      </c>
      <c r="K10527" s="23">
        <v>275532.09999999998</v>
      </c>
      <c r="L10527" s="23" t="s">
        <v>55</v>
      </c>
      <c r="M10527" s="23" t="s">
        <v>83</v>
      </c>
      <c r="N10527" s="27"/>
      <c r="O10527" s="23" t="s">
        <v>56</v>
      </c>
      <c r="P10527" t="str">
        <f t="shared" si="164"/>
        <v>INSERT INTO @DataTable (Deal, AdvanceDate, PROV, DealPurpose, RateType, BEACON, LTV, TDS, GDS, InsuranceType, PrincipalBalance, OccupancyType, AccountStatus, Closed_Date, DelinquencyBucket) VALUES (10526, '2015-10-09', 'AB', 'Refinance External', 'Fixed', 685, 65.22, 42.23, 21.95, 'Conv', 275532.1, 'Owner-Occupied', 'Open', '1900-01-00', 'Current');</v>
      </c>
    </row>
    <row r="10528" spans="1:16" x14ac:dyDescent="0.35">
      <c r="A10528" s="19">
        <v>10527</v>
      </c>
      <c r="B10528" s="18">
        <v>42520</v>
      </c>
      <c r="C10528" s="19" t="s">
        <v>57</v>
      </c>
      <c r="D10528" s="19" t="s">
        <v>52</v>
      </c>
      <c r="E10528" s="19" t="s">
        <v>40</v>
      </c>
      <c r="F10528" s="19">
        <v>718</v>
      </c>
      <c r="G10528" s="19">
        <v>63.01</v>
      </c>
      <c r="H10528" s="19">
        <v>29.74</v>
      </c>
      <c r="I10528" s="19">
        <v>29.61</v>
      </c>
      <c r="J10528" s="19" t="s">
        <v>54</v>
      </c>
      <c r="K10528" s="20">
        <v>512563.45</v>
      </c>
      <c r="L10528" s="20" t="s">
        <v>55</v>
      </c>
      <c r="M10528" s="20" t="s">
        <v>83</v>
      </c>
      <c r="N10528" s="26"/>
      <c r="O10528" s="20" t="s">
        <v>56</v>
      </c>
      <c r="P10528" t="str">
        <f t="shared" si="164"/>
        <v>INSERT INTO @DataTable (Deal, AdvanceDate, PROV, DealPurpose, RateType, BEACON, LTV, TDS, GDS, InsuranceType, PrincipalBalance, OccupancyType, AccountStatus, Closed_Date, DelinquencyBucket) VALUES (10527, '2016-05-30', 'ON', 'Refinance External', 'ARM', 718, 63.01, 29.74, 29.61, 'Conv', 512563.45, 'Owner-Occupied', 'Open', '1900-01-00', 'Current');</v>
      </c>
    </row>
    <row r="10529" spans="1:16" x14ac:dyDescent="0.35">
      <c r="A10529" s="22">
        <v>10528</v>
      </c>
      <c r="B10529" s="21">
        <v>41064</v>
      </c>
      <c r="C10529" s="22" t="s">
        <v>51</v>
      </c>
      <c r="D10529" s="22" t="s">
        <v>61</v>
      </c>
      <c r="E10529" s="22" t="s">
        <v>53</v>
      </c>
      <c r="F10529" s="22">
        <v>708</v>
      </c>
      <c r="G10529" s="22">
        <v>75</v>
      </c>
      <c r="H10529" s="22">
        <v>21.24</v>
      </c>
      <c r="I10529" s="22">
        <v>17.739999999999998</v>
      </c>
      <c r="J10529" s="22" t="s">
        <v>54</v>
      </c>
      <c r="K10529" s="23">
        <v>263959.06</v>
      </c>
      <c r="L10529" s="23" t="s">
        <v>55</v>
      </c>
      <c r="M10529" s="23" t="s">
        <v>83</v>
      </c>
      <c r="N10529" s="27"/>
      <c r="O10529" s="23" t="s">
        <v>56</v>
      </c>
      <c r="P10529" t="str">
        <f t="shared" si="164"/>
        <v>INSERT INTO @DataTable (Deal, AdvanceDate, PROV, DealPurpose, RateType, BEACON, LTV, TDS, GDS, InsuranceType, PrincipalBalance, OccupancyType, AccountStatus, Closed_Date, DelinquencyBucket) VALUES (10528, '2012-06-04', 'AB', 'Purchase', 'Fixed', 708, 75, 21.24, 17.74, 'Conv', 263959.06, 'Owner-Occupied', 'Open', '1900-01-00', 'Current');</v>
      </c>
    </row>
    <row r="10530" spans="1:16" x14ac:dyDescent="0.35">
      <c r="A10530" s="19">
        <v>10529</v>
      </c>
      <c r="B10530" s="18">
        <v>42348</v>
      </c>
      <c r="C10530" s="19" t="s">
        <v>57</v>
      </c>
      <c r="D10530" s="19" t="s">
        <v>52</v>
      </c>
      <c r="E10530" s="19" t="s">
        <v>40</v>
      </c>
      <c r="F10530" s="19">
        <v>713</v>
      </c>
      <c r="G10530" s="19">
        <v>75</v>
      </c>
      <c r="H10530" s="19">
        <v>35.58</v>
      </c>
      <c r="I10530" s="19">
        <v>6.31</v>
      </c>
      <c r="J10530" s="19" t="s">
        <v>54</v>
      </c>
      <c r="K10530" s="20">
        <v>256972.86</v>
      </c>
      <c r="L10530" s="20" t="s">
        <v>66</v>
      </c>
      <c r="M10530" s="20" t="s">
        <v>83</v>
      </c>
      <c r="N10530" s="26"/>
      <c r="O10530" s="20" t="s">
        <v>56</v>
      </c>
      <c r="P10530" t="str">
        <f t="shared" si="164"/>
        <v>INSERT INTO @DataTable (Deal, AdvanceDate, PROV, DealPurpose, RateType, BEACON, LTV, TDS, GDS, InsuranceType, PrincipalBalance, OccupancyType, AccountStatus, Closed_Date, DelinquencyBucket) VALUES (10529, '2015-12-10', 'ON', 'Refinance External', 'ARM', 713, 75, 35.58, 6.31, 'Conv', 256972.86, 'Second Home', 'Open', '1900-01-00', 'Current');</v>
      </c>
    </row>
    <row r="10531" spans="1:16" x14ac:dyDescent="0.35">
      <c r="A10531" s="22">
        <v>10530</v>
      </c>
      <c r="B10531" s="21">
        <v>42520</v>
      </c>
      <c r="C10531" s="22" t="s">
        <v>74</v>
      </c>
      <c r="D10531" s="22" t="s">
        <v>61</v>
      </c>
      <c r="E10531" s="22" t="s">
        <v>53</v>
      </c>
      <c r="F10531" s="22">
        <v>833</v>
      </c>
      <c r="G10531" s="22">
        <v>95</v>
      </c>
      <c r="H10531" s="22">
        <v>28.96</v>
      </c>
      <c r="I10531" s="22">
        <v>19.11</v>
      </c>
      <c r="J10531" s="22" t="s">
        <v>60</v>
      </c>
      <c r="K10531" s="23">
        <v>215246.27</v>
      </c>
      <c r="L10531" s="23" t="s">
        <v>55</v>
      </c>
      <c r="M10531" s="23" t="s">
        <v>83</v>
      </c>
      <c r="N10531" s="27"/>
      <c r="O10531" s="23" t="s">
        <v>56</v>
      </c>
      <c r="P10531" t="str">
        <f t="shared" si="164"/>
        <v>INSERT INTO @DataTable (Deal, AdvanceDate, PROV, DealPurpose, RateType, BEACON, LTV, TDS, GDS, InsuranceType, PrincipalBalance, OccupancyType, AccountStatus, Closed_Date, DelinquencyBucket) VALUES (10530, '2016-05-30', 'MB', 'Purchase', 'Fixed', 833, 95, 28.96, 19.11, 'HiRatio', 215246.27, 'Owner-Occupied', 'Open', '1900-01-00', 'Current');</v>
      </c>
    </row>
    <row r="10532" spans="1:16" x14ac:dyDescent="0.35">
      <c r="A10532" s="19">
        <v>10531</v>
      </c>
      <c r="B10532" s="18">
        <v>42345</v>
      </c>
      <c r="C10532" s="19" t="s">
        <v>57</v>
      </c>
      <c r="D10532" s="19" t="s">
        <v>61</v>
      </c>
      <c r="E10532" s="19" t="s">
        <v>53</v>
      </c>
      <c r="F10532" s="19">
        <v>732</v>
      </c>
      <c r="G10532" s="19">
        <v>93.75</v>
      </c>
      <c r="H10532" s="19">
        <v>39.68</v>
      </c>
      <c r="I10532" s="19">
        <v>38.28</v>
      </c>
      <c r="J10532" s="19" t="s">
        <v>60</v>
      </c>
      <c r="K10532" s="20">
        <v>0</v>
      </c>
      <c r="L10532" s="20" t="s">
        <v>55</v>
      </c>
      <c r="M10532" s="20" t="s">
        <v>84</v>
      </c>
      <c r="N10532" s="26">
        <v>42621</v>
      </c>
      <c r="O10532" s="20" t="s">
        <v>56</v>
      </c>
      <c r="P10532" t="str">
        <f t="shared" si="164"/>
        <v>INSERT INTO @DataTable (Deal, AdvanceDate, PROV, DealPurpose, RateType, BEACON, LTV, TDS, GDS, InsuranceType, PrincipalBalance, OccupancyType, AccountStatus, Closed_Date, DelinquencyBucket) VALUES (10531, '2015-12-07', 'ON', 'Purchase', 'Fixed', 732, 93.75, 39.68, 38.28, 'HiRatio', 0, 'Owner-Occupied', 'Closed', '2016-09-08', 'Current');</v>
      </c>
    </row>
    <row r="10533" spans="1:16" x14ac:dyDescent="0.35">
      <c r="A10533" s="22">
        <v>10532</v>
      </c>
      <c r="B10533" s="21">
        <v>42151</v>
      </c>
      <c r="C10533" s="22" t="s">
        <v>58</v>
      </c>
      <c r="D10533" s="22" t="s">
        <v>52</v>
      </c>
      <c r="E10533" s="22" t="s">
        <v>53</v>
      </c>
      <c r="F10533" s="22">
        <v>794</v>
      </c>
      <c r="G10533" s="22">
        <v>78.95</v>
      </c>
      <c r="H10533" s="22">
        <v>29.17</v>
      </c>
      <c r="I10533" s="22">
        <v>28.63</v>
      </c>
      <c r="J10533" s="22" t="s">
        <v>54</v>
      </c>
      <c r="K10533" s="23">
        <v>284049.55</v>
      </c>
      <c r="L10533" s="23" t="s">
        <v>55</v>
      </c>
      <c r="M10533" s="23" t="s">
        <v>83</v>
      </c>
      <c r="N10533" s="27"/>
      <c r="O10533" s="23" t="s">
        <v>56</v>
      </c>
      <c r="P10533" t="str">
        <f t="shared" si="164"/>
        <v>INSERT INTO @DataTable (Deal, AdvanceDate, PROV, DealPurpose, RateType, BEACON, LTV, TDS, GDS, InsuranceType, PrincipalBalance, OccupancyType, AccountStatus, Closed_Date, DelinquencyBucket) VALUES (10532, '2015-05-27', 'BC', 'Refinance External', 'Fixed', 794, 78.95, 29.17, 28.63, 'Conv', 284049.55, 'Owner-Occupied', 'Open', '1900-01-00', 'Current');</v>
      </c>
    </row>
    <row r="10534" spans="1:16" x14ac:dyDescent="0.35">
      <c r="A10534" s="19">
        <v>10533</v>
      </c>
      <c r="B10534" s="18">
        <v>42145</v>
      </c>
      <c r="C10534" s="19" t="s">
        <v>57</v>
      </c>
      <c r="D10534" s="19" t="s">
        <v>61</v>
      </c>
      <c r="E10534" s="19" t="s">
        <v>40</v>
      </c>
      <c r="F10534" s="19">
        <v>764</v>
      </c>
      <c r="G10534" s="19">
        <v>75</v>
      </c>
      <c r="H10534" s="19">
        <v>30.75</v>
      </c>
      <c r="I10534" s="19">
        <v>19.88</v>
      </c>
      <c r="J10534" s="19" t="s">
        <v>54</v>
      </c>
      <c r="K10534" s="20">
        <v>395699.36</v>
      </c>
      <c r="L10534" s="20" t="s">
        <v>55</v>
      </c>
      <c r="M10534" s="20" t="s">
        <v>83</v>
      </c>
      <c r="N10534" s="26"/>
      <c r="O10534" s="20" t="s">
        <v>56</v>
      </c>
      <c r="P10534" t="str">
        <f t="shared" si="164"/>
        <v>INSERT INTO @DataTable (Deal, AdvanceDate, PROV, DealPurpose, RateType, BEACON, LTV, TDS, GDS, InsuranceType, PrincipalBalance, OccupancyType, AccountStatus, Closed_Date, DelinquencyBucket) VALUES (10533, '2015-05-21', 'ON', 'Purchase', 'ARM', 764, 75, 30.75, 19.88, 'Conv', 395699.36, 'Owner-Occupied', 'Open', '1900-01-00', 'Current');</v>
      </c>
    </row>
    <row r="10535" spans="1:16" x14ac:dyDescent="0.35">
      <c r="A10535" s="22">
        <v>10534</v>
      </c>
      <c r="B10535" s="21">
        <v>42083</v>
      </c>
      <c r="C10535" s="22" t="s">
        <v>57</v>
      </c>
      <c r="D10535" s="22" t="s">
        <v>61</v>
      </c>
      <c r="E10535" s="22" t="s">
        <v>40</v>
      </c>
      <c r="F10535" s="22">
        <v>771</v>
      </c>
      <c r="G10535" s="22">
        <v>80</v>
      </c>
      <c r="H10535" s="22">
        <v>36.72</v>
      </c>
      <c r="I10535" s="22">
        <v>18.59</v>
      </c>
      <c r="J10535" s="22" t="s">
        <v>54</v>
      </c>
      <c r="K10535" s="23">
        <v>264304.96000000002</v>
      </c>
      <c r="L10535" s="23" t="s">
        <v>55</v>
      </c>
      <c r="M10535" s="23" t="s">
        <v>83</v>
      </c>
      <c r="N10535" s="27"/>
      <c r="O10535" s="23" t="s">
        <v>56</v>
      </c>
      <c r="P10535" t="str">
        <f t="shared" si="164"/>
        <v>INSERT INTO @DataTable (Deal, AdvanceDate, PROV, DealPurpose, RateType, BEACON, LTV, TDS, GDS, InsuranceType, PrincipalBalance, OccupancyType, AccountStatus, Closed_Date, DelinquencyBucket) VALUES (10534, '2015-03-20', 'ON', 'Purchase', 'ARM', 771, 80, 36.72, 18.59, 'Conv', 264304.96, 'Owner-Occupied', 'Open', '1900-01-00', 'Current');</v>
      </c>
    </row>
    <row r="10536" spans="1:16" x14ac:dyDescent="0.35">
      <c r="A10536" s="19">
        <v>10535</v>
      </c>
      <c r="B10536" s="18">
        <v>41827</v>
      </c>
      <c r="C10536" s="19" t="s">
        <v>51</v>
      </c>
      <c r="D10536" s="19" t="s">
        <v>61</v>
      </c>
      <c r="E10536" s="19" t="s">
        <v>40</v>
      </c>
      <c r="F10536" s="19">
        <v>793</v>
      </c>
      <c r="G10536" s="19">
        <v>69.88</v>
      </c>
      <c r="H10536" s="19">
        <v>24.12</v>
      </c>
      <c r="I10536" s="19">
        <v>23.92</v>
      </c>
      <c r="J10536" s="19" t="s">
        <v>54</v>
      </c>
      <c r="K10536" s="20">
        <v>148797.10999999999</v>
      </c>
      <c r="L10536" s="20" t="s">
        <v>55</v>
      </c>
      <c r="M10536" s="20" t="s">
        <v>83</v>
      </c>
      <c r="N10536" s="26"/>
      <c r="O10536" s="20" t="s">
        <v>56</v>
      </c>
      <c r="P10536" t="str">
        <f t="shared" si="164"/>
        <v>INSERT INTO @DataTable (Deal, AdvanceDate, PROV, DealPurpose, RateType, BEACON, LTV, TDS, GDS, InsuranceType, PrincipalBalance, OccupancyType, AccountStatus, Closed_Date, DelinquencyBucket) VALUES (10535, '2014-07-07', 'AB', 'Purchase', 'ARM', 793, 69.88, 24.12, 23.92, 'Conv', 148797.11, 'Owner-Occupied', 'Open', '1900-01-00', 'Current');</v>
      </c>
    </row>
    <row r="10537" spans="1:16" x14ac:dyDescent="0.35">
      <c r="A10537" s="22">
        <v>10536</v>
      </c>
      <c r="B10537" s="21">
        <v>42139</v>
      </c>
      <c r="C10537" s="22" t="s">
        <v>57</v>
      </c>
      <c r="D10537" s="22" t="s">
        <v>61</v>
      </c>
      <c r="E10537" s="22" t="s">
        <v>53</v>
      </c>
      <c r="F10537" s="22">
        <v>788</v>
      </c>
      <c r="G10537" s="22">
        <v>90</v>
      </c>
      <c r="H10537" s="22">
        <v>28.03</v>
      </c>
      <c r="I10537" s="22">
        <v>20.67</v>
      </c>
      <c r="J10537" s="22" t="s">
        <v>60</v>
      </c>
      <c r="K10537" s="23">
        <v>0</v>
      </c>
      <c r="L10537" s="23" t="s">
        <v>55</v>
      </c>
      <c r="M10537" s="23" t="s">
        <v>84</v>
      </c>
      <c r="N10537" s="27">
        <v>42720</v>
      </c>
      <c r="O10537" s="23" t="s">
        <v>56</v>
      </c>
      <c r="P10537" t="str">
        <f t="shared" si="164"/>
        <v>INSERT INTO @DataTable (Deal, AdvanceDate, PROV, DealPurpose, RateType, BEACON, LTV, TDS, GDS, InsuranceType, PrincipalBalance, OccupancyType, AccountStatus, Closed_Date, DelinquencyBucket) VALUES (10536, '2015-05-15', 'ON', 'Purchase', 'Fixed', 788, 90, 28.03, 20.67, 'HiRatio', 0, 'Owner-Occupied', 'Closed', '2016-12-16', 'Current');</v>
      </c>
    </row>
    <row r="10538" spans="1:16" x14ac:dyDescent="0.35">
      <c r="A10538" s="19">
        <v>10537</v>
      </c>
      <c r="B10538" s="18">
        <v>41684</v>
      </c>
      <c r="C10538" s="19" t="s">
        <v>51</v>
      </c>
      <c r="D10538" s="19" t="s">
        <v>61</v>
      </c>
      <c r="E10538" s="19" t="s">
        <v>53</v>
      </c>
      <c r="F10538" s="19">
        <v>742</v>
      </c>
      <c r="G10538" s="19">
        <v>95</v>
      </c>
      <c r="H10538" s="19">
        <v>29.24</v>
      </c>
      <c r="I10538" s="19">
        <v>17.43</v>
      </c>
      <c r="J10538" s="19" t="s">
        <v>60</v>
      </c>
      <c r="K10538" s="20">
        <v>232559.29</v>
      </c>
      <c r="L10538" s="20" t="s">
        <v>55</v>
      </c>
      <c r="M10538" s="20" t="s">
        <v>83</v>
      </c>
      <c r="N10538" s="26"/>
      <c r="O10538" s="20" t="s">
        <v>56</v>
      </c>
      <c r="P10538" t="str">
        <f t="shared" si="164"/>
        <v>INSERT INTO @DataTable (Deal, AdvanceDate, PROV, DealPurpose, RateType, BEACON, LTV, TDS, GDS, InsuranceType, PrincipalBalance, OccupancyType, AccountStatus, Closed_Date, DelinquencyBucket) VALUES (10537, '2014-02-14', 'AB', 'Purchase', 'Fixed', 742, 95, 29.24, 17.43, 'HiRatio', 232559.29, 'Owner-Occupied', 'Open', '1900-01-00', 'Current');</v>
      </c>
    </row>
    <row r="10539" spans="1:16" x14ac:dyDescent="0.35">
      <c r="A10539" s="22">
        <v>10538</v>
      </c>
      <c r="B10539" s="21">
        <v>41547</v>
      </c>
      <c r="C10539" s="22" t="s">
        <v>57</v>
      </c>
      <c r="D10539" s="22" t="s">
        <v>61</v>
      </c>
      <c r="E10539" s="22" t="s">
        <v>53</v>
      </c>
      <c r="F10539" s="22">
        <v>720</v>
      </c>
      <c r="G10539" s="22">
        <v>95</v>
      </c>
      <c r="H10539" s="22">
        <v>30.1</v>
      </c>
      <c r="I10539" s="22">
        <v>28.73</v>
      </c>
      <c r="J10539" s="22" t="s">
        <v>60</v>
      </c>
      <c r="K10539" s="23">
        <v>194821.04</v>
      </c>
      <c r="L10539" s="23" t="s">
        <v>55</v>
      </c>
      <c r="M10539" s="23" t="s">
        <v>83</v>
      </c>
      <c r="N10539" s="27"/>
      <c r="O10539" s="23" t="s">
        <v>56</v>
      </c>
      <c r="P10539" t="str">
        <f t="shared" si="164"/>
        <v>INSERT INTO @DataTable (Deal, AdvanceDate, PROV, DealPurpose, RateType, BEACON, LTV, TDS, GDS, InsuranceType, PrincipalBalance, OccupancyType, AccountStatus, Closed_Date, DelinquencyBucket) VALUES (10538, '2013-09-30', 'ON', 'Purchase', 'Fixed', 720, 95, 30.1, 28.73, 'HiRatio', 194821.04, 'Owner-Occupied', 'Open', '1900-01-00', 'Current');</v>
      </c>
    </row>
    <row r="10540" spans="1:16" x14ac:dyDescent="0.35">
      <c r="A10540" s="19">
        <v>10539</v>
      </c>
      <c r="B10540" s="18">
        <v>41515</v>
      </c>
      <c r="C10540" s="19" t="s">
        <v>58</v>
      </c>
      <c r="D10540" s="19" t="s">
        <v>61</v>
      </c>
      <c r="E10540" s="19" t="s">
        <v>53</v>
      </c>
      <c r="F10540" s="19">
        <v>756</v>
      </c>
      <c r="G10540" s="19">
        <v>70</v>
      </c>
      <c r="H10540" s="19">
        <v>32.72</v>
      </c>
      <c r="I10540" s="19">
        <v>32.479999999999997</v>
      </c>
      <c r="J10540" s="19" t="s">
        <v>54</v>
      </c>
      <c r="K10540" s="20">
        <v>413469.81</v>
      </c>
      <c r="L10540" s="20" t="s">
        <v>55</v>
      </c>
      <c r="M10540" s="20" t="s">
        <v>83</v>
      </c>
      <c r="N10540" s="26"/>
      <c r="O10540" s="20" t="s">
        <v>56</v>
      </c>
      <c r="P10540" t="str">
        <f t="shared" si="164"/>
        <v>INSERT INTO @DataTable (Deal, AdvanceDate, PROV, DealPurpose, RateType, BEACON, LTV, TDS, GDS, InsuranceType, PrincipalBalance, OccupancyType, AccountStatus, Closed_Date, DelinquencyBucket) VALUES (10539, '2013-08-29', 'BC', 'Purchase', 'Fixed', 756, 70, 32.72, 32.48, 'Conv', 413469.81, 'Owner-Occupied', 'Open', '1900-01-00', 'Current');</v>
      </c>
    </row>
    <row r="10541" spans="1:16" x14ac:dyDescent="0.35">
      <c r="A10541" s="22">
        <v>10540</v>
      </c>
      <c r="B10541" s="21">
        <v>41866</v>
      </c>
      <c r="C10541" s="22" t="s">
        <v>63</v>
      </c>
      <c r="D10541" s="22" t="s">
        <v>61</v>
      </c>
      <c r="E10541" s="22" t="s">
        <v>53</v>
      </c>
      <c r="F10541" s="22">
        <v>738</v>
      </c>
      <c r="G10541" s="22">
        <v>95</v>
      </c>
      <c r="H10541" s="22">
        <v>43.94</v>
      </c>
      <c r="I10541" s="22">
        <v>26.3</v>
      </c>
      <c r="J10541" s="22" t="s">
        <v>60</v>
      </c>
      <c r="K10541" s="23">
        <v>382921.85</v>
      </c>
      <c r="L10541" s="23" t="s">
        <v>55</v>
      </c>
      <c r="M10541" s="23" t="s">
        <v>83</v>
      </c>
      <c r="N10541" s="27"/>
      <c r="O10541" s="23" t="s">
        <v>56</v>
      </c>
      <c r="P10541" t="str">
        <f t="shared" si="164"/>
        <v>INSERT INTO @DataTable (Deal, AdvanceDate, PROV, DealPurpose, RateType, BEACON, LTV, TDS, GDS, InsuranceType, PrincipalBalance, OccupancyType, AccountStatus, Closed_Date, DelinquencyBucket) VALUES (10540, '2014-08-15', 'SK', 'Purchase', 'Fixed', 738, 95, 43.94, 26.3, 'HiRatio', 382921.85, 'Owner-Occupied', 'Open', '1900-01-00', 'Current');</v>
      </c>
    </row>
    <row r="10542" spans="1:16" x14ac:dyDescent="0.35">
      <c r="A10542" s="19">
        <v>10541</v>
      </c>
      <c r="B10542" s="18">
        <v>42450</v>
      </c>
      <c r="C10542" s="19" t="s">
        <v>65</v>
      </c>
      <c r="D10542" s="19" t="s">
        <v>59</v>
      </c>
      <c r="E10542" s="19" t="s">
        <v>40</v>
      </c>
      <c r="F10542" s="19">
        <v>780</v>
      </c>
      <c r="G10542" s="19">
        <v>71.459999999999994</v>
      </c>
      <c r="H10542" s="19">
        <v>22.22</v>
      </c>
      <c r="I10542" s="19">
        <v>3.02</v>
      </c>
      <c r="J10542" s="19" t="s">
        <v>54</v>
      </c>
      <c r="K10542" s="20">
        <v>262131.7</v>
      </c>
      <c r="L10542" s="20" t="s">
        <v>55</v>
      </c>
      <c r="M10542" s="20" t="s">
        <v>83</v>
      </c>
      <c r="N10542" s="26"/>
      <c r="O10542" s="20" t="s">
        <v>56</v>
      </c>
      <c r="P10542" t="str">
        <f t="shared" si="164"/>
        <v>INSERT INTO @DataTable (Deal, AdvanceDate, PROV, DealPurpose, RateType, BEACON, LTV, TDS, GDS, InsuranceType, PrincipalBalance, OccupancyType, AccountStatus, Closed_Date, DelinquencyBucket) VALUES (10541, '2016-03-21', 'NS', 'Transfer', 'ARM', 780, 71.46, 22.22, 3.02, 'Conv', 262131.7, 'Owner-Occupied', 'Open', '1900-01-00', 'Current');</v>
      </c>
    </row>
    <row r="10543" spans="1:16" x14ac:dyDescent="0.35">
      <c r="A10543" s="22">
        <v>10542</v>
      </c>
      <c r="B10543" s="21">
        <v>42566</v>
      </c>
      <c r="C10543" s="22" t="s">
        <v>74</v>
      </c>
      <c r="D10543" s="22" t="s">
        <v>61</v>
      </c>
      <c r="E10543" s="22" t="s">
        <v>53</v>
      </c>
      <c r="F10543" s="22">
        <v>755</v>
      </c>
      <c r="G10543" s="22">
        <v>95</v>
      </c>
      <c r="H10543" s="22">
        <v>38.520000000000003</v>
      </c>
      <c r="I10543" s="22">
        <v>30.62</v>
      </c>
      <c r="J10543" s="22" t="s">
        <v>60</v>
      </c>
      <c r="K10543" s="23">
        <v>237616.9</v>
      </c>
      <c r="L10543" s="23" t="s">
        <v>55</v>
      </c>
      <c r="M10543" s="23" t="s">
        <v>83</v>
      </c>
      <c r="N10543" s="27"/>
      <c r="O10543" s="23" t="s">
        <v>56</v>
      </c>
      <c r="P10543" t="str">
        <f t="shared" si="164"/>
        <v>INSERT INTO @DataTable (Deal, AdvanceDate, PROV, DealPurpose, RateType, BEACON, LTV, TDS, GDS, InsuranceType, PrincipalBalance, OccupancyType, AccountStatus, Closed_Date, DelinquencyBucket) VALUES (10542, '2016-07-15', 'MB', 'Purchase', 'Fixed', 755, 95, 38.52, 30.62, 'HiRatio', 237616.9, 'Owner-Occupied', 'Open', '1900-01-00', 'Current');</v>
      </c>
    </row>
    <row r="10544" spans="1:16" x14ac:dyDescent="0.35">
      <c r="A10544" s="19">
        <v>10543</v>
      </c>
      <c r="B10544" s="18">
        <v>41879</v>
      </c>
      <c r="C10544" s="19" t="s">
        <v>58</v>
      </c>
      <c r="D10544" s="19" t="s">
        <v>61</v>
      </c>
      <c r="E10544" s="19" t="s">
        <v>40</v>
      </c>
      <c r="F10544" s="19">
        <v>770</v>
      </c>
      <c r="G10544" s="19">
        <v>79.569999999999993</v>
      </c>
      <c r="H10544" s="19">
        <v>25.35</v>
      </c>
      <c r="I10544" s="19">
        <v>8.9</v>
      </c>
      <c r="J10544" s="19" t="s">
        <v>54</v>
      </c>
      <c r="K10544" s="20">
        <v>340673</v>
      </c>
      <c r="L10544" s="20" t="s">
        <v>66</v>
      </c>
      <c r="M10544" s="20" t="s">
        <v>83</v>
      </c>
      <c r="N10544" s="26"/>
      <c r="O10544" s="20" t="s">
        <v>56</v>
      </c>
      <c r="P10544" t="str">
        <f t="shared" si="164"/>
        <v>INSERT INTO @DataTable (Deal, AdvanceDate, PROV, DealPurpose, RateType, BEACON, LTV, TDS, GDS, InsuranceType, PrincipalBalance, OccupancyType, AccountStatus, Closed_Date, DelinquencyBucket) VALUES (10543, '2014-08-28', 'BC', 'Purchase', 'ARM', 770, 79.57, 25.35, 8.9, 'Conv', 340673, 'Second Home', 'Open', '1900-01-00', 'Current');</v>
      </c>
    </row>
    <row r="10545" spans="1:16" x14ac:dyDescent="0.35">
      <c r="A10545" s="22">
        <v>10544</v>
      </c>
      <c r="B10545" s="21">
        <v>41724</v>
      </c>
      <c r="C10545" s="22" t="s">
        <v>58</v>
      </c>
      <c r="D10545" s="22" t="s">
        <v>61</v>
      </c>
      <c r="E10545" s="22" t="s">
        <v>53</v>
      </c>
      <c r="F10545" s="22">
        <v>723</v>
      </c>
      <c r="G10545" s="22">
        <v>92.86</v>
      </c>
      <c r="H10545" s="22">
        <v>40.53</v>
      </c>
      <c r="I10545" s="22">
        <v>27.87</v>
      </c>
      <c r="J10545" s="22" t="s">
        <v>60</v>
      </c>
      <c r="K10545" s="23">
        <v>185109.17</v>
      </c>
      <c r="L10545" s="23" t="s">
        <v>55</v>
      </c>
      <c r="M10545" s="23" t="s">
        <v>83</v>
      </c>
      <c r="N10545" s="27"/>
      <c r="O10545" s="23" t="s">
        <v>56</v>
      </c>
      <c r="P10545" t="str">
        <f t="shared" si="164"/>
        <v>INSERT INTO @DataTable (Deal, AdvanceDate, PROV, DealPurpose, RateType, BEACON, LTV, TDS, GDS, InsuranceType, PrincipalBalance, OccupancyType, AccountStatus, Closed_Date, DelinquencyBucket) VALUES (10544, '2014-03-26', 'BC', 'Purchase', 'Fixed', 723, 92.86, 40.53, 27.87, 'HiRatio', 185109.17, 'Owner-Occupied', 'Open', '1900-01-00', 'Current');</v>
      </c>
    </row>
    <row r="10546" spans="1:16" x14ac:dyDescent="0.35">
      <c r="A10546" s="19">
        <v>10545</v>
      </c>
      <c r="B10546" s="18">
        <v>41936</v>
      </c>
      <c r="C10546" s="19" t="s">
        <v>58</v>
      </c>
      <c r="D10546" s="19" t="s">
        <v>61</v>
      </c>
      <c r="E10546" s="19" t="s">
        <v>40</v>
      </c>
      <c r="F10546" s="19">
        <v>748</v>
      </c>
      <c r="G10546" s="19">
        <v>95</v>
      </c>
      <c r="H10546" s="19">
        <v>33.07</v>
      </c>
      <c r="I10546" s="19">
        <v>23.79</v>
      </c>
      <c r="J10546" s="19" t="s">
        <v>60</v>
      </c>
      <c r="K10546" s="20">
        <v>547132.71</v>
      </c>
      <c r="L10546" s="20" t="s">
        <v>55</v>
      </c>
      <c r="M10546" s="20" t="s">
        <v>83</v>
      </c>
      <c r="N10546" s="26"/>
      <c r="O10546" s="20" t="s">
        <v>56</v>
      </c>
      <c r="P10546" t="str">
        <f t="shared" si="164"/>
        <v>INSERT INTO @DataTable (Deal, AdvanceDate, PROV, DealPurpose, RateType, BEACON, LTV, TDS, GDS, InsuranceType, PrincipalBalance, OccupancyType, AccountStatus, Closed_Date, DelinquencyBucket) VALUES (10545, '2014-10-24', 'BC', 'Purchase', 'ARM', 748, 95, 33.07, 23.79, 'HiRatio', 547132.71, 'Owner-Occupied', 'Open', '1900-01-00', 'Current');</v>
      </c>
    </row>
    <row r="10547" spans="1:16" x14ac:dyDescent="0.35">
      <c r="A10547" s="22">
        <v>10546</v>
      </c>
      <c r="B10547" s="21">
        <v>41453</v>
      </c>
      <c r="C10547" s="22" t="s">
        <v>57</v>
      </c>
      <c r="D10547" s="22" t="s">
        <v>61</v>
      </c>
      <c r="E10547" s="22" t="s">
        <v>53</v>
      </c>
      <c r="F10547" s="22">
        <v>737</v>
      </c>
      <c r="G10547" s="22">
        <v>95</v>
      </c>
      <c r="H10547" s="22">
        <v>35.549999999999997</v>
      </c>
      <c r="I10547" s="22">
        <v>22.72</v>
      </c>
      <c r="J10547" s="22" t="s">
        <v>60</v>
      </c>
      <c r="K10547" s="23">
        <v>350369.08</v>
      </c>
      <c r="L10547" s="23" t="s">
        <v>55</v>
      </c>
      <c r="M10547" s="23" t="s">
        <v>83</v>
      </c>
      <c r="N10547" s="27"/>
      <c r="O10547" s="23" t="s">
        <v>56</v>
      </c>
      <c r="P10547" t="str">
        <f t="shared" si="164"/>
        <v>INSERT INTO @DataTable (Deal, AdvanceDate, PROV, DealPurpose, RateType, BEACON, LTV, TDS, GDS, InsuranceType, PrincipalBalance, OccupancyType, AccountStatus, Closed_Date, DelinquencyBucket) VALUES (10546, '2013-06-28', 'ON', 'Purchase', 'Fixed', 737, 95, 35.55, 22.72, 'HiRatio', 350369.08, 'Owner-Occupied', 'Open', '1900-01-00', 'Current');</v>
      </c>
    </row>
    <row r="10548" spans="1:16" x14ac:dyDescent="0.35">
      <c r="A10548" s="19">
        <v>10547</v>
      </c>
      <c r="B10548" s="18">
        <v>41670</v>
      </c>
      <c r="C10548" s="19" t="s">
        <v>57</v>
      </c>
      <c r="D10548" s="19" t="s">
        <v>61</v>
      </c>
      <c r="E10548" s="19" t="s">
        <v>53</v>
      </c>
      <c r="F10548" s="19">
        <v>797</v>
      </c>
      <c r="G10548" s="19">
        <v>75</v>
      </c>
      <c r="H10548" s="19">
        <v>42.75</v>
      </c>
      <c r="I10548" s="19">
        <v>9.6300000000000008</v>
      </c>
      <c r="J10548" s="19" t="s">
        <v>54</v>
      </c>
      <c r="K10548" s="20">
        <v>0</v>
      </c>
      <c r="L10548" s="20" t="s">
        <v>66</v>
      </c>
      <c r="M10548" s="20" t="s">
        <v>84</v>
      </c>
      <c r="N10548" s="26">
        <v>42576</v>
      </c>
      <c r="O10548" s="20" t="s">
        <v>56</v>
      </c>
      <c r="P10548" t="str">
        <f t="shared" si="164"/>
        <v>INSERT INTO @DataTable (Deal, AdvanceDate, PROV, DealPurpose, RateType, BEACON, LTV, TDS, GDS, InsuranceType, PrincipalBalance, OccupancyType, AccountStatus, Closed_Date, DelinquencyBucket) VALUES (10547, '2014-01-31', 'ON', 'Purchase', 'Fixed', 797, 75, 42.75, 9.63, 'Conv', 0, 'Second Home', 'Closed', '2016-07-25', 'Current');</v>
      </c>
    </row>
    <row r="10549" spans="1:16" x14ac:dyDescent="0.35">
      <c r="A10549" s="22">
        <v>10548</v>
      </c>
      <c r="B10549" s="21">
        <v>41654</v>
      </c>
      <c r="C10549" s="22" t="s">
        <v>57</v>
      </c>
      <c r="D10549" s="22" t="s">
        <v>61</v>
      </c>
      <c r="E10549" s="22" t="s">
        <v>40</v>
      </c>
      <c r="F10549" s="22">
        <v>758</v>
      </c>
      <c r="G10549" s="22">
        <v>73.33</v>
      </c>
      <c r="H10549" s="22">
        <v>33.71</v>
      </c>
      <c r="I10549" s="22">
        <v>31.82</v>
      </c>
      <c r="J10549" s="22" t="s">
        <v>54</v>
      </c>
      <c r="K10549" s="23">
        <v>491225.08</v>
      </c>
      <c r="L10549" s="23" t="s">
        <v>55</v>
      </c>
      <c r="M10549" s="23" t="s">
        <v>83</v>
      </c>
      <c r="N10549" s="27"/>
      <c r="O10549" s="23" t="s">
        <v>56</v>
      </c>
      <c r="P10549" t="str">
        <f t="shared" si="164"/>
        <v>INSERT INTO @DataTable (Deal, AdvanceDate, PROV, DealPurpose, RateType, BEACON, LTV, TDS, GDS, InsuranceType, PrincipalBalance, OccupancyType, AccountStatus, Closed_Date, DelinquencyBucket) VALUES (10548, '2014-01-15', 'ON', 'Purchase', 'ARM', 758, 73.33, 33.71, 31.82, 'Conv', 491225.08, 'Owner-Occupied', 'Open', '1900-01-00', 'Current');</v>
      </c>
    </row>
    <row r="10550" spans="1:16" x14ac:dyDescent="0.35">
      <c r="A10550" s="19">
        <v>10549</v>
      </c>
      <c r="B10550" s="18">
        <v>42440</v>
      </c>
      <c r="C10550" s="19" t="s">
        <v>51</v>
      </c>
      <c r="D10550" s="19" t="s">
        <v>52</v>
      </c>
      <c r="E10550" s="19" t="s">
        <v>53</v>
      </c>
      <c r="F10550" s="19">
        <v>763</v>
      </c>
      <c r="G10550" s="19">
        <v>36.1</v>
      </c>
      <c r="H10550" s="19">
        <v>19.07</v>
      </c>
      <c r="I10550" s="19">
        <v>15.87</v>
      </c>
      <c r="J10550" s="19" t="s">
        <v>54</v>
      </c>
      <c r="K10550" s="20">
        <v>194032.16</v>
      </c>
      <c r="L10550" s="20" t="s">
        <v>55</v>
      </c>
      <c r="M10550" s="20" t="s">
        <v>83</v>
      </c>
      <c r="N10550" s="26"/>
      <c r="O10550" s="20" t="s">
        <v>56</v>
      </c>
      <c r="P10550" t="str">
        <f t="shared" si="164"/>
        <v>INSERT INTO @DataTable (Deal, AdvanceDate, PROV, DealPurpose, RateType, BEACON, LTV, TDS, GDS, InsuranceType, PrincipalBalance, OccupancyType, AccountStatus, Closed_Date, DelinquencyBucket) VALUES (10549, '2016-03-11', 'AB', 'Refinance External', 'Fixed', 763, 36.1, 19.07, 15.87, 'Conv', 194032.16, 'Owner-Occupied', 'Open', '1900-01-00', 'Current');</v>
      </c>
    </row>
    <row r="10551" spans="1:16" x14ac:dyDescent="0.35">
      <c r="A10551" s="22">
        <v>10550</v>
      </c>
      <c r="B10551" s="21">
        <v>42340</v>
      </c>
      <c r="C10551" s="22" t="s">
        <v>63</v>
      </c>
      <c r="D10551" s="22" t="s">
        <v>52</v>
      </c>
      <c r="E10551" s="22" t="s">
        <v>53</v>
      </c>
      <c r="F10551" s="22">
        <v>734</v>
      </c>
      <c r="G10551" s="22">
        <v>69.41</v>
      </c>
      <c r="H10551" s="22">
        <v>31.98</v>
      </c>
      <c r="I10551" s="22">
        <v>29.86</v>
      </c>
      <c r="J10551" s="22" t="s">
        <v>54</v>
      </c>
      <c r="K10551" s="23">
        <v>279834.84999999998</v>
      </c>
      <c r="L10551" s="23" t="s">
        <v>55</v>
      </c>
      <c r="M10551" s="23" t="s">
        <v>83</v>
      </c>
      <c r="N10551" s="27"/>
      <c r="O10551" s="23" t="s">
        <v>56</v>
      </c>
      <c r="P10551" t="str">
        <f t="shared" si="164"/>
        <v>INSERT INTO @DataTable (Deal, AdvanceDate, PROV, DealPurpose, RateType, BEACON, LTV, TDS, GDS, InsuranceType, PrincipalBalance, OccupancyType, AccountStatus, Closed_Date, DelinquencyBucket) VALUES (10550, '2015-12-02', 'SK', 'Refinance External', 'Fixed', 734, 69.41, 31.98, 29.86, 'Conv', 279834.85, 'Owner-Occupied', 'Open', '1900-01-00', 'Current');</v>
      </c>
    </row>
    <row r="10552" spans="1:16" x14ac:dyDescent="0.35">
      <c r="A10552" s="19">
        <v>10551</v>
      </c>
      <c r="B10552" s="18">
        <v>42023</v>
      </c>
      <c r="C10552" s="19" t="s">
        <v>57</v>
      </c>
      <c r="D10552" s="19" t="s">
        <v>61</v>
      </c>
      <c r="E10552" s="19" t="s">
        <v>40</v>
      </c>
      <c r="F10552" s="19">
        <v>777</v>
      </c>
      <c r="G10552" s="19">
        <v>80</v>
      </c>
      <c r="H10552" s="19">
        <v>21.42</v>
      </c>
      <c r="I10552" s="19">
        <v>19.329999999999998</v>
      </c>
      <c r="J10552" s="19" t="s">
        <v>54</v>
      </c>
      <c r="K10552" s="20">
        <v>193016.39</v>
      </c>
      <c r="L10552" s="20" t="s">
        <v>55</v>
      </c>
      <c r="M10552" s="20" t="s">
        <v>83</v>
      </c>
      <c r="N10552" s="26"/>
      <c r="O10552" s="20" t="s">
        <v>56</v>
      </c>
      <c r="P10552" t="str">
        <f t="shared" si="164"/>
        <v>INSERT INTO @DataTable (Deal, AdvanceDate, PROV, DealPurpose, RateType, BEACON, LTV, TDS, GDS, InsuranceType, PrincipalBalance, OccupancyType, AccountStatus, Closed_Date, DelinquencyBucket) VALUES (10551, '2015-01-19', 'ON', 'Purchase', 'ARM', 777, 80, 21.42, 19.33, 'Conv', 193016.39, 'Owner-Occupied', 'Open', '1900-01-00', 'Current');</v>
      </c>
    </row>
    <row r="10553" spans="1:16" x14ac:dyDescent="0.35">
      <c r="A10553" s="22">
        <v>10552</v>
      </c>
      <c r="B10553" s="21">
        <v>41590</v>
      </c>
      <c r="C10553" s="22" t="s">
        <v>51</v>
      </c>
      <c r="D10553" s="22" t="s">
        <v>61</v>
      </c>
      <c r="E10553" s="22" t="s">
        <v>53</v>
      </c>
      <c r="F10553" s="22">
        <v>700</v>
      </c>
      <c r="G10553" s="22">
        <v>95</v>
      </c>
      <c r="H10553" s="22">
        <v>42.63</v>
      </c>
      <c r="I10553" s="22">
        <v>22.71</v>
      </c>
      <c r="J10553" s="22" t="s">
        <v>60</v>
      </c>
      <c r="K10553" s="23">
        <v>205632.4</v>
      </c>
      <c r="L10553" s="23" t="s">
        <v>55</v>
      </c>
      <c r="M10553" s="23" t="s">
        <v>83</v>
      </c>
      <c r="N10553" s="27"/>
      <c r="O10553" s="23" t="s">
        <v>56</v>
      </c>
      <c r="P10553" t="str">
        <f t="shared" si="164"/>
        <v>INSERT INTO @DataTable (Deal, AdvanceDate, PROV, DealPurpose, RateType, BEACON, LTV, TDS, GDS, InsuranceType, PrincipalBalance, OccupancyType, AccountStatus, Closed_Date, DelinquencyBucket) VALUES (10552, '2013-11-12', 'AB', 'Purchase', 'Fixed', 700, 95, 42.63, 22.71, 'HiRatio', 205632.4, 'Owner-Occupied', 'Open', '1900-01-00', 'Current');</v>
      </c>
    </row>
    <row r="10554" spans="1:16" x14ac:dyDescent="0.35">
      <c r="A10554" s="19">
        <v>10553</v>
      </c>
      <c r="B10554" s="18">
        <v>41866</v>
      </c>
      <c r="C10554" s="19" t="s">
        <v>57</v>
      </c>
      <c r="D10554" s="19" t="s">
        <v>61</v>
      </c>
      <c r="E10554" s="19" t="s">
        <v>53</v>
      </c>
      <c r="F10554" s="19">
        <v>760</v>
      </c>
      <c r="G10554" s="19">
        <v>95</v>
      </c>
      <c r="H10554" s="19">
        <v>44</v>
      </c>
      <c r="I10554" s="19">
        <v>34.76</v>
      </c>
      <c r="J10554" s="19" t="s">
        <v>60</v>
      </c>
      <c r="K10554" s="20">
        <v>198117.26</v>
      </c>
      <c r="L10554" s="20" t="s">
        <v>55</v>
      </c>
      <c r="M10554" s="20" t="s">
        <v>83</v>
      </c>
      <c r="N10554" s="26"/>
      <c r="O10554" s="20" t="s">
        <v>56</v>
      </c>
      <c r="P10554" t="str">
        <f t="shared" si="164"/>
        <v>INSERT INTO @DataTable (Deal, AdvanceDate, PROV, DealPurpose, RateType, BEACON, LTV, TDS, GDS, InsuranceType, PrincipalBalance, OccupancyType, AccountStatus, Closed_Date, DelinquencyBucket) VALUES (10553, '2014-08-15', 'ON', 'Purchase', 'Fixed', 760, 95, 44, 34.76, 'HiRatio', 198117.26, 'Owner-Occupied', 'Open', '1900-01-00', 'Current');</v>
      </c>
    </row>
    <row r="10555" spans="1:16" x14ac:dyDescent="0.35">
      <c r="A10555" s="22">
        <v>10554</v>
      </c>
      <c r="B10555" s="21">
        <v>41549</v>
      </c>
      <c r="C10555" s="22" t="s">
        <v>57</v>
      </c>
      <c r="D10555" s="22" t="s">
        <v>61</v>
      </c>
      <c r="E10555" s="22" t="s">
        <v>53</v>
      </c>
      <c r="F10555" s="22">
        <v>693</v>
      </c>
      <c r="G10555" s="22">
        <v>95</v>
      </c>
      <c r="H10555" s="22">
        <v>43.12</v>
      </c>
      <c r="I10555" s="22">
        <v>21.97</v>
      </c>
      <c r="J10555" s="22" t="s">
        <v>60</v>
      </c>
      <c r="K10555" s="23">
        <v>285208.46999999997</v>
      </c>
      <c r="L10555" s="23" t="s">
        <v>55</v>
      </c>
      <c r="M10555" s="23" t="s">
        <v>83</v>
      </c>
      <c r="N10555" s="27"/>
      <c r="O10555" s="23" t="s">
        <v>56</v>
      </c>
      <c r="P10555" t="str">
        <f t="shared" si="164"/>
        <v>INSERT INTO @DataTable (Deal, AdvanceDate, PROV, DealPurpose, RateType, BEACON, LTV, TDS, GDS, InsuranceType, PrincipalBalance, OccupancyType, AccountStatus, Closed_Date, DelinquencyBucket) VALUES (10554, '2013-10-02', 'ON', 'Purchase', 'Fixed', 693, 95, 43.12, 21.97, 'HiRatio', 285208.47, 'Owner-Occupied', 'Open', '1900-01-00', 'Current');</v>
      </c>
    </row>
    <row r="10556" spans="1:16" x14ac:dyDescent="0.35">
      <c r="A10556" s="19">
        <v>10555</v>
      </c>
      <c r="B10556" s="18">
        <v>41656</v>
      </c>
      <c r="C10556" s="19" t="s">
        <v>58</v>
      </c>
      <c r="D10556" s="19" t="s">
        <v>61</v>
      </c>
      <c r="E10556" s="19" t="s">
        <v>40</v>
      </c>
      <c r="F10556" s="19">
        <v>719</v>
      </c>
      <c r="G10556" s="19">
        <v>94.95</v>
      </c>
      <c r="H10556" s="19">
        <v>33.76</v>
      </c>
      <c r="I10556" s="19">
        <v>13.37</v>
      </c>
      <c r="J10556" s="19" t="s">
        <v>60</v>
      </c>
      <c r="K10556" s="20">
        <v>203267.6</v>
      </c>
      <c r="L10556" s="20" t="s">
        <v>55</v>
      </c>
      <c r="M10556" s="20" t="s">
        <v>83</v>
      </c>
      <c r="N10556" s="26"/>
      <c r="O10556" s="20" t="s">
        <v>56</v>
      </c>
      <c r="P10556" t="str">
        <f t="shared" si="164"/>
        <v>INSERT INTO @DataTable (Deal, AdvanceDate, PROV, DealPurpose, RateType, BEACON, LTV, TDS, GDS, InsuranceType, PrincipalBalance, OccupancyType, AccountStatus, Closed_Date, DelinquencyBucket) VALUES (10555, '2014-01-17', 'BC', 'Purchase', 'ARM', 719, 94.95, 33.76, 13.37, 'HiRatio', 203267.6, 'Owner-Occupied', 'Open', '1900-01-00', 'Current');</v>
      </c>
    </row>
    <row r="10557" spans="1:16" x14ac:dyDescent="0.35">
      <c r="A10557" s="22">
        <v>10556</v>
      </c>
      <c r="B10557" s="21">
        <v>42388</v>
      </c>
      <c r="C10557" s="22" t="s">
        <v>57</v>
      </c>
      <c r="D10557" s="22" t="s">
        <v>61</v>
      </c>
      <c r="E10557" s="22" t="s">
        <v>40</v>
      </c>
      <c r="F10557" s="22">
        <v>768</v>
      </c>
      <c r="G10557" s="22">
        <v>80</v>
      </c>
      <c r="H10557" s="22">
        <v>34.659999999999997</v>
      </c>
      <c r="I10557" s="22">
        <v>16.600000000000001</v>
      </c>
      <c r="J10557" s="22" t="s">
        <v>54</v>
      </c>
      <c r="K10557" s="23">
        <v>468389.72</v>
      </c>
      <c r="L10557" s="23" t="s">
        <v>55</v>
      </c>
      <c r="M10557" s="23" t="s">
        <v>83</v>
      </c>
      <c r="N10557" s="27"/>
      <c r="O10557" s="23" t="s">
        <v>56</v>
      </c>
      <c r="P10557" t="str">
        <f t="shared" si="164"/>
        <v>INSERT INTO @DataTable (Deal, AdvanceDate, PROV, DealPurpose, RateType, BEACON, LTV, TDS, GDS, InsuranceType, PrincipalBalance, OccupancyType, AccountStatus, Closed_Date, DelinquencyBucket) VALUES (10556, '2016-01-19', 'ON', 'Purchase', 'ARM', 768, 80, 34.66, 16.6, 'Conv', 468389.72, 'Owner-Occupied', 'Open', '1900-01-00', 'Current');</v>
      </c>
    </row>
    <row r="10558" spans="1:16" x14ac:dyDescent="0.35">
      <c r="A10558" s="19">
        <v>10557</v>
      </c>
      <c r="B10558" s="18">
        <v>42158</v>
      </c>
      <c r="C10558" s="19" t="s">
        <v>57</v>
      </c>
      <c r="D10558" s="19" t="s">
        <v>61</v>
      </c>
      <c r="E10558" s="19" t="s">
        <v>53</v>
      </c>
      <c r="F10558" s="19">
        <v>0</v>
      </c>
      <c r="G10558" s="19">
        <v>75</v>
      </c>
      <c r="H10558" s="19">
        <v>42.95</v>
      </c>
      <c r="I10558" s="19">
        <v>8.31</v>
      </c>
      <c r="J10558" s="19" t="s">
        <v>54</v>
      </c>
      <c r="K10558" s="20">
        <v>281962.28000000003</v>
      </c>
      <c r="L10558" s="20" t="s">
        <v>62</v>
      </c>
      <c r="M10558" s="20" t="s">
        <v>83</v>
      </c>
      <c r="N10558" s="26"/>
      <c r="O10558" s="20" t="s">
        <v>56</v>
      </c>
      <c r="P10558" t="str">
        <f t="shared" si="164"/>
        <v>INSERT INTO @DataTable (Deal, AdvanceDate, PROV, DealPurpose, RateType, BEACON, LTV, TDS, GDS, InsuranceType, PrincipalBalance, OccupancyType, AccountStatus, Closed_Date, DelinquencyBucket) VALUES (10557, '2015-06-03', 'ON', 'Purchase', 'Fixed', 0, 75, 42.95, 8.31, 'Conv', 281962.28, 'Rental', 'Open', '1900-01-00', 'Current');</v>
      </c>
    </row>
    <row r="10559" spans="1:16" x14ac:dyDescent="0.35">
      <c r="A10559" s="22">
        <v>10558</v>
      </c>
      <c r="B10559" s="21">
        <v>42531</v>
      </c>
      <c r="C10559" s="22" t="s">
        <v>57</v>
      </c>
      <c r="D10559" s="22" t="s">
        <v>61</v>
      </c>
      <c r="E10559" s="22" t="s">
        <v>53</v>
      </c>
      <c r="F10559" s="22">
        <v>691</v>
      </c>
      <c r="G10559" s="22">
        <v>95</v>
      </c>
      <c r="H10559" s="22">
        <v>43.52</v>
      </c>
      <c r="I10559" s="22">
        <v>23.3</v>
      </c>
      <c r="J10559" s="22" t="s">
        <v>60</v>
      </c>
      <c r="K10559" s="23">
        <v>387010.18</v>
      </c>
      <c r="L10559" s="23" t="s">
        <v>55</v>
      </c>
      <c r="M10559" s="23" t="s">
        <v>83</v>
      </c>
      <c r="N10559" s="27"/>
      <c r="O10559" s="23" t="s">
        <v>56</v>
      </c>
      <c r="P10559" t="str">
        <f t="shared" si="164"/>
        <v>INSERT INTO @DataTable (Deal, AdvanceDate, PROV, DealPurpose, RateType, BEACON, LTV, TDS, GDS, InsuranceType, PrincipalBalance, OccupancyType, AccountStatus, Closed_Date, DelinquencyBucket) VALUES (10558, '2016-06-10', 'ON', 'Purchase', 'Fixed', 691, 95, 43.52, 23.3, 'HiRatio', 387010.18, 'Owner-Occupied', 'Open', '1900-01-00', 'Current');</v>
      </c>
    </row>
    <row r="10560" spans="1:16" x14ac:dyDescent="0.35">
      <c r="A10560" s="19">
        <v>10559</v>
      </c>
      <c r="B10560" s="18">
        <v>41529</v>
      </c>
      <c r="C10560" s="19" t="s">
        <v>57</v>
      </c>
      <c r="D10560" s="19" t="s">
        <v>61</v>
      </c>
      <c r="E10560" s="19" t="s">
        <v>40</v>
      </c>
      <c r="F10560" s="19">
        <v>774</v>
      </c>
      <c r="G10560" s="19">
        <v>95</v>
      </c>
      <c r="H10560" s="19">
        <v>32.020000000000003</v>
      </c>
      <c r="I10560" s="19">
        <v>23.4</v>
      </c>
      <c r="J10560" s="19" t="s">
        <v>60</v>
      </c>
      <c r="K10560" s="20">
        <v>0</v>
      </c>
      <c r="L10560" s="20" t="s">
        <v>55</v>
      </c>
      <c r="M10560" s="20" t="s">
        <v>84</v>
      </c>
      <c r="N10560" s="26">
        <v>41900</v>
      </c>
      <c r="O10560" s="20" t="s">
        <v>56</v>
      </c>
      <c r="P10560" t="str">
        <f t="shared" si="164"/>
        <v>INSERT INTO @DataTable (Deal, AdvanceDate, PROV, DealPurpose, RateType, BEACON, LTV, TDS, GDS, InsuranceType, PrincipalBalance, OccupancyType, AccountStatus, Closed_Date, DelinquencyBucket) VALUES (10559, '2013-09-12', 'ON', 'Purchase', 'ARM', 774, 95, 32.02, 23.4, 'HiRatio', 0, 'Owner-Occupied', 'Closed', '2014-09-18', 'Current');</v>
      </c>
    </row>
    <row r="10561" spans="1:16" x14ac:dyDescent="0.35">
      <c r="A10561" s="22">
        <v>10560</v>
      </c>
      <c r="B10561" s="21">
        <v>41726</v>
      </c>
      <c r="C10561" s="22" t="s">
        <v>57</v>
      </c>
      <c r="D10561" s="22" t="s">
        <v>61</v>
      </c>
      <c r="E10561" s="22" t="s">
        <v>53</v>
      </c>
      <c r="F10561" s="22">
        <v>716</v>
      </c>
      <c r="G10561" s="22">
        <v>84.19</v>
      </c>
      <c r="H10561" s="22">
        <v>40.950000000000003</v>
      </c>
      <c r="I10561" s="22">
        <v>16.46</v>
      </c>
      <c r="J10561" s="22" t="s">
        <v>60</v>
      </c>
      <c r="K10561" s="23">
        <v>147386.71</v>
      </c>
      <c r="L10561" s="23" t="s">
        <v>55</v>
      </c>
      <c r="M10561" s="23" t="s">
        <v>83</v>
      </c>
      <c r="N10561" s="27"/>
      <c r="O10561" s="23" t="s">
        <v>56</v>
      </c>
      <c r="P10561" t="str">
        <f t="shared" si="164"/>
        <v>INSERT INTO @DataTable (Deal, AdvanceDate, PROV, DealPurpose, RateType, BEACON, LTV, TDS, GDS, InsuranceType, PrincipalBalance, OccupancyType, AccountStatus, Closed_Date, DelinquencyBucket) VALUES (10560, '2014-03-28', 'ON', 'Purchase', 'Fixed', 716, 84.19, 40.95, 16.46, 'HiRatio', 147386.71, 'Owner-Occupied', 'Open', '1900-01-00', 'Current');</v>
      </c>
    </row>
    <row r="10562" spans="1:16" x14ac:dyDescent="0.35">
      <c r="A10562" s="19">
        <v>10561</v>
      </c>
      <c r="B10562" s="18">
        <v>42580</v>
      </c>
      <c r="C10562" s="19" t="s">
        <v>70</v>
      </c>
      <c r="D10562" s="19" t="s">
        <v>59</v>
      </c>
      <c r="E10562" s="19" t="s">
        <v>53</v>
      </c>
      <c r="F10562" s="19">
        <v>718</v>
      </c>
      <c r="G10562" s="19">
        <v>82.59</v>
      </c>
      <c r="H10562" s="19">
        <v>31.99</v>
      </c>
      <c r="I10562" s="19">
        <v>15.8</v>
      </c>
      <c r="J10562" s="19" t="s">
        <v>60</v>
      </c>
      <c r="K10562" s="20">
        <v>284015.01</v>
      </c>
      <c r="L10562" s="20" t="s">
        <v>55</v>
      </c>
      <c r="M10562" s="20" t="s">
        <v>83</v>
      </c>
      <c r="N10562" s="26"/>
      <c r="O10562" s="20" t="s">
        <v>56</v>
      </c>
      <c r="P10562" t="str">
        <f t="shared" si="164"/>
        <v>INSERT INTO @DataTable (Deal, AdvanceDate, PROV, DealPurpose, RateType, BEACON, LTV, TDS, GDS, InsuranceType, PrincipalBalance, OccupancyType, AccountStatus, Closed_Date, DelinquencyBucket) VALUES (10561, '2016-07-29', 'NB', 'Transfer', 'Fixed', 718, 82.59, 31.99, 15.8, 'HiRatio', 284015.01, 'Owner-Occupied', 'Open', '1900-01-00', 'Current');</v>
      </c>
    </row>
    <row r="10563" spans="1:16" x14ac:dyDescent="0.35">
      <c r="A10563" s="22">
        <v>10562</v>
      </c>
      <c r="B10563" s="21">
        <v>42185</v>
      </c>
      <c r="C10563" s="22" t="s">
        <v>58</v>
      </c>
      <c r="D10563" s="22" t="s">
        <v>52</v>
      </c>
      <c r="E10563" s="22" t="s">
        <v>40</v>
      </c>
      <c r="F10563" s="22">
        <v>707</v>
      </c>
      <c r="G10563" s="22">
        <v>80</v>
      </c>
      <c r="H10563" s="22">
        <v>36.69</v>
      </c>
      <c r="I10563" s="22">
        <v>27.18</v>
      </c>
      <c r="J10563" s="22" t="s">
        <v>54</v>
      </c>
      <c r="K10563" s="23">
        <v>347327.32</v>
      </c>
      <c r="L10563" s="23" t="s">
        <v>55</v>
      </c>
      <c r="M10563" s="23" t="s">
        <v>83</v>
      </c>
      <c r="N10563" s="27"/>
      <c r="O10563" s="23" t="s">
        <v>56</v>
      </c>
      <c r="P10563" t="str">
        <f t="shared" ref="P10563:P10626" si="165">"INSERT INTO @DataTable (Deal, AdvanceDate, PROV, DealPurpose, RateType, BEACON, LTV, TDS, GDS, InsuranceType, PrincipalBalance, OccupancyType, AccountStatus, Closed_Date, DelinquencyBucket) VALUES (" &amp; A10563 &amp; ", " &amp; "'" &amp; TEXT(B10563, "yyyy-mm-dd") &amp; "', '" &amp; C10563 &amp; "', '" &amp; D10563 &amp; "', '" &amp; E10563 &amp; "', " &amp; F10563 &amp; ", " &amp; G10563 &amp; ", " &amp; H10563 &amp; ", " &amp; I10563 &amp; ", '" &amp; J10563 &amp; "', " &amp; K10563 &amp; ", '" &amp; L10563 &amp; "', '" &amp; M10563 &amp; "', '" &amp;TEXT(N10563, "yyyy-mm-dd") &amp; "', '" &amp; O10563 &amp; "');"</f>
        <v>INSERT INTO @DataTable (Deal, AdvanceDate, PROV, DealPurpose, RateType, BEACON, LTV, TDS, GDS, InsuranceType, PrincipalBalance, OccupancyType, AccountStatus, Closed_Date, DelinquencyBucket) VALUES (10562, '2015-06-30', 'BC', 'Refinance External', 'ARM', 707, 80, 36.69, 27.18, 'Conv', 347327.32, 'Owner-Occupied', 'Open', '1900-01-00', 'Current');</v>
      </c>
    </row>
    <row r="10564" spans="1:16" x14ac:dyDescent="0.35">
      <c r="A10564" s="19">
        <v>10563</v>
      </c>
      <c r="B10564" s="18">
        <v>42419</v>
      </c>
      <c r="C10564" s="19" t="s">
        <v>58</v>
      </c>
      <c r="D10564" s="19" t="s">
        <v>52</v>
      </c>
      <c r="E10564" s="19" t="s">
        <v>40</v>
      </c>
      <c r="F10564" s="19">
        <v>805</v>
      </c>
      <c r="G10564" s="19">
        <v>58.64</v>
      </c>
      <c r="H10564" s="19">
        <v>22.66</v>
      </c>
      <c r="I10564" s="19">
        <v>19.55</v>
      </c>
      <c r="J10564" s="19" t="s">
        <v>54</v>
      </c>
      <c r="K10564" s="20">
        <v>345683.12</v>
      </c>
      <c r="L10564" s="20" t="s">
        <v>55</v>
      </c>
      <c r="M10564" s="20" t="s">
        <v>83</v>
      </c>
      <c r="N10564" s="26"/>
      <c r="O10564" s="20" t="s">
        <v>56</v>
      </c>
      <c r="P10564" t="str">
        <f t="shared" si="165"/>
        <v>INSERT INTO @DataTable (Deal, AdvanceDate, PROV, DealPurpose, RateType, BEACON, LTV, TDS, GDS, InsuranceType, PrincipalBalance, OccupancyType, AccountStatus, Closed_Date, DelinquencyBucket) VALUES (10563, '2016-02-19', 'BC', 'Refinance External', 'ARM', 805, 58.64, 22.66, 19.55, 'Conv', 345683.12, 'Owner-Occupied', 'Open', '1900-01-00', 'Current');</v>
      </c>
    </row>
    <row r="10565" spans="1:16" x14ac:dyDescent="0.35">
      <c r="A10565" s="22">
        <v>10564</v>
      </c>
      <c r="B10565" s="21">
        <v>41730</v>
      </c>
      <c r="C10565" s="22" t="s">
        <v>51</v>
      </c>
      <c r="D10565" s="22" t="s">
        <v>52</v>
      </c>
      <c r="E10565" s="22" t="s">
        <v>53</v>
      </c>
      <c r="F10565" s="22">
        <v>712</v>
      </c>
      <c r="G10565" s="22">
        <v>80</v>
      </c>
      <c r="H10565" s="22">
        <v>39.15</v>
      </c>
      <c r="I10565" s="22">
        <v>38.44</v>
      </c>
      <c r="J10565" s="22" t="s">
        <v>54</v>
      </c>
      <c r="K10565" s="23">
        <v>282678.51</v>
      </c>
      <c r="L10565" s="23" t="s">
        <v>55</v>
      </c>
      <c r="M10565" s="23" t="s">
        <v>83</v>
      </c>
      <c r="N10565" s="27"/>
      <c r="O10565" s="23" t="s">
        <v>56</v>
      </c>
      <c r="P10565" t="str">
        <f t="shared" si="165"/>
        <v>INSERT INTO @DataTable (Deal, AdvanceDate, PROV, DealPurpose, RateType, BEACON, LTV, TDS, GDS, InsuranceType, PrincipalBalance, OccupancyType, AccountStatus, Closed_Date, DelinquencyBucket) VALUES (10564, '2014-04-01', 'AB', 'Refinance External', 'Fixed', 712, 80, 39.15, 38.44, 'Conv', 282678.51, 'Owner-Occupied', 'Open', '1900-01-00', 'Current');</v>
      </c>
    </row>
    <row r="10566" spans="1:16" x14ac:dyDescent="0.35">
      <c r="A10566" s="19">
        <v>10565</v>
      </c>
      <c r="B10566" s="18">
        <v>42261</v>
      </c>
      <c r="C10566" s="19" t="s">
        <v>57</v>
      </c>
      <c r="D10566" s="19" t="s">
        <v>52</v>
      </c>
      <c r="E10566" s="19" t="s">
        <v>40</v>
      </c>
      <c r="F10566" s="19">
        <v>792</v>
      </c>
      <c r="G10566" s="19">
        <v>80</v>
      </c>
      <c r="H10566" s="19">
        <v>19.27</v>
      </c>
      <c r="I10566" s="19">
        <v>13.74</v>
      </c>
      <c r="J10566" s="19" t="s">
        <v>54</v>
      </c>
      <c r="K10566" s="20">
        <v>229104.63</v>
      </c>
      <c r="L10566" s="20" t="s">
        <v>55</v>
      </c>
      <c r="M10566" s="20" t="s">
        <v>83</v>
      </c>
      <c r="N10566" s="26"/>
      <c r="O10566" s="20" t="s">
        <v>56</v>
      </c>
      <c r="P10566" t="str">
        <f t="shared" si="165"/>
        <v>INSERT INTO @DataTable (Deal, AdvanceDate, PROV, DealPurpose, RateType, BEACON, LTV, TDS, GDS, InsuranceType, PrincipalBalance, OccupancyType, AccountStatus, Closed_Date, DelinquencyBucket) VALUES (10565, '2015-09-14', 'ON', 'Refinance External', 'ARM', 792, 80, 19.27, 13.74, 'Conv', 229104.63, 'Owner-Occupied', 'Open', '1900-01-00', 'Current');</v>
      </c>
    </row>
    <row r="10567" spans="1:16" x14ac:dyDescent="0.35">
      <c r="A10567" s="22">
        <v>10566</v>
      </c>
      <c r="B10567" s="21">
        <v>42138</v>
      </c>
      <c r="C10567" s="22" t="s">
        <v>51</v>
      </c>
      <c r="D10567" s="22" t="s">
        <v>61</v>
      </c>
      <c r="E10567" s="22" t="s">
        <v>53</v>
      </c>
      <c r="F10567" s="22">
        <v>742</v>
      </c>
      <c r="G10567" s="22">
        <v>90.55</v>
      </c>
      <c r="H10567" s="22">
        <v>33.01</v>
      </c>
      <c r="I10567" s="22">
        <v>26.08</v>
      </c>
      <c r="J10567" s="22" t="s">
        <v>60</v>
      </c>
      <c r="K10567" s="23">
        <v>470319.41</v>
      </c>
      <c r="L10567" s="23" t="s">
        <v>55</v>
      </c>
      <c r="M10567" s="23" t="s">
        <v>83</v>
      </c>
      <c r="N10567" s="27"/>
      <c r="O10567" s="23" t="s">
        <v>56</v>
      </c>
      <c r="P10567" t="str">
        <f t="shared" si="165"/>
        <v>INSERT INTO @DataTable (Deal, AdvanceDate, PROV, DealPurpose, RateType, BEACON, LTV, TDS, GDS, InsuranceType, PrincipalBalance, OccupancyType, AccountStatus, Closed_Date, DelinquencyBucket) VALUES (10566, '2015-05-14', 'AB', 'Purchase', 'Fixed', 742, 90.55, 33.01, 26.08, 'HiRatio', 470319.41, 'Owner-Occupied', 'Open', '1900-01-00', 'Current');</v>
      </c>
    </row>
    <row r="10568" spans="1:16" x14ac:dyDescent="0.35">
      <c r="A10568" s="19">
        <v>10567</v>
      </c>
      <c r="B10568" s="18">
        <v>42674</v>
      </c>
      <c r="C10568" s="19" t="s">
        <v>57</v>
      </c>
      <c r="D10568" s="19" t="s">
        <v>61</v>
      </c>
      <c r="E10568" s="19" t="s">
        <v>40</v>
      </c>
      <c r="F10568" s="19">
        <v>816</v>
      </c>
      <c r="G10568" s="19">
        <v>76.72</v>
      </c>
      <c r="H10568" s="19">
        <v>33.82</v>
      </c>
      <c r="I10568" s="19">
        <v>27.17</v>
      </c>
      <c r="J10568" s="19" t="s">
        <v>54</v>
      </c>
      <c r="K10568" s="20">
        <v>442564.27</v>
      </c>
      <c r="L10568" s="20" t="s">
        <v>55</v>
      </c>
      <c r="M10568" s="20" t="s">
        <v>83</v>
      </c>
      <c r="N10568" s="26"/>
      <c r="O10568" s="20" t="s">
        <v>56</v>
      </c>
      <c r="P10568" t="str">
        <f t="shared" si="165"/>
        <v>INSERT INTO @DataTable (Deal, AdvanceDate, PROV, DealPurpose, RateType, BEACON, LTV, TDS, GDS, InsuranceType, PrincipalBalance, OccupancyType, AccountStatus, Closed_Date, DelinquencyBucket) VALUES (10567, '2016-10-31', 'ON', 'Purchase', 'ARM', 816, 76.72, 33.82, 27.17, 'Conv', 442564.27, 'Owner-Occupied', 'Open', '1900-01-00', 'Current');</v>
      </c>
    </row>
    <row r="10569" spans="1:16" x14ac:dyDescent="0.35">
      <c r="A10569" s="22">
        <v>10568</v>
      </c>
      <c r="B10569" s="21">
        <v>42145</v>
      </c>
      <c r="C10569" s="22" t="s">
        <v>58</v>
      </c>
      <c r="D10569" s="22" t="s">
        <v>52</v>
      </c>
      <c r="E10569" s="22" t="s">
        <v>53</v>
      </c>
      <c r="F10569" s="22">
        <v>836</v>
      </c>
      <c r="G10569" s="22">
        <v>74.92</v>
      </c>
      <c r="H10569" s="22">
        <v>16.010000000000002</v>
      </c>
      <c r="I10569" s="22">
        <v>15.42</v>
      </c>
      <c r="J10569" s="22" t="s">
        <v>54</v>
      </c>
      <c r="K10569" s="23">
        <v>220764.86</v>
      </c>
      <c r="L10569" s="23" t="s">
        <v>55</v>
      </c>
      <c r="M10569" s="23" t="s">
        <v>83</v>
      </c>
      <c r="N10569" s="27"/>
      <c r="O10569" s="23" t="s">
        <v>56</v>
      </c>
      <c r="P10569" t="str">
        <f t="shared" si="165"/>
        <v>INSERT INTO @DataTable (Deal, AdvanceDate, PROV, DealPurpose, RateType, BEACON, LTV, TDS, GDS, InsuranceType, PrincipalBalance, OccupancyType, AccountStatus, Closed_Date, DelinquencyBucket) VALUES (10568, '2015-05-21', 'BC', 'Refinance External', 'Fixed', 836, 74.92, 16.01, 15.42, 'Conv', 220764.86, 'Owner-Occupied', 'Open', '1900-01-00', 'Current');</v>
      </c>
    </row>
    <row r="10570" spans="1:16" x14ac:dyDescent="0.35">
      <c r="A10570" s="19">
        <v>10569</v>
      </c>
      <c r="B10570" s="18">
        <v>41680</v>
      </c>
      <c r="C10570" s="19" t="s">
        <v>57</v>
      </c>
      <c r="D10570" s="19" t="s">
        <v>61</v>
      </c>
      <c r="E10570" s="19" t="s">
        <v>40</v>
      </c>
      <c r="F10570" s="19">
        <v>669</v>
      </c>
      <c r="G10570" s="19">
        <v>95</v>
      </c>
      <c r="H10570" s="19">
        <v>35.64</v>
      </c>
      <c r="I10570" s="19">
        <v>22.54</v>
      </c>
      <c r="J10570" s="19" t="s">
        <v>60</v>
      </c>
      <c r="K10570" s="20">
        <v>233144.64</v>
      </c>
      <c r="L10570" s="20" t="s">
        <v>55</v>
      </c>
      <c r="M10570" s="20" t="s">
        <v>83</v>
      </c>
      <c r="N10570" s="26"/>
      <c r="O10570" s="20" t="s">
        <v>56</v>
      </c>
      <c r="P10570" t="str">
        <f t="shared" si="165"/>
        <v>INSERT INTO @DataTable (Deal, AdvanceDate, PROV, DealPurpose, RateType, BEACON, LTV, TDS, GDS, InsuranceType, PrincipalBalance, OccupancyType, AccountStatus, Closed_Date, DelinquencyBucket) VALUES (10569, '2014-02-10', 'ON', 'Purchase', 'ARM', 669, 95, 35.64, 22.54, 'HiRatio', 233144.64, 'Owner-Occupied', 'Open', '1900-01-00', 'Current');</v>
      </c>
    </row>
    <row r="10571" spans="1:16" x14ac:dyDescent="0.35">
      <c r="A10571" s="22">
        <v>10570</v>
      </c>
      <c r="B10571" s="21">
        <v>42293</v>
      </c>
      <c r="C10571" s="22" t="s">
        <v>57</v>
      </c>
      <c r="D10571" s="22" t="s">
        <v>61</v>
      </c>
      <c r="E10571" s="22" t="s">
        <v>40</v>
      </c>
      <c r="F10571" s="22">
        <v>771</v>
      </c>
      <c r="G10571" s="22">
        <v>70.38</v>
      </c>
      <c r="H10571" s="22">
        <v>32.54</v>
      </c>
      <c r="I10571" s="22">
        <v>29.6</v>
      </c>
      <c r="J10571" s="22" t="s">
        <v>54</v>
      </c>
      <c r="K10571" s="23">
        <v>372967.82</v>
      </c>
      <c r="L10571" s="23" t="s">
        <v>55</v>
      </c>
      <c r="M10571" s="23" t="s">
        <v>83</v>
      </c>
      <c r="N10571" s="27"/>
      <c r="O10571" s="23" t="s">
        <v>56</v>
      </c>
      <c r="P10571" t="str">
        <f t="shared" si="165"/>
        <v>INSERT INTO @DataTable (Deal, AdvanceDate, PROV, DealPurpose, RateType, BEACON, LTV, TDS, GDS, InsuranceType, PrincipalBalance, OccupancyType, AccountStatus, Closed_Date, DelinquencyBucket) VALUES (10570, '2015-10-16', 'ON', 'Purchase', 'ARM', 771, 70.38, 32.54, 29.6, 'Conv', 372967.82, 'Owner-Occupied', 'Open', '1900-01-00', 'Current');</v>
      </c>
    </row>
    <row r="10572" spans="1:16" x14ac:dyDescent="0.35">
      <c r="A10572" s="19">
        <v>10571</v>
      </c>
      <c r="B10572" s="18">
        <v>41666</v>
      </c>
      <c r="C10572" s="19" t="s">
        <v>51</v>
      </c>
      <c r="D10572" s="19" t="s">
        <v>61</v>
      </c>
      <c r="E10572" s="19" t="s">
        <v>53</v>
      </c>
      <c r="F10572" s="19">
        <v>662</v>
      </c>
      <c r="G10572" s="19">
        <v>95</v>
      </c>
      <c r="H10572" s="19">
        <v>35.159999999999997</v>
      </c>
      <c r="I10572" s="19">
        <v>24.75</v>
      </c>
      <c r="J10572" s="19" t="s">
        <v>60</v>
      </c>
      <c r="K10572" s="20">
        <v>193923.14</v>
      </c>
      <c r="L10572" s="20" t="s">
        <v>55</v>
      </c>
      <c r="M10572" s="20" t="s">
        <v>83</v>
      </c>
      <c r="N10572" s="26"/>
      <c r="O10572" s="20" t="s">
        <v>56</v>
      </c>
      <c r="P10572" t="str">
        <f t="shared" si="165"/>
        <v>INSERT INTO @DataTable (Deal, AdvanceDate, PROV, DealPurpose, RateType, BEACON, LTV, TDS, GDS, InsuranceType, PrincipalBalance, OccupancyType, AccountStatus, Closed_Date, DelinquencyBucket) VALUES (10571, '2014-01-27', 'AB', 'Purchase', 'Fixed', 662, 95, 35.16, 24.75, 'HiRatio', 193923.14, 'Owner-Occupied', 'Open', '1900-01-00', 'Current');</v>
      </c>
    </row>
    <row r="10573" spans="1:16" x14ac:dyDescent="0.35">
      <c r="A10573" s="22">
        <v>10572</v>
      </c>
      <c r="B10573" s="21">
        <v>41310</v>
      </c>
      <c r="C10573" s="22" t="s">
        <v>51</v>
      </c>
      <c r="D10573" s="22" t="s">
        <v>61</v>
      </c>
      <c r="E10573" s="22" t="s">
        <v>53</v>
      </c>
      <c r="F10573" s="22">
        <v>776</v>
      </c>
      <c r="G10573" s="22">
        <v>95</v>
      </c>
      <c r="H10573" s="22">
        <v>33.6</v>
      </c>
      <c r="I10573" s="22">
        <v>23.33</v>
      </c>
      <c r="J10573" s="22" t="s">
        <v>60</v>
      </c>
      <c r="K10573" s="23">
        <v>258310.91</v>
      </c>
      <c r="L10573" s="23" t="s">
        <v>55</v>
      </c>
      <c r="M10573" s="23" t="s">
        <v>83</v>
      </c>
      <c r="N10573" s="27"/>
      <c r="O10573" s="23" t="s">
        <v>56</v>
      </c>
      <c r="P10573" t="str">
        <f t="shared" si="165"/>
        <v>INSERT INTO @DataTable (Deal, AdvanceDate, PROV, DealPurpose, RateType, BEACON, LTV, TDS, GDS, InsuranceType, PrincipalBalance, OccupancyType, AccountStatus, Closed_Date, DelinquencyBucket) VALUES (10572, '2013-02-05', 'AB', 'Purchase', 'Fixed', 776, 95, 33.6, 23.33, 'HiRatio', 258310.91, 'Owner-Occupied', 'Open', '1900-01-00', 'Current');</v>
      </c>
    </row>
    <row r="10574" spans="1:16" x14ac:dyDescent="0.35">
      <c r="A10574" s="19">
        <v>10573</v>
      </c>
      <c r="B10574" s="18">
        <v>41641</v>
      </c>
      <c r="C10574" s="19" t="s">
        <v>51</v>
      </c>
      <c r="D10574" s="19" t="s">
        <v>61</v>
      </c>
      <c r="E10574" s="19" t="s">
        <v>53</v>
      </c>
      <c r="F10574" s="19">
        <v>680</v>
      </c>
      <c r="G10574" s="19">
        <v>95</v>
      </c>
      <c r="H10574" s="19">
        <v>40.520000000000003</v>
      </c>
      <c r="I10574" s="19">
        <v>29.99</v>
      </c>
      <c r="J10574" s="19" t="s">
        <v>60</v>
      </c>
      <c r="K10574" s="20">
        <v>425744.35</v>
      </c>
      <c r="L10574" s="20" t="s">
        <v>55</v>
      </c>
      <c r="M10574" s="20" t="s">
        <v>83</v>
      </c>
      <c r="N10574" s="26"/>
      <c r="O10574" s="20" t="s">
        <v>56</v>
      </c>
      <c r="P10574" t="str">
        <f t="shared" si="165"/>
        <v>INSERT INTO @DataTable (Deal, AdvanceDate, PROV, DealPurpose, RateType, BEACON, LTV, TDS, GDS, InsuranceType, PrincipalBalance, OccupancyType, AccountStatus, Closed_Date, DelinquencyBucket) VALUES (10573, '2014-01-02', 'AB', 'Purchase', 'Fixed', 680, 95, 40.52, 29.99, 'HiRatio', 425744.35, 'Owner-Occupied', 'Open', '1900-01-00', 'Current');</v>
      </c>
    </row>
    <row r="10575" spans="1:16" x14ac:dyDescent="0.35">
      <c r="A10575" s="22">
        <v>10574</v>
      </c>
      <c r="B10575" s="21">
        <v>42520</v>
      </c>
      <c r="C10575" s="22" t="s">
        <v>51</v>
      </c>
      <c r="D10575" s="22" t="s">
        <v>61</v>
      </c>
      <c r="E10575" s="22" t="s">
        <v>53</v>
      </c>
      <c r="F10575" s="22">
        <v>795</v>
      </c>
      <c r="G10575" s="22">
        <v>95</v>
      </c>
      <c r="H10575" s="22">
        <v>43.08</v>
      </c>
      <c r="I10575" s="22">
        <v>34.51</v>
      </c>
      <c r="J10575" s="22" t="s">
        <v>60</v>
      </c>
      <c r="K10575" s="23">
        <v>480036.67</v>
      </c>
      <c r="L10575" s="23" t="s">
        <v>55</v>
      </c>
      <c r="M10575" s="23" t="s">
        <v>83</v>
      </c>
      <c r="N10575" s="27"/>
      <c r="O10575" s="23" t="s">
        <v>56</v>
      </c>
      <c r="P10575" t="str">
        <f t="shared" si="165"/>
        <v>INSERT INTO @DataTable (Deal, AdvanceDate, PROV, DealPurpose, RateType, BEACON, LTV, TDS, GDS, InsuranceType, PrincipalBalance, OccupancyType, AccountStatus, Closed_Date, DelinquencyBucket) VALUES (10574, '2016-05-30', 'AB', 'Purchase', 'Fixed', 795, 95, 43.08, 34.51, 'HiRatio', 480036.67, 'Owner-Occupied', 'Open', '1900-01-00', 'Current');</v>
      </c>
    </row>
    <row r="10576" spans="1:16" x14ac:dyDescent="0.35">
      <c r="A10576" s="19">
        <v>10575</v>
      </c>
      <c r="B10576" s="18">
        <v>41789</v>
      </c>
      <c r="C10576" s="19" t="s">
        <v>51</v>
      </c>
      <c r="D10576" s="19" t="s">
        <v>61</v>
      </c>
      <c r="E10576" s="19" t="s">
        <v>53</v>
      </c>
      <c r="F10576" s="19">
        <v>801</v>
      </c>
      <c r="G10576" s="19">
        <v>95</v>
      </c>
      <c r="H10576" s="19">
        <v>32.869999999999997</v>
      </c>
      <c r="I10576" s="19">
        <v>26.47</v>
      </c>
      <c r="J10576" s="19" t="s">
        <v>60</v>
      </c>
      <c r="K10576" s="20">
        <v>662638.68000000005</v>
      </c>
      <c r="L10576" s="20" t="s">
        <v>55</v>
      </c>
      <c r="M10576" s="20" t="s">
        <v>83</v>
      </c>
      <c r="N10576" s="26"/>
      <c r="O10576" s="20" t="s">
        <v>56</v>
      </c>
      <c r="P10576" t="str">
        <f t="shared" si="165"/>
        <v>INSERT INTO @DataTable (Deal, AdvanceDate, PROV, DealPurpose, RateType, BEACON, LTV, TDS, GDS, InsuranceType, PrincipalBalance, OccupancyType, AccountStatus, Closed_Date, DelinquencyBucket) VALUES (10575, '2014-05-30', 'AB', 'Purchase', 'Fixed', 801, 95, 32.87, 26.47, 'HiRatio', 662638.68, 'Owner-Occupied', 'Open', '1900-01-00', 'Current');</v>
      </c>
    </row>
    <row r="10577" spans="1:16" x14ac:dyDescent="0.35">
      <c r="A10577" s="22">
        <v>10576</v>
      </c>
      <c r="B10577" s="21">
        <v>42272</v>
      </c>
      <c r="C10577" s="22" t="s">
        <v>57</v>
      </c>
      <c r="D10577" s="22" t="s">
        <v>61</v>
      </c>
      <c r="E10577" s="22" t="s">
        <v>53</v>
      </c>
      <c r="F10577" s="22">
        <v>710</v>
      </c>
      <c r="G10577" s="22">
        <v>95</v>
      </c>
      <c r="H10577" s="22">
        <v>41.41</v>
      </c>
      <c r="I10577" s="22">
        <v>21.35</v>
      </c>
      <c r="J10577" s="22" t="s">
        <v>60</v>
      </c>
      <c r="K10577" s="23">
        <v>289451.68</v>
      </c>
      <c r="L10577" s="23" t="s">
        <v>55</v>
      </c>
      <c r="M10577" s="23" t="s">
        <v>83</v>
      </c>
      <c r="N10577" s="27"/>
      <c r="O10577" s="23" t="s">
        <v>56</v>
      </c>
      <c r="P10577" t="str">
        <f t="shared" si="165"/>
        <v>INSERT INTO @DataTable (Deal, AdvanceDate, PROV, DealPurpose, RateType, BEACON, LTV, TDS, GDS, InsuranceType, PrincipalBalance, OccupancyType, AccountStatus, Closed_Date, DelinquencyBucket) VALUES (10576, '2015-09-25', 'ON', 'Purchase', 'Fixed', 710, 95, 41.41, 21.35, 'HiRatio', 289451.68, 'Owner-Occupied', 'Open', '1900-01-00', 'Current');</v>
      </c>
    </row>
    <row r="10578" spans="1:16" x14ac:dyDescent="0.35">
      <c r="A10578" s="19">
        <v>10577</v>
      </c>
      <c r="B10578" s="18">
        <v>42272</v>
      </c>
      <c r="C10578" s="19" t="s">
        <v>57</v>
      </c>
      <c r="D10578" s="19" t="s">
        <v>52</v>
      </c>
      <c r="E10578" s="19" t="s">
        <v>40</v>
      </c>
      <c r="F10578" s="19">
        <v>739</v>
      </c>
      <c r="G10578" s="19">
        <v>61.86</v>
      </c>
      <c r="H10578" s="19">
        <v>29.37</v>
      </c>
      <c r="I10578" s="19">
        <v>29.37</v>
      </c>
      <c r="J10578" s="19" t="s">
        <v>54</v>
      </c>
      <c r="K10578" s="20">
        <v>599603.53</v>
      </c>
      <c r="L10578" s="20" t="s">
        <v>55</v>
      </c>
      <c r="M10578" s="20" t="s">
        <v>83</v>
      </c>
      <c r="N10578" s="26"/>
      <c r="O10578" s="20" t="s">
        <v>56</v>
      </c>
      <c r="P10578" t="str">
        <f t="shared" si="165"/>
        <v>INSERT INTO @DataTable (Deal, AdvanceDate, PROV, DealPurpose, RateType, BEACON, LTV, TDS, GDS, InsuranceType, PrincipalBalance, OccupancyType, AccountStatus, Closed_Date, DelinquencyBucket) VALUES (10577, '2015-09-25', 'ON', 'Refinance External', 'ARM', 739, 61.86, 29.37, 29.37, 'Conv', 599603.53, 'Owner-Occupied', 'Open', '1900-01-00', 'Current');</v>
      </c>
    </row>
    <row r="10579" spans="1:16" x14ac:dyDescent="0.35">
      <c r="A10579" s="22">
        <v>10578</v>
      </c>
      <c r="B10579" s="21">
        <v>41949</v>
      </c>
      <c r="C10579" s="22" t="s">
        <v>51</v>
      </c>
      <c r="D10579" s="22" t="s">
        <v>61</v>
      </c>
      <c r="E10579" s="22" t="s">
        <v>53</v>
      </c>
      <c r="F10579" s="22">
        <v>729</v>
      </c>
      <c r="G10579" s="22">
        <v>90</v>
      </c>
      <c r="H10579" s="22">
        <v>40.450000000000003</v>
      </c>
      <c r="I10579" s="22">
        <v>29.89</v>
      </c>
      <c r="J10579" s="22" t="s">
        <v>60</v>
      </c>
      <c r="K10579" s="23">
        <v>0</v>
      </c>
      <c r="L10579" s="23" t="s">
        <v>55</v>
      </c>
      <c r="M10579" s="23" t="s">
        <v>84</v>
      </c>
      <c r="N10579" s="27">
        <v>42278</v>
      </c>
      <c r="O10579" s="23" t="s">
        <v>56</v>
      </c>
      <c r="P10579" t="str">
        <f t="shared" si="165"/>
        <v>INSERT INTO @DataTable (Deal, AdvanceDate, PROV, DealPurpose, RateType, BEACON, LTV, TDS, GDS, InsuranceType, PrincipalBalance, OccupancyType, AccountStatus, Closed_Date, DelinquencyBucket) VALUES (10578, '2014-11-06', 'AB', 'Purchase', 'Fixed', 729, 90, 40.45, 29.89, 'HiRatio', 0, 'Owner-Occupied', 'Closed', '2015-10-01', 'Current');</v>
      </c>
    </row>
    <row r="10580" spans="1:16" x14ac:dyDescent="0.35">
      <c r="A10580" s="19">
        <v>10579</v>
      </c>
      <c r="B10580" s="18">
        <v>42027</v>
      </c>
      <c r="C10580" s="19" t="s">
        <v>51</v>
      </c>
      <c r="D10580" s="19" t="s">
        <v>52</v>
      </c>
      <c r="E10580" s="19" t="s">
        <v>53</v>
      </c>
      <c r="F10580" s="19">
        <v>767</v>
      </c>
      <c r="G10580" s="19">
        <v>72.02</v>
      </c>
      <c r="H10580" s="19">
        <v>32.47</v>
      </c>
      <c r="I10580" s="19">
        <v>32.47</v>
      </c>
      <c r="J10580" s="19" t="s">
        <v>54</v>
      </c>
      <c r="K10580" s="20">
        <v>0</v>
      </c>
      <c r="L10580" s="20" t="s">
        <v>55</v>
      </c>
      <c r="M10580" s="20" t="s">
        <v>84</v>
      </c>
      <c r="N10580" s="26">
        <v>42521</v>
      </c>
      <c r="O10580" s="20" t="s">
        <v>56</v>
      </c>
      <c r="P10580" t="str">
        <f t="shared" si="165"/>
        <v>INSERT INTO @DataTable (Deal, AdvanceDate, PROV, DealPurpose, RateType, BEACON, LTV, TDS, GDS, InsuranceType, PrincipalBalance, OccupancyType, AccountStatus, Closed_Date, DelinquencyBucket) VALUES (10579, '2015-01-23', 'AB', 'Refinance External', 'Fixed', 767, 72.02, 32.47, 32.47, 'Conv', 0, 'Owner-Occupied', 'Closed', '2016-05-31', 'Current');</v>
      </c>
    </row>
    <row r="10581" spans="1:16" x14ac:dyDescent="0.35">
      <c r="A10581" s="22">
        <v>10580</v>
      </c>
      <c r="B10581" s="21">
        <v>41838</v>
      </c>
      <c r="C10581" s="22" t="s">
        <v>57</v>
      </c>
      <c r="D10581" s="22" t="s">
        <v>61</v>
      </c>
      <c r="E10581" s="22" t="s">
        <v>40</v>
      </c>
      <c r="F10581" s="22">
        <v>783</v>
      </c>
      <c r="G10581" s="22">
        <v>89.45</v>
      </c>
      <c r="H10581" s="22">
        <v>30.75</v>
      </c>
      <c r="I10581" s="22">
        <v>30.63</v>
      </c>
      <c r="J10581" s="22" t="s">
        <v>60</v>
      </c>
      <c r="K10581" s="23">
        <v>197590.81</v>
      </c>
      <c r="L10581" s="23" t="s">
        <v>55</v>
      </c>
      <c r="M10581" s="23" t="s">
        <v>83</v>
      </c>
      <c r="N10581" s="27"/>
      <c r="O10581" s="23" t="s">
        <v>56</v>
      </c>
      <c r="P10581" t="str">
        <f t="shared" si="165"/>
        <v>INSERT INTO @DataTable (Deal, AdvanceDate, PROV, DealPurpose, RateType, BEACON, LTV, TDS, GDS, InsuranceType, PrincipalBalance, OccupancyType, AccountStatus, Closed_Date, DelinquencyBucket) VALUES (10580, '2014-07-18', 'ON', 'Purchase', 'ARM', 783, 89.45, 30.75, 30.63, 'HiRatio', 197590.81, 'Owner-Occupied', 'Open', '1900-01-00', 'Current');</v>
      </c>
    </row>
    <row r="10582" spans="1:16" x14ac:dyDescent="0.35">
      <c r="A10582" s="19">
        <v>10581</v>
      </c>
      <c r="B10582" s="18">
        <v>42209</v>
      </c>
      <c r="C10582" s="19" t="s">
        <v>57</v>
      </c>
      <c r="D10582" s="19" t="s">
        <v>52</v>
      </c>
      <c r="E10582" s="19" t="s">
        <v>40</v>
      </c>
      <c r="F10582" s="19">
        <v>744</v>
      </c>
      <c r="G10582" s="19">
        <v>74.94</v>
      </c>
      <c r="H10582" s="19">
        <v>34.659999999999997</v>
      </c>
      <c r="I10582" s="19">
        <v>24.49</v>
      </c>
      <c r="J10582" s="19" t="s">
        <v>54</v>
      </c>
      <c r="K10582" s="20">
        <v>0</v>
      </c>
      <c r="L10582" s="20" t="s">
        <v>55</v>
      </c>
      <c r="M10582" s="20" t="s">
        <v>84</v>
      </c>
      <c r="N10582" s="26">
        <v>42688</v>
      </c>
      <c r="O10582" s="20" t="s">
        <v>56</v>
      </c>
      <c r="P10582" t="str">
        <f t="shared" si="165"/>
        <v>INSERT INTO @DataTable (Deal, AdvanceDate, PROV, DealPurpose, RateType, BEACON, LTV, TDS, GDS, InsuranceType, PrincipalBalance, OccupancyType, AccountStatus, Closed_Date, DelinquencyBucket) VALUES (10581, '2015-07-24', 'ON', 'Refinance External', 'ARM', 744, 74.94, 34.66, 24.49, 'Conv', 0, 'Owner-Occupied', 'Closed', '2016-11-14', 'Current');</v>
      </c>
    </row>
    <row r="10583" spans="1:16" x14ac:dyDescent="0.35">
      <c r="A10583" s="22">
        <v>10582</v>
      </c>
      <c r="B10583" s="21">
        <v>41939</v>
      </c>
      <c r="C10583" s="22" t="s">
        <v>51</v>
      </c>
      <c r="D10583" s="22" t="s">
        <v>61</v>
      </c>
      <c r="E10583" s="22" t="s">
        <v>40</v>
      </c>
      <c r="F10583" s="22">
        <v>681</v>
      </c>
      <c r="G10583" s="22">
        <v>83.95</v>
      </c>
      <c r="H10583" s="22">
        <v>31.49</v>
      </c>
      <c r="I10583" s="22">
        <v>29.14</v>
      </c>
      <c r="J10583" s="22" t="s">
        <v>60</v>
      </c>
      <c r="K10583" s="23">
        <v>247720.03</v>
      </c>
      <c r="L10583" s="23" t="s">
        <v>55</v>
      </c>
      <c r="M10583" s="23" t="s">
        <v>83</v>
      </c>
      <c r="N10583" s="27"/>
      <c r="O10583" s="23" t="s">
        <v>56</v>
      </c>
      <c r="P10583" t="str">
        <f t="shared" si="165"/>
        <v>INSERT INTO @DataTable (Deal, AdvanceDate, PROV, DealPurpose, RateType, BEACON, LTV, TDS, GDS, InsuranceType, PrincipalBalance, OccupancyType, AccountStatus, Closed_Date, DelinquencyBucket) VALUES (10582, '2014-10-27', 'AB', 'Purchase', 'ARM', 681, 83.95, 31.49, 29.14, 'HiRatio', 247720.03, 'Owner-Occupied', 'Open', '1900-01-00', 'Current');</v>
      </c>
    </row>
    <row r="10584" spans="1:16" x14ac:dyDescent="0.35">
      <c r="A10584" s="19">
        <v>10583</v>
      </c>
      <c r="B10584" s="18">
        <v>41569</v>
      </c>
      <c r="C10584" s="19" t="s">
        <v>51</v>
      </c>
      <c r="D10584" s="19" t="s">
        <v>61</v>
      </c>
      <c r="E10584" s="19" t="s">
        <v>53</v>
      </c>
      <c r="F10584" s="19">
        <v>789</v>
      </c>
      <c r="G10584" s="19">
        <v>72.599999999999994</v>
      </c>
      <c r="H10584" s="19">
        <v>30.81</v>
      </c>
      <c r="I10584" s="19">
        <v>30.03</v>
      </c>
      <c r="J10584" s="19" t="s">
        <v>54</v>
      </c>
      <c r="K10584" s="20">
        <v>242365.65</v>
      </c>
      <c r="L10584" s="20" t="s">
        <v>55</v>
      </c>
      <c r="M10584" s="20" t="s">
        <v>83</v>
      </c>
      <c r="N10584" s="26"/>
      <c r="O10584" s="20" t="s">
        <v>56</v>
      </c>
      <c r="P10584" t="str">
        <f t="shared" si="165"/>
        <v>INSERT INTO @DataTable (Deal, AdvanceDate, PROV, DealPurpose, RateType, BEACON, LTV, TDS, GDS, InsuranceType, PrincipalBalance, OccupancyType, AccountStatus, Closed_Date, DelinquencyBucket) VALUES (10583, '2013-10-22', 'AB', 'Purchase', 'Fixed', 789, 72.6, 30.81, 30.03, 'Conv', 242365.65, 'Owner-Occupied', 'Open', '1900-01-00', 'Current');</v>
      </c>
    </row>
    <row r="10585" spans="1:16" x14ac:dyDescent="0.35">
      <c r="A10585" s="22">
        <v>10584</v>
      </c>
      <c r="B10585" s="21">
        <v>41661</v>
      </c>
      <c r="C10585" s="22" t="s">
        <v>57</v>
      </c>
      <c r="D10585" s="22" t="s">
        <v>61</v>
      </c>
      <c r="E10585" s="22" t="s">
        <v>53</v>
      </c>
      <c r="F10585" s="22">
        <v>692</v>
      </c>
      <c r="G10585" s="22">
        <v>95</v>
      </c>
      <c r="H10585" s="22">
        <v>36.14</v>
      </c>
      <c r="I10585" s="22">
        <v>15.41</v>
      </c>
      <c r="J10585" s="22" t="s">
        <v>60</v>
      </c>
      <c r="K10585" s="23">
        <v>259259.42</v>
      </c>
      <c r="L10585" s="23" t="s">
        <v>55</v>
      </c>
      <c r="M10585" s="23" t="s">
        <v>83</v>
      </c>
      <c r="N10585" s="27"/>
      <c r="O10585" s="23" t="s">
        <v>56</v>
      </c>
      <c r="P10585" t="str">
        <f t="shared" si="165"/>
        <v>INSERT INTO @DataTable (Deal, AdvanceDate, PROV, DealPurpose, RateType, BEACON, LTV, TDS, GDS, InsuranceType, PrincipalBalance, OccupancyType, AccountStatus, Closed_Date, DelinquencyBucket) VALUES (10584, '2014-01-22', 'ON', 'Purchase', 'Fixed', 692, 95, 36.14, 15.41, 'HiRatio', 259259.42, 'Owner-Occupied', 'Open', '1900-01-00', 'Current');</v>
      </c>
    </row>
    <row r="10586" spans="1:16" x14ac:dyDescent="0.35">
      <c r="A10586" s="19">
        <v>10585</v>
      </c>
      <c r="B10586" s="18">
        <v>42524</v>
      </c>
      <c r="C10586" s="19" t="s">
        <v>58</v>
      </c>
      <c r="D10586" s="19" t="s">
        <v>61</v>
      </c>
      <c r="E10586" s="19" t="s">
        <v>53</v>
      </c>
      <c r="F10586" s="19">
        <v>695</v>
      </c>
      <c r="G10586" s="19">
        <v>95</v>
      </c>
      <c r="H10586" s="19">
        <v>43.06</v>
      </c>
      <c r="I10586" s="19">
        <v>31.17</v>
      </c>
      <c r="J10586" s="19" t="s">
        <v>60</v>
      </c>
      <c r="K10586" s="20">
        <v>253975.13</v>
      </c>
      <c r="L10586" s="20" t="s">
        <v>55</v>
      </c>
      <c r="M10586" s="20" t="s">
        <v>83</v>
      </c>
      <c r="N10586" s="26"/>
      <c r="O10586" s="20" t="s">
        <v>56</v>
      </c>
      <c r="P10586" t="str">
        <f t="shared" si="165"/>
        <v>INSERT INTO @DataTable (Deal, AdvanceDate, PROV, DealPurpose, RateType, BEACON, LTV, TDS, GDS, InsuranceType, PrincipalBalance, OccupancyType, AccountStatus, Closed_Date, DelinquencyBucket) VALUES (10585, '2016-06-03', 'BC', 'Purchase', 'Fixed', 695, 95, 43.06, 31.17, 'HiRatio', 253975.13, 'Owner-Occupied', 'Open', '1900-01-00', 'Current');</v>
      </c>
    </row>
    <row r="10587" spans="1:16" x14ac:dyDescent="0.35">
      <c r="A10587" s="22">
        <v>10586</v>
      </c>
      <c r="B10587" s="21">
        <v>41570</v>
      </c>
      <c r="C10587" s="22" t="s">
        <v>57</v>
      </c>
      <c r="D10587" s="22" t="s">
        <v>52</v>
      </c>
      <c r="E10587" s="22" t="s">
        <v>40</v>
      </c>
      <c r="F10587" s="22">
        <v>758</v>
      </c>
      <c r="G10587" s="22">
        <v>73.52</v>
      </c>
      <c r="H10587" s="22">
        <v>37.31</v>
      </c>
      <c r="I10587" s="22">
        <v>20.58</v>
      </c>
      <c r="J10587" s="22" t="s">
        <v>54</v>
      </c>
      <c r="K10587" s="23">
        <v>0</v>
      </c>
      <c r="L10587" s="23" t="s">
        <v>55</v>
      </c>
      <c r="M10587" s="23" t="s">
        <v>84</v>
      </c>
      <c r="N10587" s="27">
        <v>41976</v>
      </c>
      <c r="O10587" s="23" t="s">
        <v>56</v>
      </c>
      <c r="P10587" t="str">
        <f t="shared" si="165"/>
        <v>INSERT INTO @DataTable (Deal, AdvanceDate, PROV, DealPurpose, RateType, BEACON, LTV, TDS, GDS, InsuranceType, PrincipalBalance, OccupancyType, AccountStatus, Closed_Date, DelinquencyBucket) VALUES (10586, '2013-10-23', 'ON', 'Refinance External', 'ARM', 758, 73.52, 37.31, 20.58, 'Conv', 0, 'Owner-Occupied', 'Closed', '2014-12-03', 'Current');</v>
      </c>
    </row>
    <row r="10588" spans="1:16" x14ac:dyDescent="0.35">
      <c r="A10588" s="19">
        <v>10587</v>
      </c>
      <c r="B10588" s="18">
        <v>42138</v>
      </c>
      <c r="C10588" s="19" t="s">
        <v>57</v>
      </c>
      <c r="D10588" s="19" t="s">
        <v>61</v>
      </c>
      <c r="E10588" s="19" t="s">
        <v>40</v>
      </c>
      <c r="F10588" s="19">
        <v>714</v>
      </c>
      <c r="G10588" s="19">
        <v>94.94</v>
      </c>
      <c r="H10588" s="19">
        <v>23.13</v>
      </c>
      <c r="I10588" s="19">
        <v>18.78</v>
      </c>
      <c r="J10588" s="19" t="s">
        <v>60</v>
      </c>
      <c r="K10588" s="20">
        <v>366819.56</v>
      </c>
      <c r="L10588" s="20" t="s">
        <v>55</v>
      </c>
      <c r="M10588" s="20" t="s">
        <v>83</v>
      </c>
      <c r="N10588" s="26"/>
      <c r="O10588" s="20" t="s">
        <v>56</v>
      </c>
      <c r="P10588" t="str">
        <f t="shared" si="165"/>
        <v>INSERT INTO @DataTable (Deal, AdvanceDate, PROV, DealPurpose, RateType, BEACON, LTV, TDS, GDS, InsuranceType, PrincipalBalance, OccupancyType, AccountStatus, Closed_Date, DelinquencyBucket) VALUES (10587, '2015-05-14', 'ON', 'Purchase', 'ARM', 714, 94.94, 23.13, 18.78, 'HiRatio', 366819.56, 'Owner-Occupied', 'Open', '1900-01-00', 'Current');</v>
      </c>
    </row>
    <row r="10589" spans="1:16" x14ac:dyDescent="0.35">
      <c r="A10589" s="22">
        <v>10588</v>
      </c>
      <c r="B10589" s="21">
        <v>41941</v>
      </c>
      <c r="C10589" s="22" t="s">
        <v>57</v>
      </c>
      <c r="D10589" s="22" t="s">
        <v>61</v>
      </c>
      <c r="E10589" s="22" t="s">
        <v>53</v>
      </c>
      <c r="F10589" s="22">
        <v>735</v>
      </c>
      <c r="G10589" s="22">
        <v>92.89</v>
      </c>
      <c r="H10589" s="22">
        <v>38.200000000000003</v>
      </c>
      <c r="I10589" s="22">
        <v>36.78</v>
      </c>
      <c r="J10589" s="22" t="s">
        <v>60</v>
      </c>
      <c r="K10589" s="23">
        <v>398974.63</v>
      </c>
      <c r="L10589" s="23" t="s">
        <v>55</v>
      </c>
      <c r="M10589" s="23" t="s">
        <v>83</v>
      </c>
      <c r="N10589" s="27"/>
      <c r="O10589" s="23" t="s">
        <v>56</v>
      </c>
      <c r="P10589" t="str">
        <f t="shared" si="165"/>
        <v>INSERT INTO @DataTable (Deal, AdvanceDate, PROV, DealPurpose, RateType, BEACON, LTV, TDS, GDS, InsuranceType, PrincipalBalance, OccupancyType, AccountStatus, Closed_Date, DelinquencyBucket) VALUES (10588, '2014-10-29', 'ON', 'Purchase', 'Fixed', 735, 92.89, 38.2, 36.78, 'HiRatio', 398974.63, 'Owner-Occupied', 'Open', '1900-01-00', 'Current');</v>
      </c>
    </row>
    <row r="10590" spans="1:16" x14ac:dyDescent="0.35">
      <c r="A10590" s="19">
        <v>10589</v>
      </c>
      <c r="B10590" s="18">
        <v>41865</v>
      </c>
      <c r="C10590" s="19" t="s">
        <v>57</v>
      </c>
      <c r="D10590" s="19" t="s">
        <v>52</v>
      </c>
      <c r="E10590" s="19" t="s">
        <v>40</v>
      </c>
      <c r="F10590" s="19">
        <v>782</v>
      </c>
      <c r="G10590" s="19">
        <v>80</v>
      </c>
      <c r="H10590" s="19">
        <v>31.76</v>
      </c>
      <c r="I10590" s="19">
        <v>25.57</v>
      </c>
      <c r="J10590" s="19" t="s">
        <v>54</v>
      </c>
      <c r="K10590" s="20">
        <v>257929.42</v>
      </c>
      <c r="L10590" s="20" t="s">
        <v>55</v>
      </c>
      <c r="M10590" s="20" t="s">
        <v>83</v>
      </c>
      <c r="N10590" s="26"/>
      <c r="O10590" s="20" t="s">
        <v>56</v>
      </c>
      <c r="P10590" t="str">
        <f t="shared" si="165"/>
        <v>INSERT INTO @DataTable (Deal, AdvanceDate, PROV, DealPurpose, RateType, BEACON, LTV, TDS, GDS, InsuranceType, PrincipalBalance, OccupancyType, AccountStatus, Closed_Date, DelinquencyBucket) VALUES (10589, '2014-08-14', 'ON', 'Refinance External', 'ARM', 782, 80, 31.76, 25.57, 'Conv', 257929.42, 'Owner-Occupied', 'Open', '1900-01-00', 'Current');</v>
      </c>
    </row>
    <row r="10591" spans="1:16" x14ac:dyDescent="0.35">
      <c r="A10591" s="22">
        <v>10590</v>
      </c>
      <c r="B10591" s="21">
        <v>41712</v>
      </c>
      <c r="C10591" s="22" t="s">
        <v>58</v>
      </c>
      <c r="D10591" s="22" t="s">
        <v>61</v>
      </c>
      <c r="E10591" s="22" t="s">
        <v>40</v>
      </c>
      <c r="F10591" s="22">
        <v>743</v>
      </c>
      <c r="G10591" s="22">
        <v>95</v>
      </c>
      <c r="H10591" s="22">
        <v>36.4</v>
      </c>
      <c r="I10591" s="22">
        <v>7.14</v>
      </c>
      <c r="J10591" s="22" t="s">
        <v>60</v>
      </c>
      <c r="K10591" s="23">
        <v>124287.97</v>
      </c>
      <c r="L10591" s="23" t="s">
        <v>66</v>
      </c>
      <c r="M10591" s="23" t="s">
        <v>83</v>
      </c>
      <c r="N10591" s="27"/>
      <c r="O10591" s="23" t="s">
        <v>56</v>
      </c>
      <c r="P10591" t="str">
        <f t="shared" si="165"/>
        <v>INSERT INTO @DataTable (Deal, AdvanceDate, PROV, DealPurpose, RateType, BEACON, LTV, TDS, GDS, InsuranceType, PrincipalBalance, OccupancyType, AccountStatus, Closed_Date, DelinquencyBucket) VALUES (10590, '2014-03-14', 'BC', 'Purchase', 'ARM', 743, 95, 36.4, 7.14, 'HiRatio', 124287.97, 'Second Home', 'Open', '1900-01-00', 'Current');</v>
      </c>
    </row>
    <row r="10592" spans="1:16" x14ac:dyDescent="0.35">
      <c r="A10592" s="19">
        <v>10591</v>
      </c>
      <c r="B10592" s="18">
        <v>42453</v>
      </c>
      <c r="C10592" s="19" t="s">
        <v>57</v>
      </c>
      <c r="D10592" s="19" t="s">
        <v>52</v>
      </c>
      <c r="E10592" s="19" t="s">
        <v>53</v>
      </c>
      <c r="F10592" s="19">
        <v>733</v>
      </c>
      <c r="G10592" s="19">
        <v>75.290000000000006</v>
      </c>
      <c r="H10592" s="19">
        <v>25.21</v>
      </c>
      <c r="I10592" s="19">
        <v>25.21</v>
      </c>
      <c r="J10592" s="19" t="s">
        <v>54</v>
      </c>
      <c r="K10592" s="20">
        <v>374809.08</v>
      </c>
      <c r="L10592" s="20" t="s">
        <v>55</v>
      </c>
      <c r="M10592" s="20" t="s">
        <v>83</v>
      </c>
      <c r="N10592" s="26"/>
      <c r="O10592" s="20" t="s">
        <v>56</v>
      </c>
      <c r="P10592" t="str">
        <f t="shared" si="165"/>
        <v>INSERT INTO @DataTable (Deal, AdvanceDate, PROV, DealPurpose, RateType, BEACON, LTV, TDS, GDS, InsuranceType, PrincipalBalance, OccupancyType, AccountStatus, Closed_Date, DelinquencyBucket) VALUES (10591, '2016-03-24', 'ON', 'Refinance External', 'Fixed', 733, 75.29, 25.21, 25.21, 'Conv', 374809.08, 'Owner-Occupied', 'Open', '1900-01-00', 'Current');</v>
      </c>
    </row>
    <row r="10593" spans="1:16" x14ac:dyDescent="0.35">
      <c r="A10593" s="22">
        <v>10592</v>
      </c>
      <c r="B10593" s="21">
        <v>42087</v>
      </c>
      <c r="C10593" s="22" t="s">
        <v>51</v>
      </c>
      <c r="D10593" s="22" t="s">
        <v>61</v>
      </c>
      <c r="E10593" s="22" t="s">
        <v>53</v>
      </c>
      <c r="F10593" s="22">
        <v>775</v>
      </c>
      <c r="G10593" s="22">
        <v>80</v>
      </c>
      <c r="H10593" s="22">
        <v>33.07</v>
      </c>
      <c r="I10593" s="22">
        <v>27.31</v>
      </c>
      <c r="J10593" s="22" t="s">
        <v>54</v>
      </c>
      <c r="K10593" s="23">
        <v>438912.95</v>
      </c>
      <c r="L10593" s="23" t="s">
        <v>55</v>
      </c>
      <c r="M10593" s="23" t="s">
        <v>83</v>
      </c>
      <c r="N10593" s="27"/>
      <c r="O10593" s="23" t="s">
        <v>56</v>
      </c>
      <c r="P10593" t="str">
        <f t="shared" si="165"/>
        <v>INSERT INTO @DataTable (Deal, AdvanceDate, PROV, DealPurpose, RateType, BEACON, LTV, TDS, GDS, InsuranceType, PrincipalBalance, OccupancyType, AccountStatus, Closed_Date, DelinquencyBucket) VALUES (10592, '2015-03-24', 'AB', 'Purchase', 'Fixed', 775, 80, 33.07, 27.31, 'Conv', 438912.95, 'Owner-Occupied', 'Open', '1900-01-00', 'Current');</v>
      </c>
    </row>
    <row r="10594" spans="1:16" x14ac:dyDescent="0.35">
      <c r="A10594" s="19">
        <v>10593</v>
      </c>
      <c r="B10594" s="18">
        <v>42223</v>
      </c>
      <c r="C10594" s="19" t="s">
        <v>57</v>
      </c>
      <c r="D10594" s="19" t="s">
        <v>61</v>
      </c>
      <c r="E10594" s="19" t="s">
        <v>53</v>
      </c>
      <c r="F10594" s="19">
        <v>701</v>
      </c>
      <c r="G10594" s="19">
        <v>95</v>
      </c>
      <c r="H10594" s="19">
        <v>31.97</v>
      </c>
      <c r="I10594" s="19">
        <v>15.53</v>
      </c>
      <c r="J10594" s="19" t="s">
        <v>60</v>
      </c>
      <c r="K10594" s="20">
        <v>164244.24</v>
      </c>
      <c r="L10594" s="20" t="s">
        <v>55</v>
      </c>
      <c r="M10594" s="20" t="s">
        <v>83</v>
      </c>
      <c r="N10594" s="26"/>
      <c r="O10594" s="20" t="s">
        <v>56</v>
      </c>
      <c r="P10594" t="str">
        <f t="shared" si="165"/>
        <v>INSERT INTO @DataTable (Deal, AdvanceDate, PROV, DealPurpose, RateType, BEACON, LTV, TDS, GDS, InsuranceType, PrincipalBalance, OccupancyType, AccountStatus, Closed_Date, DelinquencyBucket) VALUES (10593, '2015-08-07', 'ON', 'Purchase', 'Fixed', 701, 95, 31.97, 15.53, 'HiRatio', 164244.24, 'Owner-Occupied', 'Open', '1900-01-00', 'Current');</v>
      </c>
    </row>
    <row r="10595" spans="1:16" x14ac:dyDescent="0.35">
      <c r="A10595" s="22">
        <v>10594</v>
      </c>
      <c r="B10595" s="21">
        <v>42264</v>
      </c>
      <c r="C10595" s="22" t="s">
        <v>63</v>
      </c>
      <c r="D10595" s="22" t="s">
        <v>59</v>
      </c>
      <c r="E10595" s="22" t="s">
        <v>40</v>
      </c>
      <c r="F10595" s="22">
        <v>628</v>
      </c>
      <c r="G10595" s="22">
        <v>89.4</v>
      </c>
      <c r="H10595" s="22">
        <v>29.41</v>
      </c>
      <c r="I10595" s="22">
        <v>21.22</v>
      </c>
      <c r="J10595" s="22" t="s">
        <v>60</v>
      </c>
      <c r="K10595" s="23">
        <v>299605.65999999997</v>
      </c>
      <c r="L10595" s="23" t="s">
        <v>55</v>
      </c>
      <c r="M10595" s="23" t="s">
        <v>83</v>
      </c>
      <c r="N10595" s="27"/>
      <c r="O10595" s="23" t="s">
        <v>56</v>
      </c>
      <c r="P10595" t="str">
        <f t="shared" si="165"/>
        <v>INSERT INTO @DataTable (Deal, AdvanceDate, PROV, DealPurpose, RateType, BEACON, LTV, TDS, GDS, InsuranceType, PrincipalBalance, OccupancyType, AccountStatus, Closed_Date, DelinquencyBucket) VALUES (10594, '2015-09-17', 'SK', 'Transfer', 'ARM', 628, 89.4, 29.41, 21.22, 'HiRatio', 299605.66, 'Owner-Occupied', 'Open', '1900-01-00', 'Current');</v>
      </c>
    </row>
    <row r="10596" spans="1:16" x14ac:dyDescent="0.35">
      <c r="A10596" s="19">
        <v>10595</v>
      </c>
      <c r="B10596" s="18">
        <v>42373</v>
      </c>
      <c r="C10596" s="19" t="s">
        <v>58</v>
      </c>
      <c r="D10596" s="19" t="s">
        <v>52</v>
      </c>
      <c r="E10596" s="19" t="s">
        <v>40</v>
      </c>
      <c r="F10596" s="19">
        <v>707</v>
      </c>
      <c r="G10596" s="19">
        <v>80</v>
      </c>
      <c r="H10596" s="19">
        <v>26.56</v>
      </c>
      <c r="I10596" s="19">
        <v>11.08</v>
      </c>
      <c r="J10596" s="19" t="s">
        <v>54</v>
      </c>
      <c r="K10596" s="20">
        <v>212887.95</v>
      </c>
      <c r="L10596" s="20" t="s">
        <v>55</v>
      </c>
      <c r="M10596" s="20" t="s">
        <v>83</v>
      </c>
      <c r="N10596" s="26"/>
      <c r="O10596" s="20" t="s">
        <v>56</v>
      </c>
      <c r="P10596" t="str">
        <f t="shared" si="165"/>
        <v>INSERT INTO @DataTable (Deal, AdvanceDate, PROV, DealPurpose, RateType, BEACON, LTV, TDS, GDS, InsuranceType, PrincipalBalance, OccupancyType, AccountStatus, Closed_Date, DelinquencyBucket) VALUES (10595, '2016-01-04', 'BC', 'Refinance External', 'ARM', 707, 80, 26.56, 11.08, 'Conv', 212887.95, 'Owner-Occupied', 'Open', '1900-01-00', 'Current');</v>
      </c>
    </row>
    <row r="10597" spans="1:16" x14ac:dyDescent="0.35">
      <c r="A10597" s="22">
        <v>10596</v>
      </c>
      <c r="B10597" s="21">
        <v>42500</v>
      </c>
      <c r="C10597" s="22" t="s">
        <v>74</v>
      </c>
      <c r="D10597" s="22" t="s">
        <v>61</v>
      </c>
      <c r="E10597" s="22" t="s">
        <v>53</v>
      </c>
      <c r="F10597" s="22">
        <v>800</v>
      </c>
      <c r="G10597" s="22">
        <v>95</v>
      </c>
      <c r="H10597" s="22">
        <v>34.299999999999997</v>
      </c>
      <c r="I10597" s="22">
        <v>8.61</v>
      </c>
      <c r="J10597" s="22" t="s">
        <v>60</v>
      </c>
      <c r="K10597" s="23">
        <v>222564.1</v>
      </c>
      <c r="L10597" s="23" t="s">
        <v>66</v>
      </c>
      <c r="M10597" s="23" t="s">
        <v>83</v>
      </c>
      <c r="N10597" s="27"/>
      <c r="O10597" s="23" t="s">
        <v>56</v>
      </c>
      <c r="P10597" t="str">
        <f t="shared" si="165"/>
        <v>INSERT INTO @DataTable (Deal, AdvanceDate, PROV, DealPurpose, RateType, BEACON, LTV, TDS, GDS, InsuranceType, PrincipalBalance, OccupancyType, AccountStatus, Closed_Date, DelinquencyBucket) VALUES (10596, '2016-05-10', 'MB', 'Purchase', 'Fixed', 800, 95, 34.3, 8.61, 'HiRatio', 222564.1, 'Second Home', 'Open', '1900-01-00', 'Current');</v>
      </c>
    </row>
    <row r="10598" spans="1:16" x14ac:dyDescent="0.35">
      <c r="A10598" s="19">
        <v>10597</v>
      </c>
      <c r="B10598" s="18">
        <v>41970</v>
      </c>
      <c r="C10598" s="19" t="s">
        <v>57</v>
      </c>
      <c r="D10598" s="19" t="s">
        <v>61</v>
      </c>
      <c r="E10598" s="19" t="s">
        <v>40</v>
      </c>
      <c r="F10598" s="19">
        <v>756</v>
      </c>
      <c r="G10598" s="19">
        <v>80</v>
      </c>
      <c r="H10598" s="19">
        <v>32.1</v>
      </c>
      <c r="I10598" s="19">
        <v>28.13</v>
      </c>
      <c r="J10598" s="19" t="s">
        <v>54</v>
      </c>
      <c r="K10598" s="20">
        <v>0</v>
      </c>
      <c r="L10598" s="20" t="s">
        <v>55</v>
      </c>
      <c r="M10598" s="20" t="s">
        <v>84</v>
      </c>
      <c r="N10598" s="26">
        <v>42338</v>
      </c>
      <c r="O10598" s="20" t="s">
        <v>56</v>
      </c>
      <c r="P10598" t="str">
        <f t="shared" si="165"/>
        <v>INSERT INTO @DataTable (Deal, AdvanceDate, PROV, DealPurpose, RateType, BEACON, LTV, TDS, GDS, InsuranceType, PrincipalBalance, OccupancyType, AccountStatus, Closed_Date, DelinquencyBucket) VALUES (10597, '2014-11-27', 'ON', 'Purchase', 'ARM', 756, 80, 32.1, 28.13, 'Conv', 0, 'Owner-Occupied', 'Closed', '2015-11-30', 'Current');</v>
      </c>
    </row>
    <row r="10599" spans="1:16" x14ac:dyDescent="0.35">
      <c r="A10599" s="22">
        <v>10598</v>
      </c>
      <c r="B10599" s="21">
        <v>42704</v>
      </c>
      <c r="C10599" s="22" t="s">
        <v>57</v>
      </c>
      <c r="D10599" s="22" t="s">
        <v>61</v>
      </c>
      <c r="E10599" s="22" t="s">
        <v>40</v>
      </c>
      <c r="F10599" s="22">
        <v>746</v>
      </c>
      <c r="G10599" s="22">
        <v>95</v>
      </c>
      <c r="H10599" s="22">
        <v>28.24</v>
      </c>
      <c r="I10599" s="22">
        <v>28.08</v>
      </c>
      <c r="J10599" s="22" t="s">
        <v>60</v>
      </c>
      <c r="K10599" s="23">
        <v>323181.95</v>
      </c>
      <c r="L10599" s="23" t="s">
        <v>55</v>
      </c>
      <c r="M10599" s="23" t="s">
        <v>83</v>
      </c>
      <c r="N10599" s="27"/>
      <c r="O10599" s="23" t="s">
        <v>56</v>
      </c>
      <c r="P10599" t="str">
        <f t="shared" si="165"/>
        <v>INSERT INTO @DataTable (Deal, AdvanceDate, PROV, DealPurpose, RateType, BEACON, LTV, TDS, GDS, InsuranceType, PrincipalBalance, OccupancyType, AccountStatus, Closed_Date, DelinquencyBucket) VALUES (10598, '2016-11-30', 'ON', 'Purchase', 'ARM', 746, 95, 28.24, 28.08, 'HiRatio', 323181.95, 'Owner-Occupied', 'Open', '1900-01-00', 'Current');</v>
      </c>
    </row>
    <row r="10600" spans="1:16" x14ac:dyDescent="0.35">
      <c r="A10600" s="19">
        <v>10599</v>
      </c>
      <c r="B10600" s="18">
        <v>41453</v>
      </c>
      <c r="C10600" s="19" t="s">
        <v>51</v>
      </c>
      <c r="D10600" s="19" t="s">
        <v>61</v>
      </c>
      <c r="E10600" s="19" t="s">
        <v>53</v>
      </c>
      <c r="F10600" s="19">
        <v>740</v>
      </c>
      <c r="G10600" s="19">
        <v>95</v>
      </c>
      <c r="H10600" s="19">
        <v>38.36</v>
      </c>
      <c r="I10600" s="19">
        <v>32.92</v>
      </c>
      <c r="J10600" s="19" t="s">
        <v>60</v>
      </c>
      <c r="K10600" s="20">
        <v>333168.89</v>
      </c>
      <c r="L10600" s="20" t="s">
        <v>55</v>
      </c>
      <c r="M10600" s="20" t="s">
        <v>83</v>
      </c>
      <c r="N10600" s="26"/>
      <c r="O10600" s="20" t="s">
        <v>56</v>
      </c>
      <c r="P10600" t="str">
        <f t="shared" si="165"/>
        <v>INSERT INTO @DataTable (Deal, AdvanceDate, PROV, DealPurpose, RateType, BEACON, LTV, TDS, GDS, InsuranceType, PrincipalBalance, OccupancyType, AccountStatus, Closed_Date, DelinquencyBucket) VALUES (10599, '2013-06-28', 'AB', 'Purchase', 'Fixed', 740, 95, 38.36, 32.92, 'HiRatio', 333168.89, 'Owner-Occupied', 'Open', '1900-01-00', 'Current');</v>
      </c>
    </row>
    <row r="10601" spans="1:16" x14ac:dyDescent="0.35">
      <c r="A10601" s="22">
        <v>10600</v>
      </c>
      <c r="B10601" s="21">
        <v>42185</v>
      </c>
      <c r="C10601" s="22" t="s">
        <v>57</v>
      </c>
      <c r="D10601" s="22" t="s">
        <v>61</v>
      </c>
      <c r="E10601" s="22" t="s">
        <v>53</v>
      </c>
      <c r="F10601" s="22">
        <v>816</v>
      </c>
      <c r="G10601" s="22">
        <v>80</v>
      </c>
      <c r="H10601" s="22">
        <v>31.39</v>
      </c>
      <c r="I10601" s="22">
        <v>22.68</v>
      </c>
      <c r="J10601" s="22" t="s">
        <v>54</v>
      </c>
      <c r="K10601" s="23">
        <v>206534</v>
      </c>
      <c r="L10601" s="23" t="s">
        <v>66</v>
      </c>
      <c r="M10601" s="23" t="s">
        <v>83</v>
      </c>
      <c r="N10601" s="27"/>
      <c r="O10601" s="23" t="s">
        <v>56</v>
      </c>
      <c r="P10601" t="str">
        <f t="shared" si="165"/>
        <v>INSERT INTO @DataTable (Deal, AdvanceDate, PROV, DealPurpose, RateType, BEACON, LTV, TDS, GDS, InsuranceType, PrincipalBalance, OccupancyType, AccountStatus, Closed_Date, DelinquencyBucket) VALUES (10600, '2015-06-30', 'ON', 'Purchase', 'Fixed', 816, 80, 31.39, 22.68, 'Conv', 206534, 'Second Home', 'Open', '1900-01-00', 'Current');</v>
      </c>
    </row>
    <row r="10602" spans="1:16" x14ac:dyDescent="0.35">
      <c r="A10602" s="19">
        <v>10601</v>
      </c>
      <c r="B10602" s="18">
        <v>42193</v>
      </c>
      <c r="C10602" s="19" t="s">
        <v>63</v>
      </c>
      <c r="D10602" s="19" t="s">
        <v>61</v>
      </c>
      <c r="E10602" s="19" t="s">
        <v>40</v>
      </c>
      <c r="F10602" s="19">
        <v>781</v>
      </c>
      <c r="G10602" s="19">
        <v>77.41</v>
      </c>
      <c r="H10602" s="19">
        <v>32.96</v>
      </c>
      <c r="I10602" s="19">
        <v>19.38</v>
      </c>
      <c r="J10602" s="19" t="s">
        <v>54</v>
      </c>
      <c r="K10602" s="20">
        <v>238638.77</v>
      </c>
      <c r="L10602" s="20" t="s">
        <v>55</v>
      </c>
      <c r="M10602" s="20" t="s">
        <v>83</v>
      </c>
      <c r="N10602" s="26"/>
      <c r="O10602" s="20" t="s">
        <v>56</v>
      </c>
      <c r="P10602" t="str">
        <f t="shared" si="165"/>
        <v>INSERT INTO @DataTable (Deal, AdvanceDate, PROV, DealPurpose, RateType, BEACON, LTV, TDS, GDS, InsuranceType, PrincipalBalance, OccupancyType, AccountStatus, Closed_Date, DelinquencyBucket) VALUES (10601, '2015-07-08', 'SK', 'Purchase', 'ARM', 781, 77.41, 32.96, 19.38, 'Conv', 238638.77, 'Owner-Occupied', 'Open', '1900-01-00', 'Current');</v>
      </c>
    </row>
    <row r="10603" spans="1:16" x14ac:dyDescent="0.35">
      <c r="A10603" s="22">
        <v>10602</v>
      </c>
      <c r="B10603" s="21">
        <v>41064</v>
      </c>
      <c r="C10603" s="22" t="s">
        <v>51</v>
      </c>
      <c r="D10603" s="22" t="s">
        <v>61</v>
      </c>
      <c r="E10603" s="22" t="s">
        <v>40</v>
      </c>
      <c r="F10603" s="22">
        <v>712</v>
      </c>
      <c r="G10603" s="22">
        <v>95</v>
      </c>
      <c r="H10603" s="22">
        <v>25.45</v>
      </c>
      <c r="I10603" s="22">
        <v>24.89</v>
      </c>
      <c r="J10603" s="22" t="s">
        <v>60</v>
      </c>
      <c r="K10603" s="23">
        <v>379481.11</v>
      </c>
      <c r="L10603" s="23" t="s">
        <v>55</v>
      </c>
      <c r="M10603" s="23" t="s">
        <v>83</v>
      </c>
      <c r="N10603" s="27"/>
      <c r="O10603" s="23" t="s">
        <v>56</v>
      </c>
      <c r="P10603" t="str">
        <f t="shared" si="165"/>
        <v>INSERT INTO @DataTable (Deal, AdvanceDate, PROV, DealPurpose, RateType, BEACON, LTV, TDS, GDS, InsuranceType, PrincipalBalance, OccupancyType, AccountStatus, Closed_Date, DelinquencyBucket) VALUES (10602, '2012-06-04', 'AB', 'Purchase', 'ARM', 712, 95, 25.45, 24.89, 'HiRatio', 379481.11, 'Owner-Occupied', 'Open', '1900-01-00', 'Current');</v>
      </c>
    </row>
    <row r="10604" spans="1:16" x14ac:dyDescent="0.35">
      <c r="A10604" s="19">
        <v>10603</v>
      </c>
      <c r="B10604" s="18">
        <v>41894</v>
      </c>
      <c r="C10604" s="19" t="s">
        <v>57</v>
      </c>
      <c r="D10604" s="19" t="s">
        <v>61</v>
      </c>
      <c r="E10604" s="19" t="s">
        <v>53</v>
      </c>
      <c r="F10604" s="19">
        <v>679</v>
      </c>
      <c r="G10604" s="19">
        <v>95</v>
      </c>
      <c r="H10604" s="19">
        <v>31.65</v>
      </c>
      <c r="I10604" s="19">
        <v>31.09</v>
      </c>
      <c r="J10604" s="19" t="s">
        <v>60</v>
      </c>
      <c r="K10604" s="20">
        <v>264521.38</v>
      </c>
      <c r="L10604" s="20" t="s">
        <v>55</v>
      </c>
      <c r="M10604" s="20" t="s">
        <v>83</v>
      </c>
      <c r="N10604" s="26"/>
      <c r="O10604" s="20" t="s">
        <v>56</v>
      </c>
      <c r="P10604" t="str">
        <f t="shared" si="165"/>
        <v>INSERT INTO @DataTable (Deal, AdvanceDate, PROV, DealPurpose, RateType, BEACON, LTV, TDS, GDS, InsuranceType, PrincipalBalance, OccupancyType, AccountStatus, Closed_Date, DelinquencyBucket) VALUES (10603, '2014-09-12', 'ON', 'Purchase', 'Fixed', 679, 95, 31.65, 31.09, 'HiRatio', 264521.38, 'Owner-Occupied', 'Open', '1900-01-00', 'Current');</v>
      </c>
    </row>
    <row r="10605" spans="1:16" x14ac:dyDescent="0.35">
      <c r="A10605" s="22">
        <v>10604</v>
      </c>
      <c r="B10605" s="21">
        <v>42682</v>
      </c>
      <c r="C10605" s="22" t="s">
        <v>58</v>
      </c>
      <c r="D10605" s="22" t="s">
        <v>61</v>
      </c>
      <c r="E10605" s="22" t="s">
        <v>53</v>
      </c>
      <c r="F10605" s="22">
        <v>805</v>
      </c>
      <c r="G10605" s="22">
        <v>68.8</v>
      </c>
      <c r="H10605" s="22">
        <v>42.51</v>
      </c>
      <c r="I10605" s="22">
        <v>34.380000000000003</v>
      </c>
      <c r="J10605" s="22" t="s">
        <v>54</v>
      </c>
      <c r="K10605" s="23">
        <v>246113.25</v>
      </c>
      <c r="L10605" s="23" t="s">
        <v>55</v>
      </c>
      <c r="M10605" s="23" t="s">
        <v>83</v>
      </c>
      <c r="N10605" s="27"/>
      <c r="O10605" s="23" t="s">
        <v>56</v>
      </c>
      <c r="P10605" t="str">
        <f t="shared" si="165"/>
        <v>INSERT INTO @DataTable (Deal, AdvanceDate, PROV, DealPurpose, RateType, BEACON, LTV, TDS, GDS, InsuranceType, PrincipalBalance, OccupancyType, AccountStatus, Closed_Date, DelinquencyBucket) VALUES (10604, '2016-11-08', 'BC', 'Purchase', 'Fixed', 805, 68.8, 42.51, 34.38, 'Conv', 246113.25, 'Owner-Occupied', 'Open', '1900-01-00', 'Current');</v>
      </c>
    </row>
    <row r="10606" spans="1:16" x14ac:dyDescent="0.35">
      <c r="A10606" s="19">
        <v>10605</v>
      </c>
      <c r="B10606" s="18">
        <v>42233</v>
      </c>
      <c r="C10606" s="19" t="s">
        <v>57</v>
      </c>
      <c r="D10606" s="19" t="s">
        <v>52</v>
      </c>
      <c r="E10606" s="19" t="s">
        <v>53</v>
      </c>
      <c r="F10606" s="19">
        <v>711</v>
      </c>
      <c r="G10606" s="19">
        <v>80</v>
      </c>
      <c r="H10606" s="19">
        <v>31.1</v>
      </c>
      <c r="I10606" s="19">
        <v>19.18</v>
      </c>
      <c r="J10606" s="19" t="s">
        <v>54</v>
      </c>
      <c r="K10606" s="20">
        <v>331410.71999999997</v>
      </c>
      <c r="L10606" s="20" t="s">
        <v>55</v>
      </c>
      <c r="M10606" s="20" t="s">
        <v>83</v>
      </c>
      <c r="N10606" s="26"/>
      <c r="O10606" s="20" t="s">
        <v>56</v>
      </c>
      <c r="P10606" t="str">
        <f t="shared" si="165"/>
        <v>INSERT INTO @DataTable (Deal, AdvanceDate, PROV, DealPurpose, RateType, BEACON, LTV, TDS, GDS, InsuranceType, PrincipalBalance, OccupancyType, AccountStatus, Closed_Date, DelinquencyBucket) VALUES (10605, '2015-08-17', 'ON', 'Refinance External', 'Fixed', 711, 80, 31.1, 19.18, 'Conv', 331410.72, 'Owner-Occupied', 'Open', '1900-01-00', 'Current');</v>
      </c>
    </row>
    <row r="10607" spans="1:16" x14ac:dyDescent="0.35">
      <c r="A10607" s="22">
        <v>10606</v>
      </c>
      <c r="B10607" s="21">
        <v>41841</v>
      </c>
      <c r="C10607" s="22" t="s">
        <v>58</v>
      </c>
      <c r="D10607" s="22" t="s">
        <v>52</v>
      </c>
      <c r="E10607" s="22" t="s">
        <v>40</v>
      </c>
      <c r="F10607" s="22">
        <v>791</v>
      </c>
      <c r="G10607" s="22">
        <v>75</v>
      </c>
      <c r="H10607" s="22">
        <v>16.47</v>
      </c>
      <c r="I10607" s="22">
        <v>15.75</v>
      </c>
      <c r="J10607" s="22" t="s">
        <v>54</v>
      </c>
      <c r="K10607" s="23">
        <v>0</v>
      </c>
      <c r="L10607" s="23" t="s">
        <v>55</v>
      </c>
      <c r="M10607" s="23" t="s">
        <v>84</v>
      </c>
      <c r="N10607" s="27">
        <v>42650</v>
      </c>
      <c r="O10607" s="23" t="s">
        <v>56</v>
      </c>
      <c r="P10607" t="str">
        <f t="shared" si="165"/>
        <v>INSERT INTO @DataTable (Deal, AdvanceDate, PROV, DealPurpose, RateType, BEACON, LTV, TDS, GDS, InsuranceType, PrincipalBalance, OccupancyType, AccountStatus, Closed_Date, DelinquencyBucket) VALUES (10606, '2014-07-21', 'BC', 'Refinance External', 'ARM', 791, 75, 16.47, 15.75, 'Conv', 0, 'Owner-Occupied', 'Closed', '2016-10-07', 'Current');</v>
      </c>
    </row>
    <row r="10608" spans="1:16" x14ac:dyDescent="0.35">
      <c r="A10608" s="19">
        <v>10607</v>
      </c>
      <c r="B10608" s="18">
        <v>41654</v>
      </c>
      <c r="C10608" s="19" t="s">
        <v>57</v>
      </c>
      <c r="D10608" s="19" t="s">
        <v>61</v>
      </c>
      <c r="E10608" s="19" t="s">
        <v>40</v>
      </c>
      <c r="F10608" s="19">
        <v>786</v>
      </c>
      <c r="G10608" s="19">
        <v>95</v>
      </c>
      <c r="H10608" s="19">
        <v>37.6</v>
      </c>
      <c r="I10608" s="19">
        <v>29.01</v>
      </c>
      <c r="J10608" s="19" t="s">
        <v>60</v>
      </c>
      <c r="K10608" s="20">
        <v>0</v>
      </c>
      <c r="L10608" s="20" t="s">
        <v>55</v>
      </c>
      <c r="M10608" s="20" t="s">
        <v>84</v>
      </c>
      <c r="N10608" s="26">
        <v>42751</v>
      </c>
      <c r="O10608" s="20" t="s">
        <v>56</v>
      </c>
      <c r="P10608" t="str">
        <f t="shared" si="165"/>
        <v>INSERT INTO @DataTable (Deal, AdvanceDate, PROV, DealPurpose, RateType, BEACON, LTV, TDS, GDS, InsuranceType, PrincipalBalance, OccupancyType, AccountStatus, Closed_Date, DelinquencyBucket) VALUES (10607, '2014-01-15', 'ON', 'Purchase', 'ARM', 786, 95, 37.6, 29.01, 'HiRatio', 0, 'Owner-Occupied', 'Closed', '2017-01-16', 'Current');</v>
      </c>
    </row>
    <row r="10609" spans="1:16" x14ac:dyDescent="0.35">
      <c r="A10609" s="22">
        <v>10608</v>
      </c>
      <c r="B10609" s="21">
        <v>42181</v>
      </c>
      <c r="C10609" s="22" t="s">
        <v>57</v>
      </c>
      <c r="D10609" s="22" t="s">
        <v>61</v>
      </c>
      <c r="E10609" s="22" t="s">
        <v>40</v>
      </c>
      <c r="F10609" s="22">
        <v>790</v>
      </c>
      <c r="G10609" s="22">
        <v>95</v>
      </c>
      <c r="H10609" s="22">
        <v>37.64</v>
      </c>
      <c r="I10609" s="22">
        <v>12.74</v>
      </c>
      <c r="J10609" s="22" t="s">
        <v>60</v>
      </c>
      <c r="K10609" s="23">
        <v>302811.90000000002</v>
      </c>
      <c r="L10609" s="23" t="s">
        <v>66</v>
      </c>
      <c r="M10609" s="23" t="s">
        <v>83</v>
      </c>
      <c r="N10609" s="27"/>
      <c r="O10609" s="23" t="s">
        <v>56</v>
      </c>
      <c r="P10609" t="str">
        <f t="shared" si="165"/>
        <v>INSERT INTO @DataTable (Deal, AdvanceDate, PROV, DealPurpose, RateType, BEACON, LTV, TDS, GDS, InsuranceType, PrincipalBalance, OccupancyType, AccountStatus, Closed_Date, DelinquencyBucket) VALUES (10608, '2015-06-26', 'ON', 'Purchase', 'ARM', 790, 95, 37.64, 12.74, 'HiRatio', 302811.9, 'Second Home', 'Open', '1900-01-00', 'Current');</v>
      </c>
    </row>
    <row r="10610" spans="1:16" x14ac:dyDescent="0.35">
      <c r="A10610" s="19">
        <v>10609</v>
      </c>
      <c r="B10610" s="18">
        <v>41075</v>
      </c>
      <c r="C10610" s="19" t="s">
        <v>57</v>
      </c>
      <c r="D10610" s="19" t="s">
        <v>61</v>
      </c>
      <c r="E10610" s="19" t="s">
        <v>53</v>
      </c>
      <c r="F10610" s="19">
        <v>752</v>
      </c>
      <c r="G10610" s="19">
        <v>95</v>
      </c>
      <c r="H10610" s="19">
        <v>30.5</v>
      </c>
      <c r="I10610" s="19">
        <v>24.73</v>
      </c>
      <c r="J10610" s="19" t="s">
        <v>60</v>
      </c>
      <c r="K10610" s="20">
        <v>0</v>
      </c>
      <c r="L10610" s="20" t="s">
        <v>55</v>
      </c>
      <c r="M10610" s="20" t="s">
        <v>84</v>
      </c>
      <c r="N10610" s="26">
        <v>42170</v>
      </c>
      <c r="O10610" s="20" t="s">
        <v>56</v>
      </c>
      <c r="P10610" t="str">
        <f t="shared" si="165"/>
        <v>INSERT INTO @DataTable (Deal, AdvanceDate, PROV, DealPurpose, RateType, BEACON, LTV, TDS, GDS, InsuranceType, PrincipalBalance, OccupancyType, AccountStatus, Closed_Date, DelinquencyBucket) VALUES (10609, '2012-06-15', 'ON', 'Purchase', 'Fixed', 752, 95, 30.5, 24.73, 'HiRatio', 0, 'Owner-Occupied', 'Closed', '2015-06-15', 'Current');</v>
      </c>
    </row>
    <row r="10611" spans="1:16" x14ac:dyDescent="0.35">
      <c r="A10611" s="22">
        <v>10610</v>
      </c>
      <c r="B10611" s="21">
        <v>41565</v>
      </c>
      <c r="C10611" s="22" t="s">
        <v>57</v>
      </c>
      <c r="D10611" s="22" t="s">
        <v>64</v>
      </c>
      <c r="E10611" s="22" t="s">
        <v>53</v>
      </c>
      <c r="F10611" s="22">
        <v>709</v>
      </c>
      <c r="G10611" s="22">
        <v>90</v>
      </c>
      <c r="H10611" s="22">
        <v>25.15</v>
      </c>
      <c r="I10611" s="22">
        <v>23.56</v>
      </c>
      <c r="J10611" s="22" t="s">
        <v>60</v>
      </c>
      <c r="K10611" s="23">
        <v>93393.91</v>
      </c>
      <c r="L10611" s="23" t="s">
        <v>55</v>
      </c>
      <c r="M10611" s="23" t="s">
        <v>83</v>
      </c>
      <c r="N10611" s="27"/>
      <c r="O10611" s="23" t="s">
        <v>56</v>
      </c>
      <c r="P10611" t="str">
        <f t="shared" si="165"/>
        <v>INSERT INTO @DataTable (Deal, AdvanceDate, PROV, DealPurpose, RateType, BEACON, LTV, TDS, GDS, InsuranceType, PrincipalBalance, OccupancyType, AccountStatus, Closed_Date, DelinquencyBucket) VALUES (10610, '2013-10-18', 'ON', 'Purchase with Improvements', 'Fixed', 709, 90, 25.15, 23.56, 'HiRatio', 93393.91, 'Owner-Occupied', 'Open', '1900-01-00', 'Current');</v>
      </c>
    </row>
    <row r="10612" spans="1:16" x14ac:dyDescent="0.35">
      <c r="A10612" s="19">
        <v>10611</v>
      </c>
      <c r="B10612" s="18">
        <v>42220</v>
      </c>
      <c r="C10612" s="19" t="s">
        <v>51</v>
      </c>
      <c r="D10612" s="19" t="s">
        <v>61</v>
      </c>
      <c r="E10612" s="19" t="s">
        <v>53</v>
      </c>
      <c r="F10612" s="19">
        <v>722</v>
      </c>
      <c r="G10612" s="19">
        <v>95</v>
      </c>
      <c r="H10612" s="19">
        <v>40.64</v>
      </c>
      <c r="I10612" s="19">
        <v>30.81</v>
      </c>
      <c r="J10612" s="19" t="s">
        <v>60</v>
      </c>
      <c r="K10612" s="20">
        <v>207691.39</v>
      </c>
      <c r="L10612" s="20" t="s">
        <v>55</v>
      </c>
      <c r="M10612" s="20" t="s">
        <v>83</v>
      </c>
      <c r="N10612" s="26"/>
      <c r="O10612" s="20" t="s">
        <v>56</v>
      </c>
      <c r="P10612" t="str">
        <f t="shared" si="165"/>
        <v>INSERT INTO @DataTable (Deal, AdvanceDate, PROV, DealPurpose, RateType, BEACON, LTV, TDS, GDS, InsuranceType, PrincipalBalance, OccupancyType, AccountStatus, Closed_Date, DelinquencyBucket) VALUES (10611, '2015-08-04', 'AB', 'Purchase', 'Fixed', 722, 95, 40.64, 30.81, 'HiRatio', 207691.39, 'Owner-Occupied', 'Open', '1900-01-00', 'Current');</v>
      </c>
    </row>
    <row r="10613" spans="1:16" x14ac:dyDescent="0.35">
      <c r="A10613" s="22">
        <v>10612</v>
      </c>
      <c r="B10613" s="21">
        <v>41162</v>
      </c>
      <c r="C10613" s="22" t="s">
        <v>51</v>
      </c>
      <c r="D10613" s="22" t="s">
        <v>61</v>
      </c>
      <c r="E10613" s="22" t="s">
        <v>40</v>
      </c>
      <c r="F10613" s="22">
        <v>698</v>
      </c>
      <c r="G10613" s="22">
        <v>80</v>
      </c>
      <c r="H10613" s="22">
        <v>39.799999999999997</v>
      </c>
      <c r="I10613" s="22">
        <v>31.34</v>
      </c>
      <c r="J10613" s="22" t="s">
        <v>54</v>
      </c>
      <c r="K10613" s="23">
        <v>159167.42000000001</v>
      </c>
      <c r="L10613" s="23" t="s">
        <v>55</v>
      </c>
      <c r="M10613" s="23" t="s">
        <v>83</v>
      </c>
      <c r="N10613" s="27"/>
      <c r="O10613" s="23" t="s">
        <v>56</v>
      </c>
      <c r="P10613" t="str">
        <f t="shared" si="165"/>
        <v>INSERT INTO @DataTable (Deal, AdvanceDate, PROV, DealPurpose, RateType, BEACON, LTV, TDS, GDS, InsuranceType, PrincipalBalance, OccupancyType, AccountStatus, Closed_Date, DelinquencyBucket) VALUES (10612, '2012-09-10', 'AB', 'Purchase', 'ARM', 698, 80, 39.8, 31.34, 'Conv', 159167.42, 'Owner-Occupied', 'Open', '1900-01-00', 'Current');</v>
      </c>
    </row>
    <row r="10614" spans="1:16" x14ac:dyDescent="0.35">
      <c r="A10614" s="19">
        <v>10613</v>
      </c>
      <c r="B10614" s="18">
        <v>42670</v>
      </c>
      <c r="C10614" s="19" t="s">
        <v>57</v>
      </c>
      <c r="D10614" s="19" t="s">
        <v>61</v>
      </c>
      <c r="E10614" s="19" t="s">
        <v>40</v>
      </c>
      <c r="F10614" s="19">
        <v>867</v>
      </c>
      <c r="G10614" s="19">
        <v>80</v>
      </c>
      <c r="H10614" s="19">
        <v>29.22</v>
      </c>
      <c r="I10614" s="19">
        <v>29.05</v>
      </c>
      <c r="J10614" s="19" t="s">
        <v>54</v>
      </c>
      <c r="K10614" s="20">
        <v>461283.81</v>
      </c>
      <c r="L10614" s="20" t="s">
        <v>55</v>
      </c>
      <c r="M10614" s="20" t="s">
        <v>83</v>
      </c>
      <c r="N10614" s="26"/>
      <c r="O10614" s="20" t="s">
        <v>56</v>
      </c>
      <c r="P10614" t="str">
        <f t="shared" si="165"/>
        <v>INSERT INTO @DataTable (Deal, AdvanceDate, PROV, DealPurpose, RateType, BEACON, LTV, TDS, GDS, InsuranceType, PrincipalBalance, OccupancyType, AccountStatus, Closed_Date, DelinquencyBucket) VALUES (10613, '2016-10-27', 'ON', 'Purchase', 'ARM', 867, 80, 29.22, 29.05, 'Conv', 461283.81, 'Owner-Occupied', 'Open', '1900-01-00', 'Current');</v>
      </c>
    </row>
    <row r="10615" spans="1:16" x14ac:dyDescent="0.35">
      <c r="A10615" s="22">
        <v>10614</v>
      </c>
      <c r="B10615" s="21">
        <v>42185</v>
      </c>
      <c r="C10615" s="22" t="s">
        <v>57</v>
      </c>
      <c r="D10615" s="22" t="s">
        <v>61</v>
      </c>
      <c r="E10615" s="22" t="s">
        <v>40</v>
      </c>
      <c r="F10615" s="22">
        <v>711</v>
      </c>
      <c r="G10615" s="22">
        <v>95</v>
      </c>
      <c r="H10615" s="22">
        <v>31.33</v>
      </c>
      <c r="I10615" s="22">
        <v>27.8</v>
      </c>
      <c r="J10615" s="22" t="s">
        <v>60</v>
      </c>
      <c r="K10615" s="23">
        <v>543320.23</v>
      </c>
      <c r="L10615" s="23" t="s">
        <v>55</v>
      </c>
      <c r="M10615" s="23" t="s">
        <v>83</v>
      </c>
      <c r="N10615" s="27"/>
      <c r="O10615" s="23" t="s">
        <v>56</v>
      </c>
      <c r="P10615" t="str">
        <f t="shared" si="165"/>
        <v>INSERT INTO @DataTable (Deal, AdvanceDate, PROV, DealPurpose, RateType, BEACON, LTV, TDS, GDS, InsuranceType, PrincipalBalance, OccupancyType, AccountStatus, Closed_Date, DelinquencyBucket) VALUES (10614, '2015-06-30', 'ON', 'Purchase', 'ARM', 711, 95, 31.33, 27.8, 'HiRatio', 543320.23, 'Owner-Occupied', 'Open', '1900-01-00', 'Current');</v>
      </c>
    </row>
    <row r="10616" spans="1:16" x14ac:dyDescent="0.35">
      <c r="A10616" s="19">
        <v>10615</v>
      </c>
      <c r="B10616" s="18">
        <v>42121</v>
      </c>
      <c r="C10616" s="19" t="s">
        <v>58</v>
      </c>
      <c r="D10616" s="19" t="s">
        <v>61</v>
      </c>
      <c r="E10616" s="19" t="s">
        <v>53</v>
      </c>
      <c r="F10616" s="19">
        <v>735</v>
      </c>
      <c r="G10616" s="19">
        <v>87.29</v>
      </c>
      <c r="H10616" s="19">
        <v>35.56</v>
      </c>
      <c r="I10616" s="19">
        <v>34.83</v>
      </c>
      <c r="J10616" s="19" t="s">
        <v>60</v>
      </c>
      <c r="K10616" s="20">
        <v>197874.85</v>
      </c>
      <c r="L10616" s="20" t="s">
        <v>55</v>
      </c>
      <c r="M10616" s="20" t="s">
        <v>83</v>
      </c>
      <c r="N10616" s="26"/>
      <c r="O10616" s="20" t="s">
        <v>56</v>
      </c>
      <c r="P10616" t="str">
        <f t="shared" si="165"/>
        <v>INSERT INTO @DataTable (Deal, AdvanceDate, PROV, DealPurpose, RateType, BEACON, LTV, TDS, GDS, InsuranceType, PrincipalBalance, OccupancyType, AccountStatus, Closed_Date, DelinquencyBucket) VALUES (10615, '2015-04-27', 'BC', 'Purchase', 'Fixed', 735, 87.29, 35.56, 34.83, 'HiRatio', 197874.85, 'Owner-Occupied', 'Open', '1900-01-00', 'Current');</v>
      </c>
    </row>
    <row r="10617" spans="1:16" x14ac:dyDescent="0.35">
      <c r="A10617" s="22">
        <v>10616</v>
      </c>
      <c r="B10617" s="21">
        <v>42465</v>
      </c>
      <c r="C10617" s="22" t="s">
        <v>63</v>
      </c>
      <c r="D10617" s="22" t="s">
        <v>59</v>
      </c>
      <c r="E10617" s="22" t="s">
        <v>40</v>
      </c>
      <c r="F10617" s="22">
        <v>823</v>
      </c>
      <c r="G10617" s="22">
        <v>43.03</v>
      </c>
      <c r="H10617" s="22">
        <v>17</v>
      </c>
      <c r="I10617" s="22">
        <v>16.84</v>
      </c>
      <c r="J10617" s="22" t="s">
        <v>54</v>
      </c>
      <c r="K10617" s="23">
        <v>146445.57</v>
      </c>
      <c r="L10617" s="23" t="s">
        <v>55</v>
      </c>
      <c r="M10617" s="23" t="s">
        <v>83</v>
      </c>
      <c r="N10617" s="27"/>
      <c r="O10617" s="23" t="s">
        <v>56</v>
      </c>
      <c r="P10617" t="str">
        <f t="shared" si="165"/>
        <v>INSERT INTO @DataTable (Deal, AdvanceDate, PROV, DealPurpose, RateType, BEACON, LTV, TDS, GDS, InsuranceType, PrincipalBalance, OccupancyType, AccountStatus, Closed_Date, DelinquencyBucket) VALUES (10616, '2016-04-05', 'SK', 'Transfer', 'ARM', 823, 43.03, 17, 16.84, 'Conv', 146445.57, 'Owner-Occupied', 'Open', '1900-01-00', 'Current');</v>
      </c>
    </row>
    <row r="10618" spans="1:16" x14ac:dyDescent="0.35">
      <c r="A10618" s="19">
        <v>10617</v>
      </c>
      <c r="B10618" s="18">
        <v>41054</v>
      </c>
      <c r="C10618" s="19" t="s">
        <v>57</v>
      </c>
      <c r="D10618" s="19" t="s">
        <v>61</v>
      </c>
      <c r="E10618" s="19" t="s">
        <v>53</v>
      </c>
      <c r="F10618" s="19">
        <v>643</v>
      </c>
      <c r="G10618" s="19">
        <v>95</v>
      </c>
      <c r="H10618" s="19">
        <v>28.06</v>
      </c>
      <c r="I10618" s="19">
        <v>17.84</v>
      </c>
      <c r="J10618" s="19" t="s">
        <v>60</v>
      </c>
      <c r="K10618" s="20">
        <v>164732.62</v>
      </c>
      <c r="L10618" s="20" t="s">
        <v>55</v>
      </c>
      <c r="M10618" s="20" t="s">
        <v>83</v>
      </c>
      <c r="N10618" s="26"/>
      <c r="O10618" s="20" t="s">
        <v>56</v>
      </c>
      <c r="P10618" t="str">
        <f t="shared" si="165"/>
        <v>INSERT INTO @DataTable (Deal, AdvanceDate, PROV, DealPurpose, RateType, BEACON, LTV, TDS, GDS, InsuranceType, PrincipalBalance, OccupancyType, AccountStatus, Closed_Date, DelinquencyBucket) VALUES (10617, '2012-05-25', 'ON', 'Purchase', 'Fixed', 643, 95, 28.06, 17.84, 'HiRatio', 164732.62, 'Owner-Occupied', 'Open', '1900-01-00', 'Current');</v>
      </c>
    </row>
    <row r="10619" spans="1:16" x14ac:dyDescent="0.35">
      <c r="A10619" s="22">
        <v>10618</v>
      </c>
      <c r="B10619" s="21">
        <v>42027</v>
      </c>
      <c r="C10619" s="22" t="s">
        <v>51</v>
      </c>
      <c r="D10619" s="22" t="s">
        <v>61</v>
      </c>
      <c r="E10619" s="22" t="s">
        <v>53</v>
      </c>
      <c r="F10619" s="22">
        <v>732</v>
      </c>
      <c r="G10619" s="22">
        <v>95</v>
      </c>
      <c r="H10619" s="22">
        <v>43.79</v>
      </c>
      <c r="I10619" s="22">
        <v>30.23</v>
      </c>
      <c r="J10619" s="22" t="s">
        <v>60</v>
      </c>
      <c r="K10619" s="23">
        <v>258941.47</v>
      </c>
      <c r="L10619" s="23" t="s">
        <v>55</v>
      </c>
      <c r="M10619" s="23" t="s">
        <v>83</v>
      </c>
      <c r="N10619" s="27"/>
      <c r="O10619" s="23" t="s">
        <v>56</v>
      </c>
      <c r="P10619" t="str">
        <f t="shared" si="165"/>
        <v>INSERT INTO @DataTable (Deal, AdvanceDate, PROV, DealPurpose, RateType, BEACON, LTV, TDS, GDS, InsuranceType, PrincipalBalance, OccupancyType, AccountStatus, Closed_Date, DelinquencyBucket) VALUES (10618, '2015-01-23', 'AB', 'Purchase', 'Fixed', 732, 95, 43.79, 30.23, 'HiRatio', 258941.47, 'Owner-Occupied', 'Open', '1900-01-00', 'Current');</v>
      </c>
    </row>
    <row r="10620" spans="1:16" x14ac:dyDescent="0.35">
      <c r="A10620" s="19">
        <v>10619</v>
      </c>
      <c r="B10620" s="18">
        <v>41067</v>
      </c>
      <c r="C10620" s="19" t="s">
        <v>51</v>
      </c>
      <c r="D10620" s="19" t="s">
        <v>52</v>
      </c>
      <c r="E10620" s="19" t="s">
        <v>53</v>
      </c>
      <c r="F10620" s="19">
        <v>728</v>
      </c>
      <c r="G10620" s="19">
        <v>89.98</v>
      </c>
      <c r="H10620" s="19">
        <v>37.71</v>
      </c>
      <c r="I10620" s="19">
        <v>18.64</v>
      </c>
      <c r="J10620" s="19" t="s">
        <v>60</v>
      </c>
      <c r="K10620" s="20">
        <v>314763.93</v>
      </c>
      <c r="L10620" s="20" t="s">
        <v>55</v>
      </c>
      <c r="M10620" s="20" t="s">
        <v>83</v>
      </c>
      <c r="N10620" s="26"/>
      <c r="O10620" s="20" t="s">
        <v>56</v>
      </c>
      <c r="P10620" t="str">
        <f t="shared" si="165"/>
        <v>INSERT INTO @DataTable (Deal, AdvanceDate, PROV, DealPurpose, RateType, BEACON, LTV, TDS, GDS, InsuranceType, PrincipalBalance, OccupancyType, AccountStatus, Closed_Date, DelinquencyBucket) VALUES (10619, '2012-06-07', 'AB', 'Refinance External', 'Fixed', 728, 89.98, 37.71, 18.64, 'HiRatio', 314763.93, 'Owner-Occupied', 'Open', '1900-01-00', 'Current');</v>
      </c>
    </row>
    <row r="10621" spans="1:16" x14ac:dyDescent="0.35">
      <c r="A10621" s="22">
        <v>10620</v>
      </c>
      <c r="B10621" s="21">
        <v>41620</v>
      </c>
      <c r="C10621" s="22" t="s">
        <v>57</v>
      </c>
      <c r="D10621" s="22" t="s">
        <v>61</v>
      </c>
      <c r="E10621" s="22" t="s">
        <v>40</v>
      </c>
      <c r="F10621" s="22">
        <v>779</v>
      </c>
      <c r="G10621" s="22">
        <v>71.55</v>
      </c>
      <c r="H10621" s="22">
        <v>28.74</v>
      </c>
      <c r="I10621" s="22">
        <v>28.09</v>
      </c>
      <c r="J10621" s="22" t="s">
        <v>54</v>
      </c>
      <c r="K10621" s="23">
        <v>0</v>
      </c>
      <c r="L10621" s="23" t="s">
        <v>55</v>
      </c>
      <c r="M10621" s="23" t="s">
        <v>84</v>
      </c>
      <c r="N10621" s="27">
        <v>42311</v>
      </c>
      <c r="O10621" s="23" t="s">
        <v>56</v>
      </c>
      <c r="P10621" t="str">
        <f t="shared" si="165"/>
        <v>INSERT INTO @DataTable (Deal, AdvanceDate, PROV, DealPurpose, RateType, BEACON, LTV, TDS, GDS, InsuranceType, PrincipalBalance, OccupancyType, AccountStatus, Closed_Date, DelinquencyBucket) VALUES (10620, '2013-12-12', 'ON', 'Purchase', 'ARM', 779, 71.55, 28.74, 28.09, 'Conv', 0, 'Owner-Occupied', 'Closed', '2015-11-03', 'Current');</v>
      </c>
    </row>
    <row r="10622" spans="1:16" x14ac:dyDescent="0.35">
      <c r="A10622" s="19">
        <v>10621</v>
      </c>
      <c r="B10622" s="18">
        <v>42034</v>
      </c>
      <c r="C10622" s="19" t="s">
        <v>51</v>
      </c>
      <c r="D10622" s="19" t="s">
        <v>61</v>
      </c>
      <c r="E10622" s="19" t="s">
        <v>53</v>
      </c>
      <c r="F10622" s="19">
        <v>739</v>
      </c>
      <c r="G10622" s="19">
        <v>95</v>
      </c>
      <c r="H10622" s="19">
        <v>23.58</v>
      </c>
      <c r="I10622" s="19">
        <v>13.84</v>
      </c>
      <c r="J10622" s="19" t="s">
        <v>60</v>
      </c>
      <c r="K10622" s="20">
        <v>246607.03</v>
      </c>
      <c r="L10622" s="20" t="s">
        <v>55</v>
      </c>
      <c r="M10622" s="20" t="s">
        <v>83</v>
      </c>
      <c r="N10622" s="26"/>
      <c r="O10622" s="20" t="s">
        <v>56</v>
      </c>
      <c r="P10622" t="str">
        <f t="shared" si="165"/>
        <v>INSERT INTO @DataTable (Deal, AdvanceDate, PROV, DealPurpose, RateType, BEACON, LTV, TDS, GDS, InsuranceType, PrincipalBalance, OccupancyType, AccountStatus, Closed_Date, DelinquencyBucket) VALUES (10621, '2015-01-30', 'AB', 'Purchase', 'Fixed', 739, 95, 23.58, 13.84, 'HiRatio', 246607.03, 'Owner-Occupied', 'Open', '1900-01-00', 'Current');</v>
      </c>
    </row>
    <row r="10623" spans="1:16" x14ac:dyDescent="0.35">
      <c r="A10623" s="22">
        <v>10622</v>
      </c>
      <c r="B10623" s="21">
        <v>41417</v>
      </c>
      <c r="C10623" s="22" t="s">
        <v>58</v>
      </c>
      <c r="D10623" s="22" t="s">
        <v>61</v>
      </c>
      <c r="E10623" s="22" t="s">
        <v>53</v>
      </c>
      <c r="F10623" s="22">
        <v>761</v>
      </c>
      <c r="G10623" s="22">
        <v>90</v>
      </c>
      <c r="H10623" s="22">
        <v>34.94</v>
      </c>
      <c r="I10623" s="22">
        <v>33.49</v>
      </c>
      <c r="J10623" s="22" t="s">
        <v>60</v>
      </c>
      <c r="K10623" s="23">
        <v>332864.74</v>
      </c>
      <c r="L10623" s="23" t="s">
        <v>55</v>
      </c>
      <c r="M10623" s="23" t="s">
        <v>83</v>
      </c>
      <c r="N10623" s="27"/>
      <c r="O10623" s="23" t="s">
        <v>56</v>
      </c>
      <c r="P10623" t="str">
        <f t="shared" si="165"/>
        <v>INSERT INTO @DataTable (Deal, AdvanceDate, PROV, DealPurpose, RateType, BEACON, LTV, TDS, GDS, InsuranceType, PrincipalBalance, OccupancyType, AccountStatus, Closed_Date, DelinquencyBucket) VALUES (10622, '2013-05-23', 'BC', 'Purchase', 'Fixed', 761, 90, 34.94, 33.49, 'HiRatio', 332864.74, 'Owner-Occupied', 'Open', '1900-01-00', 'Current');</v>
      </c>
    </row>
    <row r="10624" spans="1:16" x14ac:dyDescent="0.35">
      <c r="A10624" s="19">
        <v>10623</v>
      </c>
      <c r="B10624" s="18">
        <v>41780</v>
      </c>
      <c r="C10624" s="19" t="s">
        <v>51</v>
      </c>
      <c r="D10624" s="19" t="s">
        <v>61</v>
      </c>
      <c r="E10624" s="19" t="s">
        <v>53</v>
      </c>
      <c r="F10624" s="19">
        <v>798</v>
      </c>
      <c r="G10624" s="19">
        <v>88.36</v>
      </c>
      <c r="H10624" s="19">
        <v>37.4</v>
      </c>
      <c r="I10624" s="19">
        <v>37.35</v>
      </c>
      <c r="J10624" s="19" t="s">
        <v>60</v>
      </c>
      <c r="K10624" s="20">
        <v>173583.9</v>
      </c>
      <c r="L10624" s="20" t="s">
        <v>55</v>
      </c>
      <c r="M10624" s="20" t="s">
        <v>83</v>
      </c>
      <c r="N10624" s="26"/>
      <c r="O10624" s="20" t="s">
        <v>56</v>
      </c>
      <c r="P10624" t="str">
        <f t="shared" si="165"/>
        <v>INSERT INTO @DataTable (Deal, AdvanceDate, PROV, DealPurpose, RateType, BEACON, LTV, TDS, GDS, InsuranceType, PrincipalBalance, OccupancyType, AccountStatus, Closed_Date, DelinquencyBucket) VALUES (10623, '2014-05-21', 'AB', 'Purchase', 'Fixed', 798, 88.36, 37.4, 37.35, 'HiRatio', 173583.9, 'Owner-Occupied', 'Open', '1900-01-00', 'Current');</v>
      </c>
    </row>
    <row r="10625" spans="1:16" x14ac:dyDescent="0.35">
      <c r="A10625" s="22">
        <v>10624</v>
      </c>
      <c r="B10625" s="21">
        <v>41582</v>
      </c>
      <c r="C10625" s="22" t="s">
        <v>51</v>
      </c>
      <c r="D10625" s="22" t="s">
        <v>61</v>
      </c>
      <c r="E10625" s="22" t="s">
        <v>53</v>
      </c>
      <c r="F10625" s="22">
        <v>755</v>
      </c>
      <c r="G10625" s="22">
        <v>95</v>
      </c>
      <c r="H10625" s="22">
        <v>35.909999999999997</v>
      </c>
      <c r="I10625" s="22">
        <v>23.41</v>
      </c>
      <c r="J10625" s="22" t="s">
        <v>60</v>
      </c>
      <c r="K10625" s="23">
        <v>0</v>
      </c>
      <c r="L10625" s="23" t="s">
        <v>55</v>
      </c>
      <c r="M10625" s="23" t="s">
        <v>84</v>
      </c>
      <c r="N10625" s="27">
        <v>41983</v>
      </c>
      <c r="O10625" s="23" t="s">
        <v>56</v>
      </c>
      <c r="P10625" t="str">
        <f t="shared" si="165"/>
        <v>INSERT INTO @DataTable (Deal, AdvanceDate, PROV, DealPurpose, RateType, BEACON, LTV, TDS, GDS, InsuranceType, PrincipalBalance, OccupancyType, AccountStatus, Closed_Date, DelinquencyBucket) VALUES (10624, '2013-11-04', 'AB', 'Purchase', 'Fixed', 755, 95, 35.91, 23.41, 'HiRatio', 0, 'Owner-Occupied', 'Closed', '2014-12-10', 'Current');</v>
      </c>
    </row>
    <row r="10626" spans="1:16" x14ac:dyDescent="0.35">
      <c r="A10626" s="19">
        <v>10625</v>
      </c>
      <c r="B10626" s="18">
        <v>42585</v>
      </c>
      <c r="C10626" s="19" t="s">
        <v>51</v>
      </c>
      <c r="D10626" s="19" t="s">
        <v>61</v>
      </c>
      <c r="E10626" s="19" t="s">
        <v>53</v>
      </c>
      <c r="F10626" s="19">
        <v>766</v>
      </c>
      <c r="G10626" s="19">
        <v>95</v>
      </c>
      <c r="H10626" s="19">
        <v>26.98</v>
      </c>
      <c r="I10626" s="19">
        <v>21.87</v>
      </c>
      <c r="J10626" s="19" t="s">
        <v>60</v>
      </c>
      <c r="K10626" s="20">
        <v>389210.8</v>
      </c>
      <c r="L10626" s="20" t="s">
        <v>55</v>
      </c>
      <c r="M10626" s="20" t="s">
        <v>83</v>
      </c>
      <c r="N10626" s="26"/>
      <c r="O10626" s="20" t="s">
        <v>56</v>
      </c>
      <c r="P10626" t="str">
        <f t="shared" si="165"/>
        <v>INSERT INTO @DataTable (Deal, AdvanceDate, PROV, DealPurpose, RateType, BEACON, LTV, TDS, GDS, InsuranceType, PrincipalBalance, OccupancyType, AccountStatus, Closed_Date, DelinquencyBucket) VALUES (10625, '2016-08-03', 'AB', 'Purchase', 'Fixed', 766, 95, 26.98, 21.87, 'HiRatio', 389210.8, 'Owner-Occupied', 'Open', '1900-01-00', 'Current');</v>
      </c>
    </row>
    <row r="10627" spans="1:16" x14ac:dyDescent="0.35">
      <c r="A10627" s="22">
        <v>10626</v>
      </c>
      <c r="B10627" s="21">
        <v>42153</v>
      </c>
      <c r="C10627" s="22" t="s">
        <v>57</v>
      </c>
      <c r="D10627" s="22" t="s">
        <v>59</v>
      </c>
      <c r="E10627" s="22" t="s">
        <v>40</v>
      </c>
      <c r="F10627" s="22">
        <v>799</v>
      </c>
      <c r="G10627" s="22">
        <v>48.82</v>
      </c>
      <c r="H10627" s="22">
        <v>33.32</v>
      </c>
      <c r="I10627" s="22">
        <v>22.81</v>
      </c>
      <c r="J10627" s="22" t="s">
        <v>54</v>
      </c>
      <c r="K10627" s="23">
        <v>247276.85</v>
      </c>
      <c r="L10627" s="23" t="s">
        <v>55</v>
      </c>
      <c r="M10627" s="23" t="s">
        <v>83</v>
      </c>
      <c r="N10627" s="27"/>
      <c r="O10627" s="23" t="s">
        <v>56</v>
      </c>
      <c r="P10627" t="str">
        <f t="shared" ref="P10627:P10690" si="166">"INSERT INTO @DataTable (Deal, AdvanceDate, PROV, DealPurpose, RateType, BEACON, LTV, TDS, GDS, InsuranceType, PrincipalBalance, OccupancyType, AccountStatus, Closed_Date, DelinquencyBucket) VALUES (" &amp; A10627 &amp; ", " &amp; "'" &amp; TEXT(B10627, "yyyy-mm-dd") &amp; "', '" &amp; C10627 &amp; "', '" &amp; D10627 &amp; "', '" &amp; E10627 &amp; "', " &amp; F10627 &amp; ", " &amp; G10627 &amp; ", " &amp; H10627 &amp; ", " &amp; I10627 &amp; ", '" &amp; J10627 &amp; "', " &amp; K10627 &amp; ", '" &amp; L10627 &amp; "', '" &amp; M10627 &amp; "', '" &amp;TEXT(N10627, "yyyy-mm-dd") &amp; "', '" &amp; O10627 &amp; "');"</f>
        <v>INSERT INTO @DataTable (Deal, AdvanceDate, PROV, DealPurpose, RateType, BEACON, LTV, TDS, GDS, InsuranceType, PrincipalBalance, OccupancyType, AccountStatus, Closed_Date, DelinquencyBucket) VALUES (10626, '2015-05-29', 'ON', 'Transfer', 'ARM', 799, 48.82, 33.32, 22.81, 'Conv', 247276.85, 'Owner-Occupied', 'Open', '1900-01-00', 'Current');</v>
      </c>
    </row>
    <row r="10628" spans="1:16" x14ac:dyDescent="0.35">
      <c r="A10628" s="19">
        <v>10627</v>
      </c>
      <c r="B10628" s="18">
        <v>41571</v>
      </c>
      <c r="C10628" s="19" t="s">
        <v>58</v>
      </c>
      <c r="D10628" s="19" t="s">
        <v>61</v>
      </c>
      <c r="E10628" s="19" t="s">
        <v>53</v>
      </c>
      <c r="F10628" s="19">
        <v>805</v>
      </c>
      <c r="G10628" s="19">
        <v>95</v>
      </c>
      <c r="H10628" s="19">
        <v>40.68</v>
      </c>
      <c r="I10628" s="19">
        <v>30.88</v>
      </c>
      <c r="J10628" s="19" t="s">
        <v>60</v>
      </c>
      <c r="K10628" s="20">
        <v>0</v>
      </c>
      <c r="L10628" s="20" t="s">
        <v>55</v>
      </c>
      <c r="M10628" s="20" t="s">
        <v>84</v>
      </c>
      <c r="N10628" s="26">
        <v>42669</v>
      </c>
      <c r="O10628" s="20" t="s">
        <v>56</v>
      </c>
      <c r="P10628" t="str">
        <f t="shared" si="166"/>
        <v>INSERT INTO @DataTable (Deal, AdvanceDate, PROV, DealPurpose, RateType, BEACON, LTV, TDS, GDS, InsuranceType, PrincipalBalance, OccupancyType, AccountStatus, Closed_Date, DelinquencyBucket) VALUES (10627, '2013-10-24', 'BC', 'Purchase', 'Fixed', 805, 95, 40.68, 30.88, 'HiRatio', 0, 'Owner-Occupied', 'Closed', '2016-10-26', 'Current');</v>
      </c>
    </row>
    <row r="10629" spans="1:16" x14ac:dyDescent="0.35">
      <c r="A10629" s="22">
        <v>10628</v>
      </c>
      <c r="B10629" s="21">
        <v>42094</v>
      </c>
      <c r="C10629" s="22" t="s">
        <v>51</v>
      </c>
      <c r="D10629" s="22" t="s">
        <v>71</v>
      </c>
      <c r="E10629" s="22" t="s">
        <v>53</v>
      </c>
      <c r="F10629" s="22">
        <v>779</v>
      </c>
      <c r="G10629" s="22">
        <v>73.239999999999995</v>
      </c>
      <c r="H10629" s="22">
        <v>39.25</v>
      </c>
      <c r="I10629" s="22">
        <v>12.46</v>
      </c>
      <c r="J10629" s="22" t="s">
        <v>54</v>
      </c>
      <c r="K10629" s="23">
        <v>247523.18</v>
      </c>
      <c r="L10629" s="23" t="s">
        <v>55</v>
      </c>
      <c r="M10629" s="23" t="s">
        <v>83</v>
      </c>
      <c r="N10629" s="27"/>
      <c r="O10629" s="23" t="s">
        <v>56</v>
      </c>
      <c r="P10629" t="str">
        <f t="shared" si="166"/>
        <v>INSERT INTO @DataTable (Deal, AdvanceDate, PROV, DealPurpose, RateType, BEACON, LTV, TDS, GDS, InsuranceType, PrincipalBalance, OccupancyType, AccountStatus, Closed_Date, DelinquencyBucket) VALUES (10628, '2015-03-31', 'AB', 'Refinance Existing Client', 'Fixed', 779, 73.24, 39.25, 12.46, 'Conv', 247523.18, 'Owner-Occupied', 'Open', '1900-01-00', 'Current');</v>
      </c>
    </row>
    <row r="10630" spans="1:16" x14ac:dyDescent="0.35">
      <c r="A10630" s="19">
        <v>10629</v>
      </c>
      <c r="B10630" s="18">
        <v>42214</v>
      </c>
      <c r="C10630" s="19" t="s">
        <v>58</v>
      </c>
      <c r="D10630" s="19" t="s">
        <v>61</v>
      </c>
      <c r="E10630" s="19" t="s">
        <v>53</v>
      </c>
      <c r="F10630" s="19">
        <v>753</v>
      </c>
      <c r="G10630" s="19">
        <v>90</v>
      </c>
      <c r="H10630" s="19">
        <v>38.31</v>
      </c>
      <c r="I10630" s="19">
        <v>35.08</v>
      </c>
      <c r="J10630" s="19" t="s">
        <v>60</v>
      </c>
      <c r="K10630" s="20">
        <v>256493.32</v>
      </c>
      <c r="L10630" s="20" t="s">
        <v>55</v>
      </c>
      <c r="M10630" s="20" t="s">
        <v>83</v>
      </c>
      <c r="N10630" s="26"/>
      <c r="O10630" s="20" t="s">
        <v>56</v>
      </c>
      <c r="P10630" t="str">
        <f t="shared" si="166"/>
        <v>INSERT INTO @DataTable (Deal, AdvanceDate, PROV, DealPurpose, RateType, BEACON, LTV, TDS, GDS, InsuranceType, PrincipalBalance, OccupancyType, AccountStatus, Closed_Date, DelinquencyBucket) VALUES (10629, '2015-07-29', 'BC', 'Purchase', 'Fixed', 753, 90, 38.31, 35.08, 'HiRatio', 256493.32, 'Owner-Occupied', 'Open', '1900-01-00', 'Current');</v>
      </c>
    </row>
    <row r="10631" spans="1:16" x14ac:dyDescent="0.35">
      <c r="A10631" s="22">
        <v>10630</v>
      </c>
      <c r="B10631" s="21">
        <v>42265</v>
      </c>
      <c r="C10631" s="22" t="s">
        <v>57</v>
      </c>
      <c r="D10631" s="22" t="s">
        <v>52</v>
      </c>
      <c r="E10631" s="22" t="s">
        <v>53</v>
      </c>
      <c r="F10631" s="22">
        <v>826</v>
      </c>
      <c r="G10631" s="22">
        <v>33.619999999999997</v>
      </c>
      <c r="H10631" s="22">
        <v>14.64</v>
      </c>
      <c r="I10631" s="22">
        <v>14.17</v>
      </c>
      <c r="J10631" s="22" t="s">
        <v>54</v>
      </c>
      <c r="K10631" s="23">
        <v>186152.93</v>
      </c>
      <c r="L10631" s="23" t="s">
        <v>55</v>
      </c>
      <c r="M10631" s="23" t="s">
        <v>83</v>
      </c>
      <c r="N10631" s="27"/>
      <c r="O10631" s="23" t="s">
        <v>56</v>
      </c>
      <c r="P10631" t="str">
        <f t="shared" si="166"/>
        <v>INSERT INTO @DataTable (Deal, AdvanceDate, PROV, DealPurpose, RateType, BEACON, LTV, TDS, GDS, InsuranceType, PrincipalBalance, OccupancyType, AccountStatus, Closed_Date, DelinquencyBucket) VALUES (10630, '2015-09-18', 'ON', 'Refinance External', 'Fixed', 826, 33.62, 14.64, 14.17, 'Conv', 186152.93, 'Owner-Occupied', 'Open', '1900-01-00', 'Current');</v>
      </c>
    </row>
    <row r="10632" spans="1:16" x14ac:dyDescent="0.35">
      <c r="A10632" s="19">
        <v>10631</v>
      </c>
      <c r="B10632" s="18">
        <v>42688</v>
      </c>
      <c r="C10632" s="19" t="s">
        <v>57</v>
      </c>
      <c r="D10632" s="19" t="s">
        <v>52</v>
      </c>
      <c r="E10632" s="19" t="s">
        <v>53</v>
      </c>
      <c r="F10632" s="19">
        <v>679</v>
      </c>
      <c r="G10632" s="19">
        <v>58.82</v>
      </c>
      <c r="H10632" s="19">
        <v>28.18</v>
      </c>
      <c r="I10632" s="19">
        <v>27.81</v>
      </c>
      <c r="J10632" s="19" t="s">
        <v>54</v>
      </c>
      <c r="K10632" s="20">
        <v>99449.65</v>
      </c>
      <c r="L10632" s="20" t="s">
        <v>55</v>
      </c>
      <c r="M10632" s="20" t="s">
        <v>83</v>
      </c>
      <c r="N10632" s="26"/>
      <c r="O10632" s="20" t="s">
        <v>56</v>
      </c>
      <c r="P10632" t="str">
        <f t="shared" si="166"/>
        <v>INSERT INTO @DataTable (Deal, AdvanceDate, PROV, DealPurpose, RateType, BEACON, LTV, TDS, GDS, InsuranceType, PrincipalBalance, OccupancyType, AccountStatus, Closed_Date, DelinquencyBucket) VALUES (10631, '2016-11-14', 'ON', 'Refinance External', 'Fixed', 679, 58.82, 28.18, 27.81, 'Conv', 99449.65, 'Owner-Occupied', 'Open', '1900-01-00', 'Current');</v>
      </c>
    </row>
    <row r="10633" spans="1:16" x14ac:dyDescent="0.35">
      <c r="A10633" s="22">
        <v>10632</v>
      </c>
      <c r="B10633" s="21">
        <v>41828</v>
      </c>
      <c r="C10633" s="22" t="s">
        <v>63</v>
      </c>
      <c r="D10633" s="22" t="s">
        <v>61</v>
      </c>
      <c r="E10633" s="22" t="s">
        <v>40</v>
      </c>
      <c r="F10633" s="22">
        <v>800</v>
      </c>
      <c r="G10633" s="22">
        <v>87.05</v>
      </c>
      <c r="H10633" s="22">
        <v>28.04</v>
      </c>
      <c r="I10633" s="22">
        <v>17.48</v>
      </c>
      <c r="J10633" s="22" t="s">
        <v>60</v>
      </c>
      <c r="K10633" s="23">
        <v>360477.99</v>
      </c>
      <c r="L10633" s="23" t="s">
        <v>55</v>
      </c>
      <c r="M10633" s="23" t="s">
        <v>83</v>
      </c>
      <c r="N10633" s="27"/>
      <c r="O10633" s="23" t="s">
        <v>56</v>
      </c>
      <c r="P10633" t="str">
        <f t="shared" si="166"/>
        <v>INSERT INTO @DataTable (Deal, AdvanceDate, PROV, DealPurpose, RateType, BEACON, LTV, TDS, GDS, InsuranceType, PrincipalBalance, OccupancyType, AccountStatus, Closed_Date, DelinquencyBucket) VALUES (10632, '2014-07-08', 'SK', 'Purchase', 'ARM', 800, 87.05, 28.04, 17.48, 'HiRatio', 360477.99, 'Owner-Occupied', 'Open', '1900-01-00', 'Current');</v>
      </c>
    </row>
    <row r="10634" spans="1:16" x14ac:dyDescent="0.35">
      <c r="A10634" s="19">
        <v>10633</v>
      </c>
      <c r="B10634" s="18">
        <v>41673</v>
      </c>
      <c r="C10634" s="19" t="s">
        <v>57</v>
      </c>
      <c r="D10634" s="19" t="s">
        <v>61</v>
      </c>
      <c r="E10634" s="19" t="s">
        <v>53</v>
      </c>
      <c r="F10634" s="19">
        <v>789</v>
      </c>
      <c r="G10634" s="19">
        <v>80</v>
      </c>
      <c r="H10634" s="19">
        <v>21.96</v>
      </c>
      <c r="I10634" s="19">
        <v>17.600000000000001</v>
      </c>
      <c r="J10634" s="19" t="s">
        <v>54</v>
      </c>
      <c r="K10634" s="20">
        <v>255093.48</v>
      </c>
      <c r="L10634" s="20" t="s">
        <v>55</v>
      </c>
      <c r="M10634" s="20" t="s">
        <v>83</v>
      </c>
      <c r="N10634" s="26"/>
      <c r="O10634" s="20" t="s">
        <v>56</v>
      </c>
      <c r="P10634" t="str">
        <f t="shared" si="166"/>
        <v>INSERT INTO @DataTable (Deal, AdvanceDate, PROV, DealPurpose, RateType, BEACON, LTV, TDS, GDS, InsuranceType, PrincipalBalance, OccupancyType, AccountStatus, Closed_Date, DelinquencyBucket) VALUES (10633, '2014-02-03', 'ON', 'Purchase', 'Fixed', 789, 80, 21.96, 17.6, 'Conv', 255093.48, 'Owner-Occupied', 'Open', '1900-01-00', 'Current');</v>
      </c>
    </row>
    <row r="10635" spans="1:16" x14ac:dyDescent="0.35">
      <c r="A10635" s="22">
        <v>10634</v>
      </c>
      <c r="B10635" s="21">
        <v>41814</v>
      </c>
      <c r="C10635" s="22" t="s">
        <v>57</v>
      </c>
      <c r="D10635" s="22" t="s">
        <v>59</v>
      </c>
      <c r="E10635" s="22" t="s">
        <v>40</v>
      </c>
      <c r="F10635" s="22">
        <v>771</v>
      </c>
      <c r="G10635" s="22">
        <v>82.69</v>
      </c>
      <c r="H10635" s="22">
        <v>17.29</v>
      </c>
      <c r="I10635" s="22">
        <v>11.8</v>
      </c>
      <c r="J10635" s="22" t="s">
        <v>60</v>
      </c>
      <c r="K10635" s="23">
        <v>0</v>
      </c>
      <c r="L10635" s="23" t="s">
        <v>55</v>
      </c>
      <c r="M10635" s="23" t="s">
        <v>84</v>
      </c>
      <c r="N10635" s="27">
        <v>42184</v>
      </c>
      <c r="O10635" s="23" t="s">
        <v>56</v>
      </c>
      <c r="P10635" t="str">
        <f t="shared" si="166"/>
        <v>INSERT INTO @DataTable (Deal, AdvanceDate, PROV, DealPurpose, RateType, BEACON, LTV, TDS, GDS, InsuranceType, PrincipalBalance, OccupancyType, AccountStatus, Closed_Date, DelinquencyBucket) VALUES (10634, '2014-06-24', 'ON', 'Transfer', 'ARM', 771, 82.69, 17.29, 11.8, 'HiRatio', 0, 'Owner-Occupied', 'Closed', '2015-06-29', 'Current');</v>
      </c>
    </row>
    <row r="10636" spans="1:16" x14ac:dyDescent="0.35">
      <c r="A10636" s="19">
        <v>10635</v>
      </c>
      <c r="B10636" s="18">
        <v>41484</v>
      </c>
      <c r="C10636" s="19" t="s">
        <v>51</v>
      </c>
      <c r="D10636" s="19" t="s">
        <v>52</v>
      </c>
      <c r="E10636" s="19" t="s">
        <v>53</v>
      </c>
      <c r="F10636" s="19">
        <v>665</v>
      </c>
      <c r="G10636" s="19">
        <v>80</v>
      </c>
      <c r="H10636" s="19">
        <v>35.42</v>
      </c>
      <c r="I10636" s="19">
        <v>12.28</v>
      </c>
      <c r="J10636" s="19" t="s">
        <v>54</v>
      </c>
      <c r="K10636" s="20">
        <v>222493.3</v>
      </c>
      <c r="L10636" s="20" t="s">
        <v>55</v>
      </c>
      <c r="M10636" s="20" t="s">
        <v>83</v>
      </c>
      <c r="N10636" s="26"/>
      <c r="O10636" s="20" t="s">
        <v>69</v>
      </c>
      <c r="P10636" t="str">
        <f t="shared" si="166"/>
        <v>INSERT INTO @DataTable (Deal, AdvanceDate, PROV, DealPurpose, RateType, BEACON, LTV, TDS, GDS, InsuranceType, PrincipalBalance, OccupancyType, AccountStatus, Closed_Date, DelinquencyBucket) VALUES (10635, '2013-07-29', 'AB', 'Refinance External', 'Fixed', 665, 80, 35.42, 12.28, 'Conv', 222493.3, 'Owner-Occupied', 'Open', '1900-01-00', '0-29');</v>
      </c>
    </row>
    <row r="10637" spans="1:16" x14ac:dyDescent="0.35">
      <c r="A10637" s="22">
        <v>10636</v>
      </c>
      <c r="B10637" s="21">
        <v>41872</v>
      </c>
      <c r="C10637" s="22" t="s">
        <v>57</v>
      </c>
      <c r="D10637" s="22" t="s">
        <v>61</v>
      </c>
      <c r="E10637" s="22" t="s">
        <v>53</v>
      </c>
      <c r="F10637" s="22">
        <v>678</v>
      </c>
      <c r="G10637" s="22">
        <v>95</v>
      </c>
      <c r="H10637" s="22">
        <v>37.700000000000003</v>
      </c>
      <c r="I10637" s="22">
        <v>29.58</v>
      </c>
      <c r="J10637" s="22" t="s">
        <v>60</v>
      </c>
      <c r="K10637" s="23">
        <v>0</v>
      </c>
      <c r="L10637" s="23" t="s">
        <v>55</v>
      </c>
      <c r="M10637" s="23" t="s">
        <v>84</v>
      </c>
      <c r="N10637" s="27">
        <v>42615</v>
      </c>
      <c r="O10637" s="23" t="s">
        <v>56</v>
      </c>
      <c r="P10637" t="str">
        <f t="shared" si="166"/>
        <v>INSERT INTO @DataTable (Deal, AdvanceDate, PROV, DealPurpose, RateType, BEACON, LTV, TDS, GDS, InsuranceType, PrincipalBalance, OccupancyType, AccountStatus, Closed_Date, DelinquencyBucket) VALUES (10636, '2014-08-21', 'ON', 'Purchase', 'Fixed', 678, 95, 37.7, 29.58, 'HiRatio', 0, 'Owner-Occupied', 'Closed', '2016-09-02', 'Current');</v>
      </c>
    </row>
    <row r="10638" spans="1:16" x14ac:dyDescent="0.35">
      <c r="A10638" s="19">
        <v>10637</v>
      </c>
      <c r="B10638" s="18">
        <v>41737</v>
      </c>
      <c r="C10638" s="19" t="s">
        <v>58</v>
      </c>
      <c r="D10638" s="19" t="s">
        <v>61</v>
      </c>
      <c r="E10638" s="19" t="s">
        <v>53</v>
      </c>
      <c r="F10638" s="19">
        <v>811</v>
      </c>
      <c r="G10638" s="19">
        <v>94.79</v>
      </c>
      <c r="H10638" s="19">
        <v>34.79</v>
      </c>
      <c r="I10638" s="19">
        <v>22.85</v>
      </c>
      <c r="J10638" s="19" t="s">
        <v>60</v>
      </c>
      <c r="K10638" s="20">
        <v>343122.5</v>
      </c>
      <c r="L10638" s="20" t="s">
        <v>55</v>
      </c>
      <c r="M10638" s="20" t="s">
        <v>83</v>
      </c>
      <c r="N10638" s="26"/>
      <c r="O10638" s="20" t="s">
        <v>56</v>
      </c>
      <c r="P10638" t="str">
        <f t="shared" si="166"/>
        <v>INSERT INTO @DataTable (Deal, AdvanceDate, PROV, DealPurpose, RateType, BEACON, LTV, TDS, GDS, InsuranceType, PrincipalBalance, OccupancyType, AccountStatus, Closed_Date, DelinquencyBucket) VALUES (10637, '2014-04-08', 'BC', 'Purchase', 'Fixed', 811, 94.79, 34.79, 22.85, 'HiRatio', 343122.5, 'Owner-Occupied', 'Open', '1900-01-00', 'Current');</v>
      </c>
    </row>
    <row r="10639" spans="1:16" x14ac:dyDescent="0.35">
      <c r="A10639" s="22">
        <v>10638</v>
      </c>
      <c r="B10639" s="21">
        <v>41677</v>
      </c>
      <c r="C10639" s="22" t="s">
        <v>51</v>
      </c>
      <c r="D10639" s="22" t="s">
        <v>61</v>
      </c>
      <c r="E10639" s="22" t="s">
        <v>53</v>
      </c>
      <c r="F10639" s="22">
        <v>804</v>
      </c>
      <c r="G10639" s="22">
        <v>75</v>
      </c>
      <c r="H10639" s="22">
        <v>32.340000000000003</v>
      </c>
      <c r="I10639" s="22">
        <v>31.94</v>
      </c>
      <c r="J10639" s="22" t="s">
        <v>54</v>
      </c>
      <c r="K10639" s="23">
        <v>222900.48000000001</v>
      </c>
      <c r="L10639" s="23" t="s">
        <v>55</v>
      </c>
      <c r="M10639" s="23" t="s">
        <v>83</v>
      </c>
      <c r="N10639" s="27"/>
      <c r="O10639" s="23" t="s">
        <v>56</v>
      </c>
      <c r="P10639" t="str">
        <f t="shared" si="166"/>
        <v>INSERT INTO @DataTable (Deal, AdvanceDate, PROV, DealPurpose, RateType, BEACON, LTV, TDS, GDS, InsuranceType, PrincipalBalance, OccupancyType, AccountStatus, Closed_Date, DelinquencyBucket) VALUES (10638, '2014-02-07', 'AB', 'Purchase', 'Fixed', 804, 75, 32.34, 31.94, 'Conv', 222900.48, 'Owner-Occupied', 'Open', '1900-01-00', 'Current');</v>
      </c>
    </row>
    <row r="10640" spans="1:16" x14ac:dyDescent="0.35">
      <c r="A10640" s="19">
        <v>10639</v>
      </c>
      <c r="B10640" s="18">
        <v>42675</v>
      </c>
      <c r="C10640" s="19" t="s">
        <v>58</v>
      </c>
      <c r="D10640" s="19" t="s">
        <v>61</v>
      </c>
      <c r="E10640" s="19" t="s">
        <v>53</v>
      </c>
      <c r="F10640" s="19">
        <v>705</v>
      </c>
      <c r="G10640" s="19">
        <v>90</v>
      </c>
      <c r="H10640" s="19">
        <v>15.84</v>
      </c>
      <c r="I10640" s="19">
        <v>12.77</v>
      </c>
      <c r="J10640" s="19" t="s">
        <v>60</v>
      </c>
      <c r="K10640" s="20">
        <v>476549.63</v>
      </c>
      <c r="L10640" s="20" t="s">
        <v>55</v>
      </c>
      <c r="M10640" s="20" t="s">
        <v>83</v>
      </c>
      <c r="N10640" s="26"/>
      <c r="O10640" s="20" t="s">
        <v>56</v>
      </c>
      <c r="P10640" t="str">
        <f t="shared" si="166"/>
        <v>INSERT INTO @DataTable (Deal, AdvanceDate, PROV, DealPurpose, RateType, BEACON, LTV, TDS, GDS, InsuranceType, PrincipalBalance, OccupancyType, AccountStatus, Closed_Date, DelinquencyBucket) VALUES (10639, '2016-11-01', 'BC', 'Purchase', 'Fixed', 705, 90, 15.84, 12.77, 'HiRatio', 476549.63, 'Owner-Occupied', 'Open', '1900-01-00', 'Current');</v>
      </c>
    </row>
    <row r="10641" spans="1:16" x14ac:dyDescent="0.35">
      <c r="A10641" s="22">
        <v>10640</v>
      </c>
      <c r="B10641" s="21">
        <v>41866</v>
      </c>
      <c r="C10641" s="22" t="s">
        <v>57</v>
      </c>
      <c r="D10641" s="22" t="s">
        <v>52</v>
      </c>
      <c r="E10641" s="22" t="s">
        <v>53</v>
      </c>
      <c r="F10641" s="22">
        <v>709</v>
      </c>
      <c r="G10641" s="22">
        <v>80</v>
      </c>
      <c r="H10641" s="22">
        <v>41.02</v>
      </c>
      <c r="I10641" s="22">
        <v>38.19</v>
      </c>
      <c r="J10641" s="22" t="s">
        <v>54</v>
      </c>
      <c r="K10641" s="23">
        <v>321005.84999999998</v>
      </c>
      <c r="L10641" s="23" t="s">
        <v>55</v>
      </c>
      <c r="M10641" s="23" t="s">
        <v>83</v>
      </c>
      <c r="N10641" s="27"/>
      <c r="O10641" s="23" t="s">
        <v>56</v>
      </c>
      <c r="P10641" t="str">
        <f t="shared" si="166"/>
        <v>INSERT INTO @DataTable (Deal, AdvanceDate, PROV, DealPurpose, RateType, BEACON, LTV, TDS, GDS, InsuranceType, PrincipalBalance, OccupancyType, AccountStatus, Closed_Date, DelinquencyBucket) VALUES (10640, '2014-08-15', 'ON', 'Refinance External', 'Fixed', 709, 80, 41.02, 38.19, 'Conv', 321005.85, 'Owner-Occupied', 'Open', '1900-01-00', 'Current');</v>
      </c>
    </row>
    <row r="10642" spans="1:16" x14ac:dyDescent="0.35">
      <c r="A10642" s="19">
        <v>10641</v>
      </c>
      <c r="B10642" s="18">
        <v>41936</v>
      </c>
      <c r="C10642" s="19" t="s">
        <v>63</v>
      </c>
      <c r="D10642" s="19" t="s">
        <v>61</v>
      </c>
      <c r="E10642" s="19" t="s">
        <v>53</v>
      </c>
      <c r="F10642" s="19">
        <v>656</v>
      </c>
      <c r="G10642" s="19">
        <v>80</v>
      </c>
      <c r="H10642" s="19">
        <v>33.51</v>
      </c>
      <c r="I10642" s="19">
        <v>32.81</v>
      </c>
      <c r="J10642" s="19" t="s">
        <v>54</v>
      </c>
      <c r="K10642" s="20">
        <v>212393.66</v>
      </c>
      <c r="L10642" s="20" t="s">
        <v>55</v>
      </c>
      <c r="M10642" s="20" t="s">
        <v>83</v>
      </c>
      <c r="N10642" s="26"/>
      <c r="O10642" s="20" t="s">
        <v>56</v>
      </c>
      <c r="P10642" t="str">
        <f t="shared" si="166"/>
        <v>INSERT INTO @DataTable (Deal, AdvanceDate, PROV, DealPurpose, RateType, BEACON, LTV, TDS, GDS, InsuranceType, PrincipalBalance, OccupancyType, AccountStatus, Closed_Date, DelinquencyBucket) VALUES (10641, '2014-10-24', 'SK', 'Purchase', 'Fixed', 656, 80, 33.51, 32.81, 'Conv', 212393.66, 'Owner-Occupied', 'Open', '1900-01-00', 'Current');</v>
      </c>
    </row>
    <row r="10643" spans="1:16" x14ac:dyDescent="0.35">
      <c r="A10643" s="22">
        <v>10642</v>
      </c>
      <c r="B10643" s="21">
        <v>42081</v>
      </c>
      <c r="C10643" s="22" t="s">
        <v>51</v>
      </c>
      <c r="D10643" s="22" t="s">
        <v>61</v>
      </c>
      <c r="E10643" s="22" t="s">
        <v>53</v>
      </c>
      <c r="F10643" s="22">
        <v>781</v>
      </c>
      <c r="G10643" s="22">
        <v>95</v>
      </c>
      <c r="H10643" s="22">
        <v>34.71</v>
      </c>
      <c r="I10643" s="22">
        <v>21.27</v>
      </c>
      <c r="J10643" s="22" t="s">
        <v>60</v>
      </c>
      <c r="K10643" s="23">
        <v>324897.11</v>
      </c>
      <c r="L10643" s="23" t="s">
        <v>55</v>
      </c>
      <c r="M10643" s="23" t="s">
        <v>83</v>
      </c>
      <c r="N10643" s="27"/>
      <c r="O10643" s="23" t="s">
        <v>56</v>
      </c>
      <c r="P10643" t="str">
        <f t="shared" si="166"/>
        <v>INSERT INTO @DataTable (Deal, AdvanceDate, PROV, DealPurpose, RateType, BEACON, LTV, TDS, GDS, InsuranceType, PrincipalBalance, OccupancyType, AccountStatus, Closed_Date, DelinquencyBucket) VALUES (10642, '2015-03-18', 'AB', 'Purchase', 'Fixed', 781, 95, 34.71, 21.27, 'HiRatio', 324897.11, 'Owner-Occupied', 'Open', '1900-01-00', 'Current');</v>
      </c>
    </row>
    <row r="10644" spans="1:16" x14ac:dyDescent="0.35">
      <c r="A10644" s="19">
        <v>10643</v>
      </c>
      <c r="B10644" s="18">
        <v>42299</v>
      </c>
      <c r="C10644" s="19" t="s">
        <v>57</v>
      </c>
      <c r="D10644" s="19" t="s">
        <v>61</v>
      </c>
      <c r="E10644" s="19" t="s">
        <v>40</v>
      </c>
      <c r="F10644" s="19">
        <v>804</v>
      </c>
      <c r="G10644" s="19">
        <v>75</v>
      </c>
      <c r="H10644" s="19">
        <v>30.53</v>
      </c>
      <c r="I10644" s="19">
        <v>29.82</v>
      </c>
      <c r="J10644" s="19" t="s">
        <v>54</v>
      </c>
      <c r="K10644" s="20">
        <v>354148.61</v>
      </c>
      <c r="L10644" s="20" t="s">
        <v>55</v>
      </c>
      <c r="M10644" s="20" t="s">
        <v>83</v>
      </c>
      <c r="N10644" s="26"/>
      <c r="O10644" s="20" t="s">
        <v>56</v>
      </c>
      <c r="P10644" t="str">
        <f t="shared" si="166"/>
        <v>INSERT INTO @DataTable (Deal, AdvanceDate, PROV, DealPurpose, RateType, BEACON, LTV, TDS, GDS, InsuranceType, PrincipalBalance, OccupancyType, AccountStatus, Closed_Date, DelinquencyBucket) VALUES (10643, '2015-10-22', 'ON', 'Purchase', 'ARM', 804, 75, 30.53, 29.82, 'Conv', 354148.61, 'Owner-Occupied', 'Open', '1900-01-00', 'Current');</v>
      </c>
    </row>
    <row r="10645" spans="1:16" x14ac:dyDescent="0.35">
      <c r="A10645" s="22">
        <v>10644</v>
      </c>
      <c r="B10645" s="21">
        <v>42233</v>
      </c>
      <c r="C10645" s="22" t="s">
        <v>57</v>
      </c>
      <c r="D10645" s="22" t="s">
        <v>61</v>
      </c>
      <c r="E10645" s="22" t="s">
        <v>40</v>
      </c>
      <c r="F10645" s="22">
        <v>752</v>
      </c>
      <c r="G10645" s="22">
        <v>80</v>
      </c>
      <c r="H10645" s="22">
        <v>24.35</v>
      </c>
      <c r="I10645" s="22">
        <v>18.190000000000001</v>
      </c>
      <c r="J10645" s="22" t="s">
        <v>54</v>
      </c>
      <c r="K10645" s="23">
        <v>291152.57</v>
      </c>
      <c r="L10645" s="23" t="s">
        <v>55</v>
      </c>
      <c r="M10645" s="23" t="s">
        <v>83</v>
      </c>
      <c r="N10645" s="27"/>
      <c r="O10645" s="23" t="s">
        <v>56</v>
      </c>
      <c r="P10645" t="str">
        <f t="shared" si="166"/>
        <v>INSERT INTO @DataTable (Deal, AdvanceDate, PROV, DealPurpose, RateType, BEACON, LTV, TDS, GDS, InsuranceType, PrincipalBalance, OccupancyType, AccountStatus, Closed_Date, DelinquencyBucket) VALUES (10644, '2015-08-17', 'ON', 'Purchase', 'ARM', 752, 80, 24.35, 18.19, 'Conv', 291152.57, 'Owner-Occupied', 'Open', '1900-01-00', 'Current');</v>
      </c>
    </row>
    <row r="10646" spans="1:16" x14ac:dyDescent="0.35">
      <c r="A10646" s="19">
        <v>10645</v>
      </c>
      <c r="B10646" s="18">
        <v>41857</v>
      </c>
      <c r="C10646" s="19" t="s">
        <v>57</v>
      </c>
      <c r="D10646" s="19" t="s">
        <v>61</v>
      </c>
      <c r="E10646" s="19" t="s">
        <v>53</v>
      </c>
      <c r="F10646" s="19">
        <v>722</v>
      </c>
      <c r="G10646" s="19">
        <v>79.98</v>
      </c>
      <c r="H10646" s="19">
        <v>34.31</v>
      </c>
      <c r="I10646" s="19">
        <v>23.5</v>
      </c>
      <c r="J10646" s="19" t="s">
        <v>54</v>
      </c>
      <c r="K10646" s="20">
        <v>643332.6</v>
      </c>
      <c r="L10646" s="20" t="s">
        <v>55</v>
      </c>
      <c r="M10646" s="20" t="s">
        <v>83</v>
      </c>
      <c r="N10646" s="26"/>
      <c r="O10646" s="20" t="s">
        <v>56</v>
      </c>
      <c r="P10646" t="str">
        <f t="shared" si="166"/>
        <v>INSERT INTO @DataTable (Deal, AdvanceDate, PROV, DealPurpose, RateType, BEACON, LTV, TDS, GDS, InsuranceType, PrincipalBalance, OccupancyType, AccountStatus, Closed_Date, DelinquencyBucket) VALUES (10645, '2014-08-06', 'ON', 'Purchase', 'Fixed', 722, 79.98, 34.31, 23.5, 'Conv', 643332.6, 'Owner-Occupied', 'Open', '1900-01-00', 'Current');</v>
      </c>
    </row>
    <row r="10647" spans="1:16" x14ac:dyDescent="0.35">
      <c r="A10647" s="22">
        <v>10646</v>
      </c>
      <c r="B10647" s="21">
        <v>42396</v>
      </c>
      <c r="C10647" s="22" t="s">
        <v>57</v>
      </c>
      <c r="D10647" s="22" t="s">
        <v>52</v>
      </c>
      <c r="E10647" s="22" t="s">
        <v>53</v>
      </c>
      <c r="F10647" s="22">
        <v>743</v>
      </c>
      <c r="G10647" s="22">
        <v>65.03</v>
      </c>
      <c r="H10647" s="22">
        <v>43.29</v>
      </c>
      <c r="I10647" s="22">
        <v>32.79</v>
      </c>
      <c r="J10647" s="22" t="s">
        <v>54</v>
      </c>
      <c r="K10647" s="23">
        <v>452702.53</v>
      </c>
      <c r="L10647" s="23" t="s">
        <v>55</v>
      </c>
      <c r="M10647" s="23" t="s">
        <v>83</v>
      </c>
      <c r="N10647" s="27"/>
      <c r="O10647" s="23" t="s">
        <v>56</v>
      </c>
      <c r="P10647" t="str">
        <f t="shared" si="166"/>
        <v>INSERT INTO @DataTable (Deal, AdvanceDate, PROV, DealPurpose, RateType, BEACON, LTV, TDS, GDS, InsuranceType, PrincipalBalance, OccupancyType, AccountStatus, Closed_Date, DelinquencyBucket) VALUES (10646, '2016-01-27', 'ON', 'Refinance External', 'Fixed', 743, 65.03, 43.29, 32.79, 'Conv', 452702.53, 'Owner-Occupied', 'Open', '1900-01-00', 'Current');</v>
      </c>
    </row>
    <row r="10648" spans="1:16" x14ac:dyDescent="0.35">
      <c r="A10648" s="19">
        <v>10647</v>
      </c>
      <c r="B10648" s="18">
        <v>41563</v>
      </c>
      <c r="C10648" s="19" t="s">
        <v>58</v>
      </c>
      <c r="D10648" s="19" t="s">
        <v>61</v>
      </c>
      <c r="E10648" s="19" t="s">
        <v>40</v>
      </c>
      <c r="F10648" s="19">
        <v>761</v>
      </c>
      <c r="G10648" s="19">
        <v>38.1</v>
      </c>
      <c r="H10648" s="19">
        <v>34.229999999999997</v>
      </c>
      <c r="I10648" s="19">
        <v>31.94</v>
      </c>
      <c r="J10648" s="19" t="s">
        <v>54</v>
      </c>
      <c r="K10648" s="20">
        <v>184524.61</v>
      </c>
      <c r="L10648" s="20" t="s">
        <v>55</v>
      </c>
      <c r="M10648" s="20" t="s">
        <v>83</v>
      </c>
      <c r="N10648" s="26"/>
      <c r="O10648" s="20" t="s">
        <v>56</v>
      </c>
      <c r="P10648" t="str">
        <f t="shared" si="166"/>
        <v>INSERT INTO @DataTable (Deal, AdvanceDate, PROV, DealPurpose, RateType, BEACON, LTV, TDS, GDS, InsuranceType, PrincipalBalance, OccupancyType, AccountStatus, Closed_Date, DelinquencyBucket) VALUES (10647, '2013-10-16', 'BC', 'Purchase', 'ARM', 761, 38.1, 34.23, 31.94, 'Conv', 184524.61, 'Owner-Occupied', 'Open', '1900-01-00', 'Current');</v>
      </c>
    </row>
    <row r="10649" spans="1:16" x14ac:dyDescent="0.35">
      <c r="A10649" s="22">
        <v>10648</v>
      </c>
      <c r="B10649" s="21">
        <v>42213</v>
      </c>
      <c r="C10649" s="22" t="s">
        <v>51</v>
      </c>
      <c r="D10649" s="22" t="s">
        <v>61</v>
      </c>
      <c r="E10649" s="22" t="s">
        <v>53</v>
      </c>
      <c r="F10649" s="22">
        <v>751</v>
      </c>
      <c r="G10649" s="22">
        <v>90</v>
      </c>
      <c r="H10649" s="22">
        <v>36.92</v>
      </c>
      <c r="I10649" s="22">
        <v>34.33</v>
      </c>
      <c r="J10649" s="22" t="s">
        <v>60</v>
      </c>
      <c r="K10649" s="23">
        <v>357026.89</v>
      </c>
      <c r="L10649" s="23" t="s">
        <v>55</v>
      </c>
      <c r="M10649" s="23" t="s">
        <v>83</v>
      </c>
      <c r="N10649" s="27"/>
      <c r="O10649" s="23" t="s">
        <v>56</v>
      </c>
      <c r="P10649" t="str">
        <f t="shared" si="166"/>
        <v>INSERT INTO @DataTable (Deal, AdvanceDate, PROV, DealPurpose, RateType, BEACON, LTV, TDS, GDS, InsuranceType, PrincipalBalance, OccupancyType, AccountStatus, Closed_Date, DelinquencyBucket) VALUES (10648, '2015-07-28', 'AB', 'Purchase', 'Fixed', 751, 90, 36.92, 34.33, 'HiRatio', 357026.89, 'Owner-Occupied', 'Open', '1900-01-00', 'Current');</v>
      </c>
    </row>
    <row r="10650" spans="1:16" x14ac:dyDescent="0.35">
      <c r="A10650" s="19">
        <v>10649</v>
      </c>
      <c r="B10650" s="18">
        <v>42339</v>
      </c>
      <c r="C10650" s="19" t="s">
        <v>51</v>
      </c>
      <c r="D10650" s="19" t="s">
        <v>61</v>
      </c>
      <c r="E10650" s="19" t="s">
        <v>53</v>
      </c>
      <c r="F10650" s="19">
        <v>743</v>
      </c>
      <c r="G10650" s="19">
        <v>86.79</v>
      </c>
      <c r="H10650" s="19">
        <v>42.9</v>
      </c>
      <c r="I10650" s="19">
        <v>31.6</v>
      </c>
      <c r="J10650" s="19" t="s">
        <v>60</v>
      </c>
      <c r="K10650" s="20">
        <v>239161.32</v>
      </c>
      <c r="L10650" s="20" t="s">
        <v>55</v>
      </c>
      <c r="M10650" s="20" t="s">
        <v>83</v>
      </c>
      <c r="N10650" s="26"/>
      <c r="O10650" s="20" t="s">
        <v>56</v>
      </c>
      <c r="P10650" t="str">
        <f t="shared" si="166"/>
        <v>INSERT INTO @DataTable (Deal, AdvanceDate, PROV, DealPurpose, RateType, BEACON, LTV, TDS, GDS, InsuranceType, PrincipalBalance, OccupancyType, AccountStatus, Closed_Date, DelinquencyBucket) VALUES (10649, '2015-12-01', 'AB', 'Purchase', 'Fixed', 743, 86.79, 42.9, 31.6, 'HiRatio', 239161.32, 'Owner-Occupied', 'Open', '1900-01-00', 'Current');</v>
      </c>
    </row>
    <row r="10651" spans="1:16" x14ac:dyDescent="0.35">
      <c r="A10651" s="22">
        <v>10650</v>
      </c>
      <c r="B10651" s="21">
        <v>42089</v>
      </c>
      <c r="C10651" s="22" t="s">
        <v>58</v>
      </c>
      <c r="D10651" s="22" t="s">
        <v>59</v>
      </c>
      <c r="E10651" s="22" t="s">
        <v>40</v>
      </c>
      <c r="F10651" s="22">
        <v>648</v>
      </c>
      <c r="G10651" s="22">
        <v>69.58</v>
      </c>
      <c r="H10651" s="22">
        <v>27.72</v>
      </c>
      <c r="I10651" s="22">
        <v>23</v>
      </c>
      <c r="J10651" s="22" t="s">
        <v>54</v>
      </c>
      <c r="K10651" s="23">
        <v>230655.31</v>
      </c>
      <c r="L10651" s="23" t="s">
        <v>55</v>
      </c>
      <c r="M10651" s="23" t="s">
        <v>83</v>
      </c>
      <c r="N10651" s="27"/>
      <c r="O10651" s="23" t="s">
        <v>56</v>
      </c>
      <c r="P10651" t="str">
        <f t="shared" si="166"/>
        <v>INSERT INTO @DataTable (Deal, AdvanceDate, PROV, DealPurpose, RateType, BEACON, LTV, TDS, GDS, InsuranceType, PrincipalBalance, OccupancyType, AccountStatus, Closed_Date, DelinquencyBucket) VALUES (10650, '2015-03-26', 'BC', 'Transfer', 'ARM', 648, 69.58, 27.72, 23, 'Conv', 230655.31, 'Owner-Occupied', 'Open', '1900-01-00', 'Current');</v>
      </c>
    </row>
    <row r="10652" spans="1:16" x14ac:dyDescent="0.35">
      <c r="A10652" s="19">
        <v>10651</v>
      </c>
      <c r="B10652" s="18">
        <v>41824</v>
      </c>
      <c r="C10652" s="19" t="s">
        <v>51</v>
      </c>
      <c r="D10652" s="19" t="s">
        <v>52</v>
      </c>
      <c r="E10652" s="19" t="s">
        <v>53</v>
      </c>
      <c r="F10652" s="19">
        <v>735</v>
      </c>
      <c r="G10652" s="19">
        <v>47.73</v>
      </c>
      <c r="H10652" s="19">
        <v>35.090000000000003</v>
      </c>
      <c r="I10652" s="19">
        <v>35.090000000000003</v>
      </c>
      <c r="J10652" s="19" t="s">
        <v>54</v>
      </c>
      <c r="K10652" s="20">
        <v>96045.19</v>
      </c>
      <c r="L10652" s="20" t="s">
        <v>55</v>
      </c>
      <c r="M10652" s="20" t="s">
        <v>83</v>
      </c>
      <c r="N10652" s="26"/>
      <c r="O10652" s="20" t="s">
        <v>56</v>
      </c>
      <c r="P10652" t="str">
        <f t="shared" si="166"/>
        <v>INSERT INTO @DataTable (Deal, AdvanceDate, PROV, DealPurpose, RateType, BEACON, LTV, TDS, GDS, InsuranceType, PrincipalBalance, OccupancyType, AccountStatus, Closed_Date, DelinquencyBucket) VALUES (10651, '2014-07-04', 'AB', 'Refinance External', 'Fixed', 735, 47.73, 35.09, 35.09, 'Conv', 96045.19, 'Owner-Occupied', 'Open', '1900-01-00', 'Current');</v>
      </c>
    </row>
    <row r="10653" spans="1:16" x14ac:dyDescent="0.35">
      <c r="A10653" s="22">
        <v>10652</v>
      </c>
      <c r="B10653" s="21">
        <v>42146</v>
      </c>
      <c r="C10653" s="22" t="s">
        <v>57</v>
      </c>
      <c r="D10653" s="22" t="s">
        <v>52</v>
      </c>
      <c r="E10653" s="22" t="s">
        <v>53</v>
      </c>
      <c r="F10653" s="22">
        <v>709</v>
      </c>
      <c r="G10653" s="22">
        <v>68.52</v>
      </c>
      <c r="H10653" s="22">
        <v>34.9</v>
      </c>
      <c r="I10653" s="22">
        <v>34.9</v>
      </c>
      <c r="J10653" s="22" t="s">
        <v>54</v>
      </c>
      <c r="K10653" s="23">
        <v>176652.41</v>
      </c>
      <c r="L10653" s="23" t="s">
        <v>55</v>
      </c>
      <c r="M10653" s="23" t="s">
        <v>83</v>
      </c>
      <c r="N10653" s="27"/>
      <c r="O10653" s="23" t="s">
        <v>56</v>
      </c>
      <c r="P10653" t="str">
        <f t="shared" si="166"/>
        <v>INSERT INTO @DataTable (Deal, AdvanceDate, PROV, DealPurpose, RateType, BEACON, LTV, TDS, GDS, InsuranceType, PrincipalBalance, OccupancyType, AccountStatus, Closed_Date, DelinquencyBucket) VALUES (10652, '2015-05-22', 'ON', 'Refinance External', 'Fixed', 709, 68.52, 34.9, 34.9, 'Conv', 176652.41, 'Owner-Occupied', 'Open', '1900-01-00', 'Current');</v>
      </c>
    </row>
    <row r="10654" spans="1:16" x14ac:dyDescent="0.35">
      <c r="A10654" s="19">
        <v>10653</v>
      </c>
      <c r="B10654" s="18">
        <v>41044</v>
      </c>
      <c r="C10654" s="19" t="s">
        <v>58</v>
      </c>
      <c r="D10654" s="19" t="s">
        <v>61</v>
      </c>
      <c r="E10654" s="19" t="s">
        <v>53</v>
      </c>
      <c r="F10654" s="19">
        <v>711</v>
      </c>
      <c r="G10654" s="19">
        <v>93.01</v>
      </c>
      <c r="H10654" s="19">
        <v>34.96</v>
      </c>
      <c r="I10654" s="19">
        <v>27.17</v>
      </c>
      <c r="J10654" s="19" t="s">
        <v>60</v>
      </c>
      <c r="K10654" s="20">
        <v>0</v>
      </c>
      <c r="L10654" s="20" t="s">
        <v>55</v>
      </c>
      <c r="M10654" s="20" t="s">
        <v>84</v>
      </c>
      <c r="N10654" s="26">
        <v>42752</v>
      </c>
      <c r="O10654" s="20" t="s">
        <v>56</v>
      </c>
      <c r="P10654" t="str">
        <f t="shared" si="166"/>
        <v>INSERT INTO @DataTable (Deal, AdvanceDate, PROV, DealPurpose, RateType, BEACON, LTV, TDS, GDS, InsuranceType, PrincipalBalance, OccupancyType, AccountStatus, Closed_Date, DelinquencyBucket) VALUES (10653, '2012-05-15', 'BC', 'Purchase', 'Fixed', 711, 93.01, 34.96, 27.17, 'HiRatio', 0, 'Owner-Occupied', 'Closed', '2017-01-17', 'Current');</v>
      </c>
    </row>
    <row r="10655" spans="1:16" x14ac:dyDescent="0.35">
      <c r="A10655" s="22">
        <v>10654</v>
      </c>
      <c r="B10655" s="21">
        <v>41787</v>
      </c>
      <c r="C10655" s="22" t="s">
        <v>51</v>
      </c>
      <c r="D10655" s="22" t="s">
        <v>61</v>
      </c>
      <c r="E10655" s="22" t="s">
        <v>53</v>
      </c>
      <c r="F10655" s="22">
        <v>774</v>
      </c>
      <c r="G10655" s="22">
        <v>90</v>
      </c>
      <c r="H10655" s="22">
        <v>25.49</v>
      </c>
      <c r="I10655" s="22">
        <v>18.89</v>
      </c>
      <c r="J10655" s="22" t="s">
        <v>60</v>
      </c>
      <c r="K10655" s="23">
        <v>409824.26</v>
      </c>
      <c r="L10655" s="23" t="s">
        <v>55</v>
      </c>
      <c r="M10655" s="23" t="s">
        <v>83</v>
      </c>
      <c r="N10655" s="27"/>
      <c r="O10655" s="23" t="s">
        <v>56</v>
      </c>
      <c r="P10655" t="str">
        <f t="shared" si="166"/>
        <v>INSERT INTO @DataTable (Deal, AdvanceDate, PROV, DealPurpose, RateType, BEACON, LTV, TDS, GDS, InsuranceType, PrincipalBalance, OccupancyType, AccountStatus, Closed_Date, DelinquencyBucket) VALUES (10654, '2014-05-28', 'AB', 'Purchase', 'Fixed', 774, 90, 25.49, 18.89, 'HiRatio', 409824.26, 'Owner-Occupied', 'Open', '1900-01-00', 'Current');</v>
      </c>
    </row>
    <row r="10656" spans="1:16" x14ac:dyDescent="0.35">
      <c r="A10656" s="19">
        <v>10655</v>
      </c>
      <c r="B10656" s="18">
        <v>42437</v>
      </c>
      <c r="C10656" s="19" t="s">
        <v>57</v>
      </c>
      <c r="D10656" s="19" t="s">
        <v>52</v>
      </c>
      <c r="E10656" s="19" t="s">
        <v>53</v>
      </c>
      <c r="F10656" s="19">
        <v>763</v>
      </c>
      <c r="G10656" s="19">
        <v>58.33</v>
      </c>
      <c r="H10656" s="19">
        <v>15.39</v>
      </c>
      <c r="I10656" s="19">
        <v>14.51</v>
      </c>
      <c r="J10656" s="19" t="s">
        <v>54</v>
      </c>
      <c r="K10656" s="20">
        <v>168769.23</v>
      </c>
      <c r="L10656" s="20" t="s">
        <v>55</v>
      </c>
      <c r="M10656" s="20" t="s">
        <v>83</v>
      </c>
      <c r="N10656" s="26"/>
      <c r="O10656" s="20" t="s">
        <v>56</v>
      </c>
      <c r="P10656" t="str">
        <f t="shared" si="166"/>
        <v>INSERT INTO @DataTable (Deal, AdvanceDate, PROV, DealPurpose, RateType, BEACON, LTV, TDS, GDS, InsuranceType, PrincipalBalance, OccupancyType, AccountStatus, Closed_Date, DelinquencyBucket) VALUES (10655, '2016-03-08', 'ON', 'Refinance External', 'Fixed', 763, 58.33, 15.39, 14.51, 'Conv', 168769.23, 'Owner-Occupied', 'Open', '1900-01-00', 'Current');</v>
      </c>
    </row>
    <row r="10657" spans="1:16" x14ac:dyDescent="0.35">
      <c r="A10657" s="22">
        <v>10656</v>
      </c>
      <c r="B10657" s="21">
        <v>41975</v>
      </c>
      <c r="C10657" s="22" t="s">
        <v>58</v>
      </c>
      <c r="D10657" s="22" t="s">
        <v>61</v>
      </c>
      <c r="E10657" s="22" t="s">
        <v>40</v>
      </c>
      <c r="F10657" s="22">
        <v>802</v>
      </c>
      <c r="G10657" s="22">
        <v>80</v>
      </c>
      <c r="H10657" s="22">
        <v>29.69</v>
      </c>
      <c r="I10657" s="22">
        <v>21.02</v>
      </c>
      <c r="J10657" s="22" t="s">
        <v>54</v>
      </c>
      <c r="K10657" s="23">
        <v>0</v>
      </c>
      <c r="L10657" s="23" t="s">
        <v>55</v>
      </c>
      <c r="M10657" s="23" t="s">
        <v>84</v>
      </c>
      <c r="N10657" s="27">
        <v>42261</v>
      </c>
      <c r="O10657" s="23" t="s">
        <v>56</v>
      </c>
      <c r="P10657" t="str">
        <f t="shared" si="166"/>
        <v>INSERT INTO @DataTable (Deal, AdvanceDate, PROV, DealPurpose, RateType, BEACON, LTV, TDS, GDS, InsuranceType, PrincipalBalance, OccupancyType, AccountStatus, Closed_Date, DelinquencyBucket) VALUES (10656, '2014-12-02', 'BC', 'Purchase', 'ARM', 802, 80, 29.69, 21.02, 'Conv', 0, 'Owner-Occupied', 'Closed', '2015-09-14', 'Current');</v>
      </c>
    </row>
    <row r="10658" spans="1:16" x14ac:dyDescent="0.35">
      <c r="A10658" s="19">
        <v>10657</v>
      </c>
      <c r="B10658" s="18">
        <v>42199</v>
      </c>
      <c r="C10658" s="19" t="s">
        <v>57</v>
      </c>
      <c r="D10658" s="19" t="s">
        <v>52</v>
      </c>
      <c r="E10658" s="19" t="s">
        <v>40</v>
      </c>
      <c r="F10658" s="19">
        <v>755</v>
      </c>
      <c r="G10658" s="19">
        <v>75</v>
      </c>
      <c r="H10658" s="19">
        <v>29.99</v>
      </c>
      <c r="I10658" s="19">
        <v>20.58</v>
      </c>
      <c r="J10658" s="19" t="s">
        <v>54</v>
      </c>
      <c r="K10658" s="20">
        <v>240823.73</v>
      </c>
      <c r="L10658" s="20" t="s">
        <v>55</v>
      </c>
      <c r="M10658" s="20" t="s">
        <v>83</v>
      </c>
      <c r="N10658" s="26"/>
      <c r="O10658" s="20" t="s">
        <v>56</v>
      </c>
      <c r="P10658" t="str">
        <f t="shared" si="166"/>
        <v>INSERT INTO @DataTable (Deal, AdvanceDate, PROV, DealPurpose, RateType, BEACON, LTV, TDS, GDS, InsuranceType, PrincipalBalance, OccupancyType, AccountStatus, Closed_Date, DelinquencyBucket) VALUES (10657, '2015-07-14', 'ON', 'Refinance External', 'ARM', 755, 75, 29.99, 20.58, 'Conv', 240823.73, 'Owner-Occupied', 'Open', '1900-01-00', 'Current');</v>
      </c>
    </row>
    <row r="10659" spans="1:16" x14ac:dyDescent="0.35">
      <c r="A10659" s="22">
        <v>10658</v>
      </c>
      <c r="B10659" s="21">
        <v>41760</v>
      </c>
      <c r="C10659" s="22" t="s">
        <v>57</v>
      </c>
      <c r="D10659" s="22" t="s">
        <v>59</v>
      </c>
      <c r="E10659" s="22" t="s">
        <v>40</v>
      </c>
      <c r="F10659" s="22">
        <v>783</v>
      </c>
      <c r="G10659" s="22">
        <v>62.13</v>
      </c>
      <c r="H10659" s="22">
        <v>17.12</v>
      </c>
      <c r="I10659" s="22">
        <v>13.12</v>
      </c>
      <c r="J10659" s="22" t="s">
        <v>54</v>
      </c>
      <c r="K10659" s="23">
        <v>0</v>
      </c>
      <c r="L10659" s="23" t="s">
        <v>55</v>
      </c>
      <c r="M10659" s="23" t="s">
        <v>84</v>
      </c>
      <c r="N10659" s="27">
        <v>42181</v>
      </c>
      <c r="O10659" s="23" t="s">
        <v>56</v>
      </c>
      <c r="P10659" t="str">
        <f t="shared" si="166"/>
        <v>INSERT INTO @DataTable (Deal, AdvanceDate, PROV, DealPurpose, RateType, BEACON, LTV, TDS, GDS, InsuranceType, PrincipalBalance, OccupancyType, AccountStatus, Closed_Date, DelinquencyBucket) VALUES (10658, '2014-05-01', 'ON', 'Transfer', 'ARM', 783, 62.13, 17.12, 13.12, 'Conv', 0, 'Owner-Occupied', 'Closed', '2015-06-26', 'Current');</v>
      </c>
    </row>
    <row r="10660" spans="1:16" x14ac:dyDescent="0.35">
      <c r="A10660" s="19">
        <v>10659</v>
      </c>
      <c r="B10660" s="18">
        <v>42468</v>
      </c>
      <c r="C10660" s="19" t="s">
        <v>51</v>
      </c>
      <c r="D10660" s="19" t="s">
        <v>52</v>
      </c>
      <c r="E10660" s="19" t="s">
        <v>40</v>
      </c>
      <c r="F10660" s="19">
        <v>723</v>
      </c>
      <c r="G10660" s="19">
        <v>71.22</v>
      </c>
      <c r="H10660" s="19">
        <v>32.78</v>
      </c>
      <c r="I10660" s="19">
        <v>18.77</v>
      </c>
      <c r="J10660" s="19" t="s">
        <v>54</v>
      </c>
      <c r="K10660" s="20">
        <v>334383.39</v>
      </c>
      <c r="L10660" s="20" t="s">
        <v>55</v>
      </c>
      <c r="M10660" s="20" t="s">
        <v>83</v>
      </c>
      <c r="N10660" s="26"/>
      <c r="O10660" s="20" t="s">
        <v>56</v>
      </c>
      <c r="P10660" t="str">
        <f t="shared" si="166"/>
        <v>INSERT INTO @DataTable (Deal, AdvanceDate, PROV, DealPurpose, RateType, BEACON, LTV, TDS, GDS, InsuranceType, PrincipalBalance, OccupancyType, AccountStatus, Closed_Date, DelinquencyBucket) VALUES (10659, '2016-04-08', 'AB', 'Refinance External', 'ARM', 723, 71.22, 32.78, 18.77, 'Conv', 334383.39, 'Owner-Occupied', 'Open', '1900-01-00', 'Current');</v>
      </c>
    </row>
    <row r="10661" spans="1:16" x14ac:dyDescent="0.35">
      <c r="A10661" s="22">
        <v>10660</v>
      </c>
      <c r="B10661" s="21">
        <v>41698</v>
      </c>
      <c r="C10661" s="22" t="s">
        <v>51</v>
      </c>
      <c r="D10661" s="22" t="s">
        <v>61</v>
      </c>
      <c r="E10661" s="22" t="s">
        <v>53</v>
      </c>
      <c r="F10661" s="22">
        <v>759</v>
      </c>
      <c r="G10661" s="22">
        <v>95</v>
      </c>
      <c r="H10661" s="22">
        <v>42.17</v>
      </c>
      <c r="I10661" s="22">
        <v>12.97</v>
      </c>
      <c r="J10661" s="22" t="s">
        <v>60</v>
      </c>
      <c r="K10661" s="23">
        <v>266284.84999999998</v>
      </c>
      <c r="L10661" s="23" t="s">
        <v>66</v>
      </c>
      <c r="M10661" s="23" t="s">
        <v>83</v>
      </c>
      <c r="N10661" s="27"/>
      <c r="O10661" s="23" t="s">
        <v>56</v>
      </c>
      <c r="P10661" t="str">
        <f t="shared" si="166"/>
        <v>INSERT INTO @DataTable (Deal, AdvanceDate, PROV, DealPurpose, RateType, BEACON, LTV, TDS, GDS, InsuranceType, PrincipalBalance, OccupancyType, AccountStatus, Closed_Date, DelinquencyBucket) VALUES (10660, '2014-02-28', 'AB', 'Purchase', 'Fixed', 759, 95, 42.17, 12.97, 'HiRatio', 266284.85, 'Second Home', 'Open', '1900-01-00', 'Current');</v>
      </c>
    </row>
    <row r="10662" spans="1:16" x14ac:dyDescent="0.35">
      <c r="A10662" s="19">
        <v>10661</v>
      </c>
      <c r="B10662" s="18">
        <v>42165</v>
      </c>
      <c r="C10662" s="19" t="s">
        <v>70</v>
      </c>
      <c r="D10662" s="19" t="s">
        <v>61</v>
      </c>
      <c r="E10662" s="19" t="s">
        <v>53</v>
      </c>
      <c r="F10662" s="19">
        <v>733</v>
      </c>
      <c r="G10662" s="19">
        <v>90</v>
      </c>
      <c r="H10662" s="19">
        <v>40.76</v>
      </c>
      <c r="I10662" s="19">
        <v>28.69</v>
      </c>
      <c r="J10662" s="19" t="s">
        <v>60</v>
      </c>
      <c r="K10662" s="20">
        <v>209101.01</v>
      </c>
      <c r="L10662" s="20" t="s">
        <v>55</v>
      </c>
      <c r="M10662" s="20" t="s">
        <v>83</v>
      </c>
      <c r="N10662" s="26"/>
      <c r="O10662" s="20" t="s">
        <v>56</v>
      </c>
      <c r="P10662" t="str">
        <f t="shared" si="166"/>
        <v>INSERT INTO @DataTable (Deal, AdvanceDate, PROV, DealPurpose, RateType, BEACON, LTV, TDS, GDS, InsuranceType, PrincipalBalance, OccupancyType, AccountStatus, Closed_Date, DelinquencyBucket) VALUES (10661, '2015-06-10', 'NB', 'Purchase', 'Fixed', 733, 90, 40.76, 28.69, 'HiRatio', 209101.01, 'Owner-Occupied', 'Open', '1900-01-00', 'Current');</v>
      </c>
    </row>
    <row r="10663" spans="1:16" x14ac:dyDescent="0.35">
      <c r="A10663" s="22">
        <v>10662</v>
      </c>
      <c r="B10663" s="21">
        <v>42689</v>
      </c>
      <c r="C10663" s="22" t="s">
        <v>51</v>
      </c>
      <c r="D10663" s="22" t="s">
        <v>61</v>
      </c>
      <c r="E10663" s="22" t="s">
        <v>53</v>
      </c>
      <c r="F10663" s="22">
        <v>668</v>
      </c>
      <c r="G10663" s="22">
        <v>95</v>
      </c>
      <c r="H10663" s="22">
        <v>39.74</v>
      </c>
      <c r="I10663" s="22">
        <v>18.149999999999999</v>
      </c>
      <c r="J10663" s="22" t="s">
        <v>60</v>
      </c>
      <c r="K10663" s="23">
        <v>311546.64</v>
      </c>
      <c r="L10663" s="23" t="s">
        <v>55</v>
      </c>
      <c r="M10663" s="23" t="s">
        <v>83</v>
      </c>
      <c r="N10663" s="27"/>
      <c r="O10663" s="23" t="s">
        <v>56</v>
      </c>
      <c r="P10663" t="str">
        <f t="shared" si="166"/>
        <v>INSERT INTO @DataTable (Deal, AdvanceDate, PROV, DealPurpose, RateType, BEACON, LTV, TDS, GDS, InsuranceType, PrincipalBalance, OccupancyType, AccountStatus, Closed_Date, DelinquencyBucket) VALUES (10662, '2016-11-15', 'AB', 'Purchase', 'Fixed', 668, 95, 39.74, 18.15, 'HiRatio', 311546.64, 'Owner-Occupied', 'Open', '1900-01-00', 'Current');</v>
      </c>
    </row>
    <row r="10664" spans="1:16" x14ac:dyDescent="0.35">
      <c r="A10664" s="19">
        <v>10663</v>
      </c>
      <c r="B10664" s="18">
        <v>42579</v>
      </c>
      <c r="C10664" s="19" t="s">
        <v>51</v>
      </c>
      <c r="D10664" s="19" t="s">
        <v>61</v>
      </c>
      <c r="E10664" s="19" t="s">
        <v>53</v>
      </c>
      <c r="F10664" s="19">
        <v>803</v>
      </c>
      <c r="G10664" s="19">
        <v>95</v>
      </c>
      <c r="H10664" s="19">
        <v>41.46</v>
      </c>
      <c r="I10664" s="19">
        <v>35.79</v>
      </c>
      <c r="J10664" s="19" t="s">
        <v>60</v>
      </c>
      <c r="K10664" s="20">
        <v>321194.75</v>
      </c>
      <c r="L10664" s="20" t="s">
        <v>55</v>
      </c>
      <c r="M10664" s="20" t="s">
        <v>83</v>
      </c>
      <c r="N10664" s="26"/>
      <c r="O10664" s="20" t="s">
        <v>56</v>
      </c>
      <c r="P10664" t="str">
        <f t="shared" si="166"/>
        <v>INSERT INTO @DataTable (Deal, AdvanceDate, PROV, DealPurpose, RateType, BEACON, LTV, TDS, GDS, InsuranceType, PrincipalBalance, OccupancyType, AccountStatus, Closed_Date, DelinquencyBucket) VALUES (10663, '2016-07-28', 'AB', 'Purchase', 'Fixed', 803, 95, 41.46, 35.79, 'HiRatio', 321194.75, 'Owner-Occupied', 'Open', '1900-01-00', 'Current');</v>
      </c>
    </row>
    <row r="10665" spans="1:16" x14ac:dyDescent="0.35">
      <c r="A10665" s="22">
        <v>10664</v>
      </c>
      <c r="B10665" s="21">
        <v>41934</v>
      </c>
      <c r="C10665" s="22" t="s">
        <v>57</v>
      </c>
      <c r="D10665" s="22" t="s">
        <v>61</v>
      </c>
      <c r="E10665" s="22" t="s">
        <v>40</v>
      </c>
      <c r="F10665" s="22">
        <v>637</v>
      </c>
      <c r="G10665" s="22">
        <v>80</v>
      </c>
      <c r="H10665" s="22">
        <v>31.55</v>
      </c>
      <c r="I10665" s="22">
        <v>24.82</v>
      </c>
      <c r="J10665" s="22" t="s">
        <v>54</v>
      </c>
      <c r="K10665" s="23">
        <v>0</v>
      </c>
      <c r="L10665" s="23" t="s">
        <v>55</v>
      </c>
      <c r="M10665" s="23" t="s">
        <v>84</v>
      </c>
      <c r="N10665" s="27">
        <v>42478</v>
      </c>
      <c r="O10665" s="23" t="s">
        <v>56</v>
      </c>
      <c r="P10665" t="str">
        <f t="shared" si="166"/>
        <v>INSERT INTO @DataTable (Deal, AdvanceDate, PROV, DealPurpose, RateType, BEACON, LTV, TDS, GDS, InsuranceType, PrincipalBalance, OccupancyType, AccountStatus, Closed_Date, DelinquencyBucket) VALUES (10664, '2014-10-22', 'ON', 'Purchase', 'ARM', 637, 80, 31.55, 24.82, 'Conv', 0, 'Owner-Occupied', 'Closed', '2016-04-18', 'Current');</v>
      </c>
    </row>
    <row r="10666" spans="1:16" x14ac:dyDescent="0.35">
      <c r="A10666" s="19">
        <v>10665</v>
      </c>
      <c r="B10666" s="18">
        <v>41148</v>
      </c>
      <c r="C10666" s="19" t="s">
        <v>58</v>
      </c>
      <c r="D10666" s="19" t="s">
        <v>59</v>
      </c>
      <c r="E10666" s="19" t="s">
        <v>53</v>
      </c>
      <c r="F10666" s="19">
        <v>747</v>
      </c>
      <c r="G10666" s="19">
        <v>91.84</v>
      </c>
      <c r="H10666" s="19">
        <v>43.32</v>
      </c>
      <c r="I10666" s="19">
        <v>34.1</v>
      </c>
      <c r="J10666" s="19" t="s">
        <v>60</v>
      </c>
      <c r="K10666" s="20">
        <v>361127.85</v>
      </c>
      <c r="L10666" s="20" t="s">
        <v>55</v>
      </c>
      <c r="M10666" s="20" t="s">
        <v>83</v>
      </c>
      <c r="N10666" s="26"/>
      <c r="O10666" s="20" t="s">
        <v>56</v>
      </c>
      <c r="P10666" t="str">
        <f t="shared" si="166"/>
        <v>INSERT INTO @DataTable (Deal, AdvanceDate, PROV, DealPurpose, RateType, BEACON, LTV, TDS, GDS, InsuranceType, PrincipalBalance, OccupancyType, AccountStatus, Closed_Date, DelinquencyBucket) VALUES (10665, '2012-08-27', 'BC', 'Transfer', 'Fixed', 747, 91.84, 43.32, 34.1, 'HiRatio', 361127.85, 'Owner-Occupied', 'Open', '1900-01-00', 'Current');</v>
      </c>
    </row>
    <row r="10667" spans="1:16" x14ac:dyDescent="0.35">
      <c r="A10667" s="22">
        <v>10666</v>
      </c>
      <c r="B10667" s="21">
        <v>42251</v>
      </c>
      <c r="C10667" s="22" t="s">
        <v>57</v>
      </c>
      <c r="D10667" s="22" t="s">
        <v>61</v>
      </c>
      <c r="E10667" s="22" t="s">
        <v>40</v>
      </c>
      <c r="F10667" s="22">
        <v>712</v>
      </c>
      <c r="G10667" s="22">
        <v>72.489999999999995</v>
      </c>
      <c r="H10667" s="22">
        <v>36.47</v>
      </c>
      <c r="I10667" s="22">
        <v>23.99</v>
      </c>
      <c r="J10667" s="22" t="s">
        <v>54</v>
      </c>
      <c r="K10667" s="23">
        <v>0</v>
      </c>
      <c r="L10667" s="23" t="s">
        <v>55</v>
      </c>
      <c r="M10667" s="23" t="s">
        <v>84</v>
      </c>
      <c r="N10667" s="27">
        <v>42646</v>
      </c>
      <c r="O10667" s="23" t="s">
        <v>56</v>
      </c>
      <c r="P10667" t="str">
        <f t="shared" si="166"/>
        <v>INSERT INTO @DataTable (Deal, AdvanceDate, PROV, DealPurpose, RateType, BEACON, LTV, TDS, GDS, InsuranceType, PrincipalBalance, OccupancyType, AccountStatus, Closed_Date, DelinquencyBucket) VALUES (10666, '2015-09-04', 'ON', 'Purchase', 'ARM', 712, 72.49, 36.47, 23.99, 'Conv', 0, 'Owner-Occupied', 'Closed', '2016-10-03', 'Current');</v>
      </c>
    </row>
    <row r="10668" spans="1:16" x14ac:dyDescent="0.35">
      <c r="A10668" s="19">
        <v>10667</v>
      </c>
      <c r="B10668" s="18">
        <v>41565</v>
      </c>
      <c r="C10668" s="19" t="s">
        <v>57</v>
      </c>
      <c r="D10668" s="19" t="s">
        <v>61</v>
      </c>
      <c r="E10668" s="19" t="s">
        <v>40</v>
      </c>
      <c r="F10668" s="19">
        <v>686</v>
      </c>
      <c r="G10668" s="19">
        <v>95</v>
      </c>
      <c r="H10668" s="19">
        <v>38.299999999999997</v>
      </c>
      <c r="I10668" s="19">
        <v>19.399999999999999</v>
      </c>
      <c r="J10668" s="19" t="s">
        <v>60</v>
      </c>
      <c r="K10668" s="20">
        <v>207463.09</v>
      </c>
      <c r="L10668" s="20" t="s">
        <v>55</v>
      </c>
      <c r="M10668" s="20" t="s">
        <v>83</v>
      </c>
      <c r="N10668" s="26"/>
      <c r="O10668" s="20" t="s">
        <v>56</v>
      </c>
      <c r="P10668" t="str">
        <f t="shared" si="166"/>
        <v>INSERT INTO @DataTable (Deal, AdvanceDate, PROV, DealPurpose, RateType, BEACON, LTV, TDS, GDS, InsuranceType, PrincipalBalance, OccupancyType, AccountStatus, Closed_Date, DelinquencyBucket) VALUES (10667, '2013-10-18', 'ON', 'Purchase', 'ARM', 686, 95, 38.3, 19.4, 'HiRatio', 207463.09, 'Owner-Occupied', 'Open', '1900-01-00', 'Current');</v>
      </c>
    </row>
    <row r="10669" spans="1:16" x14ac:dyDescent="0.35">
      <c r="A10669" s="22">
        <v>10668</v>
      </c>
      <c r="B10669" s="21">
        <v>41886</v>
      </c>
      <c r="C10669" s="22" t="s">
        <v>57</v>
      </c>
      <c r="D10669" s="22" t="s">
        <v>61</v>
      </c>
      <c r="E10669" s="22" t="s">
        <v>40</v>
      </c>
      <c r="F10669" s="22">
        <v>806</v>
      </c>
      <c r="G10669" s="22">
        <v>38.270000000000003</v>
      </c>
      <c r="H10669" s="22">
        <v>14.44</v>
      </c>
      <c r="I10669" s="22">
        <v>14.09</v>
      </c>
      <c r="J10669" s="22" t="s">
        <v>54</v>
      </c>
      <c r="K10669" s="23">
        <v>104904.2</v>
      </c>
      <c r="L10669" s="23" t="s">
        <v>55</v>
      </c>
      <c r="M10669" s="23" t="s">
        <v>83</v>
      </c>
      <c r="N10669" s="27"/>
      <c r="O10669" s="23" t="s">
        <v>56</v>
      </c>
      <c r="P10669" t="str">
        <f t="shared" si="166"/>
        <v>INSERT INTO @DataTable (Deal, AdvanceDate, PROV, DealPurpose, RateType, BEACON, LTV, TDS, GDS, InsuranceType, PrincipalBalance, OccupancyType, AccountStatus, Closed_Date, DelinquencyBucket) VALUES (10668, '2014-09-04', 'ON', 'Purchase', 'ARM', 806, 38.27, 14.44, 14.09, 'Conv', 104904.2, 'Owner-Occupied', 'Open', '1900-01-00', 'Current');</v>
      </c>
    </row>
    <row r="10670" spans="1:16" x14ac:dyDescent="0.35">
      <c r="A10670" s="19">
        <v>10669</v>
      </c>
      <c r="B10670" s="18">
        <v>41897</v>
      </c>
      <c r="C10670" s="19" t="s">
        <v>63</v>
      </c>
      <c r="D10670" s="19" t="s">
        <v>64</v>
      </c>
      <c r="E10670" s="19" t="s">
        <v>53</v>
      </c>
      <c r="F10670" s="19">
        <v>750</v>
      </c>
      <c r="G10670" s="19">
        <v>95</v>
      </c>
      <c r="H10670" s="19">
        <v>24.53</v>
      </c>
      <c r="I10670" s="19">
        <v>24.53</v>
      </c>
      <c r="J10670" s="19" t="s">
        <v>60</v>
      </c>
      <c r="K10670" s="20">
        <v>212360.98</v>
      </c>
      <c r="L10670" s="20" t="s">
        <v>55</v>
      </c>
      <c r="M10670" s="20" t="s">
        <v>83</v>
      </c>
      <c r="N10670" s="26"/>
      <c r="O10670" s="20" t="s">
        <v>56</v>
      </c>
      <c r="P10670" t="str">
        <f t="shared" si="166"/>
        <v>INSERT INTO @DataTable (Deal, AdvanceDate, PROV, DealPurpose, RateType, BEACON, LTV, TDS, GDS, InsuranceType, PrincipalBalance, OccupancyType, AccountStatus, Closed_Date, DelinquencyBucket) VALUES (10669, '2014-09-15', 'SK', 'Purchase with Improvements', 'Fixed', 750, 95, 24.53, 24.53, 'HiRatio', 212360.98, 'Owner-Occupied', 'Open', '1900-01-00', 'Current');</v>
      </c>
    </row>
    <row r="10671" spans="1:16" x14ac:dyDescent="0.35">
      <c r="A10671" s="22">
        <v>10670</v>
      </c>
      <c r="B10671" s="21">
        <v>42405</v>
      </c>
      <c r="C10671" s="22" t="s">
        <v>51</v>
      </c>
      <c r="D10671" s="22" t="s">
        <v>52</v>
      </c>
      <c r="E10671" s="22" t="s">
        <v>40</v>
      </c>
      <c r="F10671" s="22">
        <v>751</v>
      </c>
      <c r="G10671" s="22">
        <v>36.14</v>
      </c>
      <c r="H10671" s="22">
        <v>19.22</v>
      </c>
      <c r="I10671" s="22">
        <v>19.22</v>
      </c>
      <c r="J10671" s="22" t="s">
        <v>54</v>
      </c>
      <c r="K10671" s="23">
        <v>146688.92000000001</v>
      </c>
      <c r="L10671" s="23" t="s">
        <v>55</v>
      </c>
      <c r="M10671" s="23" t="s">
        <v>83</v>
      </c>
      <c r="N10671" s="27"/>
      <c r="O10671" s="23" t="s">
        <v>56</v>
      </c>
      <c r="P10671" t="str">
        <f t="shared" si="166"/>
        <v>INSERT INTO @DataTable (Deal, AdvanceDate, PROV, DealPurpose, RateType, BEACON, LTV, TDS, GDS, InsuranceType, PrincipalBalance, OccupancyType, AccountStatus, Closed_Date, DelinquencyBucket) VALUES (10670, '2016-02-05', 'AB', 'Refinance External', 'ARM', 751, 36.14, 19.22, 19.22, 'Conv', 146688.92, 'Owner-Occupied', 'Open', '1900-01-00', 'Current');</v>
      </c>
    </row>
    <row r="10672" spans="1:16" x14ac:dyDescent="0.35">
      <c r="A10672" s="19">
        <v>10671</v>
      </c>
      <c r="B10672" s="18">
        <v>41334</v>
      </c>
      <c r="C10672" s="19" t="s">
        <v>57</v>
      </c>
      <c r="D10672" s="19" t="s">
        <v>61</v>
      </c>
      <c r="E10672" s="19" t="s">
        <v>53</v>
      </c>
      <c r="F10672" s="19">
        <v>763</v>
      </c>
      <c r="G10672" s="19">
        <v>90</v>
      </c>
      <c r="H10672" s="19">
        <v>26.17</v>
      </c>
      <c r="I10672" s="19">
        <v>19.600000000000001</v>
      </c>
      <c r="J10672" s="19" t="s">
        <v>60</v>
      </c>
      <c r="K10672" s="20">
        <v>258815.8</v>
      </c>
      <c r="L10672" s="20" t="s">
        <v>55</v>
      </c>
      <c r="M10672" s="20" t="s">
        <v>83</v>
      </c>
      <c r="N10672" s="26"/>
      <c r="O10672" s="20" t="s">
        <v>56</v>
      </c>
      <c r="P10672" t="str">
        <f t="shared" si="166"/>
        <v>INSERT INTO @DataTable (Deal, AdvanceDate, PROV, DealPurpose, RateType, BEACON, LTV, TDS, GDS, InsuranceType, PrincipalBalance, OccupancyType, AccountStatus, Closed_Date, DelinquencyBucket) VALUES (10671, '2013-03-01', 'ON', 'Purchase', 'Fixed', 763, 90, 26.17, 19.6, 'HiRatio', 258815.8, 'Owner-Occupied', 'Open', '1900-01-00', 'Current');</v>
      </c>
    </row>
    <row r="10673" spans="1:16" x14ac:dyDescent="0.35">
      <c r="A10673" s="22">
        <v>10672</v>
      </c>
      <c r="B10673" s="21">
        <v>42438</v>
      </c>
      <c r="C10673" s="22" t="s">
        <v>57</v>
      </c>
      <c r="D10673" s="22" t="s">
        <v>59</v>
      </c>
      <c r="E10673" s="22" t="s">
        <v>53</v>
      </c>
      <c r="F10673" s="22">
        <v>724</v>
      </c>
      <c r="G10673" s="22">
        <v>71.760000000000005</v>
      </c>
      <c r="H10673" s="22">
        <v>26.84</v>
      </c>
      <c r="I10673" s="22">
        <v>20.98</v>
      </c>
      <c r="J10673" s="22" t="s">
        <v>54</v>
      </c>
      <c r="K10673" s="23">
        <v>360762.14</v>
      </c>
      <c r="L10673" s="23" t="s">
        <v>55</v>
      </c>
      <c r="M10673" s="23" t="s">
        <v>83</v>
      </c>
      <c r="N10673" s="27"/>
      <c r="O10673" s="23" t="s">
        <v>56</v>
      </c>
      <c r="P10673" t="str">
        <f t="shared" si="166"/>
        <v>INSERT INTO @DataTable (Deal, AdvanceDate, PROV, DealPurpose, RateType, BEACON, LTV, TDS, GDS, InsuranceType, PrincipalBalance, OccupancyType, AccountStatus, Closed_Date, DelinquencyBucket) VALUES (10672, '2016-03-09', 'ON', 'Transfer', 'Fixed', 724, 71.76, 26.84, 20.98, 'Conv', 360762.14, 'Owner-Occupied', 'Open', '1900-01-00', 'Current');</v>
      </c>
    </row>
    <row r="10674" spans="1:16" x14ac:dyDescent="0.35">
      <c r="A10674" s="19">
        <v>10673</v>
      </c>
      <c r="B10674" s="18">
        <v>41908</v>
      </c>
      <c r="C10674" s="19" t="s">
        <v>51</v>
      </c>
      <c r="D10674" s="19" t="s">
        <v>61</v>
      </c>
      <c r="E10674" s="19" t="s">
        <v>40</v>
      </c>
      <c r="F10674" s="19">
        <v>708</v>
      </c>
      <c r="G10674" s="19">
        <v>95</v>
      </c>
      <c r="H10674" s="19">
        <v>34.04</v>
      </c>
      <c r="I10674" s="19">
        <v>24.52</v>
      </c>
      <c r="J10674" s="19" t="s">
        <v>60</v>
      </c>
      <c r="K10674" s="20">
        <v>179227.26</v>
      </c>
      <c r="L10674" s="20" t="s">
        <v>55</v>
      </c>
      <c r="M10674" s="20" t="s">
        <v>83</v>
      </c>
      <c r="N10674" s="26"/>
      <c r="O10674" s="20" t="s">
        <v>56</v>
      </c>
      <c r="P10674" t="str">
        <f t="shared" si="166"/>
        <v>INSERT INTO @DataTable (Deal, AdvanceDate, PROV, DealPurpose, RateType, BEACON, LTV, TDS, GDS, InsuranceType, PrincipalBalance, OccupancyType, AccountStatus, Closed_Date, DelinquencyBucket) VALUES (10673, '2014-09-26', 'AB', 'Purchase', 'ARM', 708, 95, 34.04, 24.52, 'HiRatio', 179227.26, 'Owner-Occupied', 'Open', '1900-01-00', 'Current');</v>
      </c>
    </row>
    <row r="10675" spans="1:16" x14ac:dyDescent="0.35">
      <c r="A10675" s="22">
        <v>10674</v>
      </c>
      <c r="B10675" s="21">
        <v>42103</v>
      </c>
      <c r="C10675" s="22" t="s">
        <v>57</v>
      </c>
      <c r="D10675" s="22" t="s">
        <v>61</v>
      </c>
      <c r="E10675" s="22" t="s">
        <v>40</v>
      </c>
      <c r="F10675" s="22">
        <v>760</v>
      </c>
      <c r="G10675" s="22">
        <v>71.489999999999995</v>
      </c>
      <c r="H10675" s="22">
        <v>30.66</v>
      </c>
      <c r="I10675" s="22">
        <v>29.8</v>
      </c>
      <c r="J10675" s="22" t="s">
        <v>54</v>
      </c>
      <c r="K10675" s="23">
        <v>412342.95</v>
      </c>
      <c r="L10675" s="23" t="s">
        <v>55</v>
      </c>
      <c r="M10675" s="23" t="s">
        <v>83</v>
      </c>
      <c r="N10675" s="27"/>
      <c r="O10675" s="23" t="s">
        <v>56</v>
      </c>
      <c r="P10675" t="str">
        <f t="shared" si="166"/>
        <v>INSERT INTO @DataTable (Deal, AdvanceDate, PROV, DealPurpose, RateType, BEACON, LTV, TDS, GDS, InsuranceType, PrincipalBalance, OccupancyType, AccountStatus, Closed_Date, DelinquencyBucket) VALUES (10674, '2015-04-09', 'ON', 'Purchase', 'ARM', 760, 71.49, 30.66, 29.8, 'Conv', 412342.95, 'Owner-Occupied', 'Open', '1900-01-00', 'Current');</v>
      </c>
    </row>
    <row r="10676" spans="1:16" x14ac:dyDescent="0.35">
      <c r="A10676" s="19">
        <v>10675</v>
      </c>
      <c r="B10676" s="18">
        <v>41760</v>
      </c>
      <c r="C10676" s="19" t="s">
        <v>57</v>
      </c>
      <c r="D10676" s="19" t="s">
        <v>61</v>
      </c>
      <c r="E10676" s="19" t="s">
        <v>53</v>
      </c>
      <c r="F10676" s="19">
        <v>683</v>
      </c>
      <c r="G10676" s="19">
        <v>95</v>
      </c>
      <c r="H10676" s="19">
        <v>36.090000000000003</v>
      </c>
      <c r="I10676" s="19">
        <v>11.93</v>
      </c>
      <c r="J10676" s="19" t="s">
        <v>60</v>
      </c>
      <c r="K10676" s="20">
        <v>225230.18</v>
      </c>
      <c r="L10676" s="20" t="s">
        <v>66</v>
      </c>
      <c r="M10676" s="20" t="s">
        <v>83</v>
      </c>
      <c r="N10676" s="26"/>
      <c r="O10676" s="20" t="s">
        <v>56</v>
      </c>
      <c r="P10676" t="str">
        <f t="shared" si="166"/>
        <v>INSERT INTO @DataTable (Deal, AdvanceDate, PROV, DealPurpose, RateType, BEACON, LTV, TDS, GDS, InsuranceType, PrincipalBalance, OccupancyType, AccountStatus, Closed_Date, DelinquencyBucket) VALUES (10675, '2014-05-01', 'ON', 'Purchase', 'Fixed', 683, 95, 36.09, 11.93, 'HiRatio', 225230.18, 'Second Home', 'Open', '1900-01-00', 'Current');</v>
      </c>
    </row>
    <row r="10677" spans="1:16" x14ac:dyDescent="0.35">
      <c r="A10677" s="22">
        <v>10676</v>
      </c>
      <c r="B10677" s="21">
        <v>41516</v>
      </c>
      <c r="C10677" s="22" t="s">
        <v>57</v>
      </c>
      <c r="D10677" s="22" t="s">
        <v>52</v>
      </c>
      <c r="E10677" s="22" t="s">
        <v>40</v>
      </c>
      <c r="F10677" s="22">
        <v>748</v>
      </c>
      <c r="G10677" s="22">
        <v>48.72</v>
      </c>
      <c r="H10677" s="22">
        <v>21.29</v>
      </c>
      <c r="I10677" s="22">
        <v>20.41</v>
      </c>
      <c r="J10677" s="22" t="s">
        <v>54</v>
      </c>
      <c r="K10677" s="23">
        <v>0</v>
      </c>
      <c r="L10677" s="23" t="s">
        <v>55</v>
      </c>
      <c r="M10677" s="23" t="s">
        <v>84</v>
      </c>
      <c r="N10677" s="27">
        <v>41947</v>
      </c>
      <c r="O10677" s="23" t="s">
        <v>56</v>
      </c>
      <c r="P10677" t="str">
        <f t="shared" si="166"/>
        <v>INSERT INTO @DataTable (Deal, AdvanceDate, PROV, DealPurpose, RateType, BEACON, LTV, TDS, GDS, InsuranceType, PrincipalBalance, OccupancyType, AccountStatus, Closed_Date, DelinquencyBucket) VALUES (10676, '2013-08-30', 'ON', 'Refinance External', 'ARM', 748, 48.72, 21.29, 20.41, 'Conv', 0, 'Owner-Occupied', 'Closed', '2014-11-04', 'Current');</v>
      </c>
    </row>
    <row r="10678" spans="1:16" x14ac:dyDescent="0.35">
      <c r="A10678" s="19">
        <v>10677</v>
      </c>
      <c r="B10678" s="18">
        <v>42522</v>
      </c>
      <c r="C10678" s="19" t="s">
        <v>57</v>
      </c>
      <c r="D10678" s="19" t="s">
        <v>61</v>
      </c>
      <c r="E10678" s="19" t="s">
        <v>53</v>
      </c>
      <c r="F10678" s="19">
        <v>742</v>
      </c>
      <c r="G10678" s="19">
        <v>94.41</v>
      </c>
      <c r="H10678" s="19">
        <v>31.08</v>
      </c>
      <c r="I10678" s="19">
        <v>30.58</v>
      </c>
      <c r="J10678" s="19" t="s">
        <v>60</v>
      </c>
      <c r="K10678" s="20">
        <v>256064.06</v>
      </c>
      <c r="L10678" s="20" t="s">
        <v>55</v>
      </c>
      <c r="M10678" s="20" t="s">
        <v>83</v>
      </c>
      <c r="N10678" s="26"/>
      <c r="O10678" s="20" t="s">
        <v>56</v>
      </c>
      <c r="P10678" t="str">
        <f t="shared" si="166"/>
        <v>INSERT INTO @DataTable (Deal, AdvanceDate, PROV, DealPurpose, RateType, BEACON, LTV, TDS, GDS, InsuranceType, PrincipalBalance, OccupancyType, AccountStatus, Closed_Date, DelinquencyBucket) VALUES (10677, '2016-06-01', 'ON', 'Purchase', 'Fixed', 742, 94.41, 31.08, 30.58, 'HiRatio', 256064.06, 'Owner-Occupied', 'Open', '1900-01-00', 'Current');</v>
      </c>
    </row>
    <row r="10679" spans="1:16" x14ac:dyDescent="0.35">
      <c r="A10679" s="22">
        <v>10678</v>
      </c>
      <c r="B10679" s="21">
        <v>42086</v>
      </c>
      <c r="C10679" s="22" t="s">
        <v>51</v>
      </c>
      <c r="D10679" s="22" t="s">
        <v>72</v>
      </c>
      <c r="E10679" s="22" t="s">
        <v>53</v>
      </c>
      <c r="F10679" s="22">
        <v>720</v>
      </c>
      <c r="G10679" s="22">
        <v>80</v>
      </c>
      <c r="H10679" s="22">
        <v>35.22</v>
      </c>
      <c r="I10679" s="22">
        <v>13.94</v>
      </c>
      <c r="J10679" s="22" t="s">
        <v>54</v>
      </c>
      <c r="K10679" s="23">
        <v>0</v>
      </c>
      <c r="L10679" s="23" t="s">
        <v>55</v>
      </c>
      <c r="M10679" s="23" t="s">
        <v>84</v>
      </c>
      <c r="N10679" s="27">
        <v>42577</v>
      </c>
      <c r="O10679" s="23" t="s">
        <v>56</v>
      </c>
      <c r="P10679" t="str">
        <f t="shared" si="166"/>
        <v>INSERT INTO @DataTable (Deal, AdvanceDate, PROV, DealPurpose, RateType, BEACON, LTV, TDS, GDS, InsuranceType, PrincipalBalance, OccupancyType, AccountStatus, Closed_Date, DelinquencyBucket) VALUES (10678, '2015-03-23', 'AB', 'ETO Existing Client', 'Fixed', 720, 80, 35.22, 13.94, 'Conv', 0, 'Owner-Occupied', 'Closed', '2016-07-26', 'Current');</v>
      </c>
    </row>
    <row r="10680" spans="1:16" x14ac:dyDescent="0.35">
      <c r="A10680" s="19">
        <v>10679</v>
      </c>
      <c r="B10680" s="18">
        <v>41075</v>
      </c>
      <c r="C10680" s="19" t="s">
        <v>51</v>
      </c>
      <c r="D10680" s="19" t="s">
        <v>61</v>
      </c>
      <c r="E10680" s="19" t="s">
        <v>53</v>
      </c>
      <c r="F10680" s="19">
        <v>748</v>
      </c>
      <c r="G10680" s="19">
        <v>95</v>
      </c>
      <c r="H10680" s="19">
        <v>28.73</v>
      </c>
      <c r="I10680" s="19">
        <v>12.31</v>
      </c>
      <c r="J10680" s="19" t="s">
        <v>60</v>
      </c>
      <c r="K10680" s="20">
        <v>0</v>
      </c>
      <c r="L10680" s="20" t="s">
        <v>55</v>
      </c>
      <c r="M10680" s="20" t="s">
        <v>84</v>
      </c>
      <c r="N10680" s="26">
        <v>42170</v>
      </c>
      <c r="O10680" s="20" t="s">
        <v>56</v>
      </c>
      <c r="P10680" t="str">
        <f t="shared" si="166"/>
        <v>INSERT INTO @DataTable (Deal, AdvanceDate, PROV, DealPurpose, RateType, BEACON, LTV, TDS, GDS, InsuranceType, PrincipalBalance, OccupancyType, AccountStatus, Closed_Date, DelinquencyBucket) VALUES (10679, '2012-06-15', 'AB', 'Purchase', 'Fixed', 748, 95, 28.73, 12.31, 'HiRatio', 0, 'Owner-Occupied', 'Closed', '2015-06-15', 'Current');</v>
      </c>
    </row>
    <row r="10681" spans="1:16" x14ac:dyDescent="0.35">
      <c r="A10681" s="22">
        <v>10680</v>
      </c>
      <c r="B10681" s="21">
        <v>42509</v>
      </c>
      <c r="C10681" s="22" t="s">
        <v>51</v>
      </c>
      <c r="D10681" s="22" t="s">
        <v>61</v>
      </c>
      <c r="E10681" s="22" t="s">
        <v>53</v>
      </c>
      <c r="F10681" s="22">
        <v>760</v>
      </c>
      <c r="G10681" s="22">
        <v>95</v>
      </c>
      <c r="H10681" s="22">
        <v>40.69</v>
      </c>
      <c r="I10681" s="22">
        <v>24.57</v>
      </c>
      <c r="J10681" s="22" t="s">
        <v>60</v>
      </c>
      <c r="K10681" s="23">
        <v>349774.82</v>
      </c>
      <c r="L10681" s="23" t="s">
        <v>55</v>
      </c>
      <c r="M10681" s="23" t="s">
        <v>83</v>
      </c>
      <c r="N10681" s="27"/>
      <c r="O10681" s="23" t="s">
        <v>56</v>
      </c>
      <c r="P10681" t="str">
        <f t="shared" si="166"/>
        <v>INSERT INTO @DataTable (Deal, AdvanceDate, PROV, DealPurpose, RateType, BEACON, LTV, TDS, GDS, InsuranceType, PrincipalBalance, OccupancyType, AccountStatus, Closed_Date, DelinquencyBucket) VALUES (10680, '2016-05-19', 'AB', 'Purchase', 'Fixed', 760, 95, 40.69, 24.57, 'HiRatio', 349774.82, 'Owner-Occupied', 'Open', '1900-01-00', 'Current');</v>
      </c>
    </row>
    <row r="10682" spans="1:16" x14ac:dyDescent="0.35">
      <c r="A10682" s="19">
        <v>10681</v>
      </c>
      <c r="B10682" s="18">
        <v>42069</v>
      </c>
      <c r="C10682" s="19" t="s">
        <v>57</v>
      </c>
      <c r="D10682" s="19" t="s">
        <v>52</v>
      </c>
      <c r="E10682" s="19" t="s">
        <v>40</v>
      </c>
      <c r="F10682" s="19">
        <v>768</v>
      </c>
      <c r="G10682" s="19">
        <v>43.33</v>
      </c>
      <c r="H10682" s="19">
        <v>18.89</v>
      </c>
      <c r="I10682" s="19">
        <v>17.72</v>
      </c>
      <c r="J10682" s="19" t="s">
        <v>54</v>
      </c>
      <c r="K10682" s="20">
        <v>113868.13</v>
      </c>
      <c r="L10682" s="20" t="s">
        <v>55</v>
      </c>
      <c r="M10682" s="20" t="s">
        <v>83</v>
      </c>
      <c r="N10682" s="26"/>
      <c r="O10682" s="20" t="s">
        <v>56</v>
      </c>
      <c r="P10682" t="str">
        <f t="shared" si="166"/>
        <v>INSERT INTO @DataTable (Deal, AdvanceDate, PROV, DealPurpose, RateType, BEACON, LTV, TDS, GDS, InsuranceType, PrincipalBalance, OccupancyType, AccountStatus, Closed_Date, DelinquencyBucket) VALUES (10681, '2015-03-06', 'ON', 'Refinance External', 'ARM', 768, 43.33, 18.89, 17.72, 'Conv', 113868.13, 'Owner-Occupied', 'Open', '1900-01-00', 'Current');</v>
      </c>
    </row>
    <row r="10683" spans="1:16" x14ac:dyDescent="0.35">
      <c r="A10683" s="22">
        <v>10682</v>
      </c>
      <c r="B10683" s="21">
        <v>41401</v>
      </c>
      <c r="C10683" s="22" t="s">
        <v>74</v>
      </c>
      <c r="D10683" s="22" t="s">
        <v>61</v>
      </c>
      <c r="E10683" s="22" t="s">
        <v>53</v>
      </c>
      <c r="F10683" s="22">
        <v>727</v>
      </c>
      <c r="G10683" s="22">
        <v>95</v>
      </c>
      <c r="H10683" s="22">
        <v>38.04</v>
      </c>
      <c r="I10683" s="22">
        <v>31.76</v>
      </c>
      <c r="J10683" s="22" t="s">
        <v>60</v>
      </c>
      <c r="K10683" s="23">
        <v>229234.73</v>
      </c>
      <c r="L10683" s="23" t="s">
        <v>55</v>
      </c>
      <c r="M10683" s="23" t="s">
        <v>83</v>
      </c>
      <c r="N10683" s="27"/>
      <c r="O10683" s="23" t="s">
        <v>56</v>
      </c>
      <c r="P10683" t="str">
        <f t="shared" si="166"/>
        <v>INSERT INTO @DataTable (Deal, AdvanceDate, PROV, DealPurpose, RateType, BEACON, LTV, TDS, GDS, InsuranceType, PrincipalBalance, OccupancyType, AccountStatus, Closed_Date, DelinquencyBucket) VALUES (10682, '2013-05-07', 'MB', 'Purchase', 'Fixed', 727, 95, 38.04, 31.76, 'HiRatio', 229234.73, 'Owner-Occupied', 'Open', '1900-01-00', 'Current');</v>
      </c>
    </row>
    <row r="10684" spans="1:16" x14ac:dyDescent="0.35">
      <c r="A10684" s="19">
        <v>10683</v>
      </c>
      <c r="B10684" s="18">
        <v>42762</v>
      </c>
      <c r="C10684" s="19" t="s">
        <v>51</v>
      </c>
      <c r="D10684" s="19" t="s">
        <v>59</v>
      </c>
      <c r="E10684" s="19" t="s">
        <v>53</v>
      </c>
      <c r="F10684" s="19">
        <v>780</v>
      </c>
      <c r="G10684" s="19">
        <v>92.54</v>
      </c>
      <c r="H10684" s="19">
        <v>33.26</v>
      </c>
      <c r="I10684" s="19">
        <v>24.76</v>
      </c>
      <c r="J10684" s="19" t="s">
        <v>60</v>
      </c>
      <c r="K10684" s="20">
        <v>425663.94</v>
      </c>
      <c r="L10684" s="20" t="s">
        <v>55</v>
      </c>
      <c r="M10684" s="20" t="s">
        <v>83</v>
      </c>
      <c r="N10684" s="26"/>
      <c r="O10684" s="20" t="s">
        <v>56</v>
      </c>
      <c r="P10684" t="str">
        <f t="shared" si="166"/>
        <v>INSERT INTO @DataTable (Deal, AdvanceDate, PROV, DealPurpose, RateType, BEACON, LTV, TDS, GDS, InsuranceType, PrincipalBalance, OccupancyType, AccountStatus, Closed_Date, DelinquencyBucket) VALUES (10683, '2017-01-27', 'AB', 'Transfer', 'Fixed', 780, 92.54, 33.26, 24.76, 'HiRatio', 425663.94, 'Owner-Occupied', 'Open', '1900-01-00', 'Current');</v>
      </c>
    </row>
    <row r="10685" spans="1:16" x14ac:dyDescent="0.35">
      <c r="A10685" s="22">
        <v>10684</v>
      </c>
      <c r="B10685" s="21">
        <v>41789</v>
      </c>
      <c r="C10685" s="22" t="s">
        <v>57</v>
      </c>
      <c r="D10685" s="22" t="s">
        <v>52</v>
      </c>
      <c r="E10685" s="22" t="s">
        <v>40</v>
      </c>
      <c r="F10685" s="22">
        <v>772</v>
      </c>
      <c r="G10685" s="22">
        <v>73.989999999999995</v>
      </c>
      <c r="H10685" s="22">
        <v>21.97</v>
      </c>
      <c r="I10685" s="22">
        <v>21.62</v>
      </c>
      <c r="J10685" s="22" t="s">
        <v>54</v>
      </c>
      <c r="K10685" s="23">
        <v>252948.26</v>
      </c>
      <c r="L10685" s="23" t="s">
        <v>55</v>
      </c>
      <c r="M10685" s="23" t="s">
        <v>83</v>
      </c>
      <c r="N10685" s="27"/>
      <c r="O10685" s="23" t="s">
        <v>56</v>
      </c>
      <c r="P10685" t="str">
        <f t="shared" si="166"/>
        <v>INSERT INTO @DataTable (Deal, AdvanceDate, PROV, DealPurpose, RateType, BEACON, LTV, TDS, GDS, InsuranceType, PrincipalBalance, OccupancyType, AccountStatus, Closed_Date, DelinquencyBucket) VALUES (10684, '2014-05-30', 'ON', 'Refinance External', 'ARM', 772, 73.99, 21.97, 21.62, 'Conv', 252948.26, 'Owner-Occupied', 'Open', '1900-01-00', 'Current');</v>
      </c>
    </row>
    <row r="10686" spans="1:16" x14ac:dyDescent="0.35">
      <c r="A10686" s="19">
        <v>10685</v>
      </c>
      <c r="B10686" s="18">
        <v>42286</v>
      </c>
      <c r="C10686" s="19" t="s">
        <v>57</v>
      </c>
      <c r="D10686" s="19" t="s">
        <v>61</v>
      </c>
      <c r="E10686" s="19" t="s">
        <v>40</v>
      </c>
      <c r="F10686" s="19">
        <v>731</v>
      </c>
      <c r="G10686" s="19">
        <v>95</v>
      </c>
      <c r="H10686" s="19">
        <v>34.99</v>
      </c>
      <c r="I10686" s="19">
        <v>23.97</v>
      </c>
      <c r="J10686" s="19" t="s">
        <v>60</v>
      </c>
      <c r="K10686" s="20">
        <v>330944.28999999998</v>
      </c>
      <c r="L10686" s="20" t="s">
        <v>55</v>
      </c>
      <c r="M10686" s="20" t="s">
        <v>83</v>
      </c>
      <c r="N10686" s="26"/>
      <c r="O10686" s="20" t="s">
        <v>56</v>
      </c>
      <c r="P10686" t="str">
        <f t="shared" si="166"/>
        <v>INSERT INTO @DataTable (Deal, AdvanceDate, PROV, DealPurpose, RateType, BEACON, LTV, TDS, GDS, InsuranceType, PrincipalBalance, OccupancyType, AccountStatus, Closed_Date, DelinquencyBucket) VALUES (10685, '2015-10-09', 'ON', 'Purchase', 'ARM', 731, 95, 34.99, 23.97, 'HiRatio', 330944.29, 'Owner-Occupied', 'Open', '1900-01-00', 'Current');</v>
      </c>
    </row>
    <row r="10687" spans="1:16" x14ac:dyDescent="0.35">
      <c r="A10687" s="22">
        <v>10686</v>
      </c>
      <c r="B10687" s="21">
        <v>42355</v>
      </c>
      <c r="C10687" s="22" t="s">
        <v>51</v>
      </c>
      <c r="D10687" s="22" t="s">
        <v>61</v>
      </c>
      <c r="E10687" s="22" t="s">
        <v>53</v>
      </c>
      <c r="F10687" s="22">
        <v>778</v>
      </c>
      <c r="G10687" s="22">
        <v>90</v>
      </c>
      <c r="H10687" s="22">
        <v>33</v>
      </c>
      <c r="I10687" s="22">
        <v>24.97</v>
      </c>
      <c r="J10687" s="22" t="s">
        <v>60</v>
      </c>
      <c r="K10687" s="23">
        <v>332743.84000000003</v>
      </c>
      <c r="L10687" s="23" t="s">
        <v>55</v>
      </c>
      <c r="M10687" s="23" t="s">
        <v>83</v>
      </c>
      <c r="N10687" s="27"/>
      <c r="O10687" s="23" t="s">
        <v>56</v>
      </c>
      <c r="P10687" t="str">
        <f t="shared" si="166"/>
        <v>INSERT INTO @DataTable (Deal, AdvanceDate, PROV, DealPurpose, RateType, BEACON, LTV, TDS, GDS, InsuranceType, PrincipalBalance, OccupancyType, AccountStatus, Closed_Date, DelinquencyBucket) VALUES (10686, '2015-12-17', 'AB', 'Purchase', 'Fixed', 778, 90, 33, 24.97, 'HiRatio', 332743.84, 'Owner-Occupied', 'Open', '1900-01-00', 'Current');</v>
      </c>
    </row>
    <row r="10688" spans="1:16" x14ac:dyDescent="0.35">
      <c r="A10688" s="19">
        <v>10687</v>
      </c>
      <c r="B10688" s="18">
        <v>42641</v>
      </c>
      <c r="C10688" s="19" t="s">
        <v>51</v>
      </c>
      <c r="D10688" s="19" t="s">
        <v>61</v>
      </c>
      <c r="E10688" s="19" t="s">
        <v>53</v>
      </c>
      <c r="F10688" s="19">
        <v>741</v>
      </c>
      <c r="G10688" s="19">
        <v>93.38</v>
      </c>
      <c r="H10688" s="19">
        <v>42.51</v>
      </c>
      <c r="I10688" s="19">
        <v>31.44</v>
      </c>
      <c r="J10688" s="19" t="s">
        <v>60</v>
      </c>
      <c r="K10688" s="20">
        <v>707998.61</v>
      </c>
      <c r="L10688" s="20" t="s">
        <v>55</v>
      </c>
      <c r="M10688" s="20" t="s">
        <v>83</v>
      </c>
      <c r="N10688" s="26"/>
      <c r="O10688" s="20" t="s">
        <v>56</v>
      </c>
      <c r="P10688" t="str">
        <f t="shared" si="166"/>
        <v>INSERT INTO @DataTable (Deal, AdvanceDate, PROV, DealPurpose, RateType, BEACON, LTV, TDS, GDS, InsuranceType, PrincipalBalance, OccupancyType, AccountStatus, Closed_Date, DelinquencyBucket) VALUES (10687, '2016-09-28', 'AB', 'Purchase', 'Fixed', 741, 93.38, 42.51, 31.44, 'HiRatio', 707998.61, 'Owner-Occupied', 'Open', '1900-01-00', 'Current');</v>
      </c>
    </row>
    <row r="10689" spans="1:16" x14ac:dyDescent="0.35">
      <c r="A10689" s="22">
        <v>10688</v>
      </c>
      <c r="B10689" s="21">
        <v>42312</v>
      </c>
      <c r="C10689" s="22" t="s">
        <v>57</v>
      </c>
      <c r="D10689" s="22" t="s">
        <v>59</v>
      </c>
      <c r="E10689" s="22" t="s">
        <v>53</v>
      </c>
      <c r="F10689" s="22">
        <v>808</v>
      </c>
      <c r="G10689" s="22">
        <v>33.72</v>
      </c>
      <c r="H10689" s="22">
        <v>19.34</v>
      </c>
      <c r="I10689" s="22">
        <v>16.809999999999999</v>
      </c>
      <c r="J10689" s="22" t="s">
        <v>54</v>
      </c>
      <c r="K10689" s="23">
        <v>0</v>
      </c>
      <c r="L10689" s="23" t="s">
        <v>55</v>
      </c>
      <c r="M10689" s="23" t="s">
        <v>84</v>
      </c>
      <c r="N10689" s="27">
        <v>42629</v>
      </c>
      <c r="O10689" s="23" t="s">
        <v>56</v>
      </c>
      <c r="P10689" t="str">
        <f t="shared" si="166"/>
        <v>INSERT INTO @DataTable (Deal, AdvanceDate, PROV, DealPurpose, RateType, BEACON, LTV, TDS, GDS, InsuranceType, PrincipalBalance, OccupancyType, AccountStatus, Closed_Date, DelinquencyBucket) VALUES (10688, '2015-11-04', 'ON', 'Transfer', 'Fixed', 808, 33.72, 19.34, 16.81, 'Conv', 0, 'Owner-Occupied', 'Closed', '2016-09-16', 'Current');</v>
      </c>
    </row>
    <row r="10690" spans="1:16" x14ac:dyDescent="0.35">
      <c r="A10690" s="19">
        <v>10689</v>
      </c>
      <c r="B10690" s="18">
        <v>41578</v>
      </c>
      <c r="C10690" s="19" t="s">
        <v>57</v>
      </c>
      <c r="D10690" s="19" t="s">
        <v>61</v>
      </c>
      <c r="E10690" s="19" t="s">
        <v>40</v>
      </c>
      <c r="F10690" s="19">
        <v>715</v>
      </c>
      <c r="G10690" s="19">
        <v>95</v>
      </c>
      <c r="H10690" s="19">
        <v>20.76</v>
      </c>
      <c r="I10690" s="19">
        <v>18.3</v>
      </c>
      <c r="J10690" s="19" t="s">
        <v>60</v>
      </c>
      <c r="K10690" s="20">
        <v>443514.36</v>
      </c>
      <c r="L10690" s="20" t="s">
        <v>55</v>
      </c>
      <c r="M10690" s="20" t="s">
        <v>83</v>
      </c>
      <c r="N10690" s="26"/>
      <c r="O10690" s="20" t="s">
        <v>56</v>
      </c>
      <c r="P10690" t="str">
        <f t="shared" si="166"/>
        <v>INSERT INTO @DataTable (Deal, AdvanceDate, PROV, DealPurpose, RateType, BEACON, LTV, TDS, GDS, InsuranceType, PrincipalBalance, OccupancyType, AccountStatus, Closed_Date, DelinquencyBucket) VALUES (10689, '2013-10-31', 'ON', 'Purchase', 'ARM', 715, 95, 20.76, 18.3, 'HiRatio', 443514.36, 'Owner-Occupied', 'Open', '1900-01-00', 'Current');</v>
      </c>
    </row>
    <row r="10691" spans="1:16" x14ac:dyDescent="0.35">
      <c r="A10691" s="22">
        <v>10690</v>
      </c>
      <c r="B10691" s="21">
        <v>41820</v>
      </c>
      <c r="C10691" s="22" t="s">
        <v>57</v>
      </c>
      <c r="D10691" s="22" t="s">
        <v>61</v>
      </c>
      <c r="E10691" s="22" t="s">
        <v>53</v>
      </c>
      <c r="F10691" s="22">
        <v>713</v>
      </c>
      <c r="G10691" s="22">
        <v>95</v>
      </c>
      <c r="H10691" s="22">
        <v>41.41</v>
      </c>
      <c r="I10691" s="22">
        <v>26.31</v>
      </c>
      <c r="J10691" s="22" t="s">
        <v>60</v>
      </c>
      <c r="K10691" s="23">
        <v>0</v>
      </c>
      <c r="L10691" s="23" t="s">
        <v>55</v>
      </c>
      <c r="M10691" s="23" t="s">
        <v>84</v>
      </c>
      <c r="N10691" s="27">
        <v>42535</v>
      </c>
      <c r="O10691" s="23" t="s">
        <v>56</v>
      </c>
      <c r="P10691" t="str">
        <f t="shared" ref="P10691:P10754" si="167">"INSERT INTO @DataTable (Deal, AdvanceDate, PROV, DealPurpose, RateType, BEACON, LTV, TDS, GDS, InsuranceType, PrincipalBalance, OccupancyType, AccountStatus, Closed_Date, DelinquencyBucket) VALUES (" &amp; A10691 &amp; ", " &amp; "'" &amp; TEXT(B10691, "yyyy-mm-dd") &amp; "', '" &amp; C10691 &amp; "', '" &amp; D10691 &amp; "', '" &amp; E10691 &amp; "', " &amp; F10691 &amp; ", " &amp; G10691 &amp; ", " &amp; H10691 &amp; ", " &amp; I10691 &amp; ", '" &amp; J10691 &amp; "', " &amp; K10691 &amp; ", '" &amp; L10691 &amp; "', '" &amp; M10691 &amp; "', '" &amp;TEXT(N10691, "yyyy-mm-dd") &amp; "', '" &amp; O10691 &amp; "');"</f>
        <v>INSERT INTO @DataTable (Deal, AdvanceDate, PROV, DealPurpose, RateType, BEACON, LTV, TDS, GDS, InsuranceType, PrincipalBalance, OccupancyType, AccountStatus, Closed_Date, DelinquencyBucket) VALUES (10690, '2014-06-30', 'ON', 'Purchase', 'Fixed', 713, 95, 41.41, 26.31, 'HiRatio', 0, 'Owner-Occupied', 'Closed', '2016-06-14', 'Current');</v>
      </c>
    </row>
    <row r="10692" spans="1:16" x14ac:dyDescent="0.35">
      <c r="A10692" s="19">
        <v>10691</v>
      </c>
      <c r="B10692" s="18">
        <v>41089</v>
      </c>
      <c r="C10692" s="19" t="s">
        <v>51</v>
      </c>
      <c r="D10692" s="19" t="s">
        <v>61</v>
      </c>
      <c r="E10692" s="19" t="s">
        <v>53</v>
      </c>
      <c r="F10692" s="19">
        <v>707</v>
      </c>
      <c r="G10692" s="19">
        <v>95</v>
      </c>
      <c r="H10692" s="19">
        <v>41.46</v>
      </c>
      <c r="I10692" s="19">
        <v>24.47</v>
      </c>
      <c r="J10692" s="19" t="s">
        <v>60</v>
      </c>
      <c r="K10692" s="20">
        <v>506512.71</v>
      </c>
      <c r="L10692" s="20" t="s">
        <v>55</v>
      </c>
      <c r="M10692" s="20" t="s">
        <v>83</v>
      </c>
      <c r="N10692" s="26"/>
      <c r="O10692" s="20" t="s">
        <v>56</v>
      </c>
      <c r="P10692" t="str">
        <f t="shared" si="167"/>
        <v>INSERT INTO @DataTable (Deal, AdvanceDate, PROV, DealPurpose, RateType, BEACON, LTV, TDS, GDS, InsuranceType, PrincipalBalance, OccupancyType, AccountStatus, Closed_Date, DelinquencyBucket) VALUES (10691, '2012-06-29', 'AB', 'Purchase', 'Fixed', 707, 95, 41.46, 24.47, 'HiRatio', 506512.71, 'Owner-Occupied', 'Open', '1900-01-00', 'Current');</v>
      </c>
    </row>
    <row r="10693" spans="1:16" x14ac:dyDescent="0.35">
      <c r="A10693" s="22">
        <v>10692</v>
      </c>
      <c r="B10693" s="21">
        <v>42479</v>
      </c>
      <c r="C10693" s="22" t="s">
        <v>58</v>
      </c>
      <c r="D10693" s="22" t="s">
        <v>61</v>
      </c>
      <c r="E10693" s="22" t="s">
        <v>53</v>
      </c>
      <c r="F10693" s="22">
        <v>707</v>
      </c>
      <c r="G10693" s="22">
        <v>87.73</v>
      </c>
      <c r="H10693" s="22">
        <v>31.15</v>
      </c>
      <c r="I10693" s="22">
        <v>26.96</v>
      </c>
      <c r="J10693" s="22" t="s">
        <v>60</v>
      </c>
      <c r="K10693" s="23">
        <v>716171.97</v>
      </c>
      <c r="L10693" s="23" t="s">
        <v>55</v>
      </c>
      <c r="M10693" s="23" t="s">
        <v>83</v>
      </c>
      <c r="N10693" s="27"/>
      <c r="O10693" s="23" t="s">
        <v>56</v>
      </c>
      <c r="P10693" t="str">
        <f t="shared" si="167"/>
        <v>INSERT INTO @DataTable (Deal, AdvanceDate, PROV, DealPurpose, RateType, BEACON, LTV, TDS, GDS, InsuranceType, PrincipalBalance, OccupancyType, AccountStatus, Closed_Date, DelinquencyBucket) VALUES (10692, '2016-04-19', 'BC', 'Purchase', 'Fixed', 707, 87.73, 31.15, 26.96, 'HiRatio', 716171.97, 'Owner-Occupied', 'Open', '1900-01-00', 'Current');</v>
      </c>
    </row>
    <row r="10694" spans="1:16" x14ac:dyDescent="0.35">
      <c r="A10694" s="19">
        <v>10693</v>
      </c>
      <c r="B10694" s="18">
        <v>42335</v>
      </c>
      <c r="C10694" s="19" t="s">
        <v>57</v>
      </c>
      <c r="D10694" s="19" t="s">
        <v>59</v>
      </c>
      <c r="E10694" s="19" t="s">
        <v>53</v>
      </c>
      <c r="F10694" s="19">
        <v>768</v>
      </c>
      <c r="G10694" s="19">
        <v>89.7</v>
      </c>
      <c r="H10694" s="19">
        <v>36.61</v>
      </c>
      <c r="I10694" s="19">
        <v>25.26</v>
      </c>
      <c r="J10694" s="19" t="s">
        <v>54</v>
      </c>
      <c r="K10694" s="20">
        <v>606547.57999999996</v>
      </c>
      <c r="L10694" s="20" t="s">
        <v>55</v>
      </c>
      <c r="M10694" s="20" t="s">
        <v>83</v>
      </c>
      <c r="N10694" s="26"/>
      <c r="O10694" s="20" t="s">
        <v>56</v>
      </c>
      <c r="P10694" t="str">
        <f t="shared" si="167"/>
        <v>INSERT INTO @DataTable (Deal, AdvanceDate, PROV, DealPurpose, RateType, BEACON, LTV, TDS, GDS, InsuranceType, PrincipalBalance, OccupancyType, AccountStatus, Closed_Date, DelinquencyBucket) VALUES (10693, '2015-11-27', 'ON', 'Transfer', 'Fixed', 768, 89.7, 36.61, 25.26, 'Conv', 606547.58, 'Owner-Occupied', 'Open', '1900-01-00', 'Current');</v>
      </c>
    </row>
    <row r="10695" spans="1:16" x14ac:dyDescent="0.35">
      <c r="A10695" s="22">
        <v>10694</v>
      </c>
      <c r="B10695" s="21">
        <v>42216</v>
      </c>
      <c r="C10695" s="22" t="s">
        <v>57</v>
      </c>
      <c r="D10695" s="22" t="s">
        <v>61</v>
      </c>
      <c r="E10695" s="22" t="s">
        <v>53</v>
      </c>
      <c r="F10695" s="22">
        <v>718</v>
      </c>
      <c r="G10695" s="22">
        <v>95</v>
      </c>
      <c r="H10695" s="22">
        <v>43.6</v>
      </c>
      <c r="I10695" s="22">
        <v>27.98</v>
      </c>
      <c r="J10695" s="22" t="s">
        <v>60</v>
      </c>
      <c r="K10695" s="23">
        <v>174099.35</v>
      </c>
      <c r="L10695" s="23" t="s">
        <v>55</v>
      </c>
      <c r="M10695" s="23" t="s">
        <v>83</v>
      </c>
      <c r="N10695" s="27"/>
      <c r="O10695" s="23" t="s">
        <v>56</v>
      </c>
      <c r="P10695" t="str">
        <f t="shared" si="167"/>
        <v>INSERT INTO @DataTable (Deal, AdvanceDate, PROV, DealPurpose, RateType, BEACON, LTV, TDS, GDS, InsuranceType, PrincipalBalance, OccupancyType, AccountStatus, Closed_Date, DelinquencyBucket) VALUES (10694, '2015-07-31', 'ON', 'Purchase', 'Fixed', 718, 95, 43.6, 27.98, 'HiRatio', 174099.35, 'Owner-Occupied', 'Open', '1900-01-00', 'Current');</v>
      </c>
    </row>
    <row r="10696" spans="1:16" x14ac:dyDescent="0.35">
      <c r="A10696" s="19">
        <v>10695</v>
      </c>
      <c r="B10696" s="18">
        <v>42331</v>
      </c>
      <c r="C10696" s="19" t="s">
        <v>51</v>
      </c>
      <c r="D10696" s="19" t="s">
        <v>61</v>
      </c>
      <c r="E10696" s="19" t="s">
        <v>53</v>
      </c>
      <c r="F10696" s="19">
        <v>770</v>
      </c>
      <c r="G10696" s="19">
        <v>80</v>
      </c>
      <c r="H10696" s="19">
        <v>28.21</v>
      </c>
      <c r="I10696" s="19">
        <v>27.26</v>
      </c>
      <c r="J10696" s="19" t="s">
        <v>54</v>
      </c>
      <c r="K10696" s="20">
        <v>417046.32</v>
      </c>
      <c r="L10696" s="20" t="s">
        <v>55</v>
      </c>
      <c r="M10696" s="20" t="s">
        <v>83</v>
      </c>
      <c r="N10696" s="26"/>
      <c r="O10696" s="20" t="s">
        <v>56</v>
      </c>
      <c r="P10696" t="str">
        <f t="shared" si="167"/>
        <v>INSERT INTO @DataTable (Deal, AdvanceDate, PROV, DealPurpose, RateType, BEACON, LTV, TDS, GDS, InsuranceType, PrincipalBalance, OccupancyType, AccountStatus, Closed_Date, DelinquencyBucket) VALUES (10695, '2015-11-23', 'AB', 'Purchase', 'Fixed', 770, 80, 28.21, 27.26, 'Conv', 417046.32, 'Owner-Occupied', 'Open', '1900-01-00', 'Current');</v>
      </c>
    </row>
    <row r="10697" spans="1:16" x14ac:dyDescent="0.35">
      <c r="A10697" s="22">
        <v>10696</v>
      </c>
      <c r="B10697" s="21">
        <v>42699</v>
      </c>
      <c r="C10697" s="22" t="s">
        <v>51</v>
      </c>
      <c r="D10697" s="22" t="s">
        <v>61</v>
      </c>
      <c r="E10697" s="22" t="s">
        <v>53</v>
      </c>
      <c r="F10697" s="22">
        <v>847</v>
      </c>
      <c r="G10697" s="22">
        <v>80</v>
      </c>
      <c r="H10697" s="22">
        <v>36.159999999999997</v>
      </c>
      <c r="I10697" s="22">
        <v>33.659999999999997</v>
      </c>
      <c r="J10697" s="22" t="s">
        <v>54</v>
      </c>
      <c r="K10697" s="23">
        <v>408051.35</v>
      </c>
      <c r="L10697" s="23" t="s">
        <v>55</v>
      </c>
      <c r="M10697" s="23" t="s">
        <v>83</v>
      </c>
      <c r="N10697" s="27"/>
      <c r="O10697" s="23" t="s">
        <v>56</v>
      </c>
      <c r="P10697" t="str">
        <f t="shared" si="167"/>
        <v>INSERT INTO @DataTable (Deal, AdvanceDate, PROV, DealPurpose, RateType, BEACON, LTV, TDS, GDS, InsuranceType, PrincipalBalance, OccupancyType, AccountStatus, Closed_Date, DelinquencyBucket) VALUES (10696, '2016-11-25', 'AB', 'Purchase', 'Fixed', 847, 80, 36.16, 33.66, 'Conv', 408051.35, 'Owner-Occupied', 'Open', '1900-01-00', 'Current');</v>
      </c>
    </row>
    <row r="10698" spans="1:16" x14ac:dyDescent="0.35">
      <c r="A10698" s="19">
        <v>10697</v>
      </c>
      <c r="B10698" s="18">
        <v>42146</v>
      </c>
      <c r="C10698" s="19" t="s">
        <v>57</v>
      </c>
      <c r="D10698" s="19" t="s">
        <v>52</v>
      </c>
      <c r="E10698" s="19" t="s">
        <v>40</v>
      </c>
      <c r="F10698" s="19">
        <v>726</v>
      </c>
      <c r="G10698" s="19">
        <v>62.17</v>
      </c>
      <c r="H10698" s="19">
        <v>25.19</v>
      </c>
      <c r="I10698" s="19">
        <v>17.86</v>
      </c>
      <c r="J10698" s="19" t="s">
        <v>54</v>
      </c>
      <c r="K10698" s="20">
        <v>334176.18</v>
      </c>
      <c r="L10698" s="20" t="s">
        <v>55</v>
      </c>
      <c r="M10698" s="20" t="s">
        <v>83</v>
      </c>
      <c r="N10698" s="26"/>
      <c r="O10698" s="20" t="s">
        <v>56</v>
      </c>
      <c r="P10698" t="str">
        <f t="shared" si="167"/>
        <v>INSERT INTO @DataTable (Deal, AdvanceDate, PROV, DealPurpose, RateType, BEACON, LTV, TDS, GDS, InsuranceType, PrincipalBalance, OccupancyType, AccountStatus, Closed_Date, DelinquencyBucket) VALUES (10697, '2015-05-22', 'ON', 'Refinance External', 'ARM', 726, 62.17, 25.19, 17.86, 'Conv', 334176.18, 'Owner-Occupied', 'Open', '1900-01-00', 'Current');</v>
      </c>
    </row>
    <row r="10699" spans="1:16" x14ac:dyDescent="0.35">
      <c r="A10699" s="22">
        <v>10698</v>
      </c>
      <c r="B10699" s="21">
        <v>41172</v>
      </c>
      <c r="C10699" s="22" t="s">
        <v>51</v>
      </c>
      <c r="D10699" s="22" t="s">
        <v>52</v>
      </c>
      <c r="E10699" s="22" t="s">
        <v>53</v>
      </c>
      <c r="F10699" s="22">
        <v>650</v>
      </c>
      <c r="G10699" s="22">
        <v>80</v>
      </c>
      <c r="H10699" s="22">
        <v>21.42</v>
      </c>
      <c r="I10699" s="22">
        <v>14.85</v>
      </c>
      <c r="J10699" s="22" t="s">
        <v>54</v>
      </c>
      <c r="K10699" s="23">
        <v>185241.71</v>
      </c>
      <c r="L10699" s="23" t="s">
        <v>55</v>
      </c>
      <c r="M10699" s="23" t="s">
        <v>83</v>
      </c>
      <c r="N10699" s="27"/>
      <c r="O10699" s="23" t="s">
        <v>56</v>
      </c>
      <c r="P10699" t="str">
        <f t="shared" si="167"/>
        <v>INSERT INTO @DataTable (Deal, AdvanceDate, PROV, DealPurpose, RateType, BEACON, LTV, TDS, GDS, InsuranceType, PrincipalBalance, OccupancyType, AccountStatus, Closed_Date, DelinquencyBucket) VALUES (10698, '2012-09-20', 'AB', 'Refinance External', 'Fixed', 650, 80, 21.42, 14.85, 'Conv', 185241.71, 'Owner-Occupied', 'Open', '1900-01-00', 'Current');</v>
      </c>
    </row>
    <row r="10700" spans="1:16" x14ac:dyDescent="0.35">
      <c r="A10700" s="19">
        <v>10699</v>
      </c>
      <c r="B10700" s="18">
        <v>41102</v>
      </c>
      <c r="C10700" s="19" t="s">
        <v>57</v>
      </c>
      <c r="D10700" s="19" t="s">
        <v>61</v>
      </c>
      <c r="E10700" s="19" t="s">
        <v>53</v>
      </c>
      <c r="F10700" s="19">
        <v>797</v>
      </c>
      <c r="G10700" s="19">
        <v>95</v>
      </c>
      <c r="H10700" s="19">
        <v>42.62</v>
      </c>
      <c r="I10700" s="19">
        <v>24.19</v>
      </c>
      <c r="J10700" s="19" t="s">
        <v>60</v>
      </c>
      <c r="K10700" s="20">
        <v>0</v>
      </c>
      <c r="L10700" s="20" t="s">
        <v>55</v>
      </c>
      <c r="M10700" s="20" t="s">
        <v>84</v>
      </c>
      <c r="N10700" s="26">
        <v>42621</v>
      </c>
      <c r="O10700" s="20" t="s">
        <v>56</v>
      </c>
      <c r="P10700" t="str">
        <f t="shared" si="167"/>
        <v>INSERT INTO @DataTable (Deal, AdvanceDate, PROV, DealPurpose, RateType, BEACON, LTV, TDS, GDS, InsuranceType, PrincipalBalance, OccupancyType, AccountStatus, Closed_Date, DelinquencyBucket) VALUES (10699, '2012-07-12', 'ON', 'Purchase', 'Fixed', 797, 95, 42.62, 24.19, 'HiRatio', 0, 'Owner-Occupied', 'Closed', '2016-09-08', 'Current');</v>
      </c>
    </row>
    <row r="10701" spans="1:16" x14ac:dyDescent="0.35">
      <c r="A10701" s="22">
        <v>10700</v>
      </c>
      <c r="B10701" s="21">
        <v>42594</v>
      </c>
      <c r="C10701" s="22" t="s">
        <v>57</v>
      </c>
      <c r="D10701" s="22" t="s">
        <v>61</v>
      </c>
      <c r="E10701" s="22" t="s">
        <v>53</v>
      </c>
      <c r="F10701" s="22">
        <v>809</v>
      </c>
      <c r="G10701" s="22">
        <v>93.4</v>
      </c>
      <c r="H10701" s="22">
        <v>31.37</v>
      </c>
      <c r="I10701" s="22">
        <v>25.28</v>
      </c>
      <c r="J10701" s="22" t="s">
        <v>60</v>
      </c>
      <c r="K10701" s="23">
        <v>702515.61</v>
      </c>
      <c r="L10701" s="23" t="s">
        <v>55</v>
      </c>
      <c r="M10701" s="23" t="s">
        <v>83</v>
      </c>
      <c r="N10701" s="27"/>
      <c r="O10701" s="23" t="s">
        <v>56</v>
      </c>
      <c r="P10701" t="str">
        <f t="shared" si="167"/>
        <v>INSERT INTO @DataTable (Deal, AdvanceDate, PROV, DealPurpose, RateType, BEACON, LTV, TDS, GDS, InsuranceType, PrincipalBalance, OccupancyType, AccountStatus, Closed_Date, DelinquencyBucket) VALUES (10700, '2016-08-12', 'ON', 'Purchase', 'Fixed', 809, 93.4, 31.37, 25.28, 'HiRatio', 702515.61, 'Owner-Occupied', 'Open', '1900-01-00', 'Current');</v>
      </c>
    </row>
    <row r="10702" spans="1:16" x14ac:dyDescent="0.35">
      <c r="A10702" s="19">
        <v>10701</v>
      </c>
      <c r="B10702" s="18">
        <v>41887</v>
      </c>
      <c r="C10702" s="19" t="s">
        <v>58</v>
      </c>
      <c r="D10702" s="19" t="s">
        <v>52</v>
      </c>
      <c r="E10702" s="19" t="s">
        <v>40</v>
      </c>
      <c r="F10702" s="19">
        <v>811</v>
      </c>
      <c r="G10702" s="19">
        <v>69.81</v>
      </c>
      <c r="H10702" s="19">
        <v>21.18</v>
      </c>
      <c r="I10702" s="19">
        <v>21.07</v>
      </c>
      <c r="J10702" s="19" t="s">
        <v>54</v>
      </c>
      <c r="K10702" s="20">
        <v>344975.16</v>
      </c>
      <c r="L10702" s="20" t="s">
        <v>55</v>
      </c>
      <c r="M10702" s="20" t="s">
        <v>83</v>
      </c>
      <c r="N10702" s="26"/>
      <c r="O10702" s="20" t="s">
        <v>56</v>
      </c>
      <c r="P10702" t="str">
        <f t="shared" si="167"/>
        <v>INSERT INTO @DataTable (Deal, AdvanceDate, PROV, DealPurpose, RateType, BEACON, LTV, TDS, GDS, InsuranceType, PrincipalBalance, OccupancyType, AccountStatus, Closed_Date, DelinquencyBucket) VALUES (10701, '2014-09-05', 'BC', 'Refinance External', 'ARM', 811, 69.81, 21.18, 21.07, 'Conv', 344975.16, 'Owner-Occupied', 'Open', '1900-01-00', 'Current');</v>
      </c>
    </row>
    <row r="10703" spans="1:16" x14ac:dyDescent="0.35">
      <c r="A10703" s="22">
        <v>10702</v>
      </c>
      <c r="B10703" s="21">
        <v>42073</v>
      </c>
      <c r="C10703" s="22" t="s">
        <v>57</v>
      </c>
      <c r="D10703" s="22" t="s">
        <v>52</v>
      </c>
      <c r="E10703" s="22" t="s">
        <v>40</v>
      </c>
      <c r="F10703" s="22">
        <v>688</v>
      </c>
      <c r="G10703" s="22">
        <v>80</v>
      </c>
      <c r="H10703" s="22">
        <v>36.340000000000003</v>
      </c>
      <c r="I10703" s="22">
        <v>17.27</v>
      </c>
      <c r="J10703" s="22" t="s">
        <v>54</v>
      </c>
      <c r="K10703" s="23">
        <v>0</v>
      </c>
      <c r="L10703" s="23" t="s">
        <v>55</v>
      </c>
      <c r="M10703" s="23" t="s">
        <v>84</v>
      </c>
      <c r="N10703" s="27">
        <v>42585</v>
      </c>
      <c r="O10703" s="23" t="s">
        <v>56</v>
      </c>
      <c r="P10703" t="str">
        <f t="shared" si="167"/>
        <v>INSERT INTO @DataTable (Deal, AdvanceDate, PROV, DealPurpose, RateType, BEACON, LTV, TDS, GDS, InsuranceType, PrincipalBalance, OccupancyType, AccountStatus, Closed_Date, DelinquencyBucket) VALUES (10702, '2015-03-10', 'ON', 'Refinance External', 'ARM', 688, 80, 36.34, 17.27, 'Conv', 0, 'Owner-Occupied', 'Closed', '2016-08-03', 'Current');</v>
      </c>
    </row>
    <row r="10704" spans="1:16" x14ac:dyDescent="0.35">
      <c r="A10704" s="19">
        <v>10703</v>
      </c>
      <c r="B10704" s="18">
        <v>41087</v>
      </c>
      <c r="C10704" s="19" t="s">
        <v>63</v>
      </c>
      <c r="D10704" s="19" t="s">
        <v>61</v>
      </c>
      <c r="E10704" s="19" t="s">
        <v>53</v>
      </c>
      <c r="F10704" s="19">
        <v>749</v>
      </c>
      <c r="G10704" s="19">
        <v>95</v>
      </c>
      <c r="H10704" s="19">
        <v>31.81</v>
      </c>
      <c r="I10704" s="19">
        <v>20.25</v>
      </c>
      <c r="J10704" s="19" t="s">
        <v>60</v>
      </c>
      <c r="K10704" s="20">
        <v>0</v>
      </c>
      <c r="L10704" s="20" t="s">
        <v>55</v>
      </c>
      <c r="M10704" s="20" t="s">
        <v>84</v>
      </c>
      <c r="N10704" s="26">
        <v>41941</v>
      </c>
      <c r="O10704" s="20" t="s">
        <v>56</v>
      </c>
      <c r="P10704" t="str">
        <f t="shared" si="167"/>
        <v>INSERT INTO @DataTable (Deal, AdvanceDate, PROV, DealPurpose, RateType, BEACON, LTV, TDS, GDS, InsuranceType, PrincipalBalance, OccupancyType, AccountStatus, Closed_Date, DelinquencyBucket) VALUES (10703, '2012-06-27', 'SK', 'Purchase', 'Fixed', 749, 95, 31.81, 20.25, 'HiRatio', 0, 'Owner-Occupied', 'Closed', '2014-10-29', 'Current');</v>
      </c>
    </row>
    <row r="10705" spans="1:16" x14ac:dyDescent="0.35">
      <c r="A10705" s="22">
        <v>10704</v>
      </c>
      <c r="B10705" s="21">
        <v>42062</v>
      </c>
      <c r="C10705" s="22" t="s">
        <v>51</v>
      </c>
      <c r="D10705" s="22" t="s">
        <v>52</v>
      </c>
      <c r="E10705" s="22" t="s">
        <v>53</v>
      </c>
      <c r="F10705" s="22">
        <v>796</v>
      </c>
      <c r="G10705" s="22">
        <v>33.24</v>
      </c>
      <c r="H10705" s="22">
        <v>12.45</v>
      </c>
      <c r="I10705" s="22">
        <v>6.54</v>
      </c>
      <c r="J10705" s="22" t="s">
        <v>54</v>
      </c>
      <c r="K10705" s="23">
        <v>81024.77</v>
      </c>
      <c r="L10705" s="23" t="s">
        <v>55</v>
      </c>
      <c r="M10705" s="23" t="s">
        <v>83</v>
      </c>
      <c r="N10705" s="27"/>
      <c r="O10705" s="23" t="s">
        <v>56</v>
      </c>
      <c r="P10705" t="str">
        <f t="shared" si="167"/>
        <v>INSERT INTO @DataTable (Deal, AdvanceDate, PROV, DealPurpose, RateType, BEACON, LTV, TDS, GDS, InsuranceType, PrincipalBalance, OccupancyType, AccountStatus, Closed_Date, DelinquencyBucket) VALUES (10704, '2015-02-27', 'AB', 'Refinance External', 'Fixed', 796, 33.24, 12.45, 6.54, 'Conv', 81024.77, 'Owner-Occupied', 'Open', '1900-01-00', 'Current');</v>
      </c>
    </row>
    <row r="10706" spans="1:16" x14ac:dyDescent="0.35">
      <c r="A10706" s="19">
        <v>10705</v>
      </c>
      <c r="B10706" s="18">
        <v>42579</v>
      </c>
      <c r="C10706" s="19" t="s">
        <v>58</v>
      </c>
      <c r="D10706" s="19" t="s">
        <v>61</v>
      </c>
      <c r="E10706" s="19" t="s">
        <v>53</v>
      </c>
      <c r="F10706" s="19">
        <v>758</v>
      </c>
      <c r="G10706" s="19">
        <v>80</v>
      </c>
      <c r="H10706" s="19">
        <v>20.65</v>
      </c>
      <c r="I10706" s="19">
        <v>8.86</v>
      </c>
      <c r="J10706" s="19" t="s">
        <v>54</v>
      </c>
      <c r="K10706" s="20">
        <v>279849.31</v>
      </c>
      <c r="L10706" s="20" t="s">
        <v>66</v>
      </c>
      <c r="M10706" s="20" t="s">
        <v>83</v>
      </c>
      <c r="N10706" s="26"/>
      <c r="O10706" s="20" t="s">
        <v>56</v>
      </c>
      <c r="P10706" t="str">
        <f t="shared" si="167"/>
        <v>INSERT INTO @DataTable (Deal, AdvanceDate, PROV, DealPurpose, RateType, BEACON, LTV, TDS, GDS, InsuranceType, PrincipalBalance, OccupancyType, AccountStatus, Closed_Date, DelinquencyBucket) VALUES (10705, '2016-07-28', 'BC', 'Purchase', 'Fixed', 758, 80, 20.65, 8.86, 'Conv', 279849.31, 'Second Home', 'Open', '1900-01-00', 'Current');</v>
      </c>
    </row>
    <row r="10707" spans="1:16" x14ac:dyDescent="0.35">
      <c r="A10707" s="22">
        <v>10706</v>
      </c>
      <c r="B10707" s="21">
        <v>42335</v>
      </c>
      <c r="C10707" s="22" t="s">
        <v>57</v>
      </c>
      <c r="D10707" s="22" t="s">
        <v>61</v>
      </c>
      <c r="E10707" s="22" t="s">
        <v>53</v>
      </c>
      <c r="F10707" s="22">
        <v>779</v>
      </c>
      <c r="G10707" s="22">
        <v>79.97</v>
      </c>
      <c r="H10707" s="22">
        <v>28.69</v>
      </c>
      <c r="I10707" s="22">
        <v>27.39</v>
      </c>
      <c r="J10707" s="22" t="s">
        <v>54</v>
      </c>
      <c r="K10707" s="23">
        <v>568540.42000000004</v>
      </c>
      <c r="L10707" s="23" t="s">
        <v>55</v>
      </c>
      <c r="M10707" s="23" t="s">
        <v>83</v>
      </c>
      <c r="N10707" s="27"/>
      <c r="O10707" s="23" t="s">
        <v>56</v>
      </c>
      <c r="P10707" t="str">
        <f t="shared" si="167"/>
        <v>INSERT INTO @DataTable (Deal, AdvanceDate, PROV, DealPurpose, RateType, BEACON, LTV, TDS, GDS, InsuranceType, PrincipalBalance, OccupancyType, AccountStatus, Closed_Date, DelinquencyBucket) VALUES (10706, '2015-11-27', 'ON', 'Purchase', 'Fixed', 779, 79.97, 28.69, 27.39, 'Conv', 568540.42, 'Owner-Occupied', 'Open', '1900-01-00', 'Current');</v>
      </c>
    </row>
    <row r="10708" spans="1:16" x14ac:dyDescent="0.35">
      <c r="A10708" s="19">
        <v>10707</v>
      </c>
      <c r="B10708" s="18">
        <v>41981</v>
      </c>
      <c r="C10708" s="19" t="s">
        <v>57</v>
      </c>
      <c r="D10708" s="19" t="s">
        <v>61</v>
      </c>
      <c r="E10708" s="19" t="s">
        <v>53</v>
      </c>
      <c r="F10708" s="19">
        <v>765</v>
      </c>
      <c r="G10708" s="19">
        <v>90</v>
      </c>
      <c r="H10708" s="19">
        <v>34.56</v>
      </c>
      <c r="I10708" s="19">
        <v>13.37</v>
      </c>
      <c r="J10708" s="19" t="s">
        <v>60</v>
      </c>
      <c r="K10708" s="20">
        <v>224527.27</v>
      </c>
      <c r="L10708" s="20" t="s">
        <v>66</v>
      </c>
      <c r="M10708" s="20" t="s">
        <v>83</v>
      </c>
      <c r="N10708" s="26"/>
      <c r="O10708" s="20" t="s">
        <v>56</v>
      </c>
      <c r="P10708" t="str">
        <f t="shared" si="167"/>
        <v>INSERT INTO @DataTable (Deal, AdvanceDate, PROV, DealPurpose, RateType, BEACON, LTV, TDS, GDS, InsuranceType, PrincipalBalance, OccupancyType, AccountStatus, Closed_Date, DelinquencyBucket) VALUES (10707, '2014-12-08', 'ON', 'Purchase', 'Fixed', 765, 90, 34.56, 13.37, 'HiRatio', 224527.27, 'Second Home', 'Open', '1900-01-00', 'Current');</v>
      </c>
    </row>
    <row r="10709" spans="1:16" x14ac:dyDescent="0.35">
      <c r="A10709" s="22">
        <v>10708</v>
      </c>
      <c r="B10709" s="21">
        <v>41969</v>
      </c>
      <c r="C10709" s="22" t="s">
        <v>58</v>
      </c>
      <c r="D10709" s="22" t="s">
        <v>52</v>
      </c>
      <c r="E10709" s="22" t="s">
        <v>53</v>
      </c>
      <c r="F10709" s="22">
        <v>745</v>
      </c>
      <c r="G10709" s="22">
        <v>66.67</v>
      </c>
      <c r="H10709" s="22">
        <v>28.66</v>
      </c>
      <c r="I10709" s="22">
        <v>28.66</v>
      </c>
      <c r="J10709" s="22" t="s">
        <v>54</v>
      </c>
      <c r="K10709" s="23">
        <v>0</v>
      </c>
      <c r="L10709" s="23" t="s">
        <v>55</v>
      </c>
      <c r="M10709" s="23" t="s">
        <v>84</v>
      </c>
      <c r="N10709" s="27">
        <v>42711</v>
      </c>
      <c r="O10709" s="23" t="s">
        <v>56</v>
      </c>
      <c r="P10709" t="str">
        <f t="shared" si="167"/>
        <v>INSERT INTO @DataTable (Deal, AdvanceDate, PROV, DealPurpose, RateType, BEACON, LTV, TDS, GDS, InsuranceType, PrincipalBalance, OccupancyType, AccountStatus, Closed_Date, DelinquencyBucket) VALUES (10708, '2014-11-26', 'BC', 'Refinance External', 'Fixed', 745, 66.67, 28.66, 28.66, 'Conv', 0, 'Owner-Occupied', 'Closed', '2016-12-07', 'Current');</v>
      </c>
    </row>
    <row r="10710" spans="1:16" x14ac:dyDescent="0.35">
      <c r="A10710" s="19">
        <v>10709</v>
      </c>
      <c r="B10710" s="18">
        <v>41729</v>
      </c>
      <c r="C10710" s="19" t="s">
        <v>51</v>
      </c>
      <c r="D10710" s="19" t="s">
        <v>59</v>
      </c>
      <c r="E10710" s="19" t="s">
        <v>40</v>
      </c>
      <c r="F10710" s="19">
        <v>809</v>
      </c>
      <c r="G10710" s="19">
        <v>46.39</v>
      </c>
      <c r="H10710" s="19">
        <v>34.340000000000003</v>
      </c>
      <c r="I10710" s="19">
        <v>18.670000000000002</v>
      </c>
      <c r="J10710" s="19" t="s">
        <v>54</v>
      </c>
      <c r="K10710" s="20">
        <v>169385.1</v>
      </c>
      <c r="L10710" s="20" t="s">
        <v>55</v>
      </c>
      <c r="M10710" s="20" t="s">
        <v>83</v>
      </c>
      <c r="N10710" s="26"/>
      <c r="O10710" s="20" t="s">
        <v>56</v>
      </c>
      <c r="P10710" t="str">
        <f t="shared" si="167"/>
        <v>INSERT INTO @DataTable (Deal, AdvanceDate, PROV, DealPurpose, RateType, BEACON, LTV, TDS, GDS, InsuranceType, PrincipalBalance, OccupancyType, AccountStatus, Closed_Date, DelinquencyBucket) VALUES (10709, '2014-03-31', 'AB', 'Transfer', 'ARM', 809, 46.39, 34.34, 18.67, 'Conv', 169385.1, 'Owner-Occupied', 'Open', '1900-01-00', 'Current');</v>
      </c>
    </row>
    <row r="10711" spans="1:16" x14ac:dyDescent="0.35">
      <c r="A10711" s="22">
        <v>10710</v>
      </c>
      <c r="B10711" s="21">
        <v>41054</v>
      </c>
      <c r="C10711" s="22" t="s">
        <v>57</v>
      </c>
      <c r="D10711" s="22" t="s">
        <v>52</v>
      </c>
      <c r="E10711" s="22" t="s">
        <v>53</v>
      </c>
      <c r="F10711" s="22">
        <v>689</v>
      </c>
      <c r="G10711" s="22">
        <v>80</v>
      </c>
      <c r="H10711" s="22">
        <v>29.53</v>
      </c>
      <c r="I10711" s="22">
        <v>27.59</v>
      </c>
      <c r="J10711" s="22" t="s">
        <v>54</v>
      </c>
      <c r="K10711" s="23">
        <v>387524.79</v>
      </c>
      <c r="L10711" s="23" t="s">
        <v>55</v>
      </c>
      <c r="M10711" s="23" t="s">
        <v>83</v>
      </c>
      <c r="N10711" s="27"/>
      <c r="O10711" s="23" t="s">
        <v>56</v>
      </c>
      <c r="P10711" t="str">
        <f t="shared" si="167"/>
        <v>INSERT INTO @DataTable (Deal, AdvanceDate, PROV, DealPurpose, RateType, BEACON, LTV, TDS, GDS, InsuranceType, PrincipalBalance, OccupancyType, AccountStatus, Closed_Date, DelinquencyBucket) VALUES (10710, '2012-05-25', 'ON', 'Refinance External', 'Fixed', 689, 80, 29.53, 27.59, 'Conv', 387524.79, 'Owner-Occupied', 'Open', '1900-01-00', 'Current');</v>
      </c>
    </row>
    <row r="10712" spans="1:16" x14ac:dyDescent="0.35">
      <c r="A10712" s="19">
        <v>10711</v>
      </c>
      <c r="B10712" s="18">
        <v>41968</v>
      </c>
      <c r="C10712" s="19" t="s">
        <v>57</v>
      </c>
      <c r="D10712" s="19" t="s">
        <v>61</v>
      </c>
      <c r="E10712" s="19" t="s">
        <v>53</v>
      </c>
      <c r="F10712" s="19">
        <v>674</v>
      </c>
      <c r="G10712" s="19">
        <v>80</v>
      </c>
      <c r="H10712" s="19">
        <v>33.229999999999997</v>
      </c>
      <c r="I10712" s="19">
        <v>31.92</v>
      </c>
      <c r="J10712" s="19" t="s">
        <v>54</v>
      </c>
      <c r="K10712" s="20">
        <v>249615.43</v>
      </c>
      <c r="L10712" s="20" t="s">
        <v>55</v>
      </c>
      <c r="M10712" s="20" t="s">
        <v>83</v>
      </c>
      <c r="N10712" s="26"/>
      <c r="O10712" s="20" t="s">
        <v>56</v>
      </c>
      <c r="P10712" t="str">
        <f t="shared" si="167"/>
        <v>INSERT INTO @DataTable (Deal, AdvanceDate, PROV, DealPurpose, RateType, BEACON, LTV, TDS, GDS, InsuranceType, PrincipalBalance, OccupancyType, AccountStatus, Closed_Date, DelinquencyBucket) VALUES (10711, '2014-11-25', 'ON', 'Purchase', 'Fixed', 674, 80, 33.23, 31.92, 'Conv', 249615.43, 'Owner-Occupied', 'Open', '1900-01-00', 'Current');</v>
      </c>
    </row>
    <row r="10713" spans="1:16" x14ac:dyDescent="0.35">
      <c r="A10713" s="22">
        <v>10712</v>
      </c>
      <c r="B10713" s="21">
        <v>41243</v>
      </c>
      <c r="C10713" s="22" t="s">
        <v>57</v>
      </c>
      <c r="D10713" s="22" t="s">
        <v>61</v>
      </c>
      <c r="E10713" s="22" t="s">
        <v>53</v>
      </c>
      <c r="F10713" s="22">
        <v>786</v>
      </c>
      <c r="G10713" s="22">
        <v>95</v>
      </c>
      <c r="H10713" s="22">
        <v>39.78</v>
      </c>
      <c r="I10713" s="22">
        <v>28.18</v>
      </c>
      <c r="J10713" s="22" t="s">
        <v>60</v>
      </c>
      <c r="K10713" s="23">
        <v>184525.9</v>
      </c>
      <c r="L10713" s="23" t="s">
        <v>55</v>
      </c>
      <c r="M10713" s="23" t="s">
        <v>83</v>
      </c>
      <c r="N10713" s="27"/>
      <c r="O10713" s="23" t="s">
        <v>56</v>
      </c>
      <c r="P10713" t="str">
        <f t="shared" si="167"/>
        <v>INSERT INTO @DataTable (Deal, AdvanceDate, PROV, DealPurpose, RateType, BEACON, LTV, TDS, GDS, InsuranceType, PrincipalBalance, OccupancyType, AccountStatus, Closed_Date, DelinquencyBucket) VALUES (10712, '2012-11-30', 'ON', 'Purchase', 'Fixed', 786, 95, 39.78, 28.18, 'HiRatio', 184525.9, 'Owner-Occupied', 'Open', '1900-01-00', 'Current');</v>
      </c>
    </row>
    <row r="10714" spans="1:16" x14ac:dyDescent="0.35">
      <c r="A10714" s="19">
        <v>10713</v>
      </c>
      <c r="B10714" s="18">
        <v>42356</v>
      </c>
      <c r="C10714" s="19" t="s">
        <v>57</v>
      </c>
      <c r="D10714" s="19" t="s">
        <v>61</v>
      </c>
      <c r="E10714" s="19" t="s">
        <v>40</v>
      </c>
      <c r="F10714" s="19">
        <v>773</v>
      </c>
      <c r="G10714" s="19">
        <v>95</v>
      </c>
      <c r="H10714" s="19">
        <v>29.42</v>
      </c>
      <c r="I10714" s="19">
        <v>26.74</v>
      </c>
      <c r="J10714" s="19" t="s">
        <v>60</v>
      </c>
      <c r="K10714" s="20">
        <v>405946.95</v>
      </c>
      <c r="L10714" s="20" t="s">
        <v>55</v>
      </c>
      <c r="M10714" s="20" t="s">
        <v>83</v>
      </c>
      <c r="N10714" s="26"/>
      <c r="O10714" s="20" t="s">
        <v>56</v>
      </c>
      <c r="P10714" t="str">
        <f t="shared" si="167"/>
        <v>INSERT INTO @DataTable (Deal, AdvanceDate, PROV, DealPurpose, RateType, BEACON, LTV, TDS, GDS, InsuranceType, PrincipalBalance, OccupancyType, AccountStatus, Closed_Date, DelinquencyBucket) VALUES (10713, '2015-12-18', 'ON', 'Purchase', 'ARM', 773, 95, 29.42, 26.74, 'HiRatio', 405946.95, 'Owner-Occupied', 'Open', '1900-01-00', 'Current');</v>
      </c>
    </row>
    <row r="10715" spans="1:16" x14ac:dyDescent="0.35">
      <c r="A10715" s="22">
        <v>10714</v>
      </c>
      <c r="B10715" s="21">
        <v>41690</v>
      </c>
      <c r="C10715" s="22" t="s">
        <v>65</v>
      </c>
      <c r="D10715" s="22" t="s">
        <v>52</v>
      </c>
      <c r="E10715" s="22" t="s">
        <v>40</v>
      </c>
      <c r="F10715" s="22">
        <v>740</v>
      </c>
      <c r="G10715" s="22">
        <v>68.67</v>
      </c>
      <c r="H10715" s="22">
        <v>32.65</v>
      </c>
      <c r="I10715" s="22">
        <v>32.65</v>
      </c>
      <c r="J10715" s="22" t="s">
        <v>54</v>
      </c>
      <c r="K10715" s="23">
        <v>97512.65</v>
      </c>
      <c r="L10715" s="23" t="s">
        <v>55</v>
      </c>
      <c r="M10715" s="23" t="s">
        <v>83</v>
      </c>
      <c r="N10715" s="27"/>
      <c r="O10715" s="23" t="s">
        <v>56</v>
      </c>
      <c r="P10715" t="str">
        <f t="shared" si="167"/>
        <v>INSERT INTO @DataTable (Deal, AdvanceDate, PROV, DealPurpose, RateType, BEACON, LTV, TDS, GDS, InsuranceType, PrincipalBalance, OccupancyType, AccountStatus, Closed_Date, DelinquencyBucket) VALUES (10714, '2014-02-20', 'NS', 'Refinance External', 'ARM', 740, 68.67, 32.65, 32.65, 'Conv', 97512.65, 'Owner-Occupied', 'Open', '1900-01-00', 'Current');</v>
      </c>
    </row>
    <row r="10716" spans="1:16" x14ac:dyDescent="0.35">
      <c r="A10716" s="19">
        <v>10715</v>
      </c>
      <c r="B10716" s="18">
        <v>42230</v>
      </c>
      <c r="C10716" s="19" t="s">
        <v>51</v>
      </c>
      <c r="D10716" s="19" t="s">
        <v>61</v>
      </c>
      <c r="E10716" s="19" t="s">
        <v>53</v>
      </c>
      <c r="F10716" s="19">
        <v>740</v>
      </c>
      <c r="G10716" s="19">
        <v>95</v>
      </c>
      <c r="H10716" s="19">
        <v>36.54</v>
      </c>
      <c r="I10716" s="19">
        <v>21.28</v>
      </c>
      <c r="J10716" s="19" t="s">
        <v>60</v>
      </c>
      <c r="K10716" s="20">
        <v>263338.42</v>
      </c>
      <c r="L10716" s="20" t="s">
        <v>55</v>
      </c>
      <c r="M10716" s="20" t="s">
        <v>83</v>
      </c>
      <c r="N10716" s="26"/>
      <c r="O10716" s="20" t="s">
        <v>56</v>
      </c>
      <c r="P10716" t="str">
        <f t="shared" si="167"/>
        <v>INSERT INTO @DataTable (Deal, AdvanceDate, PROV, DealPurpose, RateType, BEACON, LTV, TDS, GDS, InsuranceType, PrincipalBalance, OccupancyType, AccountStatus, Closed_Date, DelinquencyBucket) VALUES (10715, '2015-08-14', 'AB', 'Purchase', 'Fixed', 740, 95, 36.54, 21.28, 'HiRatio', 263338.42, 'Owner-Occupied', 'Open', '1900-01-00', 'Current');</v>
      </c>
    </row>
    <row r="10717" spans="1:16" x14ac:dyDescent="0.35">
      <c r="A10717" s="22">
        <v>10716</v>
      </c>
      <c r="B10717" s="21">
        <v>42212</v>
      </c>
      <c r="C10717" s="22" t="s">
        <v>58</v>
      </c>
      <c r="D10717" s="22" t="s">
        <v>59</v>
      </c>
      <c r="E10717" s="22" t="s">
        <v>53</v>
      </c>
      <c r="F10717" s="22">
        <v>741</v>
      </c>
      <c r="G10717" s="22">
        <v>33.14</v>
      </c>
      <c r="H10717" s="22">
        <v>17.43</v>
      </c>
      <c r="I10717" s="22">
        <v>16.82</v>
      </c>
      <c r="J10717" s="22" t="s">
        <v>54</v>
      </c>
      <c r="K10717" s="23">
        <v>93567.97</v>
      </c>
      <c r="L10717" s="23" t="s">
        <v>55</v>
      </c>
      <c r="M10717" s="23" t="s">
        <v>83</v>
      </c>
      <c r="N10717" s="27"/>
      <c r="O10717" s="23" t="s">
        <v>56</v>
      </c>
      <c r="P10717" t="str">
        <f t="shared" si="167"/>
        <v>INSERT INTO @DataTable (Deal, AdvanceDate, PROV, DealPurpose, RateType, BEACON, LTV, TDS, GDS, InsuranceType, PrincipalBalance, OccupancyType, AccountStatus, Closed_Date, DelinquencyBucket) VALUES (10716, '2015-07-27', 'BC', 'Transfer', 'Fixed', 741, 33.14, 17.43, 16.82, 'Conv', 93567.97, 'Owner-Occupied', 'Open', '1900-01-00', 'Current');</v>
      </c>
    </row>
    <row r="10718" spans="1:16" x14ac:dyDescent="0.35">
      <c r="A10718" s="19">
        <v>10717</v>
      </c>
      <c r="B10718" s="18">
        <v>42447</v>
      </c>
      <c r="C10718" s="19" t="s">
        <v>57</v>
      </c>
      <c r="D10718" s="19" t="s">
        <v>52</v>
      </c>
      <c r="E10718" s="19" t="s">
        <v>40</v>
      </c>
      <c r="F10718" s="19">
        <v>747</v>
      </c>
      <c r="G10718" s="19">
        <v>76</v>
      </c>
      <c r="H10718" s="19">
        <v>28.77</v>
      </c>
      <c r="I10718" s="19">
        <v>28.77</v>
      </c>
      <c r="J10718" s="19" t="s">
        <v>54</v>
      </c>
      <c r="K10718" s="20">
        <v>371086.39</v>
      </c>
      <c r="L10718" s="20" t="s">
        <v>55</v>
      </c>
      <c r="M10718" s="20" t="s">
        <v>83</v>
      </c>
      <c r="N10718" s="26"/>
      <c r="O10718" s="20" t="s">
        <v>56</v>
      </c>
      <c r="P10718" t="str">
        <f t="shared" si="167"/>
        <v>INSERT INTO @DataTable (Deal, AdvanceDate, PROV, DealPurpose, RateType, BEACON, LTV, TDS, GDS, InsuranceType, PrincipalBalance, OccupancyType, AccountStatus, Closed_Date, DelinquencyBucket) VALUES (10717, '2016-03-18', 'ON', 'Refinance External', 'ARM', 747, 76, 28.77, 28.77, 'Conv', 371086.39, 'Owner-Occupied', 'Open', '1900-01-00', 'Current');</v>
      </c>
    </row>
    <row r="10719" spans="1:16" x14ac:dyDescent="0.35">
      <c r="A10719" s="22">
        <v>10718</v>
      </c>
      <c r="B10719" s="21">
        <v>41733</v>
      </c>
      <c r="C10719" s="22" t="s">
        <v>57</v>
      </c>
      <c r="D10719" s="22" t="s">
        <v>52</v>
      </c>
      <c r="E10719" s="22" t="s">
        <v>53</v>
      </c>
      <c r="F10719" s="22">
        <v>689</v>
      </c>
      <c r="G10719" s="22">
        <v>80</v>
      </c>
      <c r="H10719" s="22">
        <v>28.64</v>
      </c>
      <c r="I10719" s="22">
        <v>25.89</v>
      </c>
      <c r="J10719" s="22" t="s">
        <v>54</v>
      </c>
      <c r="K10719" s="23">
        <v>196366.76</v>
      </c>
      <c r="L10719" s="23" t="s">
        <v>55</v>
      </c>
      <c r="M10719" s="23" t="s">
        <v>83</v>
      </c>
      <c r="N10719" s="27"/>
      <c r="O10719" s="23" t="s">
        <v>56</v>
      </c>
      <c r="P10719" t="str">
        <f t="shared" si="167"/>
        <v>INSERT INTO @DataTable (Deal, AdvanceDate, PROV, DealPurpose, RateType, BEACON, LTV, TDS, GDS, InsuranceType, PrincipalBalance, OccupancyType, AccountStatus, Closed_Date, DelinquencyBucket) VALUES (10718, '2014-04-04', 'ON', 'Refinance External', 'Fixed', 689, 80, 28.64, 25.89, 'Conv', 196366.76, 'Owner-Occupied', 'Open', '1900-01-00', 'Current');</v>
      </c>
    </row>
    <row r="10720" spans="1:16" x14ac:dyDescent="0.35">
      <c r="A10720" s="19">
        <v>10719</v>
      </c>
      <c r="B10720" s="18">
        <v>42587</v>
      </c>
      <c r="C10720" s="19" t="s">
        <v>57</v>
      </c>
      <c r="D10720" s="19" t="s">
        <v>64</v>
      </c>
      <c r="E10720" s="19" t="s">
        <v>53</v>
      </c>
      <c r="F10720" s="19">
        <v>765</v>
      </c>
      <c r="G10720" s="19">
        <v>95</v>
      </c>
      <c r="H10720" s="19">
        <v>40.380000000000003</v>
      </c>
      <c r="I10720" s="19">
        <v>24.2</v>
      </c>
      <c r="J10720" s="19" t="s">
        <v>60</v>
      </c>
      <c r="K10720" s="20">
        <v>238238.96</v>
      </c>
      <c r="L10720" s="20" t="s">
        <v>55</v>
      </c>
      <c r="M10720" s="20" t="s">
        <v>83</v>
      </c>
      <c r="N10720" s="26"/>
      <c r="O10720" s="20" t="s">
        <v>56</v>
      </c>
      <c r="P10720" t="str">
        <f t="shared" si="167"/>
        <v>INSERT INTO @DataTable (Deal, AdvanceDate, PROV, DealPurpose, RateType, BEACON, LTV, TDS, GDS, InsuranceType, PrincipalBalance, OccupancyType, AccountStatus, Closed_Date, DelinquencyBucket) VALUES (10719, '2016-08-05', 'ON', 'Purchase with Improvements', 'Fixed', 765, 95, 40.38, 24.2, 'HiRatio', 238238.96, 'Owner-Occupied', 'Open', '1900-01-00', 'Current');</v>
      </c>
    </row>
    <row r="10721" spans="1:16" x14ac:dyDescent="0.35">
      <c r="A10721" s="22">
        <v>10720</v>
      </c>
      <c r="B10721" s="21">
        <v>41792</v>
      </c>
      <c r="C10721" s="22" t="s">
        <v>51</v>
      </c>
      <c r="D10721" s="22" t="s">
        <v>61</v>
      </c>
      <c r="E10721" s="22" t="s">
        <v>40</v>
      </c>
      <c r="F10721" s="22">
        <v>795</v>
      </c>
      <c r="G10721" s="22">
        <v>90</v>
      </c>
      <c r="H10721" s="22">
        <v>25.69</v>
      </c>
      <c r="I10721" s="22">
        <v>24.6</v>
      </c>
      <c r="J10721" s="22" t="s">
        <v>60</v>
      </c>
      <c r="K10721" s="23">
        <v>276962.23</v>
      </c>
      <c r="L10721" s="23" t="s">
        <v>55</v>
      </c>
      <c r="M10721" s="23" t="s">
        <v>83</v>
      </c>
      <c r="N10721" s="27"/>
      <c r="O10721" s="23" t="s">
        <v>56</v>
      </c>
      <c r="P10721" t="str">
        <f t="shared" si="167"/>
        <v>INSERT INTO @DataTable (Deal, AdvanceDate, PROV, DealPurpose, RateType, BEACON, LTV, TDS, GDS, InsuranceType, PrincipalBalance, OccupancyType, AccountStatus, Closed_Date, DelinquencyBucket) VALUES (10720, '2014-06-02', 'AB', 'Purchase', 'ARM', 795, 90, 25.69, 24.6, 'HiRatio', 276962.23, 'Owner-Occupied', 'Open', '1900-01-00', 'Current');</v>
      </c>
    </row>
    <row r="10722" spans="1:16" x14ac:dyDescent="0.35">
      <c r="A10722" s="19">
        <v>10721</v>
      </c>
      <c r="B10722" s="18">
        <v>41470</v>
      </c>
      <c r="C10722" s="19" t="s">
        <v>51</v>
      </c>
      <c r="D10722" s="19" t="s">
        <v>61</v>
      </c>
      <c r="E10722" s="19" t="s">
        <v>53</v>
      </c>
      <c r="F10722" s="19">
        <v>708</v>
      </c>
      <c r="G10722" s="19">
        <v>95</v>
      </c>
      <c r="H10722" s="19">
        <v>41.04</v>
      </c>
      <c r="I10722" s="19">
        <v>30.88</v>
      </c>
      <c r="J10722" s="19" t="s">
        <v>60</v>
      </c>
      <c r="K10722" s="20">
        <v>264617.95</v>
      </c>
      <c r="L10722" s="20" t="s">
        <v>55</v>
      </c>
      <c r="M10722" s="20" t="s">
        <v>83</v>
      </c>
      <c r="N10722" s="26"/>
      <c r="O10722" s="20" t="s">
        <v>56</v>
      </c>
      <c r="P10722" t="str">
        <f t="shared" si="167"/>
        <v>INSERT INTO @DataTable (Deal, AdvanceDate, PROV, DealPurpose, RateType, BEACON, LTV, TDS, GDS, InsuranceType, PrincipalBalance, OccupancyType, AccountStatus, Closed_Date, DelinquencyBucket) VALUES (10721, '2013-07-15', 'AB', 'Purchase', 'Fixed', 708, 95, 41.04, 30.88, 'HiRatio', 264617.95, 'Owner-Occupied', 'Open', '1900-01-00', 'Current');</v>
      </c>
    </row>
    <row r="10723" spans="1:16" x14ac:dyDescent="0.35">
      <c r="A10723" s="22">
        <v>10722</v>
      </c>
      <c r="B10723" s="21">
        <v>42153</v>
      </c>
      <c r="C10723" s="22" t="s">
        <v>57</v>
      </c>
      <c r="D10723" s="22" t="s">
        <v>61</v>
      </c>
      <c r="E10723" s="22" t="s">
        <v>40</v>
      </c>
      <c r="F10723" s="22">
        <v>699</v>
      </c>
      <c r="G10723" s="22">
        <v>80</v>
      </c>
      <c r="H10723" s="22">
        <v>21.4</v>
      </c>
      <c r="I10723" s="22">
        <v>16.78</v>
      </c>
      <c r="J10723" s="22" t="s">
        <v>54</v>
      </c>
      <c r="K10723" s="23">
        <v>218713.99</v>
      </c>
      <c r="L10723" s="23" t="s">
        <v>55</v>
      </c>
      <c r="M10723" s="23" t="s">
        <v>83</v>
      </c>
      <c r="N10723" s="27"/>
      <c r="O10723" s="23" t="s">
        <v>56</v>
      </c>
      <c r="P10723" t="str">
        <f t="shared" si="167"/>
        <v>INSERT INTO @DataTable (Deal, AdvanceDate, PROV, DealPurpose, RateType, BEACON, LTV, TDS, GDS, InsuranceType, PrincipalBalance, OccupancyType, AccountStatus, Closed_Date, DelinquencyBucket) VALUES (10722, '2015-05-29', 'ON', 'Purchase', 'ARM', 699, 80, 21.4, 16.78, 'Conv', 218713.99, 'Owner-Occupied', 'Open', '1900-01-00', 'Current');</v>
      </c>
    </row>
    <row r="10724" spans="1:16" x14ac:dyDescent="0.35">
      <c r="A10724" s="19">
        <v>10723</v>
      </c>
      <c r="B10724" s="18">
        <v>42062</v>
      </c>
      <c r="C10724" s="19" t="s">
        <v>51</v>
      </c>
      <c r="D10724" s="19" t="s">
        <v>52</v>
      </c>
      <c r="E10724" s="19" t="s">
        <v>53</v>
      </c>
      <c r="F10724" s="19">
        <v>707</v>
      </c>
      <c r="G10724" s="19">
        <v>80</v>
      </c>
      <c r="H10724" s="19">
        <v>40.39</v>
      </c>
      <c r="I10724" s="19">
        <v>18.48</v>
      </c>
      <c r="J10724" s="19" t="s">
        <v>54</v>
      </c>
      <c r="K10724" s="20">
        <v>149373.91</v>
      </c>
      <c r="L10724" s="20" t="s">
        <v>55</v>
      </c>
      <c r="M10724" s="20" t="s">
        <v>83</v>
      </c>
      <c r="N10724" s="26"/>
      <c r="O10724" s="20" t="s">
        <v>56</v>
      </c>
      <c r="P10724" t="str">
        <f t="shared" si="167"/>
        <v>INSERT INTO @DataTable (Deal, AdvanceDate, PROV, DealPurpose, RateType, BEACON, LTV, TDS, GDS, InsuranceType, PrincipalBalance, OccupancyType, AccountStatus, Closed_Date, DelinquencyBucket) VALUES (10723, '2015-02-27', 'AB', 'Refinance External', 'Fixed', 707, 80, 40.39, 18.48, 'Conv', 149373.91, 'Owner-Occupied', 'Open', '1900-01-00', 'Current');</v>
      </c>
    </row>
    <row r="10725" spans="1:16" x14ac:dyDescent="0.35">
      <c r="A10725" s="22">
        <v>10724</v>
      </c>
      <c r="B10725" s="21">
        <v>41152</v>
      </c>
      <c r="C10725" s="22" t="s">
        <v>57</v>
      </c>
      <c r="D10725" s="22" t="s">
        <v>52</v>
      </c>
      <c r="E10725" s="22" t="s">
        <v>53</v>
      </c>
      <c r="F10725" s="22">
        <v>787</v>
      </c>
      <c r="G10725" s="22">
        <v>79.849999999999994</v>
      </c>
      <c r="H10725" s="22">
        <v>36.909999999999997</v>
      </c>
      <c r="I10725" s="22">
        <v>36.53</v>
      </c>
      <c r="J10725" s="22" t="s">
        <v>54</v>
      </c>
      <c r="K10725" s="23">
        <v>385447.27</v>
      </c>
      <c r="L10725" s="23" t="s">
        <v>55</v>
      </c>
      <c r="M10725" s="23" t="s">
        <v>83</v>
      </c>
      <c r="N10725" s="27"/>
      <c r="O10725" s="23" t="s">
        <v>56</v>
      </c>
      <c r="P10725" t="str">
        <f t="shared" si="167"/>
        <v>INSERT INTO @DataTable (Deal, AdvanceDate, PROV, DealPurpose, RateType, BEACON, LTV, TDS, GDS, InsuranceType, PrincipalBalance, OccupancyType, AccountStatus, Closed_Date, DelinquencyBucket) VALUES (10724, '2012-08-31', 'ON', 'Refinance External', 'Fixed', 787, 79.85, 36.91, 36.53, 'Conv', 385447.27, 'Owner-Occupied', 'Open', '1900-01-00', 'Current');</v>
      </c>
    </row>
    <row r="10726" spans="1:16" x14ac:dyDescent="0.35">
      <c r="A10726" s="19">
        <v>10725</v>
      </c>
      <c r="B10726" s="18">
        <v>41500</v>
      </c>
      <c r="C10726" s="19" t="s">
        <v>51</v>
      </c>
      <c r="D10726" s="19" t="s">
        <v>61</v>
      </c>
      <c r="E10726" s="19" t="s">
        <v>53</v>
      </c>
      <c r="F10726" s="19">
        <v>679</v>
      </c>
      <c r="G10726" s="19">
        <v>90</v>
      </c>
      <c r="H10726" s="19">
        <v>41.22</v>
      </c>
      <c r="I10726" s="19">
        <v>24.92</v>
      </c>
      <c r="J10726" s="19" t="s">
        <v>60</v>
      </c>
      <c r="K10726" s="20">
        <v>180204.69</v>
      </c>
      <c r="L10726" s="20" t="s">
        <v>55</v>
      </c>
      <c r="M10726" s="20" t="s">
        <v>83</v>
      </c>
      <c r="N10726" s="26"/>
      <c r="O10726" s="20" t="s">
        <v>82</v>
      </c>
      <c r="P10726" t="str">
        <f t="shared" si="167"/>
        <v>INSERT INTO @DataTable (Deal, AdvanceDate, PROV, DealPurpose, RateType, BEACON, LTV, TDS, GDS, InsuranceType, PrincipalBalance, OccupancyType, AccountStatus, Closed_Date, DelinquencyBucket) VALUES (10725, '2013-08-14', 'AB', 'Purchase', 'Fixed', 679, 90, 41.22, 24.92, 'HiRatio', 180204.69, 'Owner-Occupied', 'Open', '1900-01-00', '60-89');</v>
      </c>
    </row>
    <row r="10727" spans="1:16" x14ac:dyDescent="0.35">
      <c r="A10727" s="22">
        <v>10726</v>
      </c>
      <c r="B10727" s="21">
        <v>41080</v>
      </c>
      <c r="C10727" s="22" t="s">
        <v>57</v>
      </c>
      <c r="D10727" s="22" t="s">
        <v>61</v>
      </c>
      <c r="E10727" s="22" t="s">
        <v>53</v>
      </c>
      <c r="F10727" s="22">
        <v>0</v>
      </c>
      <c r="G10727" s="22">
        <v>85</v>
      </c>
      <c r="H10727" s="22">
        <v>18.649999999999999</v>
      </c>
      <c r="I10727" s="22">
        <v>18.649999999999999</v>
      </c>
      <c r="J10727" s="22" t="s">
        <v>60</v>
      </c>
      <c r="K10727" s="23">
        <v>528584.99</v>
      </c>
      <c r="L10727" s="23" t="s">
        <v>55</v>
      </c>
      <c r="M10727" s="23" t="s">
        <v>83</v>
      </c>
      <c r="N10727" s="27"/>
      <c r="O10727" s="23" t="s">
        <v>56</v>
      </c>
      <c r="P10727" t="str">
        <f t="shared" si="167"/>
        <v>INSERT INTO @DataTable (Deal, AdvanceDate, PROV, DealPurpose, RateType, BEACON, LTV, TDS, GDS, InsuranceType, PrincipalBalance, OccupancyType, AccountStatus, Closed_Date, DelinquencyBucket) VALUES (10726, '2012-06-20', 'ON', 'Purchase', 'Fixed', 0, 85, 18.65, 18.65, 'HiRatio', 528584.99, 'Owner-Occupied', 'Open', '1900-01-00', 'Current');</v>
      </c>
    </row>
    <row r="10728" spans="1:16" x14ac:dyDescent="0.35">
      <c r="A10728" s="19">
        <v>10727</v>
      </c>
      <c r="B10728" s="18">
        <v>41579</v>
      </c>
      <c r="C10728" s="19" t="s">
        <v>63</v>
      </c>
      <c r="D10728" s="19" t="s">
        <v>61</v>
      </c>
      <c r="E10728" s="19" t="s">
        <v>53</v>
      </c>
      <c r="F10728" s="19">
        <v>686</v>
      </c>
      <c r="G10728" s="19">
        <v>95</v>
      </c>
      <c r="H10728" s="19">
        <v>42.21</v>
      </c>
      <c r="I10728" s="19">
        <v>16.5</v>
      </c>
      <c r="J10728" s="19" t="s">
        <v>60</v>
      </c>
      <c r="K10728" s="20">
        <v>147352.46</v>
      </c>
      <c r="L10728" s="20" t="s">
        <v>55</v>
      </c>
      <c r="M10728" s="20" t="s">
        <v>83</v>
      </c>
      <c r="N10728" s="26"/>
      <c r="O10728" s="20" t="s">
        <v>56</v>
      </c>
      <c r="P10728" t="str">
        <f t="shared" si="167"/>
        <v>INSERT INTO @DataTable (Deal, AdvanceDate, PROV, DealPurpose, RateType, BEACON, LTV, TDS, GDS, InsuranceType, PrincipalBalance, OccupancyType, AccountStatus, Closed_Date, DelinquencyBucket) VALUES (10727, '2013-11-01', 'SK', 'Purchase', 'Fixed', 686, 95, 42.21, 16.5, 'HiRatio', 147352.46, 'Owner-Occupied', 'Open', '1900-01-00', 'Current');</v>
      </c>
    </row>
    <row r="10729" spans="1:16" x14ac:dyDescent="0.35">
      <c r="A10729" s="22">
        <v>10728</v>
      </c>
      <c r="B10729" s="21">
        <v>41897</v>
      </c>
      <c r="C10729" s="22" t="s">
        <v>58</v>
      </c>
      <c r="D10729" s="22" t="s">
        <v>52</v>
      </c>
      <c r="E10729" s="22" t="s">
        <v>40</v>
      </c>
      <c r="F10729" s="22">
        <v>766</v>
      </c>
      <c r="G10729" s="22">
        <v>79.2</v>
      </c>
      <c r="H10729" s="22">
        <v>21.36</v>
      </c>
      <c r="I10729" s="22">
        <v>9.2799999999999994</v>
      </c>
      <c r="J10729" s="22" t="s">
        <v>54</v>
      </c>
      <c r="K10729" s="23">
        <v>422225.76</v>
      </c>
      <c r="L10729" s="23" t="s">
        <v>55</v>
      </c>
      <c r="M10729" s="23" t="s">
        <v>83</v>
      </c>
      <c r="N10729" s="27"/>
      <c r="O10729" s="23" t="s">
        <v>56</v>
      </c>
      <c r="P10729" t="str">
        <f t="shared" si="167"/>
        <v>INSERT INTO @DataTable (Deal, AdvanceDate, PROV, DealPurpose, RateType, BEACON, LTV, TDS, GDS, InsuranceType, PrincipalBalance, OccupancyType, AccountStatus, Closed_Date, DelinquencyBucket) VALUES (10728, '2014-09-15', 'BC', 'Refinance External', 'ARM', 766, 79.2, 21.36, 9.28, 'Conv', 422225.76, 'Owner-Occupied', 'Open', '1900-01-00', 'Current');</v>
      </c>
    </row>
    <row r="10730" spans="1:16" x14ac:dyDescent="0.35">
      <c r="A10730" s="19">
        <v>10729</v>
      </c>
      <c r="B10730" s="18">
        <v>42135</v>
      </c>
      <c r="C10730" s="19" t="s">
        <v>58</v>
      </c>
      <c r="D10730" s="19" t="s">
        <v>52</v>
      </c>
      <c r="E10730" s="19" t="s">
        <v>40</v>
      </c>
      <c r="F10730" s="19">
        <v>784</v>
      </c>
      <c r="G10730" s="19">
        <v>66.67</v>
      </c>
      <c r="H10730" s="19">
        <v>18.7</v>
      </c>
      <c r="I10730" s="19">
        <v>9.5399999999999991</v>
      </c>
      <c r="J10730" s="19" t="s">
        <v>54</v>
      </c>
      <c r="K10730" s="20">
        <v>0</v>
      </c>
      <c r="L10730" s="20" t="s">
        <v>55</v>
      </c>
      <c r="M10730" s="20" t="s">
        <v>84</v>
      </c>
      <c r="N10730" s="26">
        <v>42667</v>
      </c>
      <c r="O10730" s="20" t="s">
        <v>56</v>
      </c>
      <c r="P10730" t="str">
        <f t="shared" si="167"/>
        <v>INSERT INTO @DataTable (Deal, AdvanceDate, PROV, DealPurpose, RateType, BEACON, LTV, TDS, GDS, InsuranceType, PrincipalBalance, OccupancyType, AccountStatus, Closed_Date, DelinquencyBucket) VALUES (10729, '2015-05-11', 'BC', 'Refinance External', 'ARM', 784, 66.67, 18.7, 9.54, 'Conv', 0, 'Owner-Occupied', 'Closed', '2016-10-24', 'Current');</v>
      </c>
    </row>
    <row r="10731" spans="1:16" x14ac:dyDescent="0.35">
      <c r="A10731" s="22">
        <v>10730</v>
      </c>
      <c r="B10731" s="21">
        <v>41684</v>
      </c>
      <c r="C10731" s="22" t="s">
        <v>65</v>
      </c>
      <c r="D10731" s="22" t="s">
        <v>64</v>
      </c>
      <c r="E10731" s="22" t="s">
        <v>53</v>
      </c>
      <c r="F10731" s="22">
        <v>763</v>
      </c>
      <c r="G10731" s="22">
        <v>93.75</v>
      </c>
      <c r="H10731" s="22">
        <v>34.5</v>
      </c>
      <c r="I10731" s="22">
        <v>29.81</v>
      </c>
      <c r="J10731" s="22" t="s">
        <v>60</v>
      </c>
      <c r="K10731" s="23">
        <v>156283.29999999999</v>
      </c>
      <c r="L10731" s="23" t="s">
        <v>55</v>
      </c>
      <c r="M10731" s="23" t="s">
        <v>83</v>
      </c>
      <c r="N10731" s="27"/>
      <c r="O10731" s="23" t="s">
        <v>56</v>
      </c>
      <c r="P10731" t="str">
        <f t="shared" si="167"/>
        <v>INSERT INTO @DataTable (Deal, AdvanceDate, PROV, DealPurpose, RateType, BEACON, LTV, TDS, GDS, InsuranceType, PrincipalBalance, OccupancyType, AccountStatus, Closed_Date, DelinquencyBucket) VALUES (10730, '2014-02-14', 'NS', 'Purchase with Improvements', 'Fixed', 763, 93.75, 34.5, 29.81, 'HiRatio', 156283.3, 'Owner-Occupied', 'Open', '1900-01-00', 'Current');</v>
      </c>
    </row>
    <row r="10732" spans="1:16" x14ac:dyDescent="0.35">
      <c r="A10732" s="19">
        <v>10731</v>
      </c>
      <c r="B10732" s="18">
        <v>42074</v>
      </c>
      <c r="C10732" s="19" t="s">
        <v>57</v>
      </c>
      <c r="D10732" s="19" t="s">
        <v>52</v>
      </c>
      <c r="E10732" s="19" t="s">
        <v>40</v>
      </c>
      <c r="F10732" s="19">
        <v>789</v>
      </c>
      <c r="G10732" s="19">
        <v>47.14</v>
      </c>
      <c r="H10732" s="19">
        <v>11.94</v>
      </c>
      <c r="I10732" s="19">
        <v>11.94</v>
      </c>
      <c r="J10732" s="19" t="s">
        <v>54</v>
      </c>
      <c r="K10732" s="20">
        <v>150485.32</v>
      </c>
      <c r="L10732" s="20" t="s">
        <v>55</v>
      </c>
      <c r="M10732" s="20" t="s">
        <v>83</v>
      </c>
      <c r="N10732" s="26"/>
      <c r="O10732" s="20" t="s">
        <v>56</v>
      </c>
      <c r="P10732" t="str">
        <f t="shared" si="167"/>
        <v>INSERT INTO @DataTable (Deal, AdvanceDate, PROV, DealPurpose, RateType, BEACON, LTV, TDS, GDS, InsuranceType, PrincipalBalance, OccupancyType, AccountStatus, Closed_Date, DelinquencyBucket) VALUES (10731, '2015-03-11', 'ON', 'Refinance External', 'ARM', 789, 47.14, 11.94, 11.94, 'Conv', 150485.32, 'Owner-Occupied', 'Open', '1900-01-00', 'Current');</v>
      </c>
    </row>
    <row r="10733" spans="1:16" x14ac:dyDescent="0.35">
      <c r="A10733" s="22">
        <v>10732</v>
      </c>
      <c r="B10733" s="21">
        <v>42146</v>
      </c>
      <c r="C10733" s="22" t="s">
        <v>63</v>
      </c>
      <c r="D10733" s="22" t="s">
        <v>61</v>
      </c>
      <c r="E10733" s="22" t="s">
        <v>53</v>
      </c>
      <c r="F10733" s="22">
        <v>682</v>
      </c>
      <c r="G10733" s="22">
        <v>95</v>
      </c>
      <c r="H10733" s="22">
        <v>41.37</v>
      </c>
      <c r="I10733" s="22">
        <v>32.06</v>
      </c>
      <c r="J10733" s="22" t="s">
        <v>60</v>
      </c>
      <c r="K10733" s="23">
        <v>267027.52</v>
      </c>
      <c r="L10733" s="23" t="s">
        <v>66</v>
      </c>
      <c r="M10733" s="23" t="s">
        <v>83</v>
      </c>
      <c r="N10733" s="27"/>
      <c r="O10733" s="23" t="s">
        <v>56</v>
      </c>
      <c r="P10733" t="str">
        <f t="shared" si="167"/>
        <v>INSERT INTO @DataTable (Deal, AdvanceDate, PROV, DealPurpose, RateType, BEACON, LTV, TDS, GDS, InsuranceType, PrincipalBalance, OccupancyType, AccountStatus, Closed_Date, DelinquencyBucket) VALUES (10732, '2015-05-22', 'SK', 'Purchase', 'Fixed', 682, 95, 41.37, 32.06, 'HiRatio', 267027.52, 'Second Home', 'Open', '1900-01-00', 'Current');</v>
      </c>
    </row>
    <row r="10734" spans="1:16" x14ac:dyDescent="0.35">
      <c r="A10734" s="19">
        <v>10733</v>
      </c>
      <c r="B10734" s="18">
        <v>41689</v>
      </c>
      <c r="C10734" s="19" t="s">
        <v>57</v>
      </c>
      <c r="D10734" s="19" t="s">
        <v>52</v>
      </c>
      <c r="E10734" s="19" t="s">
        <v>40</v>
      </c>
      <c r="F10734" s="19">
        <v>734</v>
      </c>
      <c r="G10734" s="19">
        <v>80</v>
      </c>
      <c r="H10734" s="19">
        <v>38.299999999999997</v>
      </c>
      <c r="I10734" s="19">
        <v>16.75</v>
      </c>
      <c r="J10734" s="19" t="s">
        <v>54</v>
      </c>
      <c r="K10734" s="20">
        <v>0</v>
      </c>
      <c r="L10734" s="20" t="s">
        <v>55</v>
      </c>
      <c r="M10734" s="20" t="s">
        <v>84</v>
      </c>
      <c r="N10734" s="26">
        <v>42726</v>
      </c>
      <c r="O10734" s="20" t="s">
        <v>56</v>
      </c>
      <c r="P10734" t="str">
        <f t="shared" si="167"/>
        <v>INSERT INTO @DataTable (Deal, AdvanceDate, PROV, DealPurpose, RateType, BEACON, LTV, TDS, GDS, InsuranceType, PrincipalBalance, OccupancyType, AccountStatus, Closed_Date, DelinquencyBucket) VALUES (10733, '2014-02-19', 'ON', 'Refinance External', 'ARM', 734, 80, 38.3, 16.75, 'Conv', 0, 'Owner-Occupied', 'Closed', '2016-12-22', 'Current');</v>
      </c>
    </row>
    <row r="10735" spans="1:16" x14ac:dyDescent="0.35">
      <c r="A10735" s="22">
        <v>10734</v>
      </c>
      <c r="B10735" s="21">
        <v>41578</v>
      </c>
      <c r="C10735" s="22" t="s">
        <v>57</v>
      </c>
      <c r="D10735" s="22" t="s">
        <v>61</v>
      </c>
      <c r="E10735" s="22" t="s">
        <v>40</v>
      </c>
      <c r="F10735" s="22">
        <v>790</v>
      </c>
      <c r="G10735" s="22">
        <v>55.91</v>
      </c>
      <c r="H10735" s="22">
        <v>36.26</v>
      </c>
      <c r="I10735" s="22">
        <v>26.83</v>
      </c>
      <c r="J10735" s="22" t="s">
        <v>54</v>
      </c>
      <c r="K10735" s="23">
        <v>111680.3</v>
      </c>
      <c r="L10735" s="23" t="s">
        <v>55</v>
      </c>
      <c r="M10735" s="23" t="s">
        <v>83</v>
      </c>
      <c r="N10735" s="27"/>
      <c r="O10735" s="23" t="s">
        <v>56</v>
      </c>
      <c r="P10735" t="str">
        <f t="shared" si="167"/>
        <v>INSERT INTO @DataTable (Deal, AdvanceDate, PROV, DealPurpose, RateType, BEACON, LTV, TDS, GDS, InsuranceType, PrincipalBalance, OccupancyType, AccountStatus, Closed_Date, DelinquencyBucket) VALUES (10734, '2013-10-31', 'ON', 'Purchase', 'ARM', 790, 55.91, 36.26, 26.83, 'Conv', 111680.3, 'Owner-Occupied', 'Open', '1900-01-00', 'Current');</v>
      </c>
    </row>
    <row r="10736" spans="1:16" x14ac:dyDescent="0.35">
      <c r="A10736" s="19">
        <v>10735</v>
      </c>
      <c r="B10736" s="18">
        <v>42129</v>
      </c>
      <c r="C10736" s="19" t="s">
        <v>63</v>
      </c>
      <c r="D10736" s="19" t="s">
        <v>61</v>
      </c>
      <c r="E10736" s="19" t="s">
        <v>53</v>
      </c>
      <c r="F10736" s="19">
        <v>672</v>
      </c>
      <c r="G10736" s="19">
        <v>95</v>
      </c>
      <c r="H10736" s="19">
        <v>39.950000000000003</v>
      </c>
      <c r="I10736" s="19">
        <v>25.33</v>
      </c>
      <c r="J10736" s="19" t="s">
        <v>60</v>
      </c>
      <c r="K10736" s="20">
        <v>294759.61</v>
      </c>
      <c r="L10736" s="20" t="s">
        <v>55</v>
      </c>
      <c r="M10736" s="20" t="s">
        <v>83</v>
      </c>
      <c r="N10736" s="26"/>
      <c r="O10736" s="20" t="s">
        <v>56</v>
      </c>
      <c r="P10736" t="str">
        <f t="shared" si="167"/>
        <v>INSERT INTO @DataTable (Deal, AdvanceDate, PROV, DealPurpose, RateType, BEACON, LTV, TDS, GDS, InsuranceType, PrincipalBalance, OccupancyType, AccountStatus, Closed_Date, DelinquencyBucket) VALUES (10735, '2015-05-05', 'SK', 'Purchase', 'Fixed', 672, 95, 39.95, 25.33, 'HiRatio', 294759.61, 'Owner-Occupied', 'Open', '1900-01-00', 'Current');</v>
      </c>
    </row>
    <row r="10737" spans="1:16" x14ac:dyDescent="0.35">
      <c r="A10737" s="22">
        <v>10736</v>
      </c>
      <c r="B10737" s="21">
        <v>41064</v>
      </c>
      <c r="C10737" s="22" t="s">
        <v>57</v>
      </c>
      <c r="D10737" s="22" t="s">
        <v>52</v>
      </c>
      <c r="E10737" s="22" t="s">
        <v>53</v>
      </c>
      <c r="F10737" s="22">
        <v>662</v>
      </c>
      <c r="G10737" s="22">
        <v>49.61</v>
      </c>
      <c r="H10737" s="22">
        <v>42.6</v>
      </c>
      <c r="I10737" s="22">
        <v>24.91</v>
      </c>
      <c r="J10737" s="22" t="s">
        <v>54</v>
      </c>
      <c r="K10737" s="23">
        <v>171030.16</v>
      </c>
      <c r="L10737" s="23" t="s">
        <v>55</v>
      </c>
      <c r="M10737" s="23" t="s">
        <v>83</v>
      </c>
      <c r="N10737" s="27"/>
      <c r="O10737" s="23" t="s">
        <v>56</v>
      </c>
      <c r="P10737" t="str">
        <f t="shared" si="167"/>
        <v>INSERT INTO @DataTable (Deal, AdvanceDate, PROV, DealPurpose, RateType, BEACON, LTV, TDS, GDS, InsuranceType, PrincipalBalance, OccupancyType, AccountStatus, Closed_Date, DelinquencyBucket) VALUES (10736, '2012-06-04', 'ON', 'Refinance External', 'Fixed', 662, 49.61, 42.6, 24.91, 'Conv', 171030.16, 'Owner-Occupied', 'Open', '1900-01-00', 'Current');</v>
      </c>
    </row>
    <row r="10738" spans="1:16" x14ac:dyDescent="0.35">
      <c r="A10738" s="19">
        <v>10737</v>
      </c>
      <c r="B10738" s="18">
        <v>42075</v>
      </c>
      <c r="C10738" s="19" t="s">
        <v>51</v>
      </c>
      <c r="D10738" s="19" t="s">
        <v>61</v>
      </c>
      <c r="E10738" s="19" t="s">
        <v>40</v>
      </c>
      <c r="F10738" s="19">
        <v>688</v>
      </c>
      <c r="G10738" s="19">
        <v>75</v>
      </c>
      <c r="H10738" s="19">
        <v>41.03</v>
      </c>
      <c r="I10738" s="19">
        <v>8.9700000000000006</v>
      </c>
      <c r="J10738" s="19" t="s">
        <v>54</v>
      </c>
      <c r="K10738" s="20">
        <v>176768.73</v>
      </c>
      <c r="L10738" s="20" t="s">
        <v>66</v>
      </c>
      <c r="M10738" s="20" t="s">
        <v>83</v>
      </c>
      <c r="N10738" s="26"/>
      <c r="O10738" s="20" t="s">
        <v>56</v>
      </c>
      <c r="P10738" t="str">
        <f t="shared" si="167"/>
        <v>INSERT INTO @DataTable (Deal, AdvanceDate, PROV, DealPurpose, RateType, BEACON, LTV, TDS, GDS, InsuranceType, PrincipalBalance, OccupancyType, AccountStatus, Closed_Date, DelinquencyBucket) VALUES (10737, '2015-03-12', 'AB', 'Purchase', 'ARM', 688, 75, 41.03, 8.97, 'Conv', 176768.73, 'Second Home', 'Open', '1900-01-00', 'Current');</v>
      </c>
    </row>
    <row r="10739" spans="1:16" x14ac:dyDescent="0.35">
      <c r="A10739" s="22">
        <v>10738</v>
      </c>
      <c r="B10739" s="21">
        <v>41068</v>
      </c>
      <c r="C10739" s="22" t="s">
        <v>57</v>
      </c>
      <c r="D10739" s="22" t="s">
        <v>61</v>
      </c>
      <c r="E10739" s="22" t="s">
        <v>53</v>
      </c>
      <c r="F10739" s="22">
        <v>769</v>
      </c>
      <c r="G10739" s="22">
        <v>90</v>
      </c>
      <c r="H10739" s="22">
        <v>29.91</v>
      </c>
      <c r="I10739" s="22">
        <v>23.5</v>
      </c>
      <c r="J10739" s="22" t="s">
        <v>60</v>
      </c>
      <c r="K10739" s="23">
        <v>163413.13</v>
      </c>
      <c r="L10739" s="23" t="s">
        <v>55</v>
      </c>
      <c r="M10739" s="23" t="s">
        <v>83</v>
      </c>
      <c r="N10739" s="27"/>
      <c r="O10739" s="23" t="s">
        <v>56</v>
      </c>
      <c r="P10739" t="str">
        <f t="shared" si="167"/>
        <v>INSERT INTO @DataTable (Deal, AdvanceDate, PROV, DealPurpose, RateType, BEACON, LTV, TDS, GDS, InsuranceType, PrincipalBalance, OccupancyType, AccountStatus, Closed_Date, DelinquencyBucket) VALUES (10738, '2012-06-08', 'ON', 'Purchase', 'Fixed', 769, 90, 29.91, 23.5, 'HiRatio', 163413.13, 'Owner-Occupied', 'Open', '1900-01-00', 'Current');</v>
      </c>
    </row>
    <row r="10740" spans="1:16" x14ac:dyDescent="0.35">
      <c r="A10740" s="19">
        <v>10739</v>
      </c>
      <c r="B10740" s="18">
        <v>42230</v>
      </c>
      <c r="C10740" s="19" t="s">
        <v>57</v>
      </c>
      <c r="D10740" s="19" t="s">
        <v>61</v>
      </c>
      <c r="E10740" s="19" t="s">
        <v>53</v>
      </c>
      <c r="F10740" s="19">
        <v>776</v>
      </c>
      <c r="G10740" s="19">
        <v>95</v>
      </c>
      <c r="H10740" s="19">
        <v>35.64</v>
      </c>
      <c r="I10740" s="19">
        <v>23.85</v>
      </c>
      <c r="J10740" s="19" t="s">
        <v>60</v>
      </c>
      <c r="K10740" s="20">
        <v>537112.37</v>
      </c>
      <c r="L10740" s="20" t="s">
        <v>55</v>
      </c>
      <c r="M10740" s="20" t="s">
        <v>83</v>
      </c>
      <c r="N10740" s="26"/>
      <c r="O10740" s="20" t="s">
        <v>56</v>
      </c>
      <c r="P10740" t="str">
        <f t="shared" si="167"/>
        <v>INSERT INTO @DataTable (Deal, AdvanceDate, PROV, DealPurpose, RateType, BEACON, LTV, TDS, GDS, InsuranceType, PrincipalBalance, OccupancyType, AccountStatus, Closed_Date, DelinquencyBucket) VALUES (10739, '2015-08-14', 'ON', 'Purchase', 'Fixed', 776, 95, 35.64, 23.85, 'HiRatio', 537112.37, 'Owner-Occupied', 'Open', '1900-01-00', 'Current');</v>
      </c>
    </row>
    <row r="10741" spans="1:16" x14ac:dyDescent="0.35">
      <c r="A10741" s="22">
        <v>10740</v>
      </c>
      <c r="B10741" s="21">
        <v>42389</v>
      </c>
      <c r="C10741" s="22" t="s">
        <v>58</v>
      </c>
      <c r="D10741" s="22" t="s">
        <v>61</v>
      </c>
      <c r="E10741" s="22" t="s">
        <v>53</v>
      </c>
      <c r="F10741" s="22">
        <v>786</v>
      </c>
      <c r="G10741" s="22">
        <v>95</v>
      </c>
      <c r="H10741" s="22">
        <v>37.799999999999997</v>
      </c>
      <c r="I10741" s="22">
        <v>31.35</v>
      </c>
      <c r="J10741" s="22" t="s">
        <v>60</v>
      </c>
      <c r="K10741" s="23">
        <v>573470.92000000004</v>
      </c>
      <c r="L10741" s="23" t="s">
        <v>55</v>
      </c>
      <c r="M10741" s="23" t="s">
        <v>83</v>
      </c>
      <c r="N10741" s="27"/>
      <c r="O10741" s="23" t="s">
        <v>56</v>
      </c>
      <c r="P10741" t="str">
        <f t="shared" si="167"/>
        <v>INSERT INTO @DataTable (Deal, AdvanceDate, PROV, DealPurpose, RateType, BEACON, LTV, TDS, GDS, InsuranceType, PrincipalBalance, OccupancyType, AccountStatus, Closed_Date, DelinquencyBucket) VALUES (10740, '2016-01-20', 'BC', 'Purchase', 'Fixed', 786, 95, 37.8, 31.35, 'HiRatio', 573470.92, 'Owner-Occupied', 'Open', '1900-01-00', 'Current');</v>
      </c>
    </row>
    <row r="10742" spans="1:16" x14ac:dyDescent="0.35">
      <c r="A10742" s="19">
        <v>10741</v>
      </c>
      <c r="B10742" s="18">
        <v>42622</v>
      </c>
      <c r="C10742" s="19" t="s">
        <v>74</v>
      </c>
      <c r="D10742" s="19" t="s">
        <v>52</v>
      </c>
      <c r="E10742" s="19" t="s">
        <v>53</v>
      </c>
      <c r="F10742" s="19">
        <v>778</v>
      </c>
      <c r="G10742" s="19">
        <v>74</v>
      </c>
      <c r="H10742" s="19">
        <v>25.58</v>
      </c>
      <c r="I10742" s="19">
        <v>20.39</v>
      </c>
      <c r="J10742" s="19" t="s">
        <v>54</v>
      </c>
      <c r="K10742" s="20">
        <v>351539.77</v>
      </c>
      <c r="L10742" s="20" t="s">
        <v>55</v>
      </c>
      <c r="M10742" s="20" t="s">
        <v>83</v>
      </c>
      <c r="N10742" s="26"/>
      <c r="O10742" s="20" t="s">
        <v>56</v>
      </c>
      <c r="P10742" t="str">
        <f t="shared" si="167"/>
        <v>INSERT INTO @DataTable (Deal, AdvanceDate, PROV, DealPurpose, RateType, BEACON, LTV, TDS, GDS, InsuranceType, PrincipalBalance, OccupancyType, AccountStatus, Closed_Date, DelinquencyBucket) VALUES (10741, '2016-09-09', 'MB', 'Refinance External', 'Fixed', 778, 74, 25.58, 20.39, 'Conv', 351539.77, 'Owner-Occupied', 'Open', '1900-01-00', 'Current');</v>
      </c>
    </row>
    <row r="10743" spans="1:16" x14ac:dyDescent="0.35">
      <c r="A10743" s="22">
        <v>10742</v>
      </c>
      <c r="B10743" s="21">
        <v>41579</v>
      </c>
      <c r="C10743" s="22" t="s">
        <v>57</v>
      </c>
      <c r="D10743" s="22" t="s">
        <v>61</v>
      </c>
      <c r="E10743" s="22" t="s">
        <v>40</v>
      </c>
      <c r="F10743" s="22">
        <v>682</v>
      </c>
      <c r="G10743" s="22">
        <v>95</v>
      </c>
      <c r="H10743" s="22">
        <v>19.350000000000001</v>
      </c>
      <c r="I10743" s="22">
        <v>8.2100000000000009</v>
      </c>
      <c r="J10743" s="22" t="s">
        <v>60</v>
      </c>
      <c r="K10743" s="23">
        <v>172878.1</v>
      </c>
      <c r="L10743" s="23" t="s">
        <v>55</v>
      </c>
      <c r="M10743" s="23" t="s">
        <v>83</v>
      </c>
      <c r="N10743" s="27"/>
      <c r="O10743" s="23" t="s">
        <v>56</v>
      </c>
      <c r="P10743" t="str">
        <f t="shared" si="167"/>
        <v>INSERT INTO @DataTable (Deal, AdvanceDate, PROV, DealPurpose, RateType, BEACON, LTV, TDS, GDS, InsuranceType, PrincipalBalance, OccupancyType, AccountStatus, Closed_Date, DelinquencyBucket) VALUES (10742, '2013-11-01', 'ON', 'Purchase', 'ARM', 682, 95, 19.35, 8.21, 'HiRatio', 172878.1, 'Owner-Occupied', 'Open', '1900-01-00', 'Current');</v>
      </c>
    </row>
    <row r="10744" spans="1:16" x14ac:dyDescent="0.35">
      <c r="A10744" s="19">
        <v>10743</v>
      </c>
      <c r="B10744" s="18">
        <v>41547</v>
      </c>
      <c r="C10744" s="19" t="s">
        <v>51</v>
      </c>
      <c r="D10744" s="19" t="s">
        <v>52</v>
      </c>
      <c r="E10744" s="19" t="s">
        <v>53</v>
      </c>
      <c r="F10744" s="19">
        <v>774</v>
      </c>
      <c r="G10744" s="19">
        <v>75</v>
      </c>
      <c r="H10744" s="19">
        <v>22.96</v>
      </c>
      <c r="I10744" s="19">
        <v>18.63</v>
      </c>
      <c r="J10744" s="19" t="s">
        <v>54</v>
      </c>
      <c r="K10744" s="20">
        <v>0</v>
      </c>
      <c r="L10744" s="20" t="s">
        <v>55</v>
      </c>
      <c r="M10744" s="20" t="s">
        <v>84</v>
      </c>
      <c r="N10744" s="26">
        <v>42541</v>
      </c>
      <c r="O10744" s="20" t="s">
        <v>56</v>
      </c>
      <c r="P10744" t="str">
        <f t="shared" si="167"/>
        <v>INSERT INTO @DataTable (Deal, AdvanceDate, PROV, DealPurpose, RateType, BEACON, LTV, TDS, GDS, InsuranceType, PrincipalBalance, OccupancyType, AccountStatus, Closed_Date, DelinquencyBucket) VALUES (10743, '2013-09-30', 'AB', 'Refinance External', 'Fixed', 774, 75, 22.96, 18.63, 'Conv', 0, 'Owner-Occupied', 'Closed', '2016-06-20', 'Current');</v>
      </c>
    </row>
    <row r="10745" spans="1:16" x14ac:dyDescent="0.35">
      <c r="A10745" s="22">
        <v>10744</v>
      </c>
      <c r="B10745" s="21">
        <v>42247</v>
      </c>
      <c r="C10745" s="22" t="s">
        <v>57</v>
      </c>
      <c r="D10745" s="22" t="s">
        <v>61</v>
      </c>
      <c r="E10745" s="22" t="s">
        <v>53</v>
      </c>
      <c r="F10745" s="22">
        <v>771</v>
      </c>
      <c r="G10745" s="22">
        <v>95</v>
      </c>
      <c r="H10745" s="22">
        <v>30.93</v>
      </c>
      <c r="I10745" s="22">
        <v>26.78</v>
      </c>
      <c r="J10745" s="22" t="s">
        <v>60</v>
      </c>
      <c r="K10745" s="23">
        <v>331271.09000000003</v>
      </c>
      <c r="L10745" s="23" t="s">
        <v>55</v>
      </c>
      <c r="M10745" s="23" t="s">
        <v>83</v>
      </c>
      <c r="N10745" s="27"/>
      <c r="O10745" s="23" t="s">
        <v>56</v>
      </c>
      <c r="P10745" t="str">
        <f t="shared" si="167"/>
        <v>INSERT INTO @DataTable (Deal, AdvanceDate, PROV, DealPurpose, RateType, BEACON, LTV, TDS, GDS, InsuranceType, PrincipalBalance, OccupancyType, AccountStatus, Closed_Date, DelinquencyBucket) VALUES (10744, '2015-08-31', 'ON', 'Purchase', 'Fixed', 771, 95, 30.93, 26.78, 'HiRatio', 331271.09, 'Owner-Occupied', 'Open', '1900-01-00', 'Current');</v>
      </c>
    </row>
    <row r="10746" spans="1:16" x14ac:dyDescent="0.35">
      <c r="A10746" s="19">
        <v>10745</v>
      </c>
      <c r="B10746" s="18">
        <v>41871</v>
      </c>
      <c r="C10746" s="19" t="s">
        <v>57</v>
      </c>
      <c r="D10746" s="19" t="s">
        <v>61</v>
      </c>
      <c r="E10746" s="19" t="s">
        <v>40</v>
      </c>
      <c r="F10746" s="19">
        <v>735</v>
      </c>
      <c r="G10746" s="19">
        <v>95</v>
      </c>
      <c r="H10746" s="19">
        <v>28.74</v>
      </c>
      <c r="I10746" s="19">
        <v>27.38</v>
      </c>
      <c r="J10746" s="19" t="s">
        <v>60</v>
      </c>
      <c r="K10746" s="20">
        <v>390455.75</v>
      </c>
      <c r="L10746" s="20" t="s">
        <v>55</v>
      </c>
      <c r="M10746" s="20" t="s">
        <v>83</v>
      </c>
      <c r="N10746" s="26"/>
      <c r="O10746" s="20" t="s">
        <v>56</v>
      </c>
      <c r="P10746" t="str">
        <f t="shared" si="167"/>
        <v>INSERT INTO @DataTable (Deal, AdvanceDate, PROV, DealPurpose, RateType, BEACON, LTV, TDS, GDS, InsuranceType, PrincipalBalance, OccupancyType, AccountStatus, Closed_Date, DelinquencyBucket) VALUES (10745, '2014-08-20', 'ON', 'Purchase', 'ARM', 735, 95, 28.74, 27.38, 'HiRatio', 390455.75, 'Owner-Occupied', 'Open', '1900-01-00', 'Current');</v>
      </c>
    </row>
    <row r="10747" spans="1:16" x14ac:dyDescent="0.35">
      <c r="A10747" s="22">
        <v>10746</v>
      </c>
      <c r="B10747" s="21">
        <v>41813</v>
      </c>
      <c r="C10747" s="22" t="s">
        <v>58</v>
      </c>
      <c r="D10747" s="22" t="s">
        <v>61</v>
      </c>
      <c r="E10747" s="22" t="s">
        <v>40</v>
      </c>
      <c r="F10747" s="22">
        <v>751</v>
      </c>
      <c r="G10747" s="22">
        <v>80</v>
      </c>
      <c r="H10747" s="22">
        <v>25.64</v>
      </c>
      <c r="I10747" s="22">
        <v>25.06</v>
      </c>
      <c r="J10747" s="22" t="s">
        <v>54</v>
      </c>
      <c r="K10747" s="23">
        <v>160362.66</v>
      </c>
      <c r="L10747" s="23" t="s">
        <v>55</v>
      </c>
      <c r="M10747" s="23" t="s">
        <v>83</v>
      </c>
      <c r="N10747" s="27"/>
      <c r="O10747" s="23" t="s">
        <v>56</v>
      </c>
      <c r="P10747" t="str">
        <f t="shared" si="167"/>
        <v>INSERT INTO @DataTable (Deal, AdvanceDate, PROV, DealPurpose, RateType, BEACON, LTV, TDS, GDS, InsuranceType, PrincipalBalance, OccupancyType, AccountStatus, Closed_Date, DelinquencyBucket) VALUES (10746, '2014-06-23', 'BC', 'Purchase', 'ARM', 751, 80, 25.64, 25.06, 'Conv', 160362.66, 'Owner-Occupied', 'Open', '1900-01-00', 'Current');</v>
      </c>
    </row>
    <row r="10748" spans="1:16" x14ac:dyDescent="0.35">
      <c r="A10748" s="19">
        <v>10747</v>
      </c>
      <c r="B10748" s="18">
        <v>41915</v>
      </c>
      <c r="C10748" s="19" t="s">
        <v>58</v>
      </c>
      <c r="D10748" s="19" t="s">
        <v>61</v>
      </c>
      <c r="E10748" s="19" t="s">
        <v>53</v>
      </c>
      <c r="F10748" s="19">
        <v>607</v>
      </c>
      <c r="G10748" s="19">
        <v>95</v>
      </c>
      <c r="H10748" s="19">
        <v>40.93</v>
      </c>
      <c r="I10748" s="19">
        <v>12.29</v>
      </c>
      <c r="J10748" s="19" t="s">
        <v>60</v>
      </c>
      <c r="K10748" s="20">
        <v>385956.06</v>
      </c>
      <c r="L10748" s="20" t="s">
        <v>55</v>
      </c>
      <c r="M10748" s="20" t="s">
        <v>83</v>
      </c>
      <c r="N10748" s="26"/>
      <c r="O10748" s="20" t="s">
        <v>56</v>
      </c>
      <c r="P10748" t="str">
        <f t="shared" si="167"/>
        <v>INSERT INTO @DataTable (Deal, AdvanceDate, PROV, DealPurpose, RateType, BEACON, LTV, TDS, GDS, InsuranceType, PrincipalBalance, OccupancyType, AccountStatus, Closed_Date, DelinquencyBucket) VALUES (10747, '2014-10-03', 'BC', 'Purchase', 'Fixed', 607, 95, 40.93, 12.29, 'HiRatio', 385956.06, 'Owner-Occupied', 'Open', '1900-01-00', 'Current');</v>
      </c>
    </row>
    <row r="10749" spans="1:16" x14ac:dyDescent="0.35">
      <c r="A10749" s="22">
        <v>10748</v>
      </c>
      <c r="B10749" s="21">
        <v>41579</v>
      </c>
      <c r="C10749" s="22" t="s">
        <v>57</v>
      </c>
      <c r="D10749" s="22" t="s">
        <v>52</v>
      </c>
      <c r="E10749" s="22" t="s">
        <v>40</v>
      </c>
      <c r="F10749" s="22">
        <v>699</v>
      </c>
      <c r="G10749" s="22">
        <v>80</v>
      </c>
      <c r="H10749" s="22">
        <v>36.770000000000003</v>
      </c>
      <c r="I10749" s="22">
        <v>28.22</v>
      </c>
      <c r="J10749" s="22" t="s">
        <v>54</v>
      </c>
      <c r="K10749" s="23">
        <v>131546</v>
      </c>
      <c r="L10749" s="23" t="s">
        <v>55</v>
      </c>
      <c r="M10749" s="23" t="s">
        <v>83</v>
      </c>
      <c r="N10749" s="27"/>
      <c r="O10749" s="23" t="s">
        <v>56</v>
      </c>
      <c r="P10749" t="str">
        <f t="shared" si="167"/>
        <v>INSERT INTO @DataTable (Deal, AdvanceDate, PROV, DealPurpose, RateType, BEACON, LTV, TDS, GDS, InsuranceType, PrincipalBalance, OccupancyType, AccountStatus, Closed_Date, DelinquencyBucket) VALUES (10748, '2013-11-01', 'ON', 'Refinance External', 'ARM', 699, 80, 36.77, 28.22, 'Conv', 131546, 'Owner-Occupied', 'Open', '1900-01-00', 'Current');</v>
      </c>
    </row>
    <row r="10750" spans="1:16" x14ac:dyDescent="0.35">
      <c r="A10750" s="19">
        <v>10749</v>
      </c>
      <c r="B10750" s="18">
        <v>42335</v>
      </c>
      <c r="C10750" s="19" t="s">
        <v>57</v>
      </c>
      <c r="D10750" s="19" t="s">
        <v>52</v>
      </c>
      <c r="E10750" s="19" t="s">
        <v>53</v>
      </c>
      <c r="F10750" s="19">
        <v>802</v>
      </c>
      <c r="G10750" s="19">
        <v>76.47</v>
      </c>
      <c r="H10750" s="19">
        <v>28.25</v>
      </c>
      <c r="I10750" s="19">
        <v>27.7</v>
      </c>
      <c r="J10750" s="19" t="s">
        <v>54</v>
      </c>
      <c r="K10750" s="20">
        <v>126045.41</v>
      </c>
      <c r="L10750" s="20" t="s">
        <v>55</v>
      </c>
      <c r="M10750" s="20" t="s">
        <v>83</v>
      </c>
      <c r="N10750" s="26"/>
      <c r="O10750" s="20" t="s">
        <v>56</v>
      </c>
      <c r="P10750" t="str">
        <f t="shared" si="167"/>
        <v>INSERT INTO @DataTable (Deal, AdvanceDate, PROV, DealPurpose, RateType, BEACON, LTV, TDS, GDS, InsuranceType, PrincipalBalance, OccupancyType, AccountStatus, Closed_Date, DelinquencyBucket) VALUES (10749, '2015-11-27', 'ON', 'Refinance External', 'Fixed', 802, 76.47, 28.25, 27.7, 'Conv', 126045.41, 'Owner-Occupied', 'Open', '1900-01-00', 'Current');</v>
      </c>
    </row>
    <row r="10751" spans="1:16" x14ac:dyDescent="0.35">
      <c r="A10751" s="22">
        <v>10750</v>
      </c>
      <c r="B10751" s="21">
        <v>42332</v>
      </c>
      <c r="C10751" s="22" t="s">
        <v>57</v>
      </c>
      <c r="D10751" s="22" t="s">
        <v>59</v>
      </c>
      <c r="E10751" s="22" t="s">
        <v>53</v>
      </c>
      <c r="F10751" s="22">
        <v>791</v>
      </c>
      <c r="G10751" s="22">
        <v>32.64</v>
      </c>
      <c r="H10751" s="22">
        <v>27.66</v>
      </c>
      <c r="I10751" s="22">
        <v>19.940000000000001</v>
      </c>
      <c r="J10751" s="22" t="s">
        <v>54</v>
      </c>
      <c r="K10751" s="23">
        <v>168910.07</v>
      </c>
      <c r="L10751" s="23" t="s">
        <v>55</v>
      </c>
      <c r="M10751" s="23" t="s">
        <v>83</v>
      </c>
      <c r="N10751" s="27"/>
      <c r="O10751" s="23" t="s">
        <v>56</v>
      </c>
      <c r="P10751" t="str">
        <f t="shared" si="167"/>
        <v>INSERT INTO @DataTable (Deal, AdvanceDate, PROV, DealPurpose, RateType, BEACON, LTV, TDS, GDS, InsuranceType, PrincipalBalance, OccupancyType, AccountStatus, Closed_Date, DelinquencyBucket) VALUES (10750, '2015-11-24', 'ON', 'Transfer', 'Fixed', 791, 32.64, 27.66, 19.94, 'Conv', 168910.07, 'Owner-Occupied', 'Open', '1900-01-00', 'Current');</v>
      </c>
    </row>
    <row r="10752" spans="1:16" x14ac:dyDescent="0.35">
      <c r="A10752" s="19">
        <v>10751</v>
      </c>
      <c r="B10752" s="18">
        <v>41932</v>
      </c>
      <c r="C10752" s="19" t="s">
        <v>51</v>
      </c>
      <c r="D10752" s="19" t="s">
        <v>61</v>
      </c>
      <c r="E10752" s="19" t="s">
        <v>53</v>
      </c>
      <c r="F10752" s="19">
        <v>727</v>
      </c>
      <c r="G10752" s="19">
        <v>90</v>
      </c>
      <c r="H10752" s="19">
        <v>36.32</v>
      </c>
      <c r="I10752" s="19">
        <v>23.86</v>
      </c>
      <c r="J10752" s="19" t="s">
        <v>60</v>
      </c>
      <c r="K10752" s="20">
        <v>205386.25</v>
      </c>
      <c r="L10752" s="20" t="s">
        <v>55</v>
      </c>
      <c r="M10752" s="20" t="s">
        <v>83</v>
      </c>
      <c r="N10752" s="26"/>
      <c r="O10752" s="20" t="s">
        <v>56</v>
      </c>
      <c r="P10752" t="str">
        <f t="shared" si="167"/>
        <v>INSERT INTO @DataTable (Deal, AdvanceDate, PROV, DealPurpose, RateType, BEACON, LTV, TDS, GDS, InsuranceType, PrincipalBalance, OccupancyType, AccountStatus, Closed_Date, DelinquencyBucket) VALUES (10751, '2014-10-20', 'AB', 'Purchase', 'Fixed', 727, 90, 36.32, 23.86, 'HiRatio', 205386.25, 'Owner-Occupied', 'Open', '1900-01-00', 'Current');</v>
      </c>
    </row>
    <row r="10753" spans="1:16" x14ac:dyDescent="0.35">
      <c r="A10753" s="22">
        <v>10752</v>
      </c>
      <c r="B10753" s="21">
        <v>42433</v>
      </c>
      <c r="C10753" s="22" t="s">
        <v>57</v>
      </c>
      <c r="D10753" s="22" t="s">
        <v>59</v>
      </c>
      <c r="E10753" s="22" t="s">
        <v>40</v>
      </c>
      <c r="F10753" s="22">
        <v>819</v>
      </c>
      <c r="G10753" s="22">
        <v>44.69</v>
      </c>
      <c r="H10753" s="22">
        <v>23.74</v>
      </c>
      <c r="I10753" s="22">
        <v>13.89</v>
      </c>
      <c r="J10753" s="22" t="s">
        <v>54</v>
      </c>
      <c r="K10753" s="23">
        <v>143447.44</v>
      </c>
      <c r="L10753" s="23" t="s">
        <v>55</v>
      </c>
      <c r="M10753" s="23" t="s">
        <v>83</v>
      </c>
      <c r="N10753" s="27"/>
      <c r="O10753" s="23" t="s">
        <v>56</v>
      </c>
      <c r="P10753" t="str">
        <f t="shared" si="167"/>
        <v>INSERT INTO @DataTable (Deal, AdvanceDate, PROV, DealPurpose, RateType, BEACON, LTV, TDS, GDS, InsuranceType, PrincipalBalance, OccupancyType, AccountStatus, Closed_Date, DelinquencyBucket) VALUES (10752, '2016-03-04', 'ON', 'Transfer', 'ARM', 819, 44.69, 23.74, 13.89, 'Conv', 143447.44, 'Owner-Occupied', 'Open', '1900-01-00', 'Current');</v>
      </c>
    </row>
    <row r="10754" spans="1:16" x14ac:dyDescent="0.35">
      <c r="A10754" s="19">
        <v>10753</v>
      </c>
      <c r="B10754" s="18">
        <v>41831</v>
      </c>
      <c r="C10754" s="19" t="s">
        <v>51</v>
      </c>
      <c r="D10754" s="19" t="s">
        <v>61</v>
      </c>
      <c r="E10754" s="19" t="s">
        <v>53</v>
      </c>
      <c r="F10754" s="19">
        <v>687</v>
      </c>
      <c r="G10754" s="19">
        <v>90</v>
      </c>
      <c r="H10754" s="19">
        <v>31.75</v>
      </c>
      <c r="I10754" s="19">
        <v>8.1999999999999993</v>
      </c>
      <c r="J10754" s="19" t="s">
        <v>60</v>
      </c>
      <c r="K10754" s="20">
        <v>72004.13</v>
      </c>
      <c r="L10754" s="20" t="s">
        <v>66</v>
      </c>
      <c r="M10754" s="20" t="s">
        <v>83</v>
      </c>
      <c r="N10754" s="26"/>
      <c r="O10754" s="20" t="s">
        <v>56</v>
      </c>
      <c r="P10754" t="str">
        <f t="shared" si="167"/>
        <v>INSERT INTO @DataTable (Deal, AdvanceDate, PROV, DealPurpose, RateType, BEACON, LTV, TDS, GDS, InsuranceType, PrincipalBalance, OccupancyType, AccountStatus, Closed_Date, DelinquencyBucket) VALUES (10753, '2014-07-11', 'AB', 'Purchase', 'Fixed', 687, 90, 31.75, 8.2, 'HiRatio', 72004.13, 'Second Home', 'Open', '1900-01-00', 'Current');</v>
      </c>
    </row>
    <row r="10755" spans="1:16" x14ac:dyDescent="0.35">
      <c r="A10755" s="22">
        <v>10754</v>
      </c>
      <c r="B10755" s="21">
        <v>42111</v>
      </c>
      <c r="C10755" s="22" t="s">
        <v>51</v>
      </c>
      <c r="D10755" s="22" t="s">
        <v>61</v>
      </c>
      <c r="E10755" s="22" t="s">
        <v>53</v>
      </c>
      <c r="F10755" s="22">
        <v>786</v>
      </c>
      <c r="G10755" s="22">
        <v>95</v>
      </c>
      <c r="H10755" s="22">
        <v>36.75</v>
      </c>
      <c r="I10755" s="22">
        <v>36.51</v>
      </c>
      <c r="J10755" s="22" t="s">
        <v>60</v>
      </c>
      <c r="K10755" s="23">
        <v>322385.7</v>
      </c>
      <c r="L10755" s="23" t="s">
        <v>55</v>
      </c>
      <c r="M10755" s="23" t="s">
        <v>83</v>
      </c>
      <c r="N10755" s="27"/>
      <c r="O10755" s="23" t="s">
        <v>56</v>
      </c>
      <c r="P10755" t="str">
        <f t="shared" ref="P10755:P10818" si="168">"INSERT INTO @DataTable (Deal, AdvanceDate, PROV, DealPurpose, RateType, BEACON, LTV, TDS, GDS, InsuranceType, PrincipalBalance, OccupancyType, AccountStatus, Closed_Date, DelinquencyBucket) VALUES (" &amp; A10755 &amp; ", " &amp; "'" &amp; TEXT(B10755, "yyyy-mm-dd") &amp; "', '" &amp; C10755 &amp; "', '" &amp; D10755 &amp; "', '" &amp; E10755 &amp; "', " &amp; F10755 &amp; ", " &amp; G10755 &amp; ", " &amp; H10755 &amp; ", " &amp; I10755 &amp; ", '" &amp; J10755 &amp; "', " &amp; K10755 &amp; ", '" &amp; L10755 &amp; "', '" &amp; M10755 &amp; "', '" &amp;TEXT(N10755, "yyyy-mm-dd") &amp; "', '" &amp; O10755 &amp; "');"</f>
        <v>INSERT INTO @DataTable (Deal, AdvanceDate, PROV, DealPurpose, RateType, BEACON, LTV, TDS, GDS, InsuranceType, PrincipalBalance, OccupancyType, AccountStatus, Closed_Date, DelinquencyBucket) VALUES (10754, '2015-04-17', 'AB', 'Purchase', 'Fixed', 786, 95, 36.75, 36.51, 'HiRatio', 322385.7, 'Owner-Occupied', 'Open', '1900-01-00', 'Current');</v>
      </c>
    </row>
    <row r="10756" spans="1:16" x14ac:dyDescent="0.35">
      <c r="A10756" s="19">
        <v>10755</v>
      </c>
      <c r="B10756" s="18">
        <v>42558</v>
      </c>
      <c r="C10756" s="19" t="s">
        <v>57</v>
      </c>
      <c r="D10756" s="19" t="s">
        <v>52</v>
      </c>
      <c r="E10756" s="19" t="s">
        <v>40</v>
      </c>
      <c r="F10756" s="19">
        <v>800</v>
      </c>
      <c r="G10756" s="19">
        <v>59.3</v>
      </c>
      <c r="H10756" s="19">
        <v>35.67</v>
      </c>
      <c r="I10756" s="19">
        <v>29.52</v>
      </c>
      <c r="J10756" s="19" t="s">
        <v>54</v>
      </c>
      <c r="K10756" s="20">
        <v>284557.53999999998</v>
      </c>
      <c r="L10756" s="20" t="s">
        <v>55</v>
      </c>
      <c r="M10756" s="20" t="s">
        <v>83</v>
      </c>
      <c r="N10756" s="26"/>
      <c r="O10756" s="20" t="s">
        <v>56</v>
      </c>
      <c r="P10756" t="str">
        <f t="shared" si="168"/>
        <v>INSERT INTO @DataTable (Deal, AdvanceDate, PROV, DealPurpose, RateType, BEACON, LTV, TDS, GDS, InsuranceType, PrincipalBalance, OccupancyType, AccountStatus, Closed_Date, DelinquencyBucket) VALUES (10755, '2016-07-07', 'ON', 'Refinance External', 'ARM', 800, 59.3, 35.67, 29.52, 'Conv', 284557.54, 'Owner-Occupied', 'Open', '1900-01-00', 'Current');</v>
      </c>
    </row>
    <row r="10757" spans="1:16" x14ac:dyDescent="0.35">
      <c r="A10757" s="22">
        <v>10756</v>
      </c>
      <c r="B10757" s="21">
        <v>41932</v>
      </c>
      <c r="C10757" s="22" t="s">
        <v>51</v>
      </c>
      <c r="D10757" s="22" t="s">
        <v>61</v>
      </c>
      <c r="E10757" s="22" t="s">
        <v>53</v>
      </c>
      <c r="F10757" s="22">
        <v>725</v>
      </c>
      <c r="G10757" s="22">
        <v>95</v>
      </c>
      <c r="H10757" s="22">
        <v>40.67</v>
      </c>
      <c r="I10757" s="22">
        <v>31.76</v>
      </c>
      <c r="J10757" s="22" t="s">
        <v>60</v>
      </c>
      <c r="K10757" s="23">
        <v>457698.66</v>
      </c>
      <c r="L10757" s="23" t="s">
        <v>55</v>
      </c>
      <c r="M10757" s="23" t="s">
        <v>83</v>
      </c>
      <c r="N10757" s="27"/>
      <c r="O10757" s="23" t="s">
        <v>56</v>
      </c>
      <c r="P10757" t="str">
        <f t="shared" si="168"/>
        <v>INSERT INTO @DataTable (Deal, AdvanceDate, PROV, DealPurpose, RateType, BEACON, LTV, TDS, GDS, InsuranceType, PrincipalBalance, OccupancyType, AccountStatus, Closed_Date, DelinquencyBucket) VALUES (10756, '2014-10-20', 'AB', 'Purchase', 'Fixed', 725, 95, 40.67, 31.76, 'HiRatio', 457698.66, 'Owner-Occupied', 'Open', '1900-01-00', 'Current');</v>
      </c>
    </row>
    <row r="10758" spans="1:16" x14ac:dyDescent="0.35">
      <c r="A10758" s="19">
        <v>10757</v>
      </c>
      <c r="B10758" s="18">
        <v>41089</v>
      </c>
      <c r="C10758" s="19" t="s">
        <v>57</v>
      </c>
      <c r="D10758" s="19" t="s">
        <v>52</v>
      </c>
      <c r="E10758" s="19" t="s">
        <v>53</v>
      </c>
      <c r="F10758" s="19">
        <v>702</v>
      </c>
      <c r="G10758" s="19">
        <v>80</v>
      </c>
      <c r="H10758" s="19">
        <v>30.23</v>
      </c>
      <c r="I10758" s="19">
        <v>24.23</v>
      </c>
      <c r="J10758" s="19" t="s">
        <v>54</v>
      </c>
      <c r="K10758" s="20">
        <v>0</v>
      </c>
      <c r="L10758" s="20" t="s">
        <v>55</v>
      </c>
      <c r="M10758" s="20" t="s">
        <v>84</v>
      </c>
      <c r="N10758" s="26">
        <v>42079</v>
      </c>
      <c r="O10758" s="20" t="s">
        <v>56</v>
      </c>
      <c r="P10758" t="str">
        <f t="shared" si="168"/>
        <v>INSERT INTO @DataTable (Deal, AdvanceDate, PROV, DealPurpose, RateType, BEACON, LTV, TDS, GDS, InsuranceType, PrincipalBalance, OccupancyType, AccountStatus, Closed_Date, DelinquencyBucket) VALUES (10757, '2012-06-29', 'ON', 'Refinance External', 'Fixed', 702, 80, 30.23, 24.23, 'Conv', 0, 'Owner-Occupied', 'Closed', '2015-03-16', 'Current');</v>
      </c>
    </row>
    <row r="10759" spans="1:16" x14ac:dyDescent="0.35">
      <c r="A10759" s="22">
        <v>10758</v>
      </c>
      <c r="B10759" s="21">
        <v>42388</v>
      </c>
      <c r="C10759" s="22" t="s">
        <v>57</v>
      </c>
      <c r="D10759" s="22" t="s">
        <v>61</v>
      </c>
      <c r="E10759" s="22" t="s">
        <v>40</v>
      </c>
      <c r="F10759" s="22">
        <v>721</v>
      </c>
      <c r="G10759" s="22">
        <v>95</v>
      </c>
      <c r="H10759" s="22">
        <v>36.93</v>
      </c>
      <c r="I10759" s="22">
        <v>21.6</v>
      </c>
      <c r="J10759" s="22" t="s">
        <v>60</v>
      </c>
      <c r="K10759" s="23">
        <v>267965.06</v>
      </c>
      <c r="L10759" s="23" t="s">
        <v>55</v>
      </c>
      <c r="M10759" s="23" t="s">
        <v>83</v>
      </c>
      <c r="N10759" s="27"/>
      <c r="O10759" s="23" t="s">
        <v>56</v>
      </c>
      <c r="P10759" t="str">
        <f t="shared" si="168"/>
        <v>INSERT INTO @DataTable (Deal, AdvanceDate, PROV, DealPurpose, RateType, BEACON, LTV, TDS, GDS, InsuranceType, PrincipalBalance, OccupancyType, AccountStatus, Closed_Date, DelinquencyBucket) VALUES (10758, '2016-01-19', 'ON', 'Purchase', 'ARM', 721, 95, 36.93, 21.6, 'HiRatio', 267965.06, 'Owner-Occupied', 'Open', '1900-01-00', 'Current');</v>
      </c>
    </row>
    <row r="10760" spans="1:16" x14ac:dyDescent="0.35">
      <c r="A10760" s="19">
        <v>10759</v>
      </c>
      <c r="B10760" s="18">
        <v>41992</v>
      </c>
      <c r="C10760" s="19" t="s">
        <v>51</v>
      </c>
      <c r="D10760" s="19" t="s">
        <v>61</v>
      </c>
      <c r="E10760" s="19" t="s">
        <v>53</v>
      </c>
      <c r="F10760" s="19">
        <v>703</v>
      </c>
      <c r="G10760" s="19">
        <v>95</v>
      </c>
      <c r="H10760" s="19">
        <v>29.67</v>
      </c>
      <c r="I10760" s="19">
        <v>28.14</v>
      </c>
      <c r="J10760" s="19" t="s">
        <v>60</v>
      </c>
      <c r="K10760" s="20">
        <v>211390.59</v>
      </c>
      <c r="L10760" s="20" t="s">
        <v>55</v>
      </c>
      <c r="M10760" s="20" t="s">
        <v>83</v>
      </c>
      <c r="N10760" s="26"/>
      <c r="O10760" s="20" t="s">
        <v>56</v>
      </c>
      <c r="P10760" t="str">
        <f t="shared" si="168"/>
        <v>INSERT INTO @DataTable (Deal, AdvanceDate, PROV, DealPurpose, RateType, BEACON, LTV, TDS, GDS, InsuranceType, PrincipalBalance, OccupancyType, AccountStatus, Closed_Date, DelinquencyBucket) VALUES (10759, '2014-12-19', 'AB', 'Purchase', 'Fixed', 703, 95, 29.67, 28.14, 'HiRatio', 211390.59, 'Owner-Occupied', 'Open', '1900-01-00', 'Current');</v>
      </c>
    </row>
    <row r="10761" spans="1:16" x14ac:dyDescent="0.35">
      <c r="A10761" s="22">
        <v>10760</v>
      </c>
      <c r="B10761" s="21">
        <v>41981</v>
      </c>
      <c r="C10761" s="22" t="s">
        <v>57</v>
      </c>
      <c r="D10761" s="22" t="s">
        <v>52</v>
      </c>
      <c r="E10761" s="22" t="s">
        <v>40</v>
      </c>
      <c r="F10761" s="22">
        <v>742</v>
      </c>
      <c r="G10761" s="22">
        <v>74.92</v>
      </c>
      <c r="H10761" s="22">
        <v>36.549999999999997</v>
      </c>
      <c r="I10761" s="22">
        <v>15.68</v>
      </c>
      <c r="J10761" s="22" t="s">
        <v>54</v>
      </c>
      <c r="K10761" s="23">
        <v>214961.15</v>
      </c>
      <c r="L10761" s="23" t="s">
        <v>55</v>
      </c>
      <c r="M10761" s="23" t="s">
        <v>83</v>
      </c>
      <c r="N10761" s="27"/>
      <c r="O10761" s="23" t="s">
        <v>56</v>
      </c>
      <c r="P10761" t="str">
        <f t="shared" si="168"/>
        <v>INSERT INTO @DataTable (Deal, AdvanceDate, PROV, DealPurpose, RateType, BEACON, LTV, TDS, GDS, InsuranceType, PrincipalBalance, OccupancyType, AccountStatus, Closed_Date, DelinquencyBucket) VALUES (10760, '2014-12-08', 'ON', 'Refinance External', 'ARM', 742, 74.92, 36.55, 15.68, 'Conv', 214961.15, 'Owner-Occupied', 'Open', '1900-01-00', 'Current');</v>
      </c>
    </row>
    <row r="10762" spans="1:16" x14ac:dyDescent="0.35">
      <c r="A10762" s="19">
        <v>10761</v>
      </c>
      <c r="B10762" s="18">
        <v>42474</v>
      </c>
      <c r="C10762" s="19" t="s">
        <v>57</v>
      </c>
      <c r="D10762" s="19" t="s">
        <v>61</v>
      </c>
      <c r="E10762" s="19" t="s">
        <v>40</v>
      </c>
      <c r="F10762" s="19">
        <v>821</v>
      </c>
      <c r="G10762" s="19">
        <v>90</v>
      </c>
      <c r="H10762" s="19">
        <v>37.36</v>
      </c>
      <c r="I10762" s="19">
        <v>24.71</v>
      </c>
      <c r="J10762" s="19" t="s">
        <v>60</v>
      </c>
      <c r="K10762" s="20">
        <v>210812</v>
      </c>
      <c r="L10762" s="20" t="s">
        <v>55</v>
      </c>
      <c r="M10762" s="20" t="s">
        <v>83</v>
      </c>
      <c r="N10762" s="26"/>
      <c r="O10762" s="20" t="s">
        <v>56</v>
      </c>
      <c r="P10762" t="str">
        <f t="shared" si="168"/>
        <v>INSERT INTO @DataTable (Deal, AdvanceDate, PROV, DealPurpose, RateType, BEACON, LTV, TDS, GDS, InsuranceType, PrincipalBalance, OccupancyType, AccountStatus, Closed_Date, DelinquencyBucket) VALUES (10761, '2016-04-14', 'ON', 'Purchase', 'ARM', 821, 90, 37.36, 24.71, 'HiRatio', 210812, 'Owner-Occupied', 'Open', '1900-01-00', 'Current');</v>
      </c>
    </row>
    <row r="10763" spans="1:16" x14ac:dyDescent="0.35">
      <c r="A10763" s="22">
        <v>10762</v>
      </c>
      <c r="B10763" s="21">
        <v>41813</v>
      </c>
      <c r="C10763" s="22" t="s">
        <v>51</v>
      </c>
      <c r="D10763" s="22" t="s">
        <v>61</v>
      </c>
      <c r="E10763" s="22" t="s">
        <v>53</v>
      </c>
      <c r="F10763" s="22">
        <v>708</v>
      </c>
      <c r="G10763" s="22">
        <v>95</v>
      </c>
      <c r="H10763" s="22">
        <v>43.2</v>
      </c>
      <c r="I10763" s="22">
        <v>28.78</v>
      </c>
      <c r="J10763" s="22" t="s">
        <v>60</v>
      </c>
      <c r="K10763" s="23">
        <v>393154.38</v>
      </c>
      <c r="L10763" s="23" t="s">
        <v>55</v>
      </c>
      <c r="M10763" s="23" t="s">
        <v>83</v>
      </c>
      <c r="N10763" s="27"/>
      <c r="O10763" s="23" t="s">
        <v>56</v>
      </c>
      <c r="P10763" t="str">
        <f t="shared" si="168"/>
        <v>INSERT INTO @DataTable (Deal, AdvanceDate, PROV, DealPurpose, RateType, BEACON, LTV, TDS, GDS, InsuranceType, PrincipalBalance, OccupancyType, AccountStatus, Closed_Date, DelinquencyBucket) VALUES (10762, '2014-06-23', 'AB', 'Purchase', 'Fixed', 708, 95, 43.2, 28.78, 'HiRatio', 393154.38, 'Owner-Occupied', 'Open', '1900-01-00', 'Current');</v>
      </c>
    </row>
    <row r="10764" spans="1:16" x14ac:dyDescent="0.35">
      <c r="A10764" s="19">
        <v>10763</v>
      </c>
      <c r="B10764" s="18">
        <v>42061</v>
      </c>
      <c r="C10764" s="19" t="s">
        <v>57</v>
      </c>
      <c r="D10764" s="19" t="s">
        <v>61</v>
      </c>
      <c r="E10764" s="19" t="s">
        <v>53</v>
      </c>
      <c r="F10764" s="19">
        <v>769</v>
      </c>
      <c r="G10764" s="19">
        <v>80</v>
      </c>
      <c r="H10764" s="19">
        <v>37.840000000000003</v>
      </c>
      <c r="I10764" s="19">
        <v>12.53</v>
      </c>
      <c r="J10764" s="19" t="s">
        <v>54</v>
      </c>
      <c r="K10764" s="20">
        <v>294791.96999999997</v>
      </c>
      <c r="L10764" s="20" t="s">
        <v>55</v>
      </c>
      <c r="M10764" s="20" t="s">
        <v>83</v>
      </c>
      <c r="N10764" s="26"/>
      <c r="O10764" s="20" t="s">
        <v>56</v>
      </c>
      <c r="P10764" t="str">
        <f t="shared" si="168"/>
        <v>INSERT INTO @DataTable (Deal, AdvanceDate, PROV, DealPurpose, RateType, BEACON, LTV, TDS, GDS, InsuranceType, PrincipalBalance, OccupancyType, AccountStatus, Closed_Date, DelinquencyBucket) VALUES (10763, '2015-02-26', 'ON', 'Purchase', 'Fixed', 769, 80, 37.84, 12.53, 'Conv', 294791.97, 'Owner-Occupied', 'Open', '1900-01-00', 'Current');</v>
      </c>
    </row>
    <row r="10765" spans="1:16" x14ac:dyDescent="0.35">
      <c r="A10765" s="22">
        <v>10764</v>
      </c>
      <c r="B10765" s="21">
        <v>41964</v>
      </c>
      <c r="C10765" s="22" t="s">
        <v>57</v>
      </c>
      <c r="D10765" s="22" t="s">
        <v>52</v>
      </c>
      <c r="E10765" s="22" t="s">
        <v>53</v>
      </c>
      <c r="F10765" s="22">
        <v>737</v>
      </c>
      <c r="G10765" s="22">
        <v>80</v>
      </c>
      <c r="H10765" s="22">
        <v>40.770000000000003</v>
      </c>
      <c r="I10765" s="22">
        <v>36.24</v>
      </c>
      <c r="J10765" s="22" t="s">
        <v>54</v>
      </c>
      <c r="K10765" s="23">
        <v>150252.67000000001</v>
      </c>
      <c r="L10765" s="23" t="s">
        <v>55</v>
      </c>
      <c r="M10765" s="23" t="s">
        <v>83</v>
      </c>
      <c r="N10765" s="27"/>
      <c r="O10765" s="23" t="s">
        <v>56</v>
      </c>
      <c r="P10765" t="str">
        <f t="shared" si="168"/>
        <v>INSERT INTO @DataTable (Deal, AdvanceDate, PROV, DealPurpose, RateType, BEACON, LTV, TDS, GDS, InsuranceType, PrincipalBalance, OccupancyType, AccountStatus, Closed_Date, DelinquencyBucket) VALUES (10764, '2014-11-21', 'ON', 'Refinance External', 'Fixed', 737, 80, 40.77, 36.24, 'Conv', 150252.67, 'Owner-Occupied', 'Open', '1900-01-00', 'Current');</v>
      </c>
    </row>
    <row r="10766" spans="1:16" x14ac:dyDescent="0.35">
      <c r="A10766" s="19">
        <v>10765</v>
      </c>
      <c r="B10766" s="18">
        <v>41508</v>
      </c>
      <c r="C10766" s="19" t="s">
        <v>57</v>
      </c>
      <c r="D10766" s="19" t="s">
        <v>61</v>
      </c>
      <c r="E10766" s="19" t="s">
        <v>40</v>
      </c>
      <c r="F10766" s="19">
        <v>802</v>
      </c>
      <c r="G10766" s="19">
        <v>95</v>
      </c>
      <c r="H10766" s="19">
        <v>37.11</v>
      </c>
      <c r="I10766" s="19">
        <v>23.34</v>
      </c>
      <c r="J10766" s="19" t="s">
        <v>60</v>
      </c>
      <c r="K10766" s="20">
        <v>197109.58</v>
      </c>
      <c r="L10766" s="20" t="s">
        <v>66</v>
      </c>
      <c r="M10766" s="20" t="s">
        <v>83</v>
      </c>
      <c r="N10766" s="26"/>
      <c r="O10766" s="20" t="s">
        <v>56</v>
      </c>
      <c r="P10766" t="str">
        <f t="shared" si="168"/>
        <v>INSERT INTO @DataTable (Deal, AdvanceDate, PROV, DealPurpose, RateType, BEACON, LTV, TDS, GDS, InsuranceType, PrincipalBalance, OccupancyType, AccountStatus, Closed_Date, DelinquencyBucket) VALUES (10765, '2013-08-22', 'ON', 'Purchase', 'ARM', 802, 95, 37.11, 23.34, 'HiRatio', 197109.58, 'Second Home', 'Open', '1900-01-00', 'Current');</v>
      </c>
    </row>
    <row r="10767" spans="1:16" x14ac:dyDescent="0.35">
      <c r="A10767" s="22">
        <v>10766</v>
      </c>
      <c r="B10767" s="21">
        <v>41577</v>
      </c>
      <c r="C10767" s="22" t="s">
        <v>57</v>
      </c>
      <c r="D10767" s="22" t="s">
        <v>61</v>
      </c>
      <c r="E10767" s="22" t="s">
        <v>53</v>
      </c>
      <c r="F10767" s="22">
        <v>789</v>
      </c>
      <c r="G10767" s="22">
        <v>89.09</v>
      </c>
      <c r="H10767" s="22">
        <v>26.06</v>
      </c>
      <c r="I10767" s="22">
        <v>21.75</v>
      </c>
      <c r="J10767" s="22" t="s">
        <v>60</v>
      </c>
      <c r="K10767" s="23">
        <v>0</v>
      </c>
      <c r="L10767" s="23" t="s">
        <v>55</v>
      </c>
      <c r="M10767" s="23" t="s">
        <v>84</v>
      </c>
      <c r="N10767" s="27">
        <v>42683</v>
      </c>
      <c r="O10767" s="23" t="s">
        <v>56</v>
      </c>
      <c r="P10767" t="str">
        <f t="shared" si="168"/>
        <v>INSERT INTO @DataTable (Deal, AdvanceDate, PROV, DealPurpose, RateType, BEACON, LTV, TDS, GDS, InsuranceType, PrincipalBalance, OccupancyType, AccountStatus, Closed_Date, DelinquencyBucket) VALUES (10766, '2013-10-30', 'ON', 'Purchase', 'Fixed', 789, 89.09, 26.06, 21.75, 'HiRatio', 0, 'Owner-Occupied', 'Closed', '2016-11-09', 'Current');</v>
      </c>
    </row>
    <row r="10768" spans="1:16" x14ac:dyDescent="0.35">
      <c r="A10768" s="19">
        <v>10767</v>
      </c>
      <c r="B10768" s="18">
        <v>42179</v>
      </c>
      <c r="C10768" s="19" t="s">
        <v>58</v>
      </c>
      <c r="D10768" s="19" t="s">
        <v>61</v>
      </c>
      <c r="E10768" s="19" t="s">
        <v>40</v>
      </c>
      <c r="F10768" s="19">
        <v>780</v>
      </c>
      <c r="G10768" s="19">
        <v>94.99</v>
      </c>
      <c r="H10768" s="19">
        <v>32.82</v>
      </c>
      <c r="I10768" s="19">
        <v>28.63</v>
      </c>
      <c r="J10768" s="19" t="s">
        <v>60</v>
      </c>
      <c r="K10768" s="20">
        <v>371587.19</v>
      </c>
      <c r="L10768" s="20" t="s">
        <v>55</v>
      </c>
      <c r="M10768" s="20" t="s">
        <v>83</v>
      </c>
      <c r="N10768" s="26"/>
      <c r="O10768" s="20" t="s">
        <v>56</v>
      </c>
      <c r="P10768" t="str">
        <f t="shared" si="168"/>
        <v>INSERT INTO @DataTable (Deal, AdvanceDate, PROV, DealPurpose, RateType, BEACON, LTV, TDS, GDS, InsuranceType, PrincipalBalance, OccupancyType, AccountStatus, Closed_Date, DelinquencyBucket) VALUES (10767, '2015-06-24', 'BC', 'Purchase', 'ARM', 780, 94.99, 32.82, 28.63, 'HiRatio', 371587.19, 'Owner-Occupied', 'Open', '1900-01-00', 'Current');</v>
      </c>
    </row>
    <row r="10769" spans="1:16" x14ac:dyDescent="0.35">
      <c r="A10769" s="22">
        <v>10768</v>
      </c>
      <c r="B10769" s="21">
        <v>41838</v>
      </c>
      <c r="C10769" s="22" t="s">
        <v>57</v>
      </c>
      <c r="D10769" s="22" t="s">
        <v>61</v>
      </c>
      <c r="E10769" s="22" t="s">
        <v>53</v>
      </c>
      <c r="F10769" s="22">
        <v>758</v>
      </c>
      <c r="G10769" s="22">
        <v>95</v>
      </c>
      <c r="H10769" s="22">
        <v>29.41</v>
      </c>
      <c r="I10769" s="22">
        <v>27.79</v>
      </c>
      <c r="J10769" s="22" t="s">
        <v>60</v>
      </c>
      <c r="K10769" s="23">
        <v>236974.16</v>
      </c>
      <c r="L10769" s="23" t="s">
        <v>55</v>
      </c>
      <c r="M10769" s="23" t="s">
        <v>83</v>
      </c>
      <c r="N10769" s="27"/>
      <c r="O10769" s="23" t="s">
        <v>56</v>
      </c>
      <c r="P10769" t="str">
        <f t="shared" si="168"/>
        <v>INSERT INTO @DataTable (Deal, AdvanceDate, PROV, DealPurpose, RateType, BEACON, LTV, TDS, GDS, InsuranceType, PrincipalBalance, OccupancyType, AccountStatus, Closed_Date, DelinquencyBucket) VALUES (10768, '2014-07-18', 'ON', 'Purchase', 'Fixed', 758, 95, 29.41, 27.79, 'HiRatio', 236974.16, 'Owner-Occupied', 'Open', '1900-01-00', 'Current');</v>
      </c>
    </row>
    <row r="10770" spans="1:16" x14ac:dyDescent="0.35">
      <c r="A10770" s="19">
        <v>10769</v>
      </c>
      <c r="B10770" s="18">
        <v>42380</v>
      </c>
      <c r="C10770" s="19" t="s">
        <v>58</v>
      </c>
      <c r="D10770" s="19" t="s">
        <v>52</v>
      </c>
      <c r="E10770" s="19" t="s">
        <v>40</v>
      </c>
      <c r="F10770" s="19">
        <v>804</v>
      </c>
      <c r="G10770" s="19">
        <v>29.89</v>
      </c>
      <c r="H10770" s="19">
        <v>17.68</v>
      </c>
      <c r="I10770" s="19">
        <v>11.31</v>
      </c>
      <c r="J10770" s="19" t="s">
        <v>54</v>
      </c>
      <c r="K10770" s="20">
        <v>125977.22</v>
      </c>
      <c r="L10770" s="20" t="s">
        <v>62</v>
      </c>
      <c r="M10770" s="20" t="s">
        <v>83</v>
      </c>
      <c r="N10770" s="26"/>
      <c r="O10770" s="20" t="s">
        <v>56</v>
      </c>
      <c r="P10770" t="str">
        <f t="shared" si="168"/>
        <v>INSERT INTO @DataTable (Deal, AdvanceDate, PROV, DealPurpose, RateType, BEACON, LTV, TDS, GDS, InsuranceType, PrincipalBalance, OccupancyType, AccountStatus, Closed_Date, DelinquencyBucket) VALUES (10769, '2016-01-11', 'BC', 'Refinance External', 'ARM', 804, 29.89, 17.68, 11.31, 'Conv', 125977.22, 'Rental', 'Open', '1900-01-00', 'Current');</v>
      </c>
    </row>
    <row r="10771" spans="1:16" x14ac:dyDescent="0.35">
      <c r="A10771" s="22">
        <v>10770</v>
      </c>
      <c r="B10771" s="21">
        <v>42278</v>
      </c>
      <c r="C10771" s="22" t="s">
        <v>57</v>
      </c>
      <c r="D10771" s="22" t="s">
        <v>52</v>
      </c>
      <c r="E10771" s="22" t="s">
        <v>40</v>
      </c>
      <c r="F10771" s="22">
        <v>799</v>
      </c>
      <c r="G10771" s="22">
        <v>74.05</v>
      </c>
      <c r="H10771" s="22">
        <v>21.16</v>
      </c>
      <c r="I10771" s="22">
        <v>20.37</v>
      </c>
      <c r="J10771" s="22" t="s">
        <v>54</v>
      </c>
      <c r="K10771" s="23">
        <v>341878.84</v>
      </c>
      <c r="L10771" s="23" t="s">
        <v>55</v>
      </c>
      <c r="M10771" s="23" t="s">
        <v>83</v>
      </c>
      <c r="N10771" s="27"/>
      <c r="O10771" s="23" t="s">
        <v>56</v>
      </c>
      <c r="P10771" t="str">
        <f t="shared" si="168"/>
        <v>INSERT INTO @DataTable (Deal, AdvanceDate, PROV, DealPurpose, RateType, BEACON, LTV, TDS, GDS, InsuranceType, PrincipalBalance, OccupancyType, AccountStatus, Closed_Date, DelinquencyBucket) VALUES (10770, '2015-10-01', 'ON', 'Refinance External', 'ARM', 799, 74.05, 21.16, 20.37, 'Conv', 341878.84, 'Owner-Occupied', 'Open', '1900-01-00', 'Current');</v>
      </c>
    </row>
    <row r="10772" spans="1:16" x14ac:dyDescent="0.35">
      <c r="A10772" s="19">
        <v>10771</v>
      </c>
      <c r="B10772" s="18">
        <v>42102</v>
      </c>
      <c r="C10772" s="19" t="s">
        <v>57</v>
      </c>
      <c r="D10772" s="19" t="s">
        <v>61</v>
      </c>
      <c r="E10772" s="19" t="s">
        <v>40</v>
      </c>
      <c r="F10772" s="19">
        <v>799</v>
      </c>
      <c r="G10772" s="19">
        <v>74.89</v>
      </c>
      <c r="H10772" s="19">
        <v>27.47</v>
      </c>
      <c r="I10772" s="19">
        <v>17.64</v>
      </c>
      <c r="J10772" s="19" t="s">
        <v>54</v>
      </c>
      <c r="K10772" s="20">
        <v>403063.42</v>
      </c>
      <c r="L10772" s="20" t="s">
        <v>55</v>
      </c>
      <c r="M10772" s="20" t="s">
        <v>83</v>
      </c>
      <c r="N10772" s="26"/>
      <c r="O10772" s="20" t="s">
        <v>56</v>
      </c>
      <c r="P10772" t="str">
        <f t="shared" si="168"/>
        <v>INSERT INTO @DataTable (Deal, AdvanceDate, PROV, DealPurpose, RateType, BEACON, LTV, TDS, GDS, InsuranceType, PrincipalBalance, OccupancyType, AccountStatus, Closed_Date, DelinquencyBucket) VALUES (10771, '2015-04-08', 'ON', 'Purchase', 'ARM', 799, 74.89, 27.47, 17.64, 'Conv', 403063.42, 'Owner-Occupied', 'Open', '1900-01-00', 'Current');</v>
      </c>
    </row>
    <row r="10773" spans="1:16" x14ac:dyDescent="0.35">
      <c r="A10773" s="22">
        <v>10772</v>
      </c>
      <c r="B10773" s="21">
        <v>41562</v>
      </c>
      <c r="C10773" s="22" t="s">
        <v>51</v>
      </c>
      <c r="D10773" s="22" t="s">
        <v>61</v>
      </c>
      <c r="E10773" s="22" t="s">
        <v>40</v>
      </c>
      <c r="F10773" s="22">
        <v>739</v>
      </c>
      <c r="G10773" s="22">
        <v>90</v>
      </c>
      <c r="H10773" s="22">
        <v>31.89</v>
      </c>
      <c r="I10773" s="22">
        <v>18.63</v>
      </c>
      <c r="J10773" s="22" t="s">
        <v>60</v>
      </c>
      <c r="K10773" s="23">
        <v>287666.5</v>
      </c>
      <c r="L10773" s="23" t="s">
        <v>55</v>
      </c>
      <c r="M10773" s="23" t="s">
        <v>83</v>
      </c>
      <c r="N10773" s="27"/>
      <c r="O10773" s="23" t="s">
        <v>56</v>
      </c>
      <c r="P10773" t="str">
        <f t="shared" si="168"/>
        <v>INSERT INTO @DataTable (Deal, AdvanceDate, PROV, DealPurpose, RateType, BEACON, LTV, TDS, GDS, InsuranceType, PrincipalBalance, OccupancyType, AccountStatus, Closed_Date, DelinquencyBucket) VALUES (10772, '2013-10-15', 'AB', 'Purchase', 'ARM', 739, 90, 31.89, 18.63, 'HiRatio', 287666.5, 'Owner-Occupied', 'Open', '1900-01-00', 'Current');</v>
      </c>
    </row>
    <row r="10774" spans="1:16" x14ac:dyDescent="0.35">
      <c r="A10774" s="19">
        <v>10773</v>
      </c>
      <c r="B10774" s="18">
        <v>42184</v>
      </c>
      <c r="C10774" s="19" t="s">
        <v>57</v>
      </c>
      <c r="D10774" s="19" t="s">
        <v>52</v>
      </c>
      <c r="E10774" s="19" t="s">
        <v>53</v>
      </c>
      <c r="F10774" s="19">
        <v>706</v>
      </c>
      <c r="G10774" s="19">
        <v>58.82</v>
      </c>
      <c r="H10774" s="19">
        <v>20.98</v>
      </c>
      <c r="I10774" s="19">
        <v>15.36</v>
      </c>
      <c r="J10774" s="19" t="s">
        <v>54</v>
      </c>
      <c r="K10774" s="20">
        <v>0</v>
      </c>
      <c r="L10774" s="20" t="s">
        <v>55</v>
      </c>
      <c r="M10774" s="20" t="s">
        <v>84</v>
      </c>
      <c r="N10774" s="26">
        <v>42556</v>
      </c>
      <c r="O10774" s="20" t="s">
        <v>56</v>
      </c>
      <c r="P10774" t="str">
        <f t="shared" si="168"/>
        <v>INSERT INTO @DataTable (Deal, AdvanceDate, PROV, DealPurpose, RateType, BEACON, LTV, TDS, GDS, InsuranceType, PrincipalBalance, OccupancyType, AccountStatus, Closed_Date, DelinquencyBucket) VALUES (10773, '2015-06-29', 'ON', 'Refinance External', 'Fixed', 706, 58.82, 20.98, 15.36, 'Conv', 0, 'Owner-Occupied', 'Closed', '2016-07-05', 'Current');</v>
      </c>
    </row>
    <row r="10775" spans="1:16" x14ac:dyDescent="0.35">
      <c r="A10775" s="22">
        <v>10774</v>
      </c>
      <c r="B10775" s="21">
        <v>41156</v>
      </c>
      <c r="C10775" s="22" t="s">
        <v>51</v>
      </c>
      <c r="D10775" s="22" t="s">
        <v>59</v>
      </c>
      <c r="E10775" s="22" t="s">
        <v>53</v>
      </c>
      <c r="F10775" s="22">
        <v>733</v>
      </c>
      <c r="G10775" s="22">
        <v>73.72</v>
      </c>
      <c r="H10775" s="22">
        <v>24.42</v>
      </c>
      <c r="I10775" s="22">
        <v>23.78</v>
      </c>
      <c r="J10775" s="22" t="s">
        <v>54</v>
      </c>
      <c r="K10775" s="23">
        <v>0</v>
      </c>
      <c r="L10775" s="23" t="s">
        <v>55</v>
      </c>
      <c r="M10775" s="23" t="s">
        <v>84</v>
      </c>
      <c r="N10775" s="27">
        <v>41613</v>
      </c>
      <c r="O10775" s="23" t="s">
        <v>56</v>
      </c>
      <c r="P10775" t="str">
        <f t="shared" si="168"/>
        <v>INSERT INTO @DataTable (Deal, AdvanceDate, PROV, DealPurpose, RateType, BEACON, LTV, TDS, GDS, InsuranceType, PrincipalBalance, OccupancyType, AccountStatus, Closed_Date, DelinquencyBucket) VALUES (10774, '2012-09-04', 'AB', 'Transfer', 'Fixed', 733, 73.72, 24.42, 23.78, 'Conv', 0, 'Owner-Occupied', 'Closed', '2013-12-05', 'Current');</v>
      </c>
    </row>
    <row r="10776" spans="1:16" x14ac:dyDescent="0.35">
      <c r="A10776" s="19">
        <v>10775</v>
      </c>
      <c r="B10776" s="18">
        <v>42200</v>
      </c>
      <c r="C10776" s="19" t="s">
        <v>57</v>
      </c>
      <c r="D10776" s="19" t="s">
        <v>61</v>
      </c>
      <c r="E10776" s="19" t="s">
        <v>40</v>
      </c>
      <c r="F10776" s="19">
        <v>809</v>
      </c>
      <c r="G10776" s="19">
        <v>74.19</v>
      </c>
      <c r="H10776" s="19">
        <v>19.670000000000002</v>
      </c>
      <c r="I10776" s="19">
        <v>3.86</v>
      </c>
      <c r="J10776" s="19" t="s">
        <v>54</v>
      </c>
      <c r="K10776" s="20">
        <v>332161.11</v>
      </c>
      <c r="L10776" s="20" t="s">
        <v>66</v>
      </c>
      <c r="M10776" s="20" t="s">
        <v>83</v>
      </c>
      <c r="N10776" s="26"/>
      <c r="O10776" s="20" t="s">
        <v>56</v>
      </c>
      <c r="P10776" t="str">
        <f t="shared" si="168"/>
        <v>INSERT INTO @DataTable (Deal, AdvanceDate, PROV, DealPurpose, RateType, BEACON, LTV, TDS, GDS, InsuranceType, PrincipalBalance, OccupancyType, AccountStatus, Closed_Date, DelinquencyBucket) VALUES (10775, '2015-07-15', 'ON', 'Purchase', 'ARM', 809, 74.19, 19.67, 3.86, 'Conv', 332161.11, 'Second Home', 'Open', '1900-01-00', 'Current');</v>
      </c>
    </row>
    <row r="10777" spans="1:16" x14ac:dyDescent="0.35">
      <c r="A10777" s="22">
        <v>10776</v>
      </c>
      <c r="B10777" s="21">
        <v>41878</v>
      </c>
      <c r="C10777" s="22" t="s">
        <v>57</v>
      </c>
      <c r="D10777" s="22" t="s">
        <v>61</v>
      </c>
      <c r="E10777" s="22" t="s">
        <v>40</v>
      </c>
      <c r="F10777" s="22">
        <v>669</v>
      </c>
      <c r="G10777" s="22">
        <v>90</v>
      </c>
      <c r="H10777" s="22">
        <v>32.06</v>
      </c>
      <c r="I10777" s="22">
        <v>22.05</v>
      </c>
      <c r="J10777" s="22" t="s">
        <v>60</v>
      </c>
      <c r="K10777" s="23">
        <v>197987.97</v>
      </c>
      <c r="L10777" s="23" t="s">
        <v>55</v>
      </c>
      <c r="M10777" s="23" t="s">
        <v>83</v>
      </c>
      <c r="N10777" s="27"/>
      <c r="O10777" s="23" t="s">
        <v>56</v>
      </c>
      <c r="P10777" t="str">
        <f t="shared" si="168"/>
        <v>INSERT INTO @DataTable (Deal, AdvanceDate, PROV, DealPurpose, RateType, BEACON, LTV, TDS, GDS, InsuranceType, PrincipalBalance, OccupancyType, AccountStatus, Closed_Date, DelinquencyBucket) VALUES (10776, '2014-08-27', 'ON', 'Purchase', 'ARM', 669, 90, 32.06, 22.05, 'HiRatio', 197987.97, 'Owner-Occupied', 'Open', '1900-01-00', 'Current');</v>
      </c>
    </row>
    <row r="10778" spans="1:16" x14ac:dyDescent="0.35">
      <c r="A10778" s="19">
        <v>10777</v>
      </c>
      <c r="B10778" s="18">
        <v>41044</v>
      </c>
      <c r="C10778" s="19" t="s">
        <v>51</v>
      </c>
      <c r="D10778" s="19" t="s">
        <v>61</v>
      </c>
      <c r="E10778" s="19" t="s">
        <v>53</v>
      </c>
      <c r="F10778" s="19">
        <v>670</v>
      </c>
      <c r="G10778" s="19">
        <v>92.36</v>
      </c>
      <c r="H10778" s="19">
        <v>36.950000000000003</v>
      </c>
      <c r="I10778" s="19">
        <v>31.31</v>
      </c>
      <c r="J10778" s="19" t="s">
        <v>60</v>
      </c>
      <c r="K10778" s="20">
        <v>349209.74</v>
      </c>
      <c r="L10778" s="20" t="s">
        <v>55</v>
      </c>
      <c r="M10778" s="20" t="s">
        <v>83</v>
      </c>
      <c r="N10778" s="26"/>
      <c r="O10778" s="20" t="s">
        <v>56</v>
      </c>
      <c r="P10778" t="str">
        <f t="shared" si="168"/>
        <v>INSERT INTO @DataTable (Deal, AdvanceDate, PROV, DealPurpose, RateType, BEACON, LTV, TDS, GDS, InsuranceType, PrincipalBalance, OccupancyType, AccountStatus, Closed_Date, DelinquencyBucket) VALUES (10777, '2012-05-15', 'AB', 'Purchase', 'Fixed', 670, 92.36, 36.95, 31.31, 'HiRatio', 349209.74, 'Owner-Occupied', 'Open', '1900-01-00', 'Current');</v>
      </c>
    </row>
    <row r="10779" spans="1:16" x14ac:dyDescent="0.35">
      <c r="A10779" s="22">
        <v>10778</v>
      </c>
      <c r="B10779" s="21">
        <v>41120</v>
      </c>
      <c r="C10779" s="22" t="s">
        <v>51</v>
      </c>
      <c r="D10779" s="22" t="s">
        <v>61</v>
      </c>
      <c r="E10779" s="22" t="s">
        <v>53</v>
      </c>
      <c r="F10779" s="22">
        <v>790</v>
      </c>
      <c r="G10779" s="22">
        <v>90</v>
      </c>
      <c r="H10779" s="22">
        <v>43.33</v>
      </c>
      <c r="I10779" s="22">
        <v>23.94</v>
      </c>
      <c r="J10779" s="22" t="s">
        <v>60</v>
      </c>
      <c r="K10779" s="23">
        <v>357338.92</v>
      </c>
      <c r="L10779" s="23" t="s">
        <v>55</v>
      </c>
      <c r="M10779" s="23" t="s">
        <v>83</v>
      </c>
      <c r="N10779" s="27"/>
      <c r="O10779" s="23" t="s">
        <v>56</v>
      </c>
      <c r="P10779" t="str">
        <f t="shared" si="168"/>
        <v>INSERT INTO @DataTable (Deal, AdvanceDate, PROV, DealPurpose, RateType, BEACON, LTV, TDS, GDS, InsuranceType, PrincipalBalance, OccupancyType, AccountStatus, Closed_Date, DelinquencyBucket) VALUES (10778, '2012-07-30', 'AB', 'Purchase', 'Fixed', 790, 90, 43.33, 23.94, 'HiRatio', 357338.92, 'Owner-Occupied', 'Open', '1900-01-00', 'Current');</v>
      </c>
    </row>
    <row r="10780" spans="1:16" x14ac:dyDescent="0.35">
      <c r="A10780" s="19">
        <v>10779</v>
      </c>
      <c r="B10780" s="18">
        <v>41131</v>
      </c>
      <c r="C10780" s="19" t="s">
        <v>51</v>
      </c>
      <c r="D10780" s="19" t="s">
        <v>61</v>
      </c>
      <c r="E10780" s="19" t="s">
        <v>53</v>
      </c>
      <c r="F10780" s="19">
        <v>780</v>
      </c>
      <c r="G10780" s="19">
        <v>80</v>
      </c>
      <c r="H10780" s="19">
        <v>29.14</v>
      </c>
      <c r="I10780" s="19">
        <v>16.46</v>
      </c>
      <c r="J10780" s="19" t="s">
        <v>54</v>
      </c>
      <c r="K10780" s="20">
        <v>0</v>
      </c>
      <c r="L10780" s="20" t="s">
        <v>62</v>
      </c>
      <c r="M10780" s="20" t="s">
        <v>84</v>
      </c>
      <c r="N10780" s="26">
        <v>42101</v>
      </c>
      <c r="O10780" s="20" t="s">
        <v>56</v>
      </c>
      <c r="P10780" t="str">
        <f t="shared" si="168"/>
        <v>INSERT INTO @DataTable (Deal, AdvanceDate, PROV, DealPurpose, RateType, BEACON, LTV, TDS, GDS, InsuranceType, PrincipalBalance, OccupancyType, AccountStatus, Closed_Date, DelinquencyBucket) VALUES (10779, '2012-08-10', 'AB', 'Purchase', 'Fixed', 780, 80, 29.14, 16.46, 'Conv', 0, 'Rental', 'Closed', '2015-04-07', 'Current');</v>
      </c>
    </row>
    <row r="10781" spans="1:16" x14ac:dyDescent="0.35">
      <c r="A10781" s="22">
        <v>10780</v>
      </c>
      <c r="B10781" s="21">
        <v>41774</v>
      </c>
      <c r="C10781" s="22" t="s">
        <v>57</v>
      </c>
      <c r="D10781" s="22" t="s">
        <v>61</v>
      </c>
      <c r="E10781" s="22" t="s">
        <v>40</v>
      </c>
      <c r="F10781" s="22">
        <v>815</v>
      </c>
      <c r="G10781" s="22">
        <v>80</v>
      </c>
      <c r="H10781" s="22">
        <v>27.27</v>
      </c>
      <c r="I10781" s="22">
        <v>25.65</v>
      </c>
      <c r="J10781" s="22" t="s">
        <v>54</v>
      </c>
      <c r="K10781" s="23">
        <v>340195.13</v>
      </c>
      <c r="L10781" s="23" t="s">
        <v>55</v>
      </c>
      <c r="M10781" s="23" t="s">
        <v>83</v>
      </c>
      <c r="N10781" s="27"/>
      <c r="O10781" s="23" t="s">
        <v>56</v>
      </c>
      <c r="P10781" t="str">
        <f t="shared" si="168"/>
        <v>INSERT INTO @DataTable (Deal, AdvanceDate, PROV, DealPurpose, RateType, BEACON, LTV, TDS, GDS, InsuranceType, PrincipalBalance, OccupancyType, AccountStatus, Closed_Date, DelinquencyBucket) VALUES (10780, '2014-05-15', 'ON', 'Purchase', 'ARM', 815, 80, 27.27, 25.65, 'Conv', 340195.13, 'Owner-Occupied', 'Open', '1900-01-00', 'Current');</v>
      </c>
    </row>
    <row r="10782" spans="1:16" x14ac:dyDescent="0.35">
      <c r="A10782" s="19">
        <v>10781</v>
      </c>
      <c r="B10782" s="18">
        <v>42242</v>
      </c>
      <c r="C10782" s="19" t="s">
        <v>57</v>
      </c>
      <c r="D10782" s="19" t="s">
        <v>52</v>
      </c>
      <c r="E10782" s="19" t="s">
        <v>40</v>
      </c>
      <c r="F10782" s="19">
        <v>793</v>
      </c>
      <c r="G10782" s="19">
        <v>65</v>
      </c>
      <c r="H10782" s="19">
        <v>28.8</v>
      </c>
      <c r="I10782" s="19">
        <v>28.8</v>
      </c>
      <c r="J10782" s="19" t="s">
        <v>54</v>
      </c>
      <c r="K10782" s="20">
        <v>311725.81</v>
      </c>
      <c r="L10782" s="20" t="s">
        <v>55</v>
      </c>
      <c r="M10782" s="20" t="s">
        <v>83</v>
      </c>
      <c r="N10782" s="26"/>
      <c r="O10782" s="20" t="s">
        <v>56</v>
      </c>
      <c r="P10782" t="str">
        <f t="shared" si="168"/>
        <v>INSERT INTO @DataTable (Deal, AdvanceDate, PROV, DealPurpose, RateType, BEACON, LTV, TDS, GDS, InsuranceType, PrincipalBalance, OccupancyType, AccountStatus, Closed_Date, DelinquencyBucket) VALUES (10781, '2015-08-26', 'ON', 'Refinance External', 'ARM', 793, 65, 28.8, 28.8, 'Conv', 311725.81, 'Owner-Occupied', 'Open', '1900-01-00', 'Current');</v>
      </c>
    </row>
    <row r="10783" spans="1:16" x14ac:dyDescent="0.35">
      <c r="A10783" s="22">
        <v>10782</v>
      </c>
      <c r="B10783" s="21">
        <v>41120</v>
      </c>
      <c r="C10783" s="22" t="s">
        <v>57</v>
      </c>
      <c r="D10783" s="22" t="s">
        <v>61</v>
      </c>
      <c r="E10783" s="22" t="s">
        <v>53</v>
      </c>
      <c r="F10783" s="22">
        <v>745</v>
      </c>
      <c r="G10783" s="22">
        <v>80</v>
      </c>
      <c r="H10783" s="22">
        <v>42.6</v>
      </c>
      <c r="I10783" s="22">
        <v>35.25</v>
      </c>
      <c r="J10783" s="22" t="s">
        <v>54</v>
      </c>
      <c r="K10783" s="23">
        <v>0</v>
      </c>
      <c r="L10783" s="23" t="s">
        <v>55</v>
      </c>
      <c r="M10783" s="23" t="s">
        <v>84</v>
      </c>
      <c r="N10783" s="27">
        <v>41914</v>
      </c>
      <c r="O10783" s="23" t="s">
        <v>56</v>
      </c>
      <c r="P10783" t="str">
        <f t="shared" si="168"/>
        <v>INSERT INTO @DataTable (Deal, AdvanceDate, PROV, DealPurpose, RateType, BEACON, LTV, TDS, GDS, InsuranceType, PrincipalBalance, OccupancyType, AccountStatus, Closed_Date, DelinquencyBucket) VALUES (10782, '2012-07-30', 'ON', 'Purchase', 'Fixed', 745, 80, 42.6, 35.25, 'Conv', 0, 'Owner-Occupied', 'Closed', '2014-10-02', 'Current');</v>
      </c>
    </row>
    <row r="10784" spans="1:16" x14ac:dyDescent="0.35">
      <c r="A10784" s="19">
        <v>10783</v>
      </c>
      <c r="B10784" s="18">
        <v>41684</v>
      </c>
      <c r="C10784" s="19" t="s">
        <v>51</v>
      </c>
      <c r="D10784" s="19" t="s">
        <v>61</v>
      </c>
      <c r="E10784" s="19" t="s">
        <v>53</v>
      </c>
      <c r="F10784" s="19">
        <v>682</v>
      </c>
      <c r="G10784" s="19">
        <v>81.14</v>
      </c>
      <c r="H10784" s="19">
        <v>40.020000000000003</v>
      </c>
      <c r="I10784" s="19">
        <v>35.89</v>
      </c>
      <c r="J10784" s="19" t="s">
        <v>60</v>
      </c>
      <c r="K10784" s="20">
        <v>332933.64</v>
      </c>
      <c r="L10784" s="20" t="s">
        <v>55</v>
      </c>
      <c r="M10784" s="20" t="s">
        <v>83</v>
      </c>
      <c r="N10784" s="26"/>
      <c r="O10784" s="20" t="s">
        <v>56</v>
      </c>
      <c r="P10784" t="str">
        <f t="shared" si="168"/>
        <v>INSERT INTO @DataTable (Deal, AdvanceDate, PROV, DealPurpose, RateType, BEACON, LTV, TDS, GDS, InsuranceType, PrincipalBalance, OccupancyType, AccountStatus, Closed_Date, DelinquencyBucket) VALUES (10783, '2014-02-14', 'AB', 'Purchase', 'Fixed', 682, 81.14, 40.02, 35.89, 'HiRatio', 332933.64, 'Owner-Occupied', 'Open', '1900-01-00', 'Current');</v>
      </c>
    </row>
    <row r="10785" spans="1:16" x14ac:dyDescent="0.35">
      <c r="A10785" s="22">
        <v>10784</v>
      </c>
      <c r="B10785" s="21">
        <v>42195</v>
      </c>
      <c r="C10785" s="22" t="s">
        <v>57</v>
      </c>
      <c r="D10785" s="22" t="s">
        <v>61</v>
      </c>
      <c r="E10785" s="22" t="s">
        <v>53</v>
      </c>
      <c r="F10785" s="22">
        <v>748</v>
      </c>
      <c r="G10785" s="22">
        <v>95</v>
      </c>
      <c r="H10785" s="22">
        <v>37.479999999999997</v>
      </c>
      <c r="I10785" s="22">
        <v>21.37</v>
      </c>
      <c r="J10785" s="22" t="s">
        <v>60</v>
      </c>
      <c r="K10785" s="23">
        <v>234777.31</v>
      </c>
      <c r="L10785" s="23" t="s">
        <v>55</v>
      </c>
      <c r="M10785" s="23" t="s">
        <v>83</v>
      </c>
      <c r="N10785" s="27"/>
      <c r="O10785" s="23" t="s">
        <v>56</v>
      </c>
      <c r="P10785" t="str">
        <f t="shared" si="168"/>
        <v>INSERT INTO @DataTable (Deal, AdvanceDate, PROV, DealPurpose, RateType, BEACON, LTV, TDS, GDS, InsuranceType, PrincipalBalance, OccupancyType, AccountStatus, Closed_Date, DelinquencyBucket) VALUES (10784, '2015-07-10', 'ON', 'Purchase', 'Fixed', 748, 95, 37.48, 21.37, 'HiRatio', 234777.31, 'Owner-Occupied', 'Open', '1900-01-00', 'Current');</v>
      </c>
    </row>
    <row r="10786" spans="1:16" x14ac:dyDescent="0.35">
      <c r="A10786" s="19">
        <v>10785</v>
      </c>
      <c r="B10786" s="18">
        <v>42087</v>
      </c>
      <c r="C10786" s="19" t="s">
        <v>57</v>
      </c>
      <c r="D10786" s="19" t="s">
        <v>59</v>
      </c>
      <c r="E10786" s="19" t="s">
        <v>53</v>
      </c>
      <c r="F10786" s="19">
        <v>0</v>
      </c>
      <c r="G10786" s="19">
        <v>53.82</v>
      </c>
      <c r="H10786" s="19">
        <v>30.21</v>
      </c>
      <c r="I10786" s="19">
        <v>18.440000000000001</v>
      </c>
      <c r="J10786" s="19" t="s">
        <v>54</v>
      </c>
      <c r="K10786" s="20">
        <v>93158.49</v>
      </c>
      <c r="L10786" s="20" t="s">
        <v>55</v>
      </c>
      <c r="M10786" s="20" t="s">
        <v>83</v>
      </c>
      <c r="N10786" s="26"/>
      <c r="O10786" s="20" t="s">
        <v>56</v>
      </c>
      <c r="P10786" t="str">
        <f t="shared" si="168"/>
        <v>INSERT INTO @DataTable (Deal, AdvanceDate, PROV, DealPurpose, RateType, BEACON, LTV, TDS, GDS, InsuranceType, PrincipalBalance, OccupancyType, AccountStatus, Closed_Date, DelinquencyBucket) VALUES (10785, '2015-03-24', 'ON', 'Transfer', 'Fixed', 0, 53.82, 30.21, 18.44, 'Conv', 93158.49, 'Owner-Occupied', 'Open', '1900-01-00', 'Current');</v>
      </c>
    </row>
    <row r="10787" spans="1:16" x14ac:dyDescent="0.35">
      <c r="A10787" s="22">
        <v>10786</v>
      </c>
      <c r="B10787" s="21">
        <v>41880</v>
      </c>
      <c r="C10787" s="22" t="s">
        <v>58</v>
      </c>
      <c r="D10787" s="22" t="s">
        <v>61</v>
      </c>
      <c r="E10787" s="22" t="s">
        <v>40</v>
      </c>
      <c r="F10787" s="22">
        <v>0</v>
      </c>
      <c r="G10787" s="22">
        <v>65</v>
      </c>
      <c r="H10787" s="22">
        <v>24.41</v>
      </c>
      <c r="I10787" s="22">
        <v>3.41</v>
      </c>
      <c r="J10787" s="22" t="s">
        <v>54</v>
      </c>
      <c r="K10787" s="23">
        <v>205206.05</v>
      </c>
      <c r="L10787" s="23" t="s">
        <v>62</v>
      </c>
      <c r="M10787" s="23" t="s">
        <v>83</v>
      </c>
      <c r="N10787" s="27"/>
      <c r="O10787" s="23" t="s">
        <v>56</v>
      </c>
      <c r="P10787" t="str">
        <f t="shared" si="168"/>
        <v>INSERT INTO @DataTable (Deal, AdvanceDate, PROV, DealPurpose, RateType, BEACON, LTV, TDS, GDS, InsuranceType, PrincipalBalance, OccupancyType, AccountStatus, Closed_Date, DelinquencyBucket) VALUES (10786, '2014-08-29', 'BC', 'Purchase', 'ARM', 0, 65, 24.41, 3.41, 'Conv', 205206.05, 'Rental', 'Open', '1900-01-00', 'Current');</v>
      </c>
    </row>
    <row r="10788" spans="1:16" x14ac:dyDescent="0.35">
      <c r="A10788" s="19">
        <v>10787</v>
      </c>
      <c r="B10788" s="18">
        <v>41835</v>
      </c>
      <c r="C10788" s="19" t="s">
        <v>58</v>
      </c>
      <c r="D10788" s="19" t="s">
        <v>61</v>
      </c>
      <c r="E10788" s="19" t="s">
        <v>53</v>
      </c>
      <c r="F10788" s="19">
        <v>650</v>
      </c>
      <c r="G10788" s="19">
        <v>90</v>
      </c>
      <c r="H10788" s="19">
        <v>36.51</v>
      </c>
      <c r="I10788" s="19">
        <v>21.55</v>
      </c>
      <c r="J10788" s="19" t="s">
        <v>60</v>
      </c>
      <c r="K10788" s="20">
        <v>308588.62</v>
      </c>
      <c r="L10788" s="20" t="s">
        <v>55</v>
      </c>
      <c r="M10788" s="20" t="s">
        <v>83</v>
      </c>
      <c r="N10788" s="26"/>
      <c r="O10788" s="20" t="s">
        <v>56</v>
      </c>
      <c r="P10788" t="str">
        <f t="shared" si="168"/>
        <v>INSERT INTO @DataTable (Deal, AdvanceDate, PROV, DealPurpose, RateType, BEACON, LTV, TDS, GDS, InsuranceType, PrincipalBalance, OccupancyType, AccountStatus, Closed_Date, DelinquencyBucket) VALUES (10787, '2014-07-15', 'BC', 'Purchase', 'Fixed', 650, 90, 36.51, 21.55, 'HiRatio', 308588.62, 'Owner-Occupied', 'Open', '1900-01-00', 'Current');</v>
      </c>
    </row>
    <row r="10789" spans="1:16" x14ac:dyDescent="0.35">
      <c r="A10789" s="22">
        <v>10788</v>
      </c>
      <c r="B10789" s="21">
        <v>41698</v>
      </c>
      <c r="C10789" s="22" t="s">
        <v>57</v>
      </c>
      <c r="D10789" s="22" t="s">
        <v>61</v>
      </c>
      <c r="E10789" s="22" t="s">
        <v>40</v>
      </c>
      <c r="F10789" s="22">
        <v>715</v>
      </c>
      <c r="G10789" s="22">
        <v>95</v>
      </c>
      <c r="H10789" s="22">
        <v>37.549999999999997</v>
      </c>
      <c r="I10789" s="22">
        <v>23.34</v>
      </c>
      <c r="J10789" s="22" t="s">
        <v>60</v>
      </c>
      <c r="K10789" s="23">
        <v>195280.08</v>
      </c>
      <c r="L10789" s="23" t="s">
        <v>55</v>
      </c>
      <c r="M10789" s="23" t="s">
        <v>83</v>
      </c>
      <c r="N10789" s="27"/>
      <c r="O10789" s="23" t="s">
        <v>56</v>
      </c>
      <c r="P10789" t="str">
        <f t="shared" si="168"/>
        <v>INSERT INTO @DataTable (Deal, AdvanceDate, PROV, DealPurpose, RateType, BEACON, LTV, TDS, GDS, InsuranceType, PrincipalBalance, OccupancyType, AccountStatus, Closed_Date, DelinquencyBucket) VALUES (10788, '2014-02-28', 'ON', 'Purchase', 'ARM', 715, 95, 37.55, 23.34, 'HiRatio', 195280.08, 'Owner-Occupied', 'Open', '1900-01-00', 'Current');</v>
      </c>
    </row>
    <row r="10790" spans="1:16" x14ac:dyDescent="0.35">
      <c r="A10790" s="19">
        <v>10789</v>
      </c>
      <c r="B10790" s="18">
        <v>42404</v>
      </c>
      <c r="C10790" s="19" t="s">
        <v>57</v>
      </c>
      <c r="D10790" s="19" t="s">
        <v>61</v>
      </c>
      <c r="E10790" s="19" t="s">
        <v>53</v>
      </c>
      <c r="F10790" s="19">
        <v>747</v>
      </c>
      <c r="G10790" s="19">
        <v>65.2</v>
      </c>
      <c r="H10790" s="19">
        <v>23.86</v>
      </c>
      <c r="I10790" s="19">
        <v>20.85</v>
      </c>
      <c r="J10790" s="19" t="s">
        <v>54</v>
      </c>
      <c r="K10790" s="20">
        <v>274613.86</v>
      </c>
      <c r="L10790" s="20" t="s">
        <v>55</v>
      </c>
      <c r="M10790" s="20" t="s">
        <v>83</v>
      </c>
      <c r="N10790" s="26"/>
      <c r="O10790" s="20" t="s">
        <v>56</v>
      </c>
      <c r="P10790" t="str">
        <f t="shared" si="168"/>
        <v>INSERT INTO @DataTable (Deal, AdvanceDate, PROV, DealPurpose, RateType, BEACON, LTV, TDS, GDS, InsuranceType, PrincipalBalance, OccupancyType, AccountStatus, Closed_Date, DelinquencyBucket) VALUES (10789, '2016-02-04', 'ON', 'Purchase', 'Fixed', 747, 65.2, 23.86, 20.85, 'Conv', 274613.86, 'Owner-Occupied', 'Open', '1900-01-00', 'Current');</v>
      </c>
    </row>
    <row r="10791" spans="1:16" x14ac:dyDescent="0.35">
      <c r="A10791" s="22">
        <v>10790</v>
      </c>
      <c r="B10791" s="21">
        <v>42054</v>
      </c>
      <c r="C10791" s="22" t="s">
        <v>58</v>
      </c>
      <c r="D10791" s="22" t="s">
        <v>61</v>
      </c>
      <c r="E10791" s="22" t="s">
        <v>53</v>
      </c>
      <c r="F10791" s="22">
        <v>740</v>
      </c>
      <c r="G10791" s="22">
        <v>90</v>
      </c>
      <c r="H10791" s="22">
        <v>43.7</v>
      </c>
      <c r="I10791" s="22">
        <v>33.659999999999997</v>
      </c>
      <c r="J10791" s="22" t="s">
        <v>60</v>
      </c>
      <c r="K10791" s="23">
        <v>0</v>
      </c>
      <c r="L10791" s="23" t="s">
        <v>55</v>
      </c>
      <c r="M10791" s="23" t="s">
        <v>84</v>
      </c>
      <c r="N10791" s="27">
        <v>42585</v>
      </c>
      <c r="O10791" s="23" t="s">
        <v>56</v>
      </c>
      <c r="P10791" t="str">
        <f t="shared" si="168"/>
        <v>INSERT INTO @DataTable (Deal, AdvanceDate, PROV, DealPurpose, RateType, BEACON, LTV, TDS, GDS, InsuranceType, PrincipalBalance, OccupancyType, AccountStatus, Closed_Date, DelinquencyBucket) VALUES (10790, '2015-02-19', 'BC', 'Purchase', 'Fixed', 740, 90, 43.7, 33.66, 'HiRatio', 0, 'Owner-Occupied', 'Closed', '2016-08-03', 'Current');</v>
      </c>
    </row>
    <row r="10792" spans="1:16" x14ac:dyDescent="0.35">
      <c r="A10792" s="19">
        <v>10791</v>
      </c>
      <c r="B10792" s="18">
        <v>42216</v>
      </c>
      <c r="C10792" s="19" t="s">
        <v>63</v>
      </c>
      <c r="D10792" s="19" t="s">
        <v>61</v>
      </c>
      <c r="E10792" s="19" t="s">
        <v>53</v>
      </c>
      <c r="F10792" s="19">
        <v>722</v>
      </c>
      <c r="G10792" s="19">
        <v>95</v>
      </c>
      <c r="H10792" s="19">
        <v>39.39</v>
      </c>
      <c r="I10792" s="19">
        <v>21.87</v>
      </c>
      <c r="J10792" s="19" t="s">
        <v>60</v>
      </c>
      <c r="K10792" s="20">
        <v>254253.35</v>
      </c>
      <c r="L10792" s="20" t="s">
        <v>55</v>
      </c>
      <c r="M10792" s="20" t="s">
        <v>83</v>
      </c>
      <c r="N10792" s="26"/>
      <c r="O10792" s="20" t="s">
        <v>56</v>
      </c>
      <c r="P10792" t="str">
        <f t="shared" si="168"/>
        <v>INSERT INTO @DataTable (Deal, AdvanceDate, PROV, DealPurpose, RateType, BEACON, LTV, TDS, GDS, InsuranceType, PrincipalBalance, OccupancyType, AccountStatus, Closed_Date, DelinquencyBucket) VALUES (10791, '2015-07-31', 'SK', 'Purchase', 'Fixed', 722, 95, 39.39, 21.87, 'HiRatio', 254253.35, 'Owner-Occupied', 'Open', '1900-01-00', 'Current');</v>
      </c>
    </row>
    <row r="10793" spans="1:16" x14ac:dyDescent="0.35">
      <c r="A10793" s="22">
        <v>10792</v>
      </c>
      <c r="B10793" s="21">
        <v>42046</v>
      </c>
      <c r="C10793" s="22" t="s">
        <v>57</v>
      </c>
      <c r="D10793" s="22" t="s">
        <v>61</v>
      </c>
      <c r="E10793" s="22" t="s">
        <v>53</v>
      </c>
      <c r="F10793" s="22">
        <v>852</v>
      </c>
      <c r="G10793" s="22">
        <v>80</v>
      </c>
      <c r="H10793" s="22">
        <v>33.35</v>
      </c>
      <c r="I10793" s="22">
        <v>14.14</v>
      </c>
      <c r="J10793" s="22" t="s">
        <v>54</v>
      </c>
      <c r="K10793" s="23">
        <v>196630.63</v>
      </c>
      <c r="L10793" s="23" t="s">
        <v>55</v>
      </c>
      <c r="M10793" s="23" t="s">
        <v>83</v>
      </c>
      <c r="N10793" s="27"/>
      <c r="O10793" s="23" t="s">
        <v>56</v>
      </c>
      <c r="P10793" t="str">
        <f t="shared" si="168"/>
        <v>INSERT INTO @DataTable (Deal, AdvanceDate, PROV, DealPurpose, RateType, BEACON, LTV, TDS, GDS, InsuranceType, PrincipalBalance, OccupancyType, AccountStatus, Closed_Date, DelinquencyBucket) VALUES (10792, '2015-02-11', 'ON', 'Purchase', 'Fixed', 852, 80, 33.35, 14.14, 'Conv', 196630.63, 'Owner-Occupied', 'Open', '1900-01-00', 'Current');</v>
      </c>
    </row>
    <row r="10794" spans="1:16" x14ac:dyDescent="0.35">
      <c r="A10794" s="19">
        <v>10793</v>
      </c>
      <c r="B10794" s="18">
        <v>41985</v>
      </c>
      <c r="C10794" s="19" t="s">
        <v>58</v>
      </c>
      <c r="D10794" s="19" t="s">
        <v>61</v>
      </c>
      <c r="E10794" s="19" t="s">
        <v>53</v>
      </c>
      <c r="F10794" s="19">
        <v>744</v>
      </c>
      <c r="G10794" s="19">
        <v>95</v>
      </c>
      <c r="H10794" s="19">
        <v>40.43</v>
      </c>
      <c r="I10794" s="19">
        <v>33.54</v>
      </c>
      <c r="J10794" s="19" t="s">
        <v>60</v>
      </c>
      <c r="K10794" s="20">
        <v>233167.41</v>
      </c>
      <c r="L10794" s="20" t="s">
        <v>55</v>
      </c>
      <c r="M10794" s="20" t="s">
        <v>83</v>
      </c>
      <c r="N10794" s="26"/>
      <c r="O10794" s="20" t="s">
        <v>56</v>
      </c>
      <c r="P10794" t="str">
        <f t="shared" si="168"/>
        <v>INSERT INTO @DataTable (Deal, AdvanceDate, PROV, DealPurpose, RateType, BEACON, LTV, TDS, GDS, InsuranceType, PrincipalBalance, OccupancyType, AccountStatus, Closed_Date, DelinquencyBucket) VALUES (10793, '2014-12-12', 'BC', 'Purchase', 'Fixed', 744, 95, 40.43, 33.54, 'HiRatio', 233167.41, 'Owner-Occupied', 'Open', '1900-01-00', 'Current');</v>
      </c>
    </row>
    <row r="10795" spans="1:16" x14ac:dyDescent="0.35">
      <c r="A10795" s="22">
        <v>10794</v>
      </c>
      <c r="B10795" s="21">
        <v>41725</v>
      </c>
      <c r="C10795" s="22" t="s">
        <v>51</v>
      </c>
      <c r="D10795" s="22" t="s">
        <v>61</v>
      </c>
      <c r="E10795" s="22" t="s">
        <v>53</v>
      </c>
      <c r="F10795" s="22">
        <v>719</v>
      </c>
      <c r="G10795" s="22">
        <v>95</v>
      </c>
      <c r="H10795" s="22">
        <v>40.729999999999997</v>
      </c>
      <c r="I10795" s="22">
        <v>32.630000000000003</v>
      </c>
      <c r="J10795" s="22" t="s">
        <v>60</v>
      </c>
      <c r="K10795" s="23">
        <v>353510.5</v>
      </c>
      <c r="L10795" s="23" t="s">
        <v>55</v>
      </c>
      <c r="M10795" s="23" t="s">
        <v>83</v>
      </c>
      <c r="N10795" s="27"/>
      <c r="O10795" s="23" t="s">
        <v>56</v>
      </c>
      <c r="P10795" t="str">
        <f t="shared" si="168"/>
        <v>INSERT INTO @DataTable (Deal, AdvanceDate, PROV, DealPurpose, RateType, BEACON, LTV, TDS, GDS, InsuranceType, PrincipalBalance, OccupancyType, AccountStatus, Closed_Date, DelinquencyBucket) VALUES (10794, '2014-03-27', 'AB', 'Purchase', 'Fixed', 719, 95, 40.73, 32.63, 'HiRatio', 353510.5, 'Owner-Occupied', 'Open', '1900-01-00', 'Current');</v>
      </c>
    </row>
    <row r="10796" spans="1:16" x14ac:dyDescent="0.35">
      <c r="A10796" s="19">
        <v>10795</v>
      </c>
      <c r="B10796" s="18">
        <v>41124</v>
      </c>
      <c r="C10796" s="19" t="s">
        <v>58</v>
      </c>
      <c r="D10796" s="19" t="s">
        <v>52</v>
      </c>
      <c r="E10796" s="19" t="s">
        <v>53</v>
      </c>
      <c r="F10796" s="19">
        <v>643</v>
      </c>
      <c r="G10796" s="19">
        <v>85</v>
      </c>
      <c r="H10796" s="19">
        <v>37.5</v>
      </c>
      <c r="I10796" s="19">
        <v>25.5</v>
      </c>
      <c r="J10796" s="19" t="s">
        <v>60</v>
      </c>
      <c r="K10796" s="20">
        <v>496634.32</v>
      </c>
      <c r="L10796" s="20" t="s">
        <v>55</v>
      </c>
      <c r="M10796" s="20" t="s">
        <v>83</v>
      </c>
      <c r="N10796" s="26"/>
      <c r="O10796" s="20" t="s">
        <v>56</v>
      </c>
      <c r="P10796" t="str">
        <f t="shared" si="168"/>
        <v>INSERT INTO @DataTable (Deal, AdvanceDate, PROV, DealPurpose, RateType, BEACON, LTV, TDS, GDS, InsuranceType, PrincipalBalance, OccupancyType, AccountStatus, Closed_Date, DelinquencyBucket) VALUES (10795, '2012-08-03', 'BC', 'Refinance External', 'Fixed', 643, 85, 37.5, 25.5, 'HiRatio', 496634.32, 'Owner-Occupied', 'Open', '1900-01-00', 'Current');</v>
      </c>
    </row>
    <row r="10797" spans="1:16" x14ac:dyDescent="0.35">
      <c r="A10797" s="22">
        <v>10796</v>
      </c>
      <c r="B10797" s="21">
        <v>42145</v>
      </c>
      <c r="C10797" s="22" t="s">
        <v>57</v>
      </c>
      <c r="D10797" s="22" t="s">
        <v>52</v>
      </c>
      <c r="E10797" s="22" t="s">
        <v>53</v>
      </c>
      <c r="F10797" s="22">
        <v>710</v>
      </c>
      <c r="G10797" s="22">
        <v>80</v>
      </c>
      <c r="H10797" s="22">
        <v>25</v>
      </c>
      <c r="I10797" s="22">
        <v>18.75</v>
      </c>
      <c r="J10797" s="22" t="s">
        <v>54</v>
      </c>
      <c r="K10797" s="23">
        <v>285474.55</v>
      </c>
      <c r="L10797" s="23" t="s">
        <v>55</v>
      </c>
      <c r="M10797" s="23" t="s">
        <v>83</v>
      </c>
      <c r="N10797" s="27"/>
      <c r="O10797" s="23" t="s">
        <v>56</v>
      </c>
      <c r="P10797" t="str">
        <f t="shared" si="168"/>
        <v>INSERT INTO @DataTable (Deal, AdvanceDate, PROV, DealPurpose, RateType, BEACON, LTV, TDS, GDS, InsuranceType, PrincipalBalance, OccupancyType, AccountStatus, Closed_Date, DelinquencyBucket) VALUES (10796, '2015-05-21', 'ON', 'Refinance External', 'Fixed', 710, 80, 25, 18.75, 'Conv', 285474.55, 'Owner-Occupied', 'Open', '1900-01-00', 'Current');</v>
      </c>
    </row>
    <row r="10798" spans="1:16" x14ac:dyDescent="0.35">
      <c r="A10798" s="19">
        <v>10797</v>
      </c>
      <c r="B10798" s="18">
        <v>42160</v>
      </c>
      <c r="C10798" s="19" t="s">
        <v>57</v>
      </c>
      <c r="D10798" s="19" t="s">
        <v>52</v>
      </c>
      <c r="E10798" s="19" t="s">
        <v>40</v>
      </c>
      <c r="F10798" s="19">
        <v>718</v>
      </c>
      <c r="G10798" s="19">
        <v>72.5</v>
      </c>
      <c r="H10798" s="19">
        <v>21.23</v>
      </c>
      <c r="I10798" s="19">
        <v>21.23</v>
      </c>
      <c r="J10798" s="19" t="s">
        <v>54</v>
      </c>
      <c r="K10798" s="20">
        <v>0</v>
      </c>
      <c r="L10798" s="20" t="s">
        <v>55</v>
      </c>
      <c r="M10798" s="20" t="s">
        <v>84</v>
      </c>
      <c r="N10798" s="26">
        <v>42549</v>
      </c>
      <c r="O10798" s="20" t="s">
        <v>56</v>
      </c>
      <c r="P10798" t="str">
        <f t="shared" si="168"/>
        <v>INSERT INTO @DataTable (Deal, AdvanceDate, PROV, DealPurpose, RateType, BEACON, LTV, TDS, GDS, InsuranceType, PrincipalBalance, OccupancyType, AccountStatus, Closed_Date, DelinquencyBucket) VALUES (10797, '2015-06-05', 'ON', 'Refinance External', 'ARM', 718, 72.5, 21.23, 21.23, 'Conv', 0, 'Owner-Occupied', 'Closed', '2016-06-28', 'Current');</v>
      </c>
    </row>
    <row r="10799" spans="1:16" x14ac:dyDescent="0.35">
      <c r="A10799" s="22">
        <v>10798</v>
      </c>
      <c r="B10799" s="21">
        <v>41457</v>
      </c>
      <c r="C10799" s="22" t="s">
        <v>57</v>
      </c>
      <c r="D10799" s="22" t="s">
        <v>52</v>
      </c>
      <c r="E10799" s="22" t="s">
        <v>53</v>
      </c>
      <c r="F10799" s="22">
        <v>745</v>
      </c>
      <c r="G10799" s="22">
        <v>80</v>
      </c>
      <c r="H10799" s="22">
        <v>38.630000000000003</v>
      </c>
      <c r="I10799" s="22">
        <v>13.94</v>
      </c>
      <c r="J10799" s="22" t="s">
        <v>54</v>
      </c>
      <c r="K10799" s="23">
        <v>298627.44</v>
      </c>
      <c r="L10799" s="23" t="s">
        <v>55</v>
      </c>
      <c r="M10799" s="23" t="s">
        <v>83</v>
      </c>
      <c r="N10799" s="27"/>
      <c r="O10799" s="23" t="s">
        <v>56</v>
      </c>
      <c r="P10799" t="str">
        <f t="shared" si="168"/>
        <v>INSERT INTO @DataTable (Deal, AdvanceDate, PROV, DealPurpose, RateType, BEACON, LTV, TDS, GDS, InsuranceType, PrincipalBalance, OccupancyType, AccountStatus, Closed_Date, DelinquencyBucket) VALUES (10798, '2013-07-02', 'ON', 'Refinance External', 'Fixed', 745, 80, 38.63, 13.94, 'Conv', 298627.44, 'Owner-Occupied', 'Open', '1900-01-00', 'Current');</v>
      </c>
    </row>
    <row r="10800" spans="1:16" x14ac:dyDescent="0.35">
      <c r="A10800" s="19">
        <v>10799</v>
      </c>
      <c r="B10800" s="18">
        <v>42146</v>
      </c>
      <c r="C10800" s="19" t="s">
        <v>58</v>
      </c>
      <c r="D10800" s="19" t="s">
        <v>52</v>
      </c>
      <c r="E10800" s="19" t="s">
        <v>40</v>
      </c>
      <c r="F10800" s="19">
        <v>755</v>
      </c>
      <c r="G10800" s="19">
        <v>69.33</v>
      </c>
      <c r="H10800" s="19">
        <v>23.19</v>
      </c>
      <c r="I10800" s="19">
        <v>19.54</v>
      </c>
      <c r="J10800" s="19" t="s">
        <v>54</v>
      </c>
      <c r="K10800" s="20">
        <v>435400.92</v>
      </c>
      <c r="L10800" s="20" t="s">
        <v>55</v>
      </c>
      <c r="M10800" s="20" t="s">
        <v>83</v>
      </c>
      <c r="N10800" s="26"/>
      <c r="O10800" s="20" t="s">
        <v>56</v>
      </c>
      <c r="P10800" t="str">
        <f t="shared" si="168"/>
        <v>INSERT INTO @DataTable (Deal, AdvanceDate, PROV, DealPurpose, RateType, BEACON, LTV, TDS, GDS, InsuranceType, PrincipalBalance, OccupancyType, AccountStatus, Closed_Date, DelinquencyBucket) VALUES (10799, '2015-05-22', 'BC', 'Refinance External', 'ARM', 755, 69.33, 23.19, 19.54, 'Conv', 435400.92, 'Owner-Occupied', 'Open', '1900-01-00', 'Current');</v>
      </c>
    </row>
    <row r="10801" spans="1:16" x14ac:dyDescent="0.35">
      <c r="A10801" s="22">
        <v>10800</v>
      </c>
      <c r="B10801" s="21">
        <v>42107</v>
      </c>
      <c r="C10801" s="22" t="s">
        <v>57</v>
      </c>
      <c r="D10801" s="22" t="s">
        <v>52</v>
      </c>
      <c r="E10801" s="22" t="s">
        <v>40</v>
      </c>
      <c r="F10801" s="22">
        <v>791</v>
      </c>
      <c r="G10801" s="22">
        <v>56.97</v>
      </c>
      <c r="H10801" s="22">
        <v>31.81</v>
      </c>
      <c r="I10801" s="22">
        <v>26.97</v>
      </c>
      <c r="J10801" s="22" t="s">
        <v>54</v>
      </c>
      <c r="K10801" s="23">
        <v>427921.52</v>
      </c>
      <c r="L10801" s="23" t="s">
        <v>55</v>
      </c>
      <c r="M10801" s="23" t="s">
        <v>83</v>
      </c>
      <c r="N10801" s="27"/>
      <c r="O10801" s="23" t="s">
        <v>56</v>
      </c>
      <c r="P10801" t="str">
        <f t="shared" si="168"/>
        <v>INSERT INTO @DataTable (Deal, AdvanceDate, PROV, DealPurpose, RateType, BEACON, LTV, TDS, GDS, InsuranceType, PrincipalBalance, OccupancyType, AccountStatus, Closed_Date, DelinquencyBucket) VALUES (10800, '2015-04-13', 'ON', 'Refinance External', 'ARM', 791, 56.97, 31.81, 26.97, 'Conv', 427921.52, 'Owner-Occupied', 'Open', '1900-01-00', 'Current');</v>
      </c>
    </row>
    <row r="10802" spans="1:16" x14ac:dyDescent="0.35">
      <c r="A10802" s="19">
        <v>10801</v>
      </c>
      <c r="B10802" s="18">
        <v>41943</v>
      </c>
      <c r="C10802" s="19" t="s">
        <v>57</v>
      </c>
      <c r="D10802" s="19" t="s">
        <v>61</v>
      </c>
      <c r="E10802" s="19" t="s">
        <v>40</v>
      </c>
      <c r="F10802" s="19">
        <v>645</v>
      </c>
      <c r="G10802" s="19">
        <v>90</v>
      </c>
      <c r="H10802" s="19">
        <v>35.869999999999997</v>
      </c>
      <c r="I10802" s="19">
        <v>25.05</v>
      </c>
      <c r="J10802" s="19" t="s">
        <v>60</v>
      </c>
      <c r="K10802" s="20">
        <v>0</v>
      </c>
      <c r="L10802" s="20" t="s">
        <v>55</v>
      </c>
      <c r="M10802" s="20" t="s">
        <v>84</v>
      </c>
      <c r="N10802" s="26">
        <v>42692</v>
      </c>
      <c r="O10802" s="20" t="s">
        <v>56</v>
      </c>
      <c r="P10802" t="str">
        <f t="shared" si="168"/>
        <v>INSERT INTO @DataTable (Deal, AdvanceDate, PROV, DealPurpose, RateType, BEACON, LTV, TDS, GDS, InsuranceType, PrincipalBalance, OccupancyType, AccountStatus, Closed_Date, DelinquencyBucket) VALUES (10801, '2014-10-31', 'ON', 'Purchase', 'ARM', 645, 90, 35.87, 25.05, 'HiRatio', 0, 'Owner-Occupied', 'Closed', '2016-11-18', 'Current');</v>
      </c>
    </row>
    <row r="10803" spans="1:16" x14ac:dyDescent="0.35">
      <c r="A10803" s="22">
        <v>10802</v>
      </c>
      <c r="B10803" s="21">
        <v>41452</v>
      </c>
      <c r="C10803" s="22" t="s">
        <v>70</v>
      </c>
      <c r="D10803" s="22" t="s">
        <v>61</v>
      </c>
      <c r="E10803" s="22" t="s">
        <v>53</v>
      </c>
      <c r="F10803" s="22">
        <v>692</v>
      </c>
      <c r="G10803" s="22">
        <v>95</v>
      </c>
      <c r="H10803" s="22">
        <v>39.18</v>
      </c>
      <c r="I10803" s="22">
        <v>8.81</v>
      </c>
      <c r="J10803" s="22" t="s">
        <v>60</v>
      </c>
      <c r="K10803" s="23">
        <v>76632.63</v>
      </c>
      <c r="L10803" s="23" t="s">
        <v>55</v>
      </c>
      <c r="M10803" s="23" t="s">
        <v>83</v>
      </c>
      <c r="N10803" s="27"/>
      <c r="O10803" s="23" t="s">
        <v>56</v>
      </c>
      <c r="P10803" t="str">
        <f t="shared" si="168"/>
        <v>INSERT INTO @DataTable (Deal, AdvanceDate, PROV, DealPurpose, RateType, BEACON, LTV, TDS, GDS, InsuranceType, PrincipalBalance, OccupancyType, AccountStatus, Closed_Date, DelinquencyBucket) VALUES (10802, '2013-06-27', 'NB', 'Purchase', 'Fixed', 692, 95, 39.18, 8.81, 'HiRatio', 76632.63, 'Owner-Occupied', 'Open', '1900-01-00', 'Current');</v>
      </c>
    </row>
    <row r="10804" spans="1:16" x14ac:dyDescent="0.35">
      <c r="A10804" s="19">
        <v>10803</v>
      </c>
      <c r="B10804" s="18">
        <v>42657</v>
      </c>
      <c r="C10804" s="19" t="s">
        <v>57</v>
      </c>
      <c r="D10804" s="19" t="s">
        <v>61</v>
      </c>
      <c r="E10804" s="19" t="s">
        <v>53</v>
      </c>
      <c r="F10804" s="19">
        <v>774</v>
      </c>
      <c r="G10804" s="19">
        <v>95</v>
      </c>
      <c r="H10804" s="19">
        <v>35.04</v>
      </c>
      <c r="I10804" s="19">
        <v>21.48</v>
      </c>
      <c r="J10804" s="19" t="s">
        <v>60</v>
      </c>
      <c r="K10804" s="20">
        <v>123102.75</v>
      </c>
      <c r="L10804" s="20" t="s">
        <v>55</v>
      </c>
      <c r="M10804" s="20" t="s">
        <v>83</v>
      </c>
      <c r="N10804" s="26"/>
      <c r="O10804" s="20" t="s">
        <v>56</v>
      </c>
      <c r="P10804" t="str">
        <f t="shared" si="168"/>
        <v>INSERT INTO @DataTable (Deal, AdvanceDate, PROV, DealPurpose, RateType, BEACON, LTV, TDS, GDS, InsuranceType, PrincipalBalance, OccupancyType, AccountStatus, Closed_Date, DelinquencyBucket) VALUES (10803, '2016-10-14', 'ON', 'Purchase', 'Fixed', 774, 95, 35.04, 21.48, 'HiRatio', 123102.75, 'Owner-Occupied', 'Open', '1900-01-00', 'Current');</v>
      </c>
    </row>
    <row r="10805" spans="1:16" x14ac:dyDescent="0.35">
      <c r="A10805" s="22">
        <v>10804</v>
      </c>
      <c r="B10805" s="21">
        <v>42338</v>
      </c>
      <c r="C10805" s="22" t="s">
        <v>57</v>
      </c>
      <c r="D10805" s="22" t="s">
        <v>52</v>
      </c>
      <c r="E10805" s="22" t="s">
        <v>40</v>
      </c>
      <c r="F10805" s="22">
        <v>665</v>
      </c>
      <c r="G10805" s="22">
        <v>80</v>
      </c>
      <c r="H10805" s="22">
        <v>27.85</v>
      </c>
      <c r="I10805" s="22">
        <v>23.64</v>
      </c>
      <c r="J10805" s="22" t="s">
        <v>54</v>
      </c>
      <c r="K10805" s="23">
        <v>353691.05</v>
      </c>
      <c r="L10805" s="23" t="s">
        <v>55</v>
      </c>
      <c r="M10805" s="23" t="s">
        <v>83</v>
      </c>
      <c r="N10805" s="27"/>
      <c r="O10805" s="23" t="s">
        <v>56</v>
      </c>
      <c r="P10805" t="str">
        <f t="shared" si="168"/>
        <v>INSERT INTO @DataTable (Deal, AdvanceDate, PROV, DealPurpose, RateType, BEACON, LTV, TDS, GDS, InsuranceType, PrincipalBalance, OccupancyType, AccountStatus, Closed_Date, DelinquencyBucket) VALUES (10804, '2015-11-30', 'ON', 'Refinance External', 'ARM', 665, 80, 27.85, 23.64, 'Conv', 353691.05, 'Owner-Occupied', 'Open', '1900-01-00', 'Current');</v>
      </c>
    </row>
    <row r="10806" spans="1:16" x14ac:dyDescent="0.35">
      <c r="A10806" s="19">
        <v>10805</v>
      </c>
      <c r="B10806" s="18">
        <v>42353</v>
      </c>
      <c r="C10806" s="19" t="s">
        <v>57</v>
      </c>
      <c r="D10806" s="19" t="s">
        <v>61</v>
      </c>
      <c r="E10806" s="19" t="s">
        <v>53</v>
      </c>
      <c r="F10806" s="19">
        <v>771</v>
      </c>
      <c r="G10806" s="19">
        <v>80</v>
      </c>
      <c r="H10806" s="19">
        <v>41.37</v>
      </c>
      <c r="I10806" s="19">
        <v>13.16</v>
      </c>
      <c r="J10806" s="19" t="s">
        <v>54</v>
      </c>
      <c r="K10806" s="20">
        <v>150449.91</v>
      </c>
      <c r="L10806" s="20" t="s">
        <v>55</v>
      </c>
      <c r="M10806" s="20" t="s">
        <v>83</v>
      </c>
      <c r="N10806" s="26"/>
      <c r="O10806" s="20" t="s">
        <v>56</v>
      </c>
      <c r="P10806" t="str">
        <f t="shared" si="168"/>
        <v>INSERT INTO @DataTable (Deal, AdvanceDate, PROV, DealPurpose, RateType, BEACON, LTV, TDS, GDS, InsuranceType, PrincipalBalance, OccupancyType, AccountStatus, Closed_Date, DelinquencyBucket) VALUES (10805, '2015-12-15', 'ON', 'Purchase', 'Fixed', 771, 80, 41.37, 13.16, 'Conv', 150449.91, 'Owner-Occupied', 'Open', '1900-01-00', 'Current');</v>
      </c>
    </row>
    <row r="10807" spans="1:16" x14ac:dyDescent="0.35">
      <c r="A10807" s="22">
        <v>10806</v>
      </c>
      <c r="B10807" s="21">
        <v>41121</v>
      </c>
      <c r="C10807" s="22" t="s">
        <v>51</v>
      </c>
      <c r="D10807" s="22" t="s">
        <v>61</v>
      </c>
      <c r="E10807" s="22" t="s">
        <v>53</v>
      </c>
      <c r="F10807" s="22">
        <v>748</v>
      </c>
      <c r="G10807" s="22">
        <v>95</v>
      </c>
      <c r="H10807" s="22">
        <v>33.75</v>
      </c>
      <c r="I10807" s="22">
        <v>19.02</v>
      </c>
      <c r="J10807" s="22" t="s">
        <v>60</v>
      </c>
      <c r="K10807" s="23">
        <v>0</v>
      </c>
      <c r="L10807" s="23" t="s">
        <v>55</v>
      </c>
      <c r="M10807" s="23" t="s">
        <v>84</v>
      </c>
      <c r="N10807" s="27">
        <v>42220</v>
      </c>
      <c r="O10807" s="23" t="s">
        <v>56</v>
      </c>
      <c r="P10807" t="str">
        <f t="shared" si="168"/>
        <v>INSERT INTO @DataTable (Deal, AdvanceDate, PROV, DealPurpose, RateType, BEACON, LTV, TDS, GDS, InsuranceType, PrincipalBalance, OccupancyType, AccountStatus, Closed_Date, DelinquencyBucket) VALUES (10806, '2012-07-31', 'AB', 'Purchase', 'Fixed', 748, 95, 33.75, 19.02, 'HiRatio', 0, 'Owner-Occupied', 'Closed', '2015-08-04', 'Current');</v>
      </c>
    </row>
    <row r="10808" spans="1:16" x14ac:dyDescent="0.35">
      <c r="A10808" s="19">
        <v>10807</v>
      </c>
      <c r="B10808" s="18">
        <v>42401</v>
      </c>
      <c r="C10808" s="19" t="s">
        <v>57</v>
      </c>
      <c r="D10808" s="19" t="s">
        <v>61</v>
      </c>
      <c r="E10808" s="19" t="s">
        <v>40</v>
      </c>
      <c r="F10808" s="19">
        <v>734</v>
      </c>
      <c r="G10808" s="19">
        <v>95</v>
      </c>
      <c r="H10808" s="19">
        <v>25.14</v>
      </c>
      <c r="I10808" s="19">
        <v>23.78</v>
      </c>
      <c r="J10808" s="19" t="s">
        <v>60</v>
      </c>
      <c r="K10808" s="20">
        <v>430406.14</v>
      </c>
      <c r="L10808" s="20" t="s">
        <v>55</v>
      </c>
      <c r="M10808" s="20" t="s">
        <v>83</v>
      </c>
      <c r="N10808" s="26"/>
      <c r="O10808" s="20" t="s">
        <v>56</v>
      </c>
      <c r="P10808" t="str">
        <f t="shared" si="168"/>
        <v>INSERT INTO @DataTable (Deal, AdvanceDate, PROV, DealPurpose, RateType, BEACON, LTV, TDS, GDS, InsuranceType, PrincipalBalance, OccupancyType, AccountStatus, Closed_Date, DelinquencyBucket) VALUES (10807, '2016-02-01', 'ON', 'Purchase', 'ARM', 734, 95, 25.14, 23.78, 'HiRatio', 430406.14, 'Owner-Occupied', 'Open', '1900-01-00', 'Current');</v>
      </c>
    </row>
    <row r="10809" spans="1:16" x14ac:dyDescent="0.35">
      <c r="A10809" s="22">
        <v>10808</v>
      </c>
      <c r="B10809" s="21">
        <v>42597</v>
      </c>
      <c r="C10809" s="22" t="s">
        <v>57</v>
      </c>
      <c r="D10809" s="22" t="s">
        <v>61</v>
      </c>
      <c r="E10809" s="22" t="s">
        <v>53</v>
      </c>
      <c r="F10809" s="22">
        <v>738</v>
      </c>
      <c r="G10809" s="22">
        <v>90</v>
      </c>
      <c r="H10809" s="22">
        <v>36.97</v>
      </c>
      <c r="I10809" s="22">
        <v>36.46</v>
      </c>
      <c r="J10809" s="22" t="s">
        <v>60</v>
      </c>
      <c r="K10809" s="23">
        <v>316820.93</v>
      </c>
      <c r="L10809" s="23" t="s">
        <v>55</v>
      </c>
      <c r="M10809" s="23" t="s">
        <v>83</v>
      </c>
      <c r="N10809" s="27"/>
      <c r="O10809" s="23" t="s">
        <v>56</v>
      </c>
      <c r="P10809" t="str">
        <f t="shared" si="168"/>
        <v>INSERT INTO @DataTable (Deal, AdvanceDate, PROV, DealPurpose, RateType, BEACON, LTV, TDS, GDS, InsuranceType, PrincipalBalance, OccupancyType, AccountStatus, Closed_Date, DelinquencyBucket) VALUES (10808, '2016-08-15', 'ON', 'Purchase', 'Fixed', 738, 90, 36.97, 36.46, 'HiRatio', 316820.93, 'Owner-Occupied', 'Open', '1900-01-00', 'Current');</v>
      </c>
    </row>
    <row r="10810" spans="1:16" x14ac:dyDescent="0.35">
      <c r="A10810" s="19">
        <v>10809</v>
      </c>
      <c r="B10810" s="18">
        <v>42185</v>
      </c>
      <c r="C10810" s="19" t="s">
        <v>57</v>
      </c>
      <c r="D10810" s="19" t="s">
        <v>61</v>
      </c>
      <c r="E10810" s="19" t="s">
        <v>40</v>
      </c>
      <c r="F10810" s="19">
        <v>785</v>
      </c>
      <c r="G10810" s="19">
        <v>80</v>
      </c>
      <c r="H10810" s="19">
        <v>33.130000000000003</v>
      </c>
      <c r="I10810" s="19">
        <v>28.27</v>
      </c>
      <c r="J10810" s="19" t="s">
        <v>54</v>
      </c>
      <c r="K10810" s="20">
        <v>261464.58</v>
      </c>
      <c r="L10810" s="20" t="s">
        <v>55</v>
      </c>
      <c r="M10810" s="20" t="s">
        <v>83</v>
      </c>
      <c r="N10810" s="26"/>
      <c r="O10810" s="20" t="s">
        <v>56</v>
      </c>
      <c r="P10810" t="str">
        <f t="shared" si="168"/>
        <v>INSERT INTO @DataTable (Deal, AdvanceDate, PROV, DealPurpose, RateType, BEACON, LTV, TDS, GDS, InsuranceType, PrincipalBalance, OccupancyType, AccountStatus, Closed_Date, DelinquencyBucket) VALUES (10809, '2015-06-30', 'ON', 'Purchase', 'ARM', 785, 80, 33.13, 28.27, 'Conv', 261464.58, 'Owner-Occupied', 'Open', '1900-01-00', 'Current');</v>
      </c>
    </row>
    <row r="10811" spans="1:16" x14ac:dyDescent="0.35">
      <c r="A10811" s="22">
        <v>10810</v>
      </c>
      <c r="B10811" s="21">
        <v>42216</v>
      </c>
      <c r="C10811" s="22" t="s">
        <v>57</v>
      </c>
      <c r="D10811" s="22" t="s">
        <v>61</v>
      </c>
      <c r="E10811" s="22" t="s">
        <v>53</v>
      </c>
      <c r="F10811" s="22">
        <v>709</v>
      </c>
      <c r="G10811" s="22">
        <v>95</v>
      </c>
      <c r="H10811" s="22">
        <v>43.14</v>
      </c>
      <c r="I10811" s="22">
        <v>34.17</v>
      </c>
      <c r="J10811" s="22" t="s">
        <v>60</v>
      </c>
      <c r="K10811" s="23">
        <v>443111.86</v>
      </c>
      <c r="L10811" s="23" t="s">
        <v>55</v>
      </c>
      <c r="M10811" s="23" t="s">
        <v>83</v>
      </c>
      <c r="N10811" s="27"/>
      <c r="O10811" s="23" t="s">
        <v>56</v>
      </c>
      <c r="P10811" t="str">
        <f t="shared" si="168"/>
        <v>INSERT INTO @DataTable (Deal, AdvanceDate, PROV, DealPurpose, RateType, BEACON, LTV, TDS, GDS, InsuranceType, PrincipalBalance, OccupancyType, AccountStatus, Closed_Date, DelinquencyBucket) VALUES (10810, '2015-07-31', 'ON', 'Purchase', 'Fixed', 709, 95, 43.14, 34.17, 'HiRatio', 443111.86, 'Owner-Occupied', 'Open', '1900-01-00', 'Current');</v>
      </c>
    </row>
    <row r="10812" spans="1:16" x14ac:dyDescent="0.35">
      <c r="A10812" s="19">
        <v>10811</v>
      </c>
      <c r="B10812" s="18">
        <v>42446</v>
      </c>
      <c r="C10812" s="19" t="s">
        <v>57</v>
      </c>
      <c r="D10812" s="19" t="s">
        <v>61</v>
      </c>
      <c r="E10812" s="19" t="s">
        <v>40</v>
      </c>
      <c r="F10812" s="19">
        <v>715</v>
      </c>
      <c r="G10812" s="19">
        <v>77.92</v>
      </c>
      <c r="H10812" s="19">
        <v>36.6</v>
      </c>
      <c r="I10812" s="19">
        <v>29.62</v>
      </c>
      <c r="J10812" s="19" t="s">
        <v>54</v>
      </c>
      <c r="K10812" s="20">
        <v>293004.05</v>
      </c>
      <c r="L10812" s="20" t="s">
        <v>55</v>
      </c>
      <c r="M10812" s="20" t="s">
        <v>83</v>
      </c>
      <c r="N10812" s="26"/>
      <c r="O10812" s="20" t="s">
        <v>56</v>
      </c>
      <c r="P10812" t="str">
        <f t="shared" si="168"/>
        <v>INSERT INTO @DataTable (Deal, AdvanceDate, PROV, DealPurpose, RateType, BEACON, LTV, TDS, GDS, InsuranceType, PrincipalBalance, OccupancyType, AccountStatus, Closed_Date, DelinquencyBucket) VALUES (10811, '2016-03-17', 'ON', 'Purchase', 'ARM', 715, 77.92, 36.6, 29.62, 'Conv', 293004.05, 'Owner-Occupied', 'Open', '1900-01-00', 'Current');</v>
      </c>
    </row>
    <row r="10813" spans="1:16" x14ac:dyDescent="0.35">
      <c r="A10813" s="22">
        <v>10812</v>
      </c>
      <c r="B10813" s="21">
        <v>42199</v>
      </c>
      <c r="C10813" s="22" t="s">
        <v>57</v>
      </c>
      <c r="D10813" s="22" t="s">
        <v>61</v>
      </c>
      <c r="E10813" s="22" t="s">
        <v>53</v>
      </c>
      <c r="F10813" s="22">
        <v>780</v>
      </c>
      <c r="G10813" s="22">
        <v>95</v>
      </c>
      <c r="H10813" s="22">
        <v>35.200000000000003</v>
      </c>
      <c r="I10813" s="22">
        <v>34.22</v>
      </c>
      <c r="J10813" s="22" t="s">
        <v>60</v>
      </c>
      <c r="K10813" s="23">
        <v>172599.55</v>
      </c>
      <c r="L10813" s="23" t="s">
        <v>55</v>
      </c>
      <c r="M10813" s="23" t="s">
        <v>83</v>
      </c>
      <c r="N10813" s="27"/>
      <c r="O10813" s="23" t="s">
        <v>56</v>
      </c>
      <c r="P10813" t="str">
        <f t="shared" si="168"/>
        <v>INSERT INTO @DataTable (Deal, AdvanceDate, PROV, DealPurpose, RateType, BEACON, LTV, TDS, GDS, InsuranceType, PrincipalBalance, OccupancyType, AccountStatus, Closed_Date, DelinquencyBucket) VALUES (10812, '2015-07-14', 'ON', 'Purchase', 'Fixed', 780, 95, 35.2, 34.22, 'HiRatio', 172599.55, 'Owner-Occupied', 'Open', '1900-01-00', 'Current');</v>
      </c>
    </row>
    <row r="10814" spans="1:16" x14ac:dyDescent="0.35">
      <c r="A10814" s="19">
        <v>10813</v>
      </c>
      <c r="B10814" s="18">
        <v>41865</v>
      </c>
      <c r="C10814" s="19" t="s">
        <v>70</v>
      </c>
      <c r="D10814" s="19" t="s">
        <v>52</v>
      </c>
      <c r="E10814" s="19" t="s">
        <v>53</v>
      </c>
      <c r="F10814" s="19">
        <v>733</v>
      </c>
      <c r="G10814" s="19">
        <v>69.709999999999994</v>
      </c>
      <c r="H10814" s="19">
        <v>37.81</v>
      </c>
      <c r="I10814" s="19">
        <v>18.86</v>
      </c>
      <c r="J10814" s="19" t="s">
        <v>54</v>
      </c>
      <c r="K10814" s="20">
        <v>112077.37</v>
      </c>
      <c r="L10814" s="20" t="s">
        <v>55</v>
      </c>
      <c r="M10814" s="20" t="s">
        <v>83</v>
      </c>
      <c r="N10814" s="26"/>
      <c r="O10814" s="20" t="s">
        <v>56</v>
      </c>
      <c r="P10814" t="str">
        <f t="shared" si="168"/>
        <v>INSERT INTO @DataTable (Deal, AdvanceDate, PROV, DealPurpose, RateType, BEACON, LTV, TDS, GDS, InsuranceType, PrincipalBalance, OccupancyType, AccountStatus, Closed_Date, DelinquencyBucket) VALUES (10813, '2014-08-14', 'NB', 'Refinance External', 'Fixed', 733, 69.71, 37.81, 18.86, 'Conv', 112077.37, 'Owner-Occupied', 'Open', '1900-01-00', 'Current');</v>
      </c>
    </row>
    <row r="10815" spans="1:16" x14ac:dyDescent="0.35">
      <c r="A10815" s="22">
        <v>10814</v>
      </c>
      <c r="B10815" s="21">
        <v>42095</v>
      </c>
      <c r="C10815" s="22" t="s">
        <v>57</v>
      </c>
      <c r="D10815" s="22" t="s">
        <v>61</v>
      </c>
      <c r="E10815" s="22" t="s">
        <v>40</v>
      </c>
      <c r="F10815" s="22">
        <v>797</v>
      </c>
      <c r="G10815" s="22">
        <v>72.31</v>
      </c>
      <c r="H10815" s="22">
        <v>20.73</v>
      </c>
      <c r="I10815" s="22">
        <v>20.56</v>
      </c>
      <c r="J10815" s="22" t="s">
        <v>54</v>
      </c>
      <c r="K10815" s="23">
        <v>252744.22</v>
      </c>
      <c r="L10815" s="23" t="s">
        <v>55</v>
      </c>
      <c r="M10815" s="23" t="s">
        <v>83</v>
      </c>
      <c r="N10815" s="27"/>
      <c r="O10815" s="23" t="s">
        <v>56</v>
      </c>
      <c r="P10815" t="str">
        <f t="shared" si="168"/>
        <v>INSERT INTO @DataTable (Deal, AdvanceDate, PROV, DealPurpose, RateType, BEACON, LTV, TDS, GDS, InsuranceType, PrincipalBalance, OccupancyType, AccountStatus, Closed_Date, DelinquencyBucket) VALUES (10814, '2015-04-01', 'ON', 'Purchase', 'ARM', 797, 72.31, 20.73, 20.56, 'Conv', 252744.22, 'Owner-Occupied', 'Open', '1900-01-00', 'Current');</v>
      </c>
    </row>
    <row r="10816" spans="1:16" x14ac:dyDescent="0.35">
      <c r="A10816" s="19">
        <v>10815</v>
      </c>
      <c r="B10816" s="18">
        <v>41677</v>
      </c>
      <c r="C10816" s="19" t="s">
        <v>57</v>
      </c>
      <c r="D10816" s="19" t="s">
        <v>61</v>
      </c>
      <c r="E10816" s="19" t="s">
        <v>53</v>
      </c>
      <c r="F10816" s="19">
        <v>739</v>
      </c>
      <c r="G10816" s="19">
        <v>95</v>
      </c>
      <c r="H10816" s="19">
        <v>38.32</v>
      </c>
      <c r="I10816" s="19">
        <v>36.479999999999997</v>
      </c>
      <c r="J10816" s="19" t="s">
        <v>60</v>
      </c>
      <c r="K10816" s="20">
        <v>171055.96</v>
      </c>
      <c r="L10816" s="20" t="s">
        <v>55</v>
      </c>
      <c r="M10816" s="20" t="s">
        <v>83</v>
      </c>
      <c r="N10816" s="26"/>
      <c r="O10816" s="20" t="s">
        <v>56</v>
      </c>
      <c r="P10816" t="str">
        <f t="shared" si="168"/>
        <v>INSERT INTO @DataTable (Deal, AdvanceDate, PROV, DealPurpose, RateType, BEACON, LTV, TDS, GDS, InsuranceType, PrincipalBalance, OccupancyType, AccountStatus, Closed_Date, DelinquencyBucket) VALUES (10815, '2014-02-07', 'ON', 'Purchase', 'Fixed', 739, 95, 38.32, 36.48, 'HiRatio', 171055.96, 'Owner-Occupied', 'Open', '1900-01-00', 'Current');</v>
      </c>
    </row>
    <row r="10817" spans="1:16" x14ac:dyDescent="0.35">
      <c r="A10817" s="22">
        <v>10816</v>
      </c>
      <c r="B10817" s="21">
        <v>41873</v>
      </c>
      <c r="C10817" s="22" t="s">
        <v>57</v>
      </c>
      <c r="D10817" s="22" t="s">
        <v>61</v>
      </c>
      <c r="E10817" s="22" t="s">
        <v>40</v>
      </c>
      <c r="F10817" s="22">
        <v>702</v>
      </c>
      <c r="G10817" s="22">
        <v>95</v>
      </c>
      <c r="H10817" s="22">
        <v>36</v>
      </c>
      <c r="I10817" s="22">
        <v>18.18</v>
      </c>
      <c r="J10817" s="22" t="s">
        <v>60</v>
      </c>
      <c r="K10817" s="23">
        <v>351863.21</v>
      </c>
      <c r="L10817" s="23" t="s">
        <v>55</v>
      </c>
      <c r="M10817" s="23" t="s">
        <v>83</v>
      </c>
      <c r="N10817" s="27"/>
      <c r="O10817" s="23" t="s">
        <v>56</v>
      </c>
      <c r="P10817" t="str">
        <f t="shared" si="168"/>
        <v>INSERT INTO @DataTable (Deal, AdvanceDate, PROV, DealPurpose, RateType, BEACON, LTV, TDS, GDS, InsuranceType, PrincipalBalance, OccupancyType, AccountStatus, Closed_Date, DelinquencyBucket) VALUES (10816, '2014-08-22', 'ON', 'Purchase', 'ARM', 702, 95, 36, 18.18, 'HiRatio', 351863.21, 'Owner-Occupied', 'Open', '1900-01-00', 'Current');</v>
      </c>
    </row>
    <row r="10818" spans="1:16" x14ac:dyDescent="0.35">
      <c r="A10818" s="19">
        <v>10817</v>
      </c>
      <c r="B10818" s="18">
        <v>42338</v>
      </c>
      <c r="C10818" s="19" t="s">
        <v>51</v>
      </c>
      <c r="D10818" s="19" t="s">
        <v>52</v>
      </c>
      <c r="E10818" s="19" t="s">
        <v>53</v>
      </c>
      <c r="F10818" s="19">
        <v>676</v>
      </c>
      <c r="G10818" s="19">
        <v>60.45</v>
      </c>
      <c r="H10818" s="19">
        <v>22.74</v>
      </c>
      <c r="I10818" s="19">
        <v>22.6</v>
      </c>
      <c r="J10818" s="19" t="s">
        <v>54</v>
      </c>
      <c r="K10818" s="20">
        <v>180005.12</v>
      </c>
      <c r="L10818" s="20" t="s">
        <v>55</v>
      </c>
      <c r="M10818" s="20" t="s">
        <v>83</v>
      </c>
      <c r="N10818" s="26"/>
      <c r="O10818" s="20" t="s">
        <v>56</v>
      </c>
      <c r="P10818" t="str">
        <f t="shared" si="168"/>
        <v>INSERT INTO @DataTable (Deal, AdvanceDate, PROV, DealPurpose, RateType, BEACON, LTV, TDS, GDS, InsuranceType, PrincipalBalance, OccupancyType, AccountStatus, Closed_Date, DelinquencyBucket) VALUES (10817, '2015-11-30', 'AB', 'Refinance External', 'Fixed', 676, 60.45, 22.74, 22.6, 'Conv', 180005.12, 'Owner-Occupied', 'Open', '1900-01-00', 'Current');</v>
      </c>
    </row>
    <row r="10819" spans="1:16" x14ac:dyDescent="0.35">
      <c r="A10819" s="22">
        <v>10818</v>
      </c>
      <c r="B10819" s="21">
        <v>41508</v>
      </c>
      <c r="C10819" s="22" t="s">
        <v>57</v>
      </c>
      <c r="D10819" s="22" t="s">
        <v>61</v>
      </c>
      <c r="E10819" s="22" t="s">
        <v>40</v>
      </c>
      <c r="F10819" s="22">
        <v>758</v>
      </c>
      <c r="G10819" s="22">
        <v>95</v>
      </c>
      <c r="H10819" s="22">
        <v>25.89</v>
      </c>
      <c r="I10819" s="22">
        <v>20.18</v>
      </c>
      <c r="J10819" s="22" t="s">
        <v>60</v>
      </c>
      <c r="K10819" s="23">
        <v>132256.31</v>
      </c>
      <c r="L10819" s="23" t="s">
        <v>55</v>
      </c>
      <c r="M10819" s="23" t="s">
        <v>83</v>
      </c>
      <c r="N10819" s="27"/>
      <c r="O10819" s="23" t="s">
        <v>56</v>
      </c>
      <c r="P10819" t="str">
        <f t="shared" ref="P10819:P10882" si="169">"INSERT INTO @DataTable (Deal, AdvanceDate, PROV, DealPurpose, RateType, BEACON, LTV, TDS, GDS, InsuranceType, PrincipalBalance, OccupancyType, AccountStatus, Closed_Date, DelinquencyBucket) VALUES (" &amp; A10819 &amp; ", " &amp; "'" &amp; TEXT(B10819, "yyyy-mm-dd") &amp; "', '" &amp; C10819 &amp; "', '" &amp; D10819 &amp; "', '" &amp; E10819 &amp; "', " &amp; F10819 &amp; ", " &amp; G10819 &amp; ", " &amp; H10819 &amp; ", " &amp; I10819 &amp; ", '" &amp; J10819 &amp; "', " &amp; K10819 &amp; ", '" &amp; L10819 &amp; "', '" &amp; M10819 &amp; "', '" &amp;TEXT(N10819, "yyyy-mm-dd") &amp; "', '" &amp; O10819 &amp; "');"</f>
        <v>INSERT INTO @DataTable (Deal, AdvanceDate, PROV, DealPurpose, RateType, BEACON, LTV, TDS, GDS, InsuranceType, PrincipalBalance, OccupancyType, AccountStatus, Closed_Date, DelinquencyBucket) VALUES (10818, '2013-08-22', 'ON', 'Purchase', 'ARM', 758, 95, 25.89, 20.18, 'HiRatio', 132256.31, 'Owner-Occupied', 'Open', '1900-01-00', 'Current');</v>
      </c>
    </row>
    <row r="10820" spans="1:16" x14ac:dyDescent="0.35">
      <c r="A10820" s="19">
        <v>10819</v>
      </c>
      <c r="B10820" s="18">
        <v>41996</v>
      </c>
      <c r="C10820" s="19" t="s">
        <v>78</v>
      </c>
      <c r="D10820" s="19" t="s">
        <v>52</v>
      </c>
      <c r="E10820" s="19" t="s">
        <v>53</v>
      </c>
      <c r="F10820" s="19">
        <v>726</v>
      </c>
      <c r="G10820" s="19">
        <v>80</v>
      </c>
      <c r="H10820" s="19">
        <v>34.79</v>
      </c>
      <c r="I10820" s="19">
        <v>20.66</v>
      </c>
      <c r="J10820" s="19" t="s">
        <v>54</v>
      </c>
      <c r="K10820" s="20">
        <v>371554.35</v>
      </c>
      <c r="L10820" s="20" t="s">
        <v>55</v>
      </c>
      <c r="M10820" s="20" t="s">
        <v>83</v>
      </c>
      <c r="N10820" s="26"/>
      <c r="O10820" s="20" t="s">
        <v>56</v>
      </c>
      <c r="P10820" t="str">
        <f t="shared" si="169"/>
        <v>INSERT INTO @DataTable (Deal, AdvanceDate, PROV, DealPurpose, RateType, BEACON, LTV, TDS, GDS, InsuranceType, PrincipalBalance, OccupancyType, AccountStatus, Closed_Date, DelinquencyBucket) VALUES (10819, '2014-12-23', 'NL', 'Refinance External', 'Fixed', 726, 80, 34.79, 20.66, 'Conv', 371554.35, 'Owner-Occupied', 'Open', '1900-01-00', 'Current');</v>
      </c>
    </row>
    <row r="10821" spans="1:16" x14ac:dyDescent="0.35">
      <c r="A10821" s="22">
        <v>10820</v>
      </c>
      <c r="B10821" s="21">
        <v>41205</v>
      </c>
      <c r="C10821" s="22" t="s">
        <v>51</v>
      </c>
      <c r="D10821" s="22" t="s">
        <v>61</v>
      </c>
      <c r="E10821" s="22" t="s">
        <v>53</v>
      </c>
      <c r="F10821" s="22">
        <v>835</v>
      </c>
      <c r="G10821" s="22">
        <v>90</v>
      </c>
      <c r="H10821" s="22">
        <v>31.51</v>
      </c>
      <c r="I10821" s="22">
        <v>30.38</v>
      </c>
      <c r="J10821" s="22" t="s">
        <v>60</v>
      </c>
      <c r="K10821" s="23">
        <v>0</v>
      </c>
      <c r="L10821" s="23" t="s">
        <v>55</v>
      </c>
      <c r="M10821" s="23" t="s">
        <v>84</v>
      </c>
      <c r="N10821" s="27">
        <v>42690</v>
      </c>
      <c r="O10821" s="23" t="s">
        <v>56</v>
      </c>
      <c r="P10821" t="str">
        <f t="shared" si="169"/>
        <v>INSERT INTO @DataTable (Deal, AdvanceDate, PROV, DealPurpose, RateType, BEACON, LTV, TDS, GDS, InsuranceType, PrincipalBalance, OccupancyType, AccountStatus, Closed_Date, DelinquencyBucket) VALUES (10820, '2012-10-23', 'AB', 'Purchase', 'Fixed', 835, 90, 31.51, 30.38, 'HiRatio', 0, 'Owner-Occupied', 'Closed', '2016-11-16', 'Current');</v>
      </c>
    </row>
    <row r="10822" spans="1:16" x14ac:dyDescent="0.35">
      <c r="A10822" s="19">
        <v>10821</v>
      </c>
      <c r="B10822" s="18">
        <v>41905</v>
      </c>
      <c r="C10822" s="19" t="s">
        <v>58</v>
      </c>
      <c r="D10822" s="19" t="s">
        <v>52</v>
      </c>
      <c r="E10822" s="19" t="s">
        <v>40</v>
      </c>
      <c r="F10822" s="19">
        <v>793</v>
      </c>
      <c r="G10822" s="19">
        <v>69.23</v>
      </c>
      <c r="H10822" s="19">
        <v>31.6</v>
      </c>
      <c r="I10822" s="19">
        <v>23.19</v>
      </c>
      <c r="J10822" s="19" t="s">
        <v>54</v>
      </c>
      <c r="K10822" s="20">
        <v>199579.07</v>
      </c>
      <c r="L10822" s="20" t="s">
        <v>55</v>
      </c>
      <c r="M10822" s="20" t="s">
        <v>83</v>
      </c>
      <c r="N10822" s="26"/>
      <c r="O10822" s="20" t="s">
        <v>56</v>
      </c>
      <c r="P10822" t="str">
        <f t="shared" si="169"/>
        <v>INSERT INTO @DataTable (Deal, AdvanceDate, PROV, DealPurpose, RateType, BEACON, LTV, TDS, GDS, InsuranceType, PrincipalBalance, OccupancyType, AccountStatus, Closed_Date, DelinquencyBucket) VALUES (10821, '2014-09-23', 'BC', 'Refinance External', 'ARM', 793, 69.23, 31.6, 23.19, 'Conv', 199579.07, 'Owner-Occupied', 'Open', '1900-01-00', 'Current');</v>
      </c>
    </row>
    <row r="10823" spans="1:16" x14ac:dyDescent="0.35">
      <c r="A10823" s="22">
        <v>10822</v>
      </c>
      <c r="B10823" s="21">
        <v>41942</v>
      </c>
      <c r="C10823" s="22" t="s">
        <v>57</v>
      </c>
      <c r="D10823" s="22" t="s">
        <v>61</v>
      </c>
      <c r="E10823" s="22" t="s">
        <v>53</v>
      </c>
      <c r="F10823" s="22">
        <v>713</v>
      </c>
      <c r="G10823" s="22">
        <v>72.89</v>
      </c>
      <c r="H10823" s="22">
        <v>42.22</v>
      </c>
      <c r="I10823" s="22">
        <v>39.229999999999997</v>
      </c>
      <c r="J10823" s="22" t="s">
        <v>54</v>
      </c>
      <c r="K10823" s="23">
        <v>309074.39</v>
      </c>
      <c r="L10823" s="23" t="s">
        <v>55</v>
      </c>
      <c r="M10823" s="23" t="s">
        <v>83</v>
      </c>
      <c r="N10823" s="27"/>
      <c r="O10823" s="23" t="s">
        <v>56</v>
      </c>
      <c r="P10823" t="str">
        <f t="shared" si="169"/>
        <v>INSERT INTO @DataTable (Deal, AdvanceDate, PROV, DealPurpose, RateType, BEACON, LTV, TDS, GDS, InsuranceType, PrincipalBalance, OccupancyType, AccountStatus, Closed_Date, DelinquencyBucket) VALUES (10822, '2014-10-30', 'ON', 'Purchase', 'Fixed', 713, 72.89, 42.22, 39.23, 'Conv', 309074.39, 'Owner-Occupied', 'Open', '1900-01-00', 'Current');</v>
      </c>
    </row>
    <row r="10824" spans="1:16" x14ac:dyDescent="0.35">
      <c r="A10824" s="19">
        <v>10823</v>
      </c>
      <c r="B10824" s="18">
        <v>42580</v>
      </c>
      <c r="C10824" s="19" t="s">
        <v>51</v>
      </c>
      <c r="D10824" s="19" t="s">
        <v>61</v>
      </c>
      <c r="E10824" s="19" t="s">
        <v>53</v>
      </c>
      <c r="F10824" s="19">
        <v>741</v>
      </c>
      <c r="G10824" s="19">
        <v>95</v>
      </c>
      <c r="H10824" s="19">
        <v>40.06</v>
      </c>
      <c r="I10824" s="19">
        <v>38.85</v>
      </c>
      <c r="J10824" s="19" t="s">
        <v>60</v>
      </c>
      <c r="K10824" s="20">
        <v>295597.96000000002</v>
      </c>
      <c r="L10824" s="20" t="s">
        <v>55</v>
      </c>
      <c r="M10824" s="20" t="s">
        <v>83</v>
      </c>
      <c r="N10824" s="26"/>
      <c r="O10824" s="20" t="s">
        <v>56</v>
      </c>
      <c r="P10824" t="str">
        <f t="shared" si="169"/>
        <v>INSERT INTO @DataTable (Deal, AdvanceDate, PROV, DealPurpose, RateType, BEACON, LTV, TDS, GDS, InsuranceType, PrincipalBalance, OccupancyType, AccountStatus, Closed_Date, DelinquencyBucket) VALUES (10823, '2016-07-29', 'AB', 'Purchase', 'Fixed', 741, 95, 40.06, 38.85, 'HiRatio', 295597.96, 'Owner-Occupied', 'Open', '1900-01-00', 'Current');</v>
      </c>
    </row>
    <row r="10825" spans="1:16" x14ac:dyDescent="0.35">
      <c r="A10825" s="22">
        <v>10824</v>
      </c>
      <c r="B10825" s="21">
        <v>42520</v>
      </c>
      <c r="C10825" s="22" t="s">
        <v>51</v>
      </c>
      <c r="D10825" s="22" t="s">
        <v>61</v>
      </c>
      <c r="E10825" s="22" t="s">
        <v>53</v>
      </c>
      <c r="F10825" s="22">
        <v>792</v>
      </c>
      <c r="G10825" s="22">
        <v>90</v>
      </c>
      <c r="H10825" s="22">
        <v>43.4</v>
      </c>
      <c r="I10825" s="22">
        <v>20.73</v>
      </c>
      <c r="J10825" s="22" t="s">
        <v>60</v>
      </c>
      <c r="K10825" s="23">
        <v>478804.08</v>
      </c>
      <c r="L10825" s="23" t="s">
        <v>55</v>
      </c>
      <c r="M10825" s="23" t="s">
        <v>83</v>
      </c>
      <c r="N10825" s="27"/>
      <c r="O10825" s="23" t="s">
        <v>56</v>
      </c>
      <c r="P10825" t="str">
        <f t="shared" si="169"/>
        <v>INSERT INTO @DataTable (Deal, AdvanceDate, PROV, DealPurpose, RateType, BEACON, LTV, TDS, GDS, InsuranceType, PrincipalBalance, OccupancyType, AccountStatus, Closed_Date, DelinquencyBucket) VALUES (10824, '2016-05-30', 'AB', 'Purchase', 'Fixed', 792, 90, 43.4, 20.73, 'HiRatio', 478804.08, 'Owner-Occupied', 'Open', '1900-01-00', 'Current');</v>
      </c>
    </row>
    <row r="10826" spans="1:16" x14ac:dyDescent="0.35">
      <c r="A10826" s="19">
        <v>10825</v>
      </c>
      <c r="B10826" s="18">
        <v>41691</v>
      </c>
      <c r="C10826" s="19" t="s">
        <v>57</v>
      </c>
      <c r="D10826" s="19" t="s">
        <v>72</v>
      </c>
      <c r="E10826" s="19" t="s">
        <v>53</v>
      </c>
      <c r="F10826" s="19">
        <v>700</v>
      </c>
      <c r="G10826" s="19">
        <v>66.040000000000006</v>
      </c>
      <c r="H10826" s="19">
        <v>27.45</v>
      </c>
      <c r="I10826" s="19">
        <v>26.36</v>
      </c>
      <c r="J10826" s="19" t="s">
        <v>54</v>
      </c>
      <c r="K10826" s="20">
        <v>0</v>
      </c>
      <c r="L10826" s="20" t="s">
        <v>55</v>
      </c>
      <c r="M10826" s="20" t="s">
        <v>84</v>
      </c>
      <c r="N10826" s="26">
        <v>42571</v>
      </c>
      <c r="O10826" s="20" t="s">
        <v>56</v>
      </c>
      <c r="P10826" t="str">
        <f t="shared" si="169"/>
        <v>INSERT INTO @DataTable (Deal, AdvanceDate, PROV, DealPurpose, RateType, BEACON, LTV, TDS, GDS, InsuranceType, PrincipalBalance, OccupancyType, AccountStatus, Closed_Date, DelinquencyBucket) VALUES (10825, '2014-02-21', 'ON', 'ETO Existing Client', 'Fixed', 700, 66.04, 27.45, 26.36, 'Conv', 0, 'Owner-Occupied', 'Closed', '2016-07-20', 'Current');</v>
      </c>
    </row>
    <row r="10827" spans="1:16" x14ac:dyDescent="0.35">
      <c r="A10827" s="22">
        <v>10826</v>
      </c>
      <c r="B10827" s="21">
        <v>41943</v>
      </c>
      <c r="C10827" s="22" t="s">
        <v>51</v>
      </c>
      <c r="D10827" s="22" t="s">
        <v>61</v>
      </c>
      <c r="E10827" s="22" t="s">
        <v>53</v>
      </c>
      <c r="F10827" s="22">
        <v>750</v>
      </c>
      <c r="G10827" s="22">
        <v>90</v>
      </c>
      <c r="H10827" s="22">
        <v>32.89</v>
      </c>
      <c r="I10827" s="22">
        <v>31.97</v>
      </c>
      <c r="J10827" s="22" t="s">
        <v>60</v>
      </c>
      <c r="K10827" s="23">
        <v>299939.06</v>
      </c>
      <c r="L10827" s="23" t="s">
        <v>55</v>
      </c>
      <c r="M10827" s="23" t="s">
        <v>83</v>
      </c>
      <c r="N10827" s="27"/>
      <c r="O10827" s="23" t="s">
        <v>56</v>
      </c>
      <c r="P10827" t="str">
        <f t="shared" si="169"/>
        <v>INSERT INTO @DataTable (Deal, AdvanceDate, PROV, DealPurpose, RateType, BEACON, LTV, TDS, GDS, InsuranceType, PrincipalBalance, OccupancyType, AccountStatus, Closed_Date, DelinquencyBucket) VALUES (10826, '2014-10-31', 'AB', 'Purchase', 'Fixed', 750, 90, 32.89, 31.97, 'HiRatio', 299939.06, 'Owner-Occupied', 'Open', '1900-01-00', 'Current');</v>
      </c>
    </row>
    <row r="10828" spans="1:16" x14ac:dyDescent="0.35">
      <c r="A10828" s="19">
        <v>10827</v>
      </c>
      <c r="B10828" s="18">
        <v>41593</v>
      </c>
      <c r="C10828" s="19" t="s">
        <v>57</v>
      </c>
      <c r="D10828" s="19" t="s">
        <v>52</v>
      </c>
      <c r="E10828" s="19" t="s">
        <v>40</v>
      </c>
      <c r="F10828" s="19">
        <v>659</v>
      </c>
      <c r="G10828" s="19">
        <v>80</v>
      </c>
      <c r="H10828" s="19">
        <v>36.1</v>
      </c>
      <c r="I10828" s="19">
        <v>14.89</v>
      </c>
      <c r="J10828" s="19" t="s">
        <v>54</v>
      </c>
      <c r="K10828" s="20">
        <v>0</v>
      </c>
      <c r="L10828" s="20" t="s">
        <v>66</v>
      </c>
      <c r="M10828" s="20" t="s">
        <v>84</v>
      </c>
      <c r="N10828" s="26">
        <v>42317</v>
      </c>
      <c r="O10828" s="20" t="s">
        <v>56</v>
      </c>
      <c r="P10828" t="str">
        <f t="shared" si="169"/>
        <v>INSERT INTO @DataTable (Deal, AdvanceDate, PROV, DealPurpose, RateType, BEACON, LTV, TDS, GDS, InsuranceType, PrincipalBalance, OccupancyType, AccountStatus, Closed_Date, DelinquencyBucket) VALUES (10827, '2013-11-15', 'ON', 'Refinance External', 'ARM', 659, 80, 36.1, 14.89, 'Conv', 0, 'Second Home', 'Closed', '2015-11-09', 'Current');</v>
      </c>
    </row>
    <row r="10829" spans="1:16" x14ac:dyDescent="0.35">
      <c r="A10829" s="22">
        <v>10828</v>
      </c>
      <c r="B10829" s="21">
        <v>41879</v>
      </c>
      <c r="C10829" s="22" t="s">
        <v>57</v>
      </c>
      <c r="D10829" s="22" t="s">
        <v>61</v>
      </c>
      <c r="E10829" s="22" t="s">
        <v>53</v>
      </c>
      <c r="F10829" s="22">
        <v>810</v>
      </c>
      <c r="G10829" s="22">
        <v>93.26</v>
      </c>
      <c r="H10829" s="22">
        <v>37.99</v>
      </c>
      <c r="I10829" s="22">
        <v>30.83</v>
      </c>
      <c r="J10829" s="22" t="s">
        <v>60</v>
      </c>
      <c r="K10829" s="23">
        <v>328466.40999999997</v>
      </c>
      <c r="L10829" s="23" t="s">
        <v>55</v>
      </c>
      <c r="M10829" s="23" t="s">
        <v>83</v>
      </c>
      <c r="N10829" s="27"/>
      <c r="O10829" s="23" t="s">
        <v>56</v>
      </c>
      <c r="P10829" t="str">
        <f t="shared" si="169"/>
        <v>INSERT INTO @DataTable (Deal, AdvanceDate, PROV, DealPurpose, RateType, BEACON, LTV, TDS, GDS, InsuranceType, PrincipalBalance, OccupancyType, AccountStatus, Closed_Date, DelinquencyBucket) VALUES (10828, '2014-08-28', 'ON', 'Purchase', 'Fixed', 810, 93.26, 37.99, 30.83, 'HiRatio', 328466.41, 'Owner-Occupied', 'Open', '1900-01-00', 'Current');</v>
      </c>
    </row>
    <row r="10830" spans="1:16" x14ac:dyDescent="0.35">
      <c r="A10830" s="19">
        <v>10829</v>
      </c>
      <c r="B10830" s="18">
        <v>41690</v>
      </c>
      <c r="C10830" s="19" t="s">
        <v>57</v>
      </c>
      <c r="D10830" s="19" t="s">
        <v>61</v>
      </c>
      <c r="E10830" s="19" t="s">
        <v>53</v>
      </c>
      <c r="F10830" s="19">
        <v>799</v>
      </c>
      <c r="G10830" s="19">
        <v>95</v>
      </c>
      <c r="H10830" s="19">
        <v>36.82</v>
      </c>
      <c r="I10830" s="19">
        <v>36.549999999999997</v>
      </c>
      <c r="J10830" s="19" t="s">
        <v>60</v>
      </c>
      <c r="K10830" s="20">
        <v>0</v>
      </c>
      <c r="L10830" s="20" t="s">
        <v>55</v>
      </c>
      <c r="M10830" s="20" t="s">
        <v>84</v>
      </c>
      <c r="N10830" s="26">
        <v>42173</v>
      </c>
      <c r="O10830" s="20" t="s">
        <v>56</v>
      </c>
      <c r="P10830" t="str">
        <f t="shared" si="169"/>
        <v>INSERT INTO @DataTable (Deal, AdvanceDate, PROV, DealPurpose, RateType, BEACON, LTV, TDS, GDS, InsuranceType, PrincipalBalance, OccupancyType, AccountStatus, Closed_Date, DelinquencyBucket) VALUES (10829, '2014-02-20', 'ON', 'Purchase', 'Fixed', 799, 95, 36.82, 36.55, 'HiRatio', 0, 'Owner-Occupied', 'Closed', '2015-06-18', 'Current');</v>
      </c>
    </row>
    <row r="10831" spans="1:16" x14ac:dyDescent="0.35">
      <c r="A10831" s="22">
        <v>10830</v>
      </c>
      <c r="B10831" s="21">
        <v>41187</v>
      </c>
      <c r="C10831" s="22" t="s">
        <v>51</v>
      </c>
      <c r="D10831" s="22" t="s">
        <v>52</v>
      </c>
      <c r="E10831" s="22" t="s">
        <v>53</v>
      </c>
      <c r="F10831" s="22">
        <v>810</v>
      </c>
      <c r="G10831" s="22">
        <v>80</v>
      </c>
      <c r="H10831" s="22">
        <v>37.1</v>
      </c>
      <c r="I10831" s="22">
        <v>37.1</v>
      </c>
      <c r="J10831" s="22" t="s">
        <v>54</v>
      </c>
      <c r="K10831" s="23">
        <v>233951.47</v>
      </c>
      <c r="L10831" s="23" t="s">
        <v>55</v>
      </c>
      <c r="M10831" s="23" t="s">
        <v>83</v>
      </c>
      <c r="N10831" s="27"/>
      <c r="O10831" s="23" t="s">
        <v>56</v>
      </c>
      <c r="P10831" t="str">
        <f t="shared" si="169"/>
        <v>INSERT INTO @DataTable (Deal, AdvanceDate, PROV, DealPurpose, RateType, BEACON, LTV, TDS, GDS, InsuranceType, PrincipalBalance, OccupancyType, AccountStatus, Closed_Date, DelinquencyBucket) VALUES (10830, '2012-10-05', 'AB', 'Refinance External', 'Fixed', 810, 80, 37.1, 37.1, 'Conv', 233951.47, 'Owner-Occupied', 'Open', '1900-01-00', 'Current');</v>
      </c>
    </row>
    <row r="10832" spans="1:16" x14ac:dyDescent="0.35">
      <c r="A10832" s="19">
        <v>10831</v>
      </c>
      <c r="B10832" s="18">
        <v>42566</v>
      </c>
      <c r="C10832" s="19" t="s">
        <v>57</v>
      </c>
      <c r="D10832" s="19" t="s">
        <v>61</v>
      </c>
      <c r="E10832" s="19" t="s">
        <v>53</v>
      </c>
      <c r="F10832" s="19">
        <v>836</v>
      </c>
      <c r="G10832" s="19">
        <v>95</v>
      </c>
      <c r="H10832" s="19">
        <v>40.56</v>
      </c>
      <c r="I10832" s="19">
        <v>35.56</v>
      </c>
      <c r="J10832" s="19" t="s">
        <v>60</v>
      </c>
      <c r="K10832" s="20">
        <v>349009.55</v>
      </c>
      <c r="L10832" s="20" t="s">
        <v>55</v>
      </c>
      <c r="M10832" s="20" t="s">
        <v>83</v>
      </c>
      <c r="N10832" s="26"/>
      <c r="O10832" s="20" t="s">
        <v>56</v>
      </c>
      <c r="P10832" t="str">
        <f t="shared" si="169"/>
        <v>INSERT INTO @DataTable (Deal, AdvanceDate, PROV, DealPurpose, RateType, BEACON, LTV, TDS, GDS, InsuranceType, PrincipalBalance, OccupancyType, AccountStatus, Closed_Date, DelinquencyBucket) VALUES (10831, '2016-07-15', 'ON', 'Purchase', 'Fixed', 836, 95, 40.56, 35.56, 'HiRatio', 349009.55, 'Owner-Occupied', 'Open', '1900-01-00', 'Current');</v>
      </c>
    </row>
    <row r="10833" spans="1:16" x14ac:dyDescent="0.35">
      <c r="A10833" s="22">
        <v>10832</v>
      </c>
      <c r="B10833" s="21">
        <v>41116</v>
      </c>
      <c r="C10833" s="22" t="s">
        <v>57</v>
      </c>
      <c r="D10833" s="22" t="s">
        <v>61</v>
      </c>
      <c r="E10833" s="22" t="s">
        <v>53</v>
      </c>
      <c r="F10833" s="22">
        <v>675</v>
      </c>
      <c r="G10833" s="22">
        <v>95</v>
      </c>
      <c r="H10833" s="22">
        <v>40.61</v>
      </c>
      <c r="I10833" s="22">
        <v>23.08</v>
      </c>
      <c r="J10833" s="22" t="s">
        <v>60</v>
      </c>
      <c r="K10833" s="23">
        <v>0</v>
      </c>
      <c r="L10833" s="23" t="s">
        <v>55</v>
      </c>
      <c r="M10833" s="23" t="s">
        <v>84</v>
      </c>
      <c r="N10833" s="27">
        <v>42566</v>
      </c>
      <c r="O10833" s="23" t="s">
        <v>56</v>
      </c>
      <c r="P10833" t="str">
        <f t="shared" si="169"/>
        <v>INSERT INTO @DataTable (Deal, AdvanceDate, PROV, DealPurpose, RateType, BEACON, LTV, TDS, GDS, InsuranceType, PrincipalBalance, OccupancyType, AccountStatus, Closed_Date, DelinquencyBucket) VALUES (10832, '2012-07-26', 'ON', 'Purchase', 'Fixed', 675, 95, 40.61, 23.08, 'HiRatio', 0, 'Owner-Occupied', 'Closed', '2016-07-15', 'Current');</v>
      </c>
    </row>
    <row r="10834" spans="1:16" x14ac:dyDescent="0.35">
      <c r="A10834" s="19">
        <v>10833</v>
      </c>
      <c r="B10834" s="18">
        <v>42149</v>
      </c>
      <c r="C10834" s="19" t="s">
        <v>51</v>
      </c>
      <c r="D10834" s="19" t="s">
        <v>64</v>
      </c>
      <c r="E10834" s="19" t="s">
        <v>53</v>
      </c>
      <c r="F10834" s="19">
        <v>724</v>
      </c>
      <c r="G10834" s="19">
        <v>95</v>
      </c>
      <c r="H10834" s="19">
        <v>30.68</v>
      </c>
      <c r="I10834" s="19">
        <v>14.03</v>
      </c>
      <c r="J10834" s="19" t="s">
        <v>60</v>
      </c>
      <c r="K10834" s="20">
        <v>336830.45</v>
      </c>
      <c r="L10834" s="20" t="s">
        <v>55</v>
      </c>
      <c r="M10834" s="20" t="s">
        <v>83</v>
      </c>
      <c r="N10834" s="26"/>
      <c r="O10834" s="20" t="s">
        <v>56</v>
      </c>
      <c r="P10834" t="str">
        <f t="shared" si="169"/>
        <v>INSERT INTO @DataTable (Deal, AdvanceDate, PROV, DealPurpose, RateType, BEACON, LTV, TDS, GDS, InsuranceType, PrincipalBalance, OccupancyType, AccountStatus, Closed_Date, DelinquencyBucket) VALUES (10833, '2015-05-25', 'AB', 'Purchase with Improvements', 'Fixed', 724, 95, 30.68, 14.03, 'HiRatio', 336830.45, 'Owner-Occupied', 'Open', '1900-01-00', 'Current');</v>
      </c>
    </row>
    <row r="10835" spans="1:16" x14ac:dyDescent="0.35">
      <c r="A10835" s="22">
        <v>10834</v>
      </c>
      <c r="B10835" s="21">
        <v>41583</v>
      </c>
      <c r="C10835" s="22" t="s">
        <v>57</v>
      </c>
      <c r="D10835" s="22" t="s">
        <v>61</v>
      </c>
      <c r="E10835" s="22" t="s">
        <v>53</v>
      </c>
      <c r="F10835" s="22">
        <v>668</v>
      </c>
      <c r="G10835" s="22">
        <v>90</v>
      </c>
      <c r="H10835" s="22">
        <v>39.83</v>
      </c>
      <c r="I10835" s="22">
        <v>23.43</v>
      </c>
      <c r="J10835" s="22" t="s">
        <v>60</v>
      </c>
      <c r="K10835" s="23">
        <v>353494.82</v>
      </c>
      <c r="L10835" s="23" t="s">
        <v>55</v>
      </c>
      <c r="M10835" s="23" t="s">
        <v>83</v>
      </c>
      <c r="N10835" s="27"/>
      <c r="O10835" s="23" t="s">
        <v>56</v>
      </c>
      <c r="P10835" t="str">
        <f t="shared" si="169"/>
        <v>INSERT INTO @DataTable (Deal, AdvanceDate, PROV, DealPurpose, RateType, BEACON, LTV, TDS, GDS, InsuranceType, PrincipalBalance, OccupancyType, AccountStatus, Closed_Date, DelinquencyBucket) VALUES (10834, '2013-11-05', 'ON', 'Purchase', 'Fixed', 668, 90, 39.83, 23.43, 'HiRatio', 353494.82, 'Owner-Occupied', 'Open', '1900-01-00', 'Current');</v>
      </c>
    </row>
    <row r="10836" spans="1:16" x14ac:dyDescent="0.35">
      <c r="A10836" s="19">
        <v>10835</v>
      </c>
      <c r="B10836" s="18">
        <v>42228</v>
      </c>
      <c r="C10836" s="19" t="s">
        <v>57</v>
      </c>
      <c r="D10836" s="19" t="s">
        <v>52</v>
      </c>
      <c r="E10836" s="19" t="s">
        <v>40</v>
      </c>
      <c r="F10836" s="19">
        <v>775</v>
      </c>
      <c r="G10836" s="19">
        <v>36.42</v>
      </c>
      <c r="H10836" s="19">
        <v>39.619999999999997</v>
      </c>
      <c r="I10836" s="19">
        <v>20.58</v>
      </c>
      <c r="J10836" s="19" t="s">
        <v>54</v>
      </c>
      <c r="K10836" s="20">
        <v>207259.88</v>
      </c>
      <c r="L10836" s="20" t="s">
        <v>55</v>
      </c>
      <c r="M10836" s="20" t="s">
        <v>83</v>
      </c>
      <c r="N10836" s="26"/>
      <c r="O10836" s="20" t="s">
        <v>56</v>
      </c>
      <c r="P10836" t="str">
        <f t="shared" si="169"/>
        <v>INSERT INTO @DataTable (Deal, AdvanceDate, PROV, DealPurpose, RateType, BEACON, LTV, TDS, GDS, InsuranceType, PrincipalBalance, OccupancyType, AccountStatus, Closed_Date, DelinquencyBucket) VALUES (10835, '2015-08-12', 'ON', 'Refinance External', 'ARM', 775, 36.42, 39.62, 20.58, 'Conv', 207259.88, 'Owner-Occupied', 'Open', '1900-01-00', 'Current');</v>
      </c>
    </row>
    <row r="10837" spans="1:16" x14ac:dyDescent="0.35">
      <c r="A10837" s="22">
        <v>10836</v>
      </c>
      <c r="B10837" s="21">
        <v>41990</v>
      </c>
      <c r="C10837" s="22" t="s">
        <v>58</v>
      </c>
      <c r="D10837" s="22" t="s">
        <v>61</v>
      </c>
      <c r="E10837" s="22" t="s">
        <v>53</v>
      </c>
      <c r="F10837" s="22">
        <v>819</v>
      </c>
      <c r="G10837" s="22">
        <v>54.42</v>
      </c>
      <c r="H10837" s="22">
        <v>43.28</v>
      </c>
      <c r="I10837" s="22">
        <v>32.33</v>
      </c>
      <c r="J10837" s="22" t="s">
        <v>54</v>
      </c>
      <c r="K10837" s="23">
        <v>381746.84</v>
      </c>
      <c r="L10837" s="23" t="s">
        <v>55</v>
      </c>
      <c r="M10837" s="23" t="s">
        <v>83</v>
      </c>
      <c r="N10837" s="27"/>
      <c r="O10837" s="23" t="s">
        <v>56</v>
      </c>
      <c r="P10837" t="str">
        <f t="shared" si="169"/>
        <v>INSERT INTO @DataTable (Deal, AdvanceDate, PROV, DealPurpose, RateType, BEACON, LTV, TDS, GDS, InsuranceType, PrincipalBalance, OccupancyType, AccountStatus, Closed_Date, DelinquencyBucket) VALUES (10836, '2014-12-17', 'BC', 'Purchase', 'Fixed', 819, 54.42, 43.28, 32.33, 'Conv', 381746.84, 'Owner-Occupied', 'Open', '1900-01-00', 'Current');</v>
      </c>
    </row>
    <row r="10838" spans="1:16" x14ac:dyDescent="0.35">
      <c r="A10838" s="19">
        <v>10837</v>
      </c>
      <c r="B10838" s="18">
        <v>42608</v>
      </c>
      <c r="C10838" s="19" t="s">
        <v>57</v>
      </c>
      <c r="D10838" s="19" t="s">
        <v>52</v>
      </c>
      <c r="E10838" s="19" t="s">
        <v>53</v>
      </c>
      <c r="F10838" s="19">
        <v>804</v>
      </c>
      <c r="G10838" s="19">
        <v>59.65</v>
      </c>
      <c r="H10838" s="19">
        <v>17.47</v>
      </c>
      <c r="I10838" s="19">
        <v>16.25</v>
      </c>
      <c r="J10838" s="19" t="s">
        <v>54</v>
      </c>
      <c r="K10838" s="20">
        <v>336811.43</v>
      </c>
      <c r="L10838" s="20" t="s">
        <v>55</v>
      </c>
      <c r="M10838" s="20" t="s">
        <v>83</v>
      </c>
      <c r="N10838" s="26"/>
      <c r="O10838" s="20" t="s">
        <v>56</v>
      </c>
      <c r="P10838" t="str">
        <f t="shared" si="169"/>
        <v>INSERT INTO @DataTable (Deal, AdvanceDate, PROV, DealPurpose, RateType, BEACON, LTV, TDS, GDS, InsuranceType, PrincipalBalance, OccupancyType, AccountStatus, Closed_Date, DelinquencyBucket) VALUES (10837, '2016-08-26', 'ON', 'Refinance External', 'Fixed', 804, 59.65, 17.47, 16.25, 'Conv', 336811.43, 'Owner-Occupied', 'Open', '1900-01-00', 'Current');</v>
      </c>
    </row>
    <row r="10839" spans="1:16" x14ac:dyDescent="0.35">
      <c r="A10839" s="22">
        <v>10838</v>
      </c>
      <c r="B10839" s="21">
        <v>42537</v>
      </c>
      <c r="C10839" s="22" t="s">
        <v>51</v>
      </c>
      <c r="D10839" s="22" t="s">
        <v>61</v>
      </c>
      <c r="E10839" s="22" t="s">
        <v>53</v>
      </c>
      <c r="F10839" s="22">
        <v>718</v>
      </c>
      <c r="G10839" s="22">
        <v>95</v>
      </c>
      <c r="H10839" s="22">
        <v>43.35</v>
      </c>
      <c r="I10839" s="22">
        <v>32.9</v>
      </c>
      <c r="J10839" s="22" t="s">
        <v>60</v>
      </c>
      <c r="K10839" s="23">
        <v>290427.57</v>
      </c>
      <c r="L10839" s="23" t="s">
        <v>55</v>
      </c>
      <c r="M10839" s="23" t="s">
        <v>83</v>
      </c>
      <c r="N10839" s="27"/>
      <c r="O10839" s="23" t="s">
        <v>56</v>
      </c>
      <c r="P10839" t="str">
        <f t="shared" si="169"/>
        <v>INSERT INTO @DataTable (Deal, AdvanceDate, PROV, DealPurpose, RateType, BEACON, LTV, TDS, GDS, InsuranceType, PrincipalBalance, OccupancyType, AccountStatus, Closed_Date, DelinquencyBucket) VALUES (10838, '2016-06-16', 'AB', 'Purchase', 'Fixed', 718, 95, 43.35, 32.9, 'HiRatio', 290427.57, 'Owner-Occupied', 'Open', '1900-01-00', 'Current');</v>
      </c>
    </row>
    <row r="10840" spans="1:16" x14ac:dyDescent="0.35">
      <c r="A10840" s="19">
        <v>10839</v>
      </c>
      <c r="B10840" s="18">
        <v>42654</v>
      </c>
      <c r="C10840" s="19" t="s">
        <v>51</v>
      </c>
      <c r="D10840" s="19" t="s">
        <v>61</v>
      </c>
      <c r="E10840" s="19" t="s">
        <v>53</v>
      </c>
      <c r="F10840" s="19">
        <v>700</v>
      </c>
      <c r="G10840" s="19">
        <v>95</v>
      </c>
      <c r="H10840" s="19">
        <v>32.07</v>
      </c>
      <c r="I10840" s="19">
        <v>7.95</v>
      </c>
      <c r="J10840" s="19" t="s">
        <v>60</v>
      </c>
      <c r="K10840" s="20">
        <v>273561.53999999998</v>
      </c>
      <c r="L10840" s="20" t="s">
        <v>55</v>
      </c>
      <c r="M10840" s="20" t="s">
        <v>83</v>
      </c>
      <c r="N10840" s="26"/>
      <c r="O10840" s="20" t="s">
        <v>56</v>
      </c>
      <c r="P10840" t="str">
        <f t="shared" si="169"/>
        <v>INSERT INTO @DataTable (Deal, AdvanceDate, PROV, DealPurpose, RateType, BEACON, LTV, TDS, GDS, InsuranceType, PrincipalBalance, OccupancyType, AccountStatus, Closed_Date, DelinquencyBucket) VALUES (10839, '2016-10-11', 'AB', 'Purchase', 'Fixed', 700, 95, 32.07, 7.95, 'HiRatio', 273561.54, 'Owner-Occupied', 'Open', '1900-01-00', 'Current');</v>
      </c>
    </row>
    <row r="10841" spans="1:16" x14ac:dyDescent="0.35">
      <c r="A10841" s="22">
        <v>10840</v>
      </c>
      <c r="B10841" s="21">
        <v>42320</v>
      </c>
      <c r="C10841" s="22" t="s">
        <v>63</v>
      </c>
      <c r="D10841" s="22" t="s">
        <v>59</v>
      </c>
      <c r="E10841" s="22" t="s">
        <v>53</v>
      </c>
      <c r="F10841" s="22">
        <v>814</v>
      </c>
      <c r="G10841" s="22">
        <v>79.040000000000006</v>
      </c>
      <c r="H10841" s="22">
        <v>28.7</v>
      </c>
      <c r="I10841" s="22">
        <v>19.73</v>
      </c>
      <c r="J10841" s="22" t="s">
        <v>60</v>
      </c>
      <c r="K10841" s="23">
        <v>187684.11</v>
      </c>
      <c r="L10841" s="23" t="s">
        <v>55</v>
      </c>
      <c r="M10841" s="23" t="s">
        <v>83</v>
      </c>
      <c r="N10841" s="27"/>
      <c r="O10841" s="23" t="s">
        <v>56</v>
      </c>
      <c r="P10841" t="str">
        <f t="shared" si="169"/>
        <v>INSERT INTO @DataTable (Deal, AdvanceDate, PROV, DealPurpose, RateType, BEACON, LTV, TDS, GDS, InsuranceType, PrincipalBalance, OccupancyType, AccountStatus, Closed_Date, DelinquencyBucket) VALUES (10840, '2015-11-12', 'SK', 'Transfer', 'Fixed', 814, 79.04, 28.7, 19.73, 'HiRatio', 187684.11, 'Owner-Occupied', 'Open', '1900-01-00', 'Current');</v>
      </c>
    </row>
    <row r="10842" spans="1:16" x14ac:dyDescent="0.35">
      <c r="A10842" s="19">
        <v>10841</v>
      </c>
      <c r="B10842" s="18">
        <v>42702</v>
      </c>
      <c r="C10842" s="19" t="s">
        <v>57</v>
      </c>
      <c r="D10842" s="19" t="s">
        <v>71</v>
      </c>
      <c r="E10842" s="19" t="s">
        <v>53</v>
      </c>
      <c r="F10842" s="19">
        <v>700</v>
      </c>
      <c r="G10842" s="19">
        <v>80</v>
      </c>
      <c r="H10842" s="19">
        <v>29.5</v>
      </c>
      <c r="I10842" s="19">
        <v>29.5</v>
      </c>
      <c r="J10842" s="19" t="s">
        <v>54</v>
      </c>
      <c r="K10842" s="20">
        <v>529967.99</v>
      </c>
      <c r="L10842" s="20" t="s">
        <v>55</v>
      </c>
      <c r="M10842" s="20" t="s">
        <v>83</v>
      </c>
      <c r="N10842" s="26"/>
      <c r="O10842" s="20" t="s">
        <v>56</v>
      </c>
      <c r="P10842" t="str">
        <f t="shared" si="169"/>
        <v>INSERT INTO @DataTable (Deal, AdvanceDate, PROV, DealPurpose, RateType, BEACON, LTV, TDS, GDS, InsuranceType, PrincipalBalance, OccupancyType, AccountStatus, Closed_Date, DelinquencyBucket) VALUES (10841, '2016-11-28', 'ON', 'Refinance Existing Client', 'Fixed', 700, 80, 29.5, 29.5, 'Conv', 529967.99, 'Owner-Occupied', 'Open', '1900-01-00', 'Current');</v>
      </c>
    </row>
    <row r="10843" spans="1:16" x14ac:dyDescent="0.35">
      <c r="A10843" s="22">
        <v>10842</v>
      </c>
      <c r="B10843" s="21">
        <v>41624</v>
      </c>
      <c r="C10843" s="22" t="s">
        <v>57</v>
      </c>
      <c r="D10843" s="22" t="s">
        <v>61</v>
      </c>
      <c r="E10843" s="22" t="s">
        <v>40</v>
      </c>
      <c r="F10843" s="22">
        <v>753</v>
      </c>
      <c r="G10843" s="22">
        <v>95</v>
      </c>
      <c r="H10843" s="22">
        <v>23.12</v>
      </c>
      <c r="I10843" s="22">
        <v>6.99</v>
      </c>
      <c r="J10843" s="22" t="s">
        <v>60</v>
      </c>
      <c r="K10843" s="23">
        <v>171392</v>
      </c>
      <c r="L10843" s="23" t="s">
        <v>55</v>
      </c>
      <c r="M10843" s="23" t="s">
        <v>83</v>
      </c>
      <c r="N10843" s="27"/>
      <c r="O10843" s="23" t="s">
        <v>56</v>
      </c>
      <c r="P10843" t="str">
        <f t="shared" si="169"/>
        <v>INSERT INTO @DataTable (Deal, AdvanceDate, PROV, DealPurpose, RateType, BEACON, LTV, TDS, GDS, InsuranceType, PrincipalBalance, OccupancyType, AccountStatus, Closed_Date, DelinquencyBucket) VALUES (10842, '2013-12-16', 'ON', 'Purchase', 'ARM', 753, 95, 23.12, 6.99, 'HiRatio', 171392, 'Owner-Occupied', 'Open', '1900-01-00', 'Current');</v>
      </c>
    </row>
    <row r="10844" spans="1:16" x14ac:dyDescent="0.35">
      <c r="A10844" s="19">
        <v>10843</v>
      </c>
      <c r="B10844" s="18">
        <v>41443</v>
      </c>
      <c r="C10844" s="19" t="s">
        <v>57</v>
      </c>
      <c r="D10844" s="19" t="s">
        <v>59</v>
      </c>
      <c r="E10844" s="19" t="s">
        <v>53</v>
      </c>
      <c r="F10844" s="19">
        <v>611</v>
      </c>
      <c r="G10844" s="19">
        <v>94.03</v>
      </c>
      <c r="H10844" s="19">
        <v>40.25</v>
      </c>
      <c r="I10844" s="19">
        <v>13.12</v>
      </c>
      <c r="J10844" s="19" t="s">
        <v>60</v>
      </c>
      <c r="K10844" s="20">
        <v>230555.47</v>
      </c>
      <c r="L10844" s="20" t="s">
        <v>55</v>
      </c>
      <c r="M10844" s="20" t="s">
        <v>83</v>
      </c>
      <c r="N10844" s="26"/>
      <c r="O10844" s="20" t="s">
        <v>56</v>
      </c>
      <c r="P10844" t="str">
        <f t="shared" si="169"/>
        <v>INSERT INTO @DataTable (Deal, AdvanceDate, PROV, DealPurpose, RateType, BEACON, LTV, TDS, GDS, InsuranceType, PrincipalBalance, OccupancyType, AccountStatus, Closed_Date, DelinquencyBucket) VALUES (10843, '2013-06-18', 'ON', 'Transfer', 'Fixed', 611, 94.03, 40.25, 13.12, 'HiRatio', 230555.47, 'Owner-Occupied', 'Open', '1900-01-00', 'Current');</v>
      </c>
    </row>
    <row r="10845" spans="1:16" x14ac:dyDescent="0.35">
      <c r="A10845" s="22">
        <v>10844</v>
      </c>
      <c r="B10845" s="21">
        <v>42555</v>
      </c>
      <c r="C10845" s="22" t="s">
        <v>51</v>
      </c>
      <c r="D10845" s="22" t="s">
        <v>61</v>
      </c>
      <c r="E10845" s="22" t="s">
        <v>53</v>
      </c>
      <c r="F10845" s="22">
        <v>768</v>
      </c>
      <c r="G10845" s="22">
        <v>67.239999999999995</v>
      </c>
      <c r="H10845" s="22">
        <v>43.09</v>
      </c>
      <c r="I10845" s="22">
        <v>23.83</v>
      </c>
      <c r="J10845" s="22" t="s">
        <v>54</v>
      </c>
      <c r="K10845" s="23">
        <v>239906.8</v>
      </c>
      <c r="L10845" s="23" t="s">
        <v>55</v>
      </c>
      <c r="M10845" s="23" t="s">
        <v>83</v>
      </c>
      <c r="N10845" s="27"/>
      <c r="O10845" s="23" t="s">
        <v>56</v>
      </c>
      <c r="P10845" t="str">
        <f t="shared" si="169"/>
        <v>INSERT INTO @DataTable (Deal, AdvanceDate, PROV, DealPurpose, RateType, BEACON, LTV, TDS, GDS, InsuranceType, PrincipalBalance, OccupancyType, AccountStatus, Closed_Date, DelinquencyBucket) VALUES (10844, '2016-07-04', 'AB', 'Purchase', 'Fixed', 768, 67.24, 43.09, 23.83, 'Conv', 239906.8, 'Owner-Occupied', 'Open', '1900-01-00', 'Current');</v>
      </c>
    </row>
    <row r="10846" spans="1:16" x14ac:dyDescent="0.35">
      <c r="A10846" s="19">
        <v>10845</v>
      </c>
      <c r="B10846" s="18">
        <v>41927</v>
      </c>
      <c r="C10846" s="19" t="s">
        <v>57</v>
      </c>
      <c r="D10846" s="19" t="s">
        <v>52</v>
      </c>
      <c r="E10846" s="19" t="s">
        <v>40</v>
      </c>
      <c r="F10846" s="19">
        <v>740</v>
      </c>
      <c r="G10846" s="19">
        <v>80</v>
      </c>
      <c r="H10846" s="19">
        <v>29.74</v>
      </c>
      <c r="I10846" s="19">
        <v>28.5</v>
      </c>
      <c r="J10846" s="19" t="s">
        <v>54</v>
      </c>
      <c r="K10846" s="20">
        <v>205512.72</v>
      </c>
      <c r="L10846" s="20" t="s">
        <v>55</v>
      </c>
      <c r="M10846" s="20" t="s">
        <v>83</v>
      </c>
      <c r="N10846" s="26"/>
      <c r="O10846" s="20" t="s">
        <v>56</v>
      </c>
      <c r="P10846" t="str">
        <f t="shared" si="169"/>
        <v>INSERT INTO @DataTable (Deal, AdvanceDate, PROV, DealPurpose, RateType, BEACON, LTV, TDS, GDS, InsuranceType, PrincipalBalance, OccupancyType, AccountStatus, Closed_Date, DelinquencyBucket) VALUES (10845, '2014-10-15', 'ON', 'Refinance External', 'ARM', 740, 80, 29.74, 28.5, 'Conv', 205512.72, 'Owner-Occupied', 'Open', '1900-01-00', 'Current');</v>
      </c>
    </row>
    <row r="10847" spans="1:16" x14ac:dyDescent="0.35">
      <c r="A10847" s="22">
        <v>10846</v>
      </c>
      <c r="B10847" s="21">
        <v>42129</v>
      </c>
      <c r="C10847" s="22" t="s">
        <v>57</v>
      </c>
      <c r="D10847" s="22" t="s">
        <v>61</v>
      </c>
      <c r="E10847" s="22" t="s">
        <v>53</v>
      </c>
      <c r="F10847" s="22">
        <v>760</v>
      </c>
      <c r="G10847" s="22">
        <v>85</v>
      </c>
      <c r="H10847" s="22">
        <v>33.200000000000003</v>
      </c>
      <c r="I10847" s="22">
        <v>32.880000000000003</v>
      </c>
      <c r="J10847" s="22" t="s">
        <v>60</v>
      </c>
      <c r="K10847" s="23">
        <v>315116.13</v>
      </c>
      <c r="L10847" s="23" t="s">
        <v>55</v>
      </c>
      <c r="M10847" s="23" t="s">
        <v>83</v>
      </c>
      <c r="N10847" s="27"/>
      <c r="O10847" s="23" t="s">
        <v>56</v>
      </c>
      <c r="P10847" t="str">
        <f t="shared" si="169"/>
        <v>INSERT INTO @DataTable (Deal, AdvanceDate, PROV, DealPurpose, RateType, BEACON, LTV, TDS, GDS, InsuranceType, PrincipalBalance, OccupancyType, AccountStatus, Closed_Date, DelinquencyBucket) VALUES (10846, '2015-05-05', 'ON', 'Purchase', 'Fixed', 760, 85, 33.2, 32.88, 'HiRatio', 315116.13, 'Owner-Occupied', 'Open', '1900-01-00', 'Current');</v>
      </c>
    </row>
    <row r="10848" spans="1:16" x14ac:dyDescent="0.35">
      <c r="A10848" s="19">
        <v>10847</v>
      </c>
      <c r="B10848" s="18">
        <v>42566</v>
      </c>
      <c r="C10848" s="19" t="s">
        <v>58</v>
      </c>
      <c r="D10848" s="19" t="s">
        <v>52</v>
      </c>
      <c r="E10848" s="19" t="s">
        <v>53</v>
      </c>
      <c r="F10848" s="19">
        <v>794</v>
      </c>
      <c r="G10848" s="19">
        <v>80</v>
      </c>
      <c r="H10848" s="19">
        <v>42.42</v>
      </c>
      <c r="I10848" s="19">
        <v>28.71</v>
      </c>
      <c r="J10848" s="19" t="s">
        <v>54</v>
      </c>
      <c r="K10848" s="20">
        <v>536176.56999999995</v>
      </c>
      <c r="L10848" s="20" t="s">
        <v>55</v>
      </c>
      <c r="M10848" s="20" t="s">
        <v>83</v>
      </c>
      <c r="N10848" s="26"/>
      <c r="O10848" s="20" t="s">
        <v>56</v>
      </c>
      <c r="P10848" t="str">
        <f t="shared" si="169"/>
        <v>INSERT INTO @DataTable (Deal, AdvanceDate, PROV, DealPurpose, RateType, BEACON, LTV, TDS, GDS, InsuranceType, PrincipalBalance, OccupancyType, AccountStatus, Closed_Date, DelinquencyBucket) VALUES (10847, '2016-07-15', 'BC', 'Refinance External', 'Fixed', 794, 80, 42.42, 28.71, 'Conv', 536176.57, 'Owner-Occupied', 'Open', '1900-01-00', 'Current');</v>
      </c>
    </row>
    <row r="10849" spans="1:16" x14ac:dyDescent="0.35">
      <c r="A10849" s="22">
        <v>10848</v>
      </c>
      <c r="B10849" s="21">
        <v>41975</v>
      </c>
      <c r="C10849" s="22" t="s">
        <v>58</v>
      </c>
      <c r="D10849" s="22" t="s">
        <v>61</v>
      </c>
      <c r="E10849" s="22" t="s">
        <v>40</v>
      </c>
      <c r="F10849" s="22">
        <v>754</v>
      </c>
      <c r="G10849" s="22">
        <v>80</v>
      </c>
      <c r="H10849" s="22">
        <v>33.36</v>
      </c>
      <c r="I10849" s="22">
        <v>30.3</v>
      </c>
      <c r="J10849" s="22" t="s">
        <v>54</v>
      </c>
      <c r="K10849" s="23">
        <v>834962.07</v>
      </c>
      <c r="L10849" s="23" t="s">
        <v>55</v>
      </c>
      <c r="M10849" s="23" t="s">
        <v>83</v>
      </c>
      <c r="N10849" s="27"/>
      <c r="O10849" s="23" t="s">
        <v>56</v>
      </c>
      <c r="P10849" t="str">
        <f t="shared" si="169"/>
        <v>INSERT INTO @DataTable (Deal, AdvanceDate, PROV, DealPurpose, RateType, BEACON, LTV, TDS, GDS, InsuranceType, PrincipalBalance, OccupancyType, AccountStatus, Closed_Date, DelinquencyBucket) VALUES (10848, '2014-12-02', 'BC', 'Purchase', 'ARM', 754, 80, 33.36, 30.3, 'Conv', 834962.07, 'Owner-Occupied', 'Open', '1900-01-00', 'Current');</v>
      </c>
    </row>
    <row r="10850" spans="1:16" x14ac:dyDescent="0.35">
      <c r="A10850" s="19">
        <v>10849</v>
      </c>
      <c r="B10850" s="18">
        <v>41852</v>
      </c>
      <c r="C10850" s="19" t="s">
        <v>57</v>
      </c>
      <c r="D10850" s="19" t="s">
        <v>61</v>
      </c>
      <c r="E10850" s="19" t="s">
        <v>53</v>
      </c>
      <c r="F10850" s="19">
        <v>712</v>
      </c>
      <c r="G10850" s="19">
        <v>93.9</v>
      </c>
      <c r="H10850" s="19">
        <v>34.909999999999997</v>
      </c>
      <c r="I10850" s="19">
        <v>25.42</v>
      </c>
      <c r="J10850" s="19" t="s">
        <v>60</v>
      </c>
      <c r="K10850" s="20">
        <v>144583.28</v>
      </c>
      <c r="L10850" s="20" t="s">
        <v>55</v>
      </c>
      <c r="M10850" s="20" t="s">
        <v>83</v>
      </c>
      <c r="N10850" s="26"/>
      <c r="O10850" s="20" t="s">
        <v>56</v>
      </c>
      <c r="P10850" t="str">
        <f t="shared" si="169"/>
        <v>INSERT INTO @DataTable (Deal, AdvanceDate, PROV, DealPurpose, RateType, BEACON, LTV, TDS, GDS, InsuranceType, PrincipalBalance, OccupancyType, AccountStatus, Closed_Date, DelinquencyBucket) VALUES (10849, '2014-08-01', 'ON', 'Purchase', 'Fixed', 712, 93.9, 34.91, 25.42, 'HiRatio', 144583.28, 'Owner-Occupied', 'Open', '1900-01-00', 'Current');</v>
      </c>
    </row>
    <row r="10851" spans="1:16" x14ac:dyDescent="0.35">
      <c r="A10851" s="22">
        <v>10850</v>
      </c>
      <c r="B10851" s="21">
        <v>42124</v>
      </c>
      <c r="C10851" s="22" t="s">
        <v>58</v>
      </c>
      <c r="D10851" s="22" t="s">
        <v>64</v>
      </c>
      <c r="E10851" s="22" t="s">
        <v>40</v>
      </c>
      <c r="F10851" s="22">
        <v>775</v>
      </c>
      <c r="G10851" s="22">
        <v>95</v>
      </c>
      <c r="H10851" s="22">
        <v>30.62</v>
      </c>
      <c r="I10851" s="22">
        <v>25.49</v>
      </c>
      <c r="J10851" s="22" t="s">
        <v>60</v>
      </c>
      <c r="K10851" s="23">
        <v>464191.28</v>
      </c>
      <c r="L10851" s="23" t="s">
        <v>55</v>
      </c>
      <c r="M10851" s="23" t="s">
        <v>83</v>
      </c>
      <c r="N10851" s="27"/>
      <c r="O10851" s="23" t="s">
        <v>56</v>
      </c>
      <c r="P10851" t="str">
        <f t="shared" si="169"/>
        <v>INSERT INTO @DataTable (Deal, AdvanceDate, PROV, DealPurpose, RateType, BEACON, LTV, TDS, GDS, InsuranceType, PrincipalBalance, OccupancyType, AccountStatus, Closed_Date, DelinquencyBucket) VALUES (10850, '2015-04-30', 'BC', 'Purchase with Improvements', 'ARM', 775, 95, 30.62, 25.49, 'HiRatio', 464191.28, 'Owner-Occupied', 'Open', '1900-01-00', 'Current');</v>
      </c>
    </row>
    <row r="10852" spans="1:16" x14ac:dyDescent="0.35">
      <c r="A10852" s="19">
        <v>10851</v>
      </c>
      <c r="B10852" s="18">
        <v>41089</v>
      </c>
      <c r="C10852" s="19" t="s">
        <v>57</v>
      </c>
      <c r="D10852" s="19" t="s">
        <v>61</v>
      </c>
      <c r="E10852" s="19" t="s">
        <v>53</v>
      </c>
      <c r="F10852" s="19">
        <v>795</v>
      </c>
      <c r="G10852" s="19">
        <v>80</v>
      </c>
      <c r="H10852" s="19">
        <v>29.47</v>
      </c>
      <c r="I10852" s="19">
        <v>29.41</v>
      </c>
      <c r="J10852" s="19" t="s">
        <v>54</v>
      </c>
      <c r="K10852" s="20">
        <v>0</v>
      </c>
      <c r="L10852" s="20" t="s">
        <v>55</v>
      </c>
      <c r="M10852" s="20" t="s">
        <v>84</v>
      </c>
      <c r="N10852" s="26">
        <v>41817</v>
      </c>
      <c r="O10852" s="20" t="s">
        <v>56</v>
      </c>
      <c r="P10852" t="str">
        <f t="shared" si="169"/>
        <v>INSERT INTO @DataTable (Deal, AdvanceDate, PROV, DealPurpose, RateType, BEACON, LTV, TDS, GDS, InsuranceType, PrincipalBalance, OccupancyType, AccountStatus, Closed_Date, DelinquencyBucket) VALUES (10851, '2012-06-29', 'ON', 'Purchase', 'Fixed', 795, 80, 29.47, 29.41, 'Conv', 0, 'Owner-Occupied', 'Closed', '2014-06-27', 'Current');</v>
      </c>
    </row>
    <row r="10853" spans="1:16" x14ac:dyDescent="0.35">
      <c r="A10853" s="22">
        <v>10852</v>
      </c>
      <c r="B10853" s="21">
        <v>42460</v>
      </c>
      <c r="C10853" s="22" t="s">
        <v>58</v>
      </c>
      <c r="D10853" s="22" t="s">
        <v>61</v>
      </c>
      <c r="E10853" s="22" t="s">
        <v>40</v>
      </c>
      <c r="F10853" s="22">
        <v>731</v>
      </c>
      <c r="G10853" s="22">
        <v>95</v>
      </c>
      <c r="H10853" s="22">
        <v>34.51</v>
      </c>
      <c r="I10853" s="22">
        <v>20.94</v>
      </c>
      <c r="J10853" s="22" t="s">
        <v>60</v>
      </c>
      <c r="K10853" s="23">
        <v>233975.34</v>
      </c>
      <c r="L10853" s="23" t="s">
        <v>55</v>
      </c>
      <c r="M10853" s="23" t="s">
        <v>83</v>
      </c>
      <c r="N10853" s="27"/>
      <c r="O10853" s="23" t="s">
        <v>56</v>
      </c>
      <c r="P10853" t="str">
        <f t="shared" si="169"/>
        <v>INSERT INTO @DataTable (Deal, AdvanceDate, PROV, DealPurpose, RateType, BEACON, LTV, TDS, GDS, InsuranceType, PrincipalBalance, OccupancyType, AccountStatus, Closed_Date, DelinquencyBucket) VALUES (10852, '2016-03-31', 'BC', 'Purchase', 'ARM', 731, 95, 34.51, 20.94, 'HiRatio', 233975.34, 'Owner-Occupied', 'Open', '1900-01-00', 'Current');</v>
      </c>
    </row>
    <row r="10854" spans="1:16" x14ac:dyDescent="0.35">
      <c r="A10854" s="19">
        <v>10853</v>
      </c>
      <c r="B10854" s="18">
        <v>42053</v>
      </c>
      <c r="C10854" s="19" t="s">
        <v>57</v>
      </c>
      <c r="D10854" s="19" t="s">
        <v>71</v>
      </c>
      <c r="E10854" s="19" t="s">
        <v>53</v>
      </c>
      <c r="F10854" s="19">
        <v>757</v>
      </c>
      <c r="G10854" s="19">
        <v>65.14</v>
      </c>
      <c r="H10854" s="19">
        <v>28.08</v>
      </c>
      <c r="I10854" s="19">
        <v>21.19</v>
      </c>
      <c r="J10854" s="19" t="s">
        <v>54</v>
      </c>
      <c r="K10854" s="20">
        <v>340043.05</v>
      </c>
      <c r="L10854" s="20" t="s">
        <v>55</v>
      </c>
      <c r="M10854" s="20" t="s">
        <v>83</v>
      </c>
      <c r="N10854" s="26"/>
      <c r="O10854" s="20" t="s">
        <v>56</v>
      </c>
      <c r="P10854" t="str">
        <f t="shared" si="169"/>
        <v>INSERT INTO @DataTable (Deal, AdvanceDate, PROV, DealPurpose, RateType, BEACON, LTV, TDS, GDS, InsuranceType, PrincipalBalance, OccupancyType, AccountStatus, Closed_Date, DelinquencyBucket) VALUES (10853, '2015-02-18', 'ON', 'Refinance Existing Client', 'Fixed', 757, 65.14, 28.08, 21.19, 'Conv', 340043.05, 'Owner-Occupied', 'Open', '1900-01-00', 'Current');</v>
      </c>
    </row>
    <row r="10855" spans="1:16" x14ac:dyDescent="0.35">
      <c r="A10855" s="22">
        <v>10854</v>
      </c>
      <c r="B10855" s="21">
        <v>41820</v>
      </c>
      <c r="C10855" s="22" t="s">
        <v>57</v>
      </c>
      <c r="D10855" s="22" t="s">
        <v>52</v>
      </c>
      <c r="E10855" s="22" t="s">
        <v>40</v>
      </c>
      <c r="F10855" s="22">
        <v>697</v>
      </c>
      <c r="G10855" s="22">
        <v>63.5</v>
      </c>
      <c r="H10855" s="22">
        <v>16.78</v>
      </c>
      <c r="I10855" s="22">
        <v>16.47</v>
      </c>
      <c r="J10855" s="22" t="s">
        <v>54</v>
      </c>
      <c r="K10855" s="23">
        <v>288168.69</v>
      </c>
      <c r="L10855" s="23" t="s">
        <v>55</v>
      </c>
      <c r="M10855" s="23" t="s">
        <v>83</v>
      </c>
      <c r="N10855" s="27"/>
      <c r="O10855" s="23" t="s">
        <v>56</v>
      </c>
      <c r="P10855" t="str">
        <f t="shared" si="169"/>
        <v>INSERT INTO @DataTable (Deal, AdvanceDate, PROV, DealPurpose, RateType, BEACON, LTV, TDS, GDS, InsuranceType, PrincipalBalance, OccupancyType, AccountStatus, Closed_Date, DelinquencyBucket) VALUES (10854, '2014-06-30', 'ON', 'Refinance External', 'ARM', 697, 63.5, 16.78, 16.47, 'Conv', 288168.69, 'Owner-Occupied', 'Open', '1900-01-00', 'Current');</v>
      </c>
    </row>
    <row r="10856" spans="1:16" x14ac:dyDescent="0.35">
      <c r="A10856" s="19">
        <v>10855</v>
      </c>
      <c r="B10856" s="18">
        <v>42662</v>
      </c>
      <c r="C10856" s="19" t="s">
        <v>63</v>
      </c>
      <c r="D10856" s="19" t="s">
        <v>64</v>
      </c>
      <c r="E10856" s="19" t="s">
        <v>53</v>
      </c>
      <c r="F10856" s="19">
        <v>737</v>
      </c>
      <c r="G10856" s="19">
        <v>95</v>
      </c>
      <c r="H10856" s="19">
        <v>37.42</v>
      </c>
      <c r="I10856" s="19">
        <v>29.68</v>
      </c>
      <c r="J10856" s="19" t="s">
        <v>60</v>
      </c>
      <c r="K10856" s="20">
        <v>315651.93</v>
      </c>
      <c r="L10856" s="20" t="s">
        <v>55</v>
      </c>
      <c r="M10856" s="20" t="s">
        <v>83</v>
      </c>
      <c r="N10856" s="26"/>
      <c r="O10856" s="20" t="s">
        <v>56</v>
      </c>
      <c r="P10856" t="str">
        <f t="shared" si="169"/>
        <v>INSERT INTO @DataTable (Deal, AdvanceDate, PROV, DealPurpose, RateType, BEACON, LTV, TDS, GDS, InsuranceType, PrincipalBalance, OccupancyType, AccountStatus, Closed_Date, DelinquencyBucket) VALUES (10855, '2016-10-19', 'SK', 'Purchase with Improvements', 'Fixed', 737, 95, 37.42, 29.68, 'HiRatio', 315651.93, 'Owner-Occupied', 'Open', '1900-01-00', 'Current');</v>
      </c>
    </row>
    <row r="10857" spans="1:16" x14ac:dyDescent="0.35">
      <c r="A10857" s="22">
        <v>10856</v>
      </c>
      <c r="B10857" s="21">
        <v>41871</v>
      </c>
      <c r="C10857" s="22" t="s">
        <v>51</v>
      </c>
      <c r="D10857" s="22" t="s">
        <v>61</v>
      </c>
      <c r="E10857" s="22" t="s">
        <v>53</v>
      </c>
      <c r="F10857" s="22">
        <v>737</v>
      </c>
      <c r="G10857" s="22">
        <v>50.67</v>
      </c>
      <c r="H10857" s="22">
        <v>23.76</v>
      </c>
      <c r="I10857" s="22">
        <v>18.89</v>
      </c>
      <c r="J10857" s="22" t="s">
        <v>54</v>
      </c>
      <c r="K10857" s="23">
        <v>177832.92</v>
      </c>
      <c r="L10857" s="23" t="s">
        <v>55</v>
      </c>
      <c r="M10857" s="23" t="s">
        <v>83</v>
      </c>
      <c r="N10857" s="27"/>
      <c r="O10857" s="23" t="s">
        <v>56</v>
      </c>
      <c r="P10857" t="str">
        <f t="shared" si="169"/>
        <v>INSERT INTO @DataTable (Deal, AdvanceDate, PROV, DealPurpose, RateType, BEACON, LTV, TDS, GDS, InsuranceType, PrincipalBalance, OccupancyType, AccountStatus, Closed_Date, DelinquencyBucket) VALUES (10856, '2014-08-20', 'AB', 'Purchase', 'Fixed', 737, 50.67, 23.76, 18.89, 'Conv', 177832.92, 'Owner-Occupied', 'Open', '1900-01-00', 'Current');</v>
      </c>
    </row>
    <row r="10858" spans="1:16" x14ac:dyDescent="0.35">
      <c r="A10858" s="19">
        <v>10857</v>
      </c>
      <c r="B10858" s="18">
        <v>42338</v>
      </c>
      <c r="C10858" s="19" t="s">
        <v>57</v>
      </c>
      <c r="D10858" s="19" t="s">
        <v>61</v>
      </c>
      <c r="E10858" s="19" t="s">
        <v>40</v>
      </c>
      <c r="F10858" s="19">
        <v>758</v>
      </c>
      <c r="G10858" s="19">
        <v>95</v>
      </c>
      <c r="H10858" s="19">
        <v>27.72</v>
      </c>
      <c r="I10858" s="19">
        <v>24.54</v>
      </c>
      <c r="J10858" s="19" t="s">
        <v>60</v>
      </c>
      <c r="K10858" s="20">
        <v>459983.39</v>
      </c>
      <c r="L10858" s="20" t="s">
        <v>55</v>
      </c>
      <c r="M10858" s="20" t="s">
        <v>83</v>
      </c>
      <c r="N10858" s="26"/>
      <c r="O10858" s="20" t="s">
        <v>56</v>
      </c>
      <c r="P10858" t="str">
        <f t="shared" si="169"/>
        <v>INSERT INTO @DataTable (Deal, AdvanceDate, PROV, DealPurpose, RateType, BEACON, LTV, TDS, GDS, InsuranceType, PrincipalBalance, OccupancyType, AccountStatus, Closed_Date, DelinquencyBucket) VALUES (10857, '2015-11-30', 'ON', 'Purchase', 'ARM', 758, 95, 27.72, 24.54, 'HiRatio', 459983.39, 'Owner-Occupied', 'Open', '1900-01-00', 'Current');</v>
      </c>
    </row>
    <row r="10859" spans="1:16" x14ac:dyDescent="0.35">
      <c r="A10859" s="22">
        <v>10858</v>
      </c>
      <c r="B10859" s="21">
        <v>42034</v>
      </c>
      <c r="C10859" s="22" t="s">
        <v>51</v>
      </c>
      <c r="D10859" s="22" t="s">
        <v>61</v>
      </c>
      <c r="E10859" s="22" t="s">
        <v>53</v>
      </c>
      <c r="F10859" s="22">
        <v>766</v>
      </c>
      <c r="G10859" s="22">
        <v>95</v>
      </c>
      <c r="H10859" s="22">
        <v>28.56</v>
      </c>
      <c r="I10859" s="22">
        <v>28.56</v>
      </c>
      <c r="J10859" s="22" t="s">
        <v>60</v>
      </c>
      <c r="K10859" s="23">
        <v>350143.5</v>
      </c>
      <c r="L10859" s="23" t="s">
        <v>55</v>
      </c>
      <c r="M10859" s="23" t="s">
        <v>83</v>
      </c>
      <c r="N10859" s="27"/>
      <c r="O10859" s="23" t="s">
        <v>56</v>
      </c>
      <c r="P10859" t="str">
        <f t="shared" si="169"/>
        <v>INSERT INTO @DataTable (Deal, AdvanceDate, PROV, DealPurpose, RateType, BEACON, LTV, TDS, GDS, InsuranceType, PrincipalBalance, OccupancyType, AccountStatus, Closed_Date, DelinquencyBucket) VALUES (10858, '2015-01-30', 'AB', 'Purchase', 'Fixed', 766, 95, 28.56, 28.56, 'HiRatio', 350143.5, 'Owner-Occupied', 'Open', '1900-01-00', 'Current');</v>
      </c>
    </row>
    <row r="10860" spans="1:16" x14ac:dyDescent="0.35">
      <c r="A10860" s="19">
        <v>10859</v>
      </c>
      <c r="B10860" s="18">
        <v>42167</v>
      </c>
      <c r="C10860" s="19" t="s">
        <v>57</v>
      </c>
      <c r="D10860" s="19" t="s">
        <v>61</v>
      </c>
      <c r="E10860" s="19" t="s">
        <v>53</v>
      </c>
      <c r="F10860" s="19">
        <v>791</v>
      </c>
      <c r="G10860" s="19">
        <v>89.94</v>
      </c>
      <c r="H10860" s="19">
        <v>29.44</v>
      </c>
      <c r="I10860" s="19">
        <v>23</v>
      </c>
      <c r="J10860" s="19" t="s">
        <v>60</v>
      </c>
      <c r="K10860" s="20">
        <v>303394.09000000003</v>
      </c>
      <c r="L10860" s="20" t="s">
        <v>55</v>
      </c>
      <c r="M10860" s="20" t="s">
        <v>83</v>
      </c>
      <c r="N10860" s="26"/>
      <c r="O10860" s="20" t="s">
        <v>56</v>
      </c>
      <c r="P10860" t="str">
        <f t="shared" si="169"/>
        <v>INSERT INTO @DataTable (Deal, AdvanceDate, PROV, DealPurpose, RateType, BEACON, LTV, TDS, GDS, InsuranceType, PrincipalBalance, OccupancyType, AccountStatus, Closed_Date, DelinquencyBucket) VALUES (10859, '2015-06-12', 'ON', 'Purchase', 'Fixed', 791, 89.94, 29.44, 23, 'HiRatio', 303394.09, 'Owner-Occupied', 'Open', '1900-01-00', 'Current');</v>
      </c>
    </row>
    <row r="10861" spans="1:16" x14ac:dyDescent="0.35">
      <c r="A10861" s="22">
        <v>10860</v>
      </c>
      <c r="B10861" s="21">
        <v>42480</v>
      </c>
      <c r="C10861" s="22" t="s">
        <v>51</v>
      </c>
      <c r="D10861" s="22" t="s">
        <v>61</v>
      </c>
      <c r="E10861" s="22" t="s">
        <v>53</v>
      </c>
      <c r="F10861" s="22">
        <v>802</v>
      </c>
      <c r="G10861" s="22">
        <v>95</v>
      </c>
      <c r="H10861" s="22">
        <v>32.159999999999997</v>
      </c>
      <c r="I10861" s="22">
        <v>29.62</v>
      </c>
      <c r="J10861" s="22" t="s">
        <v>60</v>
      </c>
      <c r="K10861" s="23">
        <v>327126.75</v>
      </c>
      <c r="L10861" s="23" t="s">
        <v>55</v>
      </c>
      <c r="M10861" s="23" t="s">
        <v>83</v>
      </c>
      <c r="N10861" s="27"/>
      <c r="O10861" s="23" t="s">
        <v>56</v>
      </c>
      <c r="P10861" t="str">
        <f t="shared" si="169"/>
        <v>INSERT INTO @DataTable (Deal, AdvanceDate, PROV, DealPurpose, RateType, BEACON, LTV, TDS, GDS, InsuranceType, PrincipalBalance, OccupancyType, AccountStatus, Closed_Date, DelinquencyBucket) VALUES (10860, '2016-04-20', 'AB', 'Purchase', 'Fixed', 802, 95, 32.16, 29.62, 'HiRatio', 327126.75, 'Owner-Occupied', 'Open', '1900-01-00', 'Current');</v>
      </c>
    </row>
    <row r="10862" spans="1:16" x14ac:dyDescent="0.35">
      <c r="A10862" s="19">
        <v>10861</v>
      </c>
      <c r="B10862" s="18">
        <v>41551</v>
      </c>
      <c r="C10862" s="19" t="s">
        <v>57</v>
      </c>
      <c r="D10862" s="19" t="s">
        <v>61</v>
      </c>
      <c r="E10862" s="19" t="s">
        <v>53</v>
      </c>
      <c r="F10862" s="19">
        <v>736</v>
      </c>
      <c r="G10862" s="19">
        <v>95</v>
      </c>
      <c r="H10862" s="19">
        <v>40.08</v>
      </c>
      <c r="I10862" s="19">
        <v>30.82</v>
      </c>
      <c r="J10862" s="19" t="s">
        <v>60</v>
      </c>
      <c r="K10862" s="20">
        <v>0</v>
      </c>
      <c r="L10862" s="20" t="s">
        <v>55</v>
      </c>
      <c r="M10862" s="20" t="s">
        <v>84</v>
      </c>
      <c r="N10862" s="26">
        <v>42677</v>
      </c>
      <c r="O10862" s="20" t="s">
        <v>56</v>
      </c>
      <c r="P10862" t="str">
        <f t="shared" si="169"/>
        <v>INSERT INTO @DataTable (Deal, AdvanceDate, PROV, DealPurpose, RateType, BEACON, LTV, TDS, GDS, InsuranceType, PrincipalBalance, OccupancyType, AccountStatus, Closed_Date, DelinquencyBucket) VALUES (10861, '2013-10-04', 'ON', 'Purchase', 'Fixed', 736, 95, 40.08, 30.82, 'HiRatio', 0, 'Owner-Occupied', 'Closed', '2016-11-03', 'Current');</v>
      </c>
    </row>
    <row r="10863" spans="1:16" x14ac:dyDescent="0.35">
      <c r="A10863" s="22">
        <v>10862</v>
      </c>
      <c r="B10863" s="21">
        <v>42522</v>
      </c>
      <c r="C10863" s="22" t="s">
        <v>57</v>
      </c>
      <c r="D10863" s="22" t="s">
        <v>52</v>
      </c>
      <c r="E10863" s="22" t="s">
        <v>53</v>
      </c>
      <c r="F10863" s="22">
        <v>748</v>
      </c>
      <c r="G10863" s="22">
        <v>76.709999999999994</v>
      </c>
      <c r="H10863" s="22">
        <v>29.13</v>
      </c>
      <c r="I10863" s="22">
        <v>16.98</v>
      </c>
      <c r="J10863" s="22" t="s">
        <v>54</v>
      </c>
      <c r="K10863" s="23">
        <v>275152.82</v>
      </c>
      <c r="L10863" s="23" t="s">
        <v>55</v>
      </c>
      <c r="M10863" s="23" t="s">
        <v>83</v>
      </c>
      <c r="N10863" s="27"/>
      <c r="O10863" s="23" t="s">
        <v>56</v>
      </c>
      <c r="P10863" t="str">
        <f t="shared" si="169"/>
        <v>INSERT INTO @DataTable (Deal, AdvanceDate, PROV, DealPurpose, RateType, BEACON, LTV, TDS, GDS, InsuranceType, PrincipalBalance, OccupancyType, AccountStatus, Closed_Date, DelinquencyBucket) VALUES (10862, '2016-06-01', 'ON', 'Refinance External', 'Fixed', 748, 76.71, 29.13, 16.98, 'Conv', 275152.82, 'Owner-Occupied', 'Open', '1900-01-00', 'Current');</v>
      </c>
    </row>
    <row r="10864" spans="1:16" x14ac:dyDescent="0.35">
      <c r="A10864" s="19">
        <v>10863</v>
      </c>
      <c r="B10864" s="18">
        <v>42277</v>
      </c>
      <c r="C10864" s="19" t="s">
        <v>58</v>
      </c>
      <c r="D10864" s="19" t="s">
        <v>52</v>
      </c>
      <c r="E10864" s="19" t="s">
        <v>40</v>
      </c>
      <c r="F10864" s="19">
        <v>822</v>
      </c>
      <c r="G10864" s="19">
        <v>57.76</v>
      </c>
      <c r="H10864" s="19">
        <v>28.82</v>
      </c>
      <c r="I10864" s="19">
        <v>28.82</v>
      </c>
      <c r="J10864" s="19" t="s">
        <v>54</v>
      </c>
      <c r="K10864" s="20">
        <v>446918.93</v>
      </c>
      <c r="L10864" s="20" t="s">
        <v>55</v>
      </c>
      <c r="M10864" s="20" t="s">
        <v>83</v>
      </c>
      <c r="N10864" s="26"/>
      <c r="O10864" s="20" t="s">
        <v>56</v>
      </c>
      <c r="P10864" t="str">
        <f t="shared" si="169"/>
        <v>INSERT INTO @DataTable (Deal, AdvanceDate, PROV, DealPurpose, RateType, BEACON, LTV, TDS, GDS, InsuranceType, PrincipalBalance, OccupancyType, AccountStatus, Closed_Date, DelinquencyBucket) VALUES (10863, '2015-09-30', 'BC', 'Refinance External', 'ARM', 822, 57.76, 28.82, 28.82, 'Conv', 446918.93, 'Owner-Occupied', 'Open', '1900-01-00', 'Current');</v>
      </c>
    </row>
    <row r="10865" spans="1:16" x14ac:dyDescent="0.35">
      <c r="A10865" s="22">
        <v>10864</v>
      </c>
      <c r="B10865" s="21">
        <v>41626</v>
      </c>
      <c r="C10865" s="22" t="s">
        <v>57</v>
      </c>
      <c r="D10865" s="22" t="s">
        <v>52</v>
      </c>
      <c r="E10865" s="22" t="s">
        <v>40</v>
      </c>
      <c r="F10865" s="22">
        <v>764</v>
      </c>
      <c r="G10865" s="22">
        <v>50.91</v>
      </c>
      <c r="H10865" s="22">
        <v>23.7</v>
      </c>
      <c r="I10865" s="22">
        <v>18.84</v>
      </c>
      <c r="J10865" s="22" t="s">
        <v>54</v>
      </c>
      <c r="K10865" s="23">
        <v>234236.16</v>
      </c>
      <c r="L10865" s="23" t="s">
        <v>55</v>
      </c>
      <c r="M10865" s="23" t="s">
        <v>83</v>
      </c>
      <c r="N10865" s="27"/>
      <c r="O10865" s="23" t="s">
        <v>56</v>
      </c>
      <c r="P10865" t="str">
        <f t="shared" si="169"/>
        <v>INSERT INTO @DataTable (Deal, AdvanceDate, PROV, DealPurpose, RateType, BEACON, LTV, TDS, GDS, InsuranceType, PrincipalBalance, OccupancyType, AccountStatus, Closed_Date, DelinquencyBucket) VALUES (10864, '2013-12-18', 'ON', 'Refinance External', 'ARM', 764, 50.91, 23.7, 18.84, 'Conv', 234236.16, 'Owner-Occupied', 'Open', '1900-01-00', 'Current');</v>
      </c>
    </row>
    <row r="10866" spans="1:16" x14ac:dyDescent="0.35">
      <c r="A10866" s="19">
        <v>10865</v>
      </c>
      <c r="B10866" s="18">
        <v>42209</v>
      </c>
      <c r="C10866" s="19" t="s">
        <v>51</v>
      </c>
      <c r="D10866" s="19" t="s">
        <v>61</v>
      </c>
      <c r="E10866" s="19" t="s">
        <v>53</v>
      </c>
      <c r="F10866" s="19">
        <v>770</v>
      </c>
      <c r="G10866" s="19">
        <v>94.99</v>
      </c>
      <c r="H10866" s="19">
        <v>36.01</v>
      </c>
      <c r="I10866" s="19">
        <v>35.090000000000003</v>
      </c>
      <c r="J10866" s="19" t="s">
        <v>60</v>
      </c>
      <c r="K10866" s="20">
        <v>403812.47</v>
      </c>
      <c r="L10866" s="20" t="s">
        <v>55</v>
      </c>
      <c r="M10866" s="20" t="s">
        <v>83</v>
      </c>
      <c r="N10866" s="26"/>
      <c r="O10866" s="20" t="s">
        <v>56</v>
      </c>
      <c r="P10866" t="str">
        <f t="shared" si="169"/>
        <v>INSERT INTO @DataTable (Deal, AdvanceDate, PROV, DealPurpose, RateType, BEACON, LTV, TDS, GDS, InsuranceType, PrincipalBalance, OccupancyType, AccountStatus, Closed_Date, DelinquencyBucket) VALUES (10865, '2015-07-24', 'AB', 'Purchase', 'Fixed', 770, 94.99, 36.01, 35.09, 'HiRatio', 403812.47, 'Owner-Occupied', 'Open', '1900-01-00', 'Current');</v>
      </c>
    </row>
    <row r="10867" spans="1:16" x14ac:dyDescent="0.35">
      <c r="A10867" s="22">
        <v>10866</v>
      </c>
      <c r="B10867" s="21">
        <v>41988</v>
      </c>
      <c r="C10867" s="22" t="s">
        <v>57</v>
      </c>
      <c r="D10867" s="22" t="s">
        <v>61</v>
      </c>
      <c r="E10867" s="22" t="s">
        <v>53</v>
      </c>
      <c r="F10867" s="22">
        <v>702</v>
      </c>
      <c r="G10867" s="22">
        <v>92.79</v>
      </c>
      <c r="H10867" s="22">
        <v>43.53</v>
      </c>
      <c r="I10867" s="22">
        <v>38.340000000000003</v>
      </c>
      <c r="J10867" s="22" t="s">
        <v>60</v>
      </c>
      <c r="K10867" s="23">
        <v>343528.87</v>
      </c>
      <c r="L10867" s="23" t="s">
        <v>55</v>
      </c>
      <c r="M10867" s="23" t="s">
        <v>83</v>
      </c>
      <c r="N10867" s="27"/>
      <c r="O10867" s="23" t="s">
        <v>56</v>
      </c>
      <c r="P10867" t="str">
        <f t="shared" si="169"/>
        <v>INSERT INTO @DataTable (Deal, AdvanceDate, PROV, DealPurpose, RateType, BEACON, LTV, TDS, GDS, InsuranceType, PrincipalBalance, OccupancyType, AccountStatus, Closed_Date, DelinquencyBucket) VALUES (10866, '2014-12-15', 'ON', 'Purchase', 'Fixed', 702, 92.79, 43.53, 38.34, 'HiRatio', 343528.87, 'Owner-Occupied', 'Open', '1900-01-00', 'Current');</v>
      </c>
    </row>
    <row r="10868" spans="1:16" x14ac:dyDescent="0.35">
      <c r="A10868" s="19">
        <v>10867</v>
      </c>
      <c r="B10868" s="18">
        <v>42628</v>
      </c>
      <c r="C10868" s="19" t="s">
        <v>51</v>
      </c>
      <c r="D10868" s="19" t="s">
        <v>61</v>
      </c>
      <c r="E10868" s="19" t="s">
        <v>53</v>
      </c>
      <c r="F10868" s="19">
        <v>716</v>
      </c>
      <c r="G10868" s="19">
        <v>95</v>
      </c>
      <c r="H10868" s="19">
        <v>43.7</v>
      </c>
      <c r="I10868" s="19">
        <v>32.01</v>
      </c>
      <c r="J10868" s="19" t="s">
        <v>60</v>
      </c>
      <c r="K10868" s="20">
        <v>385156.22</v>
      </c>
      <c r="L10868" s="20" t="s">
        <v>55</v>
      </c>
      <c r="M10868" s="20" t="s">
        <v>83</v>
      </c>
      <c r="N10868" s="26"/>
      <c r="O10868" s="20" t="s">
        <v>56</v>
      </c>
      <c r="P10868" t="str">
        <f t="shared" si="169"/>
        <v>INSERT INTO @DataTable (Deal, AdvanceDate, PROV, DealPurpose, RateType, BEACON, LTV, TDS, GDS, InsuranceType, PrincipalBalance, OccupancyType, AccountStatus, Closed_Date, DelinquencyBucket) VALUES (10867, '2016-09-15', 'AB', 'Purchase', 'Fixed', 716, 95, 43.7, 32.01, 'HiRatio', 385156.22, 'Owner-Occupied', 'Open', '1900-01-00', 'Current');</v>
      </c>
    </row>
    <row r="10869" spans="1:16" x14ac:dyDescent="0.35">
      <c r="A10869" s="22">
        <v>10868</v>
      </c>
      <c r="B10869" s="21">
        <v>42138</v>
      </c>
      <c r="C10869" s="22" t="s">
        <v>57</v>
      </c>
      <c r="D10869" s="22" t="s">
        <v>61</v>
      </c>
      <c r="E10869" s="22" t="s">
        <v>53</v>
      </c>
      <c r="F10869" s="22">
        <v>706</v>
      </c>
      <c r="G10869" s="22">
        <v>95</v>
      </c>
      <c r="H10869" s="22">
        <v>40.58</v>
      </c>
      <c r="I10869" s="22">
        <v>34.58</v>
      </c>
      <c r="J10869" s="22" t="s">
        <v>60</v>
      </c>
      <c r="K10869" s="23">
        <v>279963.32</v>
      </c>
      <c r="L10869" s="23" t="s">
        <v>55</v>
      </c>
      <c r="M10869" s="23" t="s">
        <v>83</v>
      </c>
      <c r="N10869" s="27"/>
      <c r="O10869" s="23" t="s">
        <v>56</v>
      </c>
      <c r="P10869" t="str">
        <f t="shared" si="169"/>
        <v>INSERT INTO @DataTable (Deal, AdvanceDate, PROV, DealPurpose, RateType, BEACON, LTV, TDS, GDS, InsuranceType, PrincipalBalance, OccupancyType, AccountStatus, Closed_Date, DelinquencyBucket) VALUES (10868, '2015-05-14', 'ON', 'Purchase', 'Fixed', 706, 95, 40.58, 34.58, 'HiRatio', 279963.32, 'Owner-Occupied', 'Open', '1900-01-00', 'Current');</v>
      </c>
    </row>
    <row r="10870" spans="1:16" x14ac:dyDescent="0.35">
      <c r="A10870" s="19">
        <v>10869</v>
      </c>
      <c r="B10870" s="18">
        <v>42124</v>
      </c>
      <c r="C10870" s="19" t="s">
        <v>57</v>
      </c>
      <c r="D10870" s="19" t="s">
        <v>61</v>
      </c>
      <c r="E10870" s="19" t="s">
        <v>53</v>
      </c>
      <c r="F10870" s="19">
        <v>766</v>
      </c>
      <c r="G10870" s="19">
        <v>95</v>
      </c>
      <c r="H10870" s="19">
        <v>41.01</v>
      </c>
      <c r="I10870" s="19">
        <v>34.82</v>
      </c>
      <c r="J10870" s="19" t="s">
        <v>60</v>
      </c>
      <c r="K10870" s="20">
        <v>321074.65999999997</v>
      </c>
      <c r="L10870" s="20" t="s">
        <v>55</v>
      </c>
      <c r="M10870" s="20" t="s">
        <v>83</v>
      </c>
      <c r="N10870" s="26"/>
      <c r="O10870" s="20" t="s">
        <v>56</v>
      </c>
      <c r="P10870" t="str">
        <f t="shared" si="169"/>
        <v>INSERT INTO @DataTable (Deal, AdvanceDate, PROV, DealPurpose, RateType, BEACON, LTV, TDS, GDS, InsuranceType, PrincipalBalance, OccupancyType, AccountStatus, Closed_Date, DelinquencyBucket) VALUES (10869, '2015-04-30', 'ON', 'Purchase', 'Fixed', 766, 95, 41.01, 34.82, 'HiRatio', 321074.66, 'Owner-Occupied', 'Open', '1900-01-00', 'Current');</v>
      </c>
    </row>
    <row r="10871" spans="1:16" x14ac:dyDescent="0.35">
      <c r="A10871" s="22">
        <v>10870</v>
      </c>
      <c r="B10871" s="21">
        <v>41670</v>
      </c>
      <c r="C10871" s="22" t="s">
        <v>57</v>
      </c>
      <c r="D10871" s="22" t="s">
        <v>61</v>
      </c>
      <c r="E10871" s="22" t="s">
        <v>53</v>
      </c>
      <c r="F10871" s="22">
        <v>740</v>
      </c>
      <c r="G10871" s="22">
        <v>94.37</v>
      </c>
      <c r="H10871" s="22">
        <v>42.65</v>
      </c>
      <c r="I10871" s="22">
        <v>22</v>
      </c>
      <c r="J10871" s="22" t="s">
        <v>60</v>
      </c>
      <c r="K10871" s="23">
        <v>0</v>
      </c>
      <c r="L10871" s="23" t="s">
        <v>55</v>
      </c>
      <c r="M10871" s="23" t="s">
        <v>84</v>
      </c>
      <c r="N10871" s="27">
        <v>42706</v>
      </c>
      <c r="O10871" s="23" t="s">
        <v>56</v>
      </c>
      <c r="P10871" t="str">
        <f t="shared" si="169"/>
        <v>INSERT INTO @DataTable (Deal, AdvanceDate, PROV, DealPurpose, RateType, BEACON, LTV, TDS, GDS, InsuranceType, PrincipalBalance, OccupancyType, AccountStatus, Closed_Date, DelinquencyBucket) VALUES (10870, '2014-01-31', 'ON', 'Purchase', 'Fixed', 740, 94.37, 42.65, 22, 'HiRatio', 0, 'Owner-Occupied', 'Closed', '2016-12-02', 'Current');</v>
      </c>
    </row>
    <row r="10872" spans="1:16" x14ac:dyDescent="0.35">
      <c r="A10872" s="19">
        <v>10871</v>
      </c>
      <c r="B10872" s="18">
        <v>41757</v>
      </c>
      <c r="C10872" s="19" t="s">
        <v>57</v>
      </c>
      <c r="D10872" s="19" t="s">
        <v>52</v>
      </c>
      <c r="E10872" s="19" t="s">
        <v>40</v>
      </c>
      <c r="F10872" s="19">
        <v>778</v>
      </c>
      <c r="G10872" s="19">
        <v>45.72</v>
      </c>
      <c r="H10872" s="19">
        <v>20.329999999999998</v>
      </c>
      <c r="I10872" s="19">
        <v>19.21</v>
      </c>
      <c r="J10872" s="19" t="s">
        <v>54</v>
      </c>
      <c r="K10872" s="20">
        <v>95321.3</v>
      </c>
      <c r="L10872" s="20" t="s">
        <v>55</v>
      </c>
      <c r="M10872" s="20" t="s">
        <v>83</v>
      </c>
      <c r="N10872" s="26"/>
      <c r="O10872" s="20" t="s">
        <v>56</v>
      </c>
      <c r="P10872" t="str">
        <f t="shared" si="169"/>
        <v>INSERT INTO @DataTable (Deal, AdvanceDate, PROV, DealPurpose, RateType, BEACON, LTV, TDS, GDS, InsuranceType, PrincipalBalance, OccupancyType, AccountStatus, Closed_Date, DelinquencyBucket) VALUES (10871, '2014-04-28', 'ON', 'Refinance External', 'ARM', 778, 45.72, 20.33, 19.21, 'Conv', 95321.3, 'Owner-Occupied', 'Open', '1900-01-00', 'Current');</v>
      </c>
    </row>
    <row r="10873" spans="1:16" x14ac:dyDescent="0.35">
      <c r="A10873" s="22">
        <v>10872</v>
      </c>
      <c r="B10873" s="21">
        <v>41981</v>
      </c>
      <c r="C10873" s="22" t="s">
        <v>51</v>
      </c>
      <c r="D10873" s="22" t="s">
        <v>61</v>
      </c>
      <c r="E10873" s="22" t="s">
        <v>53</v>
      </c>
      <c r="F10873" s="22">
        <v>730</v>
      </c>
      <c r="G10873" s="22">
        <v>95</v>
      </c>
      <c r="H10873" s="22">
        <v>41.67</v>
      </c>
      <c r="I10873" s="22">
        <v>32.409999999999997</v>
      </c>
      <c r="J10873" s="22" t="s">
        <v>60</v>
      </c>
      <c r="K10873" s="23">
        <v>501560.66</v>
      </c>
      <c r="L10873" s="23" t="s">
        <v>55</v>
      </c>
      <c r="M10873" s="23" t="s">
        <v>83</v>
      </c>
      <c r="N10873" s="27"/>
      <c r="O10873" s="23" t="s">
        <v>56</v>
      </c>
      <c r="P10873" t="str">
        <f t="shared" si="169"/>
        <v>INSERT INTO @DataTable (Deal, AdvanceDate, PROV, DealPurpose, RateType, BEACON, LTV, TDS, GDS, InsuranceType, PrincipalBalance, OccupancyType, AccountStatus, Closed_Date, DelinquencyBucket) VALUES (10872, '2014-12-08', 'AB', 'Purchase', 'Fixed', 730, 95, 41.67, 32.41, 'HiRatio', 501560.66, 'Owner-Occupied', 'Open', '1900-01-00', 'Current');</v>
      </c>
    </row>
    <row r="10874" spans="1:16" x14ac:dyDescent="0.35">
      <c r="A10874" s="19">
        <v>10873</v>
      </c>
      <c r="B10874" s="18">
        <v>41989</v>
      </c>
      <c r="C10874" s="19" t="s">
        <v>81</v>
      </c>
      <c r="D10874" s="19" t="s">
        <v>64</v>
      </c>
      <c r="E10874" s="19" t="s">
        <v>53</v>
      </c>
      <c r="F10874" s="19">
        <v>634</v>
      </c>
      <c r="G10874" s="19">
        <v>95</v>
      </c>
      <c r="H10874" s="19">
        <v>41.12</v>
      </c>
      <c r="I10874" s="19">
        <v>34.159999999999997</v>
      </c>
      <c r="J10874" s="19" t="s">
        <v>60</v>
      </c>
      <c r="K10874" s="20">
        <v>149530.47</v>
      </c>
      <c r="L10874" s="20" t="s">
        <v>55</v>
      </c>
      <c r="M10874" s="20" t="s">
        <v>83</v>
      </c>
      <c r="N10874" s="26"/>
      <c r="O10874" s="20" t="s">
        <v>56</v>
      </c>
      <c r="P10874" t="str">
        <f t="shared" si="169"/>
        <v>INSERT INTO @DataTable (Deal, AdvanceDate, PROV, DealPurpose, RateType, BEACON, LTV, TDS, GDS, InsuranceType, PrincipalBalance, OccupancyType, AccountStatus, Closed_Date, DelinquencyBucket) VALUES (10873, '2014-12-16', 'PE', 'Purchase with Improvements', 'Fixed', 634, 95, 41.12, 34.16, 'HiRatio', 149530.47, 'Owner-Occupied', 'Open', '1900-01-00', 'Current');</v>
      </c>
    </row>
    <row r="10875" spans="1:16" x14ac:dyDescent="0.35">
      <c r="A10875" s="22">
        <v>10874</v>
      </c>
      <c r="B10875" s="21">
        <v>42611</v>
      </c>
      <c r="C10875" s="22" t="s">
        <v>58</v>
      </c>
      <c r="D10875" s="22" t="s">
        <v>61</v>
      </c>
      <c r="E10875" s="22" t="s">
        <v>53</v>
      </c>
      <c r="F10875" s="22">
        <v>852</v>
      </c>
      <c r="G10875" s="22">
        <v>90</v>
      </c>
      <c r="H10875" s="22">
        <v>37.65</v>
      </c>
      <c r="I10875" s="22">
        <v>34.54</v>
      </c>
      <c r="J10875" s="22" t="s">
        <v>60</v>
      </c>
      <c r="K10875" s="23">
        <v>336934.3</v>
      </c>
      <c r="L10875" s="23" t="s">
        <v>55</v>
      </c>
      <c r="M10875" s="23" t="s">
        <v>83</v>
      </c>
      <c r="N10875" s="27"/>
      <c r="O10875" s="23" t="s">
        <v>56</v>
      </c>
      <c r="P10875" t="str">
        <f t="shared" si="169"/>
        <v>INSERT INTO @DataTable (Deal, AdvanceDate, PROV, DealPurpose, RateType, BEACON, LTV, TDS, GDS, InsuranceType, PrincipalBalance, OccupancyType, AccountStatus, Closed_Date, DelinquencyBucket) VALUES (10874, '2016-08-29', 'BC', 'Purchase', 'Fixed', 852, 90, 37.65, 34.54, 'HiRatio', 336934.3, 'Owner-Occupied', 'Open', '1900-01-00', 'Current');</v>
      </c>
    </row>
    <row r="10876" spans="1:16" x14ac:dyDescent="0.35">
      <c r="A10876" s="19">
        <v>10875</v>
      </c>
      <c r="B10876" s="18">
        <v>42671</v>
      </c>
      <c r="C10876" s="19" t="s">
        <v>51</v>
      </c>
      <c r="D10876" s="19" t="s">
        <v>61</v>
      </c>
      <c r="E10876" s="19" t="s">
        <v>53</v>
      </c>
      <c r="F10876" s="19">
        <v>823</v>
      </c>
      <c r="G10876" s="19">
        <v>84.13</v>
      </c>
      <c r="H10876" s="19">
        <v>42.33</v>
      </c>
      <c r="I10876" s="19">
        <v>30.91</v>
      </c>
      <c r="J10876" s="19" t="s">
        <v>60</v>
      </c>
      <c r="K10876" s="20">
        <v>267798.78000000003</v>
      </c>
      <c r="L10876" s="20" t="s">
        <v>55</v>
      </c>
      <c r="M10876" s="20" t="s">
        <v>83</v>
      </c>
      <c r="N10876" s="26"/>
      <c r="O10876" s="20" t="s">
        <v>56</v>
      </c>
      <c r="P10876" t="str">
        <f t="shared" si="169"/>
        <v>INSERT INTO @DataTable (Deal, AdvanceDate, PROV, DealPurpose, RateType, BEACON, LTV, TDS, GDS, InsuranceType, PrincipalBalance, OccupancyType, AccountStatus, Closed_Date, DelinquencyBucket) VALUES (10875, '2016-10-28', 'AB', 'Purchase', 'Fixed', 823, 84.13, 42.33, 30.91, 'HiRatio', 267798.78, 'Owner-Occupied', 'Open', '1900-01-00', 'Current');</v>
      </c>
    </row>
    <row r="10877" spans="1:16" x14ac:dyDescent="0.35">
      <c r="A10877" s="22">
        <v>10876</v>
      </c>
      <c r="B10877" s="21">
        <v>42461</v>
      </c>
      <c r="C10877" s="22" t="s">
        <v>63</v>
      </c>
      <c r="D10877" s="22" t="s">
        <v>59</v>
      </c>
      <c r="E10877" s="22" t="s">
        <v>53</v>
      </c>
      <c r="F10877" s="22">
        <v>701</v>
      </c>
      <c r="G10877" s="22">
        <v>92.3</v>
      </c>
      <c r="H10877" s="22">
        <v>43.44</v>
      </c>
      <c r="I10877" s="22">
        <v>31.38</v>
      </c>
      <c r="J10877" s="22" t="s">
        <v>60</v>
      </c>
      <c r="K10877" s="23">
        <v>297058.06</v>
      </c>
      <c r="L10877" s="23" t="s">
        <v>55</v>
      </c>
      <c r="M10877" s="23" t="s">
        <v>83</v>
      </c>
      <c r="N10877" s="27"/>
      <c r="O10877" s="23" t="s">
        <v>56</v>
      </c>
      <c r="P10877" t="str">
        <f t="shared" si="169"/>
        <v>INSERT INTO @DataTable (Deal, AdvanceDate, PROV, DealPurpose, RateType, BEACON, LTV, TDS, GDS, InsuranceType, PrincipalBalance, OccupancyType, AccountStatus, Closed_Date, DelinquencyBucket) VALUES (10876, '2016-04-01', 'SK', 'Transfer', 'Fixed', 701, 92.3, 43.44, 31.38, 'HiRatio', 297058.06, 'Owner-Occupied', 'Open', '1900-01-00', 'Current');</v>
      </c>
    </row>
    <row r="10878" spans="1:16" x14ac:dyDescent="0.35">
      <c r="A10878" s="19">
        <v>10877</v>
      </c>
      <c r="B10878" s="18">
        <v>41151</v>
      </c>
      <c r="C10878" s="19" t="s">
        <v>57</v>
      </c>
      <c r="D10878" s="19" t="s">
        <v>61</v>
      </c>
      <c r="E10878" s="19" t="s">
        <v>53</v>
      </c>
      <c r="F10878" s="19">
        <v>769</v>
      </c>
      <c r="G10878" s="19">
        <v>95</v>
      </c>
      <c r="H10878" s="19">
        <v>13.31</v>
      </c>
      <c r="I10878" s="19">
        <v>7.21</v>
      </c>
      <c r="J10878" s="19" t="s">
        <v>60</v>
      </c>
      <c r="K10878" s="20">
        <v>92158.43</v>
      </c>
      <c r="L10878" s="20" t="s">
        <v>55</v>
      </c>
      <c r="M10878" s="20" t="s">
        <v>83</v>
      </c>
      <c r="N10878" s="26"/>
      <c r="O10878" s="20" t="s">
        <v>56</v>
      </c>
      <c r="P10878" t="str">
        <f t="shared" si="169"/>
        <v>INSERT INTO @DataTable (Deal, AdvanceDate, PROV, DealPurpose, RateType, BEACON, LTV, TDS, GDS, InsuranceType, PrincipalBalance, OccupancyType, AccountStatus, Closed_Date, DelinquencyBucket) VALUES (10877, '2012-08-30', 'ON', 'Purchase', 'Fixed', 769, 95, 13.31, 7.21, 'HiRatio', 92158.43, 'Owner-Occupied', 'Open', '1900-01-00', 'Current');</v>
      </c>
    </row>
    <row r="10879" spans="1:16" x14ac:dyDescent="0.35">
      <c r="A10879" s="22">
        <v>10878</v>
      </c>
      <c r="B10879" s="21">
        <v>41572</v>
      </c>
      <c r="C10879" s="22" t="s">
        <v>57</v>
      </c>
      <c r="D10879" s="22" t="s">
        <v>61</v>
      </c>
      <c r="E10879" s="22" t="s">
        <v>40</v>
      </c>
      <c r="F10879" s="22">
        <v>657</v>
      </c>
      <c r="G10879" s="22">
        <v>95</v>
      </c>
      <c r="H10879" s="22">
        <v>35.950000000000003</v>
      </c>
      <c r="I10879" s="22">
        <v>20.22</v>
      </c>
      <c r="J10879" s="22" t="s">
        <v>60</v>
      </c>
      <c r="K10879" s="23">
        <v>0</v>
      </c>
      <c r="L10879" s="23" t="s">
        <v>55</v>
      </c>
      <c r="M10879" s="23" t="s">
        <v>84</v>
      </c>
      <c r="N10879" s="27">
        <v>42158</v>
      </c>
      <c r="O10879" s="23" t="s">
        <v>56</v>
      </c>
      <c r="P10879" t="str">
        <f t="shared" si="169"/>
        <v>INSERT INTO @DataTable (Deal, AdvanceDate, PROV, DealPurpose, RateType, BEACON, LTV, TDS, GDS, InsuranceType, PrincipalBalance, OccupancyType, AccountStatus, Closed_Date, DelinquencyBucket) VALUES (10878, '2013-10-25', 'ON', 'Purchase', 'ARM', 657, 95, 35.95, 20.22, 'HiRatio', 0, 'Owner-Occupied', 'Closed', '2015-06-03', 'Current');</v>
      </c>
    </row>
    <row r="10880" spans="1:16" x14ac:dyDescent="0.35">
      <c r="A10880" s="19">
        <v>10879</v>
      </c>
      <c r="B10880" s="18">
        <v>42405</v>
      </c>
      <c r="C10880" s="19" t="s">
        <v>51</v>
      </c>
      <c r="D10880" s="19" t="s">
        <v>61</v>
      </c>
      <c r="E10880" s="19" t="s">
        <v>53</v>
      </c>
      <c r="F10880" s="19">
        <v>789</v>
      </c>
      <c r="G10880" s="19">
        <v>26.84</v>
      </c>
      <c r="H10880" s="19">
        <v>28.3</v>
      </c>
      <c r="I10880" s="19">
        <v>26.81</v>
      </c>
      <c r="J10880" s="19" t="s">
        <v>54</v>
      </c>
      <c r="K10880" s="20">
        <v>247732.34</v>
      </c>
      <c r="L10880" s="20" t="s">
        <v>55</v>
      </c>
      <c r="M10880" s="20" t="s">
        <v>83</v>
      </c>
      <c r="N10880" s="26"/>
      <c r="O10880" s="20" t="s">
        <v>56</v>
      </c>
      <c r="P10880" t="str">
        <f t="shared" si="169"/>
        <v>INSERT INTO @DataTable (Deal, AdvanceDate, PROV, DealPurpose, RateType, BEACON, LTV, TDS, GDS, InsuranceType, PrincipalBalance, OccupancyType, AccountStatus, Closed_Date, DelinquencyBucket) VALUES (10879, '2016-02-05', 'AB', 'Purchase', 'Fixed', 789, 26.84, 28.3, 26.81, 'Conv', 247732.34, 'Owner-Occupied', 'Open', '1900-01-00', 'Current');</v>
      </c>
    </row>
    <row r="10881" spans="1:16" x14ac:dyDescent="0.35">
      <c r="A10881" s="22">
        <v>10880</v>
      </c>
      <c r="B10881" s="21">
        <v>42440</v>
      </c>
      <c r="C10881" s="22" t="s">
        <v>58</v>
      </c>
      <c r="D10881" s="22" t="s">
        <v>52</v>
      </c>
      <c r="E10881" s="22" t="s">
        <v>53</v>
      </c>
      <c r="F10881" s="22">
        <v>728</v>
      </c>
      <c r="G10881" s="22">
        <v>73.569999999999993</v>
      </c>
      <c r="H10881" s="22">
        <v>42.66</v>
      </c>
      <c r="I10881" s="22">
        <v>38.42</v>
      </c>
      <c r="J10881" s="22" t="s">
        <v>54</v>
      </c>
      <c r="K10881" s="23">
        <v>402247.22</v>
      </c>
      <c r="L10881" s="23" t="s">
        <v>55</v>
      </c>
      <c r="M10881" s="23" t="s">
        <v>83</v>
      </c>
      <c r="N10881" s="27"/>
      <c r="O10881" s="23" t="s">
        <v>56</v>
      </c>
      <c r="P10881" t="str">
        <f t="shared" si="169"/>
        <v>INSERT INTO @DataTable (Deal, AdvanceDate, PROV, DealPurpose, RateType, BEACON, LTV, TDS, GDS, InsuranceType, PrincipalBalance, OccupancyType, AccountStatus, Closed_Date, DelinquencyBucket) VALUES (10880, '2016-03-11', 'BC', 'Refinance External', 'Fixed', 728, 73.57, 42.66, 38.42, 'Conv', 402247.22, 'Owner-Occupied', 'Open', '1900-01-00', 'Current');</v>
      </c>
    </row>
    <row r="10882" spans="1:16" x14ac:dyDescent="0.35">
      <c r="A10882" s="19">
        <v>10881</v>
      </c>
      <c r="B10882" s="18">
        <v>41970</v>
      </c>
      <c r="C10882" s="19" t="s">
        <v>58</v>
      </c>
      <c r="D10882" s="19" t="s">
        <v>52</v>
      </c>
      <c r="E10882" s="19" t="s">
        <v>40</v>
      </c>
      <c r="F10882" s="19">
        <v>773</v>
      </c>
      <c r="G10882" s="19">
        <v>37.24</v>
      </c>
      <c r="H10882" s="19">
        <v>25.38</v>
      </c>
      <c r="I10882" s="19">
        <v>24.83</v>
      </c>
      <c r="J10882" s="19" t="s">
        <v>54</v>
      </c>
      <c r="K10882" s="20">
        <v>170979.47</v>
      </c>
      <c r="L10882" s="20" t="s">
        <v>55</v>
      </c>
      <c r="M10882" s="20" t="s">
        <v>83</v>
      </c>
      <c r="N10882" s="26"/>
      <c r="O10882" s="20" t="s">
        <v>56</v>
      </c>
      <c r="P10882" t="str">
        <f t="shared" si="169"/>
        <v>INSERT INTO @DataTable (Deal, AdvanceDate, PROV, DealPurpose, RateType, BEACON, LTV, TDS, GDS, InsuranceType, PrincipalBalance, OccupancyType, AccountStatus, Closed_Date, DelinquencyBucket) VALUES (10881, '2014-11-27', 'BC', 'Refinance External', 'ARM', 773, 37.24, 25.38, 24.83, 'Conv', 170979.47, 'Owner-Occupied', 'Open', '1900-01-00', 'Current');</v>
      </c>
    </row>
    <row r="10883" spans="1:16" x14ac:dyDescent="0.35">
      <c r="A10883" s="22">
        <v>10882</v>
      </c>
      <c r="B10883" s="21">
        <v>41548</v>
      </c>
      <c r="C10883" s="22" t="s">
        <v>51</v>
      </c>
      <c r="D10883" s="22" t="s">
        <v>52</v>
      </c>
      <c r="E10883" s="22" t="s">
        <v>53</v>
      </c>
      <c r="F10883" s="22">
        <v>747</v>
      </c>
      <c r="G10883" s="22">
        <v>70.55</v>
      </c>
      <c r="H10883" s="22">
        <v>24.45</v>
      </c>
      <c r="I10883" s="22">
        <v>29</v>
      </c>
      <c r="J10883" s="22" t="s">
        <v>54</v>
      </c>
      <c r="K10883" s="23">
        <v>210929.96</v>
      </c>
      <c r="L10883" s="23" t="s">
        <v>55</v>
      </c>
      <c r="M10883" s="23" t="s">
        <v>83</v>
      </c>
      <c r="N10883" s="27"/>
      <c r="O10883" s="23" t="s">
        <v>56</v>
      </c>
      <c r="P10883" t="str">
        <f t="shared" ref="P10883:P10946" si="170">"INSERT INTO @DataTable (Deal, AdvanceDate, PROV, DealPurpose, RateType, BEACON, LTV, TDS, GDS, InsuranceType, PrincipalBalance, OccupancyType, AccountStatus, Closed_Date, DelinquencyBucket) VALUES (" &amp; A10883 &amp; ", " &amp; "'" &amp; TEXT(B10883, "yyyy-mm-dd") &amp; "', '" &amp; C10883 &amp; "', '" &amp; D10883 &amp; "', '" &amp; E10883 &amp; "', " &amp; F10883 &amp; ", " &amp; G10883 &amp; ", " &amp; H10883 &amp; ", " &amp; I10883 &amp; ", '" &amp; J10883 &amp; "', " &amp; K10883 &amp; ", '" &amp; L10883 &amp; "', '" &amp; M10883 &amp; "', '" &amp;TEXT(N10883, "yyyy-mm-dd") &amp; "', '" &amp; O10883 &amp; "');"</f>
        <v>INSERT INTO @DataTable (Deal, AdvanceDate, PROV, DealPurpose, RateType, BEACON, LTV, TDS, GDS, InsuranceType, PrincipalBalance, OccupancyType, AccountStatus, Closed_Date, DelinquencyBucket) VALUES (10882, '2013-10-01', 'AB', 'Refinance External', 'Fixed', 747, 70.55, 24.45, 29, 'Conv', 210929.96, 'Owner-Occupied', 'Open', '1900-01-00', 'Current');</v>
      </c>
    </row>
    <row r="10884" spans="1:16" x14ac:dyDescent="0.35">
      <c r="A10884" s="19">
        <v>10883</v>
      </c>
      <c r="B10884" s="18">
        <v>42048</v>
      </c>
      <c r="C10884" s="19" t="s">
        <v>57</v>
      </c>
      <c r="D10884" s="19" t="s">
        <v>52</v>
      </c>
      <c r="E10884" s="19" t="s">
        <v>53</v>
      </c>
      <c r="F10884" s="19">
        <v>703</v>
      </c>
      <c r="G10884" s="19">
        <v>80</v>
      </c>
      <c r="H10884" s="19">
        <v>32.049999999999997</v>
      </c>
      <c r="I10884" s="19">
        <v>24.17</v>
      </c>
      <c r="J10884" s="19" t="s">
        <v>54</v>
      </c>
      <c r="K10884" s="20">
        <v>0</v>
      </c>
      <c r="L10884" s="20" t="s">
        <v>55</v>
      </c>
      <c r="M10884" s="20" t="s">
        <v>84</v>
      </c>
      <c r="N10884" s="26">
        <v>42493</v>
      </c>
      <c r="O10884" s="20" t="s">
        <v>56</v>
      </c>
      <c r="P10884" t="str">
        <f t="shared" si="170"/>
        <v>INSERT INTO @DataTable (Deal, AdvanceDate, PROV, DealPurpose, RateType, BEACON, LTV, TDS, GDS, InsuranceType, PrincipalBalance, OccupancyType, AccountStatus, Closed_Date, DelinquencyBucket) VALUES (10883, '2015-02-13', 'ON', 'Refinance External', 'Fixed', 703, 80, 32.05, 24.17, 'Conv', 0, 'Owner-Occupied', 'Closed', '2016-05-03', 'Current');</v>
      </c>
    </row>
    <row r="10885" spans="1:16" x14ac:dyDescent="0.35">
      <c r="A10885" s="22">
        <v>10884</v>
      </c>
      <c r="B10885" s="21">
        <v>41117</v>
      </c>
      <c r="C10885" s="22" t="s">
        <v>57</v>
      </c>
      <c r="D10885" s="22" t="s">
        <v>52</v>
      </c>
      <c r="E10885" s="22" t="s">
        <v>40</v>
      </c>
      <c r="F10885" s="22">
        <v>796</v>
      </c>
      <c r="G10885" s="22">
        <v>38</v>
      </c>
      <c r="H10885" s="22">
        <v>41.63</v>
      </c>
      <c r="I10885" s="22">
        <v>39.89</v>
      </c>
      <c r="J10885" s="22" t="s">
        <v>54</v>
      </c>
      <c r="K10885" s="23">
        <v>136090.5</v>
      </c>
      <c r="L10885" s="23" t="s">
        <v>55</v>
      </c>
      <c r="M10885" s="23" t="s">
        <v>83</v>
      </c>
      <c r="N10885" s="27"/>
      <c r="O10885" s="23" t="s">
        <v>56</v>
      </c>
      <c r="P10885" t="str">
        <f t="shared" si="170"/>
        <v>INSERT INTO @DataTable (Deal, AdvanceDate, PROV, DealPurpose, RateType, BEACON, LTV, TDS, GDS, InsuranceType, PrincipalBalance, OccupancyType, AccountStatus, Closed_Date, DelinquencyBucket) VALUES (10884, '2012-07-27', 'ON', 'Refinance External', 'ARM', 796, 38, 41.63, 39.89, 'Conv', 136090.5, 'Owner-Occupied', 'Open', '1900-01-00', 'Current');</v>
      </c>
    </row>
    <row r="10886" spans="1:16" x14ac:dyDescent="0.35">
      <c r="A10886" s="19">
        <v>10885</v>
      </c>
      <c r="B10886" s="18">
        <v>41655</v>
      </c>
      <c r="C10886" s="19" t="s">
        <v>57</v>
      </c>
      <c r="D10886" s="19" t="s">
        <v>61</v>
      </c>
      <c r="E10886" s="19" t="s">
        <v>40</v>
      </c>
      <c r="F10886" s="19">
        <v>675</v>
      </c>
      <c r="G10886" s="19">
        <v>80</v>
      </c>
      <c r="H10886" s="19">
        <v>31.76</v>
      </c>
      <c r="I10886" s="19">
        <v>27.4</v>
      </c>
      <c r="J10886" s="19" t="s">
        <v>60</v>
      </c>
      <c r="K10886" s="20">
        <v>0</v>
      </c>
      <c r="L10886" s="20" t="s">
        <v>55</v>
      </c>
      <c r="M10886" s="20" t="s">
        <v>84</v>
      </c>
      <c r="N10886" s="26">
        <v>42461</v>
      </c>
      <c r="O10886" s="20" t="s">
        <v>56</v>
      </c>
      <c r="P10886" t="str">
        <f t="shared" si="170"/>
        <v>INSERT INTO @DataTable (Deal, AdvanceDate, PROV, DealPurpose, RateType, BEACON, LTV, TDS, GDS, InsuranceType, PrincipalBalance, OccupancyType, AccountStatus, Closed_Date, DelinquencyBucket) VALUES (10885, '2014-01-16', 'ON', 'Purchase', 'ARM', 675, 80, 31.76, 27.4, 'HiRatio', 0, 'Owner-Occupied', 'Closed', '2016-04-01', 'Current');</v>
      </c>
    </row>
    <row r="10887" spans="1:16" x14ac:dyDescent="0.35">
      <c r="A10887" s="22">
        <v>10886</v>
      </c>
      <c r="B10887" s="21">
        <v>41772</v>
      </c>
      <c r="C10887" s="22" t="s">
        <v>51</v>
      </c>
      <c r="D10887" s="22" t="s">
        <v>61</v>
      </c>
      <c r="E10887" s="22" t="s">
        <v>53</v>
      </c>
      <c r="F10887" s="22">
        <v>639</v>
      </c>
      <c r="G10887" s="22">
        <v>95</v>
      </c>
      <c r="H10887" s="22">
        <v>29.99</v>
      </c>
      <c r="I10887" s="22">
        <v>16.12</v>
      </c>
      <c r="J10887" s="22" t="s">
        <v>60</v>
      </c>
      <c r="K10887" s="23">
        <v>187882.63</v>
      </c>
      <c r="L10887" s="23" t="s">
        <v>55</v>
      </c>
      <c r="M10887" s="23" t="s">
        <v>83</v>
      </c>
      <c r="N10887" s="27"/>
      <c r="O10887" s="23" t="s">
        <v>73</v>
      </c>
      <c r="P10887" t="str">
        <f t="shared" si="170"/>
        <v>INSERT INTO @DataTable (Deal, AdvanceDate, PROV, DealPurpose, RateType, BEACON, LTV, TDS, GDS, InsuranceType, PrincipalBalance, OccupancyType, AccountStatus, Closed_Date, DelinquencyBucket) VALUES (10886, '2014-05-13', 'AB', 'Purchase', 'Fixed', 639, 95, 29.99, 16.12, 'HiRatio', 187882.63, 'Owner-Occupied', 'Open', '1900-01-00', '90+');</v>
      </c>
    </row>
    <row r="10888" spans="1:16" x14ac:dyDescent="0.35">
      <c r="A10888" s="19">
        <v>10887</v>
      </c>
      <c r="B10888" s="18">
        <v>42594</v>
      </c>
      <c r="C10888" s="19" t="s">
        <v>63</v>
      </c>
      <c r="D10888" s="19" t="s">
        <v>61</v>
      </c>
      <c r="E10888" s="19" t="s">
        <v>53</v>
      </c>
      <c r="F10888" s="19">
        <v>646</v>
      </c>
      <c r="G10888" s="19">
        <v>92.73</v>
      </c>
      <c r="H10888" s="19">
        <v>39.51</v>
      </c>
      <c r="I10888" s="19">
        <v>29.35</v>
      </c>
      <c r="J10888" s="19" t="s">
        <v>60</v>
      </c>
      <c r="K10888" s="20">
        <v>260759.44</v>
      </c>
      <c r="L10888" s="20" t="s">
        <v>55</v>
      </c>
      <c r="M10888" s="20" t="s">
        <v>83</v>
      </c>
      <c r="N10888" s="26"/>
      <c r="O10888" s="20" t="s">
        <v>56</v>
      </c>
      <c r="P10888" t="str">
        <f t="shared" si="170"/>
        <v>INSERT INTO @DataTable (Deal, AdvanceDate, PROV, DealPurpose, RateType, BEACON, LTV, TDS, GDS, InsuranceType, PrincipalBalance, OccupancyType, AccountStatus, Closed_Date, DelinquencyBucket) VALUES (10887, '2016-08-12', 'SK', 'Purchase', 'Fixed', 646, 92.73, 39.51, 29.35, 'HiRatio', 260759.44, 'Owner-Occupied', 'Open', '1900-01-00', 'Current');</v>
      </c>
    </row>
    <row r="10889" spans="1:16" x14ac:dyDescent="0.35">
      <c r="A10889" s="22">
        <v>10888</v>
      </c>
      <c r="B10889" s="21">
        <v>41669</v>
      </c>
      <c r="C10889" s="22" t="s">
        <v>57</v>
      </c>
      <c r="D10889" s="22" t="s">
        <v>61</v>
      </c>
      <c r="E10889" s="22" t="s">
        <v>40</v>
      </c>
      <c r="F10889" s="22">
        <v>743</v>
      </c>
      <c r="G10889" s="22">
        <v>90</v>
      </c>
      <c r="H10889" s="22">
        <v>35.54</v>
      </c>
      <c r="I10889" s="22">
        <v>27.94</v>
      </c>
      <c r="J10889" s="22" t="s">
        <v>60</v>
      </c>
      <c r="K10889" s="23">
        <v>422569</v>
      </c>
      <c r="L10889" s="23" t="s">
        <v>55</v>
      </c>
      <c r="M10889" s="23" t="s">
        <v>83</v>
      </c>
      <c r="N10889" s="27"/>
      <c r="O10889" s="23" t="s">
        <v>56</v>
      </c>
      <c r="P10889" t="str">
        <f t="shared" si="170"/>
        <v>INSERT INTO @DataTable (Deal, AdvanceDate, PROV, DealPurpose, RateType, BEACON, LTV, TDS, GDS, InsuranceType, PrincipalBalance, OccupancyType, AccountStatus, Closed_Date, DelinquencyBucket) VALUES (10888, '2014-01-30', 'ON', 'Purchase', 'ARM', 743, 90, 35.54, 27.94, 'HiRatio', 422569, 'Owner-Occupied', 'Open', '1900-01-00', 'Current');</v>
      </c>
    </row>
    <row r="10890" spans="1:16" x14ac:dyDescent="0.35">
      <c r="A10890" s="19">
        <v>10889</v>
      </c>
      <c r="B10890" s="18">
        <v>42478</v>
      </c>
      <c r="C10890" s="19" t="s">
        <v>57</v>
      </c>
      <c r="D10890" s="19" t="s">
        <v>52</v>
      </c>
      <c r="E10890" s="19" t="s">
        <v>53</v>
      </c>
      <c r="F10890" s="19">
        <v>721</v>
      </c>
      <c r="G10890" s="19">
        <v>66.42</v>
      </c>
      <c r="H10890" s="19">
        <v>42.07</v>
      </c>
      <c r="I10890" s="19">
        <v>33.909999999999997</v>
      </c>
      <c r="J10890" s="19" t="s">
        <v>54</v>
      </c>
      <c r="K10890" s="20">
        <v>171489.66</v>
      </c>
      <c r="L10890" s="20" t="s">
        <v>55</v>
      </c>
      <c r="M10890" s="20" t="s">
        <v>83</v>
      </c>
      <c r="N10890" s="26"/>
      <c r="O10890" s="20" t="s">
        <v>56</v>
      </c>
      <c r="P10890" t="str">
        <f t="shared" si="170"/>
        <v>INSERT INTO @DataTable (Deal, AdvanceDate, PROV, DealPurpose, RateType, BEACON, LTV, TDS, GDS, InsuranceType, PrincipalBalance, OccupancyType, AccountStatus, Closed_Date, DelinquencyBucket) VALUES (10889, '2016-04-18', 'ON', 'Refinance External', 'Fixed', 721, 66.42, 42.07, 33.91, 'Conv', 171489.66, 'Owner-Occupied', 'Open', '1900-01-00', 'Current');</v>
      </c>
    </row>
    <row r="10891" spans="1:16" x14ac:dyDescent="0.35">
      <c r="A10891" s="22">
        <v>10890</v>
      </c>
      <c r="B10891" s="21">
        <v>42674</v>
      </c>
      <c r="C10891" s="22" t="s">
        <v>58</v>
      </c>
      <c r="D10891" s="22" t="s">
        <v>61</v>
      </c>
      <c r="E10891" s="22" t="s">
        <v>40</v>
      </c>
      <c r="F10891" s="22">
        <v>785</v>
      </c>
      <c r="G10891" s="22">
        <v>78.69</v>
      </c>
      <c r="H10891" s="22">
        <v>30.2</v>
      </c>
      <c r="I10891" s="22">
        <v>28.52</v>
      </c>
      <c r="J10891" s="22" t="s">
        <v>54</v>
      </c>
      <c r="K10891" s="23">
        <v>238835.81</v>
      </c>
      <c r="L10891" s="23" t="s">
        <v>55</v>
      </c>
      <c r="M10891" s="23" t="s">
        <v>83</v>
      </c>
      <c r="N10891" s="27"/>
      <c r="O10891" s="23" t="s">
        <v>56</v>
      </c>
      <c r="P10891" t="str">
        <f t="shared" si="170"/>
        <v>INSERT INTO @DataTable (Deal, AdvanceDate, PROV, DealPurpose, RateType, BEACON, LTV, TDS, GDS, InsuranceType, PrincipalBalance, OccupancyType, AccountStatus, Closed_Date, DelinquencyBucket) VALUES (10890, '2016-10-31', 'BC', 'Purchase', 'ARM', 785, 78.69, 30.2, 28.52, 'Conv', 238835.81, 'Owner-Occupied', 'Open', '1900-01-00', 'Current');</v>
      </c>
    </row>
    <row r="10892" spans="1:16" x14ac:dyDescent="0.35">
      <c r="A10892" s="19">
        <v>10891</v>
      </c>
      <c r="B10892" s="18">
        <v>41257</v>
      </c>
      <c r="C10892" s="19" t="s">
        <v>51</v>
      </c>
      <c r="D10892" s="19" t="s">
        <v>61</v>
      </c>
      <c r="E10892" s="19" t="s">
        <v>53</v>
      </c>
      <c r="F10892" s="19">
        <v>679</v>
      </c>
      <c r="G10892" s="19">
        <v>90</v>
      </c>
      <c r="H10892" s="19">
        <v>41.38</v>
      </c>
      <c r="I10892" s="19">
        <v>19.5</v>
      </c>
      <c r="J10892" s="19" t="s">
        <v>60</v>
      </c>
      <c r="K10892" s="20">
        <v>395535</v>
      </c>
      <c r="L10892" s="20" t="s">
        <v>55</v>
      </c>
      <c r="M10892" s="20" t="s">
        <v>83</v>
      </c>
      <c r="N10892" s="26"/>
      <c r="O10892" s="20" t="s">
        <v>56</v>
      </c>
      <c r="P10892" t="str">
        <f t="shared" si="170"/>
        <v>INSERT INTO @DataTable (Deal, AdvanceDate, PROV, DealPurpose, RateType, BEACON, LTV, TDS, GDS, InsuranceType, PrincipalBalance, OccupancyType, AccountStatus, Closed_Date, DelinquencyBucket) VALUES (10891, '2012-12-14', 'AB', 'Purchase', 'Fixed', 679, 90, 41.38, 19.5, 'HiRatio', 395535, 'Owner-Occupied', 'Open', '1900-01-00', 'Current');</v>
      </c>
    </row>
    <row r="10893" spans="1:16" x14ac:dyDescent="0.35">
      <c r="A10893" s="22">
        <v>10892</v>
      </c>
      <c r="B10893" s="21">
        <v>41102</v>
      </c>
      <c r="C10893" s="22" t="s">
        <v>57</v>
      </c>
      <c r="D10893" s="22" t="s">
        <v>61</v>
      </c>
      <c r="E10893" s="22" t="s">
        <v>53</v>
      </c>
      <c r="F10893" s="22">
        <v>697</v>
      </c>
      <c r="G10893" s="22">
        <v>90</v>
      </c>
      <c r="H10893" s="22">
        <v>31.87</v>
      </c>
      <c r="I10893" s="22">
        <v>16.440000000000001</v>
      </c>
      <c r="J10893" s="22" t="s">
        <v>60</v>
      </c>
      <c r="K10893" s="23">
        <v>0</v>
      </c>
      <c r="L10893" s="23" t="s">
        <v>55</v>
      </c>
      <c r="M10893" s="23" t="s">
        <v>84</v>
      </c>
      <c r="N10893" s="27">
        <v>42208</v>
      </c>
      <c r="O10893" s="23" t="s">
        <v>56</v>
      </c>
      <c r="P10893" t="str">
        <f t="shared" si="170"/>
        <v>INSERT INTO @DataTable (Deal, AdvanceDate, PROV, DealPurpose, RateType, BEACON, LTV, TDS, GDS, InsuranceType, PrincipalBalance, OccupancyType, AccountStatus, Closed_Date, DelinquencyBucket) VALUES (10892, '2012-07-12', 'ON', 'Purchase', 'Fixed', 697, 90, 31.87, 16.44, 'HiRatio', 0, 'Owner-Occupied', 'Closed', '2015-07-23', 'Current');</v>
      </c>
    </row>
    <row r="10894" spans="1:16" x14ac:dyDescent="0.35">
      <c r="A10894" s="19">
        <v>10893</v>
      </c>
      <c r="B10894" s="18">
        <v>42377</v>
      </c>
      <c r="C10894" s="19" t="s">
        <v>57</v>
      </c>
      <c r="D10894" s="19" t="s">
        <v>52</v>
      </c>
      <c r="E10894" s="19" t="s">
        <v>53</v>
      </c>
      <c r="F10894" s="19">
        <v>645</v>
      </c>
      <c r="G10894" s="19">
        <v>70.930000000000007</v>
      </c>
      <c r="H10894" s="19">
        <v>26.82</v>
      </c>
      <c r="I10894" s="19">
        <v>20.76</v>
      </c>
      <c r="J10894" s="19" t="s">
        <v>54</v>
      </c>
      <c r="K10894" s="20">
        <v>298018.92</v>
      </c>
      <c r="L10894" s="20" t="s">
        <v>55</v>
      </c>
      <c r="M10894" s="20" t="s">
        <v>83</v>
      </c>
      <c r="N10894" s="26"/>
      <c r="O10894" s="20" t="s">
        <v>56</v>
      </c>
      <c r="P10894" t="str">
        <f t="shared" si="170"/>
        <v>INSERT INTO @DataTable (Deal, AdvanceDate, PROV, DealPurpose, RateType, BEACON, LTV, TDS, GDS, InsuranceType, PrincipalBalance, OccupancyType, AccountStatus, Closed_Date, DelinquencyBucket) VALUES (10893, '2016-01-08', 'ON', 'Refinance External', 'Fixed', 645, 70.93, 26.82, 20.76, 'Conv', 298018.92, 'Owner-Occupied', 'Open', '1900-01-00', 'Current');</v>
      </c>
    </row>
    <row r="10895" spans="1:16" x14ac:dyDescent="0.35">
      <c r="A10895" s="22">
        <v>10894</v>
      </c>
      <c r="B10895" s="21">
        <v>41894</v>
      </c>
      <c r="C10895" s="22" t="s">
        <v>57</v>
      </c>
      <c r="D10895" s="22" t="s">
        <v>59</v>
      </c>
      <c r="E10895" s="22" t="s">
        <v>53</v>
      </c>
      <c r="F10895" s="22">
        <v>743</v>
      </c>
      <c r="G10895" s="22">
        <v>56.51</v>
      </c>
      <c r="H10895" s="22">
        <v>30.84</v>
      </c>
      <c r="I10895" s="22">
        <v>19.260000000000002</v>
      </c>
      <c r="J10895" s="22" t="s">
        <v>54</v>
      </c>
      <c r="K10895" s="23">
        <v>69985.8</v>
      </c>
      <c r="L10895" s="23" t="s">
        <v>55</v>
      </c>
      <c r="M10895" s="23" t="s">
        <v>83</v>
      </c>
      <c r="N10895" s="27"/>
      <c r="O10895" s="23" t="s">
        <v>56</v>
      </c>
      <c r="P10895" t="str">
        <f t="shared" si="170"/>
        <v>INSERT INTO @DataTable (Deal, AdvanceDate, PROV, DealPurpose, RateType, BEACON, LTV, TDS, GDS, InsuranceType, PrincipalBalance, OccupancyType, AccountStatus, Closed_Date, DelinquencyBucket) VALUES (10894, '2014-09-12', 'ON', 'Transfer', 'Fixed', 743, 56.51, 30.84, 19.26, 'Conv', 69985.8, 'Owner-Occupied', 'Open', '1900-01-00', 'Current');</v>
      </c>
    </row>
    <row r="10896" spans="1:16" x14ac:dyDescent="0.35">
      <c r="A10896" s="19">
        <v>10895</v>
      </c>
      <c r="B10896" s="18">
        <v>41992</v>
      </c>
      <c r="C10896" s="19" t="s">
        <v>57</v>
      </c>
      <c r="D10896" s="19" t="s">
        <v>61</v>
      </c>
      <c r="E10896" s="19" t="s">
        <v>40</v>
      </c>
      <c r="F10896" s="19">
        <v>0</v>
      </c>
      <c r="G10896" s="19">
        <v>80</v>
      </c>
      <c r="H10896" s="19">
        <v>31.07</v>
      </c>
      <c r="I10896" s="19">
        <v>11.7</v>
      </c>
      <c r="J10896" s="19" t="s">
        <v>54</v>
      </c>
      <c r="K10896" s="20">
        <v>194123.97</v>
      </c>
      <c r="L10896" s="20" t="s">
        <v>62</v>
      </c>
      <c r="M10896" s="20" t="s">
        <v>83</v>
      </c>
      <c r="N10896" s="26"/>
      <c r="O10896" s="20" t="s">
        <v>56</v>
      </c>
      <c r="P10896" t="str">
        <f t="shared" si="170"/>
        <v>INSERT INTO @DataTable (Deal, AdvanceDate, PROV, DealPurpose, RateType, BEACON, LTV, TDS, GDS, InsuranceType, PrincipalBalance, OccupancyType, AccountStatus, Closed_Date, DelinquencyBucket) VALUES (10895, '2014-12-19', 'ON', 'Purchase', 'ARM', 0, 80, 31.07, 11.7, 'Conv', 194123.97, 'Rental', 'Open', '1900-01-00', 'Current');</v>
      </c>
    </row>
    <row r="10897" spans="1:16" x14ac:dyDescent="0.35">
      <c r="A10897" s="22">
        <v>10896</v>
      </c>
      <c r="B10897" s="21">
        <v>41180</v>
      </c>
      <c r="C10897" s="22" t="s">
        <v>57</v>
      </c>
      <c r="D10897" s="22" t="s">
        <v>61</v>
      </c>
      <c r="E10897" s="22" t="s">
        <v>53</v>
      </c>
      <c r="F10897" s="22">
        <v>778</v>
      </c>
      <c r="G10897" s="22">
        <v>66.67</v>
      </c>
      <c r="H10897" s="22">
        <v>43.25</v>
      </c>
      <c r="I10897" s="22">
        <v>31.32</v>
      </c>
      <c r="J10897" s="22" t="s">
        <v>54</v>
      </c>
      <c r="K10897" s="23">
        <v>157957.67000000001</v>
      </c>
      <c r="L10897" s="23" t="s">
        <v>55</v>
      </c>
      <c r="M10897" s="23" t="s">
        <v>83</v>
      </c>
      <c r="N10897" s="27"/>
      <c r="O10897" s="23" t="s">
        <v>56</v>
      </c>
      <c r="P10897" t="str">
        <f t="shared" si="170"/>
        <v>INSERT INTO @DataTable (Deal, AdvanceDate, PROV, DealPurpose, RateType, BEACON, LTV, TDS, GDS, InsuranceType, PrincipalBalance, OccupancyType, AccountStatus, Closed_Date, DelinquencyBucket) VALUES (10896, '2012-09-28', 'ON', 'Purchase', 'Fixed', 778, 66.67, 43.25, 31.32, 'Conv', 157957.67, 'Owner-Occupied', 'Open', '1900-01-00', 'Current');</v>
      </c>
    </row>
    <row r="10898" spans="1:16" x14ac:dyDescent="0.35">
      <c r="A10898" s="19">
        <v>10897</v>
      </c>
      <c r="B10898" s="18">
        <v>42579</v>
      </c>
      <c r="C10898" s="19" t="s">
        <v>57</v>
      </c>
      <c r="D10898" s="19" t="s">
        <v>61</v>
      </c>
      <c r="E10898" s="19" t="s">
        <v>53</v>
      </c>
      <c r="F10898" s="19">
        <v>776</v>
      </c>
      <c r="G10898" s="19">
        <v>94.71</v>
      </c>
      <c r="H10898" s="19">
        <v>38.44</v>
      </c>
      <c r="I10898" s="19">
        <v>36.03</v>
      </c>
      <c r="J10898" s="19" t="s">
        <v>60</v>
      </c>
      <c r="K10898" s="20">
        <v>513365.23</v>
      </c>
      <c r="L10898" s="20" t="s">
        <v>55</v>
      </c>
      <c r="M10898" s="20" t="s">
        <v>83</v>
      </c>
      <c r="N10898" s="26"/>
      <c r="O10898" s="20" t="s">
        <v>56</v>
      </c>
      <c r="P10898" t="str">
        <f t="shared" si="170"/>
        <v>INSERT INTO @DataTable (Deal, AdvanceDate, PROV, DealPurpose, RateType, BEACON, LTV, TDS, GDS, InsuranceType, PrincipalBalance, OccupancyType, AccountStatus, Closed_Date, DelinquencyBucket) VALUES (10897, '2016-07-28', 'ON', 'Purchase', 'Fixed', 776, 94.71, 38.44, 36.03, 'HiRatio', 513365.23, 'Owner-Occupied', 'Open', '1900-01-00', 'Current');</v>
      </c>
    </row>
    <row r="10899" spans="1:16" x14ac:dyDescent="0.35">
      <c r="A10899" s="22">
        <v>10898</v>
      </c>
      <c r="B10899" s="21">
        <v>41852</v>
      </c>
      <c r="C10899" s="22" t="s">
        <v>57</v>
      </c>
      <c r="D10899" s="22" t="s">
        <v>61</v>
      </c>
      <c r="E10899" s="22" t="s">
        <v>53</v>
      </c>
      <c r="F10899" s="22">
        <v>781</v>
      </c>
      <c r="G10899" s="22">
        <v>95</v>
      </c>
      <c r="H10899" s="22">
        <v>37.21</v>
      </c>
      <c r="I10899" s="22">
        <v>35.57</v>
      </c>
      <c r="J10899" s="22" t="s">
        <v>60</v>
      </c>
      <c r="K10899" s="23">
        <v>0</v>
      </c>
      <c r="L10899" s="23" t="s">
        <v>55</v>
      </c>
      <c r="M10899" s="23" t="s">
        <v>84</v>
      </c>
      <c r="N10899" s="27">
        <v>42600</v>
      </c>
      <c r="O10899" s="23" t="s">
        <v>56</v>
      </c>
      <c r="P10899" t="str">
        <f t="shared" si="170"/>
        <v>INSERT INTO @DataTable (Deal, AdvanceDate, PROV, DealPurpose, RateType, BEACON, LTV, TDS, GDS, InsuranceType, PrincipalBalance, OccupancyType, AccountStatus, Closed_Date, DelinquencyBucket) VALUES (10898, '2014-08-01', 'ON', 'Purchase', 'Fixed', 781, 95, 37.21, 35.57, 'HiRatio', 0, 'Owner-Occupied', 'Closed', '2016-08-18', 'Current');</v>
      </c>
    </row>
    <row r="10900" spans="1:16" x14ac:dyDescent="0.35">
      <c r="A10900" s="19">
        <v>10899</v>
      </c>
      <c r="B10900" s="18">
        <v>42110</v>
      </c>
      <c r="C10900" s="19" t="s">
        <v>57</v>
      </c>
      <c r="D10900" s="19" t="s">
        <v>61</v>
      </c>
      <c r="E10900" s="19" t="s">
        <v>40</v>
      </c>
      <c r="F10900" s="19">
        <v>806</v>
      </c>
      <c r="G10900" s="19">
        <v>74.03</v>
      </c>
      <c r="H10900" s="19">
        <v>22.51</v>
      </c>
      <c r="I10900" s="19">
        <v>19.27</v>
      </c>
      <c r="J10900" s="19" t="s">
        <v>54</v>
      </c>
      <c r="K10900" s="20">
        <v>266984.76</v>
      </c>
      <c r="L10900" s="20" t="s">
        <v>55</v>
      </c>
      <c r="M10900" s="20" t="s">
        <v>83</v>
      </c>
      <c r="N10900" s="26"/>
      <c r="O10900" s="20" t="s">
        <v>56</v>
      </c>
      <c r="P10900" t="str">
        <f t="shared" si="170"/>
        <v>INSERT INTO @DataTable (Deal, AdvanceDate, PROV, DealPurpose, RateType, BEACON, LTV, TDS, GDS, InsuranceType, PrincipalBalance, OccupancyType, AccountStatus, Closed_Date, DelinquencyBucket) VALUES (10899, '2015-04-16', 'ON', 'Purchase', 'ARM', 806, 74.03, 22.51, 19.27, 'Conv', 266984.76, 'Owner-Occupied', 'Open', '1900-01-00', 'Current');</v>
      </c>
    </row>
    <row r="10901" spans="1:16" x14ac:dyDescent="0.35">
      <c r="A10901" s="22">
        <v>10900</v>
      </c>
      <c r="B10901" s="21">
        <v>42347</v>
      </c>
      <c r="C10901" s="22" t="s">
        <v>57</v>
      </c>
      <c r="D10901" s="22" t="s">
        <v>52</v>
      </c>
      <c r="E10901" s="22" t="s">
        <v>40</v>
      </c>
      <c r="F10901" s="22">
        <v>727</v>
      </c>
      <c r="G10901" s="22">
        <v>61.82</v>
      </c>
      <c r="H10901" s="22">
        <v>25.57</v>
      </c>
      <c r="I10901" s="22">
        <v>15.39</v>
      </c>
      <c r="J10901" s="22" t="s">
        <v>54</v>
      </c>
      <c r="K10901" s="23">
        <v>330804.36</v>
      </c>
      <c r="L10901" s="23" t="s">
        <v>55</v>
      </c>
      <c r="M10901" s="23" t="s">
        <v>83</v>
      </c>
      <c r="N10901" s="27"/>
      <c r="O10901" s="23" t="s">
        <v>56</v>
      </c>
      <c r="P10901" t="str">
        <f t="shared" si="170"/>
        <v>INSERT INTO @DataTable (Deal, AdvanceDate, PROV, DealPurpose, RateType, BEACON, LTV, TDS, GDS, InsuranceType, PrincipalBalance, OccupancyType, AccountStatus, Closed_Date, DelinquencyBucket) VALUES (10900, '2015-12-09', 'ON', 'Refinance External', 'ARM', 727, 61.82, 25.57, 15.39, 'Conv', 330804.36, 'Owner-Occupied', 'Open', '1900-01-00', 'Current');</v>
      </c>
    </row>
    <row r="10902" spans="1:16" x14ac:dyDescent="0.35">
      <c r="A10902" s="19">
        <v>10901</v>
      </c>
      <c r="B10902" s="18">
        <v>41334</v>
      </c>
      <c r="C10902" s="19" t="s">
        <v>57</v>
      </c>
      <c r="D10902" s="19" t="s">
        <v>61</v>
      </c>
      <c r="E10902" s="19" t="s">
        <v>53</v>
      </c>
      <c r="F10902" s="19">
        <v>791</v>
      </c>
      <c r="G10902" s="19">
        <v>90</v>
      </c>
      <c r="H10902" s="19">
        <v>29.28</v>
      </c>
      <c r="I10902" s="19">
        <v>16.88</v>
      </c>
      <c r="J10902" s="19" t="s">
        <v>60</v>
      </c>
      <c r="K10902" s="20">
        <v>256264.03</v>
      </c>
      <c r="L10902" s="20" t="s">
        <v>55</v>
      </c>
      <c r="M10902" s="20" t="s">
        <v>83</v>
      </c>
      <c r="N10902" s="26"/>
      <c r="O10902" s="20" t="s">
        <v>80</v>
      </c>
      <c r="P10902" t="str">
        <f t="shared" si="170"/>
        <v>INSERT INTO @DataTable (Deal, AdvanceDate, PROV, DealPurpose, RateType, BEACON, LTV, TDS, GDS, InsuranceType, PrincipalBalance, OccupancyType, AccountStatus, Closed_Date, DelinquencyBucket) VALUES (10901, '2013-03-01', 'ON', 'Purchase', 'Fixed', 791, 90, 29.28, 16.88, 'HiRatio', 256264.03, 'Owner-Occupied', 'Open', '1900-01-00', '30-59');</v>
      </c>
    </row>
    <row r="10903" spans="1:16" x14ac:dyDescent="0.35">
      <c r="A10903" s="22">
        <v>10902</v>
      </c>
      <c r="B10903" s="21">
        <v>42515</v>
      </c>
      <c r="C10903" s="22" t="s">
        <v>57</v>
      </c>
      <c r="D10903" s="22" t="s">
        <v>61</v>
      </c>
      <c r="E10903" s="22" t="s">
        <v>53</v>
      </c>
      <c r="F10903" s="22">
        <v>765</v>
      </c>
      <c r="G10903" s="22">
        <v>90</v>
      </c>
      <c r="H10903" s="22">
        <v>34.83</v>
      </c>
      <c r="I10903" s="22">
        <v>33.92</v>
      </c>
      <c r="J10903" s="22" t="s">
        <v>60</v>
      </c>
      <c r="K10903" s="23">
        <v>492486.99</v>
      </c>
      <c r="L10903" s="23" t="s">
        <v>55</v>
      </c>
      <c r="M10903" s="23" t="s">
        <v>83</v>
      </c>
      <c r="N10903" s="27"/>
      <c r="O10903" s="23" t="s">
        <v>56</v>
      </c>
      <c r="P10903" t="str">
        <f t="shared" si="170"/>
        <v>INSERT INTO @DataTable (Deal, AdvanceDate, PROV, DealPurpose, RateType, BEACON, LTV, TDS, GDS, InsuranceType, PrincipalBalance, OccupancyType, AccountStatus, Closed_Date, DelinquencyBucket) VALUES (10902, '2016-05-25', 'ON', 'Purchase', 'Fixed', 765, 90, 34.83, 33.92, 'HiRatio', 492486.99, 'Owner-Occupied', 'Open', '1900-01-00', 'Current');</v>
      </c>
    </row>
    <row r="10904" spans="1:16" x14ac:dyDescent="0.35">
      <c r="A10904" s="19">
        <v>10903</v>
      </c>
      <c r="B10904" s="18">
        <v>42699</v>
      </c>
      <c r="C10904" s="19" t="s">
        <v>63</v>
      </c>
      <c r="D10904" s="19" t="s">
        <v>61</v>
      </c>
      <c r="E10904" s="19" t="s">
        <v>53</v>
      </c>
      <c r="F10904" s="19">
        <v>820</v>
      </c>
      <c r="G10904" s="19">
        <v>68.75</v>
      </c>
      <c r="H10904" s="19">
        <v>36.619999999999997</v>
      </c>
      <c r="I10904" s="19">
        <v>22.14</v>
      </c>
      <c r="J10904" s="19" t="s">
        <v>54</v>
      </c>
      <c r="K10904" s="20">
        <v>218932.08</v>
      </c>
      <c r="L10904" s="20" t="s">
        <v>55</v>
      </c>
      <c r="M10904" s="20" t="s">
        <v>83</v>
      </c>
      <c r="N10904" s="26"/>
      <c r="O10904" s="20" t="s">
        <v>56</v>
      </c>
      <c r="P10904" t="str">
        <f t="shared" si="170"/>
        <v>INSERT INTO @DataTable (Deal, AdvanceDate, PROV, DealPurpose, RateType, BEACON, LTV, TDS, GDS, InsuranceType, PrincipalBalance, OccupancyType, AccountStatus, Closed_Date, DelinquencyBucket) VALUES (10903, '2016-11-25', 'SK', 'Purchase', 'Fixed', 820, 68.75, 36.62, 22.14, 'Conv', 218932.08, 'Owner-Occupied', 'Open', '1900-01-00', 'Current');</v>
      </c>
    </row>
    <row r="10905" spans="1:16" x14ac:dyDescent="0.35">
      <c r="A10905" s="22">
        <v>10904</v>
      </c>
      <c r="B10905" s="21">
        <v>42216</v>
      </c>
      <c r="C10905" s="22" t="s">
        <v>57</v>
      </c>
      <c r="D10905" s="22" t="s">
        <v>61</v>
      </c>
      <c r="E10905" s="22" t="s">
        <v>53</v>
      </c>
      <c r="F10905" s="22">
        <v>805</v>
      </c>
      <c r="G10905" s="22">
        <v>94.44</v>
      </c>
      <c r="H10905" s="22">
        <v>29.96</v>
      </c>
      <c r="I10905" s="22">
        <v>29.85</v>
      </c>
      <c r="J10905" s="22" t="s">
        <v>60</v>
      </c>
      <c r="K10905" s="23">
        <v>250834.92</v>
      </c>
      <c r="L10905" s="23" t="s">
        <v>55</v>
      </c>
      <c r="M10905" s="23" t="s">
        <v>83</v>
      </c>
      <c r="N10905" s="27"/>
      <c r="O10905" s="23" t="s">
        <v>56</v>
      </c>
      <c r="P10905" t="str">
        <f t="shared" si="170"/>
        <v>INSERT INTO @DataTable (Deal, AdvanceDate, PROV, DealPurpose, RateType, BEACON, LTV, TDS, GDS, InsuranceType, PrincipalBalance, OccupancyType, AccountStatus, Closed_Date, DelinquencyBucket) VALUES (10904, '2015-07-31', 'ON', 'Purchase', 'Fixed', 805, 94.44, 29.96, 29.85, 'HiRatio', 250834.92, 'Owner-Occupied', 'Open', '1900-01-00', 'Current');</v>
      </c>
    </row>
    <row r="10906" spans="1:16" x14ac:dyDescent="0.35">
      <c r="A10906" s="19">
        <v>10905</v>
      </c>
      <c r="B10906" s="18">
        <v>41088</v>
      </c>
      <c r="C10906" s="19" t="s">
        <v>51</v>
      </c>
      <c r="D10906" s="19" t="s">
        <v>52</v>
      </c>
      <c r="E10906" s="19" t="s">
        <v>53</v>
      </c>
      <c r="F10906" s="19">
        <v>717</v>
      </c>
      <c r="G10906" s="19">
        <v>80</v>
      </c>
      <c r="H10906" s="19">
        <v>31.39</v>
      </c>
      <c r="I10906" s="19">
        <v>11.83</v>
      </c>
      <c r="J10906" s="19" t="s">
        <v>54</v>
      </c>
      <c r="K10906" s="20">
        <v>280154.86</v>
      </c>
      <c r="L10906" s="20" t="s">
        <v>55</v>
      </c>
      <c r="M10906" s="20" t="s">
        <v>83</v>
      </c>
      <c r="N10906" s="26"/>
      <c r="O10906" s="20" t="s">
        <v>56</v>
      </c>
      <c r="P10906" t="str">
        <f t="shared" si="170"/>
        <v>INSERT INTO @DataTable (Deal, AdvanceDate, PROV, DealPurpose, RateType, BEACON, LTV, TDS, GDS, InsuranceType, PrincipalBalance, OccupancyType, AccountStatus, Closed_Date, DelinquencyBucket) VALUES (10905, '2012-06-28', 'AB', 'Refinance External', 'Fixed', 717, 80, 31.39, 11.83, 'Conv', 280154.86, 'Owner-Occupied', 'Open', '1900-01-00', 'Current');</v>
      </c>
    </row>
    <row r="10907" spans="1:16" x14ac:dyDescent="0.35">
      <c r="A10907" s="22">
        <v>10906</v>
      </c>
      <c r="B10907" s="21">
        <v>42580</v>
      </c>
      <c r="C10907" s="22" t="s">
        <v>58</v>
      </c>
      <c r="D10907" s="22" t="s">
        <v>67</v>
      </c>
      <c r="E10907" s="22" t="s">
        <v>53</v>
      </c>
      <c r="F10907" s="22">
        <v>809</v>
      </c>
      <c r="G10907" s="22">
        <v>41.73</v>
      </c>
      <c r="H10907" s="22">
        <v>17.43</v>
      </c>
      <c r="I10907" s="22">
        <v>16.760000000000002</v>
      </c>
      <c r="J10907" s="22" t="s">
        <v>54</v>
      </c>
      <c r="K10907" s="23">
        <v>394247.56</v>
      </c>
      <c r="L10907" s="23" t="s">
        <v>55</v>
      </c>
      <c r="M10907" s="23" t="s">
        <v>83</v>
      </c>
      <c r="N10907" s="27"/>
      <c r="O10907" s="23" t="s">
        <v>56</v>
      </c>
      <c r="P10907" t="str">
        <f t="shared" si="170"/>
        <v>INSERT INTO @DataTable (Deal, AdvanceDate, PROV, DealPurpose, RateType, BEACON, LTV, TDS, GDS, InsuranceType, PrincipalBalance, OccupancyType, AccountStatus, Closed_Date, DelinquencyBucket) VALUES (10906, '2016-07-29', 'BC', 'Port Increase', 'Fixed', 809, 41.73, 17.43, 16.76, 'Conv', 394247.56, 'Owner-Occupied', 'Open', '1900-01-00', 'Current');</v>
      </c>
    </row>
    <row r="10908" spans="1:16" x14ac:dyDescent="0.35">
      <c r="A10908" s="19">
        <v>10907</v>
      </c>
      <c r="B10908" s="18">
        <v>42348</v>
      </c>
      <c r="C10908" s="19" t="s">
        <v>57</v>
      </c>
      <c r="D10908" s="19" t="s">
        <v>61</v>
      </c>
      <c r="E10908" s="19" t="s">
        <v>53</v>
      </c>
      <c r="F10908" s="19">
        <v>759</v>
      </c>
      <c r="G10908" s="19">
        <v>53.65</v>
      </c>
      <c r="H10908" s="19">
        <v>16</v>
      </c>
      <c r="I10908" s="19">
        <v>14</v>
      </c>
      <c r="J10908" s="19" t="s">
        <v>54</v>
      </c>
      <c r="K10908" s="20">
        <v>250439.99</v>
      </c>
      <c r="L10908" s="20" t="s">
        <v>55</v>
      </c>
      <c r="M10908" s="20" t="s">
        <v>83</v>
      </c>
      <c r="N10908" s="26"/>
      <c r="O10908" s="20" t="s">
        <v>56</v>
      </c>
      <c r="P10908" t="str">
        <f t="shared" si="170"/>
        <v>INSERT INTO @DataTable (Deal, AdvanceDate, PROV, DealPurpose, RateType, BEACON, LTV, TDS, GDS, InsuranceType, PrincipalBalance, OccupancyType, AccountStatus, Closed_Date, DelinquencyBucket) VALUES (10907, '2015-12-10', 'ON', 'Purchase', 'Fixed', 759, 53.65, 16, 14, 'Conv', 250439.99, 'Owner-Occupied', 'Open', '1900-01-00', 'Current');</v>
      </c>
    </row>
    <row r="10909" spans="1:16" x14ac:dyDescent="0.35">
      <c r="A10909" s="22">
        <v>10908</v>
      </c>
      <c r="B10909" s="21">
        <v>42690</v>
      </c>
      <c r="C10909" s="22" t="s">
        <v>57</v>
      </c>
      <c r="D10909" s="22" t="s">
        <v>61</v>
      </c>
      <c r="E10909" s="22" t="s">
        <v>53</v>
      </c>
      <c r="F10909" s="22">
        <v>682</v>
      </c>
      <c r="G10909" s="22">
        <v>80</v>
      </c>
      <c r="H10909" s="22">
        <v>36.25</v>
      </c>
      <c r="I10909" s="22">
        <v>29.62</v>
      </c>
      <c r="J10909" s="22" t="s">
        <v>54</v>
      </c>
      <c r="K10909" s="23">
        <v>487996.44</v>
      </c>
      <c r="L10909" s="23" t="s">
        <v>55</v>
      </c>
      <c r="M10909" s="23" t="s">
        <v>83</v>
      </c>
      <c r="N10909" s="27"/>
      <c r="O10909" s="23" t="s">
        <v>56</v>
      </c>
      <c r="P10909" t="str">
        <f t="shared" si="170"/>
        <v>INSERT INTO @DataTable (Deal, AdvanceDate, PROV, DealPurpose, RateType, BEACON, LTV, TDS, GDS, InsuranceType, PrincipalBalance, OccupancyType, AccountStatus, Closed_Date, DelinquencyBucket) VALUES (10908, '2016-11-16', 'ON', 'Purchase', 'Fixed', 682, 80, 36.25, 29.62, 'Conv', 487996.44, 'Owner-Occupied', 'Open', '1900-01-00', 'Current');</v>
      </c>
    </row>
    <row r="10910" spans="1:16" x14ac:dyDescent="0.35">
      <c r="A10910" s="19">
        <v>10909</v>
      </c>
      <c r="B10910" s="18">
        <v>42153</v>
      </c>
      <c r="C10910" s="19" t="s">
        <v>57</v>
      </c>
      <c r="D10910" s="19" t="s">
        <v>61</v>
      </c>
      <c r="E10910" s="19" t="s">
        <v>53</v>
      </c>
      <c r="F10910" s="19">
        <v>776</v>
      </c>
      <c r="G10910" s="19">
        <v>89.82</v>
      </c>
      <c r="H10910" s="19">
        <v>40.85</v>
      </c>
      <c r="I10910" s="19">
        <v>34.29</v>
      </c>
      <c r="J10910" s="19" t="s">
        <v>60</v>
      </c>
      <c r="K10910" s="20">
        <v>144993.1</v>
      </c>
      <c r="L10910" s="20" t="s">
        <v>55</v>
      </c>
      <c r="M10910" s="20" t="s">
        <v>83</v>
      </c>
      <c r="N10910" s="26"/>
      <c r="O10910" s="20" t="s">
        <v>56</v>
      </c>
      <c r="P10910" t="str">
        <f t="shared" si="170"/>
        <v>INSERT INTO @DataTable (Deal, AdvanceDate, PROV, DealPurpose, RateType, BEACON, LTV, TDS, GDS, InsuranceType, PrincipalBalance, OccupancyType, AccountStatus, Closed_Date, DelinquencyBucket) VALUES (10909, '2015-05-29', 'ON', 'Purchase', 'Fixed', 776, 89.82, 40.85, 34.29, 'HiRatio', 144993.1, 'Owner-Occupied', 'Open', '1900-01-00', 'Current');</v>
      </c>
    </row>
    <row r="10911" spans="1:16" x14ac:dyDescent="0.35">
      <c r="A10911" s="22">
        <v>10910</v>
      </c>
      <c r="B10911" s="21">
        <v>41472</v>
      </c>
      <c r="C10911" s="22" t="s">
        <v>51</v>
      </c>
      <c r="D10911" s="22" t="s">
        <v>52</v>
      </c>
      <c r="E10911" s="22" t="s">
        <v>40</v>
      </c>
      <c r="F10911" s="22">
        <v>676</v>
      </c>
      <c r="G10911" s="22">
        <v>75</v>
      </c>
      <c r="H10911" s="22">
        <v>34.29</v>
      </c>
      <c r="I10911" s="22">
        <v>11.49</v>
      </c>
      <c r="J10911" s="22" t="s">
        <v>54</v>
      </c>
      <c r="K10911" s="23">
        <v>0</v>
      </c>
      <c r="L10911" s="23" t="s">
        <v>62</v>
      </c>
      <c r="M10911" s="23" t="s">
        <v>84</v>
      </c>
      <c r="N10911" s="27">
        <v>41908</v>
      </c>
      <c r="O10911" s="23" t="s">
        <v>56</v>
      </c>
      <c r="P10911" t="str">
        <f t="shared" si="170"/>
        <v>INSERT INTO @DataTable (Deal, AdvanceDate, PROV, DealPurpose, RateType, BEACON, LTV, TDS, GDS, InsuranceType, PrincipalBalance, OccupancyType, AccountStatus, Closed_Date, DelinquencyBucket) VALUES (10910, '2013-07-17', 'AB', 'Refinance External', 'ARM', 676, 75, 34.29, 11.49, 'Conv', 0, 'Rental', 'Closed', '2014-09-26', 'Current');</v>
      </c>
    </row>
    <row r="10912" spans="1:16" x14ac:dyDescent="0.35">
      <c r="A10912" s="19">
        <v>10911</v>
      </c>
      <c r="B10912" s="18">
        <v>41096</v>
      </c>
      <c r="C10912" s="19" t="s">
        <v>57</v>
      </c>
      <c r="D10912" s="19" t="s">
        <v>61</v>
      </c>
      <c r="E10912" s="19" t="s">
        <v>53</v>
      </c>
      <c r="F10912" s="19">
        <v>798</v>
      </c>
      <c r="G10912" s="19">
        <v>87.65</v>
      </c>
      <c r="H10912" s="19">
        <v>40.83</v>
      </c>
      <c r="I10912" s="19">
        <v>40.32</v>
      </c>
      <c r="J10912" s="19" t="s">
        <v>60</v>
      </c>
      <c r="K10912" s="20">
        <v>191675.37</v>
      </c>
      <c r="L10912" s="20" t="s">
        <v>55</v>
      </c>
      <c r="M10912" s="20" t="s">
        <v>83</v>
      </c>
      <c r="N10912" s="26"/>
      <c r="O10912" s="20" t="s">
        <v>56</v>
      </c>
      <c r="P10912" t="str">
        <f t="shared" si="170"/>
        <v>INSERT INTO @DataTable (Deal, AdvanceDate, PROV, DealPurpose, RateType, BEACON, LTV, TDS, GDS, InsuranceType, PrincipalBalance, OccupancyType, AccountStatus, Closed_Date, DelinquencyBucket) VALUES (10911, '2012-07-06', 'ON', 'Purchase', 'Fixed', 798, 87.65, 40.83, 40.32, 'HiRatio', 191675.37, 'Owner-Occupied', 'Open', '1900-01-00', 'Current');</v>
      </c>
    </row>
    <row r="10913" spans="1:16" x14ac:dyDescent="0.35">
      <c r="A10913" s="22">
        <v>10912</v>
      </c>
      <c r="B10913" s="21">
        <v>42124</v>
      </c>
      <c r="C10913" s="22" t="s">
        <v>58</v>
      </c>
      <c r="D10913" s="22" t="s">
        <v>61</v>
      </c>
      <c r="E10913" s="22" t="s">
        <v>53</v>
      </c>
      <c r="F10913" s="22">
        <v>725</v>
      </c>
      <c r="G10913" s="22">
        <v>80</v>
      </c>
      <c r="H10913" s="22">
        <v>27.33</v>
      </c>
      <c r="I10913" s="22">
        <v>17.21</v>
      </c>
      <c r="J10913" s="22" t="s">
        <v>54</v>
      </c>
      <c r="K10913" s="23">
        <v>158362.45000000001</v>
      </c>
      <c r="L10913" s="23" t="s">
        <v>55</v>
      </c>
      <c r="M10913" s="23" t="s">
        <v>83</v>
      </c>
      <c r="N10913" s="27"/>
      <c r="O10913" s="23" t="s">
        <v>56</v>
      </c>
      <c r="P10913" t="str">
        <f t="shared" si="170"/>
        <v>INSERT INTO @DataTable (Deal, AdvanceDate, PROV, DealPurpose, RateType, BEACON, LTV, TDS, GDS, InsuranceType, PrincipalBalance, OccupancyType, AccountStatus, Closed_Date, DelinquencyBucket) VALUES (10912, '2015-04-30', 'BC', 'Purchase', 'Fixed', 725, 80, 27.33, 17.21, 'Conv', 158362.45, 'Owner-Occupied', 'Open', '1900-01-00', 'Current');</v>
      </c>
    </row>
    <row r="10914" spans="1:16" x14ac:dyDescent="0.35">
      <c r="A10914" s="19">
        <v>10913</v>
      </c>
      <c r="B10914" s="18">
        <v>42185</v>
      </c>
      <c r="C10914" s="19" t="s">
        <v>51</v>
      </c>
      <c r="D10914" s="19" t="s">
        <v>61</v>
      </c>
      <c r="E10914" s="19" t="s">
        <v>40</v>
      </c>
      <c r="F10914" s="19">
        <v>676</v>
      </c>
      <c r="G10914" s="19">
        <v>80</v>
      </c>
      <c r="H10914" s="19">
        <v>35.36</v>
      </c>
      <c r="I10914" s="19">
        <v>19.989999999999998</v>
      </c>
      <c r="J10914" s="19" t="s">
        <v>54</v>
      </c>
      <c r="K10914" s="20">
        <v>0</v>
      </c>
      <c r="L10914" s="20" t="s">
        <v>55</v>
      </c>
      <c r="M10914" s="20" t="s">
        <v>84</v>
      </c>
      <c r="N10914" s="26">
        <v>42402</v>
      </c>
      <c r="O10914" s="20" t="s">
        <v>56</v>
      </c>
      <c r="P10914" t="str">
        <f t="shared" si="170"/>
        <v>INSERT INTO @DataTable (Deal, AdvanceDate, PROV, DealPurpose, RateType, BEACON, LTV, TDS, GDS, InsuranceType, PrincipalBalance, OccupancyType, AccountStatus, Closed_Date, DelinquencyBucket) VALUES (10913, '2015-06-30', 'AB', 'Purchase', 'ARM', 676, 80, 35.36, 19.99, 'Conv', 0, 'Owner-Occupied', 'Closed', '2016-02-02', 'Current');</v>
      </c>
    </row>
    <row r="10915" spans="1:16" x14ac:dyDescent="0.35">
      <c r="A10915" s="22">
        <v>10914</v>
      </c>
      <c r="B10915" s="21">
        <v>42613</v>
      </c>
      <c r="C10915" s="22" t="s">
        <v>57</v>
      </c>
      <c r="D10915" s="22" t="s">
        <v>67</v>
      </c>
      <c r="E10915" s="22" t="s">
        <v>53</v>
      </c>
      <c r="F10915" s="22">
        <v>754</v>
      </c>
      <c r="G10915" s="22">
        <v>60.19</v>
      </c>
      <c r="H10915" s="22">
        <v>37.69</v>
      </c>
      <c r="I10915" s="22">
        <v>26.03</v>
      </c>
      <c r="J10915" s="22" t="s">
        <v>54</v>
      </c>
      <c r="K10915" s="23">
        <v>304091.99</v>
      </c>
      <c r="L10915" s="23" t="s">
        <v>55</v>
      </c>
      <c r="M10915" s="23" t="s">
        <v>83</v>
      </c>
      <c r="N10915" s="27"/>
      <c r="O10915" s="23" t="s">
        <v>56</v>
      </c>
      <c r="P10915" t="str">
        <f t="shared" si="170"/>
        <v>INSERT INTO @DataTable (Deal, AdvanceDate, PROV, DealPurpose, RateType, BEACON, LTV, TDS, GDS, InsuranceType, PrincipalBalance, OccupancyType, AccountStatus, Closed_Date, DelinquencyBucket) VALUES (10914, '2016-08-31', 'ON', 'Port Increase', 'Fixed', 754, 60.19, 37.69, 26.03, 'Conv', 304091.99, 'Owner-Occupied', 'Open', '1900-01-00', 'Current');</v>
      </c>
    </row>
    <row r="10916" spans="1:16" x14ac:dyDescent="0.35">
      <c r="A10916" s="19">
        <v>10915</v>
      </c>
      <c r="B10916" s="18">
        <v>41803</v>
      </c>
      <c r="C10916" s="19" t="s">
        <v>57</v>
      </c>
      <c r="D10916" s="19" t="s">
        <v>52</v>
      </c>
      <c r="E10916" s="19" t="s">
        <v>53</v>
      </c>
      <c r="F10916" s="19">
        <v>698</v>
      </c>
      <c r="G10916" s="19">
        <v>74.23</v>
      </c>
      <c r="H10916" s="19">
        <v>41.66</v>
      </c>
      <c r="I10916" s="19">
        <v>34.35</v>
      </c>
      <c r="J10916" s="19" t="s">
        <v>54</v>
      </c>
      <c r="K10916" s="20">
        <v>0</v>
      </c>
      <c r="L10916" s="20" t="s">
        <v>55</v>
      </c>
      <c r="M10916" s="20" t="s">
        <v>84</v>
      </c>
      <c r="N10916" s="26">
        <v>42360</v>
      </c>
      <c r="O10916" s="20" t="s">
        <v>56</v>
      </c>
      <c r="P10916" t="str">
        <f t="shared" si="170"/>
        <v>INSERT INTO @DataTable (Deal, AdvanceDate, PROV, DealPurpose, RateType, BEACON, LTV, TDS, GDS, InsuranceType, PrincipalBalance, OccupancyType, AccountStatus, Closed_Date, DelinquencyBucket) VALUES (10915, '2014-06-13', 'ON', 'Refinance External', 'Fixed', 698, 74.23, 41.66, 34.35, 'Conv', 0, 'Owner-Occupied', 'Closed', '2015-12-22', 'Current');</v>
      </c>
    </row>
    <row r="10917" spans="1:16" x14ac:dyDescent="0.35">
      <c r="A10917" s="22">
        <v>10916</v>
      </c>
      <c r="B10917" s="21">
        <v>41950</v>
      </c>
      <c r="C10917" s="22" t="s">
        <v>57</v>
      </c>
      <c r="D10917" s="22" t="s">
        <v>61</v>
      </c>
      <c r="E10917" s="22" t="s">
        <v>53</v>
      </c>
      <c r="F10917" s="22">
        <v>763</v>
      </c>
      <c r="G10917" s="22">
        <v>86.49</v>
      </c>
      <c r="H10917" s="22">
        <v>42.63</v>
      </c>
      <c r="I10917" s="22">
        <v>38.31</v>
      </c>
      <c r="J10917" s="22" t="s">
        <v>60</v>
      </c>
      <c r="K10917" s="23">
        <v>153576.41</v>
      </c>
      <c r="L10917" s="23" t="s">
        <v>55</v>
      </c>
      <c r="M10917" s="23" t="s">
        <v>83</v>
      </c>
      <c r="N10917" s="27"/>
      <c r="O10917" s="23" t="s">
        <v>56</v>
      </c>
      <c r="P10917" t="str">
        <f t="shared" si="170"/>
        <v>INSERT INTO @DataTable (Deal, AdvanceDate, PROV, DealPurpose, RateType, BEACON, LTV, TDS, GDS, InsuranceType, PrincipalBalance, OccupancyType, AccountStatus, Closed_Date, DelinquencyBucket) VALUES (10916, '2014-11-07', 'ON', 'Purchase', 'Fixed', 763, 86.49, 42.63, 38.31, 'HiRatio', 153576.41, 'Owner-Occupied', 'Open', '1900-01-00', 'Current');</v>
      </c>
    </row>
    <row r="10918" spans="1:16" x14ac:dyDescent="0.35">
      <c r="A10918" s="19">
        <v>10917</v>
      </c>
      <c r="B10918" s="18">
        <v>42096</v>
      </c>
      <c r="C10918" s="19" t="s">
        <v>57</v>
      </c>
      <c r="D10918" s="19" t="s">
        <v>59</v>
      </c>
      <c r="E10918" s="19" t="s">
        <v>40</v>
      </c>
      <c r="F10918" s="19">
        <v>735</v>
      </c>
      <c r="G10918" s="19">
        <v>79.260000000000005</v>
      </c>
      <c r="H10918" s="19">
        <v>30.37</v>
      </c>
      <c r="I10918" s="19">
        <v>12.49</v>
      </c>
      <c r="J10918" s="19" t="s">
        <v>54</v>
      </c>
      <c r="K10918" s="20">
        <v>0</v>
      </c>
      <c r="L10918" s="20" t="s">
        <v>55</v>
      </c>
      <c r="M10918" s="20" t="s">
        <v>84</v>
      </c>
      <c r="N10918" s="26">
        <v>42181</v>
      </c>
      <c r="O10918" s="20" t="s">
        <v>56</v>
      </c>
      <c r="P10918" t="str">
        <f t="shared" si="170"/>
        <v>INSERT INTO @DataTable (Deal, AdvanceDate, PROV, DealPurpose, RateType, BEACON, LTV, TDS, GDS, InsuranceType, PrincipalBalance, OccupancyType, AccountStatus, Closed_Date, DelinquencyBucket) VALUES (10917, '2015-04-02', 'ON', 'Transfer', 'ARM', 735, 79.26, 30.37, 12.49, 'Conv', 0, 'Owner-Occupied', 'Closed', '2015-06-26', 'Current');</v>
      </c>
    </row>
    <row r="10919" spans="1:16" x14ac:dyDescent="0.35">
      <c r="A10919" s="22">
        <v>10918</v>
      </c>
      <c r="B10919" s="21">
        <v>41899</v>
      </c>
      <c r="C10919" s="22" t="s">
        <v>57</v>
      </c>
      <c r="D10919" s="22" t="s">
        <v>61</v>
      </c>
      <c r="E10919" s="22" t="s">
        <v>40</v>
      </c>
      <c r="F10919" s="22">
        <v>786</v>
      </c>
      <c r="G10919" s="22">
        <v>95</v>
      </c>
      <c r="H10919" s="22">
        <v>34.83</v>
      </c>
      <c r="I10919" s="22">
        <v>20.23</v>
      </c>
      <c r="J10919" s="22" t="s">
        <v>60</v>
      </c>
      <c r="K10919" s="23">
        <v>163363.99</v>
      </c>
      <c r="L10919" s="23" t="s">
        <v>55</v>
      </c>
      <c r="M10919" s="23" t="s">
        <v>83</v>
      </c>
      <c r="N10919" s="27"/>
      <c r="O10919" s="23" t="s">
        <v>56</v>
      </c>
      <c r="P10919" t="str">
        <f t="shared" si="170"/>
        <v>INSERT INTO @DataTable (Deal, AdvanceDate, PROV, DealPurpose, RateType, BEACON, LTV, TDS, GDS, InsuranceType, PrincipalBalance, OccupancyType, AccountStatus, Closed_Date, DelinquencyBucket) VALUES (10918, '2014-09-17', 'ON', 'Purchase', 'ARM', 786, 95, 34.83, 20.23, 'HiRatio', 163363.99, 'Owner-Occupied', 'Open', '1900-01-00', 'Current');</v>
      </c>
    </row>
    <row r="10920" spans="1:16" x14ac:dyDescent="0.35">
      <c r="A10920" s="19">
        <v>10919</v>
      </c>
      <c r="B10920" s="18">
        <v>41397</v>
      </c>
      <c r="C10920" s="19" t="s">
        <v>51</v>
      </c>
      <c r="D10920" s="19" t="s">
        <v>61</v>
      </c>
      <c r="E10920" s="19" t="s">
        <v>53</v>
      </c>
      <c r="F10920" s="19">
        <v>797</v>
      </c>
      <c r="G10920" s="19">
        <v>84.73</v>
      </c>
      <c r="H10920" s="19">
        <v>43.17</v>
      </c>
      <c r="I10920" s="19">
        <v>36.86</v>
      </c>
      <c r="J10920" s="19" t="s">
        <v>60</v>
      </c>
      <c r="K10920" s="20">
        <v>492491.72</v>
      </c>
      <c r="L10920" s="20" t="s">
        <v>55</v>
      </c>
      <c r="M10920" s="20" t="s">
        <v>83</v>
      </c>
      <c r="N10920" s="26"/>
      <c r="O10920" s="20" t="s">
        <v>56</v>
      </c>
      <c r="P10920" t="str">
        <f t="shared" si="170"/>
        <v>INSERT INTO @DataTable (Deal, AdvanceDate, PROV, DealPurpose, RateType, BEACON, LTV, TDS, GDS, InsuranceType, PrincipalBalance, OccupancyType, AccountStatus, Closed_Date, DelinquencyBucket) VALUES (10919, '2013-05-03', 'AB', 'Purchase', 'Fixed', 797, 84.73, 43.17, 36.86, 'HiRatio', 492491.72, 'Owner-Occupied', 'Open', '1900-01-00', 'Current');</v>
      </c>
    </row>
    <row r="10921" spans="1:16" x14ac:dyDescent="0.35">
      <c r="A10921" s="22">
        <v>10920</v>
      </c>
      <c r="B10921" s="21">
        <v>41593</v>
      </c>
      <c r="C10921" s="22" t="s">
        <v>51</v>
      </c>
      <c r="D10921" s="22" t="s">
        <v>61</v>
      </c>
      <c r="E10921" s="22" t="s">
        <v>53</v>
      </c>
      <c r="F10921" s="22">
        <v>678</v>
      </c>
      <c r="G10921" s="22">
        <v>95</v>
      </c>
      <c r="H10921" s="22">
        <v>39.75</v>
      </c>
      <c r="I10921" s="22">
        <v>31.21</v>
      </c>
      <c r="J10921" s="22" t="s">
        <v>60</v>
      </c>
      <c r="K10921" s="23">
        <v>322824.31</v>
      </c>
      <c r="L10921" s="23" t="s">
        <v>55</v>
      </c>
      <c r="M10921" s="23" t="s">
        <v>83</v>
      </c>
      <c r="N10921" s="27"/>
      <c r="O10921" s="23" t="s">
        <v>69</v>
      </c>
      <c r="P10921" t="str">
        <f t="shared" si="170"/>
        <v>INSERT INTO @DataTable (Deal, AdvanceDate, PROV, DealPurpose, RateType, BEACON, LTV, TDS, GDS, InsuranceType, PrincipalBalance, OccupancyType, AccountStatus, Closed_Date, DelinquencyBucket) VALUES (10920, '2013-11-15', 'AB', 'Purchase', 'Fixed', 678, 95, 39.75, 31.21, 'HiRatio', 322824.31, 'Owner-Occupied', 'Open', '1900-01-00', '0-29');</v>
      </c>
    </row>
    <row r="10922" spans="1:16" x14ac:dyDescent="0.35">
      <c r="A10922" s="19">
        <v>10921</v>
      </c>
      <c r="B10922" s="18">
        <v>42447</v>
      </c>
      <c r="C10922" s="19" t="s">
        <v>57</v>
      </c>
      <c r="D10922" s="19" t="s">
        <v>59</v>
      </c>
      <c r="E10922" s="19" t="s">
        <v>53</v>
      </c>
      <c r="F10922" s="19">
        <v>791</v>
      </c>
      <c r="G10922" s="19">
        <v>26.82</v>
      </c>
      <c r="H10922" s="19">
        <v>27.65</v>
      </c>
      <c r="I10922" s="19">
        <v>26.6</v>
      </c>
      <c r="J10922" s="19" t="s">
        <v>54</v>
      </c>
      <c r="K10922" s="20">
        <v>515808.01</v>
      </c>
      <c r="L10922" s="20" t="s">
        <v>55</v>
      </c>
      <c r="M10922" s="20" t="s">
        <v>83</v>
      </c>
      <c r="N10922" s="26"/>
      <c r="O10922" s="20" t="s">
        <v>56</v>
      </c>
      <c r="P10922" t="str">
        <f t="shared" si="170"/>
        <v>INSERT INTO @DataTable (Deal, AdvanceDate, PROV, DealPurpose, RateType, BEACON, LTV, TDS, GDS, InsuranceType, PrincipalBalance, OccupancyType, AccountStatus, Closed_Date, DelinquencyBucket) VALUES (10921, '2016-03-18', 'ON', 'Transfer', 'Fixed', 791, 26.82, 27.65, 26.6, 'Conv', 515808.01, 'Owner-Occupied', 'Open', '1900-01-00', 'Current');</v>
      </c>
    </row>
    <row r="10923" spans="1:16" x14ac:dyDescent="0.35">
      <c r="A10923" s="22">
        <v>10922</v>
      </c>
      <c r="B10923" s="21">
        <v>41764</v>
      </c>
      <c r="C10923" s="22" t="s">
        <v>57</v>
      </c>
      <c r="D10923" s="22" t="s">
        <v>61</v>
      </c>
      <c r="E10923" s="22" t="s">
        <v>40</v>
      </c>
      <c r="F10923" s="22">
        <v>0</v>
      </c>
      <c r="G10923" s="22">
        <v>80</v>
      </c>
      <c r="H10923" s="22">
        <v>35.07</v>
      </c>
      <c r="I10923" s="22">
        <v>8.0299999999999994</v>
      </c>
      <c r="J10923" s="22" t="s">
        <v>54</v>
      </c>
      <c r="K10923" s="23">
        <v>300247.64</v>
      </c>
      <c r="L10923" s="23" t="s">
        <v>62</v>
      </c>
      <c r="M10923" s="23" t="s">
        <v>83</v>
      </c>
      <c r="N10923" s="27"/>
      <c r="O10923" s="23" t="s">
        <v>56</v>
      </c>
      <c r="P10923" t="str">
        <f t="shared" si="170"/>
        <v>INSERT INTO @DataTable (Deal, AdvanceDate, PROV, DealPurpose, RateType, BEACON, LTV, TDS, GDS, InsuranceType, PrincipalBalance, OccupancyType, AccountStatus, Closed_Date, DelinquencyBucket) VALUES (10922, '2014-05-05', 'ON', 'Purchase', 'ARM', 0, 80, 35.07, 8.03, 'Conv', 300247.64, 'Rental', 'Open', '1900-01-00', 'Current');</v>
      </c>
    </row>
    <row r="10924" spans="1:16" x14ac:dyDescent="0.35">
      <c r="A10924" s="19">
        <v>10923</v>
      </c>
      <c r="B10924" s="18">
        <v>41981</v>
      </c>
      <c r="C10924" s="19" t="s">
        <v>51</v>
      </c>
      <c r="D10924" s="19" t="s">
        <v>61</v>
      </c>
      <c r="E10924" s="19" t="s">
        <v>53</v>
      </c>
      <c r="F10924" s="19">
        <v>791</v>
      </c>
      <c r="G10924" s="19">
        <v>89.91</v>
      </c>
      <c r="H10924" s="19">
        <v>25.51</v>
      </c>
      <c r="I10924" s="19">
        <v>14.67</v>
      </c>
      <c r="J10924" s="19" t="s">
        <v>60</v>
      </c>
      <c r="K10924" s="20">
        <v>466963.99</v>
      </c>
      <c r="L10924" s="20" t="s">
        <v>55</v>
      </c>
      <c r="M10924" s="20" t="s">
        <v>83</v>
      </c>
      <c r="N10924" s="26"/>
      <c r="O10924" s="20" t="s">
        <v>56</v>
      </c>
      <c r="P10924" t="str">
        <f t="shared" si="170"/>
        <v>INSERT INTO @DataTable (Deal, AdvanceDate, PROV, DealPurpose, RateType, BEACON, LTV, TDS, GDS, InsuranceType, PrincipalBalance, OccupancyType, AccountStatus, Closed_Date, DelinquencyBucket) VALUES (10923, '2014-12-08', 'AB', 'Purchase', 'Fixed', 791, 89.91, 25.51, 14.67, 'HiRatio', 466963.99, 'Owner-Occupied', 'Open', '1900-01-00', 'Current');</v>
      </c>
    </row>
    <row r="10925" spans="1:16" x14ac:dyDescent="0.35">
      <c r="A10925" s="22">
        <v>10924</v>
      </c>
      <c r="B10925" s="21">
        <v>42340</v>
      </c>
      <c r="C10925" s="22" t="s">
        <v>78</v>
      </c>
      <c r="D10925" s="22" t="s">
        <v>59</v>
      </c>
      <c r="E10925" s="22" t="s">
        <v>53</v>
      </c>
      <c r="F10925" s="22">
        <v>710</v>
      </c>
      <c r="G10925" s="22">
        <v>80.17</v>
      </c>
      <c r="H10925" s="22">
        <v>40.75</v>
      </c>
      <c r="I10925" s="22">
        <v>22.94</v>
      </c>
      <c r="J10925" s="22" t="s">
        <v>54</v>
      </c>
      <c r="K10925" s="23">
        <v>185861.62</v>
      </c>
      <c r="L10925" s="23" t="s">
        <v>55</v>
      </c>
      <c r="M10925" s="23" t="s">
        <v>83</v>
      </c>
      <c r="N10925" s="27"/>
      <c r="O10925" s="23" t="s">
        <v>56</v>
      </c>
      <c r="P10925" t="str">
        <f t="shared" si="170"/>
        <v>INSERT INTO @DataTable (Deal, AdvanceDate, PROV, DealPurpose, RateType, BEACON, LTV, TDS, GDS, InsuranceType, PrincipalBalance, OccupancyType, AccountStatus, Closed_Date, DelinquencyBucket) VALUES (10924, '2015-12-02', 'NL', 'Transfer', 'Fixed', 710, 80.17, 40.75, 22.94, 'Conv', 185861.62, 'Owner-Occupied', 'Open', '1900-01-00', 'Current');</v>
      </c>
    </row>
    <row r="10926" spans="1:16" x14ac:dyDescent="0.35">
      <c r="A10926" s="19">
        <v>10925</v>
      </c>
      <c r="B10926" s="18">
        <v>42102</v>
      </c>
      <c r="C10926" s="19" t="s">
        <v>57</v>
      </c>
      <c r="D10926" s="19" t="s">
        <v>52</v>
      </c>
      <c r="E10926" s="19" t="s">
        <v>40</v>
      </c>
      <c r="F10926" s="19">
        <v>756</v>
      </c>
      <c r="G10926" s="19">
        <v>66.67</v>
      </c>
      <c r="H10926" s="19">
        <v>30.32</v>
      </c>
      <c r="I10926" s="19">
        <v>24.06</v>
      </c>
      <c r="J10926" s="19" t="s">
        <v>54</v>
      </c>
      <c r="K10926" s="20">
        <v>233668.64</v>
      </c>
      <c r="L10926" s="20" t="s">
        <v>55</v>
      </c>
      <c r="M10926" s="20" t="s">
        <v>83</v>
      </c>
      <c r="N10926" s="26"/>
      <c r="O10926" s="20" t="s">
        <v>56</v>
      </c>
      <c r="P10926" t="str">
        <f t="shared" si="170"/>
        <v>INSERT INTO @DataTable (Deal, AdvanceDate, PROV, DealPurpose, RateType, BEACON, LTV, TDS, GDS, InsuranceType, PrincipalBalance, OccupancyType, AccountStatus, Closed_Date, DelinquencyBucket) VALUES (10925, '2015-04-08', 'ON', 'Refinance External', 'ARM', 756, 66.67, 30.32, 24.06, 'Conv', 233668.64, 'Owner-Occupied', 'Open', '1900-01-00', 'Current');</v>
      </c>
    </row>
    <row r="10927" spans="1:16" x14ac:dyDescent="0.35">
      <c r="A10927" s="22">
        <v>10926</v>
      </c>
      <c r="B10927" s="21">
        <v>41975</v>
      </c>
      <c r="C10927" s="22" t="s">
        <v>58</v>
      </c>
      <c r="D10927" s="22" t="s">
        <v>52</v>
      </c>
      <c r="E10927" s="22" t="s">
        <v>40</v>
      </c>
      <c r="F10927" s="22">
        <v>796</v>
      </c>
      <c r="G10927" s="22">
        <v>80</v>
      </c>
      <c r="H10927" s="22">
        <v>32</v>
      </c>
      <c r="I10927" s="22">
        <v>22.71</v>
      </c>
      <c r="J10927" s="22" t="s">
        <v>54</v>
      </c>
      <c r="K10927" s="23">
        <v>451255.45</v>
      </c>
      <c r="L10927" s="23" t="s">
        <v>55</v>
      </c>
      <c r="M10927" s="23" t="s">
        <v>83</v>
      </c>
      <c r="N10927" s="27"/>
      <c r="O10927" s="23" t="s">
        <v>56</v>
      </c>
      <c r="P10927" t="str">
        <f t="shared" si="170"/>
        <v>INSERT INTO @DataTable (Deal, AdvanceDate, PROV, DealPurpose, RateType, BEACON, LTV, TDS, GDS, InsuranceType, PrincipalBalance, OccupancyType, AccountStatus, Closed_Date, DelinquencyBucket) VALUES (10926, '2014-12-02', 'BC', 'Refinance External', 'ARM', 796, 80, 32, 22.71, 'Conv', 451255.45, 'Owner-Occupied', 'Open', '1900-01-00', 'Current');</v>
      </c>
    </row>
    <row r="10928" spans="1:16" x14ac:dyDescent="0.35">
      <c r="A10928" s="19">
        <v>10927</v>
      </c>
      <c r="B10928" s="18">
        <v>41207</v>
      </c>
      <c r="C10928" s="19" t="s">
        <v>57</v>
      </c>
      <c r="D10928" s="19" t="s">
        <v>61</v>
      </c>
      <c r="E10928" s="19" t="s">
        <v>53</v>
      </c>
      <c r="F10928" s="19">
        <v>693</v>
      </c>
      <c r="G10928" s="19">
        <v>94.72</v>
      </c>
      <c r="H10928" s="19">
        <v>38.26</v>
      </c>
      <c r="I10928" s="19">
        <v>20.86</v>
      </c>
      <c r="J10928" s="19" t="s">
        <v>60</v>
      </c>
      <c r="K10928" s="20">
        <v>243024.24</v>
      </c>
      <c r="L10928" s="20" t="s">
        <v>55</v>
      </c>
      <c r="M10928" s="20" t="s">
        <v>83</v>
      </c>
      <c r="N10928" s="26"/>
      <c r="O10928" s="20" t="s">
        <v>56</v>
      </c>
      <c r="P10928" t="str">
        <f t="shared" si="170"/>
        <v>INSERT INTO @DataTable (Deal, AdvanceDate, PROV, DealPurpose, RateType, BEACON, LTV, TDS, GDS, InsuranceType, PrincipalBalance, OccupancyType, AccountStatus, Closed_Date, DelinquencyBucket) VALUES (10927, '2012-10-25', 'ON', 'Purchase', 'Fixed', 693, 94.72, 38.26, 20.86, 'HiRatio', 243024.24, 'Owner-Occupied', 'Open', '1900-01-00', 'Current');</v>
      </c>
    </row>
    <row r="10929" spans="1:16" x14ac:dyDescent="0.35">
      <c r="A10929" s="22">
        <v>10928</v>
      </c>
      <c r="B10929" s="21">
        <v>42093</v>
      </c>
      <c r="C10929" s="22" t="s">
        <v>57</v>
      </c>
      <c r="D10929" s="22" t="s">
        <v>64</v>
      </c>
      <c r="E10929" s="22" t="s">
        <v>53</v>
      </c>
      <c r="F10929" s="22">
        <v>766</v>
      </c>
      <c r="G10929" s="22">
        <v>95</v>
      </c>
      <c r="H10929" s="22">
        <v>34.44</v>
      </c>
      <c r="I10929" s="22">
        <v>26.91</v>
      </c>
      <c r="J10929" s="22" t="s">
        <v>60</v>
      </c>
      <c r="K10929" s="23">
        <v>265441.55</v>
      </c>
      <c r="L10929" s="23" t="s">
        <v>55</v>
      </c>
      <c r="M10929" s="23" t="s">
        <v>83</v>
      </c>
      <c r="N10929" s="27"/>
      <c r="O10929" s="23" t="s">
        <v>56</v>
      </c>
      <c r="P10929" t="str">
        <f t="shared" si="170"/>
        <v>INSERT INTO @DataTable (Deal, AdvanceDate, PROV, DealPurpose, RateType, BEACON, LTV, TDS, GDS, InsuranceType, PrincipalBalance, OccupancyType, AccountStatus, Closed_Date, DelinquencyBucket) VALUES (10928, '2015-03-30', 'ON', 'Purchase with Improvements', 'Fixed', 766, 95, 34.44, 26.91, 'HiRatio', 265441.55, 'Owner-Occupied', 'Open', '1900-01-00', 'Current');</v>
      </c>
    </row>
    <row r="10930" spans="1:16" x14ac:dyDescent="0.35">
      <c r="A10930" s="19">
        <v>10929</v>
      </c>
      <c r="B10930" s="18">
        <v>41120</v>
      </c>
      <c r="C10930" s="19" t="s">
        <v>51</v>
      </c>
      <c r="D10930" s="19" t="s">
        <v>61</v>
      </c>
      <c r="E10930" s="19" t="s">
        <v>53</v>
      </c>
      <c r="F10930" s="19">
        <v>774</v>
      </c>
      <c r="G10930" s="19">
        <v>95</v>
      </c>
      <c r="H10930" s="19">
        <v>26.87</v>
      </c>
      <c r="I10930" s="19">
        <v>14.25</v>
      </c>
      <c r="J10930" s="19" t="s">
        <v>60</v>
      </c>
      <c r="K10930" s="20">
        <v>428817.91</v>
      </c>
      <c r="L10930" s="20" t="s">
        <v>55</v>
      </c>
      <c r="M10930" s="20" t="s">
        <v>83</v>
      </c>
      <c r="N10930" s="26"/>
      <c r="O10930" s="20" t="s">
        <v>56</v>
      </c>
      <c r="P10930" t="str">
        <f t="shared" si="170"/>
        <v>INSERT INTO @DataTable (Deal, AdvanceDate, PROV, DealPurpose, RateType, BEACON, LTV, TDS, GDS, InsuranceType, PrincipalBalance, OccupancyType, AccountStatus, Closed_Date, DelinquencyBucket) VALUES (10929, '2012-07-30', 'AB', 'Purchase', 'Fixed', 774, 95, 26.87, 14.25, 'HiRatio', 428817.91, 'Owner-Occupied', 'Open', '1900-01-00', 'Current');</v>
      </c>
    </row>
    <row r="10931" spans="1:16" x14ac:dyDescent="0.35">
      <c r="A10931" s="22">
        <v>10930</v>
      </c>
      <c r="B10931" s="21">
        <v>42216</v>
      </c>
      <c r="C10931" s="22" t="s">
        <v>57</v>
      </c>
      <c r="D10931" s="22" t="s">
        <v>61</v>
      </c>
      <c r="E10931" s="22" t="s">
        <v>40</v>
      </c>
      <c r="F10931" s="22">
        <v>870</v>
      </c>
      <c r="G10931" s="22">
        <v>37.880000000000003</v>
      </c>
      <c r="H10931" s="22">
        <v>35.020000000000003</v>
      </c>
      <c r="I10931" s="22">
        <v>9.59</v>
      </c>
      <c r="J10931" s="22" t="s">
        <v>54</v>
      </c>
      <c r="K10931" s="23">
        <v>120378.5</v>
      </c>
      <c r="L10931" s="23" t="s">
        <v>55</v>
      </c>
      <c r="M10931" s="23" t="s">
        <v>83</v>
      </c>
      <c r="N10931" s="27"/>
      <c r="O10931" s="23" t="s">
        <v>56</v>
      </c>
      <c r="P10931" t="str">
        <f t="shared" si="170"/>
        <v>INSERT INTO @DataTable (Deal, AdvanceDate, PROV, DealPurpose, RateType, BEACON, LTV, TDS, GDS, InsuranceType, PrincipalBalance, OccupancyType, AccountStatus, Closed_Date, DelinquencyBucket) VALUES (10930, '2015-07-31', 'ON', 'Purchase', 'ARM', 870, 37.88, 35.02, 9.59, 'Conv', 120378.5, 'Owner-Occupied', 'Open', '1900-01-00', 'Current');</v>
      </c>
    </row>
    <row r="10932" spans="1:16" x14ac:dyDescent="0.35">
      <c r="A10932" s="19">
        <v>10931</v>
      </c>
      <c r="B10932" s="18">
        <v>41645</v>
      </c>
      <c r="C10932" s="19" t="s">
        <v>51</v>
      </c>
      <c r="D10932" s="19" t="s">
        <v>61</v>
      </c>
      <c r="E10932" s="19" t="s">
        <v>53</v>
      </c>
      <c r="F10932" s="19">
        <v>797</v>
      </c>
      <c r="G10932" s="19">
        <v>95</v>
      </c>
      <c r="H10932" s="19">
        <v>36.700000000000003</v>
      </c>
      <c r="I10932" s="19">
        <v>29.44</v>
      </c>
      <c r="J10932" s="19" t="s">
        <v>60</v>
      </c>
      <c r="K10932" s="20">
        <v>0</v>
      </c>
      <c r="L10932" s="20" t="s">
        <v>55</v>
      </c>
      <c r="M10932" s="20" t="s">
        <v>84</v>
      </c>
      <c r="N10932" s="26">
        <v>42222</v>
      </c>
      <c r="O10932" s="20" t="s">
        <v>56</v>
      </c>
      <c r="P10932" t="str">
        <f t="shared" si="170"/>
        <v>INSERT INTO @DataTable (Deal, AdvanceDate, PROV, DealPurpose, RateType, BEACON, LTV, TDS, GDS, InsuranceType, PrincipalBalance, OccupancyType, AccountStatus, Closed_Date, DelinquencyBucket) VALUES (10931, '2014-01-06', 'AB', 'Purchase', 'Fixed', 797, 95, 36.7, 29.44, 'HiRatio', 0, 'Owner-Occupied', 'Closed', '2015-08-06', 'Current');</v>
      </c>
    </row>
    <row r="10933" spans="1:16" x14ac:dyDescent="0.35">
      <c r="A10933" s="22">
        <v>10932</v>
      </c>
      <c r="B10933" s="21">
        <v>41985</v>
      </c>
      <c r="C10933" s="22" t="s">
        <v>57</v>
      </c>
      <c r="D10933" s="22" t="s">
        <v>52</v>
      </c>
      <c r="E10933" s="22" t="s">
        <v>40</v>
      </c>
      <c r="F10933" s="22">
        <v>634</v>
      </c>
      <c r="G10933" s="22">
        <v>80</v>
      </c>
      <c r="H10933" s="22">
        <v>27.96</v>
      </c>
      <c r="I10933" s="22">
        <v>21.39</v>
      </c>
      <c r="J10933" s="22" t="s">
        <v>54</v>
      </c>
      <c r="K10933" s="23">
        <v>0</v>
      </c>
      <c r="L10933" s="23" t="s">
        <v>55</v>
      </c>
      <c r="M10933" s="23" t="s">
        <v>84</v>
      </c>
      <c r="N10933" s="27">
        <v>42409</v>
      </c>
      <c r="O10933" s="23" t="s">
        <v>56</v>
      </c>
      <c r="P10933" t="str">
        <f t="shared" si="170"/>
        <v>INSERT INTO @DataTable (Deal, AdvanceDate, PROV, DealPurpose, RateType, BEACON, LTV, TDS, GDS, InsuranceType, PrincipalBalance, OccupancyType, AccountStatus, Closed_Date, DelinquencyBucket) VALUES (10932, '2014-12-12', 'ON', 'Refinance External', 'ARM', 634, 80, 27.96, 21.39, 'Conv', 0, 'Owner-Occupied', 'Closed', '2016-02-09', 'Current');</v>
      </c>
    </row>
    <row r="10934" spans="1:16" x14ac:dyDescent="0.35">
      <c r="A10934" s="19">
        <v>10933</v>
      </c>
      <c r="B10934" s="18">
        <v>41698</v>
      </c>
      <c r="C10934" s="19" t="s">
        <v>57</v>
      </c>
      <c r="D10934" s="19" t="s">
        <v>52</v>
      </c>
      <c r="E10934" s="19" t="s">
        <v>40</v>
      </c>
      <c r="F10934" s="19">
        <v>801</v>
      </c>
      <c r="G10934" s="19">
        <v>80</v>
      </c>
      <c r="H10934" s="19">
        <v>32.049999999999997</v>
      </c>
      <c r="I10934" s="19">
        <v>30.41</v>
      </c>
      <c r="J10934" s="19" t="s">
        <v>54</v>
      </c>
      <c r="K10934" s="20">
        <v>259191.82</v>
      </c>
      <c r="L10934" s="20" t="s">
        <v>55</v>
      </c>
      <c r="M10934" s="20" t="s">
        <v>83</v>
      </c>
      <c r="N10934" s="26"/>
      <c r="O10934" s="20" t="s">
        <v>56</v>
      </c>
      <c r="P10934" t="str">
        <f t="shared" si="170"/>
        <v>INSERT INTO @DataTable (Deal, AdvanceDate, PROV, DealPurpose, RateType, BEACON, LTV, TDS, GDS, InsuranceType, PrincipalBalance, OccupancyType, AccountStatus, Closed_Date, DelinquencyBucket) VALUES (10933, '2014-02-28', 'ON', 'Refinance External', 'ARM', 801, 80, 32.05, 30.41, 'Conv', 259191.82, 'Owner-Occupied', 'Open', '1900-01-00', 'Current');</v>
      </c>
    </row>
    <row r="10935" spans="1:16" x14ac:dyDescent="0.35">
      <c r="A10935" s="22">
        <v>10934</v>
      </c>
      <c r="B10935" s="21">
        <v>41571</v>
      </c>
      <c r="C10935" s="22" t="s">
        <v>57</v>
      </c>
      <c r="D10935" s="22" t="s">
        <v>61</v>
      </c>
      <c r="E10935" s="22" t="s">
        <v>53</v>
      </c>
      <c r="F10935" s="22">
        <v>761</v>
      </c>
      <c r="G10935" s="22">
        <v>94.92</v>
      </c>
      <c r="H10935" s="22">
        <v>40.270000000000003</v>
      </c>
      <c r="I10935" s="22">
        <v>37.479999999999997</v>
      </c>
      <c r="J10935" s="22" t="s">
        <v>60</v>
      </c>
      <c r="K10935" s="23">
        <v>175420.43</v>
      </c>
      <c r="L10935" s="23" t="s">
        <v>55</v>
      </c>
      <c r="M10935" s="23" t="s">
        <v>83</v>
      </c>
      <c r="N10935" s="27"/>
      <c r="O10935" s="23" t="s">
        <v>56</v>
      </c>
      <c r="P10935" t="str">
        <f t="shared" si="170"/>
        <v>INSERT INTO @DataTable (Deal, AdvanceDate, PROV, DealPurpose, RateType, BEACON, LTV, TDS, GDS, InsuranceType, PrincipalBalance, OccupancyType, AccountStatus, Closed_Date, DelinquencyBucket) VALUES (10934, '2013-10-24', 'ON', 'Purchase', 'Fixed', 761, 94.92, 40.27, 37.48, 'HiRatio', 175420.43, 'Owner-Occupied', 'Open', '1900-01-00', 'Current');</v>
      </c>
    </row>
    <row r="10936" spans="1:16" x14ac:dyDescent="0.35">
      <c r="A10936" s="19">
        <v>10935</v>
      </c>
      <c r="B10936" s="18">
        <v>42605</v>
      </c>
      <c r="C10936" s="19" t="s">
        <v>51</v>
      </c>
      <c r="D10936" s="19" t="s">
        <v>61</v>
      </c>
      <c r="E10936" s="19" t="s">
        <v>53</v>
      </c>
      <c r="F10936" s="19">
        <v>706</v>
      </c>
      <c r="G10936" s="19">
        <v>95</v>
      </c>
      <c r="H10936" s="19">
        <v>36.08</v>
      </c>
      <c r="I10936" s="19">
        <v>28.53</v>
      </c>
      <c r="J10936" s="19" t="s">
        <v>60</v>
      </c>
      <c r="K10936" s="20">
        <v>329105.27</v>
      </c>
      <c r="L10936" s="20" t="s">
        <v>55</v>
      </c>
      <c r="M10936" s="20" t="s">
        <v>83</v>
      </c>
      <c r="N10936" s="26"/>
      <c r="O10936" s="20" t="s">
        <v>56</v>
      </c>
      <c r="P10936" t="str">
        <f t="shared" si="170"/>
        <v>INSERT INTO @DataTable (Deal, AdvanceDate, PROV, DealPurpose, RateType, BEACON, LTV, TDS, GDS, InsuranceType, PrincipalBalance, OccupancyType, AccountStatus, Closed_Date, DelinquencyBucket) VALUES (10935, '2016-08-23', 'AB', 'Purchase', 'Fixed', 706, 95, 36.08, 28.53, 'HiRatio', 329105.27, 'Owner-Occupied', 'Open', '1900-01-00', 'Current');</v>
      </c>
    </row>
    <row r="10937" spans="1:16" x14ac:dyDescent="0.35">
      <c r="A10937" s="22">
        <v>10936</v>
      </c>
      <c r="B10937" s="21">
        <v>41403</v>
      </c>
      <c r="C10937" s="22" t="s">
        <v>51</v>
      </c>
      <c r="D10937" s="22" t="s">
        <v>59</v>
      </c>
      <c r="E10937" s="22" t="s">
        <v>53</v>
      </c>
      <c r="F10937" s="22">
        <v>804</v>
      </c>
      <c r="G10937" s="22">
        <v>94.95</v>
      </c>
      <c r="H10937" s="22">
        <v>34.43</v>
      </c>
      <c r="I10937" s="22">
        <v>34.24</v>
      </c>
      <c r="J10937" s="22" t="s">
        <v>60</v>
      </c>
      <c r="K10937" s="23">
        <v>292481.78999999998</v>
      </c>
      <c r="L10937" s="23" t="s">
        <v>55</v>
      </c>
      <c r="M10937" s="23" t="s">
        <v>83</v>
      </c>
      <c r="N10937" s="27"/>
      <c r="O10937" s="23" t="s">
        <v>56</v>
      </c>
      <c r="P10937" t="str">
        <f t="shared" si="170"/>
        <v>INSERT INTO @DataTable (Deal, AdvanceDate, PROV, DealPurpose, RateType, BEACON, LTV, TDS, GDS, InsuranceType, PrincipalBalance, OccupancyType, AccountStatus, Closed_Date, DelinquencyBucket) VALUES (10936, '2013-05-09', 'AB', 'Transfer', 'Fixed', 804, 94.95, 34.43, 34.24, 'HiRatio', 292481.79, 'Owner-Occupied', 'Open', '1900-01-00', 'Current');</v>
      </c>
    </row>
    <row r="10938" spans="1:16" x14ac:dyDescent="0.35">
      <c r="A10938" s="19">
        <v>10937</v>
      </c>
      <c r="B10938" s="18">
        <v>42205</v>
      </c>
      <c r="C10938" s="19" t="s">
        <v>57</v>
      </c>
      <c r="D10938" s="19" t="s">
        <v>61</v>
      </c>
      <c r="E10938" s="19" t="s">
        <v>53</v>
      </c>
      <c r="F10938" s="19">
        <v>754</v>
      </c>
      <c r="G10938" s="19">
        <v>55.8</v>
      </c>
      <c r="H10938" s="19">
        <v>40.06</v>
      </c>
      <c r="I10938" s="19">
        <v>16.71</v>
      </c>
      <c r="J10938" s="19" t="s">
        <v>54</v>
      </c>
      <c r="K10938" s="20">
        <v>0</v>
      </c>
      <c r="L10938" s="20" t="s">
        <v>55</v>
      </c>
      <c r="M10938" s="20" t="s">
        <v>84</v>
      </c>
      <c r="N10938" s="26">
        <v>42492</v>
      </c>
      <c r="O10938" s="20" t="s">
        <v>56</v>
      </c>
      <c r="P10938" t="str">
        <f t="shared" si="170"/>
        <v>INSERT INTO @DataTable (Deal, AdvanceDate, PROV, DealPurpose, RateType, BEACON, LTV, TDS, GDS, InsuranceType, PrincipalBalance, OccupancyType, AccountStatus, Closed_Date, DelinquencyBucket) VALUES (10937, '2015-07-20', 'ON', 'Purchase', 'Fixed', 754, 55.8, 40.06, 16.71, 'Conv', 0, 'Owner-Occupied', 'Closed', '2016-05-02', 'Current');</v>
      </c>
    </row>
    <row r="10939" spans="1:16" x14ac:dyDescent="0.35">
      <c r="A10939" s="22">
        <v>10938</v>
      </c>
      <c r="B10939" s="21">
        <v>42341</v>
      </c>
      <c r="C10939" s="22" t="s">
        <v>58</v>
      </c>
      <c r="D10939" s="22" t="s">
        <v>52</v>
      </c>
      <c r="E10939" s="22" t="s">
        <v>40</v>
      </c>
      <c r="F10939" s="22">
        <v>773</v>
      </c>
      <c r="G10939" s="22">
        <v>42.94</v>
      </c>
      <c r="H10939" s="22">
        <v>17.88</v>
      </c>
      <c r="I10939" s="22">
        <v>13.81</v>
      </c>
      <c r="J10939" s="22" t="s">
        <v>54</v>
      </c>
      <c r="K10939" s="23">
        <v>133416.68</v>
      </c>
      <c r="L10939" s="23" t="s">
        <v>55</v>
      </c>
      <c r="M10939" s="23" t="s">
        <v>83</v>
      </c>
      <c r="N10939" s="27"/>
      <c r="O10939" s="23" t="s">
        <v>56</v>
      </c>
      <c r="P10939" t="str">
        <f t="shared" si="170"/>
        <v>INSERT INTO @DataTable (Deal, AdvanceDate, PROV, DealPurpose, RateType, BEACON, LTV, TDS, GDS, InsuranceType, PrincipalBalance, OccupancyType, AccountStatus, Closed_Date, DelinquencyBucket) VALUES (10938, '2015-12-03', 'BC', 'Refinance External', 'ARM', 773, 42.94, 17.88, 13.81, 'Conv', 133416.68, 'Owner-Occupied', 'Open', '1900-01-00', 'Current');</v>
      </c>
    </row>
    <row r="10940" spans="1:16" x14ac:dyDescent="0.35">
      <c r="A10940" s="19">
        <v>10939</v>
      </c>
      <c r="B10940" s="18">
        <v>42299</v>
      </c>
      <c r="C10940" s="19" t="s">
        <v>58</v>
      </c>
      <c r="D10940" s="19" t="s">
        <v>61</v>
      </c>
      <c r="E10940" s="19" t="s">
        <v>53</v>
      </c>
      <c r="F10940" s="19">
        <v>791</v>
      </c>
      <c r="G10940" s="19">
        <v>95</v>
      </c>
      <c r="H10940" s="19">
        <v>40.99</v>
      </c>
      <c r="I10940" s="19">
        <v>28.5</v>
      </c>
      <c r="J10940" s="19" t="s">
        <v>60</v>
      </c>
      <c r="K10940" s="20">
        <v>568685.81999999995</v>
      </c>
      <c r="L10940" s="20" t="s">
        <v>55</v>
      </c>
      <c r="M10940" s="20" t="s">
        <v>83</v>
      </c>
      <c r="N10940" s="26"/>
      <c r="O10940" s="20" t="s">
        <v>56</v>
      </c>
      <c r="P10940" t="str">
        <f t="shared" si="170"/>
        <v>INSERT INTO @DataTable (Deal, AdvanceDate, PROV, DealPurpose, RateType, BEACON, LTV, TDS, GDS, InsuranceType, PrincipalBalance, OccupancyType, AccountStatus, Closed_Date, DelinquencyBucket) VALUES (10939, '2015-10-22', 'BC', 'Purchase', 'Fixed', 791, 95, 40.99, 28.5, 'HiRatio', 568685.82, 'Owner-Occupied', 'Open', '1900-01-00', 'Current');</v>
      </c>
    </row>
    <row r="10941" spans="1:16" x14ac:dyDescent="0.35">
      <c r="A10941" s="22">
        <v>10940</v>
      </c>
      <c r="B10941" s="21">
        <v>42137</v>
      </c>
      <c r="C10941" s="22" t="s">
        <v>51</v>
      </c>
      <c r="D10941" s="22" t="s">
        <v>61</v>
      </c>
      <c r="E10941" s="22" t="s">
        <v>53</v>
      </c>
      <c r="F10941" s="22">
        <v>737</v>
      </c>
      <c r="G10941" s="22">
        <v>92.63</v>
      </c>
      <c r="H10941" s="22">
        <v>42.69</v>
      </c>
      <c r="I10941" s="22">
        <v>28.53</v>
      </c>
      <c r="J10941" s="22" t="s">
        <v>60</v>
      </c>
      <c r="K10941" s="23">
        <v>248331.57</v>
      </c>
      <c r="L10941" s="23" t="s">
        <v>55</v>
      </c>
      <c r="M10941" s="23" t="s">
        <v>83</v>
      </c>
      <c r="N10941" s="27"/>
      <c r="O10941" s="23" t="s">
        <v>56</v>
      </c>
      <c r="P10941" t="str">
        <f t="shared" si="170"/>
        <v>INSERT INTO @DataTable (Deal, AdvanceDate, PROV, DealPurpose, RateType, BEACON, LTV, TDS, GDS, InsuranceType, PrincipalBalance, OccupancyType, AccountStatus, Closed_Date, DelinquencyBucket) VALUES (10940, '2015-05-13', 'AB', 'Purchase', 'Fixed', 737, 92.63, 42.69, 28.53, 'HiRatio', 248331.57, 'Owner-Occupied', 'Open', '1900-01-00', 'Current');</v>
      </c>
    </row>
    <row r="10942" spans="1:16" x14ac:dyDescent="0.35">
      <c r="A10942" s="19">
        <v>10941</v>
      </c>
      <c r="B10942" s="18">
        <v>41110</v>
      </c>
      <c r="C10942" s="19" t="s">
        <v>57</v>
      </c>
      <c r="D10942" s="19" t="s">
        <v>61</v>
      </c>
      <c r="E10942" s="19" t="s">
        <v>53</v>
      </c>
      <c r="F10942" s="19">
        <v>645</v>
      </c>
      <c r="G10942" s="19">
        <v>95</v>
      </c>
      <c r="H10942" s="19">
        <v>40.369999999999997</v>
      </c>
      <c r="I10942" s="19">
        <v>30.45</v>
      </c>
      <c r="J10942" s="19" t="s">
        <v>60</v>
      </c>
      <c r="K10942" s="20">
        <v>0</v>
      </c>
      <c r="L10942" s="20" t="s">
        <v>55</v>
      </c>
      <c r="M10942" s="20" t="s">
        <v>84</v>
      </c>
      <c r="N10942" s="26">
        <v>41610</v>
      </c>
      <c r="O10942" s="20" t="s">
        <v>56</v>
      </c>
      <c r="P10942" t="str">
        <f t="shared" si="170"/>
        <v>INSERT INTO @DataTable (Deal, AdvanceDate, PROV, DealPurpose, RateType, BEACON, LTV, TDS, GDS, InsuranceType, PrincipalBalance, OccupancyType, AccountStatus, Closed_Date, DelinquencyBucket) VALUES (10941, '2012-07-20', 'ON', 'Purchase', 'Fixed', 645, 95, 40.37, 30.45, 'HiRatio', 0, 'Owner-Occupied', 'Closed', '2013-12-02', 'Current');</v>
      </c>
    </row>
    <row r="10943" spans="1:16" x14ac:dyDescent="0.35">
      <c r="A10943" s="22">
        <v>10942</v>
      </c>
      <c r="B10943" s="21">
        <v>42117</v>
      </c>
      <c r="C10943" s="22" t="s">
        <v>57</v>
      </c>
      <c r="D10943" s="22" t="s">
        <v>61</v>
      </c>
      <c r="E10943" s="22" t="s">
        <v>53</v>
      </c>
      <c r="F10943" s="22">
        <v>780</v>
      </c>
      <c r="G10943" s="22">
        <v>95</v>
      </c>
      <c r="H10943" s="22">
        <v>29.03</v>
      </c>
      <c r="I10943" s="22">
        <v>22.82</v>
      </c>
      <c r="J10943" s="22" t="s">
        <v>60</v>
      </c>
      <c r="K10943" s="23">
        <v>213884.07</v>
      </c>
      <c r="L10943" s="23" t="s">
        <v>55</v>
      </c>
      <c r="M10943" s="23" t="s">
        <v>83</v>
      </c>
      <c r="N10943" s="27"/>
      <c r="O10943" s="23" t="s">
        <v>56</v>
      </c>
      <c r="P10943" t="str">
        <f t="shared" si="170"/>
        <v>INSERT INTO @DataTable (Deal, AdvanceDate, PROV, DealPurpose, RateType, BEACON, LTV, TDS, GDS, InsuranceType, PrincipalBalance, OccupancyType, AccountStatus, Closed_Date, DelinquencyBucket) VALUES (10942, '2015-04-23', 'ON', 'Purchase', 'Fixed', 780, 95, 29.03, 22.82, 'HiRatio', 213884.07, 'Owner-Occupied', 'Open', '1900-01-00', 'Current');</v>
      </c>
    </row>
    <row r="10944" spans="1:16" x14ac:dyDescent="0.35">
      <c r="A10944" s="19">
        <v>10943</v>
      </c>
      <c r="B10944" s="18">
        <v>41815</v>
      </c>
      <c r="C10944" s="19" t="s">
        <v>57</v>
      </c>
      <c r="D10944" s="19" t="s">
        <v>52</v>
      </c>
      <c r="E10944" s="19" t="s">
        <v>53</v>
      </c>
      <c r="F10944" s="19">
        <v>713</v>
      </c>
      <c r="G10944" s="19">
        <v>80</v>
      </c>
      <c r="H10944" s="19">
        <v>38.47</v>
      </c>
      <c r="I10944" s="19">
        <v>22.07</v>
      </c>
      <c r="J10944" s="19" t="s">
        <v>54</v>
      </c>
      <c r="K10944" s="20">
        <v>151273.49</v>
      </c>
      <c r="L10944" s="20" t="s">
        <v>55</v>
      </c>
      <c r="M10944" s="20" t="s">
        <v>83</v>
      </c>
      <c r="N10944" s="26"/>
      <c r="O10944" s="20" t="s">
        <v>56</v>
      </c>
      <c r="P10944" t="str">
        <f t="shared" si="170"/>
        <v>INSERT INTO @DataTable (Deal, AdvanceDate, PROV, DealPurpose, RateType, BEACON, LTV, TDS, GDS, InsuranceType, PrincipalBalance, OccupancyType, AccountStatus, Closed_Date, DelinquencyBucket) VALUES (10943, '2014-06-25', 'ON', 'Refinance External', 'Fixed', 713, 80, 38.47, 22.07, 'Conv', 151273.49, 'Owner-Occupied', 'Open', '1900-01-00', 'Current');</v>
      </c>
    </row>
    <row r="10945" spans="1:16" x14ac:dyDescent="0.35">
      <c r="A10945" s="22">
        <v>10944</v>
      </c>
      <c r="B10945" s="21">
        <v>42251</v>
      </c>
      <c r="C10945" s="22" t="s">
        <v>57</v>
      </c>
      <c r="D10945" s="22" t="s">
        <v>52</v>
      </c>
      <c r="E10945" s="22" t="s">
        <v>40</v>
      </c>
      <c r="F10945" s="22">
        <v>784</v>
      </c>
      <c r="G10945" s="22">
        <v>65.08</v>
      </c>
      <c r="H10945" s="22">
        <v>21.24</v>
      </c>
      <c r="I10945" s="22">
        <v>15.88</v>
      </c>
      <c r="J10945" s="22" t="s">
        <v>54</v>
      </c>
      <c r="K10945" s="23">
        <v>408707.03</v>
      </c>
      <c r="L10945" s="23" t="s">
        <v>55</v>
      </c>
      <c r="M10945" s="23" t="s">
        <v>83</v>
      </c>
      <c r="N10945" s="27"/>
      <c r="O10945" s="23" t="s">
        <v>56</v>
      </c>
      <c r="P10945" t="str">
        <f t="shared" si="170"/>
        <v>INSERT INTO @DataTable (Deal, AdvanceDate, PROV, DealPurpose, RateType, BEACON, LTV, TDS, GDS, InsuranceType, PrincipalBalance, OccupancyType, AccountStatus, Closed_Date, DelinquencyBucket) VALUES (10944, '2015-09-04', 'ON', 'Refinance External', 'ARM', 784, 65.08, 21.24, 15.88, 'Conv', 408707.03, 'Owner-Occupied', 'Open', '1900-01-00', 'Current');</v>
      </c>
    </row>
    <row r="10946" spans="1:16" x14ac:dyDescent="0.35">
      <c r="A10946" s="19">
        <v>10945</v>
      </c>
      <c r="B10946" s="18">
        <v>42146</v>
      </c>
      <c r="C10946" s="19" t="s">
        <v>57</v>
      </c>
      <c r="D10946" s="19" t="s">
        <v>61</v>
      </c>
      <c r="E10946" s="19" t="s">
        <v>40</v>
      </c>
      <c r="F10946" s="19">
        <v>772</v>
      </c>
      <c r="G10946" s="19">
        <v>85</v>
      </c>
      <c r="H10946" s="19">
        <v>30.83</v>
      </c>
      <c r="I10946" s="19">
        <v>30.12</v>
      </c>
      <c r="J10946" s="19" t="s">
        <v>60</v>
      </c>
      <c r="K10946" s="20">
        <v>226335.69</v>
      </c>
      <c r="L10946" s="20" t="s">
        <v>55</v>
      </c>
      <c r="M10946" s="20" t="s">
        <v>83</v>
      </c>
      <c r="N10946" s="26"/>
      <c r="O10946" s="20" t="s">
        <v>56</v>
      </c>
      <c r="P10946" t="str">
        <f t="shared" si="170"/>
        <v>INSERT INTO @DataTable (Deal, AdvanceDate, PROV, DealPurpose, RateType, BEACON, LTV, TDS, GDS, InsuranceType, PrincipalBalance, OccupancyType, AccountStatus, Closed_Date, DelinquencyBucket) VALUES (10945, '2015-05-22', 'ON', 'Purchase', 'ARM', 772, 85, 30.83, 30.12, 'HiRatio', 226335.69, 'Owner-Occupied', 'Open', '1900-01-00', 'Current');</v>
      </c>
    </row>
    <row r="10947" spans="1:16" x14ac:dyDescent="0.35">
      <c r="A10947" s="22">
        <v>10946</v>
      </c>
      <c r="B10947" s="21">
        <v>42199</v>
      </c>
      <c r="C10947" s="22" t="s">
        <v>57</v>
      </c>
      <c r="D10947" s="22" t="s">
        <v>59</v>
      </c>
      <c r="E10947" s="22" t="s">
        <v>40</v>
      </c>
      <c r="F10947" s="22">
        <v>765</v>
      </c>
      <c r="G10947" s="22">
        <v>59.23</v>
      </c>
      <c r="H10947" s="22">
        <v>30.94</v>
      </c>
      <c r="I10947" s="22">
        <v>7.83</v>
      </c>
      <c r="J10947" s="22" t="s">
        <v>54</v>
      </c>
      <c r="K10947" s="23">
        <v>198203.29</v>
      </c>
      <c r="L10947" s="23" t="s">
        <v>66</v>
      </c>
      <c r="M10947" s="23" t="s">
        <v>83</v>
      </c>
      <c r="N10947" s="27"/>
      <c r="O10947" s="23" t="s">
        <v>56</v>
      </c>
      <c r="P10947" t="str">
        <f t="shared" ref="P10947:P11010" si="171">"INSERT INTO @DataTable (Deal, AdvanceDate, PROV, DealPurpose, RateType, BEACON, LTV, TDS, GDS, InsuranceType, PrincipalBalance, OccupancyType, AccountStatus, Closed_Date, DelinquencyBucket) VALUES (" &amp; A10947 &amp; ", " &amp; "'" &amp; TEXT(B10947, "yyyy-mm-dd") &amp; "', '" &amp; C10947 &amp; "', '" &amp; D10947 &amp; "', '" &amp; E10947 &amp; "', " &amp; F10947 &amp; ", " &amp; G10947 &amp; ", " &amp; H10947 &amp; ", " &amp; I10947 &amp; ", '" &amp; J10947 &amp; "', " &amp; K10947 &amp; ", '" &amp; L10947 &amp; "', '" &amp; M10947 &amp; "', '" &amp;TEXT(N10947, "yyyy-mm-dd") &amp; "', '" &amp; O10947 &amp; "');"</f>
        <v>INSERT INTO @DataTable (Deal, AdvanceDate, PROV, DealPurpose, RateType, BEACON, LTV, TDS, GDS, InsuranceType, PrincipalBalance, OccupancyType, AccountStatus, Closed_Date, DelinquencyBucket) VALUES (10946, '2015-07-14', 'ON', 'Transfer', 'ARM', 765, 59.23, 30.94, 7.83, 'Conv', 198203.29, 'Second Home', 'Open', '1900-01-00', 'Current');</v>
      </c>
    </row>
    <row r="10948" spans="1:16" x14ac:dyDescent="0.35">
      <c r="A10948" s="19">
        <v>10947</v>
      </c>
      <c r="B10948" s="18">
        <v>42481</v>
      </c>
      <c r="C10948" s="19" t="s">
        <v>57</v>
      </c>
      <c r="D10948" s="19" t="s">
        <v>61</v>
      </c>
      <c r="E10948" s="19" t="s">
        <v>53</v>
      </c>
      <c r="F10948" s="19">
        <v>804</v>
      </c>
      <c r="G10948" s="19">
        <v>75.87</v>
      </c>
      <c r="H10948" s="19">
        <v>24.1</v>
      </c>
      <c r="I10948" s="19">
        <v>22.39</v>
      </c>
      <c r="J10948" s="19" t="s">
        <v>54</v>
      </c>
      <c r="K10948" s="20">
        <v>466064.85</v>
      </c>
      <c r="L10948" s="20" t="s">
        <v>55</v>
      </c>
      <c r="M10948" s="20" t="s">
        <v>83</v>
      </c>
      <c r="N10948" s="26"/>
      <c r="O10948" s="20" t="s">
        <v>56</v>
      </c>
      <c r="P10948" t="str">
        <f t="shared" si="171"/>
        <v>INSERT INTO @DataTable (Deal, AdvanceDate, PROV, DealPurpose, RateType, BEACON, LTV, TDS, GDS, InsuranceType, PrincipalBalance, OccupancyType, AccountStatus, Closed_Date, DelinquencyBucket) VALUES (10947, '2016-04-21', 'ON', 'Purchase', 'Fixed', 804, 75.87, 24.1, 22.39, 'Conv', 466064.85, 'Owner-Occupied', 'Open', '1900-01-00', 'Current');</v>
      </c>
    </row>
    <row r="10949" spans="1:16" x14ac:dyDescent="0.35">
      <c r="A10949" s="22">
        <v>10948</v>
      </c>
      <c r="B10949" s="21">
        <v>41929</v>
      </c>
      <c r="C10949" s="22" t="s">
        <v>57</v>
      </c>
      <c r="D10949" s="22" t="s">
        <v>61</v>
      </c>
      <c r="E10949" s="22" t="s">
        <v>53</v>
      </c>
      <c r="F10949" s="22">
        <v>715</v>
      </c>
      <c r="G10949" s="22">
        <v>95</v>
      </c>
      <c r="H10949" s="22">
        <v>40.770000000000003</v>
      </c>
      <c r="I10949" s="22">
        <v>29.83</v>
      </c>
      <c r="J10949" s="22" t="s">
        <v>60</v>
      </c>
      <c r="K10949" s="23">
        <v>743958.54</v>
      </c>
      <c r="L10949" s="23" t="s">
        <v>55</v>
      </c>
      <c r="M10949" s="23" t="s">
        <v>83</v>
      </c>
      <c r="N10949" s="27"/>
      <c r="O10949" s="23" t="s">
        <v>56</v>
      </c>
      <c r="P10949" t="str">
        <f t="shared" si="171"/>
        <v>INSERT INTO @DataTable (Deal, AdvanceDate, PROV, DealPurpose, RateType, BEACON, LTV, TDS, GDS, InsuranceType, PrincipalBalance, OccupancyType, AccountStatus, Closed_Date, DelinquencyBucket) VALUES (10948, '2014-10-17', 'ON', 'Purchase', 'Fixed', 715, 95, 40.77, 29.83, 'HiRatio', 743958.54, 'Owner-Occupied', 'Open', '1900-01-00', 'Current');</v>
      </c>
    </row>
    <row r="10950" spans="1:16" x14ac:dyDescent="0.35">
      <c r="A10950" s="19">
        <v>10949</v>
      </c>
      <c r="B10950" s="18">
        <v>42354</v>
      </c>
      <c r="C10950" s="19" t="s">
        <v>58</v>
      </c>
      <c r="D10950" s="19" t="s">
        <v>52</v>
      </c>
      <c r="E10950" s="19" t="s">
        <v>40</v>
      </c>
      <c r="F10950" s="19">
        <v>764</v>
      </c>
      <c r="G10950" s="19">
        <v>14.35</v>
      </c>
      <c r="H10950" s="19">
        <v>13.2</v>
      </c>
      <c r="I10950" s="19">
        <v>11.24</v>
      </c>
      <c r="J10950" s="19" t="s">
        <v>54</v>
      </c>
      <c r="K10950" s="20">
        <v>140234</v>
      </c>
      <c r="L10950" s="20" t="s">
        <v>55</v>
      </c>
      <c r="M10950" s="20" t="s">
        <v>83</v>
      </c>
      <c r="N10950" s="26"/>
      <c r="O10950" s="20" t="s">
        <v>56</v>
      </c>
      <c r="P10950" t="str">
        <f t="shared" si="171"/>
        <v>INSERT INTO @DataTable (Deal, AdvanceDate, PROV, DealPurpose, RateType, BEACON, LTV, TDS, GDS, InsuranceType, PrincipalBalance, OccupancyType, AccountStatus, Closed_Date, DelinquencyBucket) VALUES (10949, '2015-12-16', 'BC', 'Refinance External', 'ARM', 764, 14.35, 13.2, 11.24, 'Conv', 140234, 'Owner-Occupied', 'Open', '1900-01-00', 'Current');</v>
      </c>
    </row>
    <row r="10951" spans="1:16" x14ac:dyDescent="0.35">
      <c r="A10951" s="22">
        <v>10950</v>
      </c>
      <c r="B10951" s="21">
        <v>41786</v>
      </c>
      <c r="C10951" s="22" t="s">
        <v>57</v>
      </c>
      <c r="D10951" s="22" t="s">
        <v>61</v>
      </c>
      <c r="E10951" s="22" t="s">
        <v>53</v>
      </c>
      <c r="F10951" s="22">
        <v>788</v>
      </c>
      <c r="G10951" s="22">
        <v>50.73</v>
      </c>
      <c r="H10951" s="22">
        <v>26.22</v>
      </c>
      <c r="I10951" s="22">
        <v>25.13</v>
      </c>
      <c r="J10951" s="22" t="s">
        <v>54</v>
      </c>
      <c r="K10951" s="23">
        <v>211149.89</v>
      </c>
      <c r="L10951" s="23" t="s">
        <v>55</v>
      </c>
      <c r="M10951" s="23" t="s">
        <v>83</v>
      </c>
      <c r="N10951" s="27"/>
      <c r="O10951" s="23" t="s">
        <v>56</v>
      </c>
      <c r="P10951" t="str">
        <f t="shared" si="171"/>
        <v>INSERT INTO @DataTable (Deal, AdvanceDate, PROV, DealPurpose, RateType, BEACON, LTV, TDS, GDS, InsuranceType, PrincipalBalance, OccupancyType, AccountStatus, Closed_Date, DelinquencyBucket) VALUES (10950, '2014-05-27', 'ON', 'Purchase', 'Fixed', 788, 50.73, 26.22, 25.13, 'Conv', 211149.89, 'Owner-Occupied', 'Open', '1900-01-00', 'Current');</v>
      </c>
    </row>
    <row r="10952" spans="1:16" x14ac:dyDescent="0.35">
      <c r="A10952" s="19">
        <v>10951</v>
      </c>
      <c r="B10952" s="18">
        <v>42453</v>
      </c>
      <c r="C10952" s="19" t="s">
        <v>63</v>
      </c>
      <c r="D10952" s="19" t="s">
        <v>59</v>
      </c>
      <c r="E10952" s="19" t="s">
        <v>40</v>
      </c>
      <c r="F10952" s="19">
        <v>725</v>
      </c>
      <c r="G10952" s="19">
        <v>72.92</v>
      </c>
      <c r="H10952" s="19">
        <v>37.25</v>
      </c>
      <c r="I10952" s="19">
        <v>22.19</v>
      </c>
      <c r="J10952" s="19" t="s">
        <v>54</v>
      </c>
      <c r="K10952" s="20">
        <v>187008.96</v>
      </c>
      <c r="L10952" s="20" t="s">
        <v>55</v>
      </c>
      <c r="M10952" s="20" t="s">
        <v>83</v>
      </c>
      <c r="N10952" s="26"/>
      <c r="O10952" s="20" t="s">
        <v>56</v>
      </c>
      <c r="P10952" t="str">
        <f t="shared" si="171"/>
        <v>INSERT INTO @DataTable (Deal, AdvanceDate, PROV, DealPurpose, RateType, BEACON, LTV, TDS, GDS, InsuranceType, PrincipalBalance, OccupancyType, AccountStatus, Closed_Date, DelinquencyBucket) VALUES (10951, '2016-03-24', 'SK', 'Transfer', 'ARM', 725, 72.92, 37.25, 22.19, 'Conv', 187008.96, 'Owner-Occupied', 'Open', '1900-01-00', 'Current');</v>
      </c>
    </row>
    <row r="10953" spans="1:16" x14ac:dyDescent="0.35">
      <c r="A10953" s="22">
        <v>10952</v>
      </c>
      <c r="B10953" s="21">
        <v>42216</v>
      </c>
      <c r="C10953" s="22" t="s">
        <v>51</v>
      </c>
      <c r="D10953" s="22" t="s">
        <v>61</v>
      </c>
      <c r="E10953" s="22" t="s">
        <v>53</v>
      </c>
      <c r="F10953" s="22">
        <v>764</v>
      </c>
      <c r="G10953" s="22">
        <v>95</v>
      </c>
      <c r="H10953" s="22">
        <v>41.28</v>
      </c>
      <c r="I10953" s="22">
        <v>19.690000000000001</v>
      </c>
      <c r="J10953" s="22" t="s">
        <v>60</v>
      </c>
      <c r="K10953" s="23">
        <v>149682.76999999999</v>
      </c>
      <c r="L10953" s="23" t="s">
        <v>55</v>
      </c>
      <c r="M10953" s="23" t="s">
        <v>83</v>
      </c>
      <c r="N10953" s="27"/>
      <c r="O10953" s="23" t="s">
        <v>56</v>
      </c>
      <c r="P10953" t="str">
        <f t="shared" si="171"/>
        <v>INSERT INTO @DataTable (Deal, AdvanceDate, PROV, DealPurpose, RateType, BEACON, LTV, TDS, GDS, InsuranceType, PrincipalBalance, OccupancyType, AccountStatus, Closed_Date, DelinquencyBucket) VALUES (10952, '2015-07-31', 'AB', 'Purchase', 'Fixed', 764, 95, 41.28, 19.69, 'HiRatio', 149682.77, 'Owner-Occupied', 'Open', '1900-01-00', 'Current');</v>
      </c>
    </row>
    <row r="10954" spans="1:16" x14ac:dyDescent="0.35">
      <c r="A10954" s="19">
        <v>10953</v>
      </c>
      <c r="B10954" s="18">
        <v>42163</v>
      </c>
      <c r="C10954" s="19" t="s">
        <v>57</v>
      </c>
      <c r="D10954" s="19" t="s">
        <v>52</v>
      </c>
      <c r="E10954" s="19" t="s">
        <v>40</v>
      </c>
      <c r="F10954" s="19">
        <v>768</v>
      </c>
      <c r="G10954" s="19">
        <v>71.430000000000007</v>
      </c>
      <c r="H10954" s="19">
        <v>21.5</v>
      </c>
      <c r="I10954" s="19">
        <v>20.34</v>
      </c>
      <c r="J10954" s="19" t="s">
        <v>54</v>
      </c>
      <c r="K10954" s="20">
        <v>280199.34000000003</v>
      </c>
      <c r="L10954" s="20" t="s">
        <v>55</v>
      </c>
      <c r="M10954" s="20" t="s">
        <v>83</v>
      </c>
      <c r="N10954" s="26"/>
      <c r="O10954" s="20" t="s">
        <v>56</v>
      </c>
      <c r="P10954" t="str">
        <f t="shared" si="171"/>
        <v>INSERT INTO @DataTable (Deal, AdvanceDate, PROV, DealPurpose, RateType, BEACON, LTV, TDS, GDS, InsuranceType, PrincipalBalance, OccupancyType, AccountStatus, Closed_Date, DelinquencyBucket) VALUES (10953, '2015-06-08', 'ON', 'Refinance External', 'ARM', 768, 71.43, 21.5, 20.34, 'Conv', 280199.34, 'Owner-Occupied', 'Open', '1900-01-00', 'Current');</v>
      </c>
    </row>
    <row r="10955" spans="1:16" x14ac:dyDescent="0.35">
      <c r="A10955" s="22">
        <v>10954</v>
      </c>
      <c r="B10955" s="21">
        <v>41141</v>
      </c>
      <c r="C10955" s="22" t="s">
        <v>51</v>
      </c>
      <c r="D10955" s="22" t="s">
        <v>61</v>
      </c>
      <c r="E10955" s="22" t="s">
        <v>53</v>
      </c>
      <c r="F10955" s="22">
        <v>688</v>
      </c>
      <c r="G10955" s="22">
        <v>93.8</v>
      </c>
      <c r="H10955" s="22">
        <v>35.950000000000003</v>
      </c>
      <c r="I10955" s="22">
        <v>34.78</v>
      </c>
      <c r="J10955" s="22" t="s">
        <v>60</v>
      </c>
      <c r="K10955" s="23">
        <v>281947.15999999997</v>
      </c>
      <c r="L10955" s="23" t="s">
        <v>55</v>
      </c>
      <c r="M10955" s="23" t="s">
        <v>83</v>
      </c>
      <c r="N10955" s="27"/>
      <c r="O10955" s="23" t="s">
        <v>56</v>
      </c>
      <c r="P10955" t="str">
        <f t="shared" si="171"/>
        <v>INSERT INTO @DataTable (Deal, AdvanceDate, PROV, DealPurpose, RateType, BEACON, LTV, TDS, GDS, InsuranceType, PrincipalBalance, OccupancyType, AccountStatus, Closed_Date, DelinquencyBucket) VALUES (10954, '2012-08-20', 'AB', 'Purchase', 'Fixed', 688, 93.8, 35.95, 34.78, 'HiRatio', 281947.16, 'Owner-Occupied', 'Open', '1900-01-00', 'Current');</v>
      </c>
    </row>
    <row r="10956" spans="1:16" x14ac:dyDescent="0.35">
      <c r="A10956" s="19">
        <v>10955</v>
      </c>
      <c r="B10956" s="18">
        <v>42529</v>
      </c>
      <c r="C10956" s="19" t="s">
        <v>51</v>
      </c>
      <c r="D10956" s="19" t="s">
        <v>61</v>
      </c>
      <c r="E10956" s="19" t="s">
        <v>53</v>
      </c>
      <c r="F10956" s="19">
        <v>740</v>
      </c>
      <c r="G10956" s="19">
        <v>94.7</v>
      </c>
      <c r="H10956" s="19">
        <v>28.33</v>
      </c>
      <c r="I10956" s="19">
        <v>22.61</v>
      </c>
      <c r="J10956" s="19" t="s">
        <v>60</v>
      </c>
      <c r="K10956" s="20">
        <v>319232.36</v>
      </c>
      <c r="L10956" s="20" t="s">
        <v>55</v>
      </c>
      <c r="M10956" s="20" t="s">
        <v>83</v>
      </c>
      <c r="N10956" s="26"/>
      <c r="O10956" s="20" t="s">
        <v>56</v>
      </c>
      <c r="P10956" t="str">
        <f t="shared" si="171"/>
        <v>INSERT INTO @DataTable (Deal, AdvanceDate, PROV, DealPurpose, RateType, BEACON, LTV, TDS, GDS, InsuranceType, PrincipalBalance, OccupancyType, AccountStatus, Closed_Date, DelinquencyBucket) VALUES (10955, '2016-06-08', 'AB', 'Purchase', 'Fixed', 740, 94.7, 28.33, 22.61, 'HiRatio', 319232.36, 'Owner-Occupied', 'Open', '1900-01-00', 'Current');</v>
      </c>
    </row>
    <row r="10957" spans="1:16" x14ac:dyDescent="0.35">
      <c r="A10957" s="22">
        <v>10956</v>
      </c>
      <c r="B10957" s="21">
        <v>42550</v>
      </c>
      <c r="C10957" s="22" t="s">
        <v>74</v>
      </c>
      <c r="D10957" s="22" t="s">
        <v>61</v>
      </c>
      <c r="E10957" s="22" t="s">
        <v>53</v>
      </c>
      <c r="F10957" s="22">
        <v>680</v>
      </c>
      <c r="G10957" s="22">
        <v>95</v>
      </c>
      <c r="H10957" s="22">
        <v>22.88</v>
      </c>
      <c r="I10957" s="22">
        <v>13.88</v>
      </c>
      <c r="J10957" s="22" t="s">
        <v>60</v>
      </c>
      <c r="K10957" s="23">
        <v>86120.01</v>
      </c>
      <c r="L10957" s="23" t="s">
        <v>55</v>
      </c>
      <c r="M10957" s="23" t="s">
        <v>83</v>
      </c>
      <c r="N10957" s="27"/>
      <c r="O10957" s="23" t="s">
        <v>56</v>
      </c>
      <c r="P10957" t="str">
        <f t="shared" si="171"/>
        <v>INSERT INTO @DataTable (Deal, AdvanceDate, PROV, DealPurpose, RateType, BEACON, LTV, TDS, GDS, InsuranceType, PrincipalBalance, OccupancyType, AccountStatus, Closed_Date, DelinquencyBucket) VALUES (10956, '2016-06-29', 'MB', 'Purchase', 'Fixed', 680, 95, 22.88, 13.88, 'HiRatio', 86120.01, 'Owner-Occupied', 'Open', '1900-01-00', 'Current');</v>
      </c>
    </row>
    <row r="10958" spans="1:16" x14ac:dyDescent="0.35">
      <c r="A10958" s="19">
        <v>10957</v>
      </c>
      <c r="B10958" s="18">
        <v>42118</v>
      </c>
      <c r="C10958" s="19" t="s">
        <v>57</v>
      </c>
      <c r="D10958" s="19" t="s">
        <v>61</v>
      </c>
      <c r="E10958" s="19" t="s">
        <v>53</v>
      </c>
      <c r="F10958" s="19">
        <v>724</v>
      </c>
      <c r="G10958" s="19">
        <v>95</v>
      </c>
      <c r="H10958" s="19">
        <v>39.56</v>
      </c>
      <c r="I10958" s="19">
        <v>25.31</v>
      </c>
      <c r="J10958" s="19" t="s">
        <v>60</v>
      </c>
      <c r="K10958" s="20">
        <v>176824.2</v>
      </c>
      <c r="L10958" s="20" t="s">
        <v>55</v>
      </c>
      <c r="M10958" s="20" t="s">
        <v>83</v>
      </c>
      <c r="N10958" s="26"/>
      <c r="O10958" s="20" t="s">
        <v>56</v>
      </c>
      <c r="P10958" t="str">
        <f t="shared" si="171"/>
        <v>INSERT INTO @DataTable (Deal, AdvanceDate, PROV, DealPurpose, RateType, BEACON, LTV, TDS, GDS, InsuranceType, PrincipalBalance, OccupancyType, AccountStatus, Closed_Date, DelinquencyBucket) VALUES (10957, '2015-04-24', 'ON', 'Purchase', 'Fixed', 724, 95, 39.56, 25.31, 'HiRatio', 176824.2, 'Owner-Occupied', 'Open', '1900-01-00', 'Current');</v>
      </c>
    </row>
    <row r="10959" spans="1:16" x14ac:dyDescent="0.35">
      <c r="A10959" s="22">
        <v>10958</v>
      </c>
      <c r="B10959" s="21">
        <v>41995</v>
      </c>
      <c r="C10959" s="22" t="s">
        <v>57</v>
      </c>
      <c r="D10959" s="22" t="s">
        <v>52</v>
      </c>
      <c r="E10959" s="22" t="s">
        <v>53</v>
      </c>
      <c r="F10959" s="22">
        <v>721</v>
      </c>
      <c r="G10959" s="22">
        <v>80</v>
      </c>
      <c r="H10959" s="22">
        <v>35.74</v>
      </c>
      <c r="I10959" s="22">
        <v>27.75</v>
      </c>
      <c r="J10959" s="22" t="s">
        <v>54</v>
      </c>
      <c r="K10959" s="23">
        <v>338911.4</v>
      </c>
      <c r="L10959" s="23" t="s">
        <v>55</v>
      </c>
      <c r="M10959" s="23" t="s">
        <v>83</v>
      </c>
      <c r="N10959" s="27"/>
      <c r="O10959" s="23" t="s">
        <v>56</v>
      </c>
      <c r="P10959" t="str">
        <f t="shared" si="171"/>
        <v>INSERT INTO @DataTable (Deal, AdvanceDate, PROV, DealPurpose, RateType, BEACON, LTV, TDS, GDS, InsuranceType, PrincipalBalance, OccupancyType, AccountStatus, Closed_Date, DelinquencyBucket) VALUES (10958, '2014-12-22', 'ON', 'Refinance External', 'Fixed', 721, 80, 35.74, 27.75, 'Conv', 338911.4, 'Owner-Occupied', 'Open', '1900-01-00', 'Current');</v>
      </c>
    </row>
    <row r="10960" spans="1:16" x14ac:dyDescent="0.35">
      <c r="A10960" s="19">
        <v>10959</v>
      </c>
      <c r="B10960" s="18">
        <v>42240</v>
      </c>
      <c r="C10960" s="19" t="s">
        <v>57</v>
      </c>
      <c r="D10960" s="19" t="s">
        <v>61</v>
      </c>
      <c r="E10960" s="19" t="s">
        <v>53</v>
      </c>
      <c r="F10960" s="19">
        <v>727</v>
      </c>
      <c r="G10960" s="19">
        <v>76.08</v>
      </c>
      <c r="H10960" s="19">
        <v>37.65</v>
      </c>
      <c r="I10960" s="19">
        <v>35.6</v>
      </c>
      <c r="J10960" s="19" t="s">
        <v>54</v>
      </c>
      <c r="K10960" s="20">
        <v>766176.18</v>
      </c>
      <c r="L10960" s="20" t="s">
        <v>55</v>
      </c>
      <c r="M10960" s="20" t="s">
        <v>83</v>
      </c>
      <c r="N10960" s="26"/>
      <c r="O10960" s="20" t="s">
        <v>56</v>
      </c>
      <c r="P10960" t="str">
        <f t="shared" si="171"/>
        <v>INSERT INTO @DataTable (Deal, AdvanceDate, PROV, DealPurpose, RateType, BEACON, LTV, TDS, GDS, InsuranceType, PrincipalBalance, OccupancyType, AccountStatus, Closed_Date, DelinquencyBucket) VALUES (10959, '2015-08-24', 'ON', 'Purchase', 'Fixed', 727, 76.08, 37.65, 35.6, 'Conv', 766176.18, 'Owner-Occupied', 'Open', '1900-01-00', 'Current');</v>
      </c>
    </row>
    <row r="10961" spans="1:16" x14ac:dyDescent="0.35">
      <c r="A10961" s="22">
        <v>10960</v>
      </c>
      <c r="B10961" s="21">
        <v>41667</v>
      </c>
      <c r="C10961" s="22" t="s">
        <v>63</v>
      </c>
      <c r="D10961" s="22" t="s">
        <v>61</v>
      </c>
      <c r="E10961" s="22" t="s">
        <v>40</v>
      </c>
      <c r="F10961" s="22">
        <v>759</v>
      </c>
      <c r="G10961" s="22">
        <v>95</v>
      </c>
      <c r="H10961" s="22">
        <v>32.79</v>
      </c>
      <c r="I10961" s="22">
        <v>10.64</v>
      </c>
      <c r="J10961" s="22" t="s">
        <v>60</v>
      </c>
      <c r="K10961" s="23">
        <v>288340.15000000002</v>
      </c>
      <c r="L10961" s="23" t="s">
        <v>66</v>
      </c>
      <c r="M10961" s="23" t="s">
        <v>83</v>
      </c>
      <c r="N10961" s="27"/>
      <c r="O10961" s="23" t="s">
        <v>56</v>
      </c>
      <c r="P10961" t="str">
        <f t="shared" si="171"/>
        <v>INSERT INTO @DataTable (Deal, AdvanceDate, PROV, DealPurpose, RateType, BEACON, LTV, TDS, GDS, InsuranceType, PrincipalBalance, OccupancyType, AccountStatus, Closed_Date, DelinquencyBucket) VALUES (10960, '2014-01-28', 'SK', 'Purchase', 'ARM', 759, 95, 32.79, 10.64, 'HiRatio', 288340.15, 'Second Home', 'Open', '1900-01-00', 'Current');</v>
      </c>
    </row>
    <row r="10962" spans="1:16" x14ac:dyDescent="0.35">
      <c r="A10962" s="19">
        <v>10961</v>
      </c>
      <c r="B10962" s="18">
        <v>42398</v>
      </c>
      <c r="C10962" s="19" t="s">
        <v>57</v>
      </c>
      <c r="D10962" s="19" t="s">
        <v>61</v>
      </c>
      <c r="E10962" s="19" t="s">
        <v>40</v>
      </c>
      <c r="F10962" s="19">
        <v>680</v>
      </c>
      <c r="G10962" s="19">
        <v>95</v>
      </c>
      <c r="H10962" s="19">
        <v>28.9</v>
      </c>
      <c r="I10962" s="19">
        <v>27.47</v>
      </c>
      <c r="J10962" s="19" t="s">
        <v>60</v>
      </c>
      <c r="K10962" s="20">
        <v>281702.03000000003</v>
      </c>
      <c r="L10962" s="20" t="s">
        <v>55</v>
      </c>
      <c r="M10962" s="20" t="s">
        <v>83</v>
      </c>
      <c r="N10962" s="26"/>
      <c r="O10962" s="20" t="s">
        <v>56</v>
      </c>
      <c r="P10962" t="str">
        <f t="shared" si="171"/>
        <v>INSERT INTO @DataTable (Deal, AdvanceDate, PROV, DealPurpose, RateType, BEACON, LTV, TDS, GDS, InsuranceType, PrincipalBalance, OccupancyType, AccountStatus, Closed_Date, DelinquencyBucket) VALUES (10961, '2016-01-29', 'ON', 'Purchase', 'ARM', 680, 95, 28.9, 27.47, 'HiRatio', 281702.03, 'Owner-Occupied', 'Open', '1900-01-00', 'Current');</v>
      </c>
    </row>
    <row r="10963" spans="1:16" x14ac:dyDescent="0.35">
      <c r="A10963" s="22">
        <v>10962</v>
      </c>
      <c r="B10963" s="21">
        <v>42557</v>
      </c>
      <c r="C10963" s="22" t="s">
        <v>57</v>
      </c>
      <c r="D10963" s="22" t="s">
        <v>61</v>
      </c>
      <c r="E10963" s="22" t="s">
        <v>53</v>
      </c>
      <c r="F10963" s="22">
        <v>828</v>
      </c>
      <c r="G10963" s="22">
        <v>80</v>
      </c>
      <c r="H10963" s="22">
        <v>29.01</v>
      </c>
      <c r="I10963" s="22">
        <v>21.46</v>
      </c>
      <c r="J10963" s="22" t="s">
        <v>54</v>
      </c>
      <c r="K10963" s="23">
        <v>392623.35</v>
      </c>
      <c r="L10963" s="23" t="s">
        <v>55</v>
      </c>
      <c r="M10963" s="23" t="s">
        <v>83</v>
      </c>
      <c r="N10963" s="27"/>
      <c r="O10963" s="23" t="s">
        <v>56</v>
      </c>
      <c r="P10963" t="str">
        <f t="shared" si="171"/>
        <v>INSERT INTO @DataTable (Deal, AdvanceDate, PROV, DealPurpose, RateType, BEACON, LTV, TDS, GDS, InsuranceType, PrincipalBalance, OccupancyType, AccountStatus, Closed_Date, DelinquencyBucket) VALUES (10962, '2016-07-06', 'ON', 'Purchase', 'Fixed', 828, 80, 29.01, 21.46, 'Conv', 392623.35, 'Owner-Occupied', 'Open', '1900-01-00', 'Current');</v>
      </c>
    </row>
    <row r="10964" spans="1:16" x14ac:dyDescent="0.35">
      <c r="A10964" s="19">
        <v>10963</v>
      </c>
      <c r="B10964" s="18">
        <v>41838</v>
      </c>
      <c r="C10964" s="19" t="s">
        <v>57</v>
      </c>
      <c r="D10964" s="19" t="s">
        <v>61</v>
      </c>
      <c r="E10964" s="19" t="s">
        <v>40</v>
      </c>
      <c r="F10964" s="19">
        <v>747</v>
      </c>
      <c r="G10964" s="19">
        <v>94.46</v>
      </c>
      <c r="H10964" s="19">
        <v>31.31</v>
      </c>
      <c r="I10964" s="19">
        <v>23.54</v>
      </c>
      <c r="J10964" s="19" t="s">
        <v>60</v>
      </c>
      <c r="K10964" s="20">
        <v>272269.32</v>
      </c>
      <c r="L10964" s="20" t="s">
        <v>55</v>
      </c>
      <c r="M10964" s="20" t="s">
        <v>83</v>
      </c>
      <c r="N10964" s="26"/>
      <c r="O10964" s="20" t="s">
        <v>56</v>
      </c>
      <c r="P10964" t="str">
        <f t="shared" si="171"/>
        <v>INSERT INTO @DataTable (Deal, AdvanceDate, PROV, DealPurpose, RateType, BEACON, LTV, TDS, GDS, InsuranceType, PrincipalBalance, OccupancyType, AccountStatus, Closed_Date, DelinquencyBucket) VALUES (10963, '2014-07-18', 'ON', 'Purchase', 'ARM', 747, 94.46, 31.31, 23.54, 'HiRatio', 272269.32, 'Owner-Occupied', 'Open', '1900-01-00', 'Current');</v>
      </c>
    </row>
    <row r="10965" spans="1:16" x14ac:dyDescent="0.35">
      <c r="A10965" s="22">
        <v>10964</v>
      </c>
      <c r="B10965" s="21">
        <v>41354</v>
      </c>
      <c r="C10965" s="22" t="s">
        <v>57</v>
      </c>
      <c r="D10965" s="22" t="s">
        <v>61</v>
      </c>
      <c r="E10965" s="22" t="s">
        <v>53</v>
      </c>
      <c r="F10965" s="22">
        <v>728</v>
      </c>
      <c r="G10965" s="22">
        <v>95</v>
      </c>
      <c r="H10965" s="22">
        <v>43.48</v>
      </c>
      <c r="I10965" s="22">
        <v>31.48</v>
      </c>
      <c r="J10965" s="22" t="s">
        <v>60</v>
      </c>
      <c r="K10965" s="23">
        <v>182426.81</v>
      </c>
      <c r="L10965" s="23" t="s">
        <v>55</v>
      </c>
      <c r="M10965" s="23" t="s">
        <v>83</v>
      </c>
      <c r="N10965" s="27"/>
      <c r="O10965" s="23" t="s">
        <v>56</v>
      </c>
      <c r="P10965" t="str">
        <f t="shared" si="171"/>
        <v>INSERT INTO @DataTable (Deal, AdvanceDate, PROV, DealPurpose, RateType, BEACON, LTV, TDS, GDS, InsuranceType, PrincipalBalance, OccupancyType, AccountStatus, Closed_Date, DelinquencyBucket) VALUES (10964, '2013-03-21', 'ON', 'Purchase', 'Fixed', 728, 95, 43.48, 31.48, 'HiRatio', 182426.81, 'Owner-Occupied', 'Open', '1900-01-00', 'Current');</v>
      </c>
    </row>
    <row r="10966" spans="1:16" x14ac:dyDescent="0.35">
      <c r="A10966" s="19">
        <v>10965</v>
      </c>
      <c r="B10966" s="18">
        <v>41928</v>
      </c>
      <c r="C10966" s="19" t="s">
        <v>58</v>
      </c>
      <c r="D10966" s="19" t="s">
        <v>52</v>
      </c>
      <c r="E10966" s="19" t="s">
        <v>53</v>
      </c>
      <c r="F10966" s="19">
        <v>0</v>
      </c>
      <c r="G10966" s="19">
        <v>30</v>
      </c>
      <c r="H10966" s="19">
        <v>40.64</v>
      </c>
      <c r="I10966" s="19">
        <v>13.95</v>
      </c>
      <c r="J10966" s="19" t="s">
        <v>54</v>
      </c>
      <c r="K10966" s="20">
        <v>180348.55</v>
      </c>
      <c r="L10966" s="20" t="s">
        <v>62</v>
      </c>
      <c r="M10966" s="20" t="s">
        <v>83</v>
      </c>
      <c r="N10966" s="26"/>
      <c r="O10966" s="20" t="s">
        <v>56</v>
      </c>
      <c r="P10966" t="str">
        <f t="shared" si="171"/>
        <v>INSERT INTO @DataTable (Deal, AdvanceDate, PROV, DealPurpose, RateType, BEACON, LTV, TDS, GDS, InsuranceType, PrincipalBalance, OccupancyType, AccountStatus, Closed_Date, DelinquencyBucket) VALUES (10965, '2014-10-16', 'BC', 'Refinance External', 'Fixed', 0, 30, 40.64, 13.95, 'Conv', 180348.55, 'Rental', 'Open', '1900-01-00', 'Current');</v>
      </c>
    </row>
    <row r="10967" spans="1:16" x14ac:dyDescent="0.35">
      <c r="A10967" s="22">
        <v>10966</v>
      </c>
      <c r="B10967" s="21">
        <v>41725</v>
      </c>
      <c r="C10967" s="22" t="s">
        <v>51</v>
      </c>
      <c r="D10967" s="22" t="s">
        <v>61</v>
      </c>
      <c r="E10967" s="22" t="s">
        <v>53</v>
      </c>
      <c r="F10967" s="22">
        <v>769</v>
      </c>
      <c r="G10967" s="22">
        <v>89.15</v>
      </c>
      <c r="H10967" s="22">
        <v>36.479999999999997</v>
      </c>
      <c r="I10967" s="22">
        <v>23.97</v>
      </c>
      <c r="J10967" s="22" t="s">
        <v>60</v>
      </c>
      <c r="K10967" s="23">
        <v>304046.90999999997</v>
      </c>
      <c r="L10967" s="23" t="s">
        <v>55</v>
      </c>
      <c r="M10967" s="23" t="s">
        <v>83</v>
      </c>
      <c r="N10967" s="27"/>
      <c r="O10967" s="23" t="s">
        <v>56</v>
      </c>
      <c r="P10967" t="str">
        <f t="shared" si="171"/>
        <v>INSERT INTO @DataTable (Deal, AdvanceDate, PROV, DealPurpose, RateType, BEACON, LTV, TDS, GDS, InsuranceType, PrincipalBalance, OccupancyType, AccountStatus, Closed_Date, DelinquencyBucket) VALUES (10966, '2014-03-27', 'AB', 'Purchase', 'Fixed', 769, 89.15, 36.48, 23.97, 'HiRatio', 304046.91, 'Owner-Occupied', 'Open', '1900-01-00', 'Current');</v>
      </c>
    </row>
    <row r="10968" spans="1:16" x14ac:dyDescent="0.35">
      <c r="A10968" s="19">
        <v>10967</v>
      </c>
      <c r="B10968" s="18">
        <v>41592</v>
      </c>
      <c r="C10968" s="19" t="s">
        <v>57</v>
      </c>
      <c r="D10968" s="19" t="s">
        <v>61</v>
      </c>
      <c r="E10968" s="19" t="s">
        <v>53</v>
      </c>
      <c r="F10968" s="19">
        <v>704</v>
      </c>
      <c r="G10968" s="19">
        <v>95</v>
      </c>
      <c r="H10968" s="19">
        <v>39.11</v>
      </c>
      <c r="I10968" s="19">
        <v>35.659999999999997</v>
      </c>
      <c r="J10968" s="19" t="s">
        <v>60</v>
      </c>
      <c r="K10968" s="20">
        <v>228923.82</v>
      </c>
      <c r="L10968" s="20" t="s">
        <v>55</v>
      </c>
      <c r="M10968" s="20" t="s">
        <v>83</v>
      </c>
      <c r="N10968" s="26"/>
      <c r="O10968" s="20" t="s">
        <v>56</v>
      </c>
      <c r="P10968" t="str">
        <f t="shared" si="171"/>
        <v>INSERT INTO @DataTable (Deal, AdvanceDate, PROV, DealPurpose, RateType, BEACON, LTV, TDS, GDS, InsuranceType, PrincipalBalance, OccupancyType, AccountStatus, Closed_Date, DelinquencyBucket) VALUES (10967, '2013-11-14', 'ON', 'Purchase', 'Fixed', 704, 95, 39.11, 35.66, 'HiRatio', 228923.82, 'Owner-Occupied', 'Open', '1900-01-00', 'Current');</v>
      </c>
    </row>
    <row r="10969" spans="1:16" x14ac:dyDescent="0.35">
      <c r="A10969" s="22">
        <v>10968</v>
      </c>
      <c r="B10969" s="21">
        <v>41898</v>
      </c>
      <c r="C10969" s="22" t="s">
        <v>51</v>
      </c>
      <c r="D10969" s="22" t="s">
        <v>61</v>
      </c>
      <c r="E10969" s="22" t="s">
        <v>53</v>
      </c>
      <c r="F10969" s="22">
        <v>671</v>
      </c>
      <c r="G10969" s="22">
        <v>95</v>
      </c>
      <c r="H10969" s="22">
        <v>36.39</v>
      </c>
      <c r="I10969" s="22">
        <v>17.12</v>
      </c>
      <c r="J10969" s="22" t="s">
        <v>60</v>
      </c>
      <c r="K10969" s="23">
        <v>207763.94</v>
      </c>
      <c r="L10969" s="23" t="s">
        <v>55</v>
      </c>
      <c r="M10969" s="23" t="s">
        <v>83</v>
      </c>
      <c r="N10969" s="27"/>
      <c r="O10969" s="23" t="s">
        <v>56</v>
      </c>
      <c r="P10969" t="str">
        <f t="shared" si="171"/>
        <v>INSERT INTO @DataTable (Deal, AdvanceDate, PROV, DealPurpose, RateType, BEACON, LTV, TDS, GDS, InsuranceType, PrincipalBalance, OccupancyType, AccountStatus, Closed_Date, DelinquencyBucket) VALUES (10968, '2014-09-16', 'AB', 'Purchase', 'Fixed', 671, 95, 36.39, 17.12, 'HiRatio', 207763.94, 'Owner-Occupied', 'Open', '1900-01-00', 'Current');</v>
      </c>
    </row>
    <row r="10970" spans="1:16" x14ac:dyDescent="0.35">
      <c r="A10970" s="19">
        <v>10969</v>
      </c>
      <c r="B10970" s="18">
        <v>42320</v>
      </c>
      <c r="C10970" s="19" t="s">
        <v>57</v>
      </c>
      <c r="D10970" s="19" t="s">
        <v>59</v>
      </c>
      <c r="E10970" s="19" t="s">
        <v>53</v>
      </c>
      <c r="F10970" s="19">
        <v>802</v>
      </c>
      <c r="G10970" s="19">
        <v>55.99</v>
      </c>
      <c r="H10970" s="19">
        <v>35.97</v>
      </c>
      <c r="I10970" s="19">
        <v>25.4</v>
      </c>
      <c r="J10970" s="19" t="s">
        <v>54</v>
      </c>
      <c r="K10970" s="20">
        <v>241784.77</v>
      </c>
      <c r="L10970" s="20" t="s">
        <v>55</v>
      </c>
      <c r="M10970" s="20" t="s">
        <v>83</v>
      </c>
      <c r="N10970" s="26"/>
      <c r="O10970" s="20" t="s">
        <v>56</v>
      </c>
      <c r="P10970" t="str">
        <f t="shared" si="171"/>
        <v>INSERT INTO @DataTable (Deal, AdvanceDate, PROV, DealPurpose, RateType, BEACON, LTV, TDS, GDS, InsuranceType, PrincipalBalance, OccupancyType, AccountStatus, Closed_Date, DelinquencyBucket) VALUES (10969, '2015-11-12', 'ON', 'Transfer', 'Fixed', 802, 55.99, 35.97, 25.4, 'Conv', 241784.77, 'Owner-Occupied', 'Open', '1900-01-00', 'Current');</v>
      </c>
    </row>
    <row r="10971" spans="1:16" x14ac:dyDescent="0.35">
      <c r="A10971" s="22">
        <v>10970</v>
      </c>
      <c r="B10971" s="21">
        <v>42440</v>
      </c>
      <c r="C10971" s="22" t="s">
        <v>57</v>
      </c>
      <c r="D10971" s="22" t="s">
        <v>59</v>
      </c>
      <c r="E10971" s="22" t="s">
        <v>40</v>
      </c>
      <c r="F10971" s="22">
        <v>765</v>
      </c>
      <c r="G10971" s="22">
        <v>63.67</v>
      </c>
      <c r="H10971" s="22">
        <v>31.43</v>
      </c>
      <c r="I10971" s="22">
        <v>23.78</v>
      </c>
      <c r="J10971" s="22" t="s">
        <v>54</v>
      </c>
      <c r="K10971" s="23">
        <v>224119.32</v>
      </c>
      <c r="L10971" s="23" t="s">
        <v>55</v>
      </c>
      <c r="M10971" s="23" t="s">
        <v>83</v>
      </c>
      <c r="N10971" s="27"/>
      <c r="O10971" s="23" t="s">
        <v>56</v>
      </c>
      <c r="P10971" t="str">
        <f t="shared" si="171"/>
        <v>INSERT INTO @DataTable (Deal, AdvanceDate, PROV, DealPurpose, RateType, BEACON, LTV, TDS, GDS, InsuranceType, PrincipalBalance, OccupancyType, AccountStatus, Closed_Date, DelinquencyBucket) VALUES (10970, '2016-03-11', 'ON', 'Transfer', 'ARM', 765, 63.67, 31.43, 23.78, 'Conv', 224119.32, 'Owner-Occupied', 'Open', '1900-01-00', 'Current');</v>
      </c>
    </row>
    <row r="10972" spans="1:16" x14ac:dyDescent="0.35">
      <c r="A10972" s="19">
        <v>10971</v>
      </c>
      <c r="B10972" s="18">
        <v>41967</v>
      </c>
      <c r="C10972" s="19" t="s">
        <v>57</v>
      </c>
      <c r="D10972" s="19" t="s">
        <v>61</v>
      </c>
      <c r="E10972" s="19" t="s">
        <v>53</v>
      </c>
      <c r="F10972" s="19">
        <v>789</v>
      </c>
      <c r="G10972" s="19">
        <v>95</v>
      </c>
      <c r="H10972" s="19">
        <v>33.83</v>
      </c>
      <c r="I10972" s="19">
        <v>26.66</v>
      </c>
      <c r="J10972" s="19" t="s">
        <v>60</v>
      </c>
      <c r="K10972" s="20">
        <v>381676.33</v>
      </c>
      <c r="L10972" s="20" t="s">
        <v>55</v>
      </c>
      <c r="M10972" s="20" t="s">
        <v>83</v>
      </c>
      <c r="N10972" s="26"/>
      <c r="O10972" s="20" t="s">
        <v>56</v>
      </c>
      <c r="P10972" t="str">
        <f t="shared" si="171"/>
        <v>INSERT INTO @DataTable (Deal, AdvanceDate, PROV, DealPurpose, RateType, BEACON, LTV, TDS, GDS, InsuranceType, PrincipalBalance, OccupancyType, AccountStatus, Closed_Date, DelinquencyBucket) VALUES (10971, '2014-11-24', 'ON', 'Purchase', 'Fixed', 789, 95, 33.83, 26.66, 'HiRatio', 381676.33, 'Owner-Occupied', 'Open', '1900-01-00', 'Current');</v>
      </c>
    </row>
    <row r="10973" spans="1:16" x14ac:dyDescent="0.35">
      <c r="A10973" s="22">
        <v>10972</v>
      </c>
      <c r="B10973" s="21">
        <v>42236</v>
      </c>
      <c r="C10973" s="22" t="s">
        <v>57</v>
      </c>
      <c r="D10973" s="22" t="s">
        <v>61</v>
      </c>
      <c r="E10973" s="22" t="s">
        <v>53</v>
      </c>
      <c r="F10973" s="22">
        <v>736</v>
      </c>
      <c r="G10973" s="22">
        <v>74.290000000000006</v>
      </c>
      <c r="H10973" s="22">
        <v>29.98</v>
      </c>
      <c r="I10973" s="22">
        <v>21.83</v>
      </c>
      <c r="J10973" s="22" t="s">
        <v>54</v>
      </c>
      <c r="K10973" s="23">
        <v>249167.44</v>
      </c>
      <c r="L10973" s="23" t="s">
        <v>55</v>
      </c>
      <c r="M10973" s="23" t="s">
        <v>83</v>
      </c>
      <c r="N10973" s="27"/>
      <c r="O10973" s="23" t="s">
        <v>56</v>
      </c>
      <c r="P10973" t="str">
        <f t="shared" si="171"/>
        <v>INSERT INTO @DataTable (Deal, AdvanceDate, PROV, DealPurpose, RateType, BEACON, LTV, TDS, GDS, InsuranceType, PrincipalBalance, OccupancyType, AccountStatus, Closed_Date, DelinquencyBucket) VALUES (10972, '2015-08-20', 'ON', 'Purchase', 'Fixed', 736, 74.29, 29.98, 21.83, 'Conv', 249167.44, 'Owner-Occupied', 'Open', '1900-01-00', 'Current');</v>
      </c>
    </row>
    <row r="10974" spans="1:16" x14ac:dyDescent="0.35">
      <c r="A10974" s="19">
        <v>10973</v>
      </c>
      <c r="B10974" s="18">
        <v>41586</v>
      </c>
      <c r="C10974" s="19" t="s">
        <v>57</v>
      </c>
      <c r="D10974" s="19" t="s">
        <v>72</v>
      </c>
      <c r="E10974" s="19" t="s">
        <v>53</v>
      </c>
      <c r="F10974" s="19">
        <v>779</v>
      </c>
      <c r="G10974" s="19">
        <v>80</v>
      </c>
      <c r="H10974" s="19">
        <v>28.91</v>
      </c>
      <c r="I10974" s="19">
        <v>24.28</v>
      </c>
      <c r="J10974" s="19" t="s">
        <v>54</v>
      </c>
      <c r="K10974" s="20">
        <v>0</v>
      </c>
      <c r="L10974" s="20" t="s">
        <v>55</v>
      </c>
      <c r="M10974" s="20" t="s">
        <v>84</v>
      </c>
      <c r="N10974" s="26">
        <v>42558</v>
      </c>
      <c r="O10974" s="20" t="s">
        <v>56</v>
      </c>
      <c r="P10974" t="str">
        <f t="shared" si="171"/>
        <v>INSERT INTO @DataTable (Deal, AdvanceDate, PROV, DealPurpose, RateType, BEACON, LTV, TDS, GDS, InsuranceType, PrincipalBalance, OccupancyType, AccountStatus, Closed_Date, DelinquencyBucket) VALUES (10973, '2013-11-08', 'ON', 'ETO Existing Client', 'Fixed', 779, 80, 28.91, 24.28, 'Conv', 0, 'Owner-Occupied', 'Closed', '2016-07-07', 'Current');</v>
      </c>
    </row>
    <row r="10975" spans="1:16" x14ac:dyDescent="0.35">
      <c r="A10975" s="22">
        <v>10974</v>
      </c>
      <c r="B10975" s="21">
        <v>42744</v>
      </c>
      <c r="C10975" s="22" t="s">
        <v>57</v>
      </c>
      <c r="D10975" s="22" t="s">
        <v>61</v>
      </c>
      <c r="E10975" s="22" t="s">
        <v>53</v>
      </c>
      <c r="F10975" s="22">
        <v>713</v>
      </c>
      <c r="G10975" s="22">
        <v>72.8</v>
      </c>
      <c r="H10975" s="22">
        <v>42.06</v>
      </c>
      <c r="I10975" s="22">
        <v>34.65</v>
      </c>
      <c r="J10975" s="22" t="s">
        <v>54</v>
      </c>
      <c r="K10975" s="23">
        <v>759215.41</v>
      </c>
      <c r="L10975" s="23" t="s">
        <v>55</v>
      </c>
      <c r="M10975" s="23" t="s">
        <v>83</v>
      </c>
      <c r="N10975" s="27"/>
      <c r="O10975" s="23" t="s">
        <v>56</v>
      </c>
      <c r="P10975" t="str">
        <f t="shared" si="171"/>
        <v>INSERT INTO @DataTable (Deal, AdvanceDate, PROV, DealPurpose, RateType, BEACON, LTV, TDS, GDS, InsuranceType, PrincipalBalance, OccupancyType, AccountStatus, Closed_Date, DelinquencyBucket) VALUES (10974, '2017-01-09', 'ON', 'Purchase', 'Fixed', 713, 72.8, 42.06, 34.65, 'Conv', 759215.41, 'Owner-Occupied', 'Open', '1900-01-00', 'Current');</v>
      </c>
    </row>
    <row r="10976" spans="1:16" x14ac:dyDescent="0.35">
      <c r="A10976" s="19">
        <v>10975</v>
      </c>
      <c r="B10976" s="18">
        <v>41835</v>
      </c>
      <c r="C10976" s="19" t="s">
        <v>51</v>
      </c>
      <c r="D10976" s="19" t="s">
        <v>61</v>
      </c>
      <c r="E10976" s="19" t="s">
        <v>53</v>
      </c>
      <c r="F10976" s="19">
        <v>775</v>
      </c>
      <c r="G10976" s="19">
        <v>80</v>
      </c>
      <c r="H10976" s="19">
        <v>29.97</v>
      </c>
      <c r="I10976" s="19">
        <v>14.51</v>
      </c>
      <c r="J10976" s="19" t="s">
        <v>54</v>
      </c>
      <c r="K10976" s="20">
        <v>236738.35</v>
      </c>
      <c r="L10976" s="20" t="s">
        <v>55</v>
      </c>
      <c r="M10976" s="20" t="s">
        <v>83</v>
      </c>
      <c r="N10976" s="26"/>
      <c r="O10976" s="20" t="s">
        <v>56</v>
      </c>
      <c r="P10976" t="str">
        <f t="shared" si="171"/>
        <v>INSERT INTO @DataTable (Deal, AdvanceDate, PROV, DealPurpose, RateType, BEACON, LTV, TDS, GDS, InsuranceType, PrincipalBalance, OccupancyType, AccountStatus, Closed_Date, DelinquencyBucket) VALUES (10975, '2014-07-15', 'AB', 'Purchase', 'Fixed', 775, 80, 29.97, 14.51, 'Conv', 236738.35, 'Owner-Occupied', 'Open', '1900-01-00', 'Current');</v>
      </c>
    </row>
    <row r="10977" spans="1:16" x14ac:dyDescent="0.35">
      <c r="A10977" s="22">
        <v>10976</v>
      </c>
      <c r="B10977" s="21">
        <v>42712</v>
      </c>
      <c r="C10977" s="22" t="s">
        <v>57</v>
      </c>
      <c r="D10977" s="22" t="s">
        <v>61</v>
      </c>
      <c r="E10977" s="22" t="s">
        <v>40</v>
      </c>
      <c r="F10977" s="22">
        <v>776</v>
      </c>
      <c r="G10977" s="22">
        <v>93.77</v>
      </c>
      <c r="H10977" s="22">
        <v>33.93</v>
      </c>
      <c r="I10977" s="22">
        <v>28.41</v>
      </c>
      <c r="J10977" s="22" t="s">
        <v>60</v>
      </c>
      <c r="K10977" s="23">
        <v>641504.17000000004</v>
      </c>
      <c r="L10977" s="23" t="s">
        <v>55</v>
      </c>
      <c r="M10977" s="23" t="s">
        <v>83</v>
      </c>
      <c r="N10977" s="27"/>
      <c r="O10977" s="23" t="s">
        <v>56</v>
      </c>
      <c r="P10977" t="str">
        <f t="shared" si="171"/>
        <v>INSERT INTO @DataTable (Deal, AdvanceDate, PROV, DealPurpose, RateType, BEACON, LTV, TDS, GDS, InsuranceType, PrincipalBalance, OccupancyType, AccountStatus, Closed_Date, DelinquencyBucket) VALUES (10976, '2016-12-08', 'ON', 'Purchase', 'ARM', 776, 93.77, 33.93, 28.41, 'HiRatio', 641504.17, 'Owner-Occupied', 'Open', '1900-01-00', 'Current');</v>
      </c>
    </row>
    <row r="10978" spans="1:16" x14ac:dyDescent="0.35">
      <c r="A10978" s="19">
        <v>10977</v>
      </c>
      <c r="B10978" s="18">
        <v>41397</v>
      </c>
      <c r="C10978" s="19" t="s">
        <v>51</v>
      </c>
      <c r="D10978" s="19" t="s">
        <v>59</v>
      </c>
      <c r="E10978" s="19" t="s">
        <v>53</v>
      </c>
      <c r="F10978" s="19">
        <v>784</v>
      </c>
      <c r="G10978" s="19">
        <v>82.64</v>
      </c>
      <c r="H10978" s="19">
        <v>23.64</v>
      </c>
      <c r="I10978" s="19">
        <v>18.940000000000001</v>
      </c>
      <c r="J10978" s="19" t="s">
        <v>60</v>
      </c>
      <c r="K10978" s="20">
        <v>169477.76000000001</v>
      </c>
      <c r="L10978" s="20" t="s">
        <v>55</v>
      </c>
      <c r="M10978" s="20" t="s">
        <v>83</v>
      </c>
      <c r="N10978" s="26"/>
      <c r="O10978" s="20" t="s">
        <v>56</v>
      </c>
      <c r="P10978" t="str">
        <f t="shared" si="171"/>
        <v>INSERT INTO @DataTable (Deal, AdvanceDate, PROV, DealPurpose, RateType, BEACON, LTV, TDS, GDS, InsuranceType, PrincipalBalance, OccupancyType, AccountStatus, Closed_Date, DelinquencyBucket) VALUES (10977, '2013-05-03', 'AB', 'Transfer', 'Fixed', 784, 82.64, 23.64, 18.94, 'HiRatio', 169477.76, 'Owner-Occupied', 'Open', '1900-01-00', 'Current');</v>
      </c>
    </row>
    <row r="10979" spans="1:16" x14ac:dyDescent="0.35">
      <c r="A10979" s="22">
        <v>10978</v>
      </c>
      <c r="B10979" s="21">
        <v>42156</v>
      </c>
      <c r="C10979" s="22" t="s">
        <v>58</v>
      </c>
      <c r="D10979" s="22" t="s">
        <v>59</v>
      </c>
      <c r="E10979" s="22" t="s">
        <v>40</v>
      </c>
      <c r="F10979" s="22">
        <v>746</v>
      </c>
      <c r="G10979" s="22">
        <v>79.84</v>
      </c>
      <c r="H10979" s="22">
        <v>18.8</v>
      </c>
      <c r="I10979" s="22">
        <v>14.08</v>
      </c>
      <c r="J10979" s="22" t="s">
        <v>54</v>
      </c>
      <c r="K10979" s="23">
        <v>225749.34</v>
      </c>
      <c r="L10979" s="23" t="s">
        <v>55</v>
      </c>
      <c r="M10979" s="23" t="s">
        <v>83</v>
      </c>
      <c r="N10979" s="27"/>
      <c r="O10979" s="23" t="s">
        <v>56</v>
      </c>
      <c r="P10979" t="str">
        <f t="shared" si="171"/>
        <v>INSERT INTO @DataTable (Deal, AdvanceDate, PROV, DealPurpose, RateType, BEACON, LTV, TDS, GDS, InsuranceType, PrincipalBalance, OccupancyType, AccountStatus, Closed_Date, DelinquencyBucket) VALUES (10978, '2015-06-01', 'BC', 'Transfer', 'ARM', 746, 79.84, 18.8, 14.08, 'Conv', 225749.34, 'Owner-Occupied', 'Open', '1900-01-00', 'Current');</v>
      </c>
    </row>
    <row r="10980" spans="1:16" x14ac:dyDescent="0.35">
      <c r="A10980" s="19">
        <v>10979</v>
      </c>
      <c r="B10980" s="18">
        <v>42107</v>
      </c>
      <c r="C10980" s="19" t="s">
        <v>58</v>
      </c>
      <c r="D10980" s="19" t="s">
        <v>61</v>
      </c>
      <c r="E10980" s="19" t="s">
        <v>53</v>
      </c>
      <c r="F10980" s="19">
        <v>766</v>
      </c>
      <c r="G10980" s="19">
        <v>95</v>
      </c>
      <c r="H10980" s="19">
        <v>42.76</v>
      </c>
      <c r="I10980" s="19">
        <v>27.03</v>
      </c>
      <c r="J10980" s="19" t="s">
        <v>60</v>
      </c>
      <c r="K10980" s="20">
        <v>216216.83</v>
      </c>
      <c r="L10980" s="20" t="s">
        <v>55</v>
      </c>
      <c r="M10980" s="20" t="s">
        <v>83</v>
      </c>
      <c r="N10980" s="26"/>
      <c r="O10980" s="20" t="s">
        <v>56</v>
      </c>
      <c r="P10980" t="str">
        <f t="shared" si="171"/>
        <v>INSERT INTO @DataTable (Deal, AdvanceDate, PROV, DealPurpose, RateType, BEACON, LTV, TDS, GDS, InsuranceType, PrincipalBalance, OccupancyType, AccountStatus, Closed_Date, DelinquencyBucket) VALUES (10979, '2015-04-13', 'BC', 'Purchase', 'Fixed', 766, 95, 42.76, 27.03, 'HiRatio', 216216.83, 'Owner-Occupied', 'Open', '1900-01-00', 'Current');</v>
      </c>
    </row>
    <row r="10981" spans="1:16" x14ac:dyDescent="0.35">
      <c r="A10981" s="22">
        <v>10980</v>
      </c>
      <c r="B10981" s="21">
        <v>41820</v>
      </c>
      <c r="C10981" s="22" t="s">
        <v>58</v>
      </c>
      <c r="D10981" s="22" t="s">
        <v>59</v>
      </c>
      <c r="E10981" s="22" t="s">
        <v>40</v>
      </c>
      <c r="F10981" s="22">
        <v>785</v>
      </c>
      <c r="G10981" s="22">
        <v>84.61</v>
      </c>
      <c r="H10981" s="22">
        <v>23.6</v>
      </c>
      <c r="I10981" s="22">
        <v>23.48</v>
      </c>
      <c r="J10981" s="22" t="s">
        <v>54</v>
      </c>
      <c r="K10981" s="23">
        <v>267183.56</v>
      </c>
      <c r="L10981" s="23" t="s">
        <v>55</v>
      </c>
      <c r="M10981" s="23" t="s">
        <v>83</v>
      </c>
      <c r="N10981" s="27"/>
      <c r="O10981" s="23" t="s">
        <v>56</v>
      </c>
      <c r="P10981" t="str">
        <f t="shared" si="171"/>
        <v>INSERT INTO @DataTable (Deal, AdvanceDate, PROV, DealPurpose, RateType, BEACON, LTV, TDS, GDS, InsuranceType, PrincipalBalance, OccupancyType, AccountStatus, Closed_Date, DelinquencyBucket) VALUES (10980, '2014-06-30', 'BC', 'Transfer', 'ARM', 785, 84.61, 23.6, 23.48, 'Conv', 267183.56, 'Owner-Occupied', 'Open', '1900-01-00', 'Current');</v>
      </c>
    </row>
    <row r="10982" spans="1:16" x14ac:dyDescent="0.35">
      <c r="A10982" s="19">
        <v>10981</v>
      </c>
      <c r="B10982" s="18">
        <v>42307</v>
      </c>
      <c r="C10982" s="19" t="s">
        <v>57</v>
      </c>
      <c r="D10982" s="19" t="s">
        <v>59</v>
      </c>
      <c r="E10982" s="19" t="s">
        <v>40</v>
      </c>
      <c r="F10982" s="19">
        <v>766</v>
      </c>
      <c r="G10982" s="19">
        <v>63.66</v>
      </c>
      <c r="H10982" s="19">
        <v>28.05</v>
      </c>
      <c r="I10982" s="19">
        <v>23.11</v>
      </c>
      <c r="J10982" s="19" t="s">
        <v>54</v>
      </c>
      <c r="K10982" s="20">
        <v>358045.14</v>
      </c>
      <c r="L10982" s="20" t="s">
        <v>55</v>
      </c>
      <c r="M10982" s="20" t="s">
        <v>83</v>
      </c>
      <c r="N10982" s="26"/>
      <c r="O10982" s="20" t="s">
        <v>56</v>
      </c>
      <c r="P10982" t="str">
        <f t="shared" si="171"/>
        <v>INSERT INTO @DataTable (Deal, AdvanceDate, PROV, DealPurpose, RateType, BEACON, LTV, TDS, GDS, InsuranceType, PrincipalBalance, OccupancyType, AccountStatus, Closed_Date, DelinquencyBucket) VALUES (10981, '2015-10-30', 'ON', 'Transfer', 'ARM', 766, 63.66, 28.05, 23.11, 'Conv', 358045.14, 'Owner-Occupied', 'Open', '1900-01-00', 'Current');</v>
      </c>
    </row>
    <row r="10983" spans="1:16" x14ac:dyDescent="0.35">
      <c r="A10983" s="22">
        <v>10982</v>
      </c>
      <c r="B10983" s="21">
        <v>41760</v>
      </c>
      <c r="C10983" s="22" t="s">
        <v>57</v>
      </c>
      <c r="D10983" s="22" t="s">
        <v>61</v>
      </c>
      <c r="E10983" s="22" t="s">
        <v>53</v>
      </c>
      <c r="F10983" s="22">
        <v>791</v>
      </c>
      <c r="G10983" s="22">
        <v>95</v>
      </c>
      <c r="H10983" s="22">
        <v>22.9</v>
      </c>
      <c r="I10983" s="22">
        <v>21.67</v>
      </c>
      <c r="J10983" s="22" t="s">
        <v>60</v>
      </c>
      <c r="K10983" s="23">
        <v>148324.25</v>
      </c>
      <c r="L10983" s="23" t="s">
        <v>55</v>
      </c>
      <c r="M10983" s="23" t="s">
        <v>83</v>
      </c>
      <c r="N10983" s="27"/>
      <c r="O10983" s="23" t="s">
        <v>56</v>
      </c>
      <c r="P10983" t="str">
        <f t="shared" si="171"/>
        <v>INSERT INTO @DataTable (Deal, AdvanceDate, PROV, DealPurpose, RateType, BEACON, LTV, TDS, GDS, InsuranceType, PrincipalBalance, OccupancyType, AccountStatus, Closed_Date, DelinquencyBucket) VALUES (10982, '2014-05-01', 'ON', 'Purchase', 'Fixed', 791, 95, 22.9, 21.67, 'HiRatio', 148324.25, 'Owner-Occupied', 'Open', '1900-01-00', 'Current');</v>
      </c>
    </row>
    <row r="10984" spans="1:16" x14ac:dyDescent="0.35">
      <c r="A10984" s="19">
        <v>10983</v>
      </c>
      <c r="B10984" s="18">
        <v>41810</v>
      </c>
      <c r="C10984" s="19" t="s">
        <v>57</v>
      </c>
      <c r="D10984" s="19" t="s">
        <v>61</v>
      </c>
      <c r="E10984" s="19" t="s">
        <v>53</v>
      </c>
      <c r="F10984" s="19">
        <v>660</v>
      </c>
      <c r="G10984" s="19">
        <v>95</v>
      </c>
      <c r="H10984" s="19">
        <v>41.65</v>
      </c>
      <c r="I10984" s="19">
        <v>33.53</v>
      </c>
      <c r="J10984" s="19" t="s">
        <v>60</v>
      </c>
      <c r="K10984" s="20">
        <v>0</v>
      </c>
      <c r="L10984" s="20" t="s">
        <v>55</v>
      </c>
      <c r="M10984" s="20" t="s">
        <v>84</v>
      </c>
      <c r="N10984" s="26">
        <v>42338</v>
      </c>
      <c r="O10984" s="20" t="s">
        <v>56</v>
      </c>
      <c r="P10984" t="str">
        <f t="shared" si="171"/>
        <v>INSERT INTO @DataTable (Deal, AdvanceDate, PROV, DealPurpose, RateType, BEACON, LTV, TDS, GDS, InsuranceType, PrincipalBalance, OccupancyType, AccountStatus, Closed_Date, DelinquencyBucket) VALUES (10983, '2014-06-20', 'ON', 'Purchase', 'Fixed', 660, 95, 41.65, 33.53, 'HiRatio', 0, 'Owner-Occupied', 'Closed', '2015-11-30', 'Current');</v>
      </c>
    </row>
    <row r="10985" spans="1:16" x14ac:dyDescent="0.35">
      <c r="A10985" s="22">
        <v>10984</v>
      </c>
      <c r="B10985" s="21">
        <v>41751</v>
      </c>
      <c r="C10985" s="22" t="s">
        <v>57</v>
      </c>
      <c r="D10985" s="22" t="s">
        <v>68</v>
      </c>
      <c r="E10985" s="22" t="s">
        <v>40</v>
      </c>
      <c r="F10985" s="22">
        <v>797</v>
      </c>
      <c r="G10985" s="22">
        <v>76.95</v>
      </c>
      <c r="H10985" s="22">
        <v>22.77</v>
      </c>
      <c r="I10985" s="22">
        <v>19.03</v>
      </c>
      <c r="J10985" s="22" t="s">
        <v>54</v>
      </c>
      <c r="K10985" s="23">
        <v>301138.48</v>
      </c>
      <c r="L10985" s="23" t="s">
        <v>55</v>
      </c>
      <c r="M10985" s="23" t="s">
        <v>83</v>
      </c>
      <c r="N10985" s="27"/>
      <c r="O10985" s="23" t="s">
        <v>56</v>
      </c>
      <c r="P10985" t="str">
        <f t="shared" si="171"/>
        <v>INSERT INTO @DataTable (Deal, AdvanceDate, PROV, DealPurpose, RateType, BEACON, LTV, TDS, GDS, InsuranceType, PrincipalBalance, OccupancyType, AccountStatus, Closed_Date, DelinquencyBucket) VALUES (10984, '2014-04-22', 'ON', 'Portable', 'ARM', 797, 76.95, 22.77, 19.03, 'Conv', 301138.48, 'Owner-Occupied', 'Open', '1900-01-00', 'Current');</v>
      </c>
    </row>
    <row r="10986" spans="1:16" x14ac:dyDescent="0.35">
      <c r="A10986" s="19">
        <v>10985</v>
      </c>
      <c r="B10986" s="18">
        <v>41691</v>
      </c>
      <c r="C10986" s="19" t="s">
        <v>63</v>
      </c>
      <c r="D10986" s="19" t="s">
        <v>61</v>
      </c>
      <c r="E10986" s="19" t="s">
        <v>53</v>
      </c>
      <c r="F10986" s="19">
        <v>717</v>
      </c>
      <c r="G10986" s="19">
        <v>90</v>
      </c>
      <c r="H10986" s="19">
        <v>41.29</v>
      </c>
      <c r="I10986" s="19">
        <v>26.28</v>
      </c>
      <c r="J10986" s="19" t="s">
        <v>60</v>
      </c>
      <c r="K10986" s="20">
        <v>0</v>
      </c>
      <c r="L10986" s="20" t="s">
        <v>55</v>
      </c>
      <c r="M10986" s="20" t="s">
        <v>84</v>
      </c>
      <c r="N10986" s="26">
        <v>42327</v>
      </c>
      <c r="O10986" s="20" t="s">
        <v>56</v>
      </c>
      <c r="P10986" t="str">
        <f t="shared" si="171"/>
        <v>INSERT INTO @DataTable (Deal, AdvanceDate, PROV, DealPurpose, RateType, BEACON, LTV, TDS, GDS, InsuranceType, PrincipalBalance, OccupancyType, AccountStatus, Closed_Date, DelinquencyBucket) VALUES (10985, '2014-02-21', 'SK', 'Purchase', 'Fixed', 717, 90, 41.29, 26.28, 'HiRatio', 0, 'Owner-Occupied', 'Closed', '2015-11-19', 'Current');</v>
      </c>
    </row>
    <row r="10987" spans="1:16" x14ac:dyDescent="0.35">
      <c r="A10987" s="22">
        <v>10986</v>
      </c>
      <c r="B10987" s="21">
        <v>41562</v>
      </c>
      <c r="C10987" s="22" t="s">
        <v>57</v>
      </c>
      <c r="D10987" s="22" t="s">
        <v>61</v>
      </c>
      <c r="E10987" s="22" t="s">
        <v>53</v>
      </c>
      <c r="F10987" s="22">
        <v>790</v>
      </c>
      <c r="G10987" s="22">
        <v>95</v>
      </c>
      <c r="H10987" s="22">
        <v>21.65</v>
      </c>
      <c r="I10987" s="22">
        <v>16.68</v>
      </c>
      <c r="J10987" s="22" t="s">
        <v>60</v>
      </c>
      <c r="K10987" s="23">
        <v>0</v>
      </c>
      <c r="L10987" s="23" t="s">
        <v>55</v>
      </c>
      <c r="M10987" s="23" t="s">
        <v>84</v>
      </c>
      <c r="N10987" s="27">
        <v>42173</v>
      </c>
      <c r="O10987" s="23" t="s">
        <v>56</v>
      </c>
      <c r="P10987" t="str">
        <f t="shared" si="171"/>
        <v>INSERT INTO @DataTable (Deal, AdvanceDate, PROV, DealPurpose, RateType, BEACON, LTV, TDS, GDS, InsuranceType, PrincipalBalance, OccupancyType, AccountStatus, Closed_Date, DelinquencyBucket) VALUES (10986, '2013-10-15', 'ON', 'Purchase', 'Fixed', 790, 95, 21.65, 16.68, 'HiRatio', 0, 'Owner-Occupied', 'Closed', '2015-06-18', 'Current');</v>
      </c>
    </row>
    <row r="10988" spans="1:16" x14ac:dyDescent="0.35">
      <c r="A10988" s="19">
        <v>10987</v>
      </c>
      <c r="B10988" s="18">
        <v>42277</v>
      </c>
      <c r="C10988" s="19" t="s">
        <v>57</v>
      </c>
      <c r="D10988" s="19" t="s">
        <v>61</v>
      </c>
      <c r="E10988" s="19" t="s">
        <v>53</v>
      </c>
      <c r="F10988" s="19">
        <v>706</v>
      </c>
      <c r="G10988" s="19">
        <v>74.44</v>
      </c>
      <c r="H10988" s="19">
        <v>42.61</v>
      </c>
      <c r="I10988" s="19">
        <v>25.73</v>
      </c>
      <c r="J10988" s="19" t="s">
        <v>54</v>
      </c>
      <c r="K10988" s="20">
        <v>351119.79</v>
      </c>
      <c r="L10988" s="20" t="s">
        <v>55</v>
      </c>
      <c r="M10988" s="20" t="s">
        <v>83</v>
      </c>
      <c r="N10988" s="26"/>
      <c r="O10988" s="20" t="s">
        <v>56</v>
      </c>
      <c r="P10988" t="str">
        <f t="shared" si="171"/>
        <v>INSERT INTO @DataTable (Deal, AdvanceDate, PROV, DealPurpose, RateType, BEACON, LTV, TDS, GDS, InsuranceType, PrincipalBalance, OccupancyType, AccountStatus, Closed_Date, DelinquencyBucket) VALUES (10987, '2015-09-30', 'ON', 'Purchase', 'Fixed', 706, 74.44, 42.61, 25.73, 'Conv', 351119.79, 'Owner-Occupied', 'Open', '1900-01-00', 'Current');</v>
      </c>
    </row>
    <row r="10989" spans="1:16" x14ac:dyDescent="0.35">
      <c r="A10989" s="22">
        <v>10988</v>
      </c>
      <c r="B10989" s="21">
        <v>42216</v>
      </c>
      <c r="C10989" s="22" t="s">
        <v>51</v>
      </c>
      <c r="D10989" s="22" t="s">
        <v>61</v>
      </c>
      <c r="E10989" s="22" t="s">
        <v>53</v>
      </c>
      <c r="F10989" s="22">
        <v>768</v>
      </c>
      <c r="G10989" s="22">
        <v>50.85</v>
      </c>
      <c r="H10989" s="22">
        <v>31.21</v>
      </c>
      <c r="I10989" s="22">
        <v>19.170000000000002</v>
      </c>
      <c r="J10989" s="22" t="s">
        <v>54</v>
      </c>
      <c r="K10989" s="23">
        <v>250883.04</v>
      </c>
      <c r="L10989" s="23" t="s">
        <v>55</v>
      </c>
      <c r="M10989" s="23" t="s">
        <v>83</v>
      </c>
      <c r="N10989" s="27"/>
      <c r="O10989" s="23" t="s">
        <v>56</v>
      </c>
      <c r="P10989" t="str">
        <f t="shared" si="171"/>
        <v>INSERT INTO @DataTable (Deal, AdvanceDate, PROV, DealPurpose, RateType, BEACON, LTV, TDS, GDS, InsuranceType, PrincipalBalance, OccupancyType, AccountStatus, Closed_Date, DelinquencyBucket) VALUES (10988, '2015-07-31', 'AB', 'Purchase', 'Fixed', 768, 50.85, 31.21, 19.17, 'Conv', 250883.04, 'Owner-Occupied', 'Open', '1900-01-00', 'Current');</v>
      </c>
    </row>
    <row r="10990" spans="1:16" x14ac:dyDescent="0.35">
      <c r="A10990" s="19">
        <v>10989</v>
      </c>
      <c r="B10990" s="18">
        <v>42221</v>
      </c>
      <c r="C10990" s="19" t="s">
        <v>51</v>
      </c>
      <c r="D10990" s="19" t="s">
        <v>61</v>
      </c>
      <c r="E10990" s="19" t="s">
        <v>53</v>
      </c>
      <c r="F10990" s="19">
        <v>718</v>
      </c>
      <c r="G10990" s="19">
        <v>95</v>
      </c>
      <c r="H10990" s="19">
        <v>43.93</v>
      </c>
      <c r="I10990" s="19">
        <v>26.44</v>
      </c>
      <c r="J10990" s="19" t="s">
        <v>60</v>
      </c>
      <c r="K10990" s="20">
        <v>232985.14</v>
      </c>
      <c r="L10990" s="20" t="s">
        <v>55</v>
      </c>
      <c r="M10990" s="20" t="s">
        <v>83</v>
      </c>
      <c r="N10990" s="26"/>
      <c r="O10990" s="20" t="s">
        <v>56</v>
      </c>
      <c r="P10990" t="str">
        <f t="shared" si="171"/>
        <v>INSERT INTO @DataTable (Deal, AdvanceDate, PROV, DealPurpose, RateType, BEACON, LTV, TDS, GDS, InsuranceType, PrincipalBalance, OccupancyType, AccountStatus, Closed_Date, DelinquencyBucket) VALUES (10989, '2015-08-05', 'AB', 'Purchase', 'Fixed', 718, 95, 43.93, 26.44, 'HiRatio', 232985.14, 'Owner-Occupied', 'Open', '1900-01-00', 'Current');</v>
      </c>
    </row>
    <row r="10991" spans="1:16" x14ac:dyDescent="0.35">
      <c r="A10991" s="22">
        <v>10990</v>
      </c>
      <c r="B10991" s="21">
        <v>41684</v>
      </c>
      <c r="C10991" s="22" t="s">
        <v>57</v>
      </c>
      <c r="D10991" s="22" t="s">
        <v>61</v>
      </c>
      <c r="E10991" s="22" t="s">
        <v>53</v>
      </c>
      <c r="F10991" s="22">
        <v>780</v>
      </c>
      <c r="G10991" s="22">
        <v>88.63</v>
      </c>
      <c r="H10991" s="22">
        <v>38.93</v>
      </c>
      <c r="I10991" s="22">
        <v>38.520000000000003</v>
      </c>
      <c r="J10991" s="22" t="s">
        <v>60</v>
      </c>
      <c r="K10991" s="23">
        <v>219838.73</v>
      </c>
      <c r="L10991" s="23" t="s">
        <v>55</v>
      </c>
      <c r="M10991" s="23" t="s">
        <v>83</v>
      </c>
      <c r="N10991" s="27"/>
      <c r="O10991" s="23" t="s">
        <v>56</v>
      </c>
      <c r="P10991" t="str">
        <f t="shared" si="171"/>
        <v>INSERT INTO @DataTable (Deal, AdvanceDate, PROV, DealPurpose, RateType, BEACON, LTV, TDS, GDS, InsuranceType, PrincipalBalance, OccupancyType, AccountStatus, Closed_Date, DelinquencyBucket) VALUES (10990, '2014-02-14', 'ON', 'Purchase', 'Fixed', 780, 88.63, 38.93, 38.52, 'HiRatio', 219838.73, 'Owner-Occupied', 'Open', '1900-01-00', 'Current');</v>
      </c>
    </row>
    <row r="10992" spans="1:16" x14ac:dyDescent="0.35">
      <c r="A10992" s="19">
        <v>10991</v>
      </c>
      <c r="B10992" s="18">
        <v>41394</v>
      </c>
      <c r="C10992" s="19" t="s">
        <v>57</v>
      </c>
      <c r="D10992" s="19" t="s">
        <v>61</v>
      </c>
      <c r="E10992" s="19" t="s">
        <v>53</v>
      </c>
      <c r="F10992" s="19">
        <v>723</v>
      </c>
      <c r="G10992" s="19">
        <v>90</v>
      </c>
      <c r="H10992" s="19">
        <v>35.619999999999997</v>
      </c>
      <c r="I10992" s="19">
        <v>33.44</v>
      </c>
      <c r="J10992" s="19" t="s">
        <v>60</v>
      </c>
      <c r="K10992" s="20">
        <v>0</v>
      </c>
      <c r="L10992" s="20" t="s">
        <v>55</v>
      </c>
      <c r="M10992" s="20" t="s">
        <v>84</v>
      </c>
      <c r="N10992" s="26">
        <v>41983</v>
      </c>
      <c r="O10992" s="20" t="s">
        <v>56</v>
      </c>
      <c r="P10992" t="str">
        <f t="shared" si="171"/>
        <v>INSERT INTO @DataTable (Deal, AdvanceDate, PROV, DealPurpose, RateType, BEACON, LTV, TDS, GDS, InsuranceType, PrincipalBalance, OccupancyType, AccountStatus, Closed_Date, DelinquencyBucket) VALUES (10991, '2013-04-30', 'ON', 'Purchase', 'Fixed', 723, 90, 35.62, 33.44, 'HiRatio', 0, 'Owner-Occupied', 'Closed', '2014-12-10', 'Current');</v>
      </c>
    </row>
    <row r="10993" spans="1:16" x14ac:dyDescent="0.35">
      <c r="A10993" s="22">
        <v>10992</v>
      </c>
      <c r="B10993" s="21">
        <v>41698</v>
      </c>
      <c r="C10993" s="22" t="s">
        <v>57</v>
      </c>
      <c r="D10993" s="22" t="s">
        <v>61</v>
      </c>
      <c r="E10993" s="22" t="s">
        <v>40</v>
      </c>
      <c r="F10993" s="22">
        <v>844</v>
      </c>
      <c r="G10993" s="22">
        <v>87</v>
      </c>
      <c r="H10993" s="22">
        <v>25.02</v>
      </c>
      <c r="I10993" s="22">
        <v>24.82</v>
      </c>
      <c r="J10993" s="22" t="s">
        <v>60</v>
      </c>
      <c r="K10993" s="23">
        <v>170210.86</v>
      </c>
      <c r="L10993" s="23" t="s">
        <v>55</v>
      </c>
      <c r="M10993" s="23" t="s">
        <v>83</v>
      </c>
      <c r="N10993" s="27"/>
      <c r="O10993" s="23" t="s">
        <v>56</v>
      </c>
      <c r="P10993" t="str">
        <f t="shared" si="171"/>
        <v>INSERT INTO @DataTable (Deal, AdvanceDate, PROV, DealPurpose, RateType, BEACON, LTV, TDS, GDS, InsuranceType, PrincipalBalance, OccupancyType, AccountStatus, Closed_Date, DelinquencyBucket) VALUES (10992, '2014-02-28', 'ON', 'Purchase', 'ARM', 844, 87, 25.02, 24.82, 'HiRatio', 170210.86, 'Owner-Occupied', 'Open', '1900-01-00', 'Current');</v>
      </c>
    </row>
    <row r="10994" spans="1:16" x14ac:dyDescent="0.35">
      <c r="A10994" s="19">
        <v>10993</v>
      </c>
      <c r="B10994" s="18">
        <v>42433</v>
      </c>
      <c r="C10994" s="19" t="s">
        <v>63</v>
      </c>
      <c r="D10994" s="19" t="s">
        <v>52</v>
      </c>
      <c r="E10994" s="19" t="s">
        <v>40</v>
      </c>
      <c r="F10994" s="19">
        <v>811</v>
      </c>
      <c r="G10994" s="19">
        <v>80</v>
      </c>
      <c r="H10994" s="19">
        <v>20.85</v>
      </c>
      <c r="I10994" s="19">
        <v>20.85</v>
      </c>
      <c r="J10994" s="19" t="s">
        <v>54</v>
      </c>
      <c r="K10994" s="20">
        <v>217172.81</v>
      </c>
      <c r="L10994" s="20" t="s">
        <v>55</v>
      </c>
      <c r="M10994" s="20" t="s">
        <v>83</v>
      </c>
      <c r="N10994" s="26"/>
      <c r="O10994" s="20" t="s">
        <v>56</v>
      </c>
      <c r="P10994" t="str">
        <f t="shared" si="171"/>
        <v>INSERT INTO @DataTable (Deal, AdvanceDate, PROV, DealPurpose, RateType, BEACON, LTV, TDS, GDS, InsuranceType, PrincipalBalance, OccupancyType, AccountStatus, Closed_Date, DelinquencyBucket) VALUES (10993, '2016-03-04', 'SK', 'Refinance External', 'ARM', 811, 80, 20.85, 20.85, 'Conv', 217172.81, 'Owner-Occupied', 'Open', '1900-01-00', 'Current');</v>
      </c>
    </row>
    <row r="10995" spans="1:16" x14ac:dyDescent="0.35">
      <c r="A10995" s="22">
        <v>10994</v>
      </c>
      <c r="B10995" s="21">
        <v>42592</v>
      </c>
      <c r="C10995" s="22" t="s">
        <v>57</v>
      </c>
      <c r="D10995" s="22" t="s">
        <v>52</v>
      </c>
      <c r="E10995" s="22" t="s">
        <v>53</v>
      </c>
      <c r="F10995" s="22">
        <v>657</v>
      </c>
      <c r="G10995" s="22">
        <v>77.33</v>
      </c>
      <c r="H10995" s="22">
        <v>40.06</v>
      </c>
      <c r="I10995" s="22">
        <v>30.5</v>
      </c>
      <c r="J10995" s="22" t="s">
        <v>54</v>
      </c>
      <c r="K10995" s="23">
        <v>573096.04</v>
      </c>
      <c r="L10995" s="23" t="s">
        <v>55</v>
      </c>
      <c r="M10995" s="23" t="s">
        <v>83</v>
      </c>
      <c r="N10995" s="27"/>
      <c r="O10995" s="23" t="s">
        <v>56</v>
      </c>
      <c r="P10995" t="str">
        <f t="shared" si="171"/>
        <v>INSERT INTO @DataTable (Deal, AdvanceDate, PROV, DealPurpose, RateType, BEACON, LTV, TDS, GDS, InsuranceType, PrincipalBalance, OccupancyType, AccountStatus, Closed_Date, DelinquencyBucket) VALUES (10994, '2016-08-10', 'ON', 'Refinance External', 'Fixed', 657, 77.33, 40.06, 30.5, 'Conv', 573096.04, 'Owner-Occupied', 'Open', '1900-01-00', 'Current');</v>
      </c>
    </row>
    <row r="10996" spans="1:16" x14ac:dyDescent="0.35">
      <c r="A10996" s="19">
        <v>10995</v>
      </c>
      <c r="B10996" s="18">
        <v>41726</v>
      </c>
      <c r="C10996" s="19" t="s">
        <v>57</v>
      </c>
      <c r="D10996" s="19" t="s">
        <v>61</v>
      </c>
      <c r="E10996" s="19" t="s">
        <v>40</v>
      </c>
      <c r="F10996" s="19">
        <v>737</v>
      </c>
      <c r="G10996" s="19">
        <v>95</v>
      </c>
      <c r="H10996" s="19">
        <v>36.86</v>
      </c>
      <c r="I10996" s="19">
        <v>26.9</v>
      </c>
      <c r="J10996" s="19" t="s">
        <v>60</v>
      </c>
      <c r="K10996" s="20">
        <v>240932.1</v>
      </c>
      <c r="L10996" s="20" t="s">
        <v>55</v>
      </c>
      <c r="M10996" s="20" t="s">
        <v>83</v>
      </c>
      <c r="N10996" s="26"/>
      <c r="O10996" s="20" t="s">
        <v>56</v>
      </c>
      <c r="P10996" t="str">
        <f t="shared" si="171"/>
        <v>INSERT INTO @DataTable (Deal, AdvanceDate, PROV, DealPurpose, RateType, BEACON, LTV, TDS, GDS, InsuranceType, PrincipalBalance, OccupancyType, AccountStatus, Closed_Date, DelinquencyBucket) VALUES (10995, '2014-03-28', 'ON', 'Purchase', 'ARM', 737, 95, 36.86, 26.9, 'HiRatio', 240932.1, 'Owner-Occupied', 'Open', '1900-01-00', 'Current');</v>
      </c>
    </row>
    <row r="10997" spans="1:16" x14ac:dyDescent="0.35">
      <c r="A10997" s="22">
        <v>10996</v>
      </c>
      <c r="B10997" s="21">
        <v>41971</v>
      </c>
      <c r="C10997" s="22" t="s">
        <v>57</v>
      </c>
      <c r="D10997" s="22" t="s">
        <v>61</v>
      </c>
      <c r="E10997" s="22" t="s">
        <v>40</v>
      </c>
      <c r="F10997" s="22">
        <v>802</v>
      </c>
      <c r="G10997" s="22">
        <v>80</v>
      </c>
      <c r="H10997" s="22">
        <v>32.93</v>
      </c>
      <c r="I10997" s="22">
        <v>32.67</v>
      </c>
      <c r="J10997" s="22" t="s">
        <v>54</v>
      </c>
      <c r="K10997" s="23">
        <v>611242.03</v>
      </c>
      <c r="L10997" s="23" t="s">
        <v>55</v>
      </c>
      <c r="M10997" s="23" t="s">
        <v>83</v>
      </c>
      <c r="N10997" s="27"/>
      <c r="O10997" s="23" t="s">
        <v>56</v>
      </c>
      <c r="P10997" t="str">
        <f t="shared" si="171"/>
        <v>INSERT INTO @DataTable (Deal, AdvanceDate, PROV, DealPurpose, RateType, BEACON, LTV, TDS, GDS, InsuranceType, PrincipalBalance, OccupancyType, AccountStatus, Closed_Date, DelinquencyBucket) VALUES (10996, '2014-11-28', 'ON', 'Purchase', 'ARM', 802, 80, 32.93, 32.67, 'Conv', 611242.03, 'Owner-Occupied', 'Open', '1900-01-00', 'Current');</v>
      </c>
    </row>
    <row r="10998" spans="1:16" x14ac:dyDescent="0.35">
      <c r="A10998" s="19">
        <v>10997</v>
      </c>
      <c r="B10998" s="18">
        <v>41772</v>
      </c>
      <c r="C10998" s="19" t="s">
        <v>57</v>
      </c>
      <c r="D10998" s="19" t="s">
        <v>61</v>
      </c>
      <c r="E10998" s="19" t="s">
        <v>40</v>
      </c>
      <c r="F10998" s="19">
        <v>780</v>
      </c>
      <c r="G10998" s="19">
        <v>95</v>
      </c>
      <c r="H10998" s="19">
        <v>35.909999999999997</v>
      </c>
      <c r="I10998" s="19">
        <v>26.81</v>
      </c>
      <c r="J10998" s="19" t="s">
        <v>60</v>
      </c>
      <c r="K10998" s="20">
        <v>276108.81</v>
      </c>
      <c r="L10998" s="20" t="s">
        <v>55</v>
      </c>
      <c r="M10998" s="20" t="s">
        <v>83</v>
      </c>
      <c r="N10998" s="26"/>
      <c r="O10998" s="20" t="s">
        <v>56</v>
      </c>
      <c r="P10998" t="str">
        <f t="shared" si="171"/>
        <v>INSERT INTO @DataTable (Deal, AdvanceDate, PROV, DealPurpose, RateType, BEACON, LTV, TDS, GDS, InsuranceType, PrincipalBalance, OccupancyType, AccountStatus, Closed_Date, DelinquencyBucket) VALUES (10997, '2014-05-13', 'ON', 'Purchase', 'ARM', 780, 95, 35.91, 26.81, 'HiRatio', 276108.81, 'Owner-Occupied', 'Open', '1900-01-00', 'Current');</v>
      </c>
    </row>
    <row r="10999" spans="1:16" x14ac:dyDescent="0.35">
      <c r="A10999" s="22">
        <v>10998</v>
      </c>
      <c r="B10999" s="21">
        <v>41866</v>
      </c>
      <c r="C10999" s="22" t="s">
        <v>57</v>
      </c>
      <c r="D10999" s="22" t="s">
        <v>61</v>
      </c>
      <c r="E10999" s="22" t="s">
        <v>40</v>
      </c>
      <c r="F10999" s="22">
        <v>701</v>
      </c>
      <c r="G10999" s="22">
        <v>90</v>
      </c>
      <c r="H10999" s="22">
        <v>31.67</v>
      </c>
      <c r="I10999" s="22">
        <v>25.64</v>
      </c>
      <c r="J10999" s="22" t="s">
        <v>60</v>
      </c>
      <c r="K10999" s="23">
        <v>0</v>
      </c>
      <c r="L10999" s="23" t="s">
        <v>55</v>
      </c>
      <c r="M10999" s="23" t="s">
        <v>84</v>
      </c>
      <c r="N10999" s="27">
        <v>42299</v>
      </c>
      <c r="O10999" s="23" t="s">
        <v>56</v>
      </c>
      <c r="P10999" t="str">
        <f t="shared" si="171"/>
        <v>INSERT INTO @DataTable (Deal, AdvanceDate, PROV, DealPurpose, RateType, BEACON, LTV, TDS, GDS, InsuranceType, PrincipalBalance, OccupancyType, AccountStatus, Closed_Date, DelinquencyBucket) VALUES (10998, '2014-08-15', 'ON', 'Purchase', 'ARM', 701, 90, 31.67, 25.64, 'HiRatio', 0, 'Owner-Occupied', 'Closed', '2015-10-22', 'Current');</v>
      </c>
    </row>
    <row r="11000" spans="1:16" x14ac:dyDescent="0.35">
      <c r="A11000" s="19">
        <v>10999</v>
      </c>
      <c r="B11000" s="18">
        <v>42165</v>
      </c>
      <c r="C11000" s="19" t="s">
        <v>57</v>
      </c>
      <c r="D11000" s="19" t="s">
        <v>61</v>
      </c>
      <c r="E11000" s="19" t="s">
        <v>53</v>
      </c>
      <c r="F11000" s="19">
        <v>751</v>
      </c>
      <c r="G11000" s="19">
        <v>95</v>
      </c>
      <c r="H11000" s="19">
        <v>39.76</v>
      </c>
      <c r="I11000" s="19">
        <v>9.32</v>
      </c>
      <c r="J11000" s="19" t="s">
        <v>60</v>
      </c>
      <c r="K11000" s="20">
        <v>147754.21</v>
      </c>
      <c r="L11000" s="20" t="s">
        <v>66</v>
      </c>
      <c r="M11000" s="20" t="s">
        <v>83</v>
      </c>
      <c r="N11000" s="26"/>
      <c r="O11000" s="20" t="s">
        <v>56</v>
      </c>
      <c r="P11000" t="str">
        <f t="shared" si="171"/>
        <v>INSERT INTO @DataTable (Deal, AdvanceDate, PROV, DealPurpose, RateType, BEACON, LTV, TDS, GDS, InsuranceType, PrincipalBalance, OccupancyType, AccountStatus, Closed_Date, DelinquencyBucket) VALUES (10999, '2015-06-10', 'ON', 'Purchase', 'Fixed', 751, 95, 39.76, 9.32, 'HiRatio', 147754.21, 'Second Home', 'Open', '1900-01-00', 'Current');</v>
      </c>
    </row>
    <row r="11001" spans="1:16" x14ac:dyDescent="0.35">
      <c r="A11001" s="22">
        <v>11000</v>
      </c>
      <c r="B11001" s="21">
        <v>41397</v>
      </c>
      <c r="C11001" s="22" t="s">
        <v>57</v>
      </c>
      <c r="D11001" s="22" t="s">
        <v>61</v>
      </c>
      <c r="E11001" s="22" t="s">
        <v>53</v>
      </c>
      <c r="F11001" s="22">
        <v>761</v>
      </c>
      <c r="G11001" s="22">
        <v>85</v>
      </c>
      <c r="H11001" s="22">
        <v>33.31</v>
      </c>
      <c r="I11001" s="22">
        <v>19.93</v>
      </c>
      <c r="J11001" s="22" t="s">
        <v>60</v>
      </c>
      <c r="K11001" s="23">
        <v>108215.69</v>
      </c>
      <c r="L11001" s="23" t="s">
        <v>55</v>
      </c>
      <c r="M11001" s="23" t="s">
        <v>83</v>
      </c>
      <c r="N11001" s="27"/>
      <c r="O11001" s="23" t="s">
        <v>56</v>
      </c>
      <c r="P11001" t="str">
        <f t="shared" si="171"/>
        <v>INSERT INTO @DataTable (Deal, AdvanceDate, PROV, DealPurpose, RateType, BEACON, LTV, TDS, GDS, InsuranceType, PrincipalBalance, OccupancyType, AccountStatus, Closed_Date, DelinquencyBucket) VALUES (11000, '2013-05-03', 'ON', 'Purchase', 'Fixed', 761, 85, 33.31, 19.93, 'HiRatio', 108215.69, 'Owner-Occupied', 'Open', '1900-01-00', 'Current');</v>
      </c>
    </row>
    <row r="11002" spans="1:16" x14ac:dyDescent="0.35">
      <c r="A11002" s="19">
        <v>11001</v>
      </c>
      <c r="B11002" s="18">
        <v>41981</v>
      </c>
      <c r="C11002" s="19" t="s">
        <v>51</v>
      </c>
      <c r="D11002" s="19" t="s">
        <v>61</v>
      </c>
      <c r="E11002" s="19" t="s">
        <v>40</v>
      </c>
      <c r="F11002" s="19">
        <v>705</v>
      </c>
      <c r="G11002" s="19">
        <v>95</v>
      </c>
      <c r="H11002" s="19">
        <v>27.12</v>
      </c>
      <c r="I11002" s="19">
        <v>10.23</v>
      </c>
      <c r="J11002" s="19" t="s">
        <v>60</v>
      </c>
      <c r="K11002" s="20">
        <v>430871.73</v>
      </c>
      <c r="L11002" s="20" t="s">
        <v>55</v>
      </c>
      <c r="M11002" s="20" t="s">
        <v>83</v>
      </c>
      <c r="N11002" s="26"/>
      <c r="O11002" s="20" t="s">
        <v>56</v>
      </c>
      <c r="P11002" t="str">
        <f t="shared" si="171"/>
        <v>INSERT INTO @DataTable (Deal, AdvanceDate, PROV, DealPurpose, RateType, BEACON, LTV, TDS, GDS, InsuranceType, PrincipalBalance, OccupancyType, AccountStatus, Closed_Date, DelinquencyBucket) VALUES (11001, '2014-12-08', 'AB', 'Purchase', 'ARM', 705, 95, 27.12, 10.23, 'HiRatio', 430871.73, 'Owner-Occupied', 'Open', '1900-01-00', 'Current');</v>
      </c>
    </row>
    <row r="11003" spans="1:16" x14ac:dyDescent="0.35">
      <c r="A11003" s="22">
        <v>11002</v>
      </c>
      <c r="B11003" s="21">
        <v>41144</v>
      </c>
      <c r="C11003" s="22" t="s">
        <v>58</v>
      </c>
      <c r="D11003" s="22" t="s">
        <v>52</v>
      </c>
      <c r="E11003" s="22" t="s">
        <v>53</v>
      </c>
      <c r="F11003" s="22">
        <v>664</v>
      </c>
      <c r="G11003" s="22">
        <v>69.900000000000006</v>
      </c>
      <c r="H11003" s="22">
        <v>40.71</v>
      </c>
      <c r="I11003" s="22">
        <v>48.2</v>
      </c>
      <c r="J11003" s="22" t="s">
        <v>54</v>
      </c>
      <c r="K11003" s="23">
        <v>0</v>
      </c>
      <c r="L11003" s="23" t="s">
        <v>55</v>
      </c>
      <c r="M11003" s="23" t="s">
        <v>84</v>
      </c>
      <c r="N11003" s="27">
        <v>41939</v>
      </c>
      <c r="O11003" s="23" t="s">
        <v>56</v>
      </c>
      <c r="P11003" t="str">
        <f t="shared" si="171"/>
        <v>INSERT INTO @DataTable (Deal, AdvanceDate, PROV, DealPurpose, RateType, BEACON, LTV, TDS, GDS, InsuranceType, PrincipalBalance, OccupancyType, AccountStatus, Closed_Date, DelinquencyBucket) VALUES (11002, '2012-08-23', 'BC', 'Refinance External', 'Fixed', 664, 69.9, 40.71, 48.2, 'Conv', 0, 'Owner-Occupied', 'Closed', '2014-10-27', 'Current');</v>
      </c>
    </row>
    <row r="11004" spans="1:16" x14ac:dyDescent="0.35">
      <c r="A11004" s="19">
        <v>11003</v>
      </c>
      <c r="B11004" s="18">
        <v>42145</v>
      </c>
      <c r="C11004" s="19" t="s">
        <v>58</v>
      </c>
      <c r="D11004" s="19" t="s">
        <v>61</v>
      </c>
      <c r="E11004" s="19" t="s">
        <v>40</v>
      </c>
      <c r="F11004" s="19">
        <v>752</v>
      </c>
      <c r="G11004" s="19">
        <v>61.28</v>
      </c>
      <c r="H11004" s="19">
        <v>16.809999999999999</v>
      </c>
      <c r="I11004" s="19">
        <v>15.27</v>
      </c>
      <c r="J11004" s="19" t="s">
        <v>54</v>
      </c>
      <c r="K11004" s="20">
        <v>252550</v>
      </c>
      <c r="L11004" s="20" t="s">
        <v>55</v>
      </c>
      <c r="M11004" s="20" t="s">
        <v>83</v>
      </c>
      <c r="N11004" s="26"/>
      <c r="O11004" s="20" t="s">
        <v>56</v>
      </c>
      <c r="P11004" t="str">
        <f t="shared" si="171"/>
        <v>INSERT INTO @DataTable (Deal, AdvanceDate, PROV, DealPurpose, RateType, BEACON, LTV, TDS, GDS, InsuranceType, PrincipalBalance, OccupancyType, AccountStatus, Closed_Date, DelinquencyBucket) VALUES (11003, '2015-05-21', 'BC', 'Purchase', 'ARM', 752, 61.28, 16.81, 15.27, 'Conv', 252550, 'Owner-Occupied', 'Open', '1900-01-00', 'Current');</v>
      </c>
    </row>
    <row r="11005" spans="1:16" x14ac:dyDescent="0.35">
      <c r="A11005" s="22">
        <v>11004</v>
      </c>
      <c r="B11005" s="21">
        <v>41730</v>
      </c>
      <c r="C11005" s="22" t="s">
        <v>51</v>
      </c>
      <c r="D11005" s="22" t="s">
        <v>61</v>
      </c>
      <c r="E11005" s="22" t="s">
        <v>53</v>
      </c>
      <c r="F11005" s="22">
        <v>768</v>
      </c>
      <c r="G11005" s="22">
        <v>77.38</v>
      </c>
      <c r="H11005" s="22">
        <v>38.619999999999997</v>
      </c>
      <c r="I11005" s="22">
        <v>38.19</v>
      </c>
      <c r="J11005" s="22" t="s">
        <v>54</v>
      </c>
      <c r="K11005" s="23">
        <v>238556.45</v>
      </c>
      <c r="L11005" s="23" t="s">
        <v>55</v>
      </c>
      <c r="M11005" s="23" t="s">
        <v>83</v>
      </c>
      <c r="N11005" s="27"/>
      <c r="O11005" s="23" t="s">
        <v>56</v>
      </c>
      <c r="P11005" t="str">
        <f t="shared" si="171"/>
        <v>INSERT INTO @DataTable (Deal, AdvanceDate, PROV, DealPurpose, RateType, BEACON, LTV, TDS, GDS, InsuranceType, PrincipalBalance, OccupancyType, AccountStatus, Closed_Date, DelinquencyBucket) VALUES (11004, '2014-04-01', 'AB', 'Purchase', 'Fixed', 768, 77.38, 38.62, 38.19, 'Conv', 238556.45, 'Owner-Occupied', 'Open', '1900-01-00', 'Current');</v>
      </c>
    </row>
    <row r="11006" spans="1:16" x14ac:dyDescent="0.35">
      <c r="A11006" s="19">
        <v>11005</v>
      </c>
      <c r="B11006" s="18">
        <v>42062</v>
      </c>
      <c r="C11006" s="19" t="s">
        <v>57</v>
      </c>
      <c r="D11006" s="19" t="s">
        <v>61</v>
      </c>
      <c r="E11006" s="19" t="s">
        <v>53</v>
      </c>
      <c r="F11006" s="19">
        <v>746</v>
      </c>
      <c r="G11006" s="19">
        <v>95</v>
      </c>
      <c r="H11006" s="19">
        <v>37.32</v>
      </c>
      <c r="I11006" s="19">
        <v>37.32</v>
      </c>
      <c r="J11006" s="19" t="s">
        <v>60</v>
      </c>
      <c r="K11006" s="20">
        <v>235788.16</v>
      </c>
      <c r="L11006" s="20" t="s">
        <v>55</v>
      </c>
      <c r="M11006" s="20" t="s">
        <v>83</v>
      </c>
      <c r="N11006" s="26"/>
      <c r="O11006" s="20" t="s">
        <v>56</v>
      </c>
      <c r="P11006" t="str">
        <f t="shared" si="171"/>
        <v>INSERT INTO @DataTable (Deal, AdvanceDate, PROV, DealPurpose, RateType, BEACON, LTV, TDS, GDS, InsuranceType, PrincipalBalance, OccupancyType, AccountStatus, Closed_Date, DelinquencyBucket) VALUES (11005, '2015-02-27', 'ON', 'Purchase', 'Fixed', 746, 95, 37.32, 37.32, 'HiRatio', 235788.16, 'Owner-Occupied', 'Open', '1900-01-00', 'Current');</v>
      </c>
    </row>
    <row r="11007" spans="1:16" x14ac:dyDescent="0.35">
      <c r="A11007" s="22">
        <v>11006</v>
      </c>
      <c r="B11007" s="21">
        <v>42614</v>
      </c>
      <c r="C11007" s="22" t="s">
        <v>57</v>
      </c>
      <c r="D11007" s="22" t="s">
        <v>61</v>
      </c>
      <c r="E11007" s="22" t="s">
        <v>53</v>
      </c>
      <c r="F11007" s="22">
        <v>777</v>
      </c>
      <c r="G11007" s="22">
        <v>80</v>
      </c>
      <c r="H11007" s="22">
        <v>42.11</v>
      </c>
      <c r="I11007" s="22">
        <v>11.42</v>
      </c>
      <c r="J11007" s="22" t="s">
        <v>54</v>
      </c>
      <c r="K11007" s="23">
        <v>194237.96</v>
      </c>
      <c r="L11007" s="23" t="s">
        <v>66</v>
      </c>
      <c r="M11007" s="23" t="s">
        <v>83</v>
      </c>
      <c r="N11007" s="27"/>
      <c r="O11007" s="23" t="s">
        <v>56</v>
      </c>
      <c r="P11007" t="str">
        <f t="shared" si="171"/>
        <v>INSERT INTO @DataTable (Deal, AdvanceDate, PROV, DealPurpose, RateType, BEACON, LTV, TDS, GDS, InsuranceType, PrincipalBalance, OccupancyType, AccountStatus, Closed_Date, DelinquencyBucket) VALUES (11006, '2016-09-01', 'ON', 'Purchase', 'Fixed', 777, 80, 42.11, 11.42, 'Conv', 194237.96, 'Second Home', 'Open', '1900-01-00', 'Current');</v>
      </c>
    </row>
    <row r="11008" spans="1:16" x14ac:dyDescent="0.35">
      <c r="A11008" s="19">
        <v>11007</v>
      </c>
      <c r="B11008" s="18">
        <v>41989</v>
      </c>
      <c r="C11008" s="19" t="s">
        <v>57</v>
      </c>
      <c r="D11008" s="19" t="s">
        <v>61</v>
      </c>
      <c r="E11008" s="19" t="s">
        <v>40</v>
      </c>
      <c r="F11008" s="19">
        <v>759</v>
      </c>
      <c r="G11008" s="19">
        <v>78.48</v>
      </c>
      <c r="H11008" s="19">
        <v>19.670000000000002</v>
      </c>
      <c r="I11008" s="19">
        <v>15.38</v>
      </c>
      <c r="J11008" s="19" t="s">
        <v>54</v>
      </c>
      <c r="K11008" s="20">
        <v>0</v>
      </c>
      <c r="L11008" s="20" t="s">
        <v>55</v>
      </c>
      <c r="M11008" s="20" t="s">
        <v>84</v>
      </c>
      <c r="N11008" s="26">
        <v>42279</v>
      </c>
      <c r="O11008" s="20" t="s">
        <v>56</v>
      </c>
      <c r="P11008" t="str">
        <f t="shared" si="171"/>
        <v>INSERT INTO @DataTable (Deal, AdvanceDate, PROV, DealPurpose, RateType, BEACON, LTV, TDS, GDS, InsuranceType, PrincipalBalance, OccupancyType, AccountStatus, Closed_Date, DelinquencyBucket) VALUES (11007, '2014-12-16', 'ON', 'Purchase', 'ARM', 759, 78.48, 19.67, 15.38, 'Conv', 0, 'Owner-Occupied', 'Closed', '2015-10-02', 'Current');</v>
      </c>
    </row>
    <row r="11009" spans="1:16" x14ac:dyDescent="0.35">
      <c r="A11009" s="22">
        <v>11008</v>
      </c>
      <c r="B11009" s="21">
        <v>42184</v>
      </c>
      <c r="C11009" s="22" t="s">
        <v>58</v>
      </c>
      <c r="D11009" s="22" t="s">
        <v>61</v>
      </c>
      <c r="E11009" s="22" t="s">
        <v>53</v>
      </c>
      <c r="F11009" s="22">
        <v>756</v>
      </c>
      <c r="G11009" s="22">
        <v>90</v>
      </c>
      <c r="H11009" s="22">
        <v>40.72</v>
      </c>
      <c r="I11009" s="22">
        <v>37.869999999999997</v>
      </c>
      <c r="J11009" s="22" t="s">
        <v>60</v>
      </c>
      <c r="K11009" s="23">
        <v>295822.81</v>
      </c>
      <c r="L11009" s="23" t="s">
        <v>55</v>
      </c>
      <c r="M11009" s="23" t="s">
        <v>83</v>
      </c>
      <c r="N11009" s="27"/>
      <c r="O11009" s="23" t="s">
        <v>56</v>
      </c>
      <c r="P11009" t="str">
        <f t="shared" si="171"/>
        <v>INSERT INTO @DataTable (Deal, AdvanceDate, PROV, DealPurpose, RateType, BEACON, LTV, TDS, GDS, InsuranceType, PrincipalBalance, OccupancyType, AccountStatus, Closed_Date, DelinquencyBucket) VALUES (11008, '2015-06-29', 'BC', 'Purchase', 'Fixed', 756, 90, 40.72, 37.87, 'HiRatio', 295822.81, 'Owner-Occupied', 'Open', '1900-01-00', 'Current');</v>
      </c>
    </row>
    <row r="11010" spans="1:16" x14ac:dyDescent="0.35">
      <c r="A11010" s="19">
        <v>11009</v>
      </c>
      <c r="B11010" s="18">
        <v>42360</v>
      </c>
      <c r="C11010" s="19" t="s">
        <v>57</v>
      </c>
      <c r="D11010" s="19" t="s">
        <v>59</v>
      </c>
      <c r="E11010" s="19" t="s">
        <v>40</v>
      </c>
      <c r="F11010" s="19">
        <v>831</v>
      </c>
      <c r="G11010" s="19">
        <v>45.32</v>
      </c>
      <c r="H11010" s="19">
        <v>14.88</v>
      </c>
      <c r="I11010" s="19">
        <v>14.21</v>
      </c>
      <c r="J11010" s="19" t="s">
        <v>54</v>
      </c>
      <c r="K11010" s="20">
        <v>393342.77</v>
      </c>
      <c r="L11010" s="20" t="s">
        <v>55</v>
      </c>
      <c r="M11010" s="20" t="s">
        <v>83</v>
      </c>
      <c r="N11010" s="26"/>
      <c r="O11010" s="20" t="s">
        <v>56</v>
      </c>
      <c r="P11010" t="str">
        <f t="shared" si="171"/>
        <v>INSERT INTO @DataTable (Deal, AdvanceDate, PROV, DealPurpose, RateType, BEACON, LTV, TDS, GDS, InsuranceType, PrincipalBalance, OccupancyType, AccountStatus, Closed_Date, DelinquencyBucket) VALUES (11009, '2015-12-22', 'ON', 'Transfer', 'ARM', 831, 45.32, 14.88, 14.21, 'Conv', 393342.77, 'Owner-Occupied', 'Open', '1900-01-00', 'Current');</v>
      </c>
    </row>
    <row r="11011" spans="1:16" x14ac:dyDescent="0.35">
      <c r="A11011" s="22">
        <v>11010</v>
      </c>
      <c r="B11011" s="21">
        <v>42030</v>
      </c>
      <c r="C11011" s="22" t="s">
        <v>51</v>
      </c>
      <c r="D11011" s="22" t="s">
        <v>52</v>
      </c>
      <c r="E11011" s="22" t="s">
        <v>53</v>
      </c>
      <c r="F11011" s="22">
        <v>809</v>
      </c>
      <c r="G11011" s="22">
        <v>76.97</v>
      </c>
      <c r="H11011" s="22">
        <v>37.96</v>
      </c>
      <c r="I11011" s="22">
        <v>25.42</v>
      </c>
      <c r="J11011" s="22" t="s">
        <v>54</v>
      </c>
      <c r="K11011" s="23">
        <v>265738.25</v>
      </c>
      <c r="L11011" s="23" t="s">
        <v>55</v>
      </c>
      <c r="M11011" s="23" t="s">
        <v>83</v>
      </c>
      <c r="N11011" s="27"/>
      <c r="O11011" s="23" t="s">
        <v>56</v>
      </c>
      <c r="P11011" t="str">
        <f t="shared" ref="P11011:P11022" si="172">"INSERT INTO @DataTable (Deal, AdvanceDate, PROV, DealPurpose, RateType, BEACON, LTV, TDS, GDS, InsuranceType, PrincipalBalance, OccupancyType, AccountStatus, Closed_Date, DelinquencyBucket) VALUES (" &amp; A11011 &amp; ", " &amp; "'" &amp; TEXT(B11011, "yyyy-mm-dd") &amp; "', '" &amp; C11011 &amp; "', '" &amp; D11011 &amp; "', '" &amp; E11011 &amp; "', " &amp; F11011 &amp; ", " &amp; G11011 &amp; ", " &amp; H11011 &amp; ", " &amp; I11011 &amp; ", '" &amp; J11011 &amp; "', " &amp; K11011 &amp; ", '" &amp; L11011 &amp; "', '" &amp; M11011 &amp; "', '" &amp;TEXT(N11011, "yyyy-mm-dd") &amp; "', '" &amp; O11011 &amp; "');"</f>
        <v>INSERT INTO @DataTable (Deal, AdvanceDate, PROV, DealPurpose, RateType, BEACON, LTV, TDS, GDS, InsuranceType, PrincipalBalance, OccupancyType, AccountStatus, Closed_Date, DelinquencyBucket) VALUES (11010, '2015-01-26', 'AB', 'Refinance External', 'Fixed', 809, 76.97, 37.96, 25.42, 'Conv', 265738.25, 'Owner-Occupied', 'Open', '1900-01-00', 'Current');</v>
      </c>
    </row>
    <row r="11012" spans="1:16" x14ac:dyDescent="0.35">
      <c r="A11012" s="19">
        <v>11011</v>
      </c>
      <c r="B11012" s="18">
        <v>41624</v>
      </c>
      <c r="C11012" s="19" t="s">
        <v>51</v>
      </c>
      <c r="D11012" s="19" t="s">
        <v>52</v>
      </c>
      <c r="E11012" s="19" t="s">
        <v>40</v>
      </c>
      <c r="F11012" s="19">
        <v>721</v>
      </c>
      <c r="G11012" s="19">
        <v>79.63</v>
      </c>
      <c r="H11012" s="19">
        <v>30.25</v>
      </c>
      <c r="I11012" s="19">
        <v>29.98</v>
      </c>
      <c r="J11012" s="19" t="s">
        <v>54</v>
      </c>
      <c r="K11012" s="20">
        <v>192173.6</v>
      </c>
      <c r="L11012" s="20" t="s">
        <v>55</v>
      </c>
      <c r="M11012" s="20" t="s">
        <v>83</v>
      </c>
      <c r="N11012" s="26"/>
      <c r="O11012" s="20" t="s">
        <v>56</v>
      </c>
      <c r="P11012" t="str">
        <f t="shared" si="172"/>
        <v>INSERT INTO @DataTable (Deal, AdvanceDate, PROV, DealPurpose, RateType, BEACON, LTV, TDS, GDS, InsuranceType, PrincipalBalance, OccupancyType, AccountStatus, Closed_Date, DelinquencyBucket) VALUES (11011, '2013-12-16', 'AB', 'Refinance External', 'ARM', 721, 79.63, 30.25, 29.98, 'Conv', 192173.6, 'Owner-Occupied', 'Open', '1900-01-00', 'Current');</v>
      </c>
    </row>
    <row r="11013" spans="1:16" x14ac:dyDescent="0.35">
      <c r="A11013" s="22">
        <v>11012</v>
      </c>
      <c r="B11013" s="21">
        <v>42237</v>
      </c>
      <c r="C11013" s="22" t="s">
        <v>58</v>
      </c>
      <c r="D11013" s="22" t="s">
        <v>59</v>
      </c>
      <c r="E11013" s="22" t="s">
        <v>40</v>
      </c>
      <c r="F11013" s="22">
        <v>775</v>
      </c>
      <c r="G11013" s="22">
        <v>26.42</v>
      </c>
      <c r="H11013" s="22">
        <v>27.35</v>
      </c>
      <c r="I11013" s="22">
        <v>27.08</v>
      </c>
      <c r="J11013" s="22" t="s">
        <v>54</v>
      </c>
      <c r="K11013" s="23">
        <v>0</v>
      </c>
      <c r="L11013" s="23" t="s">
        <v>55</v>
      </c>
      <c r="M11013" s="23" t="s">
        <v>84</v>
      </c>
      <c r="N11013" s="27">
        <v>42299</v>
      </c>
      <c r="O11013" s="23" t="s">
        <v>56</v>
      </c>
      <c r="P11013" t="str">
        <f t="shared" si="172"/>
        <v>INSERT INTO @DataTable (Deal, AdvanceDate, PROV, DealPurpose, RateType, BEACON, LTV, TDS, GDS, InsuranceType, PrincipalBalance, OccupancyType, AccountStatus, Closed_Date, DelinquencyBucket) VALUES (11012, '2015-08-21', 'BC', 'Transfer', 'ARM', 775, 26.42, 27.35, 27.08, 'Conv', 0, 'Owner-Occupied', 'Closed', '2015-10-22', 'Current');</v>
      </c>
    </row>
    <row r="11014" spans="1:16" x14ac:dyDescent="0.35">
      <c r="A11014" s="19">
        <v>11013</v>
      </c>
      <c r="B11014" s="18">
        <v>42153</v>
      </c>
      <c r="C11014" s="19" t="s">
        <v>57</v>
      </c>
      <c r="D11014" s="19" t="s">
        <v>52</v>
      </c>
      <c r="E11014" s="19" t="s">
        <v>53</v>
      </c>
      <c r="F11014" s="19">
        <v>803</v>
      </c>
      <c r="G11014" s="19">
        <v>64.709999999999994</v>
      </c>
      <c r="H11014" s="19">
        <v>25.68</v>
      </c>
      <c r="I11014" s="19">
        <v>18.239999999999998</v>
      </c>
      <c r="J11014" s="19" t="s">
        <v>54</v>
      </c>
      <c r="K11014" s="20">
        <v>259457.21</v>
      </c>
      <c r="L11014" s="20" t="s">
        <v>55</v>
      </c>
      <c r="M11014" s="20" t="s">
        <v>83</v>
      </c>
      <c r="N11014" s="26"/>
      <c r="O11014" s="20" t="s">
        <v>56</v>
      </c>
      <c r="P11014" t="str">
        <f t="shared" si="172"/>
        <v>INSERT INTO @DataTable (Deal, AdvanceDate, PROV, DealPurpose, RateType, BEACON, LTV, TDS, GDS, InsuranceType, PrincipalBalance, OccupancyType, AccountStatus, Closed_Date, DelinquencyBucket) VALUES (11013, '2015-05-29', 'ON', 'Refinance External', 'Fixed', 803, 64.71, 25.68, 18.24, 'Conv', 259457.21, 'Owner-Occupied', 'Open', '1900-01-00', 'Current');</v>
      </c>
    </row>
    <row r="11015" spans="1:16" x14ac:dyDescent="0.35">
      <c r="A11015" s="22">
        <v>11014</v>
      </c>
      <c r="B11015" s="21">
        <v>42465</v>
      </c>
      <c r="C11015" s="22" t="s">
        <v>58</v>
      </c>
      <c r="D11015" s="22" t="s">
        <v>59</v>
      </c>
      <c r="E11015" s="22" t="s">
        <v>40</v>
      </c>
      <c r="F11015" s="22">
        <v>785</v>
      </c>
      <c r="G11015" s="22">
        <v>21.36</v>
      </c>
      <c r="H11015" s="22">
        <v>31.59</v>
      </c>
      <c r="I11015" s="22">
        <v>30.54</v>
      </c>
      <c r="J11015" s="22" t="s">
        <v>54</v>
      </c>
      <c r="K11015" s="23">
        <v>330515.18</v>
      </c>
      <c r="L11015" s="23" t="s">
        <v>55</v>
      </c>
      <c r="M11015" s="23" t="s">
        <v>83</v>
      </c>
      <c r="N11015" s="27"/>
      <c r="O11015" s="23" t="s">
        <v>56</v>
      </c>
      <c r="P11015" t="str">
        <f t="shared" si="172"/>
        <v>INSERT INTO @DataTable (Deal, AdvanceDate, PROV, DealPurpose, RateType, BEACON, LTV, TDS, GDS, InsuranceType, PrincipalBalance, OccupancyType, AccountStatus, Closed_Date, DelinquencyBucket) VALUES (11014, '2016-04-05', 'BC', 'Transfer', 'ARM', 785, 21.36, 31.59, 30.54, 'Conv', 330515.18, 'Owner-Occupied', 'Open', '1900-01-00', 'Current');</v>
      </c>
    </row>
    <row r="11016" spans="1:16" x14ac:dyDescent="0.35">
      <c r="A11016" s="19">
        <v>11015</v>
      </c>
      <c r="B11016" s="18">
        <v>42433</v>
      </c>
      <c r="C11016" s="19" t="s">
        <v>58</v>
      </c>
      <c r="D11016" s="19" t="s">
        <v>52</v>
      </c>
      <c r="E11016" s="19" t="s">
        <v>53</v>
      </c>
      <c r="F11016" s="19">
        <v>749</v>
      </c>
      <c r="G11016" s="19">
        <v>61.25</v>
      </c>
      <c r="H11016" s="19">
        <v>31.54</v>
      </c>
      <c r="I11016" s="19">
        <v>31.42</v>
      </c>
      <c r="J11016" s="19" t="s">
        <v>54</v>
      </c>
      <c r="K11016" s="20">
        <v>472600.09</v>
      </c>
      <c r="L11016" s="20" t="s">
        <v>55</v>
      </c>
      <c r="M11016" s="20" t="s">
        <v>83</v>
      </c>
      <c r="N11016" s="26"/>
      <c r="O11016" s="20" t="s">
        <v>56</v>
      </c>
      <c r="P11016" t="str">
        <f t="shared" si="172"/>
        <v>INSERT INTO @DataTable (Deal, AdvanceDate, PROV, DealPurpose, RateType, BEACON, LTV, TDS, GDS, InsuranceType, PrincipalBalance, OccupancyType, AccountStatus, Closed_Date, DelinquencyBucket) VALUES (11015, '2016-03-04', 'BC', 'Refinance External', 'Fixed', 749, 61.25, 31.54, 31.42, 'Conv', 472600.09, 'Owner-Occupied', 'Open', '1900-01-00', 'Current');</v>
      </c>
    </row>
    <row r="11017" spans="1:16" x14ac:dyDescent="0.35">
      <c r="A11017" s="22">
        <v>11016</v>
      </c>
      <c r="B11017" s="21">
        <v>42447</v>
      </c>
      <c r="C11017" s="22" t="s">
        <v>51</v>
      </c>
      <c r="D11017" s="22" t="s">
        <v>61</v>
      </c>
      <c r="E11017" s="22" t="s">
        <v>40</v>
      </c>
      <c r="F11017" s="22">
        <v>764</v>
      </c>
      <c r="G11017" s="22">
        <v>95</v>
      </c>
      <c r="H11017" s="22">
        <v>31.42</v>
      </c>
      <c r="I11017" s="22">
        <v>26.63</v>
      </c>
      <c r="J11017" s="22" t="s">
        <v>60</v>
      </c>
      <c r="K11017" s="23">
        <v>393857.51</v>
      </c>
      <c r="L11017" s="23" t="s">
        <v>55</v>
      </c>
      <c r="M11017" s="23" t="s">
        <v>83</v>
      </c>
      <c r="N11017" s="27"/>
      <c r="O11017" s="23" t="s">
        <v>56</v>
      </c>
      <c r="P11017" t="str">
        <f t="shared" si="172"/>
        <v>INSERT INTO @DataTable (Deal, AdvanceDate, PROV, DealPurpose, RateType, BEACON, LTV, TDS, GDS, InsuranceType, PrincipalBalance, OccupancyType, AccountStatus, Closed_Date, DelinquencyBucket) VALUES (11016, '2016-03-18', 'AB', 'Purchase', 'ARM', 764, 95, 31.42, 26.63, 'HiRatio', 393857.51, 'Owner-Occupied', 'Open', '1900-01-00', 'Current');</v>
      </c>
    </row>
    <row r="11018" spans="1:16" x14ac:dyDescent="0.35">
      <c r="A11018" s="19">
        <v>11017</v>
      </c>
      <c r="B11018" s="18">
        <v>42374</v>
      </c>
      <c r="C11018" s="19" t="s">
        <v>57</v>
      </c>
      <c r="D11018" s="19" t="s">
        <v>61</v>
      </c>
      <c r="E11018" s="19" t="s">
        <v>40</v>
      </c>
      <c r="F11018" s="19">
        <v>797</v>
      </c>
      <c r="G11018" s="19">
        <v>48.58</v>
      </c>
      <c r="H11018" s="19">
        <v>34.47</v>
      </c>
      <c r="I11018" s="19">
        <v>29.19</v>
      </c>
      <c r="J11018" s="19" t="s">
        <v>54</v>
      </c>
      <c r="K11018" s="20">
        <v>534416.89</v>
      </c>
      <c r="L11018" s="20" t="s">
        <v>55</v>
      </c>
      <c r="M11018" s="20" t="s">
        <v>83</v>
      </c>
      <c r="N11018" s="26"/>
      <c r="O11018" s="20" t="s">
        <v>56</v>
      </c>
      <c r="P11018" t="str">
        <f t="shared" si="172"/>
        <v>INSERT INTO @DataTable (Deal, AdvanceDate, PROV, DealPurpose, RateType, BEACON, LTV, TDS, GDS, InsuranceType, PrincipalBalance, OccupancyType, AccountStatus, Closed_Date, DelinquencyBucket) VALUES (11017, '2016-01-05', 'ON', 'Purchase', 'ARM', 797, 48.58, 34.47, 29.19, 'Conv', 534416.89, 'Owner-Occupied', 'Open', '1900-01-00', 'Current');</v>
      </c>
    </row>
    <row r="11019" spans="1:16" x14ac:dyDescent="0.35">
      <c r="A11019" s="22">
        <v>11018</v>
      </c>
      <c r="B11019" s="21">
        <v>41047</v>
      </c>
      <c r="C11019" s="22" t="s">
        <v>51</v>
      </c>
      <c r="D11019" s="22" t="s">
        <v>61</v>
      </c>
      <c r="E11019" s="22" t="s">
        <v>53</v>
      </c>
      <c r="F11019" s="22">
        <v>666</v>
      </c>
      <c r="G11019" s="22">
        <v>95</v>
      </c>
      <c r="H11019" s="22">
        <v>32.729999999999997</v>
      </c>
      <c r="I11019" s="22">
        <v>32.28</v>
      </c>
      <c r="J11019" s="22" t="s">
        <v>60</v>
      </c>
      <c r="K11019" s="23">
        <v>240082.43</v>
      </c>
      <c r="L11019" s="23" t="s">
        <v>55</v>
      </c>
      <c r="M11019" s="23" t="s">
        <v>83</v>
      </c>
      <c r="N11019" s="27"/>
      <c r="O11019" s="23" t="s">
        <v>56</v>
      </c>
      <c r="P11019" t="str">
        <f t="shared" si="172"/>
        <v>INSERT INTO @DataTable (Deal, AdvanceDate, PROV, DealPurpose, RateType, BEACON, LTV, TDS, GDS, InsuranceType, PrincipalBalance, OccupancyType, AccountStatus, Closed_Date, DelinquencyBucket) VALUES (11018, '2012-05-18', 'AB', 'Purchase', 'Fixed', 666, 95, 32.73, 32.28, 'HiRatio', 240082.43, 'Owner-Occupied', 'Open', '1900-01-00', 'Current');</v>
      </c>
    </row>
    <row r="11020" spans="1:16" x14ac:dyDescent="0.35">
      <c r="A11020" s="19">
        <v>11019</v>
      </c>
      <c r="B11020" s="18">
        <v>41395</v>
      </c>
      <c r="C11020" s="19" t="s">
        <v>51</v>
      </c>
      <c r="D11020" s="19" t="s">
        <v>61</v>
      </c>
      <c r="E11020" s="19" t="s">
        <v>53</v>
      </c>
      <c r="F11020" s="19">
        <v>676</v>
      </c>
      <c r="G11020" s="19">
        <v>94.44</v>
      </c>
      <c r="H11020" s="19">
        <v>37.94</v>
      </c>
      <c r="I11020" s="19">
        <v>24.1</v>
      </c>
      <c r="J11020" s="19" t="s">
        <v>60</v>
      </c>
      <c r="K11020" s="20">
        <v>304733.83</v>
      </c>
      <c r="L11020" s="20" t="s">
        <v>55</v>
      </c>
      <c r="M11020" s="20" t="s">
        <v>83</v>
      </c>
      <c r="N11020" s="26"/>
      <c r="O11020" s="20" t="s">
        <v>56</v>
      </c>
      <c r="P11020" t="str">
        <f t="shared" si="172"/>
        <v>INSERT INTO @DataTable (Deal, AdvanceDate, PROV, DealPurpose, RateType, BEACON, LTV, TDS, GDS, InsuranceType, PrincipalBalance, OccupancyType, AccountStatus, Closed_Date, DelinquencyBucket) VALUES (11019, '2013-05-01', 'AB', 'Purchase', 'Fixed', 676, 94.44, 37.94, 24.1, 'HiRatio', 304733.83, 'Owner-Occupied', 'Open', '1900-01-00', 'Current');</v>
      </c>
    </row>
    <row r="11021" spans="1:16" x14ac:dyDescent="0.35">
      <c r="A11021" s="22">
        <v>11020</v>
      </c>
      <c r="B11021" s="21">
        <v>41813</v>
      </c>
      <c r="C11021" s="22" t="s">
        <v>57</v>
      </c>
      <c r="D11021" s="22" t="s">
        <v>52</v>
      </c>
      <c r="E11021" s="22" t="s">
        <v>53</v>
      </c>
      <c r="F11021" s="22">
        <v>686</v>
      </c>
      <c r="G11021" s="22">
        <v>80</v>
      </c>
      <c r="H11021" s="22">
        <v>41.81</v>
      </c>
      <c r="I11021" s="22">
        <v>24.32</v>
      </c>
      <c r="J11021" s="22" t="s">
        <v>54</v>
      </c>
      <c r="K11021" s="23">
        <v>110317.24</v>
      </c>
      <c r="L11021" s="23" t="s">
        <v>55</v>
      </c>
      <c r="M11021" s="23" t="s">
        <v>83</v>
      </c>
      <c r="N11021" s="27"/>
      <c r="O11021" s="23" t="s">
        <v>56</v>
      </c>
      <c r="P11021" t="str">
        <f t="shared" si="172"/>
        <v>INSERT INTO @DataTable (Deal, AdvanceDate, PROV, DealPurpose, RateType, BEACON, LTV, TDS, GDS, InsuranceType, PrincipalBalance, OccupancyType, AccountStatus, Closed_Date, DelinquencyBucket) VALUES (11020, '2014-06-23', 'ON', 'Refinance External', 'Fixed', 686, 80, 41.81, 24.32, 'Conv', 110317.24, 'Owner-Occupied', 'Open', '1900-01-00', 'Current');</v>
      </c>
    </row>
    <row r="11022" spans="1:16" x14ac:dyDescent="0.35">
      <c r="A11022" s="19">
        <v>11021</v>
      </c>
      <c r="B11022" s="18">
        <v>41759</v>
      </c>
      <c r="C11022" s="19" t="s">
        <v>57</v>
      </c>
      <c r="D11022" s="19" t="s">
        <v>61</v>
      </c>
      <c r="E11022" s="19" t="s">
        <v>40</v>
      </c>
      <c r="F11022" s="19">
        <v>775</v>
      </c>
      <c r="G11022" s="19">
        <v>95</v>
      </c>
      <c r="H11022" s="19">
        <v>31.76</v>
      </c>
      <c r="I11022" s="19">
        <v>23.38</v>
      </c>
      <c r="J11022" s="19" t="s">
        <v>60</v>
      </c>
      <c r="K11022" s="20">
        <v>122546.33</v>
      </c>
      <c r="L11022" s="20" t="s">
        <v>55</v>
      </c>
      <c r="M11022" s="20" t="s">
        <v>83</v>
      </c>
      <c r="N11022" s="26"/>
      <c r="O11022" s="20" t="s">
        <v>56</v>
      </c>
      <c r="P11022" t="str">
        <f t="shared" si="172"/>
        <v>INSERT INTO @DataTable (Deal, AdvanceDate, PROV, DealPurpose, RateType, BEACON, LTV, TDS, GDS, InsuranceType, PrincipalBalance, OccupancyType, AccountStatus, Closed_Date, DelinquencyBucket) VALUES (11021, '2014-04-30', 'ON', 'Purchase', 'ARM', 775, 95, 31.76, 23.38, 'HiRatio', 122546.33, 'Owner-Occupied', 'Open', '1900-01-00', 'Current');</v>
      </c>
    </row>
  </sheetData>
  <autoFilter ref="A1:O11022" xr:uid="{00000000-0009-0000-0000-000001000000}"/>
  <pageMargins left="0.7" right="0.7" top="0.75" bottom="0.75" header="0.3" footer="0.3"/>
  <headerFooter>
    <oddFooter>&amp;L_x000D_&amp;1#&amp;"Calibri"&amp;8&amp;K000000 Classification: 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C2733-899C-4D2F-B270-E975BB4A8129}">
  <dimension ref="A1:D37"/>
  <sheetViews>
    <sheetView workbookViewId="0">
      <selection activeCell="C2" sqref="C2"/>
    </sheetView>
  </sheetViews>
  <sheetFormatPr defaultRowHeight="14.5" x14ac:dyDescent="0.35"/>
  <cols>
    <col min="1" max="1" width="10.453125" bestFit="1" customWidth="1"/>
    <col min="2" max="2" width="10.54296875" bestFit="1" customWidth="1"/>
    <col min="3" max="3" width="6.54296875" bestFit="1" customWidth="1"/>
    <col min="4" max="4" width="8.453125" bestFit="1" customWidth="1"/>
  </cols>
  <sheetData>
    <row r="1" spans="1:4" x14ac:dyDescent="0.35">
      <c r="A1" t="s">
        <v>86</v>
      </c>
      <c r="B1" t="s">
        <v>87</v>
      </c>
      <c r="C1" s="31" t="s">
        <v>88</v>
      </c>
      <c r="D1" t="s">
        <v>89</v>
      </c>
    </row>
    <row r="2" spans="1:4" x14ac:dyDescent="0.35">
      <c r="A2" s="24">
        <v>43466</v>
      </c>
      <c r="B2">
        <v>244</v>
      </c>
      <c r="C2" s="31">
        <v>45.52</v>
      </c>
      <c r="D2">
        <v>602</v>
      </c>
    </row>
    <row r="3" spans="1:4" x14ac:dyDescent="0.35">
      <c r="A3" s="24">
        <v>43497</v>
      </c>
      <c r="B3">
        <v>302</v>
      </c>
      <c r="C3" s="31">
        <v>47.07</v>
      </c>
      <c r="D3">
        <v>578</v>
      </c>
    </row>
    <row r="4" spans="1:4" x14ac:dyDescent="0.35">
      <c r="A4" s="24">
        <v>43525</v>
      </c>
      <c r="B4">
        <v>404</v>
      </c>
      <c r="C4" s="31">
        <v>48.37</v>
      </c>
      <c r="D4">
        <v>771</v>
      </c>
    </row>
    <row r="5" spans="1:4" x14ac:dyDescent="0.35">
      <c r="A5" s="24">
        <v>43556</v>
      </c>
      <c r="B5">
        <v>487</v>
      </c>
      <c r="C5" s="31">
        <v>49.61</v>
      </c>
      <c r="D5">
        <v>887</v>
      </c>
    </row>
    <row r="6" spans="1:4" x14ac:dyDescent="0.35">
      <c r="A6" s="24">
        <v>43586</v>
      </c>
      <c r="B6">
        <v>551</v>
      </c>
      <c r="C6" s="31">
        <v>50.88</v>
      </c>
      <c r="D6">
        <v>974</v>
      </c>
    </row>
    <row r="7" spans="1:4" x14ac:dyDescent="0.35">
      <c r="A7" s="24">
        <v>43617</v>
      </c>
      <c r="B7">
        <v>483</v>
      </c>
      <c r="C7" s="31">
        <v>50.65</v>
      </c>
      <c r="D7">
        <v>814</v>
      </c>
    </row>
    <row r="8" spans="1:4" x14ac:dyDescent="0.35">
      <c r="A8" s="24">
        <v>43647</v>
      </c>
      <c r="B8">
        <v>482</v>
      </c>
      <c r="C8" s="31">
        <v>50.03</v>
      </c>
      <c r="D8">
        <v>773</v>
      </c>
    </row>
    <row r="9" spans="1:4" x14ac:dyDescent="0.35">
      <c r="A9" s="24">
        <v>43678</v>
      </c>
      <c r="B9">
        <v>440</v>
      </c>
      <c r="C9" s="31">
        <v>49.45</v>
      </c>
      <c r="D9">
        <v>683</v>
      </c>
    </row>
    <row r="10" spans="1:4" x14ac:dyDescent="0.35">
      <c r="A10" s="24">
        <v>43709</v>
      </c>
      <c r="B10">
        <v>422</v>
      </c>
      <c r="C10" s="31">
        <v>51.34</v>
      </c>
      <c r="D10">
        <v>743</v>
      </c>
    </row>
    <row r="11" spans="1:4" x14ac:dyDescent="0.35">
      <c r="A11" s="24">
        <v>43739</v>
      </c>
      <c r="B11">
        <v>449</v>
      </c>
      <c r="C11" s="31">
        <v>52.59</v>
      </c>
      <c r="D11">
        <v>656</v>
      </c>
    </row>
    <row r="12" spans="1:4" x14ac:dyDescent="0.35">
      <c r="A12" s="24">
        <v>43770</v>
      </c>
      <c r="B12">
        <v>375</v>
      </c>
      <c r="C12" s="31">
        <v>52.99</v>
      </c>
      <c r="D12">
        <v>477</v>
      </c>
    </row>
    <row r="13" spans="1:4" x14ac:dyDescent="0.35">
      <c r="A13" s="24">
        <v>43800</v>
      </c>
      <c r="B13">
        <v>271</v>
      </c>
      <c r="C13" s="31">
        <v>51.8</v>
      </c>
      <c r="D13">
        <v>270</v>
      </c>
    </row>
    <row r="14" spans="1:4" x14ac:dyDescent="0.35">
      <c r="A14" s="24">
        <v>43831</v>
      </c>
      <c r="B14">
        <v>273</v>
      </c>
      <c r="C14" s="31">
        <v>50.63</v>
      </c>
      <c r="D14">
        <v>540</v>
      </c>
    </row>
    <row r="15" spans="1:4" x14ac:dyDescent="0.35">
      <c r="A15" s="24">
        <v>43862</v>
      </c>
      <c r="B15">
        <v>384</v>
      </c>
      <c r="C15" s="31">
        <v>54.22</v>
      </c>
      <c r="D15">
        <v>619</v>
      </c>
    </row>
    <row r="16" spans="1:4" x14ac:dyDescent="0.35">
      <c r="A16" s="24">
        <v>43891</v>
      </c>
      <c r="B16">
        <v>434</v>
      </c>
      <c r="C16" s="31">
        <v>54.39</v>
      </c>
      <c r="D16">
        <v>698</v>
      </c>
    </row>
    <row r="17" spans="1:4" x14ac:dyDescent="0.35">
      <c r="A17" s="24">
        <v>43922</v>
      </c>
      <c r="B17">
        <v>208</v>
      </c>
      <c r="C17" s="31">
        <v>48.98</v>
      </c>
      <c r="D17">
        <v>360</v>
      </c>
    </row>
    <row r="18" spans="1:4" x14ac:dyDescent="0.35">
      <c r="A18" s="24">
        <v>43952</v>
      </c>
      <c r="B18">
        <v>336</v>
      </c>
      <c r="C18" s="31">
        <v>49.69</v>
      </c>
      <c r="D18">
        <v>608</v>
      </c>
    </row>
    <row r="19" spans="1:4" x14ac:dyDescent="0.35">
      <c r="A19" s="24">
        <v>43983</v>
      </c>
      <c r="B19">
        <v>558</v>
      </c>
      <c r="C19" s="31">
        <v>53.9</v>
      </c>
      <c r="D19">
        <v>856</v>
      </c>
    </row>
    <row r="20" spans="1:4" x14ac:dyDescent="0.35">
      <c r="A20" s="24">
        <v>44013</v>
      </c>
      <c r="B20">
        <v>635</v>
      </c>
      <c r="C20" s="31">
        <v>57.23</v>
      </c>
      <c r="D20">
        <v>855</v>
      </c>
    </row>
    <row r="21" spans="1:4" x14ac:dyDescent="0.35">
      <c r="A21" s="24">
        <v>44044</v>
      </c>
      <c r="B21">
        <v>592</v>
      </c>
      <c r="C21" s="31">
        <v>58.55</v>
      </c>
      <c r="D21">
        <v>819</v>
      </c>
    </row>
    <row r="22" spans="1:4" x14ac:dyDescent="0.35">
      <c r="A22" s="24">
        <v>44075</v>
      </c>
      <c r="B22">
        <v>616</v>
      </c>
      <c r="C22" s="31">
        <v>60.19</v>
      </c>
      <c r="D22">
        <v>867</v>
      </c>
    </row>
    <row r="23" spans="1:4" x14ac:dyDescent="0.35">
      <c r="A23" s="24">
        <v>44105</v>
      </c>
      <c r="B23">
        <v>594</v>
      </c>
      <c r="C23" s="31">
        <v>60.6</v>
      </c>
      <c r="D23">
        <v>760</v>
      </c>
    </row>
    <row r="24" spans="1:4" x14ac:dyDescent="0.35">
      <c r="A24" s="24">
        <v>44136</v>
      </c>
      <c r="B24">
        <v>497</v>
      </c>
      <c r="C24" s="31">
        <v>60.21</v>
      </c>
      <c r="D24">
        <v>549</v>
      </c>
    </row>
    <row r="25" spans="1:4" x14ac:dyDescent="0.35">
      <c r="A25" s="24">
        <v>44166</v>
      </c>
      <c r="B25">
        <v>400</v>
      </c>
      <c r="C25" s="31">
        <v>60.59</v>
      </c>
      <c r="D25">
        <v>336</v>
      </c>
    </row>
    <row r="26" spans="1:4" x14ac:dyDescent="0.35">
      <c r="A26" s="24">
        <v>44197</v>
      </c>
      <c r="B26">
        <v>371</v>
      </c>
      <c r="C26" s="31">
        <v>61.85</v>
      </c>
      <c r="D26">
        <v>525</v>
      </c>
    </row>
    <row r="27" spans="1:4" x14ac:dyDescent="0.35">
      <c r="A27" s="24">
        <v>44228</v>
      </c>
      <c r="B27">
        <v>536</v>
      </c>
      <c r="C27" s="31">
        <v>67.790000000000006</v>
      </c>
      <c r="D27">
        <v>687</v>
      </c>
    </row>
    <row r="28" spans="1:4" x14ac:dyDescent="0.35">
      <c r="A28" s="24">
        <v>44256</v>
      </c>
      <c r="B28">
        <v>763</v>
      </c>
      <c r="C28" s="31">
        <v>71.569999999999993</v>
      </c>
      <c r="D28">
        <v>1053</v>
      </c>
    </row>
    <row r="29" spans="1:4" x14ac:dyDescent="0.35">
      <c r="A29" s="24">
        <v>44287</v>
      </c>
      <c r="B29">
        <v>739</v>
      </c>
      <c r="C29" s="31">
        <v>69.48</v>
      </c>
      <c r="D29">
        <v>1023</v>
      </c>
    </row>
    <row r="30" spans="1:4" x14ac:dyDescent="0.35">
      <c r="A30" s="24">
        <v>44317</v>
      </c>
      <c r="B30">
        <v>686</v>
      </c>
      <c r="C30" s="31">
        <v>68.760000000000005</v>
      </c>
      <c r="D30">
        <v>947</v>
      </c>
    </row>
    <row r="31" spans="1:4" x14ac:dyDescent="0.35">
      <c r="A31" s="24">
        <v>44348</v>
      </c>
      <c r="B31">
        <v>633</v>
      </c>
      <c r="C31" s="31">
        <v>67.83</v>
      </c>
      <c r="D31">
        <v>866</v>
      </c>
    </row>
    <row r="32" spans="1:4" x14ac:dyDescent="0.35">
      <c r="A32" s="24">
        <v>44378</v>
      </c>
      <c r="B32">
        <v>537</v>
      </c>
      <c r="C32" s="31">
        <v>66.290000000000006</v>
      </c>
      <c r="D32">
        <v>691</v>
      </c>
    </row>
    <row r="33" spans="1:4" x14ac:dyDescent="0.35">
      <c r="A33" s="24">
        <v>44409</v>
      </c>
      <c r="B33">
        <v>509</v>
      </c>
      <c r="C33" s="31">
        <v>66.33</v>
      </c>
      <c r="D33">
        <v>637</v>
      </c>
    </row>
    <row r="34" spans="1:4" x14ac:dyDescent="0.35">
      <c r="A34" s="24">
        <v>44440</v>
      </c>
      <c r="B34">
        <v>508</v>
      </c>
      <c r="C34" s="31">
        <v>68.599999999999994</v>
      </c>
      <c r="D34">
        <v>695</v>
      </c>
    </row>
    <row r="35" spans="1:4" x14ac:dyDescent="0.35">
      <c r="A35" s="24">
        <v>44470</v>
      </c>
      <c r="B35">
        <v>526</v>
      </c>
      <c r="C35" s="31">
        <v>71.59</v>
      </c>
      <c r="D35">
        <v>610</v>
      </c>
    </row>
    <row r="36" spans="1:4" x14ac:dyDescent="0.35">
      <c r="A36" s="24">
        <v>44501</v>
      </c>
      <c r="B36">
        <v>493</v>
      </c>
      <c r="C36" s="31">
        <v>71.98</v>
      </c>
      <c r="D36">
        <v>523</v>
      </c>
    </row>
    <row r="37" spans="1:4" x14ac:dyDescent="0.35">
      <c r="A37" s="24">
        <v>44531</v>
      </c>
      <c r="B37">
        <v>358</v>
      </c>
      <c r="C37" s="31">
        <v>71.23</v>
      </c>
      <c r="D37">
        <v>284</v>
      </c>
    </row>
  </sheetData>
  <pageMargins left="0.7" right="0.7" top="0.75" bottom="0.75" header="0.3" footer="0.3"/>
  <headerFooter>
    <oddFooter>&amp;L_x000D_&amp;1#&amp;"Calibri"&amp;8&amp;K000000 Classification: 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C7867-5D28-4D75-870E-01C8DFE92DEB}">
  <dimension ref="A1:E18"/>
  <sheetViews>
    <sheetView workbookViewId="0">
      <selection activeCell="D5" sqref="D5"/>
    </sheetView>
  </sheetViews>
  <sheetFormatPr defaultRowHeight="14.5" x14ac:dyDescent="0.35"/>
  <cols>
    <col min="1" max="1" width="11.08984375" bestFit="1" customWidth="1"/>
    <col min="2" max="2" width="3" bestFit="1" customWidth="1"/>
    <col min="3" max="3" width="19.90625" bestFit="1" customWidth="1"/>
    <col min="4" max="4" width="63.81640625" bestFit="1" customWidth="1"/>
    <col min="5" max="5" width="129" bestFit="1" customWidth="1"/>
  </cols>
  <sheetData>
    <row r="1" spans="1:5" x14ac:dyDescent="0.35">
      <c r="A1" s="11"/>
      <c r="B1" s="12"/>
      <c r="C1" s="13" t="s">
        <v>0</v>
      </c>
      <c r="D1" s="13" t="s">
        <v>99</v>
      </c>
      <c r="E1" s="37" t="s">
        <v>115</v>
      </c>
    </row>
    <row r="2" spans="1:5" x14ac:dyDescent="0.35">
      <c r="A2" s="41" t="s">
        <v>1</v>
      </c>
      <c r="B2" s="1">
        <v>1</v>
      </c>
      <c r="C2" s="4" t="s">
        <v>2</v>
      </c>
      <c r="D2" s="38" t="s">
        <v>34</v>
      </c>
      <c r="E2" s="38" t="s">
        <v>110</v>
      </c>
    </row>
    <row r="3" spans="1:5" x14ac:dyDescent="0.35">
      <c r="A3" s="41"/>
      <c r="B3" s="2">
        <v>2</v>
      </c>
      <c r="C3" s="5" t="s">
        <v>3</v>
      </c>
      <c r="D3" s="38" t="s">
        <v>35</v>
      </c>
      <c r="E3" s="38" t="s">
        <v>111</v>
      </c>
    </row>
    <row r="4" spans="1:5" ht="43.5" x14ac:dyDescent="0.35">
      <c r="A4" s="41"/>
      <c r="B4" s="2">
        <v>3</v>
      </c>
      <c r="C4" s="5" t="s">
        <v>4</v>
      </c>
      <c r="D4" s="38"/>
      <c r="E4" s="39" t="s">
        <v>120</v>
      </c>
    </row>
    <row r="5" spans="1:5" ht="232" x14ac:dyDescent="0.35">
      <c r="A5" s="42" t="s">
        <v>5</v>
      </c>
      <c r="B5" s="8">
        <v>4</v>
      </c>
      <c r="C5" s="9" t="s">
        <v>6</v>
      </c>
      <c r="D5" s="38" t="s">
        <v>33</v>
      </c>
      <c r="E5" s="39" t="s">
        <v>112</v>
      </c>
    </row>
    <row r="6" spans="1:5" x14ac:dyDescent="0.35">
      <c r="A6" s="42"/>
      <c r="B6" s="8">
        <v>5</v>
      </c>
      <c r="C6" s="9" t="s">
        <v>7</v>
      </c>
      <c r="D6" s="38" t="s">
        <v>32</v>
      </c>
      <c r="E6" s="38" t="s">
        <v>113</v>
      </c>
    </row>
    <row r="7" spans="1:5" x14ac:dyDescent="0.35">
      <c r="A7" s="42"/>
      <c r="B7" s="8">
        <v>6</v>
      </c>
      <c r="C7" s="9" t="s">
        <v>8</v>
      </c>
      <c r="D7" s="38" t="s">
        <v>85</v>
      </c>
      <c r="E7" s="38" t="s">
        <v>114</v>
      </c>
    </row>
    <row r="8" spans="1:5" x14ac:dyDescent="0.35">
      <c r="A8" s="42"/>
      <c r="B8" s="8">
        <v>7</v>
      </c>
      <c r="C8" s="9" t="s">
        <v>9</v>
      </c>
      <c r="D8" s="38" t="s">
        <v>31</v>
      </c>
      <c r="E8" s="38" t="s">
        <v>116</v>
      </c>
    </row>
    <row r="9" spans="1:5" x14ac:dyDescent="0.35">
      <c r="A9" s="42"/>
      <c r="B9" s="8">
        <v>8</v>
      </c>
      <c r="C9" s="9" t="s">
        <v>10</v>
      </c>
      <c r="D9" s="38" t="s">
        <v>30</v>
      </c>
      <c r="E9" s="38" t="s">
        <v>117</v>
      </c>
    </row>
    <row r="10" spans="1:5" ht="43.5" x14ac:dyDescent="0.35">
      <c r="A10" s="41" t="s">
        <v>11</v>
      </c>
      <c r="B10" s="2">
        <v>9</v>
      </c>
      <c r="C10" s="5" t="s">
        <v>12</v>
      </c>
      <c r="D10" s="38" t="s">
        <v>29</v>
      </c>
      <c r="E10" s="39" t="s">
        <v>118</v>
      </c>
    </row>
    <row r="11" spans="1:5" ht="43.5" x14ac:dyDescent="0.35">
      <c r="A11" s="41"/>
      <c r="B11" s="2">
        <v>10</v>
      </c>
      <c r="C11" s="5" t="s">
        <v>13</v>
      </c>
      <c r="D11" s="38" t="s">
        <v>28</v>
      </c>
      <c r="E11" s="39" t="s">
        <v>119</v>
      </c>
    </row>
    <row r="12" spans="1:5" ht="43.5" x14ac:dyDescent="0.35">
      <c r="A12" s="41"/>
      <c r="B12" s="2">
        <v>11</v>
      </c>
      <c r="C12" s="5" t="s">
        <v>14</v>
      </c>
      <c r="D12" s="38" t="s">
        <v>27</v>
      </c>
      <c r="E12" s="39" t="s">
        <v>121</v>
      </c>
    </row>
    <row r="13" spans="1:5" ht="43.5" x14ac:dyDescent="0.35">
      <c r="A13" s="41"/>
      <c r="B13" s="2">
        <v>12</v>
      </c>
      <c r="C13" s="5" t="s">
        <v>15</v>
      </c>
      <c r="D13" s="38" t="s">
        <v>25</v>
      </c>
      <c r="E13" s="39" t="s">
        <v>122</v>
      </c>
    </row>
    <row r="14" spans="1:5" ht="43.5" x14ac:dyDescent="0.35">
      <c r="A14" s="42" t="s">
        <v>16</v>
      </c>
      <c r="B14" s="8">
        <v>16</v>
      </c>
      <c r="C14" s="10" t="s">
        <v>17</v>
      </c>
      <c r="D14" s="38" t="s">
        <v>26</v>
      </c>
      <c r="E14" s="39" t="s">
        <v>123</v>
      </c>
    </row>
    <row r="15" spans="1:5" ht="43.5" x14ac:dyDescent="0.35">
      <c r="A15" s="42"/>
      <c r="B15" s="8">
        <v>17</v>
      </c>
      <c r="C15" s="10" t="s">
        <v>18</v>
      </c>
      <c r="D15" s="38" t="s">
        <v>26</v>
      </c>
      <c r="E15" s="39" t="s">
        <v>124</v>
      </c>
    </row>
    <row r="16" spans="1:5" ht="43.5" x14ac:dyDescent="0.35">
      <c r="A16" s="42"/>
      <c r="B16" s="8">
        <v>18</v>
      </c>
      <c r="C16" s="10" t="s">
        <v>19</v>
      </c>
      <c r="D16" s="38" t="s">
        <v>26</v>
      </c>
      <c r="E16" s="39" t="s">
        <v>125</v>
      </c>
    </row>
    <row r="17" spans="1:5" ht="43.5" x14ac:dyDescent="0.35">
      <c r="A17" s="41" t="s">
        <v>20</v>
      </c>
      <c r="B17" s="2">
        <v>19</v>
      </c>
      <c r="C17" s="6" t="s">
        <v>21</v>
      </c>
      <c r="D17" s="38" t="s">
        <v>24</v>
      </c>
      <c r="E17" s="39" t="s">
        <v>126</v>
      </c>
    </row>
    <row r="18" spans="1:5" ht="58.5" thickBot="1" x14ac:dyDescent="0.4">
      <c r="A18" s="43"/>
      <c r="B18" s="3">
        <v>20</v>
      </c>
      <c r="C18" s="7" t="s">
        <v>22</v>
      </c>
      <c r="D18" s="38" t="s">
        <v>23</v>
      </c>
      <c r="E18" s="39" t="s">
        <v>127</v>
      </c>
    </row>
  </sheetData>
  <mergeCells count="5">
    <mergeCell ref="A2:A4"/>
    <mergeCell ref="A5:A9"/>
    <mergeCell ref="A10:A13"/>
    <mergeCell ref="A14:A16"/>
    <mergeCell ref="A17:A18"/>
  </mergeCells>
  <pageMargins left="0.7" right="0.7" top="0.75" bottom="0.75" header="0.3" footer="0.3"/>
  <headerFooter>
    <oddFooter>&amp;L_x000D_&amp;1#&amp;"Calibri"&amp;8&amp;K000000 Classification: Internal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6E11-964F-450B-9FBB-B71D36D5424E}">
  <dimension ref="A1:E18"/>
  <sheetViews>
    <sheetView workbookViewId="0">
      <selection activeCell="D9" sqref="D9"/>
    </sheetView>
  </sheetViews>
  <sheetFormatPr defaultColWidth="9.08984375" defaultRowHeight="14.5" x14ac:dyDescent="0.35"/>
  <cols>
    <col min="1" max="1" width="11.08984375" bestFit="1" customWidth="1"/>
    <col min="2" max="2" width="3" bestFit="1" customWidth="1"/>
    <col min="3" max="3" width="19.90625" bestFit="1" customWidth="1"/>
    <col min="4" max="4" width="66.36328125" bestFit="1" customWidth="1"/>
    <col min="5" max="5" width="85" bestFit="1" customWidth="1"/>
  </cols>
  <sheetData>
    <row r="1" spans="1:5" x14ac:dyDescent="0.35">
      <c r="A1" s="11"/>
      <c r="B1" s="12"/>
      <c r="C1" s="13" t="s">
        <v>0</v>
      </c>
      <c r="D1" s="13" t="s">
        <v>99</v>
      </c>
      <c r="E1" s="37" t="s">
        <v>128</v>
      </c>
    </row>
    <row r="2" spans="1:5" ht="29" x14ac:dyDescent="0.35">
      <c r="A2" s="41" t="s">
        <v>1</v>
      </c>
      <c r="B2" s="1">
        <v>1</v>
      </c>
      <c r="C2" s="4" t="s">
        <v>2</v>
      </c>
      <c r="D2" s="38" t="s">
        <v>34</v>
      </c>
      <c r="E2" s="39" t="s">
        <v>129</v>
      </c>
    </row>
    <row r="3" spans="1:5" x14ac:dyDescent="0.35">
      <c r="A3" s="41"/>
      <c r="B3" s="2">
        <v>2</v>
      </c>
      <c r="C3" s="5" t="s">
        <v>3</v>
      </c>
      <c r="D3" s="38" t="s">
        <v>35</v>
      </c>
      <c r="E3" s="38" t="s">
        <v>130</v>
      </c>
    </row>
    <row r="4" spans="1:5" ht="29" x14ac:dyDescent="0.35">
      <c r="A4" s="41"/>
      <c r="B4" s="2">
        <v>3</v>
      </c>
      <c r="C4" s="5" t="s">
        <v>4</v>
      </c>
      <c r="D4" s="38"/>
      <c r="E4" s="39" t="s">
        <v>131</v>
      </c>
    </row>
    <row r="5" spans="1:5" x14ac:dyDescent="0.35">
      <c r="A5" s="42" t="s">
        <v>5</v>
      </c>
      <c r="B5" s="8">
        <v>4</v>
      </c>
      <c r="C5" s="9" t="s">
        <v>6</v>
      </c>
      <c r="D5" s="38" t="s">
        <v>33</v>
      </c>
      <c r="E5" s="39" t="s">
        <v>132</v>
      </c>
    </row>
    <row r="6" spans="1:5" x14ac:dyDescent="0.35">
      <c r="A6" s="42"/>
      <c r="B6" s="8">
        <v>5</v>
      </c>
      <c r="C6" s="9" t="s">
        <v>7</v>
      </c>
      <c r="D6" s="38" t="s">
        <v>32</v>
      </c>
      <c r="E6" s="39" t="s">
        <v>133</v>
      </c>
    </row>
    <row r="7" spans="1:5" x14ac:dyDescent="0.35">
      <c r="A7" s="42"/>
      <c r="B7" s="8">
        <v>6</v>
      </c>
      <c r="C7" s="9" t="s">
        <v>8</v>
      </c>
      <c r="D7" s="38" t="s">
        <v>85</v>
      </c>
      <c r="E7" s="39" t="s">
        <v>134</v>
      </c>
    </row>
    <row r="8" spans="1:5" x14ac:dyDescent="0.35">
      <c r="A8" s="42"/>
      <c r="B8" s="8">
        <v>7</v>
      </c>
      <c r="C8" s="9" t="s">
        <v>9</v>
      </c>
      <c r="D8" s="38" t="s">
        <v>31</v>
      </c>
      <c r="E8" s="39" t="s">
        <v>135</v>
      </c>
    </row>
    <row r="9" spans="1:5" ht="130.5" x14ac:dyDescent="0.35">
      <c r="A9" s="42"/>
      <c r="B9" s="8">
        <v>8</v>
      </c>
      <c r="C9" s="9" t="s">
        <v>10</v>
      </c>
      <c r="D9" s="38" t="s">
        <v>30</v>
      </c>
      <c r="E9" s="39" t="s">
        <v>136</v>
      </c>
    </row>
    <row r="10" spans="1:5" ht="29" x14ac:dyDescent="0.35">
      <c r="A10" s="41" t="s">
        <v>11</v>
      </c>
      <c r="B10" s="2">
        <v>9</v>
      </c>
      <c r="C10" s="5" t="s">
        <v>12</v>
      </c>
      <c r="D10" s="38" t="s">
        <v>29</v>
      </c>
      <c r="E10" s="39" t="s">
        <v>137</v>
      </c>
    </row>
    <row r="11" spans="1:5" ht="29" x14ac:dyDescent="0.35">
      <c r="A11" s="41"/>
      <c r="B11" s="2">
        <v>10</v>
      </c>
      <c r="C11" s="5" t="s">
        <v>13</v>
      </c>
      <c r="D11" s="38" t="s">
        <v>28</v>
      </c>
      <c r="E11" s="39" t="s">
        <v>138</v>
      </c>
    </row>
    <row r="12" spans="1:5" ht="43.5" x14ac:dyDescent="0.35">
      <c r="A12" s="41"/>
      <c r="B12" s="2">
        <v>11</v>
      </c>
      <c r="C12" s="5" t="s">
        <v>14</v>
      </c>
      <c r="D12" s="38" t="s">
        <v>27</v>
      </c>
      <c r="E12" s="39" t="s">
        <v>139</v>
      </c>
    </row>
    <row r="13" spans="1:5" ht="58" x14ac:dyDescent="0.35">
      <c r="A13" s="41"/>
      <c r="B13" s="2">
        <v>12</v>
      </c>
      <c r="C13" s="5" t="s">
        <v>15</v>
      </c>
      <c r="D13" s="38" t="s">
        <v>25</v>
      </c>
      <c r="E13" s="39" t="s">
        <v>140</v>
      </c>
    </row>
    <row r="14" spans="1:5" ht="29" x14ac:dyDescent="0.35">
      <c r="A14" s="42" t="s">
        <v>16</v>
      </c>
      <c r="B14" s="8">
        <v>16</v>
      </c>
      <c r="C14" s="10" t="s">
        <v>17</v>
      </c>
      <c r="D14" s="38" t="s">
        <v>26</v>
      </c>
      <c r="E14" s="39" t="s">
        <v>141</v>
      </c>
    </row>
    <row r="15" spans="1:5" ht="29" x14ac:dyDescent="0.35">
      <c r="A15" s="42"/>
      <c r="B15" s="8">
        <v>17</v>
      </c>
      <c r="C15" s="10" t="s">
        <v>18</v>
      </c>
      <c r="D15" s="38" t="s">
        <v>26</v>
      </c>
      <c r="E15" s="39" t="s">
        <v>143</v>
      </c>
    </row>
    <row r="16" spans="1:5" ht="29" x14ac:dyDescent="0.35">
      <c r="A16" s="42"/>
      <c r="B16" s="8">
        <v>18</v>
      </c>
      <c r="C16" s="10" t="s">
        <v>19</v>
      </c>
      <c r="D16" s="38" t="s">
        <v>26</v>
      </c>
      <c r="E16" s="39" t="s">
        <v>142</v>
      </c>
    </row>
    <row r="17" spans="1:5" ht="29" x14ac:dyDescent="0.35">
      <c r="A17" s="41" t="s">
        <v>20</v>
      </c>
      <c r="B17" s="2">
        <v>19</v>
      </c>
      <c r="C17" s="6" t="s">
        <v>21</v>
      </c>
      <c r="D17" s="38" t="s">
        <v>24</v>
      </c>
      <c r="E17" s="39" t="s">
        <v>144</v>
      </c>
    </row>
    <row r="18" spans="1:5" ht="174.5" thickBot="1" x14ac:dyDescent="0.4">
      <c r="A18" s="43"/>
      <c r="B18" s="3">
        <v>20</v>
      </c>
      <c r="C18" s="7" t="s">
        <v>22</v>
      </c>
      <c r="D18" s="38" t="s">
        <v>23</v>
      </c>
      <c r="E18" s="39" t="s">
        <v>145</v>
      </c>
    </row>
  </sheetData>
  <mergeCells count="5">
    <mergeCell ref="A2:A4"/>
    <mergeCell ref="A5:A9"/>
    <mergeCell ref="A10:A13"/>
    <mergeCell ref="A14:A16"/>
    <mergeCell ref="A17:A18"/>
  </mergeCells>
  <pageMargins left="0.7" right="0.7" top="0.75" bottom="0.75" header="0.3" footer="0.3"/>
  <headerFooter>
    <oddFooter>&amp;L_x000D_&amp;1#&amp;"Calibri"&amp;8&amp;K000000 Classification: 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1B764-CB7F-416C-99BD-5B2C29EF2714}">
  <dimension ref="A1:B2"/>
  <sheetViews>
    <sheetView workbookViewId="0">
      <selection activeCell="B2" sqref="B2"/>
    </sheetView>
  </sheetViews>
  <sheetFormatPr defaultColWidth="9.08984375" defaultRowHeight="14.5" x14ac:dyDescent="0.35"/>
  <cols>
    <col min="1" max="1" width="87.54296875" bestFit="1" customWidth="1"/>
    <col min="2" max="2" width="66.36328125" bestFit="1" customWidth="1"/>
  </cols>
  <sheetData>
    <row r="1" spans="1:2" x14ac:dyDescent="0.35">
      <c r="A1" s="37" t="s">
        <v>128</v>
      </c>
      <c r="B1" s="13" t="s">
        <v>99</v>
      </c>
    </row>
    <row r="2" spans="1:2" ht="409.25" customHeight="1" x14ac:dyDescent="0.35">
      <c r="A2" s="40" t="s">
        <v>146</v>
      </c>
      <c r="B2" s="40" t="s">
        <v>147</v>
      </c>
    </row>
  </sheetData>
  <pageMargins left="0.7" right="0.7" top="0.75" bottom="0.75" header="0.3" footer="0.3"/>
  <headerFooter>
    <oddFooter>&amp;L_x000D_&amp;1#&amp;"Calibri"&amp;8&amp;K000000 Classification: Internal</oddFooter>
  </headerFooter>
</worksheet>
</file>

<file path=docMetadata/LabelInfo.xml><?xml version="1.0" encoding="utf-8"?>
<clbl:labelList xmlns:clbl="http://schemas.microsoft.com/office/2020/mipLabelMetadata">
  <clbl:label id="{2ccea30d-c300-477f-8f98-55ef62db704e}" enabled="1" method="Standard" siteId="{c728d047-df07-4e1d-99f0-956f82d86d13}"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Stats</vt:lpstr>
      <vt:lpstr>Data</vt:lpstr>
      <vt:lpstr>Forecasting</vt:lpstr>
      <vt:lpstr>SQLCode</vt:lpstr>
      <vt:lpstr>PythonCode</vt:lpstr>
      <vt:lpstr>ForecastPythonCode</vt:lpstr>
    </vt:vector>
  </TitlesOfParts>
  <Company>Paradigm Quest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Viktor Russu</dc:creator>
  <cp:lastModifiedBy>Ahmed Abdelgayed</cp:lastModifiedBy>
  <dcterms:created xsi:type="dcterms:W3CDTF">2017-02-23T19:34:22Z</dcterms:created>
  <dcterms:modified xsi:type="dcterms:W3CDTF">2024-11-02T19:50:09Z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580d5ef-8afe-4baa-a0a0-51d360a268d9_Enabled">
    <vt:lpwstr>true</vt:lpwstr>
  </property>
  <property fmtid="{D5CDD505-2E9C-101B-9397-08002B2CF9AE}" pid="3" name="MSIP_Label_8580d5ef-8afe-4baa-a0a0-51d360a268d9_SetDate">
    <vt:lpwstr>2024-02-26T21:34:08Z</vt:lpwstr>
  </property>
  <property fmtid="{D5CDD505-2E9C-101B-9397-08002B2CF9AE}" pid="4" name="MSIP_Label_8580d5ef-8afe-4baa-a0a0-51d360a268d9_Method">
    <vt:lpwstr>Standard</vt:lpwstr>
  </property>
  <property fmtid="{D5CDD505-2E9C-101B-9397-08002B2CF9AE}" pid="5" name="MSIP_Label_8580d5ef-8afe-4baa-a0a0-51d360a268d9_Name">
    <vt:lpwstr>8580d5ef-8afe-4baa-a0a0-51d360a268d9</vt:lpwstr>
  </property>
  <property fmtid="{D5CDD505-2E9C-101B-9397-08002B2CF9AE}" pid="6" name="MSIP_Label_8580d5ef-8afe-4baa-a0a0-51d360a268d9_SiteId">
    <vt:lpwstr>8c537a09-81fc-48f4-bba9-a347fea2523b</vt:lpwstr>
  </property>
  <property fmtid="{D5CDD505-2E9C-101B-9397-08002B2CF9AE}" pid="7" name="MSIP_Label_8580d5ef-8afe-4baa-a0a0-51d360a268d9_ActionId">
    <vt:lpwstr>f48642b2-829e-4e47-a9fe-79b7d6d952f5</vt:lpwstr>
  </property>
  <property fmtid="{D5CDD505-2E9C-101B-9397-08002B2CF9AE}" pid="8" name="MSIP_Label_8580d5ef-8afe-4baa-a0a0-51d360a268d9_ContentBits">
    <vt:lpwstr>2</vt:lpwstr>
  </property>
</Properties>
</file>